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threadedComments/threadedComment1.xml" ContentType="application/vnd.ms-excel.threadedcomments+xml"/>
  <Override PartName="/xl/comments26.xml" ContentType="application/vnd.openxmlformats-officedocument.spreadsheetml.comments+xml"/>
  <Override PartName="/xl/comments27.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filterPrivacy="1" updateLinks="always" defaultThemeVersion="124226"/>
  <xr:revisionPtr revIDLastSave="0" documentId="8_{0DE7250C-1AD3-4241-9E4A-A07438CBDFFB}" xr6:coauthVersionLast="47" xr6:coauthVersionMax="47" xr10:uidLastSave="{00000000-0000-0000-0000-000000000000}"/>
  <bookViews>
    <workbookView xWindow="-120" yWindow="-120" windowWidth="29040" windowHeight="15840" tabRatio="934" firstSheet="7" activeTab="7" xr2:uid="{00000000-000D-0000-FFFF-FFFF00000000}"/>
  </bookViews>
  <sheets>
    <sheet name="ROJAS LIONILA" sheetId="1" r:id="rId1"/>
    <sheet name="ROMERO JAVIER" sheetId="2" r:id="rId2"/>
    <sheet name="ROMERO ESTEBAN" sheetId="3" r:id="rId3"/>
    <sheet name="SAAVEDRA LUIS" sheetId="6" r:id="rId4"/>
    <sheet name="SALAS RUTH" sheetId="7" r:id="rId5"/>
    <sheet name="SALAZAR VICTORIA" sheetId="8" r:id="rId6"/>
    <sheet name="SALVATIERRA ALLISON" sheetId="52" r:id="rId7"/>
    <sheet name="SANCHEZ JUDITH" sheetId="5" r:id="rId8"/>
    <sheet name="SANCHEZ ASTO YOLANDA" sheetId="16" r:id="rId9"/>
    <sheet name="SANCHEZ LUCIA" sheetId="10" r:id="rId10"/>
    <sheet name="SANTILLAN ZOILA" sheetId="11" r:id="rId11"/>
    <sheet name="SEGOVIA  VILLAFUERTE" sheetId="12" r:id="rId12"/>
    <sheet name="SERMEÑO JAVIER" sheetId="13" r:id="rId13"/>
    <sheet name="Soria Tapia Edith" sheetId="15" r:id="rId14"/>
    <sheet name="SOSA JUANA" sheetId="9" r:id="rId15"/>
    <sheet name="SOTO SOFIA" sheetId="17" r:id="rId16"/>
    <sheet name="SOTO MARIA " sheetId="18" r:id="rId17"/>
    <sheet name="ORDOÑEZ AZUL" sheetId="19" r:id="rId18"/>
    <sheet name="TAIPE EUGENIO" sheetId="20" r:id="rId19"/>
    <sheet name="TELLO MARINO" sheetId="21" r:id="rId20"/>
    <sheet name="TELLO EDGAR" sheetId="51" r:id="rId21"/>
    <sheet name="TINEO CABRERA SONIA" sheetId="14" r:id="rId22"/>
    <sheet name="TINTAYA PATRICIA" sheetId="22" r:id="rId23"/>
    <sheet name="TITO JESUSA" sheetId="23" r:id="rId24"/>
    <sheet name="TORRES MARCELINO" sheetId="24" r:id="rId25"/>
    <sheet name="TORRES FRANCISCO" sheetId="27" r:id="rId26"/>
    <sheet name="TORRES NERY(F)" sheetId="25" r:id="rId27"/>
    <sheet name="TORRES JUANA" sheetId="29" r:id="rId28"/>
    <sheet name="URETA EMILIA" sheetId="30" r:id="rId29"/>
    <sheet name="VALENCIA VICENTE" sheetId="31" r:id="rId30"/>
    <sheet name="VALERO PARIONA MAXIMO" sheetId="32" r:id="rId31"/>
    <sheet name="VALERO MAXIMO ELIAS" sheetId="33" r:id="rId32"/>
    <sheet name="VALERO WILLY" sheetId="34" r:id="rId33"/>
    <sheet name="VALLEJOS MARIA" sheetId="53" r:id="rId34"/>
    <sheet name="VALVERDE JUAN" sheetId="35" r:id="rId35"/>
    <sheet name="VARA ERNESTINA(F)" sheetId="36" r:id="rId36"/>
    <sheet name="VARA ALICIA" sheetId="37" r:id="rId37"/>
    <sheet name="VICENTE JOSE" sheetId="38" r:id="rId38"/>
    <sheet name="VILCHEZ LOURDES" sheetId="39" r:id="rId39"/>
    <sheet name="VILLANUEVA ROSA" sheetId="40" r:id="rId40"/>
    <sheet name="YAURIMUCHA MARCOS" sheetId="42" r:id="rId41"/>
    <sheet name="YRUPAILLA NILDA" sheetId="41" r:id="rId42"/>
    <sheet name="YRUPAILLA ISIDRO" sheetId="45" r:id="rId43"/>
    <sheet name="ZAPATA VICTORIANO" sheetId="47" r:id="rId44"/>
    <sheet name="ZAPATA ROSANA" sheetId="46" r:id="rId45"/>
    <sheet name="RESUMEN" sheetId="49" r:id="rId46"/>
  </sheets>
  <externalReferences>
    <externalReference r:id="rId47"/>
  </externalReferences>
  <definedNames>
    <definedName name="_xlnm._FilterDatabase" localSheetId="0" hidden="1">'ROJAS LIONILA'!$A$4:$O$644</definedName>
    <definedName name="_xlnm._FilterDatabase" localSheetId="2" hidden="1">'ROMERO ESTEBAN'!$A$4:$G$683</definedName>
    <definedName name="_xlnm._FilterDatabase" localSheetId="1" hidden="1">'ROMERO JAVIER'!$A$4:$G$4</definedName>
    <definedName name="_xlnm._FilterDatabase" localSheetId="7" hidden="1">'SANCHEZ JUDITH'!$A$4:$G$643</definedName>
    <definedName name="_xlnm._FilterDatabase" localSheetId="3" hidden="1">'SAAVEDRA LUIS'!$A$4:$G$374</definedName>
    <definedName name="_xlnm._FilterDatabase" localSheetId="4" hidden="1">'SALAS RUTH'!$A$4:$G$466</definedName>
    <definedName name="_xlnm._FilterDatabase" localSheetId="5" hidden="1">'SALAZAR VICTORIA'!$A$4:$G$661</definedName>
    <definedName name="_xlnm._FilterDatabase" localSheetId="6" hidden="1">'SALVATIERRA ALLISON'!$A$4:$N$673</definedName>
    <definedName name="_xlnm._FilterDatabase" localSheetId="9" hidden="1">'SANCHEZ LUCIA'!$A$4:$G$144</definedName>
    <definedName name="_xlnm._FilterDatabase" localSheetId="11" hidden="1">'SEGOVIA  VILLAFUERTE'!$A$4:$G$494</definedName>
    <definedName name="_xlnm._FilterDatabase" localSheetId="12" hidden="1">'SERMEÑO JAVIER'!$A$4:$G$361</definedName>
    <definedName name="_xlnm._FilterDatabase" localSheetId="14" hidden="1">'SOSA JUANA'!$A$4:$G$364</definedName>
    <definedName name="_xlnm._FilterDatabase" localSheetId="15" hidden="1">'SOTO SOFIA'!$A$4:$G$710</definedName>
    <definedName name="_xlnm._FilterDatabase" localSheetId="17" hidden="1">'ORDOÑEZ AZUL'!$A$4:$G$647</definedName>
    <definedName name="_xlnm._FilterDatabase" localSheetId="18" hidden="1">'TAIPE EUGENIO'!$A$4:$G$586</definedName>
    <definedName name="_xlnm._FilterDatabase" localSheetId="20" hidden="1">'TELLO EDGAR'!$A$4:$G$727</definedName>
    <definedName name="_xlnm._FilterDatabase" localSheetId="21" hidden="1">'TINEO CABRERA SONIA'!$A$4:$G$164</definedName>
    <definedName name="_xlnm._FilterDatabase" localSheetId="23" hidden="1">'TITO JESUSA'!$A$4:$G$384</definedName>
    <definedName name="_xlnm._FilterDatabase" localSheetId="25" hidden="1">'TORRES FRANCISCO'!$A$4:$H$152</definedName>
    <definedName name="_xlnm._FilterDatabase" localSheetId="27" hidden="1">'TORRES JUANA'!$A$4:$G$697</definedName>
    <definedName name="_xlnm._FilterDatabase" localSheetId="26" hidden="1">'TORRES NERY(F)'!$A$4:$M$689</definedName>
    <definedName name="_xlnm._FilterDatabase" localSheetId="28" hidden="1">'URETA EMILIA'!$A$4:$G$146</definedName>
    <definedName name="_xlnm._FilterDatabase" localSheetId="29" hidden="1">'VALENCIA VICENTE'!$A$4:$G$143</definedName>
    <definedName name="_xlnm._FilterDatabase" localSheetId="32" hidden="1">'VALERO WILLY'!$A$4:$G$604</definedName>
    <definedName name="_xlnm._FilterDatabase" localSheetId="33" hidden="1">'VALLEJOS MARIA'!$A$4:$H$575</definedName>
    <definedName name="_xlnm._FilterDatabase" localSheetId="34" hidden="1">'VALVERDE JUAN'!$A$4:$H$635</definedName>
    <definedName name="_xlnm._FilterDatabase" localSheetId="36" hidden="1">'VARA ALICIA'!$A$5:$O$584</definedName>
    <definedName name="_xlnm._FilterDatabase" localSheetId="37" hidden="1">'VICENTE JOSE'!$A$4:$G$196</definedName>
    <definedName name="_xlnm._FilterDatabase" localSheetId="39" hidden="1">'VILLANUEVA ROSA'!$A$4:$G$652</definedName>
    <definedName name="_xlnm._FilterDatabase" localSheetId="40" hidden="1">'YAURIMUCHA MARCOS'!$A$4:$G$464</definedName>
    <definedName name="_xlnm._FilterDatabase" localSheetId="42" hidden="1">'YRUPAILLA ISIDRO'!$A$4:$G$352</definedName>
    <definedName name="_xlnm._FilterDatabase" localSheetId="44" hidden="1">'ZAPATA ROSANA'!$A$4:$G$461</definedName>
    <definedName name="_xlnm._FilterDatabase" localSheetId="43" hidden="1">'ZAPATA VICTORIANO'!$A$4:$G$122</definedName>
    <definedName name="_xlnm._FilterDatabase" localSheetId="30" hidden="1">'VALERO PARIONA MAXIMO'!$A$4:$G$555</definedName>
    <definedName name="_xlnm._FilterDatabase" localSheetId="24" hidden="1">'TORRES MARCELINO'!$A$4:$G$863</definedName>
    <definedName name="_xlnm._FilterDatabase" localSheetId="41" hidden="1">'YRUPAILLA NILDA'!$A$4:$G$583</definedName>
    <definedName name="_xlnm._FilterDatabase" localSheetId="38" hidden="1">'VILCHEZ LOURDES'!$A$4:$M$4</definedName>
    <definedName name="_xlnm._FilterDatabase" localSheetId="16" hidden="1">'SOTO MARIA '!$A$4:$L$4</definedName>
    <definedName name="_xlnm._FilterDatabase" localSheetId="13" hidden="1">'Soria Tapia Edith'!$A$4:$N$4</definedName>
    <definedName name="_xlnm._FilterDatabase" localSheetId="19" hidden="1">'TELLO MARINO'!$A$4:$N$4</definedName>
    <definedName name="_xlnm._FilterDatabase" localSheetId="22" hidden="1">'TINTAYA PATRICIA'!$A$4:$M$4</definedName>
    <definedName name="_xlnm._FilterDatabase" localSheetId="35" hidden="1">'VARA ERNESTINA(F)'!$A$4:$N$4</definedName>
    <definedName name="_xlnm._FilterDatabase" localSheetId="31" hidden="1">'VALERO MAXIMO ELIAS'!$4:$4</definedName>
    <definedName name="_xlnm._FilterDatabase" localSheetId="8" hidden="1">'SANCHEZ ASTO YOLANDA'!$A$4:$P$4</definedName>
    <definedName name="_xlnm._FilterDatabase" localSheetId="10" hidden="1">'SANTILLAN ZOILA'!$A$4:$N$4</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K950" i="10" l="1"/>
  <c r="L970" i="6"/>
  <c r="K1159" i="40"/>
  <c r="K1171" i="38"/>
  <c r="K970" i="6"/>
  <c r="L954" i="2"/>
  <c r="K955" i="7"/>
  <c r="L947" i="2"/>
  <c r="L1009" i="52"/>
  <c r="L988" i="11"/>
  <c r="J1039" i="25"/>
  <c r="L945" i="27"/>
  <c r="K945" i="27"/>
  <c r="G1136" i="39"/>
  <c r="G1137" i="39"/>
  <c r="G1138" i="39"/>
  <c r="G1139" i="39"/>
  <c r="G1140" i="39"/>
  <c r="G1141" i="39"/>
  <c r="G1142" i="39"/>
  <c r="G1143" i="39"/>
  <c r="G1144" i="39"/>
  <c r="G1145" i="39"/>
  <c r="G1146" i="39"/>
  <c r="G1147" i="39"/>
  <c r="G1148" i="39"/>
  <c r="G1149" i="39"/>
  <c r="G1150" i="39"/>
  <c r="G1151" i="39"/>
  <c r="G1152" i="39"/>
  <c r="G1153" i="39"/>
  <c r="G1154" i="39"/>
  <c r="G1155" i="39"/>
  <c r="L1137" i="39"/>
  <c r="K1137" i="39"/>
  <c r="L1097" i="24"/>
  <c r="G1013" i="36"/>
  <c r="G1014" i="36"/>
  <c r="G1015" i="36"/>
  <c r="G1016" i="36"/>
  <c r="G1017" i="36"/>
  <c r="G1018" i="36"/>
  <c r="G1019" i="36"/>
  <c r="G1020" i="36"/>
  <c r="G1021" i="36"/>
  <c r="G1022" i="36"/>
  <c r="G1023" i="36"/>
  <c r="G1033" i="25"/>
  <c r="G1034" i="25"/>
  <c r="G1035" i="25"/>
  <c r="G1036" i="25"/>
  <c r="G1037" i="25"/>
  <c r="G1038" i="25"/>
  <c r="G1039" i="25"/>
  <c r="G1040" i="25"/>
  <c r="G1041" i="25"/>
  <c r="G1042" i="25"/>
  <c r="G1043" i="25"/>
  <c r="G1044" i="25"/>
  <c r="G1045" i="25"/>
  <c r="G1046" i="25"/>
  <c r="G1047" i="25"/>
  <c r="G1048" i="25"/>
  <c r="G942" i="9"/>
  <c r="G943" i="9"/>
  <c r="G944" i="9"/>
  <c r="G945" i="9"/>
  <c r="G946" i="9"/>
  <c r="G947" i="9"/>
  <c r="G948" i="9"/>
  <c r="G949" i="9"/>
  <c r="G950" i="9"/>
  <c r="G951" i="9"/>
  <c r="G952" i="9"/>
  <c r="G953" i="9"/>
  <c r="G954" i="9"/>
  <c r="G955" i="9"/>
  <c r="G956" i="9"/>
  <c r="G957" i="9"/>
  <c r="G958" i="9"/>
  <c r="G959" i="9"/>
  <c r="G960" i="9"/>
  <c r="G961" i="9"/>
  <c r="G962" i="9"/>
  <c r="G963" i="9"/>
  <c r="G964" i="9"/>
  <c r="G965" i="9"/>
  <c r="G966" i="9"/>
  <c r="G967" i="9"/>
  <c r="G968" i="9"/>
  <c r="G969" i="9"/>
  <c r="G970" i="9"/>
  <c r="G971" i="9"/>
  <c r="G972" i="9"/>
  <c r="G973" i="9"/>
  <c r="G974" i="9"/>
  <c r="G975" i="9"/>
  <c r="G976" i="9"/>
  <c r="G977" i="9"/>
  <c r="G978" i="9"/>
  <c r="G979" i="9"/>
  <c r="G980" i="9"/>
  <c r="G981" i="9"/>
  <c r="G982" i="9"/>
  <c r="G983" i="9"/>
  <c r="G984" i="9"/>
  <c r="K1003" i="29"/>
  <c r="O976" i="9"/>
  <c r="K980" i="9"/>
  <c r="L969" i="33"/>
  <c r="I975" i="47"/>
  <c r="K958" i="9"/>
  <c r="AB36" i="49"/>
  <c r="AB37" i="49"/>
  <c r="AB38" i="49"/>
  <c r="AB39" i="49"/>
  <c r="AB40" i="49"/>
  <c r="AB41" i="49"/>
  <c r="G1108" i="51"/>
  <c r="G1109" i="51"/>
  <c r="G1110" i="51"/>
  <c r="G1111" i="51"/>
  <c r="G1112" i="51"/>
  <c r="G1113" i="51"/>
  <c r="G1114" i="51"/>
  <c r="G1115" i="51"/>
  <c r="G1116" i="51"/>
  <c r="G1117" i="51"/>
  <c r="G1118" i="51"/>
  <c r="G1119" i="51"/>
  <c r="G1120" i="51"/>
  <c r="G1121" i="51"/>
  <c r="G1122" i="51"/>
  <c r="G1123" i="51"/>
  <c r="G1124" i="51"/>
  <c r="G1125" i="51"/>
  <c r="G1126" i="51"/>
  <c r="L845" i="35"/>
  <c r="K1009" i="36"/>
  <c r="K1009" i="25"/>
  <c r="G933" i="7"/>
  <c r="G934" i="7"/>
  <c r="G935" i="7"/>
  <c r="G936" i="7"/>
  <c r="G937" i="7"/>
  <c r="G1091" i="21"/>
  <c r="G1092" i="21"/>
  <c r="G1093" i="21"/>
  <c r="G1094" i="21"/>
  <c r="G1095" i="21"/>
  <c r="G1096" i="21"/>
  <c r="G1097" i="21"/>
  <c r="G1098" i="21"/>
  <c r="G1099" i="21"/>
  <c r="G1100" i="21"/>
  <c r="G1101" i="21"/>
  <c r="G1102" i="21"/>
  <c r="G1103" i="21"/>
  <c r="G1153" i="38"/>
  <c r="G1154" i="38"/>
  <c r="G1155" i="38"/>
  <c r="G1156" i="38"/>
  <c r="G1157" i="38"/>
  <c r="G997" i="52"/>
  <c r="G998" i="52"/>
  <c r="G999" i="52"/>
  <c r="G1000" i="52"/>
  <c r="G1001" i="52"/>
  <c r="G981" i="17"/>
  <c r="G982" i="17"/>
  <c r="G983" i="17"/>
  <c r="G984" i="17"/>
  <c r="G985" i="17"/>
  <c r="G986" i="17"/>
  <c r="G987" i="17"/>
  <c r="G988" i="17"/>
  <c r="G989" i="17"/>
  <c r="G992" i="12"/>
  <c r="G993" i="12"/>
  <c r="G994" i="12"/>
  <c r="G995" i="12"/>
  <c r="G996" i="12"/>
  <c r="G997" i="12"/>
  <c r="G998" i="12"/>
  <c r="G941" i="18"/>
  <c r="G942" i="18"/>
  <c r="G943" i="18"/>
  <c r="G944" i="18"/>
  <c r="G945" i="18"/>
  <c r="G946" i="18"/>
  <c r="G947" i="18"/>
  <c r="G948" i="18"/>
  <c r="G949" i="18"/>
  <c r="G1099" i="51"/>
  <c r="G1100" i="51"/>
  <c r="G1101" i="51"/>
  <c r="G1102" i="51"/>
  <c r="G1103" i="51"/>
  <c r="G1104" i="51"/>
  <c r="G1105" i="51"/>
  <c r="G1106" i="51"/>
  <c r="G964" i="15"/>
  <c r="G965" i="15"/>
  <c r="G966" i="15"/>
  <c r="G967" i="15"/>
  <c r="G968" i="15"/>
  <c r="K1090" i="21"/>
  <c r="G955" i="19"/>
  <c r="G956" i="19"/>
  <c r="G957" i="19"/>
  <c r="G958" i="19"/>
  <c r="G959" i="19"/>
  <c r="G960" i="19"/>
  <c r="G961" i="19"/>
  <c r="G962" i="19"/>
  <c r="G963" i="19"/>
  <c r="G964" i="19"/>
  <c r="G965" i="19"/>
  <c r="G974" i="1"/>
  <c r="G975" i="1"/>
  <c r="G976" i="1"/>
  <c r="G977" i="1"/>
  <c r="G978" i="1"/>
  <c r="G979" i="1"/>
  <c r="G965" i="11"/>
  <c r="G966" i="11"/>
  <c r="G967" i="11"/>
  <c r="G968" i="11"/>
  <c r="G969" i="11"/>
  <c r="G970" i="11"/>
  <c r="L1020" i="12"/>
  <c r="L1016" i="12"/>
  <c r="L1000" i="12"/>
  <c r="K966" i="15"/>
  <c r="G982" i="32"/>
  <c r="G983" i="32"/>
  <c r="G984" i="32"/>
  <c r="G985" i="32"/>
  <c r="G986" i="32"/>
  <c r="G959" i="34"/>
  <c r="G960" i="34"/>
  <c r="G961" i="34"/>
  <c r="G962" i="34"/>
  <c r="G963" i="34"/>
  <c r="G964" i="34"/>
  <c r="G965" i="34"/>
  <c r="G966" i="34"/>
  <c r="K961" i="6"/>
  <c r="K977" i="1"/>
  <c r="L977" i="1" s="1"/>
  <c r="K927" i="30"/>
  <c r="K994" i="17"/>
  <c r="L994" i="17" s="1"/>
  <c r="K960" i="47"/>
  <c r="K962" i="47"/>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14" i="2"/>
  <c r="G915" i="2"/>
  <c r="G916" i="2"/>
  <c r="G917" i="2"/>
  <c r="G918" i="2"/>
  <c r="G919" i="2"/>
  <c r="G920" i="2"/>
  <c r="G921" i="2"/>
  <c r="G1011" i="41"/>
  <c r="G1012" i="41"/>
  <c r="G1013" i="41"/>
  <c r="G1014" i="41"/>
  <c r="G1000" i="3"/>
  <c r="G1001" i="3"/>
  <c r="G1002" i="3"/>
  <c r="G1003" i="3"/>
  <c r="G1004" i="3"/>
  <c r="G1005" i="3"/>
  <c r="G1006" i="3"/>
  <c r="G1007" i="3"/>
  <c r="G1008" i="3"/>
  <c r="G1009" i="3"/>
  <c r="K946" i="7"/>
  <c r="L993" i="52"/>
  <c r="L1025" i="41"/>
  <c r="L1015" i="41"/>
  <c r="L982" i="41"/>
  <c r="L995" i="41" s="1"/>
  <c r="L936" i="27"/>
  <c r="K936" i="27"/>
  <c r="K1047" i="37"/>
  <c r="L949" i="23"/>
  <c r="K949" i="23"/>
  <c r="L927" i="46"/>
  <c r="L927" i="13"/>
  <c r="K927" i="13"/>
  <c r="K923" i="13"/>
  <c r="K918" i="13"/>
  <c r="L954" i="34"/>
  <c r="L964" i="34" s="1"/>
  <c r="M964" i="34" s="1"/>
  <c r="K946" i="18"/>
  <c r="L946" i="18" s="1"/>
  <c r="K1013" i="53"/>
  <c r="K964" i="31"/>
  <c r="L1106" i="51"/>
  <c r="K925" i="8"/>
  <c r="L926" i="2"/>
  <c r="K945" i="20"/>
  <c r="K923" i="16"/>
  <c r="K923" i="42"/>
  <c r="K963" i="19"/>
  <c r="L963" i="19" s="1"/>
  <c r="L982" i="11"/>
  <c r="G972" i="14"/>
  <c r="G973" i="14"/>
  <c r="G974" i="14"/>
  <c r="G975" i="14"/>
  <c r="G976" i="14"/>
  <c r="G977" i="14"/>
  <c r="G978" i="14"/>
  <c r="G979" i="14"/>
  <c r="G980" i="14"/>
  <c r="G981" i="14"/>
  <c r="G982" i="14"/>
  <c r="L1144" i="38"/>
  <c r="G924" i="46"/>
  <c r="G925" i="46"/>
  <c r="G926" i="46"/>
  <c r="G927" i="46"/>
  <c r="G928" i="46"/>
  <c r="G929" i="46"/>
  <c r="G930" i="46"/>
  <c r="G931" i="46"/>
  <c r="G932" i="46"/>
  <c r="G933" i="46"/>
  <c r="G934" i="46"/>
  <c r="G935" i="46"/>
  <c r="G936" i="46"/>
  <c r="G937" i="46"/>
  <c r="G938" i="46"/>
  <c r="G939" i="46"/>
  <c r="G940" i="46"/>
  <c r="G913" i="46"/>
  <c r="G914" i="46"/>
  <c r="G915" i="46"/>
  <c r="G916" i="46"/>
  <c r="G917" i="46"/>
  <c r="G918" i="46"/>
  <c r="G919" i="46"/>
  <c r="G920" i="46"/>
  <c r="G921" i="46"/>
  <c r="G922" i="46"/>
  <c r="G923" i="46"/>
  <c r="K927" i="46"/>
  <c r="K994" i="5"/>
  <c r="K943" i="11"/>
  <c r="K998" i="14"/>
  <c r="L998" i="14" s="1"/>
  <c r="G942" i="45"/>
  <c r="G943" i="45"/>
  <c r="G944" i="45"/>
  <c r="G945" i="45"/>
  <c r="G946" i="45"/>
  <c r="G947" i="45"/>
  <c r="G948" i="45"/>
  <c r="G949" i="45"/>
  <c r="G950" i="45"/>
  <c r="G951" i="45"/>
  <c r="G952" i="45"/>
  <c r="G953" i="45"/>
  <c r="G954" i="45"/>
  <c r="G955" i="45"/>
  <c r="G956" i="45"/>
  <c r="G957" i="45"/>
  <c r="G958" i="45"/>
  <c r="G959" i="45"/>
  <c r="G960" i="45"/>
  <c r="G961" i="45"/>
  <c r="G962" i="45"/>
  <c r="L1125" i="39"/>
  <c r="K1125" i="39"/>
  <c r="K1005" i="3"/>
  <c r="L1005" i="3" s="1"/>
  <c r="L954" i="45"/>
  <c r="M954" i="45" s="1"/>
  <c r="K990" i="14"/>
  <c r="G914" i="13"/>
  <c r="G915" i="13"/>
  <c r="G916" i="13"/>
  <c r="G917" i="13"/>
  <c r="G918" i="13"/>
  <c r="G923" i="8"/>
  <c r="G924" i="8"/>
  <c r="G925" i="8"/>
  <c r="G1043" i="37"/>
  <c r="G1044" i="37"/>
  <c r="G1045" i="37"/>
  <c r="G1046" i="37"/>
  <c r="G1047" i="37"/>
  <c r="G1048" i="37"/>
  <c r="G1049" i="37"/>
  <c r="K1147" i="40"/>
  <c r="K942" i="6"/>
  <c r="F947" i="47"/>
  <c r="F955" i="47" s="1"/>
  <c r="F956" i="47" s="1"/>
  <c r="F965" i="47" s="1"/>
  <c r="K915" i="46"/>
  <c r="L915" i="46" s="1"/>
  <c r="K1124" i="38"/>
  <c r="K1131" i="38" s="1"/>
  <c r="G934" i="20"/>
  <c r="G935" i="20"/>
  <c r="G936" i="20"/>
  <c r="G937" i="20"/>
  <c r="G938" i="20"/>
  <c r="G939" i="20"/>
  <c r="G940" i="20"/>
  <c r="G941" i="20"/>
  <c r="G942" i="20"/>
  <c r="G943" i="20"/>
  <c r="G944" i="20"/>
  <c r="G945" i="20"/>
  <c r="G946" i="20"/>
  <c r="G947" i="20"/>
  <c r="G948" i="20"/>
  <c r="G949" i="20"/>
  <c r="G950" i="20"/>
  <c r="G951" i="20"/>
  <c r="G952" i="20"/>
  <c r="G953" i="20"/>
  <c r="G913" i="16"/>
  <c r="G914" i="16"/>
  <c r="G915" i="16"/>
  <c r="G916" i="16"/>
  <c r="G917" i="16"/>
  <c r="G918" i="16"/>
  <c r="G919" i="16"/>
  <c r="G920" i="16"/>
  <c r="G921" i="16"/>
  <c r="L995" i="22"/>
  <c r="G943" i="23"/>
  <c r="G944" i="23"/>
  <c r="G945" i="23"/>
  <c r="G946" i="23"/>
  <c r="G947" i="23"/>
  <c r="G948" i="23"/>
  <c r="G949" i="23"/>
  <c r="L903" i="46"/>
  <c r="F968" i="32"/>
  <c r="L938" i="23"/>
  <c r="L944" i="23" s="1"/>
  <c r="M944" i="23" s="1"/>
  <c r="K958" i="31"/>
  <c r="L958" i="31" s="1"/>
  <c r="K1113" i="39"/>
  <c r="L1113" i="39" s="1"/>
  <c r="K1008" i="53"/>
  <c r="L927" i="27"/>
  <c r="L976" i="22"/>
  <c r="K927" i="27"/>
  <c r="F1084" i="51"/>
  <c r="L946" i="15"/>
  <c r="K1093" i="51"/>
  <c r="L1093" i="51" s="1"/>
  <c r="K929" i="7"/>
  <c r="K987" i="5"/>
  <c r="K990" i="3"/>
  <c r="L990" i="3" s="1"/>
  <c r="K911" i="30"/>
  <c r="L911" i="30" s="1"/>
  <c r="K1135" i="40"/>
  <c r="K1128" i="40"/>
  <c r="L1128" i="40" s="1"/>
  <c r="K1034" i="37"/>
  <c r="K943" i="34"/>
  <c r="L943" i="34" s="1"/>
  <c r="K963" i="32"/>
  <c r="K946" i="31"/>
  <c r="K930" i="23"/>
  <c r="K930" i="18"/>
  <c r="K904" i="13"/>
  <c r="G991" i="53"/>
  <c r="G992" i="53"/>
  <c r="G993" i="53"/>
  <c r="G994" i="53"/>
  <c r="G995" i="53"/>
  <c r="G996" i="53"/>
  <c r="K992" i="53"/>
  <c r="K995" i="53"/>
  <c r="L995" i="53" s="1"/>
  <c r="K978" i="14"/>
  <c r="L978" i="14" s="1"/>
  <c r="K966" i="14"/>
  <c r="L901" i="42"/>
  <c r="K969" i="17"/>
  <c r="L969" i="17" s="1"/>
  <c r="L1028" i="37"/>
  <c r="K918" i="8"/>
  <c r="L918" i="8" s="1"/>
  <c r="L901" i="16"/>
  <c r="K906" i="8"/>
  <c r="AB3" i="49"/>
  <c r="AA3" i="49"/>
  <c r="Z3" i="49"/>
  <c r="Z49" i="49" s="1"/>
  <c r="Y3" i="49"/>
  <c r="X3" i="49"/>
  <c r="W3" i="49"/>
  <c r="V3" i="49"/>
  <c r="U3" i="49"/>
  <c r="T3" i="49"/>
  <c r="S3" i="49"/>
  <c r="R3" i="49"/>
  <c r="Q3" i="49"/>
  <c r="P3" i="49"/>
  <c r="O3" i="49"/>
  <c r="N3" i="49"/>
  <c r="M3" i="49"/>
  <c r="L3" i="49"/>
  <c r="K3" i="49"/>
  <c r="K49" i="49" s="1"/>
  <c r="L49" i="49"/>
  <c r="M49" i="49"/>
  <c r="N49" i="49"/>
  <c r="O49" i="49"/>
  <c r="P49" i="49"/>
  <c r="Q49" i="49"/>
  <c r="R49" i="49"/>
  <c r="S49" i="49"/>
  <c r="T49" i="49"/>
  <c r="U49" i="49"/>
  <c r="V49" i="49"/>
  <c r="W49" i="49"/>
  <c r="X49" i="49"/>
  <c r="Y49" i="49"/>
  <c r="J3" i="49"/>
  <c r="J49" i="49" s="1"/>
  <c r="AB5" i="49"/>
  <c r="AB6" i="49"/>
  <c r="AB7" i="49"/>
  <c r="AB8" i="49"/>
  <c r="AB9" i="49"/>
  <c r="AB10" i="49"/>
  <c r="AB11" i="49"/>
  <c r="AB12" i="49"/>
  <c r="AB13" i="49"/>
  <c r="AB14" i="49"/>
  <c r="AB15" i="49"/>
  <c r="AB16" i="49"/>
  <c r="AB17" i="49"/>
  <c r="AB18" i="49"/>
  <c r="AB19" i="49"/>
  <c r="AB20" i="49"/>
  <c r="AB21" i="49"/>
  <c r="AB22" i="49"/>
  <c r="AB23" i="49"/>
  <c r="AB24" i="49"/>
  <c r="AB25" i="49"/>
  <c r="AB26" i="49"/>
  <c r="AB27" i="49"/>
  <c r="AB28" i="49"/>
  <c r="AB29" i="49"/>
  <c r="AB30" i="49"/>
  <c r="AB31" i="49"/>
  <c r="AB32" i="49"/>
  <c r="AB33" i="49"/>
  <c r="AB34" i="49"/>
  <c r="AB35" i="49"/>
  <c r="AB42" i="49"/>
  <c r="AB43" i="49"/>
  <c r="AB44" i="49"/>
  <c r="AB45" i="49"/>
  <c r="AB46" i="49"/>
  <c r="AB47" i="49"/>
  <c r="AB48" i="49"/>
  <c r="AB4" i="49"/>
  <c r="K1097" i="24"/>
  <c r="L921" i="23"/>
  <c r="K962" i="36"/>
  <c r="M962" i="36" s="1"/>
  <c r="K1122" i="24"/>
  <c r="K1180" i="24" s="1"/>
  <c r="AB49" i="49"/>
  <c r="AA49" i="49"/>
  <c r="I3" i="49"/>
  <c r="I49" i="49" s="1"/>
  <c r="H3" i="49"/>
  <c r="H49" i="49" s="1"/>
  <c r="G3" i="49"/>
  <c r="G49" i="49" s="1"/>
  <c r="F3" i="49"/>
  <c r="F49" i="49" s="1"/>
  <c r="E3" i="49"/>
  <c r="E49" i="49" s="1"/>
  <c r="K1030" i="21"/>
  <c r="K1039" i="21" s="1"/>
  <c r="N987" i="51"/>
  <c r="M967" i="51"/>
  <c r="M968" i="51"/>
  <c r="M969" i="51"/>
  <c r="M970" i="51"/>
  <c r="M971" i="51"/>
  <c r="M972" i="51"/>
  <c r="M973" i="51"/>
  <c r="L1016" i="51"/>
  <c r="L992" i="51"/>
  <c r="L993" i="51"/>
  <c r="L994" i="51"/>
  <c r="L995" i="51"/>
  <c r="L996" i="51"/>
  <c r="L997" i="51"/>
  <c r="L998" i="51"/>
  <c r="K951" i="14"/>
  <c r="L969" i="51"/>
  <c r="L970" i="51"/>
  <c r="L971" i="51"/>
  <c r="L972" i="51"/>
  <c r="L973" i="51"/>
  <c r="L968" i="51"/>
  <c r="L967" i="51"/>
  <c r="L987" i="51" s="1"/>
  <c r="L1069" i="51"/>
  <c r="L964" i="12"/>
  <c r="L916" i="33"/>
  <c r="K927" i="6"/>
  <c r="K929" i="6" s="1"/>
  <c r="L929" i="6" s="1"/>
  <c r="K1108" i="38"/>
  <c r="L1108" i="38" s="1"/>
  <c r="L970" i="52"/>
  <c r="M970" i="52" s="1"/>
  <c r="K890" i="7"/>
  <c r="K821" i="33"/>
  <c r="K950" i="22"/>
  <c r="K952" i="22" s="1"/>
  <c r="K944" i="14"/>
  <c r="K944" i="19"/>
  <c r="L944" i="19" s="1"/>
  <c r="K934" i="31"/>
  <c r="K888" i="46"/>
  <c r="L888" i="46" s="1"/>
  <c r="K933" i="11"/>
  <c r="L933" i="11" s="1"/>
  <c r="L893" i="13"/>
  <c r="K944" i="32"/>
  <c r="K946" i="32" s="1"/>
  <c r="K950" i="17"/>
  <c r="K952" i="17" s="1"/>
  <c r="K914" i="34"/>
  <c r="L996" i="25"/>
  <c r="L998" i="25" s="1"/>
  <c r="K1099" i="38"/>
  <c r="J940" i="47"/>
  <c r="K1113" i="40"/>
  <c r="L1113" i="40" s="1"/>
  <c r="K883" i="42"/>
  <c r="K910" i="18"/>
  <c r="L910" i="18" s="1"/>
  <c r="K914" i="20"/>
  <c r="P904" i="2"/>
  <c r="K882" i="7"/>
  <c r="K904" i="2"/>
  <c r="K896" i="30"/>
  <c r="L896" i="30" s="1"/>
  <c r="K1095" i="39"/>
  <c r="L1095" i="39" s="1"/>
  <c r="K899" i="27"/>
  <c r="L899" i="27" s="1"/>
  <c r="J1012" i="37"/>
  <c r="K981" i="3"/>
  <c r="L981" i="3" s="1"/>
  <c r="K966" i="41"/>
  <c r="K976" i="41" s="1"/>
  <c r="L899" i="8"/>
  <c r="M899" i="8" s="1"/>
  <c r="L937" i="45"/>
  <c r="K904" i="10"/>
  <c r="M909" i="20"/>
  <c r="K907" i="20"/>
  <c r="K885" i="16"/>
  <c r="L912" i="23"/>
  <c r="M912" i="23" s="1"/>
  <c r="L902" i="23"/>
  <c r="K916" i="11"/>
  <c r="K924" i="11" s="1"/>
  <c r="L888" i="13"/>
  <c r="K969" i="3"/>
  <c r="L969" i="3" s="1"/>
  <c r="K930" i="31"/>
  <c r="L930" i="31" s="1"/>
  <c r="K932" i="14"/>
  <c r="F1065" i="51"/>
  <c r="K890" i="8"/>
  <c r="L890" i="8" s="1"/>
  <c r="K917" i="6"/>
  <c r="L917" i="6" s="1"/>
  <c r="K873" i="46"/>
  <c r="L873" i="46"/>
  <c r="K1084" i="39"/>
  <c r="L925" i="45"/>
  <c r="M925" i="45" s="1"/>
  <c r="L1098" i="40"/>
  <c r="L1096" i="40"/>
  <c r="L1100" i="40" s="1"/>
  <c r="M1100" i="40" s="1"/>
  <c r="F1099" i="40"/>
  <c r="N1083" i="40"/>
  <c r="M1091" i="40"/>
  <c r="L1091" i="40"/>
  <c r="K897" i="18"/>
  <c r="K882" i="10"/>
  <c r="L882" i="10" s="1"/>
  <c r="K998" i="37"/>
  <c r="L876" i="13"/>
  <c r="L878" i="13" s="1"/>
  <c r="M878" i="13" s="1"/>
  <c r="L937" i="33"/>
  <c r="K931" i="17"/>
  <c r="K884" i="27"/>
  <c r="L884" i="27" s="1"/>
  <c r="M963" i="52"/>
  <c r="M956" i="52"/>
  <c r="L957" i="52"/>
  <c r="K936" i="1"/>
  <c r="L936" i="1" s="1"/>
  <c r="K918" i="31"/>
  <c r="L918" i="31" s="1"/>
  <c r="F954" i="41"/>
  <c r="F909" i="34"/>
  <c r="F1029" i="21"/>
  <c r="K895" i="23"/>
  <c r="F871" i="51"/>
  <c r="F949" i="51"/>
  <c r="J952" i="51"/>
  <c r="F947" i="51"/>
  <c r="F938" i="51"/>
  <c r="F925" i="51"/>
  <c r="F905" i="51"/>
  <c r="L980" i="25"/>
  <c r="M980" i="25" s="1"/>
  <c r="K1071" i="39"/>
  <c r="L1071" i="39" s="1"/>
  <c r="K859" i="16"/>
  <c r="F908" i="47"/>
  <c r="F916" i="47" s="1"/>
  <c r="F917" i="47" s="1"/>
  <c r="F927" i="47" s="1"/>
  <c r="J909" i="45"/>
  <c r="K909" i="45" s="1"/>
  <c r="K908" i="33"/>
  <c r="L908" i="33" s="1"/>
  <c r="K897" i="45"/>
  <c r="L897" i="45" s="1"/>
  <c r="K1053" i="39"/>
  <c r="K947" i="52"/>
  <c r="F882" i="51"/>
  <c r="K954" i="3"/>
  <c r="L954" i="3" s="1"/>
  <c r="K899" i="9"/>
  <c r="L898" i="9"/>
  <c r="L896" i="9"/>
  <c r="L894" i="9"/>
  <c r="L899" i="9" s="1"/>
  <c r="L866" i="13"/>
  <c r="K925" i="22"/>
  <c r="K915" i="14"/>
  <c r="K888" i="33"/>
  <c r="M937" i="12"/>
  <c r="L937" i="12"/>
  <c r="K920" i="1"/>
  <c r="I870" i="30"/>
  <c r="K866" i="30"/>
  <c r="L866" i="30" s="1"/>
  <c r="K870" i="8"/>
  <c r="K912" i="11"/>
  <c r="K947" i="3"/>
  <c r="K901" i="31"/>
  <c r="K897" i="6"/>
  <c r="K989" i="37"/>
  <c r="L968" i="25"/>
  <c r="K939" i="52"/>
  <c r="K886" i="23"/>
  <c r="I949" i="41"/>
  <c r="K914" i="17"/>
  <c r="K919" i="5"/>
  <c r="L927" i="5" s="1"/>
  <c r="H894" i="5"/>
  <c r="H895" i="5"/>
  <c r="H887" i="34"/>
  <c r="K885" i="34"/>
  <c r="L948" i="41"/>
  <c r="L950" i="41" s="1"/>
  <c r="K900" i="11"/>
  <c r="K902" i="11" s="1"/>
  <c r="J1082" i="38"/>
  <c r="K1043" i="39"/>
  <c r="K1044" i="39" s="1"/>
  <c r="K884" i="6"/>
  <c r="K997" i="21"/>
  <c r="L1064" i="40"/>
  <c r="L1077" i="38"/>
  <c r="K1060" i="38"/>
  <c r="K1061" i="38" s="1"/>
  <c r="K1063" i="38" s="1"/>
  <c r="K1003" i="21"/>
  <c r="K999" i="21"/>
  <c r="K1009" i="21"/>
  <c r="N901" i="15"/>
  <c r="K902" i="15"/>
  <c r="L870" i="10"/>
  <c r="K897" i="11"/>
  <c r="K932" i="52"/>
  <c r="K933" i="52" s="1"/>
  <c r="L864" i="27"/>
  <c r="M864" i="27" s="1"/>
  <c r="K907" i="14"/>
  <c r="K908" i="12"/>
  <c r="H881" i="47"/>
  <c r="K882" i="18"/>
  <c r="K883" i="18" s="1"/>
  <c r="K854" i="30"/>
  <c r="K855" i="30" s="1"/>
  <c r="K940" i="3"/>
  <c r="K895" i="31"/>
  <c r="L851" i="13"/>
  <c r="L852" i="13" s="1"/>
  <c r="L960" i="25"/>
  <c r="K877" i="23"/>
  <c r="K982" i="37"/>
  <c r="K853" i="46"/>
  <c r="K854" i="46" s="1"/>
  <c r="K838" i="16"/>
  <c r="K882" i="19"/>
  <c r="H891" i="47"/>
  <c r="K972" i="37"/>
  <c r="K973" i="37" s="1"/>
  <c r="K974" i="37" s="1"/>
  <c r="R939" i="53"/>
  <c r="S939" i="53" s="1"/>
  <c r="L855" i="8"/>
  <c r="P884" i="6"/>
  <c r="L835" i="46"/>
  <c r="M835" i="46" s="1"/>
  <c r="L861" i="10"/>
  <c r="K835" i="46"/>
  <c r="I861" i="27"/>
  <c r="K932" i="3"/>
  <c r="K891" i="31"/>
  <c r="K870" i="23"/>
  <c r="L953" i="25"/>
  <c r="K882" i="31"/>
  <c r="K884" i="31" s="1"/>
  <c r="H884" i="47"/>
  <c r="K1024" i="39"/>
  <c r="K1025" i="39" s="1"/>
  <c r="H799" i="51"/>
  <c r="K843" i="27"/>
  <c r="K78" i="11"/>
  <c r="K880" i="11"/>
  <c r="K919" i="52"/>
  <c r="L843" i="8"/>
  <c r="K912" i="52"/>
  <c r="K913" i="52" s="1"/>
  <c r="K862" i="23"/>
  <c r="K865" i="23" s="1"/>
  <c r="L944" i="25"/>
  <c r="J862" i="18"/>
  <c r="K925" i="3"/>
  <c r="L934" i="25"/>
  <c r="M21" i="12"/>
  <c r="H846" i="8"/>
  <c r="K834" i="30"/>
  <c r="K835" i="30" s="1"/>
  <c r="K956" i="37"/>
  <c r="J913" i="3"/>
  <c r="M865" i="18"/>
  <c r="I894" i="5"/>
  <c r="J894" i="5" s="1"/>
  <c r="H812" i="11"/>
  <c r="K913" i="41"/>
  <c r="L950" i="37"/>
  <c r="L1022" i="40"/>
  <c r="L831" i="8"/>
  <c r="K830" i="27"/>
  <c r="K831" i="27" s="1"/>
  <c r="K841" i="18"/>
  <c r="J829" i="13"/>
  <c r="J830" i="13" s="1"/>
  <c r="L822" i="16"/>
  <c r="K822" i="34"/>
  <c r="K820" i="34"/>
  <c r="K818" i="34"/>
  <c r="K824" i="34" s="1"/>
  <c r="K945" i="37"/>
  <c r="K991" i="39"/>
  <c r="K1000" i="39" s="1"/>
  <c r="K1002" i="39" s="1"/>
  <c r="L889" i="52"/>
  <c r="N816" i="46"/>
  <c r="L812" i="46"/>
  <c r="L806" i="46"/>
  <c r="L859" i="15"/>
  <c r="L817" i="16"/>
  <c r="I822" i="8"/>
  <c r="I823" i="8" s="1"/>
  <c r="K892" i="36"/>
  <c r="K897" i="3"/>
  <c r="K823" i="27"/>
  <c r="K932" i="37"/>
  <c r="K823" i="10"/>
  <c r="K880" i="36"/>
  <c r="M833" i="29"/>
  <c r="I811" i="30"/>
  <c r="K887" i="3"/>
  <c r="K839" i="45"/>
  <c r="K840" i="45" s="1"/>
  <c r="L795" i="46"/>
  <c r="M795" i="46" s="1"/>
  <c r="K803" i="16"/>
  <c r="K823" i="20"/>
  <c r="K797" i="46"/>
  <c r="K798" i="8"/>
  <c r="K917" i="37"/>
  <c r="L834" i="31"/>
  <c r="K970" i="39"/>
  <c r="J799" i="30"/>
  <c r="J800" i="30" s="1"/>
  <c r="K875" i="3"/>
  <c r="K876" i="3" s="1"/>
  <c r="K877" i="52"/>
  <c r="L878" i="52" s="1"/>
  <c r="K755" i="36"/>
  <c r="K778" i="30"/>
  <c r="K859" i="3"/>
  <c r="K798" i="23"/>
  <c r="K799" i="23" s="1"/>
  <c r="P748" i="42"/>
  <c r="P749" i="42" s="1"/>
  <c r="K751" i="42"/>
  <c r="I802" i="31"/>
  <c r="I807" i="31" s="1"/>
  <c r="L755" i="36"/>
  <c r="L756" i="36" s="1"/>
  <c r="J813" i="17"/>
  <c r="J816" i="17" s="1"/>
  <c r="K923" i="38"/>
  <c r="K925" i="38" s="1"/>
  <c r="L810" i="52"/>
  <c r="K810" i="52"/>
  <c r="M810" i="52" s="1"/>
  <c r="K761" i="8"/>
  <c r="L762" i="8" s="1"/>
  <c r="K496" i="14"/>
  <c r="J756" i="34"/>
  <c r="K885" i="39"/>
  <c r="K889" i="39"/>
  <c r="J851" i="37"/>
  <c r="M731" i="30"/>
  <c r="M727" i="13"/>
  <c r="M728" i="13" s="1"/>
  <c r="L756" i="31"/>
  <c r="L757" i="31" s="1"/>
  <c r="L863" i="21"/>
  <c r="L864" i="21" s="1"/>
  <c r="N746" i="47"/>
  <c r="N745" i="47"/>
  <c r="K719" i="13"/>
  <c r="J770" i="32"/>
  <c r="K764" i="1"/>
  <c r="L765" i="1"/>
  <c r="K820" i="37"/>
  <c r="L758" i="32"/>
  <c r="M759" i="32" s="1"/>
  <c r="J866" i="39"/>
  <c r="H722" i="10"/>
  <c r="I723" i="10" s="1"/>
  <c r="L783" i="3"/>
  <c r="K710" i="13"/>
  <c r="L710" i="13" s="1"/>
  <c r="M739" i="23"/>
  <c r="K756" i="15"/>
  <c r="L759" i="15" s="1"/>
  <c r="G701" i="13"/>
  <c r="G702" i="13" s="1"/>
  <c r="G703" i="13" s="1"/>
  <c r="G704" i="13" s="1"/>
  <c r="G705" i="13" s="1"/>
  <c r="G706" i="13" s="1"/>
  <c r="G707" i="13" s="1"/>
  <c r="G708" i="13" s="1"/>
  <c r="G709" i="13" s="1"/>
  <c r="G710" i="13" s="1"/>
  <c r="G711" i="13" s="1"/>
  <c r="G712" i="13" s="1"/>
  <c r="G713" i="13"/>
  <c r="K768" i="17"/>
  <c r="O767" i="17"/>
  <c r="K753" i="17"/>
  <c r="I700" i="47"/>
  <c r="L714" i="23"/>
  <c r="M715" i="23" s="1"/>
  <c r="I705" i="34"/>
  <c r="L754" i="3"/>
  <c r="L759" i="3" s="1"/>
  <c r="K759" i="3"/>
  <c r="K761" i="3" s="1"/>
  <c r="L762" i="3" s="1"/>
  <c r="N679" i="46"/>
  <c r="O679" i="46" s="1"/>
  <c r="K681" i="46"/>
  <c r="K810" i="21"/>
  <c r="K816" i="21"/>
  <c r="L710" i="31"/>
  <c r="M710" i="31" s="1"/>
  <c r="M747" i="17"/>
  <c r="K700" i="23"/>
  <c r="L700" i="23" s="1"/>
  <c r="K705" i="14"/>
  <c r="K706" i="14" s="1"/>
  <c r="L677" i="34"/>
  <c r="I682" i="31"/>
  <c r="J682" i="31" s="1"/>
  <c r="K690" i="45"/>
  <c r="I669" i="34"/>
  <c r="J704" i="15"/>
  <c r="K705" i="15" s="1"/>
  <c r="J657" i="34"/>
  <c r="J656" i="34"/>
  <c r="L653" i="27"/>
  <c r="M654" i="27" s="1"/>
  <c r="L695" i="15"/>
  <c r="N659" i="34"/>
  <c r="N660" i="34" s="1"/>
  <c r="N665" i="34" s="1"/>
  <c r="L656" i="34"/>
  <c r="L641" i="10"/>
  <c r="M803" i="40"/>
  <c r="M647" i="13"/>
  <c r="K648" i="30"/>
  <c r="L650" i="30" s="1"/>
  <c r="J644" i="27"/>
  <c r="L703" i="17"/>
  <c r="N706" i="17" s="1"/>
  <c r="L643" i="30"/>
  <c r="K675" i="32"/>
  <c r="L626" i="19"/>
  <c r="J627" i="13"/>
  <c r="K664" i="1"/>
  <c r="J618" i="13"/>
  <c r="J654" i="9"/>
  <c r="J656" i="15"/>
  <c r="K641" i="6"/>
  <c r="J616" i="27"/>
  <c r="K610" i="30"/>
  <c r="J651" i="32"/>
  <c r="J629" i="8"/>
  <c r="J601" i="13"/>
  <c r="F217" i="21"/>
  <c r="J925" i="47" l="1"/>
  <c r="J927" i="47" s="1"/>
  <c r="K940" i="47" s="1"/>
  <c r="F928" i="47"/>
  <c r="M987" i="51"/>
  <c r="O987" i="51" s="1"/>
  <c r="L1003" i="51"/>
  <c r="L1018" i="51" s="1"/>
  <c r="K757" i="36"/>
  <c r="J145" i="21"/>
  <c r="K629" i="9" l="1"/>
  <c r="L599" i="30" l="1"/>
  <c r="L658" i="17" l="1"/>
  <c r="L735" i="40" l="1"/>
  <c r="L622" i="45" l="1"/>
  <c r="M581" i="46" l="1"/>
  <c r="M626" i="14" l="1"/>
  <c r="G6" i="53" l="1"/>
  <c r="G7" i="53" s="1"/>
  <c r="G8" i="53" s="1"/>
  <c r="G9" i="53" s="1"/>
  <c r="G10" i="53" s="1"/>
  <c r="G11" i="53" s="1"/>
  <c r="G12" i="53" s="1"/>
  <c r="G13" i="53" s="1"/>
  <c r="G14" i="53" s="1"/>
  <c r="G15" i="53" s="1"/>
  <c r="G16" i="53" s="1"/>
  <c r="G17" i="53" s="1"/>
  <c r="G18" i="53" s="1"/>
  <c r="G19" i="53" s="1"/>
  <c r="G20" i="53" s="1"/>
  <c r="G21" i="53" s="1"/>
  <c r="G22" i="53" s="1"/>
  <c r="G23" i="53" s="1"/>
  <c r="G24" i="53" s="1"/>
  <c r="G25" i="53" s="1"/>
  <c r="G26" i="53" s="1"/>
  <c r="G27" i="53" s="1"/>
  <c r="G28" i="53" s="1"/>
  <c r="G29" i="53" s="1"/>
  <c r="G30" i="53" s="1"/>
  <c r="G31" i="53" s="1"/>
  <c r="G32" i="53" s="1"/>
  <c r="G33" i="53" s="1"/>
  <c r="G34" i="53" s="1"/>
  <c r="G35" i="53" s="1"/>
  <c r="G36" i="53" s="1"/>
  <c r="G37" i="53" s="1"/>
  <c r="G38" i="53" s="1"/>
  <c r="G39" i="53" s="1"/>
  <c r="G40" i="53" s="1"/>
  <c r="G41" i="53" s="1"/>
  <c r="G42" i="53" s="1"/>
  <c r="G43" i="53" s="1"/>
  <c r="G44" i="53" s="1"/>
  <c r="G45" i="53" s="1"/>
  <c r="G46" i="53" s="1"/>
  <c r="G47" i="53" s="1"/>
  <c r="G48" i="53" s="1"/>
  <c r="G49" i="53" s="1"/>
  <c r="G50" i="53" s="1"/>
  <c r="G51" i="53" s="1"/>
  <c r="G52" i="53" s="1"/>
  <c r="G53" i="53" s="1"/>
  <c r="G54" i="53" s="1"/>
  <c r="G55" i="53" s="1"/>
  <c r="G56" i="53" s="1"/>
  <c r="G57" i="53" s="1"/>
  <c r="G58" i="53" s="1"/>
  <c r="G59" i="53" s="1"/>
  <c r="G60" i="53" s="1"/>
  <c r="G61" i="53" s="1"/>
  <c r="G62" i="53" s="1"/>
  <c r="G63" i="53" s="1"/>
  <c r="G64" i="53" s="1"/>
  <c r="G65" i="53" s="1"/>
  <c r="G66" i="53" s="1"/>
  <c r="G67" i="53" s="1"/>
  <c r="G68" i="53" s="1"/>
  <c r="G69" i="53" s="1"/>
  <c r="G70" i="53" s="1"/>
  <c r="G71" i="53" s="1"/>
  <c r="G72" i="53" s="1"/>
  <c r="G73" i="53" s="1"/>
  <c r="G74" i="53" s="1"/>
  <c r="G75" i="53" s="1"/>
  <c r="G76" i="53" s="1"/>
  <c r="G77" i="53" s="1"/>
  <c r="G78" i="53" s="1"/>
  <c r="G79" i="53" s="1"/>
  <c r="G80" i="53" s="1"/>
  <c r="G81" i="53" s="1"/>
  <c r="G82" i="53" s="1"/>
  <c r="G83" i="53" s="1"/>
  <c r="G84" i="53" s="1"/>
  <c r="G85" i="53" s="1"/>
  <c r="G86" i="53" s="1"/>
  <c r="G87" i="53" s="1"/>
  <c r="G88" i="53" s="1"/>
  <c r="G89" i="53" s="1"/>
  <c r="G90" i="53" s="1"/>
  <c r="G91" i="53" s="1"/>
  <c r="G92" i="53" s="1"/>
  <c r="G93" i="53" s="1"/>
  <c r="G94" i="53" s="1"/>
  <c r="G95" i="53" s="1"/>
  <c r="G96" i="53" s="1"/>
  <c r="G97" i="53" s="1"/>
  <c r="G98" i="53" s="1"/>
  <c r="G99" i="53" s="1"/>
  <c r="G100" i="53" s="1"/>
  <c r="G101" i="53" s="1"/>
  <c r="G102" i="53" s="1"/>
  <c r="G103" i="53" s="1"/>
  <c r="G104" i="53" s="1"/>
  <c r="G105" i="53" s="1"/>
  <c r="G106" i="53" s="1"/>
  <c r="G107" i="53" s="1"/>
  <c r="G108" i="53" s="1"/>
  <c r="G109" i="53" s="1"/>
  <c r="G110" i="53" s="1"/>
  <c r="G111" i="53" s="1"/>
  <c r="G112" i="53" s="1"/>
  <c r="G113" i="53" s="1"/>
  <c r="G114" i="53" s="1"/>
  <c r="G115" i="53" s="1"/>
  <c r="G116" i="53" s="1"/>
  <c r="G117" i="53" s="1"/>
  <c r="G118" i="53" s="1"/>
  <c r="G119" i="53" s="1"/>
  <c r="G120" i="53" s="1"/>
  <c r="G121" i="53" s="1"/>
  <c r="G122" i="53" s="1"/>
  <c r="G123" i="53" s="1"/>
  <c r="G124" i="53" s="1"/>
  <c r="G125" i="53" s="1"/>
  <c r="G126" i="53" s="1"/>
  <c r="G127" i="53" s="1"/>
  <c r="G128" i="53" s="1"/>
  <c r="G129" i="53" s="1"/>
  <c r="G130" i="53" s="1"/>
  <c r="G131" i="53" s="1"/>
  <c r="G132" i="53" s="1"/>
  <c r="G133" i="53" s="1"/>
  <c r="G134" i="53" s="1"/>
  <c r="G135" i="53" s="1"/>
  <c r="G136" i="53" s="1"/>
  <c r="G137" i="53" s="1"/>
  <c r="G138" i="53" s="1"/>
  <c r="G139" i="53" s="1"/>
  <c r="G140" i="53" s="1"/>
  <c r="G141" i="53" s="1"/>
  <c r="G142" i="53" s="1"/>
  <c r="G143" i="53" s="1"/>
  <c r="G144" i="53" s="1"/>
  <c r="G145" i="53" s="1"/>
  <c r="G146" i="53" s="1"/>
  <c r="G147" i="53" s="1"/>
  <c r="G148" i="53" s="1"/>
  <c r="G149" i="53" s="1"/>
  <c r="G150" i="53" s="1"/>
  <c r="G151" i="53" s="1"/>
  <c r="G152" i="53" s="1"/>
  <c r="G153" i="53" s="1"/>
  <c r="G154" i="53" s="1"/>
  <c r="G155" i="53" s="1"/>
  <c r="G156" i="53" s="1"/>
  <c r="G157" i="53" s="1"/>
  <c r="G158" i="53" s="1"/>
  <c r="G159" i="53" s="1"/>
  <c r="G160" i="53" s="1"/>
  <c r="G161" i="53" s="1"/>
  <c r="G162" i="53" s="1"/>
  <c r="G163" i="53" s="1"/>
  <c r="G164" i="53" s="1"/>
  <c r="G165" i="53" s="1"/>
  <c r="G166" i="53" s="1"/>
  <c r="G167" i="53" s="1"/>
  <c r="G168" i="53" s="1"/>
  <c r="G169" i="53" s="1"/>
  <c r="G170" i="53" s="1"/>
  <c r="G171" i="53" s="1"/>
  <c r="G172" i="53" s="1"/>
  <c r="G173" i="53" s="1"/>
  <c r="G174" i="53" s="1"/>
  <c r="G175" i="53" s="1"/>
  <c r="G176" i="53" s="1"/>
  <c r="G177" i="53" s="1"/>
  <c r="G178" i="53" s="1"/>
  <c r="G179" i="53" s="1"/>
  <c r="G180" i="53" s="1"/>
  <c r="G181" i="53" s="1"/>
  <c r="G182" i="53" s="1"/>
  <c r="G183" i="53" s="1"/>
  <c r="G184" i="53" s="1"/>
  <c r="G185" i="53" s="1"/>
  <c r="G186" i="53" s="1"/>
  <c r="G187" i="53" s="1"/>
  <c r="G188" i="53" s="1"/>
  <c r="G189" i="53" s="1"/>
  <c r="G190" i="53" s="1"/>
  <c r="G191" i="53" s="1"/>
  <c r="G192" i="53" s="1"/>
  <c r="G193" i="53" s="1"/>
  <c r="G194" i="53" s="1"/>
  <c r="G195" i="53" s="1"/>
  <c r="G196" i="53" s="1"/>
  <c r="G197" i="53" s="1"/>
  <c r="G198" i="53" s="1"/>
  <c r="G199" i="53" s="1"/>
  <c r="G200" i="53" s="1"/>
  <c r="G201" i="53" s="1"/>
  <c r="G202" i="53" s="1"/>
  <c r="G203" i="53" s="1"/>
  <c r="G204" i="53" s="1"/>
  <c r="G205" i="53" s="1"/>
  <c r="G206" i="53" s="1"/>
  <c r="G207" i="53" s="1"/>
  <c r="G208" i="53" s="1"/>
  <c r="G209" i="53" s="1"/>
  <c r="G210" i="53" s="1"/>
  <c r="G211" i="53" s="1"/>
  <c r="G212" i="53" s="1"/>
  <c r="G213" i="53" s="1"/>
  <c r="G214" i="53" s="1"/>
  <c r="G215" i="53" s="1"/>
  <c r="G216" i="53" s="1"/>
  <c r="G217" i="53" s="1"/>
  <c r="G218" i="53" s="1"/>
  <c r="G219" i="53" s="1"/>
  <c r="G220" i="53" s="1"/>
  <c r="G221" i="53" s="1"/>
  <c r="G222" i="53" s="1"/>
  <c r="G223" i="53" s="1"/>
  <c r="G224" i="53" s="1"/>
  <c r="G225" i="53" s="1"/>
  <c r="G226" i="53" s="1"/>
  <c r="G227" i="53" s="1"/>
  <c r="G228" i="53" s="1"/>
  <c r="G229" i="53" s="1"/>
  <c r="G230" i="53" s="1"/>
  <c r="G231" i="53" s="1"/>
  <c r="G232" i="53" s="1"/>
  <c r="G233" i="53" s="1"/>
  <c r="G234" i="53" s="1"/>
  <c r="G235" i="53" s="1"/>
  <c r="G236" i="53" s="1"/>
  <c r="G237" i="53" s="1"/>
  <c r="G238" i="53" s="1"/>
  <c r="G239" i="53" s="1"/>
  <c r="G240" i="53" s="1"/>
  <c r="G241" i="53" s="1"/>
  <c r="G242" i="53" s="1"/>
  <c r="G243" i="53" s="1"/>
  <c r="G244" i="53" s="1"/>
  <c r="G245" i="53" s="1"/>
  <c r="G246" i="53" s="1"/>
  <c r="G247" i="53" s="1"/>
  <c r="G248" i="53" s="1"/>
  <c r="G249" i="53" s="1"/>
  <c r="G250" i="53" s="1"/>
  <c r="G251" i="53" s="1"/>
  <c r="G252" i="53" s="1"/>
  <c r="G253" i="53" s="1"/>
  <c r="G254" i="53" s="1"/>
  <c r="G255" i="53" s="1"/>
  <c r="G256" i="53" s="1"/>
  <c r="G257" i="53" s="1"/>
  <c r="G258" i="53" s="1"/>
  <c r="G259" i="53" s="1"/>
  <c r="G260" i="53" s="1"/>
  <c r="G261" i="53" s="1"/>
  <c r="G262" i="53" s="1"/>
  <c r="G263" i="53" s="1"/>
  <c r="G264" i="53" s="1"/>
  <c r="G265" i="53" s="1"/>
  <c r="G266" i="53" s="1"/>
  <c r="G267" i="53" s="1"/>
  <c r="G268" i="53" s="1"/>
  <c r="G269" i="53" s="1"/>
  <c r="G270" i="53" s="1"/>
  <c r="G271" i="53" s="1"/>
  <c r="G272" i="53" s="1"/>
  <c r="G273" i="53" s="1"/>
  <c r="G274" i="53" s="1"/>
  <c r="G275" i="53" s="1"/>
  <c r="G276" i="53" s="1"/>
  <c r="G277" i="53" s="1"/>
  <c r="G278" i="53" s="1"/>
  <c r="G279" i="53" s="1"/>
  <c r="G280" i="53" s="1"/>
  <c r="G281" i="53" s="1"/>
  <c r="G282" i="53" s="1"/>
  <c r="G283" i="53" s="1"/>
  <c r="G284" i="53" s="1"/>
  <c r="G285" i="53" s="1"/>
  <c r="G286" i="53" s="1"/>
  <c r="G287" i="53" s="1"/>
  <c r="G288" i="53" s="1"/>
  <c r="G289" i="53" s="1"/>
  <c r="G290" i="53" s="1"/>
  <c r="G291" i="53" s="1"/>
  <c r="G292" i="53" s="1"/>
  <c r="G293" i="53" s="1"/>
  <c r="G294" i="53" s="1"/>
  <c r="G295" i="53" s="1"/>
  <c r="G296" i="53" s="1"/>
  <c r="G297" i="53" s="1"/>
  <c r="G298" i="53" s="1"/>
  <c r="G299" i="53" s="1"/>
  <c r="G300" i="53" s="1"/>
  <c r="G301" i="53" s="1"/>
  <c r="G302" i="53" s="1"/>
  <c r="G303" i="53" s="1"/>
  <c r="G304" i="53" s="1"/>
  <c r="G305" i="53" s="1"/>
  <c r="G306" i="53" s="1"/>
  <c r="G307" i="53" s="1"/>
  <c r="G308" i="53" s="1"/>
  <c r="G309" i="53" s="1"/>
  <c r="G310" i="53" s="1"/>
  <c r="G311" i="53" s="1"/>
  <c r="G312" i="53" s="1"/>
  <c r="G313" i="53" s="1"/>
  <c r="G314" i="53" s="1"/>
  <c r="G315" i="53" s="1"/>
  <c r="G316" i="53" s="1"/>
  <c r="G317" i="53" s="1"/>
  <c r="G318" i="53" s="1"/>
  <c r="G319" i="53" s="1"/>
  <c r="G320" i="53" s="1"/>
  <c r="G321" i="53" s="1"/>
  <c r="G322" i="53" s="1"/>
  <c r="G323" i="53" s="1"/>
  <c r="G324" i="53" s="1"/>
  <c r="G325" i="53" s="1"/>
  <c r="G326" i="53" s="1"/>
  <c r="G327" i="53" s="1"/>
  <c r="G328" i="53" s="1"/>
  <c r="G329" i="53" s="1"/>
  <c r="G330" i="53" s="1"/>
  <c r="G331" i="53" s="1"/>
  <c r="G332" i="53" s="1"/>
  <c r="G333" i="53" s="1"/>
  <c r="G334" i="53" s="1"/>
  <c r="G335" i="53" s="1"/>
  <c r="G336" i="53" s="1"/>
  <c r="G337" i="53" s="1"/>
  <c r="G338" i="53" s="1"/>
  <c r="G339" i="53" s="1"/>
  <c r="G340" i="53" s="1"/>
  <c r="G341" i="53" s="1"/>
  <c r="G342" i="53" s="1"/>
  <c r="G343" i="53" s="1"/>
  <c r="G344" i="53" s="1"/>
  <c r="G345" i="53" s="1"/>
  <c r="G346" i="53" s="1"/>
  <c r="G347" i="53" s="1"/>
  <c r="G348" i="53" s="1"/>
  <c r="G349" i="53" s="1"/>
  <c r="G350" i="53" s="1"/>
  <c r="G351" i="53" s="1"/>
  <c r="G352" i="53" s="1"/>
  <c r="G353" i="53" s="1"/>
  <c r="G354" i="53" s="1"/>
  <c r="G355" i="53" s="1"/>
  <c r="G356" i="53" s="1"/>
  <c r="G357" i="53" s="1"/>
  <c r="G358" i="53" s="1"/>
  <c r="G359" i="53" s="1"/>
  <c r="G360" i="53" s="1"/>
  <c r="G361" i="53" s="1"/>
  <c r="G362" i="53" s="1"/>
  <c r="G363" i="53" s="1"/>
  <c r="G364" i="53" s="1"/>
  <c r="G365" i="53" s="1"/>
  <c r="G366" i="53" s="1"/>
  <c r="G367" i="53" s="1"/>
  <c r="G368" i="53" s="1"/>
  <c r="G369" i="53" s="1"/>
  <c r="G370" i="53" s="1"/>
  <c r="G371" i="53" s="1"/>
  <c r="G372" i="53" s="1"/>
  <c r="G373" i="53" s="1"/>
  <c r="G374" i="53" s="1"/>
  <c r="G375" i="53" s="1"/>
  <c r="G376" i="53" s="1"/>
  <c r="G377" i="53" s="1"/>
  <c r="G378" i="53" s="1"/>
  <c r="G379" i="53" s="1"/>
  <c r="G380" i="53" s="1"/>
  <c r="G381" i="53" s="1"/>
  <c r="G382" i="53" s="1"/>
  <c r="G383" i="53" s="1"/>
  <c r="G384" i="53" s="1"/>
  <c r="G385" i="53" s="1"/>
  <c r="G386" i="53" s="1"/>
  <c r="G387" i="53" s="1"/>
  <c r="G388" i="53" s="1"/>
  <c r="G389" i="53" s="1"/>
  <c r="G390" i="53" s="1"/>
  <c r="G391" i="53" s="1"/>
  <c r="G392" i="53" s="1"/>
  <c r="G393" i="53" s="1"/>
  <c r="H423" i="53"/>
  <c r="H424" i="53"/>
  <c r="H510" i="53"/>
  <c r="H530" i="53"/>
  <c r="N566" i="53"/>
  <c r="N568" i="53"/>
  <c r="G6" i="52"/>
  <c r="G7" i="52" s="1"/>
  <c r="G8" i="52" s="1"/>
  <c r="G9" i="52" s="1"/>
  <c r="G10" i="52" s="1"/>
  <c r="G11" i="52" s="1"/>
  <c r="G12" i="52" s="1"/>
  <c r="G13" i="52" s="1"/>
  <c r="G14" i="52" s="1"/>
  <c r="G15" i="52" s="1"/>
  <c r="G16" i="52" s="1"/>
  <c r="G17" i="52" s="1"/>
  <c r="G18" i="52" s="1"/>
  <c r="G19" i="52" s="1"/>
  <c r="G20" i="52" s="1"/>
  <c r="G21" i="52" s="1"/>
  <c r="G22" i="52" s="1"/>
  <c r="G23" i="52" s="1"/>
  <c r="G24" i="52" s="1"/>
  <c r="G25" i="52" s="1"/>
  <c r="G26" i="52" s="1"/>
  <c r="G27" i="52" s="1"/>
  <c r="G28" i="52" s="1"/>
  <c r="G29" i="52" s="1"/>
  <c r="G30" i="52" s="1"/>
  <c r="G31" i="52" s="1"/>
  <c r="G32" i="52" s="1"/>
  <c r="G33" i="52" s="1"/>
  <c r="G34" i="52" s="1"/>
  <c r="G35" i="52" s="1"/>
  <c r="G36" i="52" s="1"/>
  <c r="G37" i="52" s="1"/>
  <c r="G38" i="52" s="1"/>
  <c r="G39" i="52" s="1"/>
  <c r="G40" i="52" s="1"/>
  <c r="G41" i="52" s="1"/>
  <c r="G42" i="52" s="1"/>
  <c r="G43" i="52" s="1"/>
  <c r="G44" i="52" s="1"/>
  <c r="G45" i="52" s="1"/>
  <c r="G46" i="52" s="1"/>
  <c r="G47" i="52" s="1"/>
  <c r="G48" i="52" s="1"/>
  <c r="G49" i="52" s="1"/>
  <c r="G50" i="52" s="1"/>
  <c r="G51" i="52" s="1"/>
  <c r="G52" i="52" s="1"/>
  <c r="G53" i="52" s="1"/>
  <c r="G54" i="52" s="1"/>
  <c r="G55" i="52" s="1"/>
  <c r="G56" i="52" s="1"/>
  <c r="G57" i="52" s="1"/>
  <c r="G58" i="52" s="1"/>
  <c r="G59" i="52" s="1"/>
  <c r="G60" i="52" s="1"/>
  <c r="G61" i="52" s="1"/>
  <c r="G62" i="52" s="1"/>
  <c r="G63" i="52" s="1"/>
  <c r="G64" i="52" s="1"/>
  <c r="G65" i="52" s="1"/>
  <c r="G66" i="52" s="1"/>
  <c r="G67" i="52" s="1"/>
  <c r="G68" i="52" s="1"/>
  <c r="G69" i="52" s="1"/>
  <c r="G70" i="52" s="1"/>
  <c r="G71" i="52" s="1"/>
  <c r="G72" i="52" s="1"/>
  <c r="G73" i="52" s="1"/>
  <c r="G74" i="52" s="1"/>
  <c r="G75" i="52" s="1"/>
  <c r="G76" i="52" s="1"/>
  <c r="G77" i="52" s="1"/>
  <c r="G78" i="52" s="1"/>
  <c r="G79" i="52" s="1"/>
  <c r="G80" i="52" s="1"/>
  <c r="G81" i="52" s="1"/>
  <c r="G82" i="52" s="1"/>
  <c r="G83" i="52" s="1"/>
  <c r="G84" i="52" s="1"/>
  <c r="G85" i="52" s="1"/>
  <c r="G86" i="52" s="1"/>
  <c r="G87" i="52" s="1"/>
  <c r="G88" i="52" s="1"/>
  <c r="G89" i="52" s="1"/>
  <c r="G90" i="52" s="1"/>
  <c r="G91" i="52" s="1"/>
  <c r="G92" i="52" s="1"/>
  <c r="G93" i="52" s="1"/>
  <c r="G94" i="52" s="1"/>
  <c r="G95" i="52" s="1"/>
  <c r="G96" i="52" s="1"/>
  <c r="G97" i="52" s="1"/>
  <c r="G98" i="52" s="1"/>
  <c r="G99" i="52" s="1"/>
  <c r="G100" i="52" s="1"/>
  <c r="G101" i="52" s="1"/>
  <c r="G102" i="52" s="1"/>
  <c r="G103" i="52" s="1"/>
  <c r="G104" i="52" s="1"/>
  <c r="G105" i="52" s="1"/>
  <c r="G106" i="52" s="1"/>
  <c r="G107" i="52" s="1"/>
  <c r="G108" i="52" s="1"/>
  <c r="G109" i="52" s="1"/>
  <c r="G110" i="52" s="1"/>
  <c r="G111" i="52" s="1"/>
  <c r="G112" i="52" s="1"/>
  <c r="G113" i="52" s="1"/>
  <c r="G114" i="52" s="1"/>
  <c r="G115" i="52" s="1"/>
  <c r="G116" i="52" s="1"/>
  <c r="G117" i="52" s="1"/>
  <c r="G118" i="52" s="1"/>
  <c r="G119" i="52" s="1"/>
  <c r="G120" i="52" s="1"/>
  <c r="G121" i="52" s="1"/>
  <c r="G122" i="52" s="1"/>
  <c r="G123" i="52" s="1"/>
  <c r="G124" i="52" s="1"/>
  <c r="G125" i="52" s="1"/>
  <c r="G126" i="52" s="1"/>
  <c r="G127" i="52" s="1"/>
  <c r="G128" i="52" s="1"/>
  <c r="G129" i="52" s="1"/>
  <c r="G130" i="52" s="1"/>
  <c r="G131" i="52" s="1"/>
  <c r="G132" i="52" s="1"/>
  <c r="G133" i="52" s="1"/>
  <c r="G134" i="52" s="1"/>
  <c r="G135" i="52" s="1"/>
  <c r="G136" i="52" s="1"/>
  <c r="G137" i="52" s="1"/>
  <c r="G138" i="52" s="1"/>
  <c r="G139" i="52" s="1"/>
  <c r="G140" i="52" s="1"/>
  <c r="G141" i="52" s="1"/>
  <c r="G142" i="52" s="1"/>
  <c r="G143" i="52" s="1"/>
  <c r="G144" i="52" s="1"/>
  <c r="G145" i="52" s="1"/>
  <c r="G146" i="52" s="1"/>
  <c r="G147" i="52" s="1"/>
  <c r="G148" i="52" s="1"/>
  <c r="G149" i="52" s="1"/>
  <c r="G150" i="52" s="1"/>
  <c r="G151" i="52" s="1"/>
  <c r="G152" i="52" s="1"/>
  <c r="G153" i="52" s="1"/>
  <c r="G154" i="52" s="1"/>
  <c r="G155" i="52" s="1"/>
  <c r="G156" i="52" s="1"/>
  <c r="G157" i="52" s="1"/>
  <c r="G158" i="52" s="1"/>
  <c r="G159" i="52" s="1"/>
  <c r="G160" i="52" s="1"/>
  <c r="G161" i="52" s="1"/>
  <c r="G162" i="52" s="1"/>
  <c r="G163" i="52" s="1"/>
  <c r="G164" i="52" s="1"/>
  <c r="G165" i="52" s="1"/>
  <c r="G166" i="52" s="1"/>
  <c r="G167" i="52" s="1"/>
  <c r="G168" i="52" s="1"/>
  <c r="G169" i="52" s="1"/>
  <c r="G170" i="52" s="1"/>
  <c r="G171" i="52" s="1"/>
  <c r="G172" i="52" s="1"/>
  <c r="G173" i="52" s="1"/>
  <c r="G174" i="52" s="1"/>
  <c r="G175" i="52" s="1"/>
  <c r="G176" i="52" s="1"/>
  <c r="G177" i="52" s="1"/>
  <c r="G178" i="52" s="1"/>
  <c r="G179" i="52" s="1"/>
  <c r="G180" i="52" s="1"/>
  <c r="G181" i="52" s="1"/>
  <c r="G182" i="52" s="1"/>
  <c r="G183" i="52" s="1"/>
  <c r="G184" i="52" s="1"/>
  <c r="G185" i="52" s="1"/>
  <c r="G186" i="52" s="1"/>
  <c r="G187" i="52" s="1"/>
  <c r="G188" i="52" s="1"/>
  <c r="G189" i="52" s="1"/>
  <c r="G190" i="52" s="1"/>
  <c r="G191" i="52" s="1"/>
  <c r="G192" i="52" s="1"/>
  <c r="G193" i="52" s="1"/>
  <c r="G194" i="52" s="1"/>
  <c r="G195" i="52" s="1"/>
  <c r="G196" i="52" s="1"/>
  <c r="G197" i="52" s="1"/>
  <c r="G198" i="52" s="1"/>
  <c r="G199" i="52" s="1"/>
  <c r="G200" i="52" s="1"/>
  <c r="G201" i="52" s="1"/>
  <c r="G202" i="52" s="1"/>
  <c r="G203" i="52" s="1"/>
  <c r="G204" i="52" s="1"/>
  <c r="G205" i="52" s="1"/>
  <c r="G206" i="52" s="1"/>
  <c r="G207" i="52" s="1"/>
  <c r="G208" i="52" s="1"/>
  <c r="G209" i="52" s="1"/>
  <c r="G210" i="52" s="1"/>
  <c r="G211" i="52" s="1"/>
  <c r="G212" i="52" s="1"/>
  <c r="G213" i="52" s="1"/>
  <c r="G214" i="52" s="1"/>
  <c r="G215" i="52" s="1"/>
  <c r="G216" i="52" s="1"/>
  <c r="G217" i="52" s="1"/>
  <c r="G218" i="52" s="1"/>
  <c r="G219" i="52" s="1"/>
  <c r="G220" i="52" s="1"/>
  <c r="G221" i="52" s="1"/>
  <c r="G222" i="52" s="1"/>
  <c r="G223" i="52" s="1"/>
  <c r="G224" i="52" s="1"/>
  <c r="G225" i="52" s="1"/>
  <c r="G226" i="52" s="1"/>
  <c r="G227" i="52" s="1"/>
  <c r="G228" i="52" s="1"/>
  <c r="G229" i="52" s="1"/>
  <c r="G230" i="52" s="1"/>
  <c r="G231" i="52" s="1"/>
  <c r="G232" i="52" s="1"/>
  <c r="G233" i="52" s="1"/>
  <c r="G234" i="52" s="1"/>
  <c r="G235" i="52" s="1"/>
  <c r="G236" i="52" s="1"/>
  <c r="G237" i="52" s="1"/>
  <c r="G238" i="52" s="1"/>
  <c r="G239" i="52" s="1"/>
  <c r="G240" i="52" s="1"/>
  <c r="G241" i="52" s="1"/>
  <c r="G242" i="52" s="1"/>
  <c r="G243" i="52" s="1"/>
  <c r="G244" i="52" s="1"/>
  <c r="G245" i="52" s="1"/>
  <c r="G246" i="52" s="1"/>
  <c r="G247" i="52" s="1"/>
  <c r="G248" i="52" s="1"/>
  <c r="G249" i="52" s="1"/>
  <c r="G250" i="52" s="1"/>
  <c r="G251" i="52" s="1"/>
  <c r="G252" i="52" s="1"/>
  <c r="G253" i="52" s="1"/>
  <c r="G254" i="52" s="1"/>
  <c r="G255" i="52" s="1"/>
  <c r="G256" i="52" s="1"/>
  <c r="G257" i="52" s="1"/>
  <c r="G258" i="52" s="1"/>
  <c r="G259" i="52" s="1"/>
  <c r="G260" i="52" s="1"/>
  <c r="G261" i="52" s="1"/>
  <c r="G262" i="52" s="1"/>
  <c r="G263" i="52" s="1"/>
  <c r="G264" i="52" s="1"/>
  <c r="G265" i="52" s="1"/>
  <c r="G266" i="52" s="1"/>
  <c r="G267" i="52" s="1"/>
  <c r="G268" i="52" s="1"/>
  <c r="G269" i="52" s="1"/>
  <c r="G270" i="52" s="1"/>
  <c r="G271" i="52" s="1"/>
  <c r="G272" i="52" s="1"/>
  <c r="G273" i="52" s="1"/>
  <c r="G274" i="52" s="1"/>
  <c r="G275" i="52" s="1"/>
  <c r="G276" i="52" s="1"/>
  <c r="G277" i="52" s="1"/>
  <c r="G278" i="52" s="1"/>
  <c r="G279" i="52" s="1"/>
  <c r="G280" i="52" s="1"/>
  <c r="G281" i="52" s="1"/>
  <c r="G282" i="52" s="1"/>
  <c r="G283" i="52" s="1"/>
  <c r="G284" i="52" s="1"/>
  <c r="G285" i="52" s="1"/>
  <c r="G286" i="52" s="1"/>
  <c r="G287" i="52" s="1"/>
  <c r="G288" i="52" s="1"/>
  <c r="G289" i="52" s="1"/>
  <c r="G290" i="52" s="1"/>
  <c r="G291" i="52" s="1"/>
  <c r="G292" i="52" s="1"/>
  <c r="G293" i="52" s="1"/>
  <c r="G294" i="52" s="1"/>
  <c r="G295" i="52" s="1"/>
  <c r="G296" i="52" s="1"/>
  <c r="G297" i="52" s="1"/>
  <c r="G298" i="52" s="1"/>
  <c r="G299" i="52" s="1"/>
  <c r="G300" i="52" s="1"/>
  <c r="G301" i="52" s="1"/>
  <c r="G302" i="52" s="1"/>
  <c r="G303" i="52" s="1"/>
  <c r="G304" i="52" s="1"/>
  <c r="G305" i="52" s="1"/>
  <c r="G306" i="52" s="1"/>
  <c r="G307" i="52" s="1"/>
  <c r="G308" i="52" s="1"/>
  <c r="G309" i="52" s="1"/>
  <c r="G310" i="52" s="1"/>
  <c r="G311" i="52" s="1"/>
  <c r="G312" i="52" s="1"/>
  <c r="G313" i="52" s="1"/>
  <c r="G314" i="52" s="1"/>
  <c r="G315" i="52" s="1"/>
  <c r="G316" i="52" s="1"/>
  <c r="G317" i="52" s="1"/>
  <c r="G318" i="52" s="1"/>
  <c r="G319" i="52" s="1"/>
  <c r="G320" i="52" s="1"/>
  <c r="G321" i="52" s="1"/>
  <c r="G322" i="52" s="1"/>
  <c r="G323" i="52" s="1"/>
  <c r="G324" i="52" s="1"/>
  <c r="G325" i="52" s="1"/>
  <c r="G326" i="52" s="1"/>
  <c r="G327" i="52" s="1"/>
  <c r="G328" i="52" s="1"/>
  <c r="G329" i="52" s="1"/>
  <c r="G330" i="52" s="1"/>
  <c r="G331" i="52" s="1"/>
  <c r="G332" i="52" s="1"/>
  <c r="G333" i="52" s="1"/>
  <c r="G334" i="52" s="1"/>
  <c r="G335" i="52" s="1"/>
  <c r="G336" i="52" s="1"/>
  <c r="G337" i="52" s="1"/>
  <c r="G338" i="52" s="1"/>
  <c r="G339" i="52" s="1"/>
  <c r="G340" i="52" s="1"/>
  <c r="G341" i="52" s="1"/>
  <c r="G342" i="52" s="1"/>
  <c r="G343" i="52" s="1"/>
  <c r="G344" i="52" s="1"/>
  <c r="G345" i="52" s="1"/>
  <c r="G346" i="52" s="1"/>
  <c r="G347" i="52" s="1"/>
  <c r="G348" i="52" s="1"/>
  <c r="G349" i="52" s="1"/>
  <c r="G350" i="52" s="1"/>
  <c r="G351" i="52" s="1"/>
  <c r="G352" i="52" s="1"/>
  <c r="G353" i="52" s="1"/>
  <c r="G354" i="52" s="1"/>
  <c r="G355" i="52" s="1"/>
  <c r="G356" i="52" s="1"/>
  <c r="G357" i="52" s="1"/>
  <c r="G358" i="52" s="1"/>
  <c r="G359" i="52" s="1"/>
  <c r="G360" i="52" s="1"/>
  <c r="G361" i="52" s="1"/>
  <c r="G362" i="52" s="1"/>
  <c r="G363" i="52" s="1"/>
  <c r="G364" i="52" s="1"/>
  <c r="G365" i="52" s="1"/>
  <c r="G366" i="52" s="1"/>
  <c r="G367" i="52" s="1"/>
  <c r="G368" i="52" s="1"/>
  <c r="G369" i="52" s="1"/>
  <c r="G370" i="52" s="1"/>
  <c r="G371" i="52" s="1"/>
  <c r="G372" i="52" s="1"/>
  <c r="G373" i="52" s="1"/>
  <c r="G374" i="52" s="1"/>
  <c r="G375" i="52" s="1"/>
  <c r="G376" i="52" s="1"/>
  <c r="G377" i="52" s="1"/>
  <c r="G378" i="52" s="1"/>
  <c r="G379" i="52" s="1"/>
  <c r="G380" i="52" s="1"/>
  <c r="G381" i="52" s="1"/>
  <c r="G382" i="52" s="1"/>
  <c r="G383" i="52" s="1"/>
  <c r="G384" i="52" s="1"/>
  <c r="G385" i="52" s="1"/>
  <c r="G386" i="52" s="1"/>
  <c r="G387" i="52" s="1"/>
  <c r="G388" i="52" s="1"/>
  <c r="G389" i="52" s="1"/>
  <c r="G390" i="52" s="1"/>
  <c r="G391" i="52" s="1"/>
  <c r="G392" i="52" s="1"/>
  <c r="G393" i="52" s="1"/>
  <c r="G394" i="52" s="1"/>
  <c r="G395" i="52" s="1"/>
  <c r="G396" i="52" s="1"/>
  <c r="G397" i="52" s="1"/>
  <c r="G398" i="52" s="1"/>
  <c r="G399" i="52" s="1"/>
  <c r="G400" i="52" s="1"/>
  <c r="G401" i="52" s="1"/>
  <c r="G402" i="52" s="1"/>
  <c r="G403" i="52" s="1"/>
  <c r="G404" i="52" s="1"/>
  <c r="G405" i="52" s="1"/>
  <c r="G406" i="52" s="1"/>
  <c r="G407" i="52" s="1"/>
  <c r="G408" i="52" s="1"/>
  <c r="G409" i="52" s="1"/>
  <c r="G410" i="52" s="1"/>
  <c r="G411" i="52" s="1"/>
  <c r="G412" i="52" s="1"/>
  <c r="G413" i="52" s="1"/>
  <c r="G414" i="52" s="1"/>
  <c r="G415" i="52" s="1"/>
  <c r="G416" i="52" s="1"/>
  <c r="G417" i="52" s="1"/>
  <c r="G418" i="52" s="1"/>
  <c r="G419" i="52" s="1"/>
  <c r="G420" i="52" s="1"/>
  <c r="G421" i="52" s="1"/>
  <c r="G422" i="52" s="1"/>
  <c r="G423" i="52" s="1"/>
  <c r="G424" i="52" s="1"/>
  <c r="G425" i="52" s="1"/>
  <c r="G426" i="52" s="1"/>
  <c r="G427" i="52" s="1"/>
  <c r="G428" i="52" s="1"/>
  <c r="G429" i="52" s="1"/>
  <c r="G430" i="52" s="1"/>
  <c r="G431" i="52" s="1"/>
  <c r="G432" i="52" s="1"/>
  <c r="G433" i="52" s="1"/>
  <c r="G434" i="52" s="1"/>
  <c r="G435" i="52" s="1"/>
  <c r="G436" i="52" s="1"/>
  <c r="G437" i="52" s="1"/>
  <c r="G438" i="52" s="1"/>
  <c r="G439" i="52" s="1"/>
  <c r="G440" i="52" s="1"/>
  <c r="G441" i="52" s="1"/>
  <c r="G442" i="52" s="1"/>
  <c r="G443" i="52" s="1"/>
  <c r="G444" i="52" s="1"/>
  <c r="G445" i="52" s="1"/>
  <c r="G446" i="52" s="1"/>
  <c r="G447" i="52" s="1"/>
  <c r="G448" i="52" s="1"/>
  <c r="G449" i="52" s="1"/>
  <c r="G450" i="52" s="1"/>
  <c r="G451" i="52" s="1"/>
  <c r="G452" i="52" s="1"/>
  <c r="G453" i="52" s="1"/>
  <c r="G454" i="52" s="1"/>
  <c r="G455" i="52" s="1"/>
  <c r="G456" i="52" s="1"/>
  <c r="G457" i="52" s="1"/>
  <c r="G458" i="52" s="1"/>
  <c r="G459" i="52" s="1"/>
  <c r="G460" i="52" s="1"/>
  <c r="G461" i="52" s="1"/>
  <c r="G462" i="52" s="1"/>
  <c r="G463" i="52" s="1"/>
  <c r="G464" i="52" s="1"/>
  <c r="G465" i="52" s="1"/>
  <c r="G466" i="52" s="1"/>
  <c r="G467" i="52" s="1"/>
  <c r="G468" i="52" s="1"/>
  <c r="G469" i="52" s="1"/>
  <c r="G470" i="52" s="1"/>
  <c r="G471" i="52" s="1"/>
  <c r="G472" i="52" s="1"/>
  <c r="G473" i="52" s="1"/>
  <c r="G474" i="52" s="1"/>
  <c r="G475" i="52" s="1"/>
  <c r="G476" i="52" s="1"/>
  <c r="G477" i="52" s="1"/>
  <c r="G478" i="52" s="1"/>
  <c r="G479" i="52" s="1"/>
  <c r="G480" i="52" s="1"/>
  <c r="G481" i="52" s="1"/>
  <c r="G482" i="52" s="1"/>
  <c r="G483" i="52" s="1"/>
  <c r="G484" i="52" s="1"/>
  <c r="G485" i="52" s="1"/>
  <c r="G486" i="52" s="1"/>
  <c r="G487" i="52" s="1"/>
  <c r="G488" i="52" s="1"/>
  <c r="G489" i="52" s="1"/>
  <c r="G490" i="52" s="1"/>
  <c r="G491" i="52" s="1"/>
  <c r="G492" i="52" s="1"/>
  <c r="G493" i="52" s="1"/>
  <c r="G494" i="52" s="1"/>
  <c r="G495" i="52" s="1"/>
  <c r="G496" i="52" s="1"/>
  <c r="G497" i="52" s="1"/>
  <c r="G498" i="52" s="1"/>
  <c r="G499" i="52" s="1"/>
  <c r="G500" i="52" s="1"/>
  <c r="G501" i="52" s="1"/>
  <c r="G502" i="52" s="1"/>
  <c r="G503" i="52" s="1"/>
  <c r="G504" i="52" s="1"/>
  <c r="G505" i="52" s="1"/>
  <c r="G506" i="52" s="1"/>
  <c r="G507" i="52" s="1"/>
  <c r="G508" i="52" s="1"/>
  <c r="G509" i="52" s="1"/>
  <c r="G510" i="52" s="1"/>
  <c r="G511" i="52" s="1"/>
  <c r="G512" i="52" s="1"/>
  <c r="G513" i="52" s="1"/>
  <c r="G514" i="52" s="1"/>
  <c r="G515" i="52" s="1"/>
  <c r="G516" i="52" s="1"/>
  <c r="G517" i="52" s="1"/>
  <c r="G518" i="52" s="1"/>
  <c r="G519" i="52" s="1"/>
  <c r="G520" i="52" s="1"/>
  <c r="G521" i="52" s="1"/>
  <c r="G522" i="52" s="1"/>
  <c r="F523" i="52"/>
  <c r="F524" i="52"/>
  <c r="I530" i="52"/>
  <c r="I531" i="52"/>
  <c r="I600" i="52"/>
  <c r="M646" i="52"/>
  <c r="N646" i="52"/>
  <c r="G6" i="51"/>
  <c r="G7" i="51" s="1"/>
  <c r="G8" i="51" s="1"/>
  <c r="G9" i="51" s="1"/>
  <c r="G10" i="51" s="1"/>
  <c r="G11" i="51" s="1"/>
  <c r="G12" i="51" s="1"/>
  <c r="G13" i="51" s="1"/>
  <c r="G14" i="51" s="1"/>
  <c r="G15" i="51" s="1"/>
  <c r="G16" i="51" s="1"/>
  <c r="G17" i="51" s="1"/>
  <c r="G18" i="51" s="1"/>
  <c r="G19" i="51" s="1"/>
  <c r="G20" i="51" s="1"/>
  <c r="G21" i="51" s="1"/>
  <c r="G22" i="51" s="1"/>
  <c r="G23" i="51" s="1"/>
  <c r="G24" i="51" s="1"/>
  <c r="G25" i="51" s="1"/>
  <c r="G26" i="51" s="1"/>
  <c r="G27" i="51" s="1"/>
  <c r="G28" i="51" s="1"/>
  <c r="G29" i="51" s="1"/>
  <c r="G30" i="51" s="1"/>
  <c r="G31" i="51" s="1"/>
  <c r="G32" i="51" s="1"/>
  <c r="G33" i="51" s="1"/>
  <c r="G34" i="51" s="1"/>
  <c r="G35" i="51" s="1"/>
  <c r="G36" i="51" s="1"/>
  <c r="G37" i="51" s="1"/>
  <c r="G38" i="51" s="1"/>
  <c r="G39" i="51" s="1"/>
  <c r="G40" i="51" s="1"/>
  <c r="G41" i="51" s="1"/>
  <c r="G42" i="51" s="1"/>
  <c r="G43" i="51" s="1"/>
  <c r="G44" i="51" s="1"/>
  <c r="G45" i="51" s="1"/>
  <c r="G46" i="51" s="1"/>
  <c r="G47" i="51" s="1"/>
  <c r="G48" i="51" s="1"/>
  <c r="G49" i="51" s="1"/>
  <c r="G50" i="51" s="1"/>
  <c r="G51" i="51" s="1"/>
  <c r="G52" i="51" s="1"/>
  <c r="G53" i="51" s="1"/>
  <c r="G54" i="51" s="1"/>
  <c r="G55" i="51" s="1"/>
  <c r="G56" i="51" s="1"/>
  <c r="G57" i="51" s="1"/>
  <c r="G58" i="51" s="1"/>
  <c r="G59" i="51" s="1"/>
  <c r="G60" i="51" s="1"/>
  <c r="G61" i="51" s="1"/>
  <c r="G62" i="51" s="1"/>
  <c r="G63" i="51" s="1"/>
  <c r="G64" i="51" s="1"/>
  <c r="G65" i="51" s="1"/>
  <c r="G66" i="51" s="1"/>
  <c r="G67" i="51" s="1"/>
  <c r="G68" i="51" s="1"/>
  <c r="G69" i="51" s="1"/>
  <c r="G70" i="51" s="1"/>
  <c r="G71" i="51" s="1"/>
  <c r="G72" i="51" s="1"/>
  <c r="G73" i="51" s="1"/>
  <c r="G74" i="51" s="1"/>
  <c r="G75" i="51" s="1"/>
  <c r="G76" i="51" s="1"/>
  <c r="G77" i="51" s="1"/>
  <c r="G78" i="51" s="1"/>
  <c r="G79" i="51" s="1"/>
  <c r="G80" i="51" s="1"/>
  <c r="G81" i="51" s="1"/>
  <c r="G82" i="51" s="1"/>
  <c r="G83" i="51" s="1"/>
  <c r="G84" i="51" s="1"/>
  <c r="G85" i="51" s="1"/>
  <c r="G86" i="51" s="1"/>
  <c r="G87" i="51" s="1"/>
  <c r="G88" i="51" s="1"/>
  <c r="G89" i="51" s="1"/>
  <c r="G90" i="51" s="1"/>
  <c r="G91" i="51" s="1"/>
  <c r="G92" i="51" s="1"/>
  <c r="G93" i="51" s="1"/>
  <c r="G94" i="51" s="1"/>
  <c r="G95" i="51" s="1"/>
  <c r="G96" i="51" s="1"/>
  <c r="G97" i="51" s="1"/>
  <c r="G98" i="51" s="1"/>
  <c r="G99" i="51" s="1"/>
  <c r="G100" i="51" s="1"/>
  <c r="G101" i="51" s="1"/>
  <c r="G102" i="51" s="1"/>
  <c r="G103" i="51" s="1"/>
  <c r="G104" i="51" s="1"/>
  <c r="G105" i="51" s="1"/>
  <c r="G106" i="51" s="1"/>
  <c r="G107" i="51" s="1"/>
  <c r="G108" i="51" s="1"/>
  <c r="G109" i="51" s="1"/>
  <c r="G110" i="51" s="1"/>
  <c r="G111" i="51" s="1"/>
  <c r="G112" i="51" s="1"/>
  <c r="G113" i="51" s="1"/>
  <c r="G114" i="51" s="1"/>
  <c r="G115" i="51" s="1"/>
  <c r="G116" i="51" s="1"/>
  <c r="G117" i="51" s="1"/>
  <c r="G118" i="51" s="1"/>
  <c r="G119" i="51" s="1"/>
  <c r="G120" i="51" s="1"/>
  <c r="G121" i="51" s="1"/>
  <c r="G122" i="51" s="1"/>
  <c r="G123" i="51" s="1"/>
  <c r="G124" i="51" s="1"/>
  <c r="G125" i="51" s="1"/>
  <c r="G126" i="51" s="1"/>
  <c r="G127" i="51" s="1"/>
  <c r="G128" i="51" s="1"/>
  <c r="G129" i="51" s="1"/>
  <c r="G130" i="51" s="1"/>
  <c r="G131" i="51" s="1"/>
  <c r="G132" i="51" s="1"/>
  <c r="G133" i="51" s="1"/>
  <c r="G134" i="51" s="1"/>
  <c r="G135" i="51" s="1"/>
  <c r="G136" i="51" s="1"/>
  <c r="G137" i="51" s="1"/>
  <c r="G138" i="51" s="1"/>
  <c r="G139" i="51" s="1"/>
  <c r="G140" i="51" s="1"/>
  <c r="G141" i="51" s="1"/>
  <c r="G142" i="51" s="1"/>
  <c r="G143" i="51" s="1"/>
  <c r="G144" i="51" s="1"/>
  <c r="G145" i="51" s="1"/>
  <c r="G146" i="51" s="1"/>
  <c r="G147" i="51" s="1"/>
  <c r="G148" i="51" s="1"/>
  <c r="G149" i="51" s="1"/>
  <c r="G150" i="51" s="1"/>
  <c r="G151" i="51" s="1"/>
  <c r="G152" i="51" s="1"/>
  <c r="G153" i="51" s="1"/>
  <c r="G154" i="51" s="1"/>
  <c r="G155" i="51" s="1"/>
  <c r="G156" i="51" s="1"/>
  <c r="G157" i="51" s="1"/>
  <c r="G158" i="51" s="1"/>
  <c r="G159" i="51" s="1"/>
  <c r="G160" i="51" s="1"/>
  <c r="G161" i="51" s="1"/>
  <c r="G162" i="51" s="1"/>
  <c r="G163" i="51" s="1"/>
  <c r="G164" i="51" s="1"/>
  <c r="G165" i="51" s="1"/>
  <c r="G166" i="51" s="1"/>
  <c r="G167" i="51" s="1"/>
  <c r="G168" i="51" s="1"/>
  <c r="G169" i="51" s="1"/>
  <c r="G170" i="51" s="1"/>
  <c r="G171" i="51" s="1"/>
  <c r="G172" i="51" s="1"/>
  <c r="G173" i="51" s="1"/>
  <c r="G174" i="51" s="1"/>
  <c r="G175" i="51" s="1"/>
  <c r="G176" i="51" s="1"/>
  <c r="G177" i="51" s="1"/>
  <c r="G178" i="51" s="1"/>
  <c r="G179" i="51" s="1"/>
  <c r="G180" i="51" s="1"/>
  <c r="G181" i="51" s="1"/>
  <c r="G182" i="51" s="1"/>
  <c r="G183" i="51" s="1"/>
  <c r="G184" i="51" s="1"/>
  <c r="G185" i="51" s="1"/>
  <c r="G186" i="51" s="1"/>
  <c r="G187" i="51" s="1"/>
  <c r="G188" i="51" s="1"/>
  <c r="G189" i="51" s="1"/>
  <c r="G190" i="51" s="1"/>
  <c r="G191" i="51" s="1"/>
  <c r="G192" i="51" s="1"/>
  <c r="G193" i="51" s="1"/>
  <c r="G194" i="51" s="1"/>
  <c r="G195" i="51" s="1"/>
  <c r="G196" i="51" s="1"/>
  <c r="G197" i="51" s="1"/>
  <c r="G198" i="51" s="1"/>
  <c r="G199" i="51" s="1"/>
  <c r="G200" i="51" s="1"/>
  <c r="G201" i="51" s="1"/>
  <c r="G202" i="51" s="1"/>
  <c r="G203" i="51" s="1"/>
  <c r="G204" i="51" s="1"/>
  <c r="G205" i="51" s="1"/>
  <c r="G206" i="51" s="1"/>
  <c r="G207" i="51" s="1"/>
  <c r="G208" i="51" s="1"/>
  <c r="G209" i="51" s="1"/>
  <c r="G210" i="51" s="1"/>
  <c r="G211" i="51" s="1"/>
  <c r="G212" i="51" s="1"/>
  <c r="G213" i="51" s="1"/>
  <c r="G214" i="51" s="1"/>
  <c r="G215" i="51" s="1"/>
  <c r="G216" i="51" s="1"/>
  <c r="G217" i="51" s="1"/>
  <c r="G218" i="51" s="1"/>
  <c r="G219" i="51" s="1"/>
  <c r="G220" i="51" s="1"/>
  <c r="G221" i="51" s="1"/>
  <c r="G222" i="51" s="1"/>
  <c r="G223" i="51" s="1"/>
  <c r="G224" i="51" s="1"/>
  <c r="G225" i="51" s="1"/>
  <c r="G226" i="51" s="1"/>
  <c r="G227" i="51" s="1"/>
  <c r="G228" i="51" s="1"/>
  <c r="G229" i="51" s="1"/>
  <c r="G230" i="51" s="1"/>
  <c r="G231" i="51" s="1"/>
  <c r="G232" i="51" s="1"/>
  <c r="G233" i="51" s="1"/>
  <c r="G234" i="51" s="1"/>
  <c r="G235" i="51" s="1"/>
  <c r="G236" i="51" s="1"/>
  <c r="G237" i="51" s="1"/>
  <c r="G238" i="51" s="1"/>
  <c r="G239" i="51" s="1"/>
  <c r="G240" i="51" s="1"/>
  <c r="G241" i="51" s="1"/>
  <c r="G242" i="51" s="1"/>
  <c r="G243" i="51" s="1"/>
  <c r="G244" i="51" s="1"/>
  <c r="G245" i="51" s="1"/>
  <c r="G246" i="51" s="1"/>
  <c r="G247" i="51" s="1"/>
  <c r="G248" i="51" s="1"/>
  <c r="G249" i="51" s="1"/>
  <c r="G250" i="51" s="1"/>
  <c r="G251" i="51" s="1"/>
  <c r="G252" i="51" s="1"/>
  <c r="G253" i="51" s="1"/>
  <c r="G254" i="51" s="1"/>
  <c r="G255" i="51" s="1"/>
  <c r="G256" i="51" s="1"/>
  <c r="G257" i="51" s="1"/>
  <c r="G258" i="51" s="1"/>
  <c r="G259" i="51" s="1"/>
  <c r="G260" i="51" s="1"/>
  <c r="G261" i="51" l="1"/>
  <c r="G262" i="51" s="1"/>
  <c r="G263" i="51" s="1"/>
  <c r="G264" i="51" s="1"/>
  <c r="G265" i="51" s="1"/>
  <c r="G266" i="51" s="1"/>
  <c r="G267" i="51" s="1"/>
  <c r="G268" i="51" s="1"/>
  <c r="G269" i="51" s="1"/>
  <c r="G270" i="51" s="1"/>
  <c r="G271" i="51" s="1"/>
  <c r="G272" i="51" s="1"/>
  <c r="G273" i="51" s="1"/>
  <c r="G274" i="51" s="1"/>
  <c r="G275" i="51" s="1"/>
  <c r="G276" i="51" s="1"/>
  <c r="G277" i="51" s="1"/>
  <c r="G278" i="51" s="1"/>
  <c r="G279" i="51" s="1"/>
  <c r="G280" i="51" s="1"/>
  <c r="G281" i="51" s="1"/>
  <c r="G282" i="51" s="1"/>
  <c r="G283" i="51" s="1"/>
  <c r="G284" i="51" s="1"/>
  <c r="G285" i="51" s="1"/>
  <c r="G286" i="51" s="1"/>
  <c r="G287" i="51" s="1"/>
  <c r="G288" i="51" s="1"/>
  <c r="G289" i="51" s="1"/>
  <c r="G290" i="51" s="1"/>
  <c r="G291" i="51" s="1"/>
  <c r="G292" i="51" s="1"/>
  <c r="G293" i="51" s="1"/>
  <c r="G294" i="51" s="1"/>
  <c r="G295" i="51" s="1"/>
  <c r="G296" i="51" s="1"/>
  <c r="G297" i="51" s="1"/>
  <c r="G298" i="51" s="1"/>
  <c r="G299" i="51" s="1"/>
  <c r="G300" i="51" s="1"/>
  <c r="G301" i="51" s="1"/>
  <c r="G302" i="51" s="1"/>
  <c r="G303" i="51" s="1"/>
  <c r="G304" i="51" s="1"/>
  <c r="G305" i="51" s="1"/>
  <c r="G306" i="51" s="1"/>
  <c r="G307" i="51" s="1"/>
  <c r="G308" i="51" s="1"/>
  <c r="G309" i="51" s="1"/>
  <c r="G310" i="51" s="1"/>
  <c r="G311" i="51" s="1"/>
  <c r="G312" i="51" s="1"/>
  <c r="G313" i="51" s="1"/>
  <c r="G314" i="51" s="1"/>
  <c r="G315" i="51" s="1"/>
  <c r="G316" i="51" s="1"/>
  <c r="G317" i="51" s="1"/>
  <c r="G318" i="51" s="1"/>
  <c r="J523" i="52"/>
  <c r="G523" i="52"/>
  <c r="G524" i="52" s="1"/>
  <c r="G525" i="52" s="1"/>
  <c r="G526" i="52" s="1"/>
  <c r="G527" i="52" s="1"/>
  <c r="G528" i="52" s="1"/>
  <c r="G529" i="52" s="1"/>
  <c r="G530" i="52" s="1"/>
  <c r="G531" i="52" s="1"/>
  <c r="G532" i="52" s="1"/>
  <c r="G533" i="52" s="1"/>
  <c r="G534" i="52" s="1"/>
  <c r="G535" i="52" s="1"/>
  <c r="G536" i="52" s="1"/>
  <c r="G537" i="52" s="1"/>
  <c r="G538" i="52" s="1"/>
  <c r="G539" i="52" s="1"/>
  <c r="G540" i="52" s="1"/>
  <c r="G541" i="52" s="1"/>
  <c r="G542" i="52" s="1"/>
  <c r="G543" i="52" s="1"/>
  <c r="G544" i="52" s="1"/>
  <c r="G545" i="52" s="1"/>
  <c r="G546" i="52" s="1"/>
  <c r="G547" i="52" s="1"/>
  <c r="G548" i="52" s="1"/>
  <c r="G549" i="52" s="1"/>
  <c r="G550" i="52" s="1"/>
  <c r="G551" i="52" s="1"/>
  <c r="G552" i="52" s="1"/>
  <c r="G553" i="52" s="1"/>
  <c r="G554" i="52" s="1"/>
  <c r="G555" i="52" s="1"/>
  <c r="G556" i="52" s="1"/>
  <c r="G557" i="52" s="1"/>
  <c r="G558" i="52" s="1"/>
  <c r="G559" i="52" s="1"/>
  <c r="G560" i="52" s="1"/>
  <c r="G561" i="52" s="1"/>
  <c r="G562" i="52" s="1"/>
  <c r="G563" i="52" s="1"/>
  <c r="G564" i="52" s="1"/>
  <c r="G565" i="52" s="1"/>
  <c r="G566" i="52" s="1"/>
  <c r="G567" i="52" s="1"/>
  <c r="G568" i="52" s="1"/>
  <c r="G569" i="52" s="1"/>
  <c r="G570" i="52" s="1"/>
  <c r="G571" i="52" s="1"/>
  <c r="G572" i="52" s="1"/>
  <c r="G573" i="52" s="1"/>
  <c r="G574" i="52" s="1"/>
  <c r="G575" i="52" s="1"/>
  <c r="G576" i="52" s="1"/>
  <c r="G577" i="52" s="1"/>
  <c r="G578" i="52" s="1"/>
  <c r="G579" i="52" s="1"/>
  <c r="G580" i="52" s="1"/>
  <c r="G581" i="52" s="1"/>
  <c r="G582" i="52" s="1"/>
  <c r="G583" i="52" s="1"/>
  <c r="G584" i="52" s="1"/>
  <c r="K531" i="52"/>
  <c r="N573" i="53"/>
  <c r="H393" i="53"/>
  <c r="G394" i="53"/>
  <c r="G395" i="53" s="1"/>
  <c r="G396" i="53" s="1"/>
  <c r="G397" i="53" s="1"/>
  <c r="G398" i="53" s="1"/>
  <c r="G399" i="53" s="1"/>
  <c r="G400" i="53" s="1"/>
  <c r="G401" i="53" s="1"/>
  <c r="G402" i="53" s="1"/>
  <c r="G403" i="53" s="1"/>
  <c r="G404" i="53" s="1"/>
  <c r="G405" i="53" s="1"/>
  <c r="G406" i="53" s="1"/>
  <c r="G407" i="53" s="1"/>
  <c r="G408" i="53" s="1"/>
  <c r="G409" i="53" s="1"/>
  <c r="G410" i="53" s="1"/>
  <c r="G411" i="53" s="1"/>
  <c r="G412" i="53" s="1"/>
  <c r="G413" i="53" s="1"/>
  <c r="G414" i="53" s="1"/>
  <c r="G415" i="53" s="1"/>
  <c r="G416" i="53" s="1"/>
  <c r="G417" i="53" s="1"/>
  <c r="G418" i="53" s="1"/>
  <c r="G419" i="53" s="1"/>
  <c r="G420" i="53" s="1"/>
  <c r="G421" i="53" s="1"/>
  <c r="G422" i="53" s="1"/>
  <c r="G423" i="53" s="1"/>
  <c r="G424" i="53" s="1"/>
  <c r="G425" i="53" s="1"/>
  <c r="G426" i="53" s="1"/>
  <c r="G427" i="53" s="1"/>
  <c r="G428" i="53" s="1"/>
  <c r="G429" i="53" s="1"/>
  <c r="G430" i="53" s="1"/>
  <c r="G431" i="53" s="1"/>
  <c r="G432" i="53" s="1"/>
  <c r="G433" i="53" s="1"/>
  <c r="G434" i="53" s="1"/>
  <c r="G435" i="53" s="1"/>
  <c r="G436" i="53" s="1"/>
  <c r="G437" i="53" s="1"/>
  <c r="G438" i="53" s="1"/>
  <c r="G439" i="53" s="1"/>
  <c r="G440" i="53" s="1"/>
  <c r="G441" i="53" s="1"/>
  <c r="G442" i="53" s="1"/>
  <c r="G443" i="53" s="1"/>
  <c r="G444" i="53" s="1"/>
  <c r="G445" i="53" s="1"/>
  <c r="G446" i="53" s="1"/>
  <c r="G447" i="53" s="1"/>
  <c r="G448" i="53" s="1"/>
  <c r="G449" i="53" s="1"/>
  <c r="G450" i="53" s="1"/>
  <c r="G451" i="53" s="1"/>
  <c r="G452" i="53" s="1"/>
  <c r="G453" i="53" s="1"/>
  <c r="G454" i="53" s="1"/>
  <c r="G455" i="53" s="1"/>
  <c r="G456" i="53" s="1"/>
  <c r="G457" i="53" s="1"/>
  <c r="G458" i="53" s="1"/>
  <c r="G459" i="53" s="1"/>
  <c r="G460" i="53" s="1"/>
  <c r="G461" i="53" s="1"/>
  <c r="G462" i="53" s="1"/>
  <c r="G463" i="53" s="1"/>
  <c r="G464" i="53" s="1"/>
  <c r="G465" i="53" s="1"/>
  <c r="G466" i="53" s="1"/>
  <c r="G467" i="53" s="1"/>
  <c r="G468" i="53" s="1"/>
  <c r="G469" i="53" s="1"/>
  <c r="G470" i="53" s="1"/>
  <c r="G471" i="53" s="1"/>
  <c r="G472" i="53" s="1"/>
  <c r="G473" i="53" s="1"/>
  <c r="G474" i="53" s="1"/>
  <c r="G475" i="53" s="1"/>
  <c r="G476" i="53" s="1"/>
  <c r="G477" i="53" s="1"/>
  <c r="G478" i="53" s="1"/>
  <c r="G479" i="53" s="1"/>
  <c r="G480" i="53" s="1"/>
  <c r="G481" i="53" s="1"/>
  <c r="G482" i="53" s="1"/>
  <c r="G483" i="53" s="1"/>
  <c r="G484" i="53" s="1"/>
  <c r="G485" i="53" s="1"/>
  <c r="G486" i="53" s="1"/>
  <c r="G487" i="53" s="1"/>
  <c r="G488" i="53" s="1"/>
  <c r="G489" i="53" s="1"/>
  <c r="G490" i="53" s="1"/>
  <c r="G491" i="53" s="1"/>
  <c r="G492" i="53" s="1"/>
  <c r="G493" i="53" s="1"/>
  <c r="G494" i="53" s="1"/>
  <c r="G495" i="53" s="1"/>
  <c r="G496" i="53" s="1"/>
  <c r="G497" i="53" s="1"/>
  <c r="G498" i="53" s="1"/>
  <c r="G499" i="53" s="1"/>
  <c r="G500" i="53" s="1"/>
  <c r="G501" i="53" s="1"/>
  <c r="G502" i="53" s="1"/>
  <c r="G503" i="53" s="1"/>
  <c r="G504" i="53" s="1"/>
  <c r="G505" i="53" s="1"/>
  <c r="G506" i="53" s="1"/>
  <c r="G507" i="53" s="1"/>
  <c r="G508" i="53" s="1"/>
  <c r="G509" i="53" s="1"/>
  <c r="G510" i="53" s="1"/>
  <c r="G511" i="53" s="1"/>
  <c r="G512" i="53" s="1"/>
  <c r="G513" i="53" s="1"/>
  <c r="G514" i="53" s="1"/>
  <c r="G515" i="53" s="1"/>
  <c r="G516" i="53" s="1"/>
  <c r="G517" i="53" s="1"/>
  <c r="G518" i="53" s="1"/>
  <c r="G519" i="53" s="1"/>
  <c r="G520" i="53" s="1"/>
  <c r="G521" i="53" s="1"/>
  <c r="G522" i="53" s="1"/>
  <c r="G523" i="53" s="1"/>
  <c r="G524" i="53" s="1"/>
  <c r="G525" i="53" s="1"/>
  <c r="G526" i="53" s="1"/>
  <c r="G527" i="53" s="1"/>
  <c r="G528" i="53" s="1"/>
  <c r="G529" i="53" s="1"/>
  <c r="G530" i="53" s="1"/>
  <c r="G531" i="53" s="1"/>
  <c r="G532" i="53" s="1"/>
  <c r="G533" i="53" s="1"/>
  <c r="G534" i="53" s="1"/>
  <c r="G535" i="53" s="1"/>
  <c r="G536" i="53" s="1"/>
  <c r="G537" i="53" s="1"/>
  <c r="G538" i="53" s="1"/>
  <c r="G539" i="53" s="1"/>
  <c r="G540" i="53" s="1"/>
  <c r="G541" i="53" s="1"/>
  <c r="G542" i="53" s="1"/>
  <c r="G543" i="53" s="1"/>
  <c r="G544" i="53" s="1"/>
  <c r="G545" i="53" s="1"/>
  <c r="G546" i="53" s="1"/>
  <c r="G547" i="53" s="1"/>
  <c r="G548" i="53" s="1"/>
  <c r="G549" i="53" s="1"/>
  <c r="G550" i="53" s="1"/>
  <c r="G551" i="53" s="1"/>
  <c r="G552" i="53" s="1"/>
  <c r="G553" i="53" s="1"/>
  <c r="G554" i="53" s="1"/>
  <c r="G555" i="53" s="1"/>
  <c r="G556" i="53" s="1"/>
  <c r="G557" i="53" s="1"/>
  <c r="G558" i="53" s="1"/>
  <c r="G559" i="53" s="1"/>
  <c r="G560" i="53" s="1"/>
  <c r="G561" i="53" s="1"/>
  <c r="G562" i="53" s="1"/>
  <c r="G563" i="53" s="1"/>
  <c r="G564" i="53" s="1"/>
  <c r="G565" i="53" s="1"/>
  <c r="G566" i="53" s="1"/>
  <c r="G567" i="53" s="1"/>
  <c r="G568" i="53" s="1"/>
  <c r="G569" i="53" s="1"/>
  <c r="G570" i="53" s="1"/>
  <c r="G571" i="53" s="1"/>
  <c r="G572" i="53" s="1"/>
  <c r="G573" i="53" s="1"/>
  <c r="G574" i="53" s="1"/>
  <c r="G575" i="53" s="1"/>
  <c r="G576" i="53" s="1"/>
  <c r="G577" i="53" s="1"/>
  <c r="G578" i="53" s="1"/>
  <c r="G579" i="53" s="1"/>
  <c r="G580" i="53" s="1"/>
  <c r="G581" i="53" s="1"/>
  <c r="G582" i="53" s="1"/>
  <c r="G583" i="53" s="1"/>
  <c r="G584" i="53" s="1"/>
  <c r="G585" i="53" s="1"/>
  <c r="G586" i="53" s="1"/>
  <c r="G587" i="53" s="1"/>
  <c r="G588" i="53" s="1"/>
  <c r="G589" i="53" s="1"/>
  <c r="G590" i="53" s="1"/>
  <c r="G591" i="53" s="1"/>
  <c r="G592" i="53" s="1"/>
  <c r="G593" i="53" s="1"/>
  <c r="G594" i="53" s="1"/>
  <c r="G595" i="53" s="1"/>
  <c r="G596" i="53" s="1"/>
  <c r="G597" i="53" s="1"/>
  <c r="G598" i="53" s="1"/>
  <c r="G599" i="53" s="1"/>
  <c r="G600" i="53" s="1"/>
  <c r="G601" i="53" s="1"/>
  <c r="G602" i="53" s="1"/>
  <c r="G603" i="53" s="1"/>
  <c r="G604" i="53" s="1"/>
  <c r="G605" i="53" s="1"/>
  <c r="G606" i="53" s="1"/>
  <c r="G607" i="53" s="1"/>
  <c r="G608" i="53" s="1"/>
  <c r="G609" i="53" s="1"/>
  <c r="G610" i="53" s="1"/>
  <c r="G611" i="53" s="1"/>
  <c r="G612" i="53" s="1"/>
  <c r="G613" i="53" s="1"/>
  <c r="G614" i="53" s="1"/>
  <c r="G615" i="53" s="1"/>
  <c r="G616" i="53" s="1"/>
  <c r="G617" i="53" s="1"/>
  <c r="G618" i="53" s="1"/>
  <c r="G619" i="53" s="1"/>
  <c r="G620" i="53" s="1"/>
  <c r="G621" i="53" s="1"/>
  <c r="G622" i="53" s="1"/>
  <c r="G623" i="53" s="1"/>
  <c r="G624" i="53" s="1"/>
  <c r="G625" i="53" s="1"/>
  <c r="G626" i="53" s="1"/>
  <c r="G627" i="53" s="1"/>
  <c r="G628" i="53" s="1"/>
  <c r="G629" i="53" s="1"/>
  <c r="G630" i="53" s="1"/>
  <c r="G631" i="53" s="1"/>
  <c r="G632" i="53" s="1"/>
  <c r="G633" i="53" s="1"/>
  <c r="G634" i="53" s="1"/>
  <c r="G635" i="53" s="1"/>
  <c r="G636" i="53" s="1"/>
  <c r="G637" i="53" s="1"/>
  <c r="G638" i="53" s="1"/>
  <c r="G639" i="53" s="1"/>
  <c r="G640" i="53" s="1"/>
  <c r="G641" i="53" s="1"/>
  <c r="G642" i="53" s="1"/>
  <c r="G643" i="53" s="1"/>
  <c r="G644" i="53" s="1"/>
  <c r="G645" i="53" s="1"/>
  <c r="G646" i="53" s="1"/>
  <c r="G647" i="53" s="1"/>
  <c r="G648" i="53" s="1"/>
  <c r="G649" i="53" s="1"/>
  <c r="G650" i="53" s="1"/>
  <c r="G651" i="53" s="1"/>
  <c r="G652" i="53" s="1"/>
  <c r="G653" i="53" s="1"/>
  <c r="G654" i="53" s="1"/>
  <c r="G655" i="53" s="1"/>
  <c r="G656" i="53" s="1"/>
  <c r="G657" i="53" s="1"/>
  <c r="G658" i="53" s="1"/>
  <c r="G659" i="53" s="1"/>
  <c r="G660" i="53" s="1"/>
  <c r="G661" i="53" s="1"/>
  <c r="G662" i="53" s="1"/>
  <c r="G663" i="53" s="1"/>
  <c r="G664" i="53" s="1"/>
  <c r="G665" i="53" s="1"/>
  <c r="G666" i="53" s="1"/>
  <c r="G667" i="53" s="1"/>
  <c r="G319" i="51" l="1"/>
  <c r="G320" i="51" s="1"/>
  <c r="G321" i="51" s="1"/>
  <c r="G322" i="51" s="1"/>
  <c r="G323" i="51" s="1"/>
  <c r="G324" i="51" s="1"/>
  <c r="G325" i="51" s="1"/>
  <c r="G326" i="51" s="1"/>
  <c r="G327" i="51" s="1"/>
  <c r="G328" i="51" s="1"/>
  <c r="G329" i="51" s="1"/>
  <c r="G330" i="51" s="1"/>
  <c r="G331" i="51" s="1"/>
  <c r="G332" i="51" s="1"/>
  <c r="G333" i="51" s="1"/>
  <c r="G334" i="51" s="1"/>
  <c r="G335" i="51" s="1"/>
  <c r="G336" i="51" s="1"/>
  <c r="G337" i="51" s="1"/>
  <c r="G338" i="51" s="1"/>
  <c r="G339" i="51" s="1"/>
  <c r="G585" i="52"/>
  <c r="G586" i="52" s="1"/>
  <c r="G587" i="52" s="1"/>
  <c r="G588" i="52" s="1"/>
  <c r="G589" i="52" s="1"/>
  <c r="G590" i="52" s="1"/>
  <c r="G591" i="52" s="1"/>
  <c r="G592" i="52" s="1"/>
  <c r="G593" i="52" s="1"/>
  <c r="G668" i="53"/>
  <c r="G669" i="53" s="1"/>
  <c r="G670" i="53" s="1"/>
  <c r="G671" i="53" s="1"/>
  <c r="G672" i="53" s="1"/>
  <c r="G673" i="53" s="1"/>
  <c r="G674" i="53" s="1"/>
  <c r="G675" i="53" s="1"/>
  <c r="G676" i="53" s="1"/>
  <c r="G677" i="53" s="1"/>
  <c r="G678" i="53" s="1"/>
  <c r="G679" i="53" s="1"/>
  <c r="G680" i="53" s="1"/>
  <c r="G681" i="53" s="1"/>
  <c r="G682" i="53" s="1"/>
  <c r="G683" i="53" s="1"/>
  <c r="G684" i="53" s="1"/>
  <c r="G685" i="53" s="1"/>
  <c r="G686" i="53" s="1"/>
  <c r="G687" i="53" s="1"/>
  <c r="G688" i="53" s="1"/>
  <c r="G689" i="53" s="1"/>
  <c r="G690" i="53" s="1"/>
  <c r="G691" i="53" s="1"/>
  <c r="G692" i="53" s="1"/>
  <c r="G693" i="53" s="1"/>
  <c r="G694" i="53" s="1"/>
  <c r="G695" i="53" s="1"/>
  <c r="G696" i="53" s="1"/>
  <c r="G697" i="53" s="1"/>
  <c r="G340" i="51" l="1"/>
  <c r="G341" i="51" s="1"/>
  <c r="G342" i="51" s="1"/>
  <c r="G343" i="51" s="1"/>
  <c r="G344" i="51" s="1"/>
  <c r="G345" i="51" s="1"/>
  <c r="G346" i="51" s="1"/>
  <c r="G347" i="51" s="1"/>
  <c r="G348" i="51" s="1"/>
  <c r="G349" i="51" s="1"/>
  <c r="G350" i="51" s="1"/>
  <c r="G351" i="51" s="1"/>
  <c r="G352" i="51" s="1"/>
  <c r="G353" i="51" s="1"/>
  <c r="G354" i="51" s="1"/>
  <c r="G355" i="51" s="1"/>
  <c r="G356" i="51" s="1"/>
  <c r="G357" i="51" s="1"/>
  <c r="G358" i="51" s="1"/>
  <c r="G359" i="51" s="1"/>
  <c r="G360" i="51" s="1"/>
  <c r="G361" i="51" s="1"/>
  <c r="G362" i="51" s="1"/>
  <c r="G363" i="51" s="1"/>
  <c r="G364" i="51" s="1"/>
  <c r="G365" i="51" s="1"/>
  <c r="G366" i="51" s="1"/>
  <c r="G367" i="51" s="1"/>
  <c r="G594" i="52"/>
  <c r="G595" i="52" s="1"/>
  <c r="G596" i="52" s="1"/>
  <c r="G597" i="52" s="1"/>
  <c r="G598" i="52" s="1"/>
  <c r="G599" i="52" s="1"/>
  <c r="G600" i="52" s="1"/>
  <c r="G601" i="52" s="1"/>
  <c r="G602" i="52" s="1"/>
  <c r="G603" i="52" s="1"/>
  <c r="G604" i="52" s="1"/>
  <c r="G605" i="52" s="1"/>
  <c r="G606" i="52" s="1"/>
  <c r="G607" i="52" s="1"/>
  <c r="G608" i="52" s="1"/>
  <c r="G609" i="52" s="1"/>
  <c r="G610" i="52" s="1"/>
  <c r="G611" i="52" s="1"/>
  <c r="G612" i="52" s="1"/>
  <c r="G613" i="52" s="1"/>
  <c r="G614" i="52" s="1"/>
  <c r="G615" i="52" s="1"/>
  <c r="G616" i="52" s="1"/>
  <c r="G617" i="52" s="1"/>
  <c r="G618" i="52" s="1"/>
  <c r="G619" i="52" s="1"/>
  <c r="G620" i="52" s="1"/>
  <c r="G621" i="52" s="1"/>
  <c r="G622" i="52" s="1"/>
  <c r="G623" i="52" s="1"/>
  <c r="G624" i="52" s="1"/>
  <c r="G625" i="52" s="1"/>
  <c r="G626" i="52" s="1"/>
  <c r="G627" i="52" s="1"/>
  <c r="G628" i="52" s="1"/>
  <c r="G629" i="52" s="1"/>
  <c r="G630" i="52" s="1"/>
  <c r="G631" i="52" s="1"/>
  <c r="G632" i="52" s="1"/>
  <c r="G633" i="52" s="1"/>
  <c r="G368" i="51"/>
  <c r="G369" i="51" s="1"/>
  <c r="G370" i="51" s="1"/>
  <c r="G698" i="53"/>
  <c r="G699" i="53" s="1"/>
  <c r="G700" i="53" s="1"/>
  <c r="G701" i="53" s="1"/>
  <c r="G702" i="53" s="1"/>
  <c r="G703" i="53" s="1"/>
  <c r="G704" i="53" s="1"/>
  <c r="G705" i="53" s="1"/>
  <c r="G706" i="53" s="1"/>
  <c r="G707" i="53" s="1"/>
  <c r="G708" i="53" s="1"/>
  <c r="G709" i="53" s="1"/>
  <c r="G710" i="53" s="1"/>
  <c r="G711" i="53" s="1"/>
  <c r="G712" i="53" s="1"/>
  <c r="G713" i="53" s="1"/>
  <c r="G714" i="53" s="1"/>
  <c r="G371" i="51" l="1"/>
  <c r="G372" i="51" s="1"/>
  <c r="G373" i="51" s="1"/>
  <c r="G374" i="51" s="1"/>
  <c r="G375" i="51" s="1"/>
  <c r="G376" i="51" s="1"/>
  <c r="G634" i="52"/>
  <c r="G635" i="52" s="1"/>
  <c r="G636" i="52" s="1"/>
  <c r="G637" i="52" s="1"/>
  <c r="G638" i="52" s="1"/>
  <c r="G639" i="52" s="1"/>
  <c r="G640" i="52" s="1"/>
  <c r="G641" i="52" s="1"/>
  <c r="G642" i="52" s="1"/>
  <c r="G643" i="52" s="1"/>
  <c r="G644" i="52" s="1"/>
  <c r="G645" i="52" s="1"/>
  <c r="G646" i="52" s="1"/>
  <c r="G647" i="52" s="1"/>
  <c r="G648" i="52" s="1"/>
  <c r="G649" i="52" s="1"/>
  <c r="G650" i="52" s="1"/>
  <c r="G651" i="52" s="1"/>
  <c r="G652" i="52" s="1"/>
  <c r="G653" i="52" s="1"/>
  <c r="G654" i="52" s="1"/>
  <c r="G655" i="52" s="1"/>
  <c r="G656" i="52" s="1"/>
  <c r="G657" i="52" s="1"/>
  <c r="G658" i="52" s="1"/>
  <c r="G659" i="52" s="1"/>
  <c r="G660" i="52" s="1"/>
  <c r="G661" i="52" s="1"/>
  <c r="G662" i="52" s="1"/>
  <c r="G663" i="52" s="1"/>
  <c r="G664" i="52" s="1"/>
  <c r="G665" i="52" s="1"/>
  <c r="G666" i="52" s="1"/>
  <c r="G377" i="51"/>
  <c r="G378" i="51" s="1"/>
  <c r="G379" i="51" s="1"/>
  <c r="G380" i="51" s="1"/>
  <c r="G381" i="51" s="1"/>
  <c r="G382" i="51" s="1"/>
  <c r="G383" i="51" s="1"/>
  <c r="G384" i="51" s="1"/>
  <c r="G715" i="53"/>
  <c r="G716" i="53" s="1"/>
  <c r="G717" i="53" s="1"/>
  <c r="G718" i="53" s="1"/>
  <c r="G719" i="53" s="1"/>
  <c r="G720" i="53" s="1"/>
  <c r="G721" i="53" s="1"/>
  <c r="G722" i="53" s="1"/>
  <c r="G723" i="53" s="1"/>
  <c r="G724" i="53" s="1"/>
  <c r="G725" i="53" s="1"/>
  <c r="G726" i="53" s="1"/>
  <c r="G727" i="53" s="1"/>
  <c r="G667" i="52"/>
  <c r="G668" i="52" s="1"/>
  <c r="G669" i="52" s="1"/>
  <c r="G670" i="52" s="1"/>
  <c r="G671" i="52" s="1"/>
  <c r="G672" i="52" s="1"/>
  <c r="G673" i="52" s="1"/>
  <c r="G674" i="52" s="1"/>
  <c r="G675" i="52" s="1"/>
  <c r="G676" i="52" s="1"/>
  <c r="G677" i="52" s="1"/>
  <c r="G678" i="52" s="1"/>
  <c r="G679" i="52" s="1"/>
  <c r="G385" i="51" l="1"/>
  <c r="G386" i="51" s="1"/>
  <c r="G387" i="51" s="1"/>
  <c r="G388" i="51" s="1"/>
  <c r="G728" i="53"/>
  <c r="G729" i="53" s="1"/>
  <c r="G730" i="53" s="1"/>
  <c r="G731" i="53" s="1"/>
  <c r="G732" i="53" s="1"/>
  <c r="G733" i="53" s="1"/>
  <c r="G734" i="53" s="1"/>
  <c r="G735" i="53" s="1"/>
  <c r="G736" i="53" s="1"/>
  <c r="G737" i="53" s="1"/>
  <c r="G738" i="53" s="1"/>
  <c r="G739" i="53" s="1"/>
  <c r="G740" i="53" s="1"/>
  <c r="G741" i="53" s="1"/>
  <c r="G742" i="53" s="1"/>
  <c r="G743" i="53" s="1"/>
  <c r="G744" i="53" s="1"/>
  <c r="G745" i="53" s="1"/>
  <c r="G746" i="53" s="1"/>
  <c r="G747" i="53" s="1"/>
  <c r="G748" i="53" s="1"/>
  <c r="G749" i="53" s="1"/>
  <c r="G750" i="53" s="1"/>
  <c r="G751" i="53" s="1"/>
  <c r="G752" i="53" s="1"/>
  <c r="L617" i="14"/>
  <c r="G753" i="53" l="1"/>
  <c r="G754" i="53" s="1"/>
  <c r="G755" i="53" s="1"/>
  <c r="G756" i="53" s="1"/>
  <c r="G757" i="53" s="1"/>
  <c r="G758" i="53" s="1"/>
  <c r="G759" i="53" s="1"/>
  <c r="G760" i="53" s="1"/>
  <c r="G761" i="53" s="1"/>
  <c r="G762" i="53" s="1"/>
  <c r="G763" i="53" s="1"/>
  <c r="G764" i="53" s="1"/>
  <c r="G765" i="53" s="1"/>
  <c r="G766" i="53" s="1"/>
  <c r="G767" i="53" s="1"/>
  <c r="G768" i="53" s="1"/>
  <c r="G769" i="53" s="1"/>
  <c r="G770" i="53" s="1"/>
  <c r="G771" i="53" s="1"/>
  <c r="G772" i="53" s="1"/>
  <c r="G773" i="53" s="1"/>
  <c r="G774" i="53" s="1"/>
  <c r="G775" i="53" s="1"/>
  <c r="G776" i="53" s="1"/>
  <c r="G777" i="53" s="1"/>
  <c r="G389" i="51"/>
  <c r="G390" i="51" s="1"/>
  <c r="G391" i="51" s="1"/>
  <c r="G392" i="51" s="1"/>
  <c r="G393" i="51" s="1"/>
  <c r="G394" i="51" s="1"/>
  <c r="G395" i="51" s="1"/>
  <c r="G396" i="51" s="1"/>
  <c r="G397" i="51" s="1"/>
  <c r="G398" i="51" s="1"/>
  <c r="G399" i="51" s="1"/>
  <c r="G400" i="51" s="1"/>
  <c r="G401" i="51" s="1"/>
  <c r="G402" i="51" s="1"/>
  <c r="G403" i="51" s="1"/>
  <c r="G404" i="51" s="1"/>
  <c r="G680" i="52"/>
  <c r="G681" i="52" s="1"/>
  <c r="G682" i="52" s="1"/>
  <c r="G683" i="52" s="1"/>
  <c r="G684" i="52" s="1"/>
  <c r="G685" i="52" s="1"/>
  <c r="G686" i="52" s="1"/>
  <c r="G687" i="52" s="1"/>
  <c r="G688" i="52" s="1"/>
  <c r="G689" i="52" s="1"/>
  <c r="G690" i="52" s="1"/>
  <c r="G691" i="52" s="1"/>
  <c r="G692" i="52" s="1"/>
  <c r="G693" i="52" s="1"/>
  <c r="G694" i="52" s="1"/>
  <c r="G695" i="52" l="1"/>
  <c r="G696" i="52" s="1"/>
  <c r="G697" i="52" s="1"/>
  <c r="G698" i="52" s="1"/>
  <c r="G699" i="52" s="1"/>
  <c r="G700" i="52" s="1"/>
  <c r="G701" i="52" s="1"/>
  <c r="G702" i="52" s="1"/>
  <c r="G703" i="52" s="1"/>
  <c r="G704" i="52" s="1"/>
  <c r="G705" i="52" s="1"/>
  <c r="G706" i="52" s="1"/>
  <c r="G707" i="52" s="1"/>
  <c r="G708" i="52" s="1"/>
  <c r="G709" i="52" s="1"/>
  <c r="G710" i="52" s="1"/>
  <c r="G711" i="52" s="1"/>
  <c r="G712" i="52" s="1"/>
  <c r="G713" i="52" s="1"/>
  <c r="G714" i="52" s="1"/>
  <c r="G715" i="52" s="1"/>
  <c r="G716" i="52" s="1"/>
  <c r="G717" i="52" s="1"/>
  <c r="G778" i="53"/>
  <c r="G779" i="53" s="1"/>
  <c r="G780" i="53" s="1"/>
  <c r="G781" i="53" s="1"/>
  <c r="G782" i="53" s="1"/>
  <c r="G783" i="53" s="1"/>
  <c r="G784" i="53" s="1"/>
  <c r="G785" i="53" s="1"/>
  <c r="G786" i="53" s="1"/>
  <c r="G787" i="53" s="1"/>
  <c r="G788" i="53" s="1"/>
  <c r="G789" i="53" s="1"/>
  <c r="G790" i="53" s="1"/>
  <c r="G791" i="53" s="1"/>
  <c r="G792" i="53" s="1"/>
  <c r="G793" i="53" s="1"/>
  <c r="G794" i="53" s="1"/>
  <c r="G795" i="53" s="1"/>
  <c r="G796" i="53" s="1"/>
  <c r="G405" i="51"/>
  <c r="G406" i="51" s="1"/>
  <c r="G407" i="51" s="1"/>
  <c r="G718" i="52"/>
  <c r="G719" i="52" s="1"/>
  <c r="G720" i="52" s="1"/>
  <c r="G721" i="52" s="1"/>
  <c r="G722" i="52" s="1"/>
  <c r="G723" i="52" s="1"/>
  <c r="G724" i="52" s="1"/>
  <c r="G725" i="52" s="1"/>
  <c r="G726" i="52" s="1"/>
  <c r="G727" i="52" s="1"/>
  <c r="G728" i="52" s="1"/>
  <c r="G729" i="52" s="1"/>
  <c r="G730" i="52" s="1"/>
  <c r="G731" i="52" s="1"/>
  <c r="G732" i="52" s="1"/>
  <c r="G733" i="52" s="1"/>
  <c r="G734" i="52" s="1"/>
  <c r="G735" i="52" s="1"/>
  <c r="G736" i="52" s="1"/>
  <c r="G737" i="52" s="1"/>
  <c r="G738" i="52" s="1"/>
  <c r="G739" i="52" s="1"/>
  <c r="G740" i="52" s="1"/>
  <c r="G741" i="52" s="1"/>
  <c r="G797" i="53" l="1"/>
  <c r="G798" i="53" s="1"/>
  <c r="G799" i="53" s="1"/>
  <c r="G408" i="51"/>
  <c r="G409" i="51" s="1"/>
  <c r="G410" i="51" s="1"/>
  <c r="G411" i="51" s="1"/>
  <c r="G412" i="51" s="1"/>
  <c r="G413" i="51" s="1"/>
  <c r="G414" i="51" s="1"/>
  <c r="G415" i="51" s="1"/>
  <c r="G800" i="53" l="1"/>
  <c r="G801" i="53" s="1"/>
  <c r="G802" i="53" s="1"/>
  <c r="G803" i="53" s="1"/>
  <c r="G804" i="53" s="1"/>
  <c r="G805" i="53" s="1"/>
  <c r="G806" i="53" s="1"/>
  <c r="G807" i="53" s="1"/>
  <c r="G808" i="53" s="1"/>
  <c r="G809" i="53" s="1"/>
  <c r="G810" i="53" s="1"/>
  <c r="G811" i="53" s="1"/>
  <c r="G812" i="53" s="1"/>
  <c r="G813" i="53" s="1"/>
  <c r="G814" i="53" s="1"/>
  <c r="G815" i="53" s="1"/>
  <c r="G816" i="53" s="1"/>
  <c r="G817" i="53" s="1"/>
  <c r="G818" i="53" s="1"/>
  <c r="G819" i="53" s="1"/>
  <c r="G742" i="52"/>
  <c r="G743" i="52" s="1"/>
  <c r="G744" i="52" s="1"/>
  <c r="G745" i="52" s="1"/>
  <c r="G746" i="52" s="1"/>
  <c r="G747" i="52" s="1"/>
  <c r="G748" i="52" s="1"/>
  <c r="G749" i="52" s="1"/>
  <c r="G750" i="52" s="1"/>
  <c r="G751" i="52" s="1"/>
  <c r="G752" i="52" s="1"/>
  <c r="G753" i="52" s="1"/>
  <c r="G754" i="52" s="1"/>
  <c r="G755" i="52" s="1"/>
  <c r="G756" i="52" s="1"/>
  <c r="G757" i="52" s="1"/>
  <c r="G758" i="52" s="1"/>
  <c r="G759" i="52" s="1"/>
  <c r="G760" i="52" s="1"/>
  <c r="G416" i="51"/>
  <c r="G417" i="51" s="1"/>
  <c r="G418" i="51" s="1"/>
  <c r="G419" i="51" s="1"/>
  <c r="G420" i="51" s="1"/>
  <c r="L559" i="31"/>
  <c r="G820" i="53" l="1"/>
  <c r="G821" i="53" s="1"/>
  <c r="G421" i="51"/>
  <c r="G422" i="51" s="1"/>
  <c r="G423" i="51" s="1"/>
  <c r="G424" i="51" s="1"/>
  <c r="G425" i="51" s="1"/>
  <c r="G426" i="51" s="1"/>
  <c r="G427" i="51" s="1"/>
  <c r="G428" i="51" s="1"/>
  <c r="G429" i="51" s="1"/>
  <c r="G430" i="51" s="1"/>
  <c r="K604" i="15"/>
  <c r="G822" i="53" l="1"/>
  <c r="G823" i="53" s="1"/>
  <c r="G824" i="53" s="1"/>
  <c r="G825" i="53" s="1"/>
  <c r="G826" i="53" s="1"/>
  <c r="G827" i="53"/>
  <c r="G828" i="53" s="1"/>
  <c r="G829" i="53" s="1"/>
  <c r="G830" i="53" s="1"/>
  <c r="G831" i="53" s="1"/>
  <c r="G832" i="53" s="1"/>
  <c r="G833" i="53" s="1"/>
  <c r="G834" i="53" s="1"/>
  <c r="G835" i="53" s="1"/>
  <c r="G836" i="53" s="1"/>
  <c r="G837" i="53" s="1"/>
  <c r="G838" i="53" s="1"/>
  <c r="G761" i="52"/>
  <c r="G762" i="52" s="1"/>
  <c r="G763" i="52" s="1"/>
  <c r="G764" i="52" s="1"/>
  <c r="G765" i="52" s="1"/>
  <c r="G766" i="52" s="1"/>
  <c r="G767" i="52" s="1"/>
  <c r="G768" i="52" s="1"/>
  <c r="G769" i="52" s="1"/>
  <c r="G770" i="52" s="1"/>
  <c r="G771" i="52" s="1"/>
  <c r="G431" i="51"/>
  <c r="G432" i="51" s="1"/>
  <c r="G433" i="51" s="1"/>
  <c r="G434" i="51" s="1"/>
  <c r="G435" i="51" s="1"/>
  <c r="G436" i="51" s="1"/>
  <c r="G437" i="51" s="1"/>
  <c r="G438" i="51" s="1"/>
  <c r="G439" i="51" s="1"/>
  <c r="G440" i="51" s="1"/>
  <c r="G441" i="51" s="1"/>
  <c r="G442" i="51" s="1"/>
  <c r="G443" i="51" s="1"/>
  <c r="G444" i="51" s="1"/>
  <c r="G445" i="51" s="1"/>
  <c r="G446" i="51" s="1"/>
  <c r="G447" i="51" s="1"/>
  <c r="G448" i="51" s="1"/>
  <c r="G449" i="51" s="1"/>
  <c r="G450" i="51" s="1"/>
  <c r="G451" i="51" s="1"/>
  <c r="G452" i="51" s="1"/>
  <c r="G453" i="51" s="1"/>
  <c r="G454" i="51" s="1"/>
  <c r="G455" i="51" s="1"/>
  <c r="G456" i="51" s="1"/>
  <c r="G457" i="51" s="1"/>
  <c r="G458" i="51" s="1"/>
  <c r="G459" i="51" s="1"/>
  <c r="G460" i="51" s="1"/>
  <c r="G461" i="51" s="1"/>
  <c r="G462" i="51" s="1"/>
  <c r="G463" i="51" s="1"/>
  <c r="G464" i="51" s="1"/>
  <c r="G465" i="51" s="1"/>
  <c r="G466" i="51" s="1"/>
  <c r="G467" i="51" s="1"/>
  <c r="G468" i="51" s="1"/>
  <c r="G469" i="51" s="1"/>
  <c r="G470" i="51" s="1"/>
  <c r="G471" i="51" s="1"/>
  <c r="G472" i="51" s="1"/>
  <c r="G473" i="51" s="1"/>
  <c r="G474" i="51" s="1"/>
  <c r="G475" i="51" s="1"/>
  <c r="G476" i="51" s="1"/>
  <c r="G477" i="51" s="1"/>
  <c r="G478" i="51" s="1"/>
  <c r="G479" i="51" s="1"/>
  <c r="G480" i="51" s="1"/>
  <c r="G481" i="51" s="1"/>
  <c r="G482" i="51" s="1"/>
  <c r="G483" i="51" s="1"/>
  <c r="G484" i="51" s="1"/>
  <c r="G485" i="51" s="1"/>
  <c r="G486" i="51" s="1"/>
  <c r="G487" i="51" s="1"/>
  <c r="G488" i="51" s="1"/>
  <c r="G489" i="51" s="1"/>
  <c r="N541" i="17"/>
  <c r="G839" i="53" l="1"/>
  <c r="G840" i="53" s="1"/>
  <c r="G841" i="53" s="1"/>
  <c r="G842" i="53" s="1"/>
  <c r="G843" i="53" s="1"/>
  <c r="G844" i="53" s="1"/>
  <c r="G845" i="53" s="1"/>
  <c r="G846" i="53" s="1"/>
  <c r="G847" i="53" s="1"/>
  <c r="G848" i="53" s="1"/>
  <c r="G849" i="53" s="1"/>
  <c r="G850" i="53" s="1"/>
  <c r="G851" i="53" s="1"/>
  <c r="G852" i="53" s="1"/>
  <c r="G853" i="53" s="1"/>
  <c r="G854" i="53" s="1"/>
  <c r="G855" i="53" s="1"/>
  <c r="G856" i="53" s="1"/>
  <c r="G857" i="53" s="1"/>
  <c r="G858" i="53" s="1"/>
  <c r="G859" i="53" s="1"/>
  <c r="G860" i="53" s="1"/>
  <c r="G861" i="53" s="1"/>
  <c r="G862" i="53" s="1"/>
  <c r="G772" i="52"/>
  <c r="G773" i="52" s="1"/>
  <c r="G774" i="52" s="1"/>
  <c r="G775" i="52" s="1"/>
  <c r="G776" i="52" s="1"/>
  <c r="G777" i="52" s="1"/>
  <c r="G490" i="51"/>
  <c r="L681" i="38"/>
  <c r="G863" i="53" l="1"/>
  <c r="G864" i="53" s="1"/>
  <c r="G865" i="53" s="1"/>
  <c r="G866" i="53" s="1"/>
  <c r="G867" i="53" s="1"/>
  <c r="G868" i="53" s="1"/>
  <c r="G869" i="53" s="1"/>
  <c r="G870" i="53" s="1"/>
  <c r="G871" i="53" s="1"/>
  <c r="G872" i="53" s="1"/>
  <c r="G873" i="53" s="1"/>
  <c r="G778" i="52"/>
  <c r="G779" i="52" s="1"/>
  <c r="G780" i="52" s="1"/>
  <c r="G781" i="52" s="1"/>
  <c r="G782" i="52" s="1"/>
  <c r="G783" i="52" s="1"/>
  <c r="G784" i="52" s="1"/>
  <c r="G785" i="52" s="1"/>
  <c r="G786" i="52" s="1"/>
  <c r="G787" i="52" s="1"/>
  <c r="G788" i="52" s="1"/>
  <c r="G789" i="52" s="1"/>
  <c r="G790" i="52" s="1"/>
  <c r="G791" i="52" s="1"/>
  <c r="G792" i="52" s="1"/>
  <c r="G793" i="52" s="1"/>
  <c r="G794" i="52" s="1"/>
  <c r="G795" i="52" s="1"/>
  <c r="G796" i="52" s="1"/>
  <c r="G797" i="52" s="1"/>
  <c r="G798" i="52" s="1"/>
  <c r="G799" i="52" s="1"/>
  <c r="G800" i="52" s="1"/>
  <c r="G801" i="52" s="1"/>
  <c r="G802" i="52" s="1"/>
  <c r="G803" i="52" s="1"/>
  <c r="G804" i="52" s="1"/>
  <c r="G805" i="52" s="1"/>
  <c r="G806" i="52" s="1"/>
  <c r="G807" i="52" s="1"/>
  <c r="G808" i="52" s="1"/>
  <c r="G809" i="52" s="1"/>
  <c r="G810" i="52" s="1"/>
  <c r="G811" i="52" s="1"/>
  <c r="G812" i="52" s="1"/>
  <c r="G491" i="51"/>
  <c r="G492" i="51" s="1"/>
  <c r="P542" i="16"/>
  <c r="L542" i="16"/>
  <c r="K581" i="20"/>
  <c r="O581" i="20"/>
  <c r="L561" i="10"/>
  <c r="G874" i="53" l="1"/>
  <c r="G875" i="53" s="1"/>
  <c r="G876" i="53" s="1"/>
  <c r="G877" i="53" s="1"/>
  <c r="G878" i="53" s="1"/>
  <c r="G879" i="53" s="1"/>
  <c r="G880" i="53" s="1"/>
  <c r="G881" i="53" s="1"/>
  <c r="G882" i="53" s="1"/>
  <c r="G813" i="52"/>
  <c r="G814" i="52" s="1"/>
  <c r="G815" i="52" s="1"/>
  <c r="G493" i="51"/>
  <c r="G494" i="51" s="1"/>
  <c r="G495" i="51" s="1"/>
  <c r="G496" i="51" s="1"/>
  <c r="G497" i="51" s="1"/>
  <c r="G498" i="51" s="1"/>
  <c r="G499" i="51" s="1"/>
  <c r="G500" i="51" s="1"/>
  <c r="G501" i="51" s="1"/>
  <c r="G502" i="51" s="1"/>
  <c r="G503" i="51" s="1"/>
  <c r="G504" i="51" s="1"/>
  <c r="G6" i="5"/>
  <c r="G883" i="53" l="1"/>
  <c r="G884" i="53" s="1"/>
  <c r="G885" i="53" s="1"/>
  <c r="G886" i="53" s="1"/>
  <c r="G887" i="53" s="1"/>
  <c r="G888" i="53" s="1"/>
  <c r="G889" i="53" s="1"/>
  <c r="G890" i="53" s="1"/>
  <c r="G891" i="53" s="1"/>
  <c r="G892" i="53" s="1"/>
  <c r="G893" i="53" s="1"/>
  <c r="G894" i="53" s="1"/>
  <c r="G895" i="53" s="1"/>
  <c r="G896" i="53" s="1"/>
  <c r="G897" i="53" s="1"/>
  <c r="G898" i="53" s="1"/>
  <c r="G899" i="53" s="1"/>
  <c r="G900" i="53" s="1"/>
  <c r="G901" i="53" s="1"/>
  <c r="G902" i="53" s="1"/>
  <c r="G903" i="53" s="1"/>
  <c r="G904" i="53" s="1"/>
  <c r="G905" i="53" s="1"/>
  <c r="G906" i="53" s="1"/>
  <c r="G907" i="53" s="1"/>
  <c r="G816" i="52"/>
  <c r="G817" i="52" s="1"/>
  <c r="G818" i="52" s="1"/>
  <c r="G819" i="52" s="1"/>
  <c r="G820" i="52" s="1"/>
  <c r="G821" i="52" s="1"/>
  <c r="G505" i="51"/>
  <c r="G506" i="51" s="1"/>
  <c r="G507" i="51" s="1"/>
  <c r="G508" i="51" s="1"/>
  <c r="G7" i="5"/>
  <c r="G8" i="5" s="1"/>
  <c r="G9" i="5" s="1"/>
  <c r="G10" i="5" s="1"/>
  <c r="G11" i="5" s="1"/>
  <c r="G12" i="5" s="1"/>
  <c r="G13" i="5" s="1"/>
  <c r="G14" i="5" s="1"/>
  <c r="G15" i="5" s="1"/>
  <c r="G16" i="5" s="1"/>
  <c r="G17" i="5" s="1"/>
  <c r="G18" i="5" s="1"/>
  <c r="G19" i="5" s="1"/>
  <c r="G20" i="5" s="1"/>
  <c r="G21" i="5" s="1"/>
  <c r="G22" i="5" s="1"/>
  <c r="G23" i="5" s="1"/>
  <c r="G24" i="5" s="1"/>
  <c r="G25" i="5" s="1"/>
  <c r="G26" i="5" s="1"/>
  <c r="P575" i="9"/>
  <c r="G908" i="53" l="1"/>
  <c r="G909" i="53" s="1"/>
  <c r="G910" i="53" s="1"/>
  <c r="G911" i="53" s="1"/>
  <c r="G912" i="53" s="1"/>
  <c r="G913" i="53" s="1"/>
  <c r="G914" i="53" s="1"/>
  <c r="G915" i="53" s="1"/>
  <c r="G916" i="53" s="1"/>
  <c r="G917" i="53" s="1"/>
  <c r="G918" i="53" s="1"/>
  <c r="G919" i="53" s="1"/>
  <c r="G920" i="53" s="1"/>
  <c r="G921" i="53" s="1"/>
  <c r="G922" i="53" s="1"/>
  <c r="G923" i="53" s="1"/>
  <c r="G924" i="53" s="1"/>
  <c r="G925" i="53" s="1"/>
  <c r="G926" i="53" s="1"/>
  <c r="G927" i="53" s="1"/>
  <c r="G928" i="53" s="1"/>
  <c r="G929" i="53" s="1"/>
  <c r="G930" i="53" s="1"/>
  <c r="G931" i="53" s="1"/>
  <c r="G932" i="53" s="1"/>
  <c r="G933" i="53" s="1"/>
  <c r="G934" i="53" s="1"/>
  <c r="G935" i="53" s="1"/>
  <c r="G936" i="53" s="1"/>
  <c r="G937" i="53" s="1"/>
  <c r="G938" i="53" s="1"/>
  <c r="G939" i="53" s="1"/>
  <c r="G940" i="53" s="1"/>
  <c r="G941" i="53" s="1"/>
  <c r="G942" i="53" s="1"/>
  <c r="G943" i="53" s="1"/>
  <c r="G944" i="53" s="1"/>
  <c r="G945" i="53" s="1"/>
  <c r="G946" i="53" s="1"/>
  <c r="G947" i="53" s="1"/>
  <c r="G948" i="53" s="1"/>
  <c r="G949" i="53" s="1"/>
  <c r="G950" i="53" s="1"/>
  <c r="G951" i="53" s="1"/>
  <c r="G952" i="53" s="1"/>
  <c r="G953" i="53" s="1"/>
  <c r="G954" i="53" s="1"/>
  <c r="G955" i="53" s="1"/>
  <c r="G956" i="53" s="1"/>
  <c r="G957" i="53" s="1"/>
  <c r="G958" i="53" s="1"/>
  <c r="G959" i="53" s="1"/>
  <c r="G960" i="53" s="1"/>
  <c r="G961" i="53" s="1"/>
  <c r="G962" i="53" s="1"/>
  <c r="G963" i="53" s="1"/>
  <c r="G964" i="53" s="1"/>
  <c r="G965" i="53" s="1"/>
  <c r="G966" i="53" s="1"/>
  <c r="G967" i="53" s="1"/>
  <c r="G968" i="53" s="1"/>
  <c r="G969" i="53" s="1"/>
  <c r="G970" i="53" s="1"/>
  <c r="G971" i="53" s="1"/>
  <c r="G972" i="53" s="1"/>
  <c r="G973" i="53" s="1"/>
  <c r="G974" i="53" s="1"/>
  <c r="G975" i="53" s="1"/>
  <c r="G976" i="53" s="1"/>
  <c r="G977" i="53" s="1"/>
  <c r="G978" i="53" s="1"/>
  <c r="G979" i="53" s="1"/>
  <c r="G980" i="53" s="1"/>
  <c r="G981" i="53" s="1"/>
  <c r="G982" i="53" s="1"/>
  <c r="G983" i="53" s="1"/>
  <c r="G984" i="53" s="1"/>
  <c r="G985" i="53" s="1"/>
  <c r="G986" i="53" s="1"/>
  <c r="G987" i="53" s="1"/>
  <c r="G988" i="53" s="1"/>
  <c r="G989" i="53" s="1"/>
  <c r="G990" i="53" s="1"/>
  <c r="G997" i="53" s="1"/>
  <c r="G998" i="53" s="1"/>
  <c r="G999" i="53" s="1"/>
  <c r="G1000" i="53" s="1"/>
  <c r="G1001" i="53" s="1"/>
  <c r="G1002" i="53" s="1"/>
  <c r="G1003" i="53" s="1"/>
  <c r="G1004" i="53" s="1"/>
  <c r="G1005" i="53" s="1"/>
  <c r="G1006" i="53" s="1"/>
  <c r="G1007" i="53" s="1"/>
  <c r="G1008" i="53" s="1"/>
  <c r="G1009" i="53" s="1"/>
  <c r="G822" i="52"/>
  <c r="G823" i="52" s="1"/>
  <c r="G824" i="52" s="1"/>
  <c r="G825" i="52" s="1"/>
  <c r="G826" i="52" s="1"/>
  <c r="G827" i="52" s="1"/>
  <c r="G828" i="52" s="1"/>
  <c r="G509" i="51"/>
  <c r="G510" i="51" s="1"/>
  <c r="G511" i="51" s="1"/>
  <c r="K167" i="36"/>
  <c r="G1010" i="53" l="1"/>
  <c r="G1011" i="53" s="1"/>
  <c r="G1012" i="53" s="1"/>
  <c r="G1013" i="53" s="1"/>
  <c r="G1014" i="53" s="1"/>
  <c r="G1015" i="53" s="1"/>
  <c r="G1016" i="53" s="1"/>
  <c r="G1017" i="53" s="1"/>
  <c r="G1018" i="53" s="1"/>
  <c r="G1019" i="53" s="1"/>
  <c r="G1020" i="53" s="1"/>
  <c r="G1021" i="53" s="1"/>
  <c r="G1022" i="53" s="1"/>
  <c r="G1023" i="53" s="1"/>
  <c r="G1024" i="53" s="1"/>
  <c r="G1025" i="53" s="1"/>
  <c r="G1026" i="53" s="1"/>
  <c r="G1027" i="53" s="1"/>
  <c r="G1028" i="53" s="1"/>
  <c r="G1029" i="53" s="1"/>
  <c r="G1030" i="53" s="1"/>
  <c r="G1031" i="53" s="1"/>
  <c r="G1032" i="53" s="1"/>
  <c r="G1033" i="53" s="1"/>
  <c r="G1034" i="53" s="1"/>
  <c r="G1035" i="53" s="1"/>
  <c r="G1036" i="53" s="1"/>
  <c r="G1037" i="53" s="1"/>
  <c r="G1038" i="53" s="1"/>
  <c r="G1039" i="53" s="1"/>
  <c r="G1040" i="53" s="1"/>
  <c r="G1041" i="53" s="1"/>
  <c r="G1042" i="53" s="1"/>
  <c r="G1043" i="53" s="1"/>
  <c r="G1044" i="53" s="1"/>
  <c r="G1045" i="53" s="1"/>
  <c r="G1046" i="53" s="1"/>
  <c r="G1047" i="53" s="1"/>
  <c r="G1048" i="53" s="1"/>
  <c r="G1049" i="53" s="1"/>
  <c r="G1050" i="53" s="1"/>
  <c r="G1051" i="53" s="1"/>
  <c r="G1052" i="53" s="1"/>
  <c r="G1053" i="53" s="1"/>
  <c r="G1054" i="53" s="1"/>
  <c r="G1055" i="53" s="1"/>
  <c r="G1056" i="53" s="1"/>
  <c r="G1057" i="53" s="1"/>
  <c r="G1058" i="53" s="1"/>
  <c r="G1059" i="53" s="1"/>
  <c r="G1060" i="53" s="1"/>
  <c r="G1061" i="53" s="1"/>
  <c r="G1062" i="53" s="1"/>
  <c r="G1063" i="53" s="1"/>
  <c r="G1064" i="53" s="1"/>
  <c r="G1065" i="53" s="1"/>
  <c r="G1066" i="53" s="1"/>
  <c r="G1067" i="53" s="1"/>
  <c r="G1068" i="53" s="1"/>
  <c r="G1069" i="53" s="1"/>
  <c r="G1070" i="53" s="1"/>
  <c r="G1071" i="53" s="1"/>
  <c r="G1072" i="53" s="1"/>
  <c r="G1073" i="53" s="1"/>
  <c r="G1074" i="53" s="1"/>
  <c r="G1075" i="53" s="1"/>
  <c r="G1076" i="53" s="1"/>
  <c r="G1077" i="53" s="1"/>
  <c r="G1078" i="53" s="1"/>
  <c r="G1079" i="53" s="1"/>
  <c r="G1080" i="53" s="1"/>
  <c r="G1081" i="53" s="1"/>
  <c r="G1082" i="53" s="1"/>
  <c r="G1083" i="53" s="1"/>
  <c r="G1084" i="53" s="1"/>
  <c r="G1085" i="53" s="1"/>
  <c r="G1086" i="53" s="1"/>
  <c r="G1087" i="53" s="1"/>
  <c r="G1088" i="53" s="1"/>
  <c r="G1089" i="53" s="1"/>
  <c r="G1090" i="53" s="1"/>
  <c r="G1091" i="53" s="1"/>
  <c r="G1092" i="53" s="1"/>
  <c r="G1093" i="53" s="1"/>
  <c r="G1094" i="53" s="1"/>
  <c r="G1095" i="53" s="1"/>
  <c r="G1096" i="53" s="1"/>
  <c r="G1097" i="53" s="1"/>
  <c r="G1098" i="53" s="1"/>
  <c r="G1099" i="53" s="1"/>
  <c r="G1100" i="53" s="1"/>
  <c r="G1101" i="53" s="1"/>
  <c r="G1102" i="53" s="1"/>
  <c r="G1103" i="53" s="1"/>
  <c r="G1104" i="53" s="1"/>
  <c r="G1105" i="53" s="1"/>
  <c r="G1106" i="53" s="1"/>
  <c r="G1107" i="53" s="1"/>
  <c r="G1108" i="53" s="1"/>
  <c r="G1109" i="53" s="1"/>
  <c r="G1110" i="53" s="1"/>
  <c r="G1111" i="53" s="1"/>
  <c r="G1112" i="53" s="1"/>
  <c r="G1113" i="53" s="1"/>
  <c r="G1114" i="53" s="1"/>
  <c r="G1115" i="53" s="1"/>
  <c r="G1116" i="53" s="1"/>
  <c r="G1117" i="53" s="1"/>
  <c r="G1118" i="53" s="1"/>
  <c r="G1119" i="53" s="1"/>
  <c r="G1120" i="53" s="1"/>
  <c r="G1121" i="53" s="1"/>
  <c r="G1122" i="53" s="1"/>
  <c r="G1123" i="53" s="1"/>
  <c r="G1124" i="53" s="1"/>
  <c r="G1125" i="53" s="1"/>
  <c r="G1126" i="53" s="1"/>
  <c r="G1127" i="53" s="1"/>
  <c r="G1128" i="53" s="1"/>
  <c r="G1129" i="53" s="1"/>
  <c r="G1130" i="53" s="1"/>
  <c r="G1131" i="53" s="1"/>
  <c r="G1132" i="53" s="1"/>
  <c r="G1133" i="53" s="1"/>
  <c r="G1134" i="53" s="1"/>
  <c r="G1135" i="53" s="1"/>
  <c r="G1136" i="53" s="1"/>
  <c r="G1137" i="53" s="1"/>
  <c r="G1138" i="53" s="1"/>
  <c r="G1139" i="53" s="1"/>
  <c r="G1140" i="53" s="1"/>
  <c r="G1141" i="53" s="1"/>
  <c r="G1142" i="53" s="1"/>
  <c r="G1143" i="53" s="1"/>
  <c r="G1144" i="53" s="1"/>
  <c r="G1145" i="53" s="1"/>
  <c r="G1146" i="53" s="1"/>
  <c r="G1147" i="53" s="1"/>
  <c r="G1148" i="53" s="1"/>
  <c r="G1149" i="53" s="1"/>
  <c r="G1150" i="53" s="1"/>
  <c r="G1151" i="53" s="1"/>
  <c r="G1152" i="53" s="1"/>
  <c r="G1153" i="53" s="1"/>
  <c r="G1154" i="53" s="1"/>
  <c r="G1155" i="53" s="1"/>
  <c r="G1156" i="53" s="1"/>
  <c r="G1157" i="53" s="1"/>
  <c r="G1158" i="53" s="1"/>
  <c r="G1159" i="53" s="1"/>
  <c r="G1160" i="53" s="1"/>
  <c r="G1161" i="53" s="1"/>
  <c r="G1162" i="53" s="1"/>
  <c r="G1163" i="53" s="1"/>
  <c r="G1164" i="53" s="1"/>
  <c r="G1165" i="53" s="1"/>
  <c r="G1166" i="53" s="1"/>
  <c r="G1167" i="53" s="1"/>
  <c r="G1168" i="53" s="1"/>
  <c r="G1169" i="53" s="1"/>
  <c r="G1170" i="53" s="1"/>
  <c r="G1171" i="53" s="1"/>
  <c r="G1172" i="53" s="1"/>
  <c r="G1173" i="53" s="1"/>
  <c r="G1174" i="53" s="1"/>
  <c r="G1175" i="53" s="1"/>
  <c r="G1176" i="53" s="1"/>
  <c r="G1177" i="53" s="1"/>
  <c r="G1178" i="53" s="1"/>
  <c r="G1179" i="53" s="1"/>
  <c r="G1180" i="53" s="1"/>
  <c r="G1181" i="53" s="1"/>
  <c r="G1182" i="53" s="1"/>
  <c r="G1183" i="53" s="1"/>
  <c r="G1184" i="53" s="1"/>
  <c r="G1185" i="53" s="1"/>
  <c r="G1186" i="53" s="1"/>
  <c r="G1187" i="53" s="1"/>
  <c r="G1188" i="53" s="1"/>
  <c r="G1189" i="53" s="1"/>
  <c r="G1190" i="53" s="1"/>
  <c r="G1191" i="53" s="1"/>
  <c r="G1192" i="53" s="1"/>
  <c r="G1193" i="53" s="1"/>
  <c r="G1194" i="53" s="1"/>
  <c r="G1195" i="53" s="1"/>
  <c r="G1196" i="53" s="1"/>
  <c r="G1197" i="53" s="1"/>
  <c r="G1198" i="53" s="1"/>
  <c r="G1199" i="53" s="1"/>
  <c r="G1200" i="53" s="1"/>
  <c r="G1201" i="53" s="1"/>
  <c r="G1202" i="53" s="1"/>
  <c r="G1203" i="53" s="1"/>
  <c r="G1204" i="53" s="1"/>
  <c r="G1205" i="53" s="1"/>
  <c r="G1206" i="53" s="1"/>
  <c r="G1207" i="53" s="1"/>
  <c r="G1208" i="53" s="1"/>
  <c r="G1209" i="53" s="1"/>
  <c r="G1210" i="53" s="1"/>
  <c r="G1211" i="53" s="1"/>
  <c r="G1212" i="53" s="1"/>
  <c r="G1213" i="53" s="1"/>
  <c r="G1214" i="53" s="1"/>
  <c r="G1215" i="53" s="1"/>
  <c r="G1216" i="53" s="1"/>
  <c r="G1217" i="53" s="1"/>
  <c r="G1218" i="53" s="1"/>
  <c r="G1219" i="53" s="1"/>
  <c r="G1220" i="53" s="1"/>
  <c r="G1221" i="53" s="1"/>
  <c r="G1222" i="53" s="1"/>
  <c r="G1223" i="53" s="1"/>
  <c r="G1224" i="53" s="1"/>
  <c r="G1225" i="53" s="1"/>
  <c r="G1226" i="53" s="1"/>
  <c r="G1227" i="53" s="1"/>
  <c r="G1228" i="53" s="1"/>
  <c r="G1229" i="53" s="1"/>
  <c r="G1230" i="53" s="1"/>
  <c r="G1231" i="53" s="1"/>
  <c r="G1232" i="53" s="1"/>
  <c r="G1233" i="53" s="1"/>
  <c r="G1234" i="53" s="1"/>
  <c r="G1235" i="53" s="1"/>
  <c r="G1236" i="53" s="1"/>
  <c r="G1237" i="53" s="1"/>
  <c r="G1238" i="53" s="1"/>
  <c r="G1239" i="53" s="1"/>
  <c r="G1240" i="53" s="1"/>
  <c r="G1241" i="53" s="1"/>
  <c r="G1242" i="53" s="1"/>
  <c r="G1243" i="53" s="1"/>
  <c r="G1244" i="53" s="1"/>
  <c r="G1245" i="53" s="1"/>
  <c r="G1246" i="53" s="1"/>
  <c r="G1247" i="53" s="1"/>
  <c r="G1248" i="53" s="1"/>
  <c r="G1249" i="53" s="1"/>
  <c r="G1250" i="53" s="1"/>
  <c r="G1251" i="53" s="1"/>
  <c r="G1252" i="53" s="1"/>
  <c r="G1253" i="53" s="1"/>
  <c r="G1254" i="53" s="1"/>
  <c r="G1255" i="53" s="1"/>
  <c r="G1256" i="53" s="1"/>
  <c r="G1257" i="53" s="1"/>
  <c r="G1258" i="53" s="1"/>
  <c r="G1259" i="53" s="1"/>
  <c r="G1260" i="53" s="1"/>
  <c r="G1261" i="53" s="1"/>
  <c r="G1262" i="53" s="1"/>
  <c r="G1263" i="53" s="1"/>
  <c r="G1264" i="53" s="1"/>
  <c r="G1265" i="53" s="1"/>
  <c r="G1266" i="53" s="1"/>
  <c r="G1267" i="53" s="1"/>
  <c r="G1268" i="53" s="1"/>
  <c r="G1269" i="53" s="1"/>
  <c r="G1270" i="53" s="1"/>
  <c r="G1271" i="53" s="1"/>
  <c r="G1272" i="53" s="1"/>
  <c r="G1273" i="53" s="1"/>
  <c r="G1274" i="53" s="1"/>
  <c r="G1275" i="53" s="1"/>
  <c r="G1276" i="53" s="1"/>
  <c r="G1277" i="53" s="1"/>
  <c r="G1278" i="53" s="1"/>
  <c r="G1279" i="53" s="1"/>
  <c r="G1280" i="53" s="1"/>
  <c r="G1281" i="53" s="1"/>
  <c r="G1282" i="53" s="1"/>
  <c r="G1283" i="53" s="1"/>
  <c r="G1284" i="53" s="1"/>
  <c r="G1285" i="53" s="1"/>
  <c r="G1286" i="53" s="1"/>
  <c r="G1287" i="53" s="1"/>
  <c r="G1288" i="53" s="1"/>
  <c r="G1289" i="53" s="1"/>
  <c r="G1290" i="53" s="1"/>
  <c r="G1291" i="53" s="1"/>
  <c r="G1292" i="53" s="1"/>
  <c r="G1293" i="53" s="1"/>
  <c r="G1294" i="53" s="1"/>
  <c r="G1295" i="53" s="1"/>
  <c r="G1296" i="53" s="1"/>
  <c r="G1297" i="53" s="1"/>
  <c r="G1298" i="53" s="1"/>
  <c r="G1299" i="53" s="1"/>
  <c r="G1300" i="53" s="1"/>
  <c r="G1301" i="53" s="1"/>
  <c r="C33" i="49"/>
  <c r="G1302" i="53"/>
  <c r="G1303" i="53" s="1"/>
  <c r="G1304" i="53" s="1"/>
  <c r="G1305" i="53" s="1"/>
  <c r="G1306" i="53" s="1"/>
  <c r="G1307" i="53" s="1"/>
  <c r="G1308" i="53" s="1"/>
  <c r="G1309" i="53" s="1"/>
  <c r="G1310" i="53" s="1"/>
  <c r="G1311" i="53" s="1"/>
  <c r="G1312" i="53" s="1"/>
  <c r="G1313" i="53" s="1"/>
  <c r="G1314" i="53" s="1"/>
  <c r="G1315" i="53" s="1"/>
  <c r="G1316" i="53" s="1"/>
  <c r="G1317" i="53" s="1"/>
  <c r="AC33" i="49"/>
  <c r="G829" i="52"/>
  <c r="G830" i="52" s="1"/>
  <c r="G831" i="52" s="1"/>
  <c r="G832" i="52" s="1"/>
  <c r="G833" i="52" s="1"/>
  <c r="G834" i="52" s="1"/>
  <c r="G835" i="52" s="1"/>
  <c r="G836" i="52" s="1"/>
  <c r="G837" i="52" s="1"/>
  <c r="G512" i="51"/>
  <c r="G513" i="51" s="1"/>
  <c r="G514" i="51" s="1"/>
  <c r="G515" i="51" s="1"/>
  <c r="G516" i="51" s="1"/>
  <c r="G517" i="51" s="1"/>
  <c r="G518" i="51" s="1"/>
  <c r="G519" i="51" s="1"/>
  <c r="G520" i="51" s="1"/>
  <c r="G521" i="51" s="1"/>
  <c r="G522" i="51" s="1"/>
  <c r="L534" i="46"/>
  <c r="G838" i="52" l="1"/>
  <c r="G839" i="52" s="1"/>
  <c r="G840" i="52" s="1"/>
  <c r="G841" i="52" s="1"/>
  <c r="G842" i="52" s="1"/>
  <c r="G843" i="52" s="1"/>
  <c r="G844" i="52" s="1"/>
  <c r="G845" i="52" s="1"/>
  <c r="G846" i="52" s="1"/>
  <c r="G847" i="52" s="1"/>
  <c r="G848" i="52" s="1"/>
  <c r="G849" i="52" s="1"/>
  <c r="G850" i="52" s="1"/>
  <c r="G851" i="52" s="1"/>
  <c r="G852" i="52" s="1"/>
  <c r="G853" i="52" s="1"/>
  <c r="G854" i="52" s="1"/>
  <c r="G855" i="52" s="1"/>
  <c r="G856" i="52" s="1"/>
  <c r="G857" i="52" s="1"/>
  <c r="G858" i="52" s="1"/>
  <c r="G859" i="52" s="1"/>
  <c r="G860" i="52" s="1"/>
  <c r="G861" i="52" s="1"/>
  <c r="G862" i="52" s="1"/>
  <c r="G863" i="52" s="1"/>
  <c r="G864" i="52" s="1"/>
  <c r="G865" i="52" s="1"/>
  <c r="G866" i="52" s="1"/>
  <c r="G867" i="52" s="1"/>
  <c r="G868" i="52" s="1"/>
  <c r="G869" i="52" s="1"/>
  <c r="G870" i="52" s="1"/>
  <c r="G871" i="52" s="1"/>
  <c r="G872" i="52" s="1"/>
  <c r="G873" i="52" s="1"/>
  <c r="G874" i="52" s="1"/>
  <c r="G875" i="52" s="1"/>
  <c r="G876" i="52" s="1"/>
  <c r="G877" i="52" s="1"/>
  <c r="G878" i="52" s="1"/>
  <c r="G879" i="52" s="1"/>
  <c r="G880" i="52" s="1"/>
  <c r="G881" i="52" s="1"/>
  <c r="G882" i="52" s="1"/>
  <c r="G883" i="52" s="1"/>
  <c r="G884" i="52" s="1"/>
  <c r="G885" i="52" s="1"/>
  <c r="G886" i="52" s="1"/>
  <c r="G887" i="52" s="1"/>
  <c r="G888" i="52" s="1"/>
  <c r="G889" i="52" s="1"/>
  <c r="G890" i="52" s="1"/>
  <c r="G891" i="52" s="1"/>
  <c r="G892" i="52" s="1"/>
  <c r="G893" i="52" s="1"/>
  <c r="G894" i="52" s="1"/>
  <c r="G895" i="52" s="1"/>
  <c r="G896" i="52" s="1"/>
  <c r="G897" i="52" s="1"/>
  <c r="G898" i="52" s="1"/>
  <c r="G899" i="52" s="1"/>
  <c r="G523" i="51"/>
  <c r="G524" i="51" s="1"/>
  <c r="G525" i="51" s="1"/>
  <c r="J537" i="13"/>
  <c r="G526" i="51" l="1"/>
  <c r="G527" i="51" s="1"/>
  <c r="G528" i="51" s="1"/>
  <c r="G529" i="51" s="1"/>
  <c r="G530" i="51" s="1"/>
  <c r="G531" i="51" s="1"/>
  <c r="G532" i="51" s="1"/>
  <c r="G533" i="51" s="1"/>
  <c r="L613" i="6"/>
  <c r="G900" i="52" l="1"/>
  <c r="G534" i="51"/>
  <c r="G535" i="51" s="1"/>
  <c r="G536" i="51" s="1"/>
  <c r="G537" i="51" s="1"/>
  <c r="G538" i="51" s="1"/>
  <c r="G539" i="51" s="1"/>
  <c r="G540" i="51" s="1"/>
  <c r="G901" i="52" l="1"/>
  <c r="G902" i="52" s="1"/>
  <c r="G903" i="52" s="1"/>
  <c r="G904" i="52" s="1"/>
  <c r="G905" i="52" s="1"/>
  <c r="G541" i="51"/>
  <c r="G542" i="51" s="1"/>
  <c r="G543" i="51" s="1"/>
  <c r="G544" i="51" s="1"/>
  <c r="G545" i="51" s="1"/>
  <c r="G546" i="51" s="1"/>
  <c r="G547" i="51" s="1"/>
  <c r="L501" i="34"/>
  <c r="G906" i="52" l="1"/>
  <c r="G907" i="52" s="1"/>
  <c r="G908" i="52" s="1"/>
  <c r="G909" i="52" s="1"/>
  <c r="G910" i="52" s="1"/>
  <c r="G911" i="52" s="1"/>
  <c r="G912" i="52" s="1"/>
  <c r="G913" i="52" s="1"/>
  <c r="G914" i="52" s="1"/>
  <c r="G915" i="52" s="1"/>
  <c r="G548" i="51"/>
  <c r="G549" i="51" s="1"/>
  <c r="G550" i="51" s="1"/>
  <c r="G551" i="51" s="1"/>
  <c r="G552" i="51" s="1"/>
  <c r="G553" i="51" s="1"/>
  <c r="G554" i="51" s="1"/>
  <c r="G555" i="51" s="1"/>
  <c r="G556" i="51" s="1"/>
  <c r="G557" i="51" s="1"/>
  <c r="G558" i="51" s="1"/>
  <c r="G559" i="51" s="1"/>
  <c r="G560" i="51" s="1"/>
  <c r="G561" i="51" s="1"/>
  <c r="G562" i="51" s="1"/>
  <c r="G563" i="51" s="1"/>
  <c r="G564" i="51" s="1"/>
  <c r="G565" i="51" s="1"/>
  <c r="G566" i="51" s="1"/>
  <c r="G567" i="51" s="1"/>
  <c r="G568" i="51" s="1"/>
  <c r="G569" i="51" s="1"/>
  <c r="G570" i="51" s="1"/>
  <c r="G571" i="51" s="1"/>
  <c r="G572" i="51" s="1"/>
  <c r="G573" i="51" s="1"/>
  <c r="G574" i="51" s="1"/>
  <c r="G575" i="51" s="1"/>
  <c r="L510" i="46"/>
  <c r="G916" i="52" l="1"/>
  <c r="G917" i="52" s="1"/>
  <c r="G918" i="52" s="1"/>
  <c r="G919" i="52" s="1"/>
  <c r="G920" i="52" s="1"/>
  <c r="G921" i="52" s="1"/>
  <c r="G922" i="52" s="1"/>
  <c r="G923" i="52" s="1"/>
  <c r="G924" i="52" s="1"/>
  <c r="G925" i="52" s="1"/>
  <c r="G926" i="52" s="1"/>
  <c r="G927" i="52" s="1"/>
  <c r="G928" i="52" s="1"/>
  <c r="G929" i="52" s="1"/>
  <c r="G930" i="52" s="1"/>
  <c r="G931" i="52" s="1"/>
  <c r="G932" i="52" s="1"/>
  <c r="G933" i="52" s="1"/>
  <c r="G934" i="52" s="1"/>
  <c r="G935" i="52" s="1"/>
  <c r="G936" i="52" s="1"/>
  <c r="G937" i="52" s="1"/>
  <c r="G576" i="51"/>
  <c r="G577" i="51" s="1"/>
  <c r="G578" i="51" s="1"/>
  <c r="G579" i="51" s="1"/>
  <c r="G580" i="51" s="1"/>
  <c r="G581" i="51" s="1"/>
  <c r="G582" i="51" s="1"/>
  <c r="G583" i="51" s="1"/>
  <c r="L194" i="22"/>
  <c r="G584" i="51" l="1"/>
  <c r="G585" i="51" s="1"/>
  <c r="G586" i="51" s="1"/>
  <c r="G587" i="51" s="1"/>
  <c r="G588" i="51" s="1"/>
  <c r="G589" i="51" s="1"/>
  <c r="G590" i="51" s="1"/>
  <c r="G938" i="52"/>
  <c r="G939" i="52" s="1"/>
  <c r="G940" i="52" s="1"/>
  <c r="G941" i="52" s="1"/>
  <c r="G942" i="52" s="1"/>
  <c r="G943" i="52" s="1"/>
  <c r="G944" i="52" s="1"/>
  <c r="G945" i="52" s="1"/>
  <c r="G946" i="52" s="1"/>
  <c r="G947" i="52" s="1"/>
  <c r="G948" i="52" s="1"/>
  <c r="G949" i="52" s="1"/>
  <c r="G950" i="52" s="1"/>
  <c r="G951" i="52" s="1"/>
  <c r="G952" i="52" s="1"/>
  <c r="G953" i="52" s="1"/>
  <c r="G954" i="52" s="1"/>
  <c r="G955" i="52" s="1"/>
  <c r="G956" i="52" s="1"/>
  <c r="G957" i="52" s="1"/>
  <c r="G958" i="52" s="1"/>
  <c r="G959" i="52" s="1"/>
  <c r="G591" i="51"/>
  <c r="G592" i="51" s="1"/>
  <c r="G593" i="51" s="1"/>
  <c r="G594" i="51" s="1"/>
  <c r="G595" i="51" s="1"/>
  <c r="G596" i="51" s="1"/>
  <c r="G597" i="51" s="1"/>
  <c r="G598" i="51" s="1"/>
  <c r="G599" i="51" s="1"/>
  <c r="G600" i="51" s="1"/>
  <c r="G601" i="51" s="1"/>
  <c r="G602" i="51" s="1"/>
  <c r="G603" i="51" s="1"/>
  <c r="G604" i="51" s="1"/>
  <c r="G605" i="51" s="1"/>
  <c r="G606" i="51" s="1"/>
  <c r="G607" i="51" s="1"/>
  <c r="G608" i="51" s="1"/>
  <c r="G609" i="51" s="1"/>
  <c r="G610" i="51" s="1"/>
  <c r="G611" i="51" s="1"/>
  <c r="G612" i="51" s="1"/>
  <c r="G613" i="51" s="1"/>
  <c r="G614" i="51" s="1"/>
  <c r="G615" i="51" s="1"/>
  <c r="G616" i="51" s="1"/>
  <c r="G617" i="51" s="1"/>
  <c r="G618" i="51" s="1"/>
  <c r="G619" i="51" s="1"/>
  <c r="G620" i="51" s="1"/>
  <c r="K625" i="38"/>
  <c r="G960" i="52" l="1"/>
  <c r="G961" i="52" s="1"/>
  <c r="G962" i="52" s="1"/>
  <c r="G963" i="52" s="1"/>
  <c r="G964" i="52" s="1"/>
  <c r="G965" i="52" s="1"/>
  <c r="G966" i="52" s="1"/>
  <c r="G967" i="52" s="1"/>
  <c r="G968" i="52" s="1"/>
  <c r="G969" i="52" s="1"/>
  <c r="G970" i="52" s="1"/>
  <c r="G971" i="52" s="1"/>
  <c r="G972" i="52" s="1"/>
  <c r="G973" i="52" s="1"/>
  <c r="G974" i="52" s="1"/>
  <c r="G975" i="52" s="1"/>
  <c r="G976" i="52" s="1"/>
  <c r="G977" i="52" s="1"/>
  <c r="G978" i="52" s="1"/>
  <c r="G979" i="52" s="1"/>
  <c r="G980" i="52" s="1"/>
  <c r="G981" i="52" s="1"/>
  <c r="G621" i="51"/>
  <c r="G622" i="51" s="1"/>
  <c r="G623" i="51" s="1"/>
  <c r="G624" i="51" s="1"/>
  <c r="G625" i="51" s="1"/>
  <c r="G626" i="51" s="1"/>
  <c r="G627" i="51" s="1"/>
  <c r="G628" i="51" s="1"/>
  <c r="G629" i="51" s="1"/>
  <c r="G630" i="51" s="1"/>
  <c r="G631" i="51" s="1"/>
  <c r="G632" i="51" s="1"/>
  <c r="G633" i="51" s="1"/>
  <c r="G634" i="51" s="1"/>
  <c r="G635" i="51" s="1"/>
  <c r="G636" i="51" s="1"/>
  <c r="G637" i="51" s="1"/>
  <c r="G638" i="51" s="1"/>
  <c r="G639" i="51" s="1"/>
  <c r="G640" i="51" s="1"/>
  <c r="G641" i="51"/>
  <c r="G642" i="51" s="1"/>
  <c r="L176" i="22"/>
  <c r="Q529" i="20"/>
  <c r="G643" i="51" l="1"/>
  <c r="G644" i="51" s="1"/>
  <c r="G645" i="51" s="1"/>
  <c r="G646" i="51" s="1"/>
  <c r="Q516" i="20"/>
  <c r="Q517" i="20"/>
  <c r="Q518" i="20"/>
  <c r="Q519" i="20"/>
  <c r="Q520" i="20"/>
  <c r="Q521" i="20"/>
  <c r="Q522" i="20"/>
  <c r="Q523" i="20"/>
  <c r="Q524" i="20"/>
  <c r="Q515" i="20"/>
  <c r="P527" i="20"/>
  <c r="G982" i="52" l="1"/>
  <c r="G983" i="52" s="1"/>
  <c r="G984" i="52" s="1"/>
  <c r="G985" i="52" s="1"/>
  <c r="G986" i="52" s="1"/>
  <c r="G987" i="52" s="1"/>
  <c r="G988" i="52" s="1"/>
  <c r="G989" i="52" s="1"/>
  <c r="G990" i="52" s="1"/>
  <c r="G647" i="51"/>
  <c r="G648" i="51" s="1"/>
  <c r="M545" i="23"/>
  <c r="K497" i="42"/>
  <c r="L522" i="20"/>
  <c r="G991" i="52" l="1"/>
  <c r="G992" i="52" s="1"/>
  <c r="G993" i="52" s="1"/>
  <c r="G994" i="52" s="1"/>
  <c r="G995" i="52" s="1"/>
  <c r="G996" i="52" s="1"/>
  <c r="G1002" i="52"/>
  <c r="G1003" i="52" s="1"/>
  <c r="G1004" i="52" s="1"/>
  <c r="G1005" i="52" s="1"/>
  <c r="G1006" i="52" s="1"/>
  <c r="G1007" i="52" s="1"/>
  <c r="G1008" i="52" s="1"/>
  <c r="G1009" i="52" s="1"/>
  <c r="G1010" i="52" s="1"/>
  <c r="G1011" i="52" s="1"/>
  <c r="G1012" i="52" s="1"/>
  <c r="G1013" i="52" s="1"/>
  <c r="G1014" i="52" s="1"/>
  <c r="G1015" i="52" s="1"/>
  <c r="G1016" i="52" s="1"/>
  <c r="G1017" i="52" s="1"/>
  <c r="G1018" i="52" s="1"/>
  <c r="G1019" i="52" s="1"/>
  <c r="G1020" i="52" s="1"/>
  <c r="G1021" i="52" s="1"/>
  <c r="G1022" i="52" s="1"/>
  <c r="G1023" i="52" s="1"/>
  <c r="G1024" i="52" s="1"/>
  <c r="G1025" i="52" s="1"/>
  <c r="G1026" i="52" s="1"/>
  <c r="G1027" i="52" s="1"/>
  <c r="G1028" i="52" s="1"/>
  <c r="G1029" i="52" s="1"/>
  <c r="G1030" i="52" s="1"/>
  <c r="G1031" i="52" s="1"/>
  <c r="G1032" i="52" s="1"/>
  <c r="G1033" i="52" s="1"/>
  <c r="G1034" i="52" s="1"/>
  <c r="G1035" i="52" s="1"/>
  <c r="G1036" i="52" s="1"/>
  <c r="G1037" i="52" s="1"/>
  <c r="G1038" i="52" s="1"/>
  <c r="G1039" i="52" s="1"/>
  <c r="G1040" i="52" s="1"/>
  <c r="G1041" i="52" s="1"/>
  <c r="G1042" i="52" s="1"/>
  <c r="G1043" i="52" s="1"/>
  <c r="G1044" i="52" s="1"/>
  <c r="G1045" i="52" s="1"/>
  <c r="G1046" i="52" s="1"/>
  <c r="G1047" i="52" s="1"/>
  <c r="G1048" i="52" s="1"/>
  <c r="G1049" i="52" s="1"/>
  <c r="G1050" i="52" s="1"/>
  <c r="G1051" i="52" s="1"/>
  <c r="G1052" i="52" s="1"/>
  <c r="G1053" i="52" s="1"/>
  <c r="G1054" i="52" s="1"/>
  <c r="G1055" i="52" s="1"/>
  <c r="G1056" i="52" s="1"/>
  <c r="G1057" i="52" s="1"/>
  <c r="G1058" i="52" s="1"/>
  <c r="G1059" i="52" s="1"/>
  <c r="G1060" i="52" s="1"/>
  <c r="G1061" i="52" s="1"/>
  <c r="G1062" i="52" s="1"/>
  <c r="G1063" i="52" s="1"/>
  <c r="G1064" i="52" s="1"/>
  <c r="G1065" i="52" s="1"/>
  <c r="G1066" i="52" s="1"/>
  <c r="G1067" i="52" s="1"/>
  <c r="G1068" i="52" s="1"/>
  <c r="G1069" i="52" s="1"/>
  <c r="G1070" i="52" s="1"/>
  <c r="G1071" i="52" s="1"/>
  <c r="G1072" i="52" s="1"/>
  <c r="G1073" i="52" s="1"/>
  <c r="G1074" i="52" s="1"/>
  <c r="G1075" i="52" s="1"/>
  <c r="G1076" i="52" s="1"/>
  <c r="G1077" i="52" s="1"/>
  <c r="G1078" i="52" s="1"/>
  <c r="G1079" i="52" s="1"/>
  <c r="G1080" i="52" s="1"/>
  <c r="G1081" i="52" s="1"/>
  <c r="G1082" i="52" s="1"/>
  <c r="G1083" i="52" s="1"/>
  <c r="G1084" i="52" s="1"/>
  <c r="G1085" i="52" s="1"/>
  <c r="G1086" i="52" s="1"/>
  <c r="G1087" i="52" s="1"/>
  <c r="G1088" i="52" s="1"/>
  <c r="G1089" i="52" s="1"/>
  <c r="G1090" i="52" s="1"/>
  <c r="G1091" i="52" s="1"/>
  <c r="G1092" i="52" s="1"/>
  <c r="G1093" i="52" s="1"/>
  <c r="G1094" i="52" s="1"/>
  <c r="G1095" i="52" s="1"/>
  <c r="G1096" i="52" s="1"/>
  <c r="G1097" i="52" s="1"/>
  <c r="G1098" i="52" s="1"/>
  <c r="G1099" i="52" s="1"/>
  <c r="G1100" i="52" s="1"/>
  <c r="G1101" i="52" s="1"/>
  <c r="G1102" i="52" s="1"/>
  <c r="G1103" i="52" s="1"/>
  <c r="G1104" i="52" s="1"/>
  <c r="G1105" i="52" s="1"/>
  <c r="G1106" i="52" s="1"/>
  <c r="G1107" i="52" s="1"/>
  <c r="G1108" i="52" s="1"/>
  <c r="G1109" i="52" s="1"/>
  <c r="G1110" i="52" s="1"/>
  <c r="G1111" i="52" s="1"/>
  <c r="G1112" i="52" s="1"/>
  <c r="G1113" i="52" s="1"/>
  <c r="G1114" i="52" s="1"/>
  <c r="G1115" i="52" s="1"/>
  <c r="G1116" i="52" s="1"/>
  <c r="G1117" i="52" s="1"/>
  <c r="G1118" i="52" s="1"/>
  <c r="G1119" i="52" s="1"/>
  <c r="G1120" i="52" s="1"/>
  <c r="G1121" i="52" s="1"/>
  <c r="G1122" i="52" s="1"/>
  <c r="G1123" i="52" s="1"/>
  <c r="G1124" i="52" s="1"/>
  <c r="G1125" i="52" s="1"/>
  <c r="G1126" i="52" s="1"/>
  <c r="G1127" i="52" s="1"/>
  <c r="G1128" i="52" s="1"/>
  <c r="G1129" i="52" s="1"/>
  <c r="G1130" i="52" s="1"/>
  <c r="G1131" i="52" s="1"/>
  <c r="G1132" i="52" s="1"/>
  <c r="G1133" i="52" s="1"/>
  <c r="G1134" i="52" s="1"/>
  <c r="G1135" i="52" s="1"/>
  <c r="G1136" i="52" s="1"/>
  <c r="G1137" i="52" s="1"/>
  <c r="G1138" i="52" s="1"/>
  <c r="G1139" i="52" s="1"/>
  <c r="G1140" i="52" s="1"/>
  <c r="G1141" i="52" s="1"/>
  <c r="G1142" i="52" s="1"/>
  <c r="G1143" i="52" s="1"/>
  <c r="G1144" i="52" s="1"/>
  <c r="G1145" i="52" s="1"/>
  <c r="G1146" i="52" s="1"/>
  <c r="G1147" i="52" s="1"/>
  <c r="G1148" i="52" s="1"/>
  <c r="G1149" i="52" s="1"/>
  <c r="G1150" i="52" s="1"/>
  <c r="G1151" i="52" s="1"/>
  <c r="G1152" i="52" s="1"/>
  <c r="G1153" i="52" s="1"/>
  <c r="G1154" i="52" s="1"/>
  <c r="G1155" i="52" s="1"/>
  <c r="G1156" i="52" s="1"/>
  <c r="G1157" i="52" s="1"/>
  <c r="G1158" i="52" s="1"/>
  <c r="G1159" i="52" s="1"/>
  <c r="G1160" i="52" s="1"/>
  <c r="G1161" i="52" s="1"/>
  <c r="G1162" i="52" s="1"/>
  <c r="G1163" i="52" s="1"/>
  <c r="G1164" i="52" s="1"/>
  <c r="G1165" i="52" s="1"/>
  <c r="G1166" i="52" s="1"/>
  <c r="G1167" i="52" s="1"/>
  <c r="G1168" i="52" s="1"/>
  <c r="G1169" i="52" s="1"/>
  <c r="G1170" i="52" s="1"/>
  <c r="G1171" i="52" s="1"/>
  <c r="G1172" i="52" s="1"/>
  <c r="G1173" i="52" s="1"/>
  <c r="G1174" i="52" s="1"/>
  <c r="G1175" i="52" s="1"/>
  <c r="G1176" i="52" s="1"/>
  <c r="G1177" i="52" s="1"/>
  <c r="G1178" i="52" s="1"/>
  <c r="G1179" i="52" s="1"/>
  <c r="G1180" i="52" s="1"/>
  <c r="G1181" i="52" s="1"/>
  <c r="G1182" i="52" s="1"/>
  <c r="G1183" i="52" s="1"/>
  <c r="G1184" i="52" s="1"/>
  <c r="G1185" i="52" s="1"/>
  <c r="G1186" i="52" s="1"/>
  <c r="G1187" i="52" s="1"/>
  <c r="G1188" i="52" s="1"/>
  <c r="G1189" i="52" s="1"/>
  <c r="G1190" i="52" s="1"/>
  <c r="G1191" i="52" s="1"/>
  <c r="G1192" i="52" s="1"/>
  <c r="G1193" i="52" s="1"/>
  <c r="G1194" i="52" s="1"/>
  <c r="G1195" i="52" s="1"/>
  <c r="G1196" i="52" s="1"/>
  <c r="G1197" i="52" s="1"/>
  <c r="G1198" i="52" s="1"/>
  <c r="G1199" i="52" s="1"/>
  <c r="G1200" i="52" s="1"/>
  <c r="G1201" i="52" s="1"/>
  <c r="G1202" i="52" s="1"/>
  <c r="G1203" i="52" s="1"/>
  <c r="G1204" i="52" s="1"/>
  <c r="G1205" i="52" s="1"/>
  <c r="G1206" i="52" s="1"/>
  <c r="G1207" i="52" s="1"/>
  <c r="G1208" i="52" s="1"/>
  <c r="G1209" i="52" s="1"/>
  <c r="G1210" i="52" s="1"/>
  <c r="G1211" i="52" s="1"/>
  <c r="G1212" i="52" s="1"/>
  <c r="G1213" i="52" s="1"/>
  <c r="G1214" i="52" s="1"/>
  <c r="G1215" i="52" s="1"/>
  <c r="G1216" i="52" s="1"/>
  <c r="G1217" i="52" s="1"/>
  <c r="G1218" i="52" s="1"/>
  <c r="G1219" i="52" s="1"/>
  <c r="G1220" i="52" s="1"/>
  <c r="G1221" i="52" s="1"/>
  <c r="G1222" i="52" s="1"/>
  <c r="G1223" i="52" s="1"/>
  <c r="G1224" i="52" s="1"/>
  <c r="G1225" i="52" s="1"/>
  <c r="G1226" i="52" s="1"/>
  <c r="G1227" i="52" s="1"/>
  <c r="G1228" i="52" s="1"/>
  <c r="G1229" i="52" s="1"/>
  <c r="G1230" i="52" s="1"/>
  <c r="G1231" i="52" s="1"/>
  <c r="G1232" i="52" s="1"/>
  <c r="G1233" i="52" s="1"/>
  <c r="G1234" i="52" s="1"/>
  <c r="G1235" i="52" s="1"/>
  <c r="G1236" i="52" s="1"/>
  <c r="G1237" i="52" s="1"/>
  <c r="G1238" i="52" s="1"/>
  <c r="G1239" i="52" s="1"/>
  <c r="G1240" i="52" s="1"/>
  <c r="G1241" i="52" s="1"/>
  <c r="G1242" i="52" s="1"/>
  <c r="G1243" i="52" s="1"/>
  <c r="G1244" i="52" s="1"/>
  <c r="G1245" i="52" s="1"/>
  <c r="G1246" i="52" s="1"/>
  <c r="G1247" i="52" s="1"/>
  <c r="G1248" i="52" s="1"/>
  <c r="G1249" i="52" s="1"/>
  <c r="G1250" i="52" s="1"/>
  <c r="G1251" i="52" s="1"/>
  <c r="G1252" i="52" s="1"/>
  <c r="G1253" i="52" s="1"/>
  <c r="G1254" i="52" s="1"/>
  <c r="G1255" i="52" s="1"/>
  <c r="G1256" i="52" s="1"/>
  <c r="G1257" i="52" s="1"/>
  <c r="G1258" i="52" s="1"/>
  <c r="G1259" i="52" s="1"/>
  <c r="G1260" i="52" s="1"/>
  <c r="G1261" i="52" s="1"/>
  <c r="G1262" i="52" s="1"/>
  <c r="G1263" i="52" s="1"/>
  <c r="G1264" i="52" s="1"/>
  <c r="G1265" i="52" s="1"/>
  <c r="G1266" i="52" s="1"/>
  <c r="G1267" i="52" s="1"/>
  <c r="G1268" i="52" s="1"/>
  <c r="G1269" i="52" s="1"/>
  <c r="G1270" i="52" s="1"/>
  <c r="G1271" i="52" s="1"/>
  <c r="G1272" i="52" s="1"/>
  <c r="G1273" i="52" s="1"/>
  <c r="G1274" i="52" s="1"/>
  <c r="G1275" i="52" s="1"/>
  <c r="G1276" i="52" s="1"/>
  <c r="G1277" i="52" s="1"/>
  <c r="G1278" i="52" s="1"/>
  <c r="G1279" i="52" s="1"/>
  <c r="G1280" i="52" s="1"/>
  <c r="G1281" i="52" s="1"/>
  <c r="G1282" i="52" s="1"/>
  <c r="G1283" i="52" s="1"/>
  <c r="G1284" i="52" s="1"/>
  <c r="G1285" i="52" s="1"/>
  <c r="G1286" i="52" s="1"/>
  <c r="G1287" i="52" s="1"/>
  <c r="G1288" i="52" s="1"/>
  <c r="G1289" i="52" s="1"/>
  <c r="G1290" i="52" s="1"/>
  <c r="G1291" i="52" s="1"/>
  <c r="G1292" i="52" s="1"/>
  <c r="G1293" i="52" s="1"/>
  <c r="G1294" i="52" s="1"/>
  <c r="G1295" i="52" s="1"/>
  <c r="G1296" i="52" s="1"/>
  <c r="G1297" i="52" s="1"/>
  <c r="G1298" i="52" s="1"/>
  <c r="G1299" i="52" s="1"/>
  <c r="G1300" i="52" s="1"/>
  <c r="G1301" i="52" s="1"/>
  <c r="G1302" i="52" s="1"/>
  <c r="G1303" i="52" s="1"/>
  <c r="G1304" i="52" s="1"/>
  <c r="G1305" i="52" s="1"/>
  <c r="G649" i="51"/>
  <c r="G650" i="51" s="1"/>
  <c r="G651" i="51" s="1"/>
  <c r="G652" i="51" s="1"/>
  <c r="L496" i="46"/>
  <c r="C11" i="49" l="1"/>
  <c r="AC11" i="49" s="1"/>
  <c r="G1306" i="52"/>
  <c r="G1307" i="52" s="1"/>
  <c r="G1308" i="52" s="1"/>
  <c r="G1309" i="52" s="1"/>
  <c r="G1310" i="52" s="1"/>
  <c r="G1311" i="52" s="1"/>
  <c r="G1312" i="52" s="1"/>
  <c r="G1313" i="52" s="1"/>
  <c r="G1314" i="52" s="1"/>
  <c r="G1315" i="52" s="1"/>
  <c r="G1316" i="52" s="1"/>
  <c r="G1317" i="52" s="1"/>
  <c r="G1318" i="52" s="1"/>
  <c r="G1319" i="52" s="1"/>
  <c r="G653" i="51"/>
  <c r="G654" i="51" s="1"/>
  <c r="G655" i="51" s="1"/>
  <c r="G656" i="51" s="1"/>
  <c r="G657" i="51" s="1"/>
  <c r="G658" i="51" s="1"/>
  <c r="L540" i="15"/>
  <c r="G659" i="51" l="1"/>
  <c r="G660" i="51" s="1"/>
  <c r="G661" i="51" s="1"/>
  <c r="G662" i="51" s="1"/>
  <c r="G663" i="51" s="1"/>
  <c r="G664" i="51" s="1"/>
  <c r="G665" i="51" s="1"/>
  <c r="G666" i="51" s="1"/>
  <c r="G667" i="51" s="1"/>
  <c r="G668" i="51" s="1"/>
  <c r="G669" i="51" s="1"/>
  <c r="L483" i="11"/>
  <c r="G670" i="51" l="1"/>
  <c r="G671" i="51" s="1"/>
  <c r="G672" i="51" s="1"/>
  <c r="G673" i="51" s="1"/>
  <c r="G674" i="51" s="1"/>
  <c r="G675" i="51" s="1"/>
  <c r="O509" i="19"/>
  <c r="M511" i="19"/>
  <c r="J319" i="19"/>
  <c r="M528" i="14"/>
  <c r="G676" i="51" l="1"/>
  <c r="G677" i="51" s="1"/>
  <c r="G678" i="51" s="1"/>
  <c r="G679" i="51" s="1"/>
  <c r="G680" i="51" s="1"/>
  <c r="G681" i="51" s="1"/>
  <c r="G682" i="51" s="1"/>
  <c r="G683" i="51" s="1"/>
  <c r="G684" i="51" s="1"/>
  <c r="G685" i="51" s="1"/>
  <c r="G686" i="51"/>
  <c r="G687" i="51" s="1"/>
  <c r="G688" i="51" s="1"/>
  <c r="G689" i="51" s="1"/>
  <c r="G690" i="51" s="1"/>
  <c r="G691" i="51" s="1"/>
  <c r="G692" i="51" s="1"/>
  <c r="G693" i="51" s="1"/>
  <c r="G694" i="51" s="1"/>
  <c r="G695" i="51" s="1"/>
  <c r="G696" i="51" s="1"/>
  <c r="G697" i="51" s="1"/>
  <c r="G698" i="51" s="1"/>
  <c r="G699" i="51" s="1"/>
  <c r="G700" i="51" s="1"/>
  <c r="G701" i="51" s="1"/>
  <c r="G702" i="51" s="1"/>
  <c r="G703" i="51" s="1"/>
  <c r="G704" i="51" s="1"/>
  <c r="G705" i="51" s="1"/>
  <c r="G706" i="51" s="1"/>
  <c r="G707" i="51" s="1"/>
  <c r="G708" i="51" s="1"/>
  <c r="G709" i="51" s="1"/>
  <c r="G710" i="51" s="1"/>
  <c r="G711" i="51" s="1"/>
  <c r="G712" i="51" s="1"/>
  <c r="G713" i="51" s="1"/>
  <c r="G714" i="51" s="1"/>
  <c r="G715" i="51" s="1"/>
  <c r="G716" i="51" s="1"/>
  <c r="G717" i="51" s="1"/>
  <c r="G718" i="51" s="1"/>
  <c r="G719" i="51" s="1"/>
  <c r="P540" i="20"/>
  <c r="G720" i="51" l="1"/>
  <c r="G721" i="51" s="1"/>
  <c r="G722" i="51" s="1"/>
  <c r="G723" i="51" s="1"/>
  <c r="G724" i="51" s="1"/>
  <c r="G725" i="51" s="1"/>
  <c r="G726" i="51" s="1"/>
  <c r="F555" i="37"/>
  <c r="G727" i="51" l="1"/>
  <c r="G728" i="51" s="1"/>
  <c r="G729" i="51" s="1"/>
  <c r="G730" i="51" s="1"/>
  <c r="G731" i="51" s="1"/>
  <c r="G732" i="51" s="1"/>
  <c r="G733" i="51" s="1"/>
  <c r="G734" i="51" s="1"/>
  <c r="G735" i="51" s="1"/>
  <c r="G736" i="51" s="1"/>
  <c r="G737" i="51" s="1"/>
  <c r="G738" i="51" s="1"/>
  <c r="G739" i="51" s="1"/>
  <c r="G740" i="51" s="1"/>
  <c r="G741" i="51" s="1"/>
  <c r="G742" i="51" s="1"/>
  <c r="G743" i="51" s="1"/>
  <c r="G744" i="51" s="1"/>
  <c r="G745" i="51" s="1"/>
  <c r="G746" i="51" s="1"/>
  <c r="G747" i="51" s="1"/>
  <c r="F546" i="37"/>
  <c r="G748" i="51" l="1"/>
  <c r="G749" i="51" s="1"/>
  <c r="G750" i="51" s="1"/>
  <c r="G751" i="51" s="1"/>
  <c r="G752" i="51" s="1"/>
  <c r="G753" i="51" s="1"/>
  <c r="G754" i="51" s="1"/>
  <c r="G755" i="51" s="1"/>
  <c r="G756" i="51" s="1"/>
  <c r="G757" i="51" s="1"/>
  <c r="G758" i="51" s="1"/>
  <c r="G759" i="51" s="1"/>
  <c r="G760" i="51" s="1"/>
  <c r="G761" i="51" s="1"/>
  <c r="G762" i="51" s="1"/>
  <c r="G763" i="51" s="1"/>
  <c r="G764" i="51" s="1"/>
  <c r="G765" i="51" s="1"/>
  <c r="G766" i="51" s="1"/>
  <c r="G767" i="51" s="1"/>
  <c r="G768" i="51" s="1"/>
  <c r="G769" i="51" s="1"/>
  <c r="G770" i="51" s="1"/>
  <c r="G771" i="51" s="1"/>
  <c r="G772" i="51" s="1"/>
  <c r="G773" i="51" s="1"/>
  <c r="G774" i="51" s="1"/>
  <c r="G775" i="51" s="1"/>
  <c r="G776" i="51" s="1"/>
  <c r="G777" i="51"/>
  <c r="G778" i="51" s="1"/>
  <c r="G779" i="51" s="1"/>
  <c r="G780" i="51" s="1"/>
  <c r="G6" i="36"/>
  <c r="G7" i="36" s="1"/>
  <c r="G8" i="36" s="1"/>
  <c r="G9" i="36" s="1"/>
  <c r="G10" i="36" s="1"/>
  <c r="G11" i="36" s="1"/>
  <c r="G12" i="36" s="1"/>
  <c r="G13" i="36" s="1"/>
  <c r="G14" i="36" s="1"/>
  <c r="G15" i="36" s="1"/>
  <c r="G16" i="36" s="1"/>
  <c r="G17" i="36" s="1"/>
  <c r="G18" i="36" s="1"/>
  <c r="G19" i="36" s="1"/>
  <c r="G20" i="36" s="1"/>
  <c r="G6" i="35"/>
  <c r="G6" i="29"/>
  <c r="G7" i="29" s="1"/>
  <c r="G8" i="29" s="1"/>
  <c r="G6" i="25"/>
  <c r="G7" i="25" s="1"/>
  <c r="G8" i="25" s="1"/>
  <c r="G9" i="25" s="1"/>
  <c r="G10" i="25" s="1"/>
  <c r="G11" i="25" s="1"/>
  <c r="G12" i="25" s="1"/>
  <c r="G13" i="25" s="1"/>
  <c r="G14" i="25" s="1"/>
  <c r="G15" i="25" s="1"/>
  <c r="G16" i="25" s="1"/>
  <c r="G17" i="25" s="1"/>
  <c r="G18" i="25" s="1"/>
  <c r="G19" i="25" s="1"/>
  <c r="G20" i="25" s="1"/>
  <c r="G21" i="25" s="1"/>
  <c r="G22" i="25" s="1"/>
  <c r="G23" i="25" s="1"/>
  <c r="G24" i="25" s="1"/>
  <c r="G25" i="25" s="1"/>
  <c r="G26" i="25" s="1"/>
  <c r="G27" i="25" s="1"/>
  <c r="G28" i="25" s="1"/>
  <c r="G29" i="25" s="1"/>
  <c r="G30" i="25" s="1"/>
  <c r="G31" i="25" s="1"/>
  <c r="G32" i="25" s="1"/>
  <c r="G6" i="21"/>
  <c r="G27" i="5"/>
  <c r="G28" i="5" s="1"/>
  <c r="G29" i="5" s="1"/>
  <c r="G30" i="5" s="1"/>
  <c r="G31" i="5" s="1"/>
  <c r="G32" i="5" s="1"/>
  <c r="G33" i="5" s="1"/>
  <c r="G34" i="5" s="1"/>
  <c r="G35" i="5" s="1"/>
  <c r="G36" i="5" s="1"/>
  <c r="G37" i="5" s="1"/>
  <c r="G38" i="5" s="1"/>
  <c r="G39" i="5" s="1"/>
  <c r="G40" i="5" s="1"/>
  <c r="G41" i="5" s="1"/>
  <c r="G42" i="5" s="1"/>
  <c r="G43" i="5" s="1"/>
  <c r="G44" i="5" s="1"/>
  <c r="G45" i="5" s="1"/>
  <c r="G46" i="5" s="1"/>
  <c r="G47" i="5" s="1"/>
  <c r="G48" i="5" s="1"/>
  <c r="G49" i="5" s="1"/>
  <c r="G50" i="5" s="1"/>
  <c r="G51" i="5" s="1"/>
  <c r="G52" i="5" s="1"/>
  <c r="G53" i="5" s="1"/>
  <c r="G54" i="5" s="1"/>
  <c r="G55" i="5" s="1"/>
  <c r="G56" i="5" s="1"/>
  <c r="G57" i="5" s="1"/>
  <c r="G58" i="5" s="1"/>
  <c r="G59" i="5" s="1"/>
  <c r="G60" i="5" s="1"/>
  <c r="G61" i="5" s="1"/>
  <c r="G62" i="5" s="1"/>
  <c r="G63" i="5" s="1"/>
  <c r="G64" i="5" s="1"/>
  <c r="G65" i="5" s="1"/>
  <c r="G66" i="5" s="1"/>
  <c r="G67" i="5" s="1"/>
  <c r="G68" i="5" s="1"/>
  <c r="G69" i="5" s="1"/>
  <c r="G70" i="5" s="1"/>
  <c r="G71" i="5" s="1"/>
  <c r="G72" i="5" s="1"/>
  <c r="G73" i="5" s="1"/>
  <c r="G74" i="5" s="1"/>
  <c r="G75" i="5" s="1"/>
  <c r="G76" i="5" s="1"/>
  <c r="G77" i="5" s="1"/>
  <c r="G78" i="5" s="1"/>
  <c r="G79" i="5" s="1"/>
  <c r="G80" i="5" s="1"/>
  <c r="G81" i="5" s="1"/>
  <c r="G82" i="5" s="1"/>
  <c r="G83" i="5" s="1"/>
  <c r="G84" i="5" s="1"/>
  <c r="G85" i="5" s="1"/>
  <c r="G86" i="5" s="1"/>
  <c r="G87" i="5" s="1"/>
  <c r="G88" i="5" s="1"/>
  <c r="G89" i="5" s="1"/>
  <c r="G90" i="5" s="1"/>
  <c r="G91" i="5" s="1"/>
  <c r="G92" i="5" s="1"/>
  <c r="G93" i="5" s="1"/>
  <c r="G94" i="5" s="1"/>
  <c r="G95" i="5" s="1"/>
  <c r="G96" i="5" s="1"/>
  <c r="G97" i="5" s="1"/>
  <c r="G98" i="5" s="1"/>
  <c r="G99" i="5" s="1"/>
  <c r="G100" i="5" s="1"/>
  <c r="G101" i="5" s="1"/>
  <c r="G102" i="5" s="1"/>
  <c r="G103" i="5" s="1"/>
  <c r="G6" i="1"/>
  <c r="G781" i="51" l="1"/>
  <c r="G782" i="51" s="1"/>
  <c r="G783" i="51" s="1"/>
  <c r="G784" i="51" s="1"/>
  <c r="G785" i="51" s="1"/>
  <c r="G786" i="51" s="1"/>
  <c r="G787" i="51" s="1"/>
  <c r="G788" i="51" s="1"/>
  <c r="G789" i="51" s="1"/>
  <c r="G790" i="51" s="1"/>
  <c r="G791" i="51" s="1"/>
  <c r="G792" i="51" s="1"/>
  <c r="G793" i="51" s="1"/>
  <c r="G21" i="36"/>
  <c r="G22" i="36" s="1"/>
  <c r="G23" i="36" s="1"/>
  <c r="G24" i="36" s="1"/>
  <c r="G25" i="36" s="1"/>
  <c r="G26" i="36" s="1"/>
  <c r="G27" i="36" s="1"/>
  <c r="G28" i="36" s="1"/>
  <c r="G29" i="36" s="1"/>
  <c r="G30" i="36" s="1"/>
  <c r="G31" i="36" s="1"/>
  <c r="G32" i="36" s="1"/>
  <c r="G33" i="36" s="1"/>
  <c r="G34" i="36" s="1"/>
  <c r="G35" i="36" s="1"/>
  <c r="G36" i="36" s="1"/>
  <c r="G37" i="36" s="1"/>
  <c r="G38" i="36" s="1"/>
  <c r="G39" i="36" s="1"/>
  <c r="G40" i="36" s="1"/>
  <c r="G41" i="36" s="1"/>
  <c r="G42" i="36" s="1"/>
  <c r="G43" i="36" s="1"/>
  <c r="G44" i="36" s="1"/>
  <c r="G45" i="36" s="1"/>
  <c r="G46" i="36" s="1"/>
  <c r="G47" i="36" s="1"/>
  <c r="G48" i="36" s="1"/>
  <c r="G49" i="36" s="1"/>
  <c r="G50" i="36" s="1"/>
  <c r="G51" i="36" s="1"/>
  <c r="G52" i="36" s="1"/>
  <c r="G53" i="36" s="1"/>
  <c r="G54" i="36" s="1"/>
  <c r="G55" i="36" s="1"/>
  <c r="G56" i="36" s="1"/>
  <c r="G57" i="36" s="1"/>
  <c r="G58" i="36" s="1"/>
  <c r="G59" i="36" s="1"/>
  <c r="G60" i="36" s="1"/>
  <c r="G61" i="36" s="1"/>
  <c r="G62" i="36" s="1"/>
  <c r="G63" i="36" s="1"/>
  <c r="G64" i="36" s="1"/>
  <c r="G65" i="36" s="1"/>
  <c r="G66" i="36" s="1"/>
  <c r="G67" i="36" s="1"/>
  <c r="G68" i="36" s="1"/>
  <c r="G69" i="36" s="1"/>
  <c r="G70" i="36" s="1"/>
  <c r="G71" i="36" s="1"/>
  <c r="G72" i="36" s="1"/>
  <c r="G73" i="36" s="1"/>
  <c r="G74" i="36" s="1"/>
  <c r="G75" i="36" s="1"/>
  <c r="G76" i="36" s="1"/>
  <c r="G77" i="36" s="1"/>
  <c r="G78" i="36" s="1"/>
  <c r="G79" i="36" s="1"/>
  <c r="G80" i="36" s="1"/>
  <c r="G81" i="36" s="1"/>
  <c r="G82" i="36" s="1"/>
  <c r="G83" i="36" s="1"/>
  <c r="G84" i="36" s="1"/>
  <c r="G85" i="36" s="1"/>
  <c r="G86" i="36" s="1"/>
  <c r="G87" i="36" s="1"/>
  <c r="G88" i="36" s="1"/>
  <c r="G89" i="36" s="1"/>
  <c r="G90" i="36" s="1"/>
  <c r="G91" i="36" s="1"/>
  <c r="G92" i="36" s="1"/>
  <c r="G93" i="36" s="1"/>
  <c r="G94" i="36" s="1"/>
  <c r="G95" i="36" s="1"/>
  <c r="G96" i="36" s="1"/>
  <c r="G97" i="36" s="1"/>
  <c r="G98" i="36" s="1"/>
  <c r="G99" i="36" s="1"/>
  <c r="G100" i="36" s="1"/>
  <c r="G101" i="36" s="1"/>
  <c r="G102" i="36" s="1"/>
  <c r="G103" i="36" s="1"/>
  <c r="G104" i="36" s="1"/>
  <c r="G105" i="36" s="1"/>
  <c r="G106" i="36" s="1"/>
  <c r="G107" i="36" s="1"/>
  <c r="G108" i="36" s="1"/>
  <c r="G109" i="36" s="1"/>
  <c r="G110" i="36" s="1"/>
  <c r="G111" i="36" s="1"/>
  <c r="G112" i="36" s="1"/>
  <c r="G113" i="36" s="1"/>
  <c r="G114" i="36" s="1"/>
  <c r="G115" i="36" s="1"/>
  <c r="G116" i="36" s="1"/>
  <c r="G117" i="36" s="1"/>
  <c r="G118" i="36" s="1"/>
  <c r="G33" i="25"/>
  <c r="G34" i="25" s="1"/>
  <c r="G35" i="25" s="1"/>
  <c r="G36" i="25" s="1"/>
  <c r="G37" i="25" s="1"/>
  <c r="G38" i="25" s="1"/>
  <c r="G39" i="25" s="1"/>
  <c r="G40" i="25" s="1"/>
  <c r="G41" i="25" s="1"/>
  <c r="G42" i="25" s="1"/>
  <c r="G43" i="25" s="1"/>
  <c r="G44" i="25" s="1"/>
  <c r="G45" i="25" s="1"/>
  <c r="G46" i="25" s="1"/>
  <c r="G47" i="25" s="1"/>
  <c r="G48" i="25" s="1"/>
  <c r="G49" i="25" s="1"/>
  <c r="G50" i="25" s="1"/>
  <c r="G51" i="25" s="1"/>
  <c r="G52" i="25" s="1"/>
  <c r="G53" i="25" s="1"/>
  <c r="G54" i="25" s="1"/>
  <c r="G55" i="25" s="1"/>
  <c r="G56" i="25" s="1"/>
  <c r="G57" i="25" s="1"/>
  <c r="G58" i="25" s="1"/>
  <c r="G59" i="25" s="1"/>
  <c r="G60" i="25" s="1"/>
  <c r="G61" i="25" s="1"/>
  <c r="G62" i="25" s="1"/>
  <c r="G63" i="25" s="1"/>
  <c r="G64" i="25" s="1"/>
  <c r="G65" i="25" s="1"/>
  <c r="G66" i="25" s="1"/>
  <c r="G67" i="25" s="1"/>
  <c r="G68" i="25" s="1"/>
  <c r="G69" i="25" s="1"/>
  <c r="G70" i="25" s="1"/>
  <c r="G71" i="25" s="1"/>
  <c r="G72" i="25" s="1"/>
  <c r="G73" i="25" s="1"/>
  <c r="G74" i="25" s="1"/>
  <c r="G75" i="25" s="1"/>
  <c r="G76" i="25" s="1"/>
  <c r="G77" i="25" s="1"/>
  <c r="G78" i="25" s="1"/>
  <c r="G79" i="25" s="1"/>
  <c r="G80" i="25" s="1"/>
  <c r="G81" i="25" s="1"/>
  <c r="G82" i="25" s="1"/>
  <c r="G83" i="25" s="1"/>
  <c r="G84" i="25" s="1"/>
  <c r="G85" i="25" s="1"/>
  <c r="G86" i="25" s="1"/>
  <c r="G87" i="25" s="1"/>
  <c r="G88" i="25" s="1"/>
  <c r="G89" i="25" s="1"/>
  <c r="G90" i="25" s="1"/>
  <c r="G91" i="25" s="1"/>
  <c r="G92" i="25" s="1"/>
  <c r="G93" i="25" s="1"/>
  <c r="G94" i="25" s="1"/>
  <c r="G95" i="25" s="1"/>
  <c r="G96" i="25" s="1"/>
  <c r="G97" i="25" s="1"/>
  <c r="G98" i="25" s="1"/>
  <c r="G99" i="25" s="1"/>
  <c r="G100" i="25" s="1"/>
  <c r="G101" i="25" s="1"/>
  <c r="G102" i="25" s="1"/>
  <c r="G103" i="25" s="1"/>
  <c r="G104" i="25" s="1"/>
  <c r="G105" i="25" s="1"/>
  <c r="G106" i="25" s="1"/>
  <c r="G107" i="25" s="1"/>
  <c r="G108" i="25" s="1"/>
  <c r="G109" i="25" s="1"/>
  <c r="G110" i="25" s="1"/>
  <c r="G111" i="25" s="1"/>
  <c r="G112" i="25" s="1"/>
  <c r="G113" i="25" s="1"/>
  <c r="G114" i="25" s="1"/>
  <c r="G115" i="25" s="1"/>
  <c r="G116" i="25" s="1"/>
  <c r="G117" i="25" s="1"/>
  <c r="G118" i="25" s="1"/>
  <c r="G119" i="25" s="1"/>
  <c r="G120" i="25" s="1"/>
  <c r="G121" i="25" s="1"/>
  <c r="G122" i="25" s="1"/>
  <c r="G123" i="25" s="1"/>
  <c r="G124" i="25" s="1"/>
  <c r="G125" i="25" s="1"/>
  <c r="G126" i="25" s="1"/>
  <c r="G127" i="25" s="1"/>
  <c r="G128" i="25" s="1"/>
  <c r="G129" i="25" s="1"/>
  <c r="G130" i="25" s="1"/>
  <c r="G131" i="25" s="1"/>
  <c r="G132" i="25" s="1"/>
  <c r="G133" i="25" s="1"/>
  <c r="G134" i="25" s="1"/>
  <c r="G135" i="25" s="1"/>
  <c r="G136" i="25" s="1"/>
  <c r="G137" i="25" s="1"/>
  <c r="G138" i="25" s="1"/>
  <c r="G139" i="25" s="1"/>
  <c r="G140" i="25" s="1"/>
  <c r="G141" i="25" s="1"/>
  <c r="G142" i="25" s="1"/>
  <c r="G143" i="25" s="1"/>
  <c r="G144" i="25" s="1"/>
  <c r="G145" i="25" s="1"/>
  <c r="G146" i="25" s="1"/>
  <c r="G147" i="25" s="1"/>
  <c r="G148" i="25" s="1"/>
  <c r="G149" i="25" s="1"/>
  <c r="G150" i="25" s="1"/>
  <c r="G151" i="25" s="1"/>
  <c r="G152" i="25" s="1"/>
  <c r="G153" i="25" s="1"/>
  <c r="G154" i="25" s="1"/>
  <c r="G155" i="25" s="1"/>
  <c r="G156" i="25" s="1"/>
  <c r="G157" i="25" s="1"/>
  <c r="G158" i="25" s="1"/>
  <c r="G159" i="25" s="1"/>
  <c r="G160" i="25" s="1"/>
  <c r="G161" i="25" s="1"/>
  <c r="G162" i="25" s="1"/>
  <c r="G163" i="25" s="1"/>
  <c r="G164" i="25" s="1"/>
  <c r="G165" i="25" s="1"/>
  <c r="G166" i="25" s="1"/>
  <c r="G167" i="25" s="1"/>
  <c r="G168" i="25" s="1"/>
  <c r="G169" i="25" s="1"/>
  <c r="G170" i="25" s="1"/>
  <c r="G171" i="25" s="1"/>
  <c r="G172" i="25" s="1"/>
  <c r="G173" i="25" s="1"/>
  <c r="G174" i="25" s="1"/>
  <c r="G175" i="25" s="1"/>
  <c r="G176" i="25" s="1"/>
  <c r="G177" i="25" s="1"/>
  <c r="G178" i="25" s="1"/>
  <c r="G179" i="25" s="1"/>
  <c r="G180" i="25" s="1"/>
  <c r="G181" i="25" s="1"/>
  <c r="G182" i="25" s="1"/>
  <c r="G183" i="25" s="1"/>
  <c r="G184" i="25" s="1"/>
  <c r="G185" i="25" s="1"/>
  <c r="G186" i="25" s="1"/>
  <c r="G187" i="25" s="1"/>
  <c r="G188" i="25" s="1"/>
  <c r="G189" i="25" s="1"/>
  <c r="G190" i="25" s="1"/>
  <c r="G191" i="25" s="1"/>
  <c r="G192" i="25" s="1"/>
  <c r="G193" i="25" s="1"/>
  <c r="G194" i="25" s="1"/>
  <c r="G195" i="25" s="1"/>
  <c r="G196" i="25" s="1"/>
  <c r="G197" i="25" s="1"/>
  <c r="G198" i="25" s="1"/>
  <c r="G199" i="25" s="1"/>
  <c r="G200" i="25" s="1"/>
  <c r="G201" i="25" s="1"/>
  <c r="G202" i="25" s="1"/>
  <c r="G203" i="25" s="1"/>
  <c r="G204" i="25" s="1"/>
  <c r="G205" i="25" s="1"/>
  <c r="G206" i="25" s="1"/>
  <c r="G207" i="25" s="1"/>
  <c r="G208" i="25" s="1"/>
  <c r="G209" i="25" s="1"/>
  <c r="G210" i="25" s="1"/>
  <c r="G211" i="25" s="1"/>
  <c r="G212" i="25" s="1"/>
  <c r="G213" i="25" s="1"/>
  <c r="G214" i="25" s="1"/>
  <c r="G215" i="25" s="1"/>
  <c r="G216" i="25" s="1"/>
  <c r="G217" i="25" s="1"/>
  <c r="G218" i="25" s="1"/>
  <c r="G219" i="25" s="1"/>
  <c r="G220" i="25" s="1"/>
  <c r="G221" i="25" s="1"/>
  <c r="G222" i="25" s="1"/>
  <c r="G223" i="25" s="1"/>
  <c r="G224" i="25" s="1"/>
  <c r="G225" i="25" s="1"/>
  <c r="G226" i="25" s="1"/>
  <c r="G227" i="25" s="1"/>
  <c r="G228" i="25" s="1"/>
  <c r="G229" i="25" s="1"/>
  <c r="G230" i="25" s="1"/>
  <c r="G231" i="25" s="1"/>
  <c r="G232" i="25" s="1"/>
  <c r="G233" i="25" s="1"/>
  <c r="G234" i="25" s="1"/>
  <c r="G235" i="25" s="1"/>
  <c r="G236" i="25" s="1"/>
  <c r="G237" i="25" s="1"/>
  <c r="G238" i="25" s="1"/>
  <c r="G239" i="25" s="1"/>
  <c r="G240" i="25" s="1"/>
  <c r="G241" i="25" s="1"/>
  <c r="G242" i="25" s="1"/>
  <c r="G243" i="25" s="1"/>
  <c r="G244" i="25" s="1"/>
  <c r="G245" i="25" s="1"/>
  <c r="G246" i="25" s="1"/>
  <c r="G247" i="25" s="1"/>
  <c r="G248" i="25" s="1"/>
  <c r="G249" i="25" s="1"/>
  <c r="G250" i="25" s="1"/>
  <c r="G251" i="25" s="1"/>
  <c r="G252" i="25" s="1"/>
  <c r="G253" i="25" s="1"/>
  <c r="G254" i="25" s="1"/>
  <c r="G255" i="25" s="1"/>
  <c r="G256" i="25" s="1"/>
  <c r="G257" i="25" s="1"/>
  <c r="G258" i="25" s="1"/>
  <c r="G259" i="25" s="1"/>
  <c r="G260" i="25" s="1"/>
  <c r="G261" i="25" s="1"/>
  <c r="G262" i="25" s="1"/>
  <c r="G263" i="25" s="1"/>
  <c r="G264" i="25" s="1"/>
  <c r="G265" i="25" s="1"/>
  <c r="G266" i="25" s="1"/>
  <c r="G267" i="25" s="1"/>
  <c r="G268" i="25" s="1"/>
  <c r="G269" i="25" s="1"/>
  <c r="G270" i="25" s="1"/>
  <c r="G271" i="25" s="1"/>
  <c r="G272" i="25" s="1"/>
  <c r="G273" i="25" s="1"/>
  <c r="G274" i="25" s="1"/>
  <c r="G275" i="25" s="1"/>
  <c r="G276" i="25" s="1"/>
  <c r="G277" i="25" s="1"/>
  <c r="G278" i="25" s="1"/>
  <c r="G279" i="25" s="1"/>
  <c r="G280" i="25" s="1"/>
  <c r="G281" i="25" s="1"/>
  <c r="G282" i="25" s="1"/>
  <c r="G283" i="25" s="1"/>
  <c r="G284" i="25" s="1"/>
  <c r="G285" i="25" s="1"/>
  <c r="G286" i="25" s="1"/>
  <c r="G287" i="25" s="1"/>
  <c r="G119" i="36"/>
  <c r="G120" i="36" s="1"/>
  <c r="G121" i="36" s="1"/>
  <c r="G122" i="36" s="1"/>
  <c r="G123" i="36" s="1"/>
  <c r="G124" i="36" s="1"/>
  <c r="G125" i="36" s="1"/>
  <c r="G126" i="36" s="1"/>
  <c r="G127" i="36" s="1"/>
  <c r="G128" i="36" s="1"/>
  <c r="G129" i="36" s="1"/>
  <c r="G130" i="36" s="1"/>
  <c r="G131" i="36" s="1"/>
  <c r="G7" i="21"/>
  <c r="G8" i="21" s="1"/>
  <c r="G9" i="21" s="1"/>
  <c r="G10" i="21" s="1"/>
  <c r="G11" i="21" s="1"/>
  <c r="G12" i="21" s="1"/>
  <c r="G13" i="21" s="1"/>
  <c r="G14" i="21" s="1"/>
  <c r="G15" i="21" s="1"/>
  <c r="G9" i="29"/>
  <c r="G10" i="29" s="1"/>
  <c r="G11" i="29" s="1"/>
  <c r="G12" i="29" s="1"/>
  <c r="G13" i="29" s="1"/>
  <c r="G14" i="29" s="1"/>
  <c r="G15" i="29" s="1"/>
  <c r="G16" i="29" s="1"/>
  <c r="G17" i="29" s="1"/>
  <c r="G18" i="29" s="1"/>
  <c r="G19" i="29" s="1"/>
  <c r="G20" i="29" s="1"/>
  <c r="G21" i="29" s="1"/>
  <c r="G22" i="29" s="1"/>
  <c r="G23" i="29" s="1"/>
  <c r="G24" i="29" s="1"/>
  <c r="G25" i="29" s="1"/>
  <c r="G26" i="29" s="1"/>
  <c r="G27" i="29" s="1"/>
  <c r="G104" i="5"/>
  <c r="G105" i="5" s="1"/>
  <c r="G106" i="5" s="1"/>
  <c r="G107" i="5" s="1"/>
  <c r="G108" i="5" s="1"/>
  <c r="G109" i="5" s="1"/>
  <c r="G110" i="5" s="1"/>
  <c r="G111" i="5" s="1"/>
  <c r="G112" i="5" s="1"/>
  <c r="G113" i="5" s="1"/>
  <c r="G114" i="5" s="1"/>
  <c r="G115" i="5" s="1"/>
  <c r="G116" i="5" s="1"/>
  <c r="G117" i="5" s="1"/>
  <c r="G118" i="5" s="1"/>
  <c r="G119" i="5" s="1"/>
  <c r="G120" i="5" s="1"/>
  <c r="G121" i="5" s="1"/>
  <c r="G122" i="5" s="1"/>
  <c r="G123" i="5" s="1"/>
  <c r="G124" i="5" s="1"/>
  <c r="G125" i="5" s="1"/>
  <c r="G126" i="5" s="1"/>
  <c r="G127" i="5" s="1"/>
  <c r="G128" i="5" s="1"/>
  <c r="G129" i="5" s="1"/>
  <c r="G130" i="5" s="1"/>
  <c r="G131" i="5" s="1"/>
  <c r="G132" i="5" s="1"/>
  <c r="G133" i="5" s="1"/>
  <c r="G134" i="5" s="1"/>
  <c r="G135" i="5" s="1"/>
  <c r="G136" i="5" s="1"/>
  <c r="G137" i="5" s="1"/>
  <c r="G138" i="5" s="1"/>
  <c r="G139" i="5" s="1"/>
  <c r="G140" i="5" s="1"/>
  <c r="G141" i="5" s="1"/>
  <c r="G142" i="5" s="1"/>
  <c r="G143" i="5" s="1"/>
  <c r="G7" i="1"/>
  <c r="G8" i="1" s="1"/>
  <c r="G9" i="1" s="1"/>
  <c r="G10" i="1" s="1"/>
  <c r="G11" i="1" s="1"/>
  <c r="G12" i="1" s="1"/>
  <c r="G13" i="1" s="1"/>
  <c r="G14" i="1" s="1"/>
  <c r="G15" i="1" s="1"/>
  <c r="G7" i="35"/>
  <c r="G8" i="35" s="1"/>
  <c r="G9" i="35" s="1"/>
  <c r="G10" i="35" s="1"/>
  <c r="G11" i="35" s="1"/>
  <c r="G12" i="35" s="1"/>
  <c r="G13" i="35" s="1"/>
  <c r="G14" i="35" s="1"/>
  <c r="G15" i="35" s="1"/>
  <c r="G16" i="35" s="1"/>
  <c r="G17" i="35" s="1"/>
  <c r="G18" i="35" s="1"/>
  <c r="G19" i="35" s="1"/>
  <c r="G20" i="35" s="1"/>
  <c r="G21" i="35" s="1"/>
  <c r="G22" i="35" s="1"/>
  <c r="G23" i="35" s="1"/>
  <c r="G24" i="35" s="1"/>
  <c r="L320" i="2"/>
  <c r="G794" i="51" l="1"/>
  <c r="G795" i="51" s="1"/>
  <c r="G796" i="51" s="1"/>
  <c r="G797" i="51" s="1"/>
  <c r="G798" i="51" s="1"/>
  <c r="G799" i="51" s="1"/>
  <c r="G800" i="51" s="1"/>
  <c r="G801" i="51" s="1"/>
  <c r="G802" i="51" s="1"/>
  <c r="G803" i="51" s="1"/>
  <c r="G804" i="51" s="1"/>
  <c r="G805" i="51" s="1"/>
  <c r="G806" i="51" s="1"/>
  <c r="G807" i="51" s="1"/>
  <c r="G808" i="51" s="1"/>
  <c r="G809" i="51" s="1"/>
  <c r="G810" i="51" s="1"/>
  <c r="G811" i="51" s="1"/>
  <c r="G812" i="51" s="1"/>
  <c r="G813" i="51" s="1"/>
  <c r="G814" i="51" s="1"/>
  <c r="G815" i="51" s="1"/>
  <c r="G816" i="51" s="1"/>
  <c r="G817" i="51" s="1"/>
  <c r="G818" i="51" s="1"/>
  <c r="G819" i="51" s="1"/>
  <c r="G820" i="51" s="1"/>
  <c r="G821" i="51" s="1"/>
  <c r="G822" i="51" s="1"/>
  <c r="G823" i="51" s="1"/>
  <c r="G824" i="51" s="1"/>
  <c r="G825" i="51" s="1"/>
  <c r="G826" i="51" s="1"/>
  <c r="G827" i="51" s="1"/>
  <c r="G828" i="51" s="1"/>
  <c r="G829" i="51" s="1"/>
  <c r="G830" i="51" s="1"/>
  <c r="G831" i="51" s="1"/>
  <c r="G832" i="51" s="1"/>
  <c r="G833" i="51" s="1"/>
  <c r="G834" i="51" s="1"/>
  <c r="G835" i="51" s="1"/>
  <c r="G836" i="51" s="1"/>
  <c r="G837" i="51" s="1"/>
  <c r="G838" i="51" s="1"/>
  <c r="G839" i="51" s="1"/>
  <c r="G840" i="51" s="1"/>
  <c r="G841" i="51" s="1"/>
  <c r="G842" i="51" s="1"/>
  <c r="G843" i="51" s="1"/>
  <c r="G844" i="51" s="1"/>
  <c r="G845" i="51" s="1"/>
  <c r="G846" i="51" s="1"/>
  <c r="G847" i="51" s="1"/>
  <c r="G848" i="51" s="1"/>
  <c r="G849" i="51" s="1"/>
  <c r="G850" i="51" s="1"/>
  <c r="G851" i="51" s="1"/>
  <c r="G852" i="51" s="1"/>
  <c r="G853" i="51" s="1"/>
  <c r="G854" i="51" s="1"/>
  <c r="G855" i="51" s="1"/>
  <c r="G856" i="51" s="1"/>
  <c r="G857" i="51" s="1"/>
  <c r="G858" i="51" s="1"/>
  <c r="G859" i="51" s="1"/>
  <c r="G860" i="51" s="1"/>
  <c r="G861" i="51" s="1"/>
  <c r="G862" i="51" s="1"/>
  <c r="G863" i="51" s="1"/>
  <c r="G864" i="51" s="1"/>
  <c r="G865" i="51" s="1"/>
  <c r="G866" i="51" s="1"/>
  <c r="G867" i="51" s="1"/>
  <c r="G868" i="51" s="1"/>
  <c r="G869" i="51" s="1"/>
  <c r="G870" i="51" s="1"/>
  <c r="G871" i="51" s="1"/>
  <c r="G872" i="51" s="1"/>
  <c r="G873" i="51" s="1"/>
  <c r="G874" i="51" s="1"/>
  <c r="G875" i="51" s="1"/>
  <c r="G876" i="51" s="1"/>
  <c r="G877" i="51" s="1"/>
  <c r="G878" i="51" s="1"/>
  <c r="G879" i="51" s="1"/>
  <c r="G880" i="51" s="1"/>
  <c r="G881" i="51" s="1"/>
  <c r="G882" i="51" s="1"/>
  <c r="G883" i="51" s="1"/>
  <c r="G132" i="36"/>
  <c r="G133" i="36" s="1"/>
  <c r="G134" i="36" s="1"/>
  <c r="G135" i="36" s="1"/>
  <c r="G136" i="36" s="1"/>
  <c r="G137" i="36" s="1"/>
  <c r="G138" i="36" s="1"/>
  <c r="G139" i="36" s="1"/>
  <c r="G140" i="36" s="1"/>
  <c r="G141" i="36" s="1"/>
  <c r="G142" i="36" s="1"/>
  <c r="G143" i="36" s="1"/>
  <c r="G144" i="36" s="1"/>
  <c r="G145" i="36" s="1"/>
  <c r="G146" i="36" s="1"/>
  <c r="G147" i="36" s="1"/>
  <c r="G148" i="36" s="1"/>
  <c r="G149" i="36" s="1"/>
  <c r="G150" i="36" s="1"/>
  <c r="G151" i="36" s="1"/>
  <c r="G152" i="36" s="1"/>
  <c r="G153" i="36" s="1"/>
  <c r="G154" i="36" s="1"/>
  <c r="G155" i="36" s="1"/>
  <c r="G156" i="36" s="1"/>
  <c r="G157" i="36" s="1"/>
  <c r="G158" i="36" s="1"/>
  <c r="G159" i="36" s="1"/>
  <c r="G160" i="36" s="1"/>
  <c r="G161" i="36" s="1"/>
  <c r="G162" i="36" s="1"/>
  <c r="G163" i="36" s="1"/>
  <c r="G164" i="36" s="1"/>
  <c r="G165" i="36" s="1"/>
  <c r="G166" i="36" s="1"/>
  <c r="G167" i="36" s="1"/>
  <c r="G25" i="35"/>
  <c r="G26" i="35" s="1"/>
  <c r="G27" i="35" s="1"/>
  <c r="G28" i="35" s="1"/>
  <c r="G29" i="35" s="1"/>
  <c r="G30" i="35" s="1"/>
  <c r="G31" i="35" s="1"/>
  <c r="G32" i="35" s="1"/>
  <c r="G33" i="35" s="1"/>
  <c r="G34" i="35" s="1"/>
  <c r="G35" i="35" s="1"/>
  <c r="G36" i="35" s="1"/>
  <c r="G37" i="35" s="1"/>
  <c r="G38" i="35" s="1"/>
  <c r="G39" i="35" s="1"/>
  <c r="G40" i="35" s="1"/>
  <c r="G41" i="35" s="1"/>
  <c r="G42" i="35" s="1"/>
  <c r="G43" i="35" s="1"/>
  <c r="G44" i="35" s="1"/>
  <c r="G45" i="35" s="1"/>
  <c r="G46" i="35" s="1"/>
  <c r="G47" i="35" s="1"/>
  <c r="G48" i="35" s="1"/>
  <c r="G49" i="35" s="1"/>
  <c r="G50" i="35" s="1"/>
  <c r="G51" i="35" s="1"/>
  <c r="G52" i="35" s="1"/>
  <c r="G53" i="35" s="1"/>
  <c r="G54" i="35" s="1"/>
  <c r="G55" i="35" s="1"/>
  <c r="G56" i="35" s="1"/>
  <c r="G57" i="35" s="1"/>
  <c r="G58" i="35" s="1"/>
  <c r="G59" i="35" s="1"/>
  <c r="G60" i="35" s="1"/>
  <c r="G61" i="35" s="1"/>
  <c r="G62" i="35" s="1"/>
  <c r="G63" i="35" s="1"/>
  <c r="G64" i="35" s="1"/>
  <c r="G65" i="35" s="1"/>
  <c r="G66" i="35" s="1"/>
  <c r="G67" i="35" s="1"/>
  <c r="G68" i="35" s="1"/>
  <c r="G69" i="35" s="1"/>
  <c r="G70" i="35" s="1"/>
  <c r="G71" i="35" s="1"/>
  <c r="G72" i="35" s="1"/>
  <c r="G73" i="35" s="1"/>
  <c r="G74" i="35" s="1"/>
  <c r="G75" i="35" s="1"/>
  <c r="G76" i="35" s="1"/>
  <c r="G77" i="35" s="1"/>
  <c r="G78" i="35" s="1"/>
  <c r="G79" i="35" s="1"/>
  <c r="G80" i="35" s="1"/>
  <c r="G81" i="35" s="1"/>
  <c r="G82" i="35" s="1"/>
  <c r="G83" i="35" s="1"/>
  <c r="G84" i="35" s="1"/>
  <c r="G85" i="35" s="1"/>
  <c r="G86" i="35" s="1"/>
  <c r="G87" i="35" s="1"/>
  <c r="G88" i="35" s="1"/>
  <c r="G89" i="35" s="1"/>
  <c r="G90" i="35" s="1"/>
  <c r="G91" i="35" s="1"/>
  <c r="G92" i="35" s="1"/>
  <c r="G93" i="35" s="1"/>
  <c r="G94" i="35" s="1"/>
  <c r="G95" i="35" s="1"/>
  <c r="G96" i="35" s="1"/>
  <c r="G97" i="35" s="1"/>
  <c r="G98" i="35" s="1"/>
  <c r="G99" i="35" s="1"/>
  <c r="G100" i="35" s="1"/>
  <c r="G101" i="35" s="1"/>
  <c r="G102" i="35" s="1"/>
  <c r="G103" i="35" s="1"/>
  <c r="G104" i="35" s="1"/>
  <c r="G105" i="35" s="1"/>
  <c r="G106" i="35" s="1"/>
  <c r="G107" i="35" s="1"/>
  <c r="G108" i="35" s="1"/>
  <c r="G109" i="35" s="1"/>
  <c r="G110" i="35" s="1"/>
  <c r="G111" i="35" s="1"/>
  <c r="G112" i="35" s="1"/>
  <c r="G113" i="35" s="1"/>
  <c r="G114" i="35" s="1"/>
  <c r="G115" i="35" s="1"/>
  <c r="G116" i="35" s="1"/>
  <c r="G117" i="35" s="1"/>
  <c r="G118" i="35" s="1"/>
  <c r="G119" i="35" s="1"/>
  <c r="G120" i="35" s="1"/>
  <c r="G121" i="35" s="1"/>
  <c r="G122" i="35" s="1"/>
  <c r="G123" i="35" s="1"/>
  <c r="G124" i="35" s="1"/>
  <c r="G125" i="35" s="1"/>
  <c r="G126" i="35" s="1"/>
  <c r="G127" i="35" s="1"/>
  <c r="G128" i="35" s="1"/>
  <c r="G129" i="35" s="1"/>
  <c r="G130" i="35" s="1"/>
  <c r="G131" i="35" s="1"/>
  <c r="G132" i="35" s="1"/>
  <c r="G133" i="35" s="1"/>
  <c r="G134" i="35" s="1"/>
  <c r="G135" i="35" s="1"/>
  <c r="G136" i="35" s="1"/>
  <c r="G137" i="35" s="1"/>
  <c r="G138" i="35" s="1"/>
  <c r="G139" i="35" s="1"/>
  <c r="G140" i="35" s="1"/>
  <c r="G141" i="35" s="1"/>
  <c r="G142" i="35" s="1"/>
  <c r="G143" i="35" s="1"/>
  <c r="G144" i="35" s="1"/>
  <c r="G145" i="35" s="1"/>
  <c r="G146" i="35" s="1"/>
  <c r="G147" i="35" s="1"/>
  <c r="G148" i="35" s="1"/>
  <c r="G149" i="35" s="1"/>
  <c r="G150" i="35" s="1"/>
  <c r="G151" i="35" s="1"/>
  <c r="G152" i="35" s="1"/>
  <c r="G153" i="35" s="1"/>
  <c r="G154" i="35" s="1"/>
  <c r="G155" i="35" s="1"/>
  <c r="G156" i="35" s="1"/>
  <c r="G157" i="35" s="1"/>
  <c r="G158" i="35" s="1"/>
  <c r="G159" i="35" s="1"/>
  <c r="G160" i="35" s="1"/>
  <c r="G161" i="35" s="1"/>
  <c r="G162" i="35" s="1"/>
  <c r="G163" i="35" s="1"/>
  <c r="G164" i="35" s="1"/>
  <c r="G165" i="35" s="1"/>
  <c r="G166" i="35" s="1"/>
  <c r="G167" i="35" s="1"/>
  <c r="G168" i="35" s="1"/>
  <c r="G169" i="35" s="1"/>
  <c r="G170" i="35" s="1"/>
  <c r="G171" i="35" s="1"/>
  <c r="G172" i="35" s="1"/>
  <c r="G173" i="35" s="1"/>
  <c r="G174" i="35" s="1"/>
  <c r="G175" i="35" s="1"/>
  <c r="G176" i="35" s="1"/>
  <c r="G177" i="35" s="1"/>
  <c r="G178" i="35" s="1"/>
  <c r="G179" i="35" s="1"/>
  <c r="G180" i="35" s="1"/>
  <c r="G181" i="35" s="1"/>
  <c r="G182" i="35" s="1"/>
  <c r="G183" i="35" s="1"/>
  <c r="G184" i="35" s="1"/>
  <c r="G185" i="35" s="1"/>
  <c r="G186" i="35" s="1"/>
  <c r="G187" i="35" s="1"/>
  <c r="G188" i="35" s="1"/>
  <c r="G189" i="35" s="1"/>
  <c r="G190" i="35" s="1"/>
  <c r="G191" i="35" s="1"/>
  <c r="G192" i="35" s="1"/>
  <c r="G193" i="35" s="1"/>
  <c r="G194" i="35" s="1"/>
  <c r="G195" i="35" s="1"/>
  <c r="G196" i="35" s="1"/>
  <c r="G197" i="35" s="1"/>
  <c r="G198" i="35" s="1"/>
  <c r="G199" i="35" s="1"/>
  <c r="G200" i="35" s="1"/>
  <c r="G201" i="35" s="1"/>
  <c r="G202" i="35" s="1"/>
  <c r="G203" i="35" s="1"/>
  <c r="G204" i="35" s="1"/>
  <c r="G205" i="35" s="1"/>
  <c r="G206" i="35" s="1"/>
  <c r="G207" i="35" s="1"/>
  <c r="G208" i="35" s="1"/>
  <c r="G209" i="35" s="1"/>
  <c r="G210" i="35" s="1"/>
  <c r="G211" i="35" s="1"/>
  <c r="G212" i="35" s="1"/>
  <c r="G213" i="35" s="1"/>
  <c r="G214" i="35" s="1"/>
  <c r="G215" i="35" s="1"/>
  <c r="G216" i="35" s="1"/>
  <c r="G217" i="35" s="1"/>
  <c r="G218" i="35" s="1"/>
  <c r="G219" i="35" s="1"/>
  <c r="G220" i="35" s="1"/>
  <c r="G221" i="35" s="1"/>
  <c r="G222" i="35" s="1"/>
  <c r="G223" i="35" s="1"/>
  <c r="G224" i="35" s="1"/>
  <c r="G225" i="35" s="1"/>
  <c r="G226" i="35" s="1"/>
  <c r="G227" i="35" s="1"/>
  <c r="G228" i="35" s="1"/>
  <c r="G229" i="35" s="1"/>
  <c r="G230" i="35" s="1"/>
  <c r="G231" i="35" s="1"/>
  <c r="G232" i="35" s="1"/>
  <c r="G233" i="35" s="1"/>
  <c r="G234" i="35" s="1"/>
  <c r="G235" i="35" s="1"/>
  <c r="G236" i="35" s="1"/>
  <c r="G237" i="35" s="1"/>
  <c r="G238" i="35" s="1"/>
  <c r="G239" i="35" s="1"/>
  <c r="G240" i="35" s="1"/>
  <c r="G241" i="35" s="1"/>
  <c r="G242" i="35" s="1"/>
  <c r="G243" i="35" s="1"/>
  <c r="G244" i="35" s="1"/>
  <c r="G245" i="35" s="1"/>
  <c r="G246" i="35" s="1"/>
  <c r="G247" i="35" s="1"/>
  <c r="G248" i="35" s="1"/>
  <c r="G249" i="35" s="1"/>
  <c r="G250" i="35" s="1"/>
  <c r="G251" i="35" s="1"/>
  <c r="G252" i="35" s="1"/>
  <c r="G253" i="35" s="1"/>
  <c r="G254" i="35" s="1"/>
  <c r="G255" i="35" s="1"/>
  <c r="G256" i="35" s="1"/>
  <c r="G257" i="35" s="1"/>
  <c r="G258" i="35" s="1"/>
  <c r="G259" i="35" s="1"/>
  <c r="G260" i="35" s="1"/>
  <c r="G261" i="35" s="1"/>
  <c r="G262" i="35" s="1"/>
  <c r="G263" i="35" s="1"/>
  <c r="G264" i="35" s="1"/>
  <c r="G265" i="35" s="1"/>
  <c r="G266" i="35" s="1"/>
  <c r="G267" i="35" s="1"/>
  <c r="G268" i="35" s="1"/>
  <c r="G269" i="35" s="1"/>
  <c r="G270" i="35" s="1"/>
  <c r="G271" i="35" s="1"/>
  <c r="G272" i="35" s="1"/>
  <c r="G273" i="35" s="1"/>
  <c r="G274" i="35" s="1"/>
  <c r="G275" i="35" s="1"/>
  <c r="G276" i="35" s="1"/>
  <c r="G277" i="35" s="1"/>
  <c r="G278" i="35" s="1"/>
  <c r="G279" i="35" s="1"/>
  <c r="G280" i="35" s="1"/>
  <c r="G281" i="35" s="1"/>
  <c r="G282" i="35" s="1"/>
  <c r="G283" i="35" s="1"/>
  <c r="G288" i="25"/>
  <c r="G289" i="25" s="1"/>
  <c r="G290" i="25" s="1"/>
  <c r="G291" i="25" s="1"/>
  <c r="G292" i="25" s="1"/>
  <c r="G293" i="25" s="1"/>
  <c r="G294" i="25" s="1"/>
  <c r="G295" i="25" s="1"/>
  <c r="G296" i="25" s="1"/>
  <c r="G297" i="25" s="1"/>
  <c r="G28" i="29"/>
  <c r="G29" i="29" s="1"/>
  <c r="G30" i="29" s="1"/>
  <c r="G31" i="29" s="1"/>
  <c r="G32" i="29" s="1"/>
  <c r="G33" i="29" s="1"/>
  <c r="G34" i="29" s="1"/>
  <c r="G35" i="29" s="1"/>
  <c r="G36" i="29" s="1"/>
  <c r="G37" i="29" s="1"/>
  <c r="G38" i="29" s="1"/>
  <c r="G39" i="29" s="1"/>
  <c r="G16" i="21"/>
  <c r="G17" i="21" s="1"/>
  <c r="G18" i="21" s="1"/>
  <c r="G19" i="21" s="1"/>
  <c r="G20" i="21" s="1"/>
  <c r="G21" i="21" s="1"/>
  <c r="G22" i="21" s="1"/>
  <c r="G23" i="21" s="1"/>
  <c r="G24" i="21" s="1"/>
  <c r="G25" i="21" s="1"/>
  <c r="G26" i="21" s="1"/>
  <c r="G27" i="21" s="1"/>
  <c r="G28" i="21" s="1"/>
  <c r="G144" i="5"/>
  <c r="G145" i="5" s="1"/>
  <c r="G146" i="5" s="1"/>
  <c r="G147" i="5" s="1"/>
  <c r="G148" i="5" s="1"/>
  <c r="G149" i="5" s="1"/>
  <c r="G150" i="5" s="1"/>
  <c r="G151" i="5" s="1"/>
  <c r="G152" i="5" s="1"/>
  <c r="G153" i="5" s="1"/>
  <c r="G154" i="5" s="1"/>
  <c r="G155" i="5" s="1"/>
  <c r="G156" i="5" s="1"/>
  <c r="G157" i="5" s="1"/>
  <c r="G158" i="5" s="1"/>
  <c r="G159" i="5" s="1"/>
  <c r="G160" i="5" s="1"/>
  <c r="G161" i="5" s="1"/>
  <c r="G162" i="5" s="1"/>
  <c r="G163" i="5" s="1"/>
  <c r="G164" i="5" s="1"/>
  <c r="G165" i="5" s="1"/>
  <c r="G166" i="5" s="1"/>
  <c r="G167" i="5" s="1"/>
  <c r="G168" i="5" s="1"/>
  <c r="G169" i="5" s="1"/>
  <c r="G170" i="5" s="1"/>
  <c r="G171" i="5" s="1"/>
  <c r="G172" i="5" s="1"/>
  <c r="G173" i="5" s="1"/>
  <c r="G174" i="5" s="1"/>
  <c r="G175" i="5" s="1"/>
  <c r="G176" i="5" s="1"/>
  <c r="G177" i="5" s="1"/>
  <c r="G178" i="5" s="1"/>
  <c r="G179" i="5" s="1"/>
  <c r="G180" i="5" s="1"/>
  <c r="G181" i="5" s="1"/>
  <c r="G182" i="5" s="1"/>
  <c r="G183" i="5" s="1"/>
  <c r="G184" i="5" s="1"/>
  <c r="G185" i="5" s="1"/>
  <c r="G186" i="5" s="1"/>
  <c r="G187" i="5" s="1"/>
  <c r="G188" i="5" s="1"/>
  <c r="G189" i="5" s="1"/>
  <c r="G190" i="5" s="1"/>
  <c r="G191" i="5" s="1"/>
  <c r="G192" i="5" s="1"/>
  <c r="G193" i="5" s="1"/>
  <c r="G194" i="5" s="1"/>
  <c r="G195" i="5" s="1"/>
  <c r="G196" i="5" s="1"/>
  <c r="G197" i="5" s="1"/>
  <c r="G198" i="5" s="1"/>
  <c r="G199" i="5" s="1"/>
  <c r="G200" i="5" s="1"/>
  <c r="G201" i="5" s="1"/>
  <c r="G202" i="5" s="1"/>
  <c r="G203" i="5" s="1"/>
  <c r="G204" i="5" s="1"/>
  <c r="G205" i="5" s="1"/>
  <c r="G206" i="5" s="1"/>
  <c r="G207" i="5" s="1"/>
  <c r="G208" i="5" s="1"/>
  <c r="G209" i="5" s="1"/>
  <c r="G210" i="5" s="1"/>
  <c r="G211" i="5" s="1"/>
  <c r="G212" i="5" s="1"/>
  <c r="G213" i="5" s="1"/>
  <c r="G214" i="5" s="1"/>
  <c r="G215" i="5" s="1"/>
  <c r="G216" i="5" s="1"/>
  <c r="G217" i="5" s="1"/>
  <c r="G218" i="5" s="1"/>
  <c r="G219" i="5" s="1"/>
  <c r="G220" i="5" s="1"/>
  <c r="G221" i="5" s="1"/>
  <c r="G222" i="5" s="1"/>
  <c r="G223" i="5" s="1"/>
  <c r="G224" i="5" s="1"/>
  <c r="G225" i="5" s="1"/>
  <c r="G226" i="5" s="1"/>
  <c r="G227" i="5" s="1"/>
  <c r="G228" i="5" s="1"/>
  <c r="G229" i="5" s="1"/>
  <c r="G230" i="5" s="1"/>
  <c r="G231" i="5" s="1"/>
  <c r="G232" i="5" s="1"/>
  <c r="G233" i="5" s="1"/>
  <c r="G234" i="5" s="1"/>
  <c r="G235" i="5" s="1"/>
  <c r="G236" i="5" s="1"/>
  <c r="G237" i="5" s="1"/>
  <c r="G238" i="5" s="1"/>
  <c r="G239" i="5" s="1"/>
  <c r="G240" i="5" s="1"/>
  <c r="G241" i="5" s="1"/>
  <c r="G242" i="5" s="1"/>
  <c r="G243" i="5" s="1"/>
  <c r="G244" i="5" s="1"/>
  <c r="G245" i="5" s="1"/>
  <c r="G246" i="5" s="1"/>
  <c r="G247" i="5" s="1"/>
  <c r="G248" i="5" s="1"/>
  <c r="G249" i="5" s="1"/>
  <c r="G250" i="5" s="1"/>
  <c r="G251" i="5" s="1"/>
  <c r="G252" i="5" s="1"/>
  <c r="G284" i="35"/>
  <c r="G285" i="35" s="1"/>
  <c r="G286" i="35" s="1"/>
  <c r="G287" i="35" s="1"/>
  <c r="G288" i="35" s="1"/>
  <c r="G289" i="35" s="1"/>
  <c r="G290" i="35" s="1"/>
  <c r="G291" i="35" s="1"/>
  <c r="G292" i="35" s="1"/>
  <c r="G293" i="35" s="1"/>
  <c r="G294" i="35" s="1"/>
  <c r="G295" i="35" s="1"/>
  <c r="G296" i="35" s="1"/>
  <c r="G297" i="35" s="1"/>
  <c r="G298" i="35" s="1"/>
  <c r="G299" i="35" s="1"/>
  <c r="G300" i="35" s="1"/>
  <c r="G301" i="35" s="1"/>
  <c r="G302" i="35" s="1"/>
  <c r="G303" i="35" s="1"/>
  <c r="G304" i="35" s="1"/>
  <c r="G305" i="35" s="1"/>
  <c r="G306" i="35" s="1"/>
  <c r="G307" i="35" s="1"/>
  <c r="G308" i="35" s="1"/>
  <c r="G309" i="35" s="1"/>
  <c r="G310" i="35" s="1"/>
  <c r="G311" i="35" s="1"/>
  <c r="G884" i="51" l="1"/>
  <c r="G885" i="51" s="1"/>
  <c r="G886" i="51" s="1"/>
  <c r="G887" i="51" s="1"/>
  <c r="G888" i="51" s="1"/>
  <c r="G889" i="51" s="1"/>
  <c r="G890" i="51" s="1"/>
  <c r="G891" i="51" s="1"/>
  <c r="G892" i="51" s="1"/>
  <c r="G893" i="51" s="1"/>
  <c r="G894" i="51" s="1"/>
  <c r="G895" i="51" s="1"/>
  <c r="G896" i="51" s="1"/>
  <c r="G897" i="51" s="1"/>
  <c r="G898" i="51" s="1"/>
  <c r="G899" i="51" s="1"/>
  <c r="G900" i="51" s="1"/>
  <c r="G901" i="51" s="1"/>
  <c r="G902" i="51" s="1"/>
  <c r="G903" i="51" s="1"/>
  <c r="G904" i="51" s="1"/>
  <c r="G905" i="51" s="1"/>
  <c r="G906" i="51" s="1"/>
  <c r="G907" i="51" s="1"/>
  <c r="G908" i="51" s="1"/>
  <c r="G909" i="51" s="1"/>
  <c r="G910" i="51" s="1"/>
  <c r="G911" i="51" s="1"/>
  <c r="G912" i="51" s="1"/>
  <c r="G913" i="51" s="1"/>
  <c r="G914" i="51" s="1"/>
  <c r="G915" i="51" s="1"/>
  <c r="G916" i="51" s="1"/>
  <c r="G917" i="51" s="1"/>
  <c r="G918" i="51" s="1"/>
  <c r="G919" i="51" s="1"/>
  <c r="G920" i="51" s="1"/>
  <c r="G921" i="51" s="1"/>
  <c r="G922" i="51" s="1"/>
  <c r="G923" i="51" s="1"/>
  <c r="G924" i="51" s="1"/>
  <c r="G925" i="51" s="1"/>
  <c r="G926" i="51" s="1"/>
  <c r="G927" i="51" s="1"/>
  <c r="G168" i="36"/>
  <c r="G169" i="36" s="1"/>
  <c r="G170" i="36" s="1"/>
  <c r="G171" i="36" s="1"/>
  <c r="G172" i="36" s="1"/>
  <c r="G173" i="36" s="1"/>
  <c r="G174" i="36" s="1"/>
  <c r="G175" i="36" s="1"/>
  <c r="G176" i="36" s="1"/>
  <c r="G177" i="36" s="1"/>
  <c r="G178" i="36" s="1"/>
  <c r="G179" i="36" s="1"/>
  <c r="G180" i="36" s="1"/>
  <c r="G181" i="36" s="1"/>
  <c r="G182" i="36" s="1"/>
  <c r="G183" i="36" s="1"/>
  <c r="G184" i="36" s="1"/>
  <c r="G185" i="36" s="1"/>
  <c r="G186" i="36" s="1"/>
  <c r="G187" i="36" s="1"/>
  <c r="G188" i="36" s="1"/>
  <c r="G189" i="36" s="1"/>
  <c r="G190" i="36" s="1"/>
  <c r="G191" i="36" s="1"/>
  <c r="G192" i="36" s="1"/>
  <c r="G193" i="36" s="1"/>
  <c r="G194" i="36" s="1"/>
  <c r="G195" i="36" s="1"/>
  <c r="G196" i="36" s="1"/>
  <c r="G197" i="36" s="1"/>
  <c r="G198" i="36" s="1"/>
  <c r="G199" i="36" s="1"/>
  <c r="G200" i="36" s="1"/>
  <c r="G201" i="36" s="1"/>
  <c r="G202" i="36" s="1"/>
  <c r="G203" i="36" s="1"/>
  <c r="G204" i="36" s="1"/>
  <c r="G205" i="36" s="1"/>
  <c r="G206" i="36" s="1"/>
  <c r="G207" i="36" s="1"/>
  <c r="G208" i="36" s="1"/>
  <c r="G209" i="36" s="1"/>
  <c r="G210" i="36" s="1"/>
  <c r="G211" i="36" s="1"/>
  <c r="G212" i="36" s="1"/>
  <c r="G213" i="36" s="1"/>
  <c r="G214" i="36" s="1"/>
  <c r="G215" i="36" s="1"/>
  <c r="G216" i="36" s="1"/>
  <c r="G217" i="36" s="1"/>
  <c r="G218" i="36" s="1"/>
  <c r="G219" i="36" s="1"/>
  <c r="G220" i="36" s="1"/>
  <c r="G221" i="36" s="1"/>
  <c r="G222" i="36" s="1"/>
  <c r="G223" i="36" s="1"/>
  <c r="G224" i="36" s="1"/>
  <c r="G225" i="36" s="1"/>
  <c r="G226" i="36" s="1"/>
  <c r="G227" i="36" s="1"/>
  <c r="G228" i="36" s="1"/>
  <c r="G229" i="36" s="1"/>
  <c r="G230" i="36" s="1"/>
  <c r="G231" i="36" s="1"/>
  <c r="G232" i="36" s="1"/>
  <c r="G233" i="36" s="1"/>
  <c r="G234" i="36" s="1"/>
  <c r="G235" i="36" s="1"/>
  <c r="G298" i="25"/>
  <c r="G299" i="25" s="1"/>
  <c r="G300" i="25" s="1"/>
  <c r="G301" i="25" s="1"/>
  <c r="G302" i="25" s="1"/>
  <c r="G303" i="25" s="1"/>
  <c r="G304" i="25" s="1"/>
  <c r="G305" i="25" s="1"/>
  <c r="G306" i="25" s="1"/>
  <c r="G307" i="25" s="1"/>
  <c r="G29" i="21"/>
  <c r="G30" i="21" s="1"/>
  <c r="G31" i="21" s="1"/>
  <c r="G32" i="21" s="1"/>
  <c r="G33" i="21" s="1"/>
  <c r="G34" i="21" s="1"/>
  <c r="G35" i="21" s="1"/>
  <c r="G36" i="21" s="1"/>
  <c r="G37" i="21" s="1"/>
  <c r="G40" i="29"/>
  <c r="G41" i="29" s="1"/>
  <c r="G42" i="29" s="1"/>
  <c r="G43" i="29" s="1"/>
  <c r="G44" i="29" s="1"/>
  <c r="G45" i="29" s="1"/>
  <c r="G46" i="29" s="1"/>
  <c r="G47" i="29" s="1"/>
  <c r="G48" i="29" s="1"/>
  <c r="G49" i="29" s="1"/>
  <c r="G50" i="29" s="1"/>
  <c r="G51" i="29" s="1"/>
  <c r="G52" i="29" s="1"/>
  <c r="G53" i="29" s="1"/>
  <c r="G54" i="29" s="1"/>
  <c r="G55" i="29" s="1"/>
  <c r="G56" i="29" s="1"/>
  <c r="G57" i="29" s="1"/>
  <c r="G58" i="29" s="1"/>
  <c r="G59" i="29" s="1"/>
  <c r="G60" i="29" s="1"/>
  <c r="G61" i="29" s="1"/>
  <c r="G62" i="29" s="1"/>
  <c r="G63" i="29" s="1"/>
  <c r="G64" i="29" s="1"/>
  <c r="G65" i="29" s="1"/>
  <c r="G66" i="29" s="1"/>
  <c r="G67" i="29" s="1"/>
  <c r="G68" i="29" s="1"/>
  <c r="G69" i="29" s="1"/>
  <c r="G70" i="29" s="1"/>
  <c r="G71" i="29" s="1"/>
  <c r="G72" i="29" s="1"/>
  <c r="G73" i="29" s="1"/>
  <c r="G74" i="29" s="1"/>
  <c r="G75" i="29" s="1"/>
  <c r="G76" i="29" s="1"/>
  <c r="G77" i="29" s="1"/>
  <c r="G78" i="29" s="1"/>
  <c r="G79" i="29" s="1"/>
  <c r="G80" i="29" s="1"/>
  <c r="G81" i="29" s="1"/>
  <c r="G82" i="29" s="1"/>
  <c r="G83" i="29" s="1"/>
  <c r="G84" i="29" s="1"/>
  <c r="G85" i="29" s="1"/>
  <c r="G86" i="29" s="1"/>
  <c r="G87" i="29" s="1"/>
  <c r="G88" i="29" s="1"/>
  <c r="G89" i="29" s="1"/>
  <c r="G90" i="29" s="1"/>
  <c r="G91" i="29" s="1"/>
  <c r="G92" i="29" s="1"/>
  <c r="G93" i="29" s="1"/>
  <c r="G94" i="29" s="1"/>
  <c r="G95" i="29" s="1"/>
  <c r="G96" i="29" s="1"/>
  <c r="G97" i="29" s="1"/>
  <c r="G98" i="29" s="1"/>
  <c r="G99" i="29" s="1"/>
  <c r="G100" i="29" s="1"/>
  <c r="G101" i="29" s="1"/>
  <c r="G102" i="29" s="1"/>
  <c r="G103" i="29" s="1"/>
  <c r="G104" i="29" s="1"/>
  <c r="G105" i="29" s="1"/>
  <c r="G106" i="29" s="1"/>
  <c r="G107" i="29" s="1"/>
  <c r="G108" i="29" s="1"/>
  <c r="G109" i="29" s="1"/>
  <c r="G110" i="29" s="1"/>
  <c r="G111" i="29" s="1"/>
  <c r="G112" i="29" s="1"/>
  <c r="G113" i="29" s="1"/>
  <c r="G114" i="29" s="1"/>
  <c r="G115" i="29" s="1"/>
  <c r="G116" i="29" s="1"/>
  <c r="G117" i="29" s="1"/>
  <c r="G118" i="29" s="1"/>
  <c r="G119" i="29" s="1"/>
  <c r="G120" i="29" s="1"/>
  <c r="G121" i="29" s="1"/>
  <c r="G122" i="29" s="1"/>
  <c r="G123" i="29" s="1"/>
  <c r="G124" i="29" s="1"/>
  <c r="G125" i="29" s="1"/>
  <c r="G126" i="29" s="1"/>
  <c r="G127" i="29" s="1"/>
  <c r="G128" i="29" s="1"/>
  <c r="G129" i="29" s="1"/>
  <c r="G130" i="29" s="1"/>
  <c r="G131" i="29" s="1"/>
  <c r="G132" i="29" s="1"/>
  <c r="G133" i="29" s="1"/>
  <c r="G134" i="29" s="1"/>
  <c r="G135" i="29" s="1"/>
  <c r="G136" i="29" s="1"/>
  <c r="G137" i="29" s="1"/>
  <c r="G138" i="29" s="1"/>
  <c r="G139" i="29" s="1"/>
  <c r="G140" i="29" s="1"/>
  <c r="G141" i="29" s="1"/>
  <c r="G142" i="29" s="1"/>
  <c r="G143" i="29" s="1"/>
  <c r="G144" i="29" s="1"/>
  <c r="G145" i="29" s="1"/>
  <c r="G146" i="29" s="1"/>
  <c r="G147" i="29" s="1"/>
  <c r="G148" i="29" s="1"/>
  <c r="G149" i="29" s="1"/>
  <c r="G150" i="29" s="1"/>
  <c r="G151" i="29" s="1"/>
  <c r="G152" i="29" s="1"/>
  <c r="G153" i="29" s="1"/>
  <c r="G154" i="29" s="1"/>
  <c r="G155" i="29" s="1"/>
  <c r="G156" i="29" s="1"/>
  <c r="G157" i="29" s="1"/>
  <c r="G158" i="29" s="1"/>
  <c r="G159" i="29" s="1"/>
  <c r="G160" i="29" s="1"/>
  <c r="G161" i="29" s="1"/>
  <c r="G162" i="29" s="1"/>
  <c r="G163" i="29" s="1"/>
  <c r="G164" i="29" s="1"/>
  <c r="G165" i="29" s="1"/>
  <c r="G166" i="29" s="1"/>
  <c r="G167" i="29" s="1"/>
  <c r="G168" i="29" s="1"/>
  <c r="G16" i="1"/>
  <c r="G17" i="1" s="1"/>
  <c r="G18" i="1" s="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253" i="5"/>
  <c r="G254" i="5" s="1"/>
  <c r="G255" i="5" s="1"/>
  <c r="G256" i="5" s="1"/>
  <c r="G257" i="5" s="1"/>
  <c r="G258" i="5" s="1"/>
  <c r="G259" i="5" s="1"/>
  <c r="G260" i="5" s="1"/>
  <c r="G261" i="5" s="1"/>
  <c r="G262" i="5" s="1"/>
  <c r="G263" i="5" s="1"/>
  <c r="G264" i="5" s="1"/>
  <c r="G265" i="5" s="1"/>
  <c r="G266" i="5" s="1"/>
  <c r="G267" i="5" s="1"/>
  <c r="G268" i="5" s="1"/>
  <c r="G269" i="5" s="1"/>
  <c r="G270" i="5" s="1"/>
  <c r="G271" i="5" s="1"/>
  <c r="G272" i="5" s="1"/>
  <c r="G273" i="5" s="1"/>
  <c r="G274" i="5" s="1"/>
  <c r="G275" i="5" s="1"/>
  <c r="G276" i="5" s="1"/>
  <c r="G277" i="5" s="1"/>
  <c r="G278" i="5" s="1"/>
  <c r="G279" i="5" s="1"/>
  <c r="G280" i="5" s="1"/>
  <c r="G281" i="5" s="1"/>
  <c r="G282" i="5" s="1"/>
  <c r="G283" i="5" s="1"/>
  <c r="G284" i="5" s="1"/>
  <c r="G285" i="5" s="1"/>
  <c r="G286" i="5" s="1"/>
  <c r="G287" i="5" s="1"/>
  <c r="G288" i="5" s="1"/>
  <c r="G289" i="5" s="1"/>
  <c r="G290" i="5" s="1"/>
  <c r="G291" i="5" s="1"/>
  <c r="G292" i="5" s="1"/>
  <c r="G293" i="5" s="1"/>
  <c r="G294" i="5" s="1"/>
  <c r="G295" i="5" s="1"/>
  <c r="G296" i="5" s="1"/>
  <c r="G297" i="5" s="1"/>
  <c r="G298" i="5" s="1"/>
  <c r="G299" i="5" s="1"/>
  <c r="G300" i="5" s="1"/>
  <c r="G301" i="5" s="1"/>
  <c r="G302" i="5" s="1"/>
  <c r="G303" i="5" s="1"/>
  <c r="G304" i="5" s="1"/>
  <c r="G305" i="5" s="1"/>
  <c r="G306" i="5" s="1"/>
  <c r="G307" i="5" s="1"/>
  <c r="G308" i="5" s="1"/>
  <c r="G309" i="5" s="1"/>
  <c r="G310" i="5" s="1"/>
  <c r="G311" i="5" s="1"/>
  <c r="G312" i="5" s="1"/>
  <c r="G313" i="5" s="1"/>
  <c r="G314" i="5" s="1"/>
  <c r="G315" i="5" s="1"/>
  <c r="G316" i="5" s="1"/>
  <c r="G317" i="5" s="1"/>
  <c r="G318" i="5" s="1"/>
  <c r="G319" i="5" s="1"/>
  <c r="G320" i="5" s="1"/>
  <c r="G321" i="5" s="1"/>
  <c r="G322" i="5" s="1"/>
  <c r="G323" i="5" s="1"/>
  <c r="G324" i="5" s="1"/>
  <c r="G325" i="5" s="1"/>
  <c r="G326" i="5" s="1"/>
  <c r="G327" i="5" s="1"/>
  <c r="G328" i="5" s="1"/>
  <c r="G329" i="5" s="1"/>
  <c r="G330" i="5" s="1"/>
  <c r="G331" i="5" s="1"/>
  <c r="G332" i="5" s="1"/>
  <c r="G333" i="5" s="1"/>
  <c r="G312" i="35"/>
  <c r="G313" i="35" s="1"/>
  <c r="G314" i="35" s="1"/>
  <c r="G315" i="35" s="1"/>
  <c r="G316" i="35" s="1"/>
  <c r="G317" i="35" s="1"/>
  <c r="G318" i="35" s="1"/>
  <c r="G319" i="35" s="1"/>
  <c r="G320" i="35" s="1"/>
  <c r="G321" i="35" s="1"/>
  <c r="G322" i="35" s="1"/>
  <c r="G323" i="35" s="1"/>
  <c r="G324" i="35" s="1"/>
  <c r="G325" i="35" s="1"/>
  <c r="G326" i="35" s="1"/>
  <c r="G327" i="35" s="1"/>
  <c r="G328" i="35" s="1"/>
  <c r="G329" i="35" s="1"/>
  <c r="G330" i="35" s="1"/>
  <c r="G331" i="35" s="1"/>
  <c r="G332" i="35" s="1"/>
  <c r="G333" i="35" s="1"/>
  <c r="G334" i="35" s="1"/>
  <c r="G335" i="35" s="1"/>
  <c r="G336" i="35" s="1"/>
  <c r="G337" i="35" s="1"/>
  <c r="G338" i="35" s="1"/>
  <c r="G339" i="35" s="1"/>
  <c r="G340" i="35" s="1"/>
  <c r="G341" i="35" s="1"/>
  <c r="G342" i="35" s="1"/>
  <c r="G343" i="35" s="1"/>
  <c r="G344" i="35" s="1"/>
  <c r="G345" i="35" s="1"/>
  <c r="G346" i="35" s="1"/>
  <c r="G347" i="35" s="1"/>
  <c r="G348" i="35" s="1"/>
  <c r="G349" i="35" s="1"/>
  <c r="G350" i="35" s="1"/>
  <c r="G351" i="35" s="1"/>
  <c r="G352" i="35" s="1"/>
  <c r="G353" i="35" s="1"/>
  <c r="G354" i="35" s="1"/>
  <c r="G355" i="35" s="1"/>
  <c r="G356" i="35" s="1"/>
  <c r="G357" i="35" s="1"/>
  <c r="G358" i="35" s="1"/>
  <c r="G359" i="35" s="1"/>
  <c r="G360" i="35" s="1"/>
  <c r="G361" i="35" s="1"/>
  <c r="G362" i="35" s="1"/>
  <c r="G363" i="35" s="1"/>
  <c r="G364" i="35" s="1"/>
  <c r="G365" i="35" s="1"/>
  <c r="G366" i="35" s="1"/>
  <c r="G367" i="35" s="1"/>
  <c r="G368" i="35" s="1"/>
  <c r="G369" i="35" s="1"/>
  <c r="G370" i="35" s="1"/>
  <c r="G371" i="35" s="1"/>
  <c r="G372" i="35" s="1"/>
  <c r="G373" i="35" s="1"/>
  <c r="G374" i="35" s="1"/>
  <c r="G375" i="35" s="1"/>
  <c r="G376" i="35" s="1"/>
  <c r="G377" i="35" s="1"/>
  <c r="G928" i="51" l="1"/>
  <c r="G929" i="51" s="1"/>
  <c r="G930" i="51" s="1"/>
  <c r="G931" i="51" s="1"/>
  <c r="G932" i="51" s="1"/>
  <c r="G933" i="51" s="1"/>
  <c r="G934" i="51" s="1"/>
  <c r="G935" i="51" s="1"/>
  <c r="G936" i="51" s="1"/>
  <c r="G937" i="51" s="1"/>
  <c r="G938" i="51" s="1"/>
  <c r="G939" i="51" s="1"/>
  <c r="G940" i="51" s="1"/>
  <c r="G941" i="51" s="1"/>
  <c r="G942" i="51" s="1"/>
  <c r="G943" i="51" s="1"/>
  <c r="G944" i="51" s="1"/>
  <c r="G945" i="51" s="1"/>
  <c r="G946" i="51" s="1"/>
  <c r="G947" i="51" s="1"/>
  <c r="G948" i="51" s="1"/>
  <c r="G949" i="51" s="1"/>
  <c r="G950" i="51" s="1"/>
  <c r="G951" i="51" s="1"/>
  <c r="G952" i="51" s="1"/>
  <c r="G953" i="51" s="1"/>
  <c r="G954" i="51" s="1"/>
  <c r="G955" i="51" s="1"/>
  <c r="G956" i="51" s="1"/>
  <c r="G957" i="51" s="1"/>
  <c r="G958" i="51" s="1"/>
  <c r="G959" i="51" s="1"/>
  <c r="G960" i="51" s="1"/>
  <c r="G961" i="51" s="1"/>
  <c r="G962" i="51" s="1"/>
  <c r="G963" i="51" s="1"/>
  <c r="G964" i="51" s="1"/>
  <c r="G965" i="51" s="1"/>
  <c r="G966" i="51" s="1"/>
  <c r="G967" i="51" s="1"/>
  <c r="G968" i="51" s="1"/>
  <c r="G969" i="51" s="1"/>
  <c r="G970" i="51" s="1"/>
  <c r="G971" i="51" s="1"/>
  <c r="G972" i="51" s="1"/>
  <c r="G973" i="51" s="1"/>
  <c r="G974" i="51" s="1"/>
  <c r="G975" i="51" s="1"/>
  <c r="G976" i="51" s="1"/>
  <c r="G977" i="51" s="1"/>
  <c r="G978" i="51" s="1"/>
  <c r="G979" i="51" s="1"/>
  <c r="G980" i="51" s="1"/>
  <c r="G981" i="51" s="1"/>
  <c r="G982" i="51" s="1"/>
  <c r="G983" i="51" s="1"/>
  <c r="G984" i="51" s="1"/>
  <c r="G985" i="51" s="1"/>
  <c r="G986" i="51" s="1"/>
  <c r="G987" i="51" s="1"/>
  <c r="G988" i="51" s="1"/>
  <c r="G989" i="51" s="1"/>
  <c r="G990" i="51" s="1"/>
  <c r="G991" i="51" s="1"/>
  <c r="G992" i="51" s="1"/>
  <c r="G993" i="51" s="1"/>
  <c r="G994" i="51" s="1"/>
  <c r="G995" i="51" s="1"/>
  <c r="G996" i="51" s="1"/>
  <c r="G997" i="51" s="1"/>
  <c r="G998" i="51" s="1"/>
  <c r="G999" i="51" s="1"/>
  <c r="G1000" i="51" s="1"/>
  <c r="G1001" i="51" s="1"/>
  <c r="G1002" i="51" s="1"/>
  <c r="G1003" i="51" s="1"/>
  <c r="G1004" i="51" s="1"/>
  <c r="G169" i="29"/>
  <c r="G170" i="29" s="1"/>
  <c r="G171" i="29" s="1"/>
  <c r="G236" i="36"/>
  <c r="G237" i="36" s="1"/>
  <c r="G238" i="36" s="1"/>
  <c r="G239" i="36" s="1"/>
  <c r="G240" i="36" s="1"/>
  <c r="G241" i="36" s="1"/>
  <c r="G242" i="36" s="1"/>
  <c r="G243" i="36" s="1"/>
  <c r="G244" i="36" s="1"/>
  <c r="G245" i="36" s="1"/>
  <c r="G246" i="36" s="1"/>
  <c r="G247" i="36" s="1"/>
  <c r="G248" i="36" s="1"/>
  <c r="G249" i="36" s="1"/>
  <c r="G250" i="36" s="1"/>
  <c r="G251" i="36" s="1"/>
  <c r="G252" i="36" s="1"/>
  <c r="G253" i="36" s="1"/>
  <c r="G254" i="36" s="1"/>
  <c r="G255" i="36" s="1"/>
  <c r="G256" i="36" s="1"/>
  <c r="G257" i="36" s="1"/>
  <c r="G308" i="25"/>
  <c r="G309" i="25" s="1"/>
  <c r="G310" i="25" s="1"/>
  <c r="G311" i="25" s="1"/>
  <c r="G312" i="25" s="1"/>
  <c r="G313" i="25" s="1"/>
  <c r="G314" i="25" s="1"/>
  <c r="G315" i="25" s="1"/>
  <c r="G316" i="25" s="1"/>
  <c r="G38" i="21"/>
  <c r="G39" i="21" s="1"/>
  <c r="G40" i="21" s="1"/>
  <c r="G41" i="21" s="1"/>
  <c r="G42" i="21" s="1"/>
  <c r="G43" i="21" s="1"/>
  <c r="G44" i="21" s="1"/>
  <c r="G45" i="21" s="1"/>
  <c r="G46" i="21" s="1"/>
  <c r="G47" i="21" s="1"/>
  <c r="G48" i="21" s="1"/>
  <c r="G49" i="21" s="1"/>
  <c r="G50" i="21" s="1"/>
  <c r="G51" i="21" s="1"/>
  <c r="G52" i="21" s="1"/>
  <c r="G53" i="21" s="1"/>
  <c r="G54" i="21" s="1"/>
  <c r="G55" i="21" s="1"/>
  <c r="G56" i="21" s="1"/>
  <c r="G57" i="21" s="1"/>
  <c r="G334" i="5"/>
  <c r="G335" i="5" s="1"/>
  <c r="G336" i="5" s="1"/>
  <c r="G337" i="5" s="1"/>
  <c r="G338" i="5" s="1"/>
  <c r="G339" i="5" s="1"/>
  <c r="G340" i="5" s="1"/>
  <c r="G341" i="5" s="1"/>
  <c r="G342" i="5" s="1"/>
  <c r="G343" i="5" s="1"/>
  <c r="G344" i="5" s="1"/>
  <c r="G345" i="5" s="1"/>
  <c r="G346" i="5" s="1"/>
  <c r="G347" i="5" s="1"/>
  <c r="G348" i="5" s="1"/>
  <c r="G349" i="5" s="1"/>
  <c r="G350" i="5" s="1"/>
  <c r="G351" i="5" s="1"/>
  <c r="G352" i="5" s="1"/>
  <c r="G353" i="5" s="1"/>
  <c r="G354" i="5" s="1"/>
  <c r="G355" i="5" s="1"/>
  <c r="G356" i="5" s="1"/>
  <c r="G357" i="5" s="1"/>
  <c r="G358" i="5" s="1"/>
  <c r="G359" i="5" s="1"/>
  <c r="G360" i="5" s="1"/>
  <c r="G361" i="5" s="1"/>
  <c r="G362" i="5" s="1"/>
  <c r="G363" i="5" s="1"/>
  <c r="G364" i="5" s="1"/>
  <c r="G365" i="5" s="1"/>
  <c r="G366" i="5" s="1"/>
  <c r="G367" i="5" s="1"/>
  <c r="G368" i="5" s="1"/>
  <c r="G369" i="5" s="1"/>
  <c r="G370" i="5" s="1"/>
  <c r="G371" i="5" s="1"/>
  <c r="G372" i="5" s="1"/>
  <c r="G373" i="5" s="1"/>
  <c r="G374" i="5" s="1"/>
  <c r="G375" i="5" s="1"/>
  <c r="G376" i="5" s="1"/>
  <c r="G377" i="5" s="1"/>
  <c r="G378" i="5" s="1"/>
  <c r="G379" i="5" s="1"/>
  <c r="G380" i="5" s="1"/>
  <c r="G381" i="5" s="1"/>
  <c r="G382" i="5" s="1"/>
  <c r="G383" i="5" s="1"/>
  <c r="G384" i="5" s="1"/>
  <c r="G385" i="5" s="1"/>
  <c r="G386" i="5" s="1"/>
  <c r="G387" i="5" s="1"/>
  <c r="G388" i="5" s="1"/>
  <c r="G389" i="5" s="1"/>
  <c r="G390" i="5" s="1"/>
  <c r="G391" i="5" s="1"/>
  <c r="G392" i="5" s="1"/>
  <c r="G393" i="5" s="1"/>
  <c r="G394" i="5" s="1"/>
  <c r="G395" i="5" s="1"/>
  <c r="G396" i="5" s="1"/>
  <c r="G397" i="5" s="1"/>
  <c r="G398" i="5" s="1"/>
  <c r="G399" i="5" s="1"/>
  <c r="G400" i="5" s="1"/>
  <c r="G401" i="5" s="1"/>
  <c r="G402" i="5" s="1"/>
  <c r="G403" i="5" s="1"/>
  <c r="G404" i="5" s="1"/>
  <c r="G405" i="5" s="1"/>
  <c r="G406" i="5" s="1"/>
  <c r="G407" i="5" s="1"/>
  <c r="G408" i="5" s="1"/>
  <c r="G409" i="5" s="1"/>
  <c r="G410" i="5" s="1"/>
  <c r="G411" i="5" s="1"/>
  <c r="G412" i="5" s="1"/>
  <c r="G413" i="5" s="1"/>
  <c r="G414" i="5" s="1"/>
  <c r="G415" i="5" s="1"/>
  <c r="G416" i="5" s="1"/>
  <c r="G417" i="5" s="1"/>
  <c r="G418" i="5" s="1"/>
  <c r="G419" i="5" s="1"/>
  <c r="G420" i="5" s="1"/>
  <c r="G421" i="5" s="1"/>
  <c r="G422" i="5" s="1"/>
  <c r="G423" i="5" s="1"/>
  <c r="G424" i="5" s="1"/>
  <c r="G425" i="5" s="1"/>
  <c r="G426" i="5" s="1"/>
  <c r="G427" i="5" s="1"/>
  <c r="G428" i="5" s="1"/>
  <c r="G429" i="5" s="1"/>
  <c r="G430" i="5" s="1"/>
  <c r="G431" i="5" s="1"/>
  <c r="G432" i="5" s="1"/>
  <c r="G433" i="5" s="1"/>
  <c r="G434" i="5" s="1"/>
  <c r="G435" i="5" s="1"/>
  <c r="G436" i="5" s="1"/>
  <c r="G437" i="5" s="1"/>
  <c r="G438" i="5" s="1"/>
  <c r="G439" i="5" s="1"/>
  <c r="G440" i="5" s="1"/>
  <c r="G441" i="5" s="1"/>
  <c r="G442" i="5" s="1"/>
  <c r="G443" i="5" s="1"/>
  <c r="G444" i="5" s="1"/>
  <c r="G445" i="5" s="1"/>
  <c r="G446" i="5" s="1"/>
  <c r="G447" i="5" s="1"/>
  <c r="G448" i="5" s="1"/>
  <c r="G449" i="5" s="1"/>
  <c r="G450" i="5" s="1"/>
  <c r="G451" i="5" s="1"/>
  <c r="G452" i="5" s="1"/>
  <c r="G453" i="5" s="1"/>
  <c r="G76" i="1"/>
  <c r="G378" i="35"/>
  <c r="G379" i="35" s="1"/>
  <c r="G380" i="35" s="1"/>
  <c r="G381" i="35" s="1"/>
  <c r="G382" i="35" s="1"/>
  <c r="G383" i="35" s="1"/>
  <c r="G384" i="35" s="1"/>
  <c r="G385" i="35" s="1"/>
  <c r="G386" i="35" s="1"/>
  <c r="G387" i="35" s="1"/>
  <c r="G388" i="35" s="1"/>
  <c r="G389" i="35" s="1"/>
  <c r="N437" i="37"/>
  <c r="N352" i="19"/>
  <c r="G1005" i="51" l="1"/>
  <c r="G1006" i="51" s="1"/>
  <c r="G1007" i="51" s="1"/>
  <c r="G1008" i="51" s="1"/>
  <c r="G1009" i="51" s="1"/>
  <c r="G1010" i="51" s="1"/>
  <c r="G1011" i="51" s="1"/>
  <c r="G1012" i="51" s="1"/>
  <c r="G1013" i="51" s="1"/>
  <c r="G1014" i="51" s="1"/>
  <c r="G1015" i="51" s="1"/>
  <c r="G1016" i="51" s="1"/>
  <c r="G1017" i="51" s="1"/>
  <c r="G1018" i="51" s="1"/>
  <c r="G1019" i="51" s="1"/>
  <c r="G1020" i="51" s="1"/>
  <c r="G1021" i="51" s="1"/>
  <c r="G1022" i="51" s="1"/>
  <c r="G1023" i="51" s="1"/>
  <c r="G1024" i="51" s="1"/>
  <c r="G1025" i="51" s="1"/>
  <c r="G1026" i="51" s="1"/>
  <c r="G1027" i="51" s="1"/>
  <c r="G1028" i="51" s="1"/>
  <c r="G1029" i="51" s="1"/>
  <c r="G1030" i="51" s="1"/>
  <c r="G1031" i="51" s="1"/>
  <c r="G1032" i="51" s="1"/>
  <c r="G1033" i="51" s="1"/>
  <c r="G1034" i="51" s="1"/>
  <c r="G1035" i="51" s="1"/>
  <c r="G1036" i="51" s="1"/>
  <c r="G1037" i="51" s="1"/>
  <c r="G1038" i="51" s="1"/>
  <c r="G1039" i="51" s="1"/>
  <c r="G1040" i="51" s="1"/>
  <c r="G1041" i="51" s="1"/>
  <c r="G1042" i="51" s="1"/>
  <c r="G1043" i="51" s="1"/>
  <c r="G1044" i="51" s="1"/>
  <c r="G172" i="29"/>
  <c r="G173" i="29" s="1"/>
  <c r="G174" i="29" s="1"/>
  <c r="G175" i="29" s="1"/>
  <c r="G176" i="29" s="1"/>
  <c r="G177" i="29" s="1"/>
  <c r="G178" i="29" s="1"/>
  <c r="G179" i="29" s="1"/>
  <c r="G180" i="29" s="1"/>
  <c r="G181" i="29" s="1"/>
  <c r="G182" i="29" s="1"/>
  <c r="G183" i="29" s="1"/>
  <c r="G184" i="29" s="1"/>
  <c r="G185" i="29" s="1"/>
  <c r="G186" i="29" s="1"/>
  <c r="G187" i="29" s="1"/>
  <c r="G188" i="29" s="1"/>
  <c r="G189" i="29" s="1"/>
  <c r="G190" i="29" s="1"/>
  <c r="G191" i="29" s="1"/>
  <c r="G192" i="29" s="1"/>
  <c r="G193" i="29" s="1"/>
  <c r="G194" i="29" s="1"/>
  <c r="G195" i="29" s="1"/>
  <c r="G196" i="29" s="1"/>
  <c r="G197" i="29" s="1"/>
  <c r="G198" i="29" s="1"/>
  <c r="G199" i="29" s="1"/>
  <c r="G200" i="29" s="1"/>
  <c r="G201" i="29" s="1"/>
  <c r="G202" i="29" s="1"/>
  <c r="G203" i="29" s="1"/>
  <c r="G204" i="29" s="1"/>
  <c r="G258" i="36"/>
  <c r="G259" i="36" s="1"/>
  <c r="G260" i="36" s="1"/>
  <c r="G261" i="36" s="1"/>
  <c r="G262" i="36" s="1"/>
  <c r="G263" i="36" s="1"/>
  <c r="G264" i="36" s="1"/>
  <c r="G265" i="36" s="1"/>
  <c r="G266" i="36" s="1"/>
  <c r="G267" i="36" s="1"/>
  <c r="G268" i="36" s="1"/>
  <c r="G269" i="36" s="1"/>
  <c r="G317" i="25"/>
  <c r="G318" i="25" s="1"/>
  <c r="G319" i="25" s="1"/>
  <c r="G58" i="21"/>
  <c r="G59" i="21" s="1"/>
  <c r="G60" i="21" s="1"/>
  <c r="G61" i="21" s="1"/>
  <c r="G62" i="21" s="1"/>
  <c r="G63" i="21" s="1"/>
  <c r="G64" i="21" s="1"/>
  <c r="G65" i="21" s="1"/>
  <c r="G66" i="21" s="1"/>
  <c r="G67" i="21" s="1"/>
  <c r="G68" i="21" s="1"/>
  <c r="G454" i="5"/>
  <c r="G455" i="5" s="1"/>
  <c r="G456" i="5" s="1"/>
  <c r="G457" i="5" s="1"/>
  <c r="G458" i="5" s="1"/>
  <c r="G459" i="5" s="1"/>
  <c r="G460" i="5" s="1"/>
  <c r="G461" i="5" s="1"/>
  <c r="G462" i="5" s="1"/>
  <c r="G463" i="5" s="1"/>
  <c r="G77" i="1"/>
  <c r="G78" i="1" s="1"/>
  <c r="G79" i="1" s="1"/>
  <c r="G80" i="1" s="1"/>
  <c r="G81" i="1" s="1"/>
  <c r="G82" i="1" s="1"/>
  <c r="G83" i="1" s="1"/>
  <c r="G84" i="1" s="1"/>
  <c r="G85" i="1" s="1"/>
  <c r="G86" i="1" s="1"/>
  <c r="G87" i="1" s="1"/>
  <c r="G88" i="1" s="1"/>
  <c r="G89" i="1" s="1"/>
  <c r="G90" i="1" s="1"/>
  <c r="G91" i="1" s="1"/>
  <c r="G92" i="1" s="1"/>
  <c r="G93" i="1" s="1"/>
  <c r="G94" i="1" s="1"/>
  <c r="G95" i="1" s="1"/>
  <c r="G390" i="35"/>
  <c r="G391" i="35" s="1"/>
  <c r="G392" i="35" s="1"/>
  <c r="G393" i="35" s="1"/>
  <c r="G394" i="35" s="1"/>
  <c r="G395" i="35" s="1"/>
  <c r="G396" i="35" s="1"/>
  <c r="G397" i="35" s="1"/>
  <c r="G398" i="35" s="1"/>
  <c r="G399" i="35" s="1"/>
  <c r="G400" i="35" s="1"/>
  <c r="G401" i="35" s="1"/>
  <c r="G402" i="35" s="1"/>
  <c r="G403" i="35" s="1"/>
  <c r="G404" i="35" s="1"/>
  <c r="G405" i="35" s="1"/>
  <c r="G406" i="35" s="1"/>
  <c r="G407" i="35" s="1"/>
  <c r="G1045" i="51" l="1"/>
  <c r="G1046" i="51" s="1"/>
  <c r="G1047" i="51" s="1"/>
  <c r="G1048" i="51" s="1"/>
  <c r="G1049" i="51" s="1"/>
  <c r="G1050" i="51" s="1"/>
  <c r="G1051" i="51" s="1"/>
  <c r="G1052" i="51" s="1"/>
  <c r="G1053" i="51" s="1"/>
  <c r="G1054" i="51" s="1"/>
  <c r="G1055" i="51" s="1"/>
  <c r="G1056" i="51" s="1"/>
  <c r="G1057" i="51" s="1"/>
  <c r="G1058" i="51" s="1"/>
  <c r="G1059" i="51" s="1"/>
  <c r="G1060" i="51" s="1"/>
  <c r="G1061" i="51" s="1"/>
  <c r="G1062" i="51" s="1"/>
  <c r="G1063" i="51" s="1"/>
  <c r="G1064" i="51" s="1"/>
  <c r="G1065" i="51" s="1"/>
  <c r="G1066" i="51" s="1"/>
  <c r="G1067" i="51" s="1"/>
  <c r="G1068" i="51" s="1"/>
  <c r="G1069" i="51" s="1"/>
  <c r="G1070" i="51" s="1"/>
  <c r="G1071" i="51" s="1"/>
  <c r="G1072" i="51" s="1"/>
  <c r="G1073" i="51" s="1"/>
  <c r="G1074" i="51" s="1"/>
  <c r="G1075" i="51" s="1"/>
  <c r="G1076" i="51" s="1"/>
  <c r="G1077" i="51" s="1"/>
  <c r="G1078" i="51" s="1"/>
  <c r="G1079" i="51" s="1"/>
  <c r="G1080" i="51" s="1"/>
  <c r="G270" i="36"/>
  <c r="G271" i="36" s="1"/>
  <c r="G272" i="36" s="1"/>
  <c r="G273" i="36" s="1"/>
  <c r="G274" i="36" s="1"/>
  <c r="G275" i="36" s="1"/>
  <c r="G276" i="36" s="1"/>
  <c r="G277" i="36" s="1"/>
  <c r="G278" i="36" s="1"/>
  <c r="G279" i="36" s="1"/>
  <c r="G280" i="36" s="1"/>
  <c r="G281" i="36" s="1"/>
  <c r="G282" i="36" s="1"/>
  <c r="G283" i="36" s="1"/>
  <c r="G284" i="36" s="1"/>
  <c r="G285" i="36" s="1"/>
  <c r="G286" i="36" s="1"/>
  <c r="G287" i="36" s="1"/>
  <c r="G288" i="36" s="1"/>
  <c r="G289" i="36" s="1"/>
  <c r="G290" i="36" s="1"/>
  <c r="G291" i="36" s="1"/>
  <c r="G292" i="36" s="1"/>
  <c r="G293" i="36" s="1"/>
  <c r="G294" i="36" s="1"/>
  <c r="G295" i="36" s="1"/>
  <c r="G296" i="36" s="1"/>
  <c r="G297" i="36" s="1"/>
  <c r="G298" i="36" s="1"/>
  <c r="G299" i="36" s="1"/>
  <c r="G300" i="36" s="1"/>
  <c r="G301" i="36" s="1"/>
  <c r="G302" i="36" s="1"/>
  <c r="G303" i="36" s="1"/>
  <c r="G304" i="36" s="1"/>
  <c r="G305" i="36" s="1"/>
  <c r="G306" i="36" s="1"/>
  <c r="G307" i="36" s="1"/>
  <c r="G308" i="36" s="1"/>
  <c r="G309" i="36" s="1"/>
  <c r="G310" i="36" s="1"/>
  <c r="G311" i="36" s="1"/>
  <c r="G312" i="36" s="1"/>
  <c r="G313" i="36" s="1"/>
  <c r="G314" i="36" s="1"/>
  <c r="G315" i="36" s="1"/>
  <c r="G316" i="36" s="1"/>
  <c r="G317" i="36" s="1"/>
  <c r="G318" i="36" s="1"/>
  <c r="G319" i="36" s="1"/>
  <c r="G320" i="36" s="1"/>
  <c r="G321" i="36" s="1"/>
  <c r="G322" i="36" s="1"/>
  <c r="G323" i="36" s="1"/>
  <c r="G324" i="36" s="1"/>
  <c r="G325" i="36" s="1"/>
  <c r="G326" i="36" s="1"/>
  <c r="G327" i="36" s="1"/>
  <c r="G328" i="36" s="1"/>
  <c r="G329" i="36" s="1"/>
  <c r="G330" i="36" s="1"/>
  <c r="G331" i="36" s="1"/>
  <c r="G332" i="36" s="1"/>
  <c r="G333" i="36" s="1"/>
  <c r="G334" i="36" s="1"/>
  <c r="G335" i="36" s="1"/>
  <c r="G336" i="36" s="1"/>
  <c r="G337" i="36" s="1"/>
  <c r="G338" i="36" s="1"/>
  <c r="G339" i="36" s="1"/>
  <c r="G340" i="36" s="1"/>
  <c r="G341" i="36" s="1"/>
  <c r="G342" i="36" s="1"/>
  <c r="G343" i="36" s="1"/>
  <c r="G344" i="36" s="1"/>
  <c r="G345" i="36" s="1"/>
  <c r="G346" i="36" s="1"/>
  <c r="G347" i="36" s="1"/>
  <c r="G348" i="36" s="1"/>
  <c r="G349" i="36" s="1"/>
  <c r="G350" i="36" s="1"/>
  <c r="G351" i="36" s="1"/>
  <c r="G352" i="36" s="1"/>
  <c r="G320" i="25"/>
  <c r="G321" i="25" s="1"/>
  <c r="G322" i="25" s="1"/>
  <c r="G323" i="25" s="1"/>
  <c r="G69" i="21"/>
  <c r="G70" i="21" s="1"/>
  <c r="G71" i="21" s="1"/>
  <c r="G72" i="21" s="1"/>
  <c r="G73" i="21" s="1"/>
  <c r="G74" i="21" s="1"/>
  <c r="G75" i="21" s="1"/>
  <c r="G76" i="21" s="1"/>
  <c r="G77" i="21" s="1"/>
  <c r="G78" i="21" s="1"/>
  <c r="G79" i="21" s="1"/>
  <c r="G80" i="21" s="1"/>
  <c r="G81" i="21" s="1"/>
  <c r="G82" i="21" s="1"/>
  <c r="G83" i="21" s="1"/>
  <c r="G84" i="21" s="1"/>
  <c r="G85" i="21" s="1"/>
  <c r="G86" i="21" s="1"/>
  <c r="G87" i="21" s="1"/>
  <c r="G88" i="21" s="1"/>
  <c r="G89" i="21" s="1"/>
  <c r="G90" i="21" s="1"/>
  <c r="G91" i="21" s="1"/>
  <c r="G92" i="21" s="1"/>
  <c r="G93" i="21" s="1"/>
  <c r="G94" i="21" s="1"/>
  <c r="G95" i="21" s="1"/>
  <c r="G96" i="21" s="1"/>
  <c r="G464" i="5"/>
  <c r="G465" i="5" s="1"/>
  <c r="G466" i="5" s="1"/>
  <c r="G467" i="5" s="1"/>
  <c r="G468" i="5" s="1"/>
  <c r="G469" i="5" s="1"/>
  <c r="G470" i="5" s="1"/>
  <c r="G471" i="5" s="1"/>
  <c r="G96" i="1"/>
  <c r="G97" i="1" s="1"/>
  <c r="G98" i="1" s="1"/>
  <c r="G99" i="1" s="1"/>
  <c r="G100" i="1" s="1"/>
  <c r="G101" i="1" s="1"/>
  <c r="G102" i="1" s="1"/>
  <c r="G103" i="1" s="1"/>
  <c r="G104" i="1" s="1"/>
  <c r="G105" i="1" s="1"/>
  <c r="G106" i="1" s="1"/>
  <c r="G107" i="1" s="1"/>
  <c r="G108" i="1" s="1"/>
  <c r="G109" i="1" s="1"/>
  <c r="G110" i="1" s="1"/>
  <c r="G111" i="1" s="1"/>
  <c r="G112" i="1" s="1"/>
  <c r="G113" i="1" s="1"/>
  <c r="G114" i="1" s="1"/>
  <c r="G115" i="1" s="1"/>
  <c r="G116" i="1" s="1"/>
  <c r="G117" i="1" s="1"/>
  <c r="G118" i="1" s="1"/>
  <c r="G119" i="1" s="1"/>
  <c r="G120" i="1" s="1"/>
  <c r="G121" i="1" s="1"/>
  <c r="G122" i="1" s="1"/>
  <c r="G123" i="1" s="1"/>
  <c r="G124" i="1" s="1"/>
  <c r="G125" i="1" s="1"/>
  <c r="G126" i="1" s="1"/>
  <c r="G127" i="1" s="1"/>
  <c r="G128" i="1" s="1"/>
  <c r="G129" i="1" s="1"/>
  <c r="G130" i="1" s="1"/>
  <c r="G131" i="1" s="1"/>
  <c r="G132" i="1" s="1"/>
  <c r="G133" i="1" s="1"/>
  <c r="G134" i="1" s="1"/>
  <c r="G135" i="1" s="1"/>
  <c r="G136" i="1" s="1"/>
  <c r="G137" i="1" s="1"/>
  <c r="G138" i="1" s="1"/>
  <c r="G139" i="1" s="1"/>
  <c r="G140" i="1" s="1"/>
  <c r="G141" i="1" s="1"/>
  <c r="G142" i="1" s="1"/>
  <c r="G143" i="1" s="1"/>
  <c r="G144" i="1" s="1"/>
  <c r="G145" i="1" s="1"/>
  <c r="G146" i="1" s="1"/>
  <c r="G147" i="1" s="1"/>
  <c r="G148" i="1" s="1"/>
  <c r="G149" i="1" s="1"/>
  <c r="G150" i="1" s="1"/>
  <c r="G151" i="1" s="1"/>
  <c r="G152" i="1" s="1"/>
  <c r="G153" i="1" s="1"/>
  <c r="G154" i="1" s="1"/>
  <c r="G155" i="1" s="1"/>
  <c r="G156" i="1" s="1"/>
  <c r="G157" i="1" s="1"/>
  <c r="G158" i="1" s="1"/>
  <c r="G159" i="1" s="1"/>
  <c r="G160" i="1" s="1"/>
  <c r="G161" i="1" s="1"/>
  <c r="G162" i="1" s="1"/>
  <c r="G163" i="1" s="1"/>
  <c r="G164" i="1" s="1"/>
  <c r="G165" i="1" s="1"/>
  <c r="G166" i="1" s="1"/>
  <c r="G167" i="1" s="1"/>
  <c r="G168" i="1" s="1"/>
  <c r="G169" i="1" s="1"/>
  <c r="G170" i="1" s="1"/>
  <c r="G171" i="1" s="1"/>
  <c r="G172" i="1" s="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G202" i="1" s="1"/>
  <c r="G203" i="1" s="1"/>
  <c r="G204" i="1" s="1"/>
  <c r="G205" i="1" s="1"/>
  <c r="G206" i="1" s="1"/>
  <c r="G207" i="1" s="1"/>
  <c r="G208" i="1" s="1"/>
  <c r="G209" i="1" s="1"/>
  <c r="G210" i="1" s="1"/>
  <c r="G211" i="1" s="1"/>
  <c r="G212" i="1" s="1"/>
  <c r="G213" i="1" s="1"/>
  <c r="G214" i="1" s="1"/>
  <c r="G215" i="1" s="1"/>
  <c r="G216" i="1" s="1"/>
  <c r="G217" i="1" s="1"/>
  <c r="G218" i="1" s="1"/>
  <c r="G219" i="1" s="1"/>
  <c r="G220" i="1" s="1"/>
  <c r="G221" i="1" s="1"/>
  <c r="G222" i="1" s="1"/>
  <c r="G223" i="1" s="1"/>
  <c r="G224" i="1" s="1"/>
  <c r="G225" i="1" s="1"/>
  <c r="G226" i="1" s="1"/>
  <c r="G227" i="1" s="1"/>
  <c r="G228" i="1" s="1"/>
  <c r="G229" i="1" s="1"/>
  <c r="G230" i="1" s="1"/>
  <c r="G231" i="1" s="1"/>
  <c r="G232" i="1" s="1"/>
  <c r="G233" i="1" s="1"/>
  <c r="G234" i="1" s="1"/>
  <c r="G235" i="1" s="1"/>
  <c r="G236" i="1" s="1"/>
  <c r="G237" i="1" s="1"/>
  <c r="G238" i="1" s="1"/>
  <c r="G239" i="1" s="1"/>
  <c r="G240" i="1" s="1"/>
  <c r="G241" i="1" s="1"/>
  <c r="G242" i="1" s="1"/>
  <c r="G243" i="1" s="1"/>
  <c r="G244" i="1" s="1"/>
  <c r="G245" i="1" s="1"/>
  <c r="G246" i="1" s="1"/>
  <c r="G247" i="1" s="1"/>
  <c r="G248" i="1" s="1"/>
  <c r="G249" i="1" s="1"/>
  <c r="G250" i="1" s="1"/>
  <c r="G251" i="1" s="1"/>
  <c r="G252" i="1" s="1"/>
  <c r="G253" i="1" s="1"/>
  <c r="G254" i="1" s="1"/>
  <c r="G255" i="1" s="1"/>
  <c r="G256" i="1" s="1"/>
  <c r="G257" i="1" s="1"/>
  <c r="G258" i="1" s="1"/>
  <c r="G259" i="1" s="1"/>
  <c r="G260" i="1" s="1"/>
  <c r="G261" i="1" s="1"/>
  <c r="G262" i="1" s="1"/>
  <c r="G263" i="1" s="1"/>
  <c r="G264" i="1" s="1"/>
  <c r="G265" i="1" s="1"/>
  <c r="G266" i="1" s="1"/>
  <c r="G267" i="1" s="1"/>
  <c r="G268" i="1" s="1"/>
  <c r="G269" i="1" s="1"/>
  <c r="G270" i="1" s="1"/>
  <c r="G271" i="1" s="1"/>
  <c r="G272" i="1" s="1"/>
  <c r="G273" i="1" s="1"/>
  <c r="G274" i="1" s="1"/>
  <c r="G275" i="1" s="1"/>
  <c r="G276" i="1" s="1"/>
  <c r="G277" i="1" s="1"/>
  <c r="G278" i="1" s="1"/>
  <c r="G279" i="1" s="1"/>
  <c r="G280" i="1" s="1"/>
  <c r="G281" i="1" s="1"/>
  <c r="G282" i="1" s="1"/>
  <c r="G283" i="1" s="1"/>
  <c r="G284" i="1" s="1"/>
  <c r="G285" i="1" s="1"/>
  <c r="G286" i="1" s="1"/>
  <c r="G287" i="1" s="1"/>
  <c r="G288" i="1" s="1"/>
  <c r="G289" i="1" s="1"/>
  <c r="G290" i="1" s="1"/>
  <c r="G291" i="1" s="1"/>
  <c r="G292" i="1" s="1"/>
  <c r="G293" i="1" s="1"/>
  <c r="G294" i="1" s="1"/>
  <c r="G408" i="35"/>
  <c r="G409" i="35" s="1"/>
  <c r="G410" i="35" s="1"/>
  <c r="G411" i="35" s="1"/>
  <c r="G412" i="35" s="1"/>
  <c r="G413" i="35" s="1"/>
  <c r="G414" i="35" s="1"/>
  <c r="G415" i="35" s="1"/>
  <c r="G416" i="35" s="1"/>
  <c r="G417" i="35" s="1"/>
  <c r="G418" i="35" s="1"/>
  <c r="G419" i="35" s="1"/>
  <c r="G420" i="35" s="1"/>
  <c r="G421" i="35" s="1"/>
  <c r="G422" i="35" s="1"/>
  <c r="G423" i="35" s="1"/>
  <c r="G424" i="35" s="1"/>
  <c r="G425" i="35" s="1"/>
  <c r="G426" i="35" s="1"/>
  <c r="G427" i="35" s="1"/>
  <c r="G428" i="35" s="1"/>
  <c r="G1081" i="51" l="1"/>
  <c r="G1082" i="51" s="1"/>
  <c r="G353" i="36"/>
  <c r="G354" i="36" s="1"/>
  <c r="G355" i="36" s="1"/>
  <c r="G356" i="36" s="1"/>
  <c r="G357" i="36" s="1"/>
  <c r="G324" i="25"/>
  <c r="G325" i="25" s="1"/>
  <c r="G326" i="25" s="1"/>
  <c r="G327" i="25" s="1"/>
  <c r="G328" i="25" s="1"/>
  <c r="G329" i="25" s="1"/>
  <c r="G330" i="25" s="1"/>
  <c r="G331" i="25" s="1"/>
  <c r="G332" i="25" s="1"/>
  <c r="G333" i="25" s="1"/>
  <c r="G334" i="25" s="1"/>
  <c r="G335" i="25" s="1"/>
  <c r="G336" i="25" s="1"/>
  <c r="G337" i="25" s="1"/>
  <c r="G338" i="25" s="1"/>
  <c r="G339" i="25" s="1"/>
  <c r="G340" i="25" s="1"/>
  <c r="G341" i="25" s="1"/>
  <c r="G342" i="25" s="1"/>
  <c r="G343" i="25" s="1"/>
  <c r="G344" i="25" s="1"/>
  <c r="G345" i="25" s="1"/>
  <c r="G97" i="21"/>
  <c r="G98" i="21" s="1"/>
  <c r="G99" i="21" s="1"/>
  <c r="G100" i="21" s="1"/>
  <c r="G101" i="21" s="1"/>
  <c r="G102" i="21" s="1"/>
  <c r="G103" i="21" s="1"/>
  <c r="G104" i="21" s="1"/>
  <c r="G105" i="21" s="1"/>
  <c r="G106" i="21" s="1"/>
  <c r="G107" i="21" s="1"/>
  <c r="G472" i="5"/>
  <c r="G473" i="5" s="1"/>
  <c r="G474" i="5" s="1"/>
  <c r="G475" i="5" s="1"/>
  <c r="G476" i="5" s="1"/>
  <c r="G477" i="5" s="1"/>
  <c r="G478" i="5" s="1"/>
  <c r="G295" i="1"/>
  <c r="G296" i="1" s="1"/>
  <c r="G297" i="1" s="1"/>
  <c r="G298" i="1" s="1"/>
  <c r="G299" i="1" s="1"/>
  <c r="G300" i="1" s="1"/>
  <c r="G301" i="1" s="1"/>
  <c r="G302" i="1" s="1"/>
  <c r="G303" i="1" s="1"/>
  <c r="G304" i="1" s="1"/>
  <c r="G305" i="1" s="1"/>
  <c r="G306" i="1" s="1"/>
  <c r="G307" i="1" s="1"/>
  <c r="G308" i="1" s="1"/>
  <c r="G309" i="1" s="1"/>
  <c r="G310" i="1" s="1"/>
  <c r="G311" i="1" s="1"/>
  <c r="G312" i="1" s="1"/>
  <c r="G313" i="1" s="1"/>
  <c r="G314" i="1" s="1"/>
  <c r="G315" i="1" s="1"/>
  <c r="G316" i="1" s="1"/>
  <c r="G317" i="1" s="1"/>
  <c r="G318" i="1" s="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s="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429" i="35"/>
  <c r="G430" i="35" s="1"/>
  <c r="G431" i="35" s="1"/>
  <c r="G432" i="35" s="1"/>
  <c r="G433" i="35" s="1"/>
  <c r="G434" i="35" s="1"/>
  <c r="G435" i="35" s="1"/>
  <c r="G436" i="35" s="1"/>
  <c r="G437" i="35" s="1"/>
  <c r="G438" i="35" s="1"/>
  <c r="G439" i="35" s="1"/>
  <c r="G440" i="35" s="1"/>
  <c r="G441" i="35" s="1"/>
  <c r="G442" i="35" s="1"/>
  <c r="G443" i="35" s="1"/>
  <c r="G444" i="35" s="1"/>
  <c r="G445" i="35" s="1"/>
  <c r="G446" i="35" s="1"/>
  <c r="G447" i="35" s="1"/>
  <c r="G448" i="35" s="1"/>
  <c r="G449" i="35" s="1"/>
  <c r="G450" i="35" s="1"/>
  <c r="G451" i="35" s="1"/>
  <c r="G452" i="35" s="1"/>
  <c r="G453" i="35" s="1"/>
  <c r="G454" i="35" s="1"/>
  <c r="G455" i="35" s="1"/>
  <c r="G456" i="35" s="1"/>
  <c r="G457" i="35" s="1"/>
  <c r="G458" i="35" s="1"/>
  <c r="G459" i="35" s="1"/>
  <c r="G460" i="35" s="1"/>
  <c r="G461" i="35" s="1"/>
  <c r="G462" i="35" s="1"/>
  <c r="G463" i="35" s="1"/>
  <c r="G464" i="35" s="1"/>
  <c r="G465" i="35" s="1"/>
  <c r="G466" i="35" s="1"/>
  <c r="G467" i="35" s="1"/>
  <c r="G468" i="35" s="1"/>
  <c r="G469" i="35" s="1"/>
  <c r="G470" i="35" s="1"/>
  <c r="G471" i="35" s="1"/>
  <c r="G472" i="35" s="1"/>
  <c r="G473" i="35" s="1"/>
  <c r="G474" i="35" s="1"/>
  <c r="G475" i="35" s="1"/>
  <c r="G476" i="35" s="1"/>
  <c r="G477" i="35" s="1"/>
  <c r="G478" i="35" s="1"/>
  <c r="G479" i="35" s="1"/>
  <c r="G480" i="35" s="1"/>
  <c r="G481" i="35" s="1"/>
  <c r="G482" i="35" s="1"/>
  <c r="G483" i="35" s="1"/>
  <c r="G484" i="35" s="1"/>
  <c r="G485" i="35" s="1"/>
  <c r="G486" i="35" s="1"/>
  <c r="G487" i="35" s="1"/>
  <c r="G488" i="35" s="1"/>
  <c r="G489" i="35" s="1"/>
  <c r="G490" i="35" s="1"/>
  <c r="G491" i="35" s="1"/>
  <c r="G492" i="35" s="1"/>
  <c r="G493" i="35" s="1"/>
  <c r="G494" i="35" s="1"/>
  <c r="G495" i="35" s="1"/>
  <c r="G496" i="35" s="1"/>
  <c r="G497" i="35" s="1"/>
  <c r="G498" i="35" s="1"/>
  <c r="G499" i="35" s="1"/>
  <c r="G500" i="35" s="1"/>
  <c r="G501" i="35" s="1"/>
  <c r="G502" i="35" s="1"/>
  <c r="G503" i="35" s="1"/>
  <c r="G504" i="35" s="1"/>
  <c r="G505" i="35" s="1"/>
  <c r="G506" i="35" s="1"/>
  <c r="G507" i="35" s="1"/>
  <c r="G508" i="35" s="1"/>
  <c r="G509" i="35" s="1"/>
  <c r="G510" i="35" s="1"/>
  <c r="G511" i="35" s="1"/>
  <c r="G512" i="35" s="1"/>
  <c r="G513" i="35" s="1"/>
  <c r="G514" i="35" s="1"/>
  <c r="G515" i="35" s="1"/>
  <c r="G516" i="35" s="1"/>
  <c r="G517" i="35" s="1"/>
  <c r="G518" i="35" s="1"/>
  <c r="G519" i="35" s="1"/>
  <c r="G520" i="35" s="1"/>
  <c r="G521" i="35" s="1"/>
  <c r="G522" i="35" s="1"/>
  <c r="G523" i="35" s="1"/>
  <c r="G524" i="35" s="1"/>
  <c r="G525" i="35" s="1"/>
  <c r="G526" i="35" s="1"/>
  <c r="G527" i="35" s="1"/>
  <c r="G528" i="35" s="1"/>
  <c r="G529" i="35" s="1"/>
  <c r="G530" i="35" s="1"/>
  <c r="G531" i="35" s="1"/>
  <c r="G532" i="35" s="1"/>
  <c r="G533" i="35" s="1"/>
  <c r="G534" i="35" s="1"/>
  <c r="G535" i="35" s="1"/>
  <c r="G536" i="35" s="1"/>
  <c r="G537" i="35" s="1"/>
  <c r="G538" i="35" s="1"/>
  <c r="G6" i="24"/>
  <c r="G7" i="24" s="1"/>
  <c r="G8" i="24" s="1"/>
  <c r="G9" i="24" s="1"/>
  <c r="G10" i="24" s="1"/>
  <c r="G11" i="24" s="1"/>
  <c r="G12" i="24" s="1"/>
  <c r="G13" i="24" s="1"/>
  <c r="G14" i="24" s="1"/>
  <c r="G15" i="24" s="1"/>
  <c r="G16" i="24" s="1"/>
  <c r="G17" i="24" s="1"/>
  <c r="G18" i="24" s="1"/>
  <c r="G19" i="24" s="1"/>
  <c r="G20" i="24" s="1"/>
  <c r="G21" i="24" s="1"/>
  <c r="G22" i="24" s="1"/>
  <c r="G23" i="24" s="1"/>
  <c r="G24" i="24" s="1"/>
  <c r="G25" i="24" s="1"/>
  <c r="G26" i="24" s="1"/>
  <c r="G27" i="24" s="1"/>
  <c r="G28" i="24" s="1"/>
  <c r="G29" i="24" s="1"/>
  <c r="G30" i="24" s="1"/>
  <c r="G31" i="24" s="1"/>
  <c r="G32" i="24" s="1"/>
  <c r="G33" i="24" s="1"/>
  <c r="G34" i="24" s="1"/>
  <c r="G35" i="24" s="1"/>
  <c r="G36" i="24" s="1"/>
  <c r="G37" i="24" s="1"/>
  <c r="G38" i="24" s="1"/>
  <c r="G39" i="24" s="1"/>
  <c r="G40" i="24" s="1"/>
  <c r="G41" i="24" s="1"/>
  <c r="G42" i="24" s="1"/>
  <c r="G43" i="24" s="1"/>
  <c r="G44" i="24" s="1"/>
  <c r="G45" i="24" s="1"/>
  <c r="G46" i="24" s="1"/>
  <c r="G47" i="24" s="1"/>
  <c r="G48" i="24" s="1"/>
  <c r="G49" i="24" s="1"/>
  <c r="G50" i="24" s="1"/>
  <c r="G51" i="24" s="1"/>
  <c r="G52" i="24" s="1"/>
  <c r="G53" i="24" s="1"/>
  <c r="G54" i="24" s="1"/>
  <c r="G55" i="24" s="1"/>
  <c r="G56" i="24" s="1"/>
  <c r="G57" i="24" s="1"/>
  <c r="G58" i="24" s="1"/>
  <c r="G59" i="24" s="1"/>
  <c r="G60" i="24" s="1"/>
  <c r="G61" i="24" s="1"/>
  <c r="G62" i="24" s="1"/>
  <c r="G63" i="24" s="1"/>
  <c r="G64" i="24" s="1"/>
  <c r="G65" i="24" s="1"/>
  <c r="G66" i="24" s="1"/>
  <c r="G67" i="24" s="1"/>
  <c r="G68" i="24" s="1"/>
  <c r="G69" i="24" s="1"/>
  <c r="G70" i="24" s="1"/>
  <c r="G71" i="24" s="1"/>
  <c r="G72" i="24" s="1"/>
  <c r="G73" i="24" s="1"/>
  <c r="G74" i="24" s="1"/>
  <c r="G75" i="24" s="1"/>
  <c r="G76" i="24" s="1"/>
  <c r="G77" i="24" s="1"/>
  <c r="G78" i="24" s="1"/>
  <c r="G79" i="24" s="1"/>
  <c r="G80" i="24" s="1"/>
  <c r="G81" i="24" s="1"/>
  <c r="G82" i="24" s="1"/>
  <c r="G83" i="24" s="1"/>
  <c r="G84" i="24" s="1"/>
  <c r="G85" i="24" s="1"/>
  <c r="G86" i="24" s="1"/>
  <c r="G87" i="24" s="1"/>
  <c r="G88" i="24" s="1"/>
  <c r="G89" i="24" s="1"/>
  <c r="G90" i="24" s="1"/>
  <c r="G91" i="24" s="1"/>
  <c r="G92" i="24" s="1"/>
  <c r="G93" i="24" s="1"/>
  <c r="G94" i="24" s="1"/>
  <c r="G95" i="24" s="1"/>
  <c r="G96" i="24" s="1"/>
  <c r="G97" i="24" s="1"/>
  <c r="G98" i="24" s="1"/>
  <c r="G99" i="24" s="1"/>
  <c r="G100" i="24" s="1"/>
  <c r="G101" i="24" s="1"/>
  <c r="G102" i="24" s="1"/>
  <c r="G103" i="24" s="1"/>
  <c r="G104" i="24" s="1"/>
  <c r="G105" i="24" s="1"/>
  <c r="G106" i="24" s="1"/>
  <c r="G107" i="24" s="1"/>
  <c r="G108" i="24" s="1"/>
  <c r="G109" i="24" s="1"/>
  <c r="G110" i="24" s="1"/>
  <c r="G111" i="24" s="1"/>
  <c r="G112" i="24" s="1"/>
  <c r="G113" i="24" s="1"/>
  <c r="G114" i="24" s="1"/>
  <c r="G115" i="24" s="1"/>
  <c r="G116" i="24" s="1"/>
  <c r="G117" i="24" s="1"/>
  <c r="G118" i="24" s="1"/>
  <c r="G119" i="24" s="1"/>
  <c r="G120" i="24" s="1"/>
  <c r="G121" i="24" s="1"/>
  <c r="G122" i="24" s="1"/>
  <c r="G123" i="24" s="1"/>
  <c r="G124" i="24" s="1"/>
  <c r="G125" i="24" s="1"/>
  <c r="G126" i="24" s="1"/>
  <c r="G127" i="24" s="1"/>
  <c r="G128" i="24" s="1"/>
  <c r="G129" i="24" s="1"/>
  <c r="G130" i="24" s="1"/>
  <c r="G131" i="24" s="1"/>
  <c r="G132" i="24" s="1"/>
  <c r="G133" i="24" s="1"/>
  <c r="G134" i="24" s="1"/>
  <c r="G135" i="24" s="1"/>
  <c r="G136" i="24" s="1"/>
  <c r="G137" i="24" s="1"/>
  <c r="G138" i="24" s="1"/>
  <c r="G139" i="24" s="1"/>
  <c r="G140" i="24" s="1"/>
  <c r="G141" i="24" s="1"/>
  <c r="G142" i="24" s="1"/>
  <c r="G143" i="24" s="1"/>
  <c r="G144" i="24" s="1"/>
  <c r="G145" i="24" s="1"/>
  <c r="G146" i="24" s="1"/>
  <c r="G147" i="24" s="1"/>
  <c r="G148" i="24" s="1"/>
  <c r="G149" i="24" s="1"/>
  <c r="G150" i="24" s="1"/>
  <c r="G151" i="24" s="1"/>
  <c r="G152" i="24" s="1"/>
  <c r="G153" i="24" s="1"/>
  <c r="G154" i="24" s="1"/>
  <c r="G155" i="24" s="1"/>
  <c r="G156" i="24" s="1"/>
  <c r="G157" i="24" s="1"/>
  <c r="G158" i="24" s="1"/>
  <c r="G159" i="24" s="1"/>
  <c r="G160" i="24" s="1"/>
  <c r="G161" i="24" s="1"/>
  <c r="G162" i="24" s="1"/>
  <c r="G163" i="24" s="1"/>
  <c r="G164" i="24" s="1"/>
  <c r="G165" i="24" s="1"/>
  <c r="G166" i="24" s="1"/>
  <c r="G167" i="24" s="1"/>
  <c r="G168" i="24" s="1"/>
  <c r="G169" i="24" s="1"/>
  <c r="G170" i="24" s="1"/>
  <c r="G171" i="24" s="1"/>
  <c r="G172" i="24" s="1"/>
  <c r="G173" i="24" s="1"/>
  <c r="G174" i="24" s="1"/>
  <c r="G175" i="24" s="1"/>
  <c r="G176" i="24" s="1"/>
  <c r="G177" i="24" s="1"/>
  <c r="G178" i="24" s="1"/>
  <c r="G179" i="24" s="1"/>
  <c r="G180" i="24" s="1"/>
  <c r="G181" i="24" s="1"/>
  <c r="G182" i="24" s="1"/>
  <c r="G183" i="24" s="1"/>
  <c r="G184" i="24" s="1"/>
  <c r="G185" i="24" s="1"/>
  <c r="G186" i="24" s="1"/>
  <c r="G187" i="24" s="1"/>
  <c r="G188" i="24" s="1"/>
  <c r="G189" i="24" s="1"/>
  <c r="G190" i="24" s="1"/>
  <c r="G191" i="24" s="1"/>
  <c r="G192" i="24" s="1"/>
  <c r="G193" i="24" s="1"/>
  <c r="G194" i="24" s="1"/>
  <c r="G195" i="24" s="1"/>
  <c r="G196" i="24" s="1"/>
  <c r="G197" i="24" s="1"/>
  <c r="G198" i="24" s="1"/>
  <c r="G199" i="24" s="1"/>
  <c r="G200" i="24" s="1"/>
  <c r="G201" i="24" s="1"/>
  <c r="G202" i="24" s="1"/>
  <c r="G203" i="24" s="1"/>
  <c r="G204" i="24" s="1"/>
  <c r="G205" i="24" s="1"/>
  <c r="G206" i="24" s="1"/>
  <c r="G207" i="24" s="1"/>
  <c r="G208" i="24" s="1"/>
  <c r="G209" i="24" s="1"/>
  <c r="G210" i="24" s="1"/>
  <c r="G211" i="24" s="1"/>
  <c r="G212" i="24" s="1"/>
  <c r="G213" i="24" s="1"/>
  <c r="G214" i="24" s="1"/>
  <c r="G215" i="24" s="1"/>
  <c r="G216" i="24" s="1"/>
  <c r="G217" i="24" s="1"/>
  <c r="G218" i="24" s="1"/>
  <c r="G219" i="24" s="1"/>
  <c r="G220" i="24" s="1"/>
  <c r="G221" i="24" s="1"/>
  <c r="G222" i="24" s="1"/>
  <c r="G223" i="24" s="1"/>
  <c r="G224" i="24" s="1"/>
  <c r="G225" i="24" s="1"/>
  <c r="G226" i="24" s="1"/>
  <c r="G227" i="24" s="1"/>
  <c r="G228" i="24" s="1"/>
  <c r="G229" i="24" s="1"/>
  <c r="G230" i="24" s="1"/>
  <c r="G231" i="24" s="1"/>
  <c r="G232" i="24" s="1"/>
  <c r="G233" i="24" s="1"/>
  <c r="G234" i="24" s="1"/>
  <c r="G235" i="24" s="1"/>
  <c r="G236" i="24" s="1"/>
  <c r="G237" i="24" s="1"/>
  <c r="G238" i="24" s="1"/>
  <c r="G239" i="24" s="1"/>
  <c r="G240" i="24" s="1"/>
  <c r="G241" i="24" s="1"/>
  <c r="G242" i="24" s="1"/>
  <c r="G243" i="24" s="1"/>
  <c r="G244" i="24" s="1"/>
  <c r="G245" i="24" s="1"/>
  <c r="G246" i="24" s="1"/>
  <c r="G247" i="24" s="1"/>
  <c r="G248" i="24" s="1"/>
  <c r="G249" i="24" s="1"/>
  <c r="G250" i="24" s="1"/>
  <c r="G251" i="24" s="1"/>
  <c r="G252" i="24" s="1"/>
  <c r="G253" i="24" s="1"/>
  <c r="G254" i="24" s="1"/>
  <c r="G255" i="24" s="1"/>
  <c r="G256" i="24" s="1"/>
  <c r="G257" i="24" s="1"/>
  <c r="G258" i="24" s="1"/>
  <c r="G259" i="24" s="1"/>
  <c r="G260" i="24" s="1"/>
  <c r="G261" i="24" s="1"/>
  <c r="G262" i="24" s="1"/>
  <c r="G263" i="24" s="1"/>
  <c r="G264" i="24" s="1"/>
  <c r="G265" i="24" s="1"/>
  <c r="G266" i="24" s="1"/>
  <c r="G267" i="24" s="1"/>
  <c r="G268" i="24" s="1"/>
  <c r="G269" i="24" s="1"/>
  <c r="G270" i="24" s="1"/>
  <c r="G271" i="24" s="1"/>
  <c r="G272" i="24" s="1"/>
  <c r="G273" i="24" s="1"/>
  <c r="G274" i="24" s="1"/>
  <c r="G275" i="24" s="1"/>
  <c r="G276" i="24" s="1"/>
  <c r="G277" i="24" s="1"/>
  <c r="G278" i="24" s="1"/>
  <c r="G279" i="24" s="1"/>
  <c r="G280" i="24" s="1"/>
  <c r="G281" i="24" s="1"/>
  <c r="G282" i="24" s="1"/>
  <c r="G283" i="24" s="1"/>
  <c r="G284" i="24" s="1"/>
  <c r="G285" i="24" s="1"/>
  <c r="G286" i="24" s="1"/>
  <c r="G287" i="24" s="1"/>
  <c r="G288" i="24" s="1"/>
  <c r="G289" i="24" s="1"/>
  <c r="G290" i="24" s="1"/>
  <c r="G291" i="24" s="1"/>
  <c r="G292" i="24" s="1"/>
  <c r="G293" i="24" s="1"/>
  <c r="G294" i="24" s="1"/>
  <c r="G295" i="24" s="1"/>
  <c r="G296" i="24" s="1"/>
  <c r="G297" i="24" s="1"/>
  <c r="G298" i="24" s="1"/>
  <c r="G299" i="24" s="1"/>
  <c r="G300" i="24" s="1"/>
  <c r="G301" i="24" s="1"/>
  <c r="G302" i="24" s="1"/>
  <c r="G303" i="24" s="1"/>
  <c r="G304" i="24" s="1"/>
  <c r="G305" i="24" s="1"/>
  <c r="G306" i="24" s="1"/>
  <c r="G307" i="24" s="1"/>
  <c r="G308" i="24" s="1"/>
  <c r="G309" i="24" s="1"/>
  <c r="G310" i="24" s="1"/>
  <c r="G311" i="24" s="1"/>
  <c r="G312" i="24" s="1"/>
  <c r="G313" i="24" s="1"/>
  <c r="G314" i="24" s="1"/>
  <c r="G315" i="24" s="1"/>
  <c r="G316" i="24" s="1"/>
  <c r="G317" i="24" s="1"/>
  <c r="G318" i="24" s="1"/>
  <c r="G319" i="24" s="1"/>
  <c r="G320" i="24" s="1"/>
  <c r="G321" i="24" s="1"/>
  <c r="G322" i="24" s="1"/>
  <c r="G323" i="24" s="1"/>
  <c r="G324" i="24" s="1"/>
  <c r="G325" i="24" s="1"/>
  <c r="G326" i="24" s="1"/>
  <c r="G327" i="24" s="1"/>
  <c r="G328" i="24" s="1"/>
  <c r="G329" i="24" s="1"/>
  <c r="G330" i="24" s="1"/>
  <c r="G331" i="24" s="1"/>
  <c r="G332" i="24" s="1"/>
  <c r="G333" i="24" s="1"/>
  <c r="G334" i="24" s="1"/>
  <c r="G335" i="24" s="1"/>
  <c r="G336" i="24" s="1"/>
  <c r="G337" i="24" s="1"/>
  <c r="G338" i="24" s="1"/>
  <c r="G339" i="24" s="1"/>
  <c r="G340" i="24" s="1"/>
  <c r="G341" i="24" s="1"/>
  <c r="G342" i="24" s="1"/>
  <c r="G343" i="24" s="1"/>
  <c r="G344" i="24" s="1"/>
  <c r="G345" i="24" s="1"/>
  <c r="G346" i="24" s="1"/>
  <c r="G347" i="24" s="1"/>
  <c r="G348" i="24" s="1"/>
  <c r="G349" i="24" s="1"/>
  <c r="G350" i="24" s="1"/>
  <c r="G351" i="24" s="1"/>
  <c r="G352" i="24" s="1"/>
  <c r="G353" i="24" s="1"/>
  <c r="G354" i="24" s="1"/>
  <c r="G355" i="24" s="1"/>
  <c r="G356" i="24" s="1"/>
  <c r="G357" i="24" s="1"/>
  <c r="G358" i="24" s="1"/>
  <c r="G359" i="24" s="1"/>
  <c r="G360" i="24" s="1"/>
  <c r="G361" i="24" s="1"/>
  <c r="G362" i="24" s="1"/>
  <c r="G363" i="24" s="1"/>
  <c r="G364" i="24" s="1"/>
  <c r="G365" i="24" s="1"/>
  <c r="G366" i="24" s="1"/>
  <c r="G367" i="24" s="1"/>
  <c r="G368" i="24" s="1"/>
  <c r="G369" i="24" s="1"/>
  <c r="G370" i="24" s="1"/>
  <c r="G371" i="24" s="1"/>
  <c r="G372" i="24" s="1"/>
  <c r="G373" i="24" s="1"/>
  <c r="G374" i="24" s="1"/>
  <c r="G375" i="24" s="1"/>
  <c r="G376" i="24" s="1"/>
  <c r="G377" i="24" s="1"/>
  <c r="G378" i="24" s="1"/>
  <c r="G379" i="24" s="1"/>
  <c r="G380" i="24" s="1"/>
  <c r="G381" i="24" s="1"/>
  <c r="G382" i="24" s="1"/>
  <c r="G383" i="24" s="1"/>
  <c r="G384" i="24" s="1"/>
  <c r="G385" i="24" s="1"/>
  <c r="G386" i="24" s="1"/>
  <c r="G387" i="24" s="1"/>
  <c r="G388" i="24" s="1"/>
  <c r="G389" i="24" s="1"/>
  <c r="G390" i="24" s="1"/>
  <c r="G1083" i="51" l="1"/>
  <c r="G1084" i="51" s="1"/>
  <c r="G1085" i="51" s="1"/>
  <c r="G1086" i="51" s="1"/>
  <c r="G1087" i="51" s="1"/>
  <c r="G1088" i="51" s="1"/>
  <c r="G1089" i="51" s="1"/>
  <c r="G1090" i="51" s="1"/>
  <c r="G1091" i="51" s="1"/>
  <c r="G1092" i="51" s="1"/>
  <c r="G1093" i="51" s="1"/>
  <c r="G1094" i="51" s="1"/>
  <c r="G1095" i="51" s="1"/>
  <c r="G1096" i="51" s="1"/>
  <c r="G1097" i="51" s="1"/>
  <c r="G1098" i="51" s="1"/>
  <c r="G1107" i="51" s="1"/>
  <c r="G1127" i="51" s="1"/>
  <c r="G1128" i="51" s="1"/>
  <c r="G1129" i="51" s="1"/>
  <c r="G1130" i="51" s="1"/>
  <c r="G1131" i="51" s="1"/>
  <c r="G1132" i="51" s="1"/>
  <c r="G1133" i="51" s="1"/>
  <c r="G1134" i="51" s="1"/>
  <c r="G1135" i="51" s="1"/>
  <c r="G1136" i="51" s="1"/>
  <c r="G1137" i="51" s="1"/>
  <c r="G1138" i="51" s="1"/>
  <c r="G1139" i="51" s="1"/>
  <c r="G1140" i="51" s="1"/>
  <c r="G1141" i="51" s="1"/>
  <c r="G1142" i="51" s="1"/>
  <c r="G1143" i="51" s="1"/>
  <c r="G1144" i="51" s="1"/>
  <c r="G1145" i="51" s="1"/>
  <c r="G1146" i="51" s="1"/>
  <c r="G1147" i="51" s="1"/>
  <c r="G1148" i="51" s="1"/>
  <c r="G1149" i="51" s="1"/>
  <c r="G1150" i="51" s="1"/>
  <c r="G1151" i="51" s="1"/>
  <c r="G1152" i="51" s="1"/>
  <c r="G1153" i="51" s="1"/>
  <c r="G1154" i="51" s="1"/>
  <c r="G1155" i="51" s="1"/>
  <c r="G1156" i="51" s="1"/>
  <c r="G1157" i="51" s="1"/>
  <c r="G1158" i="51" s="1"/>
  <c r="G1159" i="51" s="1"/>
  <c r="G1160" i="51" s="1"/>
  <c r="G1161" i="51" s="1"/>
  <c r="G1162" i="51" s="1"/>
  <c r="G1163" i="51" s="1"/>
  <c r="G1164" i="51" s="1"/>
  <c r="G1165" i="51" s="1"/>
  <c r="G1166" i="51" s="1"/>
  <c r="G1167" i="51" s="1"/>
  <c r="G1168" i="51" s="1"/>
  <c r="G1169" i="51" s="1"/>
  <c r="G1170" i="51" s="1"/>
  <c r="G1171" i="51" s="1"/>
  <c r="G1172" i="51" s="1"/>
  <c r="G1173" i="51" s="1"/>
  <c r="G1174" i="51" s="1"/>
  <c r="G1175" i="51" s="1"/>
  <c r="G1176" i="51" s="1"/>
  <c r="G1177" i="51" s="1"/>
  <c r="G1178" i="51" s="1"/>
  <c r="G1179" i="51" s="1"/>
  <c r="G1180" i="51" s="1"/>
  <c r="G1181" i="51" s="1"/>
  <c r="G1182" i="51" s="1"/>
  <c r="G1183" i="51" s="1"/>
  <c r="G1184" i="51" s="1"/>
  <c r="G1185" i="51" s="1"/>
  <c r="G1186" i="51" s="1"/>
  <c r="G1187" i="51" s="1"/>
  <c r="G1188" i="51" s="1"/>
  <c r="G1189" i="51" s="1"/>
  <c r="G1190" i="51" s="1"/>
  <c r="G1191" i="51" s="1"/>
  <c r="G1192" i="51" s="1"/>
  <c r="G1193" i="51" s="1"/>
  <c r="G1194" i="51" s="1"/>
  <c r="G1195" i="51" s="1"/>
  <c r="G1196" i="51" s="1"/>
  <c r="G1197" i="51" s="1"/>
  <c r="G1198" i="51" s="1"/>
  <c r="G1199" i="51" s="1"/>
  <c r="G1200" i="51" s="1"/>
  <c r="G1201" i="51" s="1"/>
  <c r="G1202" i="51" s="1"/>
  <c r="G1203" i="51" s="1"/>
  <c r="G1204" i="51" s="1"/>
  <c r="G1205" i="51" s="1"/>
  <c r="G1206" i="51" s="1"/>
  <c r="G1207" i="51" s="1"/>
  <c r="G1208" i="51" s="1"/>
  <c r="G1209" i="51" s="1"/>
  <c r="G1210" i="51" s="1"/>
  <c r="G1211" i="51" s="1"/>
  <c r="G1212" i="51" s="1"/>
  <c r="G1213" i="51" s="1"/>
  <c r="G1214" i="51" s="1"/>
  <c r="G1215" i="51" s="1"/>
  <c r="G1216" i="51" s="1"/>
  <c r="G1217" i="51" s="1"/>
  <c r="G1218" i="51" s="1"/>
  <c r="G1219" i="51" s="1"/>
  <c r="G1220" i="51" s="1"/>
  <c r="G1221" i="51" s="1"/>
  <c r="G1222" i="51" s="1"/>
  <c r="G1223" i="51" s="1"/>
  <c r="G1224" i="51" s="1"/>
  <c r="G1225" i="51" s="1"/>
  <c r="G1226" i="51" s="1"/>
  <c r="G1227" i="51" s="1"/>
  <c r="G1228" i="51" s="1"/>
  <c r="G1229" i="51" s="1"/>
  <c r="G1230" i="51" s="1"/>
  <c r="G1231" i="51" s="1"/>
  <c r="G1232" i="51" s="1"/>
  <c r="G1233" i="51" s="1"/>
  <c r="G1234" i="51" s="1"/>
  <c r="G1235" i="51" s="1"/>
  <c r="G1236" i="51" s="1"/>
  <c r="G1237" i="51" s="1"/>
  <c r="G1238" i="51" s="1"/>
  <c r="G1239" i="51" s="1"/>
  <c r="G1240" i="51" s="1"/>
  <c r="G1241" i="51" s="1"/>
  <c r="G1242" i="51" s="1"/>
  <c r="G1243" i="51" s="1"/>
  <c r="G1244" i="51" s="1"/>
  <c r="G1245" i="51" s="1"/>
  <c r="G1246" i="51" s="1"/>
  <c r="G1247" i="51" s="1"/>
  <c r="G1248" i="51" s="1"/>
  <c r="G1249" i="51" s="1"/>
  <c r="G1250" i="51" s="1"/>
  <c r="G1251" i="51" s="1"/>
  <c r="G1252" i="51" s="1"/>
  <c r="G1253" i="51" s="1"/>
  <c r="G1254" i="51" s="1"/>
  <c r="G1255" i="51" s="1"/>
  <c r="G1256" i="51" s="1"/>
  <c r="G1257" i="51" s="1"/>
  <c r="G1258" i="51" s="1"/>
  <c r="G1259" i="51" s="1"/>
  <c r="G1260" i="51" s="1"/>
  <c r="G1261" i="51" s="1"/>
  <c r="G1262" i="51" s="1"/>
  <c r="G1263" i="51" s="1"/>
  <c r="G1264" i="51" s="1"/>
  <c r="G1265" i="51" s="1"/>
  <c r="G1266" i="51" s="1"/>
  <c r="G1267" i="51" s="1"/>
  <c r="G1268" i="51" s="1"/>
  <c r="G1269" i="51" s="1"/>
  <c r="G1270" i="51" s="1"/>
  <c r="G1271" i="51" s="1"/>
  <c r="G1272" i="51" s="1"/>
  <c r="G1273" i="51" s="1"/>
  <c r="G1274" i="51" s="1"/>
  <c r="G1275" i="51" s="1"/>
  <c r="G1276" i="51" s="1"/>
  <c r="G1277" i="51" s="1"/>
  <c r="G1278" i="51" s="1"/>
  <c r="G1279" i="51" s="1"/>
  <c r="G1280" i="51" s="1"/>
  <c r="G1281" i="51" s="1"/>
  <c r="G1282" i="51" s="1"/>
  <c r="G1283" i="51" s="1"/>
  <c r="G1284" i="51" s="1"/>
  <c r="G1285" i="51" s="1"/>
  <c r="G1286" i="51" s="1"/>
  <c r="G1287" i="51" s="1"/>
  <c r="G1288" i="51" s="1"/>
  <c r="G1289" i="51" s="1"/>
  <c r="G1290" i="51" s="1"/>
  <c r="G1291" i="51" s="1"/>
  <c r="G1292" i="51" s="1"/>
  <c r="G1293" i="51" s="1"/>
  <c r="G1294" i="51" s="1"/>
  <c r="G1295" i="51" s="1"/>
  <c r="G1296" i="51" s="1"/>
  <c r="G1297" i="51" s="1"/>
  <c r="G1298" i="51" s="1"/>
  <c r="G1299" i="51" s="1"/>
  <c r="G1300" i="51" s="1"/>
  <c r="G1301" i="51" s="1"/>
  <c r="G1302" i="51" s="1"/>
  <c r="G1303" i="51" s="1"/>
  <c r="G1304" i="51" s="1"/>
  <c r="G1305" i="51" s="1"/>
  <c r="G1306" i="51" s="1"/>
  <c r="G1307" i="51" s="1"/>
  <c r="C24" i="49"/>
  <c r="AC24" i="49" s="1"/>
  <c r="G1308" i="51"/>
  <c r="G1309" i="51" s="1"/>
  <c r="G1310" i="51" s="1"/>
  <c r="G1311" i="51" s="1"/>
  <c r="G1312" i="51" s="1"/>
  <c r="G1313" i="51" s="1"/>
  <c r="G1314" i="51" s="1"/>
  <c r="G1315" i="51" s="1"/>
  <c r="G1316" i="51" s="1"/>
  <c r="G1317" i="51" s="1"/>
  <c r="G1318" i="51" s="1"/>
  <c r="G1319" i="51" s="1"/>
  <c r="G1320" i="51" s="1"/>
  <c r="G1321" i="51" s="1"/>
  <c r="G1322" i="51" s="1"/>
  <c r="G1323" i="51" s="1"/>
  <c r="G1324" i="51" s="1"/>
  <c r="G1325" i="51" s="1"/>
  <c r="G358" i="36"/>
  <c r="G359" i="36" s="1"/>
  <c r="G360" i="36" s="1"/>
  <c r="G361" i="36" s="1"/>
  <c r="G362" i="36" s="1"/>
  <c r="G363" i="36" s="1"/>
  <c r="G364" i="36" s="1"/>
  <c r="G365" i="36" s="1"/>
  <c r="G366" i="36" s="1"/>
  <c r="G367" i="36" s="1"/>
  <c r="G368" i="36" s="1"/>
  <c r="G369" i="36" s="1"/>
  <c r="G370" i="36" s="1"/>
  <c r="G371" i="36" s="1"/>
  <c r="G372" i="36" s="1"/>
  <c r="G373" i="36" s="1"/>
  <c r="G374" i="36" s="1"/>
  <c r="G375" i="36" s="1"/>
  <c r="G376" i="36" s="1"/>
  <c r="G377" i="36" s="1"/>
  <c r="G378" i="36" s="1"/>
  <c r="G379" i="36" s="1"/>
  <c r="G380" i="36" s="1"/>
  <c r="G381" i="36" s="1"/>
  <c r="G382" i="36" s="1"/>
  <c r="G383" i="36" s="1"/>
  <c r="G384" i="36" s="1"/>
  <c r="G385" i="36" s="1"/>
  <c r="G386" i="36" s="1"/>
  <c r="G387" i="36" s="1"/>
  <c r="G388" i="36" s="1"/>
  <c r="G389" i="36" s="1"/>
  <c r="G390" i="36" s="1"/>
  <c r="G391" i="36" s="1"/>
  <c r="G392" i="36" s="1"/>
  <c r="G393" i="36" s="1"/>
  <c r="G394" i="36" s="1"/>
  <c r="G395" i="36" s="1"/>
  <c r="G396" i="36" s="1"/>
  <c r="G397" i="36" s="1"/>
  <c r="G398" i="36" s="1"/>
  <c r="G399" i="36" s="1"/>
  <c r="G346" i="25"/>
  <c r="G347" i="25" s="1"/>
  <c r="G348" i="25" s="1"/>
  <c r="G108" i="21"/>
  <c r="G109" i="21" s="1"/>
  <c r="G110" i="21" s="1"/>
  <c r="G111" i="21" s="1"/>
  <c r="G112" i="21" s="1"/>
  <c r="G113" i="21" s="1"/>
  <c r="G114" i="21" s="1"/>
  <c r="G115" i="21" s="1"/>
  <c r="G116" i="21" s="1"/>
  <c r="G117" i="21" s="1"/>
  <c r="G118" i="21" s="1"/>
  <c r="G391" i="24"/>
  <c r="G392" i="24" s="1"/>
  <c r="G393" i="24" s="1"/>
  <c r="G394" i="24" s="1"/>
  <c r="G395" i="24" s="1"/>
  <c r="G396" i="24" s="1"/>
  <c r="G397" i="24" s="1"/>
  <c r="G398" i="24" s="1"/>
  <c r="G399" i="24" s="1"/>
  <c r="G400" i="24" s="1"/>
  <c r="G479" i="5"/>
  <c r="G480" i="5" s="1"/>
  <c r="G481" i="5" s="1"/>
  <c r="G482" i="5" s="1"/>
  <c r="G483" i="5" s="1"/>
  <c r="G484" i="5" s="1"/>
  <c r="G485" i="5" s="1"/>
  <c r="G486" i="5" s="1"/>
  <c r="G487" i="5" s="1"/>
  <c r="G488" i="5" s="1"/>
  <c r="G489" i="5" s="1"/>
  <c r="G490" i="5" s="1"/>
  <c r="G491" i="5" s="1"/>
  <c r="G492" i="5" s="1"/>
  <c r="G493" i="5" s="1"/>
  <c r="G494" i="5" s="1"/>
  <c r="G495" i="5" s="1"/>
  <c r="G496" i="5" s="1"/>
  <c r="G497" i="5" s="1"/>
  <c r="G498" i="5" s="1"/>
  <c r="G499" i="5" s="1"/>
  <c r="G500" i="5" s="1"/>
  <c r="G501" i="5" s="1"/>
  <c r="G502" i="5" s="1"/>
  <c r="G503" i="5" s="1"/>
  <c r="G504" i="5" s="1"/>
  <c r="G505" i="5" s="1"/>
  <c r="G506" i="5" s="1"/>
  <c r="G507" i="5" s="1"/>
  <c r="G508" i="5" s="1"/>
  <c r="G509" i="5" s="1"/>
  <c r="G510" i="5" s="1"/>
  <c r="G511" i="5" s="1"/>
  <c r="G512" i="5" s="1"/>
  <c r="G513" i="5" s="1"/>
  <c r="G514" i="5" s="1"/>
  <c r="G367" i="1"/>
  <c r="G368" i="1" s="1"/>
  <c r="G369" i="1" s="1"/>
  <c r="G370" i="1" s="1"/>
  <c r="G371" i="1" s="1"/>
  <c r="G372" i="1" s="1"/>
  <c r="G373" i="1" s="1"/>
  <c r="G374" i="1" s="1"/>
  <c r="G375" i="1" s="1"/>
  <c r="G376" i="1" s="1"/>
  <c r="G377" i="1" s="1"/>
  <c r="G378" i="1" s="1"/>
  <c r="G379" i="1" s="1"/>
  <c r="G380" i="1" s="1"/>
  <c r="G381" i="1" s="1"/>
  <c r="G382" i="1" s="1"/>
  <c r="G383" i="1" s="1"/>
  <c r="G384" i="1" s="1"/>
  <c r="G385" i="1" s="1"/>
  <c r="G386" i="1" s="1"/>
  <c r="G387" i="1" s="1"/>
  <c r="G388" i="1" s="1"/>
  <c r="G389" i="1" s="1"/>
  <c r="G390" i="1" s="1"/>
  <c r="G391" i="1" s="1"/>
  <c r="G392" i="1" s="1"/>
  <c r="G393" i="1" s="1"/>
  <c r="G394" i="1" s="1"/>
  <c r="G395" i="1" s="1"/>
  <c r="G396" i="1" s="1"/>
  <c r="G397" i="1" s="1"/>
  <c r="G398" i="1" s="1"/>
  <c r="G399" i="1" s="1"/>
  <c r="G400" i="1" s="1"/>
  <c r="G401" i="1" s="1"/>
  <c r="G402" i="1" s="1"/>
  <c r="G403" i="1" s="1"/>
  <c r="G404" i="1" s="1"/>
  <c r="G405" i="1" s="1"/>
  <c r="G406" i="1" s="1"/>
  <c r="G407" i="1" s="1"/>
  <c r="G408" i="1" s="1"/>
  <c r="G409" i="1" s="1"/>
  <c r="G410" i="1" s="1"/>
  <c r="G411" i="1" s="1"/>
  <c r="G412" i="1" s="1"/>
  <c r="G413" i="1" s="1"/>
  <c r="G414" i="1" s="1"/>
  <c r="G415" i="1" s="1"/>
  <c r="G416" i="1" s="1"/>
  <c r="G417" i="1" s="1"/>
  <c r="G418" i="1" s="1"/>
  <c r="G419" i="1" s="1"/>
  <c r="G420" i="1" s="1"/>
  <c r="G421" i="1" s="1"/>
  <c r="G422" i="1" s="1"/>
  <c r="G423" i="1" s="1"/>
  <c r="G424" i="1" s="1"/>
  <c r="G425" i="1" s="1"/>
  <c r="G426" i="1" s="1"/>
  <c r="G427" i="1" s="1"/>
  <c r="G428" i="1" s="1"/>
  <c r="G429" i="1" s="1"/>
  <c r="G430" i="1" s="1"/>
  <c r="G431" i="1" s="1"/>
  <c r="G432" i="1" s="1"/>
  <c r="G433" i="1" s="1"/>
  <c r="G434" i="1" s="1"/>
  <c r="G435" i="1" s="1"/>
  <c r="G436" i="1" s="1"/>
  <c r="G437" i="1" s="1"/>
  <c r="G438" i="1" s="1"/>
  <c r="G439" i="1" s="1"/>
  <c r="G440" i="1" s="1"/>
  <c r="G441" i="1" s="1"/>
  <c r="G442" i="1" s="1"/>
  <c r="G443" i="1" s="1"/>
  <c r="G444" i="1" s="1"/>
  <c r="G445" i="1" s="1"/>
  <c r="G446" i="1" s="1"/>
  <c r="G447" i="1" s="1"/>
  <c r="G448" i="1" s="1"/>
  <c r="G449" i="1" s="1"/>
  <c r="G450" i="1" s="1"/>
  <c r="G451" i="1" s="1"/>
  <c r="G452" i="1" s="1"/>
  <c r="G453" i="1" s="1"/>
  <c r="G454" i="1" s="1"/>
  <c r="G455" i="1" s="1"/>
  <c r="G456" i="1" s="1"/>
  <c r="G457" i="1" s="1"/>
  <c r="G458" i="1" s="1"/>
  <c r="G459" i="1" s="1"/>
  <c r="G460" i="1" s="1"/>
  <c r="G461" i="1" s="1"/>
  <c r="G462" i="1" s="1"/>
  <c r="G463" i="1" s="1"/>
  <c r="G464" i="1" s="1"/>
  <c r="G465" i="1" s="1"/>
  <c r="G466" i="1" s="1"/>
  <c r="G467" i="1" s="1"/>
  <c r="G468" i="1" s="1"/>
  <c r="G469" i="1" s="1"/>
  <c r="G470" i="1" s="1"/>
  <c r="G471" i="1" s="1"/>
  <c r="G472" i="1" s="1"/>
  <c r="G473" i="1" s="1"/>
  <c r="G474" i="1" s="1"/>
  <c r="G475" i="1" s="1"/>
  <c r="G476" i="1" s="1"/>
  <c r="G477" i="1" s="1"/>
  <c r="G478" i="1" s="1"/>
  <c r="G479" i="1" s="1"/>
  <c r="G480" i="1" s="1"/>
  <c r="G481" i="1" s="1"/>
  <c r="G482" i="1" s="1"/>
  <c r="G483" i="1" s="1"/>
  <c r="G484" i="1" s="1"/>
  <c r="G485" i="1" s="1"/>
  <c r="G486" i="1" s="1"/>
  <c r="G487" i="1" s="1"/>
  <c r="G488" i="1" s="1"/>
  <c r="G489" i="1" s="1"/>
  <c r="G490" i="1" s="1"/>
  <c r="G491" i="1" s="1"/>
  <c r="G492" i="1" s="1"/>
  <c r="G493" i="1" s="1"/>
  <c r="G494" i="1" s="1"/>
  <c r="G495" i="1" s="1"/>
  <c r="G496" i="1" s="1"/>
  <c r="G497" i="1" s="1"/>
  <c r="G498" i="1" s="1"/>
  <c r="G499" i="1" s="1"/>
  <c r="G500" i="1" s="1"/>
  <c r="G501" i="1" s="1"/>
  <c r="G502" i="1" s="1"/>
  <c r="G503" i="1" s="1"/>
  <c r="G504" i="1" s="1"/>
  <c r="G505" i="1" s="1"/>
  <c r="G506" i="1" s="1"/>
  <c r="G507" i="1" s="1"/>
  <c r="G508" i="1" s="1"/>
  <c r="G509" i="1" s="1"/>
  <c r="G510" i="1" s="1"/>
  <c r="G511" i="1" s="1"/>
  <c r="G512" i="1" s="1"/>
  <c r="G513" i="1" s="1"/>
  <c r="G514" i="1" s="1"/>
  <c r="G515" i="1" s="1"/>
  <c r="G516" i="1" s="1"/>
  <c r="G517" i="1" s="1"/>
  <c r="G518" i="1" s="1"/>
  <c r="G519" i="1" s="1"/>
  <c r="G520" i="1" s="1"/>
  <c r="G521" i="1" s="1"/>
  <c r="G522" i="1" s="1"/>
  <c r="G523" i="1" s="1"/>
  <c r="G524" i="1" s="1"/>
  <c r="G525" i="1" s="1"/>
  <c r="G526" i="1" s="1"/>
  <c r="G527" i="1" s="1"/>
  <c r="G528" i="1" s="1"/>
  <c r="G529" i="1" s="1"/>
  <c r="G530" i="1" s="1"/>
  <c r="G531" i="1" s="1"/>
  <c r="G532" i="1" s="1"/>
  <c r="G533" i="1" s="1"/>
  <c r="G534" i="1" s="1"/>
  <c r="G535" i="1" s="1"/>
  <c r="G536" i="1" s="1"/>
  <c r="G537" i="1" s="1"/>
  <c r="G538" i="1" s="1"/>
  <c r="G539" i="1" s="1"/>
  <c r="G540" i="1" s="1"/>
  <c r="G541" i="1" s="1"/>
  <c r="G542" i="1" s="1"/>
  <c r="G543" i="1" s="1"/>
  <c r="G539" i="35"/>
  <c r="E205" i="29"/>
  <c r="E209" i="21"/>
  <c r="G205" i="29" l="1"/>
  <c r="G206" i="29" s="1"/>
  <c r="G207" i="29" s="1"/>
  <c r="G208" i="29" s="1"/>
  <c r="G209" i="29" s="1"/>
  <c r="G210" i="29" s="1"/>
  <c r="G211" i="29" s="1"/>
  <c r="G212" i="29" s="1"/>
  <c r="G213" i="29" s="1"/>
  <c r="G214" i="29" s="1"/>
  <c r="G215" i="29" s="1"/>
  <c r="G216" i="29" s="1"/>
  <c r="G217" i="29" s="1"/>
  <c r="G218" i="29" s="1"/>
  <c r="G219" i="29" s="1"/>
  <c r="G220" i="29" s="1"/>
  <c r="G221" i="29" s="1"/>
  <c r="G222" i="29" s="1"/>
  <c r="G223" i="29" s="1"/>
  <c r="G224" i="29" s="1"/>
  <c r="G225" i="29" s="1"/>
  <c r="G226" i="29" s="1"/>
  <c r="G400" i="36"/>
  <c r="G401" i="36" s="1"/>
  <c r="G402" i="36" s="1"/>
  <c r="G403" i="36" s="1"/>
  <c r="G404" i="36" s="1"/>
  <c r="G405" i="36" s="1"/>
  <c r="G406" i="36" s="1"/>
  <c r="G407" i="36" s="1"/>
  <c r="G408" i="36" s="1"/>
  <c r="G349" i="25"/>
  <c r="G350" i="25" s="1"/>
  <c r="G351" i="25" s="1"/>
  <c r="G352" i="25" s="1"/>
  <c r="G353" i="25" s="1"/>
  <c r="G354" i="25" s="1"/>
  <c r="G355" i="25" s="1"/>
  <c r="G356" i="25" s="1"/>
  <c r="G357" i="25" s="1"/>
  <c r="G358" i="25" s="1"/>
  <c r="G119" i="21"/>
  <c r="G120" i="21" s="1"/>
  <c r="G121" i="21" s="1"/>
  <c r="G122" i="21" s="1"/>
  <c r="G401" i="24"/>
  <c r="G402" i="24" s="1"/>
  <c r="G403" i="24" s="1"/>
  <c r="G404" i="24" s="1"/>
  <c r="G405" i="24" s="1"/>
  <c r="G406" i="24" s="1"/>
  <c r="G407" i="24" s="1"/>
  <c r="G408" i="24" s="1"/>
  <c r="G409" i="24" s="1"/>
  <c r="G410" i="24" s="1"/>
  <c r="G411" i="24" s="1"/>
  <c r="G412" i="24" s="1"/>
  <c r="G515" i="5"/>
  <c r="G516" i="5" s="1"/>
  <c r="G517" i="5" s="1"/>
  <c r="G518" i="5" s="1"/>
  <c r="G519" i="5" s="1"/>
  <c r="G520" i="5" s="1"/>
  <c r="G521" i="5" s="1"/>
  <c r="G522" i="5" s="1"/>
  <c r="G523" i="5" s="1"/>
  <c r="G524" i="5" s="1"/>
  <c r="G525" i="5" s="1"/>
  <c r="G526" i="5" s="1"/>
  <c r="G527" i="5" s="1"/>
  <c r="G528" i="5" s="1"/>
  <c r="G529" i="5" s="1"/>
  <c r="G530" i="5" s="1"/>
  <c r="G531" i="5" s="1"/>
  <c r="G532" i="5" s="1"/>
  <c r="G533" i="5" s="1"/>
  <c r="G534" i="5" s="1"/>
  <c r="G535" i="5" s="1"/>
  <c r="G536" i="5" s="1"/>
  <c r="G537" i="5" s="1"/>
  <c r="G538" i="5" s="1"/>
  <c r="G539" i="5" s="1"/>
  <c r="G540" i="5" s="1"/>
  <c r="G541" i="5" s="1"/>
  <c r="G542" i="5" s="1"/>
  <c r="G543" i="5" s="1"/>
  <c r="G544" i="5" s="1"/>
  <c r="G545" i="5" s="1"/>
  <c r="G546" i="5" s="1"/>
  <c r="G547" i="5" s="1"/>
  <c r="G548" i="5" s="1"/>
  <c r="G549" i="5" s="1"/>
  <c r="G550" i="5" s="1"/>
  <c r="G551" i="5" s="1"/>
  <c r="G544" i="1"/>
  <c r="G545" i="1" s="1"/>
  <c r="G546" i="1" s="1"/>
  <c r="G547" i="1" s="1"/>
  <c r="G548" i="1" s="1"/>
  <c r="G549" i="1" s="1"/>
  <c r="G550" i="1" s="1"/>
  <c r="G551" i="1" s="1"/>
  <c r="G552" i="1" s="1"/>
  <c r="G553" i="1" s="1"/>
  <c r="G554" i="1" s="1"/>
  <c r="G555" i="1" s="1"/>
  <c r="G556" i="1" s="1"/>
  <c r="G557" i="1" s="1"/>
  <c r="G558" i="1" s="1"/>
  <c r="G559" i="1" s="1"/>
  <c r="G560" i="1" s="1"/>
  <c r="G561" i="1" s="1"/>
  <c r="G562" i="1" s="1"/>
  <c r="G563" i="1" s="1"/>
  <c r="G564" i="1" s="1"/>
  <c r="G565" i="1" s="1"/>
  <c r="G566" i="1" s="1"/>
  <c r="G567" i="1" s="1"/>
  <c r="G568" i="1" s="1"/>
  <c r="G569" i="1" s="1"/>
  <c r="G570" i="1" s="1"/>
  <c r="G571" i="1" s="1"/>
  <c r="G572" i="1" s="1"/>
  <c r="G573" i="1" s="1"/>
  <c r="G574" i="1" s="1"/>
  <c r="G575" i="1" s="1"/>
  <c r="G576" i="1" s="1"/>
  <c r="G577" i="1" s="1"/>
  <c r="G578" i="1" s="1"/>
  <c r="G579" i="1" s="1"/>
  <c r="G580" i="1" s="1"/>
  <c r="G581" i="1" s="1"/>
  <c r="G582" i="1" s="1"/>
  <c r="G583" i="1" s="1"/>
  <c r="G584" i="1" s="1"/>
  <c r="G585" i="1" s="1"/>
  <c r="G586" i="1" s="1"/>
  <c r="G587" i="1" s="1"/>
  <c r="G588" i="1" s="1"/>
  <c r="G589" i="1" s="1"/>
  <c r="G590" i="1" s="1"/>
  <c r="G591" i="1" s="1"/>
  <c r="G592" i="1" s="1"/>
  <c r="G593" i="1" s="1"/>
  <c r="G594" i="1" s="1"/>
  <c r="G595" i="1" s="1"/>
  <c r="G596" i="1" s="1"/>
  <c r="G597" i="1" s="1"/>
  <c r="G598" i="1" s="1"/>
  <c r="G599" i="1" s="1"/>
  <c r="G600" i="1" s="1"/>
  <c r="G601" i="1" s="1"/>
  <c r="G602" i="1" s="1"/>
  <c r="G603" i="1" s="1"/>
  <c r="G604" i="1" s="1"/>
  <c r="G605" i="1" s="1"/>
  <c r="G606" i="1" s="1"/>
  <c r="G607" i="1" s="1"/>
  <c r="G608" i="1" s="1"/>
  <c r="G609" i="1" s="1"/>
  <c r="G610" i="1" s="1"/>
  <c r="G611" i="1" s="1"/>
  <c r="G612" i="1" s="1"/>
  <c r="G613" i="1" s="1"/>
  <c r="G614" i="1" s="1"/>
  <c r="G615" i="1" s="1"/>
  <c r="G616" i="1" s="1"/>
  <c r="G617" i="1" s="1"/>
  <c r="G618" i="1" s="1"/>
  <c r="G619" i="1" s="1"/>
  <c r="G620" i="1" s="1"/>
  <c r="G621" i="1" s="1"/>
  <c r="G622" i="1" s="1"/>
  <c r="G623" i="1" s="1"/>
  <c r="G624" i="1" s="1"/>
  <c r="G625" i="1" s="1"/>
  <c r="G626" i="1" s="1"/>
  <c r="G627" i="1" s="1"/>
  <c r="G628" i="1" s="1"/>
  <c r="G629" i="1" s="1"/>
  <c r="G630" i="1" s="1"/>
  <c r="G631" i="1" s="1"/>
  <c r="G632" i="1" s="1"/>
  <c r="G633" i="1" s="1"/>
  <c r="G634" i="1" s="1"/>
  <c r="G635" i="1" s="1"/>
  <c r="G636" i="1" s="1"/>
  <c r="G637" i="1" s="1"/>
  <c r="G638" i="1" s="1"/>
  <c r="G639" i="1" s="1"/>
  <c r="G640" i="1" s="1"/>
  <c r="G641" i="1" s="1"/>
  <c r="G642" i="1" s="1"/>
  <c r="G643" i="1" s="1"/>
  <c r="G644" i="1" s="1"/>
  <c r="G645" i="1" s="1"/>
  <c r="G646" i="1" s="1"/>
  <c r="G540" i="35"/>
  <c r="G541" i="35" s="1"/>
  <c r="G542" i="35" s="1"/>
  <c r="G543" i="35" s="1"/>
  <c r="G544" i="35" s="1"/>
  <c r="G545" i="35" s="1"/>
  <c r="G546" i="35" s="1"/>
  <c r="G547" i="35" s="1"/>
  <c r="G548" i="35" s="1"/>
  <c r="G549" i="35" s="1"/>
  <c r="G550" i="35" s="1"/>
  <c r="G551" i="35" s="1"/>
  <c r="G552" i="35" s="1"/>
  <c r="G553" i="35" s="1"/>
  <c r="G554" i="35" s="1"/>
  <c r="G555" i="35" s="1"/>
  <c r="G556" i="35" s="1"/>
  <c r="G557" i="35" s="1"/>
  <c r="G227" i="29"/>
  <c r="G228" i="29" s="1"/>
  <c r="G229" i="29" s="1"/>
  <c r="G230" i="29" s="1"/>
  <c r="G413" i="24" l="1"/>
  <c r="G414" i="24" s="1"/>
  <c r="G415" i="24" s="1"/>
  <c r="G416" i="24" s="1"/>
  <c r="G417" i="24" s="1"/>
  <c r="G418" i="24" s="1"/>
  <c r="G419" i="24" s="1"/>
  <c r="G420" i="24" s="1"/>
  <c r="G421" i="24" s="1"/>
  <c r="G422" i="24" s="1"/>
  <c r="G423" i="24" s="1"/>
  <c r="G409" i="36"/>
  <c r="G410" i="36" s="1"/>
  <c r="G411" i="36" s="1"/>
  <c r="G412" i="36" s="1"/>
  <c r="G413" i="36" s="1"/>
  <c r="G414" i="36" s="1"/>
  <c r="G415" i="36" s="1"/>
  <c r="G416" i="36" s="1"/>
  <c r="G417" i="36" s="1"/>
  <c r="G418" i="36" s="1"/>
  <c r="G419" i="36" s="1"/>
  <c r="G420" i="36" s="1"/>
  <c r="G421" i="36" s="1"/>
  <c r="G422" i="36" s="1"/>
  <c r="G423" i="36" s="1"/>
  <c r="G424" i="36" s="1"/>
  <c r="G425" i="36" s="1"/>
  <c r="G426" i="36" s="1"/>
  <c r="G427" i="36" s="1"/>
  <c r="G428" i="36" s="1"/>
  <c r="G429" i="36" s="1"/>
  <c r="G430" i="36" s="1"/>
  <c r="G431" i="36" s="1"/>
  <c r="G432" i="36" s="1"/>
  <c r="G433" i="36" s="1"/>
  <c r="G434" i="36" s="1"/>
  <c r="G435" i="36" s="1"/>
  <c r="G436" i="36" s="1"/>
  <c r="G437" i="36" s="1"/>
  <c r="G438" i="36" s="1"/>
  <c r="G439" i="36" s="1"/>
  <c r="G440" i="36" s="1"/>
  <c r="G441" i="36" s="1"/>
  <c r="G442" i="36" s="1"/>
  <c r="G443" i="36" s="1"/>
  <c r="G444" i="36" s="1"/>
  <c r="G445" i="36" s="1"/>
  <c r="G446" i="36" s="1"/>
  <c r="G447" i="36" s="1"/>
  <c r="G448" i="36" s="1"/>
  <c r="G449" i="36" s="1"/>
  <c r="G450" i="36" s="1"/>
  <c r="G451" i="36" s="1"/>
  <c r="G452" i="36" s="1"/>
  <c r="G453" i="36" s="1"/>
  <c r="G454" i="36" s="1"/>
  <c r="G455" i="36" s="1"/>
  <c r="G456" i="36" s="1"/>
  <c r="G457" i="36" s="1"/>
  <c r="G458" i="36" s="1"/>
  <c r="G459" i="36" s="1"/>
  <c r="G460" i="36" s="1"/>
  <c r="G461" i="36" s="1"/>
  <c r="G462" i="36" s="1"/>
  <c r="G463" i="36" s="1"/>
  <c r="G464" i="36" s="1"/>
  <c r="G465" i="36" s="1"/>
  <c r="G466" i="36" s="1"/>
  <c r="G467" i="36" s="1"/>
  <c r="G468" i="36" s="1"/>
  <c r="G469" i="36" s="1"/>
  <c r="G470" i="36" s="1"/>
  <c r="G471" i="36" s="1"/>
  <c r="G472" i="36" s="1"/>
  <c r="G473" i="36" s="1"/>
  <c r="G474" i="36" s="1"/>
  <c r="G475" i="36" s="1"/>
  <c r="G476" i="36" s="1"/>
  <c r="G477" i="36" s="1"/>
  <c r="G478" i="36" s="1"/>
  <c r="G479" i="36" s="1"/>
  <c r="G480" i="36" s="1"/>
  <c r="G481" i="36" s="1"/>
  <c r="G482" i="36" s="1"/>
  <c r="G483" i="36" s="1"/>
  <c r="G484" i="36" s="1"/>
  <c r="G485" i="36" s="1"/>
  <c r="G486" i="36" s="1"/>
  <c r="G487" i="36" s="1"/>
  <c r="G488" i="36" s="1"/>
  <c r="G489" i="36" s="1"/>
  <c r="G490" i="36" s="1"/>
  <c r="G491" i="36" s="1"/>
  <c r="G492" i="36" s="1"/>
  <c r="G493" i="36" s="1"/>
  <c r="G494" i="36" s="1"/>
  <c r="G495" i="36" s="1"/>
  <c r="G496" i="36" s="1"/>
  <c r="G497" i="36" s="1"/>
  <c r="G498" i="36" s="1"/>
  <c r="G499" i="36" s="1"/>
  <c r="G500" i="36" s="1"/>
  <c r="G501" i="36" s="1"/>
  <c r="G502" i="36" s="1"/>
  <c r="G503" i="36" s="1"/>
  <c r="G504" i="36" s="1"/>
  <c r="G505" i="36" s="1"/>
  <c r="G506" i="36" s="1"/>
  <c r="G507" i="36" s="1"/>
  <c r="G508" i="36" s="1"/>
  <c r="G509" i="36" s="1"/>
  <c r="G510" i="36" s="1"/>
  <c r="G511" i="36" s="1"/>
  <c r="G512" i="36" s="1"/>
  <c r="G513" i="36" s="1"/>
  <c r="G514" i="36" s="1"/>
  <c r="G515" i="36" s="1"/>
  <c r="G516" i="36" s="1"/>
  <c r="G517" i="36" s="1"/>
  <c r="G518" i="36" s="1"/>
  <c r="G519" i="36" s="1"/>
  <c r="G520" i="36" s="1"/>
  <c r="G521" i="36" s="1"/>
  <c r="G522" i="36" s="1"/>
  <c r="G523" i="36" s="1"/>
  <c r="G524" i="36" s="1"/>
  <c r="G525" i="36" s="1"/>
  <c r="G526" i="36" s="1"/>
  <c r="G527" i="36" s="1"/>
  <c r="G528" i="36" s="1"/>
  <c r="G529" i="36" s="1"/>
  <c r="G530" i="36" s="1"/>
  <c r="G531" i="36" s="1"/>
  <c r="G532" i="36" s="1"/>
  <c r="G533" i="36" s="1"/>
  <c r="G534" i="36" s="1"/>
  <c r="G535" i="36" s="1"/>
  <c r="G536" i="36" s="1"/>
  <c r="G537" i="36" s="1"/>
  <c r="G538" i="36" s="1"/>
  <c r="G539" i="36" s="1"/>
  <c r="G540" i="36" s="1"/>
  <c r="G541" i="36" s="1"/>
  <c r="G542" i="36" s="1"/>
  <c r="G543" i="36" s="1"/>
  <c r="G544" i="36" s="1"/>
  <c r="G545" i="36" s="1"/>
  <c r="G546" i="36" s="1"/>
  <c r="G547" i="36" s="1"/>
  <c r="G548" i="36" s="1"/>
  <c r="G549" i="36" s="1"/>
  <c r="G550" i="36" s="1"/>
  <c r="G551" i="36" s="1"/>
  <c r="G552" i="36" s="1"/>
  <c r="G553" i="36" s="1"/>
  <c r="G554" i="36" s="1"/>
  <c r="G555" i="36" s="1"/>
  <c r="G556" i="36" s="1"/>
  <c r="G557" i="36" s="1"/>
  <c r="G558" i="36" s="1"/>
  <c r="G559" i="36" s="1"/>
  <c r="G560" i="36" s="1"/>
  <c r="G561" i="36" s="1"/>
  <c r="G562" i="36" s="1"/>
  <c r="G563" i="36" s="1"/>
  <c r="G564" i="36" s="1"/>
  <c r="G565" i="36" s="1"/>
  <c r="G566" i="36" s="1"/>
  <c r="G567" i="36" s="1"/>
  <c r="G568" i="36" s="1"/>
  <c r="G569" i="36" s="1"/>
  <c r="G570" i="36" s="1"/>
  <c r="G571" i="36" s="1"/>
  <c r="G572" i="36" s="1"/>
  <c r="G573" i="36" s="1"/>
  <c r="G574" i="36" s="1"/>
  <c r="G575" i="36" s="1"/>
  <c r="G576" i="36" s="1"/>
  <c r="G577" i="36" s="1"/>
  <c r="G578" i="36" s="1"/>
  <c r="G579" i="36" s="1"/>
  <c r="G580" i="36" s="1"/>
  <c r="G581" i="36" s="1"/>
  <c r="G582" i="36" s="1"/>
  <c r="G583" i="36" s="1"/>
  <c r="G584" i="36" s="1"/>
  <c r="G585" i="36" s="1"/>
  <c r="G586" i="36" s="1"/>
  <c r="G587" i="36" s="1"/>
  <c r="G588" i="36" s="1"/>
  <c r="G589" i="36" s="1"/>
  <c r="G590" i="36" s="1"/>
  <c r="G591" i="36" s="1"/>
  <c r="G592" i="36" s="1"/>
  <c r="G593" i="36" s="1"/>
  <c r="G594" i="36" s="1"/>
  <c r="G595" i="36" s="1"/>
  <c r="G596" i="36" s="1"/>
  <c r="G597" i="36" s="1"/>
  <c r="G598" i="36" s="1"/>
  <c r="G599" i="36" s="1"/>
  <c r="G600" i="36" s="1"/>
  <c r="G601" i="36" s="1"/>
  <c r="G602" i="36" s="1"/>
  <c r="G603" i="36" s="1"/>
  <c r="G604" i="36" s="1"/>
  <c r="G605" i="36" s="1"/>
  <c r="G606" i="36" s="1"/>
  <c r="G607" i="36" s="1"/>
  <c r="G608" i="36" s="1"/>
  <c r="G609" i="36" s="1"/>
  <c r="G610" i="36" s="1"/>
  <c r="G611" i="36" s="1"/>
  <c r="G612" i="36" s="1"/>
  <c r="G613" i="36" s="1"/>
  <c r="G614" i="36" s="1"/>
  <c r="G615" i="36" s="1"/>
  <c r="G616" i="36" s="1"/>
  <c r="G617" i="36" s="1"/>
  <c r="G618" i="36" s="1"/>
  <c r="G619" i="36" s="1"/>
  <c r="G620" i="36" s="1"/>
  <c r="G621" i="36" s="1"/>
  <c r="G622" i="36" s="1"/>
  <c r="G623" i="36" s="1"/>
  <c r="G624" i="36" s="1"/>
  <c r="G625" i="36" s="1"/>
  <c r="G626" i="36" s="1"/>
  <c r="G627" i="36" s="1"/>
  <c r="G628" i="36" s="1"/>
  <c r="G629" i="36" s="1"/>
  <c r="G630" i="36" s="1"/>
  <c r="G631" i="36" s="1"/>
  <c r="G632" i="36" s="1"/>
  <c r="G633" i="36" s="1"/>
  <c r="G634" i="36" s="1"/>
  <c r="G635" i="36" s="1"/>
  <c r="G636" i="36" s="1"/>
  <c r="G637" i="36" s="1"/>
  <c r="G638" i="36" s="1"/>
  <c r="G639" i="36" s="1"/>
  <c r="G640" i="36" s="1"/>
  <c r="G641" i="36" s="1"/>
  <c r="G642" i="36" s="1"/>
  <c r="G643" i="36" s="1"/>
  <c r="G644" i="36" s="1"/>
  <c r="G645" i="36" s="1"/>
  <c r="G646" i="36" s="1"/>
  <c r="G647" i="36" s="1"/>
  <c r="G648" i="36" s="1"/>
  <c r="G649" i="36" s="1"/>
  <c r="G650" i="36" s="1"/>
  <c r="G651" i="36" s="1"/>
  <c r="G652" i="36" s="1"/>
  <c r="G653" i="36" s="1"/>
  <c r="G654" i="36" s="1"/>
  <c r="G655" i="36" s="1"/>
  <c r="G656" i="36" s="1"/>
  <c r="G657" i="36" s="1"/>
  <c r="G658" i="36" s="1"/>
  <c r="G659" i="36" s="1"/>
  <c r="G660" i="36" s="1"/>
  <c r="G661" i="36" s="1"/>
  <c r="G662" i="36" s="1"/>
  <c r="G663" i="36" s="1"/>
  <c r="G664" i="36" s="1"/>
  <c r="G665" i="36" s="1"/>
  <c r="G666" i="36" s="1"/>
  <c r="G667" i="36" s="1"/>
  <c r="G668" i="36" s="1"/>
  <c r="G669" i="36" s="1"/>
  <c r="G670" i="36" s="1"/>
  <c r="G671" i="36" s="1"/>
  <c r="G672" i="36" s="1"/>
  <c r="G673" i="36" s="1"/>
  <c r="G674" i="36" s="1"/>
  <c r="G675" i="36" s="1"/>
  <c r="G676" i="36" s="1"/>
  <c r="G677" i="36" s="1"/>
  <c r="G678" i="36" s="1"/>
  <c r="G679" i="36" s="1"/>
  <c r="G680" i="36" s="1"/>
  <c r="G681" i="36" s="1"/>
  <c r="G682" i="36" s="1"/>
  <c r="G683" i="36" s="1"/>
  <c r="G684" i="36" s="1"/>
  <c r="G685" i="36" s="1"/>
  <c r="G686" i="36" s="1"/>
  <c r="G687" i="36" s="1"/>
  <c r="G688" i="36" s="1"/>
  <c r="G689" i="36" s="1"/>
  <c r="G690" i="36" s="1"/>
  <c r="G691" i="36" s="1"/>
  <c r="G692" i="36" s="1"/>
  <c r="G693" i="36" s="1"/>
  <c r="G694" i="36" s="1"/>
  <c r="G695" i="36" s="1"/>
  <c r="G696" i="36" s="1"/>
  <c r="G697" i="36" s="1"/>
  <c r="G698" i="36" s="1"/>
  <c r="G699" i="36" s="1"/>
  <c r="G700" i="36" s="1"/>
  <c r="G701" i="36" s="1"/>
  <c r="G702" i="36" s="1"/>
  <c r="G703" i="36" s="1"/>
  <c r="G704" i="36" s="1"/>
  <c r="G705" i="36" s="1"/>
  <c r="G706" i="36" s="1"/>
  <c r="G707" i="36" s="1"/>
  <c r="G708" i="36" s="1"/>
  <c r="G709" i="36" s="1"/>
  <c r="G710" i="36" s="1"/>
  <c r="G711" i="36" s="1"/>
  <c r="G359" i="25"/>
  <c r="G360" i="25" s="1"/>
  <c r="G361" i="25" s="1"/>
  <c r="G123" i="21"/>
  <c r="G124" i="21" s="1"/>
  <c r="G125" i="21" s="1"/>
  <c r="G126" i="21" s="1"/>
  <c r="G647" i="1"/>
  <c r="G648" i="1" s="1"/>
  <c r="G649" i="1" s="1"/>
  <c r="G650" i="1" s="1"/>
  <c r="G424" i="24"/>
  <c r="G425" i="24" s="1"/>
  <c r="G426" i="24" s="1"/>
  <c r="G427" i="24" s="1"/>
  <c r="G428" i="24" s="1"/>
  <c r="G429" i="24" s="1"/>
  <c r="G430" i="24" s="1"/>
  <c r="G431" i="24" s="1"/>
  <c r="G432" i="24" s="1"/>
  <c r="G433" i="24" s="1"/>
  <c r="G434" i="24" s="1"/>
  <c r="G435" i="24" s="1"/>
  <c r="G436" i="24" s="1"/>
  <c r="G437" i="24" s="1"/>
  <c r="G438" i="24" s="1"/>
  <c r="G439" i="24" s="1"/>
  <c r="G440" i="24" s="1"/>
  <c r="G441" i="24" s="1"/>
  <c r="G442" i="24" s="1"/>
  <c r="G443" i="24" s="1"/>
  <c r="G444" i="24" s="1"/>
  <c r="G445" i="24" s="1"/>
  <c r="G446" i="24" s="1"/>
  <c r="G447" i="24" s="1"/>
  <c r="G552" i="5"/>
  <c r="G553" i="5" s="1"/>
  <c r="G554" i="5" s="1"/>
  <c r="G555" i="5" s="1"/>
  <c r="G556" i="5" s="1"/>
  <c r="G557" i="5" s="1"/>
  <c r="G558" i="5" s="1"/>
  <c r="G559" i="5" s="1"/>
  <c r="G560" i="5" s="1"/>
  <c r="G561" i="5" s="1"/>
  <c r="G562" i="5" s="1"/>
  <c r="G563" i="5" s="1"/>
  <c r="G564" i="5" s="1"/>
  <c r="G565" i="5" s="1"/>
  <c r="G566" i="5" s="1"/>
  <c r="G567" i="5" s="1"/>
  <c r="G568" i="5" s="1"/>
  <c r="G569" i="5" s="1"/>
  <c r="G570" i="5" s="1"/>
  <c r="G571" i="5" s="1"/>
  <c r="G572" i="5" s="1"/>
  <c r="G573" i="5" s="1"/>
  <c r="G574" i="5" s="1"/>
  <c r="G575" i="5" s="1"/>
  <c r="G576" i="5" s="1"/>
  <c r="G577" i="5" s="1"/>
  <c r="G578" i="5" s="1"/>
  <c r="G579" i="5" s="1"/>
  <c r="G580" i="5" s="1"/>
  <c r="G581" i="5" s="1"/>
  <c r="G582" i="5" s="1"/>
  <c r="G583" i="5" s="1"/>
  <c r="G584" i="5" s="1"/>
  <c r="G585" i="5" s="1"/>
  <c r="G586" i="5" s="1"/>
  <c r="G587" i="5" s="1"/>
  <c r="G588" i="5" s="1"/>
  <c r="G589" i="5" s="1"/>
  <c r="G590" i="5" s="1"/>
  <c r="G591" i="5" s="1"/>
  <c r="G592" i="5" s="1"/>
  <c r="G593" i="5" s="1"/>
  <c r="G594" i="5" s="1"/>
  <c r="G595" i="5" s="1"/>
  <c r="G596" i="5" s="1"/>
  <c r="G597" i="5" s="1"/>
  <c r="G598" i="5" s="1"/>
  <c r="G599" i="5" s="1"/>
  <c r="G600" i="5" s="1"/>
  <c r="G601" i="5" s="1"/>
  <c r="G602" i="5" s="1"/>
  <c r="G603" i="5" s="1"/>
  <c r="G604" i="5" s="1"/>
  <c r="G605" i="5" s="1"/>
  <c r="G606" i="5" s="1"/>
  <c r="G558" i="35"/>
  <c r="G559" i="35" s="1"/>
  <c r="G560" i="35" s="1"/>
  <c r="G561" i="35" s="1"/>
  <c r="G562" i="35" s="1"/>
  <c r="G231" i="29"/>
  <c r="G232" i="29" s="1"/>
  <c r="G233" i="29" s="1"/>
  <c r="G234" i="29" s="1"/>
  <c r="G235" i="29" s="1"/>
  <c r="G236" i="29" s="1"/>
  <c r="G237" i="29" s="1"/>
  <c r="G238" i="29" s="1"/>
  <c r="G239" i="29" s="1"/>
  <c r="G240" i="29" s="1"/>
  <c r="G241" i="29" s="1"/>
  <c r="G242" i="29" s="1"/>
  <c r="G243" i="29" s="1"/>
  <c r="G244" i="29" s="1"/>
  <c r="G245" i="29" s="1"/>
  <c r="G6" i="18"/>
  <c r="G7" i="18" s="1"/>
  <c r="G8" i="18" s="1"/>
  <c r="G9" i="18" s="1"/>
  <c r="G10" i="18" s="1"/>
  <c r="G11" i="18" s="1"/>
  <c r="G12" i="18" s="1"/>
  <c r="G13" i="18" s="1"/>
  <c r="G14" i="18" s="1"/>
  <c r="G15" i="18" s="1"/>
  <c r="G16" i="18" s="1"/>
  <c r="G17" i="18" s="1"/>
  <c r="G18" i="18" s="1"/>
  <c r="G19" i="18" s="1"/>
  <c r="G20" i="18" s="1"/>
  <c r="G21" i="18" s="1"/>
  <c r="G22" i="18" s="1"/>
  <c r="G23" i="18" s="1"/>
  <c r="G24" i="18" s="1"/>
  <c r="G25" i="18" s="1"/>
  <c r="G26" i="18" s="1"/>
  <c r="G27" i="18" s="1"/>
  <c r="G28" i="18" s="1"/>
  <c r="G29" i="18" s="1"/>
  <c r="G30" i="18" s="1"/>
  <c r="G31" i="18" s="1"/>
  <c r="G32" i="18" s="1"/>
  <c r="G33" i="18" s="1"/>
  <c r="G34" i="18" s="1"/>
  <c r="G35" i="18" s="1"/>
  <c r="G36" i="18" s="1"/>
  <c r="G37" i="18" s="1"/>
  <c r="G38" i="18" s="1"/>
  <c r="G39" i="18" s="1"/>
  <c r="G40" i="18" s="1"/>
  <c r="G41" i="18" s="1"/>
  <c r="G42" i="18" s="1"/>
  <c r="G43" i="18" s="1"/>
  <c r="G44" i="18" s="1"/>
  <c r="G45" i="18" s="1"/>
  <c r="G46" i="18" s="1"/>
  <c r="G47" i="18" s="1"/>
  <c r="G48" i="18" s="1"/>
  <c r="G49" i="18" s="1"/>
  <c r="G50" i="18" s="1"/>
  <c r="G51" i="18" s="1"/>
  <c r="G52" i="18" s="1"/>
  <c r="G53" i="18" s="1"/>
  <c r="G54" i="18" s="1"/>
  <c r="G55" i="18" s="1"/>
  <c r="G56" i="18" s="1"/>
  <c r="G57" i="18" s="1"/>
  <c r="G58" i="18" s="1"/>
  <c r="G59" i="18" s="1"/>
  <c r="G60" i="18" s="1"/>
  <c r="G61" i="18" s="1"/>
  <c r="G62" i="18" s="1"/>
  <c r="G63" i="18" s="1"/>
  <c r="G64" i="18" s="1"/>
  <c r="G65" i="18" s="1"/>
  <c r="G66" i="18" s="1"/>
  <c r="G67" i="18" s="1"/>
  <c r="G68" i="18" s="1"/>
  <c r="G69" i="18" s="1"/>
  <c r="G70" i="18" s="1"/>
  <c r="G71" i="18" s="1"/>
  <c r="G72" i="18" s="1"/>
  <c r="G73" i="18" s="1"/>
  <c r="G74" i="18" s="1"/>
  <c r="G75" i="18" s="1"/>
  <c r="G76" i="18" s="1"/>
  <c r="G77" i="18" s="1"/>
  <c r="G78" i="18" s="1"/>
  <c r="G79" i="18" s="1"/>
  <c r="G80" i="18" s="1"/>
  <c r="G81" i="18" s="1"/>
  <c r="G82" i="18" s="1"/>
  <c r="G83" i="18" s="1"/>
  <c r="G84" i="18" s="1"/>
  <c r="G85" i="18" s="1"/>
  <c r="G86" i="18" s="1"/>
  <c r="G87" i="18" s="1"/>
  <c r="G88" i="18" s="1"/>
  <c r="G89" i="18" s="1"/>
  <c r="G90" i="18" s="1"/>
  <c r="G91" i="18" s="1"/>
  <c r="G92" i="18" s="1"/>
  <c r="G93" i="18" s="1"/>
  <c r="G94" i="18" s="1"/>
  <c r="G95" i="18" s="1"/>
  <c r="G96" i="18" s="1"/>
  <c r="G97" i="18" s="1"/>
  <c r="G98" i="18" s="1"/>
  <c r="G99" i="18" s="1"/>
  <c r="G100" i="18" s="1"/>
  <c r="G101" i="18" s="1"/>
  <c r="G102" i="18" s="1"/>
  <c r="G103" i="18" s="1"/>
  <c r="G104" i="18" s="1"/>
  <c r="G105" i="18" s="1"/>
  <c r="G106" i="18" s="1"/>
  <c r="G107" i="18" s="1"/>
  <c r="G108" i="18" s="1"/>
  <c r="G109" i="18" s="1"/>
  <c r="G110" i="18" s="1"/>
  <c r="G111" i="18" s="1"/>
  <c r="G112" i="18" s="1"/>
  <c r="G113" i="18" s="1"/>
  <c r="G114" i="18" s="1"/>
  <c r="G115" i="18" s="1"/>
  <c r="G116" i="18" s="1"/>
  <c r="G117" i="18" s="1"/>
  <c r="G118" i="18" s="1"/>
  <c r="G119" i="18" s="1"/>
  <c r="G246" i="29" l="1"/>
  <c r="G247" i="29" s="1"/>
  <c r="G248" i="29" s="1"/>
  <c r="G249" i="29" s="1"/>
  <c r="G250" i="29" s="1"/>
  <c r="G251" i="29" s="1"/>
  <c r="G252" i="29" s="1"/>
  <c r="G253" i="29" s="1"/>
  <c r="G254" i="29" s="1"/>
  <c r="G255" i="29" s="1"/>
  <c r="G256" i="29" s="1"/>
  <c r="G257" i="29" s="1"/>
  <c r="G258" i="29" s="1"/>
  <c r="G259" i="29" s="1"/>
  <c r="G260" i="29" s="1"/>
  <c r="G261" i="29" s="1"/>
  <c r="G262" i="29" s="1"/>
  <c r="G263" i="29" s="1"/>
  <c r="G264" i="29" s="1"/>
  <c r="G265" i="29" s="1"/>
  <c r="G266" i="29" s="1"/>
  <c r="G267" i="29" s="1"/>
  <c r="G268" i="29" s="1"/>
  <c r="G269" i="29" s="1"/>
  <c r="G270" i="29" s="1"/>
  <c r="G271" i="29" s="1"/>
  <c r="G712" i="36"/>
  <c r="G362" i="25"/>
  <c r="G363" i="25" s="1"/>
  <c r="G364" i="25" s="1"/>
  <c r="G365" i="25" s="1"/>
  <c r="G366" i="25" s="1"/>
  <c r="G367" i="25" s="1"/>
  <c r="G368" i="25" s="1"/>
  <c r="G369" i="25" s="1"/>
  <c r="G370" i="25" s="1"/>
  <c r="G371" i="25" s="1"/>
  <c r="G372" i="25" s="1"/>
  <c r="G373" i="25" s="1"/>
  <c r="G374" i="25" s="1"/>
  <c r="G375" i="25" s="1"/>
  <c r="G376" i="25" s="1"/>
  <c r="G377" i="25" s="1"/>
  <c r="G378" i="25" s="1"/>
  <c r="G379" i="25" s="1"/>
  <c r="G380" i="25" s="1"/>
  <c r="G381" i="25" s="1"/>
  <c r="G382" i="25" s="1"/>
  <c r="G383" i="25" s="1"/>
  <c r="G384" i="25" s="1"/>
  <c r="G385" i="25" s="1"/>
  <c r="G386" i="25" s="1"/>
  <c r="G387" i="25" s="1"/>
  <c r="G388" i="25" s="1"/>
  <c r="G389" i="25" s="1"/>
  <c r="G651" i="1"/>
  <c r="G652" i="1" s="1"/>
  <c r="G127" i="21"/>
  <c r="G128" i="21" s="1"/>
  <c r="G129" i="21" s="1"/>
  <c r="G130" i="21" s="1"/>
  <c r="G131" i="21" s="1"/>
  <c r="G132" i="21" s="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448" i="24"/>
  <c r="G449" i="24" s="1"/>
  <c r="G450" i="24" s="1"/>
  <c r="G451" i="24" s="1"/>
  <c r="G452" i="24" s="1"/>
  <c r="G453" i="24" s="1"/>
  <c r="G454" i="24" s="1"/>
  <c r="G455" i="24" s="1"/>
  <c r="G456" i="24" s="1"/>
  <c r="G457" i="24" s="1"/>
  <c r="G458" i="24" s="1"/>
  <c r="G459" i="24" s="1"/>
  <c r="G460" i="24" s="1"/>
  <c r="G461" i="24" s="1"/>
  <c r="G462" i="24" s="1"/>
  <c r="G463" i="24" s="1"/>
  <c r="G464" i="24" s="1"/>
  <c r="G465" i="24" s="1"/>
  <c r="G466" i="24" s="1"/>
  <c r="G467" i="24" s="1"/>
  <c r="G468" i="24" s="1"/>
  <c r="G469" i="24" s="1"/>
  <c r="G470" i="24" s="1"/>
  <c r="G471" i="24" s="1"/>
  <c r="G472" i="24" s="1"/>
  <c r="G473" i="24" s="1"/>
  <c r="G474" i="24" s="1"/>
  <c r="G475" i="24" s="1"/>
  <c r="G476" i="24" s="1"/>
  <c r="G477" i="24" s="1"/>
  <c r="G607" i="5"/>
  <c r="G608" i="5" s="1"/>
  <c r="G609" i="5" s="1"/>
  <c r="G610" i="5" s="1"/>
  <c r="G611" i="5" s="1"/>
  <c r="G612" i="5" s="1"/>
  <c r="G613" i="5" s="1"/>
  <c r="G614" i="5" s="1"/>
  <c r="G615" i="5" s="1"/>
  <c r="G616" i="5" s="1"/>
  <c r="G617" i="5" s="1"/>
  <c r="G618" i="5" s="1"/>
  <c r="G563" i="35"/>
  <c r="G564" i="35" s="1"/>
  <c r="G565" i="35" s="1"/>
  <c r="G566" i="35" s="1"/>
  <c r="G567" i="35" s="1"/>
  <c r="G568" i="35" s="1"/>
  <c r="G569" i="35" s="1"/>
  <c r="G570" i="35" s="1"/>
  <c r="G571" i="35" s="1"/>
  <c r="G572" i="35" s="1"/>
  <c r="G573" i="35" s="1"/>
  <c r="G574" i="35" s="1"/>
  <c r="G575" i="35" s="1"/>
  <c r="G576" i="35" s="1"/>
  <c r="G577" i="35" s="1"/>
  <c r="G578" i="35" s="1"/>
  <c r="G579" i="35" s="1"/>
  <c r="G580" i="35" s="1"/>
  <c r="G272" i="29"/>
  <c r="G273" i="29" s="1"/>
  <c r="G274" i="29" s="1"/>
  <c r="G275" i="29" s="1"/>
  <c r="G276" i="29" s="1"/>
  <c r="G277" i="29" s="1"/>
  <c r="G278" i="29" s="1"/>
  <c r="G279" i="29" s="1"/>
  <c r="G280" i="29" s="1"/>
  <c r="G281" i="29" s="1"/>
  <c r="G282" i="29" s="1"/>
  <c r="G283" i="29" s="1"/>
  <c r="G284" i="29" s="1"/>
  <c r="G285" i="29" s="1"/>
  <c r="G286" i="29" s="1"/>
  <c r="G287" i="29" s="1"/>
  <c r="G288" i="29" s="1"/>
  <c r="G120" i="18"/>
  <c r="G121" i="18" s="1"/>
  <c r="G122" i="18" s="1"/>
  <c r="G123" i="18" s="1"/>
  <c r="G124" i="18" s="1"/>
  <c r="G125" i="18" s="1"/>
  <c r="G126" i="18" s="1"/>
  <c r="G127" i="18" s="1"/>
  <c r="G128" i="18" s="1"/>
  <c r="G129" i="18" s="1"/>
  <c r="G130" i="18" s="1"/>
  <c r="G131" i="18" s="1"/>
  <c r="G132" i="18" s="1"/>
  <c r="G133" i="18" s="1"/>
  <c r="G134" i="18" s="1"/>
  <c r="G135" i="18" s="1"/>
  <c r="G136" i="18" s="1"/>
  <c r="G137" i="18" s="1"/>
  <c r="G138" i="18" s="1"/>
  <c r="G139" i="18" s="1"/>
  <c r="G140" i="18" s="1"/>
  <c r="G141" i="18" s="1"/>
  <c r="G142" i="18" s="1"/>
  <c r="G143" i="18" s="1"/>
  <c r="G144" i="18" s="1"/>
  <c r="G145" i="18" s="1"/>
  <c r="G146" i="18" s="1"/>
  <c r="G147" i="18" s="1"/>
  <c r="G148" i="18" s="1"/>
  <c r="G149" i="18" s="1"/>
  <c r="G150" i="18" s="1"/>
  <c r="G151" i="18" s="1"/>
  <c r="G152" i="18" s="1"/>
  <c r="G153" i="18" s="1"/>
  <c r="G154" i="18" s="1"/>
  <c r="G155" i="18" s="1"/>
  <c r="G156" i="18" s="1"/>
  <c r="G157" i="18" s="1"/>
  <c r="G158" i="18" s="1"/>
  <c r="G159" i="18" s="1"/>
  <c r="G160" i="18" s="1"/>
  <c r="G161" i="18" s="1"/>
  <c r="G162" i="18" s="1"/>
  <c r="G163" i="18" s="1"/>
  <c r="G164" i="18" s="1"/>
  <c r="G165" i="18" s="1"/>
  <c r="G166" i="18" s="1"/>
  <c r="G167" i="18" s="1"/>
  <c r="G168" i="18" s="1"/>
  <c r="G169" i="18" s="1"/>
  <c r="G170" i="18" s="1"/>
  <c r="G171" i="18" s="1"/>
  <c r="G172" i="18" s="1"/>
  <c r="G173" i="18" s="1"/>
  <c r="G174" i="18" s="1"/>
  <c r="G175" i="18" s="1"/>
  <c r="G176" i="18" s="1"/>
  <c r="G177" i="18" s="1"/>
  <c r="G178" i="18" s="1"/>
  <c r="G179" i="18" s="1"/>
  <c r="G180" i="18" s="1"/>
  <c r="G181" i="18" s="1"/>
  <c r="G182" i="18" s="1"/>
  <c r="G183" i="18" s="1"/>
  <c r="G184" i="18" s="1"/>
  <c r="G185" i="18" s="1"/>
  <c r="G186" i="18" s="1"/>
  <c r="G187" i="18" s="1"/>
  <c r="G188" i="18" s="1"/>
  <c r="G189" i="18" s="1"/>
  <c r="G190" i="18" s="1"/>
  <c r="G191" i="18" s="1"/>
  <c r="G192" i="18" s="1"/>
  <c r="G193" i="18" s="1"/>
  <c r="G194" i="18" s="1"/>
  <c r="G195" i="18" s="1"/>
  <c r="G196" i="18" s="1"/>
  <c r="G197" i="18" s="1"/>
  <c r="G198" i="18" s="1"/>
  <c r="G199" i="18" s="1"/>
  <c r="G200" i="18" s="1"/>
  <c r="G201" i="18" s="1"/>
  <c r="G202" i="18" s="1"/>
  <c r="G203" i="18" s="1"/>
  <c r="G204" i="18" s="1"/>
  <c r="G205" i="18" s="1"/>
  <c r="G206" i="18" s="1"/>
  <c r="G207" i="18" s="1"/>
  <c r="G208" i="18" s="1"/>
  <c r="G209" i="18" s="1"/>
  <c r="G210" i="18" s="1"/>
  <c r="G211" i="18" s="1"/>
  <c r="G212" i="18" s="1"/>
  <c r="G213" i="18" s="1"/>
  <c r="G214" i="18" s="1"/>
  <c r="G215" i="18" s="1"/>
  <c r="G216" i="18" s="1"/>
  <c r="G217" i="18" s="1"/>
  <c r="G218" i="18" s="1"/>
  <c r="G219" i="18" s="1"/>
  <c r="G220" i="18" s="1"/>
  <c r="G221" i="18" s="1"/>
  <c r="G222" i="18" s="1"/>
  <c r="G223" i="18" s="1"/>
  <c r="G224" i="18" s="1"/>
  <c r="G225" i="18" s="1"/>
  <c r="G226" i="18" s="1"/>
  <c r="G227" i="18" s="1"/>
  <c r="G228" i="18" s="1"/>
  <c r="G229" i="18" s="1"/>
  <c r="G230" i="18" s="1"/>
  <c r="G231" i="18" s="1"/>
  <c r="G232" i="18" s="1"/>
  <c r="G233" i="18" s="1"/>
  <c r="G234" i="18" s="1"/>
  <c r="G235" i="18" s="1"/>
  <c r="G236" i="18" s="1"/>
  <c r="G237" i="18" s="1"/>
  <c r="G238" i="18" s="1"/>
  <c r="G239" i="18" s="1"/>
  <c r="G240" i="18" s="1"/>
  <c r="G241" i="18" s="1"/>
  <c r="G242" i="18" s="1"/>
  <c r="G243" i="18" s="1"/>
  <c r="G244" i="18" s="1"/>
  <c r="G245" i="18" s="1"/>
  <c r="G246" i="18" s="1"/>
  <c r="G247" i="18" s="1"/>
  <c r="G248" i="18" s="1"/>
  <c r="G249" i="18" s="1"/>
  <c r="G250" i="18" s="1"/>
  <c r="G251" i="18" s="1"/>
  <c r="G252" i="18" s="1"/>
  <c r="G253" i="18" s="1"/>
  <c r="G254" i="18" s="1"/>
  <c r="G255" i="18" s="1"/>
  <c r="G256" i="18" s="1"/>
  <c r="G257" i="18" s="1"/>
  <c r="G258" i="18" s="1"/>
  <c r="G259" i="18" s="1"/>
  <c r="G260" i="18" s="1"/>
  <c r="G261" i="18" s="1"/>
  <c r="G262" i="18" s="1"/>
  <c r="G263" i="18" s="1"/>
  <c r="G264" i="18" s="1"/>
  <c r="G265" i="18" s="1"/>
  <c r="G266" i="18" s="1"/>
  <c r="G267" i="18" s="1"/>
  <c r="G268" i="18" s="1"/>
  <c r="G269" i="18" s="1"/>
  <c r="G270" i="18" s="1"/>
  <c r="G271" i="18" s="1"/>
  <c r="G272" i="18" s="1"/>
  <c r="G273" i="18" s="1"/>
  <c r="G274" i="18" s="1"/>
  <c r="G275" i="18" s="1"/>
  <c r="G276" i="18" s="1"/>
  <c r="G277" i="18" s="1"/>
  <c r="G278" i="18" s="1"/>
  <c r="G279" i="18" s="1"/>
  <c r="G280" i="18" s="1"/>
  <c r="G281" i="18" s="1"/>
  <c r="G282" i="18" s="1"/>
  <c r="G283" i="18" s="1"/>
  <c r="G284" i="18" s="1"/>
  <c r="G285" i="18" s="1"/>
  <c r="G286" i="18" s="1"/>
  <c r="G287" i="18" s="1"/>
  <c r="G288" i="18" s="1"/>
  <c r="G289" i="18" s="1"/>
  <c r="G290" i="18" s="1"/>
  <c r="G291" i="18" s="1"/>
  <c r="G292" i="18" s="1"/>
  <c r="G293" i="18" s="1"/>
  <c r="G294" i="18" s="1"/>
  <c r="G295" i="18" s="1"/>
  <c r="G296" i="18" s="1"/>
  <c r="G297" i="18" s="1"/>
  <c r="G298" i="18" s="1"/>
  <c r="G299" i="18" s="1"/>
  <c r="G300" i="18" s="1"/>
  <c r="G301" i="18" s="1"/>
  <c r="G302" i="18" s="1"/>
  <c r="G303" i="18" s="1"/>
  <c r="G304" i="18" s="1"/>
  <c r="G305" i="18" s="1"/>
  <c r="G306" i="18" s="1"/>
  <c r="G307" i="18" s="1"/>
  <c r="G308" i="18" s="1"/>
  <c r="G309" i="18" s="1"/>
  <c r="G310" i="18" s="1"/>
  <c r="G311" i="18" s="1"/>
  <c r="G312" i="18" s="1"/>
  <c r="G313" i="18" s="1"/>
  <c r="G314" i="18" s="1"/>
  <c r="G315" i="18" s="1"/>
  <c r="G316" i="18" s="1"/>
  <c r="G317" i="18" s="1"/>
  <c r="G318" i="18" s="1"/>
  <c r="G319" i="18" s="1"/>
  <c r="G320" i="18" s="1"/>
  <c r="G321" i="18" s="1"/>
  <c r="G322" i="18" s="1"/>
  <c r="G323" i="18" s="1"/>
  <c r="G324" i="18" s="1"/>
  <c r="G325" i="18" s="1"/>
  <c r="G326" i="18" s="1"/>
  <c r="G327" i="18" s="1"/>
  <c r="G328" i="18" s="1"/>
  <c r="G329" i="18" s="1"/>
  <c r="G330" i="18" s="1"/>
  <c r="G331" i="18" s="1"/>
  <c r="G332" i="18" s="1"/>
  <c r="G333" i="18" s="1"/>
  <c r="G334" i="18" s="1"/>
  <c r="G335" i="18" s="1"/>
  <c r="G336" i="18" s="1"/>
  <c r="G337" i="18" s="1"/>
  <c r="G338" i="18" s="1"/>
  <c r="G339" i="18" s="1"/>
  <c r="G340" i="18" s="1"/>
  <c r="G341" i="18" s="1"/>
  <c r="G342" i="18" s="1"/>
  <c r="G343" i="18" s="1"/>
  <c r="G344" i="18" s="1"/>
  <c r="G345" i="18" s="1"/>
  <c r="G346" i="18" s="1"/>
  <c r="G347" i="18" s="1"/>
  <c r="G348" i="18" s="1"/>
  <c r="G349" i="18" s="1"/>
  <c r="G350" i="18" s="1"/>
  <c r="G351" i="18" s="1"/>
  <c r="G352" i="18" s="1"/>
  <c r="G353" i="18" s="1"/>
  <c r="G354" i="18" s="1"/>
  <c r="G355" i="18" s="1"/>
  <c r="G356" i="18" s="1"/>
  <c r="G357" i="18" s="1"/>
  <c r="G358" i="18" s="1"/>
  <c r="G359" i="18" s="1"/>
  <c r="G360" i="18" s="1"/>
  <c r="G361" i="18" s="1"/>
  <c r="G362" i="18" s="1"/>
  <c r="G363" i="18" s="1"/>
  <c r="G364" i="18" s="1"/>
  <c r="G365" i="18" s="1"/>
  <c r="G366" i="18" s="1"/>
  <c r="G367" i="18" s="1"/>
  <c r="G368" i="18" s="1"/>
  <c r="G369" i="18" s="1"/>
  <c r="G370" i="18" s="1"/>
  <c r="G371" i="18" s="1"/>
  <c r="G372" i="18" s="1"/>
  <c r="G373" i="18" s="1"/>
  <c r="G374" i="18" s="1"/>
  <c r="G375" i="18" s="1"/>
  <c r="G376" i="18" s="1"/>
  <c r="G377" i="18" s="1"/>
  <c r="G378" i="18" s="1"/>
  <c r="G379" i="18" s="1"/>
  <c r="G380" i="18" s="1"/>
  <c r="G381" i="18" s="1"/>
  <c r="G382" i="18" s="1"/>
  <c r="G383" i="18" s="1"/>
  <c r="G384" i="18" s="1"/>
  <c r="G385" i="18" s="1"/>
  <c r="G386" i="18" s="1"/>
  <c r="G387" i="18" s="1"/>
  <c r="G289" i="29" l="1"/>
  <c r="G290" i="29" s="1"/>
  <c r="G713" i="36"/>
  <c r="G714" i="36" s="1"/>
  <c r="G715" i="36" s="1"/>
  <c r="G716" i="36" s="1"/>
  <c r="G717" i="36" s="1"/>
  <c r="G718" i="36" s="1"/>
  <c r="G719" i="36" s="1"/>
  <c r="G720" i="36" s="1"/>
  <c r="G721" i="36" s="1"/>
  <c r="G722" i="36" s="1"/>
  <c r="G723" i="36" s="1"/>
  <c r="G724" i="36" s="1"/>
  <c r="G725" i="36" s="1"/>
  <c r="G726" i="36" s="1"/>
  <c r="G727" i="36" s="1"/>
  <c r="G728" i="36" s="1"/>
  <c r="G729" i="36" s="1"/>
  <c r="G730" i="36" s="1"/>
  <c r="G731" i="36" s="1"/>
  <c r="G732" i="36" s="1"/>
  <c r="G733" i="36" s="1"/>
  <c r="G734" i="36" s="1"/>
  <c r="G735" i="36" s="1"/>
  <c r="G736" i="36" s="1"/>
  <c r="G737" i="36" s="1"/>
  <c r="G738" i="36" s="1"/>
  <c r="G739" i="36" s="1"/>
  <c r="G740" i="36" s="1"/>
  <c r="G741" i="36" s="1"/>
  <c r="G742" i="36" s="1"/>
  <c r="G743" i="36" s="1"/>
  <c r="G581" i="35"/>
  <c r="G582" i="35" s="1"/>
  <c r="G583" i="35" s="1"/>
  <c r="G584" i="35" s="1"/>
  <c r="G585" i="35" s="1"/>
  <c r="G586" i="35" s="1"/>
  <c r="G587" i="35" s="1"/>
  <c r="G588" i="35" s="1"/>
  <c r="G589" i="35" s="1"/>
  <c r="G590" i="35" s="1"/>
  <c r="G591" i="35" s="1"/>
  <c r="G592" i="35" s="1"/>
  <c r="G593" i="35" s="1"/>
  <c r="G594" i="35" s="1"/>
  <c r="G595" i="35" s="1"/>
  <c r="G596" i="35" s="1"/>
  <c r="G597" i="35" s="1"/>
  <c r="G598" i="35" s="1"/>
  <c r="G599" i="35" s="1"/>
  <c r="G600" i="35" s="1"/>
  <c r="G601" i="35" s="1"/>
  <c r="G602" i="35" s="1"/>
  <c r="G603" i="35" s="1"/>
  <c r="G604" i="35" s="1"/>
  <c r="G605" i="35" s="1"/>
  <c r="G606" i="35" s="1"/>
  <c r="G607" i="35" s="1"/>
  <c r="G608" i="35" s="1"/>
  <c r="G609" i="35" s="1"/>
  <c r="G610" i="35" s="1"/>
  <c r="G611" i="35" s="1"/>
  <c r="G612" i="35" s="1"/>
  <c r="G613" i="35" s="1"/>
  <c r="G614" i="35" s="1"/>
  <c r="G615" i="35" s="1"/>
  <c r="G616" i="35" s="1"/>
  <c r="G617" i="35" s="1"/>
  <c r="G618" i="35" s="1"/>
  <c r="G619" i="35" s="1"/>
  <c r="G620" i="35" s="1"/>
  <c r="G621" i="35" s="1"/>
  <c r="G622" i="35" s="1"/>
  <c r="G623" i="35" s="1"/>
  <c r="G624" i="35" s="1"/>
  <c r="G625" i="35" s="1"/>
  <c r="G626" i="35" s="1"/>
  <c r="G627" i="35" s="1"/>
  <c r="G628" i="35" s="1"/>
  <c r="G629" i="35" s="1"/>
  <c r="G630" i="35" s="1"/>
  <c r="G631" i="35" s="1"/>
  <c r="G632" i="35" s="1"/>
  <c r="G633" i="35" s="1"/>
  <c r="G634" i="35" s="1"/>
  <c r="G635" i="35" s="1"/>
  <c r="G636" i="35" s="1"/>
  <c r="G637" i="35" s="1"/>
  <c r="G638" i="35" s="1"/>
  <c r="G639" i="35" s="1"/>
  <c r="G640" i="35" s="1"/>
  <c r="G641" i="35" s="1"/>
  <c r="G642" i="35" s="1"/>
  <c r="G643" i="35" s="1"/>
  <c r="G644" i="35" s="1"/>
  <c r="G645" i="35" s="1"/>
  <c r="G646" i="35" s="1"/>
  <c r="G647" i="35" s="1"/>
  <c r="G648" i="35" s="1"/>
  <c r="G649" i="35" s="1"/>
  <c r="G650" i="35" s="1"/>
  <c r="G651" i="35" s="1"/>
  <c r="G652" i="35" s="1"/>
  <c r="G653" i="35" s="1"/>
  <c r="G654" i="35" s="1"/>
  <c r="G655" i="35" s="1"/>
  <c r="G656" i="35" s="1"/>
  <c r="G657" i="35" s="1"/>
  <c r="G658" i="35" s="1"/>
  <c r="G659" i="35" s="1"/>
  <c r="G660" i="35" s="1"/>
  <c r="G661" i="35" s="1"/>
  <c r="G662" i="35" s="1"/>
  <c r="G663" i="35" s="1"/>
  <c r="G664" i="35" s="1"/>
  <c r="G665" i="35" s="1"/>
  <c r="G666" i="35" s="1"/>
  <c r="G667" i="35" s="1"/>
  <c r="G668" i="35" s="1"/>
  <c r="G669" i="35" s="1"/>
  <c r="G670" i="35" s="1"/>
  <c r="G671" i="35" s="1"/>
  <c r="G672" i="35" s="1"/>
  <c r="G673" i="35" s="1"/>
  <c r="G674" i="35" s="1"/>
  <c r="G675" i="35" s="1"/>
  <c r="G676" i="35" s="1"/>
  <c r="G677" i="35" s="1"/>
  <c r="G678" i="35" s="1"/>
  <c r="G679" i="35" s="1"/>
  <c r="G680" i="35" s="1"/>
  <c r="G681" i="35" s="1"/>
  <c r="G682" i="35" s="1"/>
  <c r="G683" i="35" s="1"/>
  <c r="G684" i="35" s="1"/>
  <c r="G685" i="35" s="1"/>
  <c r="G686" i="35" s="1"/>
  <c r="G687" i="35" s="1"/>
  <c r="G688" i="35" s="1"/>
  <c r="G689" i="35" s="1"/>
  <c r="G690" i="35" s="1"/>
  <c r="G691" i="35" s="1"/>
  <c r="G692" i="35" s="1"/>
  <c r="G693" i="35" s="1"/>
  <c r="G694" i="35" s="1"/>
  <c r="G695" i="35" s="1"/>
  <c r="G696" i="35" s="1"/>
  <c r="G697" i="35" s="1"/>
  <c r="G698" i="35" s="1"/>
  <c r="G699" i="35" s="1"/>
  <c r="G700" i="35" s="1"/>
  <c r="G701" i="35" s="1"/>
  <c r="G702" i="35" s="1"/>
  <c r="G703" i="35" s="1"/>
  <c r="G704" i="35" s="1"/>
  <c r="G705" i="35" s="1"/>
  <c r="G706" i="35" s="1"/>
  <c r="G707" i="35" s="1"/>
  <c r="G708" i="35" s="1"/>
  <c r="G709" i="35" s="1"/>
  <c r="G710" i="35" s="1"/>
  <c r="G390" i="25"/>
  <c r="G391" i="25" s="1"/>
  <c r="G392" i="25" s="1"/>
  <c r="G393" i="25" s="1"/>
  <c r="G394" i="25" s="1"/>
  <c r="G395" i="25" s="1"/>
  <c r="G396" i="25" s="1"/>
  <c r="G397" i="25" s="1"/>
  <c r="G398" i="25" s="1"/>
  <c r="G399" i="25" s="1"/>
  <c r="G400" i="25" s="1"/>
  <c r="G401" i="25" s="1"/>
  <c r="G402" i="25" s="1"/>
  <c r="G403" i="25" s="1"/>
  <c r="G404" i="25" s="1"/>
  <c r="G405" i="25" s="1"/>
  <c r="G406" i="25" s="1"/>
  <c r="G407" i="25" s="1"/>
  <c r="G408" i="25" s="1"/>
  <c r="G409" i="25" s="1"/>
  <c r="G410" i="25" s="1"/>
  <c r="G411" i="25" s="1"/>
  <c r="G412" i="25" s="1"/>
  <c r="G413" i="25" s="1"/>
  <c r="G414" i="25" s="1"/>
  <c r="G415" i="25" s="1"/>
  <c r="G416" i="25" s="1"/>
  <c r="G155" i="21"/>
  <c r="G156" i="21" s="1"/>
  <c r="G157" i="21" s="1"/>
  <c r="G158" i="21" s="1"/>
  <c r="G159" i="21" s="1"/>
  <c r="G160" i="21" s="1"/>
  <c r="G161" i="21" s="1"/>
  <c r="G162" i="21" s="1"/>
  <c r="G163" i="21" s="1"/>
  <c r="G164" i="21" s="1"/>
  <c r="G165" i="21" s="1"/>
  <c r="G653" i="1"/>
  <c r="G654" i="1" s="1"/>
  <c r="G655" i="1" s="1"/>
  <c r="G656" i="1" s="1"/>
  <c r="G657" i="1" s="1"/>
  <c r="G658" i="1" s="1"/>
  <c r="G659" i="1" s="1"/>
  <c r="G660" i="1" s="1"/>
  <c r="G661" i="1" s="1"/>
  <c r="G662" i="1" s="1"/>
  <c r="G663" i="1" s="1"/>
  <c r="G664" i="1" s="1"/>
  <c r="G665" i="1" s="1"/>
  <c r="G666" i="1" s="1"/>
  <c r="G667" i="1" s="1"/>
  <c r="G668" i="1" s="1"/>
  <c r="G669" i="1" s="1"/>
  <c r="G670" i="1" s="1"/>
  <c r="G671" i="1" s="1"/>
  <c r="G672" i="1" s="1"/>
  <c r="G619" i="5"/>
  <c r="G620" i="5" s="1"/>
  <c r="G621" i="5" s="1"/>
  <c r="G622" i="5" s="1"/>
  <c r="G623" i="5" s="1"/>
  <c r="G624" i="5" s="1"/>
  <c r="G625" i="5" s="1"/>
  <c r="G626" i="5" s="1"/>
  <c r="G627" i="5" s="1"/>
  <c r="G628" i="5" s="1"/>
  <c r="G629" i="5" s="1"/>
  <c r="G630" i="5" s="1"/>
  <c r="G631" i="5" s="1"/>
  <c r="G632" i="5" s="1"/>
  <c r="G633" i="5" s="1"/>
  <c r="G634" i="5" s="1"/>
  <c r="G635" i="5" s="1"/>
  <c r="G636" i="5" s="1"/>
  <c r="G478" i="24"/>
  <c r="G479" i="24" s="1"/>
  <c r="G480" i="24" s="1"/>
  <c r="G481" i="24" s="1"/>
  <c r="G482" i="24" s="1"/>
  <c r="G483" i="24" s="1"/>
  <c r="G484" i="24" s="1"/>
  <c r="G485" i="24" s="1"/>
  <c r="G486" i="24" s="1"/>
  <c r="G487" i="24" s="1"/>
  <c r="G488" i="24" s="1"/>
  <c r="G489" i="24" s="1"/>
  <c r="G490" i="24" s="1"/>
  <c r="G491" i="24" s="1"/>
  <c r="G492" i="24" s="1"/>
  <c r="G493" i="24" s="1"/>
  <c r="G494" i="24" s="1"/>
  <c r="G495" i="24" s="1"/>
  <c r="G496" i="24" s="1"/>
  <c r="G497" i="24" s="1"/>
  <c r="G498" i="24" s="1"/>
  <c r="G499" i="24" s="1"/>
  <c r="G500" i="24" s="1"/>
  <c r="G501" i="24" s="1"/>
  <c r="G502" i="24" s="1"/>
  <c r="G503" i="24" s="1"/>
  <c r="G504" i="24" s="1"/>
  <c r="G505" i="24" s="1"/>
  <c r="G506" i="24" s="1"/>
  <c r="G507" i="24" s="1"/>
  <c r="G508" i="24" s="1"/>
  <c r="G509" i="24" s="1"/>
  <c r="G510" i="24" s="1"/>
  <c r="G511" i="24" s="1"/>
  <c r="G512" i="24" s="1"/>
  <c r="G388" i="18"/>
  <c r="G389" i="18" s="1"/>
  <c r="G390" i="18" s="1"/>
  <c r="G391" i="18" s="1"/>
  <c r="G291" i="29" l="1"/>
  <c r="G292" i="29" s="1"/>
  <c r="G293" i="29" s="1"/>
  <c r="G294" i="29" s="1"/>
  <c r="G295" i="29" s="1"/>
  <c r="G296" i="29" s="1"/>
  <c r="G297" i="29" s="1"/>
  <c r="G298" i="29" s="1"/>
  <c r="G299" i="29" s="1"/>
  <c r="G300" i="29" s="1"/>
  <c r="G301" i="29" s="1"/>
  <c r="G302" i="29" s="1"/>
  <c r="G303" i="29" s="1"/>
  <c r="G304" i="29" s="1"/>
  <c r="G305" i="29" s="1"/>
  <c r="G306" i="29" s="1"/>
  <c r="G307" i="29" s="1"/>
  <c r="G308" i="29" s="1"/>
  <c r="G309" i="29" s="1"/>
  <c r="G310" i="29" s="1"/>
  <c r="G311" i="29" s="1"/>
  <c r="G312" i="29" s="1"/>
  <c r="G313" i="29" s="1"/>
  <c r="G314" i="29" s="1"/>
  <c r="G315" i="29" s="1"/>
  <c r="G316" i="29" s="1"/>
  <c r="G317" i="29" s="1"/>
  <c r="G318" i="29" s="1"/>
  <c r="G319" i="29" s="1"/>
  <c r="G320" i="29" s="1"/>
  <c r="G321" i="29" s="1"/>
  <c r="G322" i="29" s="1"/>
  <c r="G323" i="29" s="1"/>
  <c r="G324" i="29" s="1"/>
  <c r="G325" i="29" s="1"/>
  <c r="G326" i="29" s="1"/>
  <c r="G327" i="29" s="1"/>
  <c r="G328" i="29" s="1"/>
  <c r="G329" i="29" s="1"/>
  <c r="G330" i="29" s="1"/>
  <c r="G331" i="29" s="1"/>
  <c r="G332" i="29" s="1"/>
  <c r="G333" i="29" s="1"/>
  <c r="G334" i="29" s="1"/>
  <c r="G335" i="29" s="1"/>
  <c r="G336" i="29" s="1"/>
  <c r="G337" i="29" s="1"/>
  <c r="G338" i="29" s="1"/>
  <c r="G339" i="29" s="1"/>
  <c r="G340" i="29" s="1"/>
  <c r="G341" i="29" s="1"/>
  <c r="G342" i="29" s="1"/>
  <c r="G343" i="29" s="1"/>
  <c r="G344" i="29" s="1"/>
  <c r="G345" i="29" s="1"/>
  <c r="G346" i="29" s="1"/>
  <c r="G347" i="29" s="1"/>
  <c r="G348" i="29" s="1"/>
  <c r="G349" i="29" s="1"/>
  <c r="G350" i="29" s="1"/>
  <c r="G351" i="29" s="1"/>
  <c r="G352" i="29" s="1"/>
  <c r="G353" i="29" s="1"/>
  <c r="G354" i="29" s="1"/>
  <c r="G355" i="29" s="1"/>
  <c r="G356" i="29" s="1"/>
  <c r="G357" i="29" s="1"/>
  <c r="G358" i="29" s="1"/>
  <c r="G359" i="29" s="1"/>
  <c r="G360" i="29" s="1"/>
  <c r="G361" i="29" s="1"/>
  <c r="G362" i="29" s="1"/>
  <c r="G363" i="29" s="1"/>
  <c r="G364" i="29" s="1"/>
  <c r="G365" i="29" s="1"/>
  <c r="G366" i="29" s="1"/>
  <c r="G367" i="29" s="1"/>
  <c r="G368" i="29" s="1"/>
  <c r="G369" i="29" s="1"/>
  <c r="G744" i="36"/>
  <c r="G745" i="36" s="1"/>
  <c r="G746" i="36" s="1"/>
  <c r="G747" i="36" s="1"/>
  <c r="G748" i="36" s="1"/>
  <c r="G749" i="36" s="1"/>
  <c r="G750" i="36" s="1"/>
  <c r="G751" i="36" s="1"/>
  <c r="G673" i="1"/>
  <c r="G674" i="1" s="1"/>
  <c r="G675" i="1" s="1"/>
  <c r="G676" i="1" s="1"/>
  <c r="G677" i="1" s="1"/>
  <c r="G678" i="1" s="1"/>
  <c r="G679" i="1" s="1"/>
  <c r="G680" i="1" s="1"/>
  <c r="G681" i="1" s="1"/>
  <c r="G682" i="1" s="1"/>
  <c r="G683" i="1" s="1"/>
  <c r="G684" i="1" s="1"/>
  <c r="G685" i="1" s="1"/>
  <c r="G686" i="1" s="1"/>
  <c r="G687" i="1" s="1"/>
  <c r="G688" i="1" s="1"/>
  <c r="G689" i="1" s="1"/>
  <c r="G690" i="1" s="1"/>
  <c r="G691" i="1" s="1"/>
  <c r="G692" i="1" s="1"/>
  <c r="G693" i="1" s="1"/>
  <c r="G694" i="1" s="1"/>
  <c r="G695" i="1" s="1"/>
  <c r="G696" i="1" s="1"/>
  <c r="G417" i="25"/>
  <c r="G418" i="25" s="1"/>
  <c r="G419" i="25" s="1"/>
  <c r="G420" i="25" s="1"/>
  <c r="G421" i="25" s="1"/>
  <c r="G422" i="25" s="1"/>
  <c r="G423" i="25" s="1"/>
  <c r="G424" i="25" s="1"/>
  <c r="G425" i="25" s="1"/>
  <c r="G426" i="25" s="1"/>
  <c r="G427" i="25" s="1"/>
  <c r="G428" i="25" s="1"/>
  <c r="G429" i="25" s="1"/>
  <c r="G430" i="25" s="1"/>
  <c r="G431" i="25" s="1"/>
  <c r="G432" i="25" s="1"/>
  <c r="G433" i="25" s="1"/>
  <c r="G434" i="25" s="1"/>
  <c r="G166" i="21"/>
  <c r="G167" i="21" s="1"/>
  <c r="G168" i="21" s="1"/>
  <c r="G169" i="21" s="1"/>
  <c r="G170" i="21" s="1"/>
  <c r="G171" i="21" s="1"/>
  <c r="G172" i="21" s="1"/>
  <c r="G173" i="21" s="1"/>
  <c r="G174" i="21" s="1"/>
  <c r="G175" i="21" s="1"/>
  <c r="G176" i="21" s="1"/>
  <c r="G177" i="21" s="1"/>
  <c r="G178" i="21" s="1"/>
  <c r="G179" i="21" s="1"/>
  <c r="G180" i="21" s="1"/>
  <c r="G181" i="21" s="1"/>
  <c r="G182" i="21" s="1"/>
  <c r="G183" i="21" s="1"/>
  <c r="G184" i="21" s="1"/>
  <c r="G185" i="21" s="1"/>
  <c r="G186" i="21" s="1"/>
  <c r="G187" i="21" s="1"/>
  <c r="G188" i="21" s="1"/>
  <c r="G189" i="21" s="1"/>
  <c r="G190" i="21" s="1"/>
  <c r="G637" i="5"/>
  <c r="G638" i="5" s="1"/>
  <c r="G639" i="5" s="1"/>
  <c r="G640" i="5" s="1"/>
  <c r="G641" i="5" s="1"/>
  <c r="G642" i="5" s="1"/>
  <c r="G643" i="5" s="1"/>
  <c r="G644" i="5" s="1"/>
  <c r="G645" i="5" s="1"/>
  <c r="G646" i="5" s="1"/>
  <c r="G647" i="5" s="1"/>
  <c r="G648" i="5" s="1"/>
  <c r="G649" i="5" s="1"/>
  <c r="G650" i="5" s="1"/>
  <c r="G651" i="5" s="1"/>
  <c r="G652" i="5" s="1"/>
  <c r="G653" i="5" s="1"/>
  <c r="G654" i="5" s="1"/>
  <c r="G655" i="5" s="1"/>
  <c r="G656" i="5" s="1"/>
  <c r="G657" i="5" s="1"/>
  <c r="G658" i="5" s="1"/>
  <c r="G659" i="5" s="1"/>
  <c r="G660" i="5" s="1"/>
  <c r="G661" i="5" s="1"/>
  <c r="G662" i="5" s="1"/>
  <c r="G663" i="5" s="1"/>
  <c r="G664" i="5" s="1"/>
  <c r="G665" i="5" s="1"/>
  <c r="G191" i="21"/>
  <c r="G192" i="21" s="1"/>
  <c r="G193" i="21" s="1"/>
  <c r="G194" i="21" s="1"/>
  <c r="G195" i="21" s="1"/>
  <c r="G196" i="21" s="1"/>
  <c r="G197" i="21" s="1"/>
  <c r="G198" i="21" s="1"/>
  <c r="G199" i="21" s="1"/>
  <c r="G513" i="24"/>
  <c r="G514" i="24" s="1"/>
  <c r="G515" i="24" s="1"/>
  <c r="G516" i="24" s="1"/>
  <c r="G517" i="24" s="1"/>
  <c r="G518" i="24" s="1"/>
  <c r="G370" i="29"/>
  <c r="G371" i="29" s="1"/>
  <c r="G372" i="29" s="1"/>
  <c r="G373" i="29" s="1"/>
  <c r="G374" i="29" s="1"/>
  <c r="G375" i="29" s="1"/>
  <c r="G376" i="29" s="1"/>
  <c r="G377" i="29" s="1"/>
  <c r="G378" i="29" s="1"/>
  <c r="G379" i="29" s="1"/>
  <c r="G380" i="29" s="1"/>
  <c r="G381" i="29" s="1"/>
  <c r="G382" i="29" s="1"/>
  <c r="G383" i="29" s="1"/>
  <c r="G384" i="29" s="1"/>
  <c r="G385" i="29" s="1"/>
  <c r="G386" i="29" s="1"/>
  <c r="G387" i="29" s="1"/>
  <c r="G388" i="29" s="1"/>
  <c r="G389" i="29" s="1"/>
  <c r="G390" i="29" s="1"/>
  <c r="G391" i="29" s="1"/>
  <c r="G392" i="29" s="1"/>
  <c r="G393" i="29" s="1"/>
  <c r="G394" i="29" s="1"/>
  <c r="G395" i="29" s="1"/>
  <c r="G396" i="29" s="1"/>
  <c r="G397" i="29" s="1"/>
  <c r="G398" i="29" s="1"/>
  <c r="G399" i="29" s="1"/>
  <c r="G400" i="29" s="1"/>
  <c r="G401" i="29" s="1"/>
  <c r="G402" i="29" s="1"/>
  <c r="G403" i="29" s="1"/>
  <c r="G404" i="29" s="1"/>
  <c r="G405" i="29" s="1"/>
  <c r="G406" i="29" s="1"/>
  <c r="G407" i="29" s="1"/>
  <c r="G408" i="29" s="1"/>
  <c r="G409" i="29" s="1"/>
  <c r="G410" i="29" s="1"/>
  <c r="G411" i="29" s="1"/>
  <c r="G412" i="29" s="1"/>
  <c r="G413" i="29" s="1"/>
  <c r="G414" i="29" s="1"/>
  <c r="G415" i="29" s="1"/>
  <c r="G416" i="29" s="1"/>
  <c r="G417" i="29" s="1"/>
  <c r="G418" i="29" s="1"/>
  <c r="G419" i="29" s="1"/>
  <c r="G420" i="29" s="1"/>
  <c r="G421" i="29" s="1"/>
  <c r="G422" i="29" s="1"/>
  <c r="G423" i="29" s="1"/>
  <c r="G424" i="29" s="1"/>
  <c r="G425" i="29" s="1"/>
  <c r="G426" i="29" s="1"/>
  <c r="G427" i="29" s="1"/>
  <c r="G428" i="29" s="1"/>
  <c r="G429" i="29" s="1"/>
  <c r="G430" i="29" s="1"/>
  <c r="G431" i="29" s="1"/>
  <c r="G432" i="29" s="1"/>
  <c r="G433" i="29" s="1"/>
  <c r="G434" i="29" s="1"/>
  <c r="G435" i="29" s="1"/>
  <c r="G392" i="18"/>
  <c r="G393" i="18" s="1"/>
  <c r="G394" i="18" s="1"/>
  <c r="G395" i="18" s="1"/>
  <c r="G396" i="18" s="1"/>
  <c r="G397" i="18" s="1"/>
  <c r="G398" i="18" s="1"/>
  <c r="G399" i="18" s="1"/>
  <c r="G400" i="18" s="1"/>
  <c r="G401" i="18" s="1"/>
  <c r="G402" i="18" s="1"/>
  <c r="G403" i="18" s="1"/>
  <c r="G404" i="18" s="1"/>
  <c r="G752" i="36" l="1"/>
  <c r="G753" i="36" s="1"/>
  <c r="G754" i="36" s="1"/>
  <c r="G755" i="36" s="1"/>
  <c r="G756" i="36" s="1"/>
  <c r="G757" i="36" s="1"/>
  <c r="G758" i="36" s="1"/>
  <c r="G697" i="1"/>
  <c r="G698" i="1" s="1"/>
  <c r="G699" i="1" s="1"/>
  <c r="G700" i="1" s="1"/>
  <c r="G701" i="1" s="1"/>
  <c r="G702" i="1" s="1"/>
  <c r="G703" i="1" s="1"/>
  <c r="G666" i="5"/>
  <c r="G667" i="5" s="1"/>
  <c r="G668" i="5" s="1"/>
  <c r="G669" i="5" s="1"/>
  <c r="G670" i="5" s="1"/>
  <c r="G671" i="5" s="1"/>
  <c r="G672" i="5" s="1"/>
  <c r="G673" i="5" s="1"/>
  <c r="G674" i="5" s="1"/>
  <c r="G675" i="5" s="1"/>
  <c r="G676" i="5" s="1"/>
  <c r="G677" i="5" s="1"/>
  <c r="G678" i="5" s="1"/>
  <c r="G679" i="5" s="1"/>
  <c r="G680" i="5" s="1"/>
  <c r="G681" i="5" s="1"/>
  <c r="G682" i="5" s="1"/>
  <c r="G683" i="5" s="1"/>
  <c r="G684" i="5" s="1"/>
  <c r="G685" i="5" s="1"/>
  <c r="G686" i="5" s="1"/>
  <c r="G687" i="5" s="1"/>
  <c r="G688" i="5" s="1"/>
  <c r="G689" i="5" s="1"/>
  <c r="G690" i="5" s="1"/>
  <c r="G435" i="25"/>
  <c r="G436" i="25" s="1"/>
  <c r="G437" i="25" s="1"/>
  <c r="G438" i="25" s="1"/>
  <c r="G439" i="25" s="1"/>
  <c r="G440" i="25" s="1"/>
  <c r="G441" i="25" s="1"/>
  <c r="G442" i="25" s="1"/>
  <c r="G443" i="25" s="1"/>
  <c r="G444" i="25" s="1"/>
  <c r="G445" i="25" s="1"/>
  <c r="G446" i="25" s="1"/>
  <c r="G447" i="25" s="1"/>
  <c r="G448" i="25" s="1"/>
  <c r="G449" i="25" s="1"/>
  <c r="G450" i="25" s="1"/>
  <c r="G451" i="25" s="1"/>
  <c r="G452" i="25" s="1"/>
  <c r="G453" i="25" s="1"/>
  <c r="G454" i="25" s="1"/>
  <c r="G455" i="25" s="1"/>
  <c r="G456" i="25" s="1"/>
  <c r="G457" i="25" s="1"/>
  <c r="G458" i="25" s="1"/>
  <c r="G459" i="25" s="1"/>
  <c r="G460" i="25" s="1"/>
  <c r="G461" i="25" s="1"/>
  <c r="G462" i="25" s="1"/>
  <c r="G463" i="25" s="1"/>
  <c r="G464" i="25" s="1"/>
  <c r="G465" i="25" s="1"/>
  <c r="G466" i="25" s="1"/>
  <c r="G467" i="25" s="1"/>
  <c r="G468" i="25" s="1"/>
  <c r="G469" i="25" s="1"/>
  <c r="G200" i="21"/>
  <c r="G201" i="21" s="1"/>
  <c r="G202" i="21" s="1"/>
  <c r="G203" i="21" s="1"/>
  <c r="G204" i="21" s="1"/>
  <c r="G205" i="21" s="1"/>
  <c r="G206" i="21" s="1"/>
  <c r="G207" i="21" s="1"/>
  <c r="G208" i="21" s="1"/>
  <c r="G209" i="21" s="1"/>
  <c r="G210" i="21" s="1"/>
  <c r="G211" i="21" s="1"/>
  <c r="G212" i="21" s="1"/>
  <c r="G519" i="24"/>
  <c r="G520" i="24" s="1"/>
  <c r="G521" i="24" s="1"/>
  <c r="G522" i="24" s="1"/>
  <c r="G523" i="24" s="1"/>
  <c r="G524" i="24" s="1"/>
  <c r="G525" i="24" s="1"/>
  <c r="G526" i="24" s="1"/>
  <c r="G527" i="24" s="1"/>
  <c r="G528" i="24" s="1"/>
  <c r="G529" i="24" s="1"/>
  <c r="G530" i="24" s="1"/>
  <c r="G436" i="29"/>
  <c r="G437" i="29" s="1"/>
  <c r="G405" i="18"/>
  <c r="G406" i="18" s="1"/>
  <c r="G407" i="18" s="1"/>
  <c r="G408" i="18" s="1"/>
  <c r="G409" i="18" s="1"/>
  <c r="G410" i="18" s="1"/>
  <c r="G411" i="18" s="1"/>
  <c r="G412" i="18" s="1"/>
  <c r="G413" i="18" s="1"/>
  <c r="G414" i="18" s="1"/>
  <c r="G415" i="18" s="1"/>
  <c r="G416" i="18" s="1"/>
  <c r="G417" i="18" s="1"/>
  <c r="G418" i="18" s="1"/>
  <c r="G419" i="18" s="1"/>
  <c r="G420" i="18" s="1"/>
  <c r="G421" i="18" s="1"/>
  <c r="G422" i="18" s="1"/>
  <c r="G438" i="29" l="1"/>
  <c r="G439" i="29" s="1"/>
  <c r="G440" i="29" s="1"/>
  <c r="G441" i="29" s="1"/>
  <c r="G442" i="29" s="1"/>
  <c r="G443" i="29" s="1"/>
  <c r="G444" i="29" s="1"/>
  <c r="G445" i="29" s="1"/>
  <c r="G446" i="29" s="1"/>
  <c r="G447" i="29" s="1"/>
  <c r="G759" i="36"/>
  <c r="G760" i="36" s="1"/>
  <c r="G761" i="36" s="1"/>
  <c r="G762" i="36" s="1"/>
  <c r="G763" i="36" s="1"/>
  <c r="G764" i="36" s="1"/>
  <c r="G765" i="36" s="1"/>
  <c r="G766" i="36" s="1"/>
  <c r="G767" i="36" s="1"/>
  <c r="G768" i="36" s="1"/>
  <c r="G691" i="5"/>
  <c r="G692" i="5" s="1"/>
  <c r="G693" i="5" s="1"/>
  <c r="G694" i="5" s="1"/>
  <c r="G695" i="5" s="1"/>
  <c r="G696" i="5" s="1"/>
  <c r="G697" i="5" s="1"/>
  <c r="G698" i="5" s="1"/>
  <c r="G699" i="5" s="1"/>
  <c r="G700" i="5" s="1"/>
  <c r="G701" i="5" s="1"/>
  <c r="G702" i="5" s="1"/>
  <c r="G703" i="5" s="1"/>
  <c r="G704" i="5" s="1"/>
  <c r="G705" i="5" s="1"/>
  <c r="G706" i="5" s="1"/>
  <c r="G707" i="5" s="1"/>
  <c r="G708" i="5" s="1"/>
  <c r="G709" i="5" s="1"/>
  <c r="G710" i="5" s="1"/>
  <c r="G711" i="5" s="1"/>
  <c r="G712" i="5" s="1"/>
  <c r="G713" i="5" s="1"/>
  <c r="G714" i="5"/>
  <c r="G715" i="5" s="1"/>
  <c r="G716" i="5" s="1"/>
  <c r="G717" i="5" s="1"/>
  <c r="G718" i="5" s="1"/>
  <c r="G719" i="5" s="1"/>
  <c r="G720" i="5" s="1"/>
  <c r="G721" i="5" s="1"/>
  <c r="G704" i="1"/>
  <c r="G705" i="1" s="1"/>
  <c r="G706" i="1" s="1"/>
  <c r="G707" i="1" s="1"/>
  <c r="G708" i="1" s="1"/>
  <c r="G709" i="1" s="1"/>
  <c r="G711" i="35"/>
  <c r="G712" i="35" s="1"/>
  <c r="G713" i="35" s="1"/>
  <c r="G714" i="35" s="1"/>
  <c r="G715" i="35" s="1"/>
  <c r="G716" i="35" s="1"/>
  <c r="G717" i="35" s="1"/>
  <c r="G718" i="35" s="1"/>
  <c r="G719" i="35" s="1"/>
  <c r="G720" i="35" s="1"/>
  <c r="G721" i="35" s="1"/>
  <c r="G722" i="35" s="1"/>
  <c r="G723" i="35" s="1"/>
  <c r="G724" i="35" s="1"/>
  <c r="G725" i="35" s="1"/>
  <c r="G726" i="35" s="1"/>
  <c r="G727" i="35" s="1"/>
  <c r="G728" i="35" s="1"/>
  <c r="G729" i="35" s="1"/>
  <c r="G730" i="35" s="1"/>
  <c r="G731" i="35" s="1"/>
  <c r="G732" i="35" s="1"/>
  <c r="G733" i="35" s="1"/>
  <c r="G734" i="35" s="1"/>
  <c r="G735" i="35" s="1"/>
  <c r="G736" i="35" s="1"/>
  <c r="G737" i="35" s="1"/>
  <c r="G738" i="35" s="1"/>
  <c r="G739" i="35" s="1"/>
  <c r="G740" i="35" s="1"/>
  <c r="G741" i="35" s="1"/>
  <c r="G742" i="35" s="1"/>
  <c r="G470" i="25"/>
  <c r="G471" i="25" s="1"/>
  <c r="G472" i="25" s="1"/>
  <c r="G473" i="25" s="1"/>
  <c r="G474" i="25" s="1"/>
  <c r="G475" i="25" s="1"/>
  <c r="G213" i="21"/>
  <c r="G531" i="24"/>
  <c r="G532" i="24" s="1"/>
  <c r="G533" i="24" s="1"/>
  <c r="G534" i="24" s="1"/>
  <c r="G535" i="24" s="1"/>
  <c r="G536" i="24" s="1"/>
  <c r="G537" i="24" s="1"/>
  <c r="G538" i="24" s="1"/>
  <c r="G539" i="24" s="1"/>
  <c r="G540" i="24" s="1"/>
  <c r="G541" i="24" s="1"/>
  <c r="G423" i="18"/>
  <c r="G424" i="18" s="1"/>
  <c r="G425" i="18" s="1"/>
  <c r="G426" i="18" s="1"/>
  <c r="G427" i="18" s="1"/>
  <c r="G428" i="18" s="1"/>
  <c r="G429" i="18" s="1"/>
  <c r="G430" i="18" s="1"/>
  <c r="G431" i="18" s="1"/>
  <c r="G432" i="18" s="1"/>
  <c r="G433" i="18" s="1"/>
  <c r="G434" i="18" s="1"/>
  <c r="G435" i="18" s="1"/>
  <c r="G436" i="18" s="1"/>
  <c r="G437" i="18" s="1"/>
  <c r="G438" i="18" s="1"/>
  <c r="G439" i="18" s="1"/>
  <c r="G440" i="18" s="1"/>
  <c r="G441" i="18" s="1"/>
  <c r="G442" i="18" s="1"/>
  <c r="G443" i="18" s="1"/>
  <c r="G444" i="18" s="1"/>
  <c r="G445" i="18" s="1"/>
  <c r="G446" i="18" s="1"/>
  <c r="G447" i="18" s="1"/>
  <c r="G448" i="18" s="1"/>
  <c r="G449" i="18" s="1"/>
  <c r="G6" i="10"/>
  <c r="G7" i="10" s="1"/>
  <c r="G8" i="10" s="1"/>
  <c r="G9" i="10" s="1"/>
  <c r="G10" i="10" s="1"/>
  <c r="G11" i="10" s="1"/>
  <c r="G12" i="10" s="1"/>
  <c r="G13" i="10" s="1"/>
  <c r="G14" i="10" s="1"/>
  <c r="G15" i="10" s="1"/>
  <c r="G16" i="10" s="1"/>
  <c r="G17" i="10" s="1"/>
  <c r="G18" i="10" s="1"/>
  <c r="G19" i="10" s="1"/>
  <c r="G20" i="10" s="1"/>
  <c r="G21" i="10" s="1"/>
  <c r="G22" i="10" s="1"/>
  <c r="G23" i="10" s="1"/>
  <c r="G24" i="10" s="1"/>
  <c r="G25" i="10" s="1"/>
  <c r="G26" i="10" s="1"/>
  <c r="G27" i="10" s="1"/>
  <c r="G28" i="10" s="1"/>
  <c r="G29" i="10" s="1"/>
  <c r="G30" i="10" s="1"/>
  <c r="G31" i="10" s="1"/>
  <c r="G32" i="10" s="1"/>
  <c r="G33" i="10" s="1"/>
  <c r="G34" i="10" s="1"/>
  <c r="G35" i="10" s="1"/>
  <c r="G36" i="10" s="1"/>
  <c r="G37" i="10" s="1"/>
  <c r="G38" i="10" s="1"/>
  <c r="G39" i="10" s="1"/>
  <c r="G40" i="10" s="1"/>
  <c r="G41" i="10" s="1"/>
  <c r="G42" i="10" s="1"/>
  <c r="G43" i="10" s="1"/>
  <c r="G44" i="10" s="1"/>
  <c r="G45" i="10" s="1"/>
  <c r="G46" i="10" s="1"/>
  <c r="G47" i="10" s="1"/>
  <c r="G48" i="10" s="1"/>
  <c r="G49" i="10" s="1"/>
  <c r="G50" i="10" s="1"/>
  <c r="G51" i="10" s="1"/>
  <c r="G52" i="10" s="1"/>
  <c r="G53" i="10" s="1"/>
  <c r="G54" i="10" s="1"/>
  <c r="G55" i="10" s="1"/>
  <c r="G56" i="10" s="1"/>
  <c r="G57" i="10" s="1"/>
  <c r="G58" i="10" s="1"/>
  <c r="G59" i="10" s="1"/>
  <c r="G60" i="10" s="1"/>
  <c r="G61" i="10" s="1"/>
  <c r="G62" i="10" s="1"/>
  <c r="G63" i="10" s="1"/>
  <c r="G64" i="10" s="1"/>
  <c r="G65" i="10" s="1"/>
  <c r="G66" i="10" s="1"/>
  <c r="G67" i="10" s="1"/>
  <c r="G68" i="10" s="1"/>
  <c r="G69" i="10" s="1"/>
  <c r="G70" i="10" s="1"/>
  <c r="G71" i="10" s="1"/>
  <c r="G72" i="10" s="1"/>
  <c r="G73" i="10" s="1"/>
  <c r="G74" i="10" s="1"/>
  <c r="G75" i="10" s="1"/>
  <c r="G76" i="10" s="1"/>
  <c r="G77" i="10" s="1"/>
  <c r="G78" i="10" s="1"/>
  <c r="G79" i="10" s="1"/>
  <c r="G80" i="10" s="1"/>
  <c r="G81" i="10" s="1"/>
  <c r="G82" i="10" s="1"/>
  <c r="G83" i="10" s="1"/>
  <c r="G84" i="10" s="1"/>
  <c r="G85" i="10" s="1"/>
  <c r="G86" i="10" s="1"/>
  <c r="G87" i="10" s="1"/>
  <c r="G88" i="10" s="1"/>
  <c r="G89" i="10" s="1"/>
  <c r="G90" i="10" s="1"/>
  <c r="G91" i="10" s="1"/>
  <c r="G92" i="10" s="1"/>
  <c r="G93" i="10" s="1"/>
  <c r="G94" i="10" s="1"/>
  <c r="G95" i="10" s="1"/>
  <c r="G96" i="10" s="1"/>
  <c r="G97" i="10" s="1"/>
  <c r="G98" i="10" s="1"/>
  <c r="G99" i="10" s="1"/>
  <c r="G100" i="10" s="1"/>
  <c r="G101" i="10" s="1"/>
  <c r="G102" i="10" s="1"/>
  <c r="G103" i="10" s="1"/>
  <c r="G104" i="10" s="1"/>
  <c r="G105" i="10" s="1"/>
  <c r="G106" i="10" s="1"/>
  <c r="G107" i="10" s="1"/>
  <c r="G108" i="10" s="1"/>
  <c r="G109" i="10" s="1"/>
  <c r="G110" i="10" s="1"/>
  <c r="G111" i="10" s="1"/>
  <c r="G112" i="10" s="1"/>
  <c r="G113" i="10" s="1"/>
  <c r="G114" i="10" s="1"/>
  <c r="G115" i="10" s="1"/>
  <c r="G116" i="10" s="1"/>
  <c r="G117" i="10" s="1"/>
  <c r="G118" i="10" s="1"/>
  <c r="G119" i="10" s="1"/>
  <c r="G120" i="10" s="1"/>
  <c r="G121" i="10" s="1"/>
  <c r="G122" i="10" s="1"/>
  <c r="G123" i="10" s="1"/>
  <c r="G124" i="10" s="1"/>
  <c r="G125" i="10" s="1"/>
  <c r="G126" i="10" s="1"/>
  <c r="G127" i="10" s="1"/>
  <c r="G128" i="10" s="1"/>
  <c r="G129" i="10" s="1"/>
  <c r="G130" i="10" s="1"/>
  <c r="G131" i="10" s="1"/>
  <c r="G132" i="10" s="1"/>
  <c r="G133" i="10" s="1"/>
  <c r="G134" i="10" s="1"/>
  <c r="G135" i="10" s="1"/>
  <c r="G136" i="10" s="1"/>
  <c r="G137" i="10" s="1"/>
  <c r="G138" i="10" s="1"/>
  <c r="G139" i="10" s="1"/>
  <c r="G140" i="10" s="1"/>
  <c r="G141" i="10" s="1"/>
  <c r="G142" i="10" s="1"/>
  <c r="G143" i="10" s="1"/>
  <c r="G144" i="10" s="1"/>
  <c r="G145" i="10" s="1"/>
  <c r="G146" i="10" s="1"/>
  <c r="G147" i="10" s="1"/>
  <c r="G148" i="10" s="1"/>
  <c r="G149" i="10" s="1"/>
  <c r="G150" i="10" s="1"/>
  <c r="G151" i="10" s="1"/>
  <c r="G152" i="10" s="1"/>
  <c r="G153" i="10" s="1"/>
  <c r="G769" i="36" l="1"/>
  <c r="G770" i="36" s="1"/>
  <c r="G771" i="36" s="1"/>
  <c r="G772" i="36" s="1"/>
  <c r="G773" i="36" s="1"/>
  <c r="G774" i="36" s="1"/>
  <c r="G775" i="36" s="1"/>
  <c r="G776" i="36" s="1"/>
  <c r="G777" i="36" s="1"/>
  <c r="G778" i="36" s="1"/>
  <c r="G779" i="36" s="1"/>
  <c r="G780" i="36" s="1"/>
  <c r="G781" i="36" s="1"/>
  <c r="G782" i="36" s="1"/>
  <c r="G783" i="36" s="1"/>
  <c r="G784" i="36" s="1"/>
  <c r="G785" i="36" s="1"/>
  <c r="G786" i="36" s="1"/>
  <c r="G787" i="36" s="1"/>
  <c r="G788" i="36" s="1"/>
  <c r="G789" i="36" s="1"/>
  <c r="G790" i="36" s="1"/>
  <c r="G791" i="36" s="1"/>
  <c r="G792" i="36" s="1"/>
  <c r="G793" i="36" s="1"/>
  <c r="G794" i="36" s="1"/>
  <c r="G795" i="36" s="1"/>
  <c r="G796" i="36" s="1"/>
  <c r="G797" i="36" s="1"/>
  <c r="G798" i="36" s="1"/>
  <c r="G799" i="36" s="1"/>
  <c r="G800" i="36" s="1"/>
  <c r="G801" i="36" s="1"/>
  <c r="G802" i="36" s="1"/>
  <c r="G803" i="36" s="1"/>
  <c r="G804" i="36" s="1"/>
  <c r="G805" i="36" s="1"/>
  <c r="G806" i="36" s="1"/>
  <c r="G807" i="36" s="1"/>
  <c r="G808" i="36" s="1"/>
  <c r="G809" i="36" s="1"/>
  <c r="G810" i="36" s="1"/>
  <c r="G811" i="36" s="1"/>
  <c r="G812" i="36" s="1"/>
  <c r="G813" i="36" s="1"/>
  <c r="G814" i="36" s="1"/>
  <c r="G815" i="36" s="1"/>
  <c r="G816" i="36" s="1"/>
  <c r="G817" i="36" s="1"/>
  <c r="G818" i="36" s="1"/>
  <c r="G819" i="36" s="1"/>
  <c r="G820" i="36" s="1"/>
  <c r="G821" i="36" s="1"/>
  <c r="G822" i="36" s="1"/>
  <c r="G823" i="36" s="1"/>
  <c r="G824" i="36" s="1"/>
  <c r="G825" i="36" s="1"/>
  <c r="G826" i="36" s="1"/>
  <c r="G827" i="36" s="1"/>
  <c r="G828" i="36" s="1"/>
  <c r="G829" i="36" s="1"/>
  <c r="G830" i="36" s="1"/>
  <c r="G448" i="29"/>
  <c r="G449" i="29" s="1"/>
  <c r="G450" i="29" s="1"/>
  <c r="G451" i="29" s="1"/>
  <c r="G452" i="29" s="1"/>
  <c r="G453" i="29" s="1"/>
  <c r="G454" i="29" s="1"/>
  <c r="G455" i="29" s="1"/>
  <c r="G456" i="29" s="1"/>
  <c r="G457" i="29" s="1"/>
  <c r="G743" i="35"/>
  <c r="G744" i="35" s="1"/>
  <c r="G745" i="35" s="1"/>
  <c r="G746" i="35" s="1"/>
  <c r="G747" i="35" s="1"/>
  <c r="G748" i="35" s="1"/>
  <c r="G749" i="35" s="1"/>
  <c r="G750" i="35" s="1"/>
  <c r="G751" i="35" s="1"/>
  <c r="G752" i="35" s="1"/>
  <c r="G753" i="35" s="1"/>
  <c r="G722" i="5"/>
  <c r="G723" i="5" s="1"/>
  <c r="G724" i="5" s="1"/>
  <c r="G725" i="5" s="1"/>
  <c r="G726" i="5" s="1"/>
  <c r="G727" i="5" s="1"/>
  <c r="G728" i="5" s="1"/>
  <c r="G729" i="5" s="1"/>
  <c r="G730" i="5" s="1"/>
  <c r="G731" i="5" s="1"/>
  <c r="G732" i="5" s="1"/>
  <c r="G733" i="5" s="1"/>
  <c r="G734" i="5" s="1"/>
  <c r="G735" i="5" s="1"/>
  <c r="G710" i="1"/>
  <c r="G711" i="1" s="1"/>
  <c r="G712" i="1" s="1"/>
  <c r="G713" i="1" s="1"/>
  <c r="G714" i="1" s="1"/>
  <c r="G715" i="1" s="1"/>
  <c r="G716" i="1" s="1"/>
  <c r="G717" i="1" s="1"/>
  <c r="G718" i="1" s="1"/>
  <c r="G719" i="1" s="1"/>
  <c r="G720" i="1" s="1"/>
  <c r="G721" i="1" s="1"/>
  <c r="G722" i="1" s="1"/>
  <c r="G723" i="1" s="1"/>
  <c r="G724" i="1" s="1"/>
  <c r="G476" i="25"/>
  <c r="G477" i="25" s="1"/>
  <c r="G478" i="25" s="1"/>
  <c r="G479" i="25" s="1"/>
  <c r="G480" i="25" s="1"/>
  <c r="G481" i="25" s="1"/>
  <c r="G482" i="25" s="1"/>
  <c r="G483" i="25" s="1"/>
  <c r="G484" i="25" s="1"/>
  <c r="G485" i="25" s="1"/>
  <c r="G486" i="25" s="1"/>
  <c r="G487" i="25" s="1"/>
  <c r="G488" i="25" s="1"/>
  <c r="G489" i="25" s="1"/>
  <c r="G490" i="25" s="1"/>
  <c r="G491" i="25" s="1"/>
  <c r="G492" i="25" s="1"/>
  <c r="G493" i="25" s="1"/>
  <c r="G494" i="25" s="1"/>
  <c r="G495" i="25" s="1"/>
  <c r="G214" i="21"/>
  <c r="G215" i="21" s="1"/>
  <c r="G216" i="21" s="1"/>
  <c r="G217" i="21" s="1"/>
  <c r="G218" i="21" s="1"/>
  <c r="G219" i="21" s="1"/>
  <c r="G220" i="21" s="1"/>
  <c r="G221" i="21" s="1"/>
  <c r="G222" i="21" s="1"/>
  <c r="G223" i="21" s="1"/>
  <c r="G224" i="21" s="1"/>
  <c r="G225" i="21" s="1"/>
  <c r="G226" i="21"/>
  <c r="G227" i="21" s="1"/>
  <c r="G228" i="21" s="1"/>
  <c r="G229" i="21" s="1"/>
  <c r="G230" i="21" s="1"/>
  <c r="G231" i="21" s="1"/>
  <c r="G232" i="21" s="1"/>
  <c r="G233" i="21" s="1"/>
  <c r="G234" i="21" s="1"/>
  <c r="G235" i="21" s="1"/>
  <c r="G236" i="21" s="1"/>
  <c r="G237" i="21" s="1"/>
  <c r="G238" i="21" s="1"/>
  <c r="G239" i="21" s="1"/>
  <c r="G240" i="21" s="1"/>
  <c r="G241" i="21" s="1"/>
  <c r="G242" i="21" s="1"/>
  <c r="G243" i="21" s="1"/>
  <c r="G244" i="21" s="1"/>
  <c r="G542" i="24"/>
  <c r="G543" i="24" s="1"/>
  <c r="G544" i="24" s="1"/>
  <c r="G545" i="24" s="1"/>
  <c r="G546" i="24" s="1"/>
  <c r="G547" i="24" s="1"/>
  <c r="G548" i="24" s="1"/>
  <c r="G549" i="24" s="1"/>
  <c r="G550" i="24" s="1"/>
  <c r="G551" i="24" s="1"/>
  <c r="G552" i="24" s="1"/>
  <c r="G553" i="24" s="1"/>
  <c r="G450" i="18"/>
  <c r="G451" i="18" s="1"/>
  <c r="G452" i="18" s="1"/>
  <c r="G453" i="18" s="1"/>
  <c r="G454" i="18" s="1"/>
  <c r="G455" i="18" s="1"/>
  <c r="G456" i="18" s="1"/>
  <c r="G457" i="18" s="1"/>
  <c r="G458" i="18" s="1"/>
  <c r="G459" i="18" s="1"/>
  <c r="G154" i="10"/>
  <c r="G155" i="10" s="1"/>
  <c r="G156" i="10" s="1"/>
  <c r="G157" i="10" s="1"/>
  <c r="G158" i="10" s="1"/>
  <c r="G159" i="10" s="1"/>
  <c r="G160" i="10" s="1"/>
  <c r="G161" i="10" s="1"/>
  <c r="G162" i="10" s="1"/>
  <c r="G163" i="10" s="1"/>
  <c r="G164" i="10" s="1"/>
  <c r="G165" i="10" s="1"/>
  <c r="G166" i="10" s="1"/>
  <c r="G167" i="10" s="1"/>
  <c r="G168" i="10" s="1"/>
  <c r="G169" i="10" s="1"/>
  <c r="G170" i="10" s="1"/>
  <c r="G171" i="10" s="1"/>
  <c r="G172" i="10" s="1"/>
  <c r="G173" i="10" s="1"/>
  <c r="G174" i="10" s="1"/>
  <c r="G175" i="10" s="1"/>
  <c r="G176" i="10" s="1"/>
  <c r="G177" i="10" s="1"/>
  <c r="G178" i="10" s="1"/>
  <c r="G179" i="10" s="1"/>
  <c r="G180" i="10" s="1"/>
  <c r="G181" i="10" s="1"/>
  <c r="G182" i="10" s="1"/>
  <c r="G183" i="10" s="1"/>
  <c r="G184" i="10" s="1"/>
  <c r="G185" i="10" s="1"/>
  <c r="G186" i="10" s="1"/>
  <c r="G187" i="10" s="1"/>
  <c r="G188" i="10" s="1"/>
  <c r="G189" i="10" s="1"/>
  <c r="G190" i="10" s="1"/>
  <c r="G191" i="10" s="1"/>
  <c r="G192" i="10" s="1"/>
  <c r="G193" i="10" s="1"/>
  <c r="G194" i="10" s="1"/>
  <c r="G195" i="10" s="1"/>
  <c r="G196" i="10" s="1"/>
  <c r="G197" i="10" s="1"/>
  <c r="G198" i="10" s="1"/>
  <c r="G199" i="10" s="1"/>
  <c r="G200" i="10" s="1"/>
  <c r="G201" i="10" s="1"/>
  <c r="G202" i="10" s="1"/>
  <c r="G203" i="10" s="1"/>
  <c r="G204" i="10" s="1"/>
  <c r="G205" i="10" s="1"/>
  <c r="G206" i="10" s="1"/>
  <c r="G207" i="10" s="1"/>
  <c r="G208" i="10" s="1"/>
  <c r="G209" i="10" s="1"/>
  <c r="G210" i="10" s="1"/>
  <c r="G211" i="10" s="1"/>
  <c r="G212" i="10" s="1"/>
  <c r="G213" i="10" s="1"/>
  <c r="G214" i="10" s="1"/>
  <c r="G215" i="10" s="1"/>
  <c r="G216" i="10" s="1"/>
  <c r="G217" i="10" s="1"/>
  <c r="G218" i="10" s="1"/>
  <c r="G219" i="10" s="1"/>
  <c r="G220" i="10" s="1"/>
  <c r="G221" i="10" s="1"/>
  <c r="G222" i="10" s="1"/>
  <c r="G223" i="10" s="1"/>
  <c r="G224" i="10" s="1"/>
  <c r="G225" i="10" s="1"/>
  <c r="G226" i="10" s="1"/>
  <c r="G227" i="10" s="1"/>
  <c r="G228" i="10" s="1"/>
  <c r="G229" i="10" s="1"/>
  <c r="G230" i="10" s="1"/>
  <c r="G231" i="10" s="1"/>
  <c r="G232" i="10" s="1"/>
  <c r="G233" i="10" s="1"/>
  <c r="G234" i="10" s="1"/>
  <c r="G235" i="10" s="1"/>
  <c r="G236" i="10" s="1"/>
  <c r="G237" i="10" s="1"/>
  <c r="G238" i="10" s="1"/>
  <c r="G239" i="10" s="1"/>
  <c r="G240" i="10" s="1"/>
  <c r="G241" i="10" s="1"/>
  <c r="G242" i="10" s="1"/>
  <c r="G243" i="10" s="1"/>
  <c r="G244" i="10" s="1"/>
  <c r="G245" i="10" s="1"/>
  <c r="G246" i="10" s="1"/>
  <c r="G247" i="10" s="1"/>
  <c r="G248" i="10" s="1"/>
  <c r="G249" i="10" s="1"/>
  <c r="G250" i="10" s="1"/>
  <c r="G251" i="10" s="1"/>
  <c r="G252" i="10" s="1"/>
  <c r="G253" i="10" s="1"/>
  <c r="G254" i="10" s="1"/>
  <c r="G255" i="10" s="1"/>
  <c r="G256" i="10" s="1"/>
  <c r="G257" i="10" s="1"/>
  <c r="G258" i="10" s="1"/>
  <c r="G259" i="10" s="1"/>
  <c r="G260" i="10" s="1"/>
  <c r="G261" i="10" s="1"/>
  <c r="G262" i="10" s="1"/>
  <c r="G263" i="10" s="1"/>
  <c r="G264" i="10" s="1"/>
  <c r="G265" i="10" s="1"/>
  <c r="G266" i="10" s="1"/>
  <c r="G267" i="10" s="1"/>
  <c r="G268" i="10" s="1"/>
  <c r="G269" i="10" s="1"/>
  <c r="G270" i="10" s="1"/>
  <c r="G271" i="10" s="1"/>
  <c r="G272" i="10" s="1"/>
  <c r="G273" i="10" s="1"/>
  <c r="G274" i="10" s="1"/>
  <c r="G275" i="10" s="1"/>
  <c r="G276" i="10" s="1"/>
  <c r="G277" i="10" s="1"/>
  <c r="G278" i="10" s="1"/>
  <c r="G279" i="10" s="1"/>
  <c r="G280" i="10" s="1"/>
  <c r="G281" i="10" s="1"/>
  <c r="G282" i="10" s="1"/>
  <c r="G283" i="10" s="1"/>
  <c r="G284" i="10" s="1"/>
  <c r="G285" i="10" s="1"/>
  <c r="G286" i="10" s="1"/>
  <c r="G287" i="10" s="1"/>
  <c r="G288" i="10" s="1"/>
  <c r="G289" i="10" s="1"/>
  <c r="G290" i="10" s="1"/>
  <c r="G291" i="10" s="1"/>
  <c r="G292" i="10" s="1"/>
  <c r="G293" i="10" s="1"/>
  <c r="G294" i="10" s="1"/>
  <c r="G295" i="10" s="1"/>
  <c r="G296" i="10" s="1"/>
  <c r="G297" i="10" s="1"/>
  <c r="G298" i="10" s="1"/>
  <c r="G299" i="10" s="1"/>
  <c r="G300" i="10" s="1"/>
  <c r="G301" i="10" s="1"/>
  <c r="G302" i="10" s="1"/>
  <c r="G303" i="10" s="1"/>
  <c r="G304" i="10" s="1"/>
  <c r="G305" i="10" s="1"/>
  <c r="G306" i="10" s="1"/>
  <c r="G307" i="10" s="1"/>
  <c r="G308" i="10" s="1"/>
  <c r="G309" i="10" s="1"/>
  <c r="G310" i="10" s="1"/>
  <c r="G311" i="10" s="1"/>
  <c r="G312" i="10" s="1"/>
  <c r="G313" i="10" s="1"/>
  <c r="G314" i="10" s="1"/>
  <c r="G315" i="10" s="1"/>
  <c r="G316" i="10" s="1"/>
  <c r="G317" i="10" s="1"/>
  <c r="G318" i="10" s="1"/>
  <c r="G319" i="10" s="1"/>
  <c r="G320" i="10" s="1"/>
  <c r="G321" i="10" s="1"/>
  <c r="G322" i="10" s="1"/>
  <c r="G323" i="10" s="1"/>
  <c r="G324" i="10" s="1"/>
  <c r="G325" i="10" s="1"/>
  <c r="G326" i="10" s="1"/>
  <c r="G327" i="10" s="1"/>
  <c r="G328" i="10" s="1"/>
  <c r="G329" i="10" s="1"/>
  <c r="G330" i="10" s="1"/>
  <c r="G331" i="10" s="1"/>
  <c r="G332" i="10" s="1"/>
  <c r="G333" i="10" s="1"/>
  <c r="G334" i="10" s="1"/>
  <c r="G335" i="10" s="1"/>
  <c r="G336" i="10" s="1"/>
  <c r="G337" i="10" s="1"/>
  <c r="G338" i="10" s="1"/>
  <c r="G339" i="10" s="1"/>
  <c r="G340" i="10" s="1"/>
  <c r="G341" i="10" s="1"/>
  <c r="G342" i="10" s="1"/>
  <c r="G343" i="10" s="1"/>
  <c r="G344" i="10" s="1"/>
  <c r="G345" i="10" s="1"/>
  <c r="G346" i="10" s="1"/>
  <c r="G347" i="10" s="1"/>
  <c r="G348" i="10" s="1"/>
  <c r="G349" i="10" s="1"/>
  <c r="G350" i="10" s="1"/>
  <c r="G351" i="10" s="1"/>
  <c r="G352" i="10" s="1"/>
  <c r="G353" i="10" s="1"/>
  <c r="G354" i="10" s="1"/>
  <c r="G355" i="10" s="1"/>
  <c r="G356" i="10" s="1"/>
  <c r="G357" i="10" s="1"/>
  <c r="G358" i="10" s="1"/>
  <c r="G359" i="10" s="1"/>
  <c r="G360" i="10" s="1"/>
  <c r="G361" i="10" s="1"/>
  <c r="G362" i="10" s="1"/>
  <c r="G363" i="10" s="1"/>
  <c r="G364" i="10" s="1"/>
  <c r="G365" i="10" s="1"/>
  <c r="G6" i="32"/>
  <c r="G7" i="32" s="1"/>
  <c r="G8" i="32" s="1"/>
  <c r="G9" i="32" s="1"/>
  <c r="G10" i="32" s="1"/>
  <c r="G11" i="32" s="1"/>
  <c r="G12" i="32" s="1"/>
  <c r="G13" i="32" s="1"/>
  <c r="G14" i="32" s="1"/>
  <c r="G15" i="32" s="1"/>
  <c r="G16" i="32" s="1"/>
  <c r="G17" i="32" s="1"/>
  <c r="G18" i="32" s="1"/>
  <c r="G19" i="32" s="1"/>
  <c r="G20" i="32" s="1"/>
  <c r="G21" i="32" s="1"/>
  <c r="G22" i="32" s="1"/>
  <c r="G23" i="32" s="1"/>
  <c r="G24" i="32" s="1"/>
  <c r="G25" i="32" s="1"/>
  <c r="G26" i="32" s="1"/>
  <c r="G27" i="32" s="1"/>
  <c r="G28" i="32" s="1"/>
  <c r="G29" i="32" s="1"/>
  <c r="G30" i="32" s="1"/>
  <c r="G31" i="32" s="1"/>
  <c r="G32" i="32" s="1"/>
  <c r="G33" i="32" s="1"/>
  <c r="G34" i="32" s="1"/>
  <c r="G35" i="32" s="1"/>
  <c r="G36" i="32" s="1"/>
  <c r="G37" i="32" s="1"/>
  <c r="G38" i="32" s="1"/>
  <c r="G39" i="32" s="1"/>
  <c r="G40" i="32" s="1"/>
  <c r="G41" i="32" s="1"/>
  <c r="G42" i="32" s="1"/>
  <c r="G43" i="32" s="1"/>
  <c r="G44" i="32" s="1"/>
  <c r="G45" i="32" s="1"/>
  <c r="G46" i="32" s="1"/>
  <c r="G47" i="32" s="1"/>
  <c r="G48" i="32" s="1"/>
  <c r="G49" i="32" s="1"/>
  <c r="G50" i="32" s="1"/>
  <c r="G51" i="32" s="1"/>
  <c r="G52" i="32" s="1"/>
  <c r="G53" i="32" s="1"/>
  <c r="G54" i="32" s="1"/>
  <c r="G55" i="32" s="1"/>
  <c r="G56" i="32" s="1"/>
  <c r="G57" i="32" s="1"/>
  <c r="G58" i="32" s="1"/>
  <c r="G59" i="32" s="1"/>
  <c r="G60" i="32" s="1"/>
  <c r="G61" i="32" s="1"/>
  <c r="G62" i="32" s="1"/>
  <c r="G63" i="32" s="1"/>
  <c r="G64" i="32" s="1"/>
  <c r="G65" i="32" s="1"/>
  <c r="G66" i="32" s="1"/>
  <c r="G67" i="32" s="1"/>
  <c r="G68" i="32" s="1"/>
  <c r="G69" i="32" s="1"/>
  <c r="G70" i="32" s="1"/>
  <c r="G831" i="36" l="1"/>
  <c r="G832" i="36" s="1"/>
  <c r="G833" i="36" s="1"/>
  <c r="G834" i="36" s="1"/>
  <c r="G835" i="36" s="1"/>
  <c r="G836" i="36" s="1"/>
  <c r="G837" i="36" s="1"/>
  <c r="G838" i="36" s="1"/>
  <c r="G839" i="36" s="1"/>
  <c r="G840" i="36" s="1"/>
  <c r="G458" i="29"/>
  <c r="G459" i="29" s="1"/>
  <c r="G460" i="29" s="1"/>
  <c r="G461" i="29" s="1"/>
  <c r="G462" i="29" s="1"/>
  <c r="G463" i="29" s="1"/>
  <c r="G754" i="35"/>
  <c r="G755" i="35" s="1"/>
  <c r="G756" i="35" s="1"/>
  <c r="G757" i="35" s="1"/>
  <c r="G758" i="35" s="1"/>
  <c r="G759" i="35" s="1"/>
  <c r="G760" i="35" s="1"/>
  <c r="G761" i="35" s="1"/>
  <c r="G762" i="35" s="1"/>
  <c r="G763" i="35" s="1"/>
  <c r="G736" i="5"/>
  <c r="G737" i="5" s="1"/>
  <c r="G738" i="5" s="1"/>
  <c r="G739" i="5" s="1"/>
  <c r="G740" i="5" s="1"/>
  <c r="G741" i="5" s="1"/>
  <c r="G742" i="5" s="1"/>
  <c r="G743" i="5" s="1"/>
  <c r="G744" i="5" s="1"/>
  <c r="G745" i="5" s="1"/>
  <c r="G746" i="5" s="1"/>
  <c r="G747" i="5" s="1"/>
  <c r="G748" i="5" s="1"/>
  <c r="G749" i="5" s="1"/>
  <c r="G750" i="5" s="1"/>
  <c r="G751" i="5" s="1"/>
  <c r="G752" i="5" s="1"/>
  <c r="G753" i="5" s="1"/>
  <c r="G754" i="5" s="1"/>
  <c r="G755" i="5" s="1"/>
  <c r="G756" i="5" s="1"/>
  <c r="G757" i="5" s="1"/>
  <c r="G758" i="5" s="1"/>
  <c r="G759" i="5" s="1"/>
  <c r="G760" i="5" s="1"/>
  <c r="G761" i="5" s="1"/>
  <c r="G762" i="5" s="1"/>
  <c r="G763" i="5" s="1"/>
  <c r="G764" i="5" s="1"/>
  <c r="G765" i="5" s="1"/>
  <c r="G766" i="5" s="1"/>
  <c r="G767" i="5" s="1"/>
  <c r="G768" i="5" s="1"/>
  <c r="G769" i="5" s="1"/>
  <c r="G770" i="5" s="1"/>
  <c r="G771" i="5" s="1"/>
  <c r="G772" i="5" s="1"/>
  <c r="G773" i="5" s="1"/>
  <c r="G774" i="5" s="1"/>
  <c r="G775" i="5" s="1"/>
  <c r="G776" i="5" s="1"/>
  <c r="G777" i="5" s="1"/>
  <c r="G778" i="5" s="1"/>
  <c r="G779" i="5" s="1"/>
  <c r="G780" i="5" s="1"/>
  <c r="G781" i="5" s="1"/>
  <c r="G782" i="5" s="1"/>
  <c r="G783" i="5" s="1"/>
  <c r="G784" i="5" s="1"/>
  <c r="G785" i="5" s="1"/>
  <c r="G786" i="5" s="1"/>
  <c r="G787" i="5" s="1"/>
  <c r="G788" i="5" s="1"/>
  <c r="G789" i="5" s="1"/>
  <c r="G790" i="5" s="1"/>
  <c r="G791" i="5" s="1"/>
  <c r="G792" i="5" s="1"/>
  <c r="G793" i="5" s="1"/>
  <c r="G794" i="5" s="1"/>
  <c r="G795" i="5" s="1"/>
  <c r="G796" i="5" s="1"/>
  <c r="G725" i="1"/>
  <c r="G726" i="1" s="1"/>
  <c r="G727" i="1" s="1"/>
  <c r="G728" i="1" s="1"/>
  <c r="G729" i="1" s="1"/>
  <c r="G730" i="1" s="1"/>
  <c r="G731" i="1" s="1"/>
  <c r="G732" i="1" s="1"/>
  <c r="G733" i="1" s="1"/>
  <c r="G734" i="1" s="1"/>
  <c r="G735" i="1" s="1"/>
  <c r="G736" i="1" s="1"/>
  <c r="G737" i="1" s="1"/>
  <c r="G738" i="1" s="1"/>
  <c r="G739" i="1" s="1"/>
  <c r="G740" i="1" s="1"/>
  <c r="G496" i="25"/>
  <c r="G497" i="25" s="1"/>
  <c r="G498" i="25" s="1"/>
  <c r="G499" i="25" s="1"/>
  <c r="G500" i="25" s="1"/>
  <c r="G501" i="25" s="1"/>
  <c r="G502" i="25" s="1"/>
  <c r="G503" i="25" s="1"/>
  <c r="G504" i="25" s="1"/>
  <c r="G505" i="25" s="1"/>
  <c r="G506" i="25" s="1"/>
  <c r="G507" i="25" s="1"/>
  <c r="G245" i="21"/>
  <c r="G246" i="21" s="1"/>
  <c r="G554" i="24"/>
  <c r="G555" i="24" s="1"/>
  <c r="G556" i="24" s="1"/>
  <c r="G557" i="24" s="1"/>
  <c r="G558" i="24" s="1"/>
  <c r="G559" i="24" s="1"/>
  <c r="G560" i="24" s="1"/>
  <c r="G561" i="24" s="1"/>
  <c r="G562" i="24" s="1"/>
  <c r="G71" i="32"/>
  <c r="G72" i="32" s="1"/>
  <c r="G73" i="32" s="1"/>
  <c r="G74" i="32" s="1"/>
  <c r="G75" i="32" s="1"/>
  <c r="G76" i="32" s="1"/>
  <c r="G77" i="32" s="1"/>
  <c r="G78" i="32" s="1"/>
  <c r="G79" i="32" s="1"/>
  <c r="G80" i="32" s="1"/>
  <c r="G81" i="32" s="1"/>
  <c r="G82" i="32" s="1"/>
  <c r="G83" i="32" s="1"/>
  <c r="G84" i="32" s="1"/>
  <c r="G85" i="32" s="1"/>
  <c r="G86" i="32" s="1"/>
  <c r="G87" i="32" s="1"/>
  <c r="G88" i="32" s="1"/>
  <c r="G89" i="32" s="1"/>
  <c r="G90" i="32" s="1"/>
  <c r="G91" i="32" s="1"/>
  <c r="G92" i="32" s="1"/>
  <c r="G93" i="32" s="1"/>
  <c r="G94" i="32" s="1"/>
  <c r="G95" i="32" s="1"/>
  <c r="G96" i="32" s="1"/>
  <c r="G97" i="32" s="1"/>
  <c r="G98" i="32" s="1"/>
  <c r="G99" i="32" s="1"/>
  <c r="G100" i="32" s="1"/>
  <c r="G101" i="32" s="1"/>
  <c r="G102" i="32" s="1"/>
  <c r="G103" i="32" s="1"/>
  <c r="G104" i="32" s="1"/>
  <c r="G105" i="32" s="1"/>
  <c r="G106" i="32" s="1"/>
  <c r="G107" i="32" s="1"/>
  <c r="G108" i="32" s="1"/>
  <c r="G109" i="32" s="1"/>
  <c r="G110" i="32" s="1"/>
  <c r="G111" i="32" s="1"/>
  <c r="G112" i="32" s="1"/>
  <c r="G113" i="32" s="1"/>
  <c r="G114" i="32" s="1"/>
  <c r="G115" i="32" s="1"/>
  <c r="G116" i="32" s="1"/>
  <c r="G117" i="32" s="1"/>
  <c r="G118" i="32" s="1"/>
  <c r="G119" i="32" s="1"/>
  <c r="G120" i="32" s="1"/>
  <c r="G121" i="32" s="1"/>
  <c r="G122" i="32" s="1"/>
  <c r="G123" i="32" s="1"/>
  <c r="G366" i="10"/>
  <c r="G367" i="10" s="1"/>
  <c r="G368" i="10" s="1"/>
  <c r="G369" i="10" s="1"/>
  <c r="G370" i="10" s="1"/>
  <c r="G371" i="10" s="1"/>
  <c r="G372" i="10" s="1"/>
  <c r="G373" i="10" s="1"/>
  <c r="G460" i="18"/>
  <c r="G461" i="18" s="1"/>
  <c r="G462" i="18" s="1"/>
  <c r="G463" i="18" s="1"/>
  <c r="G464" i="18" s="1"/>
  <c r="G465" i="18" s="1"/>
  <c r="G466" i="18" s="1"/>
  <c r="G467" i="18" s="1"/>
  <c r="G468" i="18" s="1"/>
  <c r="G469" i="18" s="1"/>
  <c r="G470" i="18" s="1"/>
  <c r="G471" i="18" s="1"/>
  <c r="G472" i="18" s="1"/>
  <c r="G473" i="18" s="1"/>
  <c r="G474" i="18" s="1"/>
  <c r="G475" i="18" s="1"/>
  <c r="G476" i="18" s="1"/>
  <c r="G477" i="18" s="1"/>
  <c r="G478" i="18" s="1"/>
  <c r="G479" i="18" s="1"/>
  <c r="G480" i="18" s="1"/>
  <c r="G481" i="18" s="1"/>
  <c r="G482" i="18" s="1"/>
  <c r="G483" i="18" s="1"/>
  <c r="G484" i="18" s="1"/>
  <c r="G485" i="18" s="1"/>
  <c r="G486" i="18" s="1"/>
  <c r="G487" i="18" s="1"/>
  <c r="G6" i="17"/>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841" i="36" l="1"/>
  <c r="G842" i="36" s="1"/>
  <c r="G843" i="36" s="1"/>
  <c r="G844" i="36" s="1"/>
  <c r="G845" i="36" s="1"/>
  <c r="G846" i="36" s="1"/>
  <c r="G847" i="36" s="1"/>
  <c r="G848" i="36" s="1"/>
  <c r="G849" i="36" s="1"/>
  <c r="G850" i="36" s="1"/>
  <c r="G851" i="36" s="1"/>
  <c r="G852" i="36" s="1"/>
  <c r="G853" i="36" s="1"/>
  <c r="G854" i="36" s="1"/>
  <c r="G855" i="36" s="1"/>
  <c r="G856" i="36" s="1"/>
  <c r="G857" i="36" s="1"/>
  <c r="G858" i="36" s="1"/>
  <c r="G859" i="36" s="1"/>
  <c r="G860" i="36" s="1"/>
  <c r="G861" i="36" s="1"/>
  <c r="G862" i="36" s="1"/>
  <c r="G863" i="36" s="1"/>
  <c r="G864" i="36" s="1"/>
  <c r="G865" i="36" s="1"/>
  <c r="G866" i="36" s="1"/>
  <c r="G867" i="36" s="1"/>
  <c r="G868" i="36" s="1"/>
  <c r="G869" i="36" s="1"/>
  <c r="G870" i="36" s="1"/>
  <c r="G764" i="35"/>
  <c r="G765" i="35" s="1"/>
  <c r="G766" i="35" s="1"/>
  <c r="G767" i="35" s="1"/>
  <c r="G768" i="35" s="1"/>
  <c r="G769" i="35" s="1"/>
  <c r="G770" i="35" s="1"/>
  <c r="G771" i="35" s="1"/>
  <c r="G772" i="35" s="1"/>
  <c r="G773" i="35" s="1"/>
  <c r="G774" i="35" s="1"/>
  <c r="G775" i="35" s="1"/>
  <c r="G776" i="35" s="1"/>
  <c r="G777" i="35" s="1"/>
  <c r="G464" i="29"/>
  <c r="G465" i="29" s="1"/>
  <c r="G466" i="29" s="1"/>
  <c r="G467" i="29" s="1"/>
  <c r="G468" i="29" s="1"/>
  <c r="G469" i="29" s="1"/>
  <c r="G470" i="29" s="1"/>
  <c r="G471" i="29" s="1"/>
  <c r="G472" i="29" s="1"/>
  <c r="G797" i="5"/>
  <c r="G798" i="5" s="1"/>
  <c r="G799" i="5" s="1"/>
  <c r="G800" i="5" s="1"/>
  <c r="G801" i="5" s="1"/>
  <c r="G802" i="5" s="1"/>
  <c r="G803" i="5" s="1"/>
  <c r="G804" i="5" s="1"/>
  <c r="G805" i="5" s="1"/>
  <c r="G806" i="5" s="1"/>
  <c r="G807" i="5" s="1"/>
  <c r="G808" i="5" s="1"/>
  <c r="G809" i="5" s="1"/>
  <c r="G810" i="5" s="1"/>
  <c r="G811" i="5" s="1"/>
  <c r="G812" i="5" s="1"/>
  <c r="G813" i="5" s="1"/>
  <c r="G814" i="5" s="1"/>
  <c r="G815" i="5" s="1"/>
  <c r="G816" i="5" s="1"/>
  <c r="G817" i="5" s="1"/>
  <c r="G818" i="5" s="1"/>
  <c r="G819" i="5" s="1"/>
  <c r="G820" i="5" s="1"/>
  <c r="G741" i="1"/>
  <c r="G742" i="1" s="1"/>
  <c r="G743" i="1" s="1"/>
  <c r="G744" i="1" s="1"/>
  <c r="G745" i="1" s="1"/>
  <c r="G746" i="1" s="1"/>
  <c r="G747" i="1" s="1"/>
  <c r="G748" i="1" s="1"/>
  <c r="G749" i="1" s="1"/>
  <c r="G750" i="1" s="1"/>
  <c r="G751" i="1" s="1"/>
  <c r="G752" i="1" s="1"/>
  <c r="G753" i="1" s="1"/>
  <c r="G754" i="1" s="1"/>
  <c r="G755" i="1" s="1"/>
  <c r="G756" i="1" s="1"/>
  <c r="G757" i="1" s="1"/>
  <c r="G758" i="1" s="1"/>
  <c r="G759" i="1" s="1"/>
  <c r="G760" i="1" s="1"/>
  <c r="G761" i="1" s="1"/>
  <c r="G762" i="1" s="1"/>
  <c r="G763" i="1" s="1"/>
  <c r="G764" i="1" s="1"/>
  <c r="G765" i="1" s="1"/>
  <c r="G766" i="1" s="1"/>
  <c r="G767" i="1" s="1"/>
  <c r="G768" i="1" s="1"/>
  <c r="G769" i="1" s="1"/>
  <c r="G770" i="1" s="1"/>
  <c r="G771" i="1" s="1"/>
  <c r="G772" i="1" s="1"/>
  <c r="G773" i="1" s="1"/>
  <c r="G774" i="1" s="1"/>
  <c r="G775" i="1" s="1"/>
  <c r="G776" i="1" s="1"/>
  <c r="G777" i="1" s="1"/>
  <c r="G778" i="1" s="1"/>
  <c r="G779" i="1" s="1"/>
  <c r="G780" i="1" s="1"/>
  <c r="G781" i="1" s="1"/>
  <c r="G782" i="1" s="1"/>
  <c r="G783" i="1" s="1"/>
  <c r="G784" i="1" s="1"/>
  <c r="G785" i="1" s="1"/>
  <c r="G786" i="1" s="1"/>
  <c r="G787" i="1" s="1"/>
  <c r="G788" i="1" s="1"/>
  <c r="G789" i="1" s="1"/>
  <c r="G790" i="1" s="1"/>
  <c r="G791" i="1" s="1"/>
  <c r="G792" i="1" s="1"/>
  <c r="G793" i="1" s="1"/>
  <c r="G794" i="1" s="1"/>
  <c r="G795" i="1" s="1"/>
  <c r="G796" i="1" s="1"/>
  <c r="G797" i="1" s="1"/>
  <c r="G798" i="1" s="1"/>
  <c r="G799" i="1" s="1"/>
  <c r="G800" i="1" s="1"/>
  <c r="G801" i="1" s="1"/>
  <c r="G802" i="1" s="1"/>
  <c r="G803" i="1" s="1"/>
  <c r="G804" i="1" s="1"/>
  <c r="G805" i="1" s="1"/>
  <c r="G806" i="1" s="1"/>
  <c r="G807" i="1" s="1"/>
  <c r="G808" i="1" s="1"/>
  <c r="G809" i="1" s="1"/>
  <c r="G810" i="1" s="1"/>
  <c r="G811" i="1" s="1"/>
  <c r="G812" i="1" s="1"/>
  <c r="G813" i="1" s="1"/>
  <c r="G814" i="1" s="1"/>
  <c r="G815" i="1" s="1"/>
  <c r="G816" i="1" s="1"/>
  <c r="G817" i="1" s="1"/>
  <c r="G818" i="1" s="1"/>
  <c r="G819" i="1" s="1"/>
  <c r="G820" i="1" s="1"/>
  <c r="G821" i="1" s="1"/>
  <c r="G822" i="1" s="1"/>
  <c r="G823" i="1" s="1"/>
  <c r="G824" i="1" s="1"/>
  <c r="G825" i="1" s="1"/>
  <c r="G826" i="1" s="1"/>
  <c r="G827" i="1" s="1"/>
  <c r="G828" i="1" s="1"/>
  <c r="G829" i="1" s="1"/>
  <c r="G830" i="1" s="1"/>
  <c r="G831" i="1" s="1"/>
  <c r="G832" i="1" s="1"/>
  <c r="G833" i="1" s="1"/>
  <c r="G834" i="1" s="1"/>
  <c r="G835" i="1" s="1"/>
  <c r="G836" i="1" s="1"/>
  <c r="G837" i="1" s="1"/>
  <c r="G838" i="1" s="1"/>
  <c r="G839" i="1" s="1"/>
  <c r="G840" i="1" s="1"/>
  <c r="G841" i="1" s="1"/>
  <c r="G842" i="1" s="1"/>
  <c r="G843" i="1" s="1"/>
  <c r="G844" i="1" s="1"/>
  <c r="G845" i="1" s="1"/>
  <c r="G846" i="1" s="1"/>
  <c r="G847" i="1" s="1"/>
  <c r="G848" i="1" s="1"/>
  <c r="G849" i="1" s="1"/>
  <c r="G850" i="1" s="1"/>
  <c r="G851" i="1" s="1"/>
  <c r="G852" i="1" s="1"/>
  <c r="G853" i="1" s="1"/>
  <c r="G854" i="1" s="1"/>
  <c r="G855" i="1" s="1"/>
  <c r="G856" i="1" s="1"/>
  <c r="G857" i="1" s="1"/>
  <c r="G858" i="1" s="1"/>
  <c r="G859" i="1" s="1"/>
  <c r="G508" i="25"/>
  <c r="G509" i="25" s="1"/>
  <c r="G510" i="25" s="1"/>
  <c r="G511" i="25" s="1"/>
  <c r="G512" i="25" s="1"/>
  <c r="G513" i="25" s="1"/>
  <c r="G514" i="25" s="1"/>
  <c r="G515" i="25" s="1"/>
  <c r="G516" i="25" s="1"/>
  <c r="G517" i="25" s="1"/>
  <c r="G518" i="25" s="1"/>
  <c r="G519" i="25" s="1"/>
  <c r="G520" i="25" s="1"/>
  <c r="G521" i="25" s="1"/>
  <c r="G522" i="25" s="1"/>
  <c r="G523" i="25" s="1"/>
  <c r="G524" i="25" s="1"/>
  <c r="G525" i="25" s="1"/>
  <c r="G526" i="25" s="1"/>
  <c r="G527" i="25" s="1"/>
  <c r="G528" i="25" s="1"/>
  <c r="G529" i="25" s="1"/>
  <c r="G530" i="25" s="1"/>
  <c r="G531" i="25" s="1"/>
  <c r="G532" i="25" s="1"/>
  <c r="G533" i="25" s="1"/>
  <c r="G534" i="25" s="1"/>
  <c r="G535" i="25" s="1"/>
  <c r="G536" i="25" s="1"/>
  <c r="G537" i="25" s="1"/>
  <c r="G538" i="25" s="1"/>
  <c r="G539" i="25" s="1"/>
  <c r="G540" i="25" s="1"/>
  <c r="G541" i="25" s="1"/>
  <c r="G542" i="25" s="1"/>
  <c r="G543" i="25" s="1"/>
  <c r="G544" i="25" s="1"/>
  <c r="G545" i="25" s="1"/>
  <c r="G546" i="25" s="1"/>
  <c r="G547" i="25" s="1"/>
  <c r="G548" i="25" s="1"/>
  <c r="G247" i="21"/>
  <c r="G248" i="21" s="1"/>
  <c r="G249" i="21" s="1"/>
  <c r="G250" i="21" s="1"/>
  <c r="G251" i="21" s="1"/>
  <c r="G252" i="21" s="1"/>
  <c r="G253" i="21" s="1"/>
  <c r="G254" i="21" s="1"/>
  <c r="G563" i="24"/>
  <c r="G564" i="24" s="1"/>
  <c r="G565" i="24" s="1"/>
  <c r="G566" i="24" s="1"/>
  <c r="G567" i="24" s="1"/>
  <c r="G568" i="24" s="1"/>
  <c r="G569" i="24" s="1"/>
  <c r="G570" i="24" s="1"/>
  <c r="G571" i="24" s="1"/>
  <c r="G572" i="24" s="1"/>
  <c r="G573" i="24" s="1"/>
  <c r="G574" i="24" s="1"/>
  <c r="G575" i="24" s="1"/>
  <c r="G576" i="24" s="1"/>
  <c r="G577" i="24" s="1"/>
  <c r="G578" i="24" s="1"/>
  <c r="G579" i="24" s="1"/>
  <c r="G580" i="24" s="1"/>
  <c r="G581" i="24" s="1"/>
  <c r="G582" i="24" s="1"/>
  <c r="G583" i="24" s="1"/>
  <c r="G584" i="24" s="1"/>
  <c r="G585" i="24" s="1"/>
  <c r="G586" i="24" s="1"/>
  <c r="G587" i="24" s="1"/>
  <c r="G588" i="24" s="1"/>
  <c r="G589" i="24" s="1"/>
  <c r="G590" i="24" s="1"/>
  <c r="G591" i="24" s="1"/>
  <c r="G592" i="24" s="1"/>
  <c r="G593" i="24" s="1"/>
  <c r="G594" i="24" s="1"/>
  <c r="G595" i="24" s="1"/>
  <c r="G596" i="24" s="1"/>
  <c r="G597" i="24" s="1"/>
  <c r="G598" i="24" s="1"/>
  <c r="G599" i="24" s="1"/>
  <c r="G600" i="24" s="1"/>
  <c r="G601" i="24" s="1"/>
  <c r="G602" i="24" s="1"/>
  <c r="G603" i="24" s="1"/>
  <c r="G604" i="24" s="1"/>
  <c r="G605" i="24" s="1"/>
  <c r="G606" i="24" s="1"/>
  <c r="G607" i="24" s="1"/>
  <c r="G608" i="24" s="1"/>
  <c r="G609" i="24" s="1"/>
  <c r="G610" i="24" s="1"/>
  <c r="G611" i="24" s="1"/>
  <c r="G612" i="24" s="1"/>
  <c r="G613" i="24" s="1"/>
  <c r="G124" i="32"/>
  <c r="G125" i="32" s="1"/>
  <c r="G126" i="32" s="1"/>
  <c r="G127" i="32" s="1"/>
  <c r="G128" i="32" s="1"/>
  <c r="G129" i="32" s="1"/>
  <c r="G130" i="32" s="1"/>
  <c r="G131" i="32" s="1"/>
  <c r="G132" i="32" s="1"/>
  <c r="G133" i="32" s="1"/>
  <c r="G134" i="32" s="1"/>
  <c r="G135" i="32" s="1"/>
  <c r="G136" i="32" s="1"/>
  <c r="G137" i="32" s="1"/>
  <c r="G138" i="32" s="1"/>
  <c r="G139" i="32" s="1"/>
  <c r="G74" i="17"/>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488" i="18"/>
  <c r="G374" i="10"/>
  <c r="G375" i="10" s="1"/>
  <c r="G376" i="10" s="1"/>
  <c r="G377" i="10" s="1"/>
  <c r="G378" i="10" s="1"/>
  <c r="G379" i="10" s="1"/>
  <c r="G380" i="10" s="1"/>
  <c r="G381" i="10" s="1"/>
  <c r="G382" i="10" s="1"/>
  <c r="G383" i="10" s="1"/>
  <c r="G384" i="10" s="1"/>
  <c r="G385" i="10" s="1"/>
  <c r="G386" i="10" s="1"/>
  <c r="G387" i="10" s="1"/>
  <c r="G388" i="10" s="1"/>
  <c r="G389" i="10" s="1"/>
  <c r="G390" i="10" s="1"/>
  <c r="G391" i="10" s="1"/>
  <c r="G392" i="10" s="1"/>
  <c r="G393" i="10" s="1"/>
  <c r="G6" i="37"/>
  <c r="G7" i="37" s="1"/>
  <c r="G8" i="37" s="1"/>
  <c r="G9" i="37" s="1"/>
  <c r="G10" i="37" s="1"/>
  <c r="G11" i="37" s="1"/>
  <c r="G12" i="37" s="1"/>
  <c r="G13" i="37" s="1"/>
  <c r="G14" i="37" s="1"/>
  <c r="G15" i="37" s="1"/>
  <c r="G16" i="37" s="1"/>
  <c r="G17" i="37" s="1"/>
  <c r="G18" i="37" s="1"/>
  <c r="G19" i="37" s="1"/>
  <c r="G20" i="37" s="1"/>
  <c r="G21" i="37" s="1"/>
  <c r="G22" i="37" s="1"/>
  <c r="G23" i="37" s="1"/>
  <c r="G24" i="37" s="1"/>
  <c r="G25" i="37" s="1"/>
  <c r="G26" i="37" s="1"/>
  <c r="G27" i="37" s="1"/>
  <c r="G28" i="37" s="1"/>
  <c r="G29" i="37" s="1"/>
  <c r="G30" i="37" s="1"/>
  <c r="G31" i="37" s="1"/>
  <c r="G32" i="37" s="1"/>
  <c r="G33" i="37" s="1"/>
  <c r="G34" i="37" s="1"/>
  <c r="G35" i="37" s="1"/>
  <c r="G36" i="37" s="1"/>
  <c r="G37" i="37" s="1"/>
  <c r="G38" i="37" s="1"/>
  <c r="G39" i="37" s="1"/>
  <c r="G40" i="37" s="1"/>
  <c r="G41" i="37" s="1"/>
  <c r="G42" i="37" s="1"/>
  <c r="G43" i="37" s="1"/>
  <c r="G44" i="37" s="1"/>
  <c r="G45" i="37" s="1"/>
  <c r="G46" i="37" s="1"/>
  <c r="G47" i="37" s="1"/>
  <c r="G48" i="37" s="1"/>
  <c r="G49" i="37" s="1"/>
  <c r="G50" i="37" s="1"/>
  <c r="G51" i="37" s="1"/>
  <c r="G52" i="37" s="1"/>
  <c r="G53" i="37" s="1"/>
  <c r="G54" i="37" s="1"/>
  <c r="G55" i="37" s="1"/>
  <c r="G56" i="37" s="1"/>
  <c r="G57" i="37" s="1"/>
  <c r="G58" i="37" s="1"/>
  <c r="G59" i="37" s="1"/>
  <c r="G60" i="37" s="1"/>
  <c r="G61" i="37" s="1"/>
  <c r="G62" i="37" s="1"/>
  <c r="G63" i="37" s="1"/>
  <c r="G64" i="37" s="1"/>
  <c r="G65" i="37" s="1"/>
  <c r="G66" i="37" s="1"/>
  <c r="G67" i="37" s="1"/>
  <c r="G68" i="37" s="1"/>
  <c r="G69" i="37" s="1"/>
  <c r="G70" i="37" s="1"/>
  <c r="G71" i="37" s="1"/>
  <c r="G72" i="37" s="1"/>
  <c r="G73" i="37" s="1"/>
  <c r="G74" i="37" s="1"/>
  <c r="G75" i="37" s="1"/>
  <c r="G76" i="37" s="1"/>
  <c r="G77" i="37" s="1"/>
  <c r="G78" i="37" s="1"/>
  <c r="G79" i="37" s="1"/>
  <c r="G80" i="37" s="1"/>
  <c r="G81" i="37" s="1"/>
  <c r="G82" i="37" s="1"/>
  <c r="G83" i="37" s="1"/>
  <c r="G84" i="37" s="1"/>
  <c r="G85" i="37" s="1"/>
  <c r="G86" i="37" s="1"/>
  <c r="G87" i="37" s="1"/>
  <c r="G88" i="37" s="1"/>
  <c r="G89" i="37" s="1"/>
  <c r="G90" i="37" s="1"/>
  <c r="G91" i="37" s="1"/>
  <c r="G92" i="37" s="1"/>
  <c r="G93" i="37" s="1"/>
  <c r="G94" i="37" s="1"/>
  <c r="G95" i="37" s="1"/>
  <c r="G96" i="37" s="1"/>
  <c r="G97" i="37" s="1"/>
  <c r="G98" i="37" s="1"/>
  <c r="G99" i="37" s="1"/>
  <c r="G100" i="37" s="1"/>
  <c r="G101" i="37" s="1"/>
  <c r="G102" i="37" s="1"/>
  <c r="G103" i="37" s="1"/>
  <c r="G104" i="37" s="1"/>
  <c r="G105" i="37" s="1"/>
  <c r="G106" i="37" s="1"/>
  <c r="G107" i="37" s="1"/>
  <c r="G108" i="37" s="1"/>
  <c r="G109" i="37" s="1"/>
  <c r="G110" i="37" s="1"/>
  <c r="G111" i="37" s="1"/>
  <c r="G112" i="37" s="1"/>
  <c r="G113" i="37" s="1"/>
  <c r="G114" i="37" s="1"/>
  <c r="G115" i="37" s="1"/>
  <c r="G116" i="37" s="1"/>
  <c r="G117" i="37" s="1"/>
  <c r="G118" i="37" s="1"/>
  <c r="G119" i="37" s="1"/>
  <c r="G120" i="37" s="1"/>
  <c r="G121" i="37" s="1"/>
  <c r="G122" i="37" s="1"/>
  <c r="G123" i="37" s="1"/>
  <c r="G124" i="37" s="1"/>
  <c r="G125" i="37" s="1"/>
  <c r="G126" i="37" s="1"/>
  <c r="G127" i="37" s="1"/>
  <c r="G128" i="37" s="1"/>
  <c r="G129" i="37" s="1"/>
  <c r="G130" i="37" s="1"/>
  <c r="G131" i="37" s="1"/>
  <c r="G132" i="37" s="1"/>
  <c r="G133" i="37" s="1"/>
  <c r="G134" i="37" s="1"/>
  <c r="G135" i="37" s="1"/>
  <c r="G136" i="37" s="1"/>
  <c r="G137" i="37" s="1"/>
  <c r="G138" i="37" s="1"/>
  <c r="G139" i="37" s="1"/>
  <c r="G140" i="37" s="1"/>
  <c r="G141" i="37" s="1"/>
  <c r="G142" i="37" s="1"/>
  <c r="G143" i="37" s="1"/>
  <c r="G144" i="37" s="1"/>
  <c r="G145" i="37" s="1"/>
  <c r="G146" i="37" s="1"/>
  <c r="G147" i="37" s="1"/>
  <c r="G148" i="37" s="1"/>
  <c r="G149" i="37" s="1"/>
  <c r="G150" i="37" s="1"/>
  <c r="G151" i="37" s="1"/>
  <c r="G152" i="37" s="1"/>
  <c r="G153" i="37" s="1"/>
  <c r="G154" i="37" s="1"/>
  <c r="G155" i="37" s="1"/>
  <c r="G156" i="37" s="1"/>
  <c r="G157" i="37" s="1"/>
  <c r="G158" i="37" s="1"/>
  <c r="G159" i="37" s="1"/>
  <c r="G160" i="37" s="1"/>
  <c r="G161" i="37" s="1"/>
  <c r="G162" i="37" s="1"/>
  <c r="G163" i="37" s="1"/>
  <c r="G164" i="37" s="1"/>
  <c r="G165" i="37" s="1"/>
  <c r="G166" i="37" s="1"/>
  <c r="G167" i="37" s="1"/>
  <c r="G168" i="37" s="1"/>
  <c r="G169" i="37" s="1"/>
  <c r="G170" i="37" s="1"/>
  <c r="G171" i="37" s="1"/>
  <c r="G172" i="37" s="1"/>
  <c r="G173" i="37" s="1"/>
  <c r="G174" i="37" s="1"/>
  <c r="G175" i="37" s="1"/>
  <c r="G176" i="37" s="1"/>
  <c r="G177" i="37" s="1"/>
  <c r="G178" i="37" s="1"/>
  <c r="G179" i="37" s="1"/>
  <c r="G180" i="37" s="1"/>
  <c r="G181" i="37" s="1"/>
  <c r="G182" i="37" s="1"/>
  <c r="G183" i="37" s="1"/>
  <c r="G184" i="37" s="1"/>
  <c r="G185" i="37" s="1"/>
  <c r="G186" i="37" s="1"/>
  <c r="G187" i="37" s="1"/>
  <c r="G188" i="37" s="1"/>
  <c r="G189" i="37" s="1"/>
  <c r="G190" i="37" s="1"/>
  <c r="G191" i="37" s="1"/>
  <c r="G192" i="37" s="1"/>
  <c r="G193" i="37" s="1"/>
  <c r="G194" i="37" s="1"/>
  <c r="G195" i="37" s="1"/>
  <c r="G196" i="37" s="1"/>
  <c r="G197" i="37" s="1"/>
  <c r="G198" i="37" s="1"/>
  <c r="G199" i="37" s="1"/>
  <c r="G200" i="37" s="1"/>
  <c r="G201" i="37" s="1"/>
  <c r="G202" i="37" s="1"/>
  <c r="G203" i="37" s="1"/>
  <c r="G204" i="37" s="1"/>
  <c r="G205" i="37" s="1"/>
  <c r="G206" i="37" s="1"/>
  <c r="G207" i="37" s="1"/>
  <c r="G208" i="37" s="1"/>
  <c r="G209" i="37" s="1"/>
  <c r="G210" i="37" s="1"/>
  <c r="G211" i="37" s="1"/>
  <c r="G212" i="37" s="1"/>
  <c r="G213" i="37" s="1"/>
  <c r="G214" i="37" s="1"/>
  <c r="G215" i="37" s="1"/>
  <c r="G216" i="37" s="1"/>
  <c r="G217" i="37" s="1"/>
  <c r="G218" i="37" s="1"/>
  <c r="G219" i="37" s="1"/>
  <c r="G220" i="37" s="1"/>
  <c r="G221" i="37" s="1"/>
  <c r="G222" i="37" s="1"/>
  <c r="G223" i="37" s="1"/>
  <c r="G224" i="37" s="1"/>
  <c r="G225" i="37" s="1"/>
  <c r="G226" i="37" s="1"/>
  <c r="G227" i="37" s="1"/>
  <c r="G228" i="37" s="1"/>
  <c r="G229" i="37" s="1"/>
  <c r="G230" i="37" s="1"/>
  <c r="G231" i="37" s="1"/>
  <c r="G232" i="37" s="1"/>
  <c r="G233" i="37" s="1"/>
  <c r="G234" i="37" s="1"/>
  <c r="G235" i="37" s="1"/>
  <c r="G236" i="37" s="1"/>
  <c r="G237" i="37" s="1"/>
  <c r="G238" i="37" s="1"/>
  <c r="G239" i="37" s="1"/>
  <c r="G240" i="37" s="1"/>
  <c r="G241" i="37" s="1"/>
  <c r="G242" i="37" s="1"/>
  <c r="G243" i="37" s="1"/>
  <c r="G244" i="37" s="1"/>
  <c r="G245" i="37" s="1"/>
  <c r="G246" i="37" s="1"/>
  <c r="G247" i="37" s="1"/>
  <c r="G248" i="37" s="1"/>
  <c r="G249" i="37" s="1"/>
  <c r="G250" i="37" s="1"/>
  <c r="G251" i="37" s="1"/>
  <c r="G252" i="37" s="1"/>
  <c r="G253" i="37" s="1"/>
  <c r="G254" i="37" s="1"/>
  <c r="G255" i="37" s="1"/>
  <c r="G256" i="37" s="1"/>
  <c r="G257" i="37" s="1"/>
  <c r="G258" i="37" s="1"/>
  <c r="G259" i="37" s="1"/>
  <c r="G260" i="37" s="1"/>
  <c r="G261" i="37" s="1"/>
  <c r="G262" i="37" s="1"/>
  <c r="G263" i="37" s="1"/>
  <c r="G264" i="37" s="1"/>
  <c r="G265" i="37" s="1"/>
  <c r="G266" i="37" s="1"/>
  <c r="G267" i="37" s="1"/>
  <c r="G268" i="37" s="1"/>
  <c r="G269" i="37" s="1"/>
  <c r="G270" i="37" s="1"/>
  <c r="G271" i="37" s="1"/>
  <c r="G272" i="37" s="1"/>
  <c r="G273" i="37" s="1"/>
  <c r="G274" i="37" s="1"/>
  <c r="G275" i="37" s="1"/>
  <c r="G276" i="37" s="1"/>
  <c r="G277" i="37" s="1"/>
  <c r="G278" i="37" s="1"/>
  <c r="G279" i="37" s="1"/>
  <c r="G280" i="37" s="1"/>
  <c r="G281" i="37" s="1"/>
  <c r="G282" i="37" s="1"/>
  <c r="G283" i="37" s="1"/>
  <c r="G284" i="37" s="1"/>
  <c r="G285" i="37" s="1"/>
  <c r="G286" i="37" s="1"/>
  <c r="G287" i="37" s="1"/>
  <c r="G288" i="37" s="1"/>
  <c r="G289" i="37" s="1"/>
  <c r="G290" i="37" s="1"/>
  <c r="G291" i="37" s="1"/>
  <c r="G292" i="37" s="1"/>
  <c r="G293" i="37" s="1"/>
  <c r="G294" i="37" s="1"/>
  <c r="G295" i="37" s="1"/>
  <c r="G296" i="37" s="1"/>
  <c r="G297" i="37" s="1"/>
  <c r="G298" i="37" s="1"/>
  <c r="G299" i="37" s="1"/>
  <c r="G300" i="37" s="1"/>
  <c r="G301" i="37" s="1"/>
  <c r="G302" i="37" s="1"/>
  <c r="G303" i="37" s="1"/>
  <c r="G304" i="37" s="1"/>
  <c r="G305" i="37" s="1"/>
  <c r="G306" i="37" s="1"/>
  <c r="G307" i="37" s="1"/>
  <c r="G308" i="37" s="1"/>
  <c r="G309" i="37" s="1"/>
  <c r="G310" i="37" s="1"/>
  <c r="G311" i="37" s="1"/>
  <c r="G312" i="37" s="1"/>
  <c r="G313" i="37" s="1"/>
  <c r="G314" i="37" s="1"/>
  <c r="G315" i="37" s="1"/>
  <c r="G316" i="37" s="1"/>
  <c r="G317" i="37" s="1"/>
  <c r="G318" i="37" s="1"/>
  <c r="G319" i="37" s="1"/>
  <c r="G320" i="37" s="1"/>
  <c r="G321" i="37" s="1"/>
  <c r="G322" i="37" s="1"/>
  <c r="G323" i="37" s="1"/>
  <c r="G324" i="37" s="1"/>
  <c r="G325" i="37" s="1"/>
  <c r="G326" i="37" s="1"/>
  <c r="G327" i="37" s="1"/>
  <c r="G328" i="37" s="1"/>
  <c r="G329" i="37" s="1"/>
  <c r="G330" i="37" s="1"/>
  <c r="G331" i="37" s="1"/>
  <c r="G332" i="37" s="1"/>
  <c r="G333" i="37" s="1"/>
  <c r="G334" i="37" s="1"/>
  <c r="G335" i="37" s="1"/>
  <c r="G336" i="37" s="1"/>
  <c r="G337" i="37" s="1"/>
  <c r="G338" i="37" s="1"/>
  <c r="G339" i="37" s="1"/>
  <c r="G340" i="37" s="1"/>
  <c r="G341" i="37" s="1"/>
  <c r="G342" i="37" s="1"/>
  <c r="G343" i="37" s="1"/>
  <c r="G344" i="37" s="1"/>
  <c r="G345" i="37" s="1"/>
  <c r="G346" i="37" s="1"/>
  <c r="G347" i="37" s="1"/>
  <c r="G348" i="37" s="1"/>
  <c r="G349" i="37" s="1"/>
  <c r="G350" i="37" s="1"/>
  <c r="G351" i="37" s="1"/>
  <c r="G352" i="37" s="1"/>
  <c r="G353" i="37" s="1"/>
  <c r="G354" i="37" s="1"/>
  <c r="G355" i="37" s="1"/>
  <c r="G356" i="37" s="1"/>
  <c r="G357" i="37" s="1"/>
  <c r="G358" i="37" s="1"/>
  <c r="G359" i="37" s="1"/>
  <c r="G360" i="37" s="1"/>
  <c r="G361" i="37" s="1"/>
  <c r="G362" i="37" s="1"/>
  <c r="G363" i="37" s="1"/>
  <c r="G364" i="37" s="1"/>
  <c r="G365" i="37" s="1"/>
  <c r="G366" i="37" s="1"/>
  <c r="G367" i="37" s="1"/>
  <c r="G368" i="37" s="1"/>
  <c r="G369" i="37" s="1"/>
  <c r="G370" i="37" s="1"/>
  <c r="G371" i="37" s="1"/>
  <c r="G372" i="37" s="1"/>
  <c r="G373" i="37" s="1"/>
  <c r="G374" i="37" s="1"/>
  <c r="G375" i="37" s="1"/>
  <c r="G376" i="37" s="1"/>
  <c r="G377" i="37" s="1"/>
  <c r="G378" i="37" s="1"/>
  <c r="G379" i="37" s="1"/>
  <c r="G380" i="37" s="1"/>
  <c r="G381" i="37" s="1"/>
  <c r="G382" i="37" s="1"/>
  <c r="G383" i="37" s="1"/>
  <c r="G384" i="37" s="1"/>
  <c r="G385" i="37" s="1"/>
  <c r="G386" i="37" s="1"/>
  <c r="G387" i="37" s="1"/>
  <c r="G388" i="37" s="1"/>
  <c r="G389" i="37" s="1"/>
  <c r="G390" i="37" s="1"/>
  <c r="G391" i="37" s="1"/>
  <c r="G392" i="37" s="1"/>
  <c r="G393" i="37" s="1"/>
  <c r="G394" i="37" s="1"/>
  <c r="G395" i="37" s="1"/>
  <c r="G396" i="37" s="1"/>
  <c r="G397" i="37" s="1"/>
  <c r="G398" i="37" s="1"/>
  <c r="G399" i="37" s="1"/>
  <c r="G400" i="37" s="1"/>
  <c r="G401" i="37" s="1"/>
  <c r="G402" i="37" s="1"/>
  <c r="G403" i="37" s="1"/>
  <c r="G404" i="37" s="1"/>
  <c r="G405" i="37" s="1"/>
  <c r="G406" i="37" s="1"/>
  <c r="G407" i="37" s="1"/>
  <c r="G408" i="37" s="1"/>
  <c r="G409" i="37" s="1"/>
  <c r="G410" i="37" s="1"/>
  <c r="G411" i="37" s="1"/>
  <c r="G412" i="37" s="1"/>
  <c r="G413" i="37" s="1"/>
  <c r="G414" i="37" s="1"/>
  <c r="G415" i="37" s="1"/>
  <c r="G416" i="37" s="1"/>
  <c r="G417" i="37" s="1"/>
  <c r="G418" i="37" s="1"/>
  <c r="G419" i="37" s="1"/>
  <c r="G420" i="37" s="1"/>
  <c r="G421" i="37" s="1"/>
  <c r="G422" i="37" s="1"/>
  <c r="G423" i="37" s="1"/>
  <c r="G424" i="37" s="1"/>
  <c r="G425" i="37" s="1"/>
  <c r="G426" i="37" s="1"/>
  <c r="G427" i="37" s="1"/>
  <c r="G428" i="37" s="1"/>
  <c r="G429" i="37" s="1"/>
  <c r="G430" i="37" s="1"/>
  <c r="G431" i="37" s="1"/>
  <c r="G432" i="37" s="1"/>
  <c r="G433" i="37" s="1"/>
  <c r="G434" i="37" s="1"/>
  <c r="G435" i="37" s="1"/>
  <c r="G436" i="37" s="1"/>
  <c r="G437" i="37" s="1"/>
  <c r="G438" i="37" s="1"/>
  <c r="G439" i="37" s="1"/>
  <c r="G440" i="37" s="1"/>
  <c r="G441" i="37" s="1"/>
  <c r="G442" i="37" s="1"/>
  <c r="G443" i="37" s="1"/>
  <c r="G444" i="37" s="1"/>
  <c r="G445" i="37" s="1"/>
  <c r="G446" i="37" s="1"/>
  <c r="G447" i="37" s="1"/>
  <c r="G448" i="37" s="1"/>
  <c r="G449" i="37" s="1"/>
  <c r="G450" i="37" s="1"/>
  <c r="G451" i="37" s="1"/>
  <c r="G452" i="37" s="1"/>
  <c r="G453" i="37" s="1"/>
  <c r="G454" i="37" s="1"/>
  <c r="G455" i="37" s="1"/>
  <c r="G456" i="37" s="1"/>
  <c r="G457" i="37" s="1"/>
  <c r="G458" i="37" s="1"/>
  <c r="G459" i="37" s="1"/>
  <c r="G460" i="37" s="1"/>
  <c r="G461" i="37" s="1"/>
  <c r="G462" i="37" s="1"/>
  <c r="G463" i="37" s="1"/>
  <c r="G464" i="37" s="1"/>
  <c r="G465" i="37" s="1"/>
  <c r="G466" i="37" s="1"/>
  <c r="G467" i="37" s="1"/>
  <c r="G468" i="37" s="1"/>
  <c r="G469" i="37" s="1"/>
  <c r="G470" i="37" s="1"/>
  <c r="G471" i="37" s="1"/>
  <c r="G472" i="37" s="1"/>
  <c r="G473" i="37" s="1"/>
  <c r="G474" i="37" s="1"/>
  <c r="G475" i="37" s="1"/>
  <c r="G476" i="37" s="1"/>
  <c r="G477" i="37" s="1"/>
  <c r="G478" i="37" s="1"/>
  <c r="G479" i="37" s="1"/>
  <c r="G480" i="37" s="1"/>
  <c r="G481" i="37" s="1"/>
  <c r="G482" i="37" s="1"/>
  <c r="G483" i="37" s="1"/>
  <c r="G484" i="37" s="1"/>
  <c r="G485" i="37" s="1"/>
  <c r="G486" i="37" s="1"/>
  <c r="G487" i="37" s="1"/>
  <c r="G488" i="37" s="1"/>
  <c r="G489" i="37" s="1"/>
  <c r="G490" i="37" s="1"/>
  <c r="G491" i="37" s="1"/>
  <c r="G492" i="37" s="1"/>
  <c r="G493" i="37" s="1"/>
  <c r="G494" i="37" s="1"/>
  <c r="G495" i="37" s="1"/>
  <c r="G496" i="37" s="1"/>
  <c r="G497" i="37" s="1"/>
  <c r="G498" i="37" s="1"/>
  <c r="G499" i="37" s="1"/>
  <c r="G500" i="37" s="1"/>
  <c r="G501" i="37" s="1"/>
  <c r="G502" i="37" s="1"/>
  <c r="G503" i="37" s="1"/>
  <c r="G504" i="37" s="1"/>
  <c r="G505" i="37" s="1"/>
  <c r="G506" i="37" s="1"/>
  <c r="G507" i="37" s="1"/>
  <c r="G508" i="37" s="1"/>
  <c r="G509" i="37" s="1"/>
  <c r="G510" i="37" s="1"/>
  <c r="G511" i="37" s="1"/>
  <c r="G512" i="37" s="1"/>
  <c r="G513" i="37" s="1"/>
  <c r="G514" i="37" s="1"/>
  <c r="G515" i="37" s="1"/>
  <c r="G516" i="37" s="1"/>
  <c r="G517" i="37" s="1"/>
  <c r="G518" i="37" s="1"/>
  <c r="G519" i="37" s="1"/>
  <c r="G520" i="37" s="1"/>
  <c r="G521" i="37" s="1"/>
  <c r="G522" i="37" s="1"/>
  <c r="G523" i="37" s="1"/>
  <c r="G524" i="37" s="1"/>
  <c r="G525" i="37" s="1"/>
  <c r="G526" i="37" s="1"/>
  <c r="G527" i="37" s="1"/>
  <c r="G528" i="37" s="1"/>
  <c r="G529" i="37" s="1"/>
  <c r="G530" i="37" s="1"/>
  <c r="G531" i="37" s="1"/>
  <c r="G532" i="37" s="1"/>
  <c r="G533" i="37" s="1"/>
  <c r="G534" i="37" s="1"/>
  <c r="G535" i="37" s="1"/>
  <c r="G536" i="37" s="1"/>
  <c r="G537" i="37" s="1"/>
  <c r="G538" i="37" s="1"/>
  <c r="G539" i="37" s="1"/>
  <c r="G540" i="37" s="1"/>
  <c r="G541" i="37" s="1"/>
  <c r="G542" i="37" s="1"/>
  <c r="G543" i="37" s="1"/>
  <c r="G544" i="37" s="1"/>
  <c r="G545" i="37" s="1"/>
  <c r="G546" i="37" s="1"/>
  <c r="G547" i="37" s="1"/>
  <c r="G548" i="37" s="1"/>
  <c r="G549" i="37" s="1"/>
  <c r="G550" i="37" s="1"/>
  <c r="G551" i="37" s="1"/>
  <c r="G552" i="37" s="1"/>
  <c r="G553" i="37" s="1"/>
  <c r="G554" i="37" s="1"/>
  <c r="G555" i="37" s="1"/>
  <c r="G556" i="37" s="1"/>
  <c r="G557" i="37" s="1"/>
  <c r="G558" i="37" s="1"/>
  <c r="G559" i="37" s="1"/>
  <c r="G560" i="37" s="1"/>
  <c r="G561" i="37" s="1"/>
  <c r="G562" i="37" s="1"/>
  <c r="G563" i="37" s="1"/>
  <c r="G564" i="37" s="1"/>
  <c r="G565" i="37" s="1"/>
  <c r="G566" i="37" s="1"/>
  <c r="G567" i="37" s="1"/>
  <c r="G568" i="37" s="1"/>
  <c r="G860" i="1" l="1"/>
  <c r="G861" i="1" s="1"/>
  <c r="G862" i="1" s="1"/>
  <c r="G863" i="1" s="1"/>
  <c r="G864" i="1" s="1"/>
  <c r="G865" i="1" s="1"/>
  <c r="G866" i="1" s="1"/>
  <c r="G867" i="1" s="1"/>
  <c r="G868" i="1" s="1"/>
  <c r="G869" i="1" s="1"/>
  <c r="G870" i="1" s="1"/>
  <c r="G871" i="36"/>
  <c r="G872" i="36" s="1"/>
  <c r="G873" i="36" s="1"/>
  <c r="G874" i="36" s="1"/>
  <c r="G875" i="36" s="1"/>
  <c r="G876" i="36" s="1"/>
  <c r="G877" i="36" s="1"/>
  <c r="G878" i="36" s="1"/>
  <c r="G879" i="36" s="1"/>
  <c r="G880" i="36" s="1"/>
  <c r="G881" i="36" s="1"/>
  <c r="G882" i="36" s="1"/>
  <c r="G883" i="36" s="1"/>
  <c r="G884" i="36" s="1"/>
  <c r="G778" i="35"/>
  <c r="G473" i="29"/>
  <c r="G474" i="29" s="1"/>
  <c r="G475" i="29" s="1"/>
  <c r="G476" i="29" s="1"/>
  <c r="G477" i="29" s="1"/>
  <c r="G478" i="29" s="1"/>
  <c r="G479" i="29" s="1"/>
  <c r="G480" i="29" s="1"/>
  <c r="G481" i="29" s="1"/>
  <c r="G482" i="29" s="1"/>
  <c r="G483" i="29" s="1"/>
  <c r="G484" i="29" s="1"/>
  <c r="G485" i="29" s="1"/>
  <c r="G486" i="29" s="1"/>
  <c r="G487" i="29" s="1"/>
  <c r="G488" i="29" s="1"/>
  <c r="G489" i="29" s="1"/>
  <c r="G490" i="29" s="1"/>
  <c r="G491" i="29" s="1"/>
  <c r="G821" i="5"/>
  <c r="G822" i="5" s="1"/>
  <c r="G823" i="5" s="1"/>
  <c r="G824" i="5" s="1"/>
  <c r="G825" i="5" s="1"/>
  <c r="G826" i="5" s="1"/>
  <c r="G827" i="5" s="1"/>
  <c r="G549" i="25"/>
  <c r="G550" i="25" s="1"/>
  <c r="G551" i="25" s="1"/>
  <c r="G552" i="25" s="1"/>
  <c r="G553" i="25" s="1"/>
  <c r="G554" i="25" s="1"/>
  <c r="G555" i="25" s="1"/>
  <c r="G556" i="25" s="1"/>
  <c r="G557" i="25" s="1"/>
  <c r="G558" i="25" s="1"/>
  <c r="G559" i="25" s="1"/>
  <c r="G560" i="25" s="1"/>
  <c r="G561" i="25" s="1"/>
  <c r="G562" i="25" s="1"/>
  <c r="G563" i="25" s="1"/>
  <c r="G564" i="25" s="1"/>
  <c r="G565" i="25" s="1"/>
  <c r="G566" i="25" s="1"/>
  <c r="G567" i="25" s="1"/>
  <c r="G568" i="25" s="1"/>
  <c r="G614" i="24"/>
  <c r="G615" i="24" s="1"/>
  <c r="G616" i="24" s="1"/>
  <c r="G617" i="24" s="1"/>
  <c r="G618" i="24" s="1"/>
  <c r="G619" i="24" s="1"/>
  <c r="G620" i="24" s="1"/>
  <c r="G621" i="24" s="1"/>
  <c r="G622" i="24" s="1"/>
  <c r="G623" i="24" s="1"/>
  <c r="G624" i="24" s="1"/>
  <c r="G625" i="24" s="1"/>
  <c r="G626" i="24" s="1"/>
  <c r="G627" i="24" s="1"/>
  <c r="G628" i="24" s="1"/>
  <c r="G629" i="24" s="1"/>
  <c r="G630" i="24" s="1"/>
  <c r="G631" i="24" s="1"/>
  <c r="G632" i="24" s="1"/>
  <c r="G633" i="24" s="1"/>
  <c r="G634" i="24" s="1"/>
  <c r="G635" i="24" s="1"/>
  <c r="G255" i="21"/>
  <c r="G256" i="21" s="1"/>
  <c r="G636" i="24"/>
  <c r="G637" i="24" s="1"/>
  <c r="G140" i="32"/>
  <c r="G141" i="32" s="1"/>
  <c r="G142" i="32" s="1"/>
  <c r="G143" i="32" s="1"/>
  <c r="G144" i="32" s="1"/>
  <c r="G145" i="32" s="1"/>
  <c r="G146" i="32" s="1"/>
  <c r="G147" i="32" s="1"/>
  <c r="G148" i="32" s="1"/>
  <c r="G108" i="17"/>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489" i="18"/>
  <c r="G394" i="10"/>
  <c r="G6" i="33"/>
  <c r="G7" i="33" s="1"/>
  <c r="G8" i="33" s="1"/>
  <c r="G9" i="33" s="1"/>
  <c r="G10" i="33" s="1"/>
  <c r="G11" i="33" s="1"/>
  <c r="G12" i="33" s="1"/>
  <c r="G13" i="33" s="1"/>
  <c r="G14" i="33" s="1"/>
  <c r="G15" i="33" s="1"/>
  <c r="G16" i="33" s="1"/>
  <c r="G17" i="33" s="1"/>
  <c r="G18" i="33" s="1"/>
  <c r="G19" i="33" s="1"/>
  <c r="G20" i="33" s="1"/>
  <c r="G21" i="33" s="1"/>
  <c r="G22" i="33" s="1"/>
  <c r="G23" i="33" s="1"/>
  <c r="G24" i="33" s="1"/>
  <c r="G25" i="33" s="1"/>
  <c r="G26" i="33" s="1"/>
  <c r="G27" i="33" s="1"/>
  <c r="G28" i="33" s="1"/>
  <c r="G29" i="33" s="1"/>
  <c r="G30" i="33" s="1"/>
  <c r="G31" i="33" s="1"/>
  <c r="G32" i="33" s="1"/>
  <c r="G33" i="33" s="1"/>
  <c r="G34" i="33" s="1"/>
  <c r="G35" i="33" s="1"/>
  <c r="G36" i="33" s="1"/>
  <c r="G37" i="33" s="1"/>
  <c r="G38" i="33" s="1"/>
  <c r="G39" i="33" s="1"/>
  <c r="G40" i="33" s="1"/>
  <c r="G41" i="33" s="1"/>
  <c r="G42" i="33" s="1"/>
  <c r="G43" i="33" s="1"/>
  <c r="G44" i="33" s="1"/>
  <c r="G45" i="33" s="1"/>
  <c r="G46" i="33" s="1"/>
  <c r="G47" i="33" s="1"/>
  <c r="G48" i="33" s="1"/>
  <c r="G49" i="33" s="1"/>
  <c r="G50" i="33" s="1"/>
  <c r="G51" i="33" s="1"/>
  <c r="G52" i="33" s="1"/>
  <c r="G53" i="33" s="1"/>
  <c r="G54" i="33" s="1"/>
  <c r="G55" i="33" s="1"/>
  <c r="G56" i="33" s="1"/>
  <c r="G57" i="33" s="1"/>
  <c r="G58" i="33" s="1"/>
  <c r="G59" i="33" s="1"/>
  <c r="G60" i="33" s="1"/>
  <c r="G61" i="33" s="1"/>
  <c r="G62" i="33" s="1"/>
  <c r="G63" i="33" s="1"/>
  <c r="G64" i="33" s="1"/>
  <c r="G65" i="33" s="1"/>
  <c r="G66" i="33" s="1"/>
  <c r="G67" i="33" s="1"/>
  <c r="G68" i="33" s="1"/>
  <c r="G69" i="33" s="1"/>
  <c r="G70" i="33" s="1"/>
  <c r="G71" i="33" s="1"/>
  <c r="G72" i="33" s="1"/>
  <c r="G73" i="33" s="1"/>
  <c r="G74" i="33" s="1"/>
  <c r="G75" i="33" s="1"/>
  <c r="G76" i="33" s="1"/>
  <c r="G77" i="33" s="1"/>
  <c r="G78" i="33" s="1"/>
  <c r="G79" i="33" s="1"/>
  <c r="G80" i="33" s="1"/>
  <c r="G81" i="33" s="1"/>
  <c r="G82" i="33" s="1"/>
  <c r="G83" i="33" s="1"/>
  <c r="G84" i="33" s="1"/>
  <c r="G85" i="33" s="1"/>
  <c r="G86" i="33" s="1"/>
  <c r="G87" i="33" s="1"/>
  <c r="G88" i="33" s="1"/>
  <c r="G89" i="33" s="1"/>
  <c r="G90" i="33" s="1"/>
  <c r="G91" i="33" s="1"/>
  <c r="G92" i="33" s="1"/>
  <c r="G93" i="33" s="1"/>
  <c r="G94" i="33" s="1"/>
  <c r="G95" i="33" s="1"/>
  <c r="G96" i="33" s="1"/>
  <c r="G97" i="33" s="1"/>
  <c r="G98" i="33" s="1"/>
  <c r="G99" i="33" s="1"/>
  <c r="G100" i="33" s="1"/>
  <c r="G101" i="33" s="1"/>
  <c r="G102" i="33" s="1"/>
  <c r="G103" i="33" s="1"/>
  <c r="G104" i="33" s="1"/>
  <c r="G105" i="33" s="1"/>
  <c r="G106" i="33" s="1"/>
  <c r="G107" i="33" s="1"/>
  <c r="G108" i="33" s="1"/>
  <c r="G109" i="33" s="1"/>
  <c r="G110" i="33" s="1"/>
  <c r="G111" i="33" s="1"/>
  <c r="G112" i="33" s="1"/>
  <c r="G113" i="33" s="1"/>
  <c r="G114" i="33" s="1"/>
  <c r="G115" i="33" s="1"/>
  <c r="G116" i="33" s="1"/>
  <c r="G117" i="33" s="1"/>
  <c r="G118" i="33" s="1"/>
  <c r="G119" i="33" s="1"/>
  <c r="G120" i="33" s="1"/>
  <c r="G121" i="33" s="1"/>
  <c r="G122" i="33" s="1"/>
  <c r="G123" i="33" s="1"/>
  <c r="G124" i="33" s="1"/>
  <c r="G125" i="33" s="1"/>
  <c r="G126" i="33" s="1"/>
  <c r="G127" i="33" s="1"/>
  <c r="G128" i="33" s="1"/>
  <c r="G129" i="33" s="1"/>
  <c r="G130" i="33" s="1"/>
  <c r="G131" i="33" s="1"/>
  <c r="G132" i="33" s="1"/>
  <c r="G133" i="33" s="1"/>
  <c r="G134" i="33" s="1"/>
  <c r="G135" i="33" s="1"/>
  <c r="G136" i="33" s="1"/>
  <c r="G137" i="33" s="1"/>
  <c r="G138" i="33" s="1"/>
  <c r="G139" i="33" s="1"/>
  <c r="G140" i="33" s="1"/>
  <c r="G141" i="33" s="1"/>
  <c r="G142" i="33" s="1"/>
  <c r="G143" i="33" s="1"/>
  <c r="G144" i="33" s="1"/>
  <c r="G145" i="33" s="1"/>
  <c r="G146" i="33" s="1"/>
  <c r="G147" i="33" s="1"/>
  <c r="G148" i="33" s="1"/>
  <c r="G149" i="33" s="1"/>
  <c r="G150" i="33" s="1"/>
  <c r="G151" i="33" s="1"/>
  <c r="G152" i="33" s="1"/>
  <c r="G153" i="33" s="1"/>
  <c r="G154" i="33" s="1"/>
  <c r="G155" i="33" s="1"/>
  <c r="G156" i="33" s="1"/>
  <c r="G157" i="33" s="1"/>
  <c r="G158" i="33" s="1"/>
  <c r="G159" i="33" s="1"/>
  <c r="G160" i="33" s="1"/>
  <c r="G161" i="33" s="1"/>
  <c r="G162" i="33" s="1"/>
  <c r="G163" i="33" s="1"/>
  <c r="G164" i="33" s="1"/>
  <c r="G165" i="33" s="1"/>
  <c r="G166" i="33" s="1"/>
  <c r="G167" i="33" s="1"/>
  <c r="G168" i="33" s="1"/>
  <c r="G169" i="33" s="1"/>
  <c r="G170" i="33" s="1"/>
  <c r="G171" i="33" s="1"/>
  <c r="G172" i="33" s="1"/>
  <c r="G173" i="33" s="1"/>
  <c r="G174" i="33" s="1"/>
  <c r="G175" i="33" s="1"/>
  <c r="G176" i="33" s="1"/>
  <c r="G177" i="33" s="1"/>
  <c r="G178" i="33" s="1"/>
  <c r="G179" i="33" s="1"/>
  <c r="G180" i="33" s="1"/>
  <c r="G181" i="33" s="1"/>
  <c r="G182" i="33" s="1"/>
  <c r="G183" i="33" s="1"/>
  <c r="G184" i="33" s="1"/>
  <c r="G185" i="33" s="1"/>
  <c r="G186" i="33" s="1"/>
  <c r="G187" i="33" s="1"/>
  <c r="G188" i="33" s="1"/>
  <c r="G189" i="33" s="1"/>
  <c r="G190" i="33" s="1"/>
  <c r="G191" i="33" s="1"/>
  <c r="G192" i="33" s="1"/>
  <c r="G193" i="33" s="1"/>
  <c r="G194" i="33" s="1"/>
  <c r="G195" i="33" s="1"/>
  <c r="G196" i="33" s="1"/>
  <c r="G197" i="33" s="1"/>
  <c r="G198" i="33" s="1"/>
  <c r="G199" i="33" s="1"/>
  <c r="G200" i="33" s="1"/>
  <c r="G201" i="33" s="1"/>
  <c r="G202" i="33" s="1"/>
  <c r="G203" i="33" s="1"/>
  <c r="G204" i="33" s="1"/>
  <c r="G205" i="33" s="1"/>
  <c r="G206" i="33" s="1"/>
  <c r="G207" i="33" s="1"/>
  <c r="G208" i="33" s="1"/>
  <c r="G209" i="33" s="1"/>
  <c r="G210" i="33" s="1"/>
  <c r="G211" i="33" s="1"/>
  <c r="G212" i="33" s="1"/>
  <c r="G213" i="33" s="1"/>
  <c r="G214" i="33" s="1"/>
  <c r="G215" i="33" s="1"/>
  <c r="G216" i="33" s="1"/>
  <c r="G217" i="33" s="1"/>
  <c r="G218" i="33" s="1"/>
  <c r="G219" i="33" s="1"/>
  <c r="G220" i="33" s="1"/>
  <c r="G221" i="33" s="1"/>
  <c r="G222" i="33" s="1"/>
  <c r="G223" i="33" s="1"/>
  <c r="G224" i="33" s="1"/>
  <c r="G225" i="33" s="1"/>
  <c r="G226" i="33" s="1"/>
  <c r="G227" i="33" s="1"/>
  <c r="G228" i="33" s="1"/>
  <c r="G229" i="33" s="1"/>
  <c r="G230" i="33" s="1"/>
  <c r="G231" i="33" s="1"/>
  <c r="G232" i="33" s="1"/>
  <c r="G233" i="33" s="1"/>
  <c r="G234" i="33" s="1"/>
  <c r="G235" i="33" s="1"/>
  <c r="G236" i="33" s="1"/>
  <c r="G237" i="33" s="1"/>
  <c r="G238" i="33" s="1"/>
  <c r="G239" i="33" s="1"/>
  <c r="G240" i="33" s="1"/>
  <c r="G241" i="33" s="1"/>
  <c r="G242" i="33" s="1"/>
  <c r="G243" i="33" s="1"/>
  <c r="G244" i="33" s="1"/>
  <c r="G245" i="33" s="1"/>
  <c r="G246" i="33" s="1"/>
  <c r="G247" i="33" s="1"/>
  <c r="G248" i="33" s="1"/>
  <c r="G249" i="33" s="1"/>
  <c r="G250" i="33" s="1"/>
  <c r="G251" i="33" s="1"/>
  <c r="G252" i="33" s="1"/>
  <c r="G253" i="33" s="1"/>
  <c r="G254" i="33" s="1"/>
  <c r="G255" i="33" s="1"/>
  <c r="G256" i="33" s="1"/>
  <c r="G257" i="33" s="1"/>
  <c r="G258" i="33" s="1"/>
  <c r="G259" i="33" s="1"/>
  <c r="G260" i="33" s="1"/>
  <c r="G261" i="33" s="1"/>
  <c r="G262" i="33" s="1"/>
  <c r="G263" i="33" s="1"/>
  <c r="G264" i="33" s="1"/>
  <c r="G265" i="33" s="1"/>
  <c r="G266" i="33" s="1"/>
  <c r="G267" i="33" s="1"/>
  <c r="G268" i="33" s="1"/>
  <c r="G269" i="33" s="1"/>
  <c r="G270" i="33" s="1"/>
  <c r="G271" i="33" s="1"/>
  <c r="G272" i="33" s="1"/>
  <c r="G273" i="33" s="1"/>
  <c r="G274" i="33" s="1"/>
  <c r="G275" i="33" s="1"/>
  <c r="G276" i="33" s="1"/>
  <c r="G277" i="33" s="1"/>
  <c r="G278" i="33" s="1"/>
  <c r="G279" i="33" s="1"/>
  <c r="G280" i="33" s="1"/>
  <c r="G281" i="33" s="1"/>
  <c r="G282" i="33" s="1"/>
  <c r="G283" i="33" s="1"/>
  <c r="G284" i="33" s="1"/>
  <c r="G285" i="33" s="1"/>
  <c r="G286" i="33" s="1"/>
  <c r="G287" i="33" s="1"/>
  <c r="G288" i="33" s="1"/>
  <c r="G289" i="33" s="1"/>
  <c r="G290" i="33" s="1"/>
  <c r="G291" i="33" s="1"/>
  <c r="G292" i="33" s="1"/>
  <c r="G293" i="33" s="1"/>
  <c r="G294" i="33" s="1"/>
  <c r="G295" i="33" s="1"/>
  <c r="G296" i="33" s="1"/>
  <c r="G297" i="33" s="1"/>
  <c r="G298" i="33" s="1"/>
  <c r="G299" i="33" s="1"/>
  <c r="G300" i="33" s="1"/>
  <c r="G301" i="33" s="1"/>
  <c r="G302" i="33" s="1"/>
  <c r="G303" i="33" s="1"/>
  <c r="G304" i="33" s="1"/>
  <c r="G305" i="33" s="1"/>
  <c r="G306" i="33" s="1"/>
  <c r="G307" i="33" s="1"/>
  <c r="G308" i="33" s="1"/>
  <c r="G309" i="33" s="1"/>
  <c r="G310" i="33" s="1"/>
  <c r="G311" i="33" s="1"/>
  <c r="G312" i="33" s="1"/>
  <c r="G313" i="33" s="1"/>
  <c r="G314" i="33" s="1"/>
  <c r="G315" i="33" s="1"/>
  <c r="G316" i="33" s="1"/>
  <c r="G317" i="33" s="1"/>
  <c r="G318" i="33" s="1"/>
  <c r="G319" i="33" s="1"/>
  <c r="G320" i="33" s="1"/>
  <c r="G321" i="33" s="1"/>
  <c r="G322" i="33" s="1"/>
  <c r="G323" i="33" s="1"/>
  <c r="G324" i="33" s="1"/>
  <c r="G325" i="33" s="1"/>
  <c r="G326" i="33" s="1"/>
  <c r="G327" i="33" s="1"/>
  <c r="G328" i="33" s="1"/>
  <c r="G329" i="33" s="1"/>
  <c r="G330" i="33" s="1"/>
  <c r="G331" i="33" s="1"/>
  <c r="G332" i="33" s="1"/>
  <c r="G333" i="33" s="1"/>
  <c r="G334" i="33" s="1"/>
  <c r="G335" i="33" s="1"/>
  <c r="G336" i="33" s="1"/>
  <c r="G337" i="33" s="1"/>
  <c r="G338" i="33" s="1"/>
  <c r="G339" i="33" s="1"/>
  <c r="G340" i="33" s="1"/>
  <c r="G341" i="33" s="1"/>
  <c r="G342" i="33" s="1"/>
  <c r="G343" i="33" s="1"/>
  <c r="G344" i="33" s="1"/>
  <c r="G345" i="33" s="1"/>
  <c r="G346" i="33" s="1"/>
  <c r="G347" i="33" s="1"/>
  <c r="G348" i="33" s="1"/>
  <c r="G349" i="33" s="1"/>
  <c r="G350" i="33" s="1"/>
  <c r="G351" i="33" s="1"/>
  <c r="G352" i="33" s="1"/>
  <c r="G353" i="33" s="1"/>
  <c r="G354" i="33" s="1"/>
  <c r="G355" i="33" s="1"/>
  <c r="G356" i="33" s="1"/>
  <c r="G357" i="33" s="1"/>
  <c r="G358" i="33" s="1"/>
  <c r="G359" i="33" s="1"/>
  <c r="G360" i="33" s="1"/>
  <c r="G361" i="33" s="1"/>
  <c r="G362" i="33" s="1"/>
  <c r="G363" i="33" s="1"/>
  <c r="G364" i="33" s="1"/>
  <c r="G365" i="33" s="1"/>
  <c r="G366" i="33" s="1"/>
  <c r="G367" i="33" s="1"/>
  <c r="G368" i="33" s="1"/>
  <c r="G369" i="33" s="1"/>
  <c r="G370" i="33" s="1"/>
  <c r="G371" i="33" s="1"/>
  <c r="G372" i="33" s="1"/>
  <c r="G871" i="1" l="1"/>
  <c r="G872" i="1" s="1"/>
  <c r="G885" i="36"/>
  <c r="G886" i="36" s="1"/>
  <c r="G887" i="36" s="1"/>
  <c r="G888" i="36" s="1"/>
  <c r="G889" i="36" s="1"/>
  <c r="G890" i="36" s="1"/>
  <c r="G891" i="36" s="1"/>
  <c r="G892" i="36" s="1"/>
  <c r="G893" i="36" s="1"/>
  <c r="G894" i="36" s="1"/>
  <c r="G895" i="36" s="1"/>
  <c r="G896" i="36" s="1"/>
  <c r="G897" i="36" s="1"/>
  <c r="G898" i="36" s="1"/>
  <c r="G899" i="36" s="1"/>
  <c r="G900" i="36" s="1"/>
  <c r="G901" i="36" s="1"/>
  <c r="G902" i="36" s="1"/>
  <c r="G903" i="36" s="1"/>
  <c r="G904" i="36" s="1"/>
  <c r="G905" i="36" s="1"/>
  <c r="G906" i="36" s="1"/>
  <c r="G907" i="36" s="1"/>
  <c r="G908" i="36" s="1"/>
  <c r="G909" i="36" s="1"/>
  <c r="G910" i="36" s="1"/>
  <c r="G911" i="36" s="1"/>
  <c r="G912" i="36" s="1"/>
  <c r="G913" i="36" s="1"/>
  <c r="G914" i="36" s="1"/>
  <c r="G915" i="36" s="1"/>
  <c r="G916" i="36" s="1"/>
  <c r="G917" i="36" s="1"/>
  <c r="G918" i="36" s="1"/>
  <c r="G919" i="36" s="1"/>
  <c r="G920" i="36" s="1"/>
  <c r="G921" i="36" s="1"/>
  <c r="G922" i="36" s="1"/>
  <c r="G923" i="36" s="1"/>
  <c r="G924" i="36" s="1"/>
  <c r="G925" i="36" s="1"/>
  <c r="G926" i="36" s="1"/>
  <c r="G927" i="36" s="1"/>
  <c r="G928" i="36" s="1"/>
  <c r="G929" i="36" s="1"/>
  <c r="G930" i="36" s="1"/>
  <c r="G931" i="36" s="1"/>
  <c r="G932" i="36" s="1"/>
  <c r="G933" i="36" s="1"/>
  <c r="G934" i="36" s="1"/>
  <c r="G935" i="36" s="1"/>
  <c r="G936" i="36" s="1"/>
  <c r="G937" i="36" s="1"/>
  <c r="G938" i="36" s="1"/>
  <c r="G939" i="36" s="1"/>
  <c r="G940" i="36" s="1"/>
  <c r="G941" i="36" s="1"/>
  <c r="G942" i="36" s="1"/>
  <c r="G943" i="36" s="1"/>
  <c r="G944" i="36" s="1"/>
  <c r="G945" i="36" s="1"/>
  <c r="G779" i="35"/>
  <c r="G780" i="35" s="1"/>
  <c r="G781" i="35" s="1"/>
  <c r="G782" i="35" s="1"/>
  <c r="G783" i="35" s="1"/>
  <c r="G784" i="35" s="1"/>
  <c r="G785" i="35" s="1"/>
  <c r="G786" i="35" s="1"/>
  <c r="G787" i="35" s="1"/>
  <c r="G788" i="35" s="1"/>
  <c r="G789" i="35" s="1"/>
  <c r="G790" i="35" s="1"/>
  <c r="G791" i="35" s="1"/>
  <c r="G792" i="35" s="1"/>
  <c r="G793" i="35" s="1"/>
  <c r="G794" i="35" s="1"/>
  <c r="G795" i="35" s="1"/>
  <c r="G796" i="35" s="1"/>
  <c r="G797" i="35" s="1"/>
  <c r="G798" i="35" s="1"/>
  <c r="G799" i="35" s="1"/>
  <c r="G800" i="35" s="1"/>
  <c r="G801" i="35" s="1"/>
  <c r="G802" i="35" s="1"/>
  <c r="G803" i="35" s="1"/>
  <c r="G804" i="35" s="1"/>
  <c r="G805" i="35" s="1"/>
  <c r="G806" i="35" s="1"/>
  <c r="G807" i="35" s="1"/>
  <c r="G808" i="35" s="1"/>
  <c r="G809" i="35" s="1"/>
  <c r="G810" i="35" s="1"/>
  <c r="G811" i="35" s="1"/>
  <c r="G812" i="35" s="1"/>
  <c r="G813" i="35" s="1"/>
  <c r="G814" i="35" s="1"/>
  <c r="G815" i="35" s="1"/>
  <c r="G816" i="35" s="1"/>
  <c r="G817" i="35" s="1"/>
  <c r="G818" i="35" s="1"/>
  <c r="G819" i="35" s="1"/>
  <c r="G820" i="35" s="1"/>
  <c r="G821" i="35" s="1"/>
  <c r="G822" i="35" s="1"/>
  <c r="G823" i="35" s="1"/>
  <c r="G824" i="35" s="1"/>
  <c r="G825" i="35" s="1"/>
  <c r="G826" i="35" s="1"/>
  <c r="G827" i="35" s="1"/>
  <c r="G828" i="35" s="1"/>
  <c r="G829" i="35" s="1"/>
  <c r="G830" i="35" s="1"/>
  <c r="G831" i="35" s="1"/>
  <c r="G832" i="35" s="1"/>
  <c r="G833" i="35" s="1"/>
  <c r="G834" i="35" s="1"/>
  <c r="G835" i="35" s="1"/>
  <c r="G836" i="35" s="1"/>
  <c r="G837" i="35" s="1"/>
  <c r="G838" i="35" s="1"/>
  <c r="G839" i="35" s="1"/>
  <c r="G840" i="35" s="1"/>
  <c r="G492" i="29"/>
  <c r="G493" i="29" s="1"/>
  <c r="G494" i="29" s="1"/>
  <c r="G495" i="29" s="1"/>
  <c r="G496" i="29" s="1"/>
  <c r="G497" i="29" s="1"/>
  <c r="G498" i="29" s="1"/>
  <c r="G499" i="29" s="1"/>
  <c r="G500" i="29" s="1"/>
  <c r="G501" i="29" s="1"/>
  <c r="G828" i="5"/>
  <c r="G829" i="5" s="1"/>
  <c r="G830" i="5" s="1"/>
  <c r="G569" i="25"/>
  <c r="G570" i="25" s="1"/>
  <c r="G571" i="25" s="1"/>
  <c r="G572" i="25" s="1"/>
  <c r="G573" i="25" s="1"/>
  <c r="G574" i="25" s="1"/>
  <c r="G575" i="25" s="1"/>
  <c r="G576" i="25" s="1"/>
  <c r="G373" i="33"/>
  <c r="G374" i="33" s="1"/>
  <c r="G375" i="33" s="1"/>
  <c r="G376" i="33" s="1"/>
  <c r="G377" i="33" s="1"/>
  <c r="G378" i="33" s="1"/>
  <c r="G379" i="33" s="1"/>
  <c r="G380" i="33" s="1"/>
  <c r="G381" i="33" s="1"/>
  <c r="G382" i="33" s="1"/>
  <c r="G383" i="33" s="1"/>
  <c r="G384" i="33" s="1"/>
  <c r="G385" i="33" s="1"/>
  <c r="G386" i="33" s="1"/>
  <c r="G387" i="33" s="1"/>
  <c r="G388" i="33" s="1"/>
  <c r="G389" i="33" s="1"/>
  <c r="G390" i="33" s="1"/>
  <c r="G391" i="33" s="1"/>
  <c r="G392" i="33" s="1"/>
  <c r="G393" i="33" s="1"/>
  <c r="G394" i="33" s="1"/>
  <c r="G395" i="33" s="1"/>
  <c r="G396" i="33" s="1"/>
  <c r="G397" i="33" s="1"/>
  <c r="G398" i="33" s="1"/>
  <c r="G399" i="33" s="1"/>
  <c r="G400" i="33" s="1"/>
  <c r="G401" i="33" s="1"/>
  <c r="G402" i="33" s="1"/>
  <c r="G403" i="33" s="1"/>
  <c r="G404" i="33" s="1"/>
  <c r="G405" i="33" s="1"/>
  <c r="G406" i="33" s="1"/>
  <c r="G407" i="33" s="1"/>
  <c r="G638" i="24"/>
  <c r="G639" i="24" s="1"/>
  <c r="G640" i="24" s="1"/>
  <c r="G641" i="24" s="1"/>
  <c r="G642" i="24" s="1"/>
  <c r="G643" i="24" s="1"/>
  <c r="G644" i="24" s="1"/>
  <c r="G645" i="24" s="1"/>
  <c r="G646" i="24" s="1"/>
  <c r="G647" i="24" s="1"/>
  <c r="G648" i="24" s="1"/>
  <c r="G649" i="24" s="1"/>
  <c r="G650" i="24" s="1"/>
  <c r="G651" i="24" s="1"/>
  <c r="G257" i="21"/>
  <c r="G258" i="21" s="1"/>
  <c r="G259" i="21" s="1"/>
  <c r="G260" i="21" s="1"/>
  <c r="G261" i="21" s="1"/>
  <c r="G262" i="21" s="1"/>
  <c r="G263" i="21" s="1"/>
  <c r="G264" i="21" s="1"/>
  <c r="G265" i="21" s="1"/>
  <c r="G266" i="21" s="1"/>
  <c r="G267" i="21" s="1"/>
  <c r="G268" i="21" s="1"/>
  <c r="G269" i="21" s="1"/>
  <c r="G270" i="21" s="1"/>
  <c r="G271" i="21" s="1"/>
  <c r="G272" i="21" s="1"/>
  <c r="G273" i="21" s="1"/>
  <c r="G274" i="21" s="1"/>
  <c r="G275" i="21" s="1"/>
  <c r="G276" i="21" s="1"/>
  <c r="G277" i="21" s="1"/>
  <c r="G278" i="21" s="1"/>
  <c r="G279" i="21" s="1"/>
  <c r="G280" i="21" s="1"/>
  <c r="G149" i="32"/>
  <c r="G150" i="32" s="1"/>
  <c r="G151" i="32" s="1"/>
  <c r="G152" i="32" s="1"/>
  <c r="G153" i="32" s="1"/>
  <c r="G154" i="32" s="1"/>
  <c r="G155" i="32" s="1"/>
  <c r="G156" i="32" s="1"/>
  <c r="G157" i="32" s="1"/>
  <c r="G158" i="32" s="1"/>
  <c r="G159" i="32" s="1"/>
  <c r="G160" i="32" s="1"/>
  <c r="G161" i="32" s="1"/>
  <c r="G162" i="32" s="1"/>
  <c r="G163" i="32" s="1"/>
  <c r="G164" i="32" s="1"/>
  <c r="G165" i="32" s="1"/>
  <c r="G166" i="32" s="1"/>
  <c r="G167" i="32" s="1"/>
  <c r="G168" i="32" s="1"/>
  <c r="G169" i="32" s="1"/>
  <c r="G170" i="32" s="1"/>
  <c r="G171" i="32" s="1"/>
  <c r="G172" i="32" s="1"/>
  <c r="G173" i="32" s="1"/>
  <c r="G174" i="32" s="1"/>
  <c r="G175" i="32" s="1"/>
  <c r="G176" i="32" s="1"/>
  <c r="G177" i="32" s="1"/>
  <c r="G178" i="32" s="1"/>
  <c r="G179" i="32" s="1"/>
  <c r="G180" i="32" s="1"/>
  <c r="G181" i="32" s="1"/>
  <c r="G182" i="32" s="1"/>
  <c r="G183" i="32" s="1"/>
  <c r="G184" i="32" s="1"/>
  <c r="G185" i="32" s="1"/>
  <c r="G186" i="32" s="1"/>
  <c r="G134" i="17"/>
  <c r="G135" i="17" s="1"/>
  <c r="G136" i="17" s="1"/>
  <c r="G137" i="17" s="1"/>
  <c r="G138" i="17" s="1"/>
  <c r="G139" i="17" s="1"/>
  <c r="G140" i="17" s="1"/>
  <c r="G141" i="17" s="1"/>
  <c r="G142" i="17" s="1"/>
  <c r="G143" i="17" s="1"/>
  <c r="G144" i="17" s="1"/>
  <c r="G490" i="18"/>
  <c r="G491" i="18" s="1"/>
  <c r="G492" i="18" s="1"/>
  <c r="G493" i="18" s="1"/>
  <c r="G494" i="18" s="1"/>
  <c r="G495" i="18" s="1"/>
  <c r="G496" i="18" s="1"/>
  <c r="G497" i="18" s="1"/>
  <c r="G498" i="18" s="1"/>
  <c r="G499" i="18" s="1"/>
  <c r="G500" i="18" s="1"/>
  <c r="G501" i="18" s="1"/>
  <c r="G502" i="18" s="1"/>
  <c r="G503" i="18" s="1"/>
  <c r="G504" i="18" s="1"/>
  <c r="G569" i="37"/>
  <c r="G570" i="37" s="1"/>
  <c r="G571" i="37" s="1"/>
  <c r="G572" i="37" s="1"/>
  <c r="G573" i="37" s="1"/>
  <c r="G574" i="37" s="1"/>
  <c r="G575" i="37" s="1"/>
  <c r="G576" i="37" s="1"/>
  <c r="G577" i="37" s="1"/>
  <c r="G578" i="37" s="1"/>
  <c r="G579" i="37" s="1"/>
  <c r="G580" i="37" s="1"/>
  <c r="G581" i="37" s="1"/>
  <c r="G582" i="37" s="1"/>
  <c r="G395" i="10"/>
  <c r="G396" i="10" s="1"/>
  <c r="G397" i="10" s="1"/>
  <c r="G398" i="10" s="1"/>
  <c r="G399" i="10" s="1"/>
  <c r="G400" i="10" s="1"/>
  <c r="G401" i="10" s="1"/>
  <c r="G402" i="10" s="1"/>
  <c r="G403" i="10" s="1"/>
  <c r="G404" i="10" s="1"/>
  <c r="G405" i="10" s="1"/>
  <c r="G406" i="10" s="1"/>
  <c r="G407" i="10" s="1"/>
  <c r="G408" i="10" s="1"/>
  <c r="G409" i="10" s="1"/>
  <c r="G410" i="10" s="1"/>
  <c r="G411" i="10" s="1"/>
  <c r="G412" i="10" s="1"/>
  <c r="G413" i="10" s="1"/>
  <c r="G414" i="10" s="1"/>
  <c r="G415" i="10" s="1"/>
  <c r="G416" i="10" s="1"/>
  <c r="G417" i="10" s="1"/>
  <c r="G418" i="10" s="1"/>
  <c r="G419" i="10" s="1"/>
  <c r="G420" i="10" s="1"/>
  <c r="G421" i="10" s="1"/>
  <c r="G422" i="10" s="1"/>
  <c r="G423" i="10" s="1"/>
  <c r="G424" i="10" s="1"/>
  <c r="G425" i="10" s="1"/>
  <c r="G426" i="10" s="1"/>
  <c r="G427" i="10" s="1"/>
  <c r="G428" i="10" s="1"/>
  <c r="G429" i="10" s="1"/>
  <c r="G430" i="10" s="1"/>
  <c r="G431" i="10" s="1"/>
  <c r="G432" i="10" s="1"/>
  <c r="G433" i="10" s="1"/>
  <c r="G434" i="10" s="1"/>
  <c r="G435" i="10" s="1"/>
  <c r="G436" i="10" s="1"/>
  <c r="G437" i="10" s="1"/>
  <c r="G438" i="10" s="1"/>
  <c r="G6" i="47"/>
  <c r="G7" i="47" s="1"/>
  <c r="G8" i="47" s="1"/>
  <c r="G9" i="47" s="1"/>
  <c r="G10" i="47" s="1"/>
  <c r="G11" i="47" s="1"/>
  <c r="G12" i="47" s="1"/>
  <c r="G13" i="47" s="1"/>
  <c r="G14" i="47" s="1"/>
  <c r="G15" i="47" s="1"/>
  <c r="G16" i="47" s="1"/>
  <c r="G17" i="47" s="1"/>
  <c r="G18" i="47" s="1"/>
  <c r="G19" i="47" s="1"/>
  <c r="G20" i="47" s="1"/>
  <c r="G21" i="47" s="1"/>
  <c r="G22" i="47" s="1"/>
  <c r="G23" i="47" s="1"/>
  <c r="G24" i="47" s="1"/>
  <c r="G25" i="47" s="1"/>
  <c r="G26" i="47" s="1"/>
  <c r="G27" i="47" s="1"/>
  <c r="G28" i="47" s="1"/>
  <c r="G29" i="47" s="1"/>
  <c r="G30" i="47" s="1"/>
  <c r="G31" i="47" s="1"/>
  <c r="G32" i="47" s="1"/>
  <c r="G33" i="47" s="1"/>
  <c r="G34" i="47" s="1"/>
  <c r="G35" i="47" s="1"/>
  <c r="G36" i="47" s="1"/>
  <c r="G37" i="47" s="1"/>
  <c r="G38" i="47" s="1"/>
  <c r="G39" i="47" s="1"/>
  <c r="G40" i="47" s="1"/>
  <c r="G41" i="47" s="1"/>
  <c r="G42" i="47" s="1"/>
  <c r="G43" i="47" s="1"/>
  <c r="G44" i="47" s="1"/>
  <c r="G45" i="47" s="1"/>
  <c r="G46" i="47" s="1"/>
  <c r="G47" i="47" s="1"/>
  <c r="G48" i="47" s="1"/>
  <c r="G49" i="47" s="1"/>
  <c r="G50" i="47" s="1"/>
  <c r="G51" i="47" s="1"/>
  <c r="G52" i="47" s="1"/>
  <c r="G53" i="47" s="1"/>
  <c r="G54" i="47" s="1"/>
  <c r="G55" i="47" s="1"/>
  <c r="G56" i="47" s="1"/>
  <c r="G57" i="47" s="1"/>
  <c r="G58" i="47" s="1"/>
  <c r="G59" i="47" s="1"/>
  <c r="G60" i="47" s="1"/>
  <c r="G61" i="47" s="1"/>
  <c r="G62" i="47" s="1"/>
  <c r="G63" i="47" s="1"/>
  <c r="G64" i="47" s="1"/>
  <c r="G65" i="47" s="1"/>
  <c r="G66" i="47" s="1"/>
  <c r="G67" i="47" s="1"/>
  <c r="G68" i="47" s="1"/>
  <c r="G69" i="47" s="1"/>
  <c r="G70" i="47" s="1"/>
  <c r="G71" i="47" s="1"/>
  <c r="G72" i="47" s="1"/>
  <c r="G73" i="47" s="1"/>
  <c r="G74" i="47" s="1"/>
  <c r="G75" i="47" s="1"/>
  <c r="G76" i="47" s="1"/>
  <c r="G77" i="47" s="1"/>
  <c r="G78" i="47" s="1"/>
  <c r="G79" i="47" s="1"/>
  <c r="G80" i="47" s="1"/>
  <c r="G81" i="47" s="1"/>
  <c r="G82" i="47" s="1"/>
  <c r="G83" i="47" s="1"/>
  <c r="G84" i="47" s="1"/>
  <c r="G85" i="47" s="1"/>
  <c r="G86" i="47" s="1"/>
  <c r="G87" i="47" s="1"/>
  <c r="G88" i="47" s="1"/>
  <c r="G89" i="47" s="1"/>
  <c r="G90" i="47" s="1"/>
  <c r="G91" i="47" s="1"/>
  <c r="G92" i="47" s="1"/>
  <c r="G93" i="47" s="1"/>
  <c r="G94" i="47" s="1"/>
  <c r="G95" i="47" s="1"/>
  <c r="G96" i="47" s="1"/>
  <c r="G97" i="47" s="1"/>
  <c r="G98" i="47" s="1"/>
  <c r="G99" i="47" s="1"/>
  <c r="G100" i="47" s="1"/>
  <c r="G101" i="47" s="1"/>
  <c r="G102" i="47" s="1"/>
  <c r="G103" i="47" s="1"/>
  <c r="G104" i="47" s="1"/>
  <c r="G105" i="47" s="1"/>
  <c r="G106" i="47" s="1"/>
  <c r="G107" i="47" s="1"/>
  <c r="G108" i="47" s="1"/>
  <c r="G109" i="47" s="1"/>
  <c r="G110" i="47" s="1"/>
  <c r="G111" i="47" s="1"/>
  <c r="G112" i="47" s="1"/>
  <c r="G113" i="47" s="1"/>
  <c r="G114" i="47" s="1"/>
  <c r="G115" i="47" s="1"/>
  <c r="G116" i="47" s="1"/>
  <c r="G117" i="47" s="1"/>
  <c r="G118" i="47" s="1"/>
  <c r="G119" i="47" s="1"/>
  <c r="G120" i="47" s="1"/>
  <c r="G121" i="47" s="1"/>
  <c r="G122" i="47" s="1"/>
  <c r="G123" i="47" s="1"/>
  <c r="G124" i="47" s="1"/>
  <c r="G125" i="47" s="1"/>
  <c r="G126" i="47" s="1"/>
  <c r="G127" i="47" s="1"/>
  <c r="G128" i="47" s="1"/>
  <c r="G129" i="47" s="1"/>
  <c r="G130" i="47" s="1"/>
  <c r="G131" i="47" s="1"/>
  <c r="G132" i="47" s="1"/>
  <c r="G133" i="47" s="1"/>
  <c r="G134" i="47" s="1"/>
  <c r="G135" i="47" s="1"/>
  <c r="G136" i="47" s="1"/>
  <c r="G137" i="47" s="1"/>
  <c r="G138" i="47" s="1"/>
  <c r="G139" i="47" s="1"/>
  <c r="G140" i="47" s="1"/>
  <c r="G141" i="47" s="1"/>
  <c r="G142" i="47" s="1"/>
  <c r="G143" i="47" s="1"/>
  <c r="G144" i="47" s="1"/>
  <c r="G145" i="47" s="1"/>
  <c r="G146" i="47" s="1"/>
  <c r="G147" i="47" s="1"/>
  <c r="G148" i="47" s="1"/>
  <c r="G149" i="47" s="1"/>
  <c r="G150" i="47" s="1"/>
  <c r="G151" i="47" s="1"/>
  <c r="G152" i="47" s="1"/>
  <c r="G153" i="47" s="1"/>
  <c r="G154" i="47" s="1"/>
  <c r="G155" i="47" s="1"/>
  <c r="G156" i="47" s="1"/>
  <c r="G157" i="47" s="1"/>
  <c r="G158" i="47" s="1"/>
  <c r="G159" i="47" s="1"/>
  <c r="G160" i="47" s="1"/>
  <c r="G161" i="47" s="1"/>
  <c r="G162" i="47" s="1"/>
  <c r="G163" i="47" s="1"/>
  <c r="G164" i="47" s="1"/>
  <c r="G165" i="47" s="1"/>
  <c r="G166" i="47" s="1"/>
  <c r="G167" i="47" s="1"/>
  <c r="G168" i="47" s="1"/>
  <c r="G169" i="47" s="1"/>
  <c r="G170" i="47" s="1"/>
  <c r="G171" i="47" s="1"/>
  <c r="G172" i="47" s="1"/>
  <c r="G173" i="47" s="1"/>
  <c r="G174" i="47" s="1"/>
  <c r="G175" i="47" s="1"/>
  <c r="G176" i="47" s="1"/>
  <c r="G177" i="47" s="1"/>
  <c r="G178" i="47" s="1"/>
  <c r="G179" i="47" s="1"/>
  <c r="G180" i="47" s="1"/>
  <c r="G181" i="47" s="1"/>
  <c r="G182" i="47" s="1"/>
  <c r="G183" i="47" s="1"/>
  <c r="G184" i="47" s="1"/>
  <c r="G185" i="47" s="1"/>
  <c r="G186" i="47" s="1"/>
  <c r="G187" i="47" s="1"/>
  <c r="G188" i="47" s="1"/>
  <c r="G189" i="47" s="1"/>
  <c r="G190" i="47" s="1"/>
  <c r="G191" i="47" s="1"/>
  <c r="G192" i="47" s="1"/>
  <c r="G193" i="47" s="1"/>
  <c r="G194" i="47" s="1"/>
  <c r="G195" i="47" s="1"/>
  <c r="G196" i="47" s="1"/>
  <c r="G197" i="47" s="1"/>
  <c r="G198" i="47" s="1"/>
  <c r="G199" i="47" s="1"/>
  <c r="G200" i="47" s="1"/>
  <c r="G201" i="47" s="1"/>
  <c r="G202" i="47" s="1"/>
  <c r="G203" i="47" s="1"/>
  <c r="G204" i="47" s="1"/>
  <c r="G205" i="47" s="1"/>
  <c r="G206" i="47" s="1"/>
  <c r="G207" i="47" s="1"/>
  <c r="G208" i="47" s="1"/>
  <c r="G209" i="47" s="1"/>
  <c r="G210" i="47" s="1"/>
  <c r="G211" i="47" s="1"/>
  <c r="G212" i="47" s="1"/>
  <c r="G213" i="47" s="1"/>
  <c r="G214" i="47" s="1"/>
  <c r="G215" i="47" s="1"/>
  <c r="G216" i="47" s="1"/>
  <c r="G217" i="47" s="1"/>
  <c r="G218" i="47" s="1"/>
  <c r="G219" i="47" s="1"/>
  <c r="G220" i="47" s="1"/>
  <c r="G221" i="47" s="1"/>
  <c r="G222" i="47" s="1"/>
  <c r="G223" i="47" s="1"/>
  <c r="G224" i="47" s="1"/>
  <c r="G225" i="47" s="1"/>
  <c r="G226" i="47" s="1"/>
  <c r="G227" i="47" s="1"/>
  <c r="G228" i="47" s="1"/>
  <c r="G229" i="47" s="1"/>
  <c r="G230" i="47" s="1"/>
  <c r="G231" i="47" s="1"/>
  <c r="G232" i="47" s="1"/>
  <c r="G233" i="47" s="1"/>
  <c r="G234" i="47" s="1"/>
  <c r="G235" i="47" s="1"/>
  <c r="G236" i="47" s="1"/>
  <c r="G237" i="47" s="1"/>
  <c r="G238" i="47" s="1"/>
  <c r="G239" i="47" s="1"/>
  <c r="G240" i="47" s="1"/>
  <c r="G241" i="47" s="1"/>
  <c r="G242" i="47" s="1"/>
  <c r="G243" i="47" s="1"/>
  <c r="G244" i="47" s="1"/>
  <c r="G245" i="47" s="1"/>
  <c r="G246" i="47" s="1"/>
  <c r="G247" i="47" s="1"/>
  <c r="G248" i="47" s="1"/>
  <c r="G249" i="47" s="1"/>
  <c r="G250" i="47" s="1"/>
  <c r="G251" i="47" s="1"/>
  <c r="G252" i="47" s="1"/>
  <c r="G253" i="47" s="1"/>
  <c r="G254" i="47" s="1"/>
  <c r="G255" i="47" s="1"/>
  <c r="G256" i="47" s="1"/>
  <c r="G257" i="47" s="1"/>
  <c r="G258" i="47" s="1"/>
  <c r="G259" i="47" s="1"/>
  <c r="G260" i="47" s="1"/>
  <c r="G261" i="47" s="1"/>
  <c r="G262" i="47" s="1"/>
  <c r="G263" i="47" s="1"/>
  <c r="G264" i="47" s="1"/>
  <c r="G265" i="47" s="1"/>
  <c r="G266" i="47" s="1"/>
  <c r="G267" i="47" s="1"/>
  <c r="G268" i="47" s="1"/>
  <c r="G269" i="47" s="1"/>
  <c r="G270" i="47" s="1"/>
  <c r="G271" i="47" s="1"/>
  <c r="G272" i="47" s="1"/>
  <c r="G273" i="47" s="1"/>
  <c r="G274" i="47" s="1"/>
  <c r="G275" i="47" s="1"/>
  <c r="G276" i="47" s="1"/>
  <c r="G277" i="47" s="1"/>
  <c r="G278" i="47" s="1"/>
  <c r="G279" i="47" s="1"/>
  <c r="G280" i="47" s="1"/>
  <c r="G281" i="47" s="1"/>
  <c r="G282" i="47" s="1"/>
  <c r="G283" i="47" s="1"/>
  <c r="G284" i="47" s="1"/>
  <c r="G285" i="47" s="1"/>
  <c r="G286" i="47" s="1"/>
  <c r="G287" i="47" s="1"/>
  <c r="G288" i="47" s="1"/>
  <c r="G289" i="47" s="1"/>
  <c r="G290" i="47" s="1"/>
  <c r="G291" i="47" s="1"/>
  <c r="G292" i="47" s="1"/>
  <c r="G293" i="47" s="1"/>
  <c r="G294" i="47" s="1"/>
  <c r="G295" i="47" s="1"/>
  <c r="G296" i="47" s="1"/>
  <c r="G297" i="47" s="1"/>
  <c r="G298" i="47" s="1"/>
  <c r="G299" i="47" s="1"/>
  <c r="G300" i="47" s="1"/>
  <c r="G301" i="47" s="1"/>
  <c r="G302" i="47" s="1"/>
  <c r="G6" i="46"/>
  <c r="G7" i="46" s="1"/>
  <c r="G8" i="46" s="1"/>
  <c r="G9" i="46" s="1"/>
  <c r="G10" i="46" s="1"/>
  <c r="G11" i="46" s="1"/>
  <c r="G12" i="46" s="1"/>
  <c r="G13" i="46" s="1"/>
  <c r="G14" i="46" s="1"/>
  <c r="G15" i="46" s="1"/>
  <c r="G16" i="46" s="1"/>
  <c r="G17" i="46" s="1"/>
  <c r="G18" i="46" s="1"/>
  <c r="G19" i="46" s="1"/>
  <c r="G20" i="46" s="1"/>
  <c r="G21" i="46" s="1"/>
  <c r="G22" i="46" s="1"/>
  <c r="G23" i="46" s="1"/>
  <c r="G24" i="46" s="1"/>
  <c r="G25" i="46" s="1"/>
  <c r="G26" i="46" s="1"/>
  <c r="G27" i="46" s="1"/>
  <c r="G28" i="46" s="1"/>
  <c r="G29" i="46" s="1"/>
  <c r="G30" i="46" s="1"/>
  <c r="G31" i="46" s="1"/>
  <c r="G32" i="46" s="1"/>
  <c r="G33" i="46" s="1"/>
  <c r="G34" i="46" s="1"/>
  <c r="G35" i="46" s="1"/>
  <c r="G36" i="46" s="1"/>
  <c r="G37" i="46" s="1"/>
  <c r="G38" i="46" s="1"/>
  <c r="G39" i="46" s="1"/>
  <c r="G40" i="46" s="1"/>
  <c r="G41" i="46" s="1"/>
  <c r="G42" i="46" s="1"/>
  <c r="G43" i="46" s="1"/>
  <c r="G44" i="46" s="1"/>
  <c r="G45" i="46" s="1"/>
  <c r="G46" i="46" s="1"/>
  <c r="G47" i="46" s="1"/>
  <c r="G48" i="46" s="1"/>
  <c r="G49" i="46" s="1"/>
  <c r="G50" i="46" s="1"/>
  <c r="G51" i="46" s="1"/>
  <c r="G52" i="46" s="1"/>
  <c r="G53" i="46" s="1"/>
  <c r="G54" i="46" s="1"/>
  <c r="G55" i="46" s="1"/>
  <c r="G56" i="46" s="1"/>
  <c r="G57" i="46" s="1"/>
  <c r="G58" i="46" s="1"/>
  <c r="G59" i="46" s="1"/>
  <c r="G60" i="46" s="1"/>
  <c r="G61" i="46" s="1"/>
  <c r="G62" i="46" s="1"/>
  <c r="G63" i="46" s="1"/>
  <c r="G64" i="46" s="1"/>
  <c r="G65" i="46" s="1"/>
  <c r="G66" i="46" s="1"/>
  <c r="G67" i="46" s="1"/>
  <c r="G68" i="46" s="1"/>
  <c r="G69" i="46" s="1"/>
  <c r="G70" i="46" s="1"/>
  <c r="G71" i="46" s="1"/>
  <c r="G72" i="46" s="1"/>
  <c r="G73" i="46" s="1"/>
  <c r="G74" i="46" s="1"/>
  <c r="G75" i="46" s="1"/>
  <c r="G76" i="46" s="1"/>
  <c r="G77" i="46" s="1"/>
  <c r="G78" i="46" s="1"/>
  <c r="G79" i="46" s="1"/>
  <c r="G80" i="46" s="1"/>
  <c r="G81" i="46" s="1"/>
  <c r="G82" i="46" s="1"/>
  <c r="G83" i="46" s="1"/>
  <c r="G84" i="46" s="1"/>
  <c r="G85" i="46" s="1"/>
  <c r="G86" i="46" s="1"/>
  <c r="G87" i="46" s="1"/>
  <c r="G88" i="46" s="1"/>
  <c r="G89" i="46" s="1"/>
  <c r="G90" i="46" s="1"/>
  <c r="G91" i="46" s="1"/>
  <c r="G92" i="46" s="1"/>
  <c r="G93" i="46" s="1"/>
  <c r="G94" i="46" s="1"/>
  <c r="G95" i="46" s="1"/>
  <c r="G96" i="46" s="1"/>
  <c r="G97" i="46" s="1"/>
  <c r="G98" i="46" s="1"/>
  <c r="G99" i="46" s="1"/>
  <c r="G100" i="46" s="1"/>
  <c r="G101" i="46" s="1"/>
  <c r="G102" i="46" s="1"/>
  <c r="G103" i="46" s="1"/>
  <c r="G104" i="46" s="1"/>
  <c r="G105" i="46" s="1"/>
  <c r="G106" i="46" s="1"/>
  <c r="G107" i="46" s="1"/>
  <c r="G108" i="46" s="1"/>
  <c r="G109" i="46" s="1"/>
  <c r="G110" i="46" s="1"/>
  <c r="G111" i="46" s="1"/>
  <c r="G112" i="46" s="1"/>
  <c r="G113" i="46" s="1"/>
  <c r="G114" i="46" s="1"/>
  <c r="G115" i="46" s="1"/>
  <c r="G116" i="46" s="1"/>
  <c r="G117" i="46" s="1"/>
  <c r="G118" i="46" s="1"/>
  <c r="G119" i="46" s="1"/>
  <c r="G120" i="46" s="1"/>
  <c r="G121" i="46" s="1"/>
  <c r="G122" i="46" s="1"/>
  <c r="G123" i="46" s="1"/>
  <c r="G124" i="46" s="1"/>
  <c r="G125" i="46" s="1"/>
  <c r="G126" i="46" s="1"/>
  <c r="G127" i="46" s="1"/>
  <c r="G128" i="46" s="1"/>
  <c r="G129" i="46" s="1"/>
  <c r="G130" i="46" s="1"/>
  <c r="G131" i="46" s="1"/>
  <c r="G132" i="46" s="1"/>
  <c r="G133" i="46" s="1"/>
  <c r="G134" i="46" s="1"/>
  <c r="G135" i="46" s="1"/>
  <c r="G136" i="46" s="1"/>
  <c r="G137" i="46" s="1"/>
  <c r="G138" i="46" s="1"/>
  <c r="G139" i="46" s="1"/>
  <c r="G140" i="46" s="1"/>
  <c r="G141" i="46" s="1"/>
  <c r="G142" i="46" s="1"/>
  <c r="G143" i="46" s="1"/>
  <c r="G144" i="46" s="1"/>
  <c r="G145" i="46" s="1"/>
  <c r="G146" i="46" s="1"/>
  <c r="G147" i="46" s="1"/>
  <c r="G148" i="46" s="1"/>
  <c r="G149" i="46" s="1"/>
  <c r="G150" i="46" s="1"/>
  <c r="G151" i="46" s="1"/>
  <c r="G152" i="46" s="1"/>
  <c r="G153" i="46" s="1"/>
  <c r="G154" i="46" s="1"/>
  <c r="G155" i="46" s="1"/>
  <c r="G156" i="46" s="1"/>
  <c r="G157" i="46" s="1"/>
  <c r="G158" i="46" s="1"/>
  <c r="G159" i="46" s="1"/>
  <c r="G160" i="46" s="1"/>
  <c r="G161" i="46" s="1"/>
  <c r="G162" i="46" s="1"/>
  <c r="G163" i="46" s="1"/>
  <c r="G164" i="46" s="1"/>
  <c r="G165" i="46" s="1"/>
  <c r="G166" i="46" s="1"/>
  <c r="G167" i="46" s="1"/>
  <c r="G168" i="46" s="1"/>
  <c r="G169" i="46" s="1"/>
  <c r="G170" i="46" s="1"/>
  <c r="G171" i="46" s="1"/>
  <c r="G172" i="46" s="1"/>
  <c r="G173" i="46" s="1"/>
  <c r="G174" i="46" s="1"/>
  <c r="G175" i="46" s="1"/>
  <c r="G176" i="46" s="1"/>
  <c r="G177" i="46" s="1"/>
  <c r="G178" i="46" s="1"/>
  <c r="G179" i="46" s="1"/>
  <c r="G180" i="46" s="1"/>
  <c r="G181" i="46" s="1"/>
  <c r="G182" i="46" s="1"/>
  <c r="G183" i="46" s="1"/>
  <c r="G184" i="46" s="1"/>
  <c r="G185" i="46" s="1"/>
  <c r="G186" i="46" s="1"/>
  <c r="G187" i="46" s="1"/>
  <c r="G6" i="45"/>
  <c r="G7" i="45" s="1"/>
  <c r="G8" i="45" s="1"/>
  <c r="G9" i="45" s="1"/>
  <c r="G10" i="45" s="1"/>
  <c r="G11" i="45" s="1"/>
  <c r="G12" i="45" s="1"/>
  <c r="G13" i="45" s="1"/>
  <c r="G14" i="45" s="1"/>
  <c r="G15" i="45" s="1"/>
  <c r="G16" i="45" s="1"/>
  <c r="G17" i="45" s="1"/>
  <c r="G18" i="45" s="1"/>
  <c r="G19" i="45" s="1"/>
  <c r="G20" i="45" s="1"/>
  <c r="G21" i="45" s="1"/>
  <c r="G22" i="45" s="1"/>
  <c r="G23" i="45" s="1"/>
  <c r="G24" i="45" s="1"/>
  <c r="G25" i="45" s="1"/>
  <c r="G26" i="45" s="1"/>
  <c r="G27" i="45" s="1"/>
  <c r="G28" i="45" s="1"/>
  <c r="G29" i="45" s="1"/>
  <c r="G30" i="45" s="1"/>
  <c r="G31" i="45" s="1"/>
  <c r="G32" i="45" s="1"/>
  <c r="G33" i="45" s="1"/>
  <c r="G34" i="45" s="1"/>
  <c r="G35" i="45" s="1"/>
  <c r="G36" i="45" s="1"/>
  <c r="G37" i="45" s="1"/>
  <c r="G38" i="45" s="1"/>
  <c r="G39" i="45" s="1"/>
  <c r="G40" i="45" s="1"/>
  <c r="G41" i="45" s="1"/>
  <c r="G42" i="45" s="1"/>
  <c r="G43" i="45" s="1"/>
  <c r="G44" i="45" s="1"/>
  <c r="G45" i="45" s="1"/>
  <c r="G46" i="45" s="1"/>
  <c r="G47" i="45" s="1"/>
  <c r="G48" i="45" s="1"/>
  <c r="G49" i="45" s="1"/>
  <c r="G50" i="45" s="1"/>
  <c r="G51" i="45" s="1"/>
  <c r="G52" i="45" s="1"/>
  <c r="G53" i="45" s="1"/>
  <c r="G54" i="45" s="1"/>
  <c r="G55" i="45" s="1"/>
  <c r="G56" i="45" s="1"/>
  <c r="G57" i="45" s="1"/>
  <c r="G58" i="45" s="1"/>
  <c r="G59" i="45" s="1"/>
  <c r="G60" i="45" s="1"/>
  <c r="G61" i="45" s="1"/>
  <c r="G62" i="45" s="1"/>
  <c r="G63" i="45" s="1"/>
  <c r="G64" i="45" s="1"/>
  <c r="G65" i="45" s="1"/>
  <c r="G66" i="45" s="1"/>
  <c r="G67" i="45" s="1"/>
  <c r="G68" i="45" s="1"/>
  <c r="G69" i="45" s="1"/>
  <c r="G70" i="45" s="1"/>
  <c r="G71" i="45" s="1"/>
  <c r="G72" i="45" s="1"/>
  <c r="G73" i="45" s="1"/>
  <c r="G74" i="45" s="1"/>
  <c r="G75" i="45" s="1"/>
  <c r="G76" i="45" s="1"/>
  <c r="G77" i="45" s="1"/>
  <c r="G78" i="45" s="1"/>
  <c r="G79" i="45" s="1"/>
  <c r="G80" i="45" s="1"/>
  <c r="G81" i="45" s="1"/>
  <c r="G82" i="45" s="1"/>
  <c r="G83" i="45" s="1"/>
  <c r="G84" i="45" s="1"/>
  <c r="G85" i="45" s="1"/>
  <c r="G86" i="45" s="1"/>
  <c r="G87" i="45" s="1"/>
  <c r="G88" i="45" s="1"/>
  <c r="G89" i="45" s="1"/>
  <c r="G90" i="45" s="1"/>
  <c r="G91" i="45" s="1"/>
  <c r="G92" i="45" s="1"/>
  <c r="G93" i="45" s="1"/>
  <c r="G94" i="45" s="1"/>
  <c r="G95" i="45" s="1"/>
  <c r="G96" i="45" s="1"/>
  <c r="G97" i="45" s="1"/>
  <c r="G98" i="45" s="1"/>
  <c r="G99" i="45" s="1"/>
  <c r="G100" i="45" s="1"/>
  <c r="G101" i="45" s="1"/>
  <c r="G102" i="45" s="1"/>
  <c r="G103" i="45" s="1"/>
  <c r="G104" i="45" s="1"/>
  <c r="G105" i="45" s="1"/>
  <c r="G106" i="45" s="1"/>
  <c r="G107" i="45" s="1"/>
  <c r="G108" i="45" s="1"/>
  <c r="G109" i="45" s="1"/>
  <c r="G110" i="45" s="1"/>
  <c r="G111" i="45" s="1"/>
  <c r="G112" i="45" s="1"/>
  <c r="G113" i="45" s="1"/>
  <c r="G114" i="45" s="1"/>
  <c r="G115" i="45" s="1"/>
  <c r="G116" i="45" s="1"/>
  <c r="G117" i="45" s="1"/>
  <c r="G118" i="45" s="1"/>
  <c r="G119" i="45" s="1"/>
  <c r="G120" i="45" s="1"/>
  <c r="G121" i="45" s="1"/>
  <c r="G122" i="45" s="1"/>
  <c r="G123" i="45" s="1"/>
  <c r="G124" i="45" s="1"/>
  <c r="G125" i="45" s="1"/>
  <c r="G126" i="45" s="1"/>
  <c r="G127" i="45" s="1"/>
  <c r="G128" i="45" s="1"/>
  <c r="G129" i="45" s="1"/>
  <c r="G130" i="45" s="1"/>
  <c r="G131" i="45" s="1"/>
  <c r="G132" i="45" s="1"/>
  <c r="G133" i="45" s="1"/>
  <c r="G134" i="45" s="1"/>
  <c r="G135" i="45" s="1"/>
  <c r="G136" i="45" s="1"/>
  <c r="G137" i="45" s="1"/>
  <c r="G138" i="45" s="1"/>
  <c r="G139" i="45" s="1"/>
  <c r="G140" i="45" s="1"/>
  <c r="G141" i="45" s="1"/>
  <c r="G142" i="45" s="1"/>
  <c r="G143" i="45" s="1"/>
  <c r="G144" i="45" s="1"/>
  <c r="G145" i="45" s="1"/>
  <c r="G146" i="45" s="1"/>
  <c r="G147" i="45" s="1"/>
  <c r="G148" i="45" s="1"/>
  <c r="G149" i="45" s="1"/>
  <c r="G150" i="45" s="1"/>
  <c r="G151" i="45" s="1"/>
  <c r="G152" i="45" s="1"/>
  <c r="G153" i="45" s="1"/>
  <c r="G154" i="45" s="1"/>
  <c r="G155" i="45" s="1"/>
  <c r="G156" i="45" s="1"/>
  <c r="G157" i="45" s="1"/>
  <c r="G158" i="45" s="1"/>
  <c r="G159" i="45" s="1"/>
  <c r="G160" i="45" s="1"/>
  <c r="G161" i="45" s="1"/>
  <c r="G162" i="45" s="1"/>
  <c r="G163" i="45" s="1"/>
  <c r="G164" i="45" s="1"/>
  <c r="G165" i="45" s="1"/>
  <c r="G166" i="45" s="1"/>
  <c r="G167" i="45" s="1"/>
  <c r="G168" i="45" s="1"/>
  <c r="G169" i="45" s="1"/>
  <c r="G170" i="45" s="1"/>
  <c r="G171" i="45" s="1"/>
  <c r="G172" i="45" s="1"/>
  <c r="G173" i="45" s="1"/>
  <c r="G174" i="45" s="1"/>
  <c r="G175" i="45" s="1"/>
  <c r="G176" i="45" s="1"/>
  <c r="G177" i="45" s="1"/>
  <c r="G178" i="45" s="1"/>
  <c r="G179" i="45" s="1"/>
  <c r="G180" i="45" s="1"/>
  <c r="G181" i="45" s="1"/>
  <c r="G182" i="45" s="1"/>
  <c r="G183" i="45" s="1"/>
  <c r="G184" i="45" s="1"/>
  <c r="G185" i="45" s="1"/>
  <c r="G186" i="45" s="1"/>
  <c r="G187" i="45" s="1"/>
  <c r="G188" i="45" s="1"/>
  <c r="G189" i="45" s="1"/>
  <c r="G190" i="45" s="1"/>
  <c r="G191" i="45" s="1"/>
  <c r="G192" i="45" s="1"/>
  <c r="G193" i="45" s="1"/>
  <c r="G194" i="45" s="1"/>
  <c r="G195" i="45" s="1"/>
  <c r="G196" i="45" s="1"/>
  <c r="G197" i="45" s="1"/>
  <c r="G198" i="45" s="1"/>
  <c r="G199" i="45" s="1"/>
  <c r="G200" i="45" s="1"/>
  <c r="G201" i="45" s="1"/>
  <c r="G202" i="45" s="1"/>
  <c r="G203" i="45" s="1"/>
  <c r="G204" i="45" s="1"/>
  <c r="G205" i="45" s="1"/>
  <c r="G206" i="45" s="1"/>
  <c r="G207" i="45" s="1"/>
  <c r="G208" i="45" s="1"/>
  <c r="G209" i="45" s="1"/>
  <c r="G210" i="45" s="1"/>
  <c r="G211" i="45" s="1"/>
  <c r="G212" i="45" s="1"/>
  <c r="G213" i="45" s="1"/>
  <c r="G214" i="45" s="1"/>
  <c r="G215" i="45" s="1"/>
  <c r="G216" i="45" s="1"/>
  <c r="G217" i="45" s="1"/>
  <c r="G218" i="45" s="1"/>
  <c r="G219" i="45" s="1"/>
  <c r="G220" i="45" s="1"/>
  <c r="G221" i="45" s="1"/>
  <c r="G222" i="45" s="1"/>
  <c r="G223" i="45" s="1"/>
  <c r="G224" i="45" s="1"/>
  <c r="G225" i="45" s="1"/>
  <c r="G226" i="45" s="1"/>
  <c r="G227" i="45" s="1"/>
  <c r="G228" i="45" s="1"/>
  <c r="G229" i="45" s="1"/>
  <c r="G230" i="45" s="1"/>
  <c r="G231" i="45" s="1"/>
  <c r="G232" i="45" s="1"/>
  <c r="G233" i="45" s="1"/>
  <c r="G234" i="45" s="1"/>
  <c r="G235" i="45" s="1"/>
  <c r="G236" i="45" s="1"/>
  <c r="G237" i="45" s="1"/>
  <c r="G238" i="45" s="1"/>
  <c r="G239" i="45" s="1"/>
  <c r="G240" i="45" s="1"/>
  <c r="G241" i="45" s="1"/>
  <c r="G242" i="45" s="1"/>
  <c r="G243" i="45" s="1"/>
  <c r="G244" i="45" s="1"/>
  <c r="G245" i="45" s="1"/>
  <c r="G246" i="45" s="1"/>
  <c r="G247" i="45" s="1"/>
  <c r="G248" i="45" s="1"/>
  <c r="G249" i="45" s="1"/>
  <c r="G250" i="45" s="1"/>
  <c r="G251" i="45" s="1"/>
  <c r="G252" i="45" s="1"/>
  <c r="G253" i="45" s="1"/>
  <c r="G254" i="45" s="1"/>
  <c r="G255" i="45" s="1"/>
  <c r="G256" i="45" s="1"/>
  <c r="G257" i="45" s="1"/>
  <c r="G258" i="45" s="1"/>
  <c r="G259" i="45" s="1"/>
  <c r="G260" i="45" s="1"/>
  <c r="G261" i="45" s="1"/>
  <c r="G262" i="45" s="1"/>
  <c r="G263" i="45" s="1"/>
  <c r="G264" i="45" s="1"/>
  <c r="G265" i="45" s="1"/>
  <c r="G266" i="45" s="1"/>
  <c r="G267" i="45" s="1"/>
  <c r="G268" i="45" s="1"/>
  <c r="G269" i="45" s="1"/>
  <c r="G270" i="45" s="1"/>
  <c r="G271" i="45" s="1"/>
  <c r="G272" i="45" s="1"/>
  <c r="G273" i="45" s="1"/>
  <c r="G274" i="45" s="1"/>
  <c r="G275" i="45" s="1"/>
  <c r="G276" i="45" s="1"/>
  <c r="G277" i="45" s="1"/>
  <c r="G278" i="45" s="1"/>
  <c r="G279" i="45" s="1"/>
  <c r="G280" i="45" s="1"/>
  <c r="G281" i="45" s="1"/>
  <c r="G282" i="45" s="1"/>
  <c r="G283" i="45" s="1"/>
  <c r="G284" i="45" s="1"/>
  <c r="G285" i="45" s="1"/>
  <c r="G286" i="45" s="1"/>
  <c r="G287" i="45" s="1"/>
  <c r="G288" i="45" s="1"/>
  <c r="G289" i="45" s="1"/>
  <c r="G290" i="45" s="1"/>
  <c r="G291" i="45" s="1"/>
  <c r="G292" i="45" s="1"/>
  <c r="G293" i="45" s="1"/>
  <c r="G294" i="45" s="1"/>
  <c r="G295" i="45" s="1"/>
  <c r="G296" i="45" s="1"/>
  <c r="G297" i="45" s="1"/>
  <c r="G298" i="45" s="1"/>
  <c r="G299" i="45" s="1"/>
  <c r="G300" i="45" s="1"/>
  <c r="G301" i="45" s="1"/>
  <c r="G302" i="45" s="1"/>
  <c r="G6" i="42"/>
  <c r="G7" i="42" s="1"/>
  <c r="G8" i="42" s="1"/>
  <c r="G9" i="42" s="1"/>
  <c r="G10" i="42" s="1"/>
  <c r="G11" i="42" s="1"/>
  <c r="G12" i="42" s="1"/>
  <c r="G13" i="42" s="1"/>
  <c r="G14" i="42" s="1"/>
  <c r="G15" i="42" s="1"/>
  <c r="G16" i="42" s="1"/>
  <c r="G17" i="42" s="1"/>
  <c r="G18" i="42" s="1"/>
  <c r="G19" i="42" s="1"/>
  <c r="G20" i="42" s="1"/>
  <c r="G21" i="42" s="1"/>
  <c r="G22" i="42" s="1"/>
  <c r="G23" i="42" s="1"/>
  <c r="G24" i="42" s="1"/>
  <c r="G25" i="42" s="1"/>
  <c r="G26" i="42" s="1"/>
  <c r="G27" i="42" s="1"/>
  <c r="G28" i="42" s="1"/>
  <c r="G29" i="42" s="1"/>
  <c r="G30" i="42" s="1"/>
  <c r="G31" i="42" s="1"/>
  <c r="G32" i="42" s="1"/>
  <c r="G33" i="42" s="1"/>
  <c r="G34" i="42" s="1"/>
  <c r="G35" i="42" s="1"/>
  <c r="G36" i="42" s="1"/>
  <c r="G37" i="42" s="1"/>
  <c r="G38" i="42" s="1"/>
  <c r="G39" i="42" s="1"/>
  <c r="G40" i="42" s="1"/>
  <c r="G41" i="42" s="1"/>
  <c r="G42" i="42" s="1"/>
  <c r="G43" i="42" s="1"/>
  <c r="G44" i="42" s="1"/>
  <c r="G45" i="42" s="1"/>
  <c r="G46" i="42" s="1"/>
  <c r="G47" i="42" s="1"/>
  <c r="G48" i="42" s="1"/>
  <c r="G49" i="42" s="1"/>
  <c r="G50" i="42" s="1"/>
  <c r="G51" i="42" s="1"/>
  <c r="G52" i="42" s="1"/>
  <c r="G53" i="42" s="1"/>
  <c r="G54" i="42" s="1"/>
  <c r="G55" i="42" s="1"/>
  <c r="G56" i="42" s="1"/>
  <c r="G57" i="42" s="1"/>
  <c r="G58" i="42" s="1"/>
  <c r="G59" i="42" s="1"/>
  <c r="G60" i="42" s="1"/>
  <c r="G61" i="42" s="1"/>
  <c r="G62" i="42" s="1"/>
  <c r="G63" i="42" s="1"/>
  <c r="G64" i="42" s="1"/>
  <c r="G65" i="42" s="1"/>
  <c r="G66" i="42" s="1"/>
  <c r="G67" i="42" s="1"/>
  <c r="G68" i="42" s="1"/>
  <c r="G69" i="42" s="1"/>
  <c r="G70" i="42" s="1"/>
  <c r="G71" i="42" s="1"/>
  <c r="G72" i="42" s="1"/>
  <c r="G73" i="42" s="1"/>
  <c r="G74" i="42" s="1"/>
  <c r="G75" i="42" s="1"/>
  <c r="G76" i="42" s="1"/>
  <c r="G77" i="42" s="1"/>
  <c r="G78" i="42" s="1"/>
  <c r="G79" i="42" s="1"/>
  <c r="G80" i="42" s="1"/>
  <c r="G81" i="42" s="1"/>
  <c r="G82" i="42" s="1"/>
  <c r="G83" i="42" s="1"/>
  <c r="G84" i="42" s="1"/>
  <c r="G85" i="42" s="1"/>
  <c r="G86" i="42" s="1"/>
  <c r="G87" i="42" s="1"/>
  <c r="G88" i="42" s="1"/>
  <c r="G89" i="42" s="1"/>
  <c r="G90" i="42" s="1"/>
  <c r="G91" i="42" s="1"/>
  <c r="G92" i="42" s="1"/>
  <c r="G93" i="42" s="1"/>
  <c r="G94" i="42" s="1"/>
  <c r="G95" i="42" s="1"/>
  <c r="G96" i="42" s="1"/>
  <c r="G97" i="42" s="1"/>
  <c r="G98" i="42" s="1"/>
  <c r="G99" i="42" s="1"/>
  <c r="G100" i="42" s="1"/>
  <c r="G101" i="42" s="1"/>
  <c r="G102" i="42" s="1"/>
  <c r="G103" i="42" s="1"/>
  <c r="G104" i="42" s="1"/>
  <c r="G105" i="42" s="1"/>
  <c r="G106" i="42" s="1"/>
  <c r="G107" i="42" s="1"/>
  <c r="G108" i="42" s="1"/>
  <c r="G109" i="42" s="1"/>
  <c r="G110" i="42" s="1"/>
  <c r="G111" i="42" s="1"/>
  <c r="G112" i="42" s="1"/>
  <c r="G113" i="42" s="1"/>
  <c r="G114" i="42" s="1"/>
  <c r="G115" i="42" s="1"/>
  <c r="G116" i="42" s="1"/>
  <c r="G117" i="42" s="1"/>
  <c r="G118" i="42" s="1"/>
  <c r="G119" i="42" s="1"/>
  <c r="G120" i="42" s="1"/>
  <c r="G121" i="42" s="1"/>
  <c r="G122" i="42" s="1"/>
  <c r="G123" i="42" s="1"/>
  <c r="G124" i="42" s="1"/>
  <c r="G125" i="42" s="1"/>
  <c r="G126" i="42" s="1"/>
  <c r="G127" i="42" s="1"/>
  <c r="G128" i="42" s="1"/>
  <c r="G129" i="42" s="1"/>
  <c r="G130" i="42" s="1"/>
  <c r="G131" i="42" s="1"/>
  <c r="G132" i="42" s="1"/>
  <c r="G133" i="42" s="1"/>
  <c r="G134" i="42" s="1"/>
  <c r="G135" i="42" s="1"/>
  <c r="G136" i="42" s="1"/>
  <c r="G137" i="42" s="1"/>
  <c r="G138" i="42" s="1"/>
  <c r="G139" i="42" s="1"/>
  <c r="G140" i="42" s="1"/>
  <c r="G141" i="42" s="1"/>
  <c r="G142" i="42" s="1"/>
  <c r="G143" i="42" s="1"/>
  <c r="G144" i="42" s="1"/>
  <c r="G145" i="42" s="1"/>
  <c r="G146" i="42" s="1"/>
  <c r="G147" i="42" s="1"/>
  <c r="G148" i="42" s="1"/>
  <c r="G149" i="42" s="1"/>
  <c r="G150" i="42" s="1"/>
  <c r="G151" i="42" s="1"/>
  <c r="G152" i="42" s="1"/>
  <c r="G153" i="42" s="1"/>
  <c r="G154" i="42" s="1"/>
  <c r="G155" i="42" s="1"/>
  <c r="G156" i="42" s="1"/>
  <c r="G157" i="42" s="1"/>
  <c r="G158" i="42" s="1"/>
  <c r="G159" i="42" s="1"/>
  <c r="G160" i="42" s="1"/>
  <c r="G161" i="42" s="1"/>
  <c r="G162" i="42" s="1"/>
  <c r="G163" i="42" s="1"/>
  <c r="G164" i="42" s="1"/>
  <c r="G165" i="42" s="1"/>
  <c r="G166" i="42" s="1"/>
  <c r="G167" i="42" s="1"/>
  <c r="G168" i="42" s="1"/>
  <c r="G169" i="42" s="1"/>
  <c r="G170" i="42" s="1"/>
  <c r="G171" i="42" s="1"/>
  <c r="G172" i="42" s="1"/>
  <c r="G173" i="42" s="1"/>
  <c r="G174" i="42" s="1"/>
  <c r="G175" i="42" s="1"/>
  <c r="G176" i="42" s="1"/>
  <c r="G177" i="42" s="1"/>
  <c r="G178" i="42" s="1"/>
  <c r="G179" i="42" s="1"/>
  <c r="G180" i="42" s="1"/>
  <c r="G181" i="42" s="1"/>
  <c r="G182" i="42" s="1"/>
  <c r="G183" i="42" s="1"/>
  <c r="G184" i="42" s="1"/>
  <c r="G185" i="42" s="1"/>
  <c r="G186" i="42" s="1"/>
  <c r="G187" i="42" s="1"/>
  <c r="G188" i="42" s="1"/>
  <c r="G189" i="42" s="1"/>
  <c r="G190" i="42" s="1"/>
  <c r="G191" i="42" s="1"/>
  <c r="G192" i="42" s="1"/>
  <c r="G193" i="42" s="1"/>
  <c r="G194" i="42" s="1"/>
  <c r="G195" i="42" s="1"/>
  <c r="G196" i="42" s="1"/>
  <c r="G197" i="42" s="1"/>
  <c r="G198" i="42" s="1"/>
  <c r="G199" i="42" s="1"/>
  <c r="G200" i="42" s="1"/>
  <c r="G201" i="42" s="1"/>
  <c r="G202" i="42" s="1"/>
  <c r="G203" i="42" s="1"/>
  <c r="G204" i="42" s="1"/>
  <c r="G205" i="42" s="1"/>
  <c r="G206" i="42" s="1"/>
  <c r="G207" i="42" s="1"/>
  <c r="G208" i="42" s="1"/>
  <c r="G209" i="42" s="1"/>
  <c r="G210" i="42" s="1"/>
  <c r="G211" i="42" s="1"/>
  <c r="G212" i="42" s="1"/>
  <c r="G213" i="42" s="1"/>
  <c r="G214" i="42" s="1"/>
  <c r="G215" i="42" s="1"/>
  <c r="G216" i="42" s="1"/>
  <c r="G217" i="42" s="1"/>
  <c r="G218" i="42" s="1"/>
  <c r="G219" i="42" s="1"/>
  <c r="G220" i="42" s="1"/>
  <c r="G221" i="42" s="1"/>
  <c r="G222" i="42" s="1"/>
  <c r="G223" i="42" s="1"/>
  <c r="G224" i="42" s="1"/>
  <c r="G225" i="42" s="1"/>
  <c r="G226" i="42" s="1"/>
  <c r="G227" i="42" s="1"/>
  <c r="G228" i="42" s="1"/>
  <c r="G229" i="42" s="1"/>
  <c r="G230" i="42" s="1"/>
  <c r="G231" i="42" s="1"/>
  <c r="G232" i="42" s="1"/>
  <c r="G233" i="42" s="1"/>
  <c r="G234" i="42" s="1"/>
  <c r="G235" i="42" s="1"/>
  <c r="G236" i="42" s="1"/>
  <c r="G237" i="42" s="1"/>
  <c r="G238" i="42" s="1"/>
  <c r="G239" i="42" s="1"/>
  <c r="G240" i="42" s="1"/>
  <c r="G241" i="42" s="1"/>
  <c r="G242" i="42" s="1"/>
  <c r="G243" i="42" s="1"/>
  <c r="G244" i="42" s="1"/>
  <c r="G245" i="42" s="1"/>
  <c r="G246" i="42" s="1"/>
  <c r="G247" i="42" s="1"/>
  <c r="G248" i="42" s="1"/>
  <c r="G249" i="42" s="1"/>
  <c r="G250" i="42" s="1"/>
  <c r="G251" i="42" s="1"/>
  <c r="G252" i="42" s="1"/>
  <c r="G253" i="42" s="1"/>
  <c r="G254" i="42" s="1"/>
  <c r="G255" i="42" s="1"/>
  <c r="G256" i="42" s="1"/>
  <c r="G257" i="42" s="1"/>
  <c r="G258" i="42" s="1"/>
  <c r="G259" i="42" s="1"/>
  <c r="G260" i="42" s="1"/>
  <c r="G261" i="42" s="1"/>
  <c r="G262" i="42" s="1"/>
  <c r="G263" i="42" s="1"/>
  <c r="G264" i="42" s="1"/>
  <c r="G265" i="42" s="1"/>
  <c r="G266" i="42" s="1"/>
  <c r="G267" i="42" s="1"/>
  <c r="G268" i="42" s="1"/>
  <c r="G269" i="42" s="1"/>
  <c r="G270" i="42" s="1"/>
  <c r="G271" i="42" s="1"/>
  <c r="G272" i="42" s="1"/>
  <c r="G273" i="42" s="1"/>
  <c r="G274" i="42" s="1"/>
  <c r="G275" i="42" s="1"/>
  <c r="G276" i="42" s="1"/>
  <c r="G277" i="42" s="1"/>
  <c r="G278" i="42" s="1"/>
  <c r="G279" i="42" s="1"/>
  <c r="G280" i="42" s="1"/>
  <c r="G281" i="42" s="1"/>
  <c r="G282" i="42" s="1"/>
  <c r="G283" i="42" s="1"/>
  <c r="G284" i="42" s="1"/>
  <c r="G285" i="42" s="1"/>
  <c r="G286" i="42" s="1"/>
  <c r="G287" i="42" s="1"/>
  <c r="G288" i="42" s="1"/>
  <c r="G289" i="42" s="1"/>
  <c r="G290" i="42" s="1"/>
  <c r="G291" i="42" s="1"/>
  <c r="G292" i="42" s="1"/>
  <c r="G293" i="42" s="1"/>
  <c r="G294" i="42" s="1"/>
  <c r="G295" i="42" s="1"/>
  <c r="G296" i="42" s="1"/>
  <c r="G297" i="42" s="1"/>
  <c r="G298" i="42" s="1"/>
  <c r="G299" i="42" s="1"/>
  <c r="G300" i="42" s="1"/>
  <c r="G301" i="42" s="1"/>
  <c r="G302" i="42" s="1"/>
  <c r="G303" i="42" s="1"/>
  <c r="G304" i="42" s="1"/>
  <c r="G305" i="42" s="1"/>
  <c r="G306" i="42" s="1"/>
  <c r="G307" i="42" s="1"/>
  <c r="G308" i="42" s="1"/>
  <c r="G309" i="42" s="1"/>
  <c r="G310" i="42" s="1"/>
  <c r="G311" i="42" s="1"/>
  <c r="G312" i="42" s="1"/>
  <c r="G313" i="42" s="1"/>
  <c r="G314" i="42" s="1"/>
  <c r="G315" i="42" s="1"/>
  <c r="G316" i="42" s="1"/>
  <c r="G317" i="42" s="1"/>
  <c r="G318" i="42" s="1"/>
  <c r="G319" i="42" s="1"/>
  <c r="G320" i="42" s="1"/>
  <c r="G321" i="42" s="1"/>
  <c r="G322" i="42" s="1"/>
  <c r="G323" i="42" s="1"/>
  <c r="G324" i="42" s="1"/>
  <c r="G325" i="42" s="1"/>
  <c r="G326" i="42" s="1"/>
  <c r="G327" i="42" s="1"/>
  <c r="G328" i="42" s="1"/>
  <c r="G329" i="42" s="1"/>
  <c r="G330" i="42" s="1"/>
  <c r="G331" i="42" s="1"/>
  <c r="G6" i="41"/>
  <c r="G7" i="41" s="1"/>
  <c r="G8" i="41" s="1"/>
  <c r="G9" i="41" s="1"/>
  <c r="G10" i="41" s="1"/>
  <c r="G11" i="41" s="1"/>
  <c r="G12" i="41" s="1"/>
  <c r="G13" i="41" s="1"/>
  <c r="G14" i="41" s="1"/>
  <c r="G15" i="41" s="1"/>
  <c r="G16" i="41" s="1"/>
  <c r="G17" i="41" s="1"/>
  <c r="G18" i="41" s="1"/>
  <c r="G19" i="41" s="1"/>
  <c r="G20" i="41" s="1"/>
  <c r="G21" i="41" s="1"/>
  <c r="G22" i="41" s="1"/>
  <c r="G23" i="41" s="1"/>
  <c r="G24" i="41" s="1"/>
  <c r="G25" i="41" s="1"/>
  <c r="G26" i="41" s="1"/>
  <c r="G27" i="41" s="1"/>
  <c r="G28" i="41" s="1"/>
  <c r="G29" i="41" s="1"/>
  <c r="G30" i="41" s="1"/>
  <c r="G31" i="41" s="1"/>
  <c r="G32" i="41" s="1"/>
  <c r="G33" i="41" s="1"/>
  <c r="G34" i="41" s="1"/>
  <c r="G35" i="41" s="1"/>
  <c r="G36" i="41" s="1"/>
  <c r="G37" i="41" s="1"/>
  <c r="G38" i="41" s="1"/>
  <c r="G39" i="41" s="1"/>
  <c r="G40" i="41" s="1"/>
  <c r="G41" i="41" s="1"/>
  <c r="G42" i="41" s="1"/>
  <c r="G43" i="41" s="1"/>
  <c r="G44" i="41" s="1"/>
  <c r="G45" i="41" s="1"/>
  <c r="G46" i="41" s="1"/>
  <c r="G47" i="41" s="1"/>
  <c r="G48" i="41" s="1"/>
  <c r="G49" i="41" s="1"/>
  <c r="G50" i="41" s="1"/>
  <c r="G51" i="41" s="1"/>
  <c r="G52" i="41" s="1"/>
  <c r="G53" i="41" s="1"/>
  <c r="G54" i="41" s="1"/>
  <c r="G55" i="41" s="1"/>
  <c r="G56" i="41" s="1"/>
  <c r="G57" i="41" s="1"/>
  <c r="G58" i="41" s="1"/>
  <c r="G59" i="41" s="1"/>
  <c r="G60" i="41" s="1"/>
  <c r="G61" i="41" s="1"/>
  <c r="G62" i="41" s="1"/>
  <c r="G63" i="41" s="1"/>
  <c r="G64" i="41" s="1"/>
  <c r="G65" i="41" s="1"/>
  <c r="G66" i="41" s="1"/>
  <c r="G67" i="41" s="1"/>
  <c r="G68" i="41" s="1"/>
  <c r="G69" i="41" s="1"/>
  <c r="G70" i="41" s="1"/>
  <c r="G71" i="41" s="1"/>
  <c r="G72" i="41" s="1"/>
  <c r="G73" i="41" s="1"/>
  <c r="G74" i="41" s="1"/>
  <c r="G75" i="41" s="1"/>
  <c r="G76" i="41" s="1"/>
  <c r="G77" i="41" s="1"/>
  <c r="G78" i="41" s="1"/>
  <c r="G79" i="41" s="1"/>
  <c r="G80" i="41" s="1"/>
  <c r="G81" i="41" s="1"/>
  <c r="G82" i="41" s="1"/>
  <c r="G6" i="40"/>
  <c r="G7" i="40" s="1"/>
  <c r="G8" i="40" s="1"/>
  <c r="G9" i="40" s="1"/>
  <c r="G10" i="40" s="1"/>
  <c r="G11" i="40" s="1"/>
  <c r="G12" i="40" s="1"/>
  <c r="G13" i="40" s="1"/>
  <c r="G14" i="40" s="1"/>
  <c r="G15" i="40" s="1"/>
  <c r="G16" i="40" s="1"/>
  <c r="G17" i="40" s="1"/>
  <c r="G18" i="40" s="1"/>
  <c r="G19" i="40" s="1"/>
  <c r="G20" i="40" s="1"/>
  <c r="G21" i="40" s="1"/>
  <c r="G22" i="40" s="1"/>
  <c r="G23" i="40" s="1"/>
  <c r="G24" i="40" s="1"/>
  <c r="G25" i="40" s="1"/>
  <c r="G26" i="40" s="1"/>
  <c r="G27" i="40" s="1"/>
  <c r="G28" i="40" s="1"/>
  <c r="G29" i="40" s="1"/>
  <c r="G30" i="40" s="1"/>
  <c r="G31" i="40" s="1"/>
  <c r="G32" i="40" s="1"/>
  <c r="G33" i="40" s="1"/>
  <c r="G34" i="40" s="1"/>
  <c r="G35" i="40" s="1"/>
  <c r="G36" i="40" s="1"/>
  <c r="G37" i="40" s="1"/>
  <c r="G38" i="40" s="1"/>
  <c r="G39" i="40" s="1"/>
  <c r="G40" i="40" s="1"/>
  <c r="G41" i="40" s="1"/>
  <c r="G42" i="40" s="1"/>
  <c r="G43" i="40" s="1"/>
  <c r="G44" i="40" s="1"/>
  <c r="G45" i="40" s="1"/>
  <c r="G46" i="40" s="1"/>
  <c r="G47" i="40" s="1"/>
  <c r="G48" i="40" s="1"/>
  <c r="G49" i="40" s="1"/>
  <c r="G50" i="40" s="1"/>
  <c r="G51" i="40" s="1"/>
  <c r="G52" i="40" s="1"/>
  <c r="G53" i="40" s="1"/>
  <c r="G54" i="40" s="1"/>
  <c r="G55" i="40" s="1"/>
  <c r="G56" i="40" s="1"/>
  <c r="G57" i="40" s="1"/>
  <c r="G58" i="40" s="1"/>
  <c r="G59" i="40" s="1"/>
  <c r="G60" i="40" s="1"/>
  <c r="G61" i="40" s="1"/>
  <c r="G62" i="40" s="1"/>
  <c r="G63" i="40" s="1"/>
  <c r="G64" i="40" s="1"/>
  <c r="G65" i="40" s="1"/>
  <c r="G66" i="40" s="1"/>
  <c r="G67" i="40" s="1"/>
  <c r="G68" i="40" s="1"/>
  <c r="G69" i="40" s="1"/>
  <c r="G70" i="40" s="1"/>
  <c r="G71" i="40" s="1"/>
  <c r="G72" i="40" s="1"/>
  <c r="G73" i="40" s="1"/>
  <c r="G74" i="40" s="1"/>
  <c r="G75" i="40" s="1"/>
  <c r="G76" i="40" s="1"/>
  <c r="G77" i="40" s="1"/>
  <c r="G78" i="40" s="1"/>
  <c r="G79" i="40" s="1"/>
  <c r="G80" i="40" s="1"/>
  <c r="G81" i="40" s="1"/>
  <c r="G82" i="40" s="1"/>
  <c r="G83" i="40" s="1"/>
  <c r="G84" i="40" s="1"/>
  <c r="G85" i="40" s="1"/>
  <c r="G86" i="40" s="1"/>
  <c r="G87" i="40" s="1"/>
  <c r="G88" i="40" s="1"/>
  <c r="G89" i="40" s="1"/>
  <c r="G90" i="40" s="1"/>
  <c r="G91" i="40" s="1"/>
  <c r="G92" i="40" s="1"/>
  <c r="G93" i="40" s="1"/>
  <c r="G94" i="40" s="1"/>
  <c r="G95" i="40" s="1"/>
  <c r="G96" i="40" s="1"/>
  <c r="G97" i="40" s="1"/>
  <c r="G98" i="40" s="1"/>
  <c r="G99" i="40" s="1"/>
  <c r="G100" i="40" s="1"/>
  <c r="G101" i="40" s="1"/>
  <c r="G102" i="40" s="1"/>
  <c r="G103" i="40" s="1"/>
  <c r="G104" i="40" s="1"/>
  <c r="G105" i="40" s="1"/>
  <c r="G106" i="40" s="1"/>
  <c r="G107" i="40" s="1"/>
  <c r="G108" i="40" s="1"/>
  <c r="G109" i="40" s="1"/>
  <c r="G110" i="40" s="1"/>
  <c r="G111" i="40" s="1"/>
  <c r="G112" i="40" s="1"/>
  <c r="G113" i="40" s="1"/>
  <c r="G114" i="40" s="1"/>
  <c r="G115" i="40" s="1"/>
  <c r="G116" i="40" s="1"/>
  <c r="G117" i="40" s="1"/>
  <c r="G118" i="40" s="1"/>
  <c r="G119" i="40" s="1"/>
  <c r="G120" i="40" s="1"/>
  <c r="G121" i="40" s="1"/>
  <c r="G122" i="40" s="1"/>
  <c r="G123" i="40" s="1"/>
  <c r="G124" i="40" s="1"/>
  <c r="G125" i="40" s="1"/>
  <c r="G126" i="40" s="1"/>
  <c r="G127" i="40" s="1"/>
  <c r="G128" i="40" s="1"/>
  <c r="G129" i="40" s="1"/>
  <c r="G130" i="40" s="1"/>
  <c r="G131" i="40" s="1"/>
  <c r="G132" i="40" s="1"/>
  <c r="G133" i="40" s="1"/>
  <c r="G134" i="40" s="1"/>
  <c r="G135" i="40" s="1"/>
  <c r="G136" i="40" s="1"/>
  <c r="G137" i="40" s="1"/>
  <c r="G138" i="40" s="1"/>
  <c r="G139" i="40" s="1"/>
  <c r="G140" i="40" s="1"/>
  <c r="G141" i="40" s="1"/>
  <c r="G142" i="40" s="1"/>
  <c r="G143" i="40" s="1"/>
  <c r="G144" i="40" s="1"/>
  <c r="G145" i="40" s="1"/>
  <c r="G146" i="40" s="1"/>
  <c r="G147" i="40" s="1"/>
  <c r="G148" i="40" s="1"/>
  <c r="G149" i="40" s="1"/>
  <c r="G150" i="40" s="1"/>
  <c r="G151" i="40" s="1"/>
  <c r="G152" i="40" s="1"/>
  <c r="G153" i="40" s="1"/>
  <c r="G154" i="40" s="1"/>
  <c r="G155" i="40" s="1"/>
  <c r="G156" i="40" s="1"/>
  <c r="G157" i="40" s="1"/>
  <c r="G158" i="40" s="1"/>
  <c r="G159" i="40" s="1"/>
  <c r="G160" i="40" s="1"/>
  <c r="G161" i="40" s="1"/>
  <c r="G162" i="40" s="1"/>
  <c r="G163" i="40" s="1"/>
  <c r="G164" i="40" s="1"/>
  <c r="G165" i="40" s="1"/>
  <c r="G166" i="40" s="1"/>
  <c r="G167" i="40" s="1"/>
  <c r="G168" i="40" s="1"/>
  <c r="G169" i="40" s="1"/>
  <c r="G170" i="40" s="1"/>
  <c r="G171" i="40" s="1"/>
  <c r="G172" i="40" s="1"/>
  <c r="G173" i="40" s="1"/>
  <c r="G174" i="40" s="1"/>
  <c r="G175" i="40" s="1"/>
  <c r="G176" i="40" s="1"/>
  <c r="G177" i="40" s="1"/>
  <c r="G178" i="40" s="1"/>
  <c r="G179" i="40" s="1"/>
  <c r="G180" i="40" s="1"/>
  <c r="G181" i="40" s="1"/>
  <c r="G182" i="40" s="1"/>
  <c r="G183" i="40" s="1"/>
  <c r="G184" i="40" s="1"/>
  <c r="G185" i="40" s="1"/>
  <c r="G186" i="40" s="1"/>
  <c r="G187" i="40" s="1"/>
  <c r="G188" i="40" s="1"/>
  <c r="G189" i="40" s="1"/>
  <c r="G190" i="40" s="1"/>
  <c r="G191" i="40" s="1"/>
  <c r="G192" i="40" s="1"/>
  <c r="G193" i="40" s="1"/>
  <c r="G194" i="40" s="1"/>
  <c r="G195" i="40" s="1"/>
  <c r="G196" i="40" s="1"/>
  <c r="G197" i="40" s="1"/>
  <c r="G198" i="40" s="1"/>
  <c r="G199" i="40" s="1"/>
  <c r="G200" i="40" s="1"/>
  <c r="G201" i="40" s="1"/>
  <c r="G202" i="40" s="1"/>
  <c r="G203" i="40" s="1"/>
  <c r="G204" i="40" s="1"/>
  <c r="G205" i="40" s="1"/>
  <c r="G206" i="40" s="1"/>
  <c r="G207" i="40" s="1"/>
  <c r="G208" i="40" s="1"/>
  <c r="G209" i="40" s="1"/>
  <c r="G210" i="40" s="1"/>
  <c r="G211" i="40" s="1"/>
  <c r="G212" i="40" s="1"/>
  <c r="G213" i="40" s="1"/>
  <c r="G214" i="40" s="1"/>
  <c r="G215" i="40" s="1"/>
  <c r="G216" i="40" s="1"/>
  <c r="G217" i="40" s="1"/>
  <c r="G218" i="40" s="1"/>
  <c r="G219" i="40" s="1"/>
  <c r="G220" i="40" s="1"/>
  <c r="G221" i="40" s="1"/>
  <c r="G222" i="40" s="1"/>
  <c r="G223" i="40" s="1"/>
  <c r="G224" i="40" s="1"/>
  <c r="G225" i="40" s="1"/>
  <c r="G226" i="40" s="1"/>
  <c r="G227" i="40" s="1"/>
  <c r="G228" i="40" s="1"/>
  <c r="G229" i="40" s="1"/>
  <c r="G230" i="40" s="1"/>
  <c r="G231" i="40" s="1"/>
  <c r="G232" i="40" s="1"/>
  <c r="G233" i="40" s="1"/>
  <c r="G234" i="40" s="1"/>
  <c r="G235" i="40" s="1"/>
  <c r="G236" i="40" s="1"/>
  <c r="G237" i="40" s="1"/>
  <c r="G238" i="40" s="1"/>
  <c r="G239" i="40" s="1"/>
  <c r="G240" i="40" s="1"/>
  <c r="G241" i="40" s="1"/>
  <c r="G242" i="40" s="1"/>
  <c r="G243" i="40" s="1"/>
  <c r="G244" i="40" s="1"/>
  <c r="G245" i="40" s="1"/>
  <c r="G246" i="40" s="1"/>
  <c r="G247" i="40" s="1"/>
  <c r="G248" i="40" s="1"/>
  <c r="G249" i="40" s="1"/>
  <c r="G250" i="40" s="1"/>
  <c r="G251" i="40" s="1"/>
  <c r="G252" i="40" s="1"/>
  <c r="G253" i="40" s="1"/>
  <c r="G254" i="40" s="1"/>
  <c r="G255" i="40" s="1"/>
  <c r="G256" i="40" s="1"/>
  <c r="G257" i="40" s="1"/>
  <c r="G258" i="40" s="1"/>
  <c r="G259" i="40" s="1"/>
  <c r="G260" i="40" s="1"/>
  <c r="G261" i="40" s="1"/>
  <c r="G262" i="40" s="1"/>
  <c r="G263" i="40" s="1"/>
  <c r="G264" i="40" s="1"/>
  <c r="G265" i="40" s="1"/>
  <c r="G266" i="40" s="1"/>
  <c r="G267" i="40" s="1"/>
  <c r="G268" i="40" s="1"/>
  <c r="G269" i="40" s="1"/>
  <c r="G270" i="40" s="1"/>
  <c r="G271" i="40" s="1"/>
  <c r="G272" i="40" s="1"/>
  <c r="G6" i="39"/>
  <c r="G7" i="39" s="1"/>
  <c r="G8" i="39" s="1"/>
  <c r="G9" i="39" s="1"/>
  <c r="G10" i="39" s="1"/>
  <c r="G11" i="39" s="1"/>
  <c r="G12" i="39" s="1"/>
  <c r="G13" i="39" s="1"/>
  <c r="G14" i="39" s="1"/>
  <c r="G15" i="39" s="1"/>
  <c r="G16" i="39" s="1"/>
  <c r="G17" i="39" s="1"/>
  <c r="G18" i="39" s="1"/>
  <c r="G19" i="39" s="1"/>
  <c r="G20" i="39" s="1"/>
  <c r="G21" i="39" s="1"/>
  <c r="G22" i="39" s="1"/>
  <c r="G23" i="39" s="1"/>
  <c r="G24" i="39" s="1"/>
  <c r="G25" i="39" s="1"/>
  <c r="G26" i="39" s="1"/>
  <c r="G27" i="39" s="1"/>
  <c r="G28" i="39" s="1"/>
  <c r="G29" i="39" s="1"/>
  <c r="G30" i="39" s="1"/>
  <c r="G31" i="39" s="1"/>
  <c r="G32" i="39" s="1"/>
  <c r="G33" i="39" s="1"/>
  <c r="G34" i="39" s="1"/>
  <c r="G35" i="39" s="1"/>
  <c r="G36" i="39" s="1"/>
  <c r="G37" i="39" s="1"/>
  <c r="G38" i="39" s="1"/>
  <c r="G39" i="39" s="1"/>
  <c r="G40" i="39" s="1"/>
  <c r="G41" i="39" s="1"/>
  <c r="G42" i="39" s="1"/>
  <c r="G43" i="39" s="1"/>
  <c r="G44" i="39" s="1"/>
  <c r="G45" i="39" s="1"/>
  <c r="G46" i="39" s="1"/>
  <c r="G47" i="39" s="1"/>
  <c r="G48" i="39" s="1"/>
  <c r="G49" i="39" s="1"/>
  <c r="G50" i="39" s="1"/>
  <c r="G51" i="39" s="1"/>
  <c r="G52" i="39" s="1"/>
  <c r="G53" i="39" s="1"/>
  <c r="G54" i="39" s="1"/>
  <c r="G55" i="39" s="1"/>
  <c r="G56" i="39" s="1"/>
  <c r="G57" i="39" s="1"/>
  <c r="G58" i="39" s="1"/>
  <c r="G59" i="39" s="1"/>
  <c r="G60" i="39" s="1"/>
  <c r="G61" i="39" s="1"/>
  <c r="G62" i="39" s="1"/>
  <c r="G63" i="39" s="1"/>
  <c r="G64" i="39" s="1"/>
  <c r="G65" i="39" s="1"/>
  <c r="G66" i="39" s="1"/>
  <c r="G67" i="39" s="1"/>
  <c r="G68" i="39" s="1"/>
  <c r="G69" i="39" s="1"/>
  <c r="G70" i="39" s="1"/>
  <c r="G71" i="39" s="1"/>
  <c r="G72" i="39" s="1"/>
  <c r="G73" i="39" s="1"/>
  <c r="G74" i="39" s="1"/>
  <c r="G75" i="39" s="1"/>
  <c r="G76" i="39" s="1"/>
  <c r="G77" i="39" s="1"/>
  <c r="G78" i="39" s="1"/>
  <c r="G79" i="39" s="1"/>
  <c r="G80" i="39" s="1"/>
  <c r="G81" i="39" s="1"/>
  <c r="G82" i="39" s="1"/>
  <c r="G83" i="39" s="1"/>
  <c r="G84" i="39" s="1"/>
  <c r="G85" i="39" s="1"/>
  <c r="G86" i="39" s="1"/>
  <c r="G87" i="39" s="1"/>
  <c r="G88" i="39" s="1"/>
  <c r="G89" i="39" s="1"/>
  <c r="G90" i="39" s="1"/>
  <c r="G91" i="39" s="1"/>
  <c r="G92" i="39" s="1"/>
  <c r="G93" i="39" s="1"/>
  <c r="G94" i="39" s="1"/>
  <c r="G95" i="39" s="1"/>
  <c r="G96" i="39" s="1"/>
  <c r="G97" i="39" s="1"/>
  <c r="G98" i="39" s="1"/>
  <c r="G99" i="39" s="1"/>
  <c r="G100" i="39" s="1"/>
  <c r="G101" i="39" s="1"/>
  <c r="G102" i="39" s="1"/>
  <c r="G103" i="39" s="1"/>
  <c r="G104" i="39" s="1"/>
  <c r="G105" i="39" s="1"/>
  <c r="G106" i="39" s="1"/>
  <c r="G107" i="39" s="1"/>
  <c r="G108" i="39" s="1"/>
  <c r="G109" i="39" s="1"/>
  <c r="G110" i="39" s="1"/>
  <c r="G111" i="39" s="1"/>
  <c r="G112" i="39" s="1"/>
  <c r="G113" i="39" s="1"/>
  <c r="G114" i="39" s="1"/>
  <c r="G115" i="39" s="1"/>
  <c r="G116" i="39" s="1"/>
  <c r="G117" i="39" s="1"/>
  <c r="G118" i="39" s="1"/>
  <c r="G119" i="39" s="1"/>
  <c r="G120" i="39" s="1"/>
  <c r="G121" i="39" s="1"/>
  <c r="G122" i="39" s="1"/>
  <c r="G123" i="39" s="1"/>
  <c r="G124" i="39" s="1"/>
  <c r="G125" i="39" s="1"/>
  <c r="G126" i="39" s="1"/>
  <c r="G127" i="39" s="1"/>
  <c r="G128" i="39" s="1"/>
  <c r="G129" i="39" s="1"/>
  <c r="G130" i="39" s="1"/>
  <c r="G131" i="39" s="1"/>
  <c r="G132" i="39" s="1"/>
  <c r="G133" i="39" s="1"/>
  <c r="G134" i="39" s="1"/>
  <c r="G135" i="39" s="1"/>
  <c r="G136" i="39" s="1"/>
  <c r="G137" i="39" s="1"/>
  <c r="G138" i="39" s="1"/>
  <c r="G139" i="39" s="1"/>
  <c r="G140" i="39" s="1"/>
  <c r="G141" i="39" s="1"/>
  <c r="G142" i="39" s="1"/>
  <c r="G143" i="39" s="1"/>
  <c r="G144" i="39" s="1"/>
  <c r="G145" i="39" s="1"/>
  <c r="G146" i="39" s="1"/>
  <c r="G147" i="39" s="1"/>
  <c r="G148" i="39" s="1"/>
  <c r="G149" i="39" s="1"/>
  <c r="G150" i="39" s="1"/>
  <c r="G151" i="39" s="1"/>
  <c r="G152" i="39" s="1"/>
  <c r="G153" i="39" s="1"/>
  <c r="G154" i="39" s="1"/>
  <c r="G155" i="39" s="1"/>
  <c r="G156" i="39" s="1"/>
  <c r="G157" i="39" s="1"/>
  <c r="G158" i="39" s="1"/>
  <c r="G159" i="39" s="1"/>
  <c r="G160" i="39" s="1"/>
  <c r="G161" i="39" s="1"/>
  <c r="G162" i="39" s="1"/>
  <c r="G163" i="39" s="1"/>
  <c r="G164" i="39" s="1"/>
  <c r="G165" i="39" s="1"/>
  <c r="G166" i="39" s="1"/>
  <c r="G167" i="39" s="1"/>
  <c r="G168" i="39" s="1"/>
  <c r="G169" i="39" s="1"/>
  <c r="G170" i="39" s="1"/>
  <c r="G171" i="39" s="1"/>
  <c r="G172" i="39" s="1"/>
  <c r="G173" i="39" s="1"/>
  <c r="G174" i="39" s="1"/>
  <c r="G175" i="39" s="1"/>
  <c r="G176" i="39" s="1"/>
  <c r="G177" i="39" s="1"/>
  <c r="G178" i="39" s="1"/>
  <c r="G179" i="39" s="1"/>
  <c r="G180" i="39" s="1"/>
  <c r="G181" i="39" s="1"/>
  <c r="G182" i="39" s="1"/>
  <c r="G183" i="39" s="1"/>
  <c r="G184" i="39" s="1"/>
  <c r="G185" i="39" s="1"/>
  <c r="G186" i="39" s="1"/>
  <c r="G187" i="39" s="1"/>
  <c r="G188" i="39" s="1"/>
  <c r="G189" i="39" s="1"/>
  <c r="G190" i="39" s="1"/>
  <c r="G191" i="39" s="1"/>
  <c r="G192" i="39" s="1"/>
  <c r="G193" i="39" s="1"/>
  <c r="G194" i="39" s="1"/>
  <c r="G195" i="39" s="1"/>
  <c r="G196" i="39" s="1"/>
  <c r="G197" i="39" s="1"/>
  <c r="G198" i="39" s="1"/>
  <c r="G6" i="38"/>
  <c r="G7" i="38" s="1"/>
  <c r="G8" i="38" s="1"/>
  <c r="G9" i="38" s="1"/>
  <c r="G10" i="38" s="1"/>
  <c r="G11" i="38" s="1"/>
  <c r="G12" i="38" s="1"/>
  <c r="G13" i="38" s="1"/>
  <c r="G14" i="38" s="1"/>
  <c r="G15" i="38" s="1"/>
  <c r="G16" i="38" s="1"/>
  <c r="G17" i="38" s="1"/>
  <c r="G18" i="38" s="1"/>
  <c r="G19" i="38" s="1"/>
  <c r="G20" i="38" s="1"/>
  <c r="G21" i="38" s="1"/>
  <c r="G22" i="38" s="1"/>
  <c r="G23" i="38" s="1"/>
  <c r="G24" i="38" s="1"/>
  <c r="G25" i="38" s="1"/>
  <c r="G26" i="38" s="1"/>
  <c r="G27" i="38" s="1"/>
  <c r="G28" i="38" s="1"/>
  <c r="G29" i="38" s="1"/>
  <c r="G30" i="38" s="1"/>
  <c r="G31" i="38" s="1"/>
  <c r="G32" i="38" s="1"/>
  <c r="G33" i="38" s="1"/>
  <c r="G34" i="38" s="1"/>
  <c r="G35" i="38" s="1"/>
  <c r="G36" i="38" s="1"/>
  <c r="G37" i="38" s="1"/>
  <c r="G38" i="38" s="1"/>
  <c r="G39" i="38" s="1"/>
  <c r="G40" i="38" s="1"/>
  <c r="G41" i="38" s="1"/>
  <c r="G42" i="38" s="1"/>
  <c r="G43" i="38" s="1"/>
  <c r="G44" i="38" s="1"/>
  <c r="G45" i="38" s="1"/>
  <c r="G46" i="38" s="1"/>
  <c r="G47" i="38" s="1"/>
  <c r="G48" i="38" s="1"/>
  <c r="G49" i="38" s="1"/>
  <c r="G50" i="38" s="1"/>
  <c r="G51" i="38" s="1"/>
  <c r="G52" i="38" s="1"/>
  <c r="G53" i="38" s="1"/>
  <c r="G54" i="38" s="1"/>
  <c r="G55" i="38" s="1"/>
  <c r="G56" i="38" s="1"/>
  <c r="G57" i="38" s="1"/>
  <c r="G58" i="38" s="1"/>
  <c r="G59" i="38" s="1"/>
  <c r="G60" i="38" s="1"/>
  <c r="G61" i="38" s="1"/>
  <c r="G62" i="38" s="1"/>
  <c r="G63" i="38" s="1"/>
  <c r="G64" i="38" s="1"/>
  <c r="G65" i="38" s="1"/>
  <c r="G66" i="38" s="1"/>
  <c r="G67" i="38" s="1"/>
  <c r="G68" i="38" s="1"/>
  <c r="G69" i="38" s="1"/>
  <c r="G70" i="38" s="1"/>
  <c r="G71" i="38" s="1"/>
  <c r="G72" i="38" s="1"/>
  <c r="G73" i="38" s="1"/>
  <c r="G74" i="38" s="1"/>
  <c r="G75" i="38" s="1"/>
  <c r="G76" i="38" s="1"/>
  <c r="G77" i="38" s="1"/>
  <c r="G78" i="38" s="1"/>
  <c r="G79" i="38" s="1"/>
  <c r="G80" i="38" s="1"/>
  <c r="G81" i="38" s="1"/>
  <c r="G82" i="38" s="1"/>
  <c r="G83" i="38" s="1"/>
  <c r="G84" i="38" s="1"/>
  <c r="G85" i="38" s="1"/>
  <c r="G86" i="38" s="1"/>
  <c r="G87" i="38" s="1"/>
  <c r="G88" i="38" s="1"/>
  <c r="G89" i="38" s="1"/>
  <c r="G90" i="38" s="1"/>
  <c r="G91" i="38" s="1"/>
  <c r="G92" i="38" s="1"/>
  <c r="G93" i="38" s="1"/>
  <c r="G94" i="38" s="1"/>
  <c r="G95" i="38" s="1"/>
  <c r="G96" i="38" s="1"/>
  <c r="G97" i="38" s="1"/>
  <c r="G98" i="38" s="1"/>
  <c r="G99" i="38" s="1"/>
  <c r="G100" i="38" s="1"/>
  <c r="G101" i="38" s="1"/>
  <c r="G102" i="38" s="1"/>
  <c r="G103" i="38" s="1"/>
  <c r="G104" i="38" s="1"/>
  <c r="G105" i="38" s="1"/>
  <c r="G106" i="38" s="1"/>
  <c r="G107" i="38" s="1"/>
  <c r="G108" i="38" s="1"/>
  <c r="G109" i="38" s="1"/>
  <c r="G110" i="38" s="1"/>
  <c r="G111" i="38" s="1"/>
  <c r="G112" i="38" s="1"/>
  <c r="G113" i="38" s="1"/>
  <c r="G114" i="38" s="1"/>
  <c r="G115" i="38" s="1"/>
  <c r="G116" i="38" s="1"/>
  <c r="G117" i="38" s="1"/>
  <c r="G118" i="38" s="1"/>
  <c r="G119" i="38" s="1"/>
  <c r="G120" i="38" s="1"/>
  <c r="G121" i="38" s="1"/>
  <c r="G122" i="38" s="1"/>
  <c r="G123" i="38" s="1"/>
  <c r="G124" i="38" s="1"/>
  <c r="G125" i="38" s="1"/>
  <c r="G126" i="38" s="1"/>
  <c r="G127" i="38" s="1"/>
  <c r="G128" i="38" s="1"/>
  <c r="G129" i="38" s="1"/>
  <c r="G130" i="38" s="1"/>
  <c r="G131" i="38" s="1"/>
  <c r="G132" i="38" s="1"/>
  <c r="G133" i="38" s="1"/>
  <c r="G134" i="38" s="1"/>
  <c r="G135" i="38" s="1"/>
  <c r="G136" i="38" s="1"/>
  <c r="G137" i="38" s="1"/>
  <c r="G138" i="38" s="1"/>
  <c r="G139" i="38" s="1"/>
  <c r="G140" i="38" s="1"/>
  <c r="G141" i="38" s="1"/>
  <c r="G142" i="38" s="1"/>
  <c r="G143" i="38" s="1"/>
  <c r="G144" i="38" s="1"/>
  <c r="G145" i="38" s="1"/>
  <c r="G146" i="38" s="1"/>
  <c r="G147" i="38" s="1"/>
  <c r="G148" i="38" s="1"/>
  <c r="G149" i="38" s="1"/>
  <c r="G150" i="38" s="1"/>
  <c r="G151" i="38" s="1"/>
  <c r="G152" i="38" s="1"/>
  <c r="G153" i="38" s="1"/>
  <c r="G154" i="38" s="1"/>
  <c r="G155" i="38" s="1"/>
  <c r="G156" i="38" s="1"/>
  <c r="G157" i="38" s="1"/>
  <c r="G158" i="38" s="1"/>
  <c r="G159" i="38" s="1"/>
  <c r="G160" i="38" s="1"/>
  <c r="G161" i="38" s="1"/>
  <c r="G162" i="38" s="1"/>
  <c r="G163" i="38" s="1"/>
  <c r="G164" i="38" s="1"/>
  <c r="G165" i="38" s="1"/>
  <c r="G166" i="38" s="1"/>
  <c r="G167" i="38" s="1"/>
  <c r="G168" i="38" s="1"/>
  <c r="G169" i="38" s="1"/>
  <c r="G170" i="38" s="1"/>
  <c r="G171" i="38" s="1"/>
  <c r="G172" i="38" s="1"/>
  <c r="G173" i="38" s="1"/>
  <c r="G174" i="38" s="1"/>
  <c r="G175" i="38" s="1"/>
  <c r="G176" i="38" s="1"/>
  <c r="G177" i="38" s="1"/>
  <c r="G178" i="38" s="1"/>
  <c r="G179" i="38" s="1"/>
  <c r="G180" i="38" s="1"/>
  <c r="G181" i="38" s="1"/>
  <c r="G182" i="38" s="1"/>
  <c r="G183" i="38" s="1"/>
  <c r="G184" i="38" s="1"/>
  <c r="G185" i="38" s="1"/>
  <c r="G186" i="38" s="1"/>
  <c r="G187" i="38" s="1"/>
  <c r="G188" i="38" s="1"/>
  <c r="G189" i="38" s="1"/>
  <c r="G190" i="38" s="1"/>
  <c r="G191" i="38" s="1"/>
  <c r="G192" i="38" s="1"/>
  <c r="G193" i="38" s="1"/>
  <c r="G194" i="38" s="1"/>
  <c r="G195" i="38" s="1"/>
  <c r="G196" i="38" s="1"/>
  <c r="G197" i="38" s="1"/>
  <c r="G198" i="38" s="1"/>
  <c r="G199" i="38" s="1"/>
  <c r="G200" i="38" s="1"/>
  <c r="G201" i="38" s="1"/>
  <c r="G202" i="38" s="1"/>
  <c r="G203" i="38" s="1"/>
  <c r="G204" i="38" s="1"/>
  <c r="G205" i="38" s="1"/>
  <c r="G206" i="38" s="1"/>
  <c r="G207" i="38" s="1"/>
  <c r="G208" i="38" s="1"/>
  <c r="G209" i="38" s="1"/>
  <c r="G210" i="38" s="1"/>
  <c r="G211" i="38" s="1"/>
  <c r="G212" i="38" s="1"/>
  <c r="G213" i="38" s="1"/>
  <c r="G214" i="38" s="1"/>
  <c r="G215" i="38" s="1"/>
  <c r="G216" i="38" s="1"/>
  <c r="G217" i="38" s="1"/>
  <c r="G218" i="38" s="1"/>
  <c r="G219" i="38" s="1"/>
  <c r="G220" i="38" s="1"/>
  <c r="G221" i="38" s="1"/>
  <c r="G222" i="38" s="1"/>
  <c r="G223" i="38" s="1"/>
  <c r="G224" i="38" s="1"/>
  <c r="G225" i="38" s="1"/>
  <c r="G226" i="38" s="1"/>
  <c r="G227" i="38" s="1"/>
  <c r="G228" i="38" s="1"/>
  <c r="G229" i="38" s="1"/>
  <c r="G230" i="38" s="1"/>
  <c r="G231" i="38" s="1"/>
  <c r="G232" i="38" s="1"/>
  <c r="G233" i="38" s="1"/>
  <c r="G234" i="38" s="1"/>
  <c r="G235" i="38" s="1"/>
  <c r="G236" i="38" s="1"/>
  <c r="G237" i="38" s="1"/>
  <c r="G238" i="38" s="1"/>
  <c r="G239" i="38" s="1"/>
  <c r="G240" i="38" s="1"/>
  <c r="G241" i="38" s="1"/>
  <c r="G242" i="38" s="1"/>
  <c r="G243" i="38" s="1"/>
  <c r="G244" i="38" s="1"/>
  <c r="G245" i="38" s="1"/>
  <c r="G246" i="38" s="1"/>
  <c r="G247" i="38" s="1"/>
  <c r="G248" i="38" s="1"/>
  <c r="G249" i="38" s="1"/>
  <c r="G250" i="38" s="1"/>
  <c r="G251" i="38" s="1"/>
  <c r="G252" i="38" s="1"/>
  <c r="G253" i="38" s="1"/>
  <c r="G254" i="38" s="1"/>
  <c r="G255" i="38" s="1"/>
  <c r="G256" i="38" s="1"/>
  <c r="G257" i="38" s="1"/>
  <c r="G258" i="38" s="1"/>
  <c r="G259" i="38" s="1"/>
  <c r="G260" i="38" s="1"/>
  <c r="G261" i="38" s="1"/>
  <c r="G262" i="38" s="1"/>
  <c r="G263" i="38" s="1"/>
  <c r="G264" i="38" s="1"/>
  <c r="G265" i="38" s="1"/>
  <c r="G266" i="38" s="1"/>
  <c r="G267" i="38" s="1"/>
  <c r="G268" i="38" s="1"/>
  <c r="G269" i="38" s="1"/>
  <c r="G270" i="38" s="1"/>
  <c r="G271" i="38" s="1"/>
  <c r="G272" i="38" s="1"/>
  <c r="G273" i="38" s="1"/>
  <c r="G274" i="38" s="1"/>
  <c r="G275" i="38" s="1"/>
  <c r="G276" i="38" s="1"/>
  <c r="G277" i="38" s="1"/>
  <c r="G278" i="38" s="1"/>
  <c r="G279" i="38" s="1"/>
  <c r="G280" i="38" s="1"/>
  <c r="G281" i="38" s="1"/>
  <c r="G282" i="38" s="1"/>
  <c r="G283" i="38" s="1"/>
  <c r="G284" i="38" s="1"/>
  <c r="G285" i="38" s="1"/>
  <c r="G286" i="38" s="1"/>
  <c r="G287" i="38" s="1"/>
  <c r="G288" i="38" s="1"/>
  <c r="G289" i="38" s="1"/>
  <c r="G290" i="38" s="1"/>
  <c r="G291" i="38" s="1"/>
  <c r="G292" i="38" s="1"/>
  <c r="G293" i="38" s="1"/>
  <c r="G294" i="38" s="1"/>
  <c r="G295" i="38" s="1"/>
  <c r="G296" i="38" s="1"/>
  <c r="G297" i="38" s="1"/>
  <c r="G298" i="38" s="1"/>
  <c r="G299" i="38" s="1"/>
  <c r="G300" i="38" s="1"/>
  <c r="G301" i="38" s="1"/>
  <c r="G302" i="38" s="1"/>
  <c r="G303" i="38" s="1"/>
  <c r="G304" i="38" s="1"/>
  <c r="G305" i="38" s="1"/>
  <c r="G306" i="38" s="1"/>
  <c r="G307" i="38" s="1"/>
  <c r="G308" i="38" s="1"/>
  <c r="G309" i="38" s="1"/>
  <c r="G310" i="38" s="1"/>
  <c r="G311" i="38" s="1"/>
  <c r="G312" i="38" s="1"/>
  <c r="G313" i="38" s="1"/>
  <c r="G314" i="38" s="1"/>
  <c r="G315" i="38" s="1"/>
  <c r="G316" i="38" s="1"/>
  <c r="G317" i="38" s="1"/>
  <c r="G318" i="38" s="1"/>
  <c r="G319" i="38" s="1"/>
  <c r="G320" i="38" s="1"/>
  <c r="G321" i="38" s="1"/>
  <c r="G322" i="38" s="1"/>
  <c r="G323" i="38" s="1"/>
  <c r="G324" i="38" s="1"/>
  <c r="G325" i="38" s="1"/>
  <c r="G326" i="38" s="1"/>
  <c r="G327" i="38" s="1"/>
  <c r="G328" i="38" s="1"/>
  <c r="G329" i="38" s="1"/>
  <c r="G330" i="38" s="1"/>
  <c r="G331" i="38" s="1"/>
  <c r="G332" i="38" s="1"/>
  <c r="G333" i="38" s="1"/>
  <c r="G334" i="38" s="1"/>
  <c r="G335" i="38" s="1"/>
  <c r="G336" i="38" s="1"/>
  <c r="G337" i="38" s="1"/>
  <c r="G338" i="38" s="1"/>
  <c r="G339" i="38" s="1"/>
  <c r="G340" i="38" s="1"/>
  <c r="G341" i="38" s="1"/>
  <c r="G342" i="38" s="1"/>
  <c r="G343" i="38" s="1"/>
  <c r="G344" i="38" s="1"/>
  <c r="G345" i="38" s="1"/>
  <c r="G346" i="38" s="1"/>
  <c r="G347" i="38" s="1"/>
  <c r="G348" i="38" s="1"/>
  <c r="G349" i="38" s="1"/>
  <c r="G350" i="38" s="1"/>
  <c r="G351" i="38" s="1"/>
  <c r="G352" i="38" s="1"/>
  <c r="G353" i="38" s="1"/>
  <c r="G354" i="38" s="1"/>
  <c r="G355" i="38" s="1"/>
  <c r="G356" i="38" s="1"/>
  <c r="G357" i="38" s="1"/>
  <c r="G358" i="38" s="1"/>
  <c r="G359" i="38" s="1"/>
  <c r="G360" i="38" s="1"/>
  <c r="G361" i="38" s="1"/>
  <c r="G362" i="38" s="1"/>
  <c r="G363" i="38" s="1"/>
  <c r="G364" i="38" s="1"/>
  <c r="G365" i="38" s="1"/>
  <c r="G366" i="38" s="1"/>
  <c r="G367" i="38" s="1"/>
  <c r="G368" i="38" s="1"/>
  <c r="G369" i="38" s="1"/>
  <c r="G370" i="38" s="1"/>
  <c r="G371" i="38" s="1"/>
  <c r="G372" i="38" s="1"/>
  <c r="G373" i="38" s="1"/>
  <c r="G374" i="38" s="1"/>
  <c r="G375" i="38" s="1"/>
  <c r="G376" i="38" s="1"/>
  <c r="G377" i="38" s="1"/>
  <c r="G378" i="38" s="1"/>
  <c r="G379" i="38" s="1"/>
  <c r="G380" i="38" s="1"/>
  <c r="G381" i="38" s="1"/>
  <c r="G382" i="38" s="1"/>
  <c r="G383" i="38" s="1"/>
  <c r="G384" i="38" s="1"/>
  <c r="G385" i="38" s="1"/>
  <c r="G386" i="38" s="1"/>
  <c r="G387" i="38" s="1"/>
  <c r="G388" i="38" s="1"/>
  <c r="G389" i="38" s="1"/>
  <c r="G390" i="38" s="1"/>
  <c r="G391" i="38" s="1"/>
  <c r="G392" i="38" s="1"/>
  <c r="G393" i="38" s="1"/>
  <c r="G394" i="38" s="1"/>
  <c r="G395" i="38" s="1"/>
  <c r="G396" i="38" s="1"/>
  <c r="G397" i="38" s="1"/>
  <c r="G398" i="38" s="1"/>
  <c r="G399" i="38" s="1"/>
  <c r="G400" i="38" s="1"/>
  <c r="G401" i="38" s="1"/>
  <c r="G402" i="38" s="1"/>
  <c r="G403" i="38" s="1"/>
  <c r="G404" i="38" s="1"/>
  <c r="G405" i="38" s="1"/>
  <c r="G406" i="38" s="1"/>
  <c r="G407" i="38" s="1"/>
  <c r="G408" i="38" s="1"/>
  <c r="G409" i="38" s="1"/>
  <c r="G410" i="38" s="1"/>
  <c r="G411" i="38" s="1"/>
  <c r="G412" i="38" s="1"/>
  <c r="G413" i="38" s="1"/>
  <c r="G414" i="38" s="1"/>
  <c r="G415" i="38" s="1"/>
  <c r="G416" i="38" s="1"/>
  <c r="G417" i="38" s="1"/>
  <c r="G418" i="38" s="1"/>
  <c r="G419" i="38" s="1"/>
  <c r="G420" i="38" s="1"/>
  <c r="G421" i="38" s="1"/>
  <c r="G422" i="38" s="1"/>
  <c r="G423" i="38" s="1"/>
  <c r="G424" i="38" s="1"/>
  <c r="G425" i="38" s="1"/>
  <c r="G426" i="38" s="1"/>
  <c r="G427" i="38" s="1"/>
  <c r="G428" i="38" s="1"/>
  <c r="G429" i="38" s="1"/>
  <c r="G430" i="38" s="1"/>
  <c r="G431" i="38" s="1"/>
  <c r="G432" i="38" s="1"/>
  <c r="G433" i="38" s="1"/>
  <c r="G434" i="38" s="1"/>
  <c r="G435" i="38" s="1"/>
  <c r="G436" i="38" s="1"/>
  <c r="G437" i="38" s="1"/>
  <c r="G438" i="38" s="1"/>
  <c r="G439" i="38" s="1"/>
  <c r="G440" i="38" s="1"/>
  <c r="G441" i="38" s="1"/>
  <c r="G442" i="38" s="1"/>
  <c r="G443" i="38" s="1"/>
  <c r="G444" i="38" s="1"/>
  <c r="G445" i="38" s="1"/>
  <c r="G446" i="38" s="1"/>
  <c r="G447" i="38" s="1"/>
  <c r="G448" i="38" s="1"/>
  <c r="G449" i="38" s="1"/>
  <c r="G450" i="38" s="1"/>
  <c r="G6" i="34"/>
  <c r="G7" i="34" s="1"/>
  <c r="G8" i="34" s="1"/>
  <c r="G9" i="34" s="1"/>
  <c r="G10" i="34" s="1"/>
  <c r="G11" i="34" s="1"/>
  <c r="G12" i="34" s="1"/>
  <c r="G13" i="34" s="1"/>
  <c r="G14" i="34" s="1"/>
  <c r="G15" i="34" s="1"/>
  <c r="G16" i="34" s="1"/>
  <c r="G17" i="34" s="1"/>
  <c r="G18" i="34" s="1"/>
  <c r="G19" i="34" s="1"/>
  <c r="G20" i="34" s="1"/>
  <c r="G21" i="34" s="1"/>
  <c r="G22" i="34" s="1"/>
  <c r="G23" i="34" s="1"/>
  <c r="G24" i="34" s="1"/>
  <c r="G25" i="34" s="1"/>
  <c r="G26" i="34" s="1"/>
  <c r="G27" i="34" s="1"/>
  <c r="G28" i="34" s="1"/>
  <c r="G29" i="34" s="1"/>
  <c r="G30" i="34" s="1"/>
  <c r="G31" i="34" s="1"/>
  <c r="G32" i="34" s="1"/>
  <c r="G33" i="34" s="1"/>
  <c r="G34" i="34" s="1"/>
  <c r="G35" i="34" s="1"/>
  <c r="G36" i="34" s="1"/>
  <c r="G37" i="34" s="1"/>
  <c r="G38" i="34" s="1"/>
  <c r="G39" i="34" s="1"/>
  <c r="G40" i="34" s="1"/>
  <c r="G41" i="34" s="1"/>
  <c r="G42" i="34" s="1"/>
  <c r="G43" i="34" s="1"/>
  <c r="G44" i="34" s="1"/>
  <c r="G45" i="34" s="1"/>
  <c r="G46" i="34" s="1"/>
  <c r="G47" i="34" s="1"/>
  <c r="G48" i="34" s="1"/>
  <c r="G49" i="34" s="1"/>
  <c r="G50" i="34" s="1"/>
  <c r="G51" i="34" s="1"/>
  <c r="G52" i="34" s="1"/>
  <c r="G53" i="34" s="1"/>
  <c r="G54" i="34" s="1"/>
  <c r="G55" i="34" s="1"/>
  <c r="G56" i="34" s="1"/>
  <c r="G57" i="34" s="1"/>
  <c r="G58" i="34" s="1"/>
  <c r="G59" i="34" s="1"/>
  <c r="G60" i="34" s="1"/>
  <c r="G61" i="34" s="1"/>
  <c r="G62" i="34" s="1"/>
  <c r="G63" i="34" s="1"/>
  <c r="G64" i="34" s="1"/>
  <c r="G65" i="34" s="1"/>
  <c r="G66" i="34" s="1"/>
  <c r="G67" i="34" s="1"/>
  <c r="G68" i="34" s="1"/>
  <c r="G69" i="34" s="1"/>
  <c r="G70" i="34" s="1"/>
  <c r="G71" i="34" s="1"/>
  <c r="G72" i="34" s="1"/>
  <c r="G73" i="34" s="1"/>
  <c r="G74" i="34" s="1"/>
  <c r="G75" i="34" s="1"/>
  <c r="G76" i="34" s="1"/>
  <c r="G77" i="34" s="1"/>
  <c r="G78" i="34" s="1"/>
  <c r="G79" i="34" s="1"/>
  <c r="G80" i="34" s="1"/>
  <c r="G81" i="34" s="1"/>
  <c r="G82" i="34" s="1"/>
  <c r="G83" i="34" s="1"/>
  <c r="G84" i="34" s="1"/>
  <c r="G85" i="34" s="1"/>
  <c r="G86" i="34" s="1"/>
  <c r="G87" i="34" s="1"/>
  <c r="G88" i="34" s="1"/>
  <c r="G89" i="34" s="1"/>
  <c r="G90" i="34" s="1"/>
  <c r="G91" i="34" s="1"/>
  <c r="G92" i="34" s="1"/>
  <c r="G93" i="34" s="1"/>
  <c r="G94" i="34" s="1"/>
  <c r="G95" i="34" s="1"/>
  <c r="G96" i="34" s="1"/>
  <c r="G97" i="34" s="1"/>
  <c r="G98" i="34" s="1"/>
  <c r="G99" i="34" s="1"/>
  <c r="G100" i="34" s="1"/>
  <c r="G101" i="34" s="1"/>
  <c r="G102" i="34" s="1"/>
  <c r="G103" i="34" s="1"/>
  <c r="G104" i="34" s="1"/>
  <c r="G105" i="34" s="1"/>
  <c r="G106" i="34" s="1"/>
  <c r="G107" i="34" s="1"/>
  <c r="G108" i="34" s="1"/>
  <c r="G109" i="34" s="1"/>
  <c r="G110" i="34" s="1"/>
  <c r="G111" i="34" s="1"/>
  <c r="G112" i="34" s="1"/>
  <c r="G113" i="34" s="1"/>
  <c r="G114" i="34" s="1"/>
  <c r="G115" i="34" s="1"/>
  <c r="G116" i="34" s="1"/>
  <c r="G117" i="34" s="1"/>
  <c r="G118" i="34" s="1"/>
  <c r="G119" i="34" s="1"/>
  <c r="G120" i="34" s="1"/>
  <c r="G121" i="34" s="1"/>
  <c r="G122" i="34" s="1"/>
  <c r="G123" i="34" s="1"/>
  <c r="G124" i="34" s="1"/>
  <c r="G125" i="34" s="1"/>
  <c r="G126" i="34" s="1"/>
  <c r="G127" i="34" s="1"/>
  <c r="G128" i="34" s="1"/>
  <c r="G129" i="34" s="1"/>
  <c r="G130" i="34" s="1"/>
  <c r="G131" i="34" s="1"/>
  <c r="G132" i="34" s="1"/>
  <c r="G133" i="34" s="1"/>
  <c r="G134" i="34" s="1"/>
  <c r="G135" i="34" s="1"/>
  <c r="G136" i="34" s="1"/>
  <c r="G137" i="34" s="1"/>
  <c r="G138" i="34" s="1"/>
  <c r="G139" i="34" s="1"/>
  <c r="G140" i="34" s="1"/>
  <c r="G141" i="34" s="1"/>
  <c r="G142" i="34" s="1"/>
  <c r="G143" i="34" s="1"/>
  <c r="G144" i="34" s="1"/>
  <c r="G145" i="34" s="1"/>
  <c r="G146" i="34" s="1"/>
  <c r="G147" i="34" s="1"/>
  <c r="G148" i="34" s="1"/>
  <c r="G149" i="34" s="1"/>
  <c r="G150" i="34" s="1"/>
  <c r="G151" i="34" s="1"/>
  <c r="G152" i="34" s="1"/>
  <c r="G153" i="34" s="1"/>
  <c r="G154" i="34" s="1"/>
  <c r="G155" i="34" s="1"/>
  <c r="G156" i="34" s="1"/>
  <c r="G157" i="34" s="1"/>
  <c r="G158" i="34" s="1"/>
  <c r="G159" i="34" s="1"/>
  <c r="G160" i="34" s="1"/>
  <c r="G161" i="34" s="1"/>
  <c r="G162" i="34" s="1"/>
  <c r="G163" i="34" s="1"/>
  <c r="G164" i="34" s="1"/>
  <c r="G165" i="34" s="1"/>
  <c r="G166" i="34" s="1"/>
  <c r="G167" i="34" s="1"/>
  <c r="G168" i="34" s="1"/>
  <c r="G169" i="34" s="1"/>
  <c r="G170" i="34" s="1"/>
  <c r="G171" i="34" s="1"/>
  <c r="G172" i="34" s="1"/>
  <c r="G173" i="34" s="1"/>
  <c r="G174" i="34" s="1"/>
  <c r="G175" i="34" s="1"/>
  <c r="G176" i="34" s="1"/>
  <c r="G177" i="34" s="1"/>
  <c r="G178" i="34" s="1"/>
  <c r="G179" i="34" s="1"/>
  <c r="G180" i="34" s="1"/>
  <c r="G181" i="34" s="1"/>
  <c r="G182" i="34" s="1"/>
  <c r="G183" i="34" s="1"/>
  <c r="G184" i="34" s="1"/>
  <c r="G185" i="34" s="1"/>
  <c r="G186" i="34" s="1"/>
  <c r="G187" i="34" s="1"/>
  <c r="G188" i="34" s="1"/>
  <c r="G189" i="34" s="1"/>
  <c r="G190" i="34" s="1"/>
  <c r="G191" i="34" s="1"/>
  <c r="G192" i="34" s="1"/>
  <c r="G193" i="34" s="1"/>
  <c r="G194" i="34" s="1"/>
  <c r="G195" i="34" s="1"/>
  <c r="G196" i="34" s="1"/>
  <c r="G197" i="34" s="1"/>
  <c r="G198" i="34" s="1"/>
  <c r="G199" i="34" s="1"/>
  <c r="G200" i="34" s="1"/>
  <c r="G201" i="34" s="1"/>
  <c r="G202" i="34" s="1"/>
  <c r="G203" i="34" s="1"/>
  <c r="G204" i="34" s="1"/>
  <c r="G205" i="34" s="1"/>
  <c r="G206" i="34" s="1"/>
  <c r="G207" i="34" s="1"/>
  <c r="G208" i="34" s="1"/>
  <c r="G209" i="34" s="1"/>
  <c r="G210" i="34" s="1"/>
  <c r="G211" i="34" s="1"/>
  <c r="G212" i="34" s="1"/>
  <c r="G213" i="34" s="1"/>
  <c r="G214" i="34" s="1"/>
  <c r="G215" i="34" s="1"/>
  <c r="G216" i="34" s="1"/>
  <c r="G217" i="34" s="1"/>
  <c r="G218" i="34" s="1"/>
  <c r="G219" i="34" s="1"/>
  <c r="G220" i="34" s="1"/>
  <c r="G221" i="34" s="1"/>
  <c r="G222" i="34" s="1"/>
  <c r="G223" i="34" s="1"/>
  <c r="G224" i="34" s="1"/>
  <c r="G225" i="34" s="1"/>
  <c r="G226" i="34" s="1"/>
  <c r="G227" i="34" s="1"/>
  <c r="G228" i="34" s="1"/>
  <c r="G229" i="34" s="1"/>
  <c r="G230" i="34" s="1"/>
  <c r="G231" i="34" s="1"/>
  <c r="G232" i="34" s="1"/>
  <c r="G233" i="34" s="1"/>
  <c r="G234" i="34" s="1"/>
  <c r="G235" i="34" s="1"/>
  <c r="G236" i="34" s="1"/>
  <c r="G237" i="34" s="1"/>
  <c r="G238" i="34" s="1"/>
  <c r="G239" i="34" s="1"/>
  <c r="G240" i="34" s="1"/>
  <c r="G241" i="34" s="1"/>
  <c r="G242" i="34" s="1"/>
  <c r="G243" i="34" s="1"/>
  <c r="G244" i="34" s="1"/>
  <c r="G245" i="34" s="1"/>
  <c r="G246" i="34" s="1"/>
  <c r="G247" i="34" s="1"/>
  <c r="G248" i="34" s="1"/>
  <c r="G249" i="34" s="1"/>
  <c r="G250" i="34" s="1"/>
  <c r="G251" i="34" s="1"/>
  <c r="G252" i="34" s="1"/>
  <c r="G253" i="34" s="1"/>
  <c r="G254" i="34" s="1"/>
  <c r="G255" i="34" s="1"/>
  <c r="G256" i="34" s="1"/>
  <c r="G257" i="34" s="1"/>
  <c r="G258" i="34" s="1"/>
  <c r="G259" i="34" s="1"/>
  <c r="G260" i="34" s="1"/>
  <c r="G261" i="34" s="1"/>
  <c r="G262" i="34" s="1"/>
  <c r="G263" i="34" s="1"/>
  <c r="G264" i="34" s="1"/>
  <c r="G265" i="34" s="1"/>
  <c r="G266" i="34" s="1"/>
  <c r="G267" i="34" s="1"/>
  <c r="G268" i="34" s="1"/>
  <c r="G269" i="34" s="1"/>
  <c r="G270" i="34" s="1"/>
  <c r="G271" i="34" s="1"/>
  <c r="G272" i="34" s="1"/>
  <c r="G273" i="34" s="1"/>
  <c r="G274" i="34" s="1"/>
  <c r="G275" i="34" s="1"/>
  <c r="G276" i="34" s="1"/>
  <c r="G277" i="34" s="1"/>
  <c r="G278" i="34" s="1"/>
  <c r="G279" i="34" s="1"/>
  <c r="G280" i="34" s="1"/>
  <c r="G281" i="34" s="1"/>
  <c r="G282" i="34" s="1"/>
  <c r="G283" i="34" s="1"/>
  <c r="G284" i="34" s="1"/>
  <c r="G285" i="34" s="1"/>
  <c r="G286" i="34" s="1"/>
  <c r="G287" i="34" s="1"/>
  <c r="G288" i="34" s="1"/>
  <c r="G289" i="34" s="1"/>
  <c r="G290" i="34" s="1"/>
  <c r="G291" i="34" s="1"/>
  <c r="G292" i="34" s="1"/>
  <c r="G293" i="34" s="1"/>
  <c r="G294" i="34" s="1"/>
  <c r="G295" i="34" s="1"/>
  <c r="G296" i="34" s="1"/>
  <c r="G297" i="34" s="1"/>
  <c r="G298" i="34" s="1"/>
  <c r="G299" i="34" s="1"/>
  <c r="G300" i="34" s="1"/>
  <c r="G301" i="34" s="1"/>
  <c r="G302" i="34" s="1"/>
  <c r="G303" i="34" s="1"/>
  <c r="G6" i="31"/>
  <c r="G7" i="31" s="1"/>
  <c r="G8" i="31" s="1"/>
  <c r="G9" i="31" s="1"/>
  <c r="G10" i="31" s="1"/>
  <c r="G11" i="31" s="1"/>
  <c r="G12" i="31" s="1"/>
  <c r="G13" i="31" s="1"/>
  <c r="G14" i="31" s="1"/>
  <c r="G15" i="31" s="1"/>
  <c r="G16" i="31" s="1"/>
  <c r="G17" i="31" s="1"/>
  <c r="G18" i="31" s="1"/>
  <c r="G19" i="31" s="1"/>
  <c r="G20" i="31" s="1"/>
  <c r="G21" i="31" s="1"/>
  <c r="G22" i="31" s="1"/>
  <c r="G23" i="31" s="1"/>
  <c r="G24" i="31" s="1"/>
  <c r="G25" i="31" s="1"/>
  <c r="G26" i="31" s="1"/>
  <c r="G27" i="31" s="1"/>
  <c r="G28" i="31" s="1"/>
  <c r="G29" i="31" s="1"/>
  <c r="G30" i="31" s="1"/>
  <c r="G31" i="31" s="1"/>
  <c r="G32" i="31" s="1"/>
  <c r="G33" i="31" s="1"/>
  <c r="G34" i="31" s="1"/>
  <c r="G35" i="31" s="1"/>
  <c r="G36" i="31" s="1"/>
  <c r="G37" i="31" s="1"/>
  <c r="G38" i="31" s="1"/>
  <c r="G39" i="31" s="1"/>
  <c r="G40" i="31" s="1"/>
  <c r="G41" i="31" s="1"/>
  <c r="G42" i="31" s="1"/>
  <c r="G43" i="31" s="1"/>
  <c r="G44" i="31" s="1"/>
  <c r="G45" i="31" s="1"/>
  <c r="G46" i="31" s="1"/>
  <c r="G47" i="31" s="1"/>
  <c r="G48" i="31" s="1"/>
  <c r="G49" i="31" s="1"/>
  <c r="G50" i="31" s="1"/>
  <c r="G51" i="31" s="1"/>
  <c r="G52" i="31" s="1"/>
  <c r="G53" i="31" s="1"/>
  <c r="G54" i="31" s="1"/>
  <c r="G55" i="31" s="1"/>
  <c r="G56" i="31" s="1"/>
  <c r="G57" i="31" s="1"/>
  <c r="G58" i="31" s="1"/>
  <c r="G59" i="31" s="1"/>
  <c r="G60" i="31" s="1"/>
  <c r="G61" i="31" s="1"/>
  <c r="G62" i="31" s="1"/>
  <c r="G63" i="31" s="1"/>
  <c r="G64" i="31" s="1"/>
  <c r="G65" i="31" s="1"/>
  <c r="G66" i="31" s="1"/>
  <c r="G67" i="31" s="1"/>
  <c r="G68" i="31" s="1"/>
  <c r="G69" i="31" s="1"/>
  <c r="G70" i="31" s="1"/>
  <c r="G71" i="31" s="1"/>
  <c r="G72" i="31" s="1"/>
  <c r="G73" i="31" s="1"/>
  <c r="G74" i="31" s="1"/>
  <c r="G75" i="31" s="1"/>
  <c r="G76" i="31" s="1"/>
  <c r="G77" i="31" s="1"/>
  <c r="G78" i="31" s="1"/>
  <c r="G79" i="31" s="1"/>
  <c r="G80" i="31" s="1"/>
  <c r="G81" i="31" s="1"/>
  <c r="G82" i="31" s="1"/>
  <c r="G83" i="31" s="1"/>
  <c r="G84" i="31" s="1"/>
  <c r="G85" i="31" s="1"/>
  <c r="G86" i="31" s="1"/>
  <c r="G87" i="31" s="1"/>
  <c r="G88" i="31" s="1"/>
  <c r="G89" i="31" s="1"/>
  <c r="G90" i="31" s="1"/>
  <c r="G91" i="31" s="1"/>
  <c r="G92" i="31" s="1"/>
  <c r="G93" i="31" s="1"/>
  <c r="G94" i="31" s="1"/>
  <c r="G95" i="31" s="1"/>
  <c r="G96" i="31" s="1"/>
  <c r="G97" i="31" s="1"/>
  <c r="G98" i="31" s="1"/>
  <c r="G99" i="31" s="1"/>
  <c r="G100" i="31" s="1"/>
  <c r="G101" i="31" s="1"/>
  <c r="G102" i="31" s="1"/>
  <c r="G103" i="31" s="1"/>
  <c r="G104" i="31" s="1"/>
  <c r="G105" i="31" s="1"/>
  <c r="G106" i="31" s="1"/>
  <c r="G107" i="31" s="1"/>
  <c r="G108" i="31" s="1"/>
  <c r="G109" i="31" s="1"/>
  <c r="G110" i="31" s="1"/>
  <c r="G111" i="31" s="1"/>
  <c r="G112" i="31" s="1"/>
  <c r="G113" i="31" s="1"/>
  <c r="G114" i="31" s="1"/>
  <c r="G115" i="31" s="1"/>
  <c r="G116" i="31" s="1"/>
  <c r="G117" i="31" s="1"/>
  <c r="G118" i="31" s="1"/>
  <c r="G119" i="31" s="1"/>
  <c r="G120" i="31" s="1"/>
  <c r="G121" i="31" s="1"/>
  <c r="G122" i="31" s="1"/>
  <c r="G123" i="31" s="1"/>
  <c r="G124" i="31" s="1"/>
  <c r="G125" i="31" s="1"/>
  <c r="G126" i="31" s="1"/>
  <c r="G127" i="31" s="1"/>
  <c r="G128" i="31" s="1"/>
  <c r="G129" i="31" s="1"/>
  <c r="G130" i="31" s="1"/>
  <c r="G131" i="31" s="1"/>
  <c r="G132" i="31" s="1"/>
  <c r="G133" i="31" s="1"/>
  <c r="G134" i="31" s="1"/>
  <c r="G135" i="31" s="1"/>
  <c r="G136" i="31" s="1"/>
  <c r="G137" i="31" s="1"/>
  <c r="G138" i="31" s="1"/>
  <c r="G139" i="31" s="1"/>
  <c r="G140" i="31" s="1"/>
  <c r="G141" i="31" s="1"/>
  <c r="G142" i="31" s="1"/>
  <c r="G143" i="31" s="1"/>
  <c r="G144" i="31" s="1"/>
  <c r="G145" i="31" s="1"/>
  <c r="G146" i="31" s="1"/>
  <c r="G147" i="31" s="1"/>
  <c r="G148" i="31" s="1"/>
  <c r="G149" i="31" s="1"/>
  <c r="G150" i="31" s="1"/>
  <c r="G151" i="31" s="1"/>
  <c r="G152" i="31" s="1"/>
  <c r="G153" i="31" s="1"/>
  <c r="G154" i="31" s="1"/>
  <c r="G155" i="31" s="1"/>
  <c r="G156" i="31" s="1"/>
  <c r="G157" i="31" s="1"/>
  <c r="G158" i="31" s="1"/>
  <c r="G159" i="31" s="1"/>
  <c r="G160" i="31" s="1"/>
  <c r="G161" i="31" s="1"/>
  <c r="G162" i="31" s="1"/>
  <c r="G163" i="31" s="1"/>
  <c r="G164" i="31" s="1"/>
  <c r="G165" i="31" s="1"/>
  <c r="G166" i="31" s="1"/>
  <c r="G167" i="31" s="1"/>
  <c r="G168" i="31" s="1"/>
  <c r="G169" i="31" s="1"/>
  <c r="G170" i="31" s="1"/>
  <c r="G171" i="31" s="1"/>
  <c r="G172" i="31" s="1"/>
  <c r="G173" i="31" s="1"/>
  <c r="G174" i="31" s="1"/>
  <c r="G175" i="31" s="1"/>
  <c r="G176" i="31" s="1"/>
  <c r="G177" i="31" s="1"/>
  <c r="G178" i="31" s="1"/>
  <c r="G179" i="31" s="1"/>
  <c r="G180" i="31" s="1"/>
  <c r="G181" i="31" s="1"/>
  <c r="G182" i="31" s="1"/>
  <c r="G183" i="31" s="1"/>
  <c r="G184" i="31" s="1"/>
  <c r="G185" i="31" s="1"/>
  <c r="G186" i="31" s="1"/>
  <c r="G187" i="31" s="1"/>
  <c r="G188" i="31" s="1"/>
  <c r="G189" i="31" s="1"/>
  <c r="G190" i="31" s="1"/>
  <c r="G191" i="31" s="1"/>
  <c r="G192" i="31" s="1"/>
  <c r="G193" i="31" s="1"/>
  <c r="G194" i="31" s="1"/>
  <c r="G195" i="31" s="1"/>
  <c r="G196" i="31" s="1"/>
  <c r="G197" i="31" s="1"/>
  <c r="G198" i="31" s="1"/>
  <c r="G199" i="31" s="1"/>
  <c r="G200" i="31" s="1"/>
  <c r="G201" i="31" s="1"/>
  <c r="G202" i="31" s="1"/>
  <c r="G203" i="31" s="1"/>
  <c r="G204" i="31" s="1"/>
  <c r="G205" i="31" s="1"/>
  <c r="G206" i="31" s="1"/>
  <c r="G207" i="31" s="1"/>
  <c r="G208" i="31" s="1"/>
  <c r="G209" i="31" s="1"/>
  <c r="G210" i="31" s="1"/>
  <c r="G211" i="31" s="1"/>
  <c r="G212" i="31" s="1"/>
  <c r="G213" i="31" s="1"/>
  <c r="G214" i="31" s="1"/>
  <c r="G6" i="30"/>
  <c r="G7" i="30" s="1"/>
  <c r="G8" i="30" s="1"/>
  <c r="G9" i="30" s="1"/>
  <c r="G10" i="30" s="1"/>
  <c r="G11" i="30" s="1"/>
  <c r="G12" i="30" s="1"/>
  <c r="G13" i="30" s="1"/>
  <c r="G14" i="30" s="1"/>
  <c r="G15" i="30" s="1"/>
  <c r="G16" i="30" s="1"/>
  <c r="G17" i="30" s="1"/>
  <c r="G18" i="30" s="1"/>
  <c r="G19" i="30" s="1"/>
  <c r="G20" i="30" s="1"/>
  <c r="G21" i="30" s="1"/>
  <c r="G22" i="30" s="1"/>
  <c r="G23" i="30" s="1"/>
  <c r="G24" i="30" s="1"/>
  <c r="G25" i="30" s="1"/>
  <c r="G26" i="30" s="1"/>
  <c r="G27" i="30" s="1"/>
  <c r="G28" i="30" s="1"/>
  <c r="G29" i="30" s="1"/>
  <c r="G30" i="30" s="1"/>
  <c r="G31" i="30" s="1"/>
  <c r="G32" i="30" s="1"/>
  <c r="G33" i="30" s="1"/>
  <c r="G34" i="30" s="1"/>
  <c r="G35" i="30" s="1"/>
  <c r="G36" i="30" s="1"/>
  <c r="G37" i="30" s="1"/>
  <c r="G38" i="30" s="1"/>
  <c r="G39" i="30" s="1"/>
  <c r="G40" i="30" s="1"/>
  <c r="G41" i="30" s="1"/>
  <c r="G42" i="30" s="1"/>
  <c r="G43" i="30" s="1"/>
  <c r="G44" i="30" s="1"/>
  <c r="G45" i="30" s="1"/>
  <c r="G46" i="30" s="1"/>
  <c r="G47" i="30" s="1"/>
  <c r="G48" i="30" s="1"/>
  <c r="G49" i="30" s="1"/>
  <c r="G50" i="30" s="1"/>
  <c r="G51" i="30" s="1"/>
  <c r="G52" i="30" s="1"/>
  <c r="G53" i="30" s="1"/>
  <c r="G54" i="30" s="1"/>
  <c r="G55" i="30" s="1"/>
  <c r="G56" i="30" s="1"/>
  <c r="G57" i="30" s="1"/>
  <c r="G58" i="30" s="1"/>
  <c r="G59" i="30" s="1"/>
  <c r="G60" i="30" s="1"/>
  <c r="G61" i="30" s="1"/>
  <c r="G62" i="30" s="1"/>
  <c r="G63" i="30" s="1"/>
  <c r="G64" i="30" s="1"/>
  <c r="G65" i="30" s="1"/>
  <c r="G66" i="30" s="1"/>
  <c r="G67" i="30" s="1"/>
  <c r="G68" i="30" s="1"/>
  <c r="G69" i="30" s="1"/>
  <c r="G70" i="30" s="1"/>
  <c r="G71" i="30" s="1"/>
  <c r="G72" i="30" s="1"/>
  <c r="G73" i="30" s="1"/>
  <c r="G74" i="30" s="1"/>
  <c r="G75" i="30" s="1"/>
  <c r="G76" i="30" s="1"/>
  <c r="G77" i="30" s="1"/>
  <c r="G78" i="30" s="1"/>
  <c r="G79" i="30" s="1"/>
  <c r="G80" i="30" s="1"/>
  <c r="G81" i="30" s="1"/>
  <c r="G82" i="30" s="1"/>
  <c r="G83" i="30" s="1"/>
  <c r="G84" i="30" s="1"/>
  <c r="G85" i="30" s="1"/>
  <c r="G86" i="30" s="1"/>
  <c r="G87" i="30" s="1"/>
  <c r="G88" i="30" s="1"/>
  <c r="G89" i="30" s="1"/>
  <c r="G90" i="30" s="1"/>
  <c r="G91" i="30" s="1"/>
  <c r="G92" i="30" s="1"/>
  <c r="G93" i="30" s="1"/>
  <c r="G94" i="30" s="1"/>
  <c r="G95" i="30" s="1"/>
  <c r="G96" i="30" s="1"/>
  <c r="G97" i="30" s="1"/>
  <c r="G98" i="30" s="1"/>
  <c r="G99" i="30" s="1"/>
  <c r="G100" i="30" s="1"/>
  <c r="G101" i="30" s="1"/>
  <c r="G102" i="30" s="1"/>
  <c r="G103" i="30" s="1"/>
  <c r="G104" i="30" s="1"/>
  <c r="G105" i="30" s="1"/>
  <c r="G106" i="30" s="1"/>
  <c r="G107" i="30" s="1"/>
  <c r="G108" i="30" s="1"/>
  <c r="G109" i="30" s="1"/>
  <c r="G110" i="30" s="1"/>
  <c r="G111" i="30" s="1"/>
  <c r="G112" i="30" s="1"/>
  <c r="G113" i="30" s="1"/>
  <c r="G114" i="30" s="1"/>
  <c r="G115" i="30" s="1"/>
  <c r="G116" i="30" s="1"/>
  <c r="G117" i="30" s="1"/>
  <c r="G118" i="30" s="1"/>
  <c r="G119" i="30" s="1"/>
  <c r="G120" i="30" s="1"/>
  <c r="G121" i="30" s="1"/>
  <c r="G122" i="30" s="1"/>
  <c r="G123" i="30" s="1"/>
  <c r="G124" i="30" s="1"/>
  <c r="G125" i="30" s="1"/>
  <c r="G126" i="30" s="1"/>
  <c r="G127" i="30" s="1"/>
  <c r="G128" i="30" s="1"/>
  <c r="G129" i="30" s="1"/>
  <c r="G130" i="30" s="1"/>
  <c r="G131" i="30" s="1"/>
  <c r="G132" i="30" s="1"/>
  <c r="G133" i="30" s="1"/>
  <c r="G134" i="30" s="1"/>
  <c r="G135" i="30" s="1"/>
  <c r="G136" i="30" s="1"/>
  <c r="G137" i="30" s="1"/>
  <c r="G138" i="30" s="1"/>
  <c r="G139" i="30" s="1"/>
  <c r="G140" i="30" s="1"/>
  <c r="G141" i="30" s="1"/>
  <c r="G142" i="30" s="1"/>
  <c r="G143" i="30" s="1"/>
  <c r="G144" i="30" s="1"/>
  <c r="G145" i="30" s="1"/>
  <c r="G146" i="30" s="1"/>
  <c r="G147" i="30" s="1"/>
  <c r="G148" i="30" s="1"/>
  <c r="G149" i="30" s="1"/>
  <c r="G841" i="35" l="1"/>
  <c r="G842" i="35" s="1"/>
  <c r="G843" i="35" s="1"/>
  <c r="G844" i="35" s="1"/>
  <c r="G845" i="35" s="1"/>
  <c r="G846" i="35" s="1"/>
  <c r="G847" i="35" s="1"/>
  <c r="G848" i="35" s="1"/>
  <c r="G849" i="35" s="1"/>
  <c r="G850" i="35" s="1"/>
  <c r="G851" i="35" s="1"/>
  <c r="G852" i="35" s="1"/>
  <c r="G853" i="35" s="1"/>
  <c r="G854" i="35" s="1"/>
  <c r="G855" i="35" s="1"/>
  <c r="G856" i="35" s="1"/>
  <c r="G857" i="35" s="1"/>
  <c r="G858" i="35" s="1"/>
  <c r="G859" i="35" s="1"/>
  <c r="G860" i="35" s="1"/>
  <c r="G861" i="35" s="1"/>
  <c r="G862" i="35" s="1"/>
  <c r="G863" i="35" s="1"/>
  <c r="G864" i="35" s="1"/>
  <c r="G865" i="35" s="1"/>
  <c r="G866" i="35" s="1"/>
  <c r="G867" i="35" s="1"/>
  <c r="G868" i="35" s="1"/>
  <c r="G869" i="35" s="1"/>
  <c r="G870" i="35" s="1"/>
  <c r="G871" i="35" s="1"/>
  <c r="G872" i="35" s="1"/>
  <c r="G873" i="35" s="1"/>
  <c r="G874" i="35" s="1"/>
  <c r="G875" i="35" s="1"/>
  <c r="G876" i="35" s="1"/>
  <c r="G877" i="35" s="1"/>
  <c r="G878" i="35" s="1"/>
  <c r="G879" i="35" s="1"/>
  <c r="G880" i="35" s="1"/>
  <c r="G881" i="35" s="1"/>
  <c r="G882" i="35" s="1"/>
  <c r="G883" i="35" s="1"/>
  <c r="G884" i="35" s="1"/>
  <c r="G885" i="35" s="1"/>
  <c r="G886" i="35" s="1"/>
  <c r="G887" i="35" s="1"/>
  <c r="G888" i="35" s="1"/>
  <c r="G889" i="35" s="1"/>
  <c r="G890" i="35" s="1"/>
  <c r="G891" i="35" s="1"/>
  <c r="G892" i="35" s="1"/>
  <c r="G893" i="35" s="1"/>
  <c r="G894" i="35" s="1"/>
  <c r="G895" i="35" s="1"/>
  <c r="G896" i="35" s="1"/>
  <c r="G897" i="35" s="1"/>
  <c r="G898" i="35" s="1"/>
  <c r="G899" i="35" s="1"/>
  <c r="G900" i="35" s="1"/>
  <c r="G901" i="35" s="1"/>
  <c r="G902" i="35" s="1"/>
  <c r="G903" i="35" s="1"/>
  <c r="G904" i="35" s="1"/>
  <c r="G905" i="35" s="1"/>
  <c r="G906" i="35" s="1"/>
  <c r="G907" i="35" s="1"/>
  <c r="G908" i="35" s="1"/>
  <c r="G909" i="35" s="1"/>
  <c r="G910" i="35" s="1"/>
  <c r="G911" i="35" s="1"/>
  <c r="G912" i="35" s="1"/>
  <c r="G913" i="35" s="1"/>
  <c r="G914" i="35" s="1"/>
  <c r="G915" i="35" s="1"/>
  <c r="G916" i="35" s="1"/>
  <c r="G917" i="35" s="1"/>
  <c r="G918" i="35" s="1"/>
  <c r="G919" i="35" s="1"/>
  <c r="G920" i="35" s="1"/>
  <c r="G921" i="35" s="1"/>
  <c r="G922" i="35" s="1"/>
  <c r="G923" i="35" s="1"/>
  <c r="G924" i="35" s="1"/>
  <c r="G925" i="35" s="1"/>
  <c r="G926" i="35" s="1"/>
  <c r="G927" i="35" s="1"/>
  <c r="G928" i="35" s="1"/>
  <c r="G929" i="35" s="1"/>
  <c r="G930" i="35" s="1"/>
  <c r="G931" i="35" s="1"/>
  <c r="G932" i="35" s="1"/>
  <c r="G933" i="35" s="1"/>
  <c r="G934" i="35" s="1"/>
  <c r="G935" i="35" s="1"/>
  <c r="G936" i="35" s="1"/>
  <c r="G937" i="35" s="1"/>
  <c r="G938" i="35" s="1"/>
  <c r="G939" i="35" s="1"/>
  <c r="G940" i="35" s="1"/>
  <c r="G941" i="35" s="1"/>
  <c r="G942" i="35" s="1"/>
  <c r="G943" i="35" s="1"/>
  <c r="G944" i="35" s="1"/>
  <c r="G945" i="35" s="1"/>
  <c r="G946" i="35" s="1"/>
  <c r="G947" i="35" s="1"/>
  <c r="G948" i="35" s="1"/>
  <c r="G949" i="35" s="1"/>
  <c r="G950" i="35" s="1"/>
  <c r="G951" i="35" s="1"/>
  <c r="G952" i="35" s="1"/>
  <c r="G953" i="35" s="1"/>
  <c r="G954" i="35" s="1"/>
  <c r="G955" i="35" s="1"/>
  <c r="G956" i="35" s="1"/>
  <c r="G957" i="35" s="1"/>
  <c r="G958" i="35" s="1"/>
  <c r="G959" i="35" s="1"/>
  <c r="G960" i="35" s="1"/>
  <c r="G961" i="35" s="1"/>
  <c r="G962" i="35" s="1"/>
  <c r="G963" i="35" s="1"/>
  <c r="G964" i="35" s="1"/>
  <c r="G965" i="35" s="1"/>
  <c r="G966" i="35" s="1"/>
  <c r="G967" i="35" s="1"/>
  <c r="G968" i="35" s="1"/>
  <c r="G969" i="35" s="1"/>
  <c r="G970" i="35" s="1"/>
  <c r="G971" i="35" s="1"/>
  <c r="G972" i="35" s="1"/>
  <c r="G973" i="35" s="1"/>
  <c r="G974" i="35" s="1"/>
  <c r="G975" i="35" s="1"/>
  <c r="G976" i="35" s="1"/>
  <c r="G977" i="35" s="1"/>
  <c r="G978" i="35" s="1"/>
  <c r="G979" i="35" s="1"/>
  <c r="G980" i="35" s="1"/>
  <c r="G981" i="35" s="1"/>
  <c r="G982" i="35" s="1"/>
  <c r="G983" i="35" s="1"/>
  <c r="G984" i="35" s="1"/>
  <c r="G985" i="35" s="1"/>
  <c r="G986" i="35" s="1"/>
  <c r="G987" i="35" s="1"/>
  <c r="G988" i="35" s="1"/>
  <c r="G989" i="35" s="1"/>
  <c r="G990" i="35" s="1"/>
  <c r="G991" i="35" s="1"/>
  <c r="G992" i="35" s="1"/>
  <c r="G993" i="35" s="1"/>
  <c r="G994" i="35" s="1"/>
  <c r="G995" i="35" s="1"/>
  <c r="G996" i="35" s="1"/>
  <c r="G997" i="35" s="1"/>
  <c r="G998" i="35" s="1"/>
  <c r="G999" i="35" s="1"/>
  <c r="G1000" i="35" s="1"/>
  <c r="G1001" i="35" s="1"/>
  <c r="G1002" i="35" s="1"/>
  <c r="G1003" i="35" s="1"/>
  <c r="G1004" i="35" s="1"/>
  <c r="G1005" i="35" s="1"/>
  <c r="G1006" i="35" s="1"/>
  <c r="G1007" i="35" s="1"/>
  <c r="G1008" i="35" s="1"/>
  <c r="G1009" i="35" s="1"/>
  <c r="G1010" i="35" s="1"/>
  <c r="G1011" i="35" s="1"/>
  <c r="G1012" i="35" s="1"/>
  <c r="G1013" i="35" s="1"/>
  <c r="G1014" i="35" s="1"/>
  <c r="G1015" i="35" s="1"/>
  <c r="G1016" i="35" s="1"/>
  <c r="G1017" i="35" s="1"/>
  <c r="G1018" i="35" s="1"/>
  <c r="G1019" i="35" s="1"/>
  <c r="G1020" i="35" s="1"/>
  <c r="G1021" i="35" s="1"/>
  <c r="G1022" i="35" s="1"/>
  <c r="G1023" i="35" s="1"/>
  <c r="G1024" i="35" s="1"/>
  <c r="G1025" i="35" s="1"/>
  <c r="G1026" i="35" s="1"/>
  <c r="G1027" i="35" s="1"/>
  <c r="G1028" i="35" s="1"/>
  <c r="G1029" i="35" s="1"/>
  <c r="G1030" i="35" s="1"/>
  <c r="G1031" i="35" s="1"/>
  <c r="G1032" i="35" s="1"/>
  <c r="G1033" i="35" s="1"/>
  <c r="G1034" i="35" s="1"/>
  <c r="G1035" i="35" s="1"/>
  <c r="G1036" i="35" s="1"/>
  <c r="G1037" i="35" s="1"/>
  <c r="G1038" i="35" s="1"/>
  <c r="G1039" i="35" s="1"/>
  <c r="G1040" i="35" s="1"/>
  <c r="G1041" i="35" s="1"/>
  <c r="G1042" i="35" s="1"/>
  <c r="G1043" i="35" s="1"/>
  <c r="G1044" i="35" s="1"/>
  <c r="G1045" i="35" s="1"/>
  <c r="G1046" i="35" s="1"/>
  <c r="G1047" i="35" s="1"/>
  <c r="G1048" i="35" s="1"/>
  <c r="G1049" i="35" s="1"/>
  <c r="G1050" i="35" s="1"/>
  <c r="G1051" i="35" s="1"/>
  <c r="G1052" i="35" s="1"/>
  <c r="G1053" i="35" s="1"/>
  <c r="G1054" i="35" s="1"/>
  <c r="G1055" i="35" s="1"/>
  <c r="G1056" i="35" s="1"/>
  <c r="G1057" i="35" s="1"/>
  <c r="G1058" i="35" s="1"/>
  <c r="G1059" i="35" s="1"/>
  <c r="G1060" i="35" s="1"/>
  <c r="G1061" i="35" s="1"/>
  <c r="G1062" i="35" s="1"/>
  <c r="G1063" i="35" s="1"/>
  <c r="G1064" i="35" s="1"/>
  <c r="G1065" i="35" s="1"/>
  <c r="G1066" i="35" s="1"/>
  <c r="G1067" i="35" s="1"/>
  <c r="G1068" i="35" s="1"/>
  <c r="G1069" i="35" s="1"/>
  <c r="G1070" i="35" s="1"/>
  <c r="G1071" i="35" s="1"/>
  <c r="G1072" i="35" s="1"/>
  <c r="G1073" i="35" s="1"/>
  <c r="G1074" i="35" s="1"/>
  <c r="G1075" i="35" s="1"/>
  <c r="G1076" i="35" s="1"/>
  <c r="G1077" i="35" s="1"/>
  <c r="G1078" i="35" s="1"/>
  <c r="G1079" i="35" s="1"/>
  <c r="G1080" i="35" s="1"/>
  <c r="G1081" i="35" s="1"/>
  <c r="G1082" i="35" s="1"/>
  <c r="G1083" i="35" s="1"/>
  <c r="G1084" i="35" s="1"/>
  <c r="G1085" i="35" s="1"/>
  <c r="G1086" i="35" s="1"/>
  <c r="G1087" i="35" s="1"/>
  <c r="G1088" i="35" s="1"/>
  <c r="G1089" i="35" s="1"/>
  <c r="G1090" i="35" s="1"/>
  <c r="G1091" i="35" s="1"/>
  <c r="G1092" i="35" s="1"/>
  <c r="G1093" i="35" s="1"/>
  <c r="G1094" i="35" s="1"/>
  <c r="G1095" i="35" s="1"/>
  <c r="G1096" i="35" s="1"/>
  <c r="G1097" i="35" s="1"/>
  <c r="G1098" i="35" s="1"/>
  <c r="G1099" i="35" s="1"/>
  <c r="G1100" i="35" s="1"/>
  <c r="G1101" i="35" s="1"/>
  <c r="G1102" i="35" s="1"/>
  <c r="G1103" i="35" s="1"/>
  <c r="G1104" i="35" s="1"/>
  <c r="G1105" i="35" s="1"/>
  <c r="G1106" i="35" s="1"/>
  <c r="G1107" i="35" s="1"/>
  <c r="G1108" i="35" s="1"/>
  <c r="G1109" i="35" s="1"/>
  <c r="G1110" i="35" s="1"/>
  <c r="G1111" i="35" s="1"/>
  <c r="G1112" i="35" s="1"/>
  <c r="G1113" i="35" s="1"/>
  <c r="G1114" i="35" s="1"/>
  <c r="G1115" i="35" s="1"/>
  <c r="G1116" i="35" s="1"/>
  <c r="G1117" i="35" s="1"/>
  <c r="G1118" i="35" s="1"/>
  <c r="G1119" i="35" s="1"/>
  <c r="G1120" i="35" s="1"/>
  <c r="G1121" i="35" s="1"/>
  <c r="G1122" i="35" s="1"/>
  <c r="G1123" i="35" s="1"/>
  <c r="G1124" i="35" s="1"/>
  <c r="G1125" i="35" s="1"/>
  <c r="G1126" i="35" s="1"/>
  <c r="G1127" i="35" s="1"/>
  <c r="G1128" i="35" s="1"/>
  <c r="G1129" i="35" s="1"/>
  <c r="G1130" i="35" s="1"/>
  <c r="G1131" i="35" s="1"/>
  <c r="G1132" i="35" s="1"/>
  <c r="G1133" i="35" s="1"/>
  <c r="G1134" i="35" s="1"/>
  <c r="G1135" i="35" s="1"/>
  <c r="G1136" i="35" s="1"/>
  <c r="G1137" i="35" s="1"/>
  <c r="G1138" i="35" s="1"/>
  <c r="G1139" i="35" s="1"/>
  <c r="G1140" i="35" s="1"/>
  <c r="G1141" i="35" s="1"/>
  <c r="G1142" i="35" s="1"/>
  <c r="G1143" i="35" s="1"/>
  <c r="G1144" i="35" s="1"/>
  <c r="G1145" i="35" s="1"/>
  <c r="G1146" i="35" s="1"/>
  <c r="G1147" i="35" s="1"/>
  <c r="G1148" i="35" s="1"/>
  <c r="G1149" i="35" s="1"/>
  <c r="G1150" i="35" s="1"/>
  <c r="G1151" i="35" s="1"/>
  <c r="G1152" i="35" s="1"/>
  <c r="G1153" i="35" s="1"/>
  <c r="G1154" i="35" s="1"/>
  <c r="G1155" i="35" s="1"/>
  <c r="G1156" i="35" s="1"/>
  <c r="G1157" i="35" s="1"/>
  <c r="G1158" i="35" s="1"/>
  <c r="G1159" i="35" s="1"/>
  <c r="G1160" i="35" s="1"/>
  <c r="G1161" i="35" s="1"/>
  <c r="G1162" i="35" s="1"/>
  <c r="G1163" i="35" s="1"/>
  <c r="G1164" i="35" s="1"/>
  <c r="G1165" i="35" s="1"/>
  <c r="G1166" i="35" s="1"/>
  <c r="G1167" i="35" s="1"/>
  <c r="G1168" i="35" s="1"/>
  <c r="G1169" i="35" s="1"/>
  <c r="G1170" i="35" s="1"/>
  <c r="G1171" i="35" s="1"/>
  <c r="G1172" i="35" s="1"/>
  <c r="G1173" i="35" s="1"/>
  <c r="G1174" i="35" s="1"/>
  <c r="G1175" i="35" s="1"/>
  <c r="G1176" i="35" s="1"/>
  <c r="G1177" i="35" s="1"/>
  <c r="G1178" i="35" s="1"/>
  <c r="G1179" i="35" s="1"/>
  <c r="G1180" i="35" s="1"/>
  <c r="G1181" i="35" s="1"/>
  <c r="G1182" i="35" s="1"/>
  <c r="G1183" i="35" s="1"/>
  <c r="G1184" i="35" s="1"/>
  <c r="G1185" i="35" s="1"/>
  <c r="G1186" i="35" s="1"/>
  <c r="G1187" i="35" s="1"/>
  <c r="G1188" i="35" s="1"/>
  <c r="G1189" i="35" s="1"/>
  <c r="G1190" i="35" s="1"/>
  <c r="G1191" i="35" s="1"/>
  <c r="G1192" i="35" s="1"/>
  <c r="G1193" i="35" s="1"/>
  <c r="G1194" i="35" s="1"/>
  <c r="G1195" i="35" s="1"/>
  <c r="G1196" i="35" s="1"/>
  <c r="G1197" i="35" s="1"/>
  <c r="G1198" i="35" s="1"/>
  <c r="G1199" i="35" s="1"/>
  <c r="G1200" i="35" s="1"/>
  <c r="G1201" i="35" s="1"/>
  <c r="G1202" i="35" s="1"/>
  <c r="G1203" i="35" s="1"/>
  <c r="G1204" i="35" s="1"/>
  <c r="G1205" i="35" s="1"/>
  <c r="G1206" i="35" s="1"/>
  <c r="G1207" i="35" s="1"/>
  <c r="G1208" i="35" s="1"/>
  <c r="G1209" i="35" s="1"/>
  <c r="G1210" i="35" s="1"/>
  <c r="G1211" i="35" s="1"/>
  <c r="G1212" i="35" s="1"/>
  <c r="G1213" i="35" s="1"/>
  <c r="G1214" i="35" s="1"/>
  <c r="G1215" i="35" s="1"/>
  <c r="G1216" i="35" s="1"/>
  <c r="G1217" i="35" s="1"/>
  <c r="G1218" i="35" s="1"/>
  <c r="G1219" i="35" s="1"/>
  <c r="G1220" i="35" s="1"/>
  <c r="G1221" i="35" s="1"/>
  <c r="G1222" i="35" s="1"/>
  <c r="G1223" i="35" s="1"/>
  <c r="G1224" i="35" s="1"/>
  <c r="G1225" i="35" s="1"/>
  <c r="G1226" i="35" s="1"/>
  <c r="G1227" i="35" s="1"/>
  <c r="G1228" i="35" s="1"/>
  <c r="G1229" i="35" s="1"/>
  <c r="G1230" i="35" s="1"/>
  <c r="G1231" i="35" s="1"/>
  <c r="G1232" i="35" s="1"/>
  <c r="G1233" i="35" s="1"/>
  <c r="G1234" i="35" s="1"/>
  <c r="G1235" i="35" s="1"/>
  <c r="G1236" i="35" s="1"/>
  <c r="G1237" i="35" s="1"/>
  <c r="G1238" i="35" s="1"/>
  <c r="G1239" i="35" s="1"/>
  <c r="G1240" i="35" s="1"/>
  <c r="G1241" i="35" s="1"/>
  <c r="G1242" i="35" s="1"/>
  <c r="G1243" i="35" s="1"/>
  <c r="G1244" i="35" s="1"/>
  <c r="G1245" i="35" s="1"/>
  <c r="G1246" i="35" s="1"/>
  <c r="G1247" i="35" s="1"/>
  <c r="G1248" i="35" s="1"/>
  <c r="G1249" i="35" s="1"/>
  <c r="G1250" i="35" s="1"/>
  <c r="G1251" i="35" s="1"/>
  <c r="G1252" i="35" s="1"/>
  <c r="G1253" i="35" s="1"/>
  <c r="G1254" i="35" s="1"/>
  <c r="G1255" i="35" s="1"/>
  <c r="G1256" i="35" s="1"/>
  <c r="G1257" i="35" s="1"/>
  <c r="G1258" i="35" s="1"/>
  <c r="G1259" i="35" s="1"/>
  <c r="G1260" i="35" s="1"/>
  <c r="G1261" i="35" s="1"/>
  <c r="G1262" i="35" s="1"/>
  <c r="G1263" i="35" s="1"/>
  <c r="G1264" i="35" s="1"/>
  <c r="G1265" i="35" s="1"/>
  <c r="G1266" i="35" s="1"/>
  <c r="G1267" i="35" s="1"/>
  <c r="G1268" i="35" s="1"/>
  <c r="G1269" i="35" s="1"/>
  <c r="G1270" i="35" s="1"/>
  <c r="G1271" i="35" s="1"/>
  <c r="G1272" i="35" s="1"/>
  <c r="G1273" i="35" s="1"/>
  <c r="G1274" i="35" s="1"/>
  <c r="G1275" i="35" s="1"/>
  <c r="G1276" i="35" s="1"/>
  <c r="G1277" i="35" s="1"/>
  <c r="G1278" i="35" s="1"/>
  <c r="G1279" i="35" s="1"/>
  <c r="G1280" i="35" s="1"/>
  <c r="G1281" i="35" s="1"/>
  <c r="G1282" i="35" s="1"/>
  <c r="G1283" i="35" s="1"/>
  <c r="G1284" i="35" s="1"/>
  <c r="G1285" i="35" s="1"/>
  <c r="G1286" i="35" s="1"/>
  <c r="G1287" i="35" s="1"/>
  <c r="G1288" i="35" s="1"/>
  <c r="G1289" i="35" s="1"/>
  <c r="G1290" i="35" s="1"/>
  <c r="G1291" i="35" s="1"/>
  <c r="G1292" i="35" s="1"/>
  <c r="G1293" i="35" s="1"/>
  <c r="G1294" i="35" s="1"/>
  <c r="G1295" i="35" s="1"/>
  <c r="G1296" i="35" s="1"/>
  <c r="G1297" i="35" s="1"/>
  <c r="G1298" i="35" s="1"/>
  <c r="G1299" i="35" s="1"/>
  <c r="G1300" i="35" s="1"/>
  <c r="G946" i="36"/>
  <c r="G947" i="36" s="1"/>
  <c r="G948" i="36" s="1"/>
  <c r="G949" i="36" s="1"/>
  <c r="G950" i="36" s="1"/>
  <c r="G951" i="36" s="1"/>
  <c r="G952" i="36" s="1"/>
  <c r="G953" i="36" s="1"/>
  <c r="G873" i="1"/>
  <c r="G874" i="1" s="1"/>
  <c r="G875" i="1" s="1"/>
  <c r="G876" i="1" s="1"/>
  <c r="G877" i="1" s="1"/>
  <c r="G878" i="1" s="1"/>
  <c r="G879" i="1" s="1"/>
  <c r="G880" i="1" s="1"/>
  <c r="G881" i="1" s="1"/>
  <c r="G882" i="1" s="1"/>
  <c r="G883" i="1" s="1"/>
  <c r="G884" i="1" s="1"/>
  <c r="G885" i="1" s="1"/>
  <c r="G886" i="1" s="1"/>
  <c r="G887" i="1" s="1"/>
  <c r="G888" i="1" s="1"/>
  <c r="G889" i="1" s="1"/>
  <c r="G502" i="29"/>
  <c r="G503" i="29" s="1"/>
  <c r="G504" i="29" s="1"/>
  <c r="G505" i="29" s="1"/>
  <c r="G506" i="29" s="1"/>
  <c r="G507" i="29" s="1"/>
  <c r="G508" i="29" s="1"/>
  <c r="G509" i="29" s="1"/>
  <c r="G510" i="29" s="1"/>
  <c r="G511" i="29" s="1"/>
  <c r="G512" i="29" s="1"/>
  <c r="G513" i="29" s="1"/>
  <c r="G514" i="29" s="1"/>
  <c r="G515" i="29" s="1"/>
  <c r="G516" i="29" s="1"/>
  <c r="G517" i="29" s="1"/>
  <c r="G518" i="29" s="1"/>
  <c r="G519" i="29" s="1"/>
  <c r="G520" i="29" s="1"/>
  <c r="G521" i="29" s="1"/>
  <c r="G522" i="29" s="1"/>
  <c r="G523" i="29" s="1"/>
  <c r="G524" i="29" s="1"/>
  <c r="G525" i="29" s="1"/>
  <c r="G526" i="29" s="1"/>
  <c r="G527" i="29" s="1"/>
  <c r="G528" i="29" s="1"/>
  <c r="G529" i="29" s="1"/>
  <c r="G831" i="5"/>
  <c r="G832" i="5" s="1"/>
  <c r="G833" i="5" s="1"/>
  <c r="G834" i="5" s="1"/>
  <c r="G835" i="5" s="1"/>
  <c r="G836" i="5" s="1"/>
  <c r="G837" i="5" s="1"/>
  <c r="G838" i="5" s="1"/>
  <c r="G839" i="5" s="1"/>
  <c r="G840" i="5" s="1"/>
  <c r="G652" i="24"/>
  <c r="G653" i="24" s="1"/>
  <c r="G654" i="24" s="1"/>
  <c r="G655" i="24" s="1"/>
  <c r="G656" i="24" s="1"/>
  <c r="G657" i="24" s="1"/>
  <c r="G658" i="24" s="1"/>
  <c r="G659" i="24" s="1"/>
  <c r="G660" i="24" s="1"/>
  <c r="G661" i="24" s="1"/>
  <c r="G662" i="24" s="1"/>
  <c r="G663" i="24" s="1"/>
  <c r="G664" i="24" s="1"/>
  <c r="G665" i="24" s="1"/>
  <c r="G666" i="24" s="1"/>
  <c r="G83" i="41"/>
  <c r="G84" i="41" s="1"/>
  <c r="G85" i="41" s="1"/>
  <c r="G86" i="41" s="1"/>
  <c r="G87" i="41" s="1"/>
  <c r="G88" i="41" s="1"/>
  <c r="G89" i="41" s="1"/>
  <c r="G90" i="41" s="1"/>
  <c r="G91" i="41" s="1"/>
  <c r="G92" i="41" s="1"/>
  <c r="G93" i="41" s="1"/>
  <c r="G94" i="41" s="1"/>
  <c r="G95" i="41" s="1"/>
  <c r="G96" i="41" s="1"/>
  <c r="G97" i="41" s="1"/>
  <c r="G98" i="41" s="1"/>
  <c r="G99" i="41" s="1"/>
  <c r="G100" i="41" s="1"/>
  <c r="G101" i="41" s="1"/>
  <c r="G102" i="41" s="1"/>
  <c r="G103" i="41" s="1"/>
  <c r="G104" i="41" s="1"/>
  <c r="G105" i="41" s="1"/>
  <c r="G106" i="41" s="1"/>
  <c r="G107" i="41" s="1"/>
  <c r="G108" i="41" s="1"/>
  <c r="G109" i="41" s="1"/>
  <c r="G110" i="41" s="1"/>
  <c r="G111" i="41" s="1"/>
  <c r="G112" i="41" s="1"/>
  <c r="G113" i="41" s="1"/>
  <c r="G114" i="41" s="1"/>
  <c r="G115" i="41" s="1"/>
  <c r="G116" i="41" s="1"/>
  <c r="G117" i="41" s="1"/>
  <c r="G118" i="41" s="1"/>
  <c r="G119" i="41" s="1"/>
  <c r="G120" i="41" s="1"/>
  <c r="G121" i="41" s="1"/>
  <c r="G122" i="41" s="1"/>
  <c r="G123" i="41" s="1"/>
  <c r="G124" i="41" s="1"/>
  <c r="G125" i="41" s="1"/>
  <c r="G126" i="41" s="1"/>
  <c r="G127" i="41" s="1"/>
  <c r="G128" i="41" s="1"/>
  <c r="G129" i="41" s="1"/>
  <c r="G130" i="41" s="1"/>
  <c r="G131" i="41" s="1"/>
  <c r="G132" i="41" s="1"/>
  <c r="G133" i="41" s="1"/>
  <c r="G134" i="41" s="1"/>
  <c r="G577" i="25"/>
  <c r="G578" i="25" s="1"/>
  <c r="G579" i="25" s="1"/>
  <c r="G580" i="25" s="1"/>
  <c r="G581" i="25" s="1"/>
  <c r="G582" i="25" s="1"/>
  <c r="G583" i="25" s="1"/>
  <c r="G584" i="25" s="1"/>
  <c r="G585" i="25" s="1"/>
  <c r="G586" i="25" s="1"/>
  <c r="G587" i="25" s="1"/>
  <c r="G588" i="25" s="1"/>
  <c r="G589" i="25" s="1"/>
  <c r="G590" i="25" s="1"/>
  <c r="G591" i="25" s="1"/>
  <c r="G592" i="25" s="1"/>
  <c r="G593" i="25" s="1"/>
  <c r="G594" i="25" s="1"/>
  <c r="G595" i="25" s="1"/>
  <c r="G596" i="25" s="1"/>
  <c r="G597" i="25" s="1"/>
  <c r="G598" i="25" s="1"/>
  <c r="G599" i="25" s="1"/>
  <c r="G600" i="25" s="1"/>
  <c r="G601" i="25" s="1"/>
  <c r="G602" i="25" s="1"/>
  <c r="G603" i="25" s="1"/>
  <c r="G604" i="25" s="1"/>
  <c r="G605" i="25" s="1"/>
  <c r="G606" i="25" s="1"/>
  <c r="G607" i="25" s="1"/>
  <c r="G608" i="25" s="1"/>
  <c r="G609" i="25" s="1"/>
  <c r="G610" i="25" s="1"/>
  <c r="G611" i="25" s="1"/>
  <c r="G612" i="25" s="1"/>
  <c r="G613" i="25"/>
  <c r="G614" i="25" s="1"/>
  <c r="G615" i="25" s="1"/>
  <c r="G616" i="25" s="1"/>
  <c r="G617" i="25" s="1"/>
  <c r="G618" i="25" s="1"/>
  <c r="G619" i="25" s="1"/>
  <c r="G620" i="25" s="1"/>
  <c r="G621" i="25" s="1"/>
  <c r="G622" i="25" s="1"/>
  <c r="G623" i="25" s="1"/>
  <c r="G624" i="25" s="1"/>
  <c r="G625" i="25" s="1"/>
  <c r="G626" i="25" s="1"/>
  <c r="G627" i="25" s="1"/>
  <c r="G628" i="25" s="1"/>
  <c r="G629" i="25" s="1"/>
  <c r="G630" i="25" s="1"/>
  <c r="G631" i="25" s="1"/>
  <c r="G632" i="25" s="1"/>
  <c r="G633" i="25" s="1"/>
  <c r="G634" i="25" s="1"/>
  <c r="G635" i="25" s="1"/>
  <c r="G636" i="25" s="1"/>
  <c r="G637" i="25" s="1"/>
  <c r="G638" i="25" s="1"/>
  <c r="G639" i="25" s="1"/>
  <c r="G640" i="25" s="1"/>
  <c r="G641" i="25" s="1"/>
  <c r="G642" i="25" s="1"/>
  <c r="G643" i="25" s="1"/>
  <c r="G644" i="25" s="1"/>
  <c r="G408" i="33"/>
  <c r="G409" i="33" s="1"/>
  <c r="G410" i="33" s="1"/>
  <c r="G411" i="33" s="1"/>
  <c r="G412" i="33" s="1"/>
  <c r="G413" i="33" s="1"/>
  <c r="G414" i="33" s="1"/>
  <c r="G415" i="33" s="1"/>
  <c r="G416" i="33" s="1"/>
  <c r="G417" i="33" s="1"/>
  <c r="G418" i="33" s="1"/>
  <c r="G419" i="33" s="1"/>
  <c r="G420" i="33" s="1"/>
  <c r="G421" i="33" s="1"/>
  <c r="G422" i="33" s="1"/>
  <c r="G423" i="33" s="1"/>
  <c r="G424" i="33" s="1"/>
  <c r="G425" i="33" s="1"/>
  <c r="G426" i="33" s="1"/>
  <c r="G427" i="33" s="1"/>
  <c r="G428" i="33" s="1"/>
  <c r="G429" i="33" s="1"/>
  <c r="G430" i="33" s="1"/>
  <c r="G431" i="33" s="1"/>
  <c r="G432" i="33" s="1"/>
  <c r="G433" i="33" s="1"/>
  <c r="G434" i="33" s="1"/>
  <c r="G435" i="33" s="1"/>
  <c r="G436" i="33" s="1"/>
  <c r="G437" i="33" s="1"/>
  <c r="G438" i="33" s="1"/>
  <c r="G439" i="33" s="1"/>
  <c r="G440" i="33" s="1"/>
  <c r="G441" i="33" s="1"/>
  <c r="G442" i="33" s="1"/>
  <c r="G443" i="33" s="1"/>
  <c r="G444" i="33" s="1"/>
  <c r="G445" i="33" s="1"/>
  <c r="G446" i="33" s="1"/>
  <c r="G447" i="33" s="1"/>
  <c r="G448" i="33" s="1"/>
  <c r="G449" i="33" s="1"/>
  <c r="G450" i="33" s="1"/>
  <c r="G451" i="33" s="1"/>
  <c r="G281" i="21"/>
  <c r="G282" i="21" s="1"/>
  <c r="G283" i="21" s="1"/>
  <c r="G284" i="21" s="1"/>
  <c r="G285" i="21" s="1"/>
  <c r="G286" i="21" s="1"/>
  <c r="G287" i="21" s="1"/>
  <c r="G288" i="21" s="1"/>
  <c r="G289" i="21" s="1"/>
  <c r="G290" i="21" s="1"/>
  <c r="G291" i="21" s="1"/>
  <c r="G292" i="21" s="1"/>
  <c r="G293" i="21" s="1"/>
  <c r="G294" i="21" s="1"/>
  <c r="G295" i="21" s="1"/>
  <c r="G296" i="21" s="1"/>
  <c r="G297" i="21" s="1"/>
  <c r="G298" i="21" s="1"/>
  <c r="G299" i="21" s="1"/>
  <c r="G300" i="21" s="1"/>
  <c r="G301" i="21" s="1"/>
  <c r="G302" i="21" s="1"/>
  <c r="G303" i="21" s="1"/>
  <c r="G304" i="21" s="1"/>
  <c r="G305" i="21" s="1"/>
  <c r="G306" i="21" s="1"/>
  <c r="G307" i="21" s="1"/>
  <c r="G308" i="21" s="1"/>
  <c r="G309" i="21"/>
  <c r="G310" i="21" s="1"/>
  <c r="G311" i="21" s="1"/>
  <c r="G312" i="21" s="1"/>
  <c r="G313" i="21" s="1"/>
  <c r="G314" i="21" s="1"/>
  <c r="G315" i="21" s="1"/>
  <c r="G187" i="32"/>
  <c r="G188" i="32" s="1"/>
  <c r="G189" i="32" s="1"/>
  <c r="G190" i="32" s="1"/>
  <c r="G191" i="32" s="1"/>
  <c r="G192" i="32" s="1"/>
  <c r="G193" i="32" s="1"/>
  <c r="G194" i="32" s="1"/>
  <c r="G195" i="32" s="1"/>
  <c r="G196" i="32" s="1"/>
  <c r="G197" i="32" s="1"/>
  <c r="G198" i="32" s="1"/>
  <c r="G199" i="32" s="1"/>
  <c r="G200" i="32" s="1"/>
  <c r="G201" i="32" s="1"/>
  <c r="G202" i="32" s="1"/>
  <c r="G203" i="32" s="1"/>
  <c r="G145" i="17"/>
  <c r="G146" i="17" s="1"/>
  <c r="G147" i="17" s="1"/>
  <c r="G148" i="17" s="1"/>
  <c r="G149" i="17" s="1"/>
  <c r="G150" i="17" s="1"/>
  <c r="G151" i="17" s="1"/>
  <c r="G152" i="17" s="1"/>
  <c r="G153" i="17" s="1"/>
  <c r="G154" i="17" s="1"/>
  <c r="G155" i="17" s="1"/>
  <c r="G439" i="10"/>
  <c r="G440" i="10" s="1"/>
  <c r="G441" i="10" s="1"/>
  <c r="G442" i="10" s="1"/>
  <c r="G443" i="10" s="1"/>
  <c r="G444" i="10" s="1"/>
  <c r="G445" i="10" s="1"/>
  <c r="G446" i="10" s="1"/>
  <c r="G447" i="10" s="1"/>
  <c r="G448" i="10" s="1"/>
  <c r="G449" i="10" s="1"/>
  <c r="G450" i="10" s="1"/>
  <c r="G451" i="10" s="1"/>
  <c r="G452" i="10" s="1"/>
  <c r="G453" i="10" s="1"/>
  <c r="G454" i="10" s="1"/>
  <c r="G455" i="10" s="1"/>
  <c r="G456" i="10" s="1"/>
  <c r="G457" i="10" s="1"/>
  <c r="G458" i="10" s="1"/>
  <c r="G459" i="10" s="1"/>
  <c r="G460" i="10" s="1"/>
  <c r="G461" i="10" s="1"/>
  <c r="G462" i="10" s="1"/>
  <c r="G463" i="10" s="1"/>
  <c r="G464" i="10" s="1"/>
  <c r="G465" i="10" s="1"/>
  <c r="G466" i="10" s="1"/>
  <c r="G467" i="10" s="1"/>
  <c r="G468" i="10" s="1"/>
  <c r="G469" i="10" s="1"/>
  <c r="G470" i="10" s="1"/>
  <c r="G471" i="10" s="1"/>
  <c r="G472" i="10" s="1"/>
  <c r="G473" i="10" s="1"/>
  <c r="G474" i="10" s="1"/>
  <c r="G475" i="10" s="1"/>
  <c r="G476" i="10" s="1"/>
  <c r="G477" i="10" s="1"/>
  <c r="G478" i="10" s="1"/>
  <c r="G479" i="10" s="1"/>
  <c r="G480" i="10" s="1"/>
  <c r="G481" i="10" s="1"/>
  <c r="G482" i="10" s="1"/>
  <c r="G483" i="10" s="1"/>
  <c r="G484" i="10" s="1"/>
  <c r="G485" i="10" s="1"/>
  <c r="G486" i="10" s="1"/>
  <c r="G487" i="10" s="1"/>
  <c r="G488" i="10" s="1"/>
  <c r="G332" i="42"/>
  <c r="G333" i="42" s="1"/>
  <c r="G334" i="42" s="1"/>
  <c r="G335" i="42" s="1"/>
  <c r="G336" i="42" s="1"/>
  <c r="G337" i="42" s="1"/>
  <c r="G338" i="42" s="1"/>
  <c r="G339" i="42" s="1"/>
  <c r="G451" i="38"/>
  <c r="G452" i="38" s="1"/>
  <c r="G453" i="38" s="1"/>
  <c r="G454" i="38" s="1"/>
  <c r="G455" i="38" s="1"/>
  <c r="G456" i="38" s="1"/>
  <c r="G457" i="38" s="1"/>
  <c r="G458" i="38" s="1"/>
  <c r="G459" i="38" s="1"/>
  <c r="G460" i="38" s="1"/>
  <c r="G461" i="38" s="1"/>
  <c r="G462" i="38" s="1"/>
  <c r="G463" i="38" s="1"/>
  <c r="G464" i="38" s="1"/>
  <c r="G304" i="34"/>
  <c r="G305" i="34" s="1"/>
  <c r="G306" i="34" s="1"/>
  <c r="G307" i="34" s="1"/>
  <c r="G308" i="34" s="1"/>
  <c r="G309" i="34" s="1"/>
  <c r="G310" i="34" s="1"/>
  <c r="G311" i="34" s="1"/>
  <c r="G312" i="34" s="1"/>
  <c r="G313" i="34" s="1"/>
  <c r="G314" i="34" s="1"/>
  <c r="G315" i="34" s="1"/>
  <c r="G316" i="34" s="1"/>
  <c r="G317" i="34" s="1"/>
  <c r="G318" i="34" s="1"/>
  <c r="G319" i="34" s="1"/>
  <c r="G320" i="34" s="1"/>
  <c r="G321" i="34" s="1"/>
  <c r="G322" i="34" s="1"/>
  <c r="G303" i="47"/>
  <c r="G304" i="47" s="1"/>
  <c r="G305" i="47" s="1"/>
  <c r="G306" i="47" s="1"/>
  <c r="G307" i="47" s="1"/>
  <c r="G308" i="47" s="1"/>
  <c r="G303" i="45"/>
  <c r="G304" i="45" s="1"/>
  <c r="G305" i="45" s="1"/>
  <c r="G306" i="45" s="1"/>
  <c r="G307" i="45" s="1"/>
  <c r="G308" i="45" s="1"/>
  <c r="G309" i="45" s="1"/>
  <c r="G310" i="45" s="1"/>
  <c r="G311" i="45" s="1"/>
  <c r="G312" i="45" s="1"/>
  <c r="G313" i="45" s="1"/>
  <c r="G314" i="45" s="1"/>
  <c r="G315" i="45" s="1"/>
  <c r="G316" i="45" s="1"/>
  <c r="G317" i="45" s="1"/>
  <c r="G318" i="45" s="1"/>
  <c r="G319" i="45" s="1"/>
  <c r="G320" i="45" s="1"/>
  <c r="G321" i="45" s="1"/>
  <c r="G322" i="45" s="1"/>
  <c r="G323" i="45" s="1"/>
  <c r="G324" i="45" s="1"/>
  <c r="G325" i="45" s="1"/>
  <c r="G326" i="45" s="1"/>
  <c r="G327" i="45" s="1"/>
  <c r="G328" i="45" s="1"/>
  <c r="G329" i="45" s="1"/>
  <c r="G330" i="45" s="1"/>
  <c r="G331" i="45" s="1"/>
  <c r="G332" i="45" s="1"/>
  <c r="G333" i="45" s="1"/>
  <c r="G334" i="45" s="1"/>
  <c r="G335" i="45" s="1"/>
  <c r="G336" i="45" s="1"/>
  <c r="G337" i="45" s="1"/>
  <c r="G338" i="45" s="1"/>
  <c r="G339" i="45" s="1"/>
  <c r="G340" i="45" s="1"/>
  <c r="G341" i="45" s="1"/>
  <c r="G342" i="45" s="1"/>
  <c r="G343" i="45" s="1"/>
  <c r="G344" i="45" s="1"/>
  <c r="G345" i="45" s="1"/>
  <c r="G346" i="45" s="1"/>
  <c r="G347" i="45" s="1"/>
  <c r="G348" i="45" s="1"/>
  <c r="G349" i="45" s="1"/>
  <c r="G350" i="45" s="1"/>
  <c r="G351" i="45" s="1"/>
  <c r="G273" i="40"/>
  <c r="G274" i="40" s="1"/>
  <c r="G275" i="40" s="1"/>
  <c r="G276" i="40" s="1"/>
  <c r="G277" i="40" s="1"/>
  <c r="G278" i="40" s="1"/>
  <c r="G279" i="40" s="1"/>
  <c r="G280" i="40" s="1"/>
  <c r="G281" i="40" s="1"/>
  <c r="G282" i="40" s="1"/>
  <c r="G283" i="40" s="1"/>
  <c r="G284" i="40" s="1"/>
  <c r="G285" i="40" s="1"/>
  <c r="G286" i="40" s="1"/>
  <c r="G287" i="40" s="1"/>
  <c r="G288" i="40" s="1"/>
  <c r="G289" i="40" s="1"/>
  <c r="G290" i="40" s="1"/>
  <c r="G291" i="40" s="1"/>
  <c r="G292" i="40" s="1"/>
  <c r="G293" i="40" s="1"/>
  <c r="G294" i="40" s="1"/>
  <c r="G295" i="40" s="1"/>
  <c r="G296" i="40" s="1"/>
  <c r="G297" i="40" s="1"/>
  <c r="G298" i="40" s="1"/>
  <c r="G299" i="40" s="1"/>
  <c r="G300" i="40" s="1"/>
  <c r="G301" i="40" s="1"/>
  <c r="G302" i="40" s="1"/>
  <c r="G303" i="40" s="1"/>
  <c r="G304" i="40" s="1"/>
  <c r="G305" i="40" s="1"/>
  <c r="G306" i="40" s="1"/>
  <c r="G307" i="40" s="1"/>
  <c r="G308" i="40" s="1"/>
  <c r="G309" i="40" s="1"/>
  <c r="G310" i="40" s="1"/>
  <c r="G311" i="40" s="1"/>
  <c r="G312" i="40" s="1"/>
  <c r="G313" i="40" s="1"/>
  <c r="G314" i="40" s="1"/>
  <c r="G315" i="40" s="1"/>
  <c r="G316" i="40" s="1"/>
  <c r="G317" i="40" s="1"/>
  <c r="G318" i="40" s="1"/>
  <c r="G319" i="40" s="1"/>
  <c r="G320" i="40" s="1"/>
  <c r="G321" i="40" s="1"/>
  <c r="G322" i="40" s="1"/>
  <c r="G323" i="40" s="1"/>
  <c r="G324" i="40" s="1"/>
  <c r="G325" i="40" s="1"/>
  <c r="G326" i="40" s="1"/>
  <c r="G327" i="40" s="1"/>
  <c r="G328" i="40" s="1"/>
  <c r="G329" i="40" s="1"/>
  <c r="G330" i="40" s="1"/>
  <c r="G331" i="40" s="1"/>
  <c r="G332" i="40" s="1"/>
  <c r="G333" i="40" s="1"/>
  <c r="G334" i="40" s="1"/>
  <c r="G335" i="40" s="1"/>
  <c r="G336" i="40" s="1"/>
  <c r="G337" i="40" s="1"/>
  <c r="G338" i="40" s="1"/>
  <c r="G339" i="40" s="1"/>
  <c r="G340" i="40" s="1"/>
  <c r="G341" i="40" s="1"/>
  <c r="G342" i="40" s="1"/>
  <c r="G343" i="40" s="1"/>
  <c r="G344" i="40" s="1"/>
  <c r="G345" i="40" s="1"/>
  <c r="G346" i="40" s="1"/>
  <c r="G347" i="40" s="1"/>
  <c r="G348" i="40" s="1"/>
  <c r="G349" i="40" s="1"/>
  <c r="G350" i="40" s="1"/>
  <c r="G351" i="40" s="1"/>
  <c r="G352" i="40" s="1"/>
  <c r="G353" i="40" s="1"/>
  <c r="G354" i="40" s="1"/>
  <c r="G355" i="40" s="1"/>
  <c r="G356" i="40" s="1"/>
  <c r="G357" i="40" s="1"/>
  <c r="G358" i="40" s="1"/>
  <c r="G359" i="40" s="1"/>
  <c r="G360" i="40" s="1"/>
  <c r="G361" i="40" s="1"/>
  <c r="G362" i="40" s="1"/>
  <c r="G363" i="40" s="1"/>
  <c r="G364" i="40" s="1"/>
  <c r="G365" i="40" s="1"/>
  <c r="G366" i="40" s="1"/>
  <c r="G367" i="40" s="1"/>
  <c r="G368" i="40" s="1"/>
  <c r="G369" i="40" s="1"/>
  <c r="G370" i="40" s="1"/>
  <c r="G371" i="40" s="1"/>
  <c r="G372" i="40" s="1"/>
  <c r="G373" i="40" s="1"/>
  <c r="G374" i="40" s="1"/>
  <c r="G375" i="40" s="1"/>
  <c r="G376" i="40" s="1"/>
  <c r="G377" i="40" s="1"/>
  <c r="G378" i="40" s="1"/>
  <c r="G379" i="40" s="1"/>
  <c r="G380" i="40" s="1"/>
  <c r="G381" i="40" s="1"/>
  <c r="G382" i="40" s="1"/>
  <c r="G383" i="40" s="1"/>
  <c r="G384" i="40" s="1"/>
  <c r="G385" i="40" s="1"/>
  <c r="G215" i="31"/>
  <c r="G188" i="46"/>
  <c r="G189" i="46" s="1"/>
  <c r="G190" i="46" s="1"/>
  <c r="G191" i="46" s="1"/>
  <c r="G192" i="46" s="1"/>
  <c r="G193" i="46" s="1"/>
  <c r="G194" i="46" s="1"/>
  <c r="G195" i="46" s="1"/>
  <c r="G196" i="46" s="1"/>
  <c r="G197" i="46" s="1"/>
  <c r="G198" i="46" s="1"/>
  <c r="G199" i="46" s="1"/>
  <c r="G200" i="46" s="1"/>
  <c r="G201" i="46" s="1"/>
  <c r="G202" i="46" s="1"/>
  <c r="G203" i="46" s="1"/>
  <c r="G204" i="46" s="1"/>
  <c r="G205" i="46" s="1"/>
  <c r="G206" i="46" s="1"/>
  <c r="G207" i="46" s="1"/>
  <c r="G208" i="46" s="1"/>
  <c r="G209" i="46" s="1"/>
  <c r="G210" i="46" s="1"/>
  <c r="G211" i="46" s="1"/>
  <c r="G212" i="46" s="1"/>
  <c r="G199" i="39"/>
  <c r="G200" i="39" s="1"/>
  <c r="G201" i="39" s="1"/>
  <c r="G202" i="39" s="1"/>
  <c r="G203" i="39" s="1"/>
  <c r="G204" i="39" s="1"/>
  <c r="G205" i="39" s="1"/>
  <c r="G206" i="39" s="1"/>
  <c r="G207" i="39" s="1"/>
  <c r="G208" i="39" s="1"/>
  <c r="G209" i="39" s="1"/>
  <c r="G210" i="39" s="1"/>
  <c r="G211" i="39" s="1"/>
  <c r="G212" i="39" s="1"/>
  <c r="G213" i="39" s="1"/>
  <c r="G214" i="39" s="1"/>
  <c r="G215" i="39" s="1"/>
  <c r="G216" i="39" s="1"/>
  <c r="G217" i="39" s="1"/>
  <c r="G218" i="39" s="1"/>
  <c r="G219" i="39" s="1"/>
  <c r="G220" i="39" s="1"/>
  <c r="G221" i="39" s="1"/>
  <c r="G222" i="39" s="1"/>
  <c r="G223" i="39" s="1"/>
  <c r="G224" i="39" s="1"/>
  <c r="G225" i="39" s="1"/>
  <c r="G226" i="39" s="1"/>
  <c r="G227" i="39" s="1"/>
  <c r="G228" i="39" s="1"/>
  <c r="G229" i="39" s="1"/>
  <c r="G150" i="30"/>
  <c r="G151" i="30" s="1"/>
  <c r="G152" i="30" s="1"/>
  <c r="G153" i="30" s="1"/>
  <c r="G154" i="30" s="1"/>
  <c r="G155" i="30" s="1"/>
  <c r="G6" i="27"/>
  <c r="G7" i="27" s="1"/>
  <c r="G8" i="27" s="1"/>
  <c r="G9" i="27" s="1"/>
  <c r="G10" i="27" s="1"/>
  <c r="G11" i="27" s="1"/>
  <c r="G12" i="27" s="1"/>
  <c r="G13" i="27" s="1"/>
  <c r="G14" i="27" s="1"/>
  <c r="G15" i="27" s="1"/>
  <c r="G16" i="27" s="1"/>
  <c r="G17" i="27" s="1"/>
  <c r="G18" i="27" s="1"/>
  <c r="G19" i="27" s="1"/>
  <c r="G20" i="27" s="1"/>
  <c r="G21" i="27" s="1"/>
  <c r="G22" i="27" s="1"/>
  <c r="G23" i="27" s="1"/>
  <c r="G24" i="27" s="1"/>
  <c r="G25" i="27" s="1"/>
  <c r="G26" i="27" s="1"/>
  <c r="G27" i="27" s="1"/>
  <c r="G28" i="27" s="1"/>
  <c r="G29" i="27" s="1"/>
  <c r="G30" i="27" s="1"/>
  <c r="G31" i="27" s="1"/>
  <c r="G32" i="27" s="1"/>
  <c r="G33" i="27" s="1"/>
  <c r="G34" i="27" s="1"/>
  <c r="G35" i="27" s="1"/>
  <c r="G36" i="27" s="1"/>
  <c r="G37" i="27" s="1"/>
  <c r="G38" i="27" s="1"/>
  <c r="G39" i="27" s="1"/>
  <c r="G40" i="27" s="1"/>
  <c r="G41" i="27" s="1"/>
  <c r="G42" i="27" s="1"/>
  <c r="G43" i="27" s="1"/>
  <c r="G44" i="27" s="1"/>
  <c r="G45" i="27" s="1"/>
  <c r="G46" i="27" s="1"/>
  <c r="G47" i="27" s="1"/>
  <c r="G48" i="27" s="1"/>
  <c r="G49" i="27" s="1"/>
  <c r="G50" i="27" s="1"/>
  <c r="G51" i="27" s="1"/>
  <c r="G52" i="27" s="1"/>
  <c r="G53" i="27" s="1"/>
  <c r="G54" i="27" s="1"/>
  <c r="G55" i="27" s="1"/>
  <c r="G56" i="27" s="1"/>
  <c r="G57" i="27" s="1"/>
  <c r="G58" i="27" s="1"/>
  <c r="G59" i="27" s="1"/>
  <c r="G60" i="27" s="1"/>
  <c r="G61" i="27" s="1"/>
  <c r="G62" i="27" s="1"/>
  <c r="G63" i="27" s="1"/>
  <c r="G64" i="27" s="1"/>
  <c r="G65" i="27" s="1"/>
  <c r="G66" i="27" s="1"/>
  <c r="G67" i="27" s="1"/>
  <c r="G68" i="27" s="1"/>
  <c r="G69" i="27" s="1"/>
  <c r="G70" i="27" s="1"/>
  <c r="G71" i="27" s="1"/>
  <c r="G72" i="27" s="1"/>
  <c r="G73" i="27" s="1"/>
  <c r="G74" i="27" s="1"/>
  <c r="G75" i="27" s="1"/>
  <c r="G76" i="27" s="1"/>
  <c r="G77" i="27" s="1"/>
  <c r="G78" i="27" s="1"/>
  <c r="G79" i="27" s="1"/>
  <c r="G80" i="27" s="1"/>
  <c r="G81" i="27" s="1"/>
  <c r="G82" i="27" s="1"/>
  <c r="G83" i="27" s="1"/>
  <c r="G84" i="27" s="1"/>
  <c r="G85" i="27" s="1"/>
  <c r="G86" i="27" s="1"/>
  <c r="G87" i="27" s="1"/>
  <c r="G88" i="27" s="1"/>
  <c r="G89" i="27" s="1"/>
  <c r="G90" i="27" s="1"/>
  <c r="G91" i="27" s="1"/>
  <c r="G92" i="27" s="1"/>
  <c r="G93" i="27" s="1"/>
  <c r="G94" i="27" s="1"/>
  <c r="G95" i="27" s="1"/>
  <c r="G96" i="27" s="1"/>
  <c r="G97" i="27" s="1"/>
  <c r="G98" i="27" s="1"/>
  <c r="G99" i="27" s="1"/>
  <c r="G100" i="27" s="1"/>
  <c r="G101" i="27" s="1"/>
  <c r="G102" i="27" s="1"/>
  <c r="G103" i="27" s="1"/>
  <c r="G104" i="27" s="1"/>
  <c r="G105" i="27" s="1"/>
  <c r="G106" i="27" s="1"/>
  <c r="G107" i="27" s="1"/>
  <c r="G108" i="27" s="1"/>
  <c r="G109" i="27" s="1"/>
  <c r="G110" i="27" s="1"/>
  <c r="G111" i="27" s="1"/>
  <c r="G112" i="27" s="1"/>
  <c r="G113" i="27" s="1"/>
  <c r="G114" i="27" s="1"/>
  <c r="G115" i="27" s="1"/>
  <c r="G116" i="27" s="1"/>
  <c r="G117" i="27" s="1"/>
  <c r="G118" i="27" s="1"/>
  <c r="G119" i="27" s="1"/>
  <c r="G120" i="27" s="1"/>
  <c r="G121" i="27" s="1"/>
  <c r="G122" i="27" s="1"/>
  <c r="G123" i="27" s="1"/>
  <c r="G124" i="27" s="1"/>
  <c r="G125" i="27" s="1"/>
  <c r="G126" i="27" s="1"/>
  <c r="G127" i="27" s="1"/>
  <c r="G128" i="27" s="1"/>
  <c r="G129" i="27" s="1"/>
  <c r="G130" i="27" s="1"/>
  <c r="G131" i="27" s="1"/>
  <c r="G132" i="27" s="1"/>
  <c r="G133" i="27" s="1"/>
  <c r="G134" i="27" s="1"/>
  <c r="G135" i="27" s="1"/>
  <c r="G136" i="27" s="1"/>
  <c r="G137" i="27" s="1"/>
  <c r="G138" i="27" s="1"/>
  <c r="G139" i="27" s="1"/>
  <c r="G140" i="27" s="1"/>
  <c r="G6" i="23"/>
  <c r="G7" i="23" s="1"/>
  <c r="G8" i="23" s="1"/>
  <c r="G9" i="23" s="1"/>
  <c r="G10" i="23" s="1"/>
  <c r="G11" i="23" s="1"/>
  <c r="G12" i="23" s="1"/>
  <c r="G13" i="23" s="1"/>
  <c r="G14" i="23" s="1"/>
  <c r="G15" i="23" s="1"/>
  <c r="G16" i="23" s="1"/>
  <c r="G17" i="23" s="1"/>
  <c r="G18" i="23" s="1"/>
  <c r="G19" i="23" s="1"/>
  <c r="G20" i="23" s="1"/>
  <c r="G21" i="23" s="1"/>
  <c r="G22" i="23" s="1"/>
  <c r="G23" i="23" s="1"/>
  <c r="G24" i="23" s="1"/>
  <c r="G25" i="23" s="1"/>
  <c r="G26" i="23" s="1"/>
  <c r="G27" i="23" s="1"/>
  <c r="G28" i="23" s="1"/>
  <c r="G29" i="23" s="1"/>
  <c r="G30" i="23" s="1"/>
  <c r="G31" i="23" s="1"/>
  <c r="G32" i="23" s="1"/>
  <c r="G33" i="23" s="1"/>
  <c r="G34" i="23" s="1"/>
  <c r="G35" i="23" s="1"/>
  <c r="G36" i="23" s="1"/>
  <c r="G37" i="23" s="1"/>
  <c r="G38" i="23" s="1"/>
  <c r="G39" i="23" s="1"/>
  <c r="G40" i="23" s="1"/>
  <c r="G41" i="23" s="1"/>
  <c r="G42" i="23" s="1"/>
  <c r="G43" i="23" s="1"/>
  <c r="G44" i="23" s="1"/>
  <c r="G45" i="23" s="1"/>
  <c r="G46" i="23" s="1"/>
  <c r="G47" i="23" s="1"/>
  <c r="G48" i="23" s="1"/>
  <c r="G49" i="23" s="1"/>
  <c r="G50" i="23" s="1"/>
  <c r="G51" i="23" s="1"/>
  <c r="G52" i="23" s="1"/>
  <c r="G53" i="23" s="1"/>
  <c r="G54" i="23" s="1"/>
  <c r="G55" i="23" s="1"/>
  <c r="G56" i="23" s="1"/>
  <c r="G57" i="23" s="1"/>
  <c r="G58" i="23" s="1"/>
  <c r="G59" i="23" s="1"/>
  <c r="G60" i="23" s="1"/>
  <c r="G61" i="23" s="1"/>
  <c r="G62" i="23" s="1"/>
  <c r="G63" i="23" s="1"/>
  <c r="G64" i="23" s="1"/>
  <c r="G65" i="23" s="1"/>
  <c r="G66" i="23" s="1"/>
  <c r="G67" i="23" s="1"/>
  <c r="G68" i="23" s="1"/>
  <c r="G69" i="23" s="1"/>
  <c r="G70" i="23" s="1"/>
  <c r="G71" i="23" s="1"/>
  <c r="G72" i="23" s="1"/>
  <c r="G73" i="23" s="1"/>
  <c r="G74" i="23" s="1"/>
  <c r="G75" i="23" s="1"/>
  <c r="G76" i="23" s="1"/>
  <c r="G77" i="23" s="1"/>
  <c r="G78" i="23" s="1"/>
  <c r="G79" i="23" s="1"/>
  <c r="G80" i="23" s="1"/>
  <c r="G81" i="23" s="1"/>
  <c r="G82" i="23" s="1"/>
  <c r="G83" i="23" s="1"/>
  <c r="G84" i="23" s="1"/>
  <c r="G85" i="23" s="1"/>
  <c r="G86" i="23" s="1"/>
  <c r="G87" i="23" s="1"/>
  <c r="G88" i="23" s="1"/>
  <c r="G89" i="23" s="1"/>
  <c r="G90" i="23" s="1"/>
  <c r="G91" i="23" s="1"/>
  <c r="G92" i="23" s="1"/>
  <c r="G93" i="23" s="1"/>
  <c r="G94" i="23" s="1"/>
  <c r="G95" i="23" s="1"/>
  <c r="G96" i="23" s="1"/>
  <c r="G97" i="23" s="1"/>
  <c r="G98" i="23" s="1"/>
  <c r="G99" i="23" s="1"/>
  <c r="G100" i="23" s="1"/>
  <c r="G101" i="23" s="1"/>
  <c r="G102" i="23" s="1"/>
  <c r="G103" i="23" s="1"/>
  <c r="G104" i="23" s="1"/>
  <c r="G105" i="23" s="1"/>
  <c r="G106" i="23" s="1"/>
  <c r="G107" i="23" s="1"/>
  <c r="G108" i="23" s="1"/>
  <c r="G109" i="23" s="1"/>
  <c r="G110" i="23" s="1"/>
  <c r="G111" i="23" s="1"/>
  <c r="G112" i="23" s="1"/>
  <c r="G113" i="23" s="1"/>
  <c r="G114" i="23" s="1"/>
  <c r="G115" i="23" s="1"/>
  <c r="G116" i="23" s="1"/>
  <c r="G117" i="23" s="1"/>
  <c r="G118" i="23" s="1"/>
  <c r="G119" i="23" s="1"/>
  <c r="G120" i="23" s="1"/>
  <c r="G121" i="23" s="1"/>
  <c r="G122" i="23" s="1"/>
  <c r="G123" i="23" s="1"/>
  <c r="G124" i="23" s="1"/>
  <c r="G125" i="23" s="1"/>
  <c r="G126" i="23" s="1"/>
  <c r="G127" i="23" s="1"/>
  <c r="G128" i="23" s="1"/>
  <c r="G129" i="23" s="1"/>
  <c r="G130" i="23" s="1"/>
  <c r="G131" i="23" s="1"/>
  <c r="G132" i="23" s="1"/>
  <c r="G133" i="23" s="1"/>
  <c r="G134" i="23" s="1"/>
  <c r="G135" i="23" s="1"/>
  <c r="G6" i="22"/>
  <c r="G7" i="22" s="1"/>
  <c r="G6" i="20"/>
  <c r="G7" i="20" s="1"/>
  <c r="G8" i="20" s="1"/>
  <c r="G9" i="20" s="1"/>
  <c r="G10" i="20" s="1"/>
  <c r="G11" i="20" s="1"/>
  <c r="G12" i="20" s="1"/>
  <c r="G13" i="20" s="1"/>
  <c r="G14" i="20" s="1"/>
  <c r="G15" i="20" s="1"/>
  <c r="G16" i="20" s="1"/>
  <c r="G17" i="20" s="1"/>
  <c r="G18" i="20" s="1"/>
  <c r="G19" i="20" s="1"/>
  <c r="G20" i="20" s="1"/>
  <c r="G21" i="20" s="1"/>
  <c r="G22" i="20" s="1"/>
  <c r="G23" i="20" s="1"/>
  <c r="G24" i="20" s="1"/>
  <c r="G25" i="20" s="1"/>
  <c r="G26" i="20" s="1"/>
  <c r="G27" i="20" s="1"/>
  <c r="G28" i="20" s="1"/>
  <c r="G29" i="20" s="1"/>
  <c r="G30" i="20" s="1"/>
  <c r="G31" i="20" s="1"/>
  <c r="G32" i="20" s="1"/>
  <c r="G33" i="20" s="1"/>
  <c r="G34" i="20" s="1"/>
  <c r="G35" i="20" s="1"/>
  <c r="G36" i="20" s="1"/>
  <c r="G37" i="20" s="1"/>
  <c r="G38" i="20" s="1"/>
  <c r="G39" i="20" s="1"/>
  <c r="G40" i="20" s="1"/>
  <c r="G41" i="20" s="1"/>
  <c r="G42" i="20" s="1"/>
  <c r="G43" i="20" s="1"/>
  <c r="G44" i="20" s="1"/>
  <c r="G45" i="20" s="1"/>
  <c r="G46" i="20" s="1"/>
  <c r="G47" i="20" s="1"/>
  <c r="G48" i="20" s="1"/>
  <c r="G49" i="20" s="1"/>
  <c r="G50" i="20" s="1"/>
  <c r="G51" i="20" s="1"/>
  <c r="G52" i="20" s="1"/>
  <c r="G53" i="20" s="1"/>
  <c r="G54" i="20" s="1"/>
  <c r="G55" i="20" s="1"/>
  <c r="G56" i="20" s="1"/>
  <c r="G57" i="20" s="1"/>
  <c r="G58" i="20" s="1"/>
  <c r="G59" i="20" s="1"/>
  <c r="G60" i="20" s="1"/>
  <c r="G61" i="20" s="1"/>
  <c r="G62" i="20" s="1"/>
  <c r="G63" i="20" s="1"/>
  <c r="G64" i="20" s="1"/>
  <c r="G65" i="20" s="1"/>
  <c r="G66" i="20" s="1"/>
  <c r="G67" i="20" s="1"/>
  <c r="G68" i="20" s="1"/>
  <c r="G69" i="20" s="1"/>
  <c r="G70" i="20" s="1"/>
  <c r="G71" i="20" s="1"/>
  <c r="G72" i="20" s="1"/>
  <c r="G73" i="20" s="1"/>
  <c r="G74" i="20" s="1"/>
  <c r="G75" i="20" s="1"/>
  <c r="G76" i="20" s="1"/>
  <c r="G77" i="20" s="1"/>
  <c r="G78" i="20" s="1"/>
  <c r="G79" i="20" s="1"/>
  <c r="G80" i="20" s="1"/>
  <c r="G81" i="20" s="1"/>
  <c r="G82" i="20" s="1"/>
  <c r="G83" i="20" s="1"/>
  <c r="G6" i="19"/>
  <c r="G7" i="19" s="1"/>
  <c r="G8" i="19" s="1"/>
  <c r="G9" i="19" s="1"/>
  <c r="G10" i="19" s="1"/>
  <c r="G11" i="19" s="1"/>
  <c r="G12" i="19" s="1"/>
  <c r="G13" i="19" s="1"/>
  <c r="G14" i="19" s="1"/>
  <c r="G15" i="19" s="1"/>
  <c r="G16" i="19" s="1"/>
  <c r="G17" i="19" s="1"/>
  <c r="G18" i="19" s="1"/>
  <c r="G19" i="19" s="1"/>
  <c r="G20" i="19" s="1"/>
  <c r="G21" i="19" s="1"/>
  <c r="G22" i="19" s="1"/>
  <c r="G23" i="19" s="1"/>
  <c r="G24" i="19" s="1"/>
  <c r="G25" i="19" s="1"/>
  <c r="G26" i="19" s="1"/>
  <c r="G27" i="19" s="1"/>
  <c r="G28" i="19" s="1"/>
  <c r="G29" i="19" s="1"/>
  <c r="G30" i="19" s="1"/>
  <c r="G31" i="19" s="1"/>
  <c r="G32" i="19" s="1"/>
  <c r="G33" i="19" s="1"/>
  <c r="G34" i="19" s="1"/>
  <c r="G35" i="19" s="1"/>
  <c r="G36" i="19" s="1"/>
  <c r="G37" i="19" s="1"/>
  <c r="G38" i="19" s="1"/>
  <c r="G39" i="19" s="1"/>
  <c r="G40" i="19" s="1"/>
  <c r="G41" i="19" s="1"/>
  <c r="G42" i="19" s="1"/>
  <c r="G43" i="19" s="1"/>
  <c r="G44" i="19" s="1"/>
  <c r="G45" i="19" s="1"/>
  <c r="G46" i="19" s="1"/>
  <c r="G47" i="19" s="1"/>
  <c r="G48" i="19" s="1"/>
  <c r="G49" i="19" s="1"/>
  <c r="G50" i="19" s="1"/>
  <c r="G51" i="19" s="1"/>
  <c r="G52" i="19" s="1"/>
  <c r="G53" i="19" s="1"/>
  <c r="G54" i="19" s="1"/>
  <c r="G55" i="19" s="1"/>
  <c r="G56" i="19" s="1"/>
  <c r="G57" i="19" s="1"/>
  <c r="G58" i="19" s="1"/>
  <c r="G59" i="19" s="1"/>
  <c r="G60" i="19" s="1"/>
  <c r="G61" i="19" s="1"/>
  <c r="G62" i="19" s="1"/>
  <c r="G63" i="19" s="1"/>
  <c r="G64" i="19" s="1"/>
  <c r="G65" i="19" s="1"/>
  <c r="G66" i="19" s="1"/>
  <c r="G67" i="19" s="1"/>
  <c r="G68" i="19" s="1"/>
  <c r="G69" i="19" s="1"/>
  <c r="G70" i="19" s="1"/>
  <c r="G71" i="19" s="1"/>
  <c r="G72" i="19" s="1"/>
  <c r="G73" i="19" s="1"/>
  <c r="G74" i="19" s="1"/>
  <c r="G75" i="19" s="1"/>
  <c r="G76" i="19" s="1"/>
  <c r="G77" i="19" s="1"/>
  <c r="G78" i="19" s="1"/>
  <c r="G79" i="19" s="1"/>
  <c r="G80" i="19" s="1"/>
  <c r="G81" i="19" s="1"/>
  <c r="G82" i="19" s="1"/>
  <c r="G83" i="19" s="1"/>
  <c r="G84" i="19" s="1"/>
  <c r="G85" i="19" s="1"/>
  <c r="G86" i="19" s="1"/>
  <c r="G87" i="19" s="1"/>
  <c r="G88" i="19" s="1"/>
  <c r="G89" i="19" s="1"/>
  <c r="G90" i="19" s="1"/>
  <c r="G91" i="19" s="1"/>
  <c r="G92" i="19" s="1"/>
  <c r="G93" i="19" s="1"/>
  <c r="G94" i="19" s="1"/>
  <c r="G95" i="19" s="1"/>
  <c r="G96" i="19" s="1"/>
  <c r="G97" i="19" s="1"/>
  <c r="G98" i="19" s="1"/>
  <c r="G99" i="19" s="1"/>
  <c r="G100" i="19" s="1"/>
  <c r="G101" i="19" s="1"/>
  <c r="G102" i="19" s="1"/>
  <c r="G103" i="19" s="1"/>
  <c r="G104" i="19" s="1"/>
  <c r="G105" i="19" s="1"/>
  <c r="G106" i="19" s="1"/>
  <c r="G107" i="19" s="1"/>
  <c r="G108" i="19" s="1"/>
  <c r="G109" i="19" s="1"/>
  <c r="G110" i="19" s="1"/>
  <c r="G111" i="19" s="1"/>
  <c r="G112" i="19" s="1"/>
  <c r="G113" i="19" s="1"/>
  <c r="G114" i="19" s="1"/>
  <c r="G115" i="19" s="1"/>
  <c r="G116" i="19" s="1"/>
  <c r="G117" i="19" s="1"/>
  <c r="G118" i="19" s="1"/>
  <c r="G119" i="19" s="1"/>
  <c r="G120" i="19" s="1"/>
  <c r="G121" i="19" s="1"/>
  <c r="G122" i="19" s="1"/>
  <c r="G123" i="19" s="1"/>
  <c r="G124" i="19" s="1"/>
  <c r="G125" i="19" s="1"/>
  <c r="G126" i="19" s="1"/>
  <c r="G127" i="19" s="1"/>
  <c r="G128" i="19" s="1"/>
  <c r="G129" i="19" s="1"/>
  <c r="G130" i="19" s="1"/>
  <c r="G131" i="19" s="1"/>
  <c r="G132" i="19" s="1"/>
  <c r="G133" i="19" s="1"/>
  <c r="G134" i="19" s="1"/>
  <c r="G135" i="19" s="1"/>
  <c r="G136" i="19" s="1"/>
  <c r="G137" i="19" s="1"/>
  <c r="G138" i="19" s="1"/>
  <c r="G139" i="19" s="1"/>
  <c r="G140" i="19" s="1"/>
  <c r="G141" i="19" s="1"/>
  <c r="G142" i="19" s="1"/>
  <c r="G143" i="19" s="1"/>
  <c r="G144" i="19" s="1"/>
  <c r="G145" i="19" s="1"/>
  <c r="G146" i="19" s="1"/>
  <c r="G147" i="19" s="1"/>
  <c r="G148" i="19" s="1"/>
  <c r="G149" i="19" s="1"/>
  <c r="G150" i="19" s="1"/>
  <c r="G151" i="19" s="1"/>
  <c r="G152" i="19" s="1"/>
  <c r="G153" i="19" s="1"/>
  <c r="G154" i="19" s="1"/>
  <c r="G155" i="19" s="1"/>
  <c r="G156" i="19" s="1"/>
  <c r="G157" i="19" s="1"/>
  <c r="G158" i="19" s="1"/>
  <c r="G159" i="19" s="1"/>
  <c r="G160" i="19" s="1"/>
  <c r="G161" i="19" s="1"/>
  <c r="G162" i="19" s="1"/>
  <c r="G163" i="19" s="1"/>
  <c r="G164" i="19" s="1"/>
  <c r="G165" i="19" s="1"/>
  <c r="G166" i="19" s="1"/>
  <c r="G167" i="19" s="1"/>
  <c r="G168" i="19" s="1"/>
  <c r="G169" i="19" s="1"/>
  <c r="G170" i="19" s="1"/>
  <c r="G171" i="19" s="1"/>
  <c r="G172" i="19" s="1"/>
  <c r="G173" i="19" s="1"/>
  <c r="G174" i="19" s="1"/>
  <c r="G175" i="19" s="1"/>
  <c r="G176" i="19" s="1"/>
  <c r="G177" i="19" s="1"/>
  <c r="G178" i="19" s="1"/>
  <c r="G179" i="19" s="1"/>
  <c r="G180" i="19" s="1"/>
  <c r="G181" i="19" s="1"/>
  <c r="G182" i="19" s="1"/>
  <c r="G183" i="19" s="1"/>
  <c r="G184" i="19" s="1"/>
  <c r="G185" i="19" s="1"/>
  <c r="G186" i="19" s="1"/>
  <c r="G187" i="19" s="1"/>
  <c r="G6" i="16"/>
  <c r="G7" i="16" s="1"/>
  <c r="G8" i="16" s="1"/>
  <c r="G9" i="16" s="1"/>
  <c r="G10" i="16" s="1"/>
  <c r="G11" i="16" s="1"/>
  <c r="G12" i="16" s="1"/>
  <c r="G13" i="16" s="1"/>
  <c r="G14" i="16" s="1"/>
  <c r="G15" i="16" s="1"/>
  <c r="G16" i="16" s="1"/>
  <c r="G17" i="16" s="1"/>
  <c r="G18" i="16" s="1"/>
  <c r="G19" i="16" s="1"/>
  <c r="G20" i="16" s="1"/>
  <c r="G21" i="16" s="1"/>
  <c r="G22" i="16" s="1"/>
  <c r="G23" i="16" s="1"/>
  <c r="G24" i="16" s="1"/>
  <c r="G25" i="16" s="1"/>
  <c r="G26" i="16" s="1"/>
  <c r="G27" i="16" s="1"/>
  <c r="G28" i="16" s="1"/>
  <c r="G29" i="16" s="1"/>
  <c r="G30" i="16" s="1"/>
  <c r="G31" i="16" s="1"/>
  <c r="G32" i="16" s="1"/>
  <c r="G33" i="16" s="1"/>
  <c r="G34" i="16" s="1"/>
  <c r="G35" i="16" s="1"/>
  <c r="G36" i="16" s="1"/>
  <c r="G37" i="16" s="1"/>
  <c r="G38" i="16" s="1"/>
  <c r="G39" i="16" s="1"/>
  <c r="G40" i="16" s="1"/>
  <c r="G41" i="16" s="1"/>
  <c r="G42" i="16" s="1"/>
  <c r="G43" i="16" s="1"/>
  <c r="G44" i="16" s="1"/>
  <c r="G45" i="16" s="1"/>
  <c r="G46" i="16" s="1"/>
  <c r="G47" i="16" s="1"/>
  <c r="G48" i="16" s="1"/>
  <c r="G49" i="16" s="1"/>
  <c r="G50" i="16" s="1"/>
  <c r="G51" i="16" s="1"/>
  <c r="G52" i="16" s="1"/>
  <c r="G53" i="16" s="1"/>
  <c r="G54" i="16" s="1"/>
  <c r="G55" i="16" s="1"/>
  <c r="G56" i="16" s="1"/>
  <c r="G57" i="16" s="1"/>
  <c r="G58" i="16" s="1"/>
  <c r="G59" i="16" s="1"/>
  <c r="G60" i="16" s="1"/>
  <c r="G61" i="16" s="1"/>
  <c r="G62" i="16" s="1"/>
  <c r="G63" i="16" s="1"/>
  <c r="G64" i="16" s="1"/>
  <c r="G65" i="16" s="1"/>
  <c r="G66" i="16" s="1"/>
  <c r="G67" i="16" s="1"/>
  <c r="G68" i="16" s="1"/>
  <c r="G69" i="16" s="1"/>
  <c r="G70" i="16" s="1"/>
  <c r="G71" i="16" s="1"/>
  <c r="G72" i="16" s="1"/>
  <c r="G73" i="16" s="1"/>
  <c r="G74" i="16" s="1"/>
  <c r="G75" i="16" s="1"/>
  <c r="G76" i="16" s="1"/>
  <c r="G77" i="16" s="1"/>
  <c r="G78" i="16" s="1"/>
  <c r="G79" i="16" s="1"/>
  <c r="G80" i="16" s="1"/>
  <c r="G81" i="16" s="1"/>
  <c r="G82" i="16" s="1"/>
  <c r="G83" i="16" s="1"/>
  <c r="G84" i="16" s="1"/>
  <c r="G85" i="16" s="1"/>
  <c r="G86" i="16" s="1"/>
  <c r="G87" i="16" s="1"/>
  <c r="G88" i="16" s="1"/>
  <c r="G89" i="16" s="1"/>
  <c r="G90" i="16" s="1"/>
  <c r="G91" i="16" s="1"/>
  <c r="G92" i="16" s="1"/>
  <c r="G93" i="16" s="1"/>
  <c r="G94" i="16" s="1"/>
  <c r="G95" i="16" s="1"/>
  <c r="G96" i="16" s="1"/>
  <c r="G97" i="16" s="1"/>
  <c r="G98" i="16" s="1"/>
  <c r="G99" i="16" s="1"/>
  <c r="G100" i="16" s="1"/>
  <c r="G101" i="16" s="1"/>
  <c r="G102" i="16" s="1"/>
  <c r="G103" i="16" s="1"/>
  <c r="G104" i="16" s="1"/>
  <c r="G105" i="16" s="1"/>
  <c r="G106" i="16" s="1"/>
  <c r="G107" i="16" s="1"/>
  <c r="G108" i="16" s="1"/>
  <c r="G109" i="16" s="1"/>
  <c r="G110" i="16" s="1"/>
  <c r="G111" i="16" s="1"/>
  <c r="G112" i="16" s="1"/>
  <c r="G113" i="16" s="1"/>
  <c r="G114" i="16" s="1"/>
  <c r="G115" i="16" s="1"/>
  <c r="G116" i="16" s="1"/>
  <c r="G117" i="16" s="1"/>
  <c r="G118" i="16" s="1"/>
  <c r="G119" i="16" s="1"/>
  <c r="G120" i="16" s="1"/>
  <c r="G121" i="16" s="1"/>
  <c r="G122" i="16" s="1"/>
  <c r="G123" i="16" s="1"/>
  <c r="G124" i="16" s="1"/>
  <c r="G125" i="16" s="1"/>
  <c r="G126" i="16" s="1"/>
  <c r="G127" i="16" s="1"/>
  <c r="G128" i="16" s="1"/>
  <c r="G129" i="16" s="1"/>
  <c r="G130" i="16" s="1"/>
  <c r="G131" i="16" s="1"/>
  <c r="G132" i="16" s="1"/>
  <c r="G133" i="16" s="1"/>
  <c r="G134" i="16" s="1"/>
  <c r="G135" i="16" s="1"/>
  <c r="G136" i="16" s="1"/>
  <c r="G137" i="16" s="1"/>
  <c r="G138" i="16" s="1"/>
  <c r="G139" i="16" s="1"/>
  <c r="G140" i="16" s="1"/>
  <c r="G141" i="16" s="1"/>
  <c r="G142" i="16" s="1"/>
  <c r="G143" i="16" s="1"/>
  <c r="G144" i="16" s="1"/>
  <c r="G145" i="16" s="1"/>
  <c r="G146" i="16" s="1"/>
  <c r="G147" i="16" s="1"/>
  <c r="G148" i="16" s="1"/>
  <c r="G149" i="16" s="1"/>
  <c r="G150" i="16" s="1"/>
  <c r="G151" i="16" s="1"/>
  <c r="G152" i="16" s="1"/>
  <c r="G153" i="16" s="1"/>
  <c r="G154" i="16" s="1"/>
  <c r="G155" i="16" s="1"/>
  <c r="G156" i="16" s="1"/>
  <c r="G157" i="16" s="1"/>
  <c r="G158" i="16" s="1"/>
  <c r="G159" i="16" s="1"/>
  <c r="G160" i="16" s="1"/>
  <c r="G161" i="16" s="1"/>
  <c r="G162" i="16" s="1"/>
  <c r="G163" i="16" s="1"/>
  <c r="G164" i="16" s="1"/>
  <c r="G165" i="16" s="1"/>
  <c r="G166" i="16" s="1"/>
  <c r="G167" i="16" s="1"/>
  <c r="G168" i="16" s="1"/>
  <c r="G169" i="16" s="1"/>
  <c r="G170" i="16" s="1"/>
  <c r="G171" i="16" s="1"/>
  <c r="G172" i="16" s="1"/>
  <c r="G173" i="16" s="1"/>
  <c r="G174" i="16" s="1"/>
  <c r="G175" i="16" s="1"/>
  <c r="G176" i="16" s="1"/>
  <c r="G177" i="16" s="1"/>
  <c r="G178" i="16" s="1"/>
  <c r="G179" i="16" s="1"/>
  <c r="G180" i="16" s="1"/>
  <c r="G181" i="16" s="1"/>
  <c r="G182" i="16" s="1"/>
  <c r="G183" i="16" s="1"/>
  <c r="G184" i="16" s="1"/>
  <c r="G185" i="16" s="1"/>
  <c r="G186" i="16" s="1"/>
  <c r="G187" i="16" s="1"/>
  <c r="G188" i="16" s="1"/>
  <c r="G189" i="16" s="1"/>
  <c r="G190" i="16" s="1"/>
  <c r="G191" i="16" s="1"/>
  <c r="G192" i="16" s="1"/>
  <c r="G193" i="16" s="1"/>
  <c r="G194" i="16" s="1"/>
  <c r="G195" i="16" s="1"/>
  <c r="G196" i="16" s="1"/>
  <c r="G197" i="16" s="1"/>
  <c r="G198" i="16" s="1"/>
  <c r="G199" i="16" s="1"/>
  <c r="G200" i="16" s="1"/>
  <c r="G201" i="16" s="1"/>
  <c r="G202" i="16" s="1"/>
  <c r="G203" i="16" s="1"/>
  <c r="G204" i="16" s="1"/>
  <c r="G205" i="16" s="1"/>
  <c r="G206" i="16" s="1"/>
  <c r="G207" i="16" s="1"/>
  <c r="G208" i="16" s="1"/>
  <c r="G209" i="16" s="1"/>
  <c r="G210" i="16" s="1"/>
  <c r="G211" i="16" s="1"/>
  <c r="G212" i="16" s="1"/>
  <c r="G213" i="16" s="1"/>
  <c r="G214" i="16" s="1"/>
  <c r="G215" i="16" s="1"/>
  <c r="G216" i="16" s="1"/>
  <c r="G217" i="16" s="1"/>
  <c r="G218" i="16" s="1"/>
  <c r="G219" i="16" s="1"/>
  <c r="G220" i="16" s="1"/>
  <c r="G221" i="16" s="1"/>
  <c r="G222" i="16" s="1"/>
  <c r="G223" i="16" s="1"/>
  <c r="G224" i="16" s="1"/>
  <c r="G225" i="16" s="1"/>
  <c r="G226" i="16" s="1"/>
  <c r="G227" i="16" s="1"/>
  <c r="G228" i="16" s="1"/>
  <c r="G229" i="16" s="1"/>
  <c r="G230" i="16" s="1"/>
  <c r="G231" i="16" s="1"/>
  <c r="G232" i="16" s="1"/>
  <c r="G233" i="16" s="1"/>
  <c r="G234" i="16" s="1"/>
  <c r="G235" i="16" s="1"/>
  <c r="G236" i="16" s="1"/>
  <c r="G237" i="16" s="1"/>
  <c r="G238" i="16" s="1"/>
  <c r="G239" i="16" s="1"/>
  <c r="G240" i="16" s="1"/>
  <c r="G241" i="16" s="1"/>
  <c r="G242" i="16" s="1"/>
  <c r="G6" i="15"/>
  <c r="G7" i="15" s="1"/>
  <c r="G8" i="15" s="1"/>
  <c r="G9" i="15" s="1"/>
  <c r="G10" i="15" s="1"/>
  <c r="G11" i="15" s="1"/>
  <c r="G12" i="15" s="1"/>
  <c r="G13" i="15" s="1"/>
  <c r="G14" i="15" s="1"/>
  <c r="G15" i="15" s="1"/>
  <c r="G16" i="15" s="1"/>
  <c r="G17" i="15" s="1"/>
  <c r="G18" i="15" s="1"/>
  <c r="G19" i="15" s="1"/>
  <c r="G20" i="15" s="1"/>
  <c r="G21" i="15" s="1"/>
  <c r="G22" i="15" s="1"/>
  <c r="G23" i="15" s="1"/>
  <c r="G24" i="15" s="1"/>
  <c r="G25" i="15" s="1"/>
  <c r="G26" i="15" s="1"/>
  <c r="G27" i="15" s="1"/>
  <c r="G28" i="15" s="1"/>
  <c r="G29" i="15" s="1"/>
  <c r="G30" i="15" s="1"/>
  <c r="G31" i="15" s="1"/>
  <c r="G32" i="15" s="1"/>
  <c r="G33" i="15" s="1"/>
  <c r="G34" i="15" s="1"/>
  <c r="G35" i="15" s="1"/>
  <c r="G36" i="15" s="1"/>
  <c r="G37" i="15" s="1"/>
  <c r="G38" i="15" s="1"/>
  <c r="G39" i="15" s="1"/>
  <c r="G40" i="15" s="1"/>
  <c r="G41" i="15" s="1"/>
  <c r="G42" i="15" s="1"/>
  <c r="G43" i="15" s="1"/>
  <c r="G44" i="15" s="1"/>
  <c r="G45" i="15" s="1"/>
  <c r="G46" i="15" s="1"/>
  <c r="G47" i="15" s="1"/>
  <c r="G48" i="15" s="1"/>
  <c r="G49" i="15" s="1"/>
  <c r="G50" i="15" s="1"/>
  <c r="G51" i="15" s="1"/>
  <c r="G52" i="15" s="1"/>
  <c r="G53" i="15" s="1"/>
  <c r="G54" i="15" s="1"/>
  <c r="G55" i="15" s="1"/>
  <c r="G56" i="15" s="1"/>
  <c r="G57" i="15" s="1"/>
  <c r="G58" i="15" s="1"/>
  <c r="G59" i="15" s="1"/>
  <c r="G60" i="15" s="1"/>
  <c r="G61" i="15" s="1"/>
  <c r="G62" i="15" s="1"/>
  <c r="G63" i="15" s="1"/>
  <c r="G64" i="15" s="1"/>
  <c r="G65" i="15" s="1"/>
  <c r="G66" i="15" s="1"/>
  <c r="G67" i="15" s="1"/>
  <c r="G68" i="15" s="1"/>
  <c r="G69" i="15" s="1"/>
  <c r="G70" i="15" s="1"/>
  <c r="G71" i="15" s="1"/>
  <c r="G72" i="15" s="1"/>
  <c r="G73" i="15" s="1"/>
  <c r="G74" i="15" s="1"/>
  <c r="G75" i="15" s="1"/>
  <c r="G76" i="15" s="1"/>
  <c r="G77" i="15" s="1"/>
  <c r="G78" i="15" s="1"/>
  <c r="G79" i="15" s="1"/>
  <c r="G80" i="15" s="1"/>
  <c r="G81" i="15" s="1"/>
  <c r="G82" i="15" s="1"/>
  <c r="G83" i="15" s="1"/>
  <c r="G84" i="15" s="1"/>
  <c r="G85" i="15" s="1"/>
  <c r="G86" i="15" s="1"/>
  <c r="G87" i="15" s="1"/>
  <c r="G88" i="15" s="1"/>
  <c r="G89" i="15" s="1"/>
  <c r="G90" i="15" s="1"/>
  <c r="G91" i="15" s="1"/>
  <c r="G92" i="15" s="1"/>
  <c r="G93" i="15" s="1"/>
  <c r="G94" i="15" s="1"/>
  <c r="G95" i="15" s="1"/>
  <c r="G96" i="15" s="1"/>
  <c r="G97" i="15" s="1"/>
  <c r="G98" i="15" s="1"/>
  <c r="G99" i="15" s="1"/>
  <c r="G100" i="15" s="1"/>
  <c r="G101" i="15" s="1"/>
  <c r="G102" i="15" s="1"/>
  <c r="G103" i="15" s="1"/>
  <c r="G104" i="15" s="1"/>
  <c r="G105" i="15" s="1"/>
  <c r="G106" i="15" s="1"/>
  <c r="G107" i="15" s="1"/>
  <c r="G108" i="15" s="1"/>
  <c r="G109" i="15" s="1"/>
  <c r="G110" i="15" s="1"/>
  <c r="G111" i="15" s="1"/>
  <c r="G112" i="15" s="1"/>
  <c r="G113" i="15" s="1"/>
  <c r="G114" i="15" s="1"/>
  <c r="G115" i="15" s="1"/>
  <c r="G116" i="15" s="1"/>
  <c r="G117" i="15" s="1"/>
  <c r="G118" i="15" s="1"/>
  <c r="G119" i="15" s="1"/>
  <c r="G120" i="15" s="1"/>
  <c r="G121" i="15" s="1"/>
  <c r="G122" i="15" s="1"/>
  <c r="G123" i="15" s="1"/>
  <c r="G124" i="15" s="1"/>
  <c r="G125" i="15" s="1"/>
  <c r="G126" i="15" s="1"/>
  <c r="G127" i="15" s="1"/>
  <c r="G128" i="15" s="1"/>
  <c r="G129" i="15" s="1"/>
  <c r="G130" i="15" s="1"/>
  <c r="G131" i="15" s="1"/>
  <c r="G132" i="15" s="1"/>
  <c r="G133" i="15" s="1"/>
  <c r="G134" i="15" s="1"/>
  <c r="G135" i="15" s="1"/>
  <c r="G136" i="15" s="1"/>
  <c r="G137" i="15" s="1"/>
  <c r="G138" i="15" s="1"/>
  <c r="G139" i="15" s="1"/>
  <c r="G140" i="15" s="1"/>
  <c r="G141" i="15" s="1"/>
  <c r="G142" i="15" s="1"/>
  <c r="G143" i="15" s="1"/>
  <c r="G144" i="15" s="1"/>
  <c r="G145" i="15" s="1"/>
  <c r="G146" i="15" s="1"/>
  <c r="G147" i="15" s="1"/>
  <c r="G148" i="15" s="1"/>
  <c r="G149" i="15" s="1"/>
  <c r="G150" i="15" s="1"/>
  <c r="G151" i="15" s="1"/>
  <c r="G152" i="15" s="1"/>
  <c r="G153" i="15" s="1"/>
  <c r="G154" i="15" s="1"/>
  <c r="G155" i="15" s="1"/>
  <c r="G156" i="15" s="1"/>
  <c r="G157" i="15" s="1"/>
  <c r="G158" i="15" s="1"/>
  <c r="G159" i="15" s="1"/>
  <c r="G160" i="15" s="1"/>
  <c r="G161" i="15" s="1"/>
  <c r="G162" i="15" s="1"/>
  <c r="G163" i="15" s="1"/>
  <c r="G164" i="15" s="1"/>
  <c r="G165" i="15" s="1"/>
  <c r="G166" i="15" s="1"/>
  <c r="G167" i="15" s="1"/>
  <c r="G168" i="15" s="1"/>
  <c r="G169" i="15" s="1"/>
  <c r="G170" i="15" s="1"/>
  <c r="G171" i="15" s="1"/>
  <c r="G172" i="15" s="1"/>
  <c r="G173" i="15" s="1"/>
  <c r="G174" i="15" s="1"/>
  <c r="G175" i="15" s="1"/>
  <c r="G176" i="15" s="1"/>
  <c r="G177" i="15" s="1"/>
  <c r="G178" i="15" s="1"/>
  <c r="G179" i="15" s="1"/>
  <c r="G180" i="15" s="1"/>
  <c r="G181" i="15" s="1"/>
  <c r="G182" i="15" s="1"/>
  <c r="G183" i="15" s="1"/>
  <c r="G184" i="15" s="1"/>
  <c r="G185" i="15" s="1"/>
  <c r="G186" i="15" s="1"/>
  <c r="G187" i="15" s="1"/>
  <c r="G6" i="14"/>
  <c r="G7" i="14" s="1"/>
  <c r="G8" i="14" s="1"/>
  <c r="G9" i="14" s="1"/>
  <c r="G10" i="14" s="1"/>
  <c r="G11" i="14" s="1"/>
  <c r="G12" i="14" s="1"/>
  <c r="G6" i="13"/>
  <c r="G7" i="13" s="1"/>
  <c r="G8" i="13" s="1"/>
  <c r="G9" i="13" s="1"/>
  <c r="G10" i="13" s="1"/>
  <c r="G11" i="13" s="1"/>
  <c r="G12" i="13" s="1"/>
  <c r="G13" i="13" s="1"/>
  <c r="G14" i="13" s="1"/>
  <c r="G15" i="13" s="1"/>
  <c r="G16" i="13" s="1"/>
  <c r="G17" i="13" s="1"/>
  <c r="G18" i="13" s="1"/>
  <c r="G19" i="13" s="1"/>
  <c r="G20" i="13" s="1"/>
  <c r="G21" i="13" s="1"/>
  <c r="G22" i="13" s="1"/>
  <c r="G23" i="13" s="1"/>
  <c r="G24" i="13" s="1"/>
  <c r="G25" i="13" s="1"/>
  <c r="G26" i="13" s="1"/>
  <c r="G27" i="13" s="1"/>
  <c r="G28" i="13" s="1"/>
  <c r="G29" i="13" s="1"/>
  <c r="G30" i="13" s="1"/>
  <c r="G31" i="13" s="1"/>
  <c r="G32" i="13" s="1"/>
  <c r="G33" i="13" s="1"/>
  <c r="G34" i="13" s="1"/>
  <c r="G35" i="13" s="1"/>
  <c r="G36" i="13" s="1"/>
  <c r="G37" i="13" s="1"/>
  <c r="G38" i="13" s="1"/>
  <c r="G39" i="13" s="1"/>
  <c r="G40" i="13" s="1"/>
  <c r="G41" i="13" s="1"/>
  <c r="G42" i="13" s="1"/>
  <c r="G43" i="13" s="1"/>
  <c r="G44" i="13" s="1"/>
  <c r="G45" i="13" s="1"/>
  <c r="G46" i="13" s="1"/>
  <c r="G47" i="13" s="1"/>
  <c r="G48" i="13" s="1"/>
  <c r="G49" i="13" s="1"/>
  <c r="G50" i="13" s="1"/>
  <c r="G51" i="13" s="1"/>
  <c r="G52" i="13" s="1"/>
  <c r="G53" i="13" s="1"/>
  <c r="G54" i="13" s="1"/>
  <c r="G55" i="13" s="1"/>
  <c r="G56" i="13" s="1"/>
  <c r="G57" i="13" s="1"/>
  <c r="G58" i="13" s="1"/>
  <c r="G59" i="13" s="1"/>
  <c r="G60" i="13" s="1"/>
  <c r="G61" i="13" s="1"/>
  <c r="G62" i="13" s="1"/>
  <c r="G63" i="13" s="1"/>
  <c r="G64" i="13" s="1"/>
  <c r="G65" i="13" s="1"/>
  <c r="G66" i="13" s="1"/>
  <c r="G67" i="13" s="1"/>
  <c r="G68" i="13" s="1"/>
  <c r="G69" i="13" s="1"/>
  <c r="G70" i="13" s="1"/>
  <c r="G71" i="13" s="1"/>
  <c r="G72" i="13" s="1"/>
  <c r="G73" i="13" s="1"/>
  <c r="G74" i="13" s="1"/>
  <c r="G75" i="13" s="1"/>
  <c r="G76" i="13" s="1"/>
  <c r="G77" i="13" s="1"/>
  <c r="G78" i="13" s="1"/>
  <c r="G79" i="13" s="1"/>
  <c r="G80" i="13" s="1"/>
  <c r="G81" i="13" s="1"/>
  <c r="G82" i="13" s="1"/>
  <c r="G83" i="13" s="1"/>
  <c r="G84" i="13" s="1"/>
  <c r="G85" i="13" s="1"/>
  <c r="G86" i="13" s="1"/>
  <c r="G87" i="13" s="1"/>
  <c r="G88" i="13" s="1"/>
  <c r="G89" i="13" s="1"/>
  <c r="G90" i="13" s="1"/>
  <c r="G91" i="13" s="1"/>
  <c r="G92" i="13" s="1"/>
  <c r="G93" i="13" s="1"/>
  <c r="G94" i="13" s="1"/>
  <c r="G95" i="13" s="1"/>
  <c r="G96" i="13" s="1"/>
  <c r="G97" i="13" s="1"/>
  <c r="G98" i="13" s="1"/>
  <c r="G99" i="13" s="1"/>
  <c r="G100" i="13" s="1"/>
  <c r="G101" i="13" s="1"/>
  <c r="G102" i="13" s="1"/>
  <c r="G103" i="13" s="1"/>
  <c r="G104" i="13" s="1"/>
  <c r="G105" i="13" s="1"/>
  <c r="G106" i="13" s="1"/>
  <c r="G107" i="13" s="1"/>
  <c r="G108" i="13" s="1"/>
  <c r="G109" i="13" s="1"/>
  <c r="G110" i="13" s="1"/>
  <c r="G111" i="13" s="1"/>
  <c r="G112" i="13" s="1"/>
  <c r="G113" i="13" s="1"/>
  <c r="G114" i="13" s="1"/>
  <c r="G115" i="13" s="1"/>
  <c r="G116" i="13" s="1"/>
  <c r="G117" i="13" s="1"/>
  <c r="G118" i="13" s="1"/>
  <c r="G119" i="13" s="1"/>
  <c r="G120" i="13" s="1"/>
  <c r="G121" i="13" s="1"/>
  <c r="G122" i="13" s="1"/>
  <c r="G123" i="13" s="1"/>
  <c r="G124" i="13" s="1"/>
  <c r="G125" i="13" s="1"/>
  <c r="G126" i="13" s="1"/>
  <c r="G127" i="13" s="1"/>
  <c r="G128" i="13" s="1"/>
  <c r="G129" i="13" s="1"/>
  <c r="G130" i="13" s="1"/>
  <c r="G131" i="13" s="1"/>
  <c r="G132" i="13" s="1"/>
  <c r="G133" i="13" s="1"/>
  <c r="G134" i="13" s="1"/>
  <c r="G135" i="13" s="1"/>
  <c r="G136" i="13" s="1"/>
  <c r="G137" i="13" s="1"/>
  <c r="G138" i="13" s="1"/>
  <c r="G139" i="13" s="1"/>
  <c r="G140" i="13" s="1"/>
  <c r="G141" i="13" s="1"/>
  <c r="G142" i="13" s="1"/>
  <c r="G143" i="13" s="1"/>
  <c r="G144" i="13" s="1"/>
  <c r="G145" i="13" s="1"/>
  <c r="G146" i="13" s="1"/>
  <c r="G147" i="13" s="1"/>
  <c r="G148" i="13" s="1"/>
  <c r="G149" i="13" s="1"/>
  <c r="G150" i="13" s="1"/>
  <c r="G151" i="13" s="1"/>
  <c r="G152" i="13" s="1"/>
  <c r="G153" i="13" s="1"/>
  <c r="G154" i="13" s="1"/>
  <c r="G155" i="13" s="1"/>
  <c r="G156" i="13" s="1"/>
  <c r="G157" i="13" s="1"/>
  <c r="G158" i="13" s="1"/>
  <c r="G159" i="13" s="1"/>
  <c r="G160" i="13" s="1"/>
  <c r="G161" i="13" s="1"/>
  <c r="G162" i="13" s="1"/>
  <c r="G163" i="13" s="1"/>
  <c r="G164" i="13" s="1"/>
  <c r="G165" i="13" s="1"/>
  <c r="G166" i="13" s="1"/>
  <c r="G167" i="13" s="1"/>
  <c r="G168" i="13" s="1"/>
  <c r="G169" i="13" s="1"/>
  <c r="G170" i="13" s="1"/>
  <c r="G171" i="13" s="1"/>
  <c r="G172" i="13" s="1"/>
  <c r="G173" i="13" s="1"/>
  <c r="G174" i="13" s="1"/>
  <c r="G175" i="13" s="1"/>
  <c r="G176" i="13" s="1"/>
  <c r="G177" i="13" s="1"/>
  <c r="G178" i="13" s="1"/>
  <c r="G179" i="13" s="1"/>
  <c r="G180" i="13" s="1"/>
  <c r="G181" i="13" s="1"/>
  <c r="G182" i="13" s="1"/>
  <c r="G183" i="13" s="1"/>
  <c r="G184" i="13" s="1"/>
  <c r="G185" i="13" s="1"/>
  <c r="G186" i="13" s="1"/>
  <c r="G187" i="13" s="1"/>
  <c r="G188" i="13" s="1"/>
  <c r="G189" i="13" s="1"/>
  <c r="G190" i="13" s="1"/>
  <c r="G191" i="13" s="1"/>
  <c r="G192" i="13" s="1"/>
  <c r="G193" i="13" s="1"/>
  <c r="G194" i="13" s="1"/>
  <c r="G195" i="13" s="1"/>
  <c r="G196" i="13" s="1"/>
  <c r="G197" i="13" s="1"/>
  <c r="G198" i="13" s="1"/>
  <c r="G199" i="13" s="1"/>
  <c r="G200" i="13" s="1"/>
  <c r="G201" i="13" s="1"/>
  <c r="G202" i="13" s="1"/>
  <c r="G203" i="13" s="1"/>
  <c r="G204" i="13" s="1"/>
  <c r="G205" i="13" s="1"/>
  <c r="G206" i="13" s="1"/>
  <c r="G207" i="13" s="1"/>
  <c r="G208" i="13" s="1"/>
  <c r="G209" i="13" s="1"/>
  <c r="G210" i="13" s="1"/>
  <c r="G211" i="13" s="1"/>
  <c r="G212" i="13" s="1"/>
  <c r="G213" i="13" s="1"/>
  <c r="G214" i="13" s="1"/>
  <c r="G215" i="13" s="1"/>
  <c r="G216" i="13" s="1"/>
  <c r="G217" i="13" s="1"/>
  <c r="G218" i="13" s="1"/>
  <c r="G219" i="13" s="1"/>
  <c r="G220" i="13" s="1"/>
  <c r="G221" i="13" s="1"/>
  <c r="G222" i="13" s="1"/>
  <c r="G223" i="13" s="1"/>
  <c r="G224" i="13" s="1"/>
  <c r="G225" i="13" s="1"/>
  <c r="G226" i="13" s="1"/>
  <c r="G227" i="13" s="1"/>
  <c r="G228" i="13" s="1"/>
  <c r="G229" i="13" s="1"/>
  <c r="G230" i="13" s="1"/>
  <c r="G231" i="13" s="1"/>
  <c r="G232" i="13" s="1"/>
  <c r="G233" i="13" s="1"/>
  <c r="G234" i="13" s="1"/>
  <c r="G235" i="13" s="1"/>
  <c r="G236" i="13" s="1"/>
  <c r="G237" i="13" s="1"/>
  <c r="G238" i="13" s="1"/>
  <c r="G239" i="13" s="1"/>
  <c r="G240" i="13" s="1"/>
  <c r="G241" i="13" s="1"/>
  <c r="G242" i="13" s="1"/>
  <c r="G243" i="13" s="1"/>
  <c r="G244" i="13" s="1"/>
  <c r="G245" i="13" s="1"/>
  <c r="G246" i="13" s="1"/>
  <c r="G247" i="13" s="1"/>
  <c r="G248" i="13" s="1"/>
  <c r="G249" i="13" s="1"/>
  <c r="G250" i="13" s="1"/>
  <c r="G251" i="13" s="1"/>
  <c r="G252" i="13" s="1"/>
  <c r="G253" i="13" s="1"/>
  <c r="G254" i="13" s="1"/>
  <c r="G255" i="13" s="1"/>
  <c r="G256" i="13" s="1"/>
  <c r="G257" i="13" s="1"/>
  <c r="G258" i="13" s="1"/>
  <c r="G259" i="13" s="1"/>
  <c r="G260" i="13" s="1"/>
  <c r="G261" i="13" s="1"/>
  <c r="G262" i="13" s="1"/>
  <c r="G263" i="13" s="1"/>
  <c r="G264" i="13" s="1"/>
  <c r="G265" i="13" s="1"/>
  <c r="G266" i="13" s="1"/>
  <c r="G267" i="13" s="1"/>
  <c r="G268" i="13" s="1"/>
  <c r="G269" i="13" s="1"/>
  <c r="G270" i="13" s="1"/>
  <c r="G271" i="13" s="1"/>
  <c r="G272" i="13" s="1"/>
  <c r="G273" i="13" s="1"/>
  <c r="G274" i="13" s="1"/>
  <c r="G275" i="13" s="1"/>
  <c r="G276" i="13" s="1"/>
  <c r="G277" i="13" s="1"/>
  <c r="G278" i="13" s="1"/>
  <c r="G279" i="13" s="1"/>
  <c r="G280" i="13" s="1"/>
  <c r="G281" i="13" s="1"/>
  <c r="G282" i="13" s="1"/>
  <c r="G283" i="13" s="1"/>
  <c r="G284" i="13" s="1"/>
  <c r="G285" i="13" s="1"/>
  <c r="G286" i="13" s="1"/>
  <c r="G287" i="13" s="1"/>
  <c r="G288" i="13" s="1"/>
  <c r="G289" i="13" s="1"/>
  <c r="G290" i="13" s="1"/>
  <c r="G291" i="13" s="1"/>
  <c r="G292" i="13" s="1"/>
  <c r="G293" i="13" s="1"/>
  <c r="G294" i="13" s="1"/>
  <c r="G295" i="13" s="1"/>
  <c r="G296" i="13" s="1"/>
  <c r="G297" i="13" s="1"/>
  <c r="G298" i="13" s="1"/>
  <c r="G299" i="13" s="1"/>
  <c r="G300" i="13" s="1"/>
  <c r="G301" i="13" s="1"/>
  <c r="G302" i="13" s="1"/>
  <c r="G303" i="13" s="1"/>
  <c r="G304" i="13" s="1"/>
  <c r="G305" i="13" s="1"/>
  <c r="G306" i="13" s="1"/>
  <c r="G307" i="13" s="1"/>
  <c r="G308" i="13" s="1"/>
  <c r="G309" i="13" s="1"/>
  <c r="G310" i="13" s="1"/>
  <c r="G311" i="13" s="1"/>
  <c r="G312" i="13" s="1"/>
  <c r="G313" i="13" s="1"/>
  <c r="G314" i="13" s="1"/>
  <c r="G315" i="13" s="1"/>
  <c r="G316" i="13" s="1"/>
  <c r="G317" i="13" s="1"/>
  <c r="G6" i="12"/>
  <c r="G7" i="12" s="1"/>
  <c r="G8" i="12" s="1"/>
  <c r="G9" i="12" s="1"/>
  <c r="G10" i="12" s="1"/>
  <c r="G11" i="12" s="1"/>
  <c r="G12" i="12" s="1"/>
  <c r="G13" i="12" s="1"/>
  <c r="G14" i="12" s="1"/>
  <c r="G15" i="12" s="1"/>
  <c r="G16" i="12" s="1"/>
  <c r="G17" i="12" s="1"/>
  <c r="G18" i="12" s="1"/>
  <c r="G19" i="12" s="1"/>
  <c r="G20" i="12" s="1"/>
  <c r="G21" i="12" s="1"/>
  <c r="G22" i="12" s="1"/>
  <c r="G23" i="12" s="1"/>
  <c r="G24" i="12" s="1"/>
  <c r="G25" i="12" s="1"/>
  <c r="G26" i="12" s="1"/>
  <c r="G27" i="12" s="1"/>
  <c r="G28" i="12" s="1"/>
  <c r="G29" i="12" s="1"/>
  <c r="G30" i="12" s="1"/>
  <c r="G31" i="12" s="1"/>
  <c r="G32" i="12" s="1"/>
  <c r="G33" i="12" s="1"/>
  <c r="G34" i="12" s="1"/>
  <c r="G35" i="12" s="1"/>
  <c r="G36" i="12" s="1"/>
  <c r="G37" i="12" s="1"/>
  <c r="G38" i="12" s="1"/>
  <c r="G39" i="12" s="1"/>
  <c r="G40" i="12" s="1"/>
  <c r="G41" i="12" s="1"/>
  <c r="G42" i="12" s="1"/>
  <c r="G43" i="12" s="1"/>
  <c r="G44" i="12" s="1"/>
  <c r="G45" i="12" s="1"/>
  <c r="G46" i="12" s="1"/>
  <c r="G47" i="12" s="1"/>
  <c r="G48" i="12" s="1"/>
  <c r="G49" i="12" s="1"/>
  <c r="G50" i="12" s="1"/>
  <c r="G51" i="12" s="1"/>
  <c r="G52" i="12" s="1"/>
  <c r="G53" i="12" s="1"/>
  <c r="G54" i="12" s="1"/>
  <c r="G55" i="12" s="1"/>
  <c r="G56" i="12" s="1"/>
  <c r="G57" i="12" s="1"/>
  <c r="G58" i="12" s="1"/>
  <c r="G59" i="12" s="1"/>
  <c r="G60" i="12" s="1"/>
  <c r="G61" i="12" s="1"/>
  <c r="G62" i="12" s="1"/>
  <c r="G63" i="12" s="1"/>
  <c r="G64" i="12" s="1"/>
  <c r="G65" i="12" s="1"/>
  <c r="G66" i="12" s="1"/>
  <c r="G67" i="12" s="1"/>
  <c r="G68" i="12" s="1"/>
  <c r="G69" i="12" s="1"/>
  <c r="G70" i="12" s="1"/>
  <c r="G71" i="12" s="1"/>
  <c r="G72" i="12" s="1"/>
  <c r="G73" i="12" s="1"/>
  <c r="G74" i="12" s="1"/>
  <c r="G75" i="12" s="1"/>
  <c r="G76" i="12" s="1"/>
  <c r="G77" i="12" s="1"/>
  <c r="G78" i="12" s="1"/>
  <c r="G79" i="12" s="1"/>
  <c r="G80" i="12" s="1"/>
  <c r="G81" i="12" s="1"/>
  <c r="G82" i="12" s="1"/>
  <c r="G83" i="12" s="1"/>
  <c r="G84" i="12" s="1"/>
  <c r="G85" i="12" s="1"/>
  <c r="G86" i="12" s="1"/>
  <c r="G87" i="12" s="1"/>
  <c r="G88" i="12" s="1"/>
  <c r="G89" i="12" s="1"/>
  <c r="G90" i="12" s="1"/>
  <c r="G91" i="12" s="1"/>
  <c r="G92" i="12" s="1"/>
  <c r="G93" i="12" s="1"/>
  <c r="G94" i="12" s="1"/>
  <c r="G95" i="12" s="1"/>
  <c r="G96" i="12" s="1"/>
  <c r="G97" i="12" s="1"/>
  <c r="G98" i="12" s="1"/>
  <c r="G99" i="12" s="1"/>
  <c r="G100" i="12" s="1"/>
  <c r="G101" i="12" s="1"/>
  <c r="G102" i="12" s="1"/>
  <c r="G103" i="12" s="1"/>
  <c r="G104" i="12" s="1"/>
  <c r="G105" i="12" s="1"/>
  <c r="G106" i="12" s="1"/>
  <c r="G107" i="12" s="1"/>
  <c r="G108" i="12" s="1"/>
  <c r="G109" i="12" s="1"/>
  <c r="G110" i="12" s="1"/>
  <c r="G111" i="12" s="1"/>
  <c r="G112" i="12" s="1"/>
  <c r="G113" i="12" s="1"/>
  <c r="G114" i="12" s="1"/>
  <c r="G115" i="12" s="1"/>
  <c r="G116" i="12" s="1"/>
  <c r="G117" i="12" s="1"/>
  <c r="G118" i="12" s="1"/>
  <c r="G119" i="12" s="1"/>
  <c r="G120" i="12" s="1"/>
  <c r="G121" i="12" s="1"/>
  <c r="G122" i="12" s="1"/>
  <c r="G123" i="12" s="1"/>
  <c r="G124" i="12" s="1"/>
  <c r="G125" i="12" s="1"/>
  <c r="G126" i="12" s="1"/>
  <c r="G127" i="12" s="1"/>
  <c r="G128" i="12" s="1"/>
  <c r="G129" i="12" s="1"/>
  <c r="G130" i="12" s="1"/>
  <c r="G131" i="12" s="1"/>
  <c r="G132" i="12" s="1"/>
  <c r="G133" i="12" s="1"/>
  <c r="G134" i="12" s="1"/>
  <c r="G135" i="12" s="1"/>
  <c r="G136" i="12" s="1"/>
  <c r="G137" i="12" s="1"/>
  <c r="G138" i="12" s="1"/>
  <c r="G139" i="12" s="1"/>
  <c r="G140" i="12" s="1"/>
  <c r="G141" i="12" s="1"/>
  <c r="G142" i="12" s="1"/>
  <c r="G143" i="12" s="1"/>
  <c r="G144" i="12" s="1"/>
  <c r="G145" i="12" s="1"/>
  <c r="G146" i="12" s="1"/>
  <c r="G147" i="12" s="1"/>
  <c r="G148" i="12" s="1"/>
  <c r="G149" i="12" s="1"/>
  <c r="G150" i="12" s="1"/>
  <c r="G151" i="12" s="1"/>
  <c r="G152" i="12" s="1"/>
  <c r="G153" i="12" s="1"/>
  <c r="G154" i="12" s="1"/>
  <c r="G155" i="12" s="1"/>
  <c r="G156" i="12" s="1"/>
  <c r="G157" i="12" s="1"/>
  <c r="G158" i="12" s="1"/>
  <c r="G159" i="12" s="1"/>
  <c r="G160" i="12" s="1"/>
  <c r="G161" i="12" s="1"/>
  <c r="G162" i="12" s="1"/>
  <c r="G163" i="12" s="1"/>
  <c r="G164" i="12" s="1"/>
  <c r="G165" i="12" s="1"/>
  <c r="G166" i="12" s="1"/>
  <c r="G167" i="12" s="1"/>
  <c r="G168" i="12" s="1"/>
  <c r="G169" i="12" s="1"/>
  <c r="G170" i="12" s="1"/>
  <c r="G171" i="12" s="1"/>
  <c r="G172" i="12" s="1"/>
  <c r="G173" i="12" s="1"/>
  <c r="G174" i="12" s="1"/>
  <c r="G175" i="12" s="1"/>
  <c r="G176" i="12" s="1"/>
  <c r="G177" i="12" s="1"/>
  <c r="G178" i="12" s="1"/>
  <c r="G179" i="12" s="1"/>
  <c r="G180" i="12" s="1"/>
  <c r="G181" i="12" s="1"/>
  <c r="G182" i="12" s="1"/>
  <c r="G183" i="12" s="1"/>
  <c r="G184" i="12" s="1"/>
  <c r="G185" i="12" s="1"/>
  <c r="G186" i="12" s="1"/>
  <c r="G187" i="12" s="1"/>
  <c r="G188" i="12" s="1"/>
  <c r="G189" i="12" s="1"/>
  <c r="G190" i="12" s="1"/>
  <c r="G191" i="12" s="1"/>
  <c r="G192" i="12" s="1"/>
  <c r="G193" i="12" s="1"/>
  <c r="G194" i="12" s="1"/>
  <c r="G195" i="12" s="1"/>
  <c r="G196" i="12" s="1"/>
  <c r="G197" i="12" s="1"/>
  <c r="G198" i="12" s="1"/>
  <c r="G199" i="12" s="1"/>
  <c r="G200" i="12" s="1"/>
  <c r="G201" i="12" s="1"/>
  <c r="G202" i="12" s="1"/>
  <c r="G203" i="12" s="1"/>
  <c r="G204" i="12" s="1"/>
  <c r="G205" i="12" s="1"/>
  <c r="G206" i="12" s="1"/>
  <c r="G207" i="12" s="1"/>
  <c r="G208" i="12" s="1"/>
  <c r="G209" i="12" s="1"/>
  <c r="G210" i="12" s="1"/>
  <c r="G211" i="12" s="1"/>
  <c r="G212" i="12" s="1"/>
  <c r="G213" i="12" s="1"/>
  <c r="G214" i="12" s="1"/>
  <c r="G215" i="12" s="1"/>
  <c r="G216" i="12" s="1"/>
  <c r="G217" i="12" s="1"/>
  <c r="G218" i="12" s="1"/>
  <c r="G219" i="12" s="1"/>
  <c r="G220" i="12" s="1"/>
  <c r="G221" i="12" s="1"/>
  <c r="G222" i="12" s="1"/>
  <c r="G223" i="12" s="1"/>
  <c r="G224" i="12" s="1"/>
  <c r="G225" i="12" s="1"/>
  <c r="G226" i="12" s="1"/>
  <c r="G227" i="12" s="1"/>
  <c r="G228" i="12" s="1"/>
  <c r="G229" i="12" s="1"/>
  <c r="G230" i="12" s="1"/>
  <c r="G231" i="12" s="1"/>
  <c r="G232" i="12" s="1"/>
  <c r="G233" i="12" s="1"/>
  <c r="G234" i="12" s="1"/>
  <c r="G235" i="12" s="1"/>
  <c r="G236" i="12" s="1"/>
  <c r="G237" i="12" s="1"/>
  <c r="G238" i="12" s="1"/>
  <c r="G239" i="12" s="1"/>
  <c r="G240" i="12" s="1"/>
  <c r="G241" i="12" s="1"/>
  <c r="G242" i="12" s="1"/>
  <c r="G243" i="12" s="1"/>
  <c r="G244" i="12" s="1"/>
  <c r="G245" i="12" s="1"/>
  <c r="G246" i="12" s="1"/>
  <c r="G247" i="12" s="1"/>
  <c r="G248" i="12" s="1"/>
  <c r="G249" i="12" s="1"/>
  <c r="G250" i="12" s="1"/>
  <c r="G251" i="12" s="1"/>
  <c r="G252" i="12" s="1"/>
  <c r="G253" i="12" s="1"/>
  <c r="G254" i="12" s="1"/>
  <c r="G255" i="12" s="1"/>
  <c r="G256" i="12" s="1"/>
  <c r="G257" i="12" s="1"/>
  <c r="G258" i="12" s="1"/>
  <c r="G259" i="12" s="1"/>
  <c r="G260" i="12" s="1"/>
  <c r="G261" i="12" s="1"/>
  <c r="G262" i="12" s="1"/>
  <c r="G263" i="12" s="1"/>
  <c r="G264" i="12" s="1"/>
  <c r="G265" i="12" s="1"/>
  <c r="G266" i="12" s="1"/>
  <c r="G267" i="12" s="1"/>
  <c r="G268" i="12" s="1"/>
  <c r="G269" i="12" s="1"/>
  <c r="G270" i="12" s="1"/>
  <c r="G271" i="12" s="1"/>
  <c r="G272" i="12" s="1"/>
  <c r="G273" i="12" s="1"/>
  <c r="G274" i="12" s="1"/>
  <c r="G275" i="12" s="1"/>
  <c r="G276" i="12" s="1"/>
  <c r="G277" i="12" s="1"/>
  <c r="G278" i="12" s="1"/>
  <c r="G279" i="12" s="1"/>
  <c r="G280" i="12" s="1"/>
  <c r="G281" i="12" s="1"/>
  <c r="G282" i="12" s="1"/>
  <c r="G283" i="12" s="1"/>
  <c r="G284" i="12" s="1"/>
  <c r="G285" i="12" s="1"/>
  <c r="G286" i="12" s="1"/>
  <c r="G287" i="12" s="1"/>
  <c r="G288" i="12" s="1"/>
  <c r="G289" i="12" s="1"/>
  <c r="G290" i="12" s="1"/>
  <c r="G291" i="12" s="1"/>
  <c r="G292" i="12" s="1"/>
  <c r="G293" i="12" s="1"/>
  <c r="G294" i="12" s="1"/>
  <c r="G295" i="12" s="1"/>
  <c r="G296" i="12" s="1"/>
  <c r="G297" i="12" s="1"/>
  <c r="G298" i="12" s="1"/>
  <c r="G299" i="12" s="1"/>
  <c r="G300" i="12" s="1"/>
  <c r="G301" i="12" s="1"/>
  <c r="G302" i="12" s="1"/>
  <c r="G303" i="12" s="1"/>
  <c r="G304" i="12" s="1"/>
  <c r="G305" i="12" s="1"/>
  <c r="G306" i="12" s="1"/>
  <c r="G307" i="12" s="1"/>
  <c r="G308" i="12" s="1"/>
  <c r="G309" i="12" s="1"/>
  <c r="G310" i="12" s="1"/>
  <c r="G311" i="12" s="1"/>
  <c r="G312" i="12" s="1"/>
  <c r="G313" i="12" s="1"/>
  <c r="G314" i="12" s="1"/>
  <c r="G315" i="12" s="1"/>
  <c r="G316" i="12" s="1"/>
  <c r="G317" i="12" s="1"/>
  <c r="G318" i="12" s="1"/>
  <c r="G319" i="12" s="1"/>
  <c r="G320" i="12" s="1"/>
  <c r="G321" i="12" s="1"/>
  <c r="G322" i="12" s="1"/>
  <c r="G323" i="12" s="1"/>
  <c r="G324" i="12" s="1"/>
  <c r="G325" i="12" s="1"/>
  <c r="G326" i="12" s="1"/>
  <c r="G6" i="11"/>
  <c r="G7" i="11" s="1"/>
  <c r="G8" i="11" s="1"/>
  <c r="G9" i="11" s="1"/>
  <c r="G10" i="11" s="1"/>
  <c r="G11" i="11" s="1"/>
  <c r="G12" i="11" s="1"/>
  <c r="G13" i="11" s="1"/>
  <c r="G14" i="11" s="1"/>
  <c r="G15" i="11" s="1"/>
  <c r="G16" i="11" s="1"/>
  <c r="G17" i="11" s="1"/>
  <c r="G18" i="11" s="1"/>
  <c r="G19" i="11" s="1"/>
  <c r="G20" i="11" s="1"/>
  <c r="G21" i="11" s="1"/>
  <c r="G22" i="11" s="1"/>
  <c r="G23" i="11" s="1"/>
  <c r="G24" i="11" s="1"/>
  <c r="G25" i="11" s="1"/>
  <c r="G26" i="11" s="1"/>
  <c r="G27" i="11" s="1"/>
  <c r="G28" i="11" s="1"/>
  <c r="G29" i="11" s="1"/>
  <c r="G30" i="11" s="1"/>
  <c r="G31" i="11" s="1"/>
  <c r="G32" i="11" s="1"/>
  <c r="G33" i="11" s="1"/>
  <c r="G34" i="11" s="1"/>
  <c r="G35" i="11" s="1"/>
  <c r="G36" i="11" s="1"/>
  <c r="G37" i="11" s="1"/>
  <c r="G38" i="11" s="1"/>
  <c r="G39" i="11" s="1"/>
  <c r="G40" i="11" s="1"/>
  <c r="G41" i="11" s="1"/>
  <c r="G42" i="11" s="1"/>
  <c r="G43" i="11" s="1"/>
  <c r="G44" i="11" s="1"/>
  <c r="G45" i="11" s="1"/>
  <c r="G46" i="11" s="1"/>
  <c r="G47" i="11" s="1"/>
  <c r="G48" i="11" s="1"/>
  <c r="G49" i="11" s="1"/>
  <c r="G50" i="11" s="1"/>
  <c r="G51" i="11" s="1"/>
  <c r="G52" i="11" s="1"/>
  <c r="G53" i="11" s="1"/>
  <c r="G54" i="11" s="1"/>
  <c r="G55" i="11" s="1"/>
  <c r="G56" i="11" s="1"/>
  <c r="G57" i="11" s="1"/>
  <c r="G58" i="11" s="1"/>
  <c r="G59" i="11" s="1"/>
  <c r="G60" i="11" s="1"/>
  <c r="G61" i="11" s="1"/>
  <c r="G62" i="11" s="1"/>
  <c r="G63" i="11" s="1"/>
  <c r="G64" i="11" s="1"/>
  <c r="G65" i="11" s="1"/>
  <c r="G66" i="11" s="1"/>
  <c r="G67" i="11" s="1"/>
  <c r="G68" i="11" s="1"/>
  <c r="G69" i="11" s="1"/>
  <c r="G70" i="11" s="1"/>
  <c r="G71" i="11" s="1"/>
  <c r="G72" i="11" s="1"/>
  <c r="G73" i="11" s="1"/>
  <c r="G74" i="11" s="1"/>
  <c r="G75" i="11" s="1"/>
  <c r="G76" i="11" s="1"/>
  <c r="G77" i="11" s="1"/>
  <c r="G78" i="11" s="1"/>
  <c r="G79" i="11" s="1"/>
  <c r="G80" i="11" s="1"/>
  <c r="G81" i="11" s="1"/>
  <c r="G82" i="11" s="1"/>
  <c r="G83" i="11" s="1"/>
  <c r="G84" i="11" s="1"/>
  <c r="G85" i="11" s="1"/>
  <c r="G86" i="11" s="1"/>
  <c r="G87" i="11" s="1"/>
  <c r="G88" i="11" s="1"/>
  <c r="G89" i="11" s="1"/>
  <c r="G90" i="11" s="1"/>
  <c r="G91" i="11" s="1"/>
  <c r="G92" i="11" s="1"/>
  <c r="G93" i="11" s="1"/>
  <c r="G94" i="11" s="1"/>
  <c r="G95" i="11" s="1"/>
  <c r="G96" i="11" s="1"/>
  <c r="G97" i="11" s="1"/>
  <c r="G98" i="11" s="1"/>
  <c r="G99" i="11" s="1"/>
  <c r="G100" i="11" s="1"/>
  <c r="G101" i="11" s="1"/>
  <c r="G102" i="11" s="1"/>
  <c r="G103" i="11" s="1"/>
  <c r="G104" i="11" s="1"/>
  <c r="G105" i="11" s="1"/>
  <c r="G106" i="11" s="1"/>
  <c r="G107" i="11" s="1"/>
  <c r="G108" i="11" s="1"/>
  <c r="G109" i="11" s="1"/>
  <c r="G110" i="11" s="1"/>
  <c r="G111" i="11" s="1"/>
  <c r="G112" i="11" s="1"/>
  <c r="G113" i="11" s="1"/>
  <c r="G114" i="11" s="1"/>
  <c r="G115" i="11" s="1"/>
  <c r="G116" i="11" s="1"/>
  <c r="G117" i="11" s="1"/>
  <c r="G118" i="11" s="1"/>
  <c r="G119" i="11" s="1"/>
  <c r="G120" i="11" s="1"/>
  <c r="G121" i="11" s="1"/>
  <c r="G122" i="11" s="1"/>
  <c r="G123" i="11" s="1"/>
  <c r="G124" i="11" s="1"/>
  <c r="G125" i="11" s="1"/>
  <c r="G126" i="11" s="1"/>
  <c r="G127" i="11" s="1"/>
  <c r="G128" i="11" s="1"/>
  <c r="G129" i="11" s="1"/>
  <c r="G130" i="11" s="1"/>
  <c r="G131" i="11" s="1"/>
  <c r="G132" i="11" s="1"/>
  <c r="G133" i="11" s="1"/>
  <c r="G134" i="11" s="1"/>
  <c r="G135" i="11" s="1"/>
  <c r="G136" i="11" s="1"/>
  <c r="G137" i="11" s="1"/>
  <c r="G138" i="11" s="1"/>
  <c r="G139" i="11" s="1"/>
  <c r="G140" i="11" s="1"/>
  <c r="G141" i="11" s="1"/>
  <c r="G142" i="11" s="1"/>
  <c r="G143" i="11" s="1"/>
  <c r="G144" i="11" s="1"/>
  <c r="G145" i="11" s="1"/>
  <c r="G146" i="11" s="1"/>
  <c r="G147" i="11" s="1"/>
  <c r="G148" i="11" s="1"/>
  <c r="G149" i="11" s="1"/>
  <c r="G150" i="11" s="1"/>
  <c r="G151" i="11" s="1"/>
  <c r="G152" i="11" s="1"/>
  <c r="G153" i="11" s="1"/>
  <c r="G154" i="11" s="1"/>
  <c r="G155" i="11" s="1"/>
  <c r="G156" i="11" s="1"/>
  <c r="G157" i="11" s="1"/>
  <c r="G158" i="11" s="1"/>
  <c r="G159" i="11" s="1"/>
  <c r="G160" i="11" s="1"/>
  <c r="G161" i="11" s="1"/>
  <c r="G162" i="11" s="1"/>
  <c r="G163" i="11" s="1"/>
  <c r="G164" i="11" s="1"/>
  <c r="G165" i="11" s="1"/>
  <c r="G166" i="11" s="1"/>
  <c r="G167" i="11" s="1"/>
  <c r="G168" i="11" s="1"/>
  <c r="G169" i="11" s="1"/>
  <c r="G170" i="11" s="1"/>
  <c r="G171" i="11" s="1"/>
  <c r="G172" i="11" s="1"/>
  <c r="G173" i="11" s="1"/>
  <c r="G174" i="11" s="1"/>
  <c r="G175" i="11" s="1"/>
  <c r="G176" i="11" s="1"/>
  <c r="G177" i="11" s="1"/>
  <c r="G178" i="11" s="1"/>
  <c r="G179" i="11" s="1"/>
  <c r="G180" i="11" s="1"/>
  <c r="G181" i="11" s="1"/>
  <c r="G182" i="11" s="1"/>
  <c r="G183" i="11" s="1"/>
  <c r="G184" i="11" s="1"/>
  <c r="G185" i="11" s="1"/>
  <c r="G186" i="11" s="1"/>
  <c r="G187" i="11" s="1"/>
  <c r="G188" i="11" s="1"/>
  <c r="G189" i="11" s="1"/>
  <c r="G190" i="11" s="1"/>
  <c r="G191" i="11" s="1"/>
  <c r="G192" i="11" s="1"/>
  <c r="G193" i="11" s="1"/>
  <c r="G194" i="11" s="1"/>
  <c r="G195" i="11" s="1"/>
  <c r="G196" i="11" s="1"/>
  <c r="G197" i="11" s="1"/>
  <c r="G198" i="11" s="1"/>
  <c r="G199" i="11" s="1"/>
  <c r="G200" i="11" s="1"/>
  <c r="G201" i="11" s="1"/>
  <c r="G202" i="11" s="1"/>
  <c r="G203" i="11" s="1"/>
  <c r="G204" i="11" s="1"/>
  <c r="G205" i="11" s="1"/>
  <c r="G206" i="11" s="1"/>
  <c r="G207" i="11" s="1"/>
  <c r="G208" i="11" s="1"/>
  <c r="G209" i="11" s="1"/>
  <c r="G210" i="11" s="1"/>
  <c r="G211" i="11" s="1"/>
  <c r="G212" i="11" s="1"/>
  <c r="G213" i="11" s="1"/>
  <c r="G214" i="11" s="1"/>
  <c r="G215" i="11" s="1"/>
  <c r="G216" i="11" s="1"/>
  <c r="G217" i="11" s="1"/>
  <c r="G218" i="11" s="1"/>
  <c r="G219" i="11" s="1"/>
  <c r="G220" i="11" s="1"/>
  <c r="G221" i="11" s="1"/>
  <c r="G222" i="11" s="1"/>
  <c r="G223" i="11" s="1"/>
  <c r="G224" i="11" s="1"/>
  <c r="G225" i="11" s="1"/>
  <c r="G226" i="11" s="1"/>
  <c r="G227" i="11" s="1"/>
  <c r="G228" i="11" s="1"/>
  <c r="G229" i="11" s="1"/>
  <c r="G230" i="11" s="1"/>
  <c r="G231" i="11" s="1"/>
  <c r="G232" i="11" s="1"/>
  <c r="G233" i="11" s="1"/>
  <c r="G234" i="11" s="1"/>
  <c r="G235" i="11" s="1"/>
  <c r="G236" i="11" s="1"/>
  <c r="G237" i="11" s="1"/>
  <c r="G238" i="11" s="1"/>
  <c r="G239" i="11" s="1"/>
  <c r="G240" i="11" s="1"/>
  <c r="G241" i="11" s="1"/>
  <c r="G242" i="11" s="1"/>
  <c r="G243" i="11" s="1"/>
  <c r="G244" i="11" s="1"/>
  <c r="G245" i="11" s="1"/>
  <c r="G246" i="11" s="1"/>
  <c r="G247" i="11" s="1"/>
  <c r="G248" i="11" s="1"/>
  <c r="G249" i="11" s="1"/>
  <c r="G250" i="11" s="1"/>
  <c r="G251" i="11" s="1"/>
  <c r="G252" i="11" s="1"/>
  <c r="G253" i="11" s="1"/>
  <c r="G254" i="11" s="1"/>
  <c r="G6" i="9"/>
  <c r="G7" i="9" s="1"/>
  <c r="G8" i="9" s="1"/>
  <c r="G9" i="9" s="1"/>
  <c r="G10" i="9" s="1"/>
  <c r="G11" i="9" s="1"/>
  <c r="G12" i="9" s="1"/>
  <c r="G13" i="9" s="1"/>
  <c r="G14" i="9" s="1"/>
  <c r="G15" i="9" s="1"/>
  <c r="G16" i="9" s="1"/>
  <c r="G17" i="9" s="1"/>
  <c r="G18" i="9" s="1"/>
  <c r="G19" i="9" s="1"/>
  <c r="G20" i="9" s="1"/>
  <c r="G21" i="9" s="1"/>
  <c r="G22" i="9" s="1"/>
  <c r="G23" i="9" s="1"/>
  <c r="G24" i="9" s="1"/>
  <c r="G25" i="9" s="1"/>
  <c r="G26" i="9" s="1"/>
  <c r="G27" i="9" s="1"/>
  <c r="G28" i="9" s="1"/>
  <c r="G29" i="9" s="1"/>
  <c r="G30" i="9" s="1"/>
  <c r="G31" i="9" s="1"/>
  <c r="G32" i="9" s="1"/>
  <c r="G33" i="9" s="1"/>
  <c r="G34" i="9" s="1"/>
  <c r="G35" i="9" s="1"/>
  <c r="G36" i="9" s="1"/>
  <c r="G37" i="9" s="1"/>
  <c r="G38" i="9" s="1"/>
  <c r="G39" i="9" s="1"/>
  <c r="G40" i="9" s="1"/>
  <c r="G41" i="9" s="1"/>
  <c r="G42" i="9" s="1"/>
  <c r="G43" i="9" s="1"/>
  <c r="G44" i="9" s="1"/>
  <c r="G45" i="9" s="1"/>
  <c r="G46" i="9" s="1"/>
  <c r="G47" i="9" s="1"/>
  <c r="G48" i="9" s="1"/>
  <c r="G49" i="9" s="1"/>
  <c r="G50" i="9" s="1"/>
  <c r="G51" i="9" s="1"/>
  <c r="G52" i="9" s="1"/>
  <c r="G53" i="9" s="1"/>
  <c r="G54" i="9" s="1"/>
  <c r="G55" i="9" s="1"/>
  <c r="G56" i="9" s="1"/>
  <c r="G57" i="9" s="1"/>
  <c r="G58" i="9" s="1"/>
  <c r="G59" i="9" s="1"/>
  <c r="G60" i="9" s="1"/>
  <c r="G61" i="9" s="1"/>
  <c r="G62" i="9" s="1"/>
  <c r="G63" i="9" s="1"/>
  <c r="G64" i="9" s="1"/>
  <c r="G65" i="9" s="1"/>
  <c r="G66" i="9" s="1"/>
  <c r="G67" i="9" s="1"/>
  <c r="G68" i="9" s="1"/>
  <c r="G69" i="9" s="1"/>
  <c r="G70" i="9" s="1"/>
  <c r="G71" i="9" s="1"/>
  <c r="G72" i="9" s="1"/>
  <c r="G73" i="9" s="1"/>
  <c r="G74" i="9" s="1"/>
  <c r="G75" i="9" s="1"/>
  <c r="G76" i="9" s="1"/>
  <c r="G77" i="9" s="1"/>
  <c r="G78" i="9" s="1"/>
  <c r="G79" i="9" s="1"/>
  <c r="G80" i="9" s="1"/>
  <c r="G81" i="9" s="1"/>
  <c r="G82" i="9" s="1"/>
  <c r="G83" i="9" s="1"/>
  <c r="G84" i="9" s="1"/>
  <c r="G85" i="9" s="1"/>
  <c r="G86" i="9" s="1"/>
  <c r="G87" i="9" s="1"/>
  <c r="G88" i="9" s="1"/>
  <c r="G89" i="9" s="1"/>
  <c r="G90" i="9" s="1"/>
  <c r="G91" i="9" s="1"/>
  <c r="G92" i="9" s="1"/>
  <c r="G93" i="9" s="1"/>
  <c r="G94" i="9" s="1"/>
  <c r="G95" i="9" s="1"/>
  <c r="G96" i="9" s="1"/>
  <c r="G97" i="9" s="1"/>
  <c r="G98" i="9" s="1"/>
  <c r="G99" i="9" s="1"/>
  <c r="G100" i="9" s="1"/>
  <c r="G101" i="9" s="1"/>
  <c r="G102" i="9" s="1"/>
  <c r="G103" i="9" s="1"/>
  <c r="G104" i="9" s="1"/>
  <c r="G105" i="9" s="1"/>
  <c r="G106" i="9" s="1"/>
  <c r="G107" i="9" s="1"/>
  <c r="G108" i="9" s="1"/>
  <c r="G109" i="9" s="1"/>
  <c r="G110" i="9" s="1"/>
  <c r="G111" i="9" s="1"/>
  <c r="G112" i="9" s="1"/>
  <c r="G113" i="9" s="1"/>
  <c r="G114" i="9" s="1"/>
  <c r="G115" i="9" s="1"/>
  <c r="G116" i="9" s="1"/>
  <c r="G117" i="9" s="1"/>
  <c r="G118" i="9" s="1"/>
  <c r="G119" i="9" s="1"/>
  <c r="G120" i="9" s="1"/>
  <c r="G121" i="9" s="1"/>
  <c r="G122" i="9" s="1"/>
  <c r="G123" i="9" s="1"/>
  <c r="G124" i="9" s="1"/>
  <c r="G125" i="9" s="1"/>
  <c r="G126" i="9" s="1"/>
  <c r="G127" i="9" s="1"/>
  <c r="G128" i="9" s="1"/>
  <c r="G129" i="9" s="1"/>
  <c r="G130" i="9" s="1"/>
  <c r="G131" i="9" s="1"/>
  <c r="G132" i="9" s="1"/>
  <c r="G133" i="9" s="1"/>
  <c r="G134" i="9" s="1"/>
  <c r="G135" i="9" s="1"/>
  <c r="G136" i="9" s="1"/>
  <c r="G137" i="9" s="1"/>
  <c r="G138" i="9" s="1"/>
  <c r="G139" i="9" s="1"/>
  <c r="G140" i="9" s="1"/>
  <c r="G141" i="9" s="1"/>
  <c r="G142" i="9" s="1"/>
  <c r="G143" i="9" s="1"/>
  <c r="G144" i="9" s="1"/>
  <c r="G145" i="9" s="1"/>
  <c r="G146" i="9" s="1"/>
  <c r="G147" i="9" s="1"/>
  <c r="G148" i="9" s="1"/>
  <c r="G149" i="9" s="1"/>
  <c r="G150" i="9" s="1"/>
  <c r="G151" i="9" s="1"/>
  <c r="G152" i="9" s="1"/>
  <c r="G153" i="9" s="1"/>
  <c r="G154" i="9" s="1"/>
  <c r="G155" i="9" s="1"/>
  <c r="G156" i="9" s="1"/>
  <c r="G157" i="9" s="1"/>
  <c r="G158" i="9" s="1"/>
  <c r="G159" i="9" s="1"/>
  <c r="G160" i="9" s="1"/>
  <c r="G161" i="9" s="1"/>
  <c r="G162" i="9" s="1"/>
  <c r="G163" i="9" s="1"/>
  <c r="G164" i="9" s="1"/>
  <c r="G165" i="9" s="1"/>
  <c r="G166" i="9" s="1"/>
  <c r="G167" i="9" s="1"/>
  <c r="G168" i="9" s="1"/>
  <c r="G169" i="9" s="1"/>
  <c r="G170" i="9" s="1"/>
  <c r="G171" i="9" s="1"/>
  <c r="G172" i="9" s="1"/>
  <c r="G173" i="9" s="1"/>
  <c r="G174" i="9" s="1"/>
  <c r="G175" i="9" s="1"/>
  <c r="G176" i="9" s="1"/>
  <c r="G177" i="9" s="1"/>
  <c r="G178" i="9" s="1"/>
  <c r="G179" i="9" s="1"/>
  <c r="G180" i="9" s="1"/>
  <c r="G181" i="9" s="1"/>
  <c r="G182" i="9" s="1"/>
  <c r="G183" i="9" s="1"/>
  <c r="G184" i="9" s="1"/>
  <c r="G185" i="9" s="1"/>
  <c r="G186" i="9" s="1"/>
  <c r="G187" i="9" s="1"/>
  <c r="G188" i="9" s="1"/>
  <c r="G189" i="9" s="1"/>
  <c r="G190" i="9" s="1"/>
  <c r="G191" i="9" s="1"/>
  <c r="G192" i="9" s="1"/>
  <c r="G193" i="9" s="1"/>
  <c r="G194" i="9" s="1"/>
  <c r="G195" i="9" s="1"/>
  <c r="G196" i="9" s="1"/>
  <c r="G197" i="9" s="1"/>
  <c r="G198" i="9" s="1"/>
  <c r="G199" i="9" s="1"/>
  <c r="G200" i="9" s="1"/>
  <c r="G201" i="9" s="1"/>
  <c r="G202" i="9" s="1"/>
  <c r="G203" i="9" s="1"/>
  <c r="G204" i="9" s="1"/>
  <c r="G205" i="9" s="1"/>
  <c r="G206" i="9" s="1"/>
  <c r="G207" i="9" s="1"/>
  <c r="G208" i="9" s="1"/>
  <c r="G209" i="9" s="1"/>
  <c r="G210" i="9" s="1"/>
  <c r="G211" i="9" s="1"/>
  <c r="G212" i="9" s="1"/>
  <c r="G213" i="9" s="1"/>
  <c r="G214" i="9" s="1"/>
  <c r="G215" i="9" s="1"/>
  <c r="G216" i="9" s="1"/>
  <c r="G217" i="9" s="1"/>
  <c r="G218" i="9" s="1"/>
  <c r="G219" i="9" s="1"/>
  <c r="G220" i="9" s="1"/>
  <c r="G221" i="9" s="1"/>
  <c r="G222" i="9" s="1"/>
  <c r="G223" i="9" s="1"/>
  <c r="G224" i="9" s="1"/>
  <c r="G225" i="9" s="1"/>
  <c r="G226" i="9" s="1"/>
  <c r="G227" i="9" s="1"/>
  <c r="G228" i="9" s="1"/>
  <c r="G229" i="9" s="1"/>
  <c r="G230" i="9" s="1"/>
  <c r="G231" i="9" s="1"/>
  <c r="G232" i="9" s="1"/>
  <c r="G233" i="9" s="1"/>
  <c r="G234" i="9" s="1"/>
  <c r="G235" i="9" s="1"/>
  <c r="G236" i="9" s="1"/>
  <c r="G237" i="9" s="1"/>
  <c r="G238" i="9" s="1"/>
  <c r="G239" i="9" s="1"/>
  <c r="G240" i="9" s="1"/>
  <c r="G241" i="9" s="1"/>
  <c r="G242" i="9" s="1"/>
  <c r="G243" i="9" s="1"/>
  <c r="G244" i="9" s="1"/>
  <c r="G245" i="9" s="1"/>
  <c r="G246" i="9" s="1"/>
  <c r="G247" i="9" s="1"/>
  <c r="G248" i="9" s="1"/>
  <c r="G249" i="9" s="1"/>
  <c r="G250" i="9" s="1"/>
  <c r="G251" i="9" s="1"/>
  <c r="G252" i="9" s="1"/>
  <c r="G253" i="9" s="1"/>
  <c r="G254" i="9" s="1"/>
  <c r="G255" i="9" s="1"/>
  <c r="G256" i="9" s="1"/>
  <c r="G257" i="9" s="1"/>
  <c r="G258" i="9" s="1"/>
  <c r="G259" i="9" s="1"/>
  <c r="G260" i="9" s="1"/>
  <c r="G261" i="9" s="1"/>
  <c r="G262" i="9" s="1"/>
  <c r="G263" i="9" s="1"/>
  <c r="G264" i="9" s="1"/>
  <c r="G265" i="9" s="1"/>
  <c r="G266" i="9" s="1"/>
  <c r="G267" i="9" s="1"/>
  <c r="G268" i="9" s="1"/>
  <c r="G269" i="9" s="1"/>
  <c r="G270" i="9" s="1"/>
  <c r="G271" i="9" s="1"/>
  <c r="G272" i="9" s="1"/>
  <c r="G273" i="9" s="1"/>
  <c r="G274" i="9" s="1"/>
  <c r="G6" i="8"/>
  <c r="G7" i="8" s="1"/>
  <c r="G8" i="8" s="1"/>
  <c r="G9" i="8" s="1"/>
  <c r="G10" i="8" s="1"/>
  <c r="G11" i="8" s="1"/>
  <c r="G12" i="8" s="1"/>
  <c r="G13" i="8" s="1"/>
  <c r="G14" i="8" s="1"/>
  <c r="G15" i="8" s="1"/>
  <c r="G16" i="8" s="1"/>
  <c r="G17" i="8" s="1"/>
  <c r="G18" i="8" s="1"/>
  <c r="G19" i="8" s="1"/>
  <c r="G20" i="8" s="1"/>
  <c r="G21" i="8" s="1"/>
  <c r="G22" i="8" s="1"/>
  <c r="G23" i="8" s="1"/>
  <c r="G24" i="8" s="1"/>
  <c r="G25" i="8" s="1"/>
  <c r="G26" i="8" s="1"/>
  <c r="G27" i="8" s="1"/>
  <c r="G28" i="8" s="1"/>
  <c r="G29" i="8" s="1"/>
  <c r="G30" i="8" s="1"/>
  <c r="G31" i="8" s="1"/>
  <c r="G32" i="8" s="1"/>
  <c r="G33" i="8" s="1"/>
  <c r="G34" i="8" s="1"/>
  <c r="G35" i="8" s="1"/>
  <c r="G36" i="8" s="1"/>
  <c r="G37" i="8" s="1"/>
  <c r="G38" i="8" s="1"/>
  <c r="G39" i="8" s="1"/>
  <c r="G40" i="8" s="1"/>
  <c r="G41" i="8" s="1"/>
  <c r="G42" i="8" s="1"/>
  <c r="G43" i="8" s="1"/>
  <c r="G44" i="8" s="1"/>
  <c r="G45" i="8" s="1"/>
  <c r="G46" i="8" s="1"/>
  <c r="G47" i="8" s="1"/>
  <c r="G48" i="8" s="1"/>
  <c r="G49" i="8" s="1"/>
  <c r="G50" i="8" s="1"/>
  <c r="G51" i="8" s="1"/>
  <c r="G52" i="8" s="1"/>
  <c r="G53" i="8" s="1"/>
  <c r="G54" i="8" s="1"/>
  <c r="G55" i="8" s="1"/>
  <c r="G56" i="8" s="1"/>
  <c r="G57" i="8" s="1"/>
  <c r="G58" i="8" s="1"/>
  <c r="G59" i="8" s="1"/>
  <c r="G60" i="8" s="1"/>
  <c r="G61" i="8" s="1"/>
  <c r="G62" i="8" s="1"/>
  <c r="G63" i="8" s="1"/>
  <c r="G64" i="8" s="1"/>
  <c r="G65" i="8" s="1"/>
  <c r="G66" i="8" s="1"/>
  <c r="G67" i="8" s="1"/>
  <c r="G68" i="8" s="1"/>
  <c r="G69" i="8" s="1"/>
  <c r="G70" i="8" s="1"/>
  <c r="G71" i="8" s="1"/>
  <c r="G72" i="8" s="1"/>
  <c r="G73" i="8" s="1"/>
  <c r="G74" i="8" s="1"/>
  <c r="G75" i="8" s="1"/>
  <c r="G76" i="8" s="1"/>
  <c r="G77" i="8" s="1"/>
  <c r="G78" i="8" s="1"/>
  <c r="G79" i="8" s="1"/>
  <c r="G80" i="8" s="1"/>
  <c r="G81" i="8" s="1"/>
  <c r="G82" i="8" s="1"/>
  <c r="G83" i="8" s="1"/>
  <c r="G84" i="8" s="1"/>
  <c r="G85" i="8" s="1"/>
  <c r="G86" i="8" s="1"/>
  <c r="G87" i="8" s="1"/>
  <c r="G88" i="8" s="1"/>
  <c r="G89" i="8" s="1"/>
  <c r="G90" i="8" s="1"/>
  <c r="G91" i="8" s="1"/>
  <c r="G92" i="8" s="1"/>
  <c r="G93" i="8" s="1"/>
  <c r="G94" i="8" s="1"/>
  <c r="G95" i="8" s="1"/>
  <c r="G96" i="8" s="1"/>
  <c r="G97" i="8" s="1"/>
  <c r="G98" i="8" s="1"/>
  <c r="G99" i="8" s="1"/>
  <c r="G100" i="8" s="1"/>
  <c r="G101" i="8" s="1"/>
  <c r="G102" i="8" s="1"/>
  <c r="G103" i="8" s="1"/>
  <c r="G104" i="8" s="1"/>
  <c r="G105" i="8" s="1"/>
  <c r="G106" i="8" s="1"/>
  <c r="G107" i="8" s="1"/>
  <c r="G108" i="8" s="1"/>
  <c r="G109" i="8" s="1"/>
  <c r="G110" i="8" s="1"/>
  <c r="G111" i="8" s="1"/>
  <c r="G112" i="8" s="1"/>
  <c r="G113" i="8" s="1"/>
  <c r="G114" i="8" s="1"/>
  <c r="G115" i="8" s="1"/>
  <c r="G116" i="8" s="1"/>
  <c r="G117" i="8" s="1"/>
  <c r="G118" i="8" s="1"/>
  <c r="G119" i="8" s="1"/>
  <c r="G120" i="8" s="1"/>
  <c r="G121" i="8" s="1"/>
  <c r="G122" i="8" s="1"/>
  <c r="G123" i="8" s="1"/>
  <c r="G124" i="8" s="1"/>
  <c r="G125" i="8" s="1"/>
  <c r="G126" i="8" s="1"/>
  <c r="G127" i="8" s="1"/>
  <c r="G128" i="8" s="1"/>
  <c r="G129" i="8" s="1"/>
  <c r="G130" i="8" s="1"/>
  <c r="G131" i="8" s="1"/>
  <c r="G132" i="8" s="1"/>
  <c r="G133" i="8" s="1"/>
  <c r="G134" i="8" s="1"/>
  <c r="G135" i="8" s="1"/>
  <c r="G136" i="8" s="1"/>
  <c r="G137" i="8" s="1"/>
  <c r="G138" i="8" s="1"/>
  <c r="G139" i="8" s="1"/>
  <c r="G140" i="8" s="1"/>
  <c r="G141" i="8" s="1"/>
  <c r="G142" i="8" s="1"/>
  <c r="G143" i="8" s="1"/>
  <c r="G144" i="8" s="1"/>
  <c r="G145" i="8" s="1"/>
  <c r="G146" i="8" s="1"/>
  <c r="G147" i="8" s="1"/>
  <c r="G148" i="8" s="1"/>
  <c r="G149" i="8" s="1"/>
  <c r="G150" i="8" s="1"/>
  <c r="G151" i="8" s="1"/>
  <c r="G152" i="8" s="1"/>
  <c r="G153" i="8" s="1"/>
  <c r="G154" i="8" s="1"/>
  <c r="G155" i="8" s="1"/>
  <c r="G156" i="8" s="1"/>
  <c r="G157" i="8" s="1"/>
  <c r="G158" i="8" s="1"/>
  <c r="G159" i="8" s="1"/>
  <c r="G160" i="8" s="1"/>
  <c r="G161" i="8" s="1"/>
  <c r="G162" i="8" s="1"/>
  <c r="G163" i="8" s="1"/>
  <c r="G164" i="8" s="1"/>
  <c r="G165" i="8" s="1"/>
  <c r="G166" i="8" s="1"/>
  <c r="G167" i="8" s="1"/>
  <c r="G168" i="8" s="1"/>
  <c r="G169" i="8" s="1"/>
  <c r="G170" i="8" s="1"/>
  <c r="G171" i="8" s="1"/>
  <c r="G172" i="8" s="1"/>
  <c r="G173" i="8" s="1"/>
  <c r="G174" i="8" s="1"/>
  <c r="G175" i="8" s="1"/>
  <c r="G176" i="8" s="1"/>
  <c r="G177" i="8" s="1"/>
  <c r="G178" i="8" s="1"/>
  <c r="G179" i="8" s="1"/>
  <c r="G180" i="8" s="1"/>
  <c r="G181" i="8" s="1"/>
  <c r="G182" i="8" s="1"/>
  <c r="G183" i="8" s="1"/>
  <c r="G184" i="8" s="1"/>
  <c r="G185" i="8" s="1"/>
  <c r="G186" i="8" s="1"/>
  <c r="G187" i="8" s="1"/>
  <c r="G188" i="8" s="1"/>
  <c r="G189" i="8" s="1"/>
  <c r="G190" i="8" s="1"/>
  <c r="G191" i="8" s="1"/>
  <c r="G192" i="8" s="1"/>
  <c r="G193" i="8" s="1"/>
  <c r="G194" i="8" s="1"/>
  <c r="G195" i="8" s="1"/>
  <c r="G196" i="8" s="1"/>
  <c r="G197" i="8" s="1"/>
  <c r="G198" i="8" s="1"/>
  <c r="G199" i="8" s="1"/>
  <c r="G200" i="8" s="1"/>
  <c r="G201" i="8" s="1"/>
  <c r="G202" i="8" s="1"/>
  <c r="G203" i="8" s="1"/>
  <c r="G204" i="8" s="1"/>
  <c r="G205" i="8" s="1"/>
  <c r="G206" i="8" s="1"/>
  <c r="G207" i="8" s="1"/>
  <c r="G208" i="8" s="1"/>
  <c r="G209" i="8" s="1"/>
  <c r="G210" i="8" s="1"/>
  <c r="G211" i="8" s="1"/>
  <c r="G212" i="8" s="1"/>
  <c r="G213" i="8" s="1"/>
  <c r="G214" i="8" s="1"/>
  <c r="G215" i="8" s="1"/>
  <c r="G216" i="8" s="1"/>
  <c r="G217" i="8" s="1"/>
  <c r="G218" i="8" s="1"/>
  <c r="G219" i="8" s="1"/>
  <c r="G220" i="8" s="1"/>
  <c r="G221" i="8" s="1"/>
  <c r="G222" i="8" s="1"/>
  <c r="G223" i="8" s="1"/>
  <c r="G224" i="8" s="1"/>
  <c r="G225" i="8" s="1"/>
  <c r="G226" i="8" s="1"/>
  <c r="G227" i="8" s="1"/>
  <c r="G228" i="8" s="1"/>
  <c r="G229" i="8" s="1"/>
  <c r="G230" i="8" s="1"/>
  <c r="G231" i="8" s="1"/>
  <c r="G232" i="8" s="1"/>
  <c r="G233" i="8" s="1"/>
  <c r="G234" i="8" s="1"/>
  <c r="G235" i="8" s="1"/>
  <c r="G236" i="8" s="1"/>
  <c r="G237" i="8" s="1"/>
  <c r="G238" i="8" s="1"/>
  <c r="G239" i="8" s="1"/>
  <c r="G240" i="8" s="1"/>
  <c r="G241" i="8" s="1"/>
  <c r="G242" i="8" s="1"/>
  <c r="G243" i="8" s="1"/>
  <c r="G244" i="8" s="1"/>
  <c r="G245" i="8" s="1"/>
  <c r="G246" i="8" s="1"/>
  <c r="G247" i="8" s="1"/>
  <c r="G248" i="8" s="1"/>
  <c r="G249" i="8" s="1"/>
  <c r="G250" i="8" s="1"/>
  <c r="G251" i="8" s="1"/>
  <c r="G252" i="8" s="1"/>
  <c r="G253" i="8" s="1"/>
  <c r="G254" i="8" s="1"/>
  <c r="G255" i="8" s="1"/>
  <c r="G256" i="8" s="1"/>
  <c r="G257" i="8" s="1"/>
  <c r="G258" i="8" s="1"/>
  <c r="G259" i="8" s="1"/>
  <c r="G260" i="8" s="1"/>
  <c r="G261" i="8" s="1"/>
  <c r="G262" i="8" s="1"/>
  <c r="G263" i="8" s="1"/>
  <c r="G264" i="8" s="1"/>
  <c r="G265" i="8" s="1"/>
  <c r="G266" i="8" s="1"/>
  <c r="G267" i="8" s="1"/>
  <c r="G268" i="8" s="1"/>
  <c r="G269" i="8" s="1"/>
  <c r="G270" i="8" s="1"/>
  <c r="G271" i="8" s="1"/>
  <c r="G272" i="8" s="1"/>
  <c r="G273" i="8" s="1"/>
  <c r="G274" i="8" s="1"/>
  <c r="G275" i="8" s="1"/>
  <c r="G276" i="8" s="1"/>
  <c r="G277" i="8" s="1"/>
  <c r="G278" i="8" s="1"/>
  <c r="G279" i="8" s="1"/>
  <c r="G280" i="8" s="1"/>
  <c r="G281" i="8" s="1"/>
  <c r="G282" i="8" s="1"/>
  <c r="G283" i="8" s="1"/>
  <c r="G284" i="8" s="1"/>
  <c r="G285" i="8" s="1"/>
  <c r="G286" i="8" s="1"/>
  <c r="G287" i="8" s="1"/>
  <c r="G288" i="8" s="1"/>
  <c r="G289" i="8" s="1"/>
  <c r="G290" i="8" s="1"/>
  <c r="G291" i="8" s="1"/>
  <c r="G292" i="8" s="1"/>
  <c r="G293" i="8" s="1"/>
  <c r="G294" i="8" s="1"/>
  <c r="G295" i="8" s="1"/>
  <c r="G296" i="8" s="1"/>
  <c r="G297" i="8" s="1"/>
  <c r="G298" i="8" s="1"/>
  <c r="G299" i="8" s="1"/>
  <c r="G300" i="8" s="1"/>
  <c r="G301" i="8" s="1"/>
  <c r="G302" i="8" s="1"/>
  <c r="G303" i="8" s="1"/>
  <c r="G304" i="8" s="1"/>
  <c r="G305" i="8" s="1"/>
  <c r="G306" i="8" s="1"/>
  <c r="G307" i="8" s="1"/>
  <c r="G308" i="8" s="1"/>
  <c r="G309" i="8" s="1"/>
  <c r="G310" i="8" s="1"/>
  <c r="G311" i="8" s="1"/>
  <c r="G312" i="8" s="1"/>
  <c r="G313" i="8" s="1"/>
  <c r="G314" i="8" s="1"/>
  <c r="G315" i="8" s="1"/>
  <c r="G316" i="8" s="1"/>
  <c r="G317" i="8" s="1"/>
  <c r="G318" i="8" s="1"/>
  <c r="G319" i="8" s="1"/>
  <c r="G320" i="8" s="1"/>
  <c r="G321" i="8" s="1"/>
  <c r="G322" i="8" s="1"/>
  <c r="G323" i="8" s="1"/>
  <c r="G324" i="8" s="1"/>
  <c r="G325" i="8" s="1"/>
  <c r="G326" i="8" s="1"/>
  <c r="G327" i="8" s="1"/>
  <c r="G328" i="8" s="1"/>
  <c r="G329" i="8" s="1"/>
  <c r="G330" i="8" s="1"/>
  <c r="G331" i="8" s="1"/>
  <c r="G332" i="8" s="1"/>
  <c r="G333" i="8" s="1"/>
  <c r="G334" i="8" s="1"/>
  <c r="G335" i="8" s="1"/>
  <c r="G336" i="8" s="1"/>
  <c r="G337" i="8" s="1"/>
  <c r="G338" i="8" s="1"/>
  <c r="G339" i="8" s="1"/>
  <c r="G340" i="8" s="1"/>
  <c r="G341" i="8" s="1"/>
  <c r="G342" i="8" s="1"/>
  <c r="G343" i="8" s="1"/>
  <c r="G344" i="8" s="1"/>
  <c r="G345" i="8" s="1"/>
  <c r="G346" i="8" s="1"/>
  <c r="G347" i="8" s="1"/>
  <c r="G348" i="8" s="1"/>
  <c r="G6" i="7"/>
  <c r="G7" i="7" s="1"/>
  <c r="G8" i="7" s="1"/>
  <c r="G9" i="7" s="1"/>
  <c r="G10" i="7" s="1"/>
  <c r="G11" i="7" s="1"/>
  <c r="G12" i="7" s="1"/>
  <c r="G13" i="7" s="1"/>
  <c r="G14" i="7" s="1"/>
  <c r="G15" i="7" s="1"/>
  <c r="G16" i="7" s="1"/>
  <c r="G17" i="7" s="1"/>
  <c r="G18" i="7" s="1"/>
  <c r="G19" i="7" s="1"/>
  <c r="G20" i="7" s="1"/>
  <c r="G21" i="7" s="1"/>
  <c r="G22" i="7" s="1"/>
  <c r="G23" i="7" s="1"/>
  <c r="G24" i="7" s="1"/>
  <c r="G25" i="7" s="1"/>
  <c r="G26" i="7" s="1"/>
  <c r="G27" i="7" s="1"/>
  <c r="G28" i="7" s="1"/>
  <c r="G29" i="7" s="1"/>
  <c r="G30" i="7" s="1"/>
  <c r="G31" i="7" s="1"/>
  <c r="G32" i="7" s="1"/>
  <c r="G33" i="7" s="1"/>
  <c r="G34" i="7" s="1"/>
  <c r="G35" i="7" s="1"/>
  <c r="G36" i="7" s="1"/>
  <c r="G37" i="7" s="1"/>
  <c r="G38" i="7" s="1"/>
  <c r="G39" i="7" s="1"/>
  <c r="G40" i="7" s="1"/>
  <c r="G41" i="7" s="1"/>
  <c r="G42" i="7" s="1"/>
  <c r="G43" i="7" s="1"/>
  <c r="G44" i="7" s="1"/>
  <c r="G45" i="7" s="1"/>
  <c r="G46" i="7" s="1"/>
  <c r="G47" i="7" s="1"/>
  <c r="G48" i="7" s="1"/>
  <c r="G49" i="7" s="1"/>
  <c r="G50" i="7" s="1"/>
  <c r="G51" i="7" s="1"/>
  <c r="G52" i="7" s="1"/>
  <c r="G53" i="7" s="1"/>
  <c r="G54" i="7" s="1"/>
  <c r="G55" i="7" s="1"/>
  <c r="G56" i="7" s="1"/>
  <c r="G57" i="7" s="1"/>
  <c r="G58" i="7" s="1"/>
  <c r="G59" i="7" s="1"/>
  <c r="G60" i="7" s="1"/>
  <c r="G61" i="7" s="1"/>
  <c r="G62" i="7" s="1"/>
  <c r="G63" i="7" s="1"/>
  <c r="G64" i="7" s="1"/>
  <c r="G65" i="7" s="1"/>
  <c r="G66" i="7" s="1"/>
  <c r="G67" i="7" s="1"/>
  <c r="G68" i="7" s="1"/>
  <c r="G69" i="7" s="1"/>
  <c r="G70" i="7" s="1"/>
  <c r="G71" i="7" s="1"/>
  <c r="G72" i="7" s="1"/>
  <c r="G73" i="7" s="1"/>
  <c r="G74" i="7" s="1"/>
  <c r="G75" i="7" s="1"/>
  <c r="G76" i="7" s="1"/>
  <c r="G77" i="7" s="1"/>
  <c r="G78" i="7" s="1"/>
  <c r="G79" i="7" s="1"/>
  <c r="G80" i="7" s="1"/>
  <c r="G81" i="7" s="1"/>
  <c r="G82" i="7" s="1"/>
  <c r="G83" i="7" s="1"/>
  <c r="G84" i="7" s="1"/>
  <c r="G85" i="7" s="1"/>
  <c r="G86" i="7" s="1"/>
  <c r="G87" i="7" s="1"/>
  <c r="G88" i="7" s="1"/>
  <c r="G89" i="7" s="1"/>
  <c r="G90" i="7" s="1"/>
  <c r="G91" i="7" s="1"/>
  <c r="G92" i="7" s="1"/>
  <c r="G93" i="7" s="1"/>
  <c r="G94" i="7" s="1"/>
  <c r="G95" i="7" s="1"/>
  <c r="G96" i="7" s="1"/>
  <c r="G97" i="7" s="1"/>
  <c r="G98" i="7" s="1"/>
  <c r="G99" i="7" s="1"/>
  <c r="G100" i="7" s="1"/>
  <c r="G101" i="7" s="1"/>
  <c r="G102" i="7" s="1"/>
  <c r="G103" i="7" s="1"/>
  <c r="G104" i="7" s="1"/>
  <c r="G105" i="7" s="1"/>
  <c r="G106" i="7" s="1"/>
  <c r="G107" i="7" s="1"/>
  <c r="G108" i="7" s="1"/>
  <c r="G109" i="7" s="1"/>
  <c r="G110" i="7" s="1"/>
  <c r="G111" i="7" s="1"/>
  <c r="G112" i="7" s="1"/>
  <c r="G113" i="7" s="1"/>
  <c r="G114" i="7" s="1"/>
  <c r="G115" i="7" s="1"/>
  <c r="G116" i="7" s="1"/>
  <c r="G117" i="7" s="1"/>
  <c r="G118" i="7" s="1"/>
  <c r="G119" i="7" s="1"/>
  <c r="G120" i="7" s="1"/>
  <c r="G121" i="7" s="1"/>
  <c r="G122" i="7" s="1"/>
  <c r="G123" i="7" s="1"/>
  <c r="G124" i="7" s="1"/>
  <c r="G125" i="7" s="1"/>
  <c r="G126" i="7" s="1"/>
  <c r="G127" i="7" s="1"/>
  <c r="G128" i="7" s="1"/>
  <c r="G129" i="7" s="1"/>
  <c r="G130" i="7" s="1"/>
  <c r="G131" i="7" s="1"/>
  <c r="G132" i="7" s="1"/>
  <c r="G133" i="7" s="1"/>
  <c r="G134" i="7" s="1"/>
  <c r="G135" i="7" s="1"/>
  <c r="G136" i="7" s="1"/>
  <c r="G137" i="7" s="1"/>
  <c r="G138" i="7" s="1"/>
  <c r="G139" i="7" s="1"/>
  <c r="G140" i="7" s="1"/>
  <c r="G141" i="7" s="1"/>
  <c r="G142" i="7" s="1"/>
  <c r="G143" i="7" s="1"/>
  <c r="G144" i="7" s="1"/>
  <c r="G145" i="7" s="1"/>
  <c r="G146" i="7" s="1"/>
  <c r="G147" i="7" s="1"/>
  <c r="G148" i="7" s="1"/>
  <c r="G149" i="7" s="1"/>
  <c r="G150" i="7" s="1"/>
  <c r="G151" i="7" s="1"/>
  <c r="G152" i="7" s="1"/>
  <c r="G153" i="7" s="1"/>
  <c r="G154" i="7" s="1"/>
  <c r="G155" i="7" s="1"/>
  <c r="G156" i="7" s="1"/>
  <c r="G157" i="7" s="1"/>
  <c r="G158" i="7" s="1"/>
  <c r="G159" i="7" s="1"/>
  <c r="G160" i="7" s="1"/>
  <c r="G161" i="7" s="1"/>
  <c r="G162" i="7" s="1"/>
  <c r="G163" i="7" s="1"/>
  <c r="G164" i="7" s="1"/>
  <c r="G165" i="7" s="1"/>
  <c r="G166" i="7" s="1"/>
  <c r="G167" i="7" s="1"/>
  <c r="G168" i="7" s="1"/>
  <c r="G169" i="7" s="1"/>
  <c r="G170" i="7" s="1"/>
  <c r="G171" i="7" s="1"/>
  <c r="G172" i="7" s="1"/>
  <c r="G173" i="7" s="1"/>
  <c r="G174" i="7" s="1"/>
  <c r="G175" i="7" s="1"/>
  <c r="G176" i="7" s="1"/>
  <c r="G177" i="7" s="1"/>
  <c r="G178" i="7" s="1"/>
  <c r="G179" i="7" s="1"/>
  <c r="G180" i="7" s="1"/>
  <c r="G181" i="7" s="1"/>
  <c r="G182" i="7" s="1"/>
  <c r="G183" i="7" s="1"/>
  <c r="G184" i="7" s="1"/>
  <c r="G185" i="7" s="1"/>
  <c r="G186" i="7" s="1"/>
  <c r="G187" i="7" s="1"/>
  <c r="G188" i="7" s="1"/>
  <c r="G189" i="7" s="1"/>
  <c r="G190" i="7" s="1"/>
  <c r="G191" i="7" s="1"/>
  <c r="G192" i="7" s="1"/>
  <c r="G193" i="7" s="1"/>
  <c r="G194" i="7" s="1"/>
  <c r="G195" i="7" s="1"/>
  <c r="G196" i="7" s="1"/>
  <c r="G197" i="7" s="1"/>
  <c r="G198" i="7" s="1"/>
  <c r="G199" i="7" s="1"/>
  <c r="G200" i="7" s="1"/>
  <c r="G201" i="7" s="1"/>
  <c r="G202" i="7" s="1"/>
  <c r="G203" i="7" s="1"/>
  <c r="G204" i="7" s="1"/>
  <c r="G205" i="7" s="1"/>
  <c r="G206" i="7" s="1"/>
  <c r="G207" i="7" s="1"/>
  <c r="G208" i="7" s="1"/>
  <c r="G209" i="7" s="1"/>
  <c r="G210" i="7" s="1"/>
  <c r="G211" i="7" s="1"/>
  <c r="G212" i="7" s="1"/>
  <c r="G213" i="7" s="1"/>
  <c r="G214" i="7" s="1"/>
  <c r="G215" i="7" s="1"/>
  <c r="G216" i="7" s="1"/>
  <c r="G217" i="7" s="1"/>
  <c r="G218" i="7" s="1"/>
  <c r="G219" i="7" s="1"/>
  <c r="G220" i="7" s="1"/>
  <c r="G221" i="7" s="1"/>
  <c r="G222" i="7" s="1"/>
  <c r="G223" i="7" s="1"/>
  <c r="G224" i="7" s="1"/>
  <c r="G225" i="7" s="1"/>
  <c r="G226" i="7" s="1"/>
  <c r="G227" i="7" s="1"/>
  <c r="G228" i="7" s="1"/>
  <c r="G229" i="7" s="1"/>
  <c r="G230" i="7" s="1"/>
  <c r="G231" i="7" s="1"/>
  <c r="G232" i="7" s="1"/>
  <c r="G233" i="7" s="1"/>
  <c r="G234" i="7" s="1"/>
  <c r="G235" i="7" s="1"/>
  <c r="G236" i="7" s="1"/>
  <c r="G237" i="7" s="1"/>
  <c r="G238" i="7" s="1"/>
  <c r="G239" i="7" s="1"/>
  <c r="G240" i="7" s="1"/>
  <c r="G241" i="7" s="1"/>
  <c r="G242" i="7" s="1"/>
  <c r="G243" i="7" s="1"/>
  <c r="G244" i="7" s="1"/>
  <c r="G245" i="7" s="1"/>
  <c r="G246" i="7" s="1"/>
  <c r="G247" i="7" s="1"/>
  <c r="G248" i="7" s="1"/>
  <c r="G249" i="7" s="1"/>
  <c r="G250" i="7" s="1"/>
  <c r="G251" i="7" s="1"/>
  <c r="G252" i="7" s="1"/>
  <c r="G253" i="7" s="1"/>
  <c r="G254" i="7" s="1"/>
  <c r="G255" i="7" s="1"/>
  <c r="G256" i="7" s="1"/>
  <c r="G257" i="7" s="1"/>
  <c r="G258" i="7" s="1"/>
  <c r="G259" i="7" s="1"/>
  <c r="G260" i="7" s="1"/>
  <c r="G261" i="7" s="1"/>
  <c r="G262" i="7" s="1"/>
  <c r="G263" i="7" s="1"/>
  <c r="G264" i="7" s="1"/>
  <c r="G265" i="7" s="1"/>
  <c r="G266" i="7" s="1"/>
  <c r="G267" i="7" s="1"/>
  <c r="G268" i="7" s="1"/>
  <c r="G269" i="7" s="1"/>
  <c r="G270" i="7" s="1"/>
  <c r="G271" i="7" s="1"/>
  <c r="G272" i="7" s="1"/>
  <c r="G273" i="7" s="1"/>
  <c r="G274" i="7" s="1"/>
  <c r="G275" i="7" s="1"/>
  <c r="G276" i="7" s="1"/>
  <c r="G277" i="7" s="1"/>
  <c r="G6" i="6"/>
  <c r="G7" i="6" s="1"/>
  <c r="G8" i="6" s="1"/>
  <c r="G9" i="6" s="1"/>
  <c r="G10" i="6" s="1"/>
  <c r="G11" i="6" s="1"/>
  <c r="G12" i="6" s="1"/>
  <c r="G13" i="6" s="1"/>
  <c r="G14" i="6" s="1"/>
  <c r="G15" i="6" s="1"/>
  <c r="G16" i="6" s="1"/>
  <c r="G17" i="6" s="1"/>
  <c r="G18" i="6" s="1"/>
  <c r="G19" i="6" s="1"/>
  <c r="G20" i="6" s="1"/>
  <c r="G21" i="6" s="1"/>
  <c r="G22" i="6" s="1"/>
  <c r="G23" i="6" s="1"/>
  <c r="G24" i="6" s="1"/>
  <c r="G25" i="6" s="1"/>
  <c r="G26" i="6" s="1"/>
  <c r="G27" i="6" s="1"/>
  <c r="G28" i="6" s="1"/>
  <c r="G29" i="6" s="1"/>
  <c r="G30" i="6" s="1"/>
  <c r="G31" i="6" s="1"/>
  <c r="G32" i="6" s="1"/>
  <c r="G33" i="6" s="1"/>
  <c r="G34" i="6" s="1"/>
  <c r="G35" i="6" s="1"/>
  <c r="G36" i="6" s="1"/>
  <c r="G37" i="6" s="1"/>
  <c r="G38" i="6" s="1"/>
  <c r="G39" i="6" s="1"/>
  <c r="G40" i="6" s="1"/>
  <c r="G41" i="6" s="1"/>
  <c r="G42" i="6" s="1"/>
  <c r="G43" i="6" s="1"/>
  <c r="G44" i="6" s="1"/>
  <c r="G45" i="6" s="1"/>
  <c r="G46" i="6" s="1"/>
  <c r="G47" i="6" s="1"/>
  <c r="G48" i="6" s="1"/>
  <c r="G49" i="6" s="1"/>
  <c r="G50" i="6" s="1"/>
  <c r="G51" i="6" s="1"/>
  <c r="G52" i="6" s="1"/>
  <c r="G53" i="6" s="1"/>
  <c r="G54" i="6" s="1"/>
  <c r="G55" i="6" s="1"/>
  <c r="G56" i="6" s="1"/>
  <c r="G57" i="6" s="1"/>
  <c r="G58" i="6" s="1"/>
  <c r="G59" i="6" s="1"/>
  <c r="G60" i="6" s="1"/>
  <c r="G61" i="6" s="1"/>
  <c r="G62" i="6" s="1"/>
  <c r="G63" i="6" s="1"/>
  <c r="G64" i="6" s="1"/>
  <c r="G6" i="3"/>
  <c r="G7" i="3" s="1"/>
  <c r="G8" i="3" s="1"/>
  <c r="G9" i="3" s="1"/>
  <c r="G10" i="3" s="1"/>
  <c r="G11" i="3" s="1"/>
  <c r="G12" i="3" s="1"/>
  <c r="G13" i="3" s="1"/>
  <c r="G14" i="3" s="1"/>
  <c r="G15" i="3" s="1"/>
  <c r="G16" i="3" s="1"/>
  <c r="G17" i="3" s="1"/>
  <c r="G18" i="3" s="1"/>
  <c r="G19" i="3" s="1"/>
  <c r="G20" i="3" s="1"/>
  <c r="G21" i="3" s="1"/>
  <c r="G22" i="3" s="1"/>
  <c r="G23" i="3" s="1"/>
  <c r="G24" i="3" s="1"/>
  <c r="G25" i="3" s="1"/>
  <c r="G26" i="3" s="1"/>
  <c r="G6" i="2"/>
  <c r="G7" i="2" s="1"/>
  <c r="G8" i="2" s="1"/>
  <c r="G9" i="2" s="1"/>
  <c r="G10" i="2" s="1"/>
  <c r="G11" i="2" s="1"/>
  <c r="G12" i="2" s="1"/>
  <c r="G13" i="2" s="1"/>
  <c r="G14" i="2" s="1"/>
  <c r="G15" i="2" s="1"/>
  <c r="G16" i="2" s="1"/>
  <c r="G17" i="2" s="1"/>
  <c r="G18" i="2" s="1"/>
  <c r="G19" i="2" s="1"/>
  <c r="G20" i="2" s="1"/>
  <c r="G21" i="2" s="1"/>
  <c r="G22" i="2" s="1"/>
  <c r="G23" i="2" s="1"/>
  <c r="G24" i="2" s="1"/>
  <c r="G25" i="2" s="1"/>
  <c r="G26" i="2" s="1"/>
  <c r="G27" i="2" s="1"/>
  <c r="G28" i="2" s="1"/>
  <c r="G29" i="2" s="1"/>
  <c r="G30" i="2" s="1"/>
  <c r="G31" i="2" s="1"/>
  <c r="G32" i="2" s="1"/>
  <c r="G33" i="2" s="1"/>
  <c r="G34" i="2" s="1"/>
  <c r="G35" i="2" s="1"/>
  <c r="G36" i="2" s="1"/>
  <c r="G37" i="2" s="1"/>
  <c r="G38" i="2" s="1"/>
  <c r="G39" i="2" s="1"/>
  <c r="G40" i="2" s="1"/>
  <c r="G41" i="2" s="1"/>
  <c r="G42" i="2" s="1"/>
  <c r="G43" i="2" s="1"/>
  <c r="G44" i="2" s="1"/>
  <c r="G45" i="2" s="1"/>
  <c r="G46" i="2" s="1"/>
  <c r="G47" i="2" s="1"/>
  <c r="G48" i="2" s="1"/>
  <c r="G49" i="2" s="1"/>
  <c r="G50" i="2" s="1"/>
  <c r="G51" i="2" s="1"/>
  <c r="G52" i="2" s="1"/>
  <c r="G53" i="2" s="1"/>
  <c r="G54" i="2" s="1"/>
  <c r="G55" i="2" s="1"/>
  <c r="G56" i="2" s="1"/>
  <c r="G57" i="2" s="1"/>
  <c r="G58" i="2" s="1"/>
  <c r="G59" i="2" s="1"/>
  <c r="G60" i="2" s="1"/>
  <c r="G61" i="2" s="1"/>
  <c r="G62" i="2" s="1"/>
  <c r="G63" i="2" s="1"/>
  <c r="G64" i="2" s="1"/>
  <c r="G65" i="2" s="1"/>
  <c r="G66" i="2" s="1"/>
  <c r="G67" i="2" s="1"/>
  <c r="G68" i="2" s="1"/>
  <c r="G69" i="2" s="1"/>
  <c r="G70" i="2" s="1"/>
  <c r="G71" i="2" s="1"/>
  <c r="G72" i="2" s="1"/>
  <c r="G73" i="2" s="1"/>
  <c r="G74" i="2" s="1"/>
  <c r="G75" i="2" s="1"/>
  <c r="G76" i="2" s="1"/>
  <c r="G77" i="2" s="1"/>
  <c r="G78" i="2" s="1"/>
  <c r="G79" i="2" s="1"/>
  <c r="G80" i="2" s="1"/>
  <c r="G81" i="2" s="1"/>
  <c r="G82" i="2" s="1"/>
  <c r="G83" i="2" s="1"/>
  <c r="G84" i="2" s="1"/>
  <c r="G85" i="2" s="1"/>
  <c r="G86" i="2" s="1"/>
  <c r="G87" i="2" s="1"/>
  <c r="G88" i="2" s="1"/>
  <c r="G89" i="2" s="1"/>
  <c r="G90" i="2" s="1"/>
  <c r="G91" i="2" s="1"/>
  <c r="G92" i="2" s="1"/>
  <c r="G93" i="2" s="1"/>
  <c r="G94" i="2" s="1"/>
  <c r="G95" i="2" s="1"/>
  <c r="G96" i="2" s="1"/>
  <c r="G97" i="2" s="1"/>
  <c r="G98" i="2" s="1"/>
  <c r="G99" i="2" s="1"/>
  <c r="G100" i="2" s="1"/>
  <c r="G101" i="2" s="1"/>
  <c r="G102" i="2" s="1"/>
  <c r="G103" i="2" s="1"/>
  <c r="G104" i="2" s="1"/>
  <c r="G105" i="2" s="1"/>
  <c r="G106" i="2" s="1"/>
  <c r="G107" i="2" s="1"/>
  <c r="G108" i="2" s="1"/>
  <c r="G109" i="2" s="1"/>
  <c r="G110" i="2" s="1"/>
  <c r="G111" i="2" s="1"/>
  <c r="G112" i="2" s="1"/>
  <c r="G113" i="2" s="1"/>
  <c r="G114" i="2" s="1"/>
  <c r="G115" i="2" s="1"/>
  <c r="G116" i="2" s="1"/>
  <c r="G117" i="2" s="1"/>
  <c r="G118" i="2" s="1"/>
  <c r="G119" i="2" s="1"/>
  <c r="G120" i="2" s="1"/>
  <c r="G121" i="2" s="1"/>
  <c r="G122" i="2" s="1"/>
  <c r="G123" i="2" s="1"/>
  <c r="G124" i="2" s="1"/>
  <c r="G125" i="2" s="1"/>
  <c r="G126" i="2" s="1"/>
  <c r="G127" i="2" s="1"/>
  <c r="G128" i="2" s="1"/>
  <c r="G129" i="2" s="1"/>
  <c r="G130" i="2" s="1"/>
  <c r="G131" i="2" s="1"/>
  <c r="G132" i="2" s="1"/>
  <c r="G133" i="2" s="1"/>
  <c r="G134" i="2" s="1"/>
  <c r="G135" i="2" s="1"/>
  <c r="G136" i="2" s="1"/>
  <c r="G137" i="2" s="1"/>
  <c r="G138" i="2" s="1"/>
  <c r="G139" i="2" s="1"/>
  <c r="G140" i="2" s="1"/>
  <c r="G141" i="2" s="1"/>
  <c r="G142" i="2" s="1"/>
  <c r="G143" i="2" s="1"/>
  <c r="G144" i="2" s="1"/>
  <c r="G145" i="2" s="1"/>
  <c r="G146" i="2" s="1"/>
  <c r="G147" i="2" s="1"/>
  <c r="G148" i="2" s="1"/>
  <c r="G149" i="2" s="1"/>
  <c r="G150" i="2" s="1"/>
  <c r="G151" i="2" s="1"/>
  <c r="G152" i="2" s="1"/>
  <c r="G153" i="2" s="1"/>
  <c r="G154" i="2" s="1"/>
  <c r="G155" i="2" s="1"/>
  <c r="C38" i="49" l="1"/>
  <c r="AC38" i="49" s="1"/>
  <c r="G1301" i="35"/>
  <c r="G1302" i="35" s="1"/>
  <c r="G1303" i="35" s="1"/>
  <c r="G1304" i="35" s="1"/>
  <c r="G1305" i="35" s="1"/>
  <c r="G1306" i="35" s="1"/>
  <c r="G1307" i="35" s="1"/>
  <c r="G954" i="36"/>
  <c r="G955" i="36" s="1"/>
  <c r="G956" i="36" s="1"/>
  <c r="G957" i="36" s="1"/>
  <c r="G958" i="36" s="1"/>
  <c r="G959" i="36" s="1"/>
  <c r="G960" i="36" s="1"/>
  <c r="G961" i="36" s="1"/>
  <c r="G962" i="36" s="1"/>
  <c r="G890" i="1"/>
  <c r="G891" i="1" s="1"/>
  <c r="G892" i="1" s="1"/>
  <c r="G893" i="1" s="1"/>
  <c r="G894" i="1" s="1"/>
  <c r="G895" i="1" s="1"/>
  <c r="G896" i="1" s="1"/>
  <c r="G897" i="1" s="1"/>
  <c r="G898" i="1" s="1"/>
  <c r="G899" i="1" s="1"/>
  <c r="G900" i="1" s="1"/>
  <c r="G901" i="1" s="1"/>
  <c r="G902" i="1" s="1"/>
  <c r="G903" i="1" s="1"/>
  <c r="G904" i="1" s="1"/>
  <c r="G905" i="1" s="1"/>
  <c r="G906" i="1" s="1"/>
  <c r="G907" i="1" s="1"/>
  <c r="G908" i="1" s="1"/>
  <c r="G909" i="1" s="1"/>
  <c r="G910" i="1" s="1"/>
  <c r="G645" i="25"/>
  <c r="G646" i="25" s="1"/>
  <c r="G647" i="25" s="1"/>
  <c r="G648" i="25" s="1"/>
  <c r="G649" i="25" s="1"/>
  <c r="G650" i="25" s="1"/>
  <c r="G651" i="25" s="1"/>
  <c r="G652" i="25" s="1"/>
  <c r="G653" i="25" s="1"/>
  <c r="G654" i="25" s="1"/>
  <c r="G655" i="25" s="1"/>
  <c r="G656" i="25" s="1"/>
  <c r="G657" i="25" s="1"/>
  <c r="G658" i="25" s="1"/>
  <c r="G659" i="25" s="1"/>
  <c r="G660" i="25" s="1"/>
  <c r="G661" i="25" s="1"/>
  <c r="G662" i="25" s="1"/>
  <c r="G663" i="25" s="1"/>
  <c r="G664" i="25" s="1"/>
  <c r="G665" i="25" s="1"/>
  <c r="G666" i="25" s="1"/>
  <c r="G667" i="25" s="1"/>
  <c r="G668" i="25" s="1"/>
  <c r="G669" i="25" s="1"/>
  <c r="G670" i="25" s="1"/>
  <c r="G671" i="25" s="1"/>
  <c r="G672" i="25" s="1"/>
  <c r="G673" i="25" s="1"/>
  <c r="G674" i="25" s="1"/>
  <c r="G675" i="25" s="1"/>
  <c r="G676" i="25" s="1"/>
  <c r="G677" i="25" s="1"/>
  <c r="G678" i="25" s="1"/>
  <c r="G679" i="25" s="1"/>
  <c r="G680" i="25" s="1"/>
  <c r="G681" i="25" s="1"/>
  <c r="G682" i="25" s="1"/>
  <c r="G683" i="25" s="1"/>
  <c r="G684" i="25" s="1"/>
  <c r="G685" i="25" s="1"/>
  <c r="G686" i="25" s="1"/>
  <c r="G687" i="25" s="1"/>
  <c r="G688" i="25" s="1"/>
  <c r="G689" i="25" s="1"/>
  <c r="G690" i="25" s="1"/>
  <c r="G691" i="25" s="1"/>
  <c r="G692" i="25" s="1"/>
  <c r="G693" i="25" s="1"/>
  <c r="G694" i="25" s="1"/>
  <c r="G695" i="25" s="1"/>
  <c r="G696" i="25" s="1"/>
  <c r="G697" i="25" s="1"/>
  <c r="G698" i="25" s="1"/>
  <c r="G699" i="25" s="1"/>
  <c r="G700" i="25" s="1"/>
  <c r="G701" i="25" s="1"/>
  <c r="G702" i="25" s="1"/>
  <c r="G703" i="25" s="1"/>
  <c r="G704" i="25" s="1"/>
  <c r="G705" i="25" s="1"/>
  <c r="G706" i="25" s="1"/>
  <c r="G707" i="25" s="1"/>
  <c r="G708" i="25" s="1"/>
  <c r="G841" i="5"/>
  <c r="G842" i="5" s="1"/>
  <c r="G843" i="5" s="1"/>
  <c r="G844" i="5" s="1"/>
  <c r="G845" i="5" s="1"/>
  <c r="G846" i="5" s="1"/>
  <c r="G847" i="5" s="1"/>
  <c r="G848" i="5" s="1"/>
  <c r="G849" i="5" s="1"/>
  <c r="G850" i="5" s="1"/>
  <c r="G851" i="5" s="1"/>
  <c r="G852" i="5" s="1"/>
  <c r="G853" i="5" s="1"/>
  <c r="G854" i="5" s="1"/>
  <c r="G855" i="5" s="1"/>
  <c r="G856" i="5" s="1"/>
  <c r="G857" i="5" s="1"/>
  <c r="G858" i="5" s="1"/>
  <c r="G859" i="5" s="1"/>
  <c r="G860" i="5" s="1"/>
  <c r="G861" i="5" s="1"/>
  <c r="G862" i="5" s="1"/>
  <c r="G863" i="5" s="1"/>
  <c r="G864" i="5" s="1"/>
  <c r="G865" i="5" s="1"/>
  <c r="G866" i="5" s="1"/>
  <c r="G867" i="5" s="1"/>
  <c r="G868" i="5" s="1"/>
  <c r="G869" i="5" s="1"/>
  <c r="G870" i="5" s="1"/>
  <c r="G871" i="5" s="1"/>
  <c r="G872" i="5" s="1"/>
  <c r="G873" i="5" s="1"/>
  <c r="G874" i="5" s="1"/>
  <c r="G875" i="5" s="1"/>
  <c r="G876" i="5" s="1"/>
  <c r="G877" i="5" s="1"/>
  <c r="G878" i="5" s="1"/>
  <c r="G879" i="5" s="1"/>
  <c r="G880" i="5" s="1"/>
  <c r="G881" i="5" s="1"/>
  <c r="G882" i="5" s="1"/>
  <c r="G883" i="5" s="1"/>
  <c r="G884" i="5" s="1"/>
  <c r="G885" i="5" s="1"/>
  <c r="G886" i="5" s="1"/>
  <c r="G887" i="5" s="1"/>
  <c r="G888" i="5" s="1"/>
  <c r="G889" i="5" s="1"/>
  <c r="G890" i="5" s="1"/>
  <c r="G530" i="29"/>
  <c r="G531" i="29" s="1"/>
  <c r="G532" i="29" s="1"/>
  <c r="G533" i="29" s="1"/>
  <c r="G65" i="6"/>
  <c r="G66" i="6" s="1"/>
  <c r="G67" i="6" s="1"/>
  <c r="G68" i="6" s="1"/>
  <c r="G69" i="6" s="1"/>
  <c r="G70" i="6" s="1"/>
  <c r="G71" i="6" s="1"/>
  <c r="G72" i="6" s="1"/>
  <c r="G73" i="6" s="1"/>
  <c r="G74" i="6" s="1"/>
  <c r="G75" i="6" s="1"/>
  <c r="G76" i="6" s="1"/>
  <c r="G77" i="6" s="1"/>
  <c r="G78" i="6" s="1"/>
  <c r="G79" i="6" s="1"/>
  <c r="G80" i="6" s="1"/>
  <c r="G81" i="6" s="1"/>
  <c r="G82" i="6" s="1"/>
  <c r="G83" i="6" s="1"/>
  <c r="G84" i="6" s="1"/>
  <c r="G85" i="6" s="1"/>
  <c r="G86" i="6" s="1"/>
  <c r="G87" i="6" s="1"/>
  <c r="G88" i="6" s="1"/>
  <c r="G89" i="6" s="1"/>
  <c r="G90" i="6" s="1"/>
  <c r="G91" i="6" s="1"/>
  <c r="G92" i="6" s="1"/>
  <c r="G93" i="6" s="1"/>
  <c r="G94" i="6" s="1"/>
  <c r="G95" i="6" s="1"/>
  <c r="G96" i="6" s="1"/>
  <c r="G97" i="6" s="1"/>
  <c r="G98" i="6" s="1"/>
  <c r="G99" i="6" s="1"/>
  <c r="G100" i="6" s="1"/>
  <c r="G101" i="6" s="1"/>
  <c r="G102" i="6" s="1"/>
  <c r="G103" i="6" s="1"/>
  <c r="G104" i="6" s="1"/>
  <c r="G105" i="6" s="1"/>
  <c r="G106" i="6" s="1"/>
  <c r="G107" i="6" s="1"/>
  <c r="G108" i="6" s="1"/>
  <c r="G109" i="6" s="1"/>
  <c r="G110" i="6" s="1"/>
  <c r="G111" i="6" s="1"/>
  <c r="G112" i="6" s="1"/>
  <c r="G113" i="6" s="1"/>
  <c r="G114" i="6" s="1"/>
  <c r="G115" i="6" s="1"/>
  <c r="G116" i="6" s="1"/>
  <c r="G117" i="6" s="1"/>
  <c r="G118" i="6" s="1"/>
  <c r="G119" i="6" s="1"/>
  <c r="G120" i="6" s="1"/>
  <c r="G121" i="6" s="1"/>
  <c r="G122" i="6" s="1"/>
  <c r="G123" i="6" s="1"/>
  <c r="G124" i="6" s="1"/>
  <c r="G125" i="6" s="1"/>
  <c r="G126" i="6" s="1"/>
  <c r="G127" i="6" s="1"/>
  <c r="G128" i="6" s="1"/>
  <c r="G129" i="6" s="1"/>
  <c r="G130" i="6" s="1"/>
  <c r="G131" i="6" s="1"/>
  <c r="G132" i="6" s="1"/>
  <c r="G133" i="6" s="1"/>
  <c r="G134" i="6" s="1"/>
  <c r="G135" i="6" s="1"/>
  <c r="G136" i="6" s="1"/>
  <c r="G137" i="6" s="1"/>
  <c r="G138" i="6" s="1"/>
  <c r="G139" i="6" s="1"/>
  <c r="G140" i="6" s="1"/>
  <c r="G141" i="6" s="1"/>
  <c r="G142" i="6" s="1"/>
  <c r="G143" i="6" s="1"/>
  <c r="G144" i="6" s="1"/>
  <c r="G145" i="6" s="1"/>
  <c r="G146" i="6" s="1"/>
  <c r="G147" i="6" s="1"/>
  <c r="G148" i="6" s="1"/>
  <c r="G149" i="6" s="1"/>
  <c r="G150" i="6" s="1"/>
  <c r="G151" i="6" s="1"/>
  <c r="G152" i="6" s="1"/>
  <c r="G153" i="6" s="1"/>
  <c r="G154" i="6" s="1"/>
  <c r="G155" i="6" s="1"/>
  <c r="G156" i="6" s="1"/>
  <c r="G157" i="6" s="1"/>
  <c r="G158" i="6" s="1"/>
  <c r="G159" i="6" s="1"/>
  <c r="G160" i="6" s="1"/>
  <c r="G161" i="6" s="1"/>
  <c r="G162" i="6" s="1"/>
  <c r="G163" i="6" s="1"/>
  <c r="G164" i="6" s="1"/>
  <c r="G165" i="6" s="1"/>
  <c r="G166" i="6" s="1"/>
  <c r="G167" i="6" s="1"/>
  <c r="G168" i="6" s="1"/>
  <c r="G169" i="6" s="1"/>
  <c r="G170" i="6" s="1"/>
  <c r="G171" i="6" s="1"/>
  <c r="G172" i="6" s="1"/>
  <c r="G173" i="6" s="1"/>
  <c r="G174" i="6" s="1"/>
  <c r="G175" i="6" s="1"/>
  <c r="G176" i="6" s="1"/>
  <c r="G177" i="6" s="1"/>
  <c r="G178" i="6" s="1"/>
  <c r="G179" i="6" s="1"/>
  <c r="G180" i="6" s="1"/>
  <c r="G181" i="6" s="1"/>
  <c r="G182" i="6" s="1"/>
  <c r="G183" i="6" s="1"/>
  <c r="G184" i="6" s="1"/>
  <c r="G185" i="6" s="1"/>
  <c r="G186" i="6" s="1"/>
  <c r="G187" i="6" s="1"/>
  <c r="G188" i="6" s="1"/>
  <c r="G189" i="6" s="1"/>
  <c r="G190" i="6" s="1"/>
  <c r="G191" i="6" s="1"/>
  <c r="G192" i="6" s="1"/>
  <c r="G193" i="6" s="1"/>
  <c r="G194" i="6" s="1"/>
  <c r="G195" i="6" s="1"/>
  <c r="G196" i="6" s="1"/>
  <c r="G197" i="6" s="1"/>
  <c r="G198" i="6" s="1"/>
  <c r="G199" i="6" s="1"/>
  <c r="G200" i="6" s="1"/>
  <c r="G201" i="6" s="1"/>
  <c r="G202" i="6" s="1"/>
  <c r="G203" i="6" s="1"/>
  <c r="G204" i="6" s="1"/>
  <c r="G205" i="6" s="1"/>
  <c r="G206" i="6" s="1"/>
  <c r="G207" i="6" s="1"/>
  <c r="G208" i="6" s="1"/>
  <c r="G209" i="6" s="1"/>
  <c r="G210" i="6" s="1"/>
  <c r="G211" i="6" s="1"/>
  <c r="G212" i="6" s="1"/>
  <c r="G213" i="6" s="1"/>
  <c r="G214" i="6" s="1"/>
  <c r="G215" i="6" s="1"/>
  <c r="G216" i="6" s="1"/>
  <c r="G217" i="6" s="1"/>
  <c r="G218" i="6" s="1"/>
  <c r="G219" i="6" s="1"/>
  <c r="G220" i="6" s="1"/>
  <c r="G221" i="6" s="1"/>
  <c r="G222" i="6" s="1"/>
  <c r="G223" i="6" s="1"/>
  <c r="G224" i="6" s="1"/>
  <c r="G225" i="6" s="1"/>
  <c r="G226" i="6" s="1"/>
  <c r="G227" i="6" s="1"/>
  <c r="G228" i="6" s="1"/>
  <c r="G229" i="6" s="1"/>
  <c r="G230" i="6" s="1"/>
  <c r="G231" i="6" s="1"/>
  <c r="G232" i="6" s="1"/>
  <c r="G233" i="6" s="1"/>
  <c r="G234" i="6" s="1"/>
  <c r="G235" i="6" s="1"/>
  <c r="G236" i="6" s="1"/>
  <c r="G237" i="6" s="1"/>
  <c r="G238" i="6" s="1"/>
  <c r="G239" i="6" s="1"/>
  <c r="G240" i="6" s="1"/>
  <c r="G241" i="6" s="1"/>
  <c r="G242" i="6" s="1"/>
  <c r="G243" i="6" s="1"/>
  <c r="G244" i="6" s="1"/>
  <c r="G245" i="6" s="1"/>
  <c r="G246" i="6" s="1"/>
  <c r="G247" i="6" s="1"/>
  <c r="G248" i="6" s="1"/>
  <c r="G249" i="6" s="1"/>
  <c r="G250" i="6" s="1"/>
  <c r="G251" i="6" s="1"/>
  <c r="G252" i="6" s="1"/>
  <c r="G253" i="6" s="1"/>
  <c r="G254" i="6" s="1"/>
  <c r="G255" i="6" s="1"/>
  <c r="G256" i="6" s="1"/>
  <c r="G257" i="6" s="1"/>
  <c r="G258" i="6" s="1"/>
  <c r="G259" i="6" s="1"/>
  <c r="G260" i="6" s="1"/>
  <c r="G261" i="6" s="1"/>
  <c r="G262" i="6" s="1"/>
  <c r="G263" i="6" s="1"/>
  <c r="G264" i="6" s="1"/>
  <c r="G265" i="6" s="1"/>
  <c r="G266" i="6" s="1"/>
  <c r="G267" i="6" s="1"/>
  <c r="G268" i="6" s="1"/>
  <c r="G269" i="6" s="1"/>
  <c r="G270" i="6" s="1"/>
  <c r="G271" i="6" s="1"/>
  <c r="G272" i="6" s="1"/>
  <c r="G273" i="6" s="1"/>
  <c r="G274" i="6" s="1"/>
  <c r="G275" i="6" s="1"/>
  <c r="G276" i="6" s="1"/>
  <c r="G277" i="6" s="1"/>
  <c r="G278" i="6" s="1"/>
  <c r="G279" i="6" s="1"/>
  <c r="G280" i="6" s="1"/>
  <c r="G281" i="6" s="1"/>
  <c r="G282" i="6" s="1"/>
  <c r="G283" i="6" s="1"/>
  <c r="G284" i="6" s="1"/>
  <c r="G285" i="6" s="1"/>
  <c r="G286" i="6" s="1"/>
  <c r="G287" i="6" s="1"/>
  <c r="G288" i="6" s="1"/>
  <c r="G289" i="6" s="1"/>
  <c r="G290" i="6" s="1"/>
  <c r="G291" i="6" s="1"/>
  <c r="G292" i="6" s="1"/>
  <c r="G293" i="6" s="1"/>
  <c r="G294" i="6" s="1"/>
  <c r="G295" i="6" s="1"/>
  <c r="G296" i="6" s="1"/>
  <c r="G297" i="6" s="1"/>
  <c r="G298" i="6" s="1"/>
  <c r="G299" i="6" s="1"/>
  <c r="G300" i="6" s="1"/>
  <c r="G301" i="6" s="1"/>
  <c r="G302" i="6" s="1"/>
  <c r="G303" i="6" s="1"/>
  <c r="G304" i="6" s="1"/>
  <c r="G305" i="6" s="1"/>
  <c r="G306" i="6" s="1"/>
  <c r="G307" i="6" s="1"/>
  <c r="G308" i="6" s="1"/>
  <c r="G309" i="6" s="1"/>
  <c r="G310" i="6" s="1"/>
  <c r="G311" i="6" s="1"/>
  <c r="G312" i="6" s="1"/>
  <c r="G313" i="6" s="1"/>
  <c r="G314" i="6" s="1"/>
  <c r="G315" i="6" s="1"/>
  <c r="G316" i="6" s="1"/>
  <c r="G317" i="6" s="1"/>
  <c r="G318" i="6" s="1"/>
  <c r="G319" i="6" s="1"/>
  <c r="G320" i="6" s="1"/>
  <c r="G321" i="6" s="1"/>
  <c r="G322" i="6" s="1"/>
  <c r="G323" i="6" s="1"/>
  <c r="G324" i="6" s="1"/>
  <c r="G135" i="41"/>
  <c r="G136" i="41" s="1"/>
  <c r="G137" i="41" s="1"/>
  <c r="G138" i="41" s="1"/>
  <c r="G139" i="41" s="1"/>
  <c r="G140" i="41" s="1"/>
  <c r="G141" i="41" s="1"/>
  <c r="G142" i="41" s="1"/>
  <c r="G143" i="41" s="1"/>
  <c r="G144" i="41" s="1"/>
  <c r="G145" i="41" s="1"/>
  <c r="G146" i="41" s="1"/>
  <c r="G147" i="41" s="1"/>
  <c r="G148" i="41" s="1"/>
  <c r="G149" i="41" s="1"/>
  <c r="G150" i="41" s="1"/>
  <c r="G151" i="41" s="1"/>
  <c r="G152" i="41" s="1"/>
  <c r="G153" i="41" s="1"/>
  <c r="G154" i="41" s="1"/>
  <c r="G155" i="41" s="1"/>
  <c r="G156" i="41" s="1"/>
  <c r="G452" i="33"/>
  <c r="G453" i="33" s="1"/>
  <c r="G454" i="33" s="1"/>
  <c r="G455" i="33" s="1"/>
  <c r="G456" i="33" s="1"/>
  <c r="G457" i="33" s="1"/>
  <c r="G458" i="33" s="1"/>
  <c r="G459" i="33" s="1"/>
  <c r="G460" i="33" s="1"/>
  <c r="G461" i="33" s="1"/>
  <c r="G462" i="33" s="1"/>
  <c r="G463" i="33" s="1"/>
  <c r="G464" i="33" s="1"/>
  <c r="G465" i="33" s="1"/>
  <c r="G466" i="33" s="1"/>
  <c r="G467" i="33" s="1"/>
  <c r="G468" i="33" s="1"/>
  <c r="G469" i="33" s="1"/>
  <c r="G470" i="33" s="1"/>
  <c r="G471" i="33" s="1"/>
  <c r="G472" i="33" s="1"/>
  <c r="G473" i="33" s="1"/>
  <c r="G474" i="33" s="1"/>
  <c r="G475" i="33" s="1"/>
  <c r="G476" i="33" s="1"/>
  <c r="G477" i="33" s="1"/>
  <c r="G478" i="33" s="1"/>
  <c r="G479" i="33" s="1"/>
  <c r="G480" i="33" s="1"/>
  <c r="G481" i="33" s="1"/>
  <c r="G482" i="33" s="1"/>
  <c r="G483" i="33" s="1"/>
  <c r="G484" i="33" s="1"/>
  <c r="G485" i="33" s="1"/>
  <c r="G486" i="33" s="1"/>
  <c r="G487" i="33" s="1"/>
  <c r="G488" i="33" s="1"/>
  <c r="G489" i="33" s="1"/>
  <c r="G490" i="33" s="1"/>
  <c r="G491" i="33" s="1"/>
  <c r="G492" i="33" s="1"/>
  <c r="G493" i="33" s="1"/>
  <c r="G494" i="33" s="1"/>
  <c r="G495" i="33" s="1"/>
  <c r="G496" i="33" s="1"/>
  <c r="G497" i="33" s="1"/>
  <c r="G498" i="33" s="1"/>
  <c r="G499" i="33" s="1"/>
  <c r="G500" i="33" s="1"/>
  <c r="G501" i="33" s="1"/>
  <c r="G502" i="33" s="1"/>
  <c r="G503" i="33" s="1"/>
  <c r="G504" i="33" s="1"/>
  <c r="G505" i="33" s="1"/>
  <c r="G506" i="33" s="1"/>
  <c r="G507" i="33" s="1"/>
  <c r="G508" i="33" s="1"/>
  <c r="G509" i="33" s="1"/>
  <c r="G510" i="33" s="1"/>
  <c r="G511" i="33" s="1"/>
  <c r="G512" i="33" s="1"/>
  <c r="G513" i="33" s="1"/>
  <c r="G514" i="33" s="1"/>
  <c r="G515" i="33" s="1"/>
  <c r="G516" i="33" s="1"/>
  <c r="G517" i="33" s="1"/>
  <c r="G518" i="33" s="1"/>
  <c r="G519" i="33" s="1"/>
  <c r="G316" i="21"/>
  <c r="G317" i="21" s="1"/>
  <c r="G318" i="21" s="1"/>
  <c r="G319" i="21" s="1"/>
  <c r="G320" i="21" s="1"/>
  <c r="G321" i="21" s="1"/>
  <c r="G322" i="21" s="1"/>
  <c r="G323" i="21" s="1"/>
  <c r="G324" i="21" s="1"/>
  <c r="G325" i="21" s="1"/>
  <c r="G326" i="21" s="1"/>
  <c r="G327" i="21" s="1"/>
  <c r="G328" i="21" s="1"/>
  <c r="G204" i="32"/>
  <c r="G205" i="32" s="1"/>
  <c r="G206" i="32" s="1"/>
  <c r="G207" i="32" s="1"/>
  <c r="G208" i="32" s="1"/>
  <c r="G209" i="32" s="1"/>
  <c r="G210" i="32" s="1"/>
  <c r="G211" i="32" s="1"/>
  <c r="G212" i="32" s="1"/>
  <c r="G213" i="32" s="1"/>
  <c r="G214" i="32" s="1"/>
  <c r="G215" i="32" s="1"/>
  <c r="G216" i="32" s="1"/>
  <c r="G217" i="32" s="1"/>
  <c r="G218" i="32" s="1"/>
  <c r="G219" i="32" s="1"/>
  <c r="G220" i="32" s="1"/>
  <c r="G221" i="32" s="1"/>
  <c r="G222" i="32" s="1"/>
  <c r="G223" i="32" s="1"/>
  <c r="G224" i="32" s="1"/>
  <c r="G225" i="32" s="1"/>
  <c r="G226" i="32" s="1"/>
  <c r="G227" i="32" s="1"/>
  <c r="G228" i="32" s="1"/>
  <c r="G229" i="32" s="1"/>
  <c r="G230" i="32" s="1"/>
  <c r="G231" i="32" s="1"/>
  <c r="G232" i="32" s="1"/>
  <c r="G233" i="32" s="1"/>
  <c r="G234" i="32" s="1"/>
  <c r="G235" i="32" s="1"/>
  <c r="G236" i="32" s="1"/>
  <c r="G237" i="32" s="1"/>
  <c r="G238" i="32" s="1"/>
  <c r="G239" i="32" s="1"/>
  <c r="G240" i="32" s="1"/>
  <c r="G241" i="32" s="1"/>
  <c r="G242" i="32" s="1"/>
  <c r="G243" i="32" s="1"/>
  <c r="G244" i="32" s="1"/>
  <c r="G245" i="32" s="1"/>
  <c r="G246" i="32" s="1"/>
  <c r="G156" i="17"/>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325" i="6"/>
  <c r="G326" i="6" s="1"/>
  <c r="G327" i="6" s="1"/>
  <c r="G328" i="6" s="1"/>
  <c r="G329" i="6" s="1"/>
  <c r="G330" i="6" s="1"/>
  <c r="G331" i="6" s="1"/>
  <c r="G332" i="6" s="1"/>
  <c r="G333" i="6" s="1"/>
  <c r="G334" i="6" s="1"/>
  <c r="G335" i="6" s="1"/>
  <c r="G336" i="6" s="1"/>
  <c r="G337" i="6" s="1"/>
  <c r="G338" i="6" s="1"/>
  <c r="G339" i="6" s="1"/>
  <c r="G340" i="6" s="1"/>
  <c r="G341" i="6" s="1"/>
  <c r="G342" i="6" s="1"/>
  <c r="G343" i="6" s="1"/>
  <c r="G344" i="6" s="1"/>
  <c r="G345" i="6" s="1"/>
  <c r="G346" i="6" s="1"/>
  <c r="G347" i="6" s="1"/>
  <c r="G348" i="6" s="1"/>
  <c r="G349" i="6" s="1"/>
  <c r="G350" i="6" s="1"/>
  <c r="G351" i="6" s="1"/>
  <c r="G352" i="6" s="1"/>
  <c r="G353" i="6" s="1"/>
  <c r="G354" i="6" s="1"/>
  <c r="G355" i="6" s="1"/>
  <c r="G356" i="6" s="1"/>
  <c r="G357" i="6" s="1"/>
  <c r="G358" i="6" s="1"/>
  <c r="G359" i="6" s="1"/>
  <c r="G360" i="6" s="1"/>
  <c r="G361" i="6" s="1"/>
  <c r="G362" i="6" s="1"/>
  <c r="G363" i="6" s="1"/>
  <c r="G364" i="6" s="1"/>
  <c r="G365" i="6" s="1"/>
  <c r="G366" i="6" s="1"/>
  <c r="G367" i="6" s="1"/>
  <c r="G368" i="6" s="1"/>
  <c r="G369" i="6" s="1"/>
  <c r="G370" i="6" s="1"/>
  <c r="G371" i="6" s="1"/>
  <c r="G372" i="6" s="1"/>
  <c r="G373" i="6" s="1"/>
  <c r="G374" i="6" s="1"/>
  <c r="G375" i="6" s="1"/>
  <c r="G376" i="6" s="1"/>
  <c r="G377" i="6" s="1"/>
  <c r="G378" i="6" s="1"/>
  <c r="G379" i="6" s="1"/>
  <c r="G380" i="6" s="1"/>
  <c r="G381" i="6" s="1"/>
  <c r="G382" i="6" s="1"/>
  <c r="G383" i="6" s="1"/>
  <c r="G384" i="6" s="1"/>
  <c r="G385" i="6" s="1"/>
  <c r="G386" i="6" s="1"/>
  <c r="G387" i="6" s="1"/>
  <c r="G388" i="6" s="1"/>
  <c r="G389" i="6" s="1"/>
  <c r="G390" i="6" s="1"/>
  <c r="G391" i="6" s="1"/>
  <c r="G392" i="6" s="1"/>
  <c r="G393" i="6" s="1"/>
  <c r="G394" i="6" s="1"/>
  <c r="G395" i="6" s="1"/>
  <c r="G396" i="6" s="1"/>
  <c r="G397" i="6" s="1"/>
  <c r="G398" i="6" s="1"/>
  <c r="G399" i="6" s="1"/>
  <c r="G400" i="6" s="1"/>
  <c r="G401" i="6" s="1"/>
  <c r="G402" i="6" s="1"/>
  <c r="G403" i="6" s="1"/>
  <c r="G404" i="6" s="1"/>
  <c r="G405" i="6" s="1"/>
  <c r="G406" i="6" s="1"/>
  <c r="G407" i="6" s="1"/>
  <c r="G408" i="6" s="1"/>
  <c r="G409" i="6" s="1"/>
  <c r="G410" i="6" s="1"/>
  <c r="G411" i="6" s="1"/>
  <c r="G412" i="6" s="1"/>
  <c r="G413" i="6" s="1"/>
  <c r="G414" i="6" s="1"/>
  <c r="G415" i="6" s="1"/>
  <c r="G416" i="6" s="1"/>
  <c r="G417" i="6" s="1"/>
  <c r="G418" i="6" s="1"/>
  <c r="G419" i="6" s="1"/>
  <c r="G420" i="6" s="1"/>
  <c r="G421" i="6" s="1"/>
  <c r="G422" i="6" s="1"/>
  <c r="G423" i="6" s="1"/>
  <c r="G424" i="6" s="1"/>
  <c r="G425" i="6" s="1"/>
  <c r="G426" i="6" s="1"/>
  <c r="G427" i="6" s="1"/>
  <c r="G428" i="6" s="1"/>
  <c r="G429" i="6" s="1"/>
  <c r="G430" i="6" s="1"/>
  <c r="G431" i="6" s="1"/>
  <c r="G432" i="6" s="1"/>
  <c r="G433" i="6" s="1"/>
  <c r="G434" i="6" s="1"/>
  <c r="G435" i="6" s="1"/>
  <c r="G436" i="6" s="1"/>
  <c r="G489" i="10"/>
  <c r="G490" i="10" s="1"/>
  <c r="G491" i="10" s="1"/>
  <c r="G492" i="10" s="1"/>
  <c r="G493" i="10" s="1"/>
  <c r="G494" i="10" s="1"/>
  <c r="G495" i="10" s="1"/>
  <c r="G496" i="10" s="1"/>
  <c r="G497" i="10" s="1"/>
  <c r="G498" i="10" s="1"/>
  <c r="G499" i="10" s="1"/>
  <c r="G500" i="10" s="1"/>
  <c r="G501" i="10" s="1"/>
  <c r="G502" i="10" s="1"/>
  <c r="G503" i="10" s="1"/>
  <c r="G504" i="10" s="1"/>
  <c r="G505" i="10" s="1"/>
  <c r="G506" i="10" s="1"/>
  <c r="G507" i="10" s="1"/>
  <c r="G508" i="10" s="1"/>
  <c r="G509" i="10" s="1"/>
  <c r="G505" i="18"/>
  <c r="G506" i="18" s="1"/>
  <c r="G188" i="19"/>
  <c r="G189" i="19" s="1"/>
  <c r="G190" i="19" s="1"/>
  <c r="G191" i="19" s="1"/>
  <c r="G192" i="19" s="1"/>
  <c r="G193" i="19" s="1"/>
  <c r="G194" i="19" s="1"/>
  <c r="G195" i="19" s="1"/>
  <c r="G196" i="19" s="1"/>
  <c r="G197" i="19" s="1"/>
  <c r="G198" i="19" s="1"/>
  <c r="G340" i="42"/>
  <c r="G341" i="42" s="1"/>
  <c r="G342" i="42" s="1"/>
  <c r="G343" i="42" s="1"/>
  <c r="G344" i="42" s="1"/>
  <c r="G345" i="42" s="1"/>
  <c r="G346" i="42" s="1"/>
  <c r="G347" i="42" s="1"/>
  <c r="G243" i="16"/>
  <c r="G244" i="16" s="1"/>
  <c r="G245" i="16" s="1"/>
  <c r="G246" i="16" s="1"/>
  <c r="G247" i="16" s="1"/>
  <c r="G248" i="16" s="1"/>
  <c r="G249" i="16" s="1"/>
  <c r="G250" i="16" s="1"/>
  <c r="G251" i="16" s="1"/>
  <c r="G252" i="16" s="1"/>
  <c r="G253" i="16" s="1"/>
  <c r="G254" i="16" s="1"/>
  <c r="G255" i="16" s="1"/>
  <c r="G256" i="16" s="1"/>
  <c r="G257" i="16" s="1"/>
  <c r="G258" i="16" s="1"/>
  <c r="G259" i="16" s="1"/>
  <c r="G260" i="16" s="1"/>
  <c r="G261" i="16" s="1"/>
  <c r="G262" i="16" s="1"/>
  <c r="G263" i="16" s="1"/>
  <c r="G264" i="16" s="1"/>
  <c r="G265" i="16" s="1"/>
  <c r="G266" i="16" s="1"/>
  <c r="G267" i="16" s="1"/>
  <c r="G268" i="16" s="1"/>
  <c r="G269" i="16" s="1"/>
  <c r="G270" i="16" s="1"/>
  <c r="G271" i="16" s="1"/>
  <c r="G272" i="16" s="1"/>
  <c r="G273" i="16" s="1"/>
  <c r="G274" i="16" s="1"/>
  <c r="G275" i="16" s="1"/>
  <c r="G276" i="16" s="1"/>
  <c r="G277" i="16" s="1"/>
  <c r="G278" i="16" s="1"/>
  <c r="G279" i="16" s="1"/>
  <c r="G280" i="16" s="1"/>
  <c r="G281" i="16" s="1"/>
  <c r="G282" i="16" s="1"/>
  <c r="G283" i="16" s="1"/>
  <c r="G284" i="16" s="1"/>
  <c r="G285" i="16" s="1"/>
  <c r="G286" i="16" s="1"/>
  <c r="G287" i="16" s="1"/>
  <c r="G288" i="16" s="1"/>
  <c r="G289" i="16" s="1"/>
  <c r="G290" i="16" s="1"/>
  <c r="G291" i="16" s="1"/>
  <c r="G292" i="16" s="1"/>
  <c r="G293" i="16" s="1"/>
  <c r="G294" i="16" s="1"/>
  <c r="G295" i="16" s="1"/>
  <c r="G296" i="16" s="1"/>
  <c r="G297" i="16" s="1"/>
  <c r="G298" i="16" s="1"/>
  <c r="G299" i="16" s="1"/>
  <c r="G300" i="16" s="1"/>
  <c r="G301" i="16" s="1"/>
  <c r="G302" i="16" s="1"/>
  <c r="G303" i="16" s="1"/>
  <c r="G304" i="16" s="1"/>
  <c r="G305" i="16" s="1"/>
  <c r="G306" i="16" s="1"/>
  <c r="G307" i="16" s="1"/>
  <c r="G308" i="16" s="1"/>
  <c r="G309" i="16" s="1"/>
  <c r="G310" i="16" s="1"/>
  <c r="G311" i="16" s="1"/>
  <c r="G312" i="16" s="1"/>
  <c r="G313" i="16" s="1"/>
  <c r="G314" i="16" s="1"/>
  <c r="G315" i="16" s="1"/>
  <c r="G316" i="16" s="1"/>
  <c r="G317" i="16" s="1"/>
  <c r="G318" i="16" s="1"/>
  <c r="G319" i="16" s="1"/>
  <c r="G320" i="16" s="1"/>
  <c r="G321" i="16" s="1"/>
  <c r="G322" i="16" s="1"/>
  <c r="G323" i="16" s="1"/>
  <c r="G324" i="16" s="1"/>
  <c r="G325" i="16" s="1"/>
  <c r="G465" i="38"/>
  <c r="G466" i="38" s="1"/>
  <c r="G467" i="38" s="1"/>
  <c r="G468" i="38" s="1"/>
  <c r="G469" i="38" s="1"/>
  <c r="G470" i="38" s="1"/>
  <c r="G471" i="38" s="1"/>
  <c r="G472" i="38" s="1"/>
  <c r="G473" i="38" s="1"/>
  <c r="G474" i="38" s="1"/>
  <c r="G475" i="38" s="1"/>
  <c r="G476" i="38" s="1"/>
  <c r="G27" i="3"/>
  <c r="G28" i="3" s="1"/>
  <c r="G29" i="3" s="1"/>
  <c r="G30" i="3" s="1"/>
  <c r="G31" i="3" s="1"/>
  <c r="G32" i="3" s="1"/>
  <c r="G33" i="3" s="1"/>
  <c r="G34" i="3" s="1"/>
  <c r="G323" i="34"/>
  <c r="G324" i="34" s="1"/>
  <c r="G325" i="34" s="1"/>
  <c r="G327" i="12"/>
  <c r="G328" i="12" s="1"/>
  <c r="G329" i="12" s="1"/>
  <c r="G330" i="12" s="1"/>
  <c r="G331" i="12" s="1"/>
  <c r="G332" i="12" s="1"/>
  <c r="G333" i="12" s="1"/>
  <c r="G334" i="12" s="1"/>
  <c r="G335" i="12" s="1"/>
  <c r="G349" i="8"/>
  <c r="G350" i="8" s="1"/>
  <c r="G351" i="8" s="1"/>
  <c r="G352" i="8" s="1"/>
  <c r="G353" i="8" s="1"/>
  <c r="G354" i="8" s="1"/>
  <c r="G355" i="8" s="1"/>
  <c r="G356" i="8" s="1"/>
  <c r="G352" i="45"/>
  <c r="G353" i="45" s="1"/>
  <c r="G354" i="45" s="1"/>
  <c r="G355" i="45" s="1"/>
  <c r="G356" i="45" s="1"/>
  <c r="G357" i="45" s="1"/>
  <c r="G358" i="45" s="1"/>
  <c r="G359" i="45" s="1"/>
  <c r="G360" i="45" s="1"/>
  <c r="G386" i="40"/>
  <c r="G387" i="40" s="1"/>
  <c r="G318" i="13"/>
  <c r="G319" i="13" s="1"/>
  <c r="G320" i="13" s="1"/>
  <c r="G321" i="13" s="1"/>
  <c r="G322" i="13" s="1"/>
  <c r="G323" i="13" s="1"/>
  <c r="G324" i="13" s="1"/>
  <c r="G325" i="13" s="1"/>
  <c r="G309" i="47"/>
  <c r="G310" i="47" s="1"/>
  <c r="G311" i="47" s="1"/>
  <c r="G312" i="47" s="1"/>
  <c r="G278" i="7"/>
  <c r="G255" i="11"/>
  <c r="G256" i="11" s="1"/>
  <c r="G257" i="11" s="1"/>
  <c r="G258" i="11" s="1"/>
  <c r="G259" i="11" s="1"/>
  <c r="G260" i="11" s="1"/>
  <c r="G275" i="9"/>
  <c r="G276" i="9" s="1"/>
  <c r="G277" i="9" s="1"/>
  <c r="G278" i="9" s="1"/>
  <c r="G279" i="9" s="1"/>
  <c r="G280" i="9" s="1"/>
  <c r="G281" i="9" s="1"/>
  <c r="G282" i="9" s="1"/>
  <c r="G283" i="9" s="1"/>
  <c r="G284" i="9" s="1"/>
  <c r="G285" i="9" s="1"/>
  <c r="G286" i="9" s="1"/>
  <c r="G287" i="9" s="1"/>
  <c r="G288" i="9" s="1"/>
  <c r="G289" i="9" s="1"/>
  <c r="G290" i="9" s="1"/>
  <c r="G291" i="9" s="1"/>
  <c r="G292" i="9" s="1"/>
  <c r="G293" i="9" s="1"/>
  <c r="G294" i="9" s="1"/>
  <c r="G295" i="9" s="1"/>
  <c r="G296" i="9" s="1"/>
  <c r="G297" i="9" s="1"/>
  <c r="G298" i="9" s="1"/>
  <c r="G299" i="9" s="1"/>
  <c r="G300" i="9" s="1"/>
  <c r="G301" i="9" s="1"/>
  <c r="G302" i="9" s="1"/>
  <c r="G303" i="9" s="1"/>
  <c r="G304" i="9" s="1"/>
  <c r="G305" i="9" s="1"/>
  <c r="G306" i="9" s="1"/>
  <c r="G230" i="39"/>
  <c r="G231" i="39" s="1"/>
  <c r="G232" i="39" s="1"/>
  <c r="G233" i="39" s="1"/>
  <c r="G234" i="39" s="1"/>
  <c r="G235" i="39" s="1"/>
  <c r="G236" i="39" s="1"/>
  <c r="G237" i="39" s="1"/>
  <c r="G238" i="39" s="1"/>
  <c r="G239" i="39" s="1"/>
  <c r="G240" i="39" s="1"/>
  <c r="G241" i="39" s="1"/>
  <c r="G242" i="39" s="1"/>
  <c r="G243" i="39" s="1"/>
  <c r="G244" i="39" s="1"/>
  <c r="G245" i="39" s="1"/>
  <c r="G246" i="39" s="1"/>
  <c r="G247" i="39" s="1"/>
  <c r="G248" i="39" s="1"/>
  <c r="G249" i="39" s="1"/>
  <c r="G250" i="39" s="1"/>
  <c r="G251" i="39" s="1"/>
  <c r="G252" i="39" s="1"/>
  <c r="G253" i="39" s="1"/>
  <c r="G254" i="39" s="1"/>
  <c r="G255" i="39" s="1"/>
  <c r="G256" i="39" s="1"/>
  <c r="G257" i="39" s="1"/>
  <c r="G258" i="39" s="1"/>
  <c r="G259" i="39" s="1"/>
  <c r="G260" i="39" s="1"/>
  <c r="G261" i="39" s="1"/>
  <c r="G262" i="39" s="1"/>
  <c r="G263" i="39" s="1"/>
  <c r="G264" i="39" s="1"/>
  <c r="G265" i="39" s="1"/>
  <c r="G266" i="39" s="1"/>
  <c r="G267" i="39" s="1"/>
  <c r="G268" i="39" s="1"/>
  <c r="G269" i="39" s="1"/>
  <c r="G270" i="39" s="1"/>
  <c r="G271" i="39" s="1"/>
  <c r="G272" i="39" s="1"/>
  <c r="G273" i="39" s="1"/>
  <c r="G274" i="39" s="1"/>
  <c r="G275" i="39" s="1"/>
  <c r="G276" i="39" s="1"/>
  <c r="G277" i="39" s="1"/>
  <c r="G278" i="39" s="1"/>
  <c r="G279" i="39" s="1"/>
  <c r="G280" i="39" s="1"/>
  <c r="G281" i="39" s="1"/>
  <c r="G282" i="39" s="1"/>
  <c r="G283" i="39" s="1"/>
  <c r="G284" i="39" s="1"/>
  <c r="G285" i="39" s="1"/>
  <c r="G286" i="39" s="1"/>
  <c r="G287" i="39" s="1"/>
  <c r="G288" i="39" s="1"/>
  <c r="G289" i="39" s="1"/>
  <c r="G290" i="39" s="1"/>
  <c r="G291" i="39" s="1"/>
  <c r="G292" i="39" s="1"/>
  <c r="G293" i="39" s="1"/>
  <c r="G294" i="39" s="1"/>
  <c r="G295" i="39" s="1"/>
  <c r="G296" i="39" s="1"/>
  <c r="G297" i="39" s="1"/>
  <c r="G298" i="39" s="1"/>
  <c r="G299" i="39" s="1"/>
  <c r="G300" i="39" s="1"/>
  <c r="G301" i="39" s="1"/>
  <c r="G302" i="39" s="1"/>
  <c r="G303" i="39" s="1"/>
  <c r="G304" i="39" s="1"/>
  <c r="G216" i="31"/>
  <c r="G217" i="31" s="1"/>
  <c r="G218" i="31" s="1"/>
  <c r="G219" i="31" s="1"/>
  <c r="G220" i="31" s="1"/>
  <c r="G221" i="31" s="1"/>
  <c r="G213" i="46"/>
  <c r="G214" i="46" s="1"/>
  <c r="G215" i="46" s="1"/>
  <c r="G216" i="46" s="1"/>
  <c r="G217" i="46" s="1"/>
  <c r="G218" i="46" s="1"/>
  <c r="G219" i="46" s="1"/>
  <c r="G220" i="46" s="1"/>
  <c r="G221" i="46" s="1"/>
  <c r="G222" i="46" s="1"/>
  <c r="G223" i="46" s="1"/>
  <c r="G224" i="46" s="1"/>
  <c r="G225" i="46" s="1"/>
  <c r="G226" i="46" s="1"/>
  <c r="G227" i="46" s="1"/>
  <c r="G228" i="46" s="1"/>
  <c r="G229" i="46" s="1"/>
  <c r="G230" i="46" s="1"/>
  <c r="G231" i="46" s="1"/>
  <c r="G232" i="46" s="1"/>
  <c r="G233" i="46" s="1"/>
  <c r="G234" i="46" s="1"/>
  <c r="G235" i="46" s="1"/>
  <c r="G236" i="46" s="1"/>
  <c r="G237" i="46" s="1"/>
  <c r="G238" i="46" s="1"/>
  <c r="G239" i="46" s="1"/>
  <c r="G240" i="46" s="1"/>
  <c r="G241" i="46" s="1"/>
  <c r="G242" i="46" s="1"/>
  <c r="G243" i="46" s="1"/>
  <c r="G244" i="46" s="1"/>
  <c r="G245" i="46" s="1"/>
  <c r="G246" i="46" s="1"/>
  <c r="G247" i="46" s="1"/>
  <c r="G248" i="46" s="1"/>
  <c r="G249" i="46" s="1"/>
  <c r="G250" i="46" s="1"/>
  <c r="G251" i="46" s="1"/>
  <c r="G252" i="46" s="1"/>
  <c r="G253" i="46" s="1"/>
  <c r="G254" i="46" s="1"/>
  <c r="G255" i="46" s="1"/>
  <c r="G256" i="46" s="1"/>
  <c r="G257" i="46" s="1"/>
  <c r="G258" i="46" s="1"/>
  <c r="G259" i="46" s="1"/>
  <c r="G260" i="46" s="1"/>
  <c r="G261" i="46" s="1"/>
  <c r="G262" i="46" s="1"/>
  <c r="G263" i="46" s="1"/>
  <c r="G264" i="46" s="1"/>
  <c r="G265" i="46" s="1"/>
  <c r="G188" i="15"/>
  <c r="G189" i="15" s="1"/>
  <c r="G190" i="15" s="1"/>
  <c r="G191" i="15" s="1"/>
  <c r="G192" i="15" s="1"/>
  <c r="G193" i="15" s="1"/>
  <c r="G194" i="15" s="1"/>
  <c r="G195" i="15" s="1"/>
  <c r="G196" i="15" s="1"/>
  <c r="G197" i="15" s="1"/>
  <c r="G198" i="15" s="1"/>
  <c r="G199" i="15" s="1"/>
  <c r="G200" i="15" s="1"/>
  <c r="G201" i="15" s="1"/>
  <c r="G202" i="15" s="1"/>
  <c r="G203" i="15" s="1"/>
  <c r="G204" i="15" s="1"/>
  <c r="G205" i="15" s="1"/>
  <c r="G206" i="15" s="1"/>
  <c r="G207" i="15" s="1"/>
  <c r="G13" i="14"/>
  <c r="G14" i="14" s="1"/>
  <c r="G15" i="14" s="1"/>
  <c r="G16" i="14" s="1"/>
  <c r="G17" i="14" s="1"/>
  <c r="G18" i="14" s="1"/>
  <c r="G19" i="14" s="1"/>
  <c r="G20" i="14" s="1"/>
  <c r="G21" i="14" s="1"/>
  <c r="G22" i="14" s="1"/>
  <c r="G23" i="14" s="1"/>
  <c r="G24" i="14" s="1"/>
  <c r="G25" i="14" s="1"/>
  <c r="G26" i="14" s="1"/>
  <c r="G156" i="2"/>
  <c r="G157" i="2" s="1"/>
  <c r="G158" i="2" s="1"/>
  <c r="G159" i="2" s="1"/>
  <c r="G160" i="2" s="1"/>
  <c r="G161" i="2" s="1"/>
  <c r="G162" i="2" s="1"/>
  <c r="G163" i="2" s="1"/>
  <c r="G156" i="30"/>
  <c r="G157" i="30" s="1"/>
  <c r="G158" i="30" s="1"/>
  <c r="G159" i="30" s="1"/>
  <c r="G160" i="30" s="1"/>
  <c r="G141" i="27"/>
  <c r="G142" i="27" s="1"/>
  <c r="G143" i="27" s="1"/>
  <c r="G144" i="27" s="1"/>
  <c r="G145" i="27" s="1"/>
  <c r="G146" i="27" s="1"/>
  <c r="G147" i="27" s="1"/>
  <c r="G148" i="27" s="1"/>
  <c r="G149" i="27" s="1"/>
  <c r="G136" i="23"/>
  <c r="G137" i="23" s="1"/>
  <c r="G138" i="23" s="1"/>
  <c r="G139" i="23" s="1"/>
  <c r="G140" i="23" s="1"/>
  <c r="G141" i="23" s="1"/>
  <c r="G142" i="23" s="1"/>
  <c r="G143" i="23" s="1"/>
  <c r="G144" i="23" s="1"/>
  <c r="G145" i="23" s="1"/>
  <c r="G146" i="23" s="1"/>
  <c r="G147" i="23" s="1"/>
  <c r="G148" i="23" s="1"/>
  <c r="G149" i="23" s="1"/>
  <c r="G150" i="23" s="1"/>
  <c r="G151" i="23" s="1"/>
  <c r="G152" i="23" s="1"/>
  <c r="G153" i="23" s="1"/>
  <c r="G154" i="23" s="1"/>
  <c r="G155" i="23" s="1"/>
  <c r="G156" i="23" s="1"/>
  <c r="G157" i="23" s="1"/>
  <c r="G158" i="23" s="1"/>
  <c r="G159" i="23" s="1"/>
  <c r="G160" i="23" s="1"/>
  <c r="G161" i="23" s="1"/>
  <c r="G162" i="23" s="1"/>
  <c r="G163" i="23" s="1"/>
  <c r="G164" i="23" s="1"/>
  <c r="G165" i="23" s="1"/>
  <c r="G166" i="23" s="1"/>
  <c r="G167" i="23" s="1"/>
  <c r="G168" i="23" s="1"/>
  <c r="G169" i="23" s="1"/>
  <c r="G8" i="22"/>
  <c r="G9" i="22" s="1"/>
  <c r="G10" i="22" s="1"/>
  <c r="G11" i="22" s="1"/>
  <c r="G12" i="22" s="1"/>
  <c r="G13" i="22" s="1"/>
  <c r="G14" i="22" s="1"/>
  <c r="G15" i="22" s="1"/>
  <c r="G16" i="22" s="1"/>
  <c r="G17" i="22" s="1"/>
  <c r="G18" i="22" s="1"/>
  <c r="G19" i="22" s="1"/>
  <c r="G20" i="22" s="1"/>
  <c r="G21" i="22" s="1"/>
  <c r="G22" i="22" s="1"/>
  <c r="G23" i="22" s="1"/>
  <c r="G24" i="22" s="1"/>
  <c r="G25" i="22" s="1"/>
  <c r="G26" i="22" s="1"/>
  <c r="G27" i="22" s="1"/>
  <c r="G28" i="22" s="1"/>
  <c r="G29" i="22" s="1"/>
  <c r="G30" i="22" s="1"/>
  <c r="G31" i="22" s="1"/>
  <c r="G32" i="22" s="1"/>
  <c r="G33" i="22" s="1"/>
  <c r="G34" i="22" s="1"/>
  <c r="G35" i="22" s="1"/>
  <c r="G36" i="22" s="1"/>
  <c r="G37" i="22" s="1"/>
  <c r="G38" i="22" s="1"/>
  <c r="G39" i="22" s="1"/>
  <c r="G40" i="22" s="1"/>
  <c r="G41" i="22" s="1"/>
  <c r="G42" i="22" s="1"/>
  <c r="G43" i="22" s="1"/>
  <c r="G44" i="22" s="1"/>
  <c r="G45" i="22" s="1"/>
  <c r="G46" i="22" s="1"/>
  <c r="G47" i="22" s="1"/>
  <c r="G48" i="22" s="1"/>
  <c r="G49" i="22" s="1"/>
  <c r="G50" i="22" s="1"/>
  <c r="G51" i="22" s="1"/>
  <c r="G52" i="22" s="1"/>
  <c r="G53" i="22" s="1"/>
  <c r="G963" i="36" l="1"/>
  <c r="G964" i="36" s="1"/>
  <c r="G965" i="36" s="1"/>
  <c r="G966" i="36" s="1"/>
  <c r="G967" i="36" s="1"/>
  <c r="G968" i="36" s="1"/>
  <c r="G969" i="36" s="1"/>
  <c r="G970" i="36" s="1"/>
  <c r="G971" i="36" s="1"/>
  <c r="G972" i="36" s="1"/>
  <c r="G911" i="1"/>
  <c r="G912" i="1" s="1"/>
  <c r="G913" i="1" s="1"/>
  <c r="G914" i="1" s="1"/>
  <c r="G915" i="1" s="1"/>
  <c r="G916" i="1" s="1"/>
  <c r="G917" i="1" s="1"/>
  <c r="G709" i="25"/>
  <c r="G710" i="25" s="1"/>
  <c r="G711" i="25" s="1"/>
  <c r="G712" i="25" s="1"/>
  <c r="G713" i="25" s="1"/>
  <c r="G714" i="25" s="1"/>
  <c r="G715" i="25" s="1"/>
  <c r="G716" i="25" s="1"/>
  <c r="G717" i="25" s="1"/>
  <c r="G718" i="25" s="1"/>
  <c r="G719" i="25" s="1"/>
  <c r="G720" i="25" s="1"/>
  <c r="G721" i="25" s="1"/>
  <c r="G722" i="25" s="1"/>
  <c r="G723" i="25" s="1"/>
  <c r="G724" i="25" s="1"/>
  <c r="G725" i="25" s="1"/>
  <c r="G726" i="25" s="1"/>
  <c r="G727" i="25" s="1"/>
  <c r="G728" i="25" s="1"/>
  <c r="G729" i="25" s="1"/>
  <c r="G730" i="25" s="1"/>
  <c r="G731" i="25" s="1"/>
  <c r="G732" i="25" s="1"/>
  <c r="G733" i="25" s="1"/>
  <c r="G734" i="25" s="1"/>
  <c r="G735" i="25" s="1"/>
  <c r="G736" i="25" s="1"/>
  <c r="G737" i="25" s="1"/>
  <c r="G738" i="25" s="1"/>
  <c r="G739" i="25" s="1"/>
  <c r="G740" i="25" s="1"/>
  <c r="G741" i="25" s="1"/>
  <c r="G742" i="25" s="1"/>
  <c r="G743" i="25" s="1"/>
  <c r="G744" i="25" s="1"/>
  <c r="G745" i="25" s="1"/>
  <c r="G746" i="25" s="1"/>
  <c r="G747" i="25" s="1"/>
  <c r="G748" i="25" s="1"/>
  <c r="G749" i="25" s="1"/>
  <c r="G750" i="25" s="1"/>
  <c r="G534" i="29"/>
  <c r="G535" i="29" s="1"/>
  <c r="G536" i="29" s="1"/>
  <c r="G537" i="29" s="1"/>
  <c r="G538" i="29" s="1"/>
  <c r="G539" i="29" s="1"/>
  <c r="G540" i="29" s="1"/>
  <c r="G541" i="29" s="1"/>
  <c r="G542" i="29" s="1"/>
  <c r="G543" i="29" s="1"/>
  <c r="G544" i="29" s="1"/>
  <c r="G545" i="29" s="1"/>
  <c r="G546" i="29" s="1"/>
  <c r="G547" i="29" s="1"/>
  <c r="G548" i="29" s="1"/>
  <c r="G549" i="29" s="1"/>
  <c r="G550" i="29" s="1"/>
  <c r="G551" i="29" s="1"/>
  <c r="G552" i="29" s="1"/>
  <c r="G553" i="29" s="1"/>
  <c r="G554" i="29" s="1"/>
  <c r="G555" i="29" s="1"/>
  <c r="G556" i="29" s="1"/>
  <c r="G557" i="29" s="1"/>
  <c r="G558" i="29" s="1"/>
  <c r="G559" i="29" s="1"/>
  <c r="G560" i="29" s="1"/>
  <c r="G561" i="29" s="1"/>
  <c r="G562" i="29" s="1"/>
  <c r="G563" i="29" s="1"/>
  <c r="G564" i="29" s="1"/>
  <c r="G565" i="29" s="1"/>
  <c r="G566" i="29" s="1"/>
  <c r="G567" i="29" s="1"/>
  <c r="G568" i="29" s="1"/>
  <c r="G569" i="29" s="1"/>
  <c r="G570" i="29" s="1"/>
  <c r="G571" i="29" s="1"/>
  <c r="G572" i="29" s="1"/>
  <c r="G573" i="29" s="1"/>
  <c r="G574" i="29" s="1"/>
  <c r="G575" i="29" s="1"/>
  <c r="G576" i="29" s="1"/>
  <c r="G577" i="29" s="1"/>
  <c r="G578" i="29" s="1"/>
  <c r="G579" i="29" s="1"/>
  <c r="G580" i="29" s="1"/>
  <c r="G581" i="29" s="1"/>
  <c r="G582" i="29" s="1"/>
  <c r="G583" i="29" s="1"/>
  <c r="G584" i="29" s="1"/>
  <c r="G585" i="29" s="1"/>
  <c r="G586" i="29" s="1"/>
  <c r="G587" i="29" s="1"/>
  <c r="G588" i="29" s="1"/>
  <c r="G589" i="29" s="1"/>
  <c r="G590" i="29" s="1"/>
  <c r="G591" i="29" s="1"/>
  <c r="G592" i="29" s="1"/>
  <c r="G593" i="29" s="1"/>
  <c r="G594" i="29" s="1"/>
  <c r="G595" i="29" s="1"/>
  <c r="G596" i="29" s="1"/>
  <c r="G597" i="29" s="1"/>
  <c r="G157" i="41"/>
  <c r="G158" i="41" s="1"/>
  <c r="G159" i="41" s="1"/>
  <c r="G160" i="41" s="1"/>
  <c r="G161" i="41" s="1"/>
  <c r="G162" i="41" s="1"/>
  <c r="G163" i="41" s="1"/>
  <c r="G164" i="41" s="1"/>
  <c r="G165" i="41" s="1"/>
  <c r="G166" i="41" s="1"/>
  <c r="G167" i="41" s="1"/>
  <c r="G168" i="41" s="1"/>
  <c r="G169" i="41" s="1"/>
  <c r="G170" i="41" s="1"/>
  <c r="G171" i="41" s="1"/>
  <c r="G172" i="41" s="1"/>
  <c r="G173" i="41" s="1"/>
  <c r="G174" i="41" s="1"/>
  <c r="G175" i="41" s="1"/>
  <c r="G176" i="41" s="1"/>
  <c r="G177" i="41" s="1"/>
  <c r="G178" i="41" s="1"/>
  <c r="G179" i="41" s="1"/>
  <c r="G180" i="41" s="1"/>
  <c r="G181" i="41" s="1"/>
  <c r="G182" i="41" s="1"/>
  <c r="G183" i="41" s="1"/>
  <c r="G184" i="41" s="1"/>
  <c r="G185" i="41" s="1"/>
  <c r="G186" i="41" s="1"/>
  <c r="G187" i="41" s="1"/>
  <c r="G188" i="41" s="1"/>
  <c r="G189" i="41" s="1"/>
  <c r="G190" i="41" s="1"/>
  <c r="G191" i="41" s="1"/>
  <c r="G192" i="41" s="1"/>
  <c r="G520" i="33"/>
  <c r="G521" i="33" s="1"/>
  <c r="G522" i="33" s="1"/>
  <c r="G667" i="24"/>
  <c r="G668" i="24" s="1"/>
  <c r="G669" i="24" s="1"/>
  <c r="G670" i="24" s="1"/>
  <c r="G671" i="24" s="1"/>
  <c r="G329" i="21"/>
  <c r="G330" i="21" s="1"/>
  <c r="G331" i="21" s="1"/>
  <c r="G332" i="21" s="1"/>
  <c r="G333" i="21" s="1"/>
  <c r="G334" i="21" s="1"/>
  <c r="G335" i="21" s="1"/>
  <c r="G336" i="21" s="1"/>
  <c r="G337" i="21" s="1"/>
  <c r="G338" i="21" s="1"/>
  <c r="G339" i="21" s="1"/>
  <c r="G340" i="21" s="1"/>
  <c r="G341" i="21" s="1"/>
  <c r="G247" i="32"/>
  <c r="G248" i="32" s="1"/>
  <c r="G249" i="32" s="1"/>
  <c r="G250" i="32" s="1"/>
  <c r="G251" i="32" s="1"/>
  <c r="G252" i="32" s="1"/>
  <c r="G253" i="32" s="1"/>
  <c r="G254" i="32" s="1"/>
  <c r="G255" i="32" s="1"/>
  <c r="G256" i="32" s="1"/>
  <c r="G257" i="32" s="1"/>
  <c r="G258" i="32" s="1"/>
  <c r="G259" i="32" s="1"/>
  <c r="G260" i="32" s="1"/>
  <c r="G261" i="32" s="1"/>
  <c r="G262" i="32" s="1"/>
  <c r="G263" i="32" s="1"/>
  <c r="G264" i="32" s="1"/>
  <c r="G265" i="32" s="1"/>
  <c r="G266" i="32" s="1"/>
  <c r="G267" i="32" s="1"/>
  <c r="G268" i="32" s="1"/>
  <c r="G269" i="32" s="1"/>
  <c r="G270" i="32" s="1"/>
  <c r="G271" i="32" s="1"/>
  <c r="G272" i="32" s="1"/>
  <c r="G273" i="32" s="1"/>
  <c r="G274" i="32" s="1"/>
  <c r="G275" i="32" s="1"/>
  <c r="G276" i="32" s="1"/>
  <c r="G277" i="32" s="1"/>
  <c r="G278" i="32" s="1"/>
  <c r="G279" i="32" s="1"/>
  <c r="G280" i="32" s="1"/>
  <c r="G281" i="32" s="1"/>
  <c r="G282" i="32" s="1"/>
  <c r="G283" i="32" s="1"/>
  <c r="G284" i="32" s="1"/>
  <c r="G285" i="32" s="1"/>
  <c r="G286" i="32" s="1"/>
  <c r="G287" i="32" s="1"/>
  <c r="G288" i="32" s="1"/>
  <c r="G289" i="32" s="1"/>
  <c r="G290" i="32" s="1"/>
  <c r="G291" i="32" s="1"/>
  <c r="G292" i="32" s="1"/>
  <c r="G195" i="17"/>
  <c r="G196" i="17" s="1"/>
  <c r="G197" i="17" s="1"/>
  <c r="G198" i="17" s="1"/>
  <c r="G199" i="17" s="1"/>
  <c r="G200" i="17" s="1"/>
  <c r="G201" i="17" s="1"/>
  <c r="G202" i="17" s="1"/>
  <c r="G203" i="17" s="1"/>
  <c r="G204" i="17" s="1"/>
  <c r="G205" i="17" s="1"/>
  <c r="G206" i="17" s="1"/>
  <c r="G207" i="17" s="1"/>
  <c r="G208" i="17" s="1"/>
  <c r="G209" i="17" s="1"/>
  <c r="G210" i="17" s="1"/>
  <c r="G211" i="17" s="1"/>
  <c r="G212" i="17" s="1"/>
  <c r="G213" i="17" s="1"/>
  <c r="G214" i="17" s="1"/>
  <c r="G215" i="17" s="1"/>
  <c r="G216" i="17" s="1"/>
  <c r="G217" i="17" s="1"/>
  <c r="G218" i="17" s="1"/>
  <c r="G219" i="17" s="1"/>
  <c r="G220" i="17" s="1"/>
  <c r="G221" i="17" s="1"/>
  <c r="G222" i="17" s="1"/>
  <c r="G437" i="6"/>
  <c r="G438" i="6" s="1"/>
  <c r="G439" i="6" s="1"/>
  <c r="G440" i="6" s="1"/>
  <c r="G441" i="6" s="1"/>
  <c r="G442" i="6" s="1"/>
  <c r="G443" i="6" s="1"/>
  <c r="G444" i="6" s="1"/>
  <c r="G445" i="6" s="1"/>
  <c r="G446" i="6" s="1"/>
  <c r="G507" i="18"/>
  <c r="G508" i="18" s="1"/>
  <c r="G509" i="18" s="1"/>
  <c r="G510" i="18" s="1"/>
  <c r="G511" i="18" s="1"/>
  <c r="G512" i="18" s="1"/>
  <c r="G510" i="10"/>
  <c r="G511" i="10" s="1"/>
  <c r="G199" i="19"/>
  <c r="G200" i="19" s="1"/>
  <c r="G201" i="19" s="1"/>
  <c r="G202" i="19" s="1"/>
  <c r="G203" i="19" s="1"/>
  <c r="G204" i="19" s="1"/>
  <c r="G205" i="19" s="1"/>
  <c r="G206" i="19" s="1"/>
  <c r="G207" i="19" s="1"/>
  <c r="G208" i="19" s="1"/>
  <c r="G209" i="19" s="1"/>
  <c r="G210" i="19" s="1"/>
  <c r="G211" i="19" s="1"/>
  <c r="G212" i="19" s="1"/>
  <c r="G213" i="19" s="1"/>
  <c r="G214" i="19" s="1"/>
  <c r="G215" i="19" s="1"/>
  <c r="G216" i="19" s="1"/>
  <c r="G217" i="19" s="1"/>
  <c r="G218" i="19" s="1"/>
  <c r="G219" i="19" s="1"/>
  <c r="G220" i="19" s="1"/>
  <c r="G221" i="19" s="1"/>
  <c r="G222" i="19" s="1"/>
  <c r="G223" i="19" s="1"/>
  <c r="G224" i="19" s="1"/>
  <c r="G225" i="19" s="1"/>
  <c r="G226" i="19" s="1"/>
  <c r="G227" i="19" s="1"/>
  <c r="G228" i="19" s="1"/>
  <c r="G229" i="19" s="1"/>
  <c r="G230" i="19" s="1"/>
  <c r="G231" i="19" s="1"/>
  <c r="G232" i="19" s="1"/>
  <c r="G233" i="19" s="1"/>
  <c r="G234" i="19" s="1"/>
  <c r="G235" i="19" s="1"/>
  <c r="G236" i="19" s="1"/>
  <c r="G84" i="20"/>
  <c r="G85" i="20" s="1"/>
  <c r="G86" i="20" s="1"/>
  <c r="G87" i="20" s="1"/>
  <c r="G88" i="20" s="1"/>
  <c r="G89" i="20" s="1"/>
  <c r="G90" i="20" s="1"/>
  <c r="G91" i="20" s="1"/>
  <c r="G92" i="20" s="1"/>
  <c r="G93" i="20" s="1"/>
  <c r="G94" i="20" s="1"/>
  <c r="G95" i="20" s="1"/>
  <c r="G96" i="20" s="1"/>
  <c r="G97" i="20" s="1"/>
  <c r="G98" i="20" s="1"/>
  <c r="G99" i="20" s="1"/>
  <c r="G100" i="20" s="1"/>
  <c r="G101" i="20" s="1"/>
  <c r="G102" i="20" s="1"/>
  <c r="G103" i="20" s="1"/>
  <c r="G104" i="20" s="1"/>
  <c r="G105" i="20" s="1"/>
  <c r="G106" i="20" s="1"/>
  <c r="G107" i="20" s="1"/>
  <c r="G108" i="20" s="1"/>
  <c r="G109" i="20" s="1"/>
  <c r="G110" i="20" s="1"/>
  <c r="G111" i="20" s="1"/>
  <c r="G112" i="20" s="1"/>
  <c r="G113" i="20" s="1"/>
  <c r="G114" i="20" s="1"/>
  <c r="G115" i="20" s="1"/>
  <c r="G116" i="20" s="1"/>
  <c r="G117" i="20" s="1"/>
  <c r="G118" i="20" s="1"/>
  <c r="G119" i="20" s="1"/>
  <c r="G120" i="20" s="1"/>
  <c r="G121" i="20" s="1"/>
  <c r="G122" i="20" s="1"/>
  <c r="G123" i="20" s="1"/>
  <c r="G124" i="20" s="1"/>
  <c r="G125" i="20" s="1"/>
  <c r="G126" i="20" s="1"/>
  <c r="G127" i="20" s="1"/>
  <c r="G128" i="20" s="1"/>
  <c r="G129" i="20" s="1"/>
  <c r="G307" i="9"/>
  <c r="G308" i="9" s="1"/>
  <c r="G309" i="9" s="1"/>
  <c r="G310" i="9" s="1"/>
  <c r="G311" i="9" s="1"/>
  <c r="G312" i="9" s="1"/>
  <c r="G313" i="9" s="1"/>
  <c r="G314" i="9" s="1"/>
  <c r="G315" i="9" s="1"/>
  <c r="G316" i="9" s="1"/>
  <c r="G317" i="9" s="1"/>
  <c r="G318" i="9" s="1"/>
  <c r="G319" i="9" s="1"/>
  <c r="G320" i="9" s="1"/>
  <c r="G321" i="9" s="1"/>
  <c r="G322" i="9" s="1"/>
  <c r="G323" i="9" s="1"/>
  <c r="G324" i="9" s="1"/>
  <c r="G325" i="9" s="1"/>
  <c r="G326" i="9" s="1"/>
  <c r="G327" i="9" s="1"/>
  <c r="G328" i="9" s="1"/>
  <c r="G329" i="9" s="1"/>
  <c r="G330" i="9" s="1"/>
  <c r="G331" i="9" s="1"/>
  <c r="G332" i="9" s="1"/>
  <c r="G357" i="8"/>
  <c r="G358" i="8" s="1"/>
  <c r="G359" i="8" s="1"/>
  <c r="G360" i="8" s="1"/>
  <c r="G361" i="8" s="1"/>
  <c r="G362" i="8" s="1"/>
  <c r="G363" i="8" s="1"/>
  <c r="G364" i="8" s="1"/>
  <c r="G365" i="8" s="1"/>
  <c r="G35" i="3"/>
  <c r="G36" i="3" s="1"/>
  <c r="G37" i="3" s="1"/>
  <c r="G38" i="3" s="1"/>
  <c r="G39" i="3" s="1"/>
  <c r="G40" i="3" s="1"/>
  <c r="G41" i="3" s="1"/>
  <c r="G42" i="3" s="1"/>
  <c r="G43" i="3" s="1"/>
  <c r="G44" i="3" s="1"/>
  <c r="G45" i="3" s="1"/>
  <c r="G46" i="3" s="1"/>
  <c r="G47" i="3" s="1"/>
  <c r="G48" i="3" s="1"/>
  <c r="G49" i="3" s="1"/>
  <c r="G50" i="3" s="1"/>
  <c r="G51" i="3" s="1"/>
  <c r="G52" i="3" s="1"/>
  <c r="G53" i="3" s="1"/>
  <c r="G54" i="3" s="1"/>
  <c r="G55" i="3" s="1"/>
  <c r="G56" i="3" s="1"/>
  <c r="G57" i="3" s="1"/>
  <c r="G58" i="3" s="1"/>
  <c r="G59" i="3" s="1"/>
  <c r="G60" i="3" s="1"/>
  <c r="G61" i="3" s="1"/>
  <c r="G62" i="3" s="1"/>
  <c r="G63" i="3" s="1"/>
  <c r="G64" i="3" s="1"/>
  <c r="G65" i="3" s="1"/>
  <c r="G66" i="3" s="1"/>
  <c r="G67" i="3" s="1"/>
  <c r="G68" i="3" s="1"/>
  <c r="G69" i="3" s="1"/>
  <c r="G70" i="3" s="1"/>
  <c r="G71" i="3" s="1"/>
  <c r="G72" i="3" s="1"/>
  <c r="G73" i="3" s="1"/>
  <c r="G74" i="3" s="1"/>
  <c r="G75" i="3" s="1"/>
  <c r="G76" i="3" s="1"/>
  <c r="G77" i="3" s="1"/>
  <c r="G78" i="3" s="1"/>
  <c r="G79" i="3" s="1"/>
  <c r="G80" i="3" s="1"/>
  <c r="G81" i="3" s="1"/>
  <c r="G82" i="3" s="1"/>
  <c r="G83" i="3" s="1"/>
  <c r="G84" i="3" s="1"/>
  <c r="G85" i="3" s="1"/>
  <c r="G86" i="3" s="1"/>
  <c r="G87" i="3" s="1"/>
  <c r="G88" i="3" s="1"/>
  <c r="G89" i="3" s="1"/>
  <c r="G90" i="3" s="1"/>
  <c r="G91" i="3" s="1"/>
  <c r="G92" i="3" s="1"/>
  <c r="G93" i="3" s="1"/>
  <c r="G94" i="3" s="1"/>
  <c r="G95" i="3" s="1"/>
  <c r="G96" i="3" s="1"/>
  <c r="G97" i="3" s="1"/>
  <c r="G98" i="3" s="1"/>
  <c r="G99" i="3" s="1"/>
  <c r="G100" i="3" s="1"/>
  <c r="G101" i="3" s="1"/>
  <c r="G102" i="3" s="1"/>
  <c r="G103" i="3" s="1"/>
  <c r="G104" i="3" s="1"/>
  <c r="G105" i="3" s="1"/>
  <c r="G106" i="3" s="1"/>
  <c r="G107" i="3" s="1"/>
  <c r="G108" i="3" s="1"/>
  <c r="G109" i="3" s="1"/>
  <c r="G110" i="3" s="1"/>
  <c r="G111" i="3" s="1"/>
  <c r="G112" i="3" s="1"/>
  <c r="G113" i="3" s="1"/>
  <c r="G114" i="3" s="1"/>
  <c r="G115" i="3" s="1"/>
  <c r="G116" i="3" s="1"/>
  <c r="G117" i="3" s="1"/>
  <c r="G118" i="3" s="1"/>
  <c r="G119" i="3" s="1"/>
  <c r="G120" i="3" s="1"/>
  <c r="G121" i="3" s="1"/>
  <c r="G122" i="3" s="1"/>
  <c r="G123" i="3" s="1"/>
  <c r="G124" i="3" s="1"/>
  <c r="G125" i="3" s="1"/>
  <c r="G126" i="3" s="1"/>
  <c r="G127" i="3" s="1"/>
  <c r="G128" i="3" s="1"/>
  <c r="G129" i="3" s="1"/>
  <c r="G130" i="3" s="1"/>
  <c r="G131" i="3" s="1"/>
  <c r="G132" i="3" s="1"/>
  <c r="G133" i="3" s="1"/>
  <c r="G134" i="3" s="1"/>
  <c r="G135" i="3" s="1"/>
  <c r="G136" i="3" s="1"/>
  <c r="G137" i="3" s="1"/>
  <c r="G138" i="3" s="1"/>
  <c r="G139" i="3" s="1"/>
  <c r="G140" i="3" s="1"/>
  <c r="G141" i="3" s="1"/>
  <c r="G142" i="3" s="1"/>
  <c r="G143" i="3" s="1"/>
  <c r="G144" i="3" s="1"/>
  <c r="G145" i="3" s="1"/>
  <c r="G146" i="3" s="1"/>
  <c r="G147" i="3" s="1"/>
  <c r="G148" i="3" s="1"/>
  <c r="G149" i="3" s="1"/>
  <c r="G150" i="3" s="1"/>
  <c r="G151" i="3" s="1"/>
  <c r="G152" i="3" s="1"/>
  <c r="G153" i="3" s="1"/>
  <c r="G154" i="3" s="1"/>
  <c r="G155" i="3" s="1"/>
  <c r="G156" i="3" s="1"/>
  <c r="G157" i="3" s="1"/>
  <c r="G158" i="3" s="1"/>
  <c r="G159" i="3" s="1"/>
  <c r="G160" i="3" s="1"/>
  <c r="G161" i="3" s="1"/>
  <c r="G162" i="3" s="1"/>
  <c r="G163" i="3" s="1"/>
  <c r="G164" i="3" s="1"/>
  <c r="G165" i="3" s="1"/>
  <c r="G166" i="3" s="1"/>
  <c r="G167" i="3" s="1"/>
  <c r="G168" i="3" s="1"/>
  <c r="G169" i="3" s="1"/>
  <c r="G170" i="3" s="1"/>
  <c r="G171" i="3" s="1"/>
  <c r="G172" i="3" s="1"/>
  <c r="G173" i="3" s="1"/>
  <c r="G174" i="3" s="1"/>
  <c r="G175" i="3" s="1"/>
  <c r="G176" i="3" s="1"/>
  <c r="G177" i="3" s="1"/>
  <c r="G178" i="3" s="1"/>
  <c r="G179" i="3" s="1"/>
  <c r="G180" i="3" s="1"/>
  <c r="G181" i="3" s="1"/>
  <c r="G182" i="3" s="1"/>
  <c r="G183" i="3" s="1"/>
  <c r="G184" i="3" s="1"/>
  <c r="G185" i="3" s="1"/>
  <c r="G186" i="3" s="1"/>
  <c r="G187" i="3" s="1"/>
  <c r="G188" i="3" s="1"/>
  <c r="G189" i="3" s="1"/>
  <c r="G190" i="3" s="1"/>
  <c r="G191" i="3" s="1"/>
  <c r="G192" i="3" s="1"/>
  <c r="G193" i="3" s="1"/>
  <c r="G194" i="3" s="1"/>
  <c r="G195" i="3" s="1"/>
  <c r="G196" i="3" s="1"/>
  <c r="G197" i="3" s="1"/>
  <c r="G198" i="3" s="1"/>
  <c r="G199" i="3" s="1"/>
  <c r="G200" i="3" s="1"/>
  <c r="G201" i="3" s="1"/>
  <c r="G202" i="3" s="1"/>
  <c r="G203" i="3" s="1"/>
  <c r="G204" i="3" s="1"/>
  <c r="G205" i="3" s="1"/>
  <c r="G206" i="3" s="1"/>
  <c r="G207" i="3" s="1"/>
  <c r="G208" i="3" s="1"/>
  <c r="G209" i="3" s="1"/>
  <c r="G210" i="3" s="1"/>
  <c r="G211" i="3" s="1"/>
  <c r="G212" i="3" s="1"/>
  <c r="G213" i="3" s="1"/>
  <c r="G214" i="3" s="1"/>
  <c r="G215" i="3" s="1"/>
  <c r="G216" i="3" s="1"/>
  <c r="G217" i="3" s="1"/>
  <c r="G218" i="3" s="1"/>
  <c r="G219" i="3" s="1"/>
  <c r="G220" i="3" s="1"/>
  <c r="G221" i="3" s="1"/>
  <c r="G222" i="3" s="1"/>
  <c r="G223" i="3" s="1"/>
  <c r="G224" i="3" s="1"/>
  <c r="G225" i="3" s="1"/>
  <c r="G226" i="3" s="1"/>
  <c r="G227" i="3" s="1"/>
  <c r="G228" i="3" s="1"/>
  <c r="G229" i="3" s="1"/>
  <c r="G230" i="3" s="1"/>
  <c r="G231" i="3" s="1"/>
  <c r="G232" i="3" s="1"/>
  <c r="G233" i="3" s="1"/>
  <c r="G234" i="3" s="1"/>
  <c r="G235" i="3" s="1"/>
  <c r="G236" i="3" s="1"/>
  <c r="G237" i="3" s="1"/>
  <c r="G238" i="3" s="1"/>
  <c r="G239" i="3" s="1"/>
  <c r="G240" i="3" s="1"/>
  <c r="G241" i="3" s="1"/>
  <c r="G242" i="3" s="1"/>
  <c r="G243" i="3" s="1"/>
  <c r="G244" i="3" s="1"/>
  <c r="G245" i="3" s="1"/>
  <c r="G246" i="3" s="1"/>
  <c r="G247" i="3" s="1"/>
  <c r="G248" i="3" s="1"/>
  <c r="G249" i="3" s="1"/>
  <c r="G250" i="3" s="1"/>
  <c r="G251" i="3" s="1"/>
  <c r="G252" i="3" s="1"/>
  <c r="G253" i="3" s="1"/>
  <c r="G254" i="3" s="1"/>
  <c r="G255" i="3" s="1"/>
  <c r="G256" i="3" s="1"/>
  <c r="G257" i="3" s="1"/>
  <c r="G258" i="3" s="1"/>
  <c r="G259" i="3" s="1"/>
  <c r="G260" i="3" s="1"/>
  <c r="G261" i="3" s="1"/>
  <c r="G262" i="3" s="1"/>
  <c r="G263" i="3" s="1"/>
  <c r="G264" i="3" s="1"/>
  <c r="G265" i="3" s="1"/>
  <c r="G266" i="3" s="1"/>
  <c r="G267" i="3" s="1"/>
  <c r="G268" i="3" s="1"/>
  <c r="G269" i="3" s="1"/>
  <c r="G270" i="3" s="1"/>
  <c r="G271" i="3" s="1"/>
  <c r="G272" i="3" s="1"/>
  <c r="G273" i="3" s="1"/>
  <c r="G274" i="3" s="1"/>
  <c r="G275" i="3" s="1"/>
  <c r="G276" i="3" s="1"/>
  <c r="G277" i="3" s="1"/>
  <c r="G278" i="3" s="1"/>
  <c r="G279" i="3" s="1"/>
  <c r="G280" i="3" s="1"/>
  <c r="G281" i="3" s="1"/>
  <c r="G282" i="3" s="1"/>
  <c r="G283" i="3" s="1"/>
  <c r="G284" i="3" s="1"/>
  <c r="G285" i="3" s="1"/>
  <c r="G286" i="3" s="1"/>
  <c r="G287" i="3" s="1"/>
  <c r="G288" i="3" s="1"/>
  <c r="G289" i="3" s="1"/>
  <c r="G290" i="3" s="1"/>
  <c r="G291" i="3" s="1"/>
  <c r="G292" i="3" s="1"/>
  <c r="G293" i="3" s="1"/>
  <c r="G294" i="3" s="1"/>
  <c r="G295" i="3" s="1"/>
  <c r="G296" i="3" s="1"/>
  <c r="G297" i="3" s="1"/>
  <c r="G298" i="3" s="1"/>
  <c r="G299" i="3" s="1"/>
  <c r="G300" i="3" s="1"/>
  <c r="G301" i="3" s="1"/>
  <c r="G302" i="3" s="1"/>
  <c r="G303" i="3" s="1"/>
  <c r="G304" i="3" s="1"/>
  <c r="G305" i="3" s="1"/>
  <c r="G306" i="3" s="1"/>
  <c r="G307" i="3" s="1"/>
  <c r="G308" i="3" s="1"/>
  <c r="G309" i="3" s="1"/>
  <c r="G310" i="3" s="1"/>
  <c r="G311" i="3" s="1"/>
  <c r="G312" i="3" s="1"/>
  <c r="G313" i="3" s="1"/>
  <c r="G314" i="3" s="1"/>
  <c r="G315" i="3" s="1"/>
  <c r="G316" i="3" s="1"/>
  <c r="G317" i="3" s="1"/>
  <c r="G318" i="3" s="1"/>
  <c r="G319" i="3" s="1"/>
  <c r="G320" i="3" s="1"/>
  <c r="G321" i="3" s="1"/>
  <c r="G322" i="3" s="1"/>
  <c r="G323" i="3" s="1"/>
  <c r="G324" i="3" s="1"/>
  <c r="G325" i="3" s="1"/>
  <c r="G326" i="3" s="1"/>
  <c r="G327" i="3" s="1"/>
  <c r="G328" i="3" s="1"/>
  <c r="G329" i="3" s="1"/>
  <c r="G330" i="3" s="1"/>
  <c r="G331" i="3" s="1"/>
  <c r="G332" i="3" s="1"/>
  <c r="G333" i="3" s="1"/>
  <c r="G334" i="3" s="1"/>
  <c r="G335" i="3" s="1"/>
  <c r="G336" i="3" s="1"/>
  <c r="G337" i="3" s="1"/>
  <c r="G348" i="42"/>
  <c r="G349" i="42" s="1"/>
  <c r="G350" i="42" s="1"/>
  <c r="G351" i="42" s="1"/>
  <c r="G352" i="42" s="1"/>
  <c r="G353" i="42" s="1"/>
  <c r="G354" i="42" s="1"/>
  <c r="G355" i="42" s="1"/>
  <c r="G326" i="16"/>
  <c r="G327" i="16" s="1"/>
  <c r="G328" i="16" s="1"/>
  <c r="G329" i="16" s="1"/>
  <c r="G330" i="16" s="1"/>
  <c r="G331" i="16" s="1"/>
  <c r="G332" i="16" s="1"/>
  <c r="G333" i="16" s="1"/>
  <c r="G54" i="22"/>
  <c r="G55" i="22" s="1"/>
  <c r="G56" i="22" s="1"/>
  <c r="G57" i="22" s="1"/>
  <c r="G58" i="22" s="1"/>
  <c r="G59" i="22" s="1"/>
  <c r="G60" i="22" s="1"/>
  <c r="G61" i="22" s="1"/>
  <c r="G62" i="22" s="1"/>
  <c r="G63" i="22" s="1"/>
  <c r="G64" i="22" s="1"/>
  <c r="G65" i="22" s="1"/>
  <c r="G66" i="22" s="1"/>
  <c r="G67" i="22" s="1"/>
  <c r="G68" i="22" s="1"/>
  <c r="G69" i="22" s="1"/>
  <c r="G70" i="22" s="1"/>
  <c r="G477" i="38"/>
  <c r="G478" i="38" s="1"/>
  <c r="G479" i="38" s="1"/>
  <c r="G480" i="38" s="1"/>
  <c r="G481" i="38" s="1"/>
  <c r="G482" i="38" s="1"/>
  <c r="G483" i="38" s="1"/>
  <c r="G484" i="38" s="1"/>
  <c r="G485" i="38" s="1"/>
  <c r="G486" i="38" s="1"/>
  <c r="G487" i="38" s="1"/>
  <c r="G488" i="38" s="1"/>
  <c r="G326" i="34"/>
  <c r="G327" i="34" s="1"/>
  <c r="G328" i="34" s="1"/>
  <c r="G329" i="34" s="1"/>
  <c r="G330" i="34" s="1"/>
  <c r="G331" i="34" s="1"/>
  <c r="G332" i="34" s="1"/>
  <c r="G333" i="34" s="1"/>
  <c r="G334" i="34" s="1"/>
  <c r="G335" i="34" s="1"/>
  <c r="G336" i="12"/>
  <c r="G337" i="12" s="1"/>
  <c r="G338" i="12" s="1"/>
  <c r="G339" i="12" s="1"/>
  <c r="G340" i="12" s="1"/>
  <c r="G341" i="12" s="1"/>
  <c r="G342" i="12" s="1"/>
  <c r="G343" i="12" s="1"/>
  <c r="G344" i="12" s="1"/>
  <c r="G345" i="12" s="1"/>
  <c r="G388" i="40"/>
  <c r="G389" i="40" s="1"/>
  <c r="G390" i="40" s="1"/>
  <c r="G391" i="40" s="1"/>
  <c r="G392" i="40" s="1"/>
  <c r="G393" i="40" s="1"/>
  <c r="G394" i="40" s="1"/>
  <c r="G395" i="40" s="1"/>
  <c r="G396" i="40" s="1"/>
  <c r="G397" i="40" s="1"/>
  <c r="G398" i="40" s="1"/>
  <c r="G399" i="40" s="1"/>
  <c r="G400" i="40" s="1"/>
  <c r="G401" i="40" s="1"/>
  <c r="G402" i="40" s="1"/>
  <c r="G403" i="40" s="1"/>
  <c r="G404" i="40" s="1"/>
  <c r="G405" i="40" s="1"/>
  <c r="G406" i="40" s="1"/>
  <c r="G407" i="40" s="1"/>
  <c r="G408" i="40" s="1"/>
  <c r="G409" i="40" s="1"/>
  <c r="G410" i="40" s="1"/>
  <c r="G411" i="40" s="1"/>
  <c r="G412" i="40" s="1"/>
  <c r="G413" i="40" s="1"/>
  <c r="G361" i="45"/>
  <c r="G326" i="13"/>
  <c r="G327" i="13" s="1"/>
  <c r="G328" i="13" s="1"/>
  <c r="G329" i="13" s="1"/>
  <c r="G330" i="13" s="1"/>
  <c r="G331" i="13" s="1"/>
  <c r="G332" i="13" s="1"/>
  <c r="G333" i="13" s="1"/>
  <c r="G334" i="13" s="1"/>
  <c r="G335" i="13" s="1"/>
  <c r="G336" i="13" s="1"/>
  <c r="G337" i="13" s="1"/>
  <c r="G338" i="13" s="1"/>
  <c r="G339" i="13" s="1"/>
  <c r="G340" i="13" s="1"/>
  <c r="G341" i="13" s="1"/>
  <c r="G342" i="13" s="1"/>
  <c r="G343" i="13" s="1"/>
  <c r="G344" i="13" s="1"/>
  <c r="G345" i="13" s="1"/>
  <c r="G346" i="13" s="1"/>
  <c r="G347" i="13" s="1"/>
  <c r="G348" i="13" s="1"/>
  <c r="G349" i="13" s="1"/>
  <c r="G350" i="13" s="1"/>
  <c r="G313" i="47"/>
  <c r="G314" i="47" s="1"/>
  <c r="G315" i="47" s="1"/>
  <c r="G316" i="47" s="1"/>
  <c r="G317" i="47" s="1"/>
  <c r="G318" i="47" s="1"/>
  <c r="G319" i="47" s="1"/>
  <c r="G320" i="47" s="1"/>
  <c r="G321" i="47" s="1"/>
  <c r="G322" i="47" s="1"/>
  <c r="G323" i="47" s="1"/>
  <c r="G324" i="47" s="1"/>
  <c r="G325" i="47" s="1"/>
  <c r="G326" i="47" s="1"/>
  <c r="G327" i="47" s="1"/>
  <c r="G328" i="47" s="1"/>
  <c r="G329" i="47" s="1"/>
  <c r="G330" i="47" s="1"/>
  <c r="G331" i="47" s="1"/>
  <c r="G332" i="47" s="1"/>
  <c r="G333" i="47" s="1"/>
  <c r="G334" i="47" s="1"/>
  <c r="G335" i="47" s="1"/>
  <c r="G336" i="47" s="1"/>
  <c r="G337" i="47" s="1"/>
  <c r="G338" i="47" s="1"/>
  <c r="G339" i="47" s="1"/>
  <c r="G340" i="47" s="1"/>
  <c r="G341" i="47" s="1"/>
  <c r="G342" i="47" s="1"/>
  <c r="G343" i="47" s="1"/>
  <c r="G344" i="47" s="1"/>
  <c r="G345" i="47" s="1"/>
  <c r="G346" i="47" s="1"/>
  <c r="G347" i="47" s="1"/>
  <c r="G348" i="47" s="1"/>
  <c r="G349" i="47" s="1"/>
  <c r="G350" i="47" s="1"/>
  <c r="G351" i="47" s="1"/>
  <c r="G352" i="47" s="1"/>
  <c r="G353" i="47" s="1"/>
  <c r="G354" i="47" s="1"/>
  <c r="G355" i="47" s="1"/>
  <c r="G356" i="47" s="1"/>
  <c r="G357" i="47" s="1"/>
  <c r="G358" i="47" s="1"/>
  <c r="G359" i="47" s="1"/>
  <c r="G360" i="47" s="1"/>
  <c r="G361" i="47" s="1"/>
  <c r="G279" i="7"/>
  <c r="G280" i="7" s="1"/>
  <c r="G281" i="7" s="1"/>
  <c r="G282" i="7" s="1"/>
  <c r="G283" i="7" s="1"/>
  <c r="G284" i="7" s="1"/>
  <c r="G285" i="7" s="1"/>
  <c r="G286" i="7" s="1"/>
  <c r="G287" i="7" s="1"/>
  <c r="G288" i="7" s="1"/>
  <c r="G289" i="7" s="1"/>
  <c r="G290" i="7" s="1"/>
  <c r="G291" i="7" s="1"/>
  <c r="G292" i="7" s="1"/>
  <c r="G293" i="7" s="1"/>
  <c r="G294" i="7" s="1"/>
  <c r="G295" i="7" s="1"/>
  <c r="G296" i="7" s="1"/>
  <c r="G297" i="7" s="1"/>
  <c r="G298" i="7" s="1"/>
  <c r="G299" i="7" s="1"/>
  <c r="G300" i="7" s="1"/>
  <c r="G301" i="7" s="1"/>
  <c r="G302" i="7" s="1"/>
  <c r="G303" i="7" s="1"/>
  <c r="G304" i="7" s="1"/>
  <c r="G305" i="7" s="1"/>
  <c r="G306" i="7" s="1"/>
  <c r="G307" i="7" s="1"/>
  <c r="G308" i="7" s="1"/>
  <c r="G309" i="7" s="1"/>
  <c r="G305" i="39"/>
  <c r="G306" i="39" s="1"/>
  <c r="G307" i="39" s="1"/>
  <c r="G308" i="39" s="1"/>
  <c r="G309" i="39" s="1"/>
  <c r="G310" i="39" s="1"/>
  <c r="G311" i="39" s="1"/>
  <c r="G312" i="39" s="1"/>
  <c r="G313" i="39" s="1"/>
  <c r="G314" i="39" s="1"/>
  <c r="G315" i="39" s="1"/>
  <c r="G316" i="39" s="1"/>
  <c r="G317" i="39" s="1"/>
  <c r="G318" i="39" s="1"/>
  <c r="G319" i="39" s="1"/>
  <c r="G320" i="39" s="1"/>
  <c r="G321" i="39" s="1"/>
  <c r="G322" i="39" s="1"/>
  <c r="G323" i="39" s="1"/>
  <c r="G324" i="39" s="1"/>
  <c r="G325" i="39" s="1"/>
  <c r="G27" i="14"/>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G114" i="14" s="1"/>
  <c r="G115" i="14" s="1"/>
  <c r="G116" i="14" s="1"/>
  <c r="G117" i="14" s="1"/>
  <c r="G118" i="14" s="1"/>
  <c r="G119" i="14" s="1"/>
  <c r="G120" i="14" s="1"/>
  <c r="G121" i="14" s="1"/>
  <c r="G122" i="14" s="1"/>
  <c r="G261" i="11"/>
  <c r="G262" i="11" s="1"/>
  <c r="G263" i="11" s="1"/>
  <c r="G264" i="11" s="1"/>
  <c r="G265" i="11" s="1"/>
  <c r="G266" i="11" s="1"/>
  <c r="G267" i="11" s="1"/>
  <c r="G268" i="11" s="1"/>
  <c r="G269" i="11" s="1"/>
  <c r="G270" i="11" s="1"/>
  <c r="G271" i="11" s="1"/>
  <c r="G272" i="11" s="1"/>
  <c r="G273" i="11" s="1"/>
  <c r="G274" i="11" s="1"/>
  <c r="G275" i="11" s="1"/>
  <c r="G276" i="11" s="1"/>
  <c r="G277" i="11" s="1"/>
  <c r="G278" i="11" s="1"/>
  <c r="G279" i="11" s="1"/>
  <c r="G280" i="11" s="1"/>
  <c r="G281" i="11" s="1"/>
  <c r="G282" i="11" s="1"/>
  <c r="G283" i="11" s="1"/>
  <c r="G284" i="11" s="1"/>
  <c r="G285" i="11" s="1"/>
  <c r="G286" i="11" s="1"/>
  <c r="G287" i="11" s="1"/>
  <c r="G288" i="11" s="1"/>
  <c r="G289" i="11" s="1"/>
  <c r="G290" i="11" s="1"/>
  <c r="G291" i="11" s="1"/>
  <c r="G292" i="11" s="1"/>
  <c r="G293" i="11" s="1"/>
  <c r="G294" i="11" s="1"/>
  <c r="G295" i="11" s="1"/>
  <c r="G296" i="11" s="1"/>
  <c r="G297" i="11" s="1"/>
  <c r="G298" i="11" s="1"/>
  <c r="G299" i="11" s="1"/>
  <c r="G300" i="11" s="1"/>
  <c r="G301" i="11" s="1"/>
  <c r="G302" i="11" s="1"/>
  <c r="G303" i="11" s="1"/>
  <c r="G304" i="11" s="1"/>
  <c r="G305" i="11" s="1"/>
  <c r="G306" i="11" s="1"/>
  <c r="G307" i="11" s="1"/>
  <c r="G308" i="11" s="1"/>
  <c r="G309" i="11" s="1"/>
  <c r="G310" i="11" s="1"/>
  <c r="G311" i="11" s="1"/>
  <c r="G312" i="11" s="1"/>
  <c r="G313" i="11" s="1"/>
  <c r="G314" i="11" s="1"/>
  <c r="G315" i="11" s="1"/>
  <c r="G316" i="11" s="1"/>
  <c r="G317" i="11" s="1"/>
  <c r="G318" i="11" s="1"/>
  <c r="G319" i="11" s="1"/>
  <c r="G320" i="11" s="1"/>
  <c r="G321" i="11" s="1"/>
  <c r="G322" i="11" s="1"/>
  <c r="G323" i="11" s="1"/>
  <c r="G324" i="11" s="1"/>
  <c r="G325" i="11" s="1"/>
  <c r="G326" i="11" s="1"/>
  <c r="G327" i="11" s="1"/>
  <c r="G328" i="11" s="1"/>
  <c r="G329" i="11" s="1"/>
  <c r="G330" i="11" s="1"/>
  <c r="G331" i="11" s="1"/>
  <c r="G332" i="11" s="1"/>
  <c r="G333" i="11" s="1"/>
  <c r="G334" i="11" s="1"/>
  <c r="G266" i="46"/>
  <c r="G267" i="46" s="1"/>
  <c r="G268" i="46" s="1"/>
  <c r="G269" i="46" s="1"/>
  <c r="G270" i="46" s="1"/>
  <c r="G271" i="46" s="1"/>
  <c r="G222" i="31"/>
  <c r="G223" i="31" s="1"/>
  <c r="G224" i="31" s="1"/>
  <c r="G225" i="31" s="1"/>
  <c r="G226" i="31" s="1"/>
  <c r="G227" i="31" s="1"/>
  <c r="G228" i="31" s="1"/>
  <c r="G229" i="31" s="1"/>
  <c r="G230" i="31" s="1"/>
  <c r="G231" i="31" s="1"/>
  <c r="G232" i="31" s="1"/>
  <c r="G233" i="31" s="1"/>
  <c r="G234" i="31" s="1"/>
  <c r="G235" i="31" s="1"/>
  <c r="G236" i="31" s="1"/>
  <c r="G237" i="31" s="1"/>
  <c r="G238" i="31" s="1"/>
  <c r="G239" i="31" s="1"/>
  <c r="G240" i="31" s="1"/>
  <c r="G241" i="31" s="1"/>
  <c r="G242" i="31" s="1"/>
  <c r="G243" i="31" s="1"/>
  <c r="G244" i="31" s="1"/>
  <c r="G245" i="31" s="1"/>
  <c r="G246" i="31" s="1"/>
  <c r="G247" i="31" s="1"/>
  <c r="G248" i="31" s="1"/>
  <c r="G249" i="31" s="1"/>
  <c r="G250" i="31" s="1"/>
  <c r="G251" i="31" s="1"/>
  <c r="G252" i="31" s="1"/>
  <c r="G253" i="31" s="1"/>
  <c r="G254" i="31" s="1"/>
  <c r="G255" i="31" s="1"/>
  <c r="G256" i="31" s="1"/>
  <c r="G257" i="31" s="1"/>
  <c r="G258" i="31" s="1"/>
  <c r="G259" i="31" s="1"/>
  <c r="G260" i="31" s="1"/>
  <c r="G261" i="31" s="1"/>
  <c r="G262" i="31" s="1"/>
  <c r="G263" i="31" s="1"/>
  <c r="G264" i="31" s="1"/>
  <c r="G265" i="31" s="1"/>
  <c r="G266" i="31" s="1"/>
  <c r="G267" i="31" s="1"/>
  <c r="G268" i="31" s="1"/>
  <c r="G269" i="31" s="1"/>
  <c r="G270" i="31" s="1"/>
  <c r="G271" i="31" s="1"/>
  <c r="G272" i="31" s="1"/>
  <c r="G273" i="31" s="1"/>
  <c r="G274" i="31" s="1"/>
  <c r="G275" i="31" s="1"/>
  <c r="G276" i="31" s="1"/>
  <c r="G277" i="31" s="1"/>
  <c r="G278" i="31" s="1"/>
  <c r="G279" i="31" s="1"/>
  <c r="G280" i="31" s="1"/>
  <c r="G281" i="31" s="1"/>
  <c r="G282" i="31" s="1"/>
  <c r="G283" i="31" s="1"/>
  <c r="G284" i="31" s="1"/>
  <c r="G285" i="31" s="1"/>
  <c r="G286" i="31" s="1"/>
  <c r="G287" i="31" s="1"/>
  <c r="G288" i="31" s="1"/>
  <c r="G289" i="31" s="1"/>
  <c r="G290" i="31" s="1"/>
  <c r="G291" i="31" s="1"/>
  <c r="G292" i="31" s="1"/>
  <c r="G293" i="31" s="1"/>
  <c r="G294" i="31" s="1"/>
  <c r="G295" i="31" s="1"/>
  <c r="G296" i="31" s="1"/>
  <c r="G297" i="31" s="1"/>
  <c r="G298" i="31" s="1"/>
  <c r="G299" i="31" s="1"/>
  <c r="G300" i="31" s="1"/>
  <c r="G301" i="31" s="1"/>
  <c r="G302" i="31" s="1"/>
  <c r="G303" i="31" s="1"/>
  <c r="G304" i="31" s="1"/>
  <c r="G305" i="31" s="1"/>
  <c r="G306" i="31" s="1"/>
  <c r="G307" i="31" s="1"/>
  <c r="G308" i="31" s="1"/>
  <c r="G309" i="31" s="1"/>
  <c r="G310" i="31" s="1"/>
  <c r="G311" i="31" s="1"/>
  <c r="G312" i="31" s="1"/>
  <c r="G313" i="31" s="1"/>
  <c r="G314" i="31" s="1"/>
  <c r="G315" i="31" s="1"/>
  <c r="G316" i="31" s="1"/>
  <c r="G317" i="31" s="1"/>
  <c r="G318" i="31" s="1"/>
  <c r="G319" i="31" s="1"/>
  <c r="G320" i="31" s="1"/>
  <c r="G321" i="31" s="1"/>
  <c r="G322" i="31" s="1"/>
  <c r="G323" i="31" s="1"/>
  <c r="G324" i="31" s="1"/>
  <c r="G325" i="31" s="1"/>
  <c r="G208" i="15"/>
  <c r="G209" i="15" s="1"/>
  <c r="G210" i="15" s="1"/>
  <c r="G211" i="15" s="1"/>
  <c r="G212" i="15" s="1"/>
  <c r="G213" i="15" s="1"/>
  <c r="G214" i="15" s="1"/>
  <c r="G215" i="15" s="1"/>
  <c r="G216" i="15" s="1"/>
  <c r="G217" i="15" s="1"/>
  <c r="G218" i="15" s="1"/>
  <c r="G219" i="15" s="1"/>
  <c r="G220" i="15" s="1"/>
  <c r="G221" i="15" s="1"/>
  <c r="G222" i="15" s="1"/>
  <c r="G223" i="15" s="1"/>
  <c r="G224" i="15" s="1"/>
  <c r="G225" i="15" s="1"/>
  <c r="G226" i="15" s="1"/>
  <c r="G227" i="15" s="1"/>
  <c r="G228" i="15" s="1"/>
  <c r="G229" i="15" s="1"/>
  <c r="G230" i="15" s="1"/>
  <c r="G231" i="15" s="1"/>
  <c r="G232" i="15" s="1"/>
  <c r="G233" i="15" s="1"/>
  <c r="G234" i="15" s="1"/>
  <c r="G235" i="15" s="1"/>
  <c r="G236" i="15" s="1"/>
  <c r="G237" i="15" s="1"/>
  <c r="G238" i="15" s="1"/>
  <c r="G239" i="15" s="1"/>
  <c r="G240" i="15" s="1"/>
  <c r="G241" i="15" s="1"/>
  <c r="G242" i="15" s="1"/>
  <c r="G243" i="15" s="1"/>
  <c r="G244" i="15" s="1"/>
  <c r="G245" i="15" s="1"/>
  <c r="G246" i="15" s="1"/>
  <c r="G247" i="15" s="1"/>
  <c r="G248" i="15" s="1"/>
  <c r="G249" i="15" s="1"/>
  <c r="G250" i="15" s="1"/>
  <c r="G251" i="15" s="1"/>
  <c r="G252" i="15" s="1"/>
  <c r="G253" i="15" s="1"/>
  <c r="G254" i="15" s="1"/>
  <c r="G255" i="15" s="1"/>
  <c r="G256" i="15" s="1"/>
  <c r="G257" i="15" s="1"/>
  <c r="G258" i="15" s="1"/>
  <c r="G259" i="15" s="1"/>
  <c r="G260" i="15" s="1"/>
  <c r="G261" i="15" s="1"/>
  <c r="G262" i="15" s="1"/>
  <c r="G263" i="15" s="1"/>
  <c r="G264" i="15" s="1"/>
  <c r="G265" i="15" s="1"/>
  <c r="G266" i="15" s="1"/>
  <c r="G267" i="15" s="1"/>
  <c r="G268" i="15" s="1"/>
  <c r="G269" i="15" s="1"/>
  <c r="G270" i="15" s="1"/>
  <c r="G271" i="15" s="1"/>
  <c r="G272" i="15" s="1"/>
  <c r="G273" i="15" s="1"/>
  <c r="G274" i="15" s="1"/>
  <c r="G275" i="15" s="1"/>
  <c r="G276" i="15" s="1"/>
  <c r="G277" i="15" s="1"/>
  <c r="G278" i="15" s="1"/>
  <c r="G279" i="15" s="1"/>
  <c r="G280" i="15" s="1"/>
  <c r="G281" i="15" s="1"/>
  <c r="G282" i="15" s="1"/>
  <c r="G283" i="15" s="1"/>
  <c r="G284" i="15" s="1"/>
  <c r="G285" i="15" s="1"/>
  <c r="G286" i="15" s="1"/>
  <c r="G287" i="15" s="1"/>
  <c r="G288" i="15" s="1"/>
  <c r="G289" i="15" s="1"/>
  <c r="G290" i="15" s="1"/>
  <c r="G291" i="15" s="1"/>
  <c r="G292" i="15" s="1"/>
  <c r="G293" i="15" s="1"/>
  <c r="G294" i="15" s="1"/>
  <c r="G295" i="15" s="1"/>
  <c r="G170" i="23"/>
  <c r="G171" i="23" s="1"/>
  <c r="G172" i="23" s="1"/>
  <c r="G173" i="23" s="1"/>
  <c r="G174" i="23" s="1"/>
  <c r="G175" i="23" s="1"/>
  <c r="G176" i="23" s="1"/>
  <c r="G177" i="23" s="1"/>
  <c r="G178" i="23" s="1"/>
  <c r="G164" i="2"/>
  <c r="G165" i="2" s="1"/>
  <c r="G166" i="2" s="1"/>
  <c r="G167" i="2" s="1"/>
  <c r="G168" i="2" s="1"/>
  <c r="G169" i="2" s="1"/>
  <c r="G170" i="2" s="1"/>
  <c r="G171" i="2" s="1"/>
  <c r="G172" i="2" s="1"/>
  <c r="G173" i="2" s="1"/>
  <c r="G174" i="2" s="1"/>
  <c r="G175" i="2" s="1"/>
  <c r="G176" i="2" s="1"/>
  <c r="G177" i="2" s="1"/>
  <c r="G178" i="2" s="1"/>
  <c r="G179" i="2" s="1"/>
  <c r="G180" i="2" s="1"/>
  <c r="G181" i="2" s="1"/>
  <c r="G182" i="2" s="1"/>
  <c r="G161" i="30"/>
  <c r="G162" i="30" s="1"/>
  <c r="G163" i="30" s="1"/>
  <c r="G164" i="30" s="1"/>
  <c r="G165" i="30" s="1"/>
  <c r="G166" i="30" s="1"/>
  <c r="G167" i="30" s="1"/>
  <c r="G168" i="30" s="1"/>
  <c r="G169" i="30" s="1"/>
  <c r="G170" i="30" s="1"/>
  <c r="G171" i="30" s="1"/>
  <c r="G172" i="30" s="1"/>
  <c r="G173" i="30" s="1"/>
  <c r="G174" i="30" s="1"/>
  <c r="G175" i="30" s="1"/>
  <c r="G176" i="30" s="1"/>
  <c r="G177" i="30" s="1"/>
  <c r="G178" i="30" s="1"/>
  <c r="G179" i="30" s="1"/>
  <c r="G180" i="30" s="1"/>
  <c r="G181" i="30" s="1"/>
  <c r="G182" i="30" s="1"/>
  <c r="G183" i="30" s="1"/>
  <c r="G184" i="30" s="1"/>
  <c r="G185" i="30" s="1"/>
  <c r="G186" i="30" s="1"/>
  <c r="G187" i="30" s="1"/>
  <c r="G188" i="30" s="1"/>
  <c r="G189" i="30" s="1"/>
  <c r="G190" i="30" s="1"/>
  <c r="G191" i="30" s="1"/>
  <c r="G192" i="30" s="1"/>
  <c r="G193" i="30" s="1"/>
  <c r="G194" i="30" s="1"/>
  <c r="G195" i="30" s="1"/>
  <c r="G196" i="30" s="1"/>
  <c r="G197" i="30" s="1"/>
  <c r="G198" i="30" s="1"/>
  <c r="G199" i="30" s="1"/>
  <c r="G200" i="30" s="1"/>
  <c r="G201" i="30" s="1"/>
  <c r="G202" i="30" s="1"/>
  <c r="G203" i="30" s="1"/>
  <c r="G204" i="30" s="1"/>
  <c r="G205" i="30" s="1"/>
  <c r="G206" i="30" s="1"/>
  <c r="G207" i="30" s="1"/>
  <c r="G208" i="30" s="1"/>
  <c r="G209" i="30" s="1"/>
  <c r="G210" i="30" s="1"/>
  <c r="G211" i="30" s="1"/>
  <c r="G212" i="30" s="1"/>
  <c r="G213" i="30" s="1"/>
  <c r="G214" i="30" s="1"/>
  <c r="G215" i="30" s="1"/>
  <c r="G216" i="30" s="1"/>
  <c r="G217" i="30" s="1"/>
  <c r="G218" i="30" s="1"/>
  <c r="G219" i="30" s="1"/>
  <c r="G220" i="30" s="1"/>
  <c r="G221" i="30" s="1"/>
  <c r="G222" i="30" s="1"/>
  <c r="G223" i="30" s="1"/>
  <c r="G224" i="30" s="1"/>
  <c r="G225" i="30" s="1"/>
  <c r="G226" i="30" s="1"/>
  <c r="G227" i="30" s="1"/>
  <c r="G228" i="30" s="1"/>
  <c r="G229" i="30" s="1"/>
  <c r="G230" i="30" s="1"/>
  <c r="G231" i="30" s="1"/>
  <c r="G232" i="30" s="1"/>
  <c r="G233" i="30" s="1"/>
  <c r="G234" i="30" s="1"/>
  <c r="G235" i="30" s="1"/>
  <c r="G236" i="30" s="1"/>
  <c r="G237" i="30" s="1"/>
  <c r="G238" i="30" s="1"/>
  <c r="G239" i="30" s="1"/>
  <c r="G240" i="30" s="1"/>
  <c r="G241" i="30" s="1"/>
  <c r="G242" i="30" s="1"/>
  <c r="G243" i="30" s="1"/>
  <c r="G244" i="30" s="1"/>
  <c r="G245" i="30" s="1"/>
  <c r="G246" i="30" s="1"/>
  <c r="G247" i="30" s="1"/>
  <c r="G248" i="30" s="1"/>
  <c r="G249" i="30" s="1"/>
  <c r="G250" i="30" s="1"/>
  <c r="G251" i="30" s="1"/>
  <c r="G252" i="30" s="1"/>
  <c r="G253" i="30" s="1"/>
  <c r="G254" i="30" s="1"/>
  <c r="G255" i="30" s="1"/>
  <c r="G256" i="30" s="1"/>
  <c r="G257" i="30" s="1"/>
  <c r="G258" i="30" s="1"/>
  <c r="G259" i="30" s="1"/>
  <c r="G260" i="30" s="1"/>
  <c r="G261" i="30" s="1"/>
  <c r="G262" i="30" s="1"/>
  <c r="G263" i="30" s="1"/>
  <c r="G264" i="30" s="1"/>
  <c r="G265" i="30" s="1"/>
  <c r="G266" i="30" s="1"/>
  <c r="G267" i="30" s="1"/>
  <c r="G268" i="30" s="1"/>
  <c r="G269" i="30" s="1"/>
  <c r="G270" i="30" s="1"/>
  <c r="G271" i="30" s="1"/>
  <c r="G272" i="30" s="1"/>
  <c r="G273" i="30" s="1"/>
  <c r="G274" i="30" s="1"/>
  <c r="G275" i="30" s="1"/>
  <c r="G276" i="30" s="1"/>
  <c r="G277" i="30" s="1"/>
  <c r="G278" i="30" s="1"/>
  <c r="G279" i="30" s="1"/>
  <c r="G280" i="30" s="1"/>
  <c r="G281" i="30" s="1"/>
  <c r="G282" i="30" s="1"/>
  <c r="G283" i="30" s="1"/>
  <c r="G284" i="30" s="1"/>
  <c r="G285" i="30" s="1"/>
  <c r="G286" i="30" s="1"/>
  <c r="G287" i="30" s="1"/>
  <c r="G288" i="30" s="1"/>
  <c r="G289" i="30" s="1"/>
  <c r="G290" i="30" s="1"/>
  <c r="G291" i="30" s="1"/>
  <c r="G292" i="30" s="1"/>
  <c r="G293" i="30" s="1"/>
  <c r="G294" i="30" s="1"/>
  <c r="G295" i="30" s="1"/>
  <c r="G296" i="30" s="1"/>
  <c r="G297" i="30" s="1"/>
  <c r="G298" i="30" s="1"/>
  <c r="G299" i="30" s="1"/>
  <c r="G300" i="30" s="1"/>
  <c r="G301" i="30" s="1"/>
  <c r="G302" i="30" s="1"/>
  <c r="G303" i="30" s="1"/>
  <c r="G304" i="30" s="1"/>
  <c r="G305" i="30" s="1"/>
  <c r="G306" i="30" s="1"/>
  <c r="G307" i="30" s="1"/>
  <c r="G308" i="30" s="1"/>
  <c r="G309" i="30" s="1"/>
  <c r="G310" i="30" s="1"/>
  <c r="G311" i="30" s="1"/>
  <c r="G312" i="30" s="1"/>
  <c r="G313" i="30" s="1"/>
  <c r="G314" i="30" s="1"/>
  <c r="G315" i="30" s="1"/>
  <c r="G316" i="30" s="1"/>
  <c r="G317" i="30" s="1"/>
  <c r="G318" i="30" s="1"/>
  <c r="G319" i="30" s="1"/>
  <c r="G320" i="30" s="1"/>
  <c r="G321" i="30" s="1"/>
  <c r="G322" i="30" s="1"/>
  <c r="G323" i="30" s="1"/>
  <c r="G324" i="30" s="1"/>
  <c r="G325" i="30" s="1"/>
  <c r="G326" i="30" s="1"/>
  <c r="G327" i="30" s="1"/>
  <c r="G328" i="30" s="1"/>
  <c r="G329" i="30" s="1"/>
  <c r="G330" i="30" s="1"/>
  <c r="G331" i="30" s="1"/>
  <c r="G332" i="30" s="1"/>
  <c r="G333" i="30" s="1"/>
  <c r="G334" i="30" s="1"/>
  <c r="G335" i="30" s="1"/>
  <c r="G336" i="30" s="1"/>
  <c r="G337" i="30" s="1"/>
  <c r="G338" i="30" s="1"/>
  <c r="G339" i="30" s="1"/>
  <c r="G340" i="30" s="1"/>
  <c r="G341" i="30" s="1"/>
  <c r="G342" i="30" s="1"/>
  <c r="G343" i="30" s="1"/>
  <c r="G344" i="30" s="1"/>
  <c r="G345" i="30" s="1"/>
  <c r="G346" i="30" s="1"/>
  <c r="G347" i="30" s="1"/>
  <c r="G348" i="30" s="1"/>
  <c r="G349" i="30" s="1"/>
  <c r="G350" i="30" s="1"/>
  <c r="G351" i="30" s="1"/>
  <c r="G352" i="30" s="1"/>
  <c r="G353" i="30" s="1"/>
  <c r="G354" i="30" s="1"/>
  <c r="G355" i="30" s="1"/>
  <c r="G356" i="30" s="1"/>
  <c r="G357" i="30" s="1"/>
  <c r="G358" i="30" s="1"/>
  <c r="G359" i="30" s="1"/>
  <c r="G360" i="30" s="1"/>
  <c r="G361" i="30" s="1"/>
  <c r="G362" i="30" s="1"/>
  <c r="G363" i="30" s="1"/>
  <c r="G364" i="30" s="1"/>
  <c r="G365" i="30" s="1"/>
  <c r="G366" i="30" s="1"/>
  <c r="G367" i="30" s="1"/>
  <c r="G368" i="30" s="1"/>
  <c r="G369" i="30" s="1"/>
  <c r="G370" i="30" s="1"/>
  <c r="G371" i="30" s="1"/>
  <c r="G372" i="30" s="1"/>
  <c r="G373" i="30" s="1"/>
  <c r="G374" i="30" s="1"/>
  <c r="G375" i="30" s="1"/>
  <c r="G376" i="30" s="1"/>
  <c r="G377" i="30" s="1"/>
  <c r="G378" i="30" s="1"/>
  <c r="G379" i="30" s="1"/>
  <c r="G380" i="30" s="1"/>
  <c r="G150" i="27"/>
  <c r="G151" i="27" s="1"/>
  <c r="G152" i="27" s="1"/>
  <c r="G153" i="27" s="1"/>
  <c r="G154" i="27" s="1"/>
  <c r="G155" i="27" s="1"/>
  <c r="G156" i="27" s="1"/>
  <c r="G157" i="27" s="1"/>
  <c r="G158" i="27" s="1"/>
  <c r="G159" i="27" s="1"/>
  <c r="G160" i="27" s="1"/>
  <c r="G161" i="27" s="1"/>
  <c r="G162" i="27" s="1"/>
  <c r="G163" i="27" s="1"/>
  <c r="G164" i="27" s="1"/>
  <c r="G165" i="27" s="1"/>
  <c r="G166" i="27" s="1"/>
  <c r="G167" i="27" s="1"/>
  <c r="G168" i="27" s="1"/>
  <c r="G169" i="27" s="1"/>
  <c r="G170" i="27" s="1"/>
  <c r="G171" i="27" s="1"/>
  <c r="G172" i="27" s="1"/>
  <c r="G173" i="27" s="1"/>
  <c r="G174" i="27" s="1"/>
  <c r="G175" i="27" s="1"/>
  <c r="G176" i="27" s="1"/>
  <c r="G177" i="27" s="1"/>
  <c r="G178" i="27" s="1"/>
  <c r="G179" i="27" s="1"/>
  <c r="G180" i="27" s="1"/>
  <c r="G181" i="27" s="1"/>
  <c r="G182" i="27" s="1"/>
  <c r="G183" i="27" s="1"/>
  <c r="G184" i="27" s="1"/>
  <c r="G185" i="27" s="1"/>
  <c r="G186" i="27" s="1"/>
  <c r="G187" i="27" s="1"/>
  <c r="G188" i="27" s="1"/>
  <c r="G189" i="27" s="1"/>
  <c r="G190" i="27" s="1"/>
  <c r="G191" i="27" s="1"/>
  <c r="G192" i="27" s="1"/>
  <c r="G193" i="27" s="1"/>
  <c r="G194" i="27" s="1"/>
  <c r="G195" i="27" s="1"/>
  <c r="G196" i="27" s="1"/>
  <c r="G197" i="27" s="1"/>
  <c r="G198" i="27" s="1"/>
  <c r="G199" i="27" s="1"/>
  <c r="G200" i="27" s="1"/>
  <c r="G201" i="27" s="1"/>
  <c r="G202" i="27" s="1"/>
  <c r="G203" i="27" s="1"/>
  <c r="G204" i="27" s="1"/>
  <c r="G205" i="27" s="1"/>
  <c r="G206" i="27" s="1"/>
  <c r="G207" i="27" s="1"/>
  <c r="G208" i="27" s="1"/>
  <c r="G209" i="27" s="1"/>
  <c r="G210" i="27" s="1"/>
  <c r="G211" i="27" s="1"/>
  <c r="G212" i="27" s="1"/>
  <c r="G213" i="27" s="1"/>
  <c r="G214" i="27" s="1"/>
  <c r="G215" i="27" s="1"/>
  <c r="G216" i="27" s="1"/>
  <c r="G217" i="27" s="1"/>
  <c r="G218" i="27" s="1"/>
  <c r="G219" i="27" s="1"/>
  <c r="G220" i="27" s="1"/>
  <c r="G221" i="27" s="1"/>
  <c r="G222" i="27" s="1"/>
  <c r="G223" i="27" s="1"/>
  <c r="G224" i="27" s="1"/>
  <c r="G225" i="27" s="1"/>
  <c r="G226" i="27" s="1"/>
  <c r="G227" i="27" s="1"/>
  <c r="G228" i="27" s="1"/>
  <c r="G229" i="27" s="1"/>
  <c r="G230" i="27" s="1"/>
  <c r="G231" i="27" s="1"/>
  <c r="G232" i="27" s="1"/>
  <c r="G233" i="27" s="1"/>
  <c r="G234" i="27" s="1"/>
  <c r="G235" i="27" s="1"/>
  <c r="G236" i="27" s="1"/>
  <c r="G237" i="27" s="1"/>
  <c r="G238" i="27" s="1"/>
  <c r="G239" i="27" s="1"/>
  <c r="G240" i="27" s="1"/>
  <c r="G241" i="27" s="1"/>
  <c r="G242" i="27" s="1"/>
  <c r="G243" i="27" s="1"/>
  <c r="G244" i="27" s="1"/>
  <c r="G245" i="27" s="1"/>
  <c r="G246" i="27" s="1"/>
  <c r="G247" i="27" s="1"/>
  <c r="G248" i="27" s="1"/>
  <c r="G249" i="27" s="1"/>
  <c r="G250" i="27" s="1"/>
  <c r="G251" i="27" s="1"/>
  <c r="G252" i="27" s="1"/>
  <c r="G253" i="27" s="1"/>
  <c r="G254" i="27" s="1"/>
  <c r="G255" i="27" s="1"/>
  <c r="G256" i="27" s="1"/>
  <c r="G257" i="27" s="1"/>
  <c r="G258" i="27" s="1"/>
  <c r="G259" i="27" s="1"/>
  <c r="G260" i="27" s="1"/>
  <c r="G261" i="27" s="1"/>
  <c r="G262" i="27" s="1"/>
  <c r="G263" i="27" s="1"/>
  <c r="G264" i="27" s="1"/>
  <c r="G265" i="27" s="1"/>
  <c r="G266" i="27" s="1"/>
  <c r="G267" i="27" s="1"/>
  <c r="G268" i="27" s="1"/>
  <c r="G269" i="27" s="1"/>
  <c r="G270" i="27" s="1"/>
  <c r="G271" i="27" s="1"/>
  <c r="G272" i="27" s="1"/>
  <c r="G273" i="27" s="1"/>
  <c r="G274" i="27" s="1"/>
  <c r="G275" i="27" s="1"/>
  <c r="G276" i="27" s="1"/>
  <c r="G277" i="27" s="1"/>
  <c r="G278" i="27" s="1"/>
  <c r="G279" i="27" s="1"/>
  <c r="G280" i="27" s="1"/>
  <c r="G281" i="27" s="1"/>
  <c r="G282" i="27" s="1"/>
  <c r="G283" i="27" s="1"/>
  <c r="G284" i="27" s="1"/>
  <c r="G285" i="27" s="1"/>
  <c r="G286" i="27" s="1"/>
  <c r="G287" i="27" s="1"/>
  <c r="G288" i="27" s="1"/>
  <c r="G289" i="27" s="1"/>
  <c r="G290" i="27" s="1"/>
  <c r="G291" i="27" s="1"/>
  <c r="G292" i="27" s="1"/>
  <c r="G293" i="27" s="1"/>
  <c r="G294" i="27" s="1"/>
  <c r="G295" i="27" s="1"/>
  <c r="G296" i="27" s="1"/>
  <c r="G297" i="27" s="1"/>
  <c r="G298" i="27" s="1"/>
  <c r="G299" i="27" s="1"/>
  <c r="G300" i="27" s="1"/>
  <c r="G301" i="27" s="1"/>
  <c r="G302" i="27" s="1"/>
  <c r="G303" i="27" s="1"/>
  <c r="G304" i="27" s="1"/>
  <c r="G305" i="27" s="1"/>
  <c r="G306" i="27" s="1"/>
  <c r="G307" i="27" s="1"/>
  <c r="G308" i="27" s="1"/>
  <c r="G309" i="27" s="1"/>
  <c r="G310" i="27" s="1"/>
  <c r="G311" i="27" s="1"/>
  <c r="G312" i="27" s="1"/>
  <c r="G313" i="27" s="1"/>
  <c r="G973" i="36" l="1"/>
  <c r="G974" i="36" s="1"/>
  <c r="G975" i="36" s="1"/>
  <c r="G976" i="36" s="1"/>
  <c r="G977" i="36" s="1"/>
  <c r="G978" i="36" s="1"/>
  <c r="G918" i="1"/>
  <c r="G751" i="25"/>
  <c r="G752" i="25" s="1"/>
  <c r="G753" i="25" s="1"/>
  <c r="G754" i="25" s="1"/>
  <c r="G755" i="25" s="1"/>
  <c r="G756" i="25" s="1"/>
  <c r="G757" i="25" s="1"/>
  <c r="G758" i="25" s="1"/>
  <c r="G759" i="25" s="1"/>
  <c r="G760" i="25" s="1"/>
  <c r="G761" i="25" s="1"/>
  <c r="G762" i="25" s="1"/>
  <c r="G763" i="25" s="1"/>
  <c r="G764" i="25" s="1"/>
  <c r="G765" i="25" s="1"/>
  <c r="G766" i="25" s="1"/>
  <c r="G767" i="25" s="1"/>
  <c r="G768" i="25" s="1"/>
  <c r="G769" i="25" s="1"/>
  <c r="G770" i="25" s="1"/>
  <c r="G771" i="25" s="1"/>
  <c r="G891" i="5"/>
  <c r="G892" i="5" s="1"/>
  <c r="G598" i="29"/>
  <c r="G599" i="29" s="1"/>
  <c r="G600" i="29" s="1"/>
  <c r="G601" i="29" s="1"/>
  <c r="G602" i="29" s="1"/>
  <c r="G603" i="29" s="1"/>
  <c r="G604" i="29" s="1"/>
  <c r="G605" i="29" s="1"/>
  <c r="G523" i="33"/>
  <c r="G524" i="33" s="1"/>
  <c r="G525" i="33" s="1"/>
  <c r="G526" i="33" s="1"/>
  <c r="G527" i="33" s="1"/>
  <c r="G528" i="33" s="1"/>
  <c r="G529" i="33" s="1"/>
  <c r="G530" i="33" s="1"/>
  <c r="G531" i="33" s="1"/>
  <c r="G532" i="33" s="1"/>
  <c r="G533" i="33" s="1"/>
  <c r="G534" i="33" s="1"/>
  <c r="G535" i="33" s="1"/>
  <c r="G536" i="33" s="1"/>
  <c r="G537" i="33" s="1"/>
  <c r="G193" i="41"/>
  <c r="G194" i="41" s="1"/>
  <c r="G195" i="41" s="1"/>
  <c r="G196" i="41" s="1"/>
  <c r="G197" i="41" s="1"/>
  <c r="G198" i="41" s="1"/>
  <c r="G199" i="41" s="1"/>
  <c r="G200" i="41" s="1"/>
  <c r="G201" i="41" s="1"/>
  <c r="G202" i="41" s="1"/>
  <c r="G203" i="41" s="1"/>
  <c r="G204" i="41" s="1"/>
  <c r="G205" i="41" s="1"/>
  <c r="G206" i="41" s="1"/>
  <c r="G207" i="41" s="1"/>
  <c r="G208" i="41" s="1"/>
  <c r="G209" i="41" s="1"/>
  <c r="G210" i="41" s="1"/>
  <c r="G211" i="41" s="1"/>
  <c r="G212" i="41" s="1"/>
  <c r="G213" i="41" s="1"/>
  <c r="G214" i="41" s="1"/>
  <c r="G215" i="41" s="1"/>
  <c r="G216" i="41" s="1"/>
  <c r="G217" i="41" s="1"/>
  <c r="G218" i="41" s="1"/>
  <c r="G772" i="25"/>
  <c r="G773" i="25" s="1"/>
  <c r="G774" i="25" s="1"/>
  <c r="G775" i="25" s="1"/>
  <c r="G776" i="25" s="1"/>
  <c r="G777" i="25" s="1"/>
  <c r="G778" i="25" s="1"/>
  <c r="G779" i="25" s="1"/>
  <c r="G780" i="25" s="1"/>
  <c r="G781" i="25" s="1"/>
  <c r="G782" i="25" s="1"/>
  <c r="G783" i="25" s="1"/>
  <c r="G784" i="25" s="1"/>
  <c r="G785" i="25" s="1"/>
  <c r="G786" i="25" s="1"/>
  <c r="G787" i="25" s="1"/>
  <c r="G788" i="25" s="1"/>
  <c r="G538" i="33"/>
  <c r="G539" i="33" s="1"/>
  <c r="G540" i="33" s="1"/>
  <c r="G541" i="33" s="1"/>
  <c r="G542" i="33" s="1"/>
  <c r="G543" i="33" s="1"/>
  <c r="G544" i="33" s="1"/>
  <c r="G545" i="33" s="1"/>
  <c r="G546" i="33" s="1"/>
  <c r="G547" i="33" s="1"/>
  <c r="G548" i="33" s="1"/>
  <c r="G549" i="33" s="1"/>
  <c r="G550" i="33" s="1"/>
  <c r="G551" i="33" s="1"/>
  <c r="G552" i="33" s="1"/>
  <c r="G553" i="33" s="1"/>
  <c r="G554" i="33" s="1"/>
  <c r="G555" i="33" s="1"/>
  <c r="G556" i="33" s="1"/>
  <c r="G557" i="33" s="1"/>
  <c r="G672" i="24"/>
  <c r="G673" i="24" s="1"/>
  <c r="G674" i="24" s="1"/>
  <c r="G675" i="24" s="1"/>
  <c r="G676" i="24" s="1"/>
  <c r="G677" i="24" s="1"/>
  <c r="G678" i="24" s="1"/>
  <c r="G679" i="24" s="1"/>
  <c r="G680" i="24" s="1"/>
  <c r="G681" i="24" s="1"/>
  <c r="G293" i="32"/>
  <c r="G294" i="32" s="1"/>
  <c r="G295" i="32" s="1"/>
  <c r="G296" i="32" s="1"/>
  <c r="G297" i="32" s="1"/>
  <c r="G298" i="32" s="1"/>
  <c r="G299" i="32" s="1"/>
  <c r="G300" i="32" s="1"/>
  <c r="G301" i="32" s="1"/>
  <c r="G302" i="32" s="1"/>
  <c r="G303" i="32" s="1"/>
  <c r="G304" i="32" s="1"/>
  <c r="G305" i="32" s="1"/>
  <c r="G306" i="32" s="1"/>
  <c r="G307" i="32" s="1"/>
  <c r="G308" i="32" s="1"/>
  <c r="G309" i="32" s="1"/>
  <c r="G310" i="32" s="1"/>
  <c r="G311" i="32" s="1"/>
  <c r="G312" i="32" s="1"/>
  <c r="G313" i="32" s="1"/>
  <c r="G314" i="32" s="1"/>
  <c r="G315" i="32" s="1"/>
  <c r="G316" i="32" s="1"/>
  <c r="G317" i="32" s="1"/>
  <c r="G318" i="32" s="1"/>
  <c r="G319" i="32" s="1"/>
  <c r="G320" i="32" s="1"/>
  <c r="G321" i="32" s="1"/>
  <c r="G322" i="32" s="1"/>
  <c r="G323" i="32" s="1"/>
  <c r="G324" i="32" s="1"/>
  <c r="G325" i="32" s="1"/>
  <c r="G326" i="32" s="1"/>
  <c r="G327" i="32" s="1"/>
  <c r="G328" i="32" s="1"/>
  <c r="G329" i="32" s="1"/>
  <c r="G330" i="32" s="1"/>
  <c r="G331" i="32" s="1"/>
  <c r="G332" i="32" s="1"/>
  <c r="G333" i="32" s="1"/>
  <c r="G334" i="32" s="1"/>
  <c r="G335" i="32" s="1"/>
  <c r="G336" i="32" s="1"/>
  <c r="G337" i="32" s="1"/>
  <c r="G223" i="17"/>
  <c r="G224" i="17" s="1"/>
  <c r="G225" i="17" s="1"/>
  <c r="G226" i="17" s="1"/>
  <c r="G227" i="17" s="1"/>
  <c r="G228" i="17" s="1"/>
  <c r="G229" i="17" s="1"/>
  <c r="G230" i="17" s="1"/>
  <c r="G231" i="17" s="1"/>
  <c r="G232" i="17" s="1"/>
  <c r="G233" i="17" s="1"/>
  <c r="G234" i="17" s="1"/>
  <c r="G235" i="17" s="1"/>
  <c r="G236" i="17" s="1"/>
  <c r="G237" i="17" s="1"/>
  <c r="G238" i="17" s="1"/>
  <c r="G239" i="17" s="1"/>
  <c r="G240" i="17" s="1"/>
  <c r="G241" i="17" s="1"/>
  <c r="G242" i="17" s="1"/>
  <c r="G243" i="17" s="1"/>
  <c r="G244" i="17" s="1"/>
  <c r="G245" i="17" s="1"/>
  <c r="G246" i="17" s="1"/>
  <c r="G247" i="17" s="1"/>
  <c r="G248" i="17" s="1"/>
  <c r="G249" i="17" s="1"/>
  <c r="G250" i="17" s="1"/>
  <c r="G251" i="17" s="1"/>
  <c r="G252" i="17" s="1"/>
  <c r="G253" i="17" s="1"/>
  <c r="G254" i="17" s="1"/>
  <c r="G255" i="17" s="1"/>
  <c r="G256" i="17" s="1"/>
  <c r="G257" i="17" s="1"/>
  <c r="G447" i="6"/>
  <c r="G448" i="6" s="1"/>
  <c r="G449" i="6" s="1"/>
  <c r="G450" i="6" s="1"/>
  <c r="G451" i="6" s="1"/>
  <c r="G452" i="6" s="1"/>
  <c r="G453" i="6" s="1"/>
  <c r="G454" i="6" s="1"/>
  <c r="G455" i="6" s="1"/>
  <c r="G456" i="6" s="1"/>
  <c r="G335" i="11"/>
  <c r="G336" i="11" s="1"/>
  <c r="G337" i="11" s="1"/>
  <c r="G338" i="11" s="1"/>
  <c r="G339" i="11" s="1"/>
  <c r="G340" i="11" s="1"/>
  <c r="G341" i="11" s="1"/>
  <c r="G342" i="11" s="1"/>
  <c r="G343" i="11" s="1"/>
  <c r="G344" i="11" s="1"/>
  <c r="G345" i="11" s="1"/>
  <c r="G583" i="37"/>
  <c r="G584" i="37" s="1"/>
  <c r="G585" i="37" s="1"/>
  <c r="G586" i="37" s="1"/>
  <c r="G587" i="37" s="1"/>
  <c r="G588" i="37" s="1"/>
  <c r="G589" i="37" s="1"/>
  <c r="G590" i="37" s="1"/>
  <c r="G591" i="37" s="1"/>
  <c r="G592" i="37" s="1"/>
  <c r="G593" i="37" s="1"/>
  <c r="G594" i="37" s="1"/>
  <c r="G513" i="18"/>
  <c r="G514" i="18" s="1"/>
  <c r="G338" i="3"/>
  <c r="G339" i="3" s="1"/>
  <c r="G340" i="3" s="1"/>
  <c r="G341" i="3" s="1"/>
  <c r="G342" i="3" s="1"/>
  <c r="G343" i="3" s="1"/>
  <c r="G344" i="3" s="1"/>
  <c r="G345" i="3" s="1"/>
  <c r="G346" i="3" s="1"/>
  <c r="G347" i="3" s="1"/>
  <c r="G348" i="3" s="1"/>
  <c r="G349" i="3" s="1"/>
  <c r="G350" i="3" s="1"/>
  <c r="G351" i="3" s="1"/>
  <c r="G512" i="10"/>
  <c r="G513" i="10" s="1"/>
  <c r="G514" i="10" s="1"/>
  <c r="G515" i="10" s="1"/>
  <c r="G516" i="10" s="1"/>
  <c r="G517" i="10" s="1"/>
  <c r="G518" i="10" s="1"/>
  <c r="G519" i="10" s="1"/>
  <c r="G520" i="10" s="1"/>
  <c r="G521" i="10" s="1"/>
  <c r="G522" i="10" s="1"/>
  <c r="G523" i="10" s="1"/>
  <c r="G524" i="10" s="1"/>
  <c r="G525" i="10" s="1"/>
  <c r="G526" i="10" s="1"/>
  <c r="G527" i="10" s="1"/>
  <c r="G130" i="20"/>
  <c r="G131" i="20" s="1"/>
  <c r="G71" i="22"/>
  <c r="G72" i="22" s="1"/>
  <c r="G73" i="22" s="1"/>
  <c r="G74" i="22" s="1"/>
  <c r="G75" i="22" s="1"/>
  <c r="G76" i="22" s="1"/>
  <c r="G77" i="22" s="1"/>
  <c r="G78" i="22" s="1"/>
  <c r="G79" i="22" s="1"/>
  <c r="G80" i="22" s="1"/>
  <c r="G81" i="22" s="1"/>
  <c r="G82" i="22" s="1"/>
  <c r="G83" i="22" s="1"/>
  <c r="G84" i="22" s="1"/>
  <c r="G85" i="22" s="1"/>
  <c r="G86" i="22" s="1"/>
  <c r="G87" i="22" s="1"/>
  <c r="G88" i="22" s="1"/>
  <c r="G89" i="22" s="1"/>
  <c r="G90" i="22" s="1"/>
  <c r="G91" i="22" s="1"/>
  <c r="G92" i="22" s="1"/>
  <c r="G93" i="22" s="1"/>
  <c r="G94" i="22" s="1"/>
  <c r="G95" i="22" s="1"/>
  <c r="G96" i="22" s="1"/>
  <c r="G97" i="22" s="1"/>
  <c r="G98" i="22" s="1"/>
  <c r="G99" i="22" s="1"/>
  <c r="G100" i="22" s="1"/>
  <c r="G101" i="22" s="1"/>
  <c r="G102" i="22" s="1"/>
  <c r="G103" i="22" s="1"/>
  <c r="G104" i="22" s="1"/>
  <c r="G105" i="22" s="1"/>
  <c r="G106" i="22" s="1"/>
  <c r="G107" i="22" s="1"/>
  <c r="G108" i="22" s="1"/>
  <c r="G109" i="22" s="1"/>
  <c r="G110" i="22" s="1"/>
  <c r="G111" i="22" s="1"/>
  <c r="G112" i="22" s="1"/>
  <c r="G113" i="22" s="1"/>
  <c r="G114" i="22" s="1"/>
  <c r="G115" i="22" s="1"/>
  <c r="G116" i="22" s="1"/>
  <c r="G117" i="22" s="1"/>
  <c r="G118" i="22" s="1"/>
  <c r="G119" i="22" s="1"/>
  <c r="G120" i="22" s="1"/>
  <c r="G121" i="22" s="1"/>
  <c r="G122" i="22" s="1"/>
  <c r="G123" i="22" s="1"/>
  <c r="G124" i="22" s="1"/>
  <c r="G125" i="22" s="1"/>
  <c r="G126" i="22" s="1"/>
  <c r="G127" i="22" s="1"/>
  <c r="G366" i="8"/>
  <c r="G367" i="8" s="1"/>
  <c r="G368" i="8" s="1"/>
  <c r="G369" i="8" s="1"/>
  <c r="G370" i="8" s="1"/>
  <c r="G371" i="8" s="1"/>
  <c r="G372" i="8" s="1"/>
  <c r="G373" i="8" s="1"/>
  <c r="G374" i="8" s="1"/>
  <c r="G375" i="8" s="1"/>
  <c r="G376" i="8" s="1"/>
  <c r="G377" i="8" s="1"/>
  <c r="G378" i="8" s="1"/>
  <c r="G379" i="8" s="1"/>
  <c r="G380" i="8" s="1"/>
  <c r="G381" i="8" s="1"/>
  <c r="G382" i="8" s="1"/>
  <c r="G383" i="8" s="1"/>
  <c r="G384" i="8" s="1"/>
  <c r="G385" i="8" s="1"/>
  <c r="G386" i="8" s="1"/>
  <c r="G387" i="8" s="1"/>
  <c r="G388" i="8" s="1"/>
  <c r="G389" i="8" s="1"/>
  <c r="G390" i="8" s="1"/>
  <c r="G391" i="8" s="1"/>
  <c r="G392" i="8" s="1"/>
  <c r="G393" i="8" s="1"/>
  <c r="G394" i="8" s="1"/>
  <c r="G395" i="8" s="1"/>
  <c r="G396" i="8" s="1"/>
  <c r="G397" i="8" s="1"/>
  <c r="G398" i="8" s="1"/>
  <c r="G399" i="8" s="1"/>
  <c r="G400" i="8" s="1"/>
  <c r="G401" i="8" s="1"/>
  <c r="G402" i="8" s="1"/>
  <c r="G403" i="8" s="1"/>
  <c r="G404" i="8" s="1"/>
  <c r="G405" i="8" s="1"/>
  <c r="G406" i="8" s="1"/>
  <c r="G407" i="8" s="1"/>
  <c r="G408" i="8" s="1"/>
  <c r="G409" i="8" s="1"/>
  <c r="G410" i="8" s="1"/>
  <c r="G411" i="8" s="1"/>
  <c r="G412" i="8" s="1"/>
  <c r="G413" i="8" s="1"/>
  <c r="G414" i="8" s="1"/>
  <c r="G415" i="8" s="1"/>
  <c r="G416" i="8" s="1"/>
  <c r="G417" i="8" s="1"/>
  <c r="G418" i="8" s="1"/>
  <c r="G419" i="8" s="1"/>
  <c r="G420" i="8" s="1"/>
  <c r="G421" i="8" s="1"/>
  <c r="G422" i="8" s="1"/>
  <c r="G423" i="8" s="1"/>
  <c r="G424" i="8" s="1"/>
  <c r="G425" i="8" s="1"/>
  <c r="G426" i="8" s="1"/>
  <c r="G427" i="8" s="1"/>
  <c r="G428" i="8" s="1"/>
  <c r="G429" i="8" s="1"/>
  <c r="G430" i="8" s="1"/>
  <c r="G431" i="8" s="1"/>
  <c r="G432" i="8" s="1"/>
  <c r="G433" i="8" s="1"/>
  <c r="G434" i="8" s="1"/>
  <c r="G435" i="8" s="1"/>
  <c r="G436" i="8" s="1"/>
  <c r="G437" i="8" s="1"/>
  <c r="G438" i="8" s="1"/>
  <c r="G439" i="8" s="1"/>
  <c r="G440" i="8" s="1"/>
  <c r="G441" i="8" s="1"/>
  <c r="G442" i="8" s="1"/>
  <c r="G443" i="8" s="1"/>
  <c r="G444" i="8" s="1"/>
  <c r="G445" i="8" s="1"/>
  <c r="G446" i="8" s="1"/>
  <c r="G447" i="8" s="1"/>
  <c r="G448" i="8" s="1"/>
  <c r="G449" i="8" s="1"/>
  <c r="G450" i="8" s="1"/>
  <c r="G451" i="8" s="1"/>
  <c r="G452" i="8" s="1"/>
  <c r="G453" i="8" s="1"/>
  <c r="G454" i="8" s="1"/>
  <c r="G455" i="8" s="1"/>
  <c r="G456" i="8" s="1"/>
  <c r="G457" i="8" s="1"/>
  <c r="G458" i="8" s="1"/>
  <c r="G459" i="8" s="1"/>
  <c r="G460" i="8" s="1"/>
  <c r="G461" i="8" s="1"/>
  <c r="G462" i="8" s="1"/>
  <c r="G463" i="8" s="1"/>
  <c r="G237" i="19"/>
  <c r="G333" i="9"/>
  <c r="G334" i="9" s="1"/>
  <c r="G335" i="9" s="1"/>
  <c r="G336" i="9" s="1"/>
  <c r="G337" i="9" s="1"/>
  <c r="G338" i="9" s="1"/>
  <c r="G339" i="9" s="1"/>
  <c r="G340" i="9" s="1"/>
  <c r="G341" i="9" s="1"/>
  <c r="G342" i="9" s="1"/>
  <c r="G343" i="9" s="1"/>
  <c r="G344" i="9" s="1"/>
  <c r="G345" i="9" s="1"/>
  <c r="G346" i="9" s="1"/>
  <c r="G347" i="9" s="1"/>
  <c r="G348" i="9" s="1"/>
  <c r="G349" i="9" s="1"/>
  <c r="G350" i="9" s="1"/>
  <c r="G351" i="9" s="1"/>
  <c r="G352" i="9" s="1"/>
  <c r="G353" i="9" s="1"/>
  <c r="G354" i="9" s="1"/>
  <c r="G355" i="9" s="1"/>
  <c r="G356" i="9" s="1"/>
  <c r="G357" i="9" s="1"/>
  <c r="G358" i="9" s="1"/>
  <c r="G359" i="9" s="1"/>
  <c r="G360" i="9" s="1"/>
  <c r="G361" i="9" s="1"/>
  <c r="G362" i="9" s="1"/>
  <c r="G363" i="9" s="1"/>
  <c r="G364" i="9" s="1"/>
  <c r="G365" i="9" s="1"/>
  <c r="G366" i="9" s="1"/>
  <c r="G367" i="9" s="1"/>
  <c r="G368" i="9" s="1"/>
  <c r="G369" i="9" s="1"/>
  <c r="G370" i="9" s="1"/>
  <c r="G371" i="9" s="1"/>
  <c r="G372" i="9" s="1"/>
  <c r="G373" i="9" s="1"/>
  <c r="G374" i="9" s="1"/>
  <c r="G375" i="9" s="1"/>
  <c r="G376" i="9" s="1"/>
  <c r="G377" i="9" s="1"/>
  <c r="G378" i="9" s="1"/>
  <c r="G379" i="9" s="1"/>
  <c r="G380" i="9" s="1"/>
  <c r="G381" i="9" s="1"/>
  <c r="G382" i="9" s="1"/>
  <c r="G383" i="9" s="1"/>
  <c r="G384" i="9" s="1"/>
  <c r="G385" i="9" s="1"/>
  <c r="G386" i="9" s="1"/>
  <c r="G387" i="9" s="1"/>
  <c r="G388" i="9" s="1"/>
  <c r="G389" i="9" s="1"/>
  <c r="G390" i="9" s="1"/>
  <c r="G391" i="9" s="1"/>
  <c r="G392" i="9" s="1"/>
  <c r="G414" i="40"/>
  <c r="G415" i="40" s="1"/>
  <c r="G416" i="40" s="1"/>
  <c r="G417" i="40" s="1"/>
  <c r="G418" i="40" s="1"/>
  <c r="G419" i="40" s="1"/>
  <c r="G420" i="40" s="1"/>
  <c r="G421" i="40" s="1"/>
  <c r="G422" i="40" s="1"/>
  <c r="G423" i="40" s="1"/>
  <c r="G310" i="7"/>
  <c r="G311" i="7" s="1"/>
  <c r="G312" i="7" s="1"/>
  <c r="G313" i="7" s="1"/>
  <c r="G314" i="7" s="1"/>
  <c r="G315" i="7" s="1"/>
  <c r="G316" i="7" s="1"/>
  <c r="G317" i="7" s="1"/>
  <c r="G356" i="42"/>
  <c r="G357" i="42" s="1"/>
  <c r="G358" i="42" s="1"/>
  <c r="G359" i="42" s="1"/>
  <c r="G360" i="42" s="1"/>
  <c r="G361" i="42" s="1"/>
  <c r="G362" i="42" s="1"/>
  <c r="G363" i="42" s="1"/>
  <c r="G334" i="16"/>
  <c r="G335" i="16" s="1"/>
  <c r="G336" i="16" s="1"/>
  <c r="G337" i="16" s="1"/>
  <c r="G338" i="16" s="1"/>
  <c r="G339" i="16" s="1"/>
  <c r="G340" i="16" s="1"/>
  <c r="G341" i="16" s="1"/>
  <c r="G489" i="38"/>
  <c r="G490" i="38" s="1"/>
  <c r="G491" i="38" s="1"/>
  <c r="G492" i="38" s="1"/>
  <c r="G493" i="38" s="1"/>
  <c r="G494" i="38" s="1"/>
  <c r="G495" i="38" s="1"/>
  <c r="G496" i="38" s="1"/>
  <c r="G497" i="38" s="1"/>
  <c r="G498" i="38" s="1"/>
  <c r="G499" i="38" s="1"/>
  <c r="G296" i="15"/>
  <c r="G297" i="15" s="1"/>
  <c r="G298" i="15" s="1"/>
  <c r="G299" i="15" s="1"/>
  <c r="G300" i="15" s="1"/>
  <c r="G301" i="15" s="1"/>
  <c r="G302" i="15" s="1"/>
  <c r="G303" i="15" s="1"/>
  <c r="G304" i="15" s="1"/>
  <c r="G305" i="15" s="1"/>
  <c r="G306" i="15" s="1"/>
  <c r="G307" i="15" s="1"/>
  <c r="G308" i="15" s="1"/>
  <c r="G309" i="15" s="1"/>
  <c r="G310" i="15" s="1"/>
  <c r="G311" i="15" s="1"/>
  <c r="G312" i="15" s="1"/>
  <c r="G313" i="15" s="1"/>
  <c r="G314" i="15" s="1"/>
  <c r="G315" i="15" s="1"/>
  <c r="G316" i="15" s="1"/>
  <c r="G317" i="15" s="1"/>
  <c r="G318" i="15" s="1"/>
  <c r="G319" i="15" s="1"/>
  <c r="G320" i="15" s="1"/>
  <c r="G321" i="15" s="1"/>
  <c r="G322" i="15" s="1"/>
  <c r="G323" i="15" s="1"/>
  <c r="G324" i="15" s="1"/>
  <c r="G325" i="15" s="1"/>
  <c r="G326" i="15" s="1"/>
  <c r="G327" i="15" s="1"/>
  <c r="G328" i="15" s="1"/>
  <c r="G329" i="15" s="1"/>
  <c r="G330" i="15" s="1"/>
  <c r="G326" i="31"/>
  <c r="G327" i="31" s="1"/>
  <c r="G328" i="31" s="1"/>
  <c r="G329" i="31" s="1"/>
  <c r="G330" i="31" s="1"/>
  <c r="G331" i="31" s="1"/>
  <c r="G332" i="31" s="1"/>
  <c r="G333" i="31" s="1"/>
  <c r="G334" i="31" s="1"/>
  <c r="G335" i="31" s="1"/>
  <c r="G336" i="31" s="1"/>
  <c r="G337" i="31" s="1"/>
  <c r="G338" i="31" s="1"/>
  <c r="G339" i="31" s="1"/>
  <c r="G340" i="31" s="1"/>
  <c r="G341" i="31" s="1"/>
  <c r="G342" i="31" s="1"/>
  <c r="G343" i="31" s="1"/>
  <c r="G344" i="31" s="1"/>
  <c r="G345" i="31" s="1"/>
  <c r="G346" i="31" s="1"/>
  <c r="G347" i="31" s="1"/>
  <c r="G348" i="31" s="1"/>
  <c r="G349" i="31" s="1"/>
  <c r="G350" i="31" s="1"/>
  <c r="G351" i="31" s="1"/>
  <c r="G352" i="31" s="1"/>
  <c r="G353" i="31" s="1"/>
  <c r="G354" i="31" s="1"/>
  <c r="G355" i="31" s="1"/>
  <c r="G356" i="31" s="1"/>
  <c r="G357" i="31" s="1"/>
  <c r="G358" i="31" s="1"/>
  <c r="G359" i="31" s="1"/>
  <c r="G360" i="31" s="1"/>
  <c r="G361" i="31" s="1"/>
  <c r="G362" i="31" s="1"/>
  <c r="G336" i="34"/>
  <c r="G337" i="34" s="1"/>
  <c r="G338" i="34" s="1"/>
  <c r="G339" i="34" s="1"/>
  <c r="G340" i="34" s="1"/>
  <c r="G341" i="34" s="1"/>
  <c r="G342" i="34" s="1"/>
  <c r="G343" i="34" s="1"/>
  <c r="G344" i="34" s="1"/>
  <c r="G345" i="34" s="1"/>
  <c r="G381" i="30"/>
  <c r="G382" i="30" s="1"/>
  <c r="G383" i="30" s="1"/>
  <c r="G384" i="30" s="1"/>
  <c r="G385" i="30" s="1"/>
  <c r="G386" i="30" s="1"/>
  <c r="G387" i="30" s="1"/>
  <c r="G388" i="30" s="1"/>
  <c r="G389" i="30" s="1"/>
  <c r="G390" i="30" s="1"/>
  <c r="G391" i="30" s="1"/>
  <c r="G392" i="30" s="1"/>
  <c r="G393" i="30" s="1"/>
  <c r="G394" i="30" s="1"/>
  <c r="G395" i="30" s="1"/>
  <c r="G396" i="30" s="1"/>
  <c r="G397" i="30" s="1"/>
  <c r="G398" i="30" s="1"/>
  <c r="G399" i="30" s="1"/>
  <c r="G400" i="30" s="1"/>
  <c r="G401" i="30" s="1"/>
  <c r="G402" i="30" s="1"/>
  <c r="G346" i="12"/>
  <c r="G362" i="47"/>
  <c r="G363" i="47" s="1"/>
  <c r="G364" i="47" s="1"/>
  <c r="G365" i="47" s="1"/>
  <c r="G366" i="47" s="1"/>
  <c r="G367" i="47" s="1"/>
  <c r="G368" i="47" s="1"/>
  <c r="G369" i="47" s="1"/>
  <c r="G370" i="47" s="1"/>
  <c r="G371" i="47" s="1"/>
  <c r="G372" i="47" s="1"/>
  <c r="G373" i="47" s="1"/>
  <c r="G374" i="47" s="1"/>
  <c r="G375" i="47" s="1"/>
  <c r="G376" i="47" s="1"/>
  <c r="G377" i="47" s="1"/>
  <c r="G378" i="47" s="1"/>
  <c r="G379" i="47" s="1"/>
  <c r="G380" i="47" s="1"/>
  <c r="G381" i="47" s="1"/>
  <c r="G382" i="47" s="1"/>
  <c r="G383" i="47" s="1"/>
  <c r="G384" i="47" s="1"/>
  <c r="G385" i="47" s="1"/>
  <c r="G386" i="47" s="1"/>
  <c r="G387" i="47" s="1"/>
  <c r="G388" i="47" s="1"/>
  <c r="G389" i="47" s="1"/>
  <c r="G390" i="47" s="1"/>
  <c r="G391" i="47" s="1"/>
  <c r="G392" i="47" s="1"/>
  <c r="G393" i="47" s="1"/>
  <c r="G394" i="47" s="1"/>
  <c r="G395" i="47" s="1"/>
  <c r="G396" i="47" s="1"/>
  <c r="G397" i="47" s="1"/>
  <c r="G398" i="47" s="1"/>
  <c r="G399" i="47" s="1"/>
  <c r="G400" i="47" s="1"/>
  <c r="G401" i="47" s="1"/>
  <c r="G402" i="47" s="1"/>
  <c r="G403" i="47" s="1"/>
  <c r="G326" i="39"/>
  <c r="G327" i="39" s="1"/>
  <c r="G328" i="39" s="1"/>
  <c r="G329" i="39" s="1"/>
  <c r="G330" i="39" s="1"/>
  <c r="G331" i="39" s="1"/>
  <c r="G332" i="39" s="1"/>
  <c r="G333" i="39" s="1"/>
  <c r="G334" i="39" s="1"/>
  <c r="G335" i="39" s="1"/>
  <c r="G362" i="45"/>
  <c r="G363" i="45" s="1"/>
  <c r="G364" i="45" s="1"/>
  <c r="G365" i="45" s="1"/>
  <c r="G366" i="45" s="1"/>
  <c r="G367" i="45" s="1"/>
  <c r="G368" i="45" s="1"/>
  <c r="G369" i="45" s="1"/>
  <c r="G370" i="45" s="1"/>
  <c r="G371" i="45" s="1"/>
  <c r="G372" i="45" s="1"/>
  <c r="G373" i="45" s="1"/>
  <c r="G374" i="45" s="1"/>
  <c r="G375" i="45" s="1"/>
  <c r="G376" i="45" s="1"/>
  <c r="G377" i="45" s="1"/>
  <c r="G378" i="45" s="1"/>
  <c r="G379" i="45" s="1"/>
  <c r="G380" i="45" s="1"/>
  <c r="G381" i="45" s="1"/>
  <c r="G382" i="45" s="1"/>
  <c r="G383" i="45" s="1"/>
  <c r="G351" i="13"/>
  <c r="G352" i="13" s="1"/>
  <c r="G353" i="13" s="1"/>
  <c r="G354" i="13" s="1"/>
  <c r="G355" i="13" s="1"/>
  <c r="G356" i="13" s="1"/>
  <c r="G357" i="13" s="1"/>
  <c r="G358" i="13" s="1"/>
  <c r="G359" i="13" s="1"/>
  <c r="G360" i="13" s="1"/>
  <c r="G361" i="13" s="1"/>
  <c r="G362" i="13" s="1"/>
  <c r="G363" i="13" s="1"/>
  <c r="G364" i="13" s="1"/>
  <c r="G365" i="13" s="1"/>
  <c r="G366" i="13" s="1"/>
  <c r="G367" i="13" s="1"/>
  <c r="G368" i="13" s="1"/>
  <c r="G369" i="13" s="1"/>
  <c r="G370" i="13" s="1"/>
  <c r="G371" i="13" s="1"/>
  <c r="G372" i="13" s="1"/>
  <c r="G373" i="13" s="1"/>
  <c r="G374" i="13" s="1"/>
  <c r="G314" i="27"/>
  <c r="G315" i="27" s="1"/>
  <c r="G316" i="27" s="1"/>
  <c r="G317" i="27" s="1"/>
  <c r="G318" i="27" s="1"/>
  <c r="G319" i="27" s="1"/>
  <c r="G320" i="27" s="1"/>
  <c r="G321" i="27" s="1"/>
  <c r="G322" i="27" s="1"/>
  <c r="G323" i="27" s="1"/>
  <c r="G324" i="27" s="1"/>
  <c r="G325" i="27" s="1"/>
  <c r="G326" i="27" s="1"/>
  <c r="G327" i="27" s="1"/>
  <c r="G328" i="27" s="1"/>
  <c r="G329" i="27" s="1"/>
  <c r="G330" i="27" s="1"/>
  <c r="G331" i="27" s="1"/>
  <c r="G332" i="27" s="1"/>
  <c r="G333" i="27" s="1"/>
  <c r="G334" i="27" s="1"/>
  <c r="G335" i="27" s="1"/>
  <c r="G336" i="27" s="1"/>
  <c r="G337" i="27" s="1"/>
  <c r="G338" i="27" s="1"/>
  <c r="G339" i="27" s="1"/>
  <c r="G340" i="27" s="1"/>
  <c r="G341" i="27" s="1"/>
  <c r="G342" i="27" s="1"/>
  <c r="G343" i="27" s="1"/>
  <c r="G344" i="27" s="1"/>
  <c r="G345" i="27" s="1"/>
  <c r="G346" i="27" s="1"/>
  <c r="G347" i="27" s="1"/>
  <c r="G348" i="27" s="1"/>
  <c r="G349" i="27" s="1"/>
  <c r="G350" i="27" s="1"/>
  <c r="G351" i="27" s="1"/>
  <c r="G352" i="27" s="1"/>
  <c r="G353" i="27" s="1"/>
  <c r="G354" i="27" s="1"/>
  <c r="G355" i="27" s="1"/>
  <c r="G356" i="27" s="1"/>
  <c r="G357" i="27" s="1"/>
  <c r="G358" i="27" s="1"/>
  <c r="G359" i="27" s="1"/>
  <c r="G360" i="27" s="1"/>
  <c r="G361" i="27" s="1"/>
  <c r="G362" i="27" s="1"/>
  <c r="G363" i="27" s="1"/>
  <c r="G364" i="27" s="1"/>
  <c r="G365" i="27" s="1"/>
  <c r="G366" i="27" s="1"/>
  <c r="G367" i="27" s="1"/>
  <c r="G368" i="27" s="1"/>
  <c r="G123" i="14"/>
  <c r="G124" i="14" s="1"/>
  <c r="G125" i="14" s="1"/>
  <c r="G126" i="14" s="1"/>
  <c r="G127" i="14" s="1"/>
  <c r="G128" i="14" s="1"/>
  <c r="G129" i="14" s="1"/>
  <c r="G130" i="14" s="1"/>
  <c r="G131" i="14" s="1"/>
  <c r="G132" i="14" s="1"/>
  <c r="G133" i="14" s="1"/>
  <c r="G134" i="14" s="1"/>
  <c r="G135" i="14" s="1"/>
  <c r="G136" i="14" s="1"/>
  <c r="G137" i="14" s="1"/>
  <c r="G138" i="14" s="1"/>
  <c r="G139" i="14" s="1"/>
  <c r="G140" i="14" s="1"/>
  <c r="G141" i="14" s="1"/>
  <c r="G142" i="14" s="1"/>
  <c r="G143" i="14" s="1"/>
  <c r="G144" i="14" s="1"/>
  <c r="G145" i="14" s="1"/>
  <c r="G146" i="14" s="1"/>
  <c r="G147" i="14" s="1"/>
  <c r="G148" i="14" s="1"/>
  <c r="G149" i="14" s="1"/>
  <c r="G150" i="14" s="1"/>
  <c r="G151" i="14" s="1"/>
  <c r="G152" i="14" s="1"/>
  <c r="G153" i="14" s="1"/>
  <c r="G272" i="46"/>
  <c r="G273" i="46" s="1"/>
  <c r="G274" i="46" s="1"/>
  <c r="G275" i="46" s="1"/>
  <c r="G276" i="46" s="1"/>
  <c r="G277" i="46" s="1"/>
  <c r="G278" i="46" s="1"/>
  <c r="G279" i="46" s="1"/>
  <c r="G280" i="46" s="1"/>
  <c r="G281" i="46" s="1"/>
  <c r="G282" i="46" s="1"/>
  <c r="G283" i="46" s="1"/>
  <c r="G284" i="46" s="1"/>
  <c r="G285" i="46" s="1"/>
  <c r="G286" i="46" s="1"/>
  <c r="G287" i="46" s="1"/>
  <c r="G288" i="46" s="1"/>
  <c r="G289" i="46" s="1"/>
  <c r="G290" i="46" s="1"/>
  <c r="G291" i="46" s="1"/>
  <c r="G292" i="46" s="1"/>
  <c r="G293" i="46" s="1"/>
  <c r="G294" i="46" s="1"/>
  <c r="G295" i="46" s="1"/>
  <c r="G296" i="46" s="1"/>
  <c r="G297" i="46" s="1"/>
  <c r="G298" i="46" s="1"/>
  <c r="G299" i="46" s="1"/>
  <c r="G300" i="46" s="1"/>
  <c r="G301" i="46" s="1"/>
  <c r="G302" i="46" s="1"/>
  <c r="G303" i="46" s="1"/>
  <c r="G304" i="46" s="1"/>
  <c r="G305" i="46" s="1"/>
  <c r="G306" i="46" s="1"/>
  <c r="G307" i="46" s="1"/>
  <c r="G308" i="46" s="1"/>
  <c r="G309" i="46" s="1"/>
  <c r="G310" i="46" s="1"/>
  <c r="G311" i="46" s="1"/>
  <c r="G312" i="46" s="1"/>
  <c r="G313" i="46" s="1"/>
  <c r="G314" i="46" s="1"/>
  <c r="G315" i="46" s="1"/>
  <c r="G316" i="46" s="1"/>
  <c r="G317" i="46" s="1"/>
  <c r="G318" i="46" s="1"/>
  <c r="G319" i="46" s="1"/>
  <c r="G320" i="46" s="1"/>
  <c r="G321" i="46" s="1"/>
  <c r="G322" i="46" s="1"/>
  <c r="G323" i="46" s="1"/>
  <c r="G324" i="46" s="1"/>
  <c r="G325" i="46" s="1"/>
  <c r="G326" i="46" s="1"/>
  <c r="G327" i="46" s="1"/>
  <c r="G328" i="46" s="1"/>
  <c r="G183" i="2"/>
  <c r="G184" i="2" s="1"/>
  <c r="G185" i="2" s="1"/>
  <c r="G186" i="2" s="1"/>
  <c r="G187" i="2" s="1"/>
  <c r="G188" i="2" s="1"/>
  <c r="G189" i="2" s="1"/>
  <c r="G190" i="2" s="1"/>
  <c r="G191" i="2" s="1"/>
  <c r="G192" i="2" s="1"/>
  <c r="G193" i="2" s="1"/>
  <c r="G194" i="2" s="1"/>
  <c r="G195" i="2" s="1"/>
  <c r="G196" i="2" s="1"/>
  <c r="G197" i="2" s="1"/>
  <c r="G198" i="2" s="1"/>
  <c r="G179" i="23"/>
  <c r="G180" i="23" s="1"/>
  <c r="G181" i="23" s="1"/>
  <c r="G182" i="23" s="1"/>
  <c r="G183" i="23" s="1"/>
  <c r="G184" i="23" s="1"/>
  <c r="G185" i="23" s="1"/>
  <c r="G186" i="23" s="1"/>
  <c r="G187" i="23" s="1"/>
  <c r="G188" i="23" s="1"/>
  <c r="G189" i="23" s="1"/>
  <c r="G190" i="23" s="1"/>
  <c r="G191" i="23" s="1"/>
  <c r="G192" i="23" s="1"/>
  <c r="G193" i="23" s="1"/>
  <c r="G194" i="23" s="1"/>
  <c r="G195" i="23" s="1"/>
  <c r="G196" i="23" s="1"/>
  <c r="G197" i="23" s="1"/>
  <c r="G198" i="23" s="1"/>
  <c r="G199" i="23" s="1"/>
  <c r="G200" i="23" s="1"/>
  <c r="G201" i="23" s="1"/>
  <c r="G202" i="23" s="1"/>
  <c r="G203" i="23" s="1"/>
  <c r="G204" i="23" s="1"/>
  <c r="G205" i="23" s="1"/>
  <c r="G206" i="23" s="1"/>
  <c r="G207" i="23" s="1"/>
  <c r="G208" i="23" s="1"/>
  <c r="G209" i="23" s="1"/>
  <c r="G210" i="23" s="1"/>
  <c r="G211" i="23" s="1"/>
  <c r="G212" i="23" s="1"/>
  <c r="G213" i="23" s="1"/>
  <c r="G214" i="23" s="1"/>
  <c r="G215" i="23" s="1"/>
  <c r="G216" i="23" s="1"/>
  <c r="G217" i="23" s="1"/>
  <c r="G218" i="23" s="1"/>
  <c r="G219" i="23" s="1"/>
  <c r="G220" i="23" s="1"/>
  <c r="G221" i="23" s="1"/>
  <c r="G222" i="23" s="1"/>
  <c r="G223" i="23" s="1"/>
  <c r="G224" i="23" s="1"/>
  <c r="G225" i="23" s="1"/>
  <c r="G226" i="23" s="1"/>
  <c r="G227" i="23" s="1"/>
  <c r="G228" i="23" s="1"/>
  <c r="G229" i="23" s="1"/>
  <c r="G230" i="23" s="1"/>
  <c r="G231" i="23" s="1"/>
  <c r="G232" i="23" s="1"/>
  <c r="G233" i="23" s="1"/>
  <c r="G234" i="23" s="1"/>
  <c r="G235" i="23" s="1"/>
  <c r="G236" i="23" s="1"/>
  <c r="G237" i="23" s="1"/>
  <c r="G238" i="23" s="1"/>
  <c r="G239" i="23" s="1"/>
  <c r="G240" i="23" s="1"/>
  <c r="G241" i="23" s="1"/>
  <c r="G242" i="23" s="1"/>
  <c r="G243" i="23" s="1"/>
  <c r="G244" i="23" s="1"/>
  <c r="G245" i="23" s="1"/>
  <c r="G246" i="23" s="1"/>
  <c r="G247" i="23" s="1"/>
  <c r="G248" i="23" s="1"/>
  <c r="G249" i="23" s="1"/>
  <c r="G250" i="23" s="1"/>
  <c r="G251" i="23" s="1"/>
  <c r="G252" i="23" s="1"/>
  <c r="G253" i="23" s="1"/>
  <c r="G254" i="23" s="1"/>
  <c r="G255" i="23" s="1"/>
  <c r="G256" i="23" s="1"/>
  <c r="G257" i="23" s="1"/>
  <c r="G258" i="23" s="1"/>
  <c r="G259" i="23" s="1"/>
  <c r="G260" i="23" s="1"/>
  <c r="G261" i="23" s="1"/>
  <c r="G262" i="23" s="1"/>
  <c r="G263" i="23" s="1"/>
  <c r="G264" i="23" s="1"/>
  <c r="G265" i="23" s="1"/>
  <c r="G266" i="23" s="1"/>
  <c r="G267" i="23" s="1"/>
  <c r="G268" i="23" s="1"/>
  <c r="G269" i="23" s="1"/>
  <c r="G270" i="23" s="1"/>
  <c r="G271" i="23" s="1"/>
  <c r="G272" i="23" s="1"/>
  <c r="G273" i="23" s="1"/>
  <c r="G274" i="23" s="1"/>
  <c r="G275" i="23" s="1"/>
  <c r="G276" i="23" s="1"/>
  <c r="G277" i="23" s="1"/>
  <c r="G278" i="23" s="1"/>
  <c r="G279" i="23" s="1"/>
  <c r="G280" i="23" s="1"/>
  <c r="G281" i="23" s="1"/>
  <c r="G282" i="23" s="1"/>
  <c r="G283" i="23" s="1"/>
  <c r="G284" i="23" s="1"/>
  <c r="G285" i="23" s="1"/>
  <c r="G286" i="23" s="1"/>
  <c r="G287" i="23" s="1"/>
  <c r="G288" i="23" s="1"/>
  <c r="G289" i="23" s="1"/>
  <c r="G290" i="23" s="1"/>
  <c r="G291" i="23" s="1"/>
  <c r="G292" i="23" s="1"/>
  <c r="G979" i="36" l="1"/>
  <c r="G980" i="36" s="1"/>
  <c r="G981" i="36" s="1"/>
  <c r="G982" i="36"/>
  <c r="G983" i="36" s="1"/>
  <c r="G984" i="36" s="1"/>
  <c r="G985" i="36" s="1"/>
  <c r="G986" i="36" s="1"/>
  <c r="G987" i="36" s="1"/>
  <c r="G988" i="36" s="1"/>
  <c r="G989" i="36" s="1"/>
  <c r="G990" i="36" s="1"/>
  <c r="G991" i="36" s="1"/>
  <c r="G992" i="36" s="1"/>
  <c r="G993" i="36" s="1"/>
  <c r="G994" i="36" s="1"/>
  <c r="G995" i="36" s="1"/>
  <c r="G996" i="36" s="1"/>
  <c r="G997" i="36" s="1"/>
  <c r="G998" i="36" s="1"/>
  <c r="G999" i="36" s="1"/>
  <c r="G1000" i="36" s="1"/>
  <c r="G1001" i="36" s="1"/>
  <c r="G1002" i="36" s="1"/>
  <c r="G1003" i="36" s="1"/>
  <c r="G1004" i="36" s="1"/>
  <c r="G1005" i="36" s="1"/>
  <c r="G1006" i="36" s="1"/>
  <c r="G1007" i="36" s="1"/>
  <c r="G1008" i="36" s="1"/>
  <c r="G1009" i="36" s="1"/>
  <c r="G1010" i="36" s="1"/>
  <c r="G1011" i="36" s="1"/>
  <c r="G1012" i="36" s="1"/>
  <c r="G1024" i="36" s="1"/>
  <c r="G1025" i="36" s="1"/>
  <c r="G1026" i="36" s="1"/>
  <c r="G1027" i="36" s="1"/>
  <c r="G1028" i="36" s="1"/>
  <c r="G1029" i="36" s="1"/>
  <c r="G1030" i="36" s="1"/>
  <c r="G919" i="1"/>
  <c r="G920" i="1" s="1"/>
  <c r="G921" i="1" s="1"/>
  <c r="G922" i="1" s="1"/>
  <c r="G923" i="1" s="1"/>
  <c r="G893" i="5"/>
  <c r="G894" i="5" s="1"/>
  <c r="G895" i="5" s="1"/>
  <c r="G606" i="29"/>
  <c r="G607" i="29" s="1"/>
  <c r="G608" i="29" s="1"/>
  <c r="G609" i="29" s="1"/>
  <c r="G610" i="29" s="1"/>
  <c r="G611" i="29" s="1"/>
  <c r="G612" i="29" s="1"/>
  <c r="G613" i="29" s="1"/>
  <c r="G614" i="29" s="1"/>
  <c r="G615" i="29" s="1"/>
  <c r="G616" i="29" s="1"/>
  <c r="G617" i="29" s="1"/>
  <c r="G618" i="29" s="1"/>
  <c r="G619" i="29" s="1"/>
  <c r="G620" i="29" s="1"/>
  <c r="G621" i="29" s="1"/>
  <c r="G622" i="29" s="1"/>
  <c r="G623" i="29" s="1"/>
  <c r="G624" i="29" s="1"/>
  <c r="G625" i="29" s="1"/>
  <c r="G626" i="29" s="1"/>
  <c r="G627" i="29" s="1"/>
  <c r="G628" i="29" s="1"/>
  <c r="G629" i="29" s="1"/>
  <c r="G630" i="29" s="1"/>
  <c r="G631" i="29" s="1"/>
  <c r="G632" i="29" s="1"/>
  <c r="G633" i="29" s="1"/>
  <c r="G634" i="29" s="1"/>
  <c r="G635" i="29" s="1"/>
  <c r="G636" i="29" s="1"/>
  <c r="G637" i="29" s="1"/>
  <c r="G638" i="29" s="1"/>
  <c r="G639" i="29" s="1"/>
  <c r="G640" i="29" s="1"/>
  <c r="G641" i="29" s="1"/>
  <c r="G642" i="29" s="1"/>
  <c r="G643" i="29" s="1"/>
  <c r="G644" i="29" s="1"/>
  <c r="G645" i="29" s="1"/>
  <c r="G646" i="29" s="1"/>
  <c r="G647" i="29" s="1"/>
  <c r="G648" i="29" s="1"/>
  <c r="G649" i="29" s="1"/>
  <c r="G650" i="29" s="1"/>
  <c r="G651" i="29" s="1"/>
  <c r="G652" i="29" s="1"/>
  <c r="G653" i="29" s="1"/>
  <c r="G654" i="29" s="1"/>
  <c r="G655" i="29" s="1"/>
  <c r="G656" i="29" s="1"/>
  <c r="G657" i="29" s="1"/>
  <c r="G658" i="29" s="1"/>
  <c r="G659" i="29" s="1"/>
  <c r="G660" i="29" s="1"/>
  <c r="G661" i="29" s="1"/>
  <c r="G662" i="29" s="1"/>
  <c r="G663" i="29" s="1"/>
  <c r="G664" i="29" s="1"/>
  <c r="G665" i="29" s="1"/>
  <c r="G666" i="29" s="1"/>
  <c r="G667" i="29" s="1"/>
  <c r="G668" i="29" s="1"/>
  <c r="G558" i="33"/>
  <c r="G559" i="33" s="1"/>
  <c r="G560" i="33" s="1"/>
  <c r="G561" i="33" s="1"/>
  <c r="G562" i="33" s="1"/>
  <c r="G563" i="33" s="1"/>
  <c r="G564" i="33" s="1"/>
  <c r="G565" i="33" s="1"/>
  <c r="G566" i="33" s="1"/>
  <c r="G567" i="33" s="1"/>
  <c r="G568" i="33" s="1"/>
  <c r="G569" i="33" s="1"/>
  <c r="G570" i="33" s="1"/>
  <c r="G571" i="33" s="1"/>
  <c r="G572" i="33" s="1"/>
  <c r="G573" i="33" s="1"/>
  <c r="G574" i="33" s="1"/>
  <c r="G575" i="33" s="1"/>
  <c r="G576" i="33" s="1"/>
  <c r="G577" i="33" s="1"/>
  <c r="G578" i="33" s="1"/>
  <c r="G219" i="41"/>
  <c r="G220" i="41" s="1"/>
  <c r="G221" i="41" s="1"/>
  <c r="G222" i="41" s="1"/>
  <c r="G223" i="41" s="1"/>
  <c r="G224" i="41" s="1"/>
  <c r="G225" i="41" s="1"/>
  <c r="G226" i="41" s="1"/>
  <c r="G227" i="41" s="1"/>
  <c r="G228" i="41" s="1"/>
  <c r="G229" i="41" s="1"/>
  <c r="G230" i="41" s="1"/>
  <c r="G231" i="41" s="1"/>
  <c r="G232" i="41" s="1"/>
  <c r="G233" i="41" s="1"/>
  <c r="G234" i="41" s="1"/>
  <c r="G235" i="41" s="1"/>
  <c r="G236" i="41" s="1"/>
  <c r="G237" i="41" s="1"/>
  <c r="G238" i="41" s="1"/>
  <c r="G239" i="41" s="1"/>
  <c r="G240" i="41" s="1"/>
  <c r="G241" i="41" s="1"/>
  <c r="G242" i="41" s="1"/>
  <c r="G243" i="41" s="1"/>
  <c r="G244" i="41" s="1"/>
  <c r="G245" i="41" s="1"/>
  <c r="G246" i="41" s="1"/>
  <c r="G247" i="41" s="1"/>
  <c r="G248" i="41" s="1"/>
  <c r="G249" i="41" s="1"/>
  <c r="G250" i="41" s="1"/>
  <c r="G251" i="41" s="1"/>
  <c r="G252" i="41" s="1"/>
  <c r="G253" i="41" s="1"/>
  <c r="G254" i="41" s="1"/>
  <c r="G255" i="41" s="1"/>
  <c r="G256" i="41" s="1"/>
  <c r="G257" i="41" s="1"/>
  <c r="G258" i="41" s="1"/>
  <c r="G259" i="41" s="1"/>
  <c r="G260" i="41" s="1"/>
  <c r="G261" i="41" s="1"/>
  <c r="G262" i="41" s="1"/>
  <c r="G263" i="41" s="1"/>
  <c r="G789" i="25"/>
  <c r="G790" i="25" s="1"/>
  <c r="G791" i="25" s="1"/>
  <c r="G792" i="25" s="1"/>
  <c r="G793" i="25" s="1"/>
  <c r="G794" i="25" s="1"/>
  <c r="G795" i="25" s="1"/>
  <c r="G796" i="25" s="1"/>
  <c r="G797" i="25" s="1"/>
  <c r="G798" i="25" s="1"/>
  <c r="G799" i="25" s="1"/>
  <c r="G800" i="25" s="1"/>
  <c r="G801" i="25" s="1"/>
  <c r="G802" i="25" s="1"/>
  <c r="G803" i="25" s="1"/>
  <c r="G804" i="25" s="1"/>
  <c r="G805" i="25" s="1"/>
  <c r="G806" i="25" s="1"/>
  <c r="G807" i="25" s="1"/>
  <c r="G808" i="25" s="1"/>
  <c r="G809" i="25" s="1"/>
  <c r="G810" i="25" s="1"/>
  <c r="G811" i="25" s="1"/>
  <c r="G812" i="25" s="1"/>
  <c r="G813" i="25" s="1"/>
  <c r="G814" i="25" s="1"/>
  <c r="G815" i="25" s="1"/>
  <c r="G816" i="25" s="1"/>
  <c r="G817" i="25" s="1"/>
  <c r="G818" i="25" s="1"/>
  <c r="G819" i="25" s="1"/>
  <c r="G579" i="33"/>
  <c r="G580" i="33" s="1"/>
  <c r="G581" i="33" s="1"/>
  <c r="G582" i="33" s="1"/>
  <c r="G583" i="33" s="1"/>
  <c r="G584" i="33" s="1"/>
  <c r="G585" i="33" s="1"/>
  <c r="G586" i="33" s="1"/>
  <c r="G587" i="33" s="1"/>
  <c r="G588" i="33" s="1"/>
  <c r="G589" i="33" s="1"/>
  <c r="G590" i="33" s="1"/>
  <c r="G591" i="33" s="1"/>
  <c r="G592" i="33" s="1"/>
  <c r="G593" i="33" s="1"/>
  <c r="G594" i="33" s="1"/>
  <c r="G595" i="33" s="1"/>
  <c r="G596" i="33" s="1"/>
  <c r="G597" i="33" s="1"/>
  <c r="G598" i="33" s="1"/>
  <c r="G599" i="33" s="1"/>
  <c r="G600" i="33" s="1"/>
  <c r="G601" i="33" s="1"/>
  <c r="G602" i="33" s="1"/>
  <c r="G603" i="33" s="1"/>
  <c r="G604" i="33" s="1"/>
  <c r="G605" i="33" s="1"/>
  <c r="G606" i="33" s="1"/>
  <c r="G607" i="33" s="1"/>
  <c r="G608" i="33" s="1"/>
  <c r="G682" i="24"/>
  <c r="G683" i="24" s="1"/>
  <c r="G684" i="24" s="1"/>
  <c r="G685" i="24" s="1"/>
  <c r="G686" i="24" s="1"/>
  <c r="G687" i="24" s="1"/>
  <c r="G688" i="24" s="1"/>
  <c r="G689" i="24" s="1"/>
  <c r="G690" i="24" s="1"/>
  <c r="G691" i="24" s="1"/>
  <c r="G692" i="24" s="1"/>
  <c r="G342" i="21"/>
  <c r="G343" i="21" s="1"/>
  <c r="G344" i="21" s="1"/>
  <c r="G345" i="21" s="1"/>
  <c r="G346" i="21" s="1"/>
  <c r="G669" i="29"/>
  <c r="G670" i="29" s="1"/>
  <c r="G671" i="29" s="1"/>
  <c r="G672" i="29" s="1"/>
  <c r="G673" i="29" s="1"/>
  <c r="G674" i="29" s="1"/>
  <c r="G675" i="29" s="1"/>
  <c r="G676" i="29" s="1"/>
  <c r="G677" i="29" s="1"/>
  <c r="G678" i="29" s="1"/>
  <c r="G679" i="29" s="1"/>
  <c r="G680" i="29" s="1"/>
  <c r="G681" i="29" s="1"/>
  <c r="G682" i="29" s="1"/>
  <c r="G683" i="29" s="1"/>
  <c r="G684" i="29" s="1"/>
  <c r="G685" i="29" s="1"/>
  <c r="G686" i="29" s="1"/>
  <c r="G687" i="29" s="1"/>
  <c r="G688" i="29" s="1"/>
  <c r="G689" i="29" s="1"/>
  <c r="G690" i="29" s="1"/>
  <c r="G691" i="29" s="1"/>
  <c r="G692" i="29" s="1"/>
  <c r="G693" i="29" s="1"/>
  <c r="G694" i="29" s="1"/>
  <c r="G695" i="29" s="1"/>
  <c r="G696" i="29" s="1"/>
  <c r="G697" i="29" s="1"/>
  <c r="G698" i="29" s="1"/>
  <c r="G699" i="29" s="1"/>
  <c r="G700" i="29" s="1"/>
  <c r="G701" i="29" s="1"/>
  <c r="G702" i="29" s="1"/>
  <c r="G703" i="29" s="1"/>
  <c r="G704" i="29" s="1"/>
  <c r="G705" i="29" s="1"/>
  <c r="G706" i="29" s="1"/>
  <c r="G707" i="29" s="1"/>
  <c r="G708" i="29" s="1"/>
  <c r="G709" i="29" s="1"/>
  <c r="G710" i="29" s="1"/>
  <c r="G711" i="29" s="1"/>
  <c r="G712" i="29" s="1"/>
  <c r="G713" i="29" s="1"/>
  <c r="G714" i="29" s="1"/>
  <c r="G715" i="29" s="1"/>
  <c r="G716" i="29" s="1"/>
  <c r="G338" i="32"/>
  <c r="G339" i="32" s="1"/>
  <c r="G340" i="32" s="1"/>
  <c r="G341" i="32" s="1"/>
  <c r="G342" i="32" s="1"/>
  <c r="G343" i="32" s="1"/>
  <c r="G344" i="32" s="1"/>
  <c r="G345" i="32" s="1"/>
  <c r="G346" i="32" s="1"/>
  <c r="G347" i="32" s="1"/>
  <c r="G348" i="32" s="1"/>
  <c r="G349" i="32" s="1"/>
  <c r="G350" i="32" s="1"/>
  <c r="G351" i="32" s="1"/>
  <c r="G352" i="32" s="1"/>
  <c r="G353" i="32" s="1"/>
  <c r="G354" i="32" s="1"/>
  <c r="G355" i="32" s="1"/>
  <c r="G356" i="32" s="1"/>
  <c r="G357" i="32" s="1"/>
  <c r="G358" i="32" s="1"/>
  <c r="G359" i="32" s="1"/>
  <c r="G360" i="32" s="1"/>
  <c r="G361" i="32" s="1"/>
  <c r="G362" i="32" s="1"/>
  <c r="G363" i="32" s="1"/>
  <c r="G364" i="32" s="1"/>
  <c r="G365" i="32" s="1"/>
  <c r="G366" i="32" s="1"/>
  <c r="G367" i="32" s="1"/>
  <c r="G368" i="32" s="1"/>
  <c r="G369" i="32" s="1"/>
  <c r="G370" i="32" s="1"/>
  <c r="G371" i="32" s="1"/>
  <c r="G372" i="32" s="1"/>
  <c r="G373" i="32" s="1"/>
  <c r="G374" i="32" s="1"/>
  <c r="G375" i="32" s="1"/>
  <c r="G376" i="32" s="1"/>
  <c r="G377" i="32" s="1"/>
  <c r="G378" i="32" s="1"/>
  <c r="G379" i="32" s="1"/>
  <c r="G380" i="32" s="1"/>
  <c r="G381" i="32" s="1"/>
  <c r="G382" i="32" s="1"/>
  <c r="G383" i="32" s="1"/>
  <c r="G384" i="32" s="1"/>
  <c r="G385" i="32" s="1"/>
  <c r="G386" i="32" s="1"/>
  <c r="G387" i="32" s="1"/>
  <c r="G388" i="32" s="1"/>
  <c r="G389" i="32" s="1"/>
  <c r="G390" i="32" s="1"/>
  <c r="G391" i="32" s="1"/>
  <c r="G392" i="32" s="1"/>
  <c r="G393" i="32" s="1"/>
  <c r="G394" i="32" s="1"/>
  <c r="G395" i="32" s="1"/>
  <c r="G396" i="32" s="1"/>
  <c r="G397" i="32" s="1"/>
  <c r="G398" i="32" s="1"/>
  <c r="G399" i="32" s="1"/>
  <c r="G400" i="32" s="1"/>
  <c r="G401" i="32" s="1"/>
  <c r="G402" i="32" s="1"/>
  <c r="G403" i="32" s="1"/>
  <c r="G404" i="32" s="1"/>
  <c r="G405" i="32" s="1"/>
  <c r="G406" i="32" s="1"/>
  <c r="G407" i="32" s="1"/>
  <c r="G408" i="32" s="1"/>
  <c r="G409" i="32" s="1"/>
  <c r="G410" i="32" s="1"/>
  <c r="G411" i="32" s="1"/>
  <c r="G412" i="32" s="1"/>
  <c r="G413" i="32" s="1"/>
  <c r="G414" i="32" s="1"/>
  <c r="G415" i="32" s="1"/>
  <c r="G416" i="32" s="1"/>
  <c r="G417" i="32" s="1"/>
  <c r="G418" i="32" s="1"/>
  <c r="G419" i="32" s="1"/>
  <c r="G420" i="32" s="1"/>
  <c r="G421" i="32" s="1"/>
  <c r="G422" i="32" s="1"/>
  <c r="G423" i="32" s="1"/>
  <c r="G424" i="32" s="1"/>
  <c r="G425" i="32" s="1"/>
  <c r="G426" i="32" s="1"/>
  <c r="G427" i="32" s="1"/>
  <c r="G428" i="32" s="1"/>
  <c r="G429" i="32" s="1"/>
  <c r="G430" i="32" s="1"/>
  <c r="G431" i="32" s="1"/>
  <c r="G432" i="32" s="1"/>
  <c r="G433" i="32" s="1"/>
  <c r="G434" i="32" s="1"/>
  <c r="G435" i="32" s="1"/>
  <c r="G436" i="32" s="1"/>
  <c r="G437" i="32" s="1"/>
  <c r="G438" i="32" s="1"/>
  <c r="G439" i="32" s="1"/>
  <c r="G440" i="32" s="1"/>
  <c r="G441" i="32" s="1"/>
  <c r="G442" i="32" s="1"/>
  <c r="G443" i="32" s="1"/>
  <c r="G444" i="32" s="1"/>
  <c r="G445" i="32" s="1"/>
  <c r="G446" i="32" s="1"/>
  <c r="G447" i="32" s="1"/>
  <c r="G448" i="32" s="1"/>
  <c r="G449" i="32" s="1"/>
  <c r="G450" i="32" s="1"/>
  <c r="G451" i="32" s="1"/>
  <c r="G452" i="32" s="1"/>
  <c r="G453" i="32" s="1"/>
  <c r="G454" i="32" s="1"/>
  <c r="G455" i="32" s="1"/>
  <c r="G456" i="32" s="1"/>
  <c r="G457" i="32" s="1"/>
  <c r="G458" i="32" s="1"/>
  <c r="G459" i="32" s="1"/>
  <c r="G460" i="32" s="1"/>
  <c r="G461" i="32" s="1"/>
  <c r="G462" i="32" s="1"/>
  <c r="G463" i="32" s="1"/>
  <c r="G464" i="32" s="1"/>
  <c r="G465" i="32" s="1"/>
  <c r="G466" i="32" s="1"/>
  <c r="G467" i="32" s="1"/>
  <c r="G468" i="32" s="1"/>
  <c r="G469" i="32" s="1"/>
  <c r="G470" i="32" s="1"/>
  <c r="G471" i="32" s="1"/>
  <c r="G472" i="32" s="1"/>
  <c r="G473" i="32" s="1"/>
  <c r="G474" i="32" s="1"/>
  <c r="G475" i="32" s="1"/>
  <c r="G476" i="32" s="1"/>
  <c r="G477" i="32" s="1"/>
  <c r="G478" i="32" s="1"/>
  <c r="G479" i="32" s="1"/>
  <c r="G480" i="32" s="1"/>
  <c r="G481" i="32" s="1"/>
  <c r="G482" i="32" s="1"/>
  <c r="G483" i="32" s="1"/>
  <c r="G484" i="32" s="1"/>
  <c r="G485" i="32" s="1"/>
  <c r="G486" i="32" s="1"/>
  <c r="G487" i="32" s="1"/>
  <c r="G488" i="32" s="1"/>
  <c r="G489" i="32" s="1"/>
  <c r="G490" i="32" s="1"/>
  <c r="G491" i="32" s="1"/>
  <c r="G492" i="32" s="1"/>
  <c r="G493" i="32" s="1"/>
  <c r="G494" i="32" s="1"/>
  <c r="G495" i="32" s="1"/>
  <c r="G496" i="32" s="1"/>
  <c r="G497" i="32" s="1"/>
  <c r="G498" i="32" s="1"/>
  <c r="G499" i="32" s="1"/>
  <c r="G500" i="32" s="1"/>
  <c r="G501" i="32" s="1"/>
  <c r="G502" i="32" s="1"/>
  <c r="G503" i="32" s="1"/>
  <c r="G504" i="32" s="1"/>
  <c r="G505" i="32" s="1"/>
  <c r="G506" i="32" s="1"/>
  <c r="G507" i="32" s="1"/>
  <c r="G508" i="32" s="1"/>
  <c r="G509" i="32" s="1"/>
  <c r="G510" i="32" s="1"/>
  <c r="G511" i="32" s="1"/>
  <c r="G512" i="32" s="1"/>
  <c r="G513" i="32" s="1"/>
  <c r="G514" i="32" s="1"/>
  <c r="G515" i="32" s="1"/>
  <c r="G516" i="32" s="1"/>
  <c r="G517" i="32" s="1"/>
  <c r="G518" i="32" s="1"/>
  <c r="G519" i="32" s="1"/>
  <c r="G520" i="32" s="1"/>
  <c r="G521" i="32" s="1"/>
  <c r="G522" i="32" s="1"/>
  <c r="G523" i="32" s="1"/>
  <c r="G524" i="32" s="1"/>
  <c r="G525" i="32" s="1"/>
  <c r="G526" i="32" s="1"/>
  <c r="G527" i="32" s="1"/>
  <c r="G528" i="32" s="1"/>
  <c r="G529" i="32" s="1"/>
  <c r="G530" i="32" s="1"/>
  <c r="G531" i="32" s="1"/>
  <c r="G532" i="32" s="1"/>
  <c r="G258" i="17"/>
  <c r="G259" i="17" s="1"/>
  <c r="G260" i="17" s="1"/>
  <c r="G261" i="17" s="1"/>
  <c r="G262" i="17" s="1"/>
  <c r="G263" i="17" s="1"/>
  <c r="G264" i="17" s="1"/>
  <c r="G265" i="17" s="1"/>
  <c r="G266" i="17" s="1"/>
  <c r="G267" i="17" s="1"/>
  <c r="G268" i="17" s="1"/>
  <c r="G269" i="17" s="1"/>
  <c r="G270" i="17" s="1"/>
  <c r="G271" i="17" s="1"/>
  <c r="G272" i="17" s="1"/>
  <c r="G273" i="17" s="1"/>
  <c r="G274" i="17" s="1"/>
  <c r="G275" i="17" s="1"/>
  <c r="G276" i="17" s="1"/>
  <c r="G277" i="17" s="1"/>
  <c r="G278" i="17" s="1"/>
  <c r="G279" i="17" s="1"/>
  <c r="G280" i="17" s="1"/>
  <c r="G281" i="17" s="1"/>
  <c r="G282" i="17" s="1"/>
  <c r="G283" i="17" s="1"/>
  <c r="G284" i="17" s="1"/>
  <c r="G285" i="17" s="1"/>
  <c r="G286" i="17" s="1"/>
  <c r="G287" i="17" s="1"/>
  <c r="G288" i="17" s="1"/>
  <c r="G289" i="17" s="1"/>
  <c r="G290" i="17" s="1"/>
  <c r="G291" i="17" s="1"/>
  <c r="G292" i="17" s="1"/>
  <c r="G293" i="17" s="1"/>
  <c r="G294" i="17" s="1"/>
  <c r="G295" i="17" s="1"/>
  <c r="G296" i="17" s="1"/>
  <c r="G297" i="17" s="1"/>
  <c r="G298" i="17" s="1"/>
  <c r="G299" i="17" s="1"/>
  <c r="G300" i="17" s="1"/>
  <c r="G301" i="17" s="1"/>
  <c r="G302" i="17" s="1"/>
  <c r="G303" i="17" s="1"/>
  <c r="G595" i="37"/>
  <c r="G596" i="37" s="1"/>
  <c r="G597" i="37" s="1"/>
  <c r="G598" i="37" s="1"/>
  <c r="G599" i="37" s="1"/>
  <c r="G600" i="37" s="1"/>
  <c r="G601" i="37" s="1"/>
  <c r="G602" i="37" s="1"/>
  <c r="G603" i="37" s="1"/>
  <c r="G604" i="37" s="1"/>
  <c r="G457" i="6"/>
  <c r="G458" i="6" s="1"/>
  <c r="G459" i="6" s="1"/>
  <c r="G460" i="6" s="1"/>
  <c r="G461" i="6" s="1"/>
  <c r="G462" i="6" s="1"/>
  <c r="G463" i="6" s="1"/>
  <c r="G464" i="6" s="1"/>
  <c r="G465" i="6" s="1"/>
  <c r="G466" i="6" s="1"/>
  <c r="G346" i="11"/>
  <c r="G347" i="11" s="1"/>
  <c r="G348" i="11" s="1"/>
  <c r="G349" i="11" s="1"/>
  <c r="G350" i="11" s="1"/>
  <c r="G351" i="11" s="1"/>
  <c r="G352" i="11" s="1"/>
  <c r="G353" i="11" s="1"/>
  <c r="G354" i="11" s="1"/>
  <c r="G528" i="10"/>
  <c r="G529" i="10" s="1"/>
  <c r="G530" i="10" s="1"/>
  <c r="G531" i="10" s="1"/>
  <c r="G532" i="10" s="1"/>
  <c r="G533" i="10" s="1"/>
  <c r="G534" i="10" s="1"/>
  <c r="G535" i="10" s="1"/>
  <c r="G536" i="10" s="1"/>
  <c r="G537" i="10" s="1"/>
  <c r="G538" i="10" s="1"/>
  <c r="G539" i="10" s="1"/>
  <c r="G540" i="10" s="1"/>
  <c r="G541" i="10" s="1"/>
  <c r="G542" i="10" s="1"/>
  <c r="G543" i="10" s="1"/>
  <c r="G544" i="10" s="1"/>
  <c r="G515" i="18"/>
  <c r="G516" i="18" s="1"/>
  <c r="G517" i="18" s="1"/>
  <c r="G518" i="18" s="1"/>
  <c r="G519" i="18" s="1"/>
  <c r="G520" i="18" s="1"/>
  <c r="G521" i="18" s="1"/>
  <c r="G522" i="18" s="1"/>
  <c r="G523" i="18" s="1"/>
  <c r="G352" i="3"/>
  <c r="G353" i="3" s="1"/>
  <c r="G354" i="3" s="1"/>
  <c r="G355" i="3" s="1"/>
  <c r="G356" i="3" s="1"/>
  <c r="G357" i="3" s="1"/>
  <c r="G358" i="3" s="1"/>
  <c r="G359" i="3" s="1"/>
  <c r="G360" i="3" s="1"/>
  <c r="G361" i="3" s="1"/>
  <c r="G132" i="20"/>
  <c r="G133" i="20" s="1"/>
  <c r="G134" i="20" s="1"/>
  <c r="G135" i="20" s="1"/>
  <c r="G136" i="20" s="1"/>
  <c r="G137" i="20" s="1"/>
  <c r="G138" i="20" s="1"/>
  <c r="G139" i="20" s="1"/>
  <c r="G140" i="20" s="1"/>
  <c r="G141" i="20" s="1"/>
  <c r="G142" i="20" s="1"/>
  <c r="G143" i="20" s="1"/>
  <c r="G128" i="22"/>
  <c r="G129" i="22" s="1"/>
  <c r="G130" i="22" s="1"/>
  <c r="G131" i="22" s="1"/>
  <c r="G132" i="22" s="1"/>
  <c r="G133" i="22" s="1"/>
  <c r="G134" i="22" s="1"/>
  <c r="G135" i="22" s="1"/>
  <c r="G136" i="22" s="1"/>
  <c r="G137" i="22" s="1"/>
  <c r="G138" i="22" s="1"/>
  <c r="G464" i="8"/>
  <c r="G465" i="8" s="1"/>
  <c r="G466" i="8" s="1"/>
  <c r="G467" i="8" s="1"/>
  <c r="G468" i="8" s="1"/>
  <c r="G469" i="8" s="1"/>
  <c r="G470" i="8" s="1"/>
  <c r="G471" i="8" s="1"/>
  <c r="G472" i="8" s="1"/>
  <c r="G473" i="8" s="1"/>
  <c r="G474" i="8" s="1"/>
  <c r="G475" i="8" s="1"/>
  <c r="G476" i="8" s="1"/>
  <c r="G238" i="19"/>
  <c r="G239" i="19" s="1"/>
  <c r="G240" i="19" s="1"/>
  <c r="G241" i="19" s="1"/>
  <c r="G242" i="19" s="1"/>
  <c r="G243" i="19" s="1"/>
  <c r="G244" i="19" s="1"/>
  <c r="G245" i="19" s="1"/>
  <c r="G246" i="19" s="1"/>
  <c r="G247" i="19" s="1"/>
  <c r="G248" i="19" s="1"/>
  <c r="G249" i="19" s="1"/>
  <c r="G250" i="19" s="1"/>
  <c r="G251" i="19" s="1"/>
  <c r="G252" i="19" s="1"/>
  <c r="G253" i="19" s="1"/>
  <c r="G254" i="19" s="1"/>
  <c r="G255" i="19" s="1"/>
  <c r="G256" i="19" s="1"/>
  <c r="G257" i="19" s="1"/>
  <c r="G258" i="19" s="1"/>
  <c r="G259" i="19" s="1"/>
  <c r="G260" i="19" s="1"/>
  <c r="G261" i="19" s="1"/>
  <c r="G262" i="19" s="1"/>
  <c r="G263" i="19" s="1"/>
  <c r="G264" i="19" s="1"/>
  <c r="G265" i="19" s="1"/>
  <c r="G266" i="19" s="1"/>
  <c r="G267" i="19" s="1"/>
  <c r="G268" i="19" s="1"/>
  <c r="G269" i="19" s="1"/>
  <c r="G270" i="19" s="1"/>
  <c r="G271" i="19" s="1"/>
  <c r="G272" i="19" s="1"/>
  <c r="G273" i="19" s="1"/>
  <c r="G274" i="19" s="1"/>
  <c r="G275" i="19" s="1"/>
  <c r="G276" i="19" s="1"/>
  <c r="G277" i="19" s="1"/>
  <c r="G278" i="19" s="1"/>
  <c r="G279" i="19" s="1"/>
  <c r="G280" i="19" s="1"/>
  <c r="G393" i="9"/>
  <c r="G394" i="9" s="1"/>
  <c r="G395" i="9" s="1"/>
  <c r="G396" i="9" s="1"/>
  <c r="G397" i="9" s="1"/>
  <c r="G398" i="9" s="1"/>
  <c r="G399" i="9" s="1"/>
  <c r="G400" i="9" s="1"/>
  <c r="G401" i="9" s="1"/>
  <c r="G402" i="9" s="1"/>
  <c r="G403" i="9" s="1"/>
  <c r="G404" i="9" s="1"/>
  <c r="G405" i="9" s="1"/>
  <c r="G406" i="9" s="1"/>
  <c r="G407" i="9" s="1"/>
  <c r="G408" i="9" s="1"/>
  <c r="G409" i="9" s="1"/>
  <c r="G410" i="9" s="1"/>
  <c r="G411" i="9" s="1"/>
  <c r="G412" i="9" s="1"/>
  <c r="G413" i="9" s="1"/>
  <c r="G414" i="9" s="1"/>
  <c r="G415" i="9" s="1"/>
  <c r="G416" i="9" s="1"/>
  <c r="G417" i="9" s="1"/>
  <c r="G418" i="9" s="1"/>
  <c r="G419" i="9" s="1"/>
  <c r="G420" i="9" s="1"/>
  <c r="G421" i="9" s="1"/>
  <c r="G422" i="9" s="1"/>
  <c r="G423" i="9" s="1"/>
  <c r="G424" i="9" s="1"/>
  <c r="G425" i="9" s="1"/>
  <c r="G426" i="9" s="1"/>
  <c r="G427" i="9" s="1"/>
  <c r="G428" i="9" s="1"/>
  <c r="G429" i="9" s="1"/>
  <c r="G430" i="9" s="1"/>
  <c r="G431" i="9" s="1"/>
  <c r="G432" i="9" s="1"/>
  <c r="G433" i="9" s="1"/>
  <c r="G434" i="9" s="1"/>
  <c r="G435" i="9" s="1"/>
  <c r="G436" i="9" s="1"/>
  <c r="G437" i="9" s="1"/>
  <c r="G438" i="9" s="1"/>
  <c r="G439" i="9" s="1"/>
  <c r="G440" i="9" s="1"/>
  <c r="G441" i="9" s="1"/>
  <c r="G442" i="9" s="1"/>
  <c r="G443" i="9" s="1"/>
  <c r="G444" i="9" s="1"/>
  <c r="G445" i="9" s="1"/>
  <c r="G446" i="9" s="1"/>
  <c r="G447" i="9" s="1"/>
  <c r="G448" i="9" s="1"/>
  <c r="G449" i="9" s="1"/>
  <c r="G450" i="9" s="1"/>
  <c r="G451" i="9" s="1"/>
  <c r="G452" i="9" s="1"/>
  <c r="G453" i="9" s="1"/>
  <c r="G454" i="9" s="1"/>
  <c r="G455" i="9" s="1"/>
  <c r="G456" i="9" s="1"/>
  <c r="G457" i="9" s="1"/>
  <c r="G424" i="40"/>
  <c r="G425" i="40" s="1"/>
  <c r="G426" i="40" s="1"/>
  <c r="G427" i="40" s="1"/>
  <c r="G428" i="40" s="1"/>
  <c r="G429" i="40" s="1"/>
  <c r="G430" i="40" s="1"/>
  <c r="G431" i="40" s="1"/>
  <c r="G432" i="40" s="1"/>
  <c r="G433" i="40" s="1"/>
  <c r="G434" i="40" s="1"/>
  <c r="G318" i="7"/>
  <c r="G319" i="7" s="1"/>
  <c r="G320" i="7" s="1"/>
  <c r="G321" i="7" s="1"/>
  <c r="G322" i="7" s="1"/>
  <c r="G323" i="7" s="1"/>
  <c r="G324" i="7" s="1"/>
  <c r="G325" i="7" s="1"/>
  <c r="G364" i="42"/>
  <c r="G365" i="42" s="1"/>
  <c r="G366" i="42" s="1"/>
  <c r="G367" i="42" s="1"/>
  <c r="G368" i="42" s="1"/>
  <c r="G369" i="42" s="1"/>
  <c r="G370" i="42" s="1"/>
  <c r="G371" i="42" s="1"/>
  <c r="G372" i="42" s="1"/>
  <c r="G342" i="16"/>
  <c r="G343" i="16" s="1"/>
  <c r="G344" i="16" s="1"/>
  <c r="G345" i="16" s="1"/>
  <c r="G346" i="16" s="1"/>
  <c r="G347" i="16" s="1"/>
  <c r="G348" i="16" s="1"/>
  <c r="G349" i="16" s="1"/>
  <c r="G500" i="38"/>
  <c r="G501" i="38" s="1"/>
  <c r="G502" i="38" s="1"/>
  <c r="G503" i="38" s="1"/>
  <c r="G504" i="38" s="1"/>
  <c r="G505" i="38" s="1"/>
  <c r="G506" i="38" s="1"/>
  <c r="G507" i="38" s="1"/>
  <c r="G508" i="38" s="1"/>
  <c r="G509" i="38" s="1"/>
  <c r="G510" i="38" s="1"/>
  <c r="G331" i="15"/>
  <c r="G332" i="15" s="1"/>
  <c r="G333" i="15" s="1"/>
  <c r="G334" i="15" s="1"/>
  <c r="G403" i="30"/>
  <c r="G404" i="30" s="1"/>
  <c r="G405" i="30" s="1"/>
  <c r="G406" i="30" s="1"/>
  <c r="G407" i="30" s="1"/>
  <c r="G408" i="30" s="1"/>
  <c r="G409" i="30" s="1"/>
  <c r="G410" i="30" s="1"/>
  <c r="G411" i="30" s="1"/>
  <c r="G412" i="30" s="1"/>
  <c r="G413" i="30" s="1"/>
  <c r="G363" i="31"/>
  <c r="G364" i="31" s="1"/>
  <c r="G365" i="31" s="1"/>
  <c r="G366" i="31" s="1"/>
  <c r="G367" i="31" s="1"/>
  <c r="G368" i="31" s="1"/>
  <c r="G369" i="31" s="1"/>
  <c r="G370" i="31" s="1"/>
  <c r="G371" i="31" s="1"/>
  <c r="G372" i="31" s="1"/>
  <c r="G373" i="31" s="1"/>
  <c r="G374" i="31" s="1"/>
  <c r="G375" i="31" s="1"/>
  <c r="G376" i="31" s="1"/>
  <c r="G377" i="31" s="1"/>
  <c r="G378" i="31" s="1"/>
  <c r="G379" i="31" s="1"/>
  <c r="G380" i="31" s="1"/>
  <c r="G381" i="31" s="1"/>
  <c r="G382" i="31" s="1"/>
  <c r="G383" i="31" s="1"/>
  <c r="G384" i="31" s="1"/>
  <c r="G385" i="31" s="1"/>
  <c r="G386" i="31" s="1"/>
  <c r="G387" i="31" s="1"/>
  <c r="G388" i="31" s="1"/>
  <c r="G404" i="47"/>
  <c r="G405" i="47" s="1"/>
  <c r="G406" i="47" s="1"/>
  <c r="G407" i="47" s="1"/>
  <c r="G408" i="47" s="1"/>
  <c r="G409" i="47" s="1"/>
  <c r="G410" i="47" s="1"/>
  <c r="G411" i="47" s="1"/>
  <c r="G412" i="47" s="1"/>
  <c r="G413" i="47" s="1"/>
  <c r="G414" i="47" s="1"/>
  <c r="G384" i="45"/>
  <c r="G385" i="45" s="1"/>
  <c r="G386" i="45" s="1"/>
  <c r="G387" i="45" s="1"/>
  <c r="G388" i="45" s="1"/>
  <c r="G389" i="45" s="1"/>
  <c r="G390" i="45" s="1"/>
  <c r="G391" i="45" s="1"/>
  <c r="G392" i="45" s="1"/>
  <c r="G393" i="45" s="1"/>
  <c r="G394" i="45" s="1"/>
  <c r="G395" i="45" s="1"/>
  <c r="G396" i="45" s="1"/>
  <c r="G397" i="45" s="1"/>
  <c r="G398" i="45" s="1"/>
  <c r="G399" i="45" s="1"/>
  <c r="G400" i="45" s="1"/>
  <c r="G401" i="45" s="1"/>
  <c r="G402" i="45" s="1"/>
  <c r="G403" i="45" s="1"/>
  <c r="G404" i="45" s="1"/>
  <c r="G405" i="45" s="1"/>
  <c r="G406" i="45" s="1"/>
  <c r="G346" i="34"/>
  <c r="G347" i="34" s="1"/>
  <c r="G348" i="34" s="1"/>
  <c r="G349" i="34" s="1"/>
  <c r="G350" i="34" s="1"/>
  <c r="G351" i="34" s="1"/>
  <c r="G352" i="34" s="1"/>
  <c r="G353" i="34" s="1"/>
  <c r="G354" i="34" s="1"/>
  <c r="G355" i="34" s="1"/>
  <c r="G356" i="34" s="1"/>
  <c r="G357" i="34" s="1"/>
  <c r="G358" i="34" s="1"/>
  <c r="G359" i="34" s="1"/>
  <c r="G360" i="34" s="1"/>
  <c r="G361" i="34" s="1"/>
  <c r="G362" i="34" s="1"/>
  <c r="G363" i="34" s="1"/>
  <c r="G364" i="34" s="1"/>
  <c r="G365" i="34" s="1"/>
  <c r="G366" i="34" s="1"/>
  <c r="G329" i="46"/>
  <c r="G330" i="46" s="1"/>
  <c r="G331" i="46" s="1"/>
  <c r="G332" i="46" s="1"/>
  <c r="G333" i="46" s="1"/>
  <c r="G334" i="46" s="1"/>
  <c r="G369" i="27"/>
  <c r="G370" i="27" s="1"/>
  <c r="G371" i="27" s="1"/>
  <c r="G372" i="27" s="1"/>
  <c r="G373" i="27" s="1"/>
  <c r="G374" i="27" s="1"/>
  <c r="G375" i="27" s="1"/>
  <c r="G376" i="27" s="1"/>
  <c r="G377" i="27" s="1"/>
  <c r="G378" i="27" s="1"/>
  <c r="G379" i="27" s="1"/>
  <c r="G375" i="13"/>
  <c r="G376" i="13" s="1"/>
  <c r="G377" i="13" s="1"/>
  <c r="G378" i="13" s="1"/>
  <c r="G379" i="13" s="1"/>
  <c r="G347" i="12"/>
  <c r="G348" i="12" s="1"/>
  <c r="G349" i="12" s="1"/>
  <c r="G350" i="12" s="1"/>
  <c r="G351" i="12" s="1"/>
  <c r="G352" i="12" s="1"/>
  <c r="G353" i="12" s="1"/>
  <c r="G336" i="39"/>
  <c r="G337" i="39" s="1"/>
  <c r="G338" i="39" s="1"/>
  <c r="G339" i="39" s="1"/>
  <c r="G340" i="39" s="1"/>
  <c r="G341" i="39" s="1"/>
  <c r="G342" i="39" s="1"/>
  <c r="G343" i="39" s="1"/>
  <c r="G344" i="39" s="1"/>
  <c r="G345" i="39" s="1"/>
  <c r="G346" i="39" s="1"/>
  <c r="G347" i="39" s="1"/>
  <c r="G348" i="39" s="1"/>
  <c r="G349" i="39" s="1"/>
  <c r="G350" i="39" s="1"/>
  <c r="G351" i="39" s="1"/>
  <c r="G352" i="39" s="1"/>
  <c r="G353" i="39" s="1"/>
  <c r="G354" i="39" s="1"/>
  <c r="G355" i="39" s="1"/>
  <c r="G154" i="14"/>
  <c r="G155" i="14" s="1"/>
  <c r="G156" i="14" s="1"/>
  <c r="G157" i="14" s="1"/>
  <c r="G158" i="14" s="1"/>
  <c r="G159" i="14" s="1"/>
  <c r="G160" i="14" s="1"/>
  <c r="G161" i="14" s="1"/>
  <c r="G162" i="14" s="1"/>
  <c r="G163" i="14" s="1"/>
  <c r="G164" i="14" s="1"/>
  <c r="G293" i="23"/>
  <c r="G294" i="23" s="1"/>
  <c r="G199" i="2"/>
  <c r="G200" i="2" s="1"/>
  <c r="G201" i="2" s="1"/>
  <c r="G202" i="2" s="1"/>
  <c r="G203" i="2" s="1"/>
  <c r="G204" i="2" s="1"/>
  <c r="G205" i="2" s="1"/>
  <c r="G206" i="2" s="1"/>
  <c r="G207" i="2" s="1"/>
  <c r="G208" i="2" s="1"/>
  <c r="G209" i="2" s="1"/>
  <c r="G210" i="2" s="1"/>
  <c r="G211" i="2" s="1"/>
  <c r="G212" i="2" s="1"/>
  <c r="G213" i="2" s="1"/>
  <c r="G214" i="2" s="1"/>
  <c r="G215" i="2" s="1"/>
  <c r="G216" i="2" s="1"/>
  <c r="G217" i="2" s="1"/>
  <c r="G218" i="2" s="1"/>
  <c r="G219" i="2" s="1"/>
  <c r="G220" i="2" s="1"/>
  <c r="G221" i="2" s="1"/>
  <c r="G222" i="2" s="1"/>
  <c r="G223" i="2" s="1"/>
  <c r="G224" i="2" s="1"/>
  <c r="G225" i="2" s="1"/>
  <c r="G226" i="2" s="1"/>
  <c r="G227" i="2" s="1"/>
  <c r="G228" i="2" s="1"/>
  <c r="G229" i="2" s="1"/>
  <c r="G230" i="2" s="1"/>
  <c r="G231" i="2" s="1"/>
  <c r="G232" i="2" s="1"/>
  <c r="G233" i="2" s="1"/>
  <c r="G234" i="2" s="1"/>
  <c r="G235" i="2" s="1"/>
  <c r="G236" i="2" s="1"/>
  <c r="G237" i="2" s="1"/>
  <c r="G238" i="2" s="1"/>
  <c r="G239" i="2" s="1"/>
  <c r="G240" i="2" s="1"/>
  <c r="G241" i="2" s="1"/>
  <c r="G242" i="2" s="1"/>
  <c r="G243" i="2" s="1"/>
  <c r="G244" i="2" s="1"/>
  <c r="G245" i="2" s="1"/>
  <c r="G246" i="2" s="1"/>
  <c r="G247" i="2" s="1"/>
  <c r="G248" i="2" s="1"/>
  <c r="G249" i="2" s="1"/>
  <c r="G250" i="2" s="1"/>
  <c r="G251" i="2" s="1"/>
  <c r="G252" i="2" s="1"/>
  <c r="G924" i="1" l="1"/>
  <c r="G925" i="1" s="1"/>
  <c r="G926" i="1" s="1"/>
  <c r="G927" i="1" s="1"/>
  <c r="G928" i="1" s="1"/>
  <c r="G929" i="1" s="1"/>
  <c r="G930" i="1" s="1"/>
  <c r="G931" i="1" s="1"/>
  <c r="G932" i="1" s="1"/>
  <c r="G933" i="1"/>
  <c r="G934" i="1" s="1"/>
  <c r="G935" i="1" s="1"/>
  <c r="G936" i="1" s="1"/>
  <c r="G937" i="1" s="1"/>
  <c r="G938" i="1" s="1"/>
  <c r="G939" i="1" s="1"/>
  <c r="G940" i="1" s="1"/>
  <c r="G941" i="1" s="1"/>
  <c r="G942" i="1" s="1"/>
  <c r="G943" i="1" s="1"/>
  <c r="G944" i="1" s="1"/>
  <c r="G945" i="1" s="1"/>
  <c r="G946" i="1" s="1"/>
  <c r="G947" i="1" s="1"/>
  <c r="G896" i="5"/>
  <c r="G897" i="5" s="1"/>
  <c r="G898" i="5" s="1"/>
  <c r="G899" i="5" s="1"/>
  <c r="G900" i="5" s="1"/>
  <c r="G901" i="5" s="1"/>
  <c r="G902" i="5" s="1"/>
  <c r="G903" i="5" s="1"/>
  <c r="G717" i="29"/>
  <c r="G718" i="29" s="1"/>
  <c r="G719" i="29" s="1"/>
  <c r="G720" i="29" s="1"/>
  <c r="G721" i="29" s="1"/>
  <c r="G722" i="29" s="1"/>
  <c r="G609" i="33"/>
  <c r="G610" i="33" s="1"/>
  <c r="G611" i="33" s="1"/>
  <c r="G612" i="33" s="1"/>
  <c r="G613" i="33" s="1"/>
  <c r="G614" i="33" s="1"/>
  <c r="G615" i="33" s="1"/>
  <c r="G616" i="33" s="1"/>
  <c r="G617" i="33" s="1"/>
  <c r="G618" i="33" s="1"/>
  <c r="G619" i="33" s="1"/>
  <c r="G620" i="33" s="1"/>
  <c r="G621" i="33" s="1"/>
  <c r="G622" i="33" s="1"/>
  <c r="G623" i="33" s="1"/>
  <c r="G624" i="33" s="1"/>
  <c r="G625" i="33" s="1"/>
  <c r="G626" i="33" s="1"/>
  <c r="G627" i="33" s="1"/>
  <c r="G628" i="33" s="1"/>
  <c r="G629" i="33" s="1"/>
  <c r="G630" i="33" s="1"/>
  <c r="G631" i="33" s="1"/>
  <c r="G632" i="33" s="1"/>
  <c r="G633" i="33" s="1"/>
  <c r="G634" i="33" s="1"/>
  <c r="G635" i="33" s="1"/>
  <c r="G636" i="33" s="1"/>
  <c r="G637" i="33" s="1"/>
  <c r="G638" i="33" s="1"/>
  <c r="G639" i="33" s="1"/>
  <c r="G640" i="33" s="1"/>
  <c r="G641" i="33" s="1"/>
  <c r="G642" i="33" s="1"/>
  <c r="G643" i="33" s="1"/>
  <c r="G644" i="33" s="1"/>
  <c r="G645" i="33" s="1"/>
  <c r="G646" i="33" s="1"/>
  <c r="G647" i="33" s="1"/>
  <c r="G648" i="33" s="1"/>
  <c r="G649" i="33" s="1"/>
  <c r="G650" i="33" s="1"/>
  <c r="G651" i="33" s="1"/>
  <c r="G652" i="33" s="1"/>
  <c r="G653" i="33" s="1"/>
  <c r="G654" i="33" s="1"/>
  <c r="G655" i="33" s="1"/>
  <c r="G656" i="33" s="1"/>
  <c r="G657" i="33" s="1"/>
  <c r="G658" i="33" s="1"/>
  <c r="G264" i="41"/>
  <c r="G265" i="41" s="1"/>
  <c r="G266" i="41" s="1"/>
  <c r="G267" i="41" s="1"/>
  <c r="G268" i="41" s="1"/>
  <c r="G269" i="41" s="1"/>
  <c r="G270" i="41" s="1"/>
  <c r="G271" i="41" s="1"/>
  <c r="G272" i="41" s="1"/>
  <c r="G273" i="41" s="1"/>
  <c r="G274" i="41" s="1"/>
  <c r="G275" i="41" s="1"/>
  <c r="G276" i="41" s="1"/>
  <c r="G277" i="41" s="1"/>
  <c r="G278" i="41" s="1"/>
  <c r="G279" i="41" s="1"/>
  <c r="G280" i="41" s="1"/>
  <c r="G281" i="41" s="1"/>
  <c r="G282" i="41" s="1"/>
  <c r="G283" i="41" s="1"/>
  <c r="G284" i="41" s="1"/>
  <c r="G285" i="41" s="1"/>
  <c r="G286" i="41" s="1"/>
  <c r="G287" i="41" s="1"/>
  <c r="G288" i="41" s="1"/>
  <c r="G289" i="41" s="1"/>
  <c r="G290" i="41" s="1"/>
  <c r="G291" i="41" s="1"/>
  <c r="G292" i="41" s="1"/>
  <c r="G293" i="41" s="1"/>
  <c r="G294" i="41" s="1"/>
  <c r="G295" i="41" s="1"/>
  <c r="G296" i="41" s="1"/>
  <c r="G297" i="41" s="1"/>
  <c r="G298" i="41" s="1"/>
  <c r="G299" i="41" s="1"/>
  <c r="G300" i="41" s="1"/>
  <c r="G301" i="41" s="1"/>
  <c r="G302" i="41" s="1"/>
  <c r="G303" i="41" s="1"/>
  <c r="G304" i="41" s="1"/>
  <c r="G305" i="41" s="1"/>
  <c r="G306" i="41" s="1"/>
  <c r="G307" i="41" s="1"/>
  <c r="G308" i="41" s="1"/>
  <c r="G309" i="41" s="1"/>
  <c r="G310" i="41" s="1"/>
  <c r="G311" i="41" s="1"/>
  <c r="G312" i="41" s="1"/>
  <c r="G313" i="41" s="1"/>
  <c r="G659" i="33"/>
  <c r="G660" i="33" s="1"/>
  <c r="G661" i="33" s="1"/>
  <c r="G662" i="33" s="1"/>
  <c r="G663" i="33" s="1"/>
  <c r="G664" i="33" s="1"/>
  <c r="G665" i="33" s="1"/>
  <c r="G666" i="33" s="1"/>
  <c r="G693" i="24"/>
  <c r="G694" i="24" s="1"/>
  <c r="G695" i="24" s="1"/>
  <c r="G696" i="24" s="1"/>
  <c r="G697" i="24" s="1"/>
  <c r="G698" i="24" s="1"/>
  <c r="G699" i="24" s="1"/>
  <c r="G700" i="24" s="1"/>
  <c r="G701" i="24" s="1"/>
  <c r="G702" i="24" s="1"/>
  <c r="G703" i="24" s="1"/>
  <c r="G704" i="24" s="1"/>
  <c r="G705" i="24" s="1"/>
  <c r="G706" i="24" s="1"/>
  <c r="G707" i="24" s="1"/>
  <c r="G708" i="24" s="1"/>
  <c r="G709" i="24" s="1"/>
  <c r="G710" i="24" s="1"/>
  <c r="G711" i="24" s="1"/>
  <c r="G712" i="24" s="1"/>
  <c r="G713" i="24" s="1"/>
  <c r="G714" i="24" s="1"/>
  <c r="G715" i="24" s="1"/>
  <c r="G716" i="24" s="1"/>
  <c r="G717" i="24" s="1"/>
  <c r="G347" i="21"/>
  <c r="G348" i="21" s="1"/>
  <c r="G533" i="32"/>
  <c r="G534" i="32" s="1"/>
  <c r="G535" i="32" s="1"/>
  <c r="G536" i="32" s="1"/>
  <c r="G537" i="32" s="1"/>
  <c r="G538" i="32" s="1"/>
  <c r="G539" i="32" s="1"/>
  <c r="G540" i="32" s="1"/>
  <c r="G541" i="32" s="1"/>
  <c r="G542" i="32" s="1"/>
  <c r="G543" i="32" s="1"/>
  <c r="G544" i="32" s="1"/>
  <c r="G545" i="32" s="1"/>
  <c r="G546" i="32" s="1"/>
  <c r="G547" i="32" s="1"/>
  <c r="G548" i="32" s="1"/>
  <c r="G549" i="32" s="1"/>
  <c r="G550" i="32" s="1"/>
  <c r="G551" i="32" s="1"/>
  <c r="G552" i="32" s="1"/>
  <c r="G553" i="32" s="1"/>
  <c r="G554" i="32" s="1"/>
  <c r="G555" i="32" s="1"/>
  <c r="G556" i="32" s="1"/>
  <c r="G557" i="32" s="1"/>
  <c r="G558" i="32" s="1"/>
  <c r="G559" i="32" s="1"/>
  <c r="G560" i="32" s="1"/>
  <c r="G561" i="32" s="1"/>
  <c r="G562" i="32" s="1"/>
  <c r="G563" i="32" s="1"/>
  <c r="G564" i="32" s="1"/>
  <c r="G565" i="32" s="1"/>
  <c r="G566" i="32" s="1"/>
  <c r="G567" i="32" s="1"/>
  <c r="G568" i="32" s="1"/>
  <c r="G569" i="32" s="1"/>
  <c r="G304" i="17"/>
  <c r="G305" i="17" s="1"/>
  <c r="G306" i="17" s="1"/>
  <c r="G307" i="17" s="1"/>
  <c r="G308" i="17" s="1"/>
  <c r="G309" i="17" s="1"/>
  <c r="G310" i="17" s="1"/>
  <c r="G311" i="17" s="1"/>
  <c r="G312" i="17" s="1"/>
  <c r="G313" i="17" s="1"/>
  <c r="G314" i="17" s="1"/>
  <c r="G315" i="17" s="1"/>
  <c r="G316" i="17" s="1"/>
  <c r="G317" i="17" s="1"/>
  <c r="G318" i="17" s="1"/>
  <c r="G319" i="17" s="1"/>
  <c r="G320" i="17" s="1"/>
  <c r="G321" i="17" s="1"/>
  <c r="G322" i="17" s="1"/>
  <c r="G467" i="6"/>
  <c r="G468" i="6" s="1"/>
  <c r="G469" i="6" s="1"/>
  <c r="G470" i="6" s="1"/>
  <c r="G471" i="6" s="1"/>
  <c r="G472" i="6" s="1"/>
  <c r="G473" i="6" s="1"/>
  <c r="G474" i="6" s="1"/>
  <c r="G475" i="6" s="1"/>
  <c r="G476" i="6" s="1"/>
  <c r="G477" i="6" s="1"/>
  <c r="G478" i="6" s="1"/>
  <c r="G479" i="6" s="1"/>
  <c r="G480" i="6" s="1"/>
  <c r="G481" i="6" s="1"/>
  <c r="G482" i="6" s="1"/>
  <c r="G483" i="6" s="1"/>
  <c r="G484" i="6" s="1"/>
  <c r="G485" i="6" s="1"/>
  <c r="G486" i="6" s="1"/>
  <c r="G487" i="6" s="1"/>
  <c r="G488" i="6" s="1"/>
  <c r="G489" i="6" s="1"/>
  <c r="G490" i="6" s="1"/>
  <c r="G491" i="6" s="1"/>
  <c r="G492" i="6" s="1"/>
  <c r="G493" i="6" s="1"/>
  <c r="G494" i="6" s="1"/>
  <c r="G495" i="6" s="1"/>
  <c r="G496" i="6" s="1"/>
  <c r="G497" i="6" s="1"/>
  <c r="G498" i="6" s="1"/>
  <c r="G499" i="6" s="1"/>
  <c r="G500" i="6" s="1"/>
  <c r="G501" i="6" s="1"/>
  <c r="G502" i="6" s="1"/>
  <c r="G503" i="6" s="1"/>
  <c r="G504" i="6" s="1"/>
  <c r="G505" i="6" s="1"/>
  <c r="G506" i="6" s="1"/>
  <c r="G507" i="6" s="1"/>
  <c r="G508" i="6" s="1"/>
  <c r="G509" i="6" s="1"/>
  <c r="G510" i="6" s="1"/>
  <c r="G511" i="6" s="1"/>
  <c r="G512" i="6" s="1"/>
  <c r="G513" i="6" s="1"/>
  <c r="G514" i="6" s="1"/>
  <c r="G515" i="6" s="1"/>
  <c r="G516" i="6" s="1"/>
  <c r="G517" i="6" s="1"/>
  <c r="G518" i="6" s="1"/>
  <c r="G519" i="6" s="1"/>
  <c r="G520" i="6" s="1"/>
  <c r="G521" i="6" s="1"/>
  <c r="G522" i="6" s="1"/>
  <c r="G523" i="6" s="1"/>
  <c r="G524" i="6" s="1"/>
  <c r="G545" i="10"/>
  <c r="G546" i="10" s="1"/>
  <c r="G547" i="10" s="1"/>
  <c r="G548" i="10" s="1"/>
  <c r="G549" i="10" s="1"/>
  <c r="G550" i="10" s="1"/>
  <c r="G355" i="11"/>
  <c r="G356" i="11" s="1"/>
  <c r="G357" i="11" s="1"/>
  <c r="G358" i="11" s="1"/>
  <c r="G359" i="11" s="1"/>
  <c r="G360" i="11" s="1"/>
  <c r="G361" i="11" s="1"/>
  <c r="G362" i="11" s="1"/>
  <c r="G363" i="11" s="1"/>
  <c r="G364" i="11" s="1"/>
  <c r="G365" i="11" s="1"/>
  <c r="G366" i="11" s="1"/>
  <c r="G367" i="11" s="1"/>
  <c r="G368" i="11" s="1"/>
  <c r="G369" i="11" s="1"/>
  <c r="G370" i="11" s="1"/>
  <c r="G371" i="11" s="1"/>
  <c r="G372" i="11" s="1"/>
  <c r="G373" i="11" s="1"/>
  <c r="G374" i="11" s="1"/>
  <c r="G375" i="11" s="1"/>
  <c r="G376" i="11" s="1"/>
  <c r="G377" i="11" s="1"/>
  <c r="G605" i="37"/>
  <c r="G606" i="37" s="1"/>
  <c r="G607" i="37" s="1"/>
  <c r="G608" i="37" s="1"/>
  <c r="G609" i="37" s="1"/>
  <c r="G610" i="37" s="1"/>
  <c r="G611" i="37" s="1"/>
  <c r="G612" i="37" s="1"/>
  <c r="G613" i="37" s="1"/>
  <c r="G614" i="37" s="1"/>
  <c r="G615" i="37" s="1"/>
  <c r="G616" i="37" s="1"/>
  <c r="G617" i="37" s="1"/>
  <c r="G618" i="37" s="1"/>
  <c r="G619" i="37" s="1"/>
  <c r="G620" i="37" s="1"/>
  <c r="G621" i="37" s="1"/>
  <c r="G622" i="37" s="1"/>
  <c r="G623" i="37" s="1"/>
  <c r="G624" i="37" s="1"/>
  <c r="G625" i="37" s="1"/>
  <c r="G626" i="37" s="1"/>
  <c r="G627" i="37" s="1"/>
  <c r="G628" i="37" s="1"/>
  <c r="G524" i="18"/>
  <c r="G525" i="18" s="1"/>
  <c r="G362" i="3"/>
  <c r="G363" i="3" s="1"/>
  <c r="G364" i="3" s="1"/>
  <c r="G365" i="3" s="1"/>
  <c r="G366" i="3" s="1"/>
  <c r="G367" i="3" s="1"/>
  <c r="G368" i="3" s="1"/>
  <c r="G369" i="3" s="1"/>
  <c r="G370" i="3" s="1"/>
  <c r="G371" i="3" s="1"/>
  <c r="G372" i="3" s="1"/>
  <c r="G373" i="3" s="1"/>
  <c r="G374" i="3" s="1"/>
  <c r="G375" i="3" s="1"/>
  <c r="G376" i="3" s="1"/>
  <c r="G377" i="3" s="1"/>
  <c r="G378" i="3" s="1"/>
  <c r="G379" i="3" s="1"/>
  <c r="G380" i="3" s="1"/>
  <c r="G381" i="3" s="1"/>
  <c r="G382" i="3" s="1"/>
  <c r="G383" i="3" s="1"/>
  <c r="G144" i="20"/>
  <c r="G145" i="20" s="1"/>
  <c r="G146" i="20" s="1"/>
  <c r="G147" i="20" s="1"/>
  <c r="G148" i="20" s="1"/>
  <c r="G149" i="20" s="1"/>
  <c r="G150" i="20" s="1"/>
  <c r="G151" i="20" s="1"/>
  <c r="G152" i="20" s="1"/>
  <c r="G153" i="20" s="1"/>
  <c r="G154" i="20" s="1"/>
  <c r="G155" i="20" s="1"/>
  <c r="G156" i="20" s="1"/>
  <c r="G157" i="20" s="1"/>
  <c r="G158" i="20" s="1"/>
  <c r="G159" i="20" s="1"/>
  <c r="G160" i="20" s="1"/>
  <c r="G161" i="20" s="1"/>
  <c r="G162" i="20" s="1"/>
  <c r="G163" i="20" s="1"/>
  <c r="G164" i="20" s="1"/>
  <c r="G165" i="20" s="1"/>
  <c r="G166" i="20" s="1"/>
  <c r="G167" i="20" s="1"/>
  <c r="G168" i="20" s="1"/>
  <c r="G169" i="20" s="1"/>
  <c r="G170" i="20" s="1"/>
  <c r="G171" i="20" s="1"/>
  <c r="G172" i="20" s="1"/>
  <c r="G173" i="20" s="1"/>
  <c r="G174" i="20" s="1"/>
  <c r="G175" i="20" s="1"/>
  <c r="G176" i="20" s="1"/>
  <c r="G177" i="20" s="1"/>
  <c r="G139" i="22"/>
  <c r="G140" i="22" s="1"/>
  <c r="G141" i="22" s="1"/>
  <c r="G142" i="22" s="1"/>
  <c r="G143" i="22" s="1"/>
  <c r="G144" i="22" s="1"/>
  <c r="G145" i="22" s="1"/>
  <c r="G146" i="22" s="1"/>
  <c r="G147" i="22" s="1"/>
  <c r="G148" i="22" s="1"/>
  <c r="G149" i="22" s="1"/>
  <c r="G477" i="8"/>
  <c r="G478" i="8" s="1"/>
  <c r="G479" i="8" s="1"/>
  <c r="G480" i="8" s="1"/>
  <c r="G481" i="8" s="1"/>
  <c r="G482" i="8" s="1"/>
  <c r="G483" i="8" s="1"/>
  <c r="G484" i="8" s="1"/>
  <c r="G485" i="8" s="1"/>
  <c r="G486" i="8" s="1"/>
  <c r="G487" i="8" s="1"/>
  <c r="G488" i="8" s="1"/>
  <c r="G489" i="8" s="1"/>
  <c r="G490" i="8" s="1"/>
  <c r="G491" i="8" s="1"/>
  <c r="G492" i="8" s="1"/>
  <c r="G493" i="8" s="1"/>
  <c r="G281" i="19"/>
  <c r="G282" i="19" s="1"/>
  <c r="G283" i="19" s="1"/>
  <c r="G284" i="19" s="1"/>
  <c r="G285" i="19" s="1"/>
  <c r="G286" i="19" s="1"/>
  <c r="G287" i="19" s="1"/>
  <c r="G288" i="19" s="1"/>
  <c r="G289" i="19" s="1"/>
  <c r="G290" i="19" s="1"/>
  <c r="G291" i="19" s="1"/>
  <c r="G292" i="19" s="1"/>
  <c r="G293" i="19" s="1"/>
  <c r="G294" i="19" s="1"/>
  <c r="G295" i="19" s="1"/>
  <c r="G296" i="19" s="1"/>
  <c r="G297" i="19" s="1"/>
  <c r="G298" i="19" s="1"/>
  <c r="G458" i="9"/>
  <c r="G459" i="9" s="1"/>
  <c r="G460" i="9" s="1"/>
  <c r="G461" i="9" s="1"/>
  <c r="G462" i="9" s="1"/>
  <c r="G463" i="9" s="1"/>
  <c r="G464" i="9" s="1"/>
  <c r="G465" i="9" s="1"/>
  <c r="G466" i="9" s="1"/>
  <c r="G467" i="9" s="1"/>
  <c r="G468" i="9" s="1"/>
  <c r="G469" i="9" s="1"/>
  <c r="G470" i="9" s="1"/>
  <c r="G471" i="9" s="1"/>
  <c r="G472" i="9" s="1"/>
  <c r="G473" i="9" s="1"/>
  <c r="G474" i="9" s="1"/>
  <c r="G475" i="9" s="1"/>
  <c r="G476" i="9" s="1"/>
  <c r="G477" i="9" s="1"/>
  <c r="G478" i="9" s="1"/>
  <c r="G479" i="9" s="1"/>
  <c r="G480" i="9" s="1"/>
  <c r="G481" i="9" s="1"/>
  <c r="G482" i="9" s="1"/>
  <c r="G483" i="9" s="1"/>
  <c r="G484" i="9" s="1"/>
  <c r="G485" i="9" s="1"/>
  <c r="G486" i="9" s="1"/>
  <c r="G487" i="9" s="1"/>
  <c r="G488" i="9" s="1"/>
  <c r="G489" i="9" s="1"/>
  <c r="G490" i="9" s="1"/>
  <c r="G491" i="9" s="1"/>
  <c r="G492" i="9" s="1"/>
  <c r="G493" i="9" s="1"/>
  <c r="G494" i="9" s="1"/>
  <c r="G495" i="9" s="1"/>
  <c r="G496" i="9" s="1"/>
  <c r="G497" i="9" s="1"/>
  <c r="G498" i="9" s="1"/>
  <c r="G499" i="9" s="1"/>
  <c r="G500" i="9" s="1"/>
  <c r="G501" i="9" s="1"/>
  <c r="G502" i="9" s="1"/>
  <c r="G503" i="9" s="1"/>
  <c r="G504" i="9" s="1"/>
  <c r="G505" i="9" s="1"/>
  <c r="G506" i="9" s="1"/>
  <c r="G435" i="40"/>
  <c r="G436" i="40" s="1"/>
  <c r="G437" i="40" s="1"/>
  <c r="G438" i="40" s="1"/>
  <c r="G439" i="40" s="1"/>
  <c r="G440" i="40" s="1"/>
  <c r="G441" i="40" s="1"/>
  <c r="G442" i="40" s="1"/>
  <c r="G443" i="40" s="1"/>
  <c r="G444" i="40" s="1"/>
  <c r="G445" i="40" s="1"/>
  <c r="G446" i="40" s="1"/>
  <c r="G511" i="38"/>
  <c r="G512" i="38" s="1"/>
  <c r="G513" i="38" s="1"/>
  <c r="G514" i="38" s="1"/>
  <c r="G515" i="38" s="1"/>
  <c r="G516" i="38" s="1"/>
  <c r="G517" i="38" s="1"/>
  <c r="G518" i="38" s="1"/>
  <c r="G519" i="38" s="1"/>
  <c r="G520" i="38" s="1"/>
  <c r="G521" i="38" s="1"/>
  <c r="G522" i="38" s="1"/>
  <c r="G523" i="38" s="1"/>
  <c r="G524" i="38" s="1"/>
  <c r="G525" i="38" s="1"/>
  <c r="G526" i="38" s="1"/>
  <c r="G527" i="38" s="1"/>
  <c r="G528" i="38" s="1"/>
  <c r="G529" i="38" s="1"/>
  <c r="G326" i="7"/>
  <c r="G327" i="7" s="1"/>
  <c r="G328" i="7" s="1"/>
  <c r="G329" i="7" s="1"/>
  <c r="G330" i="7" s="1"/>
  <c r="G331" i="7" s="1"/>
  <c r="G332" i="7" s="1"/>
  <c r="G333" i="7" s="1"/>
  <c r="G373" i="42"/>
  <c r="G374" i="42" s="1"/>
  <c r="G375" i="42" s="1"/>
  <c r="G376" i="42" s="1"/>
  <c r="G377" i="42" s="1"/>
  <c r="G378" i="42" s="1"/>
  <c r="G379" i="42" s="1"/>
  <c r="G380" i="42" s="1"/>
  <c r="G381" i="42" s="1"/>
  <c r="G382" i="42" s="1"/>
  <c r="G383" i="42" s="1"/>
  <c r="G384" i="42" s="1"/>
  <c r="G350" i="16"/>
  <c r="G351" i="16" s="1"/>
  <c r="G352" i="16" s="1"/>
  <c r="G353" i="16" s="1"/>
  <c r="G354" i="16" s="1"/>
  <c r="G355" i="16" s="1"/>
  <c r="G356" i="16" s="1"/>
  <c r="G357" i="16" s="1"/>
  <c r="G358" i="16" s="1"/>
  <c r="G359" i="16" s="1"/>
  <c r="G367" i="34"/>
  <c r="G368" i="34" s="1"/>
  <c r="G369" i="34" s="1"/>
  <c r="G370" i="34" s="1"/>
  <c r="G371" i="34" s="1"/>
  <c r="G372" i="34" s="1"/>
  <c r="G373" i="34" s="1"/>
  <c r="G374" i="34" s="1"/>
  <c r="G375" i="34" s="1"/>
  <c r="G376" i="34" s="1"/>
  <c r="G335" i="15"/>
  <c r="G336" i="15" s="1"/>
  <c r="G337" i="15" s="1"/>
  <c r="G338" i="15" s="1"/>
  <c r="G339" i="15" s="1"/>
  <c r="G340" i="15" s="1"/>
  <c r="G341" i="15" s="1"/>
  <c r="G342" i="15" s="1"/>
  <c r="G343" i="15" s="1"/>
  <c r="G414" i="30"/>
  <c r="G415" i="30" s="1"/>
  <c r="G416" i="30" s="1"/>
  <c r="G417" i="30" s="1"/>
  <c r="G418" i="30" s="1"/>
  <c r="G419" i="30" s="1"/>
  <c r="G420" i="30" s="1"/>
  <c r="G421" i="30" s="1"/>
  <c r="G422" i="30" s="1"/>
  <c r="G415" i="47"/>
  <c r="G416" i="47" s="1"/>
  <c r="G417" i="47" s="1"/>
  <c r="G418" i="47" s="1"/>
  <c r="G419" i="47" s="1"/>
  <c r="G420" i="47" s="1"/>
  <c r="G421" i="47" s="1"/>
  <c r="G422" i="47" s="1"/>
  <c r="G423" i="47" s="1"/>
  <c r="G424" i="47" s="1"/>
  <c r="G425" i="47" s="1"/>
  <c r="G426" i="47" s="1"/>
  <c r="G427" i="47" s="1"/>
  <c r="G428" i="47" s="1"/>
  <c r="G429" i="47" s="1"/>
  <c r="G430" i="47" s="1"/>
  <c r="G431" i="47" s="1"/>
  <c r="G432" i="47" s="1"/>
  <c r="G433" i="47" s="1"/>
  <c r="G434" i="47" s="1"/>
  <c r="G435" i="47" s="1"/>
  <c r="G436" i="47" s="1"/>
  <c r="G437" i="47" s="1"/>
  <c r="G438" i="47" s="1"/>
  <c r="G439" i="47" s="1"/>
  <c r="G440" i="47" s="1"/>
  <c r="G441" i="47" s="1"/>
  <c r="G442" i="47" s="1"/>
  <c r="G443" i="47" s="1"/>
  <c r="G444" i="47" s="1"/>
  <c r="G445" i="47" s="1"/>
  <c r="G446" i="47" s="1"/>
  <c r="G447" i="47" s="1"/>
  <c r="G448" i="47" s="1"/>
  <c r="G449" i="47" s="1"/>
  <c r="G450" i="47" s="1"/>
  <c r="G389" i="31"/>
  <c r="G390" i="31" s="1"/>
  <c r="G391" i="31" s="1"/>
  <c r="G392" i="31" s="1"/>
  <c r="G393" i="31" s="1"/>
  <c r="G394" i="31" s="1"/>
  <c r="G395" i="31" s="1"/>
  <c r="G396" i="31" s="1"/>
  <c r="G397" i="31" s="1"/>
  <c r="G398" i="31" s="1"/>
  <c r="G335" i="46"/>
  <c r="G336" i="46" s="1"/>
  <c r="G337" i="46" s="1"/>
  <c r="G338" i="46" s="1"/>
  <c r="G339" i="46" s="1"/>
  <c r="G340" i="46" s="1"/>
  <c r="G341" i="46" s="1"/>
  <c r="G342" i="46" s="1"/>
  <c r="G343" i="46" s="1"/>
  <c r="G344" i="46" s="1"/>
  <c r="G345" i="46" s="1"/>
  <c r="G346" i="46" s="1"/>
  <c r="G347" i="46" s="1"/>
  <c r="G348" i="46" s="1"/>
  <c r="G349" i="46" s="1"/>
  <c r="G350" i="46" s="1"/>
  <c r="G351" i="46" s="1"/>
  <c r="G352" i="46" s="1"/>
  <c r="G353" i="46" s="1"/>
  <c r="G354" i="46" s="1"/>
  <c r="G355" i="46" s="1"/>
  <c r="G356" i="46" s="1"/>
  <c r="G357" i="46" s="1"/>
  <c r="G358" i="46" s="1"/>
  <c r="G359" i="46" s="1"/>
  <c r="G360" i="46" s="1"/>
  <c r="G361" i="46" s="1"/>
  <c r="G362" i="46" s="1"/>
  <c r="G363" i="46" s="1"/>
  <c r="G364" i="46" s="1"/>
  <c r="G365" i="46" s="1"/>
  <c r="G366" i="46" s="1"/>
  <c r="G367" i="46" s="1"/>
  <c r="G368" i="46" s="1"/>
  <c r="G369" i="46" s="1"/>
  <c r="G370" i="46" s="1"/>
  <c r="G371" i="46" s="1"/>
  <c r="G372" i="46" s="1"/>
  <c r="G373" i="46" s="1"/>
  <c r="G374" i="46" s="1"/>
  <c r="G375" i="46" s="1"/>
  <c r="G376" i="46" s="1"/>
  <c r="G377" i="46" s="1"/>
  <c r="G378" i="46" s="1"/>
  <c r="G379" i="46" s="1"/>
  <c r="G380" i="46" s="1"/>
  <c r="G381" i="46" s="1"/>
  <c r="G382" i="46" s="1"/>
  <c r="G383" i="46" s="1"/>
  <c r="G384" i="46" s="1"/>
  <c r="G385" i="46" s="1"/>
  <c r="G386" i="46" s="1"/>
  <c r="G387" i="46" s="1"/>
  <c r="G388" i="46" s="1"/>
  <c r="G389" i="46" s="1"/>
  <c r="G390" i="46" s="1"/>
  <c r="G391" i="46" s="1"/>
  <c r="G392" i="46" s="1"/>
  <c r="G393" i="46" s="1"/>
  <c r="G394" i="46" s="1"/>
  <c r="G395" i="46" s="1"/>
  <c r="G396" i="46" s="1"/>
  <c r="G397" i="46" s="1"/>
  <c r="G398" i="46" s="1"/>
  <c r="G399" i="46" s="1"/>
  <c r="G400" i="46" s="1"/>
  <c r="G380" i="27"/>
  <c r="G381" i="27" s="1"/>
  <c r="G382" i="27" s="1"/>
  <c r="G383" i="27" s="1"/>
  <c r="G384" i="27" s="1"/>
  <c r="G385" i="27" s="1"/>
  <c r="G386" i="27" s="1"/>
  <c r="G387" i="27" s="1"/>
  <c r="G388" i="27" s="1"/>
  <c r="G389" i="27" s="1"/>
  <c r="G390" i="27" s="1"/>
  <c r="G391" i="27" s="1"/>
  <c r="G392" i="27" s="1"/>
  <c r="G393" i="27" s="1"/>
  <c r="G380" i="13"/>
  <c r="G381" i="13" s="1"/>
  <c r="G382" i="13" s="1"/>
  <c r="G354" i="12"/>
  <c r="G355" i="12" s="1"/>
  <c r="G356" i="12" s="1"/>
  <c r="G357" i="12" s="1"/>
  <c r="G358" i="12" s="1"/>
  <c r="G359" i="12" s="1"/>
  <c r="G356" i="39"/>
  <c r="G357" i="39" s="1"/>
  <c r="G358" i="39" s="1"/>
  <c r="G359" i="39" s="1"/>
  <c r="G360" i="39" s="1"/>
  <c r="G361" i="39" s="1"/>
  <c r="G362" i="39" s="1"/>
  <c r="G363" i="39" s="1"/>
  <c r="G364" i="39" s="1"/>
  <c r="G365" i="39" s="1"/>
  <c r="G366" i="39" s="1"/>
  <c r="G367" i="39" s="1"/>
  <c r="G368" i="39" s="1"/>
  <c r="G369" i="39" s="1"/>
  <c r="G370" i="39" s="1"/>
  <c r="G371" i="39" s="1"/>
  <c r="G372" i="39" s="1"/>
  <c r="G373" i="39" s="1"/>
  <c r="G374" i="39" s="1"/>
  <c r="G375" i="39" s="1"/>
  <c r="G376" i="39" s="1"/>
  <c r="G377" i="39" s="1"/>
  <c r="G378" i="39" s="1"/>
  <c r="G379" i="39" s="1"/>
  <c r="G165" i="14"/>
  <c r="G166" i="14" s="1"/>
  <c r="G167" i="14" s="1"/>
  <c r="G295" i="23"/>
  <c r="G296" i="23" s="1"/>
  <c r="G297" i="23" s="1"/>
  <c r="G298" i="23" s="1"/>
  <c r="G299" i="23" s="1"/>
  <c r="G300" i="23" s="1"/>
  <c r="G301" i="23" s="1"/>
  <c r="G302" i="23" s="1"/>
  <c r="G303" i="23" s="1"/>
  <c r="G304" i="23" s="1"/>
  <c r="G305" i="23" s="1"/>
  <c r="G306" i="23" s="1"/>
  <c r="G307" i="23" s="1"/>
  <c r="G308" i="23" s="1"/>
  <c r="G309" i="23" s="1"/>
  <c r="G310" i="23" s="1"/>
  <c r="G311" i="23" s="1"/>
  <c r="G312" i="23" s="1"/>
  <c r="G313" i="23" s="1"/>
  <c r="G314" i="23" s="1"/>
  <c r="G315" i="23" s="1"/>
  <c r="G316" i="23" s="1"/>
  <c r="G317" i="23" s="1"/>
  <c r="G318" i="23" s="1"/>
  <c r="G319" i="23" s="1"/>
  <c r="G320" i="23" s="1"/>
  <c r="G321" i="23" s="1"/>
  <c r="G322" i="23" s="1"/>
  <c r="G323" i="23" s="1"/>
  <c r="G324" i="23" s="1"/>
  <c r="G325" i="23" s="1"/>
  <c r="G326" i="23" s="1"/>
  <c r="G327" i="23" s="1"/>
  <c r="G328" i="23" s="1"/>
  <c r="G329" i="23" s="1"/>
  <c r="G330" i="23" s="1"/>
  <c r="G331" i="23" s="1"/>
  <c r="G332" i="23" s="1"/>
  <c r="G333" i="23" s="1"/>
  <c r="G334" i="23" s="1"/>
  <c r="G335" i="23" s="1"/>
  <c r="G336" i="23" s="1"/>
  <c r="G337" i="23" s="1"/>
  <c r="G338" i="23" s="1"/>
  <c r="G339" i="23" s="1"/>
  <c r="G340" i="23" s="1"/>
  <c r="G341" i="23" s="1"/>
  <c r="G342" i="23" s="1"/>
  <c r="G343" i="23" s="1"/>
  <c r="G344" i="23" s="1"/>
  <c r="G345" i="23" s="1"/>
  <c r="G346" i="23" s="1"/>
  <c r="G347" i="23" s="1"/>
  <c r="G348" i="23" s="1"/>
  <c r="G349" i="23" s="1"/>
  <c r="G350" i="23" s="1"/>
  <c r="G351" i="23" s="1"/>
  <c r="G352" i="23" s="1"/>
  <c r="G353" i="23" s="1"/>
  <c r="G354" i="23" s="1"/>
  <c r="G355" i="23" s="1"/>
  <c r="G356" i="23" s="1"/>
  <c r="G357" i="23" s="1"/>
  <c r="G358" i="23" s="1"/>
  <c r="G359" i="23" s="1"/>
  <c r="G360" i="23" s="1"/>
  <c r="G361" i="23" s="1"/>
  <c r="G362" i="23" s="1"/>
  <c r="G363" i="23" s="1"/>
  <c r="G364" i="23" s="1"/>
  <c r="G365" i="23" s="1"/>
  <c r="G366" i="23" s="1"/>
  <c r="G367" i="23" s="1"/>
  <c r="G368" i="23" s="1"/>
  <c r="G369" i="23" s="1"/>
  <c r="G370" i="23" s="1"/>
  <c r="G371" i="23" s="1"/>
  <c r="G372" i="23" s="1"/>
  <c r="G373" i="23" s="1"/>
  <c r="G374" i="23" s="1"/>
  <c r="G375" i="23" s="1"/>
  <c r="G376" i="23" s="1"/>
  <c r="G377" i="23" s="1"/>
  <c r="G378" i="23" s="1"/>
  <c r="G379" i="23" s="1"/>
  <c r="G380" i="23" s="1"/>
  <c r="G381" i="23" s="1"/>
  <c r="G382" i="23" s="1"/>
  <c r="G383" i="23" s="1"/>
  <c r="G384" i="23" s="1"/>
  <c r="G385" i="23" s="1"/>
  <c r="G386" i="23" s="1"/>
  <c r="G387" i="23" s="1"/>
  <c r="G388" i="23" s="1"/>
  <c r="G389" i="23" s="1"/>
  <c r="G390" i="23" s="1"/>
  <c r="G391" i="23" s="1"/>
  <c r="G392" i="23" s="1"/>
  <c r="G393" i="23" s="1"/>
  <c r="G394" i="23" s="1"/>
  <c r="G395" i="23" s="1"/>
  <c r="G396" i="23" s="1"/>
  <c r="G397" i="23" s="1"/>
  <c r="G398" i="23" s="1"/>
  <c r="G399" i="23" s="1"/>
  <c r="G400" i="23" s="1"/>
  <c r="G401" i="23" s="1"/>
  <c r="G402" i="23" s="1"/>
  <c r="G403" i="23" s="1"/>
  <c r="G404" i="23" s="1"/>
  <c r="G405" i="23" s="1"/>
  <c r="G406" i="23" s="1"/>
  <c r="G407" i="23" s="1"/>
  <c r="G408" i="23" s="1"/>
  <c r="G409" i="23" s="1"/>
  <c r="G410" i="23" s="1"/>
  <c r="G411" i="23" s="1"/>
  <c r="G412" i="23" s="1"/>
  <c r="G253" i="2"/>
  <c r="G254" i="2" s="1"/>
  <c r="G255" i="2" s="1"/>
  <c r="G256" i="2" s="1"/>
  <c r="G257" i="2" s="1"/>
  <c r="G258" i="2" s="1"/>
  <c r="G259" i="2" s="1"/>
  <c r="G260" i="2" s="1"/>
  <c r="G261" i="2" s="1"/>
  <c r="G262" i="2" s="1"/>
  <c r="G263" i="2" s="1"/>
  <c r="G264" i="2" s="1"/>
  <c r="G265" i="2" s="1"/>
  <c r="G266" i="2" s="1"/>
  <c r="G267" i="2" s="1"/>
  <c r="G268" i="2" s="1"/>
  <c r="G269" i="2" s="1"/>
  <c r="G270" i="2" s="1"/>
  <c r="G271" i="2" s="1"/>
  <c r="G272" i="2" s="1"/>
  <c r="G273" i="2" s="1"/>
  <c r="G274" i="2" s="1"/>
  <c r="G275" i="2" s="1"/>
  <c r="G276" i="2" s="1"/>
  <c r="G277" i="2" s="1"/>
  <c r="G278" i="2" s="1"/>
  <c r="G279" i="2" s="1"/>
  <c r="G280" i="2" s="1"/>
  <c r="G1031" i="36" l="1"/>
  <c r="G1032" i="36" s="1"/>
  <c r="G1033" i="36" s="1"/>
  <c r="G1034" i="36" s="1"/>
  <c r="G1035" i="36" s="1"/>
  <c r="G1036" i="36" s="1"/>
  <c r="G1037" i="36" s="1"/>
  <c r="G1038" i="36" s="1"/>
  <c r="G1039" i="36" s="1"/>
  <c r="G1040" i="36" s="1"/>
  <c r="G1041" i="36" s="1"/>
  <c r="G1042" i="36" s="1"/>
  <c r="G1043" i="36" s="1"/>
  <c r="G1044" i="36" s="1"/>
  <c r="G1045" i="36" s="1"/>
  <c r="G1046" i="36" s="1"/>
  <c r="G1047" i="36" s="1"/>
  <c r="G1048" i="36" s="1"/>
  <c r="G1049" i="36" s="1"/>
  <c r="G1050" i="36" s="1"/>
  <c r="G1051" i="36" s="1"/>
  <c r="G1052" i="36" s="1"/>
  <c r="G1053" i="36" s="1"/>
  <c r="G1054" i="36" s="1"/>
  <c r="G1055" i="36" s="1"/>
  <c r="G1056" i="36" s="1"/>
  <c r="G1057" i="36" s="1"/>
  <c r="G1058" i="36" s="1"/>
  <c r="G1059" i="36" s="1"/>
  <c r="G1060" i="36" s="1"/>
  <c r="G1061" i="36" s="1"/>
  <c r="G1062" i="36" s="1"/>
  <c r="G1063" i="36" s="1"/>
  <c r="G1064" i="36" s="1"/>
  <c r="G1065" i="36" s="1"/>
  <c r="G1066" i="36" s="1"/>
  <c r="G1067" i="36" s="1"/>
  <c r="G1068" i="36" s="1"/>
  <c r="G1069" i="36" s="1"/>
  <c r="G1070" i="36" s="1"/>
  <c r="G1071" i="36" s="1"/>
  <c r="G1072" i="36" s="1"/>
  <c r="G1073" i="36" s="1"/>
  <c r="G1074" i="36" s="1"/>
  <c r="G1075" i="36" s="1"/>
  <c r="G1076" i="36" s="1"/>
  <c r="G1077" i="36" s="1"/>
  <c r="G1078" i="36" s="1"/>
  <c r="G1079" i="36" s="1"/>
  <c r="G1080" i="36" s="1"/>
  <c r="G1081" i="36" s="1"/>
  <c r="G1082" i="36" s="1"/>
  <c r="G1083" i="36" s="1"/>
  <c r="G1084" i="36" s="1"/>
  <c r="G1085" i="36" s="1"/>
  <c r="G1086" i="36" s="1"/>
  <c r="G1087" i="36" s="1"/>
  <c r="G1088" i="36" s="1"/>
  <c r="G1089" i="36" s="1"/>
  <c r="G1090" i="36" s="1"/>
  <c r="G1091" i="36" s="1"/>
  <c r="G1092" i="36" s="1"/>
  <c r="G1093" i="36" s="1"/>
  <c r="G1094" i="36" s="1"/>
  <c r="G1095" i="36" s="1"/>
  <c r="G1096" i="36" s="1"/>
  <c r="G1097" i="36" s="1"/>
  <c r="G1098" i="36" s="1"/>
  <c r="G1099" i="36" s="1"/>
  <c r="G1100" i="36" s="1"/>
  <c r="G1101" i="36" s="1"/>
  <c r="G1102" i="36" s="1"/>
  <c r="G1103" i="36" s="1"/>
  <c r="G1104" i="36" s="1"/>
  <c r="G1105" i="36" s="1"/>
  <c r="G1106" i="36" s="1"/>
  <c r="G1107" i="36" s="1"/>
  <c r="G1108" i="36" s="1"/>
  <c r="G1109" i="36" s="1"/>
  <c r="G1110" i="36" s="1"/>
  <c r="G1111" i="36" s="1"/>
  <c r="G1112" i="36" s="1"/>
  <c r="G1113" i="36" s="1"/>
  <c r="G1114" i="36" s="1"/>
  <c r="G1115" i="36" s="1"/>
  <c r="G1116" i="36" s="1"/>
  <c r="G1117" i="36" s="1"/>
  <c r="G1118" i="36" s="1"/>
  <c r="G1119" i="36" s="1"/>
  <c r="G1120" i="36" s="1"/>
  <c r="G1121" i="36" s="1"/>
  <c r="G1122" i="36" s="1"/>
  <c r="G1123" i="36" s="1"/>
  <c r="G1124" i="36" s="1"/>
  <c r="G1125" i="36" s="1"/>
  <c r="G1126" i="36" s="1"/>
  <c r="G1127" i="36" s="1"/>
  <c r="G1128" i="36" s="1"/>
  <c r="G1129" i="36" s="1"/>
  <c r="G1130" i="36" s="1"/>
  <c r="G1131" i="36" s="1"/>
  <c r="G1132" i="36" s="1"/>
  <c r="G1133" i="36" s="1"/>
  <c r="G1134" i="36" s="1"/>
  <c r="G1135" i="36" s="1"/>
  <c r="G1136" i="36" s="1"/>
  <c r="G1137" i="36" s="1"/>
  <c r="G1138" i="36" s="1"/>
  <c r="G1139" i="36" s="1"/>
  <c r="G1140" i="36" s="1"/>
  <c r="G1141" i="36" s="1"/>
  <c r="G1142" i="36" s="1"/>
  <c r="G1143" i="36" s="1"/>
  <c r="G1144" i="36" s="1"/>
  <c r="G1145" i="36" s="1"/>
  <c r="G1146" i="36" s="1"/>
  <c r="G1147" i="36" s="1"/>
  <c r="G1148" i="36" s="1"/>
  <c r="G1149" i="36" s="1"/>
  <c r="G1150" i="36" s="1"/>
  <c r="G1151" i="36" s="1"/>
  <c r="G1152" i="36" s="1"/>
  <c r="G1153" i="36" s="1"/>
  <c r="G1154" i="36" s="1"/>
  <c r="G1155" i="36" s="1"/>
  <c r="G1156" i="36" s="1"/>
  <c r="G1157" i="36" s="1"/>
  <c r="G1158" i="36" s="1"/>
  <c r="G1159" i="36" s="1"/>
  <c r="G1160" i="36" s="1"/>
  <c r="G1161" i="36" s="1"/>
  <c r="G1162" i="36" s="1"/>
  <c r="G1163" i="36" s="1"/>
  <c r="G1164" i="36" s="1"/>
  <c r="G1165" i="36" s="1"/>
  <c r="G1166" i="36" s="1"/>
  <c r="G1167" i="36" s="1"/>
  <c r="G1168" i="36" s="1"/>
  <c r="G1169" i="36" s="1"/>
  <c r="G1170" i="36" s="1"/>
  <c r="G1171" i="36" s="1"/>
  <c r="G1172" i="36" s="1"/>
  <c r="G1173" i="36" s="1"/>
  <c r="G1174" i="36" s="1"/>
  <c r="G1175" i="36" s="1"/>
  <c r="G1176" i="36" s="1"/>
  <c r="G1177" i="36" s="1"/>
  <c r="G1178" i="36" s="1"/>
  <c r="G1179" i="36" s="1"/>
  <c r="G1180" i="36" s="1"/>
  <c r="G1181" i="36" s="1"/>
  <c r="G1182" i="36" s="1"/>
  <c r="G1183" i="36" s="1"/>
  <c r="G1184" i="36" s="1"/>
  <c r="G1185" i="36" s="1"/>
  <c r="G1186" i="36" s="1"/>
  <c r="G1187" i="36" s="1"/>
  <c r="G1188" i="36" s="1"/>
  <c r="G1189" i="36" s="1"/>
  <c r="G1190" i="36" s="1"/>
  <c r="G1191" i="36" s="1"/>
  <c r="G1192" i="36" s="1"/>
  <c r="G1193" i="36" s="1"/>
  <c r="G1194" i="36" s="1"/>
  <c r="G1195" i="36" s="1"/>
  <c r="G1196" i="36" s="1"/>
  <c r="G1197" i="36" s="1"/>
  <c r="G1198" i="36" s="1"/>
  <c r="G1199" i="36" s="1"/>
  <c r="G1200" i="36" s="1"/>
  <c r="G1201" i="36" s="1"/>
  <c r="G1202" i="36" s="1"/>
  <c r="G1203" i="36" s="1"/>
  <c r="G1204" i="36" s="1"/>
  <c r="G1205" i="36" s="1"/>
  <c r="G1206" i="36" s="1"/>
  <c r="G1207" i="36" s="1"/>
  <c r="G1208" i="36" s="1"/>
  <c r="G1209" i="36" s="1"/>
  <c r="G1210" i="36" s="1"/>
  <c r="G1211" i="36" s="1"/>
  <c r="G1212" i="36" s="1"/>
  <c r="G1213" i="36" s="1"/>
  <c r="G1214" i="36" s="1"/>
  <c r="G1215" i="36" s="1"/>
  <c r="G1216" i="36" s="1"/>
  <c r="G1217" i="36" s="1"/>
  <c r="G1218" i="36" s="1"/>
  <c r="G1219" i="36" s="1"/>
  <c r="G1220" i="36" s="1"/>
  <c r="G1221" i="36" s="1"/>
  <c r="G1222" i="36" s="1"/>
  <c r="G1223" i="36" s="1"/>
  <c r="G1224" i="36" s="1"/>
  <c r="G1225" i="36" s="1"/>
  <c r="G1226" i="36" s="1"/>
  <c r="G1227" i="36" s="1"/>
  <c r="G1228" i="36" s="1"/>
  <c r="G1229" i="36" s="1"/>
  <c r="G1230" i="36" s="1"/>
  <c r="G1231" i="36" s="1"/>
  <c r="G1232" i="36" s="1"/>
  <c r="G1233" i="36" s="1"/>
  <c r="G1234" i="36" s="1"/>
  <c r="G1235" i="36" s="1"/>
  <c r="G1236" i="36" s="1"/>
  <c r="G1237" i="36" s="1"/>
  <c r="G1238" i="36" s="1"/>
  <c r="G1239" i="36" s="1"/>
  <c r="G1240" i="36" s="1"/>
  <c r="G1241" i="36" s="1"/>
  <c r="G1242" i="36" s="1"/>
  <c r="G1243" i="36" s="1"/>
  <c r="G1244" i="36" s="1"/>
  <c r="G1245" i="36" s="1"/>
  <c r="G1246" i="36" s="1"/>
  <c r="G1247" i="36" s="1"/>
  <c r="G1248" i="36" s="1"/>
  <c r="G1249" i="36" s="1"/>
  <c r="G1250" i="36" s="1"/>
  <c r="G1251" i="36" s="1"/>
  <c r="G1252" i="36" s="1"/>
  <c r="G1253" i="36" s="1"/>
  <c r="G1254" i="36" s="1"/>
  <c r="G1255" i="36" s="1"/>
  <c r="G1256" i="36" s="1"/>
  <c r="G1257" i="36" s="1"/>
  <c r="G1258" i="36" s="1"/>
  <c r="G1259" i="36" s="1"/>
  <c r="G1260" i="36" s="1"/>
  <c r="G1261" i="36" s="1"/>
  <c r="G1262" i="36" s="1"/>
  <c r="G1263" i="36" s="1"/>
  <c r="G1264" i="36" s="1"/>
  <c r="G1265" i="36" s="1"/>
  <c r="G1266" i="36" s="1"/>
  <c r="G1267" i="36" s="1"/>
  <c r="G1268" i="36" s="1"/>
  <c r="G1269" i="36" s="1"/>
  <c r="G1270" i="36" s="1"/>
  <c r="G1271" i="36" s="1"/>
  <c r="G1272" i="36" s="1"/>
  <c r="G1273" i="36" s="1"/>
  <c r="G1274" i="36" s="1"/>
  <c r="G1275" i="36" s="1"/>
  <c r="G1276" i="36" s="1"/>
  <c r="G1277" i="36" s="1"/>
  <c r="G1278" i="36" s="1"/>
  <c r="G1279" i="36" s="1"/>
  <c r="G1280" i="36" s="1"/>
  <c r="G1281" i="36" s="1"/>
  <c r="G1282" i="36" s="1"/>
  <c r="G1283" i="36" s="1"/>
  <c r="G1284" i="36" s="1"/>
  <c r="G1285" i="36" s="1"/>
  <c r="G1286" i="36" s="1"/>
  <c r="G1287" i="36" s="1"/>
  <c r="G1288" i="36" s="1"/>
  <c r="G1289" i="36" s="1"/>
  <c r="G1290" i="36" s="1"/>
  <c r="G1291" i="36" s="1"/>
  <c r="G1292" i="36" s="1"/>
  <c r="G1293" i="36" s="1"/>
  <c r="G1294" i="36" s="1"/>
  <c r="G1295" i="36" s="1"/>
  <c r="G1296" i="36" s="1"/>
  <c r="G1297" i="36" s="1"/>
  <c r="G1298" i="36" s="1"/>
  <c r="G1299" i="36" s="1"/>
  <c r="G1300" i="36" s="1"/>
  <c r="G1301" i="36" s="1"/>
  <c r="G1302" i="36" s="1"/>
  <c r="G1303" i="36" s="1"/>
  <c r="G1304" i="36" s="1"/>
  <c r="G1305" i="36" s="1"/>
  <c r="G1306" i="36" s="1"/>
  <c r="G1307" i="36" s="1"/>
  <c r="G1308" i="36" s="1"/>
  <c r="G1309" i="36" s="1"/>
  <c r="G1310" i="36" s="1"/>
  <c r="G1311" i="36" s="1"/>
  <c r="G1312" i="36" s="1"/>
  <c r="G1313" i="36" s="1"/>
  <c r="G1314" i="36" s="1"/>
  <c r="G1315" i="36" s="1"/>
  <c r="G1316" i="36" s="1"/>
  <c r="C39" i="49"/>
  <c r="AC39" i="49" s="1"/>
  <c r="G1317" i="36"/>
  <c r="G1318" i="36" s="1"/>
  <c r="G1319" i="36" s="1"/>
  <c r="G1320" i="36" s="1"/>
  <c r="G1321" i="36" s="1"/>
  <c r="G1322" i="36" s="1"/>
  <c r="G948" i="1"/>
  <c r="G949" i="1" s="1"/>
  <c r="G950" i="1" s="1"/>
  <c r="G951" i="1" s="1"/>
  <c r="G952" i="1" s="1"/>
  <c r="G953" i="1" s="1"/>
  <c r="G954" i="1" s="1"/>
  <c r="G955" i="1" s="1"/>
  <c r="G956" i="1" s="1"/>
  <c r="G904" i="5"/>
  <c r="G905" i="5" s="1"/>
  <c r="G906" i="5" s="1"/>
  <c r="G907" i="5" s="1"/>
  <c r="G908" i="5" s="1"/>
  <c r="G909" i="5" s="1"/>
  <c r="G910" i="5" s="1"/>
  <c r="G911" i="5" s="1"/>
  <c r="G912" i="5" s="1"/>
  <c r="G913" i="5" s="1"/>
  <c r="G914" i="5" s="1"/>
  <c r="G915" i="5" s="1"/>
  <c r="G916" i="5" s="1"/>
  <c r="G917" i="5" s="1"/>
  <c r="G918" i="5" s="1"/>
  <c r="G919" i="5" s="1"/>
  <c r="G920" i="5" s="1"/>
  <c r="G921" i="5" s="1"/>
  <c r="G922" i="5" s="1"/>
  <c r="G923" i="5" s="1"/>
  <c r="G924" i="5" s="1"/>
  <c r="G925" i="5" s="1"/>
  <c r="G926" i="5" s="1"/>
  <c r="G927" i="5" s="1"/>
  <c r="G928" i="5" s="1"/>
  <c r="G929" i="5" s="1"/>
  <c r="G930" i="5" s="1"/>
  <c r="G931" i="5" s="1"/>
  <c r="G932" i="5" s="1"/>
  <c r="G933" i="5" s="1"/>
  <c r="G934" i="5" s="1"/>
  <c r="G723" i="29"/>
  <c r="G724" i="29" s="1"/>
  <c r="G725" i="29" s="1"/>
  <c r="G726" i="29" s="1"/>
  <c r="G727" i="29" s="1"/>
  <c r="G820" i="25"/>
  <c r="G821" i="25" s="1"/>
  <c r="G822" i="25" s="1"/>
  <c r="G823" i="25" s="1"/>
  <c r="G667" i="33"/>
  <c r="G668" i="33" s="1"/>
  <c r="G669" i="33" s="1"/>
  <c r="G670" i="33" s="1"/>
  <c r="G671" i="33" s="1"/>
  <c r="G672" i="33" s="1"/>
  <c r="G673" i="33" s="1"/>
  <c r="G674" i="33" s="1"/>
  <c r="G675" i="33" s="1"/>
  <c r="G676" i="33" s="1"/>
  <c r="G677" i="33" s="1"/>
  <c r="G678" i="33" s="1"/>
  <c r="G679" i="33" s="1"/>
  <c r="G680" i="33" s="1"/>
  <c r="G681" i="33" s="1"/>
  <c r="G682" i="33" s="1"/>
  <c r="G683" i="33" s="1"/>
  <c r="G684" i="33" s="1"/>
  <c r="G685" i="33" s="1"/>
  <c r="G686" i="33" s="1"/>
  <c r="G687" i="33" s="1"/>
  <c r="G688" i="33" s="1"/>
  <c r="G689" i="33" s="1"/>
  <c r="G690" i="33" s="1"/>
  <c r="G691" i="33" s="1"/>
  <c r="G692" i="33" s="1"/>
  <c r="G693" i="33" s="1"/>
  <c r="G694" i="33" s="1"/>
  <c r="G695" i="33" s="1"/>
  <c r="G314" i="41"/>
  <c r="G315" i="41" s="1"/>
  <c r="G316" i="41" s="1"/>
  <c r="G317" i="41" s="1"/>
  <c r="G318" i="41" s="1"/>
  <c r="G319" i="41" s="1"/>
  <c r="G320" i="41" s="1"/>
  <c r="G321" i="41" s="1"/>
  <c r="G322" i="41" s="1"/>
  <c r="G323" i="41" s="1"/>
  <c r="G324" i="41" s="1"/>
  <c r="G325" i="41" s="1"/>
  <c r="G326" i="41" s="1"/>
  <c r="G327" i="41" s="1"/>
  <c r="G328" i="41" s="1"/>
  <c r="G329" i="41" s="1"/>
  <c r="G330" i="41" s="1"/>
  <c r="G331" i="41" s="1"/>
  <c r="G696" i="33"/>
  <c r="G697" i="33" s="1"/>
  <c r="G698" i="33" s="1"/>
  <c r="G699" i="33" s="1"/>
  <c r="G700" i="33" s="1"/>
  <c r="G701" i="33" s="1"/>
  <c r="G702" i="33" s="1"/>
  <c r="G703" i="33" s="1"/>
  <c r="G704" i="33" s="1"/>
  <c r="G705" i="33" s="1"/>
  <c r="G706" i="33" s="1"/>
  <c r="G707" i="33" s="1"/>
  <c r="G708" i="33" s="1"/>
  <c r="G709" i="33" s="1"/>
  <c r="G710" i="33" s="1"/>
  <c r="G711" i="33" s="1"/>
  <c r="G712" i="33" s="1"/>
  <c r="G713" i="33" s="1"/>
  <c r="G714" i="33"/>
  <c r="G715" i="33" s="1"/>
  <c r="G716" i="33" s="1"/>
  <c r="G717" i="33" s="1"/>
  <c r="G718" i="33" s="1"/>
  <c r="G719" i="33" s="1"/>
  <c r="G720" i="33" s="1"/>
  <c r="G721" i="33" s="1"/>
  <c r="G722" i="33" s="1"/>
  <c r="G723" i="33" s="1"/>
  <c r="G724" i="33" s="1"/>
  <c r="G725" i="33" s="1"/>
  <c r="G726" i="33" s="1"/>
  <c r="G727" i="33" s="1"/>
  <c r="G728" i="33" s="1"/>
  <c r="G729" i="33" s="1"/>
  <c r="G730" i="33" s="1"/>
  <c r="G731" i="33" s="1"/>
  <c r="G732" i="33" s="1"/>
  <c r="G733" i="33" s="1"/>
  <c r="G734" i="33" s="1"/>
  <c r="G735" i="33" s="1"/>
  <c r="G349" i="21"/>
  <c r="G350" i="21" s="1"/>
  <c r="G351" i="21" s="1"/>
  <c r="G352" i="21" s="1"/>
  <c r="G353" i="21" s="1"/>
  <c r="G354" i="21" s="1"/>
  <c r="G355" i="21" s="1"/>
  <c r="G356" i="21" s="1"/>
  <c r="G357" i="21" s="1"/>
  <c r="G358" i="21" s="1"/>
  <c r="G359" i="21" s="1"/>
  <c r="G360" i="21" s="1"/>
  <c r="G361" i="21" s="1"/>
  <c r="G362" i="21" s="1"/>
  <c r="G363" i="21" s="1"/>
  <c r="G364" i="21" s="1"/>
  <c r="G718" i="24"/>
  <c r="G719" i="24" s="1"/>
  <c r="G720" i="24" s="1"/>
  <c r="G721" i="24" s="1"/>
  <c r="G365" i="2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570" i="32"/>
  <c r="G571" i="32" s="1"/>
  <c r="G572" i="32" s="1"/>
  <c r="G573" i="32" s="1"/>
  <c r="G574" i="32" s="1"/>
  <c r="G575" i="32" s="1"/>
  <c r="G576" i="32" s="1"/>
  <c r="G577" i="32" s="1"/>
  <c r="G578" i="32" s="1"/>
  <c r="G579" i="32" s="1"/>
  <c r="G580" i="32" s="1"/>
  <c r="G581" i="32" s="1"/>
  <c r="G582" i="32" s="1"/>
  <c r="G583" i="32" s="1"/>
  <c r="G584" i="32" s="1"/>
  <c r="G585" i="32" s="1"/>
  <c r="G586" i="32" s="1"/>
  <c r="G587" i="32" s="1"/>
  <c r="G588" i="32" s="1"/>
  <c r="G589" i="32" s="1"/>
  <c r="G590" i="32" s="1"/>
  <c r="G591" i="32" s="1"/>
  <c r="G592" i="32" s="1"/>
  <c r="G593" i="32" s="1"/>
  <c r="G594" i="32" s="1"/>
  <c r="G595" i="32" s="1"/>
  <c r="G596" i="32" s="1"/>
  <c r="G597" i="32" s="1"/>
  <c r="G598" i="32" s="1"/>
  <c r="G599" i="32" s="1"/>
  <c r="G600" i="32" s="1"/>
  <c r="G601" i="32" s="1"/>
  <c r="G602" i="32" s="1"/>
  <c r="G603" i="32" s="1"/>
  <c r="G604" i="32" s="1"/>
  <c r="G605" i="32" s="1"/>
  <c r="G606" i="32" s="1"/>
  <c r="G607" i="32" s="1"/>
  <c r="G608" i="32" s="1"/>
  <c r="G609" i="32" s="1"/>
  <c r="G610" i="32" s="1"/>
  <c r="G611" i="32" s="1"/>
  <c r="G612" i="32" s="1"/>
  <c r="G613" i="32" s="1"/>
  <c r="G614" i="32" s="1"/>
  <c r="G615" i="32" s="1"/>
  <c r="G616" i="32" s="1"/>
  <c r="G323" i="17"/>
  <c r="G324" i="17" s="1"/>
  <c r="G325" i="17" s="1"/>
  <c r="G326" i="17" s="1"/>
  <c r="G327" i="17" s="1"/>
  <c r="G328" i="17" s="1"/>
  <c r="G329" i="17" s="1"/>
  <c r="G330" i="17" s="1"/>
  <c r="G331" i="17" s="1"/>
  <c r="G332" i="17" s="1"/>
  <c r="G333" i="17" s="1"/>
  <c r="G334" i="17" s="1"/>
  <c r="G335" i="17" s="1"/>
  <c r="G336" i="17" s="1"/>
  <c r="G337" i="17" s="1"/>
  <c r="G338" i="17" s="1"/>
  <c r="G339" i="17" s="1"/>
  <c r="G340" i="17" s="1"/>
  <c r="G341" i="17" s="1"/>
  <c r="G342" i="17" s="1"/>
  <c r="G343" i="17" s="1"/>
  <c r="G344" i="17" s="1"/>
  <c r="G345" i="17" s="1"/>
  <c r="G346" i="17" s="1"/>
  <c r="G347" i="17" s="1"/>
  <c r="G348" i="17" s="1"/>
  <c r="G525" i="6"/>
  <c r="G526" i="6" s="1"/>
  <c r="G527" i="6" s="1"/>
  <c r="G528" i="6" s="1"/>
  <c r="G529" i="6" s="1"/>
  <c r="G530" i="6" s="1"/>
  <c r="G531" i="6" s="1"/>
  <c r="G532" i="6" s="1"/>
  <c r="G533" i="6" s="1"/>
  <c r="G534" i="6" s="1"/>
  <c r="G535" i="6" s="1"/>
  <c r="G536" i="6" s="1"/>
  <c r="G537" i="6" s="1"/>
  <c r="G538" i="6" s="1"/>
  <c r="G539" i="6" s="1"/>
  <c r="G540" i="6" s="1"/>
  <c r="G541" i="6" s="1"/>
  <c r="G542" i="6" s="1"/>
  <c r="G543" i="6" s="1"/>
  <c r="G551" i="10"/>
  <c r="G552" i="10" s="1"/>
  <c r="G553" i="10" s="1"/>
  <c r="G554" i="10" s="1"/>
  <c r="G555" i="10" s="1"/>
  <c r="G556" i="10" s="1"/>
  <c r="G557" i="10" s="1"/>
  <c r="G558" i="10" s="1"/>
  <c r="G559" i="10" s="1"/>
  <c r="G560" i="10" s="1"/>
  <c r="G378" i="11"/>
  <c r="G379" i="11" s="1"/>
  <c r="G380" i="11" s="1"/>
  <c r="G381" i="11" s="1"/>
  <c r="G382" i="11" s="1"/>
  <c r="G383" i="11" s="1"/>
  <c r="G384" i="11" s="1"/>
  <c r="G385" i="11" s="1"/>
  <c r="G386" i="11" s="1"/>
  <c r="G387" i="11" s="1"/>
  <c r="G388" i="11" s="1"/>
  <c r="G629" i="37"/>
  <c r="G630" i="37" s="1"/>
  <c r="G631" i="37" s="1"/>
  <c r="G632" i="37" s="1"/>
  <c r="G633" i="37" s="1"/>
  <c r="G634" i="37" s="1"/>
  <c r="G635" i="37" s="1"/>
  <c r="G636" i="37" s="1"/>
  <c r="G637" i="37" s="1"/>
  <c r="G638" i="37" s="1"/>
  <c r="G639" i="37" s="1"/>
  <c r="G640" i="37" s="1"/>
  <c r="G641" i="37" s="1"/>
  <c r="G642" i="37" s="1"/>
  <c r="G643" i="37" s="1"/>
  <c r="G644" i="37" s="1"/>
  <c r="G645" i="37" s="1"/>
  <c r="G646" i="37" s="1"/>
  <c r="G647" i="37" s="1"/>
  <c r="G648" i="37" s="1"/>
  <c r="G649" i="37" s="1"/>
  <c r="G650" i="37" s="1"/>
  <c r="G651" i="37" s="1"/>
  <c r="G652" i="37" s="1"/>
  <c r="G653" i="37" s="1"/>
  <c r="G654" i="37" s="1"/>
  <c r="G655" i="37" s="1"/>
  <c r="G656" i="37" s="1"/>
  <c r="G657" i="37" s="1"/>
  <c r="G658" i="37" s="1"/>
  <c r="G659" i="37" s="1"/>
  <c r="G660" i="37" s="1"/>
  <c r="G661" i="37" s="1"/>
  <c r="G662" i="37" s="1"/>
  <c r="G663" i="37" s="1"/>
  <c r="G664" i="37" s="1"/>
  <c r="G665" i="37" s="1"/>
  <c r="G666" i="37" s="1"/>
  <c r="G667" i="37" s="1"/>
  <c r="G668" i="37" s="1"/>
  <c r="G669" i="37" s="1"/>
  <c r="G670" i="37" s="1"/>
  <c r="G671" i="37" s="1"/>
  <c r="G672" i="37" s="1"/>
  <c r="G673" i="37" s="1"/>
  <c r="G674" i="37" s="1"/>
  <c r="G526" i="18"/>
  <c r="G527" i="18" s="1"/>
  <c r="G528" i="18" s="1"/>
  <c r="G529" i="18" s="1"/>
  <c r="G530" i="18" s="1"/>
  <c r="G384" i="3"/>
  <c r="G385" i="3" s="1"/>
  <c r="G386" i="3" s="1"/>
  <c r="G387" i="3" s="1"/>
  <c r="G388" i="3" s="1"/>
  <c r="G389" i="3" s="1"/>
  <c r="G390" i="3" s="1"/>
  <c r="G494" i="8"/>
  <c r="G507" i="9"/>
  <c r="G508" i="9" s="1"/>
  <c r="G509" i="9" s="1"/>
  <c r="G510" i="9" s="1"/>
  <c r="G511" i="9" s="1"/>
  <c r="G512" i="9" s="1"/>
  <c r="G513" i="9" s="1"/>
  <c r="G514" i="9" s="1"/>
  <c r="G515" i="9" s="1"/>
  <c r="G516" i="9" s="1"/>
  <c r="G517" i="9" s="1"/>
  <c r="G518" i="9" s="1"/>
  <c r="G519" i="9" s="1"/>
  <c r="G520" i="9" s="1"/>
  <c r="G178" i="20"/>
  <c r="G179" i="20" s="1"/>
  <c r="G180" i="20" s="1"/>
  <c r="G181" i="20" s="1"/>
  <c r="G182" i="20" s="1"/>
  <c r="G183" i="20" s="1"/>
  <c r="G184" i="20" s="1"/>
  <c r="G185" i="20" s="1"/>
  <c r="G186" i="20" s="1"/>
  <c r="G187" i="20" s="1"/>
  <c r="G188" i="20" s="1"/>
  <c r="G189" i="20" s="1"/>
  <c r="G190" i="20" s="1"/>
  <c r="G191" i="20" s="1"/>
  <c r="G192" i="20" s="1"/>
  <c r="G193" i="20" s="1"/>
  <c r="G194" i="20" s="1"/>
  <c r="G195" i="20" s="1"/>
  <c r="G196" i="20" s="1"/>
  <c r="G197" i="20" s="1"/>
  <c r="G150" i="22"/>
  <c r="G151" i="22" s="1"/>
  <c r="G152" i="22" s="1"/>
  <c r="G153" i="22" s="1"/>
  <c r="G154" i="22" s="1"/>
  <c r="G155" i="22" s="1"/>
  <c r="G156" i="22" s="1"/>
  <c r="G157" i="22" s="1"/>
  <c r="G158" i="22" s="1"/>
  <c r="G159" i="22" s="1"/>
  <c r="G160" i="22" s="1"/>
  <c r="G161" i="22" s="1"/>
  <c r="G162" i="22" s="1"/>
  <c r="G163" i="22" s="1"/>
  <c r="G164" i="22" s="1"/>
  <c r="G165" i="22" s="1"/>
  <c r="G166" i="22" s="1"/>
  <c r="G167" i="22" s="1"/>
  <c r="G168" i="22" s="1"/>
  <c r="G169" i="22" s="1"/>
  <c r="G299" i="19"/>
  <c r="G300" i="19" s="1"/>
  <c r="G301" i="19" s="1"/>
  <c r="G302" i="19" s="1"/>
  <c r="G303" i="19" s="1"/>
  <c r="G304" i="19" s="1"/>
  <c r="G305" i="19" s="1"/>
  <c r="G306" i="19" s="1"/>
  <c r="G307" i="19" s="1"/>
  <c r="G308" i="19" s="1"/>
  <c r="G309" i="19" s="1"/>
  <c r="G310" i="19" s="1"/>
  <c r="G311" i="19" s="1"/>
  <c r="G312" i="19" s="1"/>
  <c r="G313" i="19" s="1"/>
  <c r="G314" i="19" s="1"/>
  <c r="G315" i="19" s="1"/>
  <c r="G316" i="19" s="1"/>
  <c r="G317" i="19" s="1"/>
  <c r="G318" i="19" s="1"/>
  <c r="G319" i="19" s="1"/>
  <c r="G320" i="19" s="1"/>
  <c r="G321" i="19" s="1"/>
  <c r="G322" i="19" s="1"/>
  <c r="G323" i="19" s="1"/>
  <c r="G324" i="19" s="1"/>
  <c r="G325" i="19" s="1"/>
  <c r="G326" i="19" s="1"/>
  <c r="G530" i="38"/>
  <c r="G531" i="38" s="1"/>
  <c r="G532" i="38" s="1"/>
  <c r="G533" i="38" s="1"/>
  <c r="G534" i="38" s="1"/>
  <c r="G535" i="38" s="1"/>
  <c r="G536" i="38" s="1"/>
  <c r="G537" i="38" s="1"/>
  <c r="G538" i="38" s="1"/>
  <c r="G539" i="38" s="1"/>
  <c r="G540" i="38" s="1"/>
  <c r="G541" i="38" s="1"/>
  <c r="G542" i="38" s="1"/>
  <c r="G543" i="38" s="1"/>
  <c r="G544" i="38" s="1"/>
  <c r="G545" i="38" s="1"/>
  <c r="G546" i="38" s="1"/>
  <c r="G547" i="38" s="1"/>
  <c r="G548" i="38" s="1"/>
  <c r="G549" i="38" s="1"/>
  <c r="G550" i="38" s="1"/>
  <c r="G551" i="38" s="1"/>
  <c r="G447" i="40"/>
  <c r="G448" i="40" s="1"/>
  <c r="G449" i="40" s="1"/>
  <c r="G450" i="40" s="1"/>
  <c r="G451" i="40" s="1"/>
  <c r="G452" i="40" s="1"/>
  <c r="G453" i="40" s="1"/>
  <c r="G454" i="40" s="1"/>
  <c r="G455" i="40" s="1"/>
  <c r="G456" i="40" s="1"/>
  <c r="G457" i="40" s="1"/>
  <c r="G458" i="40" s="1"/>
  <c r="G334" i="7"/>
  <c r="G335" i="7" s="1"/>
  <c r="G336" i="7" s="1"/>
  <c r="G337" i="7" s="1"/>
  <c r="G338" i="7" s="1"/>
  <c r="G339" i="7" s="1"/>
  <c r="G340" i="7" s="1"/>
  <c r="G341" i="7" s="1"/>
  <c r="G385" i="42"/>
  <c r="G386" i="42" s="1"/>
  <c r="G387" i="42" s="1"/>
  <c r="G388" i="42" s="1"/>
  <c r="G389" i="42" s="1"/>
  <c r="G390" i="42" s="1"/>
  <c r="G391" i="42" s="1"/>
  <c r="G392" i="42" s="1"/>
  <c r="G393" i="42" s="1"/>
  <c r="G394" i="42" s="1"/>
  <c r="G395" i="42" s="1"/>
  <c r="G360" i="16"/>
  <c r="G361" i="16" s="1"/>
  <c r="G377" i="34"/>
  <c r="G378" i="34" s="1"/>
  <c r="G379" i="34" s="1"/>
  <c r="G380" i="34" s="1"/>
  <c r="G381" i="34" s="1"/>
  <c r="G382" i="34" s="1"/>
  <c r="G383" i="34" s="1"/>
  <c r="G384" i="34" s="1"/>
  <c r="G385" i="34" s="1"/>
  <c r="G386" i="34" s="1"/>
  <c r="G387" i="34" s="1"/>
  <c r="G388" i="34" s="1"/>
  <c r="G389" i="34" s="1"/>
  <c r="G390" i="34" s="1"/>
  <c r="G391" i="34" s="1"/>
  <c r="G392" i="34" s="1"/>
  <c r="G393" i="34" s="1"/>
  <c r="G394" i="34" s="1"/>
  <c r="G395" i="34" s="1"/>
  <c r="G396" i="34" s="1"/>
  <c r="G397" i="34" s="1"/>
  <c r="G398" i="34" s="1"/>
  <c r="G399" i="34" s="1"/>
  <c r="G400" i="34" s="1"/>
  <c r="G401" i="34" s="1"/>
  <c r="G402" i="34" s="1"/>
  <c r="G403" i="34" s="1"/>
  <c r="G404" i="34" s="1"/>
  <c r="G405" i="34" s="1"/>
  <c r="G406" i="34" s="1"/>
  <c r="G407" i="34" s="1"/>
  <c r="G408" i="34" s="1"/>
  <c r="G409" i="34" s="1"/>
  <c r="G410" i="34" s="1"/>
  <c r="G411" i="34" s="1"/>
  <c r="G412" i="34" s="1"/>
  <c r="G413" i="34" s="1"/>
  <c r="G414" i="34" s="1"/>
  <c r="G415" i="34" s="1"/>
  <c r="G416" i="34" s="1"/>
  <c r="G417" i="34" s="1"/>
  <c r="G418" i="34" s="1"/>
  <c r="G419" i="34" s="1"/>
  <c r="G420" i="34" s="1"/>
  <c r="G421" i="34" s="1"/>
  <c r="G422" i="34" s="1"/>
  <c r="G423" i="34" s="1"/>
  <c r="G424" i="34" s="1"/>
  <c r="G425" i="34" s="1"/>
  <c r="G426" i="34" s="1"/>
  <c r="G427" i="34" s="1"/>
  <c r="G428" i="34" s="1"/>
  <c r="G429" i="34" s="1"/>
  <c r="G430" i="34" s="1"/>
  <c r="G431" i="34" s="1"/>
  <c r="G432" i="34" s="1"/>
  <c r="G433" i="34" s="1"/>
  <c r="G434" i="34" s="1"/>
  <c r="G435" i="34" s="1"/>
  <c r="G436" i="34" s="1"/>
  <c r="G437" i="34" s="1"/>
  <c r="G438" i="34" s="1"/>
  <c r="G439" i="34" s="1"/>
  <c r="G440" i="34" s="1"/>
  <c r="G441" i="34" s="1"/>
  <c r="G442" i="34" s="1"/>
  <c r="G443" i="34" s="1"/>
  <c r="G444" i="34" s="1"/>
  <c r="G445" i="34" s="1"/>
  <c r="G446" i="34" s="1"/>
  <c r="G447" i="34" s="1"/>
  <c r="G448" i="34" s="1"/>
  <c r="G449" i="34" s="1"/>
  <c r="G450" i="34" s="1"/>
  <c r="G451" i="34" s="1"/>
  <c r="G452" i="34" s="1"/>
  <c r="G453" i="34" s="1"/>
  <c r="G454" i="34" s="1"/>
  <c r="G455" i="34" s="1"/>
  <c r="G456" i="34" s="1"/>
  <c r="G457" i="34" s="1"/>
  <c r="G458" i="34" s="1"/>
  <c r="G459" i="34" s="1"/>
  <c r="G460" i="34" s="1"/>
  <c r="G461" i="34" s="1"/>
  <c r="G451" i="47"/>
  <c r="G452" i="47" s="1"/>
  <c r="G453" i="47" s="1"/>
  <c r="G454" i="47" s="1"/>
  <c r="G455" i="47" s="1"/>
  <c r="G456" i="47" s="1"/>
  <c r="G457" i="47" s="1"/>
  <c r="G458" i="47" s="1"/>
  <c r="G383" i="13"/>
  <c r="G384" i="13" s="1"/>
  <c r="G385" i="13" s="1"/>
  <c r="G386" i="13" s="1"/>
  <c r="G387" i="13" s="1"/>
  <c r="G388" i="13" s="1"/>
  <c r="G389" i="13" s="1"/>
  <c r="G390" i="13" s="1"/>
  <c r="G391" i="13" s="1"/>
  <c r="G392" i="13" s="1"/>
  <c r="G393" i="13" s="1"/>
  <c r="G394" i="13" s="1"/>
  <c r="G395" i="13" s="1"/>
  <c r="G396" i="13" s="1"/>
  <c r="G397" i="13" s="1"/>
  <c r="G398" i="13" s="1"/>
  <c r="G399" i="13" s="1"/>
  <c r="G400" i="13" s="1"/>
  <c r="G401" i="13" s="1"/>
  <c r="G402" i="13" s="1"/>
  <c r="G403" i="13" s="1"/>
  <c r="G404" i="13" s="1"/>
  <c r="G405" i="13" s="1"/>
  <c r="G406" i="13" s="1"/>
  <c r="G407" i="13" s="1"/>
  <c r="G408" i="13" s="1"/>
  <c r="G409" i="13" s="1"/>
  <c r="G410" i="13" s="1"/>
  <c r="G411" i="13" s="1"/>
  <c r="G412" i="13" s="1"/>
  <c r="G413" i="13" s="1"/>
  <c r="G414" i="13" s="1"/>
  <c r="G415" i="13" s="1"/>
  <c r="G416" i="13" s="1"/>
  <c r="G417" i="13" s="1"/>
  <c r="G418" i="13" s="1"/>
  <c r="G419" i="13" s="1"/>
  <c r="G420" i="13" s="1"/>
  <c r="G421" i="13" s="1"/>
  <c r="G422" i="13" s="1"/>
  <c r="G423" i="13" s="1"/>
  <c r="G424" i="13" s="1"/>
  <c r="G344" i="15"/>
  <c r="G345" i="15" s="1"/>
  <c r="G346" i="15" s="1"/>
  <c r="G347" i="15" s="1"/>
  <c r="G348" i="15" s="1"/>
  <c r="G349" i="15" s="1"/>
  <c r="G350" i="15" s="1"/>
  <c r="G351" i="15" s="1"/>
  <c r="G352" i="15" s="1"/>
  <c r="G353" i="15" s="1"/>
  <c r="G354" i="15" s="1"/>
  <c r="G423" i="30"/>
  <c r="G424" i="30" s="1"/>
  <c r="G425" i="30" s="1"/>
  <c r="G426" i="30" s="1"/>
  <c r="G427" i="30" s="1"/>
  <c r="G428" i="30" s="1"/>
  <c r="G429" i="30" s="1"/>
  <c r="G430" i="30" s="1"/>
  <c r="G431" i="30" s="1"/>
  <c r="G432" i="30" s="1"/>
  <c r="G433" i="30" s="1"/>
  <c r="G434" i="30" s="1"/>
  <c r="G435" i="30" s="1"/>
  <c r="G436" i="30" s="1"/>
  <c r="G437" i="30" s="1"/>
  <c r="G438" i="30" s="1"/>
  <c r="G439" i="30" s="1"/>
  <c r="G440" i="30" s="1"/>
  <c r="G441" i="30" s="1"/>
  <c r="G442" i="30" s="1"/>
  <c r="G443" i="30" s="1"/>
  <c r="G444" i="30" s="1"/>
  <c r="G445" i="30" s="1"/>
  <c r="G446" i="30" s="1"/>
  <c r="G447" i="30" s="1"/>
  <c r="G401" i="46"/>
  <c r="G402" i="46" s="1"/>
  <c r="G403" i="46" s="1"/>
  <c r="G404" i="46" s="1"/>
  <c r="G405" i="46" s="1"/>
  <c r="G406" i="46" s="1"/>
  <c r="G407" i="46" s="1"/>
  <c r="G408" i="46" s="1"/>
  <c r="G409" i="46" s="1"/>
  <c r="G410" i="46" s="1"/>
  <c r="G411" i="46" s="1"/>
  <c r="G412" i="46" s="1"/>
  <c r="G413" i="46" s="1"/>
  <c r="G414" i="46" s="1"/>
  <c r="G380" i="39"/>
  <c r="G381" i="39" s="1"/>
  <c r="G382" i="39" s="1"/>
  <c r="G383" i="39" s="1"/>
  <c r="G384" i="39" s="1"/>
  <c r="G385" i="39" s="1"/>
  <c r="G386" i="39" s="1"/>
  <c r="G387" i="39" s="1"/>
  <c r="G388" i="39" s="1"/>
  <c r="G389" i="39" s="1"/>
  <c r="G390" i="39" s="1"/>
  <c r="G391" i="39" s="1"/>
  <c r="G392" i="39" s="1"/>
  <c r="G393" i="39" s="1"/>
  <c r="G394" i="39" s="1"/>
  <c r="G395" i="39" s="1"/>
  <c r="G396" i="39" s="1"/>
  <c r="G397" i="39" s="1"/>
  <c r="G398" i="39" s="1"/>
  <c r="G399" i="39" s="1"/>
  <c r="G400" i="39" s="1"/>
  <c r="G401" i="39" s="1"/>
  <c r="G402" i="39" s="1"/>
  <c r="G403" i="39" s="1"/>
  <c r="G404" i="39" s="1"/>
  <c r="G405" i="39" s="1"/>
  <c r="G406" i="39" s="1"/>
  <c r="G407" i="39" s="1"/>
  <c r="G408" i="39" s="1"/>
  <c r="G409" i="39" s="1"/>
  <c r="G410" i="39" s="1"/>
  <c r="G411" i="39" s="1"/>
  <c r="G412" i="39" s="1"/>
  <c r="G413" i="39" s="1"/>
  <c r="G414" i="39" s="1"/>
  <c r="G415" i="39" s="1"/>
  <c r="G416" i="39" s="1"/>
  <c r="G417" i="39" s="1"/>
  <c r="G399" i="31"/>
  <c r="G400" i="31" s="1"/>
  <c r="G401" i="31" s="1"/>
  <c r="G402" i="31" s="1"/>
  <c r="G403" i="31" s="1"/>
  <c r="G404" i="31" s="1"/>
  <c r="G405" i="31" s="1"/>
  <c r="G406" i="31" s="1"/>
  <c r="G407" i="31" s="1"/>
  <c r="G408" i="31" s="1"/>
  <c r="G409" i="31" s="1"/>
  <c r="G410" i="31" s="1"/>
  <c r="G411" i="31" s="1"/>
  <c r="G412" i="31" s="1"/>
  <c r="G413" i="31" s="1"/>
  <c r="G414" i="31" s="1"/>
  <c r="G394" i="27"/>
  <c r="G413" i="23"/>
  <c r="G414" i="23" s="1"/>
  <c r="G415" i="23" s="1"/>
  <c r="G416" i="23" s="1"/>
  <c r="G417" i="23" s="1"/>
  <c r="G418" i="23" s="1"/>
  <c r="G419" i="23" s="1"/>
  <c r="G420" i="23" s="1"/>
  <c r="G421" i="23" s="1"/>
  <c r="G422" i="23" s="1"/>
  <c r="G423" i="23" s="1"/>
  <c r="G424" i="23" s="1"/>
  <c r="G360" i="12"/>
  <c r="G361" i="12" s="1"/>
  <c r="G362" i="12" s="1"/>
  <c r="G363" i="12" s="1"/>
  <c r="G364" i="12" s="1"/>
  <c r="G365" i="12" s="1"/>
  <c r="G366" i="12" s="1"/>
  <c r="G367" i="12" s="1"/>
  <c r="G368" i="12" s="1"/>
  <c r="G369" i="12" s="1"/>
  <c r="G370" i="12" s="1"/>
  <c r="G371" i="12" s="1"/>
  <c r="G372" i="12" s="1"/>
  <c r="G373" i="12" s="1"/>
  <c r="G374" i="12" s="1"/>
  <c r="G375" i="12" s="1"/>
  <c r="G376" i="12" s="1"/>
  <c r="G281" i="2"/>
  <c r="G282" i="2" s="1"/>
  <c r="G283" i="2" s="1"/>
  <c r="G284" i="2" s="1"/>
  <c r="G285" i="2" s="1"/>
  <c r="G286" i="2" s="1"/>
  <c r="G287" i="2" s="1"/>
  <c r="G288" i="2" s="1"/>
  <c r="G289" i="2" s="1"/>
  <c r="G290" i="2" s="1"/>
  <c r="G291" i="2" s="1"/>
  <c r="G292" i="2" s="1"/>
  <c r="G293" i="2" s="1"/>
  <c r="G294" i="2" s="1"/>
  <c r="G295" i="2" s="1"/>
  <c r="G296" i="2" s="1"/>
  <c r="G297" i="2" s="1"/>
  <c r="G298" i="2" s="1"/>
  <c r="G299" i="2" s="1"/>
  <c r="G300" i="2" s="1"/>
  <c r="G301" i="2" s="1"/>
  <c r="G302" i="2" s="1"/>
  <c r="G303" i="2" s="1"/>
  <c r="G304" i="2" s="1"/>
  <c r="G305" i="2" s="1"/>
  <c r="G306" i="2" s="1"/>
  <c r="G307" i="2" s="1"/>
  <c r="G308" i="2" s="1"/>
  <c r="G309" i="2" s="1"/>
  <c r="G310" i="2" s="1"/>
  <c r="G311" i="2" s="1"/>
  <c r="G168" i="14"/>
  <c r="G169" i="14" s="1"/>
  <c r="G170" i="14" s="1"/>
  <c r="G171" i="14" s="1"/>
  <c r="G172" i="14" s="1"/>
  <c r="G173" i="14" s="1"/>
  <c r="G174" i="14" s="1"/>
  <c r="G175" i="14" s="1"/>
  <c r="G176" i="14" s="1"/>
  <c r="G177" i="14" s="1"/>
  <c r="G178" i="14" s="1"/>
  <c r="G957" i="1" l="1"/>
  <c r="G958" i="1" s="1"/>
  <c r="G959" i="1" s="1"/>
  <c r="G960" i="1" s="1"/>
  <c r="G961" i="1" s="1"/>
  <c r="G962" i="1" s="1"/>
  <c r="G963" i="1" s="1"/>
  <c r="G964" i="1" s="1"/>
  <c r="G965" i="1" s="1"/>
  <c r="G935" i="5"/>
  <c r="G936" i="5" s="1"/>
  <c r="G937" i="5" s="1"/>
  <c r="G938" i="5" s="1"/>
  <c r="G939" i="5" s="1"/>
  <c r="G940" i="5" s="1"/>
  <c r="G941" i="5" s="1"/>
  <c r="G942" i="5" s="1"/>
  <c r="G728" i="29"/>
  <c r="G729" i="29" s="1"/>
  <c r="G730" i="29" s="1"/>
  <c r="G731" i="29" s="1"/>
  <c r="G732" i="29" s="1"/>
  <c r="G733" i="29" s="1"/>
  <c r="G734" i="29" s="1"/>
  <c r="G735" i="29" s="1"/>
  <c r="G736" i="29" s="1"/>
  <c r="G737" i="29" s="1"/>
  <c r="G824" i="25"/>
  <c r="G825" i="25" s="1"/>
  <c r="G826" i="25" s="1"/>
  <c r="G827" i="25" s="1"/>
  <c r="G828" i="25" s="1"/>
  <c r="G829" i="25" s="1"/>
  <c r="G830" i="25" s="1"/>
  <c r="G831" i="25" s="1"/>
  <c r="G832" i="25" s="1"/>
  <c r="G833" i="25" s="1"/>
  <c r="G834" i="25" s="1"/>
  <c r="G835" i="25" s="1"/>
  <c r="G836" i="25" s="1"/>
  <c r="G837" i="25" s="1"/>
  <c r="G838" i="25" s="1"/>
  <c r="G839" i="25" s="1"/>
  <c r="G840" i="25" s="1"/>
  <c r="G841" i="25" s="1"/>
  <c r="G332" i="41"/>
  <c r="G333" i="41" s="1"/>
  <c r="G334" i="41" s="1"/>
  <c r="G335" i="41" s="1"/>
  <c r="G336" i="41" s="1"/>
  <c r="G337" i="41" s="1"/>
  <c r="G338" i="41" s="1"/>
  <c r="G339" i="41" s="1"/>
  <c r="G340" i="41" s="1"/>
  <c r="G341" i="41" s="1"/>
  <c r="G342" i="41" s="1"/>
  <c r="G343" i="41" s="1"/>
  <c r="G344" i="41" s="1"/>
  <c r="G345" i="41" s="1"/>
  <c r="G346" i="41" s="1"/>
  <c r="G347" i="41" s="1"/>
  <c r="G348" i="41" s="1"/>
  <c r="G349" i="41" s="1"/>
  <c r="G350" i="41" s="1"/>
  <c r="G351" i="41" s="1"/>
  <c r="G352" i="41" s="1"/>
  <c r="G353" i="41" s="1"/>
  <c r="G354" i="41" s="1"/>
  <c r="G355" i="41" s="1"/>
  <c r="G356" i="41" s="1"/>
  <c r="G357" i="41" s="1"/>
  <c r="G358" i="41" s="1"/>
  <c r="G722" i="24"/>
  <c r="G723" i="24" s="1"/>
  <c r="G724" i="24" s="1"/>
  <c r="G725" i="24" s="1"/>
  <c r="G726" i="24" s="1"/>
  <c r="G393" i="21"/>
  <c r="G617" i="32"/>
  <c r="G618" i="32" s="1"/>
  <c r="G619" i="32" s="1"/>
  <c r="G620" i="32" s="1"/>
  <c r="G621" i="32" s="1"/>
  <c r="G622" i="32" s="1"/>
  <c r="G623" i="32" s="1"/>
  <c r="G624" i="32" s="1"/>
  <c r="G625" i="32" s="1"/>
  <c r="G626" i="32" s="1"/>
  <c r="G627" i="32" s="1"/>
  <c r="G349" i="17"/>
  <c r="G350" i="17" s="1"/>
  <c r="G351" i="17" s="1"/>
  <c r="G352" i="17" s="1"/>
  <c r="G353" i="17" s="1"/>
  <c r="G354" i="17" s="1"/>
  <c r="G355" i="17" s="1"/>
  <c r="G356" i="17" s="1"/>
  <c r="G357" i="17" s="1"/>
  <c r="G358" i="17" s="1"/>
  <c r="G359" i="17" s="1"/>
  <c r="G360" i="17" s="1"/>
  <c r="G361" i="17" s="1"/>
  <c r="G362" i="17" s="1"/>
  <c r="G363" i="17" s="1"/>
  <c r="G364" i="17" s="1"/>
  <c r="G365" i="17" s="1"/>
  <c r="G366" i="17" s="1"/>
  <c r="G367" i="17" s="1"/>
  <c r="G368" i="17" s="1"/>
  <c r="G369" i="17" s="1"/>
  <c r="G370" i="17" s="1"/>
  <c r="G371" i="17" s="1"/>
  <c r="G372" i="17" s="1"/>
  <c r="G373" i="17" s="1"/>
  <c r="G374" i="17" s="1"/>
  <c r="G375" i="17" s="1"/>
  <c r="G376" i="17" s="1"/>
  <c r="G377" i="17" s="1"/>
  <c r="G378" i="17" s="1"/>
  <c r="G379" i="17" s="1"/>
  <c r="G380" i="17" s="1"/>
  <c r="G381" i="17" s="1"/>
  <c r="G382" i="17" s="1"/>
  <c r="G383" i="17" s="1"/>
  <c r="G384" i="17" s="1"/>
  <c r="G385" i="17" s="1"/>
  <c r="G386" i="17" s="1"/>
  <c r="G387" i="17" s="1"/>
  <c r="G388" i="17" s="1"/>
  <c r="G389" i="17" s="1"/>
  <c r="G390" i="17" s="1"/>
  <c r="G391" i="17" s="1"/>
  <c r="G392" i="17" s="1"/>
  <c r="G393" i="17" s="1"/>
  <c r="G394" i="17" s="1"/>
  <c r="G395" i="17" s="1"/>
  <c r="G396" i="17" s="1"/>
  <c r="G397" i="17" s="1"/>
  <c r="G398" i="17" s="1"/>
  <c r="G399" i="17" s="1"/>
  <c r="G400" i="17" s="1"/>
  <c r="G401" i="17" s="1"/>
  <c r="G402" i="17" s="1"/>
  <c r="G403" i="17" s="1"/>
  <c r="G404" i="17" s="1"/>
  <c r="G405" i="17" s="1"/>
  <c r="G406" i="17" s="1"/>
  <c r="G407" i="17" s="1"/>
  <c r="G408" i="17" s="1"/>
  <c r="G409" i="17" s="1"/>
  <c r="G410" i="17" s="1"/>
  <c r="G411" i="17" s="1"/>
  <c r="G412" i="17" s="1"/>
  <c r="G413" i="17" s="1"/>
  <c r="G414" i="17" s="1"/>
  <c r="G415" i="17" s="1"/>
  <c r="G416" i="17" s="1"/>
  <c r="G417" i="17" s="1"/>
  <c r="G418" i="17" s="1"/>
  <c r="G419" i="17" s="1"/>
  <c r="G420" i="17" s="1"/>
  <c r="G421" i="17" s="1"/>
  <c r="G422" i="17" s="1"/>
  <c r="G423" i="17" s="1"/>
  <c r="G424" i="17" s="1"/>
  <c r="G425" i="17" s="1"/>
  <c r="G426" i="17" s="1"/>
  <c r="G427" i="17" s="1"/>
  <c r="G428" i="17" s="1"/>
  <c r="G429" i="17" s="1"/>
  <c r="G430" i="17" s="1"/>
  <c r="G431" i="17" s="1"/>
  <c r="G432" i="17" s="1"/>
  <c r="G433" i="17" s="1"/>
  <c r="G434" i="17" s="1"/>
  <c r="G435" i="17" s="1"/>
  <c r="G436" i="17" s="1"/>
  <c r="G437" i="17" s="1"/>
  <c r="G438" i="17" s="1"/>
  <c r="G439" i="17" s="1"/>
  <c r="G440" i="17" s="1"/>
  <c r="G441" i="17" s="1"/>
  <c r="G442" i="17" s="1"/>
  <c r="G443" i="17" s="1"/>
  <c r="G444" i="17" s="1"/>
  <c r="G445" i="17" s="1"/>
  <c r="G446" i="17" s="1"/>
  <c r="G447" i="17" s="1"/>
  <c r="G448" i="17" s="1"/>
  <c r="G449" i="17" s="1"/>
  <c r="G450" i="17" s="1"/>
  <c r="G451" i="17" s="1"/>
  <c r="G452" i="17" s="1"/>
  <c r="G453" i="17" s="1"/>
  <c r="G454" i="17" s="1"/>
  <c r="G455" i="17" s="1"/>
  <c r="G456" i="17" s="1"/>
  <c r="G457" i="17" s="1"/>
  <c r="G458" i="17" s="1"/>
  <c r="G459" i="17" s="1"/>
  <c r="G460" i="17" s="1"/>
  <c r="G461" i="17" s="1"/>
  <c r="G462" i="17" s="1"/>
  <c r="G463" i="17" s="1"/>
  <c r="G464" i="17" s="1"/>
  <c r="G465" i="17" s="1"/>
  <c r="G466" i="17" s="1"/>
  <c r="G467" i="17" s="1"/>
  <c r="G468" i="17" s="1"/>
  <c r="G469" i="17" s="1"/>
  <c r="G470" i="17" s="1"/>
  <c r="G471" i="17" s="1"/>
  <c r="G472" i="17" s="1"/>
  <c r="G473" i="17" s="1"/>
  <c r="G474" i="17" s="1"/>
  <c r="G475" i="17" s="1"/>
  <c r="G476" i="17" s="1"/>
  <c r="G477" i="17" s="1"/>
  <c r="G478" i="17" s="1"/>
  <c r="G479" i="17" s="1"/>
  <c r="G480" i="17" s="1"/>
  <c r="G481" i="17" s="1"/>
  <c r="G482" i="17" s="1"/>
  <c r="G483" i="17" s="1"/>
  <c r="G484" i="17" s="1"/>
  <c r="G485" i="17" s="1"/>
  <c r="G486" i="17" s="1"/>
  <c r="G487" i="17" s="1"/>
  <c r="G488" i="17" s="1"/>
  <c r="G489" i="17" s="1"/>
  <c r="G490" i="17" s="1"/>
  <c r="G491" i="17" s="1"/>
  <c r="G492" i="17" s="1"/>
  <c r="G493" i="17" s="1"/>
  <c r="G494" i="17" s="1"/>
  <c r="G495" i="17" s="1"/>
  <c r="G496" i="17" s="1"/>
  <c r="G497" i="17" s="1"/>
  <c r="G498" i="17" s="1"/>
  <c r="G499" i="17" s="1"/>
  <c r="G500" i="17" s="1"/>
  <c r="G501" i="17" s="1"/>
  <c r="G502" i="17" s="1"/>
  <c r="G503" i="17" s="1"/>
  <c r="G504" i="17" s="1"/>
  <c r="G505" i="17" s="1"/>
  <c r="G506" i="17" s="1"/>
  <c r="G507" i="17" s="1"/>
  <c r="G508" i="17" s="1"/>
  <c r="G509" i="17" s="1"/>
  <c r="G510" i="17" s="1"/>
  <c r="G511" i="17" s="1"/>
  <c r="G512" i="17" s="1"/>
  <c r="G513" i="17" s="1"/>
  <c r="G514" i="17" s="1"/>
  <c r="G515" i="17" s="1"/>
  <c r="G516" i="17" s="1"/>
  <c r="G517" i="17" s="1"/>
  <c r="G518" i="17" s="1"/>
  <c r="G519" i="17" s="1"/>
  <c r="G520" i="17" s="1"/>
  <c r="G521" i="17" s="1"/>
  <c r="G522" i="17" s="1"/>
  <c r="G523" i="17" s="1"/>
  <c r="G524" i="17" s="1"/>
  <c r="G525" i="17" s="1"/>
  <c r="G526" i="17" s="1"/>
  <c r="G527" i="17" s="1"/>
  <c r="G528" i="17" s="1"/>
  <c r="G529" i="17" s="1"/>
  <c r="G530" i="17" s="1"/>
  <c r="G531" i="17" s="1"/>
  <c r="G532" i="17" s="1"/>
  <c r="G533" i="17" s="1"/>
  <c r="G534" i="17" s="1"/>
  <c r="G535" i="17" s="1"/>
  <c r="G536" i="17" s="1"/>
  <c r="G537" i="17" s="1"/>
  <c r="G538" i="17" s="1"/>
  <c r="G539" i="17" s="1"/>
  <c r="G540" i="17" s="1"/>
  <c r="G541" i="17" s="1"/>
  <c r="G542" i="17" s="1"/>
  <c r="G543" i="17" s="1"/>
  <c r="G544" i="17" s="1"/>
  <c r="G545" i="17" s="1"/>
  <c r="G675" i="37"/>
  <c r="G676" i="37" s="1"/>
  <c r="G677" i="37" s="1"/>
  <c r="G678" i="37" s="1"/>
  <c r="G679" i="37" s="1"/>
  <c r="G680" i="37" s="1"/>
  <c r="G681" i="37" s="1"/>
  <c r="G682" i="37" s="1"/>
  <c r="G683" i="37" s="1"/>
  <c r="G684" i="37" s="1"/>
  <c r="G561" i="10"/>
  <c r="G562" i="10" s="1"/>
  <c r="G563" i="10" s="1"/>
  <c r="G564" i="10" s="1"/>
  <c r="G544" i="6"/>
  <c r="G545" i="6" s="1"/>
  <c r="G546" i="6" s="1"/>
  <c r="G547" i="6" s="1"/>
  <c r="G548" i="6" s="1"/>
  <c r="G549" i="6" s="1"/>
  <c r="G550" i="6" s="1"/>
  <c r="G551" i="6" s="1"/>
  <c r="G552" i="6" s="1"/>
  <c r="G553" i="6" s="1"/>
  <c r="G554" i="6" s="1"/>
  <c r="G555" i="6" s="1"/>
  <c r="G389" i="11"/>
  <c r="G390" i="11" s="1"/>
  <c r="G391" i="11" s="1"/>
  <c r="G392" i="11" s="1"/>
  <c r="G393" i="11" s="1"/>
  <c r="G394" i="11" s="1"/>
  <c r="G395" i="11" s="1"/>
  <c r="G396" i="11" s="1"/>
  <c r="G397" i="11" s="1"/>
  <c r="G398" i="11" s="1"/>
  <c r="G399" i="11" s="1"/>
  <c r="G400" i="11" s="1"/>
  <c r="G401" i="11" s="1"/>
  <c r="G402" i="11" s="1"/>
  <c r="G403" i="11" s="1"/>
  <c r="G404" i="11" s="1"/>
  <c r="G405" i="11" s="1"/>
  <c r="G406" i="11" s="1"/>
  <c r="G407" i="11" s="1"/>
  <c r="G408" i="11" s="1"/>
  <c r="G409" i="11" s="1"/>
  <c r="G410" i="11" s="1"/>
  <c r="G411" i="11" s="1"/>
  <c r="G412" i="11" s="1"/>
  <c r="G413" i="11" s="1"/>
  <c r="G414" i="11" s="1"/>
  <c r="G415" i="11" s="1"/>
  <c r="G416" i="11" s="1"/>
  <c r="G417" i="11" s="1"/>
  <c r="G418" i="11" s="1"/>
  <c r="G419" i="11" s="1"/>
  <c r="G420" i="11" s="1"/>
  <c r="G421" i="11" s="1"/>
  <c r="G422" i="11" s="1"/>
  <c r="G423" i="11" s="1"/>
  <c r="G424" i="11" s="1"/>
  <c r="G425" i="11" s="1"/>
  <c r="G426" i="11" s="1"/>
  <c r="G427" i="11" s="1"/>
  <c r="G428" i="11" s="1"/>
  <c r="G429" i="11" s="1"/>
  <c r="G430" i="11" s="1"/>
  <c r="G431" i="11" s="1"/>
  <c r="G432" i="11" s="1"/>
  <c r="G433" i="11" s="1"/>
  <c r="G434" i="11" s="1"/>
  <c r="G435" i="11" s="1"/>
  <c r="G436" i="11" s="1"/>
  <c r="G437" i="11" s="1"/>
  <c r="G438" i="11" s="1"/>
  <c r="G439" i="11" s="1"/>
  <c r="G440" i="11" s="1"/>
  <c r="G441" i="11" s="1"/>
  <c r="G442" i="11" s="1"/>
  <c r="G443" i="11" s="1"/>
  <c r="G444" i="11" s="1"/>
  <c r="G445" i="11" s="1"/>
  <c r="G446" i="11" s="1"/>
  <c r="G447" i="11" s="1"/>
  <c r="G448" i="11" s="1"/>
  <c r="G449" i="11" s="1"/>
  <c r="G450" i="11" s="1"/>
  <c r="G451" i="11" s="1"/>
  <c r="G531" i="18"/>
  <c r="G521" i="9"/>
  <c r="G522" i="9" s="1"/>
  <c r="G523" i="9" s="1"/>
  <c r="G524" i="9" s="1"/>
  <c r="G525" i="9" s="1"/>
  <c r="G526" i="9" s="1"/>
  <c r="G527" i="9" s="1"/>
  <c r="G528" i="9" s="1"/>
  <c r="G391" i="3"/>
  <c r="G392" i="3" s="1"/>
  <c r="G393" i="3" s="1"/>
  <c r="G394" i="3" s="1"/>
  <c r="G395" i="3" s="1"/>
  <c r="G396" i="3" s="1"/>
  <c r="G397" i="3" s="1"/>
  <c r="G398" i="3" s="1"/>
  <c r="G399" i="3" s="1"/>
  <c r="G400" i="3" s="1"/>
  <c r="G401" i="3" s="1"/>
  <c r="G495" i="8"/>
  <c r="G496" i="8" s="1"/>
  <c r="G497" i="8" s="1"/>
  <c r="G198" i="20"/>
  <c r="G199" i="20" s="1"/>
  <c r="G200" i="20" s="1"/>
  <c r="G201" i="20" s="1"/>
  <c r="G202" i="20" s="1"/>
  <c r="G203" i="20" s="1"/>
  <c r="G204" i="20" s="1"/>
  <c r="G205" i="20" s="1"/>
  <c r="G206" i="20" s="1"/>
  <c r="G207" i="20" s="1"/>
  <c r="G208" i="20" s="1"/>
  <c r="G209" i="20" s="1"/>
  <c r="G210" i="20" s="1"/>
  <c r="G211" i="20" s="1"/>
  <c r="G212" i="20" s="1"/>
  <c r="G213" i="20" s="1"/>
  <c r="G214" i="20" s="1"/>
  <c r="G215" i="20" s="1"/>
  <c r="G216" i="20" s="1"/>
  <c r="G217" i="20" s="1"/>
  <c r="G218" i="20" s="1"/>
  <c r="G219" i="20" s="1"/>
  <c r="G220" i="20" s="1"/>
  <c r="G221" i="20" s="1"/>
  <c r="G222" i="20" s="1"/>
  <c r="G223" i="20" s="1"/>
  <c r="G224" i="20" s="1"/>
  <c r="G225" i="20" s="1"/>
  <c r="G226" i="20" s="1"/>
  <c r="G227" i="20" s="1"/>
  <c r="G228" i="20" s="1"/>
  <c r="G229" i="20" s="1"/>
  <c r="G230" i="20" s="1"/>
  <c r="G231" i="20" s="1"/>
  <c r="G232" i="20" s="1"/>
  <c r="G233" i="20" s="1"/>
  <c r="G234" i="20" s="1"/>
  <c r="G235" i="20" s="1"/>
  <c r="G236" i="20" s="1"/>
  <c r="G237" i="20" s="1"/>
  <c r="G238" i="20" s="1"/>
  <c r="G239" i="20" s="1"/>
  <c r="G240" i="20" s="1"/>
  <c r="G170" i="22"/>
  <c r="G171" i="22" s="1"/>
  <c r="G172" i="22" s="1"/>
  <c r="G173" i="22" s="1"/>
  <c r="G174" i="22" s="1"/>
  <c r="G175" i="22" s="1"/>
  <c r="G176" i="22" s="1"/>
  <c r="G177" i="22" s="1"/>
  <c r="G178" i="22" s="1"/>
  <c r="G179" i="22" s="1"/>
  <c r="G180" i="22" s="1"/>
  <c r="G181" i="22" s="1"/>
  <c r="G182" i="22" s="1"/>
  <c r="G183" i="22" s="1"/>
  <c r="G184" i="22" s="1"/>
  <c r="G185" i="22" s="1"/>
  <c r="G186" i="22" s="1"/>
  <c r="G187" i="22" s="1"/>
  <c r="G327" i="19"/>
  <c r="G328" i="19" s="1"/>
  <c r="G329" i="19" s="1"/>
  <c r="G330" i="19" s="1"/>
  <c r="G331" i="19" s="1"/>
  <c r="G332" i="19" s="1"/>
  <c r="G333" i="19" s="1"/>
  <c r="G334" i="19" s="1"/>
  <c r="G335" i="19" s="1"/>
  <c r="G336" i="19" s="1"/>
  <c r="G337" i="19" s="1"/>
  <c r="G338" i="19" s="1"/>
  <c r="G339" i="19" s="1"/>
  <c r="G340" i="19" s="1"/>
  <c r="G341" i="19" s="1"/>
  <c r="G342" i="19" s="1"/>
  <c r="G343" i="19" s="1"/>
  <c r="G344" i="19" s="1"/>
  <c r="G345" i="19" s="1"/>
  <c r="G346" i="19" s="1"/>
  <c r="G347" i="19" s="1"/>
  <c r="G348" i="19" s="1"/>
  <c r="G349" i="19" s="1"/>
  <c r="G350" i="19" s="1"/>
  <c r="G351" i="19" s="1"/>
  <c r="G352" i="19" s="1"/>
  <c r="G353" i="19" s="1"/>
  <c r="G354" i="19" s="1"/>
  <c r="G355" i="19" s="1"/>
  <c r="G356" i="19" s="1"/>
  <c r="G357" i="19" s="1"/>
  <c r="G358" i="19" s="1"/>
  <c r="G359" i="19" s="1"/>
  <c r="G360" i="19" s="1"/>
  <c r="G361" i="19" s="1"/>
  <c r="G362" i="19" s="1"/>
  <c r="G363" i="19" s="1"/>
  <c r="G364" i="19" s="1"/>
  <c r="G365" i="19" s="1"/>
  <c r="G366" i="19" s="1"/>
  <c r="G367" i="19" s="1"/>
  <c r="G368" i="19" s="1"/>
  <c r="G369" i="19" s="1"/>
  <c r="G370" i="19" s="1"/>
  <c r="G371" i="19" s="1"/>
  <c r="G372" i="19" s="1"/>
  <c r="G373" i="19" s="1"/>
  <c r="G374" i="19" s="1"/>
  <c r="G375" i="19" s="1"/>
  <c r="G376" i="19" s="1"/>
  <c r="G377" i="19" s="1"/>
  <c r="G378" i="19" s="1"/>
  <c r="G379" i="19" s="1"/>
  <c r="G380" i="19" s="1"/>
  <c r="G381" i="19" s="1"/>
  <c r="G382" i="19" s="1"/>
  <c r="G383" i="19" s="1"/>
  <c r="G384" i="19" s="1"/>
  <c r="G385" i="19" s="1"/>
  <c r="G386" i="19" s="1"/>
  <c r="G387" i="19" s="1"/>
  <c r="G388" i="19" s="1"/>
  <c r="G389" i="19" s="1"/>
  <c r="G390" i="19" s="1"/>
  <c r="G391" i="19" s="1"/>
  <c r="G392" i="19" s="1"/>
  <c r="G393" i="19" s="1"/>
  <c r="G394" i="19" s="1"/>
  <c r="G395" i="19" s="1"/>
  <c r="G396" i="19" s="1"/>
  <c r="G397" i="19" s="1"/>
  <c r="G398" i="19" s="1"/>
  <c r="G399" i="19" s="1"/>
  <c r="G400" i="19" s="1"/>
  <c r="G401" i="19" s="1"/>
  <c r="G402" i="19" s="1"/>
  <c r="G403" i="19" s="1"/>
  <c r="G404" i="19" s="1"/>
  <c r="G405" i="19" s="1"/>
  <c r="G406" i="19" s="1"/>
  <c r="G407" i="19" s="1"/>
  <c r="G408" i="19" s="1"/>
  <c r="G409" i="19" s="1"/>
  <c r="G410" i="19" s="1"/>
  <c r="G411" i="19" s="1"/>
  <c r="G412" i="19" s="1"/>
  <c r="G413" i="19" s="1"/>
  <c r="G414" i="19" s="1"/>
  <c r="G415" i="19" s="1"/>
  <c r="G416" i="19" s="1"/>
  <c r="G417" i="19" s="1"/>
  <c r="G418" i="19" s="1"/>
  <c r="G419" i="19" s="1"/>
  <c r="G420" i="19" s="1"/>
  <c r="G421" i="19" s="1"/>
  <c r="G422" i="19" s="1"/>
  <c r="G423" i="19" s="1"/>
  <c r="G424" i="19" s="1"/>
  <c r="G425" i="19" s="1"/>
  <c r="G426" i="19" s="1"/>
  <c r="G427" i="19" s="1"/>
  <c r="G428" i="19" s="1"/>
  <c r="G429" i="19" s="1"/>
  <c r="G430" i="19" s="1"/>
  <c r="G431" i="19" s="1"/>
  <c r="G432" i="19" s="1"/>
  <c r="G433" i="19" s="1"/>
  <c r="G434" i="19" s="1"/>
  <c r="G435" i="19" s="1"/>
  <c r="G436" i="19" s="1"/>
  <c r="G437" i="19" s="1"/>
  <c r="G438" i="19" s="1"/>
  <c r="G439" i="19" s="1"/>
  <c r="G440" i="19" s="1"/>
  <c r="G441" i="19" s="1"/>
  <c r="G442" i="19" s="1"/>
  <c r="G443" i="19" s="1"/>
  <c r="G444" i="19" s="1"/>
  <c r="G445" i="19" s="1"/>
  <c r="G446" i="19" s="1"/>
  <c r="G447" i="19" s="1"/>
  <c r="G448" i="19" s="1"/>
  <c r="G449" i="19" s="1"/>
  <c r="G450" i="19" s="1"/>
  <c r="G451" i="19" s="1"/>
  <c r="G452" i="19" s="1"/>
  <c r="G453" i="19" s="1"/>
  <c r="G454" i="19" s="1"/>
  <c r="G455" i="19" s="1"/>
  <c r="G456" i="19" s="1"/>
  <c r="G457" i="19" s="1"/>
  <c r="G458" i="19" s="1"/>
  <c r="G459" i="19" s="1"/>
  <c r="G460" i="19" s="1"/>
  <c r="G461" i="19" s="1"/>
  <c r="G462" i="19" s="1"/>
  <c r="G463" i="19" s="1"/>
  <c r="G464" i="19" s="1"/>
  <c r="G465" i="19" s="1"/>
  <c r="G466" i="19" s="1"/>
  <c r="G467" i="19" s="1"/>
  <c r="G468" i="19" s="1"/>
  <c r="G469" i="19" s="1"/>
  <c r="G470" i="19" s="1"/>
  <c r="G471" i="19" s="1"/>
  <c r="G472" i="19" s="1"/>
  <c r="G473" i="19" s="1"/>
  <c r="G474" i="19" s="1"/>
  <c r="G475" i="19" s="1"/>
  <c r="G476" i="19" s="1"/>
  <c r="G477" i="19" s="1"/>
  <c r="G478" i="19" s="1"/>
  <c r="G479" i="19" s="1"/>
  <c r="G480" i="19" s="1"/>
  <c r="G481" i="19" s="1"/>
  <c r="G482" i="19" s="1"/>
  <c r="G483" i="19" s="1"/>
  <c r="G484" i="19" s="1"/>
  <c r="G485" i="19" s="1"/>
  <c r="G486" i="19" s="1"/>
  <c r="G487" i="19" s="1"/>
  <c r="G488" i="19" s="1"/>
  <c r="G552" i="38"/>
  <c r="G553" i="38" s="1"/>
  <c r="G554" i="38" s="1"/>
  <c r="G555" i="38" s="1"/>
  <c r="G556" i="38" s="1"/>
  <c r="G557" i="38" s="1"/>
  <c r="G558" i="38" s="1"/>
  <c r="G559" i="38" s="1"/>
  <c r="G560" i="38" s="1"/>
  <c r="G418" i="39"/>
  <c r="G419" i="39" s="1"/>
  <c r="G420" i="39" s="1"/>
  <c r="G421" i="39" s="1"/>
  <c r="G422" i="39" s="1"/>
  <c r="G423" i="39" s="1"/>
  <c r="G424" i="39" s="1"/>
  <c r="G377" i="12"/>
  <c r="G378" i="12" s="1"/>
  <c r="G379" i="12" s="1"/>
  <c r="G380" i="12" s="1"/>
  <c r="G381" i="12" s="1"/>
  <c r="G382" i="12" s="1"/>
  <c r="G383" i="12" s="1"/>
  <c r="G459" i="40"/>
  <c r="G460" i="40" s="1"/>
  <c r="G461" i="40" s="1"/>
  <c r="G462" i="40" s="1"/>
  <c r="G463" i="40" s="1"/>
  <c r="G464" i="40" s="1"/>
  <c r="G465" i="40" s="1"/>
  <c r="G466" i="40" s="1"/>
  <c r="G467" i="40" s="1"/>
  <c r="G468" i="40" s="1"/>
  <c r="G469" i="40" s="1"/>
  <c r="G470" i="40" s="1"/>
  <c r="G342" i="7"/>
  <c r="G343" i="7" s="1"/>
  <c r="G344" i="7" s="1"/>
  <c r="G345" i="7" s="1"/>
  <c r="G346" i="7" s="1"/>
  <c r="G347" i="7" s="1"/>
  <c r="G348" i="7" s="1"/>
  <c r="G349" i="7" s="1"/>
  <c r="G396" i="42"/>
  <c r="G397" i="42" s="1"/>
  <c r="G398" i="42" s="1"/>
  <c r="G399" i="42" s="1"/>
  <c r="G400" i="42" s="1"/>
  <c r="G401" i="42" s="1"/>
  <c r="G402" i="42" s="1"/>
  <c r="G403" i="42" s="1"/>
  <c r="G404" i="42" s="1"/>
  <c r="G405" i="42" s="1"/>
  <c r="G406" i="42" s="1"/>
  <c r="G407" i="42" s="1"/>
  <c r="G408" i="42" s="1"/>
  <c r="G409" i="42" s="1"/>
  <c r="G410" i="42" s="1"/>
  <c r="G411" i="42" s="1"/>
  <c r="G412" i="42" s="1"/>
  <c r="G413" i="42" s="1"/>
  <c r="G414" i="42" s="1"/>
  <c r="G415" i="42" s="1"/>
  <c r="G416" i="42" s="1"/>
  <c r="G417" i="42" s="1"/>
  <c r="G418" i="42" s="1"/>
  <c r="G419" i="42" s="1"/>
  <c r="G420" i="42" s="1"/>
  <c r="G421" i="42" s="1"/>
  <c r="G422" i="42" s="1"/>
  <c r="G423" i="42" s="1"/>
  <c r="G424" i="42" s="1"/>
  <c r="G425" i="42" s="1"/>
  <c r="G426" i="42" s="1"/>
  <c r="G427" i="42" s="1"/>
  <c r="G362" i="16"/>
  <c r="G363" i="16" s="1"/>
  <c r="G364" i="16" s="1"/>
  <c r="G365" i="16" s="1"/>
  <c r="G366" i="16" s="1"/>
  <c r="G367" i="16" s="1"/>
  <c r="G368" i="16" s="1"/>
  <c r="G369" i="16" s="1"/>
  <c r="G370" i="16" s="1"/>
  <c r="G371" i="16" s="1"/>
  <c r="G372" i="16" s="1"/>
  <c r="G462" i="34"/>
  <c r="G463" i="34" s="1"/>
  <c r="G464" i="34" s="1"/>
  <c r="G465" i="34" s="1"/>
  <c r="G466" i="34" s="1"/>
  <c r="G467" i="34" s="1"/>
  <c r="G468" i="34" s="1"/>
  <c r="G469" i="34" s="1"/>
  <c r="G312" i="2"/>
  <c r="G459" i="47"/>
  <c r="G460" i="47" s="1"/>
  <c r="G461" i="47" s="1"/>
  <c r="G462" i="47" s="1"/>
  <c r="G463" i="47" s="1"/>
  <c r="G464" i="47" s="1"/>
  <c r="G465" i="47" s="1"/>
  <c r="G466" i="47" s="1"/>
  <c r="G448" i="30"/>
  <c r="G449" i="30" s="1"/>
  <c r="G450" i="30" s="1"/>
  <c r="G451" i="30" s="1"/>
  <c r="G452" i="30" s="1"/>
  <c r="G453" i="30" s="1"/>
  <c r="G454" i="30" s="1"/>
  <c r="G455" i="30" s="1"/>
  <c r="G456" i="30" s="1"/>
  <c r="G457" i="30" s="1"/>
  <c r="G458" i="30" s="1"/>
  <c r="G459" i="30" s="1"/>
  <c r="G460" i="30" s="1"/>
  <c r="G461" i="30" s="1"/>
  <c r="G462" i="30" s="1"/>
  <c r="G463" i="30" s="1"/>
  <c r="G464" i="30" s="1"/>
  <c r="G465" i="30" s="1"/>
  <c r="G466" i="30" s="1"/>
  <c r="G467" i="30" s="1"/>
  <c r="G468" i="30" s="1"/>
  <c r="G469" i="30" s="1"/>
  <c r="G470" i="30" s="1"/>
  <c r="G471" i="30" s="1"/>
  <c r="G472" i="30" s="1"/>
  <c r="G473" i="30" s="1"/>
  <c r="G474" i="30" s="1"/>
  <c r="G475" i="30" s="1"/>
  <c r="G476" i="30" s="1"/>
  <c r="G477" i="30" s="1"/>
  <c r="G478" i="30" s="1"/>
  <c r="G479" i="30" s="1"/>
  <c r="G480" i="30" s="1"/>
  <c r="G415" i="31"/>
  <c r="G416" i="31" s="1"/>
  <c r="G417" i="31" s="1"/>
  <c r="G418" i="31" s="1"/>
  <c r="G419" i="31" s="1"/>
  <c r="G420" i="31" s="1"/>
  <c r="G421" i="31" s="1"/>
  <c r="G355" i="15"/>
  <c r="G356" i="15" s="1"/>
  <c r="G357" i="15" s="1"/>
  <c r="G358" i="15" s="1"/>
  <c r="G359" i="15" s="1"/>
  <c r="G360" i="15" s="1"/>
  <c r="G361" i="15" s="1"/>
  <c r="G362" i="15" s="1"/>
  <c r="G425" i="13"/>
  <c r="G415" i="46"/>
  <c r="G425" i="23"/>
  <c r="G426" i="23" s="1"/>
  <c r="G427" i="23" s="1"/>
  <c r="G428" i="23" s="1"/>
  <c r="G429" i="23" s="1"/>
  <c r="G430" i="23" s="1"/>
  <c r="G431" i="23" s="1"/>
  <c r="G432" i="23" s="1"/>
  <c r="G433" i="23" s="1"/>
  <c r="G407" i="45"/>
  <c r="G408" i="45" s="1"/>
  <c r="G409" i="45" s="1"/>
  <c r="G410" i="45" s="1"/>
  <c r="G411" i="45" s="1"/>
  <c r="G412" i="45" s="1"/>
  <c r="G413" i="45" s="1"/>
  <c r="G414" i="45" s="1"/>
  <c r="G415" i="45" s="1"/>
  <c r="G416" i="45" s="1"/>
  <c r="G417" i="45" s="1"/>
  <c r="G418" i="45" s="1"/>
  <c r="G419" i="45" s="1"/>
  <c r="G420" i="45" s="1"/>
  <c r="G395" i="27"/>
  <c r="G396" i="27" s="1"/>
  <c r="G179" i="14"/>
  <c r="G180" i="14" s="1"/>
  <c r="G181" i="14" s="1"/>
  <c r="G182" i="14" s="1"/>
  <c r="G183" i="14" s="1"/>
  <c r="G184" i="14" s="1"/>
  <c r="G966" i="1" l="1"/>
  <c r="G967" i="1" s="1"/>
  <c r="G968" i="1" s="1"/>
  <c r="G969" i="1" s="1"/>
  <c r="G970" i="1" s="1"/>
  <c r="G971" i="1" s="1"/>
  <c r="G972" i="1" s="1"/>
  <c r="G973" i="1" s="1"/>
  <c r="G980" i="1" s="1"/>
  <c r="G981" i="1" s="1"/>
  <c r="G982" i="1" s="1"/>
  <c r="G983" i="1" s="1"/>
  <c r="G984" i="1" s="1"/>
  <c r="G985" i="1" s="1"/>
  <c r="G986" i="1" s="1"/>
  <c r="G987" i="1" s="1"/>
  <c r="G988" i="1" s="1"/>
  <c r="G989" i="1" s="1"/>
  <c r="G990" i="1" s="1"/>
  <c r="G991" i="1" s="1"/>
  <c r="G992" i="1" s="1"/>
  <c r="G993" i="1" s="1"/>
  <c r="G994" i="1" s="1"/>
  <c r="G995" i="1" s="1"/>
  <c r="G996" i="1" s="1"/>
  <c r="G997" i="1" s="1"/>
  <c r="G998" i="1" s="1"/>
  <c r="G999" i="1" s="1"/>
  <c r="G1000" i="1" s="1"/>
  <c r="G1001" i="1" s="1"/>
  <c r="G1002" i="1" s="1"/>
  <c r="G1003" i="1" s="1"/>
  <c r="G1004" i="1" s="1"/>
  <c r="G1005" i="1" s="1"/>
  <c r="G1006" i="1" s="1"/>
  <c r="G1007" i="1" s="1"/>
  <c r="G1008" i="1" s="1"/>
  <c r="G1009" i="1" s="1"/>
  <c r="G1010" i="1" s="1"/>
  <c r="G1011" i="1" s="1"/>
  <c r="G1012" i="1" s="1"/>
  <c r="G1013" i="1" s="1"/>
  <c r="G1014" i="1" s="1"/>
  <c r="G1015" i="1" s="1"/>
  <c r="G1016" i="1" s="1"/>
  <c r="G1017" i="1" s="1"/>
  <c r="G1018" i="1" s="1"/>
  <c r="G1019" i="1" s="1"/>
  <c r="G1020" i="1" s="1"/>
  <c r="G1021" i="1" s="1"/>
  <c r="G1022" i="1" s="1"/>
  <c r="G1023" i="1" s="1"/>
  <c r="G1024" i="1" s="1"/>
  <c r="G1025" i="1" s="1"/>
  <c r="G1026" i="1" s="1"/>
  <c r="G1027" i="1" s="1"/>
  <c r="G1028" i="1" s="1"/>
  <c r="G1029" i="1" s="1"/>
  <c r="G1030" i="1" s="1"/>
  <c r="G1031" i="1" s="1"/>
  <c r="G1032" i="1" s="1"/>
  <c r="G1033" i="1" s="1"/>
  <c r="G1034" i="1" s="1"/>
  <c r="G1035" i="1" s="1"/>
  <c r="G1036" i="1" s="1"/>
  <c r="G1037" i="1" s="1"/>
  <c r="G1038" i="1" s="1"/>
  <c r="G1039" i="1" s="1"/>
  <c r="G1040" i="1" s="1"/>
  <c r="G1041" i="1" s="1"/>
  <c r="G1042" i="1" s="1"/>
  <c r="G1043" i="1" s="1"/>
  <c r="G1044" i="1" s="1"/>
  <c r="G1045" i="1" s="1"/>
  <c r="G1046" i="1" s="1"/>
  <c r="G1047" i="1" s="1"/>
  <c r="G1048" i="1" s="1"/>
  <c r="G1049" i="1" s="1"/>
  <c r="G1050" i="1" s="1"/>
  <c r="G1051" i="1" s="1"/>
  <c r="G1052" i="1" s="1"/>
  <c r="G1053" i="1" s="1"/>
  <c r="G1054" i="1" s="1"/>
  <c r="G1055" i="1" s="1"/>
  <c r="G1056" i="1" s="1"/>
  <c r="G1057" i="1" s="1"/>
  <c r="G1058" i="1" s="1"/>
  <c r="G1059" i="1" s="1"/>
  <c r="G1060" i="1" s="1"/>
  <c r="G1061" i="1" s="1"/>
  <c r="G1062" i="1" s="1"/>
  <c r="G1063" i="1" s="1"/>
  <c r="G1064" i="1" s="1"/>
  <c r="G1065" i="1" s="1"/>
  <c r="G1066" i="1" s="1"/>
  <c r="G1067" i="1" s="1"/>
  <c r="G1068" i="1" s="1"/>
  <c r="G1069" i="1" s="1"/>
  <c r="G1070" i="1" s="1"/>
  <c r="G1071" i="1" s="1"/>
  <c r="G1072" i="1" s="1"/>
  <c r="G1073" i="1" s="1"/>
  <c r="G1074" i="1" s="1"/>
  <c r="G1075" i="1" s="1"/>
  <c r="G1076" i="1" s="1"/>
  <c r="G1077" i="1" s="1"/>
  <c r="G1078" i="1" s="1"/>
  <c r="G1079" i="1" s="1"/>
  <c r="G1080" i="1" s="1"/>
  <c r="G1081" i="1" s="1"/>
  <c r="G1082" i="1" s="1"/>
  <c r="G1083" i="1" s="1"/>
  <c r="G1084" i="1" s="1"/>
  <c r="G1085" i="1" s="1"/>
  <c r="G1086" i="1" s="1"/>
  <c r="G1087" i="1" s="1"/>
  <c r="G1088" i="1" s="1"/>
  <c r="G1089" i="1" s="1"/>
  <c r="G1090" i="1" s="1"/>
  <c r="G1091" i="1" s="1"/>
  <c r="G1092" i="1" s="1"/>
  <c r="G1093" i="1" s="1"/>
  <c r="G1094" i="1" s="1"/>
  <c r="G1095" i="1" s="1"/>
  <c r="G1096" i="1" s="1"/>
  <c r="G1097" i="1" s="1"/>
  <c r="G1098" i="1" s="1"/>
  <c r="G1099" i="1" s="1"/>
  <c r="G1100" i="1" s="1"/>
  <c r="G1101" i="1" s="1"/>
  <c r="G1102" i="1" s="1"/>
  <c r="G1103" i="1" s="1"/>
  <c r="G1104" i="1" s="1"/>
  <c r="G1105" i="1" s="1"/>
  <c r="G1106" i="1" s="1"/>
  <c r="G1107" i="1" s="1"/>
  <c r="G1108" i="1" s="1"/>
  <c r="G1109" i="1" s="1"/>
  <c r="G1110" i="1" s="1"/>
  <c r="G1111" i="1" s="1"/>
  <c r="G1112" i="1" s="1"/>
  <c r="G1113" i="1" s="1"/>
  <c r="G1114" i="1" s="1"/>
  <c r="G1115" i="1" s="1"/>
  <c r="G1116" i="1" s="1"/>
  <c r="G1117" i="1" s="1"/>
  <c r="G1118" i="1" s="1"/>
  <c r="G1119" i="1" s="1"/>
  <c r="G1120" i="1" s="1"/>
  <c r="G1121" i="1" s="1"/>
  <c r="G1122" i="1" s="1"/>
  <c r="G1123" i="1" s="1"/>
  <c r="G1124" i="1" s="1"/>
  <c r="G1125" i="1" s="1"/>
  <c r="G1126" i="1" s="1"/>
  <c r="G1127" i="1" s="1"/>
  <c r="G1128" i="1" s="1"/>
  <c r="G1129" i="1" s="1"/>
  <c r="G1130" i="1" s="1"/>
  <c r="G1131" i="1" s="1"/>
  <c r="G1132" i="1" s="1"/>
  <c r="G1133" i="1" s="1"/>
  <c r="G1134" i="1" s="1"/>
  <c r="G1135" i="1" s="1"/>
  <c r="G1136" i="1" s="1"/>
  <c r="G1137" i="1" s="1"/>
  <c r="G1138" i="1" s="1"/>
  <c r="G1139" i="1" s="1"/>
  <c r="G1140" i="1" s="1"/>
  <c r="G1141" i="1" s="1"/>
  <c r="G1142" i="1" s="1"/>
  <c r="G1143" i="1" s="1"/>
  <c r="G1144" i="1" s="1"/>
  <c r="G1145" i="1" s="1"/>
  <c r="G1146" i="1" s="1"/>
  <c r="G1147" i="1" s="1"/>
  <c r="G1148" i="1" s="1"/>
  <c r="G1149" i="1" s="1"/>
  <c r="G1150" i="1" s="1"/>
  <c r="G1151" i="1" s="1"/>
  <c r="G1152" i="1" s="1"/>
  <c r="G1153" i="1" s="1"/>
  <c r="G1154" i="1" s="1"/>
  <c r="G1155" i="1" s="1"/>
  <c r="G1156" i="1" s="1"/>
  <c r="G1157" i="1" s="1"/>
  <c r="G1158" i="1" s="1"/>
  <c r="G1159" i="1" s="1"/>
  <c r="G1160" i="1" s="1"/>
  <c r="G1161" i="1" s="1"/>
  <c r="G1162" i="1" s="1"/>
  <c r="G1163" i="1" s="1"/>
  <c r="G1164" i="1" s="1"/>
  <c r="G1165" i="1" s="1"/>
  <c r="G1166" i="1" s="1"/>
  <c r="G1167" i="1" s="1"/>
  <c r="G1168" i="1" s="1"/>
  <c r="G1169" i="1" s="1"/>
  <c r="G1170" i="1" s="1"/>
  <c r="G1171" i="1" s="1"/>
  <c r="G1172" i="1" s="1"/>
  <c r="G1173" i="1" s="1"/>
  <c r="G1174" i="1" s="1"/>
  <c r="G1175" i="1" s="1"/>
  <c r="G1176" i="1" s="1"/>
  <c r="G1177" i="1" s="1"/>
  <c r="G1178" i="1" s="1"/>
  <c r="G1179" i="1" s="1"/>
  <c r="G1180" i="1" s="1"/>
  <c r="G1181" i="1" s="1"/>
  <c r="G1182" i="1" s="1"/>
  <c r="G1183" i="1" s="1"/>
  <c r="G1184" i="1" s="1"/>
  <c r="G1185" i="1" s="1"/>
  <c r="G1186" i="1" s="1"/>
  <c r="G1187" i="1" s="1"/>
  <c r="G1188" i="1" s="1"/>
  <c r="G1189" i="1" s="1"/>
  <c r="G1190" i="1" s="1"/>
  <c r="G1191" i="1" s="1"/>
  <c r="G1192" i="1" s="1"/>
  <c r="G1193" i="1" s="1"/>
  <c r="G1194" i="1" s="1"/>
  <c r="G1195" i="1" s="1"/>
  <c r="G1196" i="1" s="1"/>
  <c r="G1197" i="1" s="1"/>
  <c r="G1198" i="1" s="1"/>
  <c r="G1199" i="1" s="1"/>
  <c r="G1200" i="1" s="1"/>
  <c r="G1201" i="1" s="1"/>
  <c r="G1202" i="1" s="1"/>
  <c r="G1203" i="1" s="1"/>
  <c r="G1204" i="1" s="1"/>
  <c r="G1205" i="1" s="1"/>
  <c r="G1206" i="1" s="1"/>
  <c r="G1207" i="1" s="1"/>
  <c r="G1208" i="1" s="1"/>
  <c r="G1209" i="1" s="1"/>
  <c r="G1210" i="1" s="1"/>
  <c r="G1211" i="1" s="1"/>
  <c r="G1212" i="1" s="1"/>
  <c r="G1213" i="1" s="1"/>
  <c r="G1214" i="1" s="1"/>
  <c r="G1215" i="1" s="1"/>
  <c r="G1216" i="1" s="1"/>
  <c r="G1217" i="1" s="1"/>
  <c r="G1218" i="1" s="1"/>
  <c r="G1219" i="1" s="1"/>
  <c r="G1220" i="1" s="1"/>
  <c r="G1221" i="1" s="1"/>
  <c r="G1222" i="1" s="1"/>
  <c r="G1223" i="1" s="1"/>
  <c r="G1224" i="1" s="1"/>
  <c r="G1225" i="1" s="1"/>
  <c r="G1226" i="1" s="1"/>
  <c r="G1227" i="1" s="1"/>
  <c r="G1228" i="1" s="1"/>
  <c r="G1229" i="1" s="1"/>
  <c r="G1230" i="1" s="1"/>
  <c r="G1231" i="1" s="1"/>
  <c r="G1232" i="1" s="1"/>
  <c r="G1233" i="1" s="1"/>
  <c r="G1234" i="1" s="1"/>
  <c r="G1235" i="1" s="1"/>
  <c r="G1236" i="1" s="1"/>
  <c r="G1237" i="1" s="1"/>
  <c r="G1238" i="1" s="1"/>
  <c r="G1239" i="1" s="1"/>
  <c r="G1240" i="1" s="1"/>
  <c r="G1241" i="1" s="1"/>
  <c r="G1242" i="1" s="1"/>
  <c r="G1243" i="1" s="1"/>
  <c r="G1244" i="1" s="1"/>
  <c r="G1245" i="1" s="1"/>
  <c r="G1246" i="1" s="1"/>
  <c r="G1247" i="1" s="1"/>
  <c r="G1248" i="1" s="1"/>
  <c r="G1249" i="1" s="1"/>
  <c r="G1250" i="1" s="1"/>
  <c r="G1251" i="1" s="1"/>
  <c r="G1252" i="1" s="1"/>
  <c r="G1253" i="1" s="1"/>
  <c r="G1254" i="1" s="1"/>
  <c r="G1255" i="1" s="1"/>
  <c r="G1256" i="1" s="1"/>
  <c r="G1257" i="1" s="1"/>
  <c r="G1258" i="1" s="1"/>
  <c r="G1259" i="1" s="1"/>
  <c r="G1260" i="1" s="1"/>
  <c r="G1261" i="1" s="1"/>
  <c r="G1262" i="1" s="1"/>
  <c r="G1263" i="1" s="1"/>
  <c r="G1264" i="1" s="1"/>
  <c r="G1265" i="1" s="1"/>
  <c r="G1266" i="1" s="1"/>
  <c r="G1267" i="1" s="1"/>
  <c r="G1268" i="1" s="1"/>
  <c r="G1269" i="1" s="1"/>
  <c r="G1270" i="1" s="1"/>
  <c r="G1271" i="1" s="1"/>
  <c r="G1272" i="1" s="1"/>
  <c r="G1273" i="1" s="1"/>
  <c r="G1274" i="1" s="1"/>
  <c r="G1275" i="1" s="1"/>
  <c r="G1276" i="1" s="1"/>
  <c r="G1277" i="1" s="1"/>
  <c r="G1278" i="1" s="1"/>
  <c r="G1279" i="1" s="1"/>
  <c r="G1280" i="1" s="1"/>
  <c r="G1281" i="1" s="1"/>
  <c r="G1282" i="1" s="1"/>
  <c r="G1283" i="1" s="1"/>
  <c r="G1284" i="1" s="1"/>
  <c r="G1285" i="1" s="1"/>
  <c r="G1286" i="1" s="1"/>
  <c r="G1287" i="1" s="1"/>
  <c r="G1288" i="1" s="1"/>
  <c r="G1289" i="1" s="1"/>
  <c r="G1290" i="1" s="1"/>
  <c r="G1291" i="1" s="1"/>
  <c r="G1292" i="1" s="1"/>
  <c r="G1293" i="1" s="1"/>
  <c r="G1294" i="1" s="1"/>
  <c r="G1295" i="1" s="1"/>
  <c r="G1296" i="1" s="1"/>
  <c r="G1297" i="1" s="1"/>
  <c r="G1298" i="1" s="1"/>
  <c r="G1299" i="1" s="1"/>
  <c r="G1300" i="1" s="1"/>
  <c r="G1301" i="1" s="1"/>
  <c r="G1302" i="1" s="1"/>
  <c r="G1303" i="1" s="1"/>
  <c r="G1304" i="1" s="1"/>
  <c r="G1305" i="1" s="1"/>
  <c r="G1306" i="1" s="1"/>
  <c r="G1307" i="1" s="1"/>
  <c r="G1308" i="1" s="1"/>
  <c r="G1309" i="1" s="1"/>
  <c r="G943" i="5"/>
  <c r="G944" i="5" s="1"/>
  <c r="G945" i="5" s="1"/>
  <c r="G946" i="5" s="1"/>
  <c r="G947" i="5" s="1"/>
  <c r="G948" i="5" s="1"/>
  <c r="G949" i="5" s="1"/>
  <c r="G950" i="5" s="1"/>
  <c r="G951" i="5" s="1"/>
  <c r="G952" i="5" s="1"/>
  <c r="G738" i="29"/>
  <c r="G739" i="29" s="1"/>
  <c r="G740" i="29" s="1"/>
  <c r="G741" i="29" s="1"/>
  <c r="G742" i="29" s="1"/>
  <c r="G743" i="29" s="1"/>
  <c r="G744" i="29" s="1"/>
  <c r="G359" i="41"/>
  <c r="G360" i="41" s="1"/>
  <c r="G361" i="41" s="1"/>
  <c r="G362" i="41" s="1"/>
  <c r="G363" i="41" s="1"/>
  <c r="G364" i="41" s="1"/>
  <c r="G365" i="41" s="1"/>
  <c r="G366" i="41" s="1"/>
  <c r="G367" i="41" s="1"/>
  <c r="G368" i="41" s="1"/>
  <c r="G369" i="41" s="1"/>
  <c r="G370" i="41" s="1"/>
  <c r="G371" i="41" s="1"/>
  <c r="G372" i="41" s="1"/>
  <c r="G373" i="41" s="1"/>
  <c r="G374" i="41" s="1"/>
  <c r="G375" i="41" s="1"/>
  <c r="G376" i="41" s="1"/>
  <c r="G377" i="41" s="1"/>
  <c r="G378" i="41" s="1"/>
  <c r="G379" i="41" s="1"/>
  <c r="G380" i="41" s="1"/>
  <c r="G381" i="41" s="1"/>
  <c r="G382" i="41" s="1"/>
  <c r="G383" i="41" s="1"/>
  <c r="G384" i="41" s="1"/>
  <c r="G385" i="41" s="1"/>
  <c r="G386" i="41" s="1"/>
  <c r="G387" i="41" s="1"/>
  <c r="G388" i="41" s="1"/>
  <c r="G389" i="41" s="1"/>
  <c r="G390" i="41" s="1"/>
  <c r="G391" i="41" s="1"/>
  <c r="G392" i="41" s="1"/>
  <c r="G393" i="41" s="1"/>
  <c r="G394" i="41" s="1"/>
  <c r="G395" i="41" s="1"/>
  <c r="G396" i="41" s="1"/>
  <c r="G397" i="41" s="1"/>
  <c r="G398" i="41" s="1"/>
  <c r="G399" i="41" s="1"/>
  <c r="G400" i="41" s="1"/>
  <c r="G401" i="41" s="1"/>
  <c r="G402" i="41" s="1"/>
  <c r="G403" i="41" s="1"/>
  <c r="G404" i="41" s="1"/>
  <c r="G405" i="41" s="1"/>
  <c r="G406" i="41" s="1"/>
  <c r="G407" i="41" s="1"/>
  <c r="G408" i="41" s="1"/>
  <c r="G409" i="41" s="1"/>
  <c r="G410" i="41" s="1"/>
  <c r="G411" i="41" s="1"/>
  <c r="G412" i="41" s="1"/>
  <c r="G413" i="41" s="1"/>
  <c r="G414" i="41" s="1"/>
  <c r="G415" i="41" s="1"/>
  <c r="G416" i="41" s="1"/>
  <c r="G417" i="41" s="1"/>
  <c r="G418" i="41" s="1"/>
  <c r="G419" i="41" s="1"/>
  <c r="G420" i="41" s="1"/>
  <c r="G421" i="41" s="1"/>
  <c r="G422" i="41" s="1"/>
  <c r="G423" i="41" s="1"/>
  <c r="G424" i="41" s="1"/>
  <c r="G425" i="41" s="1"/>
  <c r="G426" i="41" s="1"/>
  <c r="G427" i="41" s="1"/>
  <c r="G428" i="41" s="1"/>
  <c r="G429" i="41" s="1"/>
  <c r="G430" i="41" s="1"/>
  <c r="G431" i="41" s="1"/>
  <c r="G432" i="41" s="1"/>
  <c r="G433" i="41" s="1"/>
  <c r="G434" i="41" s="1"/>
  <c r="G435" i="41" s="1"/>
  <c r="G436" i="41" s="1"/>
  <c r="G437" i="41" s="1"/>
  <c r="G438" i="41" s="1"/>
  <c r="G439" i="41" s="1"/>
  <c r="G440" i="41" s="1"/>
  <c r="G441" i="41" s="1"/>
  <c r="G442" i="41" s="1"/>
  <c r="G443" i="41" s="1"/>
  <c r="G444" i="41" s="1"/>
  <c r="G445" i="41" s="1"/>
  <c r="G446" i="41" s="1"/>
  <c r="G447" i="41" s="1"/>
  <c r="G448" i="41" s="1"/>
  <c r="G449" i="41" s="1"/>
  <c r="G450" i="41" s="1"/>
  <c r="G451" i="41" s="1"/>
  <c r="G452" i="41" s="1"/>
  <c r="G453" i="41" s="1"/>
  <c r="G454" i="41" s="1"/>
  <c r="G455" i="41" s="1"/>
  <c r="G456" i="41" s="1"/>
  <c r="G457" i="41" s="1"/>
  <c r="G458" i="41" s="1"/>
  <c r="G459" i="41" s="1"/>
  <c r="G460" i="41" s="1"/>
  <c r="G461" i="41" s="1"/>
  <c r="G462" i="41" s="1"/>
  <c r="G463" i="41" s="1"/>
  <c r="G464" i="41" s="1"/>
  <c r="G465" i="41" s="1"/>
  <c r="G466" i="41" s="1"/>
  <c r="G467" i="41" s="1"/>
  <c r="G468" i="41" s="1"/>
  <c r="G469" i="41" s="1"/>
  <c r="G470" i="41" s="1"/>
  <c r="G471" i="41" s="1"/>
  <c r="G472" i="41" s="1"/>
  <c r="G473" i="41" s="1"/>
  <c r="G474" i="41" s="1"/>
  <c r="G475" i="41" s="1"/>
  <c r="G476" i="41" s="1"/>
  <c r="G477" i="41" s="1"/>
  <c r="G478" i="41" s="1"/>
  <c r="G479" i="41" s="1"/>
  <c r="G480" i="41" s="1"/>
  <c r="G481" i="41" s="1"/>
  <c r="G482" i="41" s="1"/>
  <c r="G483" i="41" s="1"/>
  <c r="G484" i="41" s="1"/>
  <c r="G485" i="41" s="1"/>
  <c r="G486" i="41" s="1"/>
  <c r="G487" i="41" s="1"/>
  <c r="G488" i="41" s="1"/>
  <c r="G489" i="41" s="1"/>
  <c r="G490" i="41" s="1"/>
  <c r="G491" i="41" s="1"/>
  <c r="G492" i="41" s="1"/>
  <c r="G493" i="41" s="1"/>
  <c r="G494" i="41" s="1"/>
  <c r="G495" i="41" s="1"/>
  <c r="G496" i="41" s="1"/>
  <c r="G497" i="41" s="1"/>
  <c r="G498" i="41" s="1"/>
  <c r="G499" i="41" s="1"/>
  <c r="G500" i="41" s="1"/>
  <c r="G501" i="41" s="1"/>
  <c r="G502" i="41" s="1"/>
  <c r="G503" i="41" s="1"/>
  <c r="G504" i="41" s="1"/>
  <c r="G505" i="41" s="1"/>
  <c r="G506" i="41" s="1"/>
  <c r="G507" i="41" s="1"/>
  <c r="G508" i="41" s="1"/>
  <c r="G509" i="41" s="1"/>
  <c r="G510" i="41" s="1"/>
  <c r="G511" i="41" s="1"/>
  <c r="G512" i="41" s="1"/>
  <c r="G513" i="41" s="1"/>
  <c r="G514" i="41" s="1"/>
  <c r="G515" i="41" s="1"/>
  <c r="G516" i="41" s="1"/>
  <c r="G517" i="41" s="1"/>
  <c r="G518" i="41" s="1"/>
  <c r="G519" i="41" s="1"/>
  <c r="G520" i="41" s="1"/>
  <c r="G521" i="41" s="1"/>
  <c r="G522" i="41" s="1"/>
  <c r="G523" i="41" s="1"/>
  <c r="G524" i="41" s="1"/>
  <c r="G525" i="41" s="1"/>
  <c r="G526" i="41" s="1"/>
  <c r="G527" i="41" s="1"/>
  <c r="G528" i="41" s="1"/>
  <c r="G529" i="41" s="1"/>
  <c r="G530" i="41" s="1"/>
  <c r="G531" i="41" s="1"/>
  <c r="G532" i="41" s="1"/>
  <c r="G533" i="41" s="1"/>
  <c r="G534" i="41" s="1"/>
  <c r="G535" i="41" s="1"/>
  <c r="G536" i="41" s="1"/>
  <c r="G537" i="41" s="1"/>
  <c r="G538" i="41" s="1"/>
  <c r="G539" i="41" s="1"/>
  <c r="G540" i="41" s="1"/>
  <c r="G541" i="41" s="1"/>
  <c r="G542" i="41" s="1"/>
  <c r="G543" i="41" s="1"/>
  <c r="G544" i="41" s="1"/>
  <c r="G545" i="41" s="1"/>
  <c r="G546" i="41" s="1"/>
  <c r="G547" i="41" s="1"/>
  <c r="G548" i="41" s="1"/>
  <c r="G549" i="41" s="1"/>
  <c r="G550" i="41" s="1"/>
  <c r="G551" i="41" s="1"/>
  <c r="G552" i="41" s="1"/>
  <c r="G553" i="41" s="1"/>
  <c r="G554" i="41" s="1"/>
  <c r="G555" i="41" s="1"/>
  <c r="G556" i="41" s="1"/>
  <c r="G557" i="41" s="1"/>
  <c r="G558" i="41" s="1"/>
  <c r="G559" i="41" s="1"/>
  <c r="G560" i="41" s="1"/>
  <c r="G736" i="33"/>
  <c r="G727" i="24"/>
  <c r="G728" i="24" s="1"/>
  <c r="G729" i="24" s="1"/>
  <c r="G730" i="24" s="1"/>
  <c r="G731" i="24" s="1"/>
  <c r="G732" i="24" s="1"/>
  <c r="G733" i="24" s="1"/>
  <c r="G734" i="24" s="1"/>
  <c r="G735" i="24" s="1"/>
  <c r="G736" i="24" s="1"/>
  <c r="G737" i="24" s="1"/>
  <c r="G394" i="21"/>
  <c r="G395" i="21" s="1"/>
  <c r="G396" i="21" s="1"/>
  <c r="G397" i="21" s="1"/>
  <c r="G398" i="21" s="1"/>
  <c r="G399" i="21" s="1"/>
  <c r="G400" i="21" s="1"/>
  <c r="G628" i="32"/>
  <c r="G629" i="32" s="1"/>
  <c r="G630" i="32" s="1"/>
  <c r="G631" i="32" s="1"/>
  <c r="G632" i="32" s="1"/>
  <c r="G633" i="32" s="1"/>
  <c r="G634" i="32" s="1"/>
  <c r="G635" i="32" s="1"/>
  <c r="G636" i="32" s="1"/>
  <c r="G637" i="32" s="1"/>
  <c r="G638" i="32" s="1"/>
  <c r="G639" i="32" s="1"/>
  <c r="G640" i="32" s="1"/>
  <c r="G641" i="32" s="1"/>
  <c r="G642" i="32" s="1"/>
  <c r="G643" i="32" s="1"/>
  <c r="G644" i="32" s="1"/>
  <c r="G645" i="32" s="1"/>
  <c r="G646" i="32" s="1"/>
  <c r="G647" i="32" s="1"/>
  <c r="G648" i="32" s="1"/>
  <c r="G649" i="32" s="1"/>
  <c r="G650" i="32" s="1"/>
  <c r="G651" i="32" s="1"/>
  <c r="G652" i="32" s="1"/>
  <c r="G653" i="32" s="1"/>
  <c r="G654" i="32" s="1"/>
  <c r="G655" i="32" s="1"/>
  <c r="G656" i="32" s="1"/>
  <c r="G657" i="32" s="1"/>
  <c r="G658" i="32" s="1"/>
  <c r="G659" i="32" s="1"/>
  <c r="G660" i="32" s="1"/>
  <c r="G661" i="32" s="1"/>
  <c r="G662" i="32" s="1"/>
  <c r="G663" i="32" s="1"/>
  <c r="G664" i="32" s="1"/>
  <c r="G665" i="32" s="1"/>
  <c r="G666" i="32" s="1"/>
  <c r="G667" i="32" s="1"/>
  <c r="G668" i="32" s="1"/>
  <c r="G669" i="32" s="1"/>
  <c r="G670" i="32" s="1"/>
  <c r="G685" i="37"/>
  <c r="G686" i="37" s="1"/>
  <c r="G687" i="37" s="1"/>
  <c r="G688" i="37" s="1"/>
  <c r="G689" i="37" s="1"/>
  <c r="G690" i="37" s="1"/>
  <c r="G691" i="37" s="1"/>
  <c r="G692" i="37" s="1"/>
  <c r="G693" i="37" s="1"/>
  <c r="G546" i="17"/>
  <c r="G547" i="17" s="1"/>
  <c r="G548" i="17" s="1"/>
  <c r="G549" i="17" s="1"/>
  <c r="G550" i="17" s="1"/>
  <c r="G551" i="17" s="1"/>
  <c r="G552" i="17" s="1"/>
  <c r="G553" i="17" s="1"/>
  <c r="G554" i="17" s="1"/>
  <c r="G555" i="17" s="1"/>
  <c r="G556" i="17" s="1"/>
  <c r="G557" i="17" s="1"/>
  <c r="G558" i="17" s="1"/>
  <c r="G559" i="17" s="1"/>
  <c r="G560" i="17" s="1"/>
  <c r="G561" i="17" s="1"/>
  <c r="G562" i="17" s="1"/>
  <c r="G563" i="17" s="1"/>
  <c r="G564" i="17" s="1"/>
  <c r="G565" i="17" s="1"/>
  <c r="G566" i="17" s="1"/>
  <c r="G567" i="17" s="1"/>
  <c r="G568" i="17" s="1"/>
  <c r="G569" i="17" s="1"/>
  <c r="G570" i="17" s="1"/>
  <c r="G571" i="17" s="1"/>
  <c r="G572" i="17" s="1"/>
  <c r="G573" i="17" s="1"/>
  <c r="G574" i="17" s="1"/>
  <c r="G575" i="17" s="1"/>
  <c r="G576" i="17" s="1"/>
  <c r="G577" i="17" s="1"/>
  <c r="G578" i="17" s="1"/>
  <c r="G579" i="17" s="1"/>
  <c r="G580" i="17" s="1"/>
  <c r="G581" i="17" s="1"/>
  <c r="G582" i="17" s="1"/>
  <c r="G583" i="17" s="1"/>
  <c r="G565" i="10"/>
  <c r="G566" i="10" s="1"/>
  <c r="G567" i="10" s="1"/>
  <c r="G568" i="10" s="1"/>
  <c r="G569" i="10" s="1"/>
  <c r="G570" i="10" s="1"/>
  <c r="G571" i="10" s="1"/>
  <c r="G572" i="10" s="1"/>
  <c r="G573" i="10" s="1"/>
  <c r="G574" i="10" s="1"/>
  <c r="G575" i="10" s="1"/>
  <c r="G556" i="6"/>
  <c r="G557" i="6" s="1"/>
  <c r="G558" i="6" s="1"/>
  <c r="G559" i="6" s="1"/>
  <c r="G560" i="6" s="1"/>
  <c r="G452" i="11"/>
  <c r="G453" i="11" s="1"/>
  <c r="G454" i="11" s="1"/>
  <c r="G455" i="11" s="1"/>
  <c r="G456" i="11" s="1"/>
  <c r="G457" i="11" s="1"/>
  <c r="G458" i="11" s="1"/>
  <c r="G459" i="11" s="1"/>
  <c r="G460" i="11" s="1"/>
  <c r="G532" i="18"/>
  <c r="G533" i="18" s="1"/>
  <c r="G534" i="18" s="1"/>
  <c r="G535" i="18" s="1"/>
  <c r="G536" i="18" s="1"/>
  <c r="G537" i="18" s="1"/>
  <c r="G498" i="8"/>
  <c r="G499" i="8" s="1"/>
  <c r="G188" i="22"/>
  <c r="G189" i="22" s="1"/>
  <c r="G190" i="22" s="1"/>
  <c r="G191" i="22" s="1"/>
  <c r="G192" i="22" s="1"/>
  <c r="G193" i="22" s="1"/>
  <c r="G194" i="22" s="1"/>
  <c r="G195" i="22" s="1"/>
  <c r="G196" i="22" s="1"/>
  <c r="G197" i="22" s="1"/>
  <c r="G198" i="22" s="1"/>
  <c r="G199" i="22" s="1"/>
  <c r="G200" i="22" s="1"/>
  <c r="G201" i="22" s="1"/>
  <c r="G202" i="22" s="1"/>
  <c r="G203" i="22" s="1"/>
  <c r="G204" i="22" s="1"/>
  <c r="G205" i="22" s="1"/>
  <c r="G206" i="22" s="1"/>
  <c r="G207" i="22" s="1"/>
  <c r="G208" i="22" s="1"/>
  <c r="G209" i="22" s="1"/>
  <c r="G210" i="22" s="1"/>
  <c r="G211" i="22" s="1"/>
  <c r="G402" i="3"/>
  <c r="G403" i="3" s="1"/>
  <c r="G404" i="3" s="1"/>
  <c r="G405" i="3" s="1"/>
  <c r="G406" i="3" s="1"/>
  <c r="G407" i="3" s="1"/>
  <c r="G408" i="3" s="1"/>
  <c r="G409" i="3" s="1"/>
  <c r="G410" i="3" s="1"/>
  <c r="G411" i="3" s="1"/>
  <c r="G529" i="9"/>
  <c r="G530" i="9" s="1"/>
  <c r="G531" i="9" s="1"/>
  <c r="G532" i="9" s="1"/>
  <c r="G533" i="9" s="1"/>
  <c r="G534" i="9" s="1"/>
  <c r="G535" i="9" s="1"/>
  <c r="G241" i="20"/>
  <c r="G242" i="20" s="1"/>
  <c r="G243" i="20" s="1"/>
  <c r="G244" i="20" s="1"/>
  <c r="G245" i="20" s="1"/>
  <c r="G246" i="20" s="1"/>
  <c r="G247" i="20" s="1"/>
  <c r="G248" i="20" s="1"/>
  <c r="G249" i="20" s="1"/>
  <c r="G250" i="20" s="1"/>
  <c r="G251" i="20" s="1"/>
  <c r="G252" i="20" s="1"/>
  <c r="G253" i="20" s="1"/>
  <c r="G254" i="20" s="1"/>
  <c r="G255" i="20" s="1"/>
  <c r="G256" i="20" s="1"/>
  <c r="G257" i="20" s="1"/>
  <c r="G258" i="20" s="1"/>
  <c r="G259" i="20" s="1"/>
  <c r="G260" i="20" s="1"/>
  <c r="G261" i="20" s="1"/>
  <c r="G262" i="20" s="1"/>
  <c r="G263" i="20" s="1"/>
  <c r="G264" i="20" s="1"/>
  <c r="G265" i="20" s="1"/>
  <c r="G266" i="20" s="1"/>
  <c r="G267" i="20" s="1"/>
  <c r="G268" i="20" s="1"/>
  <c r="G269" i="20" s="1"/>
  <c r="G270" i="20" s="1"/>
  <c r="G271" i="20" s="1"/>
  <c r="G272" i="20" s="1"/>
  <c r="G273" i="20" s="1"/>
  <c r="G274" i="20" s="1"/>
  <c r="G275" i="20" s="1"/>
  <c r="G276" i="20" s="1"/>
  <c r="G277" i="20" s="1"/>
  <c r="G278" i="20" s="1"/>
  <c r="G279" i="20" s="1"/>
  <c r="G280" i="20" s="1"/>
  <c r="G281" i="20" s="1"/>
  <c r="G282" i="20" s="1"/>
  <c r="G283" i="20" s="1"/>
  <c r="G284" i="20" s="1"/>
  <c r="G285" i="20" s="1"/>
  <c r="G286" i="20" s="1"/>
  <c r="G489" i="19"/>
  <c r="G490" i="19" s="1"/>
  <c r="G491" i="19" s="1"/>
  <c r="G492" i="19" s="1"/>
  <c r="G493" i="19" s="1"/>
  <c r="G494" i="19" s="1"/>
  <c r="G495" i="19" s="1"/>
  <c r="G496" i="19" s="1"/>
  <c r="G497" i="19" s="1"/>
  <c r="G498" i="19" s="1"/>
  <c r="G499" i="19" s="1"/>
  <c r="G500" i="19" s="1"/>
  <c r="G501" i="19" s="1"/>
  <c r="G502" i="19" s="1"/>
  <c r="G503" i="19" s="1"/>
  <c r="G504" i="19" s="1"/>
  <c r="G505" i="19" s="1"/>
  <c r="G506" i="19" s="1"/>
  <c r="G507" i="19" s="1"/>
  <c r="G508" i="19" s="1"/>
  <c r="G509" i="19" s="1"/>
  <c r="G510" i="19" s="1"/>
  <c r="G511" i="19" s="1"/>
  <c r="G512" i="19" s="1"/>
  <c r="G513" i="19" s="1"/>
  <c r="G514" i="19" s="1"/>
  <c r="G515" i="19" s="1"/>
  <c r="G516" i="19" s="1"/>
  <c r="G517" i="19" s="1"/>
  <c r="G518" i="19" s="1"/>
  <c r="G519" i="19" s="1"/>
  <c r="G520" i="19" s="1"/>
  <c r="G521" i="19" s="1"/>
  <c r="G522" i="19" s="1"/>
  <c r="G523" i="19" s="1"/>
  <c r="G384" i="12"/>
  <c r="G385" i="12" s="1"/>
  <c r="G386" i="12" s="1"/>
  <c r="G561" i="38"/>
  <c r="G562" i="38" s="1"/>
  <c r="G563" i="38" s="1"/>
  <c r="G564" i="38" s="1"/>
  <c r="G565" i="38" s="1"/>
  <c r="G566" i="38" s="1"/>
  <c r="G567" i="38" s="1"/>
  <c r="G568" i="38" s="1"/>
  <c r="G569" i="38" s="1"/>
  <c r="G570" i="38" s="1"/>
  <c r="G571" i="38" s="1"/>
  <c r="G572" i="38" s="1"/>
  <c r="G573" i="38" s="1"/>
  <c r="G574" i="38" s="1"/>
  <c r="G575" i="38" s="1"/>
  <c r="G576" i="38" s="1"/>
  <c r="G577" i="38" s="1"/>
  <c r="G578" i="38" s="1"/>
  <c r="G579" i="38" s="1"/>
  <c r="G580" i="38" s="1"/>
  <c r="G581" i="38" s="1"/>
  <c r="G582" i="38" s="1"/>
  <c r="G583" i="38" s="1"/>
  <c r="G584" i="38" s="1"/>
  <c r="G585" i="38" s="1"/>
  <c r="G586" i="38" s="1"/>
  <c r="G587" i="38" s="1"/>
  <c r="G588" i="38" s="1"/>
  <c r="G589" i="38" s="1"/>
  <c r="G590" i="38" s="1"/>
  <c r="G591" i="38" s="1"/>
  <c r="G425" i="39"/>
  <c r="G426" i="39" s="1"/>
  <c r="G427" i="39" s="1"/>
  <c r="G428" i="39" s="1"/>
  <c r="G429" i="39" s="1"/>
  <c r="G430" i="39" s="1"/>
  <c r="G481" i="30"/>
  <c r="G482" i="30" s="1"/>
  <c r="G483" i="30" s="1"/>
  <c r="G484" i="30" s="1"/>
  <c r="G485" i="30" s="1"/>
  <c r="G486" i="30" s="1"/>
  <c r="G471" i="40"/>
  <c r="G472" i="40" s="1"/>
  <c r="G473" i="40" s="1"/>
  <c r="G350" i="7"/>
  <c r="G351" i="7" s="1"/>
  <c r="G352" i="7" s="1"/>
  <c r="G353" i="7" s="1"/>
  <c r="G354" i="7" s="1"/>
  <c r="G355" i="7" s="1"/>
  <c r="G356" i="7" s="1"/>
  <c r="G357" i="7" s="1"/>
  <c r="G358" i="7" s="1"/>
  <c r="G359" i="7" s="1"/>
  <c r="G428" i="42"/>
  <c r="G429" i="42" s="1"/>
  <c r="G430" i="42" s="1"/>
  <c r="G431" i="42" s="1"/>
  <c r="G432" i="42" s="1"/>
  <c r="G433" i="42" s="1"/>
  <c r="G434" i="42" s="1"/>
  <c r="G435" i="42" s="1"/>
  <c r="G436" i="42" s="1"/>
  <c r="G437" i="42" s="1"/>
  <c r="G438" i="42" s="1"/>
  <c r="G439" i="42" s="1"/>
  <c r="G440" i="42" s="1"/>
  <c r="G441" i="42" s="1"/>
  <c r="G442" i="42" s="1"/>
  <c r="G443" i="42" s="1"/>
  <c r="G444" i="42" s="1"/>
  <c r="G445" i="42" s="1"/>
  <c r="G446" i="42" s="1"/>
  <c r="G447" i="42" s="1"/>
  <c r="G448" i="42" s="1"/>
  <c r="G449" i="42" s="1"/>
  <c r="G450" i="42" s="1"/>
  <c r="G451" i="42" s="1"/>
  <c r="G452" i="42" s="1"/>
  <c r="G453" i="42" s="1"/>
  <c r="G454" i="42" s="1"/>
  <c r="G455" i="42" s="1"/>
  <c r="G456" i="42" s="1"/>
  <c r="G457" i="42" s="1"/>
  <c r="G458" i="42" s="1"/>
  <c r="G459" i="42" s="1"/>
  <c r="G460" i="42" s="1"/>
  <c r="G461" i="42" s="1"/>
  <c r="G462" i="42" s="1"/>
  <c r="G463" i="42" s="1"/>
  <c r="G464" i="42" s="1"/>
  <c r="G373" i="16"/>
  <c r="G374" i="16" s="1"/>
  <c r="G375" i="16" s="1"/>
  <c r="G376" i="16" s="1"/>
  <c r="G377" i="16" s="1"/>
  <c r="G378" i="16" s="1"/>
  <c r="G379" i="16" s="1"/>
  <c r="G380" i="16" s="1"/>
  <c r="G381" i="16" s="1"/>
  <c r="G382" i="16" s="1"/>
  <c r="G313" i="2"/>
  <c r="G314" i="2" s="1"/>
  <c r="G315" i="2" s="1"/>
  <c r="G316" i="2" s="1"/>
  <c r="G317" i="2" s="1"/>
  <c r="G318" i="2" s="1"/>
  <c r="G319" i="2" s="1"/>
  <c r="G320" i="2" s="1"/>
  <c r="G321" i="2" s="1"/>
  <c r="G322" i="2" s="1"/>
  <c r="G323" i="2" s="1"/>
  <c r="G324" i="2" s="1"/>
  <c r="G325" i="2" s="1"/>
  <c r="G326" i="2" s="1"/>
  <c r="G327" i="2" s="1"/>
  <c r="G328" i="2" s="1"/>
  <c r="G470" i="34"/>
  <c r="G471" i="34" s="1"/>
  <c r="G472" i="34" s="1"/>
  <c r="G473" i="34" s="1"/>
  <c r="G474" i="34" s="1"/>
  <c r="G475" i="34" s="1"/>
  <c r="G476" i="34" s="1"/>
  <c r="G467" i="47"/>
  <c r="G468" i="47" s="1"/>
  <c r="G469" i="47" s="1"/>
  <c r="G470" i="47" s="1"/>
  <c r="G471" i="47" s="1"/>
  <c r="G472" i="47" s="1"/>
  <c r="G473" i="47" s="1"/>
  <c r="G474" i="47" s="1"/>
  <c r="G422" i="31"/>
  <c r="G423" i="31" s="1"/>
  <c r="G424" i="31" s="1"/>
  <c r="G425" i="31" s="1"/>
  <c r="G426" i="31" s="1"/>
  <c r="G427" i="31" s="1"/>
  <c r="G428" i="31" s="1"/>
  <c r="G429" i="31" s="1"/>
  <c r="G426" i="13"/>
  <c r="G427" i="13" s="1"/>
  <c r="G428" i="13" s="1"/>
  <c r="G429" i="13" s="1"/>
  <c r="G430" i="13" s="1"/>
  <c r="G431" i="13" s="1"/>
  <c r="G432" i="13" s="1"/>
  <c r="G433" i="13" s="1"/>
  <c r="G434" i="13" s="1"/>
  <c r="G435" i="13" s="1"/>
  <c r="G436" i="13" s="1"/>
  <c r="G437" i="13" s="1"/>
  <c r="G438" i="13" s="1"/>
  <c r="G439" i="13" s="1"/>
  <c r="G440" i="13" s="1"/>
  <c r="G441" i="13" s="1"/>
  <c r="G442" i="13" s="1"/>
  <c r="G443" i="13" s="1"/>
  <c r="G444" i="13" s="1"/>
  <c r="G445" i="13" s="1"/>
  <c r="G446" i="13" s="1"/>
  <c r="G447" i="13" s="1"/>
  <c r="G448" i="13" s="1"/>
  <c r="G449" i="13" s="1"/>
  <c r="G450" i="13" s="1"/>
  <c r="G451" i="13" s="1"/>
  <c r="G452" i="13" s="1"/>
  <c r="G453" i="13" s="1"/>
  <c r="G454" i="13" s="1"/>
  <c r="G455" i="13" s="1"/>
  <c r="G456" i="13" s="1"/>
  <c r="G457" i="13" s="1"/>
  <c r="G458" i="13" s="1"/>
  <c r="G459" i="13" s="1"/>
  <c r="G460" i="13" s="1"/>
  <c r="G461" i="13" s="1"/>
  <c r="G462" i="13" s="1"/>
  <c r="G463" i="13" s="1"/>
  <c r="G464" i="13" s="1"/>
  <c r="G465" i="13" s="1"/>
  <c r="G466" i="13" s="1"/>
  <c r="G467" i="13" s="1"/>
  <c r="G468" i="13" s="1"/>
  <c r="G469" i="13" s="1"/>
  <c r="G363" i="15"/>
  <c r="G364" i="15" s="1"/>
  <c r="G365" i="15" s="1"/>
  <c r="G366" i="15" s="1"/>
  <c r="G367" i="15" s="1"/>
  <c r="G368" i="15" s="1"/>
  <c r="G369" i="15" s="1"/>
  <c r="G370" i="15" s="1"/>
  <c r="G371" i="15" s="1"/>
  <c r="G372" i="15" s="1"/>
  <c r="G373" i="15" s="1"/>
  <c r="G374" i="15" s="1"/>
  <c r="G375" i="15" s="1"/>
  <c r="G376" i="15" s="1"/>
  <c r="G377" i="15" s="1"/>
  <c r="G378" i="15" s="1"/>
  <c r="G379" i="15" s="1"/>
  <c r="G380" i="15" s="1"/>
  <c r="G381" i="15" s="1"/>
  <c r="G382" i="15" s="1"/>
  <c r="G383" i="15" s="1"/>
  <c r="G384" i="15" s="1"/>
  <c r="G385" i="15" s="1"/>
  <c r="G386" i="15" s="1"/>
  <c r="G387" i="15" s="1"/>
  <c r="G388" i="15" s="1"/>
  <c r="G389" i="15" s="1"/>
  <c r="G390" i="15" s="1"/>
  <c r="G391" i="15" s="1"/>
  <c r="G392" i="15" s="1"/>
  <c r="G393" i="15" s="1"/>
  <c r="G394" i="15" s="1"/>
  <c r="G395" i="15" s="1"/>
  <c r="G396" i="15" s="1"/>
  <c r="G416" i="46"/>
  <c r="G417" i="46" s="1"/>
  <c r="G418" i="46" s="1"/>
  <c r="G419" i="46" s="1"/>
  <c r="G420" i="46" s="1"/>
  <c r="G421" i="46" s="1"/>
  <c r="G422" i="46" s="1"/>
  <c r="G423" i="46" s="1"/>
  <c r="G424" i="46" s="1"/>
  <c r="G425" i="46" s="1"/>
  <c r="G426" i="46" s="1"/>
  <c r="G427" i="46" s="1"/>
  <c r="G428" i="46" s="1"/>
  <c r="G429" i="46" s="1"/>
  <c r="G430" i="46" s="1"/>
  <c r="G431" i="46" s="1"/>
  <c r="G432" i="46" s="1"/>
  <c r="G433" i="46" s="1"/>
  <c r="G434" i="46" s="1"/>
  <c r="G435" i="46" s="1"/>
  <c r="G436" i="46" s="1"/>
  <c r="G437" i="46" s="1"/>
  <c r="G438" i="46" s="1"/>
  <c r="G439" i="46" s="1"/>
  <c r="G440" i="46" s="1"/>
  <c r="G441" i="46" s="1"/>
  <c r="G442" i="46" s="1"/>
  <c r="G443" i="46" s="1"/>
  <c r="G444" i="46" s="1"/>
  <c r="G445" i="46" s="1"/>
  <c r="G446" i="46" s="1"/>
  <c r="G447" i="46" s="1"/>
  <c r="G448" i="46" s="1"/>
  <c r="G449" i="46" s="1"/>
  <c r="G450" i="46" s="1"/>
  <c r="G451" i="46" s="1"/>
  <c r="G452" i="46" s="1"/>
  <c r="G453" i="46" s="1"/>
  <c r="G454" i="46" s="1"/>
  <c r="G455" i="46" s="1"/>
  <c r="G456" i="46" s="1"/>
  <c r="G457" i="46" s="1"/>
  <c r="G458" i="46" s="1"/>
  <c r="G459" i="46" s="1"/>
  <c r="G460" i="46" s="1"/>
  <c r="G461" i="46" s="1"/>
  <c r="G462" i="46" s="1"/>
  <c r="G463" i="46" s="1"/>
  <c r="G464" i="46" s="1"/>
  <c r="G465" i="46" s="1"/>
  <c r="G466" i="46" s="1"/>
  <c r="G467" i="46" s="1"/>
  <c r="G468" i="46" s="1"/>
  <c r="G469" i="46" s="1"/>
  <c r="G470" i="46" s="1"/>
  <c r="G471" i="46" s="1"/>
  <c r="G472" i="46" s="1"/>
  <c r="G473" i="46" s="1"/>
  <c r="G474" i="46" s="1"/>
  <c r="G475" i="46" s="1"/>
  <c r="G476" i="46" s="1"/>
  <c r="G477" i="46" s="1"/>
  <c r="G478" i="46" s="1"/>
  <c r="G479" i="46" s="1"/>
  <c r="G480" i="46" s="1"/>
  <c r="G481" i="46" s="1"/>
  <c r="G482" i="46" s="1"/>
  <c r="G483" i="46" s="1"/>
  <c r="G484" i="46" s="1"/>
  <c r="G485" i="46" s="1"/>
  <c r="G486" i="46" s="1"/>
  <c r="G487" i="46" s="1"/>
  <c r="G488" i="46" s="1"/>
  <c r="G489" i="46" s="1"/>
  <c r="G490" i="46" s="1"/>
  <c r="G491" i="46" s="1"/>
  <c r="G492" i="46" s="1"/>
  <c r="G493" i="46" s="1"/>
  <c r="G494" i="46" s="1"/>
  <c r="G495" i="46" s="1"/>
  <c r="G496" i="46" s="1"/>
  <c r="G497" i="46" s="1"/>
  <c r="G498" i="46" s="1"/>
  <c r="G499" i="46" s="1"/>
  <c r="G500" i="46" s="1"/>
  <c r="G501" i="46" s="1"/>
  <c r="G502" i="46" s="1"/>
  <c r="G503" i="46" s="1"/>
  <c r="G504" i="46" s="1"/>
  <c r="G505" i="46" s="1"/>
  <c r="G506" i="46" s="1"/>
  <c r="G397" i="27"/>
  <c r="G398" i="27" s="1"/>
  <c r="G399" i="27" s="1"/>
  <c r="G400" i="27" s="1"/>
  <c r="G401" i="27" s="1"/>
  <c r="G434" i="23"/>
  <c r="G435" i="23" s="1"/>
  <c r="G185" i="14"/>
  <c r="G186" i="14" s="1"/>
  <c r="G187" i="14" s="1"/>
  <c r="G188" i="14" s="1"/>
  <c r="G189" i="14" s="1"/>
  <c r="G190" i="14" s="1"/>
  <c r="G191" i="14" s="1"/>
  <c r="G192" i="14" s="1"/>
  <c r="G193" i="14" s="1"/>
  <c r="G194" i="14" s="1"/>
  <c r="G195" i="14" s="1"/>
  <c r="G196" i="14" s="1"/>
  <c r="G197" i="14" s="1"/>
  <c r="G198" i="14" s="1"/>
  <c r="C4" i="49" l="1"/>
  <c r="AC4" i="49" s="1"/>
  <c r="G1310" i="1"/>
  <c r="G1311" i="1" s="1"/>
  <c r="G1312" i="1" s="1"/>
  <c r="G1313" i="1" s="1"/>
  <c r="G1314" i="1" s="1"/>
  <c r="G1315" i="1" s="1"/>
  <c r="G1316" i="1" s="1"/>
  <c r="G1317" i="1" s="1"/>
  <c r="G1318" i="1" s="1"/>
  <c r="G1319" i="1" s="1"/>
  <c r="G1320" i="1" s="1"/>
  <c r="G1321" i="1" s="1"/>
  <c r="G1322" i="1" s="1"/>
  <c r="G1323" i="1" s="1"/>
  <c r="G1324" i="1" s="1"/>
  <c r="G1325" i="1" s="1"/>
  <c r="G1326" i="1" s="1"/>
  <c r="G1327" i="1" s="1"/>
  <c r="G1328" i="1" s="1"/>
  <c r="G953" i="5"/>
  <c r="G954" i="5" s="1"/>
  <c r="G955" i="5" s="1"/>
  <c r="G956" i="5" s="1"/>
  <c r="G957" i="5" s="1"/>
  <c r="G958" i="5" s="1"/>
  <c r="G959" i="5" s="1"/>
  <c r="G960" i="5" s="1"/>
  <c r="G961" i="5" s="1"/>
  <c r="G962" i="5" s="1"/>
  <c r="G963" i="5" s="1"/>
  <c r="G964" i="5" s="1"/>
  <c r="G965" i="5" s="1"/>
  <c r="G966" i="5" s="1"/>
  <c r="G745" i="29"/>
  <c r="G746" i="29" s="1"/>
  <c r="G747" i="29" s="1"/>
  <c r="G842" i="25"/>
  <c r="G843" i="25" s="1"/>
  <c r="G844" i="25" s="1"/>
  <c r="G845" i="25" s="1"/>
  <c r="G846" i="25" s="1"/>
  <c r="G847" i="25" s="1"/>
  <c r="G848" i="25" s="1"/>
  <c r="G849" i="25" s="1"/>
  <c r="G850" i="25" s="1"/>
  <c r="G851" i="25" s="1"/>
  <c r="G852" i="25" s="1"/>
  <c r="G853" i="25" s="1"/>
  <c r="G854" i="25" s="1"/>
  <c r="G855" i="25" s="1"/>
  <c r="G856" i="25" s="1"/>
  <c r="G857" i="25" s="1"/>
  <c r="G858" i="25" s="1"/>
  <c r="G859" i="25" s="1"/>
  <c r="G860" i="25" s="1"/>
  <c r="G861" i="25" s="1"/>
  <c r="G862" i="25" s="1"/>
  <c r="G863" i="25" s="1"/>
  <c r="G864" i="25" s="1"/>
  <c r="G865" i="25" s="1"/>
  <c r="G866" i="25" s="1"/>
  <c r="G867" i="25" s="1"/>
  <c r="G868" i="25" s="1"/>
  <c r="G869" i="25" s="1"/>
  <c r="G870" i="25" s="1"/>
  <c r="G871" i="25" s="1"/>
  <c r="G872" i="25" s="1"/>
  <c r="G873" i="25" s="1"/>
  <c r="G874" i="25" s="1"/>
  <c r="G875" i="25" s="1"/>
  <c r="G876" i="25" s="1"/>
  <c r="G877" i="25" s="1"/>
  <c r="G737" i="33"/>
  <c r="G561" i="41"/>
  <c r="G562" i="41" s="1"/>
  <c r="G563" i="41" s="1"/>
  <c r="G564" i="41" s="1"/>
  <c r="G565" i="41" s="1"/>
  <c r="G566" i="41" s="1"/>
  <c r="G567" i="41" s="1"/>
  <c r="G568" i="41" s="1"/>
  <c r="G569" i="41" s="1"/>
  <c r="G570" i="41" s="1"/>
  <c r="G571" i="41" s="1"/>
  <c r="G572" i="41" s="1"/>
  <c r="G573" i="41" s="1"/>
  <c r="G574" i="41" s="1"/>
  <c r="G575" i="41" s="1"/>
  <c r="G576" i="41" s="1"/>
  <c r="G577" i="41" s="1"/>
  <c r="G578" i="41" s="1"/>
  <c r="G579" i="41" s="1"/>
  <c r="G580" i="41" s="1"/>
  <c r="G581" i="41" s="1"/>
  <c r="G582" i="41" s="1"/>
  <c r="G583" i="41" s="1"/>
  <c r="G584" i="41" s="1"/>
  <c r="G585" i="41" s="1"/>
  <c r="G586" i="41" s="1"/>
  <c r="G587" i="41" s="1"/>
  <c r="G588" i="41" s="1"/>
  <c r="G589" i="41" s="1"/>
  <c r="G590" i="41" s="1"/>
  <c r="G591" i="41" s="1"/>
  <c r="G592" i="41" s="1"/>
  <c r="G593" i="41" s="1"/>
  <c r="G594" i="41" s="1"/>
  <c r="G738" i="24"/>
  <c r="G739" i="24" s="1"/>
  <c r="G740" i="24" s="1"/>
  <c r="G741" i="24" s="1"/>
  <c r="G742" i="24" s="1"/>
  <c r="G743" i="24" s="1"/>
  <c r="G744" i="24" s="1"/>
  <c r="G745" i="24" s="1"/>
  <c r="G746" i="24" s="1"/>
  <c r="G671" i="32"/>
  <c r="G672" i="32" s="1"/>
  <c r="G673" i="32" s="1"/>
  <c r="G674" i="32" s="1"/>
  <c r="G675" i="32" s="1"/>
  <c r="G676" i="32" s="1"/>
  <c r="G401" i="21"/>
  <c r="G402" i="21" s="1"/>
  <c r="G403" i="21" s="1"/>
  <c r="G404" i="21" s="1"/>
  <c r="G405" i="21" s="1"/>
  <c r="G406" i="21" s="1"/>
  <c r="G407" i="21" s="1"/>
  <c r="G408" i="21" s="1"/>
  <c r="G409" i="21" s="1"/>
  <c r="G694" i="37"/>
  <c r="G695" i="37" s="1"/>
  <c r="G696" i="37" s="1"/>
  <c r="G697" i="37" s="1"/>
  <c r="G698" i="37" s="1"/>
  <c r="G699" i="37" s="1"/>
  <c r="G700" i="37" s="1"/>
  <c r="G701" i="37" s="1"/>
  <c r="G702" i="37" s="1"/>
  <c r="G703" i="37" s="1"/>
  <c r="G704" i="37" s="1"/>
  <c r="G705" i="37" s="1"/>
  <c r="G706" i="37" s="1"/>
  <c r="G707" i="37" s="1"/>
  <c r="G708" i="37" s="1"/>
  <c r="G709" i="37" s="1"/>
  <c r="G584" i="17"/>
  <c r="G585" i="17" s="1"/>
  <c r="G586" i="17" s="1"/>
  <c r="G587" i="17" s="1"/>
  <c r="G588" i="17" s="1"/>
  <c r="G589" i="17" s="1"/>
  <c r="G590" i="17" s="1"/>
  <c r="G591" i="17" s="1"/>
  <c r="G592" i="17" s="1"/>
  <c r="G593" i="17" s="1"/>
  <c r="G594" i="17" s="1"/>
  <c r="G595" i="17" s="1"/>
  <c r="G596" i="17" s="1"/>
  <c r="G597" i="17" s="1"/>
  <c r="G598" i="17" s="1"/>
  <c r="G599" i="17" s="1"/>
  <c r="G600" i="17" s="1"/>
  <c r="G601" i="17" s="1"/>
  <c r="G602" i="17" s="1"/>
  <c r="G603" i="17" s="1"/>
  <c r="G604" i="17" s="1"/>
  <c r="G605" i="17" s="1"/>
  <c r="G606" i="17" s="1"/>
  <c r="G607" i="17" s="1"/>
  <c r="G608" i="17" s="1"/>
  <c r="G609" i="17" s="1"/>
  <c r="G610" i="17" s="1"/>
  <c r="G611" i="17" s="1"/>
  <c r="G612" i="17" s="1"/>
  <c r="G613" i="17" s="1"/>
  <c r="G614" i="17" s="1"/>
  <c r="G615" i="17" s="1"/>
  <c r="G616" i="17" s="1"/>
  <c r="G617" i="17" s="1"/>
  <c r="G618" i="17" s="1"/>
  <c r="G619" i="17" s="1"/>
  <c r="G620" i="17" s="1"/>
  <c r="G621" i="17" s="1"/>
  <c r="G622" i="17" s="1"/>
  <c r="G623" i="17" s="1"/>
  <c r="G624" i="17" s="1"/>
  <c r="G625" i="17" s="1"/>
  <c r="G626" i="17" s="1"/>
  <c r="G627" i="17" s="1"/>
  <c r="G628" i="17" s="1"/>
  <c r="G629" i="17" s="1"/>
  <c r="G630" i="17" s="1"/>
  <c r="G631" i="17" s="1"/>
  <c r="G632" i="17" s="1"/>
  <c r="G633" i="17" s="1"/>
  <c r="G576" i="10"/>
  <c r="G577" i="10" s="1"/>
  <c r="G578" i="10" s="1"/>
  <c r="G579" i="10" s="1"/>
  <c r="G580" i="10" s="1"/>
  <c r="G581" i="10" s="1"/>
  <c r="G582" i="10" s="1"/>
  <c r="G583" i="10" s="1"/>
  <c r="G584" i="10" s="1"/>
  <c r="G585" i="10" s="1"/>
  <c r="G586" i="10" s="1"/>
  <c r="G587" i="10" s="1"/>
  <c r="G588" i="10" s="1"/>
  <c r="G589" i="10" s="1"/>
  <c r="G590" i="10" s="1"/>
  <c r="G591" i="10" s="1"/>
  <c r="G592" i="10" s="1"/>
  <c r="G593" i="10" s="1"/>
  <c r="G500" i="8"/>
  <c r="G501" i="8" s="1"/>
  <c r="G502" i="8" s="1"/>
  <c r="G503" i="8" s="1"/>
  <c r="G504" i="8" s="1"/>
  <c r="G505" i="8" s="1"/>
  <c r="G506" i="8" s="1"/>
  <c r="G507" i="8" s="1"/>
  <c r="G508" i="8" s="1"/>
  <c r="G509" i="8" s="1"/>
  <c r="G510" i="8" s="1"/>
  <c r="G511" i="8" s="1"/>
  <c r="G512" i="8" s="1"/>
  <c r="G513" i="8" s="1"/>
  <c r="G514" i="8" s="1"/>
  <c r="G515" i="8" s="1"/>
  <c r="G516" i="8" s="1"/>
  <c r="G517" i="8" s="1"/>
  <c r="G518" i="8" s="1"/>
  <c r="G519" i="8" s="1"/>
  <c r="G520" i="8" s="1"/>
  <c r="G521" i="8" s="1"/>
  <c r="G522" i="8" s="1"/>
  <c r="G523" i="8" s="1"/>
  <c r="G524" i="8" s="1"/>
  <c r="G525" i="8" s="1"/>
  <c r="G526" i="8" s="1"/>
  <c r="G527" i="8" s="1"/>
  <c r="G528" i="8" s="1"/>
  <c r="G529" i="8" s="1"/>
  <c r="G530" i="8" s="1"/>
  <c r="G531" i="8" s="1"/>
  <c r="G532" i="8" s="1"/>
  <c r="G533" i="8" s="1"/>
  <c r="G534" i="8" s="1"/>
  <c r="G561" i="6"/>
  <c r="G562" i="6" s="1"/>
  <c r="G563" i="6" s="1"/>
  <c r="G564" i="6" s="1"/>
  <c r="G565" i="6" s="1"/>
  <c r="G566" i="6" s="1"/>
  <c r="G567" i="6" s="1"/>
  <c r="G568" i="6" s="1"/>
  <c r="G569" i="6" s="1"/>
  <c r="G570" i="6" s="1"/>
  <c r="G571" i="6" s="1"/>
  <c r="G572" i="6" s="1"/>
  <c r="G573" i="6" s="1"/>
  <c r="G461" i="11"/>
  <c r="G462" i="11" s="1"/>
  <c r="G463" i="11" s="1"/>
  <c r="G464" i="11" s="1"/>
  <c r="G465" i="11" s="1"/>
  <c r="G466" i="11" s="1"/>
  <c r="G467" i="11" s="1"/>
  <c r="G468" i="11" s="1"/>
  <c r="G469" i="11" s="1"/>
  <c r="G470" i="11" s="1"/>
  <c r="G471" i="11" s="1"/>
  <c r="G472" i="11" s="1"/>
  <c r="G473" i="11" s="1"/>
  <c r="G474" i="11" s="1"/>
  <c r="G475" i="11" s="1"/>
  <c r="G476" i="11" s="1"/>
  <c r="G477" i="11" s="1"/>
  <c r="G478" i="11" s="1"/>
  <c r="G479" i="11" s="1"/>
  <c r="G480" i="11" s="1"/>
  <c r="G481" i="11" s="1"/>
  <c r="G482" i="11" s="1"/>
  <c r="G483" i="11" s="1"/>
  <c r="G484" i="11" s="1"/>
  <c r="G485" i="11" s="1"/>
  <c r="G486" i="11" s="1"/>
  <c r="G487" i="11" s="1"/>
  <c r="G488" i="11" s="1"/>
  <c r="G489" i="11" s="1"/>
  <c r="G490" i="11" s="1"/>
  <c r="G491" i="11" s="1"/>
  <c r="G538" i="18"/>
  <c r="G539" i="18" s="1"/>
  <c r="G540" i="18" s="1"/>
  <c r="G541" i="18" s="1"/>
  <c r="G542" i="18" s="1"/>
  <c r="G543" i="18" s="1"/>
  <c r="G544" i="18" s="1"/>
  <c r="G545" i="18" s="1"/>
  <c r="G546" i="18" s="1"/>
  <c r="G547" i="18" s="1"/>
  <c r="G548" i="18" s="1"/>
  <c r="G549" i="18" s="1"/>
  <c r="G550" i="18" s="1"/>
  <c r="G551" i="18" s="1"/>
  <c r="G552" i="18" s="1"/>
  <c r="G553" i="18" s="1"/>
  <c r="G554" i="18" s="1"/>
  <c r="G212" i="22"/>
  <c r="G213" i="22" s="1"/>
  <c r="G214" i="22" s="1"/>
  <c r="G215" i="22" s="1"/>
  <c r="G216" i="22" s="1"/>
  <c r="G217" i="22" s="1"/>
  <c r="G218" i="22" s="1"/>
  <c r="G219" i="22" s="1"/>
  <c r="G220" i="22" s="1"/>
  <c r="G221" i="22" s="1"/>
  <c r="G222" i="22" s="1"/>
  <c r="G223" i="22" s="1"/>
  <c r="G224" i="22" s="1"/>
  <c r="G225" i="22" s="1"/>
  <c r="G226" i="22" s="1"/>
  <c r="G227" i="22" s="1"/>
  <c r="G228" i="22" s="1"/>
  <c r="G229" i="22" s="1"/>
  <c r="G230" i="22" s="1"/>
  <c r="G231" i="22" s="1"/>
  <c r="G232" i="22" s="1"/>
  <c r="G233" i="22" s="1"/>
  <c r="G234" i="22" s="1"/>
  <c r="G235" i="22" s="1"/>
  <c r="G236" i="22" s="1"/>
  <c r="G237" i="22" s="1"/>
  <c r="G238" i="22" s="1"/>
  <c r="G239" i="22" s="1"/>
  <c r="G240" i="22" s="1"/>
  <c r="G241" i="22" s="1"/>
  <c r="G242" i="22" s="1"/>
  <c r="G243" i="22" s="1"/>
  <c r="G244" i="22" s="1"/>
  <c r="G245" i="22" s="1"/>
  <c r="G246" i="22" s="1"/>
  <c r="G247" i="22" s="1"/>
  <c r="G248" i="22" s="1"/>
  <c r="G249" i="22" s="1"/>
  <c r="G250" i="22" s="1"/>
  <c r="G251" i="22" s="1"/>
  <c r="G252" i="22" s="1"/>
  <c r="G253" i="22" s="1"/>
  <c r="G254" i="22" s="1"/>
  <c r="G255" i="22" s="1"/>
  <c r="G256" i="22" s="1"/>
  <c r="G257" i="22" s="1"/>
  <c r="G258" i="22" s="1"/>
  <c r="G259" i="22" s="1"/>
  <c r="G507" i="46"/>
  <c r="G508" i="46" s="1"/>
  <c r="G509" i="46" s="1"/>
  <c r="G510" i="46" s="1"/>
  <c r="G511" i="46" s="1"/>
  <c r="G512" i="46" s="1"/>
  <c r="G513" i="46" s="1"/>
  <c r="G514" i="46" s="1"/>
  <c r="G515" i="46" s="1"/>
  <c r="G516" i="46" s="1"/>
  <c r="G517" i="46" s="1"/>
  <c r="G518" i="46" s="1"/>
  <c r="G519" i="46" s="1"/>
  <c r="G520" i="46" s="1"/>
  <c r="G477" i="34"/>
  <c r="G478" i="34" s="1"/>
  <c r="G479" i="34" s="1"/>
  <c r="G480" i="34" s="1"/>
  <c r="G481" i="34" s="1"/>
  <c r="G482" i="34" s="1"/>
  <c r="G483" i="34" s="1"/>
  <c r="G484" i="34" s="1"/>
  <c r="G485" i="34" s="1"/>
  <c r="G486" i="34" s="1"/>
  <c r="G412" i="3"/>
  <c r="G413" i="3" s="1"/>
  <c r="G414" i="3" s="1"/>
  <c r="G536" i="9"/>
  <c r="G287" i="20"/>
  <c r="G288" i="20" s="1"/>
  <c r="G289" i="20" s="1"/>
  <c r="G290" i="20" s="1"/>
  <c r="G291" i="20" s="1"/>
  <c r="G292" i="20" s="1"/>
  <c r="G293" i="20" s="1"/>
  <c r="G294" i="20" s="1"/>
  <c r="G295" i="20" s="1"/>
  <c r="G296" i="20" s="1"/>
  <c r="G297" i="20" s="1"/>
  <c r="G298" i="20" s="1"/>
  <c r="G299" i="20" s="1"/>
  <c r="G300" i="20" s="1"/>
  <c r="G301" i="20" s="1"/>
  <c r="G302" i="20" s="1"/>
  <c r="G303" i="20" s="1"/>
  <c r="G304" i="20" s="1"/>
  <c r="G487" i="30"/>
  <c r="G488" i="30" s="1"/>
  <c r="G489" i="30" s="1"/>
  <c r="G490" i="30" s="1"/>
  <c r="G491" i="30" s="1"/>
  <c r="G492" i="30" s="1"/>
  <c r="G493" i="30" s="1"/>
  <c r="G494" i="30" s="1"/>
  <c r="G495" i="30" s="1"/>
  <c r="G496" i="30" s="1"/>
  <c r="G387" i="12"/>
  <c r="G388" i="12" s="1"/>
  <c r="G389" i="12" s="1"/>
  <c r="G390" i="12" s="1"/>
  <c r="G391" i="12" s="1"/>
  <c r="G392" i="12" s="1"/>
  <c r="G393" i="12" s="1"/>
  <c r="G394" i="12" s="1"/>
  <c r="G395" i="12" s="1"/>
  <c r="G396" i="12" s="1"/>
  <c r="G397" i="12" s="1"/>
  <c r="G592" i="38"/>
  <c r="G593" i="38" s="1"/>
  <c r="G594" i="38" s="1"/>
  <c r="G595" i="38" s="1"/>
  <c r="G596" i="38" s="1"/>
  <c r="G597" i="38" s="1"/>
  <c r="G598" i="38" s="1"/>
  <c r="G431" i="39"/>
  <c r="G432" i="39" s="1"/>
  <c r="G433" i="39" s="1"/>
  <c r="G434" i="39" s="1"/>
  <c r="G435" i="39" s="1"/>
  <c r="G436" i="39" s="1"/>
  <c r="G437" i="39" s="1"/>
  <c r="G438" i="39" s="1"/>
  <c r="G439" i="39" s="1"/>
  <c r="G440" i="39" s="1"/>
  <c r="G441" i="39" s="1"/>
  <c r="G442" i="39" s="1"/>
  <c r="G443" i="39" s="1"/>
  <c r="G444" i="39" s="1"/>
  <c r="G445" i="39" s="1"/>
  <c r="G446" i="39" s="1"/>
  <c r="G447" i="39" s="1"/>
  <c r="G448" i="39" s="1"/>
  <c r="G449" i="39" s="1"/>
  <c r="G450" i="39" s="1"/>
  <c r="G451" i="39" s="1"/>
  <c r="G452" i="39" s="1"/>
  <c r="G453" i="39" s="1"/>
  <c r="G454" i="39" s="1"/>
  <c r="G455" i="39" s="1"/>
  <c r="G456" i="39" s="1"/>
  <c r="G457" i="39" s="1"/>
  <c r="G458" i="39" s="1"/>
  <c r="G459" i="39" s="1"/>
  <c r="G460" i="39" s="1"/>
  <c r="G461" i="39" s="1"/>
  <c r="G462" i="39" s="1"/>
  <c r="G463" i="39" s="1"/>
  <c r="G464" i="39" s="1"/>
  <c r="G465" i="39" s="1"/>
  <c r="G466" i="39" s="1"/>
  <c r="G467" i="39" s="1"/>
  <c r="G468" i="39" s="1"/>
  <c r="G469" i="39" s="1"/>
  <c r="G470" i="39" s="1"/>
  <c r="G471" i="39" s="1"/>
  <c r="G474" i="40"/>
  <c r="G475" i="40" s="1"/>
  <c r="G476" i="40" s="1"/>
  <c r="G477" i="40" s="1"/>
  <c r="G478" i="40" s="1"/>
  <c r="G479" i="40" s="1"/>
  <c r="G480" i="40" s="1"/>
  <c r="G481" i="40" s="1"/>
  <c r="G482" i="40" s="1"/>
  <c r="G483" i="40" s="1"/>
  <c r="G484" i="40" s="1"/>
  <c r="G485" i="40" s="1"/>
  <c r="G360" i="7"/>
  <c r="G361" i="7" s="1"/>
  <c r="G465" i="42"/>
  <c r="G466" i="42" s="1"/>
  <c r="G467" i="42" s="1"/>
  <c r="G468" i="42" s="1"/>
  <c r="G469" i="42" s="1"/>
  <c r="G470" i="42" s="1"/>
  <c r="G471" i="42" s="1"/>
  <c r="G472" i="42" s="1"/>
  <c r="G473" i="42" s="1"/>
  <c r="G474" i="42" s="1"/>
  <c r="G475" i="42" s="1"/>
  <c r="G476" i="42" s="1"/>
  <c r="G477" i="42" s="1"/>
  <c r="G478" i="42" s="1"/>
  <c r="G479" i="42" s="1"/>
  <c r="G480" i="42" s="1"/>
  <c r="G481" i="42" s="1"/>
  <c r="G482" i="42" s="1"/>
  <c r="G483" i="42" s="1"/>
  <c r="G484" i="42" s="1"/>
  <c r="G485" i="42" s="1"/>
  <c r="G383" i="16"/>
  <c r="G384" i="16" s="1"/>
  <c r="G385" i="16" s="1"/>
  <c r="G386" i="16" s="1"/>
  <c r="G387" i="16" s="1"/>
  <c r="G388" i="16" s="1"/>
  <c r="G389" i="16" s="1"/>
  <c r="G390" i="16" s="1"/>
  <c r="G391" i="16" s="1"/>
  <c r="G392" i="16" s="1"/>
  <c r="G393" i="16" s="1"/>
  <c r="G329" i="2"/>
  <c r="G330" i="2" s="1"/>
  <c r="G331" i="2" s="1"/>
  <c r="G332" i="2" s="1"/>
  <c r="G333" i="2" s="1"/>
  <c r="G334" i="2" s="1"/>
  <c r="G335" i="2" s="1"/>
  <c r="G336" i="2" s="1"/>
  <c r="G475" i="47"/>
  <c r="G476" i="47" s="1"/>
  <c r="G477" i="47" s="1"/>
  <c r="G478" i="47" s="1"/>
  <c r="G479" i="47" s="1"/>
  <c r="G480" i="47" s="1"/>
  <c r="G481" i="47" s="1"/>
  <c r="G482" i="47" s="1"/>
  <c r="G483" i="47" s="1"/>
  <c r="G484" i="47" s="1"/>
  <c r="G485" i="47" s="1"/>
  <c r="G486" i="47" s="1"/>
  <c r="G487" i="47" s="1"/>
  <c r="G488" i="47" s="1"/>
  <c r="G489" i="47" s="1"/>
  <c r="G490" i="47" s="1"/>
  <c r="G491" i="47" s="1"/>
  <c r="G492" i="47" s="1"/>
  <c r="G493" i="47" s="1"/>
  <c r="G494" i="47" s="1"/>
  <c r="G495" i="47" s="1"/>
  <c r="G496" i="47" s="1"/>
  <c r="G497" i="47" s="1"/>
  <c r="G498" i="47" s="1"/>
  <c r="G499" i="47" s="1"/>
  <c r="G500" i="47" s="1"/>
  <c r="G501" i="47" s="1"/>
  <c r="G502" i="47" s="1"/>
  <c r="G470" i="13"/>
  <c r="G471" i="13" s="1"/>
  <c r="G472" i="13" s="1"/>
  <c r="G473" i="13" s="1"/>
  <c r="G474" i="13" s="1"/>
  <c r="G475" i="13" s="1"/>
  <c r="G476" i="13" s="1"/>
  <c r="G477" i="13" s="1"/>
  <c r="G430" i="31"/>
  <c r="G431" i="31" s="1"/>
  <c r="G432" i="31" s="1"/>
  <c r="G433" i="31" s="1"/>
  <c r="G434" i="31" s="1"/>
  <c r="G435" i="31" s="1"/>
  <c r="G436" i="31" s="1"/>
  <c r="G437" i="31" s="1"/>
  <c r="G397" i="15"/>
  <c r="G398" i="15" s="1"/>
  <c r="G399" i="15" s="1"/>
  <c r="G400" i="15" s="1"/>
  <c r="G401" i="15" s="1"/>
  <c r="G402" i="15" s="1"/>
  <c r="G403" i="15" s="1"/>
  <c r="G436" i="23"/>
  <c r="G437" i="23" s="1"/>
  <c r="G438" i="23" s="1"/>
  <c r="G439" i="23" s="1"/>
  <c r="G440" i="23" s="1"/>
  <c r="G441" i="23" s="1"/>
  <c r="G442" i="23" s="1"/>
  <c r="G443" i="23" s="1"/>
  <c r="G444" i="23" s="1"/>
  <c r="G445" i="23" s="1"/>
  <c r="G446" i="23" s="1"/>
  <c r="G447" i="23" s="1"/>
  <c r="G448" i="23" s="1"/>
  <c r="G449" i="23" s="1"/>
  <c r="G450" i="23" s="1"/>
  <c r="G451" i="23" s="1"/>
  <c r="G452" i="23" s="1"/>
  <c r="G453" i="23" s="1"/>
  <c r="G454" i="23" s="1"/>
  <c r="G455" i="23" s="1"/>
  <c r="G456" i="23" s="1"/>
  <c r="G402" i="27"/>
  <c r="G403" i="27" s="1"/>
  <c r="G404" i="27" s="1"/>
  <c r="G405" i="27" s="1"/>
  <c r="G406" i="27" s="1"/>
  <c r="G407" i="27" s="1"/>
  <c r="G408" i="27" s="1"/>
  <c r="G409" i="27" s="1"/>
  <c r="G410" i="27" s="1"/>
  <c r="G411" i="27" s="1"/>
  <c r="G412" i="27" s="1"/>
  <c r="G413" i="27" s="1"/>
  <c r="G414" i="27" s="1"/>
  <c r="G415" i="27" s="1"/>
  <c r="G416" i="27" s="1"/>
  <c r="G417" i="27" s="1"/>
  <c r="G421" i="45"/>
  <c r="G422" i="45" s="1"/>
  <c r="G423" i="45" s="1"/>
  <c r="G424" i="45" s="1"/>
  <c r="G425" i="45" s="1"/>
  <c r="G426" i="45" s="1"/>
  <c r="G427" i="45" s="1"/>
  <c r="G428" i="45" s="1"/>
  <c r="G429" i="45" s="1"/>
  <c r="G199" i="14"/>
  <c r="G200" i="14" s="1"/>
  <c r="G201" i="14" s="1"/>
  <c r="G202" i="14" s="1"/>
  <c r="G203" i="14" s="1"/>
  <c r="G204" i="14" s="1"/>
  <c r="G205" i="14" s="1"/>
  <c r="G206" i="14" s="1"/>
  <c r="G207" i="14" s="1"/>
  <c r="G208" i="14" s="1"/>
  <c r="G967" i="5" l="1"/>
  <c r="G968" i="5" s="1"/>
  <c r="G969" i="5" s="1"/>
  <c r="G970" i="5" s="1"/>
  <c r="G971" i="5" s="1"/>
  <c r="G972" i="5" s="1"/>
  <c r="G973" i="5" s="1"/>
  <c r="G974" i="5" s="1"/>
  <c r="G975" i="5" s="1"/>
  <c r="G976" i="5" s="1"/>
  <c r="G977" i="5" s="1"/>
  <c r="G978" i="5" s="1"/>
  <c r="G979" i="5" s="1"/>
  <c r="G980" i="5" s="1"/>
  <c r="G981" i="5" s="1"/>
  <c r="G982" i="5" s="1"/>
  <c r="G983" i="5" s="1"/>
  <c r="G984" i="5"/>
  <c r="G985" i="5" s="1"/>
  <c r="G986" i="5" s="1"/>
  <c r="G987" i="5" s="1"/>
  <c r="G988" i="5" s="1"/>
  <c r="G989" i="5" s="1"/>
  <c r="G990" i="5" s="1"/>
  <c r="G991" i="5" s="1"/>
  <c r="G992" i="5" s="1"/>
  <c r="G993" i="5" s="1"/>
  <c r="G994" i="5" s="1"/>
  <c r="G995" i="5" s="1"/>
  <c r="G996" i="5" s="1"/>
  <c r="G997" i="5" s="1"/>
  <c r="G998" i="5" s="1"/>
  <c r="G999" i="5" s="1"/>
  <c r="G1000" i="5" s="1"/>
  <c r="G1001" i="5" s="1"/>
  <c r="G1002" i="5" s="1"/>
  <c r="G1003" i="5" s="1"/>
  <c r="G1004" i="5" s="1"/>
  <c r="G1005" i="5" s="1"/>
  <c r="G1006" i="5" s="1"/>
  <c r="G1007" i="5" s="1"/>
  <c r="G1008" i="5" s="1"/>
  <c r="G1009" i="5" s="1"/>
  <c r="G1010" i="5" s="1"/>
  <c r="G1011" i="5" s="1"/>
  <c r="G1012" i="5" s="1"/>
  <c r="G1013" i="5" s="1"/>
  <c r="G1014" i="5" s="1"/>
  <c r="G1015" i="5" s="1"/>
  <c r="G1016" i="5" s="1"/>
  <c r="G1017" i="5" s="1"/>
  <c r="G1018" i="5" s="1"/>
  <c r="G1019" i="5" s="1"/>
  <c r="G1020" i="5" s="1"/>
  <c r="G1021" i="5" s="1"/>
  <c r="G1022" i="5" s="1"/>
  <c r="G1023" i="5" s="1"/>
  <c r="G1024" i="5" s="1"/>
  <c r="G1025" i="5" s="1"/>
  <c r="G1026" i="5" s="1"/>
  <c r="G1027" i="5" s="1"/>
  <c r="G1028" i="5" s="1"/>
  <c r="G1029" i="5" s="1"/>
  <c r="G1030" i="5" s="1"/>
  <c r="G1031" i="5" s="1"/>
  <c r="G1032" i="5" s="1"/>
  <c r="G1033" i="5" s="1"/>
  <c r="G1034" i="5" s="1"/>
  <c r="G1035" i="5" s="1"/>
  <c r="G1036" i="5" s="1"/>
  <c r="G1037" i="5" s="1"/>
  <c r="G1038" i="5" s="1"/>
  <c r="G1039" i="5" s="1"/>
  <c r="G1040" i="5" s="1"/>
  <c r="G1041" i="5" s="1"/>
  <c r="G1042" i="5" s="1"/>
  <c r="G1043" i="5" s="1"/>
  <c r="G1044" i="5" s="1"/>
  <c r="G1045" i="5" s="1"/>
  <c r="G1046" i="5" s="1"/>
  <c r="G1047" i="5" s="1"/>
  <c r="G1048" i="5" s="1"/>
  <c r="G1049" i="5" s="1"/>
  <c r="G1050" i="5" s="1"/>
  <c r="G1051" i="5" s="1"/>
  <c r="G1052" i="5" s="1"/>
  <c r="G1053" i="5" s="1"/>
  <c r="G1054" i="5" s="1"/>
  <c r="G1055" i="5" s="1"/>
  <c r="G1056" i="5" s="1"/>
  <c r="G1057" i="5" s="1"/>
  <c r="G1058" i="5" s="1"/>
  <c r="G1059" i="5" s="1"/>
  <c r="G1060" i="5" s="1"/>
  <c r="G1061" i="5" s="1"/>
  <c r="G1062" i="5" s="1"/>
  <c r="G1063" i="5" s="1"/>
  <c r="G1064" i="5" s="1"/>
  <c r="G1065" i="5" s="1"/>
  <c r="G1066" i="5" s="1"/>
  <c r="G1067" i="5" s="1"/>
  <c r="G1068" i="5" s="1"/>
  <c r="G1069" i="5" s="1"/>
  <c r="G1070" i="5" s="1"/>
  <c r="G1071" i="5" s="1"/>
  <c r="G1072" i="5" s="1"/>
  <c r="G1073" i="5" s="1"/>
  <c r="G1074" i="5" s="1"/>
  <c r="G1075" i="5" s="1"/>
  <c r="G1076" i="5" s="1"/>
  <c r="G1077" i="5" s="1"/>
  <c r="G1078" i="5" s="1"/>
  <c r="G1079" i="5" s="1"/>
  <c r="G1080" i="5" s="1"/>
  <c r="G1081" i="5" s="1"/>
  <c r="G1082" i="5" s="1"/>
  <c r="G1083" i="5" s="1"/>
  <c r="G1084" i="5" s="1"/>
  <c r="G1085" i="5" s="1"/>
  <c r="G1086" i="5" s="1"/>
  <c r="G1087" i="5" s="1"/>
  <c r="G1088" i="5" s="1"/>
  <c r="G1089" i="5" s="1"/>
  <c r="G1090" i="5" s="1"/>
  <c r="G1091" i="5" s="1"/>
  <c r="G1092" i="5" s="1"/>
  <c r="G1093" i="5" s="1"/>
  <c r="G1094" i="5" s="1"/>
  <c r="G1095" i="5" s="1"/>
  <c r="G1096" i="5" s="1"/>
  <c r="G1097" i="5" s="1"/>
  <c r="G1098" i="5" s="1"/>
  <c r="G1099" i="5" s="1"/>
  <c r="G1100" i="5" s="1"/>
  <c r="G1101" i="5" s="1"/>
  <c r="G1102" i="5" s="1"/>
  <c r="G1103" i="5" s="1"/>
  <c r="G1104" i="5" s="1"/>
  <c r="G1105" i="5" s="1"/>
  <c r="G1106" i="5" s="1"/>
  <c r="G1107" i="5" s="1"/>
  <c r="G1108" i="5" s="1"/>
  <c r="G1109" i="5" s="1"/>
  <c r="G1110" i="5" s="1"/>
  <c r="G1111" i="5" s="1"/>
  <c r="G1112" i="5" s="1"/>
  <c r="G1113" i="5" s="1"/>
  <c r="G1114" i="5" s="1"/>
  <c r="G1115" i="5" s="1"/>
  <c r="G1116" i="5" s="1"/>
  <c r="G1117" i="5" s="1"/>
  <c r="G1118" i="5" s="1"/>
  <c r="G1119" i="5" s="1"/>
  <c r="G1120" i="5" s="1"/>
  <c r="G1121" i="5" s="1"/>
  <c r="G1122" i="5" s="1"/>
  <c r="G1123" i="5" s="1"/>
  <c r="G1124" i="5" s="1"/>
  <c r="G1125" i="5" s="1"/>
  <c r="G1126" i="5" s="1"/>
  <c r="G1127" i="5" s="1"/>
  <c r="G1128" i="5" s="1"/>
  <c r="G1129" i="5" s="1"/>
  <c r="G1130" i="5" s="1"/>
  <c r="G1131" i="5" s="1"/>
  <c r="G1132" i="5" s="1"/>
  <c r="G1133" i="5" s="1"/>
  <c r="G1134" i="5" s="1"/>
  <c r="G1135" i="5" s="1"/>
  <c r="G1136" i="5" s="1"/>
  <c r="G1137" i="5" s="1"/>
  <c r="G1138" i="5" s="1"/>
  <c r="G1139" i="5" s="1"/>
  <c r="G1140" i="5" s="1"/>
  <c r="G1141" i="5" s="1"/>
  <c r="G1142" i="5" s="1"/>
  <c r="G1143" i="5" s="1"/>
  <c r="G1144" i="5" s="1"/>
  <c r="G1145" i="5" s="1"/>
  <c r="G1146" i="5" s="1"/>
  <c r="G1147" i="5" s="1"/>
  <c r="G1148" i="5" s="1"/>
  <c r="G1149" i="5" s="1"/>
  <c r="G1150" i="5" s="1"/>
  <c r="G1151" i="5" s="1"/>
  <c r="G1152" i="5" s="1"/>
  <c r="G1153" i="5" s="1"/>
  <c r="G1154" i="5" s="1"/>
  <c r="G1155" i="5" s="1"/>
  <c r="G1156" i="5" s="1"/>
  <c r="G1157" i="5" s="1"/>
  <c r="G1158" i="5" s="1"/>
  <c r="G1159" i="5" s="1"/>
  <c r="G1160" i="5" s="1"/>
  <c r="G1161" i="5" s="1"/>
  <c r="G1162" i="5" s="1"/>
  <c r="G1163" i="5" s="1"/>
  <c r="G1164" i="5" s="1"/>
  <c r="G1165" i="5" s="1"/>
  <c r="G1166" i="5" s="1"/>
  <c r="G1167" i="5" s="1"/>
  <c r="G1168" i="5" s="1"/>
  <c r="G1169" i="5" s="1"/>
  <c r="G1170" i="5" s="1"/>
  <c r="G1171" i="5" s="1"/>
  <c r="G1172" i="5" s="1"/>
  <c r="G1173" i="5" s="1"/>
  <c r="G1174" i="5" s="1"/>
  <c r="G1175" i="5" s="1"/>
  <c r="G1176" i="5" s="1"/>
  <c r="G1177" i="5" s="1"/>
  <c r="G1178" i="5" s="1"/>
  <c r="G1179" i="5" s="1"/>
  <c r="G1180" i="5" s="1"/>
  <c r="G1181" i="5" s="1"/>
  <c r="G1182" i="5" s="1"/>
  <c r="G1183" i="5" s="1"/>
  <c r="G1184" i="5" s="1"/>
  <c r="G1185" i="5" s="1"/>
  <c r="G1186" i="5" s="1"/>
  <c r="G1187" i="5" s="1"/>
  <c r="G1188" i="5" s="1"/>
  <c r="G1189" i="5" s="1"/>
  <c r="G1190" i="5" s="1"/>
  <c r="G1191" i="5" s="1"/>
  <c r="G1192" i="5" s="1"/>
  <c r="G1193" i="5" s="1"/>
  <c r="G1194" i="5" s="1"/>
  <c r="G1195" i="5" s="1"/>
  <c r="G1196" i="5" s="1"/>
  <c r="G1197" i="5" s="1"/>
  <c r="G1198" i="5" s="1"/>
  <c r="G1199" i="5" s="1"/>
  <c r="G1200" i="5" s="1"/>
  <c r="G1201" i="5" s="1"/>
  <c r="G1202" i="5" s="1"/>
  <c r="G1203" i="5" s="1"/>
  <c r="G1204" i="5" s="1"/>
  <c r="G1205" i="5" s="1"/>
  <c r="G1206" i="5" s="1"/>
  <c r="G1207" i="5" s="1"/>
  <c r="G1208" i="5" s="1"/>
  <c r="G1209" i="5" s="1"/>
  <c r="G1210" i="5" s="1"/>
  <c r="G1211" i="5" s="1"/>
  <c r="G1212" i="5" s="1"/>
  <c r="G1213" i="5" s="1"/>
  <c r="G1214" i="5" s="1"/>
  <c r="G1215" i="5" s="1"/>
  <c r="G1216" i="5" s="1"/>
  <c r="G1217" i="5" s="1"/>
  <c r="G1218" i="5" s="1"/>
  <c r="G1219" i="5" s="1"/>
  <c r="G1220" i="5" s="1"/>
  <c r="G1221" i="5" s="1"/>
  <c r="G1222" i="5" s="1"/>
  <c r="G1223" i="5" s="1"/>
  <c r="G1224" i="5" s="1"/>
  <c r="G1225" i="5" s="1"/>
  <c r="G1226" i="5" s="1"/>
  <c r="G1227" i="5" s="1"/>
  <c r="G1228" i="5" s="1"/>
  <c r="G1229" i="5" s="1"/>
  <c r="G1230" i="5" s="1"/>
  <c r="G1231" i="5" s="1"/>
  <c r="G1232" i="5" s="1"/>
  <c r="G1233" i="5" s="1"/>
  <c r="G1234" i="5" s="1"/>
  <c r="G1235" i="5" s="1"/>
  <c r="G1236" i="5" s="1"/>
  <c r="G1237" i="5" s="1"/>
  <c r="G1238" i="5" s="1"/>
  <c r="G1239" i="5" s="1"/>
  <c r="G1240" i="5" s="1"/>
  <c r="G1241" i="5" s="1"/>
  <c r="G1242" i="5" s="1"/>
  <c r="G1243" i="5" s="1"/>
  <c r="G1244" i="5" s="1"/>
  <c r="G1245" i="5" s="1"/>
  <c r="G1246" i="5" s="1"/>
  <c r="G1247" i="5" s="1"/>
  <c r="G1248" i="5" s="1"/>
  <c r="G1249" i="5" s="1"/>
  <c r="G1250" i="5" s="1"/>
  <c r="G1251" i="5" s="1"/>
  <c r="G1252" i="5" s="1"/>
  <c r="G1253" i="5" s="1"/>
  <c r="G1254" i="5" s="1"/>
  <c r="G1255" i="5" s="1"/>
  <c r="G1256" i="5" s="1"/>
  <c r="G1257" i="5" s="1"/>
  <c r="G1258" i="5" s="1"/>
  <c r="G1259" i="5" s="1"/>
  <c r="G1260" i="5" s="1"/>
  <c r="G1261" i="5" s="1"/>
  <c r="G1262" i="5" s="1"/>
  <c r="G1263" i="5" s="1"/>
  <c r="G1264" i="5" s="1"/>
  <c r="G1265" i="5" s="1"/>
  <c r="G1266" i="5" s="1"/>
  <c r="G1267" i="5" s="1"/>
  <c r="G1268" i="5" s="1"/>
  <c r="G1269" i="5" s="1"/>
  <c r="G1270" i="5" s="1"/>
  <c r="G1271" i="5" s="1"/>
  <c r="G1272" i="5" s="1"/>
  <c r="G1273" i="5" s="1"/>
  <c r="G1274" i="5" s="1"/>
  <c r="G1275" i="5" s="1"/>
  <c r="G1276" i="5" s="1"/>
  <c r="G1277" i="5" s="1"/>
  <c r="G1278" i="5" s="1"/>
  <c r="G1279" i="5" s="1"/>
  <c r="G1280" i="5" s="1"/>
  <c r="G1281" i="5" s="1"/>
  <c r="G1282" i="5" s="1"/>
  <c r="G1283" i="5" s="1"/>
  <c r="G1284" i="5" s="1"/>
  <c r="G1285" i="5" s="1"/>
  <c r="G1286" i="5" s="1"/>
  <c r="G1287" i="5" s="1"/>
  <c r="G1288" i="5" s="1"/>
  <c r="G1289" i="5" s="1"/>
  <c r="G1290" i="5" s="1"/>
  <c r="G1291" i="5" s="1"/>
  <c r="G1292" i="5" s="1"/>
  <c r="G1293" i="5" s="1"/>
  <c r="G1294" i="5" s="1"/>
  <c r="G1295" i="5" s="1"/>
  <c r="G1296" i="5" s="1"/>
  <c r="G1297" i="5" s="1"/>
  <c r="G1298" i="5" s="1"/>
  <c r="G1299" i="5" s="1"/>
  <c r="G1300" i="5" s="1"/>
  <c r="G1301" i="5" s="1"/>
  <c r="G1302" i="5" s="1"/>
  <c r="G1303" i="5" s="1"/>
  <c r="G1304" i="5" s="1"/>
  <c r="G1305" i="5" s="1"/>
  <c r="G1306" i="5" s="1"/>
  <c r="G1307" i="5" s="1"/>
  <c r="G1308" i="5" s="1"/>
  <c r="C7" i="49"/>
  <c r="AC7" i="49" s="1"/>
  <c r="G1309" i="5"/>
  <c r="G1310" i="5" s="1"/>
  <c r="G1311" i="5" s="1"/>
  <c r="G1312" i="5" s="1"/>
  <c r="G1313" i="5" s="1"/>
  <c r="G1314" i="5" s="1"/>
  <c r="G1315" i="5" s="1"/>
  <c r="G1316" i="5" s="1"/>
  <c r="G1317" i="5" s="1"/>
  <c r="G1318" i="5" s="1"/>
  <c r="G1319" i="5" s="1"/>
  <c r="G1320" i="5" s="1"/>
  <c r="G1321" i="5" s="1"/>
  <c r="G1322" i="5" s="1"/>
  <c r="G748" i="29"/>
  <c r="G749" i="29" s="1"/>
  <c r="G750" i="29" s="1"/>
  <c r="G751" i="29" s="1"/>
  <c r="G738" i="33"/>
  <c r="G739" i="33" s="1"/>
  <c r="G740" i="33" s="1"/>
  <c r="G741" i="33" s="1"/>
  <c r="G742" i="33" s="1"/>
  <c r="G743" i="33" s="1"/>
  <c r="G744" i="33" s="1"/>
  <c r="G745" i="33" s="1"/>
  <c r="G746" i="33" s="1"/>
  <c r="G747" i="33" s="1"/>
  <c r="G748" i="33" s="1"/>
  <c r="G749" i="33" s="1"/>
  <c r="G750" i="33" s="1"/>
  <c r="G751" i="33" s="1"/>
  <c r="G752" i="33" s="1"/>
  <c r="G753" i="33" s="1"/>
  <c r="G754" i="33" s="1"/>
  <c r="G755" i="33" s="1"/>
  <c r="G756" i="33" s="1"/>
  <c r="G757" i="33" s="1"/>
  <c r="G595" i="41"/>
  <c r="G596" i="41" s="1"/>
  <c r="G597" i="41" s="1"/>
  <c r="G598" i="41" s="1"/>
  <c r="G599" i="41" s="1"/>
  <c r="G600" i="41" s="1"/>
  <c r="G601" i="41" s="1"/>
  <c r="G602" i="41" s="1"/>
  <c r="G603" i="41" s="1"/>
  <c r="G604" i="41" s="1"/>
  <c r="G605" i="41" s="1"/>
  <c r="G606" i="41" s="1"/>
  <c r="G607" i="41" s="1"/>
  <c r="G608" i="41" s="1"/>
  <c r="G609" i="41" s="1"/>
  <c r="G610" i="41" s="1"/>
  <c r="G611" i="41" s="1"/>
  <c r="G612" i="41" s="1"/>
  <c r="G613" i="41" s="1"/>
  <c r="G614" i="41" s="1"/>
  <c r="G615" i="41" s="1"/>
  <c r="G616" i="41" s="1"/>
  <c r="G617" i="41" s="1"/>
  <c r="G618" i="41" s="1"/>
  <c r="G619" i="41" s="1"/>
  <c r="G620" i="41" s="1"/>
  <c r="G621" i="41" s="1"/>
  <c r="G622" i="41" s="1"/>
  <c r="G623" i="41" s="1"/>
  <c r="G624" i="41" s="1"/>
  <c r="G625" i="41" s="1"/>
  <c r="G626" i="41" s="1"/>
  <c r="G627" i="41" s="1"/>
  <c r="G628" i="41" s="1"/>
  <c r="G629" i="41" s="1"/>
  <c r="G630" i="41" s="1"/>
  <c r="G631" i="41" s="1"/>
  <c r="G632" i="41" s="1"/>
  <c r="G633" i="41" s="1"/>
  <c r="G634" i="41" s="1"/>
  <c r="G635" i="41" s="1"/>
  <c r="G636" i="41" s="1"/>
  <c r="G637" i="41" s="1"/>
  <c r="G638" i="41" s="1"/>
  <c r="G639" i="41" s="1"/>
  <c r="G640" i="41" s="1"/>
  <c r="G641" i="41" s="1"/>
  <c r="G642" i="41" s="1"/>
  <c r="G643" i="41" s="1"/>
  <c r="G644" i="41" s="1"/>
  <c r="G645" i="41" s="1"/>
  <c r="G646" i="41" s="1"/>
  <c r="G647" i="41" s="1"/>
  <c r="G648" i="41" s="1"/>
  <c r="G649" i="41" s="1"/>
  <c r="G747" i="24"/>
  <c r="G748" i="24" s="1"/>
  <c r="G749" i="24" s="1"/>
  <c r="G750" i="24" s="1"/>
  <c r="G751" i="24" s="1"/>
  <c r="G752" i="24" s="1"/>
  <c r="G753" i="24" s="1"/>
  <c r="G754" i="24" s="1"/>
  <c r="G755" i="24" s="1"/>
  <c r="G756" i="24" s="1"/>
  <c r="G757" i="24" s="1"/>
  <c r="G758" i="24" s="1"/>
  <c r="G759" i="24" s="1"/>
  <c r="G760" i="24" s="1"/>
  <c r="G677" i="32"/>
  <c r="G678" i="32" s="1"/>
  <c r="G679" i="32" s="1"/>
  <c r="G680" i="32" s="1"/>
  <c r="G681" i="32" s="1"/>
  <c r="G682" i="32" s="1"/>
  <c r="G683" i="32" s="1"/>
  <c r="G684" i="32" s="1"/>
  <c r="G685" i="32" s="1"/>
  <c r="G686" i="32" s="1"/>
  <c r="G687" i="32" s="1"/>
  <c r="G688" i="32" s="1"/>
  <c r="G689" i="32" s="1"/>
  <c r="G690" i="32" s="1"/>
  <c r="G691" i="32" s="1"/>
  <c r="G692" i="32" s="1"/>
  <c r="G693" i="32" s="1"/>
  <c r="G694" i="32" s="1"/>
  <c r="G695" i="32" s="1"/>
  <c r="G410" i="21"/>
  <c r="G411" i="21" s="1"/>
  <c r="G412" i="21" s="1"/>
  <c r="G413" i="21" s="1"/>
  <c r="G414" i="21" s="1"/>
  <c r="G415" i="21" s="1"/>
  <c r="G416" i="21" s="1"/>
  <c r="G417" i="21" s="1"/>
  <c r="G710" i="37"/>
  <c r="G711" i="37" s="1"/>
  <c r="G712" i="37" s="1"/>
  <c r="G594" i="10"/>
  <c r="G595" i="10" s="1"/>
  <c r="G596" i="10" s="1"/>
  <c r="G597" i="10" s="1"/>
  <c r="G598" i="10" s="1"/>
  <c r="G599" i="10" s="1"/>
  <c r="G600" i="10" s="1"/>
  <c r="G601" i="10" s="1"/>
  <c r="G602" i="10" s="1"/>
  <c r="G603" i="10" s="1"/>
  <c r="G604" i="10" s="1"/>
  <c r="G605" i="10" s="1"/>
  <c r="G606" i="10" s="1"/>
  <c r="G607" i="10" s="1"/>
  <c r="G608" i="10" s="1"/>
  <c r="G609" i="10" s="1"/>
  <c r="G610" i="10" s="1"/>
  <c r="G611" i="10" s="1"/>
  <c r="G612" i="10" s="1"/>
  <c r="G613" i="10" s="1"/>
  <c r="G614" i="10" s="1"/>
  <c r="G615" i="10" s="1"/>
  <c r="G616" i="10" s="1"/>
  <c r="G617" i="10" s="1"/>
  <c r="G634" i="17"/>
  <c r="G635" i="17" s="1"/>
  <c r="G636" i="17" s="1"/>
  <c r="G637" i="17" s="1"/>
  <c r="G638" i="17" s="1"/>
  <c r="G639" i="17" s="1"/>
  <c r="G640" i="17" s="1"/>
  <c r="G641" i="17" s="1"/>
  <c r="G642" i="17" s="1"/>
  <c r="G643" i="17" s="1"/>
  <c r="G644" i="17" s="1"/>
  <c r="G645" i="17" s="1"/>
  <c r="G646" i="17" s="1"/>
  <c r="G647" i="17" s="1"/>
  <c r="G648" i="17" s="1"/>
  <c r="G649" i="17" s="1"/>
  <c r="G650" i="17" s="1"/>
  <c r="G651" i="17" s="1"/>
  <c r="G652" i="17" s="1"/>
  <c r="G653" i="17" s="1"/>
  <c r="G654" i="17" s="1"/>
  <c r="G655" i="17" s="1"/>
  <c r="G656" i="17" s="1"/>
  <c r="G657" i="17" s="1"/>
  <c r="G658" i="17" s="1"/>
  <c r="G659" i="17" s="1"/>
  <c r="G660" i="17" s="1"/>
  <c r="G661" i="17" s="1"/>
  <c r="G662" i="17" s="1"/>
  <c r="G663" i="17" s="1"/>
  <c r="G664" i="17" s="1"/>
  <c r="G665" i="17" s="1"/>
  <c r="G666" i="17" s="1"/>
  <c r="G667" i="17" s="1"/>
  <c r="G668" i="17" s="1"/>
  <c r="G669" i="17" s="1"/>
  <c r="G670" i="17" s="1"/>
  <c r="G671" i="17" s="1"/>
  <c r="G672" i="17" s="1"/>
  <c r="G673" i="17" s="1"/>
  <c r="G674" i="17" s="1"/>
  <c r="G535" i="8"/>
  <c r="G536" i="8" s="1"/>
  <c r="G537" i="8" s="1"/>
  <c r="G538" i="8" s="1"/>
  <c r="G539" i="8" s="1"/>
  <c r="G540" i="8" s="1"/>
  <c r="G541" i="8" s="1"/>
  <c r="G542" i="8" s="1"/>
  <c r="G543" i="8" s="1"/>
  <c r="G544" i="8" s="1"/>
  <c r="G545" i="8" s="1"/>
  <c r="G546" i="8" s="1"/>
  <c r="G547" i="8" s="1"/>
  <c r="G548" i="8" s="1"/>
  <c r="G549" i="8" s="1"/>
  <c r="G550" i="8" s="1"/>
  <c r="G551" i="8" s="1"/>
  <c r="G552" i="8" s="1"/>
  <c r="G553" i="8" s="1"/>
  <c r="G554" i="8" s="1"/>
  <c r="G555" i="8" s="1"/>
  <c r="G556" i="8" s="1"/>
  <c r="G557" i="8" s="1"/>
  <c r="G558" i="8" s="1"/>
  <c r="G559" i="8" s="1"/>
  <c r="G560" i="8" s="1"/>
  <c r="G561" i="8" s="1"/>
  <c r="G562" i="8" s="1"/>
  <c r="G563" i="8" s="1"/>
  <c r="G564" i="8" s="1"/>
  <c r="G565" i="8" s="1"/>
  <c r="G566" i="8" s="1"/>
  <c r="G567" i="8" s="1"/>
  <c r="G568" i="8" s="1"/>
  <c r="G569" i="8" s="1"/>
  <c r="G570" i="8" s="1"/>
  <c r="G571" i="8" s="1"/>
  <c r="G572" i="8" s="1"/>
  <c r="G573" i="8" s="1"/>
  <c r="G574" i="8" s="1"/>
  <c r="G575" i="8" s="1"/>
  <c r="G576" i="8" s="1"/>
  <c r="G577" i="8" s="1"/>
  <c r="G578" i="8" s="1"/>
  <c r="G579" i="8" s="1"/>
  <c r="G580" i="8" s="1"/>
  <c r="G581" i="8" s="1"/>
  <c r="G582" i="8" s="1"/>
  <c r="G583" i="8" s="1"/>
  <c r="G584" i="8" s="1"/>
  <c r="G585" i="8" s="1"/>
  <c r="G586" i="8" s="1"/>
  <c r="G587" i="8" s="1"/>
  <c r="G555" i="18"/>
  <c r="G556" i="18" s="1"/>
  <c r="G557" i="18" s="1"/>
  <c r="G558" i="18" s="1"/>
  <c r="G559" i="18" s="1"/>
  <c r="G560" i="18" s="1"/>
  <c r="G561" i="18" s="1"/>
  <c r="G562" i="18" s="1"/>
  <c r="G563" i="18" s="1"/>
  <c r="G564" i="18" s="1"/>
  <c r="G565" i="18" s="1"/>
  <c r="G566" i="18" s="1"/>
  <c r="G567" i="18" s="1"/>
  <c r="G568" i="18" s="1"/>
  <c r="G569" i="18" s="1"/>
  <c r="G570" i="18" s="1"/>
  <c r="G571" i="18" s="1"/>
  <c r="G572" i="18" s="1"/>
  <c r="G573" i="18" s="1"/>
  <c r="G574" i="18" s="1"/>
  <c r="G575" i="18" s="1"/>
  <c r="G574" i="6"/>
  <c r="G575" i="6" s="1"/>
  <c r="G576" i="6" s="1"/>
  <c r="G577" i="6" s="1"/>
  <c r="G578" i="6" s="1"/>
  <c r="G579" i="6" s="1"/>
  <c r="G580" i="6" s="1"/>
  <c r="G581" i="6" s="1"/>
  <c r="G492" i="11"/>
  <c r="G493" i="11" s="1"/>
  <c r="G494" i="11" s="1"/>
  <c r="G495" i="11" s="1"/>
  <c r="G496" i="11" s="1"/>
  <c r="G497" i="11" s="1"/>
  <c r="G498" i="11" s="1"/>
  <c r="G499" i="11" s="1"/>
  <c r="G500" i="11" s="1"/>
  <c r="G501" i="11" s="1"/>
  <c r="G537" i="9"/>
  <c r="G260" i="22"/>
  <c r="G261" i="22" s="1"/>
  <c r="G262" i="22" s="1"/>
  <c r="G263" i="22" s="1"/>
  <c r="G487" i="34"/>
  <c r="G488" i="34" s="1"/>
  <c r="G489" i="34" s="1"/>
  <c r="G490" i="34" s="1"/>
  <c r="G491" i="34" s="1"/>
  <c r="G492" i="34" s="1"/>
  <c r="G415" i="3"/>
  <c r="G416" i="3" s="1"/>
  <c r="G417" i="3" s="1"/>
  <c r="G418" i="3" s="1"/>
  <c r="G419" i="3" s="1"/>
  <c r="G420" i="3" s="1"/>
  <c r="G421" i="3" s="1"/>
  <c r="G422" i="3" s="1"/>
  <c r="G423" i="3" s="1"/>
  <c r="G424" i="3" s="1"/>
  <c r="G425" i="3" s="1"/>
  <c r="G305" i="20"/>
  <c r="G306" i="20" s="1"/>
  <c r="G307" i="20" s="1"/>
  <c r="G308" i="20" s="1"/>
  <c r="G309" i="20" s="1"/>
  <c r="G310" i="20" s="1"/>
  <c r="G311" i="20" s="1"/>
  <c r="G312" i="20" s="1"/>
  <c r="G313" i="20" s="1"/>
  <c r="G314" i="20" s="1"/>
  <c r="G315" i="20" s="1"/>
  <c r="G316" i="20" s="1"/>
  <c r="G317" i="20" s="1"/>
  <c r="G318" i="20" s="1"/>
  <c r="G319" i="20" s="1"/>
  <c r="G320" i="20" s="1"/>
  <c r="G321" i="20" s="1"/>
  <c r="G322" i="20" s="1"/>
  <c r="G323" i="20" s="1"/>
  <c r="G324" i="20" s="1"/>
  <c r="G325" i="20" s="1"/>
  <c r="G326" i="20" s="1"/>
  <c r="G327" i="20" s="1"/>
  <c r="G328" i="20" s="1"/>
  <c r="G329" i="20" s="1"/>
  <c r="G524" i="19"/>
  <c r="G525" i="19" s="1"/>
  <c r="G526" i="19" s="1"/>
  <c r="G527" i="19" s="1"/>
  <c r="G528" i="19" s="1"/>
  <c r="G529" i="19" s="1"/>
  <c r="G530" i="19" s="1"/>
  <c r="G531" i="19" s="1"/>
  <c r="G532" i="19" s="1"/>
  <c r="G533" i="19" s="1"/>
  <c r="G534" i="19" s="1"/>
  <c r="G535" i="19" s="1"/>
  <c r="G536" i="19" s="1"/>
  <c r="G537" i="19" s="1"/>
  <c r="G538" i="19" s="1"/>
  <c r="G539" i="19" s="1"/>
  <c r="G540" i="19" s="1"/>
  <c r="G541" i="19" s="1"/>
  <c r="G542" i="19" s="1"/>
  <c r="G543" i="19" s="1"/>
  <c r="G544" i="19" s="1"/>
  <c r="G545" i="19" s="1"/>
  <c r="G599" i="38"/>
  <c r="G600" i="38" s="1"/>
  <c r="G601" i="38" s="1"/>
  <c r="G602" i="38" s="1"/>
  <c r="G497" i="30"/>
  <c r="G498" i="30" s="1"/>
  <c r="G499" i="30" s="1"/>
  <c r="G500" i="30" s="1"/>
  <c r="G501" i="30" s="1"/>
  <c r="G502" i="30" s="1"/>
  <c r="G398" i="12"/>
  <c r="G399" i="12" s="1"/>
  <c r="G400" i="12" s="1"/>
  <c r="G401" i="12" s="1"/>
  <c r="G402" i="12" s="1"/>
  <c r="G403" i="12" s="1"/>
  <c r="G404" i="12" s="1"/>
  <c r="G405" i="12" s="1"/>
  <c r="G406" i="12" s="1"/>
  <c r="G472" i="39"/>
  <c r="G473" i="39" s="1"/>
  <c r="G474" i="39" s="1"/>
  <c r="G475" i="39" s="1"/>
  <c r="G476" i="39" s="1"/>
  <c r="G477" i="39" s="1"/>
  <c r="G478" i="39" s="1"/>
  <c r="G479" i="39" s="1"/>
  <c r="G480" i="39" s="1"/>
  <c r="G481" i="39" s="1"/>
  <c r="G486" i="40"/>
  <c r="G487" i="40" s="1"/>
  <c r="G488" i="40" s="1"/>
  <c r="G489" i="40" s="1"/>
  <c r="G490" i="40" s="1"/>
  <c r="G491" i="40" s="1"/>
  <c r="G492" i="40" s="1"/>
  <c r="G493" i="40" s="1"/>
  <c r="G494" i="40" s="1"/>
  <c r="G495" i="40" s="1"/>
  <c r="G496" i="40" s="1"/>
  <c r="G497" i="40" s="1"/>
  <c r="G362" i="7"/>
  <c r="G363" i="7" s="1"/>
  <c r="G364" i="7" s="1"/>
  <c r="G365" i="7" s="1"/>
  <c r="G366" i="7" s="1"/>
  <c r="G367" i="7" s="1"/>
  <c r="G368" i="7" s="1"/>
  <c r="G369" i="7" s="1"/>
  <c r="G370" i="7" s="1"/>
  <c r="G371" i="7" s="1"/>
  <c r="G372" i="7" s="1"/>
  <c r="G373" i="7" s="1"/>
  <c r="G374" i="7" s="1"/>
  <c r="G375" i="7" s="1"/>
  <c r="G376" i="7" s="1"/>
  <c r="G377" i="7" s="1"/>
  <c r="G378" i="7" s="1"/>
  <c r="G379" i="7" s="1"/>
  <c r="G380" i="7" s="1"/>
  <c r="G381" i="7" s="1"/>
  <c r="G382" i="7" s="1"/>
  <c r="G383" i="7" s="1"/>
  <c r="G384" i="7" s="1"/>
  <c r="G385" i="7" s="1"/>
  <c r="G478" i="13"/>
  <c r="G479" i="13" s="1"/>
  <c r="G480" i="13" s="1"/>
  <c r="G481" i="13" s="1"/>
  <c r="G482" i="13" s="1"/>
  <c r="G483" i="13" s="1"/>
  <c r="G484" i="13" s="1"/>
  <c r="G485" i="13" s="1"/>
  <c r="G486" i="42"/>
  <c r="G487" i="42" s="1"/>
  <c r="G394" i="16"/>
  <c r="G395" i="16" s="1"/>
  <c r="G396" i="16" s="1"/>
  <c r="G397" i="16" s="1"/>
  <c r="G398" i="16" s="1"/>
  <c r="G399" i="16" s="1"/>
  <c r="G400" i="16" s="1"/>
  <c r="G401" i="16" s="1"/>
  <c r="G402" i="16" s="1"/>
  <c r="G403" i="16" s="1"/>
  <c r="G404" i="16" s="1"/>
  <c r="G405" i="16" s="1"/>
  <c r="G406" i="16" s="1"/>
  <c r="G407" i="16" s="1"/>
  <c r="G408" i="16" s="1"/>
  <c r="G409" i="16" s="1"/>
  <c r="G410" i="16" s="1"/>
  <c r="G411" i="16" s="1"/>
  <c r="G412" i="16" s="1"/>
  <c r="G413" i="16" s="1"/>
  <c r="G414" i="16" s="1"/>
  <c r="G415" i="16" s="1"/>
  <c r="G416" i="16" s="1"/>
  <c r="G417" i="16" s="1"/>
  <c r="G418" i="16" s="1"/>
  <c r="G419" i="16" s="1"/>
  <c r="G420" i="16" s="1"/>
  <c r="G421" i="16" s="1"/>
  <c r="G422" i="16" s="1"/>
  <c r="G423" i="16" s="1"/>
  <c r="G424" i="16" s="1"/>
  <c r="G425" i="16" s="1"/>
  <c r="G426" i="16" s="1"/>
  <c r="G427" i="16" s="1"/>
  <c r="G337" i="2"/>
  <c r="G338" i="2" s="1"/>
  <c r="G339" i="2" s="1"/>
  <c r="G340" i="2" s="1"/>
  <c r="G341" i="2" s="1"/>
  <c r="G342" i="2" s="1"/>
  <c r="G343" i="2" s="1"/>
  <c r="G344" i="2" s="1"/>
  <c r="G438" i="31"/>
  <c r="G439" i="31" s="1"/>
  <c r="G440" i="31" s="1"/>
  <c r="G441" i="31" s="1"/>
  <c r="G442" i="31" s="1"/>
  <c r="G443" i="31" s="1"/>
  <c r="G444" i="31" s="1"/>
  <c r="G445" i="31" s="1"/>
  <c r="G446" i="31" s="1"/>
  <c r="G447" i="31" s="1"/>
  <c r="G448" i="31" s="1"/>
  <c r="G449" i="31" s="1"/>
  <c r="G450" i="31" s="1"/>
  <c r="G451" i="31" s="1"/>
  <c r="G452" i="31" s="1"/>
  <c r="G453" i="31" s="1"/>
  <c r="G454" i="31" s="1"/>
  <c r="G455" i="31" s="1"/>
  <c r="G457" i="23"/>
  <c r="G458" i="23" s="1"/>
  <c r="G459" i="23" s="1"/>
  <c r="G460" i="23" s="1"/>
  <c r="G461" i="23" s="1"/>
  <c r="G462" i="23" s="1"/>
  <c r="G463" i="23" s="1"/>
  <c r="G464" i="23" s="1"/>
  <c r="G465" i="23" s="1"/>
  <c r="G466" i="23" s="1"/>
  <c r="G467" i="23" s="1"/>
  <c r="G468" i="23" s="1"/>
  <c r="G469" i="23" s="1"/>
  <c r="G470" i="23" s="1"/>
  <c r="G418" i="27"/>
  <c r="G419" i="27" s="1"/>
  <c r="G404" i="15"/>
  <c r="G405" i="15" s="1"/>
  <c r="G406" i="15" s="1"/>
  <c r="G407" i="15" s="1"/>
  <c r="G408" i="15" s="1"/>
  <c r="G409" i="15" s="1"/>
  <c r="G410" i="15" s="1"/>
  <c r="G411" i="15" s="1"/>
  <c r="G412" i="15" s="1"/>
  <c r="G413" i="15" s="1"/>
  <c r="G414" i="15" s="1"/>
  <c r="G415" i="15" s="1"/>
  <c r="G416" i="15" s="1"/>
  <c r="G417" i="15" s="1"/>
  <c r="G418" i="15" s="1"/>
  <c r="G419" i="15" s="1"/>
  <c r="G430" i="45"/>
  <c r="G209" i="14"/>
  <c r="G210" i="14" s="1"/>
  <c r="G211" i="14" s="1"/>
  <c r="G752" i="29" l="1"/>
  <c r="G753" i="29" s="1"/>
  <c r="G754" i="29" s="1"/>
  <c r="G755" i="29" s="1"/>
  <c r="G756" i="29" s="1"/>
  <c r="G757" i="29" s="1"/>
  <c r="G758" i="29" s="1"/>
  <c r="G759" i="29" s="1"/>
  <c r="G760" i="29" s="1"/>
  <c r="G761" i="29" s="1"/>
  <c r="G762" i="29" s="1"/>
  <c r="G763" i="29" s="1"/>
  <c r="G764" i="29" s="1"/>
  <c r="G765" i="29" s="1"/>
  <c r="G766" i="29" s="1"/>
  <c r="G767" i="29" s="1"/>
  <c r="G768" i="29" s="1"/>
  <c r="G878" i="25"/>
  <c r="G879" i="25" s="1"/>
  <c r="G880" i="25" s="1"/>
  <c r="G881" i="25" s="1"/>
  <c r="G882" i="25" s="1"/>
  <c r="G883" i="25" s="1"/>
  <c r="G884" i="25" s="1"/>
  <c r="G885" i="25" s="1"/>
  <c r="G886" i="25" s="1"/>
  <c r="G758" i="33"/>
  <c r="G759" i="33" s="1"/>
  <c r="G760" i="33" s="1"/>
  <c r="G761" i="33" s="1"/>
  <c r="G762" i="33" s="1"/>
  <c r="G763" i="33" s="1"/>
  <c r="G764" i="33" s="1"/>
  <c r="G765" i="33" s="1"/>
  <c r="G766" i="33" s="1"/>
  <c r="G767" i="33" s="1"/>
  <c r="G768" i="33" s="1"/>
  <c r="G769" i="33" s="1"/>
  <c r="G770" i="33" s="1"/>
  <c r="G761" i="24"/>
  <c r="G762" i="24" s="1"/>
  <c r="G763" i="24" s="1"/>
  <c r="G764" i="24" s="1"/>
  <c r="G765" i="24" s="1"/>
  <c r="G766" i="24" s="1"/>
  <c r="G767" i="24" s="1"/>
  <c r="G768" i="24" s="1"/>
  <c r="G769" i="24" s="1"/>
  <c r="G770" i="24" s="1"/>
  <c r="G771" i="24" s="1"/>
  <c r="G772" i="24" s="1"/>
  <c r="G773" i="24" s="1"/>
  <c r="G774" i="24" s="1"/>
  <c r="G775" i="24" s="1"/>
  <c r="G776" i="24" s="1"/>
  <c r="G777" i="24" s="1"/>
  <c r="G778" i="24" s="1"/>
  <c r="G779" i="24" s="1"/>
  <c r="G771" i="33"/>
  <c r="G772" i="33" s="1"/>
  <c r="G773" i="33" s="1"/>
  <c r="G774" i="33" s="1"/>
  <c r="G775" i="33" s="1"/>
  <c r="G776" i="33" s="1"/>
  <c r="G777" i="33" s="1"/>
  <c r="G778" i="33" s="1"/>
  <c r="G779" i="33" s="1"/>
  <c r="G780" i="33" s="1"/>
  <c r="G781" i="33" s="1"/>
  <c r="G782" i="33" s="1"/>
  <c r="G783" i="33" s="1"/>
  <c r="G784" i="33" s="1"/>
  <c r="G785" i="33" s="1"/>
  <c r="G786" i="33" s="1"/>
  <c r="G787" i="33" s="1"/>
  <c r="G788" i="33" s="1"/>
  <c r="G789" i="33" s="1"/>
  <c r="G790" i="33" s="1"/>
  <c r="G791" i="33" s="1"/>
  <c r="G792" i="33" s="1"/>
  <c r="G793" i="33" s="1"/>
  <c r="G794" i="33" s="1"/>
  <c r="G795" i="33" s="1"/>
  <c r="G796" i="33" s="1"/>
  <c r="G797" i="33" s="1"/>
  <c r="G798" i="33" s="1"/>
  <c r="G799" i="33" s="1"/>
  <c r="G800" i="33" s="1"/>
  <c r="G650" i="41"/>
  <c r="G651" i="41" s="1"/>
  <c r="G652" i="41" s="1"/>
  <c r="G653" i="41" s="1"/>
  <c r="G654" i="41" s="1"/>
  <c r="G655" i="41" s="1"/>
  <c r="G656" i="41" s="1"/>
  <c r="G657" i="41" s="1"/>
  <c r="G658" i="41" s="1"/>
  <c r="G659" i="41" s="1"/>
  <c r="G660" i="41" s="1"/>
  <c r="G661" i="41" s="1"/>
  <c r="G662" i="41" s="1"/>
  <c r="G663" i="41" s="1"/>
  <c r="G664" i="41" s="1"/>
  <c r="G665" i="41" s="1"/>
  <c r="G666" i="41" s="1"/>
  <c r="G667" i="41" s="1"/>
  <c r="G668" i="41" s="1"/>
  <c r="G669" i="41" s="1"/>
  <c r="G670" i="41" s="1"/>
  <c r="G671" i="41" s="1"/>
  <c r="G672" i="41" s="1"/>
  <c r="G673" i="41" s="1"/>
  <c r="G674" i="41" s="1"/>
  <c r="G675" i="41" s="1"/>
  <c r="G676" i="41" s="1"/>
  <c r="G677" i="41" s="1"/>
  <c r="G678" i="41" s="1"/>
  <c r="G679" i="41" s="1"/>
  <c r="G680" i="41" s="1"/>
  <c r="G681" i="41" s="1"/>
  <c r="G682" i="41" s="1"/>
  <c r="G683" i="41" s="1"/>
  <c r="G684" i="41" s="1"/>
  <c r="G685" i="41" s="1"/>
  <c r="G686" i="41" s="1"/>
  <c r="G687" i="41" s="1"/>
  <c r="G688" i="41" s="1"/>
  <c r="G689" i="41" s="1"/>
  <c r="G690" i="41" s="1"/>
  <c r="G691" i="41" s="1"/>
  <c r="G692" i="41" s="1"/>
  <c r="G693" i="41" s="1"/>
  <c r="G694" i="41" s="1"/>
  <c r="G695" i="41" s="1"/>
  <c r="G696" i="41" s="1"/>
  <c r="G697" i="41" s="1"/>
  <c r="G698" i="41" s="1"/>
  <c r="G699" i="41" s="1"/>
  <c r="G700" i="41" s="1"/>
  <c r="G701" i="41" s="1"/>
  <c r="G702" i="41" s="1"/>
  <c r="G703" i="41" s="1"/>
  <c r="G704" i="41" s="1"/>
  <c r="G705" i="41" s="1"/>
  <c r="G706" i="41" s="1"/>
  <c r="G707" i="41" s="1"/>
  <c r="G708" i="41" s="1"/>
  <c r="G709" i="41" s="1"/>
  <c r="G696" i="32"/>
  <c r="G697" i="32" s="1"/>
  <c r="G698" i="32" s="1"/>
  <c r="G699" i="32" s="1"/>
  <c r="G700" i="32" s="1"/>
  <c r="G701" i="32" s="1"/>
  <c r="G702" i="32" s="1"/>
  <c r="G703" i="32" s="1"/>
  <c r="G704" i="32" s="1"/>
  <c r="G705" i="32" s="1"/>
  <c r="G706" i="32" s="1"/>
  <c r="G707" i="32" s="1"/>
  <c r="G708" i="32" s="1"/>
  <c r="G709" i="32" s="1"/>
  <c r="G710" i="32" s="1"/>
  <c r="G711" i="32" s="1"/>
  <c r="G712" i="32" s="1"/>
  <c r="G713" i="32" s="1"/>
  <c r="G714" i="32" s="1"/>
  <c r="G715" i="32" s="1"/>
  <c r="G716" i="32" s="1"/>
  <c r="G717" i="32" s="1"/>
  <c r="G718" i="32" s="1"/>
  <c r="G719" i="32" s="1"/>
  <c r="G720" i="32" s="1"/>
  <c r="G721" i="32" s="1"/>
  <c r="G722" i="32" s="1"/>
  <c r="G723" i="32" s="1"/>
  <c r="G724" i="32" s="1"/>
  <c r="G725" i="32" s="1"/>
  <c r="G726" i="32" s="1"/>
  <c r="G727" i="32" s="1"/>
  <c r="G728" i="32" s="1"/>
  <c r="G729" i="32" s="1"/>
  <c r="G730" i="32" s="1"/>
  <c r="G780" i="24"/>
  <c r="G781" i="24" s="1"/>
  <c r="G782" i="24" s="1"/>
  <c r="G783" i="24" s="1"/>
  <c r="G784" i="24" s="1"/>
  <c r="G785" i="24" s="1"/>
  <c r="G786" i="24" s="1"/>
  <c r="G787" i="24" s="1"/>
  <c r="G418" i="21"/>
  <c r="G419" i="21" s="1"/>
  <c r="G420" i="21" s="1"/>
  <c r="G421" i="21" s="1"/>
  <c r="G422" i="21" s="1"/>
  <c r="G423" i="21" s="1"/>
  <c r="G424" i="21" s="1"/>
  <c r="G425" i="21" s="1"/>
  <c r="G426" i="21" s="1"/>
  <c r="G427" i="21" s="1"/>
  <c r="G428" i="21" s="1"/>
  <c r="G429" i="21" s="1"/>
  <c r="G430" i="21" s="1"/>
  <c r="G675" i="17"/>
  <c r="G676" i="17" s="1"/>
  <c r="G677" i="17" s="1"/>
  <c r="G678" i="17" s="1"/>
  <c r="G679" i="17" s="1"/>
  <c r="G680" i="17" s="1"/>
  <c r="G681" i="17" s="1"/>
  <c r="G682" i="17" s="1"/>
  <c r="G683" i="17" s="1"/>
  <c r="G684" i="17" s="1"/>
  <c r="G685" i="17" s="1"/>
  <c r="G713" i="37"/>
  <c r="G714" i="37" s="1"/>
  <c r="G715" i="37" s="1"/>
  <c r="G716" i="37" s="1"/>
  <c r="G717" i="37" s="1"/>
  <c r="G718" i="37" s="1"/>
  <c r="G719" i="37" s="1"/>
  <c r="G720" i="37" s="1"/>
  <c r="G721" i="37" s="1"/>
  <c r="G722" i="37" s="1"/>
  <c r="G576" i="18"/>
  <c r="G577" i="18" s="1"/>
  <c r="G578" i="18" s="1"/>
  <c r="G579" i="18" s="1"/>
  <c r="G580" i="18" s="1"/>
  <c r="G581" i="18" s="1"/>
  <c r="G582" i="18" s="1"/>
  <c r="G583" i="18" s="1"/>
  <c r="G584" i="18" s="1"/>
  <c r="G585" i="18" s="1"/>
  <c r="G586" i="18" s="1"/>
  <c r="G587" i="18" s="1"/>
  <c r="G588" i="18" s="1"/>
  <c r="G589" i="18" s="1"/>
  <c r="G590" i="18" s="1"/>
  <c r="G591" i="18" s="1"/>
  <c r="G592" i="18" s="1"/>
  <c r="G593" i="18" s="1"/>
  <c r="G594" i="18" s="1"/>
  <c r="G595" i="18" s="1"/>
  <c r="G596" i="18" s="1"/>
  <c r="G597" i="18" s="1"/>
  <c r="G598" i="18" s="1"/>
  <c r="G599" i="18" s="1"/>
  <c r="G600" i="18" s="1"/>
  <c r="G601" i="18" s="1"/>
  <c r="G602" i="18" s="1"/>
  <c r="G603" i="18" s="1"/>
  <c r="G604" i="18" s="1"/>
  <c r="G605" i="18" s="1"/>
  <c r="G606" i="18" s="1"/>
  <c r="G607" i="18" s="1"/>
  <c r="G608" i="18" s="1"/>
  <c r="G609" i="18" s="1"/>
  <c r="G610" i="18" s="1"/>
  <c r="G611" i="18" s="1"/>
  <c r="G618" i="10"/>
  <c r="G588" i="8"/>
  <c r="G589" i="8" s="1"/>
  <c r="G590" i="8" s="1"/>
  <c r="G591" i="8" s="1"/>
  <c r="G592" i="8" s="1"/>
  <c r="G593" i="8" s="1"/>
  <c r="G594" i="8" s="1"/>
  <c r="G595" i="8" s="1"/>
  <c r="G596" i="8" s="1"/>
  <c r="G597" i="8" s="1"/>
  <c r="G598" i="8" s="1"/>
  <c r="G599" i="8" s="1"/>
  <c r="G600" i="8" s="1"/>
  <c r="G601" i="8" s="1"/>
  <c r="G602" i="8" s="1"/>
  <c r="G603" i="8" s="1"/>
  <c r="G604" i="8" s="1"/>
  <c r="G605" i="8" s="1"/>
  <c r="G582" i="6"/>
  <c r="G583" i="6" s="1"/>
  <c r="G584" i="6" s="1"/>
  <c r="G585" i="6" s="1"/>
  <c r="G586" i="6" s="1"/>
  <c r="G587" i="6" s="1"/>
  <c r="G588" i="6" s="1"/>
  <c r="G589" i="6" s="1"/>
  <c r="G590" i="6" s="1"/>
  <c r="G502" i="11"/>
  <c r="G503" i="11" s="1"/>
  <c r="G504" i="11" s="1"/>
  <c r="G505" i="11" s="1"/>
  <c r="G506" i="11" s="1"/>
  <c r="G507" i="11" s="1"/>
  <c r="G508" i="11" s="1"/>
  <c r="G509" i="11" s="1"/>
  <c r="G510" i="11" s="1"/>
  <c r="G511" i="11" s="1"/>
  <c r="G512" i="11" s="1"/>
  <c r="G513" i="11" s="1"/>
  <c r="G546" i="19"/>
  <c r="G547" i="19" s="1"/>
  <c r="G548" i="19" s="1"/>
  <c r="G549" i="19" s="1"/>
  <c r="G550" i="19" s="1"/>
  <c r="G538" i="9"/>
  <c r="G539" i="9" s="1"/>
  <c r="G540" i="9" s="1"/>
  <c r="G541" i="9" s="1"/>
  <c r="G542" i="9" s="1"/>
  <c r="G543" i="9" s="1"/>
  <c r="G544" i="9" s="1"/>
  <c r="G545" i="9" s="1"/>
  <c r="G264" i="22"/>
  <c r="G265" i="22" s="1"/>
  <c r="G266" i="22" s="1"/>
  <c r="G267" i="22" s="1"/>
  <c r="G268" i="22" s="1"/>
  <c r="G269" i="22" s="1"/>
  <c r="G270" i="22" s="1"/>
  <c r="G271" i="22" s="1"/>
  <c r="G272" i="22" s="1"/>
  <c r="G273" i="22" s="1"/>
  <c r="G274" i="22" s="1"/>
  <c r="G275" i="22" s="1"/>
  <c r="G276" i="22" s="1"/>
  <c r="G277" i="22" s="1"/>
  <c r="G278" i="22" s="1"/>
  <c r="G279" i="22" s="1"/>
  <c r="G280" i="22" s="1"/>
  <c r="G281" i="22" s="1"/>
  <c r="G282" i="22" s="1"/>
  <c r="G283" i="22" s="1"/>
  <c r="G284" i="22" s="1"/>
  <c r="G285" i="22" s="1"/>
  <c r="G286" i="22" s="1"/>
  <c r="G287" i="22" s="1"/>
  <c r="G288" i="22" s="1"/>
  <c r="G289" i="22" s="1"/>
  <c r="G290" i="22" s="1"/>
  <c r="G291" i="22" s="1"/>
  <c r="G292" i="22" s="1"/>
  <c r="G293" i="22" s="1"/>
  <c r="G294" i="22" s="1"/>
  <c r="G295" i="22" s="1"/>
  <c r="G296" i="22" s="1"/>
  <c r="G297" i="22" s="1"/>
  <c r="G298" i="22" s="1"/>
  <c r="G299" i="22" s="1"/>
  <c r="G300" i="22" s="1"/>
  <c r="G301" i="22" s="1"/>
  <c r="G302" i="22" s="1"/>
  <c r="G303" i="22" s="1"/>
  <c r="G304" i="22" s="1"/>
  <c r="G603" i="38"/>
  <c r="G604" i="38" s="1"/>
  <c r="G605" i="38" s="1"/>
  <c r="G606" i="38" s="1"/>
  <c r="G607" i="38" s="1"/>
  <c r="G608" i="38" s="1"/>
  <c r="G609" i="38" s="1"/>
  <c r="G610" i="38" s="1"/>
  <c r="G611" i="38" s="1"/>
  <c r="G612" i="38" s="1"/>
  <c r="G613" i="38" s="1"/>
  <c r="G614" i="38" s="1"/>
  <c r="G615" i="38" s="1"/>
  <c r="G616" i="38" s="1"/>
  <c r="G617" i="38" s="1"/>
  <c r="G618" i="38" s="1"/>
  <c r="G426" i="3"/>
  <c r="G427" i="3" s="1"/>
  <c r="G428" i="3" s="1"/>
  <c r="G429" i="3" s="1"/>
  <c r="G430" i="3" s="1"/>
  <c r="G431" i="3" s="1"/>
  <c r="G432" i="3" s="1"/>
  <c r="G433" i="3" s="1"/>
  <c r="G434" i="3" s="1"/>
  <c r="G435" i="3" s="1"/>
  <c r="G436" i="3" s="1"/>
  <c r="G437" i="3" s="1"/>
  <c r="G438" i="3" s="1"/>
  <c r="G493" i="34"/>
  <c r="G330" i="20"/>
  <c r="G331" i="20" s="1"/>
  <c r="G332" i="20" s="1"/>
  <c r="G333" i="20" s="1"/>
  <c r="G334" i="20" s="1"/>
  <c r="G335" i="20" s="1"/>
  <c r="G336" i="20" s="1"/>
  <c r="G337" i="20" s="1"/>
  <c r="G338" i="20" s="1"/>
  <c r="G339" i="20" s="1"/>
  <c r="G340" i="20" s="1"/>
  <c r="G341" i="20" s="1"/>
  <c r="G342" i="20" s="1"/>
  <c r="G343" i="20" s="1"/>
  <c r="G344" i="20" s="1"/>
  <c r="G345" i="20" s="1"/>
  <c r="G346" i="20" s="1"/>
  <c r="G347" i="20" s="1"/>
  <c r="G348" i="20" s="1"/>
  <c r="G349" i="20" s="1"/>
  <c r="G350" i="20" s="1"/>
  <c r="G351" i="20" s="1"/>
  <c r="G352" i="20" s="1"/>
  <c r="G353" i="20" s="1"/>
  <c r="G354" i="20" s="1"/>
  <c r="G355" i="20" s="1"/>
  <c r="G356" i="20" s="1"/>
  <c r="G357" i="20" s="1"/>
  <c r="G358" i="20" s="1"/>
  <c r="G359" i="20" s="1"/>
  <c r="G360" i="20" s="1"/>
  <c r="G361" i="20" s="1"/>
  <c r="G362" i="20" s="1"/>
  <c r="G363" i="20" s="1"/>
  <c r="G364" i="20" s="1"/>
  <c r="G365" i="20" s="1"/>
  <c r="G366" i="20" s="1"/>
  <c r="G367" i="20" s="1"/>
  <c r="G368" i="20" s="1"/>
  <c r="G369" i="20" s="1"/>
  <c r="G370" i="20" s="1"/>
  <c r="G371" i="20" s="1"/>
  <c r="G372" i="20" s="1"/>
  <c r="G373" i="20" s="1"/>
  <c r="G374" i="20" s="1"/>
  <c r="G375" i="20" s="1"/>
  <c r="G376" i="20" s="1"/>
  <c r="G377" i="20" s="1"/>
  <c r="G378" i="20" s="1"/>
  <c r="G379" i="20" s="1"/>
  <c r="G380" i="20" s="1"/>
  <c r="G381" i="20" s="1"/>
  <c r="G382" i="20" s="1"/>
  <c r="G383" i="20" s="1"/>
  <c r="G384" i="20" s="1"/>
  <c r="G385" i="20" s="1"/>
  <c r="G386" i="20" s="1"/>
  <c r="G387" i="20" s="1"/>
  <c r="G388" i="20" s="1"/>
  <c r="G389" i="20" s="1"/>
  <c r="G390" i="20" s="1"/>
  <c r="G391" i="20" s="1"/>
  <c r="G392" i="20" s="1"/>
  <c r="G393" i="20" s="1"/>
  <c r="G394" i="20" s="1"/>
  <c r="G395" i="20" s="1"/>
  <c r="G396" i="20" s="1"/>
  <c r="G397" i="20" s="1"/>
  <c r="G398" i="20" s="1"/>
  <c r="G399" i="20" s="1"/>
  <c r="G400" i="20" s="1"/>
  <c r="G401" i="20" s="1"/>
  <c r="G402" i="20" s="1"/>
  <c r="G403" i="20" s="1"/>
  <c r="G404" i="20" s="1"/>
  <c r="G405" i="20" s="1"/>
  <c r="G406" i="20" s="1"/>
  <c r="G407" i="20" s="1"/>
  <c r="G408" i="20" s="1"/>
  <c r="G409" i="20" s="1"/>
  <c r="G410" i="20" s="1"/>
  <c r="G411" i="20" s="1"/>
  <c r="G412" i="20" s="1"/>
  <c r="G413" i="20" s="1"/>
  <c r="G414" i="20" s="1"/>
  <c r="G415" i="20" s="1"/>
  <c r="G416" i="20" s="1"/>
  <c r="G417" i="20" s="1"/>
  <c r="G418" i="20" s="1"/>
  <c r="G419" i="20" s="1"/>
  <c r="G420" i="20" s="1"/>
  <c r="G421" i="20" s="1"/>
  <c r="G422" i="20" s="1"/>
  <c r="G423" i="20" s="1"/>
  <c r="G424" i="20" s="1"/>
  <c r="G425" i="20" s="1"/>
  <c r="G426" i="20" s="1"/>
  <c r="G427" i="20" s="1"/>
  <c r="G428" i="20" s="1"/>
  <c r="G429" i="20" s="1"/>
  <c r="G430" i="20" s="1"/>
  <c r="G431" i="20" s="1"/>
  <c r="G432" i="20" s="1"/>
  <c r="G433" i="20" s="1"/>
  <c r="G434" i="20" s="1"/>
  <c r="G435" i="20" s="1"/>
  <c r="G436" i="20" s="1"/>
  <c r="G437" i="20" s="1"/>
  <c r="G438" i="20" s="1"/>
  <c r="G439" i="20" s="1"/>
  <c r="G440" i="20" s="1"/>
  <c r="G441" i="20" s="1"/>
  <c r="G442" i="20" s="1"/>
  <c r="G443" i="20" s="1"/>
  <c r="G444" i="20" s="1"/>
  <c r="G445" i="20" s="1"/>
  <c r="G446" i="20" s="1"/>
  <c r="G447" i="20" s="1"/>
  <c r="G448" i="20" s="1"/>
  <c r="G449" i="20" s="1"/>
  <c r="G450" i="20" s="1"/>
  <c r="G451" i="20" s="1"/>
  <c r="G452" i="20" s="1"/>
  <c r="G453" i="20" s="1"/>
  <c r="G454" i="20" s="1"/>
  <c r="G455" i="20" s="1"/>
  <c r="G456" i="20" s="1"/>
  <c r="G457" i="20" s="1"/>
  <c r="G458" i="20" s="1"/>
  <c r="G459" i="20" s="1"/>
  <c r="G460" i="20" s="1"/>
  <c r="G461" i="20" s="1"/>
  <c r="G462" i="20" s="1"/>
  <c r="G463" i="20" s="1"/>
  <c r="G464" i="20" s="1"/>
  <c r="G465" i="20" s="1"/>
  <c r="G466" i="20" s="1"/>
  <c r="G467" i="20" s="1"/>
  <c r="G468" i="20" s="1"/>
  <c r="G469" i="20" s="1"/>
  <c r="G470" i="20" s="1"/>
  <c r="G471" i="20" s="1"/>
  <c r="G472" i="20" s="1"/>
  <c r="G473" i="20" s="1"/>
  <c r="G474" i="20" s="1"/>
  <c r="G475" i="20" s="1"/>
  <c r="G476" i="20" s="1"/>
  <c r="G477" i="20" s="1"/>
  <c r="G478" i="20" s="1"/>
  <c r="G479" i="20" s="1"/>
  <c r="G480" i="20" s="1"/>
  <c r="G481" i="20" s="1"/>
  <c r="G482" i="20" s="1"/>
  <c r="G483" i="20" s="1"/>
  <c r="G484" i="20" s="1"/>
  <c r="G485" i="20" s="1"/>
  <c r="G486" i="20" s="1"/>
  <c r="G487" i="20" s="1"/>
  <c r="G488" i="20" s="1"/>
  <c r="G489" i="20" s="1"/>
  <c r="G490" i="20" s="1"/>
  <c r="G491" i="20" s="1"/>
  <c r="G492" i="20" s="1"/>
  <c r="G493" i="20" s="1"/>
  <c r="G494" i="20" s="1"/>
  <c r="G495" i="20" s="1"/>
  <c r="G496" i="20" s="1"/>
  <c r="G497" i="20" s="1"/>
  <c r="G498" i="20" s="1"/>
  <c r="G499" i="20" s="1"/>
  <c r="G500" i="20" s="1"/>
  <c r="G501" i="20" s="1"/>
  <c r="G502" i="20" s="1"/>
  <c r="G503" i="20" s="1"/>
  <c r="G504" i="20" s="1"/>
  <c r="G505" i="20" s="1"/>
  <c r="G506" i="20" s="1"/>
  <c r="G507" i="20" s="1"/>
  <c r="G508" i="20" s="1"/>
  <c r="G509" i="20" s="1"/>
  <c r="G510" i="20" s="1"/>
  <c r="G511" i="20" s="1"/>
  <c r="G512" i="20" s="1"/>
  <c r="G513" i="20" s="1"/>
  <c r="G514" i="20" s="1"/>
  <c r="G515" i="20" s="1"/>
  <c r="G516" i="20" s="1"/>
  <c r="G517" i="20" s="1"/>
  <c r="G518" i="20" s="1"/>
  <c r="G519" i="20" s="1"/>
  <c r="G520" i="20" s="1"/>
  <c r="G521" i="20" s="1"/>
  <c r="G522" i="20" s="1"/>
  <c r="G523" i="20" s="1"/>
  <c r="G524" i="20" s="1"/>
  <c r="G525" i="20" s="1"/>
  <c r="G526" i="20" s="1"/>
  <c r="G527" i="20" s="1"/>
  <c r="G528" i="20" s="1"/>
  <c r="G529" i="20" s="1"/>
  <c r="G530" i="20" s="1"/>
  <c r="G531" i="20" s="1"/>
  <c r="G532" i="20" s="1"/>
  <c r="G533" i="20" s="1"/>
  <c r="G534" i="20" s="1"/>
  <c r="G535" i="20" s="1"/>
  <c r="G536" i="20" s="1"/>
  <c r="G537" i="20" s="1"/>
  <c r="G538" i="20" s="1"/>
  <c r="G539" i="20" s="1"/>
  <c r="G540" i="20" s="1"/>
  <c r="G541" i="20" s="1"/>
  <c r="G542" i="20" s="1"/>
  <c r="G543" i="20" s="1"/>
  <c r="G544" i="20" s="1"/>
  <c r="G545" i="20" s="1"/>
  <c r="G546" i="20" s="1"/>
  <c r="G547" i="20" s="1"/>
  <c r="G548" i="20" s="1"/>
  <c r="G549" i="20" s="1"/>
  <c r="G550" i="20" s="1"/>
  <c r="G551" i="20" s="1"/>
  <c r="G552" i="20" s="1"/>
  <c r="G553" i="20" s="1"/>
  <c r="G554" i="20" s="1"/>
  <c r="G555" i="20" s="1"/>
  <c r="G556" i="20" s="1"/>
  <c r="G557" i="20" s="1"/>
  <c r="G558" i="20" s="1"/>
  <c r="G559" i="20" s="1"/>
  <c r="G560" i="20" s="1"/>
  <c r="G561" i="20" s="1"/>
  <c r="G562" i="20" s="1"/>
  <c r="G563" i="20" s="1"/>
  <c r="G564" i="20" s="1"/>
  <c r="G565" i="20" s="1"/>
  <c r="G566" i="20" s="1"/>
  <c r="G567" i="20" s="1"/>
  <c r="G568" i="20" s="1"/>
  <c r="G569" i="20" s="1"/>
  <c r="G570" i="20" s="1"/>
  <c r="G571" i="20" s="1"/>
  <c r="G572" i="20" s="1"/>
  <c r="G521" i="46"/>
  <c r="G522" i="46" s="1"/>
  <c r="G523" i="46" s="1"/>
  <c r="G524" i="46" s="1"/>
  <c r="G525" i="46" s="1"/>
  <c r="G503" i="30"/>
  <c r="G504" i="30" s="1"/>
  <c r="G505" i="30" s="1"/>
  <c r="G506" i="30" s="1"/>
  <c r="G507" i="30" s="1"/>
  <c r="G508" i="30" s="1"/>
  <c r="G509" i="30" s="1"/>
  <c r="G510" i="30" s="1"/>
  <c r="G511" i="30" s="1"/>
  <c r="G512" i="30" s="1"/>
  <c r="G513" i="30" s="1"/>
  <c r="G514" i="30" s="1"/>
  <c r="G515" i="30" s="1"/>
  <c r="G516" i="30" s="1"/>
  <c r="G517" i="30" s="1"/>
  <c r="G518" i="30" s="1"/>
  <c r="G519" i="30" s="1"/>
  <c r="G520" i="30" s="1"/>
  <c r="G521" i="30" s="1"/>
  <c r="G522" i="30" s="1"/>
  <c r="G523" i="30" s="1"/>
  <c r="G524" i="30" s="1"/>
  <c r="G525" i="30" s="1"/>
  <c r="G526" i="30" s="1"/>
  <c r="G527" i="30" s="1"/>
  <c r="G528" i="30" s="1"/>
  <c r="G529" i="30" s="1"/>
  <c r="G530" i="30" s="1"/>
  <c r="G531" i="30" s="1"/>
  <c r="G532" i="30" s="1"/>
  <c r="G533" i="30" s="1"/>
  <c r="G534" i="30" s="1"/>
  <c r="G535" i="30" s="1"/>
  <c r="G536" i="30" s="1"/>
  <c r="G537" i="30" s="1"/>
  <c r="G538" i="30" s="1"/>
  <c r="G539" i="30" s="1"/>
  <c r="G540" i="30" s="1"/>
  <c r="G503" i="47"/>
  <c r="G504" i="47" s="1"/>
  <c r="G407" i="12"/>
  <c r="G408" i="12" s="1"/>
  <c r="G482" i="39"/>
  <c r="G483" i="39" s="1"/>
  <c r="G484" i="39" s="1"/>
  <c r="G485" i="39" s="1"/>
  <c r="G486" i="39" s="1"/>
  <c r="G487" i="39" s="1"/>
  <c r="G488" i="39" s="1"/>
  <c r="G489" i="39" s="1"/>
  <c r="G490" i="39" s="1"/>
  <c r="G491" i="39" s="1"/>
  <c r="G492" i="39" s="1"/>
  <c r="G486" i="13"/>
  <c r="G487" i="13" s="1"/>
  <c r="G488" i="13" s="1"/>
  <c r="G489" i="13" s="1"/>
  <c r="G490" i="13" s="1"/>
  <c r="G491" i="13" s="1"/>
  <c r="G492" i="13" s="1"/>
  <c r="G493" i="13" s="1"/>
  <c r="G494" i="13" s="1"/>
  <c r="G495" i="13" s="1"/>
  <c r="G496" i="13" s="1"/>
  <c r="G497" i="13" s="1"/>
  <c r="G498" i="13" s="1"/>
  <c r="G499" i="13" s="1"/>
  <c r="G500" i="13" s="1"/>
  <c r="G501" i="13" s="1"/>
  <c r="G502" i="13" s="1"/>
  <c r="G503" i="13" s="1"/>
  <c r="G504" i="13" s="1"/>
  <c r="G488" i="42"/>
  <c r="G489" i="42" s="1"/>
  <c r="G490" i="42" s="1"/>
  <c r="G491" i="42" s="1"/>
  <c r="G492" i="42" s="1"/>
  <c r="G498" i="40"/>
  <c r="G499" i="40" s="1"/>
  <c r="G500" i="40" s="1"/>
  <c r="G501" i="40" s="1"/>
  <c r="G502" i="40" s="1"/>
  <c r="G503" i="40" s="1"/>
  <c r="G504" i="40" s="1"/>
  <c r="G505" i="40" s="1"/>
  <c r="G506" i="40" s="1"/>
  <c r="G507" i="40" s="1"/>
  <c r="G508" i="40" s="1"/>
  <c r="G509" i="40" s="1"/>
  <c r="G510" i="40" s="1"/>
  <c r="G511" i="40" s="1"/>
  <c r="G512" i="40" s="1"/>
  <c r="G513" i="40" s="1"/>
  <c r="G514" i="40" s="1"/>
  <c r="G515" i="40" s="1"/>
  <c r="G516" i="40" s="1"/>
  <c r="G517" i="40" s="1"/>
  <c r="G518" i="40" s="1"/>
  <c r="G386" i="7"/>
  <c r="G387" i="7" s="1"/>
  <c r="G388" i="7" s="1"/>
  <c r="G389" i="7" s="1"/>
  <c r="G390" i="7" s="1"/>
  <c r="G391" i="7" s="1"/>
  <c r="G428" i="16"/>
  <c r="G429" i="16" s="1"/>
  <c r="G430" i="16" s="1"/>
  <c r="G431" i="16" s="1"/>
  <c r="G432" i="16" s="1"/>
  <c r="G433" i="16" s="1"/>
  <c r="G434" i="16" s="1"/>
  <c r="G435" i="16" s="1"/>
  <c r="G436" i="16" s="1"/>
  <c r="G437" i="16" s="1"/>
  <c r="G438" i="16" s="1"/>
  <c r="G439" i="16" s="1"/>
  <c r="G440" i="16" s="1"/>
  <c r="G441" i="16" s="1"/>
  <c r="G442" i="16" s="1"/>
  <c r="G443" i="16" s="1"/>
  <c r="G444" i="16" s="1"/>
  <c r="G445" i="16" s="1"/>
  <c r="G446" i="16" s="1"/>
  <c r="G447" i="16" s="1"/>
  <c r="G448" i="16" s="1"/>
  <c r="G449" i="16" s="1"/>
  <c r="G450" i="16" s="1"/>
  <c r="G451" i="16" s="1"/>
  <c r="G452" i="16" s="1"/>
  <c r="G453" i="16" s="1"/>
  <c r="G454" i="16" s="1"/>
  <c r="G455" i="16" s="1"/>
  <c r="G456" i="16" s="1"/>
  <c r="G457" i="16" s="1"/>
  <c r="G458" i="16" s="1"/>
  <c r="G459" i="16" s="1"/>
  <c r="G460" i="16" s="1"/>
  <c r="G461" i="16" s="1"/>
  <c r="G462" i="16" s="1"/>
  <c r="G463" i="16" s="1"/>
  <c r="G464" i="16" s="1"/>
  <c r="G345" i="2"/>
  <c r="G346" i="2" s="1"/>
  <c r="G347" i="2" s="1"/>
  <c r="G348" i="2" s="1"/>
  <c r="G349" i="2" s="1"/>
  <c r="G350" i="2" s="1"/>
  <c r="G351" i="2" s="1"/>
  <c r="G352" i="2" s="1"/>
  <c r="G456" i="31"/>
  <c r="G457" i="31" s="1"/>
  <c r="G458" i="31" s="1"/>
  <c r="G459" i="31" s="1"/>
  <c r="G460" i="31" s="1"/>
  <c r="G420" i="27"/>
  <c r="G421" i="27" s="1"/>
  <c r="G422" i="27" s="1"/>
  <c r="G423" i="27" s="1"/>
  <c r="G424" i="27" s="1"/>
  <c r="G425" i="27" s="1"/>
  <c r="G426" i="27" s="1"/>
  <c r="G427" i="27" s="1"/>
  <c r="G428" i="27" s="1"/>
  <c r="G429" i="27" s="1"/>
  <c r="G430" i="27" s="1"/>
  <c r="G431" i="27" s="1"/>
  <c r="G432" i="27" s="1"/>
  <c r="G433" i="27" s="1"/>
  <c r="G434" i="27" s="1"/>
  <c r="G435" i="27" s="1"/>
  <c r="G436" i="27" s="1"/>
  <c r="G437" i="27" s="1"/>
  <c r="G438" i="27" s="1"/>
  <c r="G439" i="27" s="1"/>
  <c r="G440" i="27" s="1"/>
  <c r="G441" i="27" s="1"/>
  <c r="G442" i="27" s="1"/>
  <c r="G443" i="27" s="1"/>
  <c r="G444" i="27" s="1"/>
  <c r="G445" i="27" s="1"/>
  <c r="G446" i="27" s="1"/>
  <c r="G447" i="27" s="1"/>
  <c r="G448" i="27" s="1"/>
  <c r="G449" i="27" s="1"/>
  <c r="G450" i="27" s="1"/>
  <c r="G451" i="27" s="1"/>
  <c r="G452" i="27" s="1"/>
  <c r="G453" i="27" s="1"/>
  <c r="G454" i="27" s="1"/>
  <c r="G455" i="27" s="1"/>
  <c r="G456" i="27" s="1"/>
  <c r="G457" i="27" s="1"/>
  <c r="G458" i="27" s="1"/>
  <c r="G459" i="27" s="1"/>
  <c r="G460" i="27" s="1"/>
  <c r="G461" i="27" s="1"/>
  <c r="G462" i="27" s="1"/>
  <c r="G463" i="27" s="1"/>
  <c r="G464" i="27" s="1"/>
  <c r="G465" i="27" s="1"/>
  <c r="G466" i="27" s="1"/>
  <c r="G467" i="27" s="1"/>
  <c r="G468" i="27" s="1"/>
  <c r="G469" i="27" s="1"/>
  <c r="G470" i="27" s="1"/>
  <c r="G471" i="27" s="1"/>
  <c r="G472" i="27" s="1"/>
  <c r="G473" i="27" s="1"/>
  <c r="G474" i="27" s="1"/>
  <c r="G475" i="27" s="1"/>
  <c r="G476" i="27" s="1"/>
  <c r="G477" i="27" s="1"/>
  <c r="G478" i="27" s="1"/>
  <c r="G479" i="27" s="1"/>
  <c r="G480" i="27" s="1"/>
  <c r="G481" i="27" s="1"/>
  <c r="G482" i="27" s="1"/>
  <c r="G420" i="15"/>
  <c r="G421" i="15" s="1"/>
  <c r="G422" i="15" s="1"/>
  <c r="G423" i="15" s="1"/>
  <c r="G424" i="15" s="1"/>
  <c r="G425" i="15" s="1"/>
  <c r="G426" i="15" s="1"/>
  <c r="G427" i="15" s="1"/>
  <c r="G428" i="15" s="1"/>
  <c r="G429" i="15" s="1"/>
  <c r="G430" i="15" s="1"/>
  <c r="G431" i="15" s="1"/>
  <c r="G432" i="15" s="1"/>
  <c r="G433" i="15" s="1"/>
  <c r="G434" i="15" s="1"/>
  <c r="G435" i="15" s="1"/>
  <c r="G436" i="15" s="1"/>
  <c r="G437" i="15" s="1"/>
  <c r="G438" i="15" s="1"/>
  <c r="G439" i="15" s="1"/>
  <c r="G440" i="15" s="1"/>
  <c r="G441" i="15" s="1"/>
  <c r="G442" i="15" s="1"/>
  <c r="G443" i="15" s="1"/>
  <c r="G444" i="15" s="1"/>
  <c r="G445" i="15" s="1"/>
  <c r="G446" i="15" s="1"/>
  <c r="G447" i="15" s="1"/>
  <c r="G448" i="15" s="1"/>
  <c r="G449" i="15" s="1"/>
  <c r="G450" i="15" s="1"/>
  <c r="G451" i="15" s="1"/>
  <c r="G452" i="15" s="1"/>
  <c r="G453" i="15" s="1"/>
  <c r="G454" i="15" s="1"/>
  <c r="G455" i="15" s="1"/>
  <c r="G456" i="15" s="1"/>
  <c r="G457" i="15" s="1"/>
  <c r="G458" i="15" s="1"/>
  <c r="G459" i="15" s="1"/>
  <c r="G460" i="15" s="1"/>
  <c r="G461" i="15" s="1"/>
  <c r="G462" i="15" s="1"/>
  <c r="G463" i="15" s="1"/>
  <c r="G464" i="15" s="1"/>
  <c r="G465" i="15" s="1"/>
  <c r="G466" i="15" s="1"/>
  <c r="G467" i="15" s="1"/>
  <c r="G468" i="15" s="1"/>
  <c r="G469" i="15" s="1"/>
  <c r="G470" i="15" s="1"/>
  <c r="G471" i="15" s="1"/>
  <c r="G472" i="15" s="1"/>
  <c r="G473" i="15" s="1"/>
  <c r="G474" i="15" s="1"/>
  <c r="G475" i="15" s="1"/>
  <c r="G476" i="15" s="1"/>
  <c r="G477" i="15" s="1"/>
  <c r="G478" i="15" s="1"/>
  <c r="G431" i="45"/>
  <c r="G432" i="45" s="1"/>
  <c r="G433" i="45" s="1"/>
  <c r="G434" i="45" s="1"/>
  <c r="G435" i="45" s="1"/>
  <c r="G436" i="45" s="1"/>
  <c r="G437" i="45" s="1"/>
  <c r="G438" i="45" s="1"/>
  <c r="G439" i="45" s="1"/>
  <c r="G440" i="45" s="1"/>
  <c r="G441" i="45" s="1"/>
  <c r="G442" i="45" s="1"/>
  <c r="G212" i="14"/>
  <c r="G213" i="14" s="1"/>
  <c r="G214" i="14" s="1"/>
  <c r="G215" i="14" s="1"/>
  <c r="G216" i="14" s="1"/>
  <c r="G217" i="14" s="1"/>
  <c r="G218" i="14" s="1"/>
  <c r="G219" i="14" s="1"/>
  <c r="G220" i="14" s="1"/>
  <c r="G221" i="14" s="1"/>
  <c r="G222" i="14" s="1"/>
  <c r="G223" i="14" s="1"/>
  <c r="G224" i="14" s="1"/>
  <c r="G769" i="29" l="1"/>
  <c r="G770" i="29" s="1"/>
  <c r="G771" i="29" s="1"/>
  <c r="G772" i="29" s="1"/>
  <c r="G773" i="29" s="1"/>
  <c r="G774" i="29" s="1"/>
  <c r="G775" i="29" s="1"/>
  <c r="G776" i="29" s="1"/>
  <c r="G777" i="29" s="1"/>
  <c r="G778" i="29" s="1"/>
  <c r="G779" i="29" s="1"/>
  <c r="G780" i="29" s="1"/>
  <c r="G781" i="29" s="1"/>
  <c r="G782" i="29" s="1"/>
  <c r="G783" i="29" s="1"/>
  <c r="G784" i="29" s="1"/>
  <c r="G785" i="29" s="1"/>
  <c r="G786" i="29" s="1"/>
  <c r="G787" i="29" s="1"/>
  <c r="G788" i="29" s="1"/>
  <c r="G789" i="29" s="1"/>
  <c r="G790" i="29" s="1"/>
  <c r="G791" i="29" s="1"/>
  <c r="G792" i="29" s="1"/>
  <c r="G793" i="29" s="1"/>
  <c r="G794" i="29" s="1"/>
  <c r="G795" i="29" s="1"/>
  <c r="G796" i="29" s="1"/>
  <c r="G797" i="29" s="1"/>
  <c r="G798" i="29" s="1"/>
  <c r="G799" i="29" s="1"/>
  <c r="G800" i="29" s="1"/>
  <c r="G801" i="29" s="1"/>
  <c r="G802" i="29" s="1"/>
  <c r="G803" i="29" s="1"/>
  <c r="G804" i="29" s="1"/>
  <c r="G805" i="29" s="1"/>
  <c r="G806" i="29" s="1"/>
  <c r="G807" i="29" s="1"/>
  <c r="G808" i="29" s="1"/>
  <c r="G809" i="29" s="1"/>
  <c r="G810" i="29" s="1"/>
  <c r="G811" i="29" s="1"/>
  <c r="G812" i="29" s="1"/>
  <c r="G813" i="29" s="1"/>
  <c r="G814" i="29" s="1"/>
  <c r="G815" i="29" s="1"/>
  <c r="G816" i="29" s="1"/>
  <c r="G817" i="29" s="1"/>
  <c r="G818" i="29" s="1"/>
  <c r="G819" i="29" s="1"/>
  <c r="G820" i="29" s="1"/>
  <c r="G821" i="29" s="1"/>
  <c r="G822" i="29" s="1"/>
  <c r="G823" i="29" s="1"/>
  <c r="G824" i="29" s="1"/>
  <c r="G825" i="29" s="1"/>
  <c r="G826" i="29" s="1"/>
  <c r="G827" i="29" s="1"/>
  <c r="G828" i="29" s="1"/>
  <c r="G829" i="29" s="1"/>
  <c r="G830" i="29" s="1"/>
  <c r="G831" i="29" s="1"/>
  <c r="G832" i="29" s="1"/>
  <c r="G833" i="29" s="1"/>
  <c r="G834" i="29" s="1"/>
  <c r="G835" i="29" s="1"/>
  <c r="G836" i="29" s="1"/>
  <c r="G837" i="29" s="1"/>
  <c r="G838" i="29" s="1"/>
  <c r="G839" i="29" s="1"/>
  <c r="G840" i="29" s="1"/>
  <c r="G841" i="29" s="1"/>
  <c r="G842" i="29" s="1"/>
  <c r="G843" i="29" s="1"/>
  <c r="G844" i="29" s="1"/>
  <c r="G845" i="29" s="1"/>
  <c r="G846" i="29" s="1"/>
  <c r="G847" i="29" s="1"/>
  <c r="G848" i="29" s="1"/>
  <c r="G849" i="29" s="1"/>
  <c r="G850" i="29" s="1"/>
  <c r="G851" i="29" s="1"/>
  <c r="G852" i="29" s="1"/>
  <c r="G853" i="29" s="1"/>
  <c r="G854" i="29" s="1"/>
  <c r="G887" i="25"/>
  <c r="G888" i="25" s="1"/>
  <c r="G889" i="25" s="1"/>
  <c r="G890" i="25" s="1"/>
  <c r="G891" i="25" s="1"/>
  <c r="G892" i="25" s="1"/>
  <c r="G893" i="25" s="1"/>
  <c r="G894" i="25" s="1"/>
  <c r="G855" i="29"/>
  <c r="G856" i="29" s="1"/>
  <c r="G857" i="29" s="1"/>
  <c r="G858" i="29" s="1"/>
  <c r="G859" i="29" s="1"/>
  <c r="G860" i="29" s="1"/>
  <c r="G861" i="29" s="1"/>
  <c r="G862" i="29" s="1"/>
  <c r="G863" i="29" s="1"/>
  <c r="G864" i="29" s="1"/>
  <c r="G865" i="29" s="1"/>
  <c r="G866" i="29" s="1"/>
  <c r="G867" i="29" s="1"/>
  <c r="G868" i="29" s="1"/>
  <c r="G869" i="29" s="1"/>
  <c r="G870" i="29" s="1"/>
  <c r="G871" i="29" s="1"/>
  <c r="G872" i="29" s="1"/>
  <c r="G873" i="29" s="1"/>
  <c r="G874" i="29" s="1"/>
  <c r="G801" i="33"/>
  <c r="G802" i="33" s="1"/>
  <c r="G803" i="33" s="1"/>
  <c r="G804" i="33" s="1"/>
  <c r="G805" i="33" s="1"/>
  <c r="G710" i="41"/>
  <c r="G711" i="41" s="1"/>
  <c r="G712" i="41" s="1"/>
  <c r="G713" i="41" s="1"/>
  <c r="G714" i="41" s="1"/>
  <c r="G715" i="41" s="1"/>
  <c r="G716" i="41" s="1"/>
  <c r="G717" i="41" s="1"/>
  <c r="G718" i="41" s="1"/>
  <c r="G719" i="41" s="1"/>
  <c r="G720" i="41" s="1"/>
  <c r="G721" i="41" s="1"/>
  <c r="G722" i="41" s="1"/>
  <c r="G723" i="41" s="1"/>
  <c r="G724" i="41" s="1"/>
  <c r="G725" i="41" s="1"/>
  <c r="G726" i="41" s="1"/>
  <c r="G727" i="41" s="1"/>
  <c r="G728" i="41" s="1"/>
  <c r="G729" i="41" s="1"/>
  <c r="G730" i="41" s="1"/>
  <c r="G731" i="41" s="1"/>
  <c r="G732" i="41" s="1"/>
  <c r="G733" i="41" s="1"/>
  <c r="G734" i="41" s="1"/>
  <c r="G735" i="41" s="1"/>
  <c r="G736" i="41" s="1"/>
  <c r="G737" i="41" s="1"/>
  <c r="G738" i="41" s="1"/>
  <c r="G739" i="41" s="1"/>
  <c r="G740" i="41" s="1"/>
  <c r="G741" i="41" s="1"/>
  <c r="G742" i="41" s="1"/>
  <c r="G743" i="41" s="1"/>
  <c r="G744" i="41" s="1"/>
  <c r="G745" i="41" s="1"/>
  <c r="G746" i="41" s="1"/>
  <c r="G747" i="41" s="1"/>
  <c r="G748" i="41" s="1"/>
  <c r="G731" i="32"/>
  <c r="G732" i="32" s="1"/>
  <c r="G733" i="32" s="1"/>
  <c r="G734" i="32" s="1"/>
  <c r="G735" i="32" s="1"/>
  <c r="G736" i="32" s="1"/>
  <c r="G737" i="32" s="1"/>
  <c r="G738" i="32" s="1"/>
  <c r="G739" i="32" s="1"/>
  <c r="G740" i="32" s="1"/>
  <c r="G741" i="32" s="1"/>
  <c r="G742" i="32" s="1"/>
  <c r="G743" i="32" s="1"/>
  <c r="G744" i="32" s="1"/>
  <c r="G745" i="32" s="1"/>
  <c r="G746" i="32" s="1"/>
  <c r="G747" i="32" s="1"/>
  <c r="G748" i="32" s="1"/>
  <c r="G749" i="32" s="1"/>
  <c r="G750" i="32" s="1"/>
  <c r="G751" i="32" s="1"/>
  <c r="G752" i="32" s="1"/>
  <c r="G753" i="32" s="1"/>
  <c r="G754" i="32" s="1"/>
  <c r="G788" i="24"/>
  <c r="G789" i="24" s="1"/>
  <c r="G686" i="17"/>
  <c r="G687" i="17" s="1"/>
  <c r="G688" i="17" s="1"/>
  <c r="G689" i="17" s="1"/>
  <c r="G690" i="17" s="1"/>
  <c r="G691" i="17" s="1"/>
  <c r="G692" i="17" s="1"/>
  <c r="G693" i="17" s="1"/>
  <c r="G694" i="17" s="1"/>
  <c r="G695" i="17" s="1"/>
  <c r="G696" i="17" s="1"/>
  <c r="G697" i="17" s="1"/>
  <c r="G698" i="17" s="1"/>
  <c r="G699" i="17" s="1"/>
  <c r="G700" i="17" s="1"/>
  <c r="G701" i="17" s="1"/>
  <c r="G702" i="17" s="1"/>
  <c r="G703" i="17" s="1"/>
  <c r="G704" i="17" s="1"/>
  <c r="G705" i="17" s="1"/>
  <c r="G706" i="17" s="1"/>
  <c r="G431" i="21"/>
  <c r="G432" i="21" s="1"/>
  <c r="G433" i="21" s="1"/>
  <c r="G434" i="21" s="1"/>
  <c r="G435" i="21" s="1"/>
  <c r="G436" i="21" s="1"/>
  <c r="G437" i="21" s="1"/>
  <c r="G438" i="21" s="1"/>
  <c r="G439" i="21" s="1"/>
  <c r="G440" i="21" s="1"/>
  <c r="G441" i="21" s="1"/>
  <c r="G442" i="21" s="1"/>
  <c r="G443" i="21" s="1"/>
  <c r="G444" i="21" s="1"/>
  <c r="G445" i="21" s="1"/>
  <c r="G446" i="21" s="1"/>
  <c r="G447" i="21" s="1"/>
  <c r="G448" i="21" s="1"/>
  <c r="G449" i="21" s="1"/>
  <c r="G450" i="21" s="1"/>
  <c r="G451" i="21" s="1"/>
  <c r="G452" i="21" s="1"/>
  <c r="G453" i="21" s="1"/>
  <c r="G454" i="21" s="1"/>
  <c r="G455" i="21" s="1"/>
  <c r="G456" i="21" s="1"/>
  <c r="G457" i="21" s="1"/>
  <c r="G458" i="21" s="1"/>
  <c r="G459" i="21" s="1"/>
  <c r="G460" i="21" s="1"/>
  <c r="G461" i="21" s="1"/>
  <c r="G462" i="21" s="1"/>
  <c r="G463" i="21" s="1"/>
  <c r="G464" i="21" s="1"/>
  <c r="G465" i="21" s="1"/>
  <c r="G466" i="21" s="1"/>
  <c r="G467" i="21" s="1"/>
  <c r="G468" i="21" s="1"/>
  <c r="G723" i="37"/>
  <c r="G724" i="37" s="1"/>
  <c r="G725" i="37" s="1"/>
  <c r="G726" i="37" s="1"/>
  <c r="G727" i="37" s="1"/>
  <c r="G728" i="37" s="1"/>
  <c r="G729" i="37" s="1"/>
  <c r="G730" i="37" s="1"/>
  <c r="G731" i="37" s="1"/>
  <c r="G732" i="37" s="1"/>
  <c r="G733" i="37" s="1"/>
  <c r="G734" i="37" s="1"/>
  <c r="G735" i="37" s="1"/>
  <c r="G736" i="37" s="1"/>
  <c r="G737" i="37" s="1"/>
  <c r="G738" i="37" s="1"/>
  <c r="G739" i="37" s="1"/>
  <c r="G740" i="37" s="1"/>
  <c r="G741" i="37" s="1"/>
  <c r="G742" i="37" s="1"/>
  <c r="G743" i="37" s="1"/>
  <c r="G744" i="37" s="1"/>
  <c r="G745" i="37" s="1"/>
  <c r="G746" i="37" s="1"/>
  <c r="G747" i="37" s="1"/>
  <c r="G748" i="37" s="1"/>
  <c r="G749" i="37" s="1"/>
  <c r="G750" i="37" s="1"/>
  <c r="G751" i="37" s="1"/>
  <c r="G752" i="37" s="1"/>
  <c r="G753" i="37" s="1"/>
  <c r="G754" i="37" s="1"/>
  <c r="G755" i="37" s="1"/>
  <c r="G756" i="37" s="1"/>
  <c r="G757" i="37" s="1"/>
  <c r="G758" i="37" s="1"/>
  <c r="G759" i="37" s="1"/>
  <c r="G619" i="10"/>
  <c r="G620" i="10" s="1"/>
  <c r="G621" i="10" s="1"/>
  <c r="G622" i="10" s="1"/>
  <c r="G612" i="18"/>
  <c r="G613" i="18" s="1"/>
  <c r="G614" i="18" s="1"/>
  <c r="G615" i="18" s="1"/>
  <c r="G616" i="18" s="1"/>
  <c r="G617" i="18" s="1"/>
  <c r="G618" i="18" s="1"/>
  <c r="G619" i="18" s="1"/>
  <c r="G620" i="18" s="1"/>
  <c r="G621" i="18" s="1"/>
  <c r="G622" i="18" s="1"/>
  <c r="G623" i="18" s="1"/>
  <c r="G624" i="18" s="1"/>
  <c r="G625" i="18" s="1"/>
  <c r="G626" i="18" s="1"/>
  <c r="G627" i="18" s="1"/>
  <c r="G628" i="18" s="1"/>
  <c r="G629" i="18" s="1"/>
  <c r="G630" i="18" s="1"/>
  <c r="G606" i="8"/>
  <c r="G607" i="8" s="1"/>
  <c r="G608" i="8" s="1"/>
  <c r="G609" i="8" s="1"/>
  <c r="G610" i="8" s="1"/>
  <c r="G611" i="8" s="1"/>
  <c r="G612" i="8" s="1"/>
  <c r="G613" i="8" s="1"/>
  <c r="G614" i="8" s="1"/>
  <c r="G615" i="8" s="1"/>
  <c r="G616" i="8" s="1"/>
  <c r="G617" i="8" s="1"/>
  <c r="G618" i="8" s="1"/>
  <c r="G619" i="8" s="1"/>
  <c r="G620" i="8" s="1"/>
  <c r="G621" i="8" s="1"/>
  <c r="G622" i="8" s="1"/>
  <c r="G623" i="8" s="1"/>
  <c r="G624" i="8" s="1"/>
  <c r="G625" i="8" s="1"/>
  <c r="G626" i="8" s="1"/>
  <c r="G627" i="8" s="1"/>
  <c r="G628" i="8" s="1"/>
  <c r="G629" i="8" s="1"/>
  <c r="G630" i="8" s="1"/>
  <c r="G631" i="8" s="1"/>
  <c r="G632" i="8" s="1"/>
  <c r="G633" i="8" s="1"/>
  <c r="G634" i="8" s="1"/>
  <c r="G635" i="8" s="1"/>
  <c r="G636" i="8" s="1"/>
  <c r="G637" i="8" s="1"/>
  <c r="G638" i="8" s="1"/>
  <c r="G639" i="8" s="1"/>
  <c r="G640" i="8" s="1"/>
  <c r="G551" i="19"/>
  <c r="G552" i="19" s="1"/>
  <c r="G553" i="19" s="1"/>
  <c r="G554" i="19" s="1"/>
  <c r="G555" i="19" s="1"/>
  <c r="G556" i="19" s="1"/>
  <c r="G557" i="19" s="1"/>
  <c r="G558" i="19" s="1"/>
  <c r="G559" i="19" s="1"/>
  <c r="G560" i="19" s="1"/>
  <c r="G591" i="6"/>
  <c r="G592" i="6" s="1"/>
  <c r="G593" i="6" s="1"/>
  <c r="G594" i="6" s="1"/>
  <c r="G595" i="6" s="1"/>
  <c r="G596" i="6" s="1"/>
  <c r="G597" i="6" s="1"/>
  <c r="G598" i="6" s="1"/>
  <c r="G599" i="6" s="1"/>
  <c r="G600" i="6" s="1"/>
  <c r="G601" i="6" s="1"/>
  <c r="G602" i="6" s="1"/>
  <c r="G603" i="6" s="1"/>
  <c r="G604" i="6" s="1"/>
  <c r="G605" i="6" s="1"/>
  <c r="G606" i="6" s="1"/>
  <c r="G607" i="6" s="1"/>
  <c r="G608" i="6" s="1"/>
  <c r="G609" i="6" s="1"/>
  <c r="G573" i="20"/>
  <c r="G574" i="20" s="1"/>
  <c r="G575" i="20" s="1"/>
  <c r="G576" i="20" s="1"/>
  <c r="G577" i="20" s="1"/>
  <c r="G578" i="20" s="1"/>
  <c r="G579" i="20" s="1"/>
  <c r="G514" i="11"/>
  <c r="G515" i="11" s="1"/>
  <c r="G516" i="11" s="1"/>
  <c r="G517" i="11" s="1"/>
  <c r="G518" i="11" s="1"/>
  <c r="G519" i="11" s="1"/>
  <c r="G520" i="11" s="1"/>
  <c r="G521" i="11" s="1"/>
  <c r="G522" i="11" s="1"/>
  <c r="G523" i="11" s="1"/>
  <c r="G524" i="11" s="1"/>
  <c r="G525" i="11" s="1"/>
  <c r="G526" i="11" s="1"/>
  <c r="G527" i="11" s="1"/>
  <c r="G528" i="11" s="1"/>
  <c r="G529" i="11" s="1"/>
  <c r="G530" i="11" s="1"/>
  <c r="G531" i="11" s="1"/>
  <c r="G532" i="11" s="1"/>
  <c r="G533" i="11" s="1"/>
  <c r="G534" i="11" s="1"/>
  <c r="G535" i="11" s="1"/>
  <c r="G536" i="11" s="1"/>
  <c r="G537" i="11" s="1"/>
  <c r="G538" i="11" s="1"/>
  <c r="G539" i="11" s="1"/>
  <c r="G540" i="11" s="1"/>
  <c r="G541" i="11" s="1"/>
  <c r="G542" i="11" s="1"/>
  <c r="G543" i="11" s="1"/>
  <c r="G544" i="11" s="1"/>
  <c r="G545" i="11" s="1"/>
  <c r="G546" i="11" s="1"/>
  <c r="G547" i="11" s="1"/>
  <c r="G548" i="11" s="1"/>
  <c r="G549" i="11" s="1"/>
  <c r="G550" i="11" s="1"/>
  <c r="G551" i="11" s="1"/>
  <c r="G552" i="11" s="1"/>
  <c r="G553" i="11" s="1"/>
  <c r="G554" i="11" s="1"/>
  <c r="G555" i="11" s="1"/>
  <c r="G556" i="11" s="1"/>
  <c r="G557" i="11" s="1"/>
  <c r="G558" i="11" s="1"/>
  <c r="G559" i="11" s="1"/>
  <c r="G560" i="11" s="1"/>
  <c r="G561" i="11" s="1"/>
  <c r="G562" i="11" s="1"/>
  <c r="G563" i="11" s="1"/>
  <c r="G564" i="11" s="1"/>
  <c r="G565" i="11" s="1"/>
  <c r="G566" i="11" s="1"/>
  <c r="G567" i="11" s="1"/>
  <c r="G568" i="11" s="1"/>
  <c r="G569" i="11" s="1"/>
  <c r="G570" i="11" s="1"/>
  <c r="G571" i="11" s="1"/>
  <c r="G572" i="11" s="1"/>
  <c r="G573" i="11" s="1"/>
  <c r="G574" i="11" s="1"/>
  <c r="G575" i="11" s="1"/>
  <c r="G541" i="30"/>
  <c r="G542" i="30" s="1"/>
  <c r="G543" i="30" s="1"/>
  <c r="G546" i="9"/>
  <c r="G526" i="46"/>
  <c r="G527" i="46" s="1"/>
  <c r="G528" i="46" s="1"/>
  <c r="G529" i="46" s="1"/>
  <c r="G530" i="46" s="1"/>
  <c r="G531" i="46" s="1"/>
  <c r="G532" i="46" s="1"/>
  <c r="G533" i="46" s="1"/>
  <c r="G534" i="46" s="1"/>
  <c r="G535" i="46" s="1"/>
  <c r="G536" i="46" s="1"/>
  <c r="G537" i="46" s="1"/>
  <c r="G409" i="12"/>
  <c r="G410" i="12" s="1"/>
  <c r="G411" i="12" s="1"/>
  <c r="G412" i="12" s="1"/>
  <c r="G413" i="12" s="1"/>
  <c r="G414" i="12" s="1"/>
  <c r="G415" i="12" s="1"/>
  <c r="G416" i="12" s="1"/>
  <c r="G417" i="12" s="1"/>
  <c r="G418" i="12" s="1"/>
  <c r="G419" i="12" s="1"/>
  <c r="G420" i="12" s="1"/>
  <c r="G421" i="12" s="1"/>
  <c r="G422" i="12" s="1"/>
  <c r="G423" i="12" s="1"/>
  <c r="G424" i="12" s="1"/>
  <c r="G425" i="12" s="1"/>
  <c r="G426" i="12" s="1"/>
  <c r="G427" i="12" s="1"/>
  <c r="G305" i="22"/>
  <c r="G306" i="22" s="1"/>
  <c r="G307" i="22" s="1"/>
  <c r="G308" i="22" s="1"/>
  <c r="G309" i="22" s="1"/>
  <c r="G310" i="22" s="1"/>
  <c r="G311" i="22" s="1"/>
  <c r="G312" i="22" s="1"/>
  <c r="G313" i="22" s="1"/>
  <c r="G314" i="22" s="1"/>
  <c r="G315" i="22" s="1"/>
  <c r="G316" i="22" s="1"/>
  <c r="G317" i="22" s="1"/>
  <c r="G318" i="22" s="1"/>
  <c r="G319" i="22" s="1"/>
  <c r="G320" i="22" s="1"/>
  <c r="G321" i="22" s="1"/>
  <c r="G322" i="22" s="1"/>
  <c r="G323" i="22" s="1"/>
  <c r="G324" i="22" s="1"/>
  <c r="G505" i="47"/>
  <c r="G506" i="47" s="1"/>
  <c r="G507" i="47" s="1"/>
  <c r="G508" i="47" s="1"/>
  <c r="G509" i="47" s="1"/>
  <c r="G510" i="47" s="1"/>
  <c r="G511" i="47" s="1"/>
  <c r="G512" i="47" s="1"/>
  <c r="G513" i="47" s="1"/>
  <c r="G514" i="47" s="1"/>
  <c r="G515" i="47" s="1"/>
  <c r="G516" i="47" s="1"/>
  <c r="G517" i="47" s="1"/>
  <c r="G518" i="47" s="1"/>
  <c r="G619" i="38"/>
  <c r="G620" i="38" s="1"/>
  <c r="G621" i="38" s="1"/>
  <c r="G622" i="38" s="1"/>
  <c r="G623" i="38" s="1"/>
  <c r="G494" i="34"/>
  <c r="G495" i="34" s="1"/>
  <c r="G496" i="34" s="1"/>
  <c r="G497" i="34" s="1"/>
  <c r="G483" i="27"/>
  <c r="G484" i="27" s="1"/>
  <c r="G485" i="27" s="1"/>
  <c r="G486" i="27" s="1"/>
  <c r="G487" i="27" s="1"/>
  <c r="G488" i="27" s="1"/>
  <c r="G489" i="27" s="1"/>
  <c r="G490" i="27" s="1"/>
  <c r="G491" i="27" s="1"/>
  <c r="G439" i="3"/>
  <c r="G440" i="3" s="1"/>
  <c r="G441" i="3" s="1"/>
  <c r="G442" i="3" s="1"/>
  <c r="G443" i="3" s="1"/>
  <c r="G444" i="3" s="1"/>
  <c r="G493" i="42"/>
  <c r="G494" i="42" s="1"/>
  <c r="G495" i="42" s="1"/>
  <c r="G496" i="42" s="1"/>
  <c r="G497" i="42" s="1"/>
  <c r="G498" i="42" s="1"/>
  <c r="G499" i="42" s="1"/>
  <c r="G500" i="42" s="1"/>
  <c r="G501" i="42" s="1"/>
  <c r="G502" i="42" s="1"/>
  <c r="G503" i="42" s="1"/>
  <c r="G504" i="42" s="1"/>
  <c r="G505" i="42" s="1"/>
  <c r="G493" i="39"/>
  <c r="G494" i="39" s="1"/>
  <c r="G495" i="39" s="1"/>
  <c r="G496" i="39" s="1"/>
  <c r="G497" i="39" s="1"/>
  <c r="G498" i="39" s="1"/>
  <c r="G499" i="39" s="1"/>
  <c r="G500" i="39" s="1"/>
  <c r="G501" i="39" s="1"/>
  <c r="G502" i="39" s="1"/>
  <c r="G503" i="39" s="1"/>
  <c r="G519" i="40"/>
  <c r="G520" i="40" s="1"/>
  <c r="G521" i="40" s="1"/>
  <c r="G522" i="40" s="1"/>
  <c r="G523" i="40" s="1"/>
  <c r="G524" i="40" s="1"/>
  <c r="G525" i="40" s="1"/>
  <c r="G526" i="40" s="1"/>
  <c r="G527" i="40" s="1"/>
  <c r="G528" i="40" s="1"/>
  <c r="G529" i="40" s="1"/>
  <c r="G530" i="40" s="1"/>
  <c r="G392" i="7"/>
  <c r="G393" i="7" s="1"/>
  <c r="G465" i="16"/>
  <c r="G466" i="16" s="1"/>
  <c r="G467" i="16" s="1"/>
  <c r="G468" i="16" s="1"/>
  <c r="G469" i="16" s="1"/>
  <c r="G470" i="16" s="1"/>
  <c r="G471" i="16" s="1"/>
  <c r="G472" i="16" s="1"/>
  <c r="G473" i="16" s="1"/>
  <c r="G474" i="16" s="1"/>
  <c r="G475" i="16" s="1"/>
  <c r="G476" i="16" s="1"/>
  <c r="G477" i="16" s="1"/>
  <c r="G478" i="16" s="1"/>
  <c r="G479" i="16" s="1"/>
  <c r="G480" i="16" s="1"/>
  <c r="G481" i="16" s="1"/>
  <c r="G482" i="16" s="1"/>
  <c r="G483" i="16" s="1"/>
  <c r="G484" i="16" s="1"/>
  <c r="G485" i="16" s="1"/>
  <c r="G353" i="2"/>
  <c r="G354" i="2" s="1"/>
  <c r="G355" i="2" s="1"/>
  <c r="G356" i="2" s="1"/>
  <c r="G357" i="2" s="1"/>
  <c r="G358" i="2" s="1"/>
  <c r="G359" i="2" s="1"/>
  <c r="G360" i="2" s="1"/>
  <c r="G361" i="2" s="1"/>
  <c r="G362" i="2" s="1"/>
  <c r="G461" i="31"/>
  <c r="G462" i="31" s="1"/>
  <c r="G463" i="31" s="1"/>
  <c r="G464" i="31" s="1"/>
  <c r="G465" i="31" s="1"/>
  <c r="G466" i="31" s="1"/>
  <c r="G467" i="31" s="1"/>
  <c r="G479" i="15"/>
  <c r="G480" i="15" s="1"/>
  <c r="G481" i="15" s="1"/>
  <c r="G482" i="15" s="1"/>
  <c r="G483" i="15" s="1"/>
  <c r="G484" i="15" s="1"/>
  <c r="G485" i="15" s="1"/>
  <c r="G486" i="15" s="1"/>
  <c r="G487" i="15" s="1"/>
  <c r="G488" i="15" s="1"/>
  <c r="G489" i="15" s="1"/>
  <c r="G490" i="15" s="1"/>
  <c r="G491" i="15" s="1"/>
  <c r="G492" i="15" s="1"/>
  <c r="G493" i="15" s="1"/>
  <c r="G494" i="15" s="1"/>
  <c r="G495" i="15" s="1"/>
  <c r="G496" i="15" s="1"/>
  <c r="G497" i="15" s="1"/>
  <c r="G498" i="15" s="1"/>
  <c r="G499" i="15" s="1"/>
  <c r="G500" i="15" s="1"/>
  <c r="G501" i="15" s="1"/>
  <c r="G471" i="23"/>
  <c r="G472" i="23" s="1"/>
  <c r="G473" i="23" s="1"/>
  <c r="G474" i="23" s="1"/>
  <c r="G475" i="23" s="1"/>
  <c r="G443" i="45"/>
  <c r="G444" i="45" s="1"/>
  <c r="G445" i="45" s="1"/>
  <c r="G446" i="45" s="1"/>
  <c r="G447" i="45" s="1"/>
  <c r="G448" i="45" s="1"/>
  <c r="G449" i="45" s="1"/>
  <c r="G450" i="45" s="1"/>
  <c r="G225" i="14"/>
  <c r="G875" i="29" l="1"/>
  <c r="G876" i="29" s="1"/>
  <c r="G877" i="29" s="1"/>
  <c r="G895" i="25"/>
  <c r="G896" i="25" s="1"/>
  <c r="G897" i="25" s="1"/>
  <c r="G898" i="25" s="1"/>
  <c r="G899" i="25" s="1"/>
  <c r="G900" i="25" s="1"/>
  <c r="G806" i="33"/>
  <c r="G807" i="33" s="1"/>
  <c r="G749" i="41"/>
  <c r="G750" i="41" s="1"/>
  <c r="G751" i="41" s="1"/>
  <c r="G752" i="41" s="1"/>
  <c r="G753" i="41" s="1"/>
  <c r="G754" i="41" s="1"/>
  <c r="G755" i="41" s="1"/>
  <c r="G756" i="41" s="1"/>
  <c r="G757" i="41" s="1"/>
  <c r="G758" i="41" s="1"/>
  <c r="G759" i="41" s="1"/>
  <c r="G760" i="41" s="1"/>
  <c r="G761" i="41" s="1"/>
  <c r="G762" i="41" s="1"/>
  <c r="G763" i="41" s="1"/>
  <c r="G764" i="41" s="1"/>
  <c r="G765" i="41" s="1"/>
  <c r="G766" i="41" s="1"/>
  <c r="G767" i="41" s="1"/>
  <c r="G768" i="41" s="1"/>
  <c r="G769" i="41" s="1"/>
  <c r="G770" i="41" s="1"/>
  <c r="G771" i="41" s="1"/>
  <c r="G772" i="41" s="1"/>
  <c r="G773" i="41" s="1"/>
  <c r="G774" i="41" s="1"/>
  <c r="G775" i="41" s="1"/>
  <c r="G776" i="41" s="1"/>
  <c r="G777" i="41" s="1"/>
  <c r="G778" i="41" s="1"/>
  <c r="G779" i="41" s="1"/>
  <c r="G780" i="41" s="1"/>
  <c r="G781" i="41" s="1"/>
  <c r="G782" i="41" s="1"/>
  <c r="G783" i="41" s="1"/>
  <c r="G784" i="41" s="1"/>
  <c r="G785" i="41" s="1"/>
  <c r="G786" i="41" s="1"/>
  <c r="G787" i="41" s="1"/>
  <c r="G788" i="41" s="1"/>
  <c r="G789" i="41" s="1"/>
  <c r="G790" i="41" s="1"/>
  <c r="G791" i="41" s="1"/>
  <c r="G792" i="41" s="1"/>
  <c r="G793" i="41" s="1"/>
  <c r="G794" i="41" s="1"/>
  <c r="G795" i="41" s="1"/>
  <c r="G796" i="41" s="1"/>
  <c r="G797" i="41" s="1"/>
  <c r="G798" i="41" s="1"/>
  <c r="G799" i="41" s="1"/>
  <c r="G800" i="41" s="1"/>
  <c r="G801" i="41" s="1"/>
  <c r="G802" i="41" s="1"/>
  <c r="G803" i="41" s="1"/>
  <c r="G804" i="41" s="1"/>
  <c r="G805" i="41" s="1"/>
  <c r="G806" i="41" s="1"/>
  <c r="G807" i="41" s="1"/>
  <c r="G808" i="41" s="1"/>
  <c r="G809" i="41" s="1"/>
  <c r="G755" i="32"/>
  <c r="G790" i="24"/>
  <c r="G791" i="24" s="1"/>
  <c r="G792" i="24" s="1"/>
  <c r="G793" i="24" s="1"/>
  <c r="G794" i="24" s="1"/>
  <c r="G795" i="24" s="1"/>
  <c r="G796" i="24" s="1"/>
  <c r="G797" i="24" s="1"/>
  <c r="G798" i="24" s="1"/>
  <c r="G799" i="24" s="1"/>
  <c r="G800" i="24" s="1"/>
  <c r="G801" i="24" s="1"/>
  <c r="G802" i="24" s="1"/>
  <c r="G803" i="24" s="1"/>
  <c r="G804" i="24" s="1"/>
  <c r="G805" i="24" s="1"/>
  <c r="G806" i="24" s="1"/>
  <c r="G807" i="24" s="1"/>
  <c r="G808" i="24" s="1"/>
  <c r="G809" i="24" s="1"/>
  <c r="G760" i="37"/>
  <c r="G761" i="37" s="1"/>
  <c r="G762" i="37" s="1"/>
  <c r="G763" i="37" s="1"/>
  <c r="G764" i="37" s="1"/>
  <c r="G765" i="37" s="1"/>
  <c r="G766" i="37" s="1"/>
  <c r="G767" i="37" s="1"/>
  <c r="G631" i="18"/>
  <c r="G632" i="18" s="1"/>
  <c r="G633" i="18" s="1"/>
  <c r="G634" i="18" s="1"/>
  <c r="G635" i="18" s="1"/>
  <c r="G636" i="18" s="1"/>
  <c r="G641" i="8"/>
  <c r="G642" i="8" s="1"/>
  <c r="G643" i="8" s="1"/>
  <c r="G644" i="8" s="1"/>
  <c r="G645" i="8" s="1"/>
  <c r="G646" i="8" s="1"/>
  <c r="G647" i="8" s="1"/>
  <c r="G648" i="8" s="1"/>
  <c r="G649" i="8" s="1"/>
  <c r="G650" i="8" s="1"/>
  <c r="G651" i="8" s="1"/>
  <c r="G652" i="8" s="1"/>
  <c r="G469" i="21"/>
  <c r="G470" i="21" s="1"/>
  <c r="G471" i="21" s="1"/>
  <c r="G472" i="21" s="1"/>
  <c r="G473" i="21" s="1"/>
  <c r="G474" i="21" s="1"/>
  <c r="G475" i="21" s="1"/>
  <c r="G476" i="21" s="1"/>
  <c r="G477" i="21" s="1"/>
  <c r="G478" i="21" s="1"/>
  <c r="G479" i="21" s="1"/>
  <c r="G480" i="21" s="1"/>
  <c r="G481" i="21" s="1"/>
  <c r="G482" i="21" s="1"/>
  <c r="G483" i="21" s="1"/>
  <c r="G484" i="21" s="1"/>
  <c r="G485" i="21" s="1"/>
  <c r="G486" i="21" s="1"/>
  <c r="G487" i="21" s="1"/>
  <c r="G488" i="21" s="1"/>
  <c r="G489" i="21" s="1"/>
  <c r="G490" i="21" s="1"/>
  <c r="G491" i="21" s="1"/>
  <c r="G492" i="21" s="1"/>
  <c r="G493" i="21" s="1"/>
  <c r="G494" i="21" s="1"/>
  <c r="G495" i="21" s="1"/>
  <c r="G496" i="21" s="1"/>
  <c r="G497" i="21" s="1"/>
  <c r="G498" i="21" s="1"/>
  <c r="G499" i="21" s="1"/>
  <c r="G500" i="21" s="1"/>
  <c r="G501" i="21" s="1"/>
  <c r="G502" i="21" s="1"/>
  <c r="G503" i="21" s="1"/>
  <c r="G504" i="21" s="1"/>
  <c r="G505" i="21" s="1"/>
  <c r="G506" i="21" s="1"/>
  <c r="G507" i="21" s="1"/>
  <c r="G508" i="21" s="1"/>
  <c r="G509" i="21" s="1"/>
  <c r="G510" i="21" s="1"/>
  <c r="G511" i="21" s="1"/>
  <c r="G512" i="21" s="1"/>
  <c r="G513" i="21" s="1"/>
  <c r="G514" i="21" s="1"/>
  <c r="G623" i="10"/>
  <c r="G624" i="10" s="1"/>
  <c r="G625" i="10" s="1"/>
  <c r="G626" i="10" s="1"/>
  <c r="G627" i="10" s="1"/>
  <c r="G628" i="10" s="1"/>
  <c r="G629" i="10" s="1"/>
  <c r="G630" i="10" s="1"/>
  <c r="G631" i="10" s="1"/>
  <c r="G632" i="10" s="1"/>
  <c r="G633" i="10" s="1"/>
  <c r="G634" i="10" s="1"/>
  <c r="G635" i="10" s="1"/>
  <c r="G636" i="10" s="1"/>
  <c r="G637" i="10" s="1"/>
  <c r="G638" i="10" s="1"/>
  <c r="G639" i="10" s="1"/>
  <c r="G640" i="10" s="1"/>
  <c r="G641" i="10" s="1"/>
  <c r="G642" i="10" s="1"/>
  <c r="G643" i="10" s="1"/>
  <c r="G644" i="10" s="1"/>
  <c r="G645" i="10" s="1"/>
  <c r="G646" i="10" s="1"/>
  <c r="G647" i="10" s="1"/>
  <c r="G648" i="10" s="1"/>
  <c r="G649" i="10" s="1"/>
  <c r="G650" i="10" s="1"/>
  <c r="G651" i="10" s="1"/>
  <c r="G652" i="10" s="1"/>
  <c r="G653" i="10" s="1"/>
  <c r="G654" i="10" s="1"/>
  <c r="G655" i="10" s="1"/>
  <c r="G656" i="10" s="1"/>
  <c r="G657" i="10" s="1"/>
  <c r="G610" i="6"/>
  <c r="G611" i="6" s="1"/>
  <c r="G612" i="6" s="1"/>
  <c r="G613" i="6" s="1"/>
  <c r="G614" i="6" s="1"/>
  <c r="G615" i="6" s="1"/>
  <c r="G616" i="6" s="1"/>
  <c r="G617" i="6" s="1"/>
  <c r="G618" i="6" s="1"/>
  <c r="G619" i="6" s="1"/>
  <c r="G620" i="6" s="1"/>
  <c r="G621" i="6" s="1"/>
  <c r="G622" i="6" s="1"/>
  <c r="G623" i="6" s="1"/>
  <c r="G624" i="6" s="1"/>
  <c r="G625" i="6" s="1"/>
  <c r="G626" i="6" s="1"/>
  <c r="G627" i="6" s="1"/>
  <c r="G628" i="6" s="1"/>
  <c r="G629" i="6" s="1"/>
  <c r="G630" i="6" s="1"/>
  <c r="G631" i="6" s="1"/>
  <c r="G632" i="6" s="1"/>
  <c r="G633" i="6" s="1"/>
  <c r="G634" i="6" s="1"/>
  <c r="G635" i="6" s="1"/>
  <c r="G636" i="6" s="1"/>
  <c r="G637" i="6" s="1"/>
  <c r="G638" i="6" s="1"/>
  <c r="G639" i="6" s="1"/>
  <c r="G640" i="6" s="1"/>
  <c r="G641" i="6" s="1"/>
  <c r="G642" i="6" s="1"/>
  <c r="G643" i="6" s="1"/>
  <c r="G644" i="6" s="1"/>
  <c r="G645" i="6" s="1"/>
  <c r="G646" i="6" s="1"/>
  <c r="G647" i="6" s="1"/>
  <c r="G648" i="6" s="1"/>
  <c r="G649" i="6" s="1"/>
  <c r="G650" i="6" s="1"/>
  <c r="G651" i="6" s="1"/>
  <c r="G652" i="6" s="1"/>
  <c r="G653" i="6" s="1"/>
  <c r="G654" i="6" s="1"/>
  <c r="G655" i="6" s="1"/>
  <c r="G656" i="6" s="1"/>
  <c r="G657" i="6" s="1"/>
  <c r="G658" i="6" s="1"/>
  <c r="G659" i="6" s="1"/>
  <c r="G660" i="6" s="1"/>
  <c r="G661" i="6" s="1"/>
  <c r="G662" i="6" s="1"/>
  <c r="G663" i="6" s="1"/>
  <c r="G664" i="6" s="1"/>
  <c r="G665" i="6" s="1"/>
  <c r="G666" i="6" s="1"/>
  <c r="G667" i="6" s="1"/>
  <c r="G668" i="6" s="1"/>
  <c r="G669" i="6" s="1"/>
  <c r="G670" i="6" s="1"/>
  <c r="G671" i="6" s="1"/>
  <c r="G672" i="6" s="1"/>
  <c r="G673" i="6" s="1"/>
  <c r="G674" i="6" s="1"/>
  <c r="G675" i="6" s="1"/>
  <c r="G676" i="6" s="1"/>
  <c r="G677" i="6" s="1"/>
  <c r="G678" i="6" s="1"/>
  <c r="G679" i="6" s="1"/>
  <c r="G680" i="6" s="1"/>
  <c r="G681" i="6" s="1"/>
  <c r="G682" i="6" s="1"/>
  <c r="G683" i="6" s="1"/>
  <c r="G684" i="6" s="1"/>
  <c r="G685" i="6" s="1"/>
  <c r="G686" i="6" s="1"/>
  <c r="G687" i="6" s="1"/>
  <c r="G688" i="6" s="1"/>
  <c r="G689" i="6" s="1"/>
  <c r="G690" i="6" s="1"/>
  <c r="G691" i="6" s="1"/>
  <c r="G692" i="6" s="1"/>
  <c r="G693" i="6" s="1"/>
  <c r="G694" i="6" s="1"/>
  <c r="G695" i="6" s="1"/>
  <c r="G696" i="6" s="1"/>
  <c r="G697" i="6" s="1"/>
  <c r="G698" i="6" s="1"/>
  <c r="G699" i="6" s="1"/>
  <c r="G700" i="6" s="1"/>
  <c r="G701" i="6" s="1"/>
  <c r="G702" i="6" s="1"/>
  <c r="G703" i="6" s="1"/>
  <c r="G704" i="6" s="1"/>
  <c r="G705" i="6" s="1"/>
  <c r="G706" i="6" s="1"/>
  <c r="G707" i="6" s="1"/>
  <c r="G708" i="6" s="1"/>
  <c r="G709" i="6" s="1"/>
  <c r="G710" i="6" s="1"/>
  <c r="G711" i="6" s="1"/>
  <c r="G712" i="6" s="1"/>
  <c r="G713" i="6" s="1"/>
  <c r="G714" i="6" s="1"/>
  <c r="G715" i="6" s="1"/>
  <c r="G716" i="6" s="1"/>
  <c r="G717" i="6" s="1"/>
  <c r="G718" i="6" s="1"/>
  <c r="G719" i="6" s="1"/>
  <c r="G720" i="6" s="1"/>
  <c r="G721" i="6" s="1"/>
  <c r="G722" i="6" s="1"/>
  <c r="G723" i="6" s="1"/>
  <c r="G724" i="6" s="1"/>
  <c r="G725" i="6" s="1"/>
  <c r="G726" i="6" s="1"/>
  <c r="G727" i="6" s="1"/>
  <c r="G728" i="6" s="1"/>
  <c r="G729" i="6" s="1"/>
  <c r="G730" i="6" s="1"/>
  <c r="G731" i="6" s="1"/>
  <c r="G732" i="6" s="1"/>
  <c r="G733" i="6" s="1"/>
  <c r="G734" i="6" s="1"/>
  <c r="G735" i="6" s="1"/>
  <c r="G736" i="6" s="1"/>
  <c r="G737" i="6" s="1"/>
  <c r="G738" i="6" s="1"/>
  <c r="G739" i="6" s="1"/>
  <c r="G740" i="6" s="1"/>
  <c r="G741" i="6" s="1"/>
  <c r="G742" i="6" s="1"/>
  <c r="G743" i="6" s="1"/>
  <c r="G744" i="6" s="1"/>
  <c r="G745" i="6" s="1"/>
  <c r="G746" i="6" s="1"/>
  <c r="G747" i="6" s="1"/>
  <c r="G748" i="6" s="1"/>
  <c r="G749" i="6" s="1"/>
  <c r="G750" i="6" s="1"/>
  <c r="G751" i="6" s="1"/>
  <c r="G752" i="6" s="1"/>
  <c r="G753" i="6" s="1"/>
  <c r="G754" i="6" s="1"/>
  <c r="G755" i="6" s="1"/>
  <c r="G756" i="6" s="1"/>
  <c r="G757" i="6" s="1"/>
  <c r="G758" i="6" s="1"/>
  <c r="G759" i="6" s="1"/>
  <c r="G760" i="6" s="1"/>
  <c r="G761" i="6" s="1"/>
  <c r="G762" i="6" s="1"/>
  <c r="G763" i="6" s="1"/>
  <c r="G764" i="6" s="1"/>
  <c r="G765" i="6" s="1"/>
  <c r="G576" i="11"/>
  <c r="G577" i="11" s="1"/>
  <c r="G578" i="11" s="1"/>
  <c r="G579" i="11" s="1"/>
  <c r="G580" i="11" s="1"/>
  <c r="G581" i="11" s="1"/>
  <c r="G582" i="11" s="1"/>
  <c r="G583" i="11" s="1"/>
  <c r="G584" i="11" s="1"/>
  <c r="G585" i="11" s="1"/>
  <c r="G586" i="11" s="1"/>
  <c r="G587" i="11" s="1"/>
  <c r="G588" i="11" s="1"/>
  <c r="G589" i="11" s="1"/>
  <c r="G590" i="11" s="1"/>
  <c r="G591" i="11" s="1"/>
  <c r="G592" i="11" s="1"/>
  <c r="G593" i="11" s="1"/>
  <c r="G594" i="11" s="1"/>
  <c r="G595" i="11" s="1"/>
  <c r="G596" i="11" s="1"/>
  <c r="G597" i="11" s="1"/>
  <c r="G598" i="11" s="1"/>
  <c r="G599" i="11" s="1"/>
  <c r="G561" i="19"/>
  <c r="G562" i="19" s="1"/>
  <c r="G563" i="19" s="1"/>
  <c r="G564" i="19" s="1"/>
  <c r="G565" i="19" s="1"/>
  <c r="G566" i="19" s="1"/>
  <c r="G567" i="19" s="1"/>
  <c r="G568" i="19" s="1"/>
  <c r="G569" i="19" s="1"/>
  <c r="G570" i="19" s="1"/>
  <c r="G580" i="20"/>
  <c r="G581" i="20" s="1"/>
  <c r="G582" i="20" s="1"/>
  <c r="G583" i="20" s="1"/>
  <c r="G584" i="20" s="1"/>
  <c r="G585" i="20" s="1"/>
  <c r="G586" i="20" s="1"/>
  <c r="G587" i="20" s="1"/>
  <c r="G588" i="20" s="1"/>
  <c r="G589" i="20" s="1"/>
  <c r="G590" i="20" s="1"/>
  <c r="G591" i="20" s="1"/>
  <c r="G592" i="20" s="1"/>
  <c r="G593" i="20" s="1"/>
  <c r="G594" i="20" s="1"/>
  <c r="G595" i="20" s="1"/>
  <c r="G596" i="20" s="1"/>
  <c r="G597" i="20" s="1"/>
  <c r="G598" i="20" s="1"/>
  <c r="G599" i="20" s="1"/>
  <c r="G600" i="20" s="1"/>
  <c r="G601" i="20" s="1"/>
  <c r="G602" i="20" s="1"/>
  <c r="G603" i="20" s="1"/>
  <c r="G604" i="20" s="1"/>
  <c r="G605" i="20" s="1"/>
  <c r="G606" i="20" s="1"/>
  <c r="G607" i="20" s="1"/>
  <c r="G608" i="20" s="1"/>
  <c r="G609" i="20" s="1"/>
  <c r="G610" i="20" s="1"/>
  <c r="G544" i="30"/>
  <c r="G545" i="30" s="1"/>
  <c r="G546" i="30" s="1"/>
  <c r="G547" i="30" s="1"/>
  <c r="G548" i="30" s="1"/>
  <c r="G549" i="30" s="1"/>
  <c r="G519" i="47"/>
  <c r="G520" i="47" s="1"/>
  <c r="G521" i="47" s="1"/>
  <c r="G547" i="9"/>
  <c r="G548" i="9" s="1"/>
  <c r="G549" i="9" s="1"/>
  <c r="G550" i="9" s="1"/>
  <c r="G551" i="9" s="1"/>
  <c r="G552" i="9" s="1"/>
  <c r="G553" i="9" s="1"/>
  <c r="G554" i="9" s="1"/>
  <c r="G555" i="9" s="1"/>
  <c r="G556" i="9" s="1"/>
  <c r="G557" i="9" s="1"/>
  <c r="G558" i="9" s="1"/>
  <c r="G559" i="9" s="1"/>
  <c r="G560" i="9" s="1"/>
  <c r="G561" i="9" s="1"/>
  <c r="G562" i="9" s="1"/>
  <c r="G563" i="9" s="1"/>
  <c r="G564" i="9" s="1"/>
  <c r="G565" i="9" s="1"/>
  <c r="G566" i="9" s="1"/>
  <c r="G567" i="9" s="1"/>
  <c r="G568" i="9" s="1"/>
  <c r="G569" i="9" s="1"/>
  <c r="G570" i="9" s="1"/>
  <c r="G571" i="9" s="1"/>
  <c r="G325" i="22"/>
  <c r="G326" i="22" s="1"/>
  <c r="G327" i="22" s="1"/>
  <c r="G328" i="22" s="1"/>
  <c r="G329" i="22" s="1"/>
  <c r="G330" i="22" s="1"/>
  <c r="G331" i="22" s="1"/>
  <c r="G332" i="22" s="1"/>
  <c r="G333" i="22" s="1"/>
  <c r="G334" i="22" s="1"/>
  <c r="G335" i="22" s="1"/>
  <c r="G336" i="22" s="1"/>
  <c r="G337" i="22" s="1"/>
  <c r="G338" i="22" s="1"/>
  <c r="G339" i="22" s="1"/>
  <c r="G340" i="22" s="1"/>
  <c r="G341" i="22" s="1"/>
  <c r="G342" i="22" s="1"/>
  <c r="G343" i="22" s="1"/>
  <c r="G344" i="22" s="1"/>
  <c r="G345" i="22" s="1"/>
  <c r="G346" i="22" s="1"/>
  <c r="G347" i="22" s="1"/>
  <c r="G348" i="22" s="1"/>
  <c r="G349" i="22" s="1"/>
  <c r="G350" i="22" s="1"/>
  <c r="G351" i="22" s="1"/>
  <c r="G498" i="34"/>
  <c r="G499" i="34" s="1"/>
  <c r="G500" i="34" s="1"/>
  <c r="G501" i="34" s="1"/>
  <c r="G502" i="34" s="1"/>
  <c r="G503" i="34" s="1"/>
  <c r="G504" i="34" s="1"/>
  <c r="G505" i="34" s="1"/>
  <c r="G506" i="34" s="1"/>
  <c r="G507" i="34" s="1"/>
  <c r="G508" i="34" s="1"/>
  <c r="G509" i="34" s="1"/>
  <c r="G510" i="34" s="1"/>
  <c r="G511" i="34" s="1"/>
  <c r="G512" i="34" s="1"/>
  <c r="G513" i="34" s="1"/>
  <c r="G514" i="34" s="1"/>
  <c r="G515" i="34" s="1"/>
  <c r="G516" i="34" s="1"/>
  <c r="G517" i="34" s="1"/>
  <c r="G518" i="34" s="1"/>
  <c r="G519" i="34" s="1"/>
  <c r="G520" i="34" s="1"/>
  <c r="G624" i="38"/>
  <c r="G625" i="38" s="1"/>
  <c r="G626" i="38" s="1"/>
  <c r="G627" i="38" s="1"/>
  <c r="G628" i="38" s="1"/>
  <c r="G629" i="38" s="1"/>
  <c r="G492" i="27"/>
  <c r="G493" i="27" s="1"/>
  <c r="G494" i="27" s="1"/>
  <c r="G495" i="27" s="1"/>
  <c r="G496" i="27" s="1"/>
  <c r="G497" i="27" s="1"/>
  <c r="G498" i="27" s="1"/>
  <c r="G445" i="3"/>
  <c r="G446" i="3" s="1"/>
  <c r="G447" i="3" s="1"/>
  <c r="G448" i="3" s="1"/>
  <c r="G449" i="3" s="1"/>
  <c r="G450" i="3" s="1"/>
  <c r="G451" i="3" s="1"/>
  <c r="G452" i="3" s="1"/>
  <c r="G453" i="3" s="1"/>
  <c r="G454" i="3" s="1"/>
  <c r="G455" i="3" s="1"/>
  <c r="G456" i="3" s="1"/>
  <c r="G457" i="3" s="1"/>
  <c r="G458" i="3" s="1"/>
  <c r="G459" i="3" s="1"/>
  <c r="G460" i="3" s="1"/>
  <c r="G461" i="3" s="1"/>
  <c r="G462" i="3" s="1"/>
  <c r="G463" i="3" s="1"/>
  <c r="G464" i="3" s="1"/>
  <c r="G465" i="3" s="1"/>
  <c r="G466" i="3" s="1"/>
  <c r="G467" i="3" s="1"/>
  <c r="G468" i="3" s="1"/>
  <c r="G469" i="3" s="1"/>
  <c r="G470" i="3" s="1"/>
  <c r="G471" i="3" s="1"/>
  <c r="G472" i="3" s="1"/>
  <c r="G473" i="3" s="1"/>
  <c r="G474" i="3" s="1"/>
  <c r="G475" i="3" s="1"/>
  <c r="G476" i="3" s="1"/>
  <c r="G477" i="3" s="1"/>
  <c r="G478" i="3" s="1"/>
  <c r="G479" i="3" s="1"/>
  <c r="G480" i="3" s="1"/>
  <c r="G481" i="3" s="1"/>
  <c r="G482" i="3" s="1"/>
  <c r="G483" i="3" s="1"/>
  <c r="G484" i="3" s="1"/>
  <c r="G485" i="3" s="1"/>
  <c r="G506" i="42"/>
  <c r="G507" i="42" s="1"/>
  <c r="G508" i="42" s="1"/>
  <c r="G509" i="42" s="1"/>
  <c r="G510" i="42" s="1"/>
  <c r="G511" i="42" s="1"/>
  <c r="G512" i="42" s="1"/>
  <c r="G513" i="42" s="1"/>
  <c r="G514" i="42" s="1"/>
  <c r="G515" i="42" s="1"/>
  <c r="G516" i="42" s="1"/>
  <c r="G517" i="42" s="1"/>
  <c r="G428" i="12"/>
  <c r="G429" i="12" s="1"/>
  <c r="G430" i="12" s="1"/>
  <c r="G431" i="12" s="1"/>
  <c r="G432" i="12" s="1"/>
  <c r="G433" i="12" s="1"/>
  <c r="G434" i="12" s="1"/>
  <c r="G435" i="12" s="1"/>
  <c r="G505" i="13"/>
  <c r="G506" i="13" s="1"/>
  <c r="G504" i="39"/>
  <c r="G505" i="39" s="1"/>
  <c r="G506" i="39" s="1"/>
  <c r="G507" i="39" s="1"/>
  <c r="G508" i="39" s="1"/>
  <c r="G509" i="39" s="1"/>
  <c r="G510" i="39" s="1"/>
  <c r="G511" i="39" s="1"/>
  <c r="G512" i="39" s="1"/>
  <c r="G513" i="39" s="1"/>
  <c r="G514" i="39" s="1"/>
  <c r="G515" i="39" s="1"/>
  <c r="G516" i="39" s="1"/>
  <c r="G517" i="39" s="1"/>
  <c r="G502" i="15"/>
  <c r="G503" i="15" s="1"/>
  <c r="G504" i="15" s="1"/>
  <c r="G505" i="15" s="1"/>
  <c r="G506" i="15" s="1"/>
  <c r="G531" i="40"/>
  <c r="G532" i="40" s="1"/>
  <c r="G533" i="40" s="1"/>
  <c r="G534" i="40" s="1"/>
  <c r="G535" i="40" s="1"/>
  <c r="G536" i="40" s="1"/>
  <c r="G537" i="40" s="1"/>
  <c r="G538" i="40" s="1"/>
  <c r="G539" i="40" s="1"/>
  <c r="G540" i="40" s="1"/>
  <c r="G541" i="40" s="1"/>
  <c r="G542" i="40" s="1"/>
  <c r="G543" i="40" s="1"/>
  <c r="G394" i="7"/>
  <c r="G395" i="7" s="1"/>
  <c r="G396" i="7" s="1"/>
  <c r="G397" i="7" s="1"/>
  <c r="G398" i="7" s="1"/>
  <c r="G399" i="7" s="1"/>
  <c r="G400" i="7" s="1"/>
  <c r="G401" i="7" s="1"/>
  <c r="G402" i="7" s="1"/>
  <c r="G403" i="7" s="1"/>
  <c r="G404" i="7" s="1"/>
  <c r="G405" i="7" s="1"/>
  <c r="G406" i="7" s="1"/>
  <c r="G407" i="7" s="1"/>
  <c r="G408" i="7" s="1"/>
  <c r="G409" i="7" s="1"/>
  <c r="G486" i="16"/>
  <c r="G487" i="16" s="1"/>
  <c r="G488" i="16" s="1"/>
  <c r="G489" i="16" s="1"/>
  <c r="G490" i="16" s="1"/>
  <c r="G491" i="16" s="1"/>
  <c r="G492" i="16" s="1"/>
  <c r="G493" i="16" s="1"/>
  <c r="G494" i="16" s="1"/>
  <c r="G495" i="16" s="1"/>
  <c r="G496" i="16" s="1"/>
  <c r="G497" i="16" s="1"/>
  <c r="G498" i="16" s="1"/>
  <c r="G363" i="2"/>
  <c r="G364" i="2" s="1"/>
  <c r="G365" i="2" s="1"/>
  <c r="G366" i="2" s="1"/>
  <c r="G367" i="2" s="1"/>
  <c r="G368" i="2" s="1"/>
  <c r="G369" i="2" s="1"/>
  <c r="G370" i="2" s="1"/>
  <c r="G371" i="2" s="1"/>
  <c r="G468" i="31"/>
  <c r="G469" i="31" s="1"/>
  <c r="G470" i="31" s="1"/>
  <c r="G471" i="31" s="1"/>
  <c r="G472" i="31" s="1"/>
  <c r="G473" i="31" s="1"/>
  <c r="G476" i="23"/>
  <c r="G477" i="23" s="1"/>
  <c r="G478" i="23" s="1"/>
  <c r="G479" i="23" s="1"/>
  <c r="G480" i="23" s="1"/>
  <c r="G481" i="23" s="1"/>
  <c r="G482" i="23" s="1"/>
  <c r="G451" i="45"/>
  <c r="G452" i="45" s="1"/>
  <c r="G226" i="14"/>
  <c r="G227" i="14" s="1"/>
  <c r="G228" i="14" s="1"/>
  <c r="G229" i="14" s="1"/>
  <c r="G230" i="14" s="1"/>
  <c r="G231" i="14" s="1"/>
  <c r="G232" i="14" s="1"/>
  <c r="G233" i="14" s="1"/>
  <c r="G234" i="14" s="1"/>
  <c r="G235" i="14" s="1"/>
  <c r="G236" i="14" s="1"/>
  <c r="G237" i="14" s="1"/>
  <c r="G238" i="14" s="1"/>
  <c r="G878" i="29" l="1"/>
  <c r="G879" i="29" s="1"/>
  <c r="G880" i="29" s="1"/>
  <c r="G881" i="29" s="1"/>
  <c r="G882" i="29" s="1"/>
  <c r="G883" i="29" s="1"/>
  <c r="G884" i="29" s="1"/>
  <c r="G885" i="29" s="1"/>
  <c r="G886" i="29" s="1"/>
  <c r="G887" i="29" s="1"/>
  <c r="G888" i="29" s="1"/>
  <c r="G901" i="25"/>
  <c r="G902" i="25" s="1"/>
  <c r="G903" i="25" s="1"/>
  <c r="G904" i="25" s="1"/>
  <c r="G905" i="25" s="1"/>
  <c r="G906" i="25" s="1"/>
  <c r="G907" i="25" s="1"/>
  <c r="G908" i="25" s="1"/>
  <c r="G909" i="25" s="1"/>
  <c r="G910" i="25" s="1"/>
  <c r="G911" i="25" s="1"/>
  <c r="G912" i="25" s="1"/>
  <c r="G913" i="25" s="1"/>
  <c r="G914" i="25" s="1"/>
  <c r="G915" i="25" s="1"/>
  <c r="G916" i="25" s="1"/>
  <c r="G917" i="25" s="1"/>
  <c r="G918" i="25" s="1"/>
  <c r="G919" i="25" s="1"/>
  <c r="G920" i="25" s="1"/>
  <c r="G921" i="25" s="1"/>
  <c r="G922" i="25" s="1"/>
  <c r="G923" i="25" s="1"/>
  <c r="G924" i="25" s="1"/>
  <c r="G925" i="25" s="1"/>
  <c r="G926" i="25" s="1"/>
  <c r="G927" i="25" s="1"/>
  <c r="G928" i="25" s="1"/>
  <c r="G929" i="25" s="1"/>
  <c r="G930" i="25" s="1"/>
  <c r="G931" i="25" s="1"/>
  <c r="G932" i="25" s="1"/>
  <c r="G808" i="33"/>
  <c r="H765" i="6"/>
  <c r="G766" i="6"/>
  <c r="G767" i="6" s="1"/>
  <c r="G768" i="6" s="1"/>
  <c r="G769" i="6" s="1"/>
  <c r="G770" i="6" s="1"/>
  <c r="G771" i="6" s="1"/>
  <c r="G772" i="6" s="1"/>
  <c r="G773" i="6" s="1"/>
  <c r="G774" i="6" s="1"/>
  <c r="G775" i="6" s="1"/>
  <c r="G776" i="6" s="1"/>
  <c r="G777" i="6" s="1"/>
  <c r="G778" i="6" s="1"/>
  <c r="G779" i="6" s="1"/>
  <c r="G780" i="6" s="1"/>
  <c r="G781" i="6" s="1"/>
  <c r="G782" i="6" s="1"/>
  <c r="G783" i="6" s="1"/>
  <c r="G784" i="6" s="1"/>
  <c r="G785" i="6" s="1"/>
  <c r="G786" i="6" s="1"/>
  <c r="G787" i="6" s="1"/>
  <c r="G788" i="6" s="1"/>
  <c r="G789" i="6" s="1"/>
  <c r="G790" i="6" s="1"/>
  <c r="G791" i="6" s="1"/>
  <c r="G792" i="6" s="1"/>
  <c r="G793" i="6" s="1"/>
  <c r="G794" i="6" s="1"/>
  <c r="G795" i="6" s="1"/>
  <c r="G796" i="6" s="1"/>
  <c r="G797" i="6" s="1"/>
  <c r="G798" i="6" s="1"/>
  <c r="G799" i="6" s="1"/>
  <c r="G800" i="6" s="1"/>
  <c r="G801" i="6" s="1"/>
  <c r="G802" i="6" s="1"/>
  <c r="G803" i="6" s="1"/>
  <c r="G804" i="6" s="1"/>
  <c r="G805" i="6" s="1"/>
  <c r="G806" i="6" s="1"/>
  <c r="G807" i="6" s="1"/>
  <c r="G808" i="6" s="1"/>
  <c r="G809" i="6" s="1"/>
  <c r="G810" i="6" s="1"/>
  <c r="G811" i="6" s="1"/>
  <c r="G812" i="6" s="1"/>
  <c r="G813" i="6" s="1"/>
  <c r="G814" i="6" s="1"/>
  <c r="G815" i="6" s="1"/>
  <c r="G816" i="6" s="1"/>
  <c r="G817" i="6" s="1"/>
  <c r="G818" i="6" s="1"/>
  <c r="G819" i="6" s="1"/>
  <c r="G820" i="6" s="1"/>
  <c r="G821" i="6" s="1"/>
  <c r="G822" i="6" s="1"/>
  <c r="G823" i="6" s="1"/>
  <c r="G824" i="6" s="1"/>
  <c r="G756" i="32"/>
  <c r="G757" i="32" s="1"/>
  <c r="G758" i="32" s="1"/>
  <c r="G759" i="32" s="1"/>
  <c r="G760" i="32" s="1"/>
  <c r="G761" i="32" s="1"/>
  <c r="G762" i="32" s="1"/>
  <c r="G763" i="32" s="1"/>
  <c r="G764" i="32" s="1"/>
  <c r="G765" i="32" s="1"/>
  <c r="G766" i="32" s="1"/>
  <c r="G767" i="32" s="1"/>
  <c r="G768" i="32" s="1"/>
  <c r="G769" i="32" s="1"/>
  <c r="G770" i="32" s="1"/>
  <c r="G771" i="32" s="1"/>
  <c r="G772" i="32" s="1"/>
  <c r="G773" i="32" s="1"/>
  <c r="G774" i="32" s="1"/>
  <c r="G775" i="32" s="1"/>
  <c r="G776" i="32" s="1"/>
  <c r="G777" i="32" s="1"/>
  <c r="G778" i="32" s="1"/>
  <c r="G779" i="32" s="1"/>
  <c r="G780" i="32" s="1"/>
  <c r="G781" i="32" s="1"/>
  <c r="G782" i="32" s="1"/>
  <c r="G783" i="32" s="1"/>
  <c r="G784" i="32" s="1"/>
  <c r="G785" i="32" s="1"/>
  <c r="G786" i="32" s="1"/>
  <c r="G787" i="32" s="1"/>
  <c r="G788" i="32" s="1"/>
  <c r="G789" i="32" s="1"/>
  <c r="G790" i="32" s="1"/>
  <c r="G791" i="32" s="1"/>
  <c r="G792" i="32" s="1"/>
  <c r="G793" i="32" s="1"/>
  <c r="G794" i="32" s="1"/>
  <c r="G795" i="32" s="1"/>
  <c r="G796" i="32" s="1"/>
  <c r="G797" i="32" s="1"/>
  <c r="G798" i="32" s="1"/>
  <c r="G799" i="32" s="1"/>
  <c r="G800" i="32" s="1"/>
  <c r="G801" i="32" s="1"/>
  <c r="G802" i="32" s="1"/>
  <c r="G803" i="32" s="1"/>
  <c r="G804" i="32" s="1"/>
  <c r="G805" i="32" s="1"/>
  <c r="G806" i="32" s="1"/>
  <c r="G807" i="32" s="1"/>
  <c r="G810" i="41"/>
  <c r="G811" i="41" s="1"/>
  <c r="G812" i="41" s="1"/>
  <c r="G813" i="41" s="1"/>
  <c r="G814" i="41" s="1"/>
  <c r="G815" i="41" s="1"/>
  <c r="G810" i="24"/>
  <c r="G811" i="24" s="1"/>
  <c r="G812" i="24" s="1"/>
  <c r="G813" i="24" s="1"/>
  <c r="G814" i="24" s="1"/>
  <c r="G815" i="24" s="1"/>
  <c r="G816" i="24" s="1"/>
  <c r="G817" i="24" s="1"/>
  <c r="G818" i="24" s="1"/>
  <c r="G819" i="24" s="1"/>
  <c r="G820" i="24" s="1"/>
  <c r="G821" i="24" s="1"/>
  <c r="G822" i="24" s="1"/>
  <c r="G823" i="24" s="1"/>
  <c r="G824" i="24" s="1"/>
  <c r="G825" i="24" s="1"/>
  <c r="G826" i="24" s="1"/>
  <c r="G827" i="24" s="1"/>
  <c r="G828" i="24" s="1"/>
  <c r="G829" i="24" s="1"/>
  <c r="G830" i="24" s="1"/>
  <c r="G831" i="24" s="1"/>
  <c r="G832" i="24" s="1"/>
  <c r="G833" i="24" s="1"/>
  <c r="G834" i="24" s="1"/>
  <c r="G835" i="24" s="1"/>
  <c r="G768" i="37"/>
  <c r="G769" i="37" s="1"/>
  <c r="G770" i="37" s="1"/>
  <c r="G771" i="37" s="1"/>
  <c r="G772" i="37" s="1"/>
  <c r="G773" i="37" s="1"/>
  <c r="G774" i="37" s="1"/>
  <c r="G775" i="37" s="1"/>
  <c r="G776" i="37" s="1"/>
  <c r="G777" i="37" s="1"/>
  <c r="G778" i="37" s="1"/>
  <c r="G779" i="37" s="1"/>
  <c r="G658" i="10"/>
  <c r="G659" i="10" s="1"/>
  <c r="G660" i="10" s="1"/>
  <c r="G661" i="10" s="1"/>
  <c r="G662" i="10" s="1"/>
  <c r="G663" i="10" s="1"/>
  <c r="G664" i="10" s="1"/>
  <c r="G665" i="10" s="1"/>
  <c r="G666" i="10" s="1"/>
  <c r="G667" i="10" s="1"/>
  <c r="G668" i="10" s="1"/>
  <c r="G669" i="10" s="1"/>
  <c r="G670" i="10" s="1"/>
  <c r="G671" i="10" s="1"/>
  <c r="G672" i="10" s="1"/>
  <c r="G673" i="10" s="1"/>
  <c r="G674" i="10" s="1"/>
  <c r="G675" i="10" s="1"/>
  <c r="G676" i="10" s="1"/>
  <c r="G677" i="10" s="1"/>
  <c r="G678" i="10" s="1"/>
  <c r="G679" i="10" s="1"/>
  <c r="G680" i="10" s="1"/>
  <c r="G681" i="10" s="1"/>
  <c r="G682" i="10" s="1"/>
  <c r="G683" i="10" s="1"/>
  <c r="G684" i="10" s="1"/>
  <c r="G685" i="10" s="1"/>
  <c r="G686" i="10" s="1"/>
  <c r="G687" i="10" s="1"/>
  <c r="G688" i="10" s="1"/>
  <c r="G689" i="10" s="1"/>
  <c r="G690" i="10" s="1"/>
  <c r="G691" i="10" s="1"/>
  <c r="G692" i="10" s="1"/>
  <c r="G693" i="10" s="1"/>
  <c r="G694" i="10" s="1"/>
  <c r="G695" i="10" s="1"/>
  <c r="G696" i="10" s="1"/>
  <c r="G697" i="10" s="1"/>
  <c r="G698" i="10" s="1"/>
  <c r="G699" i="10" s="1"/>
  <c r="G700" i="10" s="1"/>
  <c r="G701" i="10" s="1"/>
  <c r="G702" i="10" s="1"/>
  <c r="G703" i="10" s="1"/>
  <c r="G704" i="10" s="1"/>
  <c r="G705" i="10" s="1"/>
  <c r="G706" i="10" s="1"/>
  <c r="G707" i="10" s="1"/>
  <c r="G708" i="10" s="1"/>
  <c r="G709" i="10" s="1"/>
  <c r="G710" i="10" s="1"/>
  <c r="G711" i="10" s="1"/>
  <c r="G712" i="10" s="1"/>
  <c r="G713" i="10" s="1"/>
  <c r="G653" i="8"/>
  <c r="G654" i="8" s="1"/>
  <c r="G655" i="8" s="1"/>
  <c r="G656" i="8" s="1"/>
  <c r="G657" i="8" s="1"/>
  <c r="G658" i="8" s="1"/>
  <c r="G659" i="8" s="1"/>
  <c r="G660" i="8" s="1"/>
  <c r="G661" i="8" s="1"/>
  <c r="G662" i="8" s="1"/>
  <c r="G663" i="8" s="1"/>
  <c r="G664" i="8" s="1"/>
  <c r="G665" i="8" s="1"/>
  <c r="G666" i="8" s="1"/>
  <c r="G667" i="8" s="1"/>
  <c r="G668" i="8" s="1"/>
  <c r="G669" i="8" s="1"/>
  <c r="G670" i="8" s="1"/>
  <c r="G671" i="8" s="1"/>
  <c r="G672" i="8" s="1"/>
  <c r="G673" i="8" s="1"/>
  <c r="G674" i="8" s="1"/>
  <c r="G675" i="8" s="1"/>
  <c r="G676" i="8" s="1"/>
  <c r="G677" i="8" s="1"/>
  <c r="G678" i="8" s="1"/>
  <c r="G679" i="8" s="1"/>
  <c r="G680" i="8" s="1"/>
  <c r="G681" i="8" s="1"/>
  <c r="G682" i="8" s="1"/>
  <c r="G637" i="18"/>
  <c r="G638" i="18" s="1"/>
  <c r="G639" i="18" s="1"/>
  <c r="G640" i="18" s="1"/>
  <c r="G641" i="18" s="1"/>
  <c r="G642" i="18" s="1"/>
  <c r="G643" i="18" s="1"/>
  <c r="G644" i="18" s="1"/>
  <c r="G645" i="18" s="1"/>
  <c r="G646" i="18" s="1"/>
  <c r="G647" i="18" s="1"/>
  <c r="G648" i="18" s="1"/>
  <c r="G649" i="18" s="1"/>
  <c r="G650" i="18" s="1"/>
  <c r="G651" i="18" s="1"/>
  <c r="G652" i="18" s="1"/>
  <c r="G653" i="18" s="1"/>
  <c r="G654" i="18" s="1"/>
  <c r="G707" i="17"/>
  <c r="G708" i="17" s="1"/>
  <c r="G709" i="17" s="1"/>
  <c r="G710" i="17" s="1"/>
  <c r="G711" i="17" s="1"/>
  <c r="G712" i="17" s="1"/>
  <c r="G713" i="17" s="1"/>
  <c r="G714" i="17" s="1"/>
  <c r="G715" i="17" s="1"/>
  <c r="G716" i="17" s="1"/>
  <c r="G717" i="17" s="1"/>
  <c r="G718" i="17" s="1"/>
  <c r="G719" i="17" s="1"/>
  <c r="G720" i="17" s="1"/>
  <c r="G721" i="17" s="1"/>
  <c r="G722" i="17" s="1"/>
  <c r="G723" i="17" s="1"/>
  <c r="G724" i="17" s="1"/>
  <c r="G725" i="17" s="1"/>
  <c r="G726" i="17" s="1"/>
  <c r="G727" i="17" s="1"/>
  <c r="G728" i="17" s="1"/>
  <c r="G729" i="17" s="1"/>
  <c r="G730" i="17" s="1"/>
  <c r="G731" i="17" s="1"/>
  <c r="G732" i="17" s="1"/>
  <c r="G733" i="17" s="1"/>
  <c r="G734" i="17" s="1"/>
  <c r="G735" i="17" s="1"/>
  <c r="G736" i="17" s="1"/>
  <c r="G737" i="17" s="1"/>
  <c r="G738" i="17" s="1"/>
  <c r="G739" i="17" s="1"/>
  <c r="G740" i="17" s="1"/>
  <c r="G741" i="17" s="1"/>
  <c r="G742" i="17" s="1"/>
  <c r="G743" i="17" s="1"/>
  <c r="G744" i="17" s="1"/>
  <c r="G745" i="17" s="1"/>
  <c r="G746" i="17" s="1"/>
  <c r="G747" i="17" s="1"/>
  <c r="G748" i="17" s="1"/>
  <c r="G749" i="17" s="1"/>
  <c r="G750" i="17" s="1"/>
  <c r="G751" i="17" s="1"/>
  <c r="G752" i="17" s="1"/>
  <c r="G753" i="17" s="1"/>
  <c r="G754" i="17" s="1"/>
  <c r="G755" i="17" s="1"/>
  <c r="G756" i="17" s="1"/>
  <c r="G757" i="17" s="1"/>
  <c r="G758" i="17" s="1"/>
  <c r="G759" i="17" s="1"/>
  <c r="G760" i="17" s="1"/>
  <c r="G761" i="17" s="1"/>
  <c r="G762" i="17" s="1"/>
  <c r="G763" i="17" s="1"/>
  <c r="G764" i="17" s="1"/>
  <c r="G765" i="17" s="1"/>
  <c r="G766" i="17" s="1"/>
  <c r="G767" i="17" s="1"/>
  <c r="G768" i="17" s="1"/>
  <c r="G769" i="17" s="1"/>
  <c r="G770" i="17" s="1"/>
  <c r="G771" i="17" s="1"/>
  <c r="G772" i="17" s="1"/>
  <c r="G773" i="17" s="1"/>
  <c r="G774" i="17" s="1"/>
  <c r="G775" i="17" s="1"/>
  <c r="G515" i="21"/>
  <c r="G516" i="21" s="1"/>
  <c r="G517" i="21" s="1"/>
  <c r="G518" i="21" s="1"/>
  <c r="G519" i="21" s="1"/>
  <c r="G520" i="21" s="1"/>
  <c r="G521" i="21" s="1"/>
  <c r="G522" i="21" s="1"/>
  <c r="G523" i="21" s="1"/>
  <c r="G524" i="21" s="1"/>
  <c r="G525" i="21" s="1"/>
  <c r="G526" i="21" s="1"/>
  <c r="G527" i="21" s="1"/>
  <c r="G528" i="21" s="1"/>
  <c r="G529" i="21" s="1"/>
  <c r="G530" i="21" s="1"/>
  <c r="G531" i="21" s="1"/>
  <c r="G532" i="21" s="1"/>
  <c r="G611" i="20"/>
  <c r="G612" i="20" s="1"/>
  <c r="G613" i="20" s="1"/>
  <c r="G614" i="20" s="1"/>
  <c r="G615" i="20" s="1"/>
  <c r="G616" i="20" s="1"/>
  <c r="G617" i="20" s="1"/>
  <c r="G600" i="11"/>
  <c r="G571" i="19"/>
  <c r="G572" i="19" s="1"/>
  <c r="G573" i="19" s="1"/>
  <c r="G574" i="19" s="1"/>
  <c r="G575" i="19" s="1"/>
  <c r="G576" i="19" s="1"/>
  <c r="G577" i="19" s="1"/>
  <c r="G578" i="19" s="1"/>
  <c r="G579" i="19" s="1"/>
  <c r="G580" i="19" s="1"/>
  <c r="G581" i="19" s="1"/>
  <c r="G582" i="19" s="1"/>
  <c r="G583" i="19" s="1"/>
  <c r="G584" i="19" s="1"/>
  <c r="G550" i="30"/>
  <c r="G551" i="30" s="1"/>
  <c r="G552" i="30" s="1"/>
  <c r="G553" i="30" s="1"/>
  <c r="G554" i="30" s="1"/>
  <c r="G555" i="30" s="1"/>
  <c r="G556" i="30" s="1"/>
  <c r="G557" i="30" s="1"/>
  <c r="G558" i="30" s="1"/>
  <c r="G559" i="30" s="1"/>
  <c r="G560" i="30" s="1"/>
  <c r="G561" i="30" s="1"/>
  <c r="G562" i="30" s="1"/>
  <c r="G572" i="9"/>
  <c r="G573" i="9" s="1"/>
  <c r="G574" i="9" s="1"/>
  <c r="G575" i="9" s="1"/>
  <c r="G576" i="9" s="1"/>
  <c r="G577" i="9" s="1"/>
  <c r="G578" i="9" s="1"/>
  <c r="G579" i="9" s="1"/>
  <c r="G580" i="9" s="1"/>
  <c r="G581" i="9" s="1"/>
  <c r="G582" i="9" s="1"/>
  <c r="G583" i="9" s="1"/>
  <c r="G584" i="9" s="1"/>
  <c r="G585" i="9" s="1"/>
  <c r="G586" i="9" s="1"/>
  <c r="G587" i="9" s="1"/>
  <c r="G588" i="9" s="1"/>
  <c r="G589" i="9" s="1"/>
  <c r="G590" i="9" s="1"/>
  <c r="G591" i="9" s="1"/>
  <c r="G592" i="9" s="1"/>
  <c r="G593" i="9" s="1"/>
  <c r="G594" i="9" s="1"/>
  <c r="G595" i="9" s="1"/>
  <c r="G522" i="47"/>
  <c r="G523" i="47" s="1"/>
  <c r="G524" i="47" s="1"/>
  <c r="G525" i="47" s="1"/>
  <c r="G526" i="47" s="1"/>
  <c r="G527" i="47" s="1"/>
  <c r="G528" i="47" s="1"/>
  <c r="G529" i="47" s="1"/>
  <c r="G530" i="47" s="1"/>
  <c r="G531" i="47" s="1"/>
  <c r="G538" i="46"/>
  <c r="G521" i="34"/>
  <c r="G522" i="34" s="1"/>
  <c r="G523" i="34" s="1"/>
  <c r="G524" i="34" s="1"/>
  <c r="G525" i="34" s="1"/>
  <c r="G526" i="34" s="1"/>
  <c r="G527" i="34" s="1"/>
  <c r="G528" i="34" s="1"/>
  <c r="G529" i="34" s="1"/>
  <c r="G352" i="22"/>
  <c r="G353" i="22" s="1"/>
  <c r="G354" i="22" s="1"/>
  <c r="G355" i="22" s="1"/>
  <c r="G356" i="22" s="1"/>
  <c r="G357" i="22" s="1"/>
  <c r="G358" i="22" s="1"/>
  <c r="G359" i="22" s="1"/>
  <c r="G360" i="22" s="1"/>
  <c r="G361" i="22" s="1"/>
  <c r="G362" i="22" s="1"/>
  <c r="G363" i="22" s="1"/>
  <c r="G364" i="22" s="1"/>
  <c r="G365" i="22" s="1"/>
  <c r="G366" i="22" s="1"/>
  <c r="G367" i="22" s="1"/>
  <c r="G368" i="22" s="1"/>
  <c r="G369" i="22" s="1"/>
  <c r="G370" i="22" s="1"/>
  <c r="G371" i="22" s="1"/>
  <c r="G372" i="22" s="1"/>
  <c r="G373" i="22" s="1"/>
  <c r="G374" i="22" s="1"/>
  <c r="G375" i="22" s="1"/>
  <c r="G376" i="22" s="1"/>
  <c r="G377" i="22" s="1"/>
  <c r="G378" i="22" s="1"/>
  <c r="G379" i="22" s="1"/>
  <c r="G380" i="22" s="1"/>
  <c r="G381" i="22" s="1"/>
  <c r="G382" i="22" s="1"/>
  <c r="G383" i="22" s="1"/>
  <c r="G384" i="22" s="1"/>
  <c r="G385" i="22" s="1"/>
  <c r="G386" i="22" s="1"/>
  <c r="G387" i="22" s="1"/>
  <c r="G388" i="22" s="1"/>
  <c r="G389" i="22" s="1"/>
  <c r="G390" i="22" s="1"/>
  <c r="G391" i="22" s="1"/>
  <c r="G392" i="22" s="1"/>
  <c r="G393" i="22" s="1"/>
  <c r="G394" i="22" s="1"/>
  <c r="G395" i="22" s="1"/>
  <c r="G396" i="22" s="1"/>
  <c r="G397" i="22" s="1"/>
  <c r="G398" i="22" s="1"/>
  <c r="G399" i="22" s="1"/>
  <c r="G400" i="22" s="1"/>
  <c r="G401" i="22" s="1"/>
  <c r="G402" i="22" s="1"/>
  <c r="G403" i="22" s="1"/>
  <c r="G404" i="22" s="1"/>
  <c r="G405" i="22" s="1"/>
  <c r="G406" i="22" s="1"/>
  <c r="G407" i="22" s="1"/>
  <c r="G408" i="22" s="1"/>
  <c r="G409" i="22" s="1"/>
  <c r="G410" i="22" s="1"/>
  <c r="G411" i="22" s="1"/>
  <c r="G412" i="22" s="1"/>
  <c r="G413" i="22" s="1"/>
  <c r="G414" i="22" s="1"/>
  <c r="G415" i="22" s="1"/>
  <c r="G416" i="22" s="1"/>
  <c r="G417" i="22" s="1"/>
  <c r="G418" i="22" s="1"/>
  <c r="G419" i="22" s="1"/>
  <c r="G420" i="22" s="1"/>
  <c r="G421" i="22" s="1"/>
  <c r="G422" i="22" s="1"/>
  <c r="G423" i="22" s="1"/>
  <c r="G424" i="22" s="1"/>
  <c r="G425" i="22" s="1"/>
  <c r="G426" i="22" s="1"/>
  <c r="G427" i="22" s="1"/>
  <c r="G428" i="22" s="1"/>
  <c r="G429" i="22" s="1"/>
  <c r="G430" i="22" s="1"/>
  <c r="G431" i="22" s="1"/>
  <c r="G432" i="22" s="1"/>
  <c r="G433" i="22" s="1"/>
  <c r="G434" i="22" s="1"/>
  <c r="G435" i="22" s="1"/>
  <c r="G436" i="22" s="1"/>
  <c r="G437" i="22" s="1"/>
  <c r="G438" i="22" s="1"/>
  <c r="G439" i="22" s="1"/>
  <c r="G440" i="22" s="1"/>
  <c r="G441" i="22" s="1"/>
  <c r="G442" i="22" s="1"/>
  <c r="G443" i="22" s="1"/>
  <c r="G444" i="22" s="1"/>
  <c r="G445" i="22" s="1"/>
  <c r="G446" i="22" s="1"/>
  <c r="G447" i="22" s="1"/>
  <c r="G448" i="22" s="1"/>
  <c r="G449" i="22" s="1"/>
  <c r="G450" i="22" s="1"/>
  <c r="G451" i="22" s="1"/>
  <c r="G452" i="22" s="1"/>
  <c r="G453" i="22" s="1"/>
  <c r="G454" i="22" s="1"/>
  <c r="G455" i="22" s="1"/>
  <c r="G456" i="22" s="1"/>
  <c r="G457" i="22" s="1"/>
  <c r="G458" i="22" s="1"/>
  <c r="G459" i="22" s="1"/>
  <c r="G460" i="22" s="1"/>
  <c r="G461" i="22" s="1"/>
  <c r="G462" i="22" s="1"/>
  <c r="G463" i="22" s="1"/>
  <c r="G464" i="22" s="1"/>
  <c r="G465" i="22" s="1"/>
  <c r="G466" i="22" s="1"/>
  <c r="G467" i="22" s="1"/>
  <c r="G468" i="22" s="1"/>
  <c r="G469" i="22" s="1"/>
  <c r="G470" i="22" s="1"/>
  <c r="G471" i="22" s="1"/>
  <c r="G472" i="22" s="1"/>
  <c r="G473" i="22" s="1"/>
  <c r="G474" i="22" s="1"/>
  <c r="G475" i="22" s="1"/>
  <c r="G476" i="22" s="1"/>
  <c r="G477" i="22" s="1"/>
  <c r="G478" i="22" s="1"/>
  <c r="G479" i="22" s="1"/>
  <c r="G480" i="22" s="1"/>
  <c r="G481" i="22" s="1"/>
  <c r="G482" i="22" s="1"/>
  <c r="G483" i="22" s="1"/>
  <c r="G484" i="22" s="1"/>
  <c r="G485" i="22" s="1"/>
  <c r="G486" i="22" s="1"/>
  <c r="G487" i="22" s="1"/>
  <c r="G488" i="22" s="1"/>
  <c r="G489" i="22" s="1"/>
  <c r="G490" i="22" s="1"/>
  <c r="G491" i="22" s="1"/>
  <c r="G492" i="22" s="1"/>
  <c r="G493" i="22" s="1"/>
  <c r="G494" i="22" s="1"/>
  <c r="G495" i="22" s="1"/>
  <c r="G496" i="22" s="1"/>
  <c r="G497" i="22" s="1"/>
  <c r="G498" i="22" s="1"/>
  <c r="G499" i="22" s="1"/>
  <c r="G500" i="22" s="1"/>
  <c r="G501" i="22" s="1"/>
  <c r="G502" i="22" s="1"/>
  <c r="G503" i="22" s="1"/>
  <c r="G504" i="22" s="1"/>
  <c r="G505" i="22" s="1"/>
  <c r="G506" i="22" s="1"/>
  <c r="G507" i="22" s="1"/>
  <c r="G508" i="22" s="1"/>
  <c r="G509" i="22" s="1"/>
  <c r="G510" i="22" s="1"/>
  <c r="G511" i="22" s="1"/>
  <c r="G512" i="22" s="1"/>
  <c r="G513" i="22" s="1"/>
  <c r="G514" i="22" s="1"/>
  <c r="G515" i="22" s="1"/>
  <c r="G516" i="22" s="1"/>
  <c r="G517" i="22" s="1"/>
  <c r="G518" i="22" s="1"/>
  <c r="G519" i="22" s="1"/>
  <c r="G520" i="22" s="1"/>
  <c r="G521" i="22" s="1"/>
  <c r="G522" i="22" s="1"/>
  <c r="G523" i="22" s="1"/>
  <c r="G524" i="22" s="1"/>
  <c r="G525" i="22" s="1"/>
  <c r="G526" i="22" s="1"/>
  <c r="G527" i="22" s="1"/>
  <c r="G528" i="22" s="1"/>
  <c r="G529" i="22" s="1"/>
  <c r="G530" i="22" s="1"/>
  <c r="G531" i="22" s="1"/>
  <c r="G630" i="38"/>
  <c r="G631" i="38" s="1"/>
  <c r="G632" i="38" s="1"/>
  <c r="G633" i="38" s="1"/>
  <c r="G634" i="38" s="1"/>
  <c r="G635" i="38" s="1"/>
  <c r="G636" i="38" s="1"/>
  <c r="G637" i="38" s="1"/>
  <c r="G638" i="38" s="1"/>
  <c r="G639" i="38" s="1"/>
  <c r="G640" i="38" s="1"/>
  <c r="G641" i="38" s="1"/>
  <c r="G642" i="38" s="1"/>
  <c r="G499" i="27"/>
  <c r="G500" i="27" s="1"/>
  <c r="G501" i="27" s="1"/>
  <c r="G502" i="27" s="1"/>
  <c r="G503" i="27" s="1"/>
  <c r="G504" i="27" s="1"/>
  <c r="G505" i="27" s="1"/>
  <c r="G506" i="27" s="1"/>
  <c r="G486" i="3"/>
  <c r="G487" i="3" s="1"/>
  <c r="G488" i="3" s="1"/>
  <c r="G489" i="3" s="1"/>
  <c r="G490" i="3" s="1"/>
  <c r="G491" i="3" s="1"/>
  <c r="G492" i="3" s="1"/>
  <c r="G493" i="3" s="1"/>
  <c r="G494" i="3" s="1"/>
  <c r="G495" i="3" s="1"/>
  <c r="G518" i="42"/>
  <c r="G519" i="42" s="1"/>
  <c r="G520" i="42" s="1"/>
  <c r="G521" i="42" s="1"/>
  <c r="G522" i="42" s="1"/>
  <c r="G523" i="42" s="1"/>
  <c r="G524" i="42" s="1"/>
  <c r="G525" i="42" s="1"/>
  <c r="G526" i="42" s="1"/>
  <c r="G527" i="42" s="1"/>
  <c r="G528" i="42" s="1"/>
  <c r="G529" i="42" s="1"/>
  <c r="G507" i="13"/>
  <c r="G508" i="13" s="1"/>
  <c r="G509" i="13" s="1"/>
  <c r="G507" i="15"/>
  <c r="G508" i="15" s="1"/>
  <c r="G509" i="15" s="1"/>
  <c r="G510" i="15" s="1"/>
  <c r="G474" i="31"/>
  <c r="G475" i="31" s="1"/>
  <c r="G476" i="31" s="1"/>
  <c r="G477" i="31" s="1"/>
  <c r="G478" i="31" s="1"/>
  <c r="G479" i="31" s="1"/>
  <c r="G480" i="31" s="1"/>
  <c r="G481" i="31" s="1"/>
  <c r="G482" i="31" s="1"/>
  <c r="G483" i="31" s="1"/>
  <c r="G484" i="31" s="1"/>
  <c r="G485" i="31" s="1"/>
  <c r="G486" i="31" s="1"/>
  <c r="G487" i="31" s="1"/>
  <c r="G488" i="31" s="1"/>
  <c r="G489" i="31" s="1"/>
  <c r="G490" i="31" s="1"/>
  <c r="G491" i="31" s="1"/>
  <c r="G492" i="31" s="1"/>
  <c r="G493" i="31" s="1"/>
  <c r="G494" i="31" s="1"/>
  <c r="G495" i="31" s="1"/>
  <c r="G496" i="31" s="1"/>
  <c r="G497" i="31" s="1"/>
  <c r="G436" i="12"/>
  <c r="G437" i="12" s="1"/>
  <c r="G438" i="12" s="1"/>
  <c r="G439" i="12" s="1"/>
  <c r="G440" i="12" s="1"/>
  <c r="G441" i="12" s="1"/>
  <c r="G442" i="12" s="1"/>
  <c r="G443" i="12" s="1"/>
  <c r="G444" i="12" s="1"/>
  <c r="G518" i="39"/>
  <c r="G519" i="39" s="1"/>
  <c r="G520" i="39" s="1"/>
  <c r="G544" i="40"/>
  <c r="G545" i="40" s="1"/>
  <c r="G546" i="40" s="1"/>
  <c r="G547" i="40" s="1"/>
  <c r="G548" i="40" s="1"/>
  <c r="G549" i="40" s="1"/>
  <c r="G550" i="40" s="1"/>
  <c r="G551" i="40" s="1"/>
  <c r="G552" i="40" s="1"/>
  <c r="G553" i="40" s="1"/>
  <c r="G410" i="7"/>
  <c r="G411" i="7" s="1"/>
  <c r="G412" i="7" s="1"/>
  <c r="G413" i="7" s="1"/>
  <c r="G414" i="7" s="1"/>
  <c r="G415" i="7" s="1"/>
  <c r="G416" i="7" s="1"/>
  <c r="G417" i="7" s="1"/>
  <c r="G372" i="2"/>
  <c r="G373" i="2" s="1"/>
  <c r="G483" i="23"/>
  <c r="G484" i="23" s="1"/>
  <c r="G485" i="23" s="1"/>
  <c r="G486" i="23" s="1"/>
  <c r="G453" i="45"/>
  <c r="G454" i="45" s="1"/>
  <c r="G455" i="45" s="1"/>
  <c r="G456" i="45" s="1"/>
  <c r="G457" i="45" s="1"/>
  <c r="G458" i="45" s="1"/>
  <c r="G459" i="45" s="1"/>
  <c r="G460" i="45" s="1"/>
  <c r="G461" i="45" s="1"/>
  <c r="G462" i="45" s="1"/>
  <c r="G463" i="45" s="1"/>
  <c r="G464" i="45" s="1"/>
  <c r="G465" i="45" s="1"/>
  <c r="G466" i="45" s="1"/>
  <c r="G467" i="45" s="1"/>
  <c r="G468" i="45" s="1"/>
  <c r="G469" i="45" s="1"/>
  <c r="G470" i="45" s="1"/>
  <c r="G471" i="45" s="1"/>
  <c r="G472" i="45" s="1"/>
  <c r="G473" i="45" s="1"/>
  <c r="G474" i="45" s="1"/>
  <c r="G475" i="45" s="1"/>
  <c r="G476" i="45" s="1"/>
  <c r="G477" i="45" s="1"/>
  <c r="G478" i="45" s="1"/>
  <c r="G239" i="14"/>
  <c r="G240" i="14" s="1"/>
  <c r="G241" i="14" s="1"/>
  <c r="G242" i="14" s="1"/>
  <c r="G243" i="14" s="1"/>
  <c r="G244" i="14" s="1"/>
  <c r="G245" i="14" s="1"/>
  <c r="G246" i="14" s="1"/>
  <c r="G247" i="14" s="1"/>
  <c r="G248" i="14" s="1"/>
  <c r="G933" i="25" l="1"/>
  <c r="G934" i="25" s="1"/>
  <c r="G935" i="25" s="1"/>
  <c r="G936" i="25" s="1"/>
  <c r="G937" i="25" s="1"/>
  <c r="G938" i="25" s="1"/>
  <c r="G939" i="25" s="1"/>
  <c r="G940" i="25" s="1"/>
  <c r="G941" i="25" s="1"/>
  <c r="G942" i="25" s="1"/>
  <c r="G943" i="25" s="1"/>
  <c r="G944" i="25" s="1"/>
  <c r="G945" i="25" s="1"/>
  <c r="G946" i="25" s="1"/>
  <c r="G947" i="25" s="1"/>
  <c r="G948" i="25" s="1"/>
  <c r="G949" i="25" s="1"/>
  <c r="G950" i="25" s="1"/>
  <c r="G889" i="29"/>
  <c r="G890" i="29" s="1"/>
  <c r="G891" i="29" s="1"/>
  <c r="G892" i="29" s="1"/>
  <c r="G893" i="29" s="1"/>
  <c r="G894" i="29" s="1"/>
  <c r="G895" i="29" s="1"/>
  <c r="G809" i="33"/>
  <c r="G810" i="33" s="1"/>
  <c r="G811" i="33" s="1"/>
  <c r="G812" i="33" s="1"/>
  <c r="G813" i="33" s="1"/>
  <c r="G814" i="33" s="1"/>
  <c r="G815" i="33" s="1"/>
  <c r="G816" i="33" s="1"/>
  <c r="G817" i="33" s="1"/>
  <c r="G818" i="33" s="1"/>
  <c r="G819" i="33" s="1"/>
  <c r="G820" i="33" s="1"/>
  <c r="G821" i="33" s="1"/>
  <c r="G822" i="33" s="1"/>
  <c r="G823" i="33" s="1"/>
  <c r="G824" i="33" s="1"/>
  <c r="G825" i="33" s="1"/>
  <c r="G826" i="33" s="1"/>
  <c r="G827" i="33" s="1"/>
  <c r="G828" i="33" s="1"/>
  <c r="G829" i="33" s="1"/>
  <c r="G830" i="33" s="1"/>
  <c r="G831" i="33" s="1"/>
  <c r="G832" i="33" s="1"/>
  <c r="G833" i="33" s="1"/>
  <c r="G834" i="33" s="1"/>
  <c r="G835" i="33" s="1"/>
  <c r="G808" i="32"/>
  <c r="G809" i="32" s="1"/>
  <c r="G810" i="32" s="1"/>
  <c r="G811" i="32" s="1"/>
  <c r="G812" i="32" s="1"/>
  <c r="G813" i="32" s="1"/>
  <c r="G814" i="32" s="1"/>
  <c r="G815" i="32" s="1"/>
  <c r="G816" i="32" s="1"/>
  <c r="G817" i="32" s="1"/>
  <c r="G818" i="32" s="1"/>
  <c r="G819" i="32" s="1"/>
  <c r="G820" i="32" s="1"/>
  <c r="G821" i="32" s="1"/>
  <c r="G822" i="32" s="1"/>
  <c r="G823" i="32" s="1"/>
  <c r="G824" i="32" s="1"/>
  <c r="G825" i="32" s="1"/>
  <c r="G826" i="32" s="1"/>
  <c r="G827" i="32" s="1"/>
  <c r="G828" i="32" s="1"/>
  <c r="G829" i="32" s="1"/>
  <c r="G830" i="32" s="1"/>
  <c r="G831" i="32" s="1"/>
  <c r="G832" i="32" s="1"/>
  <c r="G833" i="32" s="1"/>
  <c r="G834" i="32" s="1"/>
  <c r="G835" i="32" s="1"/>
  <c r="G836" i="32" s="1"/>
  <c r="G816" i="41"/>
  <c r="G817" i="41" s="1"/>
  <c r="G818" i="41" s="1"/>
  <c r="G819" i="41" s="1"/>
  <c r="G820" i="41" s="1"/>
  <c r="G821" i="41" s="1"/>
  <c r="G822" i="41" s="1"/>
  <c r="G823" i="41" s="1"/>
  <c r="G824" i="41" s="1"/>
  <c r="G825" i="41" s="1"/>
  <c r="G826" i="41" s="1"/>
  <c r="G827" i="41" s="1"/>
  <c r="G828" i="41" s="1"/>
  <c r="G829" i="41" s="1"/>
  <c r="G830" i="41" s="1"/>
  <c r="G831" i="41" s="1"/>
  <c r="G832" i="41" s="1"/>
  <c r="G833" i="41" s="1"/>
  <c r="G834" i="41" s="1"/>
  <c r="G835" i="41" s="1"/>
  <c r="G836" i="41" s="1"/>
  <c r="G837" i="41" s="1"/>
  <c r="G838" i="41" s="1"/>
  <c r="G839" i="41" s="1"/>
  <c r="G840" i="41" s="1"/>
  <c r="G841" i="41" s="1"/>
  <c r="G842" i="41" s="1"/>
  <c r="G843" i="41" s="1"/>
  <c r="G844" i="41" s="1"/>
  <c r="G845" i="41" s="1"/>
  <c r="G846" i="41" s="1"/>
  <c r="G847" i="41" s="1"/>
  <c r="G848" i="41" s="1"/>
  <c r="G849" i="41" s="1"/>
  <c r="G850" i="41" s="1"/>
  <c r="G851" i="41" s="1"/>
  <c r="G852" i="41" s="1"/>
  <c r="G853" i="41" s="1"/>
  <c r="G714" i="10"/>
  <c r="G715" i="10" s="1"/>
  <c r="G716" i="10" s="1"/>
  <c r="G717" i="10" s="1"/>
  <c r="G718" i="10" s="1"/>
  <c r="G719" i="10" s="1"/>
  <c r="G720" i="10" s="1"/>
  <c r="G721" i="10" s="1"/>
  <c r="G722" i="10" s="1"/>
  <c r="G723" i="10" s="1"/>
  <c r="G724" i="10" s="1"/>
  <c r="G725" i="10" s="1"/>
  <c r="G726" i="10" s="1"/>
  <c r="G727" i="10" s="1"/>
  <c r="G776" i="17"/>
  <c r="G777" i="17" s="1"/>
  <c r="G778" i="17" s="1"/>
  <c r="G779" i="17" s="1"/>
  <c r="G780" i="17" s="1"/>
  <c r="G781" i="17" s="1"/>
  <c r="G782" i="17" s="1"/>
  <c r="G783" i="17" s="1"/>
  <c r="G784" i="17" s="1"/>
  <c r="G785" i="17" s="1"/>
  <c r="G786" i="17" s="1"/>
  <c r="G787" i="17" s="1"/>
  <c r="G655" i="18"/>
  <c r="G656" i="18" s="1"/>
  <c r="G657" i="18" s="1"/>
  <c r="G658" i="18" s="1"/>
  <c r="G659" i="18" s="1"/>
  <c r="G660" i="18" s="1"/>
  <c r="G661" i="18" s="1"/>
  <c r="G662" i="18" s="1"/>
  <c r="G663" i="18" s="1"/>
  <c r="G664" i="18" s="1"/>
  <c r="G665" i="18" s="1"/>
  <c r="G666" i="18" s="1"/>
  <c r="G667" i="18" s="1"/>
  <c r="G668" i="18" s="1"/>
  <c r="G669" i="18" s="1"/>
  <c r="G670" i="18" s="1"/>
  <c r="G671" i="18" s="1"/>
  <c r="G672" i="18" s="1"/>
  <c r="G673" i="18" s="1"/>
  <c r="G674" i="18" s="1"/>
  <c r="G675" i="18" s="1"/>
  <c r="G676" i="18" s="1"/>
  <c r="G677" i="18" s="1"/>
  <c r="G678" i="18" s="1"/>
  <c r="G679" i="18" s="1"/>
  <c r="G680" i="18" s="1"/>
  <c r="G681" i="18" s="1"/>
  <c r="G682" i="18" s="1"/>
  <c r="G683" i="18" s="1"/>
  <c r="G684" i="18" s="1"/>
  <c r="G685" i="18" s="1"/>
  <c r="G686" i="18" s="1"/>
  <c r="G687" i="18" s="1"/>
  <c r="G688" i="18" s="1"/>
  <c r="G689" i="18" s="1"/>
  <c r="G690" i="18" s="1"/>
  <c r="G691" i="18" s="1"/>
  <c r="G692" i="18" s="1"/>
  <c r="G693" i="18" s="1"/>
  <c r="G694" i="18" s="1"/>
  <c r="G695" i="18" s="1"/>
  <c r="G696" i="18" s="1"/>
  <c r="G697" i="18" s="1"/>
  <c r="G698" i="18" s="1"/>
  <c r="G699" i="18" s="1"/>
  <c r="G700" i="18" s="1"/>
  <c r="G701" i="18" s="1"/>
  <c r="G702" i="18" s="1"/>
  <c r="G703" i="18" s="1"/>
  <c r="G704" i="18" s="1"/>
  <c r="G705" i="18" s="1"/>
  <c r="G706" i="18" s="1"/>
  <c r="G707" i="18" s="1"/>
  <c r="G708" i="18" s="1"/>
  <c r="G709" i="18" s="1"/>
  <c r="G710" i="18" s="1"/>
  <c r="G711" i="18" s="1"/>
  <c r="G712" i="18" s="1"/>
  <c r="G713" i="18" s="1"/>
  <c r="G714" i="18" s="1"/>
  <c r="G715" i="18" s="1"/>
  <c r="G716" i="18" s="1"/>
  <c r="G717" i="18" s="1"/>
  <c r="G718" i="18" s="1"/>
  <c r="G719" i="18" s="1"/>
  <c r="G720" i="18" s="1"/>
  <c r="G721" i="18" s="1"/>
  <c r="G722" i="18" s="1"/>
  <c r="G723" i="18" s="1"/>
  <c r="G724" i="18" s="1"/>
  <c r="G725" i="18" s="1"/>
  <c r="G726" i="18" s="1"/>
  <c r="G727" i="18" s="1"/>
  <c r="G728" i="18" s="1"/>
  <c r="G729" i="18" s="1"/>
  <c r="G730" i="18" s="1"/>
  <c r="G731" i="18" s="1"/>
  <c r="G732" i="18" s="1"/>
  <c r="G733" i="18" s="1"/>
  <c r="G734" i="18" s="1"/>
  <c r="G735" i="18" s="1"/>
  <c r="G736" i="18" s="1"/>
  <c r="G737" i="18" s="1"/>
  <c r="G738" i="18" s="1"/>
  <c r="G739" i="18" s="1"/>
  <c r="G780" i="37"/>
  <c r="G781" i="37" s="1"/>
  <c r="G683" i="8"/>
  <c r="G684" i="8" s="1"/>
  <c r="G685" i="8" s="1"/>
  <c r="G686" i="8" s="1"/>
  <c r="G687" i="8" s="1"/>
  <c r="G688" i="8" s="1"/>
  <c r="G689" i="8" s="1"/>
  <c r="G690" i="8" s="1"/>
  <c r="G691" i="8" s="1"/>
  <c r="G692" i="8" s="1"/>
  <c r="G693" i="8" s="1"/>
  <c r="G694" i="8" s="1"/>
  <c r="G695" i="8" s="1"/>
  <c r="G696" i="8" s="1"/>
  <c r="G697" i="8" s="1"/>
  <c r="G698" i="8" s="1"/>
  <c r="G699" i="8" s="1"/>
  <c r="G700" i="8" s="1"/>
  <c r="G701" i="8" s="1"/>
  <c r="G702" i="8" s="1"/>
  <c r="G703" i="8" s="1"/>
  <c r="G704" i="8" s="1"/>
  <c r="G705" i="8" s="1"/>
  <c r="G706" i="8" s="1"/>
  <c r="G707" i="8" s="1"/>
  <c r="G708" i="8" s="1"/>
  <c r="G709" i="8" s="1"/>
  <c r="G710" i="8" s="1"/>
  <c r="G711" i="8" s="1"/>
  <c r="G712" i="8" s="1"/>
  <c r="G713" i="8" s="1"/>
  <c r="G714" i="8" s="1"/>
  <c r="G715" i="8" s="1"/>
  <c r="G532" i="47"/>
  <c r="G533" i="47" s="1"/>
  <c r="G534" i="47" s="1"/>
  <c r="G535" i="47" s="1"/>
  <c r="G536" i="47" s="1"/>
  <c r="G537" i="47" s="1"/>
  <c r="G538" i="47" s="1"/>
  <c r="G539" i="47" s="1"/>
  <c r="G540" i="47" s="1"/>
  <c r="G541" i="47" s="1"/>
  <c r="G542" i="47" s="1"/>
  <c r="G543" i="47" s="1"/>
  <c r="G544" i="47" s="1"/>
  <c r="G545" i="47" s="1"/>
  <c r="G546" i="47" s="1"/>
  <c r="G547" i="47" s="1"/>
  <c r="G548" i="47" s="1"/>
  <c r="G549" i="47" s="1"/>
  <c r="G550" i="47" s="1"/>
  <c r="G551" i="47" s="1"/>
  <c r="G552" i="47" s="1"/>
  <c r="G553" i="47" s="1"/>
  <c r="G554" i="47" s="1"/>
  <c r="G555" i="47" s="1"/>
  <c r="G533" i="21"/>
  <c r="G534" i="21" s="1"/>
  <c r="G535" i="21" s="1"/>
  <c r="G536" i="21" s="1"/>
  <c r="G537" i="21" s="1"/>
  <c r="G538" i="21" s="1"/>
  <c r="G539" i="21" s="1"/>
  <c r="G540" i="21" s="1"/>
  <c r="G541" i="21" s="1"/>
  <c r="G542" i="21" s="1"/>
  <c r="G543" i="21" s="1"/>
  <c r="G544" i="21" s="1"/>
  <c r="G545" i="21" s="1"/>
  <c r="G546" i="21" s="1"/>
  <c r="G547" i="21" s="1"/>
  <c r="G548" i="21" s="1"/>
  <c r="G549" i="21" s="1"/>
  <c r="G550" i="21" s="1"/>
  <c r="G551" i="21" s="1"/>
  <c r="G552" i="21" s="1"/>
  <c r="G553" i="21" s="1"/>
  <c r="G554" i="21" s="1"/>
  <c r="G555" i="21" s="1"/>
  <c r="G556" i="21" s="1"/>
  <c r="G557" i="21" s="1"/>
  <c r="G558" i="21" s="1"/>
  <c r="G559" i="21" s="1"/>
  <c r="G560" i="21" s="1"/>
  <c r="G561" i="21" s="1"/>
  <c r="G562" i="21" s="1"/>
  <c r="G563" i="21" s="1"/>
  <c r="G564" i="21" s="1"/>
  <c r="G565" i="21" s="1"/>
  <c r="G566" i="21" s="1"/>
  <c r="G567" i="21" s="1"/>
  <c r="G568" i="21" s="1"/>
  <c r="G569" i="21" s="1"/>
  <c r="G570" i="21" s="1"/>
  <c r="G571" i="21" s="1"/>
  <c r="G572" i="21" s="1"/>
  <c r="G573" i="21" s="1"/>
  <c r="G574" i="21" s="1"/>
  <c r="G575" i="21" s="1"/>
  <c r="G576" i="21" s="1"/>
  <c r="G577" i="21" s="1"/>
  <c r="G578" i="21" s="1"/>
  <c r="G579" i="21" s="1"/>
  <c r="G580" i="21" s="1"/>
  <c r="G581" i="21" s="1"/>
  <c r="G582" i="21" s="1"/>
  <c r="G583" i="21" s="1"/>
  <c r="G584" i="21" s="1"/>
  <c r="G585" i="21" s="1"/>
  <c r="G586" i="21" s="1"/>
  <c r="G587" i="21" s="1"/>
  <c r="G588" i="21" s="1"/>
  <c r="G589" i="21" s="1"/>
  <c r="G590" i="21" s="1"/>
  <c r="G601" i="11"/>
  <c r="G602" i="11" s="1"/>
  <c r="G603" i="11" s="1"/>
  <c r="G604" i="11" s="1"/>
  <c r="G605" i="11" s="1"/>
  <c r="G606" i="11" s="1"/>
  <c r="G607" i="11" s="1"/>
  <c r="G608" i="11" s="1"/>
  <c r="G609" i="11" s="1"/>
  <c r="G610" i="11" s="1"/>
  <c r="G611" i="11" s="1"/>
  <c r="G612" i="11" s="1"/>
  <c r="G613" i="11" s="1"/>
  <c r="G614" i="11" s="1"/>
  <c r="G615" i="11" s="1"/>
  <c r="G616" i="11" s="1"/>
  <c r="G617" i="11" s="1"/>
  <c r="G618" i="11" s="1"/>
  <c r="G619" i="11" s="1"/>
  <c r="G620" i="11" s="1"/>
  <c r="G621" i="11" s="1"/>
  <c r="G622" i="11" s="1"/>
  <c r="G623" i="11" s="1"/>
  <c r="G624" i="11" s="1"/>
  <c r="G625" i="11" s="1"/>
  <c r="G626" i="11" s="1"/>
  <c r="G627" i="11" s="1"/>
  <c r="G628" i="11" s="1"/>
  <c r="G629" i="11" s="1"/>
  <c r="G630" i="11" s="1"/>
  <c r="G631" i="11" s="1"/>
  <c r="G632" i="11" s="1"/>
  <c r="G618" i="20"/>
  <c r="G619" i="20" s="1"/>
  <c r="G620" i="20" s="1"/>
  <c r="G621" i="20" s="1"/>
  <c r="G622" i="20" s="1"/>
  <c r="G623" i="20" s="1"/>
  <c r="G624" i="20" s="1"/>
  <c r="G625" i="20" s="1"/>
  <c r="G626" i="20" s="1"/>
  <c r="G627" i="20" s="1"/>
  <c r="G628" i="20" s="1"/>
  <c r="G629" i="20" s="1"/>
  <c r="G630" i="20" s="1"/>
  <c r="G631" i="20" s="1"/>
  <c r="G632" i="20" s="1"/>
  <c r="G633" i="20" s="1"/>
  <c r="G634" i="20" s="1"/>
  <c r="G635" i="20" s="1"/>
  <c r="G636" i="20" s="1"/>
  <c r="G637" i="20" s="1"/>
  <c r="G638" i="20" s="1"/>
  <c r="G639" i="20" s="1"/>
  <c r="G640" i="20" s="1"/>
  <c r="G641" i="20" s="1"/>
  <c r="G642" i="20" s="1"/>
  <c r="G643" i="20" s="1"/>
  <c r="G644" i="20" s="1"/>
  <c r="G645" i="20" s="1"/>
  <c r="G596" i="9"/>
  <c r="G597" i="9" s="1"/>
  <c r="G598" i="9" s="1"/>
  <c r="G599" i="9" s="1"/>
  <c r="G585" i="19"/>
  <c r="G586" i="19" s="1"/>
  <c r="G587" i="19" s="1"/>
  <c r="G588" i="19" s="1"/>
  <c r="G589" i="19" s="1"/>
  <c r="G590" i="19" s="1"/>
  <c r="G591" i="19" s="1"/>
  <c r="G592" i="19" s="1"/>
  <c r="G593" i="19" s="1"/>
  <c r="G594" i="19" s="1"/>
  <c r="G595" i="19" s="1"/>
  <c r="G596" i="19" s="1"/>
  <c r="G597" i="19" s="1"/>
  <c r="G598" i="19" s="1"/>
  <c r="G563" i="30"/>
  <c r="G564" i="30" s="1"/>
  <c r="G565" i="30" s="1"/>
  <c r="G566" i="30" s="1"/>
  <c r="G567" i="30" s="1"/>
  <c r="G568" i="30" s="1"/>
  <c r="G530" i="34"/>
  <c r="G531" i="34" s="1"/>
  <c r="G532" i="34" s="1"/>
  <c r="G533" i="34" s="1"/>
  <c r="G534" i="34" s="1"/>
  <c r="G535" i="34" s="1"/>
  <c r="G536" i="34" s="1"/>
  <c r="G537" i="34" s="1"/>
  <c r="G538" i="34" s="1"/>
  <c r="G539" i="34" s="1"/>
  <c r="G540" i="34" s="1"/>
  <c r="G541" i="34" s="1"/>
  <c r="G542" i="34" s="1"/>
  <c r="G539" i="46"/>
  <c r="G530" i="42"/>
  <c r="G532" i="22"/>
  <c r="G533" i="22" s="1"/>
  <c r="G534" i="22" s="1"/>
  <c r="G535" i="22" s="1"/>
  <c r="G536" i="22" s="1"/>
  <c r="G537" i="22" s="1"/>
  <c r="G538" i="22" s="1"/>
  <c r="G539" i="22" s="1"/>
  <c r="G540" i="22" s="1"/>
  <c r="G541" i="22" s="1"/>
  <c r="G542" i="22" s="1"/>
  <c r="G543" i="22" s="1"/>
  <c r="G544" i="22" s="1"/>
  <c r="G545" i="22" s="1"/>
  <c r="G546" i="22" s="1"/>
  <c r="G547" i="22" s="1"/>
  <c r="G548" i="22" s="1"/>
  <c r="G549" i="22" s="1"/>
  <c r="G550" i="22" s="1"/>
  <c r="G551" i="22" s="1"/>
  <c r="G552" i="22" s="1"/>
  <c r="G553" i="22" s="1"/>
  <c r="G554" i="22" s="1"/>
  <c r="G555" i="22" s="1"/>
  <c r="G556" i="22" s="1"/>
  <c r="G557" i="22" s="1"/>
  <c r="G558" i="22" s="1"/>
  <c r="G559" i="22" s="1"/>
  <c r="G560" i="22" s="1"/>
  <c r="G643" i="38"/>
  <c r="G644" i="38" s="1"/>
  <c r="G645" i="38" s="1"/>
  <c r="G646" i="38" s="1"/>
  <c r="G647" i="38" s="1"/>
  <c r="G648" i="38" s="1"/>
  <c r="G649" i="38" s="1"/>
  <c r="G650" i="38" s="1"/>
  <c r="G507" i="27"/>
  <c r="G508" i="27" s="1"/>
  <c r="G509" i="27" s="1"/>
  <c r="G510" i="27" s="1"/>
  <c r="G511" i="27" s="1"/>
  <c r="G512" i="27" s="1"/>
  <c r="G513" i="27" s="1"/>
  <c r="G514" i="27" s="1"/>
  <c r="G515" i="27" s="1"/>
  <c r="G516" i="27" s="1"/>
  <c r="G517" i="27" s="1"/>
  <c r="G518" i="27" s="1"/>
  <c r="G519" i="27" s="1"/>
  <c r="G520" i="27" s="1"/>
  <c r="G521" i="27" s="1"/>
  <c r="G522" i="27" s="1"/>
  <c r="G523" i="27" s="1"/>
  <c r="G524" i="27" s="1"/>
  <c r="G525" i="27" s="1"/>
  <c r="G526" i="27" s="1"/>
  <c r="G527" i="27" s="1"/>
  <c r="G528" i="27" s="1"/>
  <c r="G529" i="27" s="1"/>
  <c r="G530" i="27" s="1"/>
  <c r="G531" i="27" s="1"/>
  <c r="G532" i="27" s="1"/>
  <c r="G533" i="27" s="1"/>
  <c r="G534" i="27" s="1"/>
  <c r="G535" i="27" s="1"/>
  <c r="G536" i="27" s="1"/>
  <c r="G537" i="27" s="1"/>
  <c r="G538" i="27" s="1"/>
  <c r="G539" i="27" s="1"/>
  <c r="G540" i="27" s="1"/>
  <c r="G541" i="27" s="1"/>
  <c r="G542" i="27" s="1"/>
  <c r="G543" i="27" s="1"/>
  <c r="G544" i="27" s="1"/>
  <c r="G545" i="27" s="1"/>
  <c r="G546" i="27" s="1"/>
  <c r="G547" i="27" s="1"/>
  <c r="G548" i="27" s="1"/>
  <c r="G549" i="27" s="1"/>
  <c r="G550" i="27" s="1"/>
  <c r="G551" i="27" s="1"/>
  <c r="G552" i="27" s="1"/>
  <c r="G553" i="27" s="1"/>
  <c r="G554" i="27" s="1"/>
  <c r="G555" i="27" s="1"/>
  <c r="G556" i="27" s="1"/>
  <c r="G557" i="27" s="1"/>
  <c r="G558" i="27" s="1"/>
  <c r="G559" i="27" s="1"/>
  <c r="G560" i="27" s="1"/>
  <c r="G561" i="27" s="1"/>
  <c r="G562" i="27" s="1"/>
  <c r="G563" i="27" s="1"/>
  <c r="G564" i="27" s="1"/>
  <c r="G565" i="27" s="1"/>
  <c r="G566" i="27" s="1"/>
  <c r="G567" i="27" s="1"/>
  <c r="G568" i="27" s="1"/>
  <c r="G569" i="27" s="1"/>
  <c r="G570" i="27" s="1"/>
  <c r="G571" i="27" s="1"/>
  <c r="G572" i="27" s="1"/>
  <c r="G573" i="27" s="1"/>
  <c r="G574" i="27" s="1"/>
  <c r="G496" i="3"/>
  <c r="G497" i="3" s="1"/>
  <c r="G498" i="3" s="1"/>
  <c r="G499" i="3" s="1"/>
  <c r="G500" i="3" s="1"/>
  <c r="G501" i="3" s="1"/>
  <c r="G502" i="3" s="1"/>
  <c r="G503" i="3" s="1"/>
  <c r="G504" i="3" s="1"/>
  <c r="G505" i="3" s="1"/>
  <c r="G506" i="3" s="1"/>
  <c r="G507" i="3" s="1"/>
  <c r="G508" i="3" s="1"/>
  <c r="G509" i="3" s="1"/>
  <c r="G510" i="3" s="1"/>
  <c r="G511" i="3" s="1"/>
  <c r="G512" i="3" s="1"/>
  <c r="G513" i="3" s="1"/>
  <c r="G514" i="3" s="1"/>
  <c r="G515" i="3" s="1"/>
  <c r="G516" i="3" s="1"/>
  <c r="G517" i="3" s="1"/>
  <c r="G518" i="3" s="1"/>
  <c r="G519" i="3" s="1"/>
  <c r="G520" i="3" s="1"/>
  <c r="G521" i="3" s="1"/>
  <c r="G522" i="3" s="1"/>
  <c r="G523" i="3" s="1"/>
  <c r="G524" i="3" s="1"/>
  <c r="G525" i="3" s="1"/>
  <c r="G526" i="3" s="1"/>
  <c r="G527" i="3" s="1"/>
  <c r="G528" i="3" s="1"/>
  <c r="G529" i="3" s="1"/>
  <c r="G530" i="3" s="1"/>
  <c r="G531" i="3" s="1"/>
  <c r="G532" i="3" s="1"/>
  <c r="G533" i="3" s="1"/>
  <c r="G534" i="3" s="1"/>
  <c r="G535" i="3" s="1"/>
  <c r="G536" i="3" s="1"/>
  <c r="G537" i="3" s="1"/>
  <c r="G538" i="3" s="1"/>
  <c r="G539" i="3" s="1"/>
  <c r="G540" i="3" s="1"/>
  <c r="G541" i="3" s="1"/>
  <c r="G542" i="3" s="1"/>
  <c r="G543" i="3" s="1"/>
  <c r="G544" i="3" s="1"/>
  <c r="G545" i="3" s="1"/>
  <c r="G546" i="3" s="1"/>
  <c r="G547" i="3" s="1"/>
  <c r="G548" i="3" s="1"/>
  <c r="G549" i="3" s="1"/>
  <c r="G550" i="3" s="1"/>
  <c r="G551" i="3" s="1"/>
  <c r="G552" i="3" s="1"/>
  <c r="G553" i="3" s="1"/>
  <c r="G554" i="3" s="1"/>
  <c r="G555" i="3" s="1"/>
  <c r="G556" i="3" s="1"/>
  <c r="G557" i="3" s="1"/>
  <c r="G558" i="3" s="1"/>
  <c r="G559" i="3" s="1"/>
  <c r="G560" i="3" s="1"/>
  <c r="G561" i="3" s="1"/>
  <c r="G562" i="3" s="1"/>
  <c r="G510" i="13"/>
  <c r="G511" i="13" s="1"/>
  <c r="G512" i="13" s="1"/>
  <c r="G513" i="13" s="1"/>
  <c r="G514" i="13" s="1"/>
  <c r="G515" i="13" s="1"/>
  <c r="G516" i="13" s="1"/>
  <c r="G517" i="13" s="1"/>
  <c r="G518" i="13" s="1"/>
  <c r="G519" i="13" s="1"/>
  <c r="G520" i="13" s="1"/>
  <c r="G498" i="31"/>
  <c r="G499" i="31" s="1"/>
  <c r="G511" i="15"/>
  <c r="G512" i="15" s="1"/>
  <c r="G513" i="15" s="1"/>
  <c r="G514" i="15" s="1"/>
  <c r="G515" i="15" s="1"/>
  <c r="G516" i="15" s="1"/>
  <c r="G517" i="15" s="1"/>
  <c r="G518" i="15" s="1"/>
  <c r="G519" i="15" s="1"/>
  <c r="G445" i="12"/>
  <c r="G446" i="12" s="1"/>
  <c r="G447" i="12" s="1"/>
  <c r="G448" i="12" s="1"/>
  <c r="G449" i="12" s="1"/>
  <c r="G450" i="12" s="1"/>
  <c r="G499" i="16"/>
  <c r="G521" i="39"/>
  <c r="G522" i="39" s="1"/>
  <c r="G523" i="39" s="1"/>
  <c r="G524" i="39" s="1"/>
  <c r="G525" i="39" s="1"/>
  <c r="G526" i="39" s="1"/>
  <c r="G527" i="39" s="1"/>
  <c r="G528" i="39" s="1"/>
  <c r="G529" i="39" s="1"/>
  <c r="G530" i="39" s="1"/>
  <c r="G531" i="39" s="1"/>
  <c r="G532" i="39" s="1"/>
  <c r="G533" i="39" s="1"/>
  <c r="G534" i="39" s="1"/>
  <c r="G535" i="39" s="1"/>
  <c r="G536" i="39" s="1"/>
  <c r="G537" i="39" s="1"/>
  <c r="G538" i="39" s="1"/>
  <c r="G539" i="39" s="1"/>
  <c r="G540" i="39" s="1"/>
  <c r="G541" i="39" s="1"/>
  <c r="G542" i="39" s="1"/>
  <c r="G554" i="40"/>
  <c r="G555" i="40" s="1"/>
  <c r="G556" i="40" s="1"/>
  <c r="G557" i="40" s="1"/>
  <c r="G558" i="40" s="1"/>
  <c r="G559" i="40" s="1"/>
  <c r="G560" i="40" s="1"/>
  <c r="G561" i="40" s="1"/>
  <c r="G562" i="40" s="1"/>
  <c r="G563" i="40" s="1"/>
  <c r="G418" i="7"/>
  <c r="G419" i="7" s="1"/>
  <c r="G420" i="7" s="1"/>
  <c r="G421" i="7" s="1"/>
  <c r="G422" i="7" s="1"/>
  <c r="G423" i="7" s="1"/>
  <c r="G424" i="7" s="1"/>
  <c r="G425" i="7" s="1"/>
  <c r="G426" i="7" s="1"/>
  <c r="G374" i="2"/>
  <c r="G375" i="2" s="1"/>
  <c r="G376" i="2" s="1"/>
  <c r="G377" i="2" s="1"/>
  <c r="G378" i="2" s="1"/>
  <c r="G379" i="2" s="1"/>
  <c r="G380" i="2" s="1"/>
  <c r="G381" i="2" s="1"/>
  <c r="G382" i="2" s="1"/>
  <c r="G383" i="2" s="1"/>
  <c r="G487" i="23"/>
  <c r="G488" i="23" s="1"/>
  <c r="G489" i="23" s="1"/>
  <c r="G490" i="23" s="1"/>
  <c r="G491" i="23" s="1"/>
  <c r="G492" i="23" s="1"/>
  <c r="G493" i="23" s="1"/>
  <c r="G494" i="23" s="1"/>
  <c r="G479" i="45"/>
  <c r="G480" i="45" s="1"/>
  <c r="G481" i="45" s="1"/>
  <c r="G482" i="45" s="1"/>
  <c r="G483" i="45" s="1"/>
  <c r="G484" i="45" s="1"/>
  <c r="G485" i="45" s="1"/>
  <c r="G486" i="45" s="1"/>
  <c r="G487" i="45" s="1"/>
  <c r="G488" i="45" s="1"/>
  <c r="G489" i="45" s="1"/>
  <c r="G249" i="14"/>
  <c r="G250" i="14" s="1"/>
  <c r="G251" i="14" s="1"/>
  <c r="G252" i="14" s="1"/>
  <c r="G253" i="14" s="1"/>
  <c r="G254" i="14" s="1"/>
  <c r="G255" i="14" s="1"/>
  <c r="G256" i="14" s="1"/>
  <c r="G257" i="14" s="1"/>
  <c r="G258" i="14" s="1"/>
  <c r="G951" i="25" l="1"/>
  <c r="G952" i="25" s="1"/>
  <c r="G953" i="25" s="1"/>
  <c r="G954" i="25" s="1"/>
  <c r="G955" i="25" s="1"/>
  <c r="G956" i="25" s="1"/>
  <c r="G957" i="25" s="1"/>
  <c r="G958" i="25" s="1"/>
  <c r="G959" i="25" s="1"/>
  <c r="G960" i="25" s="1"/>
  <c r="G961" i="25" s="1"/>
  <c r="G962" i="25" s="1"/>
  <c r="G963" i="25" s="1"/>
  <c r="G964" i="25" s="1"/>
  <c r="G965" i="25" s="1"/>
  <c r="G966" i="25" s="1"/>
  <c r="G967" i="25" s="1"/>
  <c r="G968" i="25" s="1"/>
  <c r="G969" i="25" s="1"/>
  <c r="G970" i="25" s="1"/>
  <c r="G971" i="25" s="1"/>
  <c r="G972" i="25" s="1"/>
  <c r="G973" i="25" s="1"/>
  <c r="G974" i="25" s="1"/>
  <c r="G975" i="25" s="1"/>
  <c r="G976" i="25" s="1"/>
  <c r="G896" i="29"/>
  <c r="G897" i="29" s="1"/>
  <c r="G898" i="29" s="1"/>
  <c r="G899" i="29" s="1"/>
  <c r="G900" i="29" s="1"/>
  <c r="G901" i="29" s="1"/>
  <c r="G902" i="29" s="1"/>
  <c r="G903" i="29" s="1"/>
  <c r="G904" i="29" s="1"/>
  <c r="G905" i="29" s="1"/>
  <c r="G854" i="41"/>
  <c r="G855" i="41" s="1"/>
  <c r="G856" i="41" s="1"/>
  <c r="G857" i="41" s="1"/>
  <c r="G858" i="41" s="1"/>
  <c r="G859" i="41" s="1"/>
  <c r="G860" i="41" s="1"/>
  <c r="G861" i="41" s="1"/>
  <c r="G862" i="41" s="1"/>
  <c r="G863" i="41" s="1"/>
  <c r="G864" i="41" s="1"/>
  <c r="G865" i="41" s="1"/>
  <c r="G866" i="41" s="1"/>
  <c r="G867" i="41" s="1"/>
  <c r="G868" i="41" s="1"/>
  <c r="G869" i="41" s="1"/>
  <c r="G870" i="41" s="1"/>
  <c r="G871" i="41" s="1"/>
  <c r="G872" i="41" s="1"/>
  <c r="G873" i="41" s="1"/>
  <c r="G874" i="41" s="1"/>
  <c r="G875" i="41" s="1"/>
  <c r="G876" i="41" s="1"/>
  <c r="G877" i="41" s="1"/>
  <c r="G878" i="41" s="1"/>
  <c r="G879" i="41" s="1"/>
  <c r="G880" i="41" s="1"/>
  <c r="G881" i="41" s="1"/>
  <c r="G882" i="41" s="1"/>
  <c r="G883" i="41" s="1"/>
  <c r="G884" i="41" s="1"/>
  <c r="G885" i="41" s="1"/>
  <c r="G886" i="41" s="1"/>
  <c r="G887" i="41" s="1"/>
  <c r="G888" i="41" s="1"/>
  <c r="G889" i="41" s="1"/>
  <c r="G890" i="41" s="1"/>
  <c r="G891" i="41" s="1"/>
  <c r="G892" i="41" s="1"/>
  <c r="G893" i="41" s="1"/>
  <c r="G894" i="41" s="1"/>
  <c r="G895" i="41" s="1"/>
  <c r="G896" i="41" s="1"/>
  <c r="G897" i="41" s="1"/>
  <c r="G898" i="41" s="1"/>
  <c r="G899" i="41" s="1"/>
  <c r="G900" i="41" s="1"/>
  <c r="G901" i="41" s="1"/>
  <c r="G902" i="41" s="1"/>
  <c r="G903" i="41" s="1"/>
  <c r="G904" i="41" s="1"/>
  <c r="G905" i="41" s="1"/>
  <c r="G906" i="41" s="1"/>
  <c r="G907" i="41" s="1"/>
  <c r="G908" i="41" s="1"/>
  <c r="G909" i="41" s="1"/>
  <c r="G910" i="41" s="1"/>
  <c r="G911" i="41" s="1"/>
  <c r="G912" i="41" s="1"/>
  <c r="G913" i="41" s="1"/>
  <c r="G914" i="41" s="1"/>
  <c r="G915" i="41" s="1"/>
  <c r="G916" i="41" s="1"/>
  <c r="G917" i="41" s="1"/>
  <c r="G918" i="41" s="1"/>
  <c r="G919" i="41" s="1"/>
  <c r="G920" i="41" s="1"/>
  <c r="G921" i="41" s="1"/>
  <c r="G922" i="41" s="1"/>
  <c r="G923" i="41" s="1"/>
  <c r="G924" i="41" s="1"/>
  <c r="G925" i="41" s="1"/>
  <c r="G926" i="41" s="1"/>
  <c r="G927" i="41" s="1"/>
  <c r="G928" i="41" s="1"/>
  <c r="G929" i="41" s="1"/>
  <c r="G930" i="41" s="1"/>
  <c r="G931" i="41" s="1"/>
  <c r="G932" i="41" s="1"/>
  <c r="G933" i="41" s="1"/>
  <c r="G934" i="41" s="1"/>
  <c r="G935" i="41" s="1"/>
  <c r="G936" i="41" s="1"/>
  <c r="G937" i="41" s="1"/>
  <c r="G938" i="41" s="1"/>
  <c r="G939" i="41" s="1"/>
  <c r="G940" i="41" s="1"/>
  <c r="G941" i="41" s="1"/>
  <c r="G942" i="41" s="1"/>
  <c r="G943" i="41" s="1"/>
  <c r="G944" i="41" s="1"/>
  <c r="G945" i="41" s="1"/>
  <c r="G946" i="41" s="1"/>
  <c r="G947" i="41" s="1"/>
  <c r="G948" i="41" s="1"/>
  <c r="G949" i="41" s="1"/>
  <c r="G950" i="41" s="1"/>
  <c r="G951" i="41" s="1"/>
  <c r="G952" i="41" s="1"/>
  <c r="G953" i="41" s="1"/>
  <c r="G954" i="41" s="1"/>
  <c r="G955" i="41" s="1"/>
  <c r="G956" i="41" s="1"/>
  <c r="G957" i="41" s="1"/>
  <c r="G958" i="41" s="1"/>
  <c r="G959" i="41" s="1"/>
  <c r="G960" i="41" s="1"/>
  <c r="G961" i="41" s="1"/>
  <c r="G962" i="41" s="1"/>
  <c r="G963" i="41" s="1"/>
  <c r="G964" i="41" s="1"/>
  <c r="G965" i="41" s="1"/>
  <c r="G966" i="41" s="1"/>
  <c r="G967" i="41" s="1"/>
  <c r="G968" i="41" s="1"/>
  <c r="G969" i="41" s="1"/>
  <c r="G970" i="41" s="1"/>
  <c r="G971" i="41" s="1"/>
  <c r="G972" i="41" s="1"/>
  <c r="G836" i="33"/>
  <c r="G837" i="33" s="1"/>
  <c r="G838" i="33" s="1"/>
  <c r="G839" i="33" s="1"/>
  <c r="G840" i="33" s="1"/>
  <c r="G837" i="32"/>
  <c r="G838" i="32" s="1"/>
  <c r="G839" i="32" s="1"/>
  <c r="G840" i="32" s="1"/>
  <c r="G841" i="32" s="1"/>
  <c r="G842" i="32" s="1"/>
  <c r="G843" i="32" s="1"/>
  <c r="G844" i="32" s="1"/>
  <c r="G845" i="32" s="1"/>
  <c r="G788" i="17"/>
  <c r="G789" i="17" s="1"/>
  <c r="G790" i="17" s="1"/>
  <c r="G791" i="17" s="1"/>
  <c r="G740" i="18"/>
  <c r="G741" i="18" s="1"/>
  <c r="G742" i="18" s="1"/>
  <c r="G743" i="18" s="1"/>
  <c r="G744" i="18" s="1"/>
  <c r="G745" i="18" s="1"/>
  <c r="G746" i="18" s="1"/>
  <c r="G747" i="18" s="1"/>
  <c r="G748" i="18" s="1"/>
  <c r="G749" i="18" s="1"/>
  <c r="G750" i="18" s="1"/>
  <c r="G751" i="18" s="1"/>
  <c r="G752" i="18" s="1"/>
  <c r="G753" i="18" s="1"/>
  <c r="G754" i="18" s="1"/>
  <c r="G755" i="18" s="1"/>
  <c r="G756" i="18" s="1"/>
  <c r="G757" i="18" s="1"/>
  <c r="G758" i="18" s="1"/>
  <c r="G759" i="18" s="1"/>
  <c r="G760" i="18" s="1"/>
  <c r="G761" i="18" s="1"/>
  <c r="G762" i="18" s="1"/>
  <c r="G763" i="18" s="1"/>
  <c r="G764" i="18" s="1"/>
  <c r="G765" i="18" s="1"/>
  <c r="G766" i="18" s="1"/>
  <c r="G767" i="18" s="1"/>
  <c r="G768" i="18" s="1"/>
  <c r="G769" i="18" s="1"/>
  <c r="G770" i="18" s="1"/>
  <c r="G771" i="18" s="1"/>
  <c r="G772" i="18" s="1"/>
  <c r="G773" i="18" s="1"/>
  <c r="G774" i="18" s="1"/>
  <c r="G775" i="18" s="1"/>
  <c r="G776" i="18" s="1"/>
  <c r="G777" i="18" s="1"/>
  <c r="G778" i="18" s="1"/>
  <c r="G779" i="18" s="1"/>
  <c r="G780" i="18" s="1"/>
  <c r="G781" i="18" s="1"/>
  <c r="G782" i="18" s="1"/>
  <c r="G783" i="18" s="1"/>
  <c r="G784" i="18" s="1"/>
  <c r="G785" i="18" s="1"/>
  <c r="G786" i="18" s="1"/>
  <c r="G787" i="18" s="1"/>
  <c r="G788" i="18" s="1"/>
  <c r="G789" i="18" s="1"/>
  <c r="G790" i="18" s="1"/>
  <c r="G791" i="18" s="1"/>
  <c r="G792" i="18" s="1"/>
  <c r="G793" i="18" s="1"/>
  <c r="G794" i="18" s="1"/>
  <c r="G795" i="18" s="1"/>
  <c r="G796" i="18" s="1"/>
  <c r="G797" i="18" s="1"/>
  <c r="G798" i="18" s="1"/>
  <c r="G799" i="18" s="1"/>
  <c r="G800" i="18" s="1"/>
  <c r="G801" i="18" s="1"/>
  <c r="G802" i="18" s="1"/>
  <c r="G803" i="18" s="1"/>
  <c r="G804" i="18" s="1"/>
  <c r="G805" i="18" s="1"/>
  <c r="G806" i="18" s="1"/>
  <c r="G807" i="18" s="1"/>
  <c r="G808" i="18" s="1"/>
  <c r="G809" i="18" s="1"/>
  <c r="G810" i="18" s="1"/>
  <c r="G811" i="18" s="1"/>
  <c r="G716" i="8"/>
  <c r="G717" i="8" s="1"/>
  <c r="G718" i="8" s="1"/>
  <c r="G719" i="8" s="1"/>
  <c r="G720" i="8" s="1"/>
  <c r="G721" i="8" s="1"/>
  <c r="G722" i="8" s="1"/>
  <c r="G723" i="8" s="1"/>
  <c r="G724" i="8" s="1"/>
  <c r="G725" i="8" s="1"/>
  <c r="G836" i="24"/>
  <c r="G837" i="24" s="1"/>
  <c r="G838" i="24" s="1"/>
  <c r="G839" i="24" s="1"/>
  <c r="G840" i="24" s="1"/>
  <c r="G841" i="24" s="1"/>
  <c r="G842" i="24" s="1"/>
  <c r="G843" i="24" s="1"/>
  <c r="G844" i="24" s="1"/>
  <c r="G845" i="24" s="1"/>
  <c r="G846" i="24" s="1"/>
  <c r="G847" i="24" s="1"/>
  <c r="G848" i="24" s="1"/>
  <c r="G849" i="24" s="1"/>
  <c r="G850" i="24" s="1"/>
  <c r="G851" i="24" s="1"/>
  <c r="G852" i="24" s="1"/>
  <c r="G853" i="24" s="1"/>
  <c r="G854" i="24" s="1"/>
  <c r="G855" i="24" s="1"/>
  <c r="G856" i="24" s="1"/>
  <c r="G857" i="24" s="1"/>
  <c r="G858" i="24" s="1"/>
  <c r="G859" i="24" s="1"/>
  <c r="G860" i="24" s="1"/>
  <c r="G861" i="24" s="1"/>
  <c r="G862" i="24" s="1"/>
  <c r="G863" i="24" s="1"/>
  <c r="G864" i="24" s="1"/>
  <c r="G865" i="24" s="1"/>
  <c r="G866" i="24" s="1"/>
  <c r="G867" i="24" s="1"/>
  <c r="G868" i="24" s="1"/>
  <c r="G869" i="24" s="1"/>
  <c r="G870" i="24" s="1"/>
  <c r="G871" i="24" s="1"/>
  <c r="G872" i="24" s="1"/>
  <c r="G873" i="24" s="1"/>
  <c r="G874" i="24" s="1"/>
  <c r="G875" i="24" s="1"/>
  <c r="G876" i="24" s="1"/>
  <c r="G877" i="24" s="1"/>
  <c r="G878" i="24" s="1"/>
  <c r="G879" i="24" s="1"/>
  <c r="G782" i="37"/>
  <c r="G783" i="37" s="1"/>
  <c r="G784" i="37" s="1"/>
  <c r="G785" i="37" s="1"/>
  <c r="G786" i="37" s="1"/>
  <c r="G787" i="37" s="1"/>
  <c r="G788" i="37" s="1"/>
  <c r="G789" i="37" s="1"/>
  <c r="G790" i="37" s="1"/>
  <c r="G791" i="37" s="1"/>
  <c r="G792" i="37" s="1"/>
  <c r="G591" i="21"/>
  <c r="G592" i="21" s="1"/>
  <c r="G593" i="21" s="1"/>
  <c r="G594" i="21" s="1"/>
  <c r="G595" i="21" s="1"/>
  <c r="G596" i="21" s="1"/>
  <c r="G597" i="21" s="1"/>
  <c r="G598" i="21" s="1"/>
  <c r="G599" i="21" s="1"/>
  <c r="G600" i="21" s="1"/>
  <c r="G601" i="21" s="1"/>
  <c r="G602" i="21" s="1"/>
  <c r="G603" i="21" s="1"/>
  <c r="G604" i="21" s="1"/>
  <c r="G605" i="21" s="1"/>
  <c r="G606" i="21" s="1"/>
  <c r="G607" i="21" s="1"/>
  <c r="G646" i="20"/>
  <c r="G647" i="20" s="1"/>
  <c r="G648" i="20" s="1"/>
  <c r="G599" i="19"/>
  <c r="G600" i="19" s="1"/>
  <c r="G608" i="21"/>
  <c r="G609" i="21" s="1"/>
  <c r="G610" i="21" s="1"/>
  <c r="G611" i="21" s="1"/>
  <c r="G612" i="21" s="1"/>
  <c r="G613" i="21" s="1"/>
  <c r="G633" i="11"/>
  <c r="G600" i="9"/>
  <c r="G601" i="9" s="1"/>
  <c r="G602" i="9" s="1"/>
  <c r="G603" i="9" s="1"/>
  <c r="G575" i="27"/>
  <c r="G576" i="27" s="1"/>
  <c r="G577" i="27" s="1"/>
  <c r="G578" i="27" s="1"/>
  <c r="G579" i="27" s="1"/>
  <c r="G580" i="27" s="1"/>
  <c r="G581" i="27" s="1"/>
  <c r="G582" i="27" s="1"/>
  <c r="G583" i="27" s="1"/>
  <c r="G584" i="27" s="1"/>
  <c r="G585" i="27" s="1"/>
  <c r="G586" i="27" s="1"/>
  <c r="G587" i="27" s="1"/>
  <c r="G588" i="27" s="1"/>
  <c r="G589" i="27" s="1"/>
  <c r="G569" i="30"/>
  <c r="G570" i="30" s="1"/>
  <c r="G571" i="30" s="1"/>
  <c r="G543" i="34"/>
  <c r="G544" i="34" s="1"/>
  <c r="G545" i="34" s="1"/>
  <c r="G546" i="34" s="1"/>
  <c r="G547" i="34" s="1"/>
  <c r="G548" i="34" s="1"/>
  <c r="G540" i="46"/>
  <c r="G541" i="46" s="1"/>
  <c r="G542" i="46" s="1"/>
  <c r="G543" i="46" s="1"/>
  <c r="G544" i="46" s="1"/>
  <c r="G545" i="46" s="1"/>
  <c r="G546" i="46" s="1"/>
  <c r="G547" i="46" s="1"/>
  <c r="G548" i="46" s="1"/>
  <c r="G549" i="46" s="1"/>
  <c r="G550" i="46" s="1"/>
  <c r="G551" i="46" s="1"/>
  <c r="G552" i="46" s="1"/>
  <c r="G553" i="46" s="1"/>
  <c r="G554" i="46" s="1"/>
  <c r="G555" i="46" s="1"/>
  <c r="G556" i="46" s="1"/>
  <c r="G557" i="46" s="1"/>
  <c r="G558" i="46" s="1"/>
  <c r="G559" i="46" s="1"/>
  <c r="G560" i="46" s="1"/>
  <c r="G561" i="46" s="1"/>
  <c r="G531" i="42"/>
  <c r="G532" i="42" s="1"/>
  <c r="G533" i="42" s="1"/>
  <c r="G534" i="42" s="1"/>
  <c r="G535" i="42" s="1"/>
  <c r="G536" i="42" s="1"/>
  <c r="G537" i="42" s="1"/>
  <c r="G651" i="38"/>
  <c r="G561" i="22"/>
  <c r="G562" i="22" s="1"/>
  <c r="G563" i="22" s="1"/>
  <c r="G564" i="22" s="1"/>
  <c r="G565" i="22" s="1"/>
  <c r="G566" i="22" s="1"/>
  <c r="G567" i="22" s="1"/>
  <c r="G568" i="22" s="1"/>
  <c r="G569" i="22" s="1"/>
  <c r="G570" i="22" s="1"/>
  <c r="G571" i="22" s="1"/>
  <c r="G572" i="22" s="1"/>
  <c r="G573" i="22" s="1"/>
  <c r="G521" i="13"/>
  <c r="G522" i="13" s="1"/>
  <c r="G523" i="13" s="1"/>
  <c r="G524" i="13" s="1"/>
  <c r="G525" i="13" s="1"/>
  <c r="G526" i="13" s="1"/>
  <c r="G527" i="13" s="1"/>
  <c r="G528" i="13" s="1"/>
  <c r="G529" i="13" s="1"/>
  <c r="G530" i="13" s="1"/>
  <c r="G531" i="13" s="1"/>
  <c r="G532" i="13" s="1"/>
  <c r="G500" i="31"/>
  <c r="G501" i="31" s="1"/>
  <c r="G502" i="31" s="1"/>
  <c r="G503" i="31" s="1"/>
  <c r="G504" i="31" s="1"/>
  <c r="G505" i="31" s="1"/>
  <c r="G506" i="31" s="1"/>
  <c r="G507" i="31" s="1"/>
  <c r="G508" i="31" s="1"/>
  <c r="G509" i="31" s="1"/>
  <c r="G510" i="31" s="1"/>
  <c r="G511" i="31" s="1"/>
  <c r="G512" i="31" s="1"/>
  <c r="G513" i="31" s="1"/>
  <c r="G514" i="31" s="1"/>
  <c r="G515" i="31" s="1"/>
  <c r="G516" i="31" s="1"/>
  <c r="G543" i="39"/>
  <c r="G544" i="39" s="1"/>
  <c r="G545" i="39" s="1"/>
  <c r="G546" i="39" s="1"/>
  <c r="G547" i="39" s="1"/>
  <c r="G548" i="39" s="1"/>
  <c r="G549" i="39" s="1"/>
  <c r="G550" i="39" s="1"/>
  <c r="G551" i="39" s="1"/>
  <c r="G563" i="3"/>
  <c r="G500" i="16"/>
  <c r="G501" i="16" s="1"/>
  <c r="G502" i="16" s="1"/>
  <c r="G503" i="16" s="1"/>
  <c r="G520" i="15"/>
  <c r="G521" i="15" s="1"/>
  <c r="G522" i="15" s="1"/>
  <c r="G523" i="15" s="1"/>
  <c r="G524" i="15" s="1"/>
  <c r="G525" i="15" s="1"/>
  <c r="G526" i="15" s="1"/>
  <c r="G527" i="15" s="1"/>
  <c r="G451" i="12"/>
  <c r="G452" i="12" s="1"/>
  <c r="G453" i="12" s="1"/>
  <c r="G454" i="12" s="1"/>
  <c r="G455" i="12" s="1"/>
  <c r="G456" i="12" s="1"/>
  <c r="G457" i="12" s="1"/>
  <c r="G458" i="12" s="1"/>
  <c r="G459" i="12" s="1"/>
  <c r="G460" i="12" s="1"/>
  <c r="G461" i="12" s="1"/>
  <c r="G462" i="12" s="1"/>
  <c r="G564" i="40"/>
  <c r="G565" i="40" s="1"/>
  <c r="G566" i="40" s="1"/>
  <c r="G567" i="40" s="1"/>
  <c r="G568" i="40" s="1"/>
  <c r="G569" i="40" s="1"/>
  <c r="G570" i="40" s="1"/>
  <c r="G571" i="40" s="1"/>
  <c r="G572" i="40" s="1"/>
  <c r="G573" i="40" s="1"/>
  <c r="G574" i="40" s="1"/>
  <c r="G427" i="7"/>
  <c r="G428" i="7" s="1"/>
  <c r="G384" i="2"/>
  <c r="G385" i="2" s="1"/>
  <c r="G386" i="2" s="1"/>
  <c r="G387" i="2" s="1"/>
  <c r="G388" i="2" s="1"/>
  <c r="G389" i="2" s="1"/>
  <c r="G390" i="2" s="1"/>
  <c r="G391" i="2" s="1"/>
  <c r="G392" i="2" s="1"/>
  <c r="G393" i="2" s="1"/>
  <c r="G394" i="2" s="1"/>
  <c r="G490" i="45"/>
  <c r="G491" i="45" s="1"/>
  <c r="G492" i="45" s="1"/>
  <c r="G493" i="45" s="1"/>
  <c r="G494" i="45" s="1"/>
  <c r="G495" i="45" s="1"/>
  <c r="G496" i="45" s="1"/>
  <c r="G497" i="45" s="1"/>
  <c r="G498" i="45" s="1"/>
  <c r="G499" i="45" s="1"/>
  <c r="G495" i="23"/>
  <c r="G496" i="23" s="1"/>
  <c r="G497" i="23" s="1"/>
  <c r="G498" i="23" s="1"/>
  <c r="G499" i="23" s="1"/>
  <c r="G500" i="23" s="1"/>
  <c r="G259" i="14"/>
  <c r="G260" i="14" s="1"/>
  <c r="G261" i="14" s="1"/>
  <c r="G262" i="14" s="1"/>
  <c r="G263" i="14" s="1"/>
  <c r="G264" i="14" s="1"/>
  <c r="G973" i="41" l="1"/>
  <c r="G974" i="41" s="1"/>
  <c r="G975" i="41" s="1"/>
  <c r="G976" i="41" s="1"/>
  <c r="G977" i="41" s="1"/>
  <c r="G978" i="41" s="1"/>
  <c r="G979" i="41" s="1"/>
  <c r="G980" i="41" s="1"/>
  <c r="G981" i="41" s="1"/>
  <c r="G982" i="41" s="1"/>
  <c r="G983" i="41" s="1"/>
  <c r="G984" i="41" s="1"/>
  <c r="G985" i="41" s="1"/>
  <c r="G986" i="41" s="1"/>
  <c r="G987" i="41" s="1"/>
  <c r="G977" i="25"/>
  <c r="G978" i="25" s="1"/>
  <c r="G979" i="25" s="1"/>
  <c r="G980" i="25" s="1"/>
  <c r="G981" i="25" s="1"/>
  <c r="G982" i="25" s="1"/>
  <c r="G906" i="29"/>
  <c r="G907" i="29" s="1"/>
  <c r="G908" i="29" s="1"/>
  <c r="G909" i="29" s="1"/>
  <c r="G910" i="29" s="1"/>
  <c r="G911" i="29" s="1"/>
  <c r="G841" i="33"/>
  <c r="G842" i="33" s="1"/>
  <c r="G843" i="33" s="1"/>
  <c r="G844" i="33" s="1"/>
  <c r="G845" i="33" s="1"/>
  <c r="G846" i="33" s="1"/>
  <c r="G847" i="33" s="1"/>
  <c r="G848" i="33" s="1"/>
  <c r="G849" i="33" s="1"/>
  <c r="G850" i="33" s="1"/>
  <c r="G851" i="33" s="1"/>
  <c r="G852" i="33" s="1"/>
  <c r="G853" i="33" s="1"/>
  <c r="G854" i="33" s="1"/>
  <c r="G855" i="33" s="1"/>
  <c r="G856" i="33" s="1"/>
  <c r="G857" i="33" s="1"/>
  <c r="G846" i="32"/>
  <c r="G847" i="32" s="1"/>
  <c r="G848" i="32" s="1"/>
  <c r="G849" i="32" s="1"/>
  <c r="G850" i="32" s="1"/>
  <c r="G851" i="32" s="1"/>
  <c r="G852" i="32" s="1"/>
  <c r="G853" i="32" s="1"/>
  <c r="G854" i="32" s="1"/>
  <c r="G812" i="18"/>
  <c r="G813" i="18" s="1"/>
  <c r="G814" i="18" s="1"/>
  <c r="G815" i="18" s="1"/>
  <c r="G816" i="18" s="1"/>
  <c r="G817" i="18" s="1"/>
  <c r="G818" i="18" s="1"/>
  <c r="G792" i="17"/>
  <c r="G793" i="17" s="1"/>
  <c r="G794" i="17" s="1"/>
  <c r="G795" i="17" s="1"/>
  <c r="G796" i="17" s="1"/>
  <c r="G797" i="17" s="1"/>
  <c r="G798" i="17" s="1"/>
  <c r="G799" i="17" s="1"/>
  <c r="G800" i="17" s="1"/>
  <c r="G801" i="17" s="1"/>
  <c r="G802" i="17" s="1"/>
  <c r="G803" i="17" s="1"/>
  <c r="G804" i="17" s="1"/>
  <c r="G793" i="37"/>
  <c r="G794" i="37" s="1"/>
  <c r="G795" i="37" s="1"/>
  <c r="G796" i="37" s="1"/>
  <c r="G797" i="37" s="1"/>
  <c r="G798" i="37" s="1"/>
  <c r="G799" i="37" s="1"/>
  <c r="G800" i="37" s="1"/>
  <c r="G801" i="37" s="1"/>
  <c r="G802" i="37" s="1"/>
  <c r="G803" i="37" s="1"/>
  <c r="G804" i="37" s="1"/>
  <c r="G805" i="37" s="1"/>
  <c r="G806" i="37" s="1"/>
  <c r="G807" i="37" s="1"/>
  <c r="G808" i="37" s="1"/>
  <c r="G809" i="37" s="1"/>
  <c r="G810" i="37" s="1"/>
  <c r="G811" i="37" s="1"/>
  <c r="G880" i="24"/>
  <c r="G881" i="24" s="1"/>
  <c r="G882" i="24" s="1"/>
  <c r="G883" i="24" s="1"/>
  <c r="G884" i="24" s="1"/>
  <c r="G885" i="24" s="1"/>
  <c r="G886" i="24" s="1"/>
  <c r="G887" i="24" s="1"/>
  <c r="G888" i="24" s="1"/>
  <c r="G889" i="24" s="1"/>
  <c r="G890" i="24" s="1"/>
  <c r="G891" i="24" s="1"/>
  <c r="G892" i="24" s="1"/>
  <c r="G893" i="24" s="1"/>
  <c r="G894" i="24" s="1"/>
  <c r="G895" i="24" s="1"/>
  <c r="G896" i="24" s="1"/>
  <c r="G897" i="24" s="1"/>
  <c r="G898" i="24" s="1"/>
  <c r="G899" i="24" s="1"/>
  <c r="G900" i="24" s="1"/>
  <c r="G901" i="24" s="1"/>
  <c r="G902" i="24" s="1"/>
  <c r="G903" i="24" s="1"/>
  <c r="G904" i="24" s="1"/>
  <c r="G905" i="24" s="1"/>
  <c r="G906" i="24" s="1"/>
  <c r="G907" i="24" s="1"/>
  <c r="G908" i="24" s="1"/>
  <c r="G909" i="24"/>
  <c r="G910" i="24" s="1"/>
  <c r="G911" i="24" s="1"/>
  <c r="G912" i="24" s="1"/>
  <c r="G913" i="24" s="1"/>
  <c r="G914" i="24" s="1"/>
  <c r="G915" i="24" s="1"/>
  <c r="G916" i="24" s="1"/>
  <c r="G917" i="24" s="1"/>
  <c r="G918" i="24" s="1"/>
  <c r="G919" i="24" s="1"/>
  <c r="G920" i="24" s="1"/>
  <c r="G921" i="24" s="1"/>
  <c r="G922" i="24" s="1"/>
  <c r="G923" i="24" s="1"/>
  <c r="G924" i="24" s="1"/>
  <c r="G925" i="24" s="1"/>
  <c r="G926" i="24" s="1"/>
  <c r="G927" i="24" s="1"/>
  <c r="G928" i="24" s="1"/>
  <c r="G929" i="24" s="1"/>
  <c r="G930" i="24" s="1"/>
  <c r="G931" i="24" s="1"/>
  <c r="G932" i="24" s="1"/>
  <c r="G933" i="24" s="1"/>
  <c r="G934" i="24" s="1"/>
  <c r="G935" i="24" s="1"/>
  <c r="G936" i="24" s="1"/>
  <c r="G937" i="24" s="1"/>
  <c r="G938" i="24" s="1"/>
  <c r="G939" i="24" s="1"/>
  <c r="G940" i="24" s="1"/>
  <c r="G941" i="24" s="1"/>
  <c r="G942" i="24" s="1"/>
  <c r="G943" i="24" s="1"/>
  <c r="G812" i="37"/>
  <c r="G813" i="37" s="1"/>
  <c r="G814" i="37" s="1"/>
  <c r="G815" i="37" s="1"/>
  <c r="G816" i="37" s="1"/>
  <c r="G817" i="37" s="1"/>
  <c r="G818" i="37" s="1"/>
  <c r="G819" i="37" s="1"/>
  <c r="G820" i="37" s="1"/>
  <c r="G821" i="37" s="1"/>
  <c r="G822" i="37" s="1"/>
  <c r="G823" i="37" s="1"/>
  <c r="G824" i="37" s="1"/>
  <c r="G825" i="37" s="1"/>
  <c r="G826" i="37" s="1"/>
  <c r="G827" i="37" s="1"/>
  <c r="G828" i="37" s="1"/>
  <c r="G726" i="8"/>
  <c r="G727" i="8" s="1"/>
  <c r="G728" i="8" s="1"/>
  <c r="G729" i="8" s="1"/>
  <c r="G730" i="8" s="1"/>
  <c r="G731" i="8" s="1"/>
  <c r="G732" i="8" s="1"/>
  <c r="G733" i="8" s="1"/>
  <c r="G734" i="8" s="1"/>
  <c r="G735" i="8" s="1"/>
  <c r="G736" i="8" s="1"/>
  <c r="G737" i="8" s="1"/>
  <c r="G738" i="8" s="1"/>
  <c r="G739" i="8" s="1"/>
  <c r="G740" i="8" s="1"/>
  <c r="G741" i="8" s="1"/>
  <c r="G742" i="8" s="1"/>
  <c r="G743" i="8" s="1"/>
  <c r="G744" i="8" s="1"/>
  <c r="G601" i="19"/>
  <c r="G602" i="19" s="1"/>
  <c r="G603" i="19" s="1"/>
  <c r="G604" i="19" s="1"/>
  <c r="G605" i="19" s="1"/>
  <c r="G606" i="19" s="1"/>
  <c r="G607" i="19" s="1"/>
  <c r="G608" i="19" s="1"/>
  <c r="G609" i="19" s="1"/>
  <c r="G610" i="19" s="1"/>
  <c r="G611" i="19" s="1"/>
  <c r="G612" i="19" s="1"/>
  <c r="G613" i="19" s="1"/>
  <c r="G614" i="19" s="1"/>
  <c r="G615" i="19" s="1"/>
  <c r="G616" i="19" s="1"/>
  <c r="G617" i="19" s="1"/>
  <c r="G618" i="19" s="1"/>
  <c r="G619" i="19" s="1"/>
  <c r="G620" i="19" s="1"/>
  <c r="G621" i="19" s="1"/>
  <c r="G622" i="19" s="1"/>
  <c r="G623" i="19" s="1"/>
  <c r="G624" i="19" s="1"/>
  <c r="G625" i="19" s="1"/>
  <c r="G626" i="19" s="1"/>
  <c r="G627" i="19" s="1"/>
  <c r="G628" i="19" s="1"/>
  <c r="G629" i="19" s="1"/>
  <c r="G630" i="19" s="1"/>
  <c r="G631" i="19" s="1"/>
  <c r="G632" i="19" s="1"/>
  <c r="G633" i="19" s="1"/>
  <c r="G634" i="19" s="1"/>
  <c r="G635" i="19" s="1"/>
  <c r="G636" i="19" s="1"/>
  <c r="G637" i="19" s="1"/>
  <c r="G638" i="19" s="1"/>
  <c r="G639" i="19" s="1"/>
  <c r="G640" i="19" s="1"/>
  <c r="G649" i="20"/>
  <c r="G650" i="20" s="1"/>
  <c r="G651" i="20" s="1"/>
  <c r="G652" i="20" s="1"/>
  <c r="G653" i="20" s="1"/>
  <c r="G654" i="20" s="1"/>
  <c r="G655" i="20" s="1"/>
  <c r="G656" i="20" s="1"/>
  <c r="G657" i="20" s="1"/>
  <c r="G658" i="20" s="1"/>
  <c r="G659" i="20" s="1"/>
  <c r="G660" i="20" s="1"/>
  <c r="G661" i="20" s="1"/>
  <c r="G662" i="20" s="1"/>
  <c r="G663" i="20" s="1"/>
  <c r="G664" i="20" s="1"/>
  <c r="G665" i="20" s="1"/>
  <c r="G666" i="20" s="1"/>
  <c r="G667" i="20" s="1"/>
  <c r="G668" i="20" s="1"/>
  <c r="G669" i="20" s="1"/>
  <c r="G670" i="20" s="1"/>
  <c r="G671" i="20" s="1"/>
  <c r="G672" i="20" s="1"/>
  <c r="G673" i="20" s="1"/>
  <c r="G674" i="20" s="1"/>
  <c r="G675" i="20" s="1"/>
  <c r="G676" i="20" s="1"/>
  <c r="G677" i="20" s="1"/>
  <c r="G678" i="20" s="1"/>
  <c r="G679" i="20" s="1"/>
  <c r="G680" i="20" s="1"/>
  <c r="G681" i="20" s="1"/>
  <c r="G682" i="20" s="1"/>
  <c r="G683" i="20" s="1"/>
  <c r="G684" i="20" s="1"/>
  <c r="G685" i="20" s="1"/>
  <c r="G686" i="20" s="1"/>
  <c r="G687" i="20" s="1"/>
  <c r="G688" i="20" s="1"/>
  <c r="G689" i="20" s="1"/>
  <c r="G690" i="20" s="1"/>
  <c r="G691" i="20" s="1"/>
  <c r="G692" i="20" s="1"/>
  <c r="G693" i="20" s="1"/>
  <c r="G694" i="20" s="1"/>
  <c r="G695" i="20" s="1"/>
  <c r="G696" i="20" s="1"/>
  <c r="G697" i="20" s="1"/>
  <c r="G698" i="20" s="1"/>
  <c r="G699" i="20" s="1"/>
  <c r="G700" i="20" s="1"/>
  <c r="G641" i="19"/>
  <c r="G642" i="19" s="1"/>
  <c r="G643" i="19" s="1"/>
  <c r="G644" i="19" s="1"/>
  <c r="G645" i="19" s="1"/>
  <c r="G646" i="19" s="1"/>
  <c r="G647" i="19" s="1"/>
  <c r="G648" i="19" s="1"/>
  <c r="G649" i="19" s="1"/>
  <c r="G650" i="19" s="1"/>
  <c r="G651" i="19" s="1"/>
  <c r="G652" i="19" s="1"/>
  <c r="G653" i="19" s="1"/>
  <c r="G654" i="19" s="1"/>
  <c r="G655" i="19" s="1"/>
  <c r="G656" i="19" s="1"/>
  <c r="G657" i="19" s="1"/>
  <c r="G658" i="19" s="1"/>
  <c r="G659" i="19" s="1"/>
  <c r="G660" i="19" s="1"/>
  <c r="G661" i="19" s="1"/>
  <c r="G614" i="21"/>
  <c r="G615" i="21" s="1"/>
  <c r="G616" i="21" s="1"/>
  <c r="G617" i="21" s="1"/>
  <c r="G618" i="21" s="1"/>
  <c r="G619" i="21" s="1"/>
  <c r="G620" i="21" s="1"/>
  <c r="G621" i="21" s="1"/>
  <c r="G622" i="21" s="1"/>
  <c r="G623" i="21" s="1"/>
  <c r="G624" i="21" s="1"/>
  <c r="G625" i="21" s="1"/>
  <c r="G626" i="21" s="1"/>
  <c r="G627" i="21" s="1"/>
  <c r="G628" i="21" s="1"/>
  <c r="G629" i="21" s="1"/>
  <c r="G630" i="21" s="1"/>
  <c r="G631" i="21" s="1"/>
  <c r="G632" i="21" s="1"/>
  <c r="G633" i="21" s="1"/>
  <c r="G634" i="21" s="1"/>
  <c r="G635" i="21" s="1"/>
  <c r="G636" i="21" s="1"/>
  <c r="G637" i="21" s="1"/>
  <c r="G638" i="21" s="1"/>
  <c r="G639" i="21" s="1"/>
  <c r="G640" i="21" s="1"/>
  <c r="G641" i="21" s="1"/>
  <c r="G642" i="21" s="1"/>
  <c r="G643" i="21" s="1"/>
  <c r="G644" i="21" s="1"/>
  <c r="G645" i="21" s="1"/>
  <c r="G646" i="21" s="1"/>
  <c r="G647" i="21" s="1"/>
  <c r="G648" i="21" s="1"/>
  <c r="G649" i="21" s="1"/>
  <c r="G650" i="21" s="1"/>
  <c r="G651" i="21" s="1"/>
  <c r="G652" i="21" s="1"/>
  <c r="G653" i="21" s="1"/>
  <c r="G654" i="21" s="1"/>
  <c r="G655" i="21" s="1"/>
  <c r="G656" i="21" s="1"/>
  <c r="G657" i="21" s="1"/>
  <c r="G634" i="11"/>
  <c r="G635" i="11" s="1"/>
  <c r="G636" i="11" s="1"/>
  <c r="G637" i="11" s="1"/>
  <c r="G638" i="11" s="1"/>
  <c r="G639" i="11" s="1"/>
  <c r="G640" i="11" s="1"/>
  <c r="G604" i="9"/>
  <c r="G605" i="9" s="1"/>
  <c r="G606" i="9" s="1"/>
  <c r="G607" i="9" s="1"/>
  <c r="G608" i="9" s="1"/>
  <c r="G609" i="9" s="1"/>
  <c r="G610" i="9" s="1"/>
  <c r="G611" i="9" s="1"/>
  <c r="G612" i="9" s="1"/>
  <c r="G613" i="9" s="1"/>
  <c r="G614" i="9" s="1"/>
  <c r="G615" i="9" s="1"/>
  <c r="G616" i="9" s="1"/>
  <c r="G617" i="9" s="1"/>
  <c r="G618" i="9" s="1"/>
  <c r="G619" i="9" s="1"/>
  <c r="G620" i="9" s="1"/>
  <c r="G590" i="27"/>
  <c r="G591" i="27" s="1"/>
  <c r="G592" i="27" s="1"/>
  <c r="G593" i="27" s="1"/>
  <c r="G572" i="30"/>
  <c r="G573" i="30" s="1"/>
  <c r="G574" i="30" s="1"/>
  <c r="G575" i="30" s="1"/>
  <c r="G576" i="30" s="1"/>
  <c r="G577" i="30" s="1"/>
  <c r="G578" i="30" s="1"/>
  <c r="G579" i="30" s="1"/>
  <c r="G580" i="30" s="1"/>
  <c r="G581" i="30" s="1"/>
  <c r="G582" i="30" s="1"/>
  <c r="G583" i="30" s="1"/>
  <c r="G584" i="30" s="1"/>
  <c r="G585" i="30" s="1"/>
  <c r="G586" i="30" s="1"/>
  <c r="G587" i="30" s="1"/>
  <c r="G588" i="30" s="1"/>
  <c r="G589" i="30" s="1"/>
  <c r="G590" i="30" s="1"/>
  <c r="G591" i="30" s="1"/>
  <c r="G592" i="30" s="1"/>
  <c r="G593" i="30" s="1"/>
  <c r="G556" i="47"/>
  <c r="G557" i="47" s="1"/>
  <c r="G558" i="47" s="1"/>
  <c r="G562" i="46"/>
  <c r="G563" i="46" s="1"/>
  <c r="G564" i="46" s="1"/>
  <c r="G565" i="46" s="1"/>
  <c r="G566" i="46" s="1"/>
  <c r="G567" i="46" s="1"/>
  <c r="G568" i="46" s="1"/>
  <c r="G569" i="46" s="1"/>
  <c r="G570" i="46" s="1"/>
  <c r="G571" i="46" s="1"/>
  <c r="G549" i="34"/>
  <c r="G550" i="34" s="1"/>
  <c r="G551" i="34" s="1"/>
  <c r="G552" i="34" s="1"/>
  <c r="G553" i="34" s="1"/>
  <c r="G554" i="34" s="1"/>
  <c r="G533" i="13"/>
  <c r="G534" i="13" s="1"/>
  <c r="G535" i="13" s="1"/>
  <c r="G536" i="13" s="1"/>
  <c r="G537" i="13" s="1"/>
  <c r="G538" i="13" s="1"/>
  <c r="G539" i="13" s="1"/>
  <c r="G540" i="13" s="1"/>
  <c r="G541" i="13" s="1"/>
  <c r="G542" i="13" s="1"/>
  <c r="G543" i="13" s="1"/>
  <c r="G544" i="13" s="1"/>
  <c r="G545" i="13" s="1"/>
  <c r="G546" i="13" s="1"/>
  <c r="G547" i="13" s="1"/>
  <c r="G538" i="42"/>
  <c r="G539" i="42" s="1"/>
  <c r="G540" i="42" s="1"/>
  <c r="G541" i="42" s="1"/>
  <c r="G542" i="42" s="1"/>
  <c r="G543" i="42" s="1"/>
  <c r="G517" i="31"/>
  <c r="G518" i="31" s="1"/>
  <c r="G519" i="31" s="1"/>
  <c r="G520" i="31" s="1"/>
  <c r="G521" i="31" s="1"/>
  <c r="G522" i="31" s="1"/>
  <c r="G523" i="31" s="1"/>
  <c r="G524" i="31" s="1"/>
  <c r="G525" i="31" s="1"/>
  <c r="G526" i="31" s="1"/>
  <c r="G527" i="31" s="1"/>
  <c r="G528" i="31" s="1"/>
  <c r="G529" i="31" s="1"/>
  <c r="G652" i="38"/>
  <c r="G653" i="38" s="1"/>
  <c r="G654" i="38" s="1"/>
  <c r="G655" i="38" s="1"/>
  <c r="G656" i="38" s="1"/>
  <c r="G657" i="38" s="1"/>
  <c r="G658" i="38" s="1"/>
  <c r="G659" i="38" s="1"/>
  <c r="G660" i="38" s="1"/>
  <c r="G661" i="38" s="1"/>
  <c r="G662" i="38" s="1"/>
  <c r="G663" i="38" s="1"/>
  <c r="G664" i="38" s="1"/>
  <c r="G665" i="38" s="1"/>
  <c r="G666" i="38" s="1"/>
  <c r="G574" i="22"/>
  <c r="G575" i="22" s="1"/>
  <c r="G576" i="22" s="1"/>
  <c r="G577" i="22" s="1"/>
  <c r="G578" i="22" s="1"/>
  <c r="G579" i="22" s="1"/>
  <c r="G580" i="22" s="1"/>
  <c r="G581" i="22" s="1"/>
  <c r="G582" i="22" s="1"/>
  <c r="G583" i="22" s="1"/>
  <c r="G584" i="22" s="1"/>
  <c r="G585" i="22" s="1"/>
  <c r="G586" i="22" s="1"/>
  <c r="G587" i="22" s="1"/>
  <c r="G588" i="22" s="1"/>
  <c r="G589" i="22" s="1"/>
  <c r="G504" i="16"/>
  <c r="G505" i="16" s="1"/>
  <c r="G506" i="16" s="1"/>
  <c r="G507" i="16" s="1"/>
  <c r="G508" i="16" s="1"/>
  <c r="G509" i="16" s="1"/>
  <c r="G510" i="16" s="1"/>
  <c r="G511" i="16" s="1"/>
  <c r="G512" i="16" s="1"/>
  <c r="G513" i="16" s="1"/>
  <c r="G514" i="16" s="1"/>
  <c r="G515" i="16" s="1"/>
  <c r="G516" i="16" s="1"/>
  <c r="G517" i="16" s="1"/>
  <c r="G518" i="16" s="1"/>
  <c r="G519" i="16" s="1"/>
  <c r="G520" i="16" s="1"/>
  <c r="G521" i="16" s="1"/>
  <c r="G522" i="16" s="1"/>
  <c r="G523" i="16" s="1"/>
  <c r="G524" i="16" s="1"/>
  <c r="G525" i="16" s="1"/>
  <c r="G526" i="16" s="1"/>
  <c r="G527" i="16" s="1"/>
  <c r="G528" i="16" s="1"/>
  <c r="G529" i="16" s="1"/>
  <c r="G530" i="16" s="1"/>
  <c r="G531" i="16" s="1"/>
  <c r="G532" i="16" s="1"/>
  <c r="G533" i="16" s="1"/>
  <c r="G534" i="16" s="1"/>
  <c r="G535" i="16" s="1"/>
  <c r="G536" i="16" s="1"/>
  <c r="G552" i="39"/>
  <c r="G553" i="39" s="1"/>
  <c r="G554" i="39" s="1"/>
  <c r="G555" i="39" s="1"/>
  <c r="G556" i="39" s="1"/>
  <c r="G557" i="39" s="1"/>
  <c r="G558" i="39" s="1"/>
  <c r="G559" i="39" s="1"/>
  <c r="G560" i="39" s="1"/>
  <c r="G561" i="39" s="1"/>
  <c r="G562" i="39" s="1"/>
  <c r="G563" i="39" s="1"/>
  <c r="G564" i="39" s="1"/>
  <c r="G565" i="39" s="1"/>
  <c r="G566" i="39" s="1"/>
  <c r="G567" i="39" s="1"/>
  <c r="G568" i="39" s="1"/>
  <c r="G569" i="39" s="1"/>
  <c r="G570" i="39" s="1"/>
  <c r="G571" i="39" s="1"/>
  <c r="G572" i="39" s="1"/>
  <c r="G573" i="39" s="1"/>
  <c r="G574" i="39" s="1"/>
  <c r="G575" i="39" s="1"/>
  <c r="G576" i="39" s="1"/>
  <c r="G577" i="39" s="1"/>
  <c r="G578" i="39" s="1"/>
  <c r="G579" i="39" s="1"/>
  <c r="G580" i="39" s="1"/>
  <c r="G581" i="39" s="1"/>
  <c r="G582" i="39" s="1"/>
  <c r="G583" i="39" s="1"/>
  <c r="G584" i="39" s="1"/>
  <c r="G585" i="39" s="1"/>
  <c r="G586" i="39" s="1"/>
  <c r="G587" i="39" s="1"/>
  <c r="G588" i="39" s="1"/>
  <c r="G564" i="3"/>
  <c r="G565" i="3" s="1"/>
  <c r="G566" i="3" s="1"/>
  <c r="G567" i="3" s="1"/>
  <c r="G568" i="3" s="1"/>
  <c r="G569" i="3" s="1"/>
  <c r="G570" i="3" s="1"/>
  <c r="G571" i="3" s="1"/>
  <c r="G572" i="3" s="1"/>
  <c r="G573" i="3" s="1"/>
  <c r="G574" i="3" s="1"/>
  <c r="G575" i="3" s="1"/>
  <c r="G576" i="3" s="1"/>
  <c r="G577" i="3" s="1"/>
  <c r="G578" i="3" s="1"/>
  <c r="G579" i="3" s="1"/>
  <c r="G580" i="3" s="1"/>
  <c r="G581" i="3" s="1"/>
  <c r="G582" i="3" s="1"/>
  <c r="G583" i="3" s="1"/>
  <c r="G528" i="15"/>
  <c r="G529" i="15" s="1"/>
  <c r="G530" i="15" s="1"/>
  <c r="G531" i="15" s="1"/>
  <c r="G532" i="15" s="1"/>
  <c r="G533" i="15" s="1"/>
  <c r="G534" i="15" s="1"/>
  <c r="G535" i="15" s="1"/>
  <c r="G536" i="15" s="1"/>
  <c r="G537" i="15" s="1"/>
  <c r="G538" i="15" s="1"/>
  <c r="G539" i="15" s="1"/>
  <c r="G540" i="15" s="1"/>
  <c r="G541" i="15" s="1"/>
  <c r="G463" i="12"/>
  <c r="G464" i="12" s="1"/>
  <c r="G575" i="40"/>
  <c r="G576" i="40" s="1"/>
  <c r="G577" i="40" s="1"/>
  <c r="G578" i="40" s="1"/>
  <c r="G579" i="40" s="1"/>
  <c r="G580" i="40" s="1"/>
  <c r="G581" i="40" s="1"/>
  <c r="G582" i="40" s="1"/>
  <c r="G583" i="40" s="1"/>
  <c r="G584" i="40" s="1"/>
  <c r="G500" i="45"/>
  <c r="G501" i="45" s="1"/>
  <c r="G502" i="45" s="1"/>
  <c r="G503" i="45" s="1"/>
  <c r="G504" i="45" s="1"/>
  <c r="G505" i="45" s="1"/>
  <c r="G506" i="45" s="1"/>
  <c r="G507" i="45" s="1"/>
  <c r="G429" i="7"/>
  <c r="G430" i="7" s="1"/>
  <c r="G431" i="7" s="1"/>
  <c r="G432" i="7" s="1"/>
  <c r="G433" i="7" s="1"/>
  <c r="G434" i="7" s="1"/>
  <c r="G435" i="7" s="1"/>
  <c r="G436" i="7" s="1"/>
  <c r="G437" i="7" s="1"/>
  <c r="G438" i="7" s="1"/>
  <c r="G439" i="7" s="1"/>
  <c r="G440" i="7" s="1"/>
  <c r="G441" i="7" s="1"/>
  <c r="G442" i="7" s="1"/>
  <c r="G443" i="7" s="1"/>
  <c r="G444" i="7" s="1"/>
  <c r="G445" i="7" s="1"/>
  <c r="G446" i="7" s="1"/>
  <c r="G447" i="7" s="1"/>
  <c r="G448" i="7" s="1"/>
  <c r="G449" i="7" s="1"/>
  <c r="G450" i="7" s="1"/>
  <c r="G451" i="7" s="1"/>
  <c r="G452" i="7" s="1"/>
  <c r="G453" i="7" s="1"/>
  <c r="G454" i="7" s="1"/>
  <c r="G455" i="7" s="1"/>
  <c r="G456" i="7" s="1"/>
  <c r="G457" i="7" s="1"/>
  <c r="G458" i="7" s="1"/>
  <c r="G459" i="7" s="1"/>
  <c r="G460" i="7" s="1"/>
  <c r="G461" i="7" s="1"/>
  <c r="G462" i="7" s="1"/>
  <c r="G463" i="7" s="1"/>
  <c r="G395" i="2"/>
  <c r="G396" i="2" s="1"/>
  <c r="G397" i="2" s="1"/>
  <c r="G398" i="2" s="1"/>
  <c r="G399" i="2" s="1"/>
  <c r="G400" i="2" s="1"/>
  <c r="G401" i="2" s="1"/>
  <c r="G402" i="2" s="1"/>
  <c r="G403" i="2" s="1"/>
  <c r="G404" i="2" s="1"/>
  <c r="G405" i="2" s="1"/>
  <c r="G406" i="2" s="1"/>
  <c r="G407" i="2" s="1"/>
  <c r="G408" i="2" s="1"/>
  <c r="G409" i="2" s="1"/>
  <c r="G410" i="2" s="1"/>
  <c r="G501" i="23"/>
  <c r="G502" i="23" s="1"/>
  <c r="G503" i="23" s="1"/>
  <c r="G504" i="23" s="1"/>
  <c r="G505" i="23" s="1"/>
  <c r="G506" i="23" s="1"/>
  <c r="G507" i="23" s="1"/>
  <c r="G508" i="23" s="1"/>
  <c r="G509" i="23" s="1"/>
  <c r="G510" i="23" s="1"/>
  <c r="G265" i="14"/>
  <c r="G266" i="14" s="1"/>
  <c r="G267" i="14" s="1"/>
  <c r="G268" i="14" s="1"/>
  <c r="G269" i="14" s="1"/>
  <c r="G270" i="14" s="1"/>
  <c r="G271" i="14" s="1"/>
  <c r="G272" i="14" s="1"/>
  <c r="G273" i="14" s="1"/>
  <c r="G274" i="14" s="1"/>
  <c r="G912" i="29" l="1"/>
  <c r="G913" i="29" s="1"/>
  <c r="G914" i="29" s="1"/>
  <c r="G915" i="29" s="1"/>
  <c r="G916" i="29" s="1"/>
  <c r="G917" i="29" s="1"/>
  <c r="G918" i="29" s="1"/>
  <c r="G919" i="29" s="1"/>
  <c r="G920" i="29" s="1"/>
  <c r="G921" i="29" s="1"/>
  <c r="G922" i="29" s="1"/>
  <c r="G923" i="29" s="1"/>
  <c r="G924" i="29" s="1"/>
  <c r="G925" i="29" s="1"/>
  <c r="G926" i="29" s="1"/>
  <c r="G927" i="29" s="1"/>
  <c r="G928" i="29" s="1"/>
  <c r="G929" i="29" s="1"/>
  <c r="G930" i="29" s="1"/>
  <c r="G931" i="29" s="1"/>
  <c r="G932" i="29" s="1"/>
  <c r="G933" i="29" s="1"/>
  <c r="G934" i="29" s="1"/>
  <c r="G935" i="29" s="1"/>
  <c r="G936" i="29" s="1"/>
  <c r="G937" i="29" s="1"/>
  <c r="G938" i="29" s="1"/>
  <c r="G939" i="29" s="1"/>
  <c r="G940" i="29" s="1"/>
  <c r="G941" i="29" s="1"/>
  <c r="G942" i="29" s="1"/>
  <c r="G943" i="29" s="1"/>
  <c r="G944" i="29" s="1"/>
  <c r="G945" i="29" s="1"/>
  <c r="G946" i="29" s="1"/>
  <c r="G947" i="29" s="1"/>
  <c r="G948" i="29" s="1"/>
  <c r="G949" i="29" s="1"/>
  <c r="G988" i="41"/>
  <c r="G989" i="41" s="1"/>
  <c r="G990" i="41" s="1"/>
  <c r="G991" i="41" s="1"/>
  <c r="G992" i="41" s="1"/>
  <c r="G993" i="41" s="1"/>
  <c r="G994" i="41" s="1"/>
  <c r="G995" i="41" s="1"/>
  <c r="G950" i="29"/>
  <c r="G951" i="29" s="1"/>
  <c r="G952" i="29" s="1"/>
  <c r="G953" i="29" s="1"/>
  <c r="G954" i="29" s="1"/>
  <c r="G955" i="29" s="1"/>
  <c r="G956" i="29" s="1"/>
  <c r="G957" i="29" s="1"/>
  <c r="G983" i="25"/>
  <c r="G984" i="25" s="1"/>
  <c r="G985" i="25" s="1"/>
  <c r="G986" i="25" s="1"/>
  <c r="G987" i="25" s="1"/>
  <c r="G988" i="25" s="1"/>
  <c r="G989" i="25" s="1"/>
  <c r="G990" i="25" s="1"/>
  <c r="G958" i="29"/>
  <c r="G858" i="33"/>
  <c r="G859" i="33" s="1"/>
  <c r="G860" i="33" s="1"/>
  <c r="G861" i="33" s="1"/>
  <c r="G862" i="33" s="1"/>
  <c r="G863" i="33" s="1"/>
  <c r="G864" i="33" s="1"/>
  <c r="G865" i="33" s="1"/>
  <c r="G866" i="33" s="1"/>
  <c r="G867" i="33" s="1"/>
  <c r="G868" i="33" s="1"/>
  <c r="G869" i="33" s="1"/>
  <c r="G870" i="33" s="1"/>
  <c r="G871" i="33" s="1"/>
  <c r="G855" i="32"/>
  <c r="G856" i="32" s="1"/>
  <c r="G857" i="32" s="1"/>
  <c r="G858" i="32" s="1"/>
  <c r="G859" i="32" s="1"/>
  <c r="G860" i="32" s="1"/>
  <c r="G861" i="32" s="1"/>
  <c r="G862" i="32" s="1"/>
  <c r="G863" i="32" s="1"/>
  <c r="G864" i="32" s="1"/>
  <c r="G865" i="32" s="1"/>
  <c r="G866" i="32" s="1"/>
  <c r="G867" i="32" s="1"/>
  <c r="G868" i="32" s="1"/>
  <c r="G869" i="32" s="1"/>
  <c r="G870" i="32" s="1"/>
  <c r="G871" i="32" s="1"/>
  <c r="G872" i="32" s="1"/>
  <c r="G873" i="32" s="1"/>
  <c r="G874" i="32" s="1"/>
  <c r="G875" i="32" s="1"/>
  <c r="G876" i="32" s="1"/>
  <c r="G877" i="32" s="1"/>
  <c r="G878" i="32" s="1"/>
  <c r="G879" i="32" s="1"/>
  <c r="G819" i="18"/>
  <c r="G820" i="18" s="1"/>
  <c r="G805" i="17"/>
  <c r="G806" i="17" s="1"/>
  <c r="G807" i="17" s="1"/>
  <c r="G808" i="17" s="1"/>
  <c r="G809" i="17" s="1"/>
  <c r="G810" i="17" s="1"/>
  <c r="G811" i="17" s="1"/>
  <c r="G812" i="17" s="1"/>
  <c r="G813" i="17" s="1"/>
  <c r="G814" i="17" s="1"/>
  <c r="G815" i="17" s="1"/>
  <c r="G816" i="17" s="1"/>
  <c r="G817" i="17" s="1"/>
  <c r="G818" i="17" s="1"/>
  <c r="G745" i="8"/>
  <c r="G746" i="8" s="1"/>
  <c r="G747" i="8" s="1"/>
  <c r="G748" i="8" s="1"/>
  <c r="G749" i="8" s="1"/>
  <c r="G750" i="8" s="1"/>
  <c r="G751" i="8" s="1"/>
  <c r="G752" i="8" s="1"/>
  <c r="G753" i="8" s="1"/>
  <c r="G754" i="8" s="1"/>
  <c r="G944" i="24"/>
  <c r="G945" i="24" s="1"/>
  <c r="G946" i="24" s="1"/>
  <c r="G947" i="24" s="1"/>
  <c r="G948" i="24" s="1"/>
  <c r="G949" i="24" s="1"/>
  <c r="G950" i="24" s="1"/>
  <c r="G951" i="24" s="1"/>
  <c r="G952" i="24" s="1"/>
  <c r="G953" i="24" s="1"/>
  <c r="G954" i="24" s="1"/>
  <c r="G955" i="24" s="1"/>
  <c r="G956" i="24" s="1"/>
  <c r="G957" i="24" s="1"/>
  <c r="G958" i="24" s="1"/>
  <c r="G959" i="24" s="1"/>
  <c r="G960" i="24" s="1"/>
  <c r="G961" i="24" s="1"/>
  <c r="G962" i="24" s="1"/>
  <c r="G963" i="24" s="1"/>
  <c r="G964" i="24" s="1"/>
  <c r="G829" i="37"/>
  <c r="G830" i="37" s="1"/>
  <c r="G831" i="37" s="1"/>
  <c r="G832" i="37" s="1"/>
  <c r="G833" i="37" s="1"/>
  <c r="G834" i="37" s="1"/>
  <c r="G835" i="37" s="1"/>
  <c r="G836" i="37" s="1"/>
  <c r="G837" i="37" s="1"/>
  <c r="G838" i="37" s="1"/>
  <c r="G839" i="37" s="1"/>
  <c r="G840" i="37" s="1"/>
  <c r="G701" i="20"/>
  <c r="G702" i="20" s="1"/>
  <c r="G703" i="20" s="1"/>
  <c r="G704" i="20" s="1"/>
  <c r="G705" i="20" s="1"/>
  <c r="G706" i="20" s="1"/>
  <c r="G707" i="20" s="1"/>
  <c r="G708" i="20" s="1"/>
  <c r="G709" i="20" s="1"/>
  <c r="G710" i="20" s="1"/>
  <c r="G711" i="20" s="1"/>
  <c r="G712" i="20" s="1"/>
  <c r="G713" i="20" s="1"/>
  <c r="G714" i="20" s="1"/>
  <c r="G715" i="20" s="1"/>
  <c r="G716" i="20" s="1"/>
  <c r="G717" i="20" s="1"/>
  <c r="G718" i="20" s="1"/>
  <c r="G719" i="20" s="1"/>
  <c r="G720" i="20" s="1"/>
  <c r="G721" i="20" s="1"/>
  <c r="G722" i="20" s="1"/>
  <c r="G723" i="20" s="1"/>
  <c r="G724" i="20" s="1"/>
  <c r="G725" i="20" s="1"/>
  <c r="G726" i="20" s="1"/>
  <c r="G727" i="20" s="1"/>
  <c r="G728" i="20" s="1"/>
  <c r="G729" i="20" s="1"/>
  <c r="G730" i="20" s="1"/>
  <c r="G731" i="20" s="1"/>
  <c r="G732" i="20" s="1"/>
  <c r="G733" i="20" s="1"/>
  <c r="G662" i="19"/>
  <c r="G663" i="19" s="1"/>
  <c r="G664" i="19" s="1"/>
  <c r="G665" i="19" s="1"/>
  <c r="G666" i="19" s="1"/>
  <c r="G667" i="19" s="1"/>
  <c r="G668" i="19" s="1"/>
  <c r="G669" i="19" s="1"/>
  <c r="G670" i="19" s="1"/>
  <c r="G671" i="19" s="1"/>
  <c r="G672" i="19" s="1"/>
  <c r="G673" i="19" s="1"/>
  <c r="G674" i="19" s="1"/>
  <c r="G675" i="19" s="1"/>
  <c r="G676" i="19" s="1"/>
  <c r="G677" i="19" s="1"/>
  <c r="G678" i="19" s="1"/>
  <c r="G679" i="19" s="1"/>
  <c r="G680" i="19" s="1"/>
  <c r="G681" i="19" s="1"/>
  <c r="G682" i="19" s="1"/>
  <c r="G683" i="19" s="1"/>
  <c r="G684" i="19" s="1"/>
  <c r="G685" i="19" s="1"/>
  <c r="G686" i="19" s="1"/>
  <c r="G687" i="19" s="1"/>
  <c r="G688" i="19" s="1"/>
  <c r="G689" i="19" s="1"/>
  <c r="G690" i="19" s="1"/>
  <c r="G691" i="19" s="1"/>
  <c r="G692" i="19" s="1"/>
  <c r="G693" i="19" s="1"/>
  <c r="G694" i="19" s="1"/>
  <c r="G695" i="19" s="1"/>
  <c r="G696" i="19" s="1"/>
  <c r="G697" i="19" s="1"/>
  <c r="G698" i="19" s="1"/>
  <c r="G699" i="19" s="1"/>
  <c r="G700" i="19" s="1"/>
  <c r="G701" i="19" s="1"/>
  <c r="G702" i="19" s="1"/>
  <c r="G703" i="19" s="1"/>
  <c r="G704" i="19" s="1"/>
  <c r="G705" i="19" s="1"/>
  <c r="G706" i="19" s="1"/>
  <c r="G707" i="19" s="1"/>
  <c r="G708" i="19"/>
  <c r="G709" i="19" s="1"/>
  <c r="G710" i="19" s="1"/>
  <c r="G711" i="19" s="1"/>
  <c r="G712" i="19" s="1"/>
  <c r="G713" i="19" s="1"/>
  <c r="G714" i="19" s="1"/>
  <c r="G715" i="19" s="1"/>
  <c r="G716" i="19" s="1"/>
  <c r="G658" i="21"/>
  <c r="G659" i="21" s="1"/>
  <c r="G660" i="21" s="1"/>
  <c r="G661" i="21" s="1"/>
  <c r="G662" i="21" s="1"/>
  <c r="G663" i="21" s="1"/>
  <c r="G664" i="21" s="1"/>
  <c r="G665" i="21" s="1"/>
  <c r="G666" i="21" s="1"/>
  <c r="G667" i="21" s="1"/>
  <c r="G668" i="21" s="1"/>
  <c r="G669" i="21" s="1"/>
  <c r="G670" i="21" s="1"/>
  <c r="G671" i="21" s="1"/>
  <c r="G672" i="21" s="1"/>
  <c r="G673" i="21" s="1"/>
  <c r="G641" i="11"/>
  <c r="G642" i="11" s="1"/>
  <c r="G643" i="11" s="1"/>
  <c r="G644" i="11" s="1"/>
  <c r="G645" i="11" s="1"/>
  <c r="G646" i="11" s="1"/>
  <c r="G647" i="11" s="1"/>
  <c r="G648" i="11" s="1"/>
  <c r="G649" i="11" s="1"/>
  <c r="G650" i="11" s="1"/>
  <c r="G651" i="11" s="1"/>
  <c r="G652" i="11" s="1"/>
  <c r="G653" i="11" s="1"/>
  <c r="G654" i="11" s="1"/>
  <c r="G655" i="11" s="1"/>
  <c r="G621" i="9"/>
  <c r="G622" i="9" s="1"/>
  <c r="G623" i="9" s="1"/>
  <c r="G624" i="9" s="1"/>
  <c r="G625" i="9" s="1"/>
  <c r="G626" i="9" s="1"/>
  <c r="G627" i="9" s="1"/>
  <c r="G628" i="9" s="1"/>
  <c r="G629" i="9" s="1"/>
  <c r="G630" i="9" s="1"/>
  <c r="G631" i="9" s="1"/>
  <c r="G632" i="9" s="1"/>
  <c r="G633" i="9" s="1"/>
  <c r="G634" i="9" s="1"/>
  <c r="G635" i="9" s="1"/>
  <c r="G636" i="9" s="1"/>
  <c r="G637" i="9" s="1"/>
  <c r="G638" i="9" s="1"/>
  <c r="G594" i="30"/>
  <c r="G595" i="30" s="1"/>
  <c r="G596" i="30" s="1"/>
  <c r="G597" i="30" s="1"/>
  <c r="G598" i="30" s="1"/>
  <c r="G599" i="30" s="1"/>
  <c r="G600" i="30" s="1"/>
  <c r="G601" i="30" s="1"/>
  <c r="G602" i="30" s="1"/>
  <c r="G603" i="30" s="1"/>
  <c r="G604" i="30" s="1"/>
  <c r="G605" i="30" s="1"/>
  <c r="G606" i="30" s="1"/>
  <c r="G607" i="30" s="1"/>
  <c r="G608" i="30" s="1"/>
  <c r="G609" i="30" s="1"/>
  <c r="G610" i="30" s="1"/>
  <c r="G611" i="30" s="1"/>
  <c r="G612" i="30" s="1"/>
  <c r="G613" i="30" s="1"/>
  <c r="G614" i="30" s="1"/>
  <c r="G615" i="30" s="1"/>
  <c r="G616" i="30" s="1"/>
  <c r="G617" i="30" s="1"/>
  <c r="G618" i="30" s="1"/>
  <c r="G619" i="30" s="1"/>
  <c r="G594" i="27"/>
  <c r="G595" i="27" s="1"/>
  <c r="G596" i="27" s="1"/>
  <c r="G597" i="27" s="1"/>
  <c r="G598" i="27" s="1"/>
  <c r="G599" i="27" s="1"/>
  <c r="G600" i="27" s="1"/>
  <c r="G601" i="27" s="1"/>
  <c r="G602" i="27" s="1"/>
  <c r="G603" i="27" s="1"/>
  <c r="G604" i="27" s="1"/>
  <c r="G605" i="27" s="1"/>
  <c r="G606" i="27" s="1"/>
  <c r="G607" i="27" s="1"/>
  <c r="G608" i="27" s="1"/>
  <c r="G609" i="27" s="1"/>
  <c r="G610" i="27" s="1"/>
  <c r="G611" i="27" s="1"/>
  <c r="G612" i="27" s="1"/>
  <c r="G559" i="47"/>
  <c r="G560" i="47" s="1"/>
  <c r="G561" i="47" s="1"/>
  <c r="G562" i="47" s="1"/>
  <c r="G563" i="47" s="1"/>
  <c r="G564" i="47" s="1"/>
  <c r="G565" i="47" s="1"/>
  <c r="G566" i="47" s="1"/>
  <c r="G572" i="46"/>
  <c r="G573" i="46" s="1"/>
  <c r="G574" i="46" s="1"/>
  <c r="G575" i="46" s="1"/>
  <c r="G576" i="46" s="1"/>
  <c r="G577" i="46" s="1"/>
  <c r="G578" i="46" s="1"/>
  <c r="G579" i="46" s="1"/>
  <c r="G580" i="46" s="1"/>
  <c r="G581" i="46" s="1"/>
  <c r="G582" i="46" s="1"/>
  <c r="G583" i="46" s="1"/>
  <c r="G584" i="46" s="1"/>
  <c r="G585" i="46" s="1"/>
  <c r="G586" i="46" s="1"/>
  <c r="G587" i="46" s="1"/>
  <c r="G588" i="46" s="1"/>
  <c r="G589" i="46" s="1"/>
  <c r="G590" i="46" s="1"/>
  <c r="G591" i="46" s="1"/>
  <c r="G592" i="46" s="1"/>
  <c r="G593" i="46" s="1"/>
  <c r="G594" i="46" s="1"/>
  <c r="G595" i="46" s="1"/>
  <c r="G596" i="46" s="1"/>
  <c r="G597" i="46" s="1"/>
  <c r="G598" i="46" s="1"/>
  <c r="G599" i="46" s="1"/>
  <c r="G600" i="46" s="1"/>
  <c r="G601" i="46" s="1"/>
  <c r="G602" i="46" s="1"/>
  <c r="G603" i="46" s="1"/>
  <c r="G604" i="46" s="1"/>
  <c r="G605" i="46" s="1"/>
  <c r="G606" i="46" s="1"/>
  <c r="G607" i="46" s="1"/>
  <c r="G608" i="46" s="1"/>
  <c r="G609" i="46" s="1"/>
  <c r="G610" i="46" s="1"/>
  <c r="G611" i="46" s="1"/>
  <c r="G612" i="46" s="1"/>
  <c r="G613" i="46" s="1"/>
  <c r="G614" i="46" s="1"/>
  <c r="G615" i="46" s="1"/>
  <c r="G616" i="46" s="1"/>
  <c r="G617" i="46" s="1"/>
  <c r="G618" i="46" s="1"/>
  <c r="G619" i="46" s="1"/>
  <c r="G620" i="46" s="1"/>
  <c r="G621" i="46" s="1"/>
  <c r="G622" i="46" s="1"/>
  <c r="G623" i="46" s="1"/>
  <c r="G624" i="46" s="1"/>
  <c r="G625" i="46" s="1"/>
  <c r="G626" i="46" s="1"/>
  <c r="G627" i="46" s="1"/>
  <c r="G628" i="46" s="1"/>
  <c r="G629" i="46" s="1"/>
  <c r="G630" i="46" s="1"/>
  <c r="G631" i="46" s="1"/>
  <c r="G632" i="46" s="1"/>
  <c r="G633" i="46" s="1"/>
  <c r="G634" i="46" s="1"/>
  <c r="G555" i="34"/>
  <c r="G556" i="34" s="1"/>
  <c r="G557" i="34" s="1"/>
  <c r="G558" i="34" s="1"/>
  <c r="G559" i="34" s="1"/>
  <c r="G560" i="34" s="1"/>
  <c r="G561" i="34" s="1"/>
  <c r="G562" i="34" s="1"/>
  <c r="G563" i="34" s="1"/>
  <c r="G564" i="34" s="1"/>
  <c r="G565" i="34" s="1"/>
  <c r="G566" i="34" s="1"/>
  <c r="G567" i="34" s="1"/>
  <c r="G568" i="34" s="1"/>
  <c r="G548" i="13"/>
  <c r="G549" i="13" s="1"/>
  <c r="G550" i="13" s="1"/>
  <c r="G551" i="13" s="1"/>
  <c r="G552" i="13" s="1"/>
  <c r="G553" i="13" s="1"/>
  <c r="G554" i="13" s="1"/>
  <c r="G555" i="13" s="1"/>
  <c r="G556" i="13" s="1"/>
  <c r="G557" i="13" s="1"/>
  <c r="G558" i="13" s="1"/>
  <c r="G559" i="13" s="1"/>
  <c r="G560" i="13" s="1"/>
  <c r="G561" i="13" s="1"/>
  <c r="G562" i="13" s="1"/>
  <c r="G563" i="13" s="1"/>
  <c r="G564" i="13" s="1"/>
  <c r="G565" i="13" s="1"/>
  <c r="G566" i="13" s="1"/>
  <c r="G567" i="13" s="1"/>
  <c r="G568" i="13" s="1"/>
  <c r="G569" i="13" s="1"/>
  <c r="G570" i="13" s="1"/>
  <c r="G571" i="13" s="1"/>
  <c r="G544" i="42"/>
  <c r="G545" i="42" s="1"/>
  <c r="G546" i="42" s="1"/>
  <c r="G465" i="12"/>
  <c r="G466" i="12" s="1"/>
  <c r="G467" i="12" s="1"/>
  <c r="G468" i="12" s="1"/>
  <c r="G469" i="12" s="1"/>
  <c r="G470" i="12" s="1"/>
  <c r="G471" i="12" s="1"/>
  <c r="G472" i="12" s="1"/>
  <c r="G473" i="12" s="1"/>
  <c r="G474" i="12" s="1"/>
  <c r="G475" i="12" s="1"/>
  <c r="G476" i="12" s="1"/>
  <c r="G477" i="12" s="1"/>
  <c r="G478" i="12" s="1"/>
  <c r="G479" i="12" s="1"/>
  <c r="G667" i="38"/>
  <c r="G668" i="38" s="1"/>
  <c r="G669" i="38" s="1"/>
  <c r="G670" i="38" s="1"/>
  <c r="G671" i="38" s="1"/>
  <c r="G672" i="38" s="1"/>
  <c r="G590" i="22"/>
  <c r="G591" i="22" s="1"/>
  <c r="G592" i="22" s="1"/>
  <c r="G593" i="22" s="1"/>
  <c r="G530" i="31"/>
  <c r="G531" i="31" s="1"/>
  <c r="G532" i="31" s="1"/>
  <c r="G537" i="16"/>
  <c r="G538" i="16" s="1"/>
  <c r="G539" i="16" s="1"/>
  <c r="G540" i="16" s="1"/>
  <c r="G589" i="39"/>
  <c r="G590" i="39" s="1"/>
  <c r="G591" i="39" s="1"/>
  <c r="G592" i="39" s="1"/>
  <c r="G593" i="39" s="1"/>
  <c r="G594" i="39" s="1"/>
  <c r="G595" i="39" s="1"/>
  <c r="G596" i="39" s="1"/>
  <c r="G597" i="39" s="1"/>
  <c r="G598" i="39" s="1"/>
  <c r="G599" i="39" s="1"/>
  <c r="G600" i="39" s="1"/>
  <c r="G601" i="39" s="1"/>
  <c r="G602" i="39" s="1"/>
  <c r="G603" i="39" s="1"/>
  <c r="G604" i="39" s="1"/>
  <c r="G605" i="39" s="1"/>
  <c r="G606" i="39" s="1"/>
  <c r="G607" i="39" s="1"/>
  <c r="G608" i="39" s="1"/>
  <c r="G609" i="39" s="1"/>
  <c r="G610" i="39" s="1"/>
  <c r="G611" i="39" s="1"/>
  <c r="G612" i="39" s="1"/>
  <c r="G613" i="39" s="1"/>
  <c r="G614" i="39" s="1"/>
  <c r="G615" i="39" s="1"/>
  <c r="G616" i="39" s="1"/>
  <c r="G617" i="39" s="1"/>
  <c r="G618" i="39" s="1"/>
  <c r="G619" i="39" s="1"/>
  <c r="G620" i="39" s="1"/>
  <c r="G621" i="39" s="1"/>
  <c r="G622" i="39" s="1"/>
  <c r="G623" i="39" s="1"/>
  <c r="G624" i="39" s="1"/>
  <c r="G625" i="39" s="1"/>
  <c r="G626" i="39" s="1"/>
  <c r="G627" i="39" s="1"/>
  <c r="G628" i="39" s="1"/>
  <c r="G629" i="39" s="1"/>
  <c r="G630" i="39" s="1"/>
  <c r="G631" i="39" s="1"/>
  <c r="G632" i="39" s="1"/>
  <c r="G633" i="39" s="1"/>
  <c r="G634" i="39" s="1"/>
  <c r="G635" i="39" s="1"/>
  <c r="G636" i="39" s="1"/>
  <c r="G542" i="15"/>
  <c r="G543" i="15" s="1"/>
  <c r="G544" i="15" s="1"/>
  <c r="G545" i="15" s="1"/>
  <c r="G546" i="15" s="1"/>
  <c r="G547" i="15" s="1"/>
  <c r="G508" i="45"/>
  <c r="G509" i="45" s="1"/>
  <c r="G510" i="45" s="1"/>
  <c r="G511" i="45" s="1"/>
  <c r="G512" i="45" s="1"/>
  <c r="G513" i="45" s="1"/>
  <c r="G585" i="40"/>
  <c r="G586" i="40" s="1"/>
  <c r="G587" i="40" s="1"/>
  <c r="G588" i="40" s="1"/>
  <c r="G589" i="40" s="1"/>
  <c r="G590" i="40" s="1"/>
  <c r="G591" i="40" s="1"/>
  <c r="G592" i="40" s="1"/>
  <c r="G593" i="40" s="1"/>
  <c r="G594" i="40" s="1"/>
  <c r="G511" i="23"/>
  <c r="G512" i="23" s="1"/>
  <c r="G513" i="23" s="1"/>
  <c r="G514" i="23" s="1"/>
  <c r="G515" i="23" s="1"/>
  <c r="G516" i="23" s="1"/>
  <c r="G517" i="23" s="1"/>
  <c r="G518" i="23" s="1"/>
  <c r="G519" i="23" s="1"/>
  <c r="G520" i="23" s="1"/>
  <c r="G521" i="23" s="1"/>
  <c r="G522" i="23" s="1"/>
  <c r="G523" i="23" s="1"/>
  <c r="G524" i="23" s="1"/>
  <c r="G464" i="7"/>
  <c r="G465" i="7" s="1"/>
  <c r="G466" i="7" s="1"/>
  <c r="G467" i="7" s="1"/>
  <c r="G468" i="7" s="1"/>
  <c r="G469" i="7" s="1"/>
  <c r="G470" i="7" s="1"/>
  <c r="G471" i="7" s="1"/>
  <c r="G472" i="7" s="1"/>
  <c r="G473" i="7" s="1"/>
  <c r="G474" i="7" s="1"/>
  <c r="G475" i="7" s="1"/>
  <c r="G411" i="2"/>
  <c r="G412" i="2" s="1"/>
  <c r="G413" i="2" s="1"/>
  <c r="G414" i="2" s="1"/>
  <c r="G415" i="2" s="1"/>
  <c r="G416" i="2" s="1"/>
  <c r="G417" i="2" s="1"/>
  <c r="G418" i="2" s="1"/>
  <c r="G275" i="14"/>
  <c r="G276" i="14" s="1"/>
  <c r="G277" i="14" s="1"/>
  <c r="G278" i="14" s="1"/>
  <c r="G279" i="14" s="1"/>
  <c r="G280" i="14" s="1"/>
  <c r="G281" i="14" s="1"/>
  <c r="G282" i="14" s="1"/>
  <c r="G965" i="24" l="1"/>
  <c r="G966" i="24" s="1"/>
  <c r="G967" i="24" s="1"/>
  <c r="G968" i="24" s="1"/>
  <c r="G969" i="24" s="1"/>
  <c r="G970" i="24" s="1"/>
  <c r="G971" i="24" s="1"/>
  <c r="G972" i="24" s="1"/>
  <c r="G973" i="24" s="1"/>
  <c r="G974" i="24" s="1"/>
  <c r="G975" i="24" s="1"/>
  <c r="G976" i="24" s="1"/>
  <c r="G977" i="24" s="1"/>
  <c r="G996" i="41"/>
  <c r="G991" i="25"/>
  <c r="G992" i="25" s="1"/>
  <c r="G993" i="25" s="1"/>
  <c r="G994" i="25" s="1"/>
  <c r="G995" i="25" s="1"/>
  <c r="G996" i="25" s="1"/>
  <c r="G997" i="25" s="1"/>
  <c r="G998" i="25" s="1"/>
  <c r="G999" i="25" s="1"/>
  <c r="G1000" i="25" s="1"/>
  <c r="G1001" i="25" s="1"/>
  <c r="G1002" i="25" s="1"/>
  <c r="G1003" i="25" s="1"/>
  <c r="G1004" i="25" s="1"/>
  <c r="G959" i="29"/>
  <c r="G960" i="29" s="1"/>
  <c r="G961" i="29" s="1"/>
  <c r="G962" i="29" s="1"/>
  <c r="G963" i="29" s="1"/>
  <c r="G964" i="29" s="1"/>
  <c r="G965" i="29" s="1"/>
  <c r="G966" i="29" s="1"/>
  <c r="G967" i="29" s="1"/>
  <c r="G968" i="29" s="1"/>
  <c r="G969" i="29" s="1"/>
  <c r="G970" i="29" s="1"/>
  <c r="G971" i="29" s="1"/>
  <c r="G972" i="29" s="1"/>
  <c r="G973" i="29" s="1"/>
  <c r="G974" i="29" s="1"/>
  <c r="G975" i="29" s="1"/>
  <c r="G976" i="29" s="1"/>
  <c r="G977" i="29" s="1"/>
  <c r="G978" i="29" s="1"/>
  <c r="G979" i="29" s="1"/>
  <c r="G980" i="29" s="1"/>
  <c r="G981" i="29" s="1"/>
  <c r="G982" i="29" s="1"/>
  <c r="G983" i="29" s="1"/>
  <c r="G984" i="29" s="1"/>
  <c r="G985" i="29" s="1"/>
  <c r="G986" i="29" s="1"/>
  <c r="G987" i="29" s="1"/>
  <c r="G988" i="29" s="1"/>
  <c r="G989" i="29" s="1"/>
  <c r="G990" i="29" s="1"/>
  <c r="G991" i="29" s="1"/>
  <c r="G992" i="29" s="1"/>
  <c r="G993" i="29" s="1"/>
  <c r="G994" i="29" s="1"/>
  <c r="G995" i="29" s="1"/>
  <c r="G996" i="29" s="1"/>
  <c r="G880" i="32"/>
  <c r="G881" i="32" s="1"/>
  <c r="G882" i="32" s="1"/>
  <c r="G883" i="32" s="1"/>
  <c r="G884" i="32" s="1"/>
  <c r="G885" i="32" s="1"/>
  <c r="G886" i="32" s="1"/>
  <c r="G887" i="32" s="1"/>
  <c r="G888" i="32" s="1"/>
  <c r="G889" i="32" s="1"/>
  <c r="G890" i="32" s="1"/>
  <c r="G891" i="32" s="1"/>
  <c r="G892" i="32" s="1"/>
  <c r="G893" i="32" s="1"/>
  <c r="G894" i="32" s="1"/>
  <c r="G895" i="32" s="1"/>
  <c r="G896" i="32" s="1"/>
  <c r="G897" i="32" s="1"/>
  <c r="G872" i="33"/>
  <c r="G873" i="33" s="1"/>
  <c r="G874" i="33" s="1"/>
  <c r="G875" i="33" s="1"/>
  <c r="G876" i="33" s="1"/>
  <c r="G821" i="18"/>
  <c r="G822" i="18" s="1"/>
  <c r="G823" i="18" s="1"/>
  <c r="G824" i="18" s="1"/>
  <c r="G825" i="18" s="1"/>
  <c r="G826" i="18" s="1"/>
  <c r="G827" i="18" s="1"/>
  <c r="G828" i="18" s="1"/>
  <c r="G829" i="18" s="1"/>
  <c r="G830" i="18" s="1"/>
  <c r="G831" i="18" s="1"/>
  <c r="G832" i="18" s="1"/>
  <c r="G833" i="18" s="1"/>
  <c r="G834" i="18" s="1"/>
  <c r="G835" i="18" s="1"/>
  <c r="G836" i="18" s="1"/>
  <c r="G837" i="18" s="1"/>
  <c r="G838" i="18" s="1"/>
  <c r="G839" i="18" s="1"/>
  <c r="G840" i="18" s="1"/>
  <c r="G841" i="18" s="1"/>
  <c r="G755" i="8"/>
  <c r="G756" i="8" s="1"/>
  <c r="G757" i="8" s="1"/>
  <c r="G758" i="8" s="1"/>
  <c r="G759" i="8" s="1"/>
  <c r="G760" i="8" s="1"/>
  <c r="G761" i="8" s="1"/>
  <c r="G762" i="8" s="1"/>
  <c r="G763" i="8" s="1"/>
  <c r="G764" i="8" s="1"/>
  <c r="G765" i="8" s="1"/>
  <c r="G766" i="8" s="1"/>
  <c r="G767" i="8" s="1"/>
  <c r="G819" i="17"/>
  <c r="G820" i="17" s="1"/>
  <c r="G821" i="17" s="1"/>
  <c r="G822" i="17" s="1"/>
  <c r="G823" i="17" s="1"/>
  <c r="G824" i="17" s="1"/>
  <c r="G825" i="17" s="1"/>
  <c r="G826" i="17" s="1"/>
  <c r="G827" i="17" s="1"/>
  <c r="G828" i="17" s="1"/>
  <c r="G829" i="17" s="1"/>
  <c r="G830" i="17" s="1"/>
  <c r="G831" i="17" s="1"/>
  <c r="G832" i="17" s="1"/>
  <c r="G833" i="17" s="1"/>
  <c r="G834" i="17" s="1"/>
  <c r="G835" i="17" s="1"/>
  <c r="G836" i="17" s="1"/>
  <c r="G837" i="17" s="1"/>
  <c r="G838" i="17" s="1"/>
  <c r="G839" i="17" s="1"/>
  <c r="G840" i="17" s="1"/>
  <c r="G841" i="17" s="1"/>
  <c r="G842" i="17" s="1"/>
  <c r="G843" i="17" s="1"/>
  <c r="G844" i="17" s="1"/>
  <c r="G845" i="17" s="1"/>
  <c r="G846" i="17" s="1"/>
  <c r="G847" i="17" s="1"/>
  <c r="G848" i="17" s="1"/>
  <c r="G849" i="17" s="1"/>
  <c r="G850" i="17" s="1"/>
  <c r="G851" i="17" s="1"/>
  <c r="G852" i="17" s="1"/>
  <c r="G853" i="17" s="1"/>
  <c r="G854" i="17" s="1"/>
  <c r="G855" i="17" s="1"/>
  <c r="G856" i="17" s="1"/>
  <c r="G841" i="37"/>
  <c r="G842" i="37" s="1"/>
  <c r="G843" i="37" s="1"/>
  <c r="G844" i="37" s="1"/>
  <c r="G845" i="37" s="1"/>
  <c r="G846" i="37" s="1"/>
  <c r="G847" i="37" s="1"/>
  <c r="G848" i="37" s="1"/>
  <c r="G849" i="37" s="1"/>
  <c r="G850" i="37" s="1"/>
  <c r="G851" i="37" s="1"/>
  <c r="G852" i="37" s="1"/>
  <c r="G853" i="37" s="1"/>
  <c r="G854" i="37" s="1"/>
  <c r="G855" i="37" s="1"/>
  <c r="G717" i="19"/>
  <c r="G718" i="19" s="1"/>
  <c r="G719" i="19" s="1"/>
  <c r="G720" i="19" s="1"/>
  <c r="G721" i="19" s="1"/>
  <c r="G722" i="19" s="1"/>
  <c r="G723" i="19" s="1"/>
  <c r="G724" i="19" s="1"/>
  <c r="G725" i="19" s="1"/>
  <c r="G726" i="19" s="1"/>
  <c r="G727" i="19" s="1"/>
  <c r="G728" i="19" s="1"/>
  <c r="G729" i="19" s="1"/>
  <c r="G730" i="19" s="1"/>
  <c r="G731" i="19" s="1"/>
  <c r="G732" i="19" s="1"/>
  <c r="G733" i="19" s="1"/>
  <c r="G734" i="19" s="1"/>
  <c r="G735" i="19" s="1"/>
  <c r="G736" i="19" s="1"/>
  <c r="G737" i="19" s="1"/>
  <c r="G656" i="11"/>
  <c r="G657" i="11" s="1"/>
  <c r="G658" i="11" s="1"/>
  <c r="G659" i="11" s="1"/>
  <c r="G660" i="11" s="1"/>
  <c r="G661" i="11" s="1"/>
  <c r="G662" i="11" s="1"/>
  <c r="G663" i="11" s="1"/>
  <c r="G664" i="11" s="1"/>
  <c r="G665" i="11" s="1"/>
  <c r="G666" i="11" s="1"/>
  <c r="G667" i="11" s="1"/>
  <c r="G668" i="11" s="1"/>
  <c r="G669" i="11" s="1"/>
  <c r="G670" i="11" s="1"/>
  <c r="G671" i="11" s="1"/>
  <c r="G672" i="11" s="1"/>
  <c r="G673" i="11" s="1"/>
  <c r="G674" i="11" s="1"/>
  <c r="G675" i="11" s="1"/>
  <c r="G676" i="11" s="1"/>
  <c r="G677" i="11" s="1"/>
  <c r="G678" i="11" s="1"/>
  <c r="G679" i="11" s="1"/>
  <c r="G680" i="11" s="1"/>
  <c r="G681" i="11" s="1"/>
  <c r="G682" i="11" s="1"/>
  <c r="G683" i="11" s="1"/>
  <c r="G684" i="11" s="1"/>
  <c r="G685" i="11" s="1"/>
  <c r="G635" i="46"/>
  <c r="G636" i="46" s="1"/>
  <c r="G637" i="46" s="1"/>
  <c r="G638" i="46" s="1"/>
  <c r="G639" i="46" s="1"/>
  <c r="G640" i="46" s="1"/>
  <c r="G641" i="46" s="1"/>
  <c r="G642" i="46" s="1"/>
  <c r="G643" i="46" s="1"/>
  <c r="G644" i="46" s="1"/>
  <c r="G645" i="46" s="1"/>
  <c r="G646" i="46" s="1"/>
  <c r="G647" i="46" s="1"/>
  <c r="G648" i="46" s="1"/>
  <c r="G649" i="46" s="1"/>
  <c r="G650" i="46" s="1"/>
  <c r="G651" i="46" s="1"/>
  <c r="G652" i="46" s="1"/>
  <c r="G653" i="46" s="1"/>
  <c r="G654" i="46" s="1"/>
  <c r="G674" i="21"/>
  <c r="G675" i="21" s="1"/>
  <c r="G676" i="21" s="1"/>
  <c r="G677" i="21" s="1"/>
  <c r="G678" i="21" s="1"/>
  <c r="G679" i="21" s="1"/>
  <c r="G680" i="21" s="1"/>
  <c r="G681" i="21" s="1"/>
  <c r="G682" i="21" s="1"/>
  <c r="G683" i="21" s="1"/>
  <c r="G684" i="21" s="1"/>
  <c r="G685" i="21" s="1"/>
  <c r="G686" i="21" s="1"/>
  <c r="G687" i="21" s="1"/>
  <c r="G620" i="30"/>
  <c r="G621" i="30" s="1"/>
  <c r="G622" i="30" s="1"/>
  <c r="G623" i="30" s="1"/>
  <c r="G624" i="30" s="1"/>
  <c r="G625" i="30" s="1"/>
  <c r="G626" i="30" s="1"/>
  <c r="G627" i="30" s="1"/>
  <c r="G639" i="9"/>
  <c r="G640" i="9" s="1"/>
  <c r="G641" i="9" s="1"/>
  <c r="G613" i="27"/>
  <c r="G614" i="27" s="1"/>
  <c r="G572" i="13"/>
  <c r="G573" i="13" s="1"/>
  <c r="G574" i="13" s="1"/>
  <c r="G575" i="13" s="1"/>
  <c r="G576" i="13" s="1"/>
  <c r="G577" i="13" s="1"/>
  <c r="G578" i="13" s="1"/>
  <c r="G579" i="13" s="1"/>
  <c r="G580" i="13" s="1"/>
  <c r="G569" i="34"/>
  <c r="G570" i="34" s="1"/>
  <c r="G571" i="34" s="1"/>
  <c r="G572" i="34" s="1"/>
  <c r="G573" i="34" s="1"/>
  <c r="G574" i="34" s="1"/>
  <c r="G575" i="34" s="1"/>
  <c r="G576" i="34" s="1"/>
  <c r="G577" i="34" s="1"/>
  <c r="G578" i="34" s="1"/>
  <c r="G579" i="34" s="1"/>
  <c r="G580" i="34" s="1"/>
  <c r="G567" i="47"/>
  <c r="G568" i="47" s="1"/>
  <c r="G569" i="47" s="1"/>
  <c r="G570" i="47" s="1"/>
  <c r="G571" i="47" s="1"/>
  <c r="G572" i="47" s="1"/>
  <c r="G547" i="42"/>
  <c r="G548" i="42" s="1"/>
  <c r="G673" i="38"/>
  <c r="G674" i="38" s="1"/>
  <c r="G675" i="38" s="1"/>
  <c r="G676" i="38" s="1"/>
  <c r="G677" i="38" s="1"/>
  <c r="G678" i="38" s="1"/>
  <c r="G679" i="38" s="1"/>
  <c r="G680" i="38" s="1"/>
  <c r="G681" i="38" s="1"/>
  <c r="G682" i="38" s="1"/>
  <c r="G683" i="38" s="1"/>
  <c r="G684" i="38" s="1"/>
  <c r="G685" i="38" s="1"/>
  <c r="G686" i="38" s="1"/>
  <c r="G687" i="38" s="1"/>
  <c r="G688" i="38" s="1"/>
  <c r="G689" i="38" s="1"/>
  <c r="G690" i="38" s="1"/>
  <c r="G691" i="38" s="1"/>
  <c r="G692" i="38" s="1"/>
  <c r="G693" i="38" s="1"/>
  <c r="G694" i="38" s="1"/>
  <c r="G695" i="38" s="1"/>
  <c r="G696" i="38" s="1"/>
  <c r="G697" i="38" s="1"/>
  <c r="G698" i="38" s="1"/>
  <c r="G699" i="38" s="1"/>
  <c r="G700" i="38" s="1"/>
  <c r="G701" i="38" s="1"/>
  <c r="G702" i="38" s="1"/>
  <c r="G703" i="38" s="1"/>
  <c r="G704" i="38" s="1"/>
  <c r="G705" i="38" s="1"/>
  <c r="G706" i="38" s="1"/>
  <c r="G541" i="16"/>
  <c r="G542" i="16" s="1"/>
  <c r="G543" i="16" s="1"/>
  <c r="G544" i="16" s="1"/>
  <c r="G545" i="16" s="1"/>
  <c r="G546" i="16" s="1"/>
  <c r="G547" i="16" s="1"/>
  <c r="G548" i="16" s="1"/>
  <c r="G549" i="16" s="1"/>
  <c r="G550" i="16" s="1"/>
  <c r="G551" i="16" s="1"/>
  <c r="G552" i="16" s="1"/>
  <c r="G553" i="16" s="1"/>
  <c r="G554" i="16" s="1"/>
  <c r="G555" i="16" s="1"/>
  <c r="G556" i="16" s="1"/>
  <c r="G557" i="16" s="1"/>
  <c r="G558" i="16" s="1"/>
  <c r="G559" i="16" s="1"/>
  <c r="G560" i="16" s="1"/>
  <c r="G561" i="16" s="1"/>
  <c r="G562" i="16" s="1"/>
  <c r="G563" i="16" s="1"/>
  <c r="G564" i="16" s="1"/>
  <c r="G565" i="16" s="1"/>
  <c r="G566" i="16" s="1"/>
  <c r="G567" i="16" s="1"/>
  <c r="G568" i="16" s="1"/>
  <c r="G569" i="16" s="1"/>
  <c r="G570" i="16" s="1"/>
  <c r="G571" i="16" s="1"/>
  <c r="G572" i="16" s="1"/>
  <c r="G573" i="16" s="1"/>
  <c r="G574" i="16" s="1"/>
  <c r="G575" i="16" s="1"/>
  <c r="G576" i="16" s="1"/>
  <c r="G577" i="16" s="1"/>
  <c r="G578" i="16" s="1"/>
  <c r="G579" i="16" s="1"/>
  <c r="G580" i="16" s="1"/>
  <c r="G581" i="16" s="1"/>
  <c r="G582" i="16" s="1"/>
  <c r="G583" i="16" s="1"/>
  <c r="G584" i="16" s="1"/>
  <c r="G585" i="16" s="1"/>
  <c r="G533" i="31"/>
  <c r="G594" i="22"/>
  <c r="G480" i="12"/>
  <c r="G481" i="12" s="1"/>
  <c r="G482" i="12" s="1"/>
  <c r="G483" i="12" s="1"/>
  <c r="G548" i="15"/>
  <c r="G525" i="23"/>
  <c r="G595" i="40"/>
  <c r="G596" i="40" s="1"/>
  <c r="G597" i="40" s="1"/>
  <c r="G598" i="40" s="1"/>
  <c r="G599" i="40" s="1"/>
  <c r="G600" i="40" s="1"/>
  <c r="G601" i="40" s="1"/>
  <c r="G602" i="40" s="1"/>
  <c r="G514" i="45"/>
  <c r="G515" i="45" s="1"/>
  <c r="G476" i="7"/>
  <c r="G477" i="7" s="1"/>
  <c r="G419" i="2"/>
  <c r="G420" i="2" s="1"/>
  <c r="G421" i="2" s="1"/>
  <c r="G422" i="2" s="1"/>
  <c r="G423" i="2" s="1"/>
  <c r="G424" i="2" s="1"/>
  <c r="G425" i="2" s="1"/>
  <c r="G426" i="2" s="1"/>
  <c r="G283" i="14"/>
  <c r="G284" i="14" s="1"/>
  <c r="G285" i="14" s="1"/>
  <c r="G286" i="14" s="1"/>
  <c r="G287" i="14" s="1"/>
  <c r="G288" i="14" s="1"/>
  <c r="G978" i="24" l="1"/>
  <c r="G979" i="24" s="1"/>
  <c r="G980" i="24" s="1"/>
  <c r="G981" i="24" s="1"/>
  <c r="G982" i="24" s="1"/>
  <c r="G983" i="24" s="1"/>
  <c r="G984" i="24" s="1"/>
  <c r="G985" i="24" s="1"/>
  <c r="G986" i="24" s="1"/>
  <c r="G987" i="24" s="1"/>
  <c r="G988" i="24" s="1"/>
  <c r="G989" i="24" s="1"/>
  <c r="G990" i="24" s="1"/>
  <c r="G991" i="24" s="1"/>
  <c r="G992" i="24" s="1"/>
  <c r="G993" i="24" s="1"/>
  <c r="G994" i="24" s="1"/>
  <c r="G995" i="24" s="1"/>
  <c r="G996" i="24" s="1"/>
  <c r="G997" i="24" s="1"/>
  <c r="G998" i="24" s="1"/>
  <c r="G999" i="24" s="1"/>
  <c r="G1000" i="24" s="1"/>
  <c r="G1001" i="24" s="1"/>
  <c r="G1002" i="24" s="1"/>
  <c r="G1003" i="24" s="1"/>
  <c r="G1004" i="24" s="1"/>
  <c r="G1005" i="24" s="1"/>
  <c r="G1006" i="24" s="1"/>
  <c r="G1007" i="24" s="1"/>
  <c r="G1008" i="24" s="1"/>
  <c r="G1009" i="24" s="1"/>
  <c r="G1010" i="24" s="1"/>
  <c r="G1011" i="24" s="1"/>
  <c r="G1012" i="24" s="1"/>
  <c r="G1013" i="24" s="1"/>
  <c r="G1014" i="24" s="1"/>
  <c r="G1015" i="24" s="1"/>
  <c r="G1016" i="24" s="1"/>
  <c r="G1017" i="24" s="1"/>
  <c r="G1018" i="24" s="1"/>
  <c r="G1005" i="25"/>
  <c r="G1006" i="25" s="1"/>
  <c r="G1007" i="25" s="1"/>
  <c r="G1008" i="25" s="1"/>
  <c r="G1009" i="25" s="1"/>
  <c r="G1010" i="25" s="1"/>
  <c r="G1011" i="25" s="1"/>
  <c r="G1012" i="25" s="1"/>
  <c r="G1013" i="25" s="1"/>
  <c r="G1014" i="25" s="1"/>
  <c r="G1015" i="25" s="1"/>
  <c r="G1016" i="25" s="1"/>
  <c r="G1017" i="25" s="1"/>
  <c r="G1018" i="25" s="1"/>
  <c r="G1019" i="25" s="1"/>
  <c r="G1020" i="25" s="1"/>
  <c r="G1021" i="25" s="1"/>
  <c r="G997" i="41"/>
  <c r="G998" i="41" s="1"/>
  <c r="G999" i="41" s="1"/>
  <c r="G1000" i="41" s="1"/>
  <c r="G1001" i="41" s="1"/>
  <c r="G1002" i="41" s="1"/>
  <c r="G1003" i="41" s="1"/>
  <c r="G1004" i="41" s="1"/>
  <c r="G1005" i="41" s="1"/>
  <c r="G1022" i="25"/>
  <c r="G1023" i="25" s="1"/>
  <c r="G1024" i="25" s="1"/>
  <c r="G1025" i="25" s="1"/>
  <c r="G1026" i="25" s="1"/>
  <c r="G1027" i="25" s="1"/>
  <c r="G1028" i="25" s="1"/>
  <c r="G1029" i="25" s="1"/>
  <c r="G1030" i="25" s="1"/>
  <c r="G1031" i="25" s="1"/>
  <c r="G1032" i="25" s="1"/>
  <c r="G1049" i="25" s="1"/>
  <c r="G1050" i="25" s="1"/>
  <c r="G1051" i="25" s="1"/>
  <c r="G1052" i="25" s="1"/>
  <c r="G1053" i="25" s="1"/>
  <c r="G1054" i="25" s="1"/>
  <c r="G1055" i="25" s="1"/>
  <c r="G1056" i="25" s="1"/>
  <c r="G1057" i="25" s="1"/>
  <c r="G1058" i="25" s="1"/>
  <c r="G1059" i="25" s="1"/>
  <c r="G1060" i="25" s="1"/>
  <c r="G1061" i="25" s="1"/>
  <c r="G1062" i="25" s="1"/>
  <c r="G1063" i="25" s="1"/>
  <c r="G1064" i="25" s="1"/>
  <c r="G1065" i="25" s="1"/>
  <c r="G1066" i="25" s="1"/>
  <c r="G1067" i="25" s="1"/>
  <c r="G1068" i="25" s="1"/>
  <c r="G1069" i="25" s="1"/>
  <c r="G1070" i="25" s="1"/>
  <c r="G1071" i="25" s="1"/>
  <c r="G1072" i="25" s="1"/>
  <c r="G1073" i="25" s="1"/>
  <c r="G1074" i="25" s="1"/>
  <c r="G1075" i="25" s="1"/>
  <c r="G1076" i="25" s="1"/>
  <c r="G1077" i="25" s="1"/>
  <c r="G1078" i="25" s="1"/>
  <c r="G1079" i="25" s="1"/>
  <c r="G1080" i="25" s="1"/>
  <c r="G1081" i="25" s="1"/>
  <c r="G1082" i="25" s="1"/>
  <c r="G1083" i="25" s="1"/>
  <c r="G1084" i="25" s="1"/>
  <c r="G1085" i="25" s="1"/>
  <c r="G1086" i="25" s="1"/>
  <c r="G1087" i="25" s="1"/>
  <c r="G1088" i="25" s="1"/>
  <c r="G1089" i="25" s="1"/>
  <c r="G1090" i="25" s="1"/>
  <c r="G1091" i="25" s="1"/>
  <c r="G1092" i="25" s="1"/>
  <c r="G1093" i="25" s="1"/>
  <c r="G1094" i="25" s="1"/>
  <c r="G1095" i="25" s="1"/>
  <c r="G1096" i="25" s="1"/>
  <c r="G1097" i="25" s="1"/>
  <c r="G1098" i="25" s="1"/>
  <c r="G1099" i="25" s="1"/>
  <c r="G1100" i="25" s="1"/>
  <c r="G1101" i="25" s="1"/>
  <c r="G1102" i="25" s="1"/>
  <c r="G1103" i="25" s="1"/>
  <c r="G1104" i="25" s="1"/>
  <c r="G1105" i="25" s="1"/>
  <c r="G1106" i="25" s="1"/>
  <c r="G1107" i="25" s="1"/>
  <c r="G1108" i="25" s="1"/>
  <c r="G1109" i="25" s="1"/>
  <c r="G1110" i="25" s="1"/>
  <c r="G1111" i="25" s="1"/>
  <c r="G1112" i="25" s="1"/>
  <c r="G1113" i="25" s="1"/>
  <c r="G1114" i="25" s="1"/>
  <c r="G1115" i="25" s="1"/>
  <c r="G1116" i="25" s="1"/>
  <c r="G1117" i="25" s="1"/>
  <c r="G1118" i="25" s="1"/>
  <c r="G1119" i="25" s="1"/>
  <c r="G1120" i="25" s="1"/>
  <c r="G1121" i="25" s="1"/>
  <c r="G1122" i="25" s="1"/>
  <c r="G1123" i="25" s="1"/>
  <c r="G1124" i="25" s="1"/>
  <c r="G1125" i="25" s="1"/>
  <c r="G1126" i="25" s="1"/>
  <c r="G1127" i="25" s="1"/>
  <c r="G1128" i="25" s="1"/>
  <c r="G1129" i="25" s="1"/>
  <c r="G1130" i="25" s="1"/>
  <c r="G1131" i="25" s="1"/>
  <c r="G1132" i="25" s="1"/>
  <c r="G1133" i="25" s="1"/>
  <c r="G1134" i="25" s="1"/>
  <c r="G1135" i="25" s="1"/>
  <c r="G1136" i="25" s="1"/>
  <c r="G1137" i="25" s="1"/>
  <c r="G1138" i="25" s="1"/>
  <c r="G1139" i="25" s="1"/>
  <c r="G1140" i="25" s="1"/>
  <c r="G1141" i="25" s="1"/>
  <c r="G1142" i="25" s="1"/>
  <c r="G1143" i="25" s="1"/>
  <c r="G1144" i="25" s="1"/>
  <c r="G1145" i="25" s="1"/>
  <c r="G1146" i="25" s="1"/>
  <c r="G1147" i="25" s="1"/>
  <c r="G1148" i="25" s="1"/>
  <c r="G1149" i="25" s="1"/>
  <c r="G1150" i="25" s="1"/>
  <c r="G1151" i="25" s="1"/>
  <c r="G1152" i="25" s="1"/>
  <c r="G1153" i="25" s="1"/>
  <c r="G1154" i="25" s="1"/>
  <c r="G1155" i="25" s="1"/>
  <c r="G1156" i="25" s="1"/>
  <c r="G1157" i="25" s="1"/>
  <c r="G1158" i="25" s="1"/>
  <c r="G1159" i="25" s="1"/>
  <c r="G1160" i="25" s="1"/>
  <c r="G1161" i="25" s="1"/>
  <c r="G1162" i="25" s="1"/>
  <c r="G1163" i="25" s="1"/>
  <c r="G1164" i="25" s="1"/>
  <c r="G1165" i="25" s="1"/>
  <c r="G1166" i="25" s="1"/>
  <c r="G1167" i="25" s="1"/>
  <c r="G1168" i="25" s="1"/>
  <c r="G1169" i="25" s="1"/>
  <c r="G1170" i="25" s="1"/>
  <c r="G1171" i="25" s="1"/>
  <c r="G1172" i="25" s="1"/>
  <c r="G1173" i="25" s="1"/>
  <c r="G1174" i="25" s="1"/>
  <c r="G1175" i="25" s="1"/>
  <c r="G1176" i="25" s="1"/>
  <c r="G1177" i="25" s="1"/>
  <c r="G1178" i="25" s="1"/>
  <c r="G1179" i="25" s="1"/>
  <c r="G1180" i="25" s="1"/>
  <c r="G1181" i="25" s="1"/>
  <c r="G1182" i="25" s="1"/>
  <c r="G1183" i="25" s="1"/>
  <c r="G1184" i="25" s="1"/>
  <c r="G1185" i="25" s="1"/>
  <c r="G1186" i="25" s="1"/>
  <c r="G1187" i="25" s="1"/>
  <c r="G1188" i="25" s="1"/>
  <c r="G1189" i="25" s="1"/>
  <c r="G1190" i="25" s="1"/>
  <c r="G1191" i="25" s="1"/>
  <c r="G1192" i="25" s="1"/>
  <c r="G1193" i="25" s="1"/>
  <c r="G1194" i="25" s="1"/>
  <c r="G1195" i="25" s="1"/>
  <c r="G1196" i="25" s="1"/>
  <c r="G1197" i="25" s="1"/>
  <c r="G1198" i="25" s="1"/>
  <c r="G1199" i="25" s="1"/>
  <c r="G1200" i="25" s="1"/>
  <c r="G1201" i="25" s="1"/>
  <c r="G1202" i="25" s="1"/>
  <c r="G1203" i="25" s="1"/>
  <c r="G1204" i="25" s="1"/>
  <c r="G1205" i="25" s="1"/>
  <c r="G1206" i="25" s="1"/>
  <c r="G1207" i="25" s="1"/>
  <c r="G1208" i="25" s="1"/>
  <c r="G1209" i="25" s="1"/>
  <c r="G1210" i="25" s="1"/>
  <c r="G1211" i="25" s="1"/>
  <c r="G1212" i="25" s="1"/>
  <c r="G1213" i="25" s="1"/>
  <c r="G1214" i="25" s="1"/>
  <c r="G1215" i="25" s="1"/>
  <c r="G1216" i="25" s="1"/>
  <c r="G1217" i="25" s="1"/>
  <c r="G1218" i="25" s="1"/>
  <c r="G1219" i="25" s="1"/>
  <c r="G1220" i="25" s="1"/>
  <c r="G1221" i="25" s="1"/>
  <c r="G1222" i="25" s="1"/>
  <c r="G1223" i="25" s="1"/>
  <c r="G1224" i="25" s="1"/>
  <c r="G1225" i="25" s="1"/>
  <c r="G1226" i="25" s="1"/>
  <c r="G1227" i="25" s="1"/>
  <c r="G1228" i="25" s="1"/>
  <c r="G1229" i="25" s="1"/>
  <c r="G1230" i="25" s="1"/>
  <c r="G1231" i="25" s="1"/>
  <c r="G1232" i="25" s="1"/>
  <c r="G1233" i="25" s="1"/>
  <c r="G1234" i="25" s="1"/>
  <c r="G1235" i="25" s="1"/>
  <c r="G1236" i="25" s="1"/>
  <c r="G1237" i="25" s="1"/>
  <c r="G1238" i="25" s="1"/>
  <c r="G1239" i="25" s="1"/>
  <c r="G1240" i="25" s="1"/>
  <c r="G1241" i="25" s="1"/>
  <c r="G1242" i="25" s="1"/>
  <c r="G1243" i="25" s="1"/>
  <c r="G1244" i="25" s="1"/>
  <c r="G1245" i="25" s="1"/>
  <c r="G1246" i="25" s="1"/>
  <c r="G1247" i="25" s="1"/>
  <c r="G1248" i="25" s="1"/>
  <c r="G1249" i="25" s="1"/>
  <c r="G1250" i="25" s="1"/>
  <c r="G1251" i="25" s="1"/>
  <c r="G1252" i="25" s="1"/>
  <c r="G1253" i="25" s="1"/>
  <c r="G1254" i="25" s="1"/>
  <c r="G1255" i="25" s="1"/>
  <c r="G1256" i="25" s="1"/>
  <c r="G1257" i="25" s="1"/>
  <c r="G1258" i="25" s="1"/>
  <c r="G1259" i="25" s="1"/>
  <c r="G1260" i="25" s="1"/>
  <c r="G1261" i="25" s="1"/>
  <c r="G1262" i="25" s="1"/>
  <c r="G1263" i="25" s="1"/>
  <c r="G1264" i="25" s="1"/>
  <c r="G1265" i="25" s="1"/>
  <c r="G1266" i="25" s="1"/>
  <c r="G1267" i="25" s="1"/>
  <c r="G1268" i="25" s="1"/>
  <c r="G1269" i="25" s="1"/>
  <c r="G1270" i="25" s="1"/>
  <c r="G1271" i="25" s="1"/>
  <c r="G1272" i="25" s="1"/>
  <c r="G1273" i="25" s="1"/>
  <c r="G1274" i="25" s="1"/>
  <c r="G1275" i="25" s="1"/>
  <c r="G1276" i="25" s="1"/>
  <c r="G1277" i="25" s="1"/>
  <c r="G1278" i="25" s="1"/>
  <c r="G1279" i="25" s="1"/>
  <c r="G1280" i="25" s="1"/>
  <c r="G1281" i="25" s="1"/>
  <c r="G1282" i="25" s="1"/>
  <c r="G1283" i="25" s="1"/>
  <c r="G1284" i="25" s="1"/>
  <c r="G1285" i="25" s="1"/>
  <c r="G1286" i="25" s="1"/>
  <c r="G1287" i="25" s="1"/>
  <c r="G1288" i="25" s="1"/>
  <c r="G1289" i="25" s="1"/>
  <c r="G1290" i="25" s="1"/>
  <c r="G1291" i="25" s="1"/>
  <c r="G1292" i="25" s="1"/>
  <c r="G1293" i="25" s="1"/>
  <c r="G1294" i="25" s="1"/>
  <c r="G1295" i="25" s="1"/>
  <c r="G1296" i="25" s="1"/>
  <c r="G1297" i="25" s="1"/>
  <c r="G1298" i="25" s="1"/>
  <c r="G1299" i="25" s="1"/>
  <c r="G1300" i="25" s="1"/>
  <c r="G1301" i="25" s="1"/>
  <c r="G1302" i="25" s="1"/>
  <c r="G1303" i="25" s="1"/>
  <c r="G1304" i="25" s="1"/>
  <c r="G1305" i="25" s="1"/>
  <c r="G1306" i="25" s="1"/>
  <c r="G898" i="32"/>
  <c r="G899" i="32" s="1"/>
  <c r="G900" i="32" s="1"/>
  <c r="G901" i="32" s="1"/>
  <c r="G902" i="32" s="1"/>
  <c r="G903" i="32" s="1"/>
  <c r="G904" i="32" s="1"/>
  <c r="G905" i="32" s="1"/>
  <c r="G906" i="32" s="1"/>
  <c r="G907" i="32" s="1"/>
  <c r="G908" i="32" s="1"/>
  <c r="G909" i="32" s="1"/>
  <c r="G910" i="32" s="1"/>
  <c r="G911" i="32" s="1"/>
  <c r="G912" i="32" s="1"/>
  <c r="G913" i="32" s="1"/>
  <c r="G914" i="32" s="1"/>
  <c r="G915" i="32" s="1"/>
  <c r="G916" i="32" s="1"/>
  <c r="G877" i="33"/>
  <c r="G878" i="33" s="1"/>
  <c r="G879" i="33" s="1"/>
  <c r="G880" i="33" s="1"/>
  <c r="G881" i="33" s="1"/>
  <c r="G882" i="33" s="1"/>
  <c r="G883" i="33" s="1"/>
  <c r="G884" i="33" s="1"/>
  <c r="G885" i="33" s="1"/>
  <c r="G886" i="33" s="1"/>
  <c r="G887" i="33" s="1"/>
  <c r="G888" i="33" s="1"/>
  <c r="G889" i="33" s="1"/>
  <c r="G890" i="33" s="1"/>
  <c r="G842" i="18"/>
  <c r="G843" i="18" s="1"/>
  <c r="G844" i="18" s="1"/>
  <c r="G845" i="18" s="1"/>
  <c r="G846" i="18" s="1"/>
  <c r="G847" i="18" s="1"/>
  <c r="G848" i="18" s="1"/>
  <c r="G857" i="17"/>
  <c r="G858" i="17" s="1"/>
  <c r="G859" i="17" s="1"/>
  <c r="G860" i="17" s="1"/>
  <c r="G861" i="17" s="1"/>
  <c r="G862" i="17" s="1"/>
  <c r="G863" i="17" s="1"/>
  <c r="G864" i="17" s="1"/>
  <c r="G865" i="17" s="1"/>
  <c r="G866" i="17" s="1"/>
  <c r="G867" i="17" s="1"/>
  <c r="G868" i="17" s="1"/>
  <c r="G869" i="17" s="1"/>
  <c r="G870" i="17" s="1"/>
  <c r="G871" i="17" s="1"/>
  <c r="G872" i="17" s="1"/>
  <c r="G873" i="17" s="1"/>
  <c r="G874" i="17" s="1"/>
  <c r="G875" i="17" s="1"/>
  <c r="G876" i="17" s="1"/>
  <c r="G877" i="17" s="1"/>
  <c r="G878" i="17" s="1"/>
  <c r="G879" i="17" s="1"/>
  <c r="G880" i="17" s="1"/>
  <c r="G881" i="17" s="1"/>
  <c r="G882" i="17" s="1"/>
  <c r="G883" i="17" s="1"/>
  <c r="G884" i="17" s="1"/>
  <c r="G885" i="17" s="1"/>
  <c r="G886" i="17" s="1"/>
  <c r="G887" i="17" s="1"/>
  <c r="G888" i="17" s="1"/>
  <c r="G889" i="17" s="1"/>
  <c r="G768" i="8"/>
  <c r="G769" i="8" s="1"/>
  <c r="G770" i="8" s="1"/>
  <c r="G771" i="8" s="1"/>
  <c r="G772" i="8" s="1"/>
  <c r="G773" i="8" s="1"/>
  <c r="G774" i="8" s="1"/>
  <c r="G775" i="8" s="1"/>
  <c r="G776" i="8" s="1"/>
  <c r="G777" i="8" s="1"/>
  <c r="G778" i="8" s="1"/>
  <c r="G779" i="8" s="1"/>
  <c r="G780" i="8" s="1"/>
  <c r="G781" i="8" s="1"/>
  <c r="G782" i="8" s="1"/>
  <c r="G783" i="8" s="1"/>
  <c r="G784" i="8" s="1"/>
  <c r="G785" i="8" s="1"/>
  <c r="G786" i="8" s="1"/>
  <c r="G787" i="8" s="1"/>
  <c r="G788" i="8" s="1"/>
  <c r="G789" i="8" s="1"/>
  <c r="G790" i="8" s="1"/>
  <c r="G791" i="8" s="1"/>
  <c r="G792" i="8" s="1"/>
  <c r="G793" i="8" s="1"/>
  <c r="G794" i="8" s="1"/>
  <c r="G795" i="8" s="1"/>
  <c r="G796" i="8" s="1"/>
  <c r="G797" i="8" s="1"/>
  <c r="G798" i="8" s="1"/>
  <c r="G738" i="19"/>
  <c r="G739" i="19" s="1"/>
  <c r="G740" i="19" s="1"/>
  <c r="G741" i="19" s="1"/>
  <c r="G742" i="19" s="1"/>
  <c r="G743" i="19" s="1"/>
  <c r="G744" i="19" s="1"/>
  <c r="G745" i="19" s="1"/>
  <c r="G746" i="19" s="1"/>
  <c r="G747" i="19" s="1"/>
  <c r="G748" i="19" s="1"/>
  <c r="G749" i="19" s="1"/>
  <c r="G750" i="19" s="1"/>
  <c r="G751" i="19" s="1"/>
  <c r="G752" i="19" s="1"/>
  <c r="G753" i="19" s="1"/>
  <c r="G754" i="19" s="1"/>
  <c r="G755" i="19" s="1"/>
  <c r="G756" i="19" s="1"/>
  <c r="G757" i="19" s="1"/>
  <c r="G758" i="19" s="1"/>
  <c r="G759" i="19" s="1"/>
  <c r="G760" i="19" s="1"/>
  <c r="G761" i="19" s="1"/>
  <c r="G762" i="19" s="1"/>
  <c r="G763" i="19" s="1"/>
  <c r="G764" i="19" s="1"/>
  <c r="G765" i="19" s="1"/>
  <c r="G766" i="19" s="1"/>
  <c r="G767" i="19" s="1"/>
  <c r="G768" i="19" s="1"/>
  <c r="G769" i="19" s="1"/>
  <c r="G770" i="19" s="1"/>
  <c r="G771" i="19" s="1"/>
  <c r="G772" i="19" s="1"/>
  <c r="G773" i="19" s="1"/>
  <c r="G774" i="19" s="1"/>
  <c r="G775" i="19" s="1"/>
  <c r="G776" i="19" s="1"/>
  <c r="G777" i="19" s="1"/>
  <c r="G778" i="19" s="1"/>
  <c r="G779" i="19" s="1"/>
  <c r="G780" i="19" s="1"/>
  <c r="G781" i="19" s="1"/>
  <c r="G782" i="19" s="1"/>
  <c r="G783" i="19"/>
  <c r="G784" i="19" s="1"/>
  <c r="G785" i="19" s="1"/>
  <c r="G786" i="19" s="1"/>
  <c r="G787" i="19" s="1"/>
  <c r="G788" i="19" s="1"/>
  <c r="G856" i="37"/>
  <c r="G857" i="37" s="1"/>
  <c r="G858" i="37" s="1"/>
  <c r="G859" i="37" s="1"/>
  <c r="G860" i="37" s="1"/>
  <c r="G861" i="37" s="1"/>
  <c r="G862" i="37" s="1"/>
  <c r="G863" i="37" s="1"/>
  <c r="G864" i="37" s="1"/>
  <c r="G865" i="37" s="1"/>
  <c r="G866" i="37" s="1"/>
  <c r="G867" i="37" s="1"/>
  <c r="G868" i="37" s="1"/>
  <c r="G869" i="37" s="1"/>
  <c r="G870" i="37" s="1"/>
  <c r="G871" i="37" s="1"/>
  <c r="G872" i="37" s="1"/>
  <c r="G873" i="37" s="1"/>
  <c r="G874" i="37" s="1"/>
  <c r="G875" i="37" s="1"/>
  <c r="G876" i="37" s="1"/>
  <c r="G877" i="37" s="1"/>
  <c r="G878" i="37" s="1"/>
  <c r="G879" i="37" s="1"/>
  <c r="G880" i="37" s="1"/>
  <c r="G881" i="37" s="1"/>
  <c r="G882" i="37" s="1"/>
  <c r="G883" i="37" s="1"/>
  <c r="G884" i="37" s="1"/>
  <c r="G885" i="37" s="1"/>
  <c r="G728" i="10"/>
  <c r="G729" i="10" s="1"/>
  <c r="G734" i="20"/>
  <c r="G735" i="20" s="1"/>
  <c r="G736" i="20" s="1"/>
  <c r="G737" i="20" s="1"/>
  <c r="G738" i="20" s="1"/>
  <c r="G739" i="20" s="1"/>
  <c r="G740" i="20" s="1"/>
  <c r="G741" i="20" s="1"/>
  <c r="G742" i="20" s="1"/>
  <c r="G743" i="20" s="1"/>
  <c r="G744" i="20" s="1"/>
  <c r="G745" i="20" s="1"/>
  <c r="G746" i="20" s="1"/>
  <c r="G747" i="20" s="1"/>
  <c r="G748" i="20" s="1"/>
  <c r="G686" i="11"/>
  <c r="G687" i="11" s="1"/>
  <c r="G688" i="11" s="1"/>
  <c r="G689" i="11" s="1"/>
  <c r="G690" i="11" s="1"/>
  <c r="G691" i="11" s="1"/>
  <c r="G692" i="11" s="1"/>
  <c r="G693" i="11" s="1"/>
  <c r="G694" i="11" s="1"/>
  <c r="G695" i="11" s="1"/>
  <c r="G696" i="11" s="1"/>
  <c r="G697" i="11" s="1"/>
  <c r="G698" i="11" s="1"/>
  <c r="G699" i="11" s="1"/>
  <c r="G700" i="11" s="1"/>
  <c r="G701" i="11" s="1"/>
  <c r="G702" i="11" s="1"/>
  <c r="G655" i="46"/>
  <c r="G656" i="46" s="1"/>
  <c r="G657" i="46" s="1"/>
  <c r="G658" i="46" s="1"/>
  <c r="G659" i="46" s="1"/>
  <c r="G660" i="46" s="1"/>
  <c r="G661" i="46" s="1"/>
  <c r="G662" i="46" s="1"/>
  <c r="G663" i="46" s="1"/>
  <c r="G664" i="46" s="1"/>
  <c r="G665" i="46" s="1"/>
  <c r="G666" i="46" s="1"/>
  <c r="G667" i="46" s="1"/>
  <c r="G668" i="46" s="1"/>
  <c r="G669" i="46" s="1"/>
  <c r="G670" i="46" s="1"/>
  <c r="G671" i="46" s="1"/>
  <c r="G672" i="46" s="1"/>
  <c r="G673" i="46" s="1"/>
  <c r="G674" i="46" s="1"/>
  <c r="G675" i="46" s="1"/>
  <c r="G676" i="46" s="1"/>
  <c r="G677" i="46" s="1"/>
  <c r="G678" i="46" s="1"/>
  <c r="G679" i="46" s="1"/>
  <c r="G680" i="46" s="1"/>
  <c r="G681" i="46" s="1"/>
  <c r="G688" i="21"/>
  <c r="G689" i="21" s="1"/>
  <c r="G690" i="21" s="1"/>
  <c r="G691" i="21" s="1"/>
  <c r="G692" i="21" s="1"/>
  <c r="G693" i="21" s="1"/>
  <c r="G694" i="21" s="1"/>
  <c r="G695" i="21" s="1"/>
  <c r="G696" i="21" s="1"/>
  <c r="G697" i="21" s="1"/>
  <c r="G698" i="21" s="1"/>
  <c r="G699" i="21" s="1"/>
  <c r="G700" i="21" s="1"/>
  <c r="G701" i="21" s="1"/>
  <c r="G702" i="21" s="1"/>
  <c r="G703" i="21" s="1"/>
  <c r="G704" i="21" s="1"/>
  <c r="G705" i="21" s="1"/>
  <c r="G706" i="21" s="1"/>
  <c r="G707" i="21" s="1"/>
  <c r="G708" i="21" s="1"/>
  <c r="G709" i="21" s="1"/>
  <c r="G710" i="21" s="1"/>
  <c r="G711" i="21" s="1"/>
  <c r="G712" i="21" s="1"/>
  <c r="G713" i="21" s="1"/>
  <c r="G714" i="21" s="1"/>
  <c r="G715" i="21" s="1"/>
  <c r="G716" i="21" s="1"/>
  <c r="G717" i="21" s="1"/>
  <c r="G628" i="30"/>
  <c r="G629" i="30" s="1"/>
  <c r="G630" i="30" s="1"/>
  <c r="G631" i="30" s="1"/>
  <c r="G632" i="30" s="1"/>
  <c r="G633" i="30" s="1"/>
  <c r="G634" i="30" s="1"/>
  <c r="G635" i="30" s="1"/>
  <c r="G718" i="21"/>
  <c r="G719" i="21" s="1"/>
  <c r="G720" i="21" s="1"/>
  <c r="G721" i="21" s="1"/>
  <c r="G722" i="21" s="1"/>
  <c r="G723" i="21" s="1"/>
  <c r="G724" i="21" s="1"/>
  <c r="G725" i="21" s="1"/>
  <c r="G726" i="21" s="1"/>
  <c r="G727" i="21" s="1"/>
  <c r="G615" i="27"/>
  <c r="G616" i="27" s="1"/>
  <c r="G617" i="27" s="1"/>
  <c r="G618" i="27" s="1"/>
  <c r="G619" i="27" s="1"/>
  <c r="G620" i="27" s="1"/>
  <c r="G621" i="27" s="1"/>
  <c r="G622" i="27" s="1"/>
  <c r="G623" i="27" s="1"/>
  <c r="G624" i="27" s="1"/>
  <c r="G625" i="27" s="1"/>
  <c r="G484" i="12"/>
  <c r="G485" i="12" s="1"/>
  <c r="G486" i="12" s="1"/>
  <c r="G487" i="12" s="1"/>
  <c r="G488" i="12" s="1"/>
  <c r="G489" i="12" s="1"/>
  <c r="G490" i="12" s="1"/>
  <c r="G642" i="9"/>
  <c r="G586" i="16"/>
  <c r="G587" i="16" s="1"/>
  <c r="G588" i="16" s="1"/>
  <c r="G589" i="16" s="1"/>
  <c r="G590" i="16" s="1"/>
  <c r="G591" i="16" s="1"/>
  <c r="G592" i="16" s="1"/>
  <c r="G581" i="13"/>
  <c r="G582" i="13" s="1"/>
  <c r="G583" i="13" s="1"/>
  <c r="G584" i="13" s="1"/>
  <c r="G585" i="13" s="1"/>
  <c r="G586" i="13" s="1"/>
  <c r="G587" i="13" s="1"/>
  <c r="G581" i="34"/>
  <c r="G582" i="34" s="1"/>
  <c r="G583" i="34" s="1"/>
  <c r="G584" i="34" s="1"/>
  <c r="G585" i="34" s="1"/>
  <c r="G586" i="34" s="1"/>
  <c r="G587" i="34" s="1"/>
  <c r="G588" i="34" s="1"/>
  <c r="G589" i="34" s="1"/>
  <c r="G590" i="34" s="1"/>
  <c r="G591" i="34" s="1"/>
  <c r="G592" i="34" s="1"/>
  <c r="G593" i="34" s="1"/>
  <c r="G594" i="34" s="1"/>
  <c r="G595" i="34" s="1"/>
  <c r="G596" i="34" s="1"/>
  <c r="G597" i="34" s="1"/>
  <c r="G598" i="34" s="1"/>
  <c r="G599" i="34" s="1"/>
  <c r="G600" i="34" s="1"/>
  <c r="G601" i="34" s="1"/>
  <c r="G602" i="34" s="1"/>
  <c r="G603" i="34" s="1"/>
  <c r="G604" i="34" s="1"/>
  <c r="G605" i="34" s="1"/>
  <c r="G606" i="34" s="1"/>
  <c r="G607" i="34" s="1"/>
  <c r="G608" i="34" s="1"/>
  <c r="G609" i="34" s="1"/>
  <c r="G610" i="34" s="1"/>
  <c r="G611" i="34" s="1"/>
  <c r="G612" i="34" s="1"/>
  <c r="G613" i="34" s="1"/>
  <c r="G614" i="34" s="1"/>
  <c r="G615" i="34" s="1"/>
  <c r="G616" i="34" s="1"/>
  <c r="G617" i="34" s="1"/>
  <c r="G618" i="34" s="1"/>
  <c r="G619" i="34" s="1"/>
  <c r="G620" i="34" s="1"/>
  <c r="G621" i="34" s="1"/>
  <c r="G622" i="34" s="1"/>
  <c r="G623" i="34" s="1"/>
  <c r="G624" i="34" s="1"/>
  <c r="G625" i="34" s="1"/>
  <c r="G626" i="34" s="1"/>
  <c r="G627" i="34" s="1"/>
  <c r="G628" i="34" s="1"/>
  <c r="G629" i="34" s="1"/>
  <c r="G630" i="34" s="1"/>
  <c r="G573" i="47"/>
  <c r="G574" i="47" s="1"/>
  <c r="G575" i="47" s="1"/>
  <c r="G576" i="47" s="1"/>
  <c r="G577" i="47" s="1"/>
  <c r="G578" i="47" s="1"/>
  <c r="G579" i="47" s="1"/>
  <c r="G580" i="47" s="1"/>
  <c r="G581" i="47" s="1"/>
  <c r="G582" i="47" s="1"/>
  <c r="G583" i="47" s="1"/>
  <c r="G584" i="47" s="1"/>
  <c r="G585" i="47" s="1"/>
  <c r="G586" i="47" s="1"/>
  <c r="G587" i="47" s="1"/>
  <c r="G588" i="47" s="1"/>
  <c r="G589" i="47" s="1"/>
  <c r="G590" i="47" s="1"/>
  <c r="G591" i="47" s="1"/>
  <c r="G534" i="31"/>
  <c r="G535" i="31" s="1"/>
  <c r="G536" i="31" s="1"/>
  <c r="G537" i="31" s="1"/>
  <c r="G538" i="31" s="1"/>
  <c r="G539" i="31" s="1"/>
  <c r="G540" i="31" s="1"/>
  <c r="G541" i="31" s="1"/>
  <c r="G542" i="31" s="1"/>
  <c r="G543" i="31" s="1"/>
  <c r="G544" i="31" s="1"/>
  <c r="G545" i="31" s="1"/>
  <c r="G546" i="31" s="1"/>
  <c r="G547" i="31" s="1"/>
  <c r="G548" i="31" s="1"/>
  <c r="G549" i="31" s="1"/>
  <c r="G550" i="31" s="1"/>
  <c r="G551" i="31" s="1"/>
  <c r="G552" i="31" s="1"/>
  <c r="G553" i="31" s="1"/>
  <c r="G554" i="31" s="1"/>
  <c r="G555" i="31" s="1"/>
  <c r="G556" i="31" s="1"/>
  <c r="G557" i="31" s="1"/>
  <c r="G558" i="31" s="1"/>
  <c r="G559" i="31" s="1"/>
  <c r="G560" i="31" s="1"/>
  <c r="G561" i="31" s="1"/>
  <c r="G562" i="31" s="1"/>
  <c r="G563" i="31" s="1"/>
  <c r="G564" i="31" s="1"/>
  <c r="G565" i="31" s="1"/>
  <c r="G566" i="31" s="1"/>
  <c r="G567" i="31" s="1"/>
  <c r="G568" i="31" s="1"/>
  <c r="G569" i="31" s="1"/>
  <c r="G570" i="31" s="1"/>
  <c r="G549" i="42"/>
  <c r="G550" i="42" s="1"/>
  <c r="G551" i="42" s="1"/>
  <c r="G552" i="42" s="1"/>
  <c r="G553" i="42" s="1"/>
  <c r="G554" i="42" s="1"/>
  <c r="G555" i="42" s="1"/>
  <c r="G556" i="42" s="1"/>
  <c r="G491" i="12"/>
  <c r="G492" i="12" s="1"/>
  <c r="G493" i="12" s="1"/>
  <c r="G494" i="12" s="1"/>
  <c r="G495" i="12" s="1"/>
  <c r="G496" i="12" s="1"/>
  <c r="G497" i="12" s="1"/>
  <c r="G498" i="12" s="1"/>
  <c r="G499" i="12" s="1"/>
  <c r="G595" i="22"/>
  <c r="G596" i="22" s="1"/>
  <c r="G597" i="22" s="1"/>
  <c r="G598" i="22" s="1"/>
  <c r="G599" i="22" s="1"/>
  <c r="G600" i="22" s="1"/>
  <c r="G601" i="22" s="1"/>
  <c r="G602" i="22" s="1"/>
  <c r="G603" i="22" s="1"/>
  <c r="G604" i="22" s="1"/>
  <c r="G605" i="22" s="1"/>
  <c r="G606" i="22" s="1"/>
  <c r="G607" i="22" s="1"/>
  <c r="G608" i="22" s="1"/>
  <c r="G609" i="22" s="1"/>
  <c r="G610" i="22" s="1"/>
  <c r="G611" i="22" s="1"/>
  <c r="G612" i="22" s="1"/>
  <c r="G613" i="22" s="1"/>
  <c r="G614" i="22" s="1"/>
  <c r="G615" i="22" s="1"/>
  <c r="G616" i="22" s="1"/>
  <c r="G617" i="22" s="1"/>
  <c r="G618" i="22" s="1"/>
  <c r="G619" i="22" s="1"/>
  <c r="G620" i="22" s="1"/>
  <c r="G621" i="22" s="1"/>
  <c r="G622" i="22" s="1"/>
  <c r="G623" i="22" s="1"/>
  <c r="G624" i="22" s="1"/>
  <c r="G625" i="22" s="1"/>
  <c r="G626" i="22" s="1"/>
  <c r="G627" i="22" s="1"/>
  <c r="G628" i="22" s="1"/>
  <c r="G629" i="22" s="1"/>
  <c r="G630" i="22" s="1"/>
  <c r="G584" i="3"/>
  <c r="G549" i="15"/>
  <c r="G550" i="15" s="1"/>
  <c r="G551" i="15" s="1"/>
  <c r="G552" i="15" s="1"/>
  <c r="G553" i="15" s="1"/>
  <c r="G554" i="15" s="1"/>
  <c r="G555" i="15" s="1"/>
  <c r="G556" i="15" s="1"/>
  <c r="G557" i="15" s="1"/>
  <c r="G558" i="15" s="1"/>
  <c r="G559" i="15" s="1"/>
  <c r="G560" i="15" s="1"/>
  <c r="G561" i="15" s="1"/>
  <c r="G562" i="15" s="1"/>
  <c r="G516" i="45"/>
  <c r="G517" i="45" s="1"/>
  <c r="G518" i="45" s="1"/>
  <c r="G519" i="45" s="1"/>
  <c r="G520" i="45" s="1"/>
  <c r="G521" i="45" s="1"/>
  <c r="G522" i="45" s="1"/>
  <c r="G526" i="23"/>
  <c r="G527" i="23" s="1"/>
  <c r="G603" i="40"/>
  <c r="G604" i="40" s="1"/>
  <c r="G605" i="40" s="1"/>
  <c r="G606" i="40" s="1"/>
  <c r="G607" i="40" s="1"/>
  <c r="G608" i="40" s="1"/>
  <c r="G609" i="40" s="1"/>
  <c r="G610" i="40" s="1"/>
  <c r="G478" i="7"/>
  <c r="G479" i="7" s="1"/>
  <c r="G480" i="7" s="1"/>
  <c r="G481" i="7" s="1"/>
  <c r="G482" i="7" s="1"/>
  <c r="G483" i="7" s="1"/>
  <c r="G484" i="7" s="1"/>
  <c r="G485" i="7" s="1"/>
  <c r="G427" i="2"/>
  <c r="G428" i="2" s="1"/>
  <c r="G429" i="2" s="1"/>
  <c r="G430" i="2" s="1"/>
  <c r="G431" i="2" s="1"/>
  <c r="G432" i="2" s="1"/>
  <c r="G433" i="2" s="1"/>
  <c r="G434" i="2" s="1"/>
  <c r="G435" i="2" s="1"/>
  <c r="G289" i="14"/>
  <c r="G290" i="14" s="1"/>
  <c r="G291" i="14" s="1"/>
  <c r="G292" i="14" s="1"/>
  <c r="G293" i="14" s="1"/>
  <c r="G294" i="14" s="1"/>
  <c r="G295" i="14" s="1"/>
  <c r="G296" i="14" s="1"/>
  <c r="G297" i="14" s="1"/>
  <c r="G298" i="14" s="1"/>
  <c r="G299" i="14" s="1"/>
  <c r="G300" i="14" s="1"/>
  <c r="G301" i="14" s="1"/>
  <c r="G302" i="14" s="1"/>
  <c r="G303" i="14" s="1"/>
  <c r="G304" i="14" s="1"/>
  <c r="G305" i="14" s="1"/>
  <c r="G1019" i="24" l="1"/>
  <c r="G1020" i="24" s="1"/>
  <c r="G1021" i="24" s="1"/>
  <c r="G1022" i="24" s="1"/>
  <c r="G1023" i="24" s="1"/>
  <c r="G1006" i="41"/>
  <c r="G1007" i="41" s="1"/>
  <c r="C30" i="49"/>
  <c r="AC30" i="49" s="1"/>
  <c r="G1307" i="25"/>
  <c r="G1308" i="25" s="1"/>
  <c r="G1309" i="25" s="1"/>
  <c r="G1310" i="25" s="1"/>
  <c r="G1311" i="25" s="1"/>
  <c r="G1312" i="25" s="1"/>
  <c r="G1313" i="25" s="1"/>
  <c r="G1314" i="25" s="1"/>
  <c r="G997" i="29"/>
  <c r="G998" i="29" s="1"/>
  <c r="G891" i="33"/>
  <c r="G892" i="33" s="1"/>
  <c r="G893" i="33" s="1"/>
  <c r="G894" i="33" s="1"/>
  <c r="G895" i="33" s="1"/>
  <c r="G896" i="33" s="1"/>
  <c r="G897" i="33" s="1"/>
  <c r="G898" i="33" s="1"/>
  <c r="G899" i="33" s="1"/>
  <c r="G900" i="33" s="1"/>
  <c r="G901" i="33" s="1"/>
  <c r="G902" i="33" s="1"/>
  <c r="G903" i="33" s="1"/>
  <c r="G904" i="33" s="1"/>
  <c r="G905" i="33" s="1"/>
  <c r="G906" i="33" s="1"/>
  <c r="G907" i="33" s="1"/>
  <c r="G908" i="33" s="1"/>
  <c r="G909" i="33" s="1"/>
  <c r="G910" i="33" s="1"/>
  <c r="G911" i="33" s="1"/>
  <c r="G912" i="33" s="1"/>
  <c r="G913" i="33" s="1"/>
  <c r="G914" i="33" s="1"/>
  <c r="G917" i="32"/>
  <c r="G918" i="32" s="1"/>
  <c r="G919" i="32" s="1"/>
  <c r="G920" i="32" s="1"/>
  <c r="G921" i="32" s="1"/>
  <c r="G922" i="32" s="1"/>
  <c r="G923" i="32" s="1"/>
  <c r="G924" i="32" s="1"/>
  <c r="G925" i="32" s="1"/>
  <c r="G926" i="32" s="1"/>
  <c r="G890" i="17"/>
  <c r="G891" i="17" s="1"/>
  <c r="G892" i="17" s="1"/>
  <c r="G893" i="17" s="1"/>
  <c r="G894" i="17" s="1"/>
  <c r="G895" i="17" s="1"/>
  <c r="G896" i="17" s="1"/>
  <c r="G897" i="17" s="1"/>
  <c r="G898" i="17" s="1"/>
  <c r="G899" i="17" s="1"/>
  <c r="G900" i="17" s="1"/>
  <c r="G901" i="17" s="1"/>
  <c r="G902" i="17" s="1"/>
  <c r="G903" i="17" s="1"/>
  <c r="G904" i="17" s="1"/>
  <c r="G905" i="17" s="1"/>
  <c r="G906" i="17" s="1"/>
  <c r="G907" i="17" s="1"/>
  <c r="G908" i="17" s="1"/>
  <c r="G909" i="17" s="1"/>
  <c r="G910" i="17" s="1"/>
  <c r="G911" i="17" s="1"/>
  <c r="G912" i="17" s="1"/>
  <c r="G913" i="17" s="1"/>
  <c r="G914" i="17" s="1"/>
  <c r="G915" i="17" s="1"/>
  <c r="G916" i="17" s="1"/>
  <c r="G917" i="17" s="1"/>
  <c r="G918" i="17" s="1"/>
  <c r="G919" i="17" s="1"/>
  <c r="G920" i="17" s="1"/>
  <c r="G921" i="17" s="1"/>
  <c r="G922" i="17" s="1"/>
  <c r="G923" i="17" s="1"/>
  <c r="G924" i="17" s="1"/>
  <c r="G925" i="17" s="1"/>
  <c r="G926" i="17" s="1"/>
  <c r="G927" i="17" s="1"/>
  <c r="G928" i="17" s="1"/>
  <c r="G929" i="17" s="1"/>
  <c r="G930" i="17" s="1"/>
  <c r="G931" i="17" s="1"/>
  <c r="G932" i="17" s="1"/>
  <c r="G933" i="17" s="1"/>
  <c r="G934" i="17" s="1"/>
  <c r="G935" i="17" s="1"/>
  <c r="G936" i="17" s="1"/>
  <c r="G937" i="17" s="1"/>
  <c r="G938" i="17" s="1"/>
  <c r="G939" i="17" s="1"/>
  <c r="G940" i="17" s="1"/>
  <c r="G941" i="17" s="1"/>
  <c r="G942" i="17" s="1"/>
  <c r="G943" i="17" s="1"/>
  <c r="G944" i="17" s="1"/>
  <c r="G945" i="17" s="1"/>
  <c r="G946" i="17" s="1"/>
  <c r="G947" i="17" s="1"/>
  <c r="G948" i="17" s="1"/>
  <c r="G949" i="17" s="1"/>
  <c r="G950" i="17" s="1"/>
  <c r="G951" i="17" s="1"/>
  <c r="G952" i="17" s="1"/>
  <c r="G953" i="17" s="1"/>
  <c r="G954" i="17" s="1"/>
  <c r="G955" i="17" s="1"/>
  <c r="G956" i="17" s="1"/>
  <c r="G849" i="18"/>
  <c r="G850" i="18" s="1"/>
  <c r="G851" i="18" s="1"/>
  <c r="G852" i="18" s="1"/>
  <c r="G799" i="8"/>
  <c r="G800" i="8" s="1"/>
  <c r="G801" i="8" s="1"/>
  <c r="G802" i="8" s="1"/>
  <c r="G803" i="8" s="1"/>
  <c r="G804" i="8" s="1"/>
  <c r="G805" i="8" s="1"/>
  <c r="G806" i="8" s="1"/>
  <c r="G807" i="8" s="1"/>
  <c r="G808" i="8" s="1"/>
  <c r="G809" i="8" s="1"/>
  <c r="G810" i="8" s="1"/>
  <c r="G811" i="8" s="1"/>
  <c r="G812" i="8" s="1"/>
  <c r="G813" i="8" s="1"/>
  <c r="G814" i="8" s="1"/>
  <c r="G815" i="8" s="1"/>
  <c r="G886" i="37"/>
  <c r="G887" i="37" s="1"/>
  <c r="G888" i="37" s="1"/>
  <c r="G889" i="37" s="1"/>
  <c r="G890" i="37" s="1"/>
  <c r="G891" i="37" s="1"/>
  <c r="G892" i="37" s="1"/>
  <c r="G893" i="37" s="1"/>
  <c r="G894" i="37" s="1"/>
  <c r="G895" i="37" s="1"/>
  <c r="G896" i="37" s="1"/>
  <c r="G897" i="37" s="1"/>
  <c r="G898" i="37" s="1"/>
  <c r="G749" i="20"/>
  <c r="G750" i="20" s="1"/>
  <c r="G751" i="20" s="1"/>
  <c r="G752" i="20" s="1"/>
  <c r="G753" i="20" s="1"/>
  <c r="G754" i="20" s="1"/>
  <c r="G755" i="20" s="1"/>
  <c r="G756" i="20" s="1"/>
  <c r="G757" i="20" s="1"/>
  <c r="G758" i="20" s="1"/>
  <c r="G759" i="20" s="1"/>
  <c r="G760" i="20" s="1"/>
  <c r="G761" i="20" s="1"/>
  <c r="G762" i="20" s="1"/>
  <c r="G763" i="20" s="1"/>
  <c r="G764" i="20" s="1"/>
  <c r="G765" i="20" s="1"/>
  <c r="G766" i="20" s="1"/>
  <c r="G767" i="20" s="1"/>
  <c r="G768" i="20" s="1"/>
  <c r="G769" i="20" s="1"/>
  <c r="G770" i="20" s="1"/>
  <c r="G771" i="20" s="1"/>
  <c r="G789" i="19"/>
  <c r="G790" i="19" s="1"/>
  <c r="G791" i="19" s="1"/>
  <c r="G792" i="19" s="1"/>
  <c r="G793" i="19" s="1"/>
  <c r="G794" i="19" s="1"/>
  <c r="G795" i="19" s="1"/>
  <c r="G796" i="19" s="1"/>
  <c r="G797" i="19" s="1"/>
  <c r="G798" i="19" s="1"/>
  <c r="G799" i="19" s="1"/>
  <c r="G800" i="19" s="1"/>
  <c r="G801" i="19" s="1"/>
  <c r="G802" i="19" s="1"/>
  <c r="G803" i="19" s="1"/>
  <c r="G730" i="10"/>
  <c r="G682" i="46"/>
  <c r="G683" i="46" s="1"/>
  <c r="G703" i="11"/>
  <c r="G704" i="11" s="1"/>
  <c r="G705" i="11" s="1"/>
  <c r="G706" i="11" s="1"/>
  <c r="G707" i="11" s="1"/>
  <c r="G708" i="11" s="1"/>
  <c r="G709" i="11" s="1"/>
  <c r="G710" i="11" s="1"/>
  <c r="G711" i="11" s="1"/>
  <c r="G712" i="11" s="1"/>
  <c r="G713" i="11" s="1"/>
  <c r="G714" i="11" s="1"/>
  <c r="G715" i="11" s="1"/>
  <c r="G716" i="11" s="1"/>
  <c r="G717" i="11" s="1"/>
  <c r="G718" i="11" s="1"/>
  <c r="G719" i="11" s="1"/>
  <c r="G720" i="11" s="1"/>
  <c r="G721" i="11" s="1"/>
  <c r="G636" i="30"/>
  <c r="G637" i="30" s="1"/>
  <c r="G638" i="30" s="1"/>
  <c r="G639" i="30" s="1"/>
  <c r="G640" i="30" s="1"/>
  <c r="G641" i="30" s="1"/>
  <c r="G642" i="30" s="1"/>
  <c r="G643" i="30" s="1"/>
  <c r="G644" i="30" s="1"/>
  <c r="G645" i="30" s="1"/>
  <c r="G646" i="30" s="1"/>
  <c r="G647" i="30" s="1"/>
  <c r="G648" i="30" s="1"/>
  <c r="G649" i="30" s="1"/>
  <c r="G650" i="30" s="1"/>
  <c r="G651" i="30" s="1"/>
  <c r="G652" i="30" s="1"/>
  <c r="G631" i="34"/>
  <c r="G632" i="34" s="1"/>
  <c r="G633" i="34" s="1"/>
  <c r="G634" i="34" s="1"/>
  <c r="G635" i="34" s="1"/>
  <c r="G636" i="34" s="1"/>
  <c r="G637" i="34" s="1"/>
  <c r="G638" i="34" s="1"/>
  <c r="G728" i="21"/>
  <c r="G626" i="27"/>
  <c r="G627" i="27" s="1"/>
  <c r="G628" i="27" s="1"/>
  <c r="G629" i="27" s="1"/>
  <c r="G630" i="27" s="1"/>
  <c r="G631" i="27" s="1"/>
  <c r="G643" i="9"/>
  <c r="G644" i="9" s="1"/>
  <c r="G593" i="16"/>
  <c r="G594" i="16" s="1"/>
  <c r="G595" i="16" s="1"/>
  <c r="G596" i="16" s="1"/>
  <c r="G597" i="16" s="1"/>
  <c r="G598" i="16" s="1"/>
  <c r="G599" i="16" s="1"/>
  <c r="G600" i="16" s="1"/>
  <c r="G601" i="16" s="1"/>
  <c r="G588" i="13"/>
  <c r="G589" i="13" s="1"/>
  <c r="G590" i="13" s="1"/>
  <c r="G591" i="13" s="1"/>
  <c r="G592" i="13" s="1"/>
  <c r="G593" i="13" s="1"/>
  <c r="G594" i="13" s="1"/>
  <c r="G595" i="13" s="1"/>
  <c r="G592" i="47"/>
  <c r="G593" i="47" s="1"/>
  <c r="G594" i="47" s="1"/>
  <c r="G571" i="31"/>
  <c r="G572" i="31" s="1"/>
  <c r="G573" i="31" s="1"/>
  <c r="G574" i="31" s="1"/>
  <c r="G575" i="31" s="1"/>
  <c r="G576" i="31" s="1"/>
  <c r="G577" i="31" s="1"/>
  <c r="G578" i="31" s="1"/>
  <c r="G579" i="31" s="1"/>
  <c r="G580" i="31" s="1"/>
  <c r="G581" i="31" s="1"/>
  <c r="G582" i="31" s="1"/>
  <c r="G583" i="31" s="1"/>
  <c r="G584" i="31" s="1"/>
  <c r="G585" i="31" s="1"/>
  <c r="G586" i="31" s="1"/>
  <c r="G587" i="31" s="1"/>
  <c r="G588" i="31" s="1"/>
  <c r="G589" i="31" s="1"/>
  <c r="G590" i="31" s="1"/>
  <c r="G591" i="31" s="1"/>
  <c r="G592" i="31" s="1"/>
  <c r="G593" i="31" s="1"/>
  <c r="G594" i="31" s="1"/>
  <c r="G595" i="31" s="1"/>
  <c r="G596" i="31" s="1"/>
  <c r="G597" i="31" s="1"/>
  <c r="G598" i="31" s="1"/>
  <c r="G599" i="31" s="1"/>
  <c r="G600" i="31" s="1"/>
  <c r="G601" i="31" s="1"/>
  <c r="G602" i="31" s="1"/>
  <c r="G557" i="42"/>
  <c r="G558" i="42" s="1"/>
  <c r="G559" i="42" s="1"/>
  <c r="G560" i="42" s="1"/>
  <c r="G561" i="42" s="1"/>
  <c r="G562" i="42" s="1"/>
  <c r="G563" i="42" s="1"/>
  <c r="G500" i="12"/>
  <c r="G501" i="12" s="1"/>
  <c r="G502" i="12" s="1"/>
  <c r="G503" i="12" s="1"/>
  <c r="G504" i="12" s="1"/>
  <c r="G505" i="12" s="1"/>
  <c r="G637" i="39"/>
  <c r="G638" i="39" s="1"/>
  <c r="G639" i="39" s="1"/>
  <c r="G640" i="39" s="1"/>
  <c r="G641" i="39" s="1"/>
  <c r="G642" i="39" s="1"/>
  <c r="G643" i="39" s="1"/>
  <c r="G644" i="39" s="1"/>
  <c r="G645" i="39" s="1"/>
  <c r="G646" i="39" s="1"/>
  <c r="G647" i="39" s="1"/>
  <c r="G648" i="39" s="1"/>
  <c r="G649" i="39" s="1"/>
  <c r="G650" i="39" s="1"/>
  <c r="G651" i="39" s="1"/>
  <c r="G652" i="39" s="1"/>
  <c r="G653" i="39" s="1"/>
  <c r="G654" i="39" s="1"/>
  <c r="G655" i="39" s="1"/>
  <c r="G585" i="3"/>
  <c r="G586" i="3" s="1"/>
  <c r="G587" i="3" s="1"/>
  <c r="G588" i="3" s="1"/>
  <c r="G589" i="3" s="1"/>
  <c r="G590" i="3" s="1"/>
  <c r="G591" i="3" s="1"/>
  <c r="G592" i="3" s="1"/>
  <c r="G593" i="3" s="1"/>
  <c r="G594" i="3" s="1"/>
  <c r="G563" i="15"/>
  <c r="G564" i="15" s="1"/>
  <c r="G565" i="15" s="1"/>
  <c r="G611" i="40"/>
  <c r="G612" i="40" s="1"/>
  <c r="G613" i="40" s="1"/>
  <c r="G528" i="23"/>
  <c r="G529" i="23" s="1"/>
  <c r="G530" i="23" s="1"/>
  <c r="G531" i="23" s="1"/>
  <c r="G532" i="23" s="1"/>
  <c r="G533" i="23" s="1"/>
  <c r="G534" i="23" s="1"/>
  <c r="G523" i="45"/>
  <c r="G524" i="45" s="1"/>
  <c r="G525" i="45" s="1"/>
  <c r="G526" i="45" s="1"/>
  <c r="G527" i="45" s="1"/>
  <c r="G528" i="45" s="1"/>
  <c r="G529" i="45" s="1"/>
  <c r="G486" i="7"/>
  <c r="G487" i="7" s="1"/>
  <c r="G488" i="7" s="1"/>
  <c r="G489" i="7" s="1"/>
  <c r="G490" i="7" s="1"/>
  <c r="G491" i="7" s="1"/>
  <c r="G436" i="2"/>
  <c r="G437" i="2" s="1"/>
  <c r="G438" i="2" s="1"/>
  <c r="G439" i="2" s="1"/>
  <c r="G440" i="2" s="1"/>
  <c r="G441" i="2" s="1"/>
  <c r="G442" i="2" s="1"/>
  <c r="G443" i="2" s="1"/>
  <c r="G444" i="2" s="1"/>
  <c r="G306" i="14"/>
  <c r="G307" i="14" s="1"/>
  <c r="G308" i="14" s="1"/>
  <c r="G309" i="14" s="1"/>
  <c r="G310" i="14" s="1"/>
  <c r="G311" i="14" s="1"/>
  <c r="G312" i="14" s="1"/>
  <c r="G313" i="14" s="1"/>
  <c r="G314" i="14" s="1"/>
  <c r="G315" i="14" s="1"/>
  <c r="G316" i="14" s="1"/>
  <c r="G317" i="14" s="1"/>
  <c r="G318" i="14" s="1"/>
  <c r="G319" i="14" s="1"/>
  <c r="G320" i="14" s="1"/>
  <c r="G321" i="14" s="1"/>
  <c r="G322" i="14" s="1"/>
  <c r="G323" i="14" s="1"/>
  <c r="G324" i="14" s="1"/>
  <c r="G325" i="14" s="1"/>
  <c r="G326" i="14" s="1"/>
  <c r="G327" i="14" s="1"/>
  <c r="G328" i="14" s="1"/>
  <c r="G329" i="14" s="1"/>
  <c r="G330" i="14" s="1"/>
  <c r="G331" i="14" s="1"/>
  <c r="G1024" i="24" l="1"/>
  <c r="G1025" i="24" s="1"/>
  <c r="G1026" i="24" s="1"/>
  <c r="G1027" i="24" s="1"/>
  <c r="G1028" i="24" s="1"/>
  <c r="G1029" i="24" s="1"/>
  <c r="G1030" i="24" s="1"/>
  <c r="G1031" i="24" s="1"/>
  <c r="G1032" i="24" s="1"/>
  <c r="G1008" i="41"/>
  <c r="G1009" i="41" s="1"/>
  <c r="G1010" i="41" s="1"/>
  <c r="G1015" i="41" s="1"/>
  <c r="G1016" i="41" s="1"/>
  <c r="G1017" i="41" s="1"/>
  <c r="G1018" i="41" s="1"/>
  <c r="G1019" i="41" s="1"/>
  <c r="G1020" i="41" s="1"/>
  <c r="G1021" i="41" s="1"/>
  <c r="G1022" i="41" s="1"/>
  <c r="G1023" i="41" s="1"/>
  <c r="G1024" i="41" s="1"/>
  <c r="G1025" i="41" s="1"/>
  <c r="G1026" i="41" s="1"/>
  <c r="G1027" i="41" s="1"/>
  <c r="G1028" i="41" s="1"/>
  <c r="G1029" i="41" s="1"/>
  <c r="G1030" i="41" s="1"/>
  <c r="G1031" i="41" s="1"/>
  <c r="G1032" i="41" s="1"/>
  <c r="G1033" i="41" s="1"/>
  <c r="G1034" i="41" s="1"/>
  <c r="G1035" i="41" s="1"/>
  <c r="G1036" i="41" s="1"/>
  <c r="G1037" i="41" s="1"/>
  <c r="G1038" i="41" s="1"/>
  <c r="G1039" i="41" s="1"/>
  <c r="G1040" i="41" s="1"/>
  <c r="G1041" i="41" s="1"/>
  <c r="G1042" i="41" s="1"/>
  <c r="G1043" i="41" s="1"/>
  <c r="G1044" i="41" s="1"/>
  <c r="G1045" i="41" s="1"/>
  <c r="G1046" i="41" s="1"/>
  <c r="G1047" i="41" s="1"/>
  <c r="G1048" i="41" s="1"/>
  <c r="G1049" i="41" s="1"/>
  <c r="G1050" i="41" s="1"/>
  <c r="G1051" i="41" s="1"/>
  <c r="G1052" i="41" s="1"/>
  <c r="G1053" i="41" s="1"/>
  <c r="G1054" i="41" s="1"/>
  <c r="G1055" i="41" s="1"/>
  <c r="G1056" i="41" s="1"/>
  <c r="G1057" i="41" s="1"/>
  <c r="G1058" i="41" s="1"/>
  <c r="G1059" i="41" s="1"/>
  <c r="G1060" i="41" s="1"/>
  <c r="G1061" i="41" s="1"/>
  <c r="G1062" i="41" s="1"/>
  <c r="G1063" i="41" s="1"/>
  <c r="G1064" i="41" s="1"/>
  <c r="G1065" i="41" s="1"/>
  <c r="G1066" i="41" s="1"/>
  <c r="G1067" i="41" s="1"/>
  <c r="G1068" i="41" s="1"/>
  <c r="G1069" i="41" s="1"/>
  <c r="G1070" i="41" s="1"/>
  <c r="G1071" i="41" s="1"/>
  <c r="G1072" i="41" s="1"/>
  <c r="G1073" i="41" s="1"/>
  <c r="G1074" i="41" s="1"/>
  <c r="G1075" i="41" s="1"/>
  <c r="G1076" i="41" s="1"/>
  <c r="G1077" i="41" s="1"/>
  <c r="G1078" i="41" s="1"/>
  <c r="G1079" i="41" s="1"/>
  <c r="G1080" i="41" s="1"/>
  <c r="G1081" i="41" s="1"/>
  <c r="G1082" i="41" s="1"/>
  <c r="G1083" i="41" s="1"/>
  <c r="G1084" i="41" s="1"/>
  <c r="G1085" i="41" s="1"/>
  <c r="G1086" i="41" s="1"/>
  <c r="G1087" i="41" s="1"/>
  <c r="G1088" i="41" s="1"/>
  <c r="G1089" i="41" s="1"/>
  <c r="G1090" i="41" s="1"/>
  <c r="G1091" i="41" s="1"/>
  <c r="G1092" i="41" s="1"/>
  <c r="G1093" i="41" s="1"/>
  <c r="G1094" i="41" s="1"/>
  <c r="G1095" i="41" s="1"/>
  <c r="G1096" i="41" s="1"/>
  <c r="G1097" i="41" s="1"/>
  <c r="G1098" i="41" s="1"/>
  <c r="G1099" i="41" s="1"/>
  <c r="G1100" i="41" s="1"/>
  <c r="G1101" i="41" s="1"/>
  <c r="G1102" i="41" s="1"/>
  <c r="G1103" i="41" s="1"/>
  <c r="G1104" i="41" s="1"/>
  <c r="G1105" i="41" s="1"/>
  <c r="G1106" i="41" s="1"/>
  <c r="G1107" i="41" s="1"/>
  <c r="G1108" i="41" s="1"/>
  <c r="G1109" i="41" s="1"/>
  <c r="G1110" i="41" s="1"/>
  <c r="G1111" i="41" s="1"/>
  <c r="G1112" i="41" s="1"/>
  <c r="G1113" i="41" s="1"/>
  <c r="G1114" i="41" s="1"/>
  <c r="G1115" i="41" s="1"/>
  <c r="G1116" i="41" s="1"/>
  <c r="G1117" i="41" s="1"/>
  <c r="G1118" i="41" s="1"/>
  <c r="G1119" i="41" s="1"/>
  <c r="G1120" i="41" s="1"/>
  <c r="G1121" i="41" s="1"/>
  <c r="G1122" i="41" s="1"/>
  <c r="G1123" i="41" s="1"/>
  <c r="G1124" i="41" s="1"/>
  <c r="G1125" i="41" s="1"/>
  <c r="G1126" i="41" s="1"/>
  <c r="G1127" i="41" s="1"/>
  <c r="G1128" i="41" s="1"/>
  <c r="G1129" i="41" s="1"/>
  <c r="G1130" i="41" s="1"/>
  <c r="G1131" i="41" s="1"/>
  <c r="G1132" i="41" s="1"/>
  <c r="G1133" i="41" s="1"/>
  <c r="G1134" i="41" s="1"/>
  <c r="G1135" i="41" s="1"/>
  <c r="G1136" i="41" s="1"/>
  <c r="G1137" i="41" s="1"/>
  <c r="G1138" i="41" s="1"/>
  <c r="G1139" i="41" s="1"/>
  <c r="G1140" i="41" s="1"/>
  <c r="G1141" i="41" s="1"/>
  <c r="G1142" i="41" s="1"/>
  <c r="G1143" i="41" s="1"/>
  <c r="G1144" i="41" s="1"/>
  <c r="G1145" i="41" s="1"/>
  <c r="G1146" i="41" s="1"/>
  <c r="G1147" i="41" s="1"/>
  <c r="G1148" i="41" s="1"/>
  <c r="G1149" i="41" s="1"/>
  <c r="G1150" i="41" s="1"/>
  <c r="G1151" i="41" s="1"/>
  <c r="G1152" i="41" s="1"/>
  <c r="G1153" i="41" s="1"/>
  <c r="G1154" i="41" s="1"/>
  <c r="G1155" i="41" s="1"/>
  <c r="G1156" i="41" s="1"/>
  <c r="G1157" i="41" s="1"/>
  <c r="G1158" i="41" s="1"/>
  <c r="G1159" i="41" s="1"/>
  <c r="G1160" i="41" s="1"/>
  <c r="G1161" i="41" s="1"/>
  <c r="G1162" i="41" s="1"/>
  <c r="G1163" i="41" s="1"/>
  <c r="G1164" i="41" s="1"/>
  <c r="G1165" i="41" s="1"/>
  <c r="G1166" i="41" s="1"/>
  <c r="G1167" i="41" s="1"/>
  <c r="G1168" i="41" s="1"/>
  <c r="G1169" i="41" s="1"/>
  <c r="G1170" i="41" s="1"/>
  <c r="G1171" i="41" s="1"/>
  <c r="G1172" i="41" s="1"/>
  <c r="G1173" i="41" s="1"/>
  <c r="G1174" i="41" s="1"/>
  <c r="G1175" i="41" s="1"/>
  <c r="G1176" i="41" s="1"/>
  <c r="G1177" i="41" s="1"/>
  <c r="G1178" i="41" s="1"/>
  <c r="G1179" i="41" s="1"/>
  <c r="G1180" i="41" s="1"/>
  <c r="G1181" i="41" s="1"/>
  <c r="G1182" i="41" s="1"/>
  <c r="G1183" i="41" s="1"/>
  <c r="G1184" i="41" s="1"/>
  <c r="G1185" i="41" s="1"/>
  <c r="G1186" i="41" s="1"/>
  <c r="G1187" i="41" s="1"/>
  <c r="G1188" i="41" s="1"/>
  <c r="G1189" i="41" s="1"/>
  <c r="G1190" i="41" s="1"/>
  <c r="G1191" i="41" s="1"/>
  <c r="G1192" i="41" s="1"/>
  <c r="G1193" i="41" s="1"/>
  <c r="G1194" i="41" s="1"/>
  <c r="G1195" i="41" s="1"/>
  <c r="G1196" i="41" s="1"/>
  <c r="G1197" i="41" s="1"/>
  <c r="G1198" i="41" s="1"/>
  <c r="G1199" i="41" s="1"/>
  <c r="G1200" i="41" s="1"/>
  <c r="G1201" i="41" s="1"/>
  <c r="G1202" i="41" s="1"/>
  <c r="G1203" i="41" s="1"/>
  <c r="G1204" i="41" s="1"/>
  <c r="G1205" i="41" s="1"/>
  <c r="G1206" i="41" s="1"/>
  <c r="G1207" i="41" s="1"/>
  <c r="G1208" i="41" s="1"/>
  <c r="G1209" i="41" s="1"/>
  <c r="G1210" i="41" s="1"/>
  <c r="G1211" i="41" s="1"/>
  <c r="G1212" i="41" s="1"/>
  <c r="G1213" i="41" s="1"/>
  <c r="G1214" i="41" s="1"/>
  <c r="G1215" i="41" s="1"/>
  <c r="G1216" i="41" s="1"/>
  <c r="G1217" i="41" s="1"/>
  <c r="G1218" i="41" s="1"/>
  <c r="G1219" i="41" s="1"/>
  <c r="G1220" i="41" s="1"/>
  <c r="G1221" i="41" s="1"/>
  <c r="G1222" i="41" s="1"/>
  <c r="G1223" i="41" s="1"/>
  <c r="G1224" i="41" s="1"/>
  <c r="G1225" i="41" s="1"/>
  <c r="G1226" i="41" s="1"/>
  <c r="G1227" i="41" s="1"/>
  <c r="G1228" i="41" s="1"/>
  <c r="G1229" i="41" s="1"/>
  <c r="G1230" i="41" s="1"/>
  <c r="G1231" i="41" s="1"/>
  <c r="G1232" i="41" s="1"/>
  <c r="G1233" i="41" s="1"/>
  <c r="G1234" i="41" s="1"/>
  <c r="G1235" i="41" s="1"/>
  <c r="G1236" i="41" s="1"/>
  <c r="G1237" i="41" s="1"/>
  <c r="G1238" i="41" s="1"/>
  <c r="G1239" i="41" s="1"/>
  <c r="G1240" i="41" s="1"/>
  <c r="G1241" i="41" s="1"/>
  <c r="G1242" i="41" s="1"/>
  <c r="G1243" i="41" s="1"/>
  <c r="G1244" i="41" s="1"/>
  <c r="G1245" i="41" s="1"/>
  <c r="G1246" i="41" s="1"/>
  <c r="G1247" i="41" s="1"/>
  <c r="G1248" i="41" s="1"/>
  <c r="G1249" i="41" s="1"/>
  <c r="G1250" i="41" s="1"/>
  <c r="G1251" i="41" s="1"/>
  <c r="G1252" i="41" s="1"/>
  <c r="G1253" i="41" s="1"/>
  <c r="G1254" i="41" s="1"/>
  <c r="G1255" i="41" s="1"/>
  <c r="G1256" i="41" s="1"/>
  <c r="G1257" i="41" s="1"/>
  <c r="G1258" i="41" s="1"/>
  <c r="G1259" i="41" s="1"/>
  <c r="G1260" i="41" s="1"/>
  <c r="G1261" i="41" s="1"/>
  <c r="G1262" i="41" s="1"/>
  <c r="G1263" i="41" s="1"/>
  <c r="G1264" i="41" s="1"/>
  <c r="G1265" i="41" s="1"/>
  <c r="G1266" i="41" s="1"/>
  <c r="G1267" i="41" s="1"/>
  <c r="G1268" i="41" s="1"/>
  <c r="G1269" i="41" s="1"/>
  <c r="G1270" i="41" s="1"/>
  <c r="G1271" i="41" s="1"/>
  <c r="G1272" i="41" s="1"/>
  <c r="G1273" i="41" s="1"/>
  <c r="G1274" i="41" s="1"/>
  <c r="G1275" i="41" s="1"/>
  <c r="G1276" i="41" s="1"/>
  <c r="G1277" i="41" s="1"/>
  <c r="G1278" i="41" s="1"/>
  <c r="G1279" i="41" s="1"/>
  <c r="G1280" i="41" s="1"/>
  <c r="G1281" i="41" s="1"/>
  <c r="G1282" i="41" s="1"/>
  <c r="G1283" i="41" s="1"/>
  <c r="G1284" i="41" s="1"/>
  <c r="G1285" i="41" s="1"/>
  <c r="G1286" i="41" s="1"/>
  <c r="G1287" i="41" s="1"/>
  <c r="G1288" i="41" s="1"/>
  <c r="G1289" i="41" s="1"/>
  <c r="G1290" i="41" s="1"/>
  <c r="G1291" i="41" s="1"/>
  <c r="G1292" i="41" s="1"/>
  <c r="G1293" i="41" s="1"/>
  <c r="G1294" i="41" s="1"/>
  <c r="G1295" i="41" s="1"/>
  <c r="G1296" i="41" s="1"/>
  <c r="G1297" i="41" s="1"/>
  <c r="G1298" i="41" s="1"/>
  <c r="G1299" i="41" s="1"/>
  <c r="G1300" i="41" s="1"/>
  <c r="G1301" i="41" s="1"/>
  <c r="G1302" i="41" s="1"/>
  <c r="G1303" i="41" s="1"/>
  <c r="G1304" i="41" s="1"/>
  <c r="G1305" i="41" s="1"/>
  <c r="G1306" i="41" s="1"/>
  <c r="G1307" i="41" s="1"/>
  <c r="G1308" i="41" s="1"/>
  <c r="G1309" i="41" s="1"/>
  <c r="G1310" i="41" s="1"/>
  <c r="G1311" i="41" s="1"/>
  <c r="G1312" i="41" s="1"/>
  <c r="G1313" i="41" s="1"/>
  <c r="G1314" i="41" s="1"/>
  <c r="G1315" i="41" s="1"/>
  <c r="C45" i="49"/>
  <c r="AC45" i="49" s="1"/>
  <c r="G1316" i="41"/>
  <c r="G1317" i="41" s="1"/>
  <c r="G1318" i="41" s="1"/>
  <c r="G1319" i="41" s="1"/>
  <c r="G1320" i="41" s="1"/>
  <c r="G1321" i="41" s="1"/>
  <c r="G1322" i="41" s="1"/>
  <c r="G999" i="29"/>
  <c r="G1000" i="29" s="1"/>
  <c r="G1001" i="29" s="1"/>
  <c r="G927" i="32"/>
  <c r="G928" i="32" s="1"/>
  <c r="G929" i="32" s="1"/>
  <c r="G915" i="33"/>
  <c r="G916" i="33" s="1"/>
  <c r="G917" i="33" s="1"/>
  <c r="G918" i="33" s="1"/>
  <c r="G919" i="33" s="1"/>
  <c r="G920" i="33" s="1"/>
  <c r="G921" i="33" s="1"/>
  <c r="G922" i="33" s="1"/>
  <c r="G923" i="33" s="1"/>
  <c r="G924" i="33" s="1"/>
  <c r="G925" i="33" s="1"/>
  <c r="G926" i="33" s="1"/>
  <c r="G927" i="33" s="1"/>
  <c r="G928" i="33" s="1"/>
  <c r="G929" i="33" s="1"/>
  <c r="G930" i="33" s="1"/>
  <c r="G931" i="33" s="1"/>
  <c r="G932" i="33" s="1"/>
  <c r="G933" i="33" s="1"/>
  <c r="G934" i="33" s="1"/>
  <c r="G957" i="17"/>
  <c r="G958" i="17" s="1"/>
  <c r="G959" i="17" s="1"/>
  <c r="G960" i="17" s="1"/>
  <c r="G853" i="18"/>
  <c r="G854" i="18" s="1"/>
  <c r="G855" i="18" s="1"/>
  <c r="G856" i="18" s="1"/>
  <c r="G857" i="18" s="1"/>
  <c r="G858" i="18" s="1"/>
  <c r="G859" i="18" s="1"/>
  <c r="G860" i="18" s="1"/>
  <c r="G861" i="18" s="1"/>
  <c r="G862" i="18" s="1"/>
  <c r="G863" i="18" s="1"/>
  <c r="G804" i="19"/>
  <c r="G805" i="19" s="1"/>
  <c r="G806" i="19" s="1"/>
  <c r="G807" i="19" s="1"/>
  <c r="G808" i="19" s="1"/>
  <c r="G809" i="19" s="1"/>
  <c r="G810" i="19" s="1"/>
  <c r="G811" i="19" s="1"/>
  <c r="G812" i="19" s="1"/>
  <c r="G813" i="19" s="1"/>
  <c r="G814" i="19" s="1"/>
  <c r="G815" i="19" s="1"/>
  <c r="G816" i="19" s="1"/>
  <c r="G817" i="19" s="1"/>
  <c r="G818" i="19" s="1"/>
  <c r="G819" i="19" s="1"/>
  <c r="G820" i="19" s="1"/>
  <c r="G821" i="19" s="1"/>
  <c r="G822" i="19" s="1"/>
  <c r="G816" i="8"/>
  <c r="G817" i="8" s="1"/>
  <c r="G818" i="8" s="1"/>
  <c r="G819" i="8" s="1"/>
  <c r="G820" i="8" s="1"/>
  <c r="G821" i="8" s="1"/>
  <c r="G899" i="37"/>
  <c r="G900" i="37" s="1"/>
  <c r="G901" i="37" s="1"/>
  <c r="G902" i="37" s="1"/>
  <c r="G903" i="37" s="1"/>
  <c r="G825" i="6"/>
  <c r="G826" i="6" s="1"/>
  <c r="G827" i="6" s="1"/>
  <c r="G828" i="6" s="1"/>
  <c r="G829" i="6" s="1"/>
  <c r="G830" i="6" s="1"/>
  <c r="G831" i="6" s="1"/>
  <c r="G832" i="6" s="1"/>
  <c r="G833" i="6" s="1"/>
  <c r="G834" i="6" s="1"/>
  <c r="G835" i="6" s="1"/>
  <c r="G836" i="6" s="1"/>
  <c r="G837" i="6" s="1"/>
  <c r="G838" i="6" s="1"/>
  <c r="G839" i="6" s="1"/>
  <c r="G840" i="6" s="1"/>
  <c r="G841" i="6" s="1"/>
  <c r="G842" i="6" s="1"/>
  <c r="G843" i="6" s="1"/>
  <c r="G844" i="6" s="1"/>
  <c r="G845" i="6" s="1"/>
  <c r="G846" i="6" s="1"/>
  <c r="G772" i="20"/>
  <c r="G773" i="20" s="1"/>
  <c r="G774" i="20" s="1"/>
  <c r="G775" i="20" s="1"/>
  <c r="G776" i="20" s="1"/>
  <c r="G777" i="20" s="1"/>
  <c r="G778" i="20" s="1"/>
  <c r="G779" i="20" s="1"/>
  <c r="G780" i="20" s="1"/>
  <c r="G781" i="20" s="1"/>
  <c r="G782" i="20" s="1"/>
  <c r="G722" i="11"/>
  <c r="G723" i="11" s="1"/>
  <c r="G724" i="11" s="1"/>
  <c r="G725" i="11" s="1"/>
  <c r="G726" i="11" s="1"/>
  <c r="G727" i="11" s="1"/>
  <c r="G728" i="11" s="1"/>
  <c r="G729" i="11" s="1"/>
  <c r="G730" i="11" s="1"/>
  <c r="G731" i="11" s="1"/>
  <c r="G732" i="11" s="1"/>
  <c r="G733" i="11" s="1"/>
  <c r="G734" i="11" s="1"/>
  <c r="G735" i="11" s="1"/>
  <c r="G736" i="11" s="1"/>
  <c r="G737" i="11" s="1"/>
  <c r="G738" i="11" s="1"/>
  <c r="G739" i="11" s="1"/>
  <c r="G740" i="11" s="1"/>
  <c r="G741" i="11" s="1"/>
  <c r="G742" i="11" s="1"/>
  <c r="G743" i="11" s="1"/>
  <c r="G744" i="11" s="1"/>
  <c r="G745" i="11" s="1"/>
  <c r="G746" i="11" s="1"/>
  <c r="G747" i="11" s="1"/>
  <c r="G748" i="11" s="1"/>
  <c r="G749" i="11" s="1"/>
  <c r="G750" i="11" s="1"/>
  <c r="G751" i="11" s="1"/>
  <c r="G752" i="11" s="1"/>
  <c r="G753" i="11" s="1"/>
  <c r="G754" i="11" s="1"/>
  <c r="G755" i="11" s="1"/>
  <c r="G756" i="11" s="1"/>
  <c r="G757" i="11" s="1"/>
  <c r="G758" i="11" s="1"/>
  <c r="G759" i="11" s="1"/>
  <c r="G760" i="11" s="1"/>
  <c r="G761" i="11" s="1"/>
  <c r="G762" i="11" s="1"/>
  <c r="G763" i="11" s="1"/>
  <c r="G764" i="11" s="1"/>
  <c r="G765" i="11" s="1"/>
  <c r="G766" i="11" s="1"/>
  <c r="G767" i="11" s="1"/>
  <c r="G768" i="11" s="1"/>
  <c r="G769" i="11" s="1"/>
  <c r="G770" i="11" s="1"/>
  <c r="G771" i="11" s="1"/>
  <c r="G772" i="11" s="1"/>
  <c r="G773" i="11" s="1"/>
  <c r="G774" i="11" s="1"/>
  <c r="G775" i="11" s="1"/>
  <c r="G776" i="11" s="1"/>
  <c r="G777" i="11" s="1"/>
  <c r="G778" i="11" s="1"/>
  <c r="G779" i="11" s="1"/>
  <c r="G780" i="11" s="1"/>
  <c r="G781" i="11" s="1"/>
  <c r="G782" i="11" s="1"/>
  <c r="G783" i="11" s="1"/>
  <c r="G784" i="11" s="1"/>
  <c r="G785" i="11" s="1"/>
  <c r="G786" i="11" s="1"/>
  <c r="G787" i="11" s="1"/>
  <c r="G788" i="11" s="1"/>
  <c r="G789" i="11" s="1"/>
  <c r="G790" i="11" s="1"/>
  <c r="G791" i="11" s="1"/>
  <c r="G792" i="11" s="1"/>
  <c r="G793" i="11" s="1"/>
  <c r="G794" i="11" s="1"/>
  <c r="G795" i="11" s="1"/>
  <c r="G796" i="11" s="1"/>
  <c r="G797" i="11" s="1"/>
  <c r="G798" i="11" s="1"/>
  <c r="G799" i="11" s="1"/>
  <c r="G800" i="11" s="1"/>
  <c r="G801" i="11" s="1"/>
  <c r="G802" i="11" s="1"/>
  <c r="G803" i="11" s="1"/>
  <c r="G804" i="11" s="1"/>
  <c r="G805" i="11" s="1"/>
  <c r="G806" i="11" s="1"/>
  <c r="G731" i="10"/>
  <c r="G732" i="10" s="1"/>
  <c r="G733" i="10" s="1"/>
  <c r="G734" i="10" s="1"/>
  <c r="G735" i="10" s="1"/>
  <c r="G736" i="10" s="1"/>
  <c r="G737" i="10" s="1"/>
  <c r="G738" i="10" s="1"/>
  <c r="G739" i="10" s="1"/>
  <c r="G740" i="10" s="1"/>
  <c r="G741" i="10" s="1"/>
  <c r="G684" i="46"/>
  <c r="G685" i="46" s="1"/>
  <c r="G686" i="46" s="1"/>
  <c r="G687" i="46" s="1"/>
  <c r="G688" i="46" s="1"/>
  <c r="G689" i="46" s="1"/>
  <c r="G690" i="46" s="1"/>
  <c r="G691" i="46" s="1"/>
  <c r="G692" i="46" s="1"/>
  <c r="G693" i="46" s="1"/>
  <c r="G694" i="46" s="1"/>
  <c r="G695" i="46" s="1"/>
  <c r="G696" i="46" s="1"/>
  <c r="G697" i="46" s="1"/>
  <c r="G698" i="46" s="1"/>
  <c r="G699" i="46" s="1"/>
  <c r="G700" i="46" s="1"/>
  <c r="G701" i="46" s="1"/>
  <c r="G702" i="46" s="1"/>
  <c r="G703" i="46" s="1"/>
  <c r="G653" i="30"/>
  <c r="G654" i="30" s="1"/>
  <c r="G655" i="30" s="1"/>
  <c r="G656" i="30" s="1"/>
  <c r="G657" i="30" s="1"/>
  <c r="G658" i="30" s="1"/>
  <c r="G659" i="30" s="1"/>
  <c r="G645" i="9"/>
  <c r="G646" i="9" s="1"/>
  <c r="G647" i="9" s="1"/>
  <c r="G648" i="9" s="1"/>
  <c r="G649" i="9" s="1"/>
  <c r="G650" i="9" s="1"/>
  <c r="G651" i="9" s="1"/>
  <c r="G652" i="9" s="1"/>
  <c r="G653" i="9" s="1"/>
  <c r="G654" i="9" s="1"/>
  <c r="G655" i="9" s="1"/>
  <c r="G656" i="9" s="1"/>
  <c r="G657" i="9" s="1"/>
  <c r="G658" i="9" s="1"/>
  <c r="G659" i="9" s="1"/>
  <c r="G660" i="9" s="1"/>
  <c r="G661" i="9" s="1"/>
  <c r="G662" i="9" s="1"/>
  <c r="G663" i="9" s="1"/>
  <c r="G664" i="9" s="1"/>
  <c r="G665" i="9" s="1"/>
  <c r="G666" i="9" s="1"/>
  <c r="G667" i="9" s="1"/>
  <c r="G668" i="9" s="1"/>
  <c r="G669" i="9" s="1"/>
  <c r="G670" i="9" s="1"/>
  <c r="G671" i="9" s="1"/>
  <c r="G672" i="9" s="1"/>
  <c r="G673" i="9" s="1"/>
  <c r="G674" i="9" s="1"/>
  <c r="G675" i="9" s="1"/>
  <c r="G676" i="9" s="1"/>
  <c r="G677" i="9" s="1"/>
  <c r="G678" i="9" s="1"/>
  <c r="G679" i="9" s="1"/>
  <c r="G680" i="9" s="1"/>
  <c r="G681" i="9" s="1"/>
  <c r="G682" i="9" s="1"/>
  <c r="G683" i="9" s="1"/>
  <c r="G684" i="9" s="1"/>
  <c r="G685" i="9" s="1"/>
  <c r="G686" i="9" s="1"/>
  <c r="G687" i="9" s="1"/>
  <c r="G688" i="9" s="1"/>
  <c r="G689" i="9" s="1"/>
  <c r="G690" i="9" s="1"/>
  <c r="G691" i="9" s="1"/>
  <c r="G692" i="9" s="1"/>
  <c r="G693" i="9" s="1"/>
  <c r="G694" i="9" s="1"/>
  <c r="G695" i="9" s="1"/>
  <c r="G696" i="9" s="1"/>
  <c r="G697" i="9" s="1"/>
  <c r="G698" i="9" s="1"/>
  <c r="G699" i="9" s="1"/>
  <c r="G700" i="9" s="1"/>
  <c r="G701" i="9" s="1"/>
  <c r="G702" i="9" s="1"/>
  <c r="G703" i="9" s="1"/>
  <c r="G704" i="9" s="1"/>
  <c r="G705" i="9" s="1"/>
  <c r="G706" i="9" s="1"/>
  <c r="G707" i="9" s="1"/>
  <c r="G708" i="9" s="1"/>
  <c r="G709" i="9" s="1"/>
  <c r="G710" i="9" s="1"/>
  <c r="G711" i="9" s="1"/>
  <c r="G712" i="9" s="1"/>
  <c r="G713" i="9" s="1"/>
  <c r="G714" i="9" s="1"/>
  <c r="G715" i="9" s="1"/>
  <c r="G716" i="9" s="1"/>
  <c r="G717" i="9" s="1"/>
  <c r="G718" i="9" s="1"/>
  <c r="G719" i="9" s="1"/>
  <c r="G720" i="9" s="1"/>
  <c r="G721" i="9" s="1"/>
  <c r="G722" i="9" s="1"/>
  <c r="G723" i="9" s="1"/>
  <c r="G724" i="9" s="1"/>
  <c r="G725" i="9" s="1"/>
  <c r="G726" i="9" s="1"/>
  <c r="G727" i="9" s="1"/>
  <c r="G728" i="9" s="1"/>
  <c r="G729" i="9" s="1"/>
  <c r="G730" i="9" s="1"/>
  <c r="G731" i="9" s="1"/>
  <c r="G732" i="9" s="1"/>
  <c r="G733" i="9" s="1"/>
  <c r="G734" i="9" s="1"/>
  <c r="G735" i="9" s="1"/>
  <c r="G736" i="9" s="1"/>
  <c r="G737" i="9" s="1"/>
  <c r="G738" i="9" s="1"/>
  <c r="G739" i="9" s="1"/>
  <c r="G740" i="9" s="1"/>
  <c r="G741" i="9" s="1"/>
  <c r="G742" i="9" s="1"/>
  <c r="G743" i="9" s="1"/>
  <c r="G744" i="9" s="1"/>
  <c r="G745" i="9" s="1"/>
  <c r="G746" i="9" s="1"/>
  <c r="G747" i="9" s="1"/>
  <c r="G748" i="9" s="1"/>
  <c r="G749" i="9" s="1"/>
  <c r="G750" i="9" s="1"/>
  <c r="G751" i="9" s="1"/>
  <c r="G752" i="9" s="1"/>
  <c r="G753" i="9" s="1"/>
  <c r="G754" i="9" s="1"/>
  <c r="G755" i="9" s="1"/>
  <c r="G756" i="9" s="1"/>
  <c r="G757" i="9" s="1"/>
  <c r="G758" i="9" s="1"/>
  <c r="G759" i="9" s="1"/>
  <c r="G760" i="9" s="1"/>
  <c r="G761" i="9" s="1"/>
  <c r="G762" i="9" s="1"/>
  <c r="G763" i="9" s="1"/>
  <c r="G764" i="9" s="1"/>
  <c r="G765" i="9" s="1"/>
  <c r="G766" i="9" s="1"/>
  <c r="G767" i="9" s="1"/>
  <c r="G768" i="9" s="1"/>
  <c r="G769" i="9" s="1"/>
  <c r="G770" i="9" s="1"/>
  <c r="G771" i="9" s="1"/>
  <c r="G639" i="34"/>
  <c r="G640" i="34" s="1"/>
  <c r="G632" i="27"/>
  <c r="G633" i="27" s="1"/>
  <c r="G634" i="27" s="1"/>
  <c r="G635" i="27" s="1"/>
  <c r="G636" i="27" s="1"/>
  <c r="G637" i="27" s="1"/>
  <c r="G638" i="27" s="1"/>
  <c r="G639" i="27" s="1"/>
  <c r="G640" i="27" s="1"/>
  <c r="G641" i="27" s="1"/>
  <c r="G642" i="27" s="1"/>
  <c r="G643" i="27" s="1"/>
  <c r="G644" i="27" s="1"/>
  <c r="G645" i="27" s="1"/>
  <c r="G729" i="21"/>
  <c r="G730" i="21" s="1"/>
  <c r="G731" i="21" s="1"/>
  <c r="G732" i="21" s="1"/>
  <c r="G733" i="21" s="1"/>
  <c r="G734" i="21" s="1"/>
  <c r="G735" i="21" s="1"/>
  <c r="G736" i="21" s="1"/>
  <c r="G737" i="21" s="1"/>
  <c r="G738" i="21" s="1"/>
  <c r="G739" i="21" s="1"/>
  <c r="G740" i="21" s="1"/>
  <c r="G741" i="21" s="1"/>
  <c r="G742" i="21" s="1"/>
  <c r="G743" i="21" s="1"/>
  <c r="G744" i="21" s="1"/>
  <c r="G745" i="21" s="1"/>
  <c r="G746" i="21" s="1"/>
  <c r="G747" i="21" s="1"/>
  <c r="G748" i="21" s="1"/>
  <c r="G749" i="21" s="1"/>
  <c r="G750" i="21" s="1"/>
  <c r="G751" i="21" s="1"/>
  <c r="G752" i="21" s="1"/>
  <c r="G602" i="16"/>
  <c r="G603" i="16" s="1"/>
  <c r="G604" i="16" s="1"/>
  <c r="G631" i="22"/>
  <c r="G632" i="22" s="1"/>
  <c r="G633" i="22" s="1"/>
  <c r="G634" i="22" s="1"/>
  <c r="G635" i="22" s="1"/>
  <c r="G636" i="22" s="1"/>
  <c r="G637" i="22" s="1"/>
  <c r="G638" i="22" s="1"/>
  <c r="G639" i="22" s="1"/>
  <c r="G640" i="22" s="1"/>
  <c r="G596" i="13"/>
  <c r="G597" i="13" s="1"/>
  <c r="G598" i="13" s="1"/>
  <c r="G599" i="13" s="1"/>
  <c r="G600" i="13" s="1"/>
  <c r="G641" i="22"/>
  <c r="G642" i="22" s="1"/>
  <c r="G643" i="22" s="1"/>
  <c r="G644" i="22" s="1"/>
  <c r="G645" i="22" s="1"/>
  <c r="G646" i="22" s="1"/>
  <c r="G647" i="22" s="1"/>
  <c r="G648" i="22" s="1"/>
  <c r="G649" i="22" s="1"/>
  <c r="G650" i="22" s="1"/>
  <c r="G595" i="47"/>
  <c r="G596" i="47" s="1"/>
  <c r="G564" i="42"/>
  <c r="G565" i="42" s="1"/>
  <c r="G566" i="42" s="1"/>
  <c r="G567" i="42" s="1"/>
  <c r="G568" i="42" s="1"/>
  <c r="G569" i="42" s="1"/>
  <c r="G570" i="42" s="1"/>
  <c r="G571" i="42" s="1"/>
  <c r="G572" i="42" s="1"/>
  <c r="G506" i="12"/>
  <c r="G507" i="12" s="1"/>
  <c r="G508" i="12" s="1"/>
  <c r="G509" i="12" s="1"/>
  <c r="G510" i="12" s="1"/>
  <c r="G511" i="12" s="1"/>
  <c r="G512" i="12" s="1"/>
  <c r="G513" i="12" s="1"/>
  <c r="G514" i="12" s="1"/>
  <c r="G707" i="38"/>
  <c r="G708" i="38" s="1"/>
  <c r="G709" i="38" s="1"/>
  <c r="G710" i="38" s="1"/>
  <c r="G656" i="39"/>
  <c r="G657" i="39" s="1"/>
  <c r="G658" i="39" s="1"/>
  <c r="G659" i="39" s="1"/>
  <c r="G660" i="39" s="1"/>
  <c r="G661" i="39" s="1"/>
  <c r="G566" i="15"/>
  <c r="G567" i="15" s="1"/>
  <c r="G568" i="15" s="1"/>
  <c r="G595" i="3"/>
  <c r="G596" i="3" s="1"/>
  <c r="G597" i="3" s="1"/>
  <c r="G598" i="3" s="1"/>
  <c r="G599" i="3" s="1"/>
  <c r="G600" i="3" s="1"/>
  <c r="G601" i="3" s="1"/>
  <c r="G602" i="3" s="1"/>
  <c r="G603" i="3" s="1"/>
  <c r="G604" i="3" s="1"/>
  <c r="G605" i="3" s="1"/>
  <c r="G606" i="3" s="1"/>
  <c r="G607" i="3" s="1"/>
  <c r="G608" i="3" s="1"/>
  <c r="G609" i="3" s="1"/>
  <c r="G610" i="3" s="1"/>
  <c r="G611" i="3" s="1"/>
  <c r="G612" i="3" s="1"/>
  <c r="G613" i="3" s="1"/>
  <c r="G614" i="3" s="1"/>
  <c r="G615" i="3" s="1"/>
  <c r="G616" i="3" s="1"/>
  <c r="G617" i="3" s="1"/>
  <c r="G614" i="40"/>
  <c r="G615" i="40" s="1"/>
  <c r="G616" i="40" s="1"/>
  <c r="G617" i="40" s="1"/>
  <c r="G618" i="40" s="1"/>
  <c r="G619" i="40" s="1"/>
  <c r="G620" i="40" s="1"/>
  <c r="G621" i="40" s="1"/>
  <c r="G622" i="40" s="1"/>
  <c r="G535" i="23"/>
  <c r="G536" i="23" s="1"/>
  <c r="G537" i="23" s="1"/>
  <c r="G538" i="23" s="1"/>
  <c r="G539" i="23" s="1"/>
  <c r="G540" i="23" s="1"/>
  <c r="G541" i="23" s="1"/>
  <c r="G542" i="23" s="1"/>
  <c r="G543" i="23" s="1"/>
  <c r="G544" i="23" s="1"/>
  <c r="G530" i="45"/>
  <c r="G492" i="7"/>
  <c r="G493" i="7" s="1"/>
  <c r="G445" i="2"/>
  <c r="G446" i="2" s="1"/>
  <c r="G447" i="2" s="1"/>
  <c r="G448" i="2" s="1"/>
  <c r="G449" i="2" s="1"/>
  <c r="G450" i="2" s="1"/>
  <c r="G451" i="2" s="1"/>
  <c r="G452" i="2" s="1"/>
  <c r="G453" i="2" s="1"/>
  <c r="G454" i="2" s="1"/>
  <c r="G332" i="14"/>
  <c r="G333" i="14" s="1"/>
  <c r="G334" i="14" s="1"/>
  <c r="G335" i="14" s="1"/>
  <c r="G1033" i="24" l="1"/>
  <c r="G1034" i="24" s="1"/>
  <c r="G1035" i="24" s="1"/>
  <c r="G1036" i="24" s="1"/>
  <c r="G1037" i="24" s="1"/>
  <c r="G1002" i="29"/>
  <c r="G1003" i="29" s="1"/>
  <c r="G1004" i="29" s="1"/>
  <c r="G1005" i="29" s="1"/>
  <c r="G1006" i="29" s="1"/>
  <c r="G1007" i="29" s="1"/>
  <c r="G1008" i="29" s="1"/>
  <c r="G1009" i="29" s="1"/>
  <c r="G1010" i="29" s="1"/>
  <c r="G1011" i="29" s="1"/>
  <c r="G1012" i="29" s="1"/>
  <c r="G1013" i="29" s="1"/>
  <c r="G1014" i="29" s="1"/>
  <c r="G1015" i="29" s="1"/>
  <c r="G1016" i="29" s="1"/>
  <c r="G1017" i="29" s="1"/>
  <c r="G1018" i="29" s="1"/>
  <c r="G1019" i="29" s="1"/>
  <c r="G1020" i="29" s="1"/>
  <c r="G1021" i="29" s="1"/>
  <c r="G1022" i="29" s="1"/>
  <c r="G1023" i="29" s="1"/>
  <c r="G1024" i="29" s="1"/>
  <c r="G1025" i="29" s="1"/>
  <c r="G1026" i="29" s="1"/>
  <c r="G1027" i="29" s="1"/>
  <c r="G1028" i="29" s="1"/>
  <c r="G1029" i="29" s="1"/>
  <c r="G1030" i="29" s="1"/>
  <c r="G1031" i="29" s="1"/>
  <c r="G1032" i="29" s="1"/>
  <c r="G1033" i="29" s="1"/>
  <c r="G1034" i="29" s="1"/>
  <c r="G1035" i="29" s="1"/>
  <c r="G1036" i="29" s="1"/>
  <c r="G1037" i="29" s="1"/>
  <c r="G1038" i="29" s="1"/>
  <c r="G1039" i="29" s="1"/>
  <c r="G1040" i="29" s="1"/>
  <c r="G1041" i="29" s="1"/>
  <c r="G1042" i="29" s="1"/>
  <c r="G1043" i="29" s="1"/>
  <c r="G1044" i="29" s="1"/>
  <c r="G1045" i="29" s="1"/>
  <c r="G1046" i="29" s="1"/>
  <c r="G1047" i="29" s="1"/>
  <c r="G1048" i="29" s="1"/>
  <c r="G1049" i="29" s="1"/>
  <c r="G1050" i="29" s="1"/>
  <c r="G1051" i="29" s="1"/>
  <c r="G1052" i="29" s="1"/>
  <c r="G1053" i="29" s="1"/>
  <c r="G1054" i="29" s="1"/>
  <c r="G1055" i="29" s="1"/>
  <c r="G1056" i="29" s="1"/>
  <c r="G1057" i="29" s="1"/>
  <c r="G1058" i="29" s="1"/>
  <c r="G1059" i="29" s="1"/>
  <c r="G1060" i="29" s="1"/>
  <c r="G1061" i="29" s="1"/>
  <c r="G1062" i="29" s="1"/>
  <c r="G1063" i="29" s="1"/>
  <c r="G1064" i="29" s="1"/>
  <c r="G1065" i="29" s="1"/>
  <c r="G1066" i="29" s="1"/>
  <c r="G1067" i="29" s="1"/>
  <c r="G1068" i="29" s="1"/>
  <c r="G1069" i="29" s="1"/>
  <c r="G1070" i="29" s="1"/>
  <c r="G1071" i="29" s="1"/>
  <c r="G1072" i="29" s="1"/>
  <c r="G1073" i="29" s="1"/>
  <c r="G1074" i="29" s="1"/>
  <c r="G1075" i="29" s="1"/>
  <c r="G1076" i="29" s="1"/>
  <c r="G1077" i="29" s="1"/>
  <c r="G1078" i="29" s="1"/>
  <c r="G1079" i="29" s="1"/>
  <c r="G1080" i="29" s="1"/>
  <c r="G1081" i="29" s="1"/>
  <c r="G1082" i="29" s="1"/>
  <c r="G1083" i="29" s="1"/>
  <c r="G1084" i="29" s="1"/>
  <c r="G1085" i="29" s="1"/>
  <c r="G1086" i="29" s="1"/>
  <c r="G1087" i="29" s="1"/>
  <c r="G1088" i="29" s="1"/>
  <c r="G1089" i="29" s="1"/>
  <c r="G1090" i="29" s="1"/>
  <c r="G1091" i="29" s="1"/>
  <c r="G1092" i="29" s="1"/>
  <c r="G1093" i="29" s="1"/>
  <c r="G1094" i="29" s="1"/>
  <c r="G1095" i="29" s="1"/>
  <c r="G1096" i="29" s="1"/>
  <c r="G1097" i="29" s="1"/>
  <c r="G1098" i="29" s="1"/>
  <c r="G1099" i="29" s="1"/>
  <c r="G1100" i="29" s="1"/>
  <c r="G1101" i="29" s="1"/>
  <c r="G1102" i="29" s="1"/>
  <c r="G1103" i="29" s="1"/>
  <c r="G1104" i="29" s="1"/>
  <c r="G1105" i="29" s="1"/>
  <c r="G1106" i="29" s="1"/>
  <c r="G1107" i="29" s="1"/>
  <c r="G1108" i="29" s="1"/>
  <c r="G1109" i="29" s="1"/>
  <c r="G1110" i="29" s="1"/>
  <c r="G1111" i="29" s="1"/>
  <c r="G1112" i="29" s="1"/>
  <c r="G1113" i="29" s="1"/>
  <c r="G1114" i="29" s="1"/>
  <c r="G1115" i="29" s="1"/>
  <c r="G1116" i="29" s="1"/>
  <c r="G1117" i="29" s="1"/>
  <c r="G1118" i="29" s="1"/>
  <c r="G1119" i="29" s="1"/>
  <c r="G1120" i="29" s="1"/>
  <c r="G1121" i="29" s="1"/>
  <c r="G1122" i="29" s="1"/>
  <c r="G1123" i="29" s="1"/>
  <c r="G1124" i="29" s="1"/>
  <c r="G1125" i="29" s="1"/>
  <c r="G1126" i="29" s="1"/>
  <c r="G1127" i="29" s="1"/>
  <c r="G1128" i="29" s="1"/>
  <c r="G1129" i="29" s="1"/>
  <c r="G1130" i="29" s="1"/>
  <c r="G1131" i="29" s="1"/>
  <c r="G1132" i="29" s="1"/>
  <c r="G1133" i="29" s="1"/>
  <c r="G1134" i="29" s="1"/>
  <c r="G1135" i="29" s="1"/>
  <c r="G1136" i="29" s="1"/>
  <c r="G1137" i="29" s="1"/>
  <c r="G1138" i="29" s="1"/>
  <c r="G1139" i="29" s="1"/>
  <c r="G1140" i="29" s="1"/>
  <c r="G1141" i="29" s="1"/>
  <c r="G1142" i="29" s="1"/>
  <c r="G1143" i="29" s="1"/>
  <c r="G1144" i="29" s="1"/>
  <c r="G1145" i="29" s="1"/>
  <c r="G1146" i="29" s="1"/>
  <c r="G1147" i="29" s="1"/>
  <c r="G1148" i="29" s="1"/>
  <c r="G1149" i="29" s="1"/>
  <c r="G1150" i="29" s="1"/>
  <c r="G1151" i="29" s="1"/>
  <c r="G1152" i="29" s="1"/>
  <c r="G1153" i="29" s="1"/>
  <c r="G1154" i="29" s="1"/>
  <c r="G1155" i="29" s="1"/>
  <c r="G1156" i="29" s="1"/>
  <c r="G1157" i="29" s="1"/>
  <c r="G1158" i="29" s="1"/>
  <c r="G1159" i="29" s="1"/>
  <c r="G1160" i="29" s="1"/>
  <c r="G1161" i="29" s="1"/>
  <c r="G1162" i="29" s="1"/>
  <c r="G1163" i="29" s="1"/>
  <c r="G1164" i="29" s="1"/>
  <c r="G1165" i="29" s="1"/>
  <c r="G1166" i="29" s="1"/>
  <c r="G1167" i="29" s="1"/>
  <c r="G1168" i="29" s="1"/>
  <c r="G1169" i="29" s="1"/>
  <c r="G1170" i="29" s="1"/>
  <c r="G1171" i="29" s="1"/>
  <c r="G1172" i="29" s="1"/>
  <c r="G1173" i="29" s="1"/>
  <c r="G1174" i="29" s="1"/>
  <c r="G1175" i="29" s="1"/>
  <c r="G1176" i="29" s="1"/>
  <c r="G1177" i="29" s="1"/>
  <c r="G1178" i="29" s="1"/>
  <c r="G1179" i="29" s="1"/>
  <c r="G1180" i="29" s="1"/>
  <c r="G1181" i="29" s="1"/>
  <c r="G1182" i="29" s="1"/>
  <c r="G1183" i="29" s="1"/>
  <c r="G1184" i="29" s="1"/>
  <c r="G1185" i="29" s="1"/>
  <c r="G1186" i="29" s="1"/>
  <c r="G1187" i="29" s="1"/>
  <c r="G1188" i="29" s="1"/>
  <c r="G1189" i="29" s="1"/>
  <c r="G1190" i="29" s="1"/>
  <c r="G1191" i="29" s="1"/>
  <c r="G1192" i="29" s="1"/>
  <c r="G1193" i="29" s="1"/>
  <c r="G1194" i="29" s="1"/>
  <c r="G1195" i="29" s="1"/>
  <c r="G1196" i="29" s="1"/>
  <c r="G1197" i="29" s="1"/>
  <c r="G1198" i="29" s="1"/>
  <c r="G1199" i="29" s="1"/>
  <c r="G1200" i="29" s="1"/>
  <c r="G1201" i="29" s="1"/>
  <c r="G1202" i="29" s="1"/>
  <c r="G1203" i="29" s="1"/>
  <c r="G1204" i="29" s="1"/>
  <c r="G1205" i="29" s="1"/>
  <c r="G1206" i="29" s="1"/>
  <c r="G1207" i="29" s="1"/>
  <c r="G1208" i="29" s="1"/>
  <c r="G1209" i="29" s="1"/>
  <c r="G1210" i="29" s="1"/>
  <c r="G1211" i="29" s="1"/>
  <c r="G1212" i="29" s="1"/>
  <c r="G1213" i="29" s="1"/>
  <c r="G1214" i="29" s="1"/>
  <c r="G1215" i="29" s="1"/>
  <c r="G1216" i="29" s="1"/>
  <c r="G1217" i="29" s="1"/>
  <c r="G1218" i="29" s="1"/>
  <c r="G1219" i="29" s="1"/>
  <c r="G1220" i="29" s="1"/>
  <c r="G1221" i="29" s="1"/>
  <c r="G1222" i="29" s="1"/>
  <c r="G1223" i="29" s="1"/>
  <c r="G1224" i="29" s="1"/>
  <c r="G1225" i="29" s="1"/>
  <c r="G1226" i="29" s="1"/>
  <c r="G1227" i="29" s="1"/>
  <c r="G1228" i="29" s="1"/>
  <c r="G1229" i="29" s="1"/>
  <c r="G1230" i="29" s="1"/>
  <c r="G1231" i="29" s="1"/>
  <c r="G1232" i="29" s="1"/>
  <c r="G1233" i="29" s="1"/>
  <c r="G1234" i="29" s="1"/>
  <c r="G1235" i="29" s="1"/>
  <c r="G1236" i="29" s="1"/>
  <c r="G1237" i="29" s="1"/>
  <c r="G1238" i="29" s="1"/>
  <c r="G1239" i="29" s="1"/>
  <c r="G1240" i="29" s="1"/>
  <c r="G1241" i="29" s="1"/>
  <c r="G1242" i="29" s="1"/>
  <c r="G1243" i="29" s="1"/>
  <c r="G1244" i="29" s="1"/>
  <c r="G1245" i="29" s="1"/>
  <c r="G1246" i="29" s="1"/>
  <c r="G1247" i="29" s="1"/>
  <c r="G1248" i="29" s="1"/>
  <c r="G1249" i="29" s="1"/>
  <c r="G1250" i="29" s="1"/>
  <c r="G1251" i="29" s="1"/>
  <c r="G1252" i="29" s="1"/>
  <c r="G1253" i="29" s="1"/>
  <c r="G1254" i="29" s="1"/>
  <c r="G1255" i="29" s="1"/>
  <c r="G1256" i="29" s="1"/>
  <c r="G1257" i="29" s="1"/>
  <c r="G1258" i="29" s="1"/>
  <c r="G1259" i="29" s="1"/>
  <c r="G1260" i="29" s="1"/>
  <c r="G1261" i="29" s="1"/>
  <c r="G1262" i="29" s="1"/>
  <c r="G1263" i="29" s="1"/>
  <c r="G1264" i="29" s="1"/>
  <c r="G1265" i="29" s="1"/>
  <c r="G1266" i="29" s="1"/>
  <c r="G1267" i="29" s="1"/>
  <c r="G1268" i="29" s="1"/>
  <c r="G1269" i="29" s="1"/>
  <c r="G1270" i="29" s="1"/>
  <c r="G1271" i="29" s="1"/>
  <c r="G1272" i="29" s="1"/>
  <c r="G1273" i="29" s="1"/>
  <c r="G1274" i="29" s="1"/>
  <c r="G1275" i="29" s="1"/>
  <c r="G1276" i="29" s="1"/>
  <c r="G1277" i="29" s="1"/>
  <c r="G1278" i="29" s="1"/>
  <c r="G1279" i="29" s="1"/>
  <c r="G1280" i="29" s="1"/>
  <c r="G1281" i="29" s="1"/>
  <c r="G1282" i="29" s="1"/>
  <c r="G1283" i="29" s="1"/>
  <c r="G1284" i="29" s="1"/>
  <c r="G1285" i="29" s="1"/>
  <c r="G1286" i="29" s="1"/>
  <c r="G1287" i="29" s="1"/>
  <c r="G1288" i="29" s="1"/>
  <c r="G1289" i="29" s="1"/>
  <c r="G1290" i="29" s="1"/>
  <c r="G1291" i="29" s="1"/>
  <c r="G1292" i="29" s="1"/>
  <c r="G1293" i="29" s="1"/>
  <c r="G1294" i="29" s="1"/>
  <c r="G1295" i="29" s="1"/>
  <c r="G1296" i="29" s="1"/>
  <c r="G1297" i="29" s="1"/>
  <c r="G1298" i="29" s="1"/>
  <c r="G1299" i="29" s="1"/>
  <c r="G1300" i="29" s="1"/>
  <c r="G1301" i="29" s="1"/>
  <c r="G1302" i="29" s="1"/>
  <c r="G1303" i="29" s="1"/>
  <c r="G961" i="17"/>
  <c r="G962" i="17" s="1"/>
  <c r="G963" i="17" s="1"/>
  <c r="G964" i="17" s="1"/>
  <c r="G965" i="17" s="1"/>
  <c r="G966" i="17" s="1"/>
  <c r="G967" i="17" s="1"/>
  <c r="G968" i="17" s="1"/>
  <c r="G969" i="17" s="1"/>
  <c r="G970" i="17" s="1"/>
  <c r="G971" i="17" s="1"/>
  <c r="G930" i="32"/>
  <c r="G931" i="32" s="1"/>
  <c r="G932" i="32" s="1"/>
  <c r="G933" i="32" s="1"/>
  <c r="G934" i="32" s="1"/>
  <c r="G935" i="32" s="1"/>
  <c r="G936" i="32" s="1"/>
  <c r="G937" i="32" s="1"/>
  <c r="G938" i="32" s="1"/>
  <c r="G939" i="32" s="1"/>
  <c r="G940" i="32" s="1"/>
  <c r="G935" i="33"/>
  <c r="G936" i="33" s="1"/>
  <c r="G937" i="33" s="1"/>
  <c r="G938" i="33" s="1"/>
  <c r="G939" i="33" s="1"/>
  <c r="G940" i="33" s="1"/>
  <c r="G941" i="33" s="1"/>
  <c r="G942" i="33" s="1"/>
  <c r="G943" i="33" s="1"/>
  <c r="G944" i="33" s="1"/>
  <c r="G945" i="33" s="1"/>
  <c r="G946" i="33" s="1"/>
  <c r="G947" i="33" s="1"/>
  <c r="G948" i="33" s="1"/>
  <c r="G949" i="33" s="1"/>
  <c r="G950" i="33" s="1"/>
  <c r="G951" i="33" s="1"/>
  <c r="G952" i="33" s="1"/>
  <c r="G953" i="33" s="1"/>
  <c r="G954" i="33" s="1"/>
  <c r="G955" i="33" s="1"/>
  <c r="G956" i="33" s="1"/>
  <c r="G957" i="33" s="1"/>
  <c r="G958" i="33" s="1"/>
  <c r="G959" i="33" s="1"/>
  <c r="G960" i="33" s="1"/>
  <c r="G961" i="33" s="1"/>
  <c r="G962" i="33" s="1"/>
  <c r="G963" i="33" s="1"/>
  <c r="G964" i="33" s="1"/>
  <c r="G965" i="33" s="1"/>
  <c r="G966" i="33" s="1"/>
  <c r="G967" i="33" s="1"/>
  <c r="G968" i="33" s="1"/>
  <c r="G969" i="33" s="1"/>
  <c r="G864" i="18"/>
  <c r="G865" i="18" s="1"/>
  <c r="G866" i="18" s="1"/>
  <c r="G867" i="18" s="1"/>
  <c r="G868" i="18" s="1"/>
  <c r="G869" i="18" s="1"/>
  <c r="G870" i="18" s="1"/>
  <c r="G871" i="18" s="1"/>
  <c r="G872" i="18" s="1"/>
  <c r="G873" i="18" s="1"/>
  <c r="G874" i="18" s="1"/>
  <c r="G875" i="18" s="1"/>
  <c r="G876" i="18" s="1"/>
  <c r="G877" i="18" s="1"/>
  <c r="G878" i="18" s="1"/>
  <c r="G879" i="18" s="1"/>
  <c r="G880" i="18" s="1"/>
  <c r="G881" i="18" s="1"/>
  <c r="G882" i="18" s="1"/>
  <c r="G883" i="18" s="1"/>
  <c r="G847" i="6"/>
  <c r="G848" i="6" s="1"/>
  <c r="G849" i="6" s="1"/>
  <c r="G850" i="6" s="1"/>
  <c r="G851" i="6" s="1"/>
  <c r="G852" i="6" s="1"/>
  <c r="G853" i="6" s="1"/>
  <c r="G854" i="6" s="1"/>
  <c r="G855" i="6" s="1"/>
  <c r="G856" i="6" s="1"/>
  <c r="G857" i="6" s="1"/>
  <c r="G858" i="6" s="1"/>
  <c r="G859" i="6" s="1"/>
  <c r="G860" i="6" s="1"/>
  <c r="G861" i="6" s="1"/>
  <c r="G862" i="6" s="1"/>
  <c r="G863" i="6" s="1"/>
  <c r="G864" i="6" s="1"/>
  <c r="G865" i="6" s="1"/>
  <c r="G822" i="8"/>
  <c r="G823" i="8" s="1"/>
  <c r="G824" i="8" s="1"/>
  <c r="G825" i="8" s="1"/>
  <c r="G826" i="8" s="1"/>
  <c r="G827" i="8" s="1"/>
  <c r="G828" i="8" s="1"/>
  <c r="G904" i="37"/>
  <c r="G905" i="37" s="1"/>
  <c r="G906" i="37" s="1"/>
  <c r="G907" i="37" s="1"/>
  <c r="G908" i="37" s="1"/>
  <c r="G909" i="37" s="1"/>
  <c r="G910" i="37" s="1"/>
  <c r="G911" i="37" s="1"/>
  <c r="G912" i="37" s="1"/>
  <c r="G913" i="37" s="1"/>
  <c r="G914" i="37" s="1"/>
  <c r="G915" i="37" s="1"/>
  <c r="G916" i="37" s="1"/>
  <c r="G917" i="37" s="1"/>
  <c r="G918" i="37" s="1"/>
  <c r="G919" i="37" s="1"/>
  <c r="G920" i="37" s="1"/>
  <c r="G921" i="37" s="1"/>
  <c r="G922" i="37" s="1"/>
  <c r="G923" i="37" s="1"/>
  <c r="G924" i="37" s="1"/>
  <c r="G925" i="37" s="1"/>
  <c r="G926" i="37" s="1"/>
  <c r="G927" i="37" s="1"/>
  <c r="G928" i="37" s="1"/>
  <c r="G929" i="37" s="1"/>
  <c r="G807" i="11"/>
  <c r="G808" i="11" s="1"/>
  <c r="G809" i="11" s="1"/>
  <c r="G783" i="20"/>
  <c r="G784" i="20" s="1"/>
  <c r="G785" i="20" s="1"/>
  <c r="G786" i="20" s="1"/>
  <c r="G787" i="20" s="1"/>
  <c r="G788" i="20" s="1"/>
  <c r="G789" i="20" s="1"/>
  <c r="G790" i="20" s="1"/>
  <c r="G791" i="20" s="1"/>
  <c r="G792" i="20" s="1"/>
  <c r="G793" i="20" s="1"/>
  <c r="G794" i="20" s="1"/>
  <c r="G795" i="20" s="1"/>
  <c r="G796" i="20" s="1"/>
  <c r="G797" i="20" s="1"/>
  <c r="G798" i="20" s="1"/>
  <c r="G799" i="20" s="1"/>
  <c r="G800" i="20" s="1"/>
  <c r="G801" i="20" s="1"/>
  <c r="G802" i="20" s="1"/>
  <c r="G803" i="20" s="1"/>
  <c r="G804" i="20" s="1"/>
  <c r="G805" i="20" s="1"/>
  <c r="G806" i="20" s="1"/>
  <c r="G807" i="20" s="1"/>
  <c r="G808" i="20" s="1"/>
  <c r="G809" i="20" s="1"/>
  <c r="G810" i="20" s="1"/>
  <c r="G811" i="20" s="1"/>
  <c r="G812" i="20" s="1"/>
  <c r="G813" i="20" s="1"/>
  <c r="G814" i="20" s="1"/>
  <c r="G815" i="20" s="1"/>
  <c r="G816" i="20" s="1"/>
  <c r="G817" i="20" s="1"/>
  <c r="G818" i="20" s="1"/>
  <c r="G819" i="20" s="1"/>
  <c r="G820" i="20" s="1"/>
  <c r="G821" i="20" s="1"/>
  <c r="G822" i="20" s="1"/>
  <c r="G823" i="20" s="1"/>
  <c r="G824" i="20" s="1"/>
  <c r="G823" i="19"/>
  <c r="G824" i="19" s="1"/>
  <c r="G825" i="19" s="1"/>
  <c r="G826" i="19" s="1"/>
  <c r="G827" i="19" s="1"/>
  <c r="G828" i="19" s="1"/>
  <c r="G829" i="19" s="1"/>
  <c r="G830" i="19" s="1"/>
  <c r="G831" i="19" s="1"/>
  <c r="G832" i="19" s="1"/>
  <c r="G833" i="19" s="1"/>
  <c r="G834" i="19" s="1"/>
  <c r="G835" i="19" s="1"/>
  <c r="G836" i="19" s="1"/>
  <c r="G837" i="19" s="1"/>
  <c r="G838" i="19" s="1"/>
  <c r="G839" i="19" s="1"/>
  <c r="G840" i="19" s="1"/>
  <c r="G841" i="19" s="1"/>
  <c r="G842" i="19" s="1"/>
  <c r="G772" i="9"/>
  <c r="G742" i="10"/>
  <c r="G743" i="10" s="1"/>
  <c r="G744" i="10" s="1"/>
  <c r="G745" i="10" s="1"/>
  <c r="G746" i="10" s="1"/>
  <c r="G747" i="10" s="1"/>
  <c r="G748" i="10" s="1"/>
  <c r="G749" i="10" s="1"/>
  <c r="G750" i="10" s="1"/>
  <c r="G751" i="10" s="1"/>
  <c r="G752" i="10" s="1"/>
  <c r="G753" i="10" s="1"/>
  <c r="G754" i="10" s="1"/>
  <c r="G755" i="10" s="1"/>
  <c r="G756" i="10" s="1"/>
  <c r="G757" i="10" s="1"/>
  <c r="G758" i="10" s="1"/>
  <c r="G759" i="10" s="1"/>
  <c r="G760" i="10" s="1"/>
  <c r="G761" i="10" s="1"/>
  <c r="G762" i="10" s="1"/>
  <c r="G763" i="10" s="1"/>
  <c r="G764" i="10" s="1"/>
  <c r="G765" i="10" s="1"/>
  <c r="G766" i="10" s="1"/>
  <c r="G767" i="10" s="1"/>
  <c r="G768" i="10" s="1"/>
  <c r="G769" i="10" s="1"/>
  <c r="G770" i="10" s="1"/>
  <c r="G771" i="10" s="1"/>
  <c r="G772" i="10" s="1"/>
  <c r="G773" i="10" s="1"/>
  <c r="G774" i="10" s="1"/>
  <c r="G775" i="10" s="1"/>
  <c r="G776" i="10" s="1"/>
  <c r="G777" i="10" s="1"/>
  <c r="G778" i="10" s="1"/>
  <c r="G779" i="10" s="1"/>
  <c r="G780" i="10" s="1"/>
  <c r="G781" i="10" s="1"/>
  <c r="G782" i="10" s="1"/>
  <c r="G783" i="10" s="1"/>
  <c r="G784" i="10" s="1"/>
  <c r="G785" i="10" s="1"/>
  <c r="G786" i="10" s="1"/>
  <c r="G787" i="10" s="1"/>
  <c r="G788" i="10" s="1"/>
  <c r="G789" i="10" s="1"/>
  <c r="G790" i="10" s="1"/>
  <c r="G791" i="10" s="1"/>
  <c r="G792" i="10" s="1"/>
  <c r="G793" i="10" s="1"/>
  <c r="G794" i="10" s="1"/>
  <c r="G795" i="10" s="1"/>
  <c r="G796" i="10" s="1"/>
  <c r="G797" i="10" s="1"/>
  <c r="G798" i="10" s="1"/>
  <c r="G799" i="10" s="1"/>
  <c r="G800" i="10" s="1"/>
  <c r="G801" i="10" s="1"/>
  <c r="G802" i="10" s="1"/>
  <c r="G803" i="10" s="1"/>
  <c r="G804" i="10" s="1"/>
  <c r="G805" i="10" s="1"/>
  <c r="G806" i="10" s="1"/>
  <c r="G807" i="10" s="1"/>
  <c r="G808" i="10" s="1"/>
  <c r="G809" i="10" s="1"/>
  <c r="G810" i="10" s="1"/>
  <c r="G811" i="10" s="1"/>
  <c r="G812" i="10" s="1"/>
  <c r="G813" i="10" s="1"/>
  <c r="G814" i="10" s="1"/>
  <c r="G815" i="10" s="1"/>
  <c r="G816" i="10" s="1"/>
  <c r="G817" i="10" s="1"/>
  <c r="G818" i="10" s="1"/>
  <c r="G819" i="10" s="1"/>
  <c r="G820" i="10" s="1"/>
  <c r="G821" i="10" s="1"/>
  <c r="G822" i="10" s="1"/>
  <c r="G823" i="10" s="1"/>
  <c r="G824" i="10" s="1"/>
  <c r="G825" i="10" s="1"/>
  <c r="G826" i="10" s="1"/>
  <c r="G827" i="10" s="1"/>
  <c r="G828" i="10" s="1"/>
  <c r="G829" i="10" s="1"/>
  <c r="G704" i="46"/>
  <c r="G705" i="46" s="1"/>
  <c r="G706" i="46" s="1"/>
  <c r="G707" i="46" s="1"/>
  <c r="G708" i="46" s="1"/>
  <c r="G709" i="46" s="1"/>
  <c r="G710" i="46" s="1"/>
  <c r="G711" i="46" s="1"/>
  <c r="G712" i="46" s="1"/>
  <c r="G713" i="46" s="1"/>
  <c r="G714" i="46" s="1"/>
  <c r="G715" i="46" s="1"/>
  <c r="G716" i="46" s="1"/>
  <c r="G717" i="46" s="1"/>
  <c r="G718" i="46" s="1"/>
  <c r="G618" i="3"/>
  <c r="G619" i="3" s="1"/>
  <c r="G620" i="3" s="1"/>
  <c r="G621" i="3" s="1"/>
  <c r="G622" i="3" s="1"/>
  <c r="G660" i="30"/>
  <c r="G661" i="30" s="1"/>
  <c r="G662" i="30" s="1"/>
  <c r="G663" i="30" s="1"/>
  <c r="G664" i="30" s="1"/>
  <c r="G665" i="30" s="1"/>
  <c r="G666" i="30" s="1"/>
  <c r="G667" i="30" s="1"/>
  <c r="G668" i="30" s="1"/>
  <c r="G669" i="30" s="1"/>
  <c r="G670" i="30" s="1"/>
  <c r="G671" i="30" s="1"/>
  <c r="G672" i="30" s="1"/>
  <c r="G673" i="30" s="1"/>
  <c r="G641" i="34"/>
  <c r="G642" i="34" s="1"/>
  <c r="G643" i="34" s="1"/>
  <c r="G644" i="34" s="1"/>
  <c r="G646" i="27"/>
  <c r="G647" i="27" s="1"/>
  <c r="G648" i="27" s="1"/>
  <c r="G649" i="27" s="1"/>
  <c r="G650" i="27" s="1"/>
  <c r="G651" i="27" s="1"/>
  <c r="G652" i="27" s="1"/>
  <c r="G753" i="21"/>
  <c r="G754" i="21" s="1"/>
  <c r="G605" i="16"/>
  <c r="G606" i="16" s="1"/>
  <c r="G607" i="16" s="1"/>
  <c r="G608" i="16" s="1"/>
  <c r="G609" i="16" s="1"/>
  <c r="G610" i="16" s="1"/>
  <c r="G611" i="16" s="1"/>
  <c r="G612" i="16" s="1"/>
  <c r="G613" i="16" s="1"/>
  <c r="G614" i="16" s="1"/>
  <c r="G615" i="16" s="1"/>
  <c r="G616" i="16" s="1"/>
  <c r="G617" i="16" s="1"/>
  <c r="G618" i="16" s="1"/>
  <c r="G619" i="16" s="1"/>
  <c r="G620" i="16" s="1"/>
  <c r="G601" i="13"/>
  <c r="G597" i="47"/>
  <c r="G598" i="47" s="1"/>
  <c r="G599" i="47" s="1"/>
  <c r="G600" i="47" s="1"/>
  <c r="G601" i="47" s="1"/>
  <c r="G602" i="47" s="1"/>
  <c r="G603" i="47" s="1"/>
  <c r="G604" i="47" s="1"/>
  <c r="G605" i="47" s="1"/>
  <c r="G606" i="47" s="1"/>
  <c r="G607" i="47" s="1"/>
  <c r="G608" i="47" s="1"/>
  <c r="G609" i="47" s="1"/>
  <c r="G610" i="47" s="1"/>
  <c r="G651" i="22"/>
  <c r="G652" i="22" s="1"/>
  <c r="G653" i="22" s="1"/>
  <c r="G654" i="22" s="1"/>
  <c r="G655" i="22" s="1"/>
  <c r="G656" i="22" s="1"/>
  <c r="G657" i="22" s="1"/>
  <c r="G658" i="22" s="1"/>
  <c r="G659" i="22" s="1"/>
  <c r="G660" i="22" s="1"/>
  <c r="G603" i="31"/>
  <c r="G604" i="31" s="1"/>
  <c r="G573" i="42"/>
  <c r="G574" i="42" s="1"/>
  <c r="G575" i="42" s="1"/>
  <c r="G576" i="42" s="1"/>
  <c r="G711" i="38"/>
  <c r="G712" i="38" s="1"/>
  <c r="G662" i="39"/>
  <c r="G663" i="39" s="1"/>
  <c r="G664" i="39" s="1"/>
  <c r="G665" i="39" s="1"/>
  <c r="G666" i="39" s="1"/>
  <c r="G667" i="39" s="1"/>
  <c r="G668" i="39" s="1"/>
  <c r="G669" i="39" s="1"/>
  <c r="G670" i="39" s="1"/>
  <c r="G671" i="39" s="1"/>
  <c r="G672" i="39" s="1"/>
  <c r="G673" i="39" s="1"/>
  <c r="G674" i="39" s="1"/>
  <c r="G675" i="39" s="1"/>
  <c r="G676" i="39" s="1"/>
  <c r="G677" i="39" s="1"/>
  <c r="G678" i="39" s="1"/>
  <c r="G679" i="39" s="1"/>
  <c r="G680" i="39" s="1"/>
  <c r="G681" i="39" s="1"/>
  <c r="G682" i="39" s="1"/>
  <c r="G683" i="39" s="1"/>
  <c r="G684" i="39" s="1"/>
  <c r="G685" i="39" s="1"/>
  <c r="G686" i="39" s="1"/>
  <c r="G687" i="39" s="1"/>
  <c r="G688" i="39" s="1"/>
  <c r="G689" i="39" s="1"/>
  <c r="G690" i="39" s="1"/>
  <c r="G691" i="39" s="1"/>
  <c r="G515" i="12"/>
  <c r="G516" i="12" s="1"/>
  <c r="G517" i="12" s="1"/>
  <c r="G518" i="12" s="1"/>
  <c r="G519" i="12" s="1"/>
  <c r="G520" i="12" s="1"/>
  <c r="G521" i="12" s="1"/>
  <c r="G569" i="15"/>
  <c r="G570" i="15" s="1"/>
  <c r="G571" i="15" s="1"/>
  <c r="G572" i="15" s="1"/>
  <c r="G573" i="15" s="1"/>
  <c r="G574" i="15" s="1"/>
  <c r="G623" i="3"/>
  <c r="G545" i="23"/>
  <c r="G546" i="23" s="1"/>
  <c r="G547" i="23" s="1"/>
  <c r="G548" i="23" s="1"/>
  <c r="G549" i="23" s="1"/>
  <c r="G550" i="23" s="1"/>
  <c r="G551" i="23" s="1"/>
  <c r="G552" i="23" s="1"/>
  <c r="G553" i="23" s="1"/>
  <c r="G554" i="23" s="1"/>
  <c r="G555" i="23" s="1"/>
  <c r="G556" i="23" s="1"/>
  <c r="G557" i="23" s="1"/>
  <c r="G558" i="23" s="1"/>
  <c r="G559" i="23" s="1"/>
  <c r="G560" i="23" s="1"/>
  <c r="G561" i="23" s="1"/>
  <c r="G562" i="23" s="1"/>
  <c r="G563" i="23" s="1"/>
  <c r="G564" i="23" s="1"/>
  <c r="G565" i="23" s="1"/>
  <c r="G566" i="23" s="1"/>
  <c r="G494" i="7"/>
  <c r="G495" i="7" s="1"/>
  <c r="G496" i="7" s="1"/>
  <c r="G497" i="7" s="1"/>
  <c r="G498" i="7" s="1"/>
  <c r="G499" i="7" s="1"/>
  <c r="G500" i="7" s="1"/>
  <c r="G501" i="7" s="1"/>
  <c r="G623" i="40"/>
  <c r="G624" i="40" s="1"/>
  <c r="G625" i="40" s="1"/>
  <c r="G626" i="40" s="1"/>
  <c r="G627" i="40" s="1"/>
  <c r="G628" i="40" s="1"/>
  <c r="G629" i="40" s="1"/>
  <c r="G630" i="40" s="1"/>
  <c r="G631" i="40" s="1"/>
  <c r="G632" i="40" s="1"/>
  <c r="G633" i="40" s="1"/>
  <c r="G634" i="40" s="1"/>
  <c r="G531" i="45"/>
  <c r="G455" i="2"/>
  <c r="G456" i="2" s="1"/>
  <c r="G457" i="2" s="1"/>
  <c r="G458" i="2" s="1"/>
  <c r="G459" i="2" s="1"/>
  <c r="G460" i="2" s="1"/>
  <c r="G461" i="2" s="1"/>
  <c r="G462" i="2" s="1"/>
  <c r="G463" i="2" s="1"/>
  <c r="G464" i="2" s="1"/>
  <c r="G465" i="2" s="1"/>
  <c r="G466" i="2" s="1"/>
  <c r="G467" i="2" s="1"/>
  <c r="G468" i="2" s="1"/>
  <c r="G469" i="2" s="1"/>
  <c r="G470" i="2" s="1"/>
  <c r="G471" i="2" s="1"/>
  <c r="G472" i="2" s="1"/>
  <c r="G473" i="2" s="1"/>
  <c r="G474" i="2" s="1"/>
  <c r="G475" i="2" s="1"/>
  <c r="G476" i="2" s="1"/>
  <c r="G477" i="2" s="1"/>
  <c r="G478" i="2" s="1"/>
  <c r="G479" i="2" s="1"/>
  <c r="G480" i="2" s="1"/>
  <c r="G481" i="2" s="1"/>
  <c r="G482" i="2" s="1"/>
  <c r="G483" i="2" s="1"/>
  <c r="G484" i="2" s="1"/>
  <c r="G485" i="2" s="1"/>
  <c r="G486" i="2" s="1"/>
  <c r="G487" i="2" s="1"/>
  <c r="G336" i="14"/>
  <c r="G337" i="14" s="1"/>
  <c r="G338" i="14" s="1"/>
  <c r="G339" i="14" s="1"/>
  <c r="G340" i="14" s="1"/>
  <c r="G341" i="14" s="1"/>
  <c r="G342" i="14" s="1"/>
  <c r="G343" i="14" s="1"/>
  <c r="G344" i="14" s="1"/>
  <c r="G345" i="14" s="1"/>
  <c r="G1038" i="24" l="1"/>
  <c r="G1039" i="24" s="1"/>
  <c r="G1040" i="24" s="1"/>
  <c r="G1041" i="24" s="1"/>
  <c r="G1042" i="24" s="1"/>
  <c r="G1043" i="24" s="1"/>
  <c r="G1044" i="24" s="1"/>
  <c r="G1045" i="24" s="1"/>
  <c r="G1046" i="24" s="1"/>
  <c r="G1047" i="24" s="1"/>
  <c r="G1048" i="24" s="1"/>
  <c r="G1049" i="24" s="1"/>
  <c r="G1050" i="24" s="1"/>
  <c r="G1051" i="24" s="1"/>
  <c r="C31" i="49"/>
  <c r="AC31" i="49" s="1"/>
  <c r="G1304" i="29"/>
  <c r="G1305" i="29" s="1"/>
  <c r="G1306" i="29" s="1"/>
  <c r="G1307" i="29" s="1"/>
  <c r="G1308" i="29" s="1"/>
  <c r="G1309" i="29" s="1"/>
  <c r="G1310" i="29" s="1"/>
  <c r="G1311" i="29" s="1"/>
  <c r="G970" i="33"/>
  <c r="G971" i="33" s="1"/>
  <c r="G972" i="33" s="1"/>
  <c r="G973" i="33" s="1"/>
  <c r="G974" i="33" s="1"/>
  <c r="G975" i="33" s="1"/>
  <c r="G976" i="33" s="1"/>
  <c r="G977" i="33" s="1"/>
  <c r="G978" i="33" s="1"/>
  <c r="G979" i="33" s="1"/>
  <c r="G980" i="33" s="1"/>
  <c r="G981" i="33" s="1"/>
  <c r="G982" i="33" s="1"/>
  <c r="G983" i="33" s="1"/>
  <c r="G984" i="33" s="1"/>
  <c r="G985" i="33" s="1"/>
  <c r="G986" i="33" s="1"/>
  <c r="G987" i="33" s="1"/>
  <c r="G988" i="33" s="1"/>
  <c r="G989" i="33" s="1"/>
  <c r="G990" i="33" s="1"/>
  <c r="G991" i="33" s="1"/>
  <c r="G992" i="33" s="1"/>
  <c r="G993" i="33" s="1"/>
  <c r="G994" i="33" s="1"/>
  <c r="G995" i="33" s="1"/>
  <c r="G996" i="33" s="1"/>
  <c r="G997" i="33" s="1"/>
  <c r="G998" i="33" s="1"/>
  <c r="G999" i="33" s="1"/>
  <c r="G1000" i="33" s="1"/>
  <c r="G1001" i="33" s="1"/>
  <c r="G1002" i="33" s="1"/>
  <c r="G1003" i="33" s="1"/>
  <c r="G1004" i="33" s="1"/>
  <c r="G1005" i="33" s="1"/>
  <c r="G1006" i="33" s="1"/>
  <c r="G1007" i="33" s="1"/>
  <c r="G1008" i="33" s="1"/>
  <c r="G1009" i="33" s="1"/>
  <c r="G1010" i="33" s="1"/>
  <c r="G1011" i="33" s="1"/>
  <c r="G1012" i="33" s="1"/>
  <c r="G1013" i="33" s="1"/>
  <c r="G1014" i="33" s="1"/>
  <c r="G1015" i="33" s="1"/>
  <c r="G1016" i="33" s="1"/>
  <c r="G1017" i="33" s="1"/>
  <c r="G1018" i="33" s="1"/>
  <c r="G1019" i="33" s="1"/>
  <c r="G1020" i="33" s="1"/>
  <c r="G1021" i="33" s="1"/>
  <c r="G1022" i="33" s="1"/>
  <c r="G1023" i="33" s="1"/>
  <c r="G1024" i="33" s="1"/>
  <c r="G1025" i="33" s="1"/>
  <c r="G1026" i="33" s="1"/>
  <c r="G1027" i="33" s="1"/>
  <c r="G1028" i="33" s="1"/>
  <c r="G1029" i="33" s="1"/>
  <c r="G1030" i="33" s="1"/>
  <c r="G1031" i="33" s="1"/>
  <c r="G1032" i="33" s="1"/>
  <c r="G1033" i="33" s="1"/>
  <c r="G1034" i="33" s="1"/>
  <c r="G1035" i="33" s="1"/>
  <c r="G1036" i="33" s="1"/>
  <c r="G1037" i="33" s="1"/>
  <c r="G1038" i="33" s="1"/>
  <c r="G1039" i="33" s="1"/>
  <c r="G1040" i="33" s="1"/>
  <c r="G1041" i="33" s="1"/>
  <c r="G1042" i="33" s="1"/>
  <c r="G1043" i="33" s="1"/>
  <c r="G1044" i="33" s="1"/>
  <c r="G1045" i="33" s="1"/>
  <c r="G1046" i="33" s="1"/>
  <c r="G1047" i="33" s="1"/>
  <c r="G1048" i="33" s="1"/>
  <c r="G1049" i="33" s="1"/>
  <c r="G1050" i="33" s="1"/>
  <c r="G1051" i="33" s="1"/>
  <c r="G1052" i="33" s="1"/>
  <c r="G1053" i="33" s="1"/>
  <c r="G1054" i="33" s="1"/>
  <c r="G1055" i="33" s="1"/>
  <c r="G1056" i="33" s="1"/>
  <c r="G1057" i="33" s="1"/>
  <c r="G1058" i="33" s="1"/>
  <c r="G1059" i="33" s="1"/>
  <c r="G1060" i="33" s="1"/>
  <c r="G1061" i="33" s="1"/>
  <c r="G1062" i="33" s="1"/>
  <c r="G1063" i="33" s="1"/>
  <c r="G1064" i="33" s="1"/>
  <c r="G1065" i="33" s="1"/>
  <c r="G1066" i="33" s="1"/>
  <c r="G1067" i="33" s="1"/>
  <c r="G1068" i="33" s="1"/>
  <c r="G1069" i="33" s="1"/>
  <c r="G1070" i="33" s="1"/>
  <c r="G1071" i="33" s="1"/>
  <c r="G1072" i="33" s="1"/>
  <c r="G1073" i="33" s="1"/>
  <c r="G1074" i="33" s="1"/>
  <c r="G1075" i="33" s="1"/>
  <c r="G1076" i="33" s="1"/>
  <c r="G1077" i="33" s="1"/>
  <c r="G1078" i="33" s="1"/>
  <c r="G1079" i="33" s="1"/>
  <c r="G1080" i="33" s="1"/>
  <c r="G1081" i="33" s="1"/>
  <c r="G1082" i="33" s="1"/>
  <c r="G1083" i="33" s="1"/>
  <c r="G1084" i="33" s="1"/>
  <c r="G1085" i="33" s="1"/>
  <c r="G1086" i="33" s="1"/>
  <c r="G1087" i="33" s="1"/>
  <c r="G1088" i="33" s="1"/>
  <c r="G1089" i="33" s="1"/>
  <c r="G1090" i="33" s="1"/>
  <c r="G1091" i="33" s="1"/>
  <c r="G1092" i="33" s="1"/>
  <c r="G1093" i="33" s="1"/>
  <c r="G1094" i="33" s="1"/>
  <c r="G1095" i="33" s="1"/>
  <c r="G1096" i="33" s="1"/>
  <c r="G1097" i="33" s="1"/>
  <c r="G1098" i="33" s="1"/>
  <c r="G1099" i="33" s="1"/>
  <c r="G1100" i="33" s="1"/>
  <c r="G1101" i="33" s="1"/>
  <c r="G1102" i="33" s="1"/>
  <c r="G1103" i="33" s="1"/>
  <c r="G1104" i="33" s="1"/>
  <c r="G1105" i="33" s="1"/>
  <c r="G1106" i="33" s="1"/>
  <c r="G1107" i="33" s="1"/>
  <c r="G1108" i="33" s="1"/>
  <c r="G1109" i="33" s="1"/>
  <c r="G1110" i="33" s="1"/>
  <c r="G1111" i="33" s="1"/>
  <c r="G1112" i="33" s="1"/>
  <c r="G1113" i="33" s="1"/>
  <c r="G1114" i="33" s="1"/>
  <c r="G1115" i="33" s="1"/>
  <c r="G1116" i="33" s="1"/>
  <c r="G1117" i="33" s="1"/>
  <c r="G1118" i="33" s="1"/>
  <c r="G1119" i="33" s="1"/>
  <c r="G1120" i="33" s="1"/>
  <c r="G1121" i="33" s="1"/>
  <c r="G1122" i="33" s="1"/>
  <c r="G1123" i="33" s="1"/>
  <c r="G1124" i="33" s="1"/>
  <c r="G1125" i="33" s="1"/>
  <c r="G1126" i="33" s="1"/>
  <c r="G1127" i="33" s="1"/>
  <c r="G1128" i="33" s="1"/>
  <c r="G1129" i="33" s="1"/>
  <c r="G1130" i="33" s="1"/>
  <c r="G1131" i="33" s="1"/>
  <c r="G1132" i="33" s="1"/>
  <c r="G1133" i="33" s="1"/>
  <c r="G1134" i="33" s="1"/>
  <c r="G1135" i="33" s="1"/>
  <c r="G1136" i="33" s="1"/>
  <c r="G1137" i="33" s="1"/>
  <c r="G1138" i="33" s="1"/>
  <c r="G1139" i="33" s="1"/>
  <c r="G1140" i="33" s="1"/>
  <c r="G1141" i="33" s="1"/>
  <c r="G1142" i="33" s="1"/>
  <c r="G1143" i="33" s="1"/>
  <c r="G1144" i="33" s="1"/>
  <c r="G1145" i="33" s="1"/>
  <c r="G1146" i="33" s="1"/>
  <c r="G1147" i="33" s="1"/>
  <c r="G1148" i="33" s="1"/>
  <c r="G1149" i="33" s="1"/>
  <c r="G1150" i="33" s="1"/>
  <c r="G1151" i="33" s="1"/>
  <c r="G1152" i="33" s="1"/>
  <c r="G1153" i="33" s="1"/>
  <c r="G1154" i="33" s="1"/>
  <c r="G1155" i="33" s="1"/>
  <c r="G1156" i="33" s="1"/>
  <c r="G1157" i="33" s="1"/>
  <c r="G1158" i="33" s="1"/>
  <c r="G1159" i="33" s="1"/>
  <c r="G1160" i="33" s="1"/>
  <c r="G1161" i="33" s="1"/>
  <c r="G1162" i="33" s="1"/>
  <c r="G1163" i="33" s="1"/>
  <c r="G1164" i="33" s="1"/>
  <c r="G1165" i="33" s="1"/>
  <c r="G1166" i="33" s="1"/>
  <c r="G1167" i="33" s="1"/>
  <c r="G1168" i="33" s="1"/>
  <c r="G1169" i="33" s="1"/>
  <c r="G1170" i="33" s="1"/>
  <c r="G1171" i="33" s="1"/>
  <c r="G1172" i="33" s="1"/>
  <c r="G1173" i="33" s="1"/>
  <c r="G1174" i="33" s="1"/>
  <c r="G1175" i="33" s="1"/>
  <c r="G1176" i="33" s="1"/>
  <c r="G1177" i="33" s="1"/>
  <c r="G1178" i="33" s="1"/>
  <c r="G1179" i="33" s="1"/>
  <c r="G1180" i="33" s="1"/>
  <c r="G1181" i="33" s="1"/>
  <c r="G1182" i="33" s="1"/>
  <c r="G1183" i="33" s="1"/>
  <c r="G1184" i="33" s="1"/>
  <c r="G1185" i="33" s="1"/>
  <c r="G1186" i="33" s="1"/>
  <c r="G1187" i="33" s="1"/>
  <c r="G1188" i="33" s="1"/>
  <c r="G1189" i="33" s="1"/>
  <c r="G1190" i="33" s="1"/>
  <c r="G1191" i="33" s="1"/>
  <c r="G1192" i="33" s="1"/>
  <c r="G1193" i="33" s="1"/>
  <c r="G1194" i="33" s="1"/>
  <c r="G1195" i="33" s="1"/>
  <c r="G1196" i="33" s="1"/>
  <c r="G1197" i="33" s="1"/>
  <c r="G1198" i="33" s="1"/>
  <c r="G1199" i="33" s="1"/>
  <c r="G1200" i="33" s="1"/>
  <c r="G1201" i="33" s="1"/>
  <c r="G1202" i="33" s="1"/>
  <c r="G1203" i="33" s="1"/>
  <c r="G1204" i="33" s="1"/>
  <c r="G1205" i="33" s="1"/>
  <c r="G1206" i="33" s="1"/>
  <c r="G1207" i="33" s="1"/>
  <c r="G1208" i="33" s="1"/>
  <c r="G1209" i="33" s="1"/>
  <c r="G1210" i="33" s="1"/>
  <c r="G1211" i="33" s="1"/>
  <c r="G1212" i="33" s="1"/>
  <c r="G1213" i="33" s="1"/>
  <c r="G1214" i="33" s="1"/>
  <c r="G1215" i="33" s="1"/>
  <c r="G1216" i="33" s="1"/>
  <c r="G1217" i="33" s="1"/>
  <c r="G1218" i="33" s="1"/>
  <c r="G1219" i="33" s="1"/>
  <c r="G1220" i="33" s="1"/>
  <c r="G1221" i="33" s="1"/>
  <c r="G1222" i="33" s="1"/>
  <c r="G1223" i="33" s="1"/>
  <c r="G1224" i="33" s="1"/>
  <c r="G1225" i="33" s="1"/>
  <c r="G1226" i="33" s="1"/>
  <c r="G1227" i="33" s="1"/>
  <c r="G1228" i="33" s="1"/>
  <c r="G1229" i="33" s="1"/>
  <c r="G1230" i="33" s="1"/>
  <c r="G1231" i="33" s="1"/>
  <c r="G1232" i="33" s="1"/>
  <c r="G1233" i="33" s="1"/>
  <c r="G1234" i="33" s="1"/>
  <c r="G1235" i="33" s="1"/>
  <c r="G1236" i="33" s="1"/>
  <c r="G1237" i="33" s="1"/>
  <c r="G1238" i="33" s="1"/>
  <c r="G1239" i="33" s="1"/>
  <c r="G1240" i="33" s="1"/>
  <c r="G1241" i="33" s="1"/>
  <c r="G1242" i="33" s="1"/>
  <c r="G1243" i="33" s="1"/>
  <c r="G1244" i="33" s="1"/>
  <c r="G1245" i="33" s="1"/>
  <c r="G1246" i="33" s="1"/>
  <c r="G1247" i="33" s="1"/>
  <c r="G1248" i="33" s="1"/>
  <c r="G1249" i="33" s="1"/>
  <c r="G1250" i="33" s="1"/>
  <c r="G1251" i="33" s="1"/>
  <c r="G1252" i="33" s="1"/>
  <c r="G1253" i="33" s="1"/>
  <c r="G1254" i="33" s="1"/>
  <c r="G1255" i="33" s="1"/>
  <c r="G1256" i="33" s="1"/>
  <c r="G1257" i="33" s="1"/>
  <c r="G1258" i="33" s="1"/>
  <c r="G1259" i="33" s="1"/>
  <c r="G1260" i="33" s="1"/>
  <c r="G1261" i="33" s="1"/>
  <c r="G1262" i="33" s="1"/>
  <c r="G1263" i="33" s="1"/>
  <c r="G1264" i="33" s="1"/>
  <c r="G1265" i="33" s="1"/>
  <c r="G1266" i="33" s="1"/>
  <c r="G1267" i="33" s="1"/>
  <c r="G1268" i="33" s="1"/>
  <c r="G1269" i="33" s="1"/>
  <c r="G1270" i="33" s="1"/>
  <c r="G1271" i="33" s="1"/>
  <c r="G1272" i="33" s="1"/>
  <c r="G1273" i="33" s="1"/>
  <c r="G1274" i="33" s="1"/>
  <c r="G1275" i="33" s="1"/>
  <c r="G1276" i="33" s="1"/>
  <c r="G1277" i="33" s="1"/>
  <c r="G1278" i="33" s="1"/>
  <c r="G1279" i="33" s="1"/>
  <c r="G1280" i="33" s="1"/>
  <c r="G1281" i="33" s="1"/>
  <c r="G1282" i="33" s="1"/>
  <c r="G1283" i="33" s="1"/>
  <c r="G1284" i="33" s="1"/>
  <c r="G1285" i="33" s="1"/>
  <c r="G1286" i="33" s="1"/>
  <c r="G1287" i="33" s="1"/>
  <c r="G1288" i="33" s="1"/>
  <c r="G1289" i="33" s="1"/>
  <c r="G1290" i="33" s="1"/>
  <c r="G1291" i="33" s="1"/>
  <c r="G1292" i="33" s="1"/>
  <c r="G1293" i="33" s="1"/>
  <c r="G1294" i="33" s="1"/>
  <c r="G1295" i="33" s="1"/>
  <c r="G1296" i="33" s="1"/>
  <c r="G1297" i="33" s="1"/>
  <c r="G1298" i="33" s="1"/>
  <c r="G1299" i="33" s="1"/>
  <c r="G1300" i="33" s="1"/>
  <c r="G1301" i="33" s="1"/>
  <c r="G1302" i="33" s="1"/>
  <c r="G1303" i="33" s="1"/>
  <c r="G1304" i="33" s="1"/>
  <c r="G1305" i="33" s="1"/>
  <c r="G1306" i="33" s="1"/>
  <c r="G1307" i="33" s="1"/>
  <c r="G1308" i="33" s="1"/>
  <c r="G1309" i="33" s="1"/>
  <c r="G1310" i="33" s="1"/>
  <c r="G1311" i="33" s="1"/>
  <c r="G972" i="17"/>
  <c r="G973" i="17" s="1"/>
  <c r="G974" i="17" s="1"/>
  <c r="G975" i="17" s="1"/>
  <c r="G976" i="17" s="1"/>
  <c r="G977" i="17" s="1"/>
  <c r="G978" i="17" s="1"/>
  <c r="C36" i="49"/>
  <c r="G1312" i="33"/>
  <c r="G1313" i="33" s="1"/>
  <c r="G1314" i="33" s="1"/>
  <c r="G1315" i="33" s="1"/>
  <c r="G1316" i="33" s="1"/>
  <c r="G1317" i="33" s="1"/>
  <c r="G1318" i="33" s="1"/>
  <c r="G1319" i="33" s="1"/>
  <c r="G1320" i="33" s="1"/>
  <c r="G941" i="32"/>
  <c r="G942" i="32" s="1"/>
  <c r="G943" i="32" s="1"/>
  <c r="G944" i="32" s="1"/>
  <c r="G945" i="32" s="1"/>
  <c r="G946" i="32" s="1"/>
  <c r="G947" i="32" s="1"/>
  <c r="G948" i="32" s="1"/>
  <c r="G949" i="32" s="1"/>
  <c r="G950" i="32" s="1"/>
  <c r="G951" i="32" s="1"/>
  <c r="G952" i="32" s="1"/>
  <c r="G953" i="32" s="1"/>
  <c r="G954" i="32" s="1"/>
  <c r="G955" i="32" s="1"/>
  <c r="G956" i="32" s="1"/>
  <c r="G957" i="32" s="1"/>
  <c r="G958" i="32" s="1"/>
  <c r="G959" i="32" s="1"/>
  <c r="AC36" i="49"/>
  <c r="G884" i="18"/>
  <c r="G885" i="18" s="1"/>
  <c r="G886" i="18" s="1"/>
  <c r="G887" i="18" s="1"/>
  <c r="G888" i="18" s="1"/>
  <c r="G889" i="18" s="1"/>
  <c r="G890" i="18" s="1"/>
  <c r="G891" i="18" s="1"/>
  <c r="G892" i="18" s="1"/>
  <c r="G893" i="18" s="1"/>
  <c r="G894" i="18" s="1"/>
  <c r="G895" i="18" s="1"/>
  <c r="G866" i="6"/>
  <c r="G867" i="6" s="1"/>
  <c r="G868" i="6" s="1"/>
  <c r="G869" i="6" s="1"/>
  <c r="G870" i="6" s="1"/>
  <c r="G871" i="6" s="1"/>
  <c r="G872" i="6" s="1"/>
  <c r="G873" i="6" s="1"/>
  <c r="G874" i="6" s="1"/>
  <c r="G875" i="6" s="1"/>
  <c r="G876" i="6" s="1"/>
  <c r="G877" i="6" s="1"/>
  <c r="G878" i="6" s="1"/>
  <c r="G879" i="6" s="1"/>
  <c r="G880" i="6" s="1"/>
  <c r="G881" i="6" s="1"/>
  <c r="G882" i="6" s="1"/>
  <c r="G883" i="6" s="1"/>
  <c r="G884" i="6" s="1"/>
  <c r="G885" i="6" s="1"/>
  <c r="G886" i="6" s="1"/>
  <c r="G887" i="6" s="1"/>
  <c r="G888" i="6" s="1"/>
  <c r="G889" i="6" s="1"/>
  <c r="G890" i="6" s="1"/>
  <c r="G891" i="6" s="1"/>
  <c r="G892" i="6" s="1"/>
  <c r="G893" i="6" s="1"/>
  <c r="G894" i="6" s="1"/>
  <c r="G895" i="6" s="1"/>
  <c r="G896" i="6" s="1"/>
  <c r="G897" i="6" s="1"/>
  <c r="G898" i="6" s="1"/>
  <c r="G899" i="6" s="1"/>
  <c r="G829" i="8"/>
  <c r="G830" i="8" s="1"/>
  <c r="H828" i="8"/>
  <c r="G810" i="11"/>
  <c r="G811" i="11" s="1"/>
  <c r="G812" i="11" s="1"/>
  <c r="G813" i="11" s="1"/>
  <c r="G814" i="11" s="1"/>
  <c r="G815" i="11" s="1"/>
  <c r="G816" i="11" s="1"/>
  <c r="G817" i="11" s="1"/>
  <c r="G818" i="11" s="1"/>
  <c r="G843" i="19"/>
  <c r="G844" i="19" s="1"/>
  <c r="G845" i="19" s="1"/>
  <c r="G846" i="19" s="1"/>
  <c r="G847" i="19" s="1"/>
  <c r="G848" i="19" s="1"/>
  <c r="G849" i="19" s="1"/>
  <c r="G850" i="19" s="1"/>
  <c r="G930" i="37"/>
  <c r="G931" i="37" s="1"/>
  <c r="G932" i="37" s="1"/>
  <c r="G933" i="37" s="1"/>
  <c r="G934" i="37" s="1"/>
  <c r="G935" i="37" s="1"/>
  <c r="G936" i="37" s="1"/>
  <c r="G937" i="37" s="1"/>
  <c r="G938" i="37" s="1"/>
  <c r="G825" i="20"/>
  <c r="G826" i="20" s="1"/>
  <c r="G827" i="20" s="1"/>
  <c r="G828" i="20" s="1"/>
  <c r="G829" i="20" s="1"/>
  <c r="G830" i="20" s="1"/>
  <c r="G831" i="20" s="1"/>
  <c r="G832" i="20" s="1"/>
  <c r="G819" i="11"/>
  <c r="G820" i="11" s="1"/>
  <c r="G821" i="11" s="1"/>
  <c r="G822" i="11" s="1"/>
  <c r="G823" i="11" s="1"/>
  <c r="G824" i="11" s="1"/>
  <c r="G825" i="11" s="1"/>
  <c r="G826" i="11" s="1"/>
  <c r="G827" i="11" s="1"/>
  <c r="G828" i="11" s="1"/>
  <c r="G829" i="11" s="1"/>
  <c r="G830" i="11" s="1"/>
  <c r="G831" i="11" s="1"/>
  <c r="G832" i="11" s="1"/>
  <c r="G833" i="11" s="1"/>
  <c r="G834" i="11" s="1"/>
  <c r="G835" i="11" s="1"/>
  <c r="G836" i="11" s="1"/>
  <c r="G837" i="11" s="1"/>
  <c r="G838" i="11" s="1"/>
  <c r="G839" i="11" s="1"/>
  <c r="G840" i="11" s="1"/>
  <c r="G841" i="11" s="1"/>
  <c r="G842" i="11" s="1"/>
  <c r="G843" i="11" s="1"/>
  <c r="G844" i="11" s="1"/>
  <c r="G773" i="9"/>
  <c r="G774" i="9" s="1"/>
  <c r="G775" i="9" s="1"/>
  <c r="G776" i="9" s="1"/>
  <c r="G777" i="9" s="1"/>
  <c r="G778" i="9" s="1"/>
  <c r="G779" i="9" s="1"/>
  <c r="G780" i="9" s="1"/>
  <c r="G781" i="9" s="1"/>
  <c r="G782" i="9" s="1"/>
  <c r="G783" i="9" s="1"/>
  <c r="G784" i="9" s="1"/>
  <c r="G785" i="9" s="1"/>
  <c r="G786" i="9" s="1"/>
  <c r="G787" i="9" s="1"/>
  <c r="G788" i="9" s="1"/>
  <c r="G789" i="9" s="1"/>
  <c r="G790" i="9" s="1"/>
  <c r="G791" i="9" s="1"/>
  <c r="G792" i="9" s="1"/>
  <c r="G793" i="9" s="1"/>
  <c r="G794" i="9" s="1"/>
  <c r="G795" i="9" s="1"/>
  <c r="G796" i="9" s="1"/>
  <c r="G797" i="9" s="1"/>
  <c r="G798" i="9" s="1"/>
  <c r="G799" i="9" s="1"/>
  <c r="G800" i="9" s="1"/>
  <c r="G719" i="46"/>
  <c r="G720" i="46" s="1"/>
  <c r="G721" i="46" s="1"/>
  <c r="G722" i="46" s="1"/>
  <c r="G723" i="46" s="1"/>
  <c r="G724" i="46" s="1"/>
  <c r="G725" i="46" s="1"/>
  <c r="G726" i="46" s="1"/>
  <c r="G727" i="46" s="1"/>
  <c r="G728" i="46" s="1"/>
  <c r="G729" i="46" s="1"/>
  <c r="G674" i="30"/>
  <c r="G675" i="30" s="1"/>
  <c r="G676" i="30" s="1"/>
  <c r="G677" i="30" s="1"/>
  <c r="G678" i="30" s="1"/>
  <c r="G679" i="30" s="1"/>
  <c r="G680" i="30" s="1"/>
  <c r="G681" i="30" s="1"/>
  <c r="G682" i="30" s="1"/>
  <c r="G683" i="30" s="1"/>
  <c r="G684" i="30" s="1"/>
  <c r="G685" i="30" s="1"/>
  <c r="G686" i="30" s="1"/>
  <c r="G687" i="30" s="1"/>
  <c r="G688" i="30" s="1"/>
  <c r="G689" i="30" s="1"/>
  <c r="G690" i="30" s="1"/>
  <c r="G691" i="30" s="1"/>
  <c r="G692" i="30" s="1"/>
  <c r="G693" i="30" s="1"/>
  <c r="G694" i="30" s="1"/>
  <c r="G695" i="30" s="1"/>
  <c r="G696" i="30" s="1"/>
  <c r="G697" i="30" s="1"/>
  <c r="G698" i="30" s="1"/>
  <c r="G699" i="30" s="1"/>
  <c r="G700" i="30" s="1"/>
  <c r="G701" i="30" s="1"/>
  <c r="G702" i="30" s="1"/>
  <c r="G703" i="30" s="1"/>
  <c r="G704" i="30" s="1"/>
  <c r="G705" i="30" s="1"/>
  <c r="G706" i="30" s="1"/>
  <c r="G707" i="30" s="1"/>
  <c r="G708" i="30" s="1"/>
  <c r="G709" i="30" s="1"/>
  <c r="G710" i="30" s="1"/>
  <c r="G711" i="30" s="1"/>
  <c r="G712" i="30" s="1"/>
  <c r="G713" i="30" s="1"/>
  <c r="G714" i="30" s="1"/>
  <c r="G715" i="30" s="1"/>
  <c r="G716" i="30" s="1"/>
  <c r="G717" i="30" s="1"/>
  <c r="G718" i="30" s="1"/>
  <c r="G719" i="30" s="1"/>
  <c r="G720" i="30" s="1"/>
  <c r="G721" i="30" s="1"/>
  <c r="G722" i="30" s="1"/>
  <c r="G723" i="30" s="1"/>
  <c r="G724" i="30" s="1"/>
  <c r="G725" i="30" s="1"/>
  <c r="G726" i="30" s="1"/>
  <c r="G727" i="30" s="1"/>
  <c r="G728" i="30" s="1"/>
  <c r="G729" i="30" s="1"/>
  <c r="G730" i="30" s="1"/>
  <c r="G731" i="30" s="1"/>
  <c r="G732" i="30" s="1"/>
  <c r="G733" i="30" s="1"/>
  <c r="G734" i="30" s="1"/>
  <c r="G735" i="30" s="1"/>
  <c r="G736" i="30" s="1"/>
  <c r="G737" i="30" s="1"/>
  <c r="G738" i="30" s="1"/>
  <c r="G739" i="30" s="1"/>
  <c r="G740" i="30" s="1"/>
  <c r="G741" i="30" s="1"/>
  <c r="G742" i="30" s="1"/>
  <c r="G743" i="30" s="1"/>
  <c r="G744" i="30" s="1"/>
  <c r="G745" i="30" s="1"/>
  <c r="G653" i="27"/>
  <c r="G654" i="27" s="1"/>
  <c r="G655" i="27" s="1"/>
  <c r="G656" i="27" s="1"/>
  <c r="G657" i="27" s="1"/>
  <c r="G658" i="27" s="1"/>
  <c r="G659" i="27" s="1"/>
  <c r="G660" i="27" s="1"/>
  <c r="G661" i="27" s="1"/>
  <c r="G662" i="27" s="1"/>
  <c r="G663" i="27" s="1"/>
  <c r="G664" i="27" s="1"/>
  <c r="G665" i="27" s="1"/>
  <c r="G666" i="27" s="1"/>
  <c r="G667" i="27" s="1"/>
  <c r="G668" i="27" s="1"/>
  <c r="G669" i="27" s="1"/>
  <c r="G670" i="27" s="1"/>
  <c r="G671" i="27" s="1"/>
  <c r="G672" i="27" s="1"/>
  <c r="G673" i="27" s="1"/>
  <c r="G674" i="27" s="1"/>
  <c r="G675" i="27" s="1"/>
  <c r="G676" i="27" s="1"/>
  <c r="G677" i="27" s="1"/>
  <c r="G678" i="27" s="1"/>
  <c r="G679" i="27" s="1"/>
  <c r="G680" i="27" s="1"/>
  <c r="G681" i="27" s="1"/>
  <c r="G682" i="27" s="1"/>
  <c r="G683" i="27" s="1"/>
  <c r="G684" i="27" s="1"/>
  <c r="G685" i="27" s="1"/>
  <c r="G686" i="27" s="1"/>
  <c r="G687" i="27" s="1"/>
  <c r="G645" i="34"/>
  <c r="G646" i="34" s="1"/>
  <c r="G647" i="34" s="1"/>
  <c r="G648" i="34" s="1"/>
  <c r="G649" i="34" s="1"/>
  <c r="G650" i="34" s="1"/>
  <c r="G621" i="16"/>
  <c r="G755" i="21"/>
  <c r="G756" i="21" s="1"/>
  <c r="G757" i="21" s="1"/>
  <c r="G758" i="21" s="1"/>
  <c r="G759" i="21" s="1"/>
  <c r="G760" i="21" s="1"/>
  <c r="G761" i="21" s="1"/>
  <c r="G762" i="21" s="1"/>
  <c r="G763" i="21" s="1"/>
  <c r="G764" i="21" s="1"/>
  <c r="G765" i="21" s="1"/>
  <c r="G602" i="13"/>
  <c r="G603" i="13" s="1"/>
  <c r="G604" i="13" s="1"/>
  <c r="G605" i="13" s="1"/>
  <c r="G606" i="13" s="1"/>
  <c r="G607" i="13" s="1"/>
  <c r="G608" i="13" s="1"/>
  <c r="G609" i="13" s="1"/>
  <c r="G610" i="13" s="1"/>
  <c r="G661" i="22"/>
  <c r="G662" i="22" s="1"/>
  <c r="G663" i="22" s="1"/>
  <c r="G664" i="22" s="1"/>
  <c r="G665" i="22" s="1"/>
  <c r="G666" i="22" s="1"/>
  <c r="G667" i="22" s="1"/>
  <c r="G668" i="22" s="1"/>
  <c r="G669" i="22" s="1"/>
  <c r="G670" i="22" s="1"/>
  <c r="G611" i="47"/>
  <c r="G612" i="47" s="1"/>
  <c r="G605" i="31"/>
  <c r="G713" i="38"/>
  <c r="G714" i="38" s="1"/>
  <c r="G715" i="38" s="1"/>
  <c r="G716" i="38" s="1"/>
  <c r="G717" i="38" s="1"/>
  <c r="G718" i="38" s="1"/>
  <c r="G719" i="38" s="1"/>
  <c r="G720" i="38" s="1"/>
  <c r="G721" i="38" s="1"/>
  <c r="G722" i="38" s="1"/>
  <c r="G723" i="38" s="1"/>
  <c r="G724" i="38" s="1"/>
  <c r="G725" i="38" s="1"/>
  <c r="G726" i="38" s="1"/>
  <c r="G727" i="38" s="1"/>
  <c r="G728" i="38" s="1"/>
  <c r="G729" i="38" s="1"/>
  <c r="G577" i="42"/>
  <c r="G578" i="42" s="1"/>
  <c r="G579" i="42" s="1"/>
  <c r="G580" i="42" s="1"/>
  <c r="G581" i="42" s="1"/>
  <c r="G692" i="39"/>
  <c r="G693" i="39" s="1"/>
  <c r="G694" i="39" s="1"/>
  <c r="G695" i="39" s="1"/>
  <c r="G696" i="39" s="1"/>
  <c r="G697" i="39" s="1"/>
  <c r="G698" i="39" s="1"/>
  <c r="G699" i="39" s="1"/>
  <c r="G700" i="39" s="1"/>
  <c r="G701" i="39" s="1"/>
  <c r="G702" i="39" s="1"/>
  <c r="G703" i="39" s="1"/>
  <c r="G704" i="39" s="1"/>
  <c r="G705" i="39" s="1"/>
  <c r="G706" i="39" s="1"/>
  <c r="G707" i="39" s="1"/>
  <c r="G708" i="39" s="1"/>
  <c r="G709" i="39" s="1"/>
  <c r="G710" i="39" s="1"/>
  <c r="G711" i="39" s="1"/>
  <c r="G712" i="39" s="1"/>
  <c r="G713" i="39" s="1"/>
  <c r="G714" i="39" s="1"/>
  <c r="G715" i="39" s="1"/>
  <c r="G716" i="39" s="1"/>
  <c r="G717" i="39" s="1"/>
  <c r="G522" i="12"/>
  <c r="G523" i="12" s="1"/>
  <c r="G524" i="12" s="1"/>
  <c r="G525" i="12" s="1"/>
  <c r="G526" i="12" s="1"/>
  <c r="G527" i="12" s="1"/>
  <c r="G528" i="12" s="1"/>
  <c r="G529" i="12" s="1"/>
  <c r="G530" i="12" s="1"/>
  <c r="G531" i="12" s="1"/>
  <c r="G532" i="12" s="1"/>
  <c r="G533" i="12" s="1"/>
  <c r="G534" i="12" s="1"/>
  <c r="G535" i="12" s="1"/>
  <c r="G575" i="15"/>
  <c r="G576" i="15" s="1"/>
  <c r="G577" i="15" s="1"/>
  <c r="G578" i="15" s="1"/>
  <c r="G579" i="15" s="1"/>
  <c r="G580" i="15" s="1"/>
  <c r="G581" i="15" s="1"/>
  <c r="G582" i="15" s="1"/>
  <c r="G583" i="15" s="1"/>
  <c r="G584" i="15" s="1"/>
  <c r="G585" i="15" s="1"/>
  <c r="G586" i="15" s="1"/>
  <c r="G587" i="15" s="1"/>
  <c r="G588" i="15" s="1"/>
  <c r="G589" i="15" s="1"/>
  <c r="G590" i="15" s="1"/>
  <c r="G591" i="15" s="1"/>
  <c r="G592" i="15" s="1"/>
  <c r="G593" i="15" s="1"/>
  <c r="G594" i="15" s="1"/>
  <c r="G595" i="15" s="1"/>
  <c r="G596" i="15" s="1"/>
  <c r="G597" i="15" s="1"/>
  <c r="G598" i="15" s="1"/>
  <c r="G599" i="15" s="1"/>
  <c r="G600" i="15" s="1"/>
  <c r="G601" i="15" s="1"/>
  <c r="G602" i="15" s="1"/>
  <c r="G603" i="15" s="1"/>
  <c r="G604" i="15" s="1"/>
  <c r="G605" i="15" s="1"/>
  <c r="G606" i="15" s="1"/>
  <c r="G607" i="15" s="1"/>
  <c r="G608" i="15" s="1"/>
  <c r="G609" i="15" s="1"/>
  <c r="G610" i="15" s="1"/>
  <c r="G611" i="15" s="1"/>
  <c r="G612" i="15" s="1"/>
  <c r="G613" i="15" s="1"/>
  <c r="G624" i="3"/>
  <c r="G567" i="23"/>
  <c r="G568" i="23" s="1"/>
  <c r="G569" i="23" s="1"/>
  <c r="G570" i="23" s="1"/>
  <c r="G571" i="23" s="1"/>
  <c r="G572" i="23" s="1"/>
  <c r="G573" i="23" s="1"/>
  <c r="G574" i="23" s="1"/>
  <c r="G575" i="23" s="1"/>
  <c r="G502" i="7"/>
  <c r="G503" i="7" s="1"/>
  <c r="G504" i="7" s="1"/>
  <c r="G505" i="7" s="1"/>
  <c r="G506" i="7" s="1"/>
  <c r="G507" i="7" s="1"/>
  <c r="G508" i="7" s="1"/>
  <c r="G509" i="7" s="1"/>
  <c r="G510" i="7" s="1"/>
  <c r="G511" i="7" s="1"/>
  <c r="G488" i="2"/>
  <c r="G489" i="2" s="1"/>
  <c r="G490" i="2" s="1"/>
  <c r="G635" i="40"/>
  <c r="G636" i="40" s="1"/>
  <c r="G637" i="40" s="1"/>
  <c r="G638" i="40" s="1"/>
  <c r="G639" i="40" s="1"/>
  <c r="G640" i="40" s="1"/>
  <c r="G641" i="40" s="1"/>
  <c r="G642" i="40" s="1"/>
  <c r="G643" i="40" s="1"/>
  <c r="G644" i="40" s="1"/>
  <c r="G645" i="40" s="1"/>
  <c r="G646" i="40" s="1"/>
  <c r="G647" i="40" s="1"/>
  <c r="G648" i="40" s="1"/>
  <c r="G649" i="40" s="1"/>
  <c r="G650" i="40" s="1"/>
  <c r="G651" i="40" s="1"/>
  <c r="G652" i="40" s="1"/>
  <c r="G653" i="40" s="1"/>
  <c r="G654" i="40" s="1"/>
  <c r="G655" i="40" s="1"/>
  <c r="G656" i="40" s="1"/>
  <c r="G657" i="40" s="1"/>
  <c r="G532" i="45"/>
  <c r="G533" i="45" s="1"/>
  <c r="G534" i="45" s="1"/>
  <c r="G535" i="45" s="1"/>
  <c r="G536" i="45" s="1"/>
  <c r="G537" i="45" s="1"/>
  <c r="G538" i="45" s="1"/>
  <c r="G539" i="45" s="1"/>
  <c r="G540" i="45" s="1"/>
  <c r="G346" i="14"/>
  <c r="G347" i="14" s="1"/>
  <c r="G348" i="14" s="1"/>
  <c r="G349" i="14" s="1"/>
  <c r="G350" i="14" s="1"/>
  <c r="G351" i="14" s="1"/>
  <c r="G352" i="14" s="1"/>
  <c r="G353" i="14" s="1"/>
  <c r="G1052" i="24" l="1"/>
  <c r="G1053" i="24" s="1"/>
  <c r="G1054" i="24" s="1"/>
  <c r="G1055" i="24" s="1"/>
  <c r="G1056" i="24" s="1"/>
  <c r="G1057" i="24" s="1"/>
  <c r="G1058" i="24" s="1"/>
  <c r="G1059" i="24" s="1"/>
  <c r="G1060" i="24" s="1"/>
  <c r="G1061" i="24" s="1"/>
  <c r="G1062" i="24" s="1"/>
  <c r="G1063" i="24" s="1"/>
  <c r="G1064" i="24" s="1"/>
  <c r="G1065" i="24" s="1"/>
  <c r="G1066" i="24" s="1"/>
  <c r="G1067" i="24" s="1"/>
  <c r="G1068" i="24" s="1"/>
  <c r="G1069" i="24" s="1"/>
  <c r="G1070" i="24" s="1"/>
  <c r="G1071" i="24" s="1"/>
  <c r="G979" i="17"/>
  <c r="G980" i="17" s="1"/>
  <c r="G990" i="17" s="1"/>
  <c r="G991" i="17" s="1"/>
  <c r="G992" i="17" s="1"/>
  <c r="G993" i="17" s="1"/>
  <c r="G994" i="17" s="1"/>
  <c r="G995" i="17" s="1"/>
  <c r="G996" i="17" s="1"/>
  <c r="G997" i="17" s="1"/>
  <c r="G998" i="17" s="1"/>
  <c r="G999" i="17" s="1"/>
  <c r="G1000" i="17" s="1"/>
  <c r="G1001" i="17" s="1"/>
  <c r="G1002" i="17" s="1"/>
  <c r="G1003" i="17" s="1"/>
  <c r="G1004" i="17" s="1"/>
  <c r="G1005" i="17" s="1"/>
  <c r="G1006" i="17" s="1"/>
  <c r="G1007" i="17" s="1"/>
  <c r="G1008" i="17" s="1"/>
  <c r="G1009" i="17" s="1"/>
  <c r="G1010" i="17" s="1"/>
  <c r="G1011" i="17" s="1"/>
  <c r="G1012" i="17" s="1"/>
  <c r="G1013" i="17" s="1"/>
  <c r="G1014" i="17" s="1"/>
  <c r="G1015" i="17" s="1"/>
  <c r="G1016" i="17" s="1"/>
  <c r="G1017" i="17" s="1"/>
  <c r="G1018" i="17" s="1"/>
  <c r="G1019" i="17" s="1"/>
  <c r="G1020" i="17" s="1"/>
  <c r="G1021" i="17" s="1"/>
  <c r="G1022" i="17" s="1"/>
  <c r="G1023" i="17" s="1"/>
  <c r="G1024" i="17" s="1"/>
  <c r="G1025" i="17" s="1"/>
  <c r="G1026" i="17" s="1"/>
  <c r="G1027" i="17" s="1"/>
  <c r="G1028" i="17" s="1"/>
  <c r="G1029" i="17" s="1"/>
  <c r="G1030" i="17" s="1"/>
  <c r="G1031" i="17" s="1"/>
  <c r="G1032" i="17" s="1"/>
  <c r="G1033" i="17" s="1"/>
  <c r="G1034" i="17" s="1"/>
  <c r="G1035" i="17" s="1"/>
  <c r="G1036" i="17" s="1"/>
  <c r="G1037" i="17" s="1"/>
  <c r="G1038" i="17" s="1"/>
  <c r="G1039" i="17" s="1"/>
  <c r="G1040" i="17" s="1"/>
  <c r="G1041" i="17" s="1"/>
  <c r="G1042" i="17" s="1"/>
  <c r="G1043" i="17" s="1"/>
  <c r="G1044" i="17" s="1"/>
  <c r="G1045" i="17" s="1"/>
  <c r="G1046" i="17" s="1"/>
  <c r="G1047" i="17" s="1"/>
  <c r="G1048" i="17" s="1"/>
  <c r="G1049" i="17" s="1"/>
  <c r="G1050" i="17" s="1"/>
  <c r="G1051" i="17" s="1"/>
  <c r="G1052" i="17" s="1"/>
  <c r="G1053" i="17" s="1"/>
  <c r="G1054" i="17" s="1"/>
  <c r="G1055" i="17" s="1"/>
  <c r="G1056" i="17" s="1"/>
  <c r="G1057" i="17" s="1"/>
  <c r="G1058" i="17" s="1"/>
  <c r="G1059" i="17" s="1"/>
  <c r="G1060" i="17" s="1"/>
  <c r="G1061" i="17" s="1"/>
  <c r="G1062" i="17" s="1"/>
  <c r="G1063" i="17" s="1"/>
  <c r="G1064" i="17" s="1"/>
  <c r="G1065" i="17" s="1"/>
  <c r="G1066" i="17" s="1"/>
  <c r="G1067" i="17" s="1"/>
  <c r="G1068" i="17" s="1"/>
  <c r="G1069" i="17" s="1"/>
  <c r="G1070" i="17" s="1"/>
  <c r="G1071" i="17" s="1"/>
  <c r="G1072" i="17" s="1"/>
  <c r="G1073" i="17" s="1"/>
  <c r="G1074" i="17" s="1"/>
  <c r="G1075" i="17" s="1"/>
  <c r="G1076" i="17" s="1"/>
  <c r="G1077" i="17" s="1"/>
  <c r="G1078" i="17" s="1"/>
  <c r="G1079" i="17" s="1"/>
  <c r="G1080" i="17" s="1"/>
  <c r="G1081" i="17" s="1"/>
  <c r="G1082" i="17" s="1"/>
  <c r="G1083" i="17" s="1"/>
  <c r="G1084" i="17" s="1"/>
  <c r="G1085" i="17" s="1"/>
  <c r="G1086" i="17" s="1"/>
  <c r="G1087" i="17" s="1"/>
  <c r="G1088" i="17" s="1"/>
  <c r="G1089" i="17" s="1"/>
  <c r="G1090" i="17" s="1"/>
  <c r="G1091" i="17" s="1"/>
  <c r="G1092" i="17" s="1"/>
  <c r="G1093" i="17" s="1"/>
  <c r="G1094" i="17" s="1"/>
  <c r="G1095" i="17" s="1"/>
  <c r="G1096" i="17" s="1"/>
  <c r="G1097" i="17" s="1"/>
  <c r="G1098" i="17" s="1"/>
  <c r="G1099" i="17" s="1"/>
  <c r="G1100" i="17" s="1"/>
  <c r="G1101" i="17" s="1"/>
  <c r="G1102" i="17" s="1"/>
  <c r="G1103" i="17" s="1"/>
  <c r="G1104" i="17" s="1"/>
  <c r="G1105" i="17" s="1"/>
  <c r="G1106" i="17" s="1"/>
  <c r="G1107" i="17" s="1"/>
  <c r="G1108" i="17" s="1"/>
  <c r="G1109" i="17" s="1"/>
  <c r="G1110" i="17" s="1"/>
  <c r="G1111" i="17" s="1"/>
  <c r="G1112" i="17" s="1"/>
  <c r="G1113" i="17" s="1"/>
  <c r="G1114" i="17" s="1"/>
  <c r="G1115" i="17" s="1"/>
  <c r="G1116" i="17" s="1"/>
  <c r="G1117" i="17" s="1"/>
  <c r="G1118" i="17" s="1"/>
  <c r="G1119" i="17" s="1"/>
  <c r="G1120" i="17" s="1"/>
  <c r="G1121" i="17" s="1"/>
  <c r="G1122" i="17" s="1"/>
  <c r="G1123" i="17" s="1"/>
  <c r="G1124" i="17" s="1"/>
  <c r="G1125" i="17" s="1"/>
  <c r="G1126" i="17" s="1"/>
  <c r="G1127" i="17" s="1"/>
  <c r="G1128" i="17" s="1"/>
  <c r="G1129" i="17" s="1"/>
  <c r="G1130" i="17" s="1"/>
  <c r="G1131" i="17" s="1"/>
  <c r="G1132" i="17" s="1"/>
  <c r="G1133" i="17" s="1"/>
  <c r="G1134" i="17" s="1"/>
  <c r="G1135" i="17" s="1"/>
  <c r="G1136" i="17" s="1"/>
  <c r="G1137" i="17" s="1"/>
  <c r="G1138" i="17" s="1"/>
  <c r="G1139" i="17" s="1"/>
  <c r="G1140" i="17" s="1"/>
  <c r="G1141" i="17" s="1"/>
  <c r="G1142" i="17" s="1"/>
  <c r="G1143" i="17" s="1"/>
  <c r="G1144" i="17" s="1"/>
  <c r="G1145" i="17" s="1"/>
  <c r="G1146" i="17" s="1"/>
  <c r="G1147" i="17" s="1"/>
  <c r="G1148" i="17" s="1"/>
  <c r="G1149" i="17" s="1"/>
  <c r="G1150" i="17" s="1"/>
  <c r="G1151" i="17" s="1"/>
  <c r="G1152" i="17" s="1"/>
  <c r="G1153" i="17" s="1"/>
  <c r="G1154" i="17" s="1"/>
  <c r="G1155" i="17" s="1"/>
  <c r="G1156" i="17" s="1"/>
  <c r="G1157" i="17" s="1"/>
  <c r="G1158" i="17" s="1"/>
  <c r="G1159" i="17" s="1"/>
  <c r="G1160" i="17" s="1"/>
  <c r="G1161" i="17" s="1"/>
  <c r="G1162" i="17" s="1"/>
  <c r="G1163" i="17" s="1"/>
  <c r="G1164" i="17" s="1"/>
  <c r="G1165" i="17" s="1"/>
  <c r="G1166" i="17" s="1"/>
  <c r="G1167" i="17" s="1"/>
  <c r="G1168" i="17" s="1"/>
  <c r="G1169" i="17" s="1"/>
  <c r="G1170" i="17" s="1"/>
  <c r="G1171" i="17" s="1"/>
  <c r="G1172" i="17" s="1"/>
  <c r="G1173" i="17" s="1"/>
  <c r="G1174" i="17" s="1"/>
  <c r="G1175" i="17" s="1"/>
  <c r="G1176" i="17" s="1"/>
  <c r="G1177" i="17" s="1"/>
  <c r="G1178" i="17" s="1"/>
  <c r="G1179" i="17" s="1"/>
  <c r="G1180" i="17" s="1"/>
  <c r="G1181" i="17" s="1"/>
  <c r="G1182" i="17" s="1"/>
  <c r="G1183" i="17" s="1"/>
  <c r="G1184" i="17" s="1"/>
  <c r="G1185" i="17" s="1"/>
  <c r="G1186" i="17" s="1"/>
  <c r="G1187" i="17" s="1"/>
  <c r="G1188" i="17" s="1"/>
  <c r="G1189" i="17" s="1"/>
  <c r="G1190" i="17" s="1"/>
  <c r="G1191" i="17" s="1"/>
  <c r="G1192" i="17" s="1"/>
  <c r="G1193" i="17" s="1"/>
  <c r="G1194" i="17" s="1"/>
  <c r="G1195" i="17" s="1"/>
  <c r="G1196" i="17" s="1"/>
  <c r="G1197" i="17" s="1"/>
  <c r="G1198" i="17" s="1"/>
  <c r="G1199" i="17" s="1"/>
  <c r="G1200" i="17" s="1"/>
  <c r="G1201" i="17" s="1"/>
  <c r="G1202" i="17" s="1"/>
  <c r="G1203" i="17" s="1"/>
  <c r="G1204" i="17" s="1"/>
  <c r="G1205" i="17" s="1"/>
  <c r="G1206" i="17" s="1"/>
  <c r="G1207" i="17" s="1"/>
  <c r="G1208" i="17" s="1"/>
  <c r="G1209" i="17" s="1"/>
  <c r="G1210" i="17" s="1"/>
  <c r="G1211" i="17" s="1"/>
  <c r="G1212" i="17" s="1"/>
  <c r="G1213" i="17" s="1"/>
  <c r="G1214" i="17" s="1"/>
  <c r="G1215" i="17" s="1"/>
  <c r="G1216" i="17" s="1"/>
  <c r="G1217" i="17" s="1"/>
  <c r="G1218" i="17" s="1"/>
  <c r="G1219" i="17" s="1"/>
  <c r="G1220" i="17" s="1"/>
  <c r="G1221" i="17" s="1"/>
  <c r="G1222" i="17" s="1"/>
  <c r="G1223" i="17" s="1"/>
  <c r="G1224" i="17" s="1"/>
  <c r="G1225" i="17" s="1"/>
  <c r="G1226" i="17" s="1"/>
  <c r="G1227" i="17" s="1"/>
  <c r="G1228" i="17" s="1"/>
  <c r="G1229" i="17" s="1"/>
  <c r="G1230" i="17" s="1"/>
  <c r="G1231" i="17" s="1"/>
  <c r="G1232" i="17" s="1"/>
  <c r="G1233" i="17" s="1"/>
  <c r="G1234" i="17" s="1"/>
  <c r="G1235" i="17" s="1"/>
  <c r="G1236" i="17" s="1"/>
  <c r="G1237" i="17" s="1"/>
  <c r="G1238" i="17" s="1"/>
  <c r="G1239" i="17" s="1"/>
  <c r="G1240" i="17" s="1"/>
  <c r="G1241" i="17" s="1"/>
  <c r="G1242" i="17" s="1"/>
  <c r="G1243" i="17" s="1"/>
  <c r="G1244" i="17" s="1"/>
  <c r="G1245" i="17" s="1"/>
  <c r="G1246" i="17" s="1"/>
  <c r="G1247" i="17" s="1"/>
  <c r="G1248" i="17" s="1"/>
  <c r="G1249" i="17" s="1"/>
  <c r="G1250" i="17" s="1"/>
  <c r="G1251" i="17" s="1"/>
  <c r="G1252" i="17" s="1"/>
  <c r="G1253" i="17" s="1"/>
  <c r="G1254" i="17" s="1"/>
  <c r="G1255" i="17" s="1"/>
  <c r="G1256" i="17" s="1"/>
  <c r="G1257" i="17" s="1"/>
  <c r="G1258" i="17" s="1"/>
  <c r="G1259" i="17" s="1"/>
  <c r="G1260" i="17" s="1"/>
  <c r="G1261" i="17" s="1"/>
  <c r="G1262" i="17" s="1"/>
  <c r="G1263" i="17" s="1"/>
  <c r="G1264" i="17" s="1"/>
  <c r="G1265" i="17" s="1"/>
  <c r="G1266" i="17" s="1"/>
  <c r="G1267" i="17" s="1"/>
  <c r="G1268" i="17" s="1"/>
  <c r="G1269" i="17" s="1"/>
  <c r="G1270" i="17" s="1"/>
  <c r="G1271" i="17" s="1"/>
  <c r="G1272" i="17" s="1"/>
  <c r="G1273" i="17" s="1"/>
  <c r="G1274" i="17" s="1"/>
  <c r="G1275" i="17" s="1"/>
  <c r="G1276" i="17" s="1"/>
  <c r="G1277" i="17" s="1"/>
  <c r="G1278" i="17" s="1"/>
  <c r="G1279" i="17" s="1"/>
  <c r="G1280" i="17" s="1"/>
  <c r="G1281" i="17" s="1"/>
  <c r="G1282" i="17" s="1"/>
  <c r="G1283" i="17" s="1"/>
  <c r="G1284" i="17" s="1"/>
  <c r="G1285" i="17" s="1"/>
  <c r="G1286" i="17" s="1"/>
  <c r="G1287" i="17" s="1"/>
  <c r="G1288" i="17" s="1"/>
  <c r="G1289" i="17" s="1"/>
  <c r="G1290" i="17" s="1"/>
  <c r="G1291" i="17" s="1"/>
  <c r="G1292" i="17" s="1"/>
  <c r="G1293" i="17" s="1"/>
  <c r="G1294" i="17" s="1"/>
  <c r="G1295" i="17" s="1"/>
  <c r="G1296" i="17" s="1"/>
  <c r="G1297" i="17" s="1"/>
  <c r="G1298" i="17" s="1"/>
  <c r="G1299" i="17" s="1"/>
  <c r="G1300" i="17" s="1"/>
  <c r="G1301" i="17" s="1"/>
  <c r="G1302" i="17" s="1"/>
  <c r="G1303" i="17" s="1"/>
  <c r="G1304" i="17" s="1"/>
  <c r="G1305" i="17" s="1"/>
  <c r="G1306" i="17" s="1"/>
  <c r="G1307" i="17" s="1"/>
  <c r="G1308" i="17" s="1"/>
  <c r="G1309" i="17" s="1"/>
  <c r="G1310" i="17" s="1"/>
  <c r="G960" i="32"/>
  <c r="G961" i="32" s="1"/>
  <c r="G962" i="32" s="1"/>
  <c r="G963" i="32" s="1"/>
  <c r="G964" i="32" s="1"/>
  <c r="G965" i="32" s="1"/>
  <c r="G966" i="32" s="1"/>
  <c r="G896" i="18"/>
  <c r="G897" i="18" s="1"/>
  <c r="G898" i="18" s="1"/>
  <c r="G899" i="18" s="1"/>
  <c r="G900" i="18" s="1"/>
  <c r="G901" i="18" s="1"/>
  <c r="G902" i="18" s="1"/>
  <c r="G903" i="18" s="1"/>
  <c r="G904" i="18" s="1"/>
  <c r="G905" i="18" s="1"/>
  <c r="G906" i="18" s="1"/>
  <c r="G900" i="6"/>
  <c r="G901" i="6" s="1"/>
  <c r="G902" i="6" s="1"/>
  <c r="G903" i="6" s="1"/>
  <c r="G904" i="6" s="1"/>
  <c r="G905" i="6" s="1"/>
  <c r="G939" i="37"/>
  <c r="G940" i="37" s="1"/>
  <c r="G941" i="37" s="1"/>
  <c r="G942" i="37" s="1"/>
  <c r="G943" i="37" s="1"/>
  <c r="G944" i="37" s="1"/>
  <c r="G945" i="37" s="1"/>
  <c r="G946" i="37" s="1"/>
  <c r="G947" i="37" s="1"/>
  <c r="G948" i="37" s="1"/>
  <c r="G949" i="37" s="1"/>
  <c r="G950" i="37" s="1"/>
  <c r="G951" i="37" s="1"/>
  <c r="G952" i="37" s="1"/>
  <c r="G953" i="37" s="1"/>
  <c r="G954" i="37" s="1"/>
  <c r="G955" i="37" s="1"/>
  <c r="G831" i="8"/>
  <c r="G832" i="8" s="1"/>
  <c r="G833" i="8" s="1"/>
  <c r="G834" i="8" s="1"/>
  <c r="G835" i="8" s="1"/>
  <c r="G836" i="8" s="1"/>
  <c r="H830" i="8"/>
  <c r="G851" i="19"/>
  <c r="G852" i="19" s="1"/>
  <c r="G853" i="19" s="1"/>
  <c r="G854" i="19" s="1"/>
  <c r="G855" i="19" s="1"/>
  <c r="G856" i="19" s="1"/>
  <c r="G857" i="19" s="1"/>
  <c r="G858" i="19" s="1"/>
  <c r="G859" i="19" s="1"/>
  <c r="G860" i="19" s="1"/>
  <c r="G833" i="20"/>
  <c r="G845" i="11"/>
  <c r="G846" i="11" s="1"/>
  <c r="G801" i="9"/>
  <c r="G802" i="9" s="1"/>
  <c r="G803" i="9" s="1"/>
  <c r="G804" i="9" s="1"/>
  <c r="G805" i="9" s="1"/>
  <c r="G806" i="9" s="1"/>
  <c r="G807" i="9" s="1"/>
  <c r="G808" i="9" s="1"/>
  <c r="G809" i="9" s="1"/>
  <c r="G810" i="9" s="1"/>
  <c r="G811" i="9" s="1"/>
  <c r="G812" i="9" s="1"/>
  <c r="G813" i="9" s="1"/>
  <c r="G814" i="9" s="1"/>
  <c r="G815" i="9" s="1"/>
  <c r="G746" i="30"/>
  <c r="G747" i="30" s="1"/>
  <c r="G748" i="30" s="1"/>
  <c r="G749" i="30" s="1"/>
  <c r="G750" i="30" s="1"/>
  <c r="G751" i="30" s="1"/>
  <c r="G752" i="30" s="1"/>
  <c r="G753" i="30" s="1"/>
  <c r="G754" i="30" s="1"/>
  <c r="G755" i="30" s="1"/>
  <c r="G756" i="30" s="1"/>
  <c r="G757" i="30" s="1"/>
  <c r="G758" i="30" s="1"/>
  <c r="G759" i="30" s="1"/>
  <c r="G760" i="30" s="1"/>
  <c r="G761" i="30" s="1"/>
  <c r="G762" i="30" s="1"/>
  <c r="G763" i="30" s="1"/>
  <c r="G764" i="30" s="1"/>
  <c r="G765" i="30" s="1"/>
  <c r="G766" i="30" s="1"/>
  <c r="G767" i="30" s="1"/>
  <c r="G768" i="30" s="1"/>
  <c r="G769" i="30" s="1"/>
  <c r="G730" i="46"/>
  <c r="G731" i="46" s="1"/>
  <c r="G732" i="46" s="1"/>
  <c r="G733" i="46" s="1"/>
  <c r="G734" i="46" s="1"/>
  <c r="G735" i="46" s="1"/>
  <c r="G736" i="46" s="1"/>
  <c r="G688" i="27"/>
  <c r="G689" i="27" s="1"/>
  <c r="G690" i="27" s="1"/>
  <c r="G691" i="27" s="1"/>
  <c r="G692" i="27" s="1"/>
  <c r="G693" i="27" s="1"/>
  <c r="G694" i="27" s="1"/>
  <c r="G695" i="27" s="1"/>
  <c r="G696" i="27" s="1"/>
  <c r="G697" i="27" s="1"/>
  <c r="G698" i="27" s="1"/>
  <c r="G699" i="27" s="1"/>
  <c r="G700" i="27" s="1"/>
  <c r="G701" i="27" s="1"/>
  <c r="G702" i="27" s="1"/>
  <c r="G651" i="34"/>
  <c r="G652" i="34" s="1"/>
  <c r="G766" i="21"/>
  <c r="G767" i="21" s="1"/>
  <c r="G768" i="21" s="1"/>
  <c r="G769" i="21" s="1"/>
  <c r="G770" i="21" s="1"/>
  <c r="G771" i="21" s="1"/>
  <c r="G772" i="21" s="1"/>
  <c r="G773" i="21" s="1"/>
  <c r="G774" i="21" s="1"/>
  <c r="G775" i="21" s="1"/>
  <c r="G776" i="21" s="1"/>
  <c r="G777" i="21" s="1"/>
  <c r="G778" i="21" s="1"/>
  <c r="G779" i="21" s="1"/>
  <c r="G780" i="21" s="1"/>
  <c r="G781" i="21" s="1"/>
  <c r="G782" i="21" s="1"/>
  <c r="G783" i="21" s="1"/>
  <c r="G622" i="16"/>
  <c r="G623" i="16" s="1"/>
  <c r="G624" i="16" s="1"/>
  <c r="G625" i="16" s="1"/>
  <c r="G626" i="16" s="1"/>
  <c r="G627" i="16" s="1"/>
  <c r="G628" i="16" s="1"/>
  <c r="G629" i="16" s="1"/>
  <c r="G630" i="16" s="1"/>
  <c r="G631" i="16" s="1"/>
  <c r="G632" i="16" s="1"/>
  <c r="G633" i="16" s="1"/>
  <c r="G634" i="16" s="1"/>
  <c r="G635" i="16" s="1"/>
  <c r="G636" i="16" s="1"/>
  <c r="G637" i="16" s="1"/>
  <c r="G638" i="16" s="1"/>
  <c r="G639" i="16" s="1"/>
  <c r="G640" i="16" s="1"/>
  <c r="G641" i="16" s="1"/>
  <c r="G642" i="16" s="1"/>
  <c r="G643" i="16" s="1"/>
  <c r="G613" i="47"/>
  <c r="G614" i="47" s="1"/>
  <c r="G615" i="47" s="1"/>
  <c r="G616" i="47" s="1"/>
  <c r="G617" i="47" s="1"/>
  <c r="G618" i="47" s="1"/>
  <c r="G619" i="47" s="1"/>
  <c r="G620" i="47" s="1"/>
  <c r="G621" i="47" s="1"/>
  <c r="G622" i="47" s="1"/>
  <c r="G623" i="47" s="1"/>
  <c r="G624" i="47" s="1"/>
  <c r="G625" i="47" s="1"/>
  <c r="G626" i="47" s="1"/>
  <c r="G627" i="47" s="1"/>
  <c r="G628" i="47" s="1"/>
  <c r="G629" i="47" s="1"/>
  <c r="G630" i="47" s="1"/>
  <c r="G631" i="47" s="1"/>
  <c r="G632" i="47" s="1"/>
  <c r="G633" i="47" s="1"/>
  <c r="G634" i="47" s="1"/>
  <c r="G635" i="47" s="1"/>
  <c r="G536" i="12"/>
  <c r="G611" i="13"/>
  <c r="G612" i="13" s="1"/>
  <c r="G613" i="13" s="1"/>
  <c r="G614" i="13" s="1"/>
  <c r="G615" i="13" s="1"/>
  <c r="G616" i="13" s="1"/>
  <c r="G617" i="13" s="1"/>
  <c r="G618" i="13" s="1"/>
  <c r="G671" i="22"/>
  <c r="G672" i="22" s="1"/>
  <c r="G673" i="22" s="1"/>
  <c r="G674" i="22" s="1"/>
  <c r="G675" i="22" s="1"/>
  <c r="G718" i="39"/>
  <c r="G719" i="39" s="1"/>
  <c r="G720" i="39" s="1"/>
  <c r="G721" i="39" s="1"/>
  <c r="G722" i="39" s="1"/>
  <c r="G723" i="39" s="1"/>
  <c r="G606" i="31"/>
  <c r="G607" i="31" s="1"/>
  <c r="G608" i="31" s="1"/>
  <c r="G609" i="31" s="1"/>
  <c r="G610" i="31" s="1"/>
  <c r="G611" i="31" s="1"/>
  <c r="G612" i="31" s="1"/>
  <c r="G613" i="31" s="1"/>
  <c r="G614" i="31" s="1"/>
  <c r="G615" i="31" s="1"/>
  <c r="G616" i="31" s="1"/>
  <c r="G617" i="31" s="1"/>
  <c r="G618" i="31" s="1"/>
  <c r="G619" i="31" s="1"/>
  <c r="G620" i="31" s="1"/>
  <c r="G621" i="31" s="1"/>
  <c r="G622" i="31" s="1"/>
  <c r="G623" i="31" s="1"/>
  <c r="G624" i="31" s="1"/>
  <c r="G625" i="31" s="1"/>
  <c r="G626" i="31" s="1"/>
  <c r="G627" i="31" s="1"/>
  <c r="G628" i="31" s="1"/>
  <c r="G629" i="31" s="1"/>
  <c r="G630" i="31" s="1"/>
  <c r="G631" i="31" s="1"/>
  <c r="G632" i="31" s="1"/>
  <c r="G633" i="31" s="1"/>
  <c r="G634" i="31" s="1"/>
  <c r="G635" i="31" s="1"/>
  <c r="G636" i="31" s="1"/>
  <c r="G637" i="31" s="1"/>
  <c r="G638" i="31" s="1"/>
  <c r="G639" i="31" s="1"/>
  <c r="G640" i="31" s="1"/>
  <c r="G641" i="31" s="1"/>
  <c r="G642" i="31" s="1"/>
  <c r="G643" i="31" s="1"/>
  <c r="G644" i="31" s="1"/>
  <c r="G582" i="42"/>
  <c r="G583" i="42" s="1"/>
  <c r="G584" i="42" s="1"/>
  <c r="G585" i="42" s="1"/>
  <c r="G730" i="38"/>
  <c r="G731" i="38" s="1"/>
  <c r="G732" i="38" s="1"/>
  <c r="G733" i="38" s="1"/>
  <c r="G734" i="38" s="1"/>
  <c r="G735" i="38" s="1"/>
  <c r="G736" i="38" s="1"/>
  <c r="G614" i="15"/>
  <c r="G658" i="40"/>
  <c r="G659" i="40" s="1"/>
  <c r="G660" i="40" s="1"/>
  <c r="G661" i="40" s="1"/>
  <c r="G662" i="40" s="1"/>
  <c r="G663" i="40" s="1"/>
  <c r="G664" i="40" s="1"/>
  <c r="G665" i="40" s="1"/>
  <c r="G666" i="40" s="1"/>
  <c r="G667" i="40" s="1"/>
  <c r="G668" i="40" s="1"/>
  <c r="G669" i="40" s="1"/>
  <c r="G670" i="40" s="1"/>
  <c r="G671" i="40" s="1"/>
  <c r="G672" i="40" s="1"/>
  <c r="G673" i="40" s="1"/>
  <c r="G674" i="40" s="1"/>
  <c r="G675" i="40" s="1"/>
  <c r="G676" i="40" s="1"/>
  <c r="G677" i="40" s="1"/>
  <c r="G678" i="40" s="1"/>
  <c r="G679" i="40" s="1"/>
  <c r="G680" i="40" s="1"/>
  <c r="G681" i="40" s="1"/>
  <c r="G682" i="40" s="1"/>
  <c r="G683" i="40" s="1"/>
  <c r="G684" i="40" s="1"/>
  <c r="G685" i="40" s="1"/>
  <c r="G686" i="40" s="1"/>
  <c r="G687" i="40" s="1"/>
  <c r="G688" i="40" s="1"/>
  <c r="G689" i="40" s="1"/>
  <c r="G690" i="40" s="1"/>
  <c r="G691" i="40" s="1"/>
  <c r="G692" i="40" s="1"/>
  <c r="G693" i="40" s="1"/>
  <c r="G694" i="40" s="1"/>
  <c r="G576" i="23"/>
  <c r="G577" i="23" s="1"/>
  <c r="G578" i="23" s="1"/>
  <c r="G579" i="23" s="1"/>
  <c r="G580" i="23" s="1"/>
  <c r="G581" i="23" s="1"/>
  <c r="G625" i="3"/>
  <c r="G626" i="3" s="1"/>
  <c r="G627" i="3" s="1"/>
  <c r="G628" i="3" s="1"/>
  <c r="G512" i="7"/>
  <c r="G513" i="7" s="1"/>
  <c r="G514" i="7" s="1"/>
  <c r="G515" i="7" s="1"/>
  <c r="G516" i="7" s="1"/>
  <c r="G517" i="7" s="1"/>
  <c r="G518" i="7" s="1"/>
  <c r="G519" i="7" s="1"/>
  <c r="G520" i="7" s="1"/>
  <c r="G521" i="7" s="1"/>
  <c r="G522" i="7" s="1"/>
  <c r="G523" i="7" s="1"/>
  <c r="G524" i="7" s="1"/>
  <c r="G525" i="7" s="1"/>
  <c r="G526" i="7" s="1"/>
  <c r="G527" i="7" s="1"/>
  <c r="G528" i="7" s="1"/>
  <c r="G529" i="7" s="1"/>
  <c r="G530" i="7" s="1"/>
  <c r="G531" i="7" s="1"/>
  <c r="G491" i="2"/>
  <c r="G492" i="2" s="1"/>
  <c r="G493" i="2" s="1"/>
  <c r="G494" i="2" s="1"/>
  <c r="G495" i="2" s="1"/>
  <c r="G496" i="2" s="1"/>
  <c r="G497" i="2" s="1"/>
  <c r="G498" i="2" s="1"/>
  <c r="G499" i="2" s="1"/>
  <c r="G500" i="2" s="1"/>
  <c r="G501" i="2" s="1"/>
  <c r="G541" i="45"/>
  <c r="G542" i="45" s="1"/>
  <c r="G543" i="45" s="1"/>
  <c r="G544" i="45" s="1"/>
  <c r="G545" i="45" s="1"/>
  <c r="G546" i="45" s="1"/>
  <c r="G547" i="45" s="1"/>
  <c r="G548" i="45" s="1"/>
  <c r="G549" i="45" s="1"/>
  <c r="G550" i="45" s="1"/>
  <c r="G551" i="45" s="1"/>
  <c r="G552" i="45" s="1"/>
  <c r="G553" i="45" s="1"/>
  <c r="G554" i="45" s="1"/>
  <c r="G555" i="45" s="1"/>
  <c r="G556" i="45" s="1"/>
  <c r="G557" i="45" s="1"/>
  <c r="G558" i="45" s="1"/>
  <c r="G559" i="45" s="1"/>
  <c r="G560" i="45" s="1"/>
  <c r="G354" i="14"/>
  <c r="G355" i="14" s="1"/>
  <c r="G1072" i="24" l="1"/>
  <c r="G1073" i="24" s="1"/>
  <c r="G1074" i="24" s="1"/>
  <c r="G1075" i="24" s="1"/>
  <c r="G1076" i="24" s="1"/>
  <c r="G1077" i="24" s="1"/>
  <c r="G1078" i="24" s="1"/>
  <c r="G1079" i="24" s="1"/>
  <c r="G1080" i="24" s="1"/>
  <c r="G1081" i="24" s="1"/>
  <c r="G1082" i="24" s="1"/>
  <c r="G1083" i="24" s="1"/>
  <c r="G1084" i="24" s="1"/>
  <c r="G1085" i="24" s="1"/>
  <c r="G1086" i="24" s="1"/>
  <c r="G1087" i="24" s="1"/>
  <c r="G1088" i="24" s="1"/>
  <c r="G1089" i="24" s="1"/>
  <c r="G1090" i="24" s="1"/>
  <c r="G1091" i="24" s="1"/>
  <c r="G1092" i="24" s="1"/>
  <c r="G1093" i="24" s="1"/>
  <c r="G1094" i="24" s="1"/>
  <c r="G1095" i="24" s="1"/>
  <c r="G1096" i="24" s="1"/>
  <c r="G1097" i="24" s="1"/>
  <c r="G1098" i="24" s="1"/>
  <c r="G1099" i="24" s="1"/>
  <c r="G1100" i="24" s="1"/>
  <c r="G1101" i="24" s="1"/>
  <c r="C19" i="49"/>
  <c r="AC19" i="49" s="1"/>
  <c r="G1311" i="17"/>
  <c r="G1312" i="17" s="1"/>
  <c r="G1313" i="17" s="1"/>
  <c r="G1314" i="17" s="1"/>
  <c r="G1315" i="17" s="1"/>
  <c r="G1316" i="17" s="1"/>
  <c r="G1317" i="17" s="1"/>
  <c r="G1318" i="17" s="1"/>
  <c r="G1319" i="17" s="1"/>
  <c r="G1320" i="17" s="1"/>
  <c r="G1321" i="17" s="1"/>
  <c r="G1322" i="17" s="1"/>
  <c r="G967" i="32"/>
  <c r="G907" i="18"/>
  <c r="G908" i="18" s="1"/>
  <c r="G906" i="6"/>
  <c r="G907" i="6" s="1"/>
  <c r="G908" i="6" s="1"/>
  <c r="G909" i="6" s="1"/>
  <c r="G910" i="6" s="1"/>
  <c r="G911" i="6" s="1"/>
  <c r="G912" i="6" s="1"/>
  <c r="G913" i="6" s="1"/>
  <c r="G914" i="6" s="1"/>
  <c r="G915" i="6" s="1"/>
  <c r="G916" i="6" s="1"/>
  <c r="G837" i="8"/>
  <c r="G838" i="8" s="1"/>
  <c r="G839" i="8" s="1"/>
  <c r="G840" i="8" s="1"/>
  <c r="G841" i="8" s="1"/>
  <c r="G842" i="8" s="1"/>
  <c r="G843" i="8" s="1"/>
  <c r="G844" i="8" s="1"/>
  <c r="G845" i="8" s="1"/>
  <c r="G846" i="8" s="1"/>
  <c r="G847" i="8" s="1"/>
  <c r="G848" i="8" s="1"/>
  <c r="G849" i="8" s="1"/>
  <c r="G850" i="8" s="1"/>
  <c r="G851" i="8" s="1"/>
  <c r="G852" i="8" s="1"/>
  <c r="G853" i="8" s="1"/>
  <c r="G956" i="37"/>
  <c r="G957" i="37" s="1"/>
  <c r="G958" i="37" s="1"/>
  <c r="G959" i="37" s="1"/>
  <c r="G960" i="37" s="1"/>
  <c r="G961" i="37" s="1"/>
  <c r="G962" i="37" s="1"/>
  <c r="G963" i="37" s="1"/>
  <c r="G861" i="19"/>
  <c r="G862" i="19" s="1"/>
  <c r="G863" i="19" s="1"/>
  <c r="G864" i="19" s="1"/>
  <c r="G865" i="19" s="1"/>
  <c r="G866" i="19" s="1"/>
  <c r="G867" i="19" s="1"/>
  <c r="G868" i="19" s="1"/>
  <c r="G869" i="19" s="1"/>
  <c r="G870" i="19" s="1"/>
  <c r="G871" i="19" s="1"/>
  <c r="G872" i="19" s="1"/>
  <c r="G873" i="19" s="1"/>
  <c r="G874" i="19" s="1"/>
  <c r="G875" i="19" s="1"/>
  <c r="G876" i="19" s="1"/>
  <c r="G877" i="19" s="1"/>
  <c r="G878" i="19" s="1"/>
  <c r="G879" i="19" s="1"/>
  <c r="G880" i="19" s="1"/>
  <c r="G881" i="19" s="1"/>
  <c r="G882" i="19" s="1"/>
  <c r="G883" i="19" s="1"/>
  <c r="G884" i="19" s="1"/>
  <c r="G885" i="19" s="1"/>
  <c r="G886" i="19" s="1"/>
  <c r="G887" i="19" s="1"/>
  <c r="G888" i="19" s="1"/>
  <c r="G889" i="19" s="1"/>
  <c r="G890" i="19" s="1"/>
  <c r="G891" i="19" s="1"/>
  <c r="G892" i="19" s="1"/>
  <c r="G893" i="19" s="1"/>
  <c r="G894" i="19" s="1"/>
  <c r="G895" i="19" s="1"/>
  <c r="G896" i="19" s="1"/>
  <c r="G897" i="19" s="1"/>
  <c r="G847" i="11"/>
  <c r="G848" i="11" s="1"/>
  <c r="G849" i="11" s="1"/>
  <c r="G850" i="11" s="1"/>
  <c r="G851" i="11" s="1"/>
  <c r="G852" i="11" s="1"/>
  <c r="G853" i="11" s="1"/>
  <c r="G854" i="11" s="1"/>
  <c r="G855" i="11" s="1"/>
  <c r="G856" i="11" s="1"/>
  <c r="G857" i="11" s="1"/>
  <c r="G858" i="11" s="1"/>
  <c r="G859" i="11" s="1"/>
  <c r="G860" i="11" s="1"/>
  <c r="G861" i="11" s="1"/>
  <c r="G862" i="11" s="1"/>
  <c r="G863" i="11" s="1"/>
  <c r="G864" i="11" s="1"/>
  <c r="G865" i="11" s="1"/>
  <c r="G866" i="11" s="1"/>
  <c r="G834" i="20"/>
  <c r="G835" i="20" s="1"/>
  <c r="G836" i="20" s="1"/>
  <c r="G837" i="20" s="1"/>
  <c r="G838" i="20" s="1"/>
  <c r="G839" i="20" s="1"/>
  <c r="G840" i="20" s="1"/>
  <c r="G841" i="20" s="1"/>
  <c r="G842" i="20" s="1"/>
  <c r="G843" i="20" s="1"/>
  <c r="G844" i="20" s="1"/>
  <c r="G816" i="9"/>
  <c r="G770" i="30"/>
  <c r="G771" i="30" s="1"/>
  <c r="G737" i="46"/>
  <c r="G738" i="46" s="1"/>
  <c r="G739" i="46" s="1"/>
  <c r="G740" i="46" s="1"/>
  <c r="G741" i="46" s="1"/>
  <c r="G742" i="46" s="1"/>
  <c r="G743" i="46" s="1"/>
  <c r="G744" i="46" s="1"/>
  <c r="G745" i="46" s="1"/>
  <c r="G746" i="46" s="1"/>
  <c r="G703" i="27"/>
  <c r="G704" i="27" s="1"/>
  <c r="G705" i="27" s="1"/>
  <c r="G706" i="27" s="1"/>
  <c r="G707" i="27" s="1"/>
  <c r="G708" i="27" s="1"/>
  <c r="G709" i="27" s="1"/>
  <c r="G710" i="27" s="1"/>
  <c r="G711" i="27" s="1"/>
  <c r="G712" i="27" s="1"/>
  <c r="G713" i="27" s="1"/>
  <c r="G714" i="27" s="1"/>
  <c r="G715" i="27" s="1"/>
  <c r="G716" i="27" s="1"/>
  <c r="G717" i="27" s="1"/>
  <c r="G784" i="21"/>
  <c r="G785" i="21" s="1"/>
  <c r="G786" i="21" s="1"/>
  <c r="G787" i="21" s="1"/>
  <c r="G788" i="21" s="1"/>
  <c r="G789" i="21" s="1"/>
  <c r="G790" i="21" s="1"/>
  <c r="G791" i="21" s="1"/>
  <c r="G792" i="21" s="1"/>
  <c r="G793" i="21" s="1"/>
  <c r="G794" i="21" s="1"/>
  <c r="G795" i="21" s="1"/>
  <c r="G796" i="21" s="1"/>
  <c r="G653" i="34"/>
  <c r="G654" i="34" s="1"/>
  <c r="G655" i="34" s="1"/>
  <c r="G656" i="34" s="1"/>
  <c r="G657" i="34" s="1"/>
  <c r="G658" i="34" s="1"/>
  <c r="G645" i="31"/>
  <c r="G646" i="31" s="1"/>
  <c r="G647" i="31" s="1"/>
  <c r="G648" i="31" s="1"/>
  <c r="G649" i="31" s="1"/>
  <c r="G650" i="31" s="1"/>
  <c r="G651" i="31" s="1"/>
  <c r="G652" i="31" s="1"/>
  <c r="G653" i="31" s="1"/>
  <c r="G654" i="31" s="1"/>
  <c r="G655" i="31" s="1"/>
  <c r="G656" i="31" s="1"/>
  <c r="G657" i="31" s="1"/>
  <c r="G658" i="31" s="1"/>
  <c r="G659" i="31" s="1"/>
  <c r="G660" i="31" s="1"/>
  <c r="G661" i="31" s="1"/>
  <c r="G662" i="31" s="1"/>
  <c r="G663" i="31" s="1"/>
  <c r="G664" i="31" s="1"/>
  <c r="G665" i="31" s="1"/>
  <c r="G644" i="16"/>
  <c r="G645" i="16" s="1"/>
  <c r="G646" i="16" s="1"/>
  <c r="G636" i="47"/>
  <c r="G676" i="22"/>
  <c r="G677" i="22" s="1"/>
  <c r="G678" i="22" s="1"/>
  <c r="G679" i="22" s="1"/>
  <c r="G680" i="22" s="1"/>
  <c r="G681" i="22" s="1"/>
  <c r="G682" i="22" s="1"/>
  <c r="G683" i="22" s="1"/>
  <c r="G684" i="22" s="1"/>
  <c r="G685" i="22" s="1"/>
  <c r="G686" i="22" s="1"/>
  <c r="G687" i="22" s="1"/>
  <c r="G688" i="22" s="1"/>
  <c r="G689" i="22" s="1"/>
  <c r="G690" i="22" s="1"/>
  <c r="G691" i="22" s="1"/>
  <c r="G692" i="22" s="1"/>
  <c r="G693" i="22" s="1"/>
  <c r="G694" i="22" s="1"/>
  <c r="G695" i="22" s="1"/>
  <c r="G696" i="22" s="1"/>
  <c r="G697" i="22" s="1"/>
  <c r="G698" i="22" s="1"/>
  <c r="G699" i="22" s="1"/>
  <c r="G700" i="22" s="1"/>
  <c r="G701" i="22" s="1"/>
  <c r="G702" i="22" s="1"/>
  <c r="G703" i="22" s="1"/>
  <c r="G704" i="22" s="1"/>
  <c r="G705" i="22" s="1"/>
  <c r="G706" i="22" s="1"/>
  <c r="G707" i="22" s="1"/>
  <c r="G708" i="22" s="1"/>
  <c r="G709" i="22" s="1"/>
  <c r="G710" i="22" s="1"/>
  <c r="G711" i="22" s="1"/>
  <c r="G712" i="22" s="1"/>
  <c r="G713" i="22" s="1"/>
  <c r="G714" i="22" s="1"/>
  <c r="G715" i="22" s="1"/>
  <c r="G716" i="22" s="1"/>
  <c r="G717" i="22" s="1"/>
  <c r="G718" i="22" s="1"/>
  <c r="G719" i="22" s="1"/>
  <c r="G720" i="22" s="1"/>
  <c r="G721" i="22" s="1"/>
  <c r="G722" i="22" s="1"/>
  <c r="G723" i="22" s="1"/>
  <c r="G724" i="22" s="1"/>
  <c r="G725" i="22" s="1"/>
  <c r="G726" i="22" s="1"/>
  <c r="G727" i="22" s="1"/>
  <c r="G728" i="22" s="1"/>
  <c r="G729" i="22" s="1"/>
  <c r="G730" i="22" s="1"/>
  <c r="G731" i="22" s="1"/>
  <c r="G732" i="22" s="1"/>
  <c r="G733" i="22" s="1"/>
  <c r="G734" i="22" s="1"/>
  <c r="G735" i="22" s="1"/>
  <c r="G736" i="22" s="1"/>
  <c r="G737" i="22" s="1"/>
  <c r="G738" i="22" s="1"/>
  <c r="G739" i="22" s="1"/>
  <c r="G740" i="22" s="1"/>
  <c r="G741" i="22" s="1"/>
  <c r="G742" i="22" s="1"/>
  <c r="G743" i="22" s="1"/>
  <c r="G744" i="22" s="1"/>
  <c r="G745" i="22" s="1"/>
  <c r="G746" i="22" s="1"/>
  <c r="G747" i="22" s="1"/>
  <c r="G724" i="39"/>
  <c r="G725" i="39" s="1"/>
  <c r="G726" i="39" s="1"/>
  <c r="G727" i="39" s="1"/>
  <c r="G728" i="39" s="1"/>
  <c r="G729" i="39" s="1"/>
  <c r="G730" i="39" s="1"/>
  <c r="G731" i="39" s="1"/>
  <c r="G732" i="39" s="1"/>
  <c r="G733" i="39" s="1"/>
  <c r="G734" i="39" s="1"/>
  <c r="G735" i="39" s="1"/>
  <c r="G736" i="39" s="1"/>
  <c r="G737" i="39" s="1"/>
  <c r="G738" i="39" s="1"/>
  <c r="G739" i="39" s="1"/>
  <c r="G740" i="39" s="1"/>
  <c r="G741" i="39" s="1"/>
  <c r="G742" i="39" s="1"/>
  <c r="G743" i="39" s="1"/>
  <c r="G744" i="39" s="1"/>
  <c r="G745" i="39" s="1"/>
  <c r="G746" i="39" s="1"/>
  <c r="G747" i="39" s="1"/>
  <c r="G748" i="39" s="1"/>
  <c r="G749" i="39" s="1"/>
  <c r="G750" i="39" s="1"/>
  <c r="G751" i="39" s="1"/>
  <c r="G752" i="39" s="1"/>
  <c r="G753" i="39" s="1"/>
  <c r="G754" i="39" s="1"/>
  <c r="G619" i="13"/>
  <c r="G620" i="13" s="1"/>
  <c r="G621" i="13" s="1"/>
  <c r="G537" i="12"/>
  <c r="G538" i="12" s="1"/>
  <c r="G539" i="12" s="1"/>
  <c r="G540" i="12" s="1"/>
  <c r="G541" i="12" s="1"/>
  <c r="G542" i="12" s="1"/>
  <c r="G543" i="12" s="1"/>
  <c r="G544" i="12" s="1"/>
  <c r="G545" i="12" s="1"/>
  <c r="G546" i="12" s="1"/>
  <c r="G547" i="12" s="1"/>
  <c r="G548" i="12" s="1"/>
  <c r="G549" i="12" s="1"/>
  <c r="G550" i="12" s="1"/>
  <c r="G551" i="12" s="1"/>
  <c r="G552" i="12" s="1"/>
  <c r="G553" i="12" s="1"/>
  <c r="G554" i="12" s="1"/>
  <c r="G555" i="12" s="1"/>
  <c r="G737" i="38"/>
  <c r="G738" i="38" s="1"/>
  <c r="G739" i="38" s="1"/>
  <c r="G740" i="38" s="1"/>
  <c r="G741" i="38" s="1"/>
  <c r="G742" i="38" s="1"/>
  <c r="G743" i="38" s="1"/>
  <c r="G586" i="42"/>
  <c r="G587" i="42" s="1"/>
  <c r="G588" i="42" s="1"/>
  <c r="G589" i="42" s="1"/>
  <c r="G590" i="42" s="1"/>
  <c r="G591" i="42" s="1"/>
  <c r="G615" i="15"/>
  <c r="G616" i="15" s="1"/>
  <c r="G617" i="15" s="1"/>
  <c r="G618" i="15" s="1"/>
  <c r="G619" i="15" s="1"/>
  <c r="G620" i="15" s="1"/>
  <c r="G621" i="15" s="1"/>
  <c r="G582" i="23"/>
  <c r="G583" i="23" s="1"/>
  <c r="G584" i="23" s="1"/>
  <c r="G585" i="23" s="1"/>
  <c r="G586" i="23" s="1"/>
  <c r="G587" i="23" s="1"/>
  <c r="G588" i="23" s="1"/>
  <c r="G589" i="23" s="1"/>
  <c r="G590" i="23" s="1"/>
  <c r="G591" i="23" s="1"/>
  <c r="G592" i="23" s="1"/>
  <c r="G593" i="23" s="1"/>
  <c r="G594" i="23" s="1"/>
  <c r="G595" i="23" s="1"/>
  <c r="G596" i="23" s="1"/>
  <c r="G597" i="23" s="1"/>
  <c r="G598" i="23" s="1"/>
  <c r="G599" i="23" s="1"/>
  <c r="G600" i="23" s="1"/>
  <c r="G601" i="23" s="1"/>
  <c r="G602" i="23" s="1"/>
  <c r="G603" i="23" s="1"/>
  <c r="G604" i="23" s="1"/>
  <c r="G605" i="23" s="1"/>
  <c r="G606" i="23" s="1"/>
  <c r="G607" i="23" s="1"/>
  <c r="G608" i="23" s="1"/>
  <c r="G609" i="23" s="1"/>
  <c r="G610" i="23" s="1"/>
  <c r="G611" i="23" s="1"/>
  <c r="G612" i="23" s="1"/>
  <c r="G695" i="40"/>
  <c r="G696" i="40" s="1"/>
  <c r="G697" i="40" s="1"/>
  <c r="G698" i="40" s="1"/>
  <c r="G699" i="40" s="1"/>
  <c r="G700" i="40" s="1"/>
  <c r="G701" i="40" s="1"/>
  <c r="G702" i="40" s="1"/>
  <c r="G703" i="40" s="1"/>
  <c r="G704" i="40" s="1"/>
  <c r="G705" i="40" s="1"/>
  <c r="G706" i="40" s="1"/>
  <c r="G707" i="40" s="1"/>
  <c r="G708" i="40" s="1"/>
  <c r="G629" i="3"/>
  <c r="G630" i="3" s="1"/>
  <c r="G631" i="3" s="1"/>
  <c r="G632" i="3" s="1"/>
  <c r="G561" i="45"/>
  <c r="G562" i="45" s="1"/>
  <c r="G563" i="45" s="1"/>
  <c r="G564" i="45" s="1"/>
  <c r="G565" i="45" s="1"/>
  <c r="G566" i="45" s="1"/>
  <c r="G567" i="45" s="1"/>
  <c r="G568" i="45" s="1"/>
  <c r="G569" i="45" s="1"/>
  <c r="G570" i="45" s="1"/>
  <c r="G532" i="7"/>
  <c r="G533" i="7" s="1"/>
  <c r="G534" i="7" s="1"/>
  <c r="G535" i="7" s="1"/>
  <c r="G536" i="7" s="1"/>
  <c r="G537" i="7" s="1"/>
  <c r="G538" i="7" s="1"/>
  <c r="G539" i="7" s="1"/>
  <c r="G540" i="7" s="1"/>
  <c r="G541" i="7" s="1"/>
  <c r="G542" i="7" s="1"/>
  <c r="G543" i="7" s="1"/>
  <c r="G544" i="7" s="1"/>
  <c r="G545" i="7" s="1"/>
  <c r="G546" i="7" s="1"/>
  <c r="G547" i="7" s="1"/>
  <c r="G548" i="7" s="1"/>
  <c r="G502" i="2"/>
  <c r="G503" i="2" s="1"/>
  <c r="G504" i="2" s="1"/>
  <c r="G505" i="2" s="1"/>
  <c r="G506" i="2" s="1"/>
  <c r="G507" i="2" s="1"/>
  <c r="G508" i="2" s="1"/>
  <c r="G356" i="14"/>
  <c r="G357" i="14" s="1"/>
  <c r="G358" i="14" s="1"/>
  <c r="G359" i="14" s="1"/>
  <c r="G360" i="14" s="1"/>
  <c r="G361" i="14" s="1"/>
  <c r="G362" i="14" s="1"/>
  <c r="G363" i="14" s="1"/>
  <c r="G364" i="14" s="1"/>
  <c r="G365" i="14" s="1"/>
  <c r="G1102" i="24" l="1"/>
  <c r="G968" i="32"/>
  <c r="G909" i="18"/>
  <c r="G910" i="18" s="1"/>
  <c r="G911" i="18" s="1"/>
  <c r="G912" i="18" s="1"/>
  <c r="G913" i="18" s="1"/>
  <c r="G914" i="18" s="1"/>
  <c r="G915" i="18" s="1"/>
  <c r="G916" i="18" s="1"/>
  <c r="G917" i="18" s="1"/>
  <c r="G918" i="18" s="1"/>
  <c r="G919" i="18" s="1"/>
  <c r="G920" i="18" s="1"/>
  <c r="G921" i="18" s="1"/>
  <c r="G922" i="18" s="1"/>
  <c r="G923" i="18" s="1"/>
  <c r="G917" i="6"/>
  <c r="G918" i="6" s="1"/>
  <c r="G919" i="6" s="1"/>
  <c r="G920" i="6" s="1"/>
  <c r="G854" i="8"/>
  <c r="G855" i="8" s="1"/>
  <c r="G856" i="8" s="1"/>
  <c r="G857" i="8" s="1"/>
  <c r="G858" i="8" s="1"/>
  <c r="G859" i="8" s="1"/>
  <c r="G860" i="8" s="1"/>
  <c r="G861" i="8" s="1"/>
  <c r="G862" i="8" s="1"/>
  <c r="G863" i="8" s="1"/>
  <c r="G864" i="8" s="1"/>
  <c r="G865" i="8" s="1"/>
  <c r="G866" i="8" s="1"/>
  <c r="G867" i="8" s="1"/>
  <c r="G868" i="8" s="1"/>
  <c r="G869" i="8" s="1"/>
  <c r="G870" i="8" s="1"/>
  <c r="G871" i="8" s="1"/>
  <c r="G872" i="8" s="1"/>
  <c r="G873" i="8" s="1"/>
  <c r="G874" i="8" s="1"/>
  <c r="G875" i="8" s="1"/>
  <c r="G876" i="8" s="1"/>
  <c r="G877" i="8" s="1"/>
  <c r="G878" i="8" s="1"/>
  <c r="G879" i="8" s="1"/>
  <c r="G880" i="8" s="1"/>
  <c r="G845" i="20"/>
  <c r="G846" i="20" s="1"/>
  <c r="G847" i="20" s="1"/>
  <c r="G848" i="20" s="1"/>
  <c r="G849" i="20" s="1"/>
  <c r="G850" i="20" s="1"/>
  <c r="G851" i="20" s="1"/>
  <c r="G852" i="20" s="1"/>
  <c r="G853" i="20" s="1"/>
  <c r="G854" i="20" s="1"/>
  <c r="G855" i="20" s="1"/>
  <c r="G856" i="20" s="1"/>
  <c r="G857" i="20" s="1"/>
  <c r="G858" i="20" s="1"/>
  <c r="G859" i="20" s="1"/>
  <c r="G860" i="20" s="1"/>
  <c r="G861" i="20" s="1"/>
  <c r="G862" i="20" s="1"/>
  <c r="G863" i="20" s="1"/>
  <c r="G864" i="20" s="1"/>
  <c r="G865" i="20" s="1"/>
  <c r="G866" i="20" s="1"/>
  <c r="G867" i="20" s="1"/>
  <c r="G868" i="20" s="1"/>
  <c r="G869" i="20" s="1"/>
  <c r="G870" i="20" s="1"/>
  <c r="G871" i="20" s="1"/>
  <c r="G872" i="20" s="1"/>
  <c r="G873" i="20" s="1"/>
  <c r="G874" i="20" s="1"/>
  <c r="G875" i="20" s="1"/>
  <c r="G876" i="20" s="1"/>
  <c r="G877" i="20" s="1"/>
  <c r="G878" i="20" s="1"/>
  <c r="G879" i="20" s="1"/>
  <c r="G880" i="20" s="1"/>
  <c r="G881" i="20" s="1"/>
  <c r="G882" i="20" s="1"/>
  <c r="G883" i="20" s="1"/>
  <c r="G884" i="20" s="1"/>
  <c r="G885" i="20" s="1"/>
  <c r="G886" i="20" s="1"/>
  <c r="G887" i="20" s="1"/>
  <c r="G888" i="20" s="1"/>
  <c r="G889" i="20" s="1"/>
  <c r="G890" i="20" s="1"/>
  <c r="G891" i="20" s="1"/>
  <c r="G892" i="20" s="1"/>
  <c r="G893" i="20" s="1"/>
  <c r="G894" i="20" s="1"/>
  <c r="G895" i="20" s="1"/>
  <c r="G896" i="20" s="1"/>
  <c r="G897" i="20" s="1"/>
  <c r="G898" i="20" s="1"/>
  <c r="G899" i="20" s="1"/>
  <c r="G900" i="20" s="1"/>
  <c r="G901" i="20" s="1"/>
  <c r="G902" i="20" s="1"/>
  <c r="G903" i="20" s="1"/>
  <c r="G904" i="20" s="1"/>
  <c r="G905" i="20" s="1"/>
  <c r="G906" i="20" s="1"/>
  <c r="G907" i="20" s="1"/>
  <c r="G908" i="20" s="1"/>
  <c r="G909" i="20" s="1"/>
  <c r="G910" i="20" s="1"/>
  <c r="G911" i="20" s="1"/>
  <c r="G912" i="20" s="1"/>
  <c r="G913" i="20" s="1"/>
  <c r="G914" i="20" s="1"/>
  <c r="G915" i="20" s="1"/>
  <c r="G964" i="37"/>
  <c r="G965" i="37" s="1"/>
  <c r="G966" i="37" s="1"/>
  <c r="G967" i="37" s="1"/>
  <c r="G968" i="37" s="1"/>
  <c r="G969" i="37" s="1"/>
  <c r="G970" i="37" s="1"/>
  <c r="G867" i="11"/>
  <c r="G898" i="19"/>
  <c r="G899" i="19" s="1"/>
  <c r="G817" i="9"/>
  <c r="G818" i="9" s="1"/>
  <c r="G819" i="9" s="1"/>
  <c r="G820" i="9" s="1"/>
  <c r="G821" i="9" s="1"/>
  <c r="G822" i="9" s="1"/>
  <c r="G823" i="9" s="1"/>
  <c r="G824" i="9" s="1"/>
  <c r="G825" i="9" s="1"/>
  <c r="G826" i="9" s="1"/>
  <c r="G827" i="9" s="1"/>
  <c r="G828" i="9" s="1"/>
  <c r="G829" i="9" s="1"/>
  <c r="G830" i="9" s="1"/>
  <c r="G831" i="9" s="1"/>
  <c r="G832" i="9" s="1"/>
  <c r="G833" i="9" s="1"/>
  <c r="G834" i="9" s="1"/>
  <c r="G835" i="9" s="1"/>
  <c r="G836" i="9" s="1"/>
  <c r="G837" i="9" s="1"/>
  <c r="G838" i="9" s="1"/>
  <c r="G839" i="9" s="1"/>
  <c r="G840" i="9" s="1"/>
  <c r="G841" i="9" s="1"/>
  <c r="G842" i="9" s="1"/>
  <c r="G843" i="9" s="1"/>
  <c r="G844" i="9" s="1"/>
  <c r="G845" i="9" s="1"/>
  <c r="G846" i="9" s="1"/>
  <c r="G847" i="9" s="1"/>
  <c r="G848" i="9" s="1"/>
  <c r="G849" i="9" s="1"/>
  <c r="G850" i="9" s="1"/>
  <c r="G851" i="9" s="1"/>
  <c r="G852" i="9" s="1"/>
  <c r="G853" i="9" s="1"/>
  <c r="G854" i="9" s="1"/>
  <c r="G855" i="9" s="1"/>
  <c r="G856" i="9" s="1"/>
  <c r="G857" i="9" s="1"/>
  <c r="G858" i="9" s="1"/>
  <c r="G859" i="9" s="1"/>
  <c r="G860" i="9" s="1"/>
  <c r="G861" i="9" s="1"/>
  <c r="G862" i="9" s="1"/>
  <c r="G863" i="9" s="1"/>
  <c r="G772" i="30"/>
  <c r="G773" i="30" s="1"/>
  <c r="G747" i="46"/>
  <c r="G748" i="46" s="1"/>
  <c r="G749" i="46" s="1"/>
  <c r="G750" i="46" s="1"/>
  <c r="G751" i="46" s="1"/>
  <c r="G752" i="46" s="1"/>
  <c r="G753" i="46" s="1"/>
  <c r="G718" i="27"/>
  <c r="G719" i="27" s="1"/>
  <c r="G720" i="27" s="1"/>
  <c r="G721" i="27" s="1"/>
  <c r="G722" i="27" s="1"/>
  <c r="G723" i="27" s="1"/>
  <c r="G724" i="27" s="1"/>
  <c r="G725" i="27" s="1"/>
  <c r="G726" i="27" s="1"/>
  <c r="G727" i="27" s="1"/>
  <c r="G728" i="27" s="1"/>
  <c r="G729" i="27" s="1"/>
  <c r="G730" i="27" s="1"/>
  <c r="G731" i="27" s="1"/>
  <c r="G732" i="27"/>
  <c r="G733" i="27" s="1"/>
  <c r="G734" i="27" s="1"/>
  <c r="G735" i="27" s="1"/>
  <c r="G736" i="27" s="1"/>
  <c r="G737" i="27" s="1"/>
  <c r="G738" i="27" s="1"/>
  <c r="G739" i="27" s="1"/>
  <c r="G797" i="21"/>
  <c r="G798" i="21" s="1"/>
  <c r="G799" i="21" s="1"/>
  <c r="G800" i="21" s="1"/>
  <c r="G801" i="21" s="1"/>
  <c r="G802" i="21" s="1"/>
  <c r="G803" i="21" s="1"/>
  <c r="G804" i="21" s="1"/>
  <c r="G805" i="21" s="1"/>
  <c r="G647" i="16"/>
  <c r="G648" i="16" s="1"/>
  <c r="G649" i="16" s="1"/>
  <c r="G650" i="16" s="1"/>
  <c r="G651" i="16" s="1"/>
  <c r="G659" i="34"/>
  <c r="G660" i="34" s="1"/>
  <c r="G661" i="34" s="1"/>
  <c r="G662" i="34" s="1"/>
  <c r="G663" i="34" s="1"/>
  <c r="G666" i="31"/>
  <c r="G667" i="31" s="1"/>
  <c r="G668" i="31" s="1"/>
  <c r="G669" i="31" s="1"/>
  <c r="G670" i="31" s="1"/>
  <c r="G755" i="39"/>
  <c r="G756" i="39" s="1"/>
  <c r="G757" i="39" s="1"/>
  <c r="G758" i="39" s="1"/>
  <c r="G759" i="39" s="1"/>
  <c r="G760" i="39" s="1"/>
  <c r="G761" i="39" s="1"/>
  <c r="G762" i="39" s="1"/>
  <c r="G763" i="39" s="1"/>
  <c r="G764" i="39" s="1"/>
  <c r="G765" i="39" s="1"/>
  <c r="G766" i="39" s="1"/>
  <c r="G767" i="39" s="1"/>
  <c r="G768" i="39" s="1"/>
  <c r="G769" i="39" s="1"/>
  <c r="G770" i="39" s="1"/>
  <c r="G771" i="39" s="1"/>
  <c r="G772" i="39" s="1"/>
  <c r="G773" i="39" s="1"/>
  <c r="G774" i="39" s="1"/>
  <c r="G775" i="39" s="1"/>
  <c r="G776" i="39" s="1"/>
  <c r="G777" i="39" s="1"/>
  <c r="G778" i="39" s="1"/>
  <c r="G779" i="39" s="1"/>
  <c r="G780" i="39" s="1"/>
  <c r="G637" i="47"/>
  <c r="G638" i="47" s="1"/>
  <c r="G639" i="47" s="1"/>
  <c r="G640" i="47" s="1"/>
  <c r="G622" i="13"/>
  <c r="G623" i="13" s="1"/>
  <c r="G624" i="13" s="1"/>
  <c r="G625" i="13" s="1"/>
  <c r="G626" i="13" s="1"/>
  <c r="G627" i="13" s="1"/>
  <c r="G556" i="12"/>
  <c r="G557" i="12" s="1"/>
  <c r="G558" i="12" s="1"/>
  <c r="G559" i="12" s="1"/>
  <c r="G560" i="12" s="1"/>
  <c r="G561" i="12" s="1"/>
  <c r="G562" i="12" s="1"/>
  <c r="G563" i="12" s="1"/>
  <c r="G564" i="12" s="1"/>
  <c r="G565" i="12" s="1"/>
  <c r="G566" i="12" s="1"/>
  <c r="G567" i="12" s="1"/>
  <c r="G568" i="12" s="1"/>
  <c r="G569" i="12" s="1"/>
  <c r="G570" i="12" s="1"/>
  <c r="G571" i="12" s="1"/>
  <c r="G572" i="12" s="1"/>
  <c r="G573" i="12" s="1"/>
  <c r="G574" i="12" s="1"/>
  <c r="G575" i="12" s="1"/>
  <c r="G576" i="12" s="1"/>
  <c r="G577" i="12" s="1"/>
  <c r="G578" i="12" s="1"/>
  <c r="G579" i="12" s="1"/>
  <c r="G580" i="12" s="1"/>
  <c r="G744" i="38"/>
  <c r="G745" i="38" s="1"/>
  <c r="G746" i="38" s="1"/>
  <c r="G747" i="38" s="1"/>
  <c r="G748" i="38" s="1"/>
  <c r="G749" i="38" s="1"/>
  <c r="G750" i="38" s="1"/>
  <c r="G751" i="38" s="1"/>
  <c r="G752" i="38" s="1"/>
  <c r="G753" i="38" s="1"/>
  <c r="G754" i="38" s="1"/>
  <c r="G755" i="38" s="1"/>
  <c r="G756" i="38" s="1"/>
  <c r="G757" i="38" s="1"/>
  <c r="G758" i="38" s="1"/>
  <c r="G759" i="38" s="1"/>
  <c r="G760" i="38" s="1"/>
  <c r="G761" i="38" s="1"/>
  <c r="G762" i="38" s="1"/>
  <c r="G763" i="38" s="1"/>
  <c r="G764" i="38" s="1"/>
  <c r="G765" i="38" s="1"/>
  <c r="G766" i="38" s="1"/>
  <c r="G767" i="38" s="1"/>
  <c r="G768" i="38" s="1"/>
  <c r="G769" i="38" s="1"/>
  <c r="G770" i="38" s="1"/>
  <c r="G771" i="38" s="1"/>
  <c r="G772" i="38" s="1"/>
  <c r="G773" i="38" s="1"/>
  <c r="G774" i="38" s="1"/>
  <c r="G775" i="38" s="1"/>
  <c r="G776" i="38" s="1"/>
  <c r="G777" i="38" s="1"/>
  <c r="G778" i="38" s="1"/>
  <c r="G779" i="38" s="1"/>
  <c r="G780" i="38" s="1"/>
  <c r="G781" i="38" s="1"/>
  <c r="G782" i="38" s="1"/>
  <c r="G783" i="38" s="1"/>
  <c r="G784" i="38" s="1"/>
  <c r="G785" i="38" s="1"/>
  <c r="G786" i="38" s="1"/>
  <c r="G787" i="38" s="1"/>
  <c r="G788" i="38" s="1"/>
  <c r="G789" i="38" s="1"/>
  <c r="G790" i="38" s="1"/>
  <c r="G791" i="38" s="1"/>
  <c r="G792" i="38" s="1"/>
  <c r="G793" i="38" s="1"/>
  <c r="G794" i="38" s="1"/>
  <c r="G795" i="38" s="1"/>
  <c r="G796" i="38" s="1"/>
  <c r="G797" i="38" s="1"/>
  <c r="G798" i="38" s="1"/>
  <c r="G799" i="38" s="1"/>
  <c r="G800" i="38" s="1"/>
  <c r="G801" i="38" s="1"/>
  <c r="G802" i="38" s="1"/>
  <c r="G803" i="38" s="1"/>
  <c r="G804" i="38" s="1"/>
  <c r="G805" i="38" s="1"/>
  <c r="G806" i="38" s="1"/>
  <c r="G807" i="38" s="1"/>
  <c r="G808" i="38" s="1"/>
  <c r="G809" i="38" s="1"/>
  <c r="G810" i="38" s="1"/>
  <c r="G811" i="38" s="1"/>
  <c r="G812" i="38" s="1"/>
  <c r="G813" i="38" s="1"/>
  <c r="G814" i="38" s="1"/>
  <c r="G815" i="38" s="1"/>
  <c r="G816" i="38" s="1"/>
  <c r="G817" i="38" s="1"/>
  <c r="G818" i="38" s="1"/>
  <c r="G819" i="38" s="1"/>
  <c r="G820" i="38" s="1"/>
  <c r="G821" i="38" s="1"/>
  <c r="G822" i="38" s="1"/>
  <c r="G823" i="38" s="1"/>
  <c r="G824" i="38" s="1"/>
  <c r="G825" i="38" s="1"/>
  <c r="G826" i="38" s="1"/>
  <c r="G827" i="38" s="1"/>
  <c r="G828" i="38" s="1"/>
  <c r="G829" i="38" s="1"/>
  <c r="G830" i="38" s="1"/>
  <c r="G831" i="38" s="1"/>
  <c r="G832" i="38" s="1"/>
  <c r="G833" i="38" s="1"/>
  <c r="G834" i="38" s="1"/>
  <c r="G835" i="38" s="1"/>
  <c r="G836" i="38" s="1"/>
  <c r="G837" i="38" s="1"/>
  <c r="G838" i="38" s="1"/>
  <c r="G839" i="38" s="1"/>
  <c r="G613" i="23"/>
  <c r="G614" i="23" s="1"/>
  <c r="G615" i="23" s="1"/>
  <c r="G616" i="23" s="1"/>
  <c r="G617" i="23" s="1"/>
  <c r="G618" i="23" s="1"/>
  <c r="G619" i="23" s="1"/>
  <c r="G620" i="23" s="1"/>
  <c r="G621" i="23" s="1"/>
  <c r="G622" i="23" s="1"/>
  <c r="G623" i="23" s="1"/>
  <c r="G624" i="23" s="1"/>
  <c r="G625" i="23" s="1"/>
  <c r="G626" i="23" s="1"/>
  <c r="G627" i="23" s="1"/>
  <c r="G628" i="23" s="1"/>
  <c r="G629" i="23" s="1"/>
  <c r="G630" i="23" s="1"/>
  <c r="G631" i="23" s="1"/>
  <c r="G632" i="23" s="1"/>
  <c r="G633" i="23" s="1"/>
  <c r="G592" i="42"/>
  <c r="G593" i="42" s="1"/>
  <c r="G594" i="42" s="1"/>
  <c r="G595" i="42" s="1"/>
  <c r="G596" i="42" s="1"/>
  <c r="G597" i="42" s="1"/>
  <c r="G598" i="42" s="1"/>
  <c r="G599" i="42" s="1"/>
  <c r="G600" i="42" s="1"/>
  <c r="G601" i="42" s="1"/>
  <c r="G602" i="42" s="1"/>
  <c r="G603" i="42" s="1"/>
  <c r="G604" i="42" s="1"/>
  <c r="G605" i="42" s="1"/>
  <c r="G606" i="42" s="1"/>
  <c r="G607" i="42" s="1"/>
  <c r="G608" i="42" s="1"/>
  <c r="G609" i="42" s="1"/>
  <c r="G610" i="42" s="1"/>
  <c r="G611" i="42" s="1"/>
  <c r="G612" i="42" s="1"/>
  <c r="G613" i="42" s="1"/>
  <c r="G614" i="42" s="1"/>
  <c r="G615" i="42" s="1"/>
  <c r="G616" i="42" s="1"/>
  <c r="G617" i="42" s="1"/>
  <c r="G618" i="42" s="1"/>
  <c r="G619" i="42" s="1"/>
  <c r="G620" i="42" s="1"/>
  <c r="G621" i="42" s="1"/>
  <c r="G622" i="42" s="1"/>
  <c r="G623" i="42" s="1"/>
  <c r="G622" i="15"/>
  <c r="G623" i="15" s="1"/>
  <c r="G624" i="15" s="1"/>
  <c r="G625" i="15" s="1"/>
  <c r="G626" i="15" s="1"/>
  <c r="G627" i="15" s="1"/>
  <c r="G628" i="15" s="1"/>
  <c r="G629" i="15" s="1"/>
  <c r="G630" i="15" s="1"/>
  <c r="G631" i="15" s="1"/>
  <c r="G632" i="15" s="1"/>
  <c r="G633" i="15" s="1"/>
  <c r="G634" i="15" s="1"/>
  <c r="G635" i="15" s="1"/>
  <c r="G636" i="15" s="1"/>
  <c r="G709" i="40"/>
  <c r="G710" i="40" s="1"/>
  <c r="G711" i="40" s="1"/>
  <c r="G712" i="40" s="1"/>
  <c r="G713" i="40" s="1"/>
  <c r="G714" i="40" s="1"/>
  <c r="G715" i="40" s="1"/>
  <c r="G716" i="40" s="1"/>
  <c r="G717" i="40" s="1"/>
  <c r="G718" i="40" s="1"/>
  <c r="G719" i="40" s="1"/>
  <c r="G720" i="40" s="1"/>
  <c r="G721" i="40" s="1"/>
  <c r="G722" i="40" s="1"/>
  <c r="G723" i="40" s="1"/>
  <c r="G724" i="40" s="1"/>
  <c r="G725" i="40" s="1"/>
  <c r="G726" i="40" s="1"/>
  <c r="G727" i="40" s="1"/>
  <c r="G728" i="40" s="1"/>
  <c r="G729" i="40" s="1"/>
  <c r="G730" i="40" s="1"/>
  <c r="G731" i="40" s="1"/>
  <c r="G732" i="40" s="1"/>
  <c r="G733" i="40" s="1"/>
  <c r="G734" i="40" s="1"/>
  <c r="G735" i="40" s="1"/>
  <c r="G736" i="40" s="1"/>
  <c r="G549" i="7"/>
  <c r="G550" i="7" s="1"/>
  <c r="G551" i="7" s="1"/>
  <c r="G552" i="7" s="1"/>
  <c r="G553" i="7" s="1"/>
  <c r="G554" i="7" s="1"/>
  <c r="G555" i="7" s="1"/>
  <c r="G556" i="7" s="1"/>
  <c r="G557" i="7" s="1"/>
  <c r="G558" i="7" s="1"/>
  <c r="G559" i="7" s="1"/>
  <c r="G560" i="7" s="1"/>
  <c r="G561" i="7" s="1"/>
  <c r="G562" i="7" s="1"/>
  <c r="G563" i="7" s="1"/>
  <c r="G564" i="7" s="1"/>
  <c r="G565" i="7" s="1"/>
  <c r="G566" i="7" s="1"/>
  <c r="G567" i="7" s="1"/>
  <c r="G568" i="7" s="1"/>
  <c r="G569" i="7" s="1"/>
  <c r="G570" i="7" s="1"/>
  <c r="G571" i="7" s="1"/>
  <c r="G572" i="7" s="1"/>
  <c r="G573" i="7" s="1"/>
  <c r="G574" i="7" s="1"/>
  <c r="G575" i="7" s="1"/>
  <c r="G576" i="7" s="1"/>
  <c r="G577" i="7" s="1"/>
  <c r="G578" i="7" s="1"/>
  <c r="G579" i="7" s="1"/>
  <c r="G580" i="7" s="1"/>
  <c r="G581" i="7" s="1"/>
  <c r="G582" i="7" s="1"/>
  <c r="G583" i="7" s="1"/>
  <c r="G584" i="7" s="1"/>
  <c r="G585" i="7" s="1"/>
  <c r="G586" i="7" s="1"/>
  <c r="G587" i="7" s="1"/>
  <c r="G588" i="7" s="1"/>
  <c r="G589" i="7" s="1"/>
  <c r="G590" i="7" s="1"/>
  <c r="G591" i="7" s="1"/>
  <c r="G592" i="7" s="1"/>
  <c r="G593" i="7" s="1"/>
  <c r="G594" i="7" s="1"/>
  <c r="G595" i="7" s="1"/>
  <c r="G596" i="7" s="1"/>
  <c r="G597" i="7" s="1"/>
  <c r="G598" i="7" s="1"/>
  <c r="G599" i="7" s="1"/>
  <c r="G600" i="7" s="1"/>
  <c r="G601" i="7" s="1"/>
  <c r="G602" i="7" s="1"/>
  <c r="G603" i="7" s="1"/>
  <c r="G604" i="7" s="1"/>
  <c r="G605" i="7" s="1"/>
  <c r="G606" i="7" s="1"/>
  <c r="G607" i="7" s="1"/>
  <c r="G608" i="7" s="1"/>
  <c r="G609" i="7" s="1"/>
  <c r="G610" i="7" s="1"/>
  <c r="G611" i="7" s="1"/>
  <c r="G612" i="7" s="1"/>
  <c r="G613" i="7" s="1"/>
  <c r="G614" i="7" s="1"/>
  <c r="G615" i="7" s="1"/>
  <c r="G616" i="7" s="1"/>
  <c r="G617" i="7" s="1"/>
  <c r="G618" i="7" s="1"/>
  <c r="G619" i="7" s="1"/>
  <c r="G620" i="7" s="1"/>
  <c r="G621" i="7" s="1"/>
  <c r="G622" i="7" s="1"/>
  <c r="G623" i="7" s="1"/>
  <c r="G624" i="7" s="1"/>
  <c r="G625" i="7" s="1"/>
  <c r="G626" i="7" s="1"/>
  <c r="G627" i="7" s="1"/>
  <c r="G628" i="7" s="1"/>
  <c r="G629" i="7" s="1"/>
  <c r="G630" i="7" s="1"/>
  <c r="G631" i="7" s="1"/>
  <c r="G632" i="7" s="1"/>
  <c r="G633" i="7" s="1"/>
  <c r="G634" i="7" s="1"/>
  <c r="G635" i="7" s="1"/>
  <c r="G636" i="7" s="1"/>
  <c r="G637" i="7" s="1"/>
  <c r="G638" i="7" s="1"/>
  <c r="G639" i="7" s="1"/>
  <c r="G640" i="7" s="1"/>
  <c r="G641" i="7" s="1"/>
  <c r="G642" i="7" s="1"/>
  <c r="G643" i="7" s="1"/>
  <c r="G644" i="7" s="1"/>
  <c r="G645" i="7" s="1"/>
  <c r="G646" i="7" s="1"/>
  <c r="G647" i="7" s="1"/>
  <c r="G648" i="7" s="1"/>
  <c r="G649" i="7" s="1"/>
  <c r="G650" i="7" s="1"/>
  <c r="G651" i="7" s="1"/>
  <c r="G652" i="7" s="1"/>
  <c r="G653" i="7" s="1"/>
  <c r="G654" i="7" s="1"/>
  <c r="G655" i="7" s="1"/>
  <c r="G656" i="7" s="1"/>
  <c r="G657" i="7" s="1"/>
  <c r="G658" i="7" s="1"/>
  <c r="G659" i="7" s="1"/>
  <c r="G660" i="7" s="1"/>
  <c r="G661" i="7" s="1"/>
  <c r="G662" i="7" s="1"/>
  <c r="G571" i="45"/>
  <c r="G572" i="45" s="1"/>
  <c r="G573" i="45" s="1"/>
  <c r="G574" i="45" s="1"/>
  <c r="G575" i="45" s="1"/>
  <c r="G633" i="3"/>
  <c r="G634" i="3" s="1"/>
  <c r="G635" i="3" s="1"/>
  <c r="G636" i="3" s="1"/>
  <c r="G637" i="3" s="1"/>
  <c r="G638" i="3" s="1"/>
  <c r="G509" i="2"/>
  <c r="G510" i="2" s="1"/>
  <c r="G511" i="2" s="1"/>
  <c r="G512" i="2" s="1"/>
  <c r="G513" i="2" s="1"/>
  <c r="G514" i="2" s="1"/>
  <c r="G515" i="2" s="1"/>
  <c r="G516" i="2" s="1"/>
  <c r="G366" i="14"/>
  <c r="G367" i="14" s="1"/>
  <c r="G368" i="14" s="1"/>
  <c r="G369" i="14" s="1"/>
  <c r="G370" i="14" s="1"/>
  <c r="G371" i="14" s="1"/>
  <c r="G372" i="14" s="1"/>
  <c r="G373" i="14" s="1"/>
  <c r="G374" i="14" s="1"/>
  <c r="G375" i="14" s="1"/>
  <c r="G376" i="14" s="1"/>
  <c r="G1103" i="24" l="1"/>
  <c r="G1104" i="24" s="1"/>
  <c r="G1105" i="24" s="1"/>
  <c r="G1106" i="24" s="1"/>
  <c r="G1107" i="24" s="1"/>
  <c r="G1108" i="24" s="1"/>
  <c r="G1109" i="24" s="1"/>
  <c r="G924" i="18"/>
  <c r="G925" i="18" s="1"/>
  <c r="G926" i="18" s="1"/>
  <c r="G927" i="18" s="1"/>
  <c r="G928" i="18" s="1"/>
  <c r="G929" i="18" s="1"/>
  <c r="G930" i="18" s="1"/>
  <c r="G931" i="18" s="1"/>
  <c r="G932" i="18" s="1"/>
  <c r="G933" i="18" s="1"/>
  <c r="G934" i="18" s="1"/>
  <c r="G935" i="18" s="1"/>
  <c r="G936" i="18" s="1"/>
  <c r="G937" i="18" s="1"/>
  <c r="G938" i="18" s="1"/>
  <c r="G939" i="18" s="1"/>
  <c r="G940" i="18" s="1"/>
  <c r="G950" i="18" s="1"/>
  <c r="G951" i="18" s="1"/>
  <c r="G952" i="18" s="1"/>
  <c r="G953" i="18" s="1"/>
  <c r="G954" i="18" s="1"/>
  <c r="G955" i="18" s="1"/>
  <c r="G956" i="18" s="1"/>
  <c r="G957" i="18" s="1"/>
  <c r="G958" i="18" s="1"/>
  <c r="G959" i="18" s="1"/>
  <c r="G960" i="18" s="1"/>
  <c r="G961" i="18" s="1"/>
  <c r="G962" i="18" s="1"/>
  <c r="G963" i="18" s="1"/>
  <c r="G964" i="18" s="1"/>
  <c r="G965" i="18" s="1"/>
  <c r="G966" i="18" s="1"/>
  <c r="G967" i="18" s="1"/>
  <c r="G968" i="18" s="1"/>
  <c r="G969" i="18" s="1"/>
  <c r="G970" i="18" s="1"/>
  <c r="G971" i="18" s="1"/>
  <c r="G972" i="18" s="1"/>
  <c r="G973" i="18" s="1"/>
  <c r="G974" i="18" s="1"/>
  <c r="G975" i="18" s="1"/>
  <c r="G976" i="18" s="1"/>
  <c r="G977" i="18" s="1"/>
  <c r="G978" i="18" s="1"/>
  <c r="G979" i="18" s="1"/>
  <c r="G980" i="18" s="1"/>
  <c r="G981" i="18" s="1"/>
  <c r="G982" i="18" s="1"/>
  <c r="G983" i="18" s="1"/>
  <c r="G984" i="18" s="1"/>
  <c r="G985" i="18" s="1"/>
  <c r="G986" i="18" s="1"/>
  <c r="G987" i="18" s="1"/>
  <c r="G988" i="18" s="1"/>
  <c r="G989" i="18" s="1"/>
  <c r="G990" i="18" s="1"/>
  <c r="G991" i="18" s="1"/>
  <c r="G992" i="18" s="1"/>
  <c r="G993" i="18" s="1"/>
  <c r="G994" i="18" s="1"/>
  <c r="G995" i="18" s="1"/>
  <c r="G996" i="18" s="1"/>
  <c r="G997" i="18" s="1"/>
  <c r="G998" i="18" s="1"/>
  <c r="G999" i="18" s="1"/>
  <c r="G1000" i="18" s="1"/>
  <c r="G1001" i="18" s="1"/>
  <c r="G1002" i="18" s="1"/>
  <c r="G1003" i="18" s="1"/>
  <c r="G1004" i="18" s="1"/>
  <c r="G1005" i="18" s="1"/>
  <c r="G1006" i="18" s="1"/>
  <c r="G1007" i="18" s="1"/>
  <c r="G1008" i="18" s="1"/>
  <c r="G1009" i="18" s="1"/>
  <c r="G1010" i="18" s="1"/>
  <c r="G1011" i="18" s="1"/>
  <c r="G1012" i="18" s="1"/>
  <c r="G1013" i="18" s="1"/>
  <c r="G1014" i="18" s="1"/>
  <c r="G1015" i="18" s="1"/>
  <c r="G1016" i="18" s="1"/>
  <c r="G1017" i="18" s="1"/>
  <c r="G1018" i="18" s="1"/>
  <c r="G1019" i="18" s="1"/>
  <c r="G1020" i="18" s="1"/>
  <c r="G1021" i="18" s="1"/>
  <c r="G1022" i="18" s="1"/>
  <c r="G1023" i="18" s="1"/>
  <c r="G1024" i="18" s="1"/>
  <c r="G1025" i="18" s="1"/>
  <c r="G1026" i="18" s="1"/>
  <c r="G1027" i="18" s="1"/>
  <c r="G1028" i="18" s="1"/>
  <c r="G1029" i="18" s="1"/>
  <c r="G1030" i="18" s="1"/>
  <c r="G1031" i="18" s="1"/>
  <c r="G1032" i="18" s="1"/>
  <c r="G1033" i="18" s="1"/>
  <c r="G1034" i="18" s="1"/>
  <c r="G1035" i="18" s="1"/>
  <c r="G1036" i="18" s="1"/>
  <c r="G1037" i="18" s="1"/>
  <c r="G1038" i="18" s="1"/>
  <c r="G1039" i="18" s="1"/>
  <c r="G1040" i="18" s="1"/>
  <c r="G1041" i="18" s="1"/>
  <c r="G1042" i="18" s="1"/>
  <c r="G1043" i="18" s="1"/>
  <c r="G1044" i="18" s="1"/>
  <c r="G1045" i="18" s="1"/>
  <c r="G1046" i="18" s="1"/>
  <c r="G1047" i="18" s="1"/>
  <c r="G1048" i="18" s="1"/>
  <c r="G1049" i="18" s="1"/>
  <c r="G1050" i="18" s="1"/>
  <c r="G1051" i="18" s="1"/>
  <c r="G1052" i="18" s="1"/>
  <c r="G1053" i="18" s="1"/>
  <c r="G1054" i="18" s="1"/>
  <c r="G1055" i="18" s="1"/>
  <c r="G1056" i="18" s="1"/>
  <c r="G1057" i="18" s="1"/>
  <c r="G1058" i="18" s="1"/>
  <c r="G1059" i="18" s="1"/>
  <c r="G1060" i="18" s="1"/>
  <c r="G1061" i="18" s="1"/>
  <c r="G1062" i="18" s="1"/>
  <c r="G1063" i="18" s="1"/>
  <c r="G1064" i="18" s="1"/>
  <c r="G1065" i="18" s="1"/>
  <c r="G1066" i="18" s="1"/>
  <c r="G1067" i="18" s="1"/>
  <c r="G1068" i="18" s="1"/>
  <c r="G1069" i="18" s="1"/>
  <c r="G1070" i="18" s="1"/>
  <c r="G1071" i="18" s="1"/>
  <c r="G1072" i="18" s="1"/>
  <c r="G1073" i="18" s="1"/>
  <c r="G1074" i="18" s="1"/>
  <c r="G1075" i="18" s="1"/>
  <c r="G1076" i="18" s="1"/>
  <c r="G1077" i="18" s="1"/>
  <c r="G1078" i="18" s="1"/>
  <c r="G1079" i="18" s="1"/>
  <c r="G1080" i="18" s="1"/>
  <c r="G1081" i="18" s="1"/>
  <c r="G1082" i="18" s="1"/>
  <c r="G1083" i="18" s="1"/>
  <c r="G1084" i="18" s="1"/>
  <c r="G1085" i="18" s="1"/>
  <c r="G1086" i="18" s="1"/>
  <c r="G1087" i="18" s="1"/>
  <c r="G1088" i="18" s="1"/>
  <c r="G1089" i="18" s="1"/>
  <c r="G1090" i="18" s="1"/>
  <c r="G1091" i="18" s="1"/>
  <c r="G1092" i="18" s="1"/>
  <c r="G1093" i="18" s="1"/>
  <c r="G1094" i="18" s="1"/>
  <c r="G1095" i="18" s="1"/>
  <c r="G1096" i="18" s="1"/>
  <c r="G1097" i="18" s="1"/>
  <c r="G1098" i="18" s="1"/>
  <c r="G1099" i="18" s="1"/>
  <c r="G1100" i="18" s="1"/>
  <c r="G1101" i="18" s="1"/>
  <c r="G1102" i="18" s="1"/>
  <c r="G1103" i="18" s="1"/>
  <c r="G1104" i="18" s="1"/>
  <c r="G1105" i="18" s="1"/>
  <c r="G1106" i="18" s="1"/>
  <c r="G1107" i="18" s="1"/>
  <c r="G1108" i="18" s="1"/>
  <c r="G1109" i="18" s="1"/>
  <c r="G1110" i="18" s="1"/>
  <c r="G1111" i="18" s="1"/>
  <c r="G1112" i="18" s="1"/>
  <c r="G1113" i="18" s="1"/>
  <c r="G1114" i="18" s="1"/>
  <c r="G1115" i="18" s="1"/>
  <c r="G1116" i="18" s="1"/>
  <c r="G1117" i="18" s="1"/>
  <c r="G1118" i="18" s="1"/>
  <c r="G1119" i="18" s="1"/>
  <c r="G1120" i="18" s="1"/>
  <c r="G1121" i="18" s="1"/>
  <c r="G1122" i="18" s="1"/>
  <c r="G1123" i="18" s="1"/>
  <c r="G1124" i="18" s="1"/>
  <c r="G1125" i="18" s="1"/>
  <c r="G1126" i="18" s="1"/>
  <c r="G1127" i="18" s="1"/>
  <c r="G1128" i="18" s="1"/>
  <c r="G1129" i="18" s="1"/>
  <c r="G1130" i="18" s="1"/>
  <c r="G1131" i="18" s="1"/>
  <c r="G1132" i="18" s="1"/>
  <c r="G1133" i="18" s="1"/>
  <c r="G1134" i="18" s="1"/>
  <c r="G1135" i="18" s="1"/>
  <c r="G1136" i="18" s="1"/>
  <c r="G1137" i="18" s="1"/>
  <c r="G1138" i="18" s="1"/>
  <c r="G1139" i="18" s="1"/>
  <c r="G1140" i="18" s="1"/>
  <c r="G1141" i="18" s="1"/>
  <c r="G1142" i="18" s="1"/>
  <c r="G1143" i="18" s="1"/>
  <c r="G1144" i="18" s="1"/>
  <c r="G1145" i="18" s="1"/>
  <c r="G1146" i="18" s="1"/>
  <c r="G1147" i="18" s="1"/>
  <c r="G1148" i="18" s="1"/>
  <c r="G1149" i="18" s="1"/>
  <c r="G1150" i="18" s="1"/>
  <c r="G1151" i="18" s="1"/>
  <c r="G1152" i="18" s="1"/>
  <c r="G1153" i="18" s="1"/>
  <c r="G1154" i="18" s="1"/>
  <c r="G1155" i="18" s="1"/>
  <c r="G1156" i="18" s="1"/>
  <c r="G1157" i="18" s="1"/>
  <c r="G1158" i="18" s="1"/>
  <c r="G1159" i="18" s="1"/>
  <c r="G1160" i="18" s="1"/>
  <c r="G1161" i="18" s="1"/>
  <c r="G1162" i="18" s="1"/>
  <c r="G1163" i="18" s="1"/>
  <c r="G1164" i="18" s="1"/>
  <c r="G1165" i="18" s="1"/>
  <c r="G1166" i="18" s="1"/>
  <c r="G1167" i="18" s="1"/>
  <c r="G1168" i="18" s="1"/>
  <c r="G1169" i="18" s="1"/>
  <c r="G1170" i="18" s="1"/>
  <c r="G1171" i="18" s="1"/>
  <c r="G1172" i="18" s="1"/>
  <c r="G1173" i="18" s="1"/>
  <c r="G1174" i="18" s="1"/>
  <c r="G1175" i="18" s="1"/>
  <c r="G1176" i="18" s="1"/>
  <c r="G1177" i="18" s="1"/>
  <c r="G1178" i="18" s="1"/>
  <c r="G1179" i="18" s="1"/>
  <c r="G1180" i="18" s="1"/>
  <c r="G1181" i="18" s="1"/>
  <c r="G1182" i="18" s="1"/>
  <c r="G1183" i="18" s="1"/>
  <c r="G1184" i="18" s="1"/>
  <c r="G1185" i="18" s="1"/>
  <c r="G1186" i="18" s="1"/>
  <c r="G1187" i="18" s="1"/>
  <c r="G1188" i="18" s="1"/>
  <c r="G1189" i="18" s="1"/>
  <c r="G1190" i="18" s="1"/>
  <c r="G1191" i="18" s="1"/>
  <c r="G1192" i="18" s="1"/>
  <c r="G1193" i="18" s="1"/>
  <c r="G1194" i="18" s="1"/>
  <c r="G1195" i="18" s="1"/>
  <c r="G1196" i="18" s="1"/>
  <c r="G1197" i="18" s="1"/>
  <c r="G1198" i="18" s="1"/>
  <c r="G1199" i="18" s="1"/>
  <c r="G1200" i="18" s="1"/>
  <c r="G1201" i="18" s="1"/>
  <c r="G1202" i="18" s="1"/>
  <c r="G1203" i="18" s="1"/>
  <c r="G1204" i="18" s="1"/>
  <c r="G1205" i="18" s="1"/>
  <c r="G1206" i="18" s="1"/>
  <c r="G1207" i="18" s="1"/>
  <c r="G1208" i="18" s="1"/>
  <c r="G1209" i="18" s="1"/>
  <c r="G1210" i="18" s="1"/>
  <c r="G1211" i="18" s="1"/>
  <c r="G1212" i="18" s="1"/>
  <c r="G1213" i="18" s="1"/>
  <c r="G1214" i="18" s="1"/>
  <c r="G1215" i="18" s="1"/>
  <c r="G1216" i="18" s="1"/>
  <c r="G1217" i="18" s="1"/>
  <c r="G1218" i="18" s="1"/>
  <c r="G1219" i="18" s="1"/>
  <c r="G1220" i="18" s="1"/>
  <c r="G1221" i="18" s="1"/>
  <c r="G1222" i="18" s="1"/>
  <c r="G1223" i="18" s="1"/>
  <c r="G1224" i="18" s="1"/>
  <c r="G1225" i="18" s="1"/>
  <c r="G1226" i="18" s="1"/>
  <c r="G1227" i="18" s="1"/>
  <c r="G1228" i="18" s="1"/>
  <c r="G1229" i="18" s="1"/>
  <c r="G1230" i="18" s="1"/>
  <c r="G1231" i="18" s="1"/>
  <c r="G1232" i="18" s="1"/>
  <c r="G1233" i="18" s="1"/>
  <c r="G1234" i="18" s="1"/>
  <c r="G1235" i="18" s="1"/>
  <c r="G1236" i="18" s="1"/>
  <c r="G1237" i="18" s="1"/>
  <c r="G1238" i="18" s="1"/>
  <c r="G1239" i="18" s="1"/>
  <c r="G1240" i="18" s="1"/>
  <c r="G1241" i="18" s="1"/>
  <c r="G1242" i="18" s="1"/>
  <c r="G1243" i="18" s="1"/>
  <c r="G1244" i="18" s="1"/>
  <c r="G1245" i="18" s="1"/>
  <c r="G1246" i="18" s="1"/>
  <c r="G1247" i="18" s="1"/>
  <c r="G1248" i="18" s="1"/>
  <c r="G1249" i="18" s="1"/>
  <c r="G1250" i="18" s="1"/>
  <c r="G1251" i="18" s="1"/>
  <c r="G1252" i="18" s="1"/>
  <c r="G1253" i="18" s="1"/>
  <c r="G1254" i="18" s="1"/>
  <c r="G1255" i="18" s="1"/>
  <c r="G1256" i="18" s="1"/>
  <c r="G1257" i="18" s="1"/>
  <c r="G1258" i="18" s="1"/>
  <c r="G1259" i="18" s="1"/>
  <c r="G1260" i="18" s="1"/>
  <c r="G1261" i="18" s="1"/>
  <c r="G1262" i="18" s="1"/>
  <c r="G1263" i="18" s="1"/>
  <c r="G1264" i="18" s="1"/>
  <c r="G1265" i="18" s="1"/>
  <c r="G1266" i="18" s="1"/>
  <c r="G1267" i="18" s="1"/>
  <c r="G1268" i="18" s="1"/>
  <c r="G1269" i="18" s="1"/>
  <c r="G1270" i="18" s="1"/>
  <c r="G1271" i="18" s="1"/>
  <c r="G1272" i="18" s="1"/>
  <c r="G1273" i="18" s="1"/>
  <c r="G1274" i="18" s="1"/>
  <c r="G1275" i="18" s="1"/>
  <c r="G1276" i="18" s="1"/>
  <c r="G1277" i="18" s="1"/>
  <c r="G1278" i="18" s="1"/>
  <c r="G1279" i="18" s="1"/>
  <c r="G1280" i="18" s="1"/>
  <c r="G1281" i="18" s="1"/>
  <c r="G1282" i="18" s="1"/>
  <c r="G1283" i="18" s="1"/>
  <c r="G1284" i="18" s="1"/>
  <c r="G1285" i="18" s="1"/>
  <c r="G1286" i="18" s="1"/>
  <c r="G1287" i="18" s="1"/>
  <c r="G1288" i="18" s="1"/>
  <c r="G1289" i="18" s="1"/>
  <c r="G1290" i="18" s="1"/>
  <c r="G1291" i="18" s="1"/>
  <c r="G1292" i="18" s="1"/>
  <c r="G1293" i="18" s="1"/>
  <c r="G1294" i="18" s="1"/>
  <c r="G1295" i="18" s="1"/>
  <c r="G1296" i="18" s="1"/>
  <c r="G1297" i="18" s="1"/>
  <c r="G1298" i="18" s="1"/>
  <c r="G1299" i="18" s="1"/>
  <c r="G1300" i="18" s="1"/>
  <c r="G1301" i="18" s="1"/>
  <c r="G1302" i="18" s="1"/>
  <c r="G1303" i="18" s="1"/>
  <c r="G1304" i="18" s="1"/>
  <c r="G916" i="20"/>
  <c r="G917" i="20" s="1"/>
  <c r="G918" i="20" s="1"/>
  <c r="G919" i="20" s="1"/>
  <c r="G920" i="20" s="1"/>
  <c r="G921" i="20" s="1"/>
  <c r="G922" i="20" s="1"/>
  <c r="G923" i="20" s="1"/>
  <c r="G924" i="20" s="1"/>
  <c r="G925" i="20" s="1"/>
  <c r="G926" i="20" s="1"/>
  <c r="G927" i="20" s="1"/>
  <c r="G928" i="20" s="1"/>
  <c r="G929" i="20" s="1"/>
  <c r="G930" i="20" s="1"/>
  <c r="G931" i="20" s="1"/>
  <c r="G932" i="20" s="1"/>
  <c r="G933" i="20" s="1"/>
  <c r="G954" i="20" s="1"/>
  <c r="G955" i="20" s="1"/>
  <c r="G956" i="20" s="1"/>
  <c r="G957" i="20" s="1"/>
  <c r="G958" i="20" s="1"/>
  <c r="G959" i="20" s="1"/>
  <c r="G960" i="20" s="1"/>
  <c r="G961" i="20" s="1"/>
  <c r="G962" i="20" s="1"/>
  <c r="G963" i="20" s="1"/>
  <c r="G964" i="20" s="1"/>
  <c r="G965" i="20" s="1"/>
  <c r="G966" i="20" s="1"/>
  <c r="G967" i="20" s="1"/>
  <c r="G968" i="20" s="1"/>
  <c r="G969" i="20" s="1"/>
  <c r="G970" i="20" s="1"/>
  <c r="G971" i="20" s="1"/>
  <c r="G972" i="20" s="1"/>
  <c r="G973" i="20" s="1"/>
  <c r="G974" i="20" s="1"/>
  <c r="G975" i="20" s="1"/>
  <c r="G976" i="20" s="1"/>
  <c r="G977" i="20" s="1"/>
  <c r="G978" i="20" s="1"/>
  <c r="G979" i="20" s="1"/>
  <c r="G980" i="20" s="1"/>
  <c r="G981" i="20" s="1"/>
  <c r="G982" i="20" s="1"/>
  <c r="G983" i="20" s="1"/>
  <c r="G984" i="20" s="1"/>
  <c r="G985" i="20" s="1"/>
  <c r="G986" i="20" s="1"/>
  <c r="G987" i="20" s="1"/>
  <c r="G988" i="20" s="1"/>
  <c r="G989" i="20" s="1"/>
  <c r="G990" i="20" s="1"/>
  <c r="G991" i="20" s="1"/>
  <c r="G992" i="20" s="1"/>
  <c r="G993" i="20" s="1"/>
  <c r="G994" i="20" s="1"/>
  <c r="G995" i="20" s="1"/>
  <c r="G996" i="20" s="1"/>
  <c r="G997" i="20" s="1"/>
  <c r="G998" i="20" s="1"/>
  <c r="G999" i="20" s="1"/>
  <c r="G1000" i="20" s="1"/>
  <c r="G1001" i="20" s="1"/>
  <c r="G1002" i="20" s="1"/>
  <c r="G1003" i="20" s="1"/>
  <c r="G1004" i="20" s="1"/>
  <c r="G1005" i="20" s="1"/>
  <c r="G1006" i="20" s="1"/>
  <c r="G1007" i="20" s="1"/>
  <c r="G1008" i="20" s="1"/>
  <c r="G1009" i="20" s="1"/>
  <c r="G1010" i="20" s="1"/>
  <c r="G1011" i="20" s="1"/>
  <c r="G1012" i="20" s="1"/>
  <c r="G1013" i="20" s="1"/>
  <c r="G1014" i="20" s="1"/>
  <c r="G1015" i="20" s="1"/>
  <c r="G1016" i="20" s="1"/>
  <c r="G1017" i="20" s="1"/>
  <c r="G1018" i="20" s="1"/>
  <c r="G1019" i="20" s="1"/>
  <c r="G1020" i="20" s="1"/>
  <c r="G1021" i="20" s="1"/>
  <c r="G1022" i="20" s="1"/>
  <c r="G1023" i="20" s="1"/>
  <c r="G1024" i="20" s="1"/>
  <c r="G1025" i="20" s="1"/>
  <c r="G1026" i="20" s="1"/>
  <c r="G1027" i="20" s="1"/>
  <c r="G1028" i="20" s="1"/>
  <c r="G1029" i="20" s="1"/>
  <c r="G1030" i="20" s="1"/>
  <c r="G1031" i="20" s="1"/>
  <c r="G1032" i="20" s="1"/>
  <c r="G1033" i="20" s="1"/>
  <c r="G1034" i="20" s="1"/>
  <c r="G1035" i="20" s="1"/>
  <c r="G1036" i="20" s="1"/>
  <c r="G1037" i="20" s="1"/>
  <c r="G1038" i="20" s="1"/>
  <c r="G1039" i="20" s="1"/>
  <c r="G1040" i="20" s="1"/>
  <c r="G1041" i="20" s="1"/>
  <c r="G1042" i="20" s="1"/>
  <c r="G1043" i="20" s="1"/>
  <c r="G1044" i="20" s="1"/>
  <c r="G1045" i="20" s="1"/>
  <c r="G1046" i="20" s="1"/>
  <c r="G1047" i="20" s="1"/>
  <c r="G1048" i="20" s="1"/>
  <c r="G1049" i="20" s="1"/>
  <c r="G1050" i="20" s="1"/>
  <c r="G1051" i="20" s="1"/>
  <c r="G1052" i="20" s="1"/>
  <c r="G1053" i="20" s="1"/>
  <c r="G1054" i="20" s="1"/>
  <c r="G1055" i="20" s="1"/>
  <c r="G1056" i="20" s="1"/>
  <c r="G1057" i="20" s="1"/>
  <c r="G1058" i="20" s="1"/>
  <c r="G1059" i="20" s="1"/>
  <c r="G1060" i="20" s="1"/>
  <c r="G1061" i="20" s="1"/>
  <c r="G1062" i="20" s="1"/>
  <c r="G1063" i="20" s="1"/>
  <c r="G1064" i="20" s="1"/>
  <c r="G1065" i="20" s="1"/>
  <c r="G1066" i="20" s="1"/>
  <c r="G1067" i="20" s="1"/>
  <c r="G1068" i="20" s="1"/>
  <c r="G1069" i="20" s="1"/>
  <c r="G1070" i="20" s="1"/>
  <c r="G1071" i="20" s="1"/>
  <c r="G1072" i="20" s="1"/>
  <c r="G1073" i="20" s="1"/>
  <c r="G1074" i="20" s="1"/>
  <c r="G1075" i="20" s="1"/>
  <c r="G1076" i="20" s="1"/>
  <c r="G1077" i="20" s="1"/>
  <c r="G1078" i="20" s="1"/>
  <c r="G1079" i="20" s="1"/>
  <c r="G1080" i="20" s="1"/>
  <c r="G1081" i="20" s="1"/>
  <c r="G1082" i="20" s="1"/>
  <c r="G1083" i="20" s="1"/>
  <c r="G1084" i="20" s="1"/>
  <c r="G1085" i="20" s="1"/>
  <c r="G1086" i="20" s="1"/>
  <c r="G1087" i="20" s="1"/>
  <c r="G1088" i="20" s="1"/>
  <c r="G1089" i="20" s="1"/>
  <c r="G1090" i="20" s="1"/>
  <c r="G1091" i="20" s="1"/>
  <c r="G1092" i="20" s="1"/>
  <c r="G1093" i="20" s="1"/>
  <c r="G1094" i="20" s="1"/>
  <c r="G1095" i="20" s="1"/>
  <c r="G1096" i="20" s="1"/>
  <c r="G1097" i="20" s="1"/>
  <c r="G1098" i="20" s="1"/>
  <c r="G1099" i="20" s="1"/>
  <c r="G1100" i="20" s="1"/>
  <c r="G1101" i="20" s="1"/>
  <c r="G1102" i="20" s="1"/>
  <c r="G1103" i="20" s="1"/>
  <c r="G1104" i="20" s="1"/>
  <c r="G1105" i="20" s="1"/>
  <c r="G1106" i="20" s="1"/>
  <c r="G1107" i="20" s="1"/>
  <c r="G1108" i="20" s="1"/>
  <c r="G1109" i="20" s="1"/>
  <c r="G1110" i="20" s="1"/>
  <c r="G1111" i="20" s="1"/>
  <c r="G1112" i="20" s="1"/>
  <c r="G1113" i="20" s="1"/>
  <c r="G1114" i="20" s="1"/>
  <c r="G1115" i="20" s="1"/>
  <c r="G1116" i="20" s="1"/>
  <c r="G1117" i="20" s="1"/>
  <c r="G1118" i="20" s="1"/>
  <c r="G1119" i="20" s="1"/>
  <c r="G1120" i="20" s="1"/>
  <c r="G1121" i="20" s="1"/>
  <c r="G1122" i="20" s="1"/>
  <c r="G1123" i="20" s="1"/>
  <c r="G1124" i="20" s="1"/>
  <c r="G1125" i="20" s="1"/>
  <c r="G1126" i="20" s="1"/>
  <c r="G1127" i="20" s="1"/>
  <c r="G1128" i="20" s="1"/>
  <c r="G1129" i="20" s="1"/>
  <c r="G1130" i="20" s="1"/>
  <c r="G1131" i="20" s="1"/>
  <c r="G1132" i="20" s="1"/>
  <c r="G1133" i="20" s="1"/>
  <c r="G1134" i="20" s="1"/>
  <c r="G1135" i="20" s="1"/>
  <c r="G1136" i="20" s="1"/>
  <c r="G1137" i="20" s="1"/>
  <c r="G1138" i="20" s="1"/>
  <c r="G1139" i="20" s="1"/>
  <c r="G1140" i="20" s="1"/>
  <c r="G1141" i="20" s="1"/>
  <c r="G1142" i="20" s="1"/>
  <c r="G1143" i="20" s="1"/>
  <c r="G1144" i="20" s="1"/>
  <c r="G1145" i="20" s="1"/>
  <c r="G1146" i="20" s="1"/>
  <c r="G1147" i="20" s="1"/>
  <c r="G1148" i="20" s="1"/>
  <c r="G1149" i="20" s="1"/>
  <c r="G1150" i="20" s="1"/>
  <c r="G1151" i="20" s="1"/>
  <c r="G1152" i="20" s="1"/>
  <c r="G1153" i="20" s="1"/>
  <c r="G1154" i="20" s="1"/>
  <c r="G1155" i="20" s="1"/>
  <c r="G1156" i="20" s="1"/>
  <c r="G1157" i="20" s="1"/>
  <c r="G1158" i="20" s="1"/>
  <c r="G1159" i="20" s="1"/>
  <c r="G1160" i="20" s="1"/>
  <c r="G1161" i="20" s="1"/>
  <c r="G1162" i="20" s="1"/>
  <c r="G1163" i="20" s="1"/>
  <c r="G1164" i="20" s="1"/>
  <c r="G1165" i="20" s="1"/>
  <c r="G1166" i="20" s="1"/>
  <c r="G1167" i="20" s="1"/>
  <c r="G1168" i="20" s="1"/>
  <c r="G1169" i="20" s="1"/>
  <c r="G1170" i="20" s="1"/>
  <c r="G1171" i="20" s="1"/>
  <c r="G1172" i="20" s="1"/>
  <c r="G1173" i="20" s="1"/>
  <c r="G1174" i="20" s="1"/>
  <c r="G1175" i="20" s="1"/>
  <c r="G1176" i="20" s="1"/>
  <c r="G1177" i="20" s="1"/>
  <c r="G1178" i="20" s="1"/>
  <c r="G1179" i="20" s="1"/>
  <c r="G1180" i="20" s="1"/>
  <c r="G1181" i="20" s="1"/>
  <c r="G1182" i="20" s="1"/>
  <c r="G1183" i="20" s="1"/>
  <c r="G1184" i="20" s="1"/>
  <c r="G1185" i="20" s="1"/>
  <c r="G1186" i="20" s="1"/>
  <c r="G1187" i="20" s="1"/>
  <c r="G1188" i="20" s="1"/>
  <c r="G1189" i="20" s="1"/>
  <c r="G1190" i="20" s="1"/>
  <c r="G1191" i="20" s="1"/>
  <c r="G1192" i="20" s="1"/>
  <c r="G1193" i="20" s="1"/>
  <c r="G1194" i="20" s="1"/>
  <c r="G1195" i="20" s="1"/>
  <c r="G1196" i="20" s="1"/>
  <c r="G1197" i="20" s="1"/>
  <c r="G1198" i="20" s="1"/>
  <c r="G1199" i="20" s="1"/>
  <c r="G1200" i="20" s="1"/>
  <c r="G1201" i="20" s="1"/>
  <c r="G1202" i="20" s="1"/>
  <c r="G1203" i="20" s="1"/>
  <c r="G1204" i="20" s="1"/>
  <c r="G1205" i="20" s="1"/>
  <c r="G1206" i="20" s="1"/>
  <c r="G1207" i="20" s="1"/>
  <c r="G1208" i="20" s="1"/>
  <c r="G1209" i="20" s="1"/>
  <c r="G1210" i="20" s="1"/>
  <c r="G1211" i="20" s="1"/>
  <c r="G1212" i="20" s="1"/>
  <c r="G1213" i="20" s="1"/>
  <c r="G1214" i="20" s="1"/>
  <c r="G1215" i="20" s="1"/>
  <c r="G1216" i="20" s="1"/>
  <c r="G1217" i="20" s="1"/>
  <c r="G1218" i="20" s="1"/>
  <c r="G1219" i="20" s="1"/>
  <c r="G1220" i="20" s="1"/>
  <c r="G1221" i="20" s="1"/>
  <c r="G1222" i="20" s="1"/>
  <c r="G1223" i="20" s="1"/>
  <c r="G1224" i="20" s="1"/>
  <c r="G1225" i="20" s="1"/>
  <c r="G1226" i="20" s="1"/>
  <c r="G1227" i="20" s="1"/>
  <c r="G1228" i="20" s="1"/>
  <c r="G1229" i="20" s="1"/>
  <c r="G1230" i="20" s="1"/>
  <c r="G1231" i="20" s="1"/>
  <c r="G1232" i="20" s="1"/>
  <c r="G1233" i="20" s="1"/>
  <c r="G1234" i="20" s="1"/>
  <c r="G1235" i="20" s="1"/>
  <c r="G1236" i="20" s="1"/>
  <c r="G1237" i="20" s="1"/>
  <c r="G1238" i="20" s="1"/>
  <c r="G1239" i="20" s="1"/>
  <c r="G1240" i="20" s="1"/>
  <c r="G1241" i="20" s="1"/>
  <c r="G1242" i="20" s="1"/>
  <c r="G1243" i="20" s="1"/>
  <c r="G1244" i="20" s="1"/>
  <c r="G1245" i="20" s="1"/>
  <c r="G1246" i="20" s="1"/>
  <c r="G1247" i="20" s="1"/>
  <c r="G1248" i="20" s="1"/>
  <c r="G1249" i="20" s="1"/>
  <c r="G1250" i="20" s="1"/>
  <c r="G1251" i="20" s="1"/>
  <c r="G1252" i="20" s="1"/>
  <c r="G1253" i="20" s="1"/>
  <c r="G1254" i="20" s="1"/>
  <c r="G1255" i="20" s="1"/>
  <c r="G1256" i="20" s="1"/>
  <c r="G1257" i="20" s="1"/>
  <c r="G1258" i="20" s="1"/>
  <c r="G1259" i="20" s="1"/>
  <c r="G1260" i="20" s="1"/>
  <c r="G1261" i="20" s="1"/>
  <c r="G1262" i="20" s="1"/>
  <c r="G1263" i="20" s="1"/>
  <c r="G1264" i="20" s="1"/>
  <c r="G1265" i="20" s="1"/>
  <c r="G1266" i="20" s="1"/>
  <c r="G1267" i="20" s="1"/>
  <c r="G1268" i="20" s="1"/>
  <c r="G1269" i="20" s="1"/>
  <c r="G1270" i="20" s="1"/>
  <c r="G1271" i="20" s="1"/>
  <c r="G1272" i="20" s="1"/>
  <c r="G1273" i="20" s="1"/>
  <c r="G1274" i="20" s="1"/>
  <c r="G1275" i="20" s="1"/>
  <c r="G1276" i="20" s="1"/>
  <c r="G1277" i="20" s="1"/>
  <c r="G1278" i="20" s="1"/>
  <c r="G1279" i="20" s="1"/>
  <c r="G1280" i="20" s="1"/>
  <c r="G1281" i="20" s="1"/>
  <c r="G1282" i="20" s="1"/>
  <c r="G1283" i="20" s="1"/>
  <c r="G1284" i="20" s="1"/>
  <c r="G1285" i="20" s="1"/>
  <c r="G1286" i="20" s="1"/>
  <c r="G1287" i="20" s="1"/>
  <c r="G1288" i="20" s="1"/>
  <c r="G1289" i="20" s="1"/>
  <c r="G1290" i="20" s="1"/>
  <c r="G1291" i="20" s="1"/>
  <c r="G1292" i="20" s="1"/>
  <c r="G1293" i="20" s="1"/>
  <c r="G1294" i="20" s="1"/>
  <c r="G1295" i="20" s="1"/>
  <c r="G1296" i="20" s="1"/>
  <c r="G1297" i="20" s="1"/>
  <c r="G1298" i="20" s="1"/>
  <c r="G1299" i="20" s="1"/>
  <c r="G1300" i="20" s="1"/>
  <c r="G1301" i="20" s="1"/>
  <c r="G1302" i="20" s="1"/>
  <c r="G1303" i="20" s="1"/>
  <c r="G1304" i="20" s="1"/>
  <c r="G1305" i="20" s="1"/>
  <c r="G1306" i="20" s="1"/>
  <c r="G1307" i="20" s="1"/>
  <c r="G1308" i="20" s="1"/>
  <c r="G1309" i="20" s="1"/>
  <c r="G1310" i="20" s="1"/>
  <c r="G969" i="32"/>
  <c r="G970" i="32" s="1"/>
  <c r="G971" i="32" s="1"/>
  <c r="G972" i="32" s="1"/>
  <c r="G973" i="32" s="1"/>
  <c r="G974" i="32" s="1"/>
  <c r="G975" i="32"/>
  <c r="G976" i="32" s="1"/>
  <c r="G977" i="32" s="1"/>
  <c r="C22" i="49"/>
  <c r="AC22" i="49" s="1"/>
  <c r="G1311" i="20"/>
  <c r="G1312" i="20" s="1"/>
  <c r="G1313" i="20" s="1"/>
  <c r="G1314" i="20" s="1"/>
  <c r="G1315" i="20" s="1"/>
  <c r="G1316" i="20" s="1"/>
  <c r="G1317" i="20" s="1"/>
  <c r="G1318" i="20" s="1"/>
  <c r="G1319" i="20" s="1"/>
  <c r="G1320" i="20" s="1"/>
  <c r="G1321" i="20" s="1"/>
  <c r="G1322" i="20" s="1"/>
  <c r="C20" i="49"/>
  <c r="AC20" i="49" s="1"/>
  <c r="G1305" i="18"/>
  <c r="G1306" i="18" s="1"/>
  <c r="G1307" i="18" s="1"/>
  <c r="G1308" i="18" s="1"/>
  <c r="G1309" i="18" s="1"/>
  <c r="G1310" i="18" s="1"/>
  <c r="G1311" i="18" s="1"/>
  <c r="G1312" i="18" s="1"/>
  <c r="G1313" i="18" s="1"/>
  <c r="G1314" i="18" s="1"/>
  <c r="G1315" i="18" s="1"/>
  <c r="G1316" i="18" s="1"/>
  <c r="G1317" i="18" s="1"/>
  <c r="G1318" i="18" s="1"/>
  <c r="G1319" i="18" s="1"/>
  <c r="G1320" i="18" s="1"/>
  <c r="G1321" i="18" s="1"/>
  <c r="G1322" i="18" s="1"/>
  <c r="G1323" i="18" s="1"/>
  <c r="G1324" i="18" s="1"/>
  <c r="G1325" i="18" s="1"/>
  <c r="G1326" i="18" s="1"/>
  <c r="G1327" i="18" s="1"/>
  <c r="G1328" i="18" s="1"/>
  <c r="G1329" i="18" s="1"/>
  <c r="G921" i="6"/>
  <c r="G922" i="6" s="1"/>
  <c r="G923" i="6" s="1"/>
  <c r="G924" i="6" s="1"/>
  <c r="G925" i="6" s="1"/>
  <c r="G926" i="6" s="1"/>
  <c r="G927" i="6" s="1"/>
  <c r="G928" i="6" s="1"/>
  <c r="G929" i="6" s="1"/>
  <c r="G930" i="6" s="1"/>
  <c r="G931" i="6" s="1"/>
  <c r="G932" i="6" s="1"/>
  <c r="G933" i="6" s="1"/>
  <c r="G934" i="6" s="1"/>
  <c r="G935" i="6" s="1"/>
  <c r="G936" i="6" s="1"/>
  <c r="G881" i="8"/>
  <c r="G882" i="8" s="1"/>
  <c r="G883" i="8" s="1"/>
  <c r="G884" i="8" s="1"/>
  <c r="G900" i="19"/>
  <c r="G901" i="19" s="1"/>
  <c r="G902" i="19" s="1"/>
  <c r="G903" i="19" s="1"/>
  <c r="G904" i="19" s="1"/>
  <c r="G905" i="19" s="1"/>
  <c r="G906" i="19" s="1"/>
  <c r="G907" i="19" s="1"/>
  <c r="G908" i="19" s="1"/>
  <c r="G909" i="19" s="1"/>
  <c r="G910" i="19" s="1"/>
  <c r="G911" i="19" s="1"/>
  <c r="G912" i="19" s="1"/>
  <c r="G913" i="19" s="1"/>
  <c r="G914" i="19" s="1"/>
  <c r="G915" i="19" s="1"/>
  <c r="G916" i="19" s="1"/>
  <c r="G917" i="19" s="1"/>
  <c r="G918" i="19" s="1"/>
  <c r="G919" i="19" s="1"/>
  <c r="G920" i="19" s="1"/>
  <c r="G921" i="19" s="1"/>
  <c r="G922" i="19" s="1"/>
  <c r="G923" i="19" s="1"/>
  <c r="G924" i="19" s="1"/>
  <c r="G925" i="19" s="1"/>
  <c r="G926" i="19" s="1"/>
  <c r="G927" i="19" s="1"/>
  <c r="H899" i="19"/>
  <c r="H865" i="8"/>
  <c r="G971" i="37"/>
  <c r="G972" i="37" s="1"/>
  <c r="G973" i="37" s="1"/>
  <c r="G868" i="11"/>
  <c r="G869" i="11" s="1"/>
  <c r="G870" i="11" s="1"/>
  <c r="G871" i="11" s="1"/>
  <c r="G872" i="11" s="1"/>
  <c r="G873" i="11" s="1"/>
  <c r="G874" i="11" s="1"/>
  <c r="G864" i="9"/>
  <c r="G865" i="9" s="1"/>
  <c r="G866" i="9" s="1"/>
  <c r="G867" i="9" s="1"/>
  <c r="G868" i="9" s="1"/>
  <c r="G869" i="9" s="1"/>
  <c r="G870" i="9" s="1"/>
  <c r="G871" i="9" s="1"/>
  <c r="G872" i="9" s="1"/>
  <c r="G873" i="9" s="1"/>
  <c r="G874" i="9" s="1"/>
  <c r="G875" i="9" s="1"/>
  <c r="G876" i="9" s="1"/>
  <c r="G877" i="9" s="1"/>
  <c r="G878" i="9" s="1"/>
  <c r="G879" i="9" s="1"/>
  <c r="G880" i="9" s="1"/>
  <c r="G881" i="9" s="1"/>
  <c r="G882" i="9" s="1"/>
  <c r="G883" i="9" s="1"/>
  <c r="G884" i="9" s="1"/>
  <c r="G885" i="9" s="1"/>
  <c r="G886" i="9" s="1"/>
  <c r="G887" i="9" s="1"/>
  <c r="G888" i="9" s="1"/>
  <c r="G889" i="9" s="1"/>
  <c r="G890" i="9" s="1"/>
  <c r="G891" i="9" s="1"/>
  <c r="G892" i="9" s="1"/>
  <c r="G893" i="9" s="1"/>
  <c r="G894" i="9" s="1"/>
  <c r="G895" i="9" s="1"/>
  <c r="G896" i="9" s="1"/>
  <c r="G897" i="9" s="1"/>
  <c r="G898" i="9" s="1"/>
  <c r="G899" i="9" s="1"/>
  <c r="G900" i="9" s="1"/>
  <c r="G830" i="10"/>
  <c r="G831" i="10" s="1"/>
  <c r="G832" i="10" s="1"/>
  <c r="G833" i="10" s="1"/>
  <c r="G774" i="30"/>
  <c r="G775" i="30" s="1"/>
  <c r="G776" i="30" s="1"/>
  <c r="G777" i="30" s="1"/>
  <c r="G778" i="30" s="1"/>
  <c r="G779" i="30" s="1"/>
  <c r="G780" i="30" s="1"/>
  <c r="G754" i="46"/>
  <c r="G755" i="46" s="1"/>
  <c r="G756" i="46" s="1"/>
  <c r="G757" i="46" s="1"/>
  <c r="G758" i="46" s="1"/>
  <c r="G759" i="46" s="1"/>
  <c r="G760" i="46" s="1"/>
  <c r="G761" i="46" s="1"/>
  <c r="G762" i="46" s="1"/>
  <c r="G763" i="46" s="1"/>
  <c r="G764" i="46" s="1"/>
  <c r="G765" i="46" s="1"/>
  <c r="G766" i="46" s="1"/>
  <c r="G767" i="46" s="1"/>
  <c r="G768" i="46" s="1"/>
  <c r="G769" i="46" s="1"/>
  <c r="G770" i="46" s="1"/>
  <c r="G771" i="46" s="1"/>
  <c r="G772" i="46" s="1"/>
  <c r="G773" i="46" s="1"/>
  <c r="G774" i="46" s="1"/>
  <c r="G775" i="46" s="1"/>
  <c r="G776" i="46" s="1"/>
  <c r="G777" i="46" s="1"/>
  <c r="G778" i="46" s="1"/>
  <c r="G779" i="46" s="1"/>
  <c r="G780" i="46" s="1"/>
  <c r="G781" i="46" s="1"/>
  <c r="G782" i="46" s="1"/>
  <c r="G783" i="46" s="1"/>
  <c r="G784" i="46" s="1"/>
  <c r="G785" i="46" s="1"/>
  <c r="G786" i="46" s="1"/>
  <c r="G787" i="46" s="1"/>
  <c r="G788" i="46" s="1"/>
  <c r="G789" i="46" s="1"/>
  <c r="G790" i="46" s="1"/>
  <c r="G791" i="46" s="1"/>
  <c r="G740" i="27"/>
  <c r="G741" i="27" s="1"/>
  <c r="G742" i="27" s="1"/>
  <c r="G743" i="27" s="1"/>
  <c r="G744" i="27"/>
  <c r="G745" i="27" s="1"/>
  <c r="G746" i="27" s="1"/>
  <c r="G747" i="27" s="1"/>
  <c r="G748" i="27" s="1"/>
  <c r="G749" i="27" s="1"/>
  <c r="G750" i="27" s="1"/>
  <c r="G751" i="27" s="1"/>
  <c r="G752" i="27" s="1"/>
  <c r="G753" i="27" s="1"/>
  <c r="G754" i="27" s="1"/>
  <c r="G755" i="27" s="1"/>
  <c r="G756" i="27" s="1"/>
  <c r="G757" i="27" s="1"/>
  <c r="G758" i="27" s="1"/>
  <c r="G759" i="27" s="1"/>
  <c r="G760" i="27" s="1"/>
  <c r="G761" i="27" s="1"/>
  <c r="G762" i="27" s="1"/>
  <c r="G763" i="27" s="1"/>
  <c r="G764" i="27" s="1"/>
  <c r="G765" i="27" s="1"/>
  <c r="G840" i="38"/>
  <c r="G841" i="38" s="1"/>
  <c r="G842" i="38" s="1"/>
  <c r="G843" i="38" s="1"/>
  <c r="G844" i="38" s="1"/>
  <c r="G845" i="38" s="1"/>
  <c r="G846" i="38" s="1"/>
  <c r="G847" i="38" s="1"/>
  <c r="G848" i="38" s="1"/>
  <c r="G849" i="38" s="1"/>
  <c r="G850" i="38" s="1"/>
  <c r="G851" i="38" s="1"/>
  <c r="G852" i="38" s="1"/>
  <c r="G853" i="38" s="1"/>
  <c r="G854" i="38" s="1"/>
  <c r="G855" i="38" s="1"/>
  <c r="G856" i="38" s="1"/>
  <c r="G857" i="38" s="1"/>
  <c r="G858" i="38" s="1"/>
  <c r="G859" i="38" s="1"/>
  <c r="G806" i="21"/>
  <c r="G807" i="21" s="1"/>
  <c r="G808" i="21" s="1"/>
  <c r="G809" i="21" s="1"/>
  <c r="G810" i="21" s="1"/>
  <c r="G811" i="21" s="1"/>
  <c r="G812" i="21" s="1"/>
  <c r="G813" i="21" s="1"/>
  <c r="G814" i="21" s="1"/>
  <c r="G815" i="21" s="1"/>
  <c r="G816" i="21" s="1"/>
  <c r="G817" i="21" s="1"/>
  <c r="G818" i="21" s="1"/>
  <c r="G652" i="16"/>
  <c r="G653" i="16" s="1"/>
  <c r="G654" i="16" s="1"/>
  <c r="G655" i="16" s="1"/>
  <c r="G656" i="16" s="1"/>
  <c r="G657" i="16" s="1"/>
  <c r="G658" i="16" s="1"/>
  <c r="G659" i="16" s="1"/>
  <c r="G660" i="16" s="1"/>
  <c r="G661" i="16" s="1"/>
  <c r="G662" i="16" s="1"/>
  <c r="G663" i="16" s="1"/>
  <c r="G664" i="16" s="1"/>
  <c r="G665" i="16" s="1"/>
  <c r="G666" i="16" s="1"/>
  <c r="G667" i="16" s="1"/>
  <c r="G668" i="16" s="1"/>
  <c r="G669" i="16" s="1"/>
  <c r="G670" i="16" s="1"/>
  <c r="G671" i="16" s="1"/>
  <c r="G672" i="16" s="1"/>
  <c r="G673" i="16" s="1"/>
  <c r="G674" i="16" s="1"/>
  <c r="G675" i="16" s="1"/>
  <c r="G676" i="16" s="1"/>
  <c r="G677" i="16" s="1"/>
  <c r="G678" i="16" s="1"/>
  <c r="G679" i="16" s="1"/>
  <c r="G680" i="16" s="1"/>
  <c r="G681" i="16" s="1"/>
  <c r="G682" i="16" s="1"/>
  <c r="G683" i="16" s="1"/>
  <c r="G684" i="16" s="1"/>
  <c r="G685" i="16" s="1"/>
  <c r="G686" i="16" s="1"/>
  <c r="G687" i="16" s="1"/>
  <c r="G688" i="16" s="1"/>
  <c r="G689" i="16" s="1"/>
  <c r="G690" i="16" s="1"/>
  <c r="G691" i="16" s="1"/>
  <c r="G692" i="16" s="1"/>
  <c r="G693" i="16" s="1"/>
  <c r="G694" i="16" s="1"/>
  <c r="G695" i="16" s="1"/>
  <c r="G696" i="16" s="1"/>
  <c r="G697" i="16" s="1"/>
  <c r="G698" i="16" s="1"/>
  <c r="G699" i="16" s="1"/>
  <c r="G700" i="16" s="1"/>
  <c r="G701" i="16" s="1"/>
  <c r="G702" i="16" s="1"/>
  <c r="G703" i="16" s="1"/>
  <c r="G704" i="16" s="1"/>
  <c r="G705" i="16" s="1"/>
  <c r="G706" i="16" s="1"/>
  <c r="G707" i="16" s="1"/>
  <c r="G708" i="16" s="1"/>
  <c r="G709" i="16" s="1"/>
  <c r="G710" i="16" s="1"/>
  <c r="G711" i="16" s="1"/>
  <c r="G712" i="16" s="1"/>
  <c r="G713" i="16" s="1"/>
  <c r="G714" i="16" s="1"/>
  <c r="G715" i="16" s="1"/>
  <c r="G663" i="7"/>
  <c r="G664" i="7" s="1"/>
  <c r="G665" i="7" s="1"/>
  <c r="G666" i="7" s="1"/>
  <c r="G667" i="7" s="1"/>
  <c r="G668" i="7" s="1"/>
  <c r="G669" i="7" s="1"/>
  <c r="G670" i="7" s="1"/>
  <c r="G671" i="7" s="1"/>
  <c r="G672" i="7" s="1"/>
  <c r="G673" i="7" s="1"/>
  <c r="G674" i="7" s="1"/>
  <c r="G675" i="7" s="1"/>
  <c r="G676" i="7" s="1"/>
  <c r="G677" i="7" s="1"/>
  <c r="G678" i="7" s="1"/>
  <c r="G679" i="7"/>
  <c r="G680" i="7" s="1"/>
  <c r="G671" i="31"/>
  <c r="G672" i="31" s="1"/>
  <c r="G673" i="31" s="1"/>
  <c r="G674" i="31" s="1"/>
  <c r="G675" i="31" s="1"/>
  <c r="G676" i="31" s="1"/>
  <c r="G677" i="31" s="1"/>
  <c r="G678" i="31" s="1"/>
  <c r="G679" i="31" s="1"/>
  <c r="G680" i="31" s="1"/>
  <c r="G681" i="31" s="1"/>
  <c r="G682" i="31" s="1"/>
  <c r="G683" i="31" s="1"/>
  <c r="G684" i="31" s="1"/>
  <c r="G685" i="31" s="1"/>
  <c r="G686" i="31" s="1"/>
  <c r="G687" i="31" s="1"/>
  <c r="G688" i="31" s="1"/>
  <c r="G664" i="34"/>
  <c r="G665" i="34" s="1"/>
  <c r="G666" i="34" s="1"/>
  <c r="G667" i="34" s="1"/>
  <c r="G668" i="34" s="1"/>
  <c r="G669" i="34" s="1"/>
  <c r="G670" i="34" s="1"/>
  <c r="G781" i="39"/>
  <c r="G782" i="39" s="1"/>
  <c r="G783" i="39" s="1"/>
  <c r="G784" i="39" s="1"/>
  <c r="G785" i="39" s="1"/>
  <c r="G786" i="39" s="1"/>
  <c r="G787" i="39" s="1"/>
  <c r="G788" i="39" s="1"/>
  <c r="G789" i="39" s="1"/>
  <c r="G790" i="39" s="1"/>
  <c r="G791" i="39" s="1"/>
  <c r="G792" i="39" s="1"/>
  <c r="G793" i="39" s="1"/>
  <c r="G794" i="39" s="1"/>
  <c r="G795" i="39" s="1"/>
  <c r="G624" i="42"/>
  <c r="G625" i="42" s="1"/>
  <c r="G626" i="42" s="1"/>
  <c r="G627" i="42" s="1"/>
  <c r="G628" i="42" s="1"/>
  <c r="G629" i="42" s="1"/>
  <c r="G630" i="42" s="1"/>
  <c r="G631" i="42" s="1"/>
  <c r="G632" i="42" s="1"/>
  <c r="G633" i="42" s="1"/>
  <c r="G634" i="42" s="1"/>
  <c r="G641" i="47"/>
  <c r="G642" i="47" s="1"/>
  <c r="G643" i="47" s="1"/>
  <c r="G644" i="47" s="1"/>
  <c r="G645" i="47" s="1"/>
  <c r="G646" i="47" s="1"/>
  <c r="G647" i="47" s="1"/>
  <c r="G648" i="47" s="1"/>
  <c r="G649" i="47" s="1"/>
  <c r="G650" i="47" s="1"/>
  <c r="G651" i="47" s="1"/>
  <c r="G652" i="47" s="1"/>
  <c r="G653" i="47" s="1"/>
  <c r="G654" i="47" s="1"/>
  <c r="G655" i="47" s="1"/>
  <c r="G656" i="47" s="1"/>
  <c r="G657" i="47" s="1"/>
  <c r="G658" i="47" s="1"/>
  <c r="G659" i="47" s="1"/>
  <c r="G660" i="47" s="1"/>
  <c r="G661" i="47" s="1"/>
  <c r="G662" i="47" s="1"/>
  <c r="G663" i="47" s="1"/>
  <c r="G664" i="47" s="1"/>
  <c r="G628" i="13"/>
  <c r="G629" i="13" s="1"/>
  <c r="G630" i="13" s="1"/>
  <c r="G631" i="13" s="1"/>
  <c r="G632" i="13" s="1"/>
  <c r="G581" i="12"/>
  <c r="G582" i="12" s="1"/>
  <c r="G583" i="12" s="1"/>
  <c r="G584" i="12" s="1"/>
  <c r="G585" i="12" s="1"/>
  <c r="G586" i="12" s="1"/>
  <c r="G587" i="12" s="1"/>
  <c r="G588" i="12" s="1"/>
  <c r="G589" i="12" s="1"/>
  <c r="G590" i="12" s="1"/>
  <c r="G591" i="12" s="1"/>
  <c r="G634" i="23"/>
  <c r="G635" i="23" s="1"/>
  <c r="G637" i="15"/>
  <c r="G638" i="15" s="1"/>
  <c r="G639" i="15" s="1"/>
  <c r="G640" i="15" s="1"/>
  <c r="G641" i="15" s="1"/>
  <c r="G642" i="15" s="1"/>
  <c r="G643" i="15" s="1"/>
  <c r="G644" i="15" s="1"/>
  <c r="G645" i="15" s="1"/>
  <c r="G646" i="15" s="1"/>
  <c r="G647" i="15" s="1"/>
  <c r="G648" i="15" s="1"/>
  <c r="G649" i="15" s="1"/>
  <c r="G650" i="15" s="1"/>
  <c r="G651" i="15" s="1"/>
  <c r="G652" i="15" s="1"/>
  <c r="G653" i="15" s="1"/>
  <c r="G737" i="40"/>
  <c r="G738" i="40" s="1"/>
  <c r="G739" i="40" s="1"/>
  <c r="G740" i="40" s="1"/>
  <c r="G741" i="40" s="1"/>
  <c r="G742" i="40" s="1"/>
  <c r="G743" i="40" s="1"/>
  <c r="G744" i="40" s="1"/>
  <c r="G745" i="40" s="1"/>
  <c r="G746" i="40" s="1"/>
  <c r="G747" i="40" s="1"/>
  <c r="G748" i="40" s="1"/>
  <c r="G749" i="40" s="1"/>
  <c r="G750" i="40" s="1"/>
  <c r="G751" i="40" s="1"/>
  <c r="G752" i="40" s="1"/>
  <c r="G753" i="40" s="1"/>
  <c r="G754" i="40" s="1"/>
  <c r="G755" i="40" s="1"/>
  <c r="G756" i="40" s="1"/>
  <c r="G757" i="40" s="1"/>
  <c r="G758" i="40" s="1"/>
  <c r="G759" i="40" s="1"/>
  <c r="G760" i="40" s="1"/>
  <c r="G761" i="40" s="1"/>
  <c r="G762" i="40" s="1"/>
  <c r="G763" i="40" s="1"/>
  <c r="G764" i="40" s="1"/>
  <c r="G765" i="40" s="1"/>
  <c r="G766" i="40" s="1"/>
  <c r="G767" i="40" s="1"/>
  <c r="G768" i="40" s="1"/>
  <c r="G769" i="40" s="1"/>
  <c r="G770" i="40" s="1"/>
  <c r="G771" i="40" s="1"/>
  <c r="G772" i="40" s="1"/>
  <c r="G773" i="40" s="1"/>
  <c r="G774" i="40" s="1"/>
  <c r="G775" i="40" s="1"/>
  <c r="G776" i="40" s="1"/>
  <c r="G576" i="45"/>
  <c r="G577" i="45" s="1"/>
  <c r="G578" i="45" s="1"/>
  <c r="G579" i="45" s="1"/>
  <c r="G580" i="45" s="1"/>
  <c r="G581" i="45" s="1"/>
  <c r="G582" i="45" s="1"/>
  <c r="G639" i="3"/>
  <c r="G517" i="2"/>
  <c r="G518" i="2" s="1"/>
  <c r="G519" i="2" s="1"/>
  <c r="G520" i="2" s="1"/>
  <c r="G521" i="2" s="1"/>
  <c r="G522" i="2" s="1"/>
  <c r="G523" i="2" s="1"/>
  <c r="G524" i="2" s="1"/>
  <c r="G525" i="2" s="1"/>
  <c r="G526" i="2" s="1"/>
  <c r="G527" i="2" s="1"/>
  <c r="G528" i="2" s="1"/>
  <c r="G529" i="2" s="1"/>
  <c r="G530" i="2" s="1"/>
  <c r="G531" i="2" s="1"/>
  <c r="G532" i="2" s="1"/>
  <c r="G533" i="2" s="1"/>
  <c r="G534" i="2" s="1"/>
  <c r="G535" i="2" s="1"/>
  <c r="G536" i="2" s="1"/>
  <c r="G537" i="2" s="1"/>
  <c r="G538" i="2" s="1"/>
  <c r="G539" i="2" s="1"/>
  <c r="G540" i="2" s="1"/>
  <c r="G541" i="2" s="1"/>
  <c r="G542" i="2" s="1"/>
  <c r="G543" i="2" s="1"/>
  <c r="G544" i="2" s="1"/>
  <c r="G545" i="2" s="1"/>
  <c r="G546" i="2" s="1"/>
  <c r="G547" i="2" s="1"/>
  <c r="G548" i="2" s="1"/>
  <c r="G549" i="2" s="1"/>
  <c r="G550" i="2" s="1"/>
  <c r="G551" i="2" s="1"/>
  <c r="G552" i="2" s="1"/>
  <c r="G553" i="2" s="1"/>
  <c r="G554" i="2" s="1"/>
  <c r="G555" i="2" s="1"/>
  <c r="G377" i="14"/>
  <c r="G378" i="14" s="1"/>
  <c r="G1110" i="24" l="1"/>
  <c r="G1111" i="24" s="1"/>
  <c r="G1112" i="24" s="1"/>
  <c r="G1113" i="24" s="1"/>
  <c r="G1114" i="24" s="1"/>
  <c r="G1115" i="24" s="1"/>
  <c r="G1116" i="24" s="1"/>
  <c r="G978" i="32"/>
  <c r="G937" i="6"/>
  <c r="G938" i="6" s="1"/>
  <c r="G939" i="6" s="1"/>
  <c r="G940" i="6" s="1"/>
  <c r="G941" i="6" s="1"/>
  <c r="G942" i="6" s="1"/>
  <c r="G943" i="6" s="1"/>
  <c r="G944" i="6" s="1"/>
  <c r="G945" i="6" s="1"/>
  <c r="G946" i="6" s="1"/>
  <c r="G947" i="6" s="1"/>
  <c r="G901" i="9"/>
  <c r="G902" i="9" s="1"/>
  <c r="G903" i="9" s="1"/>
  <c r="G904" i="9" s="1"/>
  <c r="G905" i="9" s="1"/>
  <c r="G906" i="9" s="1"/>
  <c r="G907" i="9" s="1"/>
  <c r="G908" i="9" s="1"/>
  <c r="G909" i="9" s="1"/>
  <c r="G910" i="9" s="1"/>
  <c r="G911" i="9" s="1"/>
  <c r="G885" i="8"/>
  <c r="G886" i="8" s="1"/>
  <c r="G887" i="8" s="1"/>
  <c r="G888" i="8" s="1"/>
  <c r="G889" i="8" s="1"/>
  <c r="G928" i="19"/>
  <c r="G929" i="19" s="1"/>
  <c r="G930" i="19" s="1"/>
  <c r="G931" i="19" s="1"/>
  <c r="G932" i="19" s="1"/>
  <c r="G933" i="19" s="1"/>
  <c r="G934" i="19" s="1"/>
  <c r="G935" i="19" s="1"/>
  <c r="G936" i="19" s="1"/>
  <c r="G937" i="19" s="1"/>
  <c r="G912" i="9"/>
  <c r="G913" i="9" s="1"/>
  <c r="G914" i="9" s="1"/>
  <c r="G915" i="9" s="1"/>
  <c r="G974" i="37"/>
  <c r="G975" i="37" s="1"/>
  <c r="G976" i="37" s="1"/>
  <c r="G977" i="37" s="1"/>
  <c r="G978" i="37" s="1"/>
  <c r="G979" i="37" s="1"/>
  <c r="G980" i="37" s="1"/>
  <c r="G981" i="37" s="1"/>
  <c r="G982" i="37" s="1"/>
  <c r="G983" i="37" s="1"/>
  <c r="G984" i="37" s="1"/>
  <c r="G985" i="37" s="1"/>
  <c r="G986" i="37" s="1"/>
  <c r="G987" i="37" s="1"/>
  <c r="G988" i="37" s="1"/>
  <c r="G989" i="37" s="1"/>
  <c r="G990" i="37" s="1"/>
  <c r="G991" i="37" s="1"/>
  <c r="G992" i="37" s="1"/>
  <c r="G993" i="37" s="1"/>
  <c r="G994" i="37" s="1"/>
  <c r="G875" i="11"/>
  <c r="G876" i="11" s="1"/>
  <c r="G877" i="11" s="1"/>
  <c r="G878" i="11" s="1"/>
  <c r="G879" i="11" s="1"/>
  <c r="G880" i="11" s="1"/>
  <c r="G881" i="11" s="1"/>
  <c r="G882" i="11" s="1"/>
  <c r="G883" i="11" s="1"/>
  <c r="G884" i="11" s="1"/>
  <c r="G834" i="10"/>
  <c r="G835" i="10" s="1"/>
  <c r="G836" i="10" s="1"/>
  <c r="G792" i="46"/>
  <c r="G793" i="46" s="1"/>
  <c r="G794" i="46" s="1"/>
  <c r="G795" i="46" s="1"/>
  <c r="G796" i="46" s="1"/>
  <c r="G797" i="46" s="1"/>
  <c r="G781" i="30"/>
  <c r="G782" i="30" s="1"/>
  <c r="G783" i="30" s="1"/>
  <c r="G784" i="30" s="1"/>
  <c r="G785" i="30" s="1"/>
  <c r="G786" i="30" s="1"/>
  <c r="G787" i="30" s="1"/>
  <c r="G788" i="30" s="1"/>
  <c r="G789" i="30" s="1"/>
  <c r="G790" i="30" s="1"/>
  <c r="G766" i="27"/>
  <c r="G767" i="27" s="1"/>
  <c r="G768" i="27" s="1"/>
  <c r="G769" i="27" s="1"/>
  <c r="G770" i="27" s="1"/>
  <c r="G771" i="27" s="1"/>
  <c r="G772" i="27" s="1"/>
  <c r="G773" i="27" s="1"/>
  <c r="G774" i="27" s="1"/>
  <c r="G775" i="27" s="1"/>
  <c r="G776" i="27" s="1"/>
  <c r="G777" i="27" s="1"/>
  <c r="G778" i="27" s="1"/>
  <c r="G779" i="27" s="1"/>
  <c r="G780" i="27" s="1"/>
  <c r="G781" i="27" s="1"/>
  <c r="G782" i="27" s="1"/>
  <c r="G783" i="27" s="1"/>
  <c r="G784" i="27" s="1"/>
  <c r="G785" i="27" s="1"/>
  <c r="G786" i="27" s="1"/>
  <c r="G787" i="27" s="1"/>
  <c r="G788" i="27" s="1"/>
  <c r="G789" i="27" s="1"/>
  <c r="G790" i="27" s="1"/>
  <c r="G791" i="27" s="1"/>
  <c r="G792" i="27" s="1"/>
  <c r="G793" i="27" s="1"/>
  <c r="G794" i="27" s="1"/>
  <c r="G795" i="27" s="1"/>
  <c r="G796" i="27" s="1"/>
  <c r="G797" i="27" s="1"/>
  <c r="G798" i="27" s="1"/>
  <c r="G799" i="27" s="1"/>
  <c r="G800" i="27" s="1"/>
  <c r="G801" i="27" s="1"/>
  <c r="G802" i="27" s="1"/>
  <c r="G803" i="27" s="1"/>
  <c r="G717" i="16"/>
  <c r="G718" i="16" s="1"/>
  <c r="G719" i="16" s="1"/>
  <c r="G720" i="16" s="1"/>
  <c r="G721" i="16" s="1"/>
  <c r="G722" i="16" s="1"/>
  <c r="G723" i="16" s="1"/>
  <c r="G724" i="16" s="1"/>
  <c r="G725" i="16" s="1"/>
  <c r="G726" i="16" s="1"/>
  <c r="G727" i="16" s="1"/>
  <c r="G728" i="16" s="1"/>
  <c r="G729" i="16" s="1"/>
  <c r="G730" i="16" s="1"/>
  <c r="G731" i="16" s="1"/>
  <c r="G732" i="16" s="1"/>
  <c r="G733" i="16" s="1"/>
  <c r="G734" i="16" s="1"/>
  <c r="G735" i="16" s="1"/>
  <c r="G736" i="16" s="1"/>
  <c r="G737" i="16" s="1"/>
  <c r="G738" i="16" s="1"/>
  <c r="G739" i="16" s="1"/>
  <c r="G740" i="16" s="1"/>
  <c r="G741" i="16" s="1"/>
  <c r="G742" i="16" s="1"/>
  <c r="G743" i="16" s="1"/>
  <c r="G744" i="16" s="1"/>
  <c r="G745" i="16" s="1"/>
  <c r="G746" i="16" s="1"/>
  <c r="G747" i="16" s="1"/>
  <c r="G748" i="16" s="1"/>
  <c r="G749" i="16" s="1"/>
  <c r="G750" i="16" s="1"/>
  <c r="G716" i="16"/>
  <c r="G819" i="21"/>
  <c r="G820" i="21" s="1"/>
  <c r="G821" i="21" s="1"/>
  <c r="G822" i="21" s="1"/>
  <c r="G823" i="21" s="1"/>
  <c r="G824" i="21" s="1"/>
  <c r="G825" i="21" s="1"/>
  <c r="G826" i="21" s="1"/>
  <c r="G860" i="38"/>
  <c r="G861" i="38" s="1"/>
  <c r="G862" i="38" s="1"/>
  <c r="G863" i="38" s="1"/>
  <c r="G864" i="38" s="1"/>
  <c r="G865" i="38" s="1"/>
  <c r="G866" i="38" s="1"/>
  <c r="G867" i="38" s="1"/>
  <c r="G868" i="38" s="1"/>
  <c r="G869" i="38" s="1"/>
  <c r="G870" i="38" s="1"/>
  <c r="G871" i="38" s="1"/>
  <c r="G872" i="38" s="1"/>
  <c r="G873" i="38" s="1"/>
  <c r="G874" i="38" s="1"/>
  <c r="G875" i="38" s="1"/>
  <c r="G876" i="38" s="1"/>
  <c r="G877" i="38" s="1"/>
  <c r="G878" i="38" s="1"/>
  <c r="G879" i="38" s="1"/>
  <c r="G880" i="38" s="1"/>
  <c r="G881" i="38" s="1"/>
  <c r="G882" i="38" s="1"/>
  <c r="G883" i="38" s="1"/>
  <c r="G884" i="38" s="1"/>
  <c r="G885" i="38" s="1"/>
  <c r="G886" i="38" s="1"/>
  <c r="G887" i="38" s="1"/>
  <c r="G888" i="38" s="1"/>
  <c r="G889" i="38" s="1"/>
  <c r="G890" i="38" s="1"/>
  <c r="G891" i="38" s="1"/>
  <c r="G892" i="38" s="1"/>
  <c r="G893" i="38" s="1"/>
  <c r="G894" i="38" s="1"/>
  <c r="G895" i="38" s="1"/>
  <c r="G896" i="38" s="1"/>
  <c r="G897" i="38" s="1"/>
  <c r="G898" i="38" s="1"/>
  <c r="G899" i="38" s="1"/>
  <c r="G900" i="38" s="1"/>
  <c r="G901" i="38" s="1"/>
  <c r="G902" i="38" s="1"/>
  <c r="G903" i="38" s="1"/>
  <c r="G904" i="38" s="1"/>
  <c r="G905" i="38" s="1"/>
  <c r="G906" i="38" s="1"/>
  <c r="G907" i="38" s="1"/>
  <c r="G908" i="38" s="1"/>
  <c r="G909" i="38" s="1"/>
  <c r="G910" i="38" s="1"/>
  <c r="G911" i="38" s="1"/>
  <c r="G912" i="38" s="1"/>
  <c r="G913" i="38" s="1"/>
  <c r="G914" i="38" s="1"/>
  <c r="G915" i="38" s="1"/>
  <c r="G916" i="38" s="1"/>
  <c r="G917" i="38" s="1"/>
  <c r="G918" i="38" s="1"/>
  <c r="G919" i="38" s="1"/>
  <c r="G920" i="38" s="1"/>
  <c r="G921" i="38" s="1"/>
  <c r="G922" i="38" s="1"/>
  <c r="G923" i="38" s="1"/>
  <c r="G924" i="38" s="1"/>
  <c r="G925" i="38" s="1"/>
  <c r="G926" i="38" s="1"/>
  <c r="G927" i="38" s="1"/>
  <c r="G928" i="38" s="1"/>
  <c r="G929" i="38" s="1"/>
  <c r="G930" i="38" s="1"/>
  <c r="G931" i="38" s="1"/>
  <c r="G932" i="38" s="1"/>
  <c r="G933" i="38" s="1"/>
  <c r="G934" i="38" s="1"/>
  <c r="G935" i="38" s="1"/>
  <c r="G936" i="38" s="1"/>
  <c r="G937" i="38" s="1"/>
  <c r="G938" i="38" s="1"/>
  <c r="G939" i="38" s="1"/>
  <c r="G940" i="38" s="1"/>
  <c r="G941" i="38" s="1"/>
  <c r="G942" i="38" s="1"/>
  <c r="G943" i="38" s="1"/>
  <c r="G944" i="38" s="1"/>
  <c r="G945" i="38" s="1"/>
  <c r="G796" i="39"/>
  <c r="G797" i="39" s="1"/>
  <c r="G798" i="39" s="1"/>
  <c r="G799" i="39" s="1"/>
  <c r="G800" i="39" s="1"/>
  <c r="G801" i="39" s="1"/>
  <c r="G802" i="39" s="1"/>
  <c r="G803" i="39" s="1"/>
  <c r="G804" i="39" s="1"/>
  <c r="G805" i="39" s="1"/>
  <c r="G806" i="39" s="1"/>
  <c r="G807" i="39" s="1"/>
  <c r="G808" i="39" s="1"/>
  <c r="G809" i="39" s="1"/>
  <c r="G810" i="39" s="1"/>
  <c r="G811" i="39" s="1"/>
  <c r="G812" i="39" s="1"/>
  <c r="G813" i="39" s="1"/>
  <c r="G814" i="39" s="1"/>
  <c r="G815" i="39" s="1"/>
  <c r="G816" i="39" s="1"/>
  <c r="G817" i="39" s="1"/>
  <c r="G681" i="7"/>
  <c r="G682" i="7" s="1"/>
  <c r="G671" i="34"/>
  <c r="G672" i="34" s="1"/>
  <c r="G673" i="34" s="1"/>
  <c r="G674" i="34" s="1"/>
  <c r="G675" i="34" s="1"/>
  <c r="G676" i="34" s="1"/>
  <c r="G677" i="34" s="1"/>
  <c r="G678" i="34" s="1"/>
  <c r="G679" i="34" s="1"/>
  <c r="G680" i="34" s="1"/>
  <c r="G681" i="34" s="1"/>
  <c r="G682" i="34" s="1"/>
  <c r="G683" i="34" s="1"/>
  <c r="G684" i="34" s="1"/>
  <c r="G685" i="34" s="1"/>
  <c r="G686" i="34" s="1"/>
  <c r="G687" i="34" s="1"/>
  <c r="G689" i="31"/>
  <c r="G690" i="31" s="1"/>
  <c r="G691" i="31" s="1"/>
  <c r="G692" i="31" s="1"/>
  <c r="G693" i="31" s="1"/>
  <c r="G694" i="31" s="1"/>
  <c r="G695" i="31" s="1"/>
  <c r="G696" i="31" s="1"/>
  <c r="G697" i="31" s="1"/>
  <c r="G698" i="31" s="1"/>
  <c r="G699" i="31" s="1"/>
  <c r="G700" i="31" s="1"/>
  <c r="G635" i="42"/>
  <c r="G636" i="42" s="1"/>
  <c r="G637" i="42" s="1"/>
  <c r="G638" i="42" s="1"/>
  <c r="G639" i="42" s="1"/>
  <c r="G640" i="42" s="1"/>
  <c r="G641" i="42" s="1"/>
  <c r="G642" i="42" s="1"/>
  <c r="G643" i="42" s="1"/>
  <c r="G644" i="42" s="1"/>
  <c r="G645" i="42" s="1"/>
  <c r="G646" i="42" s="1"/>
  <c r="G647" i="42" s="1"/>
  <c r="G648" i="42" s="1"/>
  <c r="G649" i="42" s="1"/>
  <c r="G650" i="42" s="1"/>
  <c r="G651" i="42" s="1"/>
  <c r="G652" i="42" s="1"/>
  <c r="G653" i="42" s="1"/>
  <c r="G654" i="42" s="1"/>
  <c r="G655" i="42" s="1"/>
  <c r="G656" i="42" s="1"/>
  <c r="G657" i="42" s="1"/>
  <c r="G658" i="42" s="1"/>
  <c r="G659" i="42" s="1"/>
  <c r="G660" i="42" s="1"/>
  <c r="G661" i="42" s="1"/>
  <c r="G662" i="42" s="1"/>
  <c r="G663" i="42" s="1"/>
  <c r="G664" i="42" s="1"/>
  <c r="G665" i="42" s="1"/>
  <c r="G666" i="42" s="1"/>
  <c r="G667" i="42" s="1"/>
  <c r="G668" i="42" s="1"/>
  <c r="G669" i="42" s="1"/>
  <c r="G670" i="42" s="1"/>
  <c r="G671" i="42" s="1"/>
  <c r="G672" i="42" s="1"/>
  <c r="G633" i="13"/>
  <c r="G634" i="13" s="1"/>
  <c r="G635" i="13" s="1"/>
  <c r="G636" i="13" s="1"/>
  <c r="G637" i="13" s="1"/>
  <c r="G638" i="13" s="1"/>
  <c r="G639" i="13" s="1"/>
  <c r="G640" i="13" s="1"/>
  <c r="G641" i="13" s="1"/>
  <c r="G642" i="13" s="1"/>
  <c r="G643" i="13" s="1"/>
  <c r="G644" i="13" s="1"/>
  <c r="G645" i="13" s="1"/>
  <c r="G646" i="13" s="1"/>
  <c r="G647" i="13" s="1"/>
  <c r="G648" i="13" s="1"/>
  <c r="G649" i="13" s="1"/>
  <c r="G650" i="13" s="1"/>
  <c r="G592" i="12"/>
  <c r="G593" i="12" s="1"/>
  <c r="G594" i="12" s="1"/>
  <c r="G595" i="12" s="1"/>
  <c r="G596" i="12" s="1"/>
  <c r="G597" i="12" s="1"/>
  <c r="G598" i="12" s="1"/>
  <c r="G599" i="12" s="1"/>
  <c r="G600" i="12" s="1"/>
  <c r="G601" i="12" s="1"/>
  <c r="G602" i="12" s="1"/>
  <c r="G603" i="12" s="1"/>
  <c r="G604" i="12" s="1"/>
  <c r="G605" i="12" s="1"/>
  <c r="G606" i="12" s="1"/>
  <c r="G607" i="12" s="1"/>
  <c r="G608" i="12" s="1"/>
  <c r="G609" i="12" s="1"/>
  <c r="G610" i="12" s="1"/>
  <c r="G611" i="12" s="1"/>
  <c r="G612" i="12" s="1"/>
  <c r="G613" i="12" s="1"/>
  <c r="G614" i="12" s="1"/>
  <c r="G615" i="12" s="1"/>
  <c r="G616" i="12" s="1"/>
  <c r="G617" i="12" s="1"/>
  <c r="G618" i="12" s="1"/>
  <c r="G619" i="12" s="1"/>
  <c r="G620" i="12" s="1"/>
  <c r="G621" i="12" s="1"/>
  <c r="G622" i="12" s="1"/>
  <c r="G636" i="23"/>
  <c r="G637" i="23" s="1"/>
  <c r="G638" i="23" s="1"/>
  <c r="G639" i="23" s="1"/>
  <c r="G640" i="23" s="1"/>
  <c r="G641" i="23" s="1"/>
  <c r="G642" i="23" s="1"/>
  <c r="G643" i="23" s="1"/>
  <c r="G644" i="23" s="1"/>
  <c r="G645" i="23" s="1"/>
  <c r="G646" i="23" s="1"/>
  <c r="G654" i="15"/>
  <c r="G655" i="15" s="1"/>
  <c r="G656" i="15" s="1"/>
  <c r="G657" i="15" s="1"/>
  <c r="G623" i="12"/>
  <c r="G556" i="2"/>
  <c r="G557" i="2" s="1"/>
  <c r="G558" i="2" s="1"/>
  <c r="G559" i="2" s="1"/>
  <c r="G560" i="2" s="1"/>
  <c r="G561" i="2" s="1"/>
  <c r="G562" i="2" s="1"/>
  <c r="G563" i="2" s="1"/>
  <c r="G564" i="2" s="1"/>
  <c r="G565" i="2" s="1"/>
  <c r="G566" i="2" s="1"/>
  <c r="G567" i="2" s="1"/>
  <c r="G568" i="2" s="1"/>
  <c r="G569" i="2" s="1"/>
  <c r="G570" i="2" s="1"/>
  <c r="G571" i="2" s="1"/>
  <c r="G640" i="3"/>
  <c r="G641" i="3" s="1"/>
  <c r="G642" i="3" s="1"/>
  <c r="G643" i="3" s="1"/>
  <c r="G644" i="3" s="1"/>
  <c r="G645" i="3" s="1"/>
  <c r="G646" i="3" s="1"/>
  <c r="G647" i="3" s="1"/>
  <c r="G583" i="45"/>
  <c r="G584" i="45" s="1"/>
  <c r="G585" i="45" s="1"/>
  <c r="G586" i="45" s="1"/>
  <c r="G587" i="45" s="1"/>
  <c r="G588" i="45" s="1"/>
  <c r="G589" i="45" s="1"/>
  <c r="G590" i="45" s="1"/>
  <c r="G591" i="45" s="1"/>
  <c r="G592" i="45" s="1"/>
  <c r="G593" i="45" s="1"/>
  <c r="G594" i="45" s="1"/>
  <c r="G595" i="45" s="1"/>
  <c r="G596" i="45" s="1"/>
  <c r="G597" i="45" s="1"/>
  <c r="G598" i="45" s="1"/>
  <c r="G379" i="14"/>
  <c r="G380" i="14" s="1"/>
  <c r="G381" i="14" s="1"/>
  <c r="G382" i="14" s="1"/>
  <c r="G383" i="14" s="1"/>
  <c r="G384" i="14" s="1"/>
  <c r="G385" i="14" s="1"/>
  <c r="G386" i="14" s="1"/>
  <c r="G387" i="14" s="1"/>
  <c r="G388" i="14" s="1"/>
  <c r="G389" i="14" s="1"/>
  <c r="G390" i="14" s="1"/>
  <c r="G391" i="14" s="1"/>
  <c r="G1117" i="24" l="1"/>
  <c r="G1118" i="24" s="1"/>
  <c r="G1119" i="24" s="1"/>
  <c r="G1120" i="24" s="1"/>
  <c r="G1121" i="24" s="1"/>
  <c r="G1122" i="24" s="1"/>
  <c r="G979" i="32"/>
  <c r="G980" i="32" s="1"/>
  <c r="G981" i="32" s="1"/>
  <c r="G987" i="32" s="1"/>
  <c r="G988" i="32" s="1"/>
  <c r="G989" i="32" s="1"/>
  <c r="G990" i="32" s="1"/>
  <c r="G991" i="32" s="1"/>
  <c r="G992" i="32" s="1"/>
  <c r="G993" i="32" s="1"/>
  <c r="G994" i="32" s="1"/>
  <c r="G995" i="32" s="1"/>
  <c r="G996" i="32" s="1"/>
  <c r="G997" i="32" s="1"/>
  <c r="G998" i="32" s="1"/>
  <c r="G999" i="32" s="1"/>
  <c r="G1000" i="32" s="1"/>
  <c r="G1001" i="32" s="1"/>
  <c r="G1002" i="32" s="1"/>
  <c r="G1003" i="32" s="1"/>
  <c r="G1004" i="32" s="1"/>
  <c r="G1005" i="32" s="1"/>
  <c r="G1006" i="32" s="1"/>
  <c r="G1007" i="32" s="1"/>
  <c r="G1008" i="32" s="1"/>
  <c r="G1009" i="32" s="1"/>
  <c r="G1010" i="32" s="1"/>
  <c r="G1011" i="32" s="1"/>
  <c r="G1012" i="32" s="1"/>
  <c r="G1013" i="32" s="1"/>
  <c r="G1014" i="32" s="1"/>
  <c r="G1015" i="32" s="1"/>
  <c r="G1016" i="32" s="1"/>
  <c r="G1017" i="32" s="1"/>
  <c r="G1018" i="32" s="1"/>
  <c r="G1019" i="32" s="1"/>
  <c r="G1020" i="32" s="1"/>
  <c r="G1021" i="32" s="1"/>
  <c r="G1022" i="32" s="1"/>
  <c r="G1023" i="32" s="1"/>
  <c r="G1024" i="32" s="1"/>
  <c r="G1025" i="32" s="1"/>
  <c r="G1026" i="32" s="1"/>
  <c r="G1027" i="32" s="1"/>
  <c r="G1028" i="32" s="1"/>
  <c r="G1029" i="32" s="1"/>
  <c r="G1030" i="32" s="1"/>
  <c r="G1031" i="32" s="1"/>
  <c r="G1032" i="32" s="1"/>
  <c r="G1033" i="32" s="1"/>
  <c r="G1034" i="32" s="1"/>
  <c r="G1035" i="32" s="1"/>
  <c r="G1036" i="32" s="1"/>
  <c r="G1037" i="32" s="1"/>
  <c r="G1038" i="32" s="1"/>
  <c r="G1039" i="32" s="1"/>
  <c r="G1040" i="32" s="1"/>
  <c r="G1041" i="32" s="1"/>
  <c r="G1042" i="32" s="1"/>
  <c r="G1043" i="32" s="1"/>
  <c r="G1044" i="32" s="1"/>
  <c r="G1045" i="32" s="1"/>
  <c r="G1046" i="32" s="1"/>
  <c r="G1047" i="32" s="1"/>
  <c r="G1048" i="32" s="1"/>
  <c r="G1049" i="32" s="1"/>
  <c r="G1050" i="32" s="1"/>
  <c r="G1051" i="32" s="1"/>
  <c r="G1052" i="32" s="1"/>
  <c r="G1053" i="32" s="1"/>
  <c r="G1054" i="32" s="1"/>
  <c r="G1055" i="32" s="1"/>
  <c r="G1056" i="32" s="1"/>
  <c r="G1057" i="32" s="1"/>
  <c r="G1058" i="32" s="1"/>
  <c r="G1059" i="32" s="1"/>
  <c r="G1060" i="32" s="1"/>
  <c r="G1061" i="32" s="1"/>
  <c r="G1062" i="32" s="1"/>
  <c r="G1063" i="32" s="1"/>
  <c r="G1064" i="32" s="1"/>
  <c r="G1065" i="32" s="1"/>
  <c r="G1066" i="32" s="1"/>
  <c r="G1067" i="32" s="1"/>
  <c r="G1068" i="32" s="1"/>
  <c r="G1069" i="32" s="1"/>
  <c r="G1070" i="32" s="1"/>
  <c r="G1071" i="32" s="1"/>
  <c r="G1072" i="32" s="1"/>
  <c r="G1073" i="32" s="1"/>
  <c r="G1074" i="32" s="1"/>
  <c r="G1075" i="32" s="1"/>
  <c r="G1076" i="32" s="1"/>
  <c r="G1077" i="32" s="1"/>
  <c r="G1078" i="32" s="1"/>
  <c r="G1079" i="32" s="1"/>
  <c r="G1080" i="32" s="1"/>
  <c r="G1081" i="32" s="1"/>
  <c r="G1082" i="32" s="1"/>
  <c r="G1083" i="32" s="1"/>
  <c r="G1084" i="32" s="1"/>
  <c r="G1085" i="32" s="1"/>
  <c r="G1086" i="32" s="1"/>
  <c r="G1087" i="32" s="1"/>
  <c r="G1088" i="32" s="1"/>
  <c r="G1089" i="32" s="1"/>
  <c r="G1090" i="32" s="1"/>
  <c r="G1091" i="32" s="1"/>
  <c r="G1092" i="32" s="1"/>
  <c r="G1093" i="32" s="1"/>
  <c r="G1094" i="32" s="1"/>
  <c r="G1095" i="32" s="1"/>
  <c r="G1096" i="32" s="1"/>
  <c r="G1097" i="32" s="1"/>
  <c r="G1098" i="32" s="1"/>
  <c r="G1099" i="32" s="1"/>
  <c r="G1100" i="32" s="1"/>
  <c r="G1101" i="32" s="1"/>
  <c r="G1102" i="32" s="1"/>
  <c r="G1103" i="32" s="1"/>
  <c r="G1104" i="32" s="1"/>
  <c r="G1105" i="32" s="1"/>
  <c r="G1106" i="32" s="1"/>
  <c r="G1107" i="32" s="1"/>
  <c r="G1108" i="32" s="1"/>
  <c r="G1109" i="32" s="1"/>
  <c r="G1110" i="32" s="1"/>
  <c r="G1111" i="32" s="1"/>
  <c r="G1112" i="32" s="1"/>
  <c r="G1113" i="32" s="1"/>
  <c r="G1114" i="32" s="1"/>
  <c r="G1115" i="32" s="1"/>
  <c r="G1116" i="32" s="1"/>
  <c r="G1117" i="32" s="1"/>
  <c r="G1118" i="32" s="1"/>
  <c r="G1119" i="32" s="1"/>
  <c r="G1120" i="32" s="1"/>
  <c r="G1121" i="32" s="1"/>
  <c r="G1122" i="32" s="1"/>
  <c r="G1123" i="32" s="1"/>
  <c r="G1124" i="32" s="1"/>
  <c r="G1125" i="32" s="1"/>
  <c r="G1126" i="32" s="1"/>
  <c r="G1127" i="32" s="1"/>
  <c r="G1128" i="32" s="1"/>
  <c r="G1129" i="32" s="1"/>
  <c r="G1130" i="32" s="1"/>
  <c r="G1131" i="32" s="1"/>
  <c r="G1132" i="32" s="1"/>
  <c r="G1133" i="32" s="1"/>
  <c r="G1134" i="32" s="1"/>
  <c r="G1135" i="32" s="1"/>
  <c r="G1136" i="32" s="1"/>
  <c r="G1137" i="32" s="1"/>
  <c r="G1138" i="32" s="1"/>
  <c r="G1139" i="32" s="1"/>
  <c r="G1140" i="32" s="1"/>
  <c r="G1141" i="32" s="1"/>
  <c r="G1142" i="32" s="1"/>
  <c r="G1143" i="32" s="1"/>
  <c r="G1144" i="32" s="1"/>
  <c r="G1145" i="32" s="1"/>
  <c r="G1146" i="32" s="1"/>
  <c r="G1147" i="32" s="1"/>
  <c r="G1148" i="32" s="1"/>
  <c r="G1149" i="32" s="1"/>
  <c r="G1150" i="32" s="1"/>
  <c r="G1151" i="32" s="1"/>
  <c r="G1152" i="32" s="1"/>
  <c r="G1153" i="32" s="1"/>
  <c r="G1154" i="32" s="1"/>
  <c r="G1155" i="32" s="1"/>
  <c r="G1156" i="32" s="1"/>
  <c r="G1157" i="32" s="1"/>
  <c r="G1158" i="32" s="1"/>
  <c r="G1159" i="32" s="1"/>
  <c r="G1160" i="32" s="1"/>
  <c r="G1161" i="32" s="1"/>
  <c r="G1162" i="32" s="1"/>
  <c r="G1163" i="32" s="1"/>
  <c r="G1164" i="32" s="1"/>
  <c r="G1165" i="32" s="1"/>
  <c r="G1166" i="32" s="1"/>
  <c r="G1167" i="32" s="1"/>
  <c r="G1168" i="32" s="1"/>
  <c r="G1169" i="32" s="1"/>
  <c r="G1170" i="32" s="1"/>
  <c r="G1171" i="32" s="1"/>
  <c r="G1172" i="32" s="1"/>
  <c r="G1173" i="32" s="1"/>
  <c r="G1174" i="32" s="1"/>
  <c r="G1175" i="32" s="1"/>
  <c r="G1176" i="32" s="1"/>
  <c r="G1177" i="32" s="1"/>
  <c r="G1178" i="32" s="1"/>
  <c r="G1179" i="32" s="1"/>
  <c r="G1180" i="32" s="1"/>
  <c r="G1181" i="32" s="1"/>
  <c r="G1182" i="32" s="1"/>
  <c r="G1183" i="32" s="1"/>
  <c r="G1184" i="32" s="1"/>
  <c r="G1185" i="32" s="1"/>
  <c r="G1186" i="32" s="1"/>
  <c r="G1187" i="32" s="1"/>
  <c r="G1188" i="32" s="1"/>
  <c r="G1189" i="32" s="1"/>
  <c r="G1190" i="32" s="1"/>
  <c r="G1191" i="32" s="1"/>
  <c r="G1192" i="32" s="1"/>
  <c r="G1193" i="32" s="1"/>
  <c r="G1194" i="32" s="1"/>
  <c r="G1195" i="32" s="1"/>
  <c r="G1196" i="32" s="1"/>
  <c r="G1197" i="32" s="1"/>
  <c r="G1198" i="32" s="1"/>
  <c r="G1199" i="32" s="1"/>
  <c r="G1200" i="32" s="1"/>
  <c r="G1201" i="32" s="1"/>
  <c r="G1202" i="32" s="1"/>
  <c r="G1203" i="32" s="1"/>
  <c r="G1204" i="32" s="1"/>
  <c r="G1205" i="32" s="1"/>
  <c r="G1206" i="32" s="1"/>
  <c r="G1207" i="32" s="1"/>
  <c r="G1208" i="32" s="1"/>
  <c r="G1209" i="32" s="1"/>
  <c r="G1210" i="32" s="1"/>
  <c r="G1211" i="32" s="1"/>
  <c r="G1212" i="32" s="1"/>
  <c r="G1213" i="32" s="1"/>
  <c r="G1214" i="32" s="1"/>
  <c r="G1215" i="32" s="1"/>
  <c r="G1216" i="32" s="1"/>
  <c r="G1217" i="32" s="1"/>
  <c r="G1218" i="32" s="1"/>
  <c r="G1219" i="32" s="1"/>
  <c r="G1220" i="32" s="1"/>
  <c r="G1221" i="32" s="1"/>
  <c r="G1222" i="32" s="1"/>
  <c r="G1223" i="32" s="1"/>
  <c r="G1224" i="32" s="1"/>
  <c r="G1225" i="32" s="1"/>
  <c r="G1226" i="32" s="1"/>
  <c r="G1227" i="32" s="1"/>
  <c r="G1228" i="32" s="1"/>
  <c r="G1229" i="32" s="1"/>
  <c r="G1230" i="32" s="1"/>
  <c r="G1231" i="32" s="1"/>
  <c r="G1232" i="32" s="1"/>
  <c r="G1233" i="32" s="1"/>
  <c r="G1234" i="32" s="1"/>
  <c r="G1235" i="32" s="1"/>
  <c r="G1236" i="32" s="1"/>
  <c r="G1237" i="32" s="1"/>
  <c r="G1238" i="32" s="1"/>
  <c r="G1239" i="32" s="1"/>
  <c r="G1240" i="32" s="1"/>
  <c r="G1241" i="32" s="1"/>
  <c r="G1242" i="32" s="1"/>
  <c r="G1243" i="32" s="1"/>
  <c r="G1244" i="32" s="1"/>
  <c r="G1245" i="32" s="1"/>
  <c r="G1246" i="32" s="1"/>
  <c r="G1247" i="32" s="1"/>
  <c r="G1248" i="32" s="1"/>
  <c r="G1249" i="32" s="1"/>
  <c r="G1250" i="32" s="1"/>
  <c r="G1251" i="32" s="1"/>
  <c r="G1252" i="32" s="1"/>
  <c r="G1253" i="32" s="1"/>
  <c r="G1254" i="32" s="1"/>
  <c r="G1255" i="32" s="1"/>
  <c r="G1256" i="32" s="1"/>
  <c r="G1257" i="32" s="1"/>
  <c r="G1258" i="32" s="1"/>
  <c r="G1259" i="32" s="1"/>
  <c r="G1260" i="32" s="1"/>
  <c r="G1261" i="32" s="1"/>
  <c r="G1262" i="32" s="1"/>
  <c r="G1263" i="32" s="1"/>
  <c r="G1264" i="32" s="1"/>
  <c r="G1265" i="32" s="1"/>
  <c r="G1266" i="32" s="1"/>
  <c r="G1267" i="32" s="1"/>
  <c r="G1268" i="32" s="1"/>
  <c r="G1269" i="32" s="1"/>
  <c r="G1270" i="32" s="1"/>
  <c r="G1271" i="32" s="1"/>
  <c r="G1272" i="32" s="1"/>
  <c r="G1273" i="32" s="1"/>
  <c r="G1274" i="32" s="1"/>
  <c r="G1275" i="32" s="1"/>
  <c r="G1276" i="32" s="1"/>
  <c r="G1277" i="32" s="1"/>
  <c r="G1278" i="32" s="1"/>
  <c r="G1279" i="32" s="1"/>
  <c r="G1280" i="32" s="1"/>
  <c r="G1281" i="32" s="1"/>
  <c r="G1282" i="32" s="1"/>
  <c r="G1283" i="32" s="1"/>
  <c r="G1284" i="32" s="1"/>
  <c r="G1285" i="32" s="1"/>
  <c r="G1286" i="32" s="1"/>
  <c r="G1287" i="32" s="1"/>
  <c r="G1288" i="32" s="1"/>
  <c r="G1289" i="32" s="1"/>
  <c r="G1290" i="32" s="1"/>
  <c r="G1291" i="32" s="1"/>
  <c r="G1292" i="32" s="1"/>
  <c r="G1293" i="32" s="1"/>
  <c r="G1294" i="32" s="1"/>
  <c r="G1295" i="32" s="1"/>
  <c r="G1296" i="32" s="1"/>
  <c r="G1297" i="32" s="1"/>
  <c r="G1298" i="32" s="1"/>
  <c r="G1299" i="32" s="1"/>
  <c r="G1300" i="32" s="1"/>
  <c r="G1301" i="32" s="1"/>
  <c r="G1302" i="32" s="1"/>
  <c r="G1303" i="32" s="1"/>
  <c r="G1304" i="32" s="1"/>
  <c r="G1305" i="32" s="1"/>
  <c r="G1306" i="32" s="1"/>
  <c r="G1307" i="32" s="1"/>
  <c r="G1308" i="32" s="1"/>
  <c r="G1309" i="32" s="1"/>
  <c r="G1310" i="32" s="1"/>
  <c r="G1311" i="32" s="1"/>
  <c r="G1312" i="32" s="1"/>
  <c r="G1313" i="32" s="1"/>
  <c r="C35" i="49"/>
  <c r="AC35" i="49" s="1"/>
  <c r="G1314" i="32"/>
  <c r="G948" i="6"/>
  <c r="G949" i="6" s="1"/>
  <c r="G950" i="6" s="1"/>
  <c r="G951" i="6" s="1"/>
  <c r="G952" i="6" s="1"/>
  <c r="G953" i="6" s="1"/>
  <c r="G954" i="6" s="1"/>
  <c r="G938" i="19"/>
  <c r="G939" i="19" s="1"/>
  <c r="G940" i="19" s="1"/>
  <c r="G941" i="19" s="1"/>
  <c r="G942" i="19" s="1"/>
  <c r="G943" i="19" s="1"/>
  <c r="G944" i="19" s="1"/>
  <c r="G945" i="19" s="1"/>
  <c r="G946" i="19" s="1"/>
  <c r="G947" i="19" s="1"/>
  <c r="G948" i="19" s="1"/>
  <c r="G949" i="19" s="1"/>
  <c r="G950" i="19" s="1"/>
  <c r="G951" i="19" s="1"/>
  <c r="G952" i="19" s="1"/>
  <c r="G953" i="19" s="1"/>
  <c r="G954" i="19" s="1"/>
  <c r="G890" i="8"/>
  <c r="G891" i="8" s="1"/>
  <c r="G892" i="8" s="1"/>
  <c r="G893" i="8" s="1"/>
  <c r="G894" i="8" s="1"/>
  <c r="G895" i="8" s="1"/>
  <c r="G896" i="8" s="1"/>
  <c r="G897" i="8" s="1"/>
  <c r="G898" i="8" s="1"/>
  <c r="G899" i="8" s="1"/>
  <c r="G900" i="8" s="1"/>
  <c r="G901" i="8" s="1"/>
  <c r="G902" i="8" s="1"/>
  <c r="G903" i="8" s="1"/>
  <c r="G904" i="8" s="1"/>
  <c r="G905" i="8" s="1"/>
  <c r="G906" i="8" s="1"/>
  <c r="G916" i="9"/>
  <c r="G917" i="9" s="1"/>
  <c r="G918" i="9" s="1"/>
  <c r="G919" i="9" s="1"/>
  <c r="G920" i="9" s="1"/>
  <c r="G921" i="9" s="1"/>
  <c r="G922" i="9" s="1"/>
  <c r="G923" i="9" s="1"/>
  <c r="G924" i="9" s="1"/>
  <c r="G925" i="9" s="1"/>
  <c r="G926" i="9" s="1"/>
  <c r="G927" i="9" s="1"/>
  <c r="G928" i="9" s="1"/>
  <c r="G966" i="19"/>
  <c r="G967" i="19" s="1"/>
  <c r="G968" i="19" s="1"/>
  <c r="G969" i="19" s="1"/>
  <c r="G970" i="19" s="1"/>
  <c r="G971" i="19" s="1"/>
  <c r="G972" i="19" s="1"/>
  <c r="G973" i="19" s="1"/>
  <c r="G974" i="19" s="1"/>
  <c r="G975" i="19" s="1"/>
  <c r="G976" i="19" s="1"/>
  <c r="G977" i="19" s="1"/>
  <c r="G978" i="19" s="1"/>
  <c r="G979" i="19" s="1"/>
  <c r="G980" i="19" s="1"/>
  <c r="G981" i="19" s="1"/>
  <c r="G982" i="19" s="1"/>
  <c r="G983" i="19" s="1"/>
  <c r="G984" i="19" s="1"/>
  <c r="G985" i="19" s="1"/>
  <c r="G986" i="19" s="1"/>
  <c r="G987" i="19" s="1"/>
  <c r="G988" i="19" s="1"/>
  <c r="G989" i="19" s="1"/>
  <c r="G990" i="19" s="1"/>
  <c r="G991" i="19" s="1"/>
  <c r="G992" i="19" s="1"/>
  <c r="G993" i="19" s="1"/>
  <c r="G994" i="19" s="1"/>
  <c r="G995" i="19" s="1"/>
  <c r="G996" i="19" s="1"/>
  <c r="G997" i="19" s="1"/>
  <c r="G998" i="19" s="1"/>
  <c r="G999" i="19" s="1"/>
  <c r="G1000" i="19" s="1"/>
  <c r="G1001" i="19" s="1"/>
  <c r="G1002" i="19" s="1"/>
  <c r="G1003" i="19" s="1"/>
  <c r="G1004" i="19" s="1"/>
  <c r="G1005" i="19" s="1"/>
  <c r="G1006" i="19" s="1"/>
  <c r="G1007" i="19" s="1"/>
  <c r="G1008" i="19" s="1"/>
  <c r="G1009" i="19" s="1"/>
  <c r="G1010" i="19" s="1"/>
  <c r="G1011" i="19" s="1"/>
  <c r="G1012" i="19" s="1"/>
  <c r="G1013" i="19" s="1"/>
  <c r="G1014" i="19" s="1"/>
  <c r="G1015" i="19" s="1"/>
  <c r="G1016" i="19" s="1"/>
  <c r="G1017" i="19" s="1"/>
  <c r="G1018" i="19" s="1"/>
  <c r="G1019" i="19" s="1"/>
  <c r="G1020" i="19" s="1"/>
  <c r="G1021" i="19" s="1"/>
  <c r="G1022" i="19" s="1"/>
  <c r="G1023" i="19" s="1"/>
  <c r="G1024" i="19" s="1"/>
  <c r="G1025" i="19" s="1"/>
  <c r="G1026" i="19" s="1"/>
  <c r="G1027" i="19" s="1"/>
  <c r="G1028" i="19" s="1"/>
  <c r="G1029" i="19" s="1"/>
  <c r="G1030" i="19" s="1"/>
  <c r="G1031" i="19" s="1"/>
  <c r="G1032" i="19" s="1"/>
  <c r="G1033" i="19" s="1"/>
  <c r="G1034" i="19" s="1"/>
  <c r="G1035" i="19" s="1"/>
  <c r="G1036" i="19" s="1"/>
  <c r="G1037" i="19" s="1"/>
  <c r="G1038" i="19" s="1"/>
  <c r="G1039" i="19" s="1"/>
  <c r="G1040" i="19" s="1"/>
  <c r="G1041" i="19" s="1"/>
  <c r="G1042" i="19" s="1"/>
  <c r="G1043" i="19" s="1"/>
  <c r="G1044" i="19" s="1"/>
  <c r="G1045" i="19" s="1"/>
  <c r="G1046" i="19" s="1"/>
  <c r="G1047" i="19" s="1"/>
  <c r="G1048" i="19" s="1"/>
  <c r="G1049" i="19" s="1"/>
  <c r="G1050" i="19" s="1"/>
  <c r="G1051" i="19" s="1"/>
  <c r="G1052" i="19" s="1"/>
  <c r="G1053" i="19" s="1"/>
  <c r="G1054" i="19" s="1"/>
  <c r="G1055" i="19" s="1"/>
  <c r="G1056" i="19" s="1"/>
  <c r="G1057" i="19" s="1"/>
  <c r="G1058" i="19" s="1"/>
  <c r="G1059" i="19" s="1"/>
  <c r="G1060" i="19" s="1"/>
  <c r="G1061" i="19" s="1"/>
  <c r="G1062" i="19" s="1"/>
  <c r="G1063" i="19" s="1"/>
  <c r="G1064" i="19" s="1"/>
  <c r="G1065" i="19" s="1"/>
  <c r="G1066" i="19" s="1"/>
  <c r="G1067" i="19" s="1"/>
  <c r="G1068" i="19" s="1"/>
  <c r="G1069" i="19" s="1"/>
  <c r="G1070" i="19" s="1"/>
  <c r="G1071" i="19" s="1"/>
  <c r="G1072" i="19" s="1"/>
  <c r="G1073" i="19" s="1"/>
  <c r="G1074" i="19" s="1"/>
  <c r="G1075" i="19" s="1"/>
  <c r="G1076" i="19" s="1"/>
  <c r="G1077" i="19" s="1"/>
  <c r="G1078" i="19" s="1"/>
  <c r="G1079" i="19" s="1"/>
  <c r="G1080" i="19" s="1"/>
  <c r="G1081" i="19" s="1"/>
  <c r="G1082" i="19" s="1"/>
  <c r="G1083" i="19" s="1"/>
  <c r="G1084" i="19" s="1"/>
  <c r="G1085" i="19" s="1"/>
  <c r="G1086" i="19" s="1"/>
  <c r="G1087" i="19" s="1"/>
  <c r="G1088" i="19" s="1"/>
  <c r="G1089" i="19" s="1"/>
  <c r="G1090" i="19" s="1"/>
  <c r="G1091" i="19" s="1"/>
  <c r="G1092" i="19" s="1"/>
  <c r="G1093" i="19" s="1"/>
  <c r="G1094" i="19" s="1"/>
  <c r="G1095" i="19" s="1"/>
  <c r="G1096" i="19" s="1"/>
  <c r="G1097" i="19" s="1"/>
  <c r="G1098" i="19" s="1"/>
  <c r="G1099" i="19" s="1"/>
  <c r="G1100" i="19" s="1"/>
  <c r="G1101" i="19" s="1"/>
  <c r="G1102" i="19" s="1"/>
  <c r="G1103" i="19" s="1"/>
  <c r="G1104" i="19" s="1"/>
  <c r="G1105" i="19" s="1"/>
  <c r="G1106" i="19" s="1"/>
  <c r="G1107" i="19" s="1"/>
  <c r="G1108" i="19" s="1"/>
  <c r="G1109" i="19" s="1"/>
  <c r="G1110" i="19" s="1"/>
  <c r="G1111" i="19" s="1"/>
  <c r="G1112" i="19" s="1"/>
  <c r="G1113" i="19" s="1"/>
  <c r="G1114" i="19" s="1"/>
  <c r="G1115" i="19" s="1"/>
  <c r="G1116" i="19" s="1"/>
  <c r="G1117" i="19" s="1"/>
  <c r="G1118" i="19" s="1"/>
  <c r="G1119" i="19" s="1"/>
  <c r="G1120" i="19" s="1"/>
  <c r="G1121" i="19" s="1"/>
  <c r="G1122" i="19" s="1"/>
  <c r="G1123" i="19" s="1"/>
  <c r="G1124" i="19" s="1"/>
  <c r="G1125" i="19" s="1"/>
  <c r="G1126" i="19" s="1"/>
  <c r="G1127" i="19" s="1"/>
  <c r="G1128" i="19" s="1"/>
  <c r="G1129" i="19" s="1"/>
  <c r="G1130" i="19" s="1"/>
  <c r="G1131" i="19" s="1"/>
  <c r="G1132" i="19" s="1"/>
  <c r="G1133" i="19" s="1"/>
  <c r="G1134" i="19" s="1"/>
  <c r="G1135" i="19" s="1"/>
  <c r="G1136" i="19" s="1"/>
  <c r="G1137" i="19" s="1"/>
  <c r="G1138" i="19" s="1"/>
  <c r="G1139" i="19" s="1"/>
  <c r="G1140" i="19" s="1"/>
  <c r="G1141" i="19" s="1"/>
  <c r="G1142" i="19" s="1"/>
  <c r="G1143" i="19" s="1"/>
  <c r="G1144" i="19" s="1"/>
  <c r="G1145" i="19" s="1"/>
  <c r="G1146" i="19" s="1"/>
  <c r="G1147" i="19" s="1"/>
  <c r="G1148" i="19" s="1"/>
  <c r="G1149" i="19" s="1"/>
  <c r="G1150" i="19" s="1"/>
  <c r="G1151" i="19" s="1"/>
  <c r="G1152" i="19" s="1"/>
  <c r="G1153" i="19" s="1"/>
  <c r="G1154" i="19" s="1"/>
  <c r="G1155" i="19" s="1"/>
  <c r="G1156" i="19" s="1"/>
  <c r="G1157" i="19" s="1"/>
  <c r="G1158" i="19" s="1"/>
  <c r="G1159" i="19" s="1"/>
  <c r="G1160" i="19" s="1"/>
  <c r="G1161" i="19" s="1"/>
  <c r="G1162" i="19" s="1"/>
  <c r="G1163" i="19" s="1"/>
  <c r="G1164" i="19" s="1"/>
  <c r="G1165" i="19" s="1"/>
  <c r="G1166" i="19" s="1"/>
  <c r="G1167" i="19" s="1"/>
  <c r="G1168" i="19" s="1"/>
  <c r="G1169" i="19" s="1"/>
  <c r="G1170" i="19" s="1"/>
  <c r="G1171" i="19" s="1"/>
  <c r="G1172" i="19" s="1"/>
  <c r="G1173" i="19" s="1"/>
  <c r="G1174" i="19" s="1"/>
  <c r="G1175" i="19" s="1"/>
  <c r="G1176" i="19" s="1"/>
  <c r="G1177" i="19" s="1"/>
  <c r="G1178" i="19" s="1"/>
  <c r="G1179" i="19" s="1"/>
  <c r="G1180" i="19" s="1"/>
  <c r="G1181" i="19" s="1"/>
  <c r="G1182" i="19" s="1"/>
  <c r="G1183" i="19" s="1"/>
  <c r="G1184" i="19" s="1"/>
  <c r="G1185" i="19" s="1"/>
  <c r="G1186" i="19" s="1"/>
  <c r="G1187" i="19" s="1"/>
  <c r="G1188" i="19" s="1"/>
  <c r="G1189" i="19" s="1"/>
  <c r="G1190" i="19" s="1"/>
  <c r="G1191" i="19" s="1"/>
  <c r="G1192" i="19" s="1"/>
  <c r="G1193" i="19" s="1"/>
  <c r="G1194" i="19" s="1"/>
  <c r="G1195" i="19" s="1"/>
  <c r="G1196" i="19" s="1"/>
  <c r="G1197" i="19" s="1"/>
  <c r="G1198" i="19" s="1"/>
  <c r="G1199" i="19" s="1"/>
  <c r="G1200" i="19" s="1"/>
  <c r="G1201" i="19" s="1"/>
  <c r="G1202" i="19" s="1"/>
  <c r="G1203" i="19" s="1"/>
  <c r="G1204" i="19" s="1"/>
  <c r="G1205" i="19" s="1"/>
  <c r="G1206" i="19" s="1"/>
  <c r="G1207" i="19" s="1"/>
  <c r="G1208" i="19" s="1"/>
  <c r="G1209" i="19" s="1"/>
  <c r="G1210" i="19" s="1"/>
  <c r="G1211" i="19" s="1"/>
  <c r="G1212" i="19" s="1"/>
  <c r="G1213" i="19" s="1"/>
  <c r="G1214" i="19" s="1"/>
  <c r="G1215" i="19" s="1"/>
  <c r="G1216" i="19" s="1"/>
  <c r="G1217" i="19" s="1"/>
  <c r="G1218" i="19" s="1"/>
  <c r="G1219" i="19" s="1"/>
  <c r="G1220" i="19" s="1"/>
  <c r="G1221" i="19" s="1"/>
  <c r="G1222" i="19" s="1"/>
  <c r="G1223" i="19" s="1"/>
  <c r="G1224" i="19" s="1"/>
  <c r="G1225" i="19" s="1"/>
  <c r="G1226" i="19" s="1"/>
  <c r="G1227" i="19" s="1"/>
  <c r="G1228" i="19" s="1"/>
  <c r="G1229" i="19" s="1"/>
  <c r="G1230" i="19" s="1"/>
  <c r="G1231" i="19" s="1"/>
  <c r="G1232" i="19" s="1"/>
  <c r="G1233" i="19" s="1"/>
  <c r="G1234" i="19" s="1"/>
  <c r="G1235" i="19" s="1"/>
  <c r="G1236" i="19" s="1"/>
  <c r="G1237" i="19" s="1"/>
  <c r="G1238" i="19" s="1"/>
  <c r="G1239" i="19" s="1"/>
  <c r="G1240" i="19" s="1"/>
  <c r="G1241" i="19" s="1"/>
  <c r="G1242" i="19" s="1"/>
  <c r="G1243" i="19" s="1"/>
  <c r="G1244" i="19" s="1"/>
  <c r="G1245" i="19" s="1"/>
  <c r="G1246" i="19" s="1"/>
  <c r="G1247" i="19" s="1"/>
  <c r="G1248" i="19" s="1"/>
  <c r="G1249" i="19" s="1"/>
  <c r="G1250" i="19" s="1"/>
  <c r="G1251" i="19" s="1"/>
  <c r="G1252" i="19" s="1"/>
  <c r="G1253" i="19" s="1"/>
  <c r="G1254" i="19" s="1"/>
  <c r="G1255" i="19" s="1"/>
  <c r="G1256" i="19" s="1"/>
  <c r="G1257" i="19" s="1"/>
  <c r="G1258" i="19" s="1"/>
  <c r="G1259" i="19" s="1"/>
  <c r="G1260" i="19" s="1"/>
  <c r="G1261" i="19" s="1"/>
  <c r="G1262" i="19" s="1"/>
  <c r="G1263" i="19" s="1"/>
  <c r="G1264" i="19" s="1"/>
  <c r="G1265" i="19" s="1"/>
  <c r="G1266" i="19" s="1"/>
  <c r="G1267" i="19" s="1"/>
  <c r="G1268" i="19" s="1"/>
  <c r="G1269" i="19" s="1"/>
  <c r="G1270" i="19" s="1"/>
  <c r="G1271" i="19" s="1"/>
  <c r="G1272" i="19" s="1"/>
  <c r="G1273" i="19" s="1"/>
  <c r="G1274" i="19" s="1"/>
  <c r="G1275" i="19" s="1"/>
  <c r="G1276" i="19" s="1"/>
  <c r="G1277" i="19" s="1"/>
  <c r="G1278" i="19" s="1"/>
  <c r="G1279" i="19" s="1"/>
  <c r="G1280" i="19" s="1"/>
  <c r="G1281" i="19" s="1"/>
  <c r="G1282" i="19" s="1"/>
  <c r="G1283" i="19" s="1"/>
  <c r="G1284" i="19" s="1"/>
  <c r="G1285" i="19" s="1"/>
  <c r="G1286" i="19" s="1"/>
  <c r="G1287" i="19" s="1"/>
  <c r="G1288" i="19" s="1"/>
  <c r="G1289" i="19" s="1"/>
  <c r="G1290" i="19" s="1"/>
  <c r="G1291" i="19" s="1"/>
  <c r="G1292" i="19" s="1"/>
  <c r="G1293" i="19" s="1"/>
  <c r="G1294" i="19" s="1"/>
  <c r="G1295" i="19" s="1"/>
  <c r="G1296" i="19" s="1"/>
  <c r="G1297" i="19" s="1"/>
  <c r="G1298" i="19" s="1"/>
  <c r="G1299" i="19" s="1"/>
  <c r="G1300" i="19" s="1"/>
  <c r="G1301" i="19" s="1"/>
  <c r="G1302" i="19" s="1"/>
  <c r="G1303" i="19" s="1"/>
  <c r="G1304" i="19" s="1"/>
  <c r="G1305" i="19" s="1"/>
  <c r="G1306" i="19" s="1"/>
  <c r="G1307" i="19" s="1"/>
  <c r="G1308" i="19" s="1"/>
  <c r="G1309" i="19" s="1"/>
  <c r="G995" i="37"/>
  <c r="G996" i="37" s="1"/>
  <c r="G997" i="37" s="1"/>
  <c r="G998" i="37" s="1"/>
  <c r="G999" i="37" s="1"/>
  <c r="G1000" i="37" s="1"/>
  <c r="G1001" i="37" s="1"/>
  <c r="G1002" i="37" s="1"/>
  <c r="G1003" i="37" s="1"/>
  <c r="G1004" i="37" s="1"/>
  <c r="G1005" i="37" s="1"/>
  <c r="G1006" i="37" s="1"/>
  <c r="G1007" i="37" s="1"/>
  <c r="G1008" i="37" s="1"/>
  <c r="G1009" i="37" s="1"/>
  <c r="G885" i="11"/>
  <c r="G886" i="11" s="1"/>
  <c r="G887" i="11" s="1"/>
  <c r="G888" i="11" s="1"/>
  <c r="G889" i="11" s="1"/>
  <c r="G890" i="11" s="1"/>
  <c r="G891" i="11" s="1"/>
  <c r="G892" i="11" s="1"/>
  <c r="G893" i="11" s="1"/>
  <c r="G894" i="11" s="1"/>
  <c r="G895" i="11" s="1"/>
  <c r="G896" i="11" s="1"/>
  <c r="G897" i="11" s="1"/>
  <c r="G898" i="11" s="1"/>
  <c r="G899" i="11" s="1"/>
  <c r="G900" i="11" s="1"/>
  <c r="G901" i="11" s="1"/>
  <c r="G902" i="11" s="1"/>
  <c r="G903" i="11" s="1"/>
  <c r="G904" i="11" s="1"/>
  <c r="G905" i="11" s="1"/>
  <c r="G837" i="10"/>
  <c r="G838" i="10" s="1"/>
  <c r="G839" i="10" s="1"/>
  <c r="G840" i="10" s="1"/>
  <c r="G841" i="10" s="1"/>
  <c r="G842" i="10" s="1"/>
  <c r="G843" i="10" s="1"/>
  <c r="G844" i="10" s="1"/>
  <c r="G845" i="10" s="1"/>
  <c r="G846" i="10" s="1"/>
  <c r="G847" i="10" s="1"/>
  <c r="G848" i="10" s="1"/>
  <c r="G849" i="10" s="1"/>
  <c r="G850" i="10" s="1"/>
  <c r="G851" i="10" s="1"/>
  <c r="G852" i="10" s="1"/>
  <c r="G853" i="10" s="1"/>
  <c r="G854" i="10" s="1"/>
  <c r="G855" i="10" s="1"/>
  <c r="G856" i="10" s="1"/>
  <c r="G857" i="10" s="1"/>
  <c r="G798" i="46"/>
  <c r="G799" i="46" s="1"/>
  <c r="G800" i="46" s="1"/>
  <c r="G801" i="46" s="1"/>
  <c r="G802" i="46" s="1"/>
  <c r="G803" i="46" s="1"/>
  <c r="G791" i="30"/>
  <c r="G792" i="30" s="1"/>
  <c r="G793" i="30" s="1"/>
  <c r="G794" i="30" s="1"/>
  <c r="G795" i="30" s="1"/>
  <c r="G796" i="30" s="1"/>
  <c r="G797" i="30" s="1"/>
  <c r="G798" i="30" s="1"/>
  <c r="G799" i="30" s="1"/>
  <c r="G800" i="30" s="1"/>
  <c r="G801" i="30" s="1"/>
  <c r="G802" i="30"/>
  <c r="G803" i="30" s="1"/>
  <c r="G804" i="30" s="1"/>
  <c r="G805" i="30" s="1"/>
  <c r="G806" i="30" s="1"/>
  <c r="G807" i="30" s="1"/>
  <c r="G808" i="30" s="1"/>
  <c r="G809" i="30" s="1"/>
  <c r="G810" i="30" s="1"/>
  <c r="G811" i="30" s="1"/>
  <c r="G812" i="30" s="1"/>
  <c r="G813" i="30" s="1"/>
  <c r="G814" i="30" s="1"/>
  <c r="G815" i="30" s="1"/>
  <c r="G816" i="30" s="1"/>
  <c r="G817" i="30" s="1"/>
  <c r="G818" i="30" s="1"/>
  <c r="G751" i="16"/>
  <c r="G752" i="16" s="1"/>
  <c r="G753" i="16" s="1"/>
  <c r="G754" i="16" s="1"/>
  <c r="G755" i="16" s="1"/>
  <c r="G756" i="16" s="1"/>
  <c r="G757" i="16" s="1"/>
  <c r="G758" i="16" s="1"/>
  <c r="G759" i="16" s="1"/>
  <c r="G760" i="16" s="1"/>
  <c r="G761" i="16" s="1"/>
  <c r="G683" i="7"/>
  <c r="G684" i="7" s="1"/>
  <c r="G685" i="7" s="1"/>
  <c r="G686" i="7" s="1"/>
  <c r="G687" i="7" s="1"/>
  <c r="G688" i="7" s="1"/>
  <c r="G689" i="7" s="1"/>
  <c r="G690" i="7" s="1"/>
  <c r="G691" i="7" s="1"/>
  <c r="G692" i="7" s="1"/>
  <c r="G693" i="7" s="1"/>
  <c r="G694" i="7" s="1"/>
  <c r="G695" i="7" s="1"/>
  <c r="G696" i="7" s="1"/>
  <c r="G697" i="7" s="1"/>
  <c r="G698" i="7" s="1"/>
  <c r="G699" i="7" s="1"/>
  <c r="G700" i="7" s="1"/>
  <c r="G701" i="7" s="1"/>
  <c r="G702" i="7" s="1"/>
  <c r="G703" i="7" s="1"/>
  <c r="G704" i="7" s="1"/>
  <c r="G705" i="7" s="1"/>
  <c r="G706" i="7" s="1"/>
  <c r="G707" i="7" s="1"/>
  <c r="G708" i="7" s="1"/>
  <c r="G709" i="7" s="1"/>
  <c r="G710" i="7" s="1"/>
  <c r="G711" i="7" s="1"/>
  <c r="G712" i="7" s="1"/>
  <c r="G713" i="7" s="1"/>
  <c r="G714" i="7" s="1"/>
  <c r="G715" i="7" s="1"/>
  <c r="G716" i="7" s="1"/>
  <c r="G717" i="7" s="1"/>
  <c r="G718" i="7" s="1"/>
  <c r="G719" i="7" s="1"/>
  <c r="G720" i="7" s="1"/>
  <c r="G721" i="7" s="1"/>
  <c r="G722" i="7" s="1"/>
  <c r="G723" i="7" s="1"/>
  <c r="G724" i="7" s="1"/>
  <c r="G725" i="7" s="1"/>
  <c r="G726" i="7" s="1"/>
  <c r="G727" i="7" s="1"/>
  <c r="G728" i="7" s="1"/>
  <c r="G729" i="7" s="1"/>
  <c r="G730" i="7" s="1"/>
  <c r="G731" i="7" s="1"/>
  <c r="G732" i="7" s="1"/>
  <c r="G733" i="7" s="1"/>
  <c r="G734" i="7" s="1"/>
  <c r="G735" i="7" s="1"/>
  <c r="G736" i="7" s="1"/>
  <c r="G737" i="7" s="1"/>
  <c r="G738" i="7" s="1"/>
  <c r="G827" i="21"/>
  <c r="G828" i="21" s="1"/>
  <c r="G829" i="21" s="1"/>
  <c r="G830" i="21" s="1"/>
  <c r="G831" i="21" s="1"/>
  <c r="G832" i="21" s="1"/>
  <c r="G833" i="21" s="1"/>
  <c r="G834" i="21" s="1"/>
  <c r="G835" i="21" s="1"/>
  <c r="G836" i="21" s="1"/>
  <c r="G837" i="21" s="1"/>
  <c r="G838" i="21" s="1"/>
  <c r="G839" i="21" s="1"/>
  <c r="G840" i="21" s="1"/>
  <c r="G841" i="21" s="1"/>
  <c r="G842" i="21" s="1"/>
  <c r="G843" i="21" s="1"/>
  <c r="G844" i="21" s="1"/>
  <c r="G845" i="21" s="1"/>
  <c r="G846" i="21" s="1"/>
  <c r="G847" i="21" s="1"/>
  <c r="G848" i="21" s="1"/>
  <c r="G849" i="21" s="1"/>
  <c r="G850" i="21" s="1"/>
  <c r="G851" i="21" s="1"/>
  <c r="G852" i="21" s="1"/>
  <c r="G853" i="21" s="1"/>
  <c r="G854" i="21" s="1"/>
  <c r="G855" i="21" s="1"/>
  <c r="G856" i="21" s="1"/>
  <c r="G857" i="21" s="1"/>
  <c r="G858" i="21" s="1"/>
  <c r="G859" i="21" s="1"/>
  <c r="G860" i="21" s="1"/>
  <c r="G861" i="21" s="1"/>
  <c r="G818" i="39"/>
  <c r="G819" i="39" s="1"/>
  <c r="G820" i="39" s="1"/>
  <c r="G821" i="39" s="1"/>
  <c r="G822" i="39" s="1"/>
  <c r="G823" i="39" s="1"/>
  <c r="G824" i="39" s="1"/>
  <c r="G825" i="39" s="1"/>
  <c r="G826" i="39" s="1"/>
  <c r="G827" i="39" s="1"/>
  <c r="G828" i="39" s="1"/>
  <c r="G829" i="39" s="1"/>
  <c r="G830" i="39" s="1"/>
  <c r="G831" i="39" s="1"/>
  <c r="G832" i="39" s="1"/>
  <c r="G833" i="39" s="1"/>
  <c r="G834" i="39" s="1"/>
  <c r="G835" i="39" s="1"/>
  <c r="G836" i="39" s="1"/>
  <c r="G701" i="31"/>
  <c r="G702" i="31" s="1"/>
  <c r="G703" i="31" s="1"/>
  <c r="G704" i="31" s="1"/>
  <c r="G705" i="31" s="1"/>
  <c r="G706" i="31" s="1"/>
  <c r="G707" i="31" s="1"/>
  <c r="G708" i="31" s="1"/>
  <c r="G709" i="31" s="1"/>
  <c r="G710" i="31" s="1"/>
  <c r="G711" i="31" s="1"/>
  <c r="G712" i="31" s="1"/>
  <c r="G713" i="31" s="1"/>
  <c r="G714" i="31" s="1"/>
  <c r="G715" i="31"/>
  <c r="G716" i="31" s="1"/>
  <c r="G717" i="31" s="1"/>
  <c r="G688" i="34"/>
  <c r="G689" i="34" s="1"/>
  <c r="G690" i="34" s="1"/>
  <c r="G691" i="34" s="1"/>
  <c r="G692" i="34" s="1"/>
  <c r="G693" i="34" s="1"/>
  <c r="G694" i="34" s="1"/>
  <c r="G695" i="34" s="1"/>
  <c r="G696" i="34" s="1"/>
  <c r="G697" i="34" s="1"/>
  <c r="G698" i="34" s="1"/>
  <c r="G699" i="34" s="1"/>
  <c r="G673" i="42"/>
  <c r="G674" i="42" s="1"/>
  <c r="G675" i="42" s="1"/>
  <c r="G676" i="42" s="1"/>
  <c r="G677" i="42" s="1"/>
  <c r="G678" i="42" s="1"/>
  <c r="G679" i="42" s="1"/>
  <c r="G680" i="42" s="1"/>
  <c r="G681" i="42" s="1"/>
  <c r="G682" i="42" s="1"/>
  <c r="G683" i="42" s="1"/>
  <c r="G684" i="42" s="1"/>
  <c r="G685" i="42" s="1"/>
  <c r="G686" i="42" s="1"/>
  <c r="G687" i="42" s="1"/>
  <c r="G688" i="42" s="1"/>
  <c r="G689" i="42" s="1"/>
  <c r="G690" i="42" s="1"/>
  <c r="G691" i="42" s="1"/>
  <c r="G651" i="13"/>
  <c r="G652" i="13" s="1"/>
  <c r="G658" i="15"/>
  <c r="G659" i="15" s="1"/>
  <c r="G660" i="15" s="1"/>
  <c r="G661" i="15" s="1"/>
  <c r="G662" i="15" s="1"/>
  <c r="G663" i="15" s="1"/>
  <c r="G664" i="15" s="1"/>
  <c r="G665" i="15" s="1"/>
  <c r="G666" i="15" s="1"/>
  <c r="G667" i="15" s="1"/>
  <c r="G668" i="15" s="1"/>
  <c r="G669" i="15" s="1"/>
  <c r="G670" i="15" s="1"/>
  <c r="G671" i="15" s="1"/>
  <c r="G672" i="15" s="1"/>
  <c r="G673" i="15" s="1"/>
  <c r="G674" i="15" s="1"/>
  <c r="G675" i="15" s="1"/>
  <c r="G676" i="15" s="1"/>
  <c r="G677" i="15" s="1"/>
  <c r="G678" i="15" s="1"/>
  <c r="G679" i="15" s="1"/>
  <c r="G680" i="15" s="1"/>
  <c r="G681" i="15" s="1"/>
  <c r="G682" i="15" s="1"/>
  <c r="G683" i="15" s="1"/>
  <c r="G684" i="15" s="1"/>
  <c r="G647" i="23"/>
  <c r="G648" i="23" s="1"/>
  <c r="G649" i="23" s="1"/>
  <c r="G650" i="23" s="1"/>
  <c r="G572" i="2"/>
  <c r="G573" i="2" s="1"/>
  <c r="G574" i="2" s="1"/>
  <c r="G575" i="2" s="1"/>
  <c r="G576" i="2" s="1"/>
  <c r="G577" i="2" s="1"/>
  <c r="G578" i="2" s="1"/>
  <c r="G579" i="2" s="1"/>
  <c r="G580" i="2" s="1"/>
  <c r="G581" i="2" s="1"/>
  <c r="G582" i="2" s="1"/>
  <c r="G583" i="2" s="1"/>
  <c r="G584" i="2" s="1"/>
  <c r="G585" i="2" s="1"/>
  <c r="G586" i="2" s="1"/>
  <c r="G587" i="2" s="1"/>
  <c r="G588" i="2" s="1"/>
  <c r="G589" i="2" s="1"/>
  <c r="G590" i="2" s="1"/>
  <c r="G591" i="2" s="1"/>
  <c r="G624" i="12"/>
  <c r="G625" i="12" s="1"/>
  <c r="G626" i="12" s="1"/>
  <c r="G627" i="12" s="1"/>
  <c r="G599" i="45"/>
  <c r="G600" i="45" s="1"/>
  <c r="G601" i="45" s="1"/>
  <c r="G602" i="45" s="1"/>
  <c r="G603" i="45" s="1"/>
  <c r="G604" i="45" s="1"/>
  <c r="G605" i="45" s="1"/>
  <c r="G606" i="45" s="1"/>
  <c r="G607" i="45" s="1"/>
  <c r="G608" i="45" s="1"/>
  <c r="G609" i="45" s="1"/>
  <c r="G610" i="45" s="1"/>
  <c r="G611" i="45" s="1"/>
  <c r="G612" i="45" s="1"/>
  <c r="G613" i="45" s="1"/>
  <c r="G614" i="45" s="1"/>
  <c r="G615" i="45" s="1"/>
  <c r="G616" i="45" s="1"/>
  <c r="G617" i="45" s="1"/>
  <c r="G618" i="45" s="1"/>
  <c r="G619" i="45" s="1"/>
  <c r="G620" i="45" s="1"/>
  <c r="G621" i="45" s="1"/>
  <c r="G622" i="45" s="1"/>
  <c r="G623" i="45" s="1"/>
  <c r="G648" i="3"/>
  <c r="G649" i="3" s="1"/>
  <c r="G392" i="14"/>
  <c r="G393" i="14" s="1"/>
  <c r="G394" i="14" s="1"/>
  <c r="G395" i="14" s="1"/>
  <c r="G396" i="14" s="1"/>
  <c r="G397" i="14" s="1"/>
  <c r="G398" i="14" s="1"/>
  <c r="G399" i="14" s="1"/>
  <c r="G400" i="14" s="1"/>
  <c r="G401" i="14" s="1"/>
  <c r="G402" i="14" s="1"/>
  <c r="G955" i="6" l="1"/>
  <c r="G956" i="6" s="1"/>
  <c r="G957" i="6" s="1"/>
  <c r="G958" i="6" s="1"/>
  <c r="G959" i="6" s="1"/>
  <c r="G960" i="6" s="1"/>
  <c r="G961" i="6" s="1"/>
  <c r="G962" i="6" s="1"/>
  <c r="G963" i="6" s="1"/>
  <c r="G964" i="6" s="1"/>
  <c r="G965" i="6" s="1"/>
  <c r="G966" i="6" s="1"/>
  <c r="G967" i="6" s="1"/>
  <c r="G968" i="6" s="1"/>
  <c r="G969" i="6" s="1"/>
  <c r="G970" i="6" s="1"/>
  <c r="G971" i="6" s="1"/>
  <c r="G972" i="6" s="1"/>
  <c r="G973" i="6" s="1"/>
  <c r="G974" i="6" s="1"/>
  <c r="G975" i="6" s="1"/>
  <c r="G976" i="6" s="1"/>
  <c r="G977" i="6" s="1"/>
  <c r="G978" i="6" s="1"/>
  <c r="G979" i="6" s="1"/>
  <c r="G980" i="6" s="1"/>
  <c r="G981" i="6" s="1"/>
  <c r="G982" i="6" s="1"/>
  <c r="G983" i="6" s="1"/>
  <c r="G984" i="6" s="1"/>
  <c r="G985" i="6" s="1"/>
  <c r="G986" i="6" s="1"/>
  <c r="G987" i="6" s="1"/>
  <c r="G988" i="6" s="1"/>
  <c r="G989" i="6" s="1"/>
  <c r="G990" i="6" s="1"/>
  <c r="G991" i="6" s="1"/>
  <c r="G992" i="6" s="1"/>
  <c r="G993" i="6" s="1"/>
  <c r="G994" i="6" s="1"/>
  <c r="G995" i="6" s="1"/>
  <c r="G996" i="6" s="1"/>
  <c r="G997" i="6" s="1"/>
  <c r="G998" i="6" s="1"/>
  <c r="G999" i="6" s="1"/>
  <c r="G1000" i="6" s="1"/>
  <c r="G1001" i="6" s="1"/>
  <c r="G1002" i="6" s="1"/>
  <c r="G1003" i="6" s="1"/>
  <c r="G1004" i="6" s="1"/>
  <c r="G1005" i="6" s="1"/>
  <c r="G1006" i="6" s="1"/>
  <c r="G1007" i="6" s="1"/>
  <c r="G1008" i="6" s="1"/>
  <c r="G1009" i="6" s="1"/>
  <c r="G1010" i="6" s="1"/>
  <c r="G1011" i="6" s="1"/>
  <c r="G1012" i="6" s="1"/>
  <c r="G1013" i="6" s="1"/>
  <c r="G1014" i="6" s="1"/>
  <c r="G1015" i="6" s="1"/>
  <c r="G1016" i="6" s="1"/>
  <c r="G1017" i="6" s="1"/>
  <c r="G1018" i="6" s="1"/>
  <c r="G1019" i="6" s="1"/>
  <c r="G1020" i="6" s="1"/>
  <c r="G1021" i="6" s="1"/>
  <c r="G1022" i="6" s="1"/>
  <c r="G1023" i="6" s="1"/>
  <c r="G1024" i="6" s="1"/>
  <c r="G1025" i="6" s="1"/>
  <c r="G1026" i="6" s="1"/>
  <c r="G1027" i="6" s="1"/>
  <c r="G1028" i="6" s="1"/>
  <c r="G1029" i="6" s="1"/>
  <c r="G1030" i="6" s="1"/>
  <c r="G1031" i="6" s="1"/>
  <c r="G1032" i="6" s="1"/>
  <c r="G1033" i="6" s="1"/>
  <c r="G1034" i="6" s="1"/>
  <c r="G1035" i="6" s="1"/>
  <c r="G1036" i="6" s="1"/>
  <c r="G1037" i="6" s="1"/>
  <c r="G1038" i="6" s="1"/>
  <c r="G1039" i="6" s="1"/>
  <c r="G1040" i="6" s="1"/>
  <c r="G1041" i="6" s="1"/>
  <c r="G1042" i="6" s="1"/>
  <c r="G1043" i="6" s="1"/>
  <c r="G1044" i="6" s="1"/>
  <c r="G1045" i="6" s="1"/>
  <c r="G1046" i="6" s="1"/>
  <c r="G1047" i="6" s="1"/>
  <c r="G1048" i="6" s="1"/>
  <c r="G1049" i="6" s="1"/>
  <c r="G1050" i="6" s="1"/>
  <c r="G1051" i="6" s="1"/>
  <c r="G1052" i="6" s="1"/>
  <c r="G1053" i="6" s="1"/>
  <c r="G1054" i="6" s="1"/>
  <c r="G1055" i="6" s="1"/>
  <c r="G1056" i="6" s="1"/>
  <c r="G1057" i="6" s="1"/>
  <c r="G1058" i="6" s="1"/>
  <c r="G1059" i="6" s="1"/>
  <c r="G1060" i="6" s="1"/>
  <c r="G1061" i="6" s="1"/>
  <c r="G1062" i="6" s="1"/>
  <c r="G1063" i="6" s="1"/>
  <c r="G1064" i="6" s="1"/>
  <c r="G1065" i="6" s="1"/>
  <c r="G1066" i="6" s="1"/>
  <c r="G1067" i="6" s="1"/>
  <c r="G1068" i="6" s="1"/>
  <c r="G1069" i="6" s="1"/>
  <c r="G1070" i="6" s="1"/>
  <c r="G1071" i="6" s="1"/>
  <c r="G1072" i="6" s="1"/>
  <c r="G1073" i="6" s="1"/>
  <c r="G1074" i="6" s="1"/>
  <c r="G1075" i="6" s="1"/>
  <c r="G1076" i="6" s="1"/>
  <c r="G1077" i="6" s="1"/>
  <c r="G1078" i="6" s="1"/>
  <c r="G1079" i="6" s="1"/>
  <c r="G1080" i="6" s="1"/>
  <c r="G1081" i="6" s="1"/>
  <c r="G1082" i="6" s="1"/>
  <c r="G1083" i="6" s="1"/>
  <c r="G1084" i="6" s="1"/>
  <c r="G1085" i="6" s="1"/>
  <c r="G1086" i="6" s="1"/>
  <c r="G1087" i="6" s="1"/>
  <c r="G1088" i="6" s="1"/>
  <c r="G1089" i="6" s="1"/>
  <c r="G1090" i="6" s="1"/>
  <c r="G1091" i="6" s="1"/>
  <c r="G1092" i="6" s="1"/>
  <c r="G1093" i="6" s="1"/>
  <c r="G1094" i="6" s="1"/>
  <c r="G1095" i="6" s="1"/>
  <c r="G1096" i="6" s="1"/>
  <c r="G1097" i="6" s="1"/>
  <c r="G1098" i="6" s="1"/>
  <c r="G1099" i="6" s="1"/>
  <c r="G1100" i="6" s="1"/>
  <c r="G1101" i="6" s="1"/>
  <c r="G1102" i="6" s="1"/>
  <c r="G1103" i="6" s="1"/>
  <c r="G1104" i="6" s="1"/>
  <c r="G1105" i="6" s="1"/>
  <c r="G1106" i="6" s="1"/>
  <c r="G1107" i="6" s="1"/>
  <c r="G1108" i="6" s="1"/>
  <c r="G1109" i="6" s="1"/>
  <c r="G1110" i="6" s="1"/>
  <c r="G1111" i="6" s="1"/>
  <c r="G1112" i="6" s="1"/>
  <c r="G1113" i="6" s="1"/>
  <c r="G1114" i="6" s="1"/>
  <c r="G1115" i="6" s="1"/>
  <c r="G1116" i="6" s="1"/>
  <c r="G1117" i="6" s="1"/>
  <c r="G1118" i="6" s="1"/>
  <c r="G1119" i="6" s="1"/>
  <c r="G1120" i="6" s="1"/>
  <c r="G1121" i="6" s="1"/>
  <c r="G1122" i="6" s="1"/>
  <c r="G1123" i="6" s="1"/>
  <c r="G1124" i="6" s="1"/>
  <c r="G1125" i="6" s="1"/>
  <c r="G1126" i="6" s="1"/>
  <c r="G1127" i="6" s="1"/>
  <c r="G1128" i="6" s="1"/>
  <c r="G1129" i="6" s="1"/>
  <c r="G1130" i="6" s="1"/>
  <c r="G1131" i="6" s="1"/>
  <c r="G1132" i="6" s="1"/>
  <c r="G1133" i="6" s="1"/>
  <c r="G1134" i="6" s="1"/>
  <c r="G1135" i="6" s="1"/>
  <c r="G1136" i="6" s="1"/>
  <c r="G1137" i="6" s="1"/>
  <c r="G1138" i="6" s="1"/>
  <c r="G1139" i="6" s="1"/>
  <c r="G1140" i="6" s="1"/>
  <c r="G1141" i="6" s="1"/>
  <c r="G1142" i="6" s="1"/>
  <c r="G1143" i="6" s="1"/>
  <c r="G1144" i="6" s="1"/>
  <c r="G1145" i="6" s="1"/>
  <c r="G1146" i="6" s="1"/>
  <c r="G1147" i="6" s="1"/>
  <c r="G1148" i="6" s="1"/>
  <c r="G1149" i="6" s="1"/>
  <c r="G1150" i="6" s="1"/>
  <c r="G1151" i="6" s="1"/>
  <c r="G1152" i="6" s="1"/>
  <c r="G1153" i="6" s="1"/>
  <c r="G1154" i="6" s="1"/>
  <c r="G1155" i="6" s="1"/>
  <c r="G1156" i="6" s="1"/>
  <c r="G1157" i="6" s="1"/>
  <c r="G1158" i="6" s="1"/>
  <c r="G1159" i="6" s="1"/>
  <c r="G1160" i="6" s="1"/>
  <c r="G1161" i="6" s="1"/>
  <c r="G1162" i="6" s="1"/>
  <c r="G1163" i="6" s="1"/>
  <c r="G1164" i="6" s="1"/>
  <c r="G1165" i="6" s="1"/>
  <c r="G1166" i="6" s="1"/>
  <c r="G1167" i="6" s="1"/>
  <c r="G1168" i="6" s="1"/>
  <c r="G1169" i="6" s="1"/>
  <c r="G1170" i="6" s="1"/>
  <c r="G1171" i="6" s="1"/>
  <c r="G1172" i="6" s="1"/>
  <c r="G1173" i="6" s="1"/>
  <c r="G1174" i="6" s="1"/>
  <c r="G1175" i="6" s="1"/>
  <c r="G1176" i="6" s="1"/>
  <c r="G1177" i="6" s="1"/>
  <c r="G1178" i="6" s="1"/>
  <c r="G1179" i="6" s="1"/>
  <c r="G1180" i="6" s="1"/>
  <c r="G1181" i="6" s="1"/>
  <c r="G1182" i="6" s="1"/>
  <c r="G1183" i="6" s="1"/>
  <c r="G1184" i="6" s="1"/>
  <c r="G1185" i="6" s="1"/>
  <c r="G1186" i="6" s="1"/>
  <c r="G1187" i="6" s="1"/>
  <c r="G1188" i="6" s="1"/>
  <c r="G1189" i="6" s="1"/>
  <c r="G1190" i="6" s="1"/>
  <c r="G1191" i="6" s="1"/>
  <c r="G1192" i="6" s="1"/>
  <c r="G1193" i="6" s="1"/>
  <c r="G1194" i="6" s="1"/>
  <c r="G1195" i="6" s="1"/>
  <c r="G1196" i="6" s="1"/>
  <c r="G1197" i="6" s="1"/>
  <c r="G1198" i="6" s="1"/>
  <c r="G1199" i="6" s="1"/>
  <c r="G1200" i="6" s="1"/>
  <c r="G1201" i="6" s="1"/>
  <c r="G1202" i="6" s="1"/>
  <c r="G1203" i="6" s="1"/>
  <c r="G1204" i="6" s="1"/>
  <c r="G1205" i="6" s="1"/>
  <c r="G1206" i="6" s="1"/>
  <c r="G1207" i="6" s="1"/>
  <c r="G1208" i="6" s="1"/>
  <c r="G1209" i="6" s="1"/>
  <c r="G1210" i="6" s="1"/>
  <c r="G1211" i="6" s="1"/>
  <c r="G1212" i="6" s="1"/>
  <c r="G1213" i="6" s="1"/>
  <c r="G1214" i="6" s="1"/>
  <c r="G1215" i="6" s="1"/>
  <c r="G1216" i="6" s="1"/>
  <c r="G1217" i="6" s="1"/>
  <c r="G1218" i="6" s="1"/>
  <c r="G1219" i="6" s="1"/>
  <c r="G1220" i="6" s="1"/>
  <c r="G1221" i="6" s="1"/>
  <c r="G1222" i="6" s="1"/>
  <c r="G1223" i="6" s="1"/>
  <c r="G1224" i="6" s="1"/>
  <c r="G1225" i="6" s="1"/>
  <c r="G1226" i="6" s="1"/>
  <c r="G1227" i="6" s="1"/>
  <c r="G1228" i="6" s="1"/>
  <c r="G1229" i="6" s="1"/>
  <c r="G1230" i="6" s="1"/>
  <c r="G1231" i="6" s="1"/>
  <c r="G1232" i="6" s="1"/>
  <c r="G1233" i="6" s="1"/>
  <c r="G1234" i="6" s="1"/>
  <c r="G1235" i="6" s="1"/>
  <c r="G1236" i="6" s="1"/>
  <c r="G1237" i="6" s="1"/>
  <c r="G1238" i="6" s="1"/>
  <c r="G1239" i="6" s="1"/>
  <c r="G1240" i="6" s="1"/>
  <c r="G1241" i="6" s="1"/>
  <c r="G1242" i="6" s="1"/>
  <c r="G1243" i="6" s="1"/>
  <c r="G1244" i="6" s="1"/>
  <c r="G1245" i="6" s="1"/>
  <c r="G1246" i="6" s="1"/>
  <c r="G1247" i="6" s="1"/>
  <c r="G1248" i="6" s="1"/>
  <c r="G1249" i="6" s="1"/>
  <c r="G1250" i="6" s="1"/>
  <c r="G1251" i="6" s="1"/>
  <c r="G1252" i="6" s="1"/>
  <c r="G1253" i="6" s="1"/>
  <c r="G1254" i="6" s="1"/>
  <c r="G1255" i="6" s="1"/>
  <c r="G1256" i="6" s="1"/>
  <c r="G1257" i="6" s="1"/>
  <c r="G1258" i="6" s="1"/>
  <c r="G1259" i="6" s="1"/>
  <c r="G1260" i="6" s="1"/>
  <c r="G1261" i="6" s="1"/>
  <c r="G1262" i="6" s="1"/>
  <c r="G1263" i="6" s="1"/>
  <c r="G1264" i="6" s="1"/>
  <c r="G1265" i="6" s="1"/>
  <c r="G1266" i="6" s="1"/>
  <c r="G1267" i="6" s="1"/>
  <c r="G1268" i="6" s="1"/>
  <c r="G1269" i="6" s="1"/>
  <c r="G1270" i="6" s="1"/>
  <c r="G1271" i="6" s="1"/>
  <c r="G1272" i="6" s="1"/>
  <c r="G1273" i="6" s="1"/>
  <c r="G1274" i="6" s="1"/>
  <c r="G1275" i="6" s="1"/>
  <c r="G1276" i="6" s="1"/>
  <c r="G1277" i="6" s="1"/>
  <c r="G1278" i="6" s="1"/>
  <c r="G1279" i="6" s="1"/>
  <c r="G1280" i="6" s="1"/>
  <c r="G1281" i="6" s="1"/>
  <c r="G1282" i="6" s="1"/>
  <c r="G1283" i="6" s="1"/>
  <c r="G1284" i="6" s="1"/>
  <c r="G1285" i="6" s="1"/>
  <c r="G1286" i="6" s="1"/>
  <c r="G1287" i="6" s="1"/>
  <c r="G1288" i="6" s="1"/>
  <c r="G1289" i="6" s="1"/>
  <c r="G1290" i="6" s="1"/>
  <c r="G1291" i="6" s="1"/>
  <c r="G1292" i="6" s="1"/>
  <c r="G1293" i="6" s="1"/>
  <c r="G1294" i="6" s="1"/>
  <c r="G1295" i="6" s="1"/>
  <c r="G1296" i="6" s="1"/>
  <c r="G1297" i="6" s="1"/>
  <c r="G1298" i="6" s="1"/>
  <c r="G1299" i="6" s="1"/>
  <c r="G1300" i="6" s="1"/>
  <c r="G1301" i="6" s="1"/>
  <c r="G1302" i="6" s="1"/>
  <c r="G1303" i="6" s="1"/>
  <c r="G1304" i="6" s="1"/>
  <c r="G1305" i="6" s="1"/>
  <c r="G1306" i="6" s="1"/>
  <c r="G1307" i="6" s="1"/>
  <c r="G1308" i="6" s="1"/>
  <c r="G1309" i="6" s="1"/>
  <c r="G1310" i="6" s="1"/>
  <c r="G1311" i="6" s="1"/>
  <c r="G1123" i="24"/>
  <c r="G1124" i="24" s="1"/>
  <c r="G1125" i="24" s="1"/>
  <c r="G1126" i="24" s="1"/>
  <c r="G1127" i="24" s="1"/>
  <c r="G1128" i="24" s="1"/>
  <c r="G1129" i="24" s="1"/>
  <c r="G1130" i="24" s="1"/>
  <c r="G1131" i="24" s="1"/>
  <c r="G1132" i="24" s="1"/>
  <c r="G1133" i="24" s="1"/>
  <c r="G1134" i="24" s="1"/>
  <c r="G1135" i="24" s="1"/>
  <c r="G1136" i="24" s="1"/>
  <c r="G1137" i="24" s="1"/>
  <c r="G1138" i="24" s="1"/>
  <c r="G1139" i="24" s="1"/>
  <c r="G1140" i="24" s="1"/>
  <c r="G1141" i="24" s="1"/>
  <c r="G1142" i="24" s="1"/>
  <c r="G1143" i="24" s="1"/>
  <c r="G1144" i="24" s="1"/>
  <c r="G1145" i="24" s="1"/>
  <c r="G1146" i="24" s="1"/>
  <c r="G1147" i="24" s="1"/>
  <c r="G1148" i="24" s="1"/>
  <c r="G1149" i="24" s="1"/>
  <c r="G1150" i="24" s="1"/>
  <c r="G1151" i="24" s="1"/>
  <c r="G1152" i="24" s="1"/>
  <c r="G1153" i="24" s="1"/>
  <c r="C21" i="49"/>
  <c r="AC21" i="49" s="1"/>
  <c r="G1310" i="19"/>
  <c r="G1311" i="19" s="1"/>
  <c r="G1312" i="19" s="1"/>
  <c r="G1313" i="19" s="1"/>
  <c r="G1314" i="19" s="1"/>
  <c r="G1315" i="19" s="1"/>
  <c r="G1316" i="19" s="1"/>
  <c r="G1317" i="19" s="1"/>
  <c r="G1318" i="19" s="1"/>
  <c r="G1319" i="19" s="1"/>
  <c r="G1320" i="19" s="1"/>
  <c r="G1321" i="19" s="1"/>
  <c r="G1322" i="19" s="1"/>
  <c r="G1323" i="19" s="1"/>
  <c r="G1324" i="19" s="1"/>
  <c r="G1325" i="19" s="1"/>
  <c r="G1326" i="19" s="1"/>
  <c r="G1327" i="19" s="1"/>
  <c r="G1010" i="37"/>
  <c r="G1011" i="37" s="1"/>
  <c r="G1012" i="37" s="1"/>
  <c r="G1013" i="37" s="1"/>
  <c r="G1014" i="37" s="1"/>
  <c r="G1015" i="37" s="1"/>
  <c r="G1016" i="37" s="1"/>
  <c r="G1017" i="37" s="1"/>
  <c r="G1018" i="37" s="1"/>
  <c r="G1019" i="37" s="1"/>
  <c r="G1020" i="37" s="1"/>
  <c r="G1021" i="37" s="1"/>
  <c r="G1022" i="37" s="1"/>
  <c r="G1023" i="37" s="1"/>
  <c r="G1024" i="37" s="1"/>
  <c r="G1025" i="37" s="1"/>
  <c r="G1026" i="37" s="1"/>
  <c r="G1027" i="37" s="1"/>
  <c r="G1028" i="37" s="1"/>
  <c r="G1029" i="37" s="1"/>
  <c r="G1030" i="37" s="1"/>
  <c r="G1031" i="37" s="1"/>
  <c r="G907" i="8"/>
  <c r="G908" i="8" s="1"/>
  <c r="G909" i="8" s="1"/>
  <c r="G910" i="8" s="1"/>
  <c r="G911" i="8" s="1"/>
  <c r="G912" i="8" s="1"/>
  <c r="G913" i="8" s="1"/>
  <c r="G914" i="8" s="1"/>
  <c r="G929" i="9"/>
  <c r="G930" i="9" s="1"/>
  <c r="G931" i="9" s="1"/>
  <c r="G932" i="9" s="1"/>
  <c r="G933" i="9" s="1"/>
  <c r="G934" i="9" s="1"/>
  <c r="G935" i="9" s="1"/>
  <c r="G936" i="9" s="1"/>
  <c r="G937" i="9" s="1"/>
  <c r="G938" i="9" s="1"/>
  <c r="G939" i="9" s="1"/>
  <c r="G940" i="9" s="1"/>
  <c r="G906" i="11"/>
  <c r="G907" i="11" s="1"/>
  <c r="G908" i="11" s="1"/>
  <c r="G909" i="11" s="1"/>
  <c r="G910" i="11" s="1"/>
  <c r="G911" i="11" s="1"/>
  <c r="G912" i="11" s="1"/>
  <c r="G913" i="11" s="1"/>
  <c r="G914" i="11" s="1"/>
  <c r="G915" i="11" s="1"/>
  <c r="G916" i="11" s="1"/>
  <c r="G917" i="11" s="1"/>
  <c r="G918" i="11" s="1"/>
  <c r="G919" i="11" s="1"/>
  <c r="G920" i="11" s="1"/>
  <c r="G921" i="11" s="1"/>
  <c r="G922" i="11" s="1"/>
  <c r="G923" i="11" s="1"/>
  <c r="G924" i="11" s="1"/>
  <c r="G925" i="11" s="1"/>
  <c r="G926" i="11" s="1"/>
  <c r="G927" i="11" s="1"/>
  <c r="G928" i="11" s="1"/>
  <c r="G929" i="11" s="1"/>
  <c r="G930" i="11" s="1"/>
  <c r="G931" i="11" s="1"/>
  <c r="G932" i="11" s="1"/>
  <c r="G933" i="11" s="1"/>
  <c r="G934" i="11" s="1"/>
  <c r="G935" i="11" s="1"/>
  <c r="G936" i="11" s="1"/>
  <c r="G937" i="11" s="1"/>
  <c r="G938" i="11" s="1"/>
  <c r="G939" i="11" s="1"/>
  <c r="G940" i="11" s="1"/>
  <c r="G941" i="11" s="1"/>
  <c r="G942" i="11" s="1"/>
  <c r="G858" i="10"/>
  <c r="G859" i="10" s="1"/>
  <c r="G860" i="10" s="1"/>
  <c r="G861" i="10" s="1"/>
  <c r="G862" i="10" s="1"/>
  <c r="G863" i="10" s="1"/>
  <c r="G864" i="10" s="1"/>
  <c r="G865" i="10" s="1"/>
  <c r="G866" i="10" s="1"/>
  <c r="G867" i="10" s="1"/>
  <c r="G868" i="10" s="1"/>
  <c r="G869" i="10" s="1"/>
  <c r="G870" i="10" s="1"/>
  <c r="G871" i="10" s="1"/>
  <c r="G872" i="10" s="1"/>
  <c r="G873" i="10" s="1"/>
  <c r="G874" i="10" s="1"/>
  <c r="G875" i="10" s="1"/>
  <c r="G876" i="10" s="1"/>
  <c r="G877" i="10" s="1"/>
  <c r="G878" i="10" s="1"/>
  <c r="G879" i="10" s="1"/>
  <c r="G880" i="10" s="1"/>
  <c r="G881" i="10" s="1"/>
  <c r="G882" i="10" s="1"/>
  <c r="G883" i="10" s="1"/>
  <c r="G884" i="10" s="1"/>
  <c r="G885" i="10" s="1"/>
  <c r="G1032" i="37"/>
  <c r="G1033" i="37" s="1"/>
  <c r="G1034" i="37" s="1"/>
  <c r="G1035" i="37" s="1"/>
  <c r="G804" i="46"/>
  <c r="G805" i="46" s="1"/>
  <c r="G806" i="46" s="1"/>
  <c r="G807" i="46" s="1"/>
  <c r="G808" i="46" s="1"/>
  <c r="G809" i="46" s="1"/>
  <c r="G810" i="46" s="1"/>
  <c r="G811" i="46" s="1"/>
  <c r="G812" i="46" s="1"/>
  <c r="G819" i="30"/>
  <c r="G804" i="27"/>
  <c r="G805" i="27" s="1"/>
  <c r="G806" i="27" s="1"/>
  <c r="G807" i="27" s="1"/>
  <c r="G808" i="27" s="1"/>
  <c r="G809" i="27" s="1"/>
  <c r="G810" i="27" s="1"/>
  <c r="G762" i="16"/>
  <c r="G763" i="16" s="1"/>
  <c r="G764" i="16" s="1"/>
  <c r="G765" i="16" s="1"/>
  <c r="G766" i="16" s="1"/>
  <c r="G767" i="16" s="1"/>
  <c r="G768" i="16" s="1"/>
  <c r="G769" i="16" s="1"/>
  <c r="G770" i="16" s="1"/>
  <c r="G771" i="16" s="1"/>
  <c r="G772" i="16" s="1"/>
  <c r="G773" i="16" s="1"/>
  <c r="G946" i="38"/>
  <c r="G947" i="38" s="1"/>
  <c r="G948" i="38" s="1"/>
  <c r="G949" i="38" s="1"/>
  <c r="G950" i="38" s="1"/>
  <c r="G951" i="38" s="1"/>
  <c r="G952" i="38" s="1"/>
  <c r="G953" i="38" s="1"/>
  <c r="G954" i="38" s="1"/>
  <c r="G955" i="38" s="1"/>
  <c r="G956" i="38" s="1"/>
  <c r="G837" i="39"/>
  <c r="G838" i="39" s="1"/>
  <c r="G839" i="39" s="1"/>
  <c r="G840" i="39" s="1"/>
  <c r="G841" i="39" s="1"/>
  <c r="G842" i="39" s="1"/>
  <c r="G843" i="39" s="1"/>
  <c r="G844" i="39" s="1"/>
  <c r="G845" i="39" s="1"/>
  <c r="G846" i="39" s="1"/>
  <c r="G847" i="39" s="1"/>
  <c r="G848" i="39" s="1"/>
  <c r="G849" i="39" s="1"/>
  <c r="G850" i="39" s="1"/>
  <c r="G718" i="31"/>
  <c r="G719" i="31" s="1"/>
  <c r="G720" i="31" s="1"/>
  <c r="G721" i="31" s="1"/>
  <c r="G722" i="31" s="1"/>
  <c r="G723" i="31" s="1"/>
  <c r="G724" i="31" s="1"/>
  <c r="G862" i="21"/>
  <c r="G863" i="21" s="1"/>
  <c r="G700" i="34"/>
  <c r="G701" i="34" s="1"/>
  <c r="G702" i="34" s="1"/>
  <c r="G703" i="34" s="1"/>
  <c r="G704" i="34" s="1"/>
  <c r="G705" i="34" s="1"/>
  <c r="G706" i="34" s="1"/>
  <c r="G707" i="34" s="1"/>
  <c r="G708" i="34" s="1"/>
  <c r="G709" i="34" s="1"/>
  <c r="G739" i="7"/>
  <c r="G740" i="7" s="1"/>
  <c r="G741" i="7" s="1"/>
  <c r="G742" i="7" s="1"/>
  <c r="G743" i="7" s="1"/>
  <c r="G744" i="7" s="1"/>
  <c r="G745" i="7" s="1"/>
  <c r="G746" i="7" s="1"/>
  <c r="G747" i="7" s="1"/>
  <c r="G748" i="7" s="1"/>
  <c r="G749" i="7" s="1"/>
  <c r="G750" i="7" s="1"/>
  <c r="G751" i="7" s="1"/>
  <c r="G752" i="7" s="1"/>
  <c r="G753" i="7" s="1"/>
  <c r="G754" i="7" s="1"/>
  <c r="G755" i="7" s="1"/>
  <c r="G756" i="7" s="1"/>
  <c r="G757" i="7" s="1"/>
  <c r="G758" i="7" s="1"/>
  <c r="G692" i="42"/>
  <c r="G653" i="13"/>
  <c r="G654" i="13" s="1"/>
  <c r="G655" i="13" s="1"/>
  <c r="G656" i="13" s="1"/>
  <c r="G657" i="13" s="1"/>
  <c r="G658" i="13" s="1"/>
  <c r="G659" i="13" s="1"/>
  <c r="G660" i="13" s="1"/>
  <c r="G661" i="13" s="1"/>
  <c r="G662" i="13" s="1"/>
  <c r="G663" i="13" s="1"/>
  <c r="G664" i="13" s="1"/>
  <c r="G665" i="13" s="1"/>
  <c r="G666" i="13" s="1"/>
  <c r="G685" i="15"/>
  <c r="G686" i="15" s="1"/>
  <c r="G687" i="15" s="1"/>
  <c r="G688" i="15" s="1"/>
  <c r="G689" i="15" s="1"/>
  <c r="G690" i="15" s="1"/>
  <c r="G691" i="15" s="1"/>
  <c r="G692" i="15" s="1"/>
  <c r="G693" i="15" s="1"/>
  <c r="G694" i="15" s="1"/>
  <c r="G665" i="47"/>
  <c r="G666" i="47" s="1"/>
  <c r="G667" i="47" s="1"/>
  <c r="G668" i="47" s="1"/>
  <c r="G669" i="47" s="1"/>
  <c r="G670" i="47" s="1"/>
  <c r="G671" i="47" s="1"/>
  <c r="G672" i="47" s="1"/>
  <c r="G673" i="47" s="1"/>
  <c r="G674" i="47" s="1"/>
  <c r="G675" i="47" s="1"/>
  <c r="G676" i="47" s="1"/>
  <c r="G677" i="47" s="1"/>
  <c r="G678" i="47" s="1"/>
  <c r="G679" i="47" s="1"/>
  <c r="G680" i="47" s="1"/>
  <c r="G681" i="47" s="1"/>
  <c r="G682" i="47" s="1"/>
  <c r="G683" i="47" s="1"/>
  <c r="G684" i="47" s="1"/>
  <c r="G685" i="47" s="1"/>
  <c r="G686" i="47" s="1"/>
  <c r="G687" i="47" s="1"/>
  <c r="G688" i="47" s="1"/>
  <c r="G651" i="23"/>
  <c r="G652" i="23" s="1"/>
  <c r="G653" i="23" s="1"/>
  <c r="G654" i="23" s="1"/>
  <c r="G655" i="23" s="1"/>
  <c r="G656" i="23" s="1"/>
  <c r="G657" i="23" s="1"/>
  <c r="G658" i="23" s="1"/>
  <c r="G659" i="23" s="1"/>
  <c r="G660" i="23" s="1"/>
  <c r="G592" i="2"/>
  <c r="G593" i="2" s="1"/>
  <c r="G594" i="2" s="1"/>
  <c r="G595" i="2" s="1"/>
  <c r="G596" i="2" s="1"/>
  <c r="G597" i="2" s="1"/>
  <c r="G598" i="2" s="1"/>
  <c r="G599" i="2" s="1"/>
  <c r="G600" i="2" s="1"/>
  <c r="G601" i="2" s="1"/>
  <c r="G602" i="2" s="1"/>
  <c r="G603" i="2" s="1"/>
  <c r="G604" i="2" s="1"/>
  <c r="G605" i="2" s="1"/>
  <c r="G606" i="2" s="1"/>
  <c r="G607" i="2" s="1"/>
  <c r="G608" i="2" s="1"/>
  <c r="G624" i="45"/>
  <c r="G625" i="45" s="1"/>
  <c r="G626" i="45" s="1"/>
  <c r="G627" i="45" s="1"/>
  <c r="G628" i="45" s="1"/>
  <c r="G629" i="45" s="1"/>
  <c r="G630" i="45" s="1"/>
  <c r="G628" i="12"/>
  <c r="G629" i="12" s="1"/>
  <c r="G630" i="12" s="1"/>
  <c r="G631" i="12" s="1"/>
  <c r="G650" i="3"/>
  <c r="G651" i="3" s="1"/>
  <c r="G652" i="3" s="1"/>
  <c r="G653" i="3" s="1"/>
  <c r="G654" i="3" s="1"/>
  <c r="G403" i="14"/>
  <c r="G404" i="14" s="1"/>
  <c r="G405" i="14" s="1"/>
  <c r="G406" i="14" s="1"/>
  <c r="G407" i="14" s="1"/>
  <c r="G408" i="14" s="1"/>
  <c r="G409" i="14" s="1"/>
  <c r="G410" i="14" s="1"/>
  <c r="G411" i="14" s="1"/>
  <c r="G412" i="14" s="1"/>
  <c r="G413" i="14" s="1"/>
  <c r="G414" i="14" s="1"/>
  <c r="G415" i="14" s="1"/>
  <c r="G416" i="14" s="1"/>
  <c r="G417" i="14" s="1"/>
  <c r="G418" i="14" s="1"/>
  <c r="G419" i="14" s="1"/>
  <c r="C8" i="49" l="1"/>
  <c r="AC8" i="49" s="1"/>
  <c r="G1312" i="6"/>
  <c r="G1313" i="6" s="1"/>
  <c r="G1314" i="6" s="1"/>
  <c r="G1315" i="6" s="1"/>
  <c r="G1316" i="6" s="1"/>
  <c r="G1317" i="6" s="1"/>
  <c r="G1318" i="6" s="1"/>
  <c r="G1319" i="6" s="1"/>
  <c r="G1320" i="6" s="1"/>
  <c r="G1321" i="6" s="1"/>
  <c r="G1322" i="6" s="1"/>
  <c r="G1323" i="6" s="1"/>
  <c r="G1324" i="6" s="1"/>
  <c r="G1325" i="6" s="1"/>
  <c r="G941" i="9"/>
  <c r="G985" i="9" s="1"/>
  <c r="G986" i="9" s="1"/>
  <c r="G987" i="9" s="1"/>
  <c r="G988" i="9" s="1"/>
  <c r="G989" i="9" s="1"/>
  <c r="G990" i="9" s="1"/>
  <c r="G991" i="9" s="1"/>
  <c r="G992" i="9" s="1"/>
  <c r="G993" i="9" s="1"/>
  <c r="G994" i="9" s="1"/>
  <c r="G995" i="9" s="1"/>
  <c r="G996" i="9" s="1"/>
  <c r="G997" i="9" s="1"/>
  <c r="G998" i="9" s="1"/>
  <c r="G999" i="9" s="1"/>
  <c r="G1000" i="9" s="1"/>
  <c r="G1001" i="9" s="1"/>
  <c r="G1002" i="9" s="1"/>
  <c r="G1003" i="9" s="1"/>
  <c r="G1004" i="9" s="1"/>
  <c r="G1005" i="9" s="1"/>
  <c r="G1006" i="9" s="1"/>
  <c r="G1007" i="9" s="1"/>
  <c r="G1008" i="9" s="1"/>
  <c r="G1009" i="9" s="1"/>
  <c r="G1010" i="9" s="1"/>
  <c r="G1011" i="9" s="1"/>
  <c r="G1012" i="9" s="1"/>
  <c r="G1013" i="9" s="1"/>
  <c r="G1014" i="9" s="1"/>
  <c r="G1015" i="9" s="1"/>
  <c r="G1016" i="9" s="1"/>
  <c r="G1017" i="9" s="1"/>
  <c r="G1018" i="9" s="1"/>
  <c r="G1019" i="9" s="1"/>
  <c r="G1020" i="9" s="1"/>
  <c r="G1021" i="9" s="1"/>
  <c r="G1022" i="9" s="1"/>
  <c r="G1023" i="9" s="1"/>
  <c r="G1024" i="9" s="1"/>
  <c r="G1025" i="9" s="1"/>
  <c r="G1026" i="9" s="1"/>
  <c r="G1027" i="9" s="1"/>
  <c r="G1028" i="9" s="1"/>
  <c r="G1029" i="9" s="1"/>
  <c r="G1030" i="9" s="1"/>
  <c r="G1031" i="9" s="1"/>
  <c r="G1032" i="9" s="1"/>
  <c r="G1033" i="9" s="1"/>
  <c r="G1034" i="9" s="1"/>
  <c r="G1035" i="9" s="1"/>
  <c r="G1036" i="9" s="1"/>
  <c r="G1037" i="9" s="1"/>
  <c r="G1038" i="9" s="1"/>
  <c r="G1039" i="9" s="1"/>
  <c r="G1040" i="9" s="1"/>
  <c r="G1041" i="9" s="1"/>
  <c r="G1042" i="9" s="1"/>
  <c r="G1043" i="9" s="1"/>
  <c r="G1044" i="9" s="1"/>
  <c r="G1045" i="9" s="1"/>
  <c r="G1046" i="9" s="1"/>
  <c r="G1047" i="9" s="1"/>
  <c r="G1048" i="9" s="1"/>
  <c r="G1049" i="9" s="1"/>
  <c r="G1050" i="9" s="1"/>
  <c r="G1051" i="9" s="1"/>
  <c r="G1052" i="9" s="1"/>
  <c r="G1053" i="9" s="1"/>
  <c r="G1054" i="9" s="1"/>
  <c r="G1055" i="9" s="1"/>
  <c r="G1056" i="9" s="1"/>
  <c r="G1057" i="9" s="1"/>
  <c r="G1058" i="9" s="1"/>
  <c r="G1059" i="9" s="1"/>
  <c r="G1060" i="9" s="1"/>
  <c r="G1061" i="9" s="1"/>
  <c r="G1062" i="9" s="1"/>
  <c r="G1063" i="9" s="1"/>
  <c r="G1064" i="9" s="1"/>
  <c r="G1065" i="9" s="1"/>
  <c r="G1066" i="9" s="1"/>
  <c r="G1067" i="9" s="1"/>
  <c r="G1068" i="9" s="1"/>
  <c r="G1069" i="9" s="1"/>
  <c r="G1070" i="9" s="1"/>
  <c r="G1071" i="9" s="1"/>
  <c r="G1072" i="9" s="1"/>
  <c r="G1073" i="9" s="1"/>
  <c r="G1074" i="9" s="1"/>
  <c r="G1075" i="9" s="1"/>
  <c r="G1076" i="9" s="1"/>
  <c r="G1077" i="9" s="1"/>
  <c r="G1078" i="9" s="1"/>
  <c r="G1079" i="9" s="1"/>
  <c r="G1080" i="9" s="1"/>
  <c r="G1081" i="9" s="1"/>
  <c r="G1082" i="9" s="1"/>
  <c r="G1083" i="9" s="1"/>
  <c r="G1084" i="9" s="1"/>
  <c r="G1085" i="9" s="1"/>
  <c r="G1086" i="9" s="1"/>
  <c r="G1087" i="9" s="1"/>
  <c r="G1088" i="9" s="1"/>
  <c r="G1089" i="9" s="1"/>
  <c r="G1090" i="9" s="1"/>
  <c r="G1091" i="9" s="1"/>
  <c r="G1092" i="9" s="1"/>
  <c r="G1093" i="9" s="1"/>
  <c r="G1094" i="9" s="1"/>
  <c r="G1095" i="9" s="1"/>
  <c r="G1096" i="9" s="1"/>
  <c r="G1097" i="9" s="1"/>
  <c r="G1098" i="9" s="1"/>
  <c r="G1099" i="9" s="1"/>
  <c r="G1100" i="9" s="1"/>
  <c r="G1101" i="9" s="1"/>
  <c r="G1102" i="9" s="1"/>
  <c r="G1103" i="9" s="1"/>
  <c r="G1104" i="9" s="1"/>
  <c r="G1105" i="9" s="1"/>
  <c r="G1106" i="9" s="1"/>
  <c r="G1107" i="9" s="1"/>
  <c r="G1108" i="9" s="1"/>
  <c r="G1109" i="9" s="1"/>
  <c r="G1110" i="9" s="1"/>
  <c r="G1111" i="9" s="1"/>
  <c r="G1112" i="9" s="1"/>
  <c r="G1113" i="9" s="1"/>
  <c r="G1114" i="9" s="1"/>
  <c r="G1115" i="9" s="1"/>
  <c r="G1116" i="9" s="1"/>
  <c r="G1117" i="9" s="1"/>
  <c r="G1118" i="9" s="1"/>
  <c r="G1119" i="9" s="1"/>
  <c r="G1120" i="9" s="1"/>
  <c r="G1121" i="9" s="1"/>
  <c r="G1122" i="9" s="1"/>
  <c r="G1123" i="9" s="1"/>
  <c r="G1124" i="9" s="1"/>
  <c r="G1125" i="9" s="1"/>
  <c r="G1126" i="9" s="1"/>
  <c r="G1127" i="9" s="1"/>
  <c r="G1128" i="9" s="1"/>
  <c r="G1129" i="9" s="1"/>
  <c r="G1130" i="9" s="1"/>
  <c r="G1131" i="9" s="1"/>
  <c r="G1132" i="9" s="1"/>
  <c r="G1133" i="9" s="1"/>
  <c r="G1134" i="9" s="1"/>
  <c r="G1135" i="9" s="1"/>
  <c r="G1136" i="9" s="1"/>
  <c r="G1137" i="9" s="1"/>
  <c r="G1138" i="9" s="1"/>
  <c r="G1139" i="9" s="1"/>
  <c r="G1140" i="9" s="1"/>
  <c r="G1141" i="9" s="1"/>
  <c r="G1142" i="9" s="1"/>
  <c r="G1143" i="9" s="1"/>
  <c r="G1144" i="9" s="1"/>
  <c r="G1145" i="9" s="1"/>
  <c r="G1146" i="9" s="1"/>
  <c r="G1147" i="9" s="1"/>
  <c r="G1148" i="9" s="1"/>
  <c r="G1149" i="9" s="1"/>
  <c r="G1150" i="9" s="1"/>
  <c r="G1151" i="9" s="1"/>
  <c r="G1152" i="9" s="1"/>
  <c r="G1153" i="9" s="1"/>
  <c r="G1154" i="9" s="1"/>
  <c r="G1155" i="9" s="1"/>
  <c r="G1156" i="9" s="1"/>
  <c r="G1157" i="9" s="1"/>
  <c r="G1158" i="9" s="1"/>
  <c r="G1159" i="9" s="1"/>
  <c r="G1160" i="9" s="1"/>
  <c r="G1161" i="9" s="1"/>
  <c r="G1162" i="9" s="1"/>
  <c r="G1163" i="9" s="1"/>
  <c r="G1164" i="9" s="1"/>
  <c r="G1165" i="9" s="1"/>
  <c r="G1166" i="9" s="1"/>
  <c r="G1167" i="9" s="1"/>
  <c r="G1168" i="9" s="1"/>
  <c r="G1169" i="9" s="1"/>
  <c r="G1170" i="9" s="1"/>
  <c r="G1171" i="9" s="1"/>
  <c r="G1172" i="9" s="1"/>
  <c r="G1173" i="9" s="1"/>
  <c r="G1174" i="9" s="1"/>
  <c r="G1175" i="9" s="1"/>
  <c r="G1176" i="9" s="1"/>
  <c r="G1177" i="9" s="1"/>
  <c r="G1178" i="9" s="1"/>
  <c r="G1179" i="9" s="1"/>
  <c r="G1180" i="9" s="1"/>
  <c r="G1181" i="9" s="1"/>
  <c r="G1182" i="9" s="1"/>
  <c r="G1183" i="9" s="1"/>
  <c r="G1184" i="9" s="1"/>
  <c r="G1185" i="9" s="1"/>
  <c r="G1186" i="9" s="1"/>
  <c r="G1187" i="9" s="1"/>
  <c r="G1188" i="9" s="1"/>
  <c r="G1189" i="9" s="1"/>
  <c r="G1190" i="9" s="1"/>
  <c r="G1191" i="9" s="1"/>
  <c r="G1192" i="9" s="1"/>
  <c r="G1193" i="9" s="1"/>
  <c r="G1194" i="9" s="1"/>
  <c r="G1195" i="9" s="1"/>
  <c r="G1196" i="9" s="1"/>
  <c r="G1197" i="9" s="1"/>
  <c r="G1198" i="9" s="1"/>
  <c r="G1199" i="9" s="1"/>
  <c r="G1200" i="9" s="1"/>
  <c r="G1201" i="9" s="1"/>
  <c r="G1202" i="9" s="1"/>
  <c r="G1203" i="9" s="1"/>
  <c r="G1204" i="9" s="1"/>
  <c r="G1205" i="9" s="1"/>
  <c r="G1206" i="9" s="1"/>
  <c r="G1207" i="9" s="1"/>
  <c r="G1208" i="9" s="1"/>
  <c r="G1209" i="9" s="1"/>
  <c r="G1210" i="9" s="1"/>
  <c r="G1211" i="9" s="1"/>
  <c r="G1212" i="9" s="1"/>
  <c r="G1213" i="9" s="1"/>
  <c r="G1214" i="9" s="1"/>
  <c r="G1215" i="9" s="1"/>
  <c r="G1216" i="9" s="1"/>
  <c r="G1217" i="9" s="1"/>
  <c r="G1218" i="9" s="1"/>
  <c r="G1219" i="9" s="1"/>
  <c r="G1220" i="9" s="1"/>
  <c r="G1221" i="9" s="1"/>
  <c r="G1222" i="9" s="1"/>
  <c r="G1223" i="9" s="1"/>
  <c r="G1224" i="9" s="1"/>
  <c r="G1225" i="9" s="1"/>
  <c r="G1226" i="9" s="1"/>
  <c r="G1227" i="9" s="1"/>
  <c r="G1228" i="9" s="1"/>
  <c r="G1229" i="9" s="1"/>
  <c r="G1230" i="9" s="1"/>
  <c r="G1231" i="9" s="1"/>
  <c r="G1232" i="9" s="1"/>
  <c r="G1233" i="9" s="1"/>
  <c r="G1234" i="9" s="1"/>
  <c r="G1235" i="9" s="1"/>
  <c r="G1236" i="9" s="1"/>
  <c r="G1237" i="9" s="1"/>
  <c r="G1238" i="9" s="1"/>
  <c r="G1239" i="9" s="1"/>
  <c r="G1240" i="9" s="1"/>
  <c r="G1241" i="9" s="1"/>
  <c r="G1242" i="9" s="1"/>
  <c r="G1243" i="9" s="1"/>
  <c r="G1244" i="9" s="1"/>
  <c r="G1245" i="9" s="1"/>
  <c r="G1246" i="9" s="1"/>
  <c r="G1247" i="9" s="1"/>
  <c r="G1248" i="9" s="1"/>
  <c r="G1249" i="9" s="1"/>
  <c r="G1250" i="9" s="1"/>
  <c r="G1251" i="9" s="1"/>
  <c r="G1252" i="9" s="1"/>
  <c r="G1253" i="9" s="1"/>
  <c r="G1254" i="9" s="1"/>
  <c r="G1255" i="9" s="1"/>
  <c r="G1256" i="9" s="1"/>
  <c r="G1257" i="9" s="1"/>
  <c r="G1258" i="9" s="1"/>
  <c r="G1259" i="9" s="1"/>
  <c r="G1260" i="9" s="1"/>
  <c r="G1261" i="9" s="1"/>
  <c r="G1262" i="9" s="1"/>
  <c r="G1263" i="9" s="1"/>
  <c r="G1264" i="9" s="1"/>
  <c r="G1265" i="9" s="1"/>
  <c r="G1266" i="9" s="1"/>
  <c r="G1267" i="9" s="1"/>
  <c r="G1268" i="9" s="1"/>
  <c r="G1269" i="9" s="1"/>
  <c r="G1270" i="9" s="1"/>
  <c r="G1271" i="9" s="1"/>
  <c r="G1272" i="9" s="1"/>
  <c r="G1273" i="9" s="1"/>
  <c r="G1274" i="9" s="1"/>
  <c r="G1275" i="9" s="1"/>
  <c r="G1276" i="9" s="1"/>
  <c r="G1277" i="9" s="1"/>
  <c r="G1278" i="9" s="1"/>
  <c r="G1279" i="9" s="1"/>
  <c r="G1280" i="9" s="1"/>
  <c r="G1281" i="9" s="1"/>
  <c r="G1282" i="9" s="1"/>
  <c r="G1283" i="9" s="1"/>
  <c r="G1284" i="9" s="1"/>
  <c r="G1285" i="9" s="1"/>
  <c r="G1286" i="9" s="1"/>
  <c r="G1287" i="9" s="1"/>
  <c r="G1288" i="9" s="1"/>
  <c r="G1289" i="9" s="1"/>
  <c r="G1290" i="9" s="1"/>
  <c r="G1291" i="9" s="1"/>
  <c r="G1292" i="9" s="1"/>
  <c r="G1293" i="9" s="1"/>
  <c r="G1294" i="9" s="1"/>
  <c r="G1295" i="9" s="1"/>
  <c r="G1296" i="9" s="1"/>
  <c r="G1297" i="9" s="1"/>
  <c r="G1298" i="9" s="1"/>
  <c r="G1299" i="9" s="1"/>
  <c r="G1300" i="9" s="1"/>
  <c r="G1301" i="9" s="1"/>
  <c r="G1302" i="9" s="1"/>
  <c r="G1303" i="9" s="1"/>
  <c r="G1304" i="9" s="1"/>
  <c r="G1305" i="9" s="1"/>
  <c r="G1154" i="24"/>
  <c r="G1155" i="24" s="1"/>
  <c r="G1156" i="24" s="1"/>
  <c r="G1157" i="24" s="1"/>
  <c r="G1158" i="24" s="1"/>
  <c r="G1159" i="24" s="1"/>
  <c r="G1160" i="24" s="1"/>
  <c r="G1161" i="24" s="1"/>
  <c r="G1162" i="24" s="1"/>
  <c r="G1163" i="24" s="1"/>
  <c r="G1164" i="24" s="1"/>
  <c r="G1165" i="24" s="1"/>
  <c r="G1166" i="24" s="1"/>
  <c r="G1167" i="24" s="1"/>
  <c r="G1168" i="24" s="1"/>
  <c r="G1169" i="24" s="1"/>
  <c r="G1170" i="24" s="1"/>
  <c r="G1171" i="24" s="1"/>
  <c r="G1172" i="24" s="1"/>
  <c r="G1173" i="24" s="1"/>
  <c r="G1174" i="24" s="1"/>
  <c r="G1175" i="24" s="1"/>
  <c r="G1176" i="24" s="1"/>
  <c r="G1177" i="24" s="1"/>
  <c r="G1178" i="24" s="1"/>
  <c r="G1179" i="24" s="1"/>
  <c r="G1180" i="24" s="1"/>
  <c r="G1181" i="24" s="1"/>
  <c r="G1182" i="24" s="1"/>
  <c r="G1183" i="24" s="1"/>
  <c r="G1184" i="24" s="1"/>
  <c r="G1185" i="24" s="1"/>
  <c r="G1186" i="24" s="1"/>
  <c r="G1187" i="24" s="1"/>
  <c r="G1188" i="24" s="1"/>
  <c r="G1189" i="24" s="1"/>
  <c r="G1190" i="24" s="1"/>
  <c r="G1191" i="24" s="1"/>
  <c r="G1192" i="24" s="1"/>
  <c r="G1193" i="24" s="1"/>
  <c r="G1194" i="24" s="1"/>
  <c r="G1195" i="24" s="1"/>
  <c r="G1196" i="24" s="1"/>
  <c r="G1197" i="24" s="1"/>
  <c r="G1198" i="24" s="1"/>
  <c r="G1199" i="24" s="1"/>
  <c r="G1200" i="24" s="1"/>
  <c r="G1201" i="24" s="1"/>
  <c r="G1202" i="24" s="1"/>
  <c r="G1203" i="24" s="1"/>
  <c r="G1204" i="24" s="1"/>
  <c r="G1205" i="24" s="1"/>
  <c r="G1206" i="24" s="1"/>
  <c r="G1207" i="24" s="1"/>
  <c r="G1208" i="24" s="1"/>
  <c r="G1209" i="24" s="1"/>
  <c r="G1210" i="24" s="1"/>
  <c r="G1211" i="24" s="1"/>
  <c r="G1212" i="24" s="1"/>
  <c r="G1213" i="24" s="1"/>
  <c r="G1214" i="24" s="1"/>
  <c r="G1215" i="24" s="1"/>
  <c r="G1216" i="24" s="1"/>
  <c r="G1217" i="24" s="1"/>
  <c r="G1218" i="24" s="1"/>
  <c r="G1219" i="24" s="1"/>
  <c r="G1220" i="24" s="1"/>
  <c r="G1221" i="24" s="1"/>
  <c r="G1222" i="24" s="1"/>
  <c r="G1223" i="24" s="1"/>
  <c r="G1224" i="24" s="1"/>
  <c r="G1225" i="24" s="1"/>
  <c r="G1226" i="24" s="1"/>
  <c r="G1227" i="24" s="1"/>
  <c r="G1228" i="24" s="1"/>
  <c r="G1229" i="24" s="1"/>
  <c r="G1230" i="24" s="1"/>
  <c r="G1231" i="24" s="1"/>
  <c r="G1232" i="24" s="1"/>
  <c r="G1233" i="24" s="1"/>
  <c r="G1234" i="24" s="1"/>
  <c r="G1235" i="24" s="1"/>
  <c r="G1236" i="24" s="1"/>
  <c r="G1237" i="24" s="1"/>
  <c r="G1238" i="24" s="1"/>
  <c r="G1239" i="24" s="1"/>
  <c r="G1240" i="24" s="1"/>
  <c r="G1241" i="24" s="1"/>
  <c r="G1242" i="24" s="1"/>
  <c r="G1243" i="24" s="1"/>
  <c r="G1244" i="24" s="1"/>
  <c r="G1245" i="24" s="1"/>
  <c r="G1246" i="24" s="1"/>
  <c r="G1247" i="24" s="1"/>
  <c r="G1248" i="24" s="1"/>
  <c r="G1249" i="24" s="1"/>
  <c r="G1250" i="24" s="1"/>
  <c r="G1251" i="24" s="1"/>
  <c r="G1252" i="24" s="1"/>
  <c r="G1253" i="24" s="1"/>
  <c r="G1254" i="24" s="1"/>
  <c r="G1255" i="24" s="1"/>
  <c r="G1256" i="24" s="1"/>
  <c r="G1257" i="24" s="1"/>
  <c r="G1258" i="24" s="1"/>
  <c r="G1259" i="24" s="1"/>
  <c r="G1260" i="24" s="1"/>
  <c r="G1261" i="24" s="1"/>
  <c r="G1262" i="24" s="1"/>
  <c r="G1263" i="24" s="1"/>
  <c r="G1264" i="24" s="1"/>
  <c r="G1265" i="24" s="1"/>
  <c r="G1266" i="24" s="1"/>
  <c r="G1267" i="24" s="1"/>
  <c r="G1268" i="24" s="1"/>
  <c r="G1269" i="24" s="1"/>
  <c r="G1270" i="24" s="1"/>
  <c r="G1271" i="24" s="1"/>
  <c r="G1272" i="24" s="1"/>
  <c r="G1273" i="24" s="1"/>
  <c r="G1274" i="24" s="1"/>
  <c r="G1275" i="24" s="1"/>
  <c r="G1276" i="24" s="1"/>
  <c r="G1277" i="24" s="1"/>
  <c r="G1278" i="24" s="1"/>
  <c r="G1279" i="24" s="1"/>
  <c r="G1280" i="24" s="1"/>
  <c r="G1281" i="24" s="1"/>
  <c r="G1282" i="24" s="1"/>
  <c r="G1283" i="24" s="1"/>
  <c r="G1284" i="24" s="1"/>
  <c r="G1285" i="24" s="1"/>
  <c r="G1286" i="24" s="1"/>
  <c r="G1287" i="24" s="1"/>
  <c r="G1288" i="24" s="1"/>
  <c r="G1289" i="24" s="1"/>
  <c r="G1290" i="24" s="1"/>
  <c r="G1291" i="24" s="1"/>
  <c r="G1292" i="24" s="1"/>
  <c r="G1293" i="24" s="1"/>
  <c r="G1294" i="24" s="1"/>
  <c r="G1295" i="24" s="1"/>
  <c r="G1296" i="24" s="1"/>
  <c r="G1297" i="24" s="1"/>
  <c r="G1298" i="24" s="1"/>
  <c r="G1299" i="24" s="1"/>
  <c r="G1300" i="24" s="1"/>
  <c r="G1301" i="24" s="1"/>
  <c r="G1302" i="24" s="1"/>
  <c r="G1303" i="24" s="1"/>
  <c r="G1304" i="24" s="1"/>
  <c r="G1305" i="24" s="1"/>
  <c r="G1306" i="24" s="1"/>
  <c r="G1307" i="24" s="1"/>
  <c r="G1308" i="24" s="1"/>
  <c r="G1309" i="24" s="1"/>
  <c r="G1310" i="24" s="1"/>
  <c r="G1311" i="24" s="1"/>
  <c r="G1312" i="24" s="1"/>
  <c r="G1313" i="24" s="1"/>
  <c r="G1314" i="24" s="1"/>
  <c r="G1315" i="24" s="1"/>
  <c r="G1316" i="24" s="1"/>
  <c r="G1317" i="24" s="1"/>
  <c r="G1318" i="24" s="1"/>
  <c r="G1319" i="24" s="1"/>
  <c r="G1320" i="24" s="1"/>
  <c r="G1321" i="24" s="1"/>
  <c r="G1322" i="24" s="1"/>
  <c r="G1323" i="24" s="1"/>
  <c r="G1324" i="24" s="1"/>
  <c r="G915" i="8"/>
  <c r="G916" i="8" s="1"/>
  <c r="G917" i="8" s="1"/>
  <c r="G918" i="8" s="1"/>
  <c r="G919" i="8" s="1"/>
  <c r="G920" i="8" s="1"/>
  <c r="G921" i="8" s="1"/>
  <c r="G922" i="8" s="1"/>
  <c r="G926" i="8" s="1"/>
  <c r="G927" i="8" s="1"/>
  <c r="G928" i="8" s="1"/>
  <c r="G929" i="8" s="1"/>
  <c r="G930" i="8" s="1"/>
  <c r="G931" i="8" s="1"/>
  <c r="G932" i="8" s="1"/>
  <c r="G933" i="8" s="1"/>
  <c r="G934" i="8" s="1"/>
  <c r="G935" i="8" s="1"/>
  <c r="G936" i="8" s="1"/>
  <c r="G937" i="8" s="1"/>
  <c r="G938" i="8" s="1"/>
  <c r="G939" i="8" s="1"/>
  <c r="G940" i="8" s="1"/>
  <c r="G941" i="8" s="1"/>
  <c r="G942" i="8" s="1"/>
  <c r="G943" i="8" s="1"/>
  <c r="G944" i="8" s="1"/>
  <c r="G945" i="8" s="1"/>
  <c r="G946" i="8" s="1"/>
  <c r="G947" i="8" s="1"/>
  <c r="G948" i="8" s="1"/>
  <c r="G949" i="8" s="1"/>
  <c r="G950" i="8" s="1"/>
  <c r="G951" i="8" s="1"/>
  <c r="G952" i="8" s="1"/>
  <c r="G953" i="8" s="1"/>
  <c r="G954" i="8" s="1"/>
  <c r="G955" i="8" s="1"/>
  <c r="G956" i="8" s="1"/>
  <c r="G957" i="8" s="1"/>
  <c r="G958" i="8" s="1"/>
  <c r="G959" i="8" s="1"/>
  <c r="G960" i="8" s="1"/>
  <c r="G961" i="8" s="1"/>
  <c r="G962" i="8" s="1"/>
  <c r="G963" i="8" s="1"/>
  <c r="G964" i="8" s="1"/>
  <c r="G965" i="8" s="1"/>
  <c r="G966" i="8" s="1"/>
  <c r="G967" i="8" s="1"/>
  <c r="G968" i="8" s="1"/>
  <c r="G969" i="8" s="1"/>
  <c r="G970" i="8" s="1"/>
  <c r="G971" i="8" s="1"/>
  <c r="G972" i="8" s="1"/>
  <c r="G973" i="8" s="1"/>
  <c r="G974" i="8" s="1"/>
  <c r="G975" i="8" s="1"/>
  <c r="G976" i="8" s="1"/>
  <c r="G977" i="8" s="1"/>
  <c r="G978" i="8" s="1"/>
  <c r="G979" i="8" s="1"/>
  <c r="G980" i="8" s="1"/>
  <c r="G981" i="8" s="1"/>
  <c r="G982" i="8" s="1"/>
  <c r="G983" i="8" s="1"/>
  <c r="G984" i="8" s="1"/>
  <c r="G985" i="8" s="1"/>
  <c r="G986" i="8" s="1"/>
  <c r="G987" i="8" s="1"/>
  <c r="G988" i="8" s="1"/>
  <c r="G989" i="8" s="1"/>
  <c r="G990" i="8" s="1"/>
  <c r="G991" i="8" s="1"/>
  <c r="G992" i="8" s="1"/>
  <c r="G993" i="8" s="1"/>
  <c r="G994" i="8" s="1"/>
  <c r="G995" i="8" s="1"/>
  <c r="G996" i="8" s="1"/>
  <c r="G997" i="8" s="1"/>
  <c r="G998" i="8" s="1"/>
  <c r="G999" i="8" s="1"/>
  <c r="G1000" i="8" s="1"/>
  <c r="G1001" i="8" s="1"/>
  <c r="G1002" i="8" s="1"/>
  <c r="G1003" i="8" s="1"/>
  <c r="G1004" i="8" s="1"/>
  <c r="G1005" i="8" s="1"/>
  <c r="G1006" i="8" s="1"/>
  <c r="G1007" i="8" s="1"/>
  <c r="G1008" i="8" s="1"/>
  <c r="G1009" i="8" s="1"/>
  <c r="G1010" i="8" s="1"/>
  <c r="G1011" i="8" s="1"/>
  <c r="G1012" i="8" s="1"/>
  <c r="G1013" i="8" s="1"/>
  <c r="G1014" i="8" s="1"/>
  <c r="G1015" i="8" s="1"/>
  <c r="G1016" i="8" s="1"/>
  <c r="G1017" i="8" s="1"/>
  <c r="G1018" i="8" s="1"/>
  <c r="G1019" i="8" s="1"/>
  <c r="G1020" i="8" s="1"/>
  <c r="G1021" i="8" s="1"/>
  <c r="G1022" i="8" s="1"/>
  <c r="G1023" i="8" s="1"/>
  <c r="G1024" i="8" s="1"/>
  <c r="G1025" i="8" s="1"/>
  <c r="G1026" i="8" s="1"/>
  <c r="G1027" i="8" s="1"/>
  <c r="G1028" i="8" s="1"/>
  <c r="G1029" i="8" s="1"/>
  <c r="G1030" i="8" s="1"/>
  <c r="G1031" i="8" s="1"/>
  <c r="G1032" i="8" s="1"/>
  <c r="G1033" i="8" s="1"/>
  <c r="G1034" i="8" s="1"/>
  <c r="G1035" i="8" s="1"/>
  <c r="G1036" i="8" s="1"/>
  <c r="G1037" i="8" s="1"/>
  <c r="G1038" i="8" s="1"/>
  <c r="G1039" i="8" s="1"/>
  <c r="G1040" i="8" s="1"/>
  <c r="G1041" i="8" s="1"/>
  <c r="G1042" i="8" s="1"/>
  <c r="G1043" i="8" s="1"/>
  <c r="G1044" i="8" s="1"/>
  <c r="G1045" i="8" s="1"/>
  <c r="G1046" i="8" s="1"/>
  <c r="G1047" i="8" s="1"/>
  <c r="G1048" i="8" s="1"/>
  <c r="G1049" i="8" s="1"/>
  <c r="G1050" i="8" s="1"/>
  <c r="G1051" i="8" s="1"/>
  <c r="G1052" i="8" s="1"/>
  <c r="G1053" i="8" s="1"/>
  <c r="G1054" i="8" s="1"/>
  <c r="G1055" i="8" s="1"/>
  <c r="G1056" i="8" s="1"/>
  <c r="G1057" i="8" s="1"/>
  <c r="G1058" i="8" s="1"/>
  <c r="G1059" i="8" s="1"/>
  <c r="G1060" i="8" s="1"/>
  <c r="G1061" i="8" s="1"/>
  <c r="G1062" i="8" s="1"/>
  <c r="G1063" i="8" s="1"/>
  <c r="G1064" i="8" s="1"/>
  <c r="G1065" i="8" s="1"/>
  <c r="G1066" i="8" s="1"/>
  <c r="G1067" i="8" s="1"/>
  <c r="G1068" i="8" s="1"/>
  <c r="G1069" i="8" s="1"/>
  <c r="G1070" i="8" s="1"/>
  <c r="G1071" i="8" s="1"/>
  <c r="G1072" i="8" s="1"/>
  <c r="G1073" i="8" s="1"/>
  <c r="G1074" i="8" s="1"/>
  <c r="G1075" i="8" s="1"/>
  <c r="G1076" i="8" s="1"/>
  <c r="G1077" i="8" s="1"/>
  <c r="G1078" i="8" s="1"/>
  <c r="G1079" i="8" s="1"/>
  <c r="G1080" i="8" s="1"/>
  <c r="G1081" i="8" s="1"/>
  <c r="G1082" i="8" s="1"/>
  <c r="G1083" i="8" s="1"/>
  <c r="G1084" i="8" s="1"/>
  <c r="G1085" i="8" s="1"/>
  <c r="G1086" i="8" s="1"/>
  <c r="G1087" i="8" s="1"/>
  <c r="G1088" i="8" s="1"/>
  <c r="G1089" i="8" s="1"/>
  <c r="G1090" i="8" s="1"/>
  <c r="G1091" i="8" s="1"/>
  <c r="G1092" i="8" s="1"/>
  <c r="G1093" i="8" s="1"/>
  <c r="G1094" i="8" s="1"/>
  <c r="G1095" i="8" s="1"/>
  <c r="G1096" i="8" s="1"/>
  <c r="G1097" i="8" s="1"/>
  <c r="G1098" i="8" s="1"/>
  <c r="G1099" i="8" s="1"/>
  <c r="G1100" i="8" s="1"/>
  <c r="G1101" i="8" s="1"/>
  <c r="G1102" i="8" s="1"/>
  <c r="G1103" i="8" s="1"/>
  <c r="G1104" i="8" s="1"/>
  <c r="G1105" i="8" s="1"/>
  <c r="G1106" i="8" s="1"/>
  <c r="G1107" i="8" s="1"/>
  <c r="G1108" i="8" s="1"/>
  <c r="G1109" i="8" s="1"/>
  <c r="G1110" i="8" s="1"/>
  <c r="G1111" i="8" s="1"/>
  <c r="G1112" i="8" s="1"/>
  <c r="G1113" i="8" s="1"/>
  <c r="G1114" i="8" s="1"/>
  <c r="G1115" i="8" s="1"/>
  <c r="G1116" i="8" s="1"/>
  <c r="G1117" i="8" s="1"/>
  <c r="G1118" i="8" s="1"/>
  <c r="G1119" i="8" s="1"/>
  <c r="G1120" i="8" s="1"/>
  <c r="G1121" i="8" s="1"/>
  <c r="G1122" i="8" s="1"/>
  <c r="G1123" i="8" s="1"/>
  <c r="G1124" i="8" s="1"/>
  <c r="G1125" i="8" s="1"/>
  <c r="G1126" i="8" s="1"/>
  <c r="G1127" i="8" s="1"/>
  <c r="G1128" i="8" s="1"/>
  <c r="G1129" i="8" s="1"/>
  <c r="G1130" i="8" s="1"/>
  <c r="G1131" i="8" s="1"/>
  <c r="G1132" i="8" s="1"/>
  <c r="G1133" i="8" s="1"/>
  <c r="G1134" i="8" s="1"/>
  <c r="G1135" i="8" s="1"/>
  <c r="G1136" i="8" s="1"/>
  <c r="G1137" i="8" s="1"/>
  <c r="G1138" i="8" s="1"/>
  <c r="G1139" i="8" s="1"/>
  <c r="G1140" i="8" s="1"/>
  <c r="G1141" i="8" s="1"/>
  <c r="G1142" i="8" s="1"/>
  <c r="G1143" i="8" s="1"/>
  <c r="G1144" i="8" s="1"/>
  <c r="G1145" i="8" s="1"/>
  <c r="G1146" i="8" s="1"/>
  <c r="G1147" i="8" s="1"/>
  <c r="G1148" i="8" s="1"/>
  <c r="G1149" i="8" s="1"/>
  <c r="G1150" i="8" s="1"/>
  <c r="G1151" i="8" s="1"/>
  <c r="G1152" i="8" s="1"/>
  <c r="G1153" i="8" s="1"/>
  <c r="G1154" i="8" s="1"/>
  <c r="G1155" i="8" s="1"/>
  <c r="G1156" i="8" s="1"/>
  <c r="G1157" i="8" s="1"/>
  <c r="G1158" i="8" s="1"/>
  <c r="G1159" i="8" s="1"/>
  <c r="G1160" i="8" s="1"/>
  <c r="G1161" i="8" s="1"/>
  <c r="G1162" i="8" s="1"/>
  <c r="G1163" i="8" s="1"/>
  <c r="G1164" i="8" s="1"/>
  <c r="G1165" i="8" s="1"/>
  <c r="G1166" i="8" s="1"/>
  <c r="G1167" i="8" s="1"/>
  <c r="G1168" i="8" s="1"/>
  <c r="G1169" i="8" s="1"/>
  <c r="G1170" i="8" s="1"/>
  <c r="G1171" i="8" s="1"/>
  <c r="G1172" i="8" s="1"/>
  <c r="G1173" i="8" s="1"/>
  <c r="G1174" i="8" s="1"/>
  <c r="G1175" i="8" s="1"/>
  <c r="G1176" i="8" s="1"/>
  <c r="G1177" i="8" s="1"/>
  <c r="G1178" i="8" s="1"/>
  <c r="G1179" i="8" s="1"/>
  <c r="G1180" i="8" s="1"/>
  <c r="G1181" i="8" s="1"/>
  <c r="G1182" i="8" s="1"/>
  <c r="G1183" i="8" s="1"/>
  <c r="G1184" i="8" s="1"/>
  <c r="G1185" i="8" s="1"/>
  <c r="G1186" i="8" s="1"/>
  <c r="G1187" i="8" s="1"/>
  <c r="G1188" i="8" s="1"/>
  <c r="G1189" i="8" s="1"/>
  <c r="G1190" i="8" s="1"/>
  <c r="G1191" i="8" s="1"/>
  <c r="G1192" i="8" s="1"/>
  <c r="G1193" i="8" s="1"/>
  <c r="G1194" i="8" s="1"/>
  <c r="G1195" i="8" s="1"/>
  <c r="G1196" i="8" s="1"/>
  <c r="G1197" i="8" s="1"/>
  <c r="G1198" i="8" s="1"/>
  <c r="G1199" i="8" s="1"/>
  <c r="G1200" i="8" s="1"/>
  <c r="G1201" i="8" s="1"/>
  <c r="G1202" i="8" s="1"/>
  <c r="G1203" i="8" s="1"/>
  <c r="G1204" i="8" s="1"/>
  <c r="G1205" i="8" s="1"/>
  <c r="G1206" i="8" s="1"/>
  <c r="G1207" i="8" s="1"/>
  <c r="G1208" i="8" s="1"/>
  <c r="G1209" i="8" s="1"/>
  <c r="G1210" i="8" s="1"/>
  <c r="G1211" i="8" s="1"/>
  <c r="G1212" i="8" s="1"/>
  <c r="G1213" i="8" s="1"/>
  <c r="G1214" i="8" s="1"/>
  <c r="G1215" i="8" s="1"/>
  <c r="G1216" i="8" s="1"/>
  <c r="G1217" i="8" s="1"/>
  <c r="G1218" i="8" s="1"/>
  <c r="G1219" i="8" s="1"/>
  <c r="G1220" i="8" s="1"/>
  <c r="G1221" i="8" s="1"/>
  <c r="G1222" i="8" s="1"/>
  <c r="G1223" i="8" s="1"/>
  <c r="G1224" i="8" s="1"/>
  <c r="G1225" i="8" s="1"/>
  <c r="G1226" i="8" s="1"/>
  <c r="G1227" i="8" s="1"/>
  <c r="G1228" i="8" s="1"/>
  <c r="G1229" i="8" s="1"/>
  <c r="G1230" i="8" s="1"/>
  <c r="G1231" i="8" s="1"/>
  <c r="G1232" i="8" s="1"/>
  <c r="G1233" i="8" s="1"/>
  <c r="G1234" i="8" s="1"/>
  <c r="G1235" i="8" s="1"/>
  <c r="G1236" i="8" s="1"/>
  <c r="G1237" i="8" s="1"/>
  <c r="G1238" i="8" s="1"/>
  <c r="G1239" i="8" s="1"/>
  <c r="G1240" i="8" s="1"/>
  <c r="G1241" i="8" s="1"/>
  <c r="G1242" i="8" s="1"/>
  <c r="G1243" i="8" s="1"/>
  <c r="G1244" i="8" s="1"/>
  <c r="G1245" i="8" s="1"/>
  <c r="G1246" i="8" s="1"/>
  <c r="G1247" i="8" s="1"/>
  <c r="G1248" i="8" s="1"/>
  <c r="G1249" i="8" s="1"/>
  <c r="G1250" i="8" s="1"/>
  <c r="G1251" i="8" s="1"/>
  <c r="G1252" i="8" s="1"/>
  <c r="G1253" i="8" s="1"/>
  <c r="G1254" i="8" s="1"/>
  <c r="G1255" i="8" s="1"/>
  <c r="G1256" i="8" s="1"/>
  <c r="G1257" i="8" s="1"/>
  <c r="G1258" i="8" s="1"/>
  <c r="G1259" i="8" s="1"/>
  <c r="G1260" i="8" s="1"/>
  <c r="G1261" i="8" s="1"/>
  <c r="G1262" i="8" s="1"/>
  <c r="G1263" i="8" s="1"/>
  <c r="G1264" i="8" s="1"/>
  <c r="G1265" i="8" s="1"/>
  <c r="G1266" i="8" s="1"/>
  <c r="G1267" i="8" s="1"/>
  <c r="G1268" i="8" s="1"/>
  <c r="G1269" i="8" s="1"/>
  <c r="G1270" i="8" s="1"/>
  <c r="G1271" i="8" s="1"/>
  <c r="G1272" i="8" s="1"/>
  <c r="G1273" i="8" s="1"/>
  <c r="G1274" i="8" s="1"/>
  <c r="G1275" i="8" s="1"/>
  <c r="G1276" i="8" s="1"/>
  <c r="G1277" i="8" s="1"/>
  <c r="G1278" i="8" s="1"/>
  <c r="G1279" i="8" s="1"/>
  <c r="G1280" i="8" s="1"/>
  <c r="G1281" i="8" s="1"/>
  <c r="G1282" i="8" s="1"/>
  <c r="G1283" i="8" s="1"/>
  <c r="G1284" i="8" s="1"/>
  <c r="G1285" i="8" s="1"/>
  <c r="G1286" i="8" s="1"/>
  <c r="G1287" i="8" s="1"/>
  <c r="G1288" i="8" s="1"/>
  <c r="G1289" i="8" s="1"/>
  <c r="G1290" i="8" s="1"/>
  <c r="G1291" i="8" s="1"/>
  <c r="G1292" i="8" s="1"/>
  <c r="G1293" i="8" s="1"/>
  <c r="G1294" i="8" s="1"/>
  <c r="G1295" i="8" s="1"/>
  <c r="G1296" i="8" s="1"/>
  <c r="G1297" i="8" s="1"/>
  <c r="G1298" i="8" s="1"/>
  <c r="G1299" i="8" s="1"/>
  <c r="G1300" i="8" s="1"/>
  <c r="G1301" i="8" s="1"/>
  <c r="G1302" i="8" s="1"/>
  <c r="G1303" i="8" s="1"/>
  <c r="G1304" i="8" s="1"/>
  <c r="G1305" i="8" s="1"/>
  <c r="G1306" i="8" s="1"/>
  <c r="G886" i="10"/>
  <c r="G887" i="10" s="1"/>
  <c r="G888" i="10" s="1"/>
  <c r="G889" i="10" s="1"/>
  <c r="G890" i="10" s="1"/>
  <c r="C10" i="49"/>
  <c r="AC10" i="49" s="1"/>
  <c r="G1307" i="8"/>
  <c r="G1308" i="8" s="1"/>
  <c r="G1309" i="8" s="1"/>
  <c r="G1310" i="8" s="1"/>
  <c r="G1311" i="8" s="1"/>
  <c r="G1312" i="8" s="1"/>
  <c r="G1313" i="8" s="1"/>
  <c r="G1314" i="8" s="1"/>
  <c r="G1315" i="8" s="1"/>
  <c r="G1316" i="8" s="1"/>
  <c r="G1317" i="8" s="1"/>
  <c r="G1318" i="8" s="1"/>
  <c r="G1319" i="8" s="1"/>
  <c r="G1320" i="8" s="1"/>
  <c r="G1321" i="8" s="1"/>
  <c r="G1322" i="8" s="1"/>
  <c r="G1323" i="8" s="1"/>
  <c r="G1324" i="8" s="1"/>
  <c r="G1325" i="8" s="1"/>
  <c r="G1326" i="8" s="1"/>
  <c r="C18" i="49"/>
  <c r="AC18" i="49" s="1"/>
  <c r="G1306" i="9"/>
  <c r="G1307" i="9" s="1"/>
  <c r="G1308" i="9" s="1"/>
  <c r="G1309" i="9" s="1"/>
  <c r="G1310" i="9" s="1"/>
  <c r="G1311" i="9" s="1"/>
  <c r="G1312" i="9" s="1"/>
  <c r="G1313" i="9" s="1"/>
  <c r="G1314" i="9" s="1"/>
  <c r="G1315" i="9" s="1"/>
  <c r="G1036" i="37"/>
  <c r="G1037" i="37" s="1"/>
  <c r="G1038" i="37" s="1"/>
  <c r="G1039" i="37" s="1"/>
  <c r="G813" i="46"/>
  <c r="G814" i="46" s="1"/>
  <c r="G815" i="46" s="1"/>
  <c r="G816" i="46" s="1"/>
  <c r="G817" i="46" s="1"/>
  <c r="G818" i="46" s="1"/>
  <c r="G819" i="46" s="1"/>
  <c r="G820" i="46" s="1"/>
  <c r="G821" i="46" s="1"/>
  <c r="G822" i="46" s="1"/>
  <c r="G823" i="46" s="1"/>
  <c r="G824" i="46" s="1"/>
  <c r="G825" i="46" s="1"/>
  <c r="G826" i="46" s="1"/>
  <c r="G827" i="46" s="1"/>
  <c r="G828" i="46" s="1"/>
  <c r="G829" i="46" s="1"/>
  <c r="G830" i="46" s="1"/>
  <c r="G831" i="46" s="1"/>
  <c r="G832" i="46" s="1"/>
  <c r="G833" i="46" s="1"/>
  <c r="G834" i="46" s="1"/>
  <c r="G835" i="46" s="1"/>
  <c r="G836" i="46" s="1"/>
  <c r="G837" i="46" s="1"/>
  <c r="G838" i="46" s="1"/>
  <c r="G839" i="46" s="1"/>
  <c r="G840" i="46" s="1"/>
  <c r="G841" i="46" s="1"/>
  <c r="G842" i="46" s="1"/>
  <c r="G843" i="46" s="1"/>
  <c r="G844" i="46" s="1"/>
  <c r="G845" i="46" s="1"/>
  <c r="G846" i="46" s="1"/>
  <c r="G847" i="46" s="1"/>
  <c r="G848" i="46" s="1"/>
  <c r="G849" i="46" s="1"/>
  <c r="G850" i="46" s="1"/>
  <c r="G851" i="46" s="1"/>
  <c r="G852" i="46" s="1"/>
  <c r="G853" i="46" s="1"/>
  <c r="G854" i="46" s="1"/>
  <c r="G855" i="46" s="1"/>
  <c r="G811" i="27"/>
  <c r="G812" i="27" s="1"/>
  <c r="G813" i="27" s="1"/>
  <c r="G814" i="27" s="1"/>
  <c r="G815" i="27" s="1"/>
  <c r="G816" i="27" s="1"/>
  <c r="G817" i="27" s="1"/>
  <c r="G818" i="27" s="1"/>
  <c r="G819" i="27" s="1"/>
  <c r="G820" i="27" s="1"/>
  <c r="G821" i="27" s="1"/>
  <c r="G822" i="27" s="1"/>
  <c r="G823" i="27" s="1"/>
  <c r="G824" i="27" s="1"/>
  <c r="G825" i="27" s="1"/>
  <c r="G826" i="27" s="1"/>
  <c r="G827" i="27" s="1"/>
  <c r="G820" i="30"/>
  <c r="G821" i="30" s="1"/>
  <c r="G822" i="30" s="1"/>
  <c r="G823" i="30" s="1"/>
  <c r="G824" i="30" s="1"/>
  <c r="G825" i="30" s="1"/>
  <c r="G826" i="30" s="1"/>
  <c r="G827" i="30" s="1"/>
  <c r="G828" i="30" s="1"/>
  <c r="G829" i="30" s="1"/>
  <c r="G830" i="30" s="1"/>
  <c r="G831" i="30" s="1"/>
  <c r="G832" i="30" s="1"/>
  <c r="G774" i="16"/>
  <c r="G775" i="16" s="1"/>
  <c r="G776" i="16" s="1"/>
  <c r="G777" i="16" s="1"/>
  <c r="G778" i="16" s="1"/>
  <c r="G779" i="16" s="1"/>
  <c r="G780" i="16" s="1"/>
  <c r="G781" i="16" s="1"/>
  <c r="G782" i="16" s="1"/>
  <c r="G783" i="16" s="1"/>
  <c r="G784" i="16" s="1"/>
  <c r="G785" i="16" s="1"/>
  <c r="G786" i="16" s="1"/>
  <c r="G787" i="16" s="1"/>
  <c r="G788" i="16" s="1"/>
  <c r="G789" i="16" s="1"/>
  <c r="G790" i="16" s="1"/>
  <c r="G791" i="16" s="1"/>
  <c r="G792" i="16" s="1"/>
  <c r="G793" i="16" s="1"/>
  <c r="G957" i="38"/>
  <c r="G759" i="7"/>
  <c r="G760" i="7" s="1"/>
  <c r="G851" i="39"/>
  <c r="G852" i="39" s="1"/>
  <c r="G853" i="39" s="1"/>
  <c r="G854" i="39" s="1"/>
  <c r="G855" i="39" s="1"/>
  <c r="G856" i="39" s="1"/>
  <c r="G857" i="39" s="1"/>
  <c r="G858" i="39" s="1"/>
  <c r="G859" i="39" s="1"/>
  <c r="G860" i="39" s="1"/>
  <c r="G861" i="39" s="1"/>
  <c r="G862" i="39" s="1"/>
  <c r="G864" i="21"/>
  <c r="G865" i="21" s="1"/>
  <c r="G866" i="21" s="1"/>
  <c r="G867" i="21" s="1"/>
  <c r="G868" i="21" s="1"/>
  <c r="G693" i="42"/>
  <c r="G694" i="42" s="1"/>
  <c r="G695" i="42" s="1"/>
  <c r="G696" i="42" s="1"/>
  <c r="G697" i="42" s="1"/>
  <c r="G698" i="42" s="1"/>
  <c r="G699" i="42" s="1"/>
  <c r="G700" i="42" s="1"/>
  <c r="G701" i="42" s="1"/>
  <c r="G702" i="42" s="1"/>
  <c r="G703" i="42" s="1"/>
  <c r="G704" i="42" s="1"/>
  <c r="G705" i="42" s="1"/>
  <c r="G725" i="31"/>
  <c r="G726" i="31" s="1"/>
  <c r="G727" i="31" s="1"/>
  <c r="G728" i="31" s="1"/>
  <c r="G729" i="31" s="1"/>
  <c r="G730" i="31" s="1"/>
  <c r="G731" i="31" s="1"/>
  <c r="G732" i="31" s="1"/>
  <c r="G733" i="31" s="1"/>
  <c r="G734" i="31" s="1"/>
  <c r="G735" i="31" s="1"/>
  <c r="G736" i="31" s="1"/>
  <c r="G737" i="31" s="1"/>
  <c r="G738" i="31" s="1"/>
  <c r="G739" i="31" s="1"/>
  <c r="G740" i="31" s="1"/>
  <c r="G741" i="31" s="1"/>
  <c r="G742" i="31" s="1"/>
  <c r="G743" i="31" s="1"/>
  <c r="G744" i="31" s="1"/>
  <c r="G745" i="31" s="1"/>
  <c r="G746" i="31" s="1"/>
  <c r="G747" i="31" s="1"/>
  <c r="G748" i="31" s="1"/>
  <c r="G749" i="31" s="1"/>
  <c r="G750" i="31" s="1"/>
  <c r="G751" i="31" s="1"/>
  <c r="G752" i="31" s="1"/>
  <c r="G753" i="31" s="1"/>
  <c r="G754" i="31" s="1"/>
  <c r="G755" i="31" s="1"/>
  <c r="G756" i="31" s="1"/>
  <c r="G757" i="31" s="1"/>
  <c r="G758" i="31" s="1"/>
  <c r="G759" i="31" s="1"/>
  <c r="G706" i="42"/>
  <c r="G707" i="42" s="1"/>
  <c r="G710" i="34"/>
  <c r="G711" i="34" s="1"/>
  <c r="G667" i="13"/>
  <c r="G668" i="13" s="1"/>
  <c r="G669" i="13" s="1"/>
  <c r="G670" i="13" s="1"/>
  <c r="G671" i="13" s="1"/>
  <c r="G672" i="13" s="1"/>
  <c r="G673" i="13" s="1"/>
  <c r="G674" i="13" s="1"/>
  <c r="G675" i="13" s="1"/>
  <c r="G676" i="13" s="1"/>
  <c r="G677" i="13" s="1"/>
  <c r="G678" i="13" s="1"/>
  <c r="G679" i="13" s="1"/>
  <c r="G680" i="13" s="1"/>
  <c r="G681" i="13" s="1"/>
  <c r="G682" i="13" s="1"/>
  <c r="G683" i="13" s="1"/>
  <c r="G684" i="13" s="1"/>
  <c r="G685" i="13" s="1"/>
  <c r="G686" i="13" s="1"/>
  <c r="G687" i="13" s="1"/>
  <c r="G688" i="13" s="1"/>
  <c r="G689" i="13" s="1"/>
  <c r="G690" i="13" s="1"/>
  <c r="G691" i="13" s="1"/>
  <c r="G692" i="13" s="1"/>
  <c r="G695" i="15"/>
  <c r="G696" i="15" s="1"/>
  <c r="G697" i="15" s="1"/>
  <c r="G698" i="15" s="1"/>
  <c r="G699" i="15" s="1"/>
  <c r="G700" i="15" s="1"/>
  <c r="G701" i="15" s="1"/>
  <c r="G702" i="15" s="1"/>
  <c r="G703" i="15" s="1"/>
  <c r="G704" i="15" s="1"/>
  <c r="G705" i="15" s="1"/>
  <c r="G706" i="15" s="1"/>
  <c r="G707" i="15" s="1"/>
  <c r="G708" i="15" s="1"/>
  <c r="G709" i="15" s="1"/>
  <c r="G710" i="15" s="1"/>
  <c r="G711" i="15" s="1"/>
  <c r="G712" i="15" s="1"/>
  <c r="G713" i="15" s="1"/>
  <c r="G714" i="15" s="1"/>
  <c r="G715" i="15" s="1"/>
  <c r="G716" i="15" s="1"/>
  <c r="G717" i="15" s="1"/>
  <c r="G718" i="15" s="1"/>
  <c r="G719" i="15" s="1"/>
  <c r="G720" i="15" s="1"/>
  <c r="G721" i="15" s="1"/>
  <c r="G722" i="15" s="1"/>
  <c r="G723" i="15" s="1"/>
  <c r="G724" i="15" s="1"/>
  <c r="G725" i="15" s="1"/>
  <c r="G726" i="15" s="1"/>
  <c r="G727" i="15" s="1"/>
  <c r="G728" i="15" s="1"/>
  <c r="G729" i="15" s="1"/>
  <c r="G730" i="15" s="1"/>
  <c r="G731" i="15" s="1"/>
  <c r="G732" i="15" s="1"/>
  <c r="G733" i="15" s="1"/>
  <c r="G734" i="15" s="1"/>
  <c r="G735" i="15" s="1"/>
  <c r="G736" i="15" s="1"/>
  <c r="G737" i="15" s="1"/>
  <c r="G738" i="15" s="1"/>
  <c r="G739" i="15" s="1"/>
  <c r="G740" i="15" s="1"/>
  <c r="G741" i="15" s="1"/>
  <c r="G742" i="15" s="1"/>
  <c r="G689" i="47"/>
  <c r="G690" i="47"/>
  <c r="G691" i="47" s="1"/>
  <c r="G692" i="47" s="1"/>
  <c r="G661" i="23"/>
  <c r="G662" i="23" s="1"/>
  <c r="G632" i="12"/>
  <c r="G633" i="12" s="1"/>
  <c r="G634" i="12" s="1"/>
  <c r="G631" i="45"/>
  <c r="G632" i="45" s="1"/>
  <c r="G633" i="45" s="1"/>
  <c r="G634" i="45" s="1"/>
  <c r="G635" i="45" s="1"/>
  <c r="G636" i="45" s="1"/>
  <c r="G637" i="45" s="1"/>
  <c r="G638" i="45" s="1"/>
  <c r="G639" i="45" s="1"/>
  <c r="G640" i="45" s="1"/>
  <c r="G641" i="45" s="1"/>
  <c r="G642" i="45" s="1"/>
  <c r="G643" i="45" s="1"/>
  <c r="G644" i="45" s="1"/>
  <c r="G645" i="45" s="1"/>
  <c r="G609" i="2"/>
  <c r="G610" i="2" s="1"/>
  <c r="G611" i="2" s="1"/>
  <c r="G612" i="2" s="1"/>
  <c r="G613" i="2" s="1"/>
  <c r="G614" i="2" s="1"/>
  <c r="G655" i="3"/>
  <c r="G420" i="14"/>
  <c r="G421" i="14" s="1"/>
  <c r="G422" i="14" s="1"/>
  <c r="G423" i="14" s="1"/>
  <c r="G424" i="14" s="1"/>
  <c r="G891" i="10" l="1"/>
  <c r="G892" i="10" s="1"/>
  <c r="G893" i="10" s="1"/>
  <c r="G894" i="10" s="1"/>
  <c r="G895" i="10" s="1"/>
  <c r="G896" i="10" s="1"/>
  <c r="G897" i="10" s="1"/>
  <c r="G898" i="10" s="1"/>
  <c r="G899" i="10" s="1"/>
  <c r="G900" i="10" s="1"/>
  <c r="G901" i="10" s="1"/>
  <c r="G902" i="10" s="1"/>
  <c r="G903" i="10" s="1"/>
  <c r="G904" i="10" s="1"/>
  <c r="G905" i="10" s="1"/>
  <c r="G906" i="10" s="1"/>
  <c r="G907" i="10" s="1"/>
  <c r="G908" i="10" s="1"/>
  <c r="G909" i="10" s="1"/>
  <c r="G910" i="10" s="1"/>
  <c r="G911" i="10" s="1"/>
  <c r="G912" i="10" s="1"/>
  <c r="G913" i="10" s="1"/>
  <c r="G914" i="10" s="1"/>
  <c r="C28" i="49"/>
  <c r="AC28" i="49" s="1"/>
  <c r="G1325" i="24"/>
  <c r="G1326" i="24" s="1"/>
  <c r="G1327" i="24" s="1"/>
  <c r="G1328" i="24" s="1"/>
  <c r="G1329" i="24" s="1"/>
  <c r="G1330" i="24" s="1"/>
  <c r="G1331" i="24" s="1"/>
  <c r="G1332" i="24" s="1"/>
  <c r="G1333" i="24" s="1"/>
  <c r="G1334" i="24" s="1"/>
  <c r="G1335" i="24" s="1"/>
  <c r="G1336" i="24" s="1"/>
  <c r="G1337" i="24" s="1"/>
  <c r="G1338" i="24" s="1"/>
  <c r="G1339" i="24" s="1"/>
  <c r="G1340" i="24" s="1"/>
  <c r="G1341" i="24" s="1"/>
  <c r="G1342" i="24" s="1"/>
  <c r="G1343" i="24" s="1"/>
  <c r="G1344" i="24" s="1"/>
  <c r="G1040" i="37"/>
  <c r="G1041" i="37" s="1"/>
  <c r="G1042" i="37" s="1"/>
  <c r="G1050" i="37" s="1"/>
  <c r="G1051" i="37" s="1"/>
  <c r="G1052" i="37" s="1"/>
  <c r="G1053" i="37" s="1"/>
  <c r="G1054" i="37" s="1"/>
  <c r="G1055" i="37" s="1"/>
  <c r="G1056" i="37" s="1"/>
  <c r="G1057" i="37" s="1"/>
  <c r="G1058" i="37" s="1"/>
  <c r="G1059" i="37" s="1"/>
  <c r="G1060" i="37" s="1"/>
  <c r="G1061" i="37" s="1"/>
  <c r="G1062" i="37" s="1"/>
  <c r="G1063" i="37" s="1"/>
  <c r="G1064" i="37" s="1"/>
  <c r="G1065" i="37" s="1"/>
  <c r="G1066" i="37" s="1"/>
  <c r="G1067" i="37" s="1"/>
  <c r="G1068" i="37" s="1"/>
  <c r="G1069" i="37" s="1"/>
  <c r="G1070" i="37" s="1"/>
  <c r="G1071" i="37" s="1"/>
  <c r="G1072" i="37" s="1"/>
  <c r="G1073" i="37" s="1"/>
  <c r="G1074" i="37" s="1"/>
  <c r="G1075" i="37" s="1"/>
  <c r="G1076" i="37" s="1"/>
  <c r="G1077" i="37" s="1"/>
  <c r="G1078" i="37" s="1"/>
  <c r="G1079" i="37" s="1"/>
  <c r="G1080" i="37" s="1"/>
  <c r="G1081" i="37" s="1"/>
  <c r="G1082" i="37" s="1"/>
  <c r="G1083" i="37" s="1"/>
  <c r="G1084" i="37" s="1"/>
  <c r="G1085" i="37" s="1"/>
  <c r="G1086" i="37" s="1"/>
  <c r="G1087" i="37" s="1"/>
  <c r="G1088" i="37" s="1"/>
  <c r="G1089" i="37" s="1"/>
  <c r="G1090" i="37" s="1"/>
  <c r="G1091" i="37" s="1"/>
  <c r="G1092" i="37" s="1"/>
  <c r="G1093" i="37" s="1"/>
  <c r="G1094" i="37" s="1"/>
  <c r="G1095" i="37" s="1"/>
  <c r="G1096" i="37" s="1"/>
  <c r="G1097" i="37" s="1"/>
  <c r="G1098" i="37" s="1"/>
  <c r="G1099" i="37" s="1"/>
  <c r="G1100" i="37" s="1"/>
  <c r="G1101" i="37" s="1"/>
  <c r="G1102" i="37" s="1"/>
  <c r="G1103" i="37" s="1"/>
  <c r="G1104" i="37" s="1"/>
  <c r="G1105" i="37" s="1"/>
  <c r="G1106" i="37" s="1"/>
  <c r="G1107" i="37" s="1"/>
  <c r="G1108" i="37" s="1"/>
  <c r="G1109" i="37" s="1"/>
  <c r="G1110" i="37" s="1"/>
  <c r="G1111" i="37" s="1"/>
  <c r="G1112" i="37" s="1"/>
  <c r="G1113" i="37" s="1"/>
  <c r="G1114" i="37" s="1"/>
  <c r="G1115" i="37" s="1"/>
  <c r="G1116" i="37" s="1"/>
  <c r="G1117" i="37" s="1"/>
  <c r="G1118" i="37" s="1"/>
  <c r="G1119" i="37" s="1"/>
  <c r="G1120" i="37" s="1"/>
  <c r="G1121" i="37" s="1"/>
  <c r="G1122" i="37" s="1"/>
  <c r="G1123" i="37" s="1"/>
  <c r="G1124" i="37" s="1"/>
  <c r="G1125" i="37" s="1"/>
  <c r="G1126" i="37" s="1"/>
  <c r="G1127" i="37" s="1"/>
  <c r="G1128" i="37" s="1"/>
  <c r="G1129" i="37" s="1"/>
  <c r="G1130" i="37" s="1"/>
  <c r="G1131" i="37" s="1"/>
  <c r="G1132" i="37" s="1"/>
  <c r="G1133" i="37" s="1"/>
  <c r="G1134" i="37" s="1"/>
  <c r="G1135" i="37" s="1"/>
  <c r="G1136" i="37" s="1"/>
  <c r="G1137" i="37" s="1"/>
  <c r="G1138" i="37" s="1"/>
  <c r="G1139" i="37" s="1"/>
  <c r="G1140" i="37" s="1"/>
  <c r="G1141" i="37" s="1"/>
  <c r="G1142" i="37" s="1"/>
  <c r="G1143" i="37" s="1"/>
  <c r="G1144" i="37" s="1"/>
  <c r="G1145" i="37" s="1"/>
  <c r="G1146" i="37" s="1"/>
  <c r="G1147" i="37" s="1"/>
  <c r="G1148" i="37" s="1"/>
  <c r="G1149" i="37" s="1"/>
  <c r="G1150" i="37" s="1"/>
  <c r="G1151" i="37" s="1"/>
  <c r="G1152" i="37" s="1"/>
  <c r="G1153" i="37" s="1"/>
  <c r="G1154" i="37" s="1"/>
  <c r="G1155" i="37" s="1"/>
  <c r="G1156" i="37" s="1"/>
  <c r="G1157" i="37" s="1"/>
  <c r="G1158" i="37" s="1"/>
  <c r="G1159" i="37" s="1"/>
  <c r="G1160" i="37" s="1"/>
  <c r="G1161" i="37" s="1"/>
  <c r="G1162" i="37" s="1"/>
  <c r="G1163" i="37" s="1"/>
  <c r="G1164" i="37" s="1"/>
  <c r="G1165" i="37" s="1"/>
  <c r="G1166" i="37" s="1"/>
  <c r="G1167" i="37" s="1"/>
  <c r="G1168" i="37" s="1"/>
  <c r="G1169" i="37" s="1"/>
  <c r="G1170" i="37" s="1"/>
  <c r="G1171" i="37" s="1"/>
  <c r="G1172" i="37" s="1"/>
  <c r="G1173" i="37" s="1"/>
  <c r="G1174" i="37" s="1"/>
  <c r="G1175" i="37" s="1"/>
  <c r="G1176" i="37" s="1"/>
  <c r="G1177" i="37" s="1"/>
  <c r="G1178" i="37" s="1"/>
  <c r="G1179" i="37" s="1"/>
  <c r="G1180" i="37" s="1"/>
  <c r="G1181" i="37" s="1"/>
  <c r="G1182" i="37" s="1"/>
  <c r="G1183" i="37" s="1"/>
  <c r="G1184" i="37" s="1"/>
  <c r="G1185" i="37" s="1"/>
  <c r="G1186" i="37" s="1"/>
  <c r="G1187" i="37" s="1"/>
  <c r="G1188" i="37" s="1"/>
  <c r="G1189" i="37" s="1"/>
  <c r="G1190" i="37" s="1"/>
  <c r="G1191" i="37" s="1"/>
  <c r="G1192" i="37" s="1"/>
  <c r="G1193" i="37" s="1"/>
  <c r="G1194" i="37" s="1"/>
  <c r="G1195" i="37" s="1"/>
  <c r="G1196" i="37" s="1"/>
  <c r="G1197" i="37" s="1"/>
  <c r="G1198" i="37" s="1"/>
  <c r="G1199" i="37" s="1"/>
  <c r="G1200" i="37" s="1"/>
  <c r="G1201" i="37" s="1"/>
  <c r="G1202" i="37" s="1"/>
  <c r="G1203" i="37" s="1"/>
  <c r="G1204" i="37" s="1"/>
  <c r="G1205" i="37" s="1"/>
  <c r="G1206" i="37" s="1"/>
  <c r="G1207" i="37" s="1"/>
  <c r="G1208" i="37" s="1"/>
  <c r="G1209" i="37" s="1"/>
  <c r="G1210" i="37" s="1"/>
  <c r="G1211" i="37" s="1"/>
  <c r="G1212" i="37" s="1"/>
  <c r="G1213" i="37" s="1"/>
  <c r="G1214" i="37" s="1"/>
  <c r="G1215" i="37" s="1"/>
  <c r="G1216" i="37" s="1"/>
  <c r="G1217" i="37" s="1"/>
  <c r="G1218" i="37" s="1"/>
  <c r="G1219" i="37" s="1"/>
  <c r="G1220" i="37" s="1"/>
  <c r="G1221" i="37" s="1"/>
  <c r="G1222" i="37" s="1"/>
  <c r="G1223" i="37" s="1"/>
  <c r="G1224" i="37" s="1"/>
  <c r="G1225" i="37" s="1"/>
  <c r="G1226" i="37" s="1"/>
  <c r="G1227" i="37" s="1"/>
  <c r="G1228" i="37" s="1"/>
  <c r="G1229" i="37" s="1"/>
  <c r="G1230" i="37" s="1"/>
  <c r="G1231" i="37" s="1"/>
  <c r="G1232" i="37" s="1"/>
  <c r="G1233" i="37" s="1"/>
  <c r="G1234" i="37" s="1"/>
  <c r="G1235" i="37" s="1"/>
  <c r="G1236" i="37" s="1"/>
  <c r="G1237" i="37" s="1"/>
  <c r="G1238" i="37" s="1"/>
  <c r="G1239" i="37" s="1"/>
  <c r="G1240" i="37" s="1"/>
  <c r="G1241" i="37" s="1"/>
  <c r="G1242" i="37" s="1"/>
  <c r="G1243" i="37" s="1"/>
  <c r="G1244" i="37" s="1"/>
  <c r="G1245" i="37" s="1"/>
  <c r="G1246" i="37" s="1"/>
  <c r="G1247" i="37" s="1"/>
  <c r="G1248" i="37" s="1"/>
  <c r="G1249" i="37" s="1"/>
  <c r="G1250" i="37" s="1"/>
  <c r="G1251" i="37" s="1"/>
  <c r="G1252" i="37" s="1"/>
  <c r="G1253" i="37" s="1"/>
  <c r="G1254" i="37" s="1"/>
  <c r="G1255" i="37" s="1"/>
  <c r="G1256" i="37" s="1"/>
  <c r="G1257" i="37" s="1"/>
  <c r="G1258" i="37" s="1"/>
  <c r="G1259" i="37" s="1"/>
  <c r="G1260" i="37" s="1"/>
  <c r="G1261" i="37" s="1"/>
  <c r="G1262" i="37" s="1"/>
  <c r="G1263" i="37" s="1"/>
  <c r="G1264" i="37" s="1"/>
  <c r="G1265" i="37" s="1"/>
  <c r="G1266" i="37" s="1"/>
  <c r="G1267" i="37" s="1"/>
  <c r="G1268" i="37" s="1"/>
  <c r="G1269" i="37" s="1"/>
  <c r="G1270" i="37" s="1"/>
  <c r="G1271" i="37" s="1"/>
  <c r="G1272" i="37" s="1"/>
  <c r="G1273" i="37" s="1"/>
  <c r="G1274" i="37" s="1"/>
  <c r="G1275" i="37" s="1"/>
  <c r="G1276" i="37" s="1"/>
  <c r="G1277" i="37" s="1"/>
  <c r="G1278" i="37" s="1"/>
  <c r="G1279" i="37" s="1"/>
  <c r="G1280" i="37" s="1"/>
  <c r="G1281" i="37" s="1"/>
  <c r="G1282" i="37" s="1"/>
  <c r="G1283" i="37" s="1"/>
  <c r="G1284" i="37" s="1"/>
  <c r="G1285" i="37" s="1"/>
  <c r="G1286" i="37" s="1"/>
  <c r="G1287" i="37" s="1"/>
  <c r="G1288" i="37" s="1"/>
  <c r="G1289" i="37" s="1"/>
  <c r="G1290" i="37" s="1"/>
  <c r="G1291" i="37" s="1"/>
  <c r="G1292" i="37" s="1"/>
  <c r="G1293" i="37" s="1"/>
  <c r="G1294" i="37" s="1"/>
  <c r="G1295" i="37" s="1"/>
  <c r="G1296" i="37" s="1"/>
  <c r="G1297" i="37" s="1"/>
  <c r="G1298" i="37" s="1"/>
  <c r="G1299" i="37" s="1"/>
  <c r="G1300" i="37" s="1"/>
  <c r="G1301" i="37" s="1"/>
  <c r="G1302" i="37" s="1"/>
  <c r="G1303" i="37" s="1"/>
  <c r="G1304" i="37" s="1"/>
  <c r="G1305" i="37" s="1"/>
  <c r="G1306" i="37" s="1"/>
  <c r="G915" i="10"/>
  <c r="G916" i="10" s="1"/>
  <c r="G917" i="10" s="1"/>
  <c r="G918" i="10" s="1"/>
  <c r="G919" i="10" s="1"/>
  <c r="G920" i="10" s="1"/>
  <c r="G921" i="10" s="1"/>
  <c r="G922" i="10" s="1"/>
  <c r="C40" i="49"/>
  <c r="AC40" i="49" s="1"/>
  <c r="G1307" i="37"/>
  <c r="G1308" i="37" s="1"/>
  <c r="G1309" i="37" s="1"/>
  <c r="G1310" i="37" s="1"/>
  <c r="G1311" i="37" s="1"/>
  <c r="G1312" i="37" s="1"/>
  <c r="G1313" i="37" s="1"/>
  <c r="G1314" i="37" s="1"/>
  <c r="G1315" i="37" s="1"/>
  <c r="G828" i="27"/>
  <c r="G829" i="27" s="1"/>
  <c r="G830" i="27" s="1"/>
  <c r="G831" i="27" s="1"/>
  <c r="G832" i="27" s="1"/>
  <c r="G833" i="27" s="1"/>
  <c r="G834" i="27" s="1"/>
  <c r="G835" i="27" s="1"/>
  <c r="G836" i="27" s="1"/>
  <c r="G837" i="27" s="1"/>
  <c r="G838" i="27" s="1"/>
  <c r="G839" i="27" s="1"/>
  <c r="G840" i="27" s="1"/>
  <c r="G856" i="46"/>
  <c r="G857" i="46" s="1"/>
  <c r="G858" i="46" s="1"/>
  <c r="G859" i="46" s="1"/>
  <c r="G860" i="46" s="1"/>
  <c r="G861" i="46" s="1"/>
  <c r="G862" i="46" s="1"/>
  <c r="G863" i="46" s="1"/>
  <c r="G864" i="46" s="1"/>
  <c r="G865" i="46" s="1"/>
  <c r="G866" i="46" s="1"/>
  <c r="G867" i="46" s="1"/>
  <c r="G868" i="46" s="1"/>
  <c r="G869" i="46" s="1"/>
  <c r="G870" i="46" s="1"/>
  <c r="G958" i="38"/>
  <c r="G959" i="38" s="1"/>
  <c r="G960" i="38" s="1"/>
  <c r="G961" i="38" s="1"/>
  <c r="G962" i="38" s="1"/>
  <c r="G963" i="38" s="1"/>
  <c r="G964" i="38" s="1"/>
  <c r="G965" i="38" s="1"/>
  <c r="G966" i="38" s="1"/>
  <c r="G967" i="38" s="1"/>
  <c r="G794" i="16"/>
  <c r="G795" i="16" s="1"/>
  <c r="G796" i="16" s="1"/>
  <c r="G797" i="16" s="1"/>
  <c r="G798" i="16" s="1"/>
  <c r="G799" i="16" s="1"/>
  <c r="G800" i="16" s="1"/>
  <c r="G801" i="16" s="1"/>
  <c r="G802" i="16" s="1"/>
  <c r="G803" i="16" s="1"/>
  <c r="G804" i="16" s="1"/>
  <c r="G805" i="16" s="1"/>
  <c r="G806" i="16" s="1"/>
  <c r="G807" i="16" s="1"/>
  <c r="G808" i="16" s="1"/>
  <c r="G809" i="16" s="1"/>
  <c r="G810" i="16" s="1"/>
  <c r="G833" i="30"/>
  <c r="G834" i="30" s="1"/>
  <c r="G835" i="30" s="1"/>
  <c r="G836" i="30" s="1"/>
  <c r="G837" i="30" s="1"/>
  <c r="G811" i="16"/>
  <c r="G761" i="7"/>
  <c r="G762" i="7" s="1"/>
  <c r="G763" i="7" s="1"/>
  <c r="G764" i="7" s="1"/>
  <c r="G765" i="7" s="1"/>
  <c r="G760" i="31"/>
  <c r="G761" i="31" s="1"/>
  <c r="G762" i="31" s="1"/>
  <c r="G763" i="31" s="1"/>
  <c r="G764" i="31" s="1"/>
  <c r="G765" i="31" s="1"/>
  <c r="G766" i="31" s="1"/>
  <c r="G767" i="31" s="1"/>
  <c r="G768" i="31" s="1"/>
  <c r="G769" i="31" s="1"/>
  <c r="G770" i="31" s="1"/>
  <c r="G771" i="31" s="1"/>
  <c r="G863" i="39"/>
  <c r="G864" i="39" s="1"/>
  <c r="G865" i="39" s="1"/>
  <c r="G866" i="39" s="1"/>
  <c r="G867" i="39" s="1"/>
  <c r="G868" i="39" s="1"/>
  <c r="G869" i="39" s="1"/>
  <c r="G870" i="39" s="1"/>
  <c r="G871" i="39" s="1"/>
  <c r="G872" i="39" s="1"/>
  <c r="G869" i="21"/>
  <c r="G870" i="21" s="1"/>
  <c r="G871" i="21" s="1"/>
  <c r="G872" i="21" s="1"/>
  <c r="G873" i="21" s="1"/>
  <c r="G874" i="21" s="1"/>
  <c r="G875" i="21" s="1"/>
  <c r="G876" i="21" s="1"/>
  <c r="G877" i="21" s="1"/>
  <c r="G878" i="21" s="1"/>
  <c r="G879" i="21" s="1"/>
  <c r="G880" i="21" s="1"/>
  <c r="G881" i="21" s="1"/>
  <c r="G882" i="21" s="1"/>
  <c r="G883" i="21" s="1"/>
  <c r="G884" i="21" s="1"/>
  <c r="G885" i="21" s="1"/>
  <c r="G886" i="21" s="1"/>
  <c r="G887" i="21" s="1"/>
  <c r="G888" i="21" s="1"/>
  <c r="G889" i="21" s="1"/>
  <c r="G890" i="21" s="1"/>
  <c r="G891" i="21" s="1"/>
  <c r="G892" i="21" s="1"/>
  <c r="G893" i="21" s="1"/>
  <c r="G894" i="21" s="1"/>
  <c r="G895" i="21" s="1"/>
  <c r="G896" i="21" s="1"/>
  <c r="G897" i="21" s="1"/>
  <c r="G898" i="21" s="1"/>
  <c r="G899" i="21" s="1"/>
  <c r="G900" i="21" s="1"/>
  <c r="G901" i="21" s="1"/>
  <c r="G902" i="21" s="1"/>
  <c r="G693" i="13"/>
  <c r="G694" i="13" s="1"/>
  <c r="G695" i="13" s="1"/>
  <c r="G696" i="13" s="1"/>
  <c r="G697" i="13" s="1"/>
  <c r="G698" i="13" s="1"/>
  <c r="G699" i="13" s="1"/>
  <c r="G712" i="34"/>
  <c r="G713" i="34" s="1"/>
  <c r="G714" i="34" s="1"/>
  <c r="G715" i="34" s="1"/>
  <c r="G716" i="34" s="1"/>
  <c r="G717" i="34" s="1"/>
  <c r="G718" i="34" s="1"/>
  <c r="G719" i="34" s="1"/>
  <c r="G708" i="42"/>
  <c r="G709" i="42" s="1"/>
  <c r="G710" i="42" s="1"/>
  <c r="G711" i="42" s="1"/>
  <c r="G712" i="42" s="1"/>
  <c r="G713" i="42" s="1"/>
  <c r="G714" i="42" s="1"/>
  <c r="G715" i="42" s="1"/>
  <c r="G716" i="42" s="1"/>
  <c r="G717" i="42" s="1"/>
  <c r="G718" i="42" s="1"/>
  <c r="G719" i="42" s="1"/>
  <c r="G720" i="42" s="1"/>
  <c r="G721" i="42" s="1"/>
  <c r="G722" i="42" s="1"/>
  <c r="G723" i="42" s="1"/>
  <c r="G724" i="42" s="1"/>
  <c r="G725" i="42" s="1"/>
  <c r="G726" i="42" s="1"/>
  <c r="G727" i="42" s="1"/>
  <c r="G728" i="42" s="1"/>
  <c r="G729" i="42" s="1"/>
  <c r="G730" i="42" s="1"/>
  <c r="G731" i="42" s="1"/>
  <c r="G732" i="42" s="1"/>
  <c r="G733" i="42" s="1"/>
  <c r="G734" i="42" s="1"/>
  <c r="G735" i="42" s="1"/>
  <c r="G743" i="15"/>
  <c r="G744" i="15" s="1"/>
  <c r="G745" i="15" s="1"/>
  <c r="G746" i="15" s="1"/>
  <c r="G747" i="15" s="1"/>
  <c r="G748" i="15" s="1"/>
  <c r="G749" i="15" s="1"/>
  <c r="G750" i="15" s="1"/>
  <c r="G751" i="15" s="1"/>
  <c r="G752" i="15" s="1"/>
  <c r="G753" i="15" s="1"/>
  <c r="G754" i="15" s="1"/>
  <c r="G748" i="22"/>
  <c r="G749" i="22" s="1"/>
  <c r="G750" i="22" s="1"/>
  <c r="G751" i="22" s="1"/>
  <c r="G752" i="22" s="1"/>
  <c r="G753" i="22" s="1"/>
  <c r="G754" i="22" s="1"/>
  <c r="G755" i="22" s="1"/>
  <c r="G756" i="22" s="1"/>
  <c r="G757" i="22" s="1"/>
  <c r="G758" i="22" s="1"/>
  <c r="G759" i="22" s="1"/>
  <c r="G760" i="22" s="1"/>
  <c r="G761" i="22" s="1"/>
  <c r="G762" i="22" s="1"/>
  <c r="G763" i="22" s="1"/>
  <c r="G764" i="22" s="1"/>
  <c r="G765" i="22" s="1"/>
  <c r="G766" i="22" s="1"/>
  <c r="G767" i="22" s="1"/>
  <c r="G768" i="22" s="1"/>
  <c r="G769" i="22" s="1"/>
  <c r="G770" i="22" s="1"/>
  <c r="G771" i="22" s="1"/>
  <c r="G772" i="22" s="1"/>
  <c r="G773" i="22" s="1"/>
  <c r="G774" i="22" s="1"/>
  <c r="G775" i="22" s="1"/>
  <c r="G693" i="47"/>
  <c r="G694" i="47" s="1"/>
  <c r="G695" i="47" s="1"/>
  <c r="G696" i="47" s="1"/>
  <c r="G697" i="47" s="1"/>
  <c r="G698" i="47" s="1"/>
  <c r="G699" i="47" s="1"/>
  <c r="G700" i="47" s="1"/>
  <c r="G701" i="47" s="1"/>
  <c r="G702" i="47" s="1"/>
  <c r="G703" i="47" s="1"/>
  <c r="G704" i="47" s="1"/>
  <c r="G705" i="47" s="1"/>
  <c r="G706" i="47" s="1"/>
  <c r="G707" i="47" s="1"/>
  <c r="G708" i="47" s="1"/>
  <c r="G709" i="47" s="1"/>
  <c r="G710" i="47" s="1"/>
  <c r="G711" i="47" s="1"/>
  <c r="G712" i="47" s="1"/>
  <c r="G713" i="47" s="1"/>
  <c r="G714" i="47" s="1"/>
  <c r="G715" i="47" s="1"/>
  <c r="G716" i="47" s="1"/>
  <c r="G717" i="47" s="1"/>
  <c r="G718" i="47" s="1"/>
  <c r="G719" i="47" s="1"/>
  <c r="G720" i="47" s="1"/>
  <c r="G721" i="47" s="1"/>
  <c r="G722" i="47" s="1"/>
  <c r="G723" i="47" s="1"/>
  <c r="G724" i="47" s="1"/>
  <c r="G725" i="47" s="1"/>
  <c r="G726" i="47" s="1"/>
  <c r="G727" i="47" s="1"/>
  <c r="G728" i="47" s="1"/>
  <c r="G729" i="47" s="1"/>
  <c r="G730" i="47" s="1"/>
  <c r="G663" i="23"/>
  <c r="G664" i="23" s="1"/>
  <c r="G665" i="23" s="1"/>
  <c r="G666" i="23" s="1"/>
  <c r="G667" i="23" s="1"/>
  <c r="G668" i="23" s="1"/>
  <c r="G669" i="23" s="1"/>
  <c r="G670" i="23" s="1"/>
  <c r="G671" i="23" s="1"/>
  <c r="G672" i="23" s="1"/>
  <c r="G673" i="23" s="1"/>
  <c r="G674" i="23" s="1"/>
  <c r="G646" i="45"/>
  <c r="G647" i="45" s="1"/>
  <c r="G648" i="45" s="1"/>
  <c r="G649" i="45" s="1"/>
  <c r="G635" i="12"/>
  <c r="G636" i="12" s="1"/>
  <c r="G637" i="12" s="1"/>
  <c r="G638" i="12" s="1"/>
  <c r="G639" i="12" s="1"/>
  <c r="G640" i="12" s="1"/>
  <c r="G641" i="12" s="1"/>
  <c r="G642" i="12" s="1"/>
  <c r="G643" i="12" s="1"/>
  <c r="G644" i="12" s="1"/>
  <c r="G645" i="12" s="1"/>
  <c r="G646" i="12" s="1"/>
  <c r="G647" i="12" s="1"/>
  <c r="G648" i="12" s="1"/>
  <c r="G649" i="12" s="1"/>
  <c r="G615" i="2"/>
  <c r="G616" i="2" s="1"/>
  <c r="G617" i="2" s="1"/>
  <c r="G618" i="2" s="1"/>
  <c r="G619" i="2" s="1"/>
  <c r="G620" i="2" s="1"/>
  <c r="G621" i="2" s="1"/>
  <c r="G622" i="2" s="1"/>
  <c r="G777" i="40"/>
  <c r="G778" i="40" s="1"/>
  <c r="G779" i="40" s="1"/>
  <c r="G650" i="12"/>
  <c r="G651" i="12" s="1"/>
  <c r="G652" i="12" s="1"/>
  <c r="G653" i="12" s="1"/>
  <c r="G654" i="12" s="1"/>
  <c r="G655" i="12" s="1"/>
  <c r="G656" i="12" s="1"/>
  <c r="G657" i="12" s="1"/>
  <c r="G658" i="12" s="1"/>
  <c r="G659" i="12" s="1"/>
  <c r="G660" i="12" s="1"/>
  <c r="G661" i="12" s="1"/>
  <c r="G662" i="12" s="1"/>
  <c r="G663" i="12" s="1"/>
  <c r="G664" i="12" s="1"/>
  <c r="G665" i="12" s="1"/>
  <c r="G666" i="12" s="1"/>
  <c r="G667" i="12" s="1"/>
  <c r="G668" i="12" s="1"/>
  <c r="G669" i="12" s="1"/>
  <c r="G670" i="12" s="1"/>
  <c r="G671" i="12" s="1"/>
  <c r="G672" i="12" s="1"/>
  <c r="G673" i="12" s="1"/>
  <c r="G674" i="12" s="1"/>
  <c r="G675" i="12" s="1"/>
  <c r="G676" i="12" s="1"/>
  <c r="G677" i="12" s="1"/>
  <c r="G678" i="12" s="1"/>
  <c r="G679" i="12" s="1"/>
  <c r="G680" i="12" s="1"/>
  <c r="G681" i="12" s="1"/>
  <c r="G682" i="12" s="1"/>
  <c r="G683" i="12" s="1"/>
  <c r="G684" i="12" s="1"/>
  <c r="G685" i="12" s="1"/>
  <c r="G686" i="12" s="1"/>
  <c r="G687" i="12" s="1"/>
  <c r="G688" i="12" s="1"/>
  <c r="G689" i="12" s="1"/>
  <c r="G690" i="12" s="1"/>
  <c r="G691" i="12" s="1"/>
  <c r="G692" i="12" s="1"/>
  <c r="G693" i="12" s="1"/>
  <c r="G694" i="12" s="1"/>
  <c r="G695" i="12" s="1"/>
  <c r="G696" i="12" s="1"/>
  <c r="G697" i="12" s="1"/>
  <c r="G698" i="12" s="1"/>
  <c r="G699" i="12" s="1"/>
  <c r="G700" i="12" s="1"/>
  <c r="G656" i="3"/>
  <c r="G657" i="3" s="1"/>
  <c r="G658" i="3" s="1"/>
  <c r="G659" i="3" s="1"/>
  <c r="G425" i="14"/>
  <c r="G426" i="14" s="1"/>
  <c r="G427" i="14" s="1"/>
  <c r="G428" i="14" s="1"/>
  <c r="G429" i="14" s="1"/>
  <c r="G430" i="14" s="1"/>
  <c r="G431" i="14" s="1"/>
  <c r="G432" i="14" s="1"/>
  <c r="G433" i="14" s="1"/>
  <c r="G434" i="14" s="1"/>
  <c r="G923" i="10" l="1"/>
  <c r="G924" i="10" s="1"/>
  <c r="G925" i="10" s="1"/>
  <c r="G926" i="10" s="1"/>
  <c r="G927" i="10" s="1"/>
  <c r="G928" i="10" s="1"/>
  <c r="G929" i="10" s="1"/>
  <c r="G930" i="10" s="1"/>
  <c r="G931" i="10" s="1"/>
  <c r="G871" i="46"/>
  <c r="G872" i="46" s="1"/>
  <c r="G873" i="46" s="1"/>
  <c r="G874" i="46" s="1"/>
  <c r="G875" i="46" s="1"/>
  <c r="G943" i="11"/>
  <c r="G944" i="11" s="1"/>
  <c r="G945" i="11" s="1"/>
  <c r="G946" i="11" s="1"/>
  <c r="G838" i="30"/>
  <c r="G839" i="30" s="1"/>
  <c r="G840" i="30" s="1"/>
  <c r="G841" i="27"/>
  <c r="G842" i="27" s="1"/>
  <c r="G968" i="38"/>
  <c r="G969" i="38" s="1"/>
  <c r="G970" i="38" s="1"/>
  <c r="G971" i="38" s="1"/>
  <c r="G972" i="38" s="1"/>
  <c r="G973" i="38" s="1"/>
  <c r="G974" i="38" s="1"/>
  <c r="G975" i="38" s="1"/>
  <c r="G976" i="38" s="1"/>
  <c r="G977" i="38" s="1"/>
  <c r="G812" i="16"/>
  <c r="G813" i="16" s="1"/>
  <c r="G814" i="16" s="1"/>
  <c r="G815" i="16" s="1"/>
  <c r="G816" i="16" s="1"/>
  <c r="G817" i="16" s="1"/>
  <c r="G818" i="16" s="1"/>
  <c r="G819" i="16" s="1"/>
  <c r="G820" i="16" s="1"/>
  <c r="G821" i="16" s="1"/>
  <c r="G822" i="16" s="1"/>
  <c r="G823" i="16" s="1"/>
  <c r="G824" i="16" s="1"/>
  <c r="G825" i="16" s="1"/>
  <c r="G826" i="16" s="1"/>
  <c r="G766" i="7"/>
  <c r="G767" i="7" s="1"/>
  <c r="G768" i="7" s="1"/>
  <c r="G769" i="7" s="1"/>
  <c r="G770" i="7" s="1"/>
  <c r="G736" i="42"/>
  <c r="G737" i="42" s="1"/>
  <c r="G738" i="42" s="1"/>
  <c r="G739" i="42" s="1"/>
  <c r="G740" i="42" s="1"/>
  <c r="G741" i="42" s="1"/>
  <c r="G742" i="42" s="1"/>
  <c r="G743" i="42" s="1"/>
  <c r="G744" i="42" s="1"/>
  <c r="G745" i="42" s="1"/>
  <c r="G746" i="42" s="1"/>
  <c r="G747" i="42" s="1"/>
  <c r="G748" i="42" s="1"/>
  <c r="G749" i="42" s="1"/>
  <c r="G750" i="42" s="1"/>
  <c r="G751" i="42" s="1"/>
  <c r="G772" i="31"/>
  <c r="G773" i="31" s="1"/>
  <c r="G774" i="31" s="1"/>
  <c r="G775" i="31" s="1"/>
  <c r="G776" i="31" s="1"/>
  <c r="G777" i="31" s="1"/>
  <c r="G778" i="31" s="1"/>
  <c r="G779" i="31" s="1"/>
  <c r="G780" i="31" s="1"/>
  <c r="G903" i="21"/>
  <c r="G904" i="21" s="1"/>
  <c r="G905" i="21" s="1"/>
  <c r="G906" i="21" s="1"/>
  <c r="G907" i="21" s="1"/>
  <c r="G908" i="21" s="1"/>
  <c r="G909" i="21" s="1"/>
  <c r="G910" i="21" s="1"/>
  <c r="G911" i="21" s="1"/>
  <c r="G912" i="21" s="1"/>
  <c r="G913" i="21" s="1"/>
  <c r="G914" i="21" s="1"/>
  <c r="G915" i="21" s="1"/>
  <c r="G916" i="21" s="1"/>
  <c r="G917" i="21" s="1"/>
  <c r="G873" i="39"/>
  <c r="G874" i="39" s="1"/>
  <c r="G875" i="39" s="1"/>
  <c r="G876" i="39" s="1"/>
  <c r="G877" i="39" s="1"/>
  <c r="G878" i="39" s="1"/>
  <c r="G879" i="39" s="1"/>
  <c r="G880" i="39" s="1"/>
  <c r="G881" i="39" s="1"/>
  <c r="G882" i="39" s="1"/>
  <c r="G883" i="39" s="1"/>
  <c r="G884" i="39" s="1"/>
  <c r="G755" i="15"/>
  <c r="G756" i="15" s="1"/>
  <c r="G757" i="15" s="1"/>
  <c r="G758" i="15" s="1"/>
  <c r="G759" i="15" s="1"/>
  <c r="G760" i="15" s="1"/>
  <c r="G731" i="47"/>
  <c r="G732" i="47" s="1"/>
  <c r="G733" i="47" s="1"/>
  <c r="G720" i="34"/>
  <c r="G721" i="34" s="1"/>
  <c r="G722" i="34" s="1"/>
  <c r="G723" i="34" s="1"/>
  <c r="G776" i="22"/>
  <c r="G714" i="13"/>
  <c r="G715" i="13" s="1"/>
  <c r="G716" i="13" s="1"/>
  <c r="G717" i="13" s="1"/>
  <c r="G718" i="13" s="1"/>
  <c r="G719" i="13" s="1"/>
  <c r="G720" i="13" s="1"/>
  <c r="G721" i="13" s="1"/>
  <c r="G675" i="23"/>
  <c r="G676" i="23" s="1"/>
  <c r="G677" i="23" s="1"/>
  <c r="G678" i="23" s="1"/>
  <c r="G679" i="23" s="1"/>
  <c r="G680" i="23" s="1"/>
  <c r="G681" i="23" s="1"/>
  <c r="G682" i="23" s="1"/>
  <c r="G683" i="23" s="1"/>
  <c r="G684" i="23" s="1"/>
  <c r="G685" i="23" s="1"/>
  <c r="G686" i="23" s="1"/>
  <c r="G687" i="23" s="1"/>
  <c r="G688" i="23" s="1"/>
  <c r="G689" i="23" s="1"/>
  <c r="G690" i="23" s="1"/>
  <c r="G691" i="23" s="1"/>
  <c r="G692" i="23" s="1"/>
  <c r="G693" i="23" s="1"/>
  <c r="G694" i="23" s="1"/>
  <c r="G695" i="23" s="1"/>
  <c r="G696" i="23" s="1"/>
  <c r="G697" i="23" s="1"/>
  <c r="G698" i="23" s="1"/>
  <c r="G699" i="23" s="1"/>
  <c r="G700" i="23" s="1"/>
  <c r="G701" i="23" s="1"/>
  <c r="G702" i="23" s="1"/>
  <c r="G703" i="23" s="1"/>
  <c r="G704" i="23" s="1"/>
  <c r="G705" i="23" s="1"/>
  <c r="G706" i="23" s="1"/>
  <c r="G707" i="23" s="1"/>
  <c r="G708" i="23" s="1"/>
  <c r="G709" i="23" s="1"/>
  <c r="G710" i="23" s="1"/>
  <c r="G711" i="23" s="1"/>
  <c r="G712" i="23" s="1"/>
  <c r="G713" i="23" s="1"/>
  <c r="G714" i="23" s="1"/>
  <c r="G715" i="23" s="1"/>
  <c r="G701" i="12"/>
  <c r="G702" i="12" s="1"/>
  <c r="G703" i="12" s="1"/>
  <c r="G704" i="12" s="1"/>
  <c r="G705" i="12" s="1"/>
  <c r="G706" i="12" s="1"/>
  <c r="G707" i="12" s="1"/>
  <c r="G650" i="45"/>
  <c r="G651" i="45" s="1"/>
  <c r="G652" i="45" s="1"/>
  <c r="G653" i="45" s="1"/>
  <c r="G654" i="45" s="1"/>
  <c r="G655" i="45" s="1"/>
  <c r="G656" i="45" s="1"/>
  <c r="G657" i="45" s="1"/>
  <c r="G658" i="45" s="1"/>
  <c r="G659" i="45" s="1"/>
  <c r="G660" i="45" s="1"/>
  <c r="G661" i="45" s="1"/>
  <c r="G662" i="45" s="1"/>
  <c r="G663" i="45" s="1"/>
  <c r="G664" i="45" s="1"/>
  <c r="G665" i="45" s="1"/>
  <c r="G666" i="45" s="1"/>
  <c r="G667" i="45" s="1"/>
  <c r="G668" i="45" s="1"/>
  <c r="G669" i="45" s="1"/>
  <c r="G670" i="45" s="1"/>
  <c r="G671" i="45" s="1"/>
  <c r="G672" i="45" s="1"/>
  <c r="G673" i="45" s="1"/>
  <c r="G674" i="45" s="1"/>
  <c r="G675" i="45" s="1"/>
  <c r="G676" i="45" s="1"/>
  <c r="G677" i="45" s="1"/>
  <c r="G678" i="45" s="1"/>
  <c r="G679" i="45" s="1"/>
  <c r="G680" i="45" s="1"/>
  <c r="G681" i="45" s="1"/>
  <c r="G682" i="45" s="1"/>
  <c r="G683" i="45" s="1"/>
  <c r="G684" i="45" s="1"/>
  <c r="G685" i="45" s="1"/>
  <c r="G686" i="45" s="1"/>
  <c r="G687" i="45" s="1"/>
  <c r="G688" i="45" s="1"/>
  <c r="G689" i="45" s="1"/>
  <c r="G690" i="45" s="1"/>
  <c r="G691" i="45" s="1"/>
  <c r="G692" i="45" s="1"/>
  <c r="G693" i="45" s="1"/>
  <c r="G694" i="45" s="1"/>
  <c r="G695" i="45" s="1"/>
  <c r="G696" i="45" s="1"/>
  <c r="G697" i="45" s="1"/>
  <c r="G698" i="45" s="1"/>
  <c r="G699" i="45" s="1"/>
  <c r="G700" i="45" s="1"/>
  <c r="G701" i="45" s="1"/>
  <c r="G702" i="45" s="1"/>
  <c r="G703" i="45" s="1"/>
  <c r="G704" i="45" s="1"/>
  <c r="G705" i="45" s="1"/>
  <c r="G706" i="45" s="1"/>
  <c r="G707" i="45" s="1"/>
  <c r="G708" i="45" s="1"/>
  <c r="G709" i="45" s="1"/>
  <c r="G710" i="45" s="1"/>
  <c r="G711" i="45" s="1"/>
  <c r="G712" i="45" s="1"/>
  <c r="G713" i="45" s="1"/>
  <c r="G714" i="45" s="1"/>
  <c r="G715" i="45" s="1"/>
  <c r="G780" i="40"/>
  <c r="G781" i="40" s="1"/>
  <c r="G782" i="40" s="1"/>
  <c r="G783" i="40" s="1"/>
  <c r="G784" i="40" s="1"/>
  <c r="G785" i="40" s="1"/>
  <c r="G786" i="40" s="1"/>
  <c r="G787" i="40" s="1"/>
  <c r="G788" i="40" s="1"/>
  <c r="G789" i="40" s="1"/>
  <c r="G790" i="40" s="1"/>
  <c r="G791" i="40" s="1"/>
  <c r="G792" i="40" s="1"/>
  <c r="G793" i="40" s="1"/>
  <c r="G794" i="40" s="1"/>
  <c r="G795" i="40" s="1"/>
  <c r="G796" i="40" s="1"/>
  <c r="G797" i="40" s="1"/>
  <c r="G798" i="40" s="1"/>
  <c r="G799" i="40" s="1"/>
  <c r="G800" i="40" s="1"/>
  <c r="G801" i="40" s="1"/>
  <c r="G802" i="40" s="1"/>
  <c r="G623" i="2"/>
  <c r="G624" i="2" s="1"/>
  <c r="G625" i="2" s="1"/>
  <c r="G626" i="2" s="1"/>
  <c r="G627" i="2" s="1"/>
  <c r="G628" i="2" s="1"/>
  <c r="G629" i="2" s="1"/>
  <c r="G630" i="2" s="1"/>
  <c r="G631" i="2" s="1"/>
  <c r="G632" i="2" s="1"/>
  <c r="G633" i="2" s="1"/>
  <c r="G634" i="2" s="1"/>
  <c r="G635" i="2" s="1"/>
  <c r="G636" i="2" s="1"/>
  <c r="G637" i="2" s="1"/>
  <c r="G638" i="2" s="1"/>
  <c r="G639" i="2" s="1"/>
  <c r="G640" i="2" s="1"/>
  <c r="G641" i="2" s="1"/>
  <c r="G642" i="2" s="1"/>
  <c r="G643" i="2" s="1"/>
  <c r="G644" i="2" s="1"/>
  <c r="G645" i="2" s="1"/>
  <c r="G646" i="2" s="1"/>
  <c r="G647" i="2" s="1"/>
  <c r="G648" i="2" s="1"/>
  <c r="G649" i="2" s="1"/>
  <c r="G650" i="2" s="1"/>
  <c r="G651" i="2" s="1"/>
  <c r="G652" i="2" s="1"/>
  <c r="G653" i="2" s="1"/>
  <c r="G654" i="2" s="1"/>
  <c r="G655" i="2" s="1"/>
  <c r="G656" i="2" s="1"/>
  <c r="G657" i="2" s="1"/>
  <c r="G658" i="2" s="1"/>
  <c r="G659" i="2" s="1"/>
  <c r="G660" i="2" s="1"/>
  <c r="G661" i="2" s="1"/>
  <c r="G662" i="2" s="1"/>
  <c r="G663" i="2" s="1"/>
  <c r="G664" i="2" s="1"/>
  <c r="G660" i="3"/>
  <c r="G661" i="3" s="1"/>
  <c r="G662" i="3" s="1"/>
  <c r="G663" i="3" s="1"/>
  <c r="G664" i="3" s="1"/>
  <c r="G665" i="3" s="1"/>
  <c r="G666" i="3" s="1"/>
  <c r="G667" i="3" s="1"/>
  <c r="G435" i="14"/>
  <c r="G436" i="14" s="1"/>
  <c r="G437" i="14" s="1"/>
  <c r="G438" i="14" s="1"/>
  <c r="G439" i="14" s="1"/>
  <c r="G440" i="14" s="1"/>
  <c r="G441" i="14" s="1"/>
  <c r="G442" i="14" s="1"/>
  <c r="G443" i="14" s="1"/>
  <c r="G444" i="14" s="1"/>
  <c r="G445" i="14" s="1"/>
  <c r="G446" i="14" s="1"/>
  <c r="G447" i="14" s="1"/>
  <c r="G448" i="14" s="1"/>
  <c r="G449" i="14" s="1"/>
  <c r="G450" i="14" s="1"/>
  <c r="G451" i="14" s="1"/>
  <c r="G452" i="14" s="1"/>
  <c r="G453" i="14" s="1"/>
  <c r="G932" i="10" l="1"/>
  <c r="G933" i="10" s="1"/>
  <c r="G934" i="10" s="1"/>
  <c r="G935" i="10" s="1"/>
  <c r="G936" i="10" s="1"/>
  <c r="G937" i="10" s="1"/>
  <c r="G938" i="10" s="1"/>
  <c r="G939" i="10" s="1"/>
  <c r="G940" i="10" s="1"/>
  <c r="G941" i="10" s="1"/>
  <c r="G942" i="10" s="1"/>
  <c r="G943" i="10" s="1"/>
  <c r="G944" i="10" s="1"/>
  <c r="G945" i="10" s="1"/>
  <c r="G946" i="10" s="1"/>
  <c r="G947" i="10" s="1"/>
  <c r="G948" i="10" s="1"/>
  <c r="G949" i="10" s="1"/>
  <c r="G950" i="10" s="1"/>
  <c r="G951" i="10" s="1"/>
  <c r="G952" i="10" s="1"/>
  <c r="G953" i="10" s="1"/>
  <c r="G954" i="10" s="1"/>
  <c r="G955" i="10" s="1"/>
  <c r="G956" i="10" s="1"/>
  <c r="G957" i="10" s="1"/>
  <c r="G958" i="10" s="1"/>
  <c r="G959" i="10" s="1"/>
  <c r="G960" i="10" s="1"/>
  <c r="G961" i="10" s="1"/>
  <c r="G962" i="10" s="1"/>
  <c r="G963" i="10" s="1"/>
  <c r="G964" i="10" s="1"/>
  <c r="G965" i="10" s="1"/>
  <c r="G966" i="10" s="1"/>
  <c r="G967" i="10" s="1"/>
  <c r="G968" i="10" s="1"/>
  <c r="G969" i="10" s="1"/>
  <c r="G970" i="10" s="1"/>
  <c r="G971" i="10" s="1"/>
  <c r="G972" i="10" s="1"/>
  <c r="G973" i="10" s="1"/>
  <c r="G974" i="10" s="1"/>
  <c r="G975" i="10" s="1"/>
  <c r="G976" i="10" s="1"/>
  <c r="G977" i="10" s="1"/>
  <c r="G978" i="10" s="1"/>
  <c r="G979" i="10" s="1"/>
  <c r="G980" i="10" s="1"/>
  <c r="G981" i="10" s="1"/>
  <c r="G982" i="10" s="1"/>
  <c r="G983" i="10" s="1"/>
  <c r="G984" i="10" s="1"/>
  <c r="G985" i="10" s="1"/>
  <c r="G986" i="10" s="1"/>
  <c r="G987" i="10" s="1"/>
  <c r="G988" i="10" s="1"/>
  <c r="G989" i="10" s="1"/>
  <c r="G990" i="10" s="1"/>
  <c r="G991" i="10" s="1"/>
  <c r="G992" i="10" s="1"/>
  <c r="G993" i="10" s="1"/>
  <c r="G994" i="10" s="1"/>
  <c r="G995" i="10" s="1"/>
  <c r="G996" i="10" s="1"/>
  <c r="G997" i="10" s="1"/>
  <c r="G998" i="10" s="1"/>
  <c r="G999" i="10" s="1"/>
  <c r="G1000" i="10" s="1"/>
  <c r="G1001" i="10" s="1"/>
  <c r="G1002" i="10" s="1"/>
  <c r="G1003" i="10" s="1"/>
  <c r="G1004" i="10" s="1"/>
  <c r="G1005" i="10" s="1"/>
  <c r="G1006" i="10" s="1"/>
  <c r="G1007" i="10" s="1"/>
  <c r="G1008" i="10" s="1"/>
  <c r="G1009" i="10" s="1"/>
  <c r="G1010" i="10" s="1"/>
  <c r="G1011" i="10" s="1"/>
  <c r="G1012" i="10" s="1"/>
  <c r="G1013" i="10" s="1"/>
  <c r="G1014" i="10" s="1"/>
  <c r="G1015" i="10" s="1"/>
  <c r="G1016" i="10" s="1"/>
  <c r="G1017" i="10" s="1"/>
  <c r="G1018" i="10" s="1"/>
  <c r="G1019" i="10" s="1"/>
  <c r="G1020" i="10" s="1"/>
  <c r="G1021" i="10" s="1"/>
  <c r="G1022" i="10" s="1"/>
  <c r="G1023" i="10" s="1"/>
  <c r="G1024" i="10" s="1"/>
  <c r="G1025" i="10" s="1"/>
  <c r="G1026" i="10" s="1"/>
  <c r="G1027" i="10" s="1"/>
  <c r="G1028" i="10" s="1"/>
  <c r="G1029" i="10" s="1"/>
  <c r="G1030" i="10" s="1"/>
  <c r="G1031" i="10" s="1"/>
  <c r="G1032" i="10" s="1"/>
  <c r="G1033" i="10" s="1"/>
  <c r="G1034" i="10" s="1"/>
  <c r="G1035" i="10" s="1"/>
  <c r="G1036" i="10" s="1"/>
  <c r="G1037" i="10" s="1"/>
  <c r="G1038" i="10" s="1"/>
  <c r="G1039" i="10" s="1"/>
  <c r="G1040" i="10" s="1"/>
  <c r="G1041" i="10" s="1"/>
  <c r="G1042" i="10" s="1"/>
  <c r="G1043" i="10" s="1"/>
  <c r="G1044" i="10" s="1"/>
  <c r="G1045" i="10" s="1"/>
  <c r="G1046" i="10" s="1"/>
  <c r="G1047" i="10" s="1"/>
  <c r="G1048" i="10" s="1"/>
  <c r="G1049" i="10" s="1"/>
  <c r="G1050" i="10" s="1"/>
  <c r="G1051" i="10" s="1"/>
  <c r="G1052" i="10" s="1"/>
  <c r="G1053" i="10" s="1"/>
  <c r="G1054" i="10" s="1"/>
  <c r="G1055" i="10" s="1"/>
  <c r="G1056" i="10" s="1"/>
  <c r="G1057" i="10" s="1"/>
  <c r="G1058" i="10" s="1"/>
  <c r="G1059" i="10" s="1"/>
  <c r="G1060" i="10" s="1"/>
  <c r="G1061" i="10" s="1"/>
  <c r="G1062" i="10" s="1"/>
  <c r="G1063" i="10" s="1"/>
  <c r="G1064" i="10" s="1"/>
  <c r="G1065" i="10" s="1"/>
  <c r="G1066" i="10" s="1"/>
  <c r="G1067" i="10" s="1"/>
  <c r="G1068" i="10" s="1"/>
  <c r="G1069" i="10" s="1"/>
  <c r="G1070" i="10" s="1"/>
  <c r="G1071" i="10" s="1"/>
  <c r="G1072" i="10" s="1"/>
  <c r="G1073" i="10" s="1"/>
  <c r="G1074" i="10" s="1"/>
  <c r="G1075" i="10" s="1"/>
  <c r="G1076" i="10" s="1"/>
  <c r="G1077" i="10" s="1"/>
  <c r="G1078" i="10" s="1"/>
  <c r="G1079" i="10" s="1"/>
  <c r="G1080" i="10" s="1"/>
  <c r="G1081" i="10" s="1"/>
  <c r="G1082" i="10" s="1"/>
  <c r="G1083" i="10" s="1"/>
  <c r="G1084" i="10" s="1"/>
  <c r="G1085" i="10" s="1"/>
  <c r="G1086" i="10" s="1"/>
  <c r="G1087" i="10" s="1"/>
  <c r="G1088" i="10" s="1"/>
  <c r="G1089" i="10" s="1"/>
  <c r="G1090" i="10" s="1"/>
  <c r="G1091" i="10" s="1"/>
  <c r="G1092" i="10" s="1"/>
  <c r="G1093" i="10" s="1"/>
  <c r="G1094" i="10" s="1"/>
  <c r="G1095" i="10" s="1"/>
  <c r="G1096" i="10" s="1"/>
  <c r="G1097" i="10" s="1"/>
  <c r="G1098" i="10" s="1"/>
  <c r="G1099" i="10" s="1"/>
  <c r="G1100" i="10" s="1"/>
  <c r="G1101" i="10" s="1"/>
  <c r="G1102" i="10" s="1"/>
  <c r="G1103" i="10" s="1"/>
  <c r="G1104" i="10" s="1"/>
  <c r="G1105" i="10" s="1"/>
  <c r="G1106" i="10" s="1"/>
  <c r="G1107" i="10" s="1"/>
  <c r="G1108" i="10" s="1"/>
  <c r="G1109" i="10" s="1"/>
  <c r="G1110" i="10" s="1"/>
  <c r="G1111" i="10" s="1"/>
  <c r="G1112" i="10" s="1"/>
  <c r="G1113" i="10" s="1"/>
  <c r="G1114" i="10" s="1"/>
  <c r="G1115" i="10" s="1"/>
  <c r="G1116" i="10" s="1"/>
  <c r="G1117" i="10" s="1"/>
  <c r="G1118" i="10" s="1"/>
  <c r="G1119" i="10" s="1"/>
  <c r="G1120" i="10" s="1"/>
  <c r="G1121" i="10" s="1"/>
  <c r="G1122" i="10" s="1"/>
  <c r="G1123" i="10" s="1"/>
  <c r="G1124" i="10" s="1"/>
  <c r="G1125" i="10" s="1"/>
  <c r="G1126" i="10" s="1"/>
  <c r="G1127" i="10" s="1"/>
  <c r="G1128" i="10" s="1"/>
  <c r="G1129" i="10" s="1"/>
  <c r="G1130" i="10" s="1"/>
  <c r="G1131" i="10" s="1"/>
  <c r="G1132" i="10" s="1"/>
  <c r="G1133" i="10" s="1"/>
  <c r="G1134" i="10" s="1"/>
  <c r="G1135" i="10" s="1"/>
  <c r="G1136" i="10" s="1"/>
  <c r="G1137" i="10" s="1"/>
  <c r="G1138" i="10" s="1"/>
  <c r="G1139" i="10" s="1"/>
  <c r="G1140" i="10" s="1"/>
  <c r="G1141" i="10" s="1"/>
  <c r="G1142" i="10" s="1"/>
  <c r="G1143" i="10" s="1"/>
  <c r="G1144" i="10" s="1"/>
  <c r="G1145" i="10" s="1"/>
  <c r="G1146" i="10" s="1"/>
  <c r="G1147" i="10" s="1"/>
  <c r="G1148" i="10" s="1"/>
  <c r="G1149" i="10" s="1"/>
  <c r="G1150" i="10" s="1"/>
  <c r="G1151" i="10" s="1"/>
  <c r="G1152" i="10" s="1"/>
  <c r="G1153" i="10" s="1"/>
  <c r="G1154" i="10" s="1"/>
  <c r="G1155" i="10" s="1"/>
  <c r="G1156" i="10" s="1"/>
  <c r="G1157" i="10" s="1"/>
  <c r="G1158" i="10" s="1"/>
  <c r="G1159" i="10" s="1"/>
  <c r="G1160" i="10" s="1"/>
  <c r="G1161" i="10" s="1"/>
  <c r="G1162" i="10" s="1"/>
  <c r="G1163" i="10" s="1"/>
  <c r="G1164" i="10" s="1"/>
  <c r="G1165" i="10" s="1"/>
  <c r="G1166" i="10" s="1"/>
  <c r="G1167" i="10" s="1"/>
  <c r="G1168" i="10" s="1"/>
  <c r="G1169" i="10" s="1"/>
  <c r="G1170" i="10" s="1"/>
  <c r="G1171" i="10" s="1"/>
  <c r="G1172" i="10" s="1"/>
  <c r="G1173" i="10" s="1"/>
  <c r="G1174" i="10" s="1"/>
  <c r="G1175" i="10" s="1"/>
  <c r="G1176" i="10" s="1"/>
  <c r="G1177" i="10" s="1"/>
  <c r="G1178" i="10" s="1"/>
  <c r="G1179" i="10" s="1"/>
  <c r="G1180" i="10" s="1"/>
  <c r="G1181" i="10" s="1"/>
  <c r="G1182" i="10" s="1"/>
  <c r="G1183" i="10" s="1"/>
  <c r="G1184" i="10" s="1"/>
  <c r="G1185" i="10" s="1"/>
  <c r="G1186" i="10" s="1"/>
  <c r="G1187" i="10" s="1"/>
  <c r="G1188" i="10" s="1"/>
  <c r="G1189" i="10" s="1"/>
  <c r="G1190" i="10" s="1"/>
  <c r="G1191" i="10" s="1"/>
  <c r="G1192" i="10" s="1"/>
  <c r="G1193" i="10" s="1"/>
  <c r="G1194" i="10" s="1"/>
  <c r="G1195" i="10" s="1"/>
  <c r="G1196" i="10" s="1"/>
  <c r="G1197" i="10" s="1"/>
  <c r="G1198" i="10" s="1"/>
  <c r="G1199" i="10" s="1"/>
  <c r="G1200" i="10" s="1"/>
  <c r="G1201" i="10" s="1"/>
  <c r="G1202" i="10" s="1"/>
  <c r="G1203" i="10" s="1"/>
  <c r="G1204" i="10" s="1"/>
  <c r="G1205" i="10" s="1"/>
  <c r="G1206" i="10" s="1"/>
  <c r="G1207" i="10" s="1"/>
  <c r="G1208" i="10" s="1"/>
  <c r="G1209" i="10" s="1"/>
  <c r="G1210" i="10" s="1"/>
  <c r="G1211" i="10" s="1"/>
  <c r="G1212" i="10" s="1"/>
  <c r="G1213" i="10" s="1"/>
  <c r="G1214" i="10" s="1"/>
  <c r="G1215" i="10" s="1"/>
  <c r="G1216" i="10" s="1"/>
  <c r="G1217" i="10" s="1"/>
  <c r="G1218" i="10" s="1"/>
  <c r="G1219" i="10" s="1"/>
  <c r="G1220" i="10" s="1"/>
  <c r="G1221" i="10" s="1"/>
  <c r="G1222" i="10" s="1"/>
  <c r="G1223" i="10" s="1"/>
  <c r="G1224" i="10" s="1"/>
  <c r="G1225" i="10" s="1"/>
  <c r="G1226" i="10" s="1"/>
  <c r="G1227" i="10" s="1"/>
  <c r="G1228" i="10" s="1"/>
  <c r="G1229" i="10" s="1"/>
  <c r="G1230" i="10" s="1"/>
  <c r="G1231" i="10" s="1"/>
  <c r="G1232" i="10" s="1"/>
  <c r="G1233" i="10" s="1"/>
  <c r="G1234" i="10" s="1"/>
  <c r="G1235" i="10" s="1"/>
  <c r="G1236" i="10" s="1"/>
  <c r="G1237" i="10" s="1"/>
  <c r="G1238" i="10" s="1"/>
  <c r="G1239" i="10" s="1"/>
  <c r="G1240" i="10" s="1"/>
  <c r="G1241" i="10" s="1"/>
  <c r="G1242" i="10" s="1"/>
  <c r="G1243" i="10" s="1"/>
  <c r="G1244" i="10" s="1"/>
  <c r="G1245" i="10" s="1"/>
  <c r="G1246" i="10" s="1"/>
  <c r="G1247" i="10" s="1"/>
  <c r="G1248" i="10" s="1"/>
  <c r="G1249" i="10" s="1"/>
  <c r="G1250" i="10" s="1"/>
  <c r="G1251" i="10" s="1"/>
  <c r="G1252" i="10" s="1"/>
  <c r="G1253" i="10" s="1"/>
  <c r="G1254" i="10" s="1"/>
  <c r="G1255" i="10" s="1"/>
  <c r="G1256" i="10" s="1"/>
  <c r="G1257" i="10" s="1"/>
  <c r="G1258" i="10" s="1"/>
  <c r="G1259" i="10" s="1"/>
  <c r="G1260" i="10" s="1"/>
  <c r="G1261" i="10" s="1"/>
  <c r="G1262" i="10" s="1"/>
  <c r="G1263" i="10" s="1"/>
  <c r="G1264" i="10" s="1"/>
  <c r="G1265" i="10" s="1"/>
  <c r="G1266" i="10" s="1"/>
  <c r="G1267" i="10" s="1"/>
  <c r="G1268" i="10" s="1"/>
  <c r="G1269" i="10" s="1"/>
  <c r="G1270" i="10" s="1"/>
  <c r="G1271" i="10" s="1"/>
  <c r="G1272" i="10" s="1"/>
  <c r="G1273" i="10" s="1"/>
  <c r="G1274" i="10" s="1"/>
  <c r="G1275" i="10" s="1"/>
  <c r="G1276" i="10" s="1"/>
  <c r="G1277" i="10" s="1"/>
  <c r="G1278" i="10" s="1"/>
  <c r="G1279" i="10" s="1"/>
  <c r="G1280" i="10" s="1"/>
  <c r="G1281" i="10" s="1"/>
  <c r="G1282" i="10" s="1"/>
  <c r="G1283" i="10" s="1"/>
  <c r="G1284" i="10" s="1"/>
  <c r="G1285" i="10" s="1"/>
  <c r="G1286" i="10" s="1"/>
  <c r="G1287" i="10" s="1"/>
  <c r="G1288" i="10" s="1"/>
  <c r="G1289" i="10" s="1"/>
  <c r="G1290" i="10" s="1"/>
  <c r="G1291" i="10" s="1"/>
  <c r="G1292" i="10" s="1"/>
  <c r="G1293" i="10" s="1"/>
  <c r="G1294" i="10" s="1"/>
  <c r="G1295" i="10" s="1"/>
  <c r="G1296" i="10" s="1"/>
  <c r="G1297" i="10" s="1"/>
  <c r="G1298" i="10" s="1"/>
  <c r="G1299" i="10" s="1"/>
  <c r="G1300" i="10" s="1"/>
  <c r="G1301" i="10" s="1"/>
  <c r="G1302" i="10" s="1"/>
  <c r="G1303" i="10" s="1"/>
  <c r="G1304" i="10" s="1"/>
  <c r="G1305" i="10" s="1"/>
  <c r="G1306" i="10" s="1"/>
  <c r="G1307" i="10" s="1"/>
  <c r="G1308" i="10" s="1"/>
  <c r="G1309" i="10" s="1"/>
  <c r="G1310" i="10" s="1"/>
  <c r="G1311" i="10" s="1"/>
  <c r="G1312" i="10" s="1"/>
  <c r="G1313" i="10" s="1"/>
  <c r="G1314" i="10" s="1"/>
  <c r="G947" i="11"/>
  <c r="G948" i="11" s="1"/>
  <c r="G949" i="11" s="1"/>
  <c r="G950" i="11" s="1"/>
  <c r="G951" i="11" s="1"/>
  <c r="G952" i="11" s="1"/>
  <c r="G953" i="11" s="1"/>
  <c r="G954" i="11" s="1"/>
  <c r="G955" i="11" s="1"/>
  <c r="G956" i="11" s="1"/>
  <c r="G957" i="11" s="1"/>
  <c r="G958" i="11" s="1"/>
  <c r="G959" i="11" s="1"/>
  <c r="G960" i="11" s="1"/>
  <c r="G961" i="11" s="1"/>
  <c r="G962" i="11" s="1"/>
  <c r="G963" i="11" s="1"/>
  <c r="G964" i="11" s="1"/>
  <c r="G971" i="11" s="1"/>
  <c r="G972" i="11" s="1"/>
  <c r="G973" i="11" s="1"/>
  <c r="G974" i="11" s="1"/>
  <c r="G975" i="11" s="1"/>
  <c r="G976" i="11" s="1"/>
  <c r="G977" i="11" s="1"/>
  <c r="G978" i="11" s="1"/>
  <c r="G979" i="11" s="1"/>
  <c r="C13" i="49"/>
  <c r="AC13" i="49" s="1"/>
  <c r="G1315" i="10"/>
  <c r="G1316" i="10" s="1"/>
  <c r="G1317" i="10" s="1"/>
  <c r="G1318" i="10" s="1"/>
  <c r="G1319" i="10" s="1"/>
  <c r="G1320" i="10" s="1"/>
  <c r="G1321" i="10" s="1"/>
  <c r="G1322" i="10" s="1"/>
  <c r="G1323" i="10" s="1"/>
  <c r="G876" i="46"/>
  <c r="G877" i="46" s="1"/>
  <c r="G878" i="46" s="1"/>
  <c r="G879" i="46" s="1"/>
  <c r="G880" i="46" s="1"/>
  <c r="G881" i="46" s="1"/>
  <c r="G882" i="46" s="1"/>
  <c r="G883" i="46" s="1"/>
  <c r="G884" i="46" s="1"/>
  <c r="G885" i="46" s="1"/>
  <c r="G886" i="46" s="1"/>
  <c r="G887" i="46" s="1"/>
  <c r="G888" i="46" s="1"/>
  <c r="G889" i="46" s="1"/>
  <c r="G890" i="46" s="1"/>
  <c r="G891" i="46" s="1"/>
  <c r="G892" i="46" s="1"/>
  <c r="G893" i="46" s="1"/>
  <c r="G894" i="46" s="1"/>
  <c r="G895" i="46" s="1"/>
  <c r="G896" i="46" s="1"/>
  <c r="G897" i="46" s="1"/>
  <c r="G898" i="46" s="1"/>
  <c r="G980" i="11"/>
  <c r="G981" i="11" s="1"/>
  <c r="G982" i="11" s="1"/>
  <c r="G983" i="11" s="1"/>
  <c r="G984" i="11" s="1"/>
  <c r="G985" i="11" s="1"/>
  <c r="G986" i="11" s="1"/>
  <c r="G987" i="11" s="1"/>
  <c r="G988" i="11" s="1"/>
  <c r="G989" i="11" s="1"/>
  <c r="G990" i="11" s="1"/>
  <c r="G991" i="11" s="1"/>
  <c r="G992" i="11" s="1"/>
  <c r="G993" i="11" s="1"/>
  <c r="G994" i="11" s="1"/>
  <c r="G995" i="11" s="1"/>
  <c r="G996" i="11" s="1"/>
  <c r="G997" i="11" s="1"/>
  <c r="G998" i="11" s="1"/>
  <c r="G999" i="11" s="1"/>
  <c r="G1000" i="11" s="1"/>
  <c r="G1001" i="11" s="1"/>
  <c r="G1002" i="11" s="1"/>
  <c r="G1003" i="11" s="1"/>
  <c r="G1004" i="11" s="1"/>
  <c r="G1005" i="11" s="1"/>
  <c r="G1006" i="11" s="1"/>
  <c r="G1007" i="11" s="1"/>
  <c r="G1008" i="11" s="1"/>
  <c r="G1009" i="11" s="1"/>
  <c r="G1010" i="11" s="1"/>
  <c r="G1011" i="11" s="1"/>
  <c r="G1012" i="11" s="1"/>
  <c r="G1013" i="11" s="1"/>
  <c r="G1014" i="11" s="1"/>
  <c r="G1015" i="11" s="1"/>
  <c r="G1016" i="11" s="1"/>
  <c r="G1017" i="11" s="1"/>
  <c r="G1018" i="11" s="1"/>
  <c r="G1019" i="11" s="1"/>
  <c r="G1020" i="11" s="1"/>
  <c r="G1021" i="11" s="1"/>
  <c r="G1022" i="11" s="1"/>
  <c r="G1023" i="11" s="1"/>
  <c r="G1024" i="11" s="1"/>
  <c r="G1025" i="11" s="1"/>
  <c r="G1026" i="11" s="1"/>
  <c r="G1027" i="11" s="1"/>
  <c r="G1028" i="11" s="1"/>
  <c r="G1029" i="11" s="1"/>
  <c r="G1030" i="11" s="1"/>
  <c r="G1031" i="11" s="1"/>
  <c r="G1032" i="11" s="1"/>
  <c r="G1033" i="11" s="1"/>
  <c r="G1034" i="11" s="1"/>
  <c r="G1035" i="11" s="1"/>
  <c r="G1036" i="11" s="1"/>
  <c r="G1037" i="11" s="1"/>
  <c r="G1038" i="11" s="1"/>
  <c r="G1039" i="11" s="1"/>
  <c r="G1040" i="11" s="1"/>
  <c r="G1041" i="11" s="1"/>
  <c r="G1042" i="11" s="1"/>
  <c r="G1043" i="11" s="1"/>
  <c r="G1044" i="11" s="1"/>
  <c r="G1045" i="11" s="1"/>
  <c r="G1046" i="11" s="1"/>
  <c r="G1047" i="11" s="1"/>
  <c r="G1048" i="11" s="1"/>
  <c r="G1049" i="11" s="1"/>
  <c r="G1050" i="11" s="1"/>
  <c r="G1051" i="11" s="1"/>
  <c r="G1052" i="11" s="1"/>
  <c r="G1053" i="11" s="1"/>
  <c r="G1054" i="11" s="1"/>
  <c r="G1055" i="11" s="1"/>
  <c r="G1056" i="11" s="1"/>
  <c r="G1057" i="11" s="1"/>
  <c r="G1058" i="11" s="1"/>
  <c r="G1059" i="11" s="1"/>
  <c r="G1060" i="11" s="1"/>
  <c r="G1061" i="11" s="1"/>
  <c r="G1062" i="11" s="1"/>
  <c r="G1063" i="11" s="1"/>
  <c r="G1064" i="11" s="1"/>
  <c r="G1065" i="11" s="1"/>
  <c r="G1066" i="11" s="1"/>
  <c r="G1067" i="11" s="1"/>
  <c r="G1068" i="11" s="1"/>
  <c r="G1069" i="11" s="1"/>
  <c r="G1070" i="11" s="1"/>
  <c r="G1071" i="11" s="1"/>
  <c r="G1072" i="11" s="1"/>
  <c r="G1073" i="11" s="1"/>
  <c r="G1074" i="11" s="1"/>
  <c r="G1075" i="11" s="1"/>
  <c r="G1076" i="11" s="1"/>
  <c r="G1077" i="11" s="1"/>
  <c r="G1078" i="11" s="1"/>
  <c r="G1079" i="11" s="1"/>
  <c r="G1080" i="11" s="1"/>
  <c r="G1081" i="11" s="1"/>
  <c r="G1082" i="11" s="1"/>
  <c r="G1083" i="11" s="1"/>
  <c r="G1084" i="11" s="1"/>
  <c r="G1085" i="11" s="1"/>
  <c r="G1086" i="11" s="1"/>
  <c r="G1087" i="11" s="1"/>
  <c r="G1088" i="11" s="1"/>
  <c r="G1089" i="11" s="1"/>
  <c r="G1090" i="11" s="1"/>
  <c r="G1091" i="11" s="1"/>
  <c r="G1092" i="11" s="1"/>
  <c r="G1093" i="11" s="1"/>
  <c r="G1094" i="11" s="1"/>
  <c r="G1095" i="11" s="1"/>
  <c r="G1096" i="11" s="1"/>
  <c r="G1097" i="11" s="1"/>
  <c r="G1098" i="11" s="1"/>
  <c r="G1099" i="11" s="1"/>
  <c r="G1100" i="11" s="1"/>
  <c r="G1101" i="11" s="1"/>
  <c r="G1102" i="11" s="1"/>
  <c r="G1103" i="11" s="1"/>
  <c r="G1104" i="11" s="1"/>
  <c r="G1105" i="11" s="1"/>
  <c r="G1106" i="11" s="1"/>
  <c r="G1107" i="11" s="1"/>
  <c r="G1108" i="11" s="1"/>
  <c r="G1109" i="11" s="1"/>
  <c r="G1110" i="11" s="1"/>
  <c r="G1111" i="11" s="1"/>
  <c r="G1112" i="11" s="1"/>
  <c r="G1113" i="11" s="1"/>
  <c r="G1114" i="11" s="1"/>
  <c r="G1115" i="11" s="1"/>
  <c r="G1116" i="11" s="1"/>
  <c r="G1117" i="11" s="1"/>
  <c r="G1118" i="11" s="1"/>
  <c r="G1119" i="11" s="1"/>
  <c r="G1120" i="11" s="1"/>
  <c r="G1121" i="11" s="1"/>
  <c r="G1122" i="11" s="1"/>
  <c r="G1123" i="11" s="1"/>
  <c r="G1124" i="11" s="1"/>
  <c r="G1125" i="11" s="1"/>
  <c r="G1126" i="11" s="1"/>
  <c r="G1127" i="11" s="1"/>
  <c r="G1128" i="11" s="1"/>
  <c r="G1129" i="11" s="1"/>
  <c r="G1130" i="11" s="1"/>
  <c r="G1131" i="11" s="1"/>
  <c r="G1132" i="11" s="1"/>
  <c r="G1133" i="11" s="1"/>
  <c r="G1134" i="11" s="1"/>
  <c r="G1135" i="11" s="1"/>
  <c r="G1136" i="11" s="1"/>
  <c r="G1137" i="11" s="1"/>
  <c r="G1138" i="11" s="1"/>
  <c r="G1139" i="11" s="1"/>
  <c r="G1140" i="11" s="1"/>
  <c r="G1141" i="11" s="1"/>
  <c r="G1142" i="11" s="1"/>
  <c r="G1143" i="11" s="1"/>
  <c r="G1144" i="11" s="1"/>
  <c r="G1145" i="11" s="1"/>
  <c r="G1146" i="11" s="1"/>
  <c r="G1147" i="11" s="1"/>
  <c r="G1148" i="11" s="1"/>
  <c r="G1149" i="11" s="1"/>
  <c r="G1150" i="11" s="1"/>
  <c r="G1151" i="11" s="1"/>
  <c r="G1152" i="11" s="1"/>
  <c r="G1153" i="11" s="1"/>
  <c r="G1154" i="11" s="1"/>
  <c r="G1155" i="11" s="1"/>
  <c r="G1156" i="11" s="1"/>
  <c r="G1157" i="11" s="1"/>
  <c r="G1158" i="11" s="1"/>
  <c r="G1159" i="11" s="1"/>
  <c r="G1160" i="11" s="1"/>
  <c r="G1161" i="11" s="1"/>
  <c r="G1162" i="11" s="1"/>
  <c r="G1163" i="11" s="1"/>
  <c r="G1164" i="11" s="1"/>
  <c r="G1165" i="11" s="1"/>
  <c r="G1166" i="11" s="1"/>
  <c r="G1167" i="11" s="1"/>
  <c r="G1168" i="11" s="1"/>
  <c r="G1169" i="11" s="1"/>
  <c r="G1170" i="11" s="1"/>
  <c r="G1171" i="11" s="1"/>
  <c r="G1172" i="11" s="1"/>
  <c r="G1173" i="11" s="1"/>
  <c r="G1174" i="11" s="1"/>
  <c r="G1175" i="11" s="1"/>
  <c r="G1176" i="11" s="1"/>
  <c r="G1177" i="11" s="1"/>
  <c r="G1178" i="11" s="1"/>
  <c r="G1179" i="11" s="1"/>
  <c r="G1180" i="11" s="1"/>
  <c r="G1181" i="11" s="1"/>
  <c r="G1182" i="11" s="1"/>
  <c r="G1183" i="11" s="1"/>
  <c r="G1184" i="11" s="1"/>
  <c r="G1185" i="11" s="1"/>
  <c r="G1186" i="11" s="1"/>
  <c r="G1187" i="11" s="1"/>
  <c r="G1188" i="11" s="1"/>
  <c r="G1189" i="11" s="1"/>
  <c r="G1190" i="11" s="1"/>
  <c r="G1191" i="11" s="1"/>
  <c r="G1192" i="11" s="1"/>
  <c r="G1193" i="11" s="1"/>
  <c r="G1194" i="11" s="1"/>
  <c r="G1195" i="11" s="1"/>
  <c r="G1196" i="11" s="1"/>
  <c r="G1197" i="11" s="1"/>
  <c r="G1198" i="11" s="1"/>
  <c r="G1199" i="11" s="1"/>
  <c r="G1200" i="11" s="1"/>
  <c r="G1201" i="11" s="1"/>
  <c r="G1202" i="11" s="1"/>
  <c r="G1203" i="11" s="1"/>
  <c r="G1204" i="11" s="1"/>
  <c r="G1205" i="11" s="1"/>
  <c r="G1206" i="11" s="1"/>
  <c r="G1207" i="11" s="1"/>
  <c r="G1208" i="11" s="1"/>
  <c r="G1209" i="11" s="1"/>
  <c r="G1210" i="11" s="1"/>
  <c r="G1211" i="11" s="1"/>
  <c r="G1212" i="11" s="1"/>
  <c r="G1213" i="11" s="1"/>
  <c r="G1214" i="11" s="1"/>
  <c r="G1215" i="11" s="1"/>
  <c r="G1216" i="11" s="1"/>
  <c r="G1217" i="11" s="1"/>
  <c r="G1218" i="11" s="1"/>
  <c r="G1219" i="11" s="1"/>
  <c r="G1220" i="11" s="1"/>
  <c r="G1221" i="11" s="1"/>
  <c r="G1222" i="11" s="1"/>
  <c r="G1223" i="11" s="1"/>
  <c r="G1224" i="11" s="1"/>
  <c r="G1225" i="11" s="1"/>
  <c r="G1226" i="11" s="1"/>
  <c r="G1227" i="11" s="1"/>
  <c r="G1228" i="11" s="1"/>
  <c r="G1229" i="11" s="1"/>
  <c r="G1230" i="11" s="1"/>
  <c r="G1231" i="11" s="1"/>
  <c r="G1232" i="11" s="1"/>
  <c r="G1233" i="11" s="1"/>
  <c r="G1234" i="11" s="1"/>
  <c r="G1235" i="11" s="1"/>
  <c r="G1236" i="11" s="1"/>
  <c r="G1237" i="11" s="1"/>
  <c r="G1238" i="11" s="1"/>
  <c r="G1239" i="11" s="1"/>
  <c r="G1240" i="11" s="1"/>
  <c r="G1241" i="11" s="1"/>
  <c r="G1242" i="11" s="1"/>
  <c r="G1243" i="11" s="1"/>
  <c r="G1244" i="11" s="1"/>
  <c r="G1245" i="11" s="1"/>
  <c r="G1246" i="11" s="1"/>
  <c r="G1247" i="11" s="1"/>
  <c r="G1248" i="11" s="1"/>
  <c r="G1249" i="11" s="1"/>
  <c r="G1250" i="11" s="1"/>
  <c r="G1251" i="11" s="1"/>
  <c r="G1252" i="11" s="1"/>
  <c r="G1253" i="11" s="1"/>
  <c r="G1254" i="11" s="1"/>
  <c r="G1255" i="11" s="1"/>
  <c r="G1256" i="11" s="1"/>
  <c r="G1257" i="11" s="1"/>
  <c r="G1258" i="11" s="1"/>
  <c r="G1259" i="11" s="1"/>
  <c r="G1260" i="11" s="1"/>
  <c r="G1261" i="11" s="1"/>
  <c r="G1262" i="11" s="1"/>
  <c r="G1263" i="11" s="1"/>
  <c r="G1264" i="11" s="1"/>
  <c r="G1265" i="11" s="1"/>
  <c r="G1266" i="11" s="1"/>
  <c r="G1267" i="11" s="1"/>
  <c r="G1268" i="11" s="1"/>
  <c r="G1269" i="11" s="1"/>
  <c r="G1270" i="11" s="1"/>
  <c r="G1271" i="11" s="1"/>
  <c r="G1272" i="11" s="1"/>
  <c r="G1273" i="11" s="1"/>
  <c r="G1274" i="11" s="1"/>
  <c r="G1275" i="11" s="1"/>
  <c r="G1276" i="11" s="1"/>
  <c r="G1277" i="11" s="1"/>
  <c r="G1278" i="11" s="1"/>
  <c r="G1279" i="11" s="1"/>
  <c r="G1280" i="11" s="1"/>
  <c r="G1281" i="11" s="1"/>
  <c r="G1282" i="11" s="1"/>
  <c r="G1283" i="11" s="1"/>
  <c r="G1284" i="11" s="1"/>
  <c r="G1285" i="11" s="1"/>
  <c r="G1286" i="11" s="1"/>
  <c r="G1287" i="11" s="1"/>
  <c r="G1288" i="11" s="1"/>
  <c r="G1289" i="11" s="1"/>
  <c r="G1290" i="11" s="1"/>
  <c r="G1291" i="11" s="1"/>
  <c r="G1292" i="11" s="1"/>
  <c r="G1293" i="11" s="1"/>
  <c r="G1294" i="11" s="1"/>
  <c r="G1295" i="11" s="1"/>
  <c r="G1296" i="11" s="1"/>
  <c r="G1297" i="11" s="1"/>
  <c r="G1298" i="11" s="1"/>
  <c r="G1299" i="11" s="1"/>
  <c r="G1300" i="11" s="1"/>
  <c r="G1301" i="11" s="1"/>
  <c r="G1302" i="11" s="1"/>
  <c r="G1303" i="11" s="1"/>
  <c r="G1304" i="11" s="1"/>
  <c r="G1305" i="11" s="1"/>
  <c r="G1306" i="11" s="1"/>
  <c r="G1307" i="11" s="1"/>
  <c r="G1308" i="11" s="1"/>
  <c r="G1309" i="11" s="1"/>
  <c r="G1310" i="11" s="1"/>
  <c r="G1311" i="11" s="1"/>
  <c r="G1312" i="11" s="1"/>
  <c r="G841" i="30"/>
  <c r="G842" i="30" s="1"/>
  <c r="G843" i="30" s="1"/>
  <c r="G844" i="30" s="1"/>
  <c r="G845" i="30" s="1"/>
  <c r="G846" i="30" s="1"/>
  <c r="G847" i="30" s="1"/>
  <c r="G848" i="30" s="1"/>
  <c r="G849" i="30" s="1"/>
  <c r="G850" i="30" s="1"/>
  <c r="G851" i="30" s="1"/>
  <c r="G852" i="30" s="1"/>
  <c r="G853" i="30" s="1"/>
  <c r="G854" i="30" s="1"/>
  <c r="G855" i="30" s="1"/>
  <c r="G856" i="30" s="1"/>
  <c r="G857" i="30" s="1"/>
  <c r="G858" i="30" s="1"/>
  <c r="G859" i="30" s="1"/>
  <c r="G860" i="30" s="1"/>
  <c r="G861" i="30" s="1"/>
  <c r="G862" i="30" s="1"/>
  <c r="G863" i="30" s="1"/>
  <c r="G864" i="30" s="1"/>
  <c r="G865" i="30" s="1"/>
  <c r="G866" i="30" s="1"/>
  <c r="G867" i="30" s="1"/>
  <c r="G868" i="30" s="1"/>
  <c r="G869" i="30" s="1"/>
  <c r="G870" i="30" s="1"/>
  <c r="G871" i="30" s="1"/>
  <c r="G843" i="27"/>
  <c r="G844" i="27" s="1"/>
  <c r="G845" i="27" s="1"/>
  <c r="G846" i="27" s="1"/>
  <c r="G847" i="27" s="1"/>
  <c r="G848" i="27" s="1"/>
  <c r="G849" i="27" s="1"/>
  <c r="G850" i="27" s="1"/>
  <c r="G851" i="27" s="1"/>
  <c r="G852" i="27" s="1"/>
  <c r="G827" i="16"/>
  <c r="G828" i="16" s="1"/>
  <c r="G829" i="16" s="1"/>
  <c r="G830" i="16" s="1"/>
  <c r="G831" i="16" s="1"/>
  <c r="G832" i="16" s="1"/>
  <c r="G833" i="16" s="1"/>
  <c r="G834" i="16" s="1"/>
  <c r="G835" i="16" s="1"/>
  <c r="G836" i="16" s="1"/>
  <c r="G837" i="16" s="1"/>
  <c r="G838" i="16" s="1"/>
  <c r="G839" i="16" s="1"/>
  <c r="G840" i="16" s="1"/>
  <c r="G841" i="16" s="1"/>
  <c r="G842" i="16" s="1"/>
  <c r="G843" i="16" s="1"/>
  <c r="G844" i="16" s="1"/>
  <c r="G845" i="16" s="1"/>
  <c r="G846" i="16" s="1"/>
  <c r="G847" i="16" s="1"/>
  <c r="G848" i="16" s="1"/>
  <c r="G849" i="16" s="1"/>
  <c r="G850" i="16" s="1"/>
  <c r="G851" i="16" s="1"/>
  <c r="G852" i="16" s="1"/>
  <c r="G853" i="16" s="1"/>
  <c r="G854" i="16" s="1"/>
  <c r="G855" i="16" s="1"/>
  <c r="G856" i="16" s="1"/>
  <c r="G857" i="16" s="1"/>
  <c r="G858" i="16" s="1"/>
  <c r="G859" i="16" s="1"/>
  <c r="G860" i="16" s="1"/>
  <c r="G861" i="16" s="1"/>
  <c r="G862" i="16" s="1"/>
  <c r="G863" i="16" s="1"/>
  <c r="G864" i="16" s="1"/>
  <c r="G865" i="16" s="1"/>
  <c r="G866" i="16" s="1"/>
  <c r="G867" i="16" s="1"/>
  <c r="G868" i="16" s="1"/>
  <c r="G869" i="16" s="1"/>
  <c r="G870" i="16" s="1"/>
  <c r="G871" i="16" s="1"/>
  <c r="G872" i="16" s="1"/>
  <c r="G873" i="16" s="1"/>
  <c r="G874" i="16" s="1"/>
  <c r="G875" i="16" s="1"/>
  <c r="G876" i="16" s="1"/>
  <c r="G877" i="16" s="1"/>
  <c r="G878" i="16" s="1"/>
  <c r="G879" i="16" s="1"/>
  <c r="G880" i="16" s="1"/>
  <c r="G881" i="16" s="1"/>
  <c r="G882" i="16" s="1"/>
  <c r="G883" i="16" s="1"/>
  <c r="G884" i="16" s="1"/>
  <c r="G885" i="16" s="1"/>
  <c r="G886" i="16" s="1"/>
  <c r="G887" i="16" s="1"/>
  <c r="G888" i="16" s="1"/>
  <c r="G889" i="16" s="1"/>
  <c r="G890" i="16" s="1"/>
  <c r="G891" i="16" s="1"/>
  <c r="G892" i="16" s="1"/>
  <c r="G893" i="16" s="1"/>
  <c r="G894" i="16" s="1"/>
  <c r="G978" i="38"/>
  <c r="G979" i="38" s="1"/>
  <c r="G980" i="38" s="1"/>
  <c r="G981" i="38" s="1"/>
  <c r="G982" i="38" s="1"/>
  <c r="G983" i="38" s="1"/>
  <c r="G984" i="38" s="1"/>
  <c r="G985" i="38" s="1"/>
  <c r="G986" i="38" s="1"/>
  <c r="G771" i="7"/>
  <c r="G772" i="7" s="1"/>
  <c r="G773" i="7" s="1"/>
  <c r="G774" i="7" s="1"/>
  <c r="G775" i="7" s="1"/>
  <c r="G776" i="7" s="1"/>
  <c r="G777" i="7" s="1"/>
  <c r="G778" i="7" s="1"/>
  <c r="G779" i="7" s="1"/>
  <c r="G780" i="7" s="1"/>
  <c r="G781" i="7" s="1"/>
  <c r="G782" i="7" s="1"/>
  <c r="G783" i="7" s="1"/>
  <c r="G784" i="7" s="1"/>
  <c r="G785" i="7" s="1"/>
  <c r="G786" i="7" s="1"/>
  <c r="G787" i="7" s="1"/>
  <c r="G788" i="7" s="1"/>
  <c r="G789" i="7" s="1"/>
  <c r="G790" i="7" s="1"/>
  <c r="G791" i="7" s="1"/>
  <c r="G792" i="7" s="1"/>
  <c r="G793" i="7" s="1"/>
  <c r="G794" i="7" s="1"/>
  <c r="G795" i="7" s="1"/>
  <c r="G796" i="7" s="1"/>
  <c r="G797" i="7" s="1"/>
  <c r="G798" i="7" s="1"/>
  <c r="G799" i="7" s="1"/>
  <c r="G800" i="7" s="1"/>
  <c r="G801" i="7" s="1"/>
  <c r="G802" i="7" s="1"/>
  <c r="G803" i="7" s="1"/>
  <c r="G804" i="7" s="1"/>
  <c r="G805" i="7" s="1"/>
  <c r="G806" i="7" s="1"/>
  <c r="G807" i="7" s="1"/>
  <c r="G808" i="7" s="1"/>
  <c r="G809" i="7" s="1"/>
  <c r="G810" i="7" s="1"/>
  <c r="G811" i="7" s="1"/>
  <c r="G812" i="7" s="1"/>
  <c r="G813" i="7" s="1"/>
  <c r="G814" i="7" s="1"/>
  <c r="G815" i="7" s="1"/>
  <c r="G816" i="7" s="1"/>
  <c r="G817" i="7" s="1"/>
  <c r="G818" i="7" s="1"/>
  <c r="G819" i="7" s="1"/>
  <c r="G820" i="7" s="1"/>
  <c r="G821" i="7" s="1"/>
  <c r="G822" i="7" s="1"/>
  <c r="G823" i="7" s="1"/>
  <c r="G824" i="7" s="1"/>
  <c r="G825" i="7" s="1"/>
  <c r="G826" i="7" s="1"/>
  <c r="G827" i="7" s="1"/>
  <c r="G828" i="7" s="1"/>
  <c r="G829" i="7" s="1"/>
  <c r="G830" i="7" s="1"/>
  <c r="G831" i="7" s="1"/>
  <c r="G832" i="7" s="1"/>
  <c r="G833" i="7" s="1"/>
  <c r="G834" i="7" s="1"/>
  <c r="G835" i="7" s="1"/>
  <c r="G836" i="7" s="1"/>
  <c r="G837" i="7" s="1"/>
  <c r="G838" i="7" s="1"/>
  <c r="G839" i="7" s="1"/>
  <c r="G840" i="7" s="1"/>
  <c r="G841" i="7" s="1"/>
  <c r="G842" i="7" s="1"/>
  <c r="G843" i="7" s="1"/>
  <c r="G844" i="7" s="1"/>
  <c r="G845" i="7" s="1"/>
  <c r="G846" i="7" s="1"/>
  <c r="G847" i="7" s="1"/>
  <c r="G848" i="7" s="1"/>
  <c r="G849" i="7" s="1"/>
  <c r="G850" i="7" s="1"/>
  <c r="G851" i="7" s="1"/>
  <c r="G852" i="7" s="1"/>
  <c r="G853" i="7" s="1"/>
  <c r="G854" i="7" s="1"/>
  <c r="G855" i="7" s="1"/>
  <c r="G856" i="7" s="1"/>
  <c r="G857" i="7" s="1"/>
  <c r="G858" i="7" s="1"/>
  <c r="G859" i="7" s="1"/>
  <c r="G860" i="7" s="1"/>
  <c r="G861" i="7" s="1"/>
  <c r="G862" i="7" s="1"/>
  <c r="G863" i="7" s="1"/>
  <c r="G864" i="7" s="1"/>
  <c r="G865" i="7" s="1"/>
  <c r="G866" i="7" s="1"/>
  <c r="G867" i="7" s="1"/>
  <c r="G868" i="7" s="1"/>
  <c r="G869" i="7" s="1"/>
  <c r="G870" i="7" s="1"/>
  <c r="G871" i="7" s="1"/>
  <c r="G872" i="7" s="1"/>
  <c r="G918" i="21"/>
  <c r="G919" i="21" s="1"/>
  <c r="G920" i="21" s="1"/>
  <c r="G921" i="21" s="1"/>
  <c r="G922" i="21" s="1"/>
  <c r="G923" i="21" s="1"/>
  <c r="G924" i="21" s="1"/>
  <c r="G925" i="21" s="1"/>
  <c r="G926" i="21" s="1"/>
  <c r="G927" i="21" s="1"/>
  <c r="G928" i="21" s="1"/>
  <c r="G929" i="21" s="1"/>
  <c r="G930" i="21" s="1"/>
  <c r="G931" i="21" s="1"/>
  <c r="G932" i="21" s="1"/>
  <c r="G933" i="21" s="1"/>
  <c r="G934" i="21" s="1"/>
  <c r="G935" i="21" s="1"/>
  <c r="G936" i="21" s="1"/>
  <c r="G937" i="21" s="1"/>
  <c r="G938" i="21" s="1"/>
  <c r="G939" i="21" s="1"/>
  <c r="G940" i="21" s="1"/>
  <c r="G941" i="21" s="1"/>
  <c r="G942" i="21" s="1"/>
  <c r="G943" i="21" s="1"/>
  <c r="G944" i="21" s="1"/>
  <c r="G945" i="21" s="1"/>
  <c r="G946" i="21" s="1"/>
  <c r="G947" i="21" s="1"/>
  <c r="G948" i="21" s="1"/>
  <c r="G949" i="21" s="1"/>
  <c r="G950" i="21" s="1"/>
  <c r="G951" i="21" s="1"/>
  <c r="G952" i="21" s="1"/>
  <c r="G953" i="21" s="1"/>
  <c r="G954" i="21" s="1"/>
  <c r="G955" i="21" s="1"/>
  <c r="G956" i="21" s="1"/>
  <c r="G957" i="21" s="1"/>
  <c r="G958" i="21" s="1"/>
  <c r="G959" i="21" s="1"/>
  <c r="G960" i="21" s="1"/>
  <c r="G961" i="21" s="1"/>
  <c r="G962" i="21" s="1"/>
  <c r="G963" i="21" s="1"/>
  <c r="G964" i="21" s="1"/>
  <c r="G965" i="21" s="1"/>
  <c r="G966" i="21" s="1"/>
  <c r="G967" i="21" s="1"/>
  <c r="G968" i="21" s="1"/>
  <c r="G969" i="21" s="1"/>
  <c r="G970" i="21" s="1"/>
  <c r="G971" i="21" s="1"/>
  <c r="G972" i="21" s="1"/>
  <c r="G973" i="21" s="1"/>
  <c r="G974" i="21" s="1"/>
  <c r="G975" i="21" s="1"/>
  <c r="G976" i="21" s="1"/>
  <c r="G977" i="21" s="1"/>
  <c r="G978" i="21" s="1"/>
  <c r="G979" i="21" s="1"/>
  <c r="G980" i="21" s="1"/>
  <c r="G981" i="21" s="1"/>
  <c r="G982" i="21" s="1"/>
  <c r="G983" i="21" s="1"/>
  <c r="G752" i="42"/>
  <c r="G753" i="42" s="1"/>
  <c r="G754" i="42" s="1"/>
  <c r="G755" i="42" s="1"/>
  <c r="G756" i="42" s="1"/>
  <c r="G757" i="42" s="1"/>
  <c r="G781" i="31"/>
  <c r="G782" i="31" s="1"/>
  <c r="G783" i="31" s="1"/>
  <c r="G784" i="31" s="1"/>
  <c r="G785" i="31" s="1"/>
  <c r="G786" i="31" s="1"/>
  <c r="G787" i="31" s="1"/>
  <c r="G788" i="31" s="1"/>
  <c r="G789" i="31" s="1"/>
  <c r="G790" i="31" s="1"/>
  <c r="G791" i="31" s="1"/>
  <c r="G792" i="31" s="1"/>
  <c r="G793" i="31" s="1"/>
  <c r="G794" i="31" s="1"/>
  <c r="G795" i="31" s="1"/>
  <c r="G796" i="31" s="1"/>
  <c r="G797" i="31" s="1"/>
  <c r="G885" i="39"/>
  <c r="G886" i="39" s="1"/>
  <c r="G887" i="39" s="1"/>
  <c r="G888" i="39" s="1"/>
  <c r="G889" i="39" s="1"/>
  <c r="G890" i="39" s="1"/>
  <c r="G891" i="39" s="1"/>
  <c r="G892" i="39" s="1"/>
  <c r="G893" i="39" s="1"/>
  <c r="G894" i="39" s="1"/>
  <c r="G895" i="39" s="1"/>
  <c r="G896" i="39" s="1"/>
  <c r="G897" i="39" s="1"/>
  <c r="G898" i="39" s="1"/>
  <c r="G899" i="39" s="1"/>
  <c r="G900" i="39" s="1"/>
  <c r="G901" i="39" s="1"/>
  <c r="G902" i="39" s="1"/>
  <c r="G903" i="39" s="1"/>
  <c r="G904" i="39" s="1"/>
  <c r="G905" i="39" s="1"/>
  <c r="G906" i="39" s="1"/>
  <c r="G907" i="39" s="1"/>
  <c r="G908" i="39" s="1"/>
  <c r="G909" i="39" s="1"/>
  <c r="G910" i="39" s="1"/>
  <c r="G911" i="39" s="1"/>
  <c r="G761" i="15"/>
  <c r="G762" i="15" s="1"/>
  <c r="G763" i="15" s="1"/>
  <c r="G764" i="15" s="1"/>
  <c r="G765" i="15" s="1"/>
  <c r="G766" i="15" s="1"/>
  <c r="G767" i="15" s="1"/>
  <c r="G768" i="15" s="1"/>
  <c r="G769" i="15" s="1"/>
  <c r="G770" i="15" s="1"/>
  <c r="G771" i="15" s="1"/>
  <c r="G722" i="13"/>
  <c r="G723" i="13" s="1"/>
  <c r="G724" i="13" s="1"/>
  <c r="G725" i="13" s="1"/>
  <c r="G726" i="13" s="1"/>
  <c r="G727" i="13" s="1"/>
  <c r="G728" i="13" s="1"/>
  <c r="G777" i="22"/>
  <c r="G778" i="22" s="1"/>
  <c r="G724" i="34"/>
  <c r="G725" i="34" s="1"/>
  <c r="G726" i="34" s="1"/>
  <c r="G727" i="34" s="1"/>
  <c r="G728" i="34" s="1"/>
  <c r="G729" i="34" s="1"/>
  <c r="G730" i="34" s="1"/>
  <c r="G734" i="47"/>
  <c r="G735" i="47" s="1"/>
  <c r="G736" i="47" s="1"/>
  <c r="G737" i="47" s="1"/>
  <c r="G738" i="47" s="1"/>
  <c r="G739" i="47" s="1"/>
  <c r="G740" i="47" s="1"/>
  <c r="G741" i="47" s="1"/>
  <c r="G742" i="47" s="1"/>
  <c r="G743" i="47" s="1"/>
  <c r="G744" i="47" s="1"/>
  <c r="G745" i="47" s="1"/>
  <c r="G746" i="47" s="1"/>
  <c r="G716" i="23"/>
  <c r="G717" i="23" s="1"/>
  <c r="G718" i="23" s="1"/>
  <c r="G719" i="23" s="1"/>
  <c r="G720" i="23" s="1"/>
  <c r="G721" i="23" s="1"/>
  <c r="G722" i="23" s="1"/>
  <c r="G716" i="45"/>
  <c r="G717" i="45" s="1"/>
  <c r="G718" i="45" s="1"/>
  <c r="G719" i="45" s="1"/>
  <c r="G720" i="45" s="1"/>
  <c r="G721" i="45" s="1"/>
  <c r="G722" i="45" s="1"/>
  <c r="G723" i="45" s="1"/>
  <c r="G724" i="45" s="1"/>
  <c r="G725" i="45" s="1"/>
  <c r="G726" i="45" s="1"/>
  <c r="G665" i="2"/>
  <c r="G666" i="2" s="1"/>
  <c r="G667" i="2" s="1"/>
  <c r="G668" i="2" s="1"/>
  <c r="G669" i="2" s="1"/>
  <c r="G670" i="2" s="1"/>
  <c r="G671" i="2" s="1"/>
  <c r="G672" i="2" s="1"/>
  <c r="G708" i="12"/>
  <c r="G709" i="12" s="1"/>
  <c r="G710" i="12" s="1"/>
  <c r="G711" i="12" s="1"/>
  <c r="G712" i="12" s="1"/>
  <c r="G668" i="3"/>
  <c r="G669" i="3" s="1"/>
  <c r="G670" i="3" s="1"/>
  <c r="G671" i="3" s="1"/>
  <c r="G454" i="14"/>
  <c r="G455" i="14" s="1"/>
  <c r="G456" i="14" s="1"/>
  <c r="G457" i="14" s="1"/>
  <c r="G458" i="14" s="1"/>
  <c r="G459" i="14" s="1"/>
  <c r="G460" i="14" s="1"/>
  <c r="G461" i="14" s="1"/>
  <c r="G462" i="14" s="1"/>
  <c r="G463" i="14" s="1"/>
  <c r="G895" i="16" l="1"/>
  <c r="G896" i="16" s="1"/>
  <c r="G897" i="16" s="1"/>
  <c r="G898" i="16" s="1"/>
  <c r="G899" i="16" s="1"/>
  <c r="G900" i="16" s="1"/>
  <c r="G901" i="16" s="1"/>
  <c r="G902" i="16" s="1"/>
  <c r="G903" i="16" s="1"/>
  <c r="G904" i="16" s="1"/>
  <c r="G905" i="16" s="1"/>
  <c r="G906" i="16" s="1"/>
  <c r="G907" i="16" s="1"/>
  <c r="G908" i="16" s="1"/>
  <c r="G909" i="16" s="1"/>
  <c r="G910" i="16" s="1"/>
  <c r="G911" i="16" s="1"/>
  <c r="G912" i="16" s="1"/>
  <c r="G922" i="16" s="1"/>
  <c r="G923" i="16" s="1"/>
  <c r="G924" i="16" s="1"/>
  <c r="G925" i="16" s="1"/>
  <c r="G926" i="16" s="1"/>
  <c r="G927" i="16" s="1"/>
  <c r="G928" i="16" s="1"/>
  <c r="G929" i="16" s="1"/>
  <c r="G930" i="16" s="1"/>
  <c r="G931" i="16" s="1"/>
  <c r="G932" i="16" s="1"/>
  <c r="G933" i="16" s="1"/>
  <c r="G934" i="16" s="1"/>
  <c r="G935" i="16" s="1"/>
  <c r="G936" i="16" s="1"/>
  <c r="G937" i="16" s="1"/>
  <c r="G938" i="16" s="1"/>
  <c r="G939" i="16" s="1"/>
  <c r="G940" i="16" s="1"/>
  <c r="G941" i="16" s="1"/>
  <c r="G942" i="16" s="1"/>
  <c r="G943" i="16" s="1"/>
  <c r="G944" i="16" s="1"/>
  <c r="G945" i="16" s="1"/>
  <c r="G946" i="16" s="1"/>
  <c r="G947" i="16" s="1"/>
  <c r="G948" i="16" s="1"/>
  <c r="G949" i="16" s="1"/>
  <c r="G950" i="16" s="1"/>
  <c r="G951" i="16" s="1"/>
  <c r="G952" i="16" s="1"/>
  <c r="G953" i="16" s="1"/>
  <c r="G954" i="16" s="1"/>
  <c r="G955" i="16" s="1"/>
  <c r="G956" i="16" s="1"/>
  <c r="G957" i="16" s="1"/>
  <c r="G958" i="16" s="1"/>
  <c r="G959" i="16" s="1"/>
  <c r="G960" i="16" s="1"/>
  <c r="G961" i="16" s="1"/>
  <c r="G962" i="16" s="1"/>
  <c r="G963" i="16" s="1"/>
  <c r="G964" i="16" s="1"/>
  <c r="G965" i="16" s="1"/>
  <c r="G966" i="16" s="1"/>
  <c r="G967" i="16" s="1"/>
  <c r="G968" i="16" s="1"/>
  <c r="G969" i="16" s="1"/>
  <c r="G970" i="16" s="1"/>
  <c r="G971" i="16" s="1"/>
  <c r="G972" i="16" s="1"/>
  <c r="G973" i="16" s="1"/>
  <c r="G974" i="16" s="1"/>
  <c r="G975" i="16" s="1"/>
  <c r="G976" i="16" s="1"/>
  <c r="G977" i="16" s="1"/>
  <c r="G978" i="16" s="1"/>
  <c r="G979" i="16" s="1"/>
  <c r="G980" i="16" s="1"/>
  <c r="G981" i="16" s="1"/>
  <c r="G982" i="16" s="1"/>
  <c r="G983" i="16" s="1"/>
  <c r="G984" i="16" s="1"/>
  <c r="G985" i="16" s="1"/>
  <c r="G986" i="16" s="1"/>
  <c r="G987" i="16" s="1"/>
  <c r="G988" i="16" s="1"/>
  <c r="G989" i="16" s="1"/>
  <c r="G990" i="16" s="1"/>
  <c r="G991" i="16" s="1"/>
  <c r="G992" i="16" s="1"/>
  <c r="G993" i="16" s="1"/>
  <c r="G994" i="16" s="1"/>
  <c r="G995" i="16" s="1"/>
  <c r="G996" i="16" s="1"/>
  <c r="G997" i="16" s="1"/>
  <c r="G998" i="16" s="1"/>
  <c r="G999" i="16" s="1"/>
  <c r="G1000" i="16" s="1"/>
  <c r="G1001" i="16" s="1"/>
  <c r="G1002" i="16" s="1"/>
  <c r="G1003" i="16" s="1"/>
  <c r="G1004" i="16" s="1"/>
  <c r="G1005" i="16" s="1"/>
  <c r="G1006" i="16" s="1"/>
  <c r="G1007" i="16" s="1"/>
  <c r="G1008" i="16" s="1"/>
  <c r="G1009" i="16" s="1"/>
  <c r="G1010" i="16" s="1"/>
  <c r="G1011" i="16" s="1"/>
  <c r="G1012" i="16" s="1"/>
  <c r="G1013" i="16" s="1"/>
  <c r="G1014" i="16" s="1"/>
  <c r="G1015" i="16" s="1"/>
  <c r="G1016" i="16" s="1"/>
  <c r="G1017" i="16" s="1"/>
  <c r="G1018" i="16" s="1"/>
  <c r="G1019" i="16" s="1"/>
  <c r="G1020" i="16" s="1"/>
  <c r="G1021" i="16" s="1"/>
  <c r="G1022" i="16" s="1"/>
  <c r="G1023" i="16" s="1"/>
  <c r="G1024" i="16" s="1"/>
  <c r="G1025" i="16" s="1"/>
  <c r="G1026" i="16" s="1"/>
  <c r="G1027" i="16" s="1"/>
  <c r="G1028" i="16" s="1"/>
  <c r="G1029" i="16" s="1"/>
  <c r="G1030" i="16" s="1"/>
  <c r="G1031" i="16" s="1"/>
  <c r="G1032" i="16" s="1"/>
  <c r="G1033" i="16" s="1"/>
  <c r="G1034" i="16" s="1"/>
  <c r="G1035" i="16" s="1"/>
  <c r="G1036" i="16" s="1"/>
  <c r="G1037" i="16" s="1"/>
  <c r="G1038" i="16" s="1"/>
  <c r="G1039" i="16" s="1"/>
  <c r="G1040" i="16" s="1"/>
  <c r="G1041" i="16" s="1"/>
  <c r="G1042" i="16" s="1"/>
  <c r="G1043" i="16" s="1"/>
  <c r="G1044" i="16" s="1"/>
  <c r="G1045" i="16" s="1"/>
  <c r="G1046" i="16" s="1"/>
  <c r="G1047" i="16" s="1"/>
  <c r="G1048" i="16" s="1"/>
  <c r="G1049" i="16" s="1"/>
  <c r="G1050" i="16" s="1"/>
  <c r="G1051" i="16" s="1"/>
  <c r="G1052" i="16" s="1"/>
  <c r="G1053" i="16" s="1"/>
  <c r="G1054" i="16" s="1"/>
  <c r="G1055" i="16" s="1"/>
  <c r="G1056" i="16" s="1"/>
  <c r="G1057" i="16" s="1"/>
  <c r="G1058" i="16" s="1"/>
  <c r="G1059" i="16" s="1"/>
  <c r="G1060" i="16" s="1"/>
  <c r="G1061" i="16" s="1"/>
  <c r="G1062" i="16" s="1"/>
  <c r="G1063" i="16" s="1"/>
  <c r="G1064" i="16" s="1"/>
  <c r="G1065" i="16" s="1"/>
  <c r="G1066" i="16" s="1"/>
  <c r="G1067" i="16" s="1"/>
  <c r="G1068" i="16" s="1"/>
  <c r="G1069" i="16" s="1"/>
  <c r="G1070" i="16" s="1"/>
  <c r="G1071" i="16" s="1"/>
  <c r="G1072" i="16" s="1"/>
  <c r="G1073" i="16" s="1"/>
  <c r="G1074" i="16" s="1"/>
  <c r="G1075" i="16" s="1"/>
  <c r="G1076" i="16" s="1"/>
  <c r="G1077" i="16" s="1"/>
  <c r="G1078" i="16" s="1"/>
  <c r="G1079" i="16" s="1"/>
  <c r="G1080" i="16" s="1"/>
  <c r="G1081" i="16" s="1"/>
  <c r="G1082" i="16" s="1"/>
  <c r="G1083" i="16" s="1"/>
  <c r="G1084" i="16" s="1"/>
  <c r="G1085" i="16" s="1"/>
  <c r="G1086" i="16" s="1"/>
  <c r="G1087" i="16" s="1"/>
  <c r="G1088" i="16" s="1"/>
  <c r="G1089" i="16" s="1"/>
  <c r="G1090" i="16" s="1"/>
  <c r="G1091" i="16" s="1"/>
  <c r="G1092" i="16" s="1"/>
  <c r="G1093" i="16" s="1"/>
  <c r="G1094" i="16" s="1"/>
  <c r="G1095" i="16" s="1"/>
  <c r="G1096" i="16" s="1"/>
  <c r="G1097" i="16" s="1"/>
  <c r="G1098" i="16" s="1"/>
  <c r="G1099" i="16" s="1"/>
  <c r="G1100" i="16" s="1"/>
  <c r="G1101" i="16" s="1"/>
  <c r="G1102" i="16" s="1"/>
  <c r="G1103" i="16" s="1"/>
  <c r="G1104" i="16" s="1"/>
  <c r="G1105" i="16" s="1"/>
  <c r="G1106" i="16" s="1"/>
  <c r="G1107" i="16" s="1"/>
  <c r="G1108" i="16" s="1"/>
  <c r="G1109" i="16" s="1"/>
  <c r="G1110" i="16" s="1"/>
  <c r="G1111" i="16" s="1"/>
  <c r="G1112" i="16" s="1"/>
  <c r="G1113" i="16" s="1"/>
  <c r="G1114" i="16" s="1"/>
  <c r="G1115" i="16" s="1"/>
  <c r="G1116" i="16" s="1"/>
  <c r="G1117" i="16" s="1"/>
  <c r="G1118" i="16" s="1"/>
  <c r="G1119" i="16" s="1"/>
  <c r="G1120" i="16" s="1"/>
  <c r="G1121" i="16" s="1"/>
  <c r="G1122" i="16" s="1"/>
  <c r="G1123" i="16" s="1"/>
  <c r="G1124" i="16" s="1"/>
  <c r="G1125" i="16" s="1"/>
  <c r="G1126" i="16" s="1"/>
  <c r="G1127" i="16" s="1"/>
  <c r="G1128" i="16" s="1"/>
  <c r="G1129" i="16" s="1"/>
  <c r="G1130" i="16" s="1"/>
  <c r="G1131" i="16" s="1"/>
  <c r="G1132" i="16" s="1"/>
  <c r="G1133" i="16" s="1"/>
  <c r="G1134" i="16" s="1"/>
  <c r="G1135" i="16" s="1"/>
  <c r="G1136" i="16" s="1"/>
  <c r="G1137" i="16" s="1"/>
  <c r="G1138" i="16" s="1"/>
  <c r="G1139" i="16" s="1"/>
  <c r="G1140" i="16" s="1"/>
  <c r="G1141" i="16" s="1"/>
  <c r="G1142" i="16" s="1"/>
  <c r="G1143" i="16" s="1"/>
  <c r="G1144" i="16" s="1"/>
  <c r="G1145" i="16" s="1"/>
  <c r="G1146" i="16" s="1"/>
  <c r="G1147" i="16" s="1"/>
  <c r="G1148" i="16" s="1"/>
  <c r="G1149" i="16" s="1"/>
  <c r="G1150" i="16" s="1"/>
  <c r="G1151" i="16" s="1"/>
  <c r="G1152" i="16" s="1"/>
  <c r="G1153" i="16" s="1"/>
  <c r="G1154" i="16" s="1"/>
  <c r="G1155" i="16" s="1"/>
  <c r="G1156" i="16" s="1"/>
  <c r="G1157" i="16" s="1"/>
  <c r="G1158" i="16" s="1"/>
  <c r="G1159" i="16" s="1"/>
  <c r="G1160" i="16" s="1"/>
  <c r="G1161" i="16" s="1"/>
  <c r="G1162" i="16" s="1"/>
  <c r="G1163" i="16" s="1"/>
  <c r="G1164" i="16" s="1"/>
  <c r="G1165" i="16" s="1"/>
  <c r="G1166" i="16" s="1"/>
  <c r="G1167" i="16" s="1"/>
  <c r="G1168" i="16" s="1"/>
  <c r="G1169" i="16" s="1"/>
  <c r="G1170" i="16" s="1"/>
  <c r="G1171" i="16" s="1"/>
  <c r="G1172" i="16" s="1"/>
  <c r="G1173" i="16" s="1"/>
  <c r="G1174" i="16" s="1"/>
  <c r="G1175" i="16" s="1"/>
  <c r="G1176" i="16" s="1"/>
  <c r="G1177" i="16" s="1"/>
  <c r="G1178" i="16" s="1"/>
  <c r="G1179" i="16" s="1"/>
  <c r="G1180" i="16" s="1"/>
  <c r="G1181" i="16" s="1"/>
  <c r="G1182" i="16" s="1"/>
  <c r="G1183" i="16" s="1"/>
  <c r="G1184" i="16" s="1"/>
  <c r="G1185" i="16" s="1"/>
  <c r="G1186" i="16" s="1"/>
  <c r="G1187" i="16" s="1"/>
  <c r="G1188" i="16" s="1"/>
  <c r="G1189" i="16" s="1"/>
  <c r="G1190" i="16" s="1"/>
  <c r="G1191" i="16" s="1"/>
  <c r="G1192" i="16" s="1"/>
  <c r="G1193" i="16" s="1"/>
  <c r="G1194" i="16" s="1"/>
  <c r="G1195" i="16" s="1"/>
  <c r="G1196" i="16" s="1"/>
  <c r="G1197" i="16" s="1"/>
  <c r="G1198" i="16" s="1"/>
  <c r="G1199" i="16" s="1"/>
  <c r="G1200" i="16" s="1"/>
  <c r="G1201" i="16" s="1"/>
  <c r="G1202" i="16" s="1"/>
  <c r="G1203" i="16" s="1"/>
  <c r="G1204" i="16" s="1"/>
  <c r="G1205" i="16" s="1"/>
  <c r="G1206" i="16" s="1"/>
  <c r="G1207" i="16" s="1"/>
  <c r="G1208" i="16" s="1"/>
  <c r="G1209" i="16" s="1"/>
  <c r="G1210" i="16" s="1"/>
  <c r="G1211" i="16" s="1"/>
  <c r="G1212" i="16" s="1"/>
  <c r="G1213" i="16" s="1"/>
  <c r="G1214" i="16" s="1"/>
  <c r="G1215" i="16" s="1"/>
  <c r="G1216" i="16" s="1"/>
  <c r="G1217" i="16" s="1"/>
  <c r="G1218" i="16" s="1"/>
  <c r="G1219" i="16" s="1"/>
  <c r="G1220" i="16" s="1"/>
  <c r="G1221" i="16" s="1"/>
  <c r="G1222" i="16" s="1"/>
  <c r="G1223" i="16" s="1"/>
  <c r="G1224" i="16" s="1"/>
  <c r="G1225" i="16" s="1"/>
  <c r="G1226" i="16" s="1"/>
  <c r="G1227" i="16" s="1"/>
  <c r="G1228" i="16" s="1"/>
  <c r="G1229" i="16" s="1"/>
  <c r="G1230" i="16" s="1"/>
  <c r="G1231" i="16" s="1"/>
  <c r="G1232" i="16" s="1"/>
  <c r="G1233" i="16" s="1"/>
  <c r="G1234" i="16" s="1"/>
  <c r="G1235" i="16" s="1"/>
  <c r="G1236" i="16" s="1"/>
  <c r="G1237" i="16" s="1"/>
  <c r="G1238" i="16" s="1"/>
  <c r="G1239" i="16" s="1"/>
  <c r="G1240" i="16" s="1"/>
  <c r="G1241" i="16" s="1"/>
  <c r="G1242" i="16" s="1"/>
  <c r="G1243" i="16" s="1"/>
  <c r="G1244" i="16" s="1"/>
  <c r="G1245" i="16" s="1"/>
  <c r="G1246" i="16" s="1"/>
  <c r="G1247" i="16" s="1"/>
  <c r="G1248" i="16" s="1"/>
  <c r="G1249" i="16" s="1"/>
  <c r="G1250" i="16" s="1"/>
  <c r="G1251" i="16" s="1"/>
  <c r="G1252" i="16" s="1"/>
  <c r="G1253" i="16" s="1"/>
  <c r="G1254" i="16" s="1"/>
  <c r="G1255" i="16" s="1"/>
  <c r="G1256" i="16" s="1"/>
  <c r="G1257" i="16" s="1"/>
  <c r="G1258" i="16" s="1"/>
  <c r="G1259" i="16" s="1"/>
  <c r="G1260" i="16" s="1"/>
  <c r="G1261" i="16" s="1"/>
  <c r="G1262" i="16" s="1"/>
  <c r="G1263" i="16" s="1"/>
  <c r="G1264" i="16" s="1"/>
  <c r="G1265" i="16" s="1"/>
  <c r="G1266" i="16" s="1"/>
  <c r="G1267" i="16" s="1"/>
  <c r="G1268" i="16" s="1"/>
  <c r="G1269" i="16" s="1"/>
  <c r="G1270" i="16" s="1"/>
  <c r="G1271" i="16" s="1"/>
  <c r="G1272" i="16" s="1"/>
  <c r="G1273" i="16" s="1"/>
  <c r="G1274" i="16" s="1"/>
  <c r="G1275" i="16" s="1"/>
  <c r="G1276" i="16" s="1"/>
  <c r="G1277" i="16" s="1"/>
  <c r="G1278" i="16" s="1"/>
  <c r="G1279" i="16" s="1"/>
  <c r="G1280" i="16" s="1"/>
  <c r="G1281" i="16" s="1"/>
  <c r="G1282" i="16" s="1"/>
  <c r="G1283" i="16" s="1"/>
  <c r="G1284" i="16" s="1"/>
  <c r="G1285" i="16" s="1"/>
  <c r="G1286" i="16" s="1"/>
  <c r="G1287" i="16" s="1"/>
  <c r="G1288" i="16" s="1"/>
  <c r="G1289" i="16" s="1"/>
  <c r="G1290" i="16" s="1"/>
  <c r="G1291" i="16" s="1"/>
  <c r="G1292" i="16" s="1"/>
  <c r="G1293" i="16" s="1"/>
  <c r="G1294" i="16" s="1"/>
  <c r="G1295" i="16" s="1"/>
  <c r="G1296" i="16" s="1"/>
  <c r="G1297" i="16" s="1"/>
  <c r="G1298" i="16" s="1"/>
  <c r="G1299" i="16" s="1"/>
  <c r="G1300" i="16" s="1"/>
  <c r="G1301" i="16" s="1"/>
  <c r="G1302" i="16" s="1"/>
  <c r="G1303" i="16" s="1"/>
  <c r="G1304" i="16" s="1"/>
  <c r="G1305" i="16" s="1"/>
  <c r="G1306" i="16" s="1"/>
  <c r="G1307" i="16" s="1"/>
  <c r="G1308" i="16" s="1"/>
  <c r="G1309" i="16" s="1"/>
  <c r="G1310" i="16" s="1"/>
  <c r="G899" i="46"/>
  <c r="G900" i="46" s="1"/>
  <c r="C12" i="49"/>
  <c r="AC12" i="49" s="1"/>
  <c r="G1311" i="16"/>
  <c r="G1312" i="16" s="1"/>
  <c r="G1313" i="16" s="1"/>
  <c r="G1314" i="16" s="1"/>
  <c r="G1315" i="16" s="1"/>
  <c r="G1316" i="16" s="1"/>
  <c r="G1317" i="16" s="1"/>
  <c r="G1318" i="16" s="1"/>
  <c r="G1319" i="16" s="1"/>
  <c r="G1320" i="16" s="1"/>
  <c r="G1321" i="16" s="1"/>
  <c r="G1322" i="16" s="1"/>
  <c r="G1323" i="16" s="1"/>
  <c r="G1324" i="16" s="1"/>
  <c r="G1325" i="16" s="1"/>
  <c r="G1326" i="16" s="1"/>
  <c r="G1327" i="16" s="1"/>
  <c r="G1328" i="16" s="1"/>
  <c r="G1329" i="16" s="1"/>
  <c r="G1330" i="16" s="1"/>
  <c r="G1331" i="16" s="1"/>
  <c r="G1332" i="16" s="1"/>
  <c r="G1333" i="16" s="1"/>
  <c r="G1334" i="16" s="1"/>
  <c r="C14" i="49"/>
  <c r="AC14" i="49" s="1"/>
  <c r="G1313" i="11"/>
  <c r="G1314" i="11" s="1"/>
  <c r="G1315" i="11" s="1"/>
  <c r="G1316" i="11" s="1"/>
  <c r="G1317" i="11" s="1"/>
  <c r="G1318" i="11" s="1"/>
  <c r="G1319" i="11" s="1"/>
  <c r="G1320" i="11" s="1"/>
  <c r="G1321" i="11" s="1"/>
  <c r="G1322" i="11" s="1"/>
  <c r="G1323" i="11" s="1"/>
  <c r="G1324" i="11" s="1"/>
  <c r="G1325" i="11" s="1"/>
  <c r="G1326" i="11" s="1"/>
  <c r="G1327" i="11" s="1"/>
  <c r="G1328" i="11" s="1"/>
  <c r="G873" i="7"/>
  <c r="G874" i="7" s="1"/>
  <c r="G875" i="7" s="1"/>
  <c r="G876" i="7" s="1"/>
  <c r="G877" i="7" s="1"/>
  <c r="G878" i="7" s="1"/>
  <c r="G879" i="7" s="1"/>
  <c r="G880" i="7" s="1"/>
  <c r="G881" i="7" s="1"/>
  <c r="G882" i="7" s="1"/>
  <c r="G883" i="7" s="1"/>
  <c r="G884" i="7" s="1"/>
  <c r="G885" i="7" s="1"/>
  <c r="G886" i="7" s="1"/>
  <c r="G887" i="7" s="1"/>
  <c r="G888" i="7" s="1"/>
  <c r="G889" i="7" s="1"/>
  <c r="G890" i="7" s="1"/>
  <c r="G891" i="7" s="1"/>
  <c r="G892" i="7" s="1"/>
  <c r="G893" i="7" s="1"/>
  <c r="G894" i="7" s="1"/>
  <c r="G895" i="7" s="1"/>
  <c r="G896" i="7" s="1"/>
  <c r="G897" i="7" s="1"/>
  <c r="G898" i="7" s="1"/>
  <c r="G899" i="7" s="1"/>
  <c r="G900" i="7" s="1"/>
  <c r="G901" i="7" s="1"/>
  <c r="G902" i="7" s="1"/>
  <c r="G903" i="7" s="1"/>
  <c r="G904" i="7" s="1"/>
  <c r="G905" i="7" s="1"/>
  <c r="G906" i="7" s="1"/>
  <c r="G907" i="7" s="1"/>
  <c r="G908" i="7" s="1"/>
  <c r="G909" i="7" s="1"/>
  <c r="G910" i="7" s="1"/>
  <c r="G911" i="7" s="1"/>
  <c r="G912" i="7" s="1"/>
  <c r="G913" i="7" s="1"/>
  <c r="G914" i="7" s="1"/>
  <c r="G915" i="7" s="1"/>
  <c r="G916" i="7" s="1"/>
  <c r="G917" i="7" s="1"/>
  <c r="G918" i="7" s="1"/>
  <c r="G919" i="7" s="1"/>
  <c r="G920" i="7" s="1"/>
  <c r="G921" i="7" s="1"/>
  <c r="G922" i="7" s="1"/>
  <c r="G923" i="7" s="1"/>
  <c r="G924" i="7" s="1"/>
  <c r="G925" i="7" s="1"/>
  <c r="G926" i="7" s="1"/>
  <c r="G927" i="7" s="1"/>
  <c r="G928" i="7" s="1"/>
  <c r="G929" i="7" s="1"/>
  <c r="G930" i="7" s="1"/>
  <c r="G931" i="7" s="1"/>
  <c r="G932" i="7" s="1"/>
  <c r="G938" i="7" s="1"/>
  <c r="G939" i="7" s="1"/>
  <c r="G940" i="7" s="1"/>
  <c r="G941" i="7" s="1"/>
  <c r="G942" i="7" s="1"/>
  <c r="G943" i="7" s="1"/>
  <c r="G944" i="7" s="1"/>
  <c r="G945" i="7" s="1"/>
  <c r="G946" i="7" s="1"/>
  <c r="G947" i="7" s="1"/>
  <c r="G948" i="7" s="1"/>
  <c r="G949" i="7" s="1"/>
  <c r="G950" i="7" s="1"/>
  <c r="G951" i="7" s="1"/>
  <c r="G952" i="7" s="1"/>
  <c r="G953" i="7" s="1"/>
  <c r="G954" i="7" s="1"/>
  <c r="G955" i="7" s="1"/>
  <c r="G956" i="7" s="1"/>
  <c r="G872" i="30"/>
  <c r="G873" i="30" s="1"/>
  <c r="G853" i="27"/>
  <c r="G854" i="27" s="1"/>
  <c r="G984" i="21"/>
  <c r="G985" i="21" s="1"/>
  <c r="G986" i="21" s="1"/>
  <c r="G987" i="21" s="1"/>
  <c r="G988" i="21" s="1"/>
  <c r="G989" i="21" s="1"/>
  <c r="G990" i="21" s="1"/>
  <c r="G991" i="21" s="1"/>
  <c r="G992" i="21" s="1"/>
  <c r="G993" i="21" s="1"/>
  <c r="G994" i="21" s="1"/>
  <c r="G995" i="21" s="1"/>
  <c r="G996" i="21" s="1"/>
  <c r="G997" i="21" s="1"/>
  <c r="G998" i="21" s="1"/>
  <c r="G999" i="21" s="1"/>
  <c r="G1000" i="21" s="1"/>
  <c r="G1001" i="21" s="1"/>
  <c r="G1002" i="21" s="1"/>
  <c r="G1003" i="21" s="1"/>
  <c r="G1004" i="21" s="1"/>
  <c r="G1005" i="21" s="1"/>
  <c r="G1006" i="21" s="1"/>
  <c r="G1007" i="21" s="1"/>
  <c r="G1008" i="21" s="1"/>
  <c r="G1009" i="21" s="1"/>
  <c r="G1010" i="21" s="1"/>
  <c r="G1011" i="21" s="1"/>
  <c r="G1012" i="21" s="1"/>
  <c r="G1013" i="21" s="1"/>
  <c r="G1014" i="21" s="1"/>
  <c r="G1015" i="21" s="1"/>
  <c r="G1016" i="21" s="1"/>
  <c r="G1017" i="21" s="1"/>
  <c r="G1018" i="21" s="1"/>
  <c r="G1019" i="21" s="1"/>
  <c r="G1020" i="21" s="1"/>
  <c r="G1021" i="21" s="1"/>
  <c r="G1022" i="21" s="1"/>
  <c r="G1023" i="21" s="1"/>
  <c r="G1024" i="21" s="1"/>
  <c r="G1025" i="21" s="1"/>
  <c r="G1026" i="21" s="1"/>
  <c r="G1027" i="21" s="1"/>
  <c r="G1028" i="21" s="1"/>
  <c r="G1029" i="21" s="1"/>
  <c r="G1030" i="21" s="1"/>
  <c r="G1031" i="21" s="1"/>
  <c r="G1032" i="21" s="1"/>
  <c r="G1033" i="21" s="1"/>
  <c r="G1034" i="21" s="1"/>
  <c r="G1035" i="21" s="1"/>
  <c r="G1036" i="21" s="1"/>
  <c r="G987" i="38"/>
  <c r="G988" i="38" s="1"/>
  <c r="G989" i="38" s="1"/>
  <c r="G990" i="38" s="1"/>
  <c r="G991" i="38" s="1"/>
  <c r="G992" i="38" s="1"/>
  <c r="G993" i="38" s="1"/>
  <c r="G994" i="38" s="1"/>
  <c r="G995" i="38" s="1"/>
  <c r="G996" i="38" s="1"/>
  <c r="G997" i="38" s="1"/>
  <c r="G998" i="38" s="1"/>
  <c r="G999" i="38" s="1"/>
  <c r="G758" i="42"/>
  <c r="G759" i="42" s="1"/>
  <c r="G760" i="42" s="1"/>
  <c r="G761" i="42" s="1"/>
  <c r="G762" i="42" s="1"/>
  <c r="G763" i="42" s="1"/>
  <c r="G764" i="42" s="1"/>
  <c r="G765" i="42" s="1"/>
  <c r="G766" i="42" s="1"/>
  <c r="G767" i="42" s="1"/>
  <c r="G768" i="42" s="1"/>
  <c r="G769" i="42" s="1"/>
  <c r="G770" i="42" s="1"/>
  <c r="G771" i="42" s="1"/>
  <c r="G798" i="31"/>
  <c r="G799" i="31" s="1"/>
  <c r="G800" i="31" s="1"/>
  <c r="G801" i="31" s="1"/>
  <c r="G802" i="31" s="1"/>
  <c r="G803" i="31" s="1"/>
  <c r="G804" i="31" s="1"/>
  <c r="G805" i="31" s="1"/>
  <c r="G806" i="31" s="1"/>
  <c r="G807" i="31" s="1"/>
  <c r="G808" i="31" s="1"/>
  <c r="G809" i="31" s="1"/>
  <c r="G810" i="31" s="1"/>
  <c r="G811" i="31" s="1"/>
  <c r="G812" i="31" s="1"/>
  <c r="G813" i="31" s="1"/>
  <c r="G814" i="31" s="1"/>
  <c r="G815" i="31" s="1"/>
  <c r="G816" i="31" s="1"/>
  <c r="G817" i="31" s="1"/>
  <c r="G818" i="31" s="1"/>
  <c r="G819" i="31" s="1"/>
  <c r="G820" i="31" s="1"/>
  <c r="G821" i="31" s="1"/>
  <c r="G822" i="31" s="1"/>
  <c r="G823" i="31" s="1"/>
  <c r="G824" i="31" s="1"/>
  <c r="G825" i="31" s="1"/>
  <c r="G826" i="31" s="1"/>
  <c r="G827" i="31" s="1"/>
  <c r="G828" i="31" s="1"/>
  <c r="G829" i="31" s="1"/>
  <c r="G830" i="31" s="1"/>
  <c r="G831" i="31" s="1"/>
  <c r="G832" i="31" s="1"/>
  <c r="G833" i="31" s="1"/>
  <c r="G834" i="31" s="1"/>
  <c r="G835" i="31" s="1"/>
  <c r="G836" i="31" s="1"/>
  <c r="G837" i="31" s="1"/>
  <c r="G838" i="31" s="1"/>
  <c r="G839" i="31" s="1"/>
  <c r="G840" i="31" s="1"/>
  <c r="G841" i="31" s="1"/>
  <c r="G842" i="31" s="1"/>
  <c r="G912" i="39"/>
  <c r="G913" i="39" s="1"/>
  <c r="G914" i="39" s="1"/>
  <c r="G915" i="39" s="1"/>
  <c r="G916" i="39" s="1"/>
  <c r="G917" i="39" s="1"/>
  <c r="G918" i="39" s="1"/>
  <c r="G919" i="39" s="1"/>
  <c r="G920" i="39" s="1"/>
  <c r="G921" i="39" s="1"/>
  <c r="G922" i="39" s="1"/>
  <c r="G923" i="39" s="1"/>
  <c r="G924" i="39" s="1"/>
  <c r="G925" i="39" s="1"/>
  <c r="G926" i="39" s="1"/>
  <c r="G927" i="39" s="1"/>
  <c r="G928" i="39" s="1"/>
  <c r="G929" i="39" s="1"/>
  <c r="G930" i="39" s="1"/>
  <c r="G931" i="39" s="1"/>
  <c r="G932" i="39" s="1"/>
  <c r="G933" i="39" s="1"/>
  <c r="G934" i="39" s="1"/>
  <c r="G935" i="39" s="1"/>
  <c r="G936" i="39" s="1"/>
  <c r="G937" i="39" s="1"/>
  <c r="G938" i="39" s="1"/>
  <c r="G939" i="39" s="1"/>
  <c r="G940" i="39" s="1"/>
  <c r="G941" i="39" s="1"/>
  <c r="G942" i="39" s="1"/>
  <c r="G943" i="39" s="1"/>
  <c r="G944" i="39" s="1"/>
  <c r="G945" i="39" s="1"/>
  <c r="G946" i="39" s="1"/>
  <c r="G947" i="39" s="1"/>
  <c r="G948" i="39" s="1"/>
  <c r="G949" i="39" s="1"/>
  <c r="G950" i="39" s="1"/>
  <c r="G951" i="39" s="1"/>
  <c r="G952" i="39" s="1"/>
  <c r="G953" i="39" s="1"/>
  <c r="G954" i="39" s="1"/>
  <c r="G955" i="39" s="1"/>
  <c r="G956" i="39" s="1"/>
  <c r="G957" i="39" s="1"/>
  <c r="G958" i="39" s="1"/>
  <c r="G959" i="39" s="1"/>
  <c r="G960" i="39" s="1"/>
  <c r="G961" i="39" s="1"/>
  <c r="G962" i="39" s="1"/>
  <c r="G963" i="39" s="1"/>
  <c r="G964" i="39" s="1"/>
  <c r="G965" i="39" s="1"/>
  <c r="G966" i="39" s="1"/>
  <c r="G967" i="39" s="1"/>
  <c r="G968" i="39" s="1"/>
  <c r="G969" i="39" s="1"/>
  <c r="G970" i="39" s="1"/>
  <c r="G971" i="39" s="1"/>
  <c r="G972" i="39" s="1"/>
  <c r="G973" i="39" s="1"/>
  <c r="G974" i="39" s="1"/>
  <c r="G975" i="39" s="1"/>
  <c r="G976" i="39" s="1"/>
  <c r="G977" i="39" s="1"/>
  <c r="G978" i="39" s="1"/>
  <c r="G729" i="13"/>
  <c r="G730" i="13" s="1"/>
  <c r="G731" i="13" s="1"/>
  <c r="G732" i="13" s="1"/>
  <c r="G733" i="13" s="1"/>
  <c r="G734" i="13" s="1"/>
  <c r="G735" i="13" s="1"/>
  <c r="G736" i="13" s="1"/>
  <c r="G737" i="13" s="1"/>
  <c r="G738" i="13" s="1"/>
  <c r="G739" i="13" s="1"/>
  <c r="G740" i="13" s="1"/>
  <c r="G741" i="13" s="1"/>
  <c r="G742" i="13" s="1"/>
  <c r="G743" i="13" s="1"/>
  <c r="G772" i="15"/>
  <c r="G747" i="47"/>
  <c r="G748" i="47" s="1"/>
  <c r="G749" i="47" s="1"/>
  <c r="G750" i="47" s="1"/>
  <c r="G751" i="47" s="1"/>
  <c r="G752" i="47" s="1"/>
  <c r="G753" i="47" s="1"/>
  <c r="G754" i="47" s="1"/>
  <c r="G755" i="47" s="1"/>
  <c r="G756" i="47" s="1"/>
  <c r="G757" i="47" s="1"/>
  <c r="G758" i="47" s="1"/>
  <c r="G759" i="47" s="1"/>
  <c r="G731" i="34"/>
  <c r="G732" i="34" s="1"/>
  <c r="G733" i="34" s="1"/>
  <c r="G734" i="34" s="1"/>
  <c r="G735" i="34" s="1"/>
  <c r="G736" i="34" s="1"/>
  <c r="G737" i="34" s="1"/>
  <c r="G738" i="34" s="1"/>
  <c r="G739" i="34" s="1"/>
  <c r="G740" i="34" s="1"/>
  <c r="G741" i="34" s="1"/>
  <c r="G742" i="34" s="1"/>
  <c r="G743" i="34" s="1"/>
  <c r="G744" i="34" s="1"/>
  <c r="G745" i="34" s="1"/>
  <c r="G746" i="34" s="1"/>
  <c r="G747" i="34" s="1"/>
  <c r="G748" i="34" s="1"/>
  <c r="G749" i="34" s="1"/>
  <c r="G750" i="34" s="1"/>
  <c r="G751" i="34" s="1"/>
  <c r="G752" i="34" s="1"/>
  <c r="G753" i="34" s="1"/>
  <c r="G779" i="22"/>
  <c r="G780" i="22" s="1"/>
  <c r="G781" i="22" s="1"/>
  <c r="G782" i="22" s="1"/>
  <c r="G783" i="22" s="1"/>
  <c r="G784" i="22" s="1"/>
  <c r="G785" i="22" s="1"/>
  <c r="G786" i="22" s="1"/>
  <c r="G787" i="22" s="1"/>
  <c r="G788" i="22" s="1"/>
  <c r="G789" i="22" s="1"/>
  <c r="G790" i="22" s="1"/>
  <c r="G791" i="22" s="1"/>
  <c r="G792" i="22" s="1"/>
  <c r="G793" i="22" s="1"/>
  <c r="G794" i="22" s="1"/>
  <c r="G795" i="22" s="1"/>
  <c r="G796" i="22" s="1"/>
  <c r="G797" i="22" s="1"/>
  <c r="G798" i="22" s="1"/>
  <c r="G799" i="22" s="1"/>
  <c r="G800" i="22" s="1"/>
  <c r="G801" i="22" s="1"/>
  <c r="G727" i="45"/>
  <c r="G728" i="45" s="1"/>
  <c r="G729" i="45" s="1"/>
  <c r="G730" i="45" s="1"/>
  <c r="G731" i="45" s="1"/>
  <c r="G732" i="45" s="1"/>
  <c r="G733" i="45" s="1"/>
  <c r="G734" i="45" s="1"/>
  <c r="G735" i="45" s="1"/>
  <c r="G736" i="45" s="1"/>
  <c r="G737" i="45" s="1"/>
  <c r="G723" i="23"/>
  <c r="G724" i="23" s="1"/>
  <c r="G725" i="23" s="1"/>
  <c r="G726" i="23" s="1"/>
  <c r="G727" i="23" s="1"/>
  <c r="G728" i="23" s="1"/>
  <c r="G729" i="23" s="1"/>
  <c r="G730" i="23" s="1"/>
  <c r="G731" i="23" s="1"/>
  <c r="G732" i="23" s="1"/>
  <c r="G733" i="23" s="1"/>
  <c r="G734" i="23" s="1"/>
  <c r="G713" i="12"/>
  <c r="G714" i="12" s="1"/>
  <c r="G715" i="12" s="1"/>
  <c r="G716" i="12" s="1"/>
  <c r="G673" i="2"/>
  <c r="G674" i="2" s="1"/>
  <c r="G675" i="2" s="1"/>
  <c r="G676" i="2" s="1"/>
  <c r="G677" i="2" s="1"/>
  <c r="G678" i="2" s="1"/>
  <c r="G803" i="40"/>
  <c r="G804" i="40" s="1"/>
  <c r="G805" i="40" s="1"/>
  <c r="G806" i="40" s="1"/>
  <c r="G807" i="40" s="1"/>
  <c r="G808" i="40" s="1"/>
  <c r="G809" i="40" s="1"/>
  <c r="G810" i="40" s="1"/>
  <c r="G811" i="40" s="1"/>
  <c r="G672" i="3"/>
  <c r="G673" i="3" s="1"/>
  <c r="G674" i="3" s="1"/>
  <c r="G675" i="3" s="1"/>
  <c r="G676" i="3" s="1"/>
  <c r="G677" i="3" s="1"/>
  <c r="G678" i="3" s="1"/>
  <c r="G679" i="3" s="1"/>
  <c r="G680" i="3" s="1"/>
  <c r="G681" i="3" s="1"/>
  <c r="G682" i="3" s="1"/>
  <c r="G683" i="3" s="1"/>
  <c r="G684" i="3" s="1"/>
  <c r="G685" i="3" s="1"/>
  <c r="G686" i="3" s="1"/>
  <c r="G687" i="3" s="1"/>
  <c r="G688" i="3" s="1"/>
  <c r="G689" i="3" s="1"/>
  <c r="G690" i="3" s="1"/>
  <c r="G691" i="3" s="1"/>
  <c r="G464" i="14"/>
  <c r="G465" i="14" s="1"/>
  <c r="G466" i="14" s="1"/>
  <c r="G467" i="14" s="1"/>
  <c r="G468" i="14" s="1"/>
  <c r="G469" i="14" s="1"/>
  <c r="G470" i="14" s="1"/>
  <c r="G471" i="14" s="1"/>
  <c r="G472" i="14" s="1"/>
  <c r="G473" i="14" s="1"/>
  <c r="G474" i="14" s="1"/>
  <c r="G475" i="14" s="1"/>
  <c r="G476" i="14" s="1"/>
  <c r="G477" i="14" s="1"/>
  <c r="G478" i="14" s="1"/>
  <c r="G479" i="14" s="1"/>
  <c r="G480" i="14" s="1"/>
  <c r="G481" i="14" s="1"/>
  <c r="G482" i="14" s="1"/>
  <c r="G483" i="14" s="1"/>
  <c r="G484" i="14" s="1"/>
  <c r="G485" i="14" s="1"/>
  <c r="G486" i="14" s="1"/>
  <c r="G487" i="14" s="1"/>
  <c r="G488" i="14" s="1"/>
  <c r="G489" i="14" s="1"/>
  <c r="G490" i="14" s="1"/>
  <c r="G491" i="14" s="1"/>
  <c r="G492" i="14" s="1"/>
  <c r="G493" i="14" s="1"/>
  <c r="G494" i="14" s="1"/>
  <c r="G495" i="14" s="1"/>
  <c r="G496" i="14" s="1"/>
  <c r="G497" i="14" s="1"/>
  <c r="G498" i="14" s="1"/>
  <c r="G499" i="14" s="1"/>
  <c r="G500" i="14" s="1"/>
  <c r="G501" i="14" s="1"/>
  <c r="G502" i="14" s="1"/>
  <c r="G503" i="14" s="1"/>
  <c r="G504" i="14" s="1"/>
  <c r="G505" i="14" s="1"/>
  <c r="G506" i="14" s="1"/>
  <c r="G507" i="14" s="1"/>
  <c r="G508" i="14" s="1"/>
  <c r="G509" i="14" s="1"/>
  <c r="G510" i="14" s="1"/>
  <c r="G511" i="14" s="1"/>
  <c r="G901" i="46" l="1"/>
  <c r="G902" i="46" s="1"/>
  <c r="G903" i="46" s="1"/>
  <c r="G904" i="46" s="1"/>
  <c r="G905" i="46" s="1"/>
  <c r="G906" i="46" s="1"/>
  <c r="G907" i="46" s="1"/>
  <c r="G908" i="46" s="1"/>
  <c r="G909" i="46" s="1"/>
  <c r="G910" i="46" s="1"/>
  <c r="G874" i="30"/>
  <c r="G875" i="30" s="1"/>
  <c r="G876" i="30" s="1"/>
  <c r="G877" i="30" s="1"/>
  <c r="G878" i="30" s="1"/>
  <c r="G879" i="30" s="1"/>
  <c r="G880" i="30" s="1"/>
  <c r="G881" i="30" s="1"/>
  <c r="G882" i="30" s="1"/>
  <c r="G883" i="30" s="1"/>
  <c r="G884" i="30" s="1"/>
  <c r="G1037" i="21"/>
  <c r="G1038" i="21" s="1"/>
  <c r="G1039" i="21" s="1"/>
  <c r="G1040" i="21" s="1"/>
  <c r="G1041" i="21" s="1"/>
  <c r="G1042" i="21" s="1"/>
  <c r="G1043" i="21" s="1"/>
  <c r="G1044" i="21" s="1"/>
  <c r="G1045" i="21" s="1"/>
  <c r="G1046" i="21" s="1"/>
  <c r="G1047" i="21" s="1"/>
  <c r="G885" i="30"/>
  <c r="G886" i="30" s="1"/>
  <c r="G887" i="30" s="1"/>
  <c r="G855" i="27"/>
  <c r="G856" i="27" s="1"/>
  <c r="G857" i="27" s="1"/>
  <c r="G858" i="27" s="1"/>
  <c r="G859" i="27" s="1"/>
  <c r="G860" i="27" s="1"/>
  <c r="G861" i="27" s="1"/>
  <c r="G862" i="27" s="1"/>
  <c r="G863" i="27" s="1"/>
  <c r="G864" i="27" s="1"/>
  <c r="G865" i="27" s="1"/>
  <c r="G866" i="27" s="1"/>
  <c r="G867" i="27" s="1"/>
  <c r="G868" i="27" s="1"/>
  <c r="G869" i="27" s="1"/>
  <c r="G870" i="27" s="1"/>
  <c r="G871" i="27" s="1"/>
  <c r="G872" i="27" s="1"/>
  <c r="G873" i="27" s="1"/>
  <c r="G874" i="27" s="1"/>
  <c r="G875" i="27" s="1"/>
  <c r="G876" i="27" s="1"/>
  <c r="G877" i="27" s="1"/>
  <c r="G878" i="27" s="1"/>
  <c r="G879" i="27" s="1"/>
  <c r="G880" i="27" s="1"/>
  <c r="G881" i="27" s="1"/>
  <c r="G882" i="27" s="1"/>
  <c r="G883" i="27" s="1"/>
  <c r="G884" i="27" s="1"/>
  <c r="G885" i="27" s="1"/>
  <c r="G886" i="27" s="1"/>
  <c r="G887" i="27" s="1"/>
  <c r="G888" i="27" s="1"/>
  <c r="G889" i="27" s="1"/>
  <c r="G1000" i="38"/>
  <c r="G1001" i="38" s="1"/>
  <c r="G1002" i="38" s="1"/>
  <c r="G1003" i="38" s="1"/>
  <c r="G1004" i="38" s="1"/>
  <c r="G1005" i="38" s="1"/>
  <c r="G1006" i="38" s="1"/>
  <c r="G1007" i="38" s="1"/>
  <c r="G1008" i="38" s="1"/>
  <c r="G1009" i="38" s="1"/>
  <c r="G1010" i="38" s="1"/>
  <c r="G1011" i="38" s="1"/>
  <c r="G1012" i="38" s="1"/>
  <c r="G1013" i="38" s="1"/>
  <c r="G1014" i="38" s="1"/>
  <c r="G1015" i="38" s="1"/>
  <c r="G1016" i="38" s="1"/>
  <c r="G1017" i="38" s="1"/>
  <c r="G979" i="39"/>
  <c r="G980" i="39" s="1"/>
  <c r="G981" i="39" s="1"/>
  <c r="G982" i="39" s="1"/>
  <c r="G983" i="39" s="1"/>
  <c r="G984" i="39" s="1"/>
  <c r="G985" i="39" s="1"/>
  <c r="G986" i="39" s="1"/>
  <c r="G987" i="39" s="1"/>
  <c r="G988" i="39" s="1"/>
  <c r="G989" i="39" s="1"/>
  <c r="G772" i="42"/>
  <c r="G773" i="42" s="1"/>
  <c r="G774" i="42" s="1"/>
  <c r="G775" i="42" s="1"/>
  <c r="G776" i="42" s="1"/>
  <c r="G777" i="42" s="1"/>
  <c r="G778" i="42" s="1"/>
  <c r="G779" i="42" s="1"/>
  <c r="G780" i="42" s="1"/>
  <c r="G781" i="42" s="1"/>
  <c r="G782" i="42" s="1"/>
  <c r="G783" i="42" s="1"/>
  <c r="G784" i="42" s="1"/>
  <c r="G785" i="42" s="1"/>
  <c r="G786" i="42" s="1"/>
  <c r="G787" i="42" s="1"/>
  <c r="G788" i="42" s="1"/>
  <c r="G789" i="42" s="1"/>
  <c r="G790" i="42" s="1"/>
  <c r="G791" i="42" s="1"/>
  <c r="G802" i="22"/>
  <c r="G803" i="22" s="1"/>
  <c r="G804" i="22" s="1"/>
  <c r="G805" i="22" s="1"/>
  <c r="G806" i="22" s="1"/>
  <c r="G807" i="22" s="1"/>
  <c r="G808" i="22" s="1"/>
  <c r="G809" i="22" s="1"/>
  <c r="G810" i="22" s="1"/>
  <c r="G811" i="22" s="1"/>
  <c r="G812" i="22" s="1"/>
  <c r="G773" i="15"/>
  <c r="G774" i="15" s="1"/>
  <c r="G775" i="15" s="1"/>
  <c r="G776" i="15" s="1"/>
  <c r="G777" i="15" s="1"/>
  <c r="G778" i="15" s="1"/>
  <c r="G779" i="15" s="1"/>
  <c r="G780" i="15" s="1"/>
  <c r="G781" i="15" s="1"/>
  <c r="G782" i="15" s="1"/>
  <c r="G783" i="15" s="1"/>
  <c r="G784" i="15" s="1"/>
  <c r="G785" i="15" s="1"/>
  <c r="G786" i="15" s="1"/>
  <c r="G787" i="15" s="1"/>
  <c r="G788" i="15" s="1"/>
  <c r="G789" i="15" s="1"/>
  <c r="G790" i="15" s="1"/>
  <c r="G791" i="15" s="1"/>
  <c r="G792" i="15" s="1"/>
  <c r="G793" i="15" s="1"/>
  <c r="G794" i="15" s="1"/>
  <c r="G795" i="15" s="1"/>
  <c r="G796" i="15" s="1"/>
  <c r="G797" i="15" s="1"/>
  <c r="G798" i="15" s="1"/>
  <c r="G799" i="15" s="1"/>
  <c r="G800" i="15" s="1"/>
  <c r="G801" i="15" s="1"/>
  <c r="G802" i="15" s="1"/>
  <c r="G744" i="13"/>
  <c r="G745" i="13" s="1"/>
  <c r="G746" i="13" s="1"/>
  <c r="G747" i="13" s="1"/>
  <c r="G748" i="13" s="1"/>
  <c r="G749" i="13" s="1"/>
  <c r="G750" i="13" s="1"/>
  <c r="G751" i="13" s="1"/>
  <c r="G752" i="13" s="1"/>
  <c r="G753" i="13" s="1"/>
  <c r="G754" i="13" s="1"/>
  <c r="G755" i="13" s="1"/>
  <c r="G756" i="13" s="1"/>
  <c r="G757" i="13" s="1"/>
  <c r="G758" i="13" s="1"/>
  <c r="G759" i="13" s="1"/>
  <c r="G760" i="13" s="1"/>
  <c r="G761" i="13" s="1"/>
  <c r="G762" i="13" s="1"/>
  <c r="G763" i="13" s="1"/>
  <c r="G764" i="13" s="1"/>
  <c r="G765" i="13" s="1"/>
  <c r="G766" i="13" s="1"/>
  <c r="G767" i="13" s="1"/>
  <c r="G768" i="13" s="1"/>
  <c r="G760" i="47"/>
  <c r="G761" i="47" s="1"/>
  <c r="G738" i="45"/>
  <c r="G739" i="45" s="1"/>
  <c r="G740" i="45" s="1"/>
  <c r="G741" i="45" s="1"/>
  <c r="G742" i="45" s="1"/>
  <c r="G743" i="45" s="1"/>
  <c r="G744" i="45" s="1"/>
  <c r="G745" i="45" s="1"/>
  <c r="G746" i="45" s="1"/>
  <c r="G747" i="45" s="1"/>
  <c r="G748" i="45" s="1"/>
  <c r="G749" i="45" s="1"/>
  <c r="G750" i="45" s="1"/>
  <c r="G751" i="45" s="1"/>
  <c r="G752" i="45" s="1"/>
  <c r="G753" i="45" s="1"/>
  <c r="G754" i="45" s="1"/>
  <c r="G755" i="45" s="1"/>
  <c r="G756" i="45" s="1"/>
  <c r="G757" i="45" s="1"/>
  <c r="G758" i="45" s="1"/>
  <c r="G759" i="45" s="1"/>
  <c r="G760" i="45" s="1"/>
  <c r="G761" i="45" s="1"/>
  <c r="G762" i="45" s="1"/>
  <c r="G763" i="45" s="1"/>
  <c r="G764" i="45" s="1"/>
  <c r="G765" i="45" s="1"/>
  <c r="G766" i="45" s="1"/>
  <c r="G767" i="45" s="1"/>
  <c r="G768" i="45" s="1"/>
  <c r="G769" i="45" s="1"/>
  <c r="G770" i="45" s="1"/>
  <c r="G771" i="45" s="1"/>
  <c r="G772" i="45" s="1"/>
  <c r="G773" i="45" s="1"/>
  <c r="G774" i="45" s="1"/>
  <c r="G775" i="45" s="1"/>
  <c r="G776" i="45" s="1"/>
  <c r="G777" i="45" s="1"/>
  <c r="G778" i="45" s="1"/>
  <c r="G779" i="45" s="1"/>
  <c r="G780" i="45" s="1"/>
  <c r="G781" i="45" s="1"/>
  <c r="G782" i="45" s="1"/>
  <c r="G783" i="45" s="1"/>
  <c r="G784" i="45" s="1"/>
  <c r="G785" i="45" s="1"/>
  <c r="G786" i="45" s="1"/>
  <c r="G787" i="45" s="1"/>
  <c r="G788" i="45" s="1"/>
  <c r="G735" i="23"/>
  <c r="G736" i="23" s="1"/>
  <c r="G737" i="23" s="1"/>
  <c r="G738" i="23" s="1"/>
  <c r="G739" i="23" s="1"/>
  <c r="G740" i="23" s="1"/>
  <c r="G741" i="23" s="1"/>
  <c r="G742" i="23" s="1"/>
  <c r="G743" i="23" s="1"/>
  <c r="G744" i="23" s="1"/>
  <c r="G745" i="23" s="1"/>
  <c r="G746" i="23" s="1"/>
  <c r="G747" i="23" s="1"/>
  <c r="G748" i="23" s="1"/>
  <c r="G749" i="23" s="1"/>
  <c r="G750" i="23" s="1"/>
  <c r="G717" i="12"/>
  <c r="G718" i="12" s="1"/>
  <c r="G719" i="12" s="1"/>
  <c r="G720" i="12" s="1"/>
  <c r="G721" i="12" s="1"/>
  <c r="G722" i="12" s="1"/>
  <c r="G723" i="12" s="1"/>
  <c r="G724" i="12" s="1"/>
  <c r="G725" i="12" s="1"/>
  <c r="G679" i="2"/>
  <c r="G680" i="2" s="1"/>
  <c r="G812" i="40"/>
  <c r="G813" i="40" s="1"/>
  <c r="G814" i="40" s="1"/>
  <c r="G815" i="40" s="1"/>
  <c r="G816" i="40" s="1"/>
  <c r="G817" i="40" s="1"/>
  <c r="G818" i="40" s="1"/>
  <c r="G819" i="40" s="1"/>
  <c r="G820" i="40" s="1"/>
  <c r="G821" i="40" s="1"/>
  <c r="G822" i="40" s="1"/>
  <c r="G823" i="40" s="1"/>
  <c r="G824" i="40" s="1"/>
  <c r="G825" i="40" s="1"/>
  <c r="G826" i="40" s="1"/>
  <c r="G827" i="40" s="1"/>
  <c r="G828" i="40" s="1"/>
  <c r="G829" i="40" s="1"/>
  <c r="G830" i="40" s="1"/>
  <c r="G831" i="40" s="1"/>
  <c r="G832" i="40" s="1"/>
  <c r="G833" i="40" s="1"/>
  <c r="G834" i="40" s="1"/>
  <c r="G835" i="40" s="1"/>
  <c r="G836" i="40" s="1"/>
  <c r="G837" i="40" s="1"/>
  <c r="G838" i="40" s="1"/>
  <c r="G839" i="40" s="1"/>
  <c r="G840" i="40" s="1"/>
  <c r="G841" i="40" s="1"/>
  <c r="G842" i="40" s="1"/>
  <c r="G843" i="40" s="1"/>
  <c r="G844" i="40" s="1"/>
  <c r="G845" i="40" s="1"/>
  <c r="G846" i="40" s="1"/>
  <c r="G847" i="40" s="1"/>
  <c r="G848" i="40" s="1"/>
  <c r="G849" i="40" s="1"/>
  <c r="G850" i="40" s="1"/>
  <c r="G851" i="40" s="1"/>
  <c r="G852" i="40" s="1"/>
  <c r="G853" i="40" s="1"/>
  <c r="G854" i="40" s="1"/>
  <c r="G855" i="40" s="1"/>
  <c r="G856" i="40" s="1"/>
  <c r="G857" i="40" s="1"/>
  <c r="G858" i="40" s="1"/>
  <c r="G859" i="40" s="1"/>
  <c r="G860" i="40" s="1"/>
  <c r="G861" i="40" s="1"/>
  <c r="G862" i="40" s="1"/>
  <c r="G863" i="40" s="1"/>
  <c r="G864" i="40" s="1"/>
  <c r="G865" i="40" s="1"/>
  <c r="G866" i="40" s="1"/>
  <c r="G867" i="40" s="1"/>
  <c r="G868" i="40" s="1"/>
  <c r="G869" i="40" s="1"/>
  <c r="G870" i="40" s="1"/>
  <c r="G871" i="40" s="1"/>
  <c r="G872" i="40" s="1"/>
  <c r="G873" i="40" s="1"/>
  <c r="G874" i="40" s="1"/>
  <c r="G875" i="40" s="1"/>
  <c r="G876" i="40" s="1"/>
  <c r="G877" i="40" s="1"/>
  <c r="G878" i="40" s="1"/>
  <c r="G879" i="40" s="1"/>
  <c r="G880" i="40" s="1"/>
  <c r="G881" i="40" s="1"/>
  <c r="G882" i="40" s="1"/>
  <c r="G883" i="40" s="1"/>
  <c r="G884" i="40" s="1"/>
  <c r="G885" i="40" s="1"/>
  <c r="G886" i="40" s="1"/>
  <c r="G887" i="40" s="1"/>
  <c r="G888" i="40" s="1"/>
  <c r="G889" i="40" s="1"/>
  <c r="G890" i="40" s="1"/>
  <c r="G891" i="40" s="1"/>
  <c r="G892" i="40" s="1"/>
  <c r="G893" i="40" s="1"/>
  <c r="G894" i="40" s="1"/>
  <c r="G895" i="40" s="1"/>
  <c r="G896" i="40" s="1"/>
  <c r="G897" i="40" s="1"/>
  <c r="G898" i="40" s="1"/>
  <c r="G899" i="40" s="1"/>
  <c r="G900" i="40" s="1"/>
  <c r="G901" i="40" s="1"/>
  <c r="G902" i="40" s="1"/>
  <c r="G692" i="3"/>
  <c r="G693" i="3" s="1"/>
  <c r="G694" i="3" s="1"/>
  <c r="G695" i="3" s="1"/>
  <c r="G696" i="3" s="1"/>
  <c r="G697" i="3" s="1"/>
  <c r="G698" i="3" s="1"/>
  <c r="G699" i="3" s="1"/>
  <c r="G700" i="3" s="1"/>
  <c r="G701" i="3" s="1"/>
  <c r="G702" i="3" s="1"/>
  <c r="G703" i="3" s="1"/>
  <c r="G704" i="3" s="1"/>
  <c r="G705" i="3" s="1"/>
  <c r="G706" i="3" s="1"/>
  <c r="G707" i="3" s="1"/>
  <c r="G708" i="3" s="1"/>
  <c r="G709" i="3" s="1"/>
  <c r="G710" i="3" s="1"/>
  <c r="G711" i="3" s="1"/>
  <c r="G712" i="3" s="1"/>
  <c r="G713" i="3" s="1"/>
  <c r="G714" i="3" s="1"/>
  <c r="G715" i="3" s="1"/>
  <c r="G716" i="3" s="1"/>
  <c r="G717" i="3" s="1"/>
  <c r="G718" i="3" s="1"/>
  <c r="G719" i="3" s="1"/>
  <c r="G512" i="14"/>
  <c r="G513" i="14" s="1"/>
  <c r="G514" i="14" s="1"/>
  <c r="G515" i="14" s="1"/>
  <c r="G516" i="14" s="1"/>
  <c r="G517" i="14" s="1"/>
  <c r="G518" i="14" s="1"/>
  <c r="G911" i="46" l="1"/>
  <c r="G912" i="46" s="1"/>
  <c r="G888" i="30"/>
  <c r="G889" i="30" s="1"/>
  <c r="G890" i="30" s="1"/>
  <c r="G891" i="30" s="1"/>
  <c r="G892" i="30" s="1"/>
  <c r="G893" i="30" s="1"/>
  <c r="G894" i="30" s="1"/>
  <c r="G895" i="30" s="1"/>
  <c r="G896" i="30" s="1"/>
  <c r="G897" i="30" s="1"/>
  <c r="G898" i="30" s="1"/>
  <c r="G899" i="30" s="1"/>
  <c r="G900" i="30" s="1"/>
  <c r="G901" i="30" s="1"/>
  <c r="G890" i="27"/>
  <c r="G891" i="27" s="1"/>
  <c r="G892" i="27" s="1"/>
  <c r="G893" i="27" s="1"/>
  <c r="G894" i="27" s="1"/>
  <c r="G895" i="27" s="1"/>
  <c r="G896" i="27" s="1"/>
  <c r="G897" i="27" s="1"/>
  <c r="G898" i="27" s="1"/>
  <c r="G899" i="27" s="1"/>
  <c r="G900" i="27" s="1"/>
  <c r="G901" i="27" s="1"/>
  <c r="G902" i="27" s="1"/>
  <c r="G903" i="27" s="1"/>
  <c r="G904" i="27" s="1"/>
  <c r="G905" i="27" s="1"/>
  <c r="G906" i="27" s="1"/>
  <c r="G907" i="27" s="1"/>
  <c r="G908" i="27" s="1"/>
  <c r="G1048" i="21"/>
  <c r="G1049" i="21" s="1"/>
  <c r="G1050" i="21" s="1"/>
  <c r="G1051" i="21" s="1"/>
  <c r="G909" i="27"/>
  <c r="G910" i="27" s="1"/>
  <c r="G911" i="27" s="1"/>
  <c r="G912" i="27" s="1"/>
  <c r="G913" i="27" s="1"/>
  <c r="G914" i="27" s="1"/>
  <c r="G915" i="27" s="1"/>
  <c r="G916" i="27" s="1"/>
  <c r="G917" i="27" s="1"/>
  <c r="G918" i="27" s="1"/>
  <c r="G919" i="27" s="1"/>
  <c r="G920" i="27" s="1"/>
  <c r="G921" i="27" s="1"/>
  <c r="G1018" i="38"/>
  <c r="G1019" i="38" s="1"/>
  <c r="G1020" i="38" s="1"/>
  <c r="G1021" i="38" s="1"/>
  <c r="G1022" i="38" s="1"/>
  <c r="G1023" i="38" s="1"/>
  <c r="G1024" i="38" s="1"/>
  <c r="G1025" i="38" s="1"/>
  <c r="G1026" i="38" s="1"/>
  <c r="G1027" i="38" s="1"/>
  <c r="G1028" i="38" s="1"/>
  <c r="G1029" i="38" s="1"/>
  <c r="G1030" i="38" s="1"/>
  <c r="G1031" i="38" s="1"/>
  <c r="G1032" i="38" s="1"/>
  <c r="G1033" i="38" s="1"/>
  <c r="G1034" i="38" s="1"/>
  <c r="G990" i="39"/>
  <c r="G991" i="39" s="1"/>
  <c r="G992" i="39" s="1"/>
  <c r="G993" i="39" s="1"/>
  <c r="G994" i="39" s="1"/>
  <c r="G995" i="39" s="1"/>
  <c r="G996" i="39" s="1"/>
  <c r="G997" i="39" s="1"/>
  <c r="G998" i="39" s="1"/>
  <c r="G999" i="39" s="1"/>
  <c r="G1000" i="39" s="1"/>
  <c r="G1001" i="39" s="1"/>
  <c r="G1002" i="39" s="1"/>
  <c r="G1003" i="39" s="1"/>
  <c r="G1004" i="39" s="1"/>
  <c r="G1005" i="39" s="1"/>
  <c r="G1006" i="39" s="1"/>
  <c r="G1007" i="39" s="1"/>
  <c r="G1008" i="39" s="1"/>
  <c r="G1009" i="39" s="1"/>
  <c r="G792" i="42"/>
  <c r="G793" i="42" s="1"/>
  <c r="G794" i="42" s="1"/>
  <c r="G795" i="42" s="1"/>
  <c r="G796" i="42" s="1"/>
  <c r="G797" i="42" s="1"/>
  <c r="G798" i="42" s="1"/>
  <c r="G799" i="42" s="1"/>
  <c r="G800" i="42" s="1"/>
  <c r="G801" i="42" s="1"/>
  <c r="G802" i="42" s="1"/>
  <c r="G803" i="15"/>
  <c r="G804" i="15" s="1"/>
  <c r="G805" i="15" s="1"/>
  <c r="G806" i="15" s="1"/>
  <c r="G807" i="15" s="1"/>
  <c r="G808" i="15" s="1"/>
  <c r="G809" i="15" s="1"/>
  <c r="G810" i="15" s="1"/>
  <c r="G811" i="15" s="1"/>
  <c r="G812" i="15" s="1"/>
  <c r="G813" i="15" s="1"/>
  <c r="G814" i="15" s="1"/>
  <c r="G815" i="15" s="1"/>
  <c r="G816" i="15" s="1"/>
  <c r="G817" i="15" s="1"/>
  <c r="G818" i="15" s="1"/>
  <c r="G819" i="15" s="1"/>
  <c r="G820" i="15" s="1"/>
  <c r="G821" i="15" s="1"/>
  <c r="G822" i="15" s="1"/>
  <c r="G823" i="15" s="1"/>
  <c r="G824" i="15" s="1"/>
  <c r="G825" i="15" s="1"/>
  <c r="G826" i="15" s="1"/>
  <c r="G827" i="15" s="1"/>
  <c r="G828" i="15" s="1"/>
  <c r="G829" i="15" s="1"/>
  <c r="G830" i="15" s="1"/>
  <c r="G831" i="15" s="1"/>
  <c r="G832" i="15" s="1"/>
  <c r="G833" i="15" s="1"/>
  <c r="G834" i="15" s="1"/>
  <c r="G835" i="15" s="1"/>
  <c r="G836" i="15" s="1"/>
  <c r="G837" i="15" s="1"/>
  <c r="G838" i="15" s="1"/>
  <c r="G839" i="15" s="1"/>
  <c r="G840" i="15" s="1"/>
  <c r="G841" i="15" s="1"/>
  <c r="G842" i="15" s="1"/>
  <c r="G843" i="15" s="1"/>
  <c r="G813" i="22"/>
  <c r="G814" i="22" s="1"/>
  <c r="G815" i="22" s="1"/>
  <c r="G816" i="22" s="1"/>
  <c r="G817" i="22" s="1"/>
  <c r="G818" i="22" s="1"/>
  <c r="G819" i="22" s="1"/>
  <c r="G820" i="22" s="1"/>
  <c r="G821" i="22" s="1"/>
  <c r="G822" i="22" s="1"/>
  <c r="G823" i="22" s="1"/>
  <c r="G824" i="22" s="1"/>
  <c r="G825" i="22" s="1"/>
  <c r="G826" i="22" s="1"/>
  <c r="G827" i="22" s="1"/>
  <c r="G828" i="22" s="1"/>
  <c r="G829" i="22" s="1"/>
  <c r="G830" i="22" s="1"/>
  <c r="G831" i="22" s="1"/>
  <c r="G832" i="22" s="1"/>
  <c r="G833" i="22" s="1"/>
  <c r="G834" i="22" s="1"/>
  <c r="G835" i="22" s="1"/>
  <c r="G836" i="22" s="1"/>
  <c r="G837" i="22" s="1"/>
  <c r="G838" i="22" s="1"/>
  <c r="G839" i="22" s="1"/>
  <c r="G840" i="22" s="1"/>
  <c r="G841" i="22" s="1"/>
  <c r="G842" i="22" s="1"/>
  <c r="G843" i="22" s="1"/>
  <c r="G844" i="22" s="1"/>
  <c r="G845" i="22" s="1"/>
  <c r="G846" i="22" s="1"/>
  <c r="G847" i="22" s="1"/>
  <c r="G848" i="22" s="1"/>
  <c r="G849" i="22" s="1"/>
  <c r="G769" i="13"/>
  <c r="G770" i="13" s="1"/>
  <c r="G771" i="13" s="1"/>
  <c r="G772" i="13" s="1"/>
  <c r="G773" i="13" s="1"/>
  <c r="G774" i="13" s="1"/>
  <c r="G775" i="13" s="1"/>
  <c r="G776" i="13" s="1"/>
  <c r="G777" i="13" s="1"/>
  <c r="G778" i="13" s="1"/>
  <c r="G779" i="13" s="1"/>
  <c r="G780" i="13" s="1"/>
  <c r="G781" i="13" s="1"/>
  <c r="G782" i="13" s="1"/>
  <c r="G783" i="13" s="1"/>
  <c r="G784" i="13" s="1"/>
  <c r="G785" i="13" s="1"/>
  <c r="G786" i="13" s="1"/>
  <c r="G787" i="13" s="1"/>
  <c r="G788" i="13" s="1"/>
  <c r="G789" i="13" s="1"/>
  <c r="G790" i="13" s="1"/>
  <c r="G903" i="40"/>
  <c r="G904" i="40" s="1"/>
  <c r="G905" i="40" s="1"/>
  <c r="G906" i="40" s="1"/>
  <c r="G907" i="40" s="1"/>
  <c r="G908" i="40" s="1"/>
  <c r="G909" i="40" s="1"/>
  <c r="G910" i="40" s="1"/>
  <c r="G911" i="40" s="1"/>
  <c r="G912" i="40" s="1"/>
  <c r="G913" i="40" s="1"/>
  <c r="G914" i="40" s="1"/>
  <c r="G915" i="40" s="1"/>
  <c r="G916" i="40" s="1"/>
  <c r="G917" i="40" s="1"/>
  <c r="G918" i="40" s="1"/>
  <c r="G919" i="40" s="1"/>
  <c r="G920" i="40" s="1"/>
  <c r="G921" i="40" s="1"/>
  <c r="G922" i="40" s="1"/>
  <c r="G923" i="40" s="1"/>
  <c r="G924" i="40" s="1"/>
  <c r="G925" i="40" s="1"/>
  <c r="G926" i="40" s="1"/>
  <c r="G927" i="40" s="1"/>
  <c r="G928" i="40" s="1"/>
  <c r="G929" i="40" s="1"/>
  <c r="G930" i="40" s="1"/>
  <c r="G931" i="40" s="1"/>
  <c r="G932" i="40" s="1"/>
  <c r="G933" i="40" s="1"/>
  <c r="G934" i="40" s="1"/>
  <c r="G935" i="40" s="1"/>
  <c r="G936" i="40" s="1"/>
  <c r="G937" i="40" s="1"/>
  <c r="G938" i="40" s="1"/>
  <c r="G939" i="40" s="1"/>
  <c r="G940" i="40" s="1"/>
  <c r="G941" i="40" s="1"/>
  <c r="G942" i="40" s="1"/>
  <c r="G943" i="40" s="1"/>
  <c r="G944" i="40" s="1"/>
  <c r="G945" i="40" s="1"/>
  <c r="G946" i="40" s="1"/>
  <c r="G947" i="40" s="1"/>
  <c r="G948" i="40" s="1"/>
  <c r="G949" i="40" s="1"/>
  <c r="G950" i="40" s="1"/>
  <c r="G951" i="40" s="1"/>
  <c r="G952" i="40" s="1"/>
  <c r="G953" i="40" s="1"/>
  <c r="G954" i="40" s="1"/>
  <c r="G955" i="40" s="1"/>
  <c r="G956" i="40" s="1"/>
  <c r="G957" i="40" s="1"/>
  <c r="G958" i="40" s="1"/>
  <c r="G959" i="40" s="1"/>
  <c r="G960" i="40" s="1"/>
  <c r="G961" i="40" s="1"/>
  <c r="G962" i="40" s="1"/>
  <c r="G963" i="40" s="1"/>
  <c r="G964" i="40" s="1"/>
  <c r="G965" i="40" s="1"/>
  <c r="G966" i="40" s="1"/>
  <c r="G967" i="40" s="1"/>
  <c r="G968" i="40" s="1"/>
  <c r="G969" i="40" s="1"/>
  <c r="G970" i="40" s="1"/>
  <c r="G971" i="40" s="1"/>
  <c r="G972" i="40" s="1"/>
  <c r="G973" i="40" s="1"/>
  <c r="G974" i="40" s="1"/>
  <c r="G762" i="47"/>
  <c r="G763" i="47" s="1"/>
  <c r="G764" i="47" s="1"/>
  <c r="G765" i="47" s="1"/>
  <c r="G766" i="47" s="1"/>
  <c r="G767" i="47" s="1"/>
  <c r="G768" i="47" s="1"/>
  <c r="G769" i="47" s="1"/>
  <c r="G770" i="47" s="1"/>
  <c r="G754" i="34"/>
  <c r="G755" i="34" s="1"/>
  <c r="G756" i="34" s="1"/>
  <c r="G757" i="34" s="1"/>
  <c r="G758" i="34" s="1"/>
  <c r="G759" i="34" s="1"/>
  <c r="G760" i="34" s="1"/>
  <c r="G761" i="34" s="1"/>
  <c r="G762" i="34" s="1"/>
  <c r="G763" i="34" s="1"/>
  <c r="G764" i="34" s="1"/>
  <c r="G765" i="34" s="1"/>
  <c r="G766" i="34" s="1"/>
  <c r="G767" i="34" s="1"/>
  <c r="G751" i="23"/>
  <c r="G720" i="3"/>
  <c r="G721" i="3" s="1"/>
  <c r="G726" i="12"/>
  <c r="G727" i="12" s="1"/>
  <c r="G728" i="12" s="1"/>
  <c r="G729" i="12" s="1"/>
  <c r="G730" i="12" s="1"/>
  <c r="G731" i="12" s="1"/>
  <c r="G732" i="12" s="1"/>
  <c r="G733" i="12" s="1"/>
  <c r="G734" i="12" s="1"/>
  <c r="G735" i="12" s="1"/>
  <c r="G681" i="2"/>
  <c r="G682" i="2" s="1"/>
  <c r="G683" i="2" s="1"/>
  <c r="G684" i="2" s="1"/>
  <c r="G685" i="2" s="1"/>
  <c r="G686" i="2" s="1"/>
  <c r="G687" i="2" s="1"/>
  <c r="G688" i="2" s="1"/>
  <c r="G689" i="2" s="1"/>
  <c r="G519" i="14"/>
  <c r="G520" i="14" s="1"/>
  <c r="G521" i="14" s="1"/>
  <c r="G522" i="14" s="1"/>
  <c r="G523" i="14" s="1"/>
  <c r="G524" i="14" s="1"/>
  <c r="G525" i="14" s="1"/>
  <c r="G526" i="14" s="1"/>
  <c r="G527" i="14" s="1"/>
  <c r="G528" i="14" s="1"/>
  <c r="G529" i="14" s="1"/>
  <c r="G530" i="14" s="1"/>
  <c r="G922" i="27" l="1"/>
  <c r="G923" i="27" s="1"/>
  <c r="G924" i="27" s="1"/>
  <c r="G925" i="27" s="1"/>
  <c r="G926" i="27" s="1"/>
  <c r="G927" i="27" s="1"/>
  <c r="G928" i="27" s="1"/>
  <c r="G929" i="27" s="1"/>
  <c r="G930" i="27" s="1"/>
  <c r="G931" i="27" s="1"/>
  <c r="G932" i="27" s="1"/>
  <c r="G933" i="27" s="1"/>
  <c r="G934" i="27" s="1"/>
  <c r="G935" i="27" s="1"/>
  <c r="G936" i="27" s="1"/>
  <c r="G937" i="27" s="1"/>
  <c r="G938" i="27" s="1"/>
  <c r="G939" i="27" s="1"/>
  <c r="G940" i="27" s="1"/>
  <c r="G941" i="27" s="1"/>
  <c r="G942" i="27" s="1"/>
  <c r="G943" i="27" s="1"/>
  <c r="G944" i="27" s="1"/>
  <c r="G945" i="27" s="1"/>
  <c r="G946" i="27" s="1"/>
  <c r="G947" i="27" s="1"/>
  <c r="G948" i="27" s="1"/>
  <c r="G949" i="27" s="1"/>
  <c r="G950" i="27" s="1"/>
  <c r="G951" i="27" s="1"/>
  <c r="G952" i="27" s="1"/>
  <c r="G953" i="27" s="1"/>
  <c r="G954" i="27" s="1"/>
  <c r="G955" i="27" s="1"/>
  <c r="G956" i="27" s="1"/>
  <c r="G957" i="27" s="1"/>
  <c r="G958" i="27" s="1"/>
  <c r="G959" i="27" s="1"/>
  <c r="G960" i="27" s="1"/>
  <c r="G961" i="27" s="1"/>
  <c r="G962" i="27" s="1"/>
  <c r="G963" i="27" s="1"/>
  <c r="G964" i="27" s="1"/>
  <c r="G965" i="27" s="1"/>
  <c r="G966" i="27" s="1"/>
  <c r="G967" i="27" s="1"/>
  <c r="G968" i="27" s="1"/>
  <c r="G969" i="27" s="1"/>
  <c r="G970" i="27" s="1"/>
  <c r="G971" i="27" s="1"/>
  <c r="G972" i="27" s="1"/>
  <c r="G973" i="27" s="1"/>
  <c r="G974" i="27" s="1"/>
  <c r="G975" i="27" s="1"/>
  <c r="G976" i="27" s="1"/>
  <c r="G977" i="27" s="1"/>
  <c r="G978" i="27" s="1"/>
  <c r="G979" i="27" s="1"/>
  <c r="G980" i="27" s="1"/>
  <c r="G981" i="27" s="1"/>
  <c r="G982" i="27" s="1"/>
  <c r="G983" i="27" s="1"/>
  <c r="G984" i="27" s="1"/>
  <c r="G985" i="27" s="1"/>
  <c r="G986" i="27" s="1"/>
  <c r="G987" i="27" s="1"/>
  <c r="G988" i="27" s="1"/>
  <c r="G989" i="27" s="1"/>
  <c r="G990" i="27" s="1"/>
  <c r="G991" i="27" s="1"/>
  <c r="G992" i="27" s="1"/>
  <c r="G993" i="27" s="1"/>
  <c r="G994" i="27" s="1"/>
  <c r="G995" i="27" s="1"/>
  <c r="G996" i="27" s="1"/>
  <c r="G997" i="27" s="1"/>
  <c r="G998" i="27" s="1"/>
  <c r="G999" i="27" s="1"/>
  <c r="G1000" i="27" s="1"/>
  <c r="G1001" i="27" s="1"/>
  <c r="G1002" i="27" s="1"/>
  <c r="G1003" i="27" s="1"/>
  <c r="G1004" i="27" s="1"/>
  <c r="G1005" i="27" s="1"/>
  <c r="G1006" i="27" s="1"/>
  <c r="G1007" i="27" s="1"/>
  <c r="G1008" i="27" s="1"/>
  <c r="G1009" i="27" s="1"/>
  <c r="G1010" i="27" s="1"/>
  <c r="G1011" i="27" s="1"/>
  <c r="G1012" i="27" s="1"/>
  <c r="G1013" i="27" s="1"/>
  <c r="G1014" i="27" s="1"/>
  <c r="G1015" i="27" s="1"/>
  <c r="G1016" i="27" s="1"/>
  <c r="G1017" i="27" s="1"/>
  <c r="G1018" i="27" s="1"/>
  <c r="G1019" i="27" s="1"/>
  <c r="G1020" i="27" s="1"/>
  <c r="G1021" i="27" s="1"/>
  <c r="G1022" i="27" s="1"/>
  <c r="G1023" i="27" s="1"/>
  <c r="G1024" i="27" s="1"/>
  <c r="G1025" i="27" s="1"/>
  <c r="G1026" i="27" s="1"/>
  <c r="G1027" i="27" s="1"/>
  <c r="G1028" i="27" s="1"/>
  <c r="G1029" i="27" s="1"/>
  <c r="G1030" i="27" s="1"/>
  <c r="G1031" i="27" s="1"/>
  <c r="G1032" i="27" s="1"/>
  <c r="G1033" i="27" s="1"/>
  <c r="G1034" i="27" s="1"/>
  <c r="G1035" i="27" s="1"/>
  <c r="G1036" i="27" s="1"/>
  <c r="G1037" i="27" s="1"/>
  <c r="G1038" i="27" s="1"/>
  <c r="G1039" i="27" s="1"/>
  <c r="G1040" i="27" s="1"/>
  <c r="G1041" i="27" s="1"/>
  <c r="G1042" i="27" s="1"/>
  <c r="G1043" i="27" s="1"/>
  <c r="G1044" i="27" s="1"/>
  <c r="G1045" i="27" s="1"/>
  <c r="G1046" i="27" s="1"/>
  <c r="G1047" i="27" s="1"/>
  <c r="G1048" i="27" s="1"/>
  <c r="G1049" i="27" s="1"/>
  <c r="G1050" i="27" s="1"/>
  <c r="G1051" i="27" s="1"/>
  <c r="G1052" i="27" s="1"/>
  <c r="G1053" i="27" s="1"/>
  <c r="G1054" i="27" s="1"/>
  <c r="G1055" i="27" s="1"/>
  <c r="G1056" i="27" s="1"/>
  <c r="G1057" i="27" s="1"/>
  <c r="G1058" i="27" s="1"/>
  <c r="G1059" i="27" s="1"/>
  <c r="G1060" i="27" s="1"/>
  <c r="G1061" i="27" s="1"/>
  <c r="G1062" i="27" s="1"/>
  <c r="G1063" i="27" s="1"/>
  <c r="G1064" i="27" s="1"/>
  <c r="G1065" i="27" s="1"/>
  <c r="G1066" i="27" s="1"/>
  <c r="G1067" i="27" s="1"/>
  <c r="G1068" i="27" s="1"/>
  <c r="G1069" i="27" s="1"/>
  <c r="G1070" i="27" s="1"/>
  <c r="G1071" i="27" s="1"/>
  <c r="G1072" i="27" s="1"/>
  <c r="G1073" i="27" s="1"/>
  <c r="G1074" i="27" s="1"/>
  <c r="G1075" i="27" s="1"/>
  <c r="G1076" i="27" s="1"/>
  <c r="G1077" i="27" s="1"/>
  <c r="G1078" i="27" s="1"/>
  <c r="G1079" i="27" s="1"/>
  <c r="G1080" i="27" s="1"/>
  <c r="G1081" i="27" s="1"/>
  <c r="G1082" i="27" s="1"/>
  <c r="G1083" i="27" s="1"/>
  <c r="G1084" i="27" s="1"/>
  <c r="G1085" i="27" s="1"/>
  <c r="G1086" i="27" s="1"/>
  <c r="G1087" i="27" s="1"/>
  <c r="G1088" i="27" s="1"/>
  <c r="G1089" i="27" s="1"/>
  <c r="G1090" i="27" s="1"/>
  <c r="G1091" i="27" s="1"/>
  <c r="G1092" i="27" s="1"/>
  <c r="G1093" i="27" s="1"/>
  <c r="G1094" i="27" s="1"/>
  <c r="G1095" i="27" s="1"/>
  <c r="G1096" i="27" s="1"/>
  <c r="G1097" i="27" s="1"/>
  <c r="G1098" i="27" s="1"/>
  <c r="G1099" i="27" s="1"/>
  <c r="G1100" i="27" s="1"/>
  <c r="G1101" i="27" s="1"/>
  <c r="G1102" i="27" s="1"/>
  <c r="G1103" i="27" s="1"/>
  <c r="G1104" i="27" s="1"/>
  <c r="G1105" i="27" s="1"/>
  <c r="G1106" i="27" s="1"/>
  <c r="G1107" i="27" s="1"/>
  <c r="G1108" i="27" s="1"/>
  <c r="G1109" i="27" s="1"/>
  <c r="G1110" i="27" s="1"/>
  <c r="G1111" i="27" s="1"/>
  <c r="G1112" i="27" s="1"/>
  <c r="G1113" i="27" s="1"/>
  <c r="G1114" i="27" s="1"/>
  <c r="G1115" i="27" s="1"/>
  <c r="G1116" i="27" s="1"/>
  <c r="G1117" i="27" s="1"/>
  <c r="G1118" i="27" s="1"/>
  <c r="G1119" i="27" s="1"/>
  <c r="G1120" i="27" s="1"/>
  <c r="G1121" i="27" s="1"/>
  <c r="G1122" i="27" s="1"/>
  <c r="G1123" i="27" s="1"/>
  <c r="G1124" i="27" s="1"/>
  <c r="G1125" i="27" s="1"/>
  <c r="G1126" i="27" s="1"/>
  <c r="G1127" i="27" s="1"/>
  <c r="G1128" i="27" s="1"/>
  <c r="G1129" i="27" s="1"/>
  <c r="G1130" i="27" s="1"/>
  <c r="G1131" i="27" s="1"/>
  <c r="G1132" i="27" s="1"/>
  <c r="G1133" i="27" s="1"/>
  <c r="G1134" i="27" s="1"/>
  <c r="G1135" i="27" s="1"/>
  <c r="G1136" i="27" s="1"/>
  <c r="G1137" i="27" s="1"/>
  <c r="G1138" i="27" s="1"/>
  <c r="G1139" i="27" s="1"/>
  <c r="G1140" i="27" s="1"/>
  <c r="G1141" i="27" s="1"/>
  <c r="G1142" i="27" s="1"/>
  <c r="G1143" i="27" s="1"/>
  <c r="G1144" i="27" s="1"/>
  <c r="G1145" i="27" s="1"/>
  <c r="G1146" i="27" s="1"/>
  <c r="G1147" i="27" s="1"/>
  <c r="G1148" i="27" s="1"/>
  <c r="G1149" i="27" s="1"/>
  <c r="G1150" i="27" s="1"/>
  <c r="G1151" i="27" s="1"/>
  <c r="G1152" i="27" s="1"/>
  <c r="G1153" i="27" s="1"/>
  <c r="G1154" i="27" s="1"/>
  <c r="G1155" i="27" s="1"/>
  <c r="G1156" i="27" s="1"/>
  <c r="G1157" i="27" s="1"/>
  <c r="G1158" i="27" s="1"/>
  <c r="G1159" i="27" s="1"/>
  <c r="G1160" i="27" s="1"/>
  <c r="G1161" i="27" s="1"/>
  <c r="G1162" i="27" s="1"/>
  <c r="G1163" i="27" s="1"/>
  <c r="G1164" i="27" s="1"/>
  <c r="G1165" i="27" s="1"/>
  <c r="G1166" i="27" s="1"/>
  <c r="G1167" i="27" s="1"/>
  <c r="G1168" i="27" s="1"/>
  <c r="G1169" i="27" s="1"/>
  <c r="G1170" i="27" s="1"/>
  <c r="G1171" i="27" s="1"/>
  <c r="G1172" i="27" s="1"/>
  <c r="G1173" i="27" s="1"/>
  <c r="G1174" i="27" s="1"/>
  <c r="G1175" i="27" s="1"/>
  <c r="G1176" i="27" s="1"/>
  <c r="G1177" i="27" s="1"/>
  <c r="G1178" i="27" s="1"/>
  <c r="G1179" i="27" s="1"/>
  <c r="G1180" i="27" s="1"/>
  <c r="G1181" i="27" s="1"/>
  <c r="G1182" i="27" s="1"/>
  <c r="G1183" i="27" s="1"/>
  <c r="G1184" i="27" s="1"/>
  <c r="G1185" i="27" s="1"/>
  <c r="G1186" i="27" s="1"/>
  <c r="G1187" i="27" s="1"/>
  <c r="G1188" i="27" s="1"/>
  <c r="G1189" i="27" s="1"/>
  <c r="G1190" i="27" s="1"/>
  <c r="G1191" i="27" s="1"/>
  <c r="G1192" i="27" s="1"/>
  <c r="G1193" i="27" s="1"/>
  <c r="G1194" i="27" s="1"/>
  <c r="G1195" i="27" s="1"/>
  <c r="G1196" i="27" s="1"/>
  <c r="G1197" i="27" s="1"/>
  <c r="G1198" i="27" s="1"/>
  <c r="G1199" i="27" s="1"/>
  <c r="G1200" i="27" s="1"/>
  <c r="G1201" i="27" s="1"/>
  <c r="G1202" i="27" s="1"/>
  <c r="G1203" i="27" s="1"/>
  <c r="G1204" i="27" s="1"/>
  <c r="G1205" i="27" s="1"/>
  <c r="G1206" i="27" s="1"/>
  <c r="G1207" i="27" s="1"/>
  <c r="G1208" i="27" s="1"/>
  <c r="G1209" i="27" s="1"/>
  <c r="G1210" i="27" s="1"/>
  <c r="G1211" i="27" s="1"/>
  <c r="G1212" i="27" s="1"/>
  <c r="G1213" i="27" s="1"/>
  <c r="G1214" i="27" s="1"/>
  <c r="G1215" i="27" s="1"/>
  <c r="G1216" i="27" s="1"/>
  <c r="G1217" i="27" s="1"/>
  <c r="G1218" i="27" s="1"/>
  <c r="G1219" i="27" s="1"/>
  <c r="G1220" i="27" s="1"/>
  <c r="G1221" i="27" s="1"/>
  <c r="G1222" i="27" s="1"/>
  <c r="G1223" i="27" s="1"/>
  <c r="G1224" i="27" s="1"/>
  <c r="G1225" i="27" s="1"/>
  <c r="G1226" i="27" s="1"/>
  <c r="G1227" i="27" s="1"/>
  <c r="G1228" i="27" s="1"/>
  <c r="G1229" i="27" s="1"/>
  <c r="G1230" i="27" s="1"/>
  <c r="G1231" i="27" s="1"/>
  <c r="G1232" i="27" s="1"/>
  <c r="G1233" i="27" s="1"/>
  <c r="G1234" i="27" s="1"/>
  <c r="G1235" i="27" s="1"/>
  <c r="G1236" i="27" s="1"/>
  <c r="G1237" i="27" s="1"/>
  <c r="G1238" i="27" s="1"/>
  <c r="G1239" i="27" s="1"/>
  <c r="G1240" i="27" s="1"/>
  <c r="G1241" i="27" s="1"/>
  <c r="G1242" i="27" s="1"/>
  <c r="G1243" i="27" s="1"/>
  <c r="G1244" i="27" s="1"/>
  <c r="G1245" i="27" s="1"/>
  <c r="G1246" i="27" s="1"/>
  <c r="G1247" i="27" s="1"/>
  <c r="G1248" i="27" s="1"/>
  <c r="G1249" i="27" s="1"/>
  <c r="G1250" i="27" s="1"/>
  <c r="G1251" i="27" s="1"/>
  <c r="G1252" i="27" s="1"/>
  <c r="G1253" i="27" s="1"/>
  <c r="G1254" i="27" s="1"/>
  <c r="G1255" i="27" s="1"/>
  <c r="G1256" i="27" s="1"/>
  <c r="G1257" i="27" s="1"/>
  <c r="G1258" i="27" s="1"/>
  <c r="G1259" i="27" s="1"/>
  <c r="G1260" i="27" s="1"/>
  <c r="G1261" i="27" s="1"/>
  <c r="G1262" i="27" s="1"/>
  <c r="G1263" i="27" s="1"/>
  <c r="G1264" i="27" s="1"/>
  <c r="G1265" i="27" s="1"/>
  <c r="G1266" i="27" s="1"/>
  <c r="G1267" i="27" s="1"/>
  <c r="G1268" i="27" s="1"/>
  <c r="G1269" i="27" s="1"/>
  <c r="G1270" i="27" s="1"/>
  <c r="G1271" i="27" s="1"/>
  <c r="G1272" i="27" s="1"/>
  <c r="G1273" i="27" s="1"/>
  <c r="G1274" i="27" s="1"/>
  <c r="G1275" i="27" s="1"/>
  <c r="G1276" i="27" s="1"/>
  <c r="G1277" i="27" s="1"/>
  <c r="G1278" i="27" s="1"/>
  <c r="G1279" i="27" s="1"/>
  <c r="G1280" i="27" s="1"/>
  <c r="G1281" i="27" s="1"/>
  <c r="G1282" i="27" s="1"/>
  <c r="G1283" i="27" s="1"/>
  <c r="G1284" i="27" s="1"/>
  <c r="G1285" i="27" s="1"/>
  <c r="G1286" i="27" s="1"/>
  <c r="G1287" i="27" s="1"/>
  <c r="G1288" i="27" s="1"/>
  <c r="G1289" i="27" s="1"/>
  <c r="G1290" i="27" s="1"/>
  <c r="G1291" i="27" s="1"/>
  <c r="G1292" i="27" s="1"/>
  <c r="G1293" i="27" s="1"/>
  <c r="G1294" i="27" s="1"/>
  <c r="G1295" i="27" s="1"/>
  <c r="G1296" i="27" s="1"/>
  <c r="G1297" i="27" s="1"/>
  <c r="G1298" i="27" s="1"/>
  <c r="G1299" i="27" s="1"/>
  <c r="G1300" i="27" s="1"/>
  <c r="G1301" i="27" s="1"/>
  <c r="G902" i="30"/>
  <c r="G903" i="30" s="1"/>
  <c r="G904" i="30" s="1"/>
  <c r="G905" i="30" s="1"/>
  <c r="G906" i="30" s="1"/>
  <c r="G907" i="30" s="1"/>
  <c r="G908" i="30" s="1"/>
  <c r="G909" i="30" s="1"/>
  <c r="G910" i="30" s="1"/>
  <c r="G911" i="30" s="1"/>
  <c r="C29" i="49"/>
  <c r="G1302" i="27"/>
  <c r="G1303" i="27" s="1"/>
  <c r="G1304" i="27" s="1"/>
  <c r="G1305" i="27" s="1"/>
  <c r="G957" i="7"/>
  <c r="G958" i="7" s="1"/>
  <c r="G959" i="7" s="1"/>
  <c r="G960" i="7" s="1"/>
  <c r="G961" i="7" s="1"/>
  <c r="G962" i="7" s="1"/>
  <c r="G963" i="7" s="1"/>
  <c r="G964" i="7" s="1"/>
  <c r="G965" i="7" s="1"/>
  <c r="G966" i="7" s="1"/>
  <c r="G967" i="7" s="1"/>
  <c r="G968" i="7" s="1"/>
  <c r="G969" i="7" s="1"/>
  <c r="G970" i="7" s="1"/>
  <c r="G971" i="7" s="1"/>
  <c r="G972" i="7" s="1"/>
  <c r="G973" i="7" s="1"/>
  <c r="G974" i="7" s="1"/>
  <c r="G975" i="7" s="1"/>
  <c r="G976" i="7" s="1"/>
  <c r="G977" i="7" s="1"/>
  <c r="G978" i="7" s="1"/>
  <c r="G979" i="7" s="1"/>
  <c r="G980" i="7" s="1"/>
  <c r="G981" i="7" s="1"/>
  <c r="G982" i="7" s="1"/>
  <c r="G983" i="7" s="1"/>
  <c r="G984" i="7" s="1"/>
  <c r="G985" i="7" s="1"/>
  <c r="G986" i="7" s="1"/>
  <c r="G987" i="7" s="1"/>
  <c r="G988" i="7" s="1"/>
  <c r="G989" i="7" s="1"/>
  <c r="G990" i="7" s="1"/>
  <c r="G991" i="7" s="1"/>
  <c r="G992" i="7" s="1"/>
  <c r="G993" i="7" s="1"/>
  <c r="G994" i="7" s="1"/>
  <c r="G995" i="7" s="1"/>
  <c r="G996" i="7" s="1"/>
  <c r="G997" i="7" s="1"/>
  <c r="G998" i="7" s="1"/>
  <c r="G999" i="7" s="1"/>
  <c r="G1000" i="7" s="1"/>
  <c r="G1001" i="7" s="1"/>
  <c r="G1002" i="7" s="1"/>
  <c r="G1003" i="7" s="1"/>
  <c r="G1004" i="7" s="1"/>
  <c r="G1005" i="7" s="1"/>
  <c r="G1006" i="7" s="1"/>
  <c r="G1007" i="7" s="1"/>
  <c r="G1008" i="7" s="1"/>
  <c r="G1009" i="7" s="1"/>
  <c r="G1010" i="7" s="1"/>
  <c r="G1011" i="7" s="1"/>
  <c r="G1012" i="7" s="1"/>
  <c r="G1013" i="7" s="1"/>
  <c r="G1014" i="7" s="1"/>
  <c r="G1015" i="7" s="1"/>
  <c r="G1016" i="7" s="1"/>
  <c r="G1017" i="7" s="1"/>
  <c r="G1018" i="7" s="1"/>
  <c r="G1019" i="7" s="1"/>
  <c r="G1020" i="7" s="1"/>
  <c r="G1021" i="7" s="1"/>
  <c r="G1022" i="7" s="1"/>
  <c r="G1023" i="7" s="1"/>
  <c r="G1024" i="7" s="1"/>
  <c r="G1025" i="7" s="1"/>
  <c r="G1026" i="7" s="1"/>
  <c r="G1027" i="7" s="1"/>
  <c r="G1028" i="7" s="1"/>
  <c r="G1029" i="7" s="1"/>
  <c r="G1030" i="7" s="1"/>
  <c r="G1031" i="7" s="1"/>
  <c r="G1032" i="7" s="1"/>
  <c r="G1033" i="7" s="1"/>
  <c r="G1034" i="7" s="1"/>
  <c r="G1035" i="7" s="1"/>
  <c r="G1036" i="7" s="1"/>
  <c r="G1037" i="7" s="1"/>
  <c r="G1038" i="7" s="1"/>
  <c r="G1039" i="7" s="1"/>
  <c r="G1040" i="7" s="1"/>
  <c r="G1041" i="7" s="1"/>
  <c r="G1042" i="7" s="1"/>
  <c r="G1043" i="7" s="1"/>
  <c r="G1044" i="7" s="1"/>
  <c r="G1045" i="7" s="1"/>
  <c r="G1046" i="7" s="1"/>
  <c r="G1047" i="7" s="1"/>
  <c r="G1048" i="7" s="1"/>
  <c r="G1049" i="7" s="1"/>
  <c r="G1050" i="7" s="1"/>
  <c r="G1051" i="7" s="1"/>
  <c r="G1052" i="7" s="1"/>
  <c r="G1053" i="7" s="1"/>
  <c r="G1054" i="7" s="1"/>
  <c r="G1055" i="7" s="1"/>
  <c r="G1056" i="7" s="1"/>
  <c r="G1057" i="7" s="1"/>
  <c r="G1058" i="7" s="1"/>
  <c r="G1059" i="7" s="1"/>
  <c r="G1060" i="7" s="1"/>
  <c r="G1061" i="7" s="1"/>
  <c r="G1062" i="7" s="1"/>
  <c r="G1063" i="7" s="1"/>
  <c r="G1064" i="7" s="1"/>
  <c r="G1065" i="7" s="1"/>
  <c r="G1066" i="7" s="1"/>
  <c r="G1067" i="7" s="1"/>
  <c r="G1068" i="7" s="1"/>
  <c r="G1069" i="7" s="1"/>
  <c r="G1070" i="7" s="1"/>
  <c r="G1071" i="7" s="1"/>
  <c r="G1072" i="7" s="1"/>
  <c r="G1073" i="7" s="1"/>
  <c r="G1074" i="7" s="1"/>
  <c r="G1075" i="7" s="1"/>
  <c r="G1076" i="7" s="1"/>
  <c r="G1077" i="7" s="1"/>
  <c r="G1078" i="7" s="1"/>
  <c r="G1079" i="7" s="1"/>
  <c r="G1080" i="7" s="1"/>
  <c r="G1081" i="7" s="1"/>
  <c r="G1082" i="7" s="1"/>
  <c r="G1083" i="7" s="1"/>
  <c r="G1084" i="7" s="1"/>
  <c r="G1085" i="7" s="1"/>
  <c r="G1086" i="7" s="1"/>
  <c r="G1087" i="7" s="1"/>
  <c r="G1088" i="7" s="1"/>
  <c r="G1089" i="7" s="1"/>
  <c r="G1090" i="7" s="1"/>
  <c r="G1091" i="7" s="1"/>
  <c r="G1092" i="7" s="1"/>
  <c r="G1093" i="7" s="1"/>
  <c r="G1094" i="7" s="1"/>
  <c r="G1095" i="7" s="1"/>
  <c r="G1096" i="7" s="1"/>
  <c r="G1097" i="7" s="1"/>
  <c r="G1098" i="7" s="1"/>
  <c r="G1099" i="7" s="1"/>
  <c r="G1100" i="7" s="1"/>
  <c r="G1101" i="7" s="1"/>
  <c r="G1102" i="7" s="1"/>
  <c r="G1103" i="7" s="1"/>
  <c r="G1104" i="7" s="1"/>
  <c r="G1105" i="7" s="1"/>
  <c r="G1106" i="7" s="1"/>
  <c r="G1107" i="7" s="1"/>
  <c r="G1108" i="7" s="1"/>
  <c r="G1109" i="7" s="1"/>
  <c r="G1110" i="7" s="1"/>
  <c r="G1111" i="7" s="1"/>
  <c r="G1112" i="7" s="1"/>
  <c r="G1113" i="7" s="1"/>
  <c r="G1114" i="7" s="1"/>
  <c r="G1115" i="7" s="1"/>
  <c r="G1116" i="7" s="1"/>
  <c r="G1117" i="7" s="1"/>
  <c r="G1118" i="7" s="1"/>
  <c r="G1119" i="7" s="1"/>
  <c r="G1120" i="7" s="1"/>
  <c r="G1121" i="7" s="1"/>
  <c r="G1122" i="7" s="1"/>
  <c r="G1123" i="7" s="1"/>
  <c r="G1124" i="7" s="1"/>
  <c r="G1125" i="7" s="1"/>
  <c r="G1126" i="7" s="1"/>
  <c r="G1127" i="7" s="1"/>
  <c r="G1128" i="7" s="1"/>
  <c r="G1129" i="7" s="1"/>
  <c r="G1130" i="7" s="1"/>
  <c r="G1131" i="7" s="1"/>
  <c r="G1132" i="7" s="1"/>
  <c r="G1133" i="7" s="1"/>
  <c r="G1134" i="7" s="1"/>
  <c r="G1135" i="7" s="1"/>
  <c r="G1136" i="7" s="1"/>
  <c r="G1137" i="7" s="1"/>
  <c r="G1138" i="7" s="1"/>
  <c r="G1139" i="7" s="1"/>
  <c r="G1140" i="7" s="1"/>
  <c r="G1141" i="7" s="1"/>
  <c r="G1142" i="7" s="1"/>
  <c r="G1143" i="7" s="1"/>
  <c r="G1144" i="7" s="1"/>
  <c r="G1145" i="7" s="1"/>
  <c r="G1146" i="7" s="1"/>
  <c r="G1147" i="7" s="1"/>
  <c r="G1148" i="7" s="1"/>
  <c r="G1149" i="7" s="1"/>
  <c r="G1150" i="7" s="1"/>
  <c r="G1151" i="7" s="1"/>
  <c r="G1152" i="7" s="1"/>
  <c r="G1153" i="7" s="1"/>
  <c r="G1154" i="7" s="1"/>
  <c r="G1155" i="7" s="1"/>
  <c r="G1156" i="7" s="1"/>
  <c r="G1157" i="7" s="1"/>
  <c r="G1158" i="7" s="1"/>
  <c r="G1159" i="7" s="1"/>
  <c r="G1160" i="7" s="1"/>
  <c r="G1161" i="7" s="1"/>
  <c r="G1162" i="7" s="1"/>
  <c r="G1163" i="7" s="1"/>
  <c r="G1164" i="7" s="1"/>
  <c r="G1165" i="7" s="1"/>
  <c r="G1166" i="7" s="1"/>
  <c r="G1167" i="7" s="1"/>
  <c r="G1168" i="7" s="1"/>
  <c r="G1169" i="7" s="1"/>
  <c r="G1170" i="7" s="1"/>
  <c r="G1171" i="7" s="1"/>
  <c r="G1172" i="7" s="1"/>
  <c r="G1173" i="7" s="1"/>
  <c r="G1174" i="7" s="1"/>
  <c r="G1175" i="7" s="1"/>
  <c r="G1176" i="7" s="1"/>
  <c r="G1177" i="7" s="1"/>
  <c r="G1178" i="7" s="1"/>
  <c r="G1179" i="7" s="1"/>
  <c r="G1180" i="7" s="1"/>
  <c r="G1181" i="7" s="1"/>
  <c r="G1182" i="7" s="1"/>
  <c r="G1183" i="7" s="1"/>
  <c r="G1184" i="7" s="1"/>
  <c r="G1185" i="7" s="1"/>
  <c r="G1186" i="7" s="1"/>
  <c r="G1187" i="7" s="1"/>
  <c r="G1188" i="7" s="1"/>
  <c r="G1189" i="7" s="1"/>
  <c r="G1190" i="7" s="1"/>
  <c r="G1191" i="7" s="1"/>
  <c r="G1192" i="7" s="1"/>
  <c r="G1193" i="7" s="1"/>
  <c r="G1194" i="7" s="1"/>
  <c r="G1195" i="7" s="1"/>
  <c r="G1196" i="7" s="1"/>
  <c r="G1197" i="7" s="1"/>
  <c r="G1198" i="7" s="1"/>
  <c r="G1199" i="7" s="1"/>
  <c r="G1200" i="7" s="1"/>
  <c r="G1201" i="7" s="1"/>
  <c r="G1202" i="7" s="1"/>
  <c r="G1203" i="7" s="1"/>
  <c r="G1204" i="7" s="1"/>
  <c r="G1205" i="7" s="1"/>
  <c r="G1206" i="7" s="1"/>
  <c r="G1207" i="7" s="1"/>
  <c r="G1208" i="7" s="1"/>
  <c r="G1209" i="7" s="1"/>
  <c r="G1210" i="7" s="1"/>
  <c r="G1211" i="7" s="1"/>
  <c r="G1212" i="7" s="1"/>
  <c r="G1213" i="7" s="1"/>
  <c r="G1214" i="7" s="1"/>
  <c r="G1215" i="7" s="1"/>
  <c r="G1216" i="7" s="1"/>
  <c r="G1217" i="7" s="1"/>
  <c r="G1218" i="7" s="1"/>
  <c r="G1219" i="7" s="1"/>
  <c r="G1220" i="7" s="1"/>
  <c r="G1221" i="7" s="1"/>
  <c r="G1222" i="7" s="1"/>
  <c r="G1223" i="7" s="1"/>
  <c r="G1224" i="7" s="1"/>
  <c r="G1225" i="7" s="1"/>
  <c r="G1226" i="7" s="1"/>
  <c r="G1227" i="7" s="1"/>
  <c r="G1228" i="7" s="1"/>
  <c r="G1229" i="7" s="1"/>
  <c r="G1230" i="7" s="1"/>
  <c r="G1231" i="7" s="1"/>
  <c r="G1232" i="7" s="1"/>
  <c r="G1233" i="7" s="1"/>
  <c r="G1234" i="7" s="1"/>
  <c r="G1235" i="7" s="1"/>
  <c r="G1236" i="7" s="1"/>
  <c r="G1237" i="7" s="1"/>
  <c r="G1238" i="7" s="1"/>
  <c r="G1239" i="7" s="1"/>
  <c r="G1240" i="7" s="1"/>
  <c r="G1241" i="7" s="1"/>
  <c r="G1242" i="7" s="1"/>
  <c r="G1243" i="7" s="1"/>
  <c r="G1244" i="7" s="1"/>
  <c r="G1245" i="7" s="1"/>
  <c r="G1246" i="7" s="1"/>
  <c r="G1247" i="7" s="1"/>
  <c r="G1248" i="7" s="1"/>
  <c r="G1249" i="7" s="1"/>
  <c r="G1250" i="7" s="1"/>
  <c r="G1251" i="7" s="1"/>
  <c r="G1252" i="7" s="1"/>
  <c r="G1253" i="7" s="1"/>
  <c r="G1254" i="7" s="1"/>
  <c r="G1255" i="7" s="1"/>
  <c r="G1256" i="7" s="1"/>
  <c r="G1257" i="7" s="1"/>
  <c r="G1258" i="7" s="1"/>
  <c r="G1259" i="7" s="1"/>
  <c r="G1260" i="7" s="1"/>
  <c r="G1261" i="7" s="1"/>
  <c r="G1262" i="7" s="1"/>
  <c r="G1263" i="7" s="1"/>
  <c r="G1264" i="7" s="1"/>
  <c r="G1265" i="7" s="1"/>
  <c r="G1266" i="7" s="1"/>
  <c r="G1267" i="7" s="1"/>
  <c r="G1268" i="7" s="1"/>
  <c r="G1269" i="7" s="1"/>
  <c r="G1270" i="7" s="1"/>
  <c r="G1271" i="7" s="1"/>
  <c r="G1272" i="7" s="1"/>
  <c r="G1273" i="7" s="1"/>
  <c r="G1274" i="7" s="1"/>
  <c r="G1275" i="7" s="1"/>
  <c r="G1276" i="7" s="1"/>
  <c r="G1277" i="7" s="1"/>
  <c r="G1278" i="7" s="1"/>
  <c r="G1279" i="7" s="1"/>
  <c r="G1280" i="7" s="1"/>
  <c r="G1281" i="7" s="1"/>
  <c r="G1282" i="7" s="1"/>
  <c r="G1283" i="7" s="1"/>
  <c r="G1284" i="7" s="1"/>
  <c r="G1285" i="7" s="1"/>
  <c r="G1286" i="7" s="1"/>
  <c r="G1287" i="7" s="1"/>
  <c r="G1288" i="7" s="1"/>
  <c r="G1289" i="7" s="1"/>
  <c r="G1290" i="7" s="1"/>
  <c r="G1291" i="7" s="1"/>
  <c r="G1292" i="7" s="1"/>
  <c r="G1293" i="7" s="1"/>
  <c r="G1294" i="7" s="1"/>
  <c r="G1295" i="7" s="1"/>
  <c r="G1296" i="7" s="1"/>
  <c r="G1297" i="7" s="1"/>
  <c r="G1298" i="7" s="1"/>
  <c r="G1299" i="7" s="1"/>
  <c r="G1300" i="7" s="1"/>
  <c r="G1301" i="7" s="1"/>
  <c r="G1302" i="7" s="1"/>
  <c r="G1303" i="7" s="1"/>
  <c r="G1304" i="7" s="1"/>
  <c r="G1305" i="7" s="1"/>
  <c r="G1306" i="7" s="1"/>
  <c r="G1307" i="7" s="1"/>
  <c r="G1308" i="7" s="1"/>
  <c r="G1309" i="7" s="1"/>
  <c r="G1310" i="7" s="1"/>
  <c r="G1311" i="7" s="1"/>
  <c r="G1052" i="21"/>
  <c r="G1053" i="21" s="1"/>
  <c r="G1054" i="21" s="1"/>
  <c r="G1055" i="21" s="1"/>
  <c r="G1056" i="21" s="1"/>
  <c r="G1057" i="21" s="1"/>
  <c r="G1058" i="21" s="1"/>
  <c r="G1059" i="21" s="1"/>
  <c r="G1060" i="21" s="1"/>
  <c r="G1061" i="21" s="1"/>
  <c r="G1062" i="21" s="1"/>
  <c r="G1063" i="21" s="1"/>
  <c r="G1064" i="21" s="1"/>
  <c r="G1065" i="21" s="1"/>
  <c r="AC29" i="49"/>
  <c r="G1035" i="38"/>
  <c r="G1036" i="38" s="1"/>
  <c r="G1037" i="38" s="1"/>
  <c r="G1038" i="38" s="1"/>
  <c r="G1039" i="38" s="1"/>
  <c r="G1040" i="38" s="1"/>
  <c r="G1041" i="38" s="1"/>
  <c r="G1042" i="38" s="1"/>
  <c r="G1043" i="38" s="1"/>
  <c r="G1044" i="38" s="1"/>
  <c r="G1045" i="38" s="1"/>
  <c r="G1046" i="38" s="1"/>
  <c r="G1047" i="38" s="1"/>
  <c r="G1048" i="38" s="1"/>
  <c r="G1049" i="38" s="1"/>
  <c r="G1050" i="38" s="1"/>
  <c r="G1051" i="38" s="1"/>
  <c r="G1052" i="38" s="1"/>
  <c r="G1053" i="38" s="1"/>
  <c r="G1010" i="39"/>
  <c r="G1011" i="39" s="1"/>
  <c r="G1012" i="39" s="1"/>
  <c r="G1013" i="39" s="1"/>
  <c r="G1014" i="39" s="1"/>
  <c r="G1015" i="39" s="1"/>
  <c r="G1016" i="39" s="1"/>
  <c r="G1017" i="39" s="1"/>
  <c r="G1018" i="39" s="1"/>
  <c r="G1019" i="39" s="1"/>
  <c r="G1020" i="39" s="1"/>
  <c r="G803" i="42"/>
  <c r="G804" i="42" s="1"/>
  <c r="G805" i="42" s="1"/>
  <c r="G806" i="42" s="1"/>
  <c r="G807" i="42" s="1"/>
  <c r="G808" i="42" s="1"/>
  <c r="G809" i="42" s="1"/>
  <c r="G810" i="42" s="1"/>
  <c r="G811" i="42" s="1"/>
  <c r="G812" i="42" s="1"/>
  <c r="G813" i="42" s="1"/>
  <c r="G814" i="42" s="1"/>
  <c r="G815" i="42" s="1"/>
  <c r="G816" i="42" s="1"/>
  <c r="G817" i="42" s="1"/>
  <c r="G818" i="42" s="1"/>
  <c r="G819" i="42" s="1"/>
  <c r="G820" i="42" s="1"/>
  <c r="G821" i="42" s="1"/>
  <c r="G822" i="42" s="1"/>
  <c r="G823" i="42" s="1"/>
  <c r="G824" i="42" s="1"/>
  <c r="G825" i="42" s="1"/>
  <c r="G826" i="42" s="1"/>
  <c r="G827" i="42" s="1"/>
  <c r="G828" i="42" s="1"/>
  <c r="G829" i="42" s="1"/>
  <c r="G830" i="42" s="1"/>
  <c r="G831" i="42" s="1"/>
  <c r="G832" i="42" s="1"/>
  <c r="G833" i="42" s="1"/>
  <c r="G834" i="42" s="1"/>
  <c r="G835" i="42" s="1"/>
  <c r="G836" i="42" s="1"/>
  <c r="G837" i="42" s="1"/>
  <c r="G838" i="42" s="1"/>
  <c r="G839" i="42" s="1"/>
  <c r="G840" i="42" s="1"/>
  <c r="G841" i="42" s="1"/>
  <c r="G842" i="42" s="1"/>
  <c r="G843" i="42" s="1"/>
  <c r="G844" i="42" s="1"/>
  <c r="G845" i="42" s="1"/>
  <c r="G846" i="42" s="1"/>
  <c r="G847" i="42" s="1"/>
  <c r="G848" i="42" s="1"/>
  <c r="G849" i="42" s="1"/>
  <c r="G850" i="42" s="1"/>
  <c r="G851" i="42" s="1"/>
  <c r="G852" i="42" s="1"/>
  <c r="G853" i="42" s="1"/>
  <c r="G854" i="42" s="1"/>
  <c r="G855" i="42" s="1"/>
  <c r="G856" i="42" s="1"/>
  <c r="G857" i="42" s="1"/>
  <c r="G858" i="42" s="1"/>
  <c r="G859" i="42" s="1"/>
  <c r="G860" i="42" s="1"/>
  <c r="G861" i="42" s="1"/>
  <c r="G862" i="42" s="1"/>
  <c r="G863" i="42" s="1"/>
  <c r="G864" i="42" s="1"/>
  <c r="G865" i="42" s="1"/>
  <c r="G866" i="42" s="1"/>
  <c r="G867" i="42" s="1"/>
  <c r="G868" i="42" s="1"/>
  <c r="G869" i="42" s="1"/>
  <c r="G870" i="42" s="1"/>
  <c r="G871" i="42" s="1"/>
  <c r="G872" i="42" s="1"/>
  <c r="G873" i="42" s="1"/>
  <c r="G874" i="42" s="1"/>
  <c r="G875" i="42" s="1"/>
  <c r="G843" i="31"/>
  <c r="G844" i="15"/>
  <c r="G845" i="15" s="1"/>
  <c r="G846" i="15" s="1"/>
  <c r="G847" i="15" s="1"/>
  <c r="G975" i="40"/>
  <c r="G976" i="40" s="1"/>
  <c r="G977" i="40" s="1"/>
  <c r="G978" i="40" s="1"/>
  <c r="G979" i="40" s="1"/>
  <c r="G980" i="40" s="1"/>
  <c r="G791" i="13"/>
  <c r="G792" i="13" s="1"/>
  <c r="G793" i="13" s="1"/>
  <c r="G794" i="13" s="1"/>
  <c r="G795" i="13" s="1"/>
  <c r="G850" i="22"/>
  <c r="G851" i="22" s="1"/>
  <c r="G852" i="22" s="1"/>
  <c r="G853" i="22" s="1"/>
  <c r="G854" i="22" s="1"/>
  <c r="G855" i="22" s="1"/>
  <c r="G856" i="22" s="1"/>
  <c r="G857" i="22" s="1"/>
  <c r="G858" i="22" s="1"/>
  <c r="G859" i="22" s="1"/>
  <c r="G860" i="22" s="1"/>
  <c r="G861" i="22" s="1"/>
  <c r="G862" i="22" s="1"/>
  <c r="G863" i="22" s="1"/>
  <c r="G864" i="22" s="1"/>
  <c r="G768" i="34"/>
  <c r="G769" i="34" s="1"/>
  <c r="G770" i="34" s="1"/>
  <c r="G771" i="34" s="1"/>
  <c r="G789" i="45"/>
  <c r="G790" i="45" s="1"/>
  <c r="G791" i="45" s="1"/>
  <c r="G792" i="45" s="1"/>
  <c r="G771" i="47"/>
  <c r="G772" i="47" s="1"/>
  <c r="G773" i="47" s="1"/>
  <c r="G774" i="47" s="1"/>
  <c r="G775" i="47" s="1"/>
  <c r="G776" i="47" s="1"/>
  <c r="G752" i="23"/>
  <c r="G753" i="23" s="1"/>
  <c r="G754" i="23" s="1"/>
  <c r="G755" i="23" s="1"/>
  <c r="G756" i="23" s="1"/>
  <c r="G757" i="23" s="1"/>
  <c r="G758" i="23" s="1"/>
  <c r="G759" i="23" s="1"/>
  <c r="G760" i="23" s="1"/>
  <c r="G761" i="23" s="1"/>
  <c r="G762" i="23" s="1"/>
  <c r="G763" i="23" s="1"/>
  <c r="G764" i="23" s="1"/>
  <c r="G765" i="23" s="1"/>
  <c r="G766" i="23" s="1"/>
  <c r="G767" i="23" s="1"/>
  <c r="G768" i="23" s="1"/>
  <c r="G769" i="23" s="1"/>
  <c r="G770" i="23" s="1"/>
  <c r="G771" i="23" s="1"/>
  <c r="G772" i="23" s="1"/>
  <c r="G773" i="23" s="1"/>
  <c r="G774" i="23" s="1"/>
  <c r="G775" i="23" s="1"/>
  <c r="G776" i="23" s="1"/>
  <c r="G777" i="23" s="1"/>
  <c r="G778" i="23" s="1"/>
  <c r="G779" i="23" s="1"/>
  <c r="G780" i="23" s="1"/>
  <c r="G781" i="23" s="1"/>
  <c r="G782" i="23" s="1"/>
  <c r="G783" i="23" s="1"/>
  <c r="G784" i="23" s="1"/>
  <c r="G785" i="23" s="1"/>
  <c r="G786" i="23" s="1"/>
  <c r="G787" i="23" s="1"/>
  <c r="G788" i="23" s="1"/>
  <c r="G789" i="23" s="1"/>
  <c r="G790" i="23" s="1"/>
  <c r="G791" i="23" s="1"/>
  <c r="G792" i="23" s="1"/>
  <c r="G793" i="23" s="1"/>
  <c r="G794" i="23" s="1"/>
  <c r="G795" i="23" s="1"/>
  <c r="G796" i="23" s="1"/>
  <c r="G797" i="23" s="1"/>
  <c r="G798" i="23" s="1"/>
  <c r="G799" i="23" s="1"/>
  <c r="G800" i="23" s="1"/>
  <c r="G801" i="23" s="1"/>
  <c r="G802" i="23" s="1"/>
  <c r="G803" i="23" s="1"/>
  <c r="J748" i="23"/>
  <c r="G690" i="2"/>
  <c r="G691" i="2" s="1"/>
  <c r="G692" i="2" s="1"/>
  <c r="G693" i="2" s="1"/>
  <c r="G694" i="2" s="1"/>
  <c r="G695" i="2" s="1"/>
  <c r="G696" i="2" s="1"/>
  <c r="G697" i="2" s="1"/>
  <c r="G698" i="2" s="1"/>
  <c r="G699" i="2" s="1"/>
  <c r="G700" i="2" s="1"/>
  <c r="G736" i="12"/>
  <c r="G737" i="12" s="1"/>
  <c r="G738" i="12" s="1"/>
  <c r="G739" i="12" s="1"/>
  <c r="G740" i="12" s="1"/>
  <c r="G741" i="12" s="1"/>
  <c r="G742" i="12" s="1"/>
  <c r="G743" i="12" s="1"/>
  <c r="G744" i="12" s="1"/>
  <c r="G745" i="12" s="1"/>
  <c r="G746" i="12" s="1"/>
  <c r="G747" i="12" s="1"/>
  <c r="G748" i="12" s="1"/>
  <c r="G749" i="12" s="1"/>
  <c r="G750" i="12" s="1"/>
  <c r="G751" i="12" s="1"/>
  <c r="G752" i="12" s="1"/>
  <c r="G753" i="12" s="1"/>
  <c r="G754" i="12" s="1"/>
  <c r="G755" i="12" s="1"/>
  <c r="G756" i="12" s="1"/>
  <c r="G757" i="12"/>
  <c r="G758" i="12" s="1"/>
  <c r="G759" i="12" s="1"/>
  <c r="G760" i="12" s="1"/>
  <c r="G761" i="12" s="1"/>
  <c r="G762" i="12" s="1"/>
  <c r="G763" i="12" s="1"/>
  <c r="G764" i="12" s="1"/>
  <c r="G765" i="12" s="1"/>
  <c r="G766" i="12" s="1"/>
  <c r="G722" i="3"/>
  <c r="G723" i="3" s="1"/>
  <c r="G724" i="3" s="1"/>
  <c r="G725" i="3" s="1"/>
  <c r="G726" i="3" s="1"/>
  <c r="G727" i="3" s="1"/>
  <c r="G728" i="3" s="1"/>
  <c r="G729" i="3" s="1"/>
  <c r="G730" i="3" s="1"/>
  <c r="G731" i="3" s="1"/>
  <c r="G732" i="3" s="1"/>
  <c r="G733" i="3" s="1"/>
  <c r="G734" i="3" s="1"/>
  <c r="G735" i="3" s="1"/>
  <c r="G736" i="3" s="1"/>
  <c r="G737" i="3" s="1"/>
  <c r="G738" i="3" s="1"/>
  <c r="G739" i="3" s="1"/>
  <c r="G740" i="3" s="1"/>
  <c r="G741" i="3" s="1"/>
  <c r="G742" i="3" s="1"/>
  <c r="G743" i="3" s="1"/>
  <c r="G744" i="3" s="1"/>
  <c r="G745" i="3" s="1"/>
  <c r="G746" i="3" s="1"/>
  <c r="G747" i="3" s="1"/>
  <c r="G748" i="3" s="1"/>
  <c r="G749" i="3" s="1"/>
  <c r="G750" i="3" s="1"/>
  <c r="G751" i="3" s="1"/>
  <c r="G752" i="3" s="1"/>
  <c r="G753" i="3" s="1"/>
  <c r="G754" i="3" s="1"/>
  <c r="G755" i="3" s="1"/>
  <c r="G756" i="3" s="1"/>
  <c r="G757" i="3" s="1"/>
  <c r="G758" i="3" s="1"/>
  <c r="G531" i="14"/>
  <c r="G532" i="14" s="1"/>
  <c r="G533" i="14" s="1"/>
  <c r="G534" i="14" s="1"/>
  <c r="G535" i="14" s="1"/>
  <c r="G536" i="14" s="1"/>
  <c r="G537" i="14" s="1"/>
  <c r="G538" i="14" s="1"/>
  <c r="G539" i="14" s="1"/>
  <c r="G540" i="14" s="1"/>
  <c r="G541" i="14" s="1"/>
  <c r="G542" i="14" s="1"/>
  <c r="G543" i="14" s="1"/>
  <c r="G544" i="14" s="1"/>
  <c r="G545" i="14" s="1"/>
  <c r="G546" i="14" s="1"/>
  <c r="G547" i="14" s="1"/>
  <c r="G548" i="14" s="1"/>
  <c r="G549" i="14" s="1"/>
  <c r="G550" i="14" s="1"/>
  <c r="G551" i="14" s="1"/>
  <c r="G552" i="14" s="1"/>
  <c r="G553" i="14" s="1"/>
  <c r="G912" i="30" l="1"/>
  <c r="G913" i="30" s="1"/>
  <c r="G914" i="30" s="1"/>
  <c r="G915" i="30" s="1"/>
  <c r="G916" i="30" s="1"/>
  <c r="G917" i="30" s="1"/>
  <c r="G918" i="30" s="1"/>
  <c r="G919" i="30" s="1"/>
  <c r="G1066" i="21"/>
  <c r="G1067" i="21" s="1"/>
  <c r="G1068" i="21" s="1"/>
  <c r="G1069" i="21" s="1"/>
  <c r="G1070" i="21" s="1"/>
  <c r="G876" i="42"/>
  <c r="G877" i="42" s="1"/>
  <c r="G878" i="42" s="1"/>
  <c r="G879" i="42" s="1"/>
  <c r="G880" i="42" s="1"/>
  <c r="G881" i="42" s="1"/>
  <c r="G882" i="42" s="1"/>
  <c r="G883" i="42" s="1"/>
  <c r="G884" i="42" s="1"/>
  <c r="G885" i="42" s="1"/>
  <c r="G886" i="42" s="1"/>
  <c r="G887" i="42" s="1"/>
  <c r="G888" i="42" s="1"/>
  <c r="G889" i="42" s="1"/>
  <c r="G890" i="42" s="1"/>
  <c r="G891" i="42" s="1"/>
  <c r="C9" i="49"/>
  <c r="AC9" i="49" s="1"/>
  <c r="G1312" i="7"/>
  <c r="G1313" i="7" s="1"/>
  <c r="G1314" i="7" s="1"/>
  <c r="G1315" i="7" s="1"/>
  <c r="G1316" i="7" s="1"/>
  <c r="G1317" i="7" s="1"/>
  <c r="G1318" i="7" s="1"/>
  <c r="G1319" i="7" s="1"/>
  <c r="G1320" i="7" s="1"/>
  <c r="G1321" i="7" s="1"/>
  <c r="G1322" i="7" s="1"/>
  <c r="G1323" i="7" s="1"/>
  <c r="G1324" i="7" s="1"/>
  <c r="G1325" i="7" s="1"/>
  <c r="G1326" i="7" s="1"/>
  <c r="G1327" i="7" s="1"/>
  <c r="G1328" i="7" s="1"/>
  <c r="G1329" i="7" s="1"/>
  <c r="G1330" i="7" s="1"/>
  <c r="G1331" i="7" s="1"/>
  <c r="G1332" i="7" s="1"/>
  <c r="G1054" i="38"/>
  <c r="G1055" i="38" s="1"/>
  <c r="G1056" i="38" s="1"/>
  <c r="G1057" i="38" s="1"/>
  <c r="G1058" i="38" s="1"/>
  <c r="G1059" i="38" s="1"/>
  <c r="G1060" i="38" s="1"/>
  <c r="G1061" i="38" s="1"/>
  <c r="G1062" i="38" s="1"/>
  <c r="G1063" i="38" s="1"/>
  <c r="G1064" i="38" s="1"/>
  <c r="G1065" i="38" s="1"/>
  <c r="G1066" i="38" s="1"/>
  <c r="G1067" i="38" s="1"/>
  <c r="G1068" i="38" s="1"/>
  <c r="G1069" i="38" s="1"/>
  <c r="G1070" i="38" s="1"/>
  <c r="G1071" i="38" s="1"/>
  <c r="G1072" i="38" s="1"/>
  <c r="G1073" i="38" s="1"/>
  <c r="G1074" i="38" s="1"/>
  <c r="G1075" i="38" s="1"/>
  <c r="G1076" i="38" s="1"/>
  <c r="G1077" i="38" s="1"/>
  <c r="G1078" i="38" s="1"/>
  <c r="G1079" i="38" s="1"/>
  <c r="G1080" i="38" s="1"/>
  <c r="G1081" i="38" s="1"/>
  <c r="G1082" i="38" s="1"/>
  <c r="G1083" i="38" s="1"/>
  <c r="G1084" i="38" s="1"/>
  <c r="G1085" i="38" s="1"/>
  <c r="G1021" i="39"/>
  <c r="G1022" i="39" s="1"/>
  <c r="G1023" i="39" s="1"/>
  <c r="G1024" i="39" s="1"/>
  <c r="G844" i="31"/>
  <c r="G845" i="31" s="1"/>
  <c r="G846" i="31" s="1"/>
  <c r="G847" i="31" s="1"/>
  <c r="G848" i="31" s="1"/>
  <c r="G849" i="31" s="1"/>
  <c r="G850" i="31" s="1"/>
  <c r="G865" i="22"/>
  <c r="G866" i="22" s="1"/>
  <c r="G867" i="22" s="1"/>
  <c r="G868" i="22" s="1"/>
  <c r="G869" i="22" s="1"/>
  <c r="G870" i="22" s="1"/>
  <c r="G871" i="22" s="1"/>
  <c r="G872" i="22" s="1"/>
  <c r="G873" i="22" s="1"/>
  <c r="G874" i="22" s="1"/>
  <c r="G875" i="22" s="1"/>
  <c r="G876" i="22" s="1"/>
  <c r="G877" i="22" s="1"/>
  <c r="G878" i="22" s="1"/>
  <c r="G879" i="22" s="1"/>
  <c r="G981" i="40"/>
  <c r="G982" i="40" s="1"/>
  <c r="G983" i="40" s="1"/>
  <c r="G984" i="40" s="1"/>
  <c r="G985" i="40" s="1"/>
  <c r="G986" i="40" s="1"/>
  <c r="G987" i="40" s="1"/>
  <c r="G988" i="40" s="1"/>
  <c r="G989" i="40" s="1"/>
  <c r="G990" i="40" s="1"/>
  <c r="G991" i="40" s="1"/>
  <c r="G992" i="40" s="1"/>
  <c r="G993" i="40" s="1"/>
  <c r="G994" i="40" s="1"/>
  <c r="G995" i="40" s="1"/>
  <c r="G996" i="40" s="1"/>
  <c r="G997" i="40" s="1"/>
  <c r="G998" i="40" s="1"/>
  <c r="G999" i="40" s="1"/>
  <c r="G1000" i="40" s="1"/>
  <c r="G1001" i="40" s="1"/>
  <c r="G1002" i="40" s="1"/>
  <c r="G1003" i="40" s="1"/>
  <c r="G1004" i="40" s="1"/>
  <c r="G796" i="13"/>
  <c r="G797" i="13" s="1"/>
  <c r="G798" i="13" s="1"/>
  <c r="G799" i="13" s="1"/>
  <c r="G800" i="13" s="1"/>
  <c r="G801" i="13" s="1"/>
  <c r="G802" i="13" s="1"/>
  <c r="G803" i="13" s="1"/>
  <c r="G848" i="15"/>
  <c r="G849" i="15" s="1"/>
  <c r="G850" i="15" s="1"/>
  <c r="G851" i="15" s="1"/>
  <c r="G852" i="15" s="1"/>
  <c r="G853" i="15" s="1"/>
  <c r="G804" i="23"/>
  <c r="G805" i="23" s="1"/>
  <c r="G806" i="23" s="1"/>
  <c r="G807" i="23" s="1"/>
  <c r="G808" i="23" s="1"/>
  <c r="G809" i="23" s="1"/>
  <c r="G810" i="23" s="1"/>
  <c r="G811" i="23" s="1"/>
  <c r="G772" i="34"/>
  <c r="G773" i="34" s="1"/>
  <c r="G774" i="34" s="1"/>
  <c r="G775" i="34" s="1"/>
  <c r="G776" i="34" s="1"/>
  <c r="G777" i="34" s="1"/>
  <c r="G778" i="34" s="1"/>
  <c r="G779" i="34" s="1"/>
  <c r="G780" i="34" s="1"/>
  <c r="G781" i="34" s="1"/>
  <c r="G782" i="34" s="1"/>
  <c r="G783" i="34" s="1"/>
  <c r="G784" i="34" s="1"/>
  <c r="G785" i="34" s="1"/>
  <c r="G786" i="34" s="1"/>
  <c r="G787" i="34" s="1"/>
  <c r="G788" i="34" s="1"/>
  <c r="G789" i="34" s="1"/>
  <c r="G790" i="34" s="1"/>
  <c r="G791" i="34" s="1"/>
  <c r="G792" i="34" s="1"/>
  <c r="G793" i="34" s="1"/>
  <c r="G794" i="34" s="1"/>
  <c r="G795" i="34" s="1"/>
  <c r="G796" i="34" s="1"/>
  <c r="G797" i="34" s="1"/>
  <c r="G798" i="34" s="1"/>
  <c r="G799" i="34" s="1"/>
  <c r="G800" i="34" s="1"/>
  <c r="G801" i="34" s="1"/>
  <c r="G802" i="34" s="1"/>
  <c r="G803" i="34" s="1"/>
  <c r="G804" i="34" s="1"/>
  <c r="G805" i="34" s="1"/>
  <c r="G806" i="34" s="1"/>
  <c r="G807" i="34" s="1"/>
  <c r="G808" i="34" s="1"/>
  <c r="G809" i="34" s="1"/>
  <c r="G810" i="34" s="1"/>
  <c r="G811" i="34" s="1"/>
  <c r="G812" i="34" s="1"/>
  <c r="G813" i="34" s="1"/>
  <c r="G814" i="34" s="1"/>
  <c r="G815" i="34" s="1"/>
  <c r="G816" i="34" s="1"/>
  <c r="G817" i="34" s="1"/>
  <c r="G818" i="34" s="1"/>
  <c r="G819" i="34" s="1"/>
  <c r="G820" i="34" s="1"/>
  <c r="G821" i="34" s="1"/>
  <c r="G822" i="34" s="1"/>
  <c r="G823" i="34" s="1"/>
  <c r="G824" i="34" s="1"/>
  <c r="G825" i="34" s="1"/>
  <c r="G826" i="34" s="1"/>
  <c r="G827" i="34" s="1"/>
  <c r="G828" i="34" s="1"/>
  <c r="G829" i="34" s="1"/>
  <c r="G830" i="34" s="1"/>
  <c r="G831" i="34" s="1"/>
  <c r="G832" i="34" s="1"/>
  <c r="G833" i="34" s="1"/>
  <c r="G834" i="34" s="1"/>
  <c r="G835" i="34" s="1"/>
  <c r="G836" i="34" s="1"/>
  <c r="G837" i="34" s="1"/>
  <c r="G838" i="34" s="1"/>
  <c r="G839" i="34" s="1"/>
  <c r="G840" i="34" s="1"/>
  <c r="G841" i="34" s="1"/>
  <c r="G842" i="34" s="1"/>
  <c r="G843" i="34" s="1"/>
  <c r="G844" i="34" s="1"/>
  <c r="G845" i="34" s="1"/>
  <c r="G846" i="34" s="1"/>
  <c r="G847" i="34" s="1"/>
  <c r="G848" i="34" s="1"/>
  <c r="G849" i="34" s="1"/>
  <c r="G850" i="34" s="1"/>
  <c r="G851" i="34" s="1"/>
  <c r="G852" i="34" s="1"/>
  <c r="G853" i="34" s="1"/>
  <c r="G854" i="34" s="1"/>
  <c r="G855" i="34" s="1"/>
  <c r="G856" i="34" s="1"/>
  <c r="G857" i="34" s="1"/>
  <c r="G858" i="34" s="1"/>
  <c r="G859" i="34" s="1"/>
  <c r="G860" i="34" s="1"/>
  <c r="G861" i="34" s="1"/>
  <c r="G862" i="34" s="1"/>
  <c r="G863" i="34" s="1"/>
  <c r="G864" i="34" s="1"/>
  <c r="G865" i="34" s="1"/>
  <c r="G866" i="34" s="1"/>
  <c r="G867" i="34" s="1"/>
  <c r="G793" i="45"/>
  <c r="G794" i="45" s="1"/>
  <c r="G795" i="45" s="1"/>
  <c r="G796" i="45" s="1"/>
  <c r="G797" i="45" s="1"/>
  <c r="G798" i="45" s="1"/>
  <c r="G799" i="45" s="1"/>
  <c r="G800" i="45" s="1"/>
  <c r="G801" i="45" s="1"/>
  <c r="G802" i="45" s="1"/>
  <c r="G803" i="45" s="1"/>
  <c r="G804" i="45" s="1"/>
  <c r="G805" i="45" s="1"/>
  <c r="G806" i="45" s="1"/>
  <c r="G807" i="45" s="1"/>
  <c r="G808" i="45" s="1"/>
  <c r="G809" i="45" s="1"/>
  <c r="G810" i="45" s="1"/>
  <c r="G811" i="45" s="1"/>
  <c r="G812" i="45" s="1"/>
  <c r="G813" i="45" s="1"/>
  <c r="G814" i="45" s="1"/>
  <c r="G815" i="45" s="1"/>
  <c r="G816" i="45" s="1"/>
  <c r="G817" i="45" s="1"/>
  <c r="G818" i="45" s="1"/>
  <c r="G819" i="45" s="1"/>
  <c r="G820" i="45" s="1"/>
  <c r="G821" i="45" s="1"/>
  <c r="G822" i="45" s="1"/>
  <c r="G823" i="45" s="1"/>
  <c r="G824" i="45" s="1"/>
  <c r="G825" i="45" s="1"/>
  <c r="G826" i="45" s="1"/>
  <c r="G827" i="45" s="1"/>
  <c r="G828" i="45" s="1"/>
  <c r="G829" i="45" s="1"/>
  <c r="G830" i="45" s="1"/>
  <c r="G831" i="45" s="1"/>
  <c r="G832" i="45" s="1"/>
  <c r="G833" i="45" s="1"/>
  <c r="G834" i="45" s="1"/>
  <c r="G835" i="45" s="1"/>
  <c r="G836" i="45" s="1"/>
  <c r="G837" i="45" s="1"/>
  <c r="G838" i="45" s="1"/>
  <c r="G839" i="45" s="1"/>
  <c r="G840" i="45" s="1"/>
  <c r="G841" i="45" s="1"/>
  <c r="G842" i="45" s="1"/>
  <c r="G843" i="45" s="1"/>
  <c r="G844" i="45" s="1"/>
  <c r="G845" i="45" s="1"/>
  <c r="G846" i="45" s="1"/>
  <c r="G777" i="47"/>
  <c r="G778" i="47" s="1"/>
  <c r="G779" i="47" s="1"/>
  <c r="G780" i="47" s="1"/>
  <c r="G781" i="47" s="1"/>
  <c r="G782" i="47" s="1"/>
  <c r="G783" i="47" s="1"/>
  <c r="G784" i="47" s="1"/>
  <c r="G785" i="47" s="1"/>
  <c r="G786" i="47" s="1"/>
  <c r="G787" i="47" s="1"/>
  <c r="G788" i="47" s="1"/>
  <c r="G789" i="47" s="1"/>
  <c r="G790" i="47" s="1"/>
  <c r="G791" i="47" s="1"/>
  <c r="G792" i="47" s="1"/>
  <c r="G793" i="47" s="1"/>
  <c r="G794" i="47" s="1"/>
  <c r="G795" i="47" s="1"/>
  <c r="I761" i="23"/>
  <c r="G767" i="12"/>
  <c r="G768" i="12" s="1"/>
  <c r="G769" i="12" s="1"/>
  <c r="G770" i="12" s="1"/>
  <c r="G771" i="12" s="1"/>
  <c r="G772" i="12" s="1"/>
  <c r="G773" i="12" s="1"/>
  <c r="G774" i="12" s="1"/>
  <c r="G775" i="12" s="1"/>
  <c r="G776" i="12" s="1"/>
  <c r="G777" i="12" s="1"/>
  <c r="G778" i="12" s="1"/>
  <c r="G779" i="12" s="1"/>
  <c r="G780" i="12" s="1"/>
  <c r="G781" i="12" s="1"/>
  <c r="G782" i="12" s="1"/>
  <c r="G783" i="12" s="1"/>
  <c r="G784" i="12" s="1"/>
  <c r="G785" i="12" s="1"/>
  <c r="G786" i="12" s="1"/>
  <c r="G787" i="12" s="1"/>
  <c r="G788" i="12" s="1"/>
  <c r="G789" i="12"/>
  <c r="G790" i="12" s="1"/>
  <c r="G701" i="2"/>
  <c r="G702" i="2" s="1"/>
  <c r="G703" i="2" s="1"/>
  <c r="G704" i="2" s="1"/>
  <c r="G705" i="2" s="1"/>
  <c r="G706" i="2" s="1"/>
  <c r="G707" i="2" s="1"/>
  <c r="G708" i="2" s="1"/>
  <c r="G709" i="2" s="1"/>
  <c r="G710" i="2" s="1"/>
  <c r="G711" i="2" s="1"/>
  <c r="G712" i="2" s="1"/>
  <c r="G713" i="2" s="1"/>
  <c r="G714" i="2" s="1"/>
  <c r="G715" i="2" s="1"/>
  <c r="G716" i="2" s="1"/>
  <c r="G717" i="2" s="1"/>
  <c r="G718" i="2" s="1"/>
  <c r="G719" i="2" s="1"/>
  <c r="G720" i="2" s="1"/>
  <c r="G721" i="2" s="1"/>
  <c r="G722" i="2" s="1"/>
  <c r="G723" i="2" s="1"/>
  <c r="G724" i="2" s="1"/>
  <c r="G725" i="2" s="1"/>
  <c r="G726" i="2" s="1"/>
  <c r="G727" i="2" s="1"/>
  <c r="G728" i="2" s="1"/>
  <c r="G729" i="2" s="1"/>
  <c r="G730" i="2" s="1"/>
  <c r="G731" i="2" s="1"/>
  <c r="G732" i="2" s="1"/>
  <c r="G733" i="2" s="1"/>
  <c r="G734" i="2" s="1"/>
  <c r="G735" i="2" s="1"/>
  <c r="G736" i="2" s="1"/>
  <c r="G737" i="2" s="1"/>
  <c r="G738" i="2" s="1"/>
  <c r="G739" i="2" s="1"/>
  <c r="G740" i="2" s="1"/>
  <c r="G741" i="2" s="1"/>
  <c r="G742" i="2" s="1"/>
  <c r="G743" i="2" s="1"/>
  <c r="G744" i="2" s="1"/>
  <c r="G745" i="2" s="1"/>
  <c r="G746" i="2" s="1"/>
  <c r="G747" i="2" s="1"/>
  <c r="G748" i="2" s="1"/>
  <c r="G749" i="2" s="1"/>
  <c r="G750" i="2" s="1"/>
  <c r="G751" i="2" s="1"/>
  <c r="G752" i="2" s="1"/>
  <c r="G753" i="2" s="1"/>
  <c r="G754" i="2" s="1"/>
  <c r="G755" i="2" s="1"/>
  <c r="G756" i="2" s="1"/>
  <c r="G757" i="2" s="1"/>
  <c r="G758" i="2" s="1"/>
  <c r="G759" i="2" s="1"/>
  <c r="G760" i="2" s="1"/>
  <c r="G761" i="2" s="1"/>
  <c r="G762" i="2" s="1"/>
  <c r="G763" i="2" s="1"/>
  <c r="G764" i="2" s="1"/>
  <c r="G554" i="14"/>
  <c r="G555" i="14" s="1"/>
  <c r="G556" i="14" s="1"/>
  <c r="G557" i="14" s="1"/>
  <c r="G558" i="14" s="1"/>
  <c r="G559" i="14" s="1"/>
  <c r="G560" i="14" s="1"/>
  <c r="G561" i="14" s="1"/>
  <c r="G562" i="14" s="1"/>
  <c r="G563" i="14" s="1"/>
  <c r="G564" i="14" s="1"/>
  <c r="G565" i="14" s="1"/>
  <c r="G566" i="14" s="1"/>
  <c r="G567" i="14" s="1"/>
  <c r="G568" i="14" s="1"/>
  <c r="G569" i="14" s="1"/>
  <c r="G570" i="14" s="1"/>
  <c r="G571" i="14" s="1"/>
  <c r="G572" i="14" s="1"/>
  <c r="G573" i="14" s="1"/>
  <c r="G574" i="14" s="1"/>
  <c r="G575" i="14" s="1"/>
  <c r="G576" i="14" s="1"/>
  <c r="G577" i="14" s="1"/>
  <c r="G578" i="14" s="1"/>
  <c r="G579" i="14" s="1"/>
  <c r="G580" i="14" s="1"/>
  <c r="G920" i="30" l="1"/>
  <c r="G921" i="30" s="1"/>
  <c r="G922" i="30" s="1"/>
  <c r="G923" i="30" s="1"/>
  <c r="G924" i="30" s="1"/>
  <c r="G925" i="30" s="1"/>
  <c r="G926" i="30" s="1"/>
  <c r="G927" i="30" s="1"/>
  <c r="G928" i="30" s="1"/>
  <c r="G929" i="30" s="1"/>
  <c r="G930" i="30" s="1"/>
  <c r="G931" i="30" s="1"/>
  <c r="G932" i="30" s="1"/>
  <c r="G933" i="30" s="1"/>
  <c r="G934" i="30" s="1"/>
  <c r="G935" i="30" s="1"/>
  <c r="G936" i="30" s="1"/>
  <c r="G937" i="30" s="1"/>
  <c r="G938" i="30" s="1"/>
  <c r="G939" i="30" s="1"/>
  <c r="G940" i="30" s="1"/>
  <c r="G941" i="30" s="1"/>
  <c r="G942" i="30" s="1"/>
  <c r="G943" i="30" s="1"/>
  <c r="G944" i="30" s="1"/>
  <c r="G945" i="30" s="1"/>
  <c r="G946" i="30" s="1"/>
  <c r="G947" i="30" s="1"/>
  <c r="G948" i="30" s="1"/>
  <c r="G949" i="30" s="1"/>
  <c r="G950" i="30" s="1"/>
  <c r="G951" i="30" s="1"/>
  <c r="G952" i="30" s="1"/>
  <c r="G953" i="30" s="1"/>
  <c r="G954" i="30" s="1"/>
  <c r="G955" i="30" s="1"/>
  <c r="G956" i="30" s="1"/>
  <c r="G957" i="30" s="1"/>
  <c r="G958" i="30" s="1"/>
  <c r="G959" i="30" s="1"/>
  <c r="G960" i="30" s="1"/>
  <c r="G961" i="30" s="1"/>
  <c r="G962" i="30" s="1"/>
  <c r="G963" i="30" s="1"/>
  <c r="G964" i="30" s="1"/>
  <c r="G965" i="30" s="1"/>
  <c r="G966" i="30" s="1"/>
  <c r="G967" i="30" s="1"/>
  <c r="G968" i="30" s="1"/>
  <c r="G969" i="30" s="1"/>
  <c r="G970" i="30" s="1"/>
  <c r="G971" i="30" s="1"/>
  <c r="G972" i="30" s="1"/>
  <c r="G973" i="30" s="1"/>
  <c r="G974" i="30" s="1"/>
  <c r="G975" i="30" s="1"/>
  <c r="G976" i="30" s="1"/>
  <c r="G977" i="30" s="1"/>
  <c r="G978" i="30" s="1"/>
  <c r="G979" i="30" s="1"/>
  <c r="G980" i="30" s="1"/>
  <c r="G981" i="30" s="1"/>
  <c r="G982" i="30" s="1"/>
  <c r="G983" i="30" s="1"/>
  <c r="G984" i="30" s="1"/>
  <c r="G985" i="30" s="1"/>
  <c r="G986" i="30" s="1"/>
  <c r="G987" i="30" s="1"/>
  <c r="G988" i="30" s="1"/>
  <c r="G989" i="30" s="1"/>
  <c r="G990" i="30" s="1"/>
  <c r="G991" i="30" s="1"/>
  <c r="G992" i="30" s="1"/>
  <c r="G993" i="30" s="1"/>
  <c r="G994" i="30" s="1"/>
  <c r="G995" i="30" s="1"/>
  <c r="G996" i="30" s="1"/>
  <c r="G997" i="30" s="1"/>
  <c r="G998" i="30" s="1"/>
  <c r="G999" i="30" s="1"/>
  <c r="G1000" i="30" s="1"/>
  <c r="G1001" i="30" s="1"/>
  <c r="G1002" i="30" s="1"/>
  <c r="G1003" i="30" s="1"/>
  <c r="G1004" i="30" s="1"/>
  <c r="G1005" i="30" s="1"/>
  <c r="G1006" i="30" s="1"/>
  <c r="G1007" i="30" s="1"/>
  <c r="G1008" i="30" s="1"/>
  <c r="G1009" i="30" s="1"/>
  <c r="G1010" i="30" s="1"/>
  <c r="G1011" i="30" s="1"/>
  <c r="G1012" i="30" s="1"/>
  <c r="G1013" i="30" s="1"/>
  <c r="G1014" i="30" s="1"/>
  <c r="G1015" i="30" s="1"/>
  <c r="G1016" i="30" s="1"/>
  <c r="G1017" i="30" s="1"/>
  <c r="G1018" i="30" s="1"/>
  <c r="G1019" i="30" s="1"/>
  <c r="G1020" i="30" s="1"/>
  <c r="G1021" i="30" s="1"/>
  <c r="G1022" i="30" s="1"/>
  <c r="G1023" i="30" s="1"/>
  <c r="G1024" i="30" s="1"/>
  <c r="G1025" i="30" s="1"/>
  <c r="G1026" i="30" s="1"/>
  <c r="G1027" i="30" s="1"/>
  <c r="G1028" i="30" s="1"/>
  <c r="G1029" i="30" s="1"/>
  <c r="G1030" i="30" s="1"/>
  <c r="G1031" i="30" s="1"/>
  <c r="G1032" i="30" s="1"/>
  <c r="G1033" i="30" s="1"/>
  <c r="G1034" i="30" s="1"/>
  <c r="G1035" i="30" s="1"/>
  <c r="G1036" i="30" s="1"/>
  <c r="G1037" i="30" s="1"/>
  <c r="G1038" i="30" s="1"/>
  <c r="G1039" i="30" s="1"/>
  <c r="G1040" i="30" s="1"/>
  <c r="G1041" i="30" s="1"/>
  <c r="G1042" i="30" s="1"/>
  <c r="G1043" i="30" s="1"/>
  <c r="G1044" i="30" s="1"/>
  <c r="G1045" i="30" s="1"/>
  <c r="G1046" i="30" s="1"/>
  <c r="G1047" i="30" s="1"/>
  <c r="G1048" i="30" s="1"/>
  <c r="G1049" i="30" s="1"/>
  <c r="G1050" i="30" s="1"/>
  <c r="G1051" i="30" s="1"/>
  <c r="G1052" i="30" s="1"/>
  <c r="G1053" i="30" s="1"/>
  <c r="G1054" i="30" s="1"/>
  <c r="G1055" i="30" s="1"/>
  <c r="G1056" i="30" s="1"/>
  <c r="G1057" i="30" s="1"/>
  <c r="G1058" i="30" s="1"/>
  <c r="G1059" i="30" s="1"/>
  <c r="G1060" i="30" s="1"/>
  <c r="G1061" i="30" s="1"/>
  <c r="G1062" i="30" s="1"/>
  <c r="G1063" i="30" s="1"/>
  <c r="G1064" i="30" s="1"/>
  <c r="G1065" i="30" s="1"/>
  <c r="G1066" i="30" s="1"/>
  <c r="G1067" i="30" s="1"/>
  <c r="G1068" i="30" s="1"/>
  <c r="G1069" i="30" s="1"/>
  <c r="G1070" i="30" s="1"/>
  <c r="G1071" i="30" s="1"/>
  <c r="G1072" i="30" s="1"/>
  <c r="G1073" i="30" s="1"/>
  <c r="G1074" i="30" s="1"/>
  <c r="G1075" i="30" s="1"/>
  <c r="G1076" i="30" s="1"/>
  <c r="G1077" i="30" s="1"/>
  <c r="G1078" i="30" s="1"/>
  <c r="G1079" i="30" s="1"/>
  <c r="G1080" i="30" s="1"/>
  <c r="G1081" i="30" s="1"/>
  <c r="G1082" i="30" s="1"/>
  <c r="G1083" i="30" s="1"/>
  <c r="G1084" i="30" s="1"/>
  <c r="G1085" i="30" s="1"/>
  <c r="G1086" i="30" s="1"/>
  <c r="G1087" i="30" s="1"/>
  <c r="G1088" i="30" s="1"/>
  <c r="G1089" i="30" s="1"/>
  <c r="G1090" i="30" s="1"/>
  <c r="G1091" i="30" s="1"/>
  <c r="G1092" i="30" s="1"/>
  <c r="G1093" i="30" s="1"/>
  <c r="G1094" i="30" s="1"/>
  <c r="G1095" i="30" s="1"/>
  <c r="G1096" i="30" s="1"/>
  <c r="G1097" i="30" s="1"/>
  <c r="G1098" i="30" s="1"/>
  <c r="G1099" i="30" s="1"/>
  <c r="G1100" i="30" s="1"/>
  <c r="G1101" i="30" s="1"/>
  <c r="G1102" i="30" s="1"/>
  <c r="G1103" i="30" s="1"/>
  <c r="G1104" i="30" s="1"/>
  <c r="G1105" i="30" s="1"/>
  <c r="G1106" i="30" s="1"/>
  <c r="G1107" i="30" s="1"/>
  <c r="G1108" i="30" s="1"/>
  <c r="G1109" i="30" s="1"/>
  <c r="G1110" i="30" s="1"/>
  <c r="G1111" i="30" s="1"/>
  <c r="G1112" i="30" s="1"/>
  <c r="G1113" i="30" s="1"/>
  <c r="G1114" i="30" s="1"/>
  <c r="G1115" i="30" s="1"/>
  <c r="G1116" i="30" s="1"/>
  <c r="G1117" i="30" s="1"/>
  <c r="G1118" i="30" s="1"/>
  <c r="G1119" i="30" s="1"/>
  <c r="G1120" i="30" s="1"/>
  <c r="G1121" i="30" s="1"/>
  <c r="G1122" i="30" s="1"/>
  <c r="G1123" i="30" s="1"/>
  <c r="G1124" i="30" s="1"/>
  <c r="G1125" i="30" s="1"/>
  <c r="G1126" i="30" s="1"/>
  <c r="G1127" i="30" s="1"/>
  <c r="G1128" i="30" s="1"/>
  <c r="G1129" i="30" s="1"/>
  <c r="G1130" i="30" s="1"/>
  <c r="G1131" i="30" s="1"/>
  <c r="G1132" i="30" s="1"/>
  <c r="G1133" i="30" s="1"/>
  <c r="G1134" i="30" s="1"/>
  <c r="G1135" i="30" s="1"/>
  <c r="G1136" i="30" s="1"/>
  <c r="G1137" i="30" s="1"/>
  <c r="G1138" i="30" s="1"/>
  <c r="G1139" i="30" s="1"/>
  <c r="G1140" i="30" s="1"/>
  <c r="G1141" i="30" s="1"/>
  <c r="G1142" i="30" s="1"/>
  <c r="G1143" i="30" s="1"/>
  <c r="G1144" i="30" s="1"/>
  <c r="G1145" i="30" s="1"/>
  <c r="G1146" i="30" s="1"/>
  <c r="G1147" i="30" s="1"/>
  <c r="G1148" i="30" s="1"/>
  <c r="G1149" i="30" s="1"/>
  <c r="G1150" i="30" s="1"/>
  <c r="G1151" i="30" s="1"/>
  <c r="G1152" i="30" s="1"/>
  <c r="G1153" i="30" s="1"/>
  <c r="G1154" i="30" s="1"/>
  <c r="G1155" i="30" s="1"/>
  <c r="G1156" i="30" s="1"/>
  <c r="G1157" i="30" s="1"/>
  <c r="G1158" i="30" s="1"/>
  <c r="G1159" i="30" s="1"/>
  <c r="G1160" i="30" s="1"/>
  <c r="G1161" i="30" s="1"/>
  <c r="G1162" i="30" s="1"/>
  <c r="G1163" i="30" s="1"/>
  <c r="G1164" i="30" s="1"/>
  <c r="G1165" i="30" s="1"/>
  <c r="G1166" i="30" s="1"/>
  <c r="G1167" i="30" s="1"/>
  <c r="G1168" i="30" s="1"/>
  <c r="G1169" i="30" s="1"/>
  <c r="G1170" i="30" s="1"/>
  <c r="G1171" i="30" s="1"/>
  <c r="G1172" i="30" s="1"/>
  <c r="G1173" i="30" s="1"/>
  <c r="G1174" i="30" s="1"/>
  <c r="G1175" i="30" s="1"/>
  <c r="G1176" i="30" s="1"/>
  <c r="G1177" i="30" s="1"/>
  <c r="G1178" i="30" s="1"/>
  <c r="G1179" i="30" s="1"/>
  <c r="G1180" i="30" s="1"/>
  <c r="G1181" i="30" s="1"/>
  <c r="G1182" i="30" s="1"/>
  <c r="G1183" i="30" s="1"/>
  <c r="G1184" i="30" s="1"/>
  <c r="G1185" i="30" s="1"/>
  <c r="G1186" i="30" s="1"/>
  <c r="G1187" i="30" s="1"/>
  <c r="G1188" i="30" s="1"/>
  <c r="G1189" i="30" s="1"/>
  <c r="G1190" i="30" s="1"/>
  <c r="G1191" i="30" s="1"/>
  <c r="G1192" i="30" s="1"/>
  <c r="G1193" i="30" s="1"/>
  <c r="G1194" i="30" s="1"/>
  <c r="G1195" i="30" s="1"/>
  <c r="G1196" i="30" s="1"/>
  <c r="G1197" i="30" s="1"/>
  <c r="G1198" i="30" s="1"/>
  <c r="G1199" i="30" s="1"/>
  <c r="G1200" i="30" s="1"/>
  <c r="G1201" i="30" s="1"/>
  <c r="G1202" i="30" s="1"/>
  <c r="G1203" i="30" s="1"/>
  <c r="G1204" i="30" s="1"/>
  <c r="G1205" i="30" s="1"/>
  <c r="G1206" i="30" s="1"/>
  <c r="G1207" i="30" s="1"/>
  <c r="G1208" i="30" s="1"/>
  <c r="G1209" i="30" s="1"/>
  <c r="G1210" i="30" s="1"/>
  <c r="G1211" i="30" s="1"/>
  <c r="G1212" i="30" s="1"/>
  <c r="G1213" i="30" s="1"/>
  <c r="G1214" i="30" s="1"/>
  <c r="G1215" i="30" s="1"/>
  <c r="G1216" i="30" s="1"/>
  <c r="G1217" i="30" s="1"/>
  <c r="G1218" i="30" s="1"/>
  <c r="G1219" i="30" s="1"/>
  <c r="G1220" i="30" s="1"/>
  <c r="G1221" i="30" s="1"/>
  <c r="G1222" i="30" s="1"/>
  <c r="G1223" i="30" s="1"/>
  <c r="G1224" i="30" s="1"/>
  <c r="G1225" i="30" s="1"/>
  <c r="G1226" i="30" s="1"/>
  <c r="G1227" i="30" s="1"/>
  <c r="G1228" i="30" s="1"/>
  <c r="G1229" i="30" s="1"/>
  <c r="G1230" i="30" s="1"/>
  <c r="G1231" i="30" s="1"/>
  <c r="G1232" i="30" s="1"/>
  <c r="G1233" i="30" s="1"/>
  <c r="G1234" i="30" s="1"/>
  <c r="G1235" i="30" s="1"/>
  <c r="G1236" i="30" s="1"/>
  <c r="G1237" i="30" s="1"/>
  <c r="G1238" i="30" s="1"/>
  <c r="G1239" i="30" s="1"/>
  <c r="G1240" i="30" s="1"/>
  <c r="G1241" i="30" s="1"/>
  <c r="G1242" i="30" s="1"/>
  <c r="G1243" i="30" s="1"/>
  <c r="G1244" i="30" s="1"/>
  <c r="G1245" i="30" s="1"/>
  <c r="G1246" i="30" s="1"/>
  <c r="G1247" i="30" s="1"/>
  <c r="G1248" i="30" s="1"/>
  <c r="G1249" i="30" s="1"/>
  <c r="G1250" i="30" s="1"/>
  <c r="G1251" i="30" s="1"/>
  <c r="G1252" i="30" s="1"/>
  <c r="G1253" i="30" s="1"/>
  <c r="G1254" i="30" s="1"/>
  <c r="G1255" i="30" s="1"/>
  <c r="G1256" i="30" s="1"/>
  <c r="G1257" i="30" s="1"/>
  <c r="G1258" i="30" s="1"/>
  <c r="G1259" i="30" s="1"/>
  <c r="G1260" i="30" s="1"/>
  <c r="G1261" i="30" s="1"/>
  <c r="G1262" i="30" s="1"/>
  <c r="G1263" i="30" s="1"/>
  <c r="G1264" i="30" s="1"/>
  <c r="G1265" i="30" s="1"/>
  <c r="G1266" i="30" s="1"/>
  <c r="G1267" i="30" s="1"/>
  <c r="G1268" i="30" s="1"/>
  <c r="G1269" i="30" s="1"/>
  <c r="G1270" i="30" s="1"/>
  <c r="G1271" i="30" s="1"/>
  <c r="G1272" i="30" s="1"/>
  <c r="G1273" i="30" s="1"/>
  <c r="G1274" i="30" s="1"/>
  <c r="G1275" i="30" s="1"/>
  <c r="G1276" i="30" s="1"/>
  <c r="G1277" i="30" s="1"/>
  <c r="G1278" i="30" s="1"/>
  <c r="G1279" i="30" s="1"/>
  <c r="G1280" i="30" s="1"/>
  <c r="G1281" i="30" s="1"/>
  <c r="G1282" i="30" s="1"/>
  <c r="G1283" i="30" s="1"/>
  <c r="G1284" i="30" s="1"/>
  <c r="G1285" i="30" s="1"/>
  <c r="G1286" i="30" s="1"/>
  <c r="G1287" i="30" s="1"/>
  <c r="G1288" i="30" s="1"/>
  <c r="G1289" i="30" s="1"/>
  <c r="G1290" i="30" s="1"/>
  <c r="G1291" i="30" s="1"/>
  <c r="G1292" i="30" s="1"/>
  <c r="G1293" i="30" s="1"/>
  <c r="G1294" i="30" s="1"/>
  <c r="G1295" i="30" s="1"/>
  <c r="G1296" i="30" s="1"/>
  <c r="G1297" i="30" s="1"/>
  <c r="G1298" i="30" s="1"/>
  <c r="G1299" i="30" s="1"/>
  <c r="G1300" i="30" s="1"/>
  <c r="G1301" i="30" s="1"/>
  <c r="G1302" i="30" s="1"/>
  <c r="G1303" i="30" s="1"/>
  <c r="G1304" i="30" s="1"/>
  <c r="G1305" i="30" s="1"/>
  <c r="G1306" i="30" s="1"/>
  <c r="G1307" i="30" s="1"/>
  <c r="G1308" i="30" s="1"/>
  <c r="G1309" i="30" s="1"/>
  <c r="G1310" i="30" s="1"/>
  <c r="G1311" i="30" s="1"/>
  <c r="G1312" i="30" s="1"/>
  <c r="G1313" i="30" s="1"/>
  <c r="G941" i="46"/>
  <c r="G942" i="46" s="1"/>
  <c r="G943" i="46" s="1"/>
  <c r="G944" i="46" s="1"/>
  <c r="G945" i="46" s="1"/>
  <c r="G946" i="46" s="1"/>
  <c r="G947" i="46" s="1"/>
  <c r="G948" i="46" s="1"/>
  <c r="G949" i="46" s="1"/>
  <c r="G950" i="46" s="1"/>
  <c r="G951" i="46" s="1"/>
  <c r="G952" i="46" s="1"/>
  <c r="G953" i="46" s="1"/>
  <c r="G954" i="46" s="1"/>
  <c r="G955" i="46" s="1"/>
  <c r="G956" i="46" s="1"/>
  <c r="G957" i="46" s="1"/>
  <c r="G958" i="46" s="1"/>
  <c r="G959" i="46" s="1"/>
  <c r="G960" i="46" s="1"/>
  <c r="G961" i="46" s="1"/>
  <c r="G962" i="46" s="1"/>
  <c r="G963" i="46" s="1"/>
  <c r="G964" i="46" s="1"/>
  <c r="G965" i="46" s="1"/>
  <c r="G966" i="46" s="1"/>
  <c r="G967" i="46" s="1"/>
  <c r="G968" i="46" s="1"/>
  <c r="G969" i="46" s="1"/>
  <c r="G970" i="46" s="1"/>
  <c r="G971" i="46" s="1"/>
  <c r="G972" i="46" s="1"/>
  <c r="G973" i="46" s="1"/>
  <c r="G974" i="46" s="1"/>
  <c r="G975" i="46" s="1"/>
  <c r="G976" i="46" s="1"/>
  <c r="G977" i="46" s="1"/>
  <c r="G978" i="46" s="1"/>
  <c r="G979" i="46" s="1"/>
  <c r="G980" i="46" s="1"/>
  <c r="G981" i="46" s="1"/>
  <c r="G982" i="46" s="1"/>
  <c r="G983" i="46" s="1"/>
  <c r="G984" i="46" s="1"/>
  <c r="G985" i="46" s="1"/>
  <c r="G986" i="46" s="1"/>
  <c r="G987" i="46" s="1"/>
  <c r="G988" i="46" s="1"/>
  <c r="G989" i="46" s="1"/>
  <c r="G990" i="46" s="1"/>
  <c r="G991" i="46" s="1"/>
  <c r="G992" i="46" s="1"/>
  <c r="G993" i="46" s="1"/>
  <c r="G994" i="46" s="1"/>
  <c r="G995" i="46" s="1"/>
  <c r="G996" i="46" s="1"/>
  <c r="G997" i="46" s="1"/>
  <c r="G998" i="46" s="1"/>
  <c r="G999" i="46" s="1"/>
  <c r="G1000" i="46" s="1"/>
  <c r="G1001" i="46" s="1"/>
  <c r="G1002" i="46" s="1"/>
  <c r="G1003" i="46" s="1"/>
  <c r="G1004" i="46" s="1"/>
  <c r="G1005" i="46" s="1"/>
  <c r="G1006" i="46" s="1"/>
  <c r="G1007" i="46" s="1"/>
  <c r="G1008" i="46" s="1"/>
  <c r="G1009" i="46" s="1"/>
  <c r="G1010" i="46" s="1"/>
  <c r="G1011" i="46" s="1"/>
  <c r="G1012" i="46" s="1"/>
  <c r="G1013" i="46" s="1"/>
  <c r="G1014" i="46" s="1"/>
  <c r="G1015" i="46" s="1"/>
  <c r="G1016" i="46" s="1"/>
  <c r="G1017" i="46" s="1"/>
  <c r="G1018" i="46" s="1"/>
  <c r="G1019" i="46" s="1"/>
  <c r="G1020" i="46" s="1"/>
  <c r="G1021" i="46" s="1"/>
  <c r="G1022" i="46" s="1"/>
  <c r="G1023" i="46" s="1"/>
  <c r="G1024" i="46" s="1"/>
  <c r="G1025" i="46" s="1"/>
  <c r="G1026" i="46" s="1"/>
  <c r="G1027" i="46" s="1"/>
  <c r="G1028" i="46" s="1"/>
  <c r="G1029" i="46" s="1"/>
  <c r="G1030" i="46" s="1"/>
  <c r="G1031" i="46" s="1"/>
  <c r="G1032" i="46" s="1"/>
  <c r="G1033" i="46" s="1"/>
  <c r="G1034" i="46" s="1"/>
  <c r="G1035" i="46" s="1"/>
  <c r="G1036" i="46" s="1"/>
  <c r="G1037" i="46" s="1"/>
  <c r="G1038" i="46" s="1"/>
  <c r="G1039" i="46" s="1"/>
  <c r="G1040" i="46" s="1"/>
  <c r="G1041" i="46" s="1"/>
  <c r="G1042" i="46" s="1"/>
  <c r="G1043" i="46" s="1"/>
  <c r="G1044" i="46" s="1"/>
  <c r="G1045" i="46" s="1"/>
  <c r="G1046" i="46" s="1"/>
  <c r="G1047" i="46" s="1"/>
  <c r="G1048" i="46" s="1"/>
  <c r="G1049" i="46" s="1"/>
  <c r="G1050" i="46" s="1"/>
  <c r="G1051" i="46" s="1"/>
  <c r="G1052" i="46" s="1"/>
  <c r="G1053" i="46" s="1"/>
  <c r="G1054" i="46" s="1"/>
  <c r="G1055" i="46" s="1"/>
  <c r="G1056" i="46" s="1"/>
  <c r="G1057" i="46" s="1"/>
  <c r="G1058" i="46" s="1"/>
  <c r="G1059" i="46" s="1"/>
  <c r="G1060" i="46" s="1"/>
  <c r="G1061" i="46" s="1"/>
  <c r="G1062" i="46" s="1"/>
  <c r="G1063" i="46" s="1"/>
  <c r="G1064" i="46" s="1"/>
  <c r="G1065" i="46" s="1"/>
  <c r="G1066" i="46" s="1"/>
  <c r="G1067" i="46" s="1"/>
  <c r="G1068" i="46" s="1"/>
  <c r="G1069" i="46" s="1"/>
  <c r="G1070" i="46" s="1"/>
  <c r="G1071" i="46" s="1"/>
  <c r="G1072" i="46" s="1"/>
  <c r="G1073" i="46" s="1"/>
  <c r="G1074" i="46" s="1"/>
  <c r="G1075" i="46" s="1"/>
  <c r="G1076" i="46" s="1"/>
  <c r="G1077" i="46" s="1"/>
  <c r="G1078" i="46" s="1"/>
  <c r="G1079" i="46" s="1"/>
  <c r="G1080" i="46" s="1"/>
  <c r="G1081" i="46" s="1"/>
  <c r="G1082" i="46" s="1"/>
  <c r="G1083" i="46" s="1"/>
  <c r="G1084" i="46" s="1"/>
  <c r="G1085" i="46" s="1"/>
  <c r="G1086" i="46" s="1"/>
  <c r="G1087" i="46" s="1"/>
  <c r="G1088" i="46" s="1"/>
  <c r="G1089" i="46" s="1"/>
  <c r="G1090" i="46" s="1"/>
  <c r="G1091" i="46" s="1"/>
  <c r="G1092" i="46" s="1"/>
  <c r="G1093" i="46" s="1"/>
  <c r="G1094" i="46" s="1"/>
  <c r="G1095" i="46" s="1"/>
  <c r="G1096" i="46" s="1"/>
  <c r="G1097" i="46" s="1"/>
  <c r="G1098" i="46" s="1"/>
  <c r="G1099" i="46" s="1"/>
  <c r="G1100" i="46" s="1"/>
  <c r="G1101" i="46" s="1"/>
  <c r="G1102" i="46" s="1"/>
  <c r="G1103" i="46" s="1"/>
  <c r="G1104" i="46" s="1"/>
  <c r="G1105" i="46" s="1"/>
  <c r="G1106" i="46" s="1"/>
  <c r="G1107" i="46" s="1"/>
  <c r="G1108" i="46" s="1"/>
  <c r="G1109" i="46" s="1"/>
  <c r="G1110" i="46" s="1"/>
  <c r="G1111" i="46" s="1"/>
  <c r="G1112" i="46" s="1"/>
  <c r="G1113" i="46" s="1"/>
  <c r="G1114" i="46" s="1"/>
  <c r="G1115" i="46" s="1"/>
  <c r="G1116" i="46" s="1"/>
  <c r="G1117" i="46" s="1"/>
  <c r="G1118" i="46" s="1"/>
  <c r="G1119" i="46" s="1"/>
  <c r="G1120" i="46" s="1"/>
  <c r="G1121" i="46" s="1"/>
  <c r="G1122" i="46" s="1"/>
  <c r="G1123" i="46" s="1"/>
  <c r="G1124" i="46" s="1"/>
  <c r="G1125" i="46" s="1"/>
  <c r="G1126" i="46" s="1"/>
  <c r="G1127" i="46" s="1"/>
  <c r="G1128" i="46" s="1"/>
  <c r="G1129" i="46" s="1"/>
  <c r="G1130" i="46" s="1"/>
  <c r="G1131" i="46" s="1"/>
  <c r="G1132" i="46" s="1"/>
  <c r="G1133" i="46" s="1"/>
  <c r="G1134" i="46" s="1"/>
  <c r="G1135" i="46" s="1"/>
  <c r="G1136" i="46" s="1"/>
  <c r="G1137" i="46" s="1"/>
  <c r="G1138" i="46" s="1"/>
  <c r="G1139" i="46" s="1"/>
  <c r="G1140" i="46" s="1"/>
  <c r="G1141" i="46" s="1"/>
  <c r="G1142" i="46" s="1"/>
  <c r="G1143" i="46" s="1"/>
  <c r="G1144" i="46" s="1"/>
  <c r="G1145" i="46" s="1"/>
  <c r="G1146" i="46" s="1"/>
  <c r="G1147" i="46" s="1"/>
  <c r="G1148" i="46" s="1"/>
  <c r="G1149" i="46" s="1"/>
  <c r="G1150" i="46" s="1"/>
  <c r="G1151" i="46" s="1"/>
  <c r="G1152" i="46" s="1"/>
  <c r="G1153" i="46" s="1"/>
  <c r="G1154" i="46" s="1"/>
  <c r="G1155" i="46" s="1"/>
  <c r="G1156" i="46" s="1"/>
  <c r="G1157" i="46" s="1"/>
  <c r="G1158" i="46" s="1"/>
  <c r="G1159" i="46" s="1"/>
  <c r="G1160" i="46" s="1"/>
  <c r="G1161" i="46" s="1"/>
  <c r="G1162" i="46" s="1"/>
  <c r="G1163" i="46" s="1"/>
  <c r="G1164" i="46" s="1"/>
  <c r="G1165" i="46" s="1"/>
  <c r="G1166" i="46" s="1"/>
  <c r="G1167" i="46" s="1"/>
  <c r="G1168" i="46" s="1"/>
  <c r="G1169" i="46" s="1"/>
  <c r="G1170" i="46" s="1"/>
  <c r="G1171" i="46" s="1"/>
  <c r="G1172" i="46" s="1"/>
  <c r="G1173" i="46" s="1"/>
  <c r="G1174" i="46" s="1"/>
  <c r="G1175" i="46" s="1"/>
  <c r="G1176" i="46" s="1"/>
  <c r="G1177" i="46" s="1"/>
  <c r="G1178" i="46" s="1"/>
  <c r="G1179" i="46" s="1"/>
  <c r="G1180" i="46" s="1"/>
  <c r="G1181" i="46" s="1"/>
  <c r="G1182" i="46" s="1"/>
  <c r="G1183" i="46" s="1"/>
  <c r="G1184" i="46" s="1"/>
  <c r="G1185" i="46" s="1"/>
  <c r="G1186" i="46" s="1"/>
  <c r="G1187" i="46" s="1"/>
  <c r="G1188" i="46" s="1"/>
  <c r="G1189" i="46" s="1"/>
  <c r="G1190" i="46" s="1"/>
  <c r="G1191" i="46" s="1"/>
  <c r="G1192" i="46" s="1"/>
  <c r="G1193" i="46" s="1"/>
  <c r="G1194" i="46" s="1"/>
  <c r="G1195" i="46" s="1"/>
  <c r="G1196" i="46" s="1"/>
  <c r="G1197" i="46" s="1"/>
  <c r="G1198" i="46" s="1"/>
  <c r="G1199" i="46" s="1"/>
  <c r="G1200" i="46" s="1"/>
  <c r="G1201" i="46" s="1"/>
  <c r="G1202" i="46" s="1"/>
  <c r="G1203" i="46" s="1"/>
  <c r="G1204" i="46" s="1"/>
  <c r="G1205" i="46" s="1"/>
  <c r="G1206" i="46" s="1"/>
  <c r="G1207" i="46" s="1"/>
  <c r="G1208" i="46" s="1"/>
  <c r="G1209" i="46" s="1"/>
  <c r="G1210" i="46" s="1"/>
  <c r="G1211" i="46" s="1"/>
  <c r="G1212" i="46" s="1"/>
  <c r="G1213" i="46" s="1"/>
  <c r="G1214" i="46" s="1"/>
  <c r="G1215" i="46" s="1"/>
  <c r="G1216" i="46" s="1"/>
  <c r="G1217" i="46" s="1"/>
  <c r="G1218" i="46" s="1"/>
  <c r="G1219" i="46" s="1"/>
  <c r="G1220" i="46" s="1"/>
  <c r="G1221" i="46" s="1"/>
  <c r="G1222" i="46" s="1"/>
  <c r="G1223" i="46" s="1"/>
  <c r="G1224" i="46" s="1"/>
  <c r="G1225" i="46" s="1"/>
  <c r="G1226" i="46" s="1"/>
  <c r="G1227" i="46" s="1"/>
  <c r="G1228" i="46" s="1"/>
  <c r="G1229" i="46" s="1"/>
  <c r="G1230" i="46" s="1"/>
  <c r="G1231" i="46" s="1"/>
  <c r="G1232" i="46" s="1"/>
  <c r="G1233" i="46" s="1"/>
  <c r="G1234" i="46" s="1"/>
  <c r="G1235" i="46" s="1"/>
  <c r="G1236" i="46" s="1"/>
  <c r="G1237" i="46" s="1"/>
  <c r="G1238" i="46" s="1"/>
  <c r="G1239" i="46" s="1"/>
  <c r="G1240" i="46" s="1"/>
  <c r="G1241" i="46" s="1"/>
  <c r="G1242" i="46" s="1"/>
  <c r="G1243" i="46" s="1"/>
  <c r="G1244" i="46" s="1"/>
  <c r="G1245" i="46" s="1"/>
  <c r="G1246" i="46" s="1"/>
  <c r="G1247" i="46" s="1"/>
  <c r="G1248" i="46" s="1"/>
  <c r="G1249" i="46" s="1"/>
  <c r="G1250" i="46" s="1"/>
  <c r="G1251" i="46" s="1"/>
  <c r="G1252" i="46" s="1"/>
  <c r="G1253" i="46" s="1"/>
  <c r="G1254" i="46" s="1"/>
  <c r="G1255" i="46" s="1"/>
  <c r="G1256" i="46" s="1"/>
  <c r="G1257" i="46" s="1"/>
  <c r="G1258" i="46" s="1"/>
  <c r="G1259" i="46" s="1"/>
  <c r="G1260" i="46" s="1"/>
  <c r="G1261" i="46" s="1"/>
  <c r="G1262" i="46" s="1"/>
  <c r="G1263" i="46" s="1"/>
  <c r="G1264" i="46" s="1"/>
  <c r="G1265" i="46" s="1"/>
  <c r="G1266" i="46" s="1"/>
  <c r="G1267" i="46" s="1"/>
  <c r="G1268" i="46" s="1"/>
  <c r="G1269" i="46" s="1"/>
  <c r="G1270" i="46" s="1"/>
  <c r="G1271" i="46" s="1"/>
  <c r="G1272" i="46" s="1"/>
  <c r="G1273" i="46" s="1"/>
  <c r="G1274" i="46" s="1"/>
  <c r="G1275" i="46" s="1"/>
  <c r="G1276" i="46" s="1"/>
  <c r="G1277" i="46" s="1"/>
  <c r="G1278" i="46" s="1"/>
  <c r="G1279" i="46" s="1"/>
  <c r="G1280" i="46" s="1"/>
  <c r="G1281" i="46" s="1"/>
  <c r="G1282" i="46" s="1"/>
  <c r="G1283" i="46" s="1"/>
  <c r="G1284" i="46" s="1"/>
  <c r="G1285" i="46" s="1"/>
  <c r="G1286" i="46" s="1"/>
  <c r="G1287" i="46" s="1"/>
  <c r="G1288" i="46" s="1"/>
  <c r="G1289" i="46" s="1"/>
  <c r="G1290" i="46" s="1"/>
  <c r="G1291" i="46" s="1"/>
  <c r="G1292" i="46" s="1"/>
  <c r="G1293" i="46" s="1"/>
  <c r="G1294" i="46" s="1"/>
  <c r="G1295" i="46" s="1"/>
  <c r="G1296" i="46" s="1"/>
  <c r="G1297" i="46" s="1"/>
  <c r="G1298" i="46" s="1"/>
  <c r="G1299" i="46" s="1"/>
  <c r="G1300" i="46" s="1"/>
  <c r="G1301" i="46" s="1"/>
  <c r="G1302" i="46" s="1"/>
  <c r="G1303" i="46" s="1"/>
  <c r="G1304" i="46" s="1"/>
  <c r="G1305" i="46" s="1"/>
  <c r="G1306" i="46" s="1"/>
  <c r="G1307" i="46" s="1"/>
  <c r="G1308" i="46" s="1"/>
  <c r="G1309" i="46" s="1"/>
  <c r="G1310" i="46" s="1"/>
  <c r="G1311" i="46" s="1"/>
  <c r="G1312" i="46" s="1"/>
  <c r="G1313" i="46" s="1"/>
  <c r="C48" i="49"/>
  <c r="AC48" i="49" s="1"/>
  <c r="G1314" i="46"/>
  <c r="G1315" i="46" s="1"/>
  <c r="G1316" i="46" s="1"/>
  <c r="G1317" i="46" s="1"/>
  <c r="C32" i="49"/>
  <c r="AC32" i="49" s="1"/>
  <c r="G1314" i="30"/>
  <c r="G1315" i="30" s="1"/>
  <c r="G1316" i="30" s="1"/>
  <c r="G1317" i="30" s="1"/>
  <c r="G1318" i="30" s="1"/>
  <c r="G1319" i="30" s="1"/>
  <c r="G1320" i="30" s="1"/>
  <c r="G1321" i="30" s="1"/>
  <c r="G1322" i="30" s="1"/>
  <c r="G1323" i="30" s="1"/>
  <c r="G1324" i="30" s="1"/>
  <c r="G1325" i="30" s="1"/>
  <c r="G1326" i="30" s="1"/>
  <c r="G1071" i="21"/>
  <c r="G1072" i="21" s="1"/>
  <c r="G1073" i="21" s="1"/>
  <c r="G1074" i="21" s="1"/>
  <c r="G1075" i="21" s="1"/>
  <c r="G1076" i="21" s="1"/>
  <c r="G1077" i="21" s="1"/>
  <c r="G1078" i="21" s="1"/>
  <c r="G892" i="42"/>
  <c r="G893" i="42" s="1"/>
  <c r="G894" i="42" s="1"/>
  <c r="G895" i="42" s="1"/>
  <c r="G896" i="42" s="1"/>
  <c r="G897" i="42" s="1"/>
  <c r="G898" i="42" s="1"/>
  <c r="G899" i="42" s="1"/>
  <c r="G900" i="42" s="1"/>
  <c r="G901" i="42" s="1"/>
  <c r="G902" i="42" s="1"/>
  <c r="G903" i="42" s="1"/>
  <c r="G904" i="42" s="1"/>
  <c r="G905" i="42" s="1"/>
  <c r="G906" i="42" s="1"/>
  <c r="G907" i="42" s="1"/>
  <c r="G908" i="42" s="1"/>
  <c r="G909" i="42" s="1"/>
  <c r="G1079" i="21"/>
  <c r="G1086" i="38"/>
  <c r="G1087" i="38" s="1"/>
  <c r="G1088" i="38" s="1"/>
  <c r="G1089" i="38" s="1"/>
  <c r="G1090" i="38" s="1"/>
  <c r="G1091" i="38" s="1"/>
  <c r="G868" i="34"/>
  <c r="G869" i="34" s="1"/>
  <c r="G870" i="34" s="1"/>
  <c r="G871" i="34" s="1"/>
  <c r="G872" i="34" s="1"/>
  <c r="G873" i="34" s="1"/>
  <c r="G874" i="34" s="1"/>
  <c r="G875" i="34" s="1"/>
  <c r="G876" i="34" s="1"/>
  <c r="G877" i="34" s="1"/>
  <c r="G878" i="34" s="1"/>
  <c r="G879" i="34" s="1"/>
  <c r="G880" i="34" s="1"/>
  <c r="G881" i="34" s="1"/>
  <c r="G882" i="34" s="1"/>
  <c r="G883" i="34" s="1"/>
  <c r="G884" i="34" s="1"/>
  <c r="G885" i="34" s="1"/>
  <c r="G886" i="34" s="1"/>
  <c r="G887" i="34" s="1"/>
  <c r="G888" i="34" s="1"/>
  <c r="G889" i="34" s="1"/>
  <c r="G890" i="34" s="1"/>
  <c r="G891" i="34" s="1"/>
  <c r="G892" i="34" s="1"/>
  <c r="G893" i="34" s="1"/>
  <c r="G894" i="34" s="1"/>
  <c r="G895" i="34" s="1"/>
  <c r="G896" i="34" s="1"/>
  <c r="G897" i="34" s="1"/>
  <c r="G898" i="34" s="1"/>
  <c r="G899" i="34" s="1"/>
  <c r="G900" i="34" s="1"/>
  <c r="G901" i="34" s="1"/>
  <c r="G902" i="34" s="1"/>
  <c r="G903" i="34" s="1"/>
  <c r="G904" i="34" s="1"/>
  <c r="G905" i="34" s="1"/>
  <c r="G906" i="34" s="1"/>
  <c r="G907" i="34" s="1"/>
  <c r="G908" i="34" s="1"/>
  <c r="G909" i="34" s="1"/>
  <c r="G910" i="34" s="1"/>
  <c r="G1025" i="39"/>
  <c r="G1026" i="39" s="1"/>
  <c r="G1027" i="39" s="1"/>
  <c r="G1028" i="39" s="1"/>
  <c r="G1029" i="39" s="1"/>
  <c r="G1030" i="39" s="1"/>
  <c r="G1031" i="39" s="1"/>
  <c r="G1032" i="39" s="1"/>
  <c r="G1033" i="39" s="1"/>
  <c r="G1034" i="39" s="1"/>
  <c r="G1035" i="39" s="1"/>
  <c r="G1036" i="39" s="1"/>
  <c r="G1037" i="39" s="1"/>
  <c r="G1038" i="39" s="1"/>
  <c r="G1039" i="39" s="1"/>
  <c r="G1040" i="39" s="1"/>
  <c r="G1041" i="39" s="1"/>
  <c r="G1042" i="39" s="1"/>
  <c r="G1043" i="39" s="1"/>
  <c r="G1044" i="39" s="1"/>
  <c r="G1045" i="39" s="1"/>
  <c r="G1046" i="39" s="1"/>
  <c r="G1047" i="39" s="1"/>
  <c r="G1048" i="39" s="1"/>
  <c r="G1049" i="39" s="1"/>
  <c r="G1050" i="39" s="1"/>
  <c r="G1051" i="39" s="1"/>
  <c r="G1052" i="39" s="1"/>
  <c r="G1053" i="39" s="1"/>
  <c r="G1054" i="39" s="1"/>
  <c r="G1055" i="39" s="1"/>
  <c r="G1056" i="39" s="1"/>
  <c r="G1057" i="39" s="1"/>
  <c r="G1058" i="39" s="1"/>
  <c r="G1059" i="39" s="1"/>
  <c r="G1060" i="39" s="1"/>
  <c r="G1061" i="39" s="1"/>
  <c r="G1062" i="39" s="1"/>
  <c r="G1063" i="39" s="1"/>
  <c r="G1064" i="39" s="1"/>
  <c r="G1065" i="39" s="1"/>
  <c r="G1066" i="39" s="1"/>
  <c r="G1067" i="39" s="1"/>
  <c r="G1068" i="39" s="1"/>
  <c r="G1069" i="39" s="1"/>
  <c r="G1070" i="39" s="1"/>
  <c r="G1071" i="39" s="1"/>
  <c r="G1072" i="39" s="1"/>
  <c r="G1073" i="39" s="1"/>
  <c r="G1074" i="39" s="1"/>
  <c r="G1075" i="39" s="1"/>
  <c r="G1076" i="39" s="1"/>
  <c r="G1077" i="39" s="1"/>
  <c r="G1078" i="39" s="1"/>
  <c r="G1079" i="39" s="1"/>
  <c r="G1080" i="39" s="1"/>
  <c r="G1081" i="39" s="1"/>
  <c r="G1082" i="39" s="1"/>
  <c r="G1083" i="39" s="1"/>
  <c r="G1084" i="39" s="1"/>
  <c r="G1085" i="39" s="1"/>
  <c r="G1086" i="39" s="1"/>
  <c r="G1087" i="39" s="1"/>
  <c r="G1088" i="39" s="1"/>
  <c r="G1089" i="39" s="1"/>
  <c r="G1090" i="39" s="1"/>
  <c r="G1091" i="39" s="1"/>
  <c r="G1092" i="39" s="1"/>
  <c r="G1093" i="39" s="1"/>
  <c r="G847" i="45"/>
  <c r="G848" i="45" s="1"/>
  <c r="G849" i="45" s="1"/>
  <c r="G850" i="45" s="1"/>
  <c r="G851" i="45" s="1"/>
  <c r="G852" i="45" s="1"/>
  <c r="G853" i="45" s="1"/>
  <c r="G854" i="45" s="1"/>
  <c r="G855" i="45" s="1"/>
  <c r="G856" i="45" s="1"/>
  <c r="G857" i="45" s="1"/>
  <c r="G858" i="45" s="1"/>
  <c r="G859" i="45" s="1"/>
  <c r="G860" i="45" s="1"/>
  <c r="G861" i="45" s="1"/>
  <c r="G862" i="45" s="1"/>
  <c r="G863" i="45" s="1"/>
  <c r="G864" i="45" s="1"/>
  <c r="G865" i="45" s="1"/>
  <c r="G866" i="45" s="1"/>
  <c r="G867" i="45" s="1"/>
  <c r="G868" i="45" s="1"/>
  <c r="G869" i="45" s="1"/>
  <c r="G870" i="45" s="1"/>
  <c r="G871" i="45" s="1"/>
  <c r="G872" i="45" s="1"/>
  <c r="G873" i="45" s="1"/>
  <c r="G874" i="45" s="1"/>
  <c r="G875" i="45" s="1"/>
  <c r="G876" i="45" s="1"/>
  <c r="G877" i="45" s="1"/>
  <c r="G878" i="45" s="1"/>
  <c r="G879" i="45" s="1"/>
  <c r="G880" i="45" s="1"/>
  <c r="G881" i="45" s="1"/>
  <c r="G882" i="45" s="1"/>
  <c r="G883" i="45" s="1"/>
  <c r="G884" i="45" s="1"/>
  <c r="G885" i="45" s="1"/>
  <c r="G886" i="45" s="1"/>
  <c r="G887" i="45" s="1"/>
  <c r="G888" i="45" s="1"/>
  <c r="G889" i="45" s="1"/>
  <c r="G890" i="45" s="1"/>
  <c r="G891" i="45" s="1"/>
  <c r="G892" i="45" s="1"/>
  <c r="G893" i="45" s="1"/>
  <c r="G894" i="45" s="1"/>
  <c r="G895" i="45" s="1"/>
  <c r="G896" i="45" s="1"/>
  <c r="G897" i="45" s="1"/>
  <c r="G898" i="45" s="1"/>
  <c r="G899" i="45" s="1"/>
  <c r="G900" i="45" s="1"/>
  <c r="G901" i="45" s="1"/>
  <c r="G902" i="45" s="1"/>
  <c r="G903" i="45" s="1"/>
  <c r="G904" i="45" s="1"/>
  <c r="G905" i="45" s="1"/>
  <c r="G906" i="45" s="1"/>
  <c r="G907" i="45" s="1"/>
  <c r="G908" i="45" s="1"/>
  <c r="G909" i="45" s="1"/>
  <c r="G910" i="45" s="1"/>
  <c r="G911" i="45" s="1"/>
  <c r="G912" i="45" s="1"/>
  <c r="G851" i="31"/>
  <c r="G852" i="31" s="1"/>
  <c r="G853" i="31" s="1"/>
  <c r="G854" i="31" s="1"/>
  <c r="G855" i="31" s="1"/>
  <c r="G856" i="31" s="1"/>
  <c r="G857" i="31" s="1"/>
  <c r="G858" i="31" s="1"/>
  <c r="G859" i="31" s="1"/>
  <c r="G860" i="31" s="1"/>
  <c r="G861" i="31" s="1"/>
  <c r="G862" i="31" s="1"/>
  <c r="G863" i="31" s="1"/>
  <c r="G864" i="31" s="1"/>
  <c r="G865" i="31" s="1"/>
  <c r="G880" i="22"/>
  <c r="G881" i="22" s="1"/>
  <c r="G882" i="22" s="1"/>
  <c r="G883" i="22" s="1"/>
  <c r="G884" i="22" s="1"/>
  <c r="G885" i="22" s="1"/>
  <c r="G886" i="22" s="1"/>
  <c r="G887" i="22" s="1"/>
  <c r="G888" i="22" s="1"/>
  <c r="G804" i="13"/>
  <c r="G805" i="13" s="1"/>
  <c r="G806" i="13" s="1"/>
  <c r="G807" i="13" s="1"/>
  <c r="G808" i="13" s="1"/>
  <c r="G809" i="13" s="1"/>
  <c r="G854" i="15"/>
  <c r="G1005" i="40"/>
  <c r="G1006" i="40" s="1"/>
  <c r="G1007" i="40" s="1"/>
  <c r="G1008" i="40" s="1"/>
  <c r="G1009" i="40" s="1"/>
  <c r="G1010" i="40" s="1"/>
  <c r="G1011" i="40" s="1"/>
  <c r="G1012" i="40" s="1"/>
  <c r="G1013" i="40" s="1"/>
  <c r="G1014" i="40" s="1"/>
  <c r="G1015" i="40" s="1"/>
  <c r="G1016" i="40" s="1"/>
  <c r="G1017" i="40" s="1"/>
  <c r="G1018" i="40" s="1"/>
  <c r="G1019" i="40" s="1"/>
  <c r="G1020" i="40" s="1"/>
  <c r="G1021" i="40" s="1"/>
  <c r="G1022" i="40" s="1"/>
  <c r="G1023" i="40" s="1"/>
  <c r="G812" i="23"/>
  <c r="G813" i="23" s="1"/>
  <c r="G814" i="23" s="1"/>
  <c r="G815" i="23" s="1"/>
  <c r="G816" i="23" s="1"/>
  <c r="G817" i="23" s="1"/>
  <c r="G818" i="23" s="1"/>
  <c r="G819" i="23" s="1"/>
  <c r="G796" i="47"/>
  <c r="G797" i="47" s="1"/>
  <c r="G798" i="47" s="1"/>
  <c r="G799" i="47" s="1"/>
  <c r="G800" i="47" s="1"/>
  <c r="G801" i="47" s="1"/>
  <c r="G802" i="47" s="1"/>
  <c r="G803" i="47" s="1"/>
  <c r="G804" i="47" s="1"/>
  <c r="G805" i="47" s="1"/>
  <c r="G806" i="47"/>
  <c r="G807" i="47" s="1"/>
  <c r="G791" i="12"/>
  <c r="G792" i="12" s="1"/>
  <c r="G793" i="12" s="1"/>
  <c r="G794" i="12" s="1"/>
  <c r="G795" i="12" s="1"/>
  <c r="G796" i="12" s="1"/>
  <c r="G797" i="12" s="1"/>
  <c r="G798" i="12" s="1"/>
  <c r="G799" i="12" s="1"/>
  <c r="G800" i="12" s="1"/>
  <c r="G801" i="12" s="1"/>
  <c r="G802" i="12" s="1"/>
  <c r="G803" i="12" s="1"/>
  <c r="G804" i="12" s="1"/>
  <c r="G805" i="12" s="1"/>
  <c r="G806" i="12" s="1"/>
  <c r="G807" i="12" s="1"/>
  <c r="G808" i="12" s="1"/>
  <c r="G809" i="12" s="1"/>
  <c r="G810" i="12" s="1"/>
  <c r="G811" i="12" s="1"/>
  <c r="G812" i="12" s="1"/>
  <c r="G813" i="12" s="1"/>
  <c r="G814" i="12" s="1"/>
  <c r="G815" i="12" s="1"/>
  <c r="G816" i="12" s="1"/>
  <c r="G817" i="12" s="1"/>
  <c r="G818" i="12" s="1"/>
  <c r="G819" i="12" s="1"/>
  <c r="G820" i="12" s="1"/>
  <c r="G821" i="12" s="1"/>
  <c r="G822" i="12" s="1"/>
  <c r="G823" i="12" s="1"/>
  <c r="G824" i="12" s="1"/>
  <c r="G825" i="12" s="1"/>
  <c r="G826" i="12" s="1"/>
  <c r="G827" i="12" s="1"/>
  <c r="G828" i="12" s="1"/>
  <c r="G829" i="12" s="1"/>
  <c r="G830" i="12" s="1"/>
  <c r="G759" i="3"/>
  <c r="G760" i="3" s="1"/>
  <c r="G761" i="3" s="1"/>
  <c r="G762" i="3" s="1"/>
  <c r="G763" i="3" s="1"/>
  <c r="G764" i="3" s="1"/>
  <c r="G765" i="3"/>
  <c r="G766" i="3" s="1"/>
  <c r="G767" i="3" s="1"/>
  <c r="G768" i="3" s="1"/>
  <c r="G769" i="3" s="1"/>
  <c r="G770" i="3" s="1"/>
  <c r="G771" i="3" s="1"/>
  <c r="G772" i="3" s="1"/>
  <c r="G773" i="3" s="1"/>
  <c r="G774" i="3" s="1"/>
  <c r="G775" i="3" s="1"/>
  <c r="G776" i="3" s="1"/>
  <c r="G777" i="3" s="1"/>
  <c r="G778" i="3" s="1"/>
  <c r="G779" i="3" s="1"/>
  <c r="G780" i="3" s="1"/>
  <c r="G781" i="3" s="1"/>
  <c r="G782" i="3" s="1"/>
  <c r="G783" i="3" s="1"/>
  <c r="G784" i="3" s="1"/>
  <c r="G785" i="3" s="1"/>
  <c r="G786" i="3" s="1"/>
  <c r="G787" i="3" s="1"/>
  <c r="G788" i="3" s="1"/>
  <c r="G789" i="3" s="1"/>
  <c r="G790" i="3" s="1"/>
  <c r="G791" i="3" s="1"/>
  <c r="G792" i="3" s="1"/>
  <c r="G793" i="3" s="1"/>
  <c r="G794" i="3" s="1"/>
  <c r="G795" i="3" s="1"/>
  <c r="G796" i="3" s="1"/>
  <c r="G797" i="3" s="1"/>
  <c r="G798" i="3" s="1"/>
  <c r="G799" i="3" s="1"/>
  <c r="G800" i="3" s="1"/>
  <c r="G801" i="3" s="1"/>
  <c r="G802" i="3" s="1"/>
  <c r="G803" i="3" s="1"/>
  <c r="G804" i="3" s="1"/>
  <c r="G805" i="3" s="1"/>
  <c r="G806" i="3" s="1"/>
  <c r="G807" i="3" s="1"/>
  <c r="G808" i="3" s="1"/>
  <c r="G809" i="3" s="1"/>
  <c r="G810" i="3" s="1"/>
  <c r="G811" i="3" s="1"/>
  <c r="G812" i="3" s="1"/>
  <c r="G813" i="3" s="1"/>
  <c r="G814" i="3" s="1"/>
  <c r="G815" i="3" s="1"/>
  <c r="G816" i="3" s="1"/>
  <c r="G817" i="3" s="1"/>
  <c r="G818" i="3" s="1"/>
  <c r="G819" i="3" s="1"/>
  <c r="G820" i="3" s="1"/>
  <c r="G821" i="3" s="1"/>
  <c r="G822" i="3" s="1"/>
  <c r="G823" i="3" s="1"/>
  <c r="G824" i="3" s="1"/>
  <c r="G825" i="3" s="1"/>
  <c r="G826" i="3" s="1"/>
  <c r="G827" i="3" s="1"/>
  <c r="G828" i="3" s="1"/>
  <c r="G829" i="3" s="1"/>
  <c r="G830" i="3" s="1"/>
  <c r="G581" i="14"/>
  <c r="G582" i="14" s="1"/>
  <c r="G583" i="14" s="1"/>
  <c r="G584" i="14" s="1"/>
  <c r="G585" i="14" s="1"/>
  <c r="G586" i="14" s="1"/>
  <c r="G587" i="14" s="1"/>
  <c r="G588" i="14" s="1"/>
  <c r="G589" i="14" s="1"/>
  <c r="G590" i="14" s="1"/>
  <c r="G591" i="14" s="1"/>
  <c r="G592" i="14" s="1"/>
  <c r="G593" i="14" s="1"/>
  <c r="G594" i="14" s="1"/>
  <c r="G595" i="14" s="1"/>
  <c r="G910" i="42" l="1"/>
  <c r="G911" i="42" s="1"/>
  <c r="G912" i="42" s="1"/>
  <c r="G913" i="42" s="1"/>
  <c r="G914" i="42" s="1"/>
  <c r="G915" i="42" s="1"/>
  <c r="G916" i="42" s="1"/>
  <c r="G917" i="42" s="1"/>
  <c r="G918" i="42" s="1"/>
  <c r="G919" i="42" s="1"/>
  <c r="G920" i="42" s="1"/>
  <c r="G921" i="42" s="1"/>
  <c r="G922" i="42" s="1"/>
  <c r="G923" i="42" s="1"/>
  <c r="G924" i="42" s="1"/>
  <c r="G925" i="42" s="1"/>
  <c r="G926" i="42" s="1"/>
  <c r="G927" i="42" s="1"/>
  <c r="G928" i="42" s="1"/>
  <c r="G929" i="42" s="1"/>
  <c r="G930" i="42" s="1"/>
  <c r="G931" i="42" s="1"/>
  <c r="G932" i="42" s="1"/>
  <c r="G933" i="42" s="1"/>
  <c r="G934" i="42" s="1"/>
  <c r="G935" i="42" s="1"/>
  <c r="G936" i="42" s="1"/>
  <c r="G937" i="42" s="1"/>
  <c r="G938" i="42" s="1"/>
  <c r="G939" i="42" s="1"/>
  <c r="G940" i="42" s="1"/>
  <c r="G941" i="42" s="1"/>
  <c r="G942" i="42" s="1"/>
  <c r="G943" i="42" s="1"/>
  <c r="G944" i="42" s="1"/>
  <c r="G945" i="42" s="1"/>
  <c r="G946" i="42" s="1"/>
  <c r="G947" i="42" s="1"/>
  <c r="G948" i="42" s="1"/>
  <c r="G949" i="42" s="1"/>
  <c r="G950" i="42" s="1"/>
  <c r="G951" i="42" s="1"/>
  <c r="G952" i="42" s="1"/>
  <c r="G953" i="42" s="1"/>
  <c r="G954" i="42" s="1"/>
  <c r="G955" i="42" s="1"/>
  <c r="G956" i="42" s="1"/>
  <c r="G957" i="42" s="1"/>
  <c r="G958" i="42" s="1"/>
  <c r="G959" i="42" s="1"/>
  <c r="G960" i="42" s="1"/>
  <c r="G961" i="42" s="1"/>
  <c r="G962" i="42" s="1"/>
  <c r="G963" i="42" s="1"/>
  <c r="G964" i="42" s="1"/>
  <c r="G965" i="42" s="1"/>
  <c r="G966" i="42" s="1"/>
  <c r="G967" i="42" s="1"/>
  <c r="G968" i="42" s="1"/>
  <c r="G969" i="42" s="1"/>
  <c r="G970" i="42" s="1"/>
  <c r="G971" i="42" s="1"/>
  <c r="G972" i="42" s="1"/>
  <c r="G973" i="42" s="1"/>
  <c r="G974" i="42" s="1"/>
  <c r="G975" i="42" s="1"/>
  <c r="G976" i="42" s="1"/>
  <c r="G977" i="42" s="1"/>
  <c r="G978" i="42" s="1"/>
  <c r="G979" i="42" s="1"/>
  <c r="G980" i="42" s="1"/>
  <c r="G981" i="42" s="1"/>
  <c r="G982" i="42" s="1"/>
  <c r="G983" i="42" s="1"/>
  <c r="G984" i="42" s="1"/>
  <c r="G985" i="42" s="1"/>
  <c r="G986" i="42" s="1"/>
  <c r="G987" i="42" s="1"/>
  <c r="G988" i="42" s="1"/>
  <c r="G989" i="42" s="1"/>
  <c r="G990" i="42" s="1"/>
  <c r="G991" i="42" s="1"/>
  <c r="G992" i="42" s="1"/>
  <c r="G993" i="42" s="1"/>
  <c r="G994" i="42" s="1"/>
  <c r="G995" i="42" s="1"/>
  <c r="G996" i="42" s="1"/>
  <c r="G997" i="42" s="1"/>
  <c r="G998" i="42" s="1"/>
  <c r="G999" i="42" s="1"/>
  <c r="G1000" i="42" s="1"/>
  <c r="G1001" i="42" s="1"/>
  <c r="G1002" i="42" s="1"/>
  <c r="G1003" i="42" s="1"/>
  <c r="G1004" i="42" s="1"/>
  <c r="G1005" i="42" s="1"/>
  <c r="G1006" i="42" s="1"/>
  <c r="G1007" i="42" s="1"/>
  <c r="G1008" i="42" s="1"/>
  <c r="G1009" i="42" s="1"/>
  <c r="G1010" i="42" s="1"/>
  <c r="G1011" i="42" s="1"/>
  <c r="G1012" i="42" s="1"/>
  <c r="G1013" i="42" s="1"/>
  <c r="G1014" i="42" s="1"/>
  <c r="G1015" i="42" s="1"/>
  <c r="G1016" i="42" s="1"/>
  <c r="G1017" i="42" s="1"/>
  <c r="G1018" i="42" s="1"/>
  <c r="G1019" i="42" s="1"/>
  <c r="G1020" i="42" s="1"/>
  <c r="G1021" i="42" s="1"/>
  <c r="G1022" i="42" s="1"/>
  <c r="G1023" i="42" s="1"/>
  <c r="G1024" i="42" s="1"/>
  <c r="G1025" i="42" s="1"/>
  <c r="G1026" i="42" s="1"/>
  <c r="G1027" i="42" s="1"/>
  <c r="G1028" i="42" s="1"/>
  <c r="G1029" i="42" s="1"/>
  <c r="G1030" i="42" s="1"/>
  <c r="G1031" i="42" s="1"/>
  <c r="G1032" i="42" s="1"/>
  <c r="G1033" i="42" s="1"/>
  <c r="G1034" i="42" s="1"/>
  <c r="G1035" i="42" s="1"/>
  <c r="G1036" i="42" s="1"/>
  <c r="G1037" i="42" s="1"/>
  <c r="G1038" i="42" s="1"/>
  <c r="G1039" i="42" s="1"/>
  <c r="G1040" i="42" s="1"/>
  <c r="G1041" i="42" s="1"/>
  <c r="G1042" i="42" s="1"/>
  <c r="G1043" i="42" s="1"/>
  <c r="G1044" i="42" s="1"/>
  <c r="G1045" i="42" s="1"/>
  <c r="G1046" i="42" s="1"/>
  <c r="G1047" i="42" s="1"/>
  <c r="G1048" i="42" s="1"/>
  <c r="G1049" i="42" s="1"/>
  <c r="G1050" i="42" s="1"/>
  <c r="G1051" i="42" s="1"/>
  <c r="G1052" i="42" s="1"/>
  <c r="G1053" i="42" s="1"/>
  <c r="G1054" i="42" s="1"/>
  <c r="G1055" i="42" s="1"/>
  <c r="G1056" i="42" s="1"/>
  <c r="G1057" i="42" s="1"/>
  <c r="G1058" i="42" s="1"/>
  <c r="G1059" i="42" s="1"/>
  <c r="G1060" i="42" s="1"/>
  <c r="G1061" i="42" s="1"/>
  <c r="G1062" i="42" s="1"/>
  <c r="G1063" i="42" s="1"/>
  <c r="G1064" i="42" s="1"/>
  <c r="G1065" i="42" s="1"/>
  <c r="G1066" i="42" s="1"/>
  <c r="G1067" i="42" s="1"/>
  <c r="G1068" i="42" s="1"/>
  <c r="G1069" i="42" s="1"/>
  <c r="G1070" i="42" s="1"/>
  <c r="G1071" i="42" s="1"/>
  <c r="G1072" i="42" s="1"/>
  <c r="G1073" i="42" s="1"/>
  <c r="G1074" i="42" s="1"/>
  <c r="G1075" i="42" s="1"/>
  <c r="G1076" i="42" s="1"/>
  <c r="G1077" i="42" s="1"/>
  <c r="G1078" i="42" s="1"/>
  <c r="G1079" i="42" s="1"/>
  <c r="G1080" i="42" s="1"/>
  <c r="G1081" i="42" s="1"/>
  <c r="G1082" i="42" s="1"/>
  <c r="G1083" i="42" s="1"/>
  <c r="G1084" i="42" s="1"/>
  <c r="G1085" i="42" s="1"/>
  <c r="G1086" i="42" s="1"/>
  <c r="G1087" i="42" s="1"/>
  <c r="G1088" i="42" s="1"/>
  <c r="G1089" i="42" s="1"/>
  <c r="G1090" i="42" s="1"/>
  <c r="G1091" i="42" s="1"/>
  <c r="G1092" i="42" s="1"/>
  <c r="G1093" i="42" s="1"/>
  <c r="G1094" i="42" s="1"/>
  <c r="G1095" i="42" s="1"/>
  <c r="G1096" i="42" s="1"/>
  <c r="G1097" i="42" s="1"/>
  <c r="G1098" i="42" s="1"/>
  <c r="G1099" i="42" s="1"/>
  <c r="G1100" i="42" s="1"/>
  <c r="G1101" i="42" s="1"/>
  <c r="G1102" i="42" s="1"/>
  <c r="G1103" i="42" s="1"/>
  <c r="G1104" i="42" s="1"/>
  <c r="G1105" i="42" s="1"/>
  <c r="G1106" i="42" s="1"/>
  <c r="G1107" i="42" s="1"/>
  <c r="G1108" i="42" s="1"/>
  <c r="G1109" i="42" s="1"/>
  <c r="G1110" i="42" s="1"/>
  <c r="G1111" i="42" s="1"/>
  <c r="G1112" i="42" s="1"/>
  <c r="G1113" i="42" s="1"/>
  <c r="G1114" i="42" s="1"/>
  <c r="G1115" i="42" s="1"/>
  <c r="G1116" i="42" s="1"/>
  <c r="G1117" i="42" s="1"/>
  <c r="G1118" i="42" s="1"/>
  <c r="G1119" i="42" s="1"/>
  <c r="G1120" i="42" s="1"/>
  <c r="G1121" i="42" s="1"/>
  <c r="G1122" i="42" s="1"/>
  <c r="G1123" i="42" s="1"/>
  <c r="G1124" i="42" s="1"/>
  <c r="G1125" i="42" s="1"/>
  <c r="G1126" i="42" s="1"/>
  <c r="G1127" i="42" s="1"/>
  <c r="G1128" i="42" s="1"/>
  <c r="G1129" i="42" s="1"/>
  <c r="G1130" i="42" s="1"/>
  <c r="G1131" i="42" s="1"/>
  <c r="G1132" i="42" s="1"/>
  <c r="G1133" i="42" s="1"/>
  <c r="G1134" i="42" s="1"/>
  <c r="G1135" i="42" s="1"/>
  <c r="G1136" i="42" s="1"/>
  <c r="G1137" i="42" s="1"/>
  <c r="G1138" i="42" s="1"/>
  <c r="G1139" i="42" s="1"/>
  <c r="G1140" i="42" s="1"/>
  <c r="G1141" i="42" s="1"/>
  <c r="G1142" i="42" s="1"/>
  <c r="G1143" i="42" s="1"/>
  <c r="G1144" i="42" s="1"/>
  <c r="G1145" i="42" s="1"/>
  <c r="G1146" i="42" s="1"/>
  <c r="G1147" i="42" s="1"/>
  <c r="G1148" i="42" s="1"/>
  <c r="G1149" i="42" s="1"/>
  <c r="G1150" i="42" s="1"/>
  <c r="G1151" i="42" s="1"/>
  <c r="G1152" i="42" s="1"/>
  <c r="G1153" i="42" s="1"/>
  <c r="G1154" i="42" s="1"/>
  <c r="G1155" i="42" s="1"/>
  <c r="G1156" i="42" s="1"/>
  <c r="G1157" i="42" s="1"/>
  <c r="G1158" i="42" s="1"/>
  <c r="G1159" i="42" s="1"/>
  <c r="G1160" i="42" s="1"/>
  <c r="G1161" i="42" s="1"/>
  <c r="G1162" i="42" s="1"/>
  <c r="G1163" i="42" s="1"/>
  <c r="G1164" i="42" s="1"/>
  <c r="G1165" i="42" s="1"/>
  <c r="G1166" i="42" s="1"/>
  <c r="G1167" i="42" s="1"/>
  <c r="G1168" i="42" s="1"/>
  <c r="G1169" i="42" s="1"/>
  <c r="G1170" i="42" s="1"/>
  <c r="G1171" i="42" s="1"/>
  <c r="G1172" i="42" s="1"/>
  <c r="G1173" i="42" s="1"/>
  <c r="G1174" i="42" s="1"/>
  <c r="G1175" i="42" s="1"/>
  <c r="G1176" i="42" s="1"/>
  <c r="G1177" i="42" s="1"/>
  <c r="G1178" i="42" s="1"/>
  <c r="G1179" i="42" s="1"/>
  <c r="G1180" i="42" s="1"/>
  <c r="G1181" i="42" s="1"/>
  <c r="G1182" i="42" s="1"/>
  <c r="G1183" i="42" s="1"/>
  <c r="G1184" i="42" s="1"/>
  <c r="G1185" i="42" s="1"/>
  <c r="G1186" i="42" s="1"/>
  <c r="G1187" i="42" s="1"/>
  <c r="G1188" i="42" s="1"/>
  <c r="G1189" i="42" s="1"/>
  <c r="G1190" i="42" s="1"/>
  <c r="G1191" i="42" s="1"/>
  <c r="G1192" i="42" s="1"/>
  <c r="G1193" i="42" s="1"/>
  <c r="G1194" i="42" s="1"/>
  <c r="G1195" i="42" s="1"/>
  <c r="G1196" i="42" s="1"/>
  <c r="G1197" i="42" s="1"/>
  <c r="G1198" i="42" s="1"/>
  <c r="G1199" i="42" s="1"/>
  <c r="G1200" i="42" s="1"/>
  <c r="G1201" i="42" s="1"/>
  <c r="G1202" i="42" s="1"/>
  <c r="G1203" i="42" s="1"/>
  <c r="G1204" i="42" s="1"/>
  <c r="G1205" i="42" s="1"/>
  <c r="G1206" i="42" s="1"/>
  <c r="G1207" i="42" s="1"/>
  <c r="G1208" i="42" s="1"/>
  <c r="G1209" i="42" s="1"/>
  <c r="G1210" i="42" s="1"/>
  <c r="G1211" i="42" s="1"/>
  <c r="G1212" i="42" s="1"/>
  <c r="G1213" i="42" s="1"/>
  <c r="G1214" i="42" s="1"/>
  <c r="G1215" i="42" s="1"/>
  <c r="G1216" i="42" s="1"/>
  <c r="G1217" i="42" s="1"/>
  <c r="G1218" i="42" s="1"/>
  <c r="G1219" i="42" s="1"/>
  <c r="G1220" i="42" s="1"/>
  <c r="G1221" i="42" s="1"/>
  <c r="G1222" i="42" s="1"/>
  <c r="G1223" i="42" s="1"/>
  <c r="G1224" i="42" s="1"/>
  <c r="G1225" i="42" s="1"/>
  <c r="G1226" i="42" s="1"/>
  <c r="G1227" i="42" s="1"/>
  <c r="G1228" i="42" s="1"/>
  <c r="G1229" i="42" s="1"/>
  <c r="G1230" i="42" s="1"/>
  <c r="G1231" i="42" s="1"/>
  <c r="G1232" i="42" s="1"/>
  <c r="G1233" i="42" s="1"/>
  <c r="G1234" i="42" s="1"/>
  <c r="G1235" i="42" s="1"/>
  <c r="G1236" i="42" s="1"/>
  <c r="G1237" i="42" s="1"/>
  <c r="G1238" i="42" s="1"/>
  <c r="G1239" i="42" s="1"/>
  <c r="G1240" i="42" s="1"/>
  <c r="G1241" i="42" s="1"/>
  <c r="G1242" i="42" s="1"/>
  <c r="G1243" i="42" s="1"/>
  <c r="G1244" i="42" s="1"/>
  <c r="G1245" i="42" s="1"/>
  <c r="G1246" i="42" s="1"/>
  <c r="G1247" i="42" s="1"/>
  <c r="G1248" i="42" s="1"/>
  <c r="G1249" i="42" s="1"/>
  <c r="G1250" i="42" s="1"/>
  <c r="G1251" i="42" s="1"/>
  <c r="G1252" i="42" s="1"/>
  <c r="G1253" i="42" s="1"/>
  <c r="G1254" i="42" s="1"/>
  <c r="G1255" i="42" s="1"/>
  <c r="G1256" i="42" s="1"/>
  <c r="G1257" i="42" s="1"/>
  <c r="G1258" i="42" s="1"/>
  <c r="G1259" i="42" s="1"/>
  <c r="G1260" i="42" s="1"/>
  <c r="G1261" i="42" s="1"/>
  <c r="G1262" i="42" s="1"/>
  <c r="G1263" i="42" s="1"/>
  <c r="G1264" i="42" s="1"/>
  <c r="G1265" i="42" s="1"/>
  <c r="G1266" i="42" s="1"/>
  <c r="G1267" i="42" s="1"/>
  <c r="G1268" i="42" s="1"/>
  <c r="G1269" i="42" s="1"/>
  <c r="G1270" i="42" s="1"/>
  <c r="G1271" i="42" s="1"/>
  <c r="G1272" i="42" s="1"/>
  <c r="G1273" i="42" s="1"/>
  <c r="G1274" i="42" s="1"/>
  <c r="G1275" i="42" s="1"/>
  <c r="G1276" i="42" s="1"/>
  <c r="G1277" i="42" s="1"/>
  <c r="G1278" i="42" s="1"/>
  <c r="G1279" i="42" s="1"/>
  <c r="G1280" i="42" s="1"/>
  <c r="G1281" i="42" s="1"/>
  <c r="G1282" i="42" s="1"/>
  <c r="G1283" i="42" s="1"/>
  <c r="G1284" i="42" s="1"/>
  <c r="G1285" i="42" s="1"/>
  <c r="G1286" i="42" s="1"/>
  <c r="G1287" i="42" s="1"/>
  <c r="G1288" i="42" s="1"/>
  <c r="G1289" i="42" s="1"/>
  <c r="G1290" i="42" s="1"/>
  <c r="G1291" i="42" s="1"/>
  <c r="G1292" i="42" s="1"/>
  <c r="G1293" i="42" s="1"/>
  <c r="G1294" i="42" s="1"/>
  <c r="G1295" i="42" s="1"/>
  <c r="G1296" i="42" s="1"/>
  <c r="G1297" i="42" s="1"/>
  <c r="G1298" i="42" s="1"/>
  <c r="G1299" i="42" s="1"/>
  <c r="G1300" i="42" s="1"/>
  <c r="G1301" i="42" s="1"/>
  <c r="G1302" i="42" s="1"/>
  <c r="G1303" i="42" s="1"/>
  <c r="G1304" i="42" s="1"/>
  <c r="G1305" i="42" s="1"/>
  <c r="G1306" i="42" s="1"/>
  <c r="G1307" i="42" s="1"/>
  <c r="G1308" i="42" s="1"/>
  <c r="G1309" i="42" s="1"/>
  <c r="G1310" i="42" s="1"/>
  <c r="G1080" i="21"/>
  <c r="G1081" i="21" s="1"/>
  <c r="G1082" i="21" s="1"/>
  <c r="G1083" i="21" s="1"/>
  <c r="G1084" i="21" s="1"/>
  <c r="G1085" i="21" s="1"/>
  <c r="G1086" i="21" s="1"/>
  <c r="G1087" i="21" s="1"/>
  <c r="G1088" i="21" s="1"/>
  <c r="G1089" i="21" s="1"/>
  <c r="G1090" i="21" s="1"/>
  <c r="G1104" i="21"/>
  <c r="G1105" i="21" s="1"/>
  <c r="G1106" i="21" s="1"/>
  <c r="G1107" i="21" s="1"/>
  <c r="G1108" i="21" s="1"/>
  <c r="G1109" i="21" s="1"/>
  <c r="G1110" i="21" s="1"/>
  <c r="G1111" i="21" s="1"/>
  <c r="G1112" i="21" s="1"/>
  <c r="G1113" i="21" s="1"/>
  <c r="G1114" i="21" s="1"/>
  <c r="G1115" i="21" s="1"/>
  <c r="G1116" i="21" s="1"/>
  <c r="G1117" i="21" s="1"/>
  <c r="G1118" i="21" s="1"/>
  <c r="G1119" i="21" s="1"/>
  <c r="G1120" i="21" s="1"/>
  <c r="G1121" i="21" s="1"/>
  <c r="G1122" i="21" s="1"/>
  <c r="G1123" i="21" s="1"/>
  <c r="G1124" i="21" s="1"/>
  <c r="G1125" i="21" s="1"/>
  <c r="G1126" i="21" s="1"/>
  <c r="G1127" i="21" s="1"/>
  <c r="G1128" i="21" s="1"/>
  <c r="G1129" i="21" s="1"/>
  <c r="G1130" i="21" s="1"/>
  <c r="G1131" i="21" s="1"/>
  <c r="G1132" i="21" s="1"/>
  <c r="G1133" i="21" s="1"/>
  <c r="G1134" i="21" s="1"/>
  <c r="G1135" i="21" s="1"/>
  <c r="G1136" i="21" s="1"/>
  <c r="G1137" i="21" s="1"/>
  <c r="G1138" i="21" s="1"/>
  <c r="G1139" i="21" s="1"/>
  <c r="G1140" i="21" s="1"/>
  <c r="G1141" i="21" s="1"/>
  <c r="G1142" i="21" s="1"/>
  <c r="G1143" i="21" s="1"/>
  <c r="G1144" i="21" s="1"/>
  <c r="G1145" i="21" s="1"/>
  <c r="G1146" i="21" s="1"/>
  <c r="G1147" i="21" s="1"/>
  <c r="G1148" i="21" s="1"/>
  <c r="G1149" i="21" s="1"/>
  <c r="G1150" i="21" s="1"/>
  <c r="G1151" i="21" s="1"/>
  <c r="G1152" i="21" s="1"/>
  <c r="G1153" i="21" s="1"/>
  <c r="G1154" i="21" s="1"/>
  <c r="G1155" i="21" s="1"/>
  <c r="G1156" i="21" s="1"/>
  <c r="G1157" i="21" s="1"/>
  <c r="G1158" i="21" s="1"/>
  <c r="G1159" i="21" s="1"/>
  <c r="G1160" i="21" s="1"/>
  <c r="G1161" i="21" s="1"/>
  <c r="G1162" i="21" s="1"/>
  <c r="G1163" i="21" s="1"/>
  <c r="G1164" i="21" s="1"/>
  <c r="G1165" i="21" s="1"/>
  <c r="G1166" i="21" s="1"/>
  <c r="G1167" i="21" s="1"/>
  <c r="G1168" i="21" s="1"/>
  <c r="G1169" i="21" s="1"/>
  <c r="G1170" i="21" s="1"/>
  <c r="G1171" i="21" s="1"/>
  <c r="G1172" i="21" s="1"/>
  <c r="G1173" i="21" s="1"/>
  <c r="G1174" i="21" s="1"/>
  <c r="G1175" i="21" s="1"/>
  <c r="G1176" i="21" s="1"/>
  <c r="G1177" i="21" s="1"/>
  <c r="G1178" i="21" s="1"/>
  <c r="G1179" i="21" s="1"/>
  <c r="G1180" i="21" s="1"/>
  <c r="G1181" i="21" s="1"/>
  <c r="G1182" i="21" s="1"/>
  <c r="G1183" i="21" s="1"/>
  <c r="G1184" i="21" s="1"/>
  <c r="G1185" i="21" s="1"/>
  <c r="G1186" i="21" s="1"/>
  <c r="G1187" i="21" s="1"/>
  <c r="G1188" i="21" s="1"/>
  <c r="G1189" i="21" s="1"/>
  <c r="G1190" i="21" s="1"/>
  <c r="G1191" i="21" s="1"/>
  <c r="G1192" i="21" s="1"/>
  <c r="G1193" i="21" s="1"/>
  <c r="G1194" i="21" s="1"/>
  <c r="G1195" i="21" s="1"/>
  <c r="G1196" i="21" s="1"/>
  <c r="G1197" i="21" s="1"/>
  <c r="G1198" i="21" s="1"/>
  <c r="G1199" i="21" s="1"/>
  <c r="G1200" i="21" s="1"/>
  <c r="G1201" i="21" s="1"/>
  <c r="G1202" i="21" s="1"/>
  <c r="G1203" i="21" s="1"/>
  <c r="G1204" i="21" s="1"/>
  <c r="G1205" i="21" s="1"/>
  <c r="G1206" i="21" s="1"/>
  <c r="G1207" i="21" s="1"/>
  <c r="G1208" i="21" s="1"/>
  <c r="G1209" i="21" s="1"/>
  <c r="G1210" i="21" s="1"/>
  <c r="G1211" i="21" s="1"/>
  <c r="G1212" i="21" s="1"/>
  <c r="G1213" i="21" s="1"/>
  <c r="G1214" i="21" s="1"/>
  <c r="G1215" i="21" s="1"/>
  <c r="G1216" i="21" s="1"/>
  <c r="G1217" i="21" s="1"/>
  <c r="G1218" i="21" s="1"/>
  <c r="G1219" i="21" s="1"/>
  <c r="G1220" i="21" s="1"/>
  <c r="G1221" i="21" s="1"/>
  <c r="G1222" i="21" s="1"/>
  <c r="G1223" i="21" s="1"/>
  <c r="G1224" i="21" s="1"/>
  <c r="G1225" i="21" s="1"/>
  <c r="G1226" i="21" s="1"/>
  <c r="G1227" i="21" s="1"/>
  <c r="G1228" i="21" s="1"/>
  <c r="G1229" i="21" s="1"/>
  <c r="G1230" i="21" s="1"/>
  <c r="G1231" i="21" s="1"/>
  <c r="G1232" i="21" s="1"/>
  <c r="G1233" i="21" s="1"/>
  <c r="G1234" i="21" s="1"/>
  <c r="G1235" i="21" s="1"/>
  <c r="G1236" i="21" s="1"/>
  <c r="G1237" i="21" s="1"/>
  <c r="G1238" i="21" s="1"/>
  <c r="G1239" i="21" s="1"/>
  <c r="G1240" i="21" s="1"/>
  <c r="G1241" i="21" s="1"/>
  <c r="G1242" i="21" s="1"/>
  <c r="G1243" i="21" s="1"/>
  <c r="G1244" i="21" s="1"/>
  <c r="G1245" i="21" s="1"/>
  <c r="G1246" i="21" s="1"/>
  <c r="G1247" i="21" s="1"/>
  <c r="G1248" i="21" s="1"/>
  <c r="G1249" i="21" s="1"/>
  <c r="G1250" i="21" s="1"/>
  <c r="G1251" i="21" s="1"/>
  <c r="G1252" i="21" s="1"/>
  <c r="G1253" i="21" s="1"/>
  <c r="G1254" i="21" s="1"/>
  <c r="G1255" i="21" s="1"/>
  <c r="G1256" i="21" s="1"/>
  <c r="G1257" i="21" s="1"/>
  <c r="G1258" i="21" s="1"/>
  <c r="G1259" i="21" s="1"/>
  <c r="G1260" i="21" s="1"/>
  <c r="G1261" i="21" s="1"/>
  <c r="G1262" i="21" s="1"/>
  <c r="G1263" i="21" s="1"/>
  <c r="G1264" i="21" s="1"/>
  <c r="G1265" i="21" s="1"/>
  <c r="G1266" i="21" s="1"/>
  <c r="G1267" i="21" s="1"/>
  <c r="G1268" i="21" s="1"/>
  <c r="G1269" i="21" s="1"/>
  <c r="G1270" i="21" s="1"/>
  <c r="G1271" i="21" s="1"/>
  <c r="G1272" i="21" s="1"/>
  <c r="G1273" i="21" s="1"/>
  <c r="G1274" i="21" s="1"/>
  <c r="G1275" i="21" s="1"/>
  <c r="G1276" i="21" s="1"/>
  <c r="G1277" i="21" s="1"/>
  <c r="G1278" i="21" s="1"/>
  <c r="G1279" i="21" s="1"/>
  <c r="G1280" i="21" s="1"/>
  <c r="G1281" i="21" s="1"/>
  <c r="G1282" i="21" s="1"/>
  <c r="G1283" i="21" s="1"/>
  <c r="G1284" i="21" s="1"/>
  <c r="G1285" i="21" s="1"/>
  <c r="G1286" i="21" s="1"/>
  <c r="G1287" i="21" s="1"/>
  <c r="G1288" i="21" s="1"/>
  <c r="G1289" i="21" s="1"/>
  <c r="G1290" i="21" s="1"/>
  <c r="G1291" i="21" s="1"/>
  <c r="G1292" i="21" s="1"/>
  <c r="G1293" i="21" s="1"/>
  <c r="G1294" i="21" s="1"/>
  <c r="G1295" i="21" s="1"/>
  <c r="G1296" i="21" s="1"/>
  <c r="G1297" i="21" s="1"/>
  <c r="G1298" i="21" s="1"/>
  <c r="G1299" i="21" s="1"/>
  <c r="G1300" i="21" s="1"/>
  <c r="G1301" i="21" s="1"/>
  <c r="G1302" i="21" s="1"/>
  <c r="G1303" i="21" s="1"/>
  <c r="G1304" i="21" s="1"/>
  <c r="G1305" i="21" s="1"/>
  <c r="G1306" i="21" s="1"/>
  <c r="G1307" i="21" s="1"/>
  <c r="G1308" i="21" s="1"/>
  <c r="G1309" i="21" s="1"/>
  <c r="G1310" i="21" s="1"/>
  <c r="G1311" i="21" s="1"/>
  <c r="G1312" i="21" s="1"/>
  <c r="G1313" i="21" s="1"/>
  <c r="G1314" i="21" s="1"/>
  <c r="G1315" i="21" s="1"/>
  <c r="G1316" i="21" s="1"/>
  <c r="C23" i="49"/>
  <c r="AC23" i="49" s="1"/>
  <c r="G1317" i="21"/>
  <c r="G1318" i="21" s="1"/>
  <c r="G1319" i="21" s="1"/>
  <c r="G1320" i="21" s="1"/>
  <c r="G1321" i="21" s="1"/>
  <c r="G1322" i="21" s="1"/>
  <c r="G1323" i="21" s="1"/>
  <c r="G1324" i="21" s="1"/>
  <c r="G1325" i="21" s="1"/>
  <c r="G1092" i="38"/>
  <c r="G1093" i="38" s="1"/>
  <c r="G1094" i="38" s="1"/>
  <c r="G1095" i="38" s="1"/>
  <c r="G1096" i="38" s="1"/>
  <c r="G913" i="45"/>
  <c r="G914" i="45" s="1"/>
  <c r="G915" i="45" s="1"/>
  <c r="G916" i="45" s="1"/>
  <c r="G917" i="45" s="1"/>
  <c r="G918" i="45" s="1"/>
  <c r="G919" i="45" s="1"/>
  <c r="G920" i="45" s="1"/>
  <c r="G921" i="45" s="1"/>
  <c r="G922" i="45" s="1"/>
  <c r="G923" i="45" s="1"/>
  <c r="G924" i="45" s="1"/>
  <c r="G925" i="45" s="1"/>
  <c r="G926" i="45" s="1"/>
  <c r="G927" i="45" s="1"/>
  <c r="G928" i="45" s="1"/>
  <c r="G929" i="45" s="1"/>
  <c r="G930" i="45" s="1"/>
  <c r="G931" i="45" s="1"/>
  <c r="G1097" i="38"/>
  <c r="G911" i="34"/>
  <c r="G1094" i="39"/>
  <c r="G1095" i="39" s="1"/>
  <c r="G1096" i="39" s="1"/>
  <c r="G1097" i="39" s="1"/>
  <c r="G1098" i="39" s="1"/>
  <c r="G1099" i="39" s="1"/>
  <c r="G1100" i="39" s="1"/>
  <c r="G1101" i="39" s="1"/>
  <c r="G1102" i="39" s="1"/>
  <c r="G1103" i="39" s="1"/>
  <c r="G1104" i="39" s="1"/>
  <c r="G1105" i="39" s="1"/>
  <c r="G1106" i="39" s="1"/>
  <c r="G1107" i="39" s="1"/>
  <c r="G889" i="22"/>
  <c r="G890" i="22" s="1"/>
  <c r="G891" i="22" s="1"/>
  <c r="G892" i="22" s="1"/>
  <c r="G893" i="22" s="1"/>
  <c r="G894" i="22" s="1"/>
  <c r="G895" i="22" s="1"/>
  <c r="G896" i="22" s="1"/>
  <c r="G897" i="22" s="1"/>
  <c r="G898" i="22" s="1"/>
  <c r="G899" i="22" s="1"/>
  <c r="G900" i="22" s="1"/>
  <c r="G901" i="22" s="1"/>
  <c r="G902" i="22" s="1"/>
  <c r="G903" i="22" s="1"/>
  <c r="G904" i="22" s="1"/>
  <c r="G905" i="22" s="1"/>
  <c r="G906" i="22" s="1"/>
  <c r="G907" i="22" s="1"/>
  <c r="G908" i="22" s="1"/>
  <c r="G909" i="22" s="1"/>
  <c r="G910" i="22" s="1"/>
  <c r="G911" i="22" s="1"/>
  <c r="G912" i="22" s="1"/>
  <c r="G913" i="22" s="1"/>
  <c r="G914" i="22" s="1"/>
  <c r="G915" i="22" s="1"/>
  <c r="G916" i="22" s="1"/>
  <c r="G917" i="22" s="1"/>
  <c r="G918" i="22" s="1"/>
  <c r="G919" i="22" s="1"/>
  <c r="G920" i="22" s="1"/>
  <c r="G921" i="22" s="1"/>
  <c r="G922" i="22" s="1"/>
  <c r="G923" i="22" s="1"/>
  <c r="G924" i="22" s="1"/>
  <c r="G925" i="22" s="1"/>
  <c r="G926" i="22" s="1"/>
  <c r="G927" i="22" s="1"/>
  <c r="G928" i="22" s="1"/>
  <c r="G929" i="22" s="1"/>
  <c r="G930" i="22" s="1"/>
  <c r="G931" i="22" s="1"/>
  <c r="G932" i="22" s="1"/>
  <c r="G933" i="22" s="1"/>
  <c r="G866" i="31"/>
  <c r="G867" i="31" s="1"/>
  <c r="G868" i="31" s="1"/>
  <c r="G869" i="31" s="1"/>
  <c r="G870" i="31" s="1"/>
  <c r="G871" i="31" s="1"/>
  <c r="G872" i="31" s="1"/>
  <c r="G873" i="31" s="1"/>
  <c r="G874" i="31" s="1"/>
  <c r="G875" i="31" s="1"/>
  <c r="G876" i="31" s="1"/>
  <c r="G877" i="31" s="1"/>
  <c r="G878" i="31" s="1"/>
  <c r="G879" i="31" s="1"/>
  <c r="G880" i="31" s="1"/>
  <c r="G881" i="31" s="1"/>
  <c r="G882" i="31" s="1"/>
  <c r="G883" i="31" s="1"/>
  <c r="G884" i="31" s="1"/>
  <c r="G810" i="13"/>
  <c r="G811" i="13" s="1"/>
  <c r="G812" i="13" s="1"/>
  <c r="G813" i="13" s="1"/>
  <c r="G814" i="13" s="1"/>
  <c r="G815" i="13" s="1"/>
  <c r="G816" i="13" s="1"/>
  <c r="G817" i="13" s="1"/>
  <c r="G818" i="13" s="1"/>
  <c r="G819" i="13" s="1"/>
  <c r="G820" i="13" s="1"/>
  <c r="G821" i="13" s="1"/>
  <c r="G822" i="13" s="1"/>
  <c r="G1024" i="40"/>
  <c r="G1025" i="40" s="1"/>
  <c r="G1026" i="40" s="1"/>
  <c r="G1027" i="40" s="1"/>
  <c r="G831" i="12"/>
  <c r="G832" i="12" s="1"/>
  <c r="G833" i="12" s="1"/>
  <c r="G834" i="12" s="1"/>
  <c r="G835" i="12" s="1"/>
  <c r="G836" i="12" s="1"/>
  <c r="G837" i="12" s="1"/>
  <c r="G838" i="12" s="1"/>
  <c r="G839" i="12" s="1"/>
  <c r="G840" i="12" s="1"/>
  <c r="G841" i="12" s="1"/>
  <c r="G842" i="12" s="1"/>
  <c r="G843" i="12" s="1"/>
  <c r="G844" i="12" s="1"/>
  <c r="G845" i="12" s="1"/>
  <c r="G846" i="12" s="1"/>
  <c r="G847" i="12" s="1"/>
  <c r="G848" i="12" s="1"/>
  <c r="G849" i="12" s="1"/>
  <c r="G850" i="12" s="1"/>
  <c r="G851" i="12" s="1"/>
  <c r="G852" i="12" s="1"/>
  <c r="G853" i="12" s="1"/>
  <c r="G854" i="12" s="1"/>
  <c r="G855" i="12" s="1"/>
  <c r="G856" i="12" s="1"/>
  <c r="G857" i="12" s="1"/>
  <c r="G858" i="12" s="1"/>
  <c r="G859" i="12" s="1"/>
  <c r="G860" i="12" s="1"/>
  <c r="G861" i="12" s="1"/>
  <c r="G862" i="12" s="1"/>
  <c r="G863" i="12" s="1"/>
  <c r="G864" i="12" s="1"/>
  <c r="G865" i="12" s="1"/>
  <c r="G866" i="12" s="1"/>
  <c r="G867" i="12" s="1"/>
  <c r="G868" i="12" s="1"/>
  <c r="G869" i="12" s="1"/>
  <c r="G870" i="12" s="1"/>
  <c r="G871" i="12" s="1"/>
  <c r="G872" i="12" s="1"/>
  <c r="G873" i="12" s="1"/>
  <c r="G874" i="12" s="1"/>
  <c r="G875" i="12" s="1"/>
  <c r="G876" i="12" s="1"/>
  <c r="G877" i="12" s="1"/>
  <c r="G878" i="12" s="1"/>
  <c r="G879" i="12" s="1"/>
  <c r="G880" i="12" s="1"/>
  <c r="G881" i="12" s="1"/>
  <c r="G882" i="12" s="1"/>
  <c r="G883" i="12" s="1"/>
  <c r="G884" i="12" s="1"/>
  <c r="G885" i="12" s="1"/>
  <c r="G886" i="12" s="1"/>
  <c r="G887" i="12" s="1"/>
  <c r="G888" i="12" s="1"/>
  <c r="G889" i="12" s="1"/>
  <c r="G890" i="12" s="1"/>
  <c r="G891" i="12" s="1"/>
  <c r="G892" i="12" s="1"/>
  <c r="G893" i="12" s="1"/>
  <c r="G894" i="12" s="1"/>
  <c r="G895" i="12" s="1"/>
  <c r="G896" i="12" s="1"/>
  <c r="G897" i="12" s="1"/>
  <c r="G855" i="15"/>
  <c r="G856" i="15" s="1"/>
  <c r="G857" i="15" s="1"/>
  <c r="G858" i="15" s="1"/>
  <c r="G859" i="15" s="1"/>
  <c r="G860" i="15" s="1"/>
  <c r="G861" i="15" s="1"/>
  <c r="G862" i="15" s="1"/>
  <c r="G820" i="23"/>
  <c r="G821" i="23" s="1"/>
  <c r="G822" i="23" s="1"/>
  <c r="G823" i="23" s="1"/>
  <c r="G824" i="23" s="1"/>
  <c r="G825" i="23" s="1"/>
  <c r="G826" i="23" s="1"/>
  <c r="G808" i="47"/>
  <c r="G596" i="14"/>
  <c r="G597" i="14" s="1"/>
  <c r="G598" i="14" s="1"/>
  <c r="G599" i="14" s="1"/>
  <c r="G600" i="14" s="1"/>
  <c r="C44" i="49" l="1"/>
  <c r="AC44" i="49" s="1"/>
  <c r="G1311" i="42"/>
  <c r="G1312" i="42" s="1"/>
  <c r="G1313" i="42" s="1"/>
  <c r="G1314" i="42" s="1"/>
  <c r="G1315" i="42" s="1"/>
  <c r="G1108" i="39"/>
  <c r="G1109" i="39" s="1"/>
  <c r="G1110" i="39" s="1"/>
  <c r="G1111" i="39" s="1"/>
  <c r="G1112" i="39" s="1"/>
  <c r="G1113" i="39" s="1"/>
  <c r="G1114" i="39" s="1"/>
  <c r="G1115" i="39" s="1"/>
  <c r="G1116" i="39" s="1"/>
  <c r="G1117" i="39" s="1"/>
  <c r="G1118" i="39" s="1"/>
  <c r="G1119" i="39" s="1"/>
  <c r="G1120" i="39" s="1"/>
  <c r="G1121" i="39" s="1"/>
  <c r="G1122" i="39" s="1"/>
  <c r="G1123" i="39" s="1"/>
  <c r="G1098" i="38"/>
  <c r="G1099" i="38" s="1"/>
  <c r="G1100" i="38" s="1"/>
  <c r="G1101" i="38" s="1"/>
  <c r="G1102" i="38" s="1"/>
  <c r="G1103" i="38" s="1"/>
  <c r="G1104" i="38" s="1"/>
  <c r="G1105" i="38" s="1"/>
  <c r="G1106" i="38" s="1"/>
  <c r="G1107" i="38" s="1"/>
  <c r="G1108" i="38" s="1"/>
  <c r="G932" i="45"/>
  <c r="G933" i="45" s="1"/>
  <c r="G934" i="45" s="1"/>
  <c r="G935" i="45" s="1"/>
  <c r="G936" i="45" s="1"/>
  <c r="G937" i="45" s="1"/>
  <c r="G938" i="45" s="1"/>
  <c r="G939" i="45" s="1"/>
  <c r="G934" i="22"/>
  <c r="G935" i="22" s="1"/>
  <c r="G936" i="22" s="1"/>
  <c r="G937" i="22" s="1"/>
  <c r="G938" i="22" s="1"/>
  <c r="G939" i="22" s="1"/>
  <c r="G940" i="22" s="1"/>
  <c r="G941" i="22" s="1"/>
  <c r="G942" i="22" s="1"/>
  <c r="G943" i="22" s="1"/>
  <c r="G944" i="22" s="1"/>
  <c r="G945" i="22" s="1"/>
  <c r="G946" i="22" s="1"/>
  <c r="G947" i="22" s="1"/>
  <c r="G948" i="22" s="1"/>
  <c r="G949" i="22" s="1"/>
  <c r="G950" i="22" s="1"/>
  <c r="G951" i="22" s="1"/>
  <c r="G952" i="22" s="1"/>
  <c r="G953" i="22" s="1"/>
  <c r="G954" i="22" s="1"/>
  <c r="G955" i="22" s="1"/>
  <c r="G956" i="22" s="1"/>
  <c r="G957" i="22" s="1"/>
  <c r="G958" i="22" s="1"/>
  <c r="G959" i="22" s="1"/>
  <c r="G1109" i="38"/>
  <c r="G1110" i="38" s="1"/>
  <c r="G1111" i="38" s="1"/>
  <c r="G1112" i="38" s="1"/>
  <c r="G1113" i="38" s="1"/>
  <c r="G1114" i="38" s="1"/>
  <c r="G1115" i="38" s="1"/>
  <c r="G1116" i="38" s="1"/>
  <c r="G1117" i="38" s="1"/>
  <c r="G1118" i="38" s="1"/>
  <c r="G1119" i="38" s="1"/>
  <c r="G1120" i="38" s="1"/>
  <c r="G1121" i="38" s="1"/>
  <c r="G1122" i="38" s="1"/>
  <c r="G1123" i="38" s="1"/>
  <c r="G1124" i="38" s="1"/>
  <c r="G1125" i="38" s="1"/>
  <c r="G1126" i="38" s="1"/>
  <c r="G1124" i="39"/>
  <c r="G1125" i="39" s="1"/>
  <c r="G912" i="34"/>
  <c r="G913" i="34" s="1"/>
  <c r="G914" i="34" s="1"/>
  <c r="G915" i="34" s="1"/>
  <c r="G916" i="34" s="1"/>
  <c r="G917" i="34" s="1"/>
  <c r="G918" i="34" s="1"/>
  <c r="G919" i="34" s="1"/>
  <c r="G920" i="34" s="1"/>
  <c r="G921" i="34" s="1"/>
  <c r="G960" i="22"/>
  <c r="G961" i="22" s="1"/>
  <c r="G885" i="31"/>
  <c r="G886" i="31" s="1"/>
  <c r="G887" i="31" s="1"/>
  <c r="G888" i="31" s="1"/>
  <c r="G889" i="31" s="1"/>
  <c r="G890" i="31" s="1"/>
  <c r="G891" i="31" s="1"/>
  <c r="G892" i="31" s="1"/>
  <c r="G893" i="31" s="1"/>
  <c r="G894" i="31" s="1"/>
  <c r="G895" i="31" s="1"/>
  <c r="G896" i="31" s="1"/>
  <c r="G897" i="31" s="1"/>
  <c r="G898" i="31" s="1"/>
  <c r="G899" i="31" s="1"/>
  <c r="G900" i="31" s="1"/>
  <c r="G901" i="31" s="1"/>
  <c r="G902" i="31" s="1"/>
  <c r="G903" i="31" s="1"/>
  <c r="G904" i="31" s="1"/>
  <c r="G905" i="31" s="1"/>
  <c r="G906" i="31" s="1"/>
  <c r="G907" i="31" s="1"/>
  <c r="G908" i="31" s="1"/>
  <c r="G909" i="31" s="1"/>
  <c r="H899" i="31"/>
  <c r="G898" i="12"/>
  <c r="G899" i="12" s="1"/>
  <c r="G900" i="12" s="1"/>
  <c r="G901" i="12" s="1"/>
  <c r="G902" i="12" s="1"/>
  <c r="G903" i="12" s="1"/>
  <c r="G904" i="12" s="1"/>
  <c r="G905" i="12" s="1"/>
  <c r="G906" i="12" s="1"/>
  <c r="G907" i="12" s="1"/>
  <c r="G908" i="12" s="1"/>
  <c r="G909" i="12" s="1"/>
  <c r="G910" i="12" s="1"/>
  <c r="G911" i="12" s="1"/>
  <c r="G912" i="12" s="1"/>
  <c r="G913" i="12" s="1"/>
  <c r="G914" i="12" s="1"/>
  <c r="G915" i="12" s="1"/>
  <c r="G916" i="12" s="1"/>
  <c r="G917" i="12" s="1"/>
  <c r="G918" i="12" s="1"/>
  <c r="G919" i="12" s="1"/>
  <c r="G920" i="12" s="1"/>
  <c r="G921" i="12" s="1"/>
  <c r="G922" i="12" s="1"/>
  <c r="G923" i="12" s="1"/>
  <c r="G924" i="12" s="1"/>
  <c r="G925" i="12" s="1"/>
  <c r="G926" i="12"/>
  <c r="G927" i="12" s="1"/>
  <c r="G928" i="12" s="1"/>
  <c r="G929" i="12" s="1"/>
  <c r="G930" i="12" s="1"/>
  <c r="G931" i="12" s="1"/>
  <c r="G932" i="12" s="1"/>
  <c r="G933" i="12" s="1"/>
  <c r="G934" i="12" s="1"/>
  <c r="G935" i="12" s="1"/>
  <c r="G936" i="12" s="1"/>
  <c r="G937" i="12" s="1"/>
  <c r="G938" i="12" s="1"/>
  <c r="G939" i="12" s="1"/>
  <c r="G940" i="12" s="1"/>
  <c r="G941" i="12" s="1"/>
  <c r="G942" i="12" s="1"/>
  <c r="G943" i="12" s="1"/>
  <c r="G944" i="12" s="1"/>
  <c r="G945" i="12" s="1"/>
  <c r="G946" i="12" s="1"/>
  <c r="G947" i="12" s="1"/>
  <c r="G948" i="12" s="1"/>
  <c r="G949" i="12" s="1"/>
  <c r="G950" i="12" s="1"/>
  <c r="G951" i="12" s="1"/>
  <c r="G952" i="12" s="1"/>
  <c r="G953" i="12" s="1"/>
  <c r="G954" i="12" s="1"/>
  <c r="G955" i="12" s="1"/>
  <c r="G1028" i="40"/>
  <c r="G1029" i="40" s="1"/>
  <c r="G1030" i="40" s="1"/>
  <c r="G1031" i="40" s="1"/>
  <c r="G1032" i="40" s="1"/>
  <c r="G1033" i="40" s="1"/>
  <c r="G1034" i="40" s="1"/>
  <c r="G1035" i="40" s="1"/>
  <c r="G823" i="13"/>
  <c r="G824" i="13" s="1"/>
  <c r="G825" i="13" s="1"/>
  <c r="G826" i="13" s="1"/>
  <c r="G827" i="13" s="1"/>
  <c r="G828" i="13" s="1"/>
  <c r="G829" i="13" s="1"/>
  <c r="G830" i="13" s="1"/>
  <c r="G831" i="13" s="1"/>
  <c r="G832" i="13" s="1"/>
  <c r="G833" i="13" s="1"/>
  <c r="G834" i="13" s="1"/>
  <c r="G835" i="13" s="1"/>
  <c r="G836" i="13" s="1"/>
  <c r="G837" i="13" s="1"/>
  <c r="G838" i="13" s="1"/>
  <c r="G839" i="13" s="1"/>
  <c r="G840" i="13" s="1"/>
  <c r="G841" i="13" s="1"/>
  <c r="G842" i="13" s="1"/>
  <c r="G843" i="13" s="1"/>
  <c r="G844" i="13" s="1"/>
  <c r="G845" i="13" s="1"/>
  <c r="G846" i="13" s="1"/>
  <c r="G847" i="13" s="1"/>
  <c r="G848" i="13" s="1"/>
  <c r="G849" i="13" s="1"/>
  <c r="G850" i="13" s="1"/>
  <c r="G851" i="13" s="1"/>
  <c r="G852" i="13" s="1"/>
  <c r="G863" i="15"/>
  <c r="G864" i="15" s="1"/>
  <c r="G865" i="15" s="1"/>
  <c r="G866" i="15" s="1"/>
  <c r="G867" i="15" s="1"/>
  <c r="G868" i="15" s="1"/>
  <c r="G869" i="15" s="1"/>
  <c r="G870" i="15" s="1"/>
  <c r="G871" i="15" s="1"/>
  <c r="G872" i="15" s="1"/>
  <c r="G873" i="15" s="1"/>
  <c r="G874" i="15" s="1"/>
  <c r="G875" i="15" s="1"/>
  <c r="G876" i="15" s="1"/>
  <c r="G877" i="15" s="1"/>
  <c r="G878" i="15" s="1"/>
  <c r="G879" i="15" s="1"/>
  <c r="G880" i="15" s="1"/>
  <c r="G881" i="15" s="1"/>
  <c r="G882" i="15" s="1"/>
  <c r="G883" i="15" s="1"/>
  <c r="G827" i="23"/>
  <c r="G828" i="23" s="1"/>
  <c r="G829" i="23" s="1"/>
  <c r="G830" i="23" s="1"/>
  <c r="G831" i="23" s="1"/>
  <c r="G832" i="23" s="1"/>
  <c r="G833" i="23" s="1"/>
  <c r="G834" i="23" s="1"/>
  <c r="G835" i="23" s="1"/>
  <c r="G809" i="47"/>
  <c r="G810" i="47" s="1"/>
  <c r="G811" i="47" s="1"/>
  <c r="G812" i="47" s="1"/>
  <c r="G813" i="47" s="1"/>
  <c r="G814" i="47" s="1"/>
  <c r="G601" i="14"/>
  <c r="G602" i="14" s="1"/>
  <c r="G603" i="14" s="1"/>
  <c r="G604" i="14" s="1"/>
  <c r="G605" i="14" s="1"/>
  <c r="G606" i="14" s="1"/>
  <c r="G607" i="14" s="1"/>
  <c r="G608" i="14" s="1"/>
  <c r="G609" i="14" s="1"/>
  <c r="G610" i="14" s="1"/>
  <c r="G611" i="14" s="1"/>
  <c r="G940" i="45" l="1"/>
  <c r="G941" i="45" s="1"/>
  <c r="G963" i="45" s="1"/>
  <c r="G964" i="45" s="1"/>
  <c r="G965" i="45" s="1"/>
  <c r="G966" i="45" s="1"/>
  <c r="G967" i="45" s="1"/>
  <c r="G968" i="45" s="1"/>
  <c r="G969" i="45" s="1"/>
  <c r="G970" i="45" s="1"/>
  <c r="G971" i="45" s="1"/>
  <c r="G972" i="45" s="1"/>
  <c r="G973" i="45" s="1"/>
  <c r="G974" i="45" s="1"/>
  <c r="G975" i="45" s="1"/>
  <c r="G976" i="45" s="1"/>
  <c r="G977" i="45" s="1"/>
  <c r="G978" i="45" s="1"/>
  <c r="G979" i="45" s="1"/>
  <c r="G980" i="45" s="1"/>
  <c r="G981" i="45" s="1"/>
  <c r="G982" i="45" s="1"/>
  <c r="G983" i="45" s="1"/>
  <c r="G984" i="45" s="1"/>
  <c r="G985" i="45" s="1"/>
  <c r="G986" i="45" s="1"/>
  <c r="G987" i="45" s="1"/>
  <c r="G988" i="45" s="1"/>
  <c r="G989" i="45" s="1"/>
  <c r="G990" i="45" s="1"/>
  <c r="G991" i="45" s="1"/>
  <c r="G992" i="45" s="1"/>
  <c r="G993" i="45" s="1"/>
  <c r="G994" i="45" s="1"/>
  <c r="G995" i="45" s="1"/>
  <c r="G996" i="45" s="1"/>
  <c r="G997" i="45" s="1"/>
  <c r="G998" i="45" s="1"/>
  <c r="G999" i="45" s="1"/>
  <c r="G1000" i="45" s="1"/>
  <c r="G1001" i="45" s="1"/>
  <c r="G1002" i="45" s="1"/>
  <c r="G1003" i="45" s="1"/>
  <c r="G1004" i="45" s="1"/>
  <c r="G1005" i="45" s="1"/>
  <c r="G1006" i="45" s="1"/>
  <c r="G1007" i="45" s="1"/>
  <c r="G1008" i="45" s="1"/>
  <c r="G1009" i="45" s="1"/>
  <c r="G1010" i="45" s="1"/>
  <c r="G1011" i="45" s="1"/>
  <c r="G1012" i="45" s="1"/>
  <c r="G1013" i="45" s="1"/>
  <c r="G1014" i="45" s="1"/>
  <c r="G1015" i="45" s="1"/>
  <c r="G1016" i="45" s="1"/>
  <c r="G1017" i="45" s="1"/>
  <c r="G1018" i="45" s="1"/>
  <c r="G1019" i="45" s="1"/>
  <c r="G1020" i="45" s="1"/>
  <c r="G1021" i="45" s="1"/>
  <c r="G1022" i="45" s="1"/>
  <c r="G1023" i="45" s="1"/>
  <c r="G1024" i="45" s="1"/>
  <c r="G1025" i="45" s="1"/>
  <c r="G1026" i="45" s="1"/>
  <c r="G1027" i="45" s="1"/>
  <c r="G1028" i="45" s="1"/>
  <c r="G1029" i="45" s="1"/>
  <c r="G1030" i="45" s="1"/>
  <c r="G1031" i="45" s="1"/>
  <c r="G1032" i="45" s="1"/>
  <c r="G1033" i="45" s="1"/>
  <c r="G1034" i="45" s="1"/>
  <c r="G1035" i="45" s="1"/>
  <c r="G1036" i="45" s="1"/>
  <c r="G1037" i="45" s="1"/>
  <c r="G1038" i="45" s="1"/>
  <c r="G1039" i="45" s="1"/>
  <c r="G1040" i="45" s="1"/>
  <c r="G1041" i="45" s="1"/>
  <c r="G1042" i="45" s="1"/>
  <c r="G1043" i="45" s="1"/>
  <c r="G1044" i="45" s="1"/>
  <c r="G1045" i="45" s="1"/>
  <c r="G1046" i="45" s="1"/>
  <c r="G1047" i="45" s="1"/>
  <c r="G1048" i="45" s="1"/>
  <c r="G1049" i="45" s="1"/>
  <c r="G1050" i="45" s="1"/>
  <c r="G1051" i="45" s="1"/>
  <c r="G1052" i="45" s="1"/>
  <c r="G1053" i="45" s="1"/>
  <c r="G1054" i="45" s="1"/>
  <c r="G1055" i="45" s="1"/>
  <c r="G1056" i="45" s="1"/>
  <c r="G1057" i="45" s="1"/>
  <c r="G1058" i="45" s="1"/>
  <c r="G1059" i="45" s="1"/>
  <c r="G1060" i="45" s="1"/>
  <c r="G1061" i="45" s="1"/>
  <c r="G1062" i="45" s="1"/>
  <c r="G1063" i="45" s="1"/>
  <c r="G1064" i="45" s="1"/>
  <c r="G1065" i="45" s="1"/>
  <c r="G1066" i="45" s="1"/>
  <c r="G1067" i="45" s="1"/>
  <c r="G1068" i="45" s="1"/>
  <c r="G1069" i="45" s="1"/>
  <c r="G1070" i="45" s="1"/>
  <c r="G1071" i="45" s="1"/>
  <c r="G1072" i="45" s="1"/>
  <c r="G1073" i="45" s="1"/>
  <c r="G1074" i="45" s="1"/>
  <c r="G1075" i="45" s="1"/>
  <c r="G1076" i="45" s="1"/>
  <c r="G1077" i="45" s="1"/>
  <c r="G1078" i="45" s="1"/>
  <c r="G1079" i="45" s="1"/>
  <c r="G1080" i="45" s="1"/>
  <c r="G1081" i="45" s="1"/>
  <c r="G1082" i="45" s="1"/>
  <c r="G1083" i="45" s="1"/>
  <c r="G1084" i="45" s="1"/>
  <c r="G1085" i="45" s="1"/>
  <c r="G1086" i="45" s="1"/>
  <c r="G1087" i="45" s="1"/>
  <c r="G1088" i="45" s="1"/>
  <c r="G1089" i="45" s="1"/>
  <c r="G1090" i="45" s="1"/>
  <c r="G1091" i="45" s="1"/>
  <c r="G1092" i="45" s="1"/>
  <c r="G1093" i="45" s="1"/>
  <c r="G1094" i="45" s="1"/>
  <c r="G1095" i="45" s="1"/>
  <c r="G1096" i="45" s="1"/>
  <c r="G1097" i="45" s="1"/>
  <c r="G1098" i="45" s="1"/>
  <c r="G1099" i="45" s="1"/>
  <c r="G1100" i="45" s="1"/>
  <c r="G1101" i="45" s="1"/>
  <c r="G1102" i="45" s="1"/>
  <c r="G1103" i="45" s="1"/>
  <c r="G1104" i="45" s="1"/>
  <c r="G1105" i="45" s="1"/>
  <c r="G1106" i="45" s="1"/>
  <c r="G1107" i="45" s="1"/>
  <c r="G1108" i="45" s="1"/>
  <c r="G1109" i="45" s="1"/>
  <c r="G1110" i="45" s="1"/>
  <c r="G1111" i="45" s="1"/>
  <c r="G1112" i="45" s="1"/>
  <c r="G1113" i="45" s="1"/>
  <c r="G1114" i="45" s="1"/>
  <c r="G1115" i="45" s="1"/>
  <c r="G1116" i="45" s="1"/>
  <c r="G1117" i="45" s="1"/>
  <c r="G1118" i="45" s="1"/>
  <c r="G1119" i="45" s="1"/>
  <c r="G1120" i="45" s="1"/>
  <c r="G1121" i="45" s="1"/>
  <c r="G1122" i="45" s="1"/>
  <c r="G1123" i="45" s="1"/>
  <c r="G1124" i="45" s="1"/>
  <c r="G1125" i="45" s="1"/>
  <c r="G1126" i="45" s="1"/>
  <c r="G1127" i="45" s="1"/>
  <c r="G1128" i="45" s="1"/>
  <c r="G1129" i="45" s="1"/>
  <c r="G1130" i="45" s="1"/>
  <c r="G1131" i="45" s="1"/>
  <c r="G1132" i="45" s="1"/>
  <c r="G1133" i="45" s="1"/>
  <c r="G1134" i="45" s="1"/>
  <c r="G1135" i="45" s="1"/>
  <c r="G1136" i="45" s="1"/>
  <c r="G1137" i="45" s="1"/>
  <c r="G1138" i="45" s="1"/>
  <c r="G1139" i="45" s="1"/>
  <c r="G1140" i="45" s="1"/>
  <c r="G1141" i="45" s="1"/>
  <c r="G1142" i="45" s="1"/>
  <c r="G1143" i="45" s="1"/>
  <c r="G1144" i="45" s="1"/>
  <c r="G1145" i="45" s="1"/>
  <c r="G1146" i="45" s="1"/>
  <c r="G1147" i="45" s="1"/>
  <c r="G1148" i="45" s="1"/>
  <c r="G1149" i="45" s="1"/>
  <c r="G1150" i="45" s="1"/>
  <c r="G1151" i="45" s="1"/>
  <c r="G1152" i="45" s="1"/>
  <c r="G1153" i="45" s="1"/>
  <c r="G1154" i="45" s="1"/>
  <c r="G1155" i="45" s="1"/>
  <c r="G1156" i="45" s="1"/>
  <c r="G1157" i="45" s="1"/>
  <c r="G1158" i="45" s="1"/>
  <c r="G1159" i="45" s="1"/>
  <c r="G1160" i="45" s="1"/>
  <c r="G1161" i="45" s="1"/>
  <c r="G1162" i="45" s="1"/>
  <c r="G1163" i="45" s="1"/>
  <c r="G1164" i="45" s="1"/>
  <c r="G1165" i="45" s="1"/>
  <c r="G1166" i="45" s="1"/>
  <c r="G1167" i="45" s="1"/>
  <c r="G1168" i="45" s="1"/>
  <c r="G1169" i="45" s="1"/>
  <c r="G1170" i="45" s="1"/>
  <c r="G1171" i="45" s="1"/>
  <c r="G1172" i="45" s="1"/>
  <c r="G1173" i="45" s="1"/>
  <c r="G1174" i="45" s="1"/>
  <c r="G1175" i="45" s="1"/>
  <c r="G1176" i="45" s="1"/>
  <c r="G1177" i="45" s="1"/>
  <c r="G1178" i="45" s="1"/>
  <c r="G1179" i="45" s="1"/>
  <c r="G1180" i="45" s="1"/>
  <c r="G1181" i="45" s="1"/>
  <c r="G1182" i="45" s="1"/>
  <c r="G1183" i="45" s="1"/>
  <c r="G1184" i="45" s="1"/>
  <c r="G1185" i="45" s="1"/>
  <c r="G1186" i="45" s="1"/>
  <c r="G1187" i="45" s="1"/>
  <c r="G1188" i="45" s="1"/>
  <c r="G1189" i="45" s="1"/>
  <c r="G1190" i="45" s="1"/>
  <c r="G1191" i="45" s="1"/>
  <c r="G1192" i="45" s="1"/>
  <c r="G1193" i="45" s="1"/>
  <c r="G1194" i="45" s="1"/>
  <c r="G1195" i="45" s="1"/>
  <c r="G1196" i="45" s="1"/>
  <c r="G1197" i="45" s="1"/>
  <c r="G1198" i="45" s="1"/>
  <c r="G1199" i="45" s="1"/>
  <c r="G1200" i="45" s="1"/>
  <c r="G1201" i="45" s="1"/>
  <c r="G1202" i="45" s="1"/>
  <c r="G1203" i="45" s="1"/>
  <c r="G1204" i="45" s="1"/>
  <c r="G1205" i="45" s="1"/>
  <c r="G1206" i="45" s="1"/>
  <c r="G1207" i="45" s="1"/>
  <c r="G1208" i="45" s="1"/>
  <c r="G1209" i="45" s="1"/>
  <c r="G1210" i="45" s="1"/>
  <c r="G1211" i="45" s="1"/>
  <c r="G1212" i="45" s="1"/>
  <c r="G1213" i="45" s="1"/>
  <c r="G1214" i="45" s="1"/>
  <c r="G1215" i="45" s="1"/>
  <c r="G1216" i="45" s="1"/>
  <c r="G1217" i="45" s="1"/>
  <c r="G1218" i="45" s="1"/>
  <c r="G1219" i="45" s="1"/>
  <c r="G1220" i="45" s="1"/>
  <c r="G1221" i="45" s="1"/>
  <c r="G1222" i="45" s="1"/>
  <c r="G1223" i="45" s="1"/>
  <c r="G1224" i="45" s="1"/>
  <c r="G1225" i="45" s="1"/>
  <c r="G1226" i="45" s="1"/>
  <c r="G1227" i="45" s="1"/>
  <c r="G1228" i="45" s="1"/>
  <c r="G1229" i="45" s="1"/>
  <c r="G1230" i="45" s="1"/>
  <c r="G1231" i="45" s="1"/>
  <c r="G1232" i="45" s="1"/>
  <c r="G1233" i="45" s="1"/>
  <c r="G1234" i="45" s="1"/>
  <c r="G1235" i="45" s="1"/>
  <c r="G1236" i="45" s="1"/>
  <c r="G1237" i="45" s="1"/>
  <c r="G1238" i="45" s="1"/>
  <c r="G1239" i="45" s="1"/>
  <c r="G1240" i="45" s="1"/>
  <c r="G1241" i="45" s="1"/>
  <c r="G1242" i="45" s="1"/>
  <c r="G1243" i="45" s="1"/>
  <c r="G1244" i="45" s="1"/>
  <c r="G1245" i="45" s="1"/>
  <c r="G1246" i="45" s="1"/>
  <c r="G1247" i="45" s="1"/>
  <c r="G1248" i="45" s="1"/>
  <c r="G1249" i="45" s="1"/>
  <c r="G1250" i="45" s="1"/>
  <c r="G1251" i="45" s="1"/>
  <c r="G1252" i="45" s="1"/>
  <c r="G1253" i="45" s="1"/>
  <c r="G1254" i="45" s="1"/>
  <c r="G1255" i="45" s="1"/>
  <c r="G1256" i="45" s="1"/>
  <c r="G1257" i="45" s="1"/>
  <c r="G1258" i="45" s="1"/>
  <c r="G1259" i="45" s="1"/>
  <c r="G1260" i="45" s="1"/>
  <c r="G1261" i="45" s="1"/>
  <c r="G1262" i="45" s="1"/>
  <c r="G1263" i="45" s="1"/>
  <c r="G1264" i="45" s="1"/>
  <c r="G1265" i="45" s="1"/>
  <c r="G1266" i="45" s="1"/>
  <c r="G1267" i="45" s="1"/>
  <c r="G1268" i="45" s="1"/>
  <c r="G1269" i="45" s="1"/>
  <c r="G1270" i="45" s="1"/>
  <c r="G1271" i="45" s="1"/>
  <c r="G1272" i="45" s="1"/>
  <c r="G1273" i="45" s="1"/>
  <c r="G1274" i="45" s="1"/>
  <c r="G1275" i="45" s="1"/>
  <c r="G1276" i="45" s="1"/>
  <c r="G1277" i="45" s="1"/>
  <c r="G1278" i="45" s="1"/>
  <c r="G1279" i="45" s="1"/>
  <c r="G1280" i="45" s="1"/>
  <c r="G1281" i="45" s="1"/>
  <c r="G1282" i="45" s="1"/>
  <c r="G1283" i="45" s="1"/>
  <c r="G1284" i="45" s="1"/>
  <c r="G1285" i="45" s="1"/>
  <c r="G1286" i="45" s="1"/>
  <c r="G1287" i="45" s="1"/>
  <c r="G1288" i="45" s="1"/>
  <c r="G1289" i="45" s="1"/>
  <c r="G1290" i="45" s="1"/>
  <c r="G1291" i="45" s="1"/>
  <c r="G1292" i="45" s="1"/>
  <c r="G1293" i="45" s="1"/>
  <c r="G1294" i="45" s="1"/>
  <c r="G1295" i="45" s="1"/>
  <c r="G1296" i="45" s="1"/>
  <c r="G1297" i="45" s="1"/>
  <c r="G1298" i="45" s="1"/>
  <c r="G1299" i="45" s="1"/>
  <c r="G1300" i="45" s="1"/>
  <c r="G1301" i="45" s="1"/>
  <c r="G1302" i="45" s="1"/>
  <c r="G1303" i="45" s="1"/>
  <c r="G1304" i="45" s="1"/>
  <c r="G1305" i="45" s="1"/>
  <c r="G1306" i="45" s="1"/>
  <c r="G1307" i="45" s="1"/>
  <c r="G1308" i="45" s="1"/>
  <c r="G1309" i="45" s="1"/>
  <c r="G1310" i="45" s="1"/>
  <c r="G1311" i="45" s="1"/>
  <c r="G1312" i="45" s="1"/>
  <c r="G1126" i="39"/>
  <c r="G1127" i="39" s="1"/>
  <c r="G1128" i="39" s="1"/>
  <c r="G1129" i="39" s="1"/>
  <c r="G1130" i="39" s="1"/>
  <c r="G1131" i="39" s="1"/>
  <c r="G1132" i="39" s="1"/>
  <c r="G1133" i="39" s="1"/>
  <c r="G1134" i="39" s="1"/>
  <c r="G1135" i="39" s="1"/>
  <c r="G1156" i="39" s="1"/>
  <c r="G1157" i="39" s="1"/>
  <c r="G1158" i="39" s="1"/>
  <c r="G1159" i="39" s="1"/>
  <c r="G1160" i="39" s="1"/>
  <c r="G1161" i="39" s="1"/>
  <c r="G1162" i="39" s="1"/>
  <c r="G1163" i="39" s="1"/>
  <c r="G1164" i="39" s="1"/>
  <c r="G1165" i="39" s="1"/>
  <c r="G1166" i="39" s="1"/>
  <c r="G1167" i="39" s="1"/>
  <c r="G1168" i="39" s="1"/>
  <c r="G1169" i="39" s="1"/>
  <c r="G1170" i="39" s="1"/>
  <c r="G1171" i="39" s="1"/>
  <c r="G1172" i="39" s="1"/>
  <c r="G1173" i="39" s="1"/>
  <c r="G1174" i="39" s="1"/>
  <c r="G1175" i="39" s="1"/>
  <c r="G1176" i="39" s="1"/>
  <c r="G1177" i="39" s="1"/>
  <c r="G1178" i="39" s="1"/>
  <c r="G1179" i="39" s="1"/>
  <c r="G1180" i="39" s="1"/>
  <c r="G1181" i="39" s="1"/>
  <c r="G1182" i="39" s="1"/>
  <c r="G1183" i="39" s="1"/>
  <c r="G1184" i="39" s="1"/>
  <c r="G1185" i="39" s="1"/>
  <c r="G1186" i="39" s="1"/>
  <c r="G1187" i="39" s="1"/>
  <c r="G1188" i="39" s="1"/>
  <c r="G1189" i="39" s="1"/>
  <c r="G1190" i="39" s="1"/>
  <c r="G1191" i="39" s="1"/>
  <c r="G1192" i="39" s="1"/>
  <c r="G1193" i="39" s="1"/>
  <c r="G1194" i="39" s="1"/>
  <c r="G1195" i="39" s="1"/>
  <c r="G1196" i="39" s="1"/>
  <c r="G1197" i="39" s="1"/>
  <c r="G1198" i="39" s="1"/>
  <c r="G1199" i="39" s="1"/>
  <c r="G1200" i="39" s="1"/>
  <c r="G1201" i="39" s="1"/>
  <c r="G1202" i="39" s="1"/>
  <c r="G1203" i="39" s="1"/>
  <c r="G1204" i="39" s="1"/>
  <c r="G1205" i="39" s="1"/>
  <c r="G1206" i="39" s="1"/>
  <c r="G1207" i="39" s="1"/>
  <c r="G1208" i="39" s="1"/>
  <c r="G1209" i="39" s="1"/>
  <c r="G1210" i="39" s="1"/>
  <c r="G1211" i="39" s="1"/>
  <c r="G1212" i="39" s="1"/>
  <c r="G1213" i="39" s="1"/>
  <c r="G1214" i="39" s="1"/>
  <c r="G1215" i="39" s="1"/>
  <c r="G1216" i="39" s="1"/>
  <c r="G1217" i="39" s="1"/>
  <c r="G1218" i="39" s="1"/>
  <c r="G1219" i="39" s="1"/>
  <c r="G1220" i="39" s="1"/>
  <c r="G1221" i="39" s="1"/>
  <c r="G1222" i="39" s="1"/>
  <c r="G1223" i="39" s="1"/>
  <c r="G1224" i="39" s="1"/>
  <c r="G1225" i="39" s="1"/>
  <c r="G1226" i="39" s="1"/>
  <c r="G1227" i="39" s="1"/>
  <c r="G1228" i="39" s="1"/>
  <c r="G1229" i="39" s="1"/>
  <c r="G1230" i="39" s="1"/>
  <c r="G1231" i="39" s="1"/>
  <c r="G1232" i="39" s="1"/>
  <c r="G1233" i="39" s="1"/>
  <c r="G1234" i="39" s="1"/>
  <c r="G1235" i="39" s="1"/>
  <c r="G1236" i="39" s="1"/>
  <c r="G1237" i="39" s="1"/>
  <c r="G1238" i="39" s="1"/>
  <c r="G1239" i="39" s="1"/>
  <c r="G1240" i="39" s="1"/>
  <c r="G1241" i="39" s="1"/>
  <c r="G1242" i="39" s="1"/>
  <c r="G1243" i="39" s="1"/>
  <c r="G1244" i="39" s="1"/>
  <c r="G1245" i="39" s="1"/>
  <c r="G1246" i="39" s="1"/>
  <c r="G1247" i="39" s="1"/>
  <c r="G1248" i="39" s="1"/>
  <c r="G1249" i="39" s="1"/>
  <c r="G1250" i="39" s="1"/>
  <c r="G1251" i="39" s="1"/>
  <c r="G1252" i="39" s="1"/>
  <c r="G1253" i="39" s="1"/>
  <c r="G1254" i="39" s="1"/>
  <c r="G1255" i="39" s="1"/>
  <c r="G1256" i="39" s="1"/>
  <c r="G1257" i="39" s="1"/>
  <c r="G1258" i="39" s="1"/>
  <c r="G1259" i="39" s="1"/>
  <c r="G1260" i="39" s="1"/>
  <c r="G1261" i="39" s="1"/>
  <c r="G1262" i="39" s="1"/>
  <c r="G1263" i="39" s="1"/>
  <c r="G1264" i="39" s="1"/>
  <c r="G1265" i="39" s="1"/>
  <c r="G1266" i="39" s="1"/>
  <c r="G1267" i="39" s="1"/>
  <c r="G1268" i="39" s="1"/>
  <c r="G1269" i="39" s="1"/>
  <c r="G1270" i="39" s="1"/>
  <c r="G1271" i="39" s="1"/>
  <c r="G1272" i="39" s="1"/>
  <c r="G1273" i="39" s="1"/>
  <c r="G1274" i="39" s="1"/>
  <c r="G1275" i="39" s="1"/>
  <c r="G1276" i="39" s="1"/>
  <c r="G1277" i="39" s="1"/>
  <c r="G1278" i="39" s="1"/>
  <c r="G1279" i="39" s="1"/>
  <c r="G1280" i="39" s="1"/>
  <c r="G1281" i="39" s="1"/>
  <c r="G1282" i="39" s="1"/>
  <c r="G1283" i="39" s="1"/>
  <c r="G1284" i="39" s="1"/>
  <c r="G1285" i="39" s="1"/>
  <c r="G1286" i="39" s="1"/>
  <c r="G1287" i="39" s="1"/>
  <c r="G1288" i="39" s="1"/>
  <c r="G1289" i="39" s="1"/>
  <c r="G1290" i="39" s="1"/>
  <c r="G1291" i="39" s="1"/>
  <c r="G1292" i="39" s="1"/>
  <c r="G1293" i="39" s="1"/>
  <c r="G1294" i="39" s="1"/>
  <c r="G1295" i="39" s="1"/>
  <c r="G1296" i="39" s="1"/>
  <c r="G1297" i="39" s="1"/>
  <c r="G1298" i="39" s="1"/>
  <c r="G1299" i="39" s="1"/>
  <c r="G1300" i="39" s="1"/>
  <c r="G1301" i="39" s="1"/>
  <c r="G1302" i="39" s="1"/>
  <c r="G1303" i="39" s="1"/>
  <c r="G1127" i="38"/>
  <c r="G1128" i="38" s="1"/>
  <c r="G1129" i="38" s="1"/>
  <c r="G1130" i="38" s="1"/>
  <c r="G962" i="22"/>
  <c r="G963" i="22" s="1"/>
  <c r="G964" i="22" s="1"/>
  <c r="G965" i="22" s="1"/>
  <c r="G966" i="22" s="1"/>
  <c r="G967" i="22" s="1"/>
  <c r="G968" i="22" s="1"/>
  <c r="G969" i="22" s="1"/>
  <c r="G970" i="22" s="1"/>
  <c r="G956" i="12"/>
  <c r="G957" i="12" s="1"/>
  <c r="G958" i="12" s="1"/>
  <c r="G959" i="12" s="1"/>
  <c r="G960" i="12" s="1"/>
  <c r="G961" i="12" s="1"/>
  <c r="G962" i="12" s="1"/>
  <c r="G963" i="12" s="1"/>
  <c r="G964" i="12" s="1"/>
  <c r="G965" i="12" s="1"/>
  <c r="G966" i="12" s="1"/>
  <c r="G967" i="12" s="1"/>
  <c r="G910" i="31"/>
  <c r="G911" i="31" s="1"/>
  <c r="G912" i="31" s="1"/>
  <c r="G913" i="31" s="1"/>
  <c r="G914" i="31" s="1"/>
  <c r="C46" i="49"/>
  <c r="AC46" i="49" s="1"/>
  <c r="G1313" i="45"/>
  <c r="G1314" i="45" s="1"/>
  <c r="G1315" i="45" s="1"/>
  <c r="G1316" i="45" s="1"/>
  <c r="G1317" i="45" s="1"/>
  <c r="G1318" i="45" s="1"/>
  <c r="G1319" i="45" s="1"/>
  <c r="G1320" i="45" s="1"/>
  <c r="G1321" i="45" s="1"/>
  <c r="G1322" i="45" s="1"/>
  <c r="C42" i="49"/>
  <c r="AC42" i="49" s="1"/>
  <c r="G1304" i="39"/>
  <c r="G1305" i="39" s="1"/>
  <c r="G1306" i="39" s="1"/>
  <c r="G1307" i="39" s="1"/>
  <c r="G1308" i="39" s="1"/>
  <c r="G1309" i="39" s="1"/>
  <c r="G1310" i="39" s="1"/>
  <c r="G1311" i="39" s="1"/>
  <c r="G1312" i="39" s="1"/>
  <c r="G1313" i="39" s="1"/>
  <c r="G1314" i="39" s="1"/>
  <c r="G1315" i="39" s="1"/>
  <c r="G1316" i="39" s="1"/>
  <c r="G1317" i="39" s="1"/>
  <c r="G1318" i="39" s="1"/>
  <c r="G1319" i="39" s="1"/>
  <c r="G1320" i="39" s="1"/>
  <c r="G1321" i="39" s="1"/>
  <c r="G1322" i="39" s="1"/>
  <c r="G1323" i="39" s="1"/>
  <c r="G1324" i="39" s="1"/>
  <c r="G922" i="34"/>
  <c r="G923" i="34" s="1"/>
  <c r="G924" i="34" s="1"/>
  <c r="G925" i="34" s="1"/>
  <c r="G926" i="34" s="1"/>
  <c r="G927" i="34" s="1"/>
  <c r="G928" i="34" s="1"/>
  <c r="G929" i="34" s="1"/>
  <c r="G930" i="34" s="1"/>
  <c r="G931" i="34" s="1"/>
  <c r="G932" i="34" s="1"/>
  <c r="G933" i="34" s="1"/>
  <c r="G934" i="34" s="1"/>
  <c r="G935" i="34" s="1"/>
  <c r="G936" i="34" s="1"/>
  <c r="G937" i="34" s="1"/>
  <c r="G938" i="34" s="1"/>
  <c r="G968" i="12"/>
  <c r="G969" i="12" s="1"/>
  <c r="G970" i="12" s="1"/>
  <c r="G971" i="12" s="1"/>
  <c r="G972" i="12" s="1"/>
  <c r="G1036" i="40"/>
  <c r="G1037" i="40" s="1"/>
  <c r="G1038" i="40" s="1"/>
  <c r="G1039" i="40" s="1"/>
  <c r="G1040" i="40" s="1"/>
  <c r="G1041" i="40" s="1"/>
  <c r="G1042" i="40" s="1"/>
  <c r="G1043" i="40" s="1"/>
  <c r="G1044" i="40" s="1"/>
  <c r="G1045" i="40" s="1"/>
  <c r="G1046" i="40" s="1"/>
  <c r="G853" i="13"/>
  <c r="G854" i="13" s="1"/>
  <c r="G884" i="15"/>
  <c r="G885" i="15" s="1"/>
  <c r="G886" i="15" s="1"/>
  <c r="G887" i="15" s="1"/>
  <c r="G888" i="15" s="1"/>
  <c r="G889" i="15" s="1"/>
  <c r="G890" i="15" s="1"/>
  <c r="G891" i="15" s="1"/>
  <c r="G892" i="15" s="1"/>
  <c r="G893" i="15" s="1"/>
  <c r="G894" i="15" s="1"/>
  <c r="G895" i="15" s="1"/>
  <c r="G896" i="15" s="1"/>
  <c r="G897" i="15" s="1"/>
  <c r="G898" i="15" s="1"/>
  <c r="G899" i="15" s="1"/>
  <c r="G900" i="15" s="1"/>
  <c r="G901" i="15" s="1"/>
  <c r="G902" i="15" s="1"/>
  <c r="G903" i="15" s="1"/>
  <c r="G904" i="15" s="1"/>
  <c r="G905" i="15" s="1"/>
  <c r="G906" i="15" s="1"/>
  <c r="G907" i="15" s="1"/>
  <c r="G908" i="15" s="1"/>
  <c r="G909" i="15" s="1"/>
  <c r="G910" i="15" s="1"/>
  <c r="G911" i="15" s="1"/>
  <c r="G912" i="15" s="1"/>
  <c r="G836" i="23"/>
  <c r="G837" i="23" s="1"/>
  <c r="G838" i="23" s="1"/>
  <c r="G839" i="23" s="1"/>
  <c r="G840" i="23" s="1"/>
  <c r="G841" i="23" s="1"/>
  <c r="G842" i="23" s="1"/>
  <c r="G843" i="23" s="1"/>
  <c r="G844" i="23" s="1"/>
  <c r="G845" i="23" s="1"/>
  <c r="G846" i="23" s="1"/>
  <c r="G847" i="23" s="1"/>
  <c r="G848" i="23" s="1"/>
  <c r="G849" i="23" s="1"/>
  <c r="G850" i="23" s="1"/>
  <c r="H850" i="45"/>
  <c r="G815" i="47"/>
  <c r="G816" i="47" s="1"/>
  <c r="G817" i="47" s="1"/>
  <c r="G818" i="47" s="1"/>
  <c r="G765" i="2"/>
  <c r="G766" i="2" s="1"/>
  <c r="G767" i="2" s="1"/>
  <c r="G612" i="14"/>
  <c r="G613" i="14" s="1"/>
  <c r="G614" i="14" s="1"/>
  <c r="G615" i="14" s="1"/>
  <c r="G616" i="14" s="1"/>
  <c r="G617" i="14" s="1"/>
  <c r="G618" i="14" s="1"/>
  <c r="G619" i="14" s="1"/>
  <c r="G620" i="14" s="1"/>
  <c r="G621" i="14" s="1"/>
  <c r="G622" i="14" s="1"/>
  <c r="G623" i="14" s="1"/>
  <c r="G624" i="14" s="1"/>
  <c r="G625" i="14" s="1"/>
  <c r="G626" i="14" s="1"/>
  <c r="G627" i="14" s="1"/>
  <c r="G628" i="14" s="1"/>
  <c r="G629" i="14" s="1"/>
  <c r="G630" i="14" s="1"/>
  <c r="G631" i="14" s="1"/>
  <c r="G632" i="14" s="1"/>
  <c r="G633" i="14" s="1"/>
  <c r="G634" i="14" s="1"/>
  <c r="G635" i="14" s="1"/>
  <c r="G636" i="14" s="1"/>
  <c r="G637" i="14" s="1"/>
  <c r="G638" i="14" s="1"/>
  <c r="G639" i="14" s="1"/>
  <c r="G640" i="14" s="1"/>
  <c r="G641" i="14" s="1"/>
  <c r="G642" i="14" s="1"/>
  <c r="G643" i="14" s="1"/>
  <c r="G644" i="14" s="1"/>
  <c r="G645" i="14" s="1"/>
  <c r="G646" i="14" s="1"/>
  <c r="G647" i="14" s="1"/>
  <c r="G648" i="14" s="1"/>
  <c r="G649" i="14" s="1"/>
  <c r="G650" i="14" s="1"/>
  <c r="G651" i="14" s="1"/>
  <c r="G652" i="14" s="1"/>
  <c r="G653" i="14" s="1"/>
  <c r="G654" i="14" s="1"/>
  <c r="G655" i="14" s="1"/>
  <c r="G656" i="14" s="1"/>
  <c r="G657" i="14" s="1"/>
  <c r="G658" i="14" s="1"/>
  <c r="G659" i="14" s="1"/>
  <c r="G660" i="14" s="1"/>
  <c r="G661" i="14" s="1"/>
  <c r="G662" i="14" s="1"/>
  <c r="G663" i="14" s="1"/>
  <c r="G664" i="14" s="1"/>
  <c r="G665" i="14" s="1"/>
  <c r="G666" i="14" s="1"/>
  <c r="G667" i="14" s="1"/>
  <c r="G668" i="14" s="1"/>
  <c r="G669" i="14" s="1"/>
  <c r="G670" i="14" s="1"/>
  <c r="G671" i="14" s="1"/>
  <c r="G672" i="14" s="1"/>
  <c r="G673" i="14" s="1"/>
  <c r="G674" i="14" s="1"/>
  <c r="G675" i="14" s="1"/>
  <c r="G676" i="14" s="1"/>
  <c r="G677" i="14" s="1"/>
  <c r="G678" i="14" s="1"/>
  <c r="G679" i="14" s="1"/>
  <c r="G680" i="14" s="1"/>
  <c r="K550" i="21"/>
  <c r="G973" i="12" l="1"/>
  <c r="G974" i="12" s="1"/>
  <c r="G975" i="12" s="1"/>
  <c r="G976" i="12" s="1"/>
  <c r="G977" i="12" s="1"/>
  <c r="G978" i="12" s="1"/>
  <c r="G979" i="12" s="1"/>
  <c r="G980" i="12" s="1"/>
  <c r="G1131" i="38"/>
  <c r="G971" i="22"/>
  <c r="G972" i="22" s="1"/>
  <c r="G973" i="22" s="1"/>
  <c r="G974" i="22" s="1"/>
  <c r="G975" i="22" s="1"/>
  <c r="G976" i="22" s="1"/>
  <c r="G977" i="22" s="1"/>
  <c r="G978" i="22" s="1"/>
  <c r="G979" i="22" s="1"/>
  <c r="G980" i="22" s="1"/>
  <c r="G939" i="34"/>
  <c r="G940" i="34" s="1"/>
  <c r="G941" i="34" s="1"/>
  <c r="G942" i="34" s="1"/>
  <c r="G943" i="34" s="1"/>
  <c r="G944" i="34" s="1"/>
  <c r="G945" i="34" s="1"/>
  <c r="G946" i="34" s="1"/>
  <c r="G947" i="34" s="1"/>
  <c r="G948" i="34" s="1"/>
  <c r="G949" i="34" s="1"/>
  <c r="G950" i="34" s="1"/>
  <c r="G951" i="34" s="1"/>
  <c r="G952" i="34" s="1"/>
  <c r="G915" i="31"/>
  <c r="G916" i="31" s="1"/>
  <c r="G917" i="31" s="1"/>
  <c r="G918" i="31" s="1"/>
  <c r="G919" i="31" s="1"/>
  <c r="G920" i="31" s="1"/>
  <c r="G921" i="31" s="1"/>
  <c r="G922" i="31" s="1"/>
  <c r="G923" i="31" s="1"/>
  <c r="G924" i="31" s="1"/>
  <c r="G925" i="31" s="1"/>
  <c r="G926" i="31" s="1"/>
  <c r="G927" i="31" s="1"/>
  <c r="G928" i="31" s="1"/>
  <c r="G929" i="31" s="1"/>
  <c r="G930" i="31" s="1"/>
  <c r="G931" i="31" s="1"/>
  <c r="G932" i="31" s="1"/>
  <c r="G933" i="31" s="1"/>
  <c r="G934" i="31" s="1"/>
  <c r="G935" i="31" s="1"/>
  <c r="G936" i="31" s="1"/>
  <c r="G937" i="31" s="1"/>
  <c r="G938" i="31" s="1"/>
  <c r="G939" i="31" s="1"/>
  <c r="G913" i="15"/>
  <c r="G914" i="15" s="1"/>
  <c r="G915" i="15" s="1"/>
  <c r="G916" i="15" s="1"/>
  <c r="G917" i="15" s="1"/>
  <c r="G918" i="15" s="1"/>
  <c r="G919" i="15" s="1"/>
  <c r="G920" i="15" s="1"/>
  <c r="G921" i="15" s="1"/>
  <c r="G922" i="15" s="1"/>
  <c r="G923" i="15" s="1"/>
  <c r="G1047" i="40"/>
  <c r="G1048" i="40" s="1"/>
  <c r="G1049" i="40" s="1"/>
  <c r="G1050" i="40" s="1"/>
  <c r="G1051" i="40" s="1"/>
  <c r="G1052" i="40" s="1"/>
  <c r="G1053" i="40" s="1"/>
  <c r="G1054" i="40" s="1"/>
  <c r="G1055" i="40" s="1"/>
  <c r="G1056" i="40" s="1"/>
  <c r="G1057" i="40" s="1"/>
  <c r="G1058" i="40" s="1"/>
  <c r="G1059" i="40" s="1"/>
  <c r="G1060" i="40" s="1"/>
  <c r="G1061" i="40" s="1"/>
  <c r="G1062" i="40" s="1"/>
  <c r="G1063" i="40" s="1"/>
  <c r="G1064" i="40" s="1"/>
  <c r="G1065" i="40" s="1"/>
  <c r="G1066" i="40" s="1"/>
  <c r="G1067" i="40" s="1"/>
  <c r="G1068" i="40" s="1"/>
  <c r="G1069" i="40" s="1"/>
  <c r="G1070" i="40" s="1"/>
  <c r="G1071" i="40" s="1"/>
  <c r="G1072" i="40" s="1"/>
  <c r="G1073" i="40" s="1"/>
  <c r="G1074" i="40" s="1"/>
  <c r="G1075" i="40" s="1"/>
  <c r="G1076" i="40" s="1"/>
  <c r="G1077" i="40" s="1"/>
  <c r="G1078" i="40" s="1"/>
  <c r="G1079" i="40" s="1"/>
  <c r="G1080" i="40" s="1"/>
  <c r="G1081" i="40" s="1"/>
  <c r="G1082" i="40" s="1"/>
  <c r="G1083" i="40" s="1"/>
  <c r="G1084" i="40" s="1"/>
  <c r="G1085" i="40" s="1"/>
  <c r="G1086" i="40" s="1"/>
  <c r="G855" i="13"/>
  <c r="G856" i="13" s="1"/>
  <c r="G857" i="13" s="1"/>
  <c r="G858" i="13" s="1"/>
  <c r="G859" i="13" s="1"/>
  <c r="G860" i="13" s="1"/>
  <c r="G861" i="13" s="1"/>
  <c r="G862" i="13" s="1"/>
  <c r="G863" i="13" s="1"/>
  <c r="G864" i="13" s="1"/>
  <c r="G865" i="13" s="1"/>
  <c r="G866" i="13" s="1"/>
  <c r="G867" i="13" s="1"/>
  <c r="G868" i="13" s="1"/>
  <c r="G869" i="13" s="1"/>
  <c r="G870" i="13" s="1"/>
  <c r="G871" i="13" s="1"/>
  <c r="G872" i="13" s="1"/>
  <c r="G873" i="13" s="1"/>
  <c r="G874" i="13" s="1"/>
  <c r="G875" i="13" s="1"/>
  <c r="G876" i="13" s="1"/>
  <c r="G877" i="13" s="1"/>
  <c r="G878" i="13" s="1"/>
  <c r="G879" i="13" s="1"/>
  <c r="G880" i="13" s="1"/>
  <c r="G881" i="13" s="1"/>
  <c r="G882" i="13" s="1"/>
  <c r="G883" i="13" s="1"/>
  <c r="G884" i="13" s="1"/>
  <c r="G885" i="13" s="1"/>
  <c r="G886" i="13" s="1"/>
  <c r="G887" i="13" s="1"/>
  <c r="G888" i="13" s="1"/>
  <c r="G889" i="13" s="1"/>
  <c r="G890" i="13" s="1"/>
  <c r="G891" i="13" s="1"/>
  <c r="G892" i="13" s="1"/>
  <c r="G893" i="13" s="1"/>
  <c r="G894" i="13" s="1"/>
  <c r="G895" i="13" s="1"/>
  <c r="G896" i="13" s="1"/>
  <c r="G897" i="13" s="1"/>
  <c r="G851" i="23"/>
  <c r="G852" i="23" s="1"/>
  <c r="G853" i="23" s="1"/>
  <c r="G854" i="23" s="1"/>
  <c r="G855" i="23" s="1"/>
  <c r="G856" i="23" s="1"/>
  <c r="G819" i="47"/>
  <c r="G820" i="47" s="1"/>
  <c r="G821" i="47" s="1"/>
  <c r="G822" i="47" s="1"/>
  <c r="G823" i="47" s="1"/>
  <c r="G824" i="47" s="1"/>
  <c r="G768" i="2"/>
  <c r="G769" i="2" s="1"/>
  <c r="G770" i="2" s="1"/>
  <c r="G681" i="14"/>
  <c r="G682" i="14" s="1"/>
  <c r="G683" i="14" s="1"/>
  <c r="G684" i="14" s="1"/>
  <c r="G685" i="14" s="1"/>
  <c r="G686" i="14" s="1"/>
  <c r="G687" i="14" s="1"/>
  <c r="G688" i="14" s="1"/>
  <c r="G689" i="14" s="1"/>
  <c r="G690" i="14" s="1"/>
  <c r="G691" i="14" s="1"/>
  <c r="G692" i="14" s="1"/>
  <c r="G693" i="14" s="1"/>
  <c r="G694" i="14" s="1"/>
  <c r="G695" i="14" s="1"/>
  <c r="G696" i="14" s="1"/>
  <c r="G697" i="14" s="1"/>
  <c r="G698" i="14" s="1"/>
  <c r="G981" i="22" l="1"/>
  <c r="G982" i="22" s="1"/>
  <c r="G983" i="22" s="1"/>
  <c r="G984" i="22" s="1"/>
  <c r="G985" i="22" s="1"/>
  <c r="G986" i="22" s="1"/>
  <c r="G987" i="22" s="1"/>
  <c r="G988" i="22" s="1"/>
  <c r="G989" i="22" s="1"/>
  <c r="G990" i="22" s="1"/>
  <c r="G991" i="22" s="1"/>
  <c r="G992" i="22" s="1"/>
  <c r="G993" i="22" s="1"/>
  <c r="G994" i="22" s="1"/>
  <c r="G995" i="22" s="1"/>
  <c r="G996" i="22" s="1"/>
  <c r="G997" i="22" s="1"/>
  <c r="G998" i="22" s="1"/>
  <c r="G999" i="22" s="1"/>
  <c r="G981" i="12"/>
  <c r="G982" i="12" s="1"/>
  <c r="G983" i="12" s="1"/>
  <c r="G984" i="12" s="1"/>
  <c r="G985" i="12" s="1"/>
  <c r="G986" i="12" s="1"/>
  <c r="G987" i="12" s="1"/>
  <c r="G988" i="12" s="1"/>
  <c r="G989" i="12" s="1"/>
  <c r="G990" i="12" s="1"/>
  <c r="G991" i="12" s="1"/>
  <c r="G999" i="12" s="1"/>
  <c r="G1000" i="12" s="1"/>
  <c r="G1001" i="12" s="1"/>
  <c r="G1002" i="12" s="1"/>
  <c r="G1003" i="12" s="1"/>
  <c r="G1004" i="12" s="1"/>
  <c r="G1005" i="12" s="1"/>
  <c r="G1006" i="12" s="1"/>
  <c r="G1007" i="12" s="1"/>
  <c r="G1008" i="12" s="1"/>
  <c r="G1009" i="12" s="1"/>
  <c r="G1010" i="12" s="1"/>
  <c r="G1011" i="12" s="1"/>
  <c r="G1012" i="12" s="1"/>
  <c r="G1013" i="12" s="1"/>
  <c r="G1014" i="12" s="1"/>
  <c r="G1015" i="12" s="1"/>
  <c r="G1016" i="12" s="1"/>
  <c r="G1017" i="12" s="1"/>
  <c r="G1018" i="12" s="1"/>
  <c r="G1019" i="12" s="1"/>
  <c r="G1020" i="12" s="1"/>
  <c r="G1021" i="12" s="1"/>
  <c r="G1022" i="12" s="1"/>
  <c r="G1023" i="12" s="1"/>
  <c r="G1024" i="12" s="1"/>
  <c r="G1025" i="12" s="1"/>
  <c r="G1026" i="12" s="1"/>
  <c r="G1027" i="12" s="1"/>
  <c r="G1028" i="12" s="1"/>
  <c r="G1029" i="12" s="1"/>
  <c r="G1030" i="12" s="1"/>
  <c r="G1031" i="12" s="1"/>
  <c r="G1032" i="12" s="1"/>
  <c r="G1033" i="12" s="1"/>
  <c r="G1034" i="12" s="1"/>
  <c r="G1035" i="12" s="1"/>
  <c r="G1036" i="12" s="1"/>
  <c r="G1037" i="12" s="1"/>
  <c r="G1038" i="12" s="1"/>
  <c r="G1039" i="12" s="1"/>
  <c r="G1040" i="12" s="1"/>
  <c r="G1041" i="12" s="1"/>
  <c r="G1042" i="12" s="1"/>
  <c r="G1043" i="12" s="1"/>
  <c r="G1044" i="12" s="1"/>
  <c r="G1045" i="12" s="1"/>
  <c r="G1046" i="12" s="1"/>
  <c r="G1047" i="12" s="1"/>
  <c r="G1048" i="12" s="1"/>
  <c r="G1049" i="12" s="1"/>
  <c r="G1050" i="12" s="1"/>
  <c r="G1051" i="12" s="1"/>
  <c r="G1052" i="12" s="1"/>
  <c r="G1053" i="12" s="1"/>
  <c r="G1054" i="12" s="1"/>
  <c r="G1055" i="12" s="1"/>
  <c r="G1056" i="12" s="1"/>
  <c r="G1057" i="12" s="1"/>
  <c r="G1058" i="12" s="1"/>
  <c r="G1059" i="12" s="1"/>
  <c r="G1060" i="12" s="1"/>
  <c r="G1061" i="12" s="1"/>
  <c r="G1062" i="12" s="1"/>
  <c r="G1063" i="12" s="1"/>
  <c r="G1064" i="12" s="1"/>
  <c r="G1065" i="12" s="1"/>
  <c r="G1066" i="12" s="1"/>
  <c r="G1067" i="12" s="1"/>
  <c r="G1068" i="12" s="1"/>
  <c r="G1069" i="12" s="1"/>
  <c r="G1070" i="12" s="1"/>
  <c r="G1071" i="12" s="1"/>
  <c r="G1072" i="12" s="1"/>
  <c r="G1073" i="12" s="1"/>
  <c r="G1074" i="12" s="1"/>
  <c r="G1075" i="12" s="1"/>
  <c r="G1076" i="12" s="1"/>
  <c r="G1077" i="12" s="1"/>
  <c r="G1078" i="12" s="1"/>
  <c r="G1079" i="12" s="1"/>
  <c r="G1080" i="12" s="1"/>
  <c r="G1081" i="12" s="1"/>
  <c r="G1082" i="12" s="1"/>
  <c r="G1083" i="12" s="1"/>
  <c r="G1084" i="12" s="1"/>
  <c r="G1085" i="12" s="1"/>
  <c r="G1086" i="12" s="1"/>
  <c r="G1087" i="12" s="1"/>
  <c r="G1088" i="12" s="1"/>
  <c r="G1089" i="12" s="1"/>
  <c r="G1090" i="12" s="1"/>
  <c r="G1091" i="12" s="1"/>
  <c r="G1092" i="12" s="1"/>
  <c r="G1093" i="12" s="1"/>
  <c r="G1094" i="12" s="1"/>
  <c r="G1095" i="12" s="1"/>
  <c r="G1096" i="12" s="1"/>
  <c r="G1097" i="12" s="1"/>
  <c r="G1098" i="12" s="1"/>
  <c r="G1099" i="12" s="1"/>
  <c r="G1100" i="12" s="1"/>
  <c r="G1101" i="12" s="1"/>
  <c r="G1102" i="12" s="1"/>
  <c r="G1103" i="12" s="1"/>
  <c r="G1104" i="12" s="1"/>
  <c r="G1105" i="12" s="1"/>
  <c r="G1106" i="12" s="1"/>
  <c r="G1107" i="12" s="1"/>
  <c r="G1108" i="12" s="1"/>
  <c r="G1109" i="12" s="1"/>
  <c r="G1110" i="12" s="1"/>
  <c r="G1111" i="12" s="1"/>
  <c r="G1112" i="12" s="1"/>
  <c r="G1113" i="12" s="1"/>
  <c r="G1114" i="12" s="1"/>
  <c r="G1115" i="12" s="1"/>
  <c r="G1116" i="12" s="1"/>
  <c r="G1117" i="12" s="1"/>
  <c r="G1118" i="12" s="1"/>
  <c r="G1119" i="12" s="1"/>
  <c r="G1120" i="12" s="1"/>
  <c r="G1121" i="12" s="1"/>
  <c r="G1122" i="12" s="1"/>
  <c r="G1123" i="12" s="1"/>
  <c r="G1124" i="12" s="1"/>
  <c r="G1125" i="12" s="1"/>
  <c r="G1126" i="12" s="1"/>
  <c r="G1127" i="12" s="1"/>
  <c r="G1128" i="12" s="1"/>
  <c r="G1129" i="12" s="1"/>
  <c r="G1130" i="12" s="1"/>
  <c r="G1131" i="12" s="1"/>
  <c r="G1132" i="12" s="1"/>
  <c r="G1133" i="12" s="1"/>
  <c r="G1134" i="12" s="1"/>
  <c r="G1135" i="12" s="1"/>
  <c r="G1136" i="12" s="1"/>
  <c r="G1137" i="12" s="1"/>
  <c r="G1138" i="12" s="1"/>
  <c r="G1139" i="12" s="1"/>
  <c r="G1140" i="12" s="1"/>
  <c r="G1141" i="12" s="1"/>
  <c r="G1142" i="12" s="1"/>
  <c r="G1143" i="12" s="1"/>
  <c r="G1144" i="12" s="1"/>
  <c r="G1145" i="12" s="1"/>
  <c r="G1146" i="12" s="1"/>
  <c r="G1147" i="12" s="1"/>
  <c r="G1148" i="12" s="1"/>
  <c r="G1149" i="12" s="1"/>
  <c r="G1150" i="12" s="1"/>
  <c r="G1151" i="12" s="1"/>
  <c r="G1152" i="12" s="1"/>
  <c r="G1153" i="12" s="1"/>
  <c r="G1154" i="12" s="1"/>
  <c r="G1155" i="12" s="1"/>
  <c r="G1156" i="12" s="1"/>
  <c r="G1157" i="12" s="1"/>
  <c r="G1158" i="12" s="1"/>
  <c r="G1159" i="12" s="1"/>
  <c r="G1160" i="12" s="1"/>
  <c r="G1161" i="12" s="1"/>
  <c r="G1162" i="12" s="1"/>
  <c r="G1163" i="12" s="1"/>
  <c r="G1164" i="12" s="1"/>
  <c r="G1165" i="12" s="1"/>
  <c r="G1166" i="12" s="1"/>
  <c r="G1167" i="12" s="1"/>
  <c r="G1168" i="12" s="1"/>
  <c r="G1169" i="12" s="1"/>
  <c r="G1170" i="12" s="1"/>
  <c r="G1171" i="12" s="1"/>
  <c r="G1172" i="12" s="1"/>
  <c r="G1173" i="12" s="1"/>
  <c r="G1174" i="12" s="1"/>
  <c r="G1175" i="12" s="1"/>
  <c r="G1176" i="12" s="1"/>
  <c r="G1177" i="12" s="1"/>
  <c r="G1178" i="12" s="1"/>
  <c r="G1179" i="12" s="1"/>
  <c r="G1180" i="12" s="1"/>
  <c r="G1181" i="12" s="1"/>
  <c r="G1182" i="12" s="1"/>
  <c r="G1183" i="12" s="1"/>
  <c r="G1184" i="12" s="1"/>
  <c r="G1185" i="12" s="1"/>
  <c r="G1186" i="12" s="1"/>
  <c r="G1187" i="12" s="1"/>
  <c r="G1188" i="12" s="1"/>
  <c r="G1189" i="12" s="1"/>
  <c r="G1190" i="12" s="1"/>
  <c r="G1191" i="12" s="1"/>
  <c r="G1192" i="12" s="1"/>
  <c r="G1193" i="12" s="1"/>
  <c r="G1194" i="12" s="1"/>
  <c r="G1195" i="12" s="1"/>
  <c r="G1196" i="12" s="1"/>
  <c r="G1197" i="12" s="1"/>
  <c r="G1198" i="12" s="1"/>
  <c r="G1199" i="12" s="1"/>
  <c r="G1200" i="12" s="1"/>
  <c r="G1201" i="12" s="1"/>
  <c r="G1202" i="12" s="1"/>
  <c r="G1203" i="12" s="1"/>
  <c r="G1204" i="12" s="1"/>
  <c r="G1205" i="12" s="1"/>
  <c r="G1206" i="12" s="1"/>
  <c r="G1207" i="12" s="1"/>
  <c r="G1208" i="12" s="1"/>
  <c r="G1209" i="12" s="1"/>
  <c r="G1210" i="12" s="1"/>
  <c r="G1211" i="12" s="1"/>
  <c r="G1212" i="12" s="1"/>
  <c r="G1213" i="12" s="1"/>
  <c r="G1214" i="12" s="1"/>
  <c r="G1215" i="12" s="1"/>
  <c r="G1216" i="12" s="1"/>
  <c r="G1217" i="12" s="1"/>
  <c r="G1218" i="12" s="1"/>
  <c r="G1219" i="12" s="1"/>
  <c r="G1220" i="12" s="1"/>
  <c r="G1221" i="12" s="1"/>
  <c r="G1222" i="12" s="1"/>
  <c r="G1223" i="12" s="1"/>
  <c r="G1224" i="12" s="1"/>
  <c r="G1225" i="12" s="1"/>
  <c r="G1226" i="12" s="1"/>
  <c r="G1227" i="12" s="1"/>
  <c r="G1228" i="12" s="1"/>
  <c r="G1229" i="12" s="1"/>
  <c r="G1230" i="12" s="1"/>
  <c r="G1231" i="12" s="1"/>
  <c r="G1232" i="12" s="1"/>
  <c r="G1233" i="12" s="1"/>
  <c r="G1234" i="12" s="1"/>
  <c r="G1235" i="12" s="1"/>
  <c r="G1236" i="12" s="1"/>
  <c r="G1237" i="12" s="1"/>
  <c r="G1238" i="12" s="1"/>
  <c r="G1239" i="12" s="1"/>
  <c r="G1240" i="12" s="1"/>
  <c r="G1241" i="12" s="1"/>
  <c r="G1242" i="12" s="1"/>
  <c r="G1243" i="12" s="1"/>
  <c r="G1244" i="12" s="1"/>
  <c r="G1245" i="12" s="1"/>
  <c r="G1246" i="12" s="1"/>
  <c r="G1247" i="12" s="1"/>
  <c r="G1248" i="12" s="1"/>
  <c r="G1249" i="12" s="1"/>
  <c r="G1250" i="12" s="1"/>
  <c r="G1251" i="12" s="1"/>
  <c r="G1252" i="12" s="1"/>
  <c r="G1253" i="12" s="1"/>
  <c r="G1254" i="12" s="1"/>
  <c r="G1255" i="12" s="1"/>
  <c r="G1256" i="12" s="1"/>
  <c r="G1257" i="12" s="1"/>
  <c r="G1258" i="12" s="1"/>
  <c r="G1259" i="12" s="1"/>
  <c r="G1260" i="12" s="1"/>
  <c r="G1261" i="12" s="1"/>
  <c r="G1262" i="12" s="1"/>
  <c r="G1263" i="12" s="1"/>
  <c r="G1264" i="12" s="1"/>
  <c r="G1265" i="12" s="1"/>
  <c r="G1266" i="12" s="1"/>
  <c r="G1267" i="12" s="1"/>
  <c r="G1268" i="12" s="1"/>
  <c r="G1269" i="12" s="1"/>
  <c r="G1270" i="12" s="1"/>
  <c r="G1271" i="12" s="1"/>
  <c r="G1272" i="12" s="1"/>
  <c r="G1273" i="12" s="1"/>
  <c r="G1274" i="12" s="1"/>
  <c r="G1275" i="12" s="1"/>
  <c r="G1276" i="12" s="1"/>
  <c r="G1277" i="12" s="1"/>
  <c r="G1278" i="12" s="1"/>
  <c r="G1279" i="12" s="1"/>
  <c r="G1280" i="12" s="1"/>
  <c r="G1281" i="12" s="1"/>
  <c r="G1282" i="12" s="1"/>
  <c r="G1283" i="12" s="1"/>
  <c r="G1284" i="12" s="1"/>
  <c r="G1285" i="12" s="1"/>
  <c r="G1286" i="12" s="1"/>
  <c r="G1287" i="12" s="1"/>
  <c r="G1288" i="12" s="1"/>
  <c r="G1289" i="12" s="1"/>
  <c r="G1290" i="12" s="1"/>
  <c r="G1291" i="12" s="1"/>
  <c r="G1292" i="12" s="1"/>
  <c r="G1293" i="12" s="1"/>
  <c r="G1294" i="12" s="1"/>
  <c r="G1295" i="12" s="1"/>
  <c r="G1296" i="12" s="1"/>
  <c r="G1297" i="12" s="1"/>
  <c r="G1298" i="12" s="1"/>
  <c r="G1299" i="12" s="1"/>
  <c r="G1300" i="12" s="1"/>
  <c r="G1301" i="12" s="1"/>
  <c r="G1302" i="12" s="1"/>
  <c r="G1303" i="12" s="1"/>
  <c r="G1304" i="12" s="1"/>
  <c r="G1305" i="12" s="1"/>
  <c r="G1306" i="12" s="1"/>
  <c r="G1307" i="12" s="1"/>
  <c r="G1132" i="38"/>
  <c r="G1133" i="38" s="1"/>
  <c r="G1134" i="38" s="1"/>
  <c r="G1135" i="38" s="1"/>
  <c r="G1136" i="38" s="1"/>
  <c r="G1137" i="38" s="1"/>
  <c r="G1138" i="38" s="1"/>
  <c r="G1139" i="38" s="1"/>
  <c r="G940" i="31"/>
  <c r="G941" i="31" s="1"/>
  <c r="G942" i="31" s="1"/>
  <c r="G943" i="31" s="1"/>
  <c r="G944" i="31" s="1"/>
  <c r="G945" i="31" s="1"/>
  <c r="G946" i="31" s="1"/>
  <c r="G947" i="31" s="1"/>
  <c r="G898" i="13"/>
  <c r="G899" i="13" s="1"/>
  <c r="G900" i="13" s="1"/>
  <c r="G901" i="13" s="1"/>
  <c r="G902" i="13" s="1"/>
  <c r="G903" i="13" s="1"/>
  <c r="G904" i="13" s="1"/>
  <c r="G905" i="13" s="1"/>
  <c r="G953" i="34"/>
  <c r="C15" i="49"/>
  <c r="AC15" i="49" s="1"/>
  <c r="G1308" i="12"/>
  <c r="G1309" i="12" s="1"/>
  <c r="G1310" i="12" s="1"/>
  <c r="G1311" i="12" s="1"/>
  <c r="G1312" i="12" s="1"/>
  <c r="G1313" i="12" s="1"/>
  <c r="G1314" i="12" s="1"/>
  <c r="G1315" i="12" s="1"/>
  <c r="G1316" i="12" s="1"/>
  <c r="G1317" i="12" s="1"/>
  <c r="G1318" i="12" s="1"/>
  <c r="G1319" i="12" s="1"/>
  <c r="G924" i="15"/>
  <c r="G925" i="15" s="1"/>
  <c r="G1087" i="40"/>
  <c r="G1088" i="40" s="1"/>
  <c r="G1089" i="40" s="1"/>
  <c r="G1090" i="40" s="1"/>
  <c r="G1091" i="40" s="1"/>
  <c r="G1092" i="40" s="1"/>
  <c r="G1093" i="40" s="1"/>
  <c r="G1094" i="40" s="1"/>
  <c r="G1095" i="40" s="1"/>
  <c r="G1096" i="40" s="1"/>
  <c r="G1097" i="40" s="1"/>
  <c r="G1098" i="40" s="1"/>
  <c r="G1099" i="40" s="1"/>
  <c r="G1100" i="40" s="1"/>
  <c r="G1101" i="40" s="1"/>
  <c r="G857" i="23"/>
  <c r="G858" i="23" s="1"/>
  <c r="G859" i="23" s="1"/>
  <c r="G860" i="23" s="1"/>
  <c r="G861" i="23" s="1"/>
  <c r="G862" i="23" s="1"/>
  <c r="G863" i="23" s="1"/>
  <c r="G864" i="23" s="1"/>
  <c r="G865" i="23" s="1"/>
  <c r="G866" i="23" s="1"/>
  <c r="G867" i="23" s="1"/>
  <c r="G868" i="23" s="1"/>
  <c r="G869" i="23" s="1"/>
  <c r="G870" i="23" s="1"/>
  <c r="G825" i="47"/>
  <c r="G826" i="47" s="1"/>
  <c r="G827" i="47" s="1"/>
  <c r="G828" i="47" s="1"/>
  <c r="G829" i="47" s="1"/>
  <c r="G830" i="47" s="1"/>
  <c r="G831" i="47" s="1"/>
  <c r="G771" i="2"/>
  <c r="G772" i="2" s="1"/>
  <c r="G773" i="2" s="1"/>
  <c r="G774" i="2" s="1"/>
  <c r="G775" i="2" s="1"/>
  <c r="G776" i="2" s="1"/>
  <c r="G777" i="2" s="1"/>
  <c r="G778" i="2" s="1"/>
  <c r="G831" i="3"/>
  <c r="G832" i="3" s="1"/>
  <c r="G833" i="3" s="1"/>
  <c r="G699" i="14"/>
  <c r="G700" i="14" s="1"/>
  <c r="G701" i="14" s="1"/>
  <c r="G702" i="14" s="1"/>
  <c r="G703" i="14" s="1"/>
  <c r="G704" i="14" s="1"/>
  <c r="G705" i="14" s="1"/>
  <c r="G706" i="14" s="1"/>
  <c r="G707" i="14" s="1"/>
  <c r="G708" i="14" s="1"/>
  <c r="G709" i="14" s="1"/>
  <c r="G710" i="14" s="1"/>
  <c r="G711" i="14" s="1"/>
  <c r="G712" i="14" s="1"/>
  <c r="G713" i="14" s="1"/>
  <c r="G714" i="14" s="1"/>
  <c r="G715" i="14" s="1"/>
  <c r="G716" i="14" s="1"/>
  <c r="G717" i="14" s="1"/>
  <c r="G718" i="14" s="1"/>
  <c r="G1000" i="22" l="1"/>
  <c r="G1001" i="22" s="1"/>
  <c r="G1002" i="22" s="1"/>
  <c r="G1003" i="22" s="1"/>
  <c r="G1004" i="22" s="1"/>
  <c r="G1005" i="22" s="1"/>
  <c r="G1006" i="22" s="1"/>
  <c r="G1007" i="22" s="1"/>
  <c r="G1008" i="22" s="1"/>
  <c r="G1009" i="22" s="1"/>
  <c r="G1010" i="22" s="1"/>
  <c r="G1011" i="22" s="1"/>
  <c r="G1012" i="22" s="1"/>
  <c r="G1013" i="22" s="1"/>
  <c r="G1014" i="22" s="1"/>
  <c r="G1015" i="22" s="1"/>
  <c r="G1016" i="22" s="1"/>
  <c r="G1017" i="22" s="1"/>
  <c r="G1018" i="22" s="1"/>
  <c r="G1019" i="22" s="1"/>
  <c r="G1020" i="22" s="1"/>
  <c r="G1021" i="22" s="1"/>
  <c r="G1022" i="22" s="1"/>
  <c r="G1023" i="22" s="1"/>
  <c r="G1024" i="22" s="1"/>
  <c r="G1025" i="22" s="1"/>
  <c r="G1026" i="22" s="1"/>
  <c r="G1027" i="22" s="1"/>
  <c r="G1028" i="22" s="1"/>
  <c r="G1029" i="22" s="1"/>
  <c r="G1030" i="22" s="1"/>
  <c r="G1031" i="22" s="1"/>
  <c r="G1032" i="22" s="1"/>
  <c r="G1033" i="22" s="1"/>
  <c r="G1034" i="22" s="1"/>
  <c r="G1035" i="22" s="1"/>
  <c r="G1036" i="22" s="1"/>
  <c r="G1037" i="22" s="1"/>
  <c r="G1038" i="22" s="1"/>
  <c r="G1039" i="22" s="1"/>
  <c r="G1040" i="22" s="1"/>
  <c r="G1041" i="22" s="1"/>
  <c r="G1042" i="22" s="1"/>
  <c r="G1043" i="22" s="1"/>
  <c r="G1044" i="22" s="1"/>
  <c r="G1045" i="22" s="1"/>
  <c r="G1046" i="22" s="1"/>
  <c r="G1047" i="22" s="1"/>
  <c r="G1048" i="22" s="1"/>
  <c r="G1049" i="22" s="1"/>
  <c r="G1050" i="22" s="1"/>
  <c r="G1051" i="22" s="1"/>
  <c r="G1052" i="22" s="1"/>
  <c r="G1053" i="22" s="1"/>
  <c r="G1054" i="22" s="1"/>
  <c r="G1055" i="22" s="1"/>
  <c r="G1056" i="22" s="1"/>
  <c r="G1057" i="22" s="1"/>
  <c r="G1058" i="22" s="1"/>
  <c r="G1059" i="22" s="1"/>
  <c r="G1060" i="22" s="1"/>
  <c r="G1061" i="22" s="1"/>
  <c r="G1062" i="22" s="1"/>
  <c r="G1063" i="22" s="1"/>
  <c r="G1064" i="22" s="1"/>
  <c r="G1065" i="22" s="1"/>
  <c r="G1066" i="22" s="1"/>
  <c r="G1067" i="22" s="1"/>
  <c r="G1068" i="22" s="1"/>
  <c r="G1069" i="22" s="1"/>
  <c r="G1070" i="22" s="1"/>
  <c r="G1071" i="22" s="1"/>
  <c r="G1072" i="22" s="1"/>
  <c r="G1073" i="22" s="1"/>
  <c r="G1074" i="22" s="1"/>
  <c r="G1075" i="22" s="1"/>
  <c r="G1076" i="22" s="1"/>
  <c r="G1077" i="22" s="1"/>
  <c r="G1078" i="22" s="1"/>
  <c r="G1079" i="22" s="1"/>
  <c r="G1080" i="22" s="1"/>
  <c r="G1081" i="22" s="1"/>
  <c r="G1082" i="22" s="1"/>
  <c r="G1083" i="22" s="1"/>
  <c r="G1084" i="22" s="1"/>
  <c r="G1085" i="22" s="1"/>
  <c r="G1086" i="22" s="1"/>
  <c r="G1087" i="22" s="1"/>
  <c r="G1088" i="22" s="1"/>
  <c r="G1089" i="22" s="1"/>
  <c r="G1090" i="22" s="1"/>
  <c r="G1091" i="22" s="1"/>
  <c r="G1092" i="22" s="1"/>
  <c r="G1093" i="22" s="1"/>
  <c r="G1094" i="22" s="1"/>
  <c r="G1095" i="22" s="1"/>
  <c r="G1096" i="22" s="1"/>
  <c r="G1097" i="22" s="1"/>
  <c r="G1098" i="22" s="1"/>
  <c r="G1099" i="22" s="1"/>
  <c r="G1100" i="22" s="1"/>
  <c r="G1101" i="22" s="1"/>
  <c r="G1102" i="22" s="1"/>
  <c r="G1103" i="22" s="1"/>
  <c r="G1104" i="22" s="1"/>
  <c r="G1105" i="22" s="1"/>
  <c r="G1106" i="22" s="1"/>
  <c r="G1107" i="22" s="1"/>
  <c r="G1108" i="22" s="1"/>
  <c r="G1109" i="22" s="1"/>
  <c r="G1110" i="22" s="1"/>
  <c r="G1111" i="22" s="1"/>
  <c r="G1112" i="22" s="1"/>
  <c r="G1113" i="22" s="1"/>
  <c r="G1114" i="22" s="1"/>
  <c r="G1115" i="22" s="1"/>
  <c r="G1116" i="22" s="1"/>
  <c r="G1117" i="22" s="1"/>
  <c r="G1118" i="22" s="1"/>
  <c r="G1119" i="22" s="1"/>
  <c r="G1120" i="22" s="1"/>
  <c r="G1121" i="22" s="1"/>
  <c r="G1122" i="22" s="1"/>
  <c r="G1123" i="22" s="1"/>
  <c r="G1124" i="22" s="1"/>
  <c r="G1125" i="22" s="1"/>
  <c r="G1126" i="22" s="1"/>
  <c r="G1127" i="22" s="1"/>
  <c r="G1128" i="22" s="1"/>
  <c r="G1129" i="22" s="1"/>
  <c r="G1130" i="22" s="1"/>
  <c r="G1131" i="22" s="1"/>
  <c r="G1132" i="22" s="1"/>
  <c r="G1133" i="22" s="1"/>
  <c r="G1134" i="22" s="1"/>
  <c r="G1135" i="22" s="1"/>
  <c r="G1136" i="22" s="1"/>
  <c r="G1137" i="22" s="1"/>
  <c r="G1138" i="22" s="1"/>
  <c r="G1139" i="22" s="1"/>
  <c r="G1140" i="22" s="1"/>
  <c r="G1141" i="22" s="1"/>
  <c r="G1142" i="22" s="1"/>
  <c r="G1143" i="22" s="1"/>
  <c r="G1144" i="22" s="1"/>
  <c r="G1145" i="22" s="1"/>
  <c r="G1146" i="22" s="1"/>
  <c r="G1147" i="22" s="1"/>
  <c r="G1148" i="22" s="1"/>
  <c r="G1149" i="22" s="1"/>
  <c r="G1150" i="22" s="1"/>
  <c r="G1151" i="22" s="1"/>
  <c r="G1152" i="22" s="1"/>
  <c r="G1153" i="22" s="1"/>
  <c r="G1154" i="22" s="1"/>
  <c r="G1155" i="22" s="1"/>
  <c r="G1156" i="22" s="1"/>
  <c r="G1157" i="22" s="1"/>
  <c r="G1158" i="22" s="1"/>
  <c r="G1159" i="22" s="1"/>
  <c r="G1160" i="22" s="1"/>
  <c r="G1161" i="22" s="1"/>
  <c r="G1162" i="22" s="1"/>
  <c r="G1163" i="22" s="1"/>
  <c r="G1164" i="22" s="1"/>
  <c r="G1165" i="22" s="1"/>
  <c r="G1166" i="22" s="1"/>
  <c r="G1167" i="22" s="1"/>
  <c r="G1168" i="22" s="1"/>
  <c r="G1169" i="22" s="1"/>
  <c r="G1170" i="22" s="1"/>
  <c r="G1171" i="22" s="1"/>
  <c r="G1172" i="22" s="1"/>
  <c r="G1173" i="22" s="1"/>
  <c r="G1174" i="22" s="1"/>
  <c r="G1175" i="22" s="1"/>
  <c r="G1176" i="22" s="1"/>
  <c r="G1177" i="22" s="1"/>
  <c r="G1178" i="22" s="1"/>
  <c r="G1179" i="22" s="1"/>
  <c r="G1180" i="22" s="1"/>
  <c r="G1181" i="22" s="1"/>
  <c r="G1182" i="22" s="1"/>
  <c r="G1183" i="22" s="1"/>
  <c r="G1184" i="22" s="1"/>
  <c r="G1185" i="22" s="1"/>
  <c r="G1186" i="22" s="1"/>
  <c r="G1187" i="22" s="1"/>
  <c r="G1188" i="22" s="1"/>
  <c r="G1189" i="22" s="1"/>
  <c r="G1190" i="22" s="1"/>
  <c r="G1191" i="22" s="1"/>
  <c r="G1192" i="22" s="1"/>
  <c r="G1193" i="22" s="1"/>
  <c r="G1194" i="22" s="1"/>
  <c r="G1195" i="22" s="1"/>
  <c r="G1196" i="22" s="1"/>
  <c r="G1197" i="22" s="1"/>
  <c r="G1198" i="22" s="1"/>
  <c r="G1199" i="22" s="1"/>
  <c r="G1200" i="22" s="1"/>
  <c r="G1201" i="22" s="1"/>
  <c r="G1202" i="22" s="1"/>
  <c r="G1203" i="22" s="1"/>
  <c r="G1204" i="22" s="1"/>
  <c r="G1205" i="22" s="1"/>
  <c r="G1206" i="22" s="1"/>
  <c r="G1207" i="22" s="1"/>
  <c r="G1208" i="22" s="1"/>
  <c r="G1209" i="22" s="1"/>
  <c r="G1210" i="22" s="1"/>
  <c r="G1211" i="22" s="1"/>
  <c r="G1212" i="22" s="1"/>
  <c r="G1213" i="22" s="1"/>
  <c r="G1214" i="22" s="1"/>
  <c r="G1215" i="22" s="1"/>
  <c r="G1216" i="22" s="1"/>
  <c r="G1217" i="22" s="1"/>
  <c r="G1218" i="22" s="1"/>
  <c r="G1219" i="22" s="1"/>
  <c r="G1220" i="22" s="1"/>
  <c r="G1221" i="22" s="1"/>
  <c r="G1222" i="22" s="1"/>
  <c r="G1223" i="22" s="1"/>
  <c r="G1224" i="22" s="1"/>
  <c r="G1225" i="22" s="1"/>
  <c r="G1226" i="22" s="1"/>
  <c r="G1227" i="22" s="1"/>
  <c r="G1228" i="22" s="1"/>
  <c r="G1229" i="22" s="1"/>
  <c r="G1230" i="22" s="1"/>
  <c r="G1231" i="22" s="1"/>
  <c r="G1232" i="22" s="1"/>
  <c r="G1233" i="22" s="1"/>
  <c r="G1234" i="22" s="1"/>
  <c r="G1235" i="22" s="1"/>
  <c r="G1236" i="22" s="1"/>
  <c r="G1237" i="22" s="1"/>
  <c r="G1238" i="22" s="1"/>
  <c r="G1239" i="22" s="1"/>
  <c r="G1240" i="22" s="1"/>
  <c r="G1241" i="22" s="1"/>
  <c r="G1242" i="22" s="1"/>
  <c r="G1243" i="22" s="1"/>
  <c r="G1244" i="22" s="1"/>
  <c r="G1245" i="22" s="1"/>
  <c r="G1246" i="22" s="1"/>
  <c r="G1247" i="22" s="1"/>
  <c r="G1248" i="22" s="1"/>
  <c r="G1249" i="22" s="1"/>
  <c r="G1250" i="22" s="1"/>
  <c r="G1251" i="22" s="1"/>
  <c r="G1252" i="22" s="1"/>
  <c r="G1253" i="22" s="1"/>
  <c r="G1254" i="22" s="1"/>
  <c r="G1255" i="22" s="1"/>
  <c r="G1256" i="22" s="1"/>
  <c r="G1257" i="22" s="1"/>
  <c r="G1258" i="22" s="1"/>
  <c r="G1259" i="22" s="1"/>
  <c r="G1260" i="22" s="1"/>
  <c r="G1261" i="22" s="1"/>
  <c r="G1262" i="22" s="1"/>
  <c r="G1263" i="22" s="1"/>
  <c r="G1264" i="22" s="1"/>
  <c r="G1265" i="22" s="1"/>
  <c r="G1266" i="22" s="1"/>
  <c r="G1267" i="22" s="1"/>
  <c r="G1268" i="22" s="1"/>
  <c r="G1269" i="22" s="1"/>
  <c r="G1270" i="22" s="1"/>
  <c r="G1271" i="22" s="1"/>
  <c r="G1272" i="22" s="1"/>
  <c r="G1273" i="22" s="1"/>
  <c r="G1274" i="22" s="1"/>
  <c r="G1275" i="22" s="1"/>
  <c r="G1276" i="22" s="1"/>
  <c r="G1277" i="22" s="1"/>
  <c r="G1278" i="22" s="1"/>
  <c r="G1279" i="22" s="1"/>
  <c r="G1280" i="22" s="1"/>
  <c r="G1281" i="22" s="1"/>
  <c r="G1282" i="22" s="1"/>
  <c r="G1283" i="22" s="1"/>
  <c r="G1284" i="22" s="1"/>
  <c r="G1285" i="22" s="1"/>
  <c r="G1286" i="22" s="1"/>
  <c r="G1287" i="22" s="1"/>
  <c r="G1288" i="22" s="1"/>
  <c r="G1289" i="22" s="1"/>
  <c r="G1290" i="22" s="1"/>
  <c r="G1291" i="22" s="1"/>
  <c r="G1292" i="22" s="1"/>
  <c r="G1293" i="22" s="1"/>
  <c r="G1294" i="22" s="1"/>
  <c r="G1295" i="22" s="1"/>
  <c r="G1296" i="22" s="1"/>
  <c r="G1297" i="22" s="1"/>
  <c r="G1298" i="22" s="1"/>
  <c r="G1299" i="22" s="1"/>
  <c r="G1300" i="22" s="1"/>
  <c r="G1301" i="22" s="1"/>
  <c r="G1302" i="22" s="1"/>
  <c r="G1303" i="22" s="1"/>
  <c r="G1304" i="22" s="1"/>
  <c r="G1305" i="22" s="1"/>
  <c r="G1306" i="22" s="1"/>
  <c r="G1307" i="22" s="1"/>
  <c r="G1308" i="22" s="1"/>
  <c r="G1309" i="22" s="1"/>
  <c r="G1310" i="22" s="1"/>
  <c r="G1311" i="22" s="1"/>
  <c r="G1312" i="22" s="1"/>
  <c r="G1313" i="22" s="1"/>
  <c r="G1314" i="22" s="1"/>
  <c r="G1140" i="38"/>
  <c r="G1141" i="38" s="1"/>
  <c r="G1142" i="38" s="1"/>
  <c r="G906" i="13"/>
  <c r="G907" i="13" s="1"/>
  <c r="G908" i="13" s="1"/>
  <c r="G909" i="13" s="1"/>
  <c r="G910" i="13" s="1"/>
  <c r="G911" i="13" s="1"/>
  <c r="G912" i="13" s="1"/>
  <c r="G913" i="13" s="1"/>
  <c r="G919" i="13" s="1"/>
  <c r="G920" i="13" s="1"/>
  <c r="G921" i="13" s="1"/>
  <c r="G922" i="13" s="1"/>
  <c r="G923" i="13" s="1"/>
  <c r="G924" i="13" s="1"/>
  <c r="G925" i="13" s="1"/>
  <c r="G926" i="13" s="1"/>
  <c r="G927" i="13" s="1"/>
  <c r="G928" i="13" s="1"/>
  <c r="G929" i="13" s="1"/>
  <c r="G930" i="13" s="1"/>
  <c r="G931" i="13" s="1"/>
  <c r="G932" i="13" s="1"/>
  <c r="G933" i="13" s="1"/>
  <c r="G934" i="13" s="1"/>
  <c r="G935" i="13" s="1"/>
  <c r="G936" i="13" s="1"/>
  <c r="G937" i="13" s="1"/>
  <c r="G938" i="13" s="1"/>
  <c r="G939" i="13" s="1"/>
  <c r="G940" i="13" s="1"/>
  <c r="G941" i="13" s="1"/>
  <c r="G942" i="13" s="1"/>
  <c r="G943" i="13" s="1"/>
  <c r="G944" i="13" s="1"/>
  <c r="G945" i="13" s="1"/>
  <c r="G946" i="13" s="1"/>
  <c r="G947" i="13" s="1"/>
  <c r="G948" i="13" s="1"/>
  <c r="G949" i="13" s="1"/>
  <c r="G950" i="13" s="1"/>
  <c r="G951" i="13" s="1"/>
  <c r="G952" i="13" s="1"/>
  <c r="G953" i="13" s="1"/>
  <c r="G954" i="13" s="1"/>
  <c r="G955" i="13" s="1"/>
  <c r="G956" i="13" s="1"/>
  <c r="G957" i="13" s="1"/>
  <c r="G958" i="13" s="1"/>
  <c r="G959" i="13" s="1"/>
  <c r="G960" i="13" s="1"/>
  <c r="G961" i="13" s="1"/>
  <c r="G962" i="13" s="1"/>
  <c r="G963" i="13" s="1"/>
  <c r="G964" i="13" s="1"/>
  <c r="G965" i="13" s="1"/>
  <c r="G966" i="13" s="1"/>
  <c r="G967" i="13" s="1"/>
  <c r="G968" i="13" s="1"/>
  <c r="G969" i="13" s="1"/>
  <c r="G970" i="13" s="1"/>
  <c r="G971" i="13" s="1"/>
  <c r="G972" i="13" s="1"/>
  <c r="G973" i="13" s="1"/>
  <c r="G974" i="13" s="1"/>
  <c r="G975" i="13" s="1"/>
  <c r="G976" i="13" s="1"/>
  <c r="G977" i="13" s="1"/>
  <c r="G978" i="13" s="1"/>
  <c r="G979" i="13" s="1"/>
  <c r="G980" i="13" s="1"/>
  <c r="G981" i="13" s="1"/>
  <c r="G982" i="13" s="1"/>
  <c r="G983" i="13" s="1"/>
  <c r="G984" i="13" s="1"/>
  <c r="G985" i="13" s="1"/>
  <c r="G986" i="13" s="1"/>
  <c r="G987" i="13" s="1"/>
  <c r="G988" i="13" s="1"/>
  <c r="G989" i="13" s="1"/>
  <c r="G990" i="13" s="1"/>
  <c r="G991" i="13" s="1"/>
  <c r="G992" i="13" s="1"/>
  <c r="G993" i="13" s="1"/>
  <c r="G994" i="13" s="1"/>
  <c r="G995" i="13" s="1"/>
  <c r="G996" i="13" s="1"/>
  <c r="G997" i="13" s="1"/>
  <c r="G998" i="13" s="1"/>
  <c r="G999" i="13" s="1"/>
  <c r="G1000" i="13" s="1"/>
  <c r="G1001" i="13" s="1"/>
  <c r="G1002" i="13" s="1"/>
  <c r="G1003" i="13" s="1"/>
  <c r="G1004" i="13" s="1"/>
  <c r="G1005" i="13" s="1"/>
  <c r="G1006" i="13" s="1"/>
  <c r="G1007" i="13" s="1"/>
  <c r="G1008" i="13" s="1"/>
  <c r="G1009" i="13" s="1"/>
  <c r="G1010" i="13" s="1"/>
  <c r="G1011" i="13" s="1"/>
  <c r="G1012" i="13" s="1"/>
  <c r="G1013" i="13" s="1"/>
  <c r="G1014" i="13" s="1"/>
  <c r="G1015" i="13" s="1"/>
  <c r="G1016" i="13" s="1"/>
  <c r="G1017" i="13" s="1"/>
  <c r="G1018" i="13" s="1"/>
  <c r="G1019" i="13" s="1"/>
  <c r="G1020" i="13" s="1"/>
  <c r="G1021" i="13" s="1"/>
  <c r="G1022" i="13" s="1"/>
  <c r="G1023" i="13" s="1"/>
  <c r="G1024" i="13" s="1"/>
  <c r="G1025" i="13" s="1"/>
  <c r="G1026" i="13" s="1"/>
  <c r="G1027" i="13" s="1"/>
  <c r="G1028" i="13" s="1"/>
  <c r="G1029" i="13" s="1"/>
  <c r="G1030" i="13" s="1"/>
  <c r="G1031" i="13" s="1"/>
  <c r="G1032" i="13" s="1"/>
  <c r="G1033" i="13" s="1"/>
  <c r="G1034" i="13" s="1"/>
  <c r="G1035" i="13" s="1"/>
  <c r="G1036" i="13" s="1"/>
  <c r="G1037" i="13" s="1"/>
  <c r="G1038" i="13" s="1"/>
  <c r="G1039" i="13" s="1"/>
  <c r="G1040" i="13" s="1"/>
  <c r="G1041" i="13" s="1"/>
  <c r="G1042" i="13" s="1"/>
  <c r="G1043" i="13" s="1"/>
  <c r="G1044" i="13" s="1"/>
  <c r="G1045" i="13" s="1"/>
  <c r="G1046" i="13" s="1"/>
  <c r="G1047" i="13" s="1"/>
  <c r="G1048" i="13" s="1"/>
  <c r="G1049" i="13" s="1"/>
  <c r="G1050" i="13" s="1"/>
  <c r="G1051" i="13" s="1"/>
  <c r="G1052" i="13" s="1"/>
  <c r="G1053" i="13" s="1"/>
  <c r="G1054" i="13" s="1"/>
  <c r="G1055" i="13" s="1"/>
  <c r="G1056" i="13" s="1"/>
  <c r="G1057" i="13" s="1"/>
  <c r="G1058" i="13" s="1"/>
  <c r="G1059" i="13" s="1"/>
  <c r="G1060" i="13" s="1"/>
  <c r="G1061" i="13" s="1"/>
  <c r="G1062" i="13" s="1"/>
  <c r="G1063" i="13" s="1"/>
  <c r="G1064" i="13" s="1"/>
  <c r="G1065" i="13" s="1"/>
  <c r="G1066" i="13" s="1"/>
  <c r="G1067" i="13" s="1"/>
  <c r="G1068" i="13" s="1"/>
  <c r="G1069" i="13" s="1"/>
  <c r="G1070" i="13" s="1"/>
  <c r="G1071" i="13" s="1"/>
  <c r="G1072" i="13" s="1"/>
  <c r="G1073" i="13" s="1"/>
  <c r="G1074" i="13" s="1"/>
  <c r="G1075" i="13" s="1"/>
  <c r="G1076" i="13" s="1"/>
  <c r="G1077" i="13" s="1"/>
  <c r="G1078" i="13" s="1"/>
  <c r="G1079" i="13" s="1"/>
  <c r="G1080" i="13" s="1"/>
  <c r="G1081" i="13" s="1"/>
  <c r="G1082" i="13" s="1"/>
  <c r="G1083" i="13" s="1"/>
  <c r="G1084" i="13" s="1"/>
  <c r="G1085" i="13" s="1"/>
  <c r="G1086" i="13" s="1"/>
  <c r="G1087" i="13" s="1"/>
  <c r="G1088" i="13" s="1"/>
  <c r="G1089" i="13" s="1"/>
  <c r="G1090" i="13" s="1"/>
  <c r="G1091" i="13" s="1"/>
  <c r="G1092" i="13" s="1"/>
  <c r="G1093" i="13" s="1"/>
  <c r="G1094" i="13" s="1"/>
  <c r="G1095" i="13" s="1"/>
  <c r="G1096" i="13" s="1"/>
  <c r="G1097" i="13" s="1"/>
  <c r="G1098" i="13" s="1"/>
  <c r="G1099" i="13" s="1"/>
  <c r="G1100" i="13" s="1"/>
  <c r="G1101" i="13" s="1"/>
  <c r="G1102" i="13" s="1"/>
  <c r="G1103" i="13" s="1"/>
  <c r="G1104" i="13" s="1"/>
  <c r="G1105" i="13" s="1"/>
  <c r="G1106" i="13" s="1"/>
  <c r="G1107" i="13" s="1"/>
  <c r="G1108" i="13" s="1"/>
  <c r="G1109" i="13" s="1"/>
  <c r="G1110" i="13" s="1"/>
  <c r="G1111" i="13" s="1"/>
  <c r="G1112" i="13" s="1"/>
  <c r="G1113" i="13" s="1"/>
  <c r="G1114" i="13" s="1"/>
  <c r="G1115" i="13" s="1"/>
  <c r="G1116" i="13" s="1"/>
  <c r="G1117" i="13" s="1"/>
  <c r="G1118" i="13" s="1"/>
  <c r="G1119" i="13" s="1"/>
  <c r="G1120" i="13" s="1"/>
  <c r="G1121" i="13" s="1"/>
  <c r="G1122" i="13" s="1"/>
  <c r="G1123" i="13" s="1"/>
  <c r="G1124" i="13" s="1"/>
  <c r="G1125" i="13" s="1"/>
  <c r="G1126" i="13" s="1"/>
  <c r="G1127" i="13" s="1"/>
  <c r="G1128" i="13" s="1"/>
  <c r="G1129" i="13" s="1"/>
  <c r="G1130" i="13" s="1"/>
  <c r="G1131" i="13" s="1"/>
  <c r="G1132" i="13" s="1"/>
  <c r="G1133" i="13" s="1"/>
  <c r="G1134" i="13" s="1"/>
  <c r="G1135" i="13" s="1"/>
  <c r="G1136" i="13" s="1"/>
  <c r="G1137" i="13" s="1"/>
  <c r="G1138" i="13" s="1"/>
  <c r="G1139" i="13" s="1"/>
  <c r="G1140" i="13" s="1"/>
  <c r="G1141" i="13" s="1"/>
  <c r="G1142" i="13" s="1"/>
  <c r="G1143" i="13" s="1"/>
  <c r="G1144" i="13" s="1"/>
  <c r="G1145" i="13" s="1"/>
  <c r="G1146" i="13" s="1"/>
  <c r="G1147" i="13" s="1"/>
  <c r="G1148" i="13" s="1"/>
  <c r="G1149" i="13" s="1"/>
  <c r="G1150" i="13" s="1"/>
  <c r="G1151" i="13" s="1"/>
  <c r="G1152" i="13" s="1"/>
  <c r="G1153" i="13" s="1"/>
  <c r="G1154" i="13" s="1"/>
  <c r="G1155" i="13" s="1"/>
  <c r="G1156" i="13" s="1"/>
  <c r="G1157" i="13" s="1"/>
  <c r="G1158" i="13" s="1"/>
  <c r="G1159" i="13" s="1"/>
  <c r="G1160" i="13" s="1"/>
  <c r="G1161" i="13" s="1"/>
  <c r="G1162" i="13" s="1"/>
  <c r="G1163" i="13" s="1"/>
  <c r="G1164" i="13" s="1"/>
  <c r="G1165" i="13" s="1"/>
  <c r="G1166" i="13" s="1"/>
  <c r="G1167" i="13" s="1"/>
  <c r="G1168" i="13" s="1"/>
  <c r="G1169" i="13" s="1"/>
  <c r="G1170" i="13" s="1"/>
  <c r="G1171" i="13" s="1"/>
  <c r="G1172" i="13" s="1"/>
  <c r="G1173" i="13" s="1"/>
  <c r="G1174" i="13" s="1"/>
  <c r="G1175" i="13" s="1"/>
  <c r="G1176" i="13" s="1"/>
  <c r="G1177" i="13" s="1"/>
  <c r="G1178" i="13" s="1"/>
  <c r="G1179" i="13" s="1"/>
  <c r="G1180" i="13" s="1"/>
  <c r="G1181" i="13" s="1"/>
  <c r="G1182" i="13" s="1"/>
  <c r="G1183" i="13" s="1"/>
  <c r="G1184" i="13" s="1"/>
  <c r="G1185" i="13" s="1"/>
  <c r="G1186" i="13" s="1"/>
  <c r="G1187" i="13" s="1"/>
  <c r="G1188" i="13" s="1"/>
  <c r="G1189" i="13" s="1"/>
  <c r="G1190" i="13" s="1"/>
  <c r="G1191" i="13" s="1"/>
  <c r="G1192" i="13" s="1"/>
  <c r="G1193" i="13" s="1"/>
  <c r="G1194" i="13" s="1"/>
  <c r="G1195" i="13" s="1"/>
  <c r="G1196" i="13" s="1"/>
  <c r="G1197" i="13" s="1"/>
  <c r="G1198" i="13" s="1"/>
  <c r="G1199" i="13" s="1"/>
  <c r="G1200" i="13" s="1"/>
  <c r="G1201" i="13" s="1"/>
  <c r="G1202" i="13" s="1"/>
  <c r="G1203" i="13" s="1"/>
  <c r="G1204" i="13" s="1"/>
  <c r="G1205" i="13" s="1"/>
  <c r="G1206" i="13" s="1"/>
  <c r="G1207" i="13" s="1"/>
  <c r="G1208" i="13" s="1"/>
  <c r="G1209" i="13" s="1"/>
  <c r="G1210" i="13" s="1"/>
  <c r="G1211" i="13" s="1"/>
  <c r="G1212" i="13" s="1"/>
  <c r="G1213" i="13" s="1"/>
  <c r="G1214" i="13" s="1"/>
  <c r="G1215" i="13" s="1"/>
  <c r="G1216" i="13" s="1"/>
  <c r="G1217" i="13" s="1"/>
  <c r="G1218" i="13" s="1"/>
  <c r="G1219" i="13" s="1"/>
  <c r="G1220" i="13" s="1"/>
  <c r="G1221" i="13" s="1"/>
  <c r="G1222" i="13" s="1"/>
  <c r="G1223" i="13" s="1"/>
  <c r="G1224" i="13" s="1"/>
  <c r="G1225" i="13" s="1"/>
  <c r="G1226" i="13" s="1"/>
  <c r="G1227" i="13" s="1"/>
  <c r="G1228" i="13" s="1"/>
  <c r="G1229" i="13" s="1"/>
  <c r="G1230" i="13" s="1"/>
  <c r="G1231" i="13" s="1"/>
  <c r="G1232" i="13" s="1"/>
  <c r="G1233" i="13" s="1"/>
  <c r="G1234" i="13" s="1"/>
  <c r="G1235" i="13" s="1"/>
  <c r="G1236" i="13" s="1"/>
  <c r="G1237" i="13" s="1"/>
  <c r="G1238" i="13" s="1"/>
  <c r="G1239" i="13" s="1"/>
  <c r="G1240" i="13" s="1"/>
  <c r="G1241" i="13" s="1"/>
  <c r="G1242" i="13" s="1"/>
  <c r="G1243" i="13" s="1"/>
  <c r="G1244" i="13" s="1"/>
  <c r="G1245" i="13" s="1"/>
  <c r="G1246" i="13" s="1"/>
  <c r="G1247" i="13" s="1"/>
  <c r="G1248" i="13" s="1"/>
  <c r="G1249" i="13" s="1"/>
  <c r="G1250" i="13" s="1"/>
  <c r="G1251" i="13" s="1"/>
  <c r="G1252" i="13" s="1"/>
  <c r="G1253" i="13" s="1"/>
  <c r="G1254" i="13" s="1"/>
  <c r="G1255" i="13" s="1"/>
  <c r="G1256" i="13" s="1"/>
  <c r="G1257" i="13" s="1"/>
  <c r="G1258" i="13" s="1"/>
  <c r="G1259" i="13" s="1"/>
  <c r="G1260" i="13" s="1"/>
  <c r="G1261" i="13" s="1"/>
  <c r="G1262" i="13" s="1"/>
  <c r="G1263" i="13" s="1"/>
  <c r="G1264" i="13" s="1"/>
  <c r="G1265" i="13" s="1"/>
  <c r="G1266" i="13" s="1"/>
  <c r="G1267" i="13" s="1"/>
  <c r="G1268" i="13" s="1"/>
  <c r="G1269" i="13" s="1"/>
  <c r="G1270" i="13" s="1"/>
  <c r="G1271" i="13" s="1"/>
  <c r="G1272" i="13" s="1"/>
  <c r="G1273" i="13" s="1"/>
  <c r="G1274" i="13" s="1"/>
  <c r="G1275" i="13" s="1"/>
  <c r="G1276" i="13" s="1"/>
  <c r="G1277" i="13" s="1"/>
  <c r="G1278" i="13" s="1"/>
  <c r="G1279" i="13" s="1"/>
  <c r="G1280" i="13" s="1"/>
  <c r="G1281" i="13" s="1"/>
  <c r="G1282" i="13" s="1"/>
  <c r="G1283" i="13" s="1"/>
  <c r="G1284" i="13" s="1"/>
  <c r="G1285" i="13" s="1"/>
  <c r="G1286" i="13" s="1"/>
  <c r="G1287" i="13" s="1"/>
  <c r="G1288" i="13" s="1"/>
  <c r="G1289" i="13" s="1"/>
  <c r="G1290" i="13" s="1"/>
  <c r="G1291" i="13" s="1"/>
  <c r="G1292" i="13" s="1"/>
  <c r="G1293" i="13" s="1"/>
  <c r="G1294" i="13" s="1"/>
  <c r="G1295" i="13" s="1"/>
  <c r="G1296" i="13" s="1"/>
  <c r="G1297" i="13" s="1"/>
  <c r="G1298" i="13" s="1"/>
  <c r="G1299" i="13" s="1"/>
  <c r="G1300" i="13" s="1"/>
  <c r="G1301" i="13" s="1"/>
  <c r="G1302" i="13" s="1"/>
  <c r="G1303" i="13" s="1"/>
  <c r="G1304" i="13" s="1"/>
  <c r="G948" i="31"/>
  <c r="G949" i="31" s="1"/>
  <c r="G950" i="31" s="1"/>
  <c r="G951" i="31" s="1"/>
  <c r="G952" i="31" s="1"/>
  <c r="G953" i="31" s="1"/>
  <c r="G954" i="31" s="1"/>
  <c r="G955" i="31" s="1"/>
  <c r="G956" i="31" s="1"/>
  <c r="G957" i="31" s="1"/>
  <c r="G958" i="31" s="1"/>
  <c r="G959" i="31" s="1"/>
  <c r="G960" i="31" s="1"/>
  <c r="G961" i="31" s="1"/>
  <c r="G962" i="31" s="1"/>
  <c r="G963" i="31" s="1"/>
  <c r="G964" i="31" s="1"/>
  <c r="G965" i="31" s="1"/>
  <c r="G966" i="31" s="1"/>
  <c r="G967" i="31" s="1"/>
  <c r="G968" i="31" s="1"/>
  <c r="G969" i="31" s="1"/>
  <c r="G970" i="31" s="1"/>
  <c r="G971" i="31" s="1"/>
  <c r="G972" i="31" s="1"/>
  <c r="G973" i="31" s="1"/>
  <c r="G974" i="31" s="1"/>
  <c r="G975" i="31" s="1"/>
  <c r="G976" i="31" s="1"/>
  <c r="G977" i="31" s="1"/>
  <c r="G978" i="31" s="1"/>
  <c r="G979" i="31" s="1"/>
  <c r="G980" i="31" s="1"/>
  <c r="G981" i="31" s="1"/>
  <c r="G982" i="31" s="1"/>
  <c r="G983" i="31" s="1"/>
  <c r="G984" i="31" s="1"/>
  <c r="G985" i="31" s="1"/>
  <c r="G986" i="31" s="1"/>
  <c r="G987" i="31" s="1"/>
  <c r="G988" i="31" s="1"/>
  <c r="G989" i="31" s="1"/>
  <c r="G990" i="31" s="1"/>
  <c r="G991" i="31" s="1"/>
  <c r="G992" i="31" s="1"/>
  <c r="G993" i="31" s="1"/>
  <c r="G994" i="31" s="1"/>
  <c r="G995" i="31" s="1"/>
  <c r="G996" i="31" s="1"/>
  <c r="G997" i="31" s="1"/>
  <c r="G998" i="31" s="1"/>
  <c r="G999" i="31" s="1"/>
  <c r="G1000" i="31" s="1"/>
  <c r="G1001" i="31" s="1"/>
  <c r="G1002" i="31" s="1"/>
  <c r="G1003" i="31" s="1"/>
  <c r="G1004" i="31" s="1"/>
  <c r="G1005" i="31" s="1"/>
  <c r="G1006" i="31" s="1"/>
  <c r="G1007" i="31" s="1"/>
  <c r="G1008" i="31" s="1"/>
  <c r="G1009" i="31" s="1"/>
  <c r="G1010" i="31" s="1"/>
  <c r="G1011" i="31" s="1"/>
  <c r="G1012" i="31" s="1"/>
  <c r="G1013" i="31" s="1"/>
  <c r="G1014" i="31" s="1"/>
  <c r="G1015" i="31" s="1"/>
  <c r="G1016" i="31" s="1"/>
  <c r="G1017" i="31" s="1"/>
  <c r="G1018" i="31" s="1"/>
  <c r="G1019" i="31" s="1"/>
  <c r="G1020" i="31" s="1"/>
  <c r="G1021" i="31" s="1"/>
  <c r="G1022" i="31" s="1"/>
  <c r="G1023" i="31" s="1"/>
  <c r="G1024" i="31" s="1"/>
  <c r="G1025" i="31" s="1"/>
  <c r="G1026" i="31" s="1"/>
  <c r="G1027" i="31" s="1"/>
  <c r="G1028" i="31" s="1"/>
  <c r="G1029" i="31" s="1"/>
  <c r="G1030" i="31" s="1"/>
  <c r="G1031" i="31" s="1"/>
  <c r="G1032" i="31" s="1"/>
  <c r="G1033" i="31" s="1"/>
  <c r="G1034" i="31" s="1"/>
  <c r="G1035" i="31" s="1"/>
  <c r="G1036" i="31" s="1"/>
  <c r="G1037" i="31" s="1"/>
  <c r="G1038" i="31" s="1"/>
  <c r="G1039" i="31" s="1"/>
  <c r="G1040" i="31" s="1"/>
  <c r="G1041" i="31" s="1"/>
  <c r="G1042" i="31" s="1"/>
  <c r="G1043" i="31" s="1"/>
  <c r="G1044" i="31" s="1"/>
  <c r="G1045" i="31" s="1"/>
  <c r="G1046" i="31" s="1"/>
  <c r="G1047" i="31" s="1"/>
  <c r="G1048" i="31" s="1"/>
  <c r="G1049" i="31" s="1"/>
  <c r="G1050" i="31" s="1"/>
  <c r="G1051" i="31" s="1"/>
  <c r="G1052" i="31" s="1"/>
  <c r="G1053" i="31" s="1"/>
  <c r="G1054" i="31" s="1"/>
  <c r="G1055" i="31" s="1"/>
  <c r="G1056" i="31" s="1"/>
  <c r="G1057" i="31" s="1"/>
  <c r="G1058" i="31" s="1"/>
  <c r="G1059" i="31" s="1"/>
  <c r="G1060" i="31" s="1"/>
  <c r="G1061" i="31" s="1"/>
  <c r="G1062" i="31" s="1"/>
  <c r="G1063" i="31" s="1"/>
  <c r="G1064" i="31" s="1"/>
  <c r="G1065" i="31" s="1"/>
  <c r="G1066" i="31" s="1"/>
  <c r="G1067" i="31" s="1"/>
  <c r="G1068" i="31" s="1"/>
  <c r="G1069" i="31" s="1"/>
  <c r="G1070" i="31" s="1"/>
  <c r="G1071" i="31" s="1"/>
  <c r="G1072" i="31" s="1"/>
  <c r="G1073" i="31" s="1"/>
  <c r="G1074" i="31" s="1"/>
  <c r="G1075" i="31" s="1"/>
  <c r="G1076" i="31" s="1"/>
  <c r="G1077" i="31" s="1"/>
  <c r="G1078" i="31" s="1"/>
  <c r="G1079" i="31" s="1"/>
  <c r="G1080" i="31" s="1"/>
  <c r="G1081" i="31" s="1"/>
  <c r="G1082" i="31" s="1"/>
  <c r="G1083" i="31" s="1"/>
  <c r="G1084" i="31" s="1"/>
  <c r="G1085" i="31" s="1"/>
  <c r="G1086" i="31" s="1"/>
  <c r="G1087" i="31" s="1"/>
  <c r="G1088" i="31" s="1"/>
  <c r="G1089" i="31" s="1"/>
  <c r="G1090" i="31" s="1"/>
  <c r="G1091" i="31" s="1"/>
  <c r="G1092" i="31" s="1"/>
  <c r="G1093" i="31" s="1"/>
  <c r="G1094" i="31" s="1"/>
  <c r="G1095" i="31" s="1"/>
  <c r="G1096" i="31" s="1"/>
  <c r="G1097" i="31" s="1"/>
  <c r="G1098" i="31" s="1"/>
  <c r="G1099" i="31" s="1"/>
  <c r="G1100" i="31" s="1"/>
  <c r="G1101" i="31" s="1"/>
  <c r="G1102" i="31" s="1"/>
  <c r="G1103" i="31" s="1"/>
  <c r="G1104" i="31" s="1"/>
  <c r="G1105" i="31" s="1"/>
  <c r="G1106" i="31" s="1"/>
  <c r="G1107" i="31" s="1"/>
  <c r="G1108" i="31" s="1"/>
  <c r="G1109" i="31" s="1"/>
  <c r="G1110" i="31" s="1"/>
  <c r="G1111" i="31" s="1"/>
  <c r="G1112" i="31" s="1"/>
  <c r="G1113" i="31" s="1"/>
  <c r="G1114" i="31" s="1"/>
  <c r="G1115" i="31" s="1"/>
  <c r="G1116" i="31" s="1"/>
  <c r="G1117" i="31" s="1"/>
  <c r="G1118" i="31" s="1"/>
  <c r="G1119" i="31" s="1"/>
  <c r="G1120" i="31" s="1"/>
  <c r="G1121" i="31" s="1"/>
  <c r="G1122" i="31" s="1"/>
  <c r="G1123" i="31" s="1"/>
  <c r="G1124" i="31" s="1"/>
  <c r="G1125" i="31" s="1"/>
  <c r="G1126" i="31" s="1"/>
  <c r="G1127" i="31" s="1"/>
  <c r="G1128" i="31" s="1"/>
  <c r="G1129" i="31" s="1"/>
  <c r="G1130" i="31" s="1"/>
  <c r="G1131" i="31" s="1"/>
  <c r="G1132" i="31" s="1"/>
  <c r="G1133" i="31" s="1"/>
  <c r="G1134" i="31" s="1"/>
  <c r="G1135" i="31" s="1"/>
  <c r="G1136" i="31" s="1"/>
  <c r="G1137" i="31" s="1"/>
  <c r="G1138" i="31" s="1"/>
  <c r="G1139" i="31" s="1"/>
  <c r="G1140" i="31" s="1"/>
  <c r="G1141" i="31" s="1"/>
  <c r="G1142" i="31" s="1"/>
  <c r="G1143" i="31" s="1"/>
  <c r="G1144" i="31" s="1"/>
  <c r="G1145" i="31" s="1"/>
  <c r="G1146" i="31" s="1"/>
  <c r="G1147" i="31" s="1"/>
  <c r="G1148" i="31" s="1"/>
  <c r="G1149" i="31" s="1"/>
  <c r="G1150" i="31" s="1"/>
  <c r="G1151" i="31" s="1"/>
  <c r="G1152" i="31" s="1"/>
  <c r="G1153" i="31" s="1"/>
  <c r="G1154" i="31" s="1"/>
  <c r="G1155" i="31" s="1"/>
  <c r="G1156" i="31" s="1"/>
  <c r="G1157" i="31" s="1"/>
  <c r="G1158" i="31" s="1"/>
  <c r="G1159" i="31" s="1"/>
  <c r="G1160" i="31" s="1"/>
  <c r="G1161" i="31" s="1"/>
  <c r="G1162" i="31" s="1"/>
  <c r="G1163" i="31" s="1"/>
  <c r="G1164" i="31" s="1"/>
  <c r="G1165" i="31" s="1"/>
  <c r="G1166" i="31" s="1"/>
  <c r="G1167" i="31" s="1"/>
  <c r="G1168" i="31" s="1"/>
  <c r="G1169" i="31" s="1"/>
  <c r="G1170" i="31" s="1"/>
  <c r="G1171" i="31" s="1"/>
  <c r="G1172" i="31" s="1"/>
  <c r="G1173" i="31" s="1"/>
  <c r="G1174" i="31" s="1"/>
  <c r="G1175" i="31" s="1"/>
  <c r="G1176" i="31" s="1"/>
  <c r="G1177" i="31" s="1"/>
  <c r="G1178" i="31" s="1"/>
  <c r="G1179" i="31" s="1"/>
  <c r="G1180" i="31" s="1"/>
  <c r="G1181" i="31" s="1"/>
  <c r="G1182" i="31" s="1"/>
  <c r="G1183" i="31" s="1"/>
  <c r="G1184" i="31" s="1"/>
  <c r="G1185" i="31" s="1"/>
  <c r="G1186" i="31" s="1"/>
  <c r="G1187" i="31" s="1"/>
  <c r="G1188" i="31" s="1"/>
  <c r="G1189" i="31" s="1"/>
  <c r="G1190" i="31" s="1"/>
  <c r="G1191" i="31" s="1"/>
  <c r="G1192" i="31" s="1"/>
  <c r="G1193" i="31" s="1"/>
  <c r="G1194" i="31" s="1"/>
  <c r="G1195" i="31" s="1"/>
  <c r="G1196" i="31" s="1"/>
  <c r="G1197" i="31" s="1"/>
  <c r="G1198" i="31" s="1"/>
  <c r="G1199" i="31" s="1"/>
  <c r="G1200" i="31" s="1"/>
  <c r="G1201" i="31" s="1"/>
  <c r="G1202" i="31" s="1"/>
  <c r="G1203" i="31" s="1"/>
  <c r="G1204" i="31" s="1"/>
  <c r="G1205" i="31" s="1"/>
  <c r="G1206" i="31" s="1"/>
  <c r="G1207" i="31" s="1"/>
  <c r="G1208" i="31" s="1"/>
  <c r="G1209" i="31" s="1"/>
  <c r="G1210" i="31" s="1"/>
  <c r="G1211" i="31" s="1"/>
  <c r="G1212" i="31" s="1"/>
  <c r="G1213" i="31" s="1"/>
  <c r="G1214" i="31" s="1"/>
  <c r="G1215" i="31" s="1"/>
  <c r="G1216" i="31" s="1"/>
  <c r="G1217" i="31" s="1"/>
  <c r="G1218" i="31" s="1"/>
  <c r="G1219" i="31" s="1"/>
  <c r="G1220" i="31" s="1"/>
  <c r="G1221" i="31" s="1"/>
  <c r="G1222" i="31" s="1"/>
  <c r="G1223" i="31" s="1"/>
  <c r="G1224" i="31" s="1"/>
  <c r="G1225" i="31" s="1"/>
  <c r="G1226" i="31" s="1"/>
  <c r="G1227" i="31" s="1"/>
  <c r="G1228" i="31" s="1"/>
  <c r="G1229" i="31" s="1"/>
  <c r="G1230" i="31" s="1"/>
  <c r="G1231" i="31" s="1"/>
  <c r="G1232" i="31" s="1"/>
  <c r="G1233" i="31" s="1"/>
  <c r="G1234" i="31" s="1"/>
  <c r="G1235" i="31" s="1"/>
  <c r="G1236" i="31" s="1"/>
  <c r="G1237" i="31" s="1"/>
  <c r="G1238" i="31" s="1"/>
  <c r="G1239" i="31" s="1"/>
  <c r="G1240" i="31" s="1"/>
  <c r="G1241" i="31" s="1"/>
  <c r="G1242" i="31" s="1"/>
  <c r="G1243" i="31" s="1"/>
  <c r="G1244" i="31" s="1"/>
  <c r="G1245" i="31" s="1"/>
  <c r="G1246" i="31" s="1"/>
  <c r="G1247" i="31" s="1"/>
  <c r="G1248" i="31" s="1"/>
  <c r="G1249" i="31" s="1"/>
  <c r="G1250" i="31" s="1"/>
  <c r="G1251" i="31" s="1"/>
  <c r="G1252" i="31" s="1"/>
  <c r="G1253" i="31" s="1"/>
  <c r="G1254" i="31" s="1"/>
  <c r="G1255" i="31" s="1"/>
  <c r="G1256" i="31" s="1"/>
  <c r="G1257" i="31" s="1"/>
  <c r="G1258" i="31" s="1"/>
  <c r="G1259" i="31" s="1"/>
  <c r="G1260" i="31" s="1"/>
  <c r="G1261" i="31" s="1"/>
  <c r="G1262" i="31" s="1"/>
  <c r="G1263" i="31" s="1"/>
  <c r="G1264" i="31" s="1"/>
  <c r="G1265" i="31" s="1"/>
  <c r="G1266" i="31" s="1"/>
  <c r="G1267" i="31" s="1"/>
  <c r="G1268" i="31" s="1"/>
  <c r="G1269" i="31" s="1"/>
  <c r="G1270" i="31" s="1"/>
  <c r="G1271" i="31" s="1"/>
  <c r="G1272" i="31" s="1"/>
  <c r="G1273" i="31" s="1"/>
  <c r="G1274" i="31" s="1"/>
  <c r="G1275" i="31" s="1"/>
  <c r="G1276" i="31" s="1"/>
  <c r="G1277" i="31" s="1"/>
  <c r="G1278" i="31" s="1"/>
  <c r="G1279" i="31" s="1"/>
  <c r="G1280" i="31" s="1"/>
  <c r="G1281" i="31" s="1"/>
  <c r="G1282" i="31" s="1"/>
  <c r="G1283" i="31" s="1"/>
  <c r="G1284" i="31" s="1"/>
  <c r="G1285" i="31" s="1"/>
  <c r="G1286" i="31" s="1"/>
  <c r="G1287" i="31" s="1"/>
  <c r="G1288" i="31" s="1"/>
  <c r="G1289" i="31" s="1"/>
  <c r="G1290" i="31" s="1"/>
  <c r="G1291" i="31" s="1"/>
  <c r="G1292" i="31" s="1"/>
  <c r="G1293" i="31" s="1"/>
  <c r="G1294" i="31" s="1"/>
  <c r="G1295" i="31" s="1"/>
  <c r="G1296" i="31" s="1"/>
  <c r="G1297" i="31" s="1"/>
  <c r="G1298" i="31" s="1"/>
  <c r="G1299" i="31" s="1"/>
  <c r="G1300" i="31" s="1"/>
  <c r="G1301" i="31" s="1"/>
  <c r="G1302" i="31" s="1"/>
  <c r="G1303" i="31" s="1"/>
  <c r="G1304" i="31" s="1"/>
  <c r="G1305" i="31" s="1"/>
  <c r="G1306" i="31" s="1"/>
  <c r="G1307" i="31" s="1"/>
  <c r="G954" i="34"/>
  <c r="G955" i="34" s="1"/>
  <c r="G956" i="34" s="1"/>
  <c r="G957" i="34" s="1"/>
  <c r="C26" i="49"/>
  <c r="AC26" i="49" s="1"/>
  <c r="G1315" i="22"/>
  <c r="G1316" i="22" s="1"/>
  <c r="G1317" i="22" s="1"/>
  <c r="G1318" i="22" s="1"/>
  <c r="G1319" i="22" s="1"/>
  <c r="G1320" i="22" s="1"/>
  <c r="G1321" i="22" s="1"/>
  <c r="G1322" i="22" s="1"/>
  <c r="G1323" i="22" s="1"/>
  <c r="G1324" i="22" s="1"/>
  <c r="G1325" i="22" s="1"/>
  <c r="G1326" i="22" s="1"/>
  <c r="G1327" i="22" s="1"/>
  <c r="G1328" i="22" s="1"/>
  <c r="C34" i="49"/>
  <c r="AC34" i="49" s="1"/>
  <c r="G1308" i="31"/>
  <c r="G1309" i="31" s="1"/>
  <c r="G1310" i="31" s="1"/>
  <c r="G1311" i="31" s="1"/>
  <c r="G1312" i="31" s="1"/>
  <c r="G1313" i="31" s="1"/>
  <c r="G1314" i="31" s="1"/>
  <c r="C16" i="49"/>
  <c r="AC16" i="49" s="1"/>
  <c r="G1305" i="13"/>
  <c r="G1306" i="13" s="1"/>
  <c r="G1307" i="13" s="1"/>
  <c r="G1308" i="13" s="1"/>
  <c r="G1309" i="13" s="1"/>
  <c r="G1310" i="13" s="1"/>
  <c r="G1311" i="13" s="1"/>
  <c r="G1312" i="13" s="1"/>
  <c r="G1313" i="13" s="1"/>
  <c r="G1314" i="13" s="1"/>
  <c r="G1315" i="13" s="1"/>
  <c r="G1316" i="13" s="1"/>
  <c r="G1317" i="13" s="1"/>
  <c r="G1318" i="13" s="1"/>
  <c r="G1319" i="13" s="1"/>
  <c r="G1320" i="13" s="1"/>
  <c r="G1321" i="13" s="1"/>
  <c r="G1322" i="13" s="1"/>
  <c r="G926" i="15"/>
  <c r="G927" i="15" s="1"/>
  <c r="G928" i="15" s="1"/>
  <c r="G929" i="15" s="1"/>
  <c r="G930" i="15" s="1"/>
  <c r="G931" i="15" s="1"/>
  <c r="G932" i="15" s="1"/>
  <c r="G933" i="15" s="1"/>
  <c r="G934" i="15" s="1"/>
  <c r="G935" i="15" s="1"/>
  <c r="G936" i="15" s="1"/>
  <c r="G937" i="15" s="1"/>
  <c r="G938" i="15" s="1"/>
  <c r="G939" i="15" s="1"/>
  <c r="G1102" i="40"/>
  <c r="G1103" i="40" s="1"/>
  <c r="G1104" i="40" s="1"/>
  <c r="G1105" i="40" s="1"/>
  <c r="G1106" i="40" s="1"/>
  <c r="G1107" i="40" s="1"/>
  <c r="G1108" i="40" s="1"/>
  <c r="G1109" i="40" s="1"/>
  <c r="G1110" i="40" s="1"/>
  <c r="G1111" i="40" s="1"/>
  <c r="G1112" i="40" s="1"/>
  <c r="G1113" i="40" s="1"/>
  <c r="G1114" i="40" s="1"/>
  <c r="G1115" i="40" s="1"/>
  <c r="G1116" i="40" s="1"/>
  <c r="G1117" i="40"/>
  <c r="G871" i="23"/>
  <c r="G872" i="23" s="1"/>
  <c r="G873" i="23" s="1"/>
  <c r="G874" i="23" s="1"/>
  <c r="G875" i="23" s="1"/>
  <c r="G876" i="23" s="1"/>
  <c r="G877" i="23" s="1"/>
  <c r="G878" i="23" s="1"/>
  <c r="G879" i="23" s="1"/>
  <c r="G880" i="23" s="1"/>
  <c r="G881" i="23" s="1"/>
  <c r="G779" i="2"/>
  <c r="G780" i="2" s="1"/>
  <c r="G781" i="2" s="1"/>
  <c r="G782" i="2" s="1"/>
  <c r="G783" i="2" s="1"/>
  <c r="G784" i="2" s="1"/>
  <c r="G785" i="2" s="1"/>
  <c r="G786" i="2" s="1"/>
  <c r="G787" i="2" s="1"/>
  <c r="G788" i="2" s="1"/>
  <c r="G789" i="2" s="1"/>
  <c r="G790" i="2" s="1"/>
  <c r="G791" i="2" s="1"/>
  <c r="G792" i="2" s="1"/>
  <c r="G793" i="2" s="1"/>
  <c r="G794" i="2" s="1"/>
  <c r="G795" i="2" s="1"/>
  <c r="G796" i="2" s="1"/>
  <c r="G797" i="2" s="1"/>
  <c r="G798" i="2" s="1"/>
  <c r="G799" i="2" s="1"/>
  <c r="G800" i="2" s="1"/>
  <c r="G801" i="2" s="1"/>
  <c r="G802" i="2" s="1"/>
  <c r="G803" i="2" s="1"/>
  <c r="G804" i="2" s="1"/>
  <c r="G805" i="2" s="1"/>
  <c r="G806" i="2" s="1"/>
  <c r="G807" i="2" s="1"/>
  <c r="G808" i="2" s="1"/>
  <c r="G809" i="2" s="1"/>
  <c r="G810" i="2" s="1"/>
  <c r="G811" i="2" s="1"/>
  <c r="G812" i="2" s="1"/>
  <c r="G813" i="2" s="1"/>
  <c r="G814" i="2" s="1"/>
  <c r="G815" i="2" s="1"/>
  <c r="G816" i="2" s="1"/>
  <c r="G817" i="2" s="1"/>
  <c r="G818" i="2" s="1"/>
  <c r="G819" i="2" s="1"/>
  <c r="G820" i="2" s="1"/>
  <c r="G821" i="2" s="1"/>
  <c r="G822" i="2" s="1"/>
  <c r="G823" i="2" s="1"/>
  <c r="G824" i="2" s="1"/>
  <c r="G825" i="2" s="1"/>
  <c r="G826" i="2" s="1"/>
  <c r="G827" i="2" s="1"/>
  <c r="G828" i="2" s="1"/>
  <c r="G829" i="2" s="1"/>
  <c r="G830" i="2" s="1"/>
  <c r="G831" i="2" s="1"/>
  <c r="G832" i="2" s="1"/>
  <c r="G833" i="2" s="1"/>
  <c r="G834" i="2" s="1"/>
  <c r="G835" i="2" s="1"/>
  <c r="G836" i="2" s="1"/>
  <c r="G837" i="2" s="1"/>
  <c r="G838" i="2" s="1"/>
  <c r="G839" i="2" s="1"/>
  <c r="G840" i="2" s="1"/>
  <c r="G841" i="2" s="1"/>
  <c r="G842" i="2" s="1"/>
  <c r="G843" i="2" s="1"/>
  <c r="G844" i="2" s="1"/>
  <c r="G845" i="2" s="1"/>
  <c r="G846" i="2" s="1"/>
  <c r="G847" i="2" s="1"/>
  <c r="G848" i="2" s="1"/>
  <c r="G849" i="2" s="1"/>
  <c r="G850" i="2" s="1"/>
  <c r="G851" i="2" s="1"/>
  <c r="G852" i="2" s="1"/>
  <c r="G853" i="2" s="1"/>
  <c r="G854" i="2" s="1"/>
  <c r="G855" i="2" s="1"/>
  <c r="G856" i="2" s="1"/>
  <c r="G857" i="2" s="1"/>
  <c r="G858" i="2" s="1"/>
  <c r="G859" i="2" s="1"/>
  <c r="G860" i="2" s="1"/>
  <c r="G861" i="2" s="1"/>
  <c r="G862" i="2" s="1"/>
  <c r="G863" i="2" s="1"/>
  <c r="G864" i="2" s="1"/>
  <c r="G865" i="2" s="1"/>
  <c r="G866" i="2" s="1"/>
  <c r="G867" i="2" s="1"/>
  <c r="G868" i="2" s="1"/>
  <c r="G869" i="2" s="1"/>
  <c r="G870" i="2" s="1"/>
  <c r="G871" i="2" s="1"/>
  <c r="G872" i="2" s="1"/>
  <c r="G832" i="47"/>
  <c r="G833" i="47" s="1"/>
  <c r="G834" i="47" s="1"/>
  <c r="G835" i="47" s="1"/>
  <c r="G836" i="47" s="1"/>
  <c r="G837" i="47" s="1"/>
  <c r="G838" i="47" s="1"/>
  <c r="G839" i="47" s="1"/>
  <c r="G840" i="47" s="1"/>
  <c r="G841" i="47" s="1"/>
  <c r="G842" i="47" s="1"/>
  <c r="G843" i="47" s="1"/>
  <c r="G844" i="47" s="1"/>
  <c r="G845" i="47" s="1"/>
  <c r="G846" i="47" s="1"/>
  <c r="G847" i="47" s="1"/>
  <c r="G848" i="47" s="1"/>
  <c r="G849" i="47" s="1"/>
  <c r="G850" i="47" s="1"/>
  <c r="G851" i="47" s="1"/>
  <c r="G852" i="47" s="1"/>
  <c r="G853" i="47" s="1"/>
  <c r="G854" i="47" s="1"/>
  <c r="G855" i="47" s="1"/>
  <c r="G856" i="47" s="1"/>
  <c r="G857" i="47" s="1"/>
  <c r="G858" i="47" s="1"/>
  <c r="G859" i="47" s="1"/>
  <c r="G860" i="47" s="1"/>
  <c r="G861" i="47" s="1"/>
  <c r="G862" i="47" s="1"/>
  <c r="G863" i="47" s="1"/>
  <c r="G864" i="47" s="1"/>
  <c r="G865" i="47" s="1"/>
  <c r="G866" i="47" s="1"/>
  <c r="G867" i="47" s="1"/>
  <c r="G868" i="47" s="1"/>
  <c r="G834" i="3"/>
  <c r="G835" i="3" s="1"/>
  <c r="G836" i="3" s="1"/>
  <c r="G837" i="3" s="1"/>
  <c r="G838" i="3" s="1"/>
  <c r="G839" i="3" s="1"/>
  <c r="G840" i="3" s="1"/>
  <c r="G719" i="14"/>
  <c r="G720" i="14" s="1"/>
  <c r="G721" i="14" s="1"/>
  <c r="G722" i="14" s="1"/>
  <c r="G723" i="14" s="1"/>
  <c r="G724" i="14" s="1"/>
  <c r="G725" i="14" s="1"/>
  <c r="G726" i="14" s="1"/>
  <c r="G727" i="14" s="1"/>
  <c r="G728" i="14" s="1"/>
  <c r="G729" i="14" s="1"/>
  <c r="G730" i="14" s="1"/>
  <c r="G731" i="14" s="1"/>
  <c r="G732" i="14" s="1"/>
  <c r="G733" i="14" s="1"/>
  <c r="G734" i="14" s="1"/>
  <c r="G735" i="14" s="1"/>
  <c r="G736" i="14" s="1"/>
  <c r="G737" i="14" s="1"/>
  <c r="G738" i="14" s="1"/>
  <c r="G739" i="14" s="1"/>
  <c r="G740" i="14" s="1"/>
  <c r="G741" i="14" s="1"/>
  <c r="G742" i="14" s="1"/>
  <c r="G743" i="14" s="1"/>
  <c r="G744" i="14" s="1"/>
  <c r="G745" i="14" s="1"/>
  <c r="G746" i="14" s="1"/>
  <c r="G747" i="14" s="1"/>
  <c r="G748" i="14" s="1"/>
  <c r="G749" i="14" s="1"/>
  <c r="G750" i="14" s="1"/>
  <c r="G751" i="14" s="1"/>
  <c r="G752" i="14" s="1"/>
  <c r="G753" i="14" s="1"/>
  <c r="G754" i="14" s="1"/>
  <c r="G755" i="14" s="1"/>
  <c r="G756" i="14" s="1"/>
  <c r="G757" i="14" s="1"/>
  <c r="G758" i="14" s="1"/>
  <c r="G1143" i="38" l="1"/>
  <c r="G1144" i="38" s="1"/>
  <c r="G1145" i="38" s="1"/>
  <c r="G1146" i="38" s="1"/>
  <c r="G1147" i="38" s="1"/>
  <c r="G1148" i="38" s="1"/>
  <c r="G1149" i="38" s="1"/>
  <c r="G1150" i="38" s="1"/>
  <c r="G1151" i="38" s="1"/>
  <c r="G958" i="34"/>
  <c r="G967" i="34" s="1"/>
  <c r="G968" i="34" s="1"/>
  <c r="G969" i="34" s="1"/>
  <c r="G970" i="34" s="1"/>
  <c r="G971" i="34" s="1"/>
  <c r="G972" i="34" s="1"/>
  <c r="G973" i="34" s="1"/>
  <c r="G974" i="34" s="1"/>
  <c r="G975" i="34" s="1"/>
  <c r="G976" i="34" s="1"/>
  <c r="G977" i="34" s="1"/>
  <c r="G978" i="34" s="1"/>
  <c r="G979" i="34" s="1"/>
  <c r="G980" i="34" s="1"/>
  <c r="G981" i="34" s="1"/>
  <c r="G982" i="34" s="1"/>
  <c r="G983" i="34" s="1"/>
  <c r="G984" i="34" s="1"/>
  <c r="G985" i="34" s="1"/>
  <c r="G986" i="34" s="1"/>
  <c r="G987" i="34" s="1"/>
  <c r="G988" i="34" s="1"/>
  <c r="G989" i="34" s="1"/>
  <c r="G990" i="34" s="1"/>
  <c r="G991" i="34" s="1"/>
  <c r="G992" i="34" s="1"/>
  <c r="G993" i="34" s="1"/>
  <c r="G994" i="34" s="1"/>
  <c r="G995" i="34" s="1"/>
  <c r="G996" i="34" s="1"/>
  <c r="G997" i="34" s="1"/>
  <c r="G998" i="34" s="1"/>
  <c r="G999" i="34" s="1"/>
  <c r="G1000" i="34" s="1"/>
  <c r="G1001" i="34" s="1"/>
  <c r="G1002" i="34" s="1"/>
  <c r="G1003" i="34" s="1"/>
  <c r="G1004" i="34" s="1"/>
  <c r="G1005" i="34" s="1"/>
  <c r="G1006" i="34" s="1"/>
  <c r="G1007" i="34" s="1"/>
  <c r="G1008" i="34" s="1"/>
  <c r="G1009" i="34" s="1"/>
  <c r="G1010" i="34" s="1"/>
  <c r="G1011" i="34" s="1"/>
  <c r="G1012" i="34" s="1"/>
  <c r="G1013" i="34" s="1"/>
  <c r="G1014" i="34" s="1"/>
  <c r="G1015" i="34" s="1"/>
  <c r="G1016" i="34" s="1"/>
  <c r="G1017" i="34" s="1"/>
  <c r="G1018" i="34" s="1"/>
  <c r="G1019" i="34" s="1"/>
  <c r="G1020" i="34" s="1"/>
  <c r="G1021" i="34" s="1"/>
  <c r="G1022" i="34" s="1"/>
  <c r="G1023" i="34" s="1"/>
  <c r="G1024" i="34" s="1"/>
  <c r="G1025" i="34" s="1"/>
  <c r="G1026" i="34" s="1"/>
  <c r="G1027" i="34" s="1"/>
  <c r="G1028" i="34" s="1"/>
  <c r="G1029" i="34" s="1"/>
  <c r="G1030" i="34" s="1"/>
  <c r="G1031" i="34" s="1"/>
  <c r="G1032" i="34" s="1"/>
  <c r="G1033" i="34" s="1"/>
  <c r="G1034" i="34" s="1"/>
  <c r="G1035" i="34" s="1"/>
  <c r="G1036" i="34" s="1"/>
  <c r="G1037" i="34" s="1"/>
  <c r="G1038" i="34" s="1"/>
  <c r="G1039" i="34" s="1"/>
  <c r="G1040" i="34" s="1"/>
  <c r="G1041" i="34" s="1"/>
  <c r="G1042" i="34" s="1"/>
  <c r="G1043" i="34" s="1"/>
  <c r="G1044" i="34" s="1"/>
  <c r="G1045" i="34" s="1"/>
  <c r="G1046" i="34" s="1"/>
  <c r="G1047" i="34" s="1"/>
  <c r="G1048" i="34" s="1"/>
  <c r="G1049" i="34" s="1"/>
  <c r="G1050" i="34" s="1"/>
  <c r="G1051" i="34" s="1"/>
  <c r="G1052" i="34" s="1"/>
  <c r="G1053" i="34" s="1"/>
  <c r="G1054" i="34" s="1"/>
  <c r="G1055" i="34" s="1"/>
  <c r="G1056" i="34" s="1"/>
  <c r="G1057" i="34" s="1"/>
  <c r="G1058" i="34" s="1"/>
  <c r="G1059" i="34" s="1"/>
  <c r="G1060" i="34" s="1"/>
  <c r="G1061" i="34" s="1"/>
  <c r="G1062" i="34" s="1"/>
  <c r="G1063" i="34" s="1"/>
  <c r="G1064" i="34" s="1"/>
  <c r="G1065" i="34" s="1"/>
  <c r="G1066" i="34" s="1"/>
  <c r="G1067" i="34" s="1"/>
  <c r="G1068" i="34" s="1"/>
  <c r="G1069" i="34" s="1"/>
  <c r="G1070" i="34" s="1"/>
  <c r="G1071" i="34" s="1"/>
  <c r="G1072" i="34" s="1"/>
  <c r="G1073" i="34" s="1"/>
  <c r="G1074" i="34" s="1"/>
  <c r="G1075" i="34" s="1"/>
  <c r="G1076" i="34" s="1"/>
  <c r="G1077" i="34" s="1"/>
  <c r="G1078" i="34" s="1"/>
  <c r="G1079" i="34" s="1"/>
  <c r="G1080" i="34" s="1"/>
  <c r="G1081" i="34" s="1"/>
  <c r="G1082" i="34" s="1"/>
  <c r="G1083" i="34" s="1"/>
  <c r="G1084" i="34" s="1"/>
  <c r="G1085" i="34" s="1"/>
  <c r="G1086" i="34" s="1"/>
  <c r="G1087" i="34" s="1"/>
  <c r="G1088" i="34" s="1"/>
  <c r="G1089" i="34" s="1"/>
  <c r="G1090" i="34" s="1"/>
  <c r="G1091" i="34" s="1"/>
  <c r="G1092" i="34" s="1"/>
  <c r="G1093" i="34" s="1"/>
  <c r="G1094" i="34" s="1"/>
  <c r="G1095" i="34" s="1"/>
  <c r="G1096" i="34" s="1"/>
  <c r="G1097" i="34" s="1"/>
  <c r="G1098" i="34" s="1"/>
  <c r="G1099" i="34" s="1"/>
  <c r="G1100" i="34" s="1"/>
  <c r="G1101" i="34" s="1"/>
  <c r="G1102" i="34" s="1"/>
  <c r="G1103" i="34" s="1"/>
  <c r="G1104" i="34" s="1"/>
  <c r="G1105" i="34" s="1"/>
  <c r="G1106" i="34" s="1"/>
  <c r="G1107" i="34" s="1"/>
  <c r="G1108" i="34" s="1"/>
  <c r="G1109" i="34" s="1"/>
  <c r="G1110" i="34" s="1"/>
  <c r="G1111" i="34" s="1"/>
  <c r="G1112" i="34" s="1"/>
  <c r="G1113" i="34" s="1"/>
  <c r="G1114" i="34" s="1"/>
  <c r="G1115" i="34" s="1"/>
  <c r="G1116" i="34" s="1"/>
  <c r="G1117" i="34" s="1"/>
  <c r="G1118" i="34" s="1"/>
  <c r="G1119" i="34" s="1"/>
  <c r="G1120" i="34" s="1"/>
  <c r="G1121" i="34" s="1"/>
  <c r="G1122" i="34" s="1"/>
  <c r="G1123" i="34" s="1"/>
  <c r="G1124" i="34" s="1"/>
  <c r="G1125" i="34" s="1"/>
  <c r="G1126" i="34" s="1"/>
  <c r="G1127" i="34" s="1"/>
  <c r="G1128" i="34" s="1"/>
  <c r="G1129" i="34" s="1"/>
  <c r="G1130" i="34" s="1"/>
  <c r="G1131" i="34" s="1"/>
  <c r="G1132" i="34" s="1"/>
  <c r="G1133" i="34" s="1"/>
  <c r="G1134" i="34" s="1"/>
  <c r="G1135" i="34" s="1"/>
  <c r="G1136" i="34" s="1"/>
  <c r="G1137" i="34" s="1"/>
  <c r="G1138" i="34" s="1"/>
  <c r="G1139" i="34" s="1"/>
  <c r="G1140" i="34" s="1"/>
  <c r="G1141" i="34" s="1"/>
  <c r="G1142" i="34" s="1"/>
  <c r="G1143" i="34" s="1"/>
  <c r="G1144" i="34" s="1"/>
  <c r="G1145" i="34" s="1"/>
  <c r="G1146" i="34" s="1"/>
  <c r="G1147" i="34" s="1"/>
  <c r="G1148" i="34" s="1"/>
  <c r="G1149" i="34" s="1"/>
  <c r="G1150" i="34" s="1"/>
  <c r="G1151" i="34" s="1"/>
  <c r="G1152" i="34" s="1"/>
  <c r="G1153" i="34" s="1"/>
  <c r="G1154" i="34" s="1"/>
  <c r="G1155" i="34" s="1"/>
  <c r="G1156" i="34" s="1"/>
  <c r="G1157" i="34" s="1"/>
  <c r="G1158" i="34" s="1"/>
  <c r="G1159" i="34" s="1"/>
  <c r="G1160" i="34" s="1"/>
  <c r="G1161" i="34" s="1"/>
  <c r="G1162" i="34" s="1"/>
  <c r="G1163" i="34" s="1"/>
  <c r="G1164" i="34" s="1"/>
  <c r="G1165" i="34" s="1"/>
  <c r="G1166" i="34" s="1"/>
  <c r="G1167" i="34" s="1"/>
  <c r="G1168" i="34" s="1"/>
  <c r="G1169" i="34" s="1"/>
  <c r="G1170" i="34" s="1"/>
  <c r="G1171" i="34" s="1"/>
  <c r="G1172" i="34" s="1"/>
  <c r="G1173" i="34" s="1"/>
  <c r="G1174" i="34" s="1"/>
  <c r="G1175" i="34" s="1"/>
  <c r="G1176" i="34" s="1"/>
  <c r="G1177" i="34" s="1"/>
  <c r="G1178" i="34" s="1"/>
  <c r="G1179" i="34" s="1"/>
  <c r="G1180" i="34" s="1"/>
  <c r="G1181" i="34" s="1"/>
  <c r="G1182" i="34" s="1"/>
  <c r="G1183" i="34" s="1"/>
  <c r="G1184" i="34" s="1"/>
  <c r="G1185" i="34" s="1"/>
  <c r="G1186" i="34" s="1"/>
  <c r="G1187" i="34" s="1"/>
  <c r="G1188" i="34" s="1"/>
  <c r="G1189" i="34" s="1"/>
  <c r="G1190" i="34" s="1"/>
  <c r="G1191" i="34" s="1"/>
  <c r="G1192" i="34" s="1"/>
  <c r="G1193" i="34" s="1"/>
  <c r="G1194" i="34" s="1"/>
  <c r="G1195" i="34" s="1"/>
  <c r="G1196" i="34" s="1"/>
  <c r="G1197" i="34" s="1"/>
  <c r="G1198" i="34" s="1"/>
  <c r="G1199" i="34" s="1"/>
  <c r="G1200" i="34" s="1"/>
  <c r="G1201" i="34" s="1"/>
  <c r="G1202" i="34" s="1"/>
  <c r="G1203" i="34" s="1"/>
  <c r="G1204" i="34" s="1"/>
  <c r="G1205" i="34" s="1"/>
  <c r="G1206" i="34" s="1"/>
  <c r="G1207" i="34" s="1"/>
  <c r="G1208" i="34" s="1"/>
  <c r="G1209" i="34" s="1"/>
  <c r="G1210" i="34" s="1"/>
  <c r="G1211" i="34" s="1"/>
  <c r="G1212" i="34" s="1"/>
  <c r="G1213" i="34" s="1"/>
  <c r="G1214" i="34" s="1"/>
  <c r="G1215" i="34" s="1"/>
  <c r="G1216" i="34" s="1"/>
  <c r="G1217" i="34" s="1"/>
  <c r="G1218" i="34" s="1"/>
  <c r="G1219" i="34" s="1"/>
  <c r="G1220" i="34" s="1"/>
  <c r="G1221" i="34" s="1"/>
  <c r="G1222" i="34" s="1"/>
  <c r="G1223" i="34" s="1"/>
  <c r="G1224" i="34" s="1"/>
  <c r="G1225" i="34" s="1"/>
  <c r="G1226" i="34" s="1"/>
  <c r="G1227" i="34" s="1"/>
  <c r="G1228" i="34" s="1"/>
  <c r="G1229" i="34" s="1"/>
  <c r="G1230" i="34" s="1"/>
  <c r="G1231" i="34" s="1"/>
  <c r="G1232" i="34" s="1"/>
  <c r="G1233" i="34" s="1"/>
  <c r="G1234" i="34" s="1"/>
  <c r="G1235" i="34" s="1"/>
  <c r="G1236" i="34" s="1"/>
  <c r="G1237" i="34" s="1"/>
  <c r="G1238" i="34" s="1"/>
  <c r="G1239" i="34" s="1"/>
  <c r="G1240" i="34" s="1"/>
  <c r="G1241" i="34" s="1"/>
  <c r="G1242" i="34" s="1"/>
  <c r="G1243" i="34" s="1"/>
  <c r="G1244" i="34" s="1"/>
  <c r="G1245" i="34" s="1"/>
  <c r="G1246" i="34" s="1"/>
  <c r="G1247" i="34" s="1"/>
  <c r="G1248" i="34" s="1"/>
  <c r="G1249" i="34" s="1"/>
  <c r="G1250" i="34" s="1"/>
  <c r="G1251" i="34" s="1"/>
  <c r="G1252" i="34" s="1"/>
  <c r="G1253" i="34" s="1"/>
  <c r="G1254" i="34" s="1"/>
  <c r="G1255" i="34" s="1"/>
  <c r="G1256" i="34" s="1"/>
  <c r="G1257" i="34" s="1"/>
  <c r="G1258" i="34" s="1"/>
  <c r="G1259" i="34" s="1"/>
  <c r="G1260" i="34" s="1"/>
  <c r="G1261" i="34" s="1"/>
  <c r="G1262" i="34" s="1"/>
  <c r="G1263" i="34" s="1"/>
  <c r="G1264" i="34" s="1"/>
  <c r="G1265" i="34" s="1"/>
  <c r="G1266" i="34" s="1"/>
  <c r="G1267" i="34" s="1"/>
  <c r="G1268" i="34" s="1"/>
  <c r="G1269" i="34" s="1"/>
  <c r="G1270" i="34" s="1"/>
  <c r="G1271" i="34" s="1"/>
  <c r="G1272" i="34" s="1"/>
  <c r="G1273" i="34" s="1"/>
  <c r="G1274" i="34" s="1"/>
  <c r="G1275" i="34" s="1"/>
  <c r="G1276" i="34" s="1"/>
  <c r="G1277" i="34" s="1"/>
  <c r="G1278" i="34" s="1"/>
  <c r="G1279" i="34" s="1"/>
  <c r="G1280" i="34" s="1"/>
  <c r="G1281" i="34" s="1"/>
  <c r="G1282" i="34" s="1"/>
  <c r="G1283" i="34" s="1"/>
  <c r="G1284" i="34" s="1"/>
  <c r="G1285" i="34" s="1"/>
  <c r="G1286" i="34" s="1"/>
  <c r="G1287" i="34" s="1"/>
  <c r="G1288" i="34" s="1"/>
  <c r="G1289" i="34" s="1"/>
  <c r="G1290" i="34" s="1"/>
  <c r="G1291" i="34" s="1"/>
  <c r="G1292" i="34" s="1"/>
  <c r="G1293" i="34" s="1"/>
  <c r="G1294" i="34" s="1"/>
  <c r="G1295" i="34" s="1"/>
  <c r="G1296" i="34" s="1"/>
  <c r="G1297" i="34" s="1"/>
  <c r="G1298" i="34" s="1"/>
  <c r="G1299" i="34" s="1"/>
  <c r="G1300" i="34" s="1"/>
  <c r="G1301" i="34" s="1"/>
  <c r="G1302" i="34" s="1"/>
  <c r="G1303" i="34" s="1"/>
  <c r="G1304" i="34" s="1"/>
  <c r="G1305" i="34" s="1"/>
  <c r="G1306" i="34" s="1"/>
  <c r="G1307" i="34" s="1"/>
  <c r="G1308" i="34" s="1"/>
  <c r="G1309" i="34" s="1"/>
  <c r="G1310" i="34" s="1"/>
  <c r="G940" i="15"/>
  <c r="G941" i="15" s="1"/>
  <c r="G942" i="15" s="1"/>
  <c r="G943" i="15" s="1"/>
  <c r="G944" i="15" s="1"/>
  <c r="G945" i="15" s="1"/>
  <c r="G946" i="15" s="1"/>
  <c r="G947" i="15" s="1"/>
  <c r="G948" i="15" s="1"/>
  <c r="G949" i="15" s="1"/>
  <c r="G950" i="15" s="1"/>
  <c r="G951" i="15" s="1"/>
  <c r="G952" i="15" s="1"/>
  <c r="G953" i="15" s="1"/>
  <c r="G954" i="15" s="1"/>
  <c r="G955" i="15" s="1"/>
  <c r="G956" i="15" s="1"/>
  <c r="G957" i="15" s="1"/>
  <c r="G958" i="15" s="1"/>
  <c r="G959" i="15" s="1"/>
  <c r="G960" i="15" s="1"/>
  <c r="G961" i="15" s="1"/>
  <c r="G962" i="15" s="1"/>
  <c r="G963" i="15" s="1"/>
  <c r="G969" i="15" s="1"/>
  <c r="G970" i="15" s="1"/>
  <c r="G971" i="15" s="1"/>
  <c r="G972" i="15" s="1"/>
  <c r="G973" i="15" s="1"/>
  <c r="G974" i="15" s="1"/>
  <c r="G975" i="15" s="1"/>
  <c r="G976" i="15" s="1"/>
  <c r="G977" i="15" s="1"/>
  <c r="G978" i="15" s="1"/>
  <c r="G979" i="15" s="1"/>
  <c r="G980" i="15" s="1"/>
  <c r="G981" i="15" s="1"/>
  <c r="G982" i="15" s="1"/>
  <c r="G983" i="15" s="1"/>
  <c r="G984" i="15" s="1"/>
  <c r="G985" i="15" s="1"/>
  <c r="G986" i="15" s="1"/>
  <c r="G987" i="15" s="1"/>
  <c r="G988" i="15" s="1"/>
  <c r="G989" i="15" s="1"/>
  <c r="G990" i="15" s="1"/>
  <c r="G991" i="15" s="1"/>
  <c r="G992" i="15" s="1"/>
  <c r="G993" i="15" s="1"/>
  <c r="G994" i="15" s="1"/>
  <c r="G995" i="15" s="1"/>
  <c r="G996" i="15" s="1"/>
  <c r="G997" i="15" s="1"/>
  <c r="G998" i="15" s="1"/>
  <c r="G999" i="15" s="1"/>
  <c r="G1000" i="15" s="1"/>
  <c r="G1001" i="15" s="1"/>
  <c r="G1002" i="15" s="1"/>
  <c r="G1003" i="15" s="1"/>
  <c r="G1004" i="15" s="1"/>
  <c r="G1005" i="15" s="1"/>
  <c r="G1006" i="15" s="1"/>
  <c r="G1007" i="15" s="1"/>
  <c r="G1008" i="15" s="1"/>
  <c r="G1009" i="15" s="1"/>
  <c r="G1010" i="15" s="1"/>
  <c r="G1011" i="15" s="1"/>
  <c r="G1012" i="15" s="1"/>
  <c r="G1013" i="15" s="1"/>
  <c r="G1014" i="15" s="1"/>
  <c r="G1015" i="15" s="1"/>
  <c r="G1016" i="15" s="1"/>
  <c r="G1017" i="15" s="1"/>
  <c r="G1018" i="15" s="1"/>
  <c r="G1019" i="15" s="1"/>
  <c r="G1020" i="15" s="1"/>
  <c r="G1021" i="15" s="1"/>
  <c r="G1022" i="15" s="1"/>
  <c r="G1023" i="15" s="1"/>
  <c r="G1024" i="15" s="1"/>
  <c r="G1025" i="15" s="1"/>
  <c r="G1026" i="15" s="1"/>
  <c r="G1027" i="15" s="1"/>
  <c r="G1028" i="15" s="1"/>
  <c r="G1029" i="15" s="1"/>
  <c r="G1030" i="15" s="1"/>
  <c r="G1031" i="15" s="1"/>
  <c r="G1032" i="15" s="1"/>
  <c r="G1033" i="15" s="1"/>
  <c r="G1034" i="15" s="1"/>
  <c r="G1035" i="15" s="1"/>
  <c r="G1036" i="15" s="1"/>
  <c r="G1037" i="15" s="1"/>
  <c r="G1038" i="15" s="1"/>
  <c r="G1039" i="15" s="1"/>
  <c r="G1040" i="15" s="1"/>
  <c r="G1041" i="15" s="1"/>
  <c r="G1042" i="15" s="1"/>
  <c r="G1043" i="15" s="1"/>
  <c r="G1044" i="15" s="1"/>
  <c r="G1045" i="15" s="1"/>
  <c r="G1046" i="15" s="1"/>
  <c r="G1047" i="15" s="1"/>
  <c r="G1048" i="15" s="1"/>
  <c r="G1049" i="15" s="1"/>
  <c r="G1050" i="15" s="1"/>
  <c r="G1051" i="15" s="1"/>
  <c r="G1052" i="15" s="1"/>
  <c r="G1053" i="15" s="1"/>
  <c r="G1054" i="15" s="1"/>
  <c r="G1055" i="15" s="1"/>
  <c r="G1056" i="15" s="1"/>
  <c r="G1057" i="15" s="1"/>
  <c r="G1058" i="15" s="1"/>
  <c r="G1059" i="15" s="1"/>
  <c r="G1060" i="15" s="1"/>
  <c r="G1061" i="15" s="1"/>
  <c r="G1062" i="15" s="1"/>
  <c r="G1063" i="15" s="1"/>
  <c r="G1064" i="15" s="1"/>
  <c r="G1065" i="15" s="1"/>
  <c r="G1066" i="15" s="1"/>
  <c r="G1067" i="15" s="1"/>
  <c r="G1068" i="15" s="1"/>
  <c r="G1069" i="15" s="1"/>
  <c r="G1070" i="15" s="1"/>
  <c r="G1071" i="15" s="1"/>
  <c r="G1072" i="15" s="1"/>
  <c r="G1073" i="15" s="1"/>
  <c r="G1074" i="15" s="1"/>
  <c r="G1075" i="15" s="1"/>
  <c r="G1076" i="15" s="1"/>
  <c r="G1077" i="15" s="1"/>
  <c r="G1078" i="15" s="1"/>
  <c r="G1079" i="15" s="1"/>
  <c r="G1080" i="15" s="1"/>
  <c r="G1081" i="15" s="1"/>
  <c r="G1082" i="15" s="1"/>
  <c r="G1083" i="15" s="1"/>
  <c r="G1084" i="15" s="1"/>
  <c r="G1085" i="15" s="1"/>
  <c r="G1086" i="15" s="1"/>
  <c r="G1087" i="15" s="1"/>
  <c r="G1088" i="15" s="1"/>
  <c r="G1089" i="15" s="1"/>
  <c r="G1090" i="15" s="1"/>
  <c r="G1091" i="15" s="1"/>
  <c r="G1092" i="15" s="1"/>
  <c r="G1093" i="15" s="1"/>
  <c r="G1094" i="15" s="1"/>
  <c r="G1095" i="15" s="1"/>
  <c r="G1096" i="15" s="1"/>
  <c r="G1097" i="15" s="1"/>
  <c r="G1098" i="15" s="1"/>
  <c r="G1099" i="15" s="1"/>
  <c r="G1100" i="15" s="1"/>
  <c r="G1101" i="15" s="1"/>
  <c r="G1102" i="15" s="1"/>
  <c r="G1103" i="15" s="1"/>
  <c r="G1104" i="15" s="1"/>
  <c r="G1105" i="15" s="1"/>
  <c r="G1106" i="15" s="1"/>
  <c r="G1107" i="15" s="1"/>
  <c r="G1108" i="15" s="1"/>
  <c r="G1109" i="15" s="1"/>
  <c r="G1110" i="15" s="1"/>
  <c r="G1111" i="15" s="1"/>
  <c r="G1112" i="15" s="1"/>
  <c r="G1113" i="15" s="1"/>
  <c r="G1114" i="15" s="1"/>
  <c r="G1115" i="15" s="1"/>
  <c r="G1116" i="15" s="1"/>
  <c r="G1117" i="15" s="1"/>
  <c r="G1118" i="15" s="1"/>
  <c r="G1119" i="15" s="1"/>
  <c r="G1120" i="15" s="1"/>
  <c r="G1121" i="15" s="1"/>
  <c r="G1122" i="15" s="1"/>
  <c r="G1123" i="15" s="1"/>
  <c r="G1124" i="15" s="1"/>
  <c r="G1125" i="15" s="1"/>
  <c r="G1126" i="15" s="1"/>
  <c r="G1127" i="15" s="1"/>
  <c r="G1128" i="15" s="1"/>
  <c r="G1129" i="15" s="1"/>
  <c r="G1130" i="15" s="1"/>
  <c r="G1131" i="15" s="1"/>
  <c r="G1132" i="15" s="1"/>
  <c r="G1133" i="15" s="1"/>
  <c r="G1134" i="15" s="1"/>
  <c r="G1135" i="15" s="1"/>
  <c r="G1136" i="15" s="1"/>
  <c r="G1137" i="15" s="1"/>
  <c r="G1138" i="15" s="1"/>
  <c r="G1139" i="15" s="1"/>
  <c r="G1140" i="15" s="1"/>
  <c r="G1141" i="15" s="1"/>
  <c r="G1142" i="15" s="1"/>
  <c r="G1143" i="15" s="1"/>
  <c r="G1144" i="15" s="1"/>
  <c r="G1145" i="15" s="1"/>
  <c r="G1146" i="15" s="1"/>
  <c r="G1147" i="15" s="1"/>
  <c r="G1148" i="15" s="1"/>
  <c r="G1149" i="15" s="1"/>
  <c r="G1150" i="15" s="1"/>
  <c r="G1151" i="15" s="1"/>
  <c r="G1152" i="15" s="1"/>
  <c r="G1153" i="15" s="1"/>
  <c r="G1154" i="15" s="1"/>
  <c r="G1155" i="15" s="1"/>
  <c r="G1156" i="15" s="1"/>
  <c r="G1157" i="15" s="1"/>
  <c r="G1158" i="15" s="1"/>
  <c r="G1159" i="15" s="1"/>
  <c r="G1160" i="15" s="1"/>
  <c r="G1161" i="15" s="1"/>
  <c r="G1162" i="15" s="1"/>
  <c r="G1163" i="15" s="1"/>
  <c r="G1164" i="15" s="1"/>
  <c r="G1165" i="15" s="1"/>
  <c r="G1166" i="15" s="1"/>
  <c r="G1167" i="15" s="1"/>
  <c r="G1168" i="15" s="1"/>
  <c r="G1169" i="15" s="1"/>
  <c r="G1170" i="15" s="1"/>
  <c r="G1171" i="15" s="1"/>
  <c r="G1172" i="15" s="1"/>
  <c r="G1173" i="15" s="1"/>
  <c r="G1174" i="15" s="1"/>
  <c r="G1175" i="15" s="1"/>
  <c r="G1176" i="15" s="1"/>
  <c r="G1177" i="15" s="1"/>
  <c r="G1178" i="15" s="1"/>
  <c r="G1179" i="15" s="1"/>
  <c r="G1180" i="15" s="1"/>
  <c r="G1181" i="15" s="1"/>
  <c r="G1182" i="15" s="1"/>
  <c r="G1183" i="15" s="1"/>
  <c r="G1184" i="15" s="1"/>
  <c r="G1185" i="15" s="1"/>
  <c r="G1186" i="15" s="1"/>
  <c r="G1187" i="15" s="1"/>
  <c r="G1188" i="15" s="1"/>
  <c r="G1189" i="15" s="1"/>
  <c r="G1190" i="15" s="1"/>
  <c r="G1191" i="15" s="1"/>
  <c r="G1192" i="15" s="1"/>
  <c r="G1193" i="15" s="1"/>
  <c r="G1194" i="15" s="1"/>
  <c r="G1195" i="15" s="1"/>
  <c r="G1196" i="15" s="1"/>
  <c r="G1197" i="15" s="1"/>
  <c r="G1198" i="15" s="1"/>
  <c r="G1199" i="15" s="1"/>
  <c r="G1200" i="15" s="1"/>
  <c r="G1201" i="15" s="1"/>
  <c r="G1202" i="15" s="1"/>
  <c r="G1203" i="15" s="1"/>
  <c r="G1204" i="15" s="1"/>
  <c r="G1205" i="15" s="1"/>
  <c r="G1206" i="15" s="1"/>
  <c r="G1207" i="15" s="1"/>
  <c r="G1208" i="15" s="1"/>
  <c r="G1209" i="15" s="1"/>
  <c r="G1210" i="15" s="1"/>
  <c r="G1211" i="15" s="1"/>
  <c r="G1212" i="15" s="1"/>
  <c r="G1213" i="15" s="1"/>
  <c r="G1214" i="15" s="1"/>
  <c r="G1215" i="15" s="1"/>
  <c r="G1216" i="15" s="1"/>
  <c r="G1217" i="15" s="1"/>
  <c r="G1218" i="15" s="1"/>
  <c r="G1219" i="15" s="1"/>
  <c r="G1220" i="15" s="1"/>
  <c r="G1221" i="15" s="1"/>
  <c r="G1222" i="15" s="1"/>
  <c r="G1223" i="15" s="1"/>
  <c r="G1224" i="15" s="1"/>
  <c r="G1225" i="15" s="1"/>
  <c r="G1226" i="15" s="1"/>
  <c r="G1227" i="15" s="1"/>
  <c r="G1228" i="15" s="1"/>
  <c r="G1229" i="15" s="1"/>
  <c r="G1230" i="15" s="1"/>
  <c r="G1231" i="15" s="1"/>
  <c r="G1232" i="15" s="1"/>
  <c r="G1233" i="15" s="1"/>
  <c r="G1234" i="15" s="1"/>
  <c r="G1235" i="15" s="1"/>
  <c r="G1236" i="15" s="1"/>
  <c r="G1237" i="15" s="1"/>
  <c r="G1238" i="15" s="1"/>
  <c r="G1239" i="15" s="1"/>
  <c r="G1240" i="15" s="1"/>
  <c r="G1241" i="15" s="1"/>
  <c r="G1242" i="15" s="1"/>
  <c r="G1243" i="15" s="1"/>
  <c r="G1244" i="15" s="1"/>
  <c r="G1245" i="15" s="1"/>
  <c r="G1246" i="15" s="1"/>
  <c r="G1247" i="15" s="1"/>
  <c r="G1248" i="15" s="1"/>
  <c r="G1249" i="15" s="1"/>
  <c r="G1250" i="15" s="1"/>
  <c r="G1251" i="15" s="1"/>
  <c r="G1252" i="15" s="1"/>
  <c r="G1253" i="15" s="1"/>
  <c r="G1254" i="15" s="1"/>
  <c r="G1255" i="15" s="1"/>
  <c r="G1256" i="15" s="1"/>
  <c r="G1257" i="15" s="1"/>
  <c r="G1258" i="15" s="1"/>
  <c r="G1259" i="15" s="1"/>
  <c r="G1260" i="15" s="1"/>
  <c r="G1261" i="15" s="1"/>
  <c r="G1262" i="15" s="1"/>
  <c r="G1263" i="15" s="1"/>
  <c r="G1264" i="15" s="1"/>
  <c r="G1265" i="15" s="1"/>
  <c r="G1266" i="15" s="1"/>
  <c r="G1267" i="15" s="1"/>
  <c r="G1268" i="15" s="1"/>
  <c r="G1269" i="15" s="1"/>
  <c r="G1270" i="15" s="1"/>
  <c r="G1271" i="15" s="1"/>
  <c r="G1272" i="15" s="1"/>
  <c r="G1273" i="15" s="1"/>
  <c r="G1274" i="15" s="1"/>
  <c r="G1275" i="15" s="1"/>
  <c r="G1276" i="15" s="1"/>
  <c r="G1277" i="15" s="1"/>
  <c r="G1278" i="15" s="1"/>
  <c r="G1279" i="15" s="1"/>
  <c r="G1280" i="15" s="1"/>
  <c r="G1281" i="15" s="1"/>
  <c r="G1282" i="15" s="1"/>
  <c r="G1283" i="15" s="1"/>
  <c r="G1284" i="15" s="1"/>
  <c r="G1285" i="15" s="1"/>
  <c r="G1286" i="15" s="1"/>
  <c r="G1287" i="15" s="1"/>
  <c r="G1288" i="15" s="1"/>
  <c r="G1289" i="15" s="1"/>
  <c r="G1290" i="15" s="1"/>
  <c r="G1291" i="15" s="1"/>
  <c r="G1292" i="15" s="1"/>
  <c r="G1293" i="15" s="1"/>
  <c r="G1294" i="15" s="1"/>
  <c r="G1295" i="15" s="1"/>
  <c r="G1296" i="15" s="1"/>
  <c r="G1297" i="15" s="1"/>
  <c r="G1298" i="15" s="1"/>
  <c r="G1299" i="15" s="1"/>
  <c r="G1300" i="15" s="1"/>
  <c r="G1301" i="15" s="1"/>
  <c r="G1302" i="15" s="1"/>
  <c r="G1303" i="15" s="1"/>
  <c r="G1304" i="15" s="1"/>
  <c r="G1305" i="15" s="1"/>
  <c r="C17" i="49" s="1"/>
  <c r="C37" i="49"/>
  <c r="AC37" i="49" s="1"/>
  <c r="G1311" i="34"/>
  <c r="G1312" i="34" s="1"/>
  <c r="G1313" i="34" s="1"/>
  <c r="G1314" i="34" s="1"/>
  <c r="G1315" i="34" s="1"/>
  <c r="G1316" i="34" s="1"/>
  <c r="G1317" i="34" s="1"/>
  <c r="G1318" i="34" s="1"/>
  <c r="G1319" i="34" s="1"/>
  <c r="G1320" i="34" s="1"/>
  <c r="G1321" i="34" s="1"/>
  <c r="G1118" i="40"/>
  <c r="G1119" i="40" s="1"/>
  <c r="G1120" i="40" s="1"/>
  <c r="AC17" i="49"/>
  <c r="G1306" i="15"/>
  <c r="G1307" i="15" s="1"/>
  <c r="G1308" i="15" s="1"/>
  <c r="G1309" i="15" s="1"/>
  <c r="G1310" i="15" s="1"/>
  <c r="G1311" i="15" s="1"/>
  <c r="G1312" i="15" s="1"/>
  <c r="G1313" i="15" s="1"/>
  <c r="G1314" i="15" s="1"/>
  <c r="G1315" i="15" s="1"/>
  <c r="G1316" i="15" s="1"/>
  <c r="G1317" i="15" s="1"/>
  <c r="G1318" i="15" s="1"/>
  <c r="G1319" i="15" s="1"/>
  <c r="G873" i="2"/>
  <c r="G874" i="2" s="1"/>
  <c r="G875" i="2" s="1"/>
  <c r="G876" i="2" s="1"/>
  <c r="G877" i="2" s="1"/>
  <c r="G878" i="2" s="1"/>
  <c r="K881" i="23"/>
  <c r="G882" i="23"/>
  <c r="G869" i="47"/>
  <c r="G841" i="3"/>
  <c r="G842" i="3" s="1"/>
  <c r="G843" i="3" s="1"/>
  <c r="G844" i="3" s="1"/>
  <c r="G845" i="3" s="1"/>
  <c r="G846" i="3" s="1"/>
  <c r="G847" i="3" s="1"/>
  <c r="G759" i="14"/>
  <c r="G760" i="14" s="1"/>
  <c r="G761" i="14" s="1"/>
  <c r="G762" i="14" s="1"/>
  <c r="G763" i="14" s="1"/>
  <c r="G764" i="14" s="1"/>
  <c r="G765" i="14" s="1"/>
  <c r="G766" i="14" s="1"/>
  <c r="G767" i="14" s="1"/>
  <c r="G768" i="14" s="1"/>
  <c r="G769" i="14" s="1"/>
  <c r="G770" i="14" s="1"/>
  <c r="G771" i="14" s="1"/>
  <c r="G1152" i="38" l="1"/>
  <c r="G1158" i="38" s="1"/>
  <c r="G1159" i="38" s="1"/>
  <c r="G1160" i="38" s="1"/>
  <c r="G1161" i="38" s="1"/>
  <c r="G1162" i="38" s="1"/>
  <c r="G1163" i="38" s="1"/>
  <c r="G1164" i="38" s="1"/>
  <c r="G1165" i="38" s="1"/>
  <c r="G1166" i="38" s="1"/>
  <c r="G1167" i="38" s="1"/>
  <c r="G1168" i="38" s="1"/>
  <c r="G1169" i="38" s="1"/>
  <c r="G1170" i="38" s="1"/>
  <c r="G1171" i="38" s="1"/>
  <c r="G1172" i="38" s="1"/>
  <c r="G1173" i="38" s="1"/>
  <c r="G1174" i="38" s="1"/>
  <c r="G1175" i="38" s="1"/>
  <c r="G1176" i="38" s="1"/>
  <c r="G1177" i="38" s="1"/>
  <c r="G1178" i="38" s="1"/>
  <c r="G1179" i="38" s="1"/>
  <c r="G1180" i="38" s="1"/>
  <c r="G1181" i="38" s="1"/>
  <c r="G1182" i="38" s="1"/>
  <c r="G1183" i="38" s="1"/>
  <c r="G1184" i="38" s="1"/>
  <c r="G1185" i="38" s="1"/>
  <c r="G1186" i="38" s="1"/>
  <c r="G1187" i="38" s="1"/>
  <c r="G1188" i="38" s="1"/>
  <c r="G1189" i="38" s="1"/>
  <c r="G1190" i="38" s="1"/>
  <c r="G1191" i="38" s="1"/>
  <c r="G1192" i="38" s="1"/>
  <c r="G1193" i="38" s="1"/>
  <c r="G1194" i="38" s="1"/>
  <c r="G1195" i="38" s="1"/>
  <c r="G1196" i="38" s="1"/>
  <c r="G1197" i="38" s="1"/>
  <c r="G1198" i="38" s="1"/>
  <c r="G1199" i="38" s="1"/>
  <c r="G1200" i="38" s="1"/>
  <c r="G1201" i="38" s="1"/>
  <c r="G1202" i="38" s="1"/>
  <c r="G1203" i="38" s="1"/>
  <c r="G1204" i="38" s="1"/>
  <c r="G1205" i="38" s="1"/>
  <c r="G1206" i="38" s="1"/>
  <c r="G1207" i="38" s="1"/>
  <c r="G1208" i="38" s="1"/>
  <c r="G1209" i="38" s="1"/>
  <c r="G1210" i="38" s="1"/>
  <c r="G1211" i="38" s="1"/>
  <c r="G1212" i="38" s="1"/>
  <c r="G1213" i="38" s="1"/>
  <c r="G1214" i="38" s="1"/>
  <c r="G1215" i="38" s="1"/>
  <c r="G1216" i="38" s="1"/>
  <c r="G1217" i="38" s="1"/>
  <c r="G1218" i="38" s="1"/>
  <c r="G1219" i="38" s="1"/>
  <c r="G1220" i="38" s="1"/>
  <c r="G1221" i="38" s="1"/>
  <c r="G1222" i="38" s="1"/>
  <c r="G1223" i="38" s="1"/>
  <c r="G1224" i="38" s="1"/>
  <c r="G1225" i="38" s="1"/>
  <c r="G1226" i="38" s="1"/>
  <c r="G1227" i="38" s="1"/>
  <c r="G1228" i="38" s="1"/>
  <c r="G1229" i="38" s="1"/>
  <c r="G1230" i="38" s="1"/>
  <c r="G1231" i="38" s="1"/>
  <c r="G1232" i="38" s="1"/>
  <c r="G1233" i="38" s="1"/>
  <c r="G1234" i="38" s="1"/>
  <c r="G1235" i="38" s="1"/>
  <c r="G1236" i="38" s="1"/>
  <c r="G1237" i="38" s="1"/>
  <c r="G1238" i="38" s="1"/>
  <c r="G1239" i="38" s="1"/>
  <c r="G1240" i="38" s="1"/>
  <c r="G1241" i="38" s="1"/>
  <c r="G1242" i="38" s="1"/>
  <c r="G1243" i="38" s="1"/>
  <c r="G1244" i="38" s="1"/>
  <c r="G1245" i="38" s="1"/>
  <c r="G1246" i="38" s="1"/>
  <c r="G1247" i="38" s="1"/>
  <c r="G1248" i="38" s="1"/>
  <c r="G1249" i="38" s="1"/>
  <c r="G1250" i="38" s="1"/>
  <c r="G1251" i="38" s="1"/>
  <c r="G1252" i="38" s="1"/>
  <c r="G1253" i="38" s="1"/>
  <c r="G1254" i="38" s="1"/>
  <c r="G1255" i="38" s="1"/>
  <c r="G1256" i="38" s="1"/>
  <c r="G1257" i="38" s="1"/>
  <c r="G1258" i="38" s="1"/>
  <c r="G1259" i="38" s="1"/>
  <c r="G1260" i="38" s="1"/>
  <c r="G1261" i="38" s="1"/>
  <c r="G1262" i="38" s="1"/>
  <c r="G1263" i="38" s="1"/>
  <c r="G1264" i="38" s="1"/>
  <c r="G1265" i="38" s="1"/>
  <c r="G1266" i="38" s="1"/>
  <c r="G1267" i="38" s="1"/>
  <c r="G1268" i="38" s="1"/>
  <c r="G1269" i="38" s="1"/>
  <c r="G1270" i="38" s="1"/>
  <c r="G1271" i="38" s="1"/>
  <c r="G1272" i="38" s="1"/>
  <c r="G1273" i="38" s="1"/>
  <c r="G1274" i="38" s="1"/>
  <c r="G1275" i="38" s="1"/>
  <c r="G1276" i="38" s="1"/>
  <c r="G1277" i="38" s="1"/>
  <c r="G1278" i="38" s="1"/>
  <c r="G1279" i="38" s="1"/>
  <c r="G1280" i="38" s="1"/>
  <c r="G1281" i="38" s="1"/>
  <c r="G1282" i="38" s="1"/>
  <c r="G1283" i="38" s="1"/>
  <c r="G1284" i="38" s="1"/>
  <c r="G1285" i="38" s="1"/>
  <c r="G1286" i="38" s="1"/>
  <c r="G1287" i="38" s="1"/>
  <c r="G1288" i="38" s="1"/>
  <c r="G1289" i="38" s="1"/>
  <c r="G1290" i="38" s="1"/>
  <c r="G1291" i="38" s="1"/>
  <c r="G1292" i="38" s="1"/>
  <c r="G1293" i="38" s="1"/>
  <c r="G1294" i="38" s="1"/>
  <c r="G1295" i="38" s="1"/>
  <c r="G1296" i="38" s="1"/>
  <c r="G1297" i="38" s="1"/>
  <c r="G1298" i="38" s="1"/>
  <c r="G1299" i="38" s="1"/>
  <c r="G1300" i="38" s="1"/>
  <c r="G1301" i="38" s="1"/>
  <c r="G1302" i="38" s="1"/>
  <c r="G1303" i="38" s="1"/>
  <c r="G1304" i="38" s="1"/>
  <c r="G1305" i="38" s="1"/>
  <c r="G1306" i="38" s="1"/>
  <c r="G1307" i="38" s="1"/>
  <c r="G1308" i="38" s="1"/>
  <c r="G1309" i="38" s="1"/>
  <c r="G1310" i="38" s="1"/>
  <c r="G1311" i="38" s="1"/>
  <c r="G1312" i="38" s="1"/>
  <c r="G1313" i="38" s="1"/>
  <c r="G1314" i="38" s="1"/>
  <c r="G1315" i="38" s="1"/>
  <c r="G1316" i="38" s="1"/>
  <c r="G1317" i="38" s="1"/>
  <c r="G1318" i="38" s="1"/>
  <c r="G1121" i="40"/>
  <c r="G1122" i="40" s="1"/>
  <c r="G1123" i="40" s="1"/>
  <c r="G1124" i="40" s="1"/>
  <c r="G1125" i="40" s="1"/>
  <c r="G1126" i="40" s="1"/>
  <c r="G1127" i="40" s="1"/>
  <c r="G1128" i="40" s="1"/>
  <c r="G1129" i="40" s="1"/>
  <c r="G1130" i="40" s="1"/>
  <c r="G1131" i="40" s="1"/>
  <c r="G1132" i="40" s="1"/>
  <c r="G1133" i="40" s="1"/>
  <c r="G1134" i="40" s="1"/>
  <c r="G1135" i="40" s="1"/>
  <c r="G1136" i="40" s="1"/>
  <c r="G1137" i="40" s="1"/>
  <c r="G1138" i="40" s="1"/>
  <c r="G879" i="2"/>
  <c r="G880" i="2" s="1"/>
  <c r="G881" i="2" s="1"/>
  <c r="G882" i="2" s="1"/>
  <c r="G883" i="2" s="1"/>
  <c r="G884" i="2" s="1"/>
  <c r="G885" i="2" s="1"/>
  <c r="G886" i="2" s="1"/>
  <c r="G887" i="2" s="1"/>
  <c r="G888" i="2" s="1"/>
  <c r="G889" i="2" s="1"/>
  <c r="G890" i="2" s="1"/>
  <c r="G891" i="2" s="1"/>
  <c r="G892" i="2" s="1"/>
  <c r="G893" i="2" s="1"/>
  <c r="G894" i="2" s="1"/>
  <c r="G895" i="2" s="1"/>
  <c r="G896" i="2" s="1"/>
  <c r="G897" i="2" s="1"/>
  <c r="G898" i="2" s="1"/>
  <c r="G899" i="2" s="1"/>
  <c r="G900" i="2" s="1"/>
  <c r="G901" i="2" s="1"/>
  <c r="G902" i="2" s="1"/>
  <c r="G903" i="2" s="1"/>
  <c r="G904" i="2" s="1"/>
  <c r="G905" i="2" s="1"/>
  <c r="G906" i="2" s="1"/>
  <c r="G907" i="2" s="1"/>
  <c r="G908" i="2" s="1"/>
  <c r="G909" i="2" s="1"/>
  <c r="G910" i="2" s="1"/>
  <c r="G911" i="2" s="1"/>
  <c r="G883" i="23"/>
  <c r="G884" i="23" s="1"/>
  <c r="G885" i="23" s="1"/>
  <c r="G886" i="23" s="1"/>
  <c r="G887" i="23" s="1"/>
  <c r="G888" i="23" s="1"/>
  <c r="G889" i="23" s="1"/>
  <c r="G890" i="23" s="1"/>
  <c r="G891" i="23" s="1"/>
  <c r="G892" i="23" s="1"/>
  <c r="G893" i="23" s="1"/>
  <c r="G870" i="47"/>
  <c r="G871" i="47" s="1"/>
  <c r="G872" i="47" s="1"/>
  <c r="G873" i="47" s="1"/>
  <c r="G874" i="47" s="1"/>
  <c r="G875" i="47" s="1"/>
  <c r="G876" i="47" s="1"/>
  <c r="G877" i="47" s="1"/>
  <c r="G878" i="47" s="1"/>
  <c r="G879" i="47" s="1"/>
  <c r="G880" i="47" s="1"/>
  <c r="G881" i="47" s="1"/>
  <c r="G882" i="47" s="1"/>
  <c r="G848" i="3"/>
  <c r="G849" i="3" s="1"/>
  <c r="G850" i="3" s="1"/>
  <c r="G851" i="3" s="1"/>
  <c r="G852" i="3" s="1"/>
  <c r="G853" i="3" s="1"/>
  <c r="G854" i="3" s="1"/>
  <c r="G855" i="3" s="1"/>
  <c r="G856" i="3" s="1"/>
  <c r="G857" i="3" s="1"/>
  <c r="G858" i="3" s="1"/>
  <c r="G859" i="3" s="1"/>
  <c r="G860" i="3" s="1"/>
  <c r="G861" i="3" s="1"/>
  <c r="G862" i="3" s="1"/>
  <c r="G863" i="3" s="1"/>
  <c r="G864" i="3" s="1"/>
  <c r="G865" i="3" s="1"/>
  <c r="G866" i="3" s="1"/>
  <c r="G867" i="3" s="1"/>
  <c r="G868" i="3" s="1"/>
  <c r="G869" i="3" s="1"/>
  <c r="G870" i="3" s="1"/>
  <c r="G871" i="3" s="1"/>
  <c r="G872" i="3" s="1"/>
  <c r="G873" i="3" s="1"/>
  <c r="G874" i="3" s="1"/>
  <c r="G875" i="3" s="1"/>
  <c r="G876" i="3" s="1"/>
  <c r="G877" i="3" s="1"/>
  <c r="G878" i="3" s="1"/>
  <c r="G879" i="3" s="1"/>
  <c r="G880" i="3" s="1"/>
  <c r="G881" i="3" s="1"/>
  <c r="G772" i="14"/>
  <c r="G773" i="14" s="1"/>
  <c r="G774" i="14" s="1"/>
  <c r="C41" i="49" l="1"/>
  <c r="AC41" i="49" s="1"/>
  <c r="G1319" i="38"/>
  <c r="G1320" i="38" s="1"/>
  <c r="G1321" i="38" s="1"/>
  <c r="G1322" i="38" s="1"/>
  <c r="G1323" i="38" s="1"/>
  <c r="G1324" i="38" s="1"/>
  <c r="G1325" i="38" s="1"/>
  <c r="G1326" i="38" s="1"/>
  <c r="G912" i="2"/>
  <c r="G913" i="2" s="1"/>
  <c r="G950" i="2" s="1"/>
  <c r="G951" i="2" s="1"/>
  <c r="G952" i="2" s="1"/>
  <c r="G953" i="2" s="1"/>
  <c r="G954" i="2" s="1"/>
  <c r="G955" i="2" s="1"/>
  <c r="G956" i="2" s="1"/>
  <c r="G957" i="2" s="1"/>
  <c r="G958" i="2" s="1"/>
  <c r="G959" i="2" s="1"/>
  <c r="G960" i="2" s="1"/>
  <c r="G961" i="2" s="1"/>
  <c r="G962" i="2" s="1"/>
  <c r="G963" i="2" s="1"/>
  <c r="G964" i="2" s="1"/>
  <c r="G965" i="2" s="1"/>
  <c r="G966" i="2" s="1"/>
  <c r="G967" i="2" s="1"/>
  <c r="G968" i="2" s="1"/>
  <c r="G969" i="2" s="1"/>
  <c r="G970" i="2" s="1"/>
  <c r="G971" i="2" s="1"/>
  <c r="G972" i="2" s="1"/>
  <c r="G973" i="2" s="1"/>
  <c r="G974" i="2" s="1"/>
  <c r="G975" i="2" s="1"/>
  <c r="G976" i="2" s="1"/>
  <c r="G977" i="2" s="1"/>
  <c r="G978" i="2" s="1"/>
  <c r="G979" i="2" s="1"/>
  <c r="G980" i="2" s="1"/>
  <c r="G981" i="2" s="1"/>
  <c r="G982" i="2" s="1"/>
  <c r="G983" i="2" s="1"/>
  <c r="G984" i="2" s="1"/>
  <c r="G985" i="2" s="1"/>
  <c r="G986" i="2" s="1"/>
  <c r="G987" i="2" s="1"/>
  <c r="G988" i="2" s="1"/>
  <c r="G989" i="2" s="1"/>
  <c r="G990" i="2" s="1"/>
  <c r="G991" i="2" s="1"/>
  <c r="G992" i="2" s="1"/>
  <c r="G993" i="2" s="1"/>
  <c r="G994" i="2" s="1"/>
  <c r="G995" i="2" s="1"/>
  <c r="G996" i="2" s="1"/>
  <c r="G997" i="2" s="1"/>
  <c r="G998" i="2" s="1"/>
  <c r="G999" i="2" s="1"/>
  <c r="G1000" i="2" s="1"/>
  <c r="G1001" i="2" s="1"/>
  <c r="G1002" i="2" s="1"/>
  <c r="G1003" i="2" s="1"/>
  <c r="G1004" i="2" s="1"/>
  <c r="G1005" i="2" s="1"/>
  <c r="G1006" i="2" s="1"/>
  <c r="G1007" i="2" s="1"/>
  <c r="G1008" i="2" s="1"/>
  <c r="G1009" i="2" s="1"/>
  <c r="G1010" i="2" s="1"/>
  <c r="G1011" i="2" s="1"/>
  <c r="G1012" i="2" s="1"/>
  <c r="G1013" i="2" s="1"/>
  <c r="G1014" i="2" s="1"/>
  <c r="G1015" i="2" s="1"/>
  <c r="G1016" i="2" s="1"/>
  <c r="G1017" i="2" s="1"/>
  <c r="G1018" i="2" s="1"/>
  <c r="G1019" i="2" s="1"/>
  <c r="G1020" i="2" s="1"/>
  <c r="G1021" i="2" s="1"/>
  <c r="G1022" i="2" s="1"/>
  <c r="G1023" i="2" s="1"/>
  <c r="G1024" i="2" s="1"/>
  <c r="G1025" i="2" s="1"/>
  <c r="G1026" i="2" s="1"/>
  <c r="G1027" i="2" s="1"/>
  <c r="G1028" i="2" s="1"/>
  <c r="G1029" i="2" s="1"/>
  <c r="G1030" i="2" s="1"/>
  <c r="G1031" i="2" s="1"/>
  <c r="G1032" i="2" s="1"/>
  <c r="G1033" i="2" s="1"/>
  <c r="G1034" i="2" s="1"/>
  <c r="G1035" i="2" s="1"/>
  <c r="G1036" i="2" s="1"/>
  <c r="G1037" i="2" s="1"/>
  <c r="G1038" i="2" s="1"/>
  <c r="G1039" i="2" s="1"/>
  <c r="G1040" i="2" s="1"/>
  <c r="G1041" i="2" s="1"/>
  <c r="G1042" i="2" s="1"/>
  <c r="G1043" i="2" s="1"/>
  <c r="G1044" i="2" s="1"/>
  <c r="G1045" i="2" s="1"/>
  <c r="G1046" i="2" s="1"/>
  <c r="G1047" i="2" s="1"/>
  <c r="G1048" i="2" s="1"/>
  <c r="G1049" i="2" s="1"/>
  <c r="G1050" i="2" s="1"/>
  <c r="G1051" i="2" s="1"/>
  <c r="G1052" i="2" s="1"/>
  <c r="G1053" i="2" s="1"/>
  <c r="G1054" i="2" s="1"/>
  <c r="G1055" i="2" s="1"/>
  <c r="G1056" i="2" s="1"/>
  <c r="G1057" i="2" s="1"/>
  <c r="G1058" i="2" s="1"/>
  <c r="G1059" i="2" s="1"/>
  <c r="G1060" i="2" s="1"/>
  <c r="G1061" i="2" s="1"/>
  <c r="G1062" i="2" s="1"/>
  <c r="G1063" i="2" s="1"/>
  <c r="G1064" i="2" s="1"/>
  <c r="G1065" i="2" s="1"/>
  <c r="G1066" i="2" s="1"/>
  <c r="G1067" i="2" s="1"/>
  <c r="G1068" i="2" s="1"/>
  <c r="G1069" i="2" s="1"/>
  <c r="G1070" i="2" s="1"/>
  <c r="G1071" i="2" s="1"/>
  <c r="G1072" i="2" s="1"/>
  <c r="G1073" i="2" s="1"/>
  <c r="G1074" i="2" s="1"/>
  <c r="G1075" i="2" s="1"/>
  <c r="G1076" i="2" s="1"/>
  <c r="G1077" i="2" s="1"/>
  <c r="G1078" i="2" s="1"/>
  <c r="G1079" i="2" s="1"/>
  <c r="G1080" i="2" s="1"/>
  <c r="G1081" i="2" s="1"/>
  <c r="G1082" i="2" s="1"/>
  <c r="G1083" i="2" s="1"/>
  <c r="G1084" i="2" s="1"/>
  <c r="G1085" i="2" s="1"/>
  <c r="G1086" i="2" s="1"/>
  <c r="G1087" i="2" s="1"/>
  <c r="G1088" i="2" s="1"/>
  <c r="G1089" i="2" s="1"/>
  <c r="G1090" i="2" s="1"/>
  <c r="G1091" i="2" s="1"/>
  <c r="G1092" i="2" s="1"/>
  <c r="G1093" i="2" s="1"/>
  <c r="G1094" i="2" s="1"/>
  <c r="G1095" i="2" s="1"/>
  <c r="G1096" i="2" s="1"/>
  <c r="G1097" i="2" s="1"/>
  <c r="G1098" i="2" s="1"/>
  <c r="G1099" i="2" s="1"/>
  <c r="G1100" i="2" s="1"/>
  <c r="G1101" i="2" s="1"/>
  <c r="G1102" i="2" s="1"/>
  <c r="G1103" i="2" s="1"/>
  <c r="G1104" i="2" s="1"/>
  <c r="G1105" i="2" s="1"/>
  <c r="G1106" i="2" s="1"/>
  <c r="G1107" i="2" s="1"/>
  <c r="G1108" i="2" s="1"/>
  <c r="G1109" i="2" s="1"/>
  <c r="G1110" i="2" s="1"/>
  <c r="G1111" i="2" s="1"/>
  <c r="G1112" i="2" s="1"/>
  <c r="G1113" i="2" s="1"/>
  <c r="G1114" i="2" s="1"/>
  <c r="G1115" i="2" s="1"/>
  <c r="G1116" i="2" s="1"/>
  <c r="G1117" i="2" s="1"/>
  <c r="G1118" i="2" s="1"/>
  <c r="G1119" i="2" s="1"/>
  <c r="G1120" i="2" s="1"/>
  <c r="G1121" i="2" s="1"/>
  <c r="G1122" i="2" s="1"/>
  <c r="G1123" i="2" s="1"/>
  <c r="G1124" i="2" s="1"/>
  <c r="G1125" i="2" s="1"/>
  <c r="G1126" i="2" s="1"/>
  <c r="G1127" i="2" s="1"/>
  <c r="G1128" i="2" s="1"/>
  <c r="G1129" i="2" s="1"/>
  <c r="G1130" i="2" s="1"/>
  <c r="G1131" i="2" s="1"/>
  <c r="G1132" i="2" s="1"/>
  <c r="G1133" i="2" s="1"/>
  <c r="G1134" i="2" s="1"/>
  <c r="G1135" i="2" s="1"/>
  <c r="G1136" i="2" s="1"/>
  <c r="G1137" i="2" s="1"/>
  <c r="G1138" i="2" s="1"/>
  <c r="G1139" i="2" s="1"/>
  <c r="G1140" i="2" s="1"/>
  <c r="G1141" i="2" s="1"/>
  <c r="G1142" i="2" s="1"/>
  <c r="G1143" i="2" s="1"/>
  <c r="G1144" i="2" s="1"/>
  <c r="G1145" i="2" s="1"/>
  <c r="G1146" i="2" s="1"/>
  <c r="G1147" i="2" s="1"/>
  <c r="G1148" i="2" s="1"/>
  <c r="G1149" i="2" s="1"/>
  <c r="G1150" i="2" s="1"/>
  <c r="G1151" i="2" s="1"/>
  <c r="G1152" i="2" s="1"/>
  <c r="G1153" i="2" s="1"/>
  <c r="G1154" i="2" s="1"/>
  <c r="G1155" i="2" s="1"/>
  <c r="G1156" i="2" s="1"/>
  <c r="G1157" i="2" s="1"/>
  <c r="G1158" i="2" s="1"/>
  <c r="G1159" i="2" s="1"/>
  <c r="G1160" i="2" s="1"/>
  <c r="G1161" i="2" s="1"/>
  <c r="G1162" i="2" s="1"/>
  <c r="G1163" i="2" s="1"/>
  <c r="G1164" i="2" s="1"/>
  <c r="G1165" i="2" s="1"/>
  <c r="G1166" i="2" s="1"/>
  <c r="G1167" i="2" s="1"/>
  <c r="G1168" i="2" s="1"/>
  <c r="G1169" i="2" s="1"/>
  <c r="G1170" i="2" s="1"/>
  <c r="G1171" i="2" s="1"/>
  <c r="G1172" i="2" s="1"/>
  <c r="G1173" i="2" s="1"/>
  <c r="G1174" i="2" s="1"/>
  <c r="G1175" i="2" s="1"/>
  <c r="G1176" i="2" s="1"/>
  <c r="G1177" i="2" s="1"/>
  <c r="G1178" i="2" s="1"/>
  <c r="G1179" i="2" s="1"/>
  <c r="G1180" i="2" s="1"/>
  <c r="G1181" i="2" s="1"/>
  <c r="G1182" i="2" s="1"/>
  <c r="G1183" i="2" s="1"/>
  <c r="G1184" i="2" s="1"/>
  <c r="G1185" i="2" s="1"/>
  <c r="G1186" i="2" s="1"/>
  <c r="G1187" i="2" s="1"/>
  <c r="G1188" i="2" s="1"/>
  <c r="G1189" i="2" s="1"/>
  <c r="G1190" i="2" s="1"/>
  <c r="G1191" i="2" s="1"/>
  <c r="G1192" i="2" s="1"/>
  <c r="G1193" i="2" s="1"/>
  <c r="G1194" i="2" s="1"/>
  <c r="G1195" i="2" s="1"/>
  <c r="G1196" i="2" s="1"/>
  <c r="G1197" i="2" s="1"/>
  <c r="G1198" i="2" s="1"/>
  <c r="G1199" i="2" s="1"/>
  <c r="G1200" i="2" s="1"/>
  <c r="G1201" i="2" s="1"/>
  <c r="G1202" i="2" s="1"/>
  <c r="G1203" i="2" s="1"/>
  <c r="G1204" i="2" s="1"/>
  <c r="G1205" i="2" s="1"/>
  <c r="G1206" i="2" s="1"/>
  <c r="G1207" i="2" s="1"/>
  <c r="G1208" i="2" s="1"/>
  <c r="G1209" i="2" s="1"/>
  <c r="G1210" i="2" s="1"/>
  <c r="G1211" i="2" s="1"/>
  <c r="G1212" i="2" s="1"/>
  <c r="G1213" i="2" s="1"/>
  <c r="G1214" i="2" s="1"/>
  <c r="G1215" i="2" s="1"/>
  <c r="G1216" i="2" s="1"/>
  <c r="G1217" i="2" s="1"/>
  <c r="G1218" i="2" s="1"/>
  <c r="G1219" i="2" s="1"/>
  <c r="G1220" i="2" s="1"/>
  <c r="G1221" i="2" s="1"/>
  <c r="G1222" i="2" s="1"/>
  <c r="G1223" i="2" s="1"/>
  <c r="G1224" i="2" s="1"/>
  <c r="G1225" i="2" s="1"/>
  <c r="G1226" i="2" s="1"/>
  <c r="G1227" i="2" s="1"/>
  <c r="G1228" i="2" s="1"/>
  <c r="G1229" i="2" s="1"/>
  <c r="G1230" i="2" s="1"/>
  <c r="G1231" i="2" s="1"/>
  <c r="G1232" i="2" s="1"/>
  <c r="G1233" i="2" s="1"/>
  <c r="G1234" i="2" s="1"/>
  <c r="G1235" i="2" s="1"/>
  <c r="G1236" i="2" s="1"/>
  <c r="G1237" i="2" s="1"/>
  <c r="G1238" i="2" s="1"/>
  <c r="G1239" i="2" s="1"/>
  <c r="G1240" i="2" s="1"/>
  <c r="G1241" i="2" s="1"/>
  <c r="G1242" i="2" s="1"/>
  <c r="G1243" i="2" s="1"/>
  <c r="G1244" i="2" s="1"/>
  <c r="G1245" i="2" s="1"/>
  <c r="G1246" i="2" s="1"/>
  <c r="G1247" i="2" s="1"/>
  <c r="G1248" i="2" s="1"/>
  <c r="G1249" i="2" s="1"/>
  <c r="G1250" i="2" s="1"/>
  <c r="G1251" i="2" s="1"/>
  <c r="G1252" i="2" s="1"/>
  <c r="G1253" i="2" s="1"/>
  <c r="G1254" i="2" s="1"/>
  <c r="G1255" i="2" s="1"/>
  <c r="G1256" i="2" s="1"/>
  <c r="G1257" i="2" s="1"/>
  <c r="G1258" i="2" s="1"/>
  <c r="G1259" i="2" s="1"/>
  <c r="G1260" i="2" s="1"/>
  <c r="G1261" i="2" s="1"/>
  <c r="G1262" i="2" s="1"/>
  <c r="G1263" i="2" s="1"/>
  <c r="G1264" i="2" s="1"/>
  <c r="G1265" i="2" s="1"/>
  <c r="G1266" i="2" s="1"/>
  <c r="G1267" i="2" s="1"/>
  <c r="G1268" i="2" s="1"/>
  <c r="G1269" i="2" s="1"/>
  <c r="G1270" i="2" s="1"/>
  <c r="G1271" i="2" s="1"/>
  <c r="G1272" i="2" s="1"/>
  <c r="G1273" i="2" s="1"/>
  <c r="G1274" i="2" s="1"/>
  <c r="G1275" i="2" s="1"/>
  <c r="G1276" i="2" s="1"/>
  <c r="G1277" i="2" s="1"/>
  <c r="G1278" i="2" s="1"/>
  <c r="G1279" i="2" s="1"/>
  <c r="G1280" i="2" s="1"/>
  <c r="G1281" i="2" s="1"/>
  <c r="G1282" i="2" s="1"/>
  <c r="G1283" i="2" s="1"/>
  <c r="G1284" i="2" s="1"/>
  <c r="G1285" i="2" s="1"/>
  <c r="G1286" i="2" s="1"/>
  <c r="G1287" i="2" s="1"/>
  <c r="G1288" i="2" s="1"/>
  <c r="G1289" i="2" s="1"/>
  <c r="G1290" i="2" s="1"/>
  <c r="G1291" i="2" s="1"/>
  <c r="G1292" i="2" s="1"/>
  <c r="G1293" i="2" s="1"/>
  <c r="G1294" i="2" s="1"/>
  <c r="G1295" i="2" s="1"/>
  <c r="G1296" i="2" s="1"/>
  <c r="G1297" i="2" s="1"/>
  <c r="G1298" i="2" s="1"/>
  <c r="G1299" i="2" s="1"/>
  <c r="G1300" i="2" s="1"/>
  <c r="G1301" i="2" s="1"/>
  <c r="G1302" i="2" s="1"/>
  <c r="G1303" i="2" s="1"/>
  <c r="G1304" i="2" s="1"/>
  <c r="G1305" i="2" s="1"/>
  <c r="G1306" i="2" s="1"/>
  <c r="G1307" i="2" s="1"/>
  <c r="G1308" i="2" s="1"/>
  <c r="G1309" i="2" s="1"/>
  <c r="G1310" i="2" s="1"/>
  <c r="G1311" i="2" s="1"/>
  <c r="G1139" i="40"/>
  <c r="G1140" i="40" s="1"/>
  <c r="G1141" i="40" s="1"/>
  <c r="G1142" i="40" s="1"/>
  <c r="C5" i="49"/>
  <c r="AC5" i="49" s="1"/>
  <c r="G1312" i="2"/>
  <c r="G1313" i="2" s="1"/>
  <c r="G1314" i="2" s="1"/>
  <c r="G1315" i="2" s="1"/>
  <c r="G1316" i="2" s="1"/>
  <c r="G1317" i="2" s="1"/>
  <c r="G1318" i="2" s="1"/>
  <c r="G1319" i="2" s="1"/>
  <c r="G1320" i="2" s="1"/>
  <c r="G1321" i="2" s="1"/>
  <c r="G1322" i="2" s="1"/>
  <c r="G1323" i="2" s="1"/>
  <c r="G1324" i="2" s="1"/>
  <c r="G1325" i="2" s="1"/>
  <c r="G1326" i="2" s="1"/>
  <c r="G1327" i="2" s="1"/>
  <c r="G1328" i="2" s="1"/>
  <c r="G1329" i="2" s="1"/>
  <c r="G894" i="23"/>
  <c r="G895" i="23" s="1"/>
  <c r="G896" i="23" s="1"/>
  <c r="G897" i="23" s="1"/>
  <c r="G898" i="23" s="1"/>
  <c r="G883" i="47"/>
  <c r="G884" i="47" s="1"/>
  <c r="G885" i="47" s="1"/>
  <c r="G886" i="47" s="1"/>
  <c r="G887" i="47" s="1"/>
  <c r="G888" i="47" s="1"/>
  <c r="G889" i="47" s="1"/>
  <c r="G890" i="47" s="1"/>
  <c r="G891" i="47" s="1"/>
  <c r="G892" i="47" s="1"/>
  <c r="G893" i="47" s="1"/>
  <c r="G894" i="47" s="1"/>
  <c r="G895" i="47" s="1"/>
  <c r="G896" i="47" s="1"/>
  <c r="G897" i="47" s="1"/>
  <c r="G898" i="47" s="1"/>
  <c r="G899" i="47" s="1"/>
  <c r="G900" i="47" s="1"/>
  <c r="G901" i="47" s="1"/>
  <c r="G902" i="47" s="1"/>
  <c r="G903" i="47" s="1"/>
  <c r="G904" i="47" s="1"/>
  <c r="G905" i="47" s="1"/>
  <c r="G775" i="14"/>
  <c r="G776" i="14" s="1"/>
  <c r="G777" i="14" s="1"/>
  <c r="G778" i="14" s="1"/>
  <c r="G779" i="14" s="1"/>
  <c r="G1143" i="40" l="1"/>
  <c r="G1144" i="40" s="1"/>
  <c r="G1145" i="40" s="1"/>
  <c r="G1146" i="40" s="1"/>
  <c r="G1147" i="40" s="1"/>
  <c r="G1148" i="40" s="1"/>
  <c r="G1149" i="40" s="1"/>
  <c r="G1150" i="40" s="1"/>
  <c r="G1151" i="40" s="1"/>
  <c r="G1152" i="40" s="1"/>
  <c r="G1153" i="40" s="1"/>
  <c r="G1154" i="40" s="1"/>
  <c r="G1155" i="40" s="1"/>
  <c r="G1156" i="40" s="1"/>
  <c r="G1157" i="40" s="1"/>
  <c r="G1158" i="40" s="1"/>
  <c r="G1159" i="40" s="1"/>
  <c r="G1160" i="40" s="1"/>
  <c r="G1161" i="40" s="1"/>
  <c r="G1162" i="40" s="1"/>
  <c r="G1163" i="40" s="1"/>
  <c r="G1164" i="40" s="1"/>
  <c r="G1165" i="40" s="1"/>
  <c r="G1166" i="40" s="1"/>
  <c r="G1167" i="40" s="1"/>
  <c r="G1168" i="40" s="1"/>
  <c r="G1169" i="40" s="1"/>
  <c r="G1170" i="40" s="1"/>
  <c r="G1171" i="40" s="1"/>
  <c r="G1172" i="40" s="1"/>
  <c r="G1173" i="40" s="1"/>
  <c r="G1174" i="40" s="1"/>
  <c r="G1175" i="40" s="1"/>
  <c r="G1176" i="40" s="1"/>
  <c r="G1177" i="40" s="1"/>
  <c r="G1178" i="40" s="1"/>
  <c r="G1179" i="40" s="1"/>
  <c r="G1180" i="40" s="1"/>
  <c r="G1181" i="40" s="1"/>
  <c r="G1182" i="40" s="1"/>
  <c r="G1183" i="40" s="1"/>
  <c r="G1184" i="40" s="1"/>
  <c r="G1185" i="40" s="1"/>
  <c r="G1186" i="40" s="1"/>
  <c r="G1187" i="40" s="1"/>
  <c r="G1188" i="40" s="1"/>
  <c r="G1189" i="40" s="1"/>
  <c r="G1190" i="40" s="1"/>
  <c r="G1191" i="40" s="1"/>
  <c r="G1192" i="40" s="1"/>
  <c r="G1193" i="40" s="1"/>
  <c r="G1194" i="40" s="1"/>
  <c r="G1195" i="40" s="1"/>
  <c r="G1196" i="40" s="1"/>
  <c r="G1197" i="40" s="1"/>
  <c r="G1198" i="40" s="1"/>
  <c r="G1199" i="40" s="1"/>
  <c r="G1200" i="40" s="1"/>
  <c r="G1201" i="40" s="1"/>
  <c r="G1202" i="40" s="1"/>
  <c r="G1203" i="40" s="1"/>
  <c r="G1204" i="40" s="1"/>
  <c r="G1205" i="40" s="1"/>
  <c r="G1206" i="40" s="1"/>
  <c r="G1207" i="40" s="1"/>
  <c r="G1208" i="40" s="1"/>
  <c r="G1209" i="40" s="1"/>
  <c r="G1210" i="40" s="1"/>
  <c r="G1211" i="40" s="1"/>
  <c r="G1212" i="40" s="1"/>
  <c r="G1213" i="40" s="1"/>
  <c r="G1214" i="40" s="1"/>
  <c r="G1215" i="40" s="1"/>
  <c r="G1216" i="40" s="1"/>
  <c r="G1217" i="40" s="1"/>
  <c r="G1218" i="40" s="1"/>
  <c r="G1219" i="40" s="1"/>
  <c r="G1220" i="40" s="1"/>
  <c r="G1221" i="40" s="1"/>
  <c r="G1222" i="40" s="1"/>
  <c r="G1223" i="40" s="1"/>
  <c r="G1224" i="40" s="1"/>
  <c r="G1225" i="40" s="1"/>
  <c r="G1226" i="40" s="1"/>
  <c r="G1227" i="40" s="1"/>
  <c r="G1228" i="40" s="1"/>
  <c r="G1229" i="40" s="1"/>
  <c r="G1230" i="40" s="1"/>
  <c r="G1231" i="40" s="1"/>
  <c r="G1232" i="40" s="1"/>
  <c r="G1233" i="40" s="1"/>
  <c r="G1234" i="40" s="1"/>
  <c r="G1235" i="40" s="1"/>
  <c r="G1236" i="40" s="1"/>
  <c r="G1237" i="40" s="1"/>
  <c r="G1238" i="40" s="1"/>
  <c r="G1239" i="40" s="1"/>
  <c r="G1240" i="40" s="1"/>
  <c r="G1241" i="40" s="1"/>
  <c r="G1242" i="40" s="1"/>
  <c r="G1243" i="40" s="1"/>
  <c r="G1244" i="40" s="1"/>
  <c r="G1245" i="40" s="1"/>
  <c r="G1246" i="40" s="1"/>
  <c r="G1247" i="40" s="1"/>
  <c r="G1248" i="40" s="1"/>
  <c r="G1249" i="40" s="1"/>
  <c r="G1250" i="40" s="1"/>
  <c r="G1251" i="40" s="1"/>
  <c r="G1252" i="40" s="1"/>
  <c r="G1253" i="40" s="1"/>
  <c r="G1254" i="40" s="1"/>
  <c r="G1255" i="40" s="1"/>
  <c r="G1256" i="40" s="1"/>
  <c r="G1257" i="40" s="1"/>
  <c r="G1258" i="40" s="1"/>
  <c r="G1259" i="40" s="1"/>
  <c r="G1260" i="40" s="1"/>
  <c r="G1261" i="40" s="1"/>
  <c r="G1262" i="40" s="1"/>
  <c r="G1263" i="40" s="1"/>
  <c r="G1264" i="40" s="1"/>
  <c r="G1265" i="40" s="1"/>
  <c r="G1266" i="40" s="1"/>
  <c r="G1267" i="40" s="1"/>
  <c r="G1268" i="40" s="1"/>
  <c r="G1269" i="40" s="1"/>
  <c r="G1270" i="40" s="1"/>
  <c r="G1271" i="40" s="1"/>
  <c r="G1272" i="40" s="1"/>
  <c r="G1273" i="40" s="1"/>
  <c r="G1274" i="40" s="1"/>
  <c r="G1275" i="40" s="1"/>
  <c r="G1276" i="40" s="1"/>
  <c r="G1277" i="40" s="1"/>
  <c r="G1278" i="40" s="1"/>
  <c r="G1279" i="40" s="1"/>
  <c r="G1280" i="40" s="1"/>
  <c r="G1281" i="40" s="1"/>
  <c r="G1282" i="40" s="1"/>
  <c r="G1283" i="40" s="1"/>
  <c r="G1284" i="40" s="1"/>
  <c r="G1285" i="40" s="1"/>
  <c r="G1286" i="40" s="1"/>
  <c r="G1287" i="40" s="1"/>
  <c r="G1288" i="40" s="1"/>
  <c r="G1289" i="40" s="1"/>
  <c r="G1290" i="40" s="1"/>
  <c r="G1291" i="40" s="1"/>
  <c r="G1292" i="40" s="1"/>
  <c r="G1293" i="40" s="1"/>
  <c r="G1294" i="40" s="1"/>
  <c r="G1295" i="40" s="1"/>
  <c r="G1296" i="40" s="1"/>
  <c r="G1297" i="40" s="1"/>
  <c r="G1298" i="40" s="1"/>
  <c r="G1299" i="40" s="1"/>
  <c r="G1300" i="40" s="1"/>
  <c r="G1301" i="40" s="1"/>
  <c r="G1302" i="40" s="1"/>
  <c r="G1303" i="40" s="1"/>
  <c r="G1304" i="40" s="1"/>
  <c r="G1305" i="40" s="1"/>
  <c r="G1306" i="40" s="1"/>
  <c r="G1307" i="40" s="1"/>
  <c r="G1308" i="40" s="1"/>
  <c r="G1309" i="40" s="1"/>
  <c r="G1310" i="40"/>
  <c r="G1311" i="40" s="1"/>
  <c r="G1312" i="40" s="1"/>
  <c r="G1313" i="40" s="1"/>
  <c r="G1314" i="40" s="1"/>
  <c r="G1315" i="40" s="1"/>
  <c r="G1316" i="40" s="1"/>
  <c r="G1317" i="40" s="1"/>
  <c r="G1318" i="40" s="1"/>
  <c r="C43" i="49"/>
  <c r="AC43" i="49" s="1"/>
  <c r="G899" i="23"/>
  <c r="G900" i="23" s="1"/>
  <c r="G901" i="23" s="1"/>
  <c r="G902" i="23" s="1"/>
  <c r="G903" i="23" s="1"/>
  <c r="G904" i="23" s="1"/>
  <c r="G905" i="23" s="1"/>
  <c r="G906" i="23" s="1"/>
  <c r="G907" i="23" s="1"/>
  <c r="G908" i="23" s="1"/>
  <c r="G909" i="23" s="1"/>
  <c r="G910" i="23" s="1"/>
  <c r="G911" i="23" s="1"/>
  <c r="G912" i="23" s="1"/>
  <c r="G913" i="23" s="1"/>
  <c r="G914" i="23" s="1"/>
  <c r="G915" i="23" s="1"/>
  <c r="G916" i="23" s="1"/>
  <c r="G917" i="23" s="1"/>
  <c r="G918" i="23" s="1"/>
  <c r="G919" i="23" s="1"/>
  <c r="G920" i="23" s="1"/>
  <c r="G921" i="23" s="1"/>
  <c r="G922" i="23" s="1"/>
  <c r="G923" i="23" s="1"/>
  <c r="G924" i="23" s="1"/>
  <c r="G925" i="23" s="1"/>
  <c r="G926" i="23" s="1"/>
  <c r="G927" i="23" s="1"/>
  <c r="G928" i="23" s="1"/>
  <c r="G929" i="23" s="1"/>
  <c r="G930" i="23" s="1"/>
  <c r="G931" i="23" s="1"/>
  <c r="G932" i="23" s="1"/>
  <c r="G933" i="23" s="1"/>
  <c r="G934" i="23" s="1"/>
  <c r="G935" i="23" s="1"/>
  <c r="G936" i="23" s="1"/>
  <c r="G937" i="23" s="1"/>
  <c r="G938" i="23" s="1"/>
  <c r="G939" i="23" s="1"/>
  <c r="G940" i="23" s="1"/>
  <c r="G941" i="23" s="1"/>
  <c r="G942" i="23" s="1"/>
  <c r="G906" i="47"/>
  <c r="G907" i="47" s="1"/>
  <c r="G908" i="47" s="1"/>
  <c r="G909" i="47" s="1"/>
  <c r="G910" i="47" s="1"/>
  <c r="G911" i="47" s="1"/>
  <c r="G912" i="47" s="1"/>
  <c r="G913" i="47" s="1"/>
  <c r="G914" i="47" s="1"/>
  <c r="G915" i="47" s="1"/>
  <c r="G916" i="47" s="1"/>
  <c r="G917" i="47" s="1"/>
  <c r="G918" i="47" s="1"/>
  <c r="G919" i="47" s="1"/>
  <c r="G920" i="47" s="1"/>
  <c r="G921" i="47" s="1"/>
  <c r="G922" i="47" s="1"/>
  <c r="G923" i="47" s="1"/>
  <c r="G924" i="47" s="1"/>
  <c r="G925" i="47" s="1"/>
  <c r="G926" i="47" s="1"/>
  <c r="G927" i="47" s="1"/>
  <c r="G928" i="47" s="1"/>
  <c r="G929" i="47" s="1"/>
  <c r="G930" i="47" s="1"/>
  <c r="G931" i="47" s="1"/>
  <c r="G932" i="47" s="1"/>
  <c r="G933" i="47" s="1"/>
  <c r="G934" i="47" s="1"/>
  <c r="G935" i="47" s="1"/>
  <c r="G936" i="47" s="1"/>
  <c r="G937" i="47" s="1"/>
  <c r="G938" i="47" s="1"/>
  <c r="G939" i="47" s="1"/>
  <c r="G940" i="47" s="1"/>
  <c r="G941" i="47" s="1"/>
  <c r="G942" i="47" s="1"/>
  <c r="G943" i="47" s="1"/>
  <c r="G944" i="47" s="1"/>
  <c r="G945" i="47" s="1"/>
  <c r="G946" i="47" s="1"/>
  <c r="G947" i="47" s="1"/>
  <c r="G948" i="47" s="1"/>
  <c r="G949" i="47" s="1"/>
  <c r="G950" i="47" s="1"/>
  <c r="G951" i="47" s="1"/>
  <c r="G952" i="47" s="1"/>
  <c r="G953" i="47" s="1"/>
  <c r="G954" i="47" s="1"/>
  <c r="G955" i="47" s="1"/>
  <c r="G956" i="47" s="1"/>
  <c r="G957" i="47" s="1"/>
  <c r="G958" i="47" s="1"/>
  <c r="G959" i="47" s="1"/>
  <c r="G960" i="47" s="1"/>
  <c r="G961" i="47" s="1"/>
  <c r="G962" i="47" s="1"/>
  <c r="G963" i="47" s="1"/>
  <c r="G964" i="47" s="1"/>
  <c r="G965" i="47" s="1"/>
  <c r="G966" i="47" s="1"/>
  <c r="G882" i="3"/>
  <c r="G883" i="3" s="1"/>
  <c r="G884" i="3" s="1"/>
  <c r="G885" i="3" s="1"/>
  <c r="G886" i="3" s="1"/>
  <c r="G887" i="3" s="1"/>
  <c r="G888" i="3" s="1"/>
  <c r="G889" i="3" s="1"/>
  <c r="G890" i="3" s="1"/>
  <c r="G891" i="3" s="1"/>
  <c r="G780" i="14"/>
  <c r="G781" i="14" s="1"/>
  <c r="G967" i="47" l="1"/>
  <c r="G968" i="47" s="1"/>
  <c r="G969" i="47" s="1"/>
  <c r="G970" i="47" s="1"/>
  <c r="G971" i="47" s="1"/>
  <c r="G972" i="47" s="1"/>
  <c r="G950" i="23"/>
  <c r="G951" i="23" s="1"/>
  <c r="G952" i="23" s="1"/>
  <c r="G953" i="23" s="1"/>
  <c r="G954" i="23" s="1"/>
  <c r="G955" i="23" s="1"/>
  <c r="G956" i="23" s="1"/>
  <c r="G957" i="23" s="1"/>
  <c r="G958" i="23" s="1"/>
  <c r="G959" i="23" s="1"/>
  <c r="G960" i="23" s="1"/>
  <c r="G961" i="23" s="1"/>
  <c r="G962" i="23" s="1"/>
  <c r="G963" i="23" s="1"/>
  <c r="G964" i="23" s="1"/>
  <c r="G965" i="23" s="1"/>
  <c r="G966" i="23" s="1"/>
  <c r="G967" i="23" s="1"/>
  <c r="G968" i="23" s="1"/>
  <c r="G969" i="23" s="1"/>
  <c r="G970" i="23" s="1"/>
  <c r="G971" i="23" s="1"/>
  <c r="G972" i="23" s="1"/>
  <c r="G973" i="23" s="1"/>
  <c r="G974" i="23" s="1"/>
  <c r="G975" i="23" s="1"/>
  <c r="G976" i="23" s="1"/>
  <c r="G977" i="23" s="1"/>
  <c r="G978" i="23" s="1"/>
  <c r="G979" i="23" s="1"/>
  <c r="G980" i="23" s="1"/>
  <c r="G981" i="23" s="1"/>
  <c r="G982" i="23" s="1"/>
  <c r="G983" i="23" s="1"/>
  <c r="G984" i="23" s="1"/>
  <c r="G985" i="23" s="1"/>
  <c r="G986" i="23" s="1"/>
  <c r="G987" i="23" s="1"/>
  <c r="G988" i="23" s="1"/>
  <c r="G989" i="23" s="1"/>
  <c r="G990" i="23" s="1"/>
  <c r="G991" i="23" s="1"/>
  <c r="G992" i="23" s="1"/>
  <c r="G993" i="23" s="1"/>
  <c r="G994" i="23" s="1"/>
  <c r="G995" i="23" s="1"/>
  <c r="G996" i="23" s="1"/>
  <c r="G997" i="23" s="1"/>
  <c r="G998" i="23" s="1"/>
  <c r="G999" i="23" s="1"/>
  <c r="G1000" i="23" s="1"/>
  <c r="G1001" i="23" s="1"/>
  <c r="G1002" i="23" s="1"/>
  <c r="G1003" i="23" s="1"/>
  <c r="G1004" i="23" s="1"/>
  <c r="G1005" i="23" s="1"/>
  <c r="G1006" i="23" s="1"/>
  <c r="G1007" i="23" s="1"/>
  <c r="G1008" i="23" s="1"/>
  <c r="G1009" i="23" s="1"/>
  <c r="G1010" i="23" s="1"/>
  <c r="G1011" i="23" s="1"/>
  <c r="G1012" i="23" s="1"/>
  <c r="G1013" i="23" s="1"/>
  <c r="G1014" i="23" s="1"/>
  <c r="G1015" i="23" s="1"/>
  <c r="G1016" i="23" s="1"/>
  <c r="G1017" i="23" s="1"/>
  <c r="G1018" i="23" s="1"/>
  <c r="G1019" i="23" s="1"/>
  <c r="G1020" i="23" s="1"/>
  <c r="G1021" i="23" s="1"/>
  <c r="G1022" i="23" s="1"/>
  <c r="G1023" i="23" s="1"/>
  <c r="G1024" i="23" s="1"/>
  <c r="G1025" i="23" s="1"/>
  <c r="G1026" i="23" s="1"/>
  <c r="G1027" i="23" s="1"/>
  <c r="G1028" i="23" s="1"/>
  <c r="G1029" i="23" s="1"/>
  <c r="G1030" i="23" s="1"/>
  <c r="G1031" i="23" s="1"/>
  <c r="G1032" i="23" s="1"/>
  <c r="G1033" i="23" s="1"/>
  <c r="G1034" i="23" s="1"/>
  <c r="G1035" i="23" s="1"/>
  <c r="G1036" i="23" s="1"/>
  <c r="G1037" i="23" s="1"/>
  <c r="G1038" i="23" s="1"/>
  <c r="G1039" i="23" s="1"/>
  <c r="G1040" i="23" s="1"/>
  <c r="G1041" i="23" s="1"/>
  <c r="G1042" i="23" s="1"/>
  <c r="G1043" i="23" s="1"/>
  <c r="G1044" i="23" s="1"/>
  <c r="G1045" i="23" s="1"/>
  <c r="G1046" i="23" s="1"/>
  <c r="G1047" i="23" s="1"/>
  <c r="G1048" i="23" s="1"/>
  <c r="G1049" i="23" s="1"/>
  <c r="G1050" i="23" s="1"/>
  <c r="G1051" i="23" s="1"/>
  <c r="G1052" i="23" s="1"/>
  <c r="G1053" i="23" s="1"/>
  <c r="G1054" i="23" s="1"/>
  <c r="G1055" i="23" s="1"/>
  <c r="G1056" i="23" s="1"/>
  <c r="G1057" i="23" s="1"/>
  <c r="G1058" i="23" s="1"/>
  <c r="G1059" i="23" s="1"/>
  <c r="G1060" i="23" s="1"/>
  <c r="G1061" i="23" s="1"/>
  <c r="G1062" i="23" s="1"/>
  <c r="G1063" i="23" s="1"/>
  <c r="G1064" i="23" s="1"/>
  <c r="G1065" i="23" s="1"/>
  <c r="G1066" i="23" s="1"/>
  <c r="G1067" i="23" s="1"/>
  <c r="G1068" i="23" s="1"/>
  <c r="G1069" i="23" s="1"/>
  <c r="G1070" i="23" s="1"/>
  <c r="G1071" i="23" s="1"/>
  <c r="G1072" i="23" s="1"/>
  <c r="G1073" i="23" s="1"/>
  <c r="G1074" i="23" s="1"/>
  <c r="G1075" i="23" s="1"/>
  <c r="G1076" i="23" s="1"/>
  <c r="G1077" i="23" s="1"/>
  <c r="G1078" i="23" s="1"/>
  <c r="G1079" i="23" s="1"/>
  <c r="G1080" i="23" s="1"/>
  <c r="G1081" i="23" s="1"/>
  <c r="G1082" i="23" s="1"/>
  <c r="G1083" i="23" s="1"/>
  <c r="G1084" i="23" s="1"/>
  <c r="G1085" i="23" s="1"/>
  <c r="G1086" i="23" s="1"/>
  <c r="G1087" i="23" s="1"/>
  <c r="G1088" i="23" s="1"/>
  <c r="G1089" i="23" s="1"/>
  <c r="G1090" i="23" s="1"/>
  <c r="G1091" i="23" s="1"/>
  <c r="G1092" i="23" s="1"/>
  <c r="G1093" i="23" s="1"/>
  <c r="G1094" i="23" s="1"/>
  <c r="G1095" i="23" s="1"/>
  <c r="G1096" i="23" s="1"/>
  <c r="G1097" i="23" s="1"/>
  <c r="G1098" i="23" s="1"/>
  <c r="G1099" i="23" s="1"/>
  <c r="G1100" i="23" s="1"/>
  <c r="G1101" i="23" s="1"/>
  <c r="G1102" i="23" s="1"/>
  <c r="G1103" i="23" s="1"/>
  <c r="G1104" i="23" s="1"/>
  <c r="G1105" i="23" s="1"/>
  <c r="G1106" i="23" s="1"/>
  <c r="G1107" i="23" s="1"/>
  <c r="G1108" i="23" s="1"/>
  <c r="G1109" i="23" s="1"/>
  <c r="G1110" i="23" s="1"/>
  <c r="G1111" i="23" s="1"/>
  <c r="G1112" i="23" s="1"/>
  <c r="G1113" i="23" s="1"/>
  <c r="G1114" i="23" s="1"/>
  <c r="G1115" i="23" s="1"/>
  <c r="G1116" i="23" s="1"/>
  <c r="G1117" i="23" s="1"/>
  <c r="G1118" i="23" s="1"/>
  <c r="G1119" i="23" s="1"/>
  <c r="G1120" i="23" s="1"/>
  <c r="G1121" i="23" s="1"/>
  <c r="G1122" i="23" s="1"/>
  <c r="G1123" i="23" s="1"/>
  <c r="G1124" i="23" s="1"/>
  <c r="G1125" i="23" s="1"/>
  <c r="G1126" i="23" s="1"/>
  <c r="G1127" i="23" s="1"/>
  <c r="G1128" i="23" s="1"/>
  <c r="G1129" i="23" s="1"/>
  <c r="G1130" i="23" s="1"/>
  <c r="G1131" i="23" s="1"/>
  <c r="G1132" i="23" s="1"/>
  <c r="G1133" i="23" s="1"/>
  <c r="G1134" i="23" s="1"/>
  <c r="G1135" i="23" s="1"/>
  <c r="G1136" i="23" s="1"/>
  <c r="G1137" i="23" s="1"/>
  <c r="G1138" i="23" s="1"/>
  <c r="G1139" i="23" s="1"/>
  <c r="G1140" i="23" s="1"/>
  <c r="G1141" i="23" s="1"/>
  <c r="G1142" i="23" s="1"/>
  <c r="G1143" i="23" s="1"/>
  <c r="G1144" i="23" s="1"/>
  <c r="G1145" i="23" s="1"/>
  <c r="G1146" i="23" s="1"/>
  <c r="G1147" i="23" s="1"/>
  <c r="G1148" i="23" s="1"/>
  <c r="G1149" i="23" s="1"/>
  <c r="G1150" i="23" s="1"/>
  <c r="G1151" i="23" s="1"/>
  <c r="G1152" i="23" s="1"/>
  <c r="G1153" i="23" s="1"/>
  <c r="G1154" i="23" s="1"/>
  <c r="G1155" i="23" s="1"/>
  <c r="G1156" i="23" s="1"/>
  <c r="G1157" i="23" s="1"/>
  <c r="G1158" i="23" s="1"/>
  <c r="G1159" i="23" s="1"/>
  <c r="G1160" i="23" s="1"/>
  <c r="G1161" i="23" s="1"/>
  <c r="G1162" i="23" s="1"/>
  <c r="G1163" i="23" s="1"/>
  <c r="G1164" i="23" s="1"/>
  <c r="G1165" i="23" s="1"/>
  <c r="G1166" i="23" s="1"/>
  <c r="G1167" i="23" s="1"/>
  <c r="G1168" i="23" s="1"/>
  <c r="G1169" i="23" s="1"/>
  <c r="G1170" i="23" s="1"/>
  <c r="G1171" i="23" s="1"/>
  <c r="G1172" i="23" s="1"/>
  <c r="G1173" i="23" s="1"/>
  <c r="G1174" i="23" s="1"/>
  <c r="G1175" i="23" s="1"/>
  <c r="G1176" i="23" s="1"/>
  <c r="G1177" i="23" s="1"/>
  <c r="G1178" i="23" s="1"/>
  <c r="G1179" i="23" s="1"/>
  <c r="G1180" i="23" s="1"/>
  <c r="G1181" i="23" s="1"/>
  <c r="G1182" i="23" s="1"/>
  <c r="G1183" i="23" s="1"/>
  <c r="G1184" i="23" s="1"/>
  <c r="G1185" i="23" s="1"/>
  <c r="G1186" i="23" s="1"/>
  <c r="G1187" i="23" s="1"/>
  <c r="G1188" i="23" s="1"/>
  <c r="G1189" i="23" s="1"/>
  <c r="G1190" i="23" s="1"/>
  <c r="G1191" i="23" s="1"/>
  <c r="G1192" i="23" s="1"/>
  <c r="G1193" i="23" s="1"/>
  <c r="G1194" i="23" s="1"/>
  <c r="G1195" i="23" s="1"/>
  <c r="G1196" i="23" s="1"/>
  <c r="G1197" i="23" s="1"/>
  <c r="G1198" i="23" s="1"/>
  <c r="G1199" i="23" s="1"/>
  <c r="G1200" i="23" s="1"/>
  <c r="G1201" i="23" s="1"/>
  <c r="G1202" i="23" s="1"/>
  <c r="G1203" i="23" s="1"/>
  <c r="G1204" i="23" s="1"/>
  <c r="G1205" i="23" s="1"/>
  <c r="G1206" i="23" s="1"/>
  <c r="G1207" i="23" s="1"/>
  <c r="G1208" i="23" s="1"/>
  <c r="G1209" i="23" s="1"/>
  <c r="G1210" i="23" s="1"/>
  <c r="G1211" i="23" s="1"/>
  <c r="G1212" i="23" s="1"/>
  <c r="G1213" i="23" s="1"/>
  <c r="G1214" i="23" s="1"/>
  <c r="G1215" i="23" s="1"/>
  <c r="G1216" i="23" s="1"/>
  <c r="G1217" i="23" s="1"/>
  <c r="G1218" i="23" s="1"/>
  <c r="G1219" i="23" s="1"/>
  <c r="G1220" i="23" s="1"/>
  <c r="G1221" i="23" s="1"/>
  <c r="G1222" i="23" s="1"/>
  <c r="G1223" i="23" s="1"/>
  <c r="G1224" i="23" s="1"/>
  <c r="G1225" i="23" s="1"/>
  <c r="G1226" i="23" s="1"/>
  <c r="G1227" i="23" s="1"/>
  <c r="G1228" i="23" s="1"/>
  <c r="G1229" i="23" s="1"/>
  <c r="G1230" i="23" s="1"/>
  <c r="G1231" i="23" s="1"/>
  <c r="G1232" i="23" s="1"/>
  <c r="G1233" i="23" s="1"/>
  <c r="G1234" i="23" s="1"/>
  <c r="G1235" i="23" s="1"/>
  <c r="G1236" i="23" s="1"/>
  <c r="G1237" i="23" s="1"/>
  <c r="G1238" i="23" s="1"/>
  <c r="G1239" i="23" s="1"/>
  <c r="G1240" i="23" s="1"/>
  <c r="G1241" i="23" s="1"/>
  <c r="G1242" i="23" s="1"/>
  <c r="G1243" i="23" s="1"/>
  <c r="G1244" i="23" s="1"/>
  <c r="G1245" i="23" s="1"/>
  <c r="G1246" i="23" s="1"/>
  <c r="G1247" i="23" s="1"/>
  <c r="G1248" i="23" s="1"/>
  <c r="G1249" i="23" s="1"/>
  <c r="G1250" i="23" s="1"/>
  <c r="G1251" i="23" s="1"/>
  <c r="G1252" i="23" s="1"/>
  <c r="G1253" i="23" s="1"/>
  <c r="G1254" i="23" s="1"/>
  <c r="G1255" i="23" s="1"/>
  <c r="G1256" i="23" s="1"/>
  <c r="G1257" i="23" s="1"/>
  <c r="G1258" i="23" s="1"/>
  <c r="G1259" i="23" s="1"/>
  <c r="G1260" i="23" s="1"/>
  <c r="G1261" i="23" s="1"/>
  <c r="G1262" i="23" s="1"/>
  <c r="G1263" i="23" s="1"/>
  <c r="G1264" i="23" s="1"/>
  <c r="G1265" i="23" s="1"/>
  <c r="G1266" i="23" s="1"/>
  <c r="G1267" i="23" s="1"/>
  <c r="G1268" i="23" s="1"/>
  <c r="G1269" i="23" s="1"/>
  <c r="G1270" i="23" s="1"/>
  <c r="G1271" i="23" s="1"/>
  <c r="G1272" i="23" s="1"/>
  <c r="G1273" i="23" s="1"/>
  <c r="G1274" i="23" s="1"/>
  <c r="G1275" i="23" s="1"/>
  <c r="G1276" i="23" s="1"/>
  <c r="G1277" i="23" s="1"/>
  <c r="G1278" i="23" s="1"/>
  <c r="G1279" i="23" s="1"/>
  <c r="G1280" i="23" s="1"/>
  <c r="G1281" i="23" s="1"/>
  <c r="G1282" i="23" s="1"/>
  <c r="G1283" i="23" s="1"/>
  <c r="G1284" i="23" s="1"/>
  <c r="G1285" i="23" s="1"/>
  <c r="G1286" i="23" s="1"/>
  <c r="G1287" i="23" s="1"/>
  <c r="G1288" i="23" s="1"/>
  <c r="G1289" i="23" s="1"/>
  <c r="G1290" i="23" s="1"/>
  <c r="G1291" i="23" s="1"/>
  <c r="G1292" i="23" s="1"/>
  <c r="G1293" i="23" s="1"/>
  <c r="G1294" i="23" s="1"/>
  <c r="G1295" i="23" s="1"/>
  <c r="G1296" i="23" s="1"/>
  <c r="G1297" i="23" s="1"/>
  <c r="G1298" i="23" s="1"/>
  <c r="G1299" i="23" s="1"/>
  <c r="G1300" i="23" s="1"/>
  <c r="G1301" i="23" s="1"/>
  <c r="G1302" i="23" s="1"/>
  <c r="G1303" i="23" s="1"/>
  <c r="G1304" i="23" s="1"/>
  <c r="G892" i="3"/>
  <c r="G893" i="3" s="1"/>
  <c r="G894" i="3" s="1"/>
  <c r="G895" i="3" s="1"/>
  <c r="G896" i="3" s="1"/>
  <c r="G897" i="3" s="1"/>
  <c r="G782" i="14"/>
  <c r="G783" i="14" s="1"/>
  <c r="G784" i="14" s="1"/>
  <c r="G785" i="14" s="1"/>
  <c r="G786" i="14" s="1"/>
  <c r="G787" i="14" s="1"/>
  <c r="G788" i="14" s="1"/>
  <c r="G789" i="14" s="1"/>
  <c r="G790" i="14" s="1"/>
  <c r="G791" i="14" s="1"/>
  <c r="G792" i="14" s="1"/>
  <c r="G793" i="14" s="1"/>
  <c r="G794" i="14" s="1"/>
  <c r="G795" i="14" s="1"/>
  <c r="G796" i="14" s="1"/>
  <c r="G797" i="14" s="1"/>
  <c r="G798" i="14" s="1"/>
  <c r="G799" i="14" s="1"/>
  <c r="G800" i="14" s="1"/>
  <c r="G801" i="14" s="1"/>
  <c r="G802" i="14" s="1"/>
  <c r="G803" i="14" s="1"/>
  <c r="G804" i="14" s="1"/>
  <c r="G805" i="14" s="1"/>
  <c r="G806" i="14" s="1"/>
  <c r="G807" i="14" s="1"/>
  <c r="G808" i="14" s="1"/>
  <c r="G809" i="14" s="1"/>
  <c r="G810" i="14" s="1"/>
  <c r="G811" i="14" s="1"/>
  <c r="G812" i="14" s="1"/>
  <c r="G813" i="14" s="1"/>
  <c r="G814" i="14" s="1"/>
  <c r="G815" i="14" s="1"/>
  <c r="G816" i="14" s="1"/>
  <c r="G817" i="14" s="1"/>
  <c r="G818" i="14" s="1"/>
  <c r="C27" i="49" l="1"/>
  <c r="AC27" i="49" s="1"/>
  <c r="G1305" i="23"/>
  <c r="G1306" i="23" s="1"/>
  <c r="G1307" i="23" s="1"/>
  <c r="G1308" i="23" s="1"/>
  <c r="G1309" i="23" s="1"/>
  <c r="G1310" i="23" s="1"/>
  <c r="G1311" i="23" s="1"/>
  <c r="G898" i="3"/>
  <c r="G899" i="3" s="1"/>
  <c r="G900" i="3" s="1"/>
  <c r="G901" i="3" s="1"/>
  <c r="G902" i="3" s="1"/>
  <c r="G903" i="3" s="1"/>
  <c r="G904" i="3" s="1"/>
  <c r="G905" i="3" s="1"/>
  <c r="G906" i="3" s="1"/>
  <c r="G907" i="3" s="1"/>
  <c r="G908" i="3" s="1"/>
  <c r="G909" i="3" s="1"/>
  <c r="G910" i="3" s="1"/>
  <c r="G911" i="3" s="1"/>
  <c r="G912" i="3" s="1"/>
  <c r="G913" i="3" s="1"/>
  <c r="G914" i="3" s="1"/>
  <c r="G915" i="3" s="1"/>
  <c r="G916" i="3" s="1"/>
  <c r="G917" i="3" s="1"/>
  <c r="G918" i="3" s="1"/>
  <c r="G919" i="3" s="1"/>
  <c r="G920" i="3" s="1"/>
  <c r="G921" i="3" s="1"/>
  <c r="G922" i="3" s="1"/>
  <c r="G923" i="3" s="1"/>
  <c r="G924" i="3" s="1"/>
  <c r="G925" i="3" s="1"/>
  <c r="G926" i="3" s="1"/>
  <c r="G927" i="3" s="1"/>
  <c r="G928" i="3" s="1"/>
  <c r="G929" i="3" s="1"/>
  <c r="G930" i="3" s="1"/>
  <c r="G931" i="3" s="1"/>
  <c r="G932" i="3" s="1"/>
  <c r="G933" i="3" s="1"/>
  <c r="G934" i="3" s="1"/>
  <c r="G935" i="3" s="1"/>
  <c r="G936" i="3" s="1"/>
  <c r="G937" i="3" s="1"/>
  <c r="G938" i="3" s="1"/>
  <c r="G939" i="3" s="1"/>
  <c r="G940" i="3" s="1"/>
  <c r="G941" i="3" s="1"/>
  <c r="G942" i="3" s="1"/>
  <c r="G943" i="3" s="1"/>
  <c r="G944" i="3" s="1"/>
  <c r="G945" i="3" s="1"/>
  <c r="G946" i="3" s="1"/>
  <c r="G947" i="3" s="1"/>
  <c r="G819" i="14"/>
  <c r="G820" i="14" s="1"/>
  <c r="G821" i="14" s="1"/>
  <c r="G822" i="14" s="1"/>
  <c r="G823" i="14" s="1"/>
  <c r="G824" i="14" s="1"/>
  <c r="G825" i="14" s="1"/>
  <c r="G826" i="14" s="1"/>
  <c r="G827" i="14" s="1"/>
  <c r="G828" i="14" s="1"/>
  <c r="G829" i="14" s="1"/>
  <c r="G830" i="14" s="1"/>
  <c r="G831" i="14" s="1"/>
  <c r="G832" i="14" s="1"/>
  <c r="G833" i="14" s="1"/>
  <c r="G834" i="14"/>
  <c r="G835" i="14" s="1"/>
  <c r="G836" i="14" s="1"/>
  <c r="G837" i="14" s="1"/>
  <c r="G838" i="14" s="1"/>
  <c r="G839" i="14" s="1"/>
  <c r="G840" i="14" s="1"/>
  <c r="G948" i="3" l="1"/>
  <c r="G949" i="3" s="1"/>
  <c r="G950" i="3" s="1"/>
  <c r="G951" i="3" s="1"/>
  <c r="G952" i="3" s="1"/>
  <c r="G953" i="3" s="1"/>
  <c r="G954" i="3" s="1"/>
  <c r="G955" i="3" s="1"/>
  <c r="G956" i="3" s="1"/>
  <c r="G957" i="3" s="1"/>
  <c r="G958" i="3" s="1"/>
  <c r="G959" i="3" s="1"/>
  <c r="G960" i="3" s="1"/>
  <c r="G961" i="3" s="1"/>
  <c r="G962" i="3" s="1"/>
  <c r="G963" i="3" s="1"/>
  <c r="G964" i="3" s="1"/>
  <c r="G965" i="3" s="1"/>
  <c r="G966" i="3" s="1"/>
  <c r="H933" i="3"/>
  <c r="H919" i="3"/>
  <c r="G841" i="14"/>
  <c r="G842" i="14" s="1"/>
  <c r="G843" i="14" s="1"/>
  <c r="G844" i="14" s="1"/>
  <c r="G845" i="14" s="1"/>
  <c r="G846" i="14" s="1"/>
  <c r="G847" i="14" s="1"/>
  <c r="G848" i="14" s="1"/>
  <c r="G849" i="14" s="1"/>
  <c r="G967" i="3" l="1"/>
  <c r="G968" i="3" s="1"/>
  <c r="G969" i="3" s="1"/>
  <c r="G970" i="3" s="1"/>
  <c r="G971" i="3" s="1"/>
  <c r="G972" i="3" s="1"/>
  <c r="G973" i="3" s="1"/>
  <c r="G974" i="3" s="1"/>
  <c r="G975" i="3" s="1"/>
  <c r="G976" i="3" s="1"/>
  <c r="G977" i="3" s="1"/>
  <c r="G978" i="3" s="1"/>
  <c r="G979" i="3" s="1"/>
  <c r="G980" i="3" s="1"/>
  <c r="G981" i="3" s="1"/>
  <c r="G982" i="3" s="1"/>
  <c r="G850" i="14"/>
  <c r="G973" i="47" l="1"/>
  <c r="G974" i="47" s="1"/>
  <c r="G975" i="47" s="1"/>
  <c r="G976" i="47" s="1"/>
  <c r="G977" i="47" s="1"/>
  <c r="G978" i="47" s="1"/>
  <c r="G979" i="47" s="1"/>
  <c r="G980" i="47" s="1"/>
  <c r="G981" i="47" s="1"/>
  <c r="G982" i="47" s="1"/>
  <c r="G983" i="47" s="1"/>
  <c r="G984" i="47" s="1"/>
  <c r="G985" i="47" s="1"/>
  <c r="G986" i="47" s="1"/>
  <c r="G987" i="47" s="1"/>
  <c r="G988" i="47" s="1"/>
  <c r="G989" i="47" s="1"/>
  <c r="G990" i="47" s="1"/>
  <c r="G991" i="47" s="1"/>
  <c r="G992" i="47" s="1"/>
  <c r="G993" i="47" s="1"/>
  <c r="G994" i="47" s="1"/>
  <c r="G995" i="47" s="1"/>
  <c r="G996" i="47" s="1"/>
  <c r="G997" i="47" s="1"/>
  <c r="G998" i="47" s="1"/>
  <c r="G999" i="47" s="1"/>
  <c r="G1000" i="47" s="1"/>
  <c r="G1001" i="47" s="1"/>
  <c r="G1002" i="47" s="1"/>
  <c r="G1003" i="47" s="1"/>
  <c r="G1004" i="47" s="1"/>
  <c r="G1005" i="47" s="1"/>
  <c r="G1006" i="47" s="1"/>
  <c r="G1007" i="47" s="1"/>
  <c r="G1008" i="47" s="1"/>
  <c r="G1009" i="47" s="1"/>
  <c r="G1010" i="47" s="1"/>
  <c r="G1011" i="47" s="1"/>
  <c r="G1012" i="47" s="1"/>
  <c r="G1013" i="47" s="1"/>
  <c r="G1014" i="47" s="1"/>
  <c r="G1015" i="47" s="1"/>
  <c r="G1016" i="47" s="1"/>
  <c r="G1017" i="47" s="1"/>
  <c r="G1018" i="47" s="1"/>
  <c r="G1019" i="47" s="1"/>
  <c r="G1020" i="47" s="1"/>
  <c r="G1021" i="47" s="1"/>
  <c r="G1022" i="47" s="1"/>
  <c r="G1023" i="47" s="1"/>
  <c r="G1024" i="47" s="1"/>
  <c r="G1025" i="47" s="1"/>
  <c r="G1026" i="47" s="1"/>
  <c r="G1027" i="47" s="1"/>
  <c r="G1028" i="47" s="1"/>
  <c r="G1029" i="47" s="1"/>
  <c r="G1030" i="47" s="1"/>
  <c r="G1031" i="47" s="1"/>
  <c r="G1032" i="47" s="1"/>
  <c r="G1033" i="47" s="1"/>
  <c r="G1034" i="47" s="1"/>
  <c r="G1035" i="47" s="1"/>
  <c r="G1036" i="47" s="1"/>
  <c r="G1037" i="47" s="1"/>
  <c r="G1038" i="47" s="1"/>
  <c r="G1039" i="47" s="1"/>
  <c r="G1040" i="47" s="1"/>
  <c r="G1041" i="47" s="1"/>
  <c r="G1042" i="47" s="1"/>
  <c r="G1043" i="47" s="1"/>
  <c r="G1044" i="47" s="1"/>
  <c r="G1045" i="47" s="1"/>
  <c r="G1046" i="47" s="1"/>
  <c r="G1047" i="47" s="1"/>
  <c r="G1048" i="47" s="1"/>
  <c r="G1049" i="47" s="1"/>
  <c r="G1050" i="47" s="1"/>
  <c r="G1051" i="47" s="1"/>
  <c r="G1052" i="47" s="1"/>
  <c r="G1053" i="47" s="1"/>
  <c r="G1054" i="47" s="1"/>
  <c r="G1055" i="47" s="1"/>
  <c r="G1056" i="47" s="1"/>
  <c r="G1057" i="47" s="1"/>
  <c r="G1058" i="47" s="1"/>
  <c r="G1059" i="47" s="1"/>
  <c r="G1060" i="47" s="1"/>
  <c r="G1061" i="47" s="1"/>
  <c r="G1062" i="47" s="1"/>
  <c r="G1063" i="47" s="1"/>
  <c r="G1064" i="47" s="1"/>
  <c r="G1065" i="47" s="1"/>
  <c r="G1066" i="47" s="1"/>
  <c r="G1067" i="47" s="1"/>
  <c r="G1068" i="47" s="1"/>
  <c r="G1069" i="47" s="1"/>
  <c r="G1070" i="47" s="1"/>
  <c r="G1071" i="47" s="1"/>
  <c r="G1072" i="47" s="1"/>
  <c r="G1073" i="47" s="1"/>
  <c r="G1074" i="47" s="1"/>
  <c r="G1075" i="47" s="1"/>
  <c r="G1076" i="47" s="1"/>
  <c r="G1077" i="47" s="1"/>
  <c r="G1078" i="47" s="1"/>
  <c r="G1079" i="47" s="1"/>
  <c r="G1080" i="47" s="1"/>
  <c r="G1081" i="47" s="1"/>
  <c r="G1082" i="47" s="1"/>
  <c r="G1083" i="47" s="1"/>
  <c r="G1084" i="47" s="1"/>
  <c r="G1085" i="47" s="1"/>
  <c r="G1086" i="47" s="1"/>
  <c r="G1087" i="47" s="1"/>
  <c r="G1088" i="47" s="1"/>
  <c r="G1089" i="47" s="1"/>
  <c r="G1090" i="47" s="1"/>
  <c r="G1091" i="47" s="1"/>
  <c r="G1092" i="47" s="1"/>
  <c r="G1093" i="47" s="1"/>
  <c r="G1094" i="47" s="1"/>
  <c r="G1095" i="47" s="1"/>
  <c r="G1096" i="47" s="1"/>
  <c r="G1097" i="47" s="1"/>
  <c r="G1098" i="47" s="1"/>
  <c r="G1099" i="47" s="1"/>
  <c r="G1100" i="47" s="1"/>
  <c r="G1101" i="47" s="1"/>
  <c r="G1102" i="47" s="1"/>
  <c r="G1103" i="47" s="1"/>
  <c r="G1104" i="47" s="1"/>
  <c r="G1105" i="47" s="1"/>
  <c r="G1106" i="47" s="1"/>
  <c r="G1107" i="47" s="1"/>
  <c r="G1108" i="47" s="1"/>
  <c r="G1109" i="47" s="1"/>
  <c r="G1110" i="47" s="1"/>
  <c r="G1111" i="47" s="1"/>
  <c r="G1112" i="47" s="1"/>
  <c r="G1113" i="47" s="1"/>
  <c r="G1114" i="47" s="1"/>
  <c r="G1115" i="47" s="1"/>
  <c r="G1116" i="47" s="1"/>
  <c r="G1117" i="47" s="1"/>
  <c r="G1118" i="47" s="1"/>
  <c r="G1119" i="47" s="1"/>
  <c r="G1120" i="47" s="1"/>
  <c r="G1121" i="47" s="1"/>
  <c r="G1122" i="47" s="1"/>
  <c r="G1123" i="47" s="1"/>
  <c r="G1124" i="47" s="1"/>
  <c r="G1125" i="47" s="1"/>
  <c r="G1126" i="47" s="1"/>
  <c r="G1127" i="47" s="1"/>
  <c r="G1128" i="47" s="1"/>
  <c r="G1129" i="47" s="1"/>
  <c r="G1130" i="47" s="1"/>
  <c r="G1131" i="47" s="1"/>
  <c r="G1132" i="47" s="1"/>
  <c r="G1133" i="47" s="1"/>
  <c r="G1134" i="47" s="1"/>
  <c r="G1135" i="47" s="1"/>
  <c r="G1136" i="47" s="1"/>
  <c r="G1137" i="47" s="1"/>
  <c r="G1138" i="47" s="1"/>
  <c r="G1139" i="47" s="1"/>
  <c r="G1140" i="47" s="1"/>
  <c r="G1141" i="47" s="1"/>
  <c r="G1142" i="47" s="1"/>
  <c r="G1143" i="47" s="1"/>
  <c r="G1144" i="47" s="1"/>
  <c r="G1145" i="47" s="1"/>
  <c r="G1146" i="47" s="1"/>
  <c r="G1147" i="47" s="1"/>
  <c r="G1148" i="47" s="1"/>
  <c r="G1149" i="47" s="1"/>
  <c r="G1150" i="47" s="1"/>
  <c r="G1151" i="47" s="1"/>
  <c r="G1152" i="47" s="1"/>
  <c r="G1153" i="47" s="1"/>
  <c r="G1154" i="47" s="1"/>
  <c r="G1155" i="47" s="1"/>
  <c r="G1156" i="47" s="1"/>
  <c r="G1157" i="47" s="1"/>
  <c r="G1158" i="47" s="1"/>
  <c r="G1159" i="47" s="1"/>
  <c r="G1160" i="47" s="1"/>
  <c r="G1161" i="47" s="1"/>
  <c r="G1162" i="47" s="1"/>
  <c r="G1163" i="47" s="1"/>
  <c r="G1164" i="47" s="1"/>
  <c r="G1165" i="47" s="1"/>
  <c r="G1166" i="47" s="1"/>
  <c r="G1167" i="47" s="1"/>
  <c r="G1168" i="47" s="1"/>
  <c r="G1169" i="47" s="1"/>
  <c r="G1170" i="47" s="1"/>
  <c r="G1171" i="47" s="1"/>
  <c r="G1172" i="47" s="1"/>
  <c r="G1173" i="47" s="1"/>
  <c r="G1174" i="47" s="1"/>
  <c r="G1175" i="47" s="1"/>
  <c r="G1176" i="47" s="1"/>
  <c r="G1177" i="47" s="1"/>
  <c r="G1178" i="47" s="1"/>
  <c r="G1179" i="47" s="1"/>
  <c r="G1180" i="47" s="1"/>
  <c r="G1181" i="47" s="1"/>
  <c r="G1182" i="47" s="1"/>
  <c r="G1183" i="47" s="1"/>
  <c r="G1184" i="47" s="1"/>
  <c r="G1185" i="47" s="1"/>
  <c r="G1186" i="47" s="1"/>
  <c r="G1187" i="47" s="1"/>
  <c r="G1188" i="47" s="1"/>
  <c r="G1189" i="47" s="1"/>
  <c r="G1190" i="47" s="1"/>
  <c r="G1191" i="47" s="1"/>
  <c r="G1192" i="47" s="1"/>
  <c r="G1193" i="47" s="1"/>
  <c r="G1194" i="47" s="1"/>
  <c r="G1195" i="47" s="1"/>
  <c r="G1196" i="47" s="1"/>
  <c r="G1197" i="47" s="1"/>
  <c r="G1198" i="47" s="1"/>
  <c r="G1199" i="47" s="1"/>
  <c r="G1200" i="47" s="1"/>
  <c r="G1201" i="47" s="1"/>
  <c r="G1202" i="47" s="1"/>
  <c r="G1203" i="47" s="1"/>
  <c r="G1204" i="47" s="1"/>
  <c r="G1205" i="47" s="1"/>
  <c r="G1206" i="47" s="1"/>
  <c r="G1207" i="47" s="1"/>
  <c r="G1208" i="47" s="1"/>
  <c r="G1209" i="47" s="1"/>
  <c r="G1210" i="47" s="1"/>
  <c r="G1211" i="47" s="1"/>
  <c r="G1212" i="47" s="1"/>
  <c r="G1213" i="47" s="1"/>
  <c r="G1214" i="47" s="1"/>
  <c r="G1215" i="47" s="1"/>
  <c r="G1216" i="47" s="1"/>
  <c r="G1217" i="47" s="1"/>
  <c r="G1218" i="47" s="1"/>
  <c r="G1219" i="47" s="1"/>
  <c r="G1220" i="47" s="1"/>
  <c r="G1221" i="47" s="1"/>
  <c r="G1222" i="47" s="1"/>
  <c r="G1223" i="47" s="1"/>
  <c r="G1224" i="47" s="1"/>
  <c r="G1225" i="47" s="1"/>
  <c r="G1226" i="47" s="1"/>
  <c r="G1227" i="47" s="1"/>
  <c r="G1228" i="47" s="1"/>
  <c r="G1229" i="47" s="1"/>
  <c r="G1230" i="47" s="1"/>
  <c r="G1231" i="47" s="1"/>
  <c r="G1232" i="47" s="1"/>
  <c r="G1233" i="47" s="1"/>
  <c r="G1234" i="47" s="1"/>
  <c r="G1235" i="47" s="1"/>
  <c r="G1236" i="47" s="1"/>
  <c r="G1237" i="47" s="1"/>
  <c r="G1238" i="47" s="1"/>
  <c r="G1239" i="47" s="1"/>
  <c r="G1240" i="47" s="1"/>
  <c r="G1241" i="47" s="1"/>
  <c r="G1242" i="47" s="1"/>
  <c r="G1243" i="47" s="1"/>
  <c r="G1244" i="47" s="1"/>
  <c r="G1245" i="47" s="1"/>
  <c r="G1246" i="47" s="1"/>
  <c r="G1247" i="47" s="1"/>
  <c r="G1248" i="47" s="1"/>
  <c r="G1249" i="47" s="1"/>
  <c r="G1250" i="47" s="1"/>
  <c r="G1251" i="47" s="1"/>
  <c r="G1252" i="47" s="1"/>
  <c r="G1253" i="47" s="1"/>
  <c r="G1254" i="47" s="1"/>
  <c r="G1255" i="47" s="1"/>
  <c r="G1256" i="47" s="1"/>
  <c r="G1257" i="47" s="1"/>
  <c r="G1258" i="47" s="1"/>
  <c r="G1259" i="47" s="1"/>
  <c r="G1260" i="47" s="1"/>
  <c r="G1261" i="47" s="1"/>
  <c r="G1262" i="47" s="1"/>
  <c r="G1263" i="47" s="1"/>
  <c r="G1264" i="47" s="1"/>
  <c r="G1265" i="47" s="1"/>
  <c r="G1266" i="47" s="1"/>
  <c r="G1267" i="47" s="1"/>
  <c r="G1268" i="47" s="1"/>
  <c r="G1269" i="47" s="1"/>
  <c r="G1270" i="47" s="1"/>
  <c r="G1271" i="47" s="1"/>
  <c r="G1272" i="47" s="1"/>
  <c r="G1273" i="47" s="1"/>
  <c r="G1274" i="47" s="1"/>
  <c r="G1275" i="47" s="1"/>
  <c r="G1276" i="47" s="1"/>
  <c r="G1277" i="47" s="1"/>
  <c r="G1278" i="47" s="1"/>
  <c r="G1279" i="47" s="1"/>
  <c r="G1280" i="47" s="1"/>
  <c r="G1281" i="47" s="1"/>
  <c r="G1282" i="47" s="1"/>
  <c r="G1283" i="47" s="1"/>
  <c r="G1284" i="47" s="1"/>
  <c r="G1285" i="47" s="1"/>
  <c r="G1286" i="47" s="1"/>
  <c r="G1287" i="47" s="1"/>
  <c r="G1288" i="47" s="1"/>
  <c r="G1289" i="47" s="1"/>
  <c r="G1290" i="47" s="1"/>
  <c r="G1291" i="47" s="1"/>
  <c r="G1292" i="47" s="1"/>
  <c r="G1293" i="47" s="1"/>
  <c r="G1294" i="47" s="1"/>
  <c r="G1295" i="47" s="1"/>
  <c r="G1296" i="47" s="1"/>
  <c r="G1297" i="47" s="1"/>
  <c r="G1298" i="47" s="1"/>
  <c r="G1299" i="47" s="1"/>
  <c r="G1300" i="47" s="1"/>
  <c r="G1301" i="47" s="1"/>
  <c r="G1302" i="47" s="1"/>
  <c r="G1303" i="47" s="1"/>
  <c r="G1304" i="47" s="1"/>
  <c r="G1305" i="47" s="1"/>
  <c r="G1306" i="47" s="1"/>
  <c r="G1307" i="47" s="1"/>
  <c r="G1308" i="47" s="1"/>
  <c r="G1309" i="47" s="1"/>
  <c r="G1310" i="47" s="1"/>
  <c r="G1311" i="47" s="1"/>
  <c r="G1312" i="47" s="1"/>
  <c r="G983" i="3"/>
  <c r="G984" i="3" s="1"/>
  <c r="G985" i="3" s="1"/>
  <c r="G986" i="3" s="1"/>
  <c r="G987" i="3" s="1"/>
  <c r="G988" i="3" s="1"/>
  <c r="G989" i="3" s="1"/>
  <c r="G990" i="3" s="1"/>
  <c r="G851" i="14"/>
  <c r="G852" i="14" s="1"/>
  <c r="G853" i="14" s="1"/>
  <c r="G854" i="14" s="1"/>
  <c r="G855" i="14" s="1"/>
  <c r="G856" i="14" s="1"/>
  <c r="G857" i="14" s="1"/>
  <c r="G858" i="14" s="1"/>
  <c r="G859" i="14" s="1"/>
  <c r="G860" i="14" s="1"/>
  <c r="G861" i="14" s="1"/>
  <c r="G862" i="14" s="1"/>
  <c r="G863" i="14" s="1"/>
  <c r="G864" i="14" s="1"/>
  <c r="G865" i="14" s="1"/>
  <c r="G866" i="14" s="1"/>
  <c r="G867" i="14" s="1"/>
  <c r="G868" i="14" s="1"/>
  <c r="G869" i="14" s="1"/>
  <c r="G870" i="14" s="1"/>
  <c r="G871" i="14" s="1"/>
  <c r="G872" i="14" s="1"/>
  <c r="G873" i="14" s="1"/>
  <c r="G874" i="14"/>
  <c r="G875" i="14" s="1"/>
  <c r="G876" i="14" s="1"/>
  <c r="G877" i="14" s="1"/>
  <c r="G878" i="14" s="1"/>
  <c r="G991" i="3" l="1"/>
  <c r="G992" i="3" s="1"/>
  <c r="G993" i="3" s="1"/>
  <c r="G994" i="3" s="1"/>
  <c r="G995" i="3" s="1"/>
  <c r="G996" i="3" s="1"/>
  <c r="C47" i="49"/>
  <c r="AC47" i="49" s="1"/>
  <c r="G1313" i="47"/>
  <c r="G1314" i="47" s="1"/>
  <c r="G1315" i="47" s="1"/>
  <c r="G1316" i="47" s="1"/>
  <c r="G1317" i="47" s="1"/>
  <c r="G1318" i="47" s="1"/>
  <c r="G1319" i="47" s="1"/>
  <c r="G1320" i="47" s="1"/>
  <c r="G997" i="3"/>
  <c r="G998" i="3" s="1"/>
  <c r="G999" i="3" s="1"/>
  <c r="G1010" i="3" s="1"/>
  <c r="G1011" i="3" s="1"/>
  <c r="G1012" i="3" s="1"/>
  <c r="G1013" i="3" s="1"/>
  <c r="G1014" i="3" s="1"/>
  <c r="G1015" i="3" s="1"/>
  <c r="G1016" i="3" s="1"/>
  <c r="G1017" i="3" s="1"/>
  <c r="G1018" i="3" s="1"/>
  <c r="G1019" i="3" s="1"/>
  <c r="G1020" i="3" s="1"/>
  <c r="G1021" i="3" s="1"/>
  <c r="G1022" i="3" s="1"/>
  <c r="G1023" i="3" s="1"/>
  <c r="G1024" i="3" s="1"/>
  <c r="G1025" i="3" s="1"/>
  <c r="G1026" i="3" s="1"/>
  <c r="G1027" i="3" s="1"/>
  <c r="G1028" i="3" s="1"/>
  <c r="G1029" i="3" s="1"/>
  <c r="G1030" i="3" s="1"/>
  <c r="G1031" i="3" s="1"/>
  <c r="G1032" i="3" s="1"/>
  <c r="G1033" i="3" s="1"/>
  <c r="G1034" i="3" s="1"/>
  <c r="G1035" i="3" s="1"/>
  <c r="G1036" i="3" s="1"/>
  <c r="G1037" i="3" s="1"/>
  <c r="G1038" i="3" s="1"/>
  <c r="G1039" i="3" s="1"/>
  <c r="G1040" i="3" s="1"/>
  <c r="G1041" i="3" s="1"/>
  <c r="G1042" i="3" s="1"/>
  <c r="G1043" i="3" s="1"/>
  <c r="G1044" i="3" s="1"/>
  <c r="G1045" i="3" s="1"/>
  <c r="G1046" i="3" s="1"/>
  <c r="G1047" i="3" s="1"/>
  <c r="G1048" i="3" s="1"/>
  <c r="G1049" i="3" s="1"/>
  <c r="G1050" i="3" s="1"/>
  <c r="G1051" i="3" s="1"/>
  <c r="G1052" i="3" s="1"/>
  <c r="G1053" i="3" s="1"/>
  <c r="G1054" i="3" s="1"/>
  <c r="G1055" i="3" s="1"/>
  <c r="G1056" i="3" s="1"/>
  <c r="G1057" i="3" s="1"/>
  <c r="G1058" i="3" s="1"/>
  <c r="G1059" i="3" s="1"/>
  <c r="G1060" i="3" s="1"/>
  <c r="G1061" i="3" s="1"/>
  <c r="G1062" i="3" s="1"/>
  <c r="G1063" i="3" s="1"/>
  <c r="G1064" i="3" s="1"/>
  <c r="G1065" i="3" s="1"/>
  <c r="G1066" i="3" s="1"/>
  <c r="G1067" i="3" s="1"/>
  <c r="G1068" i="3" s="1"/>
  <c r="G1069" i="3" s="1"/>
  <c r="G1070" i="3" s="1"/>
  <c r="G1071" i="3" s="1"/>
  <c r="G1072" i="3" s="1"/>
  <c r="G1073" i="3" s="1"/>
  <c r="G1074" i="3" s="1"/>
  <c r="G1075" i="3" s="1"/>
  <c r="G1076" i="3" s="1"/>
  <c r="G1077" i="3" s="1"/>
  <c r="G1078" i="3" s="1"/>
  <c r="G1079" i="3" s="1"/>
  <c r="G1080" i="3" s="1"/>
  <c r="G1081" i="3" s="1"/>
  <c r="G1082" i="3" s="1"/>
  <c r="G1083" i="3" s="1"/>
  <c r="G1084" i="3" s="1"/>
  <c r="G1085" i="3" s="1"/>
  <c r="G1086" i="3" s="1"/>
  <c r="G1087" i="3" s="1"/>
  <c r="G1088" i="3" s="1"/>
  <c r="G1089" i="3" s="1"/>
  <c r="G1090" i="3" s="1"/>
  <c r="G1091" i="3" s="1"/>
  <c r="G1092" i="3" s="1"/>
  <c r="G1093" i="3" s="1"/>
  <c r="G1094" i="3" s="1"/>
  <c r="G1095" i="3" s="1"/>
  <c r="G1096" i="3" s="1"/>
  <c r="G1097" i="3" s="1"/>
  <c r="G1098" i="3" s="1"/>
  <c r="G1099" i="3" s="1"/>
  <c r="G1100" i="3" s="1"/>
  <c r="G1101" i="3" s="1"/>
  <c r="G1102" i="3" s="1"/>
  <c r="G1103" i="3" s="1"/>
  <c r="G1104" i="3" s="1"/>
  <c r="G1105" i="3" s="1"/>
  <c r="G1106" i="3" s="1"/>
  <c r="G1107" i="3" s="1"/>
  <c r="G1108" i="3" s="1"/>
  <c r="G1109" i="3" s="1"/>
  <c r="G1110" i="3" s="1"/>
  <c r="G1111" i="3" s="1"/>
  <c r="G1112" i="3" s="1"/>
  <c r="G1113" i="3" s="1"/>
  <c r="G1114" i="3" s="1"/>
  <c r="G1115" i="3" s="1"/>
  <c r="G1116" i="3" s="1"/>
  <c r="G1117" i="3" s="1"/>
  <c r="G1118" i="3" s="1"/>
  <c r="G1119" i="3" s="1"/>
  <c r="G1120" i="3" s="1"/>
  <c r="G1121" i="3" s="1"/>
  <c r="G1122" i="3" s="1"/>
  <c r="G1123" i="3" s="1"/>
  <c r="G1124" i="3" s="1"/>
  <c r="G1125" i="3" s="1"/>
  <c r="G1126" i="3" s="1"/>
  <c r="G1127" i="3" s="1"/>
  <c r="G1128" i="3" s="1"/>
  <c r="G1129" i="3" s="1"/>
  <c r="G1130" i="3" s="1"/>
  <c r="G1131" i="3" s="1"/>
  <c r="G1132" i="3" s="1"/>
  <c r="G1133" i="3" s="1"/>
  <c r="G1134" i="3" s="1"/>
  <c r="G1135" i="3" s="1"/>
  <c r="G1136" i="3" s="1"/>
  <c r="G1137" i="3" s="1"/>
  <c r="G1138" i="3" s="1"/>
  <c r="G1139" i="3" s="1"/>
  <c r="G1140" i="3" s="1"/>
  <c r="G1141" i="3" s="1"/>
  <c r="G1142" i="3" s="1"/>
  <c r="G1143" i="3" s="1"/>
  <c r="G1144" i="3" s="1"/>
  <c r="G1145" i="3" s="1"/>
  <c r="G1146" i="3" s="1"/>
  <c r="G1147" i="3" s="1"/>
  <c r="G1148" i="3" s="1"/>
  <c r="G1149" i="3" s="1"/>
  <c r="G1150" i="3" s="1"/>
  <c r="G1151" i="3" s="1"/>
  <c r="G1152" i="3" s="1"/>
  <c r="G1153" i="3" s="1"/>
  <c r="G1154" i="3" s="1"/>
  <c r="G1155" i="3" s="1"/>
  <c r="G1156" i="3" s="1"/>
  <c r="G1157" i="3" s="1"/>
  <c r="G1158" i="3" s="1"/>
  <c r="G1159" i="3" s="1"/>
  <c r="G1160" i="3" s="1"/>
  <c r="G1161" i="3" s="1"/>
  <c r="G1162" i="3" s="1"/>
  <c r="G1163" i="3" s="1"/>
  <c r="G1164" i="3" s="1"/>
  <c r="G1165" i="3" s="1"/>
  <c r="G1166" i="3" s="1"/>
  <c r="G1167" i="3" s="1"/>
  <c r="G1168" i="3" s="1"/>
  <c r="G1169" i="3" s="1"/>
  <c r="G1170" i="3" s="1"/>
  <c r="G1171" i="3" s="1"/>
  <c r="G1172" i="3" s="1"/>
  <c r="G1173" i="3" s="1"/>
  <c r="G1174" i="3" s="1"/>
  <c r="G1175" i="3" s="1"/>
  <c r="G1176" i="3" s="1"/>
  <c r="G1177" i="3" s="1"/>
  <c r="G1178" i="3" s="1"/>
  <c r="G1179" i="3" s="1"/>
  <c r="G1180" i="3" s="1"/>
  <c r="G1181" i="3" s="1"/>
  <c r="G1182" i="3" s="1"/>
  <c r="G1183" i="3" s="1"/>
  <c r="G1184" i="3" s="1"/>
  <c r="G1185" i="3" s="1"/>
  <c r="G1186" i="3" s="1"/>
  <c r="G1187" i="3" s="1"/>
  <c r="G1188" i="3" s="1"/>
  <c r="G1189" i="3" s="1"/>
  <c r="G1190" i="3" s="1"/>
  <c r="G1191" i="3" s="1"/>
  <c r="G1192" i="3" s="1"/>
  <c r="G1193" i="3" s="1"/>
  <c r="G1194" i="3" s="1"/>
  <c r="G1195" i="3" s="1"/>
  <c r="G1196" i="3" s="1"/>
  <c r="G1197" i="3" s="1"/>
  <c r="G1198" i="3" s="1"/>
  <c r="G1199" i="3" s="1"/>
  <c r="G1200" i="3" s="1"/>
  <c r="G1201" i="3" s="1"/>
  <c r="G1202" i="3" s="1"/>
  <c r="G1203" i="3" s="1"/>
  <c r="G1204" i="3" s="1"/>
  <c r="G1205" i="3" s="1"/>
  <c r="G1206" i="3" s="1"/>
  <c r="G1207" i="3" s="1"/>
  <c r="G1208" i="3" s="1"/>
  <c r="G1209" i="3" s="1"/>
  <c r="G1210" i="3" s="1"/>
  <c r="G1211" i="3" s="1"/>
  <c r="G1212" i="3" s="1"/>
  <c r="G1213" i="3" s="1"/>
  <c r="G1214" i="3" s="1"/>
  <c r="G1215" i="3" s="1"/>
  <c r="G1216" i="3" s="1"/>
  <c r="G1217" i="3" s="1"/>
  <c r="G1218" i="3" s="1"/>
  <c r="G1219" i="3" s="1"/>
  <c r="G1220" i="3" s="1"/>
  <c r="G1221" i="3" s="1"/>
  <c r="G1222" i="3" s="1"/>
  <c r="G1223" i="3" s="1"/>
  <c r="G1224" i="3" s="1"/>
  <c r="G1225" i="3" s="1"/>
  <c r="G1226" i="3" s="1"/>
  <c r="G1227" i="3" s="1"/>
  <c r="G1228" i="3" s="1"/>
  <c r="G1229" i="3" s="1"/>
  <c r="G1230" i="3" s="1"/>
  <c r="G1231" i="3" s="1"/>
  <c r="G1232" i="3" s="1"/>
  <c r="G1233" i="3" s="1"/>
  <c r="G1234" i="3" s="1"/>
  <c r="G1235" i="3" s="1"/>
  <c r="G1236" i="3" s="1"/>
  <c r="G1237" i="3" s="1"/>
  <c r="G1238" i="3" s="1"/>
  <c r="G1239" i="3" s="1"/>
  <c r="G1240" i="3" s="1"/>
  <c r="G1241" i="3" s="1"/>
  <c r="G1242" i="3" s="1"/>
  <c r="G1243" i="3" s="1"/>
  <c r="G1244" i="3" s="1"/>
  <c r="G1245" i="3" s="1"/>
  <c r="G1246" i="3" s="1"/>
  <c r="G1247" i="3" s="1"/>
  <c r="G1248" i="3" s="1"/>
  <c r="G1249" i="3" s="1"/>
  <c r="G1250" i="3" s="1"/>
  <c r="G1251" i="3" s="1"/>
  <c r="G1252" i="3" s="1"/>
  <c r="G1253" i="3" s="1"/>
  <c r="G1254" i="3" s="1"/>
  <c r="G1255" i="3" s="1"/>
  <c r="G1256" i="3" s="1"/>
  <c r="G1257" i="3" s="1"/>
  <c r="G1258" i="3" s="1"/>
  <c r="G1259" i="3" s="1"/>
  <c r="G1260" i="3" s="1"/>
  <c r="G1261" i="3" s="1"/>
  <c r="G1262" i="3" s="1"/>
  <c r="G1263" i="3" s="1"/>
  <c r="G1264" i="3" s="1"/>
  <c r="G1265" i="3" s="1"/>
  <c r="G1266" i="3" s="1"/>
  <c r="G1267" i="3" s="1"/>
  <c r="G1268" i="3" s="1"/>
  <c r="G1269" i="3" s="1"/>
  <c r="G1270" i="3" s="1"/>
  <c r="G1271" i="3" s="1"/>
  <c r="G1272" i="3" s="1"/>
  <c r="G1273" i="3" s="1"/>
  <c r="G1274" i="3" s="1"/>
  <c r="G1275" i="3" s="1"/>
  <c r="G1276" i="3" s="1"/>
  <c r="G1277" i="3" s="1"/>
  <c r="G1278" i="3" s="1"/>
  <c r="G1279" i="3" s="1"/>
  <c r="G1280" i="3" s="1"/>
  <c r="G1281" i="3" s="1"/>
  <c r="G1282" i="3" s="1"/>
  <c r="G1283" i="3" s="1"/>
  <c r="G1284" i="3" s="1"/>
  <c r="G1285" i="3" s="1"/>
  <c r="G1286" i="3" s="1"/>
  <c r="G1287" i="3" s="1"/>
  <c r="G1288" i="3" s="1"/>
  <c r="G1289" i="3" s="1"/>
  <c r="G1290" i="3" s="1"/>
  <c r="G1291" i="3" s="1"/>
  <c r="G1292" i="3" s="1"/>
  <c r="G1293" i="3" s="1"/>
  <c r="G1294" i="3" s="1"/>
  <c r="G1295" i="3" s="1"/>
  <c r="G1296" i="3" s="1"/>
  <c r="G1297" i="3" s="1"/>
  <c r="G1298" i="3" s="1"/>
  <c r="G1299" i="3" s="1"/>
  <c r="G1300" i="3" s="1"/>
  <c r="G1301" i="3" s="1"/>
  <c r="G1302" i="3" s="1"/>
  <c r="G1303" i="3" s="1"/>
  <c r="G1304" i="3" s="1"/>
  <c r="G1305" i="3" s="1"/>
  <c r="G1306" i="3" s="1"/>
  <c r="G1307" i="3" s="1"/>
  <c r="G1308" i="3" s="1"/>
  <c r="C6" i="49"/>
  <c r="AC6" i="49" s="1"/>
  <c r="G1309" i="3"/>
  <c r="G1310" i="3" s="1"/>
  <c r="G1311" i="3" s="1"/>
  <c r="G1312" i="3" s="1"/>
  <c r="G1313" i="3" s="1"/>
  <c r="G1314" i="3" s="1"/>
  <c r="G1315" i="3" s="1"/>
  <c r="G1316" i="3" s="1"/>
  <c r="G1317" i="3" s="1"/>
  <c r="G1318" i="3" s="1"/>
  <c r="G1319" i="3" s="1"/>
  <c r="G1320" i="3" s="1"/>
  <c r="G1321" i="3" s="1"/>
  <c r="G1322" i="3" s="1"/>
  <c r="G1323" i="3" s="1"/>
  <c r="G1324" i="3" s="1"/>
  <c r="G1325" i="3" s="1"/>
  <c r="G1326" i="3" s="1"/>
  <c r="G1327" i="3" s="1"/>
  <c r="G879" i="14"/>
  <c r="G880" i="14" s="1"/>
  <c r="G881" i="14" l="1"/>
  <c r="G882" i="14" s="1"/>
  <c r="G883" i="14" s="1"/>
  <c r="G884" i="14" s="1"/>
  <c r="G885" i="14" s="1"/>
  <c r="G886" i="14" s="1"/>
  <c r="G887" i="14" s="1"/>
  <c r="G888" i="14" s="1"/>
  <c r="G889" i="14" s="1"/>
  <c r="G890" i="14" s="1"/>
  <c r="G891" i="14" s="1"/>
  <c r="G892" i="14" l="1"/>
  <c r="G893" i="14" s="1"/>
  <c r="G894" i="14" s="1"/>
  <c r="G895" i="14" s="1"/>
  <c r="G896" i="14" l="1"/>
  <c r="G897" i="14" s="1"/>
  <c r="G898" i="14" s="1"/>
  <c r="G899" i="14" s="1"/>
  <c r="G900" i="14" s="1"/>
  <c r="G901" i="14" s="1"/>
  <c r="G902" i="14" s="1"/>
  <c r="G903" i="14" s="1"/>
  <c r="G904" i="14" s="1"/>
  <c r="G905" i="14" s="1"/>
  <c r="G906" i="14" s="1"/>
  <c r="G907" i="14" s="1"/>
  <c r="G908" i="14" s="1"/>
  <c r="G909" i="14" s="1"/>
  <c r="G910" i="14" s="1"/>
  <c r="G911" i="14" s="1"/>
  <c r="G912" i="14" l="1"/>
  <c r="G913" i="14" s="1"/>
  <c r="G914" i="14" s="1"/>
  <c r="G915" i="14" s="1"/>
  <c r="G916" i="14" s="1"/>
  <c r="G917" i="14" s="1"/>
  <c r="G918" i="14" s="1"/>
  <c r="G919" i="14" s="1"/>
  <c r="G920" i="14" s="1"/>
  <c r="G921" i="14" s="1"/>
  <c r="G922" i="14" s="1"/>
  <c r="G923" i="14" s="1"/>
  <c r="G924" i="14" s="1"/>
  <c r="G925" i="14" l="1"/>
  <c r="G926" i="14" s="1"/>
  <c r="G927" i="14" s="1"/>
  <c r="G928" i="14" s="1"/>
  <c r="G929" i="14" s="1"/>
  <c r="G930" i="14" s="1"/>
  <c r="G931" i="14" s="1"/>
  <c r="G932" i="14" s="1"/>
  <c r="G933" i="14" s="1"/>
  <c r="G934" i="14" s="1"/>
  <c r="G935" i="14" s="1"/>
  <c r="G936" i="14" s="1"/>
  <c r="G937" i="14" l="1"/>
  <c r="G938" i="14" s="1"/>
  <c r="G939" i="14" s="1"/>
  <c r="G940" i="14" s="1"/>
  <c r="G941" i="14" s="1"/>
  <c r="G942" i="14" s="1"/>
  <c r="G943" i="14" s="1"/>
  <c r="G944" i="14" s="1"/>
  <c r="G945" i="14" s="1"/>
  <c r="G946" i="14" s="1"/>
  <c r="G947" i="14" s="1"/>
  <c r="G948" i="14" s="1"/>
  <c r="G949" i="14" s="1"/>
  <c r="G950" i="14" s="1"/>
  <c r="G951" i="14" s="1"/>
  <c r="G952" i="14" s="1"/>
  <c r="G953" i="14" s="1"/>
  <c r="G954" i="14" s="1"/>
  <c r="G955" i="14" s="1"/>
  <c r="G956" i="14" s="1"/>
  <c r="G957" i="14" s="1"/>
  <c r="G958" i="14" s="1"/>
  <c r="G959" i="14" s="1"/>
  <c r="G960" i="14" s="1"/>
  <c r="G961" i="14" s="1"/>
  <c r="G962" i="14" s="1"/>
  <c r="G963" i="14" s="1"/>
  <c r="G964" i="14" s="1"/>
  <c r="G965" i="14" s="1"/>
  <c r="G966" i="14" s="1"/>
  <c r="G967" i="14" s="1"/>
  <c r="G968" i="14" s="1"/>
  <c r="G969" i="14" l="1"/>
  <c r="G970" i="14" s="1"/>
  <c r="G971" i="14" s="1"/>
  <c r="G983" i="14" s="1"/>
  <c r="G984" i="14" s="1"/>
  <c r="G985" i="14" s="1"/>
  <c r="G986" i="14" s="1"/>
  <c r="G987" i="14" s="1"/>
  <c r="G988" i="14" s="1"/>
  <c r="G989" i="14" s="1"/>
  <c r="G990" i="14" s="1"/>
  <c r="G991" i="14" s="1"/>
  <c r="G992" i="14" s="1"/>
  <c r="G993" i="14" s="1"/>
  <c r="G994" i="14" s="1"/>
  <c r="G995" i="14" s="1"/>
  <c r="G996" i="14" s="1"/>
  <c r="G997" i="14" s="1"/>
  <c r="G998" i="14" s="1"/>
  <c r="G999" i="14" s="1"/>
  <c r="G1000" i="14" s="1"/>
  <c r="G1001" i="14" s="1"/>
  <c r="G1002" i="14" s="1"/>
  <c r="G1003" i="14" s="1"/>
  <c r="G1004" i="14" s="1"/>
  <c r="G1005" i="14" s="1"/>
  <c r="G1006" i="14" s="1"/>
  <c r="G1007" i="14" s="1"/>
  <c r="G1008" i="14" s="1"/>
  <c r="G1009" i="14" s="1"/>
  <c r="G1010" i="14" s="1"/>
  <c r="G1011" i="14" s="1"/>
  <c r="G1012" i="14" s="1"/>
  <c r="G1013" i="14" s="1"/>
  <c r="G1014" i="14" s="1"/>
  <c r="G1015" i="14" s="1"/>
  <c r="G1016" i="14" s="1"/>
  <c r="G1017" i="14" s="1"/>
  <c r="G1018" i="14" s="1"/>
  <c r="G1019" i="14" s="1"/>
  <c r="G1020" i="14" s="1"/>
  <c r="G1021" i="14" s="1"/>
  <c r="G1022" i="14" s="1"/>
  <c r="G1023" i="14" s="1"/>
  <c r="G1024" i="14" s="1"/>
  <c r="G1025" i="14" s="1"/>
  <c r="G1026" i="14" s="1"/>
  <c r="G1027" i="14" s="1"/>
  <c r="G1028" i="14" s="1"/>
  <c r="G1029" i="14" s="1"/>
  <c r="G1030" i="14" s="1"/>
  <c r="G1031" i="14" s="1"/>
  <c r="G1032" i="14" s="1"/>
  <c r="G1033" i="14" s="1"/>
  <c r="G1034" i="14" s="1"/>
  <c r="G1035" i="14" s="1"/>
  <c r="G1036" i="14" s="1"/>
  <c r="G1037" i="14" s="1"/>
  <c r="G1038" i="14" s="1"/>
  <c r="G1039" i="14" s="1"/>
  <c r="G1040" i="14" s="1"/>
  <c r="G1041" i="14" s="1"/>
  <c r="G1042" i="14" s="1"/>
  <c r="G1043" i="14" s="1"/>
  <c r="G1044" i="14" s="1"/>
  <c r="G1045" i="14" s="1"/>
  <c r="G1046" i="14" s="1"/>
  <c r="G1047" i="14" s="1"/>
  <c r="G1048" i="14" s="1"/>
  <c r="G1049" i="14" s="1"/>
  <c r="G1050" i="14" s="1"/>
  <c r="G1051" i="14" s="1"/>
  <c r="G1052" i="14" s="1"/>
  <c r="G1053" i="14" s="1"/>
  <c r="G1054" i="14" s="1"/>
  <c r="G1055" i="14" s="1"/>
  <c r="G1056" i="14" s="1"/>
  <c r="G1057" i="14" s="1"/>
  <c r="G1058" i="14" s="1"/>
  <c r="G1059" i="14" s="1"/>
  <c r="G1060" i="14" s="1"/>
  <c r="G1061" i="14" s="1"/>
  <c r="G1062" i="14" s="1"/>
  <c r="G1063" i="14" s="1"/>
  <c r="G1064" i="14" s="1"/>
  <c r="G1065" i="14" s="1"/>
  <c r="G1066" i="14" s="1"/>
  <c r="G1067" i="14" s="1"/>
  <c r="G1068" i="14" s="1"/>
  <c r="G1069" i="14" s="1"/>
  <c r="G1070" i="14" s="1"/>
  <c r="G1071" i="14" s="1"/>
  <c r="G1072" i="14" s="1"/>
  <c r="G1073" i="14" s="1"/>
  <c r="G1074" i="14" s="1"/>
  <c r="G1075" i="14" s="1"/>
  <c r="G1076" i="14" s="1"/>
  <c r="G1077" i="14" s="1"/>
  <c r="G1078" i="14" s="1"/>
  <c r="G1079" i="14" s="1"/>
  <c r="G1080" i="14" s="1"/>
  <c r="G1081" i="14" s="1"/>
  <c r="G1082" i="14" s="1"/>
  <c r="G1083" i="14" s="1"/>
  <c r="G1084" i="14" s="1"/>
  <c r="G1085" i="14" s="1"/>
  <c r="G1086" i="14" s="1"/>
  <c r="G1087" i="14" s="1"/>
  <c r="G1088" i="14" s="1"/>
  <c r="G1089" i="14" s="1"/>
  <c r="G1090" i="14" s="1"/>
  <c r="G1091" i="14" s="1"/>
  <c r="G1092" i="14" s="1"/>
  <c r="G1093" i="14" s="1"/>
  <c r="G1094" i="14" s="1"/>
  <c r="G1095" i="14" s="1"/>
  <c r="G1096" i="14" s="1"/>
  <c r="G1097" i="14" s="1"/>
  <c r="G1098" i="14" s="1"/>
  <c r="G1099" i="14" s="1"/>
  <c r="G1100" i="14" s="1"/>
  <c r="G1101" i="14" s="1"/>
  <c r="G1102" i="14" s="1"/>
  <c r="G1103" i="14" s="1"/>
  <c r="G1104" i="14" s="1"/>
  <c r="G1105" i="14" s="1"/>
  <c r="G1106" i="14" s="1"/>
  <c r="G1107" i="14" s="1"/>
  <c r="G1108" i="14" s="1"/>
  <c r="G1109" i="14" s="1"/>
  <c r="G1110" i="14" s="1"/>
  <c r="G1111" i="14" s="1"/>
  <c r="G1112" i="14" s="1"/>
  <c r="G1113" i="14" s="1"/>
  <c r="G1114" i="14" s="1"/>
  <c r="G1115" i="14" s="1"/>
  <c r="G1116" i="14" s="1"/>
  <c r="G1117" i="14" s="1"/>
  <c r="G1118" i="14" s="1"/>
  <c r="G1119" i="14" s="1"/>
  <c r="G1120" i="14" s="1"/>
  <c r="G1121" i="14" s="1"/>
  <c r="G1122" i="14" s="1"/>
  <c r="G1123" i="14" s="1"/>
  <c r="G1124" i="14" s="1"/>
  <c r="G1125" i="14" s="1"/>
  <c r="G1126" i="14" s="1"/>
  <c r="G1127" i="14" s="1"/>
  <c r="G1128" i="14" s="1"/>
  <c r="G1129" i="14" s="1"/>
  <c r="G1130" i="14" s="1"/>
  <c r="G1131" i="14" s="1"/>
  <c r="G1132" i="14" s="1"/>
  <c r="G1133" i="14" s="1"/>
  <c r="G1134" i="14" s="1"/>
  <c r="G1135" i="14" s="1"/>
  <c r="G1136" i="14" s="1"/>
  <c r="G1137" i="14" s="1"/>
  <c r="G1138" i="14" s="1"/>
  <c r="G1139" i="14" s="1"/>
  <c r="G1140" i="14" s="1"/>
  <c r="G1141" i="14" s="1"/>
  <c r="G1142" i="14" s="1"/>
  <c r="G1143" i="14" s="1"/>
  <c r="G1144" i="14" s="1"/>
  <c r="G1145" i="14" s="1"/>
  <c r="G1146" i="14" s="1"/>
  <c r="G1147" i="14" s="1"/>
  <c r="G1148" i="14" s="1"/>
  <c r="G1149" i="14" s="1"/>
  <c r="G1150" i="14" s="1"/>
  <c r="G1151" i="14" s="1"/>
  <c r="G1152" i="14" s="1"/>
  <c r="G1153" i="14" s="1"/>
  <c r="G1154" i="14" s="1"/>
  <c r="G1155" i="14" s="1"/>
  <c r="G1156" i="14" s="1"/>
  <c r="G1157" i="14" s="1"/>
  <c r="G1158" i="14" s="1"/>
  <c r="G1159" i="14" s="1"/>
  <c r="G1160" i="14" s="1"/>
  <c r="G1161" i="14" s="1"/>
  <c r="G1162" i="14" s="1"/>
  <c r="G1163" i="14" s="1"/>
  <c r="G1164" i="14" s="1"/>
  <c r="G1165" i="14" s="1"/>
  <c r="G1166" i="14" s="1"/>
  <c r="G1167" i="14" s="1"/>
  <c r="G1168" i="14" s="1"/>
  <c r="G1169" i="14" s="1"/>
  <c r="G1170" i="14" s="1"/>
  <c r="G1171" i="14" s="1"/>
  <c r="G1172" i="14" s="1"/>
  <c r="G1173" i="14" s="1"/>
  <c r="G1174" i="14" s="1"/>
  <c r="G1175" i="14" s="1"/>
  <c r="G1176" i="14" s="1"/>
  <c r="G1177" i="14" s="1"/>
  <c r="G1178" i="14" s="1"/>
  <c r="G1179" i="14" s="1"/>
  <c r="G1180" i="14" s="1"/>
  <c r="G1181" i="14" s="1"/>
  <c r="G1182" i="14" s="1"/>
  <c r="G1183" i="14" s="1"/>
  <c r="G1184" i="14" s="1"/>
  <c r="G1185" i="14" s="1"/>
  <c r="G1186" i="14" s="1"/>
  <c r="G1187" i="14" s="1"/>
  <c r="G1188" i="14" s="1"/>
  <c r="G1189" i="14" s="1"/>
  <c r="G1190" i="14" s="1"/>
  <c r="G1191" i="14" s="1"/>
  <c r="G1192" i="14" s="1"/>
  <c r="G1193" i="14" s="1"/>
  <c r="G1194" i="14" s="1"/>
  <c r="G1195" i="14" s="1"/>
  <c r="G1196" i="14" s="1"/>
  <c r="G1197" i="14" s="1"/>
  <c r="G1198" i="14" s="1"/>
  <c r="G1199" i="14" s="1"/>
  <c r="G1200" i="14" s="1"/>
  <c r="G1201" i="14" s="1"/>
  <c r="G1202" i="14" s="1"/>
  <c r="G1203" i="14" s="1"/>
  <c r="G1204" i="14" s="1"/>
  <c r="G1205" i="14" s="1"/>
  <c r="G1206" i="14" s="1"/>
  <c r="G1207" i="14" s="1"/>
  <c r="G1208" i="14" s="1"/>
  <c r="G1209" i="14" s="1"/>
  <c r="G1210" i="14" s="1"/>
  <c r="G1211" i="14" s="1"/>
  <c r="G1212" i="14" s="1"/>
  <c r="G1213" i="14" s="1"/>
  <c r="G1214" i="14" s="1"/>
  <c r="G1215" i="14" s="1"/>
  <c r="G1216" i="14" s="1"/>
  <c r="G1217" i="14" s="1"/>
  <c r="G1218" i="14" s="1"/>
  <c r="G1219" i="14" s="1"/>
  <c r="G1220" i="14" s="1"/>
  <c r="G1221" i="14" s="1"/>
  <c r="G1222" i="14" s="1"/>
  <c r="G1223" i="14" s="1"/>
  <c r="G1224" i="14" s="1"/>
  <c r="G1225" i="14" s="1"/>
  <c r="G1226" i="14" s="1"/>
  <c r="G1227" i="14" s="1"/>
  <c r="G1228" i="14" s="1"/>
  <c r="G1229" i="14" s="1"/>
  <c r="G1230" i="14" s="1"/>
  <c r="G1231" i="14" s="1"/>
  <c r="G1232" i="14" s="1"/>
  <c r="G1233" i="14" s="1"/>
  <c r="G1234" i="14" s="1"/>
  <c r="G1235" i="14" s="1"/>
  <c r="G1236" i="14" s="1"/>
  <c r="G1237" i="14" s="1"/>
  <c r="G1238" i="14" s="1"/>
  <c r="G1239" i="14" s="1"/>
  <c r="G1240" i="14" s="1"/>
  <c r="G1241" i="14" s="1"/>
  <c r="G1242" i="14" s="1"/>
  <c r="G1243" i="14" s="1"/>
  <c r="G1244" i="14" s="1"/>
  <c r="G1245" i="14" s="1"/>
  <c r="G1246" i="14" s="1"/>
  <c r="G1247" i="14" s="1"/>
  <c r="G1248" i="14" s="1"/>
  <c r="G1249" i="14" s="1"/>
  <c r="G1250" i="14" s="1"/>
  <c r="G1251" i="14" s="1"/>
  <c r="G1252" i="14" s="1"/>
  <c r="G1253" i="14" s="1"/>
  <c r="G1254" i="14" s="1"/>
  <c r="G1255" i="14" s="1"/>
  <c r="G1256" i="14" s="1"/>
  <c r="G1257" i="14" s="1"/>
  <c r="G1258" i="14" s="1"/>
  <c r="G1259" i="14" s="1"/>
  <c r="G1260" i="14" s="1"/>
  <c r="G1261" i="14" s="1"/>
  <c r="G1262" i="14" s="1"/>
  <c r="G1263" i="14" s="1"/>
  <c r="G1264" i="14" s="1"/>
  <c r="G1265" i="14" s="1"/>
  <c r="G1266" i="14" s="1"/>
  <c r="G1267" i="14" s="1"/>
  <c r="G1268" i="14" s="1"/>
  <c r="G1269" i="14" s="1"/>
  <c r="G1270" i="14" s="1"/>
  <c r="G1271" i="14" s="1"/>
  <c r="G1272" i="14" s="1"/>
  <c r="G1273" i="14" s="1"/>
  <c r="G1274" i="14" s="1"/>
  <c r="G1275" i="14" s="1"/>
  <c r="G1276" i="14" s="1"/>
  <c r="G1277" i="14" s="1"/>
  <c r="G1278" i="14" s="1"/>
  <c r="G1279" i="14" s="1"/>
  <c r="G1280" i="14" s="1"/>
  <c r="G1281" i="14" s="1"/>
  <c r="G1282" i="14" s="1"/>
  <c r="G1283" i="14" s="1"/>
  <c r="G1284" i="14" s="1"/>
  <c r="G1285" i="14" s="1"/>
  <c r="G1286" i="14" s="1"/>
  <c r="G1287" i="14" s="1"/>
  <c r="G1288" i="14" s="1"/>
  <c r="G1289" i="14" s="1"/>
  <c r="G1290" i="14" s="1"/>
  <c r="G1291" i="14" s="1"/>
  <c r="G1292" i="14" s="1"/>
  <c r="G1293" i="14" s="1"/>
  <c r="G1294" i="14" s="1"/>
  <c r="G1295" i="14" s="1"/>
  <c r="G1296" i="14" s="1"/>
  <c r="G1297" i="14" s="1"/>
  <c r="G1298" i="14" s="1"/>
  <c r="G1299" i="14" s="1"/>
  <c r="G1300" i="14" s="1"/>
  <c r="G1301" i="14" s="1"/>
  <c r="G1302" i="14" s="1"/>
  <c r="G1303" i="14" s="1"/>
  <c r="G1304" i="14" s="1"/>
  <c r="G1305" i="14" s="1"/>
  <c r="G1306" i="14" s="1"/>
  <c r="G1307" i="14" s="1"/>
  <c r="G1308" i="14" s="1"/>
  <c r="G1309" i="14" s="1"/>
  <c r="G1310" i="14" s="1"/>
  <c r="C25" i="49" l="1"/>
  <c r="G1311" i="14"/>
  <c r="G1312" i="14" s="1"/>
  <c r="G1313" i="14" s="1"/>
  <c r="G1314" i="14" s="1"/>
  <c r="G1315" i="14" s="1"/>
  <c r="G1316" i="14" s="1"/>
  <c r="G1317" i="14" s="1"/>
  <c r="G1318" i="14" s="1"/>
  <c r="G1319" i="14" s="1"/>
  <c r="G1320" i="14" s="1"/>
  <c r="AC25" i="49" l="1"/>
  <c r="C49" i="49"/>
  <c r="L918" i="10"/>
  <c r="K911" i="13"/>
  <c r="L908" i="13"/>
  <c r="K95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Primero De Mayo</author>
  </authors>
  <commentList>
    <comment ref="D829" authorId="0" shapeId="0" xr:uid="{C2E402A8-5047-4AD6-8BA0-7D6DD5000582}">
      <text>
        <r>
          <rPr>
            <sz val="11"/>
            <color theme="1"/>
            <rFont val="Calibri"/>
            <family val="2"/>
            <scheme val="minor"/>
          </rPr>
          <t xml:space="preserve">Primero De Mayo:
CAMBIO DE GIRO PROVISIONAL A TECCNOLOGI,ACCESORIOS Y REPARACION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Primero De Mayo</author>
  </authors>
  <commentList>
    <comment ref="E656" authorId="0" shapeId="0" xr:uid="{00DEE029-A416-4180-B4A0-6FB5CC3352EC}">
      <text>
        <r>
          <rPr>
            <sz val="11"/>
            <color theme="1"/>
            <rFont val="Calibri"/>
            <family val="2"/>
            <scheme val="minor"/>
          </rPr>
          <t xml:space="preserve">Primero De Mayo:
RECIBO 27073 COBRO DOBLE DE 10.00 PASA PARA EL SIGUIENTE MES.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164" authorId="0" shapeId="0" xr:uid="{00000000-0006-0000-0300-000001000000}">
      <text>
        <r>
          <rPr>
            <b/>
            <sz val="9"/>
            <color indexed="81"/>
            <rFont val="Tahoma"/>
            <family val="2"/>
          </rPr>
          <t>Autor:</t>
        </r>
        <r>
          <rPr>
            <sz val="9"/>
            <color indexed="81"/>
            <rFont val="Tahoma"/>
            <family val="2"/>
          </rPr>
          <t xml:space="preserve">
DE CARNE A PROD. LIMPIEZA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8" authorId="0" shapeId="0" xr:uid="{00000000-0006-0000-0600-000001000000}">
      <text>
        <r>
          <rPr>
            <b/>
            <sz val="8"/>
            <color indexed="81"/>
            <rFont val="Tahoma"/>
            <family val="2"/>
          </rPr>
          <t>Autor:</t>
        </r>
        <r>
          <rPr>
            <sz val="8"/>
            <color indexed="81"/>
            <rFont val="Tahoma"/>
            <family val="2"/>
          </rPr>
          <t xml:space="preserve">
DEBIO PAGAR 74.8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375" authorId="0" shapeId="0" xr:uid="{00000000-0006-0000-0800-000001000000}">
      <text>
        <r>
          <rPr>
            <b/>
            <sz val="9"/>
            <color indexed="81"/>
            <rFont val="Tahoma"/>
            <family val="2"/>
          </rPr>
          <t>Autor:</t>
        </r>
        <r>
          <rPr>
            <sz val="9"/>
            <color indexed="81"/>
            <rFont val="Tahoma"/>
            <family val="2"/>
          </rPr>
          <t xml:space="preserve">
a cuenta</t>
        </r>
      </text>
    </comment>
    <comment ref="F376" authorId="0" shapeId="0" xr:uid="{00000000-0006-0000-0800-000002000000}">
      <text>
        <r>
          <rPr>
            <b/>
            <sz val="9"/>
            <color indexed="81"/>
            <rFont val="Tahoma"/>
            <family val="2"/>
          </rPr>
          <t>Autor:</t>
        </r>
        <r>
          <rPr>
            <sz val="9"/>
            <color indexed="81"/>
            <rFont val="Tahoma"/>
            <family val="2"/>
          </rPr>
          <t xml:space="preserve">
a cuenta</t>
        </r>
      </text>
    </comment>
    <comment ref="F385" authorId="0" shapeId="0" xr:uid="{00000000-0006-0000-0800-000003000000}">
      <text>
        <r>
          <rPr>
            <b/>
            <sz val="9"/>
            <color indexed="81"/>
            <rFont val="Tahoma"/>
            <family val="2"/>
          </rPr>
          <t>Autor:</t>
        </r>
        <r>
          <rPr>
            <sz val="9"/>
            <color indexed="81"/>
            <rFont val="Tahoma"/>
            <family val="2"/>
          </rPr>
          <t xml:space="preserve">
a cuenta</t>
        </r>
      </text>
    </comment>
    <comment ref="F386" authorId="0" shapeId="0" xr:uid="{00000000-0006-0000-0800-000004000000}">
      <text>
        <r>
          <rPr>
            <b/>
            <sz val="9"/>
            <color indexed="81"/>
            <rFont val="Tahoma"/>
            <family val="2"/>
          </rPr>
          <t>Autor:</t>
        </r>
        <r>
          <rPr>
            <sz val="9"/>
            <color indexed="81"/>
            <rFont val="Tahoma"/>
            <family val="2"/>
          </rPr>
          <t xml:space="preserve">
a cuenta</t>
        </r>
      </text>
    </comment>
    <comment ref="F392" authorId="0" shapeId="0" xr:uid="{00000000-0006-0000-0800-000005000000}">
      <text>
        <r>
          <rPr>
            <b/>
            <sz val="9"/>
            <color indexed="81"/>
            <rFont val="Tahoma"/>
            <family val="2"/>
          </rPr>
          <t>Autor:</t>
        </r>
        <r>
          <rPr>
            <sz val="9"/>
            <color indexed="81"/>
            <rFont val="Tahoma"/>
            <family val="2"/>
          </rPr>
          <t xml:space="preserve">
a cuenta</t>
        </r>
      </text>
    </comment>
    <comment ref="F393" authorId="0" shapeId="0" xr:uid="{00000000-0006-0000-0800-000006000000}">
      <text>
        <r>
          <rPr>
            <b/>
            <sz val="9"/>
            <color indexed="81"/>
            <rFont val="Tahoma"/>
            <family val="2"/>
          </rPr>
          <t>Autor:</t>
        </r>
        <r>
          <rPr>
            <sz val="9"/>
            <color indexed="81"/>
            <rFont val="Tahoma"/>
            <family val="2"/>
          </rPr>
          <t xml:space="preserve">
a cuenta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Primero De Mayo</author>
  </authors>
  <commentList>
    <comment ref="F409" authorId="0" shapeId="0" xr:uid="{00000000-0006-0000-0500-000001000000}">
      <text>
        <r>
          <rPr>
            <b/>
            <sz val="9"/>
            <color indexed="81"/>
            <rFont val="Tahoma"/>
            <family val="2"/>
          </rPr>
          <t>Autor:</t>
        </r>
        <r>
          <rPr>
            <sz val="9"/>
            <color indexed="81"/>
            <rFont val="Tahoma"/>
            <family val="2"/>
          </rPr>
          <t xml:space="preserve">
TARJETA DEUDA SET</t>
        </r>
      </text>
    </comment>
    <comment ref="F515" authorId="0" shapeId="0" xr:uid="{00000000-0006-0000-0500-000002000000}">
      <text>
        <r>
          <rPr>
            <b/>
            <sz val="9"/>
            <color indexed="81"/>
            <rFont val="Tahoma"/>
            <family val="2"/>
          </rPr>
          <t>Autor:</t>
        </r>
        <r>
          <rPr>
            <sz val="9"/>
            <color indexed="81"/>
            <rFont val="Tahoma"/>
            <family val="2"/>
          </rPr>
          <t xml:space="preserve">
TARJETA DEUDA SET</t>
        </r>
      </text>
    </comment>
    <comment ref="F522" authorId="0" shapeId="0" xr:uid="{00000000-0006-0000-0500-000003000000}">
      <text>
        <r>
          <rPr>
            <b/>
            <sz val="9"/>
            <color indexed="81"/>
            <rFont val="Tahoma"/>
            <family val="2"/>
          </rPr>
          <t>Autor:</t>
        </r>
        <r>
          <rPr>
            <sz val="9"/>
            <color indexed="81"/>
            <rFont val="Tahoma"/>
            <family val="2"/>
          </rPr>
          <t xml:space="preserve">
TARJETA DEUDA SET</t>
        </r>
      </text>
    </comment>
    <comment ref="E576" authorId="0" shapeId="0" xr:uid="{1FC3E8F1-9366-42A0-9332-1FAAD7C851D4}">
      <text>
        <r>
          <rPr>
            <b/>
            <sz val="9"/>
            <color indexed="81"/>
            <rFont val="Tahoma"/>
            <family val="2"/>
          </rPr>
          <t>133.80 PAGO ES LO Q FIGURA EN LA PANTALLA</t>
        </r>
        <r>
          <rPr>
            <sz val="9"/>
            <color indexed="81"/>
            <rFont val="Tahoma"/>
            <family val="2"/>
          </rPr>
          <t xml:space="preserve">
</t>
        </r>
      </text>
    </comment>
    <comment ref="F582" authorId="0" shapeId="0" xr:uid="{01F417FD-A7A0-4959-AECE-0B619127F931}">
      <text>
        <r>
          <rPr>
            <b/>
            <sz val="9"/>
            <color indexed="81"/>
            <rFont val="Tahoma"/>
            <family val="2"/>
          </rPr>
          <t>133.80 PAGO ES LO Q FIGURA EN LA PANTALLA</t>
        </r>
        <r>
          <rPr>
            <sz val="9"/>
            <color indexed="81"/>
            <rFont val="Tahoma"/>
            <family val="2"/>
          </rPr>
          <t xml:space="preserve">
</t>
        </r>
      </text>
    </comment>
    <comment ref="E852" authorId="1" shapeId="0" xr:uid="{DEA6B4AE-1E67-4C68-BF8E-2142B106A261}">
      <text>
        <r>
          <rPr>
            <sz val="11"/>
            <color theme="1"/>
            <rFont val="Calibri"/>
            <family val="2"/>
            <scheme val="minor"/>
          </rPr>
          <t xml:space="preserve">Primero De Mayo:
TRAMITE ADMINISTRATIVO </t>
        </r>
      </text>
    </comment>
    <comment ref="K868" authorId="1" shapeId="0" xr:uid="{4785DC7F-3CD2-4437-9D1B-55DEF3E0B24C}">
      <text>
        <r>
          <rPr>
            <sz val="11"/>
            <color theme="1"/>
            <rFont val="Calibri"/>
            <family val="2"/>
            <scheme val="minor"/>
          </rPr>
          <t xml:space="preserve">Primero De Mayo:
TRAMITE ADMINISTRATIVO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108" authorId="0" shapeId="0" xr:uid="{00000000-0006-0000-0500-000001000000}">
      <text>
        <r>
          <rPr>
            <b/>
            <sz val="9"/>
            <color indexed="81"/>
            <rFont val="Tahoma"/>
            <family val="2"/>
          </rPr>
          <t>Autor:</t>
        </r>
        <r>
          <rPr>
            <sz val="9"/>
            <color indexed="81"/>
            <rFont val="Tahoma"/>
            <family val="2"/>
          </rPr>
          <t xml:space="preserve">
DSCT. DE CONGELADOR S/. 38.00 IND DEL G.G SE DEBIO COBRAR 116.2
</t>
        </r>
      </text>
    </comment>
    <comment ref="E617" authorId="0" shapeId="0" xr:uid="{06631492-A420-41E5-BBF5-CA9369D5C160}">
      <text>
        <r>
          <rPr>
            <b/>
            <sz val="9"/>
            <color indexed="81"/>
            <rFont val="Tahoma"/>
            <family val="2"/>
          </rPr>
          <t xml:space="preserve">RESTITUCION DE DINERO POR CARGO  
TOTAL: 6000.00
</t>
        </r>
        <r>
          <rPr>
            <sz val="9"/>
            <color indexed="81"/>
            <rFont val="Tahoma"/>
            <family val="2"/>
          </rPr>
          <t xml:space="preserve">
</t>
        </r>
      </text>
    </comment>
    <comment ref="H623" authorId="0" shapeId="0" xr:uid="{64270A87-D0CA-42F0-9BDD-65712EA4BB83}">
      <text>
        <r>
          <rPr>
            <b/>
            <sz val="9"/>
            <color indexed="81"/>
            <rFont val="Tahoma"/>
            <family val="2"/>
          </rPr>
          <t>RESTITUCION DE DINERO POR CARGO DE PRESIDENTE 
TOTAL: 6000.00
MENSUAL: 250.00 
HASTA AGOSTO 2024</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85" authorId="0" shapeId="0" xr:uid="{00000000-0006-0000-0900-000001000000}">
      <text>
        <r>
          <rPr>
            <b/>
            <sz val="8"/>
            <color indexed="81"/>
            <rFont val="Tahoma"/>
            <family val="2"/>
          </rPr>
          <t>Autor:</t>
        </r>
        <r>
          <rPr>
            <sz val="8"/>
            <color indexed="81"/>
            <rFont val="Tahoma"/>
            <family val="2"/>
          </rPr>
          <t xml:space="preserve">
SE DEBIO COBRAR S/. 38.50 POR IND. DEL GG. SE DSCT. 01 FLUORESCENTE S/. 8.00
</t>
        </r>
      </text>
    </comment>
    <comment ref="E93" authorId="0" shapeId="0" xr:uid="{00000000-0006-0000-0900-000002000000}">
      <text>
        <r>
          <rPr>
            <b/>
            <sz val="8"/>
            <color indexed="81"/>
            <rFont val="Tahoma"/>
            <family val="2"/>
          </rPr>
          <t>Autor:</t>
        </r>
        <r>
          <rPr>
            <sz val="8"/>
            <color indexed="81"/>
            <rFont val="Tahoma"/>
            <family val="2"/>
          </rPr>
          <t xml:space="preserve">
SE DEBIO COBRAR S/. 41.00 POR IND. DEL GG. SE DSCT. 01 FLUORESCENTE S/. 8.00
</t>
        </r>
      </text>
    </comment>
    <comment ref="D401" authorId="0" shapeId="0" xr:uid="{00000000-0006-0000-0900-000003000000}">
      <text>
        <r>
          <rPr>
            <b/>
            <sz val="9"/>
            <color indexed="81"/>
            <rFont val="Tahoma"/>
            <family val="2"/>
          </rPr>
          <t>Autor:</t>
        </r>
        <r>
          <rPr>
            <sz val="9"/>
            <color indexed="81"/>
            <rFont val="Tahoma"/>
            <family val="2"/>
          </rPr>
          <t xml:space="preserve">
DE COMIDA A BAZAR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Autor</author>
    <author>Primero De Mayo</author>
  </authors>
  <commentList>
    <comment ref="D277" authorId="0" shapeId="0" xr:uid="{00000000-0006-0000-0B00-000001000000}">
      <text>
        <r>
          <rPr>
            <b/>
            <sz val="9"/>
            <color indexed="81"/>
            <rFont val="Tahoma"/>
            <family val="2"/>
          </rPr>
          <t>Autor:</t>
        </r>
        <r>
          <rPr>
            <sz val="9"/>
            <color indexed="81"/>
            <rFont val="Tahoma"/>
            <family val="2"/>
          </rPr>
          <t xml:space="preserve">
DE ABARROTES A DESCARTABLE TEMPORAL</t>
        </r>
      </text>
    </comment>
    <comment ref="D847" authorId="1" shapeId="0" xr:uid="{52BCCAC9-89AE-41F3-8D0E-22144EA1EDED}">
      <text>
        <r>
          <rPr>
            <sz val="11"/>
            <color theme="1"/>
            <rFont val="Calibri"/>
            <family val="2"/>
            <scheme val="minor"/>
          </rPr>
          <t xml:space="preserve">Primero De Mayo:
CAMBIO DE GIRO DE DESCARTABLE A CONFITERIA
</t>
        </r>
      </text>
    </comment>
    <comment ref="D849" authorId="1" shapeId="0" xr:uid="{E3EF5B56-AA35-4F1E-9280-0573FC570719}">
      <text>
        <r>
          <rPr>
            <sz val="11"/>
            <color theme="1"/>
            <rFont val="Calibri"/>
            <family val="2"/>
            <scheme val="minor"/>
          </rPr>
          <t xml:space="preserve">Primero De Mayo:
CAMBIO DE GIRO DE DESCARTABLE A CONFITERIA
</t>
        </r>
      </text>
    </comment>
    <comment ref="D850" authorId="1" shapeId="0" xr:uid="{1F7BC26A-FC27-44D8-9DD1-1BA8AA7775E8}">
      <text>
        <r>
          <rPr>
            <sz val="11"/>
            <color theme="1"/>
            <rFont val="Calibri"/>
            <family val="2"/>
            <scheme val="minor"/>
          </rPr>
          <t xml:space="preserve">Primero De Mayo:
CAMBIO DE GIRO DE DESCARTABLE A CONFITERIA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473" authorId="0" shapeId="0" xr:uid="{00000000-0006-0000-0C00-000001000000}">
      <text>
        <r>
          <rPr>
            <b/>
            <sz val="9"/>
            <color indexed="81"/>
            <rFont val="Tahoma"/>
            <family val="2"/>
          </rPr>
          <t>Autor:</t>
        </r>
        <r>
          <rPr>
            <sz val="9"/>
            <color indexed="81"/>
            <rFont val="Tahoma"/>
            <family val="2"/>
          </rPr>
          <t xml:space="preserve">
Se le cobro doble en el mes de septiembre 2020 y paso a abril 2021
</t>
        </r>
      </text>
    </comment>
    <comment ref="F474" authorId="0" shapeId="0" xr:uid="{00000000-0006-0000-0C00-000002000000}">
      <text>
        <r>
          <rPr>
            <b/>
            <sz val="9"/>
            <color indexed="81"/>
            <rFont val="Tahoma"/>
            <family val="2"/>
          </rPr>
          <t>Autor:</t>
        </r>
        <r>
          <rPr>
            <sz val="9"/>
            <color indexed="81"/>
            <rFont val="Tahoma"/>
            <family val="2"/>
          </rPr>
          <t xml:space="preserve">
Se le cobro doble en el mes de septiembre 2020 y paso a abril 2021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Primero De Mayo</author>
  </authors>
  <commentList>
    <comment ref="E773" authorId="0" shapeId="0" xr:uid="{AC4CD191-1252-4632-BC9C-7B651D97EBF4}">
      <text>
        <r>
          <rPr>
            <sz val="11"/>
            <color theme="1"/>
            <rFont val="Calibri"/>
            <family val="2"/>
            <scheme val="minor"/>
          </rPr>
          <t xml:space="preserve">Primero De Mayo:
TRAMITE ADMINISTRATIVO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266" authorId="0" shapeId="0" xr:uid="{00000000-0006-0000-1000-000001000000}">
      <text>
        <r>
          <rPr>
            <b/>
            <sz val="9"/>
            <color indexed="81"/>
            <rFont val="Tahoma"/>
            <family val="2"/>
          </rPr>
          <t>Autor:</t>
        </r>
        <r>
          <rPr>
            <sz val="9"/>
            <color indexed="81"/>
            <rFont val="Tahoma"/>
            <family val="2"/>
          </rPr>
          <t xml:space="preserve">
DEFINITO DE ABARROTES A P. NATURALES
</t>
        </r>
      </text>
    </comment>
    <comment ref="F389" authorId="0" shapeId="0" xr:uid="{00000000-0006-0000-1000-000002000000}">
      <text>
        <r>
          <rPr>
            <b/>
            <sz val="9"/>
            <color indexed="81"/>
            <rFont val="Tahoma"/>
            <family val="2"/>
          </rPr>
          <t>Autor:</t>
        </r>
        <r>
          <rPr>
            <sz val="9"/>
            <color indexed="81"/>
            <rFont val="Tahoma"/>
            <family val="2"/>
          </rPr>
          <t xml:space="preserve">
saldo del recibo 20031
</t>
        </r>
      </text>
    </comment>
    <comment ref="E554" authorId="0" shapeId="0" xr:uid="{6EA1EA45-83A0-499B-BCC0-B1D08504F318}">
      <text>
        <r>
          <rPr>
            <b/>
            <sz val="9"/>
            <color indexed="81"/>
            <rFont val="Tahoma"/>
            <family val="2"/>
          </rPr>
          <t xml:space="preserve">SOCIA HABIL PAR ASEGUNDA ASAMBKEA
</t>
        </r>
        <r>
          <rPr>
            <sz val="9"/>
            <color indexed="81"/>
            <rFont val="Tahoma"/>
            <family val="2"/>
          </rPr>
          <t xml:space="preserve">
</t>
        </r>
      </text>
    </comment>
    <comment ref="F560" authorId="0" shapeId="0" xr:uid="{75335F65-B9AA-4D21-A743-8DA35FE70CA0}">
      <text>
        <r>
          <rPr>
            <b/>
            <sz val="9"/>
            <color indexed="81"/>
            <rFont val="Tahoma"/>
            <family val="2"/>
          </rPr>
          <t xml:space="preserve">SOCIA HABIL PAR ASEGUNDA ASAMBKEA
</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154" authorId="0" shapeId="0" xr:uid="{00000000-0006-0000-1100-000001000000}">
      <text>
        <r>
          <rPr>
            <b/>
            <sz val="9"/>
            <color indexed="81"/>
            <rFont val="Tahoma"/>
            <family val="2"/>
          </rPr>
          <t>Autor:</t>
        </r>
        <r>
          <rPr>
            <sz val="9"/>
            <color indexed="81"/>
            <rFont val="Tahoma"/>
            <family val="2"/>
          </rPr>
          <t xml:space="preserve">
CAMBIO DE ABARROTES A PET SHOP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Autor</author>
    <author>Primero De Mayo</author>
  </authors>
  <commentList>
    <comment ref="D625" authorId="0" shapeId="0" xr:uid="{A4CEB486-618F-4976-8218-51400AF0621C}">
      <text>
        <r>
          <rPr>
            <b/>
            <sz val="9"/>
            <color indexed="81"/>
            <rFont val="Tahoma"/>
            <family val="2"/>
          </rPr>
          <t>Autor:</t>
        </r>
        <r>
          <rPr>
            <sz val="9"/>
            <color indexed="81"/>
            <rFont val="Tahoma"/>
            <family val="2"/>
          </rPr>
          <t xml:space="preserve">
multa de s/200.00 soles, sanción que se efectúa debido a que usted hizo caso omiso al comunicado enviado por el consejo de administración de cerrar los puestos el día 24 de noviembre a horas 2:30 de la tarde por motivo de las obras</t>
        </r>
      </text>
    </comment>
    <comment ref="D870" authorId="1" shapeId="0" xr:uid="{962910DE-503F-4871-9263-F27C61D807D8}">
      <text>
        <r>
          <rPr>
            <sz val="11"/>
            <color theme="1"/>
            <rFont val="Calibri"/>
            <family val="2"/>
            <scheme val="minor"/>
          </rPr>
          <t>Primero De Mayo:
CAMBIO DE DEFINITIVO A TEC. ACCS Y REPARACIONES.</t>
        </r>
      </text>
    </comment>
    <comment ref="D871" authorId="1" shapeId="0" xr:uid="{8F4F5394-FF3E-421F-AE49-E4D274793686}">
      <text>
        <r>
          <rPr>
            <sz val="11"/>
            <color theme="1"/>
            <rFont val="Calibri"/>
            <family val="2"/>
            <scheme val="minor"/>
          </rPr>
          <t>Primero De Mayo:
CAMBIO DE DEFINITIVO A TEC. ACCS Y REPARACIONES.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524" authorId="0" shapeId="0" xr:uid="{00000000-0006-0000-1500-000001000000}">
      <text>
        <r>
          <rPr>
            <b/>
            <sz val="9"/>
            <color indexed="81"/>
            <rFont val="Tahoma"/>
            <family val="2"/>
          </rPr>
          <t>Autor:</t>
        </r>
        <r>
          <rPr>
            <sz val="9"/>
            <color indexed="81"/>
            <rFont val="Tahoma"/>
            <family val="2"/>
          </rPr>
          <t xml:space="preserve">
SALDO DE TARJETA DE DEUDA AGOSTO</t>
        </r>
      </text>
    </comment>
    <comment ref="F525" authorId="0" shapeId="0" xr:uid="{00000000-0006-0000-1500-000002000000}">
      <text>
        <r>
          <rPr>
            <b/>
            <sz val="9"/>
            <color indexed="81"/>
            <rFont val="Tahoma"/>
            <family val="2"/>
          </rPr>
          <t>Autor:</t>
        </r>
        <r>
          <rPr>
            <sz val="9"/>
            <color indexed="81"/>
            <rFont val="Tahoma"/>
            <family val="2"/>
          </rPr>
          <t xml:space="preserve">
SALDO DE TARJETA DE DEUDA SEPTIEMBRE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538" authorId="0" shapeId="0" xr:uid="{00000000-0006-0000-0E00-000001000000}">
      <text>
        <r>
          <rPr>
            <b/>
            <sz val="9"/>
            <color indexed="81"/>
            <rFont val="Tahoma"/>
            <family val="2"/>
          </rPr>
          <t>PIDIO ESPACIO DE CARGA Y DESCARGA POR 3 DIAS 
25X DIA</t>
        </r>
      </text>
    </comment>
    <comment ref="D632" authorId="0" shapeId="0" xr:uid="{95694447-CE36-4112-9155-06F242B93B58}">
      <text>
        <r>
          <rPr>
            <b/>
            <sz val="9"/>
            <color indexed="81"/>
            <rFont val="Tahoma"/>
            <family val="2"/>
          </rPr>
          <t>Autor:</t>
        </r>
        <r>
          <rPr>
            <sz val="9"/>
            <color indexed="81"/>
            <rFont val="Tahoma"/>
            <family val="2"/>
          </rPr>
          <t xml:space="preserve">
multa de s/200.00 soles, sanción que se efectúa debido a que usted hizo caso omiso al comunicado enviado por el consejo de administración de cerrar los puestos el día 24 de noviembre a horas 2:30 de la tarde por motivo de las obras</t>
        </r>
      </text>
    </comment>
    <comment ref="C641" authorId="0" shapeId="0" xr:uid="{9AC8DB11-8237-4660-9FCB-E26CDA0884F8}">
      <text>
        <r>
          <rPr>
            <b/>
            <sz val="9"/>
            <color indexed="81"/>
            <rFont val="Tahoma"/>
            <family val="2"/>
          </rPr>
          <t>EXONERACON POR CONSEJO DE ADMINISTRACION SESION 18/01/23</t>
        </r>
        <r>
          <rPr>
            <sz val="9"/>
            <color indexed="81"/>
            <rFont val="Tahoma"/>
            <family val="2"/>
          </rPr>
          <t xml:space="preserve">
</t>
        </r>
      </text>
    </comment>
    <comment ref="D641" authorId="0" shapeId="0" xr:uid="{05F0E466-A4BC-44EB-B99A-E7534B8AE83D}">
      <text>
        <r>
          <rPr>
            <b/>
            <sz val="9"/>
            <color indexed="81"/>
            <rFont val="Tahoma"/>
            <family val="2"/>
          </rPr>
          <t>Autor:</t>
        </r>
        <r>
          <rPr>
            <sz val="9"/>
            <color indexed="81"/>
            <rFont val="Tahoma"/>
            <family val="2"/>
          </rPr>
          <t xml:space="preserve">
multa de s/200.00 soles, sanción que se efectúa debido a que usted hizo caso omiso al comunicado enviado por el consejo de administración de cerrar los puestos el día 24 de noviembre a horas 2:30 de la tarde por motivo de las obras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72" authorId="0" shapeId="0" xr:uid="{00000000-0006-0000-1700-000001000000}">
      <text>
        <r>
          <rPr>
            <b/>
            <sz val="9"/>
            <color indexed="81"/>
            <rFont val="Tahoma"/>
            <family val="2"/>
          </rPr>
          <t>Autor:</t>
        </r>
        <r>
          <rPr>
            <sz val="9"/>
            <color indexed="81"/>
            <rFont val="Tahoma"/>
            <family val="2"/>
          </rPr>
          <t xml:space="preserve">
POR ACUERDO DEL CSJ DE ADM DE LA CARTA PRESENTADA EN 08-17
</t>
        </r>
      </text>
    </comment>
    <comment ref="B129" authorId="0" shapeId="0" xr:uid="{00000000-0006-0000-1700-000002000000}">
      <text>
        <r>
          <rPr>
            <b/>
            <sz val="9"/>
            <color indexed="81"/>
            <rFont val="Tahoma"/>
            <family val="2"/>
          </rPr>
          <t>Autor:</t>
        </r>
        <r>
          <rPr>
            <sz val="9"/>
            <color indexed="81"/>
            <rFont val="Tahoma"/>
            <family val="2"/>
          </rPr>
          <t xml:space="preserve">
POR ACUERDO DEL CSJ DE ADM DE LA CARTA PRESENTADA EN 08-17
</t>
        </r>
      </text>
    </comment>
    <comment ref="B140" authorId="0" shapeId="0" xr:uid="{00000000-0006-0000-1700-000003000000}">
      <text>
        <r>
          <rPr>
            <b/>
            <sz val="9"/>
            <color indexed="81"/>
            <rFont val="Tahoma"/>
            <family val="2"/>
          </rPr>
          <t>Autor:</t>
        </r>
        <r>
          <rPr>
            <sz val="9"/>
            <color indexed="81"/>
            <rFont val="Tahoma"/>
            <family val="2"/>
          </rPr>
          <t xml:space="preserve">
POR ACUERDO DEL CSJ DE ADM DE LA CARTA PRESENTADA EN 08-17
</t>
        </r>
      </text>
    </comment>
    <comment ref="B150" authorId="0" shapeId="0" xr:uid="{00000000-0006-0000-1700-000004000000}">
      <text>
        <r>
          <rPr>
            <b/>
            <sz val="9"/>
            <color indexed="81"/>
            <rFont val="Tahoma"/>
            <family val="2"/>
          </rPr>
          <t>Autor:</t>
        </r>
        <r>
          <rPr>
            <sz val="9"/>
            <color indexed="81"/>
            <rFont val="Tahoma"/>
            <family val="2"/>
          </rPr>
          <t xml:space="preserve">
POR ACUERDO DEL CSJ DE ADM DE LA CARTA PRESENTADA EN 08-17
</t>
        </r>
      </text>
    </comment>
    <comment ref="E239" authorId="0" shapeId="0" xr:uid="{00000000-0006-0000-1700-000005000000}">
      <text>
        <r>
          <rPr>
            <b/>
            <sz val="9"/>
            <color indexed="81"/>
            <rFont val="Tahoma"/>
            <family val="2"/>
          </rPr>
          <t>Autor:</t>
        </r>
        <r>
          <rPr>
            <sz val="9"/>
            <color indexed="81"/>
            <rFont val="Tahoma"/>
            <family val="2"/>
          </rPr>
          <t xml:space="preserve">
DEL 10 AL 21-01-19</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F364" authorId="0" shapeId="0" xr:uid="{00000000-0006-0000-18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uso el saldo del recibo 20113</t>
        </r>
      </text>
    </comment>
    <comment ref="F365" authorId="0" shapeId="0" xr:uid="{00000000-0006-0000-18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uso el saldo del recibo 20113</t>
        </r>
      </text>
    </comment>
    <comment ref="F372" authorId="0" shapeId="0" xr:uid="{00000000-0006-0000-1800-000003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uso el saldo del recibo 20113</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113" authorId="0" shapeId="0" xr:uid="{00000000-0006-0000-1A00-000001000000}">
      <text>
        <r>
          <rPr>
            <b/>
            <sz val="9"/>
            <color indexed="81"/>
            <rFont val="Tahoma"/>
            <family val="2"/>
          </rPr>
          <t>Autor:</t>
        </r>
        <r>
          <rPr>
            <sz val="9"/>
            <color indexed="81"/>
            <rFont val="Tahoma"/>
            <family val="2"/>
          </rPr>
          <t xml:space="preserve">
SE DEBIO COBRAR S/. 75.60 IND. DEL GG. SE DSCT 01 FOCO S/. 7.00
</t>
        </r>
      </text>
    </comment>
    <comment ref="F379" authorId="0" shapeId="0" xr:uid="{00000000-0006-0000-1A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uso el saldo del recibo 20238</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332" authorId="0" shapeId="0" xr:uid="{00000000-0006-0000-1F00-000001000000}">
      <text>
        <r>
          <rPr>
            <b/>
            <sz val="9"/>
            <color indexed="81"/>
            <rFont val="Tahoma"/>
            <family val="2"/>
          </rPr>
          <t>Autor:</t>
        </r>
        <r>
          <rPr>
            <sz val="9"/>
            <color indexed="81"/>
            <rFont val="Tahoma"/>
            <family val="2"/>
          </rPr>
          <t xml:space="preserve">
TRABAJO TODO LOS MESES</t>
        </r>
      </text>
    </comment>
    <comment ref="E573" authorId="0" shapeId="0" xr:uid="{017A09D0-7897-4937-BF71-C385A3C0ED15}">
      <text>
        <r>
          <rPr>
            <b/>
            <sz val="9"/>
            <color indexed="81"/>
            <rFont val="Tahoma"/>
            <family val="2"/>
          </rPr>
          <t>RESTITUCION DE DINERO POR CARGO DE PRESIDENTE 
TOTAL: 6000.00
MENSUAL: 250.00 
HASTA AGOSTO 2024</t>
        </r>
        <r>
          <rPr>
            <sz val="9"/>
            <color indexed="81"/>
            <rFont val="Tahoma"/>
            <family val="2"/>
          </rPr>
          <t xml:space="preserve">
</t>
        </r>
      </text>
    </comment>
    <comment ref="E583" authorId="0" shapeId="0" xr:uid="{1CEDD395-12FA-429C-BEBD-8474DFD2E8DF}">
      <text>
        <r>
          <rPr>
            <b/>
            <sz val="9"/>
            <color indexed="81"/>
            <rFont val="Tahoma"/>
            <family val="2"/>
          </rPr>
          <t>RESTITUCION DE DINERO POR CARGO DE PRESIDENTE 
TOTAL: 6000.00
MENSUAL: 250.00 
HASTA AGOSTO 2024</t>
        </r>
        <r>
          <rPr>
            <sz val="9"/>
            <color indexed="81"/>
            <rFont val="Tahoma"/>
            <family val="2"/>
          </rPr>
          <t xml:space="preserve">
</t>
        </r>
      </text>
    </comment>
    <comment ref="E595" authorId="0" shapeId="0" xr:uid="{9C639C13-FE7E-46B3-8390-545BC4DB4D85}">
      <text>
        <r>
          <rPr>
            <b/>
            <sz val="9"/>
            <color indexed="81"/>
            <rFont val="Tahoma"/>
            <family val="2"/>
          </rPr>
          <t>RESTITUCION DE DINERO POR CARGO DE PRESIDENTE 
TOTAL: 6000.00
MENSUAL: 250.00 
HASTA AGOSTO 2024</t>
        </r>
        <r>
          <rPr>
            <sz val="9"/>
            <color indexed="81"/>
            <rFont val="Tahoma"/>
            <family val="2"/>
          </rPr>
          <t xml:space="preserve">
</t>
        </r>
      </text>
    </comment>
    <comment ref="F596" authorId="0" shapeId="0" xr:uid="{8AEB0E72-5923-480D-9473-9CC9C7C329C5}">
      <text>
        <r>
          <rPr>
            <b/>
            <sz val="9"/>
            <color indexed="81"/>
            <rFont val="Tahoma"/>
            <family val="2"/>
          </rPr>
          <t>RESTITUCION DE DINERO POR CARGO DE PRESIDENTE 
TOTAL: 6000.00
MENSUAL: 250.00 
HASTA AGOSTO 2024</t>
        </r>
        <r>
          <rPr>
            <sz val="9"/>
            <color indexed="81"/>
            <rFont val="Tahoma"/>
            <family val="2"/>
          </rPr>
          <t xml:space="preserve">
</t>
        </r>
      </text>
    </comment>
    <comment ref="E603" authorId="0" shapeId="0" xr:uid="{B0AD49C8-D2B7-42BA-AC20-936C44F09E1D}">
      <text>
        <r>
          <rPr>
            <b/>
            <sz val="9"/>
            <color indexed="81"/>
            <rFont val="Tahoma"/>
            <family val="2"/>
          </rPr>
          <t>RESTITUCION DE DINERO POR CARGO DE PRESIDENTE 
TOTAL: 6000.00
MENSUAL: 250.00 
HASTA AGOSTO 2024</t>
        </r>
        <r>
          <rPr>
            <sz val="9"/>
            <color indexed="81"/>
            <rFont val="Tahoma"/>
            <family val="2"/>
          </rPr>
          <t xml:space="preserve">
</t>
        </r>
      </text>
    </comment>
    <comment ref="F606" authorId="0" shapeId="0" xr:uid="{8B2E310F-23B0-41E2-BE19-A886C9B19320}">
      <text>
        <r>
          <rPr>
            <b/>
            <sz val="9"/>
            <color indexed="81"/>
            <rFont val="Tahoma"/>
            <family val="2"/>
          </rPr>
          <t>RESTITUCION DE DINERO POR CARGO DE PRESIDENTE 
TOTAL: 6000.00
MENSUAL: 250.00 
HASTA AGOSTO 2024</t>
        </r>
        <r>
          <rPr>
            <sz val="9"/>
            <color indexed="81"/>
            <rFont val="Tahoma"/>
            <family val="2"/>
          </rPr>
          <t xml:space="preserve">
</t>
        </r>
      </text>
    </comment>
    <comment ref="E623" authorId="0" shapeId="0" xr:uid="{DE991CBD-4C3F-4934-B31E-EEAEB5C4508D}">
      <text>
        <r>
          <rPr>
            <b/>
            <sz val="9"/>
            <color indexed="81"/>
            <rFont val="Tahoma"/>
            <family val="2"/>
          </rPr>
          <t>RESTITUCION DE DINERO POR CARGO DE PRESIDENTE 
TOTAL: 6000.00
MENSUAL: 250.00 
HASTA AGOSTO 2024</t>
        </r>
        <r>
          <rPr>
            <sz val="9"/>
            <color indexed="81"/>
            <rFont val="Tahoma"/>
            <family val="2"/>
          </rPr>
          <t xml:space="preserve">
</t>
        </r>
      </text>
    </comment>
    <comment ref="E633" authorId="0" shapeId="0" xr:uid="{67613C81-1F59-4347-A8B9-C3767BC1894E}">
      <text>
        <r>
          <rPr>
            <b/>
            <sz val="9"/>
            <color indexed="81"/>
            <rFont val="Tahoma"/>
            <family val="2"/>
          </rPr>
          <t>RESTITUCION DE DINERO POR CARGO DE PRESIDENTE 
TOTAL: 6000.00
MENSUAL: 250.00 
HASTA AGOSTO 2024</t>
        </r>
        <r>
          <rPr>
            <sz val="9"/>
            <color indexed="81"/>
            <rFont val="Tahoma"/>
            <family val="2"/>
          </rPr>
          <t xml:space="preserve">
</t>
        </r>
      </text>
    </comment>
    <comment ref="E643" authorId="0" shapeId="0" xr:uid="{FD002E6F-FE72-4B43-869E-2527DF9AAC06}">
      <text>
        <r>
          <rPr>
            <b/>
            <sz val="9"/>
            <color indexed="81"/>
            <rFont val="Tahoma"/>
            <family val="2"/>
          </rPr>
          <t>RESTITUCION DE DINERO POR CARGO DE PRESIDENTE 
TOTAL: 6000.00
MENSUAL: 250.00 
HASTA AGOSTO 2024</t>
        </r>
        <r>
          <rPr>
            <sz val="9"/>
            <color indexed="81"/>
            <rFont val="Tahoma"/>
            <family val="2"/>
          </rPr>
          <t xml:space="preserve">
</t>
        </r>
      </text>
    </comment>
    <comment ref="F646" authorId="0" shapeId="0" xr:uid="{D3E93CC3-2341-48DE-B15B-B287B3814361}">
      <text>
        <r>
          <rPr>
            <b/>
            <sz val="9"/>
            <color indexed="81"/>
            <rFont val="Tahoma"/>
            <family val="2"/>
          </rPr>
          <t>RESTITUCION DE DINERO POR CARGO DE PRESIDENTE 
TOTAL: 6000.00
MENSUAL: 250.00 
HASTA AGOSTO 2024</t>
        </r>
        <r>
          <rPr>
            <sz val="9"/>
            <color indexed="81"/>
            <rFont val="Tahoma"/>
            <family val="2"/>
          </rPr>
          <t xml:space="preserve">
</t>
        </r>
      </text>
    </comment>
    <comment ref="E653" authorId="0" shapeId="0" xr:uid="{66F5B57F-1EFC-4E51-9983-4A6836F53CD6}">
      <text>
        <r>
          <rPr>
            <b/>
            <sz val="9"/>
            <color indexed="81"/>
            <rFont val="Tahoma"/>
            <family val="2"/>
          </rPr>
          <t>RESTITUCION DE DINERO POR CARGO DE PRESIDENTE 
TOTAL: 6000.00
MENSUAL: 250.00 
HASTA AGOSTO 2024</t>
        </r>
        <r>
          <rPr>
            <sz val="9"/>
            <color indexed="81"/>
            <rFont val="Tahoma"/>
            <family val="2"/>
          </rPr>
          <t xml:space="preserve">
</t>
        </r>
      </text>
    </comment>
    <comment ref="F657" authorId="0" shapeId="0" xr:uid="{90552F66-401C-4912-A9AD-177B86B9B8B9}">
      <text>
        <r>
          <rPr>
            <b/>
            <sz val="9"/>
            <color indexed="81"/>
            <rFont val="Tahoma"/>
            <family val="2"/>
          </rPr>
          <t>RESTITUCION DE DINERO POR CARGO DE PRESIDENTE 
TOTAL: 6000.00
MENSUAL: 250.00 
HASTA AGOSTO 2024</t>
        </r>
        <r>
          <rPr>
            <sz val="9"/>
            <color indexed="81"/>
            <rFont val="Tahoma"/>
            <family val="2"/>
          </rPr>
          <t xml:space="preserve">
</t>
        </r>
      </text>
    </comment>
    <comment ref="E665" authorId="0" shapeId="0" xr:uid="{3FF196A8-6557-4BB1-BDB4-A00CED07E478}">
      <text>
        <r>
          <rPr>
            <b/>
            <sz val="9"/>
            <color indexed="81"/>
            <rFont val="Tahoma"/>
            <family val="2"/>
          </rPr>
          <t>RESTITUCION DE DINERO POR CARGO DE PRESIDENTE 
TOTAL: 6000.00
MENSUAL: 250.00 
HASTA AGOSTO 2024</t>
        </r>
        <r>
          <rPr>
            <sz val="9"/>
            <color indexed="81"/>
            <rFont val="Tahoma"/>
            <family val="2"/>
          </rPr>
          <t xml:space="preserve">
</t>
        </r>
      </text>
    </comment>
    <comment ref="E675" authorId="0" shapeId="0" xr:uid="{AF7F417D-04AF-4AD4-948E-E4D7E86B6FC9}">
      <text>
        <r>
          <rPr>
            <b/>
            <sz val="9"/>
            <color indexed="81"/>
            <rFont val="Tahoma"/>
            <family val="2"/>
          </rPr>
          <t>RESTITUCION DE DINERO POR CARGO DE PRESIDENTE 
TOTAL: 6000.00
MENSUAL: 250.00 
HASTA AGOSTO 2024</t>
        </r>
        <r>
          <rPr>
            <sz val="9"/>
            <color indexed="81"/>
            <rFont val="Tahoma"/>
            <family val="2"/>
          </rPr>
          <t xml:space="preserve">
</t>
        </r>
      </text>
    </comment>
    <comment ref="E685" authorId="0" shapeId="0" xr:uid="{6A2AC65C-25AA-4C0B-A76B-0F43D5024ED0}">
      <text>
        <r>
          <rPr>
            <b/>
            <sz val="9"/>
            <color indexed="81"/>
            <rFont val="Tahoma"/>
            <family val="2"/>
          </rPr>
          <t>RESTITUCION DE DINERO POR CARGO DE PRESIDENTE 
TOTAL: 6000.00
MENSUAL: 250.00 
HASTA AGOSTO 2024</t>
        </r>
        <r>
          <rPr>
            <sz val="9"/>
            <color indexed="81"/>
            <rFont val="Tahoma"/>
            <family val="2"/>
          </rPr>
          <t xml:space="preserve">
</t>
        </r>
      </text>
    </comment>
    <comment ref="E696" authorId="0" shapeId="0" xr:uid="{33399C0C-F897-4219-A347-F56C529EAF42}">
      <text>
        <r>
          <rPr>
            <b/>
            <sz val="9"/>
            <color indexed="81"/>
            <rFont val="Tahoma"/>
            <family val="2"/>
          </rPr>
          <t>RESTITUCION DE DINERO POR CARGO DE PRESIDENTE 
TOTAL: 6000.00
MENSUAL: 250.00 
HASTA AGOSTO 2024</t>
        </r>
        <r>
          <rPr>
            <sz val="9"/>
            <color indexed="81"/>
            <rFont val="Tahoma"/>
            <family val="2"/>
          </rPr>
          <t xml:space="preserve">
</t>
        </r>
      </text>
    </comment>
    <comment ref="E707" authorId="0" shapeId="0" xr:uid="{40383077-96B9-456F-854E-CAD848A8FFF6}">
      <text>
        <r>
          <rPr>
            <b/>
            <sz val="9"/>
            <color indexed="81"/>
            <rFont val="Tahoma"/>
            <family val="2"/>
          </rPr>
          <t>RESTITUCION DE DINERO POR CARGO DE PRESIDENTE 
TOTAL: 6000.00
MENSUAL: 250.00 
HASTA AGOSTO 2024</t>
        </r>
        <r>
          <rPr>
            <sz val="9"/>
            <color indexed="81"/>
            <rFont val="Tahoma"/>
            <family val="2"/>
          </rPr>
          <t xml:space="preserve">
</t>
        </r>
      </text>
    </comment>
    <comment ref="E708" authorId="0" shapeId="0" xr:uid="{3BFE9A72-4A96-42F4-B362-268F5E9B8BD0}">
      <text>
        <r>
          <rPr>
            <b/>
            <sz val="9"/>
            <color indexed="81"/>
            <rFont val="Tahoma"/>
            <family val="2"/>
          </rPr>
          <t>RESTITUCION DE DINERO POR CARGO DE PRESIDENTE 
TOTAL: 6000.00
MENSUAL: 250.00 
HASTA AGOSTO 2024</t>
        </r>
        <r>
          <rPr>
            <sz val="9"/>
            <color indexed="81"/>
            <rFont val="Tahoma"/>
            <family val="2"/>
          </rPr>
          <t xml:space="preserve">
</t>
        </r>
      </text>
    </comment>
    <comment ref="E717" authorId="0" shapeId="0" xr:uid="{9E1826F9-7381-491A-9038-77EE629B9A94}">
      <text>
        <r>
          <rPr>
            <b/>
            <sz val="9"/>
            <color indexed="81"/>
            <rFont val="Tahoma"/>
            <family val="2"/>
          </rPr>
          <t>RESTITUCION DE DINERO POR CARGO DE PRESIDENTE 
TOTAL: 6000.00
MENSUAL: 250.00 
HASTA AGOSTO 2024</t>
        </r>
        <r>
          <rPr>
            <sz val="9"/>
            <color indexed="81"/>
            <rFont val="Tahoma"/>
            <family val="2"/>
          </rPr>
          <t xml:space="preserve">
</t>
        </r>
      </text>
    </comment>
    <comment ref="E727" authorId="0" shapeId="0" xr:uid="{401056EA-36F8-4244-B094-AD92E8C10497}">
      <text>
        <r>
          <rPr>
            <b/>
            <sz val="9"/>
            <color indexed="81"/>
            <rFont val="Tahoma"/>
            <family val="2"/>
          </rPr>
          <t>RESTITUCION DE DINERO POR CARGO DE PRESIDENTE 
TOTAL: 6000.00
MENSUAL: 250.00 
HASTA AGOSTO 2024</t>
        </r>
        <r>
          <rPr>
            <sz val="9"/>
            <color indexed="81"/>
            <rFont val="Tahoma"/>
            <family val="2"/>
          </rPr>
          <t xml:space="preserve">
</t>
        </r>
      </text>
    </comment>
    <comment ref="E737" authorId="0" shapeId="0" xr:uid="{E54BECA4-5485-4D2B-ADD6-451A18BD946A}">
      <text>
        <r>
          <rPr>
            <b/>
            <sz val="9"/>
            <color indexed="81"/>
            <rFont val="Tahoma"/>
            <family val="2"/>
          </rPr>
          <t>RESTITUCION DE DINERO POR CARGO DE PRESIDENTE 
TOTAL: 6000.00
MENSUAL: 250.00 
HASTA AGOSTO 2024</t>
        </r>
        <r>
          <rPr>
            <sz val="9"/>
            <color indexed="81"/>
            <rFont val="Tahoma"/>
            <family val="2"/>
          </rPr>
          <t xml:space="preserve">
</t>
        </r>
      </text>
    </comment>
    <comment ref="E749" authorId="0" shapeId="0" xr:uid="{731DE311-3892-4950-8BD4-3043BBB26132}">
      <text>
        <r>
          <rPr>
            <b/>
            <sz val="9"/>
            <color indexed="81"/>
            <rFont val="Tahoma"/>
            <family val="2"/>
          </rPr>
          <t>RESTITUCION DE DINERO POR CARGO DE PRESIDENTE 
TOTAL: 6000.00
MENSUAL: 250.00 
HASTA AGOSTO 2024</t>
        </r>
        <r>
          <rPr>
            <sz val="9"/>
            <color indexed="81"/>
            <rFont val="Tahoma"/>
            <family val="2"/>
          </rPr>
          <t xml:space="preserve">
</t>
        </r>
      </text>
    </comment>
    <comment ref="E759" authorId="0" shapeId="0" xr:uid="{7DC3B7CD-9CB4-4863-9204-A387816BB07B}">
      <text>
        <r>
          <rPr>
            <b/>
            <sz val="9"/>
            <color indexed="81"/>
            <rFont val="Tahoma"/>
            <family val="2"/>
          </rPr>
          <t>RESTITUCION DE DINERO POR CARGO DE PRESIDENTE 
TOTAL: 6000.00
MENSUAL: 250.00 
HASTA AGOSTO 2024</t>
        </r>
        <r>
          <rPr>
            <sz val="9"/>
            <color indexed="81"/>
            <rFont val="Tahoma"/>
            <family val="2"/>
          </rPr>
          <t xml:space="preserve">
</t>
        </r>
      </text>
    </comment>
    <comment ref="E769" authorId="0" shapeId="0" xr:uid="{10C64E61-DFF9-4B5E-93D0-26B893E74C28}">
      <text>
        <r>
          <rPr>
            <b/>
            <sz val="9"/>
            <color indexed="81"/>
            <rFont val="Tahoma"/>
            <family val="2"/>
          </rPr>
          <t>RESTITUCION DE DINERO POR CARGO DE PRESIDENTE 
TOTAL: 6000.00
MENSUAL: 250.00 
HASTA AGOSTO 2024</t>
        </r>
        <r>
          <rPr>
            <sz val="9"/>
            <color indexed="81"/>
            <rFont val="Tahoma"/>
            <family val="2"/>
          </rPr>
          <t xml:space="preserve">
</t>
        </r>
      </text>
    </comment>
    <comment ref="E779" authorId="0" shapeId="0" xr:uid="{B303FED6-8692-4035-B86C-A758516220F8}">
      <text>
        <r>
          <rPr>
            <b/>
            <sz val="9"/>
            <color indexed="81"/>
            <rFont val="Tahoma"/>
            <family val="2"/>
          </rPr>
          <t>RESTITUCION DE DINERO POR CARGO DE PRESIDENTE 
TOTAL: 6000.00
MENSUAL: 250.00 
HASTA AGOSTO 2024</t>
        </r>
        <r>
          <rPr>
            <sz val="9"/>
            <color indexed="81"/>
            <rFont val="Tahoma"/>
            <family val="2"/>
          </rPr>
          <t xml:space="preserve">
</t>
        </r>
      </text>
    </comment>
    <comment ref="E789" authorId="0" shapeId="0" xr:uid="{EB808839-6CE1-4B42-BC2B-D67CA3DE7754}">
      <text>
        <r>
          <rPr>
            <b/>
            <sz val="9"/>
            <color indexed="81"/>
            <rFont val="Tahoma"/>
            <family val="2"/>
          </rPr>
          <t>RESTITUCION DE DINERO POR CARGO DE PRESIDENTE 
TOTAL: 6000.00
MENSUAL: 250.00 
HASTA AGOSTO 2024</t>
        </r>
        <r>
          <rPr>
            <sz val="9"/>
            <color indexed="81"/>
            <rFont val="Tahoma"/>
            <family val="2"/>
          </rPr>
          <t xml:space="preserve">
</t>
        </r>
      </text>
    </comment>
    <comment ref="E799" authorId="0" shapeId="0" xr:uid="{8D199615-0C3D-4FA4-9F1D-699C48634DCF}">
      <text>
        <r>
          <rPr>
            <b/>
            <sz val="9"/>
            <color indexed="81"/>
            <rFont val="Tahoma"/>
            <family val="2"/>
          </rPr>
          <t>RESTITUCION DE DINERO POR CARGO DE PRESIDENTE 
TOTAL: 6000.00
MENSUAL: 250.00 
HASTA AGOSTO 2024</t>
        </r>
        <r>
          <rPr>
            <sz val="9"/>
            <color indexed="81"/>
            <rFont val="Tahoma"/>
            <family val="2"/>
          </rPr>
          <t xml:space="preserve">
</t>
        </r>
      </text>
    </comment>
    <comment ref="E811" authorId="0" shapeId="0" xr:uid="{87CAF2A3-2656-40EE-AE55-7DB1F727B71A}">
      <text>
        <r>
          <rPr>
            <b/>
            <sz val="9"/>
            <color indexed="81"/>
            <rFont val="Tahoma"/>
            <family val="2"/>
          </rPr>
          <t>RESTITUCION DE DINERO POR CARGO DE PRESIDENTE 
TOTAL: 6000.00
MENSUAL: 250.00 
HASTA AGOSTO 2024</t>
        </r>
        <r>
          <rPr>
            <sz val="9"/>
            <color indexed="81"/>
            <rFont val="Tahoma"/>
            <family val="2"/>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114" authorId="0" shapeId="0" xr:uid="{00000000-0006-0000-2000-000001000000}">
      <text>
        <r>
          <rPr>
            <b/>
            <sz val="9"/>
            <color indexed="81"/>
            <rFont val="Tahoma"/>
            <family val="2"/>
          </rPr>
          <t>Autor:</t>
        </r>
        <r>
          <rPr>
            <sz val="9"/>
            <color indexed="81"/>
            <rFont val="Tahoma"/>
            <family val="2"/>
          </rPr>
          <t xml:space="preserve">
ABARROTES A INFORMATICA</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72" authorId="0" shapeId="0" xr:uid="{00000000-0006-0000-2200-000001000000}">
      <text>
        <r>
          <rPr>
            <b/>
            <sz val="8"/>
            <color indexed="81"/>
            <rFont val="Tahoma"/>
            <family val="2"/>
          </rPr>
          <t>Autor:</t>
        </r>
        <r>
          <rPr>
            <sz val="8"/>
            <color indexed="81"/>
            <rFont val="Tahoma"/>
            <family val="2"/>
          </rPr>
          <t xml:space="preserve">
SE LE CONSIDERO 06 TV. Y COMPU. G.G
</t>
        </r>
      </text>
    </comment>
    <comment ref="E96" authorId="0" shapeId="0" xr:uid="{00000000-0006-0000-2200-000002000000}">
      <text>
        <r>
          <rPr>
            <b/>
            <sz val="9"/>
            <color indexed="81"/>
            <rFont val="Tahoma"/>
            <family val="2"/>
          </rPr>
          <t>Autor:</t>
        </r>
        <r>
          <rPr>
            <sz val="9"/>
            <color indexed="81"/>
            <rFont val="Tahoma"/>
            <family val="2"/>
          </rPr>
          <t xml:space="preserve">
DSCT. TV S/.10.00 Y 01 FUORESCENTE S/. 8.00 POR IND. G.G SE DEBIO COBRAR S/. 144.5
</t>
        </r>
      </text>
    </comment>
    <comment ref="E104" authorId="0" shapeId="0" xr:uid="{00000000-0006-0000-2200-000003000000}">
      <text>
        <r>
          <rPr>
            <b/>
            <sz val="9"/>
            <color indexed="81"/>
            <rFont val="Tahoma"/>
            <family val="2"/>
          </rPr>
          <t>Autor:</t>
        </r>
        <r>
          <rPr>
            <sz val="9"/>
            <color indexed="81"/>
            <rFont val="Tahoma"/>
            <family val="2"/>
          </rPr>
          <t xml:space="preserve">
´POR IND GG SE COBRO S/. 110.40 SE DSCT 01 FLUORESCENTE Y 01 TV</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113" authorId="0" shapeId="0" xr:uid="{00000000-0006-0000-2700-000001000000}">
      <text>
        <r>
          <rPr>
            <b/>
            <sz val="9"/>
            <color indexed="81"/>
            <rFont val="Tahoma"/>
            <family val="2"/>
          </rPr>
          <t>Autor:</t>
        </r>
        <r>
          <rPr>
            <sz val="9"/>
            <color indexed="81"/>
            <rFont val="Tahoma"/>
            <family val="2"/>
          </rPr>
          <t xml:space="preserve">
SE DSCT 63.00 IND. DEL GG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163" authorId="0" shapeId="0" xr:uid="{00000000-0006-0000-2800-000001000000}">
      <text>
        <r>
          <rPr>
            <b/>
            <sz val="9"/>
            <color indexed="81"/>
            <rFont val="Tahoma"/>
            <family val="2"/>
          </rPr>
          <t>Autor:</t>
        </r>
        <r>
          <rPr>
            <sz val="9"/>
            <color indexed="81"/>
            <rFont val="Tahoma"/>
            <family val="2"/>
          </rPr>
          <t xml:space="preserve">
DSCT. 6.00 POR EL MES DE NIOV.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Autor</author>
    <author>Primero De Mayo</author>
    <author>tc={B7C5AF73-7D9F-4977-B3AD-F6D0742F4EFE}</author>
  </authors>
  <commentList>
    <comment ref="E117" authorId="0" shapeId="0" xr:uid="{00000000-0006-0000-2A00-000001000000}">
      <text>
        <r>
          <rPr>
            <b/>
            <sz val="9"/>
            <color indexed="81"/>
            <rFont val="Tahoma"/>
            <family val="2"/>
          </rPr>
          <t>Autor:</t>
        </r>
        <r>
          <rPr>
            <sz val="9"/>
            <color indexed="81"/>
            <rFont val="Tahoma"/>
            <family val="2"/>
          </rPr>
          <t xml:space="preserve">
SE DEBIO COBRAR S/. 84.90 POR IND. GG SE COBRO S/.46.50
</t>
        </r>
      </text>
    </comment>
    <comment ref="E125" authorId="0" shapeId="0" xr:uid="{00000000-0006-0000-2A00-000002000000}">
      <text>
        <r>
          <rPr>
            <b/>
            <sz val="9"/>
            <color indexed="81"/>
            <rFont val="Tahoma"/>
            <family val="2"/>
          </rPr>
          <t>Autor:</t>
        </r>
        <r>
          <rPr>
            <sz val="9"/>
            <color indexed="81"/>
            <rFont val="Tahoma"/>
            <family val="2"/>
          </rPr>
          <t xml:space="preserve">
SE DEBIO COBRAR S/. 75.60 POR IND. GG SE COBRO S/. 25.00
</t>
        </r>
      </text>
    </comment>
    <comment ref="D806" authorId="1" shapeId="0" xr:uid="{9A046589-0A16-4B6F-97D4-20EF5ED7D185}">
      <text>
        <r>
          <rPr>
            <sz val="11"/>
            <color theme="1"/>
            <rFont val="Calibri"/>
            <family val="2"/>
            <scheme val="minor"/>
          </rPr>
          <t xml:space="preserve">Primero De Mayo:
CAMBIO DE GIRO DE PESCADO A COMIDA
</t>
        </r>
      </text>
    </comment>
    <comment ref="D807" authorId="1" shapeId="0" xr:uid="{49F40450-488B-4337-80EB-485BAE86DFB7}">
      <text>
        <r>
          <rPr>
            <sz val="11"/>
            <color theme="1"/>
            <rFont val="Calibri"/>
            <family val="2"/>
            <scheme val="minor"/>
          </rPr>
          <t xml:space="preserve">Primero De Mayo:
CAMBIO DE GIRO DE PESCADO A COMIDA
</t>
        </r>
      </text>
    </comment>
    <comment ref="D966" authorId="2" shapeId="0" xr:uid="{B7C5AF73-7D9F-4977-B3AD-F6D0742F4EFE}">
      <text>
        <t>[Threaded comment]
Your version of Excel allows you to read this threaded comment; however, any edits to it will get removed if the file is opened in a newer version of Excel. Learn more: https://go.microsoft.com/fwlink/?linkid=870924
Comment:
    GIRO PROVICIONAL A DECARTABLES</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69" authorId="0" shapeId="0" xr:uid="{00000000-0006-0000-3000-000001000000}">
      <text>
        <r>
          <rPr>
            <b/>
            <sz val="9"/>
            <color indexed="81"/>
            <rFont val="Tahoma"/>
            <family val="2"/>
          </rPr>
          <t>Autor:</t>
        </r>
        <r>
          <rPr>
            <sz val="9"/>
            <color indexed="81"/>
            <rFont val="Tahoma"/>
            <family val="2"/>
          </rPr>
          <t xml:space="preserve">
ACT.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tc={093980A0-42F3-4E5F-9791-923871370FA8}</author>
    <author>tc={52177D7F-9025-4879-9D6A-3D2779D6B0BD}</author>
    <author>tc={4D2571C9-D07A-4EB8-A7A3-92FFC3468FA0}</author>
    <author>Primero De Mayo</author>
  </authors>
  <commentList>
    <comment ref="L18" authorId="0" shapeId="0" xr:uid="{093980A0-42F3-4E5F-9791-923871370FA8}">
      <text>
        <t>[Threaded comment]
Your version of Excel allows you to read this threaded comment; however, any edits to it will get removed if the file is opened in a newer version of Excel. Learn more: https://go.microsoft.com/fwlink/?linkid=870924
Comment:
    JULIO, AGOSTO Y SETIEMBRE 2025</t>
      </text>
    </comment>
    <comment ref="E28" authorId="1" shapeId="0" xr:uid="{52177D7F-9025-4879-9D6A-3D2779D6B0BD}">
      <text>
        <t>[Threaded comment]
Your version of Excel allows you to read this threaded comment; however, any edits to it will get removed if the file is opened in a newer version of Excel. Learn more: https://go.microsoft.com/fwlink/?linkid=870924
Comment:
    JULIO, AGOSTO Y SETIEMBRE
2025</t>
      </text>
    </comment>
    <comment ref="L28" authorId="2" shapeId="0" xr:uid="{4D2571C9-D07A-4EB8-A7A3-92FFC3468FA0}">
      <text>
        <t>[Threaded comment]
Your version of Excel allows you to read this threaded comment; however, any edits to it will get removed if the file is opened in a newer version of Excel. Learn more: https://go.microsoft.com/fwlink/?linkid=870924
Comment:
    JULIO, AGOSTO Y SETIEMBRE 2025</t>
      </text>
    </comment>
    <comment ref="S28" authorId="3" shapeId="0" xr:uid="{9F3E5D63-D8AD-48B7-970C-9ADACE490176}">
      <text>
        <r>
          <rPr>
            <sz val="11"/>
            <color theme="1"/>
            <rFont val="Calibri"/>
            <family val="2"/>
            <scheme val="minor"/>
          </rPr>
          <t xml:space="preserve">Primero De Mayo DEPOSITO 2024
MARZO 120
ABRIL120
MAYO 120
JUNIO 120
JULIO 120
AGOSTO 120
SETIEMBRE 120
OCTUBRE 120
NOVIEMBRE 120
DICIEMBRE 120
DEPOSITO 2025
ENERO 120
FEBRERO 150
MARZO 150
ABRIL 150
MAYO 150
JUNIO 150
JULIO 150
AGOSTO 150
SETIEMBRE 150
</t>
        </r>
      </text>
    </comment>
  </commentList>
</comments>
</file>

<file path=xl/sharedStrings.xml><?xml version="1.0" encoding="utf-8"?>
<sst xmlns="http://schemas.openxmlformats.org/spreadsheetml/2006/main" count="88489" uniqueCount="769">
  <si>
    <t>ROJAS IGNACIO LEONILA</t>
  </si>
  <si>
    <t>FECHA</t>
  </si>
  <si>
    <t>DOCUMENTO</t>
  </si>
  <si>
    <t>PERIODO</t>
  </si>
  <si>
    <t xml:space="preserve">CONCEPTO </t>
  </si>
  <si>
    <t xml:space="preserve">POR COBRAR </t>
  </si>
  <si>
    <t>PAGADO</t>
  </si>
  <si>
    <t>SALDO POR COBRAR</t>
  </si>
  <si>
    <t>SALDO AL 2016</t>
  </si>
  <si>
    <t>A CUENTA 2016</t>
  </si>
  <si>
    <t>R 25629</t>
  </si>
  <si>
    <t>MULTAS 2016</t>
  </si>
  <si>
    <t>EXONERACION</t>
  </si>
  <si>
    <t>MULTAS 50%</t>
  </si>
  <si>
    <t>POR COBRAR</t>
  </si>
  <si>
    <t>ENERO</t>
  </si>
  <si>
    <t>LUZ</t>
  </si>
  <si>
    <t>AGUA</t>
  </si>
  <si>
    <t>G. ADM</t>
  </si>
  <si>
    <t>P. SOCIAL</t>
  </si>
  <si>
    <t>FEBRERO</t>
  </si>
  <si>
    <t>MULTA</t>
  </si>
  <si>
    <t>ALQUILER</t>
  </si>
  <si>
    <t>MARZO</t>
  </si>
  <si>
    <t>ABRIL</t>
  </si>
  <si>
    <t>MAYO</t>
  </si>
  <si>
    <t>JUNIO</t>
  </si>
  <si>
    <t>JULIO</t>
  </si>
  <si>
    <t>AGOSTO</t>
  </si>
  <si>
    <t>SEPTIEMBRE</t>
  </si>
  <si>
    <t>OCTUBRE</t>
  </si>
  <si>
    <t>ACT. SANTA ROSA</t>
  </si>
  <si>
    <t xml:space="preserve">CUOTA  </t>
  </si>
  <si>
    <t>NOVIEMBRE</t>
  </si>
  <si>
    <t>DICIEMBRE</t>
  </si>
  <si>
    <t>CUOTA SANTA ROSA</t>
  </si>
  <si>
    <t>CORTE DE LUZ</t>
  </si>
  <si>
    <t>RECONEXION DE LUZ</t>
  </si>
  <si>
    <t>P. SOCIAL X FALL. SORIA S.</t>
  </si>
  <si>
    <t>RIFA DIA DE LA MADRE</t>
  </si>
  <si>
    <t>P.SOCIAL</t>
  </si>
  <si>
    <t>P.S.FALLEC.</t>
  </si>
  <si>
    <t xml:space="preserve">MAYO </t>
  </si>
  <si>
    <t>P.S X FALLEC. ROCHA</t>
  </si>
  <si>
    <t>P.S X FALLEC. ATANASIO</t>
  </si>
  <si>
    <t>FISCALIZACION</t>
  </si>
  <si>
    <t>P.S X FALLEC.MARIN ARECHE</t>
  </si>
  <si>
    <t>P.S X FALLEC. ROJAS LIONILA</t>
  </si>
  <si>
    <t>G.ADM</t>
  </si>
  <si>
    <t>P. S X FALL. HEREDIA BRAVO</t>
  </si>
  <si>
    <t>P. S X FALL. SERMEÑO QUISPE</t>
  </si>
  <si>
    <t>FUMIGACION Y DESRATIZACION</t>
  </si>
  <si>
    <t xml:space="preserve"> </t>
  </si>
  <si>
    <t>SETIEMBRE</t>
  </si>
  <si>
    <t>P.S FALL. MARIO MARIN</t>
  </si>
  <si>
    <t>MULTA  50%</t>
  </si>
  <si>
    <t>R24852</t>
  </si>
  <si>
    <t>P.S.X FALL ESTEBAN ROMERO</t>
  </si>
  <si>
    <t>R 25630</t>
  </si>
  <si>
    <t>MULTA 02/03/22</t>
  </si>
  <si>
    <t>MULTA 31/03/22</t>
  </si>
  <si>
    <t>P.S.X FALL. OLIMPIA PORRAS</t>
  </si>
  <si>
    <t xml:space="preserve">FUMIGACION </t>
  </si>
  <si>
    <t>R 25165</t>
  </si>
  <si>
    <t>R25592</t>
  </si>
  <si>
    <t>R 25166</t>
  </si>
  <si>
    <t>TALONARIO SANTA ROSA</t>
  </si>
  <si>
    <t>R25585</t>
  </si>
  <si>
    <t>R25964</t>
  </si>
  <si>
    <t>R25876</t>
  </si>
  <si>
    <t>R 26062</t>
  </si>
  <si>
    <t>R 26073</t>
  </si>
  <si>
    <t>R26166</t>
  </si>
  <si>
    <t>R26797</t>
  </si>
  <si>
    <t>MULTA 09-03-23</t>
  </si>
  <si>
    <t>MULTA 29-03-23</t>
  </si>
  <si>
    <t xml:space="preserve">TICKET DIA DE LA MADRE </t>
  </si>
  <si>
    <t>P. S X FALL. HUAMAN VISITACION</t>
  </si>
  <si>
    <t>MULTA 07/03/24</t>
  </si>
  <si>
    <t>MULTA 11/07/24</t>
  </si>
  <si>
    <t xml:space="preserve">PAGO EXTRAORDINARIO- ARBITRIOS MUNICIPALES </t>
  </si>
  <si>
    <t xml:space="preserve">AGOSTO </t>
  </si>
  <si>
    <t xml:space="preserve">CAMBIO DE GIRO </t>
  </si>
  <si>
    <t xml:space="preserve">NOVIEMBRE </t>
  </si>
  <si>
    <t>ROJAS LIONILA</t>
  </si>
  <si>
    <t xml:space="preserve">SETIEMBRE </t>
  </si>
  <si>
    <t>P.S X FALL. MANUEL RIOS</t>
  </si>
  <si>
    <t>ROMERO NINAHUAMAN JAVIER</t>
  </si>
  <si>
    <t>CANCELACION 2016</t>
  </si>
  <si>
    <t xml:space="preserve">JUNIO </t>
  </si>
  <si>
    <t>P. S X FALL. FLORES EMMA</t>
  </si>
  <si>
    <t>P.  SOCIAL</t>
  </si>
  <si>
    <t xml:space="preserve">JULIO </t>
  </si>
  <si>
    <t xml:space="preserve">P. SOCIAL </t>
  </si>
  <si>
    <t>FALLEC ROCHA</t>
  </si>
  <si>
    <t>FISCALIZACIÓN</t>
  </si>
  <si>
    <t>P.S.X FALL. MARIO MARIN</t>
  </si>
  <si>
    <t>P.S X FALL. OLIMPIA PORRAS</t>
  </si>
  <si>
    <t>FUMIGACION</t>
  </si>
  <si>
    <t>R25936</t>
  </si>
  <si>
    <t>R26583</t>
  </si>
  <si>
    <t>ROMERO JAVIER</t>
  </si>
  <si>
    <t>R 26275</t>
  </si>
  <si>
    <t>R26584</t>
  </si>
  <si>
    <t>R26763</t>
  </si>
  <si>
    <t>P. S X FALL. CHALCO NICOLAZA</t>
  </si>
  <si>
    <t>TALONARIO MAMÁ</t>
  </si>
  <si>
    <t>PAGO EXTRAORDINARIO PARA ARBITRIOS MUNICIPALES</t>
  </si>
  <si>
    <t>SALAS RUTH</t>
  </si>
  <si>
    <t xml:space="preserve">MULTA X CAPACITACION </t>
  </si>
  <si>
    <t>ROMERO YSLA ESTEBAN LIDIO</t>
  </si>
  <si>
    <t>CUOTA</t>
  </si>
  <si>
    <t xml:space="preserve">FUNIGACION </t>
  </si>
  <si>
    <t>CAMBIO DE GIRO PROV.</t>
  </si>
  <si>
    <t>TARJETA</t>
  </si>
  <si>
    <t>TARJETA-JUL</t>
  </si>
  <si>
    <t>TARJETA-AGO</t>
  </si>
  <si>
    <t>TARJETA-SET</t>
  </si>
  <si>
    <t>TARJETA-OCT</t>
  </si>
  <si>
    <t>TARJETA-ENE</t>
  </si>
  <si>
    <t>P.S X FALL MARIO MARIN</t>
  </si>
  <si>
    <t>TARJETA-DIC</t>
  </si>
  <si>
    <t>P.S X FALL. ROMERO YSLA ESTEBAN</t>
  </si>
  <si>
    <t>TARJTEA-FEB</t>
  </si>
  <si>
    <t>TARJETA-MAR</t>
  </si>
  <si>
    <t>TARJETA-ABR</t>
  </si>
  <si>
    <t>EXONERAICON</t>
  </si>
  <si>
    <t>R 25051</t>
  </si>
  <si>
    <t>TARJETA-MAY</t>
  </si>
  <si>
    <t>TARJETA-JUN</t>
  </si>
  <si>
    <t>R25755</t>
  </si>
  <si>
    <t>R26232</t>
  </si>
  <si>
    <t>TARJETA-NOV</t>
  </si>
  <si>
    <t>R 26298</t>
  </si>
  <si>
    <t>R 26301</t>
  </si>
  <si>
    <t>TARJETA-FEB</t>
  </si>
  <si>
    <t>MULTA 06/07/23</t>
  </si>
  <si>
    <t>MULTA 26/07/23</t>
  </si>
  <si>
    <t>ROMERO STEBAN</t>
  </si>
  <si>
    <t>LIMPIEZA DE POZO SEPTICO</t>
  </si>
  <si>
    <t>TARJETA-ABRIL</t>
  </si>
  <si>
    <t xml:space="preserve">TARJETA-MAYO </t>
  </si>
  <si>
    <t>ROMERO ESTEBAN</t>
  </si>
  <si>
    <t>TARJETA-AGOS</t>
  </si>
  <si>
    <t xml:space="preserve">LUZ </t>
  </si>
  <si>
    <t>TARJETA-SET.</t>
  </si>
  <si>
    <t>P.S X FALL. FLORES FLORES UMBELINA</t>
  </si>
  <si>
    <t>SAAVEDRA CURIPUMA LUIS HUMBERTO</t>
  </si>
  <si>
    <t>FUMIGACIOM</t>
  </si>
  <si>
    <t>R26098</t>
  </si>
  <si>
    <t>SAAVEDRA CURIPUMA LUIS</t>
  </si>
  <si>
    <t>SAAVEDRA LUIS</t>
  </si>
  <si>
    <t>SALAS MONTALVO RUTH</t>
  </si>
  <si>
    <t>R25935</t>
  </si>
  <si>
    <t>R 26276</t>
  </si>
  <si>
    <t>R26762</t>
  </si>
  <si>
    <t>SALAZAR CONCEPCION VICTORIA</t>
  </si>
  <si>
    <t>CANCELADO</t>
  </si>
  <si>
    <t xml:space="preserve">TARJETA </t>
  </si>
  <si>
    <t>R25751</t>
  </si>
  <si>
    <t>MULTA 30/03/22</t>
  </si>
  <si>
    <t>R24894</t>
  </si>
  <si>
    <t>R24893</t>
  </si>
  <si>
    <t>R24895</t>
  </si>
  <si>
    <t>MULTA FIS. MUNICIPALIDAD</t>
  </si>
  <si>
    <t>R 25133</t>
  </si>
  <si>
    <t>MULTA 24/08/22</t>
  </si>
  <si>
    <t>MULTA 31/08/22</t>
  </si>
  <si>
    <t>R25834</t>
  </si>
  <si>
    <t>R25752</t>
  </si>
  <si>
    <t>R 26037</t>
  </si>
  <si>
    <t>R25972</t>
  </si>
  <si>
    <t>R26128</t>
  </si>
  <si>
    <t>R 26393</t>
  </si>
  <si>
    <t xml:space="preserve">    38.10</t>
  </si>
  <si>
    <t xml:space="preserve">          1.30</t>
  </si>
  <si>
    <t>R26931</t>
  </si>
  <si>
    <t>SALAZAR VICTORIA</t>
  </si>
  <si>
    <t>SALVATIERRA OQUENDO ALLISON ADRIANA</t>
  </si>
  <si>
    <t>SALVATIERRA AYALA JUAN</t>
  </si>
  <si>
    <t>CAMBIO DE GIRO DEFINITVO</t>
  </si>
  <si>
    <t>PARRILLADA</t>
  </si>
  <si>
    <t>TRANSFERENCIA A JUAN SALVATIERRA AYALA</t>
  </si>
  <si>
    <t>TRANSFERENCIA</t>
  </si>
  <si>
    <t>SETIEMBE</t>
  </si>
  <si>
    <t>ESTABA CERRADO</t>
  </si>
  <si>
    <t>MULTA30/03/22</t>
  </si>
  <si>
    <t xml:space="preserve">FALL. OLIMPIA PORRAS </t>
  </si>
  <si>
    <t>R 25957</t>
  </si>
  <si>
    <t>R 25107</t>
  </si>
  <si>
    <t>R 25488</t>
  </si>
  <si>
    <t>R25817</t>
  </si>
  <si>
    <t>R25818</t>
  </si>
  <si>
    <t>R26182</t>
  </si>
  <si>
    <t>R26183</t>
  </si>
  <si>
    <t>R26184</t>
  </si>
  <si>
    <t>R26185</t>
  </si>
  <si>
    <t>SALVATIERRA JUAN</t>
  </si>
  <si>
    <t>MULTA 06/03/24</t>
  </si>
  <si>
    <t>MULTA 27/03/24</t>
  </si>
  <si>
    <t>FALLEC. HUAMAN VISITACION</t>
  </si>
  <si>
    <t>FALLEC. CHALLCO NICOLAZA</t>
  </si>
  <si>
    <t>MULTA 11-07-2024</t>
  </si>
  <si>
    <t>TRAMITE ADMINISTRAVITO</t>
  </si>
  <si>
    <t>SALVATIERRA ALLISON</t>
  </si>
  <si>
    <t>SANCHEZ RODRIGUEZ JUDITH IRIS</t>
  </si>
  <si>
    <t>AGAU RESIDUAL</t>
  </si>
  <si>
    <t xml:space="preserve"> JULIO</t>
  </si>
  <si>
    <t>R25571</t>
  </si>
  <si>
    <t>RIFA DE LA MADRE</t>
  </si>
  <si>
    <t>R25577</t>
  </si>
  <si>
    <t>R25574</t>
  </si>
  <si>
    <t>R 25642</t>
  </si>
  <si>
    <t>R24870</t>
  </si>
  <si>
    <t>R24916</t>
  </si>
  <si>
    <t>R25708</t>
  </si>
  <si>
    <t>R25512</t>
  </si>
  <si>
    <t>R25573</t>
  </si>
  <si>
    <t>DEVOLUCION DE DINERO POR CARGO</t>
  </si>
  <si>
    <t>B633/THC3</t>
  </si>
  <si>
    <t>DEPOSITO</t>
  </si>
  <si>
    <t>R25991</t>
  </si>
  <si>
    <t>PAGO POR TRASPASO DE PUESTO</t>
  </si>
  <si>
    <t>R 26293</t>
  </si>
  <si>
    <t>TOLDO</t>
  </si>
  <si>
    <t>MULTA 26/03/24</t>
  </si>
  <si>
    <t>FUMIGACON</t>
  </si>
  <si>
    <t>SANCHEZ JUDITH</t>
  </si>
  <si>
    <t>MULTA 17/07/2025</t>
  </si>
  <si>
    <t>SANCHEZ ASTO DE TORRES YOLANDA</t>
  </si>
  <si>
    <t>CAMBIO DE GIRO DEFINITIVO</t>
  </si>
  <si>
    <t>MAY</t>
  </si>
  <si>
    <t>YAURIMCHA MARCOS</t>
  </si>
  <si>
    <t>TAIPE JOEL</t>
  </si>
  <si>
    <t>SANCHEZ YOLANDA</t>
  </si>
  <si>
    <t>OQUENDO MELESIA</t>
  </si>
  <si>
    <t>MULTA FIS. MUNICIPAL</t>
  </si>
  <si>
    <t>R 25160</t>
  </si>
  <si>
    <t>R25648</t>
  </si>
  <si>
    <t>R 25772</t>
  </si>
  <si>
    <t>R 26090</t>
  </si>
  <si>
    <t>SANCHEZ SOTOS LUCIA</t>
  </si>
  <si>
    <t xml:space="preserve">P. S X FALL. SERMEÑO QUISPE </t>
  </si>
  <si>
    <t>R24911</t>
  </si>
  <si>
    <t>R 25123</t>
  </si>
  <si>
    <t>R25419</t>
  </si>
  <si>
    <t>R25758</t>
  </si>
  <si>
    <t>TARJETA-OCTU</t>
  </si>
  <si>
    <t>R26160</t>
  </si>
  <si>
    <t>R 26612</t>
  </si>
  <si>
    <t>03/07/203</t>
  </si>
  <si>
    <t>03/07/202</t>
  </si>
  <si>
    <t>MULTA 27/03/25</t>
  </si>
  <si>
    <t>SANCHEZ LUCIA</t>
  </si>
  <si>
    <t>SANTILLAN MESIA ZOILA</t>
  </si>
  <si>
    <t>C. DE GIRO</t>
  </si>
  <si>
    <t>TAREJTA</t>
  </si>
  <si>
    <t>R 25013</t>
  </si>
  <si>
    <t xml:space="preserve">FISCALIZACION </t>
  </si>
  <si>
    <t>R 25014</t>
  </si>
  <si>
    <t>P.S FALL MARIO MARIN</t>
  </si>
  <si>
    <t>EXONERACION50%</t>
  </si>
  <si>
    <t>ZOILA SANTILLAN</t>
  </si>
  <si>
    <t>R25930</t>
  </si>
  <si>
    <t>R26113</t>
  </si>
  <si>
    <t>R26114</t>
  </si>
  <si>
    <t>CAMBIO DE GIRO</t>
  </si>
  <si>
    <t>SEGOVIA VILLAFUERTE DE PONCE JUSTINA</t>
  </si>
  <si>
    <t>FALLECIMIENTO</t>
  </si>
  <si>
    <t>P. SOCIAL X FALLEC.</t>
  </si>
  <si>
    <t>CORTE Y RECONEXION</t>
  </si>
  <si>
    <t>P. SOCIAL X FALL. SORA S.</t>
  </si>
  <si>
    <t>P.S.FALLEC</t>
  </si>
  <si>
    <t>P.S FALLECIMIENTO</t>
  </si>
  <si>
    <t>R 25155</t>
  </si>
  <si>
    <t>R24886</t>
  </si>
  <si>
    <t>R26777</t>
  </si>
  <si>
    <t>R25438</t>
  </si>
  <si>
    <t>R26778</t>
  </si>
  <si>
    <t xml:space="preserve">RECONEXION DE LUZ </t>
  </si>
  <si>
    <t>R25975</t>
  </si>
  <si>
    <t>R 26065</t>
  </si>
  <si>
    <t>R 26087</t>
  </si>
  <si>
    <t>R 26066</t>
  </si>
  <si>
    <t>R26237</t>
  </si>
  <si>
    <t>R 26067</t>
  </si>
  <si>
    <t>R26776</t>
  </si>
  <si>
    <t>EXONERACION 50%</t>
  </si>
  <si>
    <t xml:space="preserve">OCTUBRE </t>
  </si>
  <si>
    <t xml:space="preserve">TALONARIO MAMÁ </t>
  </si>
  <si>
    <t>CORTE Y RECONEXION DE LUZ</t>
  </si>
  <si>
    <t>SEGOVIA VILLAFUERTE</t>
  </si>
  <si>
    <t>SERMEÑO GUTIERREZ JAVIER YGNACIO</t>
  </si>
  <si>
    <t>ALQUILER AUDITORIO</t>
  </si>
  <si>
    <t>ALQUILER DE ESPACIO</t>
  </si>
  <si>
    <t>P. SOCIA</t>
  </si>
  <si>
    <t>SERMEÑO IGNACIO</t>
  </si>
  <si>
    <t>R24901</t>
  </si>
  <si>
    <t>R 25169</t>
  </si>
  <si>
    <t>R25853</t>
  </si>
  <si>
    <t>R 26032</t>
  </si>
  <si>
    <t>R 26323</t>
  </si>
  <si>
    <t>SERMEÑO JAVIER</t>
  </si>
  <si>
    <t>CASTRO AQUILA</t>
  </si>
  <si>
    <t>EDITH CATALINA SORIA TAPIA</t>
  </si>
  <si>
    <t>P.S.FALLEC. SIVIRICHI</t>
  </si>
  <si>
    <t>CAMBIO DE GIRO PROVICIONAL</t>
  </si>
  <si>
    <t>EXONERACION POR EDAD</t>
  </si>
  <si>
    <t>FALL. OLIMPIA PORRAS</t>
  </si>
  <si>
    <t>R 25066</t>
  </si>
  <si>
    <t>R25889</t>
  </si>
  <si>
    <t>R 26085</t>
  </si>
  <si>
    <t>R26118</t>
  </si>
  <si>
    <t>R26580</t>
  </si>
  <si>
    <t>R26787</t>
  </si>
  <si>
    <t>30/06/203</t>
  </si>
  <si>
    <t>SORIA EDITH</t>
  </si>
  <si>
    <t xml:space="preserve">SORIA EDITH </t>
  </si>
  <si>
    <t>SOSA VALDIVIA JUANA</t>
  </si>
  <si>
    <t>P. S X FALL. EMMA FLORES</t>
  </si>
  <si>
    <t>RI 20031</t>
  </si>
  <si>
    <t>RI 20032</t>
  </si>
  <si>
    <t>P.S X FALL. HEREDIA BRAVO</t>
  </si>
  <si>
    <t>R24900</t>
  </si>
  <si>
    <t>R 25459</t>
  </si>
  <si>
    <t>R 24999</t>
  </si>
  <si>
    <t>R25689</t>
  </si>
  <si>
    <t>R25974</t>
  </si>
  <si>
    <t>R 26306</t>
  </si>
  <si>
    <t>R 25948</t>
  </si>
  <si>
    <t>R26598</t>
  </si>
  <si>
    <t>R26770</t>
  </si>
  <si>
    <t>R26917</t>
  </si>
  <si>
    <t>SOSA JUANA</t>
  </si>
  <si>
    <t>MULTA 17/07/25</t>
  </si>
  <si>
    <t>MULTA 27/11/25</t>
  </si>
  <si>
    <t>MULTA 26/03/26</t>
  </si>
  <si>
    <t>SOTO GALLEGO DE VALERO SOFIA</t>
  </si>
  <si>
    <t>AGUA RESIDUAL</t>
  </si>
  <si>
    <t>CANCELACION DEL 2016</t>
  </si>
  <si>
    <t>CORTE/RECONECCION</t>
  </si>
  <si>
    <t>R 25464</t>
  </si>
  <si>
    <t>DESCUENTO</t>
  </si>
  <si>
    <t>R25766</t>
  </si>
  <si>
    <t>P. SOCIAL.</t>
  </si>
  <si>
    <t>R25767</t>
  </si>
  <si>
    <t>P.S X FALLEC. MARIN ARECHE</t>
  </si>
  <si>
    <t>FALL. MARIO MARIN</t>
  </si>
  <si>
    <t>FALC ROMERO YSLA ESTEBAN</t>
  </si>
  <si>
    <t>R 25072</t>
  </si>
  <si>
    <t>R26115</t>
  </si>
  <si>
    <t>R25768</t>
  </si>
  <si>
    <t>R 25961</t>
  </si>
  <si>
    <t>R 26081</t>
  </si>
  <si>
    <t>R26247</t>
  </si>
  <si>
    <t>CAMBIO DE GRIO PROV. A LINEAS BITEL</t>
  </si>
  <si>
    <t>SOTO SOFIA</t>
  </si>
  <si>
    <t>TARJETA-JULIO</t>
  </si>
  <si>
    <t>SOTO VARGAS DE FLORES MARIA DEL CARMEN</t>
  </si>
  <si>
    <t>P. S X FALL. HEREDIA MUÑOZ</t>
  </si>
  <si>
    <t>R24892</t>
  </si>
  <si>
    <t>R 25153</t>
  </si>
  <si>
    <t>R 26292</t>
  </si>
  <si>
    <t>R 26327</t>
  </si>
  <si>
    <t>CAMBIO DE GIRO PROVISIONAL</t>
  </si>
  <si>
    <t>TARJETA-MAYO</t>
  </si>
  <si>
    <t xml:space="preserve">VALE DE PAVO </t>
  </si>
  <si>
    <t>SOTO MARIA</t>
  </si>
  <si>
    <t>ORDOÑEZ NICHO AZUL CARILE</t>
  </si>
  <si>
    <t>185-02</t>
  </si>
  <si>
    <t xml:space="preserve">ENONERACION </t>
  </si>
  <si>
    <t>TACURI MONTESINOS VILMA</t>
  </si>
  <si>
    <t>TOTAL</t>
  </si>
  <si>
    <t>NOVIEMBRW</t>
  </si>
  <si>
    <t>R25509</t>
  </si>
  <si>
    <t>R24879</t>
  </si>
  <si>
    <t>R24880</t>
  </si>
  <si>
    <t>MULTA  02/03/22</t>
  </si>
  <si>
    <t>R24881</t>
  </si>
  <si>
    <t>G ADM DE MAYO A DICI 2022 S/480.00</t>
  </si>
  <si>
    <t>P. SOCIAL DE MAYO A DICI 2022 S/40.00</t>
  </si>
  <si>
    <t>R 26265</t>
  </si>
  <si>
    <t>SANCION MULTA</t>
  </si>
  <si>
    <t>+6+</t>
  </si>
  <si>
    <t>ORDOÑEZ AZUL</t>
  </si>
  <si>
    <t>TAIPE OQUENDO EUGENIO JOEL</t>
  </si>
  <si>
    <t>DESCUENTO DEL 50 %EN LAS MULTAS PASADAS EN SESION DEL CONSEJO EL 10 DE DICIEMBRE DEL 2019</t>
  </si>
  <si>
    <t>C 295-2021</t>
  </si>
  <si>
    <t>DESCUENTO 50</t>
  </si>
  <si>
    <t>R 25159</t>
  </si>
  <si>
    <t>R25647</t>
  </si>
  <si>
    <t>R 25771</t>
  </si>
  <si>
    <t>R 26091</t>
  </si>
  <si>
    <t xml:space="preserve">ENERO </t>
  </si>
  <si>
    <t>TAIPE EUGENIO</t>
  </si>
  <si>
    <t>TELLO ALVAREZ MARINO</t>
  </si>
  <si>
    <t>DEUDA</t>
  </si>
  <si>
    <t>R25667</t>
  </si>
  <si>
    <t>R 25887</t>
  </si>
  <si>
    <t>R 26042</t>
  </si>
  <si>
    <t>CORTE/RECONCCION</t>
  </si>
  <si>
    <t>R 26043</t>
  </si>
  <si>
    <t>R26153</t>
  </si>
  <si>
    <t>R26154</t>
  </si>
  <si>
    <t>R26367</t>
  </si>
  <si>
    <t>R26368</t>
  </si>
  <si>
    <t>R25472</t>
  </si>
  <si>
    <t>TAR-AGOSTO</t>
  </si>
  <si>
    <t>R25666</t>
  </si>
  <si>
    <t>R26857</t>
  </si>
  <si>
    <t>TELLA MARINO</t>
  </si>
  <si>
    <t>TELLO MARINO</t>
  </si>
  <si>
    <t>TELLO QUINTANA EDGAR</t>
  </si>
  <si>
    <t xml:space="preserve">TRANFERENCIA </t>
  </si>
  <si>
    <t>TARJET-JUL</t>
  </si>
  <si>
    <t>R25860</t>
  </si>
  <si>
    <t>R26141</t>
  </si>
  <si>
    <t>TARJETA-FEBRERO</t>
  </si>
  <si>
    <t>MULTA 27/23/24</t>
  </si>
  <si>
    <t>**********</t>
  </si>
  <si>
    <t>*********</t>
  </si>
  <si>
    <t>TELLGO EDGAR</t>
  </si>
  <si>
    <t>31/11/2024</t>
  </si>
  <si>
    <t>TELLO EDGAR</t>
  </si>
  <si>
    <t>TINEO CABRERA SONIA</t>
  </si>
  <si>
    <t>EXONERACION 50% MULTA</t>
  </si>
  <si>
    <t>P. SORIAL</t>
  </si>
  <si>
    <t>0/03/22</t>
  </si>
  <si>
    <t>CARGA Y DESCARGA</t>
  </si>
  <si>
    <t>P.S FALL. ROMERO Y. ESTEBAN</t>
  </si>
  <si>
    <t>R24883</t>
  </si>
  <si>
    <t>P.S X FALLEC. OLIMPIA PORRAS</t>
  </si>
  <si>
    <t>R 25000</t>
  </si>
  <si>
    <t>R 25083</t>
  </si>
  <si>
    <t>R25810</t>
  </si>
  <si>
    <t>R26005</t>
  </si>
  <si>
    <t>R 26040</t>
  </si>
  <si>
    <t>R 26094</t>
  </si>
  <si>
    <t>NOVENA</t>
  </si>
  <si>
    <t>TINEO SONIA</t>
  </si>
  <si>
    <t>TINTTAYA CAHUANA PATRICIA</t>
  </si>
  <si>
    <t>R 25117</t>
  </si>
  <si>
    <t>R26363</t>
  </si>
  <si>
    <t>R 26048</t>
  </si>
  <si>
    <t>R26364</t>
  </si>
  <si>
    <t>R26365</t>
  </si>
  <si>
    <t xml:space="preserve">    </t>
  </si>
  <si>
    <t>PINTADO DE FACHADA</t>
  </si>
  <si>
    <t>TINTAYA PATRICIA</t>
  </si>
  <si>
    <t>TITO FALCON JESUSA RICARDINA</t>
  </si>
  <si>
    <t>P.S. X FALLEC.</t>
  </si>
  <si>
    <t>22-2017</t>
  </si>
  <si>
    <t>MULTA X NO DEC. ART.</t>
  </si>
  <si>
    <t>RI 20328</t>
  </si>
  <si>
    <t>SE COBRO DE MAS VERIFICAR</t>
  </si>
  <si>
    <t>SE MODIFICO EL RECIBO POR PAGO DE 55.80 EL LUZ</t>
  </si>
  <si>
    <t>R24823</t>
  </si>
  <si>
    <t>R 25048</t>
  </si>
  <si>
    <t>R 25134</t>
  </si>
  <si>
    <t>R25712</t>
  </si>
  <si>
    <t>R25842</t>
  </si>
  <si>
    <t>R 26035</t>
  </si>
  <si>
    <t>R26145</t>
  </si>
  <si>
    <t>R26929</t>
  </si>
  <si>
    <t>LIMPEIZA DE POZO SEPTICO</t>
  </si>
  <si>
    <t>TITO JESUSA</t>
  </si>
  <si>
    <t>TORRES ANYOSA MARCELINO</t>
  </si>
  <si>
    <t>CANCELACION</t>
  </si>
  <si>
    <t>RECONEXION</t>
  </si>
  <si>
    <t>23/0519</t>
  </si>
  <si>
    <t>R 25745</t>
  </si>
  <si>
    <t>R25746</t>
  </si>
  <si>
    <t>R25970</t>
  </si>
  <si>
    <t>R25971</t>
  </si>
  <si>
    <t>R 26096</t>
  </si>
  <si>
    <t>R 26097</t>
  </si>
  <si>
    <t>R 26290</t>
  </si>
  <si>
    <t>R24947</t>
  </si>
  <si>
    <t>R 25492</t>
  </si>
  <si>
    <t>DEPOSITO N° 3 3PISO</t>
  </si>
  <si>
    <t>TORRES MARCELINO</t>
  </si>
  <si>
    <t>JULNIO</t>
  </si>
  <si>
    <t>MULTA 27/07/25</t>
  </si>
  <si>
    <t>TORRES ASTO FRANCISCO</t>
  </si>
  <si>
    <t>G ADM</t>
  </si>
  <si>
    <t>P SOCIAL</t>
  </si>
  <si>
    <t>R 25177</t>
  </si>
  <si>
    <t>R 25178</t>
  </si>
  <si>
    <t>R 25435</t>
  </si>
  <si>
    <t>R25823</t>
  </si>
  <si>
    <t>R26001</t>
  </si>
  <si>
    <t>R26214</t>
  </si>
  <si>
    <t xml:space="preserve">FRANCISCO </t>
  </si>
  <si>
    <t>TALONARIO DIA DE LA MADRE</t>
  </si>
  <si>
    <t>54.20</t>
  </si>
  <si>
    <t>77.90</t>
  </si>
  <si>
    <t>TORRES FRANCISCO</t>
  </si>
  <si>
    <t xml:space="preserve"> TORRES ASTO NERY (F)</t>
  </si>
  <si>
    <t>TAREJTA-SET</t>
  </si>
  <si>
    <t>R26359</t>
  </si>
  <si>
    <t>R 25943</t>
  </si>
  <si>
    <t>R26148</t>
  </si>
  <si>
    <t>TORRES NERY</t>
  </si>
  <si>
    <t xml:space="preserve">DEVOLUCION DEL C.MANIPULACION </t>
  </si>
  <si>
    <t>MULTA 27-11-2025</t>
  </si>
  <si>
    <t>MULTA 26/03/2026</t>
  </si>
  <si>
    <t>TORRES ASTO VDA DE CALDERON JUANA</t>
  </si>
  <si>
    <t>R25732</t>
  </si>
  <si>
    <t>R25924</t>
  </si>
  <si>
    <t>R 26057</t>
  </si>
  <si>
    <t>R 26206</t>
  </si>
  <si>
    <t>R 26478</t>
  </si>
  <si>
    <t>R26786</t>
  </si>
  <si>
    <t>R27363</t>
  </si>
  <si>
    <t>R24919</t>
  </si>
  <si>
    <t>R24920</t>
  </si>
  <si>
    <t>TARJERTA</t>
  </si>
  <si>
    <t>R24921</t>
  </si>
  <si>
    <t>R24922</t>
  </si>
  <si>
    <t>R24924</t>
  </si>
  <si>
    <t>R24925</t>
  </si>
  <si>
    <t>R24926</t>
  </si>
  <si>
    <t>R24927</t>
  </si>
  <si>
    <t>R 25063</t>
  </si>
  <si>
    <t>R25453</t>
  </si>
  <si>
    <t>R25983</t>
  </si>
  <si>
    <t>R26221</t>
  </si>
  <si>
    <t>R26344</t>
  </si>
  <si>
    <t>R26207</t>
  </si>
  <si>
    <t xml:space="preserve">RECONECCION DE LUZ </t>
  </si>
  <si>
    <t xml:space="preserve">CAMBIO DE GRIO PROVISIONAL A SPA </t>
  </si>
  <si>
    <t>TORRES JUANA</t>
  </si>
  <si>
    <t>ARBITRIOS</t>
  </si>
  <si>
    <t>URETA CRUZ EMILIA</t>
  </si>
  <si>
    <t>PS X FALLEC.</t>
  </si>
  <si>
    <t>P.S FALL ROMERO YSLA ESTEBAN</t>
  </si>
  <si>
    <t>R 24836</t>
  </si>
  <si>
    <t>R 25112</t>
  </si>
  <si>
    <t>R 25188</t>
  </si>
  <si>
    <t>R25744</t>
  </si>
  <si>
    <t>r25872</t>
  </si>
  <si>
    <t>R 26017</t>
  </si>
  <si>
    <t>R26178</t>
  </si>
  <si>
    <t xml:space="preserve"> 151.10</t>
  </si>
  <si>
    <t xml:space="preserve">        17.00</t>
  </si>
  <si>
    <t>URETA EMILIA</t>
  </si>
  <si>
    <t>VALENCIA TOMAS VICENTE</t>
  </si>
  <si>
    <t>R24816</t>
  </si>
  <si>
    <t>R 25184</t>
  </si>
  <si>
    <t>R 25056</t>
  </si>
  <si>
    <t>R 25564</t>
  </si>
  <si>
    <t>R25878</t>
  </si>
  <si>
    <t>R25879</t>
  </si>
  <si>
    <t>R 26059</t>
  </si>
  <si>
    <t>R 26058</t>
  </si>
  <si>
    <t>R26165</t>
  </si>
  <si>
    <t>R26164</t>
  </si>
  <si>
    <t>R26351</t>
  </si>
  <si>
    <t>R26782</t>
  </si>
  <si>
    <t>R26928</t>
  </si>
  <si>
    <t>VALENCIA VICENTA</t>
  </si>
  <si>
    <t>VALENCIA VICENTE</t>
  </si>
  <si>
    <t>VALERO PARIONA MAXIMO</t>
  </si>
  <si>
    <t>R25776</t>
  </si>
  <si>
    <t>R25777</t>
  </si>
  <si>
    <t>FALLL. MARIO MARIN</t>
  </si>
  <si>
    <t>FALLL. ROMERO YSLA ESTEBAN</t>
  </si>
  <si>
    <t>R 25073</t>
  </si>
  <si>
    <t>R 25088</t>
  </si>
  <si>
    <t>R 25465</t>
  </si>
  <si>
    <t>R 25462</t>
  </si>
  <si>
    <t>MULTA  24/08/22</t>
  </si>
  <si>
    <t>R 25650</t>
  </si>
  <si>
    <t>R26199</t>
  </si>
  <si>
    <t>R25778</t>
  </si>
  <si>
    <t>R 25962</t>
  </si>
  <si>
    <t>R 26289</t>
  </si>
  <si>
    <t>R 26080</t>
  </si>
  <si>
    <t>R26246</t>
  </si>
  <si>
    <t>R26396</t>
  </si>
  <si>
    <t>R26766</t>
  </si>
  <si>
    <t xml:space="preserve">ABRIL </t>
  </si>
  <si>
    <t>VALERO SOTO MAXIMO ELIAS</t>
  </si>
  <si>
    <t xml:space="preserve">MULTA </t>
  </si>
  <si>
    <t>MULTA CARTA - 49</t>
  </si>
  <si>
    <t>R25851</t>
  </si>
  <si>
    <t>R 26268</t>
  </si>
  <si>
    <t>DICIEMNRE</t>
  </si>
  <si>
    <t xml:space="preserve">VALERO MAXIMO ELIAS </t>
  </si>
  <si>
    <t>MULTA 26-03-2026</t>
  </si>
  <si>
    <t>VALERO SOTO WILLY PERSEO</t>
  </si>
  <si>
    <t>R 24830</t>
  </si>
  <si>
    <t>R 24829</t>
  </si>
  <si>
    <t>R 25067</t>
  </si>
  <si>
    <t>R25769</t>
  </si>
  <si>
    <t>R 25960</t>
  </si>
  <si>
    <t>R25988</t>
  </si>
  <si>
    <t>R26004</t>
  </si>
  <si>
    <t>R26137</t>
  </si>
  <si>
    <t>R26926</t>
  </si>
  <si>
    <t>MULTA 06-07-23</t>
  </si>
  <si>
    <t>31/9/2023</t>
  </si>
  <si>
    <t>VALERO WILLY</t>
  </si>
  <si>
    <t>VALERO SOTO WILLY</t>
  </si>
  <si>
    <t>AG</t>
  </si>
  <si>
    <t>VALALEJOS HUAMAN MARIA ( MAMANI YANARICO)</t>
  </si>
  <si>
    <t>CANCELACION2016</t>
  </si>
  <si>
    <t>SOCIO NUEVO JOSE AUGUSTO MAMANI SALAZAR</t>
  </si>
  <si>
    <t>TRANSFERENCIA A VALLEJOS HUAMAN MARIA ANA</t>
  </si>
  <si>
    <t xml:space="preserve">TRANSFERENCIA DE DERECHO </t>
  </si>
  <si>
    <t>31/04/2020</t>
  </si>
  <si>
    <t>NOV</t>
  </si>
  <si>
    <t>DIC</t>
  </si>
  <si>
    <t>FEB</t>
  </si>
  <si>
    <t>1907-2024</t>
  </si>
  <si>
    <t>VALLEJOS MARIA</t>
  </si>
  <si>
    <t>VALVERDE ROSAS JUAN MARCELINO</t>
  </si>
  <si>
    <t>A CUENTA DEL 2016</t>
  </si>
  <si>
    <t>CORTE/REC.</t>
  </si>
  <si>
    <t>R25522</t>
  </si>
  <si>
    <t>R25524</t>
  </si>
  <si>
    <t>P.S.X FALL. ROMERO ESTEBAN</t>
  </si>
  <si>
    <t>R 25525</t>
  </si>
  <si>
    <t>R 25090</t>
  </si>
  <si>
    <t>R 25466</t>
  </si>
  <si>
    <t>R 25526</t>
  </si>
  <si>
    <t>R25526</t>
  </si>
  <si>
    <t>R25658</t>
  </si>
  <si>
    <t xml:space="preserve">VALVERDE JUAN </t>
  </si>
  <si>
    <t xml:space="preserve">                                                                                                                                                                                                                                                                                                                                                                                                                                                                                                                                                                                                                                                                                                                                                                                                                                                                                                                                                                                                                                                                                                                                                                                                                                                                                                                                                                                                                                                                                                                                                                                                                                                                                                                                                                                                                                                                                                                                                                                                                                                                                                                                                         </t>
  </si>
  <si>
    <t>VARA CASTRO ERNESTINA(F)</t>
  </si>
  <si>
    <t>A CUENTA  2016</t>
  </si>
  <si>
    <t>R 25894</t>
  </si>
  <si>
    <t>R 26068</t>
  </si>
  <si>
    <t>R 27413</t>
  </si>
  <si>
    <t>PARRILLA</t>
  </si>
  <si>
    <t>VARA CASTRO ENY YOLANDA</t>
  </si>
  <si>
    <t>P.S X FALL. SERMEÑO QUISPE</t>
  </si>
  <si>
    <t>TRAJETA</t>
  </si>
  <si>
    <t>R 25461</t>
  </si>
  <si>
    <t>R25461</t>
  </si>
  <si>
    <t>R 25895</t>
  </si>
  <si>
    <t>R26350</t>
  </si>
  <si>
    <t xml:space="preserve">VARA ERNESTINA </t>
  </si>
  <si>
    <t>VARA ERNESTINA</t>
  </si>
  <si>
    <t>VARA DE ROSAS ALICIA VALENTINA</t>
  </si>
  <si>
    <t>P-SOCIAL</t>
  </si>
  <si>
    <t>VARA DE ROSAS ALICIA</t>
  </si>
  <si>
    <t>C ORREGIR RECIBO</t>
  </si>
  <si>
    <t>SET</t>
  </si>
  <si>
    <t>R 25427</t>
  </si>
  <si>
    <t>R26696</t>
  </si>
  <si>
    <t>VARA ALICIA</t>
  </si>
  <si>
    <t>VICENTE CALIXTO JOSE ALBERTO</t>
  </si>
  <si>
    <t xml:space="preserve"> A CUENTA 2016</t>
  </si>
  <si>
    <t xml:space="preserve">CANCELADO </t>
  </si>
  <si>
    <t>P. SOCILA X FALL.</t>
  </si>
  <si>
    <t>P. SOCIAL X FALL.</t>
  </si>
  <si>
    <t>p. SOCIAL</t>
  </si>
  <si>
    <t>R 25060</t>
  </si>
  <si>
    <t>R 25939</t>
  </si>
  <si>
    <t>R26338</t>
  </si>
  <si>
    <t>DEPOSITO N° 5</t>
  </si>
  <si>
    <t>RII 29141</t>
  </si>
  <si>
    <t>VICENTE JOSE</t>
  </si>
  <si>
    <t>VILCHEZ GUATARRA LOURDES FANNY</t>
  </si>
  <si>
    <t>TARJETAQ</t>
  </si>
  <si>
    <t>ATRJETA-ENE</t>
  </si>
  <si>
    <t>R 25482</t>
  </si>
  <si>
    <t>R 25955</t>
  </si>
  <si>
    <t>DEPOSITO N° 10 1PISO</t>
  </si>
  <si>
    <t xml:space="preserve">FEBRERO </t>
  </si>
  <si>
    <t xml:space="preserve">VILLANUEVA INGA DE VASQUEZ ROSA </t>
  </si>
  <si>
    <t xml:space="preserve">DEPOSITO </t>
  </si>
  <si>
    <t xml:space="preserve">EXONERACION </t>
  </si>
  <si>
    <t>P.S X FALLEC. MARIN</t>
  </si>
  <si>
    <t xml:space="preserve">P.S X FALLEC. ROJAS </t>
  </si>
  <si>
    <t xml:space="preserve">AGUA </t>
  </si>
  <si>
    <t xml:space="preserve">DIFERENCIA DE DEPOSITO </t>
  </si>
  <si>
    <t>R25692</t>
  </si>
  <si>
    <t>R25718</t>
  </si>
  <si>
    <t>R25995</t>
  </si>
  <si>
    <t>R26244</t>
  </si>
  <si>
    <t>R26774</t>
  </si>
  <si>
    <t>DEPOSITO N° 11 1PISO</t>
  </si>
  <si>
    <t>VILLANUEVA ROSA</t>
  </si>
  <si>
    <t>VILANUEVA ROSA</t>
  </si>
  <si>
    <t>YAURIMUCHA RIMACHI MARCOS</t>
  </si>
  <si>
    <t>1 CAJA</t>
  </si>
  <si>
    <t>3 CAJAS</t>
  </si>
  <si>
    <t>CAJA BASIA</t>
  </si>
  <si>
    <t>CAJAS BASIAS</t>
  </si>
  <si>
    <t>CJ. VACIAS</t>
  </si>
  <si>
    <t>R 25158</t>
  </si>
  <si>
    <t>R 25645</t>
  </si>
  <si>
    <t>R 25770</t>
  </si>
  <si>
    <t>R 26092</t>
  </si>
  <si>
    <t>YAURIMUCHA MARCOS</t>
  </si>
  <si>
    <t>16-07-</t>
  </si>
  <si>
    <t>YRUPAILLA FALCON NILDA ADELINA</t>
  </si>
  <si>
    <t>PS X FALL</t>
  </si>
  <si>
    <t>RECONEXIO DE LUZ</t>
  </si>
  <si>
    <t>P. S. FALLEC</t>
  </si>
  <si>
    <t>R 26329</t>
  </si>
  <si>
    <t>YRUPAILLA NILDA</t>
  </si>
  <si>
    <t>YRUPAILLA ANAMPA ISIDRO BELISARIO   (YUPANQUI ACCHO YOLANDA)</t>
  </si>
  <si>
    <t>CANCELACION  2016</t>
  </si>
  <si>
    <t>PAGO POR DERECHO DE TRANSFERENCIA 2000.00 DOLARES NUEVO SOCIO YRUPALLA ANAMPA ISIDRO</t>
  </si>
  <si>
    <t>P. SOCIAL X FAL. SORIA S.</t>
  </si>
  <si>
    <t>FISCALIZACIN</t>
  </si>
  <si>
    <t>P. S FELL. MARIO MAIN</t>
  </si>
  <si>
    <t>R 24846</t>
  </si>
  <si>
    <t>R 25034</t>
  </si>
  <si>
    <t>POR ARREGLO DE CAÑO</t>
  </si>
  <si>
    <t>R 25941</t>
  </si>
  <si>
    <t>R 25942</t>
  </si>
  <si>
    <t>R 26018</t>
  </si>
  <si>
    <t>R26585</t>
  </si>
  <si>
    <t>RI 31637</t>
  </si>
  <si>
    <t>RI 31658</t>
  </si>
  <si>
    <t>YRUPAILLA ISIDRO</t>
  </si>
  <si>
    <t>ZAPATA  VELIT VICTORIANO</t>
  </si>
  <si>
    <t>R 24827</t>
  </si>
  <si>
    <t>R 25081</t>
  </si>
  <si>
    <t>R 25436</t>
  </si>
  <si>
    <t>R25456</t>
  </si>
  <si>
    <t>R 25456</t>
  </si>
  <si>
    <t>TARJ-AGOS</t>
  </si>
  <si>
    <t>R25869</t>
  </si>
  <si>
    <t>R26108</t>
  </si>
  <si>
    <t>R26223</t>
  </si>
  <si>
    <t>R26347</t>
  </si>
  <si>
    <t>SETIEMRBE</t>
  </si>
  <si>
    <t>TRAJETA-FEB</t>
  </si>
  <si>
    <t>TARJTEA-JULIO HASTA EL 12 TIENE 289</t>
  </si>
  <si>
    <t>ZAPATA VICTORIANO</t>
  </si>
  <si>
    <t>ZAPATA RIVERA ROSANA</t>
  </si>
  <si>
    <t>TARJIETA</t>
  </si>
  <si>
    <t>R 24844</t>
  </si>
  <si>
    <t>R25649</t>
  </si>
  <si>
    <t>R25938</t>
  </si>
  <si>
    <t>R 25953</t>
  </si>
  <si>
    <t>R26130</t>
  </si>
  <si>
    <t>R26107</t>
  </si>
  <si>
    <t>R26331</t>
  </si>
  <si>
    <t>R 26579</t>
  </si>
  <si>
    <t>R26596</t>
  </si>
  <si>
    <t>TICKET MAMÁ</t>
  </si>
  <si>
    <t>ZAPATA ROSANA</t>
  </si>
  <si>
    <t xml:space="preserve"> GASTOS ADMINISTRATIVOS Y PREVENCION SOCIAL  (65.00)          </t>
  </si>
  <si>
    <t>LUZ Y AGUA</t>
  </si>
  <si>
    <t>MULTAS</t>
  </si>
  <si>
    <t>OTROS</t>
  </si>
  <si>
    <t xml:space="preserve">RESUMEN DE SOCIOS </t>
  </si>
  <si>
    <t xml:space="preserve">DEUDA TOTAL </t>
  </si>
  <si>
    <t>TODAS</t>
  </si>
  <si>
    <t>TODOS</t>
  </si>
  <si>
    <t>VIENEN</t>
  </si>
  <si>
    <t>ROJAS IGNACIO LIONILA</t>
  </si>
  <si>
    <t>ROMERO YSLA ETEBAN LIDIO</t>
  </si>
  <si>
    <t>SANCHEZ RODRIGUEZ JUDITH</t>
  </si>
  <si>
    <t>SEGOVIA V ILLAFUERTE DE PONCE</t>
  </si>
  <si>
    <t>SORIA TAPIA EDITH</t>
  </si>
  <si>
    <t>SOTO GALLEGO DE VALERO</t>
  </si>
  <si>
    <t>TAIPE OQUENDO EUGENIO J</t>
  </si>
  <si>
    <t>TORRES ASTO NERY (F)</t>
  </si>
  <si>
    <t>VALLEJOS HUAMAN MARIA</t>
  </si>
  <si>
    <t>VALERO SOTO  MAXIMO ELIAS</t>
  </si>
  <si>
    <t>YRUPALLA ANAMPA ISIDRO BELISARIO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</si>
</sst>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43" formatCode="_-* #,##0.00_-;\-* #,##0.00_-;_-* &quot;-&quot;??_-;_-@_-"/>
    <numFmt numFmtId="164" formatCode="_ * #,##0.00_ ;_ * \-#,##0.00_ ;_ * &quot;-&quot;??_ ;_ @_ "/>
    <numFmt numFmtId="165" formatCode="_-* #,##0.00\ _€_-;\-* #,##0.00\ _€_-;_-* &quot;-&quot;??\ _€_-;_-@_-"/>
    <numFmt numFmtId="166" formatCode="dd\-mm\-yy;@"/>
    <numFmt numFmtId="167" formatCode="[$$-540A]#,##0.00_ ;\-[$$-540A]#,##0.00\ "/>
    <numFmt numFmtId="168" formatCode="_(&quot;S/.&quot;\ * #,##0.00_);_(&quot;S/.&quot;\ * \(#,##0.00\);_(&quot;S/.&quot;\ * &quot;-&quot;??_);_(@_)"/>
    <numFmt numFmtId="169" formatCode="0.0"/>
  </numFmts>
  <fonts count="71">
    <font>
      <sz val="11"/>
      <color theme="1"/>
      <name val="Calibri"/>
      <family val="2"/>
      <scheme val="minor"/>
    </font>
    <font>
      <sz val="11"/>
      <color theme="1"/>
      <name val="Calibri"/>
      <scheme val="minor"/>
    </font>
    <font>
      <sz val="11"/>
      <color theme="1"/>
      <name val="Calibri"/>
      <family val="2"/>
      <scheme val="minor"/>
    </font>
    <font>
      <sz val="10"/>
      <name val="Arial"/>
      <family val="2"/>
    </font>
    <font>
      <b/>
      <sz val="11"/>
      <name val="Times New Roman"/>
      <family val="1"/>
    </font>
    <font>
      <b/>
      <sz val="11"/>
      <color theme="1"/>
      <name val="Calibri"/>
      <family val="2"/>
      <scheme val="minor"/>
    </font>
    <font>
      <sz val="8"/>
      <color indexed="81"/>
      <name val="Tahoma"/>
      <family val="2"/>
    </font>
    <font>
      <b/>
      <sz val="8"/>
      <color indexed="81"/>
      <name val="Tahoma"/>
      <family val="2"/>
    </font>
    <font>
      <b/>
      <sz val="11"/>
      <name val="Calibri"/>
      <family val="2"/>
      <scheme val="minor"/>
    </font>
    <font>
      <sz val="11"/>
      <name val="Calibri"/>
      <family val="2"/>
      <scheme val="minor"/>
    </font>
    <font>
      <sz val="14"/>
      <color rgb="FFFF0000"/>
      <name val="Calibri"/>
      <family val="2"/>
      <scheme val="minor"/>
    </font>
    <font>
      <b/>
      <sz val="14"/>
      <color rgb="FFFF0000"/>
      <name val="Calibri"/>
      <family val="2"/>
      <scheme val="minor"/>
    </font>
    <font>
      <b/>
      <sz val="11"/>
      <color rgb="FFFF0000"/>
      <name val="Calibri"/>
      <family val="2"/>
      <scheme val="minor"/>
    </font>
    <font>
      <sz val="12"/>
      <color theme="1"/>
      <name val="Calibri"/>
      <family val="2"/>
      <scheme val="minor"/>
    </font>
    <font>
      <sz val="9"/>
      <color indexed="81"/>
      <name val="Tahoma"/>
      <family val="2"/>
    </font>
    <font>
      <b/>
      <sz val="9"/>
      <color indexed="81"/>
      <name val="Tahoma"/>
      <family val="2"/>
    </font>
    <font>
      <sz val="11"/>
      <color rgb="FFFF0000"/>
      <name val="Calibri"/>
      <family val="2"/>
      <scheme val="minor"/>
    </font>
    <font>
      <b/>
      <sz val="12"/>
      <color rgb="FFFF0000"/>
      <name val="Calibri"/>
      <family val="2"/>
      <scheme val="minor"/>
    </font>
    <font>
      <sz val="11"/>
      <color theme="1"/>
      <name val="Calibri"/>
      <family val="2"/>
      <scheme val="minor"/>
    </font>
    <font>
      <b/>
      <sz val="11"/>
      <color theme="1" tint="0.34998626667073579"/>
      <name val="Calibri"/>
      <family val="2"/>
      <scheme val="minor"/>
    </font>
    <font>
      <b/>
      <sz val="11"/>
      <color theme="1" tint="0.249977111117893"/>
      <name val="Calibri"/>
      <family val="2"/>
      <scheme val="minor"/>
    </font>
    <font>
      <sz val="11"/>
      <color rgb="FF000000"/>
      <name val="Calibri"/>
      <family val="2"/>
      <scheme val="minor"/>
    </font>
    <font>
      <sz val="11"/>
      <color rgb="FF000000"/>
      <name val="Calibri"/>
      <family val="2"/>
    </font>
    <font>
      <b/>
      <sz val="12"/>
      <color theme="1"/>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
      <sz val="8"/>
      <name val="Calibri"/>
      <family val="2"/>
      <scheme val="minor"/>
    </font>
    <font>
      <sz val="11"/>
      <name val="Calibri"/>
      <family val="2"/>
    </font>
    <font>
      <sz val="12"/>
      <name val="Calibri"/>
      <family val="2"/>
      <scheme val="minor"/>
    </font>
    <font>
      <b/>
      <u/>
      <sz val="11"/>
      <color theme="1"/>
      <name val="Calibri"/>
      <family val="2"/>
      <scheme val="minor"/>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u/>
      <sz val="10"/>
      <color indexed="12"/>
      <name val="Arial"/>
      <family val="2"/>
    </font>
    <font>
      <u/>
      <sz val="11"/>
      <color indexed="12"/>
      <name val="Calibri"/>
      <family val="2"/>
    </font>
    <font>
      <sz val="11"/>
      <color indexed="20"/>
      <name val="Calibri"/>
      <family val="2"/>
    </font>
    <font>
      <sz val="11"/>
      <color indexed="60"/>
      <name val="Calibri"/>
      <family val="2"/>
    </font>
    <font>
      <sz val="10"/>
      <color indexed="8"/>
      <name val="Arial"/>
      <family val="2"/>
    </font>
    <font>
      <sz val="8"/>
      <color indexed="8"/>
      <name val="Tahoma"/>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20"/>
      <color theme="1"/>
      <name val="Calibri"/>
      <family val="2"/>
      <scheme val="minor"/>
    </font>
    <font>
      <b/>
      <sz val="20"/>
      <color rgb="FFFF0000"/>
      <name val="Agency FB"/>
      <family val="2"/>
    </font>
    <font>
      <b/>
      <sz val="20"/>
      <color rgb="FFFF0000"/>
      <name val="Calibri"/>
      <family val="2"/>
      <scheme val="minor"/>
    </font>
    <font>
      <b/>
      <sz val="14"/>
      <color rgb="FFFF0000"/>
      <name val="Agency FB"/>
      <family val="2"/>
    </font>
    <font>
      <sz val="11"/>
      <color rgb="FF000000"/>
      <name val="Calibri"/>
    </font>
    <font>
      <sz val="11"/>
      <color rgb="FF444444"/>
      <name val="Calibri"/>
      <family val="2"/>
      <charset val="1"/>
    </font>
    <font>
      <sz val="10"/>
      <color theme="1"/>
      <name val="Calibri"/>
      <family val="2"/>
      <scheme val="minor"/>
    </font>
    <font>
      <sz val="11"/>
      <color rgb="FF242424"/>
      <name val="Calibri"/>
      <charset val="1"/>
    </font>
    <font>
      <sz val="11"/>
      <color rgb="FF242424"/>
      <name val="Calibri"/>
      <family val="2"/>
      <charset val="1"/>
    </font>
    <font>
      <sz val="11"/>
      <color rgb="FF242424"/>
      <name val="Aptos Narrow"/>
      <charset val="1"/>
    </font>
    <font>
      <b/>
      <sz val="11"/>
      <color rgb="FF242424"/>
      <name val="Aptos Narrow"/>
      <charset val="1"/>
    </font>
    <font>
      <b/>
      <sz val="11"/>
      <color rgb="FF000000"/>
      <name val="Calibri"/>
      <family val="2"/>
    </font>
    <font>
      <sz val="14"/>
      <color theme="1"/>
      <name val="Calibri"/>
      <family val="2"/>
      <scheme val="minor"/>
    </font>
    <font>
      <b/>
      <sz val="11"/>
      <color rgb="FF000000"/>
      <name val="Calibri"/>
      <family val="2"/>
      <scheme val="minor"/>
    </font>
    <font>
      <sz val="11"/>
      <color rgb="FF000000"/>
      <name val="Calibri"/>
      <scheme val="minor"/>
    </font>
    <font>
      <b/>
      <sz val="11"/>
      <name val="Calibri"/>
      <scheme val="minor"/>
    </font>
    <font>
      <sz val="11"/>
      <name val="Calibri"/>
      <scheme val="minor"/>
    </font>
    <font>
      <sz val="11"/>
      <color rgb="FF242424"/>
      <name val="Calibri"/>
      <scheme val="minor"/>
    </font>
    <font>
      <b/>
      <sz val="14"/>
      <name val="Calibri"/>
      <scheme val="minor"/>
    </font>
  </fonts>
  <fills count="5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bgColor indexed="64"/>
      </patternFill>
    </fill>
    <fill>
      <patternFill patternType="solid">
        <fgColor rgb="FF00B0F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9" tint="-0.249977111117893"/>
        <bgColor indexed="64"/>
      </patternFill>
    </fill>
    <fill>
      <patternFill patternType="solid">
        <fgColor rgb="FF92D050"/>
        <bgColor indexed="64"/>
      </patternFill>
    </fill>
    <fill>
      <patternFill patternType="solid">
        <fgColor theme="6"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FFF00"/>
        <bgColor rgb="FF000000"/>
      </patternFill>
    </fill>
    <fill>
      <patternFill patternType="solid">
        <fgColor rgb="FFFDBBC9"/>
        <bgColor indexed="64"/>
      </patternFill>
    </fill>
    <fill>
      <patternFill patternType="solid">
        <fgColor rgb="FFFA6666"/>
        <bgColor indexed="64"/>
      </patternFill>
    </fill>
    <fill>
      <patternFill patternType="solid">
        <fgColor rgb="FFFA9BD2"/>
        <bgColor indexed="64"/>
      </patternFill>
    </fill>
    <fill>
      <patternFill patternType="solid">
        <fgColor rgb="FFC7E7F1"/>
        <bgColor indexed="64"/>
      </patternFill>
    </fill>
    <fill>
      <patternFill patternType="solid">
        <fgColor theme="2" tint="-9.9978637043366805E-2"/>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64"/>
      </left>
      <right style="medium">
        <color indexed="64"/>
      </right>
      <top style="medium">
        <color indexed="64"/>
      </top>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medium">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bottom style="thin">
        <color rgb="FF000000"/>
      </bottom>
      <diagonal/>
    </border>
    <border>
      <left style="medium">
        <color rgb="FF000000"/>
      </left>
      <right/>
      <top style="thin">
        <color rgb="FF000000"/>
      </top>
      <bottom/>
      <diagonal/>
    </border>
    <border>
      <left style="thin">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medium">
        <color rgb="FF000000"/>
      </bottom>
      <diagonal/>
    </border>
  </borders>
  <cellStyleXfs count="700">
    <xf numFmtId="0" fontId="0" fillId="0" borderId="0"/>
    <xf numFmtId="164" fontId="2" fillId="0" borderId="0" applyFont="0" applyFill="0" applyBorder="0" applyAlignment="0" applyProtection="0"/>
    <xf numFmtId="0" fontId="3" fillId="0" borderId="0"/>
    <xf numFmtId="0" fontId="22" fillId="0" borderId="0"/>
    <xf numFmtId="43" fontId="2" fillId="0" borderId="0" applyFont="0" applyFill="0" applyBorder="0" applyAlignment="0" applyProtection="0"/>
    <xf numFmtId="164" fontId="2" fillId="0" borderId="0" applyFont="0" applyFill="0" applyBorder="0" applyAlignment="0" applyProtection="0"/>
    <xf numFmtId="0" fontId="3" fillId="0" borderId="0"/>
    <xf numFmtId="43" fontId="2" fillId="0" borderId="0" applyFont="0" applyFill="0" applyBorder="0" applyAlignment="0" applyProtection="0"/>
    <xf numFmtId="164" fontId="2" fillId="0" borderId="0" applyFont="0" applyFill="0" applyBorder="0" applyAlignment="0" applyProtection="0"/>
    <xf numFmtId="0" fontId="2" fillId="0" borderId="0"/>
    <xf numFmtId="0" fontId="3" fillId="0" borderId="0"/>
    <xf numFmtId="0" fontId="22" fillId="0" borderId="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3"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2"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9"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6"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2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2" fillId="32"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3" fillId="21" borderId="0" applyNumberFormat="0" applyBorder="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4" fillId="33" borderId="4"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5" fillId="34" borderId="5" applyNumberFormat="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 fillId="0" borderId="0" applyFill="0" applyBorder="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6"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2" fillId="38" borderId="0" applyNumberFormat="0" applyBorder="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0" fontId="38" fillId="24" borderId="4" applyNumberFormat="0" applyAlignment="0" applyProtection="0"/>
    <xf numFmtId="44" fontId="3" fillId="0" borderId="0" applyFont="0" applyFill="0" applyBorder="0" applyAlignment="0" applyProtection="0"/>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0" fontId="41" fillId="20"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42" fillId="39"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43" fillId="0" borderId="0">
      <alignment vertical="top"/>
    </xf>
    <xf numFmtId="0" fontId="43" fillId="0" borderId="0">
      <alignment vertical="top"/>
    </xf>
    <xf numFmtId="0" fontId="44" fillId="0" borderId="0"/>
    <xf numFmtId="0" fontId="3" fillId="0" borderId="0"/>
    <xf numFmtId="0" fontId="3" fillId="0" borderId="0"/>
    <xf numFmtId="0" fontId="3" fillId="0" borderId="0"/>
    <xf numFmtId="0" fontId="43" fillId="0" borderId="0">
      <alignment vertical="top"/>
    </xf>
    <xf numFmtId="0" fontId="44" fillId="0" borderId="0"/>
    <xf numFmtId="0" fontId="44" fillId="0" borderId="0"/>
    <xf numFmtId="0" fontId="2" fillId="0" borderId="0"/>
    <xf numFmtId="0" fontId="3" fillId="0" borderId="0"/>
    <xf numFmtId="0" fontId="3" fillId="0" borderId="0"/>
    <xf numFmtId="0" fontId="44" fillId="0" borderId="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Fill="0" applyBorder="0"/>
    <xf numFmtId="0" fontId="44" fillId="0" borderId="0"/>
    <xf numFmtId="0" fontId="3" fillId="0" borderId="0" applyFill="0" applyBorder="0"/>
    <xf numFmtId="0" fontId="3" fillId="0" borderId="0"/>
    <xf numFmtId="0" fontId="3" fillId="0" borderId="0"/>
    <xf numFmtId="0" fontId="3" fillId="0" borderId="0"/>
    <xf numFmtId="0" fontId="3" fillId="0" borderId="0"/>
    <xf numFmtId="0" fontId="3" fillId="0" borderId="0"/>
    <xf numFmtId="0" fontId="3"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31" fillId="40" borderId="7" applyNumberFormat="0" applyFon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5" fillId="33" borderId="8" applyNumberFormat="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8" fillId="0" borderId="9"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49" fillId="0" borderId="10"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37" fillId="0" borderId="11"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0" fontId="51" fillId="0" borderId="12" applyNumberFormat="0" applyFill="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22" fillId="0" borderId="0"/>
    <xf numFmtId="43" fontId="2" fillId="0" borderId="0" applyFont="0" applyFill="0" applyBorder="0" applyAlignment="0" applyProtection="0"/>
    <xf numFmtId="164" fontId="2" fillId="0" borderId="0" applyFont="0" applyFill="0" applyBorder="0" applyAlignment="0" applyProtection="0"/>
    <xf numFmtId="0" fontId="3" fillId="0" borderId="0"/>
    <xf numFmtId="0" fontId="22" fillId="0" borderId="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cellStyleXfs>
  <cellXfs count="641">
    <xf numFmtId="0" fontId="0" fillId="0" borderId="0" xfId="0"/>
    <xf numFmtId="16" fontId="0" fillId="0" borderId="0" xfId="0" applyNumberFormat="1"/>
    <xf numFmtId="164" fontId="0" fillId="0" borderId="0" xfId="1" applyFont="1"/>
    <xf numFmtId="0" fontId="4" fillId="0" borderId="0" xfId="2" applyFont="1"/>
    <xf numFmtId="164" fontId="4" fillId="0" borderId="0" xfId="1" applyFont="1"/>
    <xf numFmtId="0" fontId="5" fillId="0" borderId="0" xfId="0" applyFont="1"/>
    <xf numFmtId="16" fontId="5" fillId="0" borderId="0" xfId="0" applyNumberFormat="1" applyFont="1"/>
    <xf numFmtId="14" fontId="0" fillId="0" borderId="0" xfId="0" applyNumberFormat="1"/>
    <xf numFmtId="164" fontId="0" fillId="0" borderId="0" xfId="0" applyNumberFormat="1"/>
    <xf numFmtId="0" fontId="0" fillId="0" borderId="0" xfId="0" applyAlignment="1">
      <alignment horizontal="center"/>
    </xf>
    <xf numFmtId="14" fontId="0" fillId="0" borderId="0" xfId="0" applyNumberFormat="1" applyAlignment="1">
      <alignment horizontal="center"/>
    </xf>
    <xf numFmtId="164" fontId="2" fillId="0" borderId="0" xfId="1"/>
    <xf numFmtId="49" fontId="0" fillId="0" borderId="0" xfId="1" applyNumberFormat="1" applyFont="1" applyAlignment="1">
      <alignment horizontal="center"/>
    </xf>
    <xf numFmtId="164" fontId="5" fillId="0" borderId="0" xfId="1" applyFont="1" applyAlignment="1">
      <alignment horizontal="center" vertical="center" wrapText="1"/>
    </xf>
    <xf numFmtId="164" fontId="10" fillId="0" borderId="0" xfId="0" applyNumberFormat="1" applyFont="1"/>
    <xf numFmtId="164" fontId="11" fillId="0" borderId="0" xfId="1" applyFont="1"/>
    <xf numFmtId="164" fontId="9" fillId="0" borderId="0" xfId="1" applyFont="1"/>
    <xf numFmtId="0" fontId="4" fillId="0" borderId="0" xfId="2" applyFont="1" applyAlignment="1">
      <alignment horizontal="center"/>
    </xf>
    <xf numFmtId="164" fontId="11" fillId="0" borderId="0" xfId="0" applyNumberFormat="1" applyFont="1"/>
    <xf numFmtId="0" fontId="12" fillId="0" borderId="0" xfId="0" applyFont="1"/>
    <xf numFmtId="16" fontId="0" fillId="0" borderId="0" xfId="0" applyNumberFormat="1" applyAlignment="1">
      <alignment horizontal="center"/>
    </xf>
    <xf numFmtId="0" fontId="0" fillId="0" borderId="0" xfId="0" applyAlignment="1">
      <alignment vertical="center"/>
    </xf>
    <xf numFmtId="0" fontId="13" fillId="0" borderId="0" xfId="0" applyFont="1"/>
    <xf numFmtId="164" fontId="12" fillId="0" borderId="0" xfId="0" applyNumberFormat="1" applyFont="1"/>
    <xf numFmtId="164" fontId="0" fillId="2" borderId="0" xfId="1" applyFont="1" applyFill="1"/>
    <xf numFmtId="0" fontId="16" fillId="0" borderId="0" xfId="0" applyFont="1"/>
    <xf numFmtId="2" fontId="0" fillId="0" borderId="0" xfId="0" applyNumberFormat="1"/>
    <xf numFmtId="164" fontId="5" fillId="0" borderId="0" xfId="1" applyFont="1"/>
    <xf numFmtId="4" fontId="0" fillId="0" borderId="0" xfId="0" applyNumberFormat="1"/>
    <xf numFmtId="0" fontId="17" fillId="0" borderId="0" xfId="0" applyFont="1"/>
    <xf numFmtId="164" fontId="5" fillId="0" borderId="0" xfId="0" applyNumberFormat="1" applyFont="1"/>
    <xf numFmtId="2" fontId="5" fillId="0" borderId="0" xfId="0" applyNumberFormat="1" applyFont="1"/>
    <xf numFmtId="0" fontId="18" fillId="0" borderId="0" xfId="0" applyFont="1"/>
    <xf numFmtId="164" fontId="18" fillId="0" borderId="0" xfId="1" applyFont="1"/>
    <xf numFmtId="0" fontId="18" fillId="0" borderId="0" xfId="0" applyFont="1" applyAlignment="1">
      <alignment horizontal="center"/>
    </xf>
    <xf numFmtId="165" fontId="0" fillId="0" borderId="0" xfId="0" applyNumberFormat="1"/>
    <xf numFmtId="165" fontId="12" fillId="0" borderId="0" xfId="0" applyNumberFormat="1" applyFont="1"/>
    <xf numFmtId="43" fontId="0" fillId="0" borderId="0" xfId="0" applyNumberFormat="1"/>
    <xf numFmtId="0" fontId="0" fillId="0" borderId="0" xfId="0" applyAlignment="1">
      <alignment horizontal="left"/>
    </xf>
    <xf numFmtId="166" fontId="0" fillId="0" borderId="0" xfId="0" applyNumberFormat="1"/>
    <xf numFmtId="166" fontId="5" fillId="0" borderId="0" xfId="0" applyNumberFormat="1" applyFont="1"/>
    <xf numFmtId="167" fontId="0" fillId="0" borderId="0" xfId="1" applyNumberFormat="1" applyFont="1"/>
    <xf numFmtId="164" fontId="12" fillId="0" borderId="0" xfId="1" applyFont="1"/>
    <xf numFmtId="14" fontId="5" fillId="0" borderId="0" xfId="0" applyNumberFormat="1" applyFont="1" applyAlignment="1">
      <alignment horizontal="center" vertical="center" wrapText="1"/>
    </xf>
    <xf numFmtId="14" fontId="5" fillId="0" borderId="0" xfId="0" applyNumberFormat="1" applyFont="1"/>
    <xf numFmtId="43" fontId="12" fillId="0" borderId="0" xfId="0" applyNumberFormat="1" applyFont="1"/>
    <xf numFmtId="164" fontId="16" fillId="0" borderId="0" xfId="1" applyFont="1"/>
    <xf numFmtId="0" fontId="5" fillId="2" borderId="0" xfId="0" applyFont="1" applyFill="1" applyAlignment="1">
      <alignment horizontal="center"/>
    </xf>
    <xf numFmtId="0" fontId="0" fillId="2" borderId="0" xfId="0" applyFill="1"/>
    <xf numFmtId="0" fontId="16" fillId="0" borderId="0" xfId="0" applyFont="1" applyAlignment="1">
      <alignment horizontal="center"/>
    </xf>
    <xf numFmtId="14" fontId="9" fillId="0" borderId="0" xfId="0" applyNumberFormat="1" applyFont="1"/>
    <xf numFmtId="164" fontId="2" fillId="0" borderId="0" xfId="1" applyFont="1"/>
    <xf numFmtId="14" fontId="5" fillId="3" borderId="0" xfId="0" applyNumberFormat="1" applyFont="1" applyFill="1"/>
    <xf numFmtId="0" fontId="5" fillId="3" borderId="0" xfId="0" applyFont="1" applyFill="1" applyAlignment="1">
      <alignment horizontal="center"/>
    </xf>
    <xf numFmtId="0" fontId="0" fillId="3" borderId="0" xfId="0" applyFill="1"/>
    <xf numFmtId="164" fontId="0" fillId="3" borderId="0" xfId="1" applyFont="1" applyFill="1"/>
    <xf numFmtId="14" fontId="5" fillId="0" borderId="0" xfId="0" applyNumberFormat="1" applyFont="1" applyAlignment="1">
      <alignment horizontal="left"/>
    </xf>
    <xf numFmtId="0" fontId="20" fillId="0" borderId="0" xfId="0" applyFont="1" applyAlignment="1">
      <alignment horizontal="center"/>
    </xf>
    <xf numFmtId="17" fontId="0" fillId="0" borderId="0" xfId="0" applyNumberFormat="1" applyAlignment="1">
      <alignment horizontal="center"/>
    </xf>
    <xf numFmtId="0" fontId="2" fillId="0" borderId="0" xfId="0" applyFont="1"/>
    <xf numFmtId="0" fontId="2" fillId="0" borderId="0" xfId="0" applyFont="1" applyAlignment="1">
      <alignment horizontal="center"/>
    </xf>
    <xf numFmtId="43" fontId="2" fillId="0" borderId="0" xfId="0" applyNumberFormat="1" applyFont="1"/>
    <xf numFmtId="14" fontId="2" fillId="0" borderId="0" xfId="0" applyNumberFormat="1" applyFont="1"/>
    <xf numFmtId="0" fontId="11" fillId="0" borderId="0" xfId="0" applyFont="1"/>
    <xf numFmtId="0" fontId="5" fillId="0" borderId="0" xfId="0" applyFont="1" applyAlignment="1">
      <alignment horizontal="center" vertical="center"/>
    </xf>
    <xf numFmtId="0" fontId="0" fillId="0" borderId="0" xfId="0" applyAlignment="1">
      <alignment horizontal="center" vertical="center"/>
    </xf>
    <xf numFmtId="164" fontId="21" fillId="0" borderId="0" xfId="1" applyFont="1"/>
    <xf numFmtId="0" fontId="22" fillId="0" borderId="0" xfId="0" applyFont="1"/>
    <xf numFmtId="0" fontId="8" fillId="0" borderId="0" xfId="0" applyFont="1" applyAlignment="1">
      <alignment horizontal="center"/>
    </xf>
    <xf numFmtId="0" fontId="9" fillId="0" borderId="0" xfId="0" applyFont="1"/>
    <xf numFmtId="43" fontId="5" fillId="0" borderId="0" xfId="0" applyNumberFormat="1" applyFont="1"/>
    <xf numFmtId="164" fontId="22" fillId="0" borderId="0" xfId="1" applyFont="1" applyFill="1" applyBorder="1" applyAlignment="1"/>
    <xf numFmtId="43" fontId="16" fillId="0" borderId="0" xfId="0" applyNumberFormat="1" applyFont="1"/>
    <xf numFmtId="164" fontId="22" fillId="0" borderId="0" xfId="0" applyNumberFormat="1" applyFont="1"/>
    <xf numFmtId="16" fontId="5" fillId="0" borderId="0" xfId="0" applyNumberFormat="1" applyFont="1" applyAlignment="1">
      <alignment horizontal="center"/>
    </xf>
    <xf numFmtId="164" fontId="0" fillId="0" borderId="0" xfId="1" applyFont="1" applyFill="1" applyBorder="1"/>
    <xf numFmtId="164" fontId="9" fillId="0" borderId="0" xfId="1" applyFont="1" applyFill="1" applyBorder="1"/>
    <xf numFmtId="164" fontId="23" fillId="0" borderId="0" xfId="1" applyFont="1" applyFill="1" applyBorder="1"/>
    <xf numFmtId="14" fontId="0" fillId="2" borderId="0" xfId="0" applyNumberFormat="1" applyFill="1"/>
    <xf numFmtId="164" fontId="0" fillId="0" borderId="0" xfId="1" applyFont="1" applyFill="1"/>
    <xf numFmtId="164" fontId="22" fillId="0" borderId="0" xfId="1" applyFont="1"/>
    <xf numFmtId="16" fontId="0" fillId="0" borderId="0" xfId="0" applyNumberFormat="1" applyAlignment="1">
      <alignment horizontal="right"/>
    </xf>
    <xf numFmtId="4" fontId="12" fillId="0" borderId="0" xfId="0" applyNumberFormat="1" applyFont="1"/>
    <xf numFmtId="164" fontId="25" fillId="0" borderId="0" xfId="0" applyNumberFormat="1" applyFont="1" applyAlignment="1">
      <alignment vertical="center"/>
    </xf>
    <xf numFmtId="164" fontId="26" fillId="0" borderId="0" xfId="1" applyFont="1" applyFill="1" applyBorder="1"/>
    <xf numFmtId="164" fontId="0" fillId="0" borderId="0" xfId="1" applyFont="1" applyFill="1" applyBorder="1" applyAlignment="1">
      <alignment horizontal="center" vertical="center"/>
    </xf>
    <xf numFmtId="14" fontId="0" fillId="0" borderId="0" xfId="0" applyNumberFormat="1" applyAlignment="1">
      <alignment horizontal="right"/>
    </xf>
    <xf numFmtId="164" fontId="28" fillId="0" borderId="0" xfId="3" applyNumberFormat="1" applyFont="1"/>
    <xf numFmtId="14" fontId="5" fillId="0" borderId="0" xfId="0" applyNumberFormat="1" applyFont="1" applyAlignment="1">
      <alignment horizontal="right"/>
    </xf>
    <xf numFmtId="4" fontId="29" fillId="0" borderId="0" xfId="4" applyNumberFormat="1" applyFont="1" applyBorder="1" applyAlignment="1">
      <alignment wrapText="1"/>
    </xf>
    <xf numFmtId="14" fontId="5" fillId="0" borderId="0" xfId="0" applyNumberFormat="1" applyFont="1" applyAlignment="1">
      <alignment horizontal="center" vertical="center"/>
    </xf>
    <xf numFmtId="43" fontId="17" fillId="0" borderId="0" xfId="0" applyNumberFormat="1" applyFont="1"/>
    <xf numFmtId="43" fontId="0" fillId="0" borderId="0" xfId="4" applyFont="1"/>
    <xf numFmtId="43" fontId="2" fillId="0" borderId="0" xfId="4" applyFont="1"/>
    <xf numFmtId="43" fontId="0" fillId="0" borderId="0" xfId="4" applyFont="1" applyFill="1"/>
    <xf numFmtId="14" fontId="0" fillId="0" borderId="0" xfId="0" applyNumberFormat="1" applyAlignment="1">
      <alignment horizontal="center" vertical="center"/>
    </xf>
    <xf numFmtId="17" fontId="0" fillId="0" borderId="0" xfId="0" applyNumberFormat="1"/>
    <xf numFmtId="164" fontId="0" fillId="4" borderId="0" xfId="1" applyFont="1" applyFill="1"/>
    <xf numFmtId="164" fontId="5" fillId="0" borderId="0" xfId="1" applyFont="1" applyFill="1" applyAlignment="1">
      <alignment horizontal="center" vertical="center" wrapText="1"/>
    </xf>
    <xf numFmtId="164" fontId="2" fillId="0" borderId="0" xfId="1" applyFont="1" applyFill="1"/>
    <xf numFmtId="164" fontId="9" fillId="0" borderId="0" xfId="1" applyFont="1" applyFill="1"/>
    <xf numFmtId="164" fontId="22" fillId="0" borderId="0" xfId="1" applyFont="1" applyFill="1"/>
    <xf numFmtId="164" fontId="18" fillId="0" borderId="0" xfId="1" applyFont="1" applyFill="1"/>
    <xf numFmtId="164" fontId="0" fillId="6" borderId="0" xfId="1" applyFont="1" applyFill="1"/>
    <xf numFmtId="164" fontId="0" fillId="7" borderId="0" xfId="1" applyFont="1" applyFill="1"/>
    <xf numFmtId="164" fontId="0" fillId="8" borderId="0" xfId="1" applyFont="1" applyFill="1"/>
    <xf numFmtId="164" fontId="0" fillId="9" borderId="0" xfId="1" applyFont="1" applyFill="1"/>
    <xf numFmtId="0" fontId="0" fillId="6" borderId="0" xfId="0" applyFill="1" applyAlignment="1">
      <alignment horizontal="center"/>
    </xf>
    <xf numFmtId="0" fontId="0" fillId="7" borderId="0" xfId="0" applyFill="1" applyAlignment="1">
      <alignment horizontal="center"/>
    </xf>
    <xf numFmtId="164" fontId="0" fillId="10" borderId="0" xfId="1" applyFont="1" applyFill="1"/>
    <xf numFmtId="0" fontId="0" fillId="10" borderId="0" xfId="0" applyFill="1" applyAlignment="1">
      <alignment horizontal="center"/>
    </xf>
    <xf numFmtId="164" fontId="9" fillId="2" borderId="0" xfId="1" applyFont="1" applyFill="1"/>
    <xf numFmtId="164" fontId="22" fillId="2" borderId="0" xfId="1" applyFont="1" applyFill="1"/>
    <xf numFmtId="164" fontId="0" fillId="2" borderId="0" xfId="0" applyNumberFormat="1" applyFill="1"/>
    <xf numFmtId="14" fontId="0" fillId="11" borderId="0" xfId="0" applyNumberFormat="1" applyFill="1"/>
    <xf numFmtId="14" fontId="0" fillId="12" borderId="0" xfId="0" applyNumberFormat="1" applyFill="1"/>
    <xf numFmtId="164" fontId="0" fillId="12" borderId="0" xfId="1" applyFont="1" applyFill="1"/>
    <xf numFmtId="164" fontId="2" fillId="2" borderId="0" xfId="1" applyFill="1"/>
    <xf numFmtId="164" fontId="2" fillId="2" borderId="0" xfId="1" applyFont="1" applyFill="1"/>
    <xf numFmtId="164" fontId="0" fillId="13" borderId="0" xfId="1" applyFont="1" applyFill="1"/>
    <xf numFmtId="43" fontId="2" fillId="13" borderId="0" xfId="4" applyFont="1" applyFill="1"/>
    <xf numFmtId="14" fontId="0" fillId="13" borderId="0" xfId="0" applyNumberFormat="1" applyFill="1"/>
    <xf numFmtId="164" fontId="0" fillId="11" borderId="0" xfId="1" applyFont="1" applyFill="1"/>
    <xf numFmtId="43" fontId="2" fillId="11" borderId="0" xfId="4" applyFont="1" applyFill="1"/>
    <xf numFmtId="14" fontId="0" fillId="11" borderId="0" xfId="0" applyNumberFormat="1" applyFill="1" applyAlignment="1">
      <alignment horizontal="center" vertical="center"/>
    </xf>
    <xf numFmtId="164" fontId="0" fillId="14" borderId="0" xfId="1" applyFont="1" applyFill="1"/>
    <xf numFmtId="14" fontId="0" fillId="14" borderId="0" xfId="0" applyNumberFormat="1" applyFill="1"/>
    <xf numFmtId="164" fontId="0" fillId="15" borderId="0" xfId="1" applyFont="1" applyFill="1"/>
    <xf numFmtId="14" fontId="0" fillId="15" borderId="0" xfId="0" applyNumberFormat="1" applyFill="1"/>
    <xf numFmtId="0" fontId="0" fillId="15" borderId="0" xfId="0" applyFill="1" applyAlignment="1">
      <alignment horizontal="center"/>
    </xf>
    <xf numFmtId="0" fontId="0" fillId="15" borderId="0" xfId="0" applyFill="1"/>
    <xf numFmtId="164" fontId="21" fillId="4" borderId="0" xfId="1" applyFont="1" applyFill="1"/>
    <xf numFmtId="164" fontId="2" fillId="0" borderId="0" xfId="1" applyFill="1"/>
    <xf numFmtId="14" fontId="0" fillId="7" borderId="0" xfId="0" applyNumberFormat="1" applyFill="1" applyAlignment="1">
      <alignment horizontal="right"/>
    </xf>
    <xf numFmtId="0" fontId="22" fillId="7" borderId="0" xfId="0" applyFont="1" applyFill="1"/>
    <xf numFmtId="0" fontId="0" fillId="7" borderId="0" xfId="0" applyFill="1"/>
    <xf numFmtId="0" fontId="22" fillId="2" borderId="0" xfId="0" applyFont="1" applyFill="1"/>
    <xf numFmtId="164" fontId="0" fillId="2" borderId="0" xfId="1" applyFont="1" applyFill="1" applyBorder="1"/>
    <xf numFmtId="164" fontId="0" fillId="0" borderId="2" xfId="0" applyNumberFormat="1" applyBorder="1"/>
    <xf numFmtId="164" fontId="2" fillId="16" borderId="0" xfId="1" applyFont="1" applyFill="1"/>
    <xf numFmtId="14" fontId="0" fillId="16" borderId="0" xfId="0" applyNumberFormat="1" applyFill="1" applyAlignment="1">
      <alignment horizontal="right"/>
    </xf>
    <xf numFmtId="0" fontId="0" fillId="16" borderId="0" xfId="0" applyFill="1" applyAlignment="1">
      <alignment horizontal="center"/>
    </xf>
    <xf numFmtId="0" fontId="0" fillId="16" borderId="0" xfId="0" applyFill="1"/>
    <xf numFmtId="164" fontId="0" fillId="16" borderId="0" xfId="1" applyFont="1" applyFill="1"/>
    <xf numFmtId="17" fontId="5" fillId="0" borderId="0" xfId="0" applyNumberFormat="1" applyFont="1" applyAlignment="1">
      <alignment horizontal="center"/>
    </xf>
    <xf numFmtId="164" fontId="28" fillId="4" borderId="0" xfId="3" applyNumberFormat="1" applyFont="1" applyFill="1"/>
    <xf numFmtId="164" fontId="0" fillId="0" borderId="0" xfId="4" applyNumberFormat="1" applyFont="1"/>
    <xf numFmtId="164" fontId="0" fillId="0" borderId="0" xfId="0" applyNumberFormat="1" applyAlignment="1">
      <alignment horizontal="center"/>
    </xf>
    <xf numFmtId="164" fontId="9" fillId="0" borderId="0" xfId="0" applyNumberFormat="1" applyFont="1"/>
    <xf numFmtId="164" fontId="4" fillId="0" borderId="0" xfId="2" applyNumberFormat="1" applyFont="1"/>
    <xf numFmtId="0" fontId="0" fillId="17" borderId="0" xfId="0" applyFill="1"/>
    <xf numFmtId="164" fontId="0" fillId="2" borderId="0" xfId="1" applyFont="1" applyFill="1" applyAlignment="1"/>
    <xf numFmtId="0" fontId="0" fillId="0" borderId="0" xfId="1" applyNumberFormat="1" applyFont="1"/>
    <xf numFmtId="0" fontId="5" fillId="0" borderId="0" xfId="1" applyNumberFormat="1" applyFont="1"/>
    <xf numFmtId="0" fontId="11" fillId="0" borderId="0" xfId="1" applyNumberFormat="1" applyFont="1" applyFill="1"/>
    <xf numFmtId="9" fontId="0" fillId="2" borderId="0" xfId="0" applyNumberFormat="1" applyFill="1" applyAlignment="1">
      <alignment horizontal="center"/>
    </xf>
    <xf numFmtId="14" fontId="0" fillId="2" borderId="0" xfId="0" applyNumberFormat="1" applyFill="1" applyAlignment="1">
      <alignment horizontal="center"/>
    </xf>
    <xf numFmtId="0" fontId="30" fillId="0" borderId="0" xfId="0" applyFont="1"/>
    <xf numFmtId="16" fontId="23" fillId="0" borderId="0" xfId="0" applyNumberFormat="1" applyFont="1" applyAlignment="1">
      <alignment horizontal="center"/>
    </xf>
    <xf numFmtId="164" fontId="0" fillId="0" borderId="3" xfId="1" applyFont="1" applyFill="1" applyBorder="1"/>
    <xf numFmtId="2" fontId="0" fillId="0" borderId="0" xfId="1" applyNumberFormat="1" applyFont="1"/>
    <xf numFmtId="9" fontId="0" fillId="0" borderId="0" xfId="0" applyNumberFormat="1" applyAlignment="1">
      <alignment horizontal="center"/>
    </xf>
    <xf numFmtId="0" fontId="9" fillId="5" borderId="0" xfId="0" applyFont="1" applyFill="1"/>
    <xf numFmtId="43" fontId="2" fillId="0" borderId="0" xfId="4" applyFont="1" applyFill="1"/>
    <xf numFmtId="0" fontId="0" fillId="5" borderId="0" xfId="0" applyFill="1"/>
    <xf numFmtId="14" fontId="0" fillId="5" borderId="0" xfId="0" applyNumberFormat="1" applyFill="1"/>
    <xf numFmtId="164" fontId="0" fillId="0" borderId="0" xfId="5" applyFont="1"/>
    <xf numFmtId="2" fontId="0" fillId="0" borderId="0" xfId="0" applyNumberFormat="1" applyAlignment="1">
      <alignment horizontal="center" vertical="center"/>
    </xf>
    <xf numFmtId="2" fontId="0" fillId="2" borderId="0" xfId="0" applyNumberFormat="1" applyFill="1"/>
    <xf numFmtId="2" fontId="5" fillId="0" borderId="0" xfId="1" applyNumberFormat="1" applyFont="1" applyAlignment="1">
      <alignment horizontal="center" vertical="center" wrapText="1"/>
    </xf>
    <xf numFmtId="2" fontId="2" fillId="0" borderId="0" xfId="1" applyNumberFormat="1"/>
    <xf numFmtId="2" fontId="9" fillId="0" borderId="0" xfId="1" applyNumberFormat="1" applyFont="1"/>
    <xf numFmtId="2" fontId="22" fillId="0" borderId="0" xfId="1" applyNumberFormat="1" applyFont="1"/>
    <xf numFmtId="2" fontId="28" fillId="0" borderId="0" xfId="3" applyNumberFormat="1" applyFont="1"/>
    <xf numFmtId="2" fontId="0" fillId="0" borderId="0" xfId="1" applyNumberFormat="1" applyFont="1" applyFill="1"/>
    <xf numFmtId="2" fontId="5" fillId="0" borderId="0" xfId="1" applyNumberFormat="1" applyFont="1" applyFill="1" applyAlignment="1">
      <alignment horizontal="center" vertical="center" wrapText="1"/>
    </xf>
    <xf numFmtId="2" fontId="22" fillId="0" borderId="0" xfId="1" applyNumberFormat="1" applyFont="1" applyFill="1"/>
    <xf numFmtId="0" fontId="0" fillId="2" borderId="0" xfId="0" applyFill="1" applyAlignment="1">
      <alignment horizontal="center" vertical="center"/>
    </xf>
    <xf numFmtId="2" fontId="2" fillId="0" borderId="0" xfId="1" applyNumberFormat="1" applyFill="1"/>
    <xf numFmtId="2" fontId="0" fillId="2" borderId="0" xfId="1" applyNumberFormat="1" applyFont="1" applyFill="1"/>
    <xf numFmtId="2" fontId="22" fillId="2" borderId="0" xfId="1" applyNumberFormat="1" applyFont="1" applyFill="1"/>
    <xf numFmtId="2" fontId="9" fillId="0" borderId="0" xfId="0" applyNumberFormat="1" applyFont="1"/>
    <xf numFmtId="164" fontId="21" fillId="2" borderId="0" xfId="1" applyFont="1" applyFill="1"/>
    <xf numFmtId="16" fontId="23" fillId="0" borderId="0" xfId="0" applyNumberFormat="1" applyFont="1"/>
    <xf numFmtId="164" fontId="0" fillId="0" borderId="0" xfId="1" applyFont="1" applyBorder="1"/>
    <xf numFmtId="2" fontId="0" fillId="4" borderId="0" xfId="1" applyNumberFormat="1" applyFont="1" applyFill="1"/>
    <xf numFmtId="2" fontId="0" fillId="0" borderId="1" xfId="0" applyNumberFormat="1" applyBorder="1"/>
    <xf numFmtId="2" fontId="13" fillId="0" borderId="0" xfId="1" applyNumberFormat="1" applyFont="1"/>
    <xf numFmtId="14" fontId="0" fillId="2" borderId="0" xfId="0" applyNumberFormat="1" applyFill="1" applyAlignment="1">
      <alignment horizontal="right"/>
    </xf>
    <xf numFmtId="164" fontId="9" fillId="2" borderId="0" xfId="0" applyNumberFormat="1" applyFont="1" applyFill="1"/>
    <xf numFmtId="164" fontId="2" fillId="0" borderId="0" xfId="1" applyFont="1" applyAlignment="1">
      <alignment horizontal="center" vertical="center" wrapText="1"/>
    </xf>
    <xf numFmtId="164" fontId="0" fillId="0" borderId="0" xfId="5" applyFont="1" applyFill="1"/>
    <xf numFmtId="17" fontId="0" fillId="0" borderId="13" xfId="0" applyNumberFormat="1" applyBorder="1" applyAlignment="1">
      <alignment horizontal="center" vertical="center" wrapText="1"/>
    </xf>
    <xf numFmtId="0" fontId="0" fillId="4" borderId="0" xfId="0" applyFill="1"/>
    <xf numFmtId="164" fontId="2" fillId="4" borderId="0" xfId="1" applyFont="1" applyFill="1"/>
    <xf numFmtId="0" fontId="0" fillId="4" borderId="0" xfId="0" applyFill="1" applyAlignment="1">
      <alignment horizontal="center"/>
    </xf>
    <xf numFmtId="14" fontId="0" fillId="4" borderId="0" xfId="0" applyNumberFormat="1" applyFill="1" applyAlignment="1">
      <alignment horizontal="right"/>
    </xf>
    <xf numFmtId="43" fontId="0" fillId="5" borderId="0" xfId="0" applyNumberFormat="1" applyFill="1"/>
    <xf numFmtId="164" fontId="0" fillId="42" borderId="0" xfId="1" applyFont="1" applyFill="1"/>
    <xf numFmtId="164" fontId="0" fillId="5" borderId="0" xfId="1" applyFont="1" applyFill="1"/>
    <xf numFmtId="14" fontId="0" fillId="11" borderId="0" xfId="0" applyNumberFormat="1" applyFill="1" applyAlignment="1">
      <alignment horizontal="right"/>
    </xf>
    <xf numFmtId="14" fontId="0" fillId="7" borderId="0" xfId="0" applyNumberFormat="1" applyFill="1"/>
    <xf numFmtId="164" fontId="22" fillId="0" borderId="0" xfId="1" applyFont="1" applyBorder="1"/>
    <xf numFmtId="164" fontId="26" fillId="0" borderId="0" xfId="1" applyFont="1" applyBorder="1"/>
    <xf numFmtId="0" fontId="26" fillId="0" borderId="0" xfId="0" applyFont="1"/>
    <xf numFmtId="164" fontId="2" fillId="0" borderId="0" xfId="1" applyFont="1" applyBorder="1"/>
    <xf numFmtId="0" fontId="52" fillId="0" borderId="0" xfId="0" applyFont="1" applyAlignment="1">
      <alignment horizontal="center" vertical="center"/>
    </xf>
    <xf numFmtId="164" fontId="0" fillId="43" borderId="0" xfId="1" applyFont="1" applyFill="1"/>
    <xf numFmtId="14" fontId="0" fillId="43" borderId="0" xfId="0" applyNumberFormat="1" applyFill="1"/>
    <xf numFmtId="0" fontId="52" fillId="0" borderId="0" xfId="0" applyFont="1" applyAlignment="1">
      <alignment vertical="center"/>
    </xf>
    <xf numFmtId="164" fontId="0" fillId="18" borderId="0" xfId="0" applyNumberFormat="1" applyFill="1"/>
    <xf numFmtId="14" fontId="0" fillId="0" borderId="14" xfId="0" applyNumberFormat="1" applyBorder="1"/>
    <xf numFmtId="164" fontId="2" fillId="43" borderId="0" xfId="1" applyFont="1" applyFill="1"/>
    <xf numFmtId="164" fontId="2" fillId="7" borderId="0" xfId="1" applyFont="1" applyFill="1"/>
    <xf numFmtId="0" fontId="53" fillId="0" borderId="0" xfId="0" applyFont="1" applyAlignment="1">
      <alignment vertical="center" wrapText="1"/>
    </xf>
    <xf numFmtId="164" fontId="0" fillId="4" borderId="0" xfId="0" applyNumberFormat="1" applyFill="1"/>
    <xf numFmtId="164" fontId="0" fillId="44" borderId="0" xfId="1" applyFont="1" applyFill="1"/>
    <xf numFmtId="14" fontId="0" fillId="44" borderId="0" xfId="0" applyNumberFormat="1" applyFill="1"/>
    <xf numFmtId="14" fontId="0" fillId="44" borderId="0" xfId="0" applyNumberFormat="1" applyFill="1" applyAlignment="1">
      <alignment horizontal="right"/>
    </xf>
    <xf numFmtId="164" fontId="0" fillId="45" borderId="0" xfId="1" applyFont="1" applyFill="1"/>
    <xf numFmtId="14" fontId="0" fillId="45" borderId="0" xfId="0" applyNumberFormat="1" applyFill="1" applyAlignment="1">
      <alignment horizontal="right"/>
    </xf>
    <xf numFmtId="14" fontId="0" fillId="8" borderId="0" xfId="0" applyNumberFormat="1" applyFill="1"/>
    <xf numFmtId="0" fontId="0" fillId="9" borderId="0" xfId="0" applyFill="1"/>
    <xf numFmtId="0" fontId="0" fillId="9" borderId="0" xfId="0" applyFill="1" applyAlignment="1">
      <alignment horizontal="center"/>
    </xf>
    <xf numFmtId="14" fontId="0" fillId="9" borderId="0" xfId="0" applyNumberFormat="1" applyFill="1"/>
    <xf numFmtId="164" fontId="0" fillId="46" borderId="0" xfId="1" applyFont="1" applyFill="1"/>
    <xf numFmtId="164" fontId="0" fillId="41" borderId="0" xfId="1" applyFont="1" applyFill="1"/>
    <xf numFmtId="0" fontId="54" fillId="0" borderId="0" xfId="0" applyFont="1" applyAlignment="1">
      <alignment vertical="center" wrapText="1"/>
    </xf>
    <xf numFmtId="164" fontId="53" fillId="0" borderId="0" xfId="0" applyNumberFormat="1" applyFont="1" applyAlignment="1">
      <alignment horizontal="center" vertical="center" wrapText="1"/>
    </xf>
    <xf numFmtId="0" fontId="55" fillId="0" borderId="0" xfId="0" applyFont="1" applyAlignment="1">
      <alignment horizontal="center" vertical="center" wrapText="1"/>
    </xf>
    <xf numFmtId="169" fontId="53" fillId="0" borderId="0" xfId="0" applyNumberFormat="1" applyFont="1" applyAlignment="1">
      <alignment horizontal="center" vertical="center" wrapText="1"/>
    </xf>
    <xf numFmtId="0" fontId="17" fillId="0" borderId="0" xfId="0" applyFont="1" applyAlignment="1">
      <alignment horizontal="center" vertical="center" wrapText="1"/>
    </xf>
    <xf numFmtId="167" fontId="0" fillId="2" borderId="0" xfId="1" applyNumberFormat="1" applyFont="1" applyFill="1"/>
    <xf numFmtId="2" fontId="0" fillId="0" borderId="15" xfId="0" applyNumberFormat="1" applyBorder="1"/>
    <xf numFmtId="0" fontId="0" fillId="0" borderId="1" xfId="0" applyBorder="1"/>
    <xf numFmtId="14" fontId="0" fillId="42" borderId="0" xfId="0" applyNumberFormat="1" applyFill="1"/>
    <xf numFmtId="0" fontId="0" fillId="42" borderId="0" xfId="0" applyFill="1" applyAlignment="1">
      <alignment horizontal="center"/>
    </xf>
    <xf numFmtId="0" fontId="0" fillId="42" borderId="0" xfId="0" applyFill="1"/>
    <xf numFmtId="0" fontId="4" fillId="0" borderId="0" xfId="2" applyFont="1" applyAlignment="1">
      <alignment horizontal="center" vertical="center"/>
    </xf>
    <xf numFmtId="164" fontId="2" fillId="0" borderId="0" xfId="0" applyNumberFormat="1" applyFont="1"/>
    <xf numFmtId="43" fontId="0" fillId="0" borderId="0" xfId="589" applyFont="1"/>
    <xf numFmtId="43" fontId="0" fillId="0" borderId="0" xfId="666" applyFont="1"/>
    <xf numFmtId="0" fontId="56" fillId="0" borderId="0" xfId="0" applyFont="1"/>
    <xf numFmtId="0" fontId="57" fillId="0" borderId="0" xfId="0" applyFont="1"/>
    <xf numFmtId="43" fontId="22" fillId="0" borderId="0" xfId="0" applyNumberFormat="1" applyFont="1"/>
    <xf numFmtId="2" fontId="0" fillId="0" borderId="0" xfId="666" applyNumberFormat="1" applyFont="1"/>
    <xf numFmtId="2" fontId="2" fillId="0" borderId="0" xfId="1" applyNumberFormat="1" applyFont="1" applyFill="1"/>
    <xf numFmtId="164" fontId="0" fillId="0" borderId="0" xfId="1" applyFont="1" applyAlignment="1"/>
    <xf numFmtId="0" fontId="28" fillId="0" borderId="1" xfId="0" applyFont="1" applyBorder="1"/>
    <xf numFmtId="0" fontId="28" fillId="0" borderId="16" xfId="0" applyFont="1" applyBorder="1"/>
    <xf numFmtId="14" fontId="5" fillId="0" borderId="0" xfId="0" applyNumberFormat="1" applyFont="1" applyAlignment="1">
      <alignment horizontal="center"/>
    </xf>
    <xf numFmtId="14" fontId="9" fillId="0" borderId="0" xfId="0" applyNumberFormat="1" applyFont="1" applyAlignment="1">
      <alignment horizontal="center"/>
    </xf>
    <xf numFmtId="14" fontId="5" fillId="3" borderId="0" xfId="0" applyNumberFormat="1" applyFont="1" applyFill="1" applyAlignment="1">
      <alignment horizontal="center"/>
    </xf>
    <xf numFmtId="14" fontId="16" fillId="0" borderId="0" xfId="0" applyNumberFormat="1" applyFont="1" applyAlignment="1">
      <alignment horizontal="center"/>
    </xf>
    <xf numFmtId="14" fontId="19" fillId="0" borderId="0" xfId="0" applyNumberFormat="1" applyFont="1" applyAlignment="1">
      <alignment horizontal="center"/>
    </xf>
    <xf numFmtId="14" fontId="8" fillId="0" borderId="0" xfId="0" applyNumberFormat="1" applyFont="1" applyAlignment="1">
      <alignment horizontal="center"/>
    </xf>
    <xf numFmtId="43" fontId="0" fillId="5" borderId="0" xfId="4" applyFont="1" applyFill="1"/>
    <xf numFmtId="2" fontId="0" fillId="0" borderId="0" xfId="589" applyNumberFormat="1" applyFont="1"/>
    <xf numFmtId="2" fontId="5" fillId="0" borderId="0" xfId="1" applyNumberFormat="1" applyFont="1" applyFill="1" applyAlignment="1">
      <alignment horizontal="right" vertical="center" wrapText="1"/>
    </xf>
    <xf numFmtId="2" fontId="0" fillId="0" borderId="0" xfId="1" applyNumberFormat="1" applyFont="1" applyFill="1" applyAlignment="1">
      <alignment horizontal="right"/>
    </xf>
    <xf numFmtId="2" fontId="9" fillId="0" borderId="0" xfId="1" applyNumberFormat="1" applyFont="1" applyFill="1" applyAlignment="1">
      <alignment horizontal="right"/>
    </xf>
    <xf numFmtId="2" fontId="22" fillId="0" borderId="0" xfId="1" applyNumberFormat="1" applyFont="1" applyFill="1" applyAlignment="1">
      <alignment horizontal="right"/>
    </xf>
    <xf numFmtId="2" fontId="28" fillId="0" borderId="0" xfId="3" applyNumberFormat="1" applyFont="1" applyAlignment="1">
      <alignment horizontal="right"/>
    </xf>
    <xf numFmtId="2" fontId="0" fillId="0" borderId="0" xfId="0" applyNumberFormat="1" applyAlignment="1">
      <alignment horizontal="right"/>
    </xf>
    <xf numFmtId="2" fontId="0" fillId="2" borderId="0" xfId="0" applyNumberFormat="1" applyFill="1" applyAlignment="1">
      <alignment horizontal="right"/>
    </xf>
    <xf numFmtId="2" fontId="0" fillId="0" borderId="0" xfId="1" applyNumberFormat="1" applyFont="1" applyAlignment="1">
      <alignment horizontal="right"/>
    </xf>
    <xf numFmtId="2" fontId="0" fillId="2" borderId="0" xfId="1" applyNumberFormat="1" applyFont="1" applyFill="1" applyAlignment="1">
      <alignment horizontal="right"/>
    </xf>
    <xf numFmtId="2" fontId="9" fillId="0" borderId="0" xfId="0" applyNumberFormat="1" applyFont="1" applyAlignment="1">
      <alignment horizontal="right"/>
    </xf>
    <xf numFmtId="2" fontId="0" fillId="0" borderId="0" xfId="666" applyNumberFormat="1" applyFont="1" applyAlignment="1">
      <alignment horizontal="right"/>
    </xf>
    <xf numFmtId="0" fontId="0" fillId="0" borderId="0" xfId="0" applyAlignment="1">
      <alignment horizontal="right"/>
    </xf>
    <xf numFmtId="2" fontId="0" fillId="15" borderId="0" xfId="0" applyNumberFormat="1" applyFill="1"/>
    <xf numFmtId="1" fontId="0" fillId="0" borderId="0" xfId="0" applyNumberFormat="1"/>
    <xf numFmtId="2" fontId="53" fillId="0" borderId="0" xfId="0" applyNumberFormat="1" applyFont="1" applyAlignment="1">
      <alignment vertical="center" wrapText="1"/>
    </xf>
    <xf numFmtId="2" fontId="52" fillId="0" borderId="0" xfId="0" applyNumberFormat="1" applyFont="1" applyAlignment="1">
      <alignment vertical="center"/>
    </xf>
    <xf numFmtId="2" fontId="52" fillId="0" borderId="0" xfId="0" applyNumberFormat="1" applyFont="1" applyAlignment="1">
      <alignment horizontal="center" vertical="center"/>
    </xf>
    <xf numFmtId="2" fontId="5" fillId="0" borderId="0" xfId="0" applyNumberFormat="1" applyFont="1" applyAlignment="1">
      <alignment horizontal="center"/>
    </xf>
    <xf numFmtId="2" fontId="26" fillId="0" borderId="0" xfId="0" applyNumberFormat="1" applyFont="1"/>
    <xf numFmtId="2" fontId="0" fillId="0" borderId="0" xfId="0" applyNumberFormat="1" applyAlignment="1">
      <alignment horizontal="center"/>
    </xf>
    <xf numFmtId="2" fontId="0" fillId="41" borderId="0" xfId="0" applyNumberFormat="1" applyFill="1"/>
    <xf numFmtId="2" fontId="0" fillId="4" borderId="0" xfId="0" applyNumberFormat="1" applyFill="1"/>
    <xf numFmtId="2" fontId="2" fillId="2" borderId="0" xfId="1" applyNumberFormat="1" applyFont="1" applyFill="1"/>
    <xf numFmtId="2" fontId="0" fillId="0" borderId="0" xfId="5" applyNumberFormat="1" applyFont="1"/>
    <xf numFmtId="43" fontId="0" fillId="0" borderId="0" xfId="589" applyFont="1" applyFill="1"/>
    <xf numFmtId="0" fontId="28" fillId="0" borderId="17" xfId="0" applyFont="1" applyBorder="1"/>
    <xf numFmtId="0" fontId="28" fillId="0" borderId="18" xfId="0" applyFont="1" applyBorder="1"/>
    <xf numFmtId="2" fontId="5" fillId="0" borderId="0" xfId="1" applyNumberFormat="1" applyFont="1" applyAlignment="1">
      <alignment horizontal="right" vertical="center" wrapText="1"/>
    </xf>
    <xf numFmtId="2" fontId="22" fillId="0" borderId="0" xfId="1" applyNumberFormat="1" applyFont="1" applyAlignment="1">
      <alignment horizontal="right"/>
    </xf>
    <xf numFmtId="2" fontId="0" fillId="0" borderId="0" xfId="589" applyNumberFormat="1" applyFont="1" applyAlignment="1">
      <alignment horizontal="right"/>
    </xf>
    <xf numFmtId="2" fontId="0" fillId="0" borderId="0" xfId="4" applyNumberFormat="1" applyFont="1" applyAlignment="1">
      <alignment horizontal="right"/>
    </xf>
    <xf numFmtId="2" fontId="0" fillId="0" borderId="0" xfId="4" applyNumberFormat="1" applyFont="1" applyFill="1" applyAlignment="1">
      <alignment horizontal="right"/>
    </xf>
    <xf numFmtId="2" fontId="28" fillId="4" borderId="0" xfId="3" applyNumberFormat="1" applyFont="1" applyFill="1" applyAlignment="1">
      <alignment horizontal="right"/>
    </xf>
    <xf numFmtId="2" fontId="2" fillId="0" borderId="0" xfId="1" applyNumberFormat="1" applyFont="1" applyAlignment="1">
      <alignment horizontal="right"/>
    </xf>
    <xf numFmtId="2" fontId="2" fillId="0" borderId="0" xfId="1" applyNumberFormat="1" applyAlignment="1">
      <alignment horizontal="right"/>
    </xf>
    <xf numFmtId="2" fontId="5" fillId="0" borderId="0" xfId="1" applyNumberFormat="1" applyFont="1" applyAlignment="1">
      <alignment horizontal="right"/>
    </xf>
    <xf numFmtId="2" fontId="9" fillId="0" borderId="0" xfId="1" applyNumberFormat="1" applyFont="1" applyAlignment="1">
      <alignment horizontal="right"/>
    </xf>
    <xf numFmtId="2" fontId="22" fillId="0" borderId="0" xfId="0" applyNumberFormat="1" applyFont="1"/>
    <xf numFmtId="0" fontId="0" fillId="0" borderId="0" xfId="1" applyNumberFormat="1" applyFont="1" applyFill="1"/>
    <xf numFmtId="0" fontId="0" fillId="0" borderId="0" xfId="0" applyAlignment="1">
      <alignment wrapText="1"/>
    </xf>
    <xf numFmtId="0" fontId="58" fillId="0" borderId="0" xfId="0" applyFont="1" applyAlignment="1">
      <alignment horizontal="left" wrapText="1"/>
    </xf>
    <xf numFmtId="14" fontId="2" fillId="0" borderId="0" xfId="0" applyNumberFormat="1" applyFont="1" applyAlignment="1">
      <alignment horizontal="center"/>
    </xf>
    <xf numFmtId="43" fontId="2" fillId="0" borderId="0" xfId="0" applyNumberFormat="1" applyFont="1" applyAlignment="1">
      <alignment horizontal="center"/>
    </xf>
    <xf numFmtId="164" fontId="5" fillId="2" borderId="0" xfId="1" applyFont="1" applyFill="1"/>
    <xf numFmtId="0" fontId="59" fillId="0" borderId="0" xfId="0" applyFont="1"/>
    <xf numFmtId="2" fontId="9" fillId="2" borderId="0" xfId="1" applyNumberFormat="1" applyFont="1" applyFill="1"/>
    <xf numFmtId="2" fontId="0" fillId="2" borderId="0" xfId="589" applyNumberFormat="1" applyFont="1" applyFill="1"/>
    <xf numFmtId="2" fontId="0" fillId="0" borderId="0" xfId="589" applyNumberFormat="1" applyFont="1" applyFill="1"/>
    <xf numFmtId="2" fontId="2" fillId="0" borderId="0" xfId="0" applyNumberFormat="1" applyFont="1"/>
    <xf numFmtId="0" fontId="58" fillId="0" borderId="0" xfId="0" applyFont="1"/>
    <xf numFmtId="164" fontId="21" fillId="0" borderId="0" xfId="1" applyFont="1" applyFill="1"/>
    <xf numFmtId="169" fontId="0" fillId="0" borderId="0" xfId="0" applyNumberFormat="1"/>
    <xf numFmtId="0" fontId="61" fillId="0" borderId="0" xfId="0" applyFont="1"/>
    <xf numFmtId="14" fontId="0" fillId="47" borderId="0" xfId="0" applyNumberFormat="1" applyFill="1"/>
    <xf numFmtId="0" fontId="0" fillId="47" borderId="0" xfId="0" applyFill="1" applyAlignment="1">
      <alignment horizontal="center"/>
    </xf>
    <xf numFmtId="0" fontId="0" fillId="47" borderId="0" xfId="0" applyFill="1"/>
    <xf numFmtId="43" fontId="0" fillId="47" borderId="0" xfId="589" applyFont="1" applyFill="1"/>
    <xf numFmtId="0" fontId="56" fillId="47" borderId="0" xfId="0" applyFont="1" applyFill="1"/>
    <xf numFmtId="43" fontId="0" fillId="2" borderId="0" xfId="589" applyFont="1" applyFill="1"/>
    <xf numFmtId="0" fontId="0" fillId="0" borderId="0" xfId="1" applyNumberFormat="1" applyFont="1" applyAlignment="1"/>
    <xf numFmtId="43" fontId="0" fillId="0" borderId="0" xfId="1" applyNumberFormat="1" applyFont="1"/>
    <xf numFmtId="2" fontId="0" fillId="0" borderId="0" xfId="1" applyNumberFormat="1" applyFont="1" applyAlignment="1">
      <alignment horizontal="center"/>
    </xf>
    <xf numFmtId="2" fontId="0" fillId="0" borderId="0" xfId="4" applyNumberFormat="1" applyFont="1"/>
    <xf numFmtId="2" fontId="2" fillId="0" borderId="0" xfId="1" applyNumberFormat="1" applyFont="1"/>
    <xf numFmtId="2" fontId="0" fillId="0" borderId="19" xfId="0" applyNumberFormat="1" applyBorder="1"/>
    <xf numFmtId="14" fontId="0" fillId="0" borderId="0" xfId="0" applyNumberFormat="1" applyFont="1" applyAlignment="1">
      <alignment horizontal="right"/>
    </xf>
    <xf numFmtId="0" fontId="0" fillId="0" borderId="0" xfId="0" applyAlignment="1"/>
    <xf numFmtId="0" fontId="22" fillId="0" borderId="0" xfId="0" applyFont="1" applyFill="1" applyBorder="1" applyAlignment="1"/>
    <xf numFmtId="0" fontId="22" fillId="0" borderId="0" xfId="0" applyFont="1" applyAlignment="1">
      <alignment wrapText="1"/>
    </xf>
    <xf numFmtId="2" fontId="21" fillId="0" borderId="0" xfId="0" applyNumberFormat="1" applyFont="1"/>
    <xf numFmtId="2" fontId="21" fillId="0" borderId="0" xfId="1" applyNumberFormat="1" applyFont="1"/>
    <xf numFmtId="2" fontId="21" fillId="0" borderId="0" xfId="666" applyNumberFormat="1" applyFont="1" applyFill="1"/>
    <xf numFmtId="2" fontId="21" fillId="0" borderId="0" xfId="1" applyNumberFormat="1" applyFont="1" applyFill="1"/>
    <xf numFmtId="2" fontId="21" fillId="0" borderId="0" xfId="589" applyNumberFormat="1" applyFont="1" applyFill="1"/>
    <xf numFmtId="9" fontId="0" fillId="0" borderId="0" xfId="0" applyNumberFormat="1"/>
    <xf numFmtId="164" fontId="9" fillId="12" borderId="0" xfId="1" applyFont="1" applyFill="1"/>
    <xf numFmtId="164" fontId="22" fillId="12" borderId="0" xfId="1" applyFont="1" applyFill="1"/>
    <xf numFmtId="164" fontId="0" fillId="12" borderId="0" xfId="0" applyNumberFormat="1" applyFill="1"/>
    <xf numFmtId="43" fontId="0" fillId="12" borderId="0" xfId="589" applyFont="1" applyFill="1"/>
    <xf numFmtId="2" fontId="0" fillId="12" borderId="0" xfId="0" applyNumberFormat="1" applyFill="1"/>
    <xf numFmtId="2" fontId="0" fillId="5" borderId="0" xfId="0" applyNumberFormat="1" applyFill="1"/>
    <xf numFmtId="0" fontId="0" fillId="0" borderId="0" xfId="0" applyFill="1"/>
    <xf numFmtId="0" fontId="22" fillId="0" borderId="0" xfId="0" applyFont="1" applyFill="1"/>
    <xf numFmtId="1" fontId="0" fillId="0" borderId="0" xfId="1" applyNumberFormat="1" applyFont="1"/>
    <xf numFmtId="3" fontId="0" fillId="0" borderId="0" xfId="0" applyNumberFormat="1"/>
    <xf numFmtId="43" fontId="21" fillId="0" borderId="0" xfId="589" applyFont="1" applyFill="1"/>
    <xf numFmtId="2" fontId="21" fillId="0" borderId="0" xfId="0" applyNumberFormat="1" applyFont="1" applyFill="1"/>
    <xf numFmtId="0" fontId="21" fillId="0" borderId="0" xfId="0" applyFont="1" applyFill="1"/>
    <xf numFmtId="0" fontId="61" fillId="0" borderId="0" xfId="0" applyFont="1" applyAlignment="1"/>
    <xf numFmtId="0" fontId="63" fillId="0" borderId="0" xfId="0" applyFont="1" applyFill="1" applyBorder="1" applyAlignment="1"/>
    <xf numFmtId="0" fontId="5" fillId="0" borderId="0" xfId="0" applyFont="1" applyAlignment="1">
      <alignment horizontal="left"/>
    </xf>
    <xf numFmtId="0" fontId="0" fillId="0" borderId="0" xfId="0" applyAlignment="1">
      <alignment horizontal="center"/>
    </xf>
    <xf numFmtId="14" fontId="63" fillId="0" borderId="0" xfId="0" applyNumberFormat="1" applyFont="1" applyFill="1" applyBorder="1" applyAlignment="1"/>
    <xf numFmtId="14" fontId="22" fillId="0" borderId="0" xfId="0" applyNumberFormat="1" applyFont="1" applyFill="1" applyBorder="1" applyAlignment="1"/>
    <xf numFmtId="0" fontId="22" fillId="48" borderId="0" xfId="0" applyFont="1" applyFill="1" applyBorder="1" applyAlignment="1"/>
    <xf numFmtId="16" fontId="63" fillId="0" borderId="0" xfId="0" applyNumberFormat="1" applyFont="1" applyFill="1" applyBorder="1" applyAlignment="1"/>
    <xf numFmtId="0" fontId="63" fillId="0" borderId="0" xfId="0" applyFont="1" applyFill="1" applyBorder="1" applyAlignment="1">
      <alignment horizontal="center"/>
    </xf>
    <xf numFmtId="2" fontId="22" fillId="0" borderId="0" xfId="0" applyNumberFormat="1" applyFont="1" applyFill="1" applyBorder="1" applyAlignment="1"/>
    <xf numFmtId="2" fontId="28" fillId="0" borderId="0" xfId="0" applyNumberFormat="1" applyFont="1" applyFill="1" applyBorder="1" applyAlignment="1"/>
    <xf numFmtId="2" fontId="22" fillId="48" borderId="0" xfId="0" applyNumberFormat="1" applyFont="1" applyFill="1" applyBorder="1" applyAlignment="1"/>
    <xf numFmtId="0" fontId="63" fillId="0" borderId="0" xfId="0" applyFont="1" applyAlignment="1">
      <alignment horizontal="center"/>
    </xf>
    <xf numFmtId="43" fontId="0" fillId="2" borderId="0" xfId="0" applyNumberFormat="1" applyFill="1"/>
    <xf numFmtId="0" fontId="5" fillId="0" borderId="0" xfId="0" applyFont="1" applyAlignment="1">
      <alignment horizontal="center"/>
    </xf>
    <xf numFmtId="0" fontId="0" fillId="0" borderId="0" xfId="0" applyAlignment="1">
      <alignment horizontal="center"/>
    </xf>
    <xf numFmtId="43" fontId="0" fillId="0" borderId="0" xfId="0" applyNumberFormat="1" applyFill="1"/>
    <xf numFmtId="0" fontId="59" fillId="0" borderId="0" xfId="0" applyFont="1" applyAlignment="1"/>
    <xf numFmtId="43" fontId="0" fillId="0" borderId="0" xfId="0" applyNumberFormat="1" applyAlignment="1"/>
    <xf numFmtId="43" fontId="21" fillId="2" borderId="0" xfId="589" applyFont="1" applyFill="1"/>
    <xf numFmtId="2" fontId="21" fillId="2" borderId="0" xfId="0" applyNumberFormat="1" applyFont="1" applyFill="1"/>
    <xf numFmtId="0" fontId="5" fillId="0" borderId="0" xfId="0" applyFont="1" applyAlignment="1"/>
    <xf numFmtId="0" fontId="64" fillId="0" borderId="0" xfId="0" applyFont="1"/>
    <xf numFmtId="0" fontId="64" fillId="0" borderId="0" xfId="0" applyFont="1" applyAlignment="1">
      <alignment horizontal="center"/>
    </xf>
    <xf numFmtId="0" fontId="26" fillId="0" borderId="0" xfId="0" applyFont="1" applyAlignment="1"/>
    <xf numFmtId="2" fontId="64" fillId="0" borderId="0" xfId="0" applyNumberFormat="1" applyFont="1"/>
    <xf numFmtId="2" fontId="64" fillId="0" borderId="0" xfId="0" applyNumberFormat="1" applyFont="1" applyAlignment="1">
      <alignment horizontal="center"/>
    </xf>
    <xf numFmtId="0" fontId="0" fillId="0" borderId="0" xfId="0" applyFill="1" applyAlignment="1"/>
    <xf numFmtId="0" fontId="22" fillId="0" borderId="0" xfId="0" applyFont="1" applyAlignment="1">
      <alignment horizontal="center"/>
    </xf>
    <xf numFmtId="14" fontId="18" fillId="0" borderId="0" xfId="0" applyNumberFormat="1" applyFont="1"/>
    <xf numFmtId="14" fontId="4" fillId="0" borderId="0" xfId="2" applyNumberFormat="1" applyFont="1"/>
    <xf numFmtId="14" fontId="21" fillId="0" borderId="0" xfId="0" applyNumberFormat="1" applyFont="1" applyFill="1"/>
    <xf numFmtId="0" fontId="21" fillId="0" borderId="0" xfId="0" applyFont="1" applyFill="1" applyAlignment="1">
      <alignment horizontal="center"/>
    </xf>
    <xf numFmtId="0" fontId="65" fillId="0" borderId="0" xfId="0" applyFont="1" applyFill="1" applyAlignment="1">
      <alignment horizontal="center"/>
    </xf>
    <xf numFmtId="164" fontId="21" fillId="0" borderId="0" xfId="0" applyNumberFormat="1" applyFont="1" applyFill="1"/>
    <xf numFmtId="2" fontId="0" fillId="0" borderId="0" xfId="0" applyNumberFormat="1" applyFill="1"/>
    <xf numFmtId="43" fontId="22" fillId="0" borderId="0" xfId="0" applyNumberFormat="1" applyFont="1" applyFill="1" applyBorder="1" applyAlignment="1"/>
    <xf numFmtId="2" fontId="0" fillId="0" borderId="0" xfId="0" applyNumberFormat="1" applyAlignment="1"/>
    <xf numFmtId="0" fontId="0" fillId="0" borderId="0" xfId="0" applyFont="1"/>
    <xf numFmtId="43" fontId="0" fillId="0" borderId="0" xfId="0" applyNumberFormat="1" applyFont="1"/>
    <xf numFmtId="14" fontId="0" fillId="0" borderId="0" xfId="0" applyNumberFormat="1" applyFill="1"/>
    <xf numFmtId="164" fontId="0" fillId="0" borderId="0" xfId="0" applyNumberFormat="1" applyFill="1"/>
    <xf numFmtId="164" fontId="0" fillId="9" borderId="0" xfId="0" applyNumberFormat="1" applyFill="1"/>
    <xf numFmtId="14" fontId="0" fillId="0" borderId="0" xfId="0" applyNumberFormat="1" applyFill="1" applyAlignment="1">
      <alignment horizontal="right"/>
    </xf>
    <xf numFmtId="14" fontId="5" fillId="0" borderId="0" xfId="0" applyNumberFormat="1" applyFont="1" applyFill="1" applyAlignment="1">
      <alignment horizontal="right"/>
    </xf>
    <xf numFmtId="14" fontId="5" fillId="0" borderId="0" xfId="0" applyNumberFormat="1" applyFont="1" applyFill="1"/>
    <xf numFmtId="43" fontId="0" fillId="0" borderId="0" xfId="666" applyFont="1" applyFill="1"/>
    <xf numFmtId="164" fontId="28" fillId="0" borderId="0" xfId="3" applyNumberFormat="1" applyFont="1" applyFill="1"/>
    <xf numFmtId="164" fontId="9" fillId="0" borderId="0" xfId="0" applyNumberFormat="1" applyFont="1" applyFill="1"/>
    <xf numFmtId="0" fontId="5" fillId="0" borderId="0" xfId="0" applyFont="1" applyFill="1"/>
    <xf numFmtId="2" fontId="0" fillId="0" borderId="0" xfId="0" applyNumberFormat="1" applyFont="1"/>
    <xf numFmtId="164" fontId="0" fillId="0" borderId="0" xfId="0" applyNumberFormat="1" applyFont="1"/>
    <xf numFmtId="2" fontId="5" fillId="0" borderId="0" xfId="0" applyNumberFormat="1" applyFont="1" applyAlignment="1">
      <alignment horizontal="right"/>
    </xf>
    <xf numFmtId="164" fontId="0" fillId="0" borderId="0" xfId="0" applyNumberFormat="1" applyAlignment="1">
      <alignment horizontal="right"/>
    </xf>
    <xf numFmtId="164" fontId="9" fillId="0" borderId="0" xfId="0" applyNumberFormat="1" applyFont="1" applyAlignment="1">
      <alignment horizontal="right"/>
    </xf>
    <xf numFmtId="43" fontId="0" fillId="0" borderId="0" xfId="589" applyFont="1" applyAlignment="1">
      <alignment horizontal="right"/>
    </xf>
    <xf numFmtId="43" fontId="0" fillId="0" borderId="0" xfId="0" applyNumberFormat="1" applyAlignment="1">
      <alignment horizontal="right"/>
    </xf>
    <xf numFmtId="0" fontId="5" fillId="0" borderId="0" xfId="0" applyFont="1" applyAlignment="1">
      <alignment horizontal="right"/>
    </xf>
    <xf numFmtId="2" fontId="0" fillId="0" borderId="0" xfId="0" applyNumberFormat="1" applyFont="1" applyAlignment="1">
      <alignment horizontal="right"/>
    </xf>
    <xf numFmtId="2" fontId="59" fillId="0" borderId="0" xfId="0" applyNumberFormat="1" applyFont="1" applyAlignment="1"/>
    <xf numFmtId="2" fontId="0" fillId="0" borderId="0" xfId="0" applyNumberFormat="1" applyFill="1" applyAlignment="1">
      <alignment horizontal="center"/>
    </xf>
    <xf numFmtId="2" fontId="0" fillId="0" borderId="0" xfId="0" applyNumberFormat="1" applyFill="1" applyAlignment="1"/>
    <xf numFmtId="2" fontId="0" fillId="0" borderId="0" xfId="589" applyNumberFormat="1" applyFont="1" applyAlignment="1">
      <alignment horizontal="center"/>
    </xf>
    <xf numFmtId="2" fontId="0" fillId="0" borderId="0" xfId="0" applyNumberFormat="1" applyFont="1" applyAlignment="1">
      <alignment horizontal="center"/>
    </xf>
    <xf numFmtId="0" fontId="23" fillId="0" borderId="0" xfId="0" applyFont="1" applyBorder="1" applyAlignment="1">
      <alignment horizontal="center"/>
    </xf>
    <xf numFmtId="0" fontId="0" fillId="49" borderId="0" xfId="0" applyFill="1"/>
    <xf numFmtId="43" fontId="0" fillId="49" borderId="0" xfId="589" applyFont="1" applyFill="1"/>
    <xf numFmtId="43" fontId="0" fillId="0" borderId="0" xfId="589" applyFont="1" applyFill="1" applyAlignment="1">
      <alignment horizontal="right"/>
    </xf>
    <xf numFmtId="0" fontId="0" fillId="18" borderId="0" xfId="0" applyFill="1"/>
    <xf numFmtId="43" fontId="0" fillId="18" borderId="0" xfId="589" applyFont="1" applyFill="1"/>
    <xf numFmtId="2" fontId="0" fillId="18" borderId="0" xfId="0" applyNumberFormat="1" applyFill="1"/>
    <xf numFmtId="43" fontId="0" fillId="0" borderId="0" xfId="0" applyNumberFormat="1" applyFont="1" applyFill="1" applyAlignment="1">
      <alignment horizontal="center"/>
    </xf>
    <xf numFmtId="0" fontId="21" fillId="2" borderId="0" xfId="0" applyFont="1" applyFill="1"/>
    <xf numFmtId="43" fontId="0" fillId="3" borderId="0" xfId="589" applyFont="1" applyFill="1"/>
    <xf numFmtId="0" fontId="23" fillId="0" borderId="0" xfId="0" applyFont="1"/>
    <xf numFmtId="43" fontId="5" fillId="0" borderId="0" xfId="0" applyNumberFormat="1" applyFont="1" applyFill="1" applyAlignment="1">
      <alignment horizontal="center"/>
    </xf>
    <xf numFmtId="0" fontId="0" fillId="0" borderId="0" xfId="0" applyFont="1" applyAlignment="1">
      <alignment horizontal="center"/>
    </xf>
    <xf numFmtId="14" fontId="5" fillId="0" borderId="0" xfId="0" applyNumberFormat="1" applyFont="1" applyAlignment="1"/>
    <xf numFmtId="43" fontId="0" fillId="0" borderId="0" xfId="589" applyFont="1" applyAlignment="1"/>
    <xf numFmtId="14" fontId="0" fillId="0" borderId="0" xfId="0" applyNumberFormat="1" applyAlignment="1"/>
    <xf numFmtId="0" fontId="23" fillId="0" borderId="0" xfId="0" applyFont="1" applyAlignment="1"/>
    <xf numFmtId="0" fontId="0" fillId="0" borderId="0" xfId="0" applyBorder="1"/>
    <xf numFmtId="43" fontId="0" fillId="2" borderId="0" xfId="0" applyNumberFormat="1" applyFill="1" applyAlignment="1">
      <alignment horizontal="right"/>
    </xf>
    <xf numFmtId="14" fontId="5" fillId="0" borderId="0" xfId="0" applyNumberFormat="1" applyFont="1" applyBorder="1" applyAlignment="1">
      <alignment horizontal="right"/>
    </xf>
    <xf numFmtId="0" fontId="5" fillId="0" borderId="0" xfId="0" applyFont="1" applyBorder="1" applyAlignment="1">
      <alignment horizontal="center"/>
    </xf>
    <xf numFmtId="43" fontId="0" fillId="0" borderId="0" xfId="589" applyFont="1" applyBorder="1"/>
    <xf numFmtId="14" fontId="0" fillId="0" borderId="0" xfId="0" applyNumberFormat="1" applyBorder="1" applyAlignment="1">
      <alignment horizontal="right"/>
    </xf>
    <xf numFmtId="0" fontId="0" fillId="0" borderId="0" xfId="0" applyBorder="1" applyAlignment="1">
      <alignment horizontal="center"/>
    </xf>
    <xf numFmtId="14" fontId="0" fillId="0" borderId="0" xfId="0" applyNumberFormat="1" applyBorder="1"/>
    <xf numFmtId="2" fontId="0" fillId="0" borderId="0" xfId="0" applyNumberFormat="1" applyBorder="1"/>
    <xf numFmtId="14" fontId="5" fillId="0" borderId="0" xfId="0" applyNumberFormat="1" applyFont="1" applyBorder="1"/>
    <xf numFmtId="0" fontId="23" fillId="0" borderId="0" xfId="0" applyFont="1" applyBorder="1" applyAlignment="1"/>
    <xf numFmtId="2" fontId="0" fillId="0" borderId="0" xfId="0" applyNumberFormat="1" applyBorder="1" applyAlignment="1">
      <alignment horizontal="center"/>
    </xf>
    <xf numFmtId="0" fontId="0" fillId="0" borderId="0" xfId="0" applyNumberFormat="1" applyBorder="1" applyAlignment="1">
      <alignment horizontal="right"/>
    </xf>
    <xf numFmtId="0" fontId="66" fillId="0" borderId="32" xfId="0" applyFont="1" applyBorder="1" applyAlignment="1">
      <alignment horizontal="center" vertical="center" wrapText="1"/>
    </xf>
    <xf numFmtId="0" fontId="67" fillId="0" borderId="0" xfId="0" applyFont="1" applyAlignment="1">
      <alignment horizontal="center"/>
    </xf>
    <xf numFmtId="0" fontId="68" fillId="0" borderId="1" xfId="2" applyFont="1" applyBorder="1"/>
    <xf numFmtId="164" fontId="68" fillId="0" borderId="1" xfId="0" applyNumberFormat="1" applyFont="1" applyBorder="1"/>
    <xf numFmtId="0" fontId="68" fillId="0" borderId="1" xfId="0" applyFont="1" applyFill="1" applyBorder="1" applyAlignment="1"/>
    <xf numFmtId="164" fontId="68" fillId="0" borderId="1" xfId="0" applyNumberFormat="1" applyFont="1" applyBorder="1" applyAlignment="1">
      <alignment horizontal="right"/>
    </xf>
    <xf numFmtId="0" fontId="68" fillId="0" borderId="20" xfId="2" applyFont="1" applyBorder="1"/>
    <xf numFmtId="0" fontId="69" fillId="0" borderId="19" xfId="0" applyFont="1" applyBorder="1"/>
    <xf numFmtId="164" fontId="68" fillId="0" borderId="16" xfId="0" applyNumberFormat="1" applyFont="1" applyBorder="1"/>
    <xf numFmtId="0" fontId="68" fillId="0" borderId="21" xfId="2" applyFont="1" applyBorder="1"/>
    <xf numFmtId="2" fontId="0" fillId="0" borderId="0" xfId="0" applyNumberFormat="1" applyFont="1" applyFill="1" applyAlignment="1">
      <alignment horizontal="right"/>
    </xf>
    <xf numFmtId="43" fontId="0" fillId="2" borderId="0" xfId="589" applyFont="1" applyFill="1" applyAlignment="1">
      <alignment horizontal="right"/>
    </xf>
    <xf numFmtId="43" fontId="64" fillId="0" borderId="0" xfId="589" applyFont="1" applyAlignment="1">
      <alignment horizontal="right"/>
    </xf>
    <xf numFmtId="2" fontId="0" fillId="49" borderId="0" xfId="589" applyNumberFormat="1" applyFont="1" applyFill="1"/>
    <xf numFmtId="0" fontId="0" fillId="18" borderId="0" xfId="0" applyFont="1" applyFill="1"/>
    <xf numFmtId="43" fontId="0" fillId="2" borderId="0" xfId="0" applyNumberFormat="1" applyFont="1" applyFill="1"/>
    <xf numFmtId="0" fontId="0" fillId="11" borderId="0" xfId="0" applyFill="1" applyAlignment="1">
      <alignment horizontal="center"/>
    </xf>
    <xf numFmtId="0" fontId="0" fillId="11" borderId="0" xfId="0" applyFill="1"/>
    <xf numFmtId="43" fontId="0" fillId="11" borderId="0" xfId="589" applyFont="1" applyFill="1"/>
    <xf numFmtId="164" fontId="2" fillId="11" borderId="0" xfId="1" applyFont="1" applyFill="1"/>
    <xf numFmtId="0" fontId="0" fillId="51" borderId="0" xfId="0" applyFill="1"/>
    <xf numFmtId="164" fontId="0" fillId="51" borderId="0" xfId="0" applyNumberFormat="1" applyFill="1"/>
    <xf numFmtId="43" fontId="0" fillId="51" borderId="0" xfId="589" applyFont="1" applyFill="1"/>
    <xf numFmtId="0" fontId="56" fillId="51" borderId="0" xfId="0" applyFont="1" applyFill="1"/>
    <xf numFmtId="0" fontId="67" fillId="0" borderId="33" xfId="0" applyFont="1" applyBorder="1" applyAlignment="1">
      <alignment horizontal="center"/>
    </xf>
    <xf numFmtId="164" fontId="68" fillId="0" borderId="20" xfId="0" applyNumberFormat="1" applyFont="1" applyBorder="1"/>
    <xf numFmtId="164" fontId="70" fillId="0" borderId="33" xfId="0" applyNumberFormat="1" applyFont="1" applyBorder="1" applyAlignment="1">
      <alignment horizontal="center"/>
    </xf>
    <xf numFmtId="0" fontId="70" fillId="0" borderId="30" xfId="0" applyFont="1" applyBorder="1" applyAlignment="1">
      <alignment horizontal="center"/>
    </xf>
    <xf numFmtId="2" fontId="0" fillId="0" borderId="35" xfId="0" applyNumberFormat="1" applyBorder="1"/>
    <xf numFmtId="2" fontId="0" fillId="50" borderId="40" xfId="0" applyNumberFormat="1" applyFill="1" applyBorder="1"/>
    <xf numFmtId="14" fontId="0" fillId="0" borderId="0" xfId="0" applyNumberFormat="1" applyFont="1"/>
    <xf numFmtId="0" fontId="5" fillId="0" borderId="0" xfId="0" applyFont="1" applyAlignment="1">
      <alignment wrapText="1"/>
    </xf>
    <xf numFmtId="0" fontId="0" fillId="52" borderId="0" xfId="0" applyFill="1"/>
    <xf numFmtId="164" fontId="0" fillId="52" borderId="0" xfId="0" applyNumberFormat="1" applyFill="1"/>
    <xf numFmtId="0" fontId="16" fillId="0" borderId="0" xfId="0" applyFont="1" applyAlignment="1">
      <alignment horizontal="right"/>
    </xf>
    <xf numFmtId="164" fontId="0" fillId="0" borderId="0" xfId="1" applyFont="1" applyFill="1" applyAlignment="1">
      <alignment horizontal="right"/>
    </xf>
    <xf numFmtId="164" fontId="0" fillId="0" borderId="0" xfId="1" applyFont="1" applyAlignment="1">
      <alignment horizontal="right"/>
    </xf>
    <xf numFmtId="164" fontId="12" fillId="0" borderId="0" xfId="1" applyFont="1" applyAlignment="1">
      <alignment horizontal="right"/>
    </xf>
    <xf numFmtId="164" fontId="0" fillId="2" borderId="0" xfId="1" applyFont="1" applyFill="1" applyAlignment="1">
      <alignment horizontal="right"/>
    </xf>
    <xf numFmtId="164" fontId="16" fillId="0" borderId="0" xfId="1" applyFont="1" applyAlignment="1">
      <alignment horizontal="right"/>
    </xf>
    <xf numFmtId="1" fontId="0" fillId="0" borderId="0" xfId="1" applyNumberFormat="1" applyFont="1" applyAlignment="1">
      <alignment horizontal="right"/>
    </xf>
    <xf numFmtId="164" fontId="2" fillId="2" borderId="0" xfId="0" applyNumberFormat="1" applyFont="1" applyFill="1"/>
    <xf numFmtId="2" fontId="0" fillId="0" borderId="54" xfId="0" applyNumberFormat="1" applyBorder="1"/>
    <xf numFmtId="2" fontId="0" fillId="2" borderId="0" xfId="0" applyNumberFormat="1" applyFont="1" applyFill="1" applyBorder="1" applyAlignment="1">
      <alignment horizontal="right"/>
    </xf>
    <xf numFmtId="0" fontId="0" fillId="0" borderId="0" xfId="0" applyFill="1" applyBorder="1" applyAlignment="1">
      <alignment horizontal="center"/>
    </xf>
    <xf numFmtId="0" fontId="0" fillId="0" borderId="0" xfId="0" applyFill="1" applyBorder="1"/>
    <xf numFmtId="2" fontId="0" fillId="0" borderId="0" xfId="0" applyNumberFormat="1" applyFill="1" applyBorder="1"/>
    <xf numFmtId="43" fontId="0" fillId="0" borderId="0" xfId="589" applyFont="1" applyFill="1" applyBorder="1"/>
    <xf numFmtId="164" fontId="0" fillId="0" borderId="0" xfId="0" applyNumberFormat="1" applyFill="1" applyBorder="1"/>
    <xf numFmtId="0" fontId="56" fillId="0" borderId="0" xfId="0" applyFont="1" applyFill="1"/>
    <xf numFmtId="0" fontId="21" fillId="18" borderId="0" xfId="0" applyFont="1" applyFill="1"/>
    <xf numFmtId="164" fontId="0" fillId="18" borderId="0" xfId="1" applyFont="1" applyFill="1"/>
    <xf numFmtId="43" fontId="0" fillId="2" borderId="0" xfId="0" applyNumberFormat="1" applyFill="1" applyBorder="1"/>
    <xf numFmtId="43" fontId="0" fillId="0" borderId="0" xfId="0" applyNumberFormat="1" applyBorder="1"/>
    <xf numFmtId="0" fontId="0" fillId="53" borderId="0" xfId="0" applyFill="1" applyAlignment="1">
      <alignment horizontal="center"/>
    </xf>
    <xf numFmtId="0" fontId="0" fillId="53" borderId="0" xfId="0" applyFill="1" applyAlignment="1">
      <alignment horizontal="center" wrapText="1"/>
    </xf>
    <xf numFmtId="0" fontId="0" fillId="53" borderId="0" xfId="0" applyFill="1"/>
    <xf numFmtId="2" fontId="0" fillId="53" borderId="0" xfId="0" applyNumberFormat="1" applyFill="1" applyAlignment="1">
      <alignment horizontal="right"/>
    </xf>
    <xf numFmtId="2" fontId="0" fillId="53" borderId="0" xfId="1" applyNumberFormat="1" applyFont="1" applyFill="1" applyAlignment="1">
      <alignment horizontal="right"/>
    </xf>
    <xf numFmtId="14" fontId="0" fillId="53" borderId="0" xfId="0" applyNumberFormat="1" applyFill="1" applyAlignment="1">
      <alignment horizontal="right"/>
    </xf>
    <xf numFmtId="0" fontId="2" fillId="53" borderId="0" xfId="0" applyFont="1" applyFill="1" applyAlignment="1">
      <alignment horizontal="center"/>
    </xf>
    <xf numFmtId="164" fontId="2" fillId="53" borderId="0" xfId="1" applyFont="1" applyFill="1"/>
    <xf numFmtId="164" fontId="0" fillId="53" borderId="0" xfId="1" applyFont="1" applyFill="1"/>
    <xf numFmtId="43" fontId="0" fillId="53" borderId="0" xfId="589" applyFont="1" applyFill="1"/>
    <xf numFmtId="2" fontId="0" fillId="53" borderId="0" xfId="0" applyNumberFormat="1" applyFill="1"/>
    <xf numFmtId="2" fontId="5" fillId="0" borderId="0" xfId="0" applyNumberFormat="1" applyFont="1" applyFill="1" applyAlignment="1">
      <alignment horizontal="center"/>
    </xf>
    <xf numFmtId="2" fontId="56" fillId="0" borderId="0" xfId="0" applyNumberFormat="1" applyFont="1"/>
    <xf numFmtId="0" fontId="0" fillId="0" borderId="58" xfId="0" applyBorder="1" applyAlignment="1">
      <alignment horizontal="center" vertical="center"/>
    </xf>
    <xf numFmtId="0" fontId="0" fillId="0" borderId="58" xfId="0" applyBorder="1" applyAlignment="1">
      <alignment horizontal="center" vertical="center" wrapText="1"/>
    </xf>
    <xf numFmtId="0" fontId="0" fillId="0" borderId="59" xfId="0" applyBorder="1" applyAlignment="1">
      <alignment horizontal="center" vertical="center" wrapText="1"/>
    </xf>
    <xf numFmtId="2" fontId="0" fillId="0" borderId="38" xfId="0" applyNumberFormat="1" applyBorder="1"/>
    <xf numFmtId="2" fontId="0" fillId="0" borderId="37" xfId="0" applyNumberFormat="1" applyBorder="1"/>
    <xf numFmtId="2" fontId="0" fillId="0" borderId="53" xfId="0" applyNumberFormat="1" applyBorder="1"/>
    <xf numFmtId="2" fontId="0" fillId="50" borderId="53" xfId="0" applyNumberFormat="1" applyFill="1" applyBorder="1"/>
    <xf numFmtId="2" fontId="0" fillId="0" borderId="71" xfId="0" applyNumberFormat="1" applyBorder="1"/>
    <xf numFmtId="2" fontId="0" fillId="0" borderId="40" xfId="0" applyNumberFormat="1" applyBorder="1"/>
    <xf numFmtId="2" fontId="0" fillId="0" borderId="49" xfId="0" applyNumberFormat="1" applyBorder="1"/>
    <xf numFmtId="0" fontId="12" fillId="0" borderId="0" xfId="0" applyFont="1" applyAlignment="1">
      <alignment horizontal="center"/>
    </xf>
    <xf numFmtId="0" fontId="56" fillId="0" borderId="0" xfId="0" applyFont="1" applyAlignment="1">
      <alignment wrapText="1"/>
    </xf>
    <xf numFmtId="0" fontId="56" fillId="12" borderId="0" xfId="0" applyFont="1" applyFill="1"/>
    <xf numFmtId="164" fontId="21" fillId="9" borderId="0" xfId="1" applyFont="1" applyFill="1"/>
    <xf numFmtId="2" fontId="0" fillId="18" borderId="0" xfId="1" applyNumberFormat="1" applyFont="1" applyFill="1" applyAlignment="1">
      <alignment horizontal="right"/>
    </xf>
    <xf numFmtId="43" fontId="0" fillId="18" borderId="0" xfId="589" applyFont="1" applyFill="1" applyAlignment="1">
      <alignment horizontal="right"/>
    </xf>
    <xf numFmtId="0" fontId="5" fillId="0" borderId="63" xfId="0" applyFont="1" applyBorder="1" applyAlignment="1">
      <alignment horizontal="center"/>
    </xf>
    <xf numFmtId="2" fontId="0" fillId="0" borderId="63" xfId="0" applyNumberFormat="1" applyFont="1" applyBorder="1" applyAlignment="1">
      <alignment horizontal="center"/>
    </xf>
    <xf numFmtId="0" fontId="5" fillId="0" borderId="0" xfId="0" applyFont="1" applyAlignment="1">
      <alignment horizontal="center"/>
    </xf>
    <xf numFmtId="0" fontId="0" fillId="0" borderId="0" xfId="0" applyAlignment="1">
      <alignment horizontal="center"/>
    </xf>
    <xf numFmtId="0" fontId="5" fillId="0" borderId="0" xfId="0" applyFont="1" applyAlignment="1">
      <alignment horizontal="center" wrapText="1"/>
    </xf>
    <xf numFmtId="0" fontId="5" fillId="0" borderId="0" xfId="0" applyFont="1" applyAlignment="1">
      <alignment horizontal="center" vertical="center" wrapText="1"/>
    </xf>
    <xf numFmtId="0" fontId="0" fillId="0" borderId="0" xfId="0" applyFill="1" applyAlignment="1">
      <alignment horizontal="center"/>
    </xf>
    <xf numFmtId="0" fontId="5" fillId="0" borderId="0" xfId="0" applyFont="1" applyFill="1" applyAlignment="1">
      <alignment horizontal="center"/>
    </xf>
    <xf numFmtId="164" fontId="0" fillId="0" borderId="0" xfId="1" applyFont="1" applyAlignment="1">
      <alignment horizontal="center"/>
    </xf>
    <xf numFmtId="0" fontId="26" fillId="0" borderId="0" xfId="0" applyFont="1" applyAlignment="1">
      <alignment horizontal="center"/>
    </xf>
    <xf numFmtId="164" fontId="5" fillId="0" borderId="0" xfId="0" applyNumberFormat="1" applyFont="1" applyAlignment="1">
      <alignment horizontal="center"/>
    </xf>
    <xf numFmtId="0" fontId="0" fillId="2" borderId="0" xfId="0" applyFill="1" applyAlignment="1">
      <alignment horizontal="center" wrapText="1"/>
    </xf>
    <xf numFmtId="0" fontId="0" fillId="2" borderId="0" xfId="0" applyFill="1" applyAlignment="1">
      <alignment horizontal="center"/>
    </xf>
    <xf numFmtId="0" fontId="0" fillId="0" borderId="0" xfId="0" applyAlignment="1">
      <alignment horizontal="center" wrapText="1"/>
    </xf>
    <xf numFmtId="0" fontId="9" fillId="0" borderId="0" xfId="0" applyFont="1" applyAlignment="1">
      <alignment horizontal="center"/>
    </xf>
    <xf numFmtId="43" fontId="0" fillId="0" borderId="0" xfId="0" applyNumberFormat="1" applyAlignment="1">
      <alignment horizontal="center"/>
    </xf>
    <xf numFmtId="0" fontId="53" fillId="0" borderId="0" xfId="0" applyFont="1" applyAlignment="1">
      <alignment horizontal="center" vertical="center" wrapText="1"/>
    </xf>
    <xf numFmtId="0" fontId="22" fillId="0" borderId="0" xfId="0" applyFont="1" applyFill="1" applyBorder="1" applyAlignment="1">
      <alignment horizontal="center"/>
    </xf>
    <xf numFmtId="0" fontId="66" fillId="0" borderId="23" xfId="0" applyFont="1" applyBorder="1" applyAlignment="1">
      <alignment horizontal="center" vertical="center"/>
    </xf>
    <xf numFmtId="0" fontId="5" fillId="0" borderId="0" xfId="0" applyFont="1" applyAlignment="1">
      <alignment horizontal="center"/>
    </xf>
    <xf numFmtId="0" fontId="0" fillId="0" borderId="0" xfId="0" applyAlignment="1">
      <alignment horizontal="center"/>
    </xf>
    <xf numFmtId="43" fontId="0" fillId="0" borderId="0" xfId="589" applyFont="1" applyAlignment="1">
      <alignment horizontal="center"/>
    </xf>
    <xf numFmtId="43" fontId="5" fillId="0" borderId="0" xfId="589" applyFont="1" applyAlignment="1">
      <alignment horizontal="center"/>
    </xf>
    <xf numFmtId="0" fontId="5" fillId="0" borderId="0" xfId="0" applyFont="1" applyAlignment="1">
      <alignment horizontal="center" wrapText="1"/>
    </xf>
    <xf numFmtId="0" fontId="61" fillId="0" borderId="0" xfId="0" applyFont="1" applyAlignment="1">
      <alignment horizontal="center"/>
    </xf>
    <xf numFmtId="0" fontId="5" fillId="0" borderId="0" xfId="1" applyNumberFormat="1" applyFont="1" applyAlignment="1">
      <alignment horizontal="center" wrapText="1"/>
    </xf>
    <xf numFmtId="0" fontId="0" fillId="0" borderId="0" xfId="1" applyNumberFormat="1" applyFont="1" applyAlignment="1">
      <alignment horizontal="center"/>
    </xf>
    <xf numFmtId="0" fontId="60" fillId="0" borderId="0" xfId="0" applyFont="1" applyAlignment="1">
      <alignment horizontal="center" wrapText="1"/>
    </xf>
    <xf numFmtId="0" fontId="5" fillId="0" borderId="0" xfId="0" applyFont="1" applyAlignment="1">
      <alignment horizontal="center" vertical="center" wrapText="1"/>
    </xf>
    <xf numFmtId="0" fontId="26" fillId="0" borderId="22" xfId="0" applyFont="1" applyBorder="1" applyAlignment="1">
      <alignment horizontal="center" vertical="center"/>
    </xf>
    <xf numFmtId="0" fontId="26" fillId="0" borderId="23" xfId="0" applyFont="1" applyBorder="1" applyAlignment="1">
      <alignment horizontal="center" vertical="center"/>
    </xf>
    <xf numFmtId="0" fontId="26" fillId="0" borderId="24" xfId="0" applyFont="1" applyBorder="1" applyAlignment="1">
      <alignment horizontal="center" vertical="center"/>
    </xf>
    <xf numFmtId="0" fontId="26" fillId="0" borderId="25" xfId="0" applyFont="1" applyBorder="1" applyAlignment="1">
      <alignment horizontal="center" vertical="center"/>
    </xf>
    <xf numFmtId="0" fontId="26" fillId="0" borderId="0" xfId="0" applyFont="1" applyBorder="1" applyAlignment="1">
      <alignment horizontal="center" vertical="center"/>
    </xf>
    <xf numFmtId="0" fontId="26" fillId="0" borderId="26" xfId="0" applyFont="1" applyBorder="1" applyAlignment="1">
      <alignment horizontal="center" vertical="center"/>
    </xf>
    <xf numFmtId="0" fontId="26" fillId="0" borderId="27" xfId="0" applyFont="1" applyBorder="1" applyAlignment="1">
      <alignment horizontal="center" vertical="center"/>
    </xf>
    <xf numFmtId="0" fontId="26" fillId="0" borderId="28" xfId="0" applyFont="1" applyBorder="1" applyAlignment="1">
      <alignment horizontal="center" vertical="center"/>
    </xf>
    <xf numFmtId="0" fontId="26" fillId="0" borderId="29" xfId="0" applyFont="1" applyBorder="1" applyAlignment="1">
      <alignment horizontal="center" vertical="center"/>
    </xf>
    <xf numFmtId="0" fontId="5" fillId="0" borderId="0" xfId="0" applyFont="1" applyFill="1" applyAlignment="1">
      <alignment horizontal="center"/>
    </xf>
    <xf numFmtId="0" fontId="0" fillId="0" borderId="0" xfId="0" applyFill="1" applyAlignment="1">
      <alignment horizontal="center"/>
    </xf>
    <xf numFmtId="0" fontId="11" fillId="0" borderId="0" xfId="0" applyFont="1" applyAlignment="1">
      <alignment horizontal="center" vertical="center"/>
    </xf>
    <xf numFmtId="164" fontId="5" fillId="0" borderId="0" xfId="1" applyFont="1" applyAlignment="1">
      <alignment horizontal="center"/>
    </xf>
    <xf numFmtId="164" fontId="0" fillId="0" borderId="0" xfId="1" applyFont="1" applyAlignment="1">
      <alignment horizontal="center"/>
    </xf>
    <xf numFmtId="0" fontId="17" fillId="0" borderId="0" xfId="0" applyFont="1" applyAlignment="1">
      <alignment horizontal="center"/>
    </xf>
    <xf numFmtId="0" fontId="24" fillId="0" borderId="0" xfId="0" applyFont="1" applyAlignment="1">
      <alignment horizontal="center" vertical="center"/>
    </xf>
    <xf numFmtId="16" fontId="25" fillId="0" borderId="0" xfId="0" applyNumberFormat="1" applyFont="1" applyAlignment="1">
      <alignment horizontal="center" vertical="center"/>
    </xf>
    <xf numFmtId="0" fontId="0" fillId="2" borderId="0" xfId="0" applyFill="1" applyAlignment="1">
      <alignment horizontal="center" wrapText="1"/>
    </xf>
    <xf numFmtId="0" fontId="26" fillId="0" borderId="0" xfId="0" applyFont="1" applyAlignment="1">
      <alignment horizontal="center"/>
    </xf>
    <xf numFmtId="164" fontId="5" fillId="0" borderId="0" xfId="0" applyNumberFormat="1" applyFont="1" applyAlignment="1">
      <alignment horizontal="center"/>
    </xf>
    <xf numFmtId="0" fontId="0" fillId="2" borderId="0" xfId="0" applyFill="1" applyAlignment="1">
      <alignment horizontal="center"/>
    </xf>
    <xf numFmtId="0" fontId="0" fillId="0" borderId="0" xfId="0" applyAlignment="1">
      <alignment horizontal="center" wrapText="1"/>
    </xf>
    <xf numFmtId="0" fontId="26" fillId="0" borderId="0" xfId="0" applyFont="1" applyFill="1" applyAlignment="1">
      <alignment horizontal="center"/>
    </xf>
    <xf numFmtId="0" fontId="9" fillId="0" borderId="0" xfId="0" applyFont="1" applyAlignment="1">
      <alignment horizontal="center"/>
    </xf>
    <xf numFmtId="43" fontId="0" fillId="0" borderId="0" xfId="0" applyNumberFormat="1" applyAlignment="1">
      <alignment horizontal="center"/>
    </xf>
    <xf numFmtId="0" fontId="23" fillId="0" borderId="0" xfId="0" applyFont="1" applyAlignment="1">
      <alignment horizontal="center"/>
    </xf>
    <xf numFmtId="0" fontId="53" fillId="0" borderId="0" xfId="0" applyFont="1" applyAlignment="1">
      <alignment horizontal="center" vertical="center" wrapText="1"/>
    </xf>
    <xf numFmtId="0" fontId="57" fillId="0" borderId="0" xfId="0" applyFont="1" applyAlignment="1">
      <alignment horizontal="center"/>
    </xf>
    <xf numFmtId="0" fontId="62" fillId="0" borderId="0" xfId="0" applyFont="1" applyAlignment="1">
      <alignment horizontal="center"/>
    </xf>
    <xf numFmtId="0" fontId="22" fillId="0" borderId="0" xfId="0" applyFont="1" applyFill="1" applyBorder="1" applyAlignment="1">
      <alignment horizontal="center"/>
    </xf>
    <xf numFmtId="14" fontId="5" fillId="0" borderId="0" xfId="0" applyNumberFormat="1" applyFont="1" applyBorder="1" applyAlignment="1">
      <alignment horizontal="center"/>
    </xf>
    <xf numFmtId="0" fontId="66" fillId="0" borderId="30" xfId="0" applyFont="1" applyBorder="1" applyAlignment="1">
      <alignment horizontal="center" vertical="center"/>
    </xf>
    <xf numFmtId="0" fontId="66" fillId="0" borderId="31" xfId="0" applyFont="1" applyBorder="1" applyAlignment="1">
      <alignment horizontal="center" vertical="center"/>
    </xf>
    <xf numFmtId="0" fontId="66" fillId="0" borderId="23" xfId="0" applyFont="1" applyBorder="1" applyAlignment="1">
      <alignment horizontal="center" vertical="center"/>
    </xf>
    <xf numFmtId="0" fontId="21" fillId="0" borderId="30" xfId="0" applyFont="1" applyBorder="1" applyAlignment="1">
      <alignment horizontal="center" vertical="center"/>
    </xf>
    <xf numFmtId="0" fontId="21" fillId="0" borderId="31" xfId="0" applyFont="1" applyBorder="1" applyAlignment="1">
      <alignment horizontal="center" vertical="center"/>
    </xf>
    <xf numFmtId="0" fontId="21" fillId="0" borderId="24" xfId="0" applyFont="1" applyBorder="1" applyAlignment="1">
      <alignment horizontal="center" vertical="center"/>
    </xf>
    <xf numFmtId="0" fontId="1" fillId="0" borderId="0" xfId="0" applyFont="1"/>
    <xf numFmtId="0" fontId="1" fillId="0" borderId="57" xfId="0" applyFont="1" applyBorder="1" applyAlignment="1">
      <alignment horizontal="center" vertical="center"/>
    </xf>
    <xf numFmtId="0" fontId="1" fillId="0" borderId="3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1" fillId="0" borderId="32" xfId="0" applyFont="1" applyBorder="1" applyAlignment="1">
      <alignment horizontal="center" vertical="center"/>
    </xf>
    <xf numFmtId="0" fontId="1" fillId="0" borderId="52" xfId="0" applyFont="1" applyBorder="1" applyAlignment="1">
      <alignment horizontal="center" vertical="center"/>
    </xf>
    <xf numFmtId="0" fontId="1" fillId="0" borderId="33" xfId="0" applyFont="1" applyBorder="1" applyAlignment="1">
      <alignment horizontal="center" vertical="center"/>
    </xf>
    <xf numFmtId="0" fontId="1" fillId="0" borderId="30" xfId="0" applyFont="1" applyBorder="1" applyAlignment="1">
      <alignment horizontal="center" vertical="center"/>
    </xf>
    <xf numFmtId="2" fontId="1" fillId="0" borderId="60" xfId="0" applyNumberFormat="1" applyFont="1" applyBorder="1"/>
    <xf numFmtId="2" fontId="1" fillId="0" borderId="61" xfId="0" applyNumberFormat="1" applyFont="1" applyBorder="1"/>
    <xf numFmtId="2" fontId="1" fillId="0" borderId="62" xfId="0" applyNumberFormat="1" applyFont="1" applyBorder="1"/>
    <xf numFmtId="2" fontId="1" fillId="0" borderId="68" xfId="0" applyNumberFormat="1" applyFont="1" applyBorder="1"/>
    <xf numFmtId="2" fontId="1" fillId="0" borderId="44" xfId="0" applyNumberFormat="1" applyFont="1" applyBorder="1"/>
    <xf numFmtId="2" fontId="1" fillId="0" borderId="50" xfId="0" applyNumberFormat="1" applyFont="1" applyBorder="1"/>
    <xf numFmtId="2" fontId="1" fillId="0" borderId="42" xfId="0" applyNumberFormat="1" applyFont="1" applyBorder="1"/>
    <xf numFmtId="2" fontId="1" fillId="0" borderId="43" xfId="0" applyNumberFormat="1" applyFont="1" applyBorder="1"/>
    <xf numFmtId="2" fontId="1" fillId="0" borderId="41" xfId="0" applyNumberFormat="1" applyFont="1" applyBorder="1"/>
    <xf numFmtId="2" fontId="1" fillId="0" borderId="34" xfId="0" applyNumberFormat="1" applyFont="1" applyBorder="1"/>
    <xf numFmtId="43" fontId="1" fillId="0" borderId="0" xfId="0" applyNumberFormat="1" applyFont="1"/>
    <xf numFmtId="2" fontId="1" fillId="0" borderId="63" xfId="0" applyNumberFormat="1" applyFont="1" applyBorder="1"/>
    <xf numFmtId="2" fontId="1" fillId="0" borderId="35" xfId="0" applyNumberFormat="1" applyFont="1" applyBorder="1"/>
    <xf numFmtId="2" fontId="1" fillId="0" borderId="19" xfId="0" applyNumberFormat="1" applyFont="1" applyBorder="1"/>
    <xf numFmtId="2" fontId="1" fillId="0" borderId="53" xfId="0" applyNumberFormat="1" applyFont="1" applyBorder="1"/>
    <xf numFmtId="2" fontId="1" fillId="0" borderId="40" xfId="0" applyNumberFormat="1" applyFont="1" applyBorder="1"/>
    <xf numFmtId="2" fontId="1" fillId="0" borderId="54" xfId="0" applyNumberFormat="1" applyFont="1" applyBorder="1"/>
    <xf numFmtId="2" fontId="1" fillId="0" borderId="36" xfId="0" applyNumberFormat="1" applyFont="1" applyBorder="1"/>
    <xf numFmtId="2" fontId="1" fillId="0" borderId="47" xfId="0" applyNumberFormat="1" applyFont="1" applyBorder="1"/>
    <xf numFmtId="2" fontId="1" fillId="0" borderId="64" xfId="0" applyNumberFormat="1" applyFont="1" applyBorder="1"/>
    <xf numFmtId="2" fontId="1" fillId="0" borderId="48" xfId="0" applyNumberFormat="1" applyFont="1" applyBorder="1"/>
    <xf numFmtId="2" fontId="1" fillId="0" borderId="69" xfId="0" applyNumberFormat="1" applyFont="1" applyBorder="1"/>
    <xf numFmtId="2" fontId="1" fillId="0" borderId="49" xfId="0" applyNumberFormat="1" applyFont="1" applyBorder="1"/>
    <xf numFmtId="2" fontId="1" fillId="0" borderId="55" xfId="0" applyNumberFormat="1" applyFont="1" applyBorder="1"/>
    <xf numFmtId="2" fontId="1" fillId="0" borderId="51" xfId="0" applyNumberFormat="1" applyFont="1" applyBorder="1"/>
    <xf numFmtId="2" fontId="1" fillId="50" borderId="36" xfId="0" applyNumberFormat="1" applyFont="1" applyFill="1" applyBorder="1" applyAlignment="1"/>
    <xf numFmtId="2" fontId="1" fillId="50" borderId="40" xfId="0" applyNumberFormat="1" applyFont="1" applyFill="1" applyBorder="1" applyAlignment="1"/>
    <xf numFmtId="2" fontId="1" fillId="50" borderId="44" xfId="0" applyNumberFormat="1" applyFont="1" applyFill="1" applyBorder="1" applyAlignment="1"/>
    <xf numFmtId="2" fontId="1" fillId="50" borderId="35" xfId="0" applyNumberFormat="1" applyFont="1" applyFill="1" applyBorder="1" applyAlignment="1"/>
    <xf numFmtId="2" fontId="1" fillId="50" borderId="53" xfId="0" applyNumberFormat="1" applyFont="1" applyFill="1" applyBorder="1" applyAlignment="1"/>
    <xf numFmtId="2" fontId="1" fillId="0" borderId="65" xfId="0" applyNumberFormat="1" applyFont="1" applyBorder="1"/>
    <xf numFmtId="2" fontId="1" fillId="0" borderId="70" xfId="0" applyNumberFormat="1" applyFont="1" applyBorder="1"/>
    <xf numFmtId="2" fontId="1" fillId="0" borderId="66" xfId="0" applyNumberFormat="1" applyFont="1" applyBorder="1"/>
    <xf numFmtId="2" fontId="1" fillId="0" borderId="38" xfId="0" applyNumberFormat="1" applyFont="1" applyBorder="1"/>
    <xf numFmtId="2" fontId="1" fillId="0" borderId="37" xfId="0" applyNumberFormat="1" applyFont="1" applyBorder="1"/>
    <xf numFmtId="2" fontId="1" fillId="0" borderId="71" xfId="0" applyNumberFormat="1" applyFont="1" applyBorder="1"/>
    <xf numFmtId="2" fontId="1" fillId="0" borderId="56" xfId="0" applyNumberFormat="1" applyFont="1" applyBorder="1"/>
    <xf numFmtId="2" fontId="1" fillId="0" borderId="45" xfId="0" applyNumberFormat="1" applyFont="1" applyBorder="1"/>
    <xf numFmtId="2" fontId="1" fillId="0" borderId="39" xfId="0" applyNumberFormat="1" applyFont="1" applyBorder="1"/>
    <xf numFmtId="2" fontId="1" fillId="0" borderId="46" xfId="0" applyNumberFormat="1" applyFont="1" applyBorder="1"/>
    <xf numFmtId="2" fontId="1" fillId="0" borderId="67" xfId="0" applyNumberFormat="1" applyFont="1" applyBorder="1"/>
    <xf numFmtId="2" fontId="1" fillId="0" borderId="33" xfId="0" applyNumberFormat="1" applyFont="1" applyBorder="1"/>
  </cellXfs>
  <cellStyles count="700">
    <cellStyle name="20% - Énfasis1 2" xfId="16" xr:uid="{5A045F88-93A3-490D-98DC-C4515429B40C}"/>
    <cellStyle name="20% - Énfasis1 2 10" xfId="17" xr:uid="{29563604-E3B1-4E8E-A4B0-CB542400C941}"/>
    <cellStyle name="20% - Énfasis1 2 11" xfId="18" xr:uid="{CCD2C50B-9DC0-43E5-9BC5-23059C5BCE01}"/>
    <cellStyle name="20% - Énfasis1 2 12" xfId="19" xr:uid="{2A129AEE-4C45-4E1A-AACD-D703BA01949A}"/>
    <cellStyle name="20% - Énfasis1 2 2" xfId="20" xr:uid="{13099115-15C9-46A4-B836-47E21F87913F}"/>
    <cellStyle name="20% - Énfasis1 2 3" xfId="21" xr:uid="{35BF7001-D46A-4151-80AE-2E06D51BDC24}"/>
    <cellStyle name="20% - Énfasis1 2 4" xfId="22" xr:uid="{508EB9A5-B0FA-47F9-B0B6-80A0618CF55D}"/>
    <cellStyle name="20% - Énfasis1 2 5" xfId="23" xr:uid="{DED7701B-FAF8-45D8-BE93-C313C4D31712}"/>
    <cellStyle name="20% - Énfasis1 2 6" xfId="24" xr:uid="{257224B9-DFAD-466C-ADE9-999EE4F2FBF0}"/>
    <cellStyle name="20% - Énfasis1 2 7" xfId="25" xr:uid="{26F723CB-76DB-4277-A031-E51FBB9461CF}"/>
    <cellStyle name="20% - Énfasis1 2 8" xfId="26" xr:uid="{CBD89749-840B-4D06-A184-4C8AE6043643}"/>
    <cellStyle name="20% - Énfasis1 2 9" xfId="27" xr:uid="{09D7B41E-D9E9-4A76-9027-A8F76C14AB78}"/>
    <cellStyle name="20% - Énfasis2 2" xfId="28" xr:uid="{2BD3313C-980D-49E8-9180-101BF83F3588}"/>
    <cellStyle name="20% - Énfasis2 2 10" xfId="29" xr:uid="{0782717D-F888-4A9B-B859-2B4521E2E494}"/>
    <cellStyle name="20% - Énfasis2 2 11" xfId="30" xr:uid="{0D3D4CC7-EC2E-4701-8DB0-2D5CE79FC024}"/>
    <cellStyle name="20% - Énfasis2 2 12" xfId="31" xr:uid="{257F5C44-25F9-4003-B03C-8DE67FF234CB}"/>
    <cellStyle name="20% - Énfasis2 2 2" xfId="32" xr:uid="{2B6C5BC4-0B8A-433C-8FD6-81DB5599D4C8}"/>
    <cellStyle name="20% - Énfasis2 2 3" xfId="33" xr:uid="{2FBD4BC0-6181-46D9-BED8-A7E1F9ACA81D}"/>
    <cellStyle name="20% - Énfasis2 2 4" xfId="34" xr:uid="{B4EA2DC9-7F6F-4852-B188-8ACA82A5837F}"/>
    <cellStyle name="20% - Énfasis2 2 5" xfId="35" xr:uid="{B998BF27-EEBA-48E7-A001-939EB7CFEF46}"/>
    <cellStyle name="20% - Énfasis2 2 6" xfId="36" xr:uid="{E2C0A276-86B9-42F2-9B90-7147804C36C2}"/>
    <cellStyle name="20% - Énfasis2 2 7" xfId="37" xr:uid="{B3102461-99A5-451F-B7AE-BF1DE7FF1F92}"/>
    <cellStyle name="20% - Énfasis2 2 8" xfId="38" xr:uid="{6D54F038-E54F-43F9-9C19-F7FB6F8BD9E7}"/>
    <cellStyle name="20% - Énfasis2 2 9" xfId="39" xr:uid="{39F9A3E6-2146-473A-B279-AB9C1B8EDF42}"/>
    <cellStyle name="20% - Énfasis3 2" xfId="40" xr:uid="{B1BE1DEE-8F8C-4E4A-9CF0-9B8A2FBABA0F}"/>
    <cellStyle name="20% - Énfasis3 2 10" xfId="41" xr:uid="{E48B25B8-FA51-4A5F-9FBA-8407BD3B3379}"/>
    <cellStyle name="20% - Énfasis3 2 11" xfId="42" xr:uid="{C851CB47-580E-45F6-A0B1-EC7EC6B21EDA}"/>
    <cellStyle name="20% - Énfasis3 2 12" xfId="43" xr:uid="{595D8932-7DEB-49AE-A0A7-E7CF0EECFC0E}"/>
    <cellStyle name="20% - Énfasis3 2 2" xfId="44" xr:uid="{B0363500-1256-4F99-A3D8-DB1051D020F2}"/>
    <cellStyle name="20% - Énfasis3 2 3" xfId="45" xr:uid="{C49FEC2A-4F10-4F29-BD53-73A01859A209}"/>
    <cellStyle name="20% - Énfasis3 2 4" xfId="46" xr:uid="{CEA54740-CE89-46EC-8DDA-08FE8011E2D2}"/>
    <cellStyle name="20% - Énfasis3 2 5" xfId="47" xr:uid="{5C7D2983-7141-4470-92D5-6744C0F12BD6}"/>
    <cellStyle name="20% - Énfasis3 2 6" xfId="48" xr:uid="{22433D22-324C-468E-B27C-AED8F4045B17}"/>
    <cellStyle name="20% - Énfasis3 2 7" xfId="49" xr:uid="{C6CFD361-D8BB-418A-8938-9B3A3F0B6C81}"/>
    <cellStyle name="20% - Énfasis3 2 8" xfId="50" xr:uid="{FDF5115B-30EA-416E-B665-569E8EDAEA17}"/>
    <cellStyle name="20% - Énfasis3 2 9" xfId="51" xr:uid="{564119DE-E6CD-483B-B3FF-C4013495BA7F}"/>
    <cellStyle name="20% - Énfasis4 2" xfId="52" xr:uid="{FF313BE4-A33D-4102-BE45-8117A58D5676}"/>
    <cellStyle name="20% - Énfasis4 2 10" xfId="53" xr:uid="{20992780-3A8C-4E22-887A-A60616957DDA}"/>
    <cellStyle name="20% - Énfasis4 2 11" xfId="54" xr:uid="{1C59707B-5D83-4CDF-AF5D-554A8ECFD0FB}"/>
    <cellStyle name="20% - Énfasis4 2 12" xfId="55" xr:uid="{F968DE6E-F907-4821-A8A1-983AD2189A76}"/>
    <cellStyle name="20% - Énfasis4 2 2" xfId="56" xr:uid="{E587FCFC-D87B-4BB9-8213-F571CEAA76D8}"/>
    <cellStyle name="20% - Énfasis4 2 3" xfId="57" xr:uid="{A4D960BC-BA72-4F73-968F-AAEE29B5D2EA}"/>
    <cellStyle name="20% - Énfasis4 2 4" xfId="58" xr:uid="{08969DA5-A010-49A7-8513-4317CE662EE7}"/>
    <cellStyle name="20% - Énfasis4 2 5" xfId="59" xr:uid="{01EA6ECE-764E-4EE7-A9B4-1C329FC3DC4F}"/>
    <cellStyle name="20% - Énfasis4 2 6" xfId="60" xr:uid="{DC83CF34-323B-45FE-86BD-D26FFAE3DC61}"/>
    <cellStyle name="20% - Énfasis4 2 7" xfId="61" xr:uid="{7BB9932C-06A2-49C6-987A-A1D48DC938A8}"/>
    <cellStyle name="20% - Énfasis4 2 8" xfId="62" xr:uid="{9B181E97-2627-48A7-9420-91153D3FAC36}"/>
    <cellStyle name="20% - Énfasis4 2 9" xfId="63" xr:uid="{93B1B4F1-1CA6-4221-8155-86C88042F24E}"/>
    <cellStyle name="20% - Énfasis5 2" xfId="64" xr:uid="{89540B35-D98C-48F2-978D-3C0F1BA1C0E1}"/>
    <cellStyle name="20% - Énfasis5 2 10" xfId="65" xr:uid="{B616B441-3291-4130-B6F3-3091030D4F94}"/>
    <cellStyle name="20% - Énfasis5 2 11" xfId="66" xr:uid="{F8B98805-8223-4599-BE67-5B45F0BAC893}"/>
    <cellStyle name="20% - Énfasis5 2 12" xfId="67" xr:uid="{CB61A042-BB81-4DE7-8658-A5F034D0045F}"/>
    <cellStyle name="20% - Énfasis5 2 2" xfId="68" xr:uid="{ECE3C3EB-7ACD-4CE1-94E0-B6BDD6C07F52}"/>
    <cellStyle name="20% - Énfasis5 2 3" xfId="69" xr:uid="{7EB2D326-FC33-4CCA-9758-EA42083C9E81}"/>
    <cellStyle name="20% - Énfasis5 2 4" xfId="70" xr:uid="{CD58F1F9-0BFF-49C0-B689-7D94474AB520}"/>
    <cellStyle name="20% - Énfasis5 2 5" xfId="71" xr:uid="{321311F5-CC63-421C-AEEE-1073FE7418A7}"/>
    <cellStyle name="20% - Énfasis5 2 6" xfId="72" xr:uid="{417AD7E2-AE8B-461E-9B86-52BB4C9E976F}"/>
    <cellStyle name="20% - Énfasis5 2 7" xfId="73" xr:uid="{E77CFDB6-99A3-4FCD-869B-5DA79B4FC2F8}"/>
    <cellStyle name="20% - Énfasis5 2 8" xfId="74" xr:uid="{BD3A6491-F7B4-48D2-AE96-858F38F21B67}"/>
    <cellStyle name="20% - Énfasis5 2 9" xfId="75" xr:uid="{34A49EF4-6AFB-4282-B4E9-C18EDA56F5A1}"/>
    <cellStyle name="20% - Énfasis6 2" xfId="76" xr:uid="{7C32F4B1-D3B9-42C9-8B14-415616C52983}"/>
    <cellStyle name="20% - Énfasis6 2 10" xfId="77" xr:uid="{F4052433-8983-4910-9669-30D13E1AB5AA}"/>
    <cellStyle name="20% - Énfasis6 2 11" xfId="78" xr:uid="{D2B5D366-84B9-4F7A-989C-97BE3105838E}"/>
    <cellStyle name="20% - Énfasis6 2 12" xfId="79" xr:uid="{C55C9C56-E665-42C2-BB92-6881C521CB9F}"/>
    <cellStyle name="20% - Énfasis6 2 2" xfId="80" xr:uid="{25063DE0-7C40-4532-9BF4-1C859EF2F9FA}"/>
    <cellStyle name="20% - Énfasis6 2 3" xfId="81" xr:uid="{3B2F623B-D558-4030-BB89-69558945CF67}"/>
    <cellStyle name="20% - Énfasis6 2 4" xfId="82" xr:uid="{1AE9EC9E-ADAC-4683-899C-A6964F29B7ED}"/>
    <cellStyle name="20% - Énfasis6 2 5" xfId="83" xr:uid="{601C4F04-1FD5-43E5-9031-C102B463BC08}"/>
    <cellStyle name="20% - Énfasis6 2 6" xfId="84" xr:uid="{8C58CA15-A166-4053-9EDE-17AF94F2D25F}"/>
    <cellStyle name="20% - Énfasis6 2 7" xfId="85" xr:uid="{BE113CCF-0669-41C5-A1CD-319EC8FFF7FF}"/>
    <cellStyle name="20% - Énfasis6 2 8" xfId="86" xr:uid="{81093052-1BE2-422B-9207-9212C8651D48}"/>
    <cellStyle name="20% - Énfasis6 2 9" xfId="87" xr:uid="{12838698-85AC-4803-BD98-DA0C4E5D6E24}"/>
    <cellStyle name="40% - Énfasis1 2" xfId="88" xr:uid="{2D51ADE7-9A75-418F-A727-1D118DDD48C9}"/>
    <cellStyle name="40% - Énfasis1 2 10" xfId="89" xr:uid="{C10917AC-5E1A-44B5-A38E-67E1E5EBCEE5}"/>
    <cellStyle name="40% - Énfasis1 2 11" xfId="90" xr:uid="{06AF2B09-0291-40D2-9DC3-7A69461E93B6}"/>
    <cellStyle name="40% - Énfasis1 2 12" xfId="91" xr:uid="{E2AD4164-7430-4507-A32E-5A39A22E6CF9}"/>
    <cellStyle name="40% - Énfasis1 2 2" xfId="92" xr:uid="{AF27A556-91C6-4E72-AEE5-25739EF863B8}"/>
    <cellStyle name="40% - Énfasis1 2 3" xfId="93" xr:uid="{F5F039AC-59BC-4567-822B-8DE4535ACC78}"/>
    <cellStyle name="40% - Énfasis1 2 4" xfId="94" xr:uid="{78899210-6B94-4CE5-A4D7-FE19DED47E01}"/>
    <cellStyle name="40% - Énfasis1 2 5" xfId="95" xr:uid="{A5E8889D-9813-4921-B500-4E8F9EEFC60C}"/>
    <cellStyle name="40% - Énfasis1 2 6" xfId="96" xr:uid="{904F6368-60AA-4DE4-922D-CA08960C6FFA}"/>
    <cellStyle name="40% - Énfasis1 2 7" xfId="97" xr:uid="{32520FAC-C6DE-4885-8FA4-F970152A39E3}"/>
    <cellStyle name="40% - Énfasis1 2 8" xfId="98" xr:uid="{B3E2F3AF-8D70-4909-8715-ADE7B760776C}"/>
    <cellStyle name="40% - Énfasis1 2 9" xfId="99" xr:uid="{1A8B3543-47D8-47B1-A4EF-54BB02ABD2F9}"/>
    <cellStyle name="40% - Énfasis2 2" xfId="100" xr:uid="{69547F01-FFC6-494B-8495-6EB666EBB844}"/>
    <cellStyle name="40% - Énfasis2 2 10" xfId="101" xr:uid="{AED8FEBA-0992-4A5C-A931-BB29D9A1C433}"/>
    <cellStyle name="40% - Énfasis2 2 11" xfId="102" xr:uid="{7954270C-BDD0-4DBE-952C-76F0C5473CE8}"/>
    <cellStyle name="40% - Énfasis2 2 12" xfId="103" xr:uid="{0C83F9AD-F8D6-4DB6-B1D2-BE48B1BD9C3B}"/>
    <cellStyle name="40% - Énfasis2 2 2" xfId="104" xr:uid="{1CEE1306-CB70-4514-94BA-AE00E3365D80}"/>
    <cellStyle name="40% - Énfasis2 2 3" xfId="105" xr:uid="{F117A349-D8A4-4166-A103-6200385EC4B2}"/>
    <cellStyle name="40% - Énfasis2 2 4" xfId="106" xr:uid="{3FDA5052-D61D-4FCC-A55F-4D48B947AA8F}"/>
    <cellStyle name="40% - Énfasis2 2 5" xfId="107" xr:uid="{83A0D28A-1AC4-4188-8926-35EFF668D073}"/>
    <cellStyle name="40% - Énfasis2 2 6" xfId="108" xr:uid="{2CE19BD4-D41E-455C-8F8E-95BE855C19A5}"/>
    <cellStyle name="40% - Énfasis2 2 7" xfId="109" xr:uid="{85DCB25B-CD84-43D3-B68B-EC24684AFF15}"/>
    <cellStyle name="40% - Énfasis2 2 8" xfId="110" xr:uid="{C56C78BF-3477-4BD8-B5F5-19553DDA6DB5}"/>
    <cellStyle name="40% - Énfasis2 2 9" xfId="111" xr:uid="{19E37307-1DA9-4F42-9670-8FEBE8804C87}"/>
    <cellStyle name="40% - Énfasis3 2" xfId="112" xr:uid="{280095A7-4703-40B7-82C5-36D336D0C8CD}"/>
    <cellStyle name="40% - Énfasis3 2 10" xfId="113" xr:uid="{AECABD4E-84E9-41A9-ADC4-CE7E9E8310B5}"/>
    <cellStyle name="40% - Énfasis3 2 11" xfId="114" xr:uid="{6CBF9EDF-C745-46C9-B2AD-CC7709D89F8D}"/>
    <cellStyle name="40% - Énfasis3 2 12" xfId="115" xr:uid="{C4E1497F-3756-43DC-9E8A-6051E855F0F2}"/>
    <cellStyle name="40% - Énfasis3 2 2" xfId="116" xr:uid="{42BCA4C6-18A1-4A9A-89C8-5F195D7857E8}"/>
    <cellStyle name="40% - Énfasis3 2 3" xfId="117" xr:uid="{930115CC-C7C8-4772-AEC1-B6A72DF135BC}"/>
    <cellStyle name="40% - Énfasis3 2 4" xfId="118" xr:uid="{7C5332B5-98C8-496A-B606-97E787234E43}"/>
    <cellStyle name="40% - Énfasis3 2 5" xfId="119" xr:uid="{94CF35A1-1CC4-4533-8B59-036FDE36D1F8}"/>
    <cellStyle name="40% - Énfasis3 2 6" xfId="120" xr:uid="{356DBDC1-3C8E-4AA5-922A-57174CC635CE}"/>
    <cellStyle name="40% - Énfasis3 2 7" xfId="121" xr:uid="{4288F5CF-C9FA-4A82-BD2A-1DEE2698824B}"/>
    <cellStyle name="40% - Énfasis3 2 8" xfId="122" xr:uid="{8A338220-D279-40DB-9370-14AD3B3F0C05}"/>
    <cellStyle name="40% - Énfasis3 2 9" xfId="123" xr:uid="{9CF564A6-D64B-4165-96BC-4B4E52C9F15F}"/>
    <cellStyle name="40% - Énfasis4 2" xfId="124" xr:uid="{C5B74BBB-EAC8-40AE-B9EB-83B4A39D21B4}"/>
    <cellStyle name="40% - Énfasis4 2 10" xfId="125" xr:uid="{B447ADF9-AF87-45A7-928B-81D58E5BE655}"/>
    <cellStyle name="40% - Énfasis4 2 11" xfId="126" xr:uid="{0C080101-A6F4-4C8E-B2F6-C26007A42085}"/>
    <cellStyle name="40% - Énfasis4 2 12" xfId="127" xr:uid="{F7C47D47-1D11-4DFA-90D9-804A07BBCFB2}"/>
    <cellStyle name="40% - Énfasis4 2 2" xfId="128" xr:uid="{B36831CF-62EF-4377-A6FF-82836BA93EFA}"/>
    <cellStyle name="40% - Énfasis4 2 3" xfId="129" xr:uid="{AF15F477-7F2D-43F2-8872-537301328B90}"/>
    <cellStyle name="40% - Énfasis4 2 4" xfId="130" xr:uid="{1816EE2F-5D42-4CCD-9D5B-BD248A41361B}"/>
    <cellStyle name="40% - Énfasis4 2 5" xfId="131" xr:uid="{430BA657-9FF5-43D3-8861-2B473FB88C48}"/>
    <cellStyle name="40% - Énfasis4 2 6" xfId="132" xr:uid="{28C71623-07EC-4840-A05A-DC3B6B957267}"/>
    <cellStyle name="40% - Énfasis4 2 7" xfId="133" xr:uid="{58F3A9D4-DD7F-483F-964F-FBBE86C8AD39}"/>
    <cellStyle name="40% - Énfasis4 2 8" xfId="134" xr:uid="{1C189224-E179-4A1A-812B-EB437C4C526A}"/>
    <cellStyle name="40% - Énfasis4 2 9" xfId="135" xr:uid="{AB25DE7B-72BB-4492-80AC-0D7794E1F4F5}"/>
    <cellStyle name="40% - Énfasis5 2" xfId="136" xr:uid="{972C80E6-6C30-4B64-A230-A07CD47195DF}"/>
    <cellStyle name="40% - Énfasis5 2 10" xfId="137" xr:uid="{02365A3D-DF07-43DF-A72C-BC1FD1BD2852}"/>
    <cellStyle name="40% - Énfasis5 2 11" xfId="138" xr:uid="{A5986811-5C5B-4237-A1C2-E00F2E662789}"/>
    <cellStyle name="40% - Énfasis5 2 12" xfId="139" xr:uid="{80D881A9-2447-4193-A263-8D59A6AE0E49}"/>
    <cellStyle name="40% - Énfasis5 2 2" xfId="140" xr:uid="{408CE982-A637-4E64-9B65-2D506800D3D1}"/>
    <cellStyle name="40% - Énfasis5 2 3" xfId="141" xr:uid="{559128E1-25DD-4F29-AA36-E34FBDB6182E}"/>
    <cellStyle name="40% - Énfasis5 2 4" xfId="142" xr:uid="{2DE838BE-733E-41DF-AF4C-B387D0881689}"/>
    <cellStyle name="40% - Énfasis5 2 5" xfId="143" xr:uid="{6A8BA4DE-D83F-49F0-8E3C-67F955943DB5}"/>
    <cellStyle name="40% - Énfasis5 2 6" xfId="144" xr:uid="{2350FC9D-E313-4A3F-BDF2-F37A8A195674}"/>
    <cellStyle name="40% - Énfasis5 2 7" xfId="145" xr:uid="{38B4CFA4-2C35-4764-A949-E70861739ED0}"/>
    <cellStyle name="40% - Énfasis5 2 8" xfId="146" xr:uid="{9AB26F75-5B53-4C86-987B-C4C085CFD1AD}"/>
    <cellStyle name="40% - Énfasis5 2 9" xfId="147" xr:uid="{A81EECF2-D32F-4B22-AAAB-509DD8A283E5}"/>
    <cellStyle name="40% - Énfasis6 2" xfId="148" xr:uid="{DA920AA3-21B0-4E0C-8115-2F63E510E7AB}"/>
    <cellStyle name="40% - Énfasis6 2 10" xfId="149" xr:uid="{01E89ED7-B7D9-4A87-93ED-2B54282AFF47}"/>
    <cellStyle name="40% - Énfasis6 2 11" xfId="150" xr:uid="{CF7F2487-2A51-4BD6-8E69-FDA80A906607}"/>
    <cellStyle name="40% - Énfasis6 2 12" xfId="151" xr:uid="{429B6465-36FF-42EC-9825-BCF58C4E794C}"/>
    <cellStyle name="40% - Énfasis6 2 2" xfId="152" xr:uid="{B08FE2B5-0841-4639-8DCA-89A4BDA8AA26}"/>
    <cellStyle name="40% - Énfasis6 2 3" xfId="153" xr:uid="{F8D59A67-B6DF-4F20-ADD5-42FE314C85BE}"/>
    <cellStyle name="40% - Énfasis6 2 4" xfId="154" xr:uid="{9B72ADA2-40F0-425C-A362-484D2AAE7CD8}"/>
    <cellStyle name="40% - Énfasis6 2 5" xfId="155" xr:uid="{8AB94C71-593A-4AA3-B925-A01262E338B8}"/>
    <cellStyle name="40% - Énfasis6 2 6" xfId="156" xr:uid="{DDDCDE1B-E342-4A36-845F-2D532BBBB0C1}"/>
    <cellStyle name="40% - Énfasis6 2 7" xfId="157" xr:uid="{A7E01B5D-C017-4148-BA63-D38CD0596172}"/>
    <cellStyle name="40% - Énfasis6 2 8" xfId="158" xr:uid="{B7216FF4-7D8E-4FC6-9938-F7207D530DE4}"/>
    <cellStyle name="40% - Énfasis6 2 9" xfId="159" xr:uid="{AAFE699F-685F-44C5-A8ED-085B250761A6}"/>
    <cellStyle name="60% - Énfasis1 2" xfId="160" xr:uid="{4F9C2C03-9828-4F78-BEDB-478377EF359A}"/>
    <cellStyle name="60% - Énfasis1 2 10" xfId="161" xr:uid="{8BC75E70-3162-43A0-81F5-0435B3ECEA9B}"/>
    <cellStyle name="60% - Énfasis1 2 11" xfId="162" xr:uid="{6EC27259-B579-419B-B1FD-901961D2C556}"/>
    <cellStyle name="60% - Énfasis1 2 12" xfId="163" xr:uid="{7F04BDEE-7148-4BBB-A793-13B84428CF86}"/>
    <cellStyle name="60% - Énfasis1 2 2" xfId="164" xr:uid="{F8A4B333-1900-414F-8919-FA989E23A3C4}"/>
    <cellStyle name="60% - Énfasis1 2 3" xfId="165" xr:uid="{D2A349A3-E824-4EFD-B568-1927C5EDEB5C}"/>
    <cellStyle name="60% - Énfasis1 2 4" xfId="166" xr:uid="{0290A8F2-48D5-4529-AA96-EEA7CE79C5AB}"/>
    <cellStyle name="60% - Énfasis1 2 5" xfId="167" xr:uid="{D97CAE82-6C49-4D0F-A37D-B8299CD87967}"/>
    <cellStyle name="60% - Énfasis1 2 6" xfId="168" xr:uid="{26E04BD2-56B0-48A0-963D-D43B8E96BF23}"/>
    <cellStyle name="60% - Énfasis1 2 7" xfId="169" xr:uid="{4B711F0C-C50F-4ADD-8DF2-23DA7D0DF942}"/>
    <cellStyle name="60% - Énfasis1 2 8" xfId="170" xr:uid="{BB388887-2293-4ACD-AD93-58CE25615AD9}"/>
    <cellStyle name="60% - Énfasis1 2 9" xfId="171" xr:uid="{F7F7FB66-1FD5-4CF4-BDBE-9DFDA812A496}"/>
    <cellStyle name="60% - Énfasis2 2" xfId="172" xr:uid="{11BA1422-6C87-471F-864C-71E009577DB8}"/>
    <cellStyle name="60% - Énfasis2 2 10" xfId="173" xr:uid="{FB73BCAF-8A01-4C4F-AF84-B97E20D0A3F6}"/>
    <cellStyle name="60% - Énfasis2 2 11" xfId="174" xr:uid="{F4EB4F0B-ACF2-47AA-B98D-9EDBE9E38332}"/>
    <cellStyle name="60% - Énfasis2 2 12" xfId="175" xr:uid="{DE6160D8-BC02-4581-89F1-AC7F341A8603}"/>
    <cellStyle name="60% - Énfasis2 2 2" xfId="176" xr:uid="{263A496D-4FBD-4209-8DD7-ED2D12FAA291}"/>
    <cellStyle name="60% - Énfasis2 2 3" xfId="177" xr:uid="{E9DBD26A-07D5-439E-B6D7-9845ECD2657A}"/>
    <cellStyle name="60% - Énfasis2 2 4" xfId="178" xr:uid="{05762DF3-1DD7-4013-AC7E-99978AC1DE78}"/>
    <cellStyle name="60% - Énfasis2 2 5" xfId="179" xr:uid="{D8CCCBBF-10BE-4C56-B6CC-7257EB1A0190}"/>
    <cellStyle name="60% - Énfasis2 2 6" xfId="180" xr:uid="{E71AC1DF-C954-41A8-AA9E-ADDF9AB591A1}"/>
    <cellStyle name="60% - Énfasis2 2 7" xfId="181" xr:uid="{ED5A8007-5C25-498C-BDFF-0E2E56E1CB38}"/>
    <cellStyle name="60% - Énfasis2 2 8" xfId="182" xr:uid="{11F68243-DD2E-498C-A853-C35B428AD666}"/>
    <cellStyle name="60% - Énfasis2 2 9" xfId="183" xr:uid="{B812FEA2-EFBD-459D-BA7F-A01D30BC27BF}"/>
    <cellStyle name="60% - Énfasis3 2" xfId="184" xr:uid="{75DD78B8-F5C9-4235-90C7-2A94215B6B40}"/>
    <cellStyle name="60% - Énfasis3 2 10" xfId="185" xr:uid="{7871D1D0-CF23-43C6-BD82-A5281F1396FA}"/>
    <cellStyle name="60% - Énfasis3 2 11" xfId="186" xr:uid="{E471EE1F-17BD-452B-8F64-4F01216CD3CC}"/>
    <cellStyle name="60% - Énfasis3 2 12" xfId="187" xr:uid="{E6403E73-4868-4B86-B5C5-D03E0C317D13}"/>
    <cellStyle name="60% - Énfasis3 2 2" xfId="188" xr:uid="{5EA8B715-F10C-41BC-A335-7C2651F5DEF1}"/>
    <cellStyle name="60% - Énfasis3 2 3" xfId="189" xr:uid="{43F28B29-68B6-4FFC-94CC-6375EE71B2F9}"/>
    <cellStyle name="60% - Énfasis3 2 4" xfId="190" xr:uid="{714DFC17-A1FF-42B6-AD7B-FB52C337D548}"/>
    <cellStyle name="60% - Énfasis3 2 5" xfId="191" xr:uid="{AC71E9CC-7EA2-431A-98BE-2603E08EF173}"/>
    <cellStyle name="60% - Énfasis3 2 6" xfId="192" xr:uid="{9B8E853E-BB86-48CF-9E24-A31A921CEDF6}"/>
    <cellStyle name="60% - Énfasis3 2 7" xfId="193" xr:uid="{44E7E918-CF41-471D-B8B3-FD2AC554CF0E}"/>
    <cellStyle name="60% - Énfasis3 2 8" xfId="194" xr:uid="{00D357F2-EDEF-46BD-9A1D-F98EDD16FC7C}"/>
    <cellStyle name="60% - Énfasis3 2 9" xfId="195" xr:uid="{C6079A52-57AD-4AE7-8835-A48485A015D3}"/>
    <cellStyle name="60% - Énfasis4 2" xfId="196" xr:uid="{908633AD-E83D-4985-941B-526D4FEF940B}"/>
    <cellStyle name="60% - Énfasis4 2 10" xfId="197" xr:uid="{DE45DB66-B548-401E-B6DE-4E4E3565A7EB}"/>
    <cellStyle name="60% - Énfasis4 2 11" xfId="198" xr:uid="{1D3A2174-BB73-4D0B-99AB-A1773C388E98}"/>
    <cellStyle name="60% - Énfasis4 2 12" xfId="199" xr:uid="{18248F16-41C0-4A71-9C27-078CC7B6EE2C}"/>
    <cellStyle name="60% - Énfasis4 2 2" xfId="200" xr:uid="{6695B64E-CBEF-41C6-AC15-CD6C9E5DE241}"/>
    <cellStyle name="60% - Énfasis4 2 3" xfId="201" xr:uid="{56968AF9-6AE5-4D7C-8F6D-190F97A93294}"/>
    <cellStyle name="60% - Énfasis4 2 4" xfId="202" xr:uid="{9821C5FD-F531-4A8C-A82A-8AB3C2383C45}"/>
    <cellStyle name="60% - Énfasis4 2 5" xfId="203" xr:uid="{14B27F58-B14F-4E21-9A1D-1F3AA454CB42}"/>
    <cellStyle name="60% - Énfasis4 2 6" xfId="204" xr:uid="{D1327A3F-AC85-4177-BEA0-FD643D7EFF15}"/>
    <cellStyle name="60% - Énfasis4 2 7" xfId="205" xr:uid="{77BC26E4-8C2F-4428-9D9B-ED5BA810C596}"/>
    <cellStyle name="60% - Énfasis4 2 8" xfId="206" xr:uid="{FB5C115C-6A3A-459E-B4C4-A6158F560E65}"/>
    <cellStyle name="60% - Énfasis4 2 9" xfId="207" xr:uid="{C296CBC6-E350-4212-A1DC-90C3968FC320}"/>
    <cellStyle name="60% - Énfasis5 2" xfId="208" xr:uid="{A6B42155-EADE-431E-89D9-B211D0E86304}"/>
    <cellStyle name="60% - Énfasis5 2 10" xfId="209" xr:uid="{47521EC9-FEF0-4A1F-AF9D-C5FF8E465A89}"/>
    <cellStyle name="60% - Énfasis5 2 11" xfId="210" xr:uid="{5AB3F876-8941-4033-9046-D2AF723A2E91}"/>
    <cellStyle name="60% - Énfasis5 2 12" xfId="211" xr:uid="{F56D198A-10DA-4482-A46F-9C654D046806}"/>
    <cellStyle name="60% - Énfasis5 2 2" xfId="212" xr:uid="{EAA2357B-38A3-417D-9398-09B18776C7CF}"/>
    <cellStyle name="60% - Énfasis5 2 3" xfId="213" xr:uid="{9C6BAC9F-921D-442D-B0B0-C0504F6ED49E}"/>
    <cellStyle name="60% - Énfasis5 2 4" xfId="214" xr:uid="{950007DD-1F59-4816-9900-C129D76AD145}"/>
    <cellStyle name="60% - Énfasis5 2 5" xfId="215" xr:uid="{BD11C1AE-0FDF-41E0-83EE-F9644E7EB66D}"/>
    <cellStyle name="60% - Énfasis5 2 6" xfId="216" xr:uid="{9F0BD7CD-8465-470E-B74C-9F41F665BAD0}"/>
    <cellStyle name="60% - Énfasis5 2 7" xfId="217" xr:uid="{2927FF8F-015F-4622-9F0A-E1B1C8F5DDD2}"/>
    <cellStyle name="60% - Énfasis5 2 8" xfId="218" xr:uid="{0568FCD9-7ABE-4E17-AE56-4D66C4836933}"/>
    <cellStyle name="60% - Énfasis5 2 9" xfId="219" xr:uid="{EBCED3C9-B890-491B-BD71-2E74693A592D}"/>
    <cellStyle name="60% - Énfasis6 2" xfId="220" xr:uid="{8E515D20-D254-4E8F-90C7-C3456F0CECFE}"/>
    <cellStyle name="60% - Énfasis6 2 10" xfId="221" xr:uid="{C070180E-A53C-45EE-8DAC-9DAF58F0D1D4}"/>
    <cellStyle name="60% - Énfasis6 2 11" xfId="222" xr:uid="{2587BDA5-CC87-4493-A97A-D5B8A8E9C26E}"/>
    <cellStyle name="60% - Énfasis6 2 12" xfId="223" xr:uid="{2BE3E7B1-446E-4397-B181-EEF583A17BA8}"/>
    <cellStyle name="60% - Énfasis6 2 2" xfId="224" xr:uid="{1D9981B9-93E7-449C-9612-38DE0887F2E1}"/>
    <cellStyle name="60% - Énfasis6 2 3" xfId="225" xr:uid="{450B8022-14BC-46F3-8981-BC3D5FE8F7E9}"/>
    <cellStyle name="60% - Énfasis6 2 4" xfId="226" xr:uid="{AD7F5477-8B83-405F-9945-49FD324D255A}"/>
    <cellStyle name="60% - Énfasis6 2 5" xfId="227" xr:uid="{FB22B407-CEE6-4046-BD20-DFC356E5E2D8}"/>
    <cellStyle name="60% - Énfasis6 2 6" xfId="228" xr:uid="{7CBEB763-4EA3-407B-B0D2-5268E5D34248}"/>
    <cellStyle name="60% - Énfasis6 2 7" xfId="229" xr:uid="{5315DA35-0860-40C1-B38F-6053AA8EC068}"/>
    <cellStyle name="60% - Énfasis6 2 8" xfId="230" xr:uid="{56AEE9D9-B53F-4CBD-960B-1086BB490B50}"/>
    <cellStyle name="60% - Énfasis6 2 9" xfId="231" xr:uid="{1C993107-1B59-4833-870B-C05D76DB8382}"/>
    <cellStyle name="Buena 2" xfId="232" xr:uid="{A2898DDC-1917-4035-A7F2-FE3E310FDF54}"/>
    <cellStyle name="Buena 2 10" xfId="233" xr:uid="{7DF76218-A20D-4D63-B2FB-327CDD38F9A2}"/>
    <cellStyle name="Buena 2 11" xfId="234" xr:uid="{5FB81A45-1D58-466A-810B-7B8960D6187F}"/>
    <cellStyle name="Buena 2 12" xfId="235" xr:uid="{4C25DC72-9EC7-4971-9A6D-46E5D4DE3BA7}"/>
    <cellStyle name="Buena 2 2" xfId="236" xr:uid="{C0E01338-8BDC-4E82-A115-F1C792162F23}"/>
    <cellStyle name="Buena 2 3" xfId="237" xr:uid="{65F51328-0806-4BBD-A7B7-0B7F14CCED52}"/>
    <cellStyle name="Buena 2 4" xfId="238" xr:uid="{C3FEA47C-F86A-4D93-ACE7-9F34E62D235F}"/>
    <cellStyle name="Buena 2 5" xfId="239" xr:uid="{81C1291B-C4D9-4DD9-9065-69DAF8F3F3DC}"/>
    <cellStyle name="Buena 2 6" xfId="240" xr:uid="{A2240312-4679-4336-8169-D737FE7AB3A4}"/>
    <cellStyle name="Buena 2 7" xfId="241" xr:uid="{67E7BEB8-1DA8-4D16-BEA9-8B5EF4B3B81C}"/>
    <cellStyle name="Buena 2 8" xfId="242" xr:uid="{B321495A-FE03-4345-B3E7-FFB851F73845}"/>
    <cellStyle name="Buena 2 9" xfId="243" xr:uid="{999E7C71-F67C-449C-A652-1A08EDF6647E}"/>
    <cellStyle name="Cálculo 2" xfId="244" xr:uid="{CD6F6FA1-63F7-4848-A51E-82B2A657A3F3}"/>
    <cellStyle name="Cálculo 2 10" xfId="245" xr:uid="{5D3FCC35-E2BC-481A-B809-7BE942E16FBC}"/>
    <cellStyle name="Cálculo 2 11" xfId="246" xr:uid="{6C3D18AA-C4E4-4AA7-8870-67BEC141039F}"/>
    <cellStyle name="Cálculo 2 12" xfId="247" xr:uid="{70B0994C-D54F-4631-90EE-1A4C85081E4A}"/>
    <cellStyle name="Cálculo 2 2" xfId="248" xr:uid="{36B44EF1-4073-4A5A-BAA8-EC2B505E73CB}"/>
    <cellStyle name="Cálculo 2 3" xfId="249" xr:uid="{923361E7-5F8F-4AA8-9687-7048DBFB3EF6}"/>
    <cellStyle name="Cálculo 2 4" xfId="250" xr:uid="{FC14C730-091B-4E83-BE71-62C252527765}"/>
    <cellStyle name="Cálculo 2 5" xfId="251" xr:uid="{4E0B5246-95E5-4F7D-B318-DF5B527E0050}"/>
    <cellStyle name="Cálculo 2 6" xfId="252" xr:uid="{B8A53DD0-9376-46EB-BC68-B429D19A5EE0}"/>
    <cellStyle name="Cálculo 2 7" xfId="253" xr:uid="{5BD8EA99-18B1-47D5-9835-214B03B77CC1}"/>
    <cellStyle name="Cálculo 2 8" xfId="254" xr:uid="{5010ACF2-3504-4697-BBFA-CE0BBEA9536A}"/>
    <cellStyle name="Cálculo 2 9" xfId="255" xr:uid="{2C314AA2-331B-4A4B-966C-B7A4ABC41E7C}"/>
    <cellStyle name="Celda de comprobación 2" xfId="256" xr:uid="{866CE37A-5E03-463F-90C7-B173E96AAA01}"/>
    <cellStyle name="Celda de comprobación 2 10" xfId="257" xr:uid="{9F0B7BA8-ACEA-426D-897E-B17FA24D9811}"/>
    <cellStyle name="Celda de comprobación 2 11" xfId="258" xr:uid="{05A05CB0-8C80-41F1-A329-F91F8BD74F19}"/>
    <cellStyle name="Celda de comprobación 2 12" xfId="259" xr:uid="{DAB875AD-7A34-407C-9D7C-52D6145CA0FD}"/>
    <cellStyle name="Celda de comprobación 2 2" xfId="260" xr:uid="{BA45DE8B-3047-4368-8DA0-B7D249D0BF0B}"/>
    <cellStyle name="Celda de comprobación 2 3" xfId="261" xr:uid="{1D22DB55-A9F6-427E-A7D1-49EFAF546AF6}"/>
    <cellStyle name="Celda de comprobación 2 4" xfId="262" xr:uid="{6DE0330F-0ED1-4208-B7B7-BDFB830E595B}"/>
    <cellStyle name="Celda de comprobación 2 5" xfId="263" xr:uid="{3DBB4E11-E777-424F-AC1F-E1C908986BF3}"/>
    <cellStyle name="Celda de comprobación 2 6" xfId="264" xr:uid="{A0EFADCF-CB60-4660-91A9-6EC61819C476}"/>
    <cellStyle name="Celda de comprobación 2 7" xfId="265" xr:uid="{0198E292-7519-423B-8D03-64E17D16B581}"/>
    <cellStyle name="Celda de comprobación 2 8" xfId="266" xr:uid="{042308AF-ACDB-4089-B698-DFD8A4E57739}"/>
    <cellStyle name="Celda de comprobación 2 9" xfId="267" xr:uid="{72168E24-7CF0-4EFB-B408-FA2069985E94}"/>
    <cellStyle name="Celda vinculada 2" xfId="268" xr:uid="{8A34B308-D92A-455F-A141-F529B4748A0F}"/>
    <cellStyle name="Celda vinculada 2 10" xfId="269" xr:uid="{DB7955A8-3A18-424B-94D6-F4D9E90383A9}"/>
    <cellStyle name="Celda vinculada 2 11" xfId="270" xr:uid="{45F55195-A595-4664-B790-7C65D690B127}"/>
    <cellStyle name="Celda vinculada 2 12" xfId="271" xr:uid="{C98C83AB-B7B6-4B3B-9ED3-94D702522E8B}"/>
    <cellStyle name="Celda vinculada 2 2" xfId="272" xr:uid="{B13BB302-BC70-449C-A752-2CE420060804}"/>
    <cellStyle name="Celda vinculada 2 3" xfId="273" xr:uid="{BE326BAB-B36A-4D2B-9EBB-A684B3818836}"/>
    <cellStyle name="Celda vinculada 2 4" xfId="274" xr:uid="{9AFE5603-532C-4389-9593-5EA4561519F2}"/>
    <cellStyle name="Celda vinculada 2 5" xfId="275" xr:uid="{8F4367B8-E310-4512-A3BF-B1F28C3BC048}"/>
    <cellStyle name="Celda vinculada 2 6" xfId="276" xr:uid="{E1EE74B6-CFB4-44F8-ABBC-0F85EB22D374}"/>
    <cellStyle name="Celda vinculada 2 7" xfId="277" xr:uid="{25F19243-44F5-4E0E-9027-A9D9AA452F80}"/>
    <cellStyle name="Celda vinculada 2 8" xfId="278" xr:uid="{33DC3FE8-6724-4E0A-9810-E3566791F9C6}"/>
    <cellStyle name="Celda vinculada 2 9" xfId="279" xr:uid="{D6FB36F4-3539-408A-9544-E4D646AB2CB5}"/>
    <cellStyle name="Diseño" xfId="280" xr:uid="{219C0F3F-1556-4015-9FE8-9B0B13058EE5}"/>
    <cellStyle name="Encabezado 4 2" xfId="281" xr:uid="{55C3E862-F264-4181-BA5A-6223D8308DE4}"/>
    <cellStyle name="Encabezado 4 2 10" xfId="282" xr:uid="{9D1B7534-D055-4E41-9D0E-21077212849F}"/>
    <cellStyle name="Encabezado 4 2 11" xfId="283" xr:uid="{F8FDF785-958D-462B-9BEF-BEB7DDFDDF9F}"/>
    <cellStyle name="Encabezado 4 2 12" xfId="284" xr:uid="{1BAF2064-7BD3-47E4-A85D-D75BBED3CC24}"/>
    <cellStyle name="Encabezado 4 2 2" xfId="285" xr:uid="{E9BE1D56-B773-49D7-B33A-DA5E44DC67DB}"/>
    <cellStyle name="Encabezado 4 2 3" xfId="286" xr:uid="{671C0F70-35CE-4F23-A2F3-DE0BAD38E546}"/>
    <cellStyle name="Encabezado 4 2 4" xfId="287" xr:uid="{1804FC4D-F30F-4974-B530-4DA927FFDBAF}"/>
    <cellStyle name="Encabezado 4 2 5" xfId="288" xr:uid="{2A751EB8-C318-45DA-A4BB-3A6E11437F8D}"/>
    <cellStyle name="Encabezado 4 2 6" xfId="289" xr:uid="{316D2712-5CBD-4A6C-B63C-97CD9BB08619}"/>
    <cellStyle name="Encabezado 4 2 7" xfId="290" xr:uid="{D3A543EA-3EE0-408E-B6A7-40F70B594645}"/>
    <cellStyle name="Encabezado 4 2 8" xfId="291" xr:uid="{6CFB608B-225B-43F3-8B5F-0F82E28DC07C}"/>
    <cellStyle name="Encabezado 4 2 9" xfId="292" xr:uid="{03BB9F81-455C-482E-9DE9-21CA61C667F4}"/>
    <cellStyle name="Énfasis1 2" xfId="293" xr:uid="{8FAAC524-7B54-4137-AAC3-57444BFE6DD3}"/>
    <cellStyle name="Énfasis1 2 10" xfId="294" xr:uid="{BBD1C9BB-87FB-496B-A227-0DEFEF828685}"/>
    <cellStyle name="Énfasis1 2 11" xfId="295" xr:uid="{FBB541F1-FC75-419C-BE4E-8209C62713B3}"/>
    <cellStyle name="Énfasis1 2 12" xfId="296" xr:uid="{96637E8B-2BBD-4071-B67B-2EA5C924D188}"/>
    <cellStyle name="Énfasis1 2 2" xfId="297" xr:uid="{57D2CE77-E120-4A40-8C0C-3B2BE4EA8B6A}"/>
    <cellStyle name="Énfasis1 2 3" xfId="298" xr:uid="{40AFFBCD-6118-437C-AA80-29727628553D}"/>
    <cellStyle name="Énfasis1 2 4" xfId="299" xr:uid="{F765046D-3A37-44D3-BF8A-DFF1F08DC2E7}"/>
    <cellStyle name="Énfasis1 2 5" xfId="300" xr:uid="{008D5AB6-4EC8-47F7-A468-EE9EA4C77B49}"/>
    <cellStyle name="Énfasis1 2 6" xfId="301" xr:uid="{AECB04DF-5116-4C89-AC97-DA0D8F2C79E2}"/>
    <cellStyle name="Énfasis1 2 7" xfId="302" xr:uid="{766F7612-EF46-4E11-AD03-3B398D36879D}"/>
    <cellStyle name="Énfasis1 2 8" xfId="303" xr:uid="{111B4325-22A3-49AB-938C-72B9BBFAAA3D}"/>
    <cellStyle name="Énfasis1 2 9" xfId="304" xr:uid="{3A73ED56-AD47-4129-A117-916D36CBCCA0}"/>
    <cellStyle name="Énfasis2 2" xfId="305" xr:uid="{59175BC9-DE01-42C0-99C9-9DF22AE1F6F7}"/>
    <cellStyle name="Énfasis2 2 10" xfId="306" xr:uid="{AC69C122-CFE5-4CFB-869E-D8174A06446B}"/>
    <cellStyle name="Énfasis2 2 11" xfId="307" xr:uid="{D2F77B71-AA54-44A2-B243-1B23B124DFCA}"/>
    <cellStyle name="Énfasis2 2 12" xfId="308" xr:uid="{D2B155C7-13F6-4F89-BC9B-A3D22938D201}"/>
    <cellStyle name="Énfasis2 2 2" xfId="309" xr:uid="{0EA6F3DC-BF98-4BCA-A1EE-CDEB1A50D124}"/>
    <cellStyle name="Énfasis2 2 3" xfId="310" xr:uid="{AC5DA5D5-95E6-4F43-A149-A2333FF8FE1B}"/>
    <cellStyle name="Énfasis2 2 4" xfId="311" xr:uid="{8B50C596-1951-4A88-B842-C4F125FEC2D9}"/>
    <cellStyle name="Énfasis2 2 5" xfId="312" xr:uid="{5A6DE3EE-501A-40A8-9737-6CA9DDB3365D}"/>
    <cellStyle name="Énfasis2 2 6" xfId="313" xr:uid="{2DA10BCF-8521-4074-9F88-B5C8CB436E21}"/>
    <cellStyle name="Énfasis2 2 7" xfId="314" xr:uid="{9F28E62D-5116-429D-A4CC-79051E656F1C}"/>
    <cellStyle name="Énfasis2 2 8" xfId="315" xr:uid="{2332764F-0C42-4DCD-8065-514089434BD1}"/>
    <cellStyle name="Énfasis2 2 9" xfId="316" xr:uid="{1D10D2C9-B76D-463A-9D1C-DFF0CE9AAF58}"/>
    <cellStyle name="Énfasis3 2" xfId="317" xr:uid="{9D4B693B-8FA4-4756-B773-9A4E7BAF5FB2}"/>
    <cellStyle name="Énfasis3 2 10" xfId="318" xr:uid="{43C7BD74-9A61-4523-A627-33AEB59128C0}"/>
    <cellStyle name="Énfasis3 2 11" xfId="319" xr:uid="{47C38935-1DFC-40CE-BB95-CAE7CC5F0B10}"/>
    <cellStyle name="Énfasis3 2 12" xfId="320" xr:uid="{F64F6F85-FD13-44D3-AD28-16C2E1270997}"/>
    <cellStyle name="Énfasis3 2 2" xfId="321" xr:uid="{C668D508-E2CD-4814-A52A-46BB112B1F98}"/>
    <cellStyle name="Énfasis3 2 3" xfId="322" xr:uid="{2DCFD587-5BB6-4EE1-AC12-6A2F548C0FA6}"/>
    <cellStyle name="Énfasis3 2 4" xfId="323" xr:uid="{F162ADA3-1235-4E91-87E2-AE47C0E7BCF3}"/>
    <cellStyle name="Énfasis3 2 5" xfId="324" xr:uid="{14544EEB-5A1C-4646-8191-F8981AE4717E}"/>
    <cellStyle name="Énfasis3 2 6" xfId="325" xr:uid="{17FD7968-56AD-4E76-98C2-A85A8DED7299}"/>
    <cellStyle name="Énfasis3 2 7" xfId="326" xr:uid="{56999A77-13AA-4027-894E-26D635BC8379}"/>
    <cellStyle name="Énfasis3 2 8" xfId="327" xr:uid="{064B7772-8763-4D15-AD75-89007C6F2638}"/>
    <cellStyle name="Énfasis3 2 9" xfId="328" xr:uid="{AA5171F3-3C72-4A88-93FE-BBDF43A9B1F1}"/>
    <cellStyle name="Énfasis4 2" xfId="329" xr:uid="{256A8AAD-68FF-4EDC-BEB7-74806F57F6D3}"/>
    <cellStyle name="Énfasis4 2 10" xfId="330" xr:uid="{25CB9F3E-57C9-4A9E-8A1A-D7080E159164}"/>
    <cellStyle name="Énfasis4 2 11" xfId="331" xr:uid="{79B540D3-33BA-4272-9417-85F502BC5981}"/>
    <cellStyle name="Énfasis4 2 12" xfId="332" xr:uid="{0D55A827-3C72-4255-BC32-B6C80640EB67}"/>
    <cellStyle name="Énfasis4 2 2" xfId="333" xr:uid="{A1EAAD10-D076-4888-A4C0-89E50E0658DE}"/>
    <cellStyle name="Énfasis4 2 3" xfId="334" xr:uid="{5078BA9F-3C5E-47C8-B931-87A1929BD649}"/>
    <cellStyle name="Énfasis4 2 4" xfId="335" xr:uid="{B98AF6D1-AFAD-4AA7-A99F-BD87CACFC990}"/>
    <cellStyle name="Énfasis4 2 5" xfId="336" xr:uid="{CF9E9F82-BA2A-46D9-9ECF-D3B3A118F0FE}"/>
    <cellStyle name="Énfasis4 2 6" xfId="337" xr:uid="{C3D7A59C-EF9B-4D04-8022-F3C89C9F8AB5}"/>
    <cellStyle name="Énfasis4 2 7" xfId="338" xr:uid="{F60DE267-77C8-4862-A201-D3C9808D8878}"/>
    <cellStyle name="Énfasis4 2 8" xfId="339" xr:uid="{A265BCF5-083E-4E8F-A8A0-CD8AE0BE9B36}"/>
    <cellStyle name="Énfasis4 2 9" xfId="340" xr:uid="{E83FAE93-DEFE-42F9-9BEB-76607E191E95}"/>
    <cellStyle name="Énfasis5 2" xfId="341" xr:uid="{71CB90B3-9A57-4FE7-91BD-461EC010E102}"/>
    <cellStyle name="Énfasis5 2 10" xfId="342" xr:uid="{6E9EA3BF-6003-4C82-8405-8B2CC2623D93}"/>
    <cellStyle name="Énfasis5 2 11" xfId="343" xr:uid="{1CFD5432-2161-4291-B78E-85DBB9CE3AE9}"/>
    <cellStyle name="Énfasis5 2 12" xfId="344" xr:uid="{8EE6E3F6-2A5F-4993-9C75-0EAE46BC8911}"/>
    <cellStyle name="Énfasis5 2 2" xfId="345" xr:uid="{8D052462-9AAF-4E19-9F93-8918B6BFBBBE}"/>
    <cellStyle name="Énfasis5 2 3" xfId="346" xr:uid="{EB1CFA38-5B67-42E0-8F9E-3EB64EF8F197}"/>
    <cellStyle name="Énfasis5 2 4" xfId="347" xr:uid="{14C12DD5-6F70-41E9-9212-7EB7EB7B41E1}"/>
    <cellStyle name="Énfasis5 2 5" xfId="348" xr:uid="{C3B8F414-A8B3-4F65-A546-015C489E9477}"/>
    <cellStyle name="Énfasis5 2 6" xfId="349" xr:uid="{DF88A159-AD07-459F-A1C5-B9F286F4271D}"/>
    <cellStyle name="Énfasis5 2 7" xfId="350" xr:uid="{0E4C04AA-E900-4C89-A362-BEB58D3AC5A3}"/>
    <cellStyle name="Énfasis5 2 8" xfId="351" xr:uid="{4C82A078-EE8F-4B1E-ADF7-3BE9359DF837}"/>
    <cellStyle name="Énfasis5 2 9" xfId="352" xr:uid="{F5992B33-8B82-4C23-8B9C-5BA68593C63F}"/>
    <cellStyle name="Énfasis6 2" xfId="353" xr:uid="{3618BC95-88DA-429C-90E8-6E185C16B2DF}"/>
    <cellStyle name="Énfasis6 2 10" xfId="354" xr:uid="{4DC3D140-ECCA-483F-B66C-500C86910FCE}"/>
    <cellStyle name="Énfasis6 2 11" xfId="355" xr:uid="{927917A0-9816-4160-971E-AF989C864F57}"/>
    <cellStyle name="Énfasis6 2 12" xfId="356" xr:uid="{CCB3764F-9DB9-4041-85D7-4E7EBFE52A74}"/>
    <cellStyle name="Énfasis6 2 2" xfId="357" xr:uid="{B5131A7E-7E8C-4A55-8479-671B2A131873}"/>
    <cellStyle name="Énfasis6 2 3" xfId="358" xr:uid="{B0B10FB8-833F-4D53-8423-855735F2FB8F}"/>
    <cellStyle name="Énfasis6 2 4" xfId="359" xr:uid="{799B8832-1147-4992-A852-7975762B1E3A}"/>
    <cellStyle name="Énfasis6 2 5" xfId="360" xr:uid="{6CA312CF-D1CA-4C73-974B-BC9858415229}"/>
    <cellStyle name="Énfasis6 2 6" xfId="361" xr:uid="{97451C8A-21CE-4428-B326-E34BEF565850}"/>
    <cellStyle name="Énfasis6 2 7" xfId="362" xr:uid="{A4603B85-273E-4AF8-9AC0-6ED6E95C93D7}"/>
    <cellStyle name="Énfasis6 2 8" xfId="363" xr:uid="{A00D9968-0054-4A3C-B276-C77381CC0F20}"/>
    <cellStyle name="Énfasis6 2 9" xfId="364" xr:uid="{0E9DE91A-D32B-40B9-A838-ED7B838EB589}"/>
    <cellStyle name="Entrada 2" xfId="365" xr:uid="{73D0B3C6-41B2-409D-B18C-F85A7158D5E8}"/>
    <cellStyle name="Entrada 2 10" xfId="366" xr:uid="{F2431D25-C636-4000-9680-38486F13AED4}"/>
    <cellStyle name="Entrada 2 11" xfId="367" xr:uid="{A28F42C3-73DE-498C-B113-3245CF3374BC}"/>
    <cellStyle name="Entrada 2 12" xfId="368" xr:uid="{F50CE3E0-0199-440E-9EAB-5D05271CA6AA}"/>
    <cellStyle name="Entrada 2 2" xfId="369" xr:uid="{A5F19944-9CBA-4F9B-936F-28972615369B}"/>
    <cellStyle name="Entrada 2 3" xfId="370" xr:uid="{A4145630-DB78-450E-A31D-765C8A991A03}"/>
    <cellStyle name="Entrada 2 4" xfId="371" xr:uid="{4F1CD9C2-07F8-4A1D-9397-08A5E6AAF6EA}"/>
    <cellStyle name="Entrada 2 5" xfId="372" xr:uid="{5FB8C88A-CF25-4276-934D-8AFD8FA859B3}"/>
    <cellStyle name="Entrada 2 6" xfId="373" xr:uid="{9A98651A-97B6-4C60-BCF1-7AE9B4AEA6D0}"/>
    <cellStyle name="Entrada 2 7" xfId="374" xr:uid="{8F10E688-081A-4B2C-8B26-4462639160F7}"/>
    <cellStyle name="Entrada 2 8" xfId="375" xr:uid="{C8CEC293-1FB5-456D-80C9-B79D215537EF}"/>
    <cellStyle name="Entrada 2 9" xfId="376" xr:uid="{601B6FA7-5E9D-496B-89ED-9A9EA4F655B0}"/>
    <cellStyle name="Euro" xfId="377" xr:uid="{540F5A8B-150B-4769-9F63-5B255E718A21}"/>
    <cellStyle name="Hipervínculo 2" xfId="378" xr:uid="{3E788AE0-3B85-4516-A82B-9CC22A06E28D}"/>
    <cellStyle name="Hipervínculo 3" xfId="379" xr:uid="{2BCD2BE1-5AEC-4694-9122-2EE28E047277}"/>
    <cellStyle name="Incorrecto 2" xfId="380" xr:uid="{C69C3C1D-FF05-46DA-A0A2-D6FCB36FE545}"/>
    <cellStyle name="Incorrecto 2 10" xfId="381" xr:uid="{4A12EF22-AEBB-4AA6-9B12-7325A389E6C6}"/>
    <cellStyle name="Incorrecto 2 11" xfId="382" xr:uid="{9DB4A5F2-3EFA-41A3-835E-029B47F78DFC}"/>
    <cellStyle name="Incorrecto 2 12" xfId="383" xr:uid="{D2CAD6E4-BE6E-4CEF-940A-A035585A0E55}"/>
    <cellStyle name="Incorrecto 2 2" xfId="384" xr:uid="{9B1C2CC7-9DCB-4286-929C-1CF8F136898E}"/>
    <cellStyle name="Incorrecto 2 3" xfId="385" xr:uid="{296B3028-2ACA-4718-B753-61A5D8BE64E5}"/>
    <cellStyle name="Incorrecto 2 4" xfId="386" xr:uid="{240E15B4-4925-4291-B1C5-FDE7ADF6CBCB}"/>
    <cellStyle name="Incorrecto 2 5" xfId="387" xr:uid="{056710F3-0665-4E8E-8D34-43449996868C}"/>
    <cellStyle name="Incorrecto 2 6" xfId="388" xr:uid="{13DF8C9E-7C93-4410-A9EA-EE387DF2828B}"/>
    <cellStyle name="Incorrecto 2 7" xfId="389" xr:uid="{8236DE86-CDF0-43B0-8A9B-50676778F1B8}"/>
    <cellStyle name="Incorrecto 2 8" xfId="390" xr:uid="{5128017E-642E-4D47-9ED4-0D3FDC90D5F9}"/>
    <cellStyle name="Incorrecto 2 9" xfId="391" xr:uid="{60AD397A-4C7B-40D7-90C5-07D025269807}"/>
    <cellStyle name="Millares" xfId="1" builtinId="3"/>
    <cellStyle name="Millares 10" xfId="589" xr:uid="{F9D03531-5AE7-408F-B4F0-B4345CD1CF0B}"/>
    <cellStyle name="Millares 10 2" xfId="650" xr:uid="{99CB8359-7306-46D9-AB04-94132D1BCA7B}"/>
    <cellStyle name="Millares 11" xfId="667" xr:uid="{31B0063A-9372-42FA-A059-413AED4A18D7}"/>
    <cellStyle name="Millares 12" xfId="605" xr:uid="{606D68E2-D458-4E3A-B141-CD2060851077}"/>
    <cellStyle name="Millares 2" xfId="4" xr:uid="{00000000-0005-0000-0000-000001000000}"/>
    <cellStyle name="Millares 2 10" xfId="591" xr:uid="{BA7742A3-A32E-447C-ACCA-56CD883B91A4}"/>
    <cellStyle name="Millares 2 10 2" xfId="666" xr:uid="{150AE73F-DC75-4CBE-86BD-7211CE86E7E6}"/>
    <cellStyle name="Millares 2 11" xfId="669" xr:uid="{FE9E0D66-8151-444E-9CEE-6C76B56BEFD3}"/>
    <cellStyle name="Millares 2 12" xfId="607" xr:uid="{67330801-820B-4C66-A65E-4F2D6CC37128}"/>
    <cellStyle name="Millares 2 2" xfId="7" xr:uid="{73240899-5328-4EC4-92B2-1820CD75883D}"/>
    <cellStyle name="Millares 2 2 2" xfId="13" xr:uid="{E63FFCDE-C980-452C-A18B-D4035FF0F9F9}"/>
    <cellStyle name="Millares 2 2 2 2" xfId="583" xr:uid="{4F42388D-66C9-48F7-9468-11D96D34AF2B}"/>
    <cellStyle name="Millares 2 2 2 2 2" xfId="694" xr:uid="{81A2BABF-7CE9-43BB-8EF6-185D486F9508}"/>
    <cellStyle name="Millares 2 2 2 2 3" xfId="630" xr:uid="{E1BF0F5F-E7AA-4D36-B083-D4E451160F1D}"/>
    <cellStyle name="Millares 2 2 2 3" xfId="563" xr:uid="{9D08BD11-FE20-411A-A7E8-37266E634625}"/>
    <cellStyle name="Millares 2 2 2 3 2" xfId="645" xr:uid="{751A64A1-F511-4675-8F4F-8DDA5D4EC9F6}"/>
    <cellStyle name="Millares 2 2 2 4" xfId="599" xr:uid="{3D1A4BD9-3DDA-4493-91D9-3174BA672C00}"/>
    <cellStyle name="Millares 2 2 2 4 2" xfId="660" xr:uid="{CAB32FC6-8C0C-4481-81E5-AD5D879BE562}"/>
    <cellStyle name="Millares 2 2 2 5" xfId="677" xr:uid="{A1622F85-C121-46F7-9A98-C1F2EAB5BB49}"/>
    <cellStyle name="Millares 2 2 2 6" xfId="615" xr:uid="{D3E42118-F422-4498-BD7E-48BB44197AAF}"/>
    <cellStyle name="Millares 2 2 3" xfId="576" xr:uid="{93786E57-BFEA-4C39-8AF3-21C6C720DB78}"/>
    <cellStyle name="Millares 2 2 3 2" xfId="687" xr:uid="{9E732418-6D7C-476B-8E1F-1AB910BCD3D6}"/>
    <cellStyle name="Millares 2 2 3 3" xfId="623" xr:uid="{6C4E1FC5-7281-4484-9AA3-270A033F47EB}"/>
    <cellStyle name="Millares 2 2 4" xfId="393" xr:uid="{44A680C6-037C-4777-AB6F-19CC9F589C09}"/>
    <cellStyle name="Millares 2 2 4 2" xfId="638" xr:uid="{6E900BA4-DDDE-4E7F-AD2B-C8624DFA6A72}"/>
    <cellStyle name="Millares 2 2 5" xfId="592" xr:uid="{FB63BB2C-8FBE-47D0-8CBE-27B1BD81EB09}"/>
    <cellStyle name="Millares 2 2 5 2" xfId="653" xr:uid="{2DB0C057-5959-4BCA-82C1-CF881F6CEE8F}"/>
    <cellStyle name="Millares 2 2 6" xfId="670" xr:uid="{01659386-7618-43B1-9E37-977E5950ABC4}"/>
    <cellStyle name="Millares 2 2 7" xfId="608" xr:uid="{A9E64092-E497-493B-A1C5-1BF99B968BB7}"/>
    <cellStyle name="Millares 2 3" xfId="8" xr:uid="{9BCDECB1-702C-4660-B590-F5BEC97E9B43}"/>
    <cellStyle name="Millares 2 3 2" xfId="395" xr:uid="{CB88705E-5BA4-42D3-9766-8F820B2DA3FA}"/>
    <cellStyle name="Millares 2 3 3" xfId="394" xr:uid="{9CF823CF-D31D-40F9-8FA8-38A78917109D}"/>
    <cellStyle name="Millares 2 4" xfId="12" xr:uid="{F8B50E14-DD69-4AC3-85A5-847D86CD9AF1}"/>
    <cellStyle name="Millares 2 4 2" xfId="397" xr:uid="{C1D3C33C-322C-4DBE-B1A0-B53E27462EFE}"/>
    <cellStyle name="Millares 2 4 3" xfId="396" xr:uid="{5BF3D2E5-AAE3-451E-B5BC-B08C9BF50A47}"/>
    <cellStyle name="Millares 2 5" xfId="562" xr:uid="{D8B5FD36-6AE8-4633-9DCC-0574610D5BC8}"/>
    <cellStyle name="Millares 2 5 2" xfId="582" xr:uid="{81B4BCD5-F3AB-4E08-B5D1-E3F41FD157BE}"/>
    <cellStyle name="Millares 2 5 2 2" xfId="693" xr:uid="{9AE61151-FA64-42CD-B8E9-10BED655E4E5}"/>
    <cellStyle name="Millares 2 5 2 3" xfId="629" xr:uid="{43E4EAE0-E8E2-4275-AD8D-F8FC7EC4C1B9}"/>
    <cellStyle name="Millares 2 5 3" xfId="598" xr:uid="{854FB2DE-A0D7-4735-9B27-E872D64FE540}"/>
    <cellStyle name="Millares 2 5 3 2" xfId="644" xr:uid="{95D655FE-BE0D-4F15-8F7A-45B050DA27BE}"/>
    <cellStyle name="Millares 2 5 4" xfId="659" xr:uid="{777E788E-E986-4E01-BBFE-6ABC3CCFD3A5}"/>
    <cellStyle name="Millares 2 5 5" xfId="676" xr:uid="{9D5FE8CA-1E5C-4CF3-9B3B-2DBEBBF2EF26}"/>
    <cellStyle name="Millares 2 5 6" xfId="614" xr:uid="{E94D0470-A1E5-493B-90E3-8A45021E64C6}"/>
    <cellStyle name="Millares 2 6" xfId="569" xr:uid="{614F99FB-6ADC-4210-A76C-F8E5CA4D673B}"/>
    <cellStyle name="Millares 2 6 2" xfId="588" xr:uid="{FA353B59-5A77-45A3-9E69-AE587BC3F25B}"/>
    <cellStyle name="Millares 2 6 2 2" xfId="699" xr:uid="{CF40B9AD-2D88-4A6E-8DE7-8758DA004FBD}"/>
    <cellStyle name="Millares 2 6 3" xfId="604" xr:uid="{D657B085-CB1B-453C-AF74-630DB35E8C20}"/>
    <cellStyle name="Millares 2 6 3 2" xfId="682" xr:uid="{F322766C-1D81-48B2-B1A3-A38F5D810FE7}"/>
    <cellStyle name="Millares 2 6 4" xfId="622" xr:uid="{EB993FC8-328B-4E43-A47D-4CDC9C8F6EB3}"/>
    <cellStyle name="Millares 2 7" xfId="570" xr:uid="{A0EBA7F9-98F8-4256-BF8F-377B361C1751}"/>
    <cellStyle name="Millares 2 7 2" xfId="683" xr:uid="{118DD920-3550-413B-9C4E-616B5FE0FBD6}"/>
    <cellStyle name="Millares 2 7 3" xfId="637" xr:uid="{8E6C5DE5-D7F2-40BD-B7A4-418E7322F4B0}"/>
    <cellStyle name="Millares 2 8" xfId="575" xr:uid="{59990C04-2ED2-403B-BA99-8562D6E1EBC7}"/>
    <cellStyle name="Millares 2 8 2" xfId="686" xr:uid="{0C73FD1B-F7F6-43EC-93F9-EC9DA2FCE1AB}"/>
    <cellStyle name="Millares 2 8 3" xfId="652" xr:uid="{78049286-6BFE-4612-8C24-C1C91E7B0018}"/>
    <cellStyle name="Millares 2 9" xfId="392" xr:uid="{6E1C3401-9EA1-41D2-9E5C-E68C018641CE}"/>
    <cellStyle name="Millares 2 9 2" xfId="665" xr:uid="{8E26FE18-B957-4B46-8359-55EFE2185EE9}"/>
    <cellStyle name="Millares 3" xfId="5" xr:uid="{C83C16A0-8374-4546-9787-9EC81C3F91A1}"/>
    <cellStyle name="Millares 3 2" xfId="398" xr:uid="{AD4291A9-ABC5-4CF1-9802-421A4E737A5E}"/>
    <cellStyle name="Millares 3 2 2" xfId="399" xr:uid="{1ECEBBBD-895F-443A-B3AB-EF43737C85E4}"/>
    <cellStyle name="Millares 3 3" xfId="400" xr:uid="{62D7BE29-B82E-4BC3-88D3-E65354ADCC30}"/>
    <cellStyle name="Millares 4" xfId="401" xr:uid="{736E12A1-FB85-4FAB-B437-872B0553D688}"/>
    <cellStyle name="Millares 4 2" xfId="402" xr:uid="{E723CD8E-67F5-49F7-885D-557CB35438BA}"/>
    <cellStyle name="Millares 4 2 2" xfId="565" xr:uid="{F9CA7EE5-F506-4E52-B871-6340FDA5F815}"/>
    <cellStyle name="Millares 4 2 2 2" xfId="585" xr:uid="{8EF53EE8-5B81-46D5-8476-C79336933377}"/>
    <cellStyle name="Millares 4 2 2 2 2" xfId="696" xr:uid="{3C62B90E-E9DC-495B-981F-8A58C006D25B}"/>
    <cellStyle name="Millares 4 2 2 2 3" xfId="632" xr:uid="{30233567-B962-4255-A0D9-CD0544CF440D}"/>
    <cellStyle name="Millares 4 2 2 3" xfId="601" xr:uid="{29250C82-5342-490B-A553-984168A7FB06}"/>
    <cellStyle name="Millares 4 2 2 3 2" xfId="647" xr:uid="{FA8A8381-819E-44FC-AA92-468C419D9956}"/>
    <cellStyle name="Millares 4 2 2 4" xfId="662" xr:uid="{177B12AD-E169-4FBB-91F6-C825C88574B9}"/>
    <cellStyle name="Millares 4 2 2 5" xfId="679" xr:uid="{69AF787D-2542-42C8-B7CF-F772DD985457}"/>
    <cellStyle name="Millares 4 2 2 6" xfId="617" xr:uid="{C1D3397F-CC20-4410-8C8C-7E6B0761B494}"/>
    <cellStyle name="Millares 4 2 3" xfId="578" xr:uid="{65DFDA02-6532-4367-B08E-DEE95ABCCE47}"/>
    <cellStyle name="Millares 4 2 3 2" xfId="689" xr:uid="{E3FB6A2F-0874-4585-9AD2-0FFE73325080}"/>
    <cellStyle name="Millares 4 2 3 3" xfId="625" xr:uid="{910029E5-2279-4E3E-A00A-8A7E47442E58}"/>
    <cellStyle name="Millares 4 2 4" xfId="594" xr:uid="{F23E86E1-763F-47E4-A5B7-1646B924B420}"/>
    <cellStyle name="Millares 4 2 4 2" xfId="640" xr:uid="{42D476E9-3696-43E2-B568-9996E416BB8B}"/>
    <cellStyle name="Millares 4 2 5" xfId="655" xr:uid="{7FD47340-5FEE-4F27-B51D-5240B6658344}"/>
    <cellStyle name="Millares 4 2 6" xfId="672" xr:uid="{3A92C437-F6DE-4CEF-8A26-F4C5C27F73B2}"/>
    <cellStyle name="Millares 4 2 7" xfId="610" xr:uid="{9097BFAA-7B87-4C45-844E-804754426EFE}"/>
    <cellStyle name="Millares 4 3" xfId="564" xr:uid="{CE530544-6E77-4DF5-B8AD-50B652B29687}"/>
    <cellStyle name="Millares 4 3 2" xfId="584" xr:uid="{2BD0F7D0-80BE-4D01-BCB4-F957E8F770D3}"/>
    <cellStyle name="Millares 4 3 2 2" xfId="695" xr:uid="{0F1E9635-25EE-431D-9BF2-92FF9DC6D3C4}"/>
    <cellStyle name="Millares 4 3 2 3" xfId="631" xr:uid="{75CE1FDE-0911-431D-935B-A0A2F7907B80}"/>
    <cellStyle name="Millares 4 3 3" xfId="600" xr:uid="{F903623A-C1C6-405D-8E4F-FDCAF2223D20}"/>
    <cellStyle name="Millares 4 3 3 2" xfId="646" xr:uid="{F3392873-5A51-4CC4-8D7B-0C6A08DDCCE3}"/>
    <cellStyle name="Millares 4 3 4" xfId="661" xr:uid="{87276360-8E46-4022-980C-452E7A4023B0}"/>
    <cellStyle name="Millares 4 3 5" xfId="678" xr:uid="{9DA6DC1B-6E86-4D6B-852B-E6A990004E0F}"/>
    <cellStyle name="Millares 4 3 6" xfId="616" xr:uid="{72656240-7171-445A-B7FF-6F2C3D98CA71}"/>
    <cellStyle name="Millares 4 4" xfId="577" xr:uid="{1903DCE3-DCB3-4816-BB10-D3BB758E9CFE}"/>
    <cellStyle name="Millares 4 4 2" xfId="688" xr:uid="{BAE856AE-F988-4A84-AEDE-C9BF47ECC940}"/>
    <cellStyle name="Millares 4 4 3" xfId="624" xr:uid="{D7EB98E0-32EE-44C3-A451-1BB1D7404B07}"/>
    <cellStyle name="Millares 4 5" xfId="593" xr:uid="{6F68BBEA-7CB4-4AB2-B749-5ACE55E5A31F}"/>
    <cellStyle name="Millares 4 5 2" xfId="639" xr:uid="{29F7DD20-4E0B-41FC-A88D-5112A95FBCF2}"/>
    <cellStyle name="Millares 4 6" xfId="654" xr:uid="{137ED3CE-6997-47E5-BE72-E5F5EE569F36}"/>
    <cellStyle name="Millares 4 7" xfId="671" xr:uid="{35B4781A-DCE8-4462-89C3-277345603B1A}"/>
    <cellStyle name="Millares 4 8" xfId="609" xr:uid="{2744661B-FF60-41D2-BBFC-D5BDFB642405}"/>
    <cellStyle name="Millares 5" xfId="403" xr:uid="{69B23588-236A-490F-8AF1-08093F516E1B}"/>
    <cellStyle name="Millares 5 2" xfId="404" xr:uid="{F292DEDC-1993-493A-BB51-D4E721E7E5B2}"/>
    <cellStyle name="Millares 5 2 2" xfId="567" xr:uid="{08FA0640-B129-431B-A535-C45830A5D5B8}"/>
    <cellStyle name="Millares 5 2 2 2" xfId="587" xr:uid="{E84B9E9A-34FE-4EC1-A0EA-EEED25D85DF0}"/>
    <cellStyle name="Millares 5 2 2 2 2" xfId="698" xr:uid="{2CDA7366-C3F3-4AC0-AE48-C6AE9C3782A5}"/>
    <cellStyle name="Millares 5 2 2 2 3" xfId="634" xr:uid="{1FAC8235-BE7F-4B78-96EA-767C12E372C3}"/>
    <cellStyle name="Millares 5 2 2 3" xfId="603" xr:uid="{334C8A69-9C37-44F9-8D83-56E7F21B41AD}"/>
    <cellStyle name="Millares 5 2 2 3 2" xfId="649" xr:uid="{469E4B29-63BA-48E2-8C8F-7527EC19A038}"/>
    <cellStyle name="Millares 5 2 2 4" xfId="664" xr:uid="{72FA21D3-2B51-4D71-90E0-2E22AFF8A36E}"/>
    <cellStyle name="Millares 5 2 2 5" xfId="681" xr:uid="{5F257854-97E4-4CD6-AE87-29AE5B7DAE74}"/>
    <cellStyle name="Millares 5 2 2 6" xfId="619" xr:uid="{41AD6273-A9A9-4AD4-859C-45F7B4F8CA71}"/>
    <cellStyle name="Millares 5 2 3" xfId="580" xr:uid="{7D473A68-7B8D-45B7-BC96-CA5F6E8FF6F6}"/>
    <cellStyle name="Millares 5 2 3 2" xfId="691" xr:uid="{35AE82CB-5DD0-48A0-8B11-D12D039780A9}"/>
    <cellStyle name="Millares 5 2 3 3" xfId="627" xr:uid="{24B3B4A9-DA0B-43D6-914B-608A550BDF94}"/>
    <cellStyle name="Millares 5 2 4" xfId="596" xr:uid="{85387F28-0491-44D9-95A0-43AF2810C0CC}"/>
    <cellStyle name="Millares 5 2 4 2" xfId="642" xr:uid="{66DC6DD1-7F5E-42E5-AB7E-16E866A5782C}"/>
    <cellStyle name="Millares 5 2 5" xfId="657" xr:uid="{09809081-EDD7-47B5-825F-A18CF19422E8}"/>
    <cellStyle name="Millares 5 2 6" xfId="674" xr:uid="{B7558851-B50C-435A-B78A-37F9788F2945}"/>
    <cellStyle name="Millares 5 2 7" xfId="612" xr:uid="{7D185E04-8DBF-49D0-A88C-94737DA44D0B}"/>
    <cellStyle name="Millares 5 3" xfId="566" xr:uid="{9A02E15D-7110-40F4-A283-B5E9E9EF23C2}"/>
    <cellStyle name="Millares 5 3 2" xfId="586" xr:uid="{FC552DC5-289D-41FD-82AB-0015B2DF0DAB}"/>
    <cellStyle name="Millares 5 3 2 2" xfId="697" xr:uid="{7F91F533-B7C6-4C71-9A1A-9753FEB927D1}"/>
    <cellStyle name="Millares 5 3 2 3" xfId="633" xr:uid="{F1564A4B-6297-4676-9AF6-85928C2325C0}"/>
    <cellStyle name="Millares 5 3 3" xfId="602" xr:uid="{64FC2B32-EDD9-47A8-8D28-DAE498B6B7BB}"/>
    <cellStyle name="Millares 5 3 3 2" xfId="648" xr:uid="{D7B9665A-8743-4C08-B153-480AA636588E}"/>
    <cellStyle name="Millares 5 3 4" xfId="663" xr:uid="{F5004021-53CA-4EFC-8373-2E959CC7A7E0}"/>
    <cellStyle name="Millares 5 3 5" xfId="680" xr:uid="{6337249C-4B20-4CD3-9DB1-0023CC220101}"/>
    <cellStyle name="Millares 5 3 6" xfId="618" xr:uid="{78834CDB-1950-43F3-B123-D26650859A38}"/>
    <cellStyle name="Millares 5 4" xfId="579" xr:uid="{8CDE8A6D-8430-44A1-8756-31334546D80F}"/>
    <cellStyle name="Millares 5 4 2" xfId="690" xr:uid="{0433E085-552F-44CF-86B9-583C2D201FAE}"/>
    <cellStyle name="Millares 5 4 3" xfId="626" xr:uid="{CA02A3FC-A7D0-4F4D-A7E7-5062CB19ED68}"/>
    <cellStyle name="Millares 5 5" xfId="595" xr:uid="{61CE08B2-FEA9-4C83-B554-4BEDD6A5FA07}"/>
    <cellStyle name="Millares 5 5 2" xfId="641" xr:uid="{87CC4126-7FC0-4C2F-AFBC-A308319E0731}"/>
    <cellStyle name="Millares 5 6" xfId="656" xr:uid="{81B7A06B-37EE-4C57-873F-DF1C80785046}"/>
    <cellStyle name="Millares 5 7" xfId="673" xr:uid="{04D371F4-8431-4526-8A7B-34F12A48DC3A}"/>
    <cellStyle name="Millares 5 8" xfId="611" xr:uid="{D6DDD78A-05EC-425D-9B74-6F2DA3D1CF3F}"/>
    <cellStyle name="Millares 6" xfId="15" xr:uid="{C9AC3056-3A94-49AD-8B62-6E0F721889EE}"/>
    <cellStyle name="Millares 6 2" xfId="574" xr:uid="{5E2BE7E6-EB99-4FF7-94CD-1F67D9CF9278}"/>
    <cellStyle name="Millares 6 2 2" xfId="685" xr:uid="{A1D14096-52A9-4C3E-8D21-1ECCF5B3924D}"/>
    <cellStyle name="Millares 6 2 3" xfId="621" xr:uid="{5A9A9ED8-1B2A-4C10-9B2C-7B6B9EA7404B}"/>
    <cellStyle name="Millares 6 3" xfId="590" xr:uid="{9998529D-8BFE-49B9-8031-CA454E722366}"/>
    <cellStyle name="Millares 6 3 2" xfId="636" xr:uid="{67B9E932-0596-4270-899E-21B884DB6E10}"/>
    <cellStyle name="Millares 6 4" xfId="651" xr:uid="{6B1599BB-087E-40D6-8880-415A0FD26B94}"/>
    <cellStyle name="Millares 6 5" xfId="668" xr:uid="{6555B7D0-D71D-4F19-B96E-E5AEB716EEA1}"/>
    <cellStyle name="Millares 6 6" xfId="606" xr:uid="{7B70C894-76D3-4E74-BF21-93A950F31A68}"/>
    <cellStyle name="Millares 7" xfId="561" xr:uid="{2373D4D8-70B6-4800-83A8-5CF0E2BDAB4A}"/>
    <cellStyle name="Millares 7 2" xfId="581" xr:uid="{3853BC65-28DC-41E0-9545-52D90DBFEBD7}"/>
    <cellStyle name="Millares 7 2 2" xfId="692" xr:uid="{80352782-D493-4613-BF86-077971E1DF96}"/>
    <cellStyle name="Millares 7 2 3" xfId="628" xr:uid="{30C093AE-6E78-4EBC-B5B4-DDFFE6168384}"/>
    <cellStyle name="Millares 7 3" xfId="597" xr:uid="{883EC8B7-900E-4729-B088-0829A4CF9078}"/>
    <cellStyle name="Millares 7 3 2" xfId="643" xr:uid="{7065FEC8-043B-4DEB-B8DE-A4D8ED640C39}"/>
    <cellStyle name="Millares 7 4" xfId="658" xr:uid="{A946FE4F-2131-4CD5-833C-62B0EEA94A10}"/>
    <cellStyle name="Millares 7 5" xfId="675" xr:uid="{D6556872-4B9A-4181-9575-1A6E6AFEBAE6}"/>
    <cellStyle name="Millares 7 6" xfId="613" xr:uid="{7128AEB1-C634-467F-8820-31DA84129815}"/>
    <cellStyle name="Millares 8" xfId="573" xr:uid="{1C20F939-2C31-4197-ADFF-D732F9412EC6}"/>
    <cellStyle name="Millares 8 2" xfId="684" xr:uid="{D92AA422-A283-447C-A128-2950CEA5A244}"/>
    <cellStyle name="Millares 8 3" xfId="620" xr:uid="{7EB72DE5-AED1-4339-B8C1-75303A484A78}"/>
    <cellStyle name="Millares 9" xfId="14" xr:uid="{84989FED-37CB-4AB8-8876-5C7097585EED}"/>
    <cellStyle name="Millares 9 2" xfId="635" xr:uid="{A6E726D2-A126-4689-939E-4B864E5AA752}"/>
    <cellStyle name="Moneda 2" xfId="405" xr:uid="{408BAF7A-24BD-4D4E-9AA9-1E83C2BBEABB}"/>
    <cellStyle name="Moneda 2 2" xfId="406" xr:uid="{40A44FC2-BA7E-46AC-A4F7-3464693FAD55}"/>
    <cellStyle name="Neutral 2" xfId="407" xr:uid="{9AD1A26F-EF23-4D03-8599-6843D4C90789}"/>
    <cellStyle name="Neutral 2 10" xfId="408" xr:uid="{B9D8200B-AA5F-4998-8D00-BFBA48D7F271}"/>
    <cellStyle name="Neutral 2 11" xfId="409" xr:uid="{DD3DDABD-B265-4299-8B8D-8E37229C0C17}"/>
    <cellStyle name="Neutral 2 12" xfId="410" xr:uid="{A0B1A129-BB95-4019-ADF4-5E5EC5C45162}"/>
    <cellStyle name="Neutral 2 2" xfId="411" xr:uid="{6B86C6B9-C9D8-42D0-AB8D-0E69E1E7ABD6}"/>
    <cellStyle name="Neutral 2 3" xfId="412" xr:uid="{13B9A270-62EC-4257-AB02-227EF411D004}"/>
    <cellStyle name="Neutral 2 4" xfId="413" xr:uid="{5D356D35-30FA-447E-9783-CC56D87D31EC}"/>
    <cellStyle name="Neutral 2 5" xfId="414" xr:uid="{08FAAC06-1EF4-4DA9-B7BE-A64F4509D0C0}"/>
    <cellStyle name="Neutral 2 6" xfId="415" xr:uid="{4A680B43-3DDA-4AF1-9CF1-CC6409AAF794}"/>
    <cellStyle name="Neutral 2 7" xfId="416" xr:uid="{744F59FA-42A2-4812-B8D3-BBFC4F4109FD}"/>
    <cellStyle name="Neutral 2 8" xfId="417" xr:uid="{04FD062A-1782-46A4-8A79-4AB448997F27}"/>
    <cellStyle name="Neutral 2 9" xfId="418" xr:uid="{5204A60C-A04F-49CD-91B1-8392559D3CCD}"/>
    <cellStyle name="Normal" xfId="0" builtinId="0"/>
    <cellStyle name="Normal 10" xfId="419" xr:uid="{FA09D106-C466-44B0-BC9C-F3C366720129}"/>
    <cellStyle name="Normal 11" xfId="420" xr:uid="{11FC4ED9-256F-4772-865C-23E1D74FCC53}"/>
    <cellStyle name="Normal 12" xfId="421" xr:uid="{38D634CD-A87D-4FFD-925D-E97A149F902F}"/>
    <cellStyle name="Normal 13" xfId="422" xr:uid="{31F7F0C6-D2E3-4228-B14A-FF7E5ED8CDDE}"/>
    <cellStyle name="Normal 14" xfId="423" xr:uid="{278A0F9B-69D0-4B85-B08B-60D3C3800BC9}"/>
    <cellStyle name="Normal 15" xfId="424" xr:uid="{36412031-1272-44A3-B4B2-D6E5BC020C80}"/>
    <cellStyle name="Normal 16" xfId="425" xr:uid="{924D092A-15A1-4F50-8A20-2316D0BD3EE7}"/>
    <cellStyle name="Normal 2" xfId="6" xr:uid="{22964ACF-E1A9-485C-A436-95A00522D1BE}"/>
    <cellStyle name="Normal 2 10" xfId="2" xr:uid="{00000000-0005-0000-0000-000003000000}"/>
    <cellStyle name="Normal 2 11" xfId="427" xr:uid="{4A456760-F658-48E1-A1B5-01C4A9623EE4}"/>
    <cellStyle name="Normal 2 12" xfId="428" xr:uid="{21B71C76-4755-4D95-A2AE-13866C60C630}"/>
    <cellStyle name="Normal 2 13" xfId="429" xr:uid="{2980436F-D7C6-41A6-AA1F-3DB7CE07DF0B}"/>
    <cellStyle name="Normal 2 14" xfId="430" xr:uid="{B50D0397-EA6F-4FF6-8CCC-03E5F0ECD938}"/>
    <cellStyle name="Normal 2 15" xfId="426" xr:uid="{1350761B-C23A-486A-AD29-DA0D87170704}"/>
    <cellStyle name="Normal 2 2" xfId="10" xr:uid="{EBC270B7-4111-4C11-BFE4-B1FCADD0BD93}"/>
    <cellStyle name="Normal 2 2 2" xfId="432" xr:uid="{1898D158-F3BF-40D6-80E5-06EB08AF90B9}"/>
    <cellStyle name="Normal 2 2 3" xfId="433" xr:uid="{AF3D9EA1-5824-4BDD-9218-70D8EF72327D}"/>
    <cellStyle name="Normal 2 2 4" xfId="571" xr:uid="{944DF426-C962-4D27-8731-8E5910659B1F}"/>
    <cellStyle name="Normal 2 2 5" xfId="431" xr:uid="{35B2299C-E1A4-4BEF-B9DA-D57CE9569AE8}"/>
    <cellStyle name="Normal 2 3" xfId="9" xr:uid="{2F0F05D0-DCC8-4BA5-ABCC-B925A8905F95}"/>
    <cellStyle name="Normal 2 3 2" xfId="435" xr:uid="{178243A1-CAC1-4EA5-AA81-1B48E30704F2}"/>
    <cellStyle name="Normal 2 3 3" xfId="436" xr:uid="{2BDC7E5F-581E-4FC4-9850-57DD29E50774}"/>
    <cellStyle name="Normal 2 3 4" xfId="434" xr:uid="{7FF7C8B4-E3DA-4FA6-9892-48B294940D03}"/>
    <cellStyle name="Normal 2 4" xfId="437" xr:uid="{75A93A89-FB17-4AD8-9BCF-EBDFE561195B}"/>
    <cellStyle name="Normal 2 5" xfId="438" xr:uid="{F2273E96-1164-41D6-A0B9-EC9213DB1725}"/>
    <cellStyle name="Normal 2 6" xfId="439" xr:uid="{0140D9FA-0B49-4AA3-A985-FF39AE2270E2}"/>
    <cellStyle name="Normal 2 7" xfId="440" xr:uid="{A8C78473-8AF5-4365-8535-E5928CC72180}"/>
    <cellStyle name="Normal 2 8" xfId="441" xr:uid="{3AB48014-889F-4A22-893F-61FE0990282E}"/>
    <cellStyle name="Normal 2 9" xfId="442" xr:uid="{303D8B9F-B7EF-4151-B2F6-102E9B134A51}"/>
    <cellStyle name="Normal 3" xfId="3" xr:uid="{00000000-0005-0000-0000-000004000000}"/>
    <cellStyle name="Normal 3 2" xfId="11" xr:uid="{3179C4F8-9BBD-432D-9281-B75244F454E5}"/>
    <cellStyle name="Normal 3 2 2" xfId="572" xr:uid="{B3C6E50D-0915-487E-88A4-84AC7E47EFC5}"/>
    <cellStyle name="Normal 3 2 3" xfId="444" xr:uid="{1B3C768F-DBFF-4B41-842C-B69837FA66E5}"/>
    <cellStyle name="Normal 3 3" xfId="445" xr:uid="{CE09155E-0A56-4C61-A727-E1E05182E1DD}"/>
    <cellStyle name="Normal 3 4" xfId="568" xr:uid="{60C67407-B8A4-4599-9A11-90686E20E1AE}"/>
    <cellStyle name="Normal 3 5" xfId="443" xr:uid="{384471E2-8EB1-4389-8C4C-25B84867159C}"/>
    <cellStyle name="Normal 4" xfId="446" xr:uid="{214C20FA-8A38-4C29-9C31-01599E09A21E}"/>
    <cellStyle name="Normal 5" xfId="447" xr:uid="{B3A43EE2-CD11-4473-B144-C1AD686A0CD4}"/>
    <cellStyle name="Normal 5 2" xfId="448" xr:uid="{24959488-5608-4CA9-B84E-217A78B8E9C8}"/>
    <cellStyle name="Normal 6" xfId="449" xr:uid="{4BBF349A-3BE9-41E0-BE79-95B2FCCFC9B1}"/>
    <cellStyle name="Normal 7" xfId="450" xr:uid="{F78337D7-4797-4758-9109-8951FDBD7486}"/>
    <cellStyle name="Normal 8" xfId="451" xr:uid="{8D14B6D2-62CF-4786-A2F9-463DE4EBC8A5}"/>
    <cellStyle name="Normal 9" xfId="452" xr:uid="{8A162C0E-1C2C-4257-BC2E-B218DE3AFB75}"/>
    <cellStyle name="Notas 2" xfId="453" xr:uid="{603193E7-B4F0-42C3-B7DB-5887E51EA327}"/>
    <cellStyle name="Notas 2 10" xfId="454" xr:uid="{B2FCE9CE-8FFC-4594-9B76-FD86674B5039}"/>
    <cellStyle name="Notas 2 11" xfId="455" xr:uid="{055529EE-4DC6-4619-BCA1-FD8DA44EFD7B}"/>
    <cellStyle name="Notas 2 12" xfId="456" xr:uid="{2D90A3C2-7B4B-4F5C-9B46-49A9A54BE829}"/>
    <cellStyle name="Notas 2 2" xfId="457" xr:uid="{D79F47A3-0B7C-4A95-9341-5742C95B2E24}"/>
    <cellStyle name="Notas 2 3" xfId="458" xr:uid="{4BE84A9A-5B23-44BE-9DE8-6B401B8CFEBB}"/>
    <cellStyle name="Notas 2 4" xfId="459" xr:uid="{A57E99B9-A3EB-48E2-876E-2E2172158F64}"/>
    <cellStyle name="Notas 2 5" xfId="460" xr:uid="{6AD3940E-61D6-47B5-99C3-526FA8E3996B}"/>
    <cellStyle name="Notas 2 6" xfId="461" xr:uid="{A9E1FF2E-37C4-4F01-BB10-55733B64038D}"/>
    <cellStyle name="Notas 2 7" xfId="462" xr:uid="{5CFDA6F9-D953-497E-81FF-CC4195F48834}"/>
    <cellStyle name="Notas 2 8" xfId="463" xr:uid="{B8FB32D9-2092-4F00-82D1-49E704B268E2}"/>
    <cellStyle name="Notas 2 9" xfId="464" xr:uid="{9400A77C-06E4-4894-B4DE-7A1CF3C98246}"/>
    <cellStyle name="Salida 2" xfId="465" xr:uid="{E807EAE1-4DA5-403A-B4EE-C260E527A823}"/>
    <cellStyle name="Salida 2 10" xfId="466" xr:uid="{DCDE7B69-B338-40C8-8D4D-26529EC7DBB8}"/>
    <cellStyle name="Salida 2 11" xfId="467" xr:uid="{72E46F01-2650-463F-90A6-4836288963E4}"/>
    <cellStyle name="Salida 2 12" xfId="468" xr:uid="{B5CEA41F-7D84-42F5-AF42-D3A2746BCAF9}"/>
    <cellStyle name="Salida 2 2" xfId="469" xr:uid="{E75C96C1-29C5-4BD1-9350-B49F033E6A74}"/>
    <cellStyle name="Salida 2 3" xfId="470" xr:uid="{D75E79BE-8CE1-41CE-8FD1-4C6D9E6A4B8E}"/>
    <cellStyle name="Salida 2 4" xfId="471" xr:uid="{88275DFA-559D-4AC2-A461-A79B223F5201}"/>
    <cellStyle name="Salida 2 5" xfId="472" xr:uid="{DD25244E-9B01-4E2D-A210-3E12AC2110D3}"/>
    <cellStyle name="Salida 2 6" xfId="473" xr:uid="{F46914EA-C2B9-4D62-8E32-2F07CA242804}"/>
    <cellStyle name="Salida 2 7" xfId="474" xr:uid="{01A8C945-90D2-4FEE-9726-26C4168C0F12}"/>
    <cellStyle name="Salida 2 8" xfId="475" xr:uid="{60725437-F814-4187-B823-502DFC7D7425}"/>
    <cellStyle name="Salida 2 9" xfId="476" xr:uid="{2783D3DF-4CBD-4439-92F1-C6A208B0F6AA}"/>
    <cellStyle name="Texto de advertencia 2" xfId="477" xr:uid="{804B8246-28B3-434D-BD0F-1412826FA2A0}"/>
    <cellStyle name="Texto de advertencia 2 10" xfId="478" xr:uid="{37F68485-54D1-4032-8AC3-96C9663410E2}"/>
    <cellStyle name="Texto de advertencia 2 11" xfId="479" xr:uid="{7A8EBE75-93C8-4DA5-8AFE-9A80803CC7D2}"/>
    <cellStyle name="Texto de advertencia 2 12" xfId="480" xr:uid="{1071B147-85A8-489B-BB54-AE7EE3B6DF5A}"/>
    <cellStyle name="Texto de advertencia 2 2" xfId="481" xr:uid="{0AA46EDF-11CC-40C4-8B13-7E172162FECF}"/>
    <cellStyle name="Texto de advertencia 2 3" xfId="482" xr:uid="{D5BD2800-EA67-403F-9BDE-98CE1B583BD0}"/>
    <cellStyle name="Texto de advertencia 2 4" xfId="483" xr:uid="{C9553575-1BB3-4F23-BA69-16DF9742B220}"/>
    <cellStyle name="Texto de advertencia 2 5" xfId="484" xr:uid="{CF61C1DF-F6FA-4A61-A2BF-55DCF9418B87}"/>
    <cellStyle name="Texto de advertencia 2 6" xfId="485" xr:uid="{FACDF983-1472-4E7E-B9FC-12DD8AB2385B}"/>
    <cellStyle name="Texto de advertencia 2 7" xfId="486" xr:uid="{76C0C6DB-6445-49A5-8701-A89A0DE7C04E}"/>
    <cellStyle name="Texto de advertencia 2 8" xfId="487" xr:uid="{43B7EC79-BD24-4F6F-8D4A-E66FE3A9E5C5}"/>
    <cellStyle name="Texto de advertencia 2 9" xfId="488" xr:uid="{2307D55C-5296-4536-94DD-7F1D382B1EF2}"/>
    <cellStyle name="Texto explicativo 2" xfId="489" xr:uid="{418AC633-9A70-44FC-9FEC-ED9B6FA19DDB}"/>
    <cellStyle name="Texto explicativo 2 10" xfId="490" xr:uid="{345E0B3E-7DA1-4A53-86B8-BA156162D7BF}"/>
    <cellStyle name="Texto explicativo 2 11" xfId="491" xr:uid="{1AF46900-2598-4206-B4CC-956A9179B719}"/>
    <cellStyle name="Texto explicativo 2 12" xfId="492" xr:uid="{BDF92F84-659A-4EA3-A194-17A68F32F52E}"/>
    <cellStyle name="Texto explicativo 2 2" xfId="493" xr:uid="{1C139EA3-EF9F-4A3E-8D8A-740FA0796F06}"/>
    <cellStyle name="Texto explicativo 2 3" xfId="494" xr:uid="{FD431646-2B6F-4E29-8220-77358B7A6FA2}"/>
    <cellStyle name="Texto explicativo 2 4" xfId="495" xr:uid="{7938A9BE-3B10-4732-99AA-B21B69A7A530}"/>
    <cellStyle name="Texto explicativo 2 5" xfId="496" xr:uid="{8F756EDC-B376-465F-A7CE-00B4D3FEDFBC}"/>
    <cellStyle name="Texto explicativo 2 6" xfId="497" xr:uid="{EB0B900F-2DDC-40D6-8049-7BD260775178}"/>
    <cellStyle name="Texto explicativo 2 7" xfId="498" xr:uid="{4161E8EF-C5DB-4333-86B4-987C6B36738F}"/>
    <cellStyle name="Texto explicativo 2 8" xfId="499" xr:uid="{DB6A4519-2967-4125-8441-9257C9FAF9E6}"/>
    <cellStyle name="Texto explicativo 2 9" xfId="500" xr:uid="{E596194A-CE9C-405A-8367-2C5E03153D04}"/>
    <cellStyle name="Título 1 2" xfId="501" xr:uid="{2B87FD65-70EC-4BBD-BBBF-9F7D4FB564EA}"/>
    <cellStyle name="Título 1 2 10" xfId="502" xr:uid="{8614AA8A-56D8-460D-BD84-DA153FF99D0A}"/>
    <cellStyle name="Título 1 2 11" xfId="503" xr:uid="{C092525A-9766-4AB3-895F-861BEBD1C30E}"/>
    <cellStyle name="Título 1 2 12" xfId="504" xr:uid="{407A4E30-B986-4C0A-89C7-C6E867E2DFCA}"/>
    <cellStyle name="Título 1 2 2" xfId="505" xr:uid="{05A03C88-76CD-4583-A8C9-69184A4FB0EA}"/>
    <cellStyle name="Título 1 2 3" xfId="506" xr:uid="{DA9BA3F5-FD99-46A0-831F-4D6630695C8F}"/>
    <cellStyle name="Título 1 2 4" xfId="507" xr:uid="{D56CD80C-D485-45EC-B45A-EE7921C90380}"/>
    <cellStyle name="Título 1 2 5" xfId="508" xr:uid="{4074192D-2C3E-43CE-BEE1-0C4A633F7C09}"/>
    <cellStyle name="Título 1 2 6" xfId="509" xr:uid="{EC7D90B0-DCB8-45A9-89EC-3C7F82F1611B}"/>
    <cellStyle name="Título 1 2 7" xfId="510" xr:uid="{C43F1FE6-2340-4656-AC3C-FFE81A4C07AD}"/>
    <cellStyle name="Título 1 2 8" xfId="511" xr:uid="{C01A9BD5-F082-4206-9C3C-9E30BCDD2DD9}"/>
    <cellStyle name="Título 1 2 9" xfId="512" xr:uid="{36D43E2A-7576-415D-9BDA-D0E1CF12AE7E}"/>
    <cellStyle name="Título 2 2" xfId="513" xr:uid="{AC86D7B2-8565-40BF-828B-CF42605F39EE}"/>
    <cellStyle name="Título 2 2 10" xfId="514" xr:uid="{F8B4F854-F29E-4C2D-8897-A441D9F8874B}"/>
    <cellStyle name="Título 2 2 11" xfId="515" xr:uid="{52DA0E60-0A19-4D77-A732-208D43AB4024}"/>
    <cellStyle name="Título 2 2 12" xfId="516" xr:uid="{A4E7221E-A250-4FD7-ABAC-8F1A93DE390F}"/>
    <cellStyle name="Título 2 2 2" xfId="517" xr:uid="{2268959E-917F-4F75-94E8-37C5C28F5F04}"/>
    <cellStyle name="Título 2 2 3" xfId="518" xr:uid="{14A49443-B915-4641-9896-9AC6A71129A0}"/>
    <cellStyle name="Título 2 2 4" xfId="519" xr:uid="{E8A48832-2C76-4CD3-BF2A-8959AD1CB34F}"/>
    <cellStyle name="Título 2 2 5" xfId="520" xr:uid="{60E86051-0A92-441C-A68A-5F6366BAAB0B}"/>
    <cellStyle name="Título 2 2 6" xfId="521" xr:uid="{3632960B-864B-4B4E-B0B5-ADB93F21D48D}"/>
    <cellStyle name="Título 2 2 7" xfId="522" xr:uid="{0B20A3AF-26BD-48FA-8312-90E5B0957948}"/>
    <cellStyle name="Título 2 2 8" xfId="523" xr:uid="{FB818CD1-9805-45C0-845B-6DB6A4AA9644}"/>
    <cellStyle name="Título 2 2 9" xfId="524" xr:uid="{06076E5B-B03D-4124-9705-5C534FE78D27}"/>
    <cellStyle name="Título 3 2" xfId="525" xr:uid="{3186623D-A4B8-4EAC-B98E-8854B6322F1F}"/>
    <cellStyle name="Título 3 2 10" xfId="526" xr:uid="{4DFF8B81-4782-4C05-B634-70EE42129904}"/>
    <cellStyle name="Título 3 2 11" xfId="527" xr:uid="{A1D9D6B6-D650-4AC0-B96E-226EA3F7F0F2}"/>
    <cellStyle name="Título 3 2 12" xfId="528" xr:uid="{1C3444F3-7D25-4A20-9FCC-859EBB99C65C}"/>
    <cellStyle name="Título 3 2 2" xfId="529" xr:uid="{E5220A01-FA36-4DC4-B366-F75A1429CCA8}"/>
    <cellStyle name="Título 3 2 3" xfId="530" xr:uid="{6B685C8A-FE3C-4511-9467-E0A5A8C4F234}"/>
    <cellStyle name="Título 3 2 4" xfId="531" xr:uid="{9D2BD438-3DA4-4815-89A4-02C3675BA8A4}"/>
    <cellStyle name="Título 3 2 5" xfId="532" xr:uid="{4EF70A6B-AF58-40A3-9279-DDA2556392D0}"/>
    <cellStyle name="Título 3 2 6" xfId="533" xr:uid="{66D0C1BF-DFE5-4111-B25A-DA8080A6C9F3}"/>
    <cellStyle name="Título 3 2 7" xfId="534" xr:uid="{ABDC418B-D0F6-412C-AB81-3FA84A012B09}"/>
    <cellStyle name="Título 3 2 8" xfId="535" xr:uid="{89FE9110-D35D-422B-991B-6D6EB93E2BA7}"/>
    <cellStyle name="Título 3 2 9" xfId="536" xr:uid="{1BFBD348-637F-42DA-B35A-8D3E20734634}"/>
    <cellStyle name="Título 4" xfId="537" xr:uid="{638811CD-F853-4C3F-992F-92746729E0EB}"/>
    <cellStyle name="Título 4 10" xfId="538" xr:uid="{7A4D98DC-E117-4D4F-BE14-7AD797937E82}"/>
    <cellStyle name="Título 4 11" xfId="539" xr:uid="{C8599331-5F5F-4093-85E7-AE8776CE2BEE}"/>
    <cellStyle name="Título 4 12" xfId="540" xr:uid="{3EC06720-E336-46E3-8B47-C07554D1A194}"/>
    <cellStyle name="Título 4 2" xfId="541" xr:uid="{4A83528C-3BF7-424C-B0BC-6A91CE7F0C1F}"/>
    <cellStyle name="Título 4 3" xfId="542" xr:uid="{55823AA4-7D08-479D-AD25-C3C4932F1D5B}"/>
    <cellStyle name="Título 4 4" xfId="543" xr:uid="{CBDF4250-F4D1-4EDC-9D34-9DE17DC73161}"/>
    <cellStyle name="Título 4 5" xfId="544" xr:uid="{0B951FF6-73FC-4DB5-9B94-CA78E4EEA8AE}"/>
    <cellStyle name="Título 4 6" xfId="545" xr:uid="{FCDF6A79-DBA1-46A2-B1F5-9BD2F4B140C6}"/>
    <cellStyle name="Título 4 7" xfId="546" xr:uid="{A202AD46-507F-48DA-B6AC-C112AA3A0391}"/>
    <cellStyle name="Título 4 8" xfId="547" xr:uid="{9625211E-715B-45DF-90C0-B32EFED4E2CE}"/>
    <cellStyle name="Título 4 9" xfId="548" xr:uid="{9653DB05-783C-4A88-A28C-B044546FC12A}"/>
    <cellStyle name="Total 2" xfId="549" xr:uid="{DC7EFDD3-C0F6-43E7-A6BA-3E5C40F53587}"/>
    <cellStyle name="Total 2 10" xfId="550" xr:uid="{BF5B0D60-9A4C-4DD3-B60F-8804E4DF6AAF}"/>
    <cellStyle name="Total 2 11" xfId="551" xr:uid="{9F8BDDAA-62CC-4B7E-9CA5-1DE702CF9163}"/>
    <cellStyle name="Total 2 12" xfId="552" xr:uid="{8152D411-934B-4C52-A2B8-3F88F01E57E3}"/>
    <cellStyle name="Total 2 2" xfId="553" xr:uid="{7A418738-56A2-4011-93FE-10168147FB2F}"/>
    <cellStyle name="Total 2 3" xfId="554" xr:uid="{4DEE6A93-507C-48C1-9E1B-4F00AB5A13A4}"/>
    <cellStyle name="Total 2 4" xfId="555" xr:uid="{0CC20EB4-99C3-4659-A98B-22C16D61D016}"/>
    <cellStyle name="Total 2 5" xfId="556" xr:uid="{39F239F0-EB91-40A4-A8F3-7CCFFE211873}"/>
    <cellStyle name="Total 2 6" xfId="557" xr:uid="{E06B1F2A-56DF-4273-A479-88B3E9EFEA7F}"/>
    <cellStyle name="Total 2 7" xfId="558" xr:uid="{AC447AC1-D57D-4517-A79B-A926C340B0E2}"/>
    <cellStyle name="Total 2 8" xfId="559" xr:uid="{32A09A02-64BC-4955-8CD7-FA3D47560D9C}"/>
    <cellStyle name="Total 2 9" xfId="560" xr:uid="{F88BC2CE-87FD-4C3B-8340-32BF1A2397EE}"/>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A9BD2"/>
      <color rgb="FFFA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5F03AF03FB70E3E7/DEUDA%20SOCIOS%20E%20INQUILINOS/CUENTAS%20POR%20COBRAR%20SOCIOS%202025/3.DETALLE%20SOCIO%20M-R%203%20-9-2025.xlsx" TargetMode="External"/><Relationship Id="rId1" Type="http://schemas.openxmlformats.org/officeDocument/2006/relationships/externalLinkPath" Target="3.DETALLE%20SOCIO%20M-R%203%2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5F03AF03FB70E3E7" itemId="5F03AF03FB70E3E7!252">
      <xxl21:absoluteUrl r:id="rId2"/>
    </xxl21:alternateUrls>
    <sheetNames>
      <sheetName val="Marin Rocha ESTEFANY"/>
      <sheetName val="MAYHUASCA  CLUDY"/>
      <sheetName val="MAYHUASCA MARILU"/>
      <sheetName val="MAYHUASCA ULISES"/>
      <sheetName val="MAYTA VIOLETA"/>
      <sheetName val="MEDINA VICENTA"/>
      <sheetName val="MEDINA JUAN CARLOS"/>
      <sheetName val="MELO MARINA "/>
      <sheetName val="MESIA GLADYS"/>
      <sheetName val="NICHO  ESTHEPANY"/>
      <sheetName val="ÑAHUI AURELIO"/>
      <sheetName val="OJEDA EDSON"/>
      <sheetName val="OQUENDO MELESIA"/>
      <sheetName val="OQUENDO JESSICA"/>
      <sheetName val="OQUENDO MIGUEL"/>
      <sheetName val="ORTIZ WELINTONH"/>
      <sheetName val="PACOMPIA GIOVANNI"/>
      <sheetName val="PALOMINO CECILIA"/>
      <sheetName val="PALOMINO SILVIO"/>
      <sheetName val="PALOMINO EUSEBIO"/>
      <sheetName val="PAREDES FLORES OSCAR"/>
      <sheetName val="PAREDES DIANA"/>
      <sheetName val="PAREDES OSCAR MARTIN"/>
      <sheetName val="PEREZ SATURNINA"/>
      <sheetName val="PEREZ EPIFANIA"/>
      <sheetName val="PITTMAN NELLY"/>
      <sheetName val="PORRAS OLIMPIA"/>
      <sheetName val="PLAZA ROSA"/>
      <sheetName val="PRADO ZOZIMA"/>
      <sheetName val="QUINTANA GLICERIO"/>
      <sheetName val="QUISPE CONSA MIGUEL"/>
      <sheetName val="QUISPE CONSA VIDAL"/>
      <sheetName val="QUISPE COPAYO ELIO"/>
      <sheetName val="QUISPE DOROTEA"/>
      <sheetName val="QUISPE ADRIANA"/>
      <sheetName val="QUISPE ROSA"/>
      <sheetName val="QUISPE LUCIANO"/>
      <sheetName val="RAMOS PEDRO"/>
      <sheetName val="REYES NANCY"/>
      <sheetName val="REYES MILENA"/>
      <sheetName val="RICSE TERESA"/>
      <sheetName val="RIVERA JUANA"/>
      <sheetName val="RIVERA MARINA"/>
      <sheetName val="RODRIGUEZ IDILIO"/>
      <sheetName val="RODRIGUEZ MARCOS"/>
      <sheetName val="RODRIGUEZ NORA "/>
      <sheetName val="ROJAS ERICK"/>
      <sheetName val="ROMERO EDDNA"/>
      <sheetName val="SALAS JUDITH"/>
      <sheetName val="RESUMEN DE SOCIOS"/>
      <sheetName val="RIOS MANU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3">
          <cell r="E53">
            <v>715</v>
          </cell>
          <cell r="F53">
            <v>195</v>
          </cell>
          <cell r="G53">
            <v>195</v>
          </cell>
          <cell r="H53">
            <v>195</v>
          </cell>
          <cell r="I53">
            <v>195</v>
          </cell>
          <cell r="J53">
            <v>244</v>
          </cell>
          <cell r="K53">
            <v>4803</v>
          </cell>
          <cell r="L53">
            <v>59.7</v>
          </cell>
          <cell r="M53">
            <v>0</v>
          </cell>
          <cell r="N53">
            <v>0</v>
          </cell>
          <cell r="O53">
            <v>56.6</v>
          </cell>
          <cell r="P53">
            <v>54.2</v>
          </cell>
          <cell r="Q53">
            <v>286.3</v>
          </cell>
          <cell r="R53">
            <v>17739</v>
          </cell>
          <cell r="S53">
            <v>700</v>
          </cell>
          <cell r="T53">
            <v>0</v>
          </cell>
          <cell r="U53">
            <v>0</v>
          </cell>
          <cell r="V53">
            <v>0</v>
          </cell>
          <cell r="W53">
            <v>0</v>
          </cell>
          <cell r="X53">
            <v>0</v>
          </cell>
          <cell r="Y53">
            <v>2009</v>
          </cell>
          <cell r="Z53">
            <v>2680.5</v>
          </cell>
          <cell r="AA53">
            <v>317.60000000000002</v>
          </cell>
          <cell r="AB53">
            <v>30444.900000000009</v>
          </cell>
        </row>
      </sheetData>
      <sheetData sheetId="50" refreshError="1"/>
    </sheetDataSet>
  </externalBook>
</externalLink>
</file>

<file path=xl/persons/person.xml><?xml version="1.0" encoding="utf-8"?>
<personList xmlns="http://schemas.microsoft.com/office/spreadsheetml/2018/threadedcomments" xmlns:x="http://schemas.openxmlformats.org/spreadsheetml/2006/main">
  <person displayName="Primero De Mayo" id="{BE855E22-3B3C-4E9F-974B-79DB3153D604}" userId="5f03af03fb70e3e7"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966" dT="2026-04-15T17:52:58.72" personId="{BE855E22-3B3C-4E9F-974B-79DB3153D604}" id="{B7C5AF73-7D9F-4977-B3AD-F6D0742F4EFE}">
    <text>GIRO PROVICIONAL A DECARTABLES</text>
  </threadedComment>
</ThreadedComments>
</file>

<file path=xl/threadedComments/threadedComment2.xml><?xml version="1.0" encoding="utf-8"?>
<ThreadedComments xmlns="http://schemas.microsoft.com/office/spreadsheetml/2018/threadedcomments" xmlns:x="http://schemas.openxmlformats.org/spreadsheetml/2006/main">
  <threadedComment ref="L18" dT="2026-03-03T17:11:20.11" personId="{BE855E22-3B3C-4E9F-974B-79DB3153D604}" id="{093980A0-42F3-4E5F-9791-923871370FA8}">
    <text>JULIO, AGOSTO Y SETIEMBRE 2025</text>
  </threadedComment>
  <threadedComment ref="E28" dT="2026-03-03T17:07:43.27" personId="{BE855E22-3B3C-4E9F-974B-79DB3153D604}" id="{52177D7F-9025-4879-9D6A-3D2779D6B0BD}">
    <text>JULIO, AGOSTO Y SETIEMBRE
2025</text>
  </threadedComment>
  <threadedComment ref="L28" dT="2026-03-03T17:11:54.54" personId="{BE855E22-3B3C-4E9F-974B-79DB3153D604}" id="{4D2571C9-D07A-4EB8-A7A3-92FFC3468FA0}">
    <text>JULIO, AGOSTO Y SETIEMBRE 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43.bin"/><Relationship Id="rId4" Type="http://schemas.microsoft.com/office/2017/10/relationships/threadedComment" Target="../threadedComments/threadedComment1.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4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1328"/>
  <sheetViews>
    <sheetView topLeftCell="A956" zoomScaleNormal="100" workbookViewId="0">
      <selection activeCell="D977" sqref="D977"/>
    </sheetView>
  </sheetViews>
  <sheetFormatPr defaultColWidth="9.140625" defaultRowHeight="15"/>
  <cols>
    <col min="1" max="1" width="12.42578125" style="7" customWidth="1"/>
    <col min="2" max="2" width="16.85546875" style="9" customWidth="1"/>
    <col min="3" max="3" width="14.28515625" style="9" bestFit="1" customWidth="1"/>
    <col min="4" max="4" width="47.28515625" bestFit="1" customWidth="1"/>
    <col min="5" max="5" width="11" style="2" customWidth="1"/>
    <col min="6" max="6" width="11.7109375" style="2" customWidth="1"/>
    <col min="7" max="7" width="14.5703125" style="2" customWidth="1"/>
    <col min="8" max="8" width="12.42578125" bestFit="1" customWidth="1"/>
    <col min="9" max="9" width="13.85546875" bestFit="1" customWidth="1"/>
    <col min="10" max="10" width="22.85546875" bestFit="1" customWidth="1"/>
    <col min="11" max="11" width="19" bestFit="1" customWidth="1"/>
    <col min="12" max="12" width="9.5703125" bestFit="1" customWidth="1"/>
    <col min="15" max="15" width="23.5703125" customWidth="1"/>
  </cols>
  <sheetData>
    <row r="2" spans="1:8">
      <c r="B2" s="542" t="s">
        <v>0</v>
      </c>
      <c r="C2" s="542"/>
      <c r="D2" s="542"/>
      <c r="E2" s="542"/>
      <c r="F2" s="542"/>
      <c r="G2" s="542"/>
    </row>
    <row r="4" spans="1:8" ht="30.75">
      <c r="A4" s="43" t="s">
        <v>1</v>
      </c>
      <c r="B4" s="528" t="s">
        <v>2</v>
      </c>
      <c r="C4" s="528" t="s">
        <v>3</v>
      </c>
      <c r="D4" s="528" t="s">
        <v>4</v>
      </c>
      <c r="E4" s="13" t="s">
        <v>5</v>
      </c>
      <c r="F4" s="13" t="s">
        <v>6</v>
      </c>
      <c r="G4" s="13" t="s">
        <v>7</v>
      </c>
    </row>
    <row r="5" spans="1:8" ht="18.75">
      <c r="A5" s="7">
        <v>42736</v>
      </c>
      <c r="B5" s="526" t="s">
        <v>8</v>
      </c>
      <c r="C5" s="526"/>
      <c r="G5" s="2">
        <v>2385</v>
      </c>
      <c r="H5" s="14"/>
    </row>
    <row r="6" spans="1:8" ht="18.75" customHeight="1">
      <c r="A6" s="7">
        <v>42745</v>
      </c>
      <c r="B6" s="526">
        <v>12093</v>
      </c>
      <c r="C6" s="526" t="s">
        <v>9</v>
      </c>
      <c r="F6" s="2">
        <v>62</v>
      </c>
      <c r="G6" s="2">
        <f>+G5+E6-F6</f>
        <v>2323</v>
      </c>
    </row>
    <row r="7" spans="1:8">
      <c r="A7" s="7">
        <v>42802</v>
      </c>
      <c r="B7" s="526">
        <v>12409</v>
      </c>
      <c r="C7" s="526" t="s">
        <v>9</v>
      </c>
      <c r="F7" s="2">
        <v>103</v>
      </c>
      <c r="G7" s="2">
        <f t="shared" ref="G7:G73" si="0">+G6+E7-F7</f>
        <v>2220</v>
      </c>
    </row>
    <row r="8" spans="1:8">
      <c r="A8" s="7">
        <v>42877</v>
      </c>
      <c r="B8" s="526">
        <v>12796</v>
      </c>
      <c r="C8" s="526" t="s">
        <v>9</v>
      </c>
      <c r="F8" s="2">
        <v>73.8</v>
      </c>
      <c r="G8" s="2">
        <f t="shared" si="0"/>
        <v>2146.1999999999998</v>
      </c>
    </row>
    <row r="9" spans="1:8">
      <c r="A9" s="7">
        <v>44848</v>
      </c>
      <c r="B9" s="526" t="s">
        <v>10</v>
      </c>
      <c r="C9" s="526" t="s">
        <v>9</v>
      </c>
      <c r="F9" s="37">
        <v>914</v>
      </c>
      <c r="G9" s="2">
        <f t="shared" si="0"/>
        <v>1232.1999999999998</v>
      </c>
    </row>
    <row r="10" spans="1:8">
      <c r="A10" s="7">
        <v>44848</v>
      </c>
      <c r="B10" s="526" t="s">
        <v>10</v>
      </c>
      <c r="C10" s="526" t="s">
        <v>11</v>
      </c>
      <c r="F10" s="37">
        <v>616.29999999999995</v>
      </c>
      <c r="G10" s="2">
        <f t="shared" si="0"/>
        <v>615.89999999999986</v>
      </c>
    </row>
    <row r="11" spans="1:8">
      <c r="A11" s="7">
        <v>44847</v>
      </c>
      <c r="B11" s="526" t="s">
        <v>12</v>
      </c>
      <c r="C11" s="526" t="s">
        <v>13</v>
      </c>
      <c r="F11" s="37">
        <v>615.9</v>
      </c>
      <c r="G11" s="2">
        <f t="shared" si="0"/>
        <v>0</v>
      </c>
    </row>
    <row r="12" spans="1:8">
      <c r="A12" s="44">
        <v>42766</v>
      </c>
      <c r="B12" s="525" t="s">
        <v>14</v>
      </c>
      <c r="C12" s="525" t="s">
        <v>15</v>
      </c>
      <c r="D12" t="s">
        <v>16</v>
      </c>
      <c r="E12" s="2">
        <v>79.099999999999994</v>
      </c>
      <c r="G12" s="2">
        <f t="shared" si="0"/>
        <v>79.099999999999994</v>
      </c>
    </row>
    <row r="13" spans="1:8">
      <c r="B13" s="526"/>
      <c r="C13" s="526"/>
      <c r="D13" t="s">
        <v>17</v>
      </c>
      <c r="E13" s="2">
        <v>2.7</v>
      </c>
      <c r="G13" s="2">
        <f t="shared" si="0"/>
        <v>81.8</v>
      </c>
    </row>
    <row r="14" spans="1:8">
      <c r="B14" s="526"/>
      <c r="C14" s="526"/>
      <c r="D14" t="s">
        <v>18</v>
      </c>
      <c r="E14" s="2">
        <v>60</v>
      </c>
      <c r="G14" s="2">
        <f t="shared" si="0"/>
        <v>141.80000000000001</v>
      </c>
    </row>
    <row r="15" spans="1:8">
      <c r="B15" s="526"/>
      <c r="C15" s="526"/>
      <c r="D15" t="s">
        <v>19</v>
      </c>
      <c r="E15" s="2">
        <v>2</v>
      </c>
      <c r="G15" s="2">
        <f t="shared" si="0"/>
        <v>143.80000000000001</v>
      </c>
    </row>
    <row r="16" spans="1:8">
      <c r="A16" s="7">
        <v>42774</v>
      </c>
      <c r="B16" s="526">
        <v>12928</v>
      </c>
      <c r="C16" s="526" t="s">
        <v>15</v>
      </c>
      <c r="D16" t="s">
        <v>18</v>
      </c>
      <c r="F16" s="2">
        <v>60</v>
      </c>
      <c r="G16" s="2">
        <f t="shared" si="0"/>
        <v>83.800000000000011</v>
      </c>
    </row>
    <row r="17" spans="1:7">
      <c r="A17" s="7">
        <v>42774</v>
      </c>
      <c r="B17" s="526">
        <v>12928</v>
      </c>
      <c r="C17" s="526" t="s">
        <v>15</v>
      </c>
      <c r="D17" t="s">
        <v>19</v>
      </c>
      <c r="F17" s="2">
        <v>2</v>
      </c>
      <c r="G17" s="2">
        <f t="shared" si="0"/>
        <v>81.800000000000011</v>
      </c>
    </row>
    <row r="18" spans="1:7">
      <c r="A18" s="7">
        <v>42877</v>
      </c>
      <c r="B18" s="526">
        <v>12796</v>
      </c>
      <c r="C18" s="526" t="s">
        <v>15</v>
      </c>
      <c r="D18" t="s">
        <v>16</v>
      </c>
      <c r="F18" s="2">
        <v>79.099999999999994</v>
      </c>
      <c r="G18" s="2">
        <f t="shared" si="0"/>
        <v>2.7000000000000171</v>
      </c>
    </row>
    <row r="19" spans="1:7">
      <c r="A19" s="7">
        <v>42877</v>
      </c>
      <c r="B19" s="526">
        <v>12796</v>
      </c>
      <c r="C19" s="526" t="s">
        <v>15</v>
      </c>
      <c r="D19" t="s">
        <v>17</v>
      </c>
      <c r="F19" s="2">
        <v>2.7</v>
      </c>
      <c r="G19" s="2">
        <f t="shared" si="0"/>
        <v>1.6875389974302379E-14</v>
      </c>
    </row>
    <row r="20" spans="1:7">
      <c r="A20" s="44">
        <v>42794</v>
      </c>
      <c r="B20" s="525" t="s">
        <v>14</v>
      </c>
      <c r="C20" s="525" t="s">
        <v>20</v>
      </c>
      <c r="D20" t="s">
        <v>16</v>
      </c>
      <c r="E20" s="2">
        <v>74.599999999999994</v>
      </c>
      <c r="G20" s="2">
        <f t="shared" si="0"/>
        <v>74.600000000000009</v>
      </c>
    </row>
    <row r="21" spans="1:7">
      <c r="B21" s="526"/>
      <c r="C21" s="526"/>
      <c r="D21" t="s">
        <v>17</v>
      </c>
      <c r="E21" s="2">
        <v>2</v>
      </c>
      <c r="G21" s="2">
        <f t="shared" si="0"/>
        <v>76.600000000000009</v>
      </c>
    </row>
    <row r="22" spans="1:7">
      <c r="B22" s="526"/>
      <c r="C22" s="526"/>
      <c r="D22" t="s">
        <v>18</v>
      </c>
      <c r="E22" s="2">
        <v>56</v>
      </c>
      <c r="G22" s="2">
        <f t="shared" si="0"/>
        <v>132.60000000000002</v>
      </c>
    </row>
    <row r="23" spans="1:7">
      <c r="B23" s="526"/>
      <c r="C23" s="526"/>
      <c r="D23" t="s">
        <v>19</v>
      </c>
      <c r="E23" s="2">
        <v>2</v>
      </c>
      <c r="G23" s="2">
        <f t="shared" si="0"/>
        <v>134.60000000000002</v>
      </c>
    </row>
    <row r="24" spans="1:7">
      <c r="B24" s="526"/>
      <c r="C24" s="526"/>
      <c r="D24" t="s">
        <v>21</v>
      </c>
      <c r="E24" s="2">
        <v>85</v>
      </c>
      <c r="G24" s="2">
        <f t="shared" si="0"/>
        <v>219.60000000000002</v>
      </c>
    </row>
    <row r="25" spans="1:7">
      <c r="A25" s="7">
        <v>42801</v>
      </c>
      <c r="B25" s="526">
        <v>12401</v>
      </c>
      <c r="C25" s="526" t="s">
        <v>20</v>
      </c>
      <c r="D25" t="s">
        <v>22</v>
      </c>
      <c r="F25" s="2">
        <v>56</v>
      </c>
      <c r="G25" s="2">
        <f t="shared" si="0"/>
        <v>163.60000000000002</v>
      </c>
    </row>
    <row r="26" spans="1:7">
      <c r="A26" s="7">
        <v>42801</v>
      </c>
      <c r="B26" s="526">
        <v>12401</v>
      </c>
      <c r="C26" s="526" t="s">
        <v>20</v>
      </c>
      <c r="D26" t="s">
        <v>19</v>
      </c>
      <c r="F26" s="2">
        <v>2</v>
      </c>
      <c r="G26" s="2">
        <f t="shared" si="0"/>
        <v>161.60000000000002</v>
      </c>
    </row>
    <row r="27" spans="1:7">
      <c r="A27" s="7">
        <v>42877</v>
      </c>
      <c r="B27" s="526">
        <v>12796</v>
      </c>
      <c r="C27" s="526" t="s">
        <v>20</v>
      </c>
      <c r="D27" t="s">
        <v>16</v>
      </c>
      <c r="F27" s="2">
        <v>74.599999999999994</v>
      </c>
      <c r="G27" s="2">
        <f t="shared" si="0"/>
        <v>87.000000000000028</v>
      </c>
    </row>
    <row r="28" spans="1:7">
      <c r="A28" s="7">
        <v>42877</v>
      </c>
      <c r="B28" s="526">
        <v>12796</v>
      </c>
      <c r="C28" s="526" t="s">
        <v>20</v>
      </c>
      <c r="D28" t="s">
        <v>17</v>
      </c>
      <c r="F28" s="2">
        <v>2</v>
      </c>
      <c r="G28" s="2">
        <f t="shared" si="0"/>
        <v>85.000000000000028</v>
      </c>
    </row>
    <row r="29" spans="1:7">
      <c r="A29" s="7">
        <v>43067</v>
      </c>
      <c r="B29" s="526" t="s">
        <v>12</v>
      </c>
      <c r="C29" s="526" t="s">
        <v>20</v>
      </c>
      <c r="D29" t="s">
        <v>21</v>
      </c>
      <c r="F29" s="2">
        <v>85</v>
      </c>
      <c r="G29" s="2">
        <f t="shared" si="0"/>
        <v>0</v>
      </c>
    </row>
    <row r="30" spans="1:7">
      <c r="A30" s="44">
        <v>42825</v>
      </c>
      <c r="B30" s="525" t="s">
        <v>14</v>
      </c>
      <c r="C30" s="525" t="s">
        <v>23</v>
      </c>
      <c r="D30" t="s">
        <v>16</v>
      </c>
      <c r="E30" s="2">
        <v>73.2</v>
      </c>
      <c r="G30" s="2">
        <f t="shared" si="0"/>
        <v>73.2</v>
      </c>
    </row>
    <row r="31" spans="1:7">
      <c r="B31" s="526"/>
      <c r="C31" s="526"/>
      <c r="D31" t="s">
        <v>17</v>
      </c>
      <c r="E31" s="2">
        <v>2</v>
      </c>
      <c r="G31" s="2">
        <f t="shared" si="0"/>
        <v>75.2</v>
      </c>
    </row>
    <row r="32" spans="1:7">
      <c r="B32" s="526"/>
      <c r="C32" s="526"/>
      <c r="D32" t="s">
        <v>18</v>
      </c>
      <c r="E32" s="2">
        <v>60</v>
      </c>
      <c r="G32" s="2">
        <f t="shared" si="0"/>
        <v>135.19999999999999</v>
      </c>
    </row>
    <row r="33" spans="1:7">
      <c r="B33" s="526"/>
      <c r="C33" s="526"/>
      <c r="D33" t="s">
        <v>19</v>
      </c>
      <c r="E33" s="2">
        <v>2</v>
      </c>
      <c r="G33" s="2">
        <f t="shared" si="0"/>
        <v>137.19999999999999</v>
      </c>
    </row>
    <row r="34" spans="1:7">
      <c r="A34" s="7">
        <v>42833</v>
      </c>
      <c r="B34" s="526">
        <v>12636</v>
      </c>
      <c r="C34" s="526" t="s">
        <v>23</v>
      </c>
      <c r="D34" t="s">
        <v>18</v>
      </c>
      <c r="F34" s="2">
        <v>60</v>
      </c>
      <c r="G34" s="2">
        <f t="shared" si="0"/>
        <v>77.199999999999989</v>
      </c>
    </row>
    <row r="35" spans="1:7">
      <c r="A35" s="7">
        <v>42833</v>
      </c>
      <c r="B35" s="526">
        <v>12636</v>
      </c>
      <c r="C35" s="526" t="s">
        <v>23</v>
      </c>
      <c r="D35" t="s">
        <v>19</v>
      </c>
      <c r="F35" s="2">
        <v>2</v>
      </c>
      <c r="G35" s="2">
        <f t="shared" si="0"/>
        <v>75.199999999999989</v>
      </c>
    </row>
    <row r="36" spans="1:7">
      <c r="A36" s="7">
        <v>42885</v>
      </c>
      <c r="B36" s="526">
        <v>13002</v>
      </c>
      <c r="C36" s="526" t="s">
        <v>23</v>
      </c>
      <c r="D36" t="s">
        <v>16</v>
      </c>
      <c r="F36" s="2">
        <v>73.2</v>
      </c>
      <c r="G36" s="2">
        <f t="shared" si="0"/>
        <v>1.9999999999999858</v>
      </c>
    </row>
    <row r="37" spans="1:7">
      <c r="A37" s="7">
        <v>42885</v>
      </c>
      <c r="B37" s="526">
        <v>13002</v>
      </c>
      <c r="C37" s="526" t="s">
        <v>23</v>
      </c>
      <c r="D37" t="s">
        <v>17</v>
      </c>
      <c r="F37" s="2">
        <v>2</v>
      </c>
      <c r="G37" s="2">
        <f t="shared" si="0"/>
        <v>-1.4210854715202004E-14</v>
      </c>
    </row>
    <row r="38" spans="1:7">
      <c r="A38" s="44">
        <v>42855</v>
      </c>
      <c r="B38" s="525" t="s">
        <v>14</v>
      </c>
      <c r="C38" s="525" t="s">
        <v>24</v>
      </c>
      <c r="D38" t="s">
        <v>16</v>
      </c>
      <c r="E38" s="2">
        <v>51.8</v>
      </c>
      <c r="G38" s="2">
        <f t="shared" si="0"/>
        <v>51.799999999999983</v>
      </c>
    </row>
    <row r="39" spans="1:7">
      <c r="B39" s="526"/>
      <c r="C39" s="526"/>
      <c r="D39" t="s">
        <v>17</v>
      </c>
      <c r="E39" s="2">
        <v>2</v>
      </c>
      <c r="G39" s="2">
        <f t="shared" si="0"/>
        <v>53.799999999999983</v>
      </c>
    </row>
    <row r="40" spans="1:7">
      <c r="B40" s="526"/>
      <c r="C40" s="526"/>
      <c r="D40" t="s">
        <v>18</v>
      </c>
      <c r="E40" s="2">
        <v>60</v>
      </c>
      <c r="G40" s="2">
        <f t="shared" si="0"/>
        <v>113.79999999999998</v>
      </c>
    </row>
    <row r="41" spans="1:7">
      <c r="B41" s="526"/>
      <c r="C41" s="526"/>
      <c r="D41" t="s">
        <v>19</v>
      </c>
      <c r="E41" s="2">
        <v>2</v>
      </c>
      <c r="G41" s="2">
        <f t="shared" si="0"/>
        <v>115.79999999999998</v>
      </c>
    </row>
    <row r="42" spans="1:7">
      <c r="A42" s="7">
        <v>42861</v>
      </c>
      <c r="B42" s="526">
        <v>12728</v>
      </c>
      <c r="C42" s="526" t="s">
        <v>24</v>
      </c>
      <c r="D42" t="s">
        <v>18</v>
      </c>
      <c r="F42" s="2">
        <v>60</v>
      </c>
      <c r="G42" s="2">
        <f t="shared" si="0"/>
        <v>55.799999999999983</v>
      </c>
    </row>
    <row r="43" spans="1:7">
      <c r="A43" s="7">
        <v>42861</v>
      </c>
      <c r="B43" s="526">
        <v>12728</v>
      </c>
      <c r="C43" s="526" t="s">
        <v>24</v>
      </c>
      <c r="D43" t="s">
        <v>19</v>
      </c>
      <c r="F43" s="2">
        <v>2</v>
      </c>
      <c r="G43" s="2">
        <f t="shared" si="0"/>
        <v>53.799999999999983</v>
      </c>
    </row>
    <row r="44" spans="1:7">
      <c r="A44" s="7">
        <v>43019</v>
      </c>
      <c r="B44" s="526">
        <v>13815</v>
      </c>
      <c r="C44" s="526" t="s">
        <v>24</v>
      </c>
      <c r="D44" t="s">
        <v>16</v>
      </c>
      <c r="F44" s="2">
        <v>51.8</v>
      </c>
      <c r="G44" s="2">
        <f t="shared" si="0"/>
        <v>1.9999999999999858</v>
      </c>
    </row>
    <row r="45" spans="1:7">
      <c r="A45" s="7">
        <v>43019</v>
      </c>
      <c r="B45" s="526">
        <v>13815</v>
      </c>
      <c r="C45" s="526" t="s">
        <v>24</v>
      </c>
      <c r="D45" t="s">
        <v>17</v>
      </c>
      <c r="F45" s="2">
        <v>2</v>
      </c>
      <c r="G45" s="2">
        <f t="shared" si="0"/>
        <v>-1.4210854715202004E-14</v>
      </c>
    </row>
    <row r="46" spans="1:7">
      <c r="A46" s="44">
        <v>42886</v>
      </c>
      <c r="B46" s="525" t="s">
        <v>14</v>
      </c>
      <c r="C46" s="525" t="s">
        <v>25</v>
      </c>
      <c r="D46" t="s">
        <v>16</v>
      </c>
      <c r="E46" s="2">
        <v>49.8</v>
      </c>
      <c r="G46" s="2">
        <f t="shared" si="0"/>
        <v>49.799999999999983</v>
      </c>
    </row>
    <row r="47" spans="1:7">
      <c r="B47" s="526"/>
      <c r="C47" s="526"/>
      <c r="D47" t="s">
        <v>17</v>
      </c>
      <c r="E47" s="2">
        <v>2</v>
      </c>
      <c r="G47" s="2">
        <f t="shared" si="0"/>
        <v>51.799999999999983</v>
      </c>
    </row>
    <row r="48" spans="1:7">
      <c r="B48" s="526"/>
      <c r="C48" s="526"/>
      <c r="D48" t="s">
        <v>18</v>
      </c>
      <c r="E48" s="2">
        <v>60</v>
      </c>
      <c r="G48" s="2">
        <f t="shared" si="0"/>
        <v>111.79999999999998</v>
      </c>
    </row>
    <row r="49" spans="1:7">
      <c r="B49" s="526"/>
      <c r="C49" s="526"/>
      <c r="D49" t="s">
        <v>19</v>
      </c>
      <c r="E49" s="2">
        <v>2</v>
      </c>
      <c r="G49" s="2">
        <f t="shared" si="0"/>
        <v>113.79999999999998</v>
      </c>
    </row>
    <row r="50" spans="1:7">
      <c r="A50" s="7">
        <v>42921</v>
      </c>
      <c r="B50" s="526">
        <v>13185</v>
      </c>
      <c r="C50" s="526" t="s">
        <v>25</v>
      </c>
      <c r="D50" t="s">
        <v>18</v>
      </c>
      <c r="F50" s="2">
        <v>60</v>
      </c>
      <c r="G50" s="2">
        <f t="shared" si="0"/>
        <v>53.799999999999983</v>
      </c>
    </row>
    <row r="51" spans="1:7">
      <c r="A51" s="7">
        <v>42921</v>
      </c>
      <c r="B51" s="526">
        <v>13185</v>
      </c>
      <c r="C51" s="526" t="s">
        <v>25</v>
      </c>
      <c r="D51" t="s">
        <v>19</v>
      </c>
      <c r="F51" s="2">
        <v>2</v>
      </c>
      <c r="G51" s="2">
        <f t="shared" si="0"/>
        <v>51.799999999999983</v>
      </c>
    </row>
    <row r="52" spans="1:7">
      <c r="A52" s="7">
        <v>43019</v>
      </c>
      <c r="B52" s="526">
        <v>13815</v>
      </c>
      <c r="C52" s="526" t="s">
        <v>25</v>
      </c>
      <c r="D52" t="s">
        <v>16</v>
      </c>
      <c r="F52" s="2">
        <v>49.8</v>
      </c>
      <c r="G52" s="2">
        <f t="shared" si="0"/>
        <v>1.9999999999999858</v>
      </c>
    </row>
    <row r="53" spans="1:7">
      <c r="A53" s="7">
        <v>43019</v>
      </c>
      <c r="B53" s="526">
        <v>13815</v>
      </c>
      <c r="C53" s="526" t="s">
        <v>25</v>
      </c>
      <c r="D53" t="s">
        <v>17</v>
      </c>
      <c r="F53" s="2">
        <v>2</v>
      </c>
      <c r="G53" s="2">
        <f t="shared" si="0"/>
        <v>-1.4210854715202004E-14</v>
      </c>
    </row>
    <row r="54" spans="1:7">
      <c r="A54" s="44">
        <v>42916</v>
      </c>
      <c r="B54" s="525" t="s">
        <v>14</v>
      </c>
      <c r="C54" s="525" t="s">
        <v>26</v>
      </c>
      <c r="D54" t="s">
        <v>16</v>
      </c>
      <c r="E54" s="2">
        <v>48.3</v>
      </c>
      <c r="G54" s="2">
        <f t="shared" si="0"/>
        <v>48.299999999999983</v>
      </c>
    </row>
    <row r="55" spans="1:7">
      <c r="B55" s="526"/>
      <c r="C55" s="526"/>
      <c r="D55" t="s">
        <v>17</v>
      </c>
      <c r="E55" s="2">
        <v>2</v>
      </c>
      <c r="G55" s="2">
        <f t="shared" si="0"/>
        <v>50.299999999999983</v>
      </c>
    </row>
    <row r="56" spans="1:7">
      <c r="B56" s="526"/>
      <c r="C56" s="526"/>
      <c r="D56" t="s">
        <v>18</v>
      </c>
      <c r="E56" s="2">
        <v>60</v>
      </c>
      <c r="G56" s="2">
        <f t="shared" si="0"/>
        <v>110.29999999999998</v>
      </c>
    </row>
    <row r="57" spans="1:7" ht="16.5" customHeight="1">
      <c r="B57" s="526"/>
      <c r="C57" s="526"/>
      <c r="D57" t="s">
        <v>19</v>
      </c>
      <c r="E57" s="2">
        <v>2</v>
      </c>
      <c r="G57" s="2">
        <f t="shared" si="0"/>
        <v>112.29999999999998</v>
      </c>
    </row>
    <row r="58" spans="1:7" ht="16.5" customHeight="1">
      <c r="A58" s="7">
        <v>42921</v>
      </c>
      <c r="B58" s="526">
        <v>13184</v>
      </c>
      <c r="C58" s="526" t="s">
        <v>26</v>
      </c>
      <c r="D58" t="s">
        <v>18</v>
      </c>
      <c r="F58" s="2">
        <v>60</v>
      </c>
      <c r="G58" s="2">
        <f t="shared" si="0"/>
        <v>52.299999999999983</v>
      </c>
    </row>
    <row r="59" spans="1:7" ht="16.5" customHeight="1">
      <c r="A59" s="7">
        <v>42921</v>
      </c>
      <c r="B59" s="526">
        <v>13184</v>
      </c>
      <c r="C59" s="526" t="s">
        <v>26</v>
      </c>
      <c r="D59" t="s">
        <v>18</v>
      </c>
      <c r="F59" s="2">
        <v>2</v>
      </c>
      <c r="G59" s="2">
        <f t="shared" si="0"/>
        <v>50.299999999999983</v>
      </c>
    </row>
    <row r="60" spans="1:7" ht="16.5" customHeight="1">
      <c r="A60" s="7">
        <v>43019</v>
      </c>
      <c r="B60" s="526">
        <v>13815</v>
      </c>
      <c r="C60" s="526" t="s">
        <v>26</v>
      </c>
      <c r="D60" t="s">
        <v>16</v>
      </c>
      <c r="F60" s="2">
        <v>48.3</v>
      </c>
      <c r="G60" s="2">
        <f t="shared" si="0"/>
        <v>1.9999999999999858</v>
      </c>
    </row>
    <row r="61" spans="1:7" ht="16.5" customHeight="1">
      <c r="A61" s="7">
        <v>43019</v>
      </c>
      <c r="B61" s="526">
        <v>13815</v>
      </c>
      <c r="C61" s="526" t="s">
        <v>26</v>
      </c>
      <c r="D61" t="s">
        <v>17</v>
      </c>
      <c r="F61" s="2">
        <v>2</v>
      </c>
      <c r="G61" s="2">
        <f t="shared" si="0"/>
        <v>-1.4210854715202004E-14</v>
      </c>
    </row>
    <row r="62" spans="1:7" ht="16.5" customHeight="1">
      <c r="A62" s="44">
        <v>42947</v>
      </c>
      <c r="B62" s="525" t="s">
        <v>14</v>
      </c>
      <c r="C62" s="525" t="s">
        <v>27</v>
      </c>
      <c r="D62" t="s">
        <v>16</v>
      </c>
      <c r="E62" s="2">
        <v>46.4</v>
      </c>
      <c r="G62" s="2">
        <f t="shared" si="0"/>
        <v>46.399999999999984</v>
      </c>
    </row>
    <row r="63" spans="1:7" ht="16.5" customHeight="1">
      <c r="B63" s="526"/>
      <c r="C63" s="526"/>
      <c r="D63" t="s">
        <v>17</v>
      </c>
      <c r="E63" s="2">
        <v>2</v>
      </c>
      <c r="G63" s="2">
        <f t="shared" si="0"/>
        <v>48.399999999999984</v>
      </c>
    </row>
    <row r="64" spans="1:7" ht="16.5" customHeight="1">
      <c r="B64" s="526"/>
      <c r="C64" s="526"/>
      <c r="D64" t="s">
        <v>18</v>
      </c>
      <c r="E64" s="2">
        <v>60</v>
      </c>
      <c r="G64" s="2">
        <f t="shared" si="0"/>
        <v>108.39999999999998</v>
      </c>
    </row>
    <row r="65" spans="1:7" ht="16.5" customHeight="1">
      <c r="B65" s="526"/>
      <c r="C65" s="526"/>
      <c r="D65" t="s">
        <v>19</v>
      </c>
      <c r="E65" s="2">
        <v>2</v>
      </c>
      <c r="G65" s="2">
        <f t="shared" si="0"/>
        <v>110.39999999999998</v>
      </c>
    </row>
    <row r="66" spans="1:7" ht="16.5" customHeight="1">
      <c r="A66" s="7">
        <v>42954</v>
      </c>
      <c r="B66" s="526">
        <v>13424</v>
      </c>
      <c r="C66" s="526" t="s">
        <v>27</v>
      </c>
      <c r="D66" t="s">
        <v>18</v>
      </c>
      <c r="F66" s="2">
        <v>60</v>
      </c>
      <c r="G66" s="2">
        <f t="shared" si="0"/>
        <v>50.399999999999977</v>
      </c>
    </row>
    <row r="67" spans="1:7" ht="16.5" customHeight="1">
      <c r="A67" s="7">
        <v>42954</v>
      </c>
      <c r="B67" s="526">
        <v>13424</v>
      </c>
      <c r="C67" s="526" t="s">
        <v>27</v>
      </c>
      <c r="D67" t="s">
        <v>19</v>
      </c>
      <c r="F67" s="2">
        <v>2</v>
      </c>
      <c r="G67" s="2">
        <f t="shared" si="0"/>
        <v>48.399999999999977</v>
      </c>
    </row>
    <row r="68" spans="1:7" ht="16.5" customHeight="1">
      <c r="A68" s="7">
        <v>43073</v>
      </c>
      <c r="B68" s="526">
        <v>14215</v>
      </c>
      <c r="C68" s="526" t="s">
        <v>27</v>
      </c>
      <c r="D68" t="s">
        <v>16</v>
      </c>
      <c r="F68" s="2">
        <v>46.4</v>
      </c>
      <c r="G68" s="2">
        <f t="shared" si="0"/>
        <v>1.9999999999999787</v>
      </c>
    </row>
    <row r="69" spans="1:7" ht="16.5" customHeight="1">
      <c r="A69" s="7">
        <v>43073</v>
      </c>
      <c r="B69" s="526">
        <v>14215</v>
      </c>
      <c r="C69" s="526" t="s">
        <v>27</v>
      </c>
      <c r="D69" t="s">
        <v>17</v>
      </c>
      <c r="F69" s="2">
        <v>2</v>
      </c>
      <c r="G69" s="24">
        <f t="shared" si="0"/>
        <v>-2.1316282072803006E-14</v>
      </c>
    </row>
    <row r="70" spans="1:7" ht="16.5" customHeight="1">
      <c r="A70" s="44">
        <v>42978</v>
      </c>
      <c r="B70" s="525" t="s">
        <v>14</v>
      </c>
      <c r="C70" s="525" t="s">
        <v>28</v>
      </c>
      <c r="D70" t="s">
        <v>16</v>
      </c>
      <c r="E70" s="2">
        <v>46.4</v>
      </c>
      <c r="G70" s="2">
        <f t="shared" si="0"/>
        <v>46.399999999999977</v>
      </c>
    </row>
    <row r="71" spans="1:7" ht="16.5" customHeight="1">
      <c r="B71" s="526"/>
      <c r="C71" s="526"/>
      <c r="D71" t="s">
        <v>17</v>
      </c>
      <c r="E71" s="2">
        <v>2</v>
      </c>
      <c r="G71" s="2">
        <f t="shared" si="0"/>
        <v>48.399999999999977</v>
      </c>
    </row>
    <row r="72" spans="1:7" ht="16.5" customHeight="1">
      <c r="B72" s="526"/>
      <c r="C72" s="526"/>
      <c r="D72" t="s">
        <v>18</v>
      </c>
      <c r="E72" s="2">
        <v>60</v>
      </c>
      <c r="G72" s="2">
        <f t="shared" si="0"/>
        <v>108.39999999999998</v>
      </c>
    </row>
    <row r="73" spans="1:7" ht="16.5" customHeight="1">
      <c r="B73" s="526"/>
      <c r="C73" s="526"/>
      <c r="D73" t="s">
        <v>19</v>
      </c>
      <c r="E73" s="2">
        <v>2</v>
      </c>
      <c r="G73" s="2">
        <f t="shared" si="0"/>
        <v>110.39999999999998</v>
      </c>
    </row>
    <row r="74" spans="1:7" ht="16.5" customHeight="1">
      <c r="B74" s="526"/>
      <c r="C74" s="526"/>
      <c r="D74" t="s">
        <v>21</v>
      </c>
      <c r="E74" s="2">
        <v>85</v>
      </c>
      <c r="G74" s="2">
        <f t="shared" ref="G74:G138" si="1">+G73+E74-F74</f>
        <v>195.39999999999998</v>
      </c>
    </row>
    <row r="75" spans="1:7" ht="16.5" customHeight="1">
      <c r="A75" s="7">
        <v>43046</v>
      </c>
      <c r="B75" s="526">
        <v>13937</v>
      </c>
      <c r="C75" s="526" t="s">
        <v>28</v>
      </c>
      <c r="D75" t="s">
        <v>18</v>
      </c>
      <c r="F75" s="2">
        <v>60</v>
      </c>
      <c r="G75" s="2">
        <f t="shared" si="1"/>
        <v>135.39999999999998</v>
      </c>
    </row>
    <row r="76" spans="1:7" ht="16.5" customHeight="1">
      <c r="A76" s="7">
        <v>43046</v>
      </c>
      <c r="B76" s="526">
        <v>13937</v>
      </c>
      <c r="C76" s="526" t="s">
        <v>28</v>
      </c>
      <c r="D76" t="s">
        <v>19</v>
      </c>
      <c r="F76" s="2">
        <v>2</v>
      </c>
      <c r="G76" s="2">
        <f t="shared" si="1"/>
        <v>133.39999999999998</v>
      </c>
    </row>
    <row r="77" spans="1:7" ht="16.5" customHeight="1">
      <c r="A77" s="7">
        <v>43073</v>
      </c>
      <c r="B77" s="526">
        <v>14215</v>
      </c>
      <c r="C77" s="526" t="s">
        <v>28</v>
      </c>
      <c r="D77" t="s">
        <v>16</v>
      </c>
      <c r="F77" s="2">
        <v>46.4</v>
      </c>
      <c r="G77" s="2">
        <f t="shared" si="1"/>
        <v>86.999999999999972</v>
      </c>
    </row>
    <row r="78" spans="1:7" ht="16.5" customHeight="1">
      <c r="A78" s="7">
        <v>43073</v>
      </c>
      <c r="B78" s="526">
        <v>14215</v>
      </c>
      <c r="C78" s="526" t="s">
        <v>28</v>
      </c>
      <c r="D78" t="s">
        <v>17</v>
      </c>
      <c r="F78" s="2">
        <v>2</v>
      </c>
      <c r="G78" s="2">
        <f t="shared" si="1"/>
        <v>84.999999999999972</v>
      </c>
    </row>
    <row r="79" spans="1:7" ht="16.5" customHeight="1">
      <c r="A79" s="7">
        <v>43209</v>
      </c>
      <c r="B79" s="526" t="s">
        <v>12</v>
      </c>
      <c r="C79" s="10">
        <v>42951</v>
      </c>
      <c r="D79" t="s">
        <v>21</v>
      </c>
      <c r="F79" s="2">
        <v>85</v>
      </c>
      <c r="G79" s="2">
        <f t="shared" si="1"/>
        <v>0</v>
      </c>
    </row>
    <row r="80" spans="1:7" ht="16.5" customHeight="1">
      <c r="A80" s="44">
        <v>43008</v>
      </c>
      <c r="B80" s="525" t="s">
        <v>14</v>
      </c>
      <c r="C80" s="525" t="s">
        <v>29</v>
      </c>
      <c r="D80" t="s">
        <v>16</v>
      </c>
      <c r="E80" s="2">
        <v>32.9</v>
      </c>
      <c r="G80" s="2">
        <f t="shared" si="1"/>
        <v>32.9</v>
      </c>
    </row>
    <row r="81" spans="1:7" ht="16.5" customHeight="1">
      <c r="B81" s="526"/>
      <c r="C81" s="526"/>
      <c r="D81" t="s">
        <v>17</v>
      </c>
      <c r="E81" s="2">
        <v>2</v>
      </c>
      <c r="G81" s="2">
        <f t="shared" si="1"/>
        <v>34.9</v>
      </c>
    </row>
    <row r="82" spans="1:7" ht="16.5" customHeight="1">
      <c r="B82" s="526"/>
      <c r="C82" s="526"/>
      <c r="D82" t="s">
        <v>18</v>
      </c>
      <c r="E82" s="2">
        <v>60</v>
      </c>
      <c r="G82" s="2">
        <f t="shared" si="1"/>
        <v>94.9</v>
      </c>
    </row>
    <row r="83" spans="1:7" ht="16.5" customHeight="1">
      <c r="B83" s="526"/>
      <c r="C83" s="526"/>
      <c r="D83" t="s">
        <v>19</v>
      </c>
      <c r="E83" s="2">
        <v>2</v>
      </c>
      <c r="G83" s="2">
        <f t="shared" si="1"/>
        <v>96.9</v>
      </c>
    </row>
    <row r="84" spans="1:7" ht="16.5" customHeight="1">
      <c r="A84" s="7">
        <v>42823</v>
      </c>
      <c r="B84" s="526"/>
      <c r="C84" s="526"/>
      <c r="D84" t="s">
        <v>21</v>
      </c>
      <c r="E84" s="2">
        <v>85</v>
      </c>
      <c r="G84" s="2">
        <f t="shared" si="1"/>
        <v>181.9</v>
      </c>
    </row>
    <row r="85" spans="1:7" ht="16.5" customHeight="1">
      <c r="A85" s="7">
        <v>43046</v>
      </c>
      <c r="B85" s="526">
        <v>13938</v>
      </c>
      <c r="C85" s="526" t="s">
        <v>29</v>
      </c>
      <c r="D85" t="s">
        <v>18</v>
      </c>
      <c r="F85" s="2">
        <v>60</v>
      </c>
      <c r="G85" s="2">
        <f t="shared" si="1"/>
        <v>121.9</v>
      </c>
    </row>
    <row r="86" spans="1:7" ht="16.5" customHeight="1">
      <c r="A86" s="7">
        <v>43046</v>
      </c>
      <c r="B86" s="526">
        <v>13938</v>
      </c>
      <c r="C86" s="526" t="s">
        <v>29</v>
      </c>
      <c r="D86" t="s">
        <v>19</v>
      </c>
      <c r="F86" s="2">
        <v>2</v>
      </c>
      <c r="G86" s="2">
        <f t="shared" si="1"/>
        <v>119.9</v>
      </c>
    </row>
    <row r="87" spans="1:7" s="5" customFormat="1" ht="16.5" customHeight="1">
      <c r="A87" s="44">
        <v>43067</v>
      </c>
      <c r="B87" s="525" t="s">
        <v>12</v>
      </c>
      <c r="C87" s="74">
        <v>42823</v>
      </c>
      <c r="D87" s="5" t="s">
        <v>21</v>
      </c>
      <c r="E87" s="27"/>
      <c r="F87" s="27">
        <v>85</v>
      </c>
      <c r="G87" s="2">
        <f t="shared" si="1"/>
        <v>34.900000000000006</v>
      </c>
    </row>
    <row r="88" spans="1:7" ht="16.5" customHeight="1">
      <c r="A88" s="7">
        <v>43073</v>
      </c>
      <c r="B88" s="526">
        <v>14215</v>
      </c>
      <c r="C88" s="20" t="s">
        <v>29</v>
      </c>
      <c r="D88" t="s">
        <v>16</v>
      </c>
      <c r="F88" s="2">
        <v>32.9</v>
      </c>
      <c r="G88" s="2">
        <f t="shared" si="1"/>
        <v>2.0000000000000071</v>
      </c>
    </row>
    <row r="89" spans="1:7" ht="16.5" customHeight="1">
      <c r="A89" s="7">
        <v>43073</v>
      </c>
      <c r="B89" s="526">
        <v>14215</v>
      </c>
      <c r="C89" s="20" t="s">
        <v>29</v>
      </c>
      <c r="D89" t="s">
        <v>17</v>
      </c>
      <c r="F89" s="2">
        <v>2</v>
      </c>
      <c r="G89" s="2">
        <f t="shared" si="1"/>
        <v>7.1054273576010019E-15</v>
      </c>
    </row>
    <row r="90" spans="1:7" ht="16.5" customHeight="1">
      <c r="A90" s="44">
        <v>43039</v>
      </c>
      <c r="B90" s="525" t="s">
        <v>14</v>
      </c>
      <c r="C90" s="525" t="s">
        <v>30</v>
      </c>
      <c r="D90" t="s">
        <v>16</v>
      </c>
      <c r="E90" s="2">
        <v>32.700000000000003</v>
      </c>
      <c r="G90" s="2">
        <f t="shared" si="1"/>
        <v>32.70000000000001</v>
      </c>
    </row>
    <row r="91" spans="1:7" ht="16.5" customHeight="1">
      <c r="B91" s="526"/>
      <c r="C91" s="526"/>
      <c r="D91" t="s">
        <v>17</v>
      </c>
      <c r="E91" s="2">
        <v>2</v>
      </c>
      <c r="G91" s="2">
        <f t="shared" si="1"/>
        <v>34.70000000000001</v>
      </c>
    </row>
    <row r="92" spans="1:7" ht="16.5" customHeight="1">
      <c r="B92" s="526"/>
      <c r="C92" s="526"/>
      <c r="D92" t="s">
        <v>18</v>
      </c>
      <c r="E92" s="2">
        <v>60</v>
      </c>
      <c r="G92" s="2">
        <f t="shared" si="1"/>
        <v>94.700000000000017</v>
      </c>
    </row>
    <row r="93" spans="1:7" ht="16.5" customHeight="1">
      <c r="B93" s="526"/>
      <c r="C93" s="526"/>
      <c r="D93" t="s">
        <v>19</v>
      </c>
      <c r="E93" s="2">
        <v>2</v>
      </c>
      <c r="G93" s="2">
        <f t="shared" si="1"/>
        <v>96.700000000000017</v>
      </c>
    </row>
    <row r="94" spans="1:7" ht="16.5" customHeight="1">
      <c r="A94" s="7">
        <v>42977</v>
      </c>
      <c r="B94" s="526" t="s">
        <v>31</v>
      </c>
      <c r="C94" s="526"/>
      <c r="D94" t="s">
        <v>32</v>
      </c>
      <c r="E94" s="2">
        <v>25</v>
      </c>
      <c r="G94" s="2">
        <f t="shared" si="1"/>
        <v>121.70000000000002</v>
      </c>
    </row>
    <row r="95" spans="1:7" ht="16.5" customHeight="1">
      <c r="A95" s="7">
        <v>43046</v>
      </c>
      <c r="B95" s="526">
        <v>13939</v>
      </c>
      <c r="C95" s="526" t="s">
        <v>30</v>
      </c>
      <c r="D95" t="s">
        <v>18</v>
      </c>
      <c r="F95" s="2">
        <v>60</v>
      </c>
      <c r="G95" s="2">
        <f t="shared" si="1"/>
        <v>61.700000000000017</v>
      </c>
    </row>
    <row r="96" spans="1:7" ht="15.75" customHeight="1">
      <c r="A96" s="7">
        <v>43046</v>
      </c>
      <c r="B96" s="526">
        <v>13939</v>
      </c>
      <c r="C96" s="526" t="s">
        <v>30</v>
      </c>
      <c r="D96" t="s">
        <v>19</v>
      </c>
      <c r="F96" s="2">
        <v>2</v>
      </c>
      <c r="G96" s="2">
        <f t="shared" si="1"/>
        <v>59.700000000000017</v>
      </c>
    </row>
    <row r="97" spans="1:7" ht="15.75" customHeight="1">
      <c r="A97" s="7">
        <v>43073</v>
      </c>
      <c r="B97" s="526">
        <v>14215</v>
      </c>
      <c r="C97" s="526" t="s">
        <v>30</v>
      </c>
      <c r="D97" t="s">
        <v>16</v>
      </c>
      <c r="F97" s="2">
        <v>32.700000000000003</v>
      </c>
      <c r="G97" s="2">
        <f t="shared" si="1"/>
        <v>27.000000000000014</v>
      </c>
    </row>
    <row r="98" spans="1:7" ht="15.75" customHeight="1">
      <c r="A98" s="7">
        <v>43073</v>
      </c>
      <c r="B98" s="526">
        <v>14215</v>
      </c>
      <c r="C98" s="526" t="s">
        <v>30</v>
      </c>
      <c r="D98" t="s">
        <v>17</v>
      </c>
      <c r="F98" s="2">
        <v>2</v>
      </c>
      <c r="G98" s="2">
        <f t="shared" si="1"/>
        <v>25.000000000000014</v>
      </c>
    </row>
    <row r="99" spans="1:7" ht="15.75" customHeight="1">
      <c r="A99" s="7">
        <v>44840</v>
      </c>
      <c r="B99" s="526">
        <v>25590</v>
      </c>
      <c r="C99" s="526" t="s">
        <v>30</v>
      </c>
      <c r="D99" t="s">
        <v>32</v>
      </c>
      <c r="F99" s="2">
        <v>25</v>
      </c>
      <c r="G99" s="2">
        <f t="shared" si="1"/>
        <v>0</v>
      </c>
    </row>
    <row r="100" spans="1:7" ht="15.75" customHeight="1">
      <c r="A100" s="44">
        <v>43069</v>
      </c>
      <c r="B100" s="525" t="s">
        <v>14</v>
      </c>
      <c r="C100" s="525" t="s">
        <v>33</v>
      </c>
      <c r="D100" t="s">
        <v>16</v>
      </c>
      <c r="E100" s="2">
        <v>35</v>
      </c>
      <c r="G100" s="2">
        <f t="shared" si="1"/>
        <v>35</v>
      </c>
    </row>
    <row r="101" spans="1:7" ht="15.75" customHeight="1">
      <c r="B101" s="526"/>
      <c r="C101" s="526"/>
      <c r="D101" t="s">
        <v>17</v>
      </c>
      <c r="E101" s="2">
        <v>2</v>
      </c>
      <c r="G101" s="2">
        <f t="shared" si="1"/>
        <v>37</v>
      </c>
    </row>
    <row r="102" spans="1:7" ht="15.75" customHeight="1">
      <c r="B102" s="526"/>
      <c r="C102" s="526"/>
      <c r="D102" t="s">
        <v>18</v>
      </c>
      <c r="E102" s="2">
        <v>60</v>
      </c>
      <c r="G102" s="2">
        <f t="shared" si="1"/>
        <v>97</v>
      </c>
    </row>
    <row r="103" spans="1:7" ht="15.75" customHeight="1">
      <c r="B103" s="526"/>
      <c r="C103" s="526"/>
      <c r="D103" t="s">
        <v>19</v>
      </c>
      <c r="E103" s="2">
        <v>2</v>
      </c>
      <c r="G103" s="2">
        <f t="shared" si="1"/>
        <v>99</v>
      </c>
    </row>
    <row r="104" spans="1:7" ht="16.5" customHeight="1">
      <c r="A104" s="7">
        <v>43084</v>
      </c>
      <c r="B104" s="526">
        <v>14226</v>
      </c>
      <c r="C104" s="526" t="s">
        <v>33</v>
      </c>
      <c r="D104" t="s">
        <v>18</v>
      </c>
      <c r="F104" s="2">
        <v>60</v>
      </c>
      <c r="G104" s="2">
        <f t="shared" si="1"/>
        <v>39</v>
      </c>
    </row>
    <row r="105" spans="1:7" ht="16.5" customHeight="1">
      <c r="A105" s="7">
        <v>43084</v>
      </c>
      <c r="B105" s="526">
        <v>14226</v>
      </c>
      <c r="C105" s="526" t="s">
        <v>33</v>
      </c>
      <c r="D105" t="s">
        <v>19</v>
      </c>
      <c r="F105" s="2">
        <v>2</v>
      </c>
      <c r="G105" s="2">
        <f t="shared" si="1"/>
        <v>37</v>
      </c>
    </row>
    <row r="106" spans="1:7" ht="16.5" customHeight="1">
      <c r="A106" s="7">
        <v>43139</v>
      </c>
      <c r="B106" s="526">
        <v>14607</v>
      </c>
      <c r="C106" s="526" t="s">
        <v>33</v>
      </c>
      <c r="D106" t="s">
        <v>16</v>
      </c>
      <c r="F106" s="2">
        <v>35</v>
      </c>
      <c r="G106" s="2">
        <f t="shared" si="1"/>
        <v>2</v>
      </c>
    </row>
    <row r="107" spans="1:7" ht="16.5" customHeight="1">
      <c r="A107" s="7">
        <v>43139</v>
      </c>
      <c r="B107" s="526">
        <v>14607</v>
      </c>
      <c r="C107" s="526" t="s">
        <v>33</v>
      </c>
      <c r="D107" t="s">
        <v>17</v>
      </c>
      <c r="F107" s="2">
        <v>2</v>
      </c>
      <c r="G107" s="2">
        <f t="shared" si="1"/>
        <v>0</v>
      </c>
    </row>
    <row r="108" spans="1:7" ht="16.5" customHeight="1">
      <c r="A108" s="44">
        <v>43100</v>
      </c>
      <c r="B108" s="525" t="s">
        <v>14</v>
      </c>
      <c r="C108" s="525" t="s">
        <v>34</v>
      </c>
      <c r="D108" t="s">
        <v>16</v>
      </c>
      <c r="E108" s="2">
        <v>38</v>
      </c>
      <c r="G108" s="2">
        <f t="shared" si="1"/>
        <v>38</v>
      </c>
    </row>
    <row r="109" spans="1:7" ht="16.5" customHeight="1">
      <c r="B109" s="526"/>
      <c r="C109" s="526"/>
      <c r="D109" t="s">
        <v>17</v>
      </c>
      <c r="E109" s="2">
        <v>2</v>
      </c>
      <c r="G109" s="2">
        <f t="shared" si="1"/>
        <v>40</v>
      </c>
    </row>
    <row r="110" spans="1:7" ht="16.5" customHeight="1">
      <c r="B110" s="526"/>
      <c r="C110" s="526"/>
      <c r="D110" t="s">
        <v>18</v>
      </c>
      <c r="E110" s="2">
        <v>60</v>
      </c>
      <c r="G110" s="2">
        <f t="shared" si="1"/>
        <v>100</v>
      </c>
    </row>
    <row r="111" spans="1:7" ht="16.5" customHeight="1">
      <c r="B111" s="526"/>
      <c r="C111" s="526"/>
      <c r="D111" t="s">
        <v>19</v>
      </c>
      <c r="E111" s="2">
        <v>2</v>
      </c>
      <c r="G111" s="2">
        <f t="shared" si="1"/>
        <v>102</v>
      </c>
    </row>
    <row r="112" spans="1:7" ht="16.5" customHeight="1">
      <c r="A112" s="7">
        <v>43084</v>
      </c>
      <c r="B112" s="526">
        <v>14226</v>
      </c>
      <c r="C112" s="526" t="s">
        <v>34</v>
      </c>
      <c r="D112" t="s">
        <v>18</v>
      </c>
      <c r="F112" s="2">
        <v>60</v>
      </c>
      <c r="G112" s="2">
        <f t="shared" si="1"/>
        <v>42</v>
      </c>
    </row>
    <row r="113" spans="1:7" ht="16.5" customHeight="1">
      <c r="A113" s="7">
        <v>43084</v>
      </c>
      <c r="B113" s="526">
        <v>14226</v>
      </c>
      <c r="C113" s="526" t="s">
        <v>34</v>
      </c>
      <c r="D113" t="s">
        <v>19</v>
      </c>
      <c r="F113" s="2">
        <v>2</v>
      </c>
      <c r="G113" s="2">
        <f t="shared" si="1"/>
        <v>40</v>
      </c>
    </row>
    <row r="114" spans="1:7" ht="16.5" customHeight="1">
      <c r="A114" s="7">
        <v>43118</v>
      </c>
      <c r="B114" s="526">
        <v>14457</v>
      </c>
      <c r="C114" s="526" t="s">
        <v>34</v>
      </c>
      <c r="D114" t="s">
        <v>16</v>
      </c>
      <c r="F114" s="2">
        <v>38</v>
      </c>
      <c r="G114" s="2">
        <f t="shared" si="1"/>
        <v>2</v>
      </c>
    </row>
    <row r="115" spans="1:7" ht="16.5" customHeight="1">
      <c r="A115" s="7">
        <v>43118</v>
      </c>
      <c r="B115" s="526">
        <v>14457</v>
      </c>
      <c r="C115" s="526" t="s">
        <v>34</v>
      </c>
      <c r="D115" t="s">
        <v>17</v>
      </c>
      <c r="F115" s="2">
        <v>2</v>
      </c>
      <c r="G115" s="2">
        <f t="shared" si="1"/>
        <v>0</v>
      </c>
    </row>
    <row r="116" spans="1:7" ht="16.5" customHeight="1">
      <c r="A116" s="44">
        <v>43131</v>
      </c>
      <c r="B116" s="525" t="s">
        <v>14</v>
      </c>
      <c r="C116" s="525" t="s">
        <v>15</v>
      </c>
      <c r="D116" t="s">
        <v>16</v>
      </c>
      <c r="E116" s="2">
        <v>33.799999999999997</v>
      </c>
      <c r="G116" s="2">
        <f t="shared" si="1"/>
        <v>33.799999999999997</v>
      </c>
    </row>
    <row r="117" spans="1:7" ht="16.5" customHeight="1">
      <c r="B117" s="526"/>
      <c r="C117" s="526"/>
      <c r="D117" t="s">
        <v>17</v>
      </c>
      <c r="E117" s="2">
        <v>2</v>
      </c>
      <c r="G117" s="2">
        <f t="shared" si="1"/>
        <v>35.799999999999997</v>
      </c>
    </row>
    <row r="118" spans="1:7" ht="16.5" customHeight="1">
      <c r="B118" s="526"/>
      <c r="C118" s="526"/>
      <c r="D118" t="s">
        <v>18</v>
      </c>
      <c r="E118" s="2">
        <v>60</v>
      </c>
      <c r="G118" s="2">
        <f t="shared" si="1"/>
        <v>95.8</v>
      </c>
    </row>
    <row r="119" spans="1:7" ht="16.5" customHeight="1">
      <c r="B119" s="526"/>
      <c r="C119" s="526"/>
      <c r="D119" t="s">
        <v>19</v>
      </c>
      <c r="E119" s="2">
        <v>2</v>
      </c>
      <c r="G119" s="2">
        <f t="shared" si="1"/>
        <v>97.8</v>
      </c>
    </row>
    <row r="120" spans="1:7" ht="16.5" customHeight="1">
      <c r="A120" s="7">
        <v>43150</v>
      </c>
      <c r="B120" s="526">
        <v>14655</v>
      </c>
      <c r="C120" s="526" t="s">
        <v>15</v>
      </c>
      <c r="D120" t="s">
        <v>18</v>
      </c>
      <c r="F120" s="2">
        <v>60</v>
      </c>
      <c r="G120" s="2">
        <f t="shared" si="1"/>
        <v>37.799999999999997</v>
      </c>
    </row>
    <row r="121" spans="1:7" ht="16.5" customHeight="1">
      <c r="A121" s="7">
        <v>43150</v>
      </c>
      <c r="B121" s="526">
        <v>14655</v>
      </c>
      <c r="C121" s="526" t="s">
        <v>15</v>
      </c>
      <c r="D121" t="s">
        <v>19</v>
      </c>
      <c r="F121" s="2">
        <v>2</v>
      </c>
      <c r="G121" s="2">
        <f t="shared" si="1"/>
        <v>35.799999999999997</v>
      </c>
    </row>
    <row r="122" spans="1:7" ht="16.5" customHeight="1">
      <c r="A122" s="7">
        <v>43249</v>
      </c>
      <c r="B122" s="526">
        <v>15449</v>
      </c>
      <c r="C122" s="526" t="s">
        <v>15</v>
      </c>
      <c r="D122" t="s">
        <v>16</v>
      </c>
      <c r="F122" s="2">
        <v>33.799999999999997</v>
      </c>
      <c r="G122" s="2">
        <f t="shared" si="1"/>
        <v>2</v>
      </c>
    </row>
    <row r="123" spans="1:7" ht="16.5" customHeight="1">
      <c r="A123" s="7">
        <v>43249</v>
      </c>
      <c r="B123" s="526">
        <v>15449</v>
      </c>
      <c r="C123" s="526" t="s">
        <v>15</v>
      </c>
      <c r="D123" t="s">
        <v>17</v>
      </c>
      <c r="F123" s="2">
        <v>2</v>
      </c>
      <c r="G123" s="2">
        <f t="shared" si="1"/>
        <v>0</v>
      </c>
    </row>
    <row r="124" spans="1:7" ht="16.5" customHeight="1">
      <c r="A124" s="44">
        <v>43159</v>
      </c>
      <c r="B124" s="525" t="s">
        <v>14</v>
      </c>
      <c r="C124" s="525" t="s">
        <v>20</v>
      </c>
      <c r="D124" t="s">
        <v>16</v>
      </c>
      <c r="E124" s="2">
        <v>41.9</v>
      </c>
      <c r="G124" s="2">
        <f t="shared" si="1"/>
        <v>41.9</v>
      </c>
    </row>
    <row r="125" spans="1:7" ht="16.5" customHeight="1">
      <c r="B125" s="526"/>
      <c r="C125" s="526"/>
      <c r="D125" t="s">
        <v>17</v>
      </c>
      <c r="E125" s="2">
        <v>2</v>
      </c>
      <c r="G125" s="2">
        <f t="shared" si="1"/>
        <v>43.9</v>
      </c>
    </row>
    <row r="126" spans="1:7" ht="16.5" customHeight="1">
      <c r="B126" s="526"/>
      <c r="C126" s="526"/>
      <c r="D126" t="s">
        <v>18</v>
      </c>
      <c r="E126" s="2">
        <v>56</v>
      </c>
      <c r="G126" s="2">
        <f t="shared" si="1"/>
        <v>99.9</v>
      </c>
    </row>
    <row r="127" spans="1:7" ht="16.5" customHeight="1">
      <c r="B127" s="526"/>
      <c r="C127" s="526"/>
      <c r="D127" t="s">
        <v>19</v>
      </c>
      <c r="E127" s="2">
        <v>5</v>
      </c>
      <c r="G127" s="2">
        <f t="shared" si="1"/>
        <v>104.9</v>
      </c>
    </row>
    <row r="128" spans="1:7" ht="16.5" customHeight="1">
      <c r="A128" s="7">
        <v>43181</v>
      </c>
      <c r="B128" s="526">
        <v>14915</v>
      </c>
      <c r="C128" s="526" t="s">
        <v>20</v>
      </c>
      <c r="D128" t="s">
        <v>16</v>
      </c>
      <c r="F128" s="2">
        <v>41.9</v>
      </c>
      <c r="G128" s="2">
        <f t="shared" si="1"/>
        <v>63.000000000000007</v>
      </c>
    </row>
    <row r="129" spans="1:7" ht="16.5" customHeight="1">
      <c r="A129" s="7">
        <v>43181</v>
      </c>
      <c r="B129" s="526">
        <v>15915</v>
      </c>
      <c r="C129" s="526" t="s">
        <v>20</v>
      </c>
      <c r="D129" t="s">
        <v>17</v>
      </c>
      <c r="F129" s="2">
        <v>2</v>
      </c>
      <c r="G129" s="2">
        <f t="shared" si="1"/>
        <v>61.000000000000007</v>
      </c>
    </row>
    <row r="130" spans="1:7" ht="16.5" customHeight="1">
      <c r="A130" s="7">
        <v>43258</v>
      </c>
      <c r="B130" s="526">
        <v>15488</v>
      </c>
      <c r="C130" s="526" t="s">
        <v>20</v>
      </c>
      <c r="D130" t="s">
        <v>18</v>
      </c>
      <c r="F130" s="2">
        <v>56</v>
      </c>
      <c r="G130" s="2">
        <f t="shared" si="1"/>
        <v>5.0000000000000071</v>
      </c>
    </row>
    <row r="131" spans="1:7" ht="16.5" customHeight="1">
      <c r="A131" s="7">
        <v>43258</v>
      </c>
      <c r="B131" s="526">
        <v>15488</v>
      </c>
      <c r="C131" s="526" t="s">
        <v>20</v>
      </c>
      <c r="D131" t="s">
        <v>19</v>
      </c>
      <c r="F131" s="2">
        <v>5</v>
      </c>
      <c r="G131" s="2">
        <f t="shared" si="1"/>
        <v>7.1054273576010019E-15</v>
      </c>
    </row>
    <row r="132" spans="1:7" ht="16.5" customHeight="1">
      <c r="A132" s="44">
        <v>43189</v>
      </c>
      <c r="B132" s="525" t="s">
        <v>14</v>
      </c>
      <c r="C132" s="525" t="s">
        <v>23</v>
      </c>
      <c r="D132" t="s">
        <v>16</v>
      </c>
      <c r="E132" s="2">
        <v>40.1</v>
      </c>
      <c r="G132" s="2">
        <f t="shared" si="1"/>
        <v>40.100000000000009</v>
      </c>
    </row>
    <row r="133" spans="1:7" ht="16.5" customHeight="1">
      <c r="B133" s="526"/>
      <c r="C133" s="526"/>
      <c r="D133" t="s">
        <v>17</v>
      </c>
      <c r="E133" s="2">
        <v>2</v>
      </c>
      <c r="G133" s="2">
        <f t="shared" si="1"/>
        <v>42.100000000000009</v>
      </c>
    </row>
    <row r="134" spans="1:7" ht="16.5" customHeight="1">
      <c r="B134" s="526"/>
      <c r="C134" s="526"/>
      <c r="D134" t="s">
        <v>18</v>
      </c>
      <c r="E134" s="2">
        <v>60</v>
      </c>
      <c r="G134" s="2">
        <f t="shared" si="1"/>
        <v>102.10000000000001</v>
      </c>
    </row>
    <row r="135" spans="1:7" ht="16.5" customHeight="1">
      <c r="B135" s="526"/>
      <c r="C135" s="526"/>
      <c r="D135" t="s">
        <v>19</v>
      </c>
      <c r="E135" s="2">
        <v>5</v>
      </c>
      <c r="G135" s="2">
        <f t="shared" si="1"/>
        <v>107.10000000000001</v>
      </c>
    </row>
    <row r="136" spans="1:7" ht="16.5" customHeight="1">
      <c r="A136" s="7">
        <v>43196</v>
      </c>
      <c r="B136" s="526">
        <v>15087</v>
      </c>
      <c r="C136" s="526" t="s">
        <v>23</v>
      </c>
      <c r="D136" t="s">
        <v>18</v>
      </c>
      <c r="F136" s="2">
        <v>60</v>
      </c>
      <c r="G136" s="2">
        <f t="shared" si="1"/>
        <v>47.100000000000009</v>
      </c>
    </row>
    <row r="137" spans="1:7" ht="16.5" customHeight="1">
      <c r="A137" s="7">
        <v>43196</v>
      </c>
      <c r="B137" s="526">
        <v>15087</v>
      </c>
      <c r="C137" s="526" t="s">
        <v>23</v>
      </c>
      <c r="D137" t="s">
        <v>19</v>
      </c>
      <c r="F137" s="2">
        <v>5</v>
      </c>
      <c r="G137" s="2">
        <f t="shared" si="1"/>
        <v>42.100000000000009</v>
      </c>
    </row>
    <row r="138" spans="1:7" ht="16.5" customHeight="1">
      <c r="A138" s="7">
        <v>43250</v>
      </c>
      <c r="B138" s="526">
        <v>15461</v>
      </c>
      <c r="C138" s="10" t="s">
        <v>23</v>
      </c>
      <c r="D138" t="s">
        <v>16</v>
      </c>
      <c r="F138" s="2">
        <v>40.1</v>
      </c>
      <c r="G138" s="2">
        <f t="shared" si="1"/>
        <v>2.0000000000000071</v>
      </c>
    </row>
    <row r="139" spans="1:7" ht="16.5" customHeight="1">
      <c r="A139" s="7">
        <v>43250</v>
      </c>
      <c r="B139" s="526">
        <v>15461</v>
      </c>
      <c r="C139" s="10" t="s">
        <v>23</v>
      </c>
      <c r="D139" t="s">
        <v>17</v>
      </c>
      <c r="F139" s="2">
        <v>2</v>
      </c>
      <c r="G139" s="2">
        <f t="shared" ref="G139:G145" si="2">+G138+E139-F139</f>
        <v>7.1054273576010019E-15</v>
      </c>
    </row>
    <row r="140" spans="1:7" ht="16.5" customHeight="1">
      <c r="A140" s="44">
        <v>43220</v>
      </c>
      <c r="B140" s="525" t="s">
        <v>14</v>
      </c>
      <c r="C140" s="525" t="s">
        <v>24</v>
      </c>
      <c r="D140" t="s">
        <v>16</v>
      </c>
      <c r="E140" s="2">
        <v>42.7</v>
      </c>
      <c r="G140" s="2">
        <f t="shared" si="2"/>
        <v>42.70000000000001</v>
      </c>
    </row>
    <row r="141" spans="1:7" ht="16.5" customHeight="1">
      <c r="B141" s="526"/>
      <c r="C141" s="526"/>
      <c r="D141" t="s">
        <v>17</v>
      </c>
      <c r="E141" s="2">
        <v>2</v>
      </c>
      <c r="G141" s="2">
        <f t="shared" si="2"/>
        <v>44.70000000000001</v>
      </c>
    </row>
    <row r="142" spans="1:7" ht="16.5" customHeight="1">
      <c r="B142" s="526"/>
      <c r="C142" s="526"/>
      <c r="D142" t="s">
        <v>18</v>
      </c>
      <c r="E142" s="2">
        <v>60</v>
      </c>
      <c r="G142" s="2">
        <f t="shared" si="2"/>
        <v>104.70000000000002</v>
      </c>
    </row>
    <row r="143" spans="1:7" ht="16.5" customHeight="1">
      <c r="B143" s="526"/>
      <c r="C143" s="526"/>
      <c r="D143" t="s">
        <v>19</v>
      </c>
      <c r="E143" s="2">
        <v>5</v>
      </c>
      <c r="G143" s="2">
        <f t="shared" si="2"/>
        <v>109.70000000000002</v>
      </c>
    </row>
    <row r="144" spans="1:7" ht="16.5" customHeight="1">
      <c r="A144" s="7">
        <v>43232</v>
      </c>
      <c r="B144" s="526">
        <v>15312</v>
      </c>
      <c r="C144" s="526" t="s">
        <v>24</v>
      </c>
      <c r="D144" t="s">
        <v>18</v>
      </c>
      <c r="F144" s="2">
        <v>60</v>
      </c>
      <c r="G144" s="2">
        <f t="shared" si="2"/>
        <v>49.700000000000017</v>
      </c>
    </row>
    <row r="145" spans="1:7" ht="16.5" customHeight="1">
      <c r="A145" s="7">
        <v>43232</v>
      </c>
      <c r="B145" s="526">
        <v>15312</v>
      </c>
      <c r="C145" s="526" t="s">
        <v>24</v>
      </c>
      <c r="D145" t="s">
        <v>19</v>
      </c>
      <c r="F145" s="2">
        <v>5</v>
      </c>
      <c r="G145" s="2">
        <f t="shared" si="2"/>
        <v>44.700000000000017</v>
      </c>
    </row>
    <row r="146" spans="1:7" ht="16.5" customHeight="1">
      <c r="A146" s="7">
        <v>43294</v>
      </c>
      <c r="B146" s="526">
        <v>15711</v>
      </c>
      <c r="C146" s="526" t="s">
        <v>24</v>
      </c>
      <c r="D146" t="s">
        <v>16</v>
      </c>
      <c r="F146" s="2">
        <v>42.7</v>
      </c>
      <c r="G146" s="2">
        <f t="shared" ref="G146:G204" si="3">+G145+E146-F146</f>
        <v>2.0000000000000142</v>
      </c>
    </row>
    <row r="147" spans="1:7" ht="16.5" customHeight="1">
      <c r="A147" s="7">
        <v>43294</v>
      </c>
      <c r="B147" s="526">
        <v>15711</v>
      </c>
      <c r="C147" s="526" t="s">
        <v>24</v>
      </c>
      <c r="D147" t="s">
        <v>17</v>
      </c>
      <c r="F147" s="2">
        <v>2</v>
      </c>
      <c r="G147" s="2">
        <f t="shared" si="3"/>
        <v>1.4210854715202004E-14</v>
      </c>
    </row>
    <row r="148" spans="1:7" ht="16.5" customHeight="1">
      <c r="A148" s="44">
        <v>43251</v>
      </c>
      <c r="B148" s="525" t="s">
        <v>14</v>
      </c>
      <c r="C148" s="525" t="s">
        <v>25</v>
      </c>
      <c r="D148" t="s">
        <v>16</v>
      </c>
      <c r="E148" s="2">
        <v>38.700000000000003</v>
      </c>
      <c r="G148" s="2">
        <f t="shared" si="3"/>
        <v>38.700000000000017</v>
      </c>
    </row>
    <row r="149" spans="1:7" ht="16.5" customHeight="1">
      <c r="B149" s="526"/>
      <c r="C149" s="526"/>
      <c r="D149" t="s">
        <v>17</v>
      </c>
      <c r="E149" s="2">
        <v>2</v>
      </c>
      <c r="G149" s="2">
        <f t="shared" si="3"/>
        <v>40.700000000000017</v>
      </c>
    </row>
    <row r="150" spans="1:7" ht="16.5" customHeight="1">
      <c r="B150" s="526"/>
      <c r="C150" s="526"/>
      <c r="D150" t="s">
        <v>18</v>
      </c>
      <c r="E150" s="2">
        <v>60</v>
      </c>
      <c r="G150" s="2">
        <f t="shared" si="3"/>
        <v>100.70000000000002</v>
      </c>
    </row>
    <row r="151" spans="1:7" ht="16.5" customHeight="1">
      <c r="B151" s="526"/>
      <c r="C151" s="526"/>
      <c r="D151" t="s">
        <v>19</v>
      </c>
      <c r="E151" s="2">
        <v>5</v>
      </c>
      <c r="G151" s="2">
        <f t="shared" si="3"/>
        <v>105.70000000000002</v>
      </c>
    </row>
    <row r="152" spans="1:7" ht="16.5" customHeight="1">
      <c r="A152" s="7">
        <v>43258</v>
      </c>
      <c r="B152" s="526">
        <v>15488</v>
      </c>
      <c r="C152" s="10" t="s">
        <v>25</v>
      </c>
      <c r="D152" t="s">
        <v>18</v>
      </c>
      <c r="F152" s="2">
        <v>60</v>
      </c>
      <c r="G152" s="2">
        <f t="shared" si="3"/>
        <v>45.700000000000017</v>
      </c>
    </row>
    <row r="153" spans="1:7" ht="16.5" customHeight="1">
      <c r="A153" s="7">
        <v>43258</v>
      </c>
      <c r="B153" s="526">
        <v>15488</v>
      </c>
      <c r="C153" s="10" t="s">
        <v>25</v>
      </c>
      <c r="D153" t="s">
        <v>19</v>
      </c>
      <c r="F153" s="2">
        <v>5</v>
      </c>
      <c r="G153" s="2">
        <f t="shared" si="3"/>
        <v>40.700000000000017</v>
      </c>
    </row>
    <row r="154" spans="1:7" ht="16.5" customHeight="1">
      <c r="A154" s="7">
        <v>43355</v>
      </c>
      <c r="B154" s="526">
        <v>16128</v>
      </c>
      <c r="C154" s="10" t="s">
        <v>25</v>
      </c>
      <c r="D154" t="s">
        <v>16</v>
      </c>
      <c r="F154" s="2">
        <v>38.700000000000003</v>
      </c>
      <c r="G154" s="2">
        <f t="shared" si="3"/>
        <v>2.0000000000000142</v>
      </c>
    </row>
    <row r="155" spans="1:7" ht="16.5" customHeight="1">
      <c r="A155" s="7">
        <v>43355</v>
      </c>
      <c r="B155" s="526">
        <v>16128</v>
      </c>
      <c r="C155" s="10" t="s">
        <v>25</v>
      </c>
      <c r="D155" t="s">
        <v>17</v>
      </c>
      <c r="F155" s="2">
        <v>2</v>
      </c>
      <c r="G155" s="2">
        <f t="shared" si="3"/>
        <v>1.4210854715202004E-14</v>
      </c>
    </row>
    <row r="156" spans="1:7" ht="16.5" customHeight="1">
      <c r="A156" s="44">
        <v>43281</v>
      </c>
      <c r="B156" s="525" t="s">
        <v>14</v>
      </c>
      <c r="C156" s="525" t="s">
        <v>26</v>
      </c>
      <c r="D156" t="s">
        <v>16</v>
      </c>
      <c r="E156" s="2">
        <v>35.799999999999997</v>
      </c>
      <c r="G156" s="2">
        <f t="shared" si="3"/>
        <v>35.800000000000011</v>
      </c>
    </row>
    <row r="157" spans="1:7" ht="16.5" customHeight="1">
      <c r="B157" s="526"/>
      <c r="C157" s="526"/>
      <c r="D157" t="s">
        <v>17</v>
      </c>
      <c r="E157" s="2">
        <v>4</v>
      </c>
      <c r="G157" s="2">
        <f t="shared" si="3"/>
        <v>39.800000000000011</v>
      </c>
    </row>
    <row r="158" spans="1:7" ht="16.5" customHeight="1">
      <c r="B158" s="526"/>
      <c r="C158" s="526"/>
      <c r="D158" t="s">
        <v>18</v>
      </c>
      <c r="E158" s="2">
        <v>60</v>
      </c>
      <c r="G158" s="2">
        <f t="shared" si="3"/>
        <v>99.800000000000011</v>
      </c>
    </row>
    <row r="159" spans="1:7" ht="16.5" customHeight="1">
      <c r="B159" s="526"/>
      <c r="C159" s="526"/>
      <c r="D159" t="s">
        <v>19</v>
      </c>
      <c r="E159" s="2">
        <v>5</v>
      </c>
      <c r="G159" s="2">
        <f t="shared" si="3"/>
        <v>104.80000000000001</v>
      </c>
    </row>
    <row r="160" spans="1:7" ht="16.5" customHeight="1">
      <c r="A160" s="7">
        <v>43316</v>
      </c>
      <c r="B160" s="526">
        <v>15872</v>
      </c>
      <c r="C160" s="526" t="s">
        <v>26</v>
      </c>
      <c r="D160" t="s">
        <v>18</v>
      </c>
      <c r="F160" s="2">
        <v>60</v>
      </c>
      <c r="G160" s="2">
        <f t="shared" si="3"/>
        <v>44.800000000000011</v>
      </c>
    </row>
    <row r="161" spans="1:7" ht="16.5" customHeight="1">
      <c r="A161" s="7">
        <v>43316</v>
      </c>
      <c r="B161" s="526">
        <v>15872</v>
      </c>
      <c r="C161" s="526" t="s">
        <v>26</v>
      </c>
      <c r="D161" t="s">
        <v>19</v>
      </c>
      <c r="F161" s="2">
        <v>5</v>
      </c>
      <c r="G161" s="2">
        <f t="shared" si="3"/>
        <v>39.800000000000011</v>
      </c>
    </row>
    <row r="162" spans="1:7" ht="16.5" customHeight="1">
      <c r="A162" s="7">
        <v>43367</v>
      </c>
      <c r="B162" s="526">
        <v>16193</v>
      </c>
      <c r="C162" s="526" t="s">
        <v>26</v>
      </c>
      <c r="D162" t="s">
        <v>16</v>
      </c>
      <c r="F162" s="2">
        <v>35.799999999999997</v>
      </c>
      <c r="G162" s="2">
        <f t="shared" si="3"/>
        <v>4.0000000000000142</v>
      </c>
    </row>
    <row r="163" spans="1:7" ht="16.5" customHeight="1">
      <c r="A163" s="7">
        <v>43367</v>
      </c>
      <c r="B163" s="526">
        <v>16193</v>
      </c>
      <c r="C163" s="526" t="s">
        <v>26</v>
      </c>
      <c r="D163" t="s">
        <v>17</v>
      </c>
      <c r="F163" s="2">
        <v>4</v>
      </c>
      <c r="G163" s="2">
        <f t="shared" si="3"/>
        <v>1.4210854715202004E-14</v>
      </c>
    </row>
    <row r="164" spans="1:7" ht="16.5" customHeight="1">
      <c r="A164" s="44">
        <v>43312</v>
      </c>
      <c r="B164" s="525" t="s">
        <v>14</v>
      </c>
      <c r="C164" s="525" t="s">
        <v>27</v>
      </c>
      <c r="D164" t="s">
        <v>16</v>
      </c>
      <c r="E164" s="2">
        <v>35.1</v>
      </c>
      <c r="G164" s="2">
        <f t="shared" si="3"/>
        <v>35.100000000000016</v>
      </c>
    </row>
    <row r="165" spans="1:7" ht="16.5" customHeight="1">
      <c r="B165" s="526"/>
      <c r="C165" s="526"/>
      <c r="D165" t="s">
        <v>17</v>
      </c>
      <c r="E165" s="2">
        <v>2</v>
      </c>
      <c r="G165" s="2">
        <f t="shared" si="3"/>
        <v>37.100000000000016</v>
      </c>
    </row>
    <row r="166" spans="1:7" ht="16.5" customHeight="1">
      <c r="B166" s="526"/>
      <c r="C166" s="526"/>
      <c r="D166" t="s">
        <v>18</v>
      </c>
      <c r="E166" s="2">
        <v>60</v>
      </c>
      <c r="G166" s="2">
        <f t="shared" si="3"/>
        <v>97.100000000000023</v>
      </c>
    </row>
    <row r="167" spans="1:7" ht="16.5" customHeight="1">
      <c r="B167" s="526"/>
      <c r="C167" s="526"/>
      <c r="D167" t="s">
        <v>19</v>
      </c>
      <c r="E167" s="2">
        <v>5</v>
      </c>
      <c r="G167" s="2">
        <f t="shared" si="3"/>
        <v>102.10000000000002</v>
      </c>
    </row>
    <row r="168" spans="1:7" ht="16.5" customHeight="1">
      <c r="A168" s="7">
        <v>43316</v>
      </c>
      <c r="B168" s="526">
        <v>15872</v>
      </c>
      <c r="C168" s="526" t="s">
        <v>27</v>
      </c>
      <c r="D168" t="s">
        <v>18</v>
      </c>
      <c r="F168" s="2">
        <v>60</v>
      </c>
      <c r="G168" s="2">
        <f t="shared" si="3"/>
        <v>42.100000000000023</v>
      </c>
    </row>
    <row r="169" spans="1:7" ht="16.5" customHeight="1">
      <c r="A169" s="7">
        <v>43316</v>
      </c>
      <c r="B169" s="526">
        <v>15872</v>
      </c>
      <c r="C169" s="526" t="s">
        <v>27</v>
      </c>
      <c r="D169" t="s">
        <v>19</v>
      </c>
      <c r="F169" s="2">
        <v>5</v>
      </c>
      <c r="G169" s="2">
        <f t="shared" si="3"/>
        <v>37.100000000000023</v>
      </c>
    </row>
    <row r="170" spans="1:7" ht="16.5" customHeight="1">
      <c r="A170" s="7">
        <v>43367</v>
      </c>
      <c r="B170" s="526">
        <v>16193</v>
      </c>
      <c r="C170" s="526" t="s">
        <v>27</v>
      </c>
      <c r="D170" t="s">
        <v>16</v>
      </c>
      <c r="F170" s="2">
        <v>35.1</v>
      </c>
      <c r="G170" s="2">
        <f t="shared" si="3"/>
        <v>2.0000000000000213</v>
      </c>
    </row>
    <row r="171" spans="1:7" ht="16.5" customHeight="1">
      <c r="A171" s="7">
        <v>43367</v>
      </c>
      <c r="B171" s="526">
        <v>16193</v>
      </c>
      <c r="C171" s="526" t="s">
        <v>27</v>
      </c>
      <c r="D171" t="s">
        <v>17</v>
      </c>
      <c r="F171" s="2">
        <v>2</v>
      </c>
      <c r="G171" s="24">
        <f t="shared" si="3"/>
        <v>2.1316282072803006E-14</v>
      </c>
    </row>
    <row r="172" spans="1:7" ht="16.5" customHeight="1">
      <c r="A172" s="44">
        <v>43343</v>
      </c>
      <c r="B172" s="525" t="s">
        <v>14</v>
      </c>
      <c r="C172" s="525" t="s">
        <v>28</v>
      </c>
      <c r="D172" t="s">
        <v>16</v>
      </c>
      <c r="E172" s="2">
        <v>34.799999999999997</v>
      </c>
      <c r="G172" s="2">
        <f t="shared" si="3"/>
        <v>34.800000000000018</v>
      </c>
    </row>
    <row r="173" spans="1:7" ht="16.5" customHeight="1">
      <c r="B173" s="526"/>
      <c r="C173" s="526"/>
      <c r="D173" t="s">
        <v>17</v>
      </c>
      <c r="E173" s="2">
        <v>2</v>
      </c>
      <c r="G173" s="2">
        <f t="shared" si="3"/>
        <v>36.800000000000018</v>
      </c>
    </row>
    <row r="174" spans="1:7" ht="16.5" customHeight="1">
      <c r="B174" s="526"/>
      <c r="C174" s="526"/>
      <c r="D174" t="s">
        <v>18</v>
      </c>
      <c r="E174" s="2">
        <v>60</v>
      </c>
      <c r="G174" s="2">
        <f t="shared" si="3"/>
        <v>96.800000000000011</v>
      </c>
    </row>
    <row r="175" spans="1:7" ht="16.5" customHeight="1">
      <c r="B175" s="526"/>
      <c r="C175" s="526"/>
      <c r="D175" t="s">
        <v>19</v>
      </c>
      <c r="E175" s="2">
        <v>5</v>
      </c>
      <c r="G175" s="2">
        <f t="shared" si="3"/>
        <v>101.80000000000001</v>
      </c>
    </row>
    <row r="176" spans="1:7" ht="16.5" customHeight="1">
      <c r="B176" s="526"/>
      <c r="C176" s="526"/>
      <c r="D176" t="s">
        <v>35</v>
      </c>
      <c r="E176" s="2">
        <v>25</v>
      </c>
      <c r="G176" s="2">
        <f t="shared" si="3"/>
        <v>126.80000000000001</v>
      </c>
    </row>
    <row r="177" spans="1:7" ht="16.5" customHeight="1">
      <c r="A177" s="7">
        <v>43388</v>
      </c>
      <c r="B177" s="526">
        <v>16311</v>
      </c>
      <c r="C177" s="526" t="s">
        <v>28</v>
      </c>
      <c r="D177" t="s">
        <v>16</v>
      </c>
      <c r="F177" s="2">
        <v>60</v>
      </c>
      <c r="G177" s="2">
        <f t="shared" si="3"/>
        <v>66.800000000000011</v>
      </c>
    </row>
    <row r="178" spans="1:7" ht="16.5" customHeight="1">
      <c r="A178" s="7">
        <v>43388</v>
      </c>
      <c r="B178" s="526">
        <v>16311</v>
      </c>
      <c r="C178" s="526" t="s">
        <v>28</v>
      </c>
      <c r="D178" t="s">
        <v>17</v>
      </c>
      <c r="F178" s="2">
        <v>5</v>
      </c>
      <c r="G178" s="2">
        <f t="shared" si="3"/>
        <v>61.800000000000011</v>
      </c>
    </row>
    <row r="179" spans="1:7" ht="16.5" customHeight="1">
      <c r="A179" s="7">
        <v>43411</v>
      </c>
      <c r="B179" s="526">
        <v>16542</v>
      </c>
      <c r="C179" s="526" t="s">
        <v>28</v>
      </c>
      <c r="D179" t="s">
        <v>16</v>
      </c>
      <c r="F179" s="2">
        <v>34.799999999999997</v>
      </c>
      <c r="G179" s="2">
        <f t="shared" si="3"/>
        <v>27.000000000000014</v>
      </c>
    </row>
    <row r="180" spans="1:7" ht="16.5" customHeight="1">
      <c r="A180" s="7">
        <v>43411</v>
      </c>
      <c r="B180" s="526">
        <v>16542</v>
      </c>
      <c r="C180" s="526" t="s">
        <v>28</v>
      </c>
      <c r="D180" t="s">
        <v>17</v>
      </c>
      <c r="F180" s="2">
        <v>2</v>
      </c>
      <c r="G180" s="2">
        <f t="shared" si="3"/>
        <v>25.000000000000014</v>
      </c>
    </row>
    <row r="181" spans="1:7" ht="16.5" customHeight="1">
      <c r="A181" s="7">
        <v>44840</v>
      </c>
      <c r="B181" s="526">
        <v>25590</v>
      </c>
      <c r="C181" s="526" t="s">
        <v>28</v>
      </c>
      <c r="D181" t="s">
        <v>35</v>
      </c>
      <c r="F181" s="2">
        <v>25</v>
      </c>
      <c r="G181" s="2">
        <f t="shared" si="3"/>
        <v>0</v>
      </c>
    </row>
    <row r="182" spans="1:7" ht="16.5" customHeight="1">
      <c r="A182" s="44">
        <v>43373</v>
      </c>
      <c r="B182" s="525" t="s">
        <v>14</v>
      </c>
      <c r="C182" s="525" t="s">
        <v>29</v>
      </c>
      <c r="D182" t="s">
        <v>16</v>
      </c>
      <c r="E182" s="2">
        <v>24.8</v>
      </c>
      <c r="G182" s="2">
        <f t="shared" si="3"/>
        <v>24.8</v>
      </c>
    </row>
    <row r="183" spans="1:7" ht="16.5" customHeight="1">
      <c r="B183" s="526"/>
      <c r="C183" s="526"/>
      <c r="D183" t="s">
        <v>17</v>
      </c>
      <c r="E183" s="2">
        <v>3</v>
      </c>
      <c r="G183" s="2">
        <f t="shared" si="3"/>
        <v>27.8</v>
      </c>
    </row>
    <row r="184" spans="1:7" ht="16.5" customHeight="1">
      <c r="B184" s="526"/>
      <c r="C184" s="526"/>
      <c r="D184" t="s">
        <v>18</v>
      </c>
      <c r="E184" s="2">
        <v>60</v>
      </c>
      <c r="G184" s="2">
        <f t="shared" si="3"/>
        <v>87.8</v>
      </c>
    </row>
    <row r="185" spans="1:7" ht="16.5" customHeight="1">
      <c r="B185" s="526"/>
      <c r="C185" s="526"/>
      <c r="D185" t="s">
        <v>19</v>
      </c>
      <c r="E185" s="2">
        <v>5</v>
      </c>
      <c r="G185" s="2">
        <f t="shared" si="3"/>
        <v>92.8</v>
      </c>
    </row>
    <row r="186" spans="1:7" ht="16.5" customHeight="1">
      <c r="B186" s="526"/>
      <c r="C186" s="526"/>
      <c r="D186" t="s">
        <v>36</v>
      </c>
      <c r="E186" s="2">
        <v>30</v>
      </c>
      <c r="G186" s="2">
        <f t="shared" si="3"/>
        <v>122.8</v>
      </c>
    </row>
    <row r="187" spans="1:7" ht="16.5" customHeight="1">
      <c r="B187" s="526"/>
      <c r="C187" s="526"/>
      <c r="D187" t="s">
        <v>37</v>
      </c>
      <c r="E187" s="2">
        <v>30</v>
      </c>
      <c r="G187" s="2">
        <f t="shared" si="3"/>
        <v>152.80000000000001</v>
      </c>
    </row>
    <row r="188" spans="1:7" ht="16.5" customHeight="1">
      <c r="B188" s="526"/>
      <c r="C188" s="526"/>
      <c r="D188" t="s">
        <v>38</v>
      </c>
      <c r="E188" s="2">
        <v>10</v>
      </c>
      <c r="G188" s="2">
        <f t="shared" si="3"/>
        <v>162.80000000000001</v>
      </c>
    </row>
    <row r="189" spans="1:7" ht="16.5" customHeight="1">
      <c r="A189" s="7">
        <v>43370</v>
      </c>
      <c r="B189" s="526">
        <v>16264</v>
      </c>
      <c r="C189" s="526" t="s">
        <v>29</v>
      </c>
      <c r="D189" t="s">
        <v>36</v>
      </c>
      <c r="F189" s="2">
        <v>30</v>
      </c>
      <c r="G189" s="2">
        <f t="shared" si="3"/>
        <v>132.80000000000001</v>
      </c>
    </row>
    <row r="190" spans="1:7" ht="16.5" customHeight="1">
      <c r="A190" s="7">
        <v>43370</v>
      </c>
      <c r="B190" s="526">
        <v>16264</v>
      </c>
      <c r="C190" s="526" t="s">
        <v>29</v>
      </c>
      <c r="D190" t="s">
        <v>37</v>
      </c>
      <c r="F190" s="2">
        <v>30</v>
      </c>
      <c r="G190" s="2">
        <f t="shared" si="3"/>
        <v>102.80000000000001</v>
      </c>
    </row>
    <row r="191" spans="1:7" ht="16.5" customHeight="1">
      <c r="A191" s="7">
        <v>43388</v>
      </c>
      <c r="B191" s="526">
        <v>16311</v>
      </c>
      <c r="C191" s="526" t="s">
        <v>29</v>
      </c>
      <c r="D191" t="s">
        <v>18</v>
      </c>
      <c r="F191" s="2">
        <v>60</v>
      </c>
      <c r="G191" s="2">
        <f t="shared" si="3"/>
        <v>42.800000000000011</v>
      </c>
    </row>
    <row r="192" spans="1:7" ht="16.5" customHeight="1">
      <c r="A192" s="7">
        <v>43388</v>
      </c>
      <c r="B192" s="526">
        <v>16311</v>
      </c>
      <c r="C192" s="526" t="s">
        <v>29</v>
      </c>
      <c r="D192" t="s">
        <v>19</v>
      </c>
      <c r="F192" s="2">
        <v>5</v>
      </c>
      <c r="G192" s="2">
        <f t="shared" si="3"/>
        <v>37.800000000000011</v>
      </c>
    </row>
    <row r="193" spans="1:7" ht="16.5" customHeight="1">
      <c r="A193" s="7">
        <v>43444</v>
      </c>
      <c r="B193" s="526">
        <v>16746</v>
      </c>
      <c r="C193" s="526" t="s">
        <v>29</v>
      </c>
      <c r="D193" t="s">
        <v>16</v>
      </c>
      <c r="F193" s="2">
        <v>24.8</v>
      </c>
      <c r="G193" s="2">
        <f t="shared" si="3"/>
        <v>13.000000000000011</v>
      </c>
    </row>
    <row r="194" spans="1:7" ht="16.5" customHeight="1">
      <c r="A194" s="7">
        <v>43444</v>
      </c>
      <c r="B194" s="526">
        <v>16746</v>
      </c>
      <c r="C194" s="526" t="s">
        <v>29</v>
      </c>
      <c r="D194" t="s">
        <v>17</v>
      </c>
      <c r="F194" s="2">
        <v>3</v>
      </c>
      <c r="G194" s="2">
        <f t="shared" si="3"/>
        <v>10.000000000000011</v>
      </c>
    </row>
    <row r="195" spans="1:7" ht="16.5" customHeight="1">
      <c r="A195" s="7">
        <v>44532</v>
      </c>
      <c r="B195" s="526">
        <v>23990</v>
      </c>
      <c r="C195" s="526" t="s">
        <v>29</v>
      </c>
      <c r="D195" t="s">
        <v>38</v>
      </c>
      <c r="F195" s="2">
        <v>10</v>
      </c>
      <c r="G195" s="2">
        <f t="shared" si="3"/>
        <v>0</v>
      </c>
    </row>
    <row r="196" spans="1:7" ht="16.5" customHeight="1">
      <c r="A196" s="44">
        <v>43404</v>
      </c>
      <c r="B196" s="525" t="s">
        <v>14</v>
      </c>
      <c r="C196" s="525" t="s">
        <v>30</v>
      </c>
      <c r="D196" t="s">
        <v>16</v>
      </c>
      <c r="E196" s="2">
        <v>35.9</v>
      </c>
      <c r="G196" s="2">
        <f t="shared" si="3"/>
        <v>35.9</v>
      </c>
    </row>
    <row r="197" spans="1:7" ht="16.5" customHeight="1">
      <c r="B197" s="526"/>
      <c r="C197" s="526"/>
      <c r="D197" t="s">
        <v>17</v>
      </c>
      <c r="E197" s="2">
        <v>4</v>
      </c>
      <c r="G197" s="2">
        <f t="shared" si="3"/>
        <v>39.9</v>
      </c>
    </row>
    <row r="198" spans="1:7" ht="16.5" customHeight="1">
      <c r="B198" s="526"/>
      <c r="C198" s="526"/>
      <c r="D198" t="s">
        <v>18</v>
      </c>
      <c r="E198" s="2">
        <v>60</v>
      </c>
      <c r="G198" s="2">
        <f t="shared" si="3"/>
        <v>99.9</v>
      </c>
    </row>
    <row r="199" spans="1:7" ht="16.5" customHeight="1">
      <c r="B199" s="526"/>
      <c r="C199" s="526"/>
      <c r="D199" t="s">
        <v>19</v>
      </c>
      <c r="E199" s="2">
        <v>5</v>
      </c>
      <c r="G199" s="2">
        <f t="shared" si="3"/>
        <v>104.9</v>
      </c>
    </row>
    <row r="200" spans="1:7" ht="16.5" customHeight="1">
      <c r="A200" s="7">
        <v>43418</v>
      </c>
      <c r="B200" s="526">
        <v>16574</v>
      </c>
      <c r="C200" s="526" t="s">
        <v>30</v>
      </c>
      <c r="D200" t="s">
        <v>18</v>
      </c>
      <c r="F200" s="2">
        <v>60</v>
      </c>
      <c r="G200" s="2">
        <f t="shared" si="3"/>
        <v>44.900000000000006</v>
      </c>
    </row>
    <row r="201" spans="1:7" ht="16.5" customHeight="1">
      <c r="A201" s="7">
        <v>43418</v>
      </c>
      <c r="B201" s="526">
        <v>16574</v>
      </c>
      <c r="C201" s="526" t="s">
        <v>30</v>
      </c>
      <c r="D201" t="s">
        <v>19</v>
      </c>
      <c r="F201" s="2">
        <v>5</v>
      </c>
      <c r="G201" s="2">
        <f t="shared" si="3"/>
        <v>39.900000000000006</v>
      </c>
    </row>
    <row r="202" spans="1:7" ht="16.5" customHeight="1">
      <c r="A202" s="7">
        <v>43830</v>
      </c>
      <c r="B202" s="526">
        <v>16818</v>
      </c>
      <c r="C202" s="526" t="s">
        <v>30</v>
      </c>
      <c r="D202" t="s">
        <v>16</v>
      </c>
      <c r="F202" s="2">
        <v>35.9</v>
      </c>
      <c r="G202" s="2">
        <f t="shared" si="3"/>
        <v>4.0000000000000071</v>
      </c>
    </row>
    <row r="203" spans="1:7" ht="16.5" customHeight="1">
      <c r="A203" s="7">
        <v>43830</v>
      </c>
      <c r="B203" s="526">
        <v>16818</v>
      </c>
      <c r="C203" s="526" t="s">
        <v>30</v>
      </c>
      <c r="D203" t="s">
        <v>17</v>
      </c>
      <c r="F203" s="2">
        <v>4</v>
      </c>
      <c r="G203" s="2">
        <f t="shared" si="3"/>
        <v>7.1054273576010019E-15</v>
      </c>
    </row>
    <row r="204" spans="1:7" ht="16.5" customHeight="1">
      <c r="A204" s="44">
        <v>43434</v>
      </c>
      <c r="B204" s="525" t="s">
        <v>14</v>
      </c>
      <c r="C204" s="525" t="s">
        <v>33</v>
      </c>
      <c r="D204" t="s">
        <v>16</v>
      </c>
      <c r="E204" s="2">
        <v>36.9</v>
      </c>
      <c r="G204" s="2">
        <f t="shared" si="3"/>
        <v>36.900000000000006</v>
      </c>
    </row>
    <row r="205" spans="1:7" ht="16.5" customHeight="1">
      <c r="B205" s="526"/>
      <c r="C205" s="526"/>
      <c r="D205" t="s">
        <v>17</v>
      </c>
      <c r="E205" s="2">
        <v>4</v>
      </c>
      <c r="G205" s="2">
        <f t="shared" ref="G205:G269" si="4">+G204+E205-F205</f>
        <v>40.900000000000006</v>
      </c>
    </row>
    <row r="206" spans="1:7" ht="16.5" customHeight="1">
      <c r="B206" s="526"/>
      <c r="C206" s="526"/>
      <c r="D206" t="s">
        <v>18</v>
      </c>
      <c r="E206" s="2">
        <v>60</v>
      </c>
      <c r="G206" s="2">
        <f t="shared" si="4"/>
        <v>100.9</v>
      </c>
    </row>
    <row r="207" spans="1:7" ht="16.5" customHeight="1">
      <c r="B207" s="526"/>
      <c r="C207" s="526"/>
      <c r="D207" t="s">
        <v>19</v>
      </c>
      <c r="E207" s="2">
        <v>5</v>
      </c>
      <c r="G207" s="2">
        <f t="shared" si="4"/>
        <v>105.9</v>
      </c>
    </row>
    <row r="208" spans="1:7" ht="16.5" customHeight="1">
      <c r="A208" s="7">
        <v>43447</v>
      </c>
      <c r="B208" s="526">
        <v>16771</v>
      </c>
      <c r="C208" s="526" t="s">
        <v>33</v>
      </c>
      <c r="D208" t="s">
        <v>18</v>
      </c>
      <c r="F208" s="2">
        <v>60</v>
      </c>
      <c r="G208" s="2">
        <f t="shared" si="4"/>
        <v>45.900000000000006</v>
      </c>
    </row>
    <row r="209" spans="1:7" ht="16.5" customHeight="1">
      <c r="A209" s="7">
        <v>43447</v>
      </c>
      <c r="B209" s="526">
        <v>16771</v>
      </c>
      <c r="C209" s="526" t="s">
        <v>33</v>
      </c>
      <c r="D209" t="s">
        <v>19</v>
      </c>
      <c r="F209" s="2">
        <v>5</v>
      </c>
      <c r="G209" s="2">
        <f t="shared" si="4"/>
        <v>40.900000000000006</v>
      </c>
    </row>
    <row r="210" spans="1:7" ht="16.5" customHeight="1">
      <c r="A210" s="7">
        <v>43496</v>
      </c>
      <c r="B210" s="526">
        <v>17083</v>
      </c>
      <c r="C210" s="526" t="s">
        <v>33</v>
      </c>
      <c r="D210" t="s">
        <v>16</v>
      </c>
      <c r="F210" s="2">
        <v>36.9</v>
      </c>
      <c r="G210" s="2">
        <f t="shared" si="4"/>
        <v>4.0000000000000071</v>
      </c>
    </row>
    <row r="211" spans="1:7" ht="16.5" customHeight="1">
      <c r="A211" s="7">
        <v>43496</v>
      </c>
      <c r="B211" s="526">
        <v>17083</v>
      </c>
      <c r="C211" s="526" t="s">
        <v>33</v>
      </c>
      <c r="D211" t="s">
        <v>17</v>
      </c>
      <c r="F211" s="2">
        <v>4</v>
      </c>
      <c r="G211" s="2">
        <f t="shared" si="4"/>
        <v>7.1054273576010019E-15</v>
      </c>
    </row>
    <row r="212" spans="1:7" ht="16.5" customHeight="1">
      <c r="A212" s="44">
        <v>43465</v>
      </c>
      <c r="B212" s="525" t="s">
        <v>14</v>
      </c>
      <c r="C212" s="525" t="s">
        <v>34</v>
      </c>
      <c r="D212" t="s">
        <v>16</v>
      </c>
      <c r="E212" s="2">
        <v>39.4</v>
      </c>
      <c r="G212" s="2">
        <f>+G211+E212-F212</f>
        <v>39.400000000000006</v>
      </c>
    </row>
    <row r="213" spans="1:7" ht="16.5" customHeight="1">
      <c r="B213" s="526"/>
      <c r="C213" s="526"/>
      <c r="D213" t="s">
        <v>17</v>
      </c>
      <c r="E213" s="2">
        <v>4</v>
      </c>
      <c r="G213" s="2">
        <f t="shared" si="4"/>
        <v>43.400000000000006</v>
      </c>
    </row>
    <row r="214" spans="1:7" ht="16.5" customHeight="1">
      <c r="B214" s="526"/>
      <c r="C214" s="526"/>
      <c r="D214" t="s">
        <v>18</v>
      </c>
      <c r="E214" s="2">
        <v>60</v>
      </c>
      <c r="G214" s="2">
        <f t="shared" si="4"/>
        <v>103.4</v>
      </c>
    </row>
    <row r="215" spans="1:7" ht="16.5" customHeight="1">
      <c r="B215" s="526"/>
      <c r="C215" s="526"/>
      <c r="D215" t="s">
        <v>19</v>
      </c>
      <c r="E215" s="2">
        <v>5</v>
      </c>
      <c r="G215" s="2">
        <f t="shared" si="4"/>
        <v>108.4</v>
      </c>
    </row>
    <row r="216" spans="1:7" ht="16.5" customHeight="1">
      <c r="A216" s="7">
        <v>43482</v>
      </c>
      <c r="B216" s="526">
        <v>16955</v>
      </c>
      <c r="C216" s="526" t="s">
        <v>34</v>
      </c>
      <c r="D216" t="s">
        <v>18</v>
      </c>
      <c r="F216" s="2">
        <v>60</v>
      </c>
      <c r="G216" s="2">
        <f t="shared" si="4"/>
        <v>48.400000000000006</v>
      </c>
    </row>
    <row r="217" spans="1:7" ht="16.5" customHeight="1">
      <c r="A217" s="7">
        <v>43482</v>
      </c>
      <c r="B217" s="526">
        <v>16955</v>
      </c>
      <c r="C217" s="526" t="s">
        <v>34</v>
      </c>
      <c r="D217" t="s">
        <v>19</v>
      </c>
      <c r="F217" s="2">
        <v>5</v>
      </c>
      <c r="G217" s="2">
        <f t="shared" si="4"/>
        <v>43.400000000000006</v>
      </c>
    </row>
    <row r="218" spans="1:7" ht="16.5" customHeight="1">
      <c r="A218" s="7">
        <v>43526</v>
      </c>
      <c r="B218" s="526">
        <v>17279</v>
      </c>
      <c r="C218" s="526" t="s">
        <v>34</v>
      </c>
      <c r="D218" t="s">
        <v>16</v>
      </c>
      <c r="F218" s="2">
        <v>39.4</v>
      </c>
      <c r="G218" s="2">
        <f t="shared" si="4"/>
        <v>4.0000000000000071</v>
      </c>
    </row>
    <row r="219" spans="1:7" ht="16.5" customHeight="1">
      <c r="A219" s="7">
        <v>43526</v>
      </c>
      <c r="B219" s="526">
        <v>17279</v>
      </c>
      <c r="C219" s="526" t="s">
        <v>34</v>
      </c>
      <c r="D219" t="s">
        <v>17</v>
      </c>
      <c r="F219" s="2">
        <v>4</v>
      </c>
      <c r="G219" s="2">
        <f t="shared" si="4"/>
        <v>7.1054273576010019E-15</v>
      </c>
    </row>
    <row r="220" spans="1:7" ht="16.5" customHeight="1">
      <c r="A220" s="44">
        <v>43496</v>
      </c>
      <c r="B220" s="525" t="s">
        <v>14</v>
      </c>
      <c r="C220" s="525" t="s">
        <v>15</v>
      </c>
      <c r="D220" t="s">
        <v>16</v>
      </c>
      <c r="E220" s="2">
        <v>47.1</v>
      </c>
      <c r="G220" s="2">
        <f t="shared" si="4"/>
        <v>47.100000000000009</v>
      </c>
    </row>
    <row r="221" spans="1:7" ht="16.5" customHeight="1">
      <c r="B221" s="526"/>
      <c r="C221" s="526"/>
      <c r="D221" t="s">
        <v>17</v>
      </c>
      <c r="E221" s="2">
        <v>4</v>
      </c>
      <c r="G221" s="2">
        <f t="shared" si="4"/>
        <v>51.100000000000009</v>
      </c>
    </row>
    <row r="222" spans="1:7" ht="16.5" customHeight="1">
      <c r="B222" s="526"/>
      <c r="C222" s="526"/>
      <c r="D222" t="s">
        <v>18</v>
      </c>
      <c r="E222" s="2">
        <v>60</v>
      </c>
      <c r="G222" s="2">
        <f t="shared" si="4"/>
        <v>111.10000000000001</v>
      </c>
    </row>
    <row r="223" spans="1:7" ht="16.5" customHeight="1">
      <c r="B223" s="526"/>
      <c r="C223" s="526"/>
      <c r="D223" t="s">
        <v>19</v>
      </c>
      <c r="E223" s="2">
        <v>5</v>
      </c>
      <c r="G223" s="2">
        <f t="shared" si="4"/>
        <v>116.10000000000001</v>
      </c>
    </row>
    <row r="224" spans="1:7" ht="16.5" customHeight="1">
      <c r="A224" s="7">
        <v>43505</v>
      </c>
      <c r="B224" s="526">
        <v>17145</v>
      </c>
      <c r="C224" s="526" t="s">
        <v>15</v>
      </c>
      <c r="D224" t="s">
        <v>16</v>
      </c>
      <c r="F224" s="2">
        <v>60</v>
      </c>
      <c r="G224" s="2">
        <f t="shared" si="4"/>
        <v>56.100000000000009</v>
      </c>
    </row>
    <row r="225" spans="1:7" ht="16.5" customHeight="1">
      <c r="A225" s="7">
        <v>43505</v>
      </c>
      <c r="B225" s="526">
        <v>17145</v>
      </c>
      <c r="C225" s="526" t="s">
        <v>15</v>
      </c>
      <c r="D225" t="s">
        <v>18</v>
      </c>
      <c r="F225" s="2">
        <v>5</v>
      </c>
      <c r="G225" s="2">
        <f t="shared" si="4"/>
        <v>51.100000000000009</v>
      </c>
    </row>
    <row r="226" spans="1:7" ht="16.5" customHeight="1">
      <c r="A226" s="7">
        <v>43570</v>
      </c>
      <c r="B226" s="526">
        <v>17613</v>
      </c>
      <c r="C226" s="526" t="s">
        <v>15</v>
      </c>
      <c r="D226" t="s">
        <v>16</v>
      </c>
      <c r="F226" s="2">
        <v>47.1</v>
      </c>
      <c r="G226" s="2">
        <f t="shared" si="4"/>
        <v>4.0000000000000071</v>
      </c>
    </row>
    <row r="227" spans="1:7" ht="16.5" customHeight="1">
      <c r="A227" s="7">
        <v>43570</v>
      </c>
      <c r="B227" s="526">
        <v>17613</v>
      </c>
      <c r="C227" s="526" t="s">
        <v>15</v>
      </c>
      <c r="D227" t="s">
        <v>17</v>
      </c>
      <c r="F227" s="2">
        <v>4</v>
      </c>
      <c r="G227" s="2">
        <f t="shared" si="4"/>
        <v>7.1054273576010019E-15</v>
      </c>
    </row>
    <row r="228" spans="1:7" ht="16.5" customHeight="1">
      <c r="A228" s="44">
        <v>43524</v>
      </c>
      <c r="B228" s="525" t="s">
        <v>14</v>
      </c>
      <c r="C228" s="525" t="s">
        <v>20</v>
      </c>
      <c r="D228" t="s">
        <v>16</v>
      </c>
      <c r="E228" s="2">
        <v>49.8</v>
      </c>
      <c r="G228" s="2">
        <f t="shared" si="4"/>
        <v>49.800000000000004</v>
      </c>
    </row>
    <row r="229" spans="1:7" ht="16.5" customHeight="1">
      <c r="B229" s="526"/>
      <c r="C229" s="526"/>
      <c r="D229" t="s">
        <v>17</v>
      </c>
      <c r="E229" s="2">
        <v>4.9000000000000004</v>
      </c>
      <c r="G229" s="2">
        <f t="shared" si="4"/>
        <v>54.7</v>
      </c>
    </row>
    <row r="230" spans="1:7" ht="16.5" customHeight="1">
      <c r="B230" s="526"/>
      <c r="C230" s="526"/>
      <c r="D230" t="s">
        <v>18</v>
      </c>
      <c r="E230" s="2">
        <v>56</v>
      </c>
      <c r="G230" s="2">
        <f t="shared" si="4"/>
        <v>110.7</v>
      </c>
    </row>
    <row r="231" spans="1:7" ht="16.5" customHeight="1">
      <c r="B231" s="526"/>
      <c r="C231" s="526"/>
      <c r="D231" t="s">
        <v>19</v>
      </c>
      <c r="E231" s="2">
        <v>5</v>
      </c>
      <c r="G231" s="2">
        <f t="shared" si="4"/>
        <v>115.7</v>
      </c>
    </row>
    <row r="232" spans="1:7" ht="16.5" customHeight="1">
      <c r="A232" s="7">
        <v>43544</v>
      </c>
      <c r="B232" s="526">
        <v>17359</v>
      </c>
      <c r="C232" s="526" t="s">
        <v>20</v>
      </c>
      <c r="D232" t="s">
        <v>18</v>
      </c>
      <c r="F232" s="2">
        <v>56</v>
      </c>
      <c r="G232" s="2">
        <f t="shared" si="4"/>
        <v>59.7</v>
      </c>
    </row>
    <row r="233" spans="1:7" ht="16.5" customHeight="1">
      <c r="A233" s="7">
        <v>43544</v>
      </c>
      <c r="B233" s="526">
        <v>17359</v>
      </c>
      <c r="C233" s="526" t="s">
        <v>20</v>
      </c>
      <c r="D233" t="s">
        <v>19</v>
      </c>
      <c r="F233" s="2">
        <v>5</v>
      </c>
      <c r="G233" s="2">
        <f t="shared" si="4"/>
        <v>54.7</v>
      </c>
    </row>
    <row r="234" spans="1:7" ht="16.5" customHeight="1">
      <c r="A234" s="7">
        <v>43624</v>
      </c>
      <c r="B234" s="526">
        <v>18044</v>
      </c>
      <c r="C234" s="526" t="s">
        <v>20</v>
      </c>
      <c r="D234" t="s">
        <v>16</v>
      </c>
      <c r="F234" s="2">
        <v>49.8</v>
      </c>
      <c r="G234" s="2">
        <f t="shared" si="4"/>
        <v>4.9000000000000057</v>
      </c>
    </row>
    <row r="235" spans="1:7" ht="16.5" customHeight="1">
      <c r="A235" s="7">
        <v>43624</v>
      </c>
      <c r="B235" s="526">
        <v>18044</v>
      </c>
      <c r="C235" s="526" t="s">
        <v>20</v>
      </c>
      <c r="D235" t="s">
        <v>17</v>
      </c>
      <c r="F235" s="2">
        <v>4.9000000000000004</v>
      </c>
      <c r="G235" s="2">
        <f t="shared" si="4"/>
        <v>0</v>
      </c>
    </row>
    <row r="236" spans="1:7" ht="16.5" customHeight="1">
      <c r="A236" s="44">
        <v>43555</v>
      </c>
      <c r="B236" s="525" t="s">
        <v>14</v>
      </c>
      <c r="C236" s="525" t="s">
        <v>23</v>
      </c>
      <c r="D236" t="s">
        <v>16</v>
      </c>
      <c r="E236" s="2">
        <v>46.3</v>
      </c>
      <c r="G236" s="2">
        <f t="shared" si="4"/>
        <v>46.3</v>
      </c>
    </row>
    <row r="237" spans="1:7" ht="16.5" customHeight="1">
      <c r="B237" s="526"/>
      <c r="C237" s="526"/>
      <c r="D237" t="s">
        <v>17</v>
      </c>
      <c r="E237" s="2">
        <v>3.9</v>
      </c>
      <c r="G237" s="2">
        <f t="shared" si="4"/>
        <v>50.199999999999996</v>
      </c>
    </row>
    <row r="238" spans="1:7" ht="16.5" customHeight="1">
      <c r="B238" s="526"/>
      <c r="C238" s="526"/>
      <c r="D238" t="s">
        <v>18</v>
      </c>
      <c r="E238" s="2">
        <v>60</v>
      </c>
      <c r="G238" s="2">
        <f t="shared" si="4"/>
        <v>110.19999999999999</v>
      </c>
    </row>
    <row r="239" spans="1:7" ht="16.5" customHeight="1">
      <c r="B239" s="526"/>
      <c r="C239" s="526"/>
      <c r="D239" t="s">
        <v>19</v>
      </c>
      <c r="E239" s="2">
        <v>5</v>
      </c>
      <c r="G239" s="2">
        <f t="shared" si="4"/>
        <v>115.19999999999999</v>
      </c>
    </row>
    <row r="240" spans="1:7" ht="16.5" customHeight="1">
      <c r="A240" s="7">
        <v>43571</v>
      </c>
      <c r="B240" s="526">
        <v>17617</v>
      </c>
      <c r="C240" s="526" t="s">
        <v>23</v>
      </c>
      <c r="D240" t="s">
        <v>18</v>
      </c>
      <c r="F240" s="2">
        <v>60</v>
      </c>
      <c r="G240" s="2">
        <f t="shared" si="4"/>
        <v>55.199999999999989</v>
      </c>
    </row>
    <row r="241" spans="1:7" ht="16.5" customHeight="1">
      <c r="A241" s="7">
        <v>43571</v>
      </c>
      <c r="B241" s="526">
        <v>17617</v>
      </c>
      <c r="C241" s="526" t="s">
        <v>23</v>
      </c>
      <c r="D241" t="s">
        <v>19</v>
      </c>
      <c r="F241" s="2">
        <v>5</v>
      </c>
      <c r="G241" s="2">
        <f t="shared" si="4"/>
        <v>50.199999999999989</v>
      </c>
    </row>
    <row r="242" spans="1:7" ht="16.5" customHeight="1">
      <c r="A242" s="7">
        <v>43631</v>
      </c>
      <c r="B242" s="526">
        <v>18061</v>
      </c>
      <c r="C242" s="526" t="s">
        <v>23</v>
      </c>
      <c r="D242" t="s">
        <v>16</v>
      </c>
      <c r="F242" s="2">
        <v>46.3</v>
      </c>
      <c r="G242" s="2">
        <f t="shared" si="4"/>
        <v>3.8999999999999915</v>
      </c>
    </row>
    <row r="243" spans="1:7" ht="16.5" customHeight="1">
      <c r="A243" s="7">
        <v>43631</v>
      </c>
      <c r="B243" s="526">
        <v>18061</v>
      </c>
      <c r="C243" s="526" t="s">
        <v>23</v>
      </c>
      <c r="D243" t="s">
        <v>17</v>
      </c>
      <c r="F243" s="2">
        <v>3.9</v>
      </c>
      <c r="G243" s="2">
        <f t="shared" si="4"/>
        <v>-8.4376949871511897E-15</v>
      </c>
    </row>
    <row r="244" spans="1:7" ht="16.5" customHeight="1">
      <c r="A244" s="44">
        <v>43585</v>
      </c>
      <c r="B244" s="525" t="s">
        <v>14</v>
      </c>
      <c r="C244" s="525" t="s">
        <v>24</v>
      </c>
      <c r="D244" t="s">
        <v>16</v>
      </c>
      <c r="E244" s="2">
        <v>46.8</v>
      </c>
      <c r="G244" s="2">
        <f t="shared" si="4"/>
        <v>46.79999999999999</v>
      </c>
    </row>
    <row r="245" spans="1:7" ht="16.5" customHeight="1">
      <c r="B245" s="526"/>
      <c r="C245" s="526"/>
      <c r="D245" t="s">
        <v>17</v>
      </c>
      <c r="E245" s="2">
        <v>3.5</v>
      </c>
      <c r="G245" s="2">
        <f t="shared" si="4"/>
        <v>50.29999999999999</v>
      </c>
    </row>
    <row r="246" spans="1:7" ht="16.5" customHeight="1">
      <c r="B246" s="526"/>
      <c r="C246" s="526"/>
      <c r="D246" t="s">
        <v>18</v>
      </c>
      <c r="E246" s="2">
        <v>60</v>
      </c>
      <c r="G246" s="2">
        <f t="shared" si="4"/>
        <v>110.29999999999998</v>
      </c>
    </row>
    <row r="247" spans="1:7" ht="16.5" customHeight="1">
      <c r="B247" s="526"/>
      <c r="C247" s="526"/>
      <c r="D247" t="s">
        <v>19</v>
      </c>
      <c r="E247" s="2">
        <v>5</v>
      </c>
      <c r="G247" s="2">
        <f t="shared" si="4"/>
        <v>115.29999999999998</v>
      </c>
    </row>
    <row r="248" spans="1:7" ht="16.5" customHeight="1">
      <c r="A248" s="7">
        <v>43627</v>
      </c>
      <c r="B248" s="526">
        <v>18052</v>
      </c>
      <c r="C248" s="526" t="s">
        <v>24</v>
      </c>
      <c r="D248" t="s">
        <v>18</v>
      </c>
      <c r="F248" s="2">
        <v>60</v>
      </c>
      <c r="G248" s="2">
        <f t="shared" si="4"/>
        <v>55.299999999999983</v>
      </c>
    </row>
    <row r="249" spans="1:7" ht="16.5" customHeight="1">
      <c r="A249" s="7">
        <v>43627</v>
      </c>
      <c r="B249" s="526">
        <v>18052</v>
      </c>
      <c r="C249" s="526" t="s">
        <v>24</v>
      </c>
      <c r="D249" t="s">
        <v>19</v>
      </c>
      <c r="F249" s="2">
        <v>5</v>
      </c>
      <c r="G249" s="2">
        <f t="shared" si="4"/>
        <v>50.299999999999983</v>
      </c>
    </row>
    <row r="250" spans="1:7" ht="16.5" customHeight="1">
      <c r="A250" s="7">
        <v>43655</v>
      </c>
      <c r="B250" s="526">
        <v>18206</v>
      </c>
      <c r="C250" s="526" t="s">
        <v>24</v>
      </c>
      <c r="D250" t="s">
        <v>16</v>
      </c>
      <c r="F250" s="2">
        <v>46.8</v>
      </c>
      <c r="G250" s="2">
        <f t="shared" si="4"/>
        <v>3.4999999999999858</v>
      </c>
    </row>
    <row r="251" spans="1:7" ht="16.5" customHeight="1">
      <c r="A251" s="7">
        <v>43655</v>
      </c>
      <c r="B251" s="526">
        <v>18206</v>
      </c>
      <c r="C251" s="526" t="s">
        <v>24</v>
      </c>
      <c r="D251" t="s">
        <v>17</v>
      </c>
      <c r="F251" s="2">
        <v>3.5</v>
      </c>
      <c r="G251" s="2">
        <f t="shared" si="4"/>
        <v>-1.4210854715202004E-14</v>
      </c>
    </row>
    <row r="252" spans="1:7" ht="16.5" customHeight="1">
      <c r="A252" s="44">
        <v>43616</v>
      </c>
      <c r="B252" s="525" t="s">
        <v>14</v>
      </c>
      <c r="C252" s="525" t="s">
        <v>25</v>
      </c>
      <c r="D252" t="s">
        <v>16</v>
      </c>
      <c r="E252" s="2">
        <v>43.1</v>
      </c>
      <c r="G252" s="2">
        <f t="shared" si="4"/>
        <v>43.099999999999987</v>
      </c>
    </row>
    <row r="253" spans="1:7" ht="16.5" customHeight="1">
      <c r="B253" s="526"/>
      <c r="C253" s="526"/>
      <c r="D253" t="s">
        <v>17</v>
      </c>
      <c r="E253" s="2">
        <v>4.0999999999999996</v>
      </c>
      <c r="G253" s="2">
        <f t="shared" si="4"/>
        <v>47.199999999999989</v>
      </c>
    </row>
    <row r="254" spans="1:7" ht="16.5" customHeight="1">
      <c r="B254" s="526"/>
      <c r="C254" s="526"/>
      <c r="D254" t="s">
        <v>18</v>
      </c>
      <c r="E254" s="2">
        <v>60</v>
      </c>
      <c r="G254" s="2">
        <f t="shared" si="4"/>
        <v>107.19999999999999</v>
      </c>
    </row>
    <row r="255" spans="1:7" ht="16.5" customHeight="1">
      <c r="B255" s="526"/>
      <c r="C255" s="526"/>
      <c r="D255" t="s">
        <v>19</v>
      </c>
      <c r="E255" s="2">
        <v>5</v>
      </c>
      <c r="G255" s="2">
        <f t="shared" si="4"/>
        <v>112.19999999999999</v>
      </c>
    </row>
    <row r="256" spans="1:7" ht="16.5" customHeight="1">
      <c r="B256" s="526"/>
      <c r="C256" s="526"/>
      <c r="D256" t="s">
        <v>39</v>
      </c>
      <c r="E256" s="2">
        <v>10</v>
      </c>
      <c r="G256" s="2">
        <f t="shared" si="4"/>
        <v>122.19999999999999</v>
      </c>
    </row>
    <row r="257" spans="1:7" ht="16.5" customHeight="1">
      <c r="A257" s="7">
        <v>43627</v>
      </c>
      <c r="B257" s="526">
        <v>18052</v>
      </c>
      <c r="C257" s="526" t="s">
        <v>25</v>
      </c>
      <c r="D257" t="s">
        <v>18</v>
      </c>
      <c r="F257" s="2">
        <v>60</v>
      </c>
      <c r="G257" s="2">
        <f t="shared" si="4"/>
        <v>62.199999999999989</v>
      </c>
    </row>
    <row r="258" spans="1:7" ht="16.5" customHeight="1">
      <c r="A258" s="7">
        <v>43627</v>
      </c>
      <c r="B258" s="526">
        <v>18052</v>
      </c>
      <c r="C258" s="526" t="s">
        <v>25</v>
      </c>
      <c r="D258" t="s">
        <v>19</v>
      </c>
      <c r="F258" s="2">
        <v>5</v>
      </c>
      <c r="G258" s="2">
        <f t="shared" si="4"/>
        <v>57.199999999999989</v>
      </c>
    </row>
    <row r="259" spans="1:7" ht="16.5" customHeight="1">
      <c r="A259" s="7">
        <v>43713</v>
      </c>
      <c r="B259" s="526">
        <v>18637</v>
      </c>
      <c r="C259" s="526" t="s">
        <v>25</v>
      </c>
      <c r="D259" t="s">
        <v>16</v>
      </c>
      <c r="F259" s="2">
        <v>43.1</v>
      </c>
      <c r="G259" s="2">
        <f t="shared" si="4"/>
        <v>14.099999999999987</v>
      </c>
    </row>
    <row r="260" spans="1:7" ht="16.5" customHeight="1">
      <c r="A260" s="7">
        <v>44532</v>
      </c>
      <c r="B260" s="526">
        <v>23990</v>
      </c>
      <c r="C260" s="526" t="s">
        <v>25</v>
      </c>
      <c r="D260" t="s">
        <v>39</v>
      </c>
      <c r="F260" s="2">
        <v>10</v>
      </c>
      <c r="G260" s="2">
        <f t="shared" si="4"/>
        <v>4.0999999999999872</v>
      </c>
    </row>
    <row r="261" spans="1:7" ht="16.5" customHeight="1">
      <c r="A261" s="7">
        <v>43713</v>
      </c>
      <c r="B261" s="526">
        <v>18637</v>
      </c>
      <c r="C261" s="526" t="s">
        <v>25</v>
      </c>
      <c r="D261" t="s">
        <v>17</v>
      </c>
      <c r="F261" s="2">
        <v>4.0999999999999996</v>
      </c>
      <c r="G261" s="2">
        <f t="shared" si="4"/>
        <v>-1.2434497875801753E-14</v>
      </c>
    </row>
    <row r="262" spans="1:7" ht="16.5" customHeight="1">
      <c r="A262" s="44">
        <v>43646</v>
      </c>
      <c r="B262" s="525" t="s">
        <v>14</v>
      </c>
      <c r="C262" s="525" t="s">
        <v>26</v>
      </c>
      <c r="D262" t="s">
        <v>16</v>
      </c>
      <c r="E262" s="2">
        <v>38.5</v>
      </c>
      <c r="G262" s="2">
        <f t="shared" si="4"/>
        <v>38.499999999999986</v>
      </c>
    </row>
    <row r="263" spans="1:7" ht="16.5" customHeight="1">
      <c r="B263" s="526"/>
      <c r="C263" s="526"/>
      <c r="D263" t="s">
        <v>17</v>
      </c>
      <c r="E263" s="2">
        <v>4</v>
      </c>
      <c r="G263" s="2">
        <f t="shared" si="4"/>
        <v>42.499999999999986</v>
      </c>
    </row>
    <row r="264" spans="1:7" ht="16.5" customHeight="1">
      <c r="B264" s="526"/>
      <c r="C264" s="526"/>
      <c r="D264" t="s">
        <v>18</v>
      </c>
      <c r="E264" s="2">
        <v>60</v>
      </c>
      <c r="G264" s="2">
        <f t="shared" si="4"/>
        <v>102.49999999999999</v>
      </c>
    </row>
    <row r="265" spans="1:7" ht="16.5" customHeight="1">
      <c r="B265" s="526"/>
      <c r="C265" s="526"/>
      <c r="D265" t="s">
        <v>19</v>
      </c>
      <c r="E265" s="2">
        <v>5</v>
      </c>
      <c r="G265" s="2">
        <f t="shared" si="4"/>
        <v>107.49999999999999</v>
      </c>
    </row>
    <row r="266" spans="1:7" ht="16.5" customHeight="1">
      <c r="A266" s="7">
        <v>43666</v>
      </c>
      <c r="B266" s="526">
        <v>18241</v>
      </c>
      <c r="C266" s="526" t="s">
        <v>26</v>
      </c>
      <c r="D266" t="s">
        <v>18</v>
      </c>
      <c r="F266" s="2">
        <v>60</v>
      </c>
      <c r="G266" s="2">
        <f t="shared" si="4"/>
        <v>47.499999999999986</v>
      </c>
    </row>
    <row r="267" spans="1:7" ht="16.5" customHeight="1">
      <c r="A267" s="7">
        <v>43666</v>
      </c>
      <c r="B267" s="526">
        <v>18241</v>
      </c>
      <c r="C267" s="526" t="s">
        <v>26</v>
      </c>
      <c r="D267" t="s">
        <v>19</v>
      </c>
      <c r="F267" s="2">
        <v>5</v>
      </c>
      <c r="G267" s="2">
        <f t="shared" si="4"/>
        <v>42.499999999999986</v>
      </c>
    </row>
    <row r="268" spans="1:7" ht="16.5" customHeight="1">
      <c r="A268" s="7">
        <v>43735</v>
      </c>
      <c r="B268" s="526">
        <v>18817</v>
      </c>
      <c r="C268" s="526" t="s">
        <v>27</v>
      </c>
      <c r="D268" t="s">
        <v>16</v>
      </c>
      <c r="F268" s="2">
        <v>38.5</v>
      </c>
      <c r="G268" s="2">
        <f t="shared" si="4"/>
        <v>3.9999999999999858</v>
      </c>
    </row>
    <row r="269" spans="1:7" ht="16.5" customHeight="1">
      <c r="A269" s="7">
        <v>43735</v>
      </c>
      <c r="B269" s="526">
        <v>18817</v>
      </c>
      <c r="C269" s="526" t="s">
        <v>27</v>
      </c>
      <c r="D269" t="s">
        <v>17</v>
      </c>
      <c r="F269" s="2">
        <v>4</v>
      </c>
      <c r="G269" s="2">
        <f t="shared" si="4"/>
        <v>-1.4210854715202004E-14</v>
      </c>
    </row>
    <row r="270" spans="1:7" ht="16.5" customHeight="1">
      <c r="A270" s="44">
        <v>43677</v>
      </c>
      <c r="B270" s="525" t="s">
        <v>14</v>
      </c>
      <c r="C270" s="525" t="s">
        <v>27</v>
      </c>
      <c r="D270" t="s">
        <v>16</v>
      </c>
      <c r="E270" s="2">
        <v>38.6</v>
      </c>
      <c r="G270" s="2">
        <f t="shared" ref="G270:G334" si="5">+G269+E270-F270</f>
        <v>38.599999999999987</v>
      </c>
    </row>
    <row r="271" spans="1:7" ht="16.5" customHeight="1">
      <c r="B271" s="526"/>
      <c r="C271" s="526"/>
      <c r="D271" t="s">
        <v>17</v>
      </c>
      <c r="E271" s="2">
        <v>3.8</v>
      </c>
      <c r="G271" s="2">
        <f t="shared" si="5"/>
        <v>42.399999999999984</v>
      </c>
    </row>
    <row r="272" spans="1:7" ht="16.5" customHeight="1">
      <c r="B272" s="526"/>
      <c r="C272" s="526"/>
      <c r="D272" t="s">
        <v>18</v>
      </c>
      <c r="E272" s="2">
        <v>60</v>
      </c>
      <c r="G272" s="2">
        <f t="shared" si="5"/>
        <v>102.39999999999998</v>
      </c>
    </row>
    <row r="273" spans="1:7" ht="16.5" customHeight="1">
      <c r="B273" s="526"/>
      <c r="C273" s="526"/>
      <c r="D273" t="s">
        <v>19</v>
      </c>
      <c r="E273" s="2">
        <v>5</v>
      </c>
      <c r="G273" s="2">
        <f t="shared" si="5"/>
        <v>107.39999999999998</v>
      </c>
    </row>
    <row r="274" spans="1:7" ht="16.5" customHeight="1">
      <c r="A274" s="7">
        <v>43701</v>
      </c>
      <c r="B274" s="526">
        <v>18537</v>
      </c>
      <c r="C274" s="526" t="s">
        <v>27</v>
      </c>
      <c r="D274" t="s">
        <v>18</v>
      </c>
      <c r="F274" s="2">
        <v>60</v>
      </c>
      <c r="G274" s="2">
        <f t="shared" si="5"/>
        <v>47.399999999999977</v>
      </c>
    </row>
    <row r="275" spans="1:7" ht="16.5" customHeight="1">
      <c r="A275" s="7">
        <v>43701</v>
      </c>
      <c r="B275" s="526">
        <v>18537</v>
      </c>
      <c r="C275" s="526" t="s">
        <v>27</v>
      </c>
      <c r="D275" t="s">
        <v>19</v>
      </c>
      <c r="F275" s="2">
        <v>5</v>
      </c>
      <c r="G275" s="2">
        <f t="shared" si="5"/>
        <v>42.399999999999977</v>
      </c>
    </row>
    <row r="276" spans="1:7" ht="16.5" customHeight="1">
      <c r="A276" s="7">
        <v>43739</v>
      </c>
      <c r="B276" s="526">
        <v>18847</v>
      </c>
      <c r="C276" s="526" t="s">
        <v>27</v>
      </c>
      <c r="D276" t="s">
        <v>16</v>
      </c>
      <c r="F276" s="2">
        <v>38.6</v>
      </c>
      <c r="G276" s="2">
        <f t="shared" si="5"/>
        <v>3.7999999999999758</v>
      </c>
    </row>
    <row r="277" spans="1:7" ht="16.5" customHeight="1">
      <c r="A277" s="7">
        <v>43739</v>
      </c>
      <c r="B277" s="526">
        <v>18847</v>
      </c>
      <c r="C277" s="526" t="s">
        <v>27</v>
      </c>
      <c r="D277" t="s">
        <v>17</v>
      </c>
      <c r="F277" s="2">
        <v>3.8</v>
      </c>
      <c r="G277" s="2">
        <f t="shared" si="5"/>
        <v>-2.3980817331903381E-14</v>
      </c>
    </row>
    <row r="278" spans="1:7" ht="16.5" customHeight="1">
      <c r="A278" s="44">
        <v>43708</v>
      </c>
      <c r="B278" s="525" t="s">
        <v>14</v>
      </c>
      <c r="C278" s="525" t="s">
        <v>28</v>
      </c>
      <c r="D278" t="s">
        <v>16</v>
      </c>
      <c r="E278" s="2">
        <v>37.5</v>
      </c>
      <c r="G278" s="2">
        <f t="shared" si="5"/>
        <v>37.499999999999979</v>
      </c>
    </row>
    <row r="279" spans="1:7" ht="16.5" customHeight="1">
      <c r="B279" s="526"/>
      <c r="C279" s="526"/>
      <c r="D279" t="s">
        <v>17</v>
      </c>
      <c r="E279" s="2">
        <v>3.7</v>
      </c>
      <c r="G279" s="2">
        <f t="shared" si="5"/>
        <v>41.199999999999982</v>
      </c>
    </row>
    <row r="280" spans="1:7" ht="16.5" customHeight="1">
      <c r="B280" s="526"/>
      <c r="C280" s="526"/>
      <c r="D280" t="s">
        <v>18</v>
      </c>
      <c r="E280" s="2">
        <v>60</v>
      </c>
      <c r="G280" s="2">
        <f t="shared" si="5"/>
        <v>101.19999999999999</v>
      </c>
    </row>
    <row r="281" spans="1:7" ht="16.5" customHeight="1">
      <c r="B281" s="526"/>
      <c r="C281" s="526"/>
      <c r="D281" t="s">
        <v>40</v>
      </c>
      <c r="E281" s="2">
        <v>5</v>
      </c>
      <c r="G281" s="2">
        <f t="shared" si="5"/>
        <v>106.19999999999999</v>
      </c>
    </row>
    <row r="282" spans="1:7" ht="16.5" customHeight="1">
      <c r="B282" s="526"/>
      <c r="C282" s="526"/>
      <c r="D282" t="s">
        <v>41</v>
      </c>
      <c r="E282" s="2">
        <v>10</v>
      </c>
      <c r="G282" s="2">
        <f t="shared" si="5"/>
        <v>116.19999999999999</v>
      </c>
    </row>
    <row r="283" spans="1:7" ht="16.5" customHeight="1">
      <c r="B283" s="526"/>
      <c r="C283" s="526"/>
      <c r="D283" t="s">
        <v>35</v>
      </c>
      <c r="E283" s="2">
        <v>25</v>
      </c>
      <c r="G283" s="2">
        <f t="shared" si="5"/>
        <v>141.19999999999999</v>
      </c>
    </row>
    <row r="284" spans="1:7" ht="16.5" customHeight="1">
      <c r="A284" s="7">
        <v>43701</v>
      </c>
      <c r="B284" s="526">
        <v>18537</v>
      </c>
      <c r="C284" s="526" t="s">
        <v>28</v>
      </c>
      <c r="D284" t="s">
        <v>41</v>
      </c>
      <c r="F284" s="2">
        <v>10</v>
      </c>
      <c r="G284" s="2">
        <f t="shared" si="5"/>
        <v>131.19999999999999</v>
      </c>
    </row>
    <row r="285" spans="1:7" ht="16.5" customHeight="1">
      <c r="A285" s="7">
        <v>43724</v>
      </c>
      <c r="B285" s="526">
        <v>18671</v>
      </c>
      <c r="C285" s="526" t="s">
        <v>28</v>
      </c>
      <c r="D285" t="s">
        <v>18</v>
      </c>
      <c r="F285" s="2">
        <v>60</v>
      </c>
      <c r="G285" s="2">
        <f t="shared" si="5"/>
        <v>71.199999999999989</v>
      </c>
    </row>
    <row r="286" spans="1:7" ht="16.5" customHeight="1">
      <c r="A286" s="7">
        <v>43724</v>
      </c>
      <c r="B286" s="526">
        <v>18671</v>
      </c>
      <c r="C286" s="526" t="s">
        <v>28</v>
      </c>
      <c r="D286" t="s">
        <v>19</v>
      </c>
      <c r="F286" s="2">
        <v>5</v>
      </c>
      <c r="G286" s="2">
        <f t="shared" si="5"/>
        <v>66.199999999999989</v>
      </c>
    </row>
    <row r="287" spans="1:7" ht="16.5" customHeight="1">
      <c r="A287" s="7">
        <v>43783</v>
      </c>
      <c r="B287" s="526">
        <v>19141</v>
      </c>
      <c r="C287" s="526" t="s">
        <v>28</v>
      </c>
      <c r="D287" t="s">
        <v>16</v>
      </c>
      <c r="F287" s="2">
        <v>37.5</v>
      </c>
      <c r="G287" s="2">
        <f t="shared" si="5"/>
        <v>28.699999999999989</v>
      </c>
    </row>
    <row r="288" spans="1:7" ht="16.5" customHeight="1">
      <c r="A288" s="7">
        <v>43783</v>
      </c>
      <c r="B288" s="526">
        <v>19141</v>
      </c>
      <c r="C288" s="526" t="s">
        <v>28</v>
      </c>
      <c r="D288" t="s">
        <v>17</v>
      </c>
      <c r="F288" s="2">
        <v>3.7</v>
      </c>
      <c r="G288" s="2">
        <f t="shared" si="5"/>
        <v>24.999999999999989</v>
      </c>
    </row>
    <row r="289" spans="1:7" ht="16.5" customHeight="1">
      <c r="A289" s="7">
        <v>44840</v>
      </c>
      <c r="B289" s="526">
        <v>25592</v>
      </c>
      <c r="C289" s="526" t="s">
        <v>28</v>
      </c>
      <c r="D289" t="s">
        <v>35</v>
      </c>
      <c r="F289" s="2">
        <v>25</v>
      </c>
      <c r="G289" s="2">
        <f t="shared" si="5"/>
        <v>0</v>
      </c>
    </row>
    <row r="290" spans="1:7" ht="16.5" customHeight="1">
      <c r="A290" s="44">
        <v>43738</v>
      </c>
      <c r="B290" s="525" t="s">
        <v>14</v>
      </c>
      <c r="C290" s="525" t="s">
        <v>29</v>
      </c>
      <c r="D290" t="s">
        <v>16</v>
      </c>
      <c r="E290" s="2">
        <v>37.700000000000003</v>
      </c>
      <c r="G290" s="2">
        <f t="shared" si="5"/>
        <v>37.700000000000003</v>
      </c>
    </row>
    <row r="291" spans="1:7" ht="16.5" customHeight="1">
      <c r="B291" s="526"/>
      <c r="C291" s="526"/>
      <c r="D291" t="s">
        <v>17</v>
      </c>
      <c r="E291" s="2">
        <v>3.7</v>
      </c>
      <c r="G291" s="2">
        <f t="shared" si="5"/>
        <v>41.400000000000006</v>
      </c>
    </row>
    <row r="292" spans="1:7" ht="16.5" customHeight="1">
      <c r="B292" s="526"/>
      <c r="C292" s="526"/>
      <c r="D292" t="s">
        <v>18</v>
      </c>
      <c r="E292" s="2">
        <v>60</v>
      </c>
      <c r="G292" s="2">
        <f t="shared" si="5"/>
        <v>101.4</v>
      </c>
    </row>
    <row r="293" spans="1:7" ht="16.5" customHeight="1">
      <c r="B293" s="526"/>
      <c r="C293" s="526"/>
      <c r="D293" t="s">
        <v>40</v>
      </c>
      <c r="E293" s="2">
        <v>5</v>
      </c>
      <c r="G293" s="2">
        <f t="shared" si="5"/>
        <v>106.4</v>
      </c>
    </row>
    <row r="294" spans="1:7" ht="16.5" customHeight="1">
      <c r="A294" s="7">
        <v>43788</v>
      </c>
      <c r="B294" s="526">
        <v>19146</v>
      </c>
      <c r="C294" s="526" t="s">
        <v>29</v>
      </c>
      <c r="D294" t="s">
        <v>18</v>
      </c>
      <c r="F294" s="2">
        <v>60</v>
      </c>
      <c r="G294" s="2">
        <f t="shared" si="5"/>
        <v>46.400000000000006</v>
      </c>
    </row>
    <row r="295" spans="1:7" ht="16.5" customHeight="1">
      <c r="A295" s="7">
        <v>43788</v>
      </c>
      <c r="B295" s="526">
        <v>19146</v>
      </c>
      <c r="C295" s="526" t="s">
        <v>29</v>
      </c>
      <c r="D295" t="s">
        <v>19</v>
      </c>
      <c r="F295" s="2">
        <v>5</v>
      </c>
      <c r="G295" s="2">
        <f t="shared" si="5"/>
        <v>41.400000000000006</v>
      </c>
    </row>
    <row r="296" spans="1:7" ht="16.5" customHeight="1">
      <c r="A296" s="7">
        <v>43802</v>
      </c>
      <c r="B296" s="526">
        <v>19279</v>
      </c>
      <c r="C296" s="526" t="s">
        <v>29</v>
      </c>
      <c r="D296" t="s">
        <v>16</v>
      </c>
      <c r="F296" s="2">
        <v>37.700000000000003</v>
      </c>
      <c r="G296" s="2">
        <f t="shared" si="5"/>
        <v>3.7000000000000028</v>
      </c>
    </row>
    <row r="297" spans="1:7" ht="16.5" customHeight="1">
      <c r="A297" s="7">
        <v>43802</v>
      </c>
      <c r="B297" s="526">
        <v>19279</v>
      </c>
      <c r="C297" s="526" t="s">
        <v>29</v>
      </c>
      <c r="D297" t="s">
        <v>17</v>
      </c>
      <c r="F297" s="2">
        <v>3.7</v>
      </c>
      <c r="G297" s="2">
        <f t="shared" si="5"/>
        <v>0</v>
      </c>
    </row>
    <row r="298" spans="1:7" ht="16.5" customHeight="1">
      <c r="A298" s="44">
        <v>43769</v>
      </c>
      <c r="B298" s="525" t="s">
        <v>14</v>
      </c>
      <c r="C298" s="525" t="s">
        <v>30</v>
      </c>
      <c r="D298" t="s">
        <v>16</v>
      </c>
      <c r="E298" s="2">
        <v>37.9</v>
      </c>
      <c r="G298" s="2">
        <f t="shared" si="5"/>
        <v>37.9</v>
      </c>
    </row>
    <row r="299" spans="1:7" ht="16.5" customHeight="1">
      <c r="B299" s="526"/>
      <c r="C299" s="526"/>
      <c r="D299" t="s">
        <v>17</v>
      </c>
      <c r="E299" s="2">
        <v>3.6</v>
      </c>
      <c r="G299" s="2">
        <f t="shared" si="5"/>
        <v>41.5</v>
      </c>
    </row>
    <row r="300" spans="1:7" ht="16.5" customHeight="1">
      <c r="B300" s="526"/>
      <c r="C300" s="526"/>
      <c r="D300" t="s">
        <v>18</v>
      </c>
      <c r="E300" s="2">
        <v>60</v>
      </c>
      <c r="G300" s="2">
        <f t="shared" si="5"/>
        <v>101.5</v>
      </c>
    </row>
    <row r="301" spans="1:7" ht="16.5" customHeight="1">
      <c r="B301" s="526"/>
      <c r="C301" s="526"/>
      <c r="D301" t="s">
        <v>40</v>
      </c>
      <c r="E301" s="2">
        <v>5</v>
      </c>
      <c r="G301" s="2">
        <f t="shared" si="5"/>
        <v>106.5</v>
      </c>
    </row>
    <row r="302" spans="1:7" ht="16.5" customHeight="1">
      <c r="A302" s="7">
        <v>43788</v>
      </c>
      <c r="B302" s="526">
        <v>19146</v>
      </c>
      <c r="C302" s="526" t="s">
        <v>30</v>
      </c>
      <c r="D302" t="s">
        <v>18</v>
      </c>
      <c r="F302" s="2">
        <v>60</v>
      </c>
      <c r="G302" s="2">
        <f t="shared" si="5"/>
        <v>46.5</v>
      </c>
    </row>
    <row r="303" spans="1:7" ht="16.5" customHeight="1">
      <c r="A303" s="7">
        <v>43788</v>
      </c>
      <c r="B303" s="526">
        <v>19146</v>
      </c>
      <c r="C303" s="526" t="s">
        <v>30</v>
      </c>
      <c r="D303" t="s">
        <v>19</v>
      </c>
      <c r="F303" s="2">
        <v>5</v>
      </c>
      <c r="G303" s="2">
        <f t="shared" si="5"/>
        <v>41.5</v>
      </c>
    </row>
    <row r="304" spans="1:7" ht="16.5" customHeight="1">
      <c r="A304" s="7">
        <v>43826</v>
      </c>
      <c r="B304" s="526">
        <v>19384</v>
      </c>
      <c r="C304" s="526" t="s">
        <v>30</v>
      </c>
      <c r="D304" t="s">
        <v>16</v>
      </c>
      <c r="F304" s="2">
        <v>37.9</v>
      </c>
      <c r="G304" s="2">
        <f t="shared" si="5"/>
        <v>3.6000000000000014</v>
      </c>
    </row>
    <row r="305" spans="1:7" ht="16.5" customHeight="1">
      <c r="A305" s="7">
        <v>43826</v>
      </c>
      <c r="B305" s="526">
        <v>19384</v>
      </c>
      <c r="C305" s="526" t="s">
        <v>30</v>
      </c>
      <c r="D305" t="s">
        <v>17</v>
      </c>
      <c r="F305" s="2">
        <v>3.6</v>
      </c>
      <c r="G305" s="2">
        <f t="shared" si="5"/>
        <v>0</v>
      </c>
    </row>
    <row r="306" spans="1:7" ht="16.5" customHeight="1">
      <c r="A306" s="44">
        <v>43799</v>
      </c>
      <c r="B306" s="525" t="s">
        <v>14</v>
      </c>
      <c r="C306" s="525" t="s">
        <v>33</v>
      </c>
      <c r="D306" t="s">
        <v>16</v>
      </c>
      <c r="E306" s="2">
        <v>42.4</v>
      </c>
      <c r="G306" s="2">
        <f t="shared" si="5"/>
        <v>42.4</v>
      </c>
    </row>
    <row r="307" spans="1:7" ht="16.5" customHeight="1">
      <c r="B307" s="526"/>
      <c r="C307" s="526"/>
      <c r="D307" t="s">
        <v>17</v>
      </c>
      <c r="E307" s="2">
        <v>3.7</v>
      </c>
      <c r="G307" s="2">
        <f t="shared" si="5"/>
        <v>46.1</v>
      </c>
    </row>
    <row r="308" spans="1:7" ht="16.5" customHeight="1">
      <c r="B308" s="526"/>
      <c r="C308" s="526"/>
      <c r="D308" t="s">
        <v>18</v>
      </c>
      <c r="E308" s="2">
        <v>60</v>
      </c>
      <c r="G308" s="2">
        <f t="shared" si="5"/>
        <v>106.1</v>
      </c>
    </row>
    <row r="309" spans="1:7" ht="16.5" customHeight="1">
      <c r="B309" s="526"/>
      <c r="C309" s="526"/>
      <c r="D309" t="s">
        <v>40</v>
      </c>
      <c r="E309" s="2">
        <v>5</v>
      </c>
      <c r="G309" s="2">
        <f t="shared" si="5"/>
        <v>111.1</v>
      </c>
    </row>
    <row r="310" spans="1:7" ht="16.5" customHeight="1">
      <c r="A310" s="7">
        <v>43827</v>
      </c>
      <c r="B310" s="526">
        <v>19432</v>
      </c>
      <c r="C310" s="526" t="s">
        <v>33</v>
      </c>
      <c r="D310" t="s">
        <v>18</v>
      </c>
      <c r="F310" s="2">
        <v>60</v>
      </c>
      <c r="G310" s="2">
        <f t="shared" si="5"/>
        <v>51.099999999999994</v>
      </c>
    </row>
    <row r="311" spans="1:7" ht="16.5" customHeight="1">
      <c r="A311" s="7">
        <v>43827</v>
      </c>
      <c r="B311" s="526">
        <v>19432</v>
      </c>
      <c r="C311" s="526" t="s">
        <v>33</v>
      </c>
      <c r="D311" t="s">
        <v>40</v>
      </c>
      <c r="F311" s="2">
        <v>5</v>
      </c>
      <c r="G311" s="2">
        <f t="shared" si="5"/>
        <v>46.099999999999994</v>
      </c>
    </row>
    <row r="312" spans="1:7" ht="16.5" customHeight="1">
      <c r="A312" s="7">
        <v>43852</v>
      </c>
      <c r="B312" s="526">
        <v>19561</v>
      </c>
      <c r="C312" s="526" t="s">
        <v>33</v>
      </c>
      <c r="D312" t="s">
        <v>16</v>
      </c>
      <c r="F312" s="2">
        <v>42.4</v>
      </c>
      <c r="G312" s="2">
        <f t="shared" si="5"/>
        <v>3.6999999999999957</v>
      </c>
    </row>
    <row r="313" spans="1:7" ht="16.5" customHeight="1">
      <c r="A313" s="7">
        <v>43852</v>
      </c>
      <c r="B313" s="526">
        <v>19561</v>
      </c>
      <c r="C313" s="526" t="s">
        <v>33</v>
      </c>
      <c r="D313" t="s">
        <v>17</v>
      </c>
      <c r="F313" s="2">
        <v>3.7</v>
      </c>
      <c r="G313" s="2">
        <f t="shared" si="5"/>
        <v>-4.4408920985006262E-15</v>
      </c>
    </row>
    <row r="314" spans="1:7" ht="16.5" customHeight="1">
      <c r="A314" s="44">
        <v>43830</v>
      </c>
      <c r="B314" s="525" t="s">
        <v>14</v>
      </c>
      <c r="C314" s="525" t="s">
        <v>34</v>
      </c>
      <c r="D314" t="s">
        <v>16</v>
      </c>
      <c r="E314" s="2">
        <v>44.4</v>
      </c>
      <c r="G314" s="2">
        <f t="shared" si="5"/>
        <v>44.399999999999991</v>
      </c>
    </row>
    <row r="315" spans="1:7" ht="16.5" customHeight="1">
      <c r="B315" s="526"/>
      <c r="C315" s="526"/>
      <c r="D315" t="s">
        <v>17</v>
      </c>
      <c r="E315" s="2">
        <v>3.8</v>
      </c>
      <c r="G315" s="2">
        <f t="shared" si="5"/>
        <v>48.199999999999989</v>
      </c>
    </row>
    <row r="316" spans="1:7" ht="16.5" customHeight="1">
      <c r="B316" s="526"/>
      <c r="C316" s="526"/>
      <c r="D316" t="s">
        <v>18</v>
      </c>
      <c r="E316" s="2">
        <v>60</v>
      </c>
      <c r="G316" s="2">
        <f t="shared" si="5"/>
        <v>108.19999999999999</v>
      </c>
    </row>
    <row r="317" spans="1:7" ht="16.5" customHeight="1">
      <c r="B317" s="526"/>
      <c r="C317" s="526"/>
      <c r="D317" t="s">
        <v>40</v>
      </c>
      <c r="E317" s="2">
        <v>5</v>
      </c>
      <c r="G317" s="2">
        <f t="shared" si="5"/>
        <v>113.19999999999999</v>
      </c>
    </row>
    <row r="318" spans="1:7" ht="16.5" customHeight="1">
      <c r="A318" s="7">
        <v>43874</v>
      </c>
      <c r="B318" s="526">
        <v>19766</v>
      </c>
      <c r="C318" s="526" t="s">
        <v>34</v>
      </c>
      <c r="D318" t="s">
        <v>18</v>
      </c>
      <c r="F318" s="2">
        <v>60</v>
      </c>
      <c r="G318" s="2">
        <f t="shared" si="5"/>
        <v>53.199999999999989</v>
      </c>
    </row>
    <row r="319" spans="1:7" ht="16.5" customHeight="1">
      <c r="A319" s="7">
        <v>43874</v>
      </c>
      <c r="B319" s="526">
        <v>19766</v>
      </c>
      <c r="C319" s="526" t="s">
        <v>34</v>
      </c>
      <c r="D319" t="s">
        <v>40</v>
      </c>
      <c r="F319" s="2">
        <v>5</v>
      </c>
      <c r="G319" s="2">
        <f t="shared" si="5"/>
        <v>48.199999999999989</v>
      </c>
    </row>
    <row r="320" spans="1:7" ht="16.5" customHeight="1">
      <c r="A320" s="7">
        <v>43901</v>
      </c>
      <c r="B320" s="526">
        <v>19890</v>
      </c>
      <c r="C320" s="526" t="s">
        <v>34</v>
      </c>
      <c r="D320" t="s">
        <v>16</v>
      </c>
      <c r="F320" s="2">
        <v>44.4</v>
      </c>
      <c r="G320" s="2">
        <f t="shared" si="5"/>
        <v>3.7999999999999901</v>
      </c>
    </row>
    <row r="321" spans="1:7" ht="16.5" customHeight="1">
      <c r="A321" s="7">
        <v>43901</v>
      </c>
      <c r="B321" s="526">
        <v>19890</v>
      </c>
      <c r="C321" s="526" t="s">
        <v>34</v>
      </c>
      <c r="D321" t="s">
        <v>17</v>
      </c>
      <c r="F321" s="2">
        <v>3.8</v>
      </c>
      <c r="G321" s="2">
        <f t="shared" si="5"/>
        <v>-9.7699626167013776E-15</v>
      </c>
    </row>
    <row r="322" spans="1:7" ht="16.5" customHeight="1">
      <c r="A322" s="44">
        <v>43861</v>
      </c>
      <c r="B322" s="525" t="s">
        <v>14</v>
      </c>
      <c r="C322" s="525" t="s">
        <v>15</v>
      </c>
      <c r="D322" t="s">
        <v>16</v>
      </c>
      <c r="E322" s="2">
        <v>47.6</v>
      </c>
      <c r="G322" s="2">
        <f t="shared" si="5"/>
        <v>47.599999999999994</v>
      </c>
    </row>
    <row r="323" spans="1:7" ht="16.5" customHeight="1">
      <c r="B323" s="526"/>
      <c r="C323" s="526"/>
      <c r="D323" t="s">
        <v>17</v>
      </c>
      <c r="E323" s="2">
        <v>3.6</v>
      </c>
      <c r="G323" s="2">
        <f t="shared" si="5"/>
        <v>51.199999999999996</v>
      </c>
    </row>
    <row r="324" spans="1:7" ht="16.5" customHeight="1">
      <c r="B324" s="526"/>
      <c r="C324" s="526"/>
      <c r="D324" t="s">
        <v>18</v>
      </c>
      <c r="E324" s="2">
        <v>60</v>
      </c>
      <c r="G324" s="2">
        <f t="shared" si="5"/>
        <v>111.19999999999999</v>
      </c>
    </row>
    <row r="325" spans="1:7" ht="16.5" customHeight="1">
      <c r="B325" s="526"/>
      <c r="C325" s="526"/>
      <c r="D325" t="s">
        <v>40</v>
      </c>
      <c r="E325" s="2">
        <v>5</v>
      </c>
      <c r="G325" s="2">
        <f t="shared" si="5"/>
        <v>116.19999999999999</v>
      </c>
    </row>
    <row r="326" spans="1:7" ht="16.5" customHeight="1">
      <c r="A326" s="7">
        <v>43874</v>
      </c>
      <c r="B326" s="526">
        <v>19766</v>
      </c>
      <c r="C326" s="526" t="s">
        <v>15</v>
      </c>
      <c r="D326" t="s">
        <v>18</v>
      </c>
      <c r="F326" s="2">
        <v>60</v>
      </c>
      <c r="G326" s="2">
        <f t="shared" si="5"/>
        <v>56.199999999999989</v>
      </c>
    </row>
    <row r="327" spans="1:7" ht="16.5" customHeight="1">
      <c r="A327" s="7">
        <v>43874</v>
      </c>
      <c r="B327" s="526">
        <v>19766</v>
      </c>
      <c r="C327" s="526" t="s">
        <v>15</v>
      </c>
      <c r="D327" t="s">
        <v>40</v>
      </c>
      <c r="F327" s="2">
        <v>5</v>
      </c>
      <c r="G327" s="2">
        <f t="shared" si="5"/>
        <v>51.199999999999989</v>
      </c>
    </row>
    <row r="328" spans="1:7" ht="16.5" customHeight="1">
      <c r="A328" s="7">
        <v>44028</v>
      </c>
      <c r="B328" s="526">
        <v>20078</v>
      </c>
      <c r="C328" s="526" t="s">
        <v>15</v>
      </c>
      <c r="D328" t="s">
        <v>16</v>
      </c>
      <c r="F328" s="2">
        <v>47.6</v>
      </c>
      <c r="G328" s="2">
        <f t="shared" si="5"/>
        <v>3.5999999999999872</v>
      </c>
    </row>
    <row r="329" spans="1:7" ht="16.5" customHeight="1">
      <c r="A329" s="7">
        <v>44028</v>
      </c>
      <c r="B329" s="526">
        <v>20078</v>
      </c>
      <c r="C329" s="526" t="s">
        <v>15</v>
      </c>
      <c r="D329" t="s">
        <v>17</v>
      </c>
      <c r="F329" s="2">
        <v>3.6</v>
      </c>
      <c r="G329" s="2">
        <f t="shared" si="5"/>
        <v>-1.2878587085651816E-14</v>
      </c>
    </row>
    <row r="330" spans="1:7" ht="16.5" customHeight="1">
      <c r="A330" s="44">
        <v>43890</v>
      </c>
      <c r="B330" s="525" t="s">
        <v>14</v>
      </c>
      <c r="C330" s="525" t="s">
        <v>20</v>
      </c>
      <c r="D330" t="s">
        <v>16</v>
      </c>
      <c r="E330" s="2">
        <v>49.4</v>
      </c>
      <c r="G330" s="2">
        <f t="shared" si="5"/>
        <v>49.399999999999984</v>
      </c>
    </row>
    <row r="331" spans="1:7" ht="16.5" customHeight="1">
      <c r="B331" s="526"/>
      <c r="C331" s="526"/>
      <c r="D331" t="s">
        <v>17</v>
      </c>
      <c r="E331" s="2">
        <v>3.8</v>
      </c>
      <c r="G331" s="2">
        <f t="shared" si="5"/>
        <v>53.199999999999982</v>
      </c>
    </row>
    <row r="332" spans="1:7" ht="16.5" customHeight="1">
      <c r="B332" s="526"/>
      <c r="C332" s="526"/>
      <c r="D332" t="s">
        <v>18</v>
      </c>
      <c r="E332" s="2">
        <v>58</v>
      </c>
      <c r="G332" s="2">
        <f t="shared" si="5"/>
        <v>111.19999999999999</v>
      </c>
    </row>
    <row r="333" spans="1:7" ht="16.5" customHeight="1">
      <c r="B333" s="526"/>
      <c r="C333" s="526"/>
      <c r="D333" t="s">
        <v>40</v>
      </c>
      <c r="E333" s="2">
        <v>5</v>
      </c>
      <c r="G333" s="2">
        <f t="shared" si="5"/>
        <v>116.19999999999999</v>
      </c>
    </row>
    <row r="334" spans="1:7" ht="16.5" customHeight="1">
      <c r="A334" s="7">
        <v>43904</v>
      </c>
      <c r="B334" s="526">
        <v>19899</v>
      </c>
      <c r="C334" s="526" t="s">
        <v>20</v>
      </c>
      <c r="D334" t="s">
        <v>18</v>
      </c>
      <c r="F334" s="2">
        <v>58</v>
      </c>
      <c r="G334" s="2">
        <f t="shared" si="5"/>
        <v>58.199999999999989</v>
      </c>
    </row>
    <row r="335" spans="1:7" ht="16.5" customHeight="1">
      <c r="A335" s="7">
        <v>43904</v>
      </c>
      <c r="B335" s="526">
        <v>19899</v>
      </c>
      <c r="C335" s="526" t="s">
        <v>20</v>
      </c>
      <c r="D335" t="s">
        <v>19</v>
      </c>
      <c r="F335" s="2">
        <v>5</v>
      </c>
      <c r="G335" s="2">
        <f t="shared" ref="G335:G400" si="6">+G334+E335-F335</f>
        <v>53.199999999999989</v>
      </c>
    </row>
    <row r="336" spans="1:7" ht="16.5" customHeight="1">
      <c r="A336" s="7">
        <v>44028</v>
      </c>
      <c r="B336" s="526">
        <v>20078</v>
      </c>
      <c r="C336" s="526" t="s">
        <v>20</v>
      </c>
      <c r="D336" t="s">
        <v>16</v>
      </c>
      <c r="F336" s="2">
        <v>49.4</v>
      </c>
      <c r="G336" s="2">
        <f t="shared" si="6"/>
        <v>3.7999999999999901</v>
      </c>
    </row>
    <row r="337" spans="1:7" ht="16.5" customHeight="1">
      <c r="A337" s="7">
        <v>44028</v>
      </c>
      <c r="B337" s="526">
        <v>20078</v>
      </c>
      <c r="C337" s="526" t="s">
        <v>20</v>
      </c>
      <c r="D337" t="s">
        <v>17</v>
      </c>
      <c r="F337" s="2">
        <v>3.8</v>
      </c>
      <c r="G337" s="2">
        <f t="shared" si="6"/>
        <v>-9.7699626167013776E-15</v>
      </c>
    </row>
    <row r="338" spans="1:7" ht="16.5" customHeight="1">
      <c r="A338" s="44">
        <v>43921</v>
      </c>
      <c r="B338" s="525" t="s">
        <v>14</v>
      </c>
      <c r="C338" s="525" t="s">
        <v>23</v>
      </c>
      <c r="D338" t="s">
        <v>16</v>
      </c>
      <c r="E338" s="2">
        <v>38.6</v>
      </c>
      <c r="G338" s="2">
        <f t="shared" si="6"/>
        <v>38.599999999999994</v>
      </c>
    </row>
    <row r="339" spans="1:7" ht="16.5" customHeight="1">
      <c r="B339" s="526"/>
      <c r="C339" s="526"/>
      <c r="D339" t="s">
        <v>17</v>
      </c>
      <c r="E339" s="2">
        <v>3.9</v>
      </c>
      <c r="G339" s="2">
        <f t="shared" si="6"/>
        <v>42.499999999999993</v>
      </c>
    </row>
    <row r="340" spans="1:7" ht="16.5" customHeight="1">
      <c r="B340" s="526"/>
      <c r="C340" s="526"/>
      <c r="D340" t="s">
        <v>18</v>
      </c>
      <c r="E340" s="2">
        <v>60</v>
      </c>
      <c r="G340" s="2">
        <f t="shared" si="6"/>
        <v>102.5</v>
      </c>
    </row>
    <row r="341" spans="1:7" ht="16.5" customHeight="1">
      <c r="B341" s="526"/>
      <c r="C341" s="526"/>
      <c r="D341" t="s">
        <v>40</v>
      </c>
      <c r="E341" s="2">
        <v>5</v>
      </c>
      <c r="G341" s="2">
        <f t="shared" si="6"/>
        <v>107.5</v>
      </c>
    </row>
    <row r="342" spans="1:7" ht="16.5" customHeight="1">
      <c r="A342" s="7">
        <v>44028</v>
      </c>
      <c r="B342" s="526">
        <v>20078</v>
      </c>
      <c r="C342" s="526" t="s">
        <v>23</v>
      </c>
      <c r="D342" t="s">
        <v>16</v>
      </c>
      <c r="F342" s="2">
        <v>38.6</v>
      </c>
      <c r="G342" s="2">
        <f t="shared" si="6"/>
        <v>68.900000000000006</v>
      </c>
    </row>
    <row r="343" spans="1:7" ht="16.5" customHeight="1">
      <c r="A343" s="7">
        <v>44028</v>
      </c>
      <c r="B343" s="526">
        <v>20078</v>
      </c>
      <c r="C343" s="526" t="s">
        <v>23</v>
      </c>
      <c r="D343" t="s">
        <v>17</v>
      </c>
      <c r="F343" s="2">
        <v>3.9</v>
      </c>
      <c r="G343" s="2">
        <f t="shared" si="6"/>
        <v>65</v>
      </c>
    </row>
    <row r="344" spans="1:7" ht="16.5" customHeight="1">
      <c r="A344" s="7">
        <v>44034</v>
      </c>
      <c r="B344" s="526">
        <v>20100</v>
      </c>
      <c r="C344" s="526" t="s">
        <v>23</v>
      </c>
      <c r="D344" t="s">
        <v>18</v>
      </c>
      <c r="F344" s="2">
        <v>60</v>
      </c>
      <c r="G344" s="2">
        <f t="shared" si="6"/>
        <v>5</v>
      </c>
    </row>
    <row r="345" spans="1:7" ht="16.5" customHeight="1">
      <c r="A345" s="7">
        <v>44034</v>
      </c>
      <c r="B345" s="526">
        <v>20100</v>
      </c>
      <c r="C345" s="526" t="s">
        <v>23</v>
      </c>
      <c r="D345" t="s">
        <v>40</v>
      </c>
      <c r="F345" s="2">
        <v>5</v>
      </c>
      <c r="G345" s="2">
        <f t="shared" si="6"/>
        <v>0</v>
      </c>
    </row>
    <row r="346" spans="1:7" ht="16.5" customHeight="1">
      <c r="A346" s="44">
        <v>43951</v>
      </c>
      <c r="B346" s="525" t="s">
        <v>14</v>
      </c>
      <c r="C346" s="525" t="s">
        <v>24</v>
      </c>
      <c r="D346" t="s">
        <v>16</v>
      </c>
      <c r="E346" s="2">
        <v>12.2</v>
      </c>
      <c r="G346" s="2">
        <f t="shared" si="6"/>
        <v>12.2</v>
      </c>
    </row>
    <row r="347" spans="1:7" ht="16.5" customHeight="1">
      <c r="B347" s="526"/>
      <c r="C347" s="526"/>
      <c r="D347" t="s">
        <v>17</v>
      </c>
      <c r="E347" s="2">
        <v>3.8</v>
      </c>
      <c r="G347" s="2">
        <f t="shared" si="6"/>
        <v>16</v>
      </c>
    </row>
    <row r="348" spans="1:7" ht="16.5" customHeight="1">
      <c r="B348" s="526"/>
      <c r="C348" s="526"/>
      <c r="D348" t="s">
        <v>18</v>
      </c>
      <c r="E348" s="2">
        <v>60</v>
      </c>
      <c r="G348" s="2">
        <f t="shared" si="6"/>
        <v>76</v>
      </c>
    </row>
    <row r="349" spans="1:7" ht="16.5" customHeight="1">
      <c r="B349" s="526"/>
      <c r="C349" s="526"/>
      <c r="D349" t="s">
        <v>40</v>
      </c>
      <c r="E349" s="2">
        <v>5</v>
      </c>
      <c r="G349" s="2">
        <f t="shared" si="6"/>
        <v>81</v>
      </c>
    </row>
    <row r="350" spans="1:7" ht="16.5" customHeight="1">
      <c r="A350" s="7">
        <v>44028</v>
      </c>
      <c r="B350" s="526">
        <v>20078</v>
      </c>
      <c r="C350" s="526" t="s">
        <v>24</v>
      </c>
      <c r="D350" t="s">
        <v>16</v>
      </c>
      <c r="F350" s="2">
        <v>12.2</v>
      </c>
      <c r="G350" s="2">
        <f t="shared" si="6"/>
        <v>68.8</v>
      </c>
    </row>
    <row r="351" spans="1:7" ht="16.5" customHeight="1">
      <c r="A351" s="7">
        <v>44028</v>
      </c>
      <c r="B351" s="526">
        <v>20078</v>
      </c>
      <c r="C351" s="526" t="s">
        <v>24</v>
      </c>
      <c r="D351" t="s">
        <v>17</v>
      </c>
      <c r="F351" s="2">
        <v>3.8</v>
      </c>
      <c r="G351" s="2">
        <f t="shared" si="6"/>
        <v>65</v>
      </c>
    </row>
    <row r="352" spans="1:7" ht="16.5" customHeight="1">
      <c r="A352" s="7">
        <v>44034</v>
      </c>
      <c r="B352" s="526">
        <v>20100</v>
      </c>
      <c r="C352" s="526" t="s">
        <v>24</v>
      </c>
      <c r="D352" t="s">
        <v>18</v>
      </c>
      <c r="F352" s="2">
        <v>60</v>
      </c>
      <c r="G352" s="2">
        <f t="shared" si="6"/>
        <v>5</v>
      </c>
    </row>
    <row r="353" spans="1:7" ht="16.5" customHeight="1">
      <c r="A353" s="7">
        <v>44034</v>
      </c>
      <c r="B353" s="526">
        <v>20100</v>
      </c>
      <c r="C353" s="526" t="s">
        <v>24</v>
      </c>
      <c r="D353" t="s">
        <v>40</v>
      </c>
      <c r="F353" s="2">
        <v>5</v>
      </c>
      <c r="G353" s="2">
        <f t="shared" si="6"/>
        <v>0</v>
      </c>
    </row>
    <row r="354" spans="1:7" ht="16.5" customHeight="1">
      <c r="A354" s="44">
        <v>43982</v>
      </c>
      <c r="B354" s="525" t="s">
        <v>14</v>
      </c>
      <c r="C354" s="525" t="s">
        <v>25</v>
      </c>
      <c r="D354" t="s">
        <v>16</v>
      </c>
      <c r="E354" s="51">
        <v>12.1</v>
      </c>
      <c r="G354" s="2">
        <f t="shared" si="6"/>
        <v>12.1</v>
      </c>
    </row>
    <row r="355" spans="1:7" ht="16.5" customHeight="1">
      <c r="B355" s="526"/>
      <c r="C355" s="526"/>
      <c r="D355" t="s">
        <v>17</v>
      </c>
      <c r="E355" s="51">
        <v>2.5</v>
      </c>
      <c r="G355" s="2">
        <f t="shared" si="6"/>
        <v>14.6</v>
      </c>
    </row>
    <row r="356" spans="1:7" ht="16.5" customHeight="1">
      <c r="B356" s="526"/>
      <c r="C356" s="526"/>
      <c r="D356" t="s">
        <v>18</v>
      </c>
      <c r="E356" s="51">
        <v>60</v>
      </c>
      <c r="G356" s="2">
        <f t="shared" si="6"/>
        <v>74.599999999999994</v>
      </c>
    </row>
    <row r="357" spans="1:7" ht="16.5" customHeight="1">
      <c r="B357" s="526"/>
      <c r="C357" s="526"/>
      <c r="D357" t="s">
        <v>40</v>
      </c>
      <c r="E357" s="51">
        <v>5</v>
      </c>
      <c r="G357" s="2">
        <f t="shared" si="6"/>
        <v>79.599999999999994</v>
      </c>
    </row>
    <row r="358" spans="1:7" ht="16.5" customHeight="1">
      <c r="A358" s="7">
        <v>44111</v>
      </c>
      <c r="B358" s="526">
        <v>20412</v>
      </c>
      <c r="C358" s="526" t="s">
        <v>42</v>
      </c>
      <c r="D358" t="s">
        <v>18</v>
      </c>
      <c r="E358" s="51"/>
      <c r="F358" s="51">
        <v>60</v>
      </c>
      <c r="G358" s="2">
        <f t="shared" si="6"/>
        <v>19.599999999999994</v>
      </c>
    </row>
    <row r="359" spans="1:7" ht="16.5" customHeight="1">
      <c r="A359" s="7">
        <v>44414</v>
      </c>
      <c r="B359" s="526">
        <v>23180</v>
      </c>
      <c r="C359" s="526" t="s">
        <v>25</v>
      </c>
      <c r="D359" t="s">
        <v>16</v>
      </c>
      <c r="E359" s="51"/>
      <c r="F359" s="51">
        <v>12.1</v>
      </c>
      <c r="G359" s="2">
        <f t="shared" si="6"/>
        <v>7.4999999999999947</v>
      </c>
    </row>
    <row r="360" spans="1:7" ht="16.5" customHeight="1">
      <c r="A360" s="7">
        <v>44414</v>
      </c>
      <c r="B360" s="526">
        <v>23180</v>
      </c>
      <c r="C360" s="526" t="s">
        <v>25</v>
      </c>
      <c r="D360" t="s">
        <v>17</v>
      </c>
      <c r="E360" s="51"/>
      <c r="F360" s="51">
        <v>2.5</v>
      </c>
      <c r="G360" s="2">
        <f t="shared" si="6"/>
        <v>4.9999999999999947</v>
      </c>
    </row>
    <row r="361" spans="1:7" ht="16.5" customHeight="1">
      <c r="A361" s="7">
        <v>44840</v>
      </c>
      <c r="B361" s="526">
        <v>25591</v>
      </c>
      <c r="C361" s="526" t="s">
        <v>25</v>
      </c>
      <c r="D361" t="s">
        <v>40</v>
      </c>
      <c r="E361" s="51"/>
      <c r="F361" s="51">
        <v>5</v>
      </c>
      <c r="G361" s="2">
        <f t="shared" si="6"/>
        <v>0</v>
      </c>
    </row>
    <row r="362" spans="1:7" ht="16.5" customHeight="1">
      <c r="A362" s="44">
        <v>44012</v>
      </c>
      <c r="B362" s="525" t="s">
        <v>14</v>
      </c>
      <c r="C362" s="525" t="s">
        <v>26</v>
      </c>
      <c r="D362" t="s">
        <v>16</v>
      </c>
      <c r="E362" s="2">
        <v>10.7</v>
      </c>
      <c r="G362" s="2">
        <f t="shared" si="6"/>
        <v>10.7</v>
      </c>
    </row>
    <row r="363" spans="1:7" ht="15" customHeight="1">
      <c r="B363" s="526"/>
      <c r="C363" s="526"/>
      <c r="D363" t="s">
        <v>17</v>
      </c>
      <c r="E363" s="2">
        <v>1.2</v>
      </c>
      <c r="G363" s="2">
        <f t="shared" si="6"/>
        <v>11.899999999999999</v>
      </c>
    </row>
    <row r="364" spans="1:7" ht="15" customHeight="1">
      <c r="B364" s="526"/>
      <c r="C364" s="526"/>
      <c r="D364" t="s">
        <v>18</v>
      </c>
      <c r="E364" s="2">
        <v>60</v>
      </c>
      <c r="G364" s="2">
        <f t="shared" si="6"/>
        <v>71.900000000000006</v>
      </c>
    </row>
    <row r="365" spans="1:7" ht="15" customHeight="1">
      <c r="B365" s="526"/>
      <c r="C365" s="526"/>
      <c r="D365" t="s">
        <v>40</v>
      </c>
      <c r="E365" s="2">
        <v>5</v>
      </c>
      <c r="G365" s="2">
        <f t="shared" si="6"/>
        <v>76.900000000000006</v>
      </c>
    </row>
    <row r="366" spans="1:7" ht="15" customHeight="1">
      <c r="A366" s="7">
        <v>44111</v>
      </c>
      <c r="B366" s="526">
        <v>20412</v>
      </c>
      <c r="C366" s="526" t="s">
        <v>26</v>
      </c>
      <c r="D366" t="s">
        <v>18</v>
      </c>
      <c r="F366" s="51">
        <v>60</v>
      </c>
      <c r="G366" s="2">
        <f t="shared" si="6"/>
        <v>16.900000000000006</v>
      </c>
    </row>
    <row r="367" spans="1:7" ht="15" customHeight="1">
      <c r="A367" s="7">
        <v>44414</v>
      </c>
      <c r="B367" s="526">
        <v>23180</v>
      </c>
      <c r="C367" s="526" t="s">
        <v>26</v>
      </c>
      <c r="D367" t="s">
        <v>16</v>
      </c>
      <c r="F367" s="51">
        <v>10.7</v>
      </c>
      <c r="G367" s="2">
        <f t="shared" si="6"/>
        <v>6.2000000000000064</v>
      </c>
    </row>
    <row r="368" spans="1:7" ht="15" customHeight="1">
      <c r="A368" s="7">
        <v>44414</v>
      </c>
      <c r="B368" s="526">
        <v>23180</v>
      </c>
      <c r="C368" s="526" t="s">
        <v>26</v>
      </c>
      <c r="D368" t="s">
        <v>17</v>
      </c>
      <c r="F368" s="51">
        <v>1.2</v>
      </c>
      <c r="G368" s="2">
        <f t="shared" si="6"/>
        <v>5.0000000000000062</v>
      </c>
    </row>
    <row r="369" spans="1:7" ht="15" customHeight="1">
      <c r="A369" s="7">
        <v>44840</v>
      </c>
      <c r="B369" s="526">
        <v>25591</v>
      </c>
      <c r="C369" s="526" t="s">
        <v>26</v>
      </c>
      <c r="D369" t="s">
        <v>40</v>
      </c>
      <c r="F369" s="2">
        <v>5</v>
      </c>
      <c r="G369" s="2">
        <f t="shared" si="6"/>
        <v>0</v>
      </c>
    </row>
    <row r="370" spans="1:7" ht="15" customHeight="1">
      <c r="A370" s="56">
        <v>44043</v>
      </c>
      <c r="B370" s="525" t="s">
        <v>14</v>
      </c>
      <c r="C370" s="525" t="s">
        <v>27</v>
      </c>
      <c r="D370" t="s">
        <v>16</v>
      </c>
      <c r="E370" s="2">
        <v>9</v>
      </c>
      <c r="G370" s="2">
        <f t="shared" si="6"/>
        <v>9</v>
      </c>
    </row>
    <row r="371" spans="1:7" ht="15" customHeight="1">
      <c r="B371" s="526"/>
      <c r="C371" s="526"/>
      <c r="D371" t="s">
        <v>17</v>
      </c>
      <c r="E371" s="2">
        <v>3.7</v>
      </c>
      <c r="G371" s="2">
        <f t="shared" si="6"/>
        <v>12.7</v>
      </c>
    </row>
    <row r="372" spans="1:7" ht="15" customHeight="1">
      <c r="B372" s="526"/>
      <c r="C372" s="526"/>
      <c r="D372" t="s">
        <v>18</v>
      </c>
      <c r="E372" s="2">
        <v>60</v>
      </c>
      <c r="G372" s="2">
        <f t="shared" si="6"/>
        <v>72.7</v>
      </c>
    </row>
    <row r="373" spans="1:7" ht="15" customHeight="1">
      <c r="B373" s="526"/>
      <c r="C373" s="526"/>
      <c r="D373" t="s">
        <v>40</v>
      </c>
      <c r="E373" s="2">
        <v>5</v>
      </c>
      <c r="G373" s="2">
        <f t="shared" si="6"/>
        <v>77.7</v>
      </c>
    </row>
    <row r="374" spans="1:7" ht="15" customHeight="1">
      <c r="B374" s="526"/>
      <c r="C374" s="526"/>
      <c r="D374" s="67" t="s">
        <v>43</v>
      </c>
      <c r="E374" s="2">
        <v>10</v>
      </c>
      <c r="G374" s="2">
        <f t="shared" si="6"/>
        <v>87.7</v>
      </c>
    </row>
    <row r="375" spans="1:7" ht="15" customHeight="1">
      <c r="B375" s="526"/>
      <c r="C375" s="526"/>
      <c r="D375" s="67" t="s">
        <v>44</v>
      </c>
      <c r="E375" s="2">
        <v>10</v>
      </c>
      <c r="G375" s="2">
        <f t="shared" si="6"/>
        <v>97.7</v>
      </c>
    </row>
    <row r="376" spans="1:7" ht="15" customHeight="1">
      <c r="A376" s="7">
        <v>44208</v>
      </c>
      <c r="B376" s="526">
        <v>21379</v>
      </c>
      <c r="C376" s="526" t="s">
        <v>27</v>
      </c>
      <c r="D376" s="67" t="s">
        <v>18</v>
      </c>
      <c r="F376" s="2">
        <v>60</v>
      </c>
      <c r="G376" s="2">
        <f t="shared" si="6"/>
        <v>37.700000000000003</v>
      </c>
    </row>
    <row r="377" spans="1:7" ht="15" customHeight="1">
      <c r="A377" s="7">
        <v>44208</v>
      </c>
      <c r="B377" s="526">
        <v>21379</v>
      </c>
      <c r="C377" s="526" t="s">
        <v>27</v>
      </c>
      <c r="D377" s="67" t="s">
        <v>19</v>
      </c>
      <c r="F377" s="2">
        <v>5</v>
      </c>
      <c r="G377" s="2">
        <f t="shared" si="6"/>
        <v>32.700000000000003</v>
      </c>
    </row>
    <row r="378" spans="1:7" ht="15" customHeight="1">
      <c r="A378" s="7">
        <v>44331</v>
      </c>
      <c r="B378" s="526">
        <v>22458</v>
      </c>
      <c r="C378" s="526" t="s">
        <v>27</v>
      </c>
      <c r="D378" s="67" t="s">
        <v>43</v>
      </c>
      <c r="F378" s="2">
        <v>10</v>
      </c>
      <c r="G378" s="2">
        <f t="shared" si="6"/>
        <v>22.700000000000003</v>
      </c>
    </row>
    <row r="379" spans="1:7" ht="15" customHeight="1">
      <c r="A379" s="7">
        <v>44331</v>
      </c>
      <c r="B379" s="526">
        <v>22458</v>
      </c>
      <c r="C379" s="526" t="s">
        <v>27</v>
      </c>
      <c r="D379" s="67" t="s">
        <v>44</v>
      </c>
      <c r="F379" s="2">
        <v>10</v>
      </c>
      <c r="G379" s="2">
        <f t="shared" si="6"/>
        <v>12.700000000000003</v>
      </c>
    </row>
    <row r="380" spans="1:7" ht="15" customHeight="1">
      <c r="A380" s="7">
        <v>44414</v>
      </c>
      <c r="B380" s="526">
        <v>23180</v>
      </c>
      <c r="C380" s="526" t="s">
        <v>27</v>
      </c>
      <c r="D380" t="s">
        <v>16</v>
      </c>
      <c r="F380" s="2">
        <v>9</v>
      </c>
      <c r="G380" s="2">
        <f t="shared" si="6"/>
        <v>3.7000000000000028</v>
      </c>
    </row>
    <row r="381" spans="1:7" ht="15" customHeight="1">
      <c r="A381" s="7">
        <v>44414</v>
      </c>
      <c r="B381" s="526">
        <v>23180</v>
      </c>
      <c r="C381" s="526" t="s">
        <v>27</v>
      </c>
      <c r="D381" t="s">
        <v>17</v>
      </c>
      <c r="F381" s="2">
        <v>3.7</v>
      </c>
      <c r="G381" s="2">
        <f t="shared" si="6"/>
        <v>0</v>
      </c>
    </row>
    <row r="382" spans="1:7" ht="15" customHeight="1">
      <c r="A382" s="56">
        <v>44074</v>
      </c>
      <c r="B382" s="525" t="s">
        <v>14</v>
      </c>
      <c r="C382" s="525" t="s">
        <v>28</v>
      </c>
      <c r="D382" t="s">
        <v>16</v>
      </c>
      <c r="E382" s="2">
        <v>8.6</v>
      </c>
      <c r="G382" s="2">
        <f t="shared" si="6"/>
        <v>8.6</v>
      </c>
    </row>
    <row r="383" spans="1:7" ht="15" customHeight="1">
      <c r="B383" s="526"/>
      <c r="C383" s="526"/>
      <c r="D383" t="s">
        <v>17</v>
      </c>
      <c r="E383" s="2">
        <v>2.7</v>
      </c>
      <c r="G383" s="2">
        <f t="shared" si="6"/>
        <v>11.3</v>
      </c>
    </row>
    <row r="384" spans="1:7" ht="15" customHeight="1">
      <c r="B384" s="526"/>
      <c r="C384" s="526"/>
      <c r="D384" t="s">
        <v>18</v>
      </c>
      <c r="E384" s="2">
        <v>60</v>
      </c>
      <c r="G384" s="2">
        <f t="shared" si="6"/>
        <v>71.3</v>
      </c>
    </row>
    <row r="385" spans="1:7" ht="15" customHeight="1">
      <c r="B385" s="526"/>
      <c r="C385" s="526"/>
      <c r="D385" t="s">
        <v>40</v>
      </c>
      <c r="E385" s="2">
        <v>5</v>
      </c>
      <c r="G385" s="2">
        <f t="shared" si="6"/>
        <v>76.3</v>
      </c>
    </row>
    <row r="386" spans="1:7" ht="15" customHeight="1">
      <c r="B386" s="526"/>
      <c r="C386" s="526"/>
      <c r="D386" t="s">
        <v>45</v>
      </c>
      <c r="E386" s="2">
        <v>15</v>
      </c>
      <c r="G386" s="2">
        <f t="shared" si="6"/>
        <v>91.3</v>
      </c>
    </row>
    <row r="387" spans="1:7" ht="15" customHeight="1">
      <c r="A387" s="7">
        <v>44208</v>
      </c>
      <c r="B387" s="526">
        <v>21379</v>
      </c>
      <c r="C387" s="526" t="s">
        <v>28</v>
      </c>
      <c r="D387" t="s">
        <v>18</v>
      </c>
      <c r="F387" s="2">
        <v>60</v>
      </c>
      <c r="G387" s="2">
        <f t="shared" si="6"/>
        <v>31.299999999999997</v>
      </c>
    </row>
    <row r="388" spans="1:7" ht="15" customHeight="1">
      <c r="A388" s="7">
        <v>44208</v>
      </c>
      <c r="B388" s="526">
        <v>21379</v>
      </c>
      <c r="C388" s="526" t="s">
        <v>28</v>
      </c>
      <c r="D388" t="s">
        <v>19</v>
      </c>
      <c r="F388" s="2">
        <v>5</v>
      </c>
      <c r="G388" s="2">
        <f t="shared" si="6"/>
        <v>26.299999999999997</v>
      </c>
    </row>
    <row r="389" spans="1:7" ht="15" customHeight="1">
      <c r="A389" s="7">
        <v>44414</v>
      </c>
      <c r="B389" s="526">
        <v>23180</v>
      </c>
      <c r="C389" s="526" t="s">
        <v>28</v>
      </c>
      <c r="D389" t="s">
        <v>16</v>
      </c>
      <c r="F389" s="2">
        <v>8.6</v>
      </c>
      <c r="G389" s="2">
        <f t="shared" si="6"/>
        <v>17.699999999999996</v>
      </c>
    </row>
    <row r="390" spans="1:7" ht="15" customHeight="1">
      <c r="A390" s="7">
        <v>44414</v>
      </c>
      <c r="B390" s="526">
        <v>23180</v>
      </c>
      <c r="C390" s="526" t="s">
        <v>28</v>
      </c>
      <c r="D390" t="s">
        <v>17</v>
      </c>
      <c r="F390" s="2">
        <v>2.7</v>
      </c>
      <c r="G390" s="2">
        <f t="shared" si="6"/>
        <v>14.999999999999996</v>
      </c>
    </row>
    <row r="391" spans="1:7" ht="15" customHeight="1">
      <c r="A391" s="7">
        <v>44848</v>
      </c>
      <c r="B391" s="526">
        <v>25630</v>
      </c>
      <c r="C391" s="526" t="s">
        <v>28</v>
      </c>
      <c r="D391" t="s">
        <v>45</v>
      </c>
      <c r="F391" s="2">
        <v>15</v>
      </c>
      <c r="G391" s="2">
        <f t="shared" si="6"/>
        <v>0</v>
      </c>
    </row>
    <row r="392" spans="1:7" ht="15" customHeight="1">
      <c r="A392" s="56">
        <v>44104</v>
      </c>
      <c r="B392" s="525" t="s">
        <v>14</v>
      </c>
      <c r="C392" s="525" t="s">
        <v>29</v>
      </c>
      <c r="D392" t="s">
        <v>16</v>
      </c>
      <c r="E392" s="2">
        <v>8.9</v>
      </c>
      <c r="G392" s="2">
        <f t="shared" si="6"/>
        <v>8.9</v>
      </c>
    </row>
    <row r="393" spans="1:7" ht="15" customHeight="1">
      <c r="B393" s="526"/>
      <c r="C393" s="526"/>
      <c r="D393" t="s">
        <v>17</v>
      </c>
      <c r="E393" s="2">
        <v>3.1</v>
      </c>
      <c r="G393" s="2">
        <f t="shared" si="6"/>
        <v>12</v>
      </c>
    </row>
    <row r="394" spans="1:7" ht="15" customHeight="1">
      <c r="B394" s="526"/>
      <c r="C394" s="526"/>
      <c r="D394" t="s">
        <v>18</v>
      </c>
      <c r="E394" s="2">
        <v>60</v>
      </c>
      <c r="G394" s="2">
        <f t="shared" si="6"/>
        <v>72</v>
      </c>
    </row>
    <row r="395" spans="1:7" ht="15" customHeight="1">
      <c r="B395" s="526"/>
      <c r="C395" s="526"/>
      <c r="D395" t="s">
        <v>40</v>
      </c>
      <c r="E395" s="2">
        <v>5</v>
      </c>
      <c r="G395" s="2">
        <f t="shared" si="6"/>
        <v>77</v>
      </c>
    </row>
    <row r="396" spans="1:7" ht="15" customHeight="1">
      <c r="B396" s="526"/>
      <c r="C396" s="526"/>
      <c r="D396" t="s">
        <v>45</v>
      </c>
      <c r="E396" s="2">
        <v>8.5</v>
      </c>
      <c r="G396" s="2">
        <f t="shared" si="6"/>
        <v>85.5</v>
      </c>
    </row>
    <row r="397" spans="1:7" ht="15" customHeight="1">
      <c r="A397" s="7">
        <v>44208</v>
      </c>
      <c r="B397" s="526">
        <v>21379</v>
      </c>
      <c r="C397" s="526" t="s">
        <v>29</v>
      </c>
      <c r="D397" t="s">
        <v>18</v>
      </c>
      <c r="F397" s="2">
        <v>60</v>
      </c>
      <c r="G397" s="2">
        <f t="shared" si="6"/>
        <v>25.5</v>
      </c>
    </row>
    <row r="398" spans="1:7" ht="15" customHeight="1">
      <c r="A398" s="7">
        <v>44208</v>
      </c>
      <c r="B398" s="526">
        <v>21379</v>
      </c>
      <c r="C398" s="526" t="s">
        <v>29</v>
      </c>
      <c r="D398" t="s">
        <v>19</v>
      </c>
      <c r="F398" s="2">
        <v>5</v>
      </c>
      <c r="G398" s="2">
        <f t="shared" si="6"/>
        <v>20.5</v>
      </c>
    </row>
    <row r="399" spans="1:7" ht="15" customHeight="1">
      <c r="A399" s="7">
        <v>44414</v>
      </c>
      <c r="B399" s="526">
        <v>23181</v>
      </c>
      <c r="C399" s="526" t="s">
        <v>29</v>
      </c>
      <c r="D399" t="s">
        <v>16</v>
      </c>
      <c r="F399" s="2">
        <v>8.9</v>
      </c>
      <c r="G399" s="2">
        <f t="shared" si="6"/>
        <v>11.6</v>
      </c>
    </row>
    <row r="400" spans="1:7" ht="15" customHeight="1">
      <c r="A400" s="7">
        <v>44414</v>
      </c>
      <c r="B400" s="526">
        <v>23181</v>
      </c>
      <c r="C400" s="526" t="s">
        <v>29</v>
      </c>
      <c r="D400" t="s">
        <v>17</v>
      </c>
      <c r="F400" s="2">
        <v>3.1</v>
      </c>
      <c r="G400" s="2">
        <f t="shared" si="6"/>
        <v>8.5</v>
      </c>
    </row>
    <row r="401" spans="1:7" ht="15" customHeight="1">
      <c r="A401" s="7">
        <v>44848</v>
      </c>
      <c r="B401" s="526">
        <v>25630</v>
      </c>
      <c r="C401" s="526" t="s">
        <v>29</v>
      </c>
      <c r="D401" t="s">
        <v>45</v>
      </c>
      <c r="F401" s="2">
        <v>8.5</v>
      </c>
      <c r="G401" s="2">
        <f t="shared" ref="G401:G402" si="7">+G400+E401-F401</f>
        <v>0</v>
      </c>
    </row>
    <row r="402" spans="1:7" ht="15" customHeight="1">
      <c r="A402" s="56">
        <v>44135</v>
      </c>
      <c r="B402" s="525" t="s">
        <v>14</v>
      </c>
      <c r="C402" s="525" t="s">
        <v>30</v>
      </c>
      <c r="D402" t="s">
        <v>16</v>
      </c>
      <c r="E402" s="2">
        <v>10.4</v>
      </c>
      <c r="G402" s="2">
        <f t="shared" si="7"/>
        <v>10.4</v>
      </c>
    </row>
    <row r="403" spans="1:7" ht="15" customHeight="1">
      <c r="B403" s="526"/>
      <c r="C403" s="526"/>
      <c r="D403" t="s">
        <v>17</v>
      </c>
      <c r="E403" s="2">
        <v>3.3</v>
      </c>
      <c r="G403" s="2">
        <f t="shared" ref="G403:G466" si="8">+G402+E403-F403</f>
        <v>13.7</v>
      </c>
    </row>
    <row r="404" spans="1:7" ht="15" customHeight="1">
      <c r="B404" s="526"/>
      <c r="C404" s="526"/>
      <c r="D404" t="s">
        <v>18</v>
      </c>
      <c r="E404" s="2">
        <v>60</v>
      </c>
      <c r="G404" s="2">
        <f t="shared" si="8"/>
        <v>73.7</v>
      </c>
    </row>
    <row r="405" spans="1:7" ht="15" customHeight="1">
      <c r="B405" s="526"/>
      <c r="C405" s="526"/>
      <c r="D405" t="s">
        <v>40</v>
      </c>
      <c r="E405" s="2">
        <v>5</v>
      </c>
      <c r="G405" s="2">
        <f t="shared" si="8"/>
        <v>78.7</v>
      </c>
    </row>
    <row r="406" spans="1:7" ht="15" customHeight="1">
      <c r="B406" s="526"/>
      <c r="C406" s="526"/>
      <c r="D406" s="67" t="s">
        <v>46</v>
      </c>
      <c r="E406" s="2">
        <v>10</v>
      </c>
      <c r="G406" s="2">
        <f t="shared" si="8"/>
        <v>88.7</v>
      </c>
    </row>
    <row r="407" spans="1:7" ht="15" customHeight="1">
      <c r="B407" s="526"/>
      <c r="C407" s="526"/>
      <c r="D407" s="67" t="s">
        <v>47</v>
      </c>
      <c r="E407" s="2">
        <v>10</v>
      </c>
      <c r="G407" s="2">
        <f t="shared" si="8"/>
        <v>98.7</v>
      </c>
    </row>
    <row r="408" spans="1:7" ht="15" customHeight="1">
      <c r="A408" s="7">
        <v>44279</v>
      </c>
      <c r="B408" s="526">
        <v>22063</v>
      </c>
      <c r="C408" s="526" t="s">
        <v>30</v>
      </c>
      <c r="D408" s="67" t="s">
        <v>18</v>
      </c>
      <c r="F408" s="2">
        <v>60</v>
      </c>
      <c r="G408" s="2">
        <f t="shared" si="8"/>
        <v>38.700000000000003</v>
      </c>
    </row>
    <row r="409" spans="1:7" ht="15" customHeight="1">
      <c r="A409" s="7">
        <v>44279</v>
      </c>
      <c r="B409" s="526">
        <v>22063</v>
      </c>
      <c r="C409" s="526" t="s">
        <v>30</v>
      </c>
      <c r="D409" s="67" t="s">
        <v>19</v>
      </c>
      <c r="F409" s="2">
        <v>5</v>
      </c>
      <c r="G409" s="2">
        <f t="shared" si="8"/>
        <v>33.700000000000003</v>
      </c>
    </row>
    <row r="410" spans="1:7" ht="15" customHeight="1">
      <c r="A410" s="7">
        <v>44331</v>
      </c>
      <c r="B410" s="526">
        <v>22458</v>
      </c>
      <c r="C410" s="526" t="s">
        <v>30</v>
      </c>
      <c r="D410" s="67" t="s">
        <v>46</v>
      </c>
      <c r="F410" s="2">
        <v>10</v>
      </c>
      <c r="G410" s="2">
        <f t="shared" si="8"/>
        <v>23.700000000000003</v>
      </c>
    </row>
    <row r="411" spans="1:7" ht="15" customHeight="1">
      <c r="A411" s="7">
        <v>44331</v>
      </c>
      <c r="B411" s="526">
        <v>22458</v>
      </c>
      <c r="C411" s="526" t="s">
        <v>30</v>
      </c>
      <c r="D411" s="67" t="s">
        <v>47</v>
      </c>
      <c r="F411" s="2">
        <v>10</v>
      </c>
      <c r="G411" s="2">
        <f t="shared" si="8"/>
        <v>13.700000000000003</v>
      </c>
    </row>
    <row r="412" spans="1:7" ht="15" customHeight="1">
      <c r="A412" s="7">
        <v>44414</v>
      </c>
      <c r="B412" s="526">
        <v>23181</v>
      </c>
      <c r="C412" s="526" t="s">
        <v>30</v>
      </c>
      <c r="D412" s="67" t="s">
        <v>16</v>
      </c>
      <c r="F412" s="2">
        <v>10.4</v>
      </c>
      <c r="G412" s="2">
        <f t="shared" si="8"/>
        <v>3.3000000000000025</v>
      </c>
    </row>
    <row r="413" spans="1:7" ht="15" customHeight="1">
      <c r="A413" s="7">
        <v>44414</v>
      </c>
      <c r="B413" s="526">
        <v>23181</v>
      </c>
      <c r="C413" s="526" t="s">
        <v>30</v>
      </c>
      <c r="D413" s="67" t="s">
        <v>17</v>
      </c>
      <c r="F413" s="2">
        <v>3.3</v>
      </c>
      <c r="G413" s="2">
        <f t="shared" si="8"/>
        <v>0</v>
      </c>
    </row>
    <row r="414" spans="1:7" ht="15" customHeight="1">
      <c r="A414" s="44">
        <v>44165</v>
      </c>
      <c r="B414" s="525" t="s">
        <v>14</v>
      </c>
      <c r="C414" s="525" t="s">
        <v>33</v>
      </c>
      <c r="D414" s="67" t="s">
        <v>16</v>
      </c>
      <c r="E414" s="2">
        <v>9.9</v>
      </c>
      <c r="G414" s="2">
        <f t="shared" si="8"/>
        <v>9.9</v>
      </c>
    </row>
    <row r="415" spans="1:7" ht="15" customHeight="1">
      <c r="B415" s="526"/>
      <c r="C415" s="526"/>
      <c r="D415" s="67" t="s">
        <v>17</v>
      </c>
      <c r="E415" s="2">
        <v>3.3</v>
      </c>
      <c r="G415" s="2">
        <f t="shared" si="8"/>
        <v>13.2</v>
      </c>
    </row>
    <row r="416" spans="1:7" ht="15" customHeight="1">
      <c r="B416" s="526"/>
      <c r="C416" s="526"/>
      <c r="D416" s="67" t="s">
        <v>18</v>
      </c>
      <c r="E416" s="2">
        <v>60</v>
      </c>
      <c r="G416" s="2">
        <f t="shared" si="8"/>
        <v>73.2</v>
      </c>
    </row>
    <row r="417" spans="1:7" ht="15" customHeight="1">
      <c r="B417" s="526"/>
      <c r="C417" s="526"/>
      <c r="D417" s="67" t="s">
        <v>40</v>
      </c>
      <c r="E417" s="2">
        <v>5</v>
      </c>
      <c r="G417" s="2">
        <f t="shared" si="8"/>
        <v>78.2</v>
      </c>
    </row>
    <row r="418" spans="1:7" ht="15" customHeight="1">
      <c r="A418" s="7">
        <v>44279</v>
      </c>
      <c r="B418" s="526">
        <v>22063</v>
      </c>
      <c r="C418" s="526" t="s">
        <v>33</v>
      </c>
      <c r="D418" s="67" t="s">
        <v>18</v>
      </c>
      <c r="F418" s="2">
        <v>60</v>
      </c>
      <c r="G418" s="2">
        <f t="shared" si="8"/>
        <v>18.200000000000003</v>
      </c>
    </row>
    <row r="419" spans="1:7" ht="15" customHeight="1">
      <c r="A419" s="7">
        <v>44279</v>
      </c>
      <c r="B419" s="526">
        <v>22063</v>
      </c>
      <c r="C419" s="526" t="s">
        <v>33</v>
      </c>
      <c r="D419" s="67" t="s">
        <v>19</v>
      </c>
      <c r="F419" s="2">
        <v>5</v>
      </c>
      <c r="G419" s="2">
        <f t="shared" si="8"/>
        <v>13.200000000000003</v>
      </c>
    </row>
    <row r="420" spans="1:7" ht="15" customHeight="1">
      <c r="A420" s="7">
        <v>44414</v>
      </c>
      <c r="B420" s="526">
        <v>23181</v>
      </c>
      <c r="C420" s="526" t="s">
        <v>33</v>
      </c>
      <c r="D420" s="67" t="s">
        <v>16</v>
      </c>
      <c r="F420" s="2">
        <v>9.9</v>
      </c>
      <c r="G420" s="2">
        <f t="shared" si="8"/>
        <v>3.3000000000000025</v>
      </c>
    </row>
    <row r="421" spans="1:7" ht="15" customHeight="1">
      <c r="A421" s="7">
        <v>44414</v>
      </c>
      <c r="B421" s="526">
        <v>23181</v>
      </c>
      <c r="C421" s="526" t="s">
        <v>33</v>
      </c>
      <c r="D421" s="67" t="s">
        <v>17</v>
      </c>
      <c r="F421" s="2">
        <v>3.3</v>
      </c>
      <c r="G421" s="2">
        <f t="shared" si="8"/>
        <v>0</v>
      </c>
    </row>
    <row r="422" spans="1:7" ht="15" customHeight="1">
      <c r="A422" s="44">
        <v>44196</v>
      </c>
      <c r="B422" s="525" t="s">
        <v>14</v>
      </c>
      <c r="C422" s="525" t="s">
        <v>34</v>
      </c>
      <c r="D422" t="s">
        <v>16</v>
      </c>
      <c r="E422" s="80">
        <v>11.3</v>
      </c>
      <c r="G422" s="2">
        <f t="shared" si="8"/>
        <v>11.3</v>
      </c>
    </row>
    <row r="423" spans="1:7" ht="15" customHeight="1">
      <c r="B423" s="526"/>
      <c r="C423" s="526"/>
      <c r="D423" t="s">
        <v>17</v>
      </c>
      <c r="E423" s="80">
        <v>3</v>
      </c>
      <c r="G423" s="2">
        <f t="shared" si="8"/>
        <v>14.3</v>
      </c>
    </row>
    <row r="424" spans="1:7" ht="15" customHeight="1">
      <c r="B424" s="526"/>
      <c r="C424" s="526"/>
      <c r="D424" t="s">
        <v>48</v>
      </c>
      <c r="E424" s="80">
        <v>60</v>
      </c>
      <c r="G424" s="2">
        <f t="shared" si="8"/>
        <v>74.3</v>
      </c>
    </row>
    <row r="425" spans="1:7" ht="15" customHeight="1">
      <c r="B425" s="526"/>
      <c r="C425" s="526"/>
      <c r="D425" t="s">
        <v>40</v>
      </c>
      <c r="E425" s="80">
        <v>5</v>
      </c>
      <c r="G425" s="2">
        <f t="shared" si="8"/>
        <v>79.3</v>
      </c>
    </row>
    <row r="426" spans="1:7" ht="15" customHeight="1">
      <c r="A426" s="7">
        <v>44414</v>
      </c>
      <c r="B426" s="526">
        <v>23178</v>
      </c>
      <c r="C426" s="526" t="s">
        <v>34</v>
      </c>
      <c r="D426" t="s">
        <v>48</v>
      </c>
      <c r="E426" s="80"/>
      <c r="F426" s="2">
        <v>60</v>
      </c>
      <c r="G426" s="2">
        <f t="shared" si="8"/>
        <v>19.299999999999997</v>
      </c>
    </row>
    <row r="427" spans="1:7" ht="15" customHeight="1">
      <c r="A427" s="7">
        <v>44414</v>
      </c>
      <c r="B427" s="526">
        <v>23178</v>
      </c>
      <c r="C427" s="526" t="s">
        <v>34</v>
      </c>
      <c r="D427" t="s">
        <v>40</v>
      </c>
      <c r="E427" s="80"/>
      <c r="F427" s="2">
        <v>5</v>
      </c>
      <c r="G427" s="2">
        <f t="shared" si="8"/>
        <v>14.299999999999997</v>
      </c>
    </row>
    <row r="428" spans="1:7" ht="15" customHeight="1">
      <c r="A428" s="7">
        <v>44414</v>
      </c>
      <c r="B428" s="526">
        <v>23181</v>
      </c>
      <c r="C428" s="526" t="s">
        <v>34</v>
      </c>
      <c r="D428" t="s">
        <v>16</v>
      </c>
      <c r="E428" s="80"/>
      <c r="F428" s="2">
        <v>11.3</v>
      </c>
      <c r="G428" s="2">
        <f t="shared" si="8"/>
        <v>2.9999999999999964</v>
      </c>
    </row>
    <row r="429" spans="1:7" ht="15" customHeight="1">
      <c r="A429" s="7">
        <v>44414</v>
      </c>
      <c r="B429" s="526">
        <v>23181</v>
      </c>
      <c r="C429" s="526" t="s">
        <v>34</v>
      </c>
      <c r="D429" t="s">
        <v>17</v>
      </c>
      <c r="E429" s="80"/>
      <c r="F429" s="2">
        <v>3</v>
      </c>
      <c r="G429" s="2">
        <f t="shared" si="8"/>
        <v>-3.5527136788005009E-15</v>
      </c>
    </row>
    <row r="430" spans="1:7" ht="15" customHeight="1">
      <c r="A430" s="44">
        <v>44227</v>
      </c>
      <c r="B430" s="525" t="s">
        <v>14</v>
      </c>
      <c r="C430" s="525" t="s">
        <v>15</v>
      </c>
      <c r="D430" t="s">
        <v>16</v>
      </c>
      <c r="E430" s="80">
        <v>12</v>
      </c>
      <c r="G430" s="2">
        <f t="shared" si="8"/>
        <v>11.999999999999996</v>
      </c>
    </row>
    <row r="431" spans="1:7" ht="15" customHeight="1">
      <c r="B431" s="526"/>
      <c r="C431" s="526"/>
      <c r="D431" t="s">
        <v>17</v>
      </c>
      <c r="E431" s="80">
        <v>3.8</v>
      </c>
      <c r="G431" s="2">
        <f t="shared" si="8"/>
        <v>15.799999999999997</v>
      </c>
    </row>
    <row r="432" spans="1:7" ht="15" customHeight="1">
      <c r="B432" s="526"/>
      <c r="C432" s="526"/>
      <c r="D432" t="s">
        <v>48</v>
      </c>
      <c r="E432" s="80">
        <v>60</v>
      </c>
      <c r="G432" s="2">
        <f t="shared" si="8"/>
        <v>75.8</v>
      </c>
    </row>
    <row r="433" spans="1:7" ht="15" customHeight="1">
      <c r="B433" s="526"/>
      <c r="C433" s="526"/>
      <c r="D433" t="s">
        <v>40</v>
      </c>
      <c r="E433" s="80">
        <v>5</v>
      </c>
      <c r="G433" s="2">
        <f t="shared" si="8"/>
        <v>80.8</v>
      </c>
    </row>
    <row r="434" spans="1:7" ht="15" customHeight="1">
      <c r="A434" s="7">
        <v>44414</v>
      </c>
      <c r="B434" s="526">
        <v>23178</v>
      </c>
      <c r="C434" s="526" t="s">
        <v>15</v>
      </c>
      <c r="D434" t="s">
        <v>48</v>
      </c>
      <c r="E434" s="80"/>
      <c r="F434" s="2">
        <v>60</v>
      </c>
      <c r="G434" s="2">
        <f t="shared" si="8"/>
        <v>20.799999999999997</v>
      </c>
    </row>
    <row r="435" spans="1:7" ht="15" customHeight="1">
      <c r="A435" s="7">
        <v>44414</v>
      </c>
      <c r="B435" s="526">
        <v>23178</v>
      </c>
      <c r="C435" s="526" t="s">
        <v>15</v>
      </c>
      <c r="D435" t="s">
        <v>40</v>
      </c>
      <c r="E435" s="80"/>
      <c r="F435" s="2">
        <v>5</v>
      </c>
      <c r="G435" s="2">
        <f t="shared" si="8"/>
        <v>15.799999999999997</v>
      </c>
    </row>
    <row r="436" spans="1:7" ht="15" customHeight="1">
      <c r="A436" s="7">
        <v>44414</v>
      </c>
      <c r="B436" s="526">
        <v>23182</v>
      </c>
      <c r="C436" s="526" t="s">
        <v>15</v>
      </c>
      <c r="D436" t="s">
        <v>16</v>
      </c>
      <c r="E436" s="80"/>
      <c r="F436" s="2">
        <v>12</v>
      </c>
      <c r="G436" s="2">
        <f t="shared" si="8"/>
        <v>3.7999999999999972</v>
      </c>
    </row>
    <row r="437" spans="1:7" ht="15" customHeight="1">
      <c r="A437" s="7">
        <v>44414</v>
      </c>
      <c r="B437" s="526">
        <v>23182</v>
      </c>
      <c r="C437" s="526" t="s">
        <v>15</v>
      </c>
      <c r="D437" t="s">
        <v>17</v>
      </c>
      <c r="E437" s="80"/>
      <c r="F437" s="2">
        <v>3.8</v>
      </c>
      <c r="G437" s="2">
        <f t="shared" si="8"/>
        <v>0</v>
      </c>
    </row>
    <row r="438" spans="1:7" ht="15" customHeight="1">
      <c r="A438" s="44">
        <v>44255</v>
      </c>
      <c r="B438" s="525" t="s">
        <v>14</v>
      </c>
      <c r="C438" s="525" t="s">
        <v>20</v>
      </c>
      <c r="D438" t="s">
        <v>16</v>
      </c>
      <c r="E438" s="80">
        <v>10.9</v>
      </c>
      <c r="G438" s="2">
        <f t="shared" si="8"/>
        <v>10.9</v>
      </c>
    </row>
    <row r="439" spans="1:7" ht="15" customHeight="1">
      <c r="B439" s="526"/>
      <c r="C439" s="526"/>
      <c r="D439" t="s">
        <v>17</v>
      </c>
      <c r="E439" s="80">
        <v>4.7</v>
      </c>
      <c r="G439" s="2">
        <f t="shared" si="8"/>
        <v>15.600000000000001</v>
      </c>
    </row>
    <row r="440" spans="1:7" ht="15" customHeight="1">
      <c r="B440" s="526"/>
      <c r="C440" s="526"/>
      <c r="D440" t="s">
        <v>48</v>
      </c>
      <c r="E440" s="80">
        <v>56</v>
      </c>
      <c r="G440" s="2">
        <f t="shared" si="8"/>
        <v>71.599999999999994</v>
      </c>
    </row>
    <row r="441" spans="1:7" ht="15" customHeight="1">
      <c r="B441" s="526"/>
      <c r="C441" s="526"/>
      <c r="D441" t="s">
        <v>40</v>
      </c>
      <c r="E441" s="80">
        <v>5</v>
      </c>
      <c r="G441" s="2">
        <f t="shared" si="8"/>
        <v>76.599999999999994</v>
      </c>
    </row>
    <row r="442" spans="1:7" ht="15" customHeight="1">
      <c r="B442" s="526"/>
      <c r="C442" s="526"/>
      <c r="D442" t="s">
        <v>49</v>
      </c>
      <c r="E442" s="80">
        <v>10</v>
      </c>
      <c r="G442" s="2">
        <f t="shared" si="8"/>
        <v>86.6</v>
      </c>
    </row>
    <row r="443" spans="1:7" ht="15" customHeight="1">
      <c r="A443" s="7">
        <v>44331</v>
      </c>
      <c r="B443" s="526">
        <v>22458</v>
      </c>
      <c r="C443" s="526" t="s">
        <v>20</v>
      </c>
      <c r="D443" t="s">
        <v>49</v>
      </c>
      <c r="E443" s="80"/>
      <c r="F443" s="2">
        <v>10</v>
      </c>
      <c r="G443" s="2">
        <f t="shared" si="8"/>
        <v>76.599999999999994</v>
      </c>
    </row>
    <row r="444" spans="1:7" ht="15" customHeight="1">
      <c r="A444" s="7">
        <v>44414</v>
      </c>
      <c r="B444" s="526">
        <v>23178</v>
      </c>
      <c r="C444" s="526" t="s">
        <v>20</v>
      </c>
      <c r="D444" t="s">
        <v>48</v>
      </c>
      <c r="E444" s="80"/>
      <c r="F444" s="2">
        <v>56</v>
      </c>
      <c r="G444" s="2">
        <f t="shared" si="8"/>
        <v>20.599999999999994</v>
      </c>
    </row>
    <row r="445" spans="1:7" ht="15" customHeight="1">
      <c r="A445" s="7">
        <v>44414</v>
      </c>
      <c r="B445" s="526">
        <v>23178</v>
      </c>
      <c r="C445" s="526" t="s">
        <v>20</v>
      </c>
      <c r="D445" t="s">
        <v>40</v>
      </c>
      <c r="E445" s="80"/>
      <c r="F445" s="2">
        <v>5</v>
      </c>
      <c r="G445" s="2">
        <f t="shared" si="8"/>
        <v>15.599999999999994</v>
      </c>
    </row>
    <row r="446" spans="1:7" ht="15" customHeight="1">
      <c r="A446" s="7">
        <v>44414</v>
      </c>
      <c r="B446" s="526">
        <v>23182</v>
      </c>
      <c r="C446" s="526" t="s">
        <v>20</v>
      </c>
      <c r="D446" t="s">
        <v>16</v>
      </c>
      <c r="E446" s="80"/>
      <c r="F446" s="2">
        <v>10.9</v>
      </c>
      <c r="G446" s="2">
        <f t="shared" si="8"/>
        <v>4.699999999999994</v>
      </c>
    </row>
    <row r="447" spans="1:7" ht="15" customHeight="1">
      <c r="A447" s="7">
        <v>44414</v>
      </c>
      <c r="B447" s="526">
        <v>23182</v>
      </c>
      <c r="C447" s="526" t="s">
        <v>20</v>
      </c>
      <c r="D447" t="s">
        <v>17</v>
      </c>
      <c r="E447" s="80"/>
      <c r="F447" s="2">
        <v>4.7</v>
      </c>
      <c r="G447" s="2">
        <f t="shared" si="8"/>
        <v>0</v>
      </c>
    </row>
    <row r="448" spans="1:7" ht="15" customHeight="1">
      <c r="A448" s="44">
        <v>44286</v>
      </c>
      <c r="B448" s="525" t="s">
        <v>14</v>
      </c>
      <c r="C448" s="525" t="s">
        <v>23</v>
      </c>
      <c r="D448" t="s">
        <v>16</v>
      </c>
      <c r="E448" s="80">
        <v>12</v>
      </c>
      <c r="G448" s="2">
        <f t="shared" si="8"/>
        <v>12</v>
      </c>
    </row>
    <row r="449" spans="1:7" ht="15" customHeight="1">
      <c r="B449" s="526"/>
      <c r="C449" s="526"/>
      <c r="D449" t="s">
        <v>17</v>
      </c>
      <c r="E449" s="80">
        <v>2.8</v>
      </c>
      <c r="G449" s="2">
        <f t="shared" si="8"/>
        <v>14.8</v>
      </c>
    </row>
    <row r="450" spans="1:7" ht="15" customHeight="1">
      <c r="B450" s="526"/>
      <c r="C450" s="526"/>
      <c r="D450" t="s">
        <v>48</v>
      </c>
      <c r="E450" s="80">
        <v>60</v>
      </c>
      <c r="G450" s="2">
        <f t="shared" si="8"/>
        <v>74.8</v>
      </c>
    </row>
    <row r="451" spans="1:7" ht="15" customHeight="1">
      <c r="B451" s="526"/>
      <c r="C451" s="526"/>
      <c r="D451" t="s">
        <v>40</v>
      </c>
      <c r="E451" s="80">
        <v>5</v>
      </c>
      <c r="G451" s="2">
        <f t="shared" si="8"/>
        <v>79.8</v>
      </c>
    </row>
    <row r="452" spans="1:7" ht="15" customHeight="1">
      <c r="B452" s="526"/>
      <c r="C452" s="526"/>
      <c r="D452" t="s">
        <v>50</v>
      </c>
      <c r="E452" s="80">
        <v>10</v>
      </c>
      <c r="G452" s="2">
        <f t="shared" si="8"/>
        <v>89.8</v>
      </c>
    </row>
    <row r="453" spans="1:7" ht="15" customHeight="1">
      <c r="A453" s="7">
        <v>44331</v>
      </c>
      <c r="B453" s="526">
        <v>22458</v>
      </c>
      <c r="C453" s="526" t="s">
        <v>23</v>
      </c>
      <c r="D453" t="s">
        <v>50</v>
      </c>
      <c r="E453" s="80"/>
      <c r="F453" s="2">
        <v>10</v>
      </c>
      <c r="G453" s="2">
        <f t="shared" si="8"/>
        <v>79.8</v>
      </c>
    </row>
    <row r="454" spans="1:7" ht="15" customHeight="1">
      <c r="A454" s="7">
        <v>44414</v>
      </c>
      <c r="B454" s="526">
        <v>23179</v>
      </c>
      <c r="C454" s="526" t="s">
        <v>23</v>
      </c>
      <c r="D454" t="s">
        <v>48</v>
      </c>
      <c r="E454" s="80"/>
      <c r="F454" s="2">
        <v>60</v>
      </c>
      <c r="G454" s="2">
        <f t="shared" si="8"/>
        <v>19.799999999999997</v>
      </c>
    </row>
    <row r="455" spans="1:7" ht="15" customHeight="1">
      <c r="A455" s="7">
        <v>44414</v>
      </c>
      <c r="B455" s="526">
        <v>23179</v>
      </c>
      <c r="C455" s="526" t="s">
        <v>23</v>
      </c>
      <c r="D455" t="s">
        <v>40</v>
      </c>
      <c r="E455" s="80"/>
      <c r="F455" s="2">
        <v>5</v>
      </c>
      <c r="G455" s="2">
        <f t="shared" si="8"/>
        <v>14.799999999999997</v>
      </c>
    </row>
    <row r="456" spans="1:7" ht="15" customHeight="1">
      <c r="A456" s="7">
        <v>44414</v>
      </c>
      <c r="B456" s="526">
        <v>23182</v>
      </c>
      <c r="C456" s="526" t="s">
        <v>23</v>
      </c>
      <c r="D456" t="s">
        <v>16</v>
      </c>
      <c r="E456" s="80"/>
      <c r="F456" s="2">
        <v>12</v>
      </c>
      <c r="G456" s="2">
        <f t="shared" si="8"/>
        <v>2.7999999999999972</v>
      </c>
    </row>
    <row r="457" spans="1:7" ht="15" customHeight="1">
      <c r="A457" s="7">
        <v>44414</v>
      </c>
      <c r="B457" s="526">
        <v>23182</v>
      </c>
      <c r="C457" s="526" t="s">
        <v>23</v>
      </c>
      <c r="D457" t="s">
        <v>17</v>
      </c>
      <c r="E457" s="80"/>
      <c r="F457" s="2">
        <v>2.8</v>
      </c>
      <c r="G457" s="2">
        <f t="shared" si="8"/>
        <v>0</v>
      </c>
    </row>
    <row r="458" spans="1:7" ht="15" customHeight="1">
      <c r="A458" s="44">
        <v>44316</v>
      </c>
      <c r="B458" s="525" t="s">
        <v>14</v>
      </c>
      <c r="C458" s="525" t="s">
        <v>24</v>
      </c>
      <c r="D458" t="s">
        <v>16</v>
      </c>
      <c r="E458" s="80">
        <v>11.5</v>
      </c>
      <c r="G458" s="2">
        <f t="shared" si="8"/>
        <v>11.5</v>
      </c>
    </row>
    <row r="459" spans="1:7" ht="15" customHeight="1">
      <c r="B459" s="526"/>
      <c r="C459" s="526"/>
      <c r="D459" t="s">
        <v>17</v>
      </c>
      <c r="E459" s="80">
        <v>3.8</v>
      </c>
      <c r="G459" s="2">
        <f t="shared" si="8"/>
        <v>15.3</v>
      </c>
    </row>
    <row r="460" spans="1:7" ht="15" customHeight="1">
      <c r="B460" s="526"/>
      <c r="C460" s="526"/>
      <c r="D460" t="s">
        <v>48</v>
      </c>
      <c r="E460" s="80">
        <v>60</v>
      </c>
      <c r="G460" s="2">
        <f t="shared" si="8"/>
        <v>75.3</v>
      </c>
    </row>
    <row r="461" spans="1:7" ht="15" customHeight="1">
      <c r="B461" s="526"/>
      <c r="C461" s="526"/>
      <c r="D461" t="s">
        <v>40</v>
      </c>
      <c r="E461" s="80">
        <v>5</v>
      </c>
      <c r="G461" s="2">
        <f t="shared" si="8"/>
        <v>80.3</v>
      </c>
    </row>
    <row r="462" spans="1:7" ht="15" customHeight="1">
      <c r="A462" s="7">
        <v>44414</v>
      </c>
      <c r="B462" s="526">
        <v>23179</v>
      </c>
      <c r="C462" s="526" t="s">
        <v>24</v>
      </c>
      <c r="D462" t="s">
        <v>48</v>
      </c>
      <c r="E462" s="80"/>
      <c r="F462" s="2">
        <v>60</v>
      </c>
      <c r="G462" s="2">
        <f t="shared" si="8"/>
        <v>20.299999999999997</v>
      </c>
    </row>
    <row r="463" spans="1:7" ht="15" customHeight="1">
      <c r="A463" s="7">
        <v>44414</v>
      </c>
      <c r="B463" s="526">
        <v>23179</v>
      </c>
      <c r="C463" s="526" t="s">
        <v>24</v>
      </c>
      <c r="D463" t="s">
        <v>40</v>
      </c>
      <c r="E463" s="80"/>
      <c r="F463" s="2">
        <v>5</v>
      </c>
      <c r="G463" s="2">
        <f t="shared" si="8"/>
        <v>15.299999999999997</v>
      </c>
    </row>
    <row r="464" spans="1:7" ht="15" customHeight="1">
      <c r="A464" s="7">
        <v>44414</v>
      </c>
      <c r="B464" s="526">
        <v>23182</v>
      </c>
      <c r="C464" s="526" t="s">
        <v>24</v>
      </c>
      <c r="D464" t="s">
        <v>16</v>
      </c>
      <c r="E464" s="80"/>
      <c r="F464" s="2">
        <v>11.5</v>
      </c>
      <c r="G464" s="2">
        <f t="shared" si="8"/>
        <v>3.7999999999999972</v>
      </c>
    </row>
    <row r="465" spans="1:7" ht="15" customHeight="1">
      <c r="A465" s="7">
        <v>44414</v>
      </c>
      <c r="B465" s="526">
        <v>23182</v>
      </c>
      <c r="C465" s="526" t="s">
        <v>24</v>
      </c>
      <c r="D465" t="s">
        <v>17</v>
      </c>
      <c r="E465" s="80"/>
      <c r="F465" s="2">
        <v>3.8</v>
      </c>
      <c r="G465" s="2">
        <f t="shared" si="8"/>
        <v>0</v>
      </c>
    </row>
    <row r="466" spans="1:7" ht="15" customHeight="1">
      <c r="A466" s="44">
        <v>44347</v>
      </c>
      <c r="B466" s="525" t="s">
        <v>14</v>
      </c>
      <c r="C466" s="525" t="s">
        <v>25</v>
      </c>
      <c r="D466" t="s">
        <v>16</v>
      </c>
      <c r="E466" s="80">
        <v>9.4</v>
      </c>
      <c r="G466" s="2">
        <f t="shared" si="8"/>
        <v>9.4</v>
      </c>
    </row>
    <row r="467" spans="1:7" ht="15" customHeight="1">
      <c r="B467" s="526"/>
      <c r="C467" s="526"/>
      <c r="D467" t="s">
        <v>17</v>
      </c>
      <c r="E467" s="80">
        <v>2.5</v>
      </c>
      <c r="G467" s="2">
        <f t="shared" ref="G467:G539" si="9">+G466+E467-F467</f>
        <v>11.9</v>
      </c>
    </row>
    <row r="468" spans="1:7" ht="15" customHeight="1">
      <c r="B468" s="526"/>
      <c r="C468" s="526"/>
      <c r="D468" t="s">
        <v>48</v>
      </c>
      <c r="E468" s="80">
        <v>60</v>
      </c>
      <c r="G468" s="2">
        <f t="shared" si="9"/>
        <v>71.900000000000006</v>
      </c>
    </row>
    <row r="469" spans="1:7" ht="15" customHeight="1">
      <c r="B469" s="526"/>
      <c r="C469" s="526"/>
      <c r="D469" t="s">
        <v>40</v>
      </c>
      <c r="E469" s="80">
        <v>5</v>
      </c>
      <c r="G469" s="2">
        <f t="shared" si="9"/>
        <v>76.900000000000006</v>
      </c>
    </row>
    <row r="470" spans="1:7" ht="15" customHeight="1">
      <c r="B470" s="526"/>
      <c r="C470" s="526"/>
      <c r="D470" t="s">
        <v>51</v>
      </c>
      <c r="E470" s="80">
        <v>8.5</v>
      </c>
      <c r="G470" s="2">
        <f t="shared" si="9"/>
        <v>85.4</v>
      </c>
    </row>
    <row r="471" spans="1:7" ht="15" customHeight="1">
      <c r="A471" s="7">
        <v>44449</v>
      </c>
      <c r="B471" s="526">
        <v>23436</v>
      </c>
      <c r="C471" s="526" t="s">
        <v>25</v>
      </c>
      <c r="D471" t="s">
        <v>48</v>
      </c>
      <c r="E471" s="80"/>
      <c r="F471" s="80">
        <v>60</v>
      </c>
      <c r="G471" s="2">
        <f t="shared" si="9"/>
        <v>25.400000000000006</v>
      </c>
    </row>
    <row r="472" spans="1:7" ht="15" customHeight="1">
      <c r="A472" s="7">
        <v>44449</v>
      </c>
      <c r="B472" s="526">
        <v>23436</v>
      </c>
      <c r="C472" s="526" t="s">
        <v>25</v>
      </c>
      <c r="D472" t="s">
        <v>40</v>
      </c>
      <c r="E472" s="80"/>
      <c r="F472" s="80">
        <v>5</v>
      </c>
      <c r="G472" s="2">
        <f t="shared" si="9"/>
        <v>20.400000000000006</v>
      </c>
    </row>
    <row r="473" spans="1:7" ht="15" customHeight="1">
      <c r="A473" s="7">
        <v>44449</v>
      </c>
      <c r="B473" s="526">
        <v>23437</v>
      </c>
      <c r="C473" s="526" t="s">
        <v>25</v>
      </c>
      <c r="D473" t="s">
        <v>16</v>
      </c>
      <c r="E473" s="80"/>
      <c r="F473" s="80">
        <v>9.4</v>
      </c>
      <c r="G473" s="2">
        <f t="shared" si="9"/>
        <v>11.000000000000005</v>
      </c>
    </row>
    <row r="474" spans="1:7" ht="15" customHeight="1">
      <c r="A474" s="7">
        <v>44449</v>
      </c>
      <c r="B474" s="526">
        <v>23437</v>
      </c>
      <c r="C474" s="526" t="s">
        <v>25</v>
      </c>
      <c r="D474" t="s">
        <v>17</v>
      </c>
      <c r="E474" s="80"/>
      <c r="F474" s="80">
        <v>2.5</v>
      </c>
      <c r="G474" s="2">
        <f t="shared" si="9"/>
        <v>8.5000000000000053</v>
      </c>
    </row>
    <row r="475" spans="1:7" ht="15" customHeight="1">
      <c r="A475" s="7">
        <v>44449</v>
      </c>
      <c r="B475" s="526">
        <v>23437</v>
      </c>
      <c r="C475" s="526" t="s">
        <v>25</v>
      </c>
      <c r="D475" t="s">
        <v>51</v>
      </c>
      <c r="E475" s="80"/>
      <c r="F475" s="80">
        <v>8.5</v>
      </c>
      <c r="G475" s="2">
        <f t="shared" si="9"/>
        <v>0</v>
      </c>
    </row>
    <row r="476" spans="1:7" ht="15" customHeight="1">
      <c r="A476" s="44">
        <v>44377</v>
      </c>
      <c r="B476" s="525" t="s">
        <v>14</v>
      </c>
      <c r="C476" s="525" t="s">
        <v>26</v>
      </c>
      <c r="D476" t="s">
        <v>16</v>
      </c>
      <c r="E476" s="80">
        <v>10.3</v>
      </c>
      <c r="G476" s="2">
        <f t="shared" si="9"/>
        <v>10.3</v>
      </c>
    </row>
    <row r="477" spans="1:7" ht="15" customHeight="1">
      <c r="B477" s="526"/>
      <c r="C477" s="526"/>
      <c r="D477" t="s">
        <v>17</v>
      </c>
      <c r="E477" s="87">
        <v>4.4000000000000004</v>
      </c>
      <c r="G477" s="2">
        <f t="shared" si="9"/>
        <v>14.700000000000001</v>
      </c>
    </row>
    <row r="478" spans="1:7" ht="15" customHeight="1">
      <c r="B478" s="526"/>
      <c r="C478" s="526"/>
      <c r="D478" t="s">
        <v>48</v>
      </c>
      <c r="E478" s="80">
        <v>60</v>
      </c>
      <c r="G478" s="2">
        <f t="shared" si="9"/>
        <v>74.7</v>
      </c>
    </row>
    <row r="479" spans="1:7" ht="15" customHeight="1">
      <c r="B479" s="526"/>
      <c r="C479" s="526"/>
      <c r="D479" t="s">
        <v>40</v>
      </c>
      <c r="E479" s="80">
        <v>5</v>
      </c>
      <c r="G479" s="2">
        <f t="shared" si="9"/>
        <v>79.7</v>
      </c>
    </row>
    <row r="480" spans="1:7" ht="15" customHeight="1">
      <c r="A480" s="7">
        <v>44449</v>
      </c>
      <c r="B480" s="526">
        <v>23436</v>
      </c>
      <c r="C480" s="526" t="s">
        <v>26</v>
      </c>
      <c r="D480" t="s">
        <v>48</v>
      </c>
      <c r="E480" s="80"/>
      <c r="F480" s="80">
        <v>60</v>
      </c>
      <c r="G480" s="2">
        <f t="shared" si="9"/>
        <v>19.700000000000003</v>
      </c>
    </row>
    <row r="481" spans="1:8" ht="15" customHeight="1">
      <c r="A481" s="7">
        <v>44449</v>
      </c>
      <c r="B481" s="526">
        <v>23436</v>
      </c>
      <c r="C481" s="526" t="s">
        <v>26</v>
      </c>
      <c r="D481" t="s">
        <v>40</v>
      </c>
      <c r="E481" s="80"/>
      <c r="F481" s="80">
        <v>5</v>
      </c>
      <c r="G481" s="2">
        <f t="shared" si="9"/>
        <v>14.700000000000003</v>
      </c>
    </row>
    <row r="482" spans="1:8" ht="15" customHeight="1">
      <c r="A482" s="7">
        <v>44449</v>
      </c>
      <c r="B482" s="526">
        <v>23437</v>
      </c>
      <c r="C482" s="526" t="s">
        <v>26</v>
      </c>
      <c r="D482" t="s">
        <v>16</v>
      </c>
      <c r="E482" s="80"/>
      <c r="F482" s="80">
        <v>10.3</v>
      </c>
      <c r="G482" s="2">
        <f t="shared" si="9"/>
        <v>4.4000000000000021</v>
      </c>
    </row>
    <row r="483" spans="1:8" ht="15" customHeight="1">
      <c r="A483" s="7">
        <v>44449</v>
      </c>
      <c r="B483" s="526">
        <v>23437</v>
      </c>
      <c r="C483" s="526" t="s">
        <v>26</v>
      </c>
      <c r="D483" t="s">
        <v>17</v>
      </c>
      <c r="E483" s="80"/>
      <c r="F483" s="87">
        <v>4.4000000000000004</v>
      </c>
      <c r="G483" s="2">
        <f t="shared" si="9"/>
        <v>0</v>
      </c>
    </row>
    <row r="484" spans="1:8">
      <c r="A484" s="88">
        <v>44408</v>
      </c>
      <c r="B484" s="525" t="s">
        <v>14</v>
      </c>
      <c r="C484" s="525" t="s">
        <v>27</v>
      </c>
      <c r="D484" t="s">
        <v>16</v>
      </c>
      <c r="E484" s="2">
        <v>9</v>
      </c>
      <c r="G484" s="2">
        <f t="shared" si="9"/>
        <v>9</v>
      </c>
      <c r="H484" s="8"/>
    </row>
    <row r="485" spans="1:8">
      <c r="A485" s="86"/>
      <c r="B485" s="526"/>
      <c r="C485" s="526"/>
      <c r="D485" t="s">
        <v>17</v>
      </c>
      <c r="E485" s="2">
        <v>1.8</v>
      </c>
      <c r="G485" s="2">
        <f t="shared" si="9"/>
        <v>10.8</v>
      </c>
      <c r="H485" t="s">
        <v>52</v>
      </c>
    </row>
    <row r="486" spans="1:8">
      <c r="A486" s="86"/>
      <c r="B486" s="526"/>
      <c r="C486" s="526"/>
      <c r="D486" t="s">
        <v>18</v>
      </c>
      <c r="E486" s="2">
        <v>60</v>
      </c>
      <c r="G486" s="2">
        <f t="shared" si="9"/>
        <v>70.8</v>
      </c>
    </row>
    <row r="487" spans="1:8">
      <c r="A487" s="86"/>
      <c r="B487" s="526"/>
      <c r="C487" s="526"/>
      <c r="D487" t="s">
        <v>19</v>
      </c>
      <c r="E487" s="2">
        <v>5</v>
      </c>
      <c r="G487" s="2">
        <f t="shared" si="9"/>
        <v>75.8</v>
      </c>
    </row>
    <row r="488" spans="1:8">
      <c r="A488" s="86">
        <v>44526</v>
      </c>
      <c r="B488" s="526">
        <v>23973</v>
      </c>
      <c r="C488" s="526" t="s">
        <v>27</v>
      </c>
      <c r="D488" t="s">
        <v>18</v>
      </c>
      <c r="F488" s="2">
        <v>60</v>
      </c>
      <c r="G488" s="2">
        <f t="shared" si="9"/>
        <v>15.799999999999997</v>
      </c>
    </row>
    <row r="489" spans="1:8">
      <c r="A489" s="86">
        <v>44526</v>
      </c>
      <c r="B489" s="526">
        <v>23973</v>
      </c>
      <c r="C489" s="526" t="s">
        <v>27</v>
      </c>
      <c r="D489" t="s">
        <v>19</v>
      </c>
      <c r="F489" s="2">
        <v>5</v>
      </c>
      <c r="G489" s="2">
        <f t="shared" si="9"/>
        <v>10.799999999999997</v>
      </c>
    </row>
    <row r="490" spans="1:8">
      <c r="A490" s="86">
        <v>44526</v>
      </c>
      <c r="B490" s="526">
        <v>23974</v>
      </c>
      <c r="C490" s="526" t="s">
        <v>27</v>
      </c>
      <c r="D490" t="s">
        <v>16</v>
      </c>
      <c r="F490" s="2">
        <v>9</v>
      </c>
      <c r="G490" s="2">
        <f t="shared" si="9"/>
        <v>1.7999999999999972</v>
      </c>
    </row>
    <row r="491" spans="1:8">
      <c r="A491" s="86">
        <v>44526</v>
      </c>
      <c r="B491" s="526">
        <v>23974</v>
      </c>
      <c r="C491" s="526" t="s">
        <v>27</v>
      </c>
      <c r="D491" t="s">
        <v>17</v>
      </c>
      <c r="F491" s="2">
        <v>1.8</v>
      </c>
      <c r="G491" s="2">
        <f t="shared" si="9"/>
        <v>-2.886579864025407E-15</v>
      </c>
    </row>
    <row r="492" spans="1:8">
      <c r="A492" s="90">
        <v>44439</v>
      </c>
      <c r="B492" s="64" t="s">
        <v>14</v>
      </c>
      <c r="C492" s="64" t="s">
        <v>28</v>
      </c>
      <c r="D492" t="s">
        <v>16</v>
      </c>
      <c r="E492" s="2">
        <v>10.199999999999999</v>
      </c>
      <c r="G492" s="2">
        <f t="shared" si="9"/>
        <v>10.199999999999996</v>
      </c>
    </row>
    <row r="493" spans="1:8">
      <c r="B493" s="526"/>
      <c r="C493" s="526"/>
      <c r="D493" t="s">
        <v>17</v>
      </c>
      <c r="E493" s="2">
        <v>2.1</v>
      </c>
      <c r="G493" s="2">
        <f t="shared" si="9"/>
        <v>12.299999999999995</v>
      </c>
    </row>
    <row r="494" spans="1:8">
      <c r="B494" s="526"/>
      <c r="C494" s="526"/>
      <c r="D494" t="s">
        <v>18</v>
      </c>
      <c r="E494" s="2">
        <v>60</v>
      </c>
      <c r="G494" s="2">
        <f t="shared" si="9"/>
        <v>72.3</v>
      </c>
    </row>
    <row r="495" spans="1:8">
      <c r="B495" s="526"/>
      <c r="C495" s="526"/>
      <c r="D495" t="s">
        <v>19</v>
      </c>
      <c r="E495" s="2">
        <v>5</v>
      </c>
      <c r="G495" s="2">
        <f t="shared" si="9"/>
        <v>77.3</v>
      </c>
    </row>
    <row r="496" spans="1:8">
      <c r="A496" s="86">
        <v>44526</v>
      </c>
      <c r="B496" s="526">
        <v>23973</v>
      </c>
      <c r="C496" s="526" t="s">
        <v>28</v>
      </c>
      <c r="D496" t="s">
        <v>18</v>
      </c>
      <c r="F496" s="2">
        <v>60</v>
      </c>
      <c r="G496" s="2">
        <f t="shared" si="9"/>
        <v>17.299999999999997</v>
      </c>
    </row>
    <row r="497" spans="1:12">
      <c r="A497" s="86">
        <v>44526</v>
      </c>
      <c r="B497" s="526">
        <v>23973</v>
      </c>
      <c r="C497" s="526" t="s">
        <v>28</v>
      </c>
      <c r="D497" t="s">
        <v>19</v>
      </c>
      <c r="F497" s="2">
        <v>5</v>
      </c>
      <c r="G497" s="2">
        <f t="shared" si="9"/>
        <v>12.299999999999997</v>
      </c>
    </row>
    <row r="498" spans="1:12">
      <c r="A498" s="86">
        <v>44526</v>
      </c>
      <c r="B498" s="526">
        <v>23974</v>
      </c>
      <c r="C498" s="526" t="s">
        <v>28</v>
      </c>
      <c r="D498" t="s">
        <v>16</v>
      </c>
      <c r="F498" s="2">
        <v>10.199999999999999</v>
      </c>
      <c r="G498" s="2">
        <f t="shared" si="9"/>
        <v>2.0999999999999979</v>
      </c>
    </row>
    <row r="499" spans="1:12">
      <c r="A499" s="86">
        <v>44526</v>
      </c>
      <c r="B499" s="526">
        <v>23974</v>
      </c>
      <c r="C499" s="526" t="s">
        <v>28</v>
      </c>
      <c r="D499" t="s">
        <v>17</v>
      </c>
      <c r="F499" s="2">
        <v>2.1</v>
      </c>
      <c r="G499" s="2">
        <f t="shared" si="9"/>
        <v>0</v>
      </c>
    </row>
    <row r="500" spans="1:12">
      <c r="A500" s="90">
        <v>44469</v>
      </c>
      <c r="B500" s="64" t="s">
        <v>14</v>
      </c>
      <c r="C500" s="64" t="s">
        <v>53</v>
      </c>
      <c r="D500" t="s">
        <v>16</v>
      </c>
      <c r="E500" s="2">
        <v>10.5</v>
      </c>
      <c r="G500" s="2">
        <f t="shared" si="9"/>
        <v>10.5</v>
      </c>
    </row>
    <row r="501" spans="1:12">
      <c r="B501" s="526"/>
      <c r="C501" s="526"/>
      <c r="D501" t="s">
        <v>17</v>
      </c>
      <c r="E501" s="2">
        <v>3.7</v>
      </c>
      <c r="G501" s="2">
        <f t="shared" si="9"/>
        <v>14.2</v>
      </c>
      <c r="L501" s="2"/>
    </row>
    <row r="502" spans="1:12">
      <c r="B502" s="526"/>
      <c r="C502" s="526"/>
      <c r="D502" t="s">
        <v>18</v>
      </c>
      <c r="E502" s="2">
        <v>60</v>
      </c>
      <c r="G502" s="2">
        <f t="shared" si="9"/>
        <v>74.2</v>
      </c>
      <c r="I502" s="543"/>
      <c r="J502" s="543"/>
      <c r="K502" s="543"/>
      <c r="L502" s="543"/>
    </row>
    <row r="503" spans="1:12">
      <c r="B503" s="526"/>
      <c r="C503" s="526"/>
      <c r="D503" t="s">
        <v>19</v>
      </c>
      <c r="E503" s="2">
        <v>5</v>
      </c>
      <c r="G503" s="2">
        <f t="shared" si="9"/>
        <v>79.2</v>
      </c>
      <c r="L503" s="2"/>
    </row>
    <row r="504" spans="1:12">
      <c r="A504" s="86">
        <v>44526</v>
      </c>
      <c r="B504" s="526">
        <v>23973</v>
      </c>
      <c r="C504" s="526" t="s">
        <v>53</v>
      </c>
      <c r="D504" t="s">
        <v>18</v>
      </c>
      <c r="F504" s="2">
        <v>60</v>
      </c>
      <c r="G504" s="2">
        <f t="shared" si="9"/>
        <v>19.200000000000003</v>
      </c>
    </row>
    <row r="505" spans="1:12">
      <c r="A505" s="86">
        <v>44526</v>
      </c>
      <c r="B505" s="526">
        <v>23973</v>
      </c>
      <c r="C505" s="526" t="s">
        <v>53</v>
      </c>
      <c r="D505" t="s">
        <v>19</v>
      </c>
      <c r="F505" s="2">
        <v>5</v>
      </c>
      <c r="G505" s="2">
        <f t="shared" si="9"/>
        <v>14.200000000000003</v>
      </c>
      <c r="I505" s="543"/>
      <c r="J505" s="543"/>
      <c r="K505" s="543"/>
    </row>
    <row r="506" spans="1:12">
      <c r="A506" s="86">
        <v>44526</v>
      </c>
      <c r="B506" s="526">
        <v>23974</v>
      </c>
      <c r="C506" s="526" t="s">
        <v>53</v>
      </c>
      <c r="D506" t="s">
        <v>16</v>
      </c>
      <c r="F506" s="2">
        <v>10.5</v>
      </c>
      <c r="G506" s="2">
        <f t="shared" si="9"/>
        <v>3.7000000000000028</v>
      </c>
      <c r="J506" s="526"/>
      <c r="K506" s="79"/>
    </row>
    <row r="507" spans="1:12">
      <c r="A507" s="86">
        <v>44526</v>
      </c>
      <c r="B507" s="526">
        <v>23974</v>
      </c>
      <c r="C507" s="526" t="s">
        <v>53</v>
      </c>
      <c r="D507" t="s">
        <v>17</v>
      </c>
      <c r="F507" s="2">
        <v>3.7</v>
      </c>
      <c r="G507" s="2">
        <f t="shared" si="9"/>
        <v>0</v>
      </c>
      <c r="I507" s="525"/>
      <c r="K507" s="2"/>
    </row>
    <row r="508" spans="1:12">
      <c r="A508" s="90">
        <v>44469</v>
      </c>
      <c r="B508" s="64" t="s">
        <v>14</v>
      </c>
      <c r="C508" s="64" t="s">
        <v>30</v>
      </c>
      <c r="D508" t="s">
        <v>16</v>
      </c>
      <c r="E508" s="2">
        <v>10.9</v>
      </c>
      <c r="G508" s="2">
        <f t="shared" si="9"/>
        <v>10.9</v>
      </c>
      <c r="I508" s="525"/>
      <c r="K508" s="2"/>
      <c r="L508" s="2"/>
    </row>
    <row r="509" spans="1:12">
      <c r="B509" s="526"/>
      <c r="C509" s="526"/>
      <c r="D509" t="s">
        <v>17</v>
      </c>
      <c r="E509" s="2">
        <v>1.6</v>
      </c>
      <c r="G509" s="2">
        <f t="shared" si="9"/>
        <v>12.5</v>
      </c>
    </row>
    <row r="510" spans="1:12">
      <c r="B510" s="526"/>
      <c r="C510" s="526"/>
      <c r="D510" t="s">
        <v>18</v>
      </c>
      <c r="E510" s="2">
        <v>60</v>
      </c>
      <c r="G510" s="2">
        <f t="shared" si="9"/>
        <v>72.5</v>
      </c>
    </row>
    <row r="511" spans="1:12">
      <c r="B511" s="526"/>
      <c r="C511" s="526"/>
      <c r="D511" t="s">
        <v>19</v>
      </c>
      <c r="E511" s="2">
        <v>5</v>
      </c>
      <c r="G511" s="2">
        <f t="shared" si="9"/>
        <v>77.5</v>
      </c>
    </row>
    <row r="512" spans="1:12">
      <c r="A512" s="7">
        <v>44565</v>
      </c>
      <c r="B512" s="526">
        <v>24089</v>
      </c>
      <c r="C512" s="526" t="s">
        <v>30</v>
      </c>
      <c r="D512" t="s">
        <v>16</v>
      </c>
      <c r="F512" s="2">
        <v>10.9</v>
      </c>
      <c r="G512" s="2">
        <f t="shared" si="9"/>
        <v>66.599999999999994</v>
      </c>
    </row>
    <row r="513" spans="1:7">
      <c r="A513" s="7">
        <v>44565</v>
      </c>
      <c r="B513" s="526">
        <v>24089</v>
      </c>
      <c r="C513" s="526" t="s">
        <v>30</v>
      </c>
      <c r="D513" t="s">
        <v>17</v>
      </c>
      <c r="F513" s="2">
        <v>1.6</v>
      </c>
      <c r="G513" s="2">
        <f t="shared" si="9"/>
        <v>65</v>
      </c>
    </row>
    <row r="514" spans="1:7">
      <c r="A514" s="7">
        <v>44565</v>
      </c>
      <c r="B514" s="526">
        <v>24089</v>
      </c>
      <c r="C514" s="526" t="s">
        <v>30</v>
      </c>
      <c r="D514" t="s">
        <v>18</v>
      </c>
      <c r="F514" s="2">
        <v>60</v>
      </c>
      <c r="G514" s="2">
        <f t="shared" si="9"/>
        <v>5</v>
      </c>
    </row>
    <row r="515" spans="1:7">
      <c r="A515" s="7">
        <v>44565</v>
      </c>
      <c r="B515" s="526">
        <v>24089</v>
      </c>
      <c r="C515" s="526" t="s">
        <v>30</v>
      </c>
      <c r="D515" t="s">
        <v>19</v>
      </c>
      <c r="F515" s="2">
        <v>5</v>
      </c>
      <c r="G515" s="2">
        <f t="shared" si="9"/>
        <v>0</v>
      </c>
    </row>
    <row r="516" spans="1:7">
      <c r="A516" s="90">
        <v>44469</v>
      </c>
      <c r="B516" s="64" t="s">
        <v>14</v>
      </c>
      <c r="C516" s="64" t="s">
        <v>33</v>
      </c>
      <c r="D516" t="s">
        <v>16</v>
      </c>
      <c r="E516" s="2">
        <v>11.6</v>
      </c>
      <c r="G516" s="2">
        <f t="shared" si="9"/>
        <v>11.6</v>
      </c>
    </row>
    <row r="517" spans="1:7">
      <c r="A517" s="90"/>
      <c r="B517" s="64"/>
      <c r="C517" s="64"/>
      <c r="D517" t="s">
        <v>17</v>
      </c>
      <c r="E517" s="2">
        <v>3</v>
      </c>
      <c r="G517" s="2">
        <f t="shared" si="9"/>
        <v>14.6</v>
      </c>
    </row>
    <row r="518" spans="1:7">
      <c r="A518" s="90"/>
      <c r="B518" s="64"/>
      <c r="C518" s="64"/>
      <c r="D518" t="s">
        <v>18</v>
      </c>
      <c r="E518" s="2">
        <v>60</v>
      </c>
      <c r="G518" s="2">
        <f t="shared" si="9"/>
        <v>74.599999999999994</v>
      </c>
    </row>
    <row r="519" spans="1:7">
      <c r="A519" s="90"/>
      <c r="B519" s="64"/>
      <c r="C519" s="64"/>
      <c r="D519" t="s">
        <v>19</v>
      </c>
      <c r="E519" s="2">
        <v>5</v>
      </c>
      <c r="G519" s="2">
        <f t="shared" si="9"/>
        <v>79.599999999999994</v>
      </c>
    </row>
    <row r="520" spans="1:7">
      <c r="A520" s="90"/>
      <c r="B520" s="64"/>
      <c r="C520" s="64"/>
      <c r="D520" t="s">
        <v>54</v>
      </c>
      <c r="E520" s="2">
        <v>10</v>
      </c>
      <c r="G520" s="2">
        <f t="shared" si="9"/>
        <v>89.6</v>
      </c>
    </row>
    <row r="521" spans="1:7">
      <c r="A521" s="90"/>
      <c r="B521" s="64"/>
      <c r="C521" s="64"/>
      <c r="D521" t="s">
        <v>21</v>
      </c>
      <c r="E521" s="2">
        <v>93</v>
      </c>
      <c r="G521" s="2">
        <f t="shared" si="9"/>
        <v>182.6</v>
      </c>
    </row>
    <row r="522" spans="1:7">
      <c r="A522" s="95">
        <v>44532</v>
      </c>
      <c r="B522" s="65">
        <v>23990</v>
      </c>
      <c r="C522" s="65" t="s">
        <v>33</v>
      </c>
      <c r="D522" t="s">
        <v>54</v>
      </c>
      <c r="F522" s="2">
        <v>10</v>
      </c>
      <c r="G522" s="2">
        <f t="shared" si="9"/>
        <v>172.6</v>
      </c>
    </row>
    <row r="523" spans="1:7">
      <c r="A523" s="7">
        <v>44565</v>
      </c>
      <c r="B523" s="526">
        <v>24089</v>
      </c>
      <c r="C523" s="65" t="s">
        <v>33</v>
      </c>
      <c r="D523" t="s">
        <v>16</v>
      </c>
      <c r="F523" s="2">
        <v>11.6</v>
      </c>
      <c r="G523" s="2">
        <f t="shared" si="9"/>
        <v>161</v>
      </c>
    </row>
    <row r="524" spans="1:7">
      <c r="A524" s="7">
        <v>44565</v>
      </c>
      <c r="B524" s="526">
        <v>24089</v>
      </c>
      <c r="C524" s="65" t="s">
        <v>33</v>
      </c>
      <c r="D524" t="s">
        <v>17</v>
      </c>
      <c r="F524" s="2">
        <v>3</v>
      </c>
      <c r="G524" s="2">
        <f t="shared" si="9"/>
        <v>158</v>
      </c>
    </row>
    <row r="525" spans="1:7">
      <c r="A525" s="7">
        <v>44565</v>
      </c>
      <c r="B525" s="526">
        <v>24089</v>
      </c>
      <c r="C525" s="65" t="s">
        <v>33</v>
      </c>
      <c r="D525" t="s">
        <v>18</v>
      </c>
      <c r="F525" s="2">
        <v>60</v>
      </c>
      <c r="G525" s="2">
        <f t="shared" si="9"/>
        <v>98</v>
      </c>
    </row>
    <row r="526" spans="1:7">
      <c r="A526" s="7">
        <v>44565</v>
      </c>
      <c r="B526" s="526">
        <v>24089</v>
      </c>
      <c r="C526" s="65" t="s">
        <v>33</v>
      </c>
      <c r="D526" t="s">
        <v>19</v>
      </c>
      <c r="F526" s="2">
        <v>5</v>
      </c>
      <c r="G526" s="2">
        <f t="shared" si="9"/>
        <v>93</v>
      </c>
    </row>
    <row r="527" spans="1:7">
      <c r="A527" s="7">
        <v>44848</v>
      </c>
      <c r="B527" s="526">
        <v>25629</v>
      </c>
      <c r="C527" s="65" t="s">
        <v>33</v>
      </c>
      <c r="D527" t="s">
        <v>21</v>
      </c>
      <c r="F527" s="2">
        <v>46.5</v>
      </c>
      <c r="G527" s="2">
        <f t="shared" si="9"/>
        <v>46.5</v>
      </c>
    </row>
    <row r="528" spans="1:7">
      <c r="A528" s="7">
        <v>44847</v>
      </c>
      <c r="B528" s="526" t="s">
        <v>12</v>
      </c>
      <c r="C528" s="65" t="s">
        <v>55</v>
      </c>
      <c r="D528" t="s">
        <v>21</v>
      </c>
      <c r="F528" s="2">
        <v>46.5</v>
      </c>
      <c r="G528" s="2">
        <f t="shared" si="9"/>
        <v>0</v>
      </c>
    </row>
    <row r="529" spans="1:7">
      <c r="A529" s="90">
        <v>44561</v>
      </c>
      <c r="B529" s="64" t="s">
        <v>14</v>
      </c>
      <c r="C529" s="64" t="s">
        <v>34</v>
      </c>
      <c r="D529" t="s">
        <v>16</v>
      </c>
      <c r="E529" s="2">
        <v>12.2</v>
      </c>
      <c r="G529" s="2">
        <f t="shared" si="9"/>
        <v>12.2</v>
      </c>
    </row>
    <row r="530" spans="1:7">
      <c r="A530" s="90"/>
      <c r="B530" s="64"/>
      <c r="C530" s="64"/>
      <c r="D530" t="s">
        <v>17</v>
      </c>
      <c r="E530" s="2">
        <v>3.4</v>
      </c>
      <c r="G530" s="2">
        <f t="shared" si="9"/>
        <v>15.6</v>
      </c>
    </row>
    <row r="531" spans="1:7">
      <c r="A531" s="90"/>
      <c r="B531" s="64"/>
      <c r="C531" s="64"/>
      <c r="D531" t="s">
        <v>18</v>
      </c>
      <c r="E531" s="2">
        <v>60</v>
      </c>
      <c r="G531" s="2">
        <f t="shared" si="9"/>
        <v>75.599999999999994</v>
      </c>
    </row>
    <row r="532" spans="1:7">
      <c r="A532" s="90"/>
      <c r="B532" s="64"/>
      <c r="C532" s="64"/>
      <c r="D532" t="s">
        <v>19</v>
      </c>
      <c r="E532" s="2">
        <v>5</v>
      </c>
      <c r="G532" s="2">
        <f t="shared" si="9"/>
        <v>80.599999999999994</v>
      </c>
    </row>
    <row r="533" spans="1:7">
      <c r="A533" s="95">
        <v>44697</v>
      </c>
      <c r="B533" s="65">
        <v>24838</v>
      </c>
      <c r="C533" s="65" t="s">
        <v>34</v>
      </c>
      <c r="D533" t="s">
        <v>18</v>
      </c>
      <c r="F533" s="2">
        <v>60</v>
      </c>
      <c r="G533" s="2">
        <f t="shared" si="9"/>
        <v>20.599999999999994</v>
      </c>
    </row>
    <row r="534" spans="1:7">
      <c r="A534" s="95">
        <v>44697</v>
      </c>
      <c r="B534" s="65">
        <v>24838</v>
      </c>
      <c r="C534" s="65" t="s">
        <v>34</v>
      </c>
      <c r="D534" t="s">
        <v>19</v>
      </c>
      <c r="F534" s="2">
        <v>5</v>
      </c>
      <c r="G534" s="2">
        <f t="shared" si="9"/>
        <v>15.599999999999994</v>
      </c>
    </row>
    <row r="535" spans="1:7">
      <c r="A535" s="95">
        <v>44700</v>
      </c>
      <c r="B535" s="65" t="s">
        <v>56</v>
      </c>
      <c r="C535" s="65" t="s">
        <v>34</v>
      </c>
      <c r="D535" t="s">
        <v>16</v>
      </c>
      <c r="F535" s="2">
        <v>12.2</v>
      </c>
      <c r="G535" s="2">
        <f t="shared" si="9"/>
        <v>3.399999999999995</v>
      </c>
    </row>
    <row r="536" spans="1:7">
      <c r="A536" s="95">
        <v>44700</v>
      </c>
      <c r="B536" s="65" t="s">
        <v>56</v>
      </c>
      <c r="C536" s="65" t="s">
        <v>34</v>
      </c>
      <c r="D536" t="s">
        <v>17</v>
      </c>
      <c r="F536" s="2">
        <v>3.4</v>
      </c>
      <c r="G536" s="2">
        <f t="shared" si="9"/>
        <v>-4.8849813083506888E-15</v>
      </c>
    </row>
    <row r="537" spans="1:7">
      <c r="A537" s="44">
        <v>44592</v>
      </c>
      <c r="B537" s="525" t="s">
        <v>14</v>
      </c>
      <c r="C537" s="64" t="s">
        <v>15</v>
      </c>
      <c r="D537" t="s">
        <v>16</v>
      </c>
      <c r="E537" s="2">
        <v>12.9</v>
      </c>
      <c r="G537" s="2">
        <f t="shared" si="9"/>
        <v>12.899999999999995</v>
      </c>
    </row>
    <row r="538" spans="1:7">
      <c r="B538" s="526"/>
      <c r="C538" s="65"/>
      <c r="D538" t="s">
        <v>17</v>
      </c>
      <c r="E538" s="2">
        <v>1.3</v>
      </c>
      <c r="G538" s="2">
        <f t="shared" si="9"/>
        <v>14.199999999999996</v>
      </c>
    </row>
    <row r="539" spans="1:7">
      <c r="B539" s="526"/>
      <c r="C539" s="526"/>
      <c r="D539" t="s">
        <v>18</v>
      </c>
      <c r="E539" s="2">
        <v>60</v>
      </c>
      <c r="G539" s="2">
        <f t="shared" si="9"/>
        <v>74.199999999999989</v>
      </c>
    </row>
    <row r="540" spans="1:7">
      <c r="B540" s="526"/>
      <c r="C540" s="526"/>
      <c r="D540" t="s">
        <v>19</v>
      </c>
      <c r="E540" s="2">
        <v>5</v>
      </c>
      <c r="G540" s="2">
        <f t="shared" ref="G540:G605" si="10">+G539+E540-F540</f>
        <v>79.199999999999989</v>
      </c>
    </row>
    <row r="541" spans="1:7">
      <c r="B541" s="526"/>
      <c r="C541" s="526"/>
      <c r="D541" t="s">
        <v>57</v>
      </c>
      <c r="E541" s="2">
        <v>10</v>
      </c>
      <c r="G541" s="2">
        <f t="shared" si="10"/>
        <v>89.199999999999989</v>
      </c>
    </row>
    <row r="542" spans="1:7">
      <c r="A542" s="95">
        <v>44697</v>
      </c>
      <c r="B542" s="65">
        <v>24838</v>
      </c>
      <c r="C542" s="65" t="s">
        <v>15</v>
      </c>
      <c r="D542" t="s">
        <v>18</v>
      </c>
      <c r="F542" s="2">
        <v>60</v>
      </c>
      <c r="G542" s="2">
        <f t="shared" si="10"/>
        <v>29.199999999999989</v>
      </c>
    </row>
    <row r="543" spans="1:7">
      <c r="A543" s="95">
        <v>44697</v>
      </c>
      <c r="B543" s="65">
        <v>24838</v>
      </c>
      <c r="C543" s="65" t="s">
        <v>15</v>
      </c>
      <c r="D543" t="s">
        <v>19</v>
      </c>
      <c r="F543" s="2">
        <v>5</v>
      </c>
      <c r="G543" s="2">
        <f t="shared" si="10"/>
        <v>24.199999999999989</v>
      </c>
    </row>
    <row r="544" spans="1:7">
      <c r="A544" s="95">
        <v>44700</v>
      </c>
      <c r="B544" s="65" t="s">
        <v>56</v>
      </c>
      <c r="C544" s="65" t="s">
        <v>15</v>
      </c>
      <c r="D544" t="s">
        <v>16</v>
      </c>
      <c r="F544" s="2">
        <v>12.9</v>
      </c>
      <c r="G544" s="2">
        <f t="shared" si="10"/>
        <v>11.299999999999988</v>
      </c>
    </row>
    <row r="545" spans="1:7">
      <c r="A545" s="95">
        <v>44700</v>
      </c>
      <c r="B545" s="65" t="s">
        <v>56</v>
      </c>
      <c r="C545" s="65" t="s">
        <v>15</v>
      </c>
      <c r="D545" t="s">
        <v>17</v>
      </c>
      <c r="F545" s="2">
        <v>1.3</v>
      </c>
      <c r="G545" s="2">
        <f t="shared" si="10"/>
        <v>9.9999999999999876</v>
      </c>
    </row>
    <row r="546" spans="1:7">
      <c r="A546" s="95">
        <v>44848</v>
      </c>
      <c r="B546" s="65" t="s">
        <v>58</v>
      </c>
      <c r="C546" s="65" t="s">
        <v>15</v>
      </c>
      <c r="D546" t="s">
        <v>57</v>
      </c>
      <c r="F546" s="2">
        <v>10</v>
      </c>
      <c r="G546" s="2">
        <f t="shared" si="10"/>
        <v>0</v>
      </c>
    </row>
    <row r="547" spans="1:7">
      <c r="A547" s="44">
        <v>44620</v>
      </c>
      <c r="B547" s="525" t="s">
        <v>14</v>
      </c>
      <c r="C547" s="525" t="s">
        <v>20</v>
      </c>
      <c r="D547" t="s">
        <v>16</v>
      </c>
      <c r="E547" s="2">
        <v>12.7</v>
      </c>
      <c r="G547" s="2">
        <f t="shared" si="10"/>
        <v>12.7</v>
      </c>
    </row>
    <row r="548" spans="1:7">
      <c r="B548" s="526"/>
      <c r="C548" s="526"/>
      <c r="D548" t="s">
        <v>17</v>
      </c>
      <c r="E548" s="2">
        <v>4.3</v>
      </c>
      <c r="G548" s="2">
        <f t="shared" si="10"/>
        <v>17</v>
      </c>
    </row>
    <row r="549" spans="1:7">
      <c r="B549" s="526"/>
      <c r="C549" s="526"/>
      <c r="D549" t="s">
        <v>18</v>
      </c>
      <c r="E549" s="2">
        <v>56</v>
      </c>
      <c r="G549" s="2">
        <f t="shared" si="10"/>
        <v>73</v>
      </c>
    </row>
    <row r="550" spans="1:7">
      <c r="B550" s="526"/>
      <c r="C550" s="526"/>
      <c r="D550" t="s">
        <v>19</v>
      </c>
      <c r="E550" s="2">
        <v>5</v>
      </c>
      <c r="G550" s="2">
        <f t="shared" si="10"/>
        <v>78</v>
      </c>
    </row>
    <row r="551" spans="1:7">
      <c r="A551" s="95">
        <v>44697</v>
      </c>
      <c r="B551" s="65">
        <v>24838</v>
      </c>
      <c r="C551" s="65" t="s">
        <v>20</v>
      </c>
      <c r="D551" t="s">
        <v>18</v>
      </c>
      <c r="F551" s="2">
        <v>56</v>
      </c>
      <c r="G551" s="2">
        <f t="shared" si="10"/>
        <v>22</v>
      </c>
    </row>
    <row r="552" spans="1:7">
      <c r="A552" s="95">
        <v>44697</v>
      </c>
      <c r="B552" s="65">
        <v>24838</v>
      </c>
      <c r="C552" s="65" t="s">
        <v>20</v>
      </c>
      <c r="D552" t="s">
        <v>19</v>
      </c>
      <c r="F552" s="2">
        <v>5</v>
      </c>
      <c r="G552" s="2">
        <f t="shared" si="10"/>
        <v>17</v>
      </c>
    </row>
    <row r="553" spans="1:7">
      <c r="A553" s="95">
        <v>44700</v>
      </c>
      <c r="B553" s="65" t="s">
        <v>56</v>
      </c>
      <c r="C553" s="65" t="s">
        <v>20</v>
      </c>
      <c r="D553" t="s">
        <v>16</v>
      </c>
      <c r="F553" s="2">
        <v>12.7</v>
      </c>
      <c r="G553" s="2">
        <f t="shared" si="10"/>
        <v>4.3000000000000007</v>
      </c>
    </row>
    <row r="554" spans="1:7">
      <c r="A554" s="95">
        <v>44700</v>
      </c>
      <c r="B554" s="65" t="s">
        <v>56</v>
      </c>
      <c r="C554" s="65" t="s">
        <v>20</v>
      </c>
      <c r="D554" t="s">
        <v>17</v>
      </c>
      <c r="F554" s="2">
        <v>4.3</v>
      </c>
      <c r="G554" s="2">
        <f t="shared" si="10"/>
        <v>0</v>
      </c>
    </row>
    <row r="555" spans="1:7">
      <c r="A555" s="44">
        <v>44651</v>
      </c>
      <c r="B555" s="525" t="s">
        <v>14</v>
      </c>
      <c r="C555" s="525" t="s">
        <v>23</v>
      </c>
      <c r="D555" t="s">
        <v>16</v>
      </c>
      <c r="E555" s="148">
        <v>13.1</v>
      </c>
      <c r="G555" s="2">
        <f t="shared" si="10"/>
        <v>13.1</v>
      </c>
    </row>
    <row r="556" spans="1:7">
      <c r="B556" s="526"/>
      <c r="C556" s="526"/>
      <c r="D556" t="s">
        <v>17</v>
      </c>
      <c r="E556" s="148">
        <v>5.2</v>
      </c>
      <c r="G556" s="2">
        <f t="shared" si="10"/>
        <v>18.3</v>
      </c>
    </row>
    <row r="557" spans="1:7">
      <c r="B557" s="526"/>
      <c r="C557" s="526"/>
      <c r="D557" t="s">
        <v>18</v>
      </c>
      <c r="E557" s="148">
        <v>60</v>
      </c>
      <c r="G557" s="2">
        <f t="shared" si="10"/>
        <v>78.3</v>
      </c>
    </row>
    <row r="558" spans="1:7">
      <c r="B558" s="526"/>
      <c r="C558" s="526"/>
      <c r="D558" t="s">
        <v>19</v>
      </c>
      <c r="E558" s="148">
        <v>5</v>
      </c>
      <c r="G558" s="2">
        <f t="shared" si="10"/>
        <v>83.3</v>
      </c>
    </row>
    <row r="559" spans="1:7">
      <c r="B559" s="526"/>
      <c r="C559" s="526"/>
      <c r="D559" t="s">
        <v>59</v>
      </c>
      <c r="E559" s="37">
        <v>93</v>
      </c>
      <c r="G559" s="2">
        <f t="shared" si="10"/>
        <v>176.3</v>
      </c>
    </row>
    <row r="560" spans="1:7">
      <c r="B560" s="526"/>
      <c r="C560" s="526"/>
      <c r="D560" t="s">
        <v>60</v>
      </c>
      <c r="E560" s="37">
        <v>93</v>
      </c>
      <c r="G560" s="2">
        <f t="shared" si="10"/>
        <v>269.3</v>
      </c>
    </row>
    <row r="561" spans="1:11">
      <c r="A561" s="95">
        <v>44697</v>
      </c>
      <c r="B561" s="65">
        <v>24838</v>
      </c>
      <c r="C561" s="65" t="s">
        <v>23</v>
      </c>
      <c r="D561" t="s">
        <v>18</v>
      </c>
      <c r="F561" s="2">
        <v>60</v>
      </c>
      <c r="G561" s="2">
        <f t="shared" si="10"/>
        <v>209.3</v>
      </c>
    </row>
    <row r="562" spans="1:11">
      <c r="A562" s="95">
        <v>44697</v>
      </c>
      <c r="B562" s="65">
        <v>24838</v>
      </c>
      <c r="C562" s="65" t="s">
        <v>23</v>
      </c>
      <c r="D562" t="s">
        <v>19</v>
      </c>
      <c r="F562" s="2">
        <v>5</v>
      </c>
      <c r="G562" s="2">
        <f t="shared" si="10"/>
        <v>204.3</v>
      </c>
    </row>
    <row r="563" spans="1:11">
      <c r="A563" s="95">
        <v>44700</v>
      </c>
      <c r="B563" s="65" t="s">
        <v>56</v>
      </c>
      <c r="C563" s="65" t="s">
        <v>23</v>
      </c>
      <c r="D563" t="s">
        <v>16</v>
      </c>
      <c r="F563" s="148">
        <v>13.1</v>
      </c>
      <c r="G563" s="2">
        <f t="shared" si="10"/>
        <v>191.20000000000002</v>
      </c>
    </row>
    <row r="564" spans="1:11">
      <c r="A564" s="95">
        <v>44700</v>
      </c>
      <c r="B564" s="65" t="s">
        <v>56</v>
      </c>
      <c r="C564" s="65" t="s">
        <v>23</v>
      </c>
      <c r="D564" t="s">
        <v>17</v>
      </c>
      <c r="F564" s="148">
        <v>5.2</v>
      </c>
      <c r="G564" s="2">
        <f t="shared" si="10"/>
        <v>186.00000000000003</v>
      </c>
    </row>
    <row r="565" spans="1:11">
      <c r="A565" s="7">
        <v>44848</v>
      </c>
      <c r="B565" s="526">
        <v>25629</v>
      </c>
      <c r="C565" s="65" t="s">
        <v>23</v>
      </c>
      <c r="D565" t="s">
        <v>21</v>
      </c>
      <c r="F565" s="2">
        <v>46.5</v>
      </c>
      <c r="G565" s="2">
        <f t="shared" si="10"/>
        <v>139.50000000000003</v>
      </c>
      <c r="I565" s="7"/>
      <c r="J565" s="526"/>
      <c r="K565" s="65"/>
    </row>
    <row r="566" spans="1:11">
      <c r="A566" s="7">
        <v>44848</v>
      </c>
      <c r="B566" s="526">
        <v>25629</v>
      </c>
      <c r="C566" s="65" t="s">
        <v>23</v>
      </c>
      <c r="D566" t="s">
        <v>21</v>
      </c>
      <c r="F566" s="2">
        <v>46.5</v>
      </c>
      <c r="G566" s="2">
        <f t="shared" si="10"/>
        <v>93.000000000000028</v>
      </c>
    </row>
    <row r="567" spans="1:11">
      <c r="A567" s="7">
        <v>44847</v>
      </c>
      <c r="B567" s="526" t="s">
        <v>12</v>
      </c>
      <c r="C567" s="65" t="s">
        <v>55</v>
      </c>
      <c r="D567" t="s">
        <v>21</v>
      </c>
      <c r="F567" s="2">
        <v>46.5</v>
      </c>
      <c r="G567" s="2">
        <f t="shared" si="10"/>
        <v>46.500000000000028</v>
      </c>
    </row>
    <row r="568" spans="1:11">
      <c r="A568" s="7">
        <v>44847</v>
      </c>
      <c r="B568" s="526" t="s">
        <v>12</v>
      </c>
      <c r="C568" s="65" t="s">
        <v>55</v>
      </c>
      <c r="D568" t="s">
        <v>21</v>
      </c>
      <c r="F568" s="2">
        <v>46.5</v>
      </c>
      <c r="G568" s="2">
        <f t="shared" si="10"/>
        <v>0</v>
      </c>
    </row>
    <row r="569" spans="1:11">
      <c r="A569" s="44">
        <v>44681</v>
      </c>
      <c r="B569" s="525" t="s">
        <v>14</v>
      </c>
      <c r="C569" s="525" t="s">
        <v>24</v>
      </c>
      <c r="D569" t="s">
        <v>16</v>
      </c>
      <c r="E569" s="2">
        <v>12.9</v>
      </c>
      <c r="G569" s="2">
        <f>+G568+E569-F569</f>
        <v>12.9</v>
      </c>
    </row>
    <row r="570" spans="1:11">
      <c r="B570" s="526"/>
      <c r="C570" s="526"/>
      <c r="D570" t="s">
        <v>17</v>
      </c>
      <c r="E570" s="2">
        <v>2.8</v>
      </c>
      <c r="G570" s="2">
        <f t="shared" si="10"/>
        <v>15.7</v>
      </c>
    </row>
    <row r="571" spans="1:11">
      <c r="B571" s="526"/>
      <c r="C571" s="526"/>
      <c r="D571" t="s">
        <v>18</v>
      </c>
      <c r="E571" s="148">
        <v>60</v>
      </c>
      <c r="G571" s="2">
        <f t="shared" si="10"/>
        <v>75.7</v>
      </c>
    </row>
    <row r="572" spans="1:11">
      <c r="B572" s="526"/>
      <c r="C572" s="526"/>
      <c r="D572" t="s">
        <v>19</v>
      </c>
      <c r="E572" s="148">
        <v>5</v>
      </c>
      <c r="G572" s="2">
        <f t="shared" si="10"/>
        <v>80.7</v>
      </c>
    </row>
    <row r="573" spans="1:11">
      <c r="B573" s="526"/>
      <c r="C573" s="526"/>
      <c r="D573" t="s">
        <v>61</v>
      </c>
      <c r="E573" s="2">
        <v>10</v>
      </c>
      <c r="G573" s="2">
        <f t="shared" si="10"/>
        <v>90.7</v>
      </c>
    </row>
    <row r="574" spans="1:11">
      <c r="B574" s="526"/>
      <c r="C574" s="526"/>
      <c r="D574" t="s">
        <v>62</v>
      </c>
      <c r="E574" s="2">
        <v>6</v>
      </c>
      <c r="G574" s="2">
        <f t="shared" si="10"/>
        <v>96.7</v>
      </c>
    </row>
    <row r="575" spans="1:11">
      <c r="A575" s="7">
        <v>44781</v>
      </c>
      <c r="B575" s="526" t="s">
        <v>63</v>
      </c>
      <c r="C575" s="526" t="s">
        <v>24</v>
      </c>
      <c r="D575" t="s">
        <v>16</v>
      </c>
      <c r="F575" s="2">
        <v>12.9</v>
      </c>
      <c r="G575" s="2">
        <f t="shared" si="10"/>
        <v>83.8</v>
      </c>
    </row>
    <row r="576" spans="1:11">
      <c r="A576" s="7">
        <v>44781</v>
      </c>
      <c r="B576" s="526" t="s">
        <v>63</v>
      </c>
      <c r="C576" s="526" t="s">
        <v>24</v>
      </c>
      <c r="D576" t="s">
        <v>17</v>
      </c>
      <c r="F576" s="2">
        <v>2.8</v>
      </c>
      <c r="G576" s="2">
        <f t="shared" si="10"/>
        <v>81</v>
      </c>
    </row>
    <row r="577" spans="1:12">
      <c r="A577" s="7">
        <v>44781</v>
      </c>
      <c r="B577" s="526" t="s">
        <v>63</v>
      </c>
      <c r="C577" s="526" t="s">
        <v>24</v>
      </c>
      <c r="D577" t="s">
        <v>18</v>
      </c>
      <c r="F577" s="148">
        <v>60</v>
      </c>
      <c r="G577" s="2">
        <f t="shared" si="10"/>
        <v>21</v>
      </c>
    </row>
    <row r="578" spans="1:12">
      <c r="A578" s="7">
        <v>44781</v>
      </c>
      <c r="B578" s="526" t="s">
        <v>63</v>
      </c>
      <c r="C578" s="526" t="s">
        <v>24</v>
      </c>
      <c r="D578" t="s">
        <v>19</v>
      </c>
      <c r="F578" s="148">
        <v>5</v>
      </c>
      <c r="G578" s="2">
        <f t="shared" si="10"/>
        <v>16</v>
      </c>
    </row>
    <row r="579" spans="1:12">
      <c r="A579" s="7">
        <v>44781</v>
      </c>
      <c r="B579" s="526" t="s">
        <v>63</v>
      </c>
      <c r="C579" s="526" t="s">
        <v>24</v>
      </c>
      <c r="D579" t="s">
        <v>61</v>
      </c>
      <c r="F579" s="2">
        <v>10</v>
      </c>
      <c r="G579" s="2">
        <f t="shared" si="10"/>
        <v>6</v>
      </c>
    </row>
    <row r="580" spans="1:12">
      <c r="A580" s="7">
        <v>44840</v>
      </c>
      <c r="B580" s="526" t="s">
        <v>64</v>
      </c>
      <c r="C580" s="526" t="s">
        <v>24</v>
      </c>
      <c r="D580" t="s">
        <v>62</v>
      </c>
      <c r="F580" s="2">
        <v>6</v>
      </c>
      <c r="G580" s="2">
        <f t="shared" si="10"/>
        <v>0</v>
      </c>
    </row>
    <row r="581" spans="1:12">
      <c r="A581" s="44">
        <v>44712</v>
      </c>
      <c r="B581" s="525" t="s">
        <v>14</v>
      </c>
      <c r="C581" s="525" t="s">
        <v>25</v>
      </c>
      <c r="D581" t="s">
        <v>36</v>
      </c>
      <c r="E581" s="2">
        <v>30</v>
      </c>
      <c r="G581" s="2">
        <f t="shared" si="10"/>
        <v>30</v>
      </c>
    </row>
    <row r="582" spans="1:12">
      <c r="B582" s="526"/>
      <c r="C582" s="526"/>
      <c r="D582" t="s">
        <v>37</v>
      </c>
      <c r="E582" s="2">
        <v>30</v>
      </c>
      <c r="G582" s="2">
        <f t="shared" si="10"/>
        <v>60</v>
      </c>
    </row>
    <row r="583" spans="1:12">
      <c r="B583" s="526"/>
      <c r="C583" s="526"/>
      <c r="D583" t="s">
        <v>16</v>
      </c>
      <c r="E583" s="2">
        <v>12.4</v>
      </c>
      <c r="G583" s="2">
        <f t="shared" si="10"/>
        <v>72.400000000000006</v>
      </c>
    </row>
    <row r="584" spans="1:12">
      <c r="B584" s="526"/>
      <c r="C584" s="526"/>
      <c r="D584" t="s">
        <v>17</v>
      </c>
      <c r="E584" s="2">
        <v>9.1</v>
      </c>
      <c r="G584" s="2">
        <f t="shared" si="10"/>
        <v>81.5</v>
      </c>
    </row>
    <row r="585" spans="1:12">
      <c r="B585" s="526"/>
      <c r="C585" s="526"/>
      <c r="D585" t="s">
        <v>18</v>
      </c>
      <c r="E585" s="148">
        <v>60</v>
      </c>
      <c r="G585" s="2">
        <f t="shared" si="10"/>
        <v>141.5</v>
      </c>
    </row>
    <row r="586" spans="1:12">
      <c r="B586" s="526"/>
      <c r="C586" s="526"/>
      <c r="D586" t="s">
        <v>19</v>
      </c>
      <c r="E586" s="148">
        <v>5</v>
      </c>
      <c r="G586" s="2">
        <f t="shared" si="10"/>
        <v>146.5</v>
      </c>
    </row>
    <row r="587" spans="1:12">
      <c r="A587" s="7">
        <v>44781</v>
      </c>
      <c r="B587" s="526" t="s">
        <v>63</v>
      </c>
      <c r="C587" s="526" t="s">
        <v>25</v>
      </c>
      <c r="D587" t="s">
        <v>36</v>
      </c>
      <c r="E587" s="148"/>
      <c r="F587" s="2">
        <v>30</v>
      </c>
      <c r="G587" s="2">
        <f t="shared" si="10"/>
        <v>116.5</v>
      </c>
    </row>
    <row r="588" spans="1:12">
      <c r="A588" s="7">
        <v>44781</v>
      </c>
      <c r="B588" s="526" t="s">
        <v>63</v>
      </c>
      <c r="C588" s="526" t="s">
        <v>25</v>
      </c>
      <c r="D588" t="s">
        <v>37</v>
      </c>
      <c r="E588" s="148"/>
      <c r="F588" s="2">
        <v>30</v>
      </c>
      <c r="G588" s="2">
        <f t="shared" si="10"/>
        <v>86.5</v>
      </c>
    </row>
    <row r="589" spans="1:12">
      <c r="A589" s="7">
        <v>44781</v>
      </c>
      <c r="B589" s="526" t="s">
        <v>63</v>
      </c>
      <c r="C589" s="526" t="s">
        <v>25</v>
      </c>
      <c r="D589" t="s">
        <v>16</v>
      </c>
      <c r="E589" s="148"/>
      <c r="F589" s="2">
        <v>12.4</v>
      </c>
      <c r="G589" s="2">
        <f t="shared" si="10"/>
        <v>74.099999999999994</v>
      </c>
    </row>
    <row r="590" spans="1:12">
      <c r="A590" s="7">
        <v>44781</v>
      </c>
      <c r="B590" s="526" t="s">
        <v>63</v>
      </c>
      <c r="C590" s="526" t="s">
        <v>25</v>
      </c>
      <c r="D590" t="s">
        <v>17</v>
      </c>
      <c r="E590" s="148"/>
      <c r="F590" s="2">
        <v>9.1</v>
      </c>
      <c r="G590" s="2">
        <f t="shared" si="10"/>
        <v>65</v>
      </c>
      <c r="J590" s="525"/>
      <c r="L590" s="37"/>
    </row>
    <row r="591" spans="1:12">
      <c r="A591" s="7">
        <v>44781</v>
      </c>
      <c r="B591" s="526" t="s">
        <v>65</v>
      </c>
      <c r="C591" s="526" t="s">
        <v>25</v>
      </c>
      <c r="D591" t="s">
        <v>18</v>
      </c>
      <c r="E591" s="148"/>
      <c r="F591" s="148">
        <v>60</v>
      </c>
      <c r="G591" s="2">
        <f t="shared" si="10"/>
        <v>5</v>
      </c>
    </row>
    <row r="592" spans="1:12">
      <c r="A592" s="7">
        <v>44781</v>
      </c>
      <c r="B592" s="526" t="s">
        <v>65</v>
      </c>
      <c r="C592" s="526" t="s">
        <v>25</v>
      </c>
      <c r="D592" t="s">
        <v>19</v>
      </c>
      <c r="E592" s="148"/>
      <c r="F592" s="148">
        <v>5</v>
      </c>
      <c r="G592" s="2">
        <f t="shared" si="10"/>
        <v>0</v>
      </c>
    </row>
    <row r="593" spans="1:13">
      <c r="A593" s="44">
        <v>44742</v>
      </c>
      <c r="B593" s="525" t="s">
        <v>14</v>
      </c>
      <c r="C593" s="525" t="s">
        <v>26</v>
      </c>
      <c r="D593" t="s">
        <v>16</v>
      </c>
      <c r="E593" s="2">
        <v>12</v>
      </c>
      <c r="G593" s="2">
        <f t="shared" si="10"/>
        <v>12</v>
      </c>
      <c r="J593" s="525"/>
      <c r="L593" s="79"/>
    </row>
    <row r="594" spans="1:13">
      <c r="B594" s="526"/>
      <c r="C594" s="526"/>
      <c r="D594" t="s">
        <v>17</v>
      </c>
      <c r="E594" s="2">
        <v>6.9</v>
      </c>
      <c r="G594" s="2">
        <f t="shared" si="10"/>
        <v>18.899999999999999</v>
      </c>
      <c r="J594" s="525"/>
      <c r="L594" s="79"/>
      <c r="M594" s="79"/>
    </row>
    <row r="595" spans="1:13">
      <c r="B595" s="526"/>
      <c r="C595" s="526"/>
      <c r="D595" t="s">
        <v>18</v>
      </c>
      <c r="E595" s="148">
        <v>60</v>
      </c>
      <c r="G595" s="2">
        <f t="shared" si="10"/>
        <v>78.900000000000006</v>
      </c>
      <c r="J595" s="64"/>
      <c r="L595" s="79"/>
    </row>
    <row r="596" spans="1:13">
      <c r="B596" s="526"/>
      <c r="C596" s="526"/>
      <c r="D596" t="s">
        <v>19</v>
      </c>
      <c r="E596" s="148">
        <v>5</v>
      </c>
      <c r="G596" s="2">
        <f t="shared" si="10"/>
        <v>83.9</v>
      </c>
      <c r="J596" s="64"/>
      <c r="L596" s="79"/>
    </row>
    <row r="597" spans="1:13">
      <c r="A597" s="7">
        <v>44781</v>
      </c>
      <c r="B597" s="526" t="s">
        <v>65</v>
      </c>
      <c r="C597" s="526" t="s">
        <v>26</v>
      </c>
      <c r="D597" t="s">
        <v>16</v>
      </c>
      <c r="E597" s="148"/>
      <c r="F597" s="2">
        <v>12</v>
      </c>
      <c r="G597" s="2">
        <f t="shared" si="10"/>
        <v>71.900000000000006</v>
      </c>
      <c r="J597" s="525"/>
      <c r="L597" s="79"/>
    </row>
    <row r="598" spans="1:13">
      <c r="A598" s="7">
        <v>44781</v>
      </c>
      <c r="B598" s="526" t="s">
        <v>65</v>
      </c>
      <c r="C598" s="526" t="s">
        <v>26</v>
      </c>
      <c r="D598" t="s">
        <v>17</v>
      </c>
      <c r="E598" s="148"/>
      <c r="F598" s="2">
        <v>6.9</v>
      </c>
      <c r="G598" s="2">
        <f t="shared" si="10"/>
        <v>65</v>
      </c>
      <c r="L598" s="79"/>
      <c r="M598" s="79"/>
    </row>
    <row r="599" spans="1:13">
      <c r="A599" s="7">
        <v>44781</v>
      </c>
      <c r="B599" s="526" t="s">
        <v>65</v>
      </c>
      <c r="C599" s="526" t="s">
        <v>26</v>
      </c>
      <c r="D599" t="s">
        <v>18</v>
      </c>
      <c r="E599" s="148"/>
      <c r="F599" s="148">
        <v>60</v>
      </c>
      <c r="G599" s="2">
        <f t="shared" si="10"/>
        <v>5</v>
      </c>
      <c r="J599" s="525"/>
      <c r="L599" s="79"/>
    </row>
    <row r="600" spans="1:13">
      <c r="A600" s="7">
        <v>44781</v>
      </c>
      <c r="B600" s="526" t="s">
        <v>65</v>
      </c>
      <c r="C600" s="526" t="s">
        <v>26</v>
      </c>
      <c r="D600" t="s">
        <v>19</v>
      </c>
      <c r="E600" s="148"/>
      <c r="F600" s="148">
        <v>5</v>
      </c>
      <c r="G600" s="2">
        <f t="shared" si="10"/>
        <v>0</v>
      </c>
      <c r="J600" s="525"/>
      <c r="L600" s="79"/>
    </row>
    <row r="601" spans="1:13">
      <c r="A601" s="44">
        <v>44773</v>
      </c>
      <c r="B601" s="525" t="s">
        <v>14</v>
      </c>
      <c r="C601" s="525" t="s">
        <v>27</v>
      </c>
      <c r="D601" t="s">
        <v>16</v>
      </c>
      <c r="E601" s="2">
        <v>11.9</v>
      </c>
      <c r="G601" s="2">
        <f t="shared" si="10"/>
        <v>11.9</v>
      </c>
      <c r="M601" s="37"/>
    </row>
    <row r="602" spans="1:13">
      <c r="B602" s="526"/>
      <c r="C602" s="526"/>
      <c r="D602" t="s">
        <v>17</v>
      </c>
      <c r="E602" s="2">
        <v>9.6999999999999993</v>
      </c>
      <c r="G602" s="2">
        <f t="shared" si="10"/>
        <v>21.6</v>
      </c>
      <c r="M602" s="37"/>
    </row>
    <row r="603" spans="1:13">
      <c r="B603" s="526"/>
      <c r="C603" s="526"/>
      <c r="D603" t="s">
        <v>18</v>
      </c>
      <c r="E603" s="148">
        <v>60</v>
      </c>
      <c r="G603" s="2">
        <f t="shared" si="10"/>
        <v>81.599999999999994</v>
      </c>
      <c r="M603" s="2"/>
    </row>
    <row r="604" spans="1:13">
      <c r="B604" s="526"/>
      <c r="C604" s="526"/>
      <c r="D604" t="s">
        <v>19</v>
      </c>
      <c r="E604" s="148">
        <v>5</v>
      </c>
      <c r="G604" s="2">
        <f t="shared" si="10"/>
        <v>86.6</v>
      </c>
      <c r="L604" s="8"/>
    </row>
    <row r="605" spans="1:13">
      <c r="A605" s="7">
        <v>44781</v>
      </c>
      <c r="B605" s="526" t="s">
        <v>65</v>
      </c>
      <c r="C605" s="526" t="s">
        <v>27</v>
      </c>
      <c r="D605" t="s">
        <v>18</v>
      </c>
      <c r="E605" s="148"/>
      <c r="F605" s="148">
        <v>60</v>
      </c>
      <c r="G605" s="2">
        <f t="shared" si="10"/>
        <v>26.599999999999994</v>
      </c>
      <c r="M605" s="148"/>
    </row>
    <row r="606" spans="1:13">
      <c r="A606" s="7">
        <v>44781</v>
      </c>
      <c r="B606" s="526" t="s">
        <v>65</v>
      </c>
      <c r="C606" s="526" t="s">
        <v>27</v>
      </c>
      <c r="D606" t="s">
        <v>19</v>
      </c>
      <c r="E606" s="148"/>
      <c r="F606" s="148">
        <v>5</v>
      </c>
      <c r="G606" s="2">
        <f t="shared" ref="G606:G680" si="11">+G605+E606-F606</f>
        <v>21.599999999999994</v>
      </c>
      <c r="M606" s="8"/>
    </row>
    <row r="607" spans="1:13">
      <c r="A607" s="7">
        <v>44840</v>
      </c>
      <c r="B607" s="526" t="s">
        <v>64</v>
      </c>
      <c r="C607" s="526" t="s">
        <v>27</v>
      </c>
      <c r="D607" t="s">
        <v>17</v>
      </c>
      <c r="E607" s="148"/>
      <c r="F607" s="2">
        <v>9.6999999999999993</v>
      </c>
      <c r="G607" s="2">
        <f t="shared" si="11"/>
        <v>11.899999999999995</v>
      </c>
      <c r="M607" s="8"/>
    </row>
    <row r="608" spans="1:13">
      <c r="A608" s="7">
        <v>44848</v>
      </c>
      <c r="B608" s="526" t="s">
        <v>58</v>
      </c>
      <c r="C608" s="526" t="s">
        <v>27</v>
      </c>
      <c r="D608" t="s">
        <v>16</v>
      </c>
      <c r="E608" s="148"/>
      <c r="F608" s="2">
        <v>11.9</v>
      </c>
      <c r="G608" s="2">
        <f t="shared" si="11"/>
        <v>0</v>
      </c>
      <c r="M608" s="8"/>
    </row>
    <row r="609" spans="1:13">
      <c r="A609" s="44">
        <v>44804</v>
      </c>
      <c r="B609" s="525" t="s">
        <v>14</v>
      </c>
      <c r="C609" s="525" t="s">
        <v>28</v>
      </c>
      <c r="D609" t="s">
        <v>16</v>
      </c>
      <c r="E609" s="2">
        <v>12</v>
      </c>
      <c r="F609" s="148"/>
      <c r="G609" s="2">
        <f t="shared" si="11"/>
        <v>12</v>
      </c>
      <c r="M609" s="2"/>
    </row>
    <row r="610" spans="1:13">
      <c r="B610" s="526"/>
      <c r="C610" s="526"/>
      <c r="D610" t="s">
        <v>17</v>
      </c>
      <c r="E610" s="2">
        <v>7</v>
      </c>
      <c r="F610" s="148"/>
      <c r="G610" s="2">
        <f t="shared" si="11"/>
        <v>19</v>
      </c>
      <c r="M610" s="2"/>
    </row>
    <row r="611" spans="1:13">
      <c r="B611" s="526"/>
      <c r="C611" s="526"/>
      <c r="D611" t="s">
        <v>18</v>
      </c>
      <c r="E611" s="2">
        <v>60</v>
      </c>
      <c r="F611" s="148"/>
      <c r="G611" s="2">
        <f t="shared" si="11"/>
        <v>79</v>
      </c>
      <c r="J611" s="525"/>
    </row>
    <row r="612" spans="1:13">
      <c r="B612" s="526"/>
      <c r="C612" s="526"/>
      <c r="D612" t="s">
        <v>19</v>
      </c>
      <c r="E612" s="2">
        <v>5</v>
      </c>
      <c r="F612" s="148"/>
      <c r="G612" s="2">
        <f t="shared" si="11"/>
        <v>84</v>
      </c>
      <c r="M612" s="2"/>
    </row>
    <row r="613" spans="1:13">
      <c r="B613" s="526"/>
      <c r="C613" s="526"/>
      <c r="D613" t="s">
        <v>66</v>
      </c>
      <c r="E613" s="148">
        <v>10</v>
      </c>
      <c r="F613" s="148"/>
      <c r="G613" s="2">
        <f t="shared" si="11"/>
        <v>94</v>
      </c>
      <c r="M613" s="2"/>
    </row>
    <row r="614" spans="1:13">
      <c r="A614" s="7">
        <v>44840</v>
      </c>
      <c r="B614" s="526" t="s">
        <v>67</v>
      </c>
      <c r="C614" s="526" t="s">
        <v>28</v>
      </c>
      <c r="D614" t="s">
        <v>18</v>
      </c>
      <c r="E614" s="148"/>
      <c r="F614" s="2">
        <v>60</v>
      </c>
      <c r="G614" s="2">
        <f t="shared" si="11"/>
        <v>34</v>
      </c>
      <c r="M614" s="2"/>
    </row>
    <row r="615" spans="1:13">
      <c r="A615" s="7">
        <v>44840</v>
      </c>
      <c r="B615" s="526" t="s">
        <v>67</v>
      </c>
      <c r="C615" s="526" t="s">
        <v>28</v>
      </c>
      <c r="D615" t="s">
        <v>19</v>
      </c>
      <c r="E615" s="148"/>
      <c r="F615" s="2">
        <v>5</v>
      </c>
      <c r="G615" s="2">
        <f t="shared" si="11"/>
        <v>29</v>
      </c>
      <c r="M615" s="2"/>
    </row>
    <row r="616" spans="1:13">
      <c r="A616" s="7">
        <v>44840</v>
      </c>
      <c r="B616" s="526" t="s">
        <v>64</v>
      </c>
      <c r="C616" s="526" t="s">
        <v>28</v>
      </c>
      <c r="D616" t="s">
        <v>17</v>
      </c>
      <c r="E616" s="148"/>
      <c r="F616" s="2">
        <v>7</v>
      </c>
      <c r="G616" s="2">
        <f t="shared" si="11"/>
        <v>22</v>
      </c>
      <c r="M616" s="2"/>
    </row>
    <row r="617" spans="1:13">
      <c r="A617" s="7">
        <v>44840</v>
      </c>
      <c r="B617" s="526" t="s">
        <v>64</v>
      </c>
      <c r="C617" s="526" t="s">
        <v>28</v>
      </c>
      <c r="D617" t="s">
        <v>66</v>
      </c>
      <c r="E617" s="148"/>
      <c r="F617" s="148">
        <v>10</v>
      </c>
      <c r="G617" s="2">
        <f t="shared" si="11"/>
        <v>12</v>
      </c>
      <c r="J617" s="525"/>
      <c r="M617" s="148"/>
    </row>
    <row r="618" spans="1:13">
      <c r="A618" s="7">
        <v>44848</v>
      </c>
      <c r="B618" s="526" t="s">
        <v>58</v>
      </c>
      <c r="C618" s="526" t="s">
        <v>28</v>
      </c>
      <c r="D618" t="s">
        <v>16</v>
      </c>
      <c r="E618" s="148"/>
      <c r="F618" s="2">
        <v>12</v>
      </c>
      <c r="G618" s="2">
        <f t="shared" si="11"/>
        <v>0</v>
      </c>
      <c r="J618" s="526"/>
      <c r="M618" s="148"/>
    </row>
    <row r="619" spans="1:13">
      <c r="A619" s="44">
        <v>44804</v>
      </c>
      <c r="B619" s="525" t="s">
        <v>14</v>
      </c>
      <c r="C619" s="525" t="s">
        <v>53</v>
      </c>
      <c r="D619" t="s">
        <v>16</v>
      </c>
      <c r="E619" s="148">
        <v>10.6</v>
      </c>
      <c r="F619" s="148"/>
      <c r="G619" s="2">
        <f t="shared" si="11"/>
        <v>10.6</v>
      </c>
      <c r="J619" s="525"/>
      <c r="L619" s="148"/>
    </row>
    <row r="620" spans="1:13">
      <c r="B620" s="526"/>
      <c r="C620" s="526"/>
      <c r="D620" t="s">
        <v>17</v>
      </c>
      <c r="E620" s="148">
        <v>8.1999999999999993</v>
      </c>
      <c r="F620" s="148"/>
      <c r="G620" s="2">
        <f t="shared" si="11"/>
        <v>18.799999999999997</v>
      </c>
      <c r="J620" s="526"/>
      <c r="L620" s="148"/>
    </row>
    <row r="621" spans="1:13">
      <c r="B621" s="526"/>
      <c r="C621" s="526"/>
      <c r="D621" t="s">
        <v>18</v>
      </c>
      <c r="E621" s="148">
        <v>60</v>
      </c>
      <c r="F621" s="148"/>
      <c r="G621" s="2">
        <f t="shared" si="11"/>
        <v>78.8</v>
      </c>
      <c r="J621" s="526"/>
      <c r="M621" s="148"/>
    </row>
    <row r="622" spans="1:13">
      <c r="B622" s="526"/>
      <c r="C622" s="526"/>
      <c r="D622" t="s">
        <v>19</v>
      </c>
      <c r="E622" s="148">
        <v>5</v>
      </c>
      <c r="F622" s="148"/>
      <c r="G622" s="2">
        <f t="shared" si="11"/>
        <v>83.8</v>
      </c>
      <c r="J622" s="526"/>
      <c r="M622" s="148"/>
    </row>
    <row r="623" spans="1:13">
      <c r="A623" s="7">
        <v>44840</v>
      </c>
      <c r="B623" s="526" t="s">
        <v>67</v>
      </c>
      <c r="C623" s="526" t="s">
        <v>53</v>
      </c>
      <c r="D623" t="s">
        <v>18</v>
      </c>
      <c r="E623" s="148"/>
      <c r="F623" s="148">
        <v>60</v>
      </c>
      <c r="G623" s="2">
        <f t="shared" si="11"/>
        <v>23.799999999999997</v>
      </c>
    </row>
    <row r="624" spans="1:13">
      <c r="A624" s="7">
        <v>44840</v>
      </c>
      <c r="B624" s="526" t="s">
        <v>67</v>
      </c>
      <c r="C624" s="526" t="s">
        <v>53</v>
      </c>
      <c r="D624" t="s">
        <v>19</v>
      </c>
      <c r="E624" s="148"/>
      <c r="F624" s="148">
        <v>5</v>
      </c>
      <c r="G624" s="2">
        <f t="shared" si="11"/>
        <v>18.799999999999997</v>
      </c>
      <c r="L624" s="8"/>
      <c r="M624" s="8"/>
    </row>
    <row r="625" spans="1:13">
      <c r="A625" s="7">
        <v>44907</v>
      </c>
      <c r="B625" s="526" t="s">
        <v>68</v>
      </c>
      <c r="C625" s="526" t="s">
        <v>53</v>
      </c>
      <c r="D625" t="s">
        <v>16</v>
      </c>
      <c r="E625" s="148"/>
      <c r="F625" s="148">
        <v>10.6</v>
      </c>
      <c r="G625" s="2">
        <f t="shared" si="11"/>
        <v>8.1999999999999975</v>
      </c>
      <c r="L625" s="8"/>
      <c r="M625" s="8"/>
    </row>
    <row r="626" spans="1:13">
      <c r="A626" s="7">
        <v>44907</v>
      </c>
      <c r="B626" s="526" t="s">
        <v>68</v>
      </c>
      <c r="C626" s="526" t="s">
        <v>53</v>
      </c>
      <c r="D626" t="s">
        <v>17</v>
      </c>
      <c r="E626" s="148"/>
      <c r="F626" s="148">
        <v>8.1999999999999993</v>
      </c>
      <c r="G626" s="2">
        <f t="shared" si="11"/>
        <v>0</v>
      </c>
      <c r="L626" s="8"/>
      <c r="M626" s="8"/>
    </row>
    <row r="627" spans="1:13">
      <c r="A627" s="44">
        <v>44865</v>
      </c>
      <c r="B627" s="525" t="s">
        <v>14</v>
      </c>
      <c r="C627" s="525" t="s">
        <v>30</v>
      </c>
      <c r="D627" t="s">
        <v>16</v>
      </c>
      <c r="E627" s="148">
        <v>39.200000000000003</v>
      </c>
      <c r="F627" s="148"/>
      <c r="G627" s="2">
        <f t="shared" si="11"/>
        <v>39.200000000000003</v>
      </c>
    </row>
    <row r="628" spans="1:13">
      <c r="B628" s="526"/>
      <c r="C628" s="526"/>
      <c r="D628" t="s">
        <v>17</v>
      </c>
      <c r="E628" s="148">
        <v>4.9000000000000004</v>
      </c>
      <c r="F628" s="148"/>
      <c r="G628" s="2">
        <f t="shared" si="11"/>
        <v>44.1</v>
      </c>
    </row>
    <row r="629" spans="1:13">
      <c r="B629" s="526"/>
      <c r="C629" s="526"/>
      <c r="D629" t="s">
        <v>18</v>
      </c>
      <c r="E629" s="148">
        <v>60</v>
      </c>
      <c r="F629" s="148"/>
      <c r="G629" s="2">
        <f t="shared" si="11"/>
        <v>104.1</v>
      </c>
    </row>
    <row r="630" spans="1:13">
      <c r="B630" s="526"/>
      <c r="C630" s="526"/>
      <c r="D630" t="s">
        <v>19</v>
      </c>
      <c r="E630" s="148">
        <v>5</v>
      </c>
      <c r="F630" s="148"/>
      <c r="G630" s="2">
        <f t="shared" si="11"/>
        <v>109.1</v>
      </c>
    </row>
    <row r="631" spans="1:13">
      <c r="A631" s="7">
        <v>44894</v>
      </c>
      <c r="B631" s="526" t="s">
        <v>69</v>
      </c>
      <c r="C631" s="526" t="s">
        <v>30</v>
      </c>
      <c r="D631" t="s">
        <v>16</v>
      </c>
      <c r="E631" s="148"/>
      <c r="F631" s="148">
        <v>39.200000000000003</v>
      </c>
      <c r="G631" s="2">
        <f t="shared" si="11"/>
        <v>69.899999999999991</v>
      </c>
    </row>
    <row r="632" spans="1:13">
      <c r="A632" s="7">
        <v>44894</v>
      </c>
      <c r="B632" s="526" t="s">
        <v>69</v>
      </c>
      <c r="C632" s="526" t="s">
        <v>30</v>
      </c>
      <c r="D632" t="s">
        <v>17</v>
      </c>
      <c r="E632" s="148"/>
      <c r="F632" s="148">
        <v>4.9000000000000004</v>
      </c>
      <c r="G632" s="2">
        <f t="shared" si="11"/>
        <v>64.999999999999986</v>
      </c>
    </row>
    <row r="633" spans="1:13">
      <c r="A633" s="7">
        <v>44907</v>
      </c>
      <c r="B633" s="526" t="s">
        <v>68</v>
      </c>
      <c r="C633" s="526" t="s">
        <v>30</v>
      </c>
      <c r="D633" t="s">
        <v>18</v>
      </c>
      <c r="E633" s="148"/>
      <c r="F633" s="148">
        <v>60</v>
      </c>
      <c r="G633" s="2">
        <f t="shared" si="11"/>
        <v>4.9999999999999858</v>
      </c>
    </row>
    <row r="634" spans="1:13">
      <c r="A634" s="7">
        <v>44907</v>
      </c>
      <c r="B634" s="526" t="s">
        <v>68</v>
      </c>
      <c r="C634" s="526" t="s">
        <v>30</v>
      </c>
      <c r="D634" t="s">
        <v>19</v>
      </c>
      <c r="E634" s="148"/>
      <c r="F634" s="148">
        <v>5</v>
      </c>
      <c r="G634" s="2">
        <f t="shared" si="11"/>
        <v>-1.4210854715202004E-14</v>
      </c>
    </row>
    <row r="635" spans="1:13">
      <c r="A635" s="88">
        <v>44895</v>
      </c>
      <c r="B635" s="525" t="s">
        <v>14</v>
      </c>
      <c r="C635" s="525" t="s">
        <v>33</v>
      </c>
      <c r="D635" t="s">
        <v>16</v>
      </c>
      <c r="E635" s="2">
        <v>75.7</v>
      </c>
      <c r="F635" s="148"/>
      <c r="G635" s="2">
        <f t="shared" si="11"/>
        <v>75.699999999999989</v>
      </c>
    </row>
    <row r="636" spans="1:13">
      <c r="A636" s="86"/>
      <c r="B636" s="526"/>
      <c r="C636" s="526"/>
      <c r="D636" t="s">
        <v>17</v>
      </c>
      <c r="E636" s="2">
        <v>6.3</v>
      </c>
      <c r="F636" s="148"/>
      <c r="G636" s="2">
        <f t="shared" si="11"/>
        <v>81.999999999999986</v>
      </c>
    </row>
    <row r="637" spans="1:13">
      <c r="A637" s="86"/>
      <c r="B637" s="526"/>
      <c r="C637" s="526"/>
      <c r="D637" t="s">
        <v>18</v>
      </c>
      <c r="E637" s="2">
        <v>60</v>
      </c>
      <c r="F637" s="148"/>
      <c r="G637" s="2">
        <f t="shared" si="11"/>
        <v>142</v>
      </c>
    </row>
    <row r="638" spans="1:13">
      <c r="A638" s="86"/>
      <c r="B638" s="526"/>
      <c r="C638" s="526"/>
      <c r="D638" t="s">
        <v>19</v>
      </c>
      <c r="E638" s="2">
        <v>5</v>
      </c>
      <c r="G638" s="2">
        <f t="shared" si="11"/>
        <v>147</v>
      </c>
    </row>
    <row r="639" spans="1:13">
      <c r="A639" s="86">
        <v>44931</v>
      </c>
      <c r="B639" s="526" t="s">
        <v>70</v>
      </c>
      <c r="C639" s="526" t="s">
        <v>33</v>
      </c>
      <c r="D639" t="s">
        <v>16</v>
      </c>
      <c r="F639" s="2">
        <v>75.7</v>
      </c>
      <c r="G639" s="2">
        <f t="shared" si="11"/>
        <v>71.3</v>
      </c>
    </row>
    <row r="640" spans="1:13">
      <c r="A640" s="86">
        <v>44931</v>
      </c>
      <c r="B640" s="526" t="s">
        <v>70</v>
      </c>
      <c r="C640" s="526" t="s">
        <v>33</v>
      </c>
      <c r="D640" t="s">
        <v>17</v>
      </c>
      <c r="F640" s="2">
        <v>6.3</v>
      </c>
      <c r="G640" s="2">
        <f t="shared" si="11"/>
        <v>65</v>
      </c>
    </row>
    <row r="641" spans="1:11">
      <c r="A641" s="86">
        <v>44932</v>
      </c>
      <c r="B641" s="526" t="s">
        <v>71</v>
      </c>
      <c r="C641" s="526" t="s">
        <v>33</v>
      </c>
      <c r="D641" t="s">
        <v>18</v>
      </c>
      <c r="F641" s="2">
        <v>60</v>
      </c>
      <c r="G641" s="2">
        <f t="shared" si="11"/>
        <v>5</v>
      </c>
    </row>
    <row r="642" spans="1:11">
      <c r="A642" s="86">
        <v>44932</v>
      </c>
      <c r="B642" s="526" t="s">
        <v>71</v>
      </c>
      <c r="C642" s="526" t="s">
        <v>33</v>
      </c>
      <c r="D642" t="s">
        <v>19</v>
      </c>
      <c r="F642" s="2">
        <v>5</v>
      </c>
      <c r="G642" s="2">
        <f t="shared" si="11"/>
        <v>0</v>
      </c>
    </row>
    <row r="643" spans="1:11">
      <c r="A643" s="44">
        <v>44926</v>
      </c>
      <c r="B643" s="525" t="s">
        <v>14</v>
      </c>
      <c r="C643" s="525" t="s">
        <v>34</v>
      </c>
      <c r="D643" t="s">
        <v>16</v>
      </c>
      <c r="E643" s="2">
        <v>87.9</v>
      </c>
      <c r="G643" s="2">
        <f t="shared" si="11"/>
        <v>87.9</v>
      </c>
    </row>
    <row r="644" spans="1:11">
      <c r="B644" s="526"/>
      <c r="C644" s="526"/>
      <c r="D644" t="s">
        <v>17</v>
      </c>
      <c r="E644" s="2">
        <v>5.7</v>
      </c>
      <c r="G644" s="2">
        <f t="shared" si="11"/>
        <v>93.600000000000009</v>
      </c>
    </row>
    <row r="645" spans="1:11">
      <c r="B645" s="526"/>
      <c r="C645" s="526"/>
      <c r="D645" t="s">
        <v>18</v>
      </c>
      <c r="E645" s="2">
        <v>60</v>
      </c>
      <c r="G645" s="2">
        <f t="shared" si="11"/>
        <v>153.60000000000002</v>
      </c>
    </row>
    <row r="646" spans="1:11">
      <c r="B646" s="526"/>
      <c r="C646" s="526"/>
      <c r="D646" t="s">
        <v>19</v>
      </c>
      <c r="E646" s="2">
        <v>5</v>
      </c>
      <c r="G646" s="2">
        <f t="shared" si="11"/>
        <v>158.60000000000002</v>
      </c>
    </row>
    <row r="647" spans="1:11">
      <c r="A647" s="86">
        <v>44932</v>
      </c>
      <c r="B647" s="526" t="s">
        <v>71</v>
      </c>
      <c r="C647" s="526" t="s">
        <v>34</v>
      </c>
      <c r="D647" t="s">
        <v>18</v>
      </c>
      <c r="E647" s="148"/>
      <c r="F647" s="2">
        <v>60</v>
      </c>
      <c r="G647" s="2">
        <f t="shared" si="11"/>
        <v>98.600000000000023</v>
      </c>
    </row>
    <row r="648" spans="1:11">
      <c r="A648" s="86">
        <v>44932</v>
      </c>
      <c r="B648" s="526" t="s">
        <v>71</v>
      </c>
      <c r="C648" s="526" t="s">
        <v>34</v>
      </c>
      <c r="D648" t="s">
        <v>19</v>
      </c>
      <c r="F648" s="2">
        <v>5</v>
      </c>
      <c r="G648" s="2">
        <f t="shared" si="11"/>
        <v>93.600000000000023</v>
      </c>
    </row>
    <row r="649" spans="1:11">
      <c r="A649" s="7">
        <v>44957</v>
      </c>
      <c r="B649" s="526" t="s">
        <v>72</v>
      </c>
      <c r="C649" s="526" t="s">
        <v>34</v>
      </c>
      <c r="D649" t="s">
        <v>16</v>
      </c>
      <c r="F649" s="2">
        <v>87.9</v>
      </c>
      <c r="G649" s="2">
        <f t="shared" si="11"/>
        <v>5.7000000000000171</v>
      </c>
    </row>
    <row r="650" spans="1:11">
      <c r="A650" s="7">
        <v>44957</v>
      </c>
      <c r="B650" s="526" t="s">
        <v>72</v>
      </c>
      <c r="C650" s="526" t="s">
        <v>34</v>
      </c>
      <c r="D650" t="s">
        <v>17</v>
      </c>
      <c r="F650" s="2">
        <v>5.7</v>
      </c>
      <c r="G650" s="2">
        <f t="shared" si="11"/>
        <v>1.6875389974302379E-14</v>
      </c>
    </row>
    <row r="651" spans="1:11">
      <c r="A651" s="44">
        <v>44957</v>
      </c>
      <c r="B651" s="525" t="s">
        <v>14</v>
      </c>
      <c r="C651" s="525" t="s">
        <v>15</v>
      </c>
      <c r="D651" t="s">
        <v>16</v>
      </c>
      <c r="E651" s="2">
        <v>79.599999999999994</v>
      </c>
      <c r="G651" s="2">
        <f t="shared" si="11"/>
        <v>79.600000000000009</v>
      </c>
    </row>
    <row r="652" spans="1:11">
      <c r="B652" s="526"/>
      <c r="C652" s="526"/>
      <c r="D652" t="s">
        <v>17</v>
      </c>
      <c r="E652" s="2">
        <v>4.8</v>
      </c>
      <c r="G652" s="2">
        <f t="shared" si="11"/>
        <v>84.4</v>
      </c>
    </row>
    <row r="653" spans="1:11">
      <c r="B653" s="526"/>
      <c r="C653" s="526"/>
      <c r="D653" t="s">
        <v>18</v>
      </c>
      <c r="E653" s="2">
        <v>60</v>
      </c>
      <c r="G653" s="2">
        <f t="shared" si="11"/>
        <v>144.4</v>
      </c>
      <c r="I653" s="525" t="s">
        <v>15</v>
      </c>
      <c r="J653" t="s">
        <v>18</v>
      </c>
      <c r="K653" s="2">
        <v>60</v>
      </c>
    </row>
    <row r="654" spans="1:11">
      <c r="B654" s="526"/>
      <c r="C654" s="526"/>
      <c r="D654" t="s">
        <v>19</v>
      </c>
      <c r="E654" s="2">
        <v>5</v>
      </c>
      <c r="G654" s="2">
        <f t="shared" si="11"/>
        <v>149.4</v>
      </c>
      <c r="J654" t="s">
        <v>19</v>
      </c>
      <c r="K654" s="2">
        <v>5</v>
      </c>
    </row>
    <row r="655" spans="1:11">
      <c r="A655" s="7">
        <v>44991</v>
      </c>
      <c r="B655" s="526">
        <v>26401</v>
      </c>
      <c r="C655" s="526" t="s">
        <v>15</v>
      </c>
      <c r="D655" t="s">
        <v>16</v>
      </c>
      <c r="F655" s="2">
        <v>79.599999999999994</v>
      </c>
      <c r="G655" s="2">
        <f t="shared" si="11"/>
        <v>69.800000000000011</v>
      </c>
      <c r="I655" s="525" t="s">
        <v>20</v>
      </c>
      <c r="J655" t="s">
        <v>18</v>
      </c>
      <c r="K655" s="2">
        <v>56</v>
      </c>
    </row>
    <row r="656" spans="1:11">
      <c r="A656" s="7">
        <v>44991</v>
      </c>
      <c r="B656" s="526">
        <v>26401</v>
      </c>
      <c r="C656" s="526" t="s">
        <v>15</v>
      </c>
      <c r="D656" t="s">
        <v>17</v>
      </c>
      <c r="F656" s="2">
        <v>4.8</v>
      </c>
      <c r="G656" s="2">
        <f t="shared" si="11"/>
        <v>65.000000000000014</v>
      </c>
      <c r="J656" t="s">
        <v>19</v>
      </c>
      <c r="K656" s="2">
        <v>5</v>
      </c>
    </row>
    <row r="657" spans="1:11">
      <c r="A657" s="7">
        <v>45027</v>
      </c>
      <c r="B657" s="526" t="s">
        <v>73</v>
      </c>
      <c r="C657" s="526" t="s">
        <v>15</v>
      </c>
      <c r="D657" t="s">
        <v>18</v>
      </c>
      <c r="F657" s="2">
        <v>60</v>
      </c>
      <c r="G657" s="2">
        <f t="shared" si="11"/>
        <v>5.0000000000000142</v>
      </c>
      <c r="K657" s="2"/>
    </row>
    <row r="658" spans="1:11">
      <c r="A658" s="7">
        <v>45027</v>
      </c>
      <c r="B658" s="526" t="s">
        <v>73</v>
      </c>
      <c r="C658" s="526" t="s">
        <v>15</v>
      </c>
      <c r="D658" t="s">
        <v>19</v>
      </c>
      <c r="F658" s="2">
        <v>5</v>
      </c>
      <c r="G658" s="2">
        <f t="shared" si="11"/>
        <v>1.4210854715202004E-14</v>
      </c>
      <c r="K658" s="2"/>
    </row>
    <row r="659" spans="1:11">
      <c r="A659" s="44">
        <v>44985</v>
      </c>
      <c r="B659" s="525" t="s">
        <v>14</v>
      </c>
      <c r="C659" s="525" t="s">
        <v>20</v>
      </c>
      <c r="D659" t="s">
        <v>16</v>
      </c>
      <c r="E659" s="2">
        <v>86.8</v>
      </c>
      <c r="G659" s="2">
        <f t="shared" si="11"/>
        <v>86.800000000000011</v>
      </c>
      <c r="I659" s="525" t="s">
        <v>23</v>
      </c>
      <c r="J659" t="s">
        <v>18</v>
      </c>
      <c r="K659" s="2">
        <v>60</v>
      </c>
    </row>
    <row r="660" spans="1:11">
      <c r="B660" s="526"/>
      <c r="C660" s="526"/>
      <c r="D660" t="s">
        <v>17</v>
      </c>
      <c r="E660" s="2">
        <v>1.2</v>
      </c>
      <c r="G660" s="2">
        <f t="shared" si="11"/>
        <v>88.000000000000014</v>
      </c>
      <c r="J660" t="s">
        <v>19</v>
      </c>
      <c r="K660" s="2">
        <v>5</v>
      </c>
    </row>
    <row r="661" spans="1:11">
      <c r="B661" s="526"/>
      <c r="C661" s="526"/>
      <c r="D661" t="s">
        <v>18</v>
      </c>
      <c r="E661" s="2">
        <v>56</v>
      </c>
      <c r="G661" s="2">
        <f t="shared" si="11"/>
        <v>144</v>
      </c>
      <c r="I661" s="525" t="s">
        <v>24</v>
      </c>
      <c r="J661" t="s">
        <v>18</v>
      </c>
      <c r="K661" s="2">
        <v>60</v>
      </c>
    </row>
    <row r="662" spans="1:11">
      <c r="B662" s="526"/>
      <c r="C662" s="526"/>
      <c r="D662" t="s">
        <v>19</v>
      </c>
      <c r="E662" s="2">
        <v>5</v>
      </c>
      <c r="G662" s="2">
        <f t="shared" si="11"/>
        <v>149</v>
      </c>
      <c r="J662" t="s">
        <v>19</v>
      </c>
      <c r="K662" s="2">
        <v>5</v>
      </c>
    </row>
    <row r="663" spans="1:11">
      <c r="A663" s="7">
        <v>45010</v>
      </c>
      <c r="B663" s="526">
        <v>26704</v>
      </c>
      <c r="C663" s="526" t="s">
        <v>20</v>
      </c>
      <c r="D663" t="s">
        <v>16</v>
      </c>
      <c r="F663" s="2">
        <v>86.8</v>
      </c>
      <c r="G663" s="2">
        <f t="shared" si="11"/>
        <v>62.2</v>
      </c>
    </row>
    <row r="664" spans="1:11">
      <c r="A664" s="7">
        <v>45010</v>
      </c>
      <c r="B664" s="526">
        <v>26704</v>
      </c>
      <c r="C664" s="526" t="s">
        <v>20</v>
      </c>
      <c r="D664" t="s">
        <v>17</v>
      </c>
      <c r="F664" s="2">
        <v>1.2</v>
      </c>
      <c r="G664" s="2">
        <f t="shared" si="11"/>
        <v>61</v>
      </c>
      <c r="K664" s="8">
        <f>SUM(K653:K663)</f>
        <v>256</v>
      </c>
    </row>
    <row r="665" spans="1:11">
      <c r="A665" s="7">
        <v>45027</v>
      </c>
      <c r="B665" s="526" t="s">
        <v>73</v>
      </c>
      <c r="C665" s="526" t="s">
        <v>20</v>
      </c>
      <c r="D665" t="s">
        <v>18</v>
      </c>
      <c r="F665" s="2">
        <v>56</v>
      </c>
      <c r="G665" s="2">
        <f t="shared" si="11"/>
        <v>5</v>
      </c>
      <c r="K665" s="8"/>
    </row>
    <row r="666" spans="1:11">
      <c r="A666" s="7">
        <v>45027</v>
      </c>
      <c r="B666" s="526" t="s">
        <v>73</v>
      </c>
      <c r="C666" s="526" t="s">
        <v>20</v>
      </c>
      <c r="D666" t="s">
        <v>19</v>
      </c>
      <c r="F666" s="2">
        <v>5</v>
      </c>
      <c r="G666" s="2">
        <f t="shared" si="11"/>
        <v>0</v>
      </c>
      <c r="K666" s="8"/>
    </row>
    <row r="667" spans="1:11">
      <c r="A667" s="44">
        <v>45016</v>
      </c>
      <c r="B667" s="525" t="s">
        <v>14</v>
      </c>
      <c r="C667" s="525" t="s">
        <v>23</v>
      </c>
      <c r="D667" t="s">
        <v>16</v>
      </c>
      <c r="E667" s="2">
        <v>86</v>
      </c>
      <c r="G667" s="2">
        <f t="shared" si="11"/>
        <v>86</v>
      </c>
    </row>
    <row r="668" spans="1:11">
      <c r="B668" s="526"/>
      <c r="C668" s="526"/>
      <c r="D668" t="s">
        <v>17</v>
      </c>
      <c r="E668" s="2">
        <v>1.3</v>
      </c>
      <c r="G668" s="2">
        <f t="shared" si="11"/>
        <v>87.3</v>
      </c>
    </row>
    <row r="669" spans="1:11">
      <c r="B669" s="526"/>
      <c r="C669" s="526"/>
      <c r="D669" t="s">
        <v>18</v>
      </c>
      <c r="E669" s="2">
        <v>60</v>
      </c>
      <c r="G669" s="2">
        <f t="shared" si="11"/>
        <v>147.30000000000001</v>
      </c>
    </row>
    <row r="670" spans="1:11">
      <c r="B670" s="526"/>
      <c r="C670" s="526"/>
      <c r="D670" t="s">
        <v>19</v>
      </c>
      <c r="E670" s="2">
        <v>5</v>
      </c>
      <c r="G670" s="2">
        <f t="shared" si="11"/>
        <v>152.30000000000001</v>
      </c>
    </row>
    <row r="671" spans="1:11">
      <c r="B671" s="526"/>
      <c r="C671" s="526"/>
      <c r="D671" t="s">
        <v>74</v>
      </c>
      <c r="E671" s="240">
        <v>102.5</v>
      </c>
      <c r="G671" s="2">
        <f t="shared" si="11"/>
        <v>254.8</v>
      </c>
    </row>
    <row r="672" spans="1:11">
      <c r="B672" s="526"/>
      <c r="C672" s="526"/>
      <c r="D672" t="s">
        <v>75</v>
      </c>
      <c r="E672" s="240">
        <v>102.5</v>
      </c>
      <c r="G672" s="2">
        <f t="shared" si="11"/>
        <v>357.3</v>
      </c>
    </row>
    <row r="673" spans="1:12">
      <c r="A673" s="7">
        <v>45027</v>
      </c>
      <c r="B673" s="526" t="s">
        <v>73</v>
      </c>
      <c r="C673" s="526" t="s">
        <v>23</v>
      </c>
      <c r="D673" t="s">
        <v>18</v>
      </c>
      <c r="F673" s="2">
        <v>60</v>
      </c>
      <c r="G673" s="2">
        <f t="shared" si="11"/>
        <v>297.3</v>
      </c>
      <c r="I673" s="525"/>
      <c r="L673" s="2"/>
    </row>
    <row r="674" spans="1:12">
      <c r="A674" s="7">
        <v>45027</v>
      </c>
      <c r="B674" s="526" t="s">
        <v>73</v>
      </c>
      <c r="C674" s="526" t="s">
        <v>23</v>
      </c>
      <c r="D674" t="s">
        <v>19</v>
      </c>
      <c r="F674" s="2">
        <v>5</v>
      </c>
      <c r="G674" s="2">
        <f t="shared" si="11"/>
        <v>292.3</v>
      </c>
      <c r="I674" s="526"/>
      <c r="L674" s="2"/>
    </row>
    <row r="675" spans="1:12">
      <c r="A675" s="7">
        <v>45111</v>
      </c>
      <c r="B675" s="526">
        <v>27169</v>
      </c>
      <c r="C675" s="526" t="s">
        <v>23</v>
      </c>
      <c r="D675" t="s">
        <v>74</v>
      </c>
      <c r="F675" s="240">
        <v>102.5</v>
      </c>
      <c r="G675" s="2">
        <f t="shared" si="11"/>
        <v>189.8</v>
      </c>
      <c r="I675" s="526"/>
      <c r="L675" s="2"/>
    </row>
    <row r="676" spans="1:12">
      <c r="A676" s="7">
        <v>45111</v>
      </c>
      <c r="B676" s="526">
        <v>27169</v>
      </c>
      <c r="C676" s="526" t="s">
        <v>23</v>
      </c>
      <c r="D676" t="s">
        <v>75</v>
      </c>
      <c r="F676" s="240">
        <v>102.5</v>
      </c>
      <c r="G676" s="2">
        <f t="shared" si="11"/>
        <v>87.300000000000011</v>
      </c>
      <c r="I676" s="526"/>
      <c r="L676" s="2"/>
    </row>
    <row r="677" spans="1:12">
      <c r="A677" s="7">
        <v>45111</v>
      </c>
      <c r="B677" s="526">
        <v>27175</v>
      </c>
      <c r="C677" s="526" t="s">
        <v>23</v>
      </c>
      <c r="D677" t="s">
        <v>16</v>
      </c>
      <c r="F677" s="2">
        <v>86</v>
      </c>
      <c r="G677" s="2">
        <f t="shared" si="11"/>
        <v>1.3000000000000114</v>
      </c>
      <c r="I677" s="526"/>
      <c r="L677" s="2"/>
    </row>
    <row r="678" spans="1:12">
      <c r="A678" s="7">
        <v>45111</v>
      </c>
      <c r="B678" s="526">
        <v>27175</v>
      </c>
      <c r="C678" s="526" t="s">
        <v>23</v>
      </c>
      <c r="D678" t="s">
        <v>17</v>
      </c>
      <c r="F678" s="2">
        <v>1.3</v>
      </c>
      <c r="G678" s="2">
        <f t="shared" si="11"/>
        <v>1.1324274851176597E-14</v>
      </c>
      <c r="I678" s="526"/>
      <c r="L678" s="2"/>
    </row>
    <row r="679" spans="1:12">
      <c r="A679" s="44">
        <v>45046</v>
      </c>
      <c r="B679" s="525" t="s">
        <v>14</v>
      </c>
      <c r="C679" s="525" t="s">
        <v>24</v>
      </c>
      <c r="D679" t="s">
        <v>16</v>
      </c>
      <c r="E679" s="2">
        <v>90</v>
      </c>
      <c r="G679" s="2">
        <f t="shared" si="11"/>
        <v>90.000000000000014</v>
      </c>
      <c r="K679" s="240"/>
    </row>
    <row r="680" spans="1:12">
      <c r="B680" s="526"/>
      <c r="C680" s="526"/>
      <c r="D680" t="s">
        <v>17</v>
      </c>
      <c r="E680" s="2">
        <v>1.5</v>
      </c>
      <c r="G680" s="2">
        <f t="shared" si="11"/>
        <v>91.500000000000014</v>
      </c>
      <c r="K680" s="240"/>
    </row>
    <row r="681" spans="1:12">
      <c r="B681" s="526"/>
      <c r="C681" s="526"/>
      <c r="D681" t="s">
        <v>18</v>
      </c>
      <c r="E681" s="2">
        <v>60</v>
      </c>
      <c r="G681" s="2">
        <f t="shared" ref="G681:G739" si="12">+G680+E681-F681</f>
        <v>151.5</v>
      </c>
      <c r="I681" s="525"/>
      <c r="L681" s="240"/>
    </row>
    <row r="682" spans="1:12">
      <c r="B682" s="526"/>
      <c r="C682" s="526"/>
      <c r="D682" t="s">
        <v>19</v>
      </c>
      <c r="E682" s="2">
        <v>5</v>
      </c>
      <c r="G682" s="2">
        <f t="shared" si="12"/>
        <v>156.5</v>
      </c>
      <c r="I682" s="526"/>
      <c r="L682" s="240"/>
    </row>
    <row r="683" spans="1:12">
      <c r="A683" s="7">
        <v>45027</v>
      </c>
      <c r="B683" s="526" t="s">
        <v>73</v>
      </c>
      <c r="C683" s="526" t="s">
        <v>24</v>
      </c>
      <c r="D683" t="s">
        <v>18</v>
      </c>
      <c r="F683" s="2">
        <v>60</v>
      </c>
      <c r="G683" s="2">
        <f t="shared" si="12"/>
        <v>96.5</v>
      </c>
      <c r="I683" s="526"/>
      <c r="K683" s="240"/>
    </row>
    <row r="684" spans="1:12">
      <c r="A684" s="7">
        <v>45027</v>
      </c>
      <c r="B684" s="526" t="s">
        <v>73</v>
      </c>
      <c r="C684" s="526" t="s">
        <v>24</v>
      </c>
      <c r="D684" t="s">
        <v>19</v>
      </c>
      <c r="F684" s="2">
        <v>5</v>
      </c>
      <c r="G684" s="2">
        <f t="shared" si="12"/>
        <v>91.5</v>
      </c>
      <c r="I684" s="526"/>
      <c r="K684" s="240"/>
    </row>
    <row r="685" spans="1:12">
      <c r="A685" s="7">
        <v>45089</v>
      </c>
      <c r="B685" s="526">
        <v>26942</v>
      </c>
      <c r="C685" s="526" t="s">
        <v>24</v>
      </c>
      <c r="D685" t="s">
        <v>16</v>
      </c>
      <c r="F685" s="2">
        <v>90</v>
      </c>
      <c r="G685" s="2">
        <f t="shared" si="12"/>
        <v>1.5</v>
      </c>
      <c r="I685" s="526"/>
      <c r="K685" s="92"/>
    </row>
    <row r="686" spans="1:12">
      <c r="A686" s="7">
        <v>45089</v>
      </c>
      <c r="B686" s="526">
        <v>26942</v>
      </c>
      <c r="C686" s="526" t="s">
        <v>24</v>
      </c>
      <c r="D686" t="s">
        <v>17</v>
      </c>
      <c r="F686" s="2">
        <v>1.5</v>
      </c>
      <c r="G686" s="2">
        <f t="shared" si="12"/>
        <v>0</v>
      </c>
      <c r="K686" s="8"/>
      <c r="L686" s="8"/>
    </row>
    <row r="687" spans="1:12">
      <c r="A687" s="88">
        <v>45077</v>
      </c>
      <c r="B687" s="525" t="s">
        <v>14</v>
      </c>
      <c r="C687" s="525" t="s">
        <v>25</v>
      </c>
      <c r="D687" t="s">
        <v>16</v>
      </c>
      <c r="E687" s="240">
        <v>71.3</v>
      </c>
      <c r="G687" s="2">
        <f t="shared" si="12"/>
        <v>71.3</v>
      </c>
    </row>
    <row r="688" spans="1:12">
      <c r="A688" s="86"/>
      <c r="B688" s="526"/>
      <c r="C688" s="526"/>
      <c r="D688" t="s">
        <v>17</v>
      </c>
      <c r="E688" s="240">
        <v>2.1</v>
      </c>
      <c r="G688" s="2">
        <f t="shared" si="12"/>
        <v>73.399999999999991</v>
      </c>
    </row>
    <row r="689" spans="1:13">
      <c r="A689" s="86"/>
      <c r="B689" s="526"/>
      <c r="C689" s="526"/>
      <c r="D689" t="s">
        <v>18</v>
      </c>
      <c r="E689" s="240">
        <v>60</v>
      </c>
      <c r="G689" s="2">
        <f t="shared" si="12"/>
        <v>133.39999999999998</v>
      </c>
    </row>
    <row r="690" spans="1:13">
      <c r="A690" s="86"/>
      <c r="B690" s="526"/>
      <c r="C690" s="526"/>
      <c r="D690" t="s">
        <v>19</v>
      </c>
      <c r="E690" s="240">
        <v>5</v>
      </c>
      <c r="G690" s="2">
        <f t="shared" si="12"/>
        <v>138.39999999999998</v>
      </c>
    </row>
    <row r="691" spans="1:13">
      <c r="A691" s="86"/>
      <c r="B691" s="526"/>
      <c r="C691" s="526"/>
      <c r="D691" t="s">
        <v>76</v>
      </c>
      <c r="E691" s="92">
        <v>10</v>
      </c>
      <c r="G691" s="2">
        <f t="shared" si="12"/>
        <v>148.39999999999998</v>
      </c>
      <c r="M691" s="37"/>
    </row>
    <row r="692" spans="1:13">
      <c r="A692" s="7">
        <v>45111</v>
      </c>
      <c r="B692" s="526">
        <v>27169</v>
      </c>
      <c r="C692" s="526" t="s">
        <v>25</v>
      </c>
      <c r="D692" t="s">
        <v>18</v>
      </c>
      <c r="F692" s="240">
        <v>60</v>
      </c>
      <c r="G692" s="2">
        <f t="shared" si="12"/>
        <v>88.399999999999977</v>
      </c>
    </row>
    <row r="693" spans="1:13">
      <c r="A693" s="7">
        <v>45111</v>
      </c>
      <c r="B693" s="526">
        <v>27169</v>
      </c>
      <c r="C693" s="526" t="s">
        <v>25</v>
      </c>
      <c r="D693" t="s">
        <v>19</v>
      </c>
      <c r="F693" s="240">
        <v>5</v>
      </c>
      <c r="G693" s="2">
        <f t="shared" si="12"/>
        <v>83.399999999999977</v>
      </c>
    </row>
    <row r="694" spans="1:13">
      <c r="A694" s="7">
        <v>45111</v>
      </c>
      <c r="B694" s="526">
        <v>27169</v>
      </c>
      <c r="C694" s="526" t="s">
        <v>25</v>
      </c>
      <c r="D694" t="s">
        <v>76</v>
      </c>
      <c r="F694" s="92">
        <v>10</v>
      </c>
      <c r="G694" s="2">
        <f t="shared" si="12"/>
        <v>73.399999999999977</v>
      </c>
    </row>
    <row r="695" spans="1:13">
      <c r="A695" s="7">
        <v>45111</v>
      </c>
      <c r="B695" s="526">
        <v>27175</v>
      </c>
      <c r="C695" s="526" t="s">
        <v>25</v>
      </c>
      <c r="D695" t="s">
        <v>16</v>
      </c>
      <c r="F695" s="240">
        <v>71.3</v>
      </c>
      <c r="G695" s="2">
        <f t="shared" si="12"/>
        <v>2.0999999999999801</v>
      </c>
    </row>
    <row r="696" spans="1:13">
      <c r="A696" s="7">
        <v>45111</v>
      </c>
      <c r="B696" s="526">
        <v>27175</v>
      </c>
      <c r="C696" s="526" t="s">
        <v>25</v>
      </c>
      <c r="D696" t="s">
        <v>17</v>
      </c>
      <c r="F696" s="240">
        <v>2.1</v>
      </c>
      <c r="G696" s="2">
        <f t="shared" si="12"/>
        <v>-1.9984014443252818E-14</v>
      </c>
    </row>
    <row r="697" spans="1:13">
      <c r="A697" s="44">
        <v>45107</v>
      </c>
      <c r="B697" s="525" t="s">
        <v>14</v>
      </c>
      <c r="C697" s="525" t="s">
        <v>26</v>
      </c>
      <c r="D697" t="s">
        <v>16</v>
      </c>
      <c r="E697" s="2">
        <v>72.599999999999994</v>
      </c>
      <c r="F697" s="92"/>
      <c r="G697" s="2">
        <f t="shared" si="12"/>
        <v>72.59999999999998</v>
      </c>
    </row>
    <row r="698" spans="1:13">
      <c r="B698" s="526"/>
      <c r="C698" s="526"/>
      <c r="D698" t="s">
        <v>17</v>
      </c>
      <c r="E698" s="2">
        <v>2</v>
      </c>
      <c r="F698" s="92"/>
      <c r="G698" s="2">
        <f t="shared" si="12"/>
        <v>74.59999999999998</v>
      </c>
      <c r="J698" s="2"/>
    </row>
    <row r="699" spans="1:13">
      <c r="B699" s="526"/>
      <c r="C699" s="526"/>
      <c r="D699" t="s">
        <v>18</v>
      </c>
      <c r="E699" s="2">
        <v>60</v>
      </c>
      <c r="F699" s="92"/>
      <c r="G699" s="2">
        <f t="shared" si="12"/>
        <v>134.59999999999997</v>
      </c>
      <c r="J699" s="2"/>
    </row>
    <row r="700" spans="1:13">
      <c r="B700" s="526"/>
      <c r="C700" s="526"/>
      <c r="D700" t="s">
        <v>19</v>
      </c>
      <c r="E700" s="2">
        <v>5</v>
      </c>
      <c r="F700" s="92"/>
      <c r="G700" s="2">
        <f t="shared" si="12"/>
        <v>139.59999999999997</v>
      </c>
      <c r="J700" s="8"/>
    </row>
    <row r="701" spans="1:13">
      <c r="A701" s="7">
        <v>45111</v>
      </c>
      <c r="B701" s="526">
        <v>27169</v>
      </c>
      <c r="C701" s="526" t="s">
        <v>26</v>
      </c>
      <c r="D701" t="s">
        <v>18</v>
      </c>
      <c r="F701" s="92">
        <v>60</v>
      </c>
      <c r="G701" s="2">
        <f t="shared" si="12"/>
        <v>79.599999999999966</v>
      </c>
      <c r="K701" s="37"/>
    </row>
    <row r="702" spans="1:13">
      <c r="A702" s="7">
        <v>45111</v>
      </c>
      <c r="B702" s="526">
        <v>27169</v>
      </c>
      <c r="C702" s="526" t="s">
        <v>26</v>
      </c>
      <c r="D702" t="s">
        <v>19</v>
      </c>
      <c r="F702" s="92">
        <v>5</v>
      </c>
      <c r="G702" s="2">
        <f t="shared" si="12"/>
        <v>74.599999999999966</v>
      </c>
    </row>
    <row r="703" spans="1:13">
      <c r="A703" s="7">
        <v>45152</v>
      </c>
      <c r="B703" s="526">
        <v>27330</v>
      </c>
      <c r="C703" s="526" t="s">
        <v>26</v>
      </c>
      <c r="D703" t="s">
        <v>16</v>
      </c>
      <c r="F703" s="2">
        <v>72.599999999999994</v>
      </c>
      <c r="G703" s="2">
        <f t="shared" si="12"/>
        <v>1.9999999999999716</v>
      </c>
    </row>
    <row r="704" spans="1:13">
      <c r="A704" s="7">
        <v>45152</v>
      </c>
      <c r="B704" s="526">
        <v>27330</v>
      </c>
      <c r="C704" s="526" t="s">
        <v>26</v>
      </c>
      <c r="D704" t="s">
        <v>17</v>
      </c>
      <c r="F704" s="2">
        <v>2</v>
      </c>
      <c r="G704" s="2">
        <f t="shared" si="12"/>
        <v>-2.8421709430404007E-14</v>
      </c>
    </row>
    <row r="705" spans="1:14">
      <c r="A705" s="88">
        <v>45138</v>
      </c>
      <c r="B705" s="525" t="s">
        <v>14</v>
      </c>
      <c r="C705" s="525" t="s">
        <v>27</v>
      </c>
      <c r="D705" t="s">
        <v>16</v>
      </c>
      <c r="E705" s="240">
        <v>68.400000000000006</v>
      </c>
      <c r="F705" s="240"/>
      <c r="G705" s="2">
        <f t="shared" si="12"/>
        <v>68.399999999999977</v>
      </c>
    </row>
    <row r="706" spans="1:14">
      <c r="A706" s="86"/>
      <c r="B706" s="526"/>
      <c r="C706" s="526"/>
      <c r="D706" t="s">
        <v>17</v>
      </c>
      <c r="E706" s="240">
        <v>2</v>
      </c>
      <c r="F706" s="240"/>
      <c r="G706" s="2">
        <f t="shared" si="12"/>
        <v>70.399999999999977</v>
      </c>
    </row>
    <row r="707" spans="1:14">
      <c r="A707" s="86"/>
      <c r="B707" s="526"/>
      <c r="C707" s="526"/>
      <c r="D707" t="s">
        <v>18</v>
      </c>
      <c r="E707" s="240">
        <v>60</v>
      </c>
      <c r="F707" s="240"/>
      <c r="G707" s="2">
        <f t="shared" si="12"/>
        <v>130.39999999999998</v>
      </c>
      <c r="J707" s="525"/>
      <c r="L707" s="240"/>
    </row>
    <row r="708" spans="1:14">
      <c r="A708" s="86"/>
      <c r="B708" s="526"/>
      <c r="C708" s="526"/>
      <c r="D708" t="s">
        <v>19</v>
      </c>
      <c r="E708" s="240">
        <v>5</v>
      </c>
      <c r="F708" s="240"/>
      <c r="G708" s="2">
        <f t="shared" si="12"/>
        <v>135.39999999999998</v>
      </c>
      <c r="J708" s="526"/>
      <c r="L708" s="240"/>
    </row>
    <row r="709" spans="1:14">
      <c r="A709" s="86">
        <v>45189</v>
      </c>
      <c r="B709" s="526">
        <v>27486</v>
      </c>
      <c r="C709" s="526" t="s">
        <v>27</v>
      </c>
      <c r="D709" t="s">
        <v>16</v>
      </c>
      <c r="E709" s="240"/>
      <c r="F709" s="240">
        <v>68.400000000000006</v>
      </c>
      <c r="G709" s="2">
        <f t="shared" si="12"/>
        <v>66.999999999999972</v>
      </c>
      <c r="J709" s="526"/>
      <c r="L709" s="240"/>
    </row>
    <row r="710" spans="1:14">
      <c r="A710" s="86">
        <v>45189</v>
      </c>
      <c r="B710" s="526">
        <v>27486</v>
      </c>
      <c r="C710" s="526" t="s">
        <v>27</v>
      </c>
      <c r="D710" t="s">
        <v>17</v>
      </c>
      <c r="E710" s="240"/>
      <c r="F710" s="240">
        <v>2</v>
      </c>
      <c r="G710" s="2">
        <f t="shared" si="12"/>
        <v>64.999999999999972</v>
      </c>
      <c r="J710" s="526"/>
      <c r="L710" s="240"/>
    </row>
    <row r="711" spans="1:14">
      <c r="A711" s="86">
        <v>45230</v>
      </c>
      <c r="B711" s="526">
        <v>27717</v>
      </c>
      <c r="C711" s="526" t="s">
        <v>27</v>
      </c>
      <c r="D711" t="s">
        <v>18</v>
      </c>
      <c r="E711" s="240"/>
      <c r="F711" s="240">
        <v>60</v>
      </c>
      <c r="G711" s="2">
        <f t="shared" si="12"/>
        <v>4.9999999999999716</v>
      </c>
      <c r="J711" s="526"/>
      <c r="L711" s="240"/>
    </row>
    <row r="712" spans="1:14">
      <c r="A712" s="86">
        <v>45230</v>
      </c>
      <c r="B712" s="526">
        <v>27717</v>
      </c>
      <c r="C712" s="526" t="s">
        <v>27</v>
      </c>
      <c r="D712" t="s">
        <v>19</v>
      </c>
      <c r="E712" s="240"/>
      <c r="F712" s="240">
        <v>5</v>
      </c>
      <c r="G712" s="2">
        <f t="shared" si="12"/>
        <v>-2.8421709430404007E-14</v>
      </c>
      <c r="J712" s="526"/>
      <c r="L712" s="240"/>
    </row>
    <row r="713" spans="1:14">
      <c r="A713" s="44">
        <v>45169</v>
      </c>
      <c r="B713" s="525" t="s">
        <v>14</v>
      </c>
      <c r="C713" s="525" t="s">
        <v>28</v>
      </c>
      <c r="D713" t="s">
        <v>16</v>
      </c>
      <c r="E713" s="2">
        <v>65.5</v>
      </c>
      <c r="G713" s="2">
        <f t="shared" si="12"/>
        <v>65.499999999999972</v>
      </c>
      <c r="I713" s="525"/>
      <c r="K713" s="240"/>
      <c r="L713" s="2"/>
    </row>
    <row r="714" spans="1:14">
      <c r="B714" s="526"/>
      <c r="C714" s="526"/>
      <c r="D714" t="s">
        <v>17</v>
      </c>
      <c r="E714" s="2">
        <v>2.2999999999999998</v>
      </c>
      <c r="G714" s="2">
        <f t="shared" si="12"/>
        <v>67.799999999999969</v>
      </c>
      <c r="K714" s="240"/>
      <c r="L714" s="2"/>
    </row>
    <row r="715" spans="1:14">
      <c r="B715" s="526"/>
      <c r="C715" s="526"/>
      <c r="D715" t="s">
        <v>18</v>
      </c>
      <c r="E715" s="2">
        <v>60</v>
      </c>
      <c r="G715" s="2">
        <f t="shared" si="12"/>
        <v>127.79999999999997</v>
      </c>
      <c r="I715" s="525"/>
      <c r="K715" s="2"/>
      <c r="L715" s="37"/>
    </row>
    <row r="716" spans="1:14">
      <c r="B716" s="526"/>
      <c r="C716" s="526"/>
      <c r="D716" t="s">
        <v>19</v>
      </c>
      <c r="E716" s="2">
        <v>5</v>
      </c>
      <c r="G716" s="2">
        <f t="shared" si="12"/>
        <v>132.79999999999995</v>
      </c>
      <c r="K716" s="2"/>
      <c r="N716" s="37"/>
    </row>
    <row r="717" spans="1:14">
      <c r="A717" s="86">
        <v>45189</v>
      </c>
      <c r="B717" s="526">
        <v>27486</v>
      </c>
      <c r="C717" s="526" t="s">
        <v>28</v>
      </c>
      <c r="D717" t="s">
        <v>16</v>
      </c>
      <c r="F717" s="2">
        <v>65.5</v>
      </c>
      <c r="G717" s="2">
        <f t="shared" si="12"/>
        <v>67.299999999999955</v>
      </c>
      <c r="I717" s="525"/>
      <c r="K717" s="240"/>
    </row>
    <row r="718" spans="1:14">
      <c r="A718" s="86">
        <v>45189</v>
      </c>
      <c r="B718" s="526">
        <v>27486</v>
      </c>
      <c r="C718" s="526" t="s">
        <v>28</v>
      </c>
      <c r="D718" t="s">
        <v>17</v>
      </c>
      <c r="F718" s="2">
        <v>2.2999999999999998</v>
      </c>
      <c r="G718" s="2">
        <f t="shared" si="12"/>
        <v>64.999999999999957</v>
      </c>
      <c r="K718" s="240"/>
    </row>
    <row r="719" spans="1:14">
      <c r="A719" s="86">
        <v>45230</v>
      </c>
      <c r="B719" s="526">
        <v>27717</v>
      </c>
      <c r="C719" s="526" t="s">
        <v>28</v>
      </c>
      <c r="D719" t="s">
        <v>18</v>
      </c>
      <c r="E719" s="240"/>
      <c r="F719" s="240">
        <v>60</v>
      </c>
      <c r="G719" s="2">
        <f t="shared" si="12"/>
        <v>4.9999999999999574</v>
      </c>
      <c r="K719" s="240"/>
    </row>
    <row r="720" spans="1:14">
      <c r="A720" s="86">
        <v>45230</v>
      </c>
      <c r="B720" s="526">
        <v>27717</v>
      </c>
      <c r="C720" s="526" t="s">
        <v>28</v>
      </c>
      <c r="D720" t="s">
        <v>19</v>
      </c>
      <c r="E720" s="240"/>
      <c r="F720" s="240">
        <v>5</v>
      </c>
      <c r="G720" s="2">
        <f t="shared" si="12"/>
        <v>-4.2632564145606011E-14</v>
      </c>
      <c r="K720" s="240"/>
    </row>
    <row r="721" spans="1:13">
      <c r="A721" s="44">
        <v>45199</v>
      </c>
      <c r="B721" s="525" t="s">
        <v>14</v>
      </c>
      <c r="C721" s="525" t="s">
        <v>53</v>
      </c>
      <c r="D721" t="s">
        <v>16</v>
      </c>
      <c r="E721" s="240">
        <v>65.099999999999994</v>
      </c>
      <c r="G721" s="2">
        <f t="shared" si="12"/>
        <v>65.099999999999952</v>
      </c>
      <c r="K721" s="240"/>
    </row>
    <row r="722" spans="1:13">
      <c r="A722" s="86"/>
      <c r="B722" s="526"/>
      <c r="C722" s="526"/>
      <c r="D722" t="s">
        <v>17</v>
      </c>
      <c r="E722" s="240">
        <v>2</v>
      </c>
      <c r="G722" s="2">
        <f t="shared" si="12"/>
        <v>67.099999999999952</v>
      </c>
      <c r="K722" s="240"/>
    </row>
    <row r="723" spans="1:13">
      <c r="A723" s="86"/>
      <c r="B723" s="526"/>
      <c r="C723" s="526"/>
      <c r="D723" t="s">
        <v>18</v>
      </c>
      <c r="E723" s="240">
        <v>60</v>
      </c>
      <c r="G723" s="2">
        <f t="shared" si="12"/>
        <v>127.09999999999995</v>
      </c>
      <c r="K723" s="37"/>
    </row>
    <row r="724" spans="1:13">
      <c r="A724" s="86"/>
      <c r="B724" s="526"/>
      <c r="C724" s="526"/>
      <c r="D724" t="s">
        <v>19</v>
      </c>
      <c r="E724" s="240">
        <v>5</v>
      </c>
      <c r="G724" s="2">
        <f t="shared" si="12"/>
        <v>132.09999999999997</v>
      </c>
    </row>
    <row r="725" spans="1:13">
      <c r="A725" s="299"/>
      <c r="B725" s="60"/>
      <c r="C725" s="60"/>
      <c r="D725" t="s">
        <v>77</v>
      </c>
      <c r="E725" s="240">
        <v>10</v>
      </c>
      <c r="G725" s="2">
        <f t="shared" si="12"/>
        <v>142.09999999999997</v>
      </c>
    </row>
    <row r="726" spans="1:13">
      <c r="A726" s="86">
        <v>45230</v>
      </c>
      <c r="B726" s="526">
        <v>27717</v>
      </c>
      <c r="C726" s="526" t="s">
        <v>53</v>
      </c>
      <c r="D726" t="s">
        <v>18</v>
      </c>
      <c r="E726" s="240"/>
      <c r="F726" s="240">
        <v>60</v>
      </c>
      <c r="G726" s="2">
        <f t="shared" si="12"/>
        <v>82.099999999999966</v>
      </c>
    </row>
    <row r="727" spans="1:13">
      <c r="A727" s="86">
        <v>45230</v>
      </c>
      <c r="B727" s="526">
        <v>27717</v>
      </c>
      <c r="C727" s="526" t="s">
        <v>53</v>
      </c>
      <c r="D727" t="s">
        <v>19</v>
      </c>
      <c r="E727" s="240"/>
      <c r="F727" s="240">
        <v>5</v>
      </c>
      <c r="G727" s="2">
        <f t="shared" si="12"/>
        <v>77.099999999999966</v>
      </c>
    </row>
    <row r="728" spans="1:13">
      <c r="A728" s="86">
        <v>45230</v>
      </c>
      <c r="B728" s="526">
        <v>27717</v>
      </c>
      <c r="C728" s="526" t="s">
        <v>53</v>
      </c>
      <c r="D728" t="s">
        <v>77</v>
      </c>
      <c r="F728" s="240">
        <v>10</v>
      </c>
      <c r="G728" s="2">
        <f t="shared" si="12"/>
        <v>67.099999999999966</v>
      </c>
      <c r="J728" s="525"/>
      <c r="L728" s="240"/>
    </row>
    <row r="729" spans="1:13">
      <c r="A729" s="86">
        <v>45267</v>
      </c>
      <c r="B729" s="526">
        <v>27933</v>
      </c>
      <c r="C729" s="526" t="s">
        <v>53</v>
      </c>
      <c r="D729" t="s">
        <v>16</v>
      </c>
      <c r="F729" s="240">
        <v>65.099999999999994</v>
      </c>
      <c r="G729" s="2">
        <f t="shared" si="12"/>
        <v>1.9999999999999716</v>
      </c>
      <c r="J729" s="525"/>
      <c r="L729" s="240"/>
    </row>
    <row r="730" spans="1:13">
      <c r="A730" s="86">
        <v>45267</v>
      </c>
      <c r="B730" s="526">
        <v>27933</v>
      </c>
      <c r="C730" s="526" t="s">
        <v>53</v>
      </c>
      <c r="D730" t="s">
        <v>17</v>
      </c>
      <c r="F730" s="240">
        <v>2</v>
      </c>
      <c r="G730" s="2">
        <f t="shared" si="12"/>
        <v>-2.8421709430404007E-14</v>
      </c>
      <c r="J730" s="525"/>
      <c r="L730" s="240"/>
    </row>
    <row r="731" spans="1:13">
      <c r="A731" s="44">
        <v>45230</v>
      </c>
      <c r="B731" s="525" t="s">
        <v>14</v>
      </c>
      <c r="C731" s="525" t="s">
        <v>30</v>
      </c>
      <c r="D731" t="s">
        <v>16</v>
      </c>
      <c r="E731" s="26">
        <v>63.4</v>
      </c>
      <c r="F731" s="148"/>
      <c r="G731" s="2">
        <f t="shared" si="12"/>
        <v>63.39999999999997</v>
      </c>
      <c r="J731" s="526"/>
      <c r="L731" s="240"/>
    </row>
    <row r="732" spans="1:13">
      <c r="B732" s="526"/>
      <c r="C732" s="526"/>
      <c r="D732" t="s">
        <v>17</v>
      </c>
      <c r="E732" s="26">
        <v>2</v>
      </c>
      <c r="F732" s="148"/>
      <c r="G732" s="2">
        <f t="shared" si="12"/>
        <v>65.399999999999977</v>
      </c>
      <c r="J732" s="525"/>
      <c r="L732" s="26"/>
    </row>
    <row r="733" spans="1:13">
      <c r="B733" s="526"/>
      <c r="C733" s="526"/>
      <c r="D733" t="s">
        <v>18</v>
      </c>
      <c r="E733" s="240">
        <v>60</v>
      </c>
      <c r="F733" s="148"/>
      <c r="G733" s="2">
        <f t="shared" si="12"/>
        <v>125.39999999999998</v>
      </c>
      <c r="J733" s="526"/>
      <c r="L733" s="26"/>
    </row>
    <row r="734" spans="1:13">
      <c r="B734" s="526"/>
      <c r="C734" s="526"/>
      <c r="D734" t="s">
        <v>19</v>
      </c>
      <c r="E734" s="240">
        <v>5</v>
      </c>
      <c r="F734" s="148"/>
      <c r="G734" s="2">
        <f t="shared" si="12"/>
        <v>130.39999999999998</v>
      </c>
      <c r="L734" s="37"/>
      <c r="M734" s="37"/>
    </row>
    <row r="735" spans="1:13">
      <c r="A735" s="86">
        <v>45230</v>
      </c>
      <c r="B735" s="526">
        <v>27717</v>
      </c>
      <c r="C735" s="526" t="s">
        <v>30</v>
      </c>
      <c r="D735" t="s">
        <v>18</v>
      </c>
      <c r="E735" s="240"/>
      <c r="F735" s="240">
        <v>60</v>
      </c>
      <c r="G735" s="2">
        <f t="shared" si="12"/>
        <v>70.399999999999977</v>
      </c>
    </row>
    <row r="736" spans="1:13">
      <c r="A736" s="86">
        <v>45230</v>
      </c>
      <c r="B736" s="526">
        <v>27717</v>
      </c>
      <c r="C736" s="526" t="s">
        <v>30</v>
      </c>
      <c r="D736" t="s">
        <v>19</v>
      </c>
      <c r="E736" s="240"/>
      <c r="F736" s="240">
        <v>5</v>
      </c>
      <c r="G736" s="2">
        <f t="shared" si="12"/>
        <v>65.399999999999977</v>
      </c>
    </row>
    <row r="737" spans="1:12">
      <c r="A737" s="86">
        <v>45267</v>
      </c>
      <c r="B737" s="526">
        <v>27933</v>
      </c>
      <c r="C737" s="526" t="s">
        <v>30</v>
      </c>
      <c r="D737" t="s">
        <v>16</v>
      </c>
      <c r="E737" s="240"/>
      <c r="F737" s="26">
        <v>63.4</v>
      </c>
      <c r="G737" s="2">
        <f t="shared" si="12"/>
        <v>1.9999999999999787</v>
      </c>
    </row>
    <row r="738" spans="1:12">
      <c r="A738" s="86">
        <v>45267</v>
      </c>
      <c r="B738" s="526">
        <v>27933</v>
      </c>
      <c r="C738" s="526" t="s">
        <v>30</v>
      </c>
      <c r="D738" t="s">
        <v>17</v>
      </c>
      <c r="E738" s="240"/>
      <c r="F738" s="26">
        <v>2</v>
      </c>
      <c r="G738" s="2">
        <f t="shared" si="12"/>
        <v>-2.1316282072803006E-14</v>
      </c>
    </row>
    <row r="739" spans="1:12">
      <c r="A739" s="88">
        <v>45260</v>
      </c>
      <c r="B739" s="525" t="s">
        <v>14</v>
      </c>
      <c r="C739" s="525" t="s">
        <v>33</v>
      </c>
      <c r="D739" t="s">
        <v>16</v>
      </c>
      <c r="E739" s="26">
        <v>68.8</v>
      </c>
      <c r="G739" s="2">
        <f t="shared" si="12"/>
        <v>68.799999999999983</v>
      </c>
      <c r="I739" s="525"/>
      <c r="K739" s="26"/>
    </row>
    <row r="740" spans="1:12">
      <c r="A740" s="86"/>
      <c r="B740" s="526"/>
      <c r="C740" s="526"/>
      <c r="D740" t="s">
        <v>17</v>
      </c>
      <c r="E740" s="26">
        <v>5</v>
      </c>
      <c r="G740" s="2">
        <f>+G739+E740-F740</f>
        <v>73.799999999999983</v>
      </c>
      <c r="I740" s="526"/>
      <c r="K740" s="26"/>
    </row>
    <row r="741" spans="1:12">
      <c r="A741" s="86"/>
      <c r="B741" s="526"/>
      <c r="C741" s="526"/>
      <c r="D741" t="s">
        <v>18</v>
      </c>
      <c r="E741" s="240">
        <v>60</v>
      </c>
      <c r="G741" s="2">
        <f t="shared" ref="G741:G813" si="13">+G740+E741-F741</f>
        <v>133.79999999999998</v>
      </c>
      <c r="I741" s="525"/>
      <c r="K741" s="26"/>
    </row>
    <row r="742" spans="1:12">
      <c r="A742" s="86"/>
      <c r="B742" s="526"/>
      <c r="C742" s="526"/>
      <c r="D742" t="s">
        <v>19</v>
      </c>
      <c r="E742" s="240">
        <v>5</v>
      </c>
      <c r="G742" s="2">
        <f t="shared" si="13"/>
        <v>138.79999999999998</v>
      </c>
      <c r="I742" s="526"/>
      <c r="K742" s="26"/>
    </row>
    <row r="743" spans="1:12">
      <c r="A743" s="7">
        <v>45329</v>
      </c>
      <c r="B743" s="526">
        <v>28229</v>
      </c>
      <c r="C743" s="526" t="s">
        <v>33</v>
      </c>
      <c r="D743" t="s">
        <v>16</v>
      </c>
      <c r="E743" s="240"/>
      <c r="F743" s="26">
        <v>68.8</v>
      </c>
      <c r="G743" s="2">
        <f t="shared" si="13"/>
        <v>69.999999999999986</v>
      </c>
      <c r="I743" s="525"/>
      <c r="K743" s="26"/>
    </row>
    <row r="744" spans="1:12">
      <c r="A744" s="7">
        <v>45329</v>
      </c>
      <c r="B744" s="526">
        <v>28229</v>
      </c>
      <c r="C744" s="526" t="s">
        <v>33</v>
      </c>
      <c r="D744" t="s">
        <v>17</v>
      </c>
      <c r="E744" s="240"/>
      <c r="F744" s="26">
        <v>5</v>
      </c>
      <c r="G744" s="2">
        <f t="shared" si="13"/>
        <v>64.999999999999986</v>
      </c>
      <c r="I744" s="526"/>
      <c r="K744" s="26"/>
    </row>
    <row r="745" spans="1:12">
      <c r="A745" s="7">
        <v>45364</v>
      </c>
      <c r="B745" s="526">
        <v>28530</v>
      </c>
      <c r="C745" s="526" t="s">
        <v>33</v>
      </c>
      <c r="D745" t="s">
        <v>18</v>
      </c>
      <c r="E745" s="240"/>
      <c r="F745" s="240">
        <v>60</v>
      </c>
      <c r="G745" s="2">
        <f t="shared" si="13"/>
        <v>4.9999999999999858</v>
      </c>
      <c r="I745" s="526"/>
      <c r="K745" s="26"/>
    </row>
    <row r="746" spans="1:12">
      <c r="A746" s="7">
        <v>45364</v>
      </c>
      <c r="B746" s="526">
        <v>28530</v>
      </c>
      <c r="C746" s="526" t="s">
        <v>33</v>
      </c>
      <c r="D746" t="s">
        <v>19</v>
      </c>
      <c r="E746" s="240"/>
      <c r="F746" s="240">
        <v>5</v>
      </c>
      <c r="G746" s="2">
        <f t="shared" si="13"/>
        <v>-1.4210854715202004E-14</v>
      </c>
      <c r="I746" s="526"/>
      <c r="K746" s="26"/>
    </row>
    <row r="747" spans="1:12">
      <c r="A747" s="44">
        <v>45291</v>
      </c>
      <c r="B747" s="525" t="s">
        <v>14</v>
      </c>
      <c r="C747" s="525" t="s">
        <v>34</v>
      </c>
      <c r="D747" t="s">
        <v>16</v>
      </c>
      <c r="E747" s="26">
        <v>73.599999999999994</v>
      </c>
      <c r="G747" s="2">
        <f t="shared" si="13"/>
        <v>73.59999999999998</v>
      </c>
      <c r="K747" s="2"/>
    </row>
    <row r="748" spans="1:12">
      <c r="B748" s="526"/>
      <c r="C748" s="526"/>
      <c r="D748" t="s">
        <v>17</v>
      </c>
      <c r="E748" s="26">
        <v>5</v>
      </c>
      <c r="G748" s="2">
        <f t="shared" si="13"/>
        <v>78.59999999999998</v>
      </c>
      <c r="K748" s="26"/>
    </row>
    <row r="749" spans="1:12">
      <c r="B749" s="526"/>
      <c r="C749" s="526"/>
      <c r="D749" t="s">
        <v>18</v>
      </c>
      <c r="E749" s="240">
        <v>60</v>
      </c>
      <c r="G749" s="2">
        <f t="shared" si="13"/>
        <v>138.59999999999997</v>
      </c>
      <c r="K749">
        <v>102.5</v>
      </c>
      <c r="L749" s="26"/>
    </row>
    <row r="750" spans="1:12">
      <c r="B750" s="526"/>
      <c r="C750" s="526"/>
      <c r="D750" t="s">
        <v>19</v>
      </c>
      <c r="E750" s="240">
        <v>5</v>
      </c>
      <c r="G750" s="2">
        <f t="shared" si="13"/>
        <v>143.59999999999997</v>
      </c>
      <c r="I750" s="525" t="s">
        <v>33</v>
      </c>
      <c r="J750" t="s">
        <v>18</v>
      </c>
      <c r="K750" s="240">
        <v>60</v>
      </c>
    </row>
    <row r="751" spans="1:12">
      <c r="A751" s="7">
        <v>45329</v>
      </c>
      <c r="B751" s="526">
        <v>28229</v>
      </c>
      <c r="C751" s="526" t="s">
        <v>34</v>
      </c>
      <c r="D751" t="s">
        <v>16</v>
      </c>
      <c r="E751" s="240"/>
      <c r="F751" s="26">
        <v>73.599999999999994</v>
      </c>
      <c r="G751" s="2">
        <f t="shared" si="13"/>
        <v>69.999999999999972</v>
      </c>
      <c r="J751" t="s">
        <v>19</v>
      </c>
      <c r="K751" s="240">
        <v>5</v>
      </c>
    </row>
    <row r="752" spans="1:12">
      <c r="A752" s="7">
        <v>45329</v>
      </c>
      <c r="B752" s="526">
        <v>28229</v>
      </c>
      <c r="C752" s="526" t="s">
        <v>34</v>
      </c>
      <c r="D752" t="s">
        <v>17</v>
      </c>
      <c r="E752" s="240"/>
      <c r="F752" s="26">
        <v>5</v>
      </c>
      <c r="G752" s="2">
        <f t="shared" si="13"/>
        <v>64.999999999999972</v>
      </c>
      <c r="I752" s="525" t="s">
        <v>34</v>
      </c>
      <c r="J752" t="s">
        <v>18</v>
      </c>
      <c r="K752" s="240">
        <v>60</v>
      </c>
    </row>
    <row r="753" spans="1:12">
      <c r="A753" s="7">
        <v>45364</v>
      </c>
      <c r="B753" s="526">
        <v>28530</v>
      </c>
      <c r="C753" s="526" t="s">
        <v>34</v>
      </c>
      <c r="D753" t="s">
        <v>18</v>
      </c>
      <c r="E753" s="240"/>
      <c r="F753" s="240">
        <v>60</v>
      </c>
      <c r="G753" s="2">
        <f t="shared" si="13"/>
        <v>4.9999999999999716</v>
      </c>
      <c r="I753" s="525"/>
      <c r="K753" s="240"/>
    </row>
    <row r="754" spans="1:12">
      <c r="A754" s="7">
        <v>45364</v>
      </c>
      <c r="B754" s="526">
        <v>28530</v>
      </c>
      <c r="C754" s="526" t="s">
        <v>34</v>
      </c>
      <c r="D754" t="s">
        <v>19</v>
      </c>
      <c r="E754" s="240"/>
      <c r="F754" s="240">
        <v>5</v>
      </c>
      <c r="G754" s="2">
        <f t="shared" si="13"/>
        <v>-2.8421709430404007E-14</v>
      </c>
      <c r="I754" s="525"/>
      <c r="K754" s="240"/>
    </row>
    <row r="755" spans="1:12">
      <c r="A755" s="88">
        <v>45322</v>
      </c>
      <c r="B755" s="525" t="s">
        <v>14</v>
      </c>
      <c r="C755" s="525" t="s">
        <v>15</v>
      </c>
      <c r="D755" t="s">
        <v>16</v>
      </c>
      <c r="E755" s="26">
        <v>82.1</v>
      </c>
      <c r="G755" s="2">
        <f t="shared" si="13"/>
        <v>82.099999999999966</v>
      </c>
      <c r="J755" t="s">
        <v>19</v>
      </c>
      <c r="K755" s="240">
        <v>5</v>
      </c>
    </row>
    <row r="756" spans="1:12">
      <c r="A756" s="86"/>
      <c r="B756" s="526"/>
      <c r="C756" s="526"/>
      <c r="D756" t="s">
        <v>17</v>
      </c>
      <c r="E756" s="26">
        <v>8.8000000000000007</v>
      </c>
      <c r="G756" s="2">
        <f t="shared" si="13"/>
        <v>90.899999999999963</v>
      </c>
      <c r="I756" s="525" t="s">
        <v>15</v>
      </c>
      <c r="J756" t="s">
        <v>18</v>
      </c>
      <c r="K756" s="240">
        <v>60</v>
      </c>
    </row>
    <row r="757" spans="1:12">
      <c r="A757" s="86"/>
      <c r="B757" s="526"/>
      <c r="C757" s="526"/>
      <c r="D757" t="s">
        <v>18</v>
      </c>
      <c r="E757" s="240">
        <v>60</v>
      </c>
      <c r="G757" s="2">
        <f t="shared" si="13"/>
        <v>150.89999999999998</v>
      </c>
      <c r="J757" t="s">
        <v>19</v>
      </c>
      <c r="K757" s="240">
        <v>5</v>
      </c>
    </row>
    <row r="758" spans="1:12">
      <c r="A758" s="86"/>
      <c r="B758" s="526"/>
      <c r="C758" s="526"/>
      <c r="D758" t="s">
        <v>19</v>
      </c>
      <c r="E758" s="240">
        <v>5</v>
      </c>
      <c r="G758" s="2">
        <f t="shared" si="13"/>
        <v>155.89999999999998</v>
      </c>
      <c r="I758" s="525" t="s">
        <v>20</v>
      </c>
      <c r="J758" t="s">
        <v>18</v>
      </c>
      <c r="K758" s="240">
        <v>58</v>
      </c>
    </row>
    <row r="759" spans="1:12">
      <c r="A759" s="7">
        <v>45357</v>
      </c>
      <c r="B759" s="526">
        <v>28481</v>
      </c>
      <c r="C759" s="526" t="s">
        <v>15</v>
      </c>
      <c r="D759" t="s">
        <v>16</v>
      </c>
      <c r="F759" s="26">
        <v>82.1</v>
      </c>
      <c r="G759" s="2">
        <f t="shared" si="13"/>
        <v>73.799999999999983</v>
      </c>
      <c r="J759" t="s">
        <v>19</v>
      </c>
      <c r="K759" s="240">
        <v>5</v>
      </c>
    </row>
    <row r="760" spans="1:12">
      <c r="A760" s="7">
        <v>45357</v>
      </c>
      <c r="B760" s="526">
        <v>28481</v>
      </c>
      <c r="C760" s="526" t="s">
        <v>15</v>
      </c>
      <c r="D760" t="s">
        <v>17</v>
      </c>
      <c r="F760" s="26">
        <v>8.8000000000000007</v>
      </c>
      <c r="G760" s="2">
        <f t="shared" si="13"/>
        <v>64.999999999999986</v>
      </c>
      <c r="J760" t="s">
        <v>18</v>
      </c>
      <c r="K760" s="240">
        <v>60</v>
      </c>
    </row>
    <row r="761" spans="1:12">
      <c r="A761" s="7">
        <v>45364</v>
      </c>
      <c r="B761" s="526">
        <v>28530</v>
      </c>
      <c r="C761" s="526" t="s">
        <v>15</v>
      </c>
      <c r="D761" t="s">
        <v>18</v>
      </c>
      <c r="E761" s="240"/>
      <c r="F761" s="240">
        <v>60</v>
      </c>
      <c r="G761" s="2">
        <f t="shared" si="13"/>
        <v>4.9999999999999858</v>
      </c>
      <c r="K761" s="240"/>
    </row>
    <row r="762" spans="1:12">
      <c r="A762" s="7">
        <v>45364</v>
      </c>
      <c r="B762" s="526">
        <v>28530</v>
      </c>
      <c r="C762" s="526" t="s">
        <v>15</v>
      </c>
      <c r="D762" t="s">
        <v>19</v>
      </c>
      <c r="E762" s="240"/>
      <c r="F762" s="240">
        <v>5</v>
      </c>
      <c r="G762" s="2">
        <f t="shared" si="13"/>
        <v>-1.4210854715202004E-14</v>
      </c>
      <c r="K762" s="240"/>
    </row>
    <row r="763" spans="1:12">
      <c r="A763" s="44">
        <v>45351</v>
      </c>
      <c r="B763" s="525" t="s">
        <v>14</v>
      </c>
      <c r="C763" s="525" t="s">
        <v>20</v>
      </c>
      <c r="D763" t="s">
        <v>16</v>
      </c>
      <c r="E763" s="26">
        <v>85.1</v>
      </c>
      <c r="G763" s="2">
        <f t="shared" si="13"/>
        <v>85.09999999999998</v>
      </c>
      <c r="J763" t="s">
        <v>19</v>
      </c>
      <c r="K763" s="240">
        <v>5</v>
      </c>
    </row>
    <row r="764" spans="1:12">
      <c r="B764" s="526"/>
      <c r="C764" s="526"/>
      <c r="D764" t="s">
        <v>17</v>
      </c>
      <c r="E764" s="26">
        <v>5</v>
      </c>
      <c r="G764" s="2">
        <f t="shared" si="13"/>
        <v>90.09999999999998</v>
      </c>
      <c r="K764">
        <f>SUM(K749:K763)</f>
        <v>425.5</v>
      </c>
    </row>
    <row r="765" spans="1:12">
      <c r="B765" s="526"/>
      <c r="C765" s="526"/>
      <c r="D765" t="s">
        <v>18</v>
      </c>
      <c r="E765" s="240">
        <v>58</v>
      </c>
      <c r="G765" s="2">
        <f t="shared" si="13"/>
        <v>148.09999999999997</v>
      </c>
      <c r="L765">
        <f>450-K764</f>
        <v>24.5</v>
      </c>
    </row>
    <row r="766" spans="1:12">
      <c r="B766" s="526"/>
      <c r="C766" s="526"/>
      <c r="D766" t="s">
        <v>19</v>
      </c>
      <c r="E766" s="240">
        <v>5</v>
      </c>
      <c r="G766" s="2">
        <f t="shared" si="13"/>
        <v>153.09999999999997</v>
      </c>
    </row>
    <row r="767" spans="1:12">
      <c r="A767" s="7">
        <v>45364</v>
      </c>
      <c r="B767" s="526">
        <v>28530</v>
      </c>
      <c r="C767" s="526" t="s">
        <v>20</v>
      </c>
      <c r="D767" t="s">
        <v>18</v>
      </c>
      <c r="E767" s="282"/>
      <c r="F767" s="282">
        <v>58</v>
      </c>
      <c r="G767" s="2">
        <f t="shared" si="13"/>
        <v>95.099999999999966</v>
      </c>
    </row>
    <row r="768" spans="1:12">
      <c r="A768" s="7">
        <v>45364</v>
      </c>
      <c r="B768" s="526">
        <v>28530</v>
      </c>
      <c r="C768" s="526" t="s">
        <v>20</v>
      </c>
      <c r="D768" t="s">
        <v>19</v>
      </c>
      <c r="E768" s="282"/>
      <c r="F768" s="282">
        <v>5</v>
      </c>
      <c r="G768" s="2">
        <f t="shared" si="13"/>
        <v>90.099999999999966</v>
      </c>
    </row>
    <row r="769" spans="1:11">
      <c r="A769" s="7">
        <v>45376</v>
      </c>
      <c r="B769" s="526">
        <v>28673</v>
      </c>
      <c r="C769" s="526" t="s">
        <v>20</v>
      </c>
      <c r="D769" t="s">
        <v>16</v>
      </c>
      <c r="E769" s="282"/>
      <c r="F769" s="26">
        <v>85.1</v>
      </c>
      <c r="G769" s="2">
        <f t="shared" si="13"/>
        <v>4.9999999999999716</v>
      </c>
    </row>
    <row r="770" spans="1:11">
      <c r="A770" s="7">
        <v>45376</v>
      </c>
      <c r="B770" s="526">
        <v>28673</v>
      </c>
      <c r="C770" s="526" t="s">
        <v>20</v>
      </c>
      <c r="D770" t="s">
        <v>17</v>
      </c>
      <c r="E770" s="282"/>
      <c r="F770" s="26">
        <v>5</v>
      </c>
      <c r="G770" s="2">
        <f t="shared" si="13"/>
        <v>-2.8421709430404007E-14</v>
      </c>
    </row>
    <row r="771" spans="1:11">
      <c r="A771" s="44">
        <v>45382</v>
      </c>
      <c r="B771" s="525" t="s">
        <v>14</v>
      </c>
      <c r="C771" s="525" t="s">
        <v>23</v>
      </c>
      <c r="D771" t="s">
        <v>16</v>
      </c>
      <c r="E771" s="26">
        <v>82.4</v>
      </c>
      <c r="F771" s="282"/>
      <c r="G771" s="2">
        <f t="shared" si="13"/>
        <v>82.399999999999977</v>
      </c>
    </row>
    <row r="772" spans="1:11">
      <c r="B772" s="526"/>
      <c r="C772" s="526"/>
      <c r="D772" t="s">
        <v>17</v>
      </c>
      <c r="E772" s="26">
        <v>5</v>
      </c>
      <c r="F772" s="282"/>
      <c r="G772" s="2">
        <f t="shared" si="13"/>
        <v>87.399999999999977</v>
      </c>
    </row>
    <row r="773" spans="1:11">
      <c r="B773" s="526"/>
      <c r="C773" s="526"/>
      <c r="D773" t="s">
        <v>18</v>
      </c>
      <c r="E773" s="240">
        <v>60</v>
      </c>
      <c r="F773" s="282"/>
      <c r="G773" s="2">
        <f t="shared" si="13"/>
        <v>147.39999999999998</v>
      </c>
    </row>
    <row r="774" spans="1:11">
      <c r="B774" s="526"/>
      <c r="C774" s="526"/>
      <c r="D774" t="s">
        <v>19</v>
      </c>
      <c r="E774" s="240">
        <v>5</v>
      </c>
      <c r="F774" s="282"/>
      <c r="G774" s="2">
        <f t="shared" si="13"/>
        <v>152.39999999999998</v>
      </c>
    </row>
    <row r="775" spans="1:11">
      <c r="B775" s="526"/>
      <c r="C775" s="526"/>
      <c r="D775" t="s">
        <v>78</v>
      </c>
      <c r="E775" s="240">
        <v>102.5</v>
      </c>
      <c r="F775" s="282"/>
      <c r="G775" s="2">
        <f t="shared" si="13"/>
        <v>254.89999999999998</v>
      </c>
    </row>
    <row r="776" spans="1:11">
      <c r="A776" s="7">
        <v>45364</v>
      </c>
      <c r="B776" s="526">
        <v>28530</v>
      </c>
      <c r="C776" s="526" t="s">
        <v>23</v>
      </c>
      <c r="D776" t="s">
        <v>18</v>
      </c>
      <c r="E776" s="282"/>
      <c r="F776" s="282">
        <v>60</v>
      </c>
      <c r="G776" s="2">
        <f t="shared" si="13"/>
        <v>194.89999999999998</v>
      </c>
      <c r="I776" s="525"/>
      <c r="K776" s="26"/>
    </row>
    <row r="777" spans="1:11">
      <c r="A777" s="7">
        <v>45364</v>
      </c>
      <c r="B777" s="526">
        <v>28530</v>
      </c>
      <c r="C777" s="526" t="s">
        <v>23</v>
      </c>
      <c r="D777" t="s">
        <v>19</v>
      </c>
      <c r="E777" s="282"/>
      <c r="F777" s="282">
        <v>5</v>
      </c>
      <c r="G777" s="2">
        <f t="shared" si="13"/>
        <v>189.89999999999998</v>
      </c>
      <c r="I777" s="526"/>
      <c r="K777" s="26"/>
    </row>
    <row r="778" spans="1:11">
      <c r="A778" s="7">
        <v>45364</v>
      </c>
      <c r="B778" s="526">
        <v>28530</v>
      </c>
      <c r="C778" s="526" t="s">
        <v>23</v>
      </c>
      <c r="D778" t="s">
        <v>78</v>
      </c>
      <c r="F778" s="2">
        <v>102.5</v>
      </c>
      <c r="G778" s="2">
        <f t="shared" si="13"/>
        <v>87.399999999999977</v>
      </c>
      <c r="I778" s="525"/>
      <c r="K778" s="240"/>
    </row>
    <row r="779" spans="1:11">
      <c r="A779" s="7">
        <v>45561</v>
      </c>
      <c r="B779" s="526">
        <v>29086</v>
      </c>
      <c r="C779" s="526" t="s">
        <v>23</v>
      </c>
      <c r="D779" t="s">
        <v>16</v>
      </c>
      <c r="F779" s="26">
        <v>82.4</v>
      </c>
      <c r="G779" s="2">
        <f t="shared" si="13"/>
        <v>4.9999999999999716</v>
      </c>
      <c r="I779" s="525"/>
      <c r="K779" s="240"/>
    </row>
    <row r="780" spans="1:11">
      <c r="A780" s="7">
        <v>45561</v>
      </c>
      <c r="B780" s="526">
        <v>29086</v>
      </c>
      <c r="C780" s="526" t="s">
        <v>23</v>
      </c>
      <c r="D780" t="s">
        <v>17</v>
      </c>
      <c r="F780" s="26">
        <v>5</v>
      </c>
      <c r="G780" s="2">
        <f t="shared" si="13"/>
        <v>-2.8421709430404007E-14</v>
      </c>
      <c r="I780" s="525"/>
      <c r="K780" s="240"/>
    </row>
    <row r="781" spans="1:11">
      <c r="A781" s="44">
        <v>45412</v>
      </c>
      <c r="B781" s="525" t="s">
        <v>14</v>
      </c>
      <c r="C781" s="525" t="s">
        <v>24</v>
      </c>
      <c r="D781" t="s">
        <v>16</v>
      </c>
      <c r="E781" s="240">
        <v>81.900000000000006</v>
      </c>
      <c r="G781" s="2">
        <f t="shared" si="13"/>
        <v>81.899999999999977</v>
      </c>
      <c r="I781" s="526"/>
      <c r="K781" s="240"/>
    </row>
    <row r="782" spans="1:11">
      <c r="B782" s="526"/>
      <c r="C782" s="526"/>
      <c r="D782" t="s">
        <v>17</v>
      </c>
      <c r="E782" s="240">
        <v>5</v>
      </c>
      <c r="G782" s="2">
        <f t="shared" si="13"/>
        <v>86.899999999999977</v>
      </c>
      <c r="I782" s="525"/>
      <c r="K782" s="240"/>
    </row>
    <row r="783" spans="1:11">
      <c r="B783" s="526"/>
      <c r="C783" s="526"/>
      <c r="D783" t="s">
        <v>18</v>
      </c>
      <c r="E783" s="240">
        <v>60</v>
      </c>
      <c r="G783" s="2">
        <f t="shared" si="13"/>
        <v>146.89999999999998</v>
      </c>
      <c r="I783" s="526"/>
      <c r="K783" s="240"/>
    </row>
    <row r="784" spans="1:11">
      <c r="B784" s="526"/>
      <c r="C784" s="526"/>
      <c r="D784" t="s">
        <v>19</v>
      </c>
      <c r="E784" s="240">
        <v>5</v>
      </c>
      <c r="G784" s="2">
        <f t="shared" si="13"/>
        <v>151.89999999999998</v>
      </c>
      <c r="K784" s="26"/>
    </row>
    <row r="785" spans="1:13">
      <c r="A785" s="7">
        <v>45469</v>
      </c>
      <c r="B785" s="526">
        <v>29090</v>
      </c>
      <c r="C785" s="526" t="s">
        <v>24</v>
      </c>
      <c r="D785" t="s">
        <v>16</v>
      </c>
      <c r="E785" s="240"/>
      <c r="F785" s="240">
        <v>81.900000000000006</v>
      </c>
      <c r="G785" s="2">
        <f t="shared" si="13"/>
        <v>69.999999999999972</v>
      </c>
      <c r="K785" s="26"/>
    </row>
    <row r="786" spans="1:13">
      <c r="A786" s="7">
        <v>45469</v>
      </c>
      <c r="B786" s="526">
        <v>29090</v>
      </c>
      <c r="C786" s="526" t="s">
        <v>24</v>
      </c>
      <c r="D786" t="s">
        <v>17</v>
      </c>
      <c r="E786" s="240"/>
      <c r="F786" s="240">
        <v>5</v>
      </c>
      <c r="G786" s="2">
        <f t="shared" si="13"/>
        <v>64.999999999999972</v>
      </c>
      <c r="K786" s="26"/>
    </row>
    <row r="787" spans="1:13">
      <c r="A787" s="86">
        <v>45490</v>
      </c>
      <c r="B787" s="526">
        <v>29356</v>
      </c>
      <c r="C787" s="526" t="s">
        <v>24</v>
      </c>
      <c r="D787" t="s">
        <v>18</v>
      </c>
      <c r="E787" s="240"/>
      <c r="F787" s="240">
        <v>60</v>
      </c>
      <c r="G787" s="2">
        <f t="shared" si="13"/>
        <v>4.9999999999999716</v>
      </c>
      <c r="K787" s="26"/>
    </row>
    <row r="788" spans="1:13">
      <c r="A788" s="86">
        <v>45490</v>
      </c>
      <c r="B788" s="526">
        <v>29356</v>
      </c>
      <c r="C788" s="526" t="s">
        <v>24</v>
      </c>
      <c r="D788" t="s">
        <v>19</v>
      </c>
      <c r="E788" s="240"/>
      <c r="F788" s="240">
        <v>5</v>
      </c>
      <c r="G788" s="2">
        <f t="shared" si="13"/>
        <v>-2.8421709430404007E-14</v>
      </c>
      <c r="K788" s="26"/>
    </row>
    <row r="789" spans="1:13">
      <c r="A789" s="44">
        <v>45443</v>
      </c>
      <c r="B789" s="525" t="s">
        <v>14</v>
      </c>
      <c r="C789" s="525" t="s">
        <v>25</v>
      </c>
      <c r="D789" t="s">
        <v>16</v>
      </c>
      <c r="E789" s="240">
        <v>74.5</v>
      </c>
      <c r="G789" s="2">
        <f t="shared" si="13"/>
        <v>74.499999999999972</v>
      </c>
    </row>
    <row r="790" spans="1:13">
      <c r="B790" s="526"/>
      <c r="C790" s="526"/>
      <c r="D790" t="s">
        <v>17</v>
      </c>
      <c r="E790" s="240">
        <v>5</v>
      </c>
      <c r="G790" s="2">
        <f t="shared" si="13"/>
        <v>79.499999999999972</v>
      </c>
      <c r="H790" s="525"/>
      <c r="J790" s="240"/>
    </row>
    <row r="791" spans="1:13">
      <c r="B791" s="526"/>
      <c r="C791" s="526"/>
      <c r="D791" t="s">
        <v>18</v>
      </c>
      <c r="E791" s="240">
        <v>60</v>
      </c>
      <c r="G791" s="2">
        <f t="shared" si="13"/>
        <v>139.49999999999997</v>
      </c>
      <c r="H791" s="37"/>
      <c r="J791" s="240"/>
    </row>
    <row r="792" spans="1:13">
      <c r="B792" s="526"/>
      <c r="C792" s="526"/>
      <c r="D792" t="s">
        <v>19</v>
      </c>
      <c r="E792" s="240">
        <v>5</v>
      </c>
      <c r="G792" s="2">
        <f t="shared" si="13"/>
        <v>144.49999999999997</v>
      </c>
      <c r="H792" s="525"/>
      <c r="J792" s="240"/>
      <c r="M792" s="26"/>
    </row>
    <row r="793" spans="1:13">
      <c r="A793" s="7">
        <v>45469</v>
      </c>
      <c r="B793" s="526">
        <v>29090</v>
      </c>
      <c r="C793" s="526" t="s">
        <v>25</v>
      </c>
      <c r="D793" t="s">
        <v>16</v>
      </c>
      <c r="F793" s="240">
        <v>74.5</v>
      </c>
      <c r="G793" s="2">
        <f t="shared" si="13"/>
        <v>69.999999999999972</v>
      </c>
      <c r="J793" s="240"/>
      <c r="M793" s="26"/>
    </row>
    <row r="794" spans="1:13">
      <c r="A794" s="7">
        <v>45469</v>
      </c>
      <c r="B794" s="526">
        <v>29090</v>
      </c>
      <c r="C794" s="526" t="s">
        <v>25</v>
      </c>
      <c r="D794" t="s">
        <v>17</v>
      </c>
      <c r="F794" s="240">
        <v>5</v>
      </c>
      <c r="G794" s="2">
        <f t="shared" si="13"/>
        <v>64.999999999999972</v>
      </c>
      <c r="H794" s="525"/>
      <c r="J794" s="240"/>
    </row>
    <row r="795" spans="1:13">
      <c r="A795" s="86">
        <v>45490</v>
      </c>
      <c r="B795" s="526">
        <v>29356</v>
      </c>
      <c r="C795" s="526" t="s">
        <v>25</v>
      </c>
      <c r="D795" t="s">
        <v>18</v>
      </c>
      <c r="E795" s="240"/>
      <c r="F795" s="240">
        <v>60</v>
      </c>
      <c r="G795" s="2">
        <f t="shared" si="13"/>
        <v>4.9999999999999716</v>
      </c>
      <c r="H795" s="525"/>
      <c r="J795" s="240"/>
    </row>
    <row r="796" spans="1:13">
      <c r="A796" s="86">
        <v>45490</v>
      </c>
      <c r="B796" s="526">
        <v>29356</v>
      </c>
      <c r="C796" s="526" t="s">
        <v>25</v>
      </c>
      <c r="D796" t="s">
        <v>19</v>
      </c>
      <c r="E796" s="240"/>
      <c r="F796" s="240">
        <v>5</v>
      </c>
      <c r="G796" s="2">
        <f t="shared" si="13"/>
        <v>-2.8421709430404007E-14</v>
      </c>
      <c r="H796" s="525"/>
      <c r="J796" s="240"/>
    </row>
    <row r="797" spans="1:13">
      <c r="A797" s="88">
        <v>45473</v>
      </c>
      <c r="B797" s="525" t="s">
        <v>14</v>
      </c>
      <c r="C797" s="525" t="s">
        <v>26</v>
      </c>
      <c r="D797" t="s">
        <v>16</v>
      </c>
      <c r="E797" s="240">
        <v>72.400000000000006</v>
      </c>
      <c r="G797" s="2">
        <f t="shared" si="13"/>
        <v>72.399999999999977</v>
      </c>
      <c r="J797" s="240"/>
      <c r="M797" s="26"/>
    </row>
    <row r="798" spans="1:13">
      <c r="A798" s="86"/>
      <c r="B798" s="526"/>
      <c r="C798" s="526"/>
      <c r="D798" t="s">
        <v>17</v>
      </c>
      <c r="E798" s="240">
        <v>7</v>
      </c>
      <c r="G798" s="2">
        <f t="shared" si="13"/>
        <v>79.399999999999977</v>
      </c>
      <c r="J798" s="265"/>
      <c r="M798" s="26"/>
    </row>
    <row r="799" spans="1:13">
      <c r="A799" s="86"/>
      <c r="B799" s="526"/>
      <c r="C799" s="526"/>
      <c r="D799" t="s">
        <v>18</v>
      </c>
      <c r="E799" s="240">
        <v>60</v>
      </c>
      <c r="G799" s="2">
        <f t="shared" si="13"/>
        <v>139.39999999999998</v>
      </c>
      <c r="I799" s="525" t="s">
        <v>26</v>
      </c>
      <c r="J799" t="s">
        <v>16</v>
      </c>
      <c r="K799" s="240">
        <v>72.400000000000006</v>
      </c>
    </row>
    <row r="800" spans="1:13">
      <c r="A800" s="86"/>
      <c r="B800" s="526"/>
      <c r="C800" s="526"/>
      <c r="D800" t="s">
        <v>19</v>
      </c>
      <c r="E800" s="240">
        <v>5</v>
      </c>
      <c r="G800" s="2">
        <f t="shared" si="13"/>
        <v>144.39999999999998</v>
      </c>
      <c r="I800" s="526"/>
      <c r="J800" t="s">
        <v>17</v>
      </c>
      <c r="K800" s="240">
        <v>7</v>
      </c>
    </row>
    <row r="801" spans="1:11">
      <c r="A801" s="86">
        <v>45490</v>
      </c>
      <c r="B801" s="526">
        <v>29356</v>
      </c>
      <c r="C801" s="526" t="s">
        <v>26</v>
      </c>
      <c r="D801" t="s">
        <v>18</v>
      </c>
      <c r="E801" s="240"/>
      <c r="F801" s="240">
        <v>60</v>
      </c>
      <c r="G801" s="2">
        <f t="shared" si="13"/>
        <v>84.399999999999977</v>
      </c>
      <c r="I801" s="525" t="s">
        <v>27</v>
      </c>
      <c r="J801" t="s">
        <v>16</v>
      </c>
      <c r="K801" s="265">
        <v>71</v>
      </c>
    </row>
    <row r="802" spans="1:11">
      <c r="A802" s="86">
        <v>45490</v>
      </c>
      <c r="B802" s="526">
        <v>29356</v>
      </c>
      <c r="C802" s="526" t="s">
        <v>26</v>
      </c>
      <c r="D802" t="s">
        <v>19</v>
      </c>
      <c r="E802" s="240"/>
      <c r="F802" s="240">
        <v>5</v>
      </c>
      <c r="G802" s="2">
        <f t="shared" si="13"/>
        <v>79.399999999999977</v>
      </c>
      <c r="I802" s="526"/>
      <c r="J802" t="s">
        <v>17</v>
      </c>
      <c r="K802" s="265">
        <v>7</v>
      </c>
    </row>
    <row r="803" spans="1:11">
      <c r="A803" s="7">
        <v>45560</v>
      </c>
      <c r="B803" s="526">
        <v>29716</v>
      </c>
      <c r="C803" s="526" t="s">
        <v>26</v>
      </c>
      <c r="D803" t="s">
        <v>16</v>
      </c>
      <c r="E803" s="240"/>
      <c r="F803" s="240">
        <v>72.400000000000006</v>
      </c>
      <c r="G803" s="2">
        <f t="shared" si="13"/>
        <v>6.9999999999999716</v>
      </c>
      <c r="I803" s="526"/>
      <c r="K803" s="265"/>
    </row>
    <row r="804" spans="1:11">
      <c r="A804" s="7">
        <v>45560</v>
      </c>
      <c r="B804" s="526">
        <v>29716</v>
      </c>
      <c r="C804" s="526" t="s">
        <v>26</v>
      </c>
      <c r="D804" t="s">
        <v>17</v>
      </c>
      <c r="E804" s="240"/>
      <c r="F804" s="240">
        <v>7</v>
      </c>
      <c r="G804" s="2">
        <f t="shared" si="13"/>
        <v>-2.8421709430404007E-14</v>
      </c>
      <c r="I804" s="526"/>
      <c r="K804" s="265"/>
    </row>
    <row r="805" spans="1:11">
      <c r="A805" s="44">
        <v>45504</v>
      </c>
      <c r="B805" s="525" t="s">
        <v>14</v>
      </c>
      <c r="C805" s="525" t="s">
        <v>27</v>
      </c>
      <c r="D805" t="s">
        <v>16</v>
      </c>
      <c r="E805" s="265">
        <v>71</v>
      </c>
      <c r="G805" s="2">
        <f t="shared" si="13"/>
        <v>70.999999999999972</v>
      </c>
      <c r="I805" s="525"/>
      <c r="K805" s="240"/>
    </row>
    <row r="806" spans="1:11">
      <c r="B806" s="526"/>
      <c r="C806" s="526"/>
      <c r="D806" t="s">
        <v>17</v>
      </c>
      <c r="E806" s="265">
        <v>7</v>
      </c>
      <c r="G806" s="2">
        <f t="shared" si="13"/>
        <v>77.999999999999972</v>
      </c>
      <c r="I806" s="526"/>
      <c r="K806" s="240"/>
    </row>
    <row r="807" spans="1:11">
      <c r="B807" s="526"/>
      <c r="C807" s="526"/>
      <c r="D807" t="s">
        <v>18</v>
      </c>
      <c r="E807" s="265">
        <v>60</v>
      </c>
      <c r="G807" s="2">
        <f t="shared" si="13"/>
        <v>137.99999999999997</v>
      </c>
      <c r="K807" s="26"/>
    </row>
    <row r="808" spans="1:11">
      <c r="B808" s="526"/>
      <c r="C808" s="526"/>
      <c r="D808" t="s">
        <v>19</v>
      </c>
      <c r="E808" s="265">
        <v>5</v>
      </c>
      <c r="G808" s="2">
        <f t="shared" si="13"/>
        <v>142.99999999999997</v>
      </c>
      <c r="K808" s="26"/>
    </row>
    <row r="809" spans="1:11">
      <c r="B809" s="526"/>
      <c r="C809" s="526"/>
      <c r="D809" t="s">
        <v>79</v>
      </c>
      <c r="E809" s="265">
        <v>102.5</v>
      </c>
      <c r="G809" s="2">
        <f t="shared" si="13"/>
        <v>245.49999999999997</v>
      </c>
    </row>
    <row r="810" spans="1:11">
      <c r="B810" s="526"/>
      <c r="C810" s="526"/>
      <c r="D810" t="s">
        <v>80</v>
      </c>
      <c r="E810" s="240">
        <v>250</v>
      </c>
      <c r="G810" s="2">
        <f t="shared" si="13"/>
        <v>495.5</v>
      </c>
    </row>
    <row r="811" spans="1:11">
      <c r="A811" s="7">
        <v>45497</v>
      </c>
      <c r="B811" s="526">
        <v>29405</v>
      </c>
      <c r="C811" s="526" t="s">
        <v>27</v>
      </c>
      <c r="D811" t="s">
        <v>18</v>
      </c>
      <c r="F811" s="265">
        <v>60</v>
      </c>
      <c r="G811" s="2">
        <f t="shared" si="13"/>
        <v>435.5</v>
      </c>
    </row>
    <row r="812" spans="1:11">
      <c r="A812" s="7">
        <v>45497</v>
      </c>
      <c r="B812" s="526">
        <v>29405</v>
      </c>
      <c r="C812" s="526" t="s">
        <v>27</v>
      </c>
      <c r="D812" t="s">
        <v>19</v>
      </c>
      <c r="F812" s="265">
        <v>5</v>
      </c>
      <c r="G812" s="2">
        <f t="shared" si="13"/>
        <v>430.5</v>
      </c>
    </row>
    <row r="813" spans="1:11">
      <c r="A813" s="7">
        <v>45497</v>
      </c>
      <c r="B813" s="526">
        <v>29405</v>
      </c>
      <c r="C813" s="526" t="s">
        <v>27</v>
      </c>
      <c r="D813" t="s">
        <v>79</v>
      </c>
      <c r="F813" s="265">
        <v>102.5</v>
      </c>
      <c r="G813" s="2">
        <f t="shared" si="13"/>
        <v>328</v>
      </c>
    </row>
    <row r="814" spans="1:11">
      <c r="A814" s="7">
        <v>45560</v>
      </c>
      <c r="B814" s="526">
        <v>29716</v>
      </c>
      <c r="C814" s="526" t="s">
        <v>27</v>
      </c>
      <c r="D814" t="s">
        <v>16</v>
      </c>
      <c r="F814" s="265">
        <v>71</v>
      </c>
      <c r="G814" s="2">
        <f t="shared" ref="G814:G877" si="14">+G813+E814-F814</f>
        <v>257</v>
      </c>
    </row>
    <row r="815" spans="1:11">
      <c r="A815" s="7">
        <v>45560</v>
      </c>
      <c r="B815" s="526">
        <v>29716</v>
      </c>
      <c r="C815" s="526" t="s">
        <v>27</v>
      </c>
      <c r="D815" t="s">
        <v>17</v>
      </c>
      <c r="F815" s="265">
        <v>7</v>
      </c>
      <c r="G815" s="2">
        <f t="shared" si="14"/>
        <v>250</v>
      </c>
    </row>
    <row r="816" spans="1:11">
      <c r="A816" s="7">
        <v>45490</v>
      </c>
      <c r="B816" s="526">
        <v>29357</v>
      </c>
      <c r="C816" s="526" t="s">
        <v>27</v>
      </c>
      <c r="D816" t="s">
        <v>80</v>
      </c>
      <c r="F816" s="265">
        <v>250</v>
      </c>
      <c r="G816" s="2">
        <f t="shared" si="14"/>
        <v>0</v>
      </c>
    </row>
    <row r="817" spans="1:12">
      <c r="A817" s="44">
        <v>45535</v>
      </c>
      <c r="B817" s="525" t="s">
        <v>14</v>
      </c>
      <c r="C817" s="525" t="s">
        <v>81</v>
      </c>
      <c r="D817" t="s">
        <v>16</v>
      </c>
      <c r="E817" s="240">
        <v>71.2</v>
      </c>
      <c r="G817" s="2">
        <f t="shared" si="14"/>
        <v>71.2</v>
      </c>
    </row>
    <row r="818" spans="1:12">
      <c r="B818" s="526"/>
      <c r="C818" s="526"/>
      <c r="D818" t="s">
        <v>17</v>
      </c>
      <c r="E818" s="240">
        <v>7</v>
      </c>
      <c r="G818" s="2">
        <f t="shared" si="14"/>
        <v>78.2</v>
      </c>
    </row>
    <row r="819" spans="1:12">
      <c r="B819" s="526"/>
      <c r="C819" s="526"/>
      <c r="D819" t="s">
        <v>18</v>
      </c>
      <c r="E819" s="240">
        <v>60</v>
      </c>
      <c r="G819" s="2">
        <f t="shared" si="14"/>
        <v>138.19999999999999</v>
      </c>
    </row>
    <row r="820" spans="1:12">
      <c r="B820" s="526"/>
      <c r="C820" s="526"/>
      <c r="D820" t="s">
        <v>19</v>
      </c>
      <c r="E820" s="240">
        <v>5</v>
      </c>
      <c r="G820" s="2">
        <f t="shared" si="14"/>
        <v>143.19999999999999</v>
      </c>
    </row>
    <row r="821" spans="1:12">
      <c r="A821" s="7">
        <v>45553</v>
      </c>
      <c r="B821" s="526">
        <v>29690</v>
      </c>
      <c r="C821" s="526" t="s">
        <v>81</v>
      </c>
      <c r="D821" t="s">
        <v>18</v>
      </c>
      <c r="F821" s="265">
        <v>60</v>
      </c>
      <c r="G821" s="2">
        <f t="shared" si="14"/>
        <v>83.199999999999989</v>
      </c>
      <c r="K821" s="240"/>
      <c r="L821" s="240"/>
    </row>
    <row r="822" spans="1:12">
      <c r="A822" s="7">
        <v>45553</v>
      </c>
      <c r="B822" s="526">
        <v>29690</v>
      </c>
      <c r="C822" s="526" t="s">
        <v>81</v>
      </c>
      <c r="D822" t="s">
        <v>19</v>
      </c>
      <c r="F822" s="265">
        <v>5</v>
      </c>
      <c r="G822" s="2">
        <f t="shared" si="14"/>
        <v>78.199999999999989</v>
      </c>
      <c r="I822" s="526"/>
      <c r="K822" s="240"/>
      <c r="L822" s="240"/>
    </row>
    <row r="823" spans="1:12">
      <c r="A823" s="7">
        <v>45623</v>
      </c>
      <c r="B823" s="526">
        <v>30043</v>
      </c>
      <c r="C823" s="526" t="s">
        <v>81</v>
      </c>
      <c r="D823" t="s">
        <v>16</v>
      </c>
      <c r="F823" s="265">
        <v>71.2</v>
      </c>
      <c r="G823" s="2">
        <f t="shared" si="14"/>
        <v>6.9999999999999858</v>
      </c>
      <c r="I823" s="526"/>
      <c r="K823" s="240"/>
      <c r="L823" s="240"/>
    </row>
    <row r="824" spans="1:12">
      <c r="A824" s="7">
        <v>45623</v>
      </c>
      <c r="B824" s="526">
        <v>30043</v>
      </c>
      <c r="C824" s="526" t="s">
        <v>81</v>
      </c>
      <c r="D824" t="s">
        <v>17</v>
      </c>
      <c r="F824" s="265">
        <v>7</v>
      </c>
      <c r="G824" s="2">
        <f t="shared" si="14"/>
        <v>-1.4210854715202004E-14</v>
      </c>
      <c r="I824" s="526"/>
      <c r="K824" s="240"/>
      <c r="L824" s="240"/>
    </row>
    <row r="825" spans="1:12">
      <c r="A825" s="44">
        <v>45565</v>
      </c>
      <c r="B825" s="525" t="s">
        <v>14</v>
      </c>
      <c r="C825" s="525" t="s">
        <v>53</v>
      </c>
      <c r="D825" t="s">
        <v>16</v>
      </c>
      <c r="E825" s="240">
        <v>71.7</v>
      </c>
      <c r="G825" s="2">
        <f t="shared" si="14"/>
        <v>71.699999999999989</v>
      </c>
      <c r="I825" s="525"/>
      <c r="K825" s="240"/>
      <c r="L825" s="240"/>
    </row>
    <row r="826" spans="1:12">
      <c r="B826" s="526"/>
      <c r="C826" s="526"/>
      <c r="D826" t="s">
        <v>17</v>
      </c>
      <c r="E826" s="240">
        <v>5</v>
      </c>
      <c r="G826" s="2">
        <f t="shared" si="14"/>
        <v>76.699999999999989</v>
      </c>
      <c r="I826" s="526"/>
      <c r="K826" s="240"/>
      <c r="L826" s="240"/>
    </row>
    <row r="827" spans="1:12">
      <c r="B827" s="526"/>
      <c r="C827" s="526"/>
      <c r="D827" t="s">
        <v>18</v>
      </c>
      <c r="E827" s="240">
        <v>60</v>
      </c>
      <c r="G827" s="2">
        <f t="shared" si="14"/>
        <v>136.69999999999999</v>
      </c>
      <c r="I827" s="525"/>
      <c r="K827" s="240"/>
    </row>
    <row r="828" spans="1:12">
      <c r="B828" s="526"/>
      <c r="C828" s="526"/>
      <c r="D828" t="s">
        <v>19</v>
      </c>
      <c r="E828" s="240">
        <v>5</v>
      </c>
      <c r="G828" s="2">
        <f t="shared" si="14"/>
        <v>141.69999999999999</v>
      </c>
      <c r="K828" s="240"/>
    </row>
    <row r="829" spans="1:12">
      <c r="B829" s="526"/>
      <c r="C829" s="526"/>
      <c r="D829" t="s">
        <v>82</v>
      </c>
      <c r="E829" s="240">
        <v>300</v>
      </c>
      <c r="G829" s="2">
        <f t="shared" si="14"/>
        <v>441.7</v>
      </c>
      <c r="K829" s="37"/>
      <c r="L829" s="37"/>
    </row>
    <row r="830" spans="1:12">
      <c r="A830" s="7">
        <v>45553</v>
      </c>
      <c r="B830" s="526">
        <v>29690</v>
      </c>
      <c r="C830" s="526" t="s">
        <v>53</v>
      </c>
      <c r="D830" t="s">
        <v>18</v>
      </c>
      <c r="F830" s="265">
        <v>60</v>
      </c>
      <c r="G830" s="2">
        <f t="shared" si="14"/>
        <v>381.7</v>
      </c>
      <c r="L830" s="37"/>
    </row>
    <row r="831" spans="1:12">
      <c r="A831" s="7">
        <v>45553</v>
      </c>
      <c r="B831" s="526">
        <v>29690</v>
      </c>
      <c r="C831" s="526" t="s">
        <v>53</v>
      </c>
      <c r="D831" t="s">
        <v>19</v>
      </c>
      <c r="F831" s="265">
        <v>5</v>
      </c>
      <c r="G831" s="2">
        <f t="shared" si="14"/>
        <v>376.7</v>
      </c>
    </row>
    <row r="832" spans="1:12">
      <c r="A832" s="7">
        <v>45581</v>
      </c>
      <c r="B832" s="526">
        <v>29821</v>
      </c>
      <c r="C832" s="526" t="s">
        <v>53</v>
      </c>
      <c r="D832" t="s">
        <v>82</v>
      </c>
      <c r="F832" s="2">
        <v>300</v>
      </c>
      <c r="G832" s="2">
        <f t="shared" si="14"/>
        <v>76.699999999999989</v>
      </c>
    </row>
    <row r="833" spans="1:12">
      <c r="A833" s="7">
        <v>45623</v>
      </c>
      <c r="B833" s="526">
        <v>30043</v>
      </c>
      <c r="C833" s="526" t="s">
        <v>53</v>
      </c>
      <c r="D833" t="s">
        <v>16</v>
      </c>
      <c r="F833" s="2">
        <v>71.7</v>
      </c>
      <c r="G833" s="2">
        <f t="shared" si="14"/>
        <v>4.9999999999999858</v>
      </c>
    </row>
    <row r="834" spans="1:12">
      <c r="A834" s="7">
        <v>45623</v>
      </c>
      <c r="B834" s="526">
        <v>30043</v>
      </c>
      <c r="C834" s="526" t="s">
        <v>53</v>
      </c>
      <c r="D834" t="s">
        <v>17</v>
      </c>
      <c r="F834" s="2">
        <v>5</v>
      </c>
      <c r="G834" s="2">
        <f t="shared" si="14"/>
        <v>-1.4210854715202004E-14</v>
      </c>
    </row>
    <row r="835" spans="1:12">
      <c r="A835" s="88">
        <v>45596</v>
      </c>
      <c r="B835" s="525" t="s">
        <v>14</v>
      </c>
      <c r="C835" s="525" t="s">
        <v>30</v>
      </c>
      <c r="D835" t="s">
        <v>16</v>
      </c>
      <c r="E835" s="240">
        <v>60.1</v>
      </c>
      <c r="G835" s="2">
        <f t="shared" si="14"/>
        <v>60.099999999999987</v>
      </c>
    </row>
    <row r="836" spans="1:12">
      <c r="A836" s="86"/>
      <c r="B836" s="526"/>
      <c r="C836" s="526"/>
      <c r="D836" t="s">
        <v>17</v>
      </c>
      <c r="E836" s="240">
        <v>7</v>
      </c>
      <c r="G836" s="2">
        <f t="shared" si="14"/>
        <v>67.099999999999994</v>
      </c>
    </row>
    <row r="837" spans="1:12">
      <c r="A837" s="86"/>
      <c r="B837" s="526"/>
      <c r="C837" s="526"/>
      <c r="D837" t="s">
        <v>18</v>
      </c>
      <c r="E837" s="240">
        <v>60</v>
      </c>
      <c r="G837" s="2">
        <f t="shared" si="14"/>
        <v>127.1</v>
      </c>
    </row>
    <row r="838" spans="1:12">
      <c r="A838" s="86"/>
      <c r="B838" s="526"/>
      <c r="C838" s="526"/>
      <c r="D838" t="s">
        <v>19</v>
      </c>
      <c r="E838" s="240">
        <v>5</v>
      </c>
      <c r="G838" s="2">
        <f t="shared" si="14"/>
        <v>132.1</v>
      </c>
    </row>
    <row r="839" spans="1:12">
      <c r="A839" s="7">
        <v>45686</v>
      </c>
      <c r="B839" s="526">
        <v>30381</v>
      </c>
      <c r="C839" s="526" t="s">
        <v>30</v>
      </c>
      <c r="D839" t="s">
        <v>16</v>
      </c>
      <c r="E839" s="240"/>
      <c r="F839" s="2">
        <v>60.1</v>
      </c>
      <c r="G839" s="2">
        <f t="shared" si="14"/>
        <v>72</v>
      </c>
    </row>
    <row r="840" spans="1:12">
      <c r="A840" s="7">
        <v>45686</v>
      </c>
      <c r="B840" s="526">
        <v>30381</v>
      </c>
      <c r="C840" s="526" t="s">
        <v>30</v>
      </c>
      <c r="D840" t="s">
        <v>17</v>
      </c>
      <c r="E840" s="240"/>
      <c r="F840" s="2">
        <v>7</v>
      </c>
      <c r="G840" s="2">
        <f t="shared" si="14"/>
        <v>65</v>
      </c>
    </row>
    <row r="841" spans="1:12">
      <c r="A841" s="7">
        <v>45705</v>
      </c>
      <c r="B841" s="526">
        <v>30472</v>
      </c>
      <c r="C841" s="526" t="s">
        <v>30</v>
      </c>
      <c r="D841" t="s">
        <v>18</v>
      </c>
      <c r="F841" s="265">
        <v>60</v>
      </c>
      <c r="G841" s="2">
        <f t="shared" si="14"/>
        <v>5</v>
      </c>
    </row>
    <row r="842" spans="1:12">
      <c r="A842" s="7">
        <v>45705</v>
      </c>
      <c r="B842" s="526">
        <v>30472</v>
      </c>
      <c r="C842" s="526" t="s">
        <v>30</v>
      </c>
      <c r="D842" t="s">
        <v>19</v>
      </c>
      <c r="F842" s="265">
        <v>5</v>
      </c>
      <c r="G842" s="2">
        <f t="shared" si="14"/>
        <v>0</v>
      </c>
    </row>
    <row r="843" spans="1:12">
      <c r="A843" s="88">
        <v>45626</v>
      </c>
      <c r="B843" s="525" t="s">
        <v>14</v>
      </c>
      <c r="C843" s="525" t="s">
        <v>83</v>
      </c>
      <c r="D843" t="s">
        <v>16</v>
      </c>
      <c r="E843" s="240">
        <v>59.4</v>
      </c>
      <c r="G843" s="2">
        <f t="shared" si="14"/>
        <v>59.4</v>
      </c>
      <c r="I843" s="525"/>
      <c r="K843" s="240"/>
    </row>
    <row r="844" spans="1:12">
      <c r="A844" s="86"/>
      <c r="B844" s="526"/>
      <c r="C844" s="526"/>
      <c r="D844" t="s">
        <v>17</v>
      </c>
      <c r="E844" s="240">
        <v>7</v>
      </c>
      <c r="G844" s="2">
        <f t="shared" si="14"/>
        <v>66.400000000000006</v>
      </c>
      <c r="I844" s="526"/>
      <c r="K844" s="240"/>
    </row>
    <row r="845" spans="1:12">
      <c r="A845" s="86"/>
      <c r="B845" s="526"/>
      <c r="C845" s="526"/>
      <c r="D845" t="s">
        <v>18</v>
      </c>
      <c r="E845" s="240">
        <v>60</v>
      </c>
      <c r="G845" s="2">
        <f t="shared" si="14"/>
        <v>126.4</v>
      </c>
      <c r="I845" s="525"/>
      <c r="K845" s="240"/>
      <c r="L845" s="240"/>
    </row>
    <row r="846" spans="1:12">
      <c r="A846" s="86"/>
      <c r="B846" s="526"/>
      <c r="C846" s="526"/>
      <c r="D846" t="s">
        <v>19</v>
      </c>
      <c r="E846" s="240">
        <v>5</v>
      </c>
      <c r="G846" s="2">
        <f t="shared" si="14"/>
        <v>131.4</v>
      </c>
      <c r="I846" s="526"/>
      <c r="K846" s="240"/>
      <c r="L846" s="240"/>
    </row>
    <row r="847" spans="1:12">
      <c r="A847" s="7">
        <v>45686</v>
      </c>
      <c r="B847" s="526">
        <v>30381</v>
      </c>
      <c r="C847" s="526" t="s">
        <v>83</v>
      </c>
      <c r="D847" t="s">
        <v>16</v>
      </c>
      <c r="E847" s="240"/>
      <c r="F847" s="2">
        <v>59.4</v>
      </c>
      <c r="G847" s="2">
        <f t="shared" si="14"/>
        <v>72</v>
      </c>
      <c r="I847" s="525"/>
      <c r="K847" s="240"/>
      <c r="L847" s="240"/>
    </row>
    <row r="848" spans="1:12">
      <c r="A848" s="7">
        <v>45686</v>
      </c>
      <c r="B848" s="526">
        <v>30381</v>
      </c>
      <c r="C848" s="526" t="s">
        <v>83</v>
      </c>
      <c r="D848" t="s">
        <v>17</v>
      </c>
      <c r="E848" s="240"/>
      <c r="F848" s="2">
        <v>7</v>
      </c>
      <c r="G848" s="2">
        <f t="shared" si="14"/>
        <v>65</v>
      </c>
      <c r="I848" s="526"/>
      <c r="K848" s="240"/>
      <c r="L848" s="240"/>
    </row>
    <row r="849" spans="1:12">
      <c r="A849" s="7">
        <v>45705</v>
      </c>
      <c r="B849" s="526">
        <v>30472</v>
      </c>
      <c r="C849" s="526" t="s">
        <v>83</v>
      </c>
      <c r="D849" t="s">
        <v>18</v>
      </c>
      <c r="F849" s="265">
        <v>60</v>
      </c>
      <c r="G849" s="2">
        <f t="shared" si="14"/>
        <v>5</v>
      </c>
      <c r="I849" s="526"/>
      <c r="K849" s="240"/>
      <c r="L849" s="240"/>
    </row>
    <row r="850" spans="1:12">
      <c r="A850" s="7">
        <v>45705</v>
      </c>
      <c r="B850" s="526">
        <v>30472</v>
      </c>
      <c r="C850" s="526" t="s">
        <v>83</v>
      </c>
      <c r="D850" t="s">
        <v>19</v>
      </c>
      <c r="F850" s="265">
        <v>5</v>
      </c>
      <c r="G850" s="2">
        <f t="shared" si="14"/>
        <v>0</v>
      </c>
      <c r="I850" s="526"/>
      <c r="K850" s="240"/>
      <c r="L850" s="240"/>
    </row>
    <row r="851" spans="1:12">
      <c r="A851" s="88">
        <v>45657</v>
      </c>
      <c r="B851" s="525" t="s">
        <v>14</v>
      </c>
      <c r="C851" s="525" t="s">
        <v>34</v>
      </c>
      <c r="D851" t="s">
        <v>16</v>
      </c>
      <c r="E851" s="240">
        <v>50.2</v>
      </c>
      <c r="G851" s="2">
        <f t="shared" si="14"/>
        <v>50.2</v>
      </c>
      <c r="I851" s="525"/>
      <c r="K851" s="240"/>
    </row>
    <row r="852" spans="1:12">
      <c r="A852" s="86"/>
      <c r="B852" s="526"/>
      <c r="C852" s="526"/>
      <c r="D852" t="s">
        <v>17</v>
      </c>
      <c r="E852" s="240">
        <v>3</v>
      </c>
      <c r="G852" s="2">
        <f t="shared" si="14"/>
        <v>53.2</v>
      </c>
      <c r="I852" s="526"/>
      <c r="K852" s="240"/>
    </row>
    <row r="853" spans="1:12">
      <c r="A853" s="86"/>
      <c r="B853" s="526"/>
      <c r="C853" s="526"/>
      <c r="D853" t="s">
        <v>18</v>
      </c>
      <c r="E853" s="240">
        <v>60</v>
      </c>
      <c r="G853" s="2">
        <f t="shared" si="14"/>
        <v>113.2</v>
      </c>
      <c r="I853" s="526"/>
      <c r="K853" s="240"/>
      <c r="L853" s="240"/>
    </row>
    <row r="854" spans="1:12">
      <c r="A854" s="86"/>
      <c r="B854" s="526"/>
      <c r="C854" s="526"/>
      <c r="D854" t="s">
        <v>19</v>
      </c>
      <c r="E854" s="240">
        <v>5</v>
      </c>
      <c r="G854" s="2">
        <f t="shared" si="14"/>
        <v>118.2</v>
      </c>
      <c r="I854" s="526"/>
      <c r="K854" s="240"/>
      <c r="L854" s="240"/>
    </row>
    <row r="855" spans="1:12">
      <c r="A855" s="7">
        <v>45686</v>
      </c>
      <c r="B855" s="526">
        <v>30381</v>
      </c>
      <c r="C855" s="526" t="s">
        <v>34</v>
      </c>
      <c r="D855" t="s">
        <v>16</v>
      </c>
      <c r="F855" s="2">
        <v>50.2</v>
      </c>
      <c r="G855" s="2">
        <f t="shared" si="14"/>
        <v>68</v>
      </c>
      <c r="I855" s="525"/>
      <c r="K855" s="240"/>
    </row>
    <row r="856" spans="1:12">
      <c r="A856" s="7">
        <v>45686</v>
      </c>
      <c r="B856" s="526">
        <v>30381</v>
      </c>
      <c r="C856" s="526" t="s">
        <v>34</v>
      </c>
      <c r="D856" t="s">
        <v>17</v>
      </c>
      <c r="F856" s="2">
        <v>3</v>
      </c>
      <c r="G856" s="2">
        <f t="shared" si="14"/>
        <v>65</v>
      </c>
      <c r="I856" s="526"/>
      <c r="K856" s="240"/>
    </row>
    <row r="857" spans="1:12">
      <c r="A857" s="7">
        <v>45705</v>
      </c>
      <c r="B857" s="526">
        <v>30472</v>
      </c>
      <c r="C857" s="526" t="s">
        <v>34</v>
      </c>
      <c r="D857" t="s">
        <v>18</v>
      </c>
      <c r="F857" s="265">
        <v>60</v>
      </c>
      <c r="G857" s="2">
        <f t="shared" si="14"/>
        <v>5</v>
      </c>
      <c r="I857" s="526"/>
      <c r="K857" s="240"/>
    </row>
    <row r="858" spans="1:12">
      <c r="A858" s="7">
        <v>45705</v>
      </c>
      <c r="B858" s="526">
        <v>30472</v>
      </c>
      <c r="C858" s="526" t="s">
        <v>34</v>
      </c>
      <c r="D858" t="s">
        <v>19</v>
      </c>
      <c r="F858" s="265">
        <v>5</v>
      </c>
      <c r="G858" s="2">
        <f t="shared" si="14"/>
        <v>0</v>
      </c>
      <c r="I858" s="526"/>
      <c r="K858" s="240"/>
    </row>
    <row r="859" spans="1:12">
      <c r="A859" s="88">
        <v>45688</v>
      </c>
      <c r="B859" s="525" t="s">
        <v>14</v>
      </c>
      <c r="C859" s="525" t="s">
        <v>15</v>
      </c>
      <c r="D859" t="s">
        <v>16</v>
      </c>
      <c r="E859" s="240">
        <v>56.8</v>
      </c>
      <c r="G859" s="2">
        <f t="shared" si="14"/>
        <v>56.8</v>
      </c>
      <c r="I859" s="526"/>
      <c r="L859" s="240"/>
    </row>
    <row r="860" spans="1:12">
      <c r="A860" s="86"/>
      <c r="B860" s="526"/>
      <c r="C860" s="526"/>
      <c r="D860" t="s">
        <v>17</v>
      </c>
      <c r="E860" s="240">
        <v>3</v>
      </c>
      <c r="G860" s="2">
        <f t="shared" si="14"/>
        <v>59.8</v>
      </c>
      <c r="I860" s="526"/>
      <c r="L860" s="240"/>
    </row>
    <row r="861" spans="1:12">
      <c r="A861" s="86"/>
      <c r="B861" s="526"/>
      <c r="C861" s="526"/>
      <c r="D861" t="s">
        <v>18</v>
      </c>
      <c r="E861" s="240">
        <v>60</v>
      </c>
      <c r="G861" s="2">
        <f t="shared" si="14"/>
        <v>119.8</v>
      </c>
      <c r="K861" s="37"/>
    </row>
    <row r="862" spans="1:12">
      <c r="A862" s="86"/>
      <c r="B862" s="526"/>
      <c r="C862" s="526"/>
      <c r="D862" t="s">
        <v>19</v>
      </c>
      <c r="E862" s="240">
        <v>5</v>
      </c>
      <c r="G862" s="2">
        <f t="shared" si="14"/>
        <v>124.8</v>
      </c>
      <c r="K862" s="37"/>
    </row>
    <row r="863" spans="1:12">
      <c r="A863" s="7">
        <v>45705</v>
      </c>
      <c r="B863" s="526">
        <v>30472</v>
      </c>
      <c r="C863" s="526" t="s">
        <v>15</v>
      </c>
      <c r="D863" t="s">
        <v>18</v>
      </c>
      <c r="F863" s="265">
        <v>60</v>
      </c>
      <c r="G863" s="2">
        <f t="shared" si="14"/>
        <v>64.8</v>
      </c>
    </row>
    <row r="864" spans="1:12">
      <c r="A864" s="7">
        <v>45705</v>
      </c>
      <c r="B864" s="526">
        <v>30472</v>
      </c>
      <c r="C864" s="526" t="s">
        <v>15</v>
      </c>
      <c r="D864" t="s">
        <v>19</v>
      </c>
      <c r="F864" s="265">
        <v>5</v>
      </c>
      <c r="G864" s="2">
        <f t="shared" si="14"/>
        <v>59.8</v>
      </c>
    </row>
    <row r="865" spans="1:9">
      <c r="A865" s="7">
        <v>45707</v>
      </c>
      <c r="B865" s="526">
        <v>30490</v>
      </c>
      <c r="C865" s="526" t="s">
        <v>15</v>
      </c>
      <c r="D865" t="s">
        <v>16</v>
      </c>
      <c r="F865" s="265">
        <v>56.8</v>
      </c>
      <c r="G865" s="2">
        <f t="shared" si="14"/>
        <v>3</v>
      </c>
    </row>
    <row r="866" spans="1:9">
      <c r="A866" s="7">
        <v>45707</v>
      </c>
      <c r="B866" s="526">
        <v>30490</v>
      </c>
      <c r="C866" s="526" t="s">
        <v>15</v>
      </c>
      <c r="D866" t="s">
        <v>17</v>
      </c>
      <c r="F866" s="265">
        <v>3</v>
      </c>
      <c r="G866" s="2">
        <f t="shared" si="14"/>
        <v>0</v>
      </c>
    </row>
    <row r="867" spans="1:9">
      <c r="A867" s="44">
        <v>45716</v>
      </c>
      <c r="B867" s="525" t="s">
        <v>14</v>
      </c>
      <c r="C867" s="525" t="s">
        <v>20</v>
      </c>
      <c r="D867" t="s">
        <v>16</v>
      </c>
      <c r="E867" s="2">
        <v>66.400000000000006</v>
      </c>
      <c r="G867" s="2">
        <f t="shared" si="14"/>
        <v>66.400000000000006</v>
      </c>
    </row>
    <row r="868" spans="1:9">
      <c r="B868" s="526"/>
      <c r="C868" s="526"/>
      <c r="D868" t="s">
        <v>17</v>
      </c>
      <c r="E868" s="2">
        <v>3</v>
      </c>
      <c r="G868" s="2">
        <f t="shared" si="14"/>
        <v>69.400000000000006</v>
      </c>
    </row>
    <row r="869" spans="1:9">
      <c r="B869" s="526"/>
      <c r="C869" s="526"/>
      <c r="D869" t="s">
        <v>18</v>
      </c>
      <c r="E869" s="2">
        <v>56</v>
      </c>
      <c r="G869" s="2">
        <f t="shared" si="14"/>
        <v>125.4</v>
      </c>
    </row>
    <row r="870" spans="1:9">
      <c r="B870" s="526"/>
      <c r="C870" s="526"/>
      <c r="D870" t="s">
        <v>19</v>
      </c>
      <c r="E870" s="2">
        <v>5</v>
      </c>
      <c r="G870" s="2">
        <f t="shared" si="14"/>
        <v>130.4</v>
      </c>
    </row>
    <row r="871" spans="1:9">
      <c r="A871" s="7">
        <v>45705</v>
      </c>
      <c r="B871" s="526">
        <v>30472</v>
      </c>
      <c r="C871" s="526" t="s">
        <v>20</v>
      </c>
      <c r="D871" t="s">
        <v>18</v>
      </c>
      <c r="F871" s="265">
        <v>56</v>
      </c>
      <c r="G871" s="2">
        <f t="shared" si="14"/>
        <v>74.400000000000006</v>
      </c>
    </row>
    <row r="872" spans="1:9">
      <c r="A872" s="7">
        <v>45705</v>
      </c>
      <c r="B872" s="526">
        <v>30472</v>
      </c>
      <c r="C872" s="526" t="s">
        <v>20</v>
      </c>
      <c r="D872" t="s">
        <v>19</v>
      </c>
      <c r="F872" s="265">
        <v>5</v>
      </c>
      <c r="G872" s="2">
        <f t="shared" si="14"/>
        <v>69.400000000000006</v>
      </c>
      <c r="H872" s="37"/>
    </row>
    <row r="873" spans="1:9">
      <c r="A873" s="7">
        <v>45742</v>
      </c>
      <c r="B873" s="526">
        <v>30841</v>
      </c>
      <c r="C873" s="526" t="s">
        <v>20</v>
      </c>
      <c r="D873" t="s">
        <v>16</v>
      </c>
      <c r="F873" s="2">
        <v>66.400000000000006</v>
      </c>
      <c r="G873" s="2">
        <f t="shared" si="14"/>
        <v>3</v>
      </c>
    </row>
    <row r="874" spans="1:9">
      <c r="A874" s="7">
        <v>45742</v>
      </c>
      <c r="B874" s="526">
        <v>30841</v>
      </c>
      <c r="C874" s="526" t="s">
        <v>20</v>
      </c>
      <c r="D874" t="s">
        <v>17</v>
      </c>
      <c r="F874" s="2">
        <v>3</v>
      </c>
      <c r="G874" s="2">
        <f t="shared" si="14"/>
        <v>0</v>
      </c>
    </row>
    <row r="875" spans="1:9">
      <c r="A875" s="44">
        <v>45747</v>
      </c>
      <c r="B875" s="525" t="s">
        <v>14</v>
      </c>
      <c r="C875" s="525" t="s">
        <v>23</v>
      </c>
      <c r="D875" t="s">
        <v>16</v>
      </c>
      <c r="E875" s="240">
        <v>83.3</v>
      </c>
      <c r="G875" s="2">
        <f t="shared" si="14"/>
        <v>83.3</v>
      </c>
    </row>
    <row r="876" spans="1:9">
      <c r="B876" s="526"/>
      <c r="C876" s="526"/>
      <c r="D876" t="s">
        <v>17</v>
      </c>
      <c r="E876" s="240">
        <v>3</v>
      </c>
      <c r="G876" s="2">
        <f t="shared" si="14"/>
        <v>86.3</v>
      </c>
    </row>
    <row r="877" spans="1:9">
      <c r="B877" s="526"/>
      <c r="C877" s="526"/>
      <c r="D877" t="s">
        <v>18</v>
      </c>
      <c r="E877" s="240">
        <v>60</v>
      </c>
      <c r="G877" s="2">
        <f t="shared" si="14"/>
        <v>146.30000000000001</v>
      </c>
      <c r="I877" s="240"/>
    </row>
    <row r="878" spans="1:9">
      <c r="B878" s="526"/>
      <c r="C878" s="526"/>
      <c r="D878" t="s">
        <v>19</v>
      </c>
      <c r="E878" s="240">
        <v>5</v>
      </c>
      <c r="G878" s="2">
        <f t="shared" ref="G878:G952" si="15">+G877+E878-F878</f>
        <v>151.30000000000001</v>
      </c>
      <c r="I878" s="240"/>
    </row>
    <row r="879" spans="1:9">
      <c r="A879" s="7">
        <v>45792</v>
      </c>
      <c r="B879" s="526">
        <v>30977</v>
      </c>
      <c r="C879" s="526" t="s">
        <v>23</v>
      </c>
      <c r="D879" t="s">
        <v>18</v>
      </c>
      <c r="E879" s="240"/>
      <c r="F879" s="2">
        <v>60</v>
      </c>
      <c r="G879" s="2">
        <f t="shared" si="15"/>
        <v>91.300000000000011</v>
      </c>
      <c r="I879" s="240"/>
    </row>
    <row r="880" spans="1:9">
      <c r="A880" s="7">
        <v>45792</v>
      </c>
      <c r="B880" s="526">
        <v>30977</v>
      </c>
      <c r="C880" s="526" t="s">
        <v>23</v>
      </c>
      <c r="D880" t="s">
        <v>19</v>
      </c>
      <c r="E880" s="240"/>
      <c r="F880" s="2">
        <v>5</v>
      </c>
      <c r="G880" s="2">
        <f t="shared" si="15"/>
        <v>86.300000000000011</v>
      </c>
      <c r="I880" s="240"/>
    </row>
    <row r="881" spans="1:12">
      <c r="A881" s="7">
        <v>45826</v>
      </c>
      <c r="B881" s="526">
        <v>31166</v>
      </c>
      <c r="C881" s="526" t="s">
        <v>23</v>
      </c>
      <c r="D881" t="s">
        <v>16</v>
      </c>
      <c r="E881" s="240"/>
      <c r="F881" s="2">
        <v>83.3</v>
      </c>
      <c r="G881" s="2">
        <f t="shared" si="15"/>
        <v>3.0000000000000142</v>
      </c>
      <c r="I881" s="240"/>
    </row>
    <row r="882" spans="1:12">
      <c r="A882" s="7">
        <v>45826</v>
      </c>
      <c r="B882" s="526">
        <v>31166</v>
      </c>
      <c r="C882" s="526" t="s">
        <v>23</v>
      </c>
      <c r="D882" t="s">
        <v>17</v>
      </c>
      <c r="E882" s="240"/>
      <c r="F882" s="2">
        <v>3</v>
      </c>
      <c r="G882" s="2">
        <f t="shared" si="15"/>
        <v>1.4210854715202004E-14</v>
      </c>
      <c r="I882" s="240"/>
    </row>
    <row r="883" spans="1:12">
      <c r="A883" s="88">
        <v>45777</v>
      </c>
      <c r="B883" s="525" t="s">
        <v>14</v>
      </c>
      <c r="C883" s="525" t="s">
        <v>24</v>
      </c>
      <c r="D883" t="s">
        <v>16</v>
      </c>
      <c r="E883" s="240">
        <v>82.3</v>
      </c>
      <c r="G883" s="2">
        <f t="shared" si="15"/>
        <v>82.300000000000011</v>
      </c>
      <c r="I883" s="240"/>
    </row>
    <row r="884" spans="1:12">
      <c r="A884" s="86"/>
      <c r="B884" s="526"/>
      <c r="C884" s="526"/>
      <c r="D884" t="s">
        <v>17</v>
      </c>
      <c r="E884" s="240">
        <v>3</v>
      </c>
      <c r="G884" s="2">
        <f t="shared" si="15"/>
        <v>85.300000000000011</v>
      </c>
      <c r="I884" s="240"/>
    </row>
    <row r="885" spans="1:12">
      <c r="A885" s="86"/>
      <c r="B885" s="526"/>
      <c r="C885" s="526"/>
      <c r="D885" t="s">
        <v>18</v>
      </c>
      <c r="E885" s="240">
        <v>60</v>
      </c>
      <c r="G885" s="2">
        <f t="shared" si="15"/>
        <v>145.30000000000001</v>
      </c>
    </row>
    <row r="886" spans="1:12">
      <c r="A886" s="86"/>
      <c r="B886" s="526"/>
      <c r="C886" s="526"/>
      <c r="D886" t="s">
        <v>19</v>
      </c>
      <c r="E886" s="240">
        <v>5</v>
      </c>
      <c r="G886" s="2">
        <f t="shared" si="15"/>
        <v>150.30000000000001</v>
      </c>
    </row>
    <row r="887" spans="1:12">
      <c r="A887" s="7">
        <v>45792</v>
      </c>
      <c r="B887" s="526">
        <v>30977</v>
      </c>
      <c r="C887" s="526" t="s">
        <v>24</v>
      </c>
      <c r="D887" t="s">
        <v>18</v>
      </c>
      <c r="E887" s="240"/>
      <c r="F887" s="2">
        <v>60</v>
      </c>
      <c r="G887" s="2">
        <f t="shared" si="15"/>
        <v>90.300000000000011</v>
      </c>
    </row>
    <row r="888" spans="1:12">
      <c r="A888" s="7">
        <v>45792</v>
      </c>
      <c r="B888" s="526">
        <v>30977</v>
      </c>
      <c r="C888" s="526" t="s">
        <v>24</v>
      </c>
      <c r="D888" t="s">
        <v>19</v>
      </c>
      <c r="E888" s="240"/>
      <c r="F888" s="2">
        <v>5</v>
      </c>
      <c r="G888" s="2">
        <f t="shared" si="15"/>
        <v>85.300000000000011</v>
      </c>
    </row>
    <row r="889" spans="1:12">
      <c r="A889" s="7">
        <v>45826</v>
      </c>
      <c r="B889" s="526">
        <v>31166</v>
      </c>
      <c r="C889" s="526" t="s">
        <v>24</v>
      </c>
      <c r="D889" t="s">
        <v>16</v>
      </c>
      <c r="E889" s="240"/>
      <c r="F889" s="2">
        <v>82.3</v>
      </c>
      <c r="G889" s="2">
        <f t="shared" si="15"/>
        <v>3.0000000000000142</v>
      </c>
    </row>
    <row r="890" spans="1:12">
      <c r="A890" s="7">
        <v>45826</v>
      </c>
      <c r="B890" s="526">
        <v>31166</v>
      </c>
      <c r="C890" s="526" t="s">
        <v>24</v>
      </c>
      <c r="D890" t="s">
        <v>17</v>
      </c>
      <c r="E890" s="240"/>
      <c r="F890" s="2">
        <v>3</v>
      </c>
      <c r="G890" s="2">
        <f t="shared" si="15"/>
        <v>1.4210854715202004E-14</v>
      </c>
    </row>
    <row r="891" spans="1:12">
      <c r="A891" s="88">
        <v>45808</v>
      </c>
      <c r="B891" s="525" t="s">
        <v>14</v>
      </c>
      <c r="C891" s="525" t="s">
        <v>25</v>
      </c>
      <c r="D891" t="s">
        <v>16</v>
      </c>
      <c r="E891" s="240">
        <v>82.3</v>
      </c>
      <c r="G891" s="2">
        <f t="shared" si="15"/>
        <v>82.300000000000011</v>
      </c>
    </row>
    <row r="892" spans="1:12">
      <c r="A892" s="86"/>
      <c r="B892" s="526"/>
      <c r="C892" s="526"/>
      <c r="D892" t="s">
        <v>17</v>
      </c>
      <c r="E892" s="240">
        <v>5</v>
      </c>
      <c r="G892" s="2">
        <f t="shared" si="15"/>
        <v>87.300000000000011</v>
      </c>
      <c r="L892" s="240"/>
    </row>
    <row r="893" spans="1:12">
      <c r="A893" s="86"/>
      <c r="B893" s="526"/>
      <c r="C893" s="526"/>
      <c r="D893" t="s">
        <v>18</v>
      </c>
      <c r="E893" s="240">
        <v>60</v>
      </c>
      <c r="G893" s="2">
        <f t="shared" si="15"/>
        <v>147.30000000000001</v>
      </c>
      <c r="L893" s="240"/>
    </row>
    <row r="894" spans="1:12">
      <c r="A894" s="86"/>
      <c r="B894" s="526"/>
      <c r="C894" s="526"/>
      <c r="D894" t="s">
        <v>19</v>
      </c>
      <c r="E894" s="240">
        <v>5</v>
      </c>
      <c r="G894" s="2">
        <f t="shared" si="15"/>
        <v>152.30000000000001</v>
      </c>
    </row>
    <row r="895" spans="1:12">
      <c r="A895" s="7">
        <v>45792</v>
      </c>
      <c r="B895" s="526">
        <v>30977</v>
      </c>
      <c r="C895" s="526" t="s">
        <v>25</v>
      </c>
      <c r="D895" t="s">
        <v>18</v>
      </c>
      <c r="E895" s="240"/>
      <c r="F895" s="2">
        <v>60</v>
      </c>
      <c r="G895" s="2">
        <f t="shared" si="15"/>
        <v>92.300000000000011</v>
      </c>
      <c r="I895" s="240"/>
    </row>
    <row r="896" spans="1:12">
      <c r="A896" s="7">
        <v>45792</v>
      </c>
      <c r="B896" s="526">
        <v>30977</v>
      </c>
      <c r="C896" s="526" t="s">
        <v>25</v>
      </c>
      <c r="D896" t="s">
        <v>19</v>
      </c>
      <c r="E896" s="240"/>
      <c r="F896" s="2">
        <v>5</v>
      </c>
      <c r="G896" s="2">
        <f t="shared" si="15"/>
        <v>87.300000000000011</v>
      </c>
      <c r="I896" s="240"/>
      <c r="K896" s="37"/>
    </row>
    <row r="897" spans="1:11">
      <c r="A897" s="7">
        <v>45855</v>
      </c>
      <c r="B897" s="526">
        <v>31503</v>
      </c>
      <c r="C897" s="526" t="s">
        <v>25</v>
      </c>
      <c r="D897" t="s">
        <v>16</v>
      </c>
      <c r="E897" s="240"/>
      <c r="F897" s="2">
        <v>82.3</v>
      </c>
      <c r="G897" s="2">
        <f t="shared" si="15"/>
        <v>5.0000000000000142</v>
      </c>
      <c r="I897" s="240"/>
      <c r="K897" s="37"/>
    </row>
    <row r="898" spans="1:11">
      <c r="A898" s="7">
        <v>45855</v>
      </c>
      <c r="B898" s="526">
        <v>31503</v>
      </c>
      <c r="C898" s="526" t="s">
        <v>25</v>
      </c>
      <c r="D898" t="s">
        <v>17</v>
      </c>
      <c r="E898" s="240"/>
      <c r="F898" s="2">
        <v>5</v>
      </c>
      <c r="G898" s="2">
        <f t="shared" si="15"/>
        <v>1.4210854715202004E-14</v>
      </c>
      <c r="I898" s="240"/>
      <c r="K898" s="37"/>
    </row>
    <row r="899" spans="1:11">
      <c r="A899" s="88">
        <v>45838</v>
      </c>
      <c r="B899" s="525" t="s">
        <v>14</v>
      </c>
      <c r="C899" s="525" t="s">
        <v>26</v>
      </c>
      <c r="D899" t="s">
        <v>16</v>
      </c>
      <c r="E899" s="240">
        <v>76.3</v>
      </c>
      <c r="G899" s="2">
        <f t="shared" si="15"/>
        <v>76.300000000000011</v>
      </c>
      <c r="I899" s="240"/>
    </row>
    <row r="900" spans="1:11">
      <c r="A900" s="86"/>
      <c r="B900" s="526"/>
      <c r="C900" s="526"/>
      <c r="D900" t="s">
        <v>17</v>
      </c>
      <c r="E900" s="240">
        <v>4</v>
      </c>
      <c r="G900" s="2">
        <f t="shared" si="15"/>
        <v>80.300000000000011</v>
      </c>
      <c r="I900" s="240"/>
    </row>
    <row r="901" spans="1:11">
      <c r="A901" s="86"/>
      <c r="B901" s="526"/>
      <c r="C901" s="526"/>
      <c r="D901" t="s">
        <v>18</v>
      </c>
      <c r="E901" s="240">
        <v>60</v>
      </c>
      <c r="G901" s="2">
        <f t="shared" si="15"/>
        <v>140.30000000000001</v>
      </c>
      <c r="I901" s="240"/>
    </row>
    <row r="902" spans="1:11">
      <c r="B902" s="526"/>
      <c r="C902" s="526"/>
      <c r="D902" t="s">
        <v>19</v>
      </c>
      <c r="E902" s="2">
        <v>5</v>
      </c>
      <c r="G902" s="2">
        <f t="shared" si="15"/>
        <v>145.30000000000001</v>
      </c>
      <c r="I902" s="37"/>
    </row>
    <row r="903" spans="1:11">
      <c r="A903" s="7">
        <v>45832</v>
      </c>
      <c r="B903" s="526">
        <v>31196</v>
      </c>
      <c r="C903" s="526" t="s">
        <v>26</v>
      </c>
      <c r="D903" t="s">
        <v>18</v>
      </c>
      <c r="F903" s="2">
        <v>60</v>
      </c>
      <c r="G903" s="2">
        <f t="shared" si="15"/>
        <v>85.300000000000011</v>
      </c>
    </row>
    <row r="904" spans="1:11">
      <c r="A904" s="7">
        <v>45832</v>
      </c>
      <c r="B904" s="526">
        <v>31196</v>
      </c>
      <c r="C904" s="526" t="s">
        <v>26</v>
      </c>
      <c r="D904" t="s">
        <v>19</v>
      </c>
      <c r="F904" s="2">
        <v>5</v>
      </c>
      <c r="G904" s="2">
        <f t="shared" si="15"/>
        <v>80.300000000000011</v>
      </c>
    </row>
    <row r="905" spans="1:11">
      <c r="A905" s="7">
        <v>45855</v>
      </c>
      <c r="B905" s="526">
        <v>31503</v>
      </c>
      <c r="C905" s="526" t="s">
        <v>26</v>
      </c>
      <c r="D905" t="s">
        <v>16</v>
      </c>
      <c r="F905" s="2">
        <v>76.3</v>
      </c>
      <c r="G905" s="2">
        <f t="shared" si="15"/>
        <v>4.0000000000000142</v>
      </c>
    </row>
    <row r="906" spans="1:11">
      <c r="A906" s="7">
        <v>45855</v>
      </c>
      <c r="B906" s="526">
        <v>31503</v>
      </c>
      <c r="C906" s="526" t="s">
        <v>26</v>
      </c>
      <c r="D906" t="s">
        <v>17</v>
      </c>
      <c r="F906" s="2">
        <v>4</v>
      </c>
      <c r="G906" s="2">
        <f t="shared" si="15"/>
        <v>1.4210854715202004E-14</v>
      </c>
    </row>
    <row r="907" spans="1:11">
      <c r="A907" s="44">
        <v>45869</v>
      </c>
      <c r="B907" s="525" t="s">
        <v>14</v>
      </c>
      <c r="C907" s="525" t="s">
        <v>27</v>
      </c>
      <c r="D907" t="s">
        <v>16</v>
      </c>
      <c r="E907" s="8">
        <v>76.3</v>
      </c>
      <c r="G907" s="2">
        <f t="shared" si="15"/>
        <v>76.300000000000011</v>
      </c>
    </row>
    <row r="908" spans="1:11">
      <c r="B908" s="526"/>
      <c r="C908" s="526"/>
      <c r="D908" t="s">
        <v>17</v>
      </c>
      <c r="E908" s="8">
        <v>4</v>
      </c>
      <c r="G908" s="2">
        <f t="shared" si="15"/>
        <v>80.300000000000011</v>
      </c>
      <c r="I908" s="544" t="s">
        <v>84</v>
      </c>
      <c r="J908" s="544"/>
      <c r="K908" s="544"/>
    </row>
    <row r="909" spans="1:11">
      <c r="B909" s="526"/>
      <c r="C909" s="526"/>
      <c r="D909" t="s">
        <v>18</v>
      </c>
      <c r="E909" s="8">
        <v>60</v>
      </c>
      <c r="G909" s="2">
        <f t="shared" si="15"/>
        <v>140.30000000000001</v>
      </c>
      <c r="H909">
        <v>2025</v>
      </c>
      <c r="I909" s="525" t="s">
        <v>25</v>
      </c>
      <c r="J909" t="s">
        <v>16</v>
      </c>
      <c r="K909" s="240">
        <v>82.3</v>
      </c>
    </row>
    <row r="910" spans="1:11">
      <c r="B910" s="526"/>
      <c r="C910" s="526"/>
      <c r="D910" t="s">
        <v>19</v>
      </c>
      <c r="E910" s="8">
        <v>5</v>
      </c>
      <c r="G910" s="2">
        <f t="shared" si="15"/>
        <v>145.30000000000001</v>
      </c>
      <c r="I910" s="526"/>
      <c r="J910" t="s">
        <v>17</v>
      </c>
      <c r="K910" s="240">
        <v>5</v>
      </c>
    </row>
    <row r="911" spans="1:11">
      <c r="A911" s="7">
        <v>45891</v>
      </c>
      <c r="B911" s="526">
        <v>31556</v>
      </c>
      <c r="C911" s="526" t="s">
        <v>27</v>
      </c>
      <c r="D911" t="s">
        <v>18</v>
      </c>
      <c r="F911" s="2">
        <v>60</v>
      </c>
      <c r="G911" s="2">
        <f t="shared" si="15"/>
        <v>85.300000000000011</v>
      </c>
      <c r="I911" s="525" t="s">
        <v>26</v>
      </c>
      <c r="J911" t="s">
        <v>16</v>
      </c>
      <c r="K911" s="240">
        <v>76.3</v>
      </c>
    </row>
    <row r="912" spans="1:11">
      <c r="A912" s="7">
        <v>45891</v>
      </c>
      <c r="B912" s="526">
        <v>31556</v>
      </c>
      <c r="C912" s="526" t="s">
        <v>27</v>
      </c>
      <c r="D912" t="s">
        <v>19</v>
      </c>
      <c r="F912" s="2">
        <v>5</v>
      </c>
      <c r="G912" s="2">
        <f t="shared" si="15"/>
        <v>80.300000000000011</v>
      </c>
      <c r="I912" s="526"/>
      <c r="J912" t="s">
        <v>17</v>
      </c>
      <c r="K912" s="240">
        <v>4</v>
      </c>
    </row>
    <row r="913" spans="1:11">
      <c r="A913" s="7">
        <v>45939</v>
      </c>
      <c r="B913" s="526">
        <v>31729</v>
      </c>
      <c r="C913" s="526" t="s">
        <v>27</v>
      </c>
      <c r="D913" t="s">
        <v>16</v>
      </c>
      <c r="F913" s="8">
        <v>76.3</v>
      </c>
      <c r="G913" s="2">
        <f t="shared" si="15"/>
        <v>4.0000000000000142</v>
      </c>
      <c r="I913" s="526"/>
      <c r="K913" s="240"/>
    </row>
    <row r="914" spans="1:11">
      <c r="A914" s="7">
        <v>45939</v>
      </c>
      <c r="B914" s="526">
        <v>31729</v>
      </c>
      <c r="C914" s="526" t="s">
        <v>27</v>
      </c>
      <c r="D914" t="s">
        <v>17</v>
      </c>
      <c r="F914" s="8">
        <v>4</v>
      </c>
      <c r="G914" s="2">
        <f t="shared" si="15"/>
        <v>1.4210854715202004E-14</v>
      </c>
      <c r="I914" s="526"/>
      <c r="K914" s="240"/>
    </row>
    <row r="915" spans="1:11">
      <c r="A915" s="44">
        <v>45900</v>
      </c>
      <c r="B915" s="525" t="s">
        <v>14</v>
      </c>
      <c r="C915" s="525" t="s">
        <v>28</v>
      </c>
      <c r="D915" t="s">
        <v>16</v>
      </c>
      <c r="E915" s="8">
        <v>76.3</v>
      </c>
      <c r="G915" s="2">
        <f t="shared" si="15"/>
        <v>76.300000000000011</v>
      </c>
      <c r="I915" s="525" t="s">
        <v>27</v>
      </c>
      <c r="J915" t="s">
        <v>18</v>
      </c>
      <c r="K915" s="8">
        <v>60</v>
      </c>
    </row>
    <row r="916" spans="1:11">
      <c r="B916" s="526"/>
      <c r="C916" s="526"/>
      <c r="D916" t="s">
        <v>17</v>
      </c>
      <c r="E916" s="8">
        <v>8</v>
      </c>
      <c r="G916" s="2">
        <f t="shared" si="15"/>
        <v>84.300000000000011</v>
      </c>
      <c r="J916" t="s">
        <v>19</v>
      </c>
      <c r="K916" s="8">
        <v>5</v>
      </c>
    </row>
    <row r="917" spans="1:11">
      <c r="B917" s="526"/>
      <c r="C917" s="526"/>
      <c r="D917" t="s">
        <v>18</v>
      </c>
      <c r="E917" s="8">
        <v>60</v>
      </c>
      <c r="G917" s="2">
        <f t="shared" si="15"/>
        <v>144.30000000000001</v>
      </c>
      <c r="I917" s="525" t="s">
        <v>28</v>
      </c>
      <c r="J917" t="s">
        <v>18</v>
      </c>
      <c r="K917" s="8">
        <v>60</v>
      </c>
    </row>
    <row r="918" spans="1:11">
      <c r="B918" s="526"/>
      <c r="C918" s="526"/>
      <c r="D918" t="s">
        <v>19</v>
      </c>
      <c r="E918" s="8">
        <v>5</v>
      </c>
      <c r="G918" s="2">
        <f t="shared" si="15"/>
        <v>149.30000000000001</v>
      </c>
      <c r="J918" t="s">
        <v>19</v>
      </c>
      <c r="K918" s="8">
        <v>5</v>
      </c>
    </row>
    <row r="919" spans="1:11">
      <c r="B919" s="526"/>
      <c r="C919" s="526"/>
      <c r="D919" s="460" t="s">
        <v>66</v>
      </c>
      <c r="E919" s="461">
        <v>15</v>
      </c>
      <c r="G919" s="2">
        <f t="shared" si="15"/>
        <v>164.3</v>
      </c>
      <c r="K919" s="8"/>
    </row>
    <row r="920" spans="1:11">
      <c r="A920" s="7">
        <v>45891</v>
      </c>
      <c r="B920" s="526">
        <v>31556</v>
      </c>
      <c r="C920" s="526" t="s">
        <v>28</v>
      </c>
      <c r="D920" t="s">
        <v>18</v>
      </c>
      <c r="F920" s="2">
        <v>60</v>
      </c>
      <c r="G920" s="2">
        <f t="shared" si="15"/>
        <v>104.30000000000001</v>
      </c>
      <c r="K920" s="8">
        <f>SUM(K915:K918)</f>
        <v>130</v>
      </c>
    </row>
    <row r="921" spans="1:11">
      <c r="A921" s="7">
        <v>45891</v>
      </c>
      <c r="B921" s="526">
        <v>31556</v>
      </c>
      <c r="C921" s="526" t="s">
        <v>28</v>
      </c>
      <c r="D921" t="s">
        <v>19</v>
      </c>
      <c r="F921" s="2">
        <v>5</v>
      </c>
      <c r="G921" s="2">
        <f t="shared" si="15"/>
        <v>99.300000000000011</v>
      </c>
    </row>
    <row r="922" spans="1:11">
      <c r="A922" s="7">
        <v>45939</v>
      </c>
      <c r="B922" s="526">
        <v>31729</v>
      </c>
      <c r="C922" s="526" t="s">
        <v>28</v>
      </c>
      <c r="D922" t="s">
        <v>16</v>
      </c>
      <c r="F922" s="8">
        <v>76.3</v>
      </c>
      <c r="G922" s="2">
        <f t="shared" si="15"/>
        <v>23.000000000000014</v>
      </c>
    </row>
    <row r="923" spans="1:11">
      <c r="A923" s="7">
        <v>45939</v>
      </c>
      <c r="B923" s="526">
        <v>31729</v>
      </c>
      <c r="C923" s="526" t="s">
        <v>28</v>
      </c>
      <c r="D923" t="s">
        <v>17</v>
      </c>
      <c r="F923" s="8">
        <v>8</v>
      </c>
      <c r="G923" s="2">
        <f t="shared" si="15"/>
        <v>15.000000000000014</v>
      </c>
    </row>
    <row r="924" spans="1:11">
      <c r="A924" s="7">
        <v>46105</v>
      </c>
      <c r="B924" s="526">
        <v>32828</v>
      </c>
      <c r="C924" s="526" t="s">
        <v>28</v>
      </c>
      <c r="D924" t="s">
        <v>66</v>
      </c>
      <c r="F924" s="8">
        <v>15</v>
      </c>
      <c r="G924" s="2">
        <f t="shared" si="15"/>
        <v>1.4210854715202004E-14</v>
      </c>
    </row>
    <row r="925" spans="1:11">
      <c r="A925" s="88">
        <v>45930</v>
      </c>
      <c r="B925" s="525" t="s">
        <v>14</v>
      </c>
      <c r="C925" s="525" t="s">
        <v>85</v>
      </c>
      <c r="D925" t="s">
        <v>16</v>
      </c>
      <c r="E925" s="240">
        <v>73.400000000000006</v>
      </c>
      <c r="G925" s="2">
        <f t="shared" si="15"/>
        <v>73.40000000000002</v>
      </c>
    </row>
    <row r="926" spans="1:11">
      <c r="B926" s="526"/>
      <c r="C926" s="526"/>
      <c r="D926" t="s">
        <v>17</v>
      </c>
      <c r="E926" s="26">
        <v>4</v>
      </c>
      <c r="G926" s="2">
        <f t="shared" si="15"/>
        <v>77.40000000000002</v>
      </c>
    </row>
    <row r="927" spans="1:11">
      <c r="B927" s="526"/>
      <c r="C927" s="526"/>
      <c r="D927" t="s">
        <v>18</v>
      </c>
      <c r="E927" s="26">
        <v>60</v>
      </c>
      <c r="G927" s="2">
        <f t="shared" si="15"/>
        <v>137.40000000000003</v>
      </c>
    </row>
    <row r="928" spans="1:11">
      <c r="B928" s="526"/>
      <c r="C928" s="526"/>
      <c r="D928" t="s">
        <v>19</v>
      </c>
      <c r="E928" s="26">
        <v>5</v>
      </c>
      <c r="G928" s="2">
        <f t="shared" si="15"/>
        <v>142.40000000000003</v>
      </c>
      <c r="I928" s="525" t="s">
        <v>27</v>
      </c>
      <c r="J928" t="s">
        <v>16</v>
      </c>
      <c r="K928" s="8">
        <v>76.3</v>
      </c>
    </row>
    <row r="929" spans="1:12">
      <c r="B929" s="526"/>
      <c r="C929" s="526"/>
      <c r="D929" t="s">
        <v>86</v>
      </c>
      <c r="E929" s="240">
        <v>10</v>
      </c>
      <c r="F929" s="240"/>
      <c r="G929" s="2">
        <f t="shared" si="15"/>
        <v>152.40000000000003</v>
      </c>
      <c r="I929" s="526"/>
      <c r="J929" t="s">
        <v>17</v>
      </c>
      <c r="K929" s="8">
        <v>4</v>
      </c>
    </row>
    <row r="930" spans="1:12">
      <c r="A930" s="7">
        <v>45905</v>
      </c>
      <c r="B930" s="526"/>
      <c r="C930" s="526" t="s">
        <v>53</v>
      </c>
      <c r="D930" t="s">
        <v>86</v>
      </c>
      <c r="E930" s="240"/>
      <c r="F930" s="240">
        <v>10</v>
      </c>
      <c r="G930" s="2">
        <f t="shared" si="15"/>
        <v>142.40000000000003</v>
      </c>
      <c r="I930" s="525" t="s">
        <v>28</v>
      </c>
      <c r="J930" t="s">
        <v>16</v>
      </c>
      <c r="K930" s="8">
        <v>76.3</v>
      </c>
    </row>
    <row r="931" spans="1:12">
      <c r="A931" s="7">
        <v>45966</v>
      </c>
      <c r="B931" s="526">
        <v>31863</v>
      </c>
      <c r="C931" s="526" t="s">
        <v>53</v>
      </c>
      <c r="D931" t="s">
        <v>18</v>
      </c>
      <c r="E931" s="240"/>
      <c r="F931" s="26">
        <v>60</v>
      </c>
      <c r="G931" s="2">
        <f t="shared" si="15"/>
        <v>82.400000000000034</v>
      </c>
      <c r="I931" s="525"/>
      <c r="K931" s="8"/>
    </row>
    <row r="932" spans="1:12">
      <c r="A932" s="7">
        <v>45966</v>
      </c>
      <c r="B932" s="526">
        <v>31863</v>
      </c>
      <c r="C932" s="526" t="s">
        <v>53</v>
      </c>
      <c r="D932" t="s">
        <v>19</v>
      </c>
      <c r="E932" s="240"/>
      <c r="F932" s="26">
        <v>5</v>
      </c>
      <c r="G932" s="2">
        <f t="shared" si="15"/>
        <v>77.400000000000034</v>
      </c>
      <c r="I932" s="525"/>
      <c r="K932" s="8"/>
    </row>
    <row r="933" spans="1:12">
      <c r="A933" s="7">
        <v>45988</v>
      </c>
      <c r="B933" s="526">
        <v>32175</v>
      </c>
      <c r="C933" s="526" t="s">
        <v>53</v>
      </c>
      <c r="D933" t="s">
        <v>16</v>
      </c>
      <c r="E933" s="240"/>
      <c r="F933" s="240">
        <v>73.400000000000006</v>
      </c>
      <c r="G933" s="2">
        <f t="shared" si="15"/>
        <v>4.0000000000000284</v>
      </c>
      <c r="I933" s="525"/>
      <c r="K933" s="8"/>
    </row>
    <row r="934" spans="1:12">
      <c r="A934" s="7">
        <v>45988</v>
      </c>
      <c r="B934" s="526">
        <v>32175</v>
      </c>
      <c r="C934" s="526" t="s">
        <v>53</v>
      </c>
      <c r="D934" t="s">
        <v>17</v>
      </c>
      <c r="E934" s="240"/>
      <c r="F934" s="26">
        <v>4</v>
      </c>
      <c r="G934" s="2">
        <f t="shared" si="15"/>
        <v>2.8421709430404007E-14</v>
      </c>
      <c r="I934" s="525"/>
      <c r="K934" s="8"/>
    </row>
    <row r="935" spans="1:12">
      <c r="A935" s="88">
        <v>45961</v>
      </c>
      <c r="B935" s="525" t="s">
        <v>14</v>
      </c>
      <c r="C935" s="525" t="s">
        <v>30</v>
      </c>
      <c r="D935" t="s">
        <v>16</v>
      </c>
      <c r="E935" s="2">
        <v>72.400000000000006</v>
      </c>
      <c r="G935" s="2">
        <f t="shared" si="15"/>
        <v>72.400000000000034</v>
      </c>
      <c r="I935" s="526"/>
      <c r="J935" t="s">
        <v>17</v>
      </c>
      <c r="K935" s="8">
        <v>8</v>
      </c>
    </row>
    <row r="936" spans="1:12">
      <c r="A936" s="86"/>
      <c r="B936" s="526"/>
      <c r="C936" s="526"/>
      <c r="D936" t="s">
        <v>17</v>
      </c>
      <c r="E936" s="2">
        <v>7</v>
      </c>
      <c r="G936" s="2">
        <f t="shared" si="15"/>
        <v>79.400000000000034</v>
      </c>
      <c r="J936">
        <v>170</v>
      </c>
      <c r="K936" s="8">
        <f>SUM(K928:K935)</f>
        <v>164.6</v>
      </c>
      <c r="L936" s="37">
        <f>J936-K936</f>
        <v>5.4000000000000057</v>
      </c>
    </row>
    <row r="937" spans="1:12">
      <c r="A937" s="86"/>
      <c r="B937" s="526"/>
      <c r="C937" s="526"/>
      <c r="D937" t="s">
        <v>18</v>
      </c>
      <c r="E937" s="26">
        <v>60</v>
      </c>
      <c r="G937" s="2">
        <f t="shared" si="15"/>
        <v>139.40000000000003</v>
      </c>
    </row>
    <row r="938" spans="1:12">
      <c r="A938" s="86"/>
      <c r="B938" s="526"/>
      <c r="C938" s="526"/>
      <c r="D938" t="s">
        <v>19</v>
      </c>
      <c r="E938" s="26">
        <v>5</v>
      </c>
      <c r="G938" s="2">
        <f t="shared" si="15"/>
        <v>144.40000000000003</v>
      </c>
    </row>
    <row r="939" spans="1:12">
      <c r="A939" s="7">
        <v>45966</v>
      </c>
      <c r="B939" s="526">
        <v>31863</v>
      </c>
      <c r="C939" s="526" t="s">
        <v>30</v>
      </c>
      <c r="D939" t="s">
        <v>18</v>
      </c>
      <c r="E939" s="240"/>
      <c r="F939" s="26">
        <v>60</v>
      </c>
      <c r="G939" s="2">
        <f t="shared" si="15"/>
        <v>84.400000000000034</v>
      </c>
      <c r="I939" s="525"/>
      <c r="K939" s="240"/>
    </row>
    <row r="940" spans="1:12">
      <c r="A940" s="7">
        <v>45966</v>
      </c>
      <c r="B940" s="526">
        <v>31863</v>
      </c>
      <c r="C940" s="526" t="s">
        <v>30</v>
      </c>
      <c r="D940" t="s">
        <v>19</v>
      </c>
      <c r="E940" s="240"/>
      <c r="F940" s="26">
        <v>5</v>
      </c>
      <c r="G940" s="2">
        <f t="shared" si="15"/>
        <v>79.400000000000034</v>
      </c>
      <c r="I940" s="526"/>
      <c r="K940" s="26"/>
    </row>
    <row r="941" spans="1:12">
      <c r="A941" s="7">
        <v>45988</v>
      </c>
      <c r="B941" s="526">
        <v>32175</v>
      </c>
      <c r="C941" s="526" t="s">
        <v>30</v>
      </c>
      <c r="D941" t="s">
        <v>16</v>
      </c>
      <c r="E941" s="240"/>
      <c r="F941" s="2">
        <v>72.400000000000006</v>
      </c>
      <c r="G941" s="2">
        <f t="shared" si="15"/>
        <v>7.0000000000000284</v>
      </c>
      <c r="I941" s="526"/>
      <c r="K941" s="26"/>
    </row>
    <row r="942" spans="1:12">
      <c r="A942" s="7">
        <v>45988</v>
      </c>
      <c r="B942" s="526">
        <v>32175</v>
      </c>
      <c r="C942" s="526" t="s">
        <v>30</v>
      </c>
      <c r="D942" t="s">
        <v>17</v>
      </c>
      <c r="E942" s="240"/>
      <c r="F942" s="2">
        <v>7</v>
      </c>
      <c r="G942" s="2">
        <f t="shared" si="15"/>
        <v>2.8421709430404007E-14</v>
      </c>
      <c r="I942" s="526"/>
      <c r="K942" s="26"/>
    </row>
    <row r="943" spans="1:12">
      <c r="A943" s="44">
        <v>45991</v>
      </c>
      <c r="B943" s="525" t="s">
        <v>14</v>
      </c>
      <c r="C943" s="525" t="s">
        <v>33</v>
      </c>
      <c r="D943" t="s">
        <v>16</v>
      </c>
      <c r="E943" s="2">
        <v>68.5</v>
      </c>
      <c r="G943" s="2">
        <f t="shared" si="15"/>
        <v>68.500000000000028</v>
      </c>
      <c r="I943" s="525"/>
      <c r="K943" s="26"/>
    </row>
    <row r="944" spans="1:12">
      <c r="B944" s="526"/>
      <c r="C944" s="526"/>
      <c r="D944" t="s">
        <v>17</v>
      </c>
      <c r="E944" s="2">
        <v>6</v>
      </c>
      <c r="G944" s="2">
        <f t="shared" si="15"/>
        <v>74.500000000000028</v>
      </c>
      <c r="I944" s="526"/>
      <c r="K944" s="26"/>
    </row>
    <row r="945" spans="1:11">
      <c r="B945" s="526"/>
      <c r="C945" s="526"/>
      <c r="D945" t="s">
        <v>18</v>
      </c>
      <c r="E945" s="26">
        <v>60</v>
      </c>
      <c r="G945" s="2">
        <f t="shared" si="15"/>
        <v>134.50000000000003</v>
      </c>
      <c r="I945" s="525"/>
      <c r="K945" s="26"/>
    </row>
    <row r="946" spans="1:11">
      <c r="B946" s="526"/>
      <c r="C946" s="526"/>
      <c r="D946" t="s">
        <v>19</v>
      </c>
      <c r="E946" s="26">
        <v>5</v>
      </c>
      <c r="G946" s="2">
        <f t="shared" si="15"/>
        <v>139.50000000000003</v>
      </c>
    </row>
    <row r="947" spans="1:11">
      <c r="A947" s="7">
        <v>45966</v>
      </c>
      <c r="B947" s="526">
        <v>31863</v>
      </c>
      <c r="C947" s="526" t="s">
        <v>33</v>
      </c>
      <c r="D947" t="s">
        <v>18</v>
      </c>
      <c r="E947" s="240"/>
      <c r="F947" s="26">
        <v>60</v>
      </c>
      <c r="G947" s="2">
        <f t="shared" si="15"/>
        <v>79.500000000000028</v>
      </c>
    </row>
    <row r="948" spans="1:11">
      <c r="A948" s="7">
        <v>45966</v>
      </c>
      <c r="B948" s="526">
        <v>31863</v>
      </c>
      <c r="C948" s="526" t="s">
        <v>33</v>
      </c>
      <c r="D948" t="s">
        <v>19</v>
      </c>
      <c r="E948" s="240"/>
      <c r="F948" s="26">
        <v>5</v>
      </c>
      <c r="G948" s="2">
        <f t="shared" si="15"/>
        <v>74.500000000000028</v>
      </c>
    </row>
    <row r="949" spans="1:11">
      <c r="A949" s="7">
        <v>46071</v>
      </c>
      <c r="B949" s="526">
        <v>32527</v>
      </c>
      <c r="C949" s="526" t="s">
        <v>33</v>
      </c>
      <c r="D949" t="s">
        <v>16</v>
      </c>
      <c r="E949" s="240"/>
      <c r="F949" s="26">
        <v>68.5</v>
      </c>
      <c r="G949" s="2">
        <f t="shared" si="15"/>
        <v>6.0000000000000284</v>
      </c>
    </row>
    <row r="950" spans="1:11">
      <c r="A950" s="7">
        <v>46071</v>
      </c>
      <c r="B950" s="526">
        <v>32527</v>
      </c>
      <c r="C950" s="526" t="s">
        <v>33</v>
      </c>
      <c r="D950" t="s">
        <v>17</v>
      </c>
      <c r="E950" s="240"/>
      <c r="F950" s="26">
        <v>6</v>
      </c>
      <c r="G950" s="2">
        <f t="shared" si="15"/>
        <v>2.8421709430404007E-14</v>
      </c>
    </row>
    <row r="951" spans="1:11">
      <c r="A951" s="44">
        <v>46021</v>
      </c>
      <c r="B951" s="525" t="s">
        <v>14</v>
      </c>
      <c r="C951" s="525" t="s">
        <v>34</v>
      </c>
      <c r="D951" t="s">
        <v>16</v>
      </c>
      <c r="E951" s="2">
        <v>69.5</v>
      </c>
      <c r="G951" s="2">
        <f t="shared" si="15"/>
        <v>69.500000000000028</v>
      </c>
    </row>
    <row r="952" spans="1:11">
      <c r="B952" s="526"/>
      <c r="C952" s="526"/>
      <c r="D952" t="s">
        <v>17</v>
      </c>
      <c r="E952" s="2">
        <v>6</v>
      </c>
      <c r="G952" s="2">
        <f t="shared" si="15"/>
        <v>75.500000000000028</v>
      </c>
    </row>
    <row r="953" spans="1:11">
      <c r="B953" s="526"/>
      <c r="C953" s="526"/>
      <c r="D953" t="s">
        <v>18</v>
      </c>
      <c r="E953" s="26">
        <v>60</v>
      </c>
      <c r="G953" s="2">
        <f t="shared" ref="G953:G954" si="16">+G952+E953-F953</f>
        <v>135.50000000000003</v>
      </c>
    </row>
    <row r="954" spans="1:11">
      <c r="B954" s="526"/>
      <c r="C954" s="526"/>
      <c r="D954" t="s">
        <v>19</v>
      </c>
      <c r="E954" s="26">
        <v>5</v>
      </c>
      <c r="G954" s="2">
        <f t="shared" si="16"/>
        <v>140.50000000000003</v>
      </c>
    </row>
    <row r="955" spans="1:11">
      <c r="A955" s="7">
        <v>46020</v>
      </c>
      <c r="B955" s="526">
        <v>32241</v>
      </c>
      <c r="C955" s="526" t="s">
        <v>34</v>
      </c>
      <c r="D955" t="s">
        <v>18</v>
      </c>
      <c r="F955" s="26">
        <v>60</v>
      </c>
      <c r="G955" s="2">
        <f t="shared" ref="G955:G1022" si="17">+G954+E955-F955</f>
        <v>80.500000000000028</v>
      </c>
    </row>
    <row r="956" spans="1:11">
      <c r="A956" s="7">
        <v>46020</v>
      </c>
      <c r="B956" s="526">
        <v>32241</v>
      </c>
      <c r="C956" s="526" t="s">
        <v>34</v>
      </c>
      <c r="D956" t="s">
        <v>19</v>
      </c>
      <c r="F956" s="26">
        <v>5</v>
      </c>
      <c r="G956" s="2">
        <f t="shared" si="17"/>
        <v>75.500000000000028</v>
      </c>
    </row>
    <row r="957" spans="1:11">
      <c r="A957" s="7">
        <v>46071</v>
      </c>
      <c r="B957" s="526">
        <v>32527</v>
      </c>
      <c r="C957" s="526" t="s">
        <v>34</v>
      </c>
      <c r="D957" t="s">
        <v>16</v>
      </c>
      <c r="F957" s="26">
        <v>69.5</v>
      </c>
      <c r="G957" s="2">
        <f t="shared" si="17"/>
        <v>6.0000000000000284</v>
      </c>
    </row>
    <row r="958" spans="1:11">
      <c r="A958" s="7">
        <v>46071</v>
      </c>
      <c r="B958" s="526">
        <v>32527</v>
      </c>
      <c r="C958" s="526" t="s">
        <v>34</v>
      </c>
      <c r="D958" t="s">
        <v>17</v>
      </c>
      <c r="F958" s="26">
        <v>6</v>
      </c>
      <c r="G958" s="2">
        <f t="shared" si="17"/>
        <v>2.8421709430404007E-14</v>
      </c>
    </row>
    <row r="959" spans="1:11">
      <c r="A959" s="88">
        <v>46053</v>
      </c>
      <c r="B959" s="525" t="s">
        <v>14</v>
      </c>
      <c r="C959" s="525" t="s">
        <v>15</v>
      </c>
      <c r="D959" t="s">
        <v>16</v>
      </c>
      <c r="E959" s="26">
        <v>67.5</v>
      </c>
      <c r="G959" s="2">
        <f t="shared" si="17"/>
        <v>67.500000000000028</v>
      </c>
    </row>
    <row r="960" spans="1:11">
      <c r="A960" s="86"/>
      <c r="B960" s="526"/>
      <c r="C960" s="526"/>
      <c r="D960" t="s">
        <v>17</v>
      </c>
      <c r="E960" s="26">
        <v>5</v>
      </c>
      <c r="G960" s="2">
        <f t="shared" si="17"/>
        <v>72.500000000000028</v>
      </c>
    </row>
    <row r="961" spans="1:13">
      <c r="A961" s="86"/>
      <c r="B961" s="526"/>
      <c r="C961" s="526"/>
      <c r="D961" t="s">
        <v>18</v>
      </c>
      <c r="E961" s="240">
        <v>60</v>
      </c>
      <c r="G961" s="2">
        <f t="shared" si="17"/>
        <v>132.50000000000003</v>
      </c>
    </row>
    <row r="962" spans="1:13">
      <c r="A962" s="86"/>
      <c r="B962" s="526"/>
      <c r="C962" s="526"/>
      <c r="D962" t="s">
        <v>19</v>
      </c>
      <c r="E962" s="240">
        <v>5</v>
      </c>
      <c r="G962" s="2">
        <f t="shared" si="17"/>
        <v>137.50000000000003</v>
      </c>
    </row>
    <row r="963" spans="1:13">
      <c r="A963" s="7">
        <v>46071</v>
      </c>
      <c r="B963" s="526">
        <v>32527</v>
      </c>
      <c r="C963" s="526" t="s">
        <v>15</v>
      </c>
      <c r="D963" t="s">
        <v>16</v>
      </c>
      <c r="F963" s="2">
        <v>50</v>
      </c>
      <c r="G963" s="2">
        <f t="shared" si="17"/>
        <v>87.500000000000028</v>
      </c>
    </row>
    <row r="964" spans="1:13">
      <c r="A964" s="7">
        <v>46071</v>
      </c>
      <c r="B964" s="526">
        <v>32528</v>
      </c>
      <c r="C964" s="526" t="s">
        <v>15</v>
      </c>
      <c r="D964" t="s">
        <v>16</v>
      </c>
      <c r="F964" s="2">
        <v>17.5</v>
      </c>
      <c r="G964" s="2">
        <f t="shared" si="17"/>
        <v>70.000000000000028</v>
      </c>
    </row>
    <row r="965" spans="1:13">
      <c r="A965" s="7">
        <v>46071</v>
      </c>
      <c r="B965" s="526">
        <v>32528</v>
      </c>
      <c r="C965" s="526" t="s">
        <v>15</v>
      </c>
      <c r="D965" t="s">
        <v>17</v>
      </c>
      <c r="F965" s="2">
        <v>5</v>
      </c>
      <c r="G965" s="2">
        <f t="shared" si="17"/>
        <v>65.000000000000028</v>
      </c>
    </row>
    <row r="966" spans="1:13">
      <c r="A966" s="7">
        <v>46093</v>
      </c>
      <c r="B966" s="526">
        <v>32664</v>
      </c>
      <c r="C966" s="526" t="s">
        <v>15</v>
      </c>
      <c r="D966" t="s">
        <v>18</v>
      </c>
      <c r="F966" s="2">
        <v>60</v>
      </c>
      <c r="G966" s="2">
        <f t="shared" si="17"/>
        <v>5.0000000000000284</v>
      </c>
    </row>
    <row r="967" spans="1:13">
      <c r="A967" s="7">
        <v>46093</v>
      </c>
      <c r="B967" s="526">
        <v>32664</v>
      </c>
      <c r="C967" s="526" t="s">
        <v>15</v>
      </c>
      <c r="D967" t="s">
        <v>19</v>
      </c>
      <c r="F967" s="2">
        <v>5</v>
      </c>
      <c r="G967" s="2">
        <f t="shared" si="17"/>
        <v>2.8421709430404007E-14</v>
      </c>
    </row>
    <row r="968" spans="1:13">
      <c r="A968" s="88">
        <v>46081</v>
      </c>
      <c r="B968" s="525" t="s">
        <v>14</v>
      </c>
      <c r="C968" s="525" t="s">
        <v>20</v>
      </c>
      <c r="D968" t="s">
        <v>16</v>
      </c>
      <c r="E968" s="240">
        <v>66.5</v>
      </c>
      <c r="G968" s="2">
        <f t="shared" si="17"/>
        <v>66.500000000000028</v>
      </c>
    </row>
    <row r="969" spans="1:13">
      <c r="B969" s="526"/>
      <c r="C969" s="526"/>
      <c r="D969" t="s">
        <v>17</v>
      </c>
      <c r="E969" s="8">
        <v>10</v>
      </c>
      <c r="G969" s="2">
        <f t="shared" si="17"/>
        <v>76.500000000000028</v>
      </c>
    </row>
    <row r="970" spans="1:13">
      <c r="B970" s="526"/>
      <c r="C970" s="526"/>
      <c r="D970" t="s">
        <v>18</v>
      </c>
      <c r="E970" s="8">
        <v>56</v>
      </c>
      <c r="G970" s="2">
        <f t="shared" si="17"/>
        <v>132.50000000000003</v>
      </c>
      <c r="M970" s="26"/>
    </row>
    <row r="971" spans="1:13">
      <c r="B971" s="526"/>
      <c r="C971" s="526"/>
      <c r="D971" t="s">
        <v>19</v>
      </c>
      <c r="E971" s="8">
        <v>5</v>
      </c>
      <c r="G971" s="2">
        <f t="shared" si="17"/>
        <v>137.50000000000003</v>
      </c>
      <c r="I971" s="545" t="s">
        <v>84</v>
      </c>
      <c r="J971" s="545"/>
      <c r="K971" s="545"/>
    </row>
    <row r="972" spans="1:13">
      <c r="A972" s="7">
        <v>46093</v>
      </c>
      <c r="B972" s="526">
        <v>32664</v>
      </c>
      <c r="C972" s="526" t="s">
        <v>20</v>
      </c>
      <c r="D972" t="s">
        <v>18</v>
      </c>
      <c r="F972" s="2">
        <v>56</v>
      </c>
      <c r="G972" s="2">
        <f t="shared" si="17"/>
        <v>81.500000000000028</v>
      </c>
      <c r="H972" s="525">
        <v>2025</v>
      </c>
      <c r="I972" s="525" t="s">
        <v>28</v>
      </c>
      <c r="J972" s="460" t="s">
        <v>66</v>
      </c>
      <c r="K972" s="461">
        <v>15</v>
      </c>
      <c r="M972" s="26"/>
    </row>
    <row r="973" spans="1:13">
      <c r="A973" s="7">
        <v>46093</v>
      </c>
      <c r="B973" s="526">
        <v>32664</v>
      </c>
      <c r="C973" s="526" t="s">
        <v>20</v>
      </c>
      <c r="D973" t="s">
        <v>19</v>
      </c>
      <c r="F973" s="2">
        <v>5</v>
      </c>
      <c r="G973" s="2">
        <f t="shared" si="17"/>
        <v>76.500000000000028</v>
      </c>
      <c r="H973" s="525">
        <v>2026</v>
      </c>
      <c r="I973" s="525" t="s">
        <v>20</v>
      </c>
      <c r="J973" t="s">
        <v>16</v>
      </c>
      <c r="K973" s="240">
        <v>66.5</v>
      </c>
    </row>
    <row r="974" spans="1:13">
      <c r="A974" s="7">
        <v>46105</v>
      </c>
      <c r="B974" s="526">
        <v>32828</v>
      </c>
      <c r="C974" s="526" t="s">
        <v>20</v>
      </c>
      <c r="D974" t="s">
        <v>16</v>
      </c>
      <c r="F974" s="2">
        <v>66.5</v>
      </c>
      <c r="G974" s="2">
        <f t="shared" si="17"/>
        <v>10.000000000000028</v>
      </c>
      <c r="H974" s="525"/>
      <c r="I974" s="525"/>
      <c r="K974" s="240"/>
    </row>
    <row r="975" spans="1:13">
      <c r="A975" s="7">
        <v>46105</v>
      </c>
      <c r="B975" s="526">
        <v>32828</v>
      </c>
      <c r="C975" s="526" t="s">
        <v>20</v>
      </c>
      <c r="D975" t="s">
        <v>17</v>
      </c>
      <c r="F975" s="2">
        <v>10</v>
      </c>
      <c r="G975" s="2">
        <f t="shared" si="17"/>
        <v>2.8421709430404007E-14</v>
      </c>
      <c r="H975" s="525"/>
      <c r="I975" s="525"/>
      <c r="K975" s="240"/>
    </row>
    <row r="976" spans="1:13">
      <c r="A976" s="44">
        <v>46112</v>
      </c>
      <c r="B976" s="525" t="s">
        <v>14</v>
      </c>
      <c r="C976" s="525" t="s">
        <v>23</v>
      </c>
      <c r="D976" t="s">
        <v>16</v>
      </c>
      <c r="E976" s="240">
        <v>69.099999999999994</v>
      </c>
      <c r="G976" s="2">
        <f t="shared" si="17"/>
        <v>69.100000000000023</v>
      </c>
      <c r="I976" s="526"/>
      <c r="J976" t="s">
        <v>17</v>
      </c>
      <c r="K976" s="8">
        <v>10</v>
      </c>
    </row>
    <row r="977" spans="1:12">
      <c r="B977" s="526"/>
      <c r="C977" s="526"/>
      <c r="D977" t="s">
        <v>17</v>
      </c>
      <c r="E977" s="8">
        <v>6</v>
      </c>
      <c r="G977" s="2">
        <f t="shared" si="17"/>
        <v>75.100000000000023</v>
      </c>
      <c r="J977">
        <v>100</v>
      </c>
      <c r="K977" s="8">
        <f>SUM(K972:K976)</f>
        <v>91.5</v>
      </c>
      <c r="L977" s="37">
        <f>J977-K977</f>
        <v>8.5</v>
      </c>
    </row>
    <row r="978" spans="1:12">
      <c r="B978" s="526"/>
      <c r="C978" s="526"/>
      <c r="D978" t="s">
        <v>18</v>
      </c>
      <c r="E978" s="8">
        <v>60</v>
      </c>
      <c r="G978" s="2">
        <f t="shared" si="17"/>
        <v>135.10000000000002</v>
      </c>
    </row>
    <row r="979" spans="1:12">
      <c r="B979" s="526"/>
      <c r="C979" s="526"/>
      <c r="D979" t="s">
        <v>19</v>
      </c>
      <c r="E979" s="8">
        <v>5</v>
      </c>
      <c r="G979" s="2">
        <f t="shared" si="17"/>
        <v>140.10000000000002</v>
      </c>
    </row>
    <row r="980" spans="1:12">
      <c r="A980" s="7">
        <v>46093</v>
      </c>
      <c r="B980" s="526">
        <v>32664</v>
      </c>
      <c r="C980" s="526" t="s">
        <v>23</v>
      </c>
      <c r="D980" t="s">
        <v>18</v>
      </c>
      <c r="F980" s="2">
        <v>60</v>
      </c>
      <c r="G980" s="2">
        <f t="shared" si="17"/>
        <v>80.100000000000023</v>
      </c>
    </row>
    <row r="981" spans="1:12">
      <c r="A981" s="7">
        <v>46093</v>
      </c>
      <c r="B981" s="526">
        <v>32664</v>
      </c>
      <c r="C981" s="526" t="s">
        <v>23</v>
      </c>
      <c r="D981" t="s">
        <v>19</v>
      </c>
      <c r="F981" s="2">
        <v>5</v>
      </c>
      <c r="G981" s="2">
        <f t="shared" si="17"/>
        <v>75.100000000000023</v>
      </c>
    </row>
    <row r="982" spans="1:12">
      <c r="B982" s="526"/>
      <c r="C982" s="526"/>
      <c r="G982" s="2">
        <f t="shared" si="17"/>
        <v>75.100000000000023</v>
      </c>
    </row>
    <row r="983" spans="1:12">
      <c r="B983" s="526"/>
      <c r="C983" s="526"/>
      <c r="G983" s="2">
        <f t="shared" si="17"/>
        <v>75.100000000000023</v>
      </c>
    </row>
    <row r="984" spans="1:12">
      <c r="B984" s="526"/>
      <c r="C984" s="526"/>
      <c r="G984" s="2">
        <f t="shared" si="17"/>
        <v>75.100000000000023</v>
      </c>
    </row>
    <row r="985" spans="1:12">
      <c r="B985" s="526"/>
      <c r="C985" s="526"/>
      <c r="G985" s="2">
        <f t="shared" si="17"/>
        <v>75.100000000000023</v>
      </c>
    </row>
    <row r="986" spans="1:12">
      <c r="B986" s="526"/>
      <c r="C986" s="526"/>
      <c r="G986" s="2">
        <f t="shared" si="17"/>
        <v>75.100000000000023</v>
      </c>
    </row>
    <row r="987" spans="1:12">
      <c r="B987" s="526"/>
      <c r="C987" s="526"/>
      <c r="G987" s="2">
        <f t="shared" si="17"/>
        <v>75.100000000000023</v>
      </c>
    </row>
    <row r="988" spans="1:12">
      <c r="B988" s="526"/>
      <c r="C988" s="526"/>
      <c r="G988" s="2">
        <f t="shared" si="17"/>
        <v>75.100000000000023</v>
      </c>
    </row>
    <row r="989" spans="1:12">
      <c r="B989" s="526"/>
      <c r="C989" s="526"/>
      <c r="G989" s="2">
        <f t="shared" si="17"/>
        <v>75.100000000000023</v>
      </c>
    </row>
    <row r="990" spans="1:12">
      <c r="B990" s="526"/>
      <c r="C990" s="526"/>
      <c r="G990" s="2">
        <f t="shared" si="17"/>
        <v>75.100000000000023</v>
      </c>
    </row>
    <row r="991" spans="1:12">
      <c r="B991" s="526"/>
      <c r="C991" s="526"/>
      <c r="G991" s="2">
        <f t="shared" si="17"/>
        <v>75.100000000000023</v>
      </c>
    </row>
    <row r="992" spans="1:12">
      <c r="B992" s="526"/>
      <c r="C992" s="526"/>
      <c r="G992" s="2">
        <f t="shared" si="17"/>
        <v>75.100000000000023</v>
      </c>
    </row>
    <row r="993" spans="2:7">
      <c r="B993" s="526"/>
      <c r="C993" s="526"/>
      <c r="G993" s="2">
        <f t="shared" si="17"/>
        <v>75.100000000000023</v>
      </c>
    </row>
    <row r="994" spans="2:7">
      <c r="B994" s="526"/>
      <c r="C994" s="526"/>
      <c r="G994" s="2">
        <f t="shared" si="17"/>
        <v>75.100000000000023</v>
      </c>
    </row>
    <row r="995" spans="2:7">
      <c r="B995" s="526"/>
      <c r="C995" s="526"/>
      <c r="G995" s="2">
        <f t="shared" si="17"/>
        <v>75.100000000000023</v>
      </c>
    </row>
    <row r="996" spans="2:7">
      <c r="B996" s="526"/>
      <c r="C996" s="526"/>
      <c r="G996" s="2">
        <f t="shared" si="17"/>
        <v>75.100000000000023</v>
      </c>
    </row>
    <row r="997" spans="2:7">
      <c r="B997" s="526"/>
      <c r="C997" s="526"/>
      <c r="G997" s="2">
        <f t="shared" si="17"/>
        <v>75.100000000000023</v>
      </c>
    </row>
    <row r="998" spans="2:7">
      <c r="B998" s="526"/>
      <c r="C998" s="526"/>
      <c r="G998" s="2">
        <f t="shared" si="17"/>
        <v>75.100000000000023</v>
      </c>
    </row>
    <row r="999" spans="2:7">
      <c r="B999" s="526"/>
      <c r="C999" s="526"/>
      <c r="G999" s="2">
        <f t="shared" si="17"/>
        <v>75.100000000000023</v>
      </c>
    </row>
    <row r="1000" spans="2:7">
      <c r="B1000" s="526"/>
      <c r="C1000" s="526"/>
      <c r="G1000" s="2">
        <f t="shared" si="17"/>
        <v>75.100000000000023</v>
      </c>
    </row>
    <row r="1001" spans="2:7">
      <c r="B1001" s="526"/>
      <c r="C1001" s="526"/>
      <c r="G1001" s="2">
        <f t="shared" si="17"/>
        <v>75.100000000000023</v>
      </c>
    </row>
    <row r="1002" spans="2:7">
      <c r="B1002" s="526"/>
      <c r="C1002" s="526"/>
      <c r="G1002" s="2">
        <f t="shared" si="17"/>
        <v>75.100000000000023</v>
      </c>
    </row>
    <row r="1003" spans="2:7">
      <c r="B1003" s="526"/>
      <c r="C1003" s="526"/>
      <c r="G1003" s="2">
        <f t="shared" si="17"/>
        <v>75.100000000000023</v>
      </c>
    </row>
    <row r="1004" spans="2:7">
      <c r="B1004" s="526"/>
      <c r="C1004" s="526"/>
      <c r="G1004" s="2">
        <f t="shared" si="17"/>
        <v>75.100000000000023</v>
      </c>
    </row>
    <row r="1005" spans="2:7">
      <c r="B1005" s="526"/>
      <c r="C1005" s="526"/>
      <c r="G1005" s="2">
        <f t="shared" si="17"/>
        <v>75.100000000000023</v>
      </c>
    </row>
    <row r="1006" spans="2:7">
      <c r="B1006" s="526"/>
      <c r="C1006" s="526"/>
      <c r="G1006" s="2">
        <f t="shared" si="17"/>
        <v>75.100000000000023</v>
      </c>
    </row>
    <row r="1007" spans="2:7">
      <c r="B1007" s="526"/>
      <c r="C1007" s="526"/>
      <c r="G1007" s="2">
        <f t="shared" si="17"/>
        <v>75.100000000000023</v>
      </c>
    </row>
    <row r="1008" spans="2:7">
      <c r="B1008" s="526"/>
      <c r="C1008" s="526"/>
      <c r="G1008" s="2">
        <f t="shared" si="17"/>
        <v>75.100000000000023</v>
      </c>
    </row>
    <row r="1009" spans="2:7">
      <c r="B1009" s="526"/>
      <c r="C1009" s="526"/>
      <c r="G1009" s="2">
        <f t="shared" si="17"/>
        <v>75.100000000000023</v>
      </c>
    </row>
    <row r="1010" spans="2:7">
      <c r="B1010" s="526"/>
      <c r="C1010" s="526"/>
      <c r="G1010" s="2">
        <f t="shared" si="17"/>
        <v>75.100000000000023</v>
      </c>
    </row>
    <row r="1011" spans="2:7">
      <c r="B1011" s="526"/>
      <c r="C1011" s="526"/>
      <c r="G1011" s="2">
        <f t="shared" si="17"/>
        <v>75.100000000000023</v>
      </c>
    </row>
    <row r="1012" spans="2:7">
      <c r="B1012" s="526"/>
      <c r="C1012" s="526"/>
      <c r="G1012" s="2">
        <f t="shared" si="17"/>
        <v>75.100000000000023</v>
      </c>
    </row>
    <row r="1013" spans="2:7">
      <c r="B1013" s="526"/>
      <c r="C1013" s="526"/>
      <c r="G1013" s="2">
        <f t="shared" si="17"/>
        <v>75.100000000000023</v>
      </c>
    </row>
    <row r="1014" spans="2:7">
      <c r="B1014" s="526"/>
      <c r="C1014" s="526"/>
      <c r="G1014" s="2">
        <f t="shared" si="17"/>
        <v>75.100000000000023</v>
      </c>
    </row>
    <row r="1015" spans="2:7">
      <c r="B1015" s="526"/>
      <c r="C1015" s="526"/>
      <c r="G1015" s="2">
        <f t="shared" si="17"/>
        <v>75.100000000000023</v>
      </c>
    </row>
    <row r="1016" spans="2:7">
      <c r="B1016" s="526"/>
      <c r="C1016" s="526"/>
      <c r="G1016" s="2">
        <f t="shared" si="17"/>
        <v>75.100000000000023</v>
      </c>
    </row>
    <row r="1017" spans="2:7">
      <c r="B1017" s="526"/>
      <c r="C1017" s="526"/>
      <c r="G1017" s="2">
        <f t="shared" si="17"/>
        <v>75.100000000000023</v>
      </c>
    </row>
    <row r="1018" spans="2:7">
      <c r="B1018" s="526"/>
      <c r="C1018" s="526"/>
      <c r="G1018" s="2">
        <f t="shared" si="17"/>
        <v>75.100000000000023</v>
      </c>
    </row>
    <row r="1019" spans="2:7">
      <c r="B1019" s="526"/>
      <c r="C1019" s="526"/>
      <c r="G1019" s="2">
        <f t="shared" si="17"/>
        <v>75.100000000000023</v>
      </c>
    </row>
    <row r="1020" spans="2:7">
      <c r="B1020" s="526"/>
      <c r="C1020" s="526"/>
      <c r="G1020" s="2">
        <f t="shared" si="17"/>
        <v>75.100000000000023</v>
      </c>
    </row>
    <row r="1021" spans="2:7">
      <c r="B1021" s="526"/>
      <c r="C1021" s="526"/>
      <c r="G1021" s="2">
        <f t="shared" si="17"/>
        <v>75.100000000000023</v>
      </c>
    </row>
    <row r="1022" spans="2:7">
      <c r="B1022" s="526"/>
      <c r="C1022" s="526"/>
      <c r="G1022" s="2">
        <f t="shared" si="17"/>
        <v>75.100000000000023</v>
      </c>
    </row>
    <row r="1023" spans="2:7">
      <c r="B1023" s="526"/>
      <c r="C1023" s="526"/>
      <c r="G1023" s="2">
        <f t="shared" ref="G1023:G1086" si="18">+G1022+E1023-F1023</f>
        <v>75.100000000000023</v>
      </c>
    </row>
    <row r="1024" spans="2:7">
      <c r="B1024" s="526"/>
      <c r="C1024" s="526"/>
      <c r="G1024" s="2">
        <f t="shared" si="18"/>
        <v>75.100000000000023</v>
      </c>
    </row>
    <row r="1025" spans="2:7">
      <c r="B1025" s="526"/>
      <c r="C1025" s="526"/>
      <c r="G1025" s="2">
        <f t="shared" si="18"/>
        <v>75.100000000000023</v>
      </c>
    </row>
    <row r="1026" spans="2:7">
      <c r="B1026" s="526"/>
      <c r="C1026" s="526"/>
      <c r="G1026" s="2">
        <f t="shared" si="18"/>
        <v>75.100000000000023</v>
      </c>
    </row>
    <row r="1027" spans="2:7">
      <c r="B1027" s="526"/>
      <c r="C1027" s="526"/>
      <c r="G1027" s="2">
        <f t="shared" si="18"/>
        <v>75.100000000000023</v>
      </c>
    </row>
    <row r="1028" spans="2:7">
      <c r="B1028" s="526"/>
      <c r="C1028" s="526"/>
      <c r="G1028" s="2">
        <f t="shared" si="18"/>
        <v>75.100000000000023</v>
      </c>
    </row>
    <row r="1029" spans="2:7">
      <c r="B1029" s="526"/>
      <c r="C1029" s="526"/>
      <c r="G1029" s="2">
        <f t="shared" si="18"/>
        <v>75.100000000000023</v>
      </c>
    </row>
    <row r="1030" spans="2:7">
      <c r="B1030" s="526"/>
      <c r="C1030" s="526"/>
      <c r="G1030" s="2">
        <f t="shared" si="18"/>
        <v>75.100000000000023</v>
      </c>
    </row>
    <row r="1031" spans="2:7">
      <c r="B1031" s="526"/>
      <c r="C1031" s="526"/>
      <c r="G1031" s="2">
        <f t="shared" si="18"/>
        <v>75.100000000000023</v>
      </c>
    </row>
    <row r="1032" spans="2:7">
      <c r="B1032" s="526"/>
      <c r="C1032" s="526"/>
      <c r="G1032" s="2">
        <f t="shared" si="18"/>
        <v>75.100000000000023</v>
      </c>
    </row>
    <row r="1033" spans="2:7">
      <c r="B1033" s="526"/>
      <c r="C1033" s="526"/>
      <c r="G1033" s="2">
        <f t="shared" si="18"/>
        <v>75.100000000000023</v>
      </c>
    </row>
    <row r="1034" spans="2:7">
      <c r="B1034" s="526"/>
      <c r="C1034" s="526"/>
      <c r="G1034" s="2">
        <f t="shared" si="18"/>
        <v>75.100000000000023</v>
      </c>
    </row>
    <row r="1035" spans="2:7">
      <c r="B1035" s="526"/>
      <c r="C1035" s="526"/>
      <c r="G1035" s="2">
        <f t="shared" si="18"/>
        <v>75.100000000000023</v>
      </c>
    </row>
    <row r="1036" spans="2:7">
      <c r="B1036" s="526"/>
      <c r="C1036" s="526"/>
      <c r="G1036" s="2">
        <f t="shared" si="18"/>
        <v>75.100000000000023</v>
      </c>
    </row>
    <row r="1037" spans="2:7">
      <c r="B1037" s="526"/>
      <c r="C1037" s="526"/>
      <c r="G1037" s="2">
        <f t="shared" si="18"/>
        <v>75.100000000000023</v>
      </c>
    </row>
    <row r="1038" spans="2:7">
      <c r="B1038" s="526"/>
      <c r="C1038" s="526"/>
      <c r="G1038" s="2">
        <f t="shared" si="18"/>
        <v>75.100000000000023</v>
      </c>
    </row>
    <row r="1039" spans="2:7">
      <c r="B1039" s="526"/>
      <c r="C1039" s="526"/>
      <c r="G1039" s="2">
        <f t="shared" si="18"/>
        <v>75.100000000000023</v>
      </c>
    </row>
    <row r="1040" spans="2:7">
      <c r="B1040" s="526"/>
      <c r="C1040" s="526"/>
      <c r="G1040" s="2">
        <f t="shared" si="18"/>
        <v>75.100000000000023</v>
      </c>
    </row>
    <row r="1041" spans="2:7">
      <c r="B1041" s="526"/>
      <c r="C1041" s="526"/>
      <c r="G1041" s="2">
        <f t="shared" si="18"/>
        <v>75.100000000000023</v>
      </c>
    </row>
    <row r="1042" spans="2:7">
      <c r="B1042" s="526"/>
      <c r="C1042" s="526"/>
      <c r="G1042" s="2">
        <f t="shared" si="18"/>
        <v>75.100000000000023</v>
      </c>
    </row>
    <row r="1043" spans="2:7">
      <c r="B1043" s="526"/>
      <c r="C1043" s="526"/>
      <c r="G1043" s="2">
        <f t="shared" si="18"/>
        <v>75.100000000000023</v>
      </c>
    </row>
    <row r="1044" spans="2:7">
      <c r="B1044" s="526"/>
      <c r="C1044" s="526"/>
      <c r="G1044" s="2">
        <f t="shared" si="18"/>
        <v>75.100000000000023</v>
      </c>
    </row>
    <row r="1045" spans="2:7">
      <c r="B1045" s="526"/>
      <c r="C1045" s="526"/>
      <c r="G1045" s="2">
        <f t="shared" si="18"/>
        <v>75.100000000000023</v>
      </c>
    </row>
    <row r="1046" spans="2:7">
      <c r="B1046" s="526"/>
      <c r="C1046" s="526"/>
      <c r="G1046" s="2">
        <f t="shared" si="18"/>
        <v>75.100000000000023</v>
      </c>
    </row>
    <row r="1047" spans="2:7">
      <c r="B1047" s="526"/>
      <c r="C1047" s="526"/>
      <c r="G1047" s="2">
        <f t="shared" si="18"/>
        <v>75.100000000000023</v>
      </c>
    </row>
    <row r="1048" spans="2:7">
      <c r="B1048" s="526"/>
      <c r="C1048" s="526"/>
      <c r="G1048" s="2">
        <f t="shared" si="18"/>
        <v>75.100000000000023</v>
      </c>
    </row>
    <row r="1049" spans="2:7">
      <c r="B1049" s="526"/>
      <c r="C1049" s="526"/>
      <c r="G1049" s="2">
        <f t="shared" si="18"/>
        <v>75.100000000000023</v>
      </c>
    </row>
    <row r="1050" spans="2:7">
      <c r="B1050" s="526"/>
      <c r="C1050" s="526"/>
      <c r="G1050" s="2">
        <f t="shared" si="18"/>
        <v>75.100000000000023</v>
      </c>
    </row>
    <row r="1051" spans="2:7">
      <c r="B1051" s="526"/>
      <c r="C1051" s="526"/>
      <c r="G1051" s="2">
        <f t="shared" si="18"/>
        <v>75.100000000000023</v>
      </c>
    </row>
    <row r="1052" spans="2:7">
      <c r="B1052" s="526"/>
      <c r="C1052" s="526"/>
      <c r="G1052" s="2">
        <f t="shared" si="18"/>
        <v>75.100000000000023</v>
      </c>
    </row>
    <row r="1053" spans="2:7">
      <c r="B1053" s="526"/>
      <c r="C1053" s="526"/>
      <c r="G1053" s="2">
        <f t="shared" si="18"/>
        <v>75.100000000000023</v>
      </c>
    </row>
    <row r="1054" spans="2:7">
      <c r="B1054" s="526"/>
      <c r="C1054" s="526"/>
      <c r="G1054" s="2">
        <f t="shared" si="18"/>
        <v>75.100000000000023</v>
      </c>
    </row>
    <row r="1055" spans="2:7">
      <c r="B1055" s="526"/>
      <c r="C1055" s="526"/>
      <c r="G1055" s="2">
        <f t="shared" si="18"/>
        <v>75.100000000000023</v>
      </c>
    </row>
    <row r="1056" spans="2:7">
      <c r="B1056" s="526"/>
      <c r="C1056" s="526"/>
      <c r="G1056" s="2">
        <f t="shared" si="18"/>
        <v>75.100000000000023</v>
      </c>
    </row>
    <row r="1057" spans="2:7">
      <c r="B1057" s="526"/>
      <c r="C1057" s="526"/>
      <c r="G1057" s="2">
        <f t="shared" si="18"/>
        <v>75.100000000000023</v>
      </c>
    </row>
    <row r="1058" spans="2:7">
      <c r="B1058" s="526"/>
      <c r="C1058" s="526"/>
      <c r="G1058" s="2">
        <f t="shared" si="18"/>
        <v>75.100000000000023</v>
      </c>
    </row>
    <row r="1059" spans="2:7">
      <c r="B1059" s="526"/>
      <c r="C1059" s="526"/>
      <c r="G1059" s="2">
        <f t="shared" si="18"/>
        <v>75.100000000000023</v>
      </c>
    </row>
    <row r="1060" spans="2:7">
      <c r="B1060" s="526"/>
      <c r="C1060" s="526"/>
      <c r="G1060" s="2">
        <f t="shared" si="18"/>
        <v>75.100000000000023</v>
      </c>
    </row>
    <row r="1061" spans="2:7">
      <c r="B1061" s="526"/>
      <c r="C1061" s="526"/>
      <c r="G1061" s="2">
        <f t="shared" si="18"/>
        <v>75.100000000000023</v>
      </c>
    </row>
    <row r="1062" spans="2:7">
      <c r="B1062" s="526"/>
      <c r="C1062" s="526"/>
      <c r="G1062" s="2">
        <f t="shared" si="18"/>
        <v>75.100000000000023</v>
      </c>
    </row>
    <row r="1063" spans="2:7">
      <c r="B1063" s="526"/>
      <c r="C1063" s="526"/>
      <c r="G1063" s="2">
        <f t="shared" si="18"/>
        <v>75.100000000000023</v>
      </c>
    </row>
    <row r="1064" spans="2:7">
      <c r="B1064" s="526"/>
      <c r="C1064" s="526"/>
      <c r="G1064" s="2">
        <f t="shared" si="18"/>
        <v>75.100000000000023</v>
      </c>
    </row>
    <row r="1065" spans="2:7">
      <c r="B1065" s="526"/>
      <c r="C1065" s="526"/>
      <c r="G1065" s="2">
        <f t="shared" si="18"/>
        <v>75.100000000000023</v>
      </c>
    </row>
    <row r="1066" spans="2:7">
      <c r="B1066" s="526"/>
      <c r="C1066" s="526"/>
      <c r="G1066" s="2">
        <f t="shared" si="18"/>
        <v>75.100000000000023</v>
      </c>
    </row>
    <row r="1067" spans="2:7">
      <c r="B1067" s="526"/>
      <c r="C1067" s="526"/>
      <c r="G1067" s="2">
        <f t="shared" si="18"/>
        <v>75.100000000000023</v>
      </c>
    </row>
    <row r="1068" spans="2:7">
      <c r="B1068" s="526"/>
      <c r="C1068" s="526"/>
      <c r="G1068" s="2">
        <f t="shared" si="18"/>
        <v>75.100000000000023</v>
      </c>
    </row>
    <row r="1069" spans="2:7">
      <c r="B1069" s="526"/>
      <c r="C1069" s="526"/>
      <c r="G1069" s="2">
        <f t="shared" si="18"/>
        <v>75.100000000000023</v>
      </c>
    </row>
    <row r="1070" spans="2:7">
      <c r="B1070" s="526"/>
      <c r="C1070" s="526"/>
      <c r="G1070" s="2">
        <f t="shared" si="18"/>
        <v>75.100000000000023</v>
      </c>
    </row>
    <row r="1071" spans="2:7">
      <c r="B1071" s="526"/>
      <c r="C1071" s="526"/>
      <c r="G1071" s="2">
        <f t="shared" si="18"/>
        <v>75.100000000000023</v>
      </c>
    </row>
    <row r="1072" spans="2:7">
      <c r="B1072" s="526"/>
      <c r="C1072" s="526"/>
      <c r="G1072" s="2">
        <f t="shared" si="18"/>
        <v>75.100000000000023</v>
      </c>
    </row>
    <row r="1073" spans="2:7">
      <c r="B1073" s="526"/>
      <c r="C1073" s="526"/>
      <c r="G1073" s="2">
        <f t="shared" si="18"/>
        <v>75.100000000000023</v>
      </c>
    </row>
    <row r="1074" spans="2:7">
      <c r="B1074" s="526"/>
      <c r="C1074" s="526"/>
      <c r="G1074" s="2">
        <f t="shared" si="18"/>
        <v>75.100000000000023</v>
      </c>
    </row>
    <row r="1075" spans="2:7">
      <c r="B1075" s="526"/>
      <c r="C1075" s="526"/>
      <c r="G1075" s="2">
        <f t="shared" si="18"/>
        <v>75.100000000000023</v>
      </c>
    </row>
    <row r="1076" spans="2:7">
      <c r="B1076" s="526"/>
      <c r="C1076" s="526"/>
      <c r="G1076" s="2">
        <f t="shared" si="18"/>
        <v>75.100000000000023</v>
      </c>
    </row>
    <row r="1077" spans="2:7">
      <c r="B1077" s="526"/>
      <c r="C1077" s="526"/>
      <c r="G1077" s="2">
        <f t="shared" si="18"/>
        <v>75.100000000000023</v>
      </c>
    </row>
    <row r="1078" spans="2:7">
      <c r="B1078" s="526"/>
      <c r="C1078" s="526"/>
      <c r="G1078" s="2">
        <f t="shared" si="18"/>
        <v>75.100000000000023</v>
      </c>
    </row>
    <row r="1079" spans="2:7">
      <c r="B1079" s="526"/>
      <c r="C1079" s="526"/>
      <c r="G1079" s="2">
        <f t="shared" si="18"/>
        <v>75.100000000000023</v>
      </c>
    </row>
    <row r="1080" spans="2:7">
      <c r="B1080" s="526"/>
      <c r="C1080" s="526"/>
      <c r="G1080" s="2">
        <f t="shared" si="18"/>
        <v>75.100000000000023</v>
      </c>
    </row>
    <row r="1081" spans="2:7">
      <c r="B1081" s="526"/>
      <c r="C1081" s="526"/>
      <c r="G1081" s="2">
        <f t="shared" si="18"/>
        <v>75.100000000000023</v>
      </c>
    </row>
    <row r="1082" spans="2:7">
      <c r="B1082" s="526"/>
      <c r="C1082" s="526"/>
      <c r="G1082" s="2">
        <f t="shared" si="18"/>
        <v>75.100000000000023</v>
      </c>
    </row>
    <row r="1083" spans="2:7">
      <c r="B1083" s="526"/>
      <c r="C1083" s="526"/>
      <c r="G1083" s="2">
        <f t="shared" si="18"/>
        <v>75.100000000000023</v>
      </c>
    </row>
    <row r="1084" spans="2:7">
      <c r="B1084" s="526"/>
      <c r="C1084" s="526"/>
      <c r="G1084" s="2">
        <f t="shared" si="18"/>
        <v>75.100000000000023</v>
      </c>
    </row>
    <row r="1085" spans="2:7">
      <c r="B1085" s="526"/>
      <c r="C1085" s="526"/>
      <c r="G1085" s="2">
        <f t="shared" si="18"/>
        <v>75.100000000000023</v>
      </c>
    </row>
    <row r="1086" spans="2:7">
      <c r="B1086" s="526"/>
      <c r="C1086" s="526"/>
      <c r="G1086" s="2">
        <f t="shared" si="18"/>
        <v>75.100000000000023</v>
      </c>
    </row>
    <row r="1087" spans="2:7">
      <c r="B1087" s="526"/>
      <c r="C1087" s="526"/>
      <c r="G1087" s="2">
        <f t="shared" ref="G1087:G1150" si="19">+G1086+E1087-F1087</f>
        <v>75.100000000000023</v>
      </c>
    </row>
    <row r="1088" spans="2:7">
      <c r="B1088" s="526"/>
      <c r="C1088" s="526"/>
      <c r="G1088" s="2">
        <f t="shared" si="19"/>
        <v>75.100000000000023</v>
      </c>
    </row>
    <row r="1089" spans="2:7">
      <c r="B1089" s="526"/>
      <c r="C1089" s="526"/>
      <c r="G1089" s="2">
        <f t="shared" si="19"/>
        <v>75.100000000000023</v>
      </c>
    </row>
    <row r="1090" spans="2:7">
      <c r="B1090" s="526"/>
      <c r="C1090" s="526"/>
      <c r="G1090" s="2">
        <f t="shared" si="19"/>
        <v>75.100000000000023</v>
      </c>
    </row>
    <row r="1091" spans="2:7">
      <c r="B1091" s="526"/>
      <c r="C1091" s="526"/>
      <c r="G1091" s="2">
        <f t="shared" si="19"/>
        <v>75.100000000000023</v>
      </c>
    </row>
    <row r="1092" spans="2:7">
      <c r="B1092" s="526"/>
      <c r="C1092" s="526"/>
      <c r="G1092" s="2">
        <f t="shared" si="19"/>
        <v>75.100000000000023</v>
      </c>
    </row>
    <row r="1093" spans="2:7">
      <c r="B1093" s="526"/>
      <c r="C1093" s="526"/>
      <c r="G1093" s="2">
        <f t="shared" si="19"/>
        <v>75.100000000000023</v>
      </c>
    </row>
    <row r="1094" spans="2:7">
      <c r="B1094" s="526"/>
      <c r="C1094" s="526"/>
      <c r="G1094" s="2">
        <f t="shared" si="19"/>
        <v>75.100000000000023</v>
      </c>
    </row>
    <row r="1095" spans="2:7">
      <c r="B1095" s="526"/>
      <c r="C1095" s="526"/>
      <c r="G1095" s="2">
        <f t="shared" si="19"/>
        <v>75.100000000000023</v>
      </c>
    </row>
    <row r="1096" spans="2:7">
      <c r="B1096" s="526"/>
      <c r="C1096" s="526"/>
      <c r="G1096" s="2">
        <f t="shared" si="19"/>
        <v>75.100000000000023</v>
      </c>
    </row>
    <row r="1097" spans="2:7">
      <c r="B1097" s="526"/>
      <c r="C1097" s="526"/>
      <c r="G1097" s="2">
        <f t="shared" si="19"/>
        <v>75.100000000000023</v>
      </c>
    </row>
    <row r="1098" spans="2:7">
      <c r="B1098" s="526"/>
      <c r="C1098" s="526"/>
      <c r="G1098" s="2">
        <f t="shared" si="19"/>
        <v>75.100000000000023</v>
      </c>
    </row>
    <row r="1099" spans="2:7">
      <c r="B1099" s="526"/>
      <c r="C1099" s="526"/>
      <c r="G1099" s="2">
        <f t="shared" si="19"/>
        <v>75.100000000000023</v>
      </c>
    </row>
    <row r="1100" spans="2:7">
      <c r="B1100" s="526"/>
      <c r="C1100" s="526"/>
      <c r="G1100" s="2">
        <f t="shared" si="19"/>
        <v>75.100000000000023</v>
      </c>
    </row>
    <row r="1101" spans="2:7">
      <c r="B1101" s="526"/>
      <c r="C1101" s="526"/>
      <c r="G1101" s="2">
        <f t="shared" si="19"/>
        <v>75.100000000000023</v>
      </c>
    </row>
    <row r="1102" spans="2:7">
      <c r="B1102" s="526"/>
      <c r="C1102" s="526"/>
      <c r="G1102" s="2">
        <f t="shared" si="19"/>
        <v>75.100000000000023</v>
      </c>
    </row>
    <row r="1103" spans="2:7">
      <c r="B1103" s="526"/>
      <c r="C1103" s="526"/>
      <c r="G1103" s="2">
        <f t="shared" si="19"/>
        <v>75.100000000000023</v>
      </c>
    </row>
    <row r="1104" spans="2:7">
      <c r="B1104" s="526"/>
      <c r="C1104" s="526"/>
      <c r="G1104" s="2">
        <f t="shared" si="19"/>
        <v>75.100000000000023</v>
      </c>
    </row>
    <row r="1105" spans="2:7">
      <c r="B1105" s="526"/>
      <c r="C1105" s="526"/>
      <c r="G1105" s="2">
        <f t="shared" si="19"/>
        <v>75.100000000000023</v>
      </c>
    </row>
    <row r="1106" spans="2:7">
      <c r="B1106" s="526"/>
      <c r="C1106" s="526"/>
      <c r="G1106" s="2">
        <f t="shared" si="19"/>
        <v>75.100000000000023</v>
      </c>
    </row>
    <row r="1107" spans="2:7">
      <c r="B1107" s="526"/>
      <c r="C1107" s="526"/>
      <c r="G1107" s="2">
        <f t="shared" si="19"/>
        <v>75.100000000000023</v>
      </c>
    </row>
    <row r="1108" spans="2:7">
      <c r="B1108" s="526"/>
      <c r="C1108" s="526"/>
      <c r="G1108" s="2">
        <f t="shared" si="19"/>
        <v>75.100000000000023</v>
      </c>
    </row>
    <row r="1109" spans="2:7">
      <c r="B1109" s="526"/>
      <c r="C1109" s="526"/>
      <c r="G1109" s="2">
        <f t="shared" si="19"/>
        <v>75.100000000000023</v>
      </c>
    </row>
    <row r="1110" spans="2:7">
      <c r="B1110" s="526"/>
      <c r="C1110" s="526"/>
      <c r="G1110" s="2">
        <f t="shared" si="19"/>
        <v>75.100000000000023</v>
      </c>
    </row>
    <row r="1111" spans="2:7">
      <c r="B1111" s="526"/>
      <c r="C1111" s="526"/>
      <c r="G1111" s="2">
        <f t="shared" si="19"/>
        <v>75.100000000000023</v>
      </c>
    </row>
    <row r="1112" spans="2:7">
      <c r="B1112" s="526"/>
      <c r="C1112" s="526"/>
      <c r="G1112" s="2">
        <f t="shared" si="19"/>
        <v>75.100000000000023</v>
      </c>
    </row>
    <row r="1113" spans="2:7">
      <c r="B1113" s="526"/>
      <c r="C1113" s="526"/>
      <c r="G1113" s="2">
        <f t="shared" si="19"/>
        <v>75.100000000000023</v>
      </c>
    </row>
    <row r="1114" spans="2:7">
      <c r="B1114" s="526"/>
      <c r="C1114" s="526"/>
      <c r="G1114" s="2">
        <f t="shared" si="19"/>
        <v>75.100000000000023</v>
      </c>
    </row>
    <row r="1115" spans="2:7">
      <c r="B1115" s="526"/>
      <c r="C1115" s="526"/>
      <c r="G1115" s="2">
        <f t="shared" si="19"/>
        <v>75.100000000000023</v>
      </c>
    </row>
    <row r="1116" spans="2:7">
      <c r="B1116" s="526"/>
      <c r="C1116" s="526"/>
      <c r="G1116" s="2">
        <f t="shared" si="19"/>
        <v>75.100000000000023</v>
      </c>
    </row>
    <row r="1117" spans="2:7">
      <c r="B1117" s="526"/>
      <c r="C1117" s="526"/>
      <c r="G1117" s="2">
        <f t="shared" si="19"/>
        <v>75.100000000000023</v>
      </c>
    </row>
    <row r="1118" spans="2:7">
      <c r="B1118" s="526"/>
      <c r="C1118" s="526"/>
      <c r="G1118" s="2">
        <f t="shared" si="19"/>
        <v>75.100000000000023</v>
      </c>
    </row>
    <row r="1119" spans="2:7">
      <c r="B1119" s="526"/>
      <c r="C1119" s="526"/>
      <c r="G1119" s="2">
        <f t="shared" si="19"/>
        <v>75.100000000000023</v>
      </c>
    </row>
    <row r="1120" spans="2:7">
      <c r="B1120" s="526"/>
      <c r="C1120" s="526"/>
      <c r="G1120" s="2">
        <f t="shared" si="19"/>
        <v>75.100000000000023</v>
      </c>
    </row>
    <row r="1121" spans="2:7">
      <c r="B1121" s="526"/>
      <c r="C1121" s="526"/>
      <c r="G1121" s="2">
        <f t="shared" si="19"/>
        <v>75.100000000000023</v>
      </c>
    </row>
    <row r="1122" spans="2:7">
      <c r="B1122" s="526"/>
      <c r="C1122" s="526"/>
      <c r="G1122" s="2">
        <f t="shared" si="19"/>
        <v>75.100000000000023</v>
      </c>
    </row>
    <row r="1123" spans="2:7">
      <c r="B1123" s="526"/>
      <c r="C1123" s="526"/>
      <c r="G1123" s="2">
        <f t="shared" si="19"/>
        <v>75.100000000000023</v>
      </c>
    </row>
    <row r="1124" spans="2:7">
      <c r="B1124" s="526"/>
      <c r="C1124" s="526"/>
      <c r="G1124" s="2">
        <f t="shared" si="19"/>
        <v>75.100000000000023</v>
      </c>
    </row>
    <row r="1125" spans="2:7">
      <c r="B1125" s="526"/>
      <c r="C1125" s="526"/>
      <c r="G1125" s="2">
        <f t="shared" si="19"/>
        <v>75.100000000000023</v>
      </c>
    </row>
    <row r="1126" spans="2:7">
      <c r="B1126" s="526"/>
      <c r="C1126" s="526"/>
      <c r="G1126" s="2">
        <f t="shared" si="19"/>
        <v>75.100000000000023</v>
      </c>
    </row>
    <row r="1127" spans="2:7">
      <c r="B1127" s="526"/>
      <c r="C1127" s="526"/>
      <c r="G1127" s="2">
        <f t="shared" si="19"/>
        <v>75.100000000000023</v>
      </c>
    </row>
    <row r="1128" spans="2:7">
      <c r="B1128" s="526"/>
      <c r="C1128" s="526"/>
      <c r="G1128" s="2">
        <f t="shared" si="19"/>
        <v>75.100000000000023</v>
      </c>
    </row>
    <row r="1129" spans="2:7">
      <c r="B1129" s="526"/>
      <c r="C1129" s="526"/>
      <c r="G1129" s="2">
        <f t="shared" si="19"/>
        <v>75.100000000000023</v>
      </c>
    </row>
    <row r="1130" spans="2:7">
      <c r="B1130" s="526"/>
      <c r="C1130" s="526"/>
      <c r="G1130" s="2">
        <f t="shared" si="19"/>
        <v>75.100000000000023</v>
      </c>
    </row>
    <row r="1131" spans="2:7">
      <c r="B1131" s="526"/>
      <c r="C1131" s="526"/>
      <c r="G1131" s="2">
        <f t="shared" si="19"/>
        <v>75.100000000000023</v>
      </c>
    </row>
    <row r="1132" spans="2:7">
      <c r="B1132" s="526"/>
      <c r="C1132" s="526"/>
      <c r="G1132" s="2">
        <f t="shared" si="19"/>
        <v>75.100000000000023</v>
      </c>
    </row>
    <row r="1133" spans="2:7">
      <c r="B1133" s="526"/>
      <c r="C1133" s="526"/>
      <c r="G1133" s="2">
        <f t="shared" si="19"/>
        <v>75.100000000000023</v>
      </c>
    </row>
    <row r="1134" spans="2:7">
      <c r="B1134" s="526"/>
      <c r="C1134" s="526"/>
      <c r="G1134" s="2">
        <f t="shared" si="19"/>
        <v>75.100000000000023</v>
      </c>
    </row>
    <row r="1135" spans="2:7">
      <c r="B1135" s="526"/>
      <c r="C1135" s="526"/>
      <c r="G1135" s="2">
        <f t="shared" si="19"/>
        <v>75.100000000000023</v>
      </c>
    </row>
    <row r="1136" spans="2:7">
      <c r="B1136" s="526"/>
      <c r="C1136" s="526"/>
      <c r="G1136" s="2">
        <f t="shared" si="19"/>
        <v>75.100000000000023</v>
      </c>
    </row>
    <row r="1137" spans="2:7">
      <c r="B1137" s="526"/>
      <c r="C1137" s="526"/>
      <c r="G1137" s="2">
        <f t="shared" si="19"/>
        <v>75.100000000000023</v>
      </c>
    </row>
    <row r="1138" spans="2:7">
      <c r="B1138" s="526"/>
      <c r="C1138" s="526"/>
      <c r="G1138" s="2">
        <f t="shared" si="19"/>
        <v>75.100000000000023</v>
      </c>
    </row>
    <row r="1139" spans="2:7">
      <c r="B1139" s="526"/>
      <c r="C1139" s="526"/>
      <c r="G1139" s="2">
        <f t="shared" si="19"/>
        <v>75.100000000000023</v>
      </c>
    </row>
    <row r="1140" spans="2:7">
      <c r="B1140" s="526"/>
      <c r="C1140" s="526"/>
      <c r="G1140" s="2">
        <f t="shared" si="19"/>
        <v>75.100000000000023</v>
      </c>
    </row>
    <row r="1141" spans="2:7">
      <c r="B1141" s="526"/>
      <c r="C1141" s="526"/>
      <c r="G1141" s="2">
        <f t="shared" si="19"/>
        <v>75.100000000000023</v>
      </c>
    </row>
    <row r="1142" spans="2:7">
      <c r="B1142" s="526"/>
      <c r="C1142" s="526"/>
      <c r="G1142" s="2">
        <f t="shared" si="19"/>
        <v>75.100000000000023</v>
      </c>
    </row>
    <row r="1143" spans="2:7">
      <c r="B1143" s="526"/>
      <c r="C1143" s="526"/>
      <c r="G1143" s="2">
        <f t="shared" si="19"/>
        <v>75.100000000000023</v>
      </c>
    </row>
    <row r="1144" spans="2:7">
      <c r="B1144" s="526"/>
      <c r="C1144" s="526"/>
      <c r="G1144" s="2">
        <f t="shared" si="19"/>
        <v>75.100000000000023</v>
      </c>
    </row>
    <row r="1145" spans="2:7">
      <c r="B1145" s="526"/>
      <c r="C1145" s="526"/>
      <c r="G1145" s="2">
        <f t="shared" si="19"/>
        <v>75.100000000000023</v>
      </c>
    </row>
    <row r="1146" spans="2:7">
      <c r="B1146" s="526"/>
      <c r="C1146" s="526"/>
      <c r="G1146" s="2">
        <f t="shared" si="19"/>
        <v>75.100000000000023</v>
      </c>
    </row>
    <row r="1147" spans="2:7">
      <c r="B1147" s="526"/>
      <c r="C1147" s="526"/>
      <c r="G1147" s="2">
        <f t="shared" si="19"/>
        <v>75.100000000000023</v>
      </c>
    </row>
    <row r="1148" spans="2:7">
      <c r="B1148" s="526"/>
      <c r="C1148" s="526"/>
      <c r="G1148" s="2">
        <f t="shared" si="19"/>
        <v>75.100000000000023</v>
      </c>
    </row>
    <row r="1149" spans="2:7">
      <c r="B1149" s="526"/>
      <c r="C1149" s="526"/>
      <c r="G1149" s="2">
        <f t="shared" si="19"/>
        <v>75.100000000000023</v>
      </c>
    </row>
    <row r="1150" spans="2:7">
      <c r="B1150" s="526"/>
      <c r="C1150" s="526"/>
      <c r="G1150" s="2">
        <f t="shared" si="19"/>
        <v>75.100000000000023</v>
      </c>
    </row>
    <row r="1151" spans="2:7">
      <c r="B1151" s="526"/>
      <c r="C1151" s="526"/>
      <c r="G1151" s="2">
        <f t="shared" ref="G1151:G1214" si="20">+G1150+E1151-F1151</f>
        <v>75.100000000000023</v>
      </c>
    </row>
    <row r="1152" spans="2:7">
      <c r="B1152" s="526"/>
      <c r="C1152" s="526"/>
      <c r="G1152" s="2">
        <f t="shared" si="20"/>
        <v>75.100000000000023</v>
      </c>
    </row>
    <row r="1153" spans="2:7">
      <c r="B1153" s="526"/>
      <c r="C1153" s="526"/>
      <c r="G1153" s="2">
        <f t="shared" si="20"/>
        <v>75.100000000000023</v>
      </c>
    </row>
    <row r="1154" spans="2:7">
      <c r="B1154" s="526"/>
      <c r="C1154" s="526"/>
      <c r="G1154" s="2">
        <f t="shared" si="20"/>
        <v>75.100000000000023</v>
      </c>
    </row>
    <row r="1155" spans="2:7">
      <c r="B1155" s="526"/>
      <c r="C1155" s="526"/>
      <c r="G1155" s="2">
        <f t="shared" si="20"/>
        <v>75.100000000000023</v>
      </c>
    </row>
    <row r="1156" spans="2:7">
      <c r="B1156" s="526"/>
      <c r="C1156" s="526"/>
      <c r="G1156" s="2">
        <f t="shared" si="20"/>
        <v>75.100000000000023</v>
      </c>
    </row>
    <row r="1157" spans="2:7">
      <c r="B1157" s="526"/>
      <c r="C1157" s="526"/>
      <c r="G1157" s="2">
        <f t="shared" si="20"/>
        <v>75.100000000000023</v>
      </c>
    </row>
    <row r="1158" spans="2:7">
      <c r="B1158" s="526"/>
      <c r="C1158" s="526"/>
      <c r="G1158" s="2">
        <f t="shared" si="20"/>
        <v>75.100000000000023</v>
      </c>
    </row>
    <row r="1159" spans="2:7">
      <c r="B1159" s="526"/>
      <c r="C1159" s="526"/>
      <c r="G1159" s="2">
        <f t="shared" si="20"/>
        <v>75.100000000000023</v>
      </c>
    </row>
    <row r="1160" spans="2:7">
      <c r="B1160" s="526"/>
      <c r="C1160" s="526"/>
      <c r="G1160" s="2">
        <f t="shared" si="20"/>
        <v>75.100000000000023</v>
      </c>
    </row>
    <row r="1161" spans="2:7">
      <c r="B1161" s="526"/>
      <c r="C1161" s="526"/>
      <c r="G1161" s="2">
        <f t="shared" si="20"/>
        <v>75.100000000000023</v>
      </c>
    </row>
    <row r="1162" spans="2:7">
      <c r="B1162" s="526"/>
      <c r="C1162" s="526"/>
      <c r="G1162" s="2">
        <f t="shared" si="20"/>
        <v>75.100000000000023</v>
      </c>
    </row>
    <row r="1163" spans="2:7">
      <c r="B1163" s="526"/>
      <c r="C1163" s="526"/>
      <c r="G1163" s="2">
        <f t="shared" si="20"/>
        <v>75.100000000000023</v>
      </c>
    </row>
    <row r="1164" spans="2:7">
      <c r="B1164" s="526"/>
      <c r="C1164" s="526"/>
      <c r="G1164" s="2">
        <f t="shared" si="20"/>
        <v>75.100000000000023</v>
      </c>
    </row>
    <row r="1165" spans="2:7">
      <c r="B1165" s="526"/>
      <c r="C1165" s="526"/>
      <c r="G1165" s="2">
        <f t="shared" si="20"/>
        <v>75.100000000000023</v>
      </c>
    </row>
    <row r="1166" spans="2:7">
      <c r="B1166" s="526"/>
      <c r="C1166" s="526"/>
      <c r="G1166" s="2">
        <f t="shared" si="20"/>
        <v>75.100000000000023</v>
      </c>
    </row>
    <row r="1167" spans="2:7">
      <c r="B1167" s="526"/>
      <c r="C1167" s="526"/>
      <c r="G1167" s="2">
        <f t="shared" si="20"/>
        <v>75.100000000000023</v>
      </c>
    </row>
    <row r="1168" spans="2:7">
      <c r="B1168" s="526"/>
      <c r="C1168" s="526"/>
      <c r="G1168" s="2">
        <f t="shared" si="20"/>
        <v>75.100000000000023</v>
      </c>
    </row>
    <row r="1169" spans="2:7">
      <c r="B1169" s="526"/>
      <c r="C1169" s="526"/>
      <c r="G1169" s="2">
        <f t="shared" si="20"/>
        <v>75.100000000000023</v>
      </c>
    </row>
    <row r="1170" spans="2:7">
      <c r="B1170" s="526"/>
      <c r="C1170" s="526"/>
      <c r="G1170" s="2">
        <f t="shared" si="20"/>
        <v>75.100000000000023</v>
      </c>
    </row>
    <row r="1171" spans="2:7">
      <c r="B1171" s="526"/>
      <c r="C1171" s="526"/>
      <c r="G1171" s="2">
        <f t="shared" si="20"/>
        <v>75.100000000000023</v>
      </c>
    </row>
    <row r="1172" spans="2:7">
      <c r="B1172" s="526"/>
      <c r="C1172" s="526"/>
      <c r="G1172" s="2">
        <f t="shared" si="20"/>
        <v>75.100000000000023</v>
      </c>
    </row>
    <row r="1173" spans="2:7">
      <c r="B1173" s="526"/>
      <c r="C1173" s="526"/>
      <c r="G1173" s="2">
        <f t="shared" si="20"/>
        <v>75.100000000000023</v>
      </c>
    </row>
    <row r="1174" spans="2:7">
      <c r="B1174" s="526"/>
      <c r="C1174" s="526"/>
      <c r="G1174" s="2">
        <f t="shared" si="20"/>
        <v>75.100000000000023</v>
      </c>
    </row>
    <row r="1175" spans="2:7">
      <c r="B1175" s="526"/>
      <c r="C1175" s="526"/>
      <c r="G1175" s="2">
        <f t="shared" si="20"/>
        <v>75.100000000000023</v>
      </c>
    </row>
    <row r="1176" spans="2:7">
      <c r="B1176" s="526"/>
      <c r="C1176" s="526"/>
      <c r="G1176" s="2">
        <f t="shared" si="20"/>
        <v>75.100000000000023</v>
      </c>
    </row>
    <row r="1177" spans="2:7">
      <c r="B1177" s="526"/>
      <c r="C1177" s="526"/>
      <c r="G1177" s="2">
        <f t="shared" si="20"/>
        <v>75.100000000000023</v>
      </c>
    </row>
    <row r="1178" spans="2:7">
      <c r="B1178" s="526"/>
      <c r="C1178" s="526"/>
      <c r="G1178" s="2">
        <f t="shared" si="20"/>
        <v>75.100000000000023</v>
      </c>
    </row>
    <row r="1179" spans="2:7">
      <c r="B1179" s="526"/>
      <c r="C1179" s="526"/>
      <c r="G1179" s="2">
        <f t="shared" si="20"/>
        <v>75.100000000000023</v>
      </c>
    </row>
    <row r="1180" spans="2:7">
      <c r="B1180" s="526"/>
      <c r="C1180" s="526"/>
      <c r="G1180" s="2">
        <f t="shared" si="20"/>
        <v>75.100000000000023</v>
      </c>
    </row>
    <row r="1181" spans="2:7">
      <c r="B1181" s="526"/>
      <c r="C1181" s="526"/>
      <c r="G1181" s="2">
        <f t="shared" si="20"/>
        <v>75.100000000000023</v>
      </c>
    </row>
    <row r="1182" spans="2:7">
      <c r="B1182" s="526"/>
      <c r="C1182" s="526"/>
      <c r="G1182" s="2">
        <f t="shared" si="20"/>
        <v>75.100000000000023</v>
      </c>
    </row>
    <row r="1183" spans="2:7">
      <c r="B1183" s="526"/>
      <c r="C1183" s="526"/>
      <c r="G1183" s="2">
        <f t="shared" si="20"/>
        <v>75.100000000000023</v>
      </c>
    </row>
    <row r="1184" spans="2:7">
      <c r="B1184" s="526"/>
      <c r="C1184" s="526"/>
      <c r="G1184" s="2">
        <f t="shared" si="20"/>
        <v>75.100000000000023</v>
      </c>
    </row>
    <row r="1185" spans="2:7">
      <c r="B1185" s="526"/>
      <c r="C1185" s="526"/>
      <c r="G1185" s="2">
        <f t="shared" si="20"/>
        <v>75.100000000000023</v>
      </c>
    </row>
    <row r="1186" spans="2:7">
      <c r="B1186" s="526"/>
      <c r="C1186" s="526"/>
      <c r="G1186" s="2">
        <f t="shared" si="20"/>
        <v>75.100000000000023</v>
      </c>
    </row>
    <row r="1187" spans="2:7">
      <c r="B1187" s="526"/>
      <c r="C1187" s="526"/>
      <c r="G1187" s="2">
        <f t="shared" si="20"/>
        <v>75.100000000000023</v>
      </c>
    </row>
    <row r="1188" spans="2:7">
      <c r="B1188" s="526"/>
      <c r="C1188" s="526"/>
      <c r="G1188" s="2">
        <f t="shared" si="20"/>
        <v>75.100000000000023</v>
      </c>
    </row>
    <row r="1189" spans="2:7">
      <c r="B1189" s="526"/>
      <c r="C1189" s="526"/>
      <c r="G1189" s="2">
        <f t="shared" si="20"/>
        <v>75.100000000000023</v>
      </c>
    </row>
    <row r="1190" spans="2:7">
      <c r="B1190" s="526"/>
      <c r="C1190" s="526"/>
      <c r="G1190" s="2">
        <f t="shared" si="20"/>
        <v>75.100000000000023</v>
      </c>
    </row>
    <row r="1191" spans="2:7">
      <c r="B1191" s="526"/>
      <c r="C1191" s="526"/>
      <c r="G1191" s="2">
        <f t="shared" si="20"/>
        <v>75.100000000000023</v>
      </c>
    </row>
    <row r="1192" spans="2:7">
      <c r="B1192" s="526"/>
      <c r="C1192" s="526"/>
      <c r="G1192" s="2">
        <f t="shared" si="20"/>
        <v>75.100000000000023</v>
      </c>
    </row>
    <row r="1193" spans="2:7">
      <c r="B1193" s="526"/>
      <c r="C1193" s="526"/>
      <c r="G1193" s="2">
        <f t="shared" si="20"/>
        <v>75.100000000000023</v>
      </c>
    </row>
    <row r="1194" spans="2:7">
      <c r="B1194" s="526"/>
      <c r="C1194" s="526"/>
      <c r="G1194" s="2">
        <f t="shared" si="20"/>
        <v>75.100000000000023</v>
      </c>
    </row>
    <row r="1195" spans="2:7">
      <c r="B1195" s="526"/>
      <c r="C1195" s="526"/>
      <c r="G1195" s="2">
        <f t="shared" si="20"/>
        <v>75.100000000000023</v>
      </c>
    </row>
    <row r="1196" spans="2:7">
      <c r="B1196" s="526"/>
      <c r="C1196" s="526"/>
      <c r="G1196" s="2">
        <f t="shared" si="20"/>
        <v>75.100000000000023</v>
      </c>
    </row>
    <row r="1197" spans="2:7">
      <c r="B1197" s="526"/>
      <c r="C1197" s="526"/>
      <c r="G1197" s="2">
        <f t="shared" si="20"/>
        <v>75.100000000000023</v>
      </c>
    </row>
    <row r="1198" spans="2:7">
      <c r="B1198" s="526"/>
      <c r="C1198" s="526"/>
      <c r="G1198" s="2">
        <f t="shared" si="20"/>
        <v>75.100000000000023</v>
      </c>
    </row>
    <row r="1199" spans="2:7">
      <c r="B1199" s="526"/>
      <c r="C1199" s="526"/>
      <c r="G1199" s="2">
        <f t="shared" si="20"/>
        <v>75.100000000000023</v>
      </c>
    </row>
    <row r="1200" spans="2:7">
      <c r="B1200" s="526"/>
      <c r="C1200" s="526"/>
      <c r="G1200" s="2">
        <f t="shared" si="20"/>
        <v>75.100000000000023</v>
      </c>
    </row>
    <row r="1201" spans="2:7">
      <c r="B1201" s="526"/>
      <c r="C1201" s="526"/>
      <c r="G1201" s="2">
        <f t="shared" si="20"/>
        <v>75.100000000000023</v>
      </c>
    </row>
    <row r="1202" spans="2:7">
      <c r="B1202" s="526"/>
      <c r="C1202" s="526"/>
      <c r="G1202" s="2">
        <f t="shared" si="20"/>
        <v>75.100000000000023</v>
      </c>
    </row>
    <row r="1203" spans="2:7">
      <c r="B1203" s="526"/>
      <c r="C1203" s="526"/>
      <c r="G1203" s="2">
        <f t="shared" si="20"/>
        <v>75.100000000000023</v>
      </c>
    </row>
    <row r="1204" spans="2:7">
      <c r="B1204" s="526"/>
      <c r="C1204" s="526"/>
      <c r="G1204" s="2">
        <f t="shared" si="20"/>
        <v>75.100000000000023</v>
      </c>
    </row>
    <row r="1205" spans="2:7">
      <c r="B1205" s="526"/>
      <c r="C1205" s="526"/>
      <c r="G1205" s="2">
        <f t="shared" si="20"/>
        <v>75.100000000000023</v>
      </c>
    </row>
    <row r="1206" spans="2:7">
      <c r="B1206" s="526"/>
      <c r="C1206" s="526"/>
      <c r="G1206" s="2">
        <f t="shared" si="20"/>
        <v>75.100000000000023</v>
      </c>
    </row>
    <row r="1207" spans="2:7">
      <c r="B1207" s="526"/>
      <c r="C1207" s="526"/>
      <c r="G1207" s="2">
        <f t="shared" si="20"/>
        <v>75.100000000000023</v>
      </c>
    </row>
    <row r="1208" spans="2:7">
      <c r="B1208" s="526"/>
      <c r="C1208" s="526"/>
      <c r="G1208" s="2">
        <f t="shared" si="20"/>
        <v>75.100000000000023</v>
      </c>
    </row>
    <row r="1209" spans="2:7">
      <c r="B1209" s="526"/>
      <c r="C1209" s="526"/>
      <c r="G1209" s="2">
        <f t="shared" si="20"/>
        <v>75.100000000000023</v>
      </c>
    </row>
    <row r="1210" spans="2:7">
      <c r="B1210" s="526"/>
      <c r="C1210" s="526"/>
      <c r="G1210" s="2">
        <f t="shared" si="20"/>
        <v>75.100000000000023</v>
      </c>
    </row>
    <row r="1211" spans="2:7">
      <c r="B1211" s="526"/>
      <c r="C1211" s="526"/>
      <c r="G1211" s="2">
        <f t="shared" si="20"/>
        <v>75.100000000000023</v>
      </c>
    </row>
    <row r="1212" spans="2:7">
      <c r="B1212" s="526"/>
      <c r="C1212" s="526"/>
      <c r="G1212" s="2">
        <f t="shared" si="20"/>
        <v>75.100000000000023</v>
      </c>
    </row>
    <row r="1213" spans="2:7">
      <c r="B1213" s="526"/>
      <c r="C1213" s="526"/>
      <c r="G1213" s="2">
        <f t="shared" si="20"/>
        <v>75.100000000000023</v>
      </c>
    </row>
    <row r="1214" spans="2:7">
      <c r="B1214" s="526"/>
      <c r="C1214" s="526"/>
      <c r="G1214" s="2">
        <f t="shared" si="20"/>
        <v>75.100000000000023</v>
      </c>
    </row>
    <row r="1215" spans="2:7">
      <c r="B1215" s="526"/>
      <c r="C1215" s="526"/>
      <c r="G1215" s="2">
        <f t="shared" ref="G1215:G1278" si="21">+G1214+E1215-F1215</f>
        <v>75.100000000000023</v>
      </c>
    </row>
    <row r="1216" spans="2:7">
      <c r="B1216" s="526"/>
      <c r="C1216" s="526"/>
      <c r="G1216" s="2">
        <f t="shared" si="21"/>
        <v>75.100000000000023</v>
      </c>
    </row>
    <row r="1217" spans="2:7">
      <c r="B1217" s="526"/>
      <c r="C1217" s="526"/>
      <c r="G1217" s="2">
        <f t="shared" si="21"/>
        <v>75.100000000000023</v>
      </c>
    </row>
    <row r="1218" spans="2:7">
      <c r="B1218" s="526"/>
      <c r="C1218" s="526"/>
      <c r="G1218" s="2">
        <f t="shared" si="21"/>
        <v>75.100000000000023</v>
      </c>
    </row>
    <row r="1219" spans="2:7">
      <c r="B1219" s="526"/>
      <c r="C1219" s="526"/>
      <c r="G1219" s="2">
        <f t="shared" si="21"/>
        <v>75.100000000000023</v>
      </c>
    </row>
    <row r="1220" spans="2:7">
      <c r="B1220" s="526"/>
      <c r="C1220" s="526"/>
      <c r="G1220" s="2">
        <f t="shared" si="21"/>
        <v>75.100000000000023</v>
      </c>
    </row>
    <row r="1221" spans="2:7">
      <c r="B1221" s="526"/>
      <c r="C1221" s="526"/>
      <c r="G1221" s="2">
        <f t="shared" si="21"/>
        <v>75.100000000000023</v>
      </c>
    </row>
    <row r="1222" spans="2:7">
      <c r="B1222" s="526"/>
      <c r="C1222" s="526"/>
      <c r="G1222" s="2">
        <f t="shared" si="21"/>
        <v>75.100000000000023</v>
      </c>
    </row>
    <row r="1223" spans="2:7">
      <c r="B1223" s="526"/>
      <c r="C1223" s="526"/>
      <c r="G1223" s="2">
        <f t="shared" si="21"/>
        <v>75.100000000000023</v>
      </c>
    </row>
    <row r="1224" spans="2:7">
      <c r="B1224" s="526"/>
      <c r="C1224" s="526"/>
      <c r="G1224" s="2">
        <f t="shared" si="21"/>
        <v>75.100000000000023</v>
      </c>
    </row>
    <row r="1225" spans="2:7">
      <c r="B1225" s="526"/>
      <c r="C1225" s="526"/>
      <c r="G1225" s="2">
        <f t="shared" si="21"/>
        <v>75.100000000000023</v>
      </c>
    </row>
    <row r="1226" spans="2:7">
      <c r="B1226" s="526"/>
      <c r="C1226" s="526"/>
      <c r="G1226" s="2">
        <f t="shared" si="21"/>
        <v>75.100000000000023</v>
      </c>
    </row>
    <row r="1227" spans="2:7">
      <c r="B1227" s="526"/>
      <c r="C1227" s="526"/>
      <c r="G1227" s="2">
        <f t="shared" si="21"/>
        <v>75.100000000000023</v>
      </c>
    </row>
    <row r="1228" spans="2:7">
      <c r="B1228" s="526"/>
      <c r="C1228" s="526"/>
      <c r="G1228" s="2">
        <f t="shared" si="21"/>
        <v>75.100000000000023</v>
      </c>
    </row>
    <row r="1229" spans="2:7">
      <c r="B1229" s="526"/>
      <c r="C1229" s="526"/>
      <c r="G1229" s="2">
        <f t="shared" si="21"/>
        <v>75.100000000000023</v>
      </c>
    </row>
    <row r="1230" spans="2:7">
      <c r="B1230" s="526"/>
      <c r="C1230" s="526"/>
      <c r="G1230" s="2">
        <f t="shared" si="21"/>
        <v>75.100000000000023</v>
      </c>
    </row>
    <row r="1231" spans="2:7">
      <c r="B1231" s="526"/>
      <c r="C1231" s="526"/>
      <c r="G1231" s="2">
        <f t="shared" si="21"/>
        <v>75.100000000000023</v>
      </c>
    </row>
    <row r="1232" spans="2:7">
      <c r="B1232" s="526"/>
      <c r="C1232" s="526"/>
      <c r="G1232" s="2">
        <f t="shared" si="21"/>
        <v>75.100000000000023</v>
      </c>
    </row>
    <row r="1233" spans="2:7">
      <c r="B1233" s="526"/>
      <c r="C1233" s="526"/>
      <c r="G1233" s="2">
        <f t="shared" si="21"/>
        <v>75.100000000000023</v>
      </c>
    </row>
    <row r="1234" spans="2:7">
      <c r="B1234" s="526"/>
      <c r="C1234" s="526"/>
      <c r="G1234" s="2">
        <f t="shared" si="21"/>
        <v>75.100000000000023</v>
      </c>
    </row>
    <row r="1235" spans="2:7">
      <c r="B1235" s="526"/>
      <c r="C1235" s="526"/>
      <c r="G1235" s="2">
        <f t="shared" si="21"/>
        <v>75.100000000000023</v>
      </c>
    </row>
    <row r="1236" spans="2:7">
      <c r="B1236" s="526"/>
      <c r="C1236" s="526"/>
      <c r="G1236" s="2">
        <f t="shared" si="21"/>
        <v>75.100000000000023</v>
      </c>
    </row>
    <row r="1237" spans="2:7">
      <c r="B1237" s="526"/>
      <c r="C1237" s="526"/>
      <c r="G1237" s="2">
        <f t="shared" si="21"/>
        <v>75.100000000000023</v>
      </c>
    </row>
    <row r="1238" spans="2:7">
      <c r="B1238" s="526"/>
      <c r="C1238" s="526"/>
      <c r="G1238" s="2">
        <f t="shared" si="21"/>
        <v>75.100000000000023</v>
      </c>
    </row>
    <row r="1239" spans="2:7">
      <c r="B1239" s="526"/>
      <c r="C1239" s="526"/>
      <c r="G1239" s="2">
        <f t="shared" si="21"/>
        <v>75.100000000000023</v>
      </c>
    </row>
    <row r="1240" spans="2:7">
      <c r="B1240" s="526"/>
      <c r="C1240" s="526"/>
      <c r="G1240" s="2">
        <f t="shared" si="21"/>
        <v>75.100000000000023</v>
      </c>
    </row>
    <row r="1241" spans="2:7">
      <c r="B1241" s="526"/>
      <c r="C1241" s="526"/>
      <c r="G1241" s="2">
        <f t="shared" si="21"/>
        <v>75.100000000000023</v>
      </c>
    </row>
    <row r="1242" spans="2:7">
      <c r="B1242" s="526"/>
      <c r="C1242" s="526"/>
      <c r="G1242" s="2">
        <f t="shared" si="21"/>
        <v>75.100000000000023</v>
      </c>
    </row>
    <row r="1243" spans="2:7">
      <c r="B1243" s="526"/>
      <c r="C1243" s="526"/>
      <c r="G1243" s="2">
        <f t="shared" si="21"/>
        <v>75.100000000000023</v>
      </c>
    </row>
    <row r="1244" spans="2:7">
      <c r="B1244" s="526"/>
      <c r="C1244" s="526"/>
      <c r="G1244" s="2">
        <f t="shared" si="21"/>
        <v>75.100000000000023</v>
      </c>
    </row>
    <row r="1245" spans="2:7">
      <c r="B1245" s="526"/>
      <c r="C1245" s="526"/>
      <c r="G1245" s="2">
        <f t="shared" si="21"/>
        <v>75.100000000000023</v>
      </c>
    </row>
    <row r="1246" spans="2:7">
      <c r="B1246" s="526"/>
      <c r="C1246" s="526"/>
      <c r="G1246" s="2">
        <f t="shared" si="21"/>
        <v>75.100000000000023</v>
      </c>
    </row>
    <row r="1247" spans="2:7">
      <c r="B1247" s="526"/>
      <c r="C1247" s="526"/>
      <c r="G1247" s="2">
        <f t="shared" si="21"/>
        <v>75.100000000000023</v>
      </c>
    </row>
    <row r="1248" spans="2:7">
      <c r="B1248" s="526"/>
      <c r="C1248" s="526"/>
      <c r="G1248" s="2">
        <f t="shared" si="21"/>
        <v>75.100000000000023</v>
      </c>
    </row>
    <row r="1249" spans="2:7">
      <c r="B1249" s="526"/>
      <c r="C1249" s="526"/>
      <c r="G1249" s="2">
        <f t="shared" si="21"/>
        <v>75.100000000000023</v>
      </c>
    </row>
    <row r="1250" spans="2:7">
      <c r="B1250" s="526"/>
      <c r="C1250" s="526"/>
      <c r="G1250" s="2">
        <f t="shared" si="21"/>
        <v>75.100000000000023</v>
      </c>
    </row>
    <row r="1251" spans="2:7">
      <c r="B1251" s="526"/>
      <c r="C1251" s="526"/>
      <c r="G1251" s="2">
        <f t="shared" si="21"/>
        <v>75.100000000000023</v>
      </c>
    </row>
    <row r="1252" spans="2:7">
      <c r="B1252" s="526"/>
      <c r="C1252" s="526"/>
      <c r="G1252" s="2">
        <f t="shared" si="21"/>
        <v>75.100000000000023</v>
      </c>
    </row>
    <row r="1253" spans="2:7">
      <c r="B1253" s="526"/>
      <c r="C1253" s="526"/>
      <c r="G1253" s="2">
        <f t="shared" si="21"/>
        <v>75.100000000000023</v>
      </c>
    </row>
    <row r="1254" spans="2:7">
      <c r="B1254" s="526"/>
      <c r="C1254" s="526"/>
      <c r="G1254" s="2">
        <f t="shared" si="21"/>
        <v>75.100000000000023</v>
      </c>
    </row>
    <row r="1255" spans="2:7">
      <c r="B1255" s="526"/>
      <c r="C1255" s="526"/>
      <c r="G1255" s="2">
        <f t="shared" si="21"/>
        <v>75.100000000000023</v>
      </c>
    </row>
    <row r="1256" spans="2:7">
      <c r="B1256" s="526"/>
      <c r="C1256" s="526"/>
      <c r="G1256" s="2">
        <f t="shared" si="21"/>
        <v>75.100000000000023</v>
      </c>
    </row>
    <row r="1257" spans="2:7">
      <c r="B1257" s="526"/>
      <c r="C1257" s="526"/>
      <c r="G1257" s="2">
        <f t="shared" si="21"/>
        <v>75.100000000000023</v>
      </c>
    </row>
    <row r="1258" spans="2:7">
      <c r="B1258" s="526"/>
      <c r="C1258" s="526"/>
      <c r="G1258" s="2">
        <f t="shared" si="21"/>
        <v>75.100000000000023</v>
      </c>
    </row>
    <row r="1259" spans="2:7">
      <c r="B1259" s="526"/>
      <c r="C1259" s="526"/>
      <c r="G1259" s="2">
        <f t="shared" si="21"/>
        <v>75.100000000000023</v>
      </c>
    </row>
    <row r="1260" spans="2:7">
      <c r="B1260" s="526"/>
      <c r="C1260" s="526"/>
      <c r="G1260" s="2">
        <f t="shared" si="21"/>
        <v>75.100000000000023</v>
      </c>
    </row>
    <row r="1261" spans="2:7">
      <c r="B1261" s="526"/>
      <c r="C1261" s="526"/>
      <c r="G1261" s="2">
        <f t="shared" si="21"/>
        <v>75.100000000000023</v>
      </c>
    </row>
    <row r="1262" spans="2:7">
      <c r="B1262" s="526"/>
      <c r="C1262" s="526"/>
      <c r="G1262" s="2">
        <f t="shared" si="21"/>
        <v>75.100000000000023</v>
      </c>
    </row>
    <row r="1263" spans="2:7">
      <c r="B1263" s="526"/>
      <c r="C1263" s="526"/>
      <c r="G1263" s="2">
        <f t="shared" si="21"/>
        <v>75.100000000000023</v>
      </c>
    </row>
    <row r="1264" spans="2:7">
      <c r="B1264" s="526"/>
      <c r="C1264" s="526"/>
      <c r="G1264" s="2">
        <f t="shared" si="21"/>
        <v>75.100000000000023</v>
      </c>
    </row>
    <row r="1265" spans="2:7">
      <c r="B1265" s="526"/>
      <c r="C1265" s="526"/>
      <c r="G1265" s="2">
        <f t="shared" si="21"/>
        <v>75.100000000000023</v>
      </c>
    </row>
    <row r="1266" spans="2:7">
      <c r="B1266" s="526"/>
      <c r="C1266" s="526"/>
      <c r="G1266" s="2">
        <f t="shared" si="21"/>
        <v>75.100000000000023</v>
      </c>
    </row>
    <row r="1267" spans="2:7">
      <c r="B1267" s="526"/>
      <c r="C1267" s="526"/>
      <c r="G1267" s="2">
        <f t="shared" si="21"/>
        <v>75.100000000000023</v>
      </c>
    </row>
    <row r="1268" spans="2:7">
      <c r="B1268" s="526"/>
      <c r="C1268" s="526"/>
      <c r="G1268" s="2">
        <f t="shared" si="21"/>
        <v>75.100000000000023</v>
      </c>
    </row>
    <row r="1269" spans="2:7">
      <c r="B1269" s="526"/>
      <c r="C1269" s="526"/>
      <c r="G1269" s="2">
        <f t="shared" si="21"/>
        <v>75.100000000000023</v>
      </c>
    </row>
    <row r="1270" spans="2:7">
      <c r="B1270" s="526"/>
      <c r="C1270" s="526"/>
      <c r="G1270" s="2">
        <f t="shared" si="21"/>
        <v>75.100000000000023</v>
      </c>
    </row>
    <row r="1271" spans="2:7">
      <c r="B1271" s="526"/>
      <c r="C1271" s="526"/>
      <c r="G1271" s="2">
        <f t="shared" si="21"/>
        <v>75.100000000000023</v>
      </c>
    </row>
    <row r="1272" spans="2:7">
      <c r="B1272" s="526"/>
      <c r="C1272" s="526"/>
      <c r="G1272" s="2">
        <f t="shared" si="21"/>
        <v>75.100000000000023</v>
      </c>
    </row>
    <row r="1273" spans="2:7">
      <c r="B1273" s="526"/>
      <c r="C1273" s="526"/>
      <c r="G1273" s="2">
        <f t="shared" si="21"/>
        <v>75.100000000000023</v>
      </c>
    </row>
    <row r="1274" spans="2:7">
      <c r="B1274" s="526"/>
      <c r="C1274" s="526"/>
      <c r="G1274" s="2">
        <f t="shared" si="21"/>
        <v>75.100000000000023</v>
      </c>
    </row>
    <row r="1275" spans="2:7">
      <c r="B1275" s="526"/>
      <c r="C1275" s="526"/>
      <c r="G1275" s="2">
        <f t="shared" si="21"/>
        <v>75.100000000000023</v>
      </c>
    </row>
    <row r="1276" spans="2:7">
      <c r="B1276" s="526"/>
      <c r="C1276" s="526"/>
      <c r="G1276" s="2">
        <f t="shared" si="21"/>
        <v>75.100000000000023</v>
      </c>
    </row>
    <row r="1277" spans="2:7">
      <c r="B1277" s="526"/>
      <c r="C1277" s="526"/>
      <c r="G1277" s="2">
        <f t="shared" si="21"/>
        <v>75.100000000000023</v>
      </c>
    </row>
    <row r="1278" spans="2:7">
      <c r="B1278" s="526"/>
      <c r="C1278" s="526"/>
      <c r="G1278" s="2">
        <f t="shared" si="21"/>
        <v>75.100000000000023</v>
      </c>
    </row>
    <row r="1279" spans="2:7">
      <c r="B1279" s="526"/>
      <c r="C1279" s="526"/>
      <c r="G1279" s="2">
        <f t="shared" ref="G1279:G1328" si="22">+G1278+E1279-F1279</f>
        <v>75.100000000000023</v>
      </c>
    </row>
    <row r="1280" spans="2:7">
      <c r="B1280" s="526"/>
      <c r="C1280" s="526"/>
      <c r="G1280" s="2">
        <f t="shared" si="22"/>
        <v>75.100000000000023</v>
      </c>
    </row>
    <row r="1281" spans="2:7">
      <c r="B1281" s="526"/>
      <c r="C1281" s="526"/>
      <c r="G1281" s="2">
        <f t="shared" si="22"/>
        <v>75.100000000000023</v>
      </c>
    </row>
    <row r="1282" spans="2:7">
      <c r="B1282" s="526"/>
      <c r="C1282" s="526"/>
      <c r="G1282" s="2">
        <f t="shared" si="22"/>
        <v>75.100000000000023</v>
      </c>
    </row>
    <row r="1283" spans="2:7">
      <c r="B1283" s="526"/>
      <c r="C1283" s="526"/>
      <c r="G1283" s="2">
        <f t="shared" si="22"/>
        <v>75.100000000000023</v>
      </c>
    </row>
    <row r="1284" spans="2:7">
      <c r="B1284" s="526"/>
      <c r="C1284" s="526"/>
      <c r="G1284" s="2">
        <f t="shared" si="22"/>
        <v>75.100000000000023</v>
      </c>
    </row>
    <row r="1285" spans="2:7">
      <c r="B1285" s="526"/>
      <c r="C1285" s="526"/>
      <c r="G1285" s="2">
        <f t="shared" si="22"/>
        <v>75.100000000000023</v>
      </c>
    </row>
    <row r="1286" spans="2:7">
      <c r="B1286" s="526"/>
      <c r="C1286" s="526"/>
      <c r="G1286" s="2">
        <f t="shared" si="22"/>
        <v>75.100000000000023</v>
      </c>
    </row>
    <row r="1287" spans="2:7">
      <c r="B1287" s="526"/>
      <c r="C1287" s="526"/>
      <c r="G1287" s="2">
        <f t="shared" si="22"/>
        <v>75.100000000000023</v>
      </c>
    </row>
    <row r="1288" spans="2:7">
      <c r="B1288" s="526"/>
      <c r="C1288" s="526"/>
      <c r="G1288" s="2">
        <f t="shared" si="22"/>
        <v>75.100000000000023</v>
      </c>
    </row>
    <row r="1289" spans="2:7">
      <c r="B1289" s="526"/>
      <c r="C1289" s="526"/>
      <c r="G1289" s="2">
        <f t="shared" si="22"/>
        <v>75.100000000000023</v>
      </c>
    </row>
    <row r="1290" spans="2:7">
      <c r="B1290" s="526"/>
      <c r="C1290" s="526"/>
      <c r="G1290" s="2">
        <f t="shared" si="22"/>
        <v>75.100000000000023</v>
      </c>
    </row>
    <row r="1291" spans="2:7">
      <c r="B1291" s="526"/>
      <c r="C1291" s="526"/>
      <c r="G1291" s="2">
        <f t="shared" si="22"/>
        <v>75.100000000000023</v>
      </c>
    </row>
    <row r="1292" spans="2:7">
      <c r="B1292" s="526"/>
      <c r="C1292" s="526"/>
      <c r="G1292" s="2">
        <f t="shared" si="22"/>
        <v>75.100000000000023</v>
      </c>
    </row>
    <row r="1293" spans="2:7">
      <c r="B1293" s="526"/>
      <c r="C1293" s="526"/>
      <c r="G1293" s="2">
        <f t="shared" si="22"/>
        <v>75.100000000000023</v>
      </c>
    </row>
    <row r="1294" spans="2:7">
      <c r="B1294" s="526"/>
      <c r="C1294" s="526"/>
      <c r="G1294" s="2">
        <f t="shared" si="22"/>
        <v>75.100000000000023</v>
      </c>
    </row>
    <row r="1295" spans="2:7">
      <c r="B1295" s="526"/>
      <c r="C1295" s="526"/>
      <c r="G1295" s="2">
        <f t="shared" si="22"/>
        <v>75.100000000000023</v>
      </c>
    </row>
    <row r="1296" spans="2:7">
      <c r="B1296" s="526"/>
      <c r="C1296" s="526"/>
      <c r="G1296" s="2">
        <f t="shared" si="22"/>
        <v>75.100000000000023</v>
      </c>
    </row>
    <row r="1297" spans="2:7">
      <c r="B1297" s="526"/>
      <c r="C1297" s="526"/>
      <c r="G1297" s="2">
        <f t="shared" si="22"/>
        <v>75.100000000000023</v>
      </c>
    </row>
    <row r="1298" spans="2:7">
      <c r="B1298" s="526"/>
      <c r="C1298" s="526"/>
      <c r="G1298" s="2">
        <f t="shared" si="22"/>
        <v>75.100000000000023</v>
      </c>
    </row>
    <row r="1299" spans="2:7">
      <c r="B1299" s="526"/>
      <c r="C1299" s="526"/>
      <c r="G1299" s="2">
        <f t="shared" si="22"/>
        <v>75.100000000000023</v>
      </c>
    </row>
    <row r="1300" spans="2:7">
      <c r="B1300" s="526"/>
      <c r="C1300" s="526"/>
      <c r="G1300" s="2">
        <f t="shared" si="22"/>
        <v>75.100000000000023</v>
      </c>
    </row>
    <row r="1301" spans="2:7">
      <c r="B1301" s="526"/>
      <c r="C1301" s="526"/>
      <c r="G1301" s="2">
        <f t="shared" si="22"/>
        <v>75.100000000000023</v>
      </c>
    </row>
    <row r="1302" spans="2:7">
      <c r="B1302" s="526"/>
      <c r="C1302" s="526"/>
      <c r="G1302" s="2">
        <f t="shared" si="22"/>
        <v>75.100000000000023</v>
      </c>
    </row>
    <row r="1303" spans="2:7">
      <c r="B1303" s="526"/>
      <c r="C1303" s="526"/>
      <c r="G1303" s="2">
        <f t="shared" si="22"/>
        <v>75.100000000000023</v>
      </c>
    </row>
    <row r="1304" spans="2:7">
      <c r="B1304" s="526"/>
      <c r="C1304" s="526"/>
      <c r="G1304" s="2">
        <f t="shared" si="22"/>
        <v>75.100000000000023</v>
      </c>
    </row>
    <row r="1305" spans="2:7">
      <c r="B1305" s="526"/>
      <c r="C1305" s="526"/>
      <c r="G1305" s="2">
        <f t="shared" si="22"/>
        <v>75.100000000000023</v>
      </c>
    </row>
    <row r="1306" spans="2:7">
      <c r="B1306" s="526"/>
      <c r="C1306" s="526"/>
      <c r="G1306" s="2">
        <f t="shared" si="22"/>
        <v>75.100000000000023</v>
      </c>
    </row>
    <row r="1307" spans="2:7">
      <c r="B1307" s="526"/>
      <c r="C1307" s="526"/>
      <c r="G1307" s="2">
        <f t="shared" si="22"/>
        <v>75.100000000000023</v>
      </c>
    </row>
    <row r="1308" spans="2:7">
      <c r="B1308" s="526"/>
      <c r="C1308" s="526"/>
      <c r="G1308" s="2">
        <f t="shared" si="22"/>
        <v>75.100000000000023</v>
      </c>
    </row>
    <row r="1309" spans="2:7">
      <c r="B1309" s="526"/>
      <c r="C1309" s="526"/>
      <c r="G1309" s="2">
        <f t="shared" si="22"/>
        <v>75.100000000000023</v>
      </c>
    </row>
    <row r="1310" spans="2:7">
      <c r="B1310" s="526"/>
      <c r="C1310" s="526"/>
      <c r="G1310" s="2">
        <f t="shared" si="22"/>
        <v>75.100000000000023</v>
      </c>
    </row>
    <row r="1311" spans="2:7">
      <c r="B1311" s="526"/>
      <c r="C1311" s="526"/>
      <c r="G1311" s="2">
        <f t="shared" si="22"/>
        <v>75.100000000000023</v>
      </c>
    </row>
    <row r="1312" spans="2:7">
      <c r="B1312" s="526"/>
      <c r="C1312" s="526"/>
      <c r="G1312" s="2">
        <f t="shared" si="22"/>
        <v>75.100000000000023</v>
      </c>
    </row>
    <row r="1313" spans="2:7">
      <c r="B1313" s="526"/>
      <c r="C1313" s="526"/>
      <c r="G1313" s="2">
        <f t="shared" si="22"/>
        <v>75.100000000000023</v>
      </c>
    </row>
    <row r="1314" spans="2:7">
      <c r="B1314" s="526"/>
      <c r="C1314" s="526"/>
      <c r="G1314" s="2">
        <f t="shared" si="22"/>
        <v>75.100000000000023</v>
      </c>
    </row>
    <row r="1315" spans="2:7">
      <c r="B1315" s="526"/>
      <c r="C1315" s="526"/>
      <c r="G1315" s="2">
        <f t="shared" si="22"/>
        <v>75.100000000000023</v>
      </c>
    </row>
    <row r="1316" spans="2:7">
      <c r="B1316" s="526"/>
      <c r="C1316" s="526"/>
      <c r="G1316" s="2">
        <f t="shared" si="22"/>
        <v>75.100000000000023</v>
      </c>
    </row>
    <row r="1317" spans="2:7">
      <c r="B1317" s="526"/>
      <c r="C1317" s="526"/>
      <c r="G1317" s="2">
        <f t="shared" si="22"/>
        <v>75.100000000000023</v>
      </c>
    </row>
    <row r="1318" spans="2:7">
      <c r="B1318" s="526"/>
      <c r="C1318" s="526"/>
      <c r="G1318" s="2">
        <f t="shared" si="22"/>
        <v>75.100000000000023</v>
      </c>
    </row>
    <row r="1319" spans="2:7">
      <c r="B1319" s="526"/>
      <c r="C1319" s="526"/>
      <c r="G1319" s="2">
        <f t="shared" si="22"/>
        <v>75.100000000000023</v>
      </c>
    </row>
    <row r="1320" spans="2:7">
      <c r="B1320" s="526"/>
      <c r="C1320" s="526"/>
      <c r="G1320" s="2">
        <f t="shared" si="22"/>
        <v>75.100000000000023</v>
      </c>
    </row>
    <row r="1321" spans="2:7">
      <c r="B1321" s="526"/>
      <c r="C1321" s="526"/>
      <c r="G1321" s="2">
        <f t="shared" si="22"/>
        <v>75.100000000000023</v>
      </c>
    </row>
    <row r="1322" spans="2:7">
      <c r="B1322" s="526"/>
      <c r="C1322" s="526"/>
      <c r="G1322" s="2">
        <f t="shared" si="22"/>
        <v>75.100000000000023</v>
      </c>
    </row>
    <row r="1323" spans="2:7">
      <c r="B1323" s="526"/>
      <c r="C1323" s="526"/>
      <c r="G1323" s="2">
        <f t="shared" si="22"/>
        <v>75.100000000000023</v>
      </c>
    </row>
    <row r="1324" spans="2:7">
      <c r="B1324" s="526"/>
      <c r="C1324" s="526"/>
      <c r="G1324" s="2">
        <f t="shared" si="22"/>
        <v>75.100000000000023</v>
      </c>
    </row>
    <row r="1325" spans="2:7">
      <c r="B1325" s="526"/>
      <c r="C1325" s="526"/>
      <c r="G1325" s="2">
        <f t="shared" si="22"/>
        <v>75.100000000000023</v>
      </c>
    </row>
    <row r="1326" spans="2:7">
      <c r="B1326" s="526"/>
      <c r="C1326" s="526"/>
      <c r="G1326" s="2">
        <f t="shared" si="22"/>
        <v>75.100000000000023</v>
      </c>
    </row>
    <row r="1327" spans="2:7">
      <c r="B1327" s="526"/>
      <c r="C1327" s="526"/>
      <c r="G1327" s="2">
        <f t="shared" si="22"/>
        <v>75.100000000000023</v>
      </c>
    </row>
    <row r="1328" spans="2:7">
      <c r="B1328" s="526"/>
      <c r="C1328" s="526"/>
      <c r="G1328" s="2">
        <f t="shared" si="22"/>
        <v>75.100000000000023</v>
      </c>
    </row>
  </sheetData>
  <autoFilter ref="A4:O644" xr:uid="{00000000-0001-0000-0100-000000000000}"/>
  <mergeCells count="5">
    <mergeCell ref="B2:G2"/>
    <mergeCell ref="I502:L502"/>
    <mergeCell ref="I505:K505"/>
    <mergeCell ref="I908:K908"/>
    <mergeCell ref="I971:K971"/>
  </mergeCells>
  <phoneticPr fontId="27" type="noConversion"/>
  <pageMargins left="0.31496062992125984" right="0.31496062992125984" top="0.55118110236220474" bottom="0.35433070866141736" header="0.31496062992125984" footer="0.31496062992125984"/>
  <pageSetup paperSize="9" scale="8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2:Q1329"/>
  <sheetViews>
    <sheetView topLeftCell="A929" zoomScaleNormal="100" workbookViewId="0">
      <selection activeCell="C958" sqref="C958"/>
    </sheetView>
  </sheetViews>
  <sheetFormatPr defaultColWidth="11.42578125" defaultRowHeight="15"/>
  <cols>
    <col min="1" max="1" width="12.85546875" style="7" customWidth="1"/>
    <col min="2" max="2" width="15.5703125" style="9" customWidth="1"/>
    <col min="3" max="3" width="18.28515625" style="9" bestFit="1" customWidth="1"/>
    <col min="4" max="4" width="38.5703125" customWidth="1"/>
    <col min="5" max="5" width="12.85546875" style="2" bestFit="1" customWidth="1"/>
    <col min="6" max="6" width="11.42578125" style="2"/>
    <col min="7" max="7" width="12.140625" customWidth="1"/>
    <col min="9" max="9" width="14.5703125" customWidth="1"/>
    <col min="10" max="10" width="22.85546875" bestFit="1" customWidth="1"/>
    <col min="11" max="11" width="23" bestFit="1" customWidth="1"/>
    <col min="12" max="12" width="7.85546875" bestFit="1" customWidth="1"/>
    <col min="13" max="13" width="7.42578125" customWidth="1"/>
    <col min="15" max="15" width="22.85546875" bestFit="1" customWidth="1"/>
  </cols>
  <sheetData>
    <row r="2" spans="1:7">
      <c r="B2" s="542" t="s">
        <v>87</v>
      </c>
      <c r="C2" s="542"/>
      <c r="D2" s="542"/>
      <c r="E2" s="542"/>
      <c r="F2" s="542"/>
      <c r="G2" s="542"/>
    </row>
    <row r="4" spans="1:7" ht="30.75">
      <c r="A4" s="43" t="s">
        <v>1</v>
      </c>
      <c r="B4" s="528" t="s">
        <v>2</v>
      </c>
      <c r="C4" s="528" t="s">
        <v>3</v>
      </c>
      <c r="D4" s="528" t="s">
        <v>4</v>
      </c>
      <c r="E4" s="13" t="s">
        <v>5</v>
      </c>
      <c r="F4" s="13" t="s">
        <v>6</v>
      </c>
      <c r="G4" s="13" t="s">
        <v>7</v>
      </c>
    </row>
    <row r="5" spans="1:7">
      <c r="A5" s="7">
        <v>42736</v>
      </c>
      <c r="B5" s="526" t="s">
        <v>8</v>
      </c>
      <c r="C5" s="526"/>
      <c r="G5" s="2">
        <v>324.7</v>
      </c>
    </row>
    <row r="6" spans="1:7">
      <c r="A6" s="7">
        <v>42786</v>
      </c>
      <c r="B6" s="526">
        <v>12254</v>
      </c>
      <c r="C6" s="526" t="s">
        <v>9</v>
      </c>
      <c r="F6" s="2">
        <v>318</v>
      </c>
      <c r="G6" s="2">
        <f t="shared" ref="G6:G69" si="0">+G5+E6-F6</f>
        <v>6.6999999999999886</v>
      </c>
    </row>
    <row r="7" spans="1:7">
      <c r="A7" s="7">
        <v>42786</v>
      </c>
      <c r="B7" s="526">
        <v>12259</v>
      </c>
      <c r="C7" s="526" t="s">
        <v>9</v>
      </c>
      <c r="F7" s="2">
        <v>6</v>
      </c>
      <c r="G7" s="2">
        <f t="shared" si="0"/>
        <v>0.69999999999998863</v>
      </c>
    </row>
    <row r="8" spans="1:7">
      <c r="A8" s="7">
        <v>43067</v>
      </c>
      <c r="B8" s="526">
        <v>14136</v>
      </c>
      <c r="C8" s="526" t="s">
        <v>88</v>
      </c>
      <c r="F8" s="2">
        <v>0.7</v>
      </c>
      <c r="G8" s="2">
        <f t="shared" si="0"/>
        <v>-1.1324274851176597E-14</v>
      </c>
    </row>
    <row r="9" spans="1:7">
      <c r="A9" s="44">
        <v>42766</v>
      </c>
      <c r="B9" s="525" t="s">
        <v>14</v>
      </c>
      <c r="C9" s="525" t="s">
        <v>15</v>
      </c>
      <c r="D9" t="s">
        <v>16</v>
      </c>
      <c r="E9" s="2">
        <v>68.5</v>
      </c>
      <c r="G9" s="2">
        <f t="shared" si="0"/>
        <v>68.499999999999986</v>
      </c>
    </row>
    <row r="10" spans="1:7">
      <c r="B10" s="526"/>
      <c r="C10" s="526"/>
      <c r="D10" t="s">
        <v>17</v>
      </c>
      <c r="E10" s="2">
        <v>2.8</v>
      </c>
      <c r="G10" s="2">
        <f t="shared" si="0"/>
        <v>71.299999999999983</v>
      </c>
    </row>
    <row r="11" spans="1:7">
      <c r="B11" s="526"/>
      <c r="C11" s="526"/>
      <c r="D11" t="s">
        <v>18</v>
      </c>
      <c r="E11" s="2">
        <v>60</v>
      </c>
      <c r="G11" s="2">
        <f t="shared" si="0"/>
        <v>131.29999999999998</v>
      </c>
    </row>
    <row r="12" spans="1:7">
      <c r="B12" s="526"/>
      <c r="C12" s="526"/>
      <c r="D12" t="s">
        <v>19</v>
      </c>
      <c r="E12" s="2">
        <v>2</v>
      </c>
      <c r="G12" s="2">
        <f t="shared" si="0"/>
        <v>133.29999999999998</v>
      </c>
    </row>
    <row r="13" spans="1:7">
      <c r="A13" s="7">
        <v>42786</v>
      </c>
      <c r="B13" s="526">
        <v>12254</v>
      </c>
      <c r="C13" s="526" t="s">
        <v>15</v>
      </c>
      <c r="D13" t="s">
        <v>18</v>
      </c>
      <c r="F13" s="2">
        <v>60</v>
      </c>
      <c r="G13" s="2">
        <f t="shared" si="0"/>
        <v>73.299999999999983</v>
      </c>
    </row>
    <row r="14" spans="1:7">
      <c r="A14" s="7">
        <v>42786</v>
      </c>
      <c r="B14" s="526">
        <v>12254</v>
      </c>
      <c r="C14" s="526" t="s">
        <v>15</v>
      </c>
      <c r="D14" t="s">
        <v>19</v>
      </c>
      <c r="F14" s="2">
        <v>2</v>
      </c>
      <c r="G14" s="2">
        <f t="shared" si="0"/>
        <v>71.299999999999983</v>
      </c>
    </row>
    <row r="15" spans="1:7">
      <c r="A15" s="7">
        <v>42786</v>
      </c>
      <c r="B15" s="526">
        <v>12254</v>
      </c>
      <c r="C15" s="526" t="s">
        <v>15</v>
      </c>
      <c r="D15" t="s">
        <v>16</v>
      </c>
      <c r="F15" s="2">
        <v>68.5</v>
      </c>
      <c r="G15" s="2">
        <f t="shared" si="0"/>
        <v>2.7999999999999829</v>
      </c>
    </row>
    <row r="16" spans="1:7">
      <c r="A16" s="7">
        <v>42786</v>
      </c>
      <c r="B16" s="526">
        <v>12259</v>
      </c>
      <c r="C16" s="526" t="s">
        <v>15</v>
      </c>
      <c r="D16" t="s">
        <v>17</v>
      </c>
      <c r="F16" s="2">
        <v>2.8</v>
      </c>
      <c r="G16" s="2">
        <f t="shared" si="0"/>
        <v>-1.6875389974302379E-14</v>
      </c>
    </row>
    <row r="17" spans="1:7">
      <c r="A17" s="44">
        <v>42794</v>
      </c>
      <c r="B17" s="525" t="s">
        <v>14</v>
      </c>
      <c r="C17" s="525" t="s">
        <v>20</v>
      </c>
      <c r="D17" t="s">
        <v>16</v>
      </c>
      <c r="E17" s="2">
        <v>69.8</v>
      </c>
      <c r="G17" s="2">
        <f t="shared" si="0"/>
        <v>69.799999999999983</v>
      </c>
    </row>
    <row r="18" spans="1:7">
      <c r="B18" s="526"/>
      <c r="C18" s="526"/>
      <c r="D18" t="s">
        <v>17</v>
      </c>
      <c r="E18" s="2">
        <v>2</v>
      </c>
      <c r="G18" s="2">
        <f t="shared" si="0"/>
        <v>71.799999999999983</v>
      </c>
    </row>
    <row r="19" spans="1:7">
      <c r="B19" s="526"/>
      <c r="C19" s="526"/>
      <c r="D19" t="s">
        <v>18</v>
      </c>
      <c r="E19" s="2">
        <v>56</v>
      </c>
      <c r="G19" s="2">
        <f t="shared" si="0"/>
        <v>127.79999999999998</v>
      </c>
    </row>
    <row r="20" spans="1:7">
      <c r="B20" s="526"/>
      <c r="C20" s="526"/>
      <c r="D20" t="s">
        <v>19</v>
      </c>
      <c r="E20" s="2">
        <v>2</v>
      </c>
      <c r="G20" s="2">
        <f t="shared" si="0"/>
        <v>129.79999999999998</v>
      </c>
    </row>
    <row r="21" spans="1:7">
      <c r="A21" s="7">
        <v>42821</v>
      </c>
      <c r="B21" s="526">
        <v>12538</v>
      </c>
      <c r="C21" s="526" t="s">
        <v>20</v>
      </c>
      <c r="D21" t="s">
        <v>18</v>
      </c>
      <c r="F21" s="2">
        <v>56</v>
      </c>
      <c r="G21" s="2">
        <f t="shared" si="0"/>
        <v>73.799999999999983</v>
      </c>
    </row>
    <row r="22" spans="1:7">
      <c r="A22" s="7">
        <v>42821</v>
      </c>
      <c r="B22" s="526">
        <v>12538</v>
      </c>
      <c r="C22" s="526" t="s">
        <v>20</v>
      </c>
      <c r="D22" t="s">
        <v>19</v>
      </c>
      <c r="F22" s="2">
        <v>2</v>
      </c>
      <c r="G22" s="2">
        <f t="shared" si="0"/>
        <v>71.799999999999983</v>
      </c>
    </row>
    <row r="23" spans="1:7">
      <c r="A23" s="7">
        <v>42821</v>
      </c>
      <c r="B23" s="526">
        <v>12538</v>
      </c>
      <c r="C23" s="526" t="s">
        <v>20</v>
      </c>
      <c r="D23" t="s">
        <v>16</v>
      </c>
      <c r="F23" s="2">
        <v>69.8</v>
      </c>
      <c r="G23" s="2">
        <f t="shared" si="0"/>
        <v>1.9999999999999858</v>
      </c>
    </row>
    <row r="24" spans="1:7">
      <c r="A24" s="7">
        <v>42821</v>
      </c>
      <c r="B24" s="526">
        <v>12538</v>
      </c>
      <c r="C24" s="526" t="s">
        <v>20</v>
      </c>
      <c r="D24" t="s">
        <v>17</v>
      </c>
      <c r="F24" s="2">
        <v>2</v>
      </c>
      <c r="G24" s="2">
        <f t="shared" si="0"/>
        <v>-1.4210854715202004E-14</v>
      </c>
    </row>
    <row r="25" spans="1:7">
      <c r="A25" s="44">
        <v>42825</v>
      </c>
      <c r="B25" s="525" t="s">
        <v>14</v>
      </c>
      <c r="C25" s="525" t="s">
        <v>23</v>
      </c>
      <c r="D25" t="s">
        <v>16</v>
      </c>
      <c r="E25" s="2">
        <v>65.5</v>
      </c>
      <c r="G25" s="2">
        <f t="shared" si="0"/>
        <v>65.499999999999986</v>
      </c>
    </row>
    <row r="26" spans="1:7">
      <c r="B26" s="526"/>
      <c r="C26" s="526"/>
      <c r="D26" t="s">
        <v>17</v>
      </c>
      <c r="E26" s="2">
        <v>2</v>
      </c>
      <c r="G26" s="2">
        <f t="shared" si="0"/>
        <v>67.499999999999986</v>
      </c>
    </row>
    <row r="27" spans="1:7">
      <c r="B27" s="526"/>
      <c r="C27" s="526"/>
      <c r="D27" t="s">
        <v>18</v>
      </c>
      <c r="E27" s="2">
        <v>60</v>
      </c>
      <c r="G27" s="2">
        <f t="shared" si="0"/>
        <v>127.49999999999999</v>
      </c>
    </row>
    <row r="28" spans="1:7">
      <c r="B28" s="526"/>
      <c r="C28" s="526"/>
      <c r="D28" t="s">
        <v>19</v>
      </c>
      <c r="E28" s="2">
        <v>2</v>
      </c>
      <c r="G28" s="2">
        <f t="shared" si="0"/>
        <v>129.5</v>
      </c>
    </row>
    <row r="29" spans="1:7">
      <c r="A29" s="7">
        <v>42886</v>
      </c>
      <c r="B29" s="526">
        <v>13011</v>
      </c>
      <c r="C29" s="526" t="s">
        <v>23</v>
      </c>
      <c r="D29" t="s">
        <v>16</v>
      </c>
      <c r="F29" s="2">
        <v>65.5</v>
      </c>
      <c r="G29" s="2">
        <f t="shared" si="0"/>
        <v>64</v>
      </c>
    </row>
    <row r="30" spans="1:7">
      <c r="A30" s="7">
        <v>42886</v>
      </c>
      <c r="B30" s="526">
        <v>13011</v>
      </c>
      <c r="C30" s="526" t="s">
        <v>23</v>
      </c>
      <c r="D30" t="s">
        <v>17</v>
      </c>
      <c r="F30" s="2">
        <v>2</v>
      </c>
      <c r="G30" s="2">
        <f t="shared" si="0"/>
        <v>62</v>
      </c>
    </row>
    <row r="31" spans="1:7">
      <c r="A31" s="7">
        <v>43067</v>
      </c>
      <c r="B31" s="526">
        <v>14136</v>
      </c>
      <c r="C31" s="526" t="s">
        <v>23</v>
      </c>
      <c r="D31" t="s">
        <v>18</v>
      </c>
      <c r="F31" s="2">
        <v>60</v>
      </c>
      <c r="G31" s="2">
        <f t="shared" si="0"/>
        <v>2</v>
      </c>
    </row>
    <row r="32" spans="1:7">
      <c r="A32" s="7">
        <v>43067</v>
      </c>
      <c r="B32" s="526">
        <v>14136</v>
      </c>
      <c r="C32" s="526" t="s">
        <v>23</v>
      </c>
      <c r="D32" t="s">
        <v>19</v>
      </c>
      <c r="F32" s="2">
        <v>2</v>
      </c>
      <c r="G32" s="2">
        <f t="shared" si="0"/>
        <v>0</v>
      </c>
    </row>
    <row r="33" spans="1:7">
      <c r="A33" s="44">
        <v>42855</v>
      </c>
      <c r="B33" s="525" t="s">
        <v>14</v>
      </c>
      <c r="C33" s="525" t="s">
        <v>24</v>
      </c>
      <c r="D33" t="s">
        <v>16</v>
      </c>
      <c r="E33" s="2">
        <v>67.900000000000006</v>
      </c>
      <c r="G33" s="2">
        <f t="shared" si="0"/>
        <v>67.900000000000006</v>
      </c>
    </row>
    <row r="34" spans="1:7">
      <c r="B34" s="526"/>
      <c r="C34" s="526"/>
      <c r="D34" t="s">
        <v>17</v>
      </c>
      <c r="E34" s="2">
        <v>2</v>
      </c>
      <c r="G34" s="2">
        <f t="shared" si="0"/>
        <v>69.900000000000006</v>
      </c>
    </row>
    <row r="35" spans="1:7">
      <c r="B35" s="526"/>
      <c r="C35" s="526"/>
      <c r="D35" t="s">
        <v>18</v>
      </c>
      <c r="E35" s="2">
        <v>60</v>
      </c>
      <c r="G35" s="2">
        <f t="shared" si="0"/>
        <v>129.9</v>
      </c>
    </row>
    <row r="36" spans="1:7">
      <c r="B36" s="526"/>
      <c r="C36" s="526"/>
      <c r="D36" t="s">
        <v>19</v>
      </c>
      <c r="E36" s="2">
        <v>2</v>
      </c>
      <c r="G36" s="2">
        <f t="shared" si="0"/>
        <v>131.9</v>
      </c>
    </row>
    <row r="37" spans="1:7">
      <c r="A37" s="7">
        <v>42886</v>
      </c>
      <c r="B37" s="526">
        <v>13011</v>
      </c>
      <c r="C37" s="526" t="s">
        <v>24</v>
      </c>
      <c r="D37" t="s">
        <v>16</v>
      </c>
      <c r="F37" s="2">
        <v>67.900000000000006</v>
      </c>
      <c r="G37" s="2">
        <f t="shared" si="0"/>
        <v>64</v>
      </c>
    </row>
    <row r="38" spans="1:7">
      <c r="A38" s="7">
        <v>42886</v>
      </c>
      <c r="B38" s="526">
        <v>13011</v>
      </c>
      <c r="C38" s="526" t="s">
        <v>24</v>
      </c>
      <c r="D38" t="s">
        <v>17</v>
      </c>
      <c r="F38" s="2">
        <v>2</v>
      </c>
      <c r="G38" s="2">
        <f t="shared" si="0"/>
        <v>62</v>
      </c>
    </row>
    <row r="39" spans="1:7">
      <c r="A39" s="7">
        <v>43067</v>
      </c>
      <c r="B39" s="526">
        <v>14136</v>
      </c>
      <c r="C39" s="526" t="s">
        <v>24</v>
      </c>
      <c r="D39" t="s">
        <v>18</v>
      </c>
      <c r="F39" s="2">
        <v>60</v>
      </c>
      <c r="G39" s="2">
        <f t="shared" si="0"/>
        <v>2</v>
      </c>
    </row>
    <row r="40" spans="1:7">
      <c r="A40" s="7">
        <v>43067</v>
      </c>
      <c r="B40" s="526">
        <v>14136</v>
      </c>
      <c r="C40" s="526" t="s">
        <v>24</v>
      </c>
      <c r="D40" t="s">
        <v>19</v>
      </c>
      <c r="F40" s="2">
        <v>2</v>
      </c>
      <c r="G40" s="2">
        <f t="shared" si="0"/>
        <v>0</v>
      </c>
    </row>
    <row r="41" spans="1:7">
      <c r="A41" s="44">
        <v>42886</v>
      </c>
      <c r="B41" s="525" t="s">
        <v>14</v>
      </c>
      <c r="C41" s="525" t="s">
        <v>25</v>
      </c>
      <c r="D41" t="s">
        <v>16</v>
      </c>
      <c r="E41" s="2">
        <v>64.599999999999994</v>
      </c>
      <c r="G41" s="2">
        <f t="shared" si="0"/>
        <v>64.599999999999994</v>
      </c>
    </row>
    <row r="42" spans="1:7">
      <c r="B42" s="526"/>
      <c r="C42" s="526"/>
      <c r="D42" t="s">
        <v>17</v>
      </c>
      <c r="E42" s="2">
        <v>2</v>
      </c>
      <c r="G42" s="2">
        <f t="shared" si="0"/>
        <v>66.599999999999994</v>
      </c>
    </row>
    <row r="43" spans="1:7">
      <c r="B43" s="526"/>
      <c r="C43" s="526"/>
      <c r="D43" t="s">
        <v>18</v>
      </c>
      <c r="E43" s="2">
        <v>60</v>
      </c>
      <c r="G43" s="2">
        <f t="shared" si="0"/>
        <v>126.6</v>
      </c>
    </row>
    <row r="44" spans="1:7" ht="15.75" customHeight="1">
      <c r="B44" s="526"/>
      <c r="C44" s="526"/>
      <c r="D44" t="s">
        <v>19</v>
      </c>
      <c r="E44" s="2">
        <v>2</v>
      </c>
      <c r="G44" s="2">
        <f t="shared" si="0"/>
        <v>128.6</v>
      </c>
    </row>
    <row r="45" spans="1:7" ht="15.75" customHeight="1">
      <c r="A45" s="7">
        <v>42975</v>
      </c>
      <c r="B45" s="526">
        <v>13513</v>
      </c>
      <c r="C45" s="526" t="s">
        <v>25</v>
      </c>
      <c r="D45" t="s">
        <v>16</v>
      </c>
      <c r="F45" s="2">
        <v>64.599999999999994</v>
      </c>
      <c r="G45" s="2">
        <f t="shared" si="0"/>
        <v>64</v>
      </c>
    </row>
    <row r="46" spans="1:7" ht="15.75" customHeight="1">
      <c r="A46" s="7">
        <v>42975</v>
      </c>
      <c r="B46" s="526">
        <v>13513</v>
      </c>
      <c r="C46" s="526" t="s">
        <v>25</v>
      </c>
      <c r="D46" t="s">
        <v>17</v>
      </c>
      <c r="F46" s="2">
        <v>2</v>
      </c>
      <c r="G46" s="2">
        <f t="shared" si="0"/>
        <v>62</v>
      </c>
    </row>
    <row r="47" spans="1:7" ht="15.75" customHeight="1">
      <c r="A47" s="7">
        <v>43067</v>
      </c>
      <c r="B47" s="526">
        <v>14136</v>
      </c>
      <c r="C47" s="526" t="s">
        <v>25</v>
      </c>
      <c r="D47" t="s">
        <v>18</v>
      </c>
      <c r="F47" s="2">
        <v>60</v>
      </c>
      <c r="G47" s="2">
        <f t="shared" si="0"/>
        <v>2</v>
      </c>
    </row>
    <row r="48" spans="1:7" ht="15.75" customHeight="1">
      <c r="A48" s="7">
        <v>43067</v>
      </c>
      <c r="B48" s="526">
        <v>14136</v>
      </c>
      <c r="C48" s="526" t="s">
        <v>25</v>
      </c>
      <c r="D48" t="s">
        <v>19</v>
      </c>
      <c r="F48" s="2">
        <v>2</v>
      </c>
      <c r="G48" s="2">
        <f t="shared" si="0"/>
        <v>0</v>
      </c>
    </row>
    <row r="49" spans="1:7">
      <c r="A49" s="44">
        <v>42916</v>
      </c>
      <c r="B49" s="525" t="s">
        <v>5</v>
      </c>
      <c r="C49" s="525" t="s">
        <v>89</v>
      </c>
      <c r="D49" t="s">
        <v>16</v>
      </c>
      <c r="E49" s="2">
        <v>63.4</v>
      </c>
      <c r="G49" s="2">
        <f t="shared" si="0"/>
        <v>63.4</v>
      </c>
    </row>
    <row r="50" spans="1:7">
      <c r="B50" s="526"/>
      <c r="C50" s="526"/>
      <c r="D50" t="s">
        <v>17</v>
      </c>
      <c r="E50" s="2">
        <v>2</v>
      </c>
      <c r="G50" s="2">
        <f t="shared" si="0"/>
        <v>65.400000000000006</v>
      </c>
    </row>
    <row r="51" spans="1:7">
      <c r="B51" s="526"/>
      <c r="C51" s="526"/>
      <c r="D51" t="s">
        <v>18</v>
      </c>
      <c r="E51" s="2">
        <v>60</v>
      </c>
      <c r="G51" s="2">
        <f t="shared" si="0"/>
        <v>125.4</v>
      </c>
    </row>
    <row r="52" spans="1:7">
      <c r="B52" s="526"/>
      <c r="C52" s="526"/>
      <c r="D52" t="s">
        <v>19</v>
      </c>
      <c r="E52" s="2">
        <v>2</v>
      </c>
      <c r="G52" s="2">
        <f t="shared" si="0"/>
        <v>127.4</v>
      </c>
    </row>
    <row r="53" spans="1:7">
      <c r="A53" s="7">
        <v>42975</v>
      </c>
      <c r="B53" s="526">
        <v>13513</v>
      </c>
      <c r="C53" s="526" t="s">
        <v>89</v>
      </c>
      <c r="D53" t="s">
        <v>16</v>
      </c>
      <c r="F53" s="2">
        <v>63.4</v>
      </c>
      <c r="G53" s="2">
        <f t="shared" si="0"/>
        <v>64</v>
      </c>
    </row>
    <row r="54" spans="1:7">
      <c r="A54" s="7">
        <v>42975</v>
      </c>
      <c r="B54" s="526">
        <v>13513</v>
      </c>
      <c r="C54" s="526" t="s">
        <v>89</v>
      </c>
      <c r="D54" t="s">
        <v>17</v>
      </c>
      <c r="F54" s="2">
        <v>2</v>
      </c>
      <c r="G54" s="2">
        <f t="shared" si="0"/>
        <v>62</v>
      </c>
    </row>
    <row r="55" spans="1:7">
      <c r="A55" s="7">
        <v>43067</v>
      </c>
      <c r="B55" s="526">
        <v>14136</v>
      </c>
      <c r="C55" s="526" t="s">
        <v>89</v>
      </c>
      <c r="D55" t="s">
        <v>18</v>
      </c>
      <c r="F55" s="2">
        <v>60</v>
      </c>
      <c r="G55" s="2">
        <f t="shared" si="0"/>
        <v>2</v>
      </c>
    </row>
    <row r="56" spans="1:7">
      <c r="A56" s="7">
        <v>43067</v>
      </c>
      <c r="B56" s="526">
        <v>14136</v>
      </c>
      <c r="C56" s="526" t="s">
        <v>89</v>
      </c>
      <c r="D56" t="s">
        <v>19</v>
      </c>
      <c r="F56" s="2">
        <v>2</v>
      </c>
      <c r="G56" s="2">
        <f t="shared" si="0"/>
        <v>0</v>
      </c>
    </row>
    <row r="57" spans="1:7">
      <c r="A57" s="44">
        <v>42947</v>
      </c>
      <c r="B57" s="525" t="s">
        <v>5</v>
      </c>
      <c r="C57" s="525" t="s">
        <v>27</v>
      </c>
      <c r="D57" t="s">
        <v>16</v>
      </c>
      <c r="E57" s="2">
        <v>59.2</v>
      </c>
      <c r="G57" s="2">
        <f t="shared" si="0"/>
        <v>59.2</v>
      </c>
    </row>
    <row r="58" spans="1:7">
      <c r="B58" s="526"/>
      <c r="C58" s="526"/>
      <c r="D58" t="s">
        <v>17</v>
      </c>
      <c r="E58" s="2">
        <v>2</v>
      </c>
      <c r="G58" s="2">
        <f t="shared" si="0"/>
        <v>61.2</v>
      </c>
    </row>
    <row r="59" spans="1:7">
      <c r="B59" s="526"/>
      <c r="C59" s="526"/>
      <c r="D59" t="s">
        <v>18</v>
      </c>
      <c r="E59" s="2">
        <v>60</v>
      </c>
      <c r="G59" s="2">
        <f t="shared" si="0"/>
        <v>121.2</v>
      </c>
    </row>
    <row r="60" spans="1:7">
      <c r="B60" s="526"/>
      <c r="C60" s="526"/>
      <c r="D60" t="s">
        <v>19</v>
      </c>
      <c r="E60" s="2">
        <v>2</v>
      </c>
      <c r="G60" s="2">
        <f t="shared" si="0"/>
        <v>123.2</v>
      </c>
    </row>
    <row r="61" spans="1:7">
      <c r="A61" s="7">
        <v>42975</v>
      </c>
      <c r="B61" s="526">
        <v>13513</v>
      </c>
      <c r="C61" s="526" t="s">
        <v>27</v>
      </c>
      <c r="D61" t="s">
        <v>16</v>
      </c>
      <c r="F61" s="2">
        <v>59.2</v>
      </c>
      <c r="G61" s="2">
        <f t="shared" si="0"/>
        <v>64</v>
      </c>
    </row>
    <row r="62" spans="1:7">
      <c r="A62" s="7">
        <v>42975</v>
      </c>
      <c r="B62" s="526">
        <v>13513</v>
      </c>
      <c r="C62" s="526" t="s">
        <v>27</v>
      </c>
      <c r="D62" t="s">
        <v>17</v>
      </c>
      <c r="F62" s="2">
        <v>2</v>
      </c>
      <c r="G62" s="2">
        <f t="shared" si="0"/>
        <v>62</v>
      </c>
    </row>
    <row r="63" spans="1:7">
      <c r="A63" s="7">
        <v>43067</v>
      </c>
      <c r="B63" s="526">
        <v>14137</v>
      </c>
      <c r="C63" s="526" t="s">
        <v>27</v>
      </c>
      <c r="D63" t="s">
        <v>18</v>
      </c>
      <c r="F63" s="2">
        <v>60</v>
      </c>
      <c r="G63" s="2">
        <f t="shared" si="0"/>
        <v>2</v>
      </c>
    </row>
    <row r="64" spans="1:7">
      <c r="A64" s="7">
        <v>43067</v>
      </c>
      <c r="B64" s="526">
        <v>14137</v>
      </c>
      <c r="C64" s="526" t="s">
        <v>27</v>
      </c>
      <c r="D64" t="s">
        <v>19</v>
      </c>
      <c r="F64" s="2">
        <v>2</v>
      </c>
      <c r="G64" s="2">
        <f t="shared" si="0"/>
        <v>0</v>
      </c>
    </row>
    <row r="65" spans="1:7">
      <c r="A65" s="44">
        <v>42978</v>
      </c>
      <c r="B65" s="525" t="s">
        <v>5</v>
      </c>
      <c r="C65" s="525" t="s">
        <v>28</v>
      </c>
      <c r="D65" t="s">
        <v>16</v>
      </c>
      <c r="E65" s="2">
        <v>59.2</v>
      </c>
      <c r="G65" s="2">
        <f t="shared" si="0"/>
        <v>59.2</v>
      </c>
    </row>
    <row r="66" spans="1:7">
      <c r="B66" s="526"/>
      <c r="C66" s="526"/>
      <c r="D66" t="s">
        <v>17</v>
      </c>
      <c r="E66" s="2">
        <v>2</v>
      </c>
      <c r="G66" s="2">
        <f t="shared" si="0"/>
        <v>61.2</v>
      </c>
    </row>
    <row r="67" spans="1:7">
      <c r="B67" s="526"/>
      <c r="C67" s="526"/>
      <c r="D67" t="s">
        <v>18</v>
      </c>
      <c r="E67" s="2">
        <v>60</v>
      </c>
      <c r="G67" s="2">
        <f t="shared" si="0"/>
        <v>121.2</v>
      </c>
    </row>
    <row r="68" spans="1:7">
      <c r="B68" s="526"/>
      <c r="C68" s="526"/>
      <c r="D68" t="s">
        <v>19</v>
      </c>
      <c r="E68" s="2">
        <v>2</v>
      </c>
      <c r="G68" s="2">
        <f t="shared" si="0"/>
        <v>123.2</v>
      </c>
    </row>
    <row r="69" spans="1:7">
      <c r="B69" s="526"/>
      <c r="C69" s="526"/>
      <c r="D69" t="s">
        <v>21</v>
      </c>
      <c r="E69" s="2">
        <v>85</v>
      </c>
      <c r="G69" s="2">
        <f t="shared" si="0"/>
        <v>208.2</v>
      </c>
    </row>
    <row r="70" spans="1:7">
      <c r="A70" s="7">
        <v>43033</v>
      </c>
      <c r="B70" s="526">
        <v>13883</v>
      </c>
      <c r="C70" s="526" t="s">
        <v>28</v>
      </c>
      <c r="D70" t="s">
        <v>16</v>
      </c>
      <c r="F70" s="2">
        <v>59.2</v>
      </c>
      <c r="G70" s="2">
        <f t="shared" ref="G70:G133" si="1">+G69+E70-F70</f>
        <v>149</v>
      </c>
    </row>
    <row r="71" spans="1:7">
      <c r="A71" s="7">
        <v>43033</v>
      </c>
      <c r="B71" s="526">
        <v>13883</v>
      </c>
      <c r="C71" s="526" t="s">
        <v>28</v>
      </c>
      <c r="D71" t="s">
        <v>17</v>
      </c>
      <c r="F71" s="2">
        <v>2</v>
      </c>
      <c r="G71" s="2">
        <f t="shared" si="1"/>
        <v>147</v>
      </c>
    </row>
    <row r="72" spans="1:7">
      <c r="A72" s="7">
        <v>43067</v>
      </c>
      <c r="B72" s="526">
        <v>14137</v>
      </c>
      <c r="C72" s="526" t="s">
        <v>28</v>
      </c>
      <c r="D72" t="s">
        <v>18</v>
      </c>
      <c r="F72" s="2">
        <v>60</v>
      </c>
      <c r="G72" s="2">
        <f t="shared" si="1"/>
        <v>87</v>
      </c>
    </row>
    <row r="73" spans="1:7">
      <c r="A73" s="7">
        <v>43067</v>
      </c>
      <c r="B73" s="526">
        <v>14137</v>
      </c>
      <c r="C73" s="526" t="s">
        <v>28</v>
      </c>
      <c r="D73" t="s">
        <v>19</v>
      </c>
      <c r="F73" s="2">
        <v>2</v>
      </c>
      <c r="G73" s="2">
        <f t="shared" si="1"/>
        <v>85</v>
      </c>
    </row>
    <row r="74" spans="1:7">
      <c r="A74" s="7">
        <v>43067</v>
      </c>
      <c r="B74" s="526">
        <v>14137</v>
      </c>
      <c r="C74" s="526" t="s">
        <v>28</v>
      </c>
      <c r="D74" t="s">
        <v>21</v>
      </c>
      <c r="F74" s="2">
        <v>85</v>
      </c>
      <c r="G74" s="2">
        <f t="shared" si="1"/>
        <v>0</v>
      </c>
    </row>
    <row r="75" spans="1:7">
      <c r="A75" s="44">
        <v>43008</v>
      </c>
      <c r="B75" s="525" t="s">
        <v>5</v>
      </c>
      <c r="C75" s="525" t="s">
        <v>29</v>
      </c>
      <c r="D75" t="s">
        <v>16</v>
      </c>
      <c r="E75" s="2">
        <v>38.200000000000003</v>
      </c>
      <c r="G75" s="2">
        <f t="shared" si="1"/>
        <v>38.200000000000003</v>
      </c>
    </row>
    <row r="76" spans="1:7">
      <c r="B76" s="526"/>
      <c r="C76" s="526"/>
      <c r="D76" t="s">
        <v>17</v>
      </c>
      <c r="E76" s="2">
        <v>1.3</v>
      </c>
      <c r="G76" s="2">
        <f t="shared" si="1"/>
        <v>39.5</v>
      </c>
    </row>
    <row r="77" spans="1:7">
      <c r="B77" s="526"/>
      <c r="C77" s="526"/>
      <c r="D77" t="s">
        <v>18</v>
      </c>
      <c r="E77" s="2">
        <v>60</v>
      </c>
      <c r="G77" s="2">
        <f t="shared" si="1"/>
        <v>99.5</v>
      </c>
    </row>
    <row r="78" spans="1:7">
      <c r="B78" s="526"/>
      <c r="C78" s="526"/>
      <c r="D78" t="s">
        <v>19</v>
      </c>
      <c r="E78" s="2">
        <v>2</v>
      </c>
      <c r="G78" s="2">
        <f t="shared" si="1"/>
        <v>101.5</v>
      </c>
    </row>
    <row r="79" spans="1:7">
      <c r="A79" s="7">
        <v>43033</v>
      </c>
      <c r="B79" s="526">
        <v>13888</v>
      </c>
      <c r="C79" s="526" t="s">
        <v>29</v>
      </c>
      <c r="D79" t="s">
        <v>16</v>
      </c>
      <c r="F79" s="2">
        <v>38.200000000000003</v>
      </c>
      <c r="G79" s="2">
        <f t="shared" si="1"/>
        <v>63.3</v>
      </c>
    </row>
    <row r="80" spans="1:7">
      <c r="A80" s="7">
        <v>43033</v>
      </c>
      <c r="B80" s="526">
        <v>13888</v>
      </c>
      <c r="C80" s="526" t="s">
        <v>29</v>
      </c>
      <c r="D80" t="s">
        <v>17</v>
      </c>
      <c r="F80" s="2">
        <v>1.3</v>
      </c>
      <c r="G80" s="2">
        <f t="shared" si="1"/>
        <v>62</v>
      </c>
    </row>
    <row r="81" spans="1:7">
      <c r="A81" s="7">
        <v>43067</v>
      </c>
      <c r="B81" s="526">
        <v>14137</v>
      </c>
      <c r="C81" s="526" t="s">
        <v>29</v>
      </c>
      <c r="D81" t="s">
        <v>18</v>
      </c>
      <c r="F81" s="2">
        <v>60</v>
      </c>
      <c r="G81" s="2">
        <f t="shared" si="1"/>
        <v>2</v>
      </c>
    </row>
    <row r="82" spans="1:7">
      <c r="A82" s="7">
        <v>43067</v>
      </c>
      <c r="B82" s="526">
        <v>14137</v>
      </c>
      <c r="C82" s="526" t="s">
        <v>29</v>
      </c>
      <c r="D82" t="s">
        <v>19</v>
      </c>
      <c r="F82" s="2">
        <v>2</v>
      </c>
      <c r="G82" s="2">
        <f t="shared" si="1"/>
        <v>0</v>
      </c>
    </row>
    <row r="83" spans="1:7">
      <c r="A83" s="44">
        <v>43039</v>
      </c>
      <c r="B83" s="525" t="s">
        <v>5</v>
      </c>
      <c r="C83" s="525" t="s">
        <v>30</v>
      </c>
      <c r="D83" t="s">
        <v>16</v>
      </c>
      <c r="E83" s="2">
        <v>38</v>
      </c>
      <c r="G83" s="2">
        <f t="shared" si="1"/>
        <v>38</v>
      </c>
    </row>
    <row r="84" spans="1:7">
      <c r="B84" s="526"/>
      <c r="C84" s="526"/>
      <c r="D84" t="s">
        <v>17</v>
      </c>
      <c r="E84" s="2">
        <v>2.7</v>
      </c>
      <c r="G84" s="2">
        <f t="shared" si="1"/>
        <v>40.700000000000003</v>
      </c>
    </row>
    <row r="85" spans="1:7">
      <c r="B85" s="526"/>
      <c r="C85" s="526"/>
      <c r="D85" t="s">
        <v>18</v>
      </c>
      <c r="E85" s="2">
        <v>60</v>
      </c>
      <c r="G85" s="2">
        <f t="shared" si="1"/>
        <v>100.7</v>
      </c>
    </row>
    <row r="86" spans="1:7" ht="15.75" customHeight="1">
      <c r="B86" s="526"/>
      <c r="C86" s="526"/>
      <c r="D86" t="s">
        <v>19</v>
      </c>
      <c r="E86" s="2">
        <v>2</v>
      </c>
      <c r="G86" s="2">
        <f t="shared" si="1"/>
        <v>102.7</v>
      </c>
    </row>
    <row r="87" spans="1:7">
      <c r="A87" s="7">
        <v>43067</v>
      </c>
      <c r="B87" s="526">
        <v>14137</v>
      </c>
      <c r="C87" s="526" t="s">
        <v>30</v>
      </c>
      <c r="D87" t="s">
        <v>18</v>
      </c>
      <c r="F87" s="2">
        <v>60</v>
      </c>
      <c r="G87" s="2">
        <f t="shared" si="1"/>
        <v>42.7</v>
      </c>
    </row>
    <row r="88" spans="1:7">
      <c r="A88" s="7">
        <v>43067</v>
      </c>
      <c r="B88" s="526">
        <v>14137</v>
      </c>
      <c r="C88" s="526" t="s">
        <v>30</v>
      </c>
      <c r="D88" t="s">
        <v>19</v>
      </c>
      <c r="F88" s="2">
        <v>2</v>
      </c>
      <c r="G88" s="2">
        <f t="shared" si="1"/>
        <v>40.700000000000003</v>
      </c>
    </row>
    <row r="89" spans="1:7">
      <c r="A89" s="7">
        <v>43067</v>
      </c>
      <c r="B89" s="526">
        <v>14137</v>
      </c>
      <c r="C89" s="526" t="s">
        <v>30</v>
      </c>
      <c r="D89" t="s">
        <v>16</v>
      </c>
      <c r="F89" s="2">
        <v>38</v>
      </c>
      <c r="G89" s="2">
        <f t="shared" si="1"/>
        <v>2.7000000000000028</v>
      </c>
    </row>
    <row r="90" spans="1:7">
      <c r="A90" s="7">
        <v>43067</v>
      </c>
      <c r="B90" s="526">
        <v>14137</v>
      </c>
      <c r="C90" s="526" t="s">
        <v>30</v>
      </c>
      <c r="D90" t="s">
        <v>17</v>
      </c>
      <c r="F90" s="2">
        <v>2.7</v>
      </c>
      <c r="G90" s="2">
        <f t="shared" si="1"/>
        <v>0</v>
      </c>
    </row>
    <row r="91" spans="1:7">
      <c r="A91" s="44">
        <v>43069</v>
      </c>
      <c r="B91" s="525" t="s">
        <v>14</v>
      </c>
      <c r="C91" s="525" t="s">
        <v>33</v>
      </c>
      <c r="D91" t="s">
        <v>16</v>
      </c>
      <c r="E91" s="2">
        <v>40.6</v>
      </c>
      <c r="G91" s="2">
        <f t="shared" si="1"/>
        <v>40.6</v>
      </c>
    </row>
    <row r="92" spans="1:7">
      <c r="A92" s="44"/>
      <c r="B92" s="525"/>
      <c r="C92" s="525"/>
      <c r="D92" t="s">
        <v>17</v>
      </c>
      <c r="E92" s="2">
        <v>2</v>
      </c>
      <c r="G92" s="2">
        <f t="shared" si="1"/>
        <v>42.6</v>
      </c>
    </row>
    <row r="93" spans="1:7">
      <c r="B93" s="526"/>
      <c r="C93" s="526"/>
      <c r="D93" t="s">
        <v>18</v>
      </c>
      <c r="E93" s="2">
        <v>60</v>
      </c>
      <c r="G93" s="2">
        <f t="shared" si="1"/>
        <v>102.6</v>
      </c>
    </row>
    <row r="94" spans="1:7">
      <c r="B94" s="526"/>
      <c r="C94" s="526"/>
      <c r="D94" t="s">
        <v>19</v>
      </c>
      <c r="E94" s="2">
        <v>2</v>
      </c>
      <c r="G94" s="2">
        <f t="shared" si="1"/>
        <v>104.6</v>
      </c>
    </row>
    <row r="95" spans="1:7">
      <c r="B95" s="526"/>
      <c r="C95" s="526"/>
      <c r="D95" t="s">
        <v>90</v>
      </c>
      <c r="E95" s="2">
        <v>10</v>
      </c>
      <c r="G95" s="2">
        <f t="shared" si="1"/>
        <v>114.6</v>
      </c>
    </row>
    <row r="96" spans="1:7">
      <c r="A96" s="7">
        <v>43067</v>
      </c>
      <c r="B96" s="526">
        <v>14137</v>
      </c>
      <c r="C96" s="526" t="s">
        <v>33</v>
      </c>
      <c r="D96" t="s">
        <v>90</v>
      </c>
      <c r="F96" s="2">
        <v>10</v>
      </c>
      <c r="G96" s="2">
        <f t="shared" si="1"/>
        <v>104.6</v>
      </c>
    </row>
    <row r="97" spans="1:7">
      <c r="A97" s="7">
        <v>43145</v>
      </c>
      <c r="B97" s="526">
        <v>14615</v>
      </c>
      <c r="C97" s="526" t="s">
        <v>33</v>
      </c>
      <c r="D97" t="s">
        <v>16</v>
      </c>
      <c r="F97" s="2">
        <v>40.6</v>
      </c>
      <c r="G97" s="2">
        <f t="shared" si="1"/>
        <v>63.999999999999993</v>
      </c>
    </row>
    <row r="98" spans="1:7">
      <c r="A98" s="7">
        <v>43145</v>
      </c>
      <c r="B98" s="526">
        <v>14615</v>
      </c>
      <c r="C98" s="526" t="s">
        <v>33</v>
      </c>
      <c r="D98" t="s">
        <v>17</v>
      </c>
      <c r="F98" s="2">
        <v>2</v>
      </c>
      <c r="G98" s="2">
        <f t="shared" si="1"/>
        <v>61.999999999999993</v>
      </c>
    </row>
    <row r="99" spans="1:7">
      <c r="A99" s="7">
        <v>43185</v>
      </c>
      <c r="B99" s="526">
        <v>14980</v>
      </c>
      <c r="C99" s="526" t="s">
        <v>33</v>
      </c>
      <c r="D99" t="s">
        <v>18</v>
      </c>
      <c r="F99" s="2">
        <v>60</v>
      </c>
      <c r="G99" s="2">
        <f t="shared" si="1"/>
        <v>1.9999999999999929</v>
      </c>
    </row>
    <row r="100" spans="1:7">
      <c r="A100" s="7">
        <v>43185</v>
      </c>
      <c r="B100" s="526">
        <v>14980</v>
      </c>
      <c r="C100" s="526" t="s">
        <v>33</v>
      </c>
      <c r="D100" t="s">
        <v>19</v>
      </c>
      <c r="F100" s="2">
        <v>2</v>
      </c>
      <c r="G100" s="2">
        <f t="shared" si="1"/>
        <v>-7.1054273576010019E-15</v>
      </c>
    </row>
    <row r="101" spans="1:7">
      <c r="A101" s="44">
        <v>43100</v>
      </c>
      <c r="B101" s="525" t="s">
        <v>14</v>
      </c>
      <c r="C101" s="525" t="s">
        <v>34</v>
      </c>
      <c r="D101" t="s">
        <v>16</v>
      </c>
      <c r="E101" s="2">
        <v>44.1</v>
      </c>
      <c r="G101" s="2">
        <f t="shared" si="1"/>
        <v>44.099999999999994</v>
      </c>
    </row>
    <row r="102" spans="1:7">
      <c r="A102" s="44"/>
      <c r="B102" s="525"/>
      <c r="C102" s="525"/>
      <c r="D102" t="s">
        <v>17</v>
      </c>
      <c r="E102" s="2">
        <v>2</v>
      </c>
      <c r="G102" s="2">
        <f t="shared" si="1"/>
        <v>46.099999999999994</v>
      </c>
    </row>
    <row r="103" spans="1:7">
      <c r="B103" s="526"/>
      <c r="C103" s="526"/>
      <c r="D103" t="s">
        <v>18</v>
      </c>
      <c r="E103" s="2">
        <v>60</v>
      </c>
      <c r="G103" s="2">
        <f t="shared" si="1"/>
        <v>106.1</v>
      </c>
    </row>
    <row r="104" spans="1:7">
      <c r="B104" s="526"/>
      <c r="C104" s="526"/>
      <c r="D104" t="s">
        <v>19</v>
      </c>
      <c r="E104" s="2">
        <v>2</v>
      </c>
      <c r="G104" s="2">
        <f t="shared" si="1"/>
        <v>108.1</v>
      </c>
    </row>
    <row r="105" spans="1:7">
      <c r="A105" s="7">
        <v>43145</v>
      </c>
      <c r="B105" s="526">
        <v>14615</v>
      </c>
      <c r="C105" s="526" t="s">
        <v>34</v>
      </c>
      <c r="D105" t="s">
        <v>16</v>
      </c>
      <c r="F105" s="2">
        <v>44.1</v>
      </c>
      <c r="G105" s="2">
        <f t="shared" si="1"/>
        <v>63.999999999999993</v>
      </c>
    </row>
    <row r="106" spans="1:7">
      <c r="A106" s="7">
        <v>43145</v>
      </c>
      <c r="B106" s="526">
        <v>14615</v>
      </c>
      <c r="C106" s="526" t="s">
        <v>34</v>
      </c>
      <c r="D106" t="s">
        <v>17</v>
      </c>
      <c r="F106" s="2">
        <v>2</v>
      </c>
      <c r="G106" s="2">
        <f t="shared" si="1"/>
        <v>61.999999999999993</v>
      </c>
    </row>
    <row r="107" spans="1:7">
      <c r="A107" s="7">
        <v>43185</v>
      </c>
      <c r="B107" s="526">
        <v>14980</v>
      </c>
      <c r="C107" s="526" t="s">
        <v>34</v>
      </c>
      <c r="D107" t="s">
        <v>18</v>
      </c>
      <c r="F107" s="2">
        <v>60</v>
      </c>
      <c r="G107" s="2">
        <f t="shared" si="1"/>
        <v>1.9999999999999929</v>
      </c>
    </row>
    <row r="108" spans="1:7">
      <c r="A108" s="7">
        <v>43185</v>
      </c>
      <c r="B108" s="526">
        <v>14980</v>
      </c>
      <c r="C108" s="526" t="s">
        <v>34</v>
      </c>
      <c r="D108" t="s">
        <v>19</v>
      </c>
      <c r="F108" s="2">
        <v>2</v>
      </c>
      <c r="G108" s="2">
        <f t="shared" si="1"/>
        <v>-7.1054273576010019E-15</v>
      </c>
    </row>
    <row r="109" spans="1:7">
      <c r="A109" s="44">
        <v>43131</v>
      </c>
      <c r="B109" s="525" t="s">
        <v>14</v>
      </c>
      <c r="C109" s="525" t="s">
        <v>15</v>
      </c>
      <c r="D109" t="s">
        <v>16</v>
      </c>
      <c r="E109" s="2">
        <v>39.299999999999997</v>
      </c>
      <c r="G109" s="2">
        <f t="shared" si="1"/>
        <v>39.29999999999999</v>
      </c>
    </row>
    <row r="110" spans="1:7">
      <c r="A110" s="44"/>
      <c r="B110" s="525"/>
      <c r="C110" s="525"/>
      <c r="D110" t="s">
        <v>17</v>
      </c>
      <c r="E110" s="2">
        <v>2</v>
      </c>
      <c r="G110" s="2">
        <f t="shared" si="1"/>
        <v>41.29999999999999</v>
      </c>
    </row>
    <row r="111" spans="1:7">
      <c r="B111" s="526"/>
      <c r="C111" s="526"/>
      <c r="D111" t="s">
        <v>18</v>
      </c>
      <c r="E111" s="2">
        <v>60</v>
      </c>
      <c r="G111" s="2">
        <f t="shared" si="1"/>
        <v>101.29999999999998</v>
      </c>
    </row>
    <row r="112" spans="1:7">
      <c r="B112" s="526"/>
      <c r="C112" s="526"/>
      <c r="D112" t="s">
        <v>19</v>
      </c>
      <c r="E112" s="2">
        <v>2</v>
      </c>
      <c r="G112" s="2">
        <f t="shared" si="1"/>
        <v>103.29999999999998</v>
      </c>
    </row>
    <row r="113" spans="1:7">
      <c r="A113" s="7">
        <v>43185</v>
      </c>
      <c r="B113" s="526">
        <v>14980</v>
      </c>
      <c r="C113" s="526" t="s">
        <v>15</v>
      </c>
      <c r="D113" t="s">
        <v>16</v>
      </c>
      <c r="F113" s="2">
        <v>39.299999999999997</v>
      </c>
      <c r="G113" s="2">
        <f t="shared" si="1"/>
        <v>63.999999999999986</v>
      </c>
    </row>
    <row r="114" spans="1:7">
      <c r="A114" s="7">
        <v>43185</v>
      </c>
      <c r="B114" s="526">
        <v>14980</v>
      </c>
      <c r="C114" s="526" t="s">
        <v>15</v>
      </c>
      <c r="D114" t="s">
        <v>17</v>
      </c>
      <c r="F114" s="2">
        <v>2</v>
      </c>
      <c r="G114" s="2">
        <f t="shared" si="1"/>
        <v>61.999999999999986</v>
      </c>
    </row>
    <row r="115" spans="1:7">
      <c r="A115" s="7">
        <v>43185</v>
      </c>
      <c r="B115" s="526">
        <v>14980</v>
      </c>
      <c r="C115" s="526" t="s">
        <v>15</v>
      </c>
      <c r="D115" t="s">
        <v>18</v>
      </c>
      <c r="F115" s="2">
        <v>60</v>
      </c>
      <c r="G115" s="2">
        <f t="shared" si="1"/>
        <v>1.9999999999999858</v>
      </c>
    </row>
    <row r="116" spans="1:7">
      <c r="A116" s="7">
        <v>43185</v>
      </c>
      <c r="B116" s="526">
        <v>14980</v>
      </c>
      <c r="C116" s="526" t="s">
        <v>15</v>
      </c>
      <c r="D116" t="s">
        <v>91</v>
      </c>
      <c r="F116" s="2">
        <v>2</v>
      </c>
      <c r="G116" s="2">
        <f t="shared" si="1"/>
        <v>-1.4210854715202004E-14</v>
      </c>
    </row>
    <row r="117" spans="1:7">
      <c r="A117" s="44">
        <v>43159</v>
      </c>
      <c r="B117" s="525" t="s">
        <v>14</v>
      </c>
      <c r="C117" s="525" t="s">
        <v>20</v>
      </c>
      <c r="D117" t="s">
        <v>16</v>
      </c>
      <c r="E117" s="2">
        <v>48.7</v>
      </c>
      <c r="G117" s="2">
        <f t="shared" si="1"/>
        <v>48.699999999999989</v>
      </c>
    </row>
    <row r="118" spans="1:7">
      <c r="A118" s="44"/>
      <c r="B118" s="525"/>
      <c r="C118" s="525"/>
      <c r="D118" t="s">
        <v>17</v>
      </c>
      <c r="E118" s="2">
        <v>2</v>
      </c>
      <c r="G118" s="2">
        <f t="shared" si="1"/>
        <v>50.699999999999989</v>
      </c>
    </row>
    <row r="119" spans="1:7">
      <c r="B119" s="526"/>
      <c r="C119" s="526"/>
      <c r="D119" t="s">
        <v>18</v>
      </c>
      <c r="E119" s="2">
        <v>56</v>
      </c>
      <c r="G119" s="2">
        <f t="shared" si="1"/>
        <v>106.69999999999999</v>
      </c>
    </row>
    <row r="120" spans="1:7">
      <c r="B120" s="526"/>
      <c r="C120" s="526"/>
      <c r="D120" t="s">
        <v>19</v>
      </c>
      <c r="E120" s="2">
        <v>5</v>
      </c>
      <c r="G120" s="2">
        <f t="shared" si="1"/>
        <v>111.69999999999999</v>
      </c>
    </row>
    <row r="121" spans="1:7">
      <c r="A121" s="7">
        <v>43185</v>
      </c>
      <c r="B121" s="526">
        <v>14980</v>
      </c>
      <c r="C121" s="526" t="s">
        <v>20</v>
      </c>
      <c r="D121" t="s">
        <v>16</v>
      </c>
      <c r="F121" s="2">
        <v>48.7</v>
      </c>
      <c r="G121" s="2">
        <f t="shared" si="1"/>
        <v>62.999999999999986</v>
      </c>
    </row>
    <row r="122" spans="1:7">
      <c r="A122" s="7">
        <v>43185</v>
      </c>
      <c r="B122" s="526">
        <v>14980</v>
      </c>
      <c r="C122" s="526" t="s">
        <v>20</v>
      </c>
      <c r="D122" t="s">
        <v>17</v>
      </c>
      <c r="F122" s="2">
        <v>2</v>
      </c>
      <c r="G122" s="2">
        <f t="shared" si="1"/>
        <v>60.999999999999986</v>
      </c>
    </row>
    <row r="123" spans="1:7">
      <c r="A123" s="7">
        <v>43185</v>
      </c>
      <c r="B123" s="526">
        <v>14980</v>
      </c>
      <c r="C123" s="526" t="s">
        <v>20</v>
      </c>
      <c r="D123" t="s">
        <v>18</v>
      </c>
      <c r="F123" s="2">
        <v>56</v>
      </c>
      <c r="G123" s="2">
        <f t="shared" si="1"/>
        <v>4.9999999999999858</v>
      </c>
    </row>
    <row r="124" spans="1:7">
      <c r="A124" s="7">
        <v>43185</v>
      </c>
      <c r="B124" s="526">
        <v>14980</v>
      </c>
      <c r="C124" s="526" t="s">
        <v>20</v>
      </c>
      <c r="D124" t="s">
        <v>19</v>
      </c>
      <c r="F124" s="2">
        <v>5</v>
      </c>
      <c r="G124" s="2">
        <f t="shared" si="1"/>
        <v>-1.4210854715202004E-14</v>
      </c>
    </row>
    <row r="125" spans="1:7">
      <c r="A125" s="44">
        <v>43189</v>
      </c>
      <c r="B125" s="525" t="s">
        <v>14</v>
      </c>
      <c r="C125" s="525" t="s">
        <v>23</v>
      </c>
      <c r="D125" t="s">
        <v>16</v>
      </c>
      <c r="E125" s="2">
        <v>47.1</v>
      </c>
      <c r="G125" s="2">
        <f t="shared" si="1"/>
        <v>47.099999999999987</v>
      </c>
    </row>
    <row r="126" spans="1:7">
      <c r="A126" s="44"/>
      <c r="B126" s="525"/>
      <c r="C126" s="525"/>
      <c r="D126" t="s">
        <v>17</v>
      </c>
      <c r="E126" s="2">
        <v>2</v>
      </c>
      <c r="G126" s="2">
        <f t="shared" si="1"/>
        <v>49.099999999999987</v>
      </c>
    </row>
    <row r="127" spans="1:7">
      <c r="B127" s="526"/>
      <c r="C127" s="526"/>
      <c r="D127" t="s">
        <v>18</v>
      </c>
      <c r="E127" s="2">
        <v>60</v>
      </c>
      <c r="G127" s="2">
        <f t="shared" si="1"/>
        <v>109.1</v>
      </c>
    </row>
    <row r="128" spans="1:7">
      <c r="B128" s="526"/>
      <c r="C128" s="526"/>
      <c r="D128" t="s">
        <v>19</v>
      </c>
      <c r="E128" s="2">
        <v>5</v>
      </c>
      <c r="G128" s="2">
        <f t="shared" si="1"/>
        <v>114.1</v>
      </c>
    </row>
    <row r="129" spans="1:7">
      <c r="A129" s="7">
        <v>43215</v>
      </c>
      <c r="B129" s="526">
        <v>15190</v>
      </c>
      <c r="C129" s="526" t="s">
        <v>23</v>
      </c>
      <c r="D129" t="s">
        <v>16</v>
      </c>
      <c r="F129" s="2">
        <v>47.1</v>
      </c>
      <c r="G129" s="2">
        <f t="shared" si="1"/>
        <v>67</v>
      </c>
    </row>
    <row r="130" spans="1:7">
      <c r="A130" s="7">
        <v>43215</v>
      </c>
      <c r="B130" s="526">
        <v>15190</v>
      </c>
      <c r="C130" s="526" t="s">
        <v>23</v>
      </c>
      <c r="D130" t="s">
        <v>17</v>
      </c>
      <c r="F130" s="2">
        <v>2</v>
      </c>
      <c r="G130" s="2">
        <f t="shared" si="1"/>
        <v>65</v>
      </c>
    </row>
    <row r="131" spans="1:7">
      <c r="A131" s="7">
        <v>43215</v>
      </c>
      <c r="B131" s="526">
        <v>15190</v>
      </c>
      <c r="C131" s="526" t="s">
        <v>23</v>
      </c>
      <c r="D131" t="s">
        <v>18</v>
      </c>
      <c r="F131" s="2">
        <v>60</v>
      </c>
      <c r="G131" s="2">
        <f t="shared" si="1"/>
        <v>5</v>
      </c>
    </row>
    <row r="132" spans="1:7">
      <c r="A132" s="7">
        <v>43215</v>
      </c>
      <c r="B132" s="526">
        <v>15190</v>
      </c>
      <c r="C132" s="526" t="s">
        <v>23</v>
      </c>
      <c r="D132" t="s">
        <v>19</v>
      </c>
      <c r="F132" s="2">
        <v>5</v>
      </c>
      <c r="G132" s="2">
        <f t="shared" si="1"/>
        <v>0</v>
      </c>
    </row>
    <row r="133" spans="1:7">
      <c r="A133" s="44">
        <v>43220</v>
      </c>
      <c r="B133" s="525" t="s">
        <v>14</v>
      </c>
      <c r="C133" s="525" t="s">
        <v>24</v>
      </c>
      <c r="D133" t="s">
        <v>16</v>
      </c>
      <c r="E133" s="2">
        <v>48.8</v>
      </c>
      <c r="G133" s="2">
        <f t="shared" si="1"/>
        <v>48.8</v>
      </c>
    </row>
    <row r="134" spans="1:7">
      <c r="A134" s="44"/>
      <c r="B134" s="525"/>
      <c r="C134" s="525"/>
      <c r="D134" t="s">
        <v>17</v>
      </c>
      <c r="E134" s="2">
        <v>2</v>
      </c>
      <c r="G134" s="2">
        <f t="shared" ref="G134:G202" si="2">+G133+E134-F134</f>
        <v>50.8</v>
      </c>
    </row>
    <row r="135" spans="1:7">
      <c r="B135" s="526"/>
      <c r="C135" s="526"/>
      <c r="D135" t="s">
        <v>18</v>
      </c>
      <c r="E135" s="2">
        <v>60</v>
      </c>
      <c r="G135" s="2">
        <f t="shared" si="2"/>
        <v>110.8</v>
      </c>
    </row>
    <row r="136" spans="1:7">
      <c r="B136" s="526"/>
      <c r="C136" s="526"/>
      <c r="D136" t="s">
        <v>19</v>
      </c>
      <c r="E136" s="2">
        <v>5</v>
      </c>
      <c r="G136" s="2">
        <f t="shared" si="2"/>
        <v>115.8</v>
      </c>
    </row>
    <row r="137" spans="1:7">
      <c r="A137" s="7">
        <v>43293</v>
      </c>
      <c r="B137" s="526">
        <v>15691</v>
      </c>
      <c r="C137" s="526" t="s">
        <v>24</v>
      </c>
      <c r="D137" t="s">
        <v>16</v>
      </c>
      <c r="F137" s="2">
        <v>48.8</v>
      </c>
      <c r="G137" s="2">
        <f t="shared" si="2"/>
        <v>67</v>
      </c>
    </row>
    <row r="138" spans="1:7">
      <c r="A138" s="7">
        <v>43293</v>
      </c>
      <c r="B138" s="526">
        <v>15691</v>
      </c>
      <c r="C138" s="526" t="s">
        <v>24</v>
      </c>
      <c r="D138" t="s">
        <v>17</v>
      </c>
      <c r="F138" s="2">
        <v>2</v>
      </c>
      <c r="G138" s="2">
        <f t="shared" si="2"/>
        <v>65</v>
      </c>
    </row>
    <row r="139" spans="1:7" s="5" customFormat="1">
      <c r="A139" s="7">
        <v>43318</v>
      </c>
      <c r="B139" s="526">
        <v>15921</v>
      </c>
      <c r="C139" s="526" t="s">
        <v>24</v>
      </c>
      <c r="D139" t="s">
        <v>18</v>
      </c>
      <c r="E139" s="11"/>
      <c r="F139" s="11">
        <v>60</v>
      </c>
      <c r="G139" s="2">
        <f t="shared" si="2"/>
        <v>5</v>
      </c>
    </row>
    <row r="140" spans="1:7" s="5" customFormat="1">
      <c r="A140" s="7">
        <v>43318</v>
      </c>
      <c r="B140" s="526">
        <v>15921</v>
      </c>
      <c r="C140" s="526" t="s">
        <v>24</v>
      </c>
      <c r="D140" t="s">
        <v>19</v>
      </c>
      <c r="E140" s="11"/>
      <c r="F140" s="11">
        <v>5</v>
      </c>
      <c r="G140" s="2">
        <f t="shared" si="2"/>
        <v>0</v>
      </c>
    </row>
    <row r="141" spans="1:7">
      <c r="A141" s="44">
        <v>43251</v>
      </c>
      <c r="B141" s="525" t="s">
        <v>14</v>
      </c>
      <c r="C141" s="525" t="s">
        <v>25</v>
      </c>
      <c r="D141" t="s">
        <v>16</v>
      </c>
      <c r="E141" s="2">
        <v>45</v>
      </c>
      <c r="G141" s="2">
        <f t="shared" si="2"/>
        <v>45</v>
      </c>
    </row>
    <row r="142" spans="1:7">
      <c r="A142" s="44"/>
      <c r="B142" s="525"/>
      <c r="C142" s="525"/>
      <c r="D142" t="s">
        <v>17</v>
      </c>
      <c r="E142" s="2">
        <v>2</v>
      </c>
      <c r="G142" s="2">
        <f t="shared" si="2"/>
        <v>47</v>
      </c>
    </row>
    <row r="143" spans="1:7">
      <c r="B143" s="526"/>
      <c r="C143" s="526"/>
      <c r="D143" t="s">
        <v>18</v>
      </c>
      <c r="E143" s="2">
        <v>60</v>
      </c>
      <c r="G143" s="2">
        <f t="shared" si="2"/>
        <v>107</v>
      </c>
    </row>
    <row r="144" spans="1:7">
      <c r="B144" s="526"/>
      <c r="C144" s="526"/>
      <c r="D144" t="s">
        <v>19</v>
      </c>
      <c r="E144" s="2">
        <v>5</v>
      </c>
      <c r="G144" s="2">
        <f t="shared" si="2"/>
        <v>112</v>
      </c>
    </row>
    <row r="145" spans="1:7">
      <c r="A145" s="7">
        <v>43285</v>
      </c>
      <c r="B145" s="526">
        <v>15649</v>
      </c>
      <c r="C145" s="526" t="s">
        <v>25</v>
      </c>
      <c r="D145" t="s">
        <v>16</v>
      </c>
      <c r="F145" s="2">
        <v>45</v>
      </c>
      <c r="G145" s="2">
        <f t="shared" si="2"/>
        <v>67</v>
      </c>
    </row>
    <row r="146" spans="1:7">
      <c r="A146" s="7">
        <v>43285</v>
      </c>
      <c r="B146" s="526">
        <v>15649</v>
      </c>
      <c r="C146" s="526" t="s">
        <v>25</v>
      </c>
      <c r="D146" t="s">
        <v>17</v>
      </c>
      <c r="F146" s="2">
        <v>2</v>
      </c>
      <c r="G146" s="2">
        <f t="shared" si="2"/>
        <v>65</v>
      </c>
    </row>
    <row r="147" spans="1:7" s="5" customFormat="1">
      <c r="A147" s="7">
        <v>43318</v>
      </c>
      <c r="B147" s="526">
        <v>15921</v>
      </c>
      <c r="C147" s="526" t="s">
        <v>25</v>
      </c>
      <c r="D147" t="s">
        <v>18</v>
      </c>
      <c r="E147" s="11"/>
      <c r="F147" s="11">
        <v>60</v>
      </c>
      <c r="G147" s="2">
        <f t="shared" si="2"/>
        <v>5</v>
      </c>
    </row>
    <row r="148" spans="1:7" s="5" customFormat="1">
      <c r="A148" s="7">
        <v>43318</v>
      </c>
      <c r="B148" s="526">
        <v>15921</v>
      </c>
      <c r="C148" s="526" t="s">
        <v>25</v>
      </c>
      <c r="D148" t="s">
        <v>19</v>
      </c>
      <c r="E148" s="11"/>
      <c r="F148" s="11">
        <v>5</v>
      </c>
      <c r="G148" s="2">
        <f t="shared" si="2"/>
        <v>0</v>
      </c>
    </row>
    <row r="149" spans="1:7">
      <c r="A149" s="44">
        <v>43281</v>
      </c>
      <c r="B149" s="525" t="s">
        <v>14</v>
      </c>
      <c r="C149" s="525" t="s">
        <v>89</v>
      </c>
      <c r="D149" t="s">
        <v>16</v>
      </c>
      <c r="E149" s="2">
        <v>41.5</v>
      </c>
      <c r="G149" s="2">
        <f t="shared" si="2"/>
        <v>41.5</v>
      </c>
    </row>
    <row r="150" spans="1:7">
      <c r="A150" s="44"/>
      <c r="B150" s="525"/>
      <c r="C150" s="525"/>
      <c r="D150" t="s">
        <v>17</v>
      </c>
      <c r="E150" s="2">
        <v>4</v>
      </c>
      <c r="G150" s="2">
        <f t="shared" si="2"/>
        <v>45.5</v>
      </c>
    </row>
    <row r="151" spans="1:7">
      <c r="B151" s="526"/>
      <c r="C151" s="526"/>
      <c r="D151" t="s">
        <v>18</v>
      </c>
      <c r="E151" s="2">
        <v>60</v>
      </c>
      <c r="G151" s="2">
        <f t="shared" si="2"/>
        <v>105.5</v>
      </c>
    </row>
    <row r="152" spans="1:7">
      <c r="B152" s="526"/>
      <c r="C152" s="526"/>
      <c r="D152" t="s">
        <v>19</v>
      </c>
      <c r="E152" s="2">
        <v>5</v>
      </c>
      <c r="G152" s="2">
        <f t="shared" si="2"/>
        <v>110.5</v>
      </c>
    </row>
    <row r="153" spans="1:7" s="5" customFormat="1">
      <c r="A153" s="7">
        <v>43318</v>
      </c>
      <c r="B153" s="526">
        <v>15921</v>
      </c>
      <c r="C153" s="526" t="s">
        <v>89</v>
      </c>
      <c r="D153" t="s">
        <v>16</v>
      </c>
      <c r="E153" s="11"/>
      <c r="F153" s="11">
        <v>41.5</v>
      </c>
      <c r="G153" s="2">
        <f t="shared" si="2"/>
        <v>69</v>
      </c>
    </row>
    <row r="154" spans="1:7" s="5" customFormat="1">
      <c r="A154" s="7">
        <v>43318</v>
      </c>
      <c r="B154" s="526">
        <v>15921</v>
      </c>
      <c r="C154" s="526" t="s">
        <v>89</v>
      </c>
      <c r="D154" t="s">
        <v>17</v>
      </c>
      <c r="E154" s="11"/>
      <c r="F154" s="11">
        <v>4</v>
      </c>
      <c r="G154" s="2">
        <f t="shared" si="2"/>
        <v>65</v>
      </c>
    </row>
    <row r="155" spans="1:7" s="5" customFormat="1">
      <c r="A155" s="7">
        <v>43318</v>
      </c>
      <c r="B155" s="526">
        <v>15921</v>
      </c>
      <c r="C155" s="526" t="s">
        <v>89</v>
      </c>
      <c r="D155" t="s">
        <v>18</v>
      </c>
      <c r="E155" s="11"/>
      <c r="F155" s="11">
        <v>60</v>
      </c>
      <c r="G155" s="2">
        <f t="shared" si="2"/>
        <v>5</v>
      </c>
    </row>
    <row r="156" spans="1:7" s="5" customFormat="1">
      <c r="A156" s="7">
        <v>43318</v>
      </c>
      <c r="B156" s="526">
        <v>15921</v>
      </c>
      <c r="C156" s="526" t="s">
        <v>89</v>
      </c>
      <c r="D156" t="s">
        <v>19</v>
      </c>
      <c r="E156" s="11"/>
      <c r="F156" s="11">
        <v>5</v>
      </c>
      <c r="G156" s="2">
        <f t="shared" si="2"/>
        <v>0</v>
      </c>
    </row>
    <row r="157" spans="1:7">
      <c r="A157" s="44">
        <v>43312</v>
      </c>
      <c r="B157" s="525" t="s">
        <v>14</v>
      </c>
      <c r="C157" s="525" t="s">
        <v>27</v>
      </c>
      <c r="D157" t="s">
        <v>16</v>
      </c>
      <c r="E157" s="2">
        <v>40.700000000000003</v>
      </c>
      <c r="G157" s="2">
        <f t="shared" si="2"/>
        <v>40.700000000000003</v>
      </c>
    </row>
    <row r="158" spans="1:7">
      <c r="A158" s="44"/>
      <c r="B158" s="525"/>
      <c r="C158" s="525"/>
      <c r="D158" t="s">
        <v>17</v>
      </c>
      <c r="E158" s="2">
        <v>2</v>
      </c>
      <c r="G158" s="2">
        <f t="shared" si="2"/>
        <v>42.7</v>
      </c>
    </row>
    <row r="159" spans="1:7">
      <c r="B159" s="526"/>
      <c r="C159" s="526"/>
      <c r="D159" t="s">
        <v>18</v>
      </c>
      <c r="E159" s="2">
        <v>60</v>
      </c>
      <c r="G159" s="2">
        <f t="shared" si="2"/>
        <v>102.7</v>
      </c>
    </row>
    <row r="160" spans="1:7">
      <c r="B160" s="526"/>
      <c r="C160" s="526"/>
      <c r="D160" t="s">
        <v>19</v>
      </c>
      <c r="E160" s="2">
        <v>5</v>
      </c>
      <c r="G160" s="2">
        <f t="shared" si="2"/>
        <v>107.7</v>
      </c>
    </row>
    <row r="161" spans="1:7" s="5" customFormat="1">
      <c r="A161" s="7">
        <v>43318</v>
      </c>
      <c r="B161" s="526">
        <v>15921</v>
      </c>
      <c r="C161" s="526" t="s">
        <v>92</v>
      </c>
      <c r="D161" t="s">
        <v>18</v>
      </c>
      <c r="E161" s="11"/>
      <c r="F161" s="11">
        <v>60</v>
      </c>
      <c r="G161" s="2">
        <f t="shared" si="2"/>
        <v>47.7</v>
      </c>
    </row>
    <row r="162" spans="1:7" s="5" customFormat="1">
      <c r="A162" s="7">
        <v>43318</v>
      </c>
      <c r="B162" s="526">
        <v>15921</v>
      </c>
      <c r="C162" s="526" t="s">
        <v>27</v>
      </c>
      <c r="D162" t="s">
        <v>19</v>
      </c>
      <c r="E162" s="11"/>
      <c r="F162" s="11">
        <v>5</v>
      </c>
      <c r="G162" s="2">
        <f t="shared" si="2"/>
        <v>42.7</v>
      </c>
    </row>
    <row r="163" spans="1:7" s="5" customFormat="1">
      <c r="A163" s="7">
        <v>43389</v>
      </c>
      <c r="B163" s="526">
        <v>16324</v>
      </c>
      <c r="C163" s="526" t="s">
        <v>27</v>
      </c>
      <c r="D163" t="s">
        <v>16</v>
      </c>
      <c r="E163" s="11"/>
      <c r="F163" s="11">
        <v>40.700000000000003</v>
      </c>
      <c r="G163" s="2">
        <f t="shared" si="2"/>
        <v>2</v>
      </c>
    </row>
    <row r="164" spans="1:7" s="5" customFormat="1">
      <c r="A164" s="7">
        <v>43389</v>
      </c>
      <c r="B164" s="526">
        <v>16324</v>
      </c>
      <c r="C164" s="526" t="s">
        <v>27</v>
      </c>
      <c r="D164" t="s">
        <v>17</v>
      </c>
      <c r="E164" s="11"/>
      <c r="F164" s="11">
        <v>2</v>
      </c>
      <c r="G164" s="2">
        <f t="shared" si="2"/>
        <v>0</v>
      </c>
    </row>
    <row r="165" spans="1:7" s="5" customFormat="1">
      <c r="A165" s="44">
        <v>43343</v>
      </c>
      <c r="B165" s="525" t="s">
        <v>14</v>
      </c>
      <c r="C165" s="525" t="s">
        <v>28</v>
      </c>
      <c r="D165" t="s">
        <v>16</v>
      </c>
      <c r="E165" s="2">
        <v>40.4</v>
      </c>
      <c r="F165" s="11"/>
      <c r="G165" s="2">
        <f t="shared" si="2"/>
        <v>40.4</v>
      </c>
    </row>
    <row r="166" spans="1:7" s="5" customFormat="1">
      <c r="A166" s="44"/>
      <c r="B166" s="525"/>
      <c r="C166" s="525"/>
      <c r="D166" t="s">
        <v>17</v>
      </c>
      <c r="E166" s="2">
        <v>2</v>
      </c>
      <c r="F166" s="11"/>
      <c r="G166" s="2">
        <f t="shared" si="2"/>
        <v>42.4</v>
      </c>
    </row>
    <row r="167" spans="1:7" s="5" customFormat="1">
      <c r="A167" s="7"/>
      <c r="B167" s="526"/>
      <c r="C167" s="526"/>
      <c r="D167" t="s">
        <v>18</v>
      </c>
      <c r="E167" s="2">
        <v>60</v>
      </c>
      <c r="F167" s="11"/>
      <c r="G167" s="2">
        <f t="shared" si="2"/>
        <v>102.4</v>
      </c>
    </row>
    <row r="168" spans="1:7" s="5" customFormat="1">
      <c r="A168" s="7"/>
      <c r="B168" s="526"/>
      <c r="C168" s="526"/>
      <c r="D168" t="s">
        <v>19</v>
      </c>
      <c r="E168" s="2">
        <v>5</v>
      </c>
      <c r="F168" s="11"/>
      <c r="G168" s="2">
        <f t="shared" si="2"/>
        <v>107.4</v>
      </c>
    </row>
    <row r="169" spans="1:7" s="5" customFormat="1">
      <c r="A169" s="7">
        <v>43389</v>
      </c>
      <c r="B169" s="526">
        <v>16324</v>
      </c>
      <c r="C169" s="526" t="s">
        <v>28</v>
      </c>
      <c r="D169" t="s">
        <v>16</v>
      </c>
      <c r="E169" s="2"/>
      <c r="F169" s="11">
        <v>40.4</v>
      </c>
      <c r="G169" s="2">
        <f t="shared" si="2"/>
        <v>67</v>
      </c>
    </row>
    <row r="170" spans="1:7" s="5" customFormat="1">
      <c r="A170" s="7">
        <v>43389</v>
      </c>
      <c r="B170" s="526">
        <v>16324</v>
      </c>
      <c r="C170" s="526" t="s">
        <v>28</v>
      </c>
      <c r="D170" t="s">
        <v>17</v>
      </c>
      <c r="E170" s="2"/>
      <c r="F170" s="11">
        <v>2</v>
      </c>
      <c r="G170" s="2">
        <f t="shared" si="2"/>
        <v>65</v>
      </c>
    </row>
    <row r="171" spans="1:7" s="5" customFormat="1">
      <c r="A171" s="7">
        <v>43392</v>
      </c>
      <c r="B171" s="526">
        <v>16388</v>
      </c>
      <c r="C171" s="526" t="s">
        <v>28</v>
      </c>
      <c r="D171" t="s">
        <v>18</v>
      </c>
      <c r="E171" s="2"/>
      <c r="F171" s="11">
        <v>60</v>
      </c>
      <c r="G171" s="2">
        <f t="shared" si="2"/>
        <v>5</v>
      </c>
    </row>
    <row r="172" spans="1:7" s="5" customFormat="1">
      <c r="A172" s="7">
        <v>43392</v>
      </c>
      <c r="B172" s="526">
        <v>16388</v>
      </c>
      <c r="C172" s="526" t="s">
        <v>28</v>
      </c>
      <c r="D172" t="s">
        <v>19</v>
      </c>
      <c r="E172" s="2"/>
      <c r="F172" s="11">
        <v>5</v>
      </c>
      <c r="G172" s="2">
        <f t="shared" si="2"/>
        <v>0</v>
      </c>
    </row>
    <row r="173" spans="1:7" s="5" customFormat="1">
      <c r="A173" s="44">
        <v>43373</v>
      </c>
      <c r="B173" s="525" t="s">
        <v>14</v>
      </c>
      <c r="C173" s="525" t="s">
        <v>29</v>
      </c>
      <c r="D173" t="s">
        <v>16</v>
      </c>
      <c r="E173" s="2">
        <v>41.4</v>
      </c>
      <c r="F173" s="11"/>
      <c r="G173" s="2">
        <f t="shared" si="2"/>
        <v>41.4</v>
      </c>
    </row>
    <row r="174" spans="1:7" s="5" customFormat="1">
      <c r="A174" s="44"/>
      <c r="B174" s="525"/>
      <c r="C174" s="525"/>
      <c r="D174" t="s">
        <v>17</v>
      </c>
      <c r="E174" s="2">
        <v>3</v>
      </c>
      <c r="F174" s="11"/>
      <c r="G174" s="2">
        <f t="shared" si="2"/>
        <v>44.4</v>
      </c>
    </row>
    <row r="175" spans="1:7" s="5" customFormat="1">
      <c r="A175" s="7"/>
      <c r="B175" s="526"/>
      <c r="C175" s="526"/>
      <c r="D175" t="s">
        <v>18</v>
      </c>
      <c r="E175" s="2">
        <v>60</v>
      </c>
      <c r="F175" s="11"/>
      <c r="G175" s="2">
        <f t="shared" si="2"/>
        <v>104.4</v>
      </c>
    </row>
    <row r="176" spans="1:7" s="5" customFormat="1">
      <c r="A176" s="7"/>
      <c r="B176" s="526"/>
      <c r="C176" s="526"/>
      <c r="D176" t="s">
        <v>19</v>
      </c>
      <c r="E176" s="2">
        <v>5</v>
      </c>
      <c r="F176" s="11"/>
      <c r="G176" s="2">
        <f t="shared" si="2"/>
        <v>109.4</v>
      </c>
    </row>
    <row r="177" spans="1:7" s="5" customFormat="1">
      <c r="A177" s="7"/>
      <c r="B177" s="526"/>
      <c r="C177" s="526"/>
      <c r="D177" t="s">
        <v>38</v>
      </c>
      <c r="E177" s="2">
        <v>10</v>
      </c>
      <c r="F177" s="11"/>
      <c r="G177" s="2">
        <f t="shared" si="2"/>
        <v>119.4</v>
      </c>
    </row>
    <row r="178" spans="1:7" s="5" customFormat="1">
      <c r="A178" s="7">
        <v>43392</v>
      </c>
      <c r="B178" s="526">
        <v>16388</v>
      </c>
      <c r="C178" s="526" t="s">
        <v>29</v>
      </c>
      <c r="D178" t="s">
        <v>18</v>
      </c>
      <c r="E178" s="2"/>
      <c r="F178" s="11">
        <v>60</v>
      </c>
      <c r="G178" s="2">
        <f t="shared" si="2"/>
        <v>59.400000000000006</v>
      </c>
    </row>
    <row r="179" spans="1:7" s="5" customFormat="1">
      <c r="A179" s="7">
        <v>43392</v>
      </c>
      <c r="B179" s="526">
        <v>16388</v>
      </c>
      <c r="C179" s="526" t="s">
        <v>29</v>
      </c>
      <c r="D179" t="s">
        <v>19</v>
      </c>
      <c r="E179" s="2"/>
      <c r="F179" s="11">
        <v>5</v>
      </c>
      <c r="G179" s="2">
        <f t="shared" si="2"/>
        <v>54.400000000000006</v>
      </c>
    </row>
    <row r="180" spans="1:7" s="5" customFormat="1">
      <c r="A180" s="7">
        <v>43392</v>
      </c>
      <c r="B180" s="526">
        <v>16388</v>
      </c>
      <c r="C180" s="526" t="s">
        <v>29</v>
      </c>
      <c r="D180" t="s">
        <v>38</v>
      </c>
      <c r="E180" s="2"/>
      <c r="F180" s="11">
        <v>10</v>
      </c>
      <c r="G180" s="2">
        <f t="shared" si="2"/>
        <v>44.400000000000006</v>
      </c>
    </row>
    <row r="181" spans="1:7" s="5" customFormat="1">
      <c r="A181" s="7">
        <v>43441</v>
      </c>
      <c r="B181" s="526">
        <v>16720</v>
      </c>
      <c r="C181" s="526" t="s">
        <v>29</v>
      </c>
      <c r="D181" t="s">
        <v>16</v>
      </c>
      <c r="E181" s="2"/>
      <c r="F181" s="11">
        <v>41.4</v>
      </c>
      <c r="G181" s="2">
        <f t="shared" si="2"/>
        <v>3.0000000000000071</v>
      </c>
    </row>
    <row r="182" spans="1:7" s="5" customFormat="1">
      <c r="A182" s="7">
        <v>43441</v>
      </c>
      <c r="B182" s="526">
        <v>16720</v>
      </c>
      <c r="C182" s="526" t="s">
        <v>29</v>
      </c>
      <c r="D182" t="s">
        <v>17</v>
      </c>
      <c r="E182" s="2"/>
      <c r="F182" s="11">
        <v>3</v>
      </c>
      <c r="G182" s="2">
        <f t="shared" si="2"/>
        <v>7.1054273576010019E-15</v>
      </c>
    </row>
    <row r="183" spans="1:7" s="5" customFormat="1">
      <c r="A183" s="44">
        <v>43404</v>
      </c>
      <c r="B183" s="525" t="s">
        <v>14</v>
      </c>
      <c r="C183" s="525" t="s">
        <v>30</v>
      </c>
      <c r="D183" t="s">
        <v>16</v>
      </c>
      <c r="E183" s="2">
        <v>41.7</v>
      </c>
      <c r="F183" s="11"/>
      <c r="G183" s="2">
        <f t="shared" si="2"/>
        <v>41.70000000000001</v>
      </c>
    </row>
    <row r="184" spans="1:7" s="5" customFormat="1">
      <c r="A184" s="44"/>
      <c r="B184" s="525"/>
      <c r="C184" s="525"/>
      <c r="D184" t="s">
        <v>17</v>
      </c>
      <c r="E184" s="2">
        <v>4</v>
      </c>
      <c r="F184" s="11"/>
      <c r="G184" s="2">
        <f t="shared" si="2"/>
        <v>45.70000000000001</v>
      </c>
    </row>
    <row r="185" spans="1:7" s="5" customFormat="1">
      <c r="A185" s="7"/>
      <c r="B185" s="526"/>
      <c r="C185" s="526"/>
      <c r="D185" t="s">
        <v>18</v>
      </c>
      <c r="E185" s="2">
        <v>60</v>
      </c>
      <c r="F185" s="11"/>
      <c r="G185" s="2">
        <f t="shared" si="2"/>
        <v>105.70000000000002</v>
      </c>
    </row>
    <row r="186" spans="1:7" s="5" customFormat="1">
      <c r="A186" s="7"/>
      <c r="B186" s="526"/>
      <c r="C186" s="526"/>
      <c r="D186" t="s">
        <v>19</v>
      </c>
      <c r="E186" s="2">
        <v>5</v>
      </c>
      <c r="F186" s="11"/>
      <c r="G186" s="2">
        <f t="shared" si="2"/>
        <v>110.70000000000002</v>
      </c>
    </row>
    <row r="187" spans="1:7" s="5" customFormat="1">
      <c r="A187" s="7">
        <v>43441</v>
      </c>
      <c r="B187" s="526">
        <v>16720</v>
      </c>
      <c r="C187" s="526" t="s">
        <v>30</v>
      </c>
      <c r="D187" t="s">
        <v>16</v>
      </c>
      <c r="E187" s="2"/>
      <c r="F187" s="11">
        <v>41.7</v>
      </c>
      <c r="G187" s="2">
        <f t="shared" si="2"/>
        <v>69.000000000000014</v>
      </c>
    </row>
    <row r="188" spans="1:7" s="5" customFormat="1">
      <c r="A188" s="7">
        <v>43441</v>
      </c>
      <c r="B188" s="526">
        <v>16720</v>
      </c>
      <c r="C188" s="526" t="s">
        <v>30</v>
      </c>
      <c r="D188" t="s">
        <v>17</v>
      </c>
      <c r="E188" s="2"/>
      <c r="F188" s="11">
        <v>4</v>
      </c>
      <c r="G188" s="2">
        <f t="shared" si="2"/>
        <v>65.000000000000014</v>
      </c>
    </row>
    <row r="189" spans="1:7" s="5" customFormat="1">
      <c r="A189" s="7">
        <v>43551</v>
      </c>
      <c r="B189" s="526">
        <v>17452</v>
      </c>
      <c r="C189" s="526" t="s">
        <v>30</v>
      </c>
      <c r="D189" t="s">
        <v>18</v>
      </c>
      <c r="E189" s="2"/>
      <c r="F189" s="11">
        <v>60</v>
      </c>
      <c r="G189" s="2">
        <f t="shared" si="2"/>
        <v>5.0000000000000142</v>
      </c>
    </row>
    <row r="190" spans="1:7" s="5" customFormat="1">
      <c r="A190" s="7">
        <v>43551</v>
      </c>
      <c r="B190" s="526">
        <v>17452</v>
      </c>
      <c r="C190" s="526" t="s">
        <v>30</v>
      </c>
      <c r="D190" t="s">
        <v>19</v>
      </c>
      <c r="E190" s="2"/>
      <c r="F190" s="11">
        <v>5</v>
      </c>
      <c r="G190" s="2">
        <f t="shared" si="2"/>
        <v>1.4210854715202004E-14</v>
      </c>
    </row>
    <row r="191" spans="1:7" s="5" customFormat="1">
      <c r="A191" s="44">
        <v>43434</v>
      </c>
      <c r="B191" s="525" t="s">
        <v>14</v>
      </c>
      <c r="C191" s="525" t="s">
        <v>33</v>
      </c>
      <c r="D191" t="s">
        <v>16</v>
      </c>
      <c r="E191" s="2">
        <v>42.9</v>
      </c>
      <c r="F191" s="11"/>
      <c r="G191" s="2">
        <f t="shared" si="2"/>
        <v>42.900000000000013</v>
      </c>
    </row>
    <row r="192" spans="1:7" s="5" customFormat="1">
      <c r="A192" s="44"/>
      <c r="B192" s="525"/>
      <c r="C192" s="525"/>
      <c r="D192" t="s">
        <v>17</v>
      </c>
      <c r="E192" s="2">
        <v>4</v>
      </c>
      <c r="F192" s="11"/>
      <c r="G192" s="2">
        <f t="shared" si="2"/>
        <v>46.900000000000013</v>
      </c>
    </row>
    <row r="193" spans="1:7" s="5" customFormat="1">
      <c r="A193" s="7"/>
      <c r="B193" s="526"/>
      <c r="C193" s="526"/>
      <c r="D193" t="s">
        <v>18</v>
      </c>
      <c r="E193" s="2">
        <v>60</v>
      </c>
      <c r="F193" s="11"/>
      <c r="G193" s="2">
        <f t="shared" si="2"/>
        <v>106.9</v>
      </c>
    </row>
    <row r="194" spans="1:7" s="5" customFormat="1">
      <c r="A194" s="7"/>
      <c r="B194" s="526"/>
      <c r="C194" s="526"/>
      <c r="D194" t="s">
        <v>19</v>
      </c>
      <c r="E194" s="2">
        <v>5</v>
      </c>
      <c r="F194" s="11"/>
      <c r="G194" s="2">
        <f t="shared" si="2"/>
        <v>111.9</v>
      </c>
    </row>
    <row r="195" spans="1:7" s="5" customFormat="1">
      <c r="A195" s="7">
        <v>43502</v>
      </c>
      <c r="B195" s="526">
        <v>17114</v>
      </c>
      <c r="C195" s="526" t="s">
        <v>33</v>
      </c>
      <c r="D195" t="s">
        <v>16</v>
      </c>
      <c r="E195" s="2"/>
      <c r="F195" s="11">
        <v>42.9</v>
      </c>
      <c r="G195" s="2">
        <f t="shared" si="2"/>
        <v>69</v>
      </c>
    </row>
    <row r="196" spans="1:7" s="5" customFormat="1">
      <c r="A196" s="7">
        <v>43502</v>
      </c>
      <c r="B196" s="526">
        <v>17114</v>
      </c>
      <c r="C196" s="526" t="s">
        <v>33</v>
      </c>
      <c r="D196" t="s">
        <v>17</v>
      </c>
      <c r="E196" s="2"/>
      <c r="F196" s="11">
        <v>4</v>
      </c>
      <c r="G196" s="2">
        <f t="shared" si="2"/>
        <v>65</v>
      </c>
    </row>
    <row r="197" spans="1:7" s="5" customFormat="1">
      <c r="A197" s="7">
        <v>43551</v>
      </c>
      <c r="B197" s="526">
        <v>17452</v>
      </c>
      <c r="C197" s="526" t="s">
        <v>33</v>
      </c>
      <c r="D197" t="s">
        <v>18</v>
      </c>
      <c r="E197" s="2"/>
      <c r="F197" s="11">
        <v>60</v>
      </c>
      <c r="G197" s="2">
        <f t="shared" si="2"/>
        <v>5</v>
      </c>
    </row>
    <row r="198" spans="1:7" s="5" customFormat="1">
      <c r="A198" s="7">
        <v>43551</v>
      </c>
      <c r="B198" s="526">
        <v>17452</v>
      </c>
      <c r="C198" s="526" t="s">
        <v>33</v>
      </c>
      <c r="D198" t="s">
        <v>19</v>
      </c>
      <c r="E198" s="2"/>
      <c r="F198" s="11">
        <v>5</v>
      </c>
      <c r="G198" s="2">
        <f t="shared" si="2"/>
        <v>0</v>
      </c>
    </row>
    <row r="199" spans="1:7" s="5" customFormat="1">
      <c r="A199" s="44">
        <v>43465</v>
      </c>
      <c r="B199" s="525" t="s">
        <v>14</v>
      </c>
      <c r="C199" s="525" t="s">
        <v>34</v>
      </c>
      <c r="D199" t="s">
        <v>16</v>
      </c>
      <c r="E199" s="2">
        <v>45.8</v>
      </c>
      <c r="F199" s="11"/>
      <c r="G199" s="2">
        <f t="shared" si="2"/>
        <v>45.8</v>
      </c>
    </row>
    <row r="200" spans="1:7" s="5" customFormat="1">
      <c r="A200" s="44"/>
      <c r="B200" s="525"/>
      <c r="C200" s="525"/>
      <c r="D200" t="s">
        <v>17</v>
      </c>
      <c r="E200" s="2">
        <v>4</v>
      </c>
      <c r="F200" s="11"/>
      <c r="G200" s="2">
        <f t="shared" si="2"/>
        <v>49.8</v>
      </c>
    </row>
    <row r="201" spans="1:7" s="5" customFormat="1">
      <c r="A201" s="7"/>
      <c r="B201" s="526"/>
      <c r="C201" s="526"/>
      <c r="D201" t="s">
        <v>18</v>
      </c>
      <c r="E201" s="2">
        <v>60</v>
      </c>
      <c r="F201" s="11"/>
      <c r="G201" s="2">
        <f t="shared" si="2"/>
        <v>109.8</v>
      </c>
    </row>
    <row r="202" spans="1:7" s="5" customFormat="1">
      <c r="A202" s="7"/>
      <c r="B202" s="526"/>
      <c r="C202" s="526"/>
      <c r="D202" t="s">
        <v>19</v>
      </c>
      <c r="E202" s="2">
        <v>5</v>
      </c>
      <c r="F202" s="11"/>
      <c r="G202" s="2">
        <f t="shared" si="2"/>
        <v>114.8</v>
      </c>
    </row>
    <row r="203" spans="1:7" s="5" customFormat="1">
      <c r="A203" s="7">
        <v>43502</v>
      </c>
      <c r="B203" s="526">
        <v>17114</v>
      </c>
      <c r="C203" s="526" t="s">
        <v>34</v>
      </c>
      <c r="D203" t="s">
        <v>16</v>
      </c>
      <c r="E203" s="2"/>
      <c r="F203" s="11">
        <v>45.8</v>
      </c>
      <c r="G203" s="2">
        <f t="shared" ref="G203:G269" si="3">+G202+E203-F203</f>
        <v>69</v>
      </c>
    </row>
    <row r="204" spans="1:7" s="5" customFormat="1">
      <c r="A204" s="7">
        <v>43502</v>
      </c>
      <c r="B204" s="526">
        <v>17114</v>
      </c>
      <c r="C204" s="526" t="s">
        <v>34</v>
      </c>
      <c r="D204" t="s">
        <v>17</v>
      </c>
      <c r="E204" s="2"/>
      <c r="F204" s="11">
        <v>4</v>
      </c>
      <c r="G204" s="2">
        <f t="shared" si="3"/>
        <v>65</v>
      </c>
    </row>
    <row r="205" spans="1:7" s="5" customFormat="1">
      <c r="A205" s="7">
        <v>43551</v>
      </c>
      <c r="B205" s="526">
        <v>17452</v>
      </c>
      <c r="C205" s="526" t="s">
        <v>34</v>
      </c>
      <c r="D205" t="s">
        <v>18</v>
      </c>
      <c r="E205" s="2"/>
      <c r="F205" s="11">
        <v>60</v>
      </c>
      <c r="G205" s="2">
        <f t="shared" si="3"/>
        <v>5</v>
      </c>
    </row>
    <row r="206" spans="1:7" s="5" customFormat="1">
      <c r="A206" s="7">
        <v>43551</v>
      </c>
      <c r="B206" s="526">
        <v>17452</v>
      </c>
      <c r="C206" s="526" t="s">
        <v>34</v>
      </c>
      <c r="D206" t="s">
        <v>93</v>
      </c>
      <c r="E206" s="2"/>
      <c r="F206" s="11">
        <v>5</v>
      </c>
      <c r="G206" s="2">
        <f t="shared" si="3"/>
        <v>0</v>
      </c>
    </row>
    <row r="207" spans="1:7" s="5" customFormat="1">
      <c r="A207" s="44">
        <v>43496</v>
      </c>
      <c r="B207" s="525" t="s">
        <v>14</v>
      </c>
      <c r="C207" s="525" t="s">
        <v>15</v>
      </c>
      <c r="D207" t="s">
        <v>16</v>
      </c>
      <c r="E207" s="2">
        <v>47.7</v>
      </c>
      <c r="F207" s="11"/>
      <c r="G207" s="2">
        <f t="shared" si="3"/>
        <v>47.7</v>
      </c>
    </row>
    <row r="208" spans="1:7" s="5" customFormat="1">
      <c r="A208" s="44"/>
      <c r="B208" s="525"/>
      <c r="C208" s="525"/>
      <c r="D208" t="s">
        <v>17</v>
      </c>
      <c r="E208" s="2">
        <v>4</v>
      </c>
      <c r="F208" s="11"/>
      <c r="G208" s="2">
        <f t="shared" si="3"/>
        <v>51.7</v>
      </c>
    </row>
    <row r="209" spans="1:7" s="5" customFormat="1">
      <c r="A209" s="7"/>
      <c r="B209" s="526"/>
      <c r="C209" s="526"/>
      <c r="D209" t="s">
        <v>18</v>
      </c>
      <c r="E209" s="2">
        <v>60</v>
      </c>
      <c r="F209" s="11"/>
      <c r="G209" s="2">
        <f t="shared" si="3"/>
        <v>111.7</v>
      </c>
    </row>
    <row r="210" spans="1:7" s="5" customFormat="1">
      <c r="A210" s="7"/>
      <c r="B210" s="526"/>
      <c r="C210" s="526"/>
      <c r="D210" t="s">
        <v>19</v>
      </c>
      <c r="E210" s="2">
        <v>5</v>
      </c>
      <c r="F210" s="11"/>
      <c r="G210" s="2">
        <f t="shared" si="3"/>
        <v>116.7</v>
      </c>
    </row>
    <row r="211" spans="1:7" s="5" customFormat="1">
      <c r="A211" s="7">
        <v>43551</v>
      </c>
      <c r="B211" s="526">
        <v>17452</v>
      </c>
      <c r="C211" s="526" t="s">
        <v>15</v>
      </c>
      <c r="D211" t="s">
        <v>16</v>
      </c>
      <c r="E211" s="2"/>
      <c r="F211" s="11">
        <v>47.7</v>
      </c>
      <c r="G211" s="2">
        <f t="shared" si="3"/>
        <v>69</v>
      </c>
    </row>
    <row r="212" spans="1:7" s="5" customFormat="1">
      <c r="A212" s="7">
        <v>43551</v>
      </c>
      <c r="B212" s="526">
        <v>17452</v>
      </c>
      <c r="C212" s="526" t="s">
        <v>15</v>
      </c>
      <c r="D212" t="s">
        <v>17</v>
      </c>
      <c r="E212" s="2"/>
      <c r="F212" s="11">
        <v>4</v>
      </c>
      <c r="G212" s="2">
        <f t="shared" si="3"/>
        <v>65</v>
      </c>
    </row>
    <row r="213" spans="1:7" s="5" customFormat="1">
      <c r="A213" s="7">
        <v>43551</v>
      </c>
      <c r="B213" s="526">
        <v>17452</v>
      </c>
      <c r="C213" s="526" t="s">
        <v>15</v>
      </c>
      <c r="D213" t="s">
        <v>18</v>
      </c>
      <c r="E213" s="2"/>
      <c r="F213" s="11">
        <v>60</v>
      </c>
      <c r="G213" s="2">
        <f t="shared" si="3"/>
        <v>5</v>
      </c>
    </row>
    <row r="214" spans="1:7" s="5" customFormat="1">
      <c r="A214" s="7">
        <v>43551</v>
      </c>
      <c r="B214" s="526">
        <v>17452</v>
      </c>
      <c r="C214" s="526" t="s">
        <v>15</v>
      </c>
      <c r="D214" t="s">
        <v>19</v>
      </c>
      <c r="E214" s="2"/>
      <c r="F214" s="11">
        <v>5</v>
      </c>
      <c r="G214" s="2">
        <f t="shared" si="3"/>
        <v>0</v>
      </c>
    </row>
    <row r="215" spans="1:7" s="5" customFormat="1">
      <c r="A215" s="44">
        <v>43524</v>
      </c>
      <c r="B215" s="525" t="s">
        <v>14</v>
      </c>
      <c r="C215" s="525" t="s">
        <v>20</v>
      </c>
      <c r="D215" t="s">
        <v>16</v>
      </c>
      <c r="E215" s="2">
        <v>50.5</v>
      </c>
      <c r="F215" s="11"/>
      <c r="G215" s="2">
        <f t="shared" si="3"/>
        <v>50.5</v>
      </c>
    </row>
    <row r="216" spans="1:7" s="5" customFormat="1">
      <c r="A216" s="44"/>
      <c r="B216" s="525"/>
      <c r="C216" s="525"/>
      <c r="D216" t="s">
        <v>17</v>
      </c>
      <c r="E216" s="2">
        <v>4.9000000000000004</v>
      </c>
      <c r="F216" s="11"/>
      <c r="G216" s="2">
        <f t="shared" si="3"/>
        <v>55.4</v>
      </c>
    </row>
    <row r="217" spans="1:7" s="5" customFormat="1">
      <c r="A217" s="7"/>
      <c r="B217" s="526"/>
      <c r="C217" s="526"/>
      <c r="D217" t="s">
        <v>18</v>
      </c>
      <c r="E217" s="2">
        <v>56</v>
      </c>
      <c r="F217" s="11"/>
      <c r="G217" s="2">
        <f t="shared" si="3"/>
        <v>111.4</v>
      </c>
    </row>
    <row r="218" spans="1:7" s="5" customFormat="1">
      <c r="A218" s="7"/>
      <c r="B218" s="526"/>
      <c r="C218" s="526"/>
      <c r="D218" t="s">
        <v>19</v>
      </c>
      <c r="E218" s="2">
        <v>5</v>
      </c>
      <c r="F218" s="11"/>
      <c r="G218" s="2">
        <f t="shared" si="3"/>
        <v>116.4</v>
      </c>
    </row>
    <row r="219" spans="1:7" s="5" customFormat="1">
      <c r="A219" s="7">
        <v>43551</v>
      </c>
      <c r="B219" s="526">
        <v>17453</v>
      </c>
      <c r="C219" s="526" t="s">
        <v>20</v>
      </c>
      <c r="D219" t="s">
        <v>18</v>
      </c>
      <c r="E219" s="2"/>
      <c r="F219" s="11">
        <v>56</v>
      </c>
      <c r="G219" s="2">
        <f t="shared" si="3"/>
        <v>60.400000000000006</v>
      </c>
    </row>
    <row r="220" spans="1:7" s="5" customFormat="1">
      <c r="A220" s="7">
        <v>43551</v>
      </c>
      <c r="B220" s="526">
        <v>17453</v>
      </c>
      <c r="C220" s="526" t="s">
        <v>20</v>
      </c>
      <c r="D220" t="s">
        <v>19</v>
      </c>
      <c r="E220" s="2"/>
      <c r="F220" s="11">
        <v>5</v>
      </c>
      <c r="G220" s="2">
        <f t="shared" si="3"/>
        <v>55.400000000000006</v>
      </c>
    </row>
    <row r="221" spans="1:7" s="5" customFormat="1">
      <c r="A221" s="7">
        <v>43551</v>
      </c>
      <c r="B221" s="526">
        <v>17453</v>
      </c>
      <c r="C221" s="526" t="s">
        <v>20</v>
      </c>
      <c r="D221" t="s">
        <v>16</v>
      </c>
      <c r="E221" s="2"/>
      <c r="F221" s="11">
        <v>50.5</v>
      </c>
      <c r="G221" s="2">
        <f t="shared" si="3"/>
        <v>4.9000000000000057</v>
      </c>
    </row>
    <row r="222" spans="1:7" s="5" customFormat="1">
      <c r="A222" s="7">
        <v>43624</v>
      </c>
      <c r="B222" s="526">
        <v>18045</v>
      </c>
      <c r="C222" s="526" t="s">
        <v>20</v>
      </c>
      <c r="D222" t="s">
        <v>17</v>
      </c>
      <c r="E222" s="2"/>
      <c r="F222" s="11">
        <v>4.9000000000000004</v>
      </c>
      <c r="G222" s="2">
        <f t="shared" si="3"/>
        <v>0</v>
      </c>
    </row>
    <row r="223" spans="1:7" s="5" customFormat="1">
      <c r="A223" s="44">
        <v>43555</v>
      </c>
      <c r="B223" s="525" t="s">
        <v>14</v>
      </c>
      <c r="C223" s="525" t="s">
        <v>23</v>
      </c>
      <c r="D223" t="s">
        <v>16</v>
      </c>
      <c r="E223" s="2">
        <v>46.8</v>
      </c>
      <c r="F223" s="11"/>
      <c r="G223" s="2">
        <f t="shared" si="3"/>
        <v>46.8</v>
      </c>
    </row>
    <row r="224" spans="1:7" s="5" customFormat="1">
      <c r="A224" s="44"/>
      <c r="B224" s="525"/>
      <c r="C224" s="525"/>
      <c r="D224" t="s">
        <v>17</v>
      </c>
      <c r="E224" s="2">
        <v>3.9</v>
      </c>
      <c r="F224" s="11"/>
      <c r="G224" s="2">
        <f t="shared" si="3"/>
        <v>50.699999999999996</v>
      </c>
    </row>
    <row r="225" spans="1:7" s="5" customFormat="1">
      <c r="A225" s="7"/>
      <c r="B225" s="526"/>
      <c r="C225" s="526"/>
      <c r="D225" t="s">
        <v>18</v>
      </c>
      <c r="E225" s="2">
        <v>60</v>
      </c>
      <c r="F225" s="11"/>
      <c r="G225" s="2">
        <f t="shared" si="3"/>
        <v>110.69999999999999</v>
      </c>
    </row>
    <row r="226" spans="1:7" s="5" customFormat="1" ht="12.75" customHeight="1">
      <c r="A226" s="7"/>
      <c r="B226" s="526"/>
      <c r="C226" s="526"/>
      <c r="D226" t="s">
        <v>19</v>
      </c>
      <c r="E226" s="2">
        <v>5</v>
      </c>
      <c r="F226" s="11"/>
      <c r="G226" s="2">
        <f t="shared" si="3"/>
        <v>115.69999999999999</v>
      </c>
    </row>
    <row r="227" spans="1:7" s="5" customFormat="1" ht="12.75" customHeight="1">
      <c r="A227" s="7">
        <v>43624</v>
      </c>
      <c r="B227" s="526">
        <v>18045</v>
      </c>
      <c r="C227" s="526" t="s">
        <v>23</v>
      </c>
      <c r="D227" t="s">
        <v>16</v>
      </c>
      <c r="E227" s="2"/>
      <c r="F227" s="11">
        <v>46.8</v>
      </c>
      <c r="G227" s="2">
        <f t="shared" si="3"/>
        <v>68.899999999999991</v>
      </c>
    </row>
    <row r="228" spans="1:7" s="5" customFormat="1" ht="12.75" customHeight="1">
      <c r="A228" s="7">
        <v>43624</v>
      </c>
      <c r="B228" s="526">
        <v>18045</v>
      </c>
      <c r="C228" s="526" t="s">
        <v>23</v>
      </c>
      <c r="D228" t="s">
        <v>17</v>
      </c>
      <c r="E228" s="2"/>
      <c r="F228" s="11">
        <v>3.9</v>
      </c>
      <c r="G228" s="2">
        <f t="shared" si="3"/>
        <v>64.999999999999986</v>
      </c>
    </row>
    <row r="229" spans="1:7" s="5" customFormat="1" ht="12.75" customHeight="1">
      <c r="A229" s="7">
        <v>43682</v>
      </c>
      <c r="B229" s="526">
        <v>18427</v>
      </c>
      <c r="C229" s="526" t="s">
        <v>23</v>
      </c>
      <c r="D229" t="s">
        <v>18</v>
      </c>
      <c r="E229" s="2"/>
      <c r="F229" s="11">
        <v>60</v>
      </c>
      <c r="G229" s="2">
        <f t="shared" si="3"/>
        <v>4.9999999999999858</v>
      </c>
    </row>
    <row r="230" spans="1:7" s="5" customFormat="1" ht="12.75" customHeight="1">
      <c r="A230" s="7">
        <v>43682</v>
      </c>
      <c r="B230" s="526">
        <v>18427</v>
      </c>
      <c r="C230" s="526" t="s">
        <v>23</v>
      </c>
      <c r="D230" t="s">
        <v>40</v>
      </c>
      <c r="E230" s="2"/>
      <c r="F230" s="11">
        <v>5</v>
      </c>
      <c r="G230" s="2">
        <f t="shared" si="3"/>
        <v>-1.4210854715202004E-14</v>
      </c>
    </row>
    <row r="231" spans="1:7" s="5" customFormat="1">
      <c r="A231" s="44">
        <v>43585</v>
      </c>
      <c r="B231" s="525" t="s">
        <v>14</v>
      </c>
      <c r="C231" s="525" t="s">
        <v>24</v>
      </c>
      <c r="D231" t="s">
        <v>16</v>
      </c>
      <c r="E231" s="2">
        <v>47.4</v>
      </c>
      <c r="F231" s="11"/>
      <c r="G231" s="2">
        <f t="shared" si="3"/>
        <v>47.399999999999984</v>
      </c>
    </row>
    <row r="232" spans="1:7" s="5" customFormat="1">
      <c r="A232" s="44"/>
      <c r="B232" s="525"/>
      <c r="C232" s="525"/>
      <c r="D232" t="s">
        <v>17</v>
      </c>
      <c r="E232" s="2">
        <v>3.5</v>
      </c>
      <c r="F232" s="11"/>
      <c r="G232" s="2">
        <f t="shared" si="3"/>
        <v>50.899999999999984</v>
      </c>
    </row>
    <row r="233" spans="1:7" s="5" customFormat="1">
      <c r="A233" s="7"/>
      <c r="B233" s="526"/>
      <c r="C233" s="526"/>
      <c r="D233" t="s">
        <v>18</v>
      </c>
      <c r="E233" s="2">
        <v>60</v>
      </c>
      <c r="F233" s="11"/>
      <c r="G233" s="2">
        <f t="shared" si="3"/>
        <v>110.89999999999998</v>
      </c>
    </row>
    <row r="234" spans="1:7" s="5" customFormat="1">
      <c r="A234" s="7"/>
      <c r="B234" s="526"/>
      <c r="C234" s="526"/>
      <c r="D234" t="s">
        <v>19</v>
      </c>
      <c r="E234" s="2">
        <v>5</v>
      </c>
      <c r="F234" s="11"/>
      <c r="G234" s="2">
        <f t="shared" si="3"/>
        <v>115.89999999999998</v>
      </c>
    </row>
    <row r="235" spans="1:7" s="5" customFormat="1">
      <c r="A235" s="7">
        <v>43624</v>
      </c>
      <c r="B235" s="526">
        <v>18045</v>
      </c>
      <c r="C235" s="526" t="s">
        <v>24</v>
      </c>
      <c r="D235" t="s">
        <v>16</v>
      </c>
      <c r="E235" s="2"/>
      <c r="F235" s="11">
        <v>47.4</v>
      </c>
      <c r="G235" s="2">
        <f t="shared" si="3"/>
        <v>68.499999999999972</v>
      </c>
    </row>
    <row r="236" spans="1:7" s="5" customFormat="1">
      <c r="A236" s="7">
        <v>43624</v>
      </c>
      <c r="B236" s="526">
        <v>18045</v>
      </c>
      <c r="C236" s="526" t="s">
        <v>24</v>
      </c>
      <c r="D236" t="s">
        <v>17</v>
      </c>
      <c r="E236" s="2"/>
      <c r="F236" s="11">
        <v>3.5</v>
      </c>
      <c r="G236" s="2">
        <f t="shared" si="3"/>
        <v>64.999999999999972</v>
      </c>
    </row>
    <row r="237" spans="1:7" s="5" customFormat="1">
      <c r="A237" s="7">
        <v>43682</v>
      </c>
      <c r="B237" s="526">
        <v>18427</v>
      </c>
      <c r="C237" s="526" t="s">
        <v>24</v>
      </c>
      <c r="D237" t="s">
        <v>18</v>
      </c>
      <c r="E237" s="2"/>
      <c r="F237" s="11">
        <v>60</v>
      </c>
      <c r="G237" s="2">
        <f t="shared" si="3"/>
        <v>4.9999999999999716</v>
      </c>
    </row>
    <row r="238" spans="1:7" s="5" customFormat="1">
      <c r="A238" s="7">
        <v>43682</v>
      </c>
      <c r="B238" s="526">
        <v>18427</v>
      </c>
      <c r="C238" s="526" t="s">
        <v>24</v>
      </c>
      <c r="D238" t="s">
        <v>40</v>
      </c>
      <c r="E238" s="2"/>
      <c r="F238" s="11">
        <v>5</v>
      </c>
      <c r="G238" s="2">
        <f t="shared" si="3"/>
        <v>-2.8421709430404007E-14</v>
      </c>
    </row>
    <row r="239" spans="1:7" s="5" customFormat="1">
      <c r="A239" s="44">
        <v>43616</v>
      </c>
      <c r="B239" s="525" t="s">
        <v>14</v>
      </c>
      <c r="C239" s="525" t="s">
        <v>25</v>
      </c>
      <c r="D239" t="s">
        <v>16</v>
      </c>
      <c r="E239" s="2">
        <v>43.7</v>
      </c>
      <c r="F239" s="11"/>
      <c r="G239" s="2">
        <f t="shared" si="3"/>
        <v>43.699999999999974</v>
      </c>
    </row>
    <row r="240" spans="1:7" s="5" customFormat="1">
      <c r="A240" s="44"/>
      <c r="B240" s="525"/>
      <c r="C240" s="525"/>
      <c r="D240" t="s">
        <v>17</v>
      </c>
      <c r="E240" s="2">
        <v>4.0999999999999996</v>
      </c>
      <c r="F240" s="11"/>
      <c r="G240" s="2">
        <f t="shared" si="3"/>
        <v>47.799999999999976</v>
      </c>
    </row>
    <row r="241" spans="1:7" s="5" customFormat="1">
      <c r="A241" s="7"/>
      <c r="B241" s="526"/>
      <c r="C241" s="526"/>
      <c r="D241" t="s">
        <v>18</v>
      </c>
      <c r="E241" s="2">
        <v>60</v>
      </c>
      <c r="F241" s="11"/>
      <c r="G241" s="2">
        <f t="shared" si="3"/>
        <v>107.79999999999998</v>
      </c>
    </row>
    <row r="242" spans="1:7" s="5" customFormat="1">
      <c r="A242" s="7"/>
      <c r="B242" s="526"/>
      <c r="C242" s="526"/>
      <c r="D242" t="s">
        <v>19</v>
      </c>
      <c r="E242" s="2">
        <v>5</v>
      </c>
      <c r="F242" s="11"/>
      <c r="G242" s="2">
        <f t="shared" si="3"/>
        <v>112.79999999999998</v>
      </c>
    </row>
    <row r="243" spans="1:7" s="5" customFormat="1">
      <c r="A243" s="7"/>
      <c r="B243" s="526"/>
      <c r="C243" s="526"/>
      <c r="D243" t="s">
        <v>39</v>
      </c>
      <c r="E243" s="2">
        <v>10</v>
      </c>
      <c r="F243" s="11"/>
      <c r="G243" s="2">
        <f t="shared" si="3"/>
        <v>122.79999999999998</v>
      </c>
    </row>
    <row r="244" spans="1:7" s="5" customFormat="1">
      <c r="A244" s="7">
        <v>43672</v>
      </c>
      <c r="B244" s="526">
        <v>18347</v>
      </c>
      <c r="C244" s="526" t="s">
        <v>25</v>
      </c>
      <c r="D244" t="s">
        <v>16</v>
      </c>
      <c r="E244" s="2"/>
      <c r="F244" s="11">
        <v>43.7</v>
      </c>
      <c r="G244" s="2">
        <f t="shared" si="3"/>
        <v>79.09999999999998</v>
      </c>
    </row>
    <row r="245" spans="1:7" s="5" customFormat="1">
      <c r="A245" s="7">
        <v>43672</v>
      </c>
      <c r="B245" s="526">
        <v>18347</v>
      </c>
      <c r="C245" s="526" t="s">
        <v>25</v>
      </c>
      <c r="D245" t="s">
        <v>17</v>
      </c>
      <c r="E245" s="2"/>
      <c r="F245" s="11">
        <v>4.0999999999999996</v>
      </c>
      <c r="G245" s="2">
        <f t="shared" si="3"/>
        <v>74.999999999999986</v>
      </c>
    </row>
    <row r="246" spans="1:7" s="5" customFormat="1">
      <c r="A246" s="7">
        <v>43682</v>
      </c>
      <c r="B246" s="526">
        <v>18427</v>
      </c>
      <c r="C246" s="526" t="s">
        <v>25</v>
      </c>
      <c r="D246" t="s">
        <v>18</v>
      </c>
      <c r="E246" s="2"/>
      <c r="F246" s="11">
        <v>60</v>
      </c>
      <c r="G246" s="2">
        <f t="shared" si="3"/>
        <v>14.999999999999986</v>
      </c>
    </row>
    <row r="247" spans="1:7" s="5" customFormat="1">
      <c r="A247" s="7">
        <v>43682</v>
      </c>
      <c r="B247" s="526">
        <v>18427</v>
      </c>
      <c r="C247" s="526" t="s">
        <v>25</v>
      </c>
      <c r="D247" t="s">
        <v>40</v>
      </c>
      <c r="E247" s="2"/>
      <c r="F247" s="11">
        <v>5</v>
      </c>
      <c r="G247" s="2">
        <f t="shared" si="3"/>
        <v>9.9999999999999858</v>
      </c>
    </row>
    <row r="248" spans="1:7" s="5" customFormat="1">
      <c r="A248" s="7">
        <v>43682</v>
      </c>
      <c r="B248" s="526">
        <v>18427</v>
      </c>
      <c r="C248" s="526" t="s">
        <v>25</v>
      </c>
      <c r="D248" t="s">
        <v>39</v>
      </c>
      <c r="E248" s="2"/>
      <c r="F248" s="11">
        <v>10</v>
      </c>
      <c r="G248" s="2">
        <f t="shared" si="3"/>
        <v>-1.4210854715202004E-14</v>
      </c>
    </row>
    <row r="249" spans="1:7" s="5" customFormat="1">
      <c r="A249" s="44">
        <v>43646</v>
      </c>
      <c r="B249" s="525" t="s">
        <v>14</v>
      </c>
      <c r="C249" s="525" t="s">
        <v>89</v>
      </c>
      <c r="D249" t="s">
        <v>16</v>
      </c>
      <c r="E249" s="2">
        <v>46.4</v>
      </c>
      <c r="F249" s="11"/>
      <c r="G249" s="2">
        <f t="shared" si="3"/>
        <v>46.399999999999984</v>
      </c>
    </row>
    <row r="250" spans="1:7" s="5" customFormat="1">
      <c r="A250" s="44"/>
      <c r="B250" s="525"/>
      <c r="C250" s="525"/>
      <c r="D250" t="s">
        <v>17</v>
      </c>
      <c r="E250" s="2">
        <v>4</v>
      </c>
      <c r="F250" s="11"/>
      <c r="G250" s="2">
        <f t="shared" si="3"/>
        <v>50.399999999999984</v>
      </c>
    </row>
    <row r="251" spans="1:7" s="5" customFormat="1">
      <c r="A251" s="7"/>
      <c r="B251" s="526"/>
      <c r="C251" s="526"/>
      <c r="D251" t="s">
        <v>18</v>
      </c>
      <c r="E251" s="2">
        <v>60</v>
      </c>
      <c r="F251" s="11"/>
      <c r="G251" s="2">
        <f t="shared" si="3"/>
        <v>110.39999999999998</v>
      </c>
    </row>
    <row r="252" spans="1:7" s="5" customFormat="1">
      <c r="A252" s="7"/>
      <c r="B252" s="526"/>
      <c r="C252" s="526"/>
      <c r="D252" t="s">
        <v>19</v>
      </c>
      <c r="E252" s="2">
        <v>5</v>
      </c>
      <c r="F252" s="11"/>
      <c r="G252" s="2">
        <f t="shared" si="3"/>
        <v>115.39999999999998</v>
      </c>
    </row>
    <row r="253" spans="1:7" s="5" customFormat="1">
      <c r="A253" s="7">
        <v>43682</v>
      </c>
      <c r="B253" s="526">
        <v>18428</v>
      </c>
      <c r="C253" s="526" t="s">
        <v>89</v>
      </c>
      <c r="D253" t="s">
        <v>18</v>
      </c>
      <c r="E253" s="2"/>
      <c r="F253" s="11">
        <v>60</v>
      </c>
      <c r="G253" s="2">
        <f t="shared" si="3"/>
        <v>55.399999999999977</v>
      </c>
    </row>
    <row r="254" spans="1:7" s="5" customFormat="1">
      <c r="A254" s="7">
        <v>43682</v>
      </c>
      <c r="B254" s="526">
        <v>18428</v>
      </c>
      <c r="C254" s="526" t="s">
        <v>89</v>
      </c>
      <c r="D254" t="s">
        <v>40</v>
      </c>
      <c r="E254" s="2"/>
      <c r="F254" s="11">
        <v>5</v>
      </c>
      <c r="G254" s="2">
        <f t="shared" si="3"/>
        <v>50.399999999999977</v>
      </c>
    </row>
    <row r="255" spans="1:7" s="5" customFormat="1">
      <c r="A255" s="7">
        <v>43682</v>
      </c>
      <c r="B255" s="526">
        <v>18428</v>
      </c>
      <c r="C255" s="526" t="s">
        <v>89</v>
      </c>
      <c r="D255" t="s">
        <v>16</v>
      </c>
      <c r="E255" s="2"/>
      <c r="F255" s="11">
        <v>46.4</v>
      </c>
      <c r="G255" s="2">
        <f t="shared" si="3"/>
        <v>3.9999999999999787</v>
      </c>
    </row>
    <row r="256" spans="1:7" s="5" customFormat="1">
      <c r="A256" s="7">
        <v>43682</v>
      </c>
      <c r="B256" s="526">
        <v>18428</v>
      </c>
      <c r="C256" s="526" t="s">
        <v>89</v>
      </c>
      <c r="D256" t="s">
        <v>17</v>
      </c>
      <c r="E256" s="2"/>
      <c r="F256" s="11">
        <v>4</v>
      </c>
      <c r="G256" s="2">
        <f t="shared" si="3"/>
        <v>-2.1316282072803006E-14</v>
      </c>
    </row>
    <row r="257" spans="1:7" s="5" customFormat="1">
      <c r="A257" s="44">
        <v>43677</v>
      </c>
      <c r="B257" s="525" t="s">
        <v>14</v>
      </c>
      <c r="C257" s="525" t="s">
        <v>27</v>
      </c>
      <c r="D257" t="s">
        <v>16</v>
      </c>
      <c r="E257" s="2">
        <v>46.5</v>
      </c>
      <c r="F257" s="11"/>
      <c r="G257" s="2">
        <f t="shared" si="3"/>
        <v>46.499999999999979</v>
      </c>
    </row>
    <row r="258" spans="1:7" s="5" customFormat="1">
      <c r="A258" s="44"/>
      <c r="B258" s="525"/>
      <c r="C258" s="525"/>
      <c r="D258" t="s">
        <v>17</v>
      </c>
      <c r="E258" s="2">
        <v>3.8</v>
      </c>
      <c r="F258" s="11"/>
      <c r="G258" s="2">
        <f t="shared" si="3"/>
        <v>50.299999999999976</v>
      </c>
    </row>
    <row r="259" spans="1:7" s="5" customFormat="1">
      <c r="A259" s="7"/>
      <c r="B259" s="526"/>
      <c r="C259" s="526"/>
      <c r="D259" t="s">
        <v>18</v>
      </c>
      <c r="E259" s="2">
        <v>60</v>
      </c>
      <c r="F259" s="11"/>
      <c r="G259" s="2">
        <f t="shared" si="3"/>
        <v>110.29999999999998</v>
      </c>
    </row>
    <row r="260" spans="1:7" s="5" customFormat="1">
      <c r="A260" s="7"/>
      <c r="B260" s="526"/>
      <c r="C260" s="526"/>
      <c r="D260" t="s">
        <v>19</v>
      </c>
      <c r="E260" s="2">
        <v>5</v>
      </c>
      <c r="F260" s="11"/>
      <c r="G260" s="2">
        <f t="shared" si="3"/>
        <v>115.29999999999998</v>
      </c>
    </row>
    <row r="261" spans="1:7" s="5" customFormat="1">
      <c r="A261" s="7">
        <v>43682</v>
      </c>
      <c r="B261" s="526">
        <v>18428</v>
      </c>
      <c r="C261" s="526" t="s">
        <v>27</v>
      </c>
      <c r="D261" t="s">
        <v>18</v>
      </c>
      <c r="E261" s="2"/>
      <c r="F261" s="11">
        <v>60</v>
      </c>
      <c r="G261" s="2">
        <f t="shared" si="3"/>
        <v>55.299999999999983</v>
      </c>
    </row>
    <row r="262" spans="1:7" s="5" customFormat="1">
      <c r="A262" s="7">
        <v>43682</v>
      </c>
      <c r="B262" s="526">
        <v>18428</v>
      </c>
      <c r="C262" s="526" t="s">
        <v>27</v>
      </c>
      <c r="D262" t="s">
        <v>40</v>
      </c>
      <c r="E262" s="2"/>
      <c r="F262" s="11">
        <v>5</v>
      </c>
      <c r="G262" s="2">
        <f t="shared" si="3"/>
        <v>50.299999999999983</v>
      </c>
    </row>
    <row r="263" spans="1:7" s="5" customFormat="1">
      <c r="A263" s="7">
        <v>43733</v>
      </c>
      <c r="B263" s="526">
        <v>18780</v>
      </c>
      <c r="C263" s="526" t="s">
        <v>27</v>
      </c>
      <c r="D263" t="s">
        <v>16</v>
      </c>
      <c r="E263" s="2"/>
      <c r="F263" s="11">
        <v>46.5</v>
      </c>
      <c r="G263" s="2">
        <f t="shared" si="3"/>
        <v>3.7999999999999829</v>
      </c>
    </row>
    <row r="264" spans="1:7" s="5" customFormat="1">
      <c r="A264" s="7">
        <v>43733</v>
      </c>
      <c r="B264" s="526">
        <v>18780</v>
      </c>
      <c r="C264" s="526" t="s">
        <v>27</v>
      </c>
      <c r="D264" t="s">
        <v>17</v>
      </c>
      <c r="E264" s="2"/>
      <c r="F264" s="11">
        <v>3.8</v>
      </c>
      <c r="G264" s="2">
        <f t="shared" si="3"/>
        <v>-1.6875389974302379E-14</v>
      </c>
    </row>
    <row r="265" spans="1:7" s="5" customFormat="1">
      <c r="A265" s="44">
        <v>43708</v>
      </c>
      <c r="B265" s="525" t="s">
        <v>14</v>
      </c>
      <c r="C265" s="525" t="s">
        <v>28</v>
      </c>
      <c r="D265" t="s">
        <v>16</v>
      </c>
      <c r="E265" s="2">
        <v>45.2</v>
      </c>
      <c r="F265" s="11"/>
      <c r="G265" s="2">
        <f t="shared" si="3"/>
        <v>45.199999999999989</v>
      </c>
    </row>
    <row r="266" spans="1:7" s="5" customFormat="1">
      <c r="A266" s="44"/>
      <c r="B266" s="525"/>
      <c r="C266" s="525"/>
      <c r="D266" t="s">
        <v>17</v>
      </c>
      <c r="E266" s="2">
        <v>3.7</v>
      </c>
      <c r="F266" s="11"/>
      <c r="G266" s="2">
        <f t="shared" si="3"/>
        <v>48.899999999999991</v>
      </c>
    </row>
    <row r="267" spans="1:7" s="5" customFormat="1">
      <c r="A267" s="7"/>
      <c r="B267" s="526"/>
      <c r="C267" s="526"/>
      <c r="D267" t="s">
        <v>18</v>
      </c>
      <c r="E267" s="2">
        <v>60</v>
      </c>
      <c r="F267" s="11"/>
      <c r="G267" s="2">
        <f t="shared" si="3"/>
        <v>108.89999999999999</v>
      </c>
    </row>
    <row r="268" spans="1:7" s="5" customFormat="1">
      <c r="A268" s="7"/>
      <c r="B268" s="526"/>
      <c r="C268" s="526"/>
      <c r="D268" t="s">
        <v>19</v>
      </c>
      <c r="E268" s="2">
        <v>5</v>
      </c>
      <c r="F268" s="11"/>
      <c r="G268" s="2">
        <f t="shared" si="3"/>
        <v>113.89999999999999</v>
      </c>
    </row>
    <row r="269" spans="1:7" s="5" customFormat="1">
      <c r="A269" s="7"/>
      <c r="B269" s="526"/>
      <c r="C269" s="526"/>
      <c r="D269" t="s">
        <v>35</v>
      </c>
      <c r="E269" s="2">
        <v>25</v>
      </c>
      <c r="F269" s="11"/>
      <c r="G269" s="2">
        <f t="shared" si="3"/>
        <v>138.89999999999998</v>
      </c>
    </row>
    <row r="270" spans="1:7" s="5" customFormat="1">
      <c r="A270" s="7">
        <v>43733</v>
      </c>
      <c r="B270" s="526">
        <v>18780</v>
      </c>
      <c r="C270" s="526" t="s">
        <v>28</v>
      </c>
      <c r="D270" t="s">
        <v>16</v>
      </c>
      <c r="E270" s="2"/>
      <c r="F270" s="11">
        <v>45.2</v>
      </c>
      <c r="G270" s="2">
        <f t="shared" ref="G270:G311" si="4">+G269+E270-F270</f>
        <v>93.699999999999974</v>
      </c>
    </row>
    <row r="271" spans="1:7" s="5" customFormat="1">
      <c r="A271" s="7">
        <v>43733</v>
      </c>
      <c r="B271" s="526">
        <v>18780</v>
      </c>
      <c r="C271" s="526" t="s">
        <v>28</v>
      </c>
      <c r="D271" t="s">
        <v>17</v>
      </c>
      <c r="E271" s="2"/>
      <c r="F271" s="11">
        <v>3.7</v>
      </c>
      <c r="G271" s="2">
        <f t="shared" si="4"/>
        <v>89.999999999999972</v>
      </c>
    </row>
    <row r="272" spans="1:7" s="5" customFormat="1">
      <c r="A272" s="7">
        <v>43766</v>
      </c>
      <c r="B272" s="526">
        <v>19045</v>
      </c>
      <c r="C272" s="526" t="s">
        <v>28</v>
      </c>
      <c r="D272" t="s">
        <v>18</v>
      </c>
      <c r="E272" s="2"/>
      <c r="F272" s="11">
        <v>60</v>
      </c>
      <c r="G272" s="2">
        <f t="shared" si="4"/>
        <v>29.999999999999972</v>
      </c>
    </row>
    <row r="273" spans="1:7" s="5" customFormat="1">
      <c r="A273" s="7">
        <v>43766</v>
      </c>
      <c r="B273" s="526">
        <v>19045</v>
      </c>
      <c r="C273" s="526" t="s">
        <v>28</v>
      </c>
      <c r="D273" t="s">
        <v>40</v>
      </c>
      <c r="E273" s="2"/>
      <c r="F273" s="11">
        <v>5</v>
      </c>
      <c r="G273" s="2">
        <f t="shared" si="4"/>
        <v>24.999999999999972</v>
      </c>
    </row>
    <row r="274" spans="1:7" s="5" customFormat="1">
      <c r="A274" s="7">
        <v>43766</v>
      </c>
      <c r="B274" s="526">
        <v>9562</v>
      </c>
      <c r="C274" s="526" t="s">
        <v>28</v>
      </c>
      <c r="D274" t="s">
        <v>35</v>
      </c>
      <c r="E274" s="2"/>
      <c r="F274" s="11">
        <v>25</v>
      </c>
      <c r="G274" s="2">
        <f t="shared" si="4"/>
        <v>-2.8421709430404007E-14</v>
      </c>
    </row>
    <row r="275" spans="1:7" s="5" customFormat="1">
      <c r="A275" s="44">
        <v>43738</v>
      </c>
      <c r="B275" s="525" t="s">
        <v>14</v>
      </c>
      <c r="C275" s="525" t="s">
        <v>29</v>
      </c>
      <c r="D275" t="s">
        <v>16</v>
      </c>
      <c r="E275" s="2">
        <v>45.4</v>
      </c>
      <c r="F275" s="11"/>
      <c r="G275" s="2">
        <f t="shared" si="4"/>
        <v>45.39999999999997</v>
      </c>
    </row>
    <row r="276" spans="1:7" s="5" customFormat="1">
      <c r="A276" s="44"/>
      <c r="B276" s="525"/>
      <c r="C276" s="525"/>
      <c r="D276" t="s">
        <v>17</v>
      </c>
      <c r="E276" s="2">
        <v>3.7</v>
      </c>
      <c r="F276" s="11"/>
      <c r="G276" s="2">
        <f t="shared" si="4"/>
        <v>49.099999999999973</v>
      </c>
    </row>
    <row r="277" spans="1:7" s="5" customFormat="1">
      <c r="A277" s="7"/>
      <c r="B277" s="526"/>
      <c r="C277" s="526"/>
      <c r="D277" t="s">
        <v>18</v>
      </c>
      <c r="E277" s="2">
        <v>60</v>
      </c>
      <c r="F277" s="11"/>
      <c r="G277" s="2">
        <f t="shared" si="4"/>
        <v>109.09999999999997</v>
      </c>
    </row>
    <row r="278" spans="1:7" s="5" customFormat="1">
      <c r="A278" s="7"/>
      <c r="B278" s="526"/>
      <c r="C278" s="526"/>
      <c r="D278" t="s">
        <v>19</v>
      </c>
      <c r="E278" s="2">
        <v>5</v>
      </c>
      <c r="F278" s="11"/>
      <c r="G278" s="2">
        <f t="shared" si="4"/>
        <v>114.09999999999997</v>
      </c>
    </row>
    <row r="279" spans="1:7" s="5" customFormat="1">
      <c r="A279" s="7">
        <v>43766</v>
      </c>
      <c r="B279" s="526">
        <v>19045</v>
      </c>
      <c r="C279" s="526" t="s">
        <v>29</v>
      </c>
      <c r="D279" t="s">
        <v>16</v>
      </c>
      <c r="E279" s="2"/>
      <c r="F279" s="11">
        <v>45.4</v>
      </c>
      <c r="G279" s="2">
        <f t="shared" si="4"/>
        <v>68.69999999999996</v>
      </c>
    </row>
    <row r="280" spans="1:7" s="5" customFormat="1">
      <c r="A280" s="7">
        <v>43766</v>
      </c>
      <c r="B280" s="526">
        <v>19045</v>
      </c>
      <c r="C280" s="526" t="s">
        <v>29</v>
      </c>
      <c r="D280" t="s">
        <v>17</v>
      </c>
      <c r="E280" s="2"/>
      <c r="F280" s="11">
        <v>3.7</v>
      </c>
      <c r="G280" s="2">
        <f t="shared" si="4"/>
        <v>64.999999999999957</v>
      </c>
    </row>
    <row r="281" spans="1:7" s="5" customFormat="1">
      <c r="A281" s="7">
        <v>43766</v>
      </c>
      <c r="B281" s="526">
        <v>19045</v>
      </c>
      <c r="C281" s="526" t="s">
        <v>29</v>
      </c>
      <c r="D281" t="s">
        <v>18</v>
      </c>
      <c r="E281" s="2"/>
      <c r="F281" s="11">
        <v>60</v>
      </c>
      <c r="G281" s="2">
        <f t="shared" si="4"/>
        <v>4.9999999999999574</v>
      </c>
    </row>
    <row r="282" spans="1:7" s="5" customFormat="1">
      <c r="A282" s="7">
        <v>43766</v>
      </c>
      <c r="B282" s="526">
        <v>19045</v>
      </c>
      <c r="C282" s="526" t="s">
        <v>29</v>
      </c>
      <c r="D282" t="s">
        <v>40</v>
      </c>
      <c r="E282" s="2"/>
      <c r="F282" s="11">
        <v>5</v>
      </c>
      <c r="G282" s="2">
        <f t="shared" si="4"/>
        <v>-4.2632564145606011E-14</v>
      </c>
    </row>
    <row r="283" spans="1:7" s="5" customFormat="1">
      <c r="A283" s="44">
        <v>43769</v>
      </c>
      <c r="B283" s="525" t="s">
        <v>14</v>
      </c>
      <c r="C283" s="525" t="s">
        <v>30</v>
      </c>
      <c r="D283" t="s">
        <v>16</v>
      </c>
      <c r="E283" s="2">
        <v>45.7</v>
      </c>
      <c r="F283" s="11"/>
      <c r="G283" s="2">
        <f t="shared" si="4"/>
        <v>45.69999999999996</v>
      </c>
    </row>
    <row r="284" spans="1:7" s="5" customFormat="1">
      <c r="A284" s="7"/>
      <c r="B284" s="526"/>
      <c r="C284" s="526"/>
      <c r="D284" t="s">
        <v>17</v>
      </c>
      <c r="E284" s="2">
        <v>3.6</v>
      </c>
      <c r="F284" s="11"/>
      <c r="G284" s="2">
        <f t="shared" si="4"/>
        <v>49.299999999999962</v>
      </c>
    </row>
    <row r="285" spans="1:7" s="5" customFormat="1">
      <c r="A285" s="7"/>
      <c r="B285" s="526"/>
      <c r="C285" s="526"/>
      <c r="D285" t="s">
        <v>18</v>
      </c>
      <c r="E285" s="2">
        <v>60</v>
      </c>
      <c r="F285" s="11"/>
      <c r="G285" s="2">
        <f t="shared" si="4"/>
        <v>109.29999999999995</v>
      </c>
    </row>
    <row r="286" spans="1:7" s="5" customFormat="1">
      <c r="A286" s="7"/>
      <c r="B286" s="526"/>
      <c r="C286" s="526"/>
      <c r="D286" t="s">
        <v>40</v>
      </c>
      <c r="E286" s="2">
        <v>5</v>
      </c>
      <c r="F286" s="11"/>
      <c r="G286" s="2">
        <f t="shared" si="4"/>
        <v>114.29999999999995</v>
      </c>
    </row>
    <row r="287" spans="1:7" s="5" customFormat="1">
      <c r="A287" s="7">
        <v>43837</v>
      </c>
      <c r="B287" s="526">
        <v>19495</v>
      </c>
      <c r="C287" s="526" t="s">
        <v>30</v>
      </c>
      <c r="D287" t="s">
        <v>16</v>
      </c>
      <c r="E287" s="2"/>
      <c r="F287" s="11">
        <v>45.7</v>
      </c>
      <c r="G287" s="2">
        <f t="shared" si="4"/>
        <v>68.599999999999952</v>
      </c>
    </row>
    <row r="288" spans="1:7" s="5" customFormat="1">
      <c r="A288" s="7">
        <v>43837</v>
      </c>
      <c r="B288" s="526">
        <v>19495</v>
      </c>
      <c r="C288" s="526" t="s">
        <v>30</v>
      </c>
      <c r="D288" t="s">
        <v>17</v>
      </c>
      <c r="E288" s="2"/>
      <c r="F288" s="11">
        <v>3.6</v>
      </c>
      <c r="G288" s="2">
        <f t="shared" si="4"/>
        <v>64.999999999999957</v>
      </c>
    </row>
    <row r="289" spans="1:7" s="5" customFormat="1">
      <c r="A289" s="7">
        <v>43857</v>
      </c>
      <c r="B289" s="526">
        <v>19712</v>
      </c>
      <c r="C289" s="526" t="s">
        <v>30</v>
      </c>
      <c r="D289" t="s">
        <v>18</v>
      </c>
      <c r="E289" s="2"/>
      <c r="F289" s="2">
        <v>60</v>
      </c>
      <c r="G289" s="2">
        <f t="shared" si="4"/>
        <v>4.9999999999999574</v>
      </c>
    </row>
    <row r="290" spans="1:7" s="5" customFormat="1">
      <c r="A290" s="7">
        <v>43857</v>
      </c>
      <c r="B290" s="526">
        <v>19712</v>
      </c>
      <c r="C290" s="526" t="s">
        <v>30</v>
      </c>
      <c r="D290" t="s">
        <v>40</v>
      </c>
      <c r="E290" s="2"/>
      <c r="F290" s="2">
        <v>5</v>
      </c>
      <c r="G290" s="2">
        <f t="shared" si="4"/>
        <v>-4.2632564145606011E-14</v>
      </c>
    </row>
    <row r="291" spans="1:7" s="5" customFormat="1">
      <c r="A291" s="44">
        <v>43799</v>
      </c>
      <c r="B291" s="525" t="s">
        <v>14</v>
      </c>
      <c r="C291" s="525" t="s">
        <v>33</v>
      </c>
      <c r="D291" t="s">
        <v>16</v>
      </c>
      <c r="E291" s="2">
        <v>51.2</v>
      </c>
      <c r="F291" s="11"/>
      <c r="G291" s="2">
        <f t="shared" si="4"/>
        <v>51.19999999999996</v>
      </c>
    </row>
    <row r="292" spans="1:7" s="5" customFormat="1">
      <c r="A292" s="7"/>
      <c r="B292" s="526"/>
      <c r="C292" s="526"/>
      <c r="D292" t="s">
        <v>17</v>
      </c>
      <c r="E292" s="2">
        <v>3.7</v>
      </c>
      <c r="F292" s="11"/>
      <c r="G292" s="2">
        <f t="shared" si="4"/>
        <v>54.899999999999963</v>
      </c>
    </row>
    <row r="293" spans="1:7" s="5" customFormat="1">
      <c r="A293" s="7"/>
      <c r="B293" s="526"/>
      <c r="C293" s="526"/>
      <c r="D293" t="s">
        <v>18</v>
      </c>
      <c r="E293" s="2">
        <v>60</v>
      </c>
      <c r="F293" s="11"/>
      <c r="G293" s="2">
        <f t="shared" si="4"/>
        <v>114.89999999999996</v>
      </c>
    </row>
    <row r="294" spans="1:7" s="5" customFormat="1">
      <c r="A294" s="7"/>
      <c r="B294" s="526"/>
      <c r="C294" s="526"/>
      <c r="D294" t="s">
        <v>40</v>
      </c>
      <c r="E294" s="2">
        <v>5</v>
      </c>
      <c r="F294" s="11"/>
      <c r="G294" s="2">
        <f t="shared" si="4"/>
        <v>119.89999999999996</v>
      </c>
    </row>
    <row r="295" spans="1:7" s="5" customFormat="1">
      <c r="A295" s="7">
        <v>43857</v>
      </c>
      <c r="B295" s="526">
        <v>19712</v>
      </c>
      <c r="C295" s="526" t="s">
        <v>33</v>
      </c>
      <c r="D295" t="s">
        <v>16</v>
      </c>
      <c r="E295" s="2"/>
      <c r="F295" s="2">
        <v>51.2</v>
      </c>
      <c r="G295" s="2">
        <f t="shared" si="4"/>
        <v>68.69999999999996</v>
      </c>
    </row>
    <row r="296" spans="1:7" s="5" customFormat="1">
      <c r="A296" s="7">
        <v>43857</v>
      </c>
      <c r="B296" s="526">
        <v>19712</v>
      </c>
      <c r="C296" s="526" t="s">
        <v>33</v>
      </c>
      <c r="D296" t="s">
        <v>17</v>
      </c>
      <c r="E296" s="2"/>
      <c r="F296" s="2">
        <v>3.7</v>
      </c>
      <c r="G296" s="2">
        <f t="shared" si="4"/>
        <v>64.999999999999957</v>
      </c>
    </row>
    <row r="297" spans="1:7" s="5" customFormat="1">
      <c r="A297" s="7">
        <v>43857</v>
      </c>
      <c r="B297" s="526">
        <v>19712</v>
      </c>
      <c r="C297" s="526" t="s">
        <v>33</v>
      </c>
      <c r="D297" t="s">
        <v>18</v>
      </c>
      <c r="E297" s="2"/>
      <c r="F297" s="2">
        <v>60</v>
      </c>
      <c r="G297" s="2">
        <f t="shared" si="4"/>
        <v>4.9999999999999574</v>
      </c>
    </row>
    <row r="298" spans="1:7" s="5" customFormat="1">
      <c r="A298" s="7">
        <v>43857</v>
      </c>
      <c r="B298" s="526">
        <v>19712</v>
      </c>
      <c r="C298" s="526" t="s">
        <v>33</v>
      </c>
      <c r="D298" t="s">
        <v>40</v>
      </c>
      <c r="E298" s="2"/>
      <c r="F298" s="2">
        <v>5</v>
      </c>
      <c r="G298" s="2">
        <f t="shared" si="4"/>
        <v>-4.2632564145606011E-14</v>
      </c>
    </row>
    <row r="299" spans="1:7" s="5" customFormat="1">
      <c r="A299" s="44">
        <v>43830</v>
      </c>
      <c r="B299" s="525" t="s">
        <v>14</v>
      </c>
      <c r="C299" s="525" t="s">
        <v>34</v>
      </c>
      <c r="D299" t="s">
        <v>16</v>
      </c>
      <c r="E299" s="2">
        <v>53.5</v>
      </c>
      <c r="F299" s="11"/>
      <c r="G299" s="2">
        <f t="shared" si="4"/>
        <v>53.499999999999957</v>
      </c>
    </row>
    <row r="300" spans="1:7" s="5" customFormat="1">
      <c r="A300" s="7"/>
      <c r="B300" s="526"/>
      <c r="C300" s="526"/>
      <c r="D300" t="s">
        <v>17</v>
      </c>
      <c r="E300" s="2">
        <v>3.8</v>
      </c>
      <c r="F300" s="11"/>
      <c r="G300" s="2">
        <f t="shared" si="4"/>
        <v>57.299999999999955</v>
      </c>
    </row>
    <row r="301" spans="1:7" s="5" customFormat="1">
      <c r="A301" s="7"/>
      <c r="B301" s="526"/>
      <c r="C301" s="526"/>
      <c r="D301" t="s">
        <v>18</v>
      </c>
      <c r="E301" s="2">
        <v>60</v>
      </c>
      <c r="F301" s="11"/>
      <c r="G301" s="2">
        <f t="shared" si="4"/>
        <v>117.29999999999995</v>
      </c>
    </row>
    <row r="302" spans="1:7" s="5" customFormat="1">
      <c r="A302" s="7"/>
      <c r="B302" s="526"/>
      <c r="C302" s="526"/>
      <c r="D302" t="s">
        <v>40</v>
      </c>
      <c r="E302" s="2">
        <v>5</v>
      </c>
      <c r="F302" s="11"/>
      <c r="G302" s="2">
        <f t="shared" si="4"/>
        <v>122.29999999999995</v>
      </c>
    </row>
    <row r="303" spans="1:7" s="5" customFormat="1">
      <c r="A303" s="7">
        <v>43857</v>
      </c>
      <c r="B303" s="526">
        <v>19712</v>
      </c>
      <c r="C303" s="526" t="s">
        <v>34</v>
      </c>
      <c r="D303" t="s">
        <v>16</v>
      </c>
      <c r="E303" s="2"/>
      <c r="F303" s="2">
        <v>53.5</v>
      </c>
      <c r="G303" s="2">
        <f t="shared" si="4"/>
        <v>68.799999999999955</v>
      </c>
    </row>
    <row r="304" spans="1:7" s="5" customFormat="1">
      <c r="A304" s="7">
        <v>43857</v>
      </c>
      <c r="B304" s="526">
        <v>19712</v>
      </c>
      <c r="C304" s="526" t="s">
        <v>34</v>
      </c>
      <c r="D304" t="s">
        <v>17</v>
      </c>
      <c r="E304" s="2"/>
      <c r="F304" s="2">
        <v>3.8</v>
      </c>
      <c r="G304" s="2">
        <f t="shared" si="4"/>
        <v>64.999999999999957</v>
      </c>
    </row>
    <row r="305" spans="1:12" s="5" customFormat="1">
      <c r="A305" s="7">
        <v>43857</v>
      </c>
      <c r="B305" s="526">
        <v>19712</v>
      </c>
      <c r="C305" s="526" t="s">
        <v>34</v>
      </c>
      <c r="D305" t="s">
        <v>18</v>
      </c>
      <c r="E305" s="2"/>
      <c r="F305" s="2">
        <v>60</v>
      </c>
      <c r="G305" s="2">
        <f t="shared" si="4"/>
        <v>4.9999999999999574</v>
      </c>
    </row>
    <row r="306" spans="1:12" s="5" customFormat="1">
      <c r="A306" s="7">
        <v>43857</v>
      </c>
      <c r="B306" s="526">
        <v>19712</v>
      </c>
      <c r="C306" s="526" t="s">
        <v>34</v>
      </c>
      <c r="D306" t="s">
        <v>40</v>
      </c>
      <c r="E306" s="2"/>
      <c r="F306" s="2">
        <v>5</v>
      </c>
      <c r="G306" s="2">
        <f t="shared" si="4"/>
        <v>-4.2632564145606011E-14</v>
      </c>
    </row>
    <row r="307" spans="1:12" s="5" customFormat="1">
      <c r="A307" s="44">
        <v>43861</v>
      </c>
      <c r="B307" s="525" t="s">
        <v>14</v>
      </c>
      <c r="C307" s="525" t="s">
        <v>15</v>
      </c>
      <c r="D307" t="s">
        <v>16</v>
      </c>
      <c r="E307" s="2">
        <v>56.9</v>
      </c>
      <c r="F307" s="2"/>
      <c r="G307" s="2">
        <f t="shared" si="4"/>
        <v>56.899999999999956</v>
      </c>
    </row>
    <row r="308" spans="1:12" s="5" customFormat="1">
      <c r="A308" s="7"/>
      <c r="B308" s="526"/>
      <c r="C308" s="526"/>
      <c r="D308" t="s">
        <v>17</v>
      </c>
      <c r="E308" s="2">
        <v>3.6</v>
      </c>
      <c r="F308" s="2"/>
      <c r="G308" s="2">
        <f t="shared" si="4"/>
        <v>60.499999999999957</v>
      </c>
    </row>
    <row r="309" spans="1:12" s="5" customFormat="1">
      <c r="A309" s="7"/>
      <c r="B309" s="526"/>
      <c r="C309" s="526"/>
      <c r="D309" t="s">
        <v>18</v>
      </c>
      <c r="E309" s="2">
        <v>60</v>
      </c>
      <c r="F309" s="2"/>
      <c r="G309" s="2">
        <f t="shared" si="4"/>
        <v>120.49999999999996</v>
      </c>
    </row>
    <row r="310" spans="1:12" s="5" customFormat="1">
      <c r="A310" s="7"/>
      <c r="B310" s="526"/>
      <c r="C310" s="526"/>
      <c r="D310" t="s">
        <v>40</v>
      </c>
      <c r="E310" s="2">
        <v>5</v>
      </c>
      <c r="F310" s="2"/>
      <c r="G310" s="2">
        <f t="shared" si="4"/>
        <v>125.49999999999996</v>
      </c>
    </row>
    <row r="311" spans="1:12" s="5" customFormat="1">
      <c r="A311" s="7">
        <v>44151</v>
      </c>
      <c r="B311" s="526">
        <v>20667</v>
      </c>
      <c r="C311" s="526" t="s">
        <v>15</v>
      </c>
      <c r="D311" t="s">
        <v>16</v>
      </c>
      <c r="E311" s="2"/>
      <c r="F311" s="2">
        <v>56.9</v>
      </c>
      <c r="G311" s="2">
        <f t="shared" si="4"/>
        <v>68.599999999999966</v>
      </c>
    </row>
    <row r="312" spans="1:12" s="5" customFormat="1">
      <c r="A312" s="7">
        <v>44151</v>
      </c>
      <c r="B312" s="526">
        <v>20667</v>
      </c>
      <c r="C312" s="526" t="s">
        <v>15</v>
      </c>
      <c r="D312" t="s">
        <v>17</v>
      </c>
      <c r="E312" s="2"/>
      <c r="F312" s="2">
        <v>3.6</v>
      </c>
      <c r="G312" s="2">
        <f>+G311+E312-F312</f>
        <v>64.999999999999972</v>
      </c>
    </row>
    <row r="313" spans="1:12" s="5" customFormat="1">
      <c r="A313" s="7">
        <v>44510</v>
      </c>
      <c r="B313" s="526">
        <v>23732</v>
      </c>
      <c r="C313" s="526" t="s">
        <v>15</v>
      </c>
      <c r="D313" t="s">
        <v>18</v>
      </c>
      <c r="E313" s="79"/>
      <c r="F313" s="79">
        <v>60</v>
      </c>
      <c r="G313" s="2">
        <f t="shared" ref="G313:G323" si="5">+G312+E313-F313</f>
        <v>4.9999999999999716</v>
      </c>
    </row>
    <row r="314" spans="1:12" s="5" customFormat="1">
      <c r="A314" s="7">
        <v>44510</v>
      </c>
      <c r="B314" s="526">
        <v>23732</v>
      </c>
      <c r="C314" s="526" t="s">
        <v>15</v>
      </c>
      <c r="D314" t="s">
        <v>40</v>
      </c>
      <c r="E314" s="79"/>
      <c r="F314" s="79">
        <v>5</v>
      </c>
      <c r="G314" s="2">
        <f t="shared" si="5"/>
        <v>-2.8421709430404007E-14</v>
      </c>
    </row>
    <row r="315" spans="1:12" s="5" customFormat="1">
      <c r="A315" s="44">
        <v>43890</v>
      </c>
      <c r="B315" s="525" t="s">
        <v>14</v>
      </c>
      <c r="C315" s="525" t="s">
        <v>20</v>
      </c>
      <c r="D315" t="s">
        <v>16</v>
      </c>
      <c r="E315" s="79">
        <v>59</v>
      </c>
      <c r="F315" s="79"/>
      <c r="G315" s="2">
        <f t="shared" si="5"/>
        <v>58.999999999999972</v>
      </c>
    </row>
    <row r="316" spans="1:12" s="5" customFormat="1">
      <c r="A316" s="7"/>
      <c r="B316" s="526"/>
      <c r="C316" s="526"/>
      <c r="D316" t="s">
        <v>17</v>
      </c>
      <c r="E316" s="79">
        <v>3.8</v>
      </c>
      <c r="F316" s="79"/>
      <c r="G316" s="2">
        <f t="shared" si="5"/>
        <v>62.799999999999969</v>
      </c>
    </row>
    <row r="317" spans="1:12" s="5" customFormat="1">
      <c r="A317" s="7"/>
      <c r="B317" s="526"/>
      <c r="C317" s="526"/>
      <c r="D317" t="s">
        <v>18</v>
      </c>
      <c r="E317" s="79">
        <v>58</v>
      </c>
      <c r="F317" s="79"/>
      <c r="G317" s="2">
        <f t="shared" si="5"/>
        <v>120.79999999999997</v>
      </c>
    </row>
    <row r="318" spans="1:12" s="5" customFormat="1">
      <c r="A318" s="7"/>
      <c r="B318" s="526"/>
      <c r="C318" s="526"/>
      <c r="D318" t="s">
        <v>40</v>
      </c>
      <c r="E318" s="79">
        <v>5</v>
      </c>
      <c r="F318" s="79"/>
      <c r="G318" s="2">
        <f t="shared" si="5"/>
        <v>125.79999999999997</v>
      </c>
    </row>
    <row r="319" spans="1:12" s="5" customFormat="1">
      <c r="A319" s="7">
        <v>44151</v>
      </c>
      <c r="B319" s="526">
        <v>20667</v>
      </c>
      <c r="C319" s="526" t="s">
        <v>20</v>
      </c>
      <c r="D319" t="s">
        <v>16</v>
      </c>
      <c r="E319" s="79"/>
      <c r="F319" s="79">
        <v>59</v>
      </c>
      <c r="G319" s="2">
        <f t="shared" si="5"/>
        <v>66.799999999999969</v>
      </c>
    </row>
    <row r="320" spans="1:12" s="5" customFormat="1">
      <c r="A320" s="7">
        <v>44151</v>
      </c>
      <c r="B320" s="526">
        <v>20667</v>
      </c>
      <c r="C320" s="526" t="s">
        <v>20</v>
      </c>
      <c r="D320" t="s">
        <v>17</v>
      </c>
      <c r="E320" s="79"/>
      <c r="F320" s="79">
        <v>3.8</v>
      </c>
      <c r="G320" s="2">
        <f t="shared" si="5"/>
        <v>62.999999999999972</v>
      </c>
      <c r="L320" s="70">
        <f>SUM(E317+E325+E333+E341+E349+E357+E367+E377+E387+E399+E407)</f>
        <v>658</v>
      </c>
    </row>
    <row r="321" spans="1:7" s="5" customFormat="1">
      <c r="A321" s="7">
        <v>44510</v>
      </c>
      <c r="B321" s="526">
        <v>23732</v>
      </c>
      <c r="C321" s="526" t="s">
        <v>20</v>
      </c>
      <c r="D321" t="s">
        <v>18</v>
      </c>
      <c r="E321" s="79"/>
      <c r="F321" s="79">
        <v>58</v>
      </c>
      <c r="G321" s="2">
        <f t="shared" si="5"/>
        <v>4.9999999999999716</v>
      </c>
    </row>
    <row r="322" spans="1:7" s="5" customFormat="1">
      <c r="A322" s="7">
        <v>44510</v>
      </c>
      <c r="B322" s="526">
        <v>23732</v>
      </c>
      <c r="C322" s="526" t="s">
        <v>20</v>
      </c>
      <c r="D322" t="s">
        <v>40</v>
      </c>
      <c r="E322" s="79"/>
      <c r="F322" s="79">
        <v>5</v>
      </c>
      <c r="G322" s="2">
        <f t="shared" si="5"/>
        <v>-2.8421709430404007E-14</v>
      </c>
    </row>
    <row r="323" spans="1:7" s="5" customFormat="1">
      <c r="A323" s="44">
        <v>43921</v>
      </c>
      <c r="B323" s="525" t="s">
        <v>14</v>
      </c>
      <c r="C323" s="525" t="s">
        <v>23</v>
      </c>
      <c r="D323" t="s">
        <v>16</v>
      </c>
      <c r="E323" s="79">
        <v>47</v>
      </c>
      <c r="F323" s="79"/>
      <c r="G323" s="2">
        <f t="shared" si="5"/>
        <v>46.999999999999972</v>
      </c>
    </row>
    <row r="324" spans="1:7" s="5" customFormat="1">
      <c r="A324" s="7"/>
      <c r="B324" s="526"/>
      <c r="C324" s="526"/>
      <c r="D324" t="s">
        <v>17</v>
      </c>
      <c r="E324" s="79">
        <v>3.9</v>
      </c>
      <c r="F324" s="79"/>
      <c r="G324" s="79">
        <f>+G323+E324-F324</f>
        <v>50.89999999999997</v>
      </c>
    </row>
    <row r="325" spans="1:7" s="5" customFormat="1">
      <c r="A325" s="7"/>
      <c r="B325" s="526"/>
      <c r="C325" s="526"/>
      <c r="D325" t="s">
        <v>18</v>
      </c>
      <c r="E325" s="79">
        <v>60</v>
      </c>
      <c r="F325" s="79"/>
      <c r="G325" s="79">
        <f t="shared" ref="G325:G411" si="6">+G324+E325-F325</f>
        <v>110.89999999999998</v>
      </c>
    </row>
    <row r="326" spans="1:7" s="5" customFormat="1">
      <c r="A326" s="7"/>
      <c r="B326" s="526"/>
      <c r="C326" s="526"/>
      <c r="D326" t="s">
        <v>40</v>
      </c>
      <c r="E326" s="79">
        <v>5</v>
      </c>
      <c r="F326" s="79"/>
      <c r="G326" s="79">
        <f t="shared" si="6"/>
        <v>115.89999999999998</v>
      </c>
    </row>
    <row r="327" spans="1:7" s="5" customFormat="1">
      <c r="A327" s="7">
        <v>44158</v>
      </c>
      <c r="B327" s="526">
        <v>20850</v>
      </c>
      <c r="C327" s="526" t="s">
        <v>23</v>
      </c>
      <c r="D327" t="s">
        <v>16</v>
      </c>
      <c r="E327" s="2"/>
      <c r="F327" s="2">
        <v>47</v>
      </c>
      <c r="G327" s="2">
        <f t="shared" si="6"/>
        <v>68.899999999999977</v>
      </c>
    </row>
    <row r="328" spans="1:7" s="5" customFormat="1">
      <c r="A328" s="7">
        <v>44158</v>
      </c>
      <c r="B328" s="526">
        <v>20850</v>
      </c>
      <c r="C328" s="526" t="s">
        <v>23</v>
      </c>
      <c r="D328" t="s">
        <v>17</v>
      </c>
      <c r="E328" s="2"/>
      <c r="F328" s="2">
        <v>3.9</v>
      </c>
      <c r="G328" s="2">
        <f t="shared" si="6"/>
        <v>64.999999999999972</v>
      </c>
    </row>
    <row r="329" spans="1:7" s="5" customFormat="1">
      <c r="A329" s="7">
        <v>44510</v>
      </c>
      <c r="B329" s="526">
        <v>23732</v>
      </c>
      <c r="C329" s="526" t="s">
        <v>23</v>
      </c>
      <c r="D329" t="s">
        <v>18</v>
      </c>
      <c r="E329" s="2"/>
      <c r="F329" s="79">
        <v>60</v>
      </c>
      <c r="G329" s="2">
        <f t="shared" si="6"/>
        <v>4.9999999999999716</v>
      </c>
    </row>
    <row r="330" spans="1:7" s="5" customFormat="1">
      <c r="A330" s="7">
        <v>44510</v>
      </c>
      <c r="B330" s="526">
        <v>23732</v>
      </c>
      <c r="C330" s="526" t="s">
        <v>23</v>
      </c>
      <c r="D330" t="s">
        <v>40</v>
      </c>
      <c r="E330" s="2"/>
      <c r="F330" s="79">
        <v>5</v>
      </c>
      <c r="G330" s="2">
        <f t="shared" si="6"/>
        <v>-2.8421709430404007E-14</v>
      </c>
    </row>
    <row r="331" spans="1:7" s="5" customFormat="1">
      <c r="A331" s="44">
        <v>43951</v>
      </c>
      <c r="B331" s="525" t="s">
        <v>14</v>
      </c>
      <c r="C331" s="525" t="s">
        <v>24</v>
      </c>
      <c r="D331" t="s">
        <v>16</v>
      </c>
      <c r="E331" s="2">
        <v>13.1</v>
      </c>
      <c r="F331" s="2"/>
      <c r="G331" s="2">
        <f t="shared" si="6"/>
        <v>13.099999999999971</v>
      </c>
    </row>
    <row r="332" spans="1:7" s="5" customFormat="1">
      <c r="A332" s="7"/>
      <c r="B332" s="526"/>
      <c r="C332" s="526"/>
      <c r="D332" t="s">
        <v>17</v>
      </c>
      <c r="E332" s="2">
        <v>4.5999999999999996</v>
      </c>
      <c r="F332" s="2"/>
      <c r="G332" s="2">
        <f t="shared" si="6"/>
        <v>17.699999999999971</v>
      </c>
    </row>
    <row r="333" spans="1:7" s="5" customFormat="1">
      <c r="A333" s="7"/>
      <c r="B333" s="526"/>
      <c r="C333" s="526"/>
      <c r="D333" t="s">
        <v>18</v>
      </c>
      <c r="E333" s="2">
        <v>60</v>
      </c>
      <c r="F333" s="2"/>
      <c r="G333" s="2">
        <f t="shared" si="6"/>
        <v>77.699999999999974</v>
      </c>
    </row>
    <row r="334" spans="1:7" s="5" customFormat="1">
      <c r="A334" s="7"/>
      <c r="B334" s="526"/>
      <c r="C334" s="526"/>
      <c r="D334" t="s">
        <v>40</v>
      </c>
      <c r="E334" s="2">
        <v>5</v>
      </c>
      <c r="F334" s="2"/>
      <c r="G334" s="2">
        <f t="shared" si="6"/>
        <v>82.699999999999974</v>
      </c>
    </row>
    <row r="335" spans="1:7" s="5" customFormat="1">
      <c r="A335" s="7">
        <v>44158</v>
      </c>
      <c r="B335" s="526">
        <v>20850</v>
      </c>
      <c r="C335" s="526" t="s">
        <v>24</v>
      </c>
      <c r="D335" t="s">
        <v>16</v>
      </c>
      <c r="E335" s="2"/>
      <c r="F335" s="2">
        <v>13.1</v>
      </c>
      <c r="G335" s="2">
        <f t="shared" si="6"/>
        <v>69.59999999999998</v>
      </c>
    </row>
    <row r="336" spans="1:7" s="5" customFormat="1">
      <c r="A336" s="7">
        <v>44158</v>
      </c>
      <c r="B336" s="526">
        <v>20850</v>
      </c>
      <c r="C336" s="526" t="s">
        <v>24</v>
      </c>
      <c r="D336" t="s">
        <v>17</v>
      </c>
      <c r="E336" s="2"/>
      <c r="F336" s="2">
        <v>4.5999999999999996</v>
      </c>
      <c r="G336" s="2">
        <f t="shared" si="6"/>
        <v>64.999999999999986</v>
      </c>
    </row>
    <row r="337" spans="1:7" s="5" customFormat="1">
      <c r="A337" s="7">
        <v>44510</v>
      </c>
      <c r="B337" s="526">
        <v>23732</v>
      </c>
      <c r="C337" s="526" t="s">
        <v>24</v>
      </c>
      <c r="D337" t="s">
        <v>18</v>
      </c>
      <c r="E337" s="2"/>
      <c r="F337" s="79">
        <v>60</v>
      </c>
      <c r="G337" s="2">
        <f t="shared" si="6"/>
        <v>4.9999999999999858</v>
      </c>
    </row>
    <row r="338" spans="1:7" s="5" customFormat="1">
      <c r="A338" s="7">
        <v>44510</v>
      </c>
      <c r="B338" s="526">
        <v>23732</v>
      </c>
      <c r="C338" s="526" t="s">
        <v>24</v>
      </c>
      <c r="D338" t="s">
        <v>40</v>
      </c>
      <c r="E338" s="2"/>
      <c r="F338" s="79">
        <v>5</v>
      </c>
      <c r="G338" s="2">
        <f t="shared" si="6"/>
        <v>-1.4210854715202004E-14</v>
      </c>
    </row>
    <row r="339" spans="1:7" s="5" customFormat="1">
      <c r="A339" s="44">
        <v>43982</v>
      </c>
      <c r="B339" s="525" t="s">
        <v>14</v>
      </c>
      <c r="C339" s="525" t="s">
        <v>25</v>
      </c>
      <c r="D339" t="s">
        <v>16</v>
      </c>
      <c r="E339" s="2">
        <v>12.1</v>
      </c>
      <c r="F339" s="2"/>
      <c r="G339" s="2">
        <f t="shared" si="6"/>
        <v>12.099999999999985</v>
      </c>
    </row>
    <row r="340" spans="1:7" s="5" customFormat="1">
      <c r="A340" s="7"/>
      <c r="B340" s="526"/>
      <c r="C340" s="526"/>
      <c r="D340" t="s">
        <v>17</v>
      </c>
      <c r="E340" s="2">
        <v>2.5</v>
      </c>
      <c r="F340" s="2"/>
      <c r="G340" s="2">
        <f t="shared" si="6"/>
        <v>14.599999999999985</v>
      </c>
    </row>
    <row r="341" spans="1:7" s="5" customFormat="1">
      <c r="A341" s="7"/>
      <c r="B341" s="526"/>
      <c r="C341" s="526"/>
      <c r="D341" t="s">
        <v>18</v>
      </c>
      <c r="E341" s="2">
        <v>60</v>
      </c>
      <c r="F341" s="2"/>
      <c r="G341" s="2">
        <f t="shared" si="6"/>
        <v>74.59999999999998</v>
      </c>
    </row>
    <row r="342" spans="1:7" s="5" customFormat="1">
      <c r="A342" s="7"/>
      <c r="B342" s="526"/>
      <c r="C342" s="526"/>
      <c r="D342" t="s">
        <v>40</v>
      </c>
      <c r="E342" s="2">
        <v>5</v>
      </c>
      <c r="F342" s="2"/>
      <c r="G342" s="2">
        <f t="shared" si="6"/>
        <v>79.59999999999998</v>
      </c>
    </row>
    <row r="343" spans="1:7" s="5" customFormat="1">
      <c r="A343" s="7">
        <v>44151</v>
      </c>
      <c r="B343" s="526">
        <v>20667</v>
      </c>
      <c r="C343" s="526" t="s">
        <v>25</v>
      </c>
      <c r="D343" t="s">
        <v>16</v>
      </c>
      <c r="E343" s="2"/>
      <c r="F343" s="2">
        <v>12.1</v>
      </c>
      <c r="G343" s="2">
        <f t="shared" si="6"/>
        <v>67.499999999999986</v>
      </c>
    </row>
    <row r="344" spans="1:7" s="5" customFormat="1">
      <c r="A344" s="7">
        <v>44151</v>
      </c>
      <c r="B344" s="526">
        <v>20667</v>
      </c>
      <c r="C344" s="526" t="s">
        <v>25</v>
      </c>
      <c r="D344" t="s">
        <v>17</v>
      </c>
      <c r="E344" s="2"/>
      <c r="F344" s="2">
        <v>2.5</v>
      </c>
      <c r="G344" s="2">
        <f t="shared" si="6"/>
        <v>64.999999999999986</v>
      </c>
    </row>
    <row r="345" spans="1:7" s="5" customFormat="1">
      <c r="A345" s="7">
        <v>44510</v>
      </c>
      <c r="B345" s="526">
        <v>23732</v>
      </c>
      <c r="C345" s="526" t="s">
        <v>25</v>
      </c>
      <c r="D345" t="s">
        <v>18</v>
      </c>
      <c r="E345" s="2"/>
      <c r="F345" s="79">
        <v>60</v>
      </c>
      <c r="G345" s="2">
        <f t="shared" si="6"/>
        <v>4.9999999999999858</v>
      </c>
    </row>
    <row r="346" spans="1:7" s="5" customFormat="1">
      <c r="A346" s="7">
        <v>44510</v>
      </c>
      <c r="B346" s="526">
        <v>23732</v>
      </c>
      <c r="C346" s="526" t="s">
        <v>25</v>
      </c>
      <c r="D346" t="s">
        <v>40</v>
      </c>
      <c r="E346" s="2"/>
      <c r="F346" s="79">
        <v>5</v>
      </c>
      <c r="G346" s="2">
        <f t="shared" si="6"/>
        <v>-1.4210854715202004E-14</v>
      </c>
    </row>
    <row r="347" spans="1:7" s="5" customFormat="1">
      <c r="A347" s="44">
        <v>44012</v>
      </c>
      <c r="B347" s="525" t="s">
        <v>14</v>
      </c>
      <c r="C347" s="525" t="s">
        <v>26</v>
      </c>
      <c r="D347" t="s">
        <v>16</v>
      </c>
      <c r="E347" s="2">
        <v>10.7</v>
      </c>
      <c r="F347" s="2"/>
      <c r="G347" s="2">
        <f t="shared" si="6"/>
        <v>10.699999999999985</v>
      </c>
    </row>
    <row r="348" spans="1:7" s="5" customFormat="1">
      <c r="A348" s="7"/>
      <c r="B348" s="526"/>
      <c r="C348" s="526"/>
      <c r="D348" t="s">
        <v>17</v>
      </c>
      <c r="E348" s="2">
        <v>1.2</v>
      </c>
      <c r="F348" s="2"/>
      <c r="G348" s="2">
        <f t="shared" si="6"/>
        <v>11.899999999999984</v>
      </c>
    </row>
    <row r="349" spans="1:7" s="5" customFormat="1">
      <c r="A349" s="7"/>
      <c r="B349" s="526"/>
      <c r="C349" s="526"/>
      <c r="D349" t="s">
        <v>18</v>
      </c>
      <c r="E349" s="2">
        <v>60</v>
      </c>
      <c r="F349" s="2"/>
      <c r="G349" s="2">
        <f t="shared" si="6"/>
        <v>71.899999999999977</v>
      </c>
    </row>
    <row r="350" spans="1:7" s="5" customFormat="1">
      <c r="A350" s="7"/>
      <c r="B350" s="526"/>
      <c r="C350" s="526"/>
      <c r="D350" t="s">
        <v>40</v>
      </c>
      <c r="E350" s="2">
        <v>5</v>
      </c>
      <c r="F350" s="2"/>
      <c r="G350" s="2">
        <f t="shared" si="6"/>
        <v>76.899999999999977</v>
      </c>
    </row>
    <row r="351" spans="1:7" s="5" customFormat="1">
      <c r="A351" s="7">
        <v>44151</v>
      </c>
      <c r="B351" s="526">
        <v>20667</v>
      </c>
      <c r="C351" s="526" t="s">
        <v>26</v>
      </c>
      <c r="D351" t="s">
        <v>16</v>
      </c>
      <c r="E351" s="2"/>
      <c r="F351" s="2">
        <v>10.7</v>
      </c>
      <c r="G351" s="2">
        <f t="shared" si="6"/>
        <v>66.199999999999974</v>
      </c>
    </row>
    <row r="352" spans="1:7" s="5" customFormat="1">
      <c r="A352" s="7">
        <v>44151</v>
      </c>
      <c r="B352" s="526">
        <v>20667</v>
      </c>
      <c r="C352" s="526" t="s">
        <v>26</v>
      </c>
      <c r="D352" t="s">
        <v>17</v>
      </c>
      <c r="E352" s="2"/>
      <c r="F352" s="2">
        <v>1.2</v>
      </c>
      <c r="G352" s="2">
        <f t="shared" si="6"/>
        <v>64.999999999999972</v>
      </c>
    </row>
    <row r="353" spans="1:7" s="5" customFormat="1">
      <c r="A353" s="7">
        <v>44510</v>
      </c>
      <c r="B353" s="526">
        <v>23732</v>
      </c>
      <c r="C353" s="526" t="s">
        <v>26</v>
      </c>
      <c r="D353" t="s">
        <v>18</v>
      </c>
      <c r="E353" s="2"/>
      <c r="F353" s="79">
        <v>60</v>
      </c>
      <c r="G353" s="2">
        <f t="shared" si="6"/>
        <v>4.9999999999999716</v>
      </c>
    </row>
    <row r="354" spans="1:7" s="5" customFormat="1">
      <c r="A354" s="7">
        <v>44510</v>
      </c>
      <c r="B354" s="526">
        <v>23732</v>
      </c>
      <c r="C354" s="526" t="s">
        <v>26</v>
      </c>
      <c r="D354" t="s">
        <v>40</v>
      </c>
      <c r="E354" s="2"/>
      <c r="F354" s="79">
        <v>5</v>
      </c>
      <c r="G354" s="2">
        <f t="shared" si="6"/>
        <v>-2.8421709430404007E-14</v>
      </c>
    </row>
    <row r="355" spans="1:7" s="5" customFormat="1">
      <c r="A355" s="44">
        <v>44043</v>
      </c>
      <c r="B355" s="525" t="s">
        <v>14</v>
      </c>
      <c r="C355" s="525" t="s">
        <v>27</v>
      </c>
      <c r="D355" t="s">
        <v>16</v>
      </c>
      <c r="E355" s="2">
        <v>44</v>
      </c>
      <c r="F355" s="2"/>
      <c r="G355" s="2">
        <f t="shared" si="6"/>
        <v>43.999999999999972</v>
      </c>
    </row>
    <row r="356" spans="1:7" s="5" customFormat="1">
      <c r="A356" s="7"/>
      <c r="B356" s="526"/>
      <c r="C356" s="526"/>
      <c r="D356" t="s">
        <v>17</v>
      </c>
      <c r="E356" s="2">
        <v>5</v>
      </c>
      <c r="F356" s="2"/>
      <c r="G356" s="2">
        <f t="shared" si="6"/>
        <v>48.999999999999972</v>
      </c>
    </row>
    <row r="357" spans="1:7" s="5" customFormat="1">
      <c r="A357" s="7"/>
      <c r="B357" s="526"/>
      <c r="C357" s="526"/>
      <c r="D357" t="s">
        <v>18</v>
      </c>
      <c r="E357" s="2">
        <v>60</v>
      </c>
      <c r="F357" s="2"/>
      <c r="G357" s="2">
        <f t="shared" si="6"/>
        <v>108.99999999999997</v>
      </c>
    </row>
    <row r="358" spans="1:7" s="5" customFormat="1">
      <c r="A358" s="7"/>
      <c r="B358" s="526"/>
      <c r="C358" s="526"/>
      <c r="D358" t="s">
        <v>40</v>
      </c>
      <c r="E358" s="2">
        <v>5</v>
      </c>
      <c r="F358" s="2"/>
      <c r="G358" s="2">
        <f t="shared" si="6"/>
        <v>113.99999999999997</v>
      </c>
    </row>
    <row r="359" spans="1:7" s="5" customFormat="1">
      <c r="A359" s="7"/>
      <c r="B359" s="526"/>
      <c r="C359" s="526"/>
      <c r="D359" s="67" t="s">
        <v>43</v>
      </c>
      <c r="E359" s="2">
        <v>10</v>
      </c>
      <c r="F359" s="2"/>
      <c r="G359" s="2">
        <f t="shared" si="6"/>
        <v>123.99999999999997</v>
      </c>
    </row>
    <row r="360" spans="1:7" s="5" customFormat="1">
      <c r="A360" s="7">
        <v>44106</v>
      </c>
      <c r="B360" s="526">
        <v>20348</v>
      </c>
      <c r="C360" s="526" t="s">
        <v>27</v>
      </c>
      <c r="D360" t="s">
        <v>16</v>
      </c>
      <c r="E360" s="2"/>
      <c r="F360" s="2">
        <v>44</v>
      </c>
      <c r="G360" s="2">
        <f t="shared" si="6"/>
        <v>79.999999999999972</v>
      </c>
    </row>
    <row r="361" spans="1:7" s="5" customFormat="1">
      <c r="A361" s="7">
        <v>44106</v>
      </c>
      <c r="B361" s="526">
        <v>20348</v>
      </c>
      <c r="C361" s="526" t="s">
        <v>27</v>
      </c>
      <c r="D361" t="s">
        <v>17</v>
      </c>
      <c r="E361" s="2"/>
      <c r="F361" s="2">
        <v>5</v>
      </c>
      <c r="G361" s="2">
        <f t="shared" si="6"/>
        <v>74.999999999999972</v>
      </c>
    </row>
    <row r="362" spans="1:7" s="5" customFormat="1">
      <c r="A362" s="7">
        <v>44509</v>
      </c>
      <c r="B362" s="526">
        <v>9849</v>
      </c>
      <c r="C362" s="526" t="s">
        <v>27</v>
      </c>
      <c r="D362" t="s">
        <v>94</v>
      </c>
      <c r="E362" s="2"/>
      <c r="F362" s="2">
        <v>10</v>
      </c>
      <c r="G362" s="2">
        <f t="shared" si="6"/>
        <v>64.999999999999972</v>
      </c>
    </row>
    <row r="363" spans="1:7" s="5" customFormat="1">
      <c r="A363" s="7">
        <v>44510</v>
      </c>
      <c r="B363" s="526">
        <v>23732</v>
      </c>
      <c r="C363" s="526" t="s">
        <v>27</v>
      </c>
      <c r="D363" t="s">
        <v>18</v>
      </c>
      <c r="E363" s="2"/>
      <c r="F363" s="79">
        <v>60</v>
      </c>
      <c r="G363" s="2">
        <f t="shared" si="6"/>
        <v>4.9999999999999716</v>
      </c>
    </row>
    <row r="364" spans="1:7" s="5" customFormat="1">
      <c r="A364" s="7">
        <v>44510</v>
      </c>
      <c r="B364" s="526">
        <v>23732</v>
      </c>
      <c r="C364" s="526" t="s">
        <v>27</v>
      </c>
      <c r="D364" t="s">
        <v>40</v>
      </c>
      <c r="E364" s="2"/>
      <c r="F364" s="79">
        <v>5</v>
      </c>
      <c r="G364" s="2">
        <f t="shared" si="6"/>
        <v>-2.8421709430404007E-14</v>
      </c>
    </row>
    <row r="365" spans="1:7" s="5" customFormat="1">
      <c r="A365" s="44">
        <v>44074</v>
      </c>
      <c r="B365" s="525" t="s">
        <v>14</v>
      </c>
      <c r="C365" s="525" t="s">
        <v>28</v>
      </c>
      <c r="D365" t="s">
        <v>16</v>
      </c>
      <c r="E365" s="2">
        <v>42.3</v>
      </c>
      <c r="F365" s="2"/>
      <c r="G365" s="2">
        <f>+G364+E365-F365</f>
        <v>42.299999999999969</v>
      </c>
    </row>
    <row r="366" spans="1:7" s="5" customFormat="1">
      <c r="A366" s="7"/>
      <c r="B366" s="526"/>
      <c r="C366" s="526"/>
      <c r="D366" t="s">
        <v>17</v>
      </c>
      <c r="E366" s="2">
        <v>3.5</v>
      </c>
      <c r="F366" s="2"/>
      <c r="G366" s="2">
        <f t="shared" si="6"/>
        <v>45.799999999999969</v>
      </c>
    </row>
    <row r="367" spans="1:7" s="5" customFormat="1">
      <c r="A367" s="7"/>
      <c r="B367" s="526"/>
      <c r="C367" s="526"/>
      <c r="D367" t="s">
        <v>18</v>
      </c>
      <c r="E367" s="2">
        <v>60</v>
      </c>
      <c r="F367" s="2"/>
      <c r="G367" s="2">
        <f t="shared" si="6"/>
        <v>105.79999999999997</v>
      </c>
    </row>
    <row r="368" spans="1:7" s="5" customFormat="1">
      <c r="A368" s="7"/>
      <c r="B368" s="526"/>
      <c r="C368" s="526"/>
      <c r="D368" t="s">
        <v>40</v>
      </c>
      <c r="E368" s="2">
        <v>5</v>
      </c>
      <c r="F368" s="2"/>
      <c r="G368" s="2">
        <f t="shared" si="6"/>
        <v>110.79999999999997</v>
      </c>
    </row>
    <row r="369" spans="1:7" s="5" customFormat="1">
      <c r="A369" s="7"/>
      <c r="B369" s="526"/>
      <c r="C369" s="526"/>
      <c r="D369" t="s">
        <v>95</v>
      </c>
      <c r="E369" s="2">
        <v>15</v>
      </c>
      <c r="F369" s="2"/>
      <c r="G369" s="2">
        <f t="shared" si="6"/>
        <v>125.79999999999997</v>
      </c>
    </row>
    <row r="370" spans="1:7" s="5" customFormat="1">
      <c r="A370" s="7">
        <v>44152</v>
      </c>
      <c r="B370" s="526">
        <v>20698</v>
      </c>
      <c r="C370" s="526" t="s">
        <v>28</v>
      </c>
      <c r="D370" t="s">
        <v>16</v>
      </c>
      <c r="E370" s="2"/>
      <c r="F370" s="2">
        <v>42.3</v>
      </c>
      <c r="G370" s="2">
        <f t="shared" si="6"/>
        <v>83.499999999999972</v>
      </c>
    </row>
    <row r="371" spans="1:7" s="5" customFormat="1">
      <c r="A371" s="7">
        <v>44152</v>
      </c>
      <c r="B371" s="526">
        <v>20698</v>
      </c>
      <c r="C371" s="526" t="s">
        <v>28</v>
      </c>
      <c r="D371" t="s">
        <v>17</v>
      </c>
      <c r="E371" s="2"/>
      <c r="F371" s="2">
        <v>3.5</v>
      </c>
      <c r="G371" s="2">
        <f t="shared" si="6"/>
        <v>79.999999999999972</v>
      </c>
    </row>
    <row r="372" spans="1:7" s="5" customFormat="1">
      <c r="A372" s="7">
        <v>44510</v>
      </c>
      <c r="B372" s="526">
        <v>23732</v>
      </c>
      <c r="C372" s="526" t="s">
        <v>28</v>
      </c>
      <c r="D372" t="s">
        <v>18</v>
      </c>
      <c r="E372" s="2"/>
      <c r="F372" s="79">
        <v>60</v>
      </c>
      <c r="G372" s="2">
        <f t="shared" si="6"/>
        <v>19.999999999999972</v>
      </c>
    </row>
    <row r="373" spans="1:7" s="5" customFormat="1">
      <c r="A373" s="7">
        <v>44510</v>
      </c>
      <c r="B373" s="526">
        <v>23732</v>
      </c>
      <c r="C373" s="526" t="s">
        <v>28</v>
      </c>
      <c r="D373" t="s">
        <v>40</v>
      </c>
      <c r="E373" s="2"/>
      <c r="F373" s="79">
        <v>5</v>
      </c>
      <c r="G373" s="2">
        <f t="shared" si="6"/>
        <v>14.999999999999972</v>
      </c>
    </row>
    <row r="374" spans="1:7" s="5" customFormat="1">
      <c r="A374" s="7">
        <v>44510</v>
      </c>
      <c r="B374" s="526">
        <v>23732</v>
      </c>
      <c r="C374" s="526" t="s">
        <v>28</v>
      </c>
      <c r="D374" t="s">
        <v>95</v>
      </c>
      <c r="E374" s="2"/>
      <c r="F374" s="79">
        <v>15</v>
      </c>
      <c r="G374" s="2">
        <f t="shared" si="6"/>
        <v>-2.8421709430404007E-14</v>
      </c>
    </row>
    <row r="375" spans="1:7" s="5" customFormat="1">
      <c r="A375" s="44">
        <v>44104</v>
      </c>
      <c r="B375" s="525" t="s">
        <v>14</v>
      </c>
      <c r="C375" s="525" t="s">
        <v>29</v>
      </c>
      <c r="D375" t="s">
        <v>16</v>
      </c>
      <c r="E375" s="2">
        <v>43.4</v>
      </c>
      <c r="F375" s="2"/>
      <c r="G375" s="2">
        <f t="shared" si="6"/>
        <v>43.39999999999997</v>
      </c>
    </row>
    <row r="376" spans="1:7" s="5" customFormat="1">
      <c r="A376" s="7"/>
      <c r="B376" s="526"/>
      <c r="C376" s="526"/>
      <c r="D376" t="s">
        <v>17</v>
      </c>
      <c r="E376" s="2">
        <v>4.0999999999999996</v>
      </c>
      <c r="F376" s="2"/>
      <c r="G376" s="2">
        <f t="shared" si="6"/>
        <v>47.499999999999972</v>
      </c>
    </row>
    <row r="377" spans="1:7" s="5" customFormat="1">
      <c r="A377" s="7"/>
      <c r="B377" s="526"/>
      <c r="C377" s="526"/>
      <c r="D377" t="s">
        <v>18</v>
      </c>
      <c r="E377" s="2">
        <v>60</v>
      </c>
      <c r="F377" s="2"/>
      <c r="G377" s="2">
        <f t="shared" si="6"/>
        <v>107.49999999999997</v>
      </c>
    </row>
    <row r="378" spans="1:7" s="5" customFormat="1">
      <c r="A378" s="7"/>
      <c r="B378" s="526"/>
      <c r="C378" s="526"/>
      <c r="D378" t="s">
        <v>40</v>
      </c>
      <c r="E378" s="2">
        <v>5</v>
      </c>
      <c r="F378" s="2"/>
      <c r="G378" s="2">
        <f t="shared" si="6"/>
        <v>112.49999999999997</v>
      </c>
    </row>
    <row r="379" spans="1:7" s="5" customFormat="1">
      <c r="A379" s="7"/>
      <c r="B379" s="526"/>
      <c r="C379" s="526"/>
      <c r="D379" t="s">
        <v>95</v>
      </c>
      <c r="E379" s="2">
        <v>8.5</v>
      </c>
      <c r="F379" s="2"/>
      <c r="G379" s="2">
        <f t="shared" si="6"/>
        <v>120.99999999999997</v>
      </c>
    </row>
    <row r="380" spans="1:7" s="5" customFormat="1">
      <c r="A380" s="7">
        <v>44176</v>
      </c>
      <c r="B380" s="526">
        <v>21030</v>
      </c>
      <c r="C380" s="526" t="s">
        <v>29</v>
      </c>
      <c r="D380" t="s">
        <v>16</v>
      </c>
      <c r="E380" s="2"/>
      <c r="F380" s="2">
        <v>43.4</v>
      </c>
      <c r="G380" s="2">
        <f t="shared" si="6"/>
        <v>77.599999999999966</v>
      </c>
    </row>
    <row r="381" spans="1:7" s="5" customFormat="1">
      <c r="A381" s="7">
        <v>44176</v>
      </c>
      <c r="B381" s="526">
        <v>21030</v>
      </c>
      <c r="C381" s="526" t="s">
        <v>29</v>
      </c>
      <c r="D381" t="s">
        <v>17</v>
      </c>
      <c r="E381" s="2"/>
      <c r="F381" s="2">
        <v>4.0999999999999996</v>
      </c>
      <c r="G381" s="2">
        <f t="shared" si="6"/>
        <v>73.499999999999972</v>
      </c>
    </row>
    <row r="382" spans="1:7" s="5" customFormat="1">
      <c r="A382" s="7">
        <v>44510</v>
      </c>
      <c r="B382" s="526">
        <v>23732</v>
      </c>
      <c r="C382" s="526" t="s">
        <v>29</v>
      </c>
      <c r="D382" t="s">
        <v>18</v>
      </c>
      <c r="E382" s="2"/>
      <c r="F382" s="79">
        <v>60</v>
      </c>
      <c r="G382" s="2">
        <f t="shared" si="6"/>
        <v>13.499999999999972</v>
      </c>
    </row>
    <row r="383" spans="1:7" s="5" customFormat="1">
      <c r="A383" s="7">
        <v>44510</v>
      </c>
      <c r="B383" s="526">
        <v>23732</v>
      </c>
      <c r="C383" s="526" t="s">
        <v>29</v>
      </c>
      <c r="D383" t="s">
        <v>40</v>
      </c>
      <c r="E383" s="2"/>
      <c r="F383" s="79">
        <v>5</v>
      </c>
      <c r="G383" s="2">
        <f t="shared" si="6"/>
        <v>8.4999999999999716</v>
      </c>
    </row>
    <row r="384" spans="1:7" s="5" customFormat="1">
      <c r="A384" s="7">
        <v>44510</v>
      </c>
      <c r="B384" s="526">
        <v>23732</v>
      </c>
      <c r="C384" s="526" t="s">
        <v>29</v>
      </c>
      <c r="D384" t="s">
        <v>95</v>
      </c>
      <c r="E384" s="2"/>
      <c r="F384" s="2">
        <v>8.5</v>
      </c>
      <c r="G384" s="2">
        <f t="shared" si="6"/>
        <v>-2.8421709430404007E-14</v>
      </c>
    </row>
    <row r="385" spans="1:7" s="5" customFormat="1">
      <c r="A385" s="44">
        <v>44135</v>
      </c>
      <c r="B385" s="525" t="s">
        <v>14</v>
      </c>
      <c r="C385" s="525" t="s">
        <v>30</v>
      </c>
      <c r="D385" t="s">
        <v>16</v>
      </c>
      <c r="E385" s="2">
        <v>50.9</v>
      </c>
      <c r="F385" s="2"/>
      <c r="G385" s="2">
        <f t="shared" si="6"/>
        <v>50.89999999999997</v>
      </c>
    </row>
    <row r="386" spans="1:7" s="5" customFormat="1">
      <c r="A386" s="7"/>
      <c r="B386" s="526"/>
      <c r="C386" s="526"/>
      <c r="D386" t="s">
        <v>17</v>
      </c>
      <c r="E386" s="2">
        <v>4.3</v>
      </c>
      <c r="F386" s="2"/>
      <c r="G386" s="2">
        <f t="shared" si="6"/>
        <v>55.199999999999967</v>
      </c>
    </row>
    <row r="387" spans="1:7" s="5" customFormat="1">
      <c r="A387" s="7"/>
      <c r="B387" s="526"/>
      <c r="C387" s="526"/>
      <c r="D387" t="s">
        <v>18</v>
      </c>
      <c r="E387" s="2">
        <v>60</v>
      </c>
      <c r="F387" s="2"/>
      <c r="G387" s="2">
        <f t="shared" si="6"/>
        <v>115.19999999999996</v>
      </c>
    </row>
    <row r="388" spans="1:7" s="5" customFormat="1">
      <c r="A388" s="7"/>
      <c r="B388" s="526"/>
      <c r="C388" s="526"/>
      <c r="D388" t="s">
        <v>40</v>
      </c>
      <c r="E388" s="2">
        <v>5</v>
      </c>
      <c r="F388" s="2"/>
      <c r="G388" s="2">
        <f t="shared" si="6"/>
        <v>120.19999999999996</v>
      </c>
    </row>
    <row r="389" spans="1:7" s="5" customFormat="1">
      <c r="A389" s="7"/>
      <c r="B389" s="526"/>
      <c r="C389" s="526"/>
      <c r="D389" s="67" t="s">
        <v>46</v>
      </c>
      <c r="E389" s="2">
        <v>10</v>
      </c>
      <c r="F389" s="2"/>
      <c r="G389" s="2">
        <f t="shared" si="6"/>
        <v>130.19999999999996</v>
      </c>
    </row>
    <row r="390" spans="1:7" s="5" customFormat="1">
      <c r="A390" s="7"/>
      <c r="B390" s="526"/>
      <c r="C390" s="526"/>
      <c r="D390" s="67" t="s">
        <v>47</v>
      </c>
      <c r="E390" s="2">
        <v>10</v>
      </c>
      <c r="F390" s="2"/>
      <c r="G390" s="2">
        <f t="shared" si="6"/>
        <v>140.19999999999996</v>
      </c>
    </row>
    <row r="391" spans="1:7" s="5" customFormat="1">
      <c r="A391" s="7">
        <v>44176</v>
      </c>
      <c r="B391" s="526">
        <v>21030</v>
      </c>
      <c r="C391" s="526" t="s">
        <v>30</v>
      </c>
      <c r="D391" s="67" t="s">
        <v>16</v>
      </c>
      <c r="E391" s="2"/>
      <c r="F391" s="2">
        <v>50.9</v>
      </c>
      <c r="G391" s="2">
        <f t="shared" si="6"/>
        <v>89.299999999999955</v>
      </c>
    </row>
    <row r="392" spans="1:7" s="5" customFormat="1">
      <c r="A392" s="7">
        <v>44176</v>
      </c>
      <c r="B392" s="526">
        <v>21030</v>
      </c>
      <c r="C392" s="526" t="s">
        <v>30</v>
      </c>
      <c r="D392" s="67" t="s">
        <v>17</v>
      </c>
      <c r="E392" s="2"/>
      <c r="F392" s="2">
        <v>4.3</v>
      </c>
      <c r="G392" s="2">
        <f t="shared" si="6"/>
        <v>84.999999999999957</v>
      </c>
    </row>
    <row r="393" spans="1:7" s="5" customFormat="1">
      <c r="A393" s="7">
        <v>44510</v>
      </c>
      <c r="B393" s="526">
        <v>23732</v>
      </c>
      <c r="C393" s="526" t="s">
        <v>30</v>
      </c>
      <c r="D393" t="s">
        <v>18</v>
      </c>
      <c r="E393" s="2"/>
      <c r="F393" s="79">
        <v>60</v>
      </c>
      <c r="G393" s="2">
        <f t="shared" si="6"/>
        <v>24.999999999999957</v>
      </c>
    </row>
    <row r="394" spans="1:7" s="5" customFormat="1">
      <c r="A394" s="7">
        <v>44510</v>
      </c>
      <c r="B394" s="526">
        <v>23732</v>
      </c>
      <c r="C394" s="526" t="s">
        <v>30</v>
      </c>
      <c r="D394" t="s">
        <v>40</v>
      </c>
      <c r="E394" s="2"/>
      <c r="F394" s="79">
        <v>5</v>
      </c>
      <c r="G394" s="2">
        <f t="shared" si="6"/>
        <v>19.999999999999957</v>
      </c>
    </row>
    <row r="395" spans="1:7" s="5" customFormat="1">
      <c r="A395" s="7">
        <v>44510</v>
      </c>
      <c r="B395" s="526">
        <v>23732</v>
      </c>
      <c r="C395" s="526" t="s">
        <v>30</v>
      </c>
      <c r="D395" s="67" t="s">
        <v>46</v>
      </c>
      <c r="E395" s="2"/>
      <c r="F395" s="2">
        <v>10</v>
      </c>
      <c r="G395" s="2">
        <f t="shared" si="6"/>
        <v>9.9999999999999574</v>
      </c>
    </row>
    <row r="396" spans="1:7" s="5" customFormat="1">
      <c r="A396" s="7">
        <v>44510</v>
      </c>
      <c r="B396" s="526">
        <v>23732</v>
      </c>
      <c r="C396" s="526" t="s">
        <v>30</v>
      </c>
      <c r="D396" s="67" t="s">
        <v>47</v>
      </c>
      <c r="E396" s="2"/>
      <c r="F396" s="2">
        <v>10</v>
      </c>
      <c r="G396" s="2">
        <f t="shared" si="6"/>
        <v>-4.2632564145606011E-14</v>
      </c>
    </row>
    <row r="397" spans="1:7" s="5" customFormat="1">
      <c r="A397" s="44">
        <v>44165</v>
      </c>
      <c r="B397" s="525" t="s">
        <v>14</v>
      </c>
      <c r="C397" s="525" t="s">
        <v>33</v>
      </c>
      <c r="D397" s="67" t="s">
        <v>16</v>
      </c>
      <c r="E397" s="2">
        <v>48.3</v>
      </c>
      <c r="F397" s="2"/>
      <c r="G397" s="2">
        <f t="shared" si="6"/>
        <v>48.299999999999955</v>
      </c>
    </row>
    <row r="398" spans="1:7" s="5" customFormat="1">
      <c r="A398" s="7"/>
      <c r="B398" s="526"/>
      <c r="C398" s="526"/>
      <c r="D398" s="67" t="s">
        <v>17</v>
      </c>
      <c r="E398" s="2">
        <v>4.5</v>
      </c>
      <c r="F398" s="2"/>
      <c r="G398" s="2">
        <f t="shared" si="6"/>
        <v>52.799999999999955</v>
      </c>
    </row>
    <row r="399" spans="1:7" s="5" customFormat="1">
      <c r="A399" s="7"/>
      <c r="B399" s="526"/>
      <c r="C399" s="526"/>
      <c r="D399" s="67" t="s">
        <v>18</v>
      </c>
      <c r="E399" s="2">
        <v>60</v>
      </c>
      <c r="F399" s="2"/>
      <c r="G399" s="2">
        <f t="shared" si="6"/>
        <v>112.79999999999995</v>
      </c>
    </row>
    <row r="400" spans="1:7" s="5" customFormat="1">
      <c r="A400" s="7"/>
      <c r="B400" s="526"/>
      <c r="C400" s="526"/>
      <c r="D400" s="67" t="s">
        <v>40</v>
      </c>
      <c r="E400" s="2">
        <v>5</v>
      </c>
      <c r="F400" s="2"/>
      <c r="G400" s="2">
        <f t="shared" si="6"/>
        <v>117.79999999999995</v>
      </c>
    </row>
    <row r="401" spans="1:7" s="5" customFormat="1">
      <c r="A401" s="7">
        <v>44225</v>
      </c>
      <c r="B401" s="526">
        <v>21480</v>
      </c>
      <c r="C401" s="526" t="s">
        <v>33</v>
      </c>
      <c r="D401" s="67" t="s">
        <v>16</v>
      </c>
      <c r="E401" s="2"/>
      <c r="F401" s="2">
        <v>48.3</v>
      </c>
      <c r="G401" s="2">
        <f t="shared" si="6"/>
        <v>69.499999999999957</v>
      </c>
    </row>
    <row r="402" spans="1:7" s="5" customFormat="1">
      <c r="A402" s="7">
        <v>44225</v>
      </c>
      <c r="B402" s="526">
        <v>21480</v>
      </c>
      <c r="C402" s="526" t="s">
        <v>33</v>
      </c>
      <c r="D402" s="67" t="s">
        <v>17</v>
      </c>
      <c r="E402" s="2"/>
      <c r="F402" s="2">
        <v>4.5</v>
      </c>
      <c r="G402" s="2">
        <f t="shared" si="6"/>
        <v>64.999999999999957</v>
      </c>
    </row>
    <row r="403" spans="1:7" s="5" customFormat="1">
      <c r="A403" s="7">
        <v>44510</v>
      </c>
      <c r="B403" s="526">
        <v>23732</v>
      </c>
      <c r="C403" s="526" t="s">
        <v>33</v>
      </c>
      <c r="D403" t="s">
        <v>18</v>
      </c>
      <c r="E403" s="2"/>
      <c r="F403" s="79">
        <v>60</v>
      </c>
      <c r="G403" s="2">
        <f t="shared" si="6"/>
        <v>4.9999999999999574</v>
      </c>
    </row>
    <row r="404" spans="1:7" s="5" customFormat="1">
      <c r="A404" s="7">
        <v>44510</v>
      </c>
      <c r="B404" s="526">
        <v>23732</v>
      </c>
      <c r="C404" s="526" t="s">
        <v>33</v>
      </c>
      <c r="D404" t="s">
        <v>40</v>
      </c>
      <c r="E404" s="2"/>
      <c r="F404" s="79">
        <v>5</v>
      </c>
      <c r="G404" s="2">
        <f t="shared" si="6"/>
        <v>-4.2632564145606011E-14</v>
      </c>
    </row>
    <row r="405" spans="1:7" s="5" customFormat="1">
      <c r="A405" s="44">
        <v>44196</v>
      </c>
      <c r="B405" s="525" t="s">
        <v>14</v>
      </c>
      <c r="C405" s="525" t="s">
        <v>34</v>
      </c>
      <c r="D405" t="s">
        <v>16</v>
      </c>
      <c r="E405" s="80">
        <v>55.2</v>
      </c>
      <c r="F405" s="2"/>
      <c r="G405" s="2">
        <f t="shared" si="6"/>
        <v>55.19999999999996</v>
      </c>
    </row>
    <row r="406" spans="1:7" s="5" customFormat="1">
      <c r="A406" s="7"/>
      <c r="B406" s="526"/>
      <c r="C406" s="526"/>
      <c r="D406" t="s">
        <v>17</v>
      </c>
      <c r="E406" s="80">
        <v>4</v>
      </c>
      <c r="F406" s="2"/>
      <c r="G406" s="2">
        <f t="shared" si="6"/>
        <v>59.19999999999996</v>
      </c>
    </row>
    <row r="407" spans="1:7" s="5" customFormat="1">
      <c r="A407" s="7"/>
      <c r="B407" s="526"/>
      <c r="C407" s="526"/>
      <c r="D407" t="s">
        <v>48</v>
      </c>
      <c r="E407" s="80">
        <v>60</v>
      </c>
      <c r="F407" s="2"/>
      <c r="G407" s="2">
        <f t="shared" si="6"/>
        <v>119.19999999999996</v>
      </c>
    </row>
    <row r="408" spans="1:7" s="5" customFormat="1">
      <c r="A408" s="7"/>
      <c r="B408" s="526"/>
      <c r="C408" s="526"/>
      <c r="D408" t="s">
        <v>40</v>
      </c>
      <c r="E408" s="80">
        <v>5</v>
      </c>
      <c r="F408" s="2"/>
      <c r="G408" s="2">
        <f t="shared" si="6"/>
        <v>124.19999999999996</v>
      </c>
    </row>
    <row r="409" spans="1:7" s="5" customFormat="1">
      <c r="A409" s="7">
        <v>44237</v>
      </c>
      <c r="B409" s="526">
        <v>21556</v>
      </c>
      <c r="C409" s="526" t="s">
        <v>34</v>
      </c>
      <c r="D409" t="s">
        <v>16</v>
      </c>
      <c r="E409" s="80"/>
      <c r="F409" s="2">
        <v>55.2</v>
      </c>
      <c r="G409" s="2">
        <f t="shared" si="6"/>
        <v>68.999999999999957</v>
      </c>
    </row>
    <row r="410" spans="1:7" s="5" customFormat="1">
      <c r="A410" s="7">
        <v>44237</v>
      </c>
      <c r="B410" s="526">
        <v>21556</v>
      </c>
      <c r="C410" s="526" t="s">
        <v>34</v>
      </c>
      <c r="D410" t="s">
        <v>17</v>
      </c>
      <c r="E410" s="80"/>
      <c r="F410" s="2">
        <v>4</v>
      </c>
      <c r="G410" s="2">
        <f t="shared" si="6"/>
        <v>64.999999999999957</v>
      </c>
    </row>
    <row r="411" spans="1:7" s="5" customFormat="1">
      <c r="A411" s="7">
        <v>44510</v>
      </c>
      <c r="B411" s="526">
        <v>23732</v>
      </c>
      <c r="C411" s="526" t="s">
        <v>34</v>
      </c>
      <c r="D411" t="s">
        <v>18</v>
      </c>
      <c r="E411" s="80"/>
      <c r="F411" s="79">
        <v>60</v>
      </c>
      <c r="G411" s="2">
        <f t="shared" si="6"/>
        <v>4.9999999999999574</v>
      </c>
    </row>
    <row r="412" spans="1:7" s="5" customFormat="1">
      <c r="A412" s="7">
        <v>44510</v>
      </c>
      <c r="B412" s="526">
        <v>23732</v>
      </c>
      <c r="C412" s="526" t="s">
        <v>34</v>
      </c>
      <c r="D412" t="s">
        <v>40</v>
      </c>
      <c r="E412" s="80"/>
      <c r="F412" s="79">
        <v>5</v>
      </c>
      <c r="G412" s="2">
        <f t="shared" ref="G412:G413" si="7">+G411+E412-F412</f>
        <v>-4.2632564145606011E-14</v>
      </c>
    </row>
    <row r="413" spans="1:7" s="5" customFormat="1">
      <c r="A413" s="44">
        <v>44227</v>
      </c>
      <c r="B413" s="525" t="s">
        <v>14</v>
      </c>
      <c r="C413" s="525" t="s">
        <v>15</v>
      </c>
      <c r="D413" t="s">
        <v>16</v>
      </c>
      <c r="E413" s="80">
        <v>58.9</v>
      </c>
      <c r="F413" s="2"/>
      <c r="G413" s="2">
        <f t="shared" si="7"/>
        <v>58.899999999999956</v>
      </c>
    </row>
    <row r="414" spans="1:7" s="5" customFormat="1">
      <c r="A414" s="7"/>
      <c r="B414" s="526"/>
      <c r="C414" s="526"/>
      <c r="D414" t="s">
        <v>17</v>
      </c>
      <c r="E414" s="80">
        <v>5</v>
      </c>
      <c r="F414" s="2"/>
      <c r="G414" s="2">
        <f t="shared" ref="G414:G502" si="8">+G413+E414-F414</f>
        <v>63.899999999999956</v>
      </c>
    </row>
    <row r="415" spans="1:7" s="5" customFormat="1">
      <c r="A415" s="7"/>
      <c r="B415" s="526"/>
      <c r="C415" s="526"/>
      <c r="D415" t="s">
        <v>48</v>
      </c>
      <c r="E415" s="80">
        <v>60</v>
      </c>
      <c r="F415" s="2"/>
      <c r="G415" s="2">
        <f t="shared" si="8"/>
        <v>123.89999999999995</v>
      </c>
    </row>
    <row r="416" spans="1:7" s="5" customFormat="1">
      <c r="A416" s="7"/>
      <c r="B416" s="526"/>
      <c r="C416" s="526"/>
      <c r="D416" t="s">
        <v>40</v>
      </c>
      <c r="E416" s="80">
        <v>5</v>
      </c>
      <c r="F416" s="2"/>
      <c r="G416" s="2">
        <f t="shared" si="8"/>
        <v>128.89999999999995</v>
      </c>
    </row>
    <row r="417" spans="1:7" s="5" customFormat="1">
      <c r="A417" s="7">
        <v>44298</v>
      </c>
      <c r="B417" s="526">
        <v>22131</v>
      </c>
      <c r="C417" s="526" t="s">
        <v>15</v>
      </c>
      <c r="D417" t="s">
        <v>16</v>
      </c>
      <c r="E417" s="80"/>
      <c r="F417" s="2">
        <v>58.9</v>
      </c>
      <c r="G417" s="2">
        <f t="shared" si="8"/>
        <v>69.999999999999943</v>
      </c>
    </row>
    <row r="418" spans="1:7" s="5" customFormat="1">
      <c r="A418" s="7">
        <v>44298</v>
      </c>
      <c r="B418" s="526">
        <v>22131</v>
      </c>
      <c r="C418" s="526" t="s">
        <v>15</v>
      </c>
      <c r="D418" t="s">
        <v>17</v>
      </c>
      <c r="E418" s="80"/>
      <c r="F418" s="2">
        <v>5</v>
      </c>
      <c r="G418" s="2">
        <f t="shared" si="8"/>
        <v>64.999999999999943</v>
      </c>
    </row>
    <row r="419" spans="1:7" s="5" customFormat="1">
      <c r="A419" s="7">
        <v>44510</v>
      </c>
      <c r="B419" s="526">
        <v>23733</v>
      </c>
      <c r="C419" s="526" t="s">
        <v>15</v>
      </c>
      <c r="D419" t="s">
        <v>48</v>
      </c>
      <c r="E419" s="80"/>
      <c r="F419" s="80">
        <v>60</v>
      </c>
      <c r="G419" s="2">
        <f t="shared" si="8"/>
        <v>4.9999999999999432</v>
      </c>
    </row>
    <row r="420" spans="1:7" s="5" customFormat="1">
      <c r="A420" s="7">
        <v>44510</v>
      </c>
      <c r="B420" s="526">
        <v>23733</v>
      </c>
      <c r="C420" s="526" t="s">
        <v>15</v>
      </c>
      <c r="D420" t="s">
        <v>40</v>
      </c>
      <c r="E420" s="80"/>
      <c r="F420" s="80">
        <v>5</v>
      </c>
      <c r="G420" s="2">
        <f t="shared" si="8"/>
        <v>-5.6843418860808015E-14</v>
      </c>
    </row>
    <row r="421" spans="1:7" s="5" customFormat="1">
      <c r="A421" s="44">
        <v>44255</v>
      </c>
      <c r="B421" s="525" t="s">
        <v>14</v>
      </c>
      <c r="C421" s="525" t="s">
        <v>20</v>
      </c>
      <c r="D421" t="s">
        <v>16</v>
      </c>
      <c r="E421" s="80">
        <v>53.4</v>
      </c>
      <c r="F421" s="2"/>
      <c r="G421" s="2">
        <f t="shared" si="8"/>
        <v>53.399999999999942</v>
      </c>
    </row>
    <row r="422" spans="1:7" s="5" customFormat="1">
      <c r="A422" s="7"/>
      <c r="B422" s="526"/>
      <c r="C422" s="526"/>
      <c r="D422" t="s">
        <v>17</v>
      </c>
      <c r="E422" s="80">
        <v>5.7</v>
      </c>
      <c r="F422" s="2"/>
      <c r="G422" s="2">
        <f t="shared" si="8"/>
        <v>59.099999999999945</v>
      </c>
    </row>
    <row r="423" spans="1:7" s="5" customFormat="1">
      <c r="A423" s="7"/>
      <c r="B423" s="526"/>
      <c r="C423" s="526"/>
      <c r="D423" t="s">
        <v>48</v>
      </c>
      <c r="E423" s="80">
        <v>56</v>
      </c>
      <c r="F423" s="2"/>
      <c r="G423" s="2">
        <f t="shared" si="8"/>
        <v>115.09999999999994</v>
      </c>
    </row>
    <row r="424" spans="1:7" s="5" customFormat="1">
      <c r="A424" s="7"/>
      <c r="B424" s="526"/>
      <c r="C424" s="526"/>
      <c r="D424" t="s">
        <v>40</v>
      </c>
      <c r="E424" s="80">
        <v>5</v>
      </c>
      <c r="F424" s="2"/>
      <c r="G424" s="2">
        <f t="shared" si="8"/>
        <v>120.09999999999994</v>
      </c>
    </row>
    <row r="425" spans="1:7" s="5" customFormat="1">
      <c r="A425" s="7">
        <v>44298</v>
      </c>
      <c r="B425" s="526">
        <v>22131</v>
      </c>
      <c r="C425" s="526" t="s">
        <v>20</v>
      </c>
      <c r="D425" t="s">
        <v>16</v>
      </c>
      <c r="E425" s="80"/>
      <c r="F425" s="2">
        <v>53.4</v>
      </c>
      <c r="G425" s="2">
        <f t="shared" si="8"/>
        <v>66.699999999999932</v>
      </c>
    </row>
    <row r="426" spans="1:7" s="5" customFormat="1">
      <c r="A426" s="7">
        <v>44298</v>
      </c>
      <c r="B426" s="526">
        <v>22131</v>
      </c>
      <c r="C426" s="526" t="s">
        <v>20</v>
      </c>
      <c r="D426" t="s">
        <v>17</v>
      </c>
      <c r="E426" s="80"/>
      <c r="F426" s="2">
        <v>5.7</v>
      </c>
      <c r="G426" s="2">
        <f t="shared" si="8"/>
        <v>60.999999999999929</v>
      </c>
    </row>
    <row r="427" spans="1:7" s="5" customFormat="1">
      <c r="A427" s="7">
        <v>44510</v>
      </c>
      <c r="B427" s="526">
        <v>23733</v>
      </c>
      <c r="C427" s="526" t="s">
        <v>20</v>
      </c>
      <c r="D427" t="s">
        <v>48</v>
      </c>
      <c r="E427" s="80"/>
      <c r="F427" s="80">
        <v>56</v>
      </c>
      <c r="G427" s="2">
        <f t="shared" si="8"/>
        <v>4.9999999999999289</v>
      </c>
    </row>
    <row r="428" spans="1:7" s="5" customFormat="1">
      <c r="A428" s="7">
        <v>44510</v>
      </c>
      <c r="B428" s="526">
        <v>23733</v>
      </c>
      <c r="C428" s="526" t="s">
        <v>20</v>
      </c>
      <c r="D428" t="s">
        <v>40</v>
      </c>
      <c r="E428" s="80"/>
      <c r="F428" s="80">
        <v>5</v>
      </c>
      <c r="G428" s="2">
        <f t="shared" si="8"/>
        <v>-7.1054273576010019E-14</v>
      </c>
    </row>
    <row r="429" spans="1:7" s="5" customFormat="1">
      <c r="A429" s="44">
        <v>44286</v>
      </c>
      <c r="B429" s="525" t="s">
        <v>14</v>
      </c>
      <c r="C429" s="525" t="s">
        <v>23</v>
      </c>
      <c r="D429" t="s">
        <v>16</v>
      </c>
      <c r="E429" s="80">
        <v>58.5</v>
      </c>
      <c r="F429" s="2"/>
      <c r="G429" s="2">
        <f t="shared" si="8"/>
        <v>58.499999999999929</v>
      </c>
    </row>
    <row r="430" spans="1:7" s="5" customFormat="1">
      <c r="A430" s="7"/>
      <c r="B430" s="526"/>
      <c r="C430" s="526"/>
      <c r="D430" t="s">
        <v>17</v>
      </c>
      <c r="E430" s="80">
        <v>3.8</v>
      </c>
      <c r="F430" s="2"/>
      <c r="G430" s="2">
        <f t="shared" si="8"/>
        <v>62.299999999999926</v>
      </c>
    </row>
    <row r="431" spans="1:7" s="5" customFormat="1">
      <c r="A431" s="7"/>
      <c r="B431" s="526"/>
      <c r="C431" s="526"/>
      <c r="D431" t="s">
        <v>48</v>
      </c>
      <c r="E431" s="80">
        <v>60</v>
      </c>
      <c r="F431" s="2"/>
      <c r="G431" s="2">
        <f t="shared" si="8"/>
        <v>122.29999999999993</v>
      </c>
    </row>
    <row r="432" spans="1:7" s="5" customFormat="1">
      <c r="A432" s="7"/>
      <c r="B432" s="526"/>
      <c r="C432" s="526"/>
      <c r="D432" t="s">
        <v>40</v>
      </c>
      <c r="E432" s="80">
        <v>5</v>
      </c>
      <c r="F432" s="2"/>
      <c r="G432" s="2">
        <f t="shared" si="8"/>
        <v>127.29999999999993</v>
      </c>
    </row>
    <row r="433" spans="1:7" s="5" customFormat="1">
      <c r="A433" s="7"/>
      <c r="B433" s="526"/>
      <c r="C433" s="526"/>
      <c r="D433" t="s">
        <v>50</v>
      </c>
      <c r="E433" s="80">
        <v>10</v>
      </c>
      <c r="F433" s="2"/>
      <c r="G433" s="2">
        <f t="shared" si="8"/>
        <v>137.29999999999993</v>
      </c>
    </row>
    <row r="434" spans="1:7" s="5" customFormat="1">
      <c r="A434" s="7">
        <v>44347</v>
      </c>
      <c r="B434" s="526">
        <v>22699</v>
      </c>
      <c r="C434" s="526" t="s">
        <v>23</v>
      </c>
      <c r="D434" t="s">
        <v>16</v>
      </c>
      <c r="E434" s="80"/>
      <c r="F434" s="2">
        <v>58.5</v>
      </c>
      <c r="G434" s="2">
        <f t="shared" si="8"/>
        <v>78.799999999999926</v>
      </c>
    </row>
    <row r="435" spans="1:7" s="5" customFormat="1">
      <c r="A435" s="7">
        <v>44347</v>
      </c>
      <c r="B435" s="526">
        <v>22699</v>
      </c>
      <c r="C435" s="526" t="s">
        <v>23</v>
      </c>
      <c r="D435" t="s">
        <v>17</v>
      </c>
      <c r="E435" s="80"/>
      <c r="F435" s="2">
        <v>3.8</v>
      </c>
      <c r="G435" s="2">
        <f t="shared" si="8"/>
        <v>74.999999999999929</v>
      </c>
    </row>
    <row r="436" spans="1:7" s="5" customFormat="1">
      <c r="A436" s="7">
        <v>44510</v>
      </c>
      <c r="B436" s="526">
        <v>23733</v>
      </c>
      <c r="C436" s="526" t="s">
        <v>23</v>
      </c>
      <c r="D436" t="s">
        <v>48</v>
      </c>
      <c r="E436" s="80"/>
      <c r="F436" s="80">
        <v>60</v>
      </c>
      <c r="G436" s="2">
        <f t="shared" si="8"/>
        <v>14.999999999999929</v>
      </c>
    </row>
    <row r="437" spans="1:7" s="5" customFormat="1">
      <c r="A437" s="7">
        <v>44510</v>
      </c>
      <c r="B437" s="526">
        <v>23733</v>
      </c>
      <c r="C437" s="526" t="s">
        <v>23</v>
      </c>
      <c r="D437" t="s">
        <v>40</v>
      </c>
      <c r="E437" s="80"/>
      <c r="F437" s="80">
        <v>5</v>
      </c>
      <c r="G437" s="2">
        <f t="shared" si="8"/>
        <v>9.9999999999999289</v>
      </c>
    </row>
    <row r="438" spans="1:7" s="5" customFormat="1">
      <c r="A438" s="7">
        <v>44510</v>
      </c>
      <c r="B438" s="526">
        <v>23733</v>
      </c>
      <c r="C438" s="526" t="s">
        <v>23</v>
      </c>
      <c r="D438" t="s">
        <v>50</v>
      </c>
      <c r="E438" s="80"/>
      <c r="F438" s="80">
        <v>10</v>
      </c>
      <c r="G438" s="2">
        <f t="shared" si="8"/>
        <v>-7.1054273576010019E-14</v>
      </c>
    </row>
    <row r="439" spans="1:7" s="5" customFormat="1">
      <c r="A439" s="44">
        <v>44316</v>
      </c>
      <c r="B439" s="525" t="s">
        <v>14</v>
      </c>
      <c r="C439" s="525" t="s">
        <v>24</v>
      </c>
      <c r="D439" t="s">
        <v>16</v>
      </c>
      <c r="E439" s="80">
        <v>56.5</v>
      </c>
      <c r="F439" s="2"/>
      <c r="G439" s="2">
        <f t="shared" si="8"/>
        <v>56.499999999999929</v>
      </c>
    </row>
    <row r="440" spans="1:7" s="5" customFormat="1">
      <c r="A440" s="7"/>
      <c r="B440" s="526"/>
      <c r="C440" s="526"/>
      <c r="D440" t="s">
        <v>17</v>
      </c>
      <c r="E440" s="80">
        <v>4.8</v>
      </c>
      <c r="F440" s="2"/>
      <c r="G440" s="2">
        <f t="shared" si="8"/>
        <v>61.299999999999926</v>
      </c>
    </row>
    <row r="441" spans="1:7" s="5" customFormat="1">
      <c r="A441" s="7"/>
      <c r="B441" s="526"/>
      <c r="C441" s="526"/>
      <c r="D441" t="s">
        <v>48</v>
      </c>
      <c r="E441" s="80">
        <v>60</v>
      </c>
      <c r="F441" s="2"/>
      <c r="G441" s="2">
        <f t="shared" si="8"/>
        <v>121.29999999999993</v>
      </c>
    </row>
    <row r="442" spans="1:7" s="5" customFormat="1">
      <c r="A442" s="7"/>
      <c r="B442" s="526"/>
      <c r="C442" s="526"/>
      <c r="D442" t="s">
        <v>40</v>
      </c>
      <c r="E442" s="80">
        <v>5</v>
      </c>
      <c r="F442" s="2"/>
      <c r="G442" s="2">
        <f t="shared" si="8"/>
        <v>126.29999999999993</v>
      </c>
    </row>
    <row r="443" spans="1:7" s="5" customFormat="1">
      <c r="A443" s="7">
        <v>44347</v>
      </c>
      <c r="B443" s="526">
        <v>22699</v>
      </c>
      <c r="C443" s="526" t="s">
        <v>24</v>
      </c>
      <c r="D443" t="s">
        <v>16</v>
      </c>
      <c r="E443" s="80"/>
      <c r="F443" s="2">
        <v>56.5</v>
      </c>
      <c r="G443" s="2">
        <f t="shared" si="8"/>
        <v>69.799999999999926</v>
      </c>
    </row>
    <row r="444" spans="1:7" s="5" customFormat="1" ht="16.5" customHeight="1">
      <c r="A444" s="7">
        <v>44347</v>
      </c>
      <c r="B444" s="526">
        <v>22699</v>
      </c>
      <c r="C444" s="526" t="s">
        <v>24</v>
      </c>
      <c r="D444" t="s">
        <v>17</v>
      </c>
      <c r="E444" s="80"/>
      <c r="F444" s="2">
        <v>4.8</v>
      </c>
      <c r="G444" s="2">
        <f t="shared" si="8"/>
        <v>64.999999999999929</v>
      </c>
    </row>
    <row r="445" spans="1:7" s="5" customFormat="1" ht="16.5" customHeight="1">
      <c r="A445" s="7">
        <v>44510</v>
      </c>
      <c r="B445" s="526">
        <v>23733</v>
      </c>
      <c r="C445" s="526" t="s">
        <v>24</v>
      </c>
      <c r="D445" t="s">
        <v>48</v>
      </c>
      <c r="E445" s="80"/>
      <c r="F445" s="80">
        <v>60</v>
      </c>
      <c r="G445" s="2">
        <f t="shared" si="8"/>
        <v>4.9999999999999289</v>
      </c>
    </row>
    <row r="446" spans="1:7" s="5" customFormat="1" ht="16.5" customHeight="1">
      <c r="A446" s="7">
        <v>44510</v>
      </c>
      <c r="B446" s="526">
        <v>23733</v>
      </c>
      <c r="C446" s="526" t="s">
        <v>24</v>
      </c>
      <c r="D446" t="s">
        <v>40</v>
      </c>
      <c r="E446" s="80"/>
      <c r="F446" s="80">
        <v>5</v>
      </c>
      <c r="G446" s="2">
        <f t="shared" si="8"/>
        <v>-7.1054273576010019E-14</v>
      </c>
    </row>
    <row r="447" spans="1:7" s="5" customFormat="1" ht="16.5" customHeight="1">
      <c r="A447" s="44">
        <v>44347</v>
      </c>
      <c r="B447" s="525" t="s">
        <v>14</v>
      </c>
      <c r="C447" s="525" t="s">
        <v>25</v>
      </c>
      <c r="D447" t="s">
        <v>16</v>
      </c>
      <c r="E447" s="80">
        <v>45.9</v>
      </c>
      <c r="F447" s="2"/>
      <c r="G447" s="2">
        <f t="shared" si="8"/>
        <v>45.899999999999928</v>
      </c>
    </row>
    <row r="448" spans="1:7" s="5" customFormat="1" ht="16.5" customHeight="1">
      <c r="A448" s="7"/>
      <c r="B448" s="526"/>
      <c r="C448" s="526"/>
      <c r="D448" t="s">
        <v>17</v>
      </c>
      <c r="E448" s="80">
        <v>3.5</v>
      </c>
      <c r="F448" s="2"/>
      <c r="G448" s="2">
        <f t="shared" si="8"/>
        <v>49.399999999999928</v>
      </c>
    </row>
    <row r="449" spans="1:7" s="5" customFormat="1" ht="16.5" customHeight="1">
      <c r="A449" s="7"/>
      <c r="B449" s="526"/>
      <c r="C449" s="526"/>
      <c r="D449" t="s">
        <v>48</v>
      </c>
      <c r="E449" s="80">
        <v>60</v>
      </c>
      <c r="F449" s="2"/>
      <c r="G449" s="2">
        <f t="shared" si="8"/>
        <v>109.39999999999992</v>
      </c>
    </row>
    <row r="450" spans="1:7" s="5" customFormat="1">
      <c r="A450" s="7"/>
      <c r="B450" s="526"/>
      <c r="C450" s="526"/>
      <c r="D450" t="s">
        <v>40</v>
      </c>
      <c r="E450" s="80">
        <v>5</v>
      </c>
      <c r="F450" s="2"/>
      <c r="G450" s="2">
        <f t="shared" si="8"/>
        <v>114.39999999999992</v>
      </c>
    </row>
    <row r="451" spans="1:7" s="5" customFormat="1">
      <c r="A451" s="7"/>
      <c r="B451" s="526"/>
      <c r="C451" s="526"/>
      <c r="D451" t="s">
        <v>51</v>
      </c>
      <c r="E451" s="80">
        <v>8.5</v>
      </c>
      <c r="F451" s="2"/>
      <c r="G451" s="2">
        <f t="shared" si="8"/>
        <v>122.89999999999992</v>
      </c>
    </row>
    <row r="452" spans="1:7" s="5" customFormat="1">
      <c r="A452" s="7">
        <v>44392</v>
      </c>
      <c r="B452" s="526">
        <v>23049</v>
      </c>
      <c r="C452" s="526" t="s">
        <v>25</v>
      </c>
      <c r="D452" t="s">
        <v>51</v>
      </c>
      <c r="E452" s="80"/>
      <c r="F452" s="80">
        <v>8.5</v>
      </c>
      <c r="G452" s="2">
        <f t="shared" si="8"/>
        <v>114.39999999999992</v>
      </c>
    </row>
    <row r="453" spans="1:7" s="5" customFormat="1">
      <c r="A453" s="7">
        <v>44399</v>
      </c>
      <c r="B453" s="526">
        <v>23070</v>
      </c>
      <c r="C453" s="526" t="s">
        <v>25</v>
      </c>
      <c r="D453" t="s">
        <v>16</v>
      </c>
      <c r="E453" s="80"/>
      <c r="F453" s="80">
        <v>45.9</v>
      </c>
      <c r="G453" s="2">
        <f t="shared" si="8"/>
        <v>68.499999999999915</v>
      </c>
    </row>
    <row r="454" spans="1:7" s="5" customFormat="1">
      <c r="A454" s="7">
        <v>44399</v>
      </c>
      <c r="B454" s="526">
        <v>23070</v>
      </c>
      <c r="C454" s="526" t="s">
        <v>25</v>
      </c>
      <c r="D454" t="s">
        <v>17</v>
      </c>
      <c r="E454" s="80"/>
      <c r="F454" s="80">
        <v>3.5</v>
      </c>
      <c r="G454" s="2">
        <f t="shared" si="8"/>
        <v>64.999999999999915</v>
      </c>
    </row>
    <row r="455" spans="1:7" s="5" customFormat="1">
      <c r="A455" s="7">
        <v>44510</v>
      </c>
      <c r="B455" s="526">
        <v>23734</v>
      </c>
      <c r="C455" s="526" t="s">
        <v>25</v>
      </c>
      <c r="D455" t="s">
        <v>48</v>
      </c>
      <c r="E455" s="80"/>
      <c r="F455" s="80">
        <v>60</v>
      </c>
      <c r="G455" s="2">
        <f t="shared" si="8"/>
        <v>4.9999999999999147</v>
      </c>
    </row>
    <row r="456" spans="1:7" s="5" customFormat="1">
      <c r="A456" s="7">
        <v>44510</v>
      </c>
      <c r="B456" s="526">
        <v>23734</v>
      </c>
      <c r="C456" s="526" t="s">
        <v>25</v>
      </c>
      <c r="D456" t="s">
        <v>40</v>
      </c>
      <c r="E456" s="80"/>
      <c r="F456" s="80">
        <v>5</v>
      </c>
      <c r="G456" s="2">
        <f t="shared" si="8"/>
        <v>-8.5265128291212022E-14</v>
      </c>
    </row>
    <row r="457" spans="1:7" s="5" customFormat="1">
      <c r="A457" s="44">
        <v>44377</v>
      </c>
      <c r="B457" s="525" t="s">
        <v>14</v>
      </c>
      <c r="C457" s="525" t="s">
        <v>26</v>
      </c>
      <c r="D457" t="s">
        <v>16</v>
      </c>
      <c r="E457" s="80">
        <v>50.3</v>
      </c>
      <c r="F457" s="2"/>
      <c r="G457" s="2">
        <f t="shared" si="8"/>
        <v>50.299999999999912</v>
      </c>
    </row>
    <row r="458" spans="1:7" s="5" customFormat="1">
      <c r="A458" s="7"/>
      <c r="B458" s="526"/>
      <c r="C458" s="526"/>
      <c r="D458" t="s">
        <v>17</v>
      </c>
      <c r="E458" s="80">
        <v>5.4</v>
      </c>
      <c r="F458" s="2"/>
      <c r="G458" s="2">
        <f t="shared" si="8"/>
        <v>55.69999999999991</v>
      </c>
    </row>
    <row r="459" spans="1:7" s="5" customFormat="1">
      <c r="A459" s="7"/>
      <c r="B459" s="526"/>
      <c r="C459" s="526"/>
      <c r="D459" t="s">
        <v>48</v>
      </c>
      <c r="E459" s="80">
        <v>60</v>
      </c>
      <c r="F459" s="2"/>
      <c r="G459" s="2">
        <f t="shared" si="8"/>
        <v>115.6999999999999</v>
      </c>
    </row>
    <row r="460" spans="1:7" s="5" customFormat="1">
      <c r="A460" s="7"/>
      <c r="B460" s="526"/>
      <c r="C460" s="526"/>
      <c r="D460" t="s">
        <v>40</v>
      </c>
      <c r="E460" s="80">
        <v>5</v>
      </c>
      <c r="F460" s="2"/>
      <c r="G460" s="2">
        <f t="shared" si="8"/>
        <v>120.6999999999999</v>
      </c>
    </row>
    <row r="461" spans="1:7" s="5" customFormat="1">
      <c r="A461" s="7">
        <v>44440</v>
      </c>
      <c r="B461" s="526">
        <v>23331</v>
      </c>
      <c r="C461" s="526" t="s">
        <v>26</v>
      </c>
      <c r="D461" t="s">
        <v>16</v>
      </c>
      <c r="E461" s="80"/>
      <c r="F461" s="80">
        <v>50.3</v>
      </c>
      <c r="G461" s="2">
        <f t="shared" si="8"/>
        <v>70.399999999999906</v>
      </c>
    </row>
    <row r="462" spans="1:7" s="5" customFormat="1">
      <c r="A462" s="7">
        <v>44440</v>
      </c>
      <c r="B462" s="526">
        <v>23331</v>
      </c>
      <c r="C462" s="526" t="s">
        <v>26</v>
      </c>
      <c r="D462" t="s">
        <v>17</v>
      </c>
      <c r="E462" s="80"/>
      <c r="F462" s="80">
        <v>5.4</v>
      </c>
      <c r="G462" s="2">
        <f t="shared" si="8"/>
        <v>64.999999999999901</v>
      </c>
    </row>
    <row r="463" spans="1:7" s="5" customFormat="1">
      <c r="A463" s="7">
        <v>44510</v>
      </c>
      <c r="B463" s="526">
        <v>23734</v>
      </c>
      <c r="C463" s="526" t="s">
        <v>26</v>
      </c>
      <c r="D463" t="s">
        <v>48</v>
      </c>
      <c r="E463" s="80"/>
      <c r="F463" s="80">
        <v>60</v>
      </c>
      <c r="G463" s="2">
        <f t="shared" si="8"/>
        <v>4.9999999999999005</v>
      </c>
    </row>
    <row r="464" spans="1:7" s="5" customFormat="1">
      <c r="A464" s="7">
        <v>44510</v>
      </c>
      <c r="B464" s="526">
        <v>23734</v>
      </c>
      <c r="C464" s="526" t="s">
        <v>26</v>
      </c>
      <c r="D464" t="s">
        <v>40</v>
      </c>
      <c r="E464" s="80"/>
      <c r="F464" s="80">
        <v>5</v>
      </c>
      <c r="G464" s="2">
        <f t="shared" si="8"/>
        <v>-9.9475983006414026E-14</v>
      </c>
    </row>
    <row r="465" spans="1:7">
      <c r="A465" s="88">
        <v>44408</v>
      </c>
      <c r="B465" s="525" t="s">
        <v>14</v>
      </c>
      <c r="C465" s="525" t="s">
        <v>27</v>
      </c>
      <c r="D465" t="s">
        <v>16</v>
      </c>
      <c r="E465" s="2">
        <v>44</v>
      </c>
      <c r="G465" s="2">
        <f t="shared" si="8"/>
        <v>43.999999999999901</v>
      </c>
    </row>
    <row r="466" spans="1:7">
      <c r="A466" s="86"/>
      <c r="B466" s="526"/>
      <c r="C466" s="526"/>
      <c r="D466" t="s">
        <v>17</v>
      </c>
      <c r="E466" s="2">
        <v>2.8</v>
      </c>
      <c r="G466" s="2">
        <f t="shared" si="8"/>
        <v>46.799999999999898</v>
      </c>
    </row>
    <row r="467" spans="1:7">
      <c r="A467" s="86"/>
      <c r="B467" s="526"/>
      <c r="C467" s="526"/>
      <c r="D467" t="s">
        <v>18</v>
      </c>
      <c r="E467" s="2">
        <v>60</v>
      </c>
      <c r="G467" s="2">
        <f t="shared" si="8"/>
        <v>106.7999999999999</v>
      </c>
    </row>
    <row r="468" spans="1:7">
      <c r="A468" s="86"/>
      <c r="B468" s="526"/>
      <c r="C468" s="526"/>
      <c r="D468" t="s">
        <v>19</v>
      </c>
      <c r="E468" s="2">
        <v>5</v>
      </c>
      <c r="G468" s="2">
        <f t="shared" si="8"/>
        <v>111.7999999999999</v>
      </c>
    </row>
    <row r="469" spans="1:7">
      <c r="A469" s="7">
        <v>44440</v>
      </c>
      <c r="B469" s="526">
        <v>23331</v>
      </c>
      <c r="C469" s="526" t="s">
        <v>27</v>
      </c>
      <c r="D469" t="s">
        <v>16</v>
      </c>
      <c r="F469" s="2">
        <v>44</v>
      </c>
      <c r="G469" s="2">
        <f t="shared" si="8"/>
        <v>67.799999999999898</v>
      </c>
    </row>
    <row r="470" spans="1:7">
      <c r="A470" s="7">
        <v>44440</v>
      </c>
      <c r="B470" s="526">
        <v>23331</v>
      </c>
      <c r="C470" s="526" t="s">
        <v>27</v>
      </c>
      <c r="D470" t="s">
        <v>17</v>
      </c>
      <c r="F470" s="2">
        <v>2.8</v>
      </c>
      <c r="G470" s="2">
        <f t="shared" si="8"/>
        <v>64.999999999999901</v>
      </c>
    </row>
    <row r="471" spans="1:7">
      <c r="A471" s="7">
        <v>44510</v>
      </c>
      <c r="B471" s="526">
        <v>23734</v>
      </c>
      <c r="C471" s="526" t="s">
        <v>27</v>
      </c>
      <c r="D471" t="s">
        <v>48</v>
      </c>
      <c r="F471" s="80">
        <v>60</v>
      </c>
      <c r="G471" s="2">
        <f t="shared" si="8"/>
        <v>4.9999999999999005</v>
      </c>
    </row>
    <row r="472" spans="1:7">
      <c r="A472" s="7">
        <v>44510</v>
      </c>
      <c r="B472" s="526">
        <v>23734</v>
      </c>
      <c r="C472" s="526" t="s">
        <v>27</v>
      </c>
      <c r="D472" t="s">
        <v>40</v>
      </c>
      <c r="F472" s="80">
        <v>5</v>
      </c>
      <c r="G472" s="2">
        <f t="shared" si="8"/>
        <v>-9.9475983006414026E-14</v>
      </c>
    </row>
    <row r="473" spans="1:7">
      <c r="A473" s="90">
        <v>44439</v>
      </c>
      <c r="B473" s="64" t="s">
        <v>14</v>
      </c>
      <c r="C473" s="64" t="s">
        <v>28</v>
      </c>
      <c r="D473" t="s">
        <v>16</v>
      </c>
      <c r="E473" s="2">
        <v>43.7</v>
      </c>
      <c r="G473" s="2">
        <f t="shared" si="8"/>
        <v>43.699999999999903</v>
      </c>
    </row>
    <row r="474" spans="1:7">
      <c r="B474" s="526"/>
      <c r="C474" s="526"/>
      <c r="D474" t="s">
        <v>17</v>
      </c>
      <c r="E474" s="2">
        <v>3.1</v>
      </c>
      <c r="G474" s="2">
        <f t="shared" si="8"/>
        <v>46.799999999999905</v>
      </c>
    </row>
    <row r="475" spans="1:7">
      <c r="B475" s="526"/>
      <c r="C475" s="526"/>
      <c r="D475" t="s">
        <v>18</v>
      </c>
      <c r="E475" s="2">
        <v>60</v>
      </c>
      <c r="G475" s="2">
        <f t="shared" si="8"/>
        <v>106.7999999999999</v>
      </c>
    </row>
    <row r="476" spans="1:7">
      <c r="B476" s="526"/>
      <c r="C476" s="526"/>
      <c r="D476" t="s">
        <v>19</v>
      </c>
      <c r="E476" s="2">
        <v>5</v>
      </c>
      <c r="G476" s="2">
        <f t="shared" si="8"/>
        <v>111.7999999999999</v>
      </c>
    </row>
    <row r="477" spans="1:7">
      <c r="A477" s="7">
        <v>44510</v>
      </c>
      <c r="B477" s="526">
        <v>23734</v>
      </c>
      <c r="C477" s="65" t="s">
        <v>28</v>
      </c>
      <c r="D477" t="s">
        <v>16</v>
      </c>
      <c r="E477" s="79"/>
      <c r="F477" s="2">
        <v>43.7</v>
      </c>
      <c r="G477" s="2">
        <f t="shared" si="8"/>
        <v>68.099999999999895</v>
      </c>
    </row>
    <row r="478" spans="1:7">
      <c r="A478" s="7">
        <v>44510</v>
      </c>
      <c r="B478" s="526">
        <v>23734</v>
      </c>
      <c r="C478" s="65" t="s">
        <v>28</v>
      </c>
      <c r="D478" t="s">
        <v>17</v>
      </c>
      <c r="E478" s="79"/>
      <c r="F478" s="2">
        <v>3.1</v>
      </c>
      <c r="G478" s="2">
        <f t="shared" si="8"/>
        <v>64.999999999999901</v>
      </c>
    </row>
    <row r="479" spans="1:7">
      <c r="A479" s="7">
        <v>44510</v>
      </c>
      <c r="B479" s="526">
        <v>23734</v>
      </c>
      <c r="C479" s="65" t="s">
        <v>28</v>
      </c>
      <c r="D479" t="s">
        <v>18</v>
      </c>
      <c r="E479" s="79"/>
      <c r="F479" s="2">
        <v>60</v>
      </c>
      <c r="G479" s="2">
        <f t="shared" si="8"/>
        <v>4.9999999999999005</v>
      </c>
    </row>
    <row r="480" spans="1:7">
      <c r="A480" s="7">
        <v>44510</v>
      </c>
      <c r="B480" s="526">
        <v>23734</v>
      </c>
      <c r="C480" s="65" t="s">
        <v>28</v>
      </c>
      <c r="D480" t="s">
        <v>19</v>
      </c>
      <c r="E480" s="79"/>
      <c r="F480" s="2">
        <v>5</v>
      </c>
      <c r="G480" s="2">
        <f t="shared" si="8"/>
        <v>-9.9475983006414026E-14</v>
      </c>
    </row>
    <row r="481" spans="1:7">
      <c r="A481" s="90">
        <v>44469</v>
      </c>
      <c r="B481" s="64" t="s">
        <v>14</v>
      </c>
      <c r="C481" s="64" t="s">
        <v>53</v>
      </c>
      <c r="D481" t="s">
        <v>16</v>
      </c>
      <c r="E481" s="2">
        <v>45.2</v>
      </c>
      <c r="G481" s="2">
        <f t="shared" si="8"/>
        <v>45.199999999999903</v>
      </c>
    </row>
    <row r="482" spans="1:7">
      <c r="B482" s="526"/>
      <c r="C482" s="526"/>
      <c r="D482" t="s">
        <v>17</v>
      </c>
      <c r="E482" s="2">
        <v>4.7</v>
      </c>
      <c r="G482" s="2">
        <f t="shared" si="8"/>
        <v>49.899999999999906</v>
      </c>
    </row>
    <row r="483" spans="1:7">
      <c r="B483" s="526"/>
      <c r="C483" s="526"/>
      <c r="D483" t="s">
        <v>18</v>
      </c>
      <c r="E483" s="2">
        <v>60</v>
      </c>
      <c r="G483" s="2">
        <f t="shared" si="8"/>
        <v>109.89999999999991</v>
      </c>
    </row>
    <row r="484" spans="1:7">
      <c r="B484" s="526"/>
      <c r="C484" s="526"/>
      <c r="D484" t="s">
        <v>19</v>
      </c>
      <c r="E484" s="2">
        <v>5</v>
      </c>
      <c r="G484" s="2">
        <f t="shared" si="8"/>
        <v>114.89999999999991</v>
      </c>
    </row>
    <row r="485" spans="1:7">
      <c r="A485" s="7">
        <v>44510</v>
      </c>
      <c r="B485" s="526">
        <v>23735</v>
      </c>
      <c r="C485" s="65" t="s">
        <v>53</v>
      </c>
      <c r="D485" t="s">
        <v>16</v>
      </c>
      <c r="F485" s="2">
        <v>45.2</v>
      </c>
      <c r="G485" s="2">
        <f t="shared" si="8"/>
        <v>69.699999999999903</v>
      </c>
    </row>
    <row r="486" spans="1:7">
      <c r="A486" s="7">
        <v>44510</v>
      </c>
      <c r="B486" s="526">
        <v>23735</v>
      </c>
      <c r="C486" s="65" t="s">
        <v>53</v>
      </c>
      <c r="D486" t="s">
        <v>17</v>
      </c>
      <c r="F486" s="2">
        <v>4.5</v>
      </c>
      <c r="G486" s="2">
        <f t="shared" si="8"/>
        <v>65.199999999999903</v>
      </c>
    </row>
    <row r="487" spans="1:7">
      <c r="A487" s="7">
        <v>44510</v>
      </c>
      <c r="B487" s="526">
        <v>23735</v>
      </c>
      <c r="C487" s="65" t="s">
        <v>53</v>
      </c>
      <c r="D487" t="s">
        <v>18</v>
      </c>
      <c r="F487" s="2">
        <v>60</v>
      </c>
      <c r="G487" s="2">
        <f t="shared" si="8"/>
        <v>5.1999999999999034</v>
      </c>
    </row>
    <row r="488" spans="1:7">
      <c r="A488" s="7">
        <v>44510</v>
      </c>
      <c r="B488" s="526">
        <v>23735</v>
      </c>
      <c r="C488" s="65" t="s">
        <v>53</v>
      </c>
      <c r="D488" t="s">
        <v>19</v>
      </c>
      <c r="F488" s="2">
        <v>5</v>
      </c>
      <c r="G488" s="2">
        <f t="shared" si="8"/>
        <v>0.19999999999990337</v>
      </c>
    </row>
    <row r="489" spans="1:7">
      <c r="A489" s="7">
        <v>44620</v>
      </c>
      <c r="B489" s="526">
        <v>24429</v>
      </c>
      <c r="C489" s="65" t="s">
        <v>53</v>
      </c>
      <c r="D489" t="s">
        <v>17</v>
      </c>
      <c r="F489" s="2">
        <v>0.2</v>
      </c>
      <c r="G489" s="2">
        <f t="shared" si="8"/>
        <v>-9.6644914293619877E-14</v>
      </c>
    </row>
    <row r="490" spans="1:7">
      <c r="A490" s="90">
        <v>44469</v>
      </c>
      <c r="B490" s="64" t="s">
        <v>14</v>
      </c>
      <c r="C490" s="64" t="s">
        <v>30</v>
      </c>
      <c r="D490" t="s">
        <v>16</v>
      </c>
      <c r="E490" s="2">
        <v>46.8</v>
      </c>
      <c r="G490" s="2">
        <f t="shared" si="8"/>
        <v>46.799999999999898</v>
      </c>
    </row>
    <row r="491" spans="1:7">
      <c r="B491" s="526"/>
      <c r="C491" s="526"/>
      <c r="D491" t="s">
        <v>17</v>
      </c>
      <c r="E491" s="2">
        <v>2.6</v>
      </c>
      <c r="G491" s="2">
        <f t="shared" si="8"/>
        <v>49.399999999999899</v>
      </c>
    </row>
    <row r="492" spans="1:7">
      <c r="B492" s="526"/>
      <c r="C492" s="526"/>
      <c r="D492" t="s">
        <v>18</v>
      </c>
      <c r="E492" s="2">
        <v>60</v>
      </c>
      <c r="G492" s="2">
        <f t="shared" si="8"/>
        <v>109.39999999999989</v>
      </c>
    </row>
    <row r="493" spans="1:7">
      <c r="B493" s="526"/>
      <c r="C493" s="526"/>
      <c r="D493" t="s">
        <v>19</v>
      </c>
      <c r="E493" s="2">
        <v>5</v>
      </c>
      <c r="G493" s="2">
        <f t="shared" si="8"/>
        <v>114.39999999999989</v>
      </c>
    </row>
    <row r="494" spans="1:7">
      <c r="A494" s="7">
        <v>44620</v>
      </c>
      <c r="B494" s="526">
        <v>24429</v>
      </c>
      <c r="C494" s="526" t="s">
        <v>30</v>
      </c>
      <c r="D494" t="s">
        <v>16</v>
      </c>
      <c r="F494" s="2">
        <v>46.8</v>
      </c>
      <c r="G494" s="2">
        <f t="shared" si="8"/>
        <v>67.599999999999895</v>
      </c>
    </row>
    <row r="495" spans="1:7">
      <c r="A495" s="7">
        <v>44620</v>
      </c>
      <c r="B495" s="526">
        <v>24429</v>
      </c>
      <c r="C495" s="526" t="s">
        <v>30</v>
      </c>
      <c r="D495" t="s">
        <v>17</v>
      </c>
      <c r="F495" s="2">
        <v>2.6</v>
      </c>
      <c r="G495" s="2">
        <f t="shared" si="8"/>
        <v>64.999999999999901</v>
      </c>
    </row>
    <row r="496" spans="1:7">
      <c r="A496" s="7">
        <v>44620</v>
      </c>
      <c r="B496" s="526">
        <v>24429</v>
      </c>
      <c r="C496" s="526" t="s">
        <v>30</v>
      </c>
      <c r="D496" t="s">
        <v>18</v>
      </c>
      <c r="F496" s="2">
        <v>60</v>
      </c>
      <c r="G496" s="2">
        <f t="shared" si="8"/>
        <v>4.9999999999999005</v>
      </c>
    </row>
    <row r="497" spans="1:7">
      <c r="A497" s="7">
        <v>44620</v>
      </c>
      <c r="B497" s="526">
        <v>24429</v>
      </c>
      <c r="C497" s="526" t="s">
        <v>30</v>
      </c>
      <c r="D497" t="s">
        <v>19</v>
      </c>
      <c r="F497" s="2">
        <v>5</v>
      </c>
      <c r="G497" s="2">
        <f t="shared" si="8"/>
        <v>-9.9475983006414026E-14</v>
      </c>
    </row>
    <row r="498" spans="1:7">
      <c r="A498" s="90">
        <v>44469</v>
      </c>
      <c r="B498" s="64" t="s">
        <v>14</v>
      </c>
      <c r="C498" s="64" t="s">
        <v>33</v>
      </c>
      <c r="D498" t="s">
        <v>16</v>
      </c>
      <c r="E498" s="2">
        <v>50</v>
      </c>
      <c r="G498" s="2">
        <f t="shared" si="8"/>
        <v>49.999999999999901</v>
      </c>
    </row>
    <row r="499" spans="1:7">
      <c r="B499" s="526"/>
      <c r="C499" s="526"/>
      <c r="D499" t="s">
        <v>17</v>
      </c>
      <c r="E499" s="2">
        <v>4</v>
      </c>
      <c r="G499" s="2">
        <f t="shared" si="8"/>
        <v>53.999999999999901</v>
      </c>
    </row>
    <row r="500" spans="1:7">
      <c r="B500" s="526"/>
      <c r="C500" s="526"/>
      <c r="D500" t="s">
        <v>18</v>
      </c>
      <c r="E500" s="2">
        <v>60</v>
      </c>
      <c r="G500" s="2">
        <f t="shared" si="8"/>
        <v>113.9999999999999</v>
      </c>
    </row>
    <row r="501" spans="1:7">
      <c r="B501" s="526"/>
      <c r="C501" s="526"/>
      <c r="D501" t="s">
        <v>19</v>
      </c>
      <c r="E501" s="2">
        <v>5</v>
      </c>
      <c r="G501" s="2">
        <f t="shared" si="8"/>
        <v>118.9999999999999</v>
      </c>
    </row>
    <row r="502" spans="1:7">
      <c r="B502" s="526"/>
      <c r="C502" s="526"/>
      <c r="D502" t="s">
        <v>96</v>
      </c>
      <c r="E502" s="2">
        <v>10</v>
      </c>
      <c r="G502" s="2">
        <f t="shared" si="8"/>
        <v>128.99999999999989</v>
      </c>
    </row>
    <row r="503" spans="1:7">
      <c r="A503" s="7">
        <v>44620</v>
      </c>
      <c r="B503" s="526">
        <v>24429</v>
      </c>
      <c r="C503" s="526" t="s">
        <v>33</v>
      </c>
      <c r="D503" t="s">
        <v>16</v>
      </c>
      <c r="F503" s="2">
        <v>50</v>
      </c>
      <c r="G503" s="2">
        <f t="shared" ref="G503:G575" si="9">+G502+E503-F503</f>
        <v>78.999999999999886</v>
      </c>
    </row>
    <row r="504" spans="1:7">
      <c r="A504" s="7">
        <v>44620</v>
      </c>
      <c r="B504" s="526">
        <v>24429</v>
      </c>
      <c r="C504" s="526" t="s">
        <v>33</v>
      </c>
      <c r="D504" t="s">
        <v>17</v>
      </c>
      <c r="F504" s="2">
        <v>4</v>
      </c>
      <c r="G504" s="2">
        <f t="shared" si="9"/>
        <v>74.999999999999886</v>
      </c>
    </row>
    <row r="505" spans="1:7">
      <c r="A505" s="7">
        <v>44620</v>
      </c>
      <c r="B505" s="526">
        <v>24429</v>
      </c>
      <c r="C505" s="526" t="s">
        <v>33</v>
      </c>
      <c r="D505" t="s">
        <v>18</v>
      </c>
      <c r="F505" s="2">
        <v>60</v>
      </c>
      <c r="G505" s="2">
        <f t="shared" si="9"/>
        <v>14.999999999999886</v>
      </c>
    </row>
    <row r="506" spans="1:7">
      <c r="A506" s="7">
        <v>44620</v>
      </c>
      <c r="B506" s="526">
        <v>24429</v>
      </c>
      <c r="C506" s="526" t="s">
        <v>33</v>
      </c>
      <c r="D506" t="s">
        <v>19</v>
      </c>
      <c r="F506" s="2">
        <v>5</v>
      </c>
      <c r="G506" s="2">
        <f t="shared" si="9"/>
        <v>9.9999999999998863</v>
      </c>
    </row>
    <row r="507" spans="1:7">
      <c r="A507" s="7">
        <v>44620</v>
      </c>
      <c r="B507" s="526">
        <v>24429</v>
      </c>
      <c r="C507" s="526" t="s">
        <v>33</v>
      </c>
      <c r="D507" t="s">
        <v>96</v>
      </c>
      <c r="F507" s="2">
        <v>10</v>
      </c>
      <c r="G507" s="2">
        <f t="shared" si="9"/>
        <v>-1.1368683772161603E-13</v>
      </c>
    </row>
    <row r="508" spans="1:7">
      <c r="A508" s="44">
        <v>44561</v>
      </c>
      <c r="B508" s="64" t="s">
        <v>14</v>
      </c>
      <c r="C508" s="525" t="s">
        <v>34</v>
      </c>
      <c r="D508" t="s">
        <v>16</v>
      </c>
      <c r="E508" s="2">
        <v>52.5</v>
      </c>
      <c r="G508" s="2">
        <f t="shared" si="9"/>
        <v>52.499999999999886</v>
      </c>
    </row>
    <row r="509" spans="1:7">
      <c r="B509" s="526"/>
      <c r="C509" s="526"/>
      <c r="D509" t="s">
        <v>17</v>
      </c>
      <c r="E509" s="2">
        <v>4.4000000000000004</v>
      </c>
      <c r="G509" s="2">
        <f t="shared" si="9"/>
        <v>56.899999999999885</v>
      </c>
    </row>
    <row r="510" spans="1:7">
      <c r="B510" s="526"/>
      <c r="C510" s="526"/>
      <c r="D510" t="s">
        <v>18</v>
      </c>
      <c r="E510" s="2">
        <v>60</v>
      </c>
      <c r="G510" s="2">
        <f t="shared" si="9"/>
        <v>116.89999999999989</v>
      </c>
    </row>
    <row r="511" spans="1:7">
      <c r="B511" s="526"/>
      <c r="C511" s="526"/>
      <c r="D511" t="s">
        <v>19</v>
      </c>
      <c r="E511" s="2">
        <v>5</v>
      </c>
      <c r="G511" s="2">
        <f t="shared" si="9"/>
        <v>121.89999999999989</v>
      </c>
    </row>
    <row r="512" spans="1:7">
      <c r="A512" s="7">
        <v>44620</v>
      </c>
      <c r="B512" s="526">
        <v>24430</v>
      </c>
      <c r="C512" s="526" t="s">
        <v>34</v>
      </c>
      <c r="D512" t="s">
        <v>16</v>
      </c>
      <c r="F512" s="2">
        <v>52.5</v>
      </c>
      <c r="G512" s="2">
        <f t="shared" si="9"/>
        <v>69.399999999999892</v>
      </c>
    </row>
    <row r="513" spans="1:7">
      <c r="A513" s="7">
        <v>44620</v>
      </c>
      <c r="B513" s="526">
        <v>24430</v>
      </c>
      <c r="C513" s="526" t="s">
        <v>34</v>
      </c>
      <c r="D513" t="s">
        <v>17</v>
      </c>
      <c r="F513" s="2">
        <v>4.4000000000000004</v>
      </c>
      <c r="G513" s="2">
        <f t="shared" si="9"/>
        <v>64.999999999999886</v>
      </c>
    </row>
    <row r="514" spans="1:7">
      <c r="A514" s="7">
        <v>44620</v>
      </c>
      <c r="B514" s="526">
        <v>24430</v>
      </c>
      <c r="C514" s="526" t="s">
        <v>34</v>
      </c>
      <c r="D514" t="s">
        <v>18</v>
      </c>
      <c r="F514" s="2">
        <v>60</v>
      </c>
      <c r="G514" s="2">
        <f t="shared" si="9"/>
        <v>4.9999999999998863</v>
      </c>
    </row>
    <row r="515" spans="1:7">
      <c r="A515" s="7">
        <v>44620</v>
      </c>
      <c r="B515" s="526">
        <v>24430</v>
      </c>
      <c r="C515" s="526" t="s">
        <v>34</v>
      </c>
      <c r="D515" t="s">
        <v>19</v>
      </c>
      <c r="F515" s="2">
        <v>5</v>
      </c>
      <c r="G515" s="2">
        <f t="shared" si="9"/>
        <v>-1.1368683772161603E-13</v>
      </c>
    </row>
    <row r="516" spans="1:7">
      <c r="A516" s="44">
        <v>44592</v>
      </c>
      <c r="B516" s="525" t="s">
        <v>14</v>
      </c>
      <c r="C516" s="525" t="s">
        <v>15</v>
      </c>
      <c r="D516" t="s">
        <v>16</v>
      </c>
      <c r="E516" s="2">
        <v>55.5</v>
      </c>
      <c r="G516" s="2">
        <f t="shared" si="9"/>
        <v>55.499999999999886</v>
      </c>
    </row>
    <row r="517" spans="1:7">
      <c r="B517" s="526"/>
      <c r="C517" s="526"/>
      <c r="D517" t="s">
        <v>17</v>
      </c>
      <c r="E517" s="2">
        <v>1.3</v>
      </c>
      <c r="G517" s="2">
        <f t="shared" si="9"/>
        <v>56.799999999999883</v>
      </c>
    </row>
    <row r="518" spans="1:7">
      <c r="B518" s="526"/>
      <c r="C518" s="526"/>
      <c r="D518" t="s">
        <v>18</v>
      </c>
      <c r="E518" s="2">
        <v>60</v>
      </c>
      <c r="G518" s="2">
        <f t="shared" si="9"/>
        <v>116.79999999999988</v>
      </c>
    </row>
    <row r="519" spans="1:7">
      <c r="B519" s="526"/>
      <c r="C519" s="526"/>
      <c r="D519" t="s">
        <v>19</v>
      </c>
      <c r="E519" s="2">
        <v>5</v>
      </c>
      <c r="G519" s="2">
        <f t="shared" si="9"/>
        <v>121.79999999999988</v>
      </c>
    </row>
    <row r="520" spans="1:7">
      <c r="B520" s="526"/>
      <c r="C520" s="526"/>
      <c r="D520" t="s">
        <v>57</v>
      </c>
      <c r="E520" s="2">
        <v>10</v>
      </c>
      <c r="G520" s="2">
        <f t="shared" si="9"/>
        <v>131.7999999999999</v>
      </c>
    </row>
    <row r="521" spans="1:7">
      <c r="A521" s="7">
        <v>44620</v>
      </c>
      <c r="B521" s="526">
        <v>24430</v>
      </c>
      <c r="C521" s="526" t="s">
        <v>15</v>
      </c>
      <c r="D521" t="s">
        <v>16</v>
      </c>
      <c r="F521" s="2">
        <v>55.5</v>
      </c>
      <c r="G521" s="2">
        <f t="shared" si="9"/>
        <v>76.299999999999898</v>
      </c>
    </row>
    <row r="522" spans="1:7">
      <c r="A522" s="7">
        <v>44620</v>
      </c>
      <c r="B522" s="526">
        <v>24430</v>
      </c>
      <c r="C522" s="526" t="s">
        <v>15</v>
      </c>
      <c r="D522" t="s">
        <v>17</v>
      </c>
      <c r="F522" s="2">
        <v>1.3</v>
      </c>
      <c r="G522" s="2">
        <f t="shared" si="9"/>
        <v>74.999999999999901</v>
      </c>
    </row>
    <row r="523" spans="1:7">
      <c r="A523" s="7">
        <v>44620</v>
      </c>
      <c r="B523" s="526">
        <v>24430</v>
      </c>
      <c r="C523" s="526" t="s">
        <v>15</v>
      </c>
      <c r="D523" t="s">
        <v>18</v>
      </c>
      <c r="F523" s="2">
        <v>60</v>
      </c>
      <c r="G523" s="2">
        <f t="shared" si="9"/>
        <v>14.999999999999901</v>
      </c>
    </row>
    <row r="524" spans="1:7">
      <c r="A524" s="7">
        <v>44620</v>
      </c>
      <c r="B524" s="526">
        <v>24430</v>
      </c>
      <c r="C524" s="526" t="s">
        <v>15</v>
      </c>
      <c r="D524" t="s">
        <v>19</v>
      </c>
      <c r="F524" s="2">
        <v>5</v>
      </c>
      <c r="G524" s="2">
        <f t="shared" si="9"/>
        <v>9.9999999999999005</v>
      </c>
    </row>
    <row r="525" spans="1:7">
      <c r="A525" s="7">
        <v>44620</v>
      </c>
      <c r="B525" s="526">
        <v>24430</v>
      </c>
      <c r="C525" s="526" t="s">
        <v>15</v>
      </c>
      <c r="D525" t="s">
        <v>57</v>
      </c>
      <c r="F525" s="2">
        <v>10</v>
      </c>
      <c r="G525" s="2">
        <f t="shared" si="9"/>
        <v>-9.9475983006414026E-14</v>
      </c>
    </row>
    <row r="526" spans="1:7">
      <c r="A526" s="44">
        <v>44620</v>
      </c>
      <c r="B526" s="525" t="s">
        <v>14</v>
      </c>
      <c r="C526" s="525" t="s">
        <v>20</v>
      </c>
      <c r="D526" t="s">
        <v>16</v>
      </c>
      <c r="E526" s="2">
        <v>54.6</v>
      </c>
      <c r="G526" s="2">
        <f t="shared" si="9"/>
        <v>54.599999999999902</v>
      </c>
    </row>
    <row r="527" spans="1:7">
      <c r="B527" s="526"/>
      <c r="C527" s="526"/>
      <c r="D527" t="s">
        <v>17</v>
      </c>
      <c r="E527" s="2">
        <v>4.3</v>
      </c>
      <c r="G527" s="2">
        <f t="shared" si="9"/>
        <v>58.899999999999899</v>
      </c>
    </row>
    <row r="528" spans="1:7">
      <c r="B528" s="526"/>
      <c r="C528" s="526"/>
      <c r="D528" t="s">
        <v>18</v>
      </c>
      <c r="E528" s="2">
        <v>56</v>
      </c>
      <c r="G528" s="2">
        <f t="shared" si="9"/>
        <v>114.89999999999989</v>
      </c>
    </row>
    <row r="529" spans="1:7">
      <c r="B529" s="526"/>
      <c r="C529" s="526"/>
      <c r="D529" t="s">
        <v>19</v>
      </c>
      <c r="E529" s="2">
        <v>5</v>
      </c>
      <c r="G529" s="2">
        <f t="shared" si="9"/>
        <v>119.89999999999989</v>
      </c>
    </row>
    <row r="530" spans="1:7">
      <c r="A530" s="7">
        <v>44645</v>
      </c>
      <c r="B530" s="526">
        <v>24612</v>
      </c>
      <c r="C530" s="526" t="s">
        <v>20</v>
      </c>
      <c r="D530" t="s">
        <v>16</v>
      </c>
      <c r="F530" s="2">
        <v>54.6</v>
      </c>
      <c r="G530" s="2">
        <f t="shared" si="9"/>
        <v>65.299999999999898</v>
      </c>
    </row>
    <row r="531" spans="1:7">
      <c r="A531" s="7">
        <v>44645</v>
      </c>
      <c r="B531" s="526">
        <v>24612</v>
      </c>
      <c r="C531" s="526" t="s">
        <v>20</v>
      </c>
      <c r="D531" t="s">
        <v>17</v>
      </c>
      <c r="F531" s="2">
        <v>4.3</v>
      </c>
      <c r="G531" s="2">
        <f t="shared" si="9"/>
        <v>60.999999999999901</v>
      </c>
    </row>
    <row r="532" spans="1:7">
      <c r="A532" s="7">
        <v>44645</v>
      </c>
      <c r="B532" s="526">
        <v>24612</v>
      </c>
      <c r="C532" s="526" t="s">
        <v>20</v>
      </c>
      <c r="D532" t="s">
        <v>18</v>
      </c>
      <c r="F532" s="2">
        <v>56</v>
      </c>
      <c r="G532" s="2">
        <f t="shared" si="9"/>
        <v>4.9999999999999005</v>
      </c>
    </row>
    <row r="533" spans="1:7">
      <c r="A533" s="7">
        <v>44645</v>
      </c>
      <c r="B533" s="526">
        <v>24612</v>
      </c>
      <c r="C533" s="526" t="s">
        <v>20</v>
      </c>
      <c r="D533" t="s">
        <v>19</v>
      </c>
      <c r="F533" s="2">
        <v>5</v>
      </c>
      <c r="G533" s="2">
        <f t="shared" si="9"/>
        <v>-9.9475983006414026E-14</v>
      </c>
    </row>
    <row r="534" spans="1:7">
      <c r="A534" s="44">
        <v>44651</v>
      </c>
      <c r="B534" s="525" t="s">
        <v>14</v>
      </c>
      <c r="C534" s="525" t="s">
        <v>23</v>
      </c>
      <c r="D534" t="s">
        <v>16</v>
      </c>
      <c r="E534" s="148">
        <v>54.5</v>
      </c>
      <c r="G534" s="2">
        <f t="shared" si="9"/>
        <v>54.499999999999901</v>
      </c>
    </row>
    <row r="535" spans="1:7">
      <c r="B535" s="526"/>
      <c r="C535" s="526"/>
      <c r="D535" t="s">
        <v>17</v>
      </c>
      <c r="E535" s="148">
        <v>5.2</v>
      </c>
      <c r="G535" s="2">
        <f t="shared" si="9"/>
        <v>59.699999999999903</v>
      </c>
    </row>
    <row r="536" spans="1:7">
      <c r="B536" s="526"/>
      <c r="C536" s="526"/>
      <c r="D536" t="s">
        <v>18</v>
      </c>
      <c r="E536" s="148">
        <v>60</v>
      </c>
      <c r="G536" s="2">
        <f t="shared" si="9"/>
        <v>119.6999999999999</v>
      </c>
    </row>
    <row r="537" spans="1:7">
      <c r="B537" s="526"/>
      <c r="C537" s="526"/>
      <c r="D537" t="s">
        <v>19</v>
      </c>
      <c r="E537" s="148">
        <v>5</v>
      </c>
      <c r="G537" s="2">
        <f t="shared" si="9"/>
        <v>124.6999999999999</v>
      </c>
    </row>
    <row r="538" spans="1:7">
      <c r="A538" s="7">
        <v>44795</v>
      </c>
      <c r="B538" s="526">
        <v>25310</v>
      </c>
      <c r="C538" s="526" t="s">
        <v>23</v>
      </c>
      <c r="D538" t="s">
        <v>18</v>
      </c>
      <c r="E538" s="148"/>
      <c r="F538" s="148">
        <v>60</v>
      </c>
      <c r="G538" s="2">
        <f t="shared" si="9"/>
        <v>64.699999999999903</v>
      </c>
    </row>
    <row r="539" spans="1:7">
      <c r="A539" s="7">
        <v>44795</v>
      </c>
      <c r="B539" s="526">
        <v>25310</v>
      </c>
      <c r="C539" s="526" t="s">
        <v>23</v>
      </c>
      <c r="D539" t="s">
        <v>19</v>
      </c>
      <c r="E539" s="148"/>
      <c r="F539" s="148">
        <v>5</v>
      </c>
      <c r="G539" s="2">
        <f t="shared" si="9"/>
        <v>59.699999999999903</v>
      </c>
    </row>
    <row r="540" spans="1:7">
      <c r="A540" s="7">
        <v>44795</v>
      </c>
      <c r="B540" s="526">
        <v>25310</v>
      </c>
      <c r="C540" s="526" t="s">
        <v>23</v>
      </c>
      <c r="D540" t="s">
        <v>16</v>
      </c>
      <c r="E540" s="148"/>
      <c r="F540" s="148">
        <v>54.5</v>
      </c>
      <c r="G540" s="2">
        <f t="shared" si="9"/>
        <v>5.1999999999999034</v>
      </c>
    </row>
    <row r="541" spans="1:7">
      <c r="A541" s="7">
        <v>44795</v>
      </c>
      <c r="B541" s="526">
        <v>25310</v>
      </c>
      <c r="C541" s="526" t="s">
        <v>23</v>
      </c>
      <c r="D541" t="s">
        <v>17</v>
      </c>
      <c r="E541" s="148"/>
      <c r="F541" s="148">
        <v>5.2</v>
      </c>
      <c r="G541" s="2">
        <f t="shared" si="9"/>
        <v>-9.681144774731365E-14</v>
      </c>
    </row>
    <row r="542" spans="1:7">
      <c r="A542" s="44">
        <v>44681</v>
      </c>
      <c r="B542" s="525" t="s">
        <v>14</v>
      </c>
      <c r="C542" s="525" t="s">
        <v>24</v>
      </c>
      <c r="D542" t="s">
        <v>16</v>
      </c>
      <c r="E542" s="2">
        <v>55.4</v>
      </c>
      <c r="G542" s="2">
        <f t="shared" si="9"/>
        <v>55.399999999999899</v>
      </c>
    </row>
    <row r="543" spans="1:7">
      <c r="B543" s="526"/>
      <c r="C543" s="526"/>
      <c r="D543" t="s">
        <v>17</v>
      </c>
      <c r="E543" s="2">
        <v>2.8</v>
      </c>
      <c r="G543" s="2">
        <f t="shared" si="9"/>
        <v>58.199999999999896</v>
      </c>
    </row>
    <row r="544" spans="1:7">
      <c r="B544" s="526"/>
      <c r="C544" s="526"/>
      <c r="D544" t="s">
        <v>18</v>
      </c>
      <c r="E544" s="148">
        <v>60</v>
      </c>
      <c r="G544" s="2">
        <f t="shared" si="9"/>
        <v>118.1999999999999</v>
      </c>
    </row>
    <row r="545" spans="1:7">
      <c r="B545" s="526"/>
      <c r="C545" s="526"/>
      <c r="D545" t="s">
        <v>19</v>
      </c>
      <c r="E545" s="148">
        <v>5</v>
      </c>
      <c r="G545" s="2">
        <f t="shared" si="9"/>
        <v>123.1999999999999</v>
      </c>
    </row>
    <row r="546" spans="1:7">
      <c r="B546" s="526"/>
      <c r="C546" s="526"/>
      <c r="D546" t="s">
        <v>97</v>
      </c>
      <c r="E546" s="2">
        <v>10</v>
      </c>
      <c r="G546" s="2">
        <f t="shared" si="9"/>
        <v>133.1999999999999</v>
      </c>
    </row>
    <row r="547" spans="1:7">
      <c r="A547" s="7">
        <v>44795</v>
      </c>
      <c r="B547" s="526">
        <v>25310</v>
      </c>
      <c r="C547" s="526" t="s">
        <v>24</v>
      </c>
      <c r="D547" t="s">
        <v>18</v>
      </c>
      <c r="F547" s="148">
        <v>60</v>
      </c>
      <c r="G547" s="2">
        <f t="shared" si="9"/>
        <v>73.199999999999903</v>
      </c>
    </row>
    <row r="548" spans="1:7">
      <c r="A548" s="7">
        <v>44795</v>
      </c>
      <c r="B548" s="526">
        <v>25310</v>
      </c>
      <c r="C548" s="526" t="s">
        <v>24</v>
      </c>
      <c r="D548" t="s">
        <v>19</v>
      </c>
      <c r="F548" s="148">
        <v>5</v>
      </c>
      <c r="G548" s="2">
        <f t="shared" si="9"/>
        <v>68.199999999999903</v>
      </c>
    </row>
    <row r="549" spans="1:7">
      <c r="A549" s="7">
        <v>44795</v>
      </c>
      <c r="B549" s="526">
        <v>25310</v>
      </c>
      <c r="C549" s="526" t="s">
        <v>24</v>
      </c>
      <c r="D549" t="s">
        <v>16</v>
      </c>
      <c r="F549" s="2">
        <v>55.4</v>
      </c>
      <c r="G549" s="2">
        <f t="shared" si="9"/>
        <v>12.799999999999905</v>
      </c>
    </row>
    <row r="550" spans="1:7">
      <c r="A550" s="7">
        <v>44795</v>
      </c>
      <c r="B550" s="526">
        <v>25310</v>
      </c>
      <c r="C550" s="526" t="s">
        <v>24</v>
      </c>
      <c r="D550" t="s">
        <v>17</v>
      </c>
      <c r="F550" s="2">
        <v>2.8</v>
      </c>
      <c r="G550" s="2">
        <f t="shared" si="9"/>
        <v>9.9999999999999041</v>
      </c>
    </row>
    <row r="551" spans="1:7">
      <c r="A551" s="7">
        <v>44795</v>
      </c>
      <c r="B551" s="526">
        <v>25310</v>
      </c>
      <c r="C551" s="526" t="s">
        <v>24</v>
      </c>
      <c r="D551" t="s">
        <v>97</v>
      </c>
      <c r="F551" s="2">
        <v>10</v>
      </c>
      <c r="G551" s="2">
        <f t="shared" si="9"/>
        <v>-9.5923269327613525E-14</v>
      </c>
    </row>
    <row r="552" spans="1:7">
      <c r="A552" s="44">
        <v>44712</v>
      </c>
      <c r="B552" s="525" t="s">
        <v>14</v>
      </c>
      <c r="C552" s="525" t="s">
        <v>25</v>
      </c>
      <c r="D552" t="s">
        <v>16</v>
      </c>
      <c r="E552" s="2">
        <v>60.5</v>
      </c>
      <c r="G552" s="2">
        <f t="shared" si="9"/>
        <v>60.499999999999901</v>
      </c>
    </row>
    <row r="553" spans="1:7">
      <c r="B553" s="526"/>
      <c r="C553" s="526"/>
      <c r="D553" t="s">
        <v>17</v>
      </c>
      <c r="E553" s="2">
        <v>9.1</v>
      </c>
      <c r="G553" s="2">
        <f t="shared" si="9"/>
        <v>69.599999999999895</v>
      </c>
    </row>
    <row r="554" spans="1:7">
      <c r="B554" s="526"/>
      <c r="C554" s="526"/>
      <c r="D554" t="s">
        <v>18</v>
      </c>
      <c r="E554" s="2">
        <v>60</v>
      </c>
      <c r="G554" s="2">
        <f t="shared" si="9"/>
        <v>129.59999999999991</v>
      </c>
    </row>
    <row r="555" spans="1:7">
      <c r="B555" s="526"/>
      <c r="C555" s="526"/>
      <c r="D555" t="s">
        <v>19</v>
      </c>
      <c r="E555" s="2">
        <v>5</v>
      </c>
      <c r="G555" s="2">
        <f t="shared" si="9"/>
        <v>134.59999999999991</v>
      </c>
    </row>
    <row r="556" spans="1:7">
      <c r="B556" s="526"/>
      <c r="C556" s="526"/>
      <c r="D556" t="s">
        <v>98</v>
      </c>
      <c r="E556" s="2">
        <v>6</v>
      </c>
      <c r="G556" s="2">
        <f t="shared" si="9"/>
        <v>140.59999999999991</v>
      </c>
    </row>
    <row r="557" spans="1:7">
      <c r="A557" s="7">
        <v>44795</v>
      </c>
      <c r="B557" s="526">
        <v>25310</v>
      </c>
      <c r="C557" s="526" t="s">
        <v>25</v>
      </c>
      <c r="D557" t="s">
        <v>18</v>
      </c>
      <c r="F557" s="148">
        <v>60</v>
      </c>
      <c r="G557" s="2">
        <f t="shared" si="9"/>
        <v>80.599999999999909</v>
      </c>
    </row>
    <row r="558" spans="1:7">
      <c r="A558" s="7">
        <v>44795</v>
      </c>
      <c r="B558" s="526">
        <v>25310</v>
      </c>
      <c r="C558" s="526" t="s">
        <v>25</v>
      </c>
      <c r="D558" t="s">
        <v>19</v>
      </c>
      <c r="F558" s="148">
        <v>5</v>
      </c>
      <c r="G558" s="2">
        <f t="shared" si="9"/>
        <v>75.599999999999909</v>
      </c>
    </row>
    <row r="559" spans="1:7">
      <c r="A559" s="7">
        <v>44795</v>
      </c>
      <c r="B559" s="526">
        <v>25326</v>
      </c>
      <c r="C559" s="526" t="s">
        <v>25</v>
      </c>
      <c r="D559" t="s">
        <v>16</v>
      </c>
      <c r="F559" s="2">
        <v>60.5</v>
      </c>
      <c r="G559" s="2">
        <f t="shared" si="9"/>
        <v>15.099999999999909</v>
      </c>
    </row>
    <row r="560" spans="1:7">
      <c r="A560" s="7">
        <v>44795</v>
      </c>
      <c r="B560" s="526">
        <v>25326</v>
      </c>
      <c r="C560" s="526" t="s">
        <v>25</v>
      </c>
      <c r="D560" t="s">
        <v>17</v>
      </c>
      <c r="F560" s="2">
        <v>9.1</v>
      </c>
      <c r="G560" s="2">
        <f t="shared" si="9"/>
        <v>5.9999999999999094</v>
      </c>
    </row>
    <row r="561" spans="1:17">
      <c r="A561" s="7">
        <v>44795</v>
      </c>
      <c r="B561" s="526">
        <v>25326</v>
      </c>
      <c r="C561" s="526" t="s">
        <v>25</v>
      </c>
      <c r="D561" t="s">
        <v>98</v>
      </c>
      <c r="F561" s="2">
        <v>6</v>
      </c>
      <c r="G561" s="2">
        <f t="shared" si="9"/>
        <v>-9.0594198809412774E-14</v>
      </c>
    </row>
    <row r="562" spans="1:17">
      <c r="A562" s="44">
        <v>44742</v>
      </c>
      <c r="B562" s="525" t="s">
        <v>14</v>
      </c>
      <c r="C562" s="525" t="s">
        <v>26</v>
      </c>
      <c r="D562" t="s">
        <v>16</v>
      </c>
      <c r="E562" s="2">
        <v>58.6</v>
      </c>
      <c r="G562" s="2">
        <f t="shared" si="9"/>
        <v>58.599999999999909</v>
      </c>
    </row>
    <row r="563" spans="1:17">
      <c r="B563" s="526"/>
      <c r="C563" s="526"/>
      <c r="D563" t="s">
        <v>17</v>
      </c>
      <c r="E563" s="2">
        <v>6.9</v>
      </c>
      <c r="G563" s="2">
        <f t="shared" si="9"/>
        <v>65.499999999999915</v>
      </c>
    </row>
    <row r="564" spans="1:17">
      <c r="B564" s="526"/>
      <c r="C564" s="526"/>
      <c r="D564" t="s">
        <v>18</v>
      </c>
      <c r="E564" s="148">
        <v>60</v>
      </c>
      <c r="G564" s="2">
        <f t="shared" si="9"/>
        <v>125.49999999999991</v>
      </c>
    </row>
    <row r="565" spans="1:17">
      <c r="B565" s="526"/>
      <c r="C565" s="526"/>
      <c r="D565" t="s">
        <v>19</v>
      </c>
      <c r="E565" s="148">
        <v>5</v>
      </c>
      <c r="G565" s="2">
        <f t="shared" si="9"/>
        <v>130.49999999999991</v>
      </c>
    </row>
    <row r="566" spans="1:17">
      <c r="A566" s="7">
        <v>44795</v>
      </c>
      <c r="B566" s="526">
        <v>25310</v>
      </c>
      <c r="C566" s="526" t="s">
        <v>26</v>
      </c>
      <c r="D566" t="s">
        <v>18</v>
      </c>
      <c r="E566" s="148"/>
      <c r="F566" s="148">
        <v>60</v>
      </c>
      <c r="G566" s="2">
        <f t="shared" si="9"/>
        <v>70.499999999999915</v>
      </c>
    </row>
    <row r="567" spans="1:17">
      <c r="A567" s="7">
        <v>44795</v>
      </c>
      <c r="B567" s="526">
        <v>25310</v>
      </c>
      <c r="C567" s="526" t="s">
        <v>26</v>
      </c>
      <c r="D567" t="s">
        <v>19</v>
      </c>
      <c r="E567" s="148"/>
      <c r="F567" s="148">
        <v>5</v>
      </c>
      <c r="G567" s="2">
        <f t="shared" si="9"/>
        <v>65.499999999999915</v>
      </c>
    </row>
    <row r="568" spans="1:17">
      <c r="A568" s="7">
        <v>44795</v>
      </c>
      <c r="B568" s="526">
        <v>25326</v>
      </c>
      <c r="C568" s="526" t="s">
        <v>26</v>
      </c>
      <c r="D568" t="s">
        <v>16</v>
      </c>
      <c r="E568" s="148"/>
      <c r="F568" s="2">
        <v>58.6</v>
      </c>
      <c r="G568" s="2">
        <f t="shared" si="9"/>
        <v>6.8999999999999133</v>
      </c>
    </row>
    <row r="569" spans="1:17">
      <c r="A569" s="7">
        <v>44795</v>
      </c>
      <c r="B569" s="526">
        <v>25326</v>
      </c>
      <c r="C569" s="526" t="s">
        <v>26</v>
      </c>
      <c r="D569" t="s">
        <v>17</v>
      </c>
      <c r="E569" s="148"/>
      <c r="F569" s="2">
        <v>6.9</v>
      </c>
      <c r="G569" s="2">
        <f t="shared" si="9"/>
        <v>-8.7041485130612273E-14</v>
      </c>
    </row>
    <row r="570" spans="1:17">
      <c r="A570" s="44">
        <v>44773</v>
      </c>
      <c r="B570" s="525" t="s">
        <v>14</v>
      </c>
      <c r="C570" s="525" t="s">
        <v>27</v>
      </c>
      <c r="D570" t="s">
        <v>16</v>
      </c>
      <c r="E570" s="2">
        <v>58.4</v>
      </c>
      <c r="G570" s="2">
        <f t="shared" si="9"/>
        <v>58.399999999999913</v>
      </c>
    </row>
    <row r="571" spans="1:17">
      <c r="B571" s="526"/>
      <c r="C571" s="526"/>
      <c r="D571" t="s">
        <v>17</v>
      </c>
      <c r="E571" s="2">
        <v>9.6999999999999993</v>
      </c>
      <c r="G571" s="2">
        <f t="shared" si="9"/>
        <v>68.099999999999909</v>
      </c>
      <c r="P571" s="186">
        <v>51.9</v>
      </c>
      <c r="Q571" s="233">
        <v>4.9000000000000004</v>
      </c>
    </row>
    <row r="572" spans="1:17">
      <c r="B572" s="526"/>
      <c r="C572" s="526"/>
      <c r="D572" t="s">
        <v>18</v>
      </c>
      <c r="E572" s="148">
        <v>60</v>
      </c>
      <c r="G572" s="2">
        <f t="shared" si="9"/>
        <v>128.09999999999991</v>
      </c>
    </row>
    <row r="573" spans="1:17">
      <c r="B573" s="526"/>
      <c r="C573" s="526"/>
      <c r="D573" t="s">
        <v>19</v>
      </c>
      <c r="E573" s="148">
        <v>5</v>
      </c>
      <c r="G573" s="2">
        <f t="shared" si="9"/>
        <v>133.09999999999991</v>
      </c>
      <c r="J573" s="525"/>
      <c r="L573" s="2"/>
    </row>
    <row r="574" spans="1:17">
      <c r="A574" s="7">
        <v>44795</v>
      </c>
      <c r="B574" s="526">
        <v>25310</v>
      </c>
      <c r="C574" s="526" t="s">
        <v>27</v>
      </c>
      <c r="D574" t="s">
        <v>18</v>
      </c>
      <c r="F574" s="148">
        <v>60</v>
      </c>
      <c r="G574" s="2">
        <f t="shared" si="9"/>
        <v>73.099999999999909</v>
      </c>
      <c r="J574" s="525"/>
      <c r="L574" s="148"/>
    </row>
    <row r="575" spans="1:17">
      <c r="A575" s="7">
        <v>44795</v>
      </c>
      <c r="B575" s="526">
        <v>25310</v>
      </c>
      <c r="C575" s="526" t="s">
        <v>27</v>
      </c>
      <c r="D575" t="s">
        <v>19</v>
      </c>
      <c r="F575" s="148">
        <v>5</v>
      </c>
      <c r="G575" s="2">
        <f t="shared" si="9"/>
        <v>68.099999999999909</v>
      </c>
      <c r="J575" s="526"/>
      <c r="L575" s="148"/>
    </row>
    <row r="576" spans="1:17">
      <c r="A576" s="7">
        <v>44795</v>
      </c>
      <c r="B576" s="526">
        <v>25326</v>
      </c>
      <c r="C576" s="526" t="s">
        <v>27</v>
      </c>
      <c r="D576" t="s">
        <v>16</v>
      </c>
      <c r="F576" s="2">
        <v>58.4</v>
      </c>
      <c r="G576" s="2">
        <f t="shared" ref="G576:G589" si="10">+G575+E576-F576</f>
        <v>9.6999999999999105</v>
      </c>
      <c r="J576" s="526"/>
      <c r="M576" s="148"/>
    </row>
    <row r="577" spans="1:13">
      <c r="A577" s="7">
        <v>44795</v>
      </c>
      <c r="B577" s="526">
        <v>25326</v>
      </c>
      <c r="C577" s="526" t="s">
        <v>27</v>
      </c>
      <c r="D577" t="s">
        <v>17</v>
      </c>
      <c r="F577" s="2">
        <v>9.6999999999999993</v>
      </c>
      <c r="G577" s="2">
        <f t="shared" si="10"/>
        <v>-8.8817841970012523E-14</v>
      </c>
      <c r="J577" s="526"/>
      <c r="M577" s="148"/>
    </row>
    <row r="578" spans="1:13">
      <c r="A578" s="44">
        <v>44804</v>
      </c>
      <c r="B578" s="525" t="s">
        <v>14</v>
      </c>
      <c r="C578" s="525" t="s">
        <v>28</v>
      </c>
      <c r="D578" t="s">
        <v>16</v>
      </c>
      <c r="E578" s="2">
        <v>58.7</v>
      </c>
      <c r="G578" s="2">
        <f t="shared" si="10"/>
        <v>58.699999999999918</v>
      </c>
    </row>
    <row r="579" spans="1:13">
      <c r="B579" s="526"/>
      <c r="C579" s="526"/>
      <c r="D579" t="s">
        <v>17</v>
      </c>
      <c r="E579" s="2">
        <v>7</v>
      </c>
      <c r="G579" s="2">
        <f t="shared" si="10"/>
        <v>65.699999999999918</v>
      </c>
      <c r="L579" s="8"/>
    </row>
    <row r="580" spans="1:13">
      <c r="B580" s="526"/>
      <c r="C580" s="526"/>
      <c r="D580" t="s">
        <v>18</v>
      </c>
      <c r="E580" s="2">
        <v>60</v>
      </c>
      <c r="G580" s="2">
        <f t="shared" si="10"/>
        <v>125.69999999999992</v>
      </c>
    </row>
    <row r="581" spans="1:13">
      <c r="B581" s="526"/>
      <c r="C581" s="526"/>
      <c r="D581" t="s">
        <v>19</v>
      </c>
      <c r="E581" s="2">
        <v>5</v>
      </c>
      <c r="G581" s="2">
        <f t="shared" si="10"/>
        <v>130.69999999999993</v>
      </c>
    </row>
    <row r="582" spans="1:13">
      <c r="B582" s="526"/>
      <c r="C582" s="526"/>
      <c r="D582" t="s">
        <v>66</v>
      </c>
      <c r="E582" s="2">
        <v>10</v>
      </c>
      <c r="G582" s="2">
        <f t="shared" si="10"/>
        <v>140.69999999999993</v>
      </c>
    </row>
    <row r="583" spans="1:13">
      <c r="A583" s="7">
        <v>44900</v>
      </c>
      <c r="B583" s="526" t="s">
        <v>99</v>
      </c>
      <c r="C583" s="526" t="s">
        <v>28</v>
      </c>
      <c r="D583" t="s">
        <v>16</v>
      </c>
      <c r="F583" s="2">
        <v>58.7</v>
      </c>
      <c r="G583" s="2">
        <f t="shared" si="10"/>
        <v>81.999999999999929</v>
      </c>
    </row>
    <row r="584" spans="1:13">
      <c r="A584" s="7">
        <v>44900</v>
      </c>
      <c r="B584" s="526" t="s">
        <v>99</v>
      </c>
      <c r="C584" s="526" t="s">
        <v>28</v>
      </c>
      <c r="D584" t="s">
        <v>17</v>
      </c>
      <c r="F584" s="2">
        <v>7</v>
      </c>
      <c r="G584" s="2">
        <f t="shared" si="10"/>
        <v>74.999999999999929</v>
      </c>
    </row>
    <row r="585" spans="1:13">
      <c r="A585" s="7">
        <v>44992</v>
      </c>
      <c r="B585" s="526" t="s">
        <v>100</v>
      </c>
      <c r="C585" s="526" t="s">
        <v>28</v>
      </c>
      <c r="D585" t="s">
        <v>66</v>
      </c>
      <c r="F585" s="2">
        <v>10</v>
      </c>
      <c r="G585" s="2">
        <f t="shared" si="10"/>
        <v>64.999999999999929</v>
      </c>
    </row>
    <row r="586" spans="1:13">
      <c r="A586" s="7">
        <v>44992</v>
      </c>
      <c r="B586" s="526" t="s">
        <v>100</v>
      </c>
      <c r="C586" s="526" t="s">
        <v>28</v>
      </c>
      <c r="D586" t="s">
        <v>18</v>
      </c>
      <c r="F586" s="2">
        <v>60</v>
      </c>
      <c r="G586" s="2">
        <f t="shared" si="10"/>
        <v>4.9999999999999289</v>
      </c>
    </row>
    <row r="587" spans="1:13">
      <c r="A587" s="7">
        <v>44992</v>
      </c>
      <c r="B587" s="526" t="s">
        <v>100</v>
      </c>
      <c r="C587" s="526" t="s">
        <v>28</v>
      </c>
      <c r="D587" t="s">
        <v>19</v>
      </c>
      <c r="F587" s="2">
        <v>5</v>
      </c>
      <c r="G587" s="2">
        <f t="shared" si="10"/>
        <v>-7.1054273576010019E-14</v>
      </c>
    </row>
    <row r="588" spans="1:13">
      <c r="A588" s="44">
        <v>44804</v>
      </c>
      <c r="B588" s="525" t="s">
        <v>14</v>
      </c>
      <c r="C588" s="525" t="s">
        <v>53</v>
      </c>
      <c r="D588" t="s">
        <v>16</v>
      </c>
      <c r="E588" s="148">
        <v>52.1</v>
      </c>
      <c r="G588" s="2">
        <f t="shared" si="10"/>
        <v>52.09999999999993</v>
      </c>
    </row>
    <row r="589" spans="1:13">
      <c r="B589" s="526"/>
      <c r="C589" s="526"/>
      <c r="D589" t="s">
        <v>17</v>
      </c>
      <c r="E589" s="148">
        <v>8.1999999999999993</v>
      </c>
      <c r="G589" s="2">
        <f t="shared" si="10"/>
        <v>60.299999999999926</v>
      </c>
    </row>
    <row r="590" spans="1:13">
      <c r="B590" s="526"/>
      <c r="C590" s="526"/>
      <c r="D590" t="s">
        <v>18</v>
      </c>
      <c r="E590" s="148">
        <v>60</v>
      </c>
      <c r="G590" s="2">
        <f t="shared" ref="G590:G659" si="11">+G589+E590-F590</f>
        <v>120.29999999999993</v>
      </c>
    </row>
    <row r="591" spans="1:13">
      <c r="B591" s="526"/>
      <c r="C591" s="526"/>
      <c r="D591" t="s">
        <v>19</v>
      </c>
      <c r="E591" s="148">
        <v>5</v>
      </c>
      <c r="G591" s="2">
        <f t="shared" si="11"/>
        <v>125.29999999999993</v>
      </c>
    </row>
    <row r="592" spans="1:13">
      <c r="A592" s="7">
        <v>44900</v>
      </c>
      <c r="B592" s="526" t="s">
        <v>99</v>
      </c>
      <c r="C592" s="526" t="s">
        <v>53</v>
      </c>
      <c r="D592" t="s">
        <v>16</v>
      </c>
      <c r="E592" s="148"/>
      <c r="F592" s="148">
        <v>52.1</v>
      </c>
      <c r="G592" s="2">
        <f t="shared" si="11"/>
        <v>73.199999999999932</v>
      </c>
      <c r="I592" t="s">
        <v>101</v>
      </c>
    </row>
    <row r="593" spans="1:13">
      <c r="A593" s="7">
        <v>44900</v>
      </c>
      <c r="B593" s="526" t="s">
        <v>99</v>
      </c>
      <c r="C593" s="526" t="s">
        <v>53</v>
      </c>
      <c r="D593" t="s">
        <v>17</v>
      </c>
      <c r="E593" s="148"/>
      <c r="F593" s="148">
        <v>8.1999999999999993</v>
      </c>
      <c r="G593" s="2">
        <f t="shared" si="11"/>
        <v>64.999999999999929</v>
      </c>
      <c r="J593" s="525"/>
      <c r="L593" s="148"/>
    </row>
    <row r="594" spans="1:13">
      <c r="A594" s="7">
        <v>44992</v>
      </c>
      <c r="B594" s="526" t="s">
        <v>100</v>
      </c>
      <c r="C594" s="526" t="s">
        <v>53</v>
      </c>
      <c r="D594" t="s">
        <v>18</v>
      </c>
      <c r="E594" s="148"/>
      <c r="F594" s="148">
        <v>60</v>
      </c>
      <c r="G594" s="2">
        <f t="shared" si="11"/>
        <v>4.9999999999999289</v>
      </c>
      <c r="J594" s="525"/>
      <c r="L594" s="148"/>
    </row>
    <row r="595" spans="1:13">
      <c r="A595" s="7">
        <v>44992</v>
      </c>
      <c r="B595" s="526" t="s">
        <v>100</v>
      </c>
      <c r="C595" s="526" t="s">
        <v>53</v>
      </c>
      <c r="D595" t="s">
        <v>19</v>
      </c>
      <c r="E595" s="148"/>
      <c r="F595" s="148">
        <v>5</v>
      </c>
      <c r="G595" s="2">
        <f t="shared" si="11"/>
        <v>-7.1054273576010019E-14</v>
      </c>
      <c r="J595" s="525"/>
      <c r="L595" s="148"/>
    </row>
    <row r="596" spans="1:13">
      <c r="A596" s="44">
        <v>44865</v>
      </c>
      <c r="B596" s="525" t="s">
        <v>14</v>
      </c>
      <c r="C596" s="525" t="s">
        <v>30</v>
      </c>
      <c r="D596" t="s">
        <v>16</v>
      </c>
      <c r="E596" s="148">
        <v>51.9</v>
      </c>
      <c r="G596" s="2">
        <f t="shared" si="11"/>
        <v>51.899999999999928</v>
      </c>
      <c r="H596" s="525" t="s">
        <v>28</v>
      </c>
      <c r="I596" t="s">
        <v>66</v>
      </c>
      <c r="J596" s="2">
        <v>10</v>
      </c>
      <c r="L596" s="148"/>
    </row>
    <row r="597" spans="1:13">
      <c r="B597" s="526"/>
      <c r="C597" s="526"/>
      <c r="D597" t="s">
        <v>17</v>
      </c>
      <c r="E597" s="148">
        <v>4.9000000000000004</v>
      </c>
      <c r="G597" s="2">
        <f t="shared" si="11"/>
        <v>56.799999999999926</v>
      </c>
      <c r="I597" t="s">
        <v>18</v>
      </c>
      <c r="J597" s="2">
        <v>60</v>
      </c>
      <c r="L597" s="2"/>
    </row>
    <row r="598" spans="1:13">
      <c r="B598" s="526"/>
      <c r="C598" s="526"/>
      <c r="D598" t="s">
        <v>18</v>
      </c>
      <c r="E598" s="148">
        <v>60</v>
      </c>
      <c r="G598" s="2">
        <f t="shared" si="11"/>
        <v>116.79999999999993</v>
      </c>
      <c r="I598" t="s">
        <v>19</v>
      </c>
      <c r="J598" s="2">
        <v>5</v>
      </c>
      <c r="L598" s="2"/>
    </row>
    <row r="599" spans="1:13">
      <c r="B599" s="526"/>
      <c r="C599" s="526"/>
      <c r="D599" t="s">
        <v>19</v>
      </c>
      <c r="E599" s="148">
        <v>5</v>
      </c>
      <c r="G599" s="2">
        <f t="shared" si="11"/>
        <v>121.79999999999993</v>
      </c>
      <c r="H599" s="525" t="s">
        <v>53</v>
      </c>
      <c r="I599" t="s">
        <v>18</v>
      </c>
      <c r="J599" s="148">
        <v>60</v>
      </c>
      <c r="M599" s="2"/>
    </row>
    <row r="600" spans="1:13">
      <c r="A600" s="86">
        <v>44971</v>
      </c>
      <c r="B600" s="526" t="s">
        <v>102</v>
      </c>
      <c r="C600" s="526" t="s">
        <v>30</v>
      </c>
      <c r="D600" t="s">
        <v>16</v>
      </c>
      <c r="E600" s="148"/>
      <c r="F600" s="148">
        <v>51.9</v>
      </c>
      <c r="G600" s="2">
        <f t="shared" si="11"/>
        <v>69.89999999999992</v>
      </c>
      <c r="I600" t="s">
        <v>19</v>
      </c>
      <c r="J600" s="148">
        <v>5</v>
      </c>
      <c r="M600" s="2"/>
    </row>
    <row r="601" spans="1:13">
      <c r="A601" s="86">
        <v>44971</v>
      </c>
      <c r="B601" s="526" t="s">
        <v>102</v>
      </c>
      <c r="C601" s="526" t="s">
        <v>30</v>
      </c>
      <c r="D601" t="s">
        <v>17</v>
      </c>
      <c r="E601" s="148"/>
      <c r="F601" s="148">
        <v>4.9000000000000004</v>
      </c>
      <c r="G601" s="2">
        <f t="shared" si="11"/>
        <v>64.999999999999915</v>
      </c>
      <c r="H601" s="525" t="s">
        <v>30</v>
      </c>
      <c r="I601" t="s">
        <v>18</v>
      </c>
      <c r="J601" s="148">
        <v>60</v>
      </c>
      <c r="M601" s="2"/>
    </row>
    <row r="602" spans="1:13">
      <c r="A602" s="7">
        <v>44992</v>
      </c>
      <c r="B602" s="526" t="s">
        <v>100</v>
      </c>
      <c r="C602" s="526" t="s">
        <v>30</v>
      </c>
      <c r="D602" t="s">
        <v>18</v>
      </c>
      <c r="E602" s="148"/>
      <c r="F602" s="148">
        <v>60</v>
      </c>
      <c r="G602" s="2">
        <f t="shared" si="11"/>
        <v>4.9999999999999147</v>
      </c>
      <c r="H602" s="525"/>
      <c r="J602" s="148"/>
      <c r="M602" s="2"/>
    </row>
    <row r="603" spans="1:13">
      <c r="A603" s="7">
        <v>44992</v>
      </c>
      <c r="B603" s="526" t="s">
        <v>100</v>
      </c>
      <c r="C603" s="526" t="s">
        <v>30</v>
      </c>
      <c r="D603" t="s">
        <v>19</v>
      </c>
      <c r="E603" s="148"/>
      <c r="F603" s="148">
        <v>5</v>
      </c>
      <c r="G603" s="2">
        <f t="shared" si="11"/>
        <v>-8.5265128291212022E-14</v>
      </c>
      <c r="H603" s="525"/>
      <c r="J603" s="148"/>
      <c r="M603" s="2"/>
    </row>
    <row r="604" spans="1:13">
      <c r="A604" s="88">
        <v>44895</v>
      </c>
      <c r="B604" s="525" t="s">
        <v>14</v>
      </c>
      <c r="C604" s="525" t="s">
        <v>33</v>
      </c>
      <c r="D604" t="s">
        <v>16</v>
      </c>
      <c r="E604" s="2">
        <v>58</v>
      </c>
      <c r="G604" s="2">
        <f>+G603+E604-F604</f>
        <v>57.999999999999915</v>
      </c>
      <c r="I604" t="s">
        <v>19</v>
      </c>
      <c r="J604" s="148">
        <v>5</v>
      </c>
      <c r="M604" s="2"/>
    </row>
    <row r="605" spans="1:13">
      <c r="A605" s="86"/>
      <c r="B605" s="526"/>
      <c r="C605" s="526"/>
      <c r="D605" t="s">
        <v>17</v>
      </c>
      <c r="E605" s="2">
        <v>6.3</v>
      </c>
      <c r="G605" s="2">
        <f t="shared" si="11"/>
        <v>64.299999999999912</v>
      </c>
      <c r="H605" s="525" t="s">
        <v>33</v>
      </c>
      <c r="I605" t="s">
        <v>18</v>
      </c>
      <c r="J605" s="2">
        <v>60</v>
      </c>
      <c r="L605" s="8"/>
    </row>
    <row r="606" spans="1:13">
      <c r="A606" s="86"/>
      <c r="B606" s="526"/>
      <c r="C606" s="526"/>
      <c r="D606" t="s">
        <v>18</v>
      </c>
      <c r="E606" s="2">
        <v>60</v>
      </c>
      <c r="G606" s="2">
        <f t="shared" si="11"/>
        <v>124.29999999999991</v>
      </c>
      <c r="I606" t="s">
        <v>19</v>
      </c>
      <c r="J606" s="2">
        <v>5</v>
      </c>
    </row>
    <row r="607" spans="1:13">
      <c r="A607" s="86"/>
      <c r="B607" s="526"/>
      <c r="C607" s="526"/>
      <c r="D607" t="s">
        <v>19</v>
      </c>
      <c r="E607" s="2">
        <v>5</v>
      </c>
      <c r="G607" s="2">
        <f t="shared" si="11"/>
        <v>129.2999999999999</v>
      </c>
      <c r="H607" s="525" t="s">
        <v>34</v>
      </c>
      <c r="I607" t="s">
        <v>16</v>
      </c>
      <c r="J607" s="2">
        <v>66.2</v>
      </c>
    </row>
    <row r="608" spans="1:13">
      <c r="A608" s="86">
        <v>44971</v>
      </c>
      <c r="B608" s="526" t="s">
        <v>102</v>
      </c>
      <c r="C608" s="526" t="s">
        <v>33</v>
      </c>
      <c r="D608" t="s">
        <v>16</v>
      </c>
      <c r="F608" s="2">
        <v>58</v>
      </c>
      <c r="G608" s="2">
        <f t="shared" si="11"/>
        <v>71.299999999999898</v>
      </c>
      <c r="H608" s="526"/>
      <c r="I608" t="s">
        <v>17</v>
      </c>
      <c r="J608" s="2">
        <v>5.7</v>
      </c>
    </row>
    <row r="609" spans="1:10">
      <c r="A609" s="86">
        <v>44971</v>
      </c>
      <c r="B609" s="526" t="s">
        <v>102</v>
      </c>
      <c r="C609" s="526" t="s">
        <v>33</v>
      </c>
      <c r="D609" t="s">
        <v>17</v>
      </c>
      <c r="F609" s="2">
        <v>6.3</v>
      </c>
      <c r="G609" s="2">
        <f t="shared" si="11"/>
        <v>64.999999999999901</v>
      </c>
      <c r="H609" s="526"/>
      <c r="I609" t="s">
        <v>18</v>
      </c>
      <c r="J609" s="2">
        <v>60</v>
      </c>
    </row>
    <row r="610" spans="1:10">
      <c r="A610" s="7">
        <v>44992</v>
      </c>
      <c r="B610" s="526" t="s">
        <v>100</v>
      </c>
      <c r="C610" s="526" t="s">
        <v>33</v>
      </c>
      <c r="D610" t="s">
        <v>18</v>
      </c>
      <c r="F610" s="2">
        <v>60</v>
      </c>
      <c r="G610" s="2">
        <f t="shared" si="11"/>
        <v>4.9999999999999005</v>
      </c>
      <c r="H610" s="526"/>
      <c r="J610" s="2"/>
    </row>
    <row r="611" spans="1:10">
      <c r="A611" s="7">
        <v>44992</v>
      </c>
      <c r="B611" s="526" t="s">
        <v>100</v>
      </c>
      <c r="C611" s="526" t="s">
        <v>33</v>
      </c>
      <c r="D611" t="s">
        <v>19</v>
      </c>
      <c r="F611" s="2">
        <v>5</v>
      </c>
      <c r="G611" s="2">
        <f t="shared" si="11"/>
        <v>-9.9475983006414026E-14</v>
      </c>
      <c r="H611" s="526"/>
      <c r="J611" s="2"/>
    </row>
    <row r="612" spans="1:10">
      <c r="A612" s="44">
        <v>44926</v>
      </c>
      <c r="B612" s="525" t="s">
        <v>14</v>
      </c>
      <c r="C612" s="525" t="s">
        <v>34</v>
      </c>
      <c r="D612" t="s">
        <v>16</v>
      </c>
      <c r="E612" s="2">
        <v>66.2</v>
      </c>
      <c r="G612" s="2">
        <f t="shared" si="11"/>
        <v>66.199999999999903</v>
      </c>
      <c r="H612" s="526"/>
      <c r="I612" t="s">
        <v>19</v>
      </c>
      <c r="J612" s="2">
        <v>5</v>
      </c>
    </row>
    <row r="613" spans="1:10">
      <c r="B613" s="526"/>
      <c r="C613" s="526"/>
      <c r="D613" t="s">
        <v>17</v>
      </c>
      <c r="E613" s="2">
        <v>5.7</v>
      </c>
      <c r="G613" s="2">
        <f t="shared" si="11"/>
        <v>71.899999999999906</v>
      </c>
      <c r="H613" s="525" t="s">
        <v>15</v>
      </c>
      <c r="I613" t="s">
        <v>16</v>
      </c>
      <c r="J613" s="2">
        <v>60</v>
      </c>
    </row>
    <row r="614" spans="1:10">
      <c r="B614" s="526"/>
      <c r="C614" s="526"/>
      <c r="D614" t="s">
        <v>18</v>
      </c>
      <c r="E614" s="2">
        <v>60</v>
      </c>
      <c r="G614" s="2">
        <f t="shared" si="11"/>
        <v>131.89999999999992</v>
      </c>
      <c r="H614" s="526"/>
      <c r="I614" t="s">
        <v>17</v>
      </c>
      <c r="J614" s="2">
        <v>4.8</v>
      </c>
    </row>
    <row r="615" spans="1:10">
      <c r="B615" s="526"/>
      <c r="C615" s="526"/>
      <c r="D615" t="s">
        <v>19</v>
      </c>
      <c r="E615" s="2">
        <v>5</v>
      </c>
      <c r="G615" s="2">
        <f t="shared" si="11"/>
        <v>136.89999999999992</v>
      </c>
      <c r="H615" s="526"/>
      <c r="I615" t="s">
        <v>18</v>
      </c>
      <c r="J615" s="2">
        <v>60</v>
      </c>
    </row>
    <row r="616" spans="1:10">
      <c r="A616" s="7">
        <v>44992</v>
      </c>
      <c r="B616" s="526" t="s">
        <v>100</v>
      </c>
      <c r="C616" s="526" t="s">
        <v>34</v>
      </c>
      <c r="D616" t="s">
        <v>16</v>
      </c>
      <c r="F616" s="2">
        <v>66.2</v>
      </c>
      <c r="G616" s="2">
        <f t="shared" si="11"/>
        <v>70.699999999999918</v>
      </c>
      <c r="H616" s="526"/>
      <c r="J616" s="2"/>
    </row>
    <row r="617" spans="1:10">
      <c r="A617" s="7">
        <v>44992</v>
      </c>
      <c r="B617" s="526" t="s">
        <v>100</v>
      </c>
      <c r="C617" s="526" t="s">
        <v>34</v>
      </c>
      <c r="D617" t="s">
        <v>17</v>
      </c>
      <c r="F617" s="2">
        <v>5.7</v>
      </c>
      <c r="G617" s="2">
        <f t="shared" si="11"/>
        <v>64.999999999999915</v>
      </c>
      <c r="H617" s="526"/>
      <c r="J617" s="2"/>
    </row>
    <row r="618" spans="1:10">
      <c r="A618" s="7">
        <v>44992</v>
      </c>
      <c r="B618" s="526" t="s">
        <v>100</v>
      </c>
      <c r="C618" s="526" t="s">
        <v>34</v>
      </c>
      <c r="D618" t="s">
        <v>18</v>
      </c>
      <c r="F618" s="2">
        <v>60</v>
      </c>
      <c r="G618" s="2">
        <f t="shared" si="11"/>
        <v>4.9999999999999147</v>
      </c>
      <c r="H618" s="526"/>
      <c r="J618" s="2"/>
    </row>
    <row r="619" spans="1:10">
      <c r="A619" s="7">
        <v>44992</v>
      </c>
      <c r="B619" s="526" t="s">
        <v>100</v>
      </c>
      <c r="C619" s="526" t="s">
        <v>34</v>
      </c>
      <c r="D619" t="s">
        <v>19</v>
      </c>
      <c r="F619" s="2">
        <v>5</v>
      </c>
      <c r="G619" s="2">
        <f t="shared" si="11"/>
        <v>-8.5265128291212022E-14</v>
      </c>
      <c r="H619" s="526"/>
      <c r="J619" s="2"/>
    </row>
    <row r="620" spans="1:10">
      <c r="A620" s="44">
        <v>44926</v>
      </c>
      <c r="B620" s="525" t="s">
        <v>14</v>
      </c>
      <c r="C620" s="525" t="s">
        <v>15</v>
      </c>
      <c r="D620" t="s">
        <v>16</v>
      </c>
      <c r="E620" s="2">
        <v>60</v>
      </c>
      <c r="G620" s="2">
        <f t="shared" si="11"/>
        <v>59.999999999999915</v>
      </c>
      <c r="H620" s="526"/>
      <c r="J620" s="2"/>
    </row>
    <row r="621" spans="1:10">
      <c r="B621" s="526"/>
      <c r="C621" s="526"/>
      <c r="D621" t="s">
        <v>17</v>
      </c>
      <c r="E621" s="2">
        <v>4.8</v>
      </c>
      <c r="G621" s="2">
        <f t="shared" si="11"/>
        <v>64.799999999999912</v>
      </c>
      <c r="H621" s="525"/>
      <c r="J621" s="2"/>
    </row>
    <row r="622" spans="1:10">
      <c r="B622" s="526"/>
      <c r="C622" s="526"/>
      <c r="D622" t="s">
        <v>18</v>
      </c>
      <c r="E622" s="2">
        <v>60</v>
      </c>
      <c r="G622" s="2">
        <f t="shared" si="11"/>
        <v>124.79999999999991</v>
      </c>
      <c r="J622" s="2"/>
    </row>
    <row r="623" spans="1:10">
      <c r="B623" s="526"/>
      <c r="C623" s="526"/>
      <c r="D623" t="s">
        <v>19</v>
      </c>
      <c r="E623" s="2">
        <v>5</v>
      </c>
      <c r="G623" s="2">
        <f t="shared" si="11"/>
        <v>129.7999999999999</v>
      </c>
      <c r="H623">
        <v>66.7</v>
      </c>
    </row>
    <row r="624" spans="1:10">
      <c r="A624" s="7">
        <v>44992</v>
      </c>
      <c r="B624" s="526" t="s">
        <v>103</v>
      </c>
      <c r="C624" s="526" t="s">
        <v>15</v>
      </c>
      <c r="D624" t="s">
        <v>16</v>
      </c>
      <c r="F624" s="2">
        <v>60</v>
      </c>
      <c r="G624" s="2">
        <f t="shared" si="11"/>
        <v>69.799999999999898</v>
      </c>
      <c r="H624">
        <v>68</v>
      </c>
    </row>
    <row r="625" spans="1:12">
      <c r="A625" s="7">
        <v>44992</v>
      </c>
      <c r="B625" s="526" t="s">
        <v>103</v>
      </c>
      <c r="C625" s="526" t="s">
        <v>15</v>
      </c>
      <c r="D625" t="s">
        <v>17</v>
      </c>
      <c r="F625" s="2">
        <v>4.8</v>
      </c>
      <c r="G625" s="2">
        <f t="shared" si="11"/>
        <v>64.999999999999901</v>
      </c>
    </row>
    <row r="626" spans="1:12">
      <c r="A626" s="7">
        <v>44992</v>
      </c>
      <c r="B626" s="526" t="s">
        <v>103</v>
      </c>
      <c r="C626" s="526" t="s">
        <v>15</v>
      </c>
      <c r="D626" t="s">
        <v>18</v>
      </c>
      <c r="F626" s="2">
        <v>60</v>
      </c>
      <c r="G626" s="2">
        <f t="shared" si="11"/>
        <v>4.9999999999999005</v>
      </c>
    </row>
    <row r="627" spans="1:12">
      <c r="A627" s="7">
        <v>44992</v>
      </c>
      <c r="B627" s="526" t="s">
        <v>103</v>
      </c>
      <c r="C627" s="526" t="s">
        <v>15</v>
      </c>
      <c r="D627" t="s">
        <v>19</v>
      </c>
      <c r="F627" s="2">
        <v>5</v>
      </c>
      <c r="G627" s="2">
        <f t="shared" si="11"/>
        <v>-9.9475983006414026E-14</v>
      </c>
    </row>
    <row r="628" spans="1:12">
      <c r="A628" s="44">
        <v>44985</v>
      </c>
      <c r="B628" s="525" t="s">
        <v>14</v>
      </c>
      <c r="C628" s="525" t="s">
        <v>20</v>
      </c>
      <c r="D628" t="s">
        <v>16</v>
      </c>
      <c r="E628" s="2">
        <v>65.5</v>
      </c>
      <c r="G628" s="2">
        <f t="shared" si="11"/>
        <v>65.499999999999901</v>
      </c>
      <c r="J628" s="8"/>
    </row>
    <row r="629" spans="1:12">
      <c r="B629" s="526"/>
      <c r="C629" s="526"/>
      <c r="D629" t="s">
        <v>17</v>
      </c>
      <c r="E629" s="2">
        <v>1.2</v>
      </c>
      <c r="G629" s="2">
        <f t="shared" si="11"/>
        <v>66.699999999999903</v>
      </c>
    </row>
    <row r="630" spans="1:12">
      <c r="B630" s="526"/>
      <c r="C630" s="526"/>
      <c r="D630" t="s">
        <v>18</v>
      </c>
      <c r="E630" s="2">
        <v>56</v>
      </c>
      <c r="G630" s="2">
        <f t="shared" si="11"/>
        <v>122.6999999999999</v>
      </c>
    </row>
    <row r="631" spans="1:12">
      <c r="B631" s="526"/>
      <c r="C631" s="526"/>
      <c r="D631" t="s">
        <v>19</v>
      </c>
      <c r="E631" s="2">
        <v>5</v>
      </c>
      <c r="G631" s="2">
        <f t="shared" si="11"/>
        <v>127.6999999999999</v>
      </c>
    </row>
    <row r="632" spans="1:12">
      <c r="A632" s="7">
        <v>44992</v>
      </c>
      <c r="B632" s="526" t="s">
        <v>103</v>
      </c>
      <c r="C632" s="526" t="s">
        <v>20</v>
      </c>
      <c r="D632" t="s">
        <v>18</v>
      </c>
      <c r="F632" s="2">
        <v>56</v>
      </c>
      <c r="G632" s="2">
        <f t="shared" si="11"/>
        <v>71.699999999999903</v>
      </c>
    </row>
    <row r="633" spans="1:12">
      <c r="A633" s="7">
        <v>44992</v>
      </c>
      <c r="B633" s="526" t="s">
        <v>103</v>
      </c>
      <c r="C633" s="526" t="s">
        <v>20</v>
      </c>
      <c r="D633" t="s">
        <v>19</v>
      </c>
      <c r="F633" s="2">
        <v>5</v>
      </c>
      <c r="G633" s="2">
        <f t="shared" si="11"/>
        <v>66.699999999999903</v>
      </c>
    </row>
    <row r="634" spans="1:12">
      <c r="A634" s="7">
        <v>45013</v>
      </c>
      <c r="B634" s="526" t="s">
        <v>104</v>
      </c>
      <c r="C634" s="526" t="s">
        <v>20</v>
      </c>
      <c r="D634" t="s">
        <v>16</v>
      </c>
      <c r="F634" s="2">
        <v>65.5</v>
      </c>
      <c r="G634" s="2">
        <f t="shared" si="11"/>
        <v>1.1999999999999034</v>
      </c>
    </row>
    <row r="635" spans="1:12">
      <c r="A635" s="7">
        <v>45013</v>
      </c>
      <c r="B635" s="526" t="s">
        <v>104</v>
      </c>
      <c r="C635" s="526" t="s">
        <v>20</v>
      </c>
      <c r="D635" t="s">
        <v>17</v>
      </c>
      <c r="F635" s="2">
        <v>1.2</v>
      </c>
      <c r="G635" s="2">
        <f t="shared" si="11"/>
        <v>-9.6589403142388619E-14</v>
      </c>
    </row>
    <row r="636" spans="1:12">
      <c r="A636" s="44">
        <v>45016</v>
      </c>
      <c r="B636" s="525" t="s">
        <v>14</v>
      </c>
      <c r="C636" s="525" t="s">
        <v>23</v>
      </c>
      <c r="D636" t="s">
        <v>16</v>
      </c>
      <c r="E636" s="2">
        <v>66.400000000000006</v>
      </c>
      <c r="G636" s="2">
        <f t="shared" si="11"/>
        <v>66.399999999999906</v>
      </c>
    </row>
    <row r="637" spans="1:12">
      <c r="B637" s="526"/>
      <c r="C637" s="526"/>
      <c r="D637" t="s">
        <v>17</v>
      </c>
      <c r="E637" s="2">
        <v>1.3</v>
      </c>
      <c r="G637" s="2">
        <f t="shared" si="11"/>
        <v>67.699999999999903</v>
      </c>
    </row>
    <row r="638" spans="1:12">
      <c r="B638" s="526"/>
      <c r="C638" s="526"/>
      <c r="D638" t="s">
        <v>18</v>
      </c>
      <c r="E638" s="2">
        <v>60</v>
      </c>
      <c r="G638" s="2">
        <f t="shared" si="11"/>
        <v>127.6999999999999</v>
      </c>
      <c r="J638" s="543"/>
      <c r="K638" s="543"/>
      <c r="L638" s="543"/>
    </row>
    <row r="639" spans="1:12">
      <c r="B639" s="526"/>
      <c r="C639" s="526"/>
      <c r="D639" t="s">
        <v>19</v>
      </c>
      <c r="E639" s="2">
        <v>5</v>
      </c>
      <c r="G639" s="2">
        <f t="shared" si="11"/>
        <v>132.6999999999999</v>
      </c>
      <c r="J639" s="525"/>
      <c r="L639" s="2"/>
    </row>
    <row r="640" spans="1:12">
      <c r="A640" s="7">
        <v>45110</v>
      </c>
      <c r="B640" s="526">
        <v>27072</v>
      </c>
      <c r="C640" s="526" t="s">
        <v>23</v>
      </c>
      <c r="D640" t="s">
        <v>16</v>
      </c>
      <c r="F640" s="2">
        <v>66.400000000000006</v>
      </c>
      <c r="G640" s="2">
        <f t="shared" si="11"/>
        <v>66.299999999999898</v>
      </c>
      <c r="J640" s="525"/>
      <c r="L640" s="2"/>
    </row>
    <row r="641" spans="1:12">
      <c r="A641" s="7">
        <v>45110</v>
      </c>
      <c r="B641" s="526">
        <v>27072</v>
      </c>
      <c r="C641" s="526" t="s">
        <v>23</v>
      </c>
      <c r="D641" t="s">
        <v>17</v>
      </c>
      <c r="F641" s="2">
        <v>1.3</v>
      </c>
      <c r="G641" s="2">
        <f t="shared" si="11"/>
        <v>64.999999999999901</v>
      </c>
      <c r="J641" s="525"/>
      <c r="L641" s="2"/>
    </row>
    <row r="642" spans="1:12">
      <c r="A642" s="7">
        <v>45110</v>
      </c>
      <c r="B642" s="526">
        <v>27072</v>
      </c>
      <c r="C642" s="526" t="s">
        <v>23</v>
      </c>
      <c r="D642" t="s">
        <v>18</v>
      </c>
      <c r="F642" s="2">
        <v>60</v>
      </c>
      <c r="G642" s="2">
        <f t="shared" si="11"/>
        <v>4.9999999999999005</v>
      </c>
      <c r="J642" s="525"/>
      <c r="L642" s="2"/>
    </row>
    <row r="643" spans="1:12">
      <c r="A643" s="7">
        <v>45110</v>
      </c>
      <c r="B643" s="526">
        <v>27072</v>
      </c>
      <c r="C643" s="526" t="s">
        <v>23</v>
      </c>
      <c r="D643" t="s">
        <v>19</v>
      </c>
      <c r="F643" s="2">
        <v>5</v>
      </c>
      <c r="G643" s="2">
        <f t="shared" si="11"/>
        <v>-9.9475983006414026E-14</v>
      </c>
      <c r="J643" s="525"/>
      <c r="L643" s="2"/>
    </row>
    <row r="644" spans="1:12">
      <c r="A644" s="88">
        <v>45046</v>
      </c>
      <c r="B644" s="525" t="s">
        <v>14</v>
      </c>
      <c r="C644" s="525" t="s">
        <v>24</v>
      </c>
      <c r="D644" t="s">
        <v>16</v>
      </c>
      <c r="E644" s="240">
        <v>69.400000000000006</v>
      </c>
      <c r="G644" s="2">
        <f t="shared" si="11"/>
        <v>69.399999999999906</v>
      </c>
      <c r="J644" s="526"/>
      <c r="L644" s="2"/>
    </row>
    <row r="645" spans="1:12">
      <c r="A645" s="86"/>
      <c r="B645" s="526"/>
      <c r="C645" s="526"/>
      <c r="D645" t="s">
        <v>17</v>
      </c>
      <c r="E645" s="240">
        <v>1.5</v>
      </c>
      <c r="G645" s="2">
        <f t="shared" si="11"/>
        <v>70.899999999999906</v>
      </c>
      <c r="J645" s="526"/>
      <c r="L645" s="2"/>
    </row>
    <row r="646" spans="1:12">
      <c r="A646" s="86"/>
      <c r="B646" s="526"/>
      <c r="C646" s="526"/>
      <c r="D646" t="s">
        <v>18</v>
      </c>
      <c r="E646" s="240">
        <v>60</v>
      </c>
      <c r="G646" s="2">
        <f t="shared" si="11"/>
        <v>130.89999999999992</v>
      </c>
      <c r="J646" s="526"/>
      <c r="L646" s="2"/>
    </row>
    <row r="647" spans="1:12">
      <c r="A647" s="86"/>
      <c r="B647" s="526"/>
      <c r="C647" s="526"/>
      <c r="D647" t="s">
        <v>19</v>
      </c>
      <c r="E647" s="240">
        <v>5</v>
      </c>
      <c r="G647" s="2">
        <f t="shared" si="11"/>
        <v>135.89999999999992</v>
      </c>
      <c r="J647" s="525"/>
      <c r="L647" s="240"/>
    </row>
    <row r="648" spans="1:12">
      <c r="A648" s="86">
        <v>45110</v>
      </c>
      <c r="B648" s="526">
        <v>27072</v>
      </c>
      <c r="C648" s="526" t="s">
        <v>24</v>
      </c>
      <c r="D648" t="s">
        <v>16</v>
      </c>
      <c r="E648" s="240"/>
      <c r="F648" s="2">
        <v>69.400000000000006</v>
      </c>
      <c r="G648" s="2">
        <f t="shared" si="11"/>
        <v>66.499999999999915</v>
      </c>
      <c r="J648" s="525"/>
      <c r="L648" s="240"/>
    </row>
    <row r="649" spans="1:12">
      <c r="A649" s="86">
        <v>45110</v>
      </c>
      <c r="B649" s="526">
        <v>27072</v>
      </c>
      <c r="C649" s="526" t="s">
        <v>24</v>
      </c>
      <c r="D649" t="s">
        <v>17</v>
      </c>
      <c r="E649" s="240"/>
      <c r="F649" s="2">
        <v>1.5</v>
      </c>
      <c r="G649" s="2">
        <f t="shared" si="11"/>
        <v>64.999999999999915</v>
      </c>
      <c r="J649" s="525"/>
      <c r="L649" s="240"/>
    </row>
    <row r="650" spans="1:12">
      <c r="A650" s="86">
        <v>45110</v>
      </c>
      <c r="B650" s="526">
        <v>27072</v>
      </c>
      <c r="C650" s="526" t="s">
        <v>24</v>
      </c>
      <c r="D650" t="s">
        <v>18</v>
      </c>
      <c r="E650" s="240"/>
      <c r="F650" s="2">
        <v>60</v>
      </c>
      <c r="G650" s="2">
        <f t="shared" si="11"/>
        <v>4.9999999999999147</v>
      </c>
      <c r="J650" s="525"/>
      <c r="L650" s="240"/>
    </row>
    <row r="651" spans="1:12">
      <c r="A651" s="86">
        <v>45110</v>
      </c>
      <c r="B651" s="526">
        <v>27072</v>
      </c>
      <c r="C651" s="526" t="s">
        <v>24</v>
      </c>
      <c r="D651" t="s">
        <v>19</v>
      </c>
      <c r="E651" s="240"/>
      <c r="F651" s="2">
        <v>5</v>
      </c>
      <c r="G651" s="2">
        <f t="shared" si="11"/>
        <v>-8.5265128291212022E-14</v>
      </c>
      <c r="J651" s="525"/>
      <c r="L651" s="240"/>
    </row>
    <row r="652" spans="1:12">
      <c r="A652" s="88">
        <v>45077</v>
      </c>
      <c r="B652" s="525" t="s">
        <v>14</v>
      </c>
      <c r="C652" s="525" t="s">
        <v>25</v>
      </c>
      <c r="D652" t="s">
        <v>16</v>
      </c>
      <c r="E652" s="240">
        <v>64.2</v>
      </c>
      <c r="G652" s="2">
        <f t="shared" si="11"/>
        <v>64.199999999999918</v>
      </c>
      <c r="J652" s="526"/>
      <c r="L652" s="240"/>
    </row>
    <row r="653" spans="1:12">
      <c r="A653" s="86"/>
      <c r="B653" s="526"/>
      <c r="C653" s="526"/>
      <c r="D653" t="s">
        <v>17</v>
      </c>
      <c r="E653" s="240">
        <v>2.1</v>
      </c>
      <c r="G653" s="2">
        <f t="shared" si="11"/>
        <v>66.299999999999912</v>
      </c>
      <c r="J653" s="526"/>
      <c r="L653" s="240"/>
    </row>
    <row r="654" spans="1:12">
      <c r="A654" s="86"/>
      <c r="B654" s="526"/>
      <c r="C654" s="526"/>
      <c r="D654" t="s">
        <v>18</v>
      </c>
      <c r="E654" s="240">
        <v>60</v>
      </c>
      <c r="G654" s="2">
        <f t="shared" si="11"/>
        <v>126.29999999999991</v>
      </c>
      <c r="J654" s="526"/>
      <c r="L654" s="240"/>
    </row>
    <row r="655" spans="1:12">
      <c r="A655" s="86"/>
      <c r="B655" s="526"/>
      <c r="C655" s="526"/>
      <c r="D655" t="s">
        <v>19</v>
      </c>
      <c r="E655" s="240">
        <v>5</v>
      </c>
      <c r="G655" s="2">
        <f t="shared" si="11"/>
        <v>131.2999999999999</v>
      </c>
      <c r="J655" s="525"/>
      <c r="L655" s="240"/>
    </row>
    <row r="656" spans="1:12">
      <c r="A656" s="86"/>
      <c r="B656" s="526"/>
      <c r="C656" s="526"/>
      <c r="D656" t="s">
        <v>76</v>
      </c>
      <c r="E656" s="256">
        <v>10</v>
      </c>
      <c r="G656" s="2">
        <f t="shared" si="11"/>
        <v>141.2999999999999</v>
      </c>
      <c r="J656" s="526"/>
      <c r="L656" s="240"/>
    </row>
    <row r="657" spans="1:13">
      <c r="A657" s="7">
        <v>45110</v>
      </c>
      <c r="B657" s="526">
        <v>27073</v>
      </c>
      <c r="C657" s="526" t="s">
        <v>25</v>
      </c>
      <c r="D657" t="s">
        <v>16</v>
      </c>
      <c r="F657" s="2">
        <v>64.2</v>
      </c>
      <c r="G657" s="2">
        <f t="shared" si="11"/>
        <v>77.099999999999895</v>
      </c>
      <c r="J657" s="526"/>
      <c r="L657" s="240"/>
    </row>
    <row r="658" spans="1:13">
      <c r="A658" s="7">
        <v>45110</v>
      </c>
      <c r="B658" s="526">
        <v>27073</v>
      </c>
      <c r="C658" s="526" t="s">
        <v>25</v>
      </c>
      <c r="D658" t="s">
        <v>17</v>
      </c>
      <c r="F658" s="2">
        <v>2.1</v>
      </c>
      <c r="G658" s="2">
        <f t="shared" si="11"/>
        <v>74.999999999999901</v>
      </c>
      <c r="J658" s="526"/>
      <c r="L658" s="240"/>
    </row>
    <row r="659" spans="1:13">
      <c r="A659" s="7">
        <v>45110</v>
      </c>
      <c r="B659" s="526">
        <v>27073</v>
      </c>
      <c r="C659" s="526" t="s">
        <v>25</v>
      </c>
      <c r="D659" t="s">
        <v>18</v>
      </c>
      <c r="F659" s="2">
        <v>60</v>
      </c>
      <c r="G659" s="2">
        <f t="shared" si="11"/>
        <v>14.999999999999901</v>
      </c>
      <c r="J659" s="526"/>
      <c r="L659" s="92"/>
    </row>
    <row r="660" spans="1:13">
      <c r="A660" s="7">
        <v>45110</v>
      </c>
      <c r="B660" s="526">
        <v>27073</v>
      </c>
      <c r="C660" s="526" t="s">
        <v>25</v>
      </c>
      <c r="D660" t="s">
        <v>19</v>
      </c>
      <c r="F660" s="2">
        <v>5</v>
      </c>
      <c r="G660" s="2">
        <f t="shared" ref="G660:G708" si="12">+G659+E660-F660</f>
        <v>9.9999999999999005</v>
      </c>
      <c r="L660" s="8"/>
    </row>
    <row r="661" spans="1:13">
      <c r="A661" s="7">
        <v>45110</v>
      </c>
      <c r="B661" s="526">
        <v>27073</v>
      </c>
      <c r="C661" s="526" t="s">
        <v>25</v>
      </c>
      <c r="D661" t="s">
        <v>76</v>
      </c>
      <c r="F661" s="2">
        <v>10</v>
      </c>
      <c r="G661" s="2">
        <f t="shared" si="12"/>
        <v>-9.9475983006414026E-14</v>
      </c>
    </row>
    <row r="662" spans="1:13">
      <c r="A662" s="44">
        <v>45107</v>
      </c>
      <c r="B662" s="525" t="s">
        <v>14</v>
      </c>
      <c r="C662" s="525" t="s">
        <v>26</v>
      </c>
      <c r="D662" t="s">
        <v>16</v>
      </c>
      <c r="E662" s="37">
        <v>65.400000000000006</v>
      </c>
      <c r="G662" s="2">
        <f t="shared" si="12"/>
        <v>65.399999999999906</v>
      </c>
    </row>
    <row r="663" spans="1:13">
      <c r="B663" s="526"/>
      <c r="C663" s="526"/>
      <c r="D663" t="s">
        <v>17</v>
      </c>
      <c r="E663" s="37">
        <v>2</v>
      </c>
      <c r="G663" s="2">
        <f t="shared" si="12"/>
        <v>67.399999999999906</v>
      </c>
      <c r="J663" s="543"/>
      <c r="K663" s="543"/>
      <c r="L663" s="543"/>
    </row>
    <row r="664" spans="1:13">
      <c r="B664" s="526"/>
      <c r="C664" s="526"/>
      <c r="D664" t="s">
        <v>18</v>
      </c>
      <c r="E664" s="37">
        <v>60</v>
      </c>
      <c r="G664" s="2">
        <f t="shared" si="12"/>
        <v>127.39999999999991</v>
      </c>
      <c r="J664" s="525"/>
      <c r="M664" s="37"/>
    </row>
    <row r="665" spans="1:13">
      <c r="B665" s="526"/>
      <c r="C665" s="526"/>
      <c r="D665" t="s">
        <v>19</v>
      </c>
      <c r="E665" s="37">
        <v>5</v>
      </c>
      <c r="G665" s="2">
        <f t="shared" si="12"/>
        <v>132.39999999999992</v>
      </c>
      <c r="J665" s="526"/>
      <c r="M665" s="37"/>
    </row>
    <row r="666" spans="1:13">
      <c r="A666" s="7">
        <v>45216</v>
      </c>
      <c r="B666" s="526">
        <v>27643</v>
      </c>
      <c r="C666" s="526" t="s">
        <v>26</v>
      </c>
      <c r="D666" t="s">
        <v>16</v>
      </c>
      <c r="E666" s="37"/>
      <c r="F666" s="37">
        <v>65.400000000000006</v>
      </c>
      <c r="G666" s="2">
        <f t="shared" si="12"/>
        <v>66.999999999999915</v>
      </c>
      <c r="J666" s="526"/>
      <c r="M666" s="37"/>
    </row>
    <row r="667" spans="1:13">
      <c r="A667" s="7">
        <v>45216</v>
      </c>
      <c r="B667" s="526">
        <v>27643</v>
      </c>
      <c r="C667" s="526" t="s">
        <v>26</v>
      </c>
      <c r="D667" t="s">
        <v>17</v>
      </c>
      <c r="E667" s="37"/>
      <c r="F667" s="37">
        <v>2</v>
      </c>
      <c r="G667" s="2">
        <f t="shared" si="12"/>
        <v>64.999999999999915</v>
      </c>
      <c r="J667" s="526"/>
      <c r="M667" s="37"/>
    </row>
    <row r="668" spans="1:13">
      <c r="A668" s="7">
        <v>45216</v>
      </c>
      <c r="B668" s="526">
        <v>27643</v>
      </c>
      <c r="C668" s="526" t="s">
        <v>26</v>
      </c>
      <c r="D668" t="s">
        <v>18</v>
      </c>
      <c r="E668" s="37"/>
      <c r="F668" s="37">
        <v>60</v>
      </c>
      <c r="G668" s="2">
        <f t="shared" si="12"/>
        <v>4.9999999999999147</v>
      </c>
      <c r="J668" s="526"/>
      <c r="M668" s="37"/>
    </row>
    <row r="669" spans="1:13">
      <c r="A669" s="7">
        <v>45216</v>
      </c>
      <c r="B669" s="526">
        <v>27643</v>
      </c>
      <c r="C669" s="526" t="s">
        <v>26</v>
      </c>
      <c r="D669" t="s">
        <v>19</v>
      </c>
      <c r="E669" s="37"/>
      <c r="F669" s="37">
        <v>5</v>
      </c>
      <c r="G669" s="2">
        <f t="shared" si="12"/>
        <v>-8.5265128291212022E-14</v>
      </c>
      <c r="J669" s="526"/>
      <c r="M669" s="37"/>
    </row>
    <row r="670" spans="1:13">
      <c r="A670" s="88">
        <v>45138</v>
      </c>
      <c r="B670" s="525" t="s">
        <v>14</v>
      </c>
      <c r="C670" s="525" t="s">
        <v>27</v>
      </c>
      <c r="D670" t="s">
        <v>16</v>
      </c>
      <c r="E670" s="240">
        <v>61.6</v>
      </c>
      <c r="F670" s="240"/>
      <c r="G670" s="2">
        <f t="shared" si="12"/>
        <v>61.599999999999916</v>
      </c>
      <c r="J670" s="526"/>
      <c r="M670" s="37"/>
    </row>
    <row r="671" spans="1:13">
      <c r="A671" s="86"/>
      <c r="B671" s="526"/>
      <c r="C671" s="526"/>
      <c r="D671" t="s">
        <v>17</v>
      </c>
      <c r="E671" s="240">
        <v>2</v>
      </c>
      <c r="F671" s="240"/>
      <c r="G671" s="2">
        <f t="shared" si="12"/>
        <v>63.599999999999916</v>
      </c>
      <c r="J671" s="526"/>
      <c r="M671" s="37"/>
    </row>
    <row r="672" spans="1:13">
      <c r="A672" s="86"/>
      <c r="B672" s="526"/>
      <c r="C672" s="526"/>
      <c r="D672" t="s">
        <v>18</v>
      </c>
      <c r="E672" s="240">
        <v>60</v>
      </c>
      <c r="F672" s="240"/>
      <c r="G672" s="2">
        <f t="shared" si="12"/>
        <v>123.59999999999991</v>
      </c>
      <c r="J672" s="525"/>
      <c r="M672" s="240"/>
    </row>
    <row r="673" spans="1:13">
      <c r="A673" s="86"/>
      <c r="B673" s="526"/>
      <c r="C673" s="526"/>
      <c r="D673" t="s">
        <v>19</v>
      </c>
      <c r="E673" s="240">
        <v>5</v>
      </c>
      <c r="F673" s="240"/>
      <c r="G673" s="2">
        <f t="shared" si="12"/>
        <v>128.59999999999991</v>
      </c>
      <c r="J673" s="526"/>
      <c r="M673" s="240"/>
    </row>
    <row r="674" spans="1:13">
      <c r="A674" s="7">
        <v>45216</v>
      </c>
      <c r="B674" s="526">
        <v>27643</v>
      </c>
      <c r="C674" s="526" t="s">
        <v>27</v>
      </c>
      <c r="D674" t="s">
        <v>16</v>
      </c>
      <c r="E674" s="240"/>
      <c r="F674" s="240">
        <v>61.6</v>
      </c>
      <c r="G674" s="2">
        <f t="shared" si="12"/>
        <v>66.999999999999915</v>
      </c>
      <c r="J674" s="526"/>
      <c r="M674" s="240"/>
    </row>
    <row r="675" spans="1:13">
      <c r="A675" s="7">
        <v>45216</v>
      </c>
      <c r="B675" s="526">
        <v>27643</v>
      </c>
      <c r="C675" s="526" t="s">
        <v>27</v>
      </c>
      <c r="D675" t="s">
        <v>17</v>
      </c>
      <c r="E675" s="240"/>
      <c r="F675" s="240">
        <v>2</v>
      </c>
      <c r="G675" s="2">
        <f t="shared" si="12"/>
        <v>64.999999999999915</v>
      </c>
      <c r="J675" s="526"/>
      <c r="M675" s="240"/>
    </row>
    <row r="676" spans="1:13">
      <c r="A676" s="7">
        <v>45216</v>
      </c>
      <c r="B676" s="526">
        <v>27643</v>
      </c>
      <c r="C676" s="526" t="s">
        <v>27</v>
      </c>
      <c r="D676" t="s">
        <v>18</v>
      </c>
      <c r="E676" s="240"/>
      <c r="F676" s="240">
        <v>60</v>
      </c>
      <c r="G676" s="2">
        <f t="shared" si="12"/>
        <v>4.9999999999999147</v>
      </c>
      <c r="J676" s="526"/>
      <c r="M676" s="240"/>
    </row>
    <row r="677" spans="1:13">
      <c r="A677" s="7">
        <v>45216</v>
      </c>
      <c r="B677" s="526">
        <v>27643</v>
      </c>
      <c r="C677" s="526" t="s">
        <v>27</v>
      </c>
      <c r="D677" t="s">
        <v>19</v>
      </c>
      <c r="E677" s="240"/>
      <c r="F677" s="240">
        <v>5</v>
      </c>
      <c r="G677" s="2">
        <f t="shared" si="12"/>
        <v>-8.5265128291212022E-14</v>
      </c>
      <c r="J677" s="526"/>
      <c r="M677" s="240"/>
    </row>
    <row r="678" spans="1:13">
      <c r="A678" s="88">
        <v>45169</v>
      </c>
      <c r="B678" s="525" t="s">
        <v>14</v>
      </c>
      <c r="C678" s="525" t="s">
        <v>28</v>
      </c>
      <c r="D678" t="s">
        <v>16</v>
      </c>
      <c r="E678" s="240">
        <v>58.9</v>
      </c>
      <c r="G678" s="2">
        <f t="shared" si="12"/>
        <v>58.899999999999913</v>
      </c>
      <c r="M678" s="240"/>
    </row>
    <row r="679" spans="1:13">
      <c r="A679" s="86"/>
      <c r="B679" s="526"/>
      <c r="C679" s="526"/>
      <c r="D679" t="s">
        <v>17</v>
      </c>
      <c r="E679" s="240">
        <v>2.2999999999999998</v>
      </c>
      <c r="G679" s="2">
        <f t="shared" si="12"/>
        <v>61.19999999999991</v>
      </c>
      <c r="J679" s="525"/>
      <c r="L679" s="240"/>
      <c r="M679" s="240"/>
    </row>
    <row r="680" spans="1:13">
      <c r="A680" s="86"/>
      <c r="B680" s="526"/>
      <c r="C680" s="526"/>
      <c r="D680" t="s">
        <v>18</v>
      </c>
      <c r="E680" s="240">
        <v>60</v>
      </c>
      <c r="G680" s="2">
        <f t="shared" si="12"/>
        <v>121.1999999999999</v>
      </c>
      <c r="J680" s="526"/>
      <c r="L680" s="240"/>
      <c r="M680" s="240"/>
    </row>
    <row r="681" spans="1:13">
      <c r="A681" s="86"/>
      <c r="B681" s="526"/>
      <c r="C681" s="526"/>
      <c r="D681" t="s">
        <v>19</v>
      </c>
      <c r="E681" s="240">
        <v>5</v>
      </c>
      <c r="G681" s="2">
        <f t="shared" si="12"/>
        <v>126.1999999999999</v>
      </c>
      <c r="J681" s="526"/>
      <c r="L681" s="240"/>
      <c r="M681" s="240"/>
    </row>
    <row r="682" spans="1:13">
      <c r="B682" s="526"/>
      <c r="C682" s="526"/>
      <c r="D682" t="s">
        <v>66</v>
      </c>
      <c r="E682" s="2">
        <v>15</v>
      </c>
      <c r="G682" s="2">
        <f t="shared" si="12"/>
        <v>141.1999999999999</v>
      </c>
      <c r="J682" s="526"/>
      <c r="L682" s="240"/>
      <c r="M682" s="240"/>
    </row>
    <row r="683" spans="1:13">
      <c r="A683" s="7">
        <v>45216</v>
      </c>
      <c r="B683" s="526">
        <v>27643</v>
      </c>
      <c r="C683" s="526" t="s">
        <v>28</v>
      </c>
      <c r="D683" t="s">
        <v>16</v>
      </c>
      <c r="F683" s="240">
        <v>58.9</v>
      </c>
      <c r="G683" s="2">
        <f t="shared" si="12"/>
        <v>82.299999999999898</v>
      </c>
      <c r="J683" s="60"/>
      <c r="L683" s="240"/>
      <c r="M683" s="240"/>
    </row>
    <row r="684" spans="1:13">
      <c r="A684" s="7">
        <v>45216</v>
      </c>
      <c r="B684" s="526">
        <v>27643</v>
      </c>
      <c r="C684" s="526" t="s">
        <v>28</v>
      </c>
      <c r="D684" t="s">
        <v>17</v>
      </c>
      <c r="F684" s="240">
        <v>2.2999999999999998</v>
      </c>
      <c r="G684" s="2">
        <f t="shared" si="12"/>
        <v>79.999999999999901</v>
      </c>
      <c r="J684" s="60"/>
      <c r="L684" s="240"/>
      <c r="M684" s="240"/>
    </row>
    <row r="685" spans="1:13">
      <c r="A685" s="7">
        <v>45216</v>
      </c>
      <c r="B685" s="526">
        <v>27643</v>
      </c>
      <c r="C685" s="526" t="s">
        <v>28</v>
      </c>
      <c r="D685" t="s">
        <v>18</v>
      </c>
      <c r="F685" s="240">
        <v>60</v>
      </c>
      <c r="G685" s="2">
        <f t="shared" si="12"/>
        <v>19.999999999999901</v>
      </c>
      <c r="J685" s="525"/>
      <c r="L685" s="26"/>
      <c r="M685" s="240"/>
    </row>
    <row r="686" spans="1:13">
      <c r="A686" s="7">
        <v>45216</v>
      </c>
      <c r="B686" s="526">
        <v>27643</v>
      </c>
      <c r="C686" s="526" t="s">
        <v>28</v>
      </c>
      <c r="D686" t="s">
        <v>19</v>
      </c>
      <c r="F686" s="240">
        <v>5</v>
      </c>
      <c r="G686" s="2">
        <f t="shared" si="12"/>
        <v>14.999999999999901</v>
      </c>
      <c r="J686" s="526"/>
      <c r="L686" s="26"/>
      <c r="M686" s="240"/>
    </row>
    <row r="687" spans="1:13">
      <c r="A687" s="7">
        <v>45216</v>
      </c>
      <c r="B687" s="526">
        <v>27643</v>
      </c>
      <c r="C687" s="526" t="s">
        <v>28</v>
      </c>
      <c r="D687" t="s">
        <v>66</v>
      </c>
      <c r="F687" s="2">
        <v>15</v>
      </c>
      <c r="G687" s="2">
        <f t="shared" si="12"/>
        <v>-9.9475983006414026E-14</v>
      </c>
      <c r="J687" s="526"/>
      <c r="L687" s="240"/>
      <c r="M687" s="240"/>
    </row>
    <row r="688" spans="1:13">
      <c r="A688" s="44">
        <v>45199</v>
      </c>
      <c r="B688" s="525" t="s">
        <v>14</v>
      </c>
      <c r="C688" s="525" t="s">
        <v>53</v>
      </c>
      <c r="D688" t="s">
        <v>16</v>
      </c>
      <c r="E688" s="240">
        <v>58.6</v>
      </c>
      <c r="G688" s="2">
        <f t="shared" si="12"/>
        <v>58.599999999999902</v>
      </c>
      <c r="J688" s="526"/>
      <c r="L688" s="240"/>
      <c r="M688" s="240"/>
    </row>
    <row r="689" spans="1:15">
      <c r="A689" s="86"/>
      <c r="B689" s="526"/>
      <c r="C689" s="526"/>
      <c r="D689" t="s">
        <v>17</v>
      </c>
      <c r="E689" s="240">
        <v>2</v>
      </c>
      <c r="G689" s="2">
        <f t="shared" si="12"/>
        <v>60.599999999999902</v>
      </c>
      <c r="J689" s="525"/>
      <c r="L689" s="26"/>
      <c r="M689" s="2"/>
    </row>
    <row r="690" spans="1:15">
      <c r="A690" s="86"/>
      <c r="B690" s="526"/>
      <c r="C690" s="526"/>
      <c r="D690" t="s">
        <v>18</v>
      </c>
      <c r="E690" s="240">
        <v>60</v>
      </c>
      <c r="G690" s="2">
        <f t="shared" si="12"/>
        <v>120.59999999999991</v>
      </c>
      <c r="J690" s="526"/>
      <c r="L690" s="26"/>
    </row>
    <row r="691" spans="1:15">
      <c r="A691" s="86"/>
      <c r="B691" s="526"/>
      <c r="C691" s="526"/>
      <c r="D691" t="s">
        <v>19</v>
      </c>
      <c r="E691" s="240">
        <v>5</v>
      </c>
      <c r="G691" s="2">
        <f t="shared" si="12"/>
        <v>125.59999999999991</v>
      </c>
      <c r="J691" s="526"/>
      <c r="L691" s="240"/>
    </row>
    <row r="692" spans="1:15">
      <c r="A692" s="299"/>
      <c r="B692" s="60"/>
      <c r="C692" s="60"/>
      <c r="D692" t="s">
        <v>77</v>
      </c>
      <c r="E692" s="240">
        <v>10</v>
      </c>
      <c r="G692" s="2">
        <f t="shared" si="12"/>
        <v>135.59999999999991</v>
      </c>
      <c r="J692" s="526"/>
      <c r="L692" s="240"/>
    </row>
    <row r="693" spans="1:15">
      <c r="A693" s="299"/>
      <c r="B693" s="60"/>
      <c r="C693" s="60"/>
      <c r="D693" t="s">
        <v>105</v>
      </c>
      <c r="E693" s="240">
        <v>10</v>
      </c>
      <c r="G693" s="2">
        <f t="shared" si="12"/>
        <v>145.59999999999991</v>
      </c>
      <c r="J693" s="526"/>
      <c r="L693" s="240"/>
    </row>
    <row r="694" spans="1:15">
      <c r="A694" s="299">
        <v>45280</v>
      </c>
      <c r="B694" s="60">
        <v>28014</v>
      </c>
      <c r="C694" s="60" t="s">
        <v>53</v>
      </c>
      <c r="D694" t="s">
        <v>16</v>
      </c>
      <c r="E694" s="240"/>
      <c r="F694" s="240">
        <v>58.6</v>
      </c>
      <c r="G694" s="2">
        <f t="shared" si="12"/>
        <v>86.999999999999915</v>
      </c>
      <c r="J694" s="526"/>
      <c r="L694" s="240"/>
    </row>
    <row r="695" spans="1:15">
      <c r="A695" s="299">
        <v>45280</v>
      </c>
      <c r="B695" s="60">
        <v>28014</v>
      </c>
      <c r="C695" s="60" t="s">
        <v>53</v>
      </c>
      <c r="D695" t="s">
        <v>17</v>
      </c>
      <c r="E695" s="240"/>
      <c r="F695" s="240">
        <v>2</v>
      </c>
      <c r="G695" s="2">
        <f t="shared" si="12"/>
        <v>84.999999999999915</v>
      </c>
      <c r="J695" s="526"/>
      <c r="L695" s="240"/>
    </row>
    <row r="696" spans="1:15">
      <c r="A696" s="299">
        <v>45280</v>
      </c>
      <c r="B696" s="60">
        <v>28014</v>
      </c>
      <c r="C696" s="60" t="s">
        <v>53</v>
      </c>
      <c r="D696" t="s">
        <v>18</v>
      </c>
      <c r="E696" s="240"/>
      <c r="F696" s="240">
        <v>60</v>
      </c>
      <c r="G696" s="2">
        <f t="shared" si="12"/>
        <v>24.999999999999915</v>
      </c>
      <c r="J696" s="526"/>
      <c r="L696" s="240"/>
    </row>
    <row r="697" spans="1:15">
      <c r="A697" s="299">
        <v>45280</v>
      </c>
      <c r="B697" s="60">
        <v>28014</v>
      </c>
      <c r="C697" s="60" t="s">
        <v>53</v>
      </c>
      <c r="D697" t="s">
        <v>19</v>
      </c>
      <c r="E697" s="240"/>
      <c r="F697" s="240">
        <v>5</v>
      </c>
      <c r="G697" s="2">
        <f t="shared" si="12"/>
        <v>19.999999999999915</v>
      </c>
      <c r="J697" s="526"/>
      <c r="L697" s="240"/>
    </row>
    <row r="698" spans="1:15">
      <c r="A698" s="299">
        <v>45280</v>
      </c>
      <c r="B698" s="60">
        <v>28014</v>
      </c>
      <c r="C698" s="60" t="s">
        <v>53</v>
      </c>
      <c r="D698" t="s">
        <v>77</v>
      </c>
      <c r="E698" s="240"/>
      <c r="F698" s="240">
        <v>10</v>
      </c>
      <c r="G698" s="2">
        <f t="shared" si="12"/>
        <v>9.9999999999999147</v>
      </c>
      <c r="J698" s="526"/>
      <c r="L698" s="240"/>
    </row>
    <row r="699" spans="1:15">
      <c r="A699" s="299">
        <v>45280</v>
      </c>
      <c r="B699" s="60">
        <v>28014</v>
      </c>
      <c r="C699" s="60" t="s">
        <v>53</v>
      </c>
      <c r="D699" t="s">
        <v>105</v>
      </c>
      <c r="E699" s="240"/>
      <c r="F699" s="240">
        <v>10</v>
      </c>
      <c r="G699" s="2">
        <f t="shared" si="12"/>
        <v>-8.5265128291212022E-14</v>
      </c>
      <c r="J699" s="526"/>
      <c r="L699" s="240"/>
    </row>
    <row r="700" spans="1:15">
      <c r="A700" s="44">
        <v>45230</v>
      </c>
      <c r="B700" s="525" t="s">
        <v>14</v>
      </c>
      <c r="C700" s="525" t="s">
        <v>30</v>
      </c>
      <c r="D700" t="s">
        <v>16</v>
      </c>
      <c r="E700" s="26">
        <v>57</v>
      </c>
      <c r="G700" s="2">
        <f t="shared" si="12"/>
        <v>56.999999999999915</v>
      </c>
      <c r="J700" s="60"/>
      <c r="L700" s="240"/>
      <c r="M700" s="37"/>
    </row>
    <row r="701" spans="1:15">
      <c r="B701" s="526"/>
      <c r="C701" s="526"/>
      <c r="D701" t="s">
        <v>17</v>
      </c>
      <c r="E701" s="26">
        <v>2</v>
      </c>
      <c r="G701" s="2">
        <f t="shared" si="12"/>
        <v>58.999999999999915</v>
      </c>
      <c r="J701" s="300"/>
      <c r="L701" s="240"/>
      <c r="O701" s="37"/>
    </row>
    <row r="702" spans="1:15">
      <c r="B702" s="526"/>
      <c r="C702" s="526"/>
      <c r="D702" t="s">
        <v>18</v>
      </c>
      <c r="E702" s="240">
        <v>60</v>
      </c>
      <c r="G702" s="2">
        <f t="shared" si="12"/>
        <v>118.99999999999991</v>
      </c>
      <c r="L702" s="37"/>
    </row>
    <row r="703" spans="1:15">
      <c r="B703" s="526"/>
      <c r="C703" s="526"/>
      <c r="D703" t="s">
        <v>19</v>
      </c>
      <c r="E703" s="240">
        <v>5</v>
      </c>
      <c r="G703" s="2">
        <f t="shared" si="12"/>
        <v>123.99999999999991</v>
      </c>
    </row>
    <row r="704" spans="1:15">
      <c r="A704" s="7">
        <v>45280</v>
      </c>
      <c r="B704" s="526">
        <v>28014</v>
      </c>
      <c r="C704" s="526" t="s">
        <v>30</v>
      </c>
      <c r="D704" t="s">
        <v>16</v>
      </c>
      <c r="E704" s="240"/>
      <c r="F704" s="26">
        <v>57</v>
      </c>
      <c r="G704" s="2">
        <f t="shared" si="12"/>
        <v>66.999999999999915</v>
      </c>
    </row>
    <row r="705" spans="1:10">
      <c r="A705" s="7">
        <v>45280</v>
      </c>
      <c r="B705" s="526">
        <v>28014</v>
      </c>
      <c r="C705" s="526" t="s">
        <v>30</v>
      </c>
      <c r="D705" t="s">
        <v>17</v>
      </c>
      <c r="E705" s="240"/>
      <c r="F705" s="26">
        <v>2</v>
      </c>
      <c r="G705" s="2">
        <f t="shared" si="12"/>
        <v>64.999999999999915</v>
      </c>
    </row>
    <row r="706" spans="1:10">
      <c r="A706" s="7">
        <v>45280</v>
      </c>
      <c r="B706" s="526">
        <v>28014</v>
      </c>
      <c r="C706" s="526" t="s">
        <v>30</v>
      </c>
      <c r="D706" t="s">
        <v>18</v>
      </c>
      <c r="E706" s="240"/>
      <c r="F706" s="240">
        <v>60</v>
      </c>
      <c r="G706" s="2">
        <f t="shared" si="12"/>
        <v>4.9999999999999147</v>
      </c>
      <c r="H706" s="547" t="s">
        <v>87</v>
      </c>
      <c r="I706" s="547"/>
      <c r="J706" s="547"/>
    </row>
    <row r="707" spans="1:10">
      <c r="A707" s="7">
        <v>45280</v>
      </c>
      <c r="B707" s="526">
        <v>28014</v>
      </c>
      <c r="C707" s="526" t="s">
        <v>30</v>
      </c>
      <c r="D707" t="s">
        <v>19</v>
      </c>
      <c r="E707" s="240"/>
      <c r="F707" s="240">
        <v>5</v>
      </c>
      <c r="G707" s="2">
        <f t="shared" si="12"/>
        <v>-8.5265128291212022E-14</v>
      </c>
    </row>
    <row r="708" spans="1:10">
      <c r="A708" s="88">
        <v>45260</v>
      </c>
      <c r="B708" s="525" t="s">
        <v>14</v>
      </c>
      <c r="C708" s="525" t="s">
        <v>33</v>
      </c>
      <c r="D708" t="s">
        <v>16</v>
      </c>
      <c r="E708" s="26">
        <v>62</v>
      </c>
      <c r="G708" s="2">
        <f t="shared" si="12"/>
        <v>61.999999999999915</v>
      </c>
      <c r="H708" s="525"/>
      <c r="J708" s="26"/>
    </row>
    <row r="709" spans="1:10">
      <c r="A709" s="86"/>
      <c r="B709" s="526"/>
      <c r="C709" s="526"/>
      <c r="D709" t="s">
        <v>17</v>
      </c>
      <c r="E709" s="26">
        <v>5</v>
      </c>
      <c r="G709" s="2">
        <f t="shared" ref="G709:G764" si="13">+G708+E709-F709</f>
        <v>66.999999999999915</v>
      </c>
      <c r="H709" s="526"/>
      <c r="J709" s="26"/>
    </row>
    <row r="710" spans="1:10">
      <c r="A710" s="86"/>
      <c r="B710" s="526"/>
      <c r="C710" s="526"/>
      <c r="D710" t="s">
        <v>18</v>
      </c>
      <c r="E710" s="240">
        <v>60</v>
      </c>
      <c r="G710" s="2">
        <f t="shared" si="13"/>
        <v>126.99999999999991</v>
      </c>
      <c r="H710" s="526"/>
      <c r="J710" s="240"/>
    </row>
    <row r="711" spans="1:10">
      <c r="A711" s="86"/>
      <c r="B711" s="526"/>
      <c r="C711" s="526"/>
      <c r="D711" t="s">
        <v>19</v>
      </c>
      <c r="E711" s="240">
        <v>5</v>
      </c>
      <c r="G711" s="2">
        <f t="shared" si="13"/>
        <v>131.99999999999991</v>
      </c>
      <c r="H711" s="526"/>
      <c r="J711" s="240"/>
    </row>
    <row r="712" spans="1:10">
      <c r="A712" s="7">
        <v>45356</v>
      </c>
      <c r="B712" s="526">
        <v>28427</v>
      </c>
      <c r="C712" s="526" t="s">
        <v>33</v>
      </c>
      <c r="D712" t="s">
        <v>16</v>
      </c>
      <c r="E712" s="240"/>
      <c r="F712" s="26">
        <v>62</v>
      </c>
      <c r="G712" s="2">
        <f t="shared" si="13"/>
        <v>69.999999999999915</v>
      </c>
      <c r="H712" s="526"/>
      <c r="J712" s="240"/>
    </row>
    <row r="713" spans="1:10">
      <c r="A713" s="7">
        <v>45356</v>
      </c>
      <c r="B713" s="526">
        <v>28427</v>
      </c>
      <c r="C713" s="526" t="s">
        <v>33</v>
      </c>
      <c r="D713" t="s">
        <v>17</v>
      </c>
      <c r="E713" s="240"/>
      <c r="F713" s="26">
        <v>5</v>
      </c>
      <c r="G713" s="2">
        <f t="shared" si="13"/>
        <v>64.999999999999915</v>
      </c>
      <c r="H713" s="526"/>
      <c r="J713" s="240"/>
    </row>
    <row r="714" spans="1:10">
      <c r="A714" s="7">
        <v>45356</v>
      </c>
      <c r="B714" s="526">
        <v>28427</v>
      </c>
      <c r="C714" s="526" t="s">
        <v>33</v>
      </c>
      <c r="D714" t="s">
        <v>18</v>
      </c>
      <c r="E714" s="240"/>
      <c r="F714" s="240">
        <v>60</v>
      </c>
      <c r="G714" s="2">
        <f t="shared" si="13"/>
        <v>4.9999999999999147</v>
      </c>
      <c r="H714" s="526"/>
      <c r="J714" s="240"/>
    </row>
    <row r="715" spans="1:10">
      <c r="A715" s="7">
        <v>45356</v>
      </c>
      <c r="B715" s="526">
        <v>28427</v>
      </c>
      <c r="C715" s="526" t="s">
        <v>33</v>
      </c>
      <c r="D715" t="s">
        <v>19</v>
      </c>
      <c r="E715" s="240"/>
      <c r="F715" s="240">
        <v>5</v>
      </c>
      <c r="G715" s="2">
        <f t="shared" si="13"/>
        <v>-8.5265128291212022E-14</v>
      </c>
      <c r="H715" s="526"/>
      <c r="J715" s="240"/>
    </row>
    <row r="716" spans="1:10">
      <c r="A716" s="44">
        <v>45291</v>
      </c>
      <c r="B716" s="525" t="s">
        <v>14</v>
      </c>
      <c r="C716" s="525" t="s">
        <v>34</v>
      </c>
      <c r="D716" t="s">
        <v>16</v>
      </c>
      <c r="E716" s="26">
        <v>66.2</v>
      </c>
      <c r="G716" s="2">
        <f t="shared" si="13"/>
        <v>66.199999999999918</v>
      </c>
      <c r="H716" s="525"/>
      <c r="J716" s="26"/>
    </row>
    <row r="717" spans="1:10">
      <c r="B717" s="526"/>
      <c r="C717" s="526"/>
      <c r="D717" t="s">
        <v>17</v>
      </c>
      <c r="E717" s="26">
        <v>5</v>
      </c>
      <c r="G717" s="2">
        <f t="shared" si="13"/>
        <v>71.199999999999918</v>
      </c>
      <c r="H717" s="526"/>
      <c r="J717" s="26"/>
    </row>
    <row r="718" spans="1:10">
      <c r="B718" s="526"/>
      <c r="C718" s="526"/>
      <c r="D718" t="s">
        <v>18</v>
      </c>
      <c r="E718" s="240">
        <v>60</v>
      </c>
      <c r="G718" s="2">
        <f t="shared" si="13"/>
        <v>131.19999999999993</v>
      </c>
      <c r="H718" s="526"/>
      <c r="J718" s="240"/>
    </row>
    <row r="719" spans="1:10">
      <c r="B719" s="526"/>
      <c r="C719" s="526"/>
      <c r="D719" t="s">
        <v>19</v>
      </c>
      <c r="E719" s="240">
        <v>5</v>
      </c>
      <c r="G719" s="2">
        <f t="shared" si="13"/>
        <v>136.19999999999993</v>
      </c>
      <c r="H719" s="526"/>
      <c r="J719" s="240"/>
    </row>
    <row r="720" spans="1:10">
      <c r="A720" s="7">
        <v>45356</v>
      </c>
      <c r="B720" s="526">
        <v>28427</v>
      </c>
      <c r="C720" s="526" t="s">
        <v>34</v>
      </c>
      <c r="D720" t="s">
        <v>16</v>
      </c>
      <c r="E720" s="240"/>
      <c r="F720" s="26">
        <v>66.2</v>
      </c>
      <c r="G720" s="2">
        <f t="shared" si="13"/>
        <v>69.999999999999929</v>
      </c>
      <c r="H720" s="526"/>
      <c r="J720" s="240"/>
    </row>
    <row r="721" spans="1:10">
      <c r="A721" s="7">
        <v>45356</v>
      </c>
      <c r="B721" s="526">
        <v>28427</v>
      </c>
      <c r="C721" s="526" t="s">
        <v>34</v>
      </c>
      <c r="D721" t="s">
        <v>17</v>
      </c>
      <c r="E721" s="240"/>
      <c r="F721" s="26">
        <v>5</v>
      </c>
      <c r="G721" s="2">
        <f t="shared" si="13"/>
        <v>64.999999999999929</v>
      </c>
      <c r="H721" s="526"/>
      <c r="J721" s="240"/>
    </row>
    <row r="722" spans="1:10">
      <c r="A722" s="7">
        <v>45356</v>
      </c>
      <c r="B722" s="526">
        <v>28427</v>
      </c>
      <c r="C722" s="526" t="s">
        <v>34</v>
      </c>
      <c r="D722" t="s">
        <v>18</v>
      </c>
      <c r="E722" s="240"/>
      <c r="F722" s="240">
        <v>60</v>
      </c>
      <c r="G722" s="2">
        <f t="shared" si="13"/>
        <v>4.9999999999999289</v>
      </c>
      <c r="H722" s="526"/>
      <c r="J722" s="240"/>
    </row>
    <row r="723" spans="1:10">
      <c r="A723" s="7">
        <v>45356</v>
      </c>
      <c r="B723" s="526">
        <v>28427</v>
      </c>
      <c r="C723" s="526" t="s">
        <v>34</v>
      </c>
      <c r="D723" t="s">
        <v>19</v>
      </c>
      <c r="E723" s="240"/>
      <c r="F723" s="240">
        <v>5</v>
      </c>
      <c r="G723" s="2">
        <f t="shared" si="13"/>
        <v>-7.1054273576010019E-14</v>
      </c>
      <c r="H723" s="526"/>
      <c r="J723" s="240"/>
    </row>
    <row r="724" spans="1:10">
      <c r="A724" s="88">
        <v>45322</v>
      </c>
      <c r="B724" s="525" t="s">
        <v>14</v>
      </c>
      <c r="C724" s="525" t="s">
        <v>15</v>
      </c>
      <c r="D724" t="s">
        <v>16</v>
      </c>
      <c r="E724" s="26">
        <v>73.900000000000006</v>
      </c>
      <c r="G724" s="2">
        <f t="shared" si="13"/>
        <v>73.899999999999935</v>
      </c>
      <c r="H724" s="525"/>
      <c r="J724" s="26"/>
    </row>
    <row r="725" spans="1:10">
      <c r="A725" s="86"/>
      <c r="B725" s="526"/>
      <c r="C725" s="526"/>
      <c r="D725" t="s">
        <v>17</v>
      </c>
      <c r="E725" s="26">
        <v>8.8000000000000007</v>
      </c>
      <c r="G725" s="2">
        <f t="shared" si="13"/>
        <v>82.699999999999932</v>
      </c>
      <c r="H725" s="526"/>
      <c r="J725" s="26"/>
    </row>
    <row r="726" spans="1:10">
      <c r="A726" s="86"/>
      <c r="B726" s="526"/>
      <c r="C726" s="526"/>
      <c r="D726" t="s">
        <v>18</v>
      </c>
      <c r="E726" s="240">
        <v>60</v>
      </c>
      <c r="G726" s="2">
        <f t="shared" si="13"/>
        <v>142.69999999999993</v>
      </c>
      <c r="H726" s="526"/>
      <c r="J726" s="240"/>
    </row>
    <row r="727" spans="1:10">
      <c r="A727" s="86"/>
      <c r="B727" s="526"/>
      <c r="C727" s="526"/>
      <c r="D727" t="s">
        <v>19</v>
      </c>
      <c r="E727" s="240">
        <v>5</v>
      </c>
      <c r="G727" s="2">
        <f t="shared" si="13"/>
        <v>147.69999999999993</v>
      </c>
      <c r="H727" s="526"/>
      <c r="I727" s="2"/>
      <c r="J727" s="240"/>
    </row>
    <row r="728" spans="1:10">
      <c r="A728" s="7">
        <v>45356</v>
      </c>
      <c r="B728" s="526">
        <v>28427</v>
      </c>
      <c r="C728" s="526" t="s">
        <v>15</v>
      </c>
      <c r="D728" t="s">
        <v>16</v>
      </c>
      <c r="F728" s="26">
        <v>73.900000000000006</v>
      </c>
      <c r="G728" s="2">
        <f t="shared" si="13"/>
        <v>73.799999999999926</v>
      </c>
      <c r="H728" s="526"/>
      <c r="I728" s="2"/>
      <c r="J728" s="2"/>
    </row>
    <row r="729" spans="1:10">
      <c r="A729" s="7">
        <v>45356</v>
      </c>
      <c r="B729" s="526">
        <v>28427</v>
      </c>
      <c r="C729" s="526" t="s">
        <v>15</v>
      </c>
      <c r="D729" t="s">
        <v>17</v>
      </c>
      <c r="F729" s="26">
        <v>8.8000000000000007</v>
      </c>
      <c r="G729" s="2">
        <f t="shared" si="13"/>
        <v>64.999999999999929</v>
      </c>
      <c r="H729" s="526"/>
      <c r="J729" s="2"/>
    </row>
    <row r="730" spans="1:10">
      <c r="A730" s="7">
        <v>45356</v>
      </c>
      <c r="B730" s="526">
        <v>28427</v>
      </c>
      <c r="C730" s="526" t="s">
        <v>15</v>
      </c>
      <c r="D730" t="s">
        <v>18</v>
      </c>
      <c r="F730" s="240">
        <v>60</v>
      </c>
      <c r="G730" s="2">
        <f t="shared" si="13"/>
        <v>4.9999999999999289</v>
      </c>
      <c r="H730" s="526"/>
      <c r="J730" s="2"/>
    </row>
    <row r="731" spans="1:10">
      <c r="A731" s="7">
        <v>45356</v>
      </c>
      <c r="B731" s="526">
        <v>28427</v>
      </c>
      <c r="C731" s="526" t="s">
        <v>15</v>
      </c>
      <c r="D731" t="s">
        <v>19</v>
      </c>
      <c r="F731" s="240">
        <v>5</v>
      </c>
      <c r="G731" s="2">
        <f t="shared" si="13"/>
        <v>-7.1054273576010019E-14</v>
      </c>
      <c r="H731" s="526"/>
      <c r="J731" s="2"/>
    </row>
    <row r="732" spans="1:10">
      <c r="A732" s="44">
        <v>45351</v>
      </c>
      <c r="B732" s="525" t="s">
        <v>14</v>
      </c>
      <c r="C732" s="525" t="s">
        <v>20</v>
      </c>
      <c r="D732" t="s">
        <v>16</v>
      </c>
      <c r="E732" s="26">
        <v>76.599999999999994</v>
      </c>
      <c r="G732" s="2">
        <f t="shared" si="13"/>
        <v>76.599999999999923</v>
      </c>
      <c r="H732" s="525"/>
      <c r="J732" s="240"/>
    </row>
    <row r="733" spans="1:10">
      <c r="B733" s="526"/>
      <c r="C733" s="526"/>
      <c r="D733" t="s">
        <v>17</v>
      </c>
      <c r="E733" s="26">
        <v>5</v>
      </c>
      <c r="G733" s="2">
        <f t="shared" si="13"/>
        <v>81.599999999999923</v>
      </c>
      <c r="H733" s="526"/>
      <c r="J733" s="240"/>
    </row>
    <row r="734" spans="1:10">
      <c r="B734" s="526"/>
      <c r="C734" s="526"/>
      <c r="D734" t="s">
        <v>18</v>
      </c>
      <c r="E734" s="240">
        <v>58</v>
      </c>
      <c r="G734" s="2">
        <f t="shared" si="13"/>
        <v>139.59999999999991</v>
      </c>
      <c r="H734" s="526"/>
      <c r="J734" s="240"/>
    </row>
    <row r="735" spans="1:10">
      <c r="B735" s="526"/>
      <c r="C735" s="526"/>
      <c r="D735" t="s">
        <v>19</v>
      </c>
      <c r="E735" s="240">
        <v>5</v>
      </c>
      <c r="G735" s="2">
        <f t="shared" si="13"/>
        <v>144.59999999999991</v>
      </c>
      <c r="H735" s="526"/>
      <c r="J735" s="240"/>
    </row>
    <row r="736" spans="1:10">
      <c r="A736" s="7">
        <v>45356</v>
      </c>
      <c r="B736" s="526">
        <v>28427</v>
      </c>
      <c r="C736" s="526" t="s">
        <v>20</v>
      </c>
      <c r="D736" t="s">
        <v>18</v>
      </c>
      <c r="F736" s="240">
        <v>58</v>
      </c>
      <c r="G736" s="2">
        <f t="shared" si="13"/>
        <v>86.599999999999909</v>
      </c>
    </row>
    <row r="737" spans="1:11">
      <c r="A737" s="7">
        <v>45356</v>
      </c>
      <c r="B737" s="526">
        <v>28427</v>
      </c>
      <c r="C737" s="526" t="s">
        <v>20</v>
      </c>
      <c r="D737" t="s">
        <v>19</v>
      </c>
      <c r="F737" s="240">
        <v>5</v>
      </c>
      <c r="G737" s="2">
        <f t="shared" si="13"/>
        <v>81.599999999999909</v>
      </c>
    </row>
    <row r="738" spans="1:11">
      <c r="A738" s="7">
        <v>45376</v>
      </c>
      <c r="B738" s="526">
        <v>28640</v>
      </c>
      <c r="C738" s="526" t="s">
        <v>20</v>
      </c>
      <c r="D738" t="s">
        <v>16</v>
      </c>
      <c r="F738" s="2">
        <v>76.599999999999994</v>
      </c>
      <c r="G738" s="2">
        <f t="shared" si="13"/>
        <v>4.9999999999999147</v>
      </c>
    </row>
    <row r="739" spans="1:11">
      <c r="A739" s="7">
        <v>45376</v>
      </c>
      <c r="B739" s="526">
        <v>28640</v>
      </c>
      <c r="C739" s="526" t="s">
        <v>20</v>
      </c>
      <c r="D739" t="s">
        <v>17</v>
      </c>
      <c r="F739" s="2">
        <v>5</v>
      </c>
      <c r="G739" s="2">
        <f t="shared" si="13"/>
        <v>-8.5265128291212022E-14</v>
      </c>
    </row>
    <row r="740" spans="1:11">
      <c r="A740" s="44">
        <v>45382</v>
      </c>
      <c r="B740" s="525" t="s">
        <v>14</v>
      </c>
      <c r="C740" s="525" t="s">
        <v>23</v>
      </c>
      <c r="D740" t="s">
        <v>16</v>
      </c>
      <c r="E740" s="26">
        <v>74.099999999999994</v>
      </c>
      <c r="G740" s="2">
        <f t="shared" si="13"/>
        <v>74.099999999999909</v>
      </c>
    </row>
    <row r="741" spans="1:11">
      <c r="B741" s="526"/>
      <c r="C741" s="526"/>
      <c r="D741" t="s">
        <v>17</v>
      </c>
      <c r="E741" s="26">
        <v>5</v>
      </c>
      <c r="G741" s="2">
        <f t="shared" si="13"/>
        <v>79.099999999999909</v>
      </c>
    </row>
    <row r="742" spans="1:11">
      <c r="B742" s="526"/>
      <c r="C742" s="526"/>
      <c r="D742" t="s">
        <v>18</v>
      </c>
      <c r="E742" s="240">
        <v>60</v>
      </c>
      <c r="G742" s="2">
        <f t="shared" si="13"/>
        <v>139.09999999999991</v>
      </c>
      <c r="I742" s="525"/>
      <c r="K742" s="26"/>
    </row>
    <row r="743" spans="1:11">
      <c r="B743" s="526"/>
      <c r="C743" s="526"/>
      <c r="D743" t="s">
        <v>19</v>
      </c>
      <c r="E743" s="240">
        <v>5</v>
      </c>
      <c r="G743" s="2">
        <f t="shared" si="13"/>
        <v>144.09999999999991</v>
      </c>
      <c r="I743" s="526"/>
      <c r="K743" s="26"/>
    </row>
    <row r="744" spans="1:11">
      <c r="A744" s="7">
        <v>45469</v>
      </c>
      <c r="B744" s="526">
        <v>29115</v>
      </c>
      <c r="C744" s="526" t="s">
        <v>23</v>
      </c>
      <c r="D744" t="s">
        <v>16</v>
      </c>
      <c r="E744" s="240"/>
      <c r="F744" s="26">
        <v>74.099999999999994</v>
      </c>
      <c r="G744" s="2">
        <f t="shared" si="13"/>
        <v>69.999999999999915</v>
      </c>
      <c r="I744" s="526"/>
      <c r="K744" s="26"/>
    </row>
    <row r="745" spans="1:11">
      <c r="A745" s="7">
        <v>45469</v>
      </c>
      <c r="B745" s="526">
        <v>29115</v>
      </c>
      <c r="C745" s="526" t="s">
        <v>23</v>
      </c>
      <c r="D745" t="s">
        <v>17</v>
      </c>
      <c r="E745" s="240"/>
      <c r="F745" s="26">
        <v>5</v>
      </c>
      <c r="G745" s="2">
        <f t="shared" si="13"/>
        <v>64.999999999999915</v>
      </c>
      <c r="I745" s="526"/>
      <c r="K745" s="26"/>
    </row>
    <row r="746" spans="1:11">
      <c r="A746" s="7">
        <v>45469</v>
      </c>
      <c r="B746" s="526">
        <v>29115</v>
      </c>
      <c r="C746" s="526" t="s">
        <v>23</v>
      </c>
      <c r="D746" t="s">
        <v>18</v>
      </c>
      <c r="E746" s="240"/>
      <c r="F746" s="240">
        <v>60</v>
      </c>
      <c r="G746" s="2">
        <f t="shared" si="13"/>
        <v>4.9999999999999147</v>
      </c>
      <c r="I746" s="526"/>
      <c r="K746" s="26"/>
    </row>
    <row r="747" spans="1:11">
      <c r="A747" s="7">
        <v>45469</v>
      </c>
      <c r="B747" s="526">
        <v>29115</v>
      </c>
      <c r="C747" s="526" t="s">
        <v>23</v>
      </c>
      <c r="D747" t="s">
        <v>19</v>
      </c>
      <c r="E747" s="240"/>
      <c r="F747" s="240">
        <v>5</v>
      </c>
      <c r="G747" s="2">
        <f t="shared" si="13"/>
        <v>-8.5265128291212022E-14</v>
      </c>
      <c r="I747" s="526"/>
      <c r="K747" s="26"/>
    </row>
    <row r="748" spans="1:11">
      <c r="A748" s="44">
        <v>45412</v>
      </c>
      <c r="B748" s="525" t="s">
        <v>14</v>
      </c>
      <c r="C748" s="525" t="s">
        <v>24</v>
      </c>
      <c r="D748" t="s">
        <v>16</v>
      </c>
      <c r="E748" s="240">
        <v>73.7</v>
      </c>
      <c r="G748" s="2">
        <f t="shared" si="13"/>
        <v>73.699999999999918</v>
      </c>
      <c r="H748" s="37"/>
      <c r="I748" s="526"/>
      <c r="K748" s="240"/>
    </row>
    <row r="749" spans="1:11">
      <c r="B749" s="526"/>
      <c r="C749" s="526"/>
      <c r="D749" t="s">
        <v>17</v>
      </c>
      <c r="E749" s="240">
        <v>5</v>
      </c>
      <c r="G749" s="2">
        <f t="shared" si="13"/>
        <v>78.699999999999918</v>
      </c>
      <c r="H749" s="37"/>
      <c r="I749" s="526"/>
      <c r="K749" s="240"/>
    </row>
    <row r="750" spans="1:11">
      <c r="B750" s="526"/>
      <c r="C750" s="526"/>
      <c r="D750" t="s">
        <v>18</v>
      </c>
      <c r="E750" s="240">
        <v>60</v>
      </c>
      <c r="G750" s="2">
        <f t="shared" si="13"/>
        <v>138.69999999999993</v>
      </c>
      <c r="I750" s="525"/>
      <c r="K750" s="240"/>
    </row>
    <row r="751" spans="1:11">
      <c r="B751" s="526"/>
      <c r="C751" s="526"/>
      <c r="D751" t="s">
        <v>19</v>
      </c>
      <c r="E751" s="240">
        <v>5</v>
      </c>
      <c r="G751" s="2">
        <f t="shared" si="13"/>
        <v>143.69999999999993</v>
      </c>
      <c r="I751" s="526"/>
      <c r="K751" s="240"/>
    </row>
    <row r="752" spans="1:11">
      <c r="A752" s="7">
        <v>45469</v>
      </c>
      <c r="B752" s="526">
        <v>29115</v>
      </c>
      <c r="C752" s="526" t="s">
        <v>24</v>
      </c>
      <c r="D752" t="s">
        <v>16</v>
      </c>
      <c r="E752" s="240"/>
      <c r="F752" s="240">
        <v>73.7</v>
      </c>
      <c r="G752" s="2">
        <f t="shared" si="13"/>
        <v>69.999999999999929</v>
      </c>
      <c r="I752" s="526"/>
      <c r="K752" s="240"/>
    </row>
    <row r="753" spans="1:11">
      <c r="A753" s="7">
        <v>45469</v>
      </c>
      <c r="B753" s="526">
        <v>29115</v>
      </c>
      <c r="C753" s="526" t="s">
        <v>24</v>
      </c>
      <c r="D753" t="s">
        <v>17</v>
      </c>
      <c r="E753" s="240"/>
      <c r="F753" s="240">
        <v>5</v>
      </c>
      <c r="G753" s="2">
        <f t="shared" si="13"/>
        <v>64.999999999999929</v>
      </c>
      <c r="I753" s="526"/>
      <c r="K753" s="240"/>
    </row>
    <row r="754" spans="1:11">
      <c r="A754" s="7">
        <v>45469</v>
      </c>
      <c r="B754" s="526">
        <v>29115</v>
      </c>
      <c r="C754" s="526" t="s">
        <v>24</v>
      </c>
      <c r="D754" t="s">
        <v>18</v>
      </c>
      <c r="E754" s="240"/>
      <c r="F754" s="240">
        <v>60</v>
      </c>
      <c r="G754" s="2">
        <f t="shared" si="13"/>
        <v>4.9999999999999289</v>
      </c>
      <c r="I754" s="526"/>
      <c r="K754" s="240"/>
    </row>
    <row r="755" spans="1:11">
      <c r="A755" s="7">
        <v>45469</v>
      </c>
      <c r="B755" s="526">
        <v>29115</v>
      </c>
      <c r="C755" s="526" t="s">
        <v>24</v>
      </c>
      <c r="D755" t="s">
        <v>19</v>
      </c>
      <c r="E755" s="240"/>
      <c r="F755" s="240">
        <v>5</v>
      </c>
      <c r="G755" s="2">
        <f t="shared" si="13"/>
        <v>-7.1054273576010019E-14</v>
      </c>
      <c r="I755" s="526"/>
      <c r="K755" s="240"/>
    </row>
    <row r="756" spans="1:11">
      <c r="A756" s="44">
        <v>45443</v>
      </c>
      <c r="B756" s="525" t="s">
        <v>14</v>
      </c>
      <c r="C756" s="525" t="s">
        <v>25</v>
      </c>
      <c r="D756" t="s">
        <v>16</v>
      </c>
      <c r="E756" s="240">
        <v>67.099999999999994</v>
      </c>
      <c r="G756" s="2">
        <f t="shared" si="13"/>
        <v>67.099999999999923</v>
      </c>
      <c r="I756" s="526"/>
      <c r="K756" s="240"/>
    </row>
    <row r="757" spans="1:11">
      <c r="B757" s="526"/>
      <c r="C757" s="526"/>
      <c r="D757" t="s">
        <v>17</v>
      </c>
      <c r="E757" s="240">
        <v>5</v>
      </c>
      <c r="G757" s="2">
        <f t="shared" si="13"/>
        <v>72.099999999999923</v>
      </c>
      <c r="I757" s="526"/>
      <c r="K757" s="240"/>
    </row>
    <row r="758" spans="1:11">
      <c r="B758" s="526"/>
      <c r="C758" s="526"/>
      <c r="D758" t="s">
        <v>18</v>
      </c>
      <c r="E758" s="240">
        <v>60</v>
      </c>
      <c r="G758" s="2">
        <f t="shared" si="13"/>
        <v>132.09999999999991</v>
      </c>
      <c r="I758" s="525"/>
      <c r="K758" s="240"/>
    </row>
    <row r="759" spans="1:11">
      <c r="B759" s="526"/>
      <c r="C759" s="526"/>
      <c r="D759" t="s">
        <v>19</v>
      </c>
      <c r="E759" s="240">
        <v>5</v>
      </c>
      <c r="G759" s="2">
        <f t="shared" si="13"/>
        <v>137.09999999999991</v>
      </c>
      <c r="I759" s="526"/>
      <c r="K759" s="240"/>
    </row>
    <row r="760" spans="1:11">
      <c r="B760" s="526"/>
      <c r="C760" s="526"/>
      <c r="D760" t="s">
        <v>106</v>
      </c>
      <c r="E760" s="8">
        <v>10</v>
      </c>
      <c r="G760" s="2">
        <f t="shared" si="13"/>
        <v>147.09999999999991</v>
      </c>
      <c r="I760" s="526"/>
      <c r="K760" s="240"/>
    </row>
    <row r="761" spans="1:11">
      <c r="A761" s="7">
        <v>45469</v>
      </c>
      <c r="B761" s="526">
        <v>29115</v>
      </c>
      <c r="C761" s="526" t="s">
        <v>25</v>
      </c>
      <c r="D761" t="s">
        <v>16</v>
      </c>
      <c r="F761" s="240">
        <v>67.099999999999994</v>
      </c>
      <c r="G761" s="2">
        <f t="shared" si="13"/>
        <v>79.999999999999915</v>
      </c>
      <c r="I761" s="526"/>
      <c r="K761" s="240"/>
    </row>
    <row r="762" spans="1:11">
      <c r="A762" s="7">
        <v>45469</v>
      </c>
      <c r="B762" s="526">
        <v>29115</v>
      </c>
      <c r="C762" s="526" t="s">
        <v>25</v>
      </c>
      <c r="D762" t="s">
        <v>17</v>
      </c>
      <c r="F762" s="240">
        <v>5</v>
      </c>
      <c r="G762" s="2">
        <f t="shared" si="13"/>
        <v>74.999999999999915</v>
      </c>
      <c r="I762" s="526"/>
      <c r="K762" s="8"/>
    </row>
    <row r="763" spans="1:11">
      <c r="A763" s="7">
        <v>45469</v>
      </c>
      <c r="B763" s="526">
        <v>29115</v>
      </c>
      <c r="C763" s="526" t="s">
        <v>25</v>
      </c>
      <c r="D763" t="s">
        <v>18</v>
      </c>
      <c r="F763" s="240">
        <v>60</v>
      </c>
      <c r="G763" s="2">
        <f t="shared" si="13"/>
        <v>14.999999999999915</v>
      </c>
      <c r="K763" s="26"/>
    </row>
    <row r="764" spans="1:11">
      <c r="A764" s="7">
        <v>45469</v>
      </c>
      <c r="B764" s="526">
        <v>29115</v>
      </c>
      <c r="C764" s="526" t="s">
        <v>25</v>
      </c>
      <c r="D764" t="s">
        <v>19</v>
      </c>
      <c r="F764" s="240">
        <v>5</v>
      </c>
      <c r="G764" s="2">
        <f t="shared" si="13"/>
        <v>9.9999999999999147</v>
      </c>
    </row>
    <row r="765" spans="1:11">
      <c r="A765" s="7">
        <v>45469</v>
      </c>
      <c r="B765" s="526">
        <v>29115</v>
      </c>
      <c r="C765" s="526" t="s">
        <v>25</v>
      </c>
      <c r="D765" t="s">
        <v>106</v>
      </c>
      <c r="F765" s="8">
        <v>10</v>
      </c>
      <c r="G765" s="2">
        <f t="shared" ref="G765:G837" si="14">+G764+E765-F765</f>
        <v>-8.5265128291212022E-14</v>
      </c>
    </row>
    <row r="766" spans="1:11">
      <c r="A766" s="88">
        <v>45473</v>
      </c>
      <c r="B766" s="525" t="s">
        <v>14</v>
      </c>
      <c r="C766" s="525" t="s">
        <v>26</v>
      </c>
      <c r="D766" t="s">
        <v>16</v>
      </c>
      <c r="E766" s="240">
        <v>65.099999999999994</v>
      </c>
      <c r="G766" s="2">
        <f t="shared" si="14"/>
        <v>65.099999999999909</v>
      </c>
    </row>
    <row r="767" spans="1:11">
      <c r="A767" s="86"/>
      <c r="B767" s="526"/>
      <c r="C767" s="526"/>
      <c r="D767" t="s">
        <v>17</v>
      </c>
      <c r="E767" s="240">
        <v>7</v>
      </c>
      <c r="G767" s="2">
        <f t="shared" si="14"/>
        <v>72.099999999999909</v>
      </c>
      <c r="I767" s="324"/>
      <c r="J767" s="324"/>
      <c r="K767" s="324"/>
    </row>
    <row r="768" spans="1:11">
      <c r="A768" s="86"/>
      <c r="B768" s="526"/>
      <c r="C768" s="526"/>
      <c r="D768" t="s">
        <v>18</v>
      </c>
      <c r="E768" s="240">
        <v>60</v>
      </c>
      <c r="G768" s="2">
        <f t="shared" si="14"/>
        <v>132.09999999999991</v>
      </c>
      <c r="I768" s="525"/>
      <c r="K768" s="240"/>
    </row>
    <row r="769" spans="1:12">
      <c r="A769" s="86"/>
      <c r="B769" s="526"/>
      <c r="C769" s="526"/>
      <c r="D769" t="s">
        <v>19</v>
      </c>
      <c r="E769" s="240">
        <v>5</v>
      </c>
      <c r="G769" s="2">
        <f t="shared" si="14"/>
        <v>137.09999999999991</v>
      </c>
      <c r="I769" s="526"/>
      <c r="K769" s="240"/>
    </row>
    <row r="770" spans="1:12">
      <c r="A770" s="7">
        <v>45482</v>
      </c>
      <c r="B770" s="526">
        <v>29253</v>
      </c>
      <c r="C770" s="526" t="s">
        <v>26</v>
      </c>
      <c r="D770" t="s">
        <v>18</v>
      </c>
      <c r="F770" s="2">
        <v>60</v>
      </c>
      <c r="G770" s="2">
        <f t="shared" si="14"/>
        <v>77.099999999999909</v>
      </c>
      <c r="I770" s="525"/>
      <c r="K770" s="265"/>
    </row>
    <row r="771" spans="1:12">
      <c r="A771" s="7">
        <v>45482</v>
      </c>
      <c r="B771" s="526">
        <v>29253</v>
      </c>
      <c r="C771" s="526" t="s">
        <v>26</v>
      </c>
      <c r="D771" t="s">
        <v>19</v>
      </c>
      <c r="F771" s="2">
        <v>5</v>
      </c>
      <c r="G771" s="2">
        <f t="shared" si="14"/>
        <v>72.099999999999909</v>
      </c>
      <c r="I771" s="526"/>
      <c r="K771" s="265"/>
    </row>
    <row r="772" spans="1:12">
      <c r="A772" s="7">
        <v>45580</v>
      </c>
      <c r="B772" s="526">
        <v>29808</v>
      </c>
      <c r="C772" s="526" t="s">
        <v>26</v>
      </c>
      <c r="D772" t="s">
        <v>16</v>
      </c>
      <c r="F772" s="2">
        <v>65.099999999999994</v>
      </c>
      <c r="G772" s="2">
        <f t="shared" si="14"/>
        <v>6.9999999999999147</v>
      </c>
      <c r="I772" s="526"/>
      <c r="K772" s="265"/>
    </row>
    <row r="773" spans="1:12">
      <c r="A773" s="7">
        <v>45580</v>
      </c>
      <c r="B773" s="526">
        <v>29808</v>
      </c>
      <c r="C773" s="526" t="s">
        <v>26</v>
      </c>
      <c r="D773" t="s">
        <v>17</v>
      </c>
      <c r="F773" s="2">
        <v>7</v>
      </c>
      <c r="G773" s="2">
        <f t="shared" si="14"/>
        <v>-8.5265128291212022E-14</v>
      </c>
      <c r="I773" s="526"/>
      <c r="K773" s="265"/>
    </row>
    <row r="774" spans="1:12">
      <c r="A774" s="44">
        <v>45504</v>
      </c>
      <c r="B774" s="525" t="s">
        <v>14</v>
      </c>
      <c r="C774" s="525" t="s">
        <v>27</v>
      </c>
      <c r="D774" t="s">
        <v>16</v>
      </c>
      <c r="E774" s="265">
        <v>63.9</v>
      </c>
      <c r="G774" s="2">
        <f t="shared" si="14"/>
        <v>63.899999999999913</v>
      </c>
      <c r="I774" s="526"/>
      <c r="K774" s="265"/>
    </row>
    <row r="775" spans="1:12">
      <c r="B775" s="526"/>
      <c r="C775" s="526"/>
      <c r="D775" t="s">
        <v>17</v>
      </c>
      <c r="E775" s="265">
        <v>7</v>
      </c>
      <c r="G775" s="2">
        <f t="shared" si="14"/>
        <v>70.89999999999992</v>
      </c>
      <c r="I775" s="324"/>
      <c r="J775" s="324"/>
      <c r="K775" s="324"/>
    </row>
    <row r="776" spans="1:12">
      <c r="B776" s="526"/>
      <c r="C776" s="526"/>
      <c r="D776" t="s">
        <v>18</v>
      </c>
      <c r="E776" s="265">
        <v>60</v>
      </c>
      <c r="G776" s="2">
        <f t="shared" si="14"/>
        <v>130.89999999999992</v>
      </c>
      <c r="I776" s="525"/>
      <c r="K776" s="265"/>
    </row>
    <row r="777" spans="1:12">
      <c r="B777" s="526"/>
      <c r="C777" s="526"/>
      <c r="D777" t="s">
        <v>19</v>
      </c>
      <c r="E777" s="265">
        <v>5</v>
      </c>
      <c r="G777" s="2">
        <f t="shared" si="14"/>
        <v>135.89999999999992</v>
      </c>
      <c r="I777" s="525"/>
      <c r="K777" s="265"/>
    </row>
    <row r="778" spans="1:12">
      <c r="B778" s="526"/>
      <c r="C778" s="526"/>
      <c r="D778" t="s">
        <v>107</v>
      </c>
      <c r="E778" s="240">
        <v>250</v>
      </c>
      <c r="G778" s="2">
        <f t="shared" si="14"/>
        <v>385.89999999999992</v>
      </c>
      <c r="I778" s="526"/>
      <c r="L778" s="240"/>
    </row>
    <row r="779" spans="1:12">
      <c r="A779" s="7">
        <v>45580</v>
      </c>
      <c r="B779" s="526">
        <v>29808</v>
      </c>
      <c r="C779" s="526" t="s">
        <v>27</v>
      </c>
      <c r="D779" t="s">
        <v>16</v>
      </c>
      <c r="E779" s="240"/>
      <c r="F779" s="2">
        <v>63.9</v>
      </c>
      <c r="G779" s="2">
        <f t="shared" si="14"/>
        <v>321.99999999999994</v>
      </c>
      <c r="I779" s="525"/>
      <c r="K779" s="240"/>
    </row>
    <row r="780" spans="1:12">
      <c r="A780" s="7">
        <v>45580</v>
      </c>
      <c r="B780" s="526">
        <v>29808</v>
      </c>
      <c r="C780" s="526" t="s">
        <v>27</v>
      </c>
      <c r="D780" t="s">
        <v>17</v>
      </c>
      <c r="E780" s="240"/>
      <c r="F780" s="2">
        <v>7</v>
      </c>
      <c r="G780" s="2">
        <f t="shared" si="14"/>
        <v>314.99999999999994</v>
      </c>
      <c r="I780" s="526"/>
      <c r="K780" s="240"/>
    </row>
    <row r="781" spans="1:12">
      <c r="A781" s="7">
        <v>45617</v>
      </c>
      <c r="B781" s="526">
        <v>30037</v>
      </c>
      <c r="C781" s="526" t="s">
        <v>27</v>
      </c>
      <c r="D781" t="s">
        <v>18</v>
      </c>
      <c r="E781" s="240"/>
      <c r="F781" s="265">
        <v>60</v>
      </c>
      <c r="G781" s="2">
        <f t="shared" si="14"/>
        <v>254.99999999999994</v>
      </c>
      <c r="I781" s="526"/>
      <c r="K781" s="240"/>
    </row>
    <row r="782" spans="1:12">
      <c r="A782" s="7">
        <v>45617</v>
      </c>
      <c r="B782" s="526">
        <v>30037</v>
      </c>
      <c r="C782" s="526" t="s">
        <v>27</v>
      </c>
      <c r="D782" t="s">
        <v>19</v>
      </c>
      <c r="E782" s="240"/>
      <c r="F782" s="265">
        <v>5</v>
      </c>
      <c r="G782" s="2">
        <f t="shared" si="14"/>
        <v>249.99999999999994</v>
      </c>
      <c r="I782" s="526"/>
      <c r="K782" s="240"/>
    </row>
    <row r="783" spans="1:12">
      <c r="A783" s="7">
        <v>45740</v>
      </c>
      <c r="B783" s="526">
        <v>30746</v>
      </c>
      <c r="C783" s="526" t="s">
        <v>27</v>
      </c>
      <c r="D783" t="s">
        <v>107</v>
      </c>
      <c r="E783" s="240"/>
      <c r="F783" s="265">
        <v>250</v>
      </c>
      <c r="G783" s="2">
        <f t="shared" si="14"/>
        <v>0</v>
      </c>
      <c r="I783" s="526"/>
      <c r="K783" s="240"/>
    </row>
    <row r="784" spans="1:12">
      <c r="A784" s="44">
        <v>45535</v>
      </c>
      <c r="B784" s="525" t="s">
        <v>14</v>
      </c>
      <c r="C784" s="525" t="s">
        <v>81</v>
      </c>
      <c r="D784" t="s">
        <v>16</v>
      </c>
      <c r="E784" s="240">
        <v>64</v>
      </c>
      <c r="G784" s="2">
        <f t="shared" si="14"/>
        <v>64</v>
      </c>
      <c r="I784" s="525"/>
      <c r="K784" s="240"/>
    </row>
    <row r="785" spans="1:11">
      <c r="B785" s="526"/>
      <c r="C785" s="526"/>
      <c r="D785" t="s">
        <v>17</v>
      </c>
      <c r="E785" s="240">
        <v>7</v>
      </c>
      <c r="G785" s="2">
        <f t="shared" si="14"/>
        <v>71</v>
      </c>
      <c r="I785" s="526"/>
      <c r="K785" s="240"/>
    </row>
    <row r="786" spans="1:11">
      <c r="B786" s="526"/>
      <c r="C786" s="526"/>
      <c r="D786" t="s">
        <v>18</v>
      </c>
      <c r="E786" s="240">
        <v>60</v>
      </c>
      <c r="G786" s="2">
        <f t="shared" si="14"/>
        <v>131</v>
      </c>
      <c r="I786" s="526"/>
      <c r="K786" s="240"/>
    </row>
    <row r="787" spans="1:11">
      <c r="B787" s="526"/>
      <c r="C787" s="526"/>
      <c r="D787" t="s">
        <v>19</v>
      </c>
      <c r="E787" s="240">
        <v>5</v>
      </c>
      <c r="G787" s="2">
        <f t="shared" si="14"/>
        <v>136</v>
      </c>
      <c r="I787" s="526"/>
      <c r="K787" s="240"/>
    </row>
    <row r="788" spans="1:11">
      <c r="A788" s="7">
        <v>45580</v>
      </c>
      <c r="B788" s="526">
        <v>29808</v>
      </c>
      <c r="C788" s="526" t="s">
        <v>81</v>
      </c>
      <c r="D788" t="s">
        <v>16</v>
      </c>
      <c r="E788" s="240"/>
      <c r="F788" s="2">
        <v>64</v>
      </c>
      <c r="G788" s="2">
        <f t="shared" si="14"/>
        <v>72</v>
      </c>
      <c r="I788" s="525"/>
      <c r="K788" s="240"/>
    </row>
    <row r="789" spans="1:11">
      <c r="A789" s="7">
        <v>45580</v>
      </c>
      <c r="B789" s="526">
        <v>29808</v>
      </c>
      <c r="C789" s="526" t="s">
        <v>81</v>
      </c>
      <c r="D789" t="s">
        <v>17</v>
      </c>
      <c r="E789" s="240"/>
      <c r="F789" s="2">
        <v>7</v>
      </c>
      <c r="G789" s="2">
        <f t="shared" si="14"/>
        <v>65</v>
      </c>
      <c r="I789" s="526"/>
      <c r="K789" s="240"/>
    </row>
    <row r="790" spans="1:11">
      <c r="A790" s="7">
        <v>45617</v>
      </c>
      <c r="B790" s="526">
        <v>30037</v>
      </c>
      <c r="C790" s="526" t="s">
        <v>81</v>
      </c>
      <c r="D790" t="s">
        <v>18</v>
      </c>
      <c r="E790" s="240"/>
      <c r="F790" s="265">
        <v>60</v>
      </c>
      <c r="G790" s="2">
        <f t="shared" si="14"/>
        <v>5</v>
      </c>
      <c r="I790" s="526"/>
      <c r="K790" s="240"/>
    </row>
    <row r="791" spans="1:11">
      <c r="A791" s="7">
        <v>45617</v>
      </c>
      <c r="B791" s="526">
        <v>30037</v>
      </c>
      <c r="C791" s="526" t="s">
        <v>81</v>
      </c>
      <c r="D791" t="s">
        <v>19</v>
      </c>
      <c r="E791" s="240"/>
      <c r="F791" s="265">
        <v>5</v>
      </c>
      <c r="G791" s="2">
        <f t="shared" si="14"/>
        <v>0</v>
      </c>
      <c r="I791" s="526"/>
      <c r="K791" s="240"/>
    </row>
    <row r="792" spans="1:11">
      <c r="A792" s="44">
        <v>45565</v>
      </c>
      <c r="B792" s="525" t="s">
        <v>14</v>
      </c>
      <c r="C792" s="525" t="s">
        <v>53</v>
      </c>
      <c r="D792" t="s">
        <v>16</v>
      </c>
      <c r="E792" s="240">
        <v>64.5</v>
      </c>
      <c r="G792" s="2">
        <f t="shared" si="14"/>
        <v>64.5</v>
      </c>
      <c r="I792" s="526"/>
      <c r="K792" s="240"/>
    </row>
    <row r="793" spans="1:11">
      <c r="B793" s="526"/>
      <c r="C793" s="526"/>
      <c r="D793" t="s">
        <v>17</v>
      </c>
      <c r="E793" s="240">
        <v>5</v>
      </c>
      <c r="G793" s="2">
        <f t="shared" si="14"/>
        <v>69.5</v>
      </c>
      <c r="I793" s="526"/>
      <c r="K793" s="240"/>
    </row>
    <row r="794" spans="1:11">
      <c r="B794" s="526"/>
      <c r="C794" s="526"/>
      <c r="D794" t="s">
        <v>18</v>
      </c>
      <c r="E794" s="240">
        <v>60</v>
      </c>
      <c r="G794" s="2">
        <f t="shared" si="14"/>
        <v>129.5</v>
      </c>
      <c r="I794" s="526"/>
      <c r="K794" s="2"/>
    </row>
    <row r="795" spans="1:11">
      <c r="B795" s="526"/>
      <c r="C795" s="526"/>
      <c r="D795" t="s">
        <v>19</v>
      </c>
      <c r="E795" s="240">
        <v>5</v>
      </c>
      <c r="G795" s="2">
        <f t="shared" si="14"/>
        <v>134.5</v>
      </c>
    </row>
    <row r="796" spans="1:11">
      <c r="A796" s="7">
        <v>45617</v>
      </c>
      <c r="B796" s="526">
        <v>30037</v>
      </c>
      <c r="C796" s="526" t="s">
        <v>53</v>
      </c>
      <c r="D796" t="s">
        <v>16</v>
      </c>
      <c r="E796" s="240"/>
      <c r="F796" s="240">
        <v>64.5</v>
      </c>
      <c r="G796" s="2">
        <f t="shared" si="14"/>
        <v>70</v>
      </c>
    </row>
    <row r="797" spans="1:11">
      <c r="A797" s="7">
        <v>45617</v>
      </c>
      <c r="B797" s="526">
        <v>30037</v>
      </c>
      <c r="C797" s="526" t="s">
        <v>53</v>
      </c>
      <c r="D797" t="s">
        <v>17</v>
      </c>
      <c r="E797" s="240"/>
      <c r="F797" s="240">
        <v>5</v>
      </c>
      <c r="G797" s="2">
        <f t="shared" si="14"/>
        <v>65</v>
      </c>
    </row>
    <row r="798" spans="1:11">
      <c r="A798" s="7">
        <v>45617</v>
      </c>
      <c r="B798" s="526">
        <v>30037</v>
      </c>
      <c r="C798" s="526" t="s">
        <v>53</v>
      </c>
      <c r="D798" t="s">
        <v>18</v>
      </c>
      <c r="E798" s="240"/>
      <c r="F798" s="240">
        <v>60</v>
      </c>
      <c r="G798" s="2">
        <f t="shared" si="14"/>
        <v>5</v>
      </c>
    </row>
    <row r="799" spans="1:11">
      <c r="A799" s="7">
        <v>45617</v>
      </c>
      <c r="B799" s="526">
        <v>30037</v>
      </c>
      <c r="C799" s="526" t="s">
        <v>53</v>
      </c>
      <c r="D799" t="s">
        <v>19</v>
      </c>
      <c r="E799" s="240"/>
      <c r="F799" s="240">
        <v>5</v>
      </c>
      <c r="G799" s="2">
        <f t="shared" si="14"/>
        <v>0</v>
      </c>
    </row>
    <row r="800" spans="1:11">
      <c r="A800" s="88">
        <v>45596</v>
      </c>
      <c r="B800" s="525" t="s">
        <v>14</v>
      </c>
      <c r="C800" s="525" t="s">
        <v>30</v>
      </c>
      <c r="D800" t="s">
        <v>16</v>
      </c>
      <c r="E800" s="240">
        <v>54.1</v>
      </c>
      <c r="G800" s="2">
        <f t="shared" si="14"/>
        <v>54.1</v>
      </c>
    </row>
    <row r="801" spans="1:11">
      <c r="A801" s="86"/>
      <c r="B801" s="526"/>
      <c r="C801" s="526"/>
      <c r="D801" t="s">
        <v>17</v>
      </c>
      <c r="E801" s="240">
        <v>7</v>
      </c>
      <c r="G801" s="2">
        <f t="shared" si="14"/>
        <v>61.1</v>
      </c>
    </row>
    <row r="802" spans="1:11">
      <c r="A802" s="86"/>
      <c r="B802" s="526"/>
      <c r="C802" s="526"/>
      <c r="D802" t="s">
        <v>18</v>
      </c>
      <c r="E802" s="240">
        <v>60</v>
      </c>
      <c r="G802" s="2">
        <f t="shared" si="14"/>
        <v>121.1</v>
      </c>
    </row>
    <row r="803" spans="1:11">
      <c r="A803" s="86"/>
      <c r="B803" s="526"/>
      <c r="C803" s="526"/>
      <c r="D803" t="s">
        <v>19</v>
      </c>
      <c r="E803" s="240">
        <v>5</v>
      </c>
      <c r="G803" s="2">
        <f t="shared" si="14"/>
        <v>126.1</v>
      </c>
      <c r="I803" s="525"/>
      <c r="K803" s="240"/>
    </row>
    <row r="804" spans="1:11">
      <c r="A804" s="7">
        <v>45617</v>
      </c>
      <c r="B804" s="526">
        <v>30037</v>
      </c>
      <c r="C804" s="526" t="s">
        <v>30</v>
      </c>
      <c r="D804" t="s">
        <v>18</v>
      </c>
      <c r="F804" s="240">
        <v>60</v>
      </c>
      <c r="G804" s="2">
        <f t="shared" si="14"/>
        <v>66.099999999999994</v>
      </c>
      <c r="I804" s="525"/>
      <c r="K804" s="240"/>
    </row>
    <row r="805" spans="1:11">
      <c r="A805" s="7">
        <v>45617</v>
      </c>
      <c r="B805" s="526">
        <v>30037</v>
      </c>
      <c r="C805" s="526" t="s">
        <v>30</v>
      </c>
      <c r="D805" t="s">
        <v>19</v>
      </c>
      <c r="F805" s="240">
        <v>5</v>
      </c>
      <c r="G805" s="2">
        <f t="shared" si="14"/>
        <v>61.099999999999994</v>
      </c>
      <c r="I805" s="526"/>
      <c r="K805" s="240"/>
    </row>
    <row r="806" spans="1:11">
      <c r="A806" s="7">
        <v>45685</v>
      </c>
      <c r="B806" s="526">
        <v>30375</v>
      </c>
      <c r="C806" s="526" t="s">
        <v>30</v>
      </c>
      <c r="D806" t="s">
        <v>16</v>
      </c>
      <c r="F806" s="240">
        <v>54.1</v>
      </c>
      <c r="G806" s="2">
        <f t="shared" si="14"/>
        <v>6.9999999999999929</v>
      </c>
      <c r="I806" s="525"/>
      <c r="K806" s="240"/>
    </row>
    <row r="807" spans="1:11">
      <c r="A807" s="7">
        <v>45685</v>
      </c>
      <c r="B807" s="526">
        <v>30375</v>
      </c>
      <c r="C807" s="526" t="s">
        <v>30</v>
      </c>
      <c r="D807" t="s">
        <v>17</v>
      </c>
      <c r="F807" s="240">
        <v>7</v>
      </c>
      <c r="G807" s="2">
        <f t="shared" si="14"/>
        <v>-7.1054273576010019E-15</v>
      </c>
      <c r="I807" s="526"/>
      <c r="K807" s="240"/>
    </row>
    <row r="808" spans="1:11">
      <c r="A808" s="88">
        <v>45626</v>
      </c>
      <c r="B808" s="525" t="s">
        <v>14</v>
      </c>
      <c r="C808" s="525" t="s">
        <v>83</v>
      </c>
      <c r="D808" t="s">
        <v>16</v>
      </c>
      <c r="E808" s="240">
        <v>53.5</v>
      </c>
      <c r="G808" s="2">
        <f t="shared" si="14"/>
        <v>53.499999999999993</v>
      </c>
      <c r="I808" s="525"/>
      <c r="K808" s="240"/>
    </row>
    <row r="809" spans="1:11">
      <c r="A809" s="86"/>
      <c r="B809" s="526"/>
      <c r="C809" s="526"/>
      <c r="D809" t="s">
        <v>17</v>
      </c>
      <c r="E809" s="240">
        <v>7</v>
      </c>
      <c r="G809" s="2">
        <f t="shared" si="14"/>
        <v>60.499999999999993</v>
      </c>
      <c r="I809" s="526"/>
      <c r="K809" s="240"/>
    </row>
    <row r="810" spans="1:11">
      <c r="A810" s="86"/>
      <c r="B810" s="526"/>
      <c r="C810" s="526"/>
      <c r="D810" t="s">
        <v>18</v>
      </c>
      <c r="E810" s="240">
        <v>60</v>
      </c>
      <c r="G810" s="2">
        <f t="shared" si="14"/>
        <v>120.5</v>
      </c>
      <c r="I810" s="526"/>
      <c r="K810" s="240"/>
    </row>
    <row r="811" spans="1:11">
      <c r="A811" s="86"/>
      <c r="B811" s="526"/>
      <c r="C811" s="526"/>
      <c r="D811" t="s">
        <v>19</v>
      </c>
      <c r="E811" s="240">
        <v>5</v>
      </c>
      <c r="G811" s="2">
        <f t="shared" si="14"/>
        <v>125.5</v>
      </c>
      <c r="I811" s="526"/>
      <c r="K811" s="240"/>
    </row>
    <row r="812" spans="1:11">
      <c r="A812" s="7">
        <v>45685</v>
      </c>
      <c r="B812" s="526">
        <v>30375</v>
      </c>
      <c r="C812" s="526" t="s">
        <v>83</v>
      </c>
      <c r="D812" t="s">
        <v>16</v>
      </c>
      <c r="E812" s="240"/>
      <c r="F812" s="240">
        <v>53.5</v>
      </c>
      <c r="G812" s="2">
        <f t="shared" si="14"/>
        <v>72</v>
      </c>
      <c r="I812" s="526"/>
      <c r="K812" s="240"/>
    </row>
    <row r="813" spans="1:11">
      <c r="A813" s="7">
        <v>45685</v>
      </c>
      <c r="B813" s="526">
        <v>30375</v>
      </c>
      <c r="C813" s="526" t="s">
        <v>83</v>
      </c>
      <c r="D813" t="s">
        <v>17</v>
      </c>
      <c r="E813" s="240"/>
      <c r="F813" s="240">
        <v>7</v>
      </c>
      <c r="G813" s="2">
        <f t="shared" si="14"/>
        <v>65</v>
      </c>
      <c r="I813" s="526"/>
      <c r="K813" s="240"/>
    </row>
    <row r="814" spans="1:11">
      <c r="A814" s="7">
        <v>45740</v>
      </c>
      <c r="B814" s="526">
        <v>30747</v>
      </c>
      <c r="C814" s="526" t="s">
        <v>83</v>
      </c>
      <c r="D814" t="s">
        <v>18</v>
      </c>
      <c r="E814" s="240"/>
      <c r="F814" s="240">
        <v>60</v>
      </c>
      <c r="G814" s="2">
        <f t="shared" si="14"/>
        <v>5</v>
      </c>
      <c r="I814" s="526"/>
      <c r="K814" s="240"/>
    </row>
    <row r="815" spans="1:11">
      <c r="A815" s="7">
        <v>45740</v>
      </c>
      <c r="B815" s="526">
        <v>30747</v>
      </c>
      <c r="C815" s="526" t="s">
        <v>83</v>
      </c>
      <c r="D815" t="s">
        <v>19</v>
      </c>
      <c r="E815" s="240"/>
      <c r="F815" s="240">
        <v>5</v>
      </c>
      <c r="G815" s="2">
        <f t="shared" si="14"/>
        <v>0</v>
      </c>
      <c r="I815" s="526"/>
      <c r="K815" s="240"/>
    </row>
    <row r="816" spans="1:11">
      <c r="A816" s="88">
        <v>45657</v>
      </c>
      <c r="B816" s="525" t="s">
        <v>14</v>
      </c>
      <c r="C816" s="525" t="s">
        <v>34</v>
      </c>
      <c r="D816" t="s">
        <v>16</v>
      </c>
      <c r="E816" s="240">
        <v>45.2</v>
      </c>
      <c r="F816" s="240"/>
      <c r="G816" s="2">
        <f t="shared" si="14"/>
        <v>45.2</v>
      </c>
      <c r="I816" s="525"/>
      <c r="K816" s="240"/>
    </row>
    <row r="817" spans="1:11">
      <c r="A817" s="86"/>
      <c r="B817" s="526"/>
      <c r="C817" s="526"/>
      <c r="D817" t="s">
        <v>17</v>
      </c>
      <c r="E817" s="240">
        <v>3</v>
      </c>
      <c r="G817" s="2">
        <f t="shared" si="14"/>
        <v>48.2</v>
      </c>
      <c r="I817" s="526"/>
      <c r="K817" s="240"/>
    </row>
    <row r="818" spans="1:11">
      <c r="A818" s="86"/>
      <c r="B818" s="526"/>
      <c r="C818" s="526"/>
      <c r="D818" t="s">
        <v>18</v>
      </c>
      <c r="E818" s="240">
        <v>60</v>
      </c>
      <c r="G818" s="2">
        <f t="shared" si="14"/>
        <v>108.2</v>
      </c>
      <c r="I818" s="526"/>
      <c r="K818" s="240"/>
    </row>
    <row r="819" spans="1:11">
      <c r="A819" s="86"/>
      <c r="B819" s="526"/>
      <c r="C819" s="526"/>
      <c r="D819" t="s">
        <v>19</v>
      </c>
      <c r="E819" s="240">
        <v>5</v>
      </c>
      <c r="G819" s="2">
        <f t="shared" si="14"/>
        <v>113.2</v>
      </c>
    </row>
    <row r="820" spans="1:11">
      <c r="A820" s="7">
        <v>45685</v>
      </c>
      <c r="B820" s="526">
        <v>30375</v>
      </c>
      <c r="C820" s="526" t="s">
        <v>34</v>
      </c>
      <c r="D820" t="s">
        <v>16</v>
      </c>
      <c r="F820" s="240">
        <v>45.2</v>
      </c>
      <c r="G820" s="2">
        <f t="shared" si="14"/>
        <v>68</v>
      </c>
      <c r="I820" s="525"/>
      <c r="K820" s="240"/>
    </row>
    <row r="821" spans="1:11">
      <c r="A821" s="7">
        <v>45685</v>
      </c>
      <c r="B821" s="526">
        <v>30375</v>
      </c>
      <c r="C821" s="526" t="s">
        <v>34</v>
      </c>
      <c r="D821" t="s">
        <v>17</v>
      </c>
      <c r="F821" s="240">
        <v>3</v>
      </c>
      <c r="G821" s="2">
        <f t="shared" si="14"/>
        <v>65</v>
      </c>
      <c r="I821" s="525"/>
      <c r="K821" s="240"/>
    </row>
    <row r="822" spans="1:11">
      <c r="A822" s="7">
        <v>45740</v>
      </c>
      <c r="B822" s="526">
        <v>30747</v>
      </c>
      <c r="C822" s="526" t="s">
        <v>34</v>
      </c>
      <c r="D822" t="s">
        <v>18</v>
      </c>
      <c r="F822" s="240">
        <v>60</v>
      </c>
      <c r="G822" s="2">
        <f t="shared" si="14"/>
        <v>5</v>
      </c>
      <c r="I822" s="525"/>
      <c r="K822" s="240"/>
    </row>
    <row r="823" spans="1:11">
      <c r="A823" s="7">
        <v>45740</v>
      </c>
      <c r="B823" s="526">
        <v>30747</v>
      </c>
      <c r="C823" s="526" t="s">
        <v>34</v>
      </c>
      <c r="D823" t="s">
        <v>19</v>
      </c>
      <c r="F823" s="240">
        <v>5</v>
      </c>
      <c r="G823" s="2">
        <f t="shared" si="14"/>
        <v>0</v>
      </c>
      <c r="I823" s="525"/>
      <c r="K823" s="240"/>
    </row>
    <row r="824" spans="1:11">
      <c r="A824" s="88">
        <v>45688</v>
      </c>
      <c r="B824" s="525" t="s">
        <v>14</v>
      </c>
      <c r="C824" s="525" t="s">
        <v>15</v>
      </c>
      <c r="D824" t="s">
        <v>16</v>
      </c>
      <c r="E824" s="240">
        <v>51.1</v>
      </c>
      <c r="G824" s="2">
        <f t="shared" si="14"/>
        <v>51.1</v>
      </c>
      <c r="K824" s="240"/>
    </row>
    <row r="825" spans="1:11">
      <c r="A825" s="86"/>
      <c r="B825" s="526"/>
      <c r="C825" s="526"/>
      <c r="D825" t="s">
        <v>17</v>
      </c>
      <c r="E825" s="240">
        <v>3</v>
      </c>
      <c r="G825" s="2">
        <f t="shared" si="14"/>
        <v>54.1</v>
      </c>
      <c r="I825" s="525"/>
      <c r="K825" s="240"/>
    </row>
    <row r="826" spans="1:11">
      <c r="A826" s="86"/>
      <c r="B826" s="526"/>
      <c r="C826" s="526"/>
      <c r="D826" t="s">
        <v>18</v>
      </c>
      <c r="E826" s="240">
        <v>60</v>
      </c>
      <c r="G826" s="2">
        <f t="shared" si="14"/>
        <v>114.1</v>
      </c>
      <c r="K826" s="240"/>
    </row>
    <row r="827" spans="1:11">
      <c r="A827" s="86"/>
      <c r="B827" s="526"/>
      <c r="C827" s="526"/>
      <c r="D827" t="s">
        <v>19</v>
      </c>
      <c r="E827" s="240">
        <v>5</v>
      </c>
      <c r="G827" s="2">
        <f t="shared" si="14"/>
        <v>119.1</v>
      </c>
      <c r="I827" s="525"/>
      <c r="K827" s="240"/>
    </row>
    <row r="828" spans="1:11">
      <c r="A828" s="7">
        <v>45740</v>
      </c>
      <c r="B828" s="526">
        <v>30747</v>
      </c>
      <c r="C828" s="526" t="s">
        <v>15</v>
      </c>
      <c r="D828" t="s">
        <v>16</v>
      </c>
      <c r="E828" s="240"/>
      <c r="F828" s="240">
        <v>51.1</v>
      </c>
      <c r="G828" s="2">
        <f t="shared" si="14"/>
        <v>68</v>
      </c>
      <c r="I828" s="525"/>
      <c r="K828" s="240"/>
    </row>
    <row r="829" spans="1:11">
      <c r="A829" s="7">
        <v>45740</v>
      </c>
      <c r="B829" s="526">
        <v>30747</v>
      </c>
      <c r="C829" s="526" t="s">
        <v>15</v>
      </c>
      <c r="D829" t="s">
        <v>17</v>
      </c>
      <c r="E829" s="240"/>
      <c r="F829" s="240">
        <v>3</v>
      </c>
      <c r="G829" s="2">
        <f t="shared" si="14"/>
        <v>65</v>
      </c>
      <c r="I829" s="525"/>
      <c r="K829" s="240"/>
    </row>
    <row r="830" spans="1:11">
      <c r="A830" s="7">
        <v>45740</v>
      </c>
      <c r="B830" s="526">
        <v>30747</v>
      </c>
      <c r="C830" s="526" t="s">
        <v>15</v>
      </c>
      <c r="D830" t="s">
        <v>18</v>
      </c>
      <c r="E830" s="240"/>
      <c r="F830" s="240">
        <v>60</v>
      </c>
      <c r="G830" s="2">
        <f t="shared" si="14"/>
        <v>5</v>
      </c>
      <c r="I830" s="525"/>
      <c r="K830" s="240"/>
    </row>
    <row r="831" spans="1:11">
      <c r="A831" s="7">
        <v>45740</v>
      </c>
      <c r="B831" s="526">
        <v>30747</v>
      </c>
      <c r="C831" s="526" t="s">
        <v>15</v>
      </c>
      <c r="D831" t="s">
        <v>19</v>
      </c>
      <c r="E831" s="240"/>
      <c r="F831" s="240">
        <v>5</v>
      </c>
      <c r="G831" s="2">
        <f t="shared" si="14"/>
        <v>0</v>
      </c>
      <c r="I831" s="525"/>
      <c r="K831" s="240"/>
    </row>
    <row r="832" spans="1:11">
      <c r="A832" s="44">
        <v>45716</v>
      </c>
      <c r="B832" s="525" t="s">
        <v>14</v>
      </c>
      <c r="C832" s="525" t="s">
        <v>20</v>
      </c>
      <c r="D832" t="s">
        <v>16</v>
      </c>
      <c r="E832">
        <v>60.2</v>
      </c>
      <c r="G832" s="2">
        <f t="shared" si="14"/>
        <v>60.2</v>
      </c>
      <c r="I832" s="526"/>
      <c r="K832" s="240"/>
    </row>
    <row r="833" spans="1:11">
      <c r="B833" s="526"/>
      <c r="C833" s="526"/>
      <c r="D833" t="s">
        <v>17</v>
      </c>
      <c r="E833">
        <v>3</v>
      </c>
      <c r="G833" s="2">
        <f t="shared" si="14"/>
        <v>63.2</v>
      </c>
      <c r="I833" s="526"/>
      <c r="K833" s="240"/>
    </row>
    <row r="834" spans="1:11">
      <c r="B834" s="526"/>
      <c r="C834" s="526"/>
      <c r="D834" t="s">
        <v>18</v>
      </c>
      <c r="E834" s="2">
        <v>56</v>
      </c>
      <c r="G834" s="2">
        <f t="shared" si="14"/>
        <v>119.2</v>
      </c>
      <c r="I834" s="526"/>
      <c r="K834" s="240"/>
    </row>
    <row r="835" spans="1:11">
      <c r="B835" s="526"/>
      <c r="C835" s="526"/>
      <c r="D835" t="s">
        <v>19</v>
      </c>
      <c r="E835" s="2">
        <v>5</v>
      </c>
      <c r="G835" s="2">
        <f t="shared" si="14"/>
        <v>124.2</v>
      </c>
      <c r="I835" s="525"/>
    </row>
    <row r="836" spans="1:11">
      <c r="A836" s="7">
        <v>45740</v>
      </c>
      <c r="B836" s="526">
        <v>30747</v>
      </c>
      <c r="C836" s="526" t="s">
        <v>20</v>
      </c>
      <c r="D836" t="s">
        <v>16</v>
      </c>
      <c r="F836">
        <v>60.2</v>
      </c>
      <c r="G836" s="2">
        <f t="shared" si="14"/>
        <v>64</v>
      </c>
    </row>
    <row r="837" spans="1:11">
      <c r="A837" s="7">
        <v>45740</v>
      </c>
      <c r="B837" s="526">
        <v>30747</v>
      </c>
      <c r="C837" s="526" t="s">
        <v>20</v>
      </c>
      <c r="D837" t="s">
        <v>17</v>
      </c>
      <c r="F837">
        <v>3</v>
      </c>
      <c r="G837" s="2">
        <f t="shared" si="14"/>
        <v>61</v>
      </c>
      <c r="K837" s="2"/>
    </row>
    <row r="838" spans="1:11">
      <c r="A838" s="7">
        <v>45740</v>
      </c>
      <c r="B838" s="526">
        <v>30747</v>
      </c>
      <c r="C838" s="526" t="s">
        <v>20</v>
      </c>
      <c r="D838" t="s">
        <v>18</v>
      </c>
      <c r="F838" s="2">
        <v>56</v>
      </c>
      <c r="G838" s="2">
        <f t="shared" ref="G838:G901" si="15">+G837+E838-F838</f>
        <v>5</v>
      </c>
      <c r="K838" s="2"/>
    </row>
    <row r="839" spans="1:11">
      <c r="A839" s="7">
        <v>45740</v>
      </c>
      <c r="B839" s="526">
        <v>30747</v>
      </c>
      <c r="C839" s="526" t="s">
        <v>20</v>
      </c>
      <c r="D839" t="s">
        <v>19</v>
      </c>
      <c r="F839" s="2">
        <v>5</v>
      </c>
      <c r="G839" s="2">
        <f t="shared" si="15"/>
        <v>0</v>
      </c>
      <c r="K839" s="37"/>
    </row>
    <row r="840" spans="1:11">
      <c r="A840" s="44">
        <v>45747</v>
      </c>
      <c r="B840" s="525" t="s">
        <v>14</v>
      </c>
      <c r="C840" s="525" t="s">
        <v>23</v>
      </c>
      <c r="D840" t="s">
        <v>16</v>
      </c>
      <c r="E840" s="240">
        <v>74.5</v>
      </c>
      <c r="G840" s="2">
        <f t="shared" si="15"/>
        <v>74.5</v>
      </c>
    </row>
    <row r="841" spans="1:11">
      <c r="B841" s="526"/>
      <c r="C841" s="526"/>
      <c r="D841" t="s">
        <v>17</v>
      </c>
      <c r="E841" s="240">
        <v>3</v>
      </c>
      <c r="G841" s="2">
        <f t="shared" si="15"/>
        <v>77.5</v>
      </c>
    </row>
    <row r="842" spans="1:11">
      <c r="B842" s="526"/>
      <c r="C842" s="526"/>
      <c r="D842" t="s">
        <v>18</v>
      </c>
      <c r="E842" s="240">
        <v>60</v>
      </c>
      <c r="G842" s="2">
        <f t="shared" si="15"/>
        <v>137.5</v>
      </c>
    </row>
    <row r="843" spans="1:11">
      <c r="B843" s="526"/>
      <c r="C843" s="526"/>
      <c r="D843" t="s">
        <v>19</v>
      </c>
      <c r="E843" s="240">
        <v>5</v>
      </c>
      <c r="G843" s="2">
        <f t="shared" si="15"/>
        <v>142.5</v>
      </c>
    </row>
    <row r="844" spans="1:11">
      <c r="A844" s="86">
        <v>45819</v>
      </c>
      <c r="B844" s="526">
        <v>31124</v>
      </c>
      <c r="C844" s="526" t="s">
        <v>23</v>
      </c>
      <c r="D844" t="s">
        <v>16</v>
      </c>
      <c r="E844" s="240"/>
      <c r="F844" s="2">
        <v>74.5</v>
      </c>
      <c r="G844" s="2">
        <f t="shared" si="15"/>
        <v>68</v>
      </c>
    </row>
    <row r="845" spans="1:11">
      <c r="A845" s="86">
        <v>45819</v>
      </c>
      <c r="B845" s="526">
        <v>31124</v>
      </c>
      <c r="C845" s="526" t="s">
        <v>23</v>
      </c>
      <c r="D845" t="s">
        <v>17</v>
      </c>
      <c r="E845" s="240"/>
      <c r="F845" s="2">
        <v>3</v>
      </c>
      <c r="G845" s="2">
        <f t="shared" si="15"/>
        <v>65</v>
      </c>
    </row>
    <row r="846" spans="1:11">
      <c r="A846" s="86">
        <v>45853</v>
      </c>
      <c r="B846" s="526">
        <v>31377</v>
      </c>
      <c r="C846" s="526" t="s">
        <v>23</v>
      </c>
      <c r="D846" t="s">
        <v>18</v>
      </c>
      <c r="F846" s="240">
        <v>60</v>
      </c>
      <c r="G846" s="2">
        <f t="shared" si="15"/>
        <v>5</v>
      </c>
    </row>
    <row r="847" spans="1:11">
      <c r="A847" s="86">
        <v>45853</v>
      </c>
      <c r="B847" s="526">
        <v>31377</v>
      </c>
      <c r="C847" s="526" t="s">
        <v>23</v>
      </c>
      <c r="D847" t="s">
        <v>19</v>
      </c>
      <c r="F847" s="240">
        <v>5</v>
      </c>
      <c r="G847" s="2">
        <f t="shared" si="15"/>
        <v>0</v>
      </c>
    </row>
    <row r="848" spans="1:11">
      <c r="A848" s="88">
        <v>45777</v>
      </c>
      <c r="B848" s="525" t="s">
        <v>14</v>
      </c>
      <c r="C848" s="525" t="s">
        <v>24</v>
      </c>
      <c r="D848" t="s">
        <v>16</v>
      </c>
      <c r="E848" s="240">
        <v>73.599999999999994</v>
      </c>
      <c r="G848" s="2">
        <f t="shared" si="15"/>
        <v>73.599999999999994</v>
      </c>
    </row>
    <row r="849" spans="1:11">
      <c r="A849" s="86"/>
      <c r="B849" s="526"/>
      <c r="C849" s="526"/>
      <c r="D849" t="s">
        <v>17</v>
      </c>
      <c r="E849" s="240">
        <v>3</v>
      </c>
      <c r="G849" s="2">
        <f t="shared" si="15"/>
        <v>76.599999999999994</v>
      </c>
    </row>
    <row r="850" spans="1:11">
      <c r="A850" s="86"/>
      <c r="B850" s="526"/>
      <c r="C850" s="526"/>
      <c r="D850" t="s">
        <v>18</v>
      </c>
      <c r="E850" s="240">
        <v>60</v>
      </c>
      <c r="G850" s="2">
        <f t="shared" si="15"/>
        <v>136.6</v>
      </c>
    </row>
    <row r="851" spans="1:11">
      <c r="A851" s="86"/>
      <c r="B851" s="526"/>
      <c r="C851" s="526"/>
      <c r="D851" t="s">
        <v>19</v>
      </c>
      <c r="E851" s="240">
        <v>5</v>
      </c>
      <c r="G851" s="2">
        <f t="shared" si="15"/>
        <v>141.6</v>
      </c>
    </row>
    <row r="852" spans="1:11">
      <c r="A852" s="86">
        <v>45819</v>
      </c>
      <c r="B852" s="526">
        <v>31124</v>
      </c>
      <c r="C852" s="526" t="s">
        <v>24</v>
      </c>
      <c r="D852" t="s">
        <v>16</v>
      </c>
      <c r="E852" s="240"/>
      <c r="F852" s="2">
        <v>73.599999999999994</v>
      </c>
      <c r="G852" s="2">
        <f t="shared" si="15"/>
        <v>68</v>
      </c>
    </row>
    <row r="853" spans="1:11">
      <c r="A853" s="86">
        <v>45819</v>
      </c>
      <c r="B853" s="526">
        <v>31124</v>
      </c>
      <c r="C853" s="526" t="s">
        <v>24</v>
      </c>
      <c r="D853" t="s">
        <v>17</v>
      </c>
      <c r="E853" s="240"/>
      <c r="F853" s="2">
        <v>3</v>
      </c>
      <c r="G853" s="2">
        <f t="shared" si="15"/>
        <v>65</v>
      </c>
    </row>
    <row r="854" spans="1:11">
      <c r="A854" s="86">
        <v>45853</v>
      </c>
      <c r="B854" s="526">
        <v>31377</v>
      </c>
      <c r="C854" s="526" t="s">
        <v>24</v>
      </c>
      <c r="D854" t="s">
        <v>18</v>
      </c>
      <c r="F854" s="240">
        <v>60</v>
      </c>
      <c r="G854" s="2">
        <f t="shared" si="15"/>
        <v>5</v>
      </c>
    </row>
    <row r="855" spans="1:11">
      <c r="A855" s="86">
        <v>45853</v>
      </c>
      <c r="B855" s="526">
        <v>31377</v>
      </c>
      <c r="C855" s="526" t="s">
        <v>24</v>
      </c>
      <c r="D855" t="s">
        <v>19</v>
      </c>
      <c r="F855" s="240">
        <v>5</v>
      </c>
      <c r="G855" s="2">
        <f t="shared" si="15"/>
        <v>0</v>
      </c>
    </row>
    <row r="856" spans="1:11">
      <c r="A856" s="88">
        <v>45808</v>
      </c>
      <c r="B856" s="525" t="s">
        <v>14</v>
      </c>
      <c r="C856" s="525" t="s">
        <v>25</v>
      </c>
      <c r="D856" t="s">
        <v>16</v>
      </c>
      <c r="E856" s="240">
        <v>73.599999999999994</v>
      </c>
      <c r="G856" s="2">
        <f t="shared" si="15"/>
        <v>73.599999999999994</v>
      </c>
      <c r="I856" s="543"/>
      <c r="J856" s="543"/>
      <c r="K856" s="543"/>
    </row>
    <row r="857" spans="1:11">
      <c r="A857" s="86"/>
      <c r="B857" s="526"/>
      <c r="C857" s="526"/>
      <c r="D857" t="s">
        <v>17</v>
      </c>
      <c r="E857" s="240">
        <v>5</v>
      </c>
      <c r="G857" s="2">
        <f t="shared" si="15"/>
        <v>78.599999999999994</v>
      </c>
      <c r="I857" s="525"/>
      <c r="K857" s="240"/>
    </row>
    <row r="858" spans="1:11">
      <c r="A858" s="86"/>
      <c r="B858" s="526"/>
      <c r="C858" s="526"/>
      <c r="D858" t="s">
        <v>18</v>
      </c>
      <c r="E858" s="240">
        <v>60</v>
      </c>
      <c r="G858" s="2">
        <f t="shared" si="15"/>
        <v>138.6</v>
      </c>
      <c r="I858" s="526"/>
      <c r="K858" s="240"/>
    </row>
    <row r="859" spans="1:11">
      <c r="A859" s="86"/>
      <c r="B859" s="526"/>
      <c r="C859" s="526"/>
      <c r="D859" t="s">
        <v>19</v>
      </c>
      <c r="E859" s="240">
        <v>5</v>
      </c>
      <c r="G859" s="2">
        <f t="shared" si="15"/>
        <v>143.6</v>
      </c>
      <c r="I859" s="525"/>
      <c r="K859" s="240"/>
    </row>
    <row r="860" spans="1:11">
      <c r="A860" s="86">
        <v>45853</v>
      </c>
      <c r="B860" s="526">
        <v>31377</v>
      </c>
      <c r="C860" s="526" t="s">
        <v>25</v>
      </c>
      <c r="D860" t="s">
        <v>16</v>
      </c>
      <c r="E860" s="240"/>
      <c r="F860" s="240">
        <v>73.599999999999994</v>
      </c>
      <c r="G860" s="2">
        <f t="shared" si="15"/>
        <v>70</v>
      </c>
      <c r="I860" s="525"/>
      <c r="K860" s="240"/>
    </row>
    <row r="861" spans="1:11">
      <c r="A861" s="86">
        <v>45853</v>
      </c>
      <c r="B861" s="526">
        <v>31377</v>
      </c>
      <c r="C861" s="526" t="s">
        <v>25</v>
      </c>
      <c r="D861" t="s">
        <v>17</v>
      </c>
      <c r="E861" s="240"/>
      <c r="F861" s="240">
        <v>5</v>
      </c>
      <c r="G861" s="2">
        <f t="shared" si="15"/>
        <v>65</v>
      </c>
      <c r="I861" s="525"/>
      <c r="K861" s="240"/>
    </row>
    <row r="862" spans="1:11">
      <c r="A862" s="86">
        <v>45853</v>
      </c>
      <c r="B862" s="526">
        <v>31377</v>
      </c>
      <c r="C862" s="526" t="s">
        <v>25</v>
      </c>
      <c r="D862" t="s">
        <v>18</v>
      </c>
      <c r="E862" s="240"/>
      <c r="F862" s="240">
        <v>60</v>
      </c>
      <c r="G862" s="2">
        <f t="shared" si="15"/>
        <v>5</v>
      </c>
      <c r="I862" s="525"/>
      <c r="K862" s="240"/>
    </row>
    <row r="863" spans="1:11">
      <c r="A863" s="86">
        <v>45853</v>
      </c>
      <c r="B863" s="526">
        <v>31377</v>
      </c>
      <c r="C863" s="526" t="s">
        <v>25</v>
      </c>
      <c r="D863" t="s">
        <v>19</v>
      </c>
      <c r="E863" s="240"/>
      <c r="F863" s="240">
        <v>5</v>
      </c>
      <c r="G863" s="2">
        <f t="shared" si="15"/>
        <v>0</v>
      </c>
      <c r="I863" s="525"/>
      <c r="K863" s="240"/>
    </row>
    <row r="864" spans="1:11">
      <c r="A864" s="88">
        <v>45838</v>
      </c>
      <c r="B864" s="525" t="s">
        <v>14</v>
      </c>
      <c r="C864" s="525" t="s">
        <v>26</v>
      </c>
      <c r="D864" t="s">
        <v>16</v>
      </c>
      <c r="E864" s="240">
        <v>67.3</v>
      </c>
      <c r="G864" s="2">
        <f t="shared" si="15"/>
        <v>67.3</v>
      </c>
      <c r="I864" s="526"/>
      <c r="K864" s="240"/>
    </row>
    <row r="865" spans="1:13">
      <c r="A865" s="86"/>
      <c r="B865" s="526"/>
      <c r="C865" s="526"/>
      <c r="D865" t="s">
        <v>17</v>
      </c>
      <c r="E865" s="240">
        <v>4</v>
      </c>
      <c r="G865" s="2">
        <f t="shared" si="15"/>
        <v>71.3</v>
      </c>
      <c r="I865" s="525"/>
      <c r="K865" s="240"/>
    </row>
    <row r="866" spans="1:13">
      <c r="A866" s="86"/>
      <c r="B866" s="526"/>
      <c r="C866" s="526"/>
      <c r="D866" t="s">
        <v>18</v>
      </c>
      <c r="E866" s="240">
        <v>60</v>
      </c>
      <c r="G866" s="2">
        <f t="shared" si="15"/>
        <v>131.30000000000001</v>
      </c>
      <c r="I866" s="526"/>
      <c r="K866" s="240"/>
    </row>
    <row r="867" spans="1:13">
      <c r="A867" s="86"/>
      <c r="B867" s="526"/>
      <c r="C867" s="526"/>
      <c r="D867" t="s">
        <v>19</v>
      </c>
      <c r="E867" s="240">
        <v>5</v>
      </c>
      <c r="G867" s="2">
        <f t="shared" si="15"/>
        <v>136.30000000000001</v>
      </c>
      <c r="I867" s="526"/>
      <c r="K867" s="240"/>
    </row>
    <row r="868" spans="1:13">
      <c r="A868" s="86">
        <v>45853</v>
      </c>
      <c r="B868" s="526">
        <v>31377</v>
      </c>
      <c r="C868" s="526" t="s">
        <v>26</v>
      </c>
      <c r="D868" t="s">
        <v>16</v>
      </c>
      <c r="F868" s="240">
        <v>67.3</v>
      </c>
      <c r="G868" s="2">
        <f t="shared" si="15"/>
        <v>69.000000000000014</v>
      </c>
      <c r="I868" s="526"/>
      <c r="K868" s="240"/>
    </row>
    <row r="869" spans="1:13">
      <c r="A869" s="86">
        <v>45853</v>
      </c>
      <c r="B869" s="526">
        <v>31377</v>
      </c>
      <c r="C869" s="526" t="s">
        <v>26</v>
      </c>
      <c r="D869" t="s">
        <v>17</v>
      </c>
      <c r="F869" s="240">
        <v>4</v>
      </c>
      <c r="G869" s="2">
        <f t="shared" si="15"/>
        <v>65.000000000000014</v>
      </c>
      <c r="I869" s="525"/>
      <c r="K869" s="240"/>
    </row>
    <row r="870" spans="1:13">
      <c r="A870" s="86">
        <v>45853</v>
      </c>
      <c r="B870" s="526">
        <v>31377</v>
      </c>
      <c r="C870" s="526" t="s">
        <v>26</v>
      </c>
      <c r="D870" t="s">
        <v>18</v>
      </c>
      <c r="F870" s="240">
        <v>60</v>
      </c>
      <c r="G870" s="2">
        <f t="shared" si="15"/>
        <v>5.0000000000000142</v>
      </c>
      <c r="I870" s="526"/>
      <c r="K870" s="240"/>
    </row>
    <row r="871" spans="1:13">
      <c r="A871" s="86">
        <v>45853</v>
      </c>
      <c r="B871" s="526">
        <v>31377</v>
      </c>
      <c r="C871" s="526" t="s">
        <v>26</v>
      </c>
      <c r="D871" t="s">
        <v>19</v>
      </c>
      <c r="F871" s="240">
        <v>5</v>
      </c>
      <c r="G871" s="2">
        <f t="shared" si="15"/>
        <v>1.4210854715202004E-14</v>
      </c>
      <c r="I871" s="526"/>
      <c r="K871" s="240"/>
      <c r="L871" s="37"/>
      <c r="M871" s="37"/>
    </row>
    <row r="872" spans="1:13">
      <c r="A872" s="44">
        <v>45869</v>
      </c>
      <c r="B872" s="525" t="s">
        <v>14</v>
      </c>
      <c r="C872" s="525" t="s">
        <v>27</v>
      </c>
      <c r="D872" t="s">
        <v>16</v>
      </c>
      <c r="E872" s="8">
        <v>67.3</v>
      </c>
      <c r="G872" s="2">
        <f t="shared" si="15"/>
        <v>67.300000000000011</v>
      </c>
      <c r="I872" s="526"/>
      <c r="K872" s="240"/>
    </row>
    <row r="873" spans="1:13">
      <c r="B873" s="526"/>
      <c r="C873" s="526"/>
      <c r="D873" t="s">
        <v>17</v>
      </c>
      <c r="E873" s="8">
        <v>4</v>
      </c>
      <c r="G873" s="2">
        <f t="shared" si="15"/>
        <v>71.300000000000011</v>
      </c>
      <c r="I873" s="525" t="s">
        <v>27</v>
      </c>
      <c r="J873" t="s">
        <v>16</v>
      </c>
      <c r="K873" s="8">
        <v>67.3</v>
      </c>
    </row>
    <row r="874" spans="1:13">
      <c r="B874" s="526"/>
      <c r="C874" s="526"/>
      <c r="D874" t="s">
        <v>18</v>
      </c>
      <c r="E874" s="8">
        <v>60</v>
      </c>
      <c r="G874" s="2">
        <f t="shared" si="15"/>
        <v>131.30000000000001</v>
      </c>
      <c r="I874" s="526"/>
      <c r="J874" t="s">
        <v>17</v>
      </c>
      <c r="K874" s="8">
        <v>4</v>
      </c>
    </row>
    <row r="875" spans="1:13">
      <c r="B875" s="526"/>
      <c r="C875" s="526"/>
      <c r="D875" t="s">
        <v>19</v>
      </c>
      <c r="E875" s="8">
        <v>5</v>
      </c>
      <c r="G875" s="2">
        <f t="shared" si="15"/>
        <v>136.30000000000001</v>
      </c>
      <c r="I875" s="526"/>
      <c r="J875" t="s">
        <v>18</v>
      </c>
      <c r="K875" s="8">
        <v>60</v>
      </c>
    </row>
    <row r="876" spans="1:13">
      <c r="A876" s="7">
        <v>45952</v>
      </c>
      <c r="B876" s="526">
        <v>31780</v>
      </c>
      <c r="C876" s="526" t="s">
        <v>27</v>
      </c>
      <c r="D876" t="s">
        <v>16</v>
      </c>
      <c r="E876" s="8"/>
      <c r="F876" s="8">
        <v>67.3</v>
      </c>
      <c r="G876" s="2">
        <f t="shared" si="15"/>
        <v>69.000000000000014</v>
      </c>
      <c r="I876" s="526"/>
      <c r="K876" s="8"/>
    </row>
    <row r="877" spans="1:13">
      <c r="A877" s="7">
        <v>45952</v>
      </c>
      <c r="B877" s="526">
        <v>31780</v>
      </c>
      <c r="C877" s="526" t="s">
        <v>27</v>
      </c>
      <c r="D877" t="s">
        <v>17</v>
      </c>
      <c r="E877" s="8"/>
      <c r="F877" s="8">
        <v>4</v>
      </c>
      <c r="G877" s="2">
        <f t="shared" si="15"/>
        <v>65.000000000000014</v>
      </c>
      <c r="I877" s="526"/>
      <c r="K877" s="8"/>
    </row>
    <row r="878" spans="1:13">
      <c r="A878" s="7">
        <v>45952</v>
      </c>
      <c r="B878" s="526">
        <v>31780</v>
      </c>
      <c r="C878" s="526" t="s">
        <v>27</v>
      </c>
      <c r="D878" t="s">
        <v>19</v>
      </c>
      <c r="E878" s="8"/>
      <c r="F878" s="8">
        <v>5</v>
      </c>
      <c r="G878" s="2">
        <f t="shared" si="15"/>
        <v>60.000000000000014</v>
      </c>
      <c r="I878" s="526"/>
      <c r="K878" s="8"/>
    </row>
    <row r="879" spans="1:13">
      <c r="A879" s="7">
        <v>45985</v>
      </c>
      <c r="B879" s="526">
        <v>32025</v>
      </c>
      <c r="C879" s="526" t="s">
        <v>27</v>
      </c>
      <c r="D879" t="s">
        <v>18</v>
      </c>
      <c r="E879" s="8"/>
      <c r="F879" s="8">
        <v>60</v>
      </c>
      <c r="G879" s="2">
        <f t="shared" si="15"/>
        <v>0</v>
      </c>
      <c r="I879" s="526"/>
      <c r="K879" s="8"/>
    </row>
    <row r="880" spans="1:13">
      <c r="A880" s="44">
        <v>45900</v>
      </c>
      <c r="B880" s="525" t="s">
        <v>14</v>
      </c>
      <c r="C880" s="525" t="s">
        <v>28</v>
      </c>
      <c r="D880" t="s">
        <v>16</v>
      </c>
      <c r="E880" s="8">
        <v>67.3</v>
      </c>
      <c r="G880" s="2">
        <f t="shared" si="15"/>
        <v>67.3</v>
      </c>
      <c r="I880" s="526"/>
      <c r="J880" t="s">
        <v>19</v>
      </c>
      <c r="K880" s="8">
        <v>5</v>
      </c>
    </row>
    <row r="881" spans="1:16">
      <c r="B881" s="526"/>
      <c r="C881" s="526"/>
      <c r="D881" t="s">
        <v>17</v>
      </c>
      <c r="E881" s="8">
        <v>8</v>
      </c>
      <c r="G881" s="2">
        <f t="shared" si="15"/>
        <v>75.3</v>
      </c>
    </row>
    <row r="882" spans="1:16">
      <c r="B882" s="526"/>
      <c r="C882" s="526"/>
      <c r="D882" t="s">
        <v>18</v>
      </c>
      <c r="E882" s="8">
        <v>60</v>
      </c>
      <c r="G882" s="2">
        <f t="shared" si="15"/>
        <v>135.30000000000001</v>
      </c>
    </row>
    <row r="883" spans="1:16">
      <c r="B883" s="526"/>
      <c r="C883" s="526"/>
      <c r="D883" t="s">
        <v>19</v>
      </c>
      <c r="E883" s="8">
        <v>5</v>
      </c>
      <c r="G883" s="2">
        <f t="shared" si="15"/>
        <v>140.30000000000001</v>
      </c>
    </row>
    <row r="884" spans="1:16">
      <c r="B884" s="526"/>
      <c r="C884" s="526"/>
      <c r="D884" s="411" t="s">
        <v>66</v>
      </c>
      <c r="E884" s="412">
        <v>15</v>
      </c>
      <c r="G884" s="2">
        <f t="shared" si="15"/>
        <v>155.30000000000001</v>
      </c>
    </row>
    <row r="885" spans="1:16">
      <c r="A885" s="7">
        <v>45952</v>
      </c>
      <c r="B885" s="526">
        <v>31780</v>
      </c>
      <c r="C885" s="526" t="s">
        <v>28</v>
      </c>
      <c r="D885" t="s">
        <v>16</v>
      </c>
      <c r="E885" s="8"/>
      <c r="F885" s="8">
        <v>67.3</v>
      </c>
      <c r="G885" s="2">
        <f t="shared" si="15"/>
        <v>88.000000000000014</v>
      </c>
    </row>
    <row r="886" spans="1:16">
      <c r="A886" s="7">
        <v>45952</v>
      </c>
      <c r="B886" s="526">
        <v>31780</v>
      </c>
      <c r="C886" s="526" t="s">
        <v>28</v>
      </c>
      <c r="D886" t="s">
        <v>17</v>
      </c>
      <c r="E886" s="8"/>
      <c r="F886" s="8">
        <v>8</v>
      </c>
      <c r="G886" s="2">
        <f t="shared" si="15"/>
        <v>80.000000000000014</v>
      </c>
    </row>
    <row r="887" spans="1:16">
      <c r="A887" s="7">
        <v>45952</v>
      </c>
      <c r="B887" s="526">
        <v>31780</v>
      </c>
      <c r="C887" s="526" t="s">
        <v>28</v>
      </c>
      <c r="D887" t="s">
        <v>19</v>
      </c>
      <c r="E887" s="8"/>
      <c r="F887" s="2">
        <v>5</v>
      </c>
      <c r="G887" s="2">
        <f t="shared" si="15"/>
        <v>75.000000000000014</v>
      </c>
    </row>
    <row r="888" spans="1:16">
      <c r="A888" s="7">
        <v>45985</v>
      </c>
      <c r="B888" s="526">
        <v>32025</v>
      </c>
      <c r="C888" s="526" t="s">
        <v>28</v>
      </c>
      <c r="D888" t="s">
        <v>18</v>
      </c>
      <c r="E888" s="8"/>
      <c r="F888" s="2">
        <v>60</v>
      </c>
      <c r="G888" s="2">
        <f t="shared" si="15"/>
        <v>15.000000000000014</v>
      </c>
    </row>
    <row r="889" spans="1:16">
      <c r="A889" s="7">
        <v>45985</v>
      </c>
      <c r="B889" s="526">
        <v>32025</v>
      </c>
      <c r="C889" s="526" t="s">
        <v>28</v>
      </c>
      <c r="D889" s="411" t="s">
        <v>66</v>
      </c>
      <c r="E889" s="8"/>
      <c r="F889" s="412">
        <v>15</v>
      </c>
      <c r="G889" s="2">
        <f t="shared" si="15"/>
        <v>1.4210854715202004E-14</v>
      </c>
    </row>
    <row r="890" spans="1:16">
      <c r="A890" s="88">
        <v>45930</v>
      </c>
      <c r="B890" s="525" t="s">
        <v>14</v>
      </c>
      <c r="C890" s="525" t="s">
        <v>85</v>
      </c>
      <c r="D890" t="s">
        <v>16</v>
      </c>
      <c r="E890" s="240">
        <v>64.7</v>
      </c>
      <c r="G890" s="2">
        <f t="shared" si="15"/>
        <v>64.700000000000017</v>
      </c>
      <c r="I890" s="546" t="s">
        <v>101</v>
      </c>
      <c r="J890" s="546"/>
      <c r="K890" s="546"/>
      <c r="N890" s="542" t="s">
        <v>108</v>
      </c>
      <c r="O890" s="542"/>
      <c r="P890" s="542"/>
    </row>
    <row r="891" spans="1:16">
      <c r="B891" s="526"/>
      <c r="C891" s="526"/>
      <c r="D891" t="s">
        <v>17</v>
      </c>
      <c r="E891" s="26">
        <v>4</v>
      </c>
      <c r="G891" s="2">
        <f t="shared" si="15"/>
        <v>68.700000000000017</v>
      </c>
      <c r="H891" s="5">
        <v>2025</v>
      </c>
      <c r="I891" s="525" t="s">
        <v>27</v>
      </c>
      <c r="J891" t="s">
        <v>18</v>
      </c>
      <c r="K891" s="8">
        <v>60</v>
      </c>
      <c r="M891" s="5">
        <v>2025</v>
      </c>
      <c r="N891" s="525" t="s">
        <v>27</v>
      </c>
      <c r="O891" t="s">
        <v>18</v>
      </c>
      <c r="P891" s="8">
        <v>60</v>
      </c>
    </row>
    <row r="892" spans="1:16">
      <c r="B892" s="526"/>
      <c r="C892" s="526"/>
      <c r="D892" t="s">
        <v>18</v>
      </c>
      <c r="E892" s="26">
        <v>60</v>
      </c>
      <c r="G892" s="2">
        <f t="shared" si="15"/>
        <v>128.70000000000002</v>
      </c>
      <c r="I892" s="525" t="s">
        <v>28</v>
      </c>
      <c r="J892" t="s">
        <v>18</v>
      </c>
      <c r="K892" s="8">
        <v>60</v>
      </c>
      <c r="N892" s="525" t="s">
        <v>28</v>
      </c>
      <c r="O892" t="s">
        <v>18</v>
      </c>
      <c r="P892" s="8">
        <v>60</v>
      </c>
    </row>
    <row r="893" spans="1:16">
      <c r="B893" s="526"/>
      <c r="C893" s="526"/>
      <c r="D893" t="s">
        <v>19</v>
      </c>
      <c r="E893" s="26">
        <v>5</v>
      </c>
      <c r="G893" s="2">
        <f t="shared" si="15"/>
        <v>133.70000000000002</v>
      </c>
      <c r="I893" s="526"/>
      <c r="J893" s="411" t="s">
        <v>66</v>
      </c>
      <c r="K893" s="412">
        <v>15</v>
      </c>
      <c r="N893" s="525"/>
      <c r="O893" s="411" t="s">
        <v>66</v>
      </c>
      <c r="P893" s="412"/>
    </row>
    <row r="894" spans="1:16">
      <c r="B894" s="526"/>
      <c r="C894" s="526"/>
      <c r="D894" t="s">
        <v>86</v>
      </c>
      <c r="E894" s="240">
        <v>10</v>
      </c>
      <c r="F894" s="240"/>
      <c r="G894" s="2">
        <f t="shared" si="15"/>
        <v>143.70000000000002</v>
      </c>
      <c r="I894" s="525" t="s">
        <v>85</v>
      </c>
      <c r="J894" t="s">
        <v>16</v>
      </c>
      <c r="K894" s="240">
        <v>64.7</v>
      </c>
      <c r="N894" s="525" t="s">
        <v>85</v>
      </c>
      <c r="O894" t="s">
        <v>16</v>
      </c>
      <c r="P894" s="240">
        <v>71.3</v>
      </c>
    </row>
    <row r="895" spans="1:16">
      <c r="A895" s="7">
        <v>45905</v>
      </c>
      <c r="B895" s="526"/>
      <c r="C895" s="526" t="s">
        <v>53</v>
      </c>
      <c r="D895" t="s">
        <v>86</v>
      </c>
      <c r="E895" s="240"/>
      <c r="F895" s="240">
        <v>10</v>
      </c>
      <c r="G895" s="2">
        <f t="shared" si="15"/>
        <v>133.70000000000002</v>
      </c>
      <c r="I895" s="525"/>
      <c r="J895" t="s">
        <v>17</v>
      </c>
      <c r="K895" s="26">
        <v>4</v>
      </c>
      <c r="N895" s="526"/>
      <c r="O895" t="s">
        <v>17</v>
      </c>
      <c r="P895" s="26">
        <v>4</v>
      </c>
    </row>
    <row r="896" spans="1:16" ht="15.75" customHeight="1">
      <c r="A896" s="7">
        <v>45952</v>
      </c>
      <c r="B896" s="526">
        <v>31780</v>
      </c>
      <c r="C896" s="526" t="s">
        <v>53</v>
      </c>
      <c r="D896" t="s">
        <v>19</v>
      </c>
      <c r="F896" s="2">
        <v>5</v>
      </c>
      <c r="G896" s="2">
        <f t="shared" si="15"/>
        <v>128.70000000000002</v>
      </c>
      <c r="I896" s="526"/>
      <c r="J896" t="s">
        <v>18</v>
      </c>
      <c r="K896" s="26">
        <v>60</v>
      </c>
      <c r="N896" s="526"/>
      <c r="O896" t="s">
        <v>18</v>
      </c>
      <c r="P896" s="26">
        <v>60</v>
      </c>
    </row>
    <row r="897" spans="1:16" ht="15.75" customHeight="1">
      <c r="A897" s="7">
        <v>45985</v>
      </c>
      <c r="B897" s="526">
        <v>32025</v>
      </c>
      <c r="C897" s="526" t="s">
        <v>53</v>
      </c>
      <c r="D897" t="s">
        <v>16</v>
      </c>
      <c r="F897" s="240">
        <v>64.7</v>
      </c>
      <c r="G897" s="2">
        <f t="shared" si="15"/>
        <v>64.000000000000014</v>
      </c>
      <c r="I897" s="526"/>
      <c r="K897" s="26"/>
      <c r="N897" s="526"/>
      <c r="P897" s="26"/>
    </row>
    <row r="898" spans="1:16" ht="15.75" customHeight="1">
      <c r="A898" s="7">
        <v>45985</v>
      </c>
      <c r="B898" s="526">
        <v>32025</v>
      </c>
      <c r="C898" s="526" t="s">
        <v>53</v>
      </c>
      <c r="D898" t="s">
        <v>17</v>
      </c>
      <c r="F898" s="26">
        <v>4</v>
      </c>
      <c r="G898" s="2">
        <f t="shared" si="15"/>
        <v>60.000000000000014</v>
      </c>
      <c r="I898" s="526"/>
      <c r="K898" s="26"/>
      <c r="N898" s="526"/>
      <c r="P898" s="26"/>
    </row>
    <row r="899" spans="1:16" ht="15.75" customHeight="1">
      <c r="A899" s="7">
        <v>45985</v>
      </c>
      <c r="B899" s="526">
        <v>32025</v>
      </c>
      <c r="C899" s="526" t="s">
        <v>53</v>
      </c>
      <c r="D899" t="s">
        <v>18</v>
      </c>
      <c r="F899" s="26">
        <v>60</v>
      </c>
      <c r="G899" s="2">
        <f t="shared" si="15"/>
        <v>0</v>
      </c>
      <c r="I899" s="526"/>
      <c r="K899" s="26"/>
      <c r="N899" s="526"/>
      <c r="P899" s="26"/>
    </row>
    <row r="900" spans="1:16">
      <c r="A900" s="88">
        <v>45961</v>
      </c>
      <c r="B900" s="525" t="s">
        <v>14</v>
      </c>
      <c r="C900" s="525" t="s">
        <v>30</v>
      </c>
      <c r="D900" t="s">
        <v>16</v>
      </c>
      <c r="E900" s="2">
        <v>63.9</v>
      </c>
      <c r="G900" s="2">
        <f t="shared" si="15"/>
        <v>63.9</v>
      </c>
      <c r="I900" s="525" t="s">
        <v>30</v>
      </c>
      <c r="J900" t="s">
        <v>16</v>
      </c>
      <c r="K900" s="2">
        <v>63.9</v>
      </c>
      <c r="N900" s="525" t="s">
        <v>30</v>
      </c>
      <c r="O900" t="s">
        <v>16</v>
      </c>
      <c r="P900" s="26">
        <v>70.3</v>
      </c>
    </row>
    <row r="901" spans="1:16">
      <c r="A901" s="86"/>
      <c r="B901" s="526"/>
      <c r="C901" s="526"/>
      <c r="D901" t="s">
        <v>17</v>
      </c>
      <c r="E901" s="26">
        <v>7</v>
      </c>
      <c r="G901" s="2">
        <f t="shared" si="15"/>
        <v>70.900000000000006</v>
      </c>
      <c r="I901" s="526"/>
      <c r="J901" t="s">
        <v>17</v>
      </c>
      <c r="K901" s="26">
        <v>7</v>
      </c>
      <c r="N901" s="526"/>
      <c r="O901" t="s">
        <v>17</v>
      </c>
      <c r="P901" s="26">
        <v>7</v>
      </c>
    </row>
    <row r="902" spans="1:16">
      <c r="A902" s="86"/>
      <c r="B902" s="526"/>
      <c r="C902" s="526"/>
      <c r="D902" t="s">
        <v>18</v>
      </c>
      <c r="E902" s="26">
        <v>60</v>
      </c>
      <c r="G902" s="2">
        <f t="shared" ref="G902:G906" si="16">+G901+E902-F902</f>
        <v>130.9</v>
      </c>
      <c r="I902" s="526"/>
      <c r="J902" t="s">
        <v>18</v>
      </c>
      <c r="K902" s="26">
        <v>60</v>
      </c>
      <c r="N902" s="526"/>
      <c r="O902" t="s">
        <v>18</v>
      </c>
      <c r="P902" s="26">
        <v>60</v>
      </c>
    </row>
    <row r="903" spans="1:16">
      <c r="A903" s="86"/>
      <c r="B903" s="526"/>
      <c r="C903" s="526"/>
      <c r="D903" t="s">
        <v>19</v>
      </c>
      <c r="E903" s="26">
        <v>5</v>
      </c>
      <c r="G903" s="2">
        <f t="shared" si="16"/>
        <v>135.9</v>
      </c>
      <c r="I903" s="526"/>
      <c r="J903" t="s">
        <v>19</v>
      </c>
      <c r="K903" s="26">
        <v>5</v>
      </c>
      <c r="N903" s="525"/>
      <c r="O903" t="s">
        <v>19</v>
      </c>
      <c r="P903" s="26">
        <v>5</v>
      </c>
    </row>
    <row r="904" spans="1:16">
      <c r="A904" s="7">
        <v>45985</v>
      </c>
      <c r="B904" s="526">
        <v>32025</v>
      </c>
      <c r="C904" s="526" t="s">
        <v>30</v>
      </c>
      <c r="D904" t="s">
        <v>16</v>
      </c>
      <c r="F904" s="2">
        <v>63.9</v>
      </c>
      <c r="G904" s="2">
        <f t="shared" si="16"/>
        <v>72</v>
      </c>
      <c r="K904" s="113">
        <f>SUM(K891:K903)</f>
        <v>399.59999999999997</v>
      </c>
      <c r="N904" s="525"/>
      <c r="P904" s="113">
        <f>SUM(P891:P903)</f>
        <v>397.6</v>
      </c>
    </row>
    <row r="905" spans="1:16">
      <c r="A905" s="7">
        <v>45985</v>
      </c>
      <c r="B905" s="526">
        <v>32025</v>
      </c>
      <c r="C905" s="526" t="s">
        <v>30</v>
      </c>
      <c r="D905" t="s">
        <v>17</v>
      </c>
      <c r="F905" s="26">
        <v>7</v>
      </c>
      <c r="G905" s="2">
        <f t="shared" si="16"/>
        <v>65</v>
      </c>
      <c r="I905" s="367"/>
      <c r="J905" s="367"/>
      <c r="K905" s="367"/>
    </row>
    <row r="906" spans="1:16">
      <c r="A906" s="7">
        <v>45985</v>
      </c>
      <c r="B906" s="526">
        <v>32025</v>
      </c>
      <c r="C906" s="526" t="s">
        <v>30</v>
      </c>
      <c r="D906" t="s">
        <v>18</v>
      </c>
      <c r="F906" s="26">
        <v>60</v>
      </c>
      <c r="G906" s="2">
        <f t="shared" si="16"/>
        <v>5</v>
      </c>
      <c r="H906" s="5"/>
      <c r="I906" s="525"/>
      <c r="K906" s="8"/>
    </row>
    <row r="907" spans="1:16">
      <c r="A907" s="7">
        <v>45985</v>
      </c>
      <c r="B907" s="526">
        <v>32025</v>
      </c>
      <c r="C907" s="526" t="s">
        <v>30</v>
      </c>
      <c r="D907" t="s">
        <v>19</v>
      </c>
      <c r="F907" s="26">
        <v>5</v>
      </c>
      <c r="G907" s="2">
        <f t="shared" ref="G907:G957" si="17">+G906+E907-F907</f>
        <v>0</v>
      </c>
    </row>
    <row r="908" spans="1:16">
      <c r="A908" s="88">
        <v>45991</v>
      </c>
      <c r="B908" s="525" t="s">
        <v>14</v>
      </c>
      <c r="C908" s="525" t="s">
        <v>33</v>
      </c>
      <c r="D908" t="s">
        <v>16</v>
      </c>
      <c r="E908" s="26">
        <v>60.4</v>
      </c>
      <c r="G908" s="2">
        <f t="shared" si="17"/>
        <v>60.4</v>
      </c>
    </row>
    <row r="909" spans="1:16">
      <c r="A909" s="86"/>
      <c r="B909" s="526"/>
      <c r="C909" s="526"/>
      <c r="D909" t="s">
        <v>17</v>
      </c>
      <c r="E909" s="26">
        <v>6</v>
      </c>
      <c r="G909" s="2">
        <f t="shared" si="17"/>
        <v>66.400000000000006</v>
      </c>
      <c r="N909" s="37"/>
    </row>
    <row r="910" spans="1:16">
      <c r="A910" s="86"/>
      <c r="B910" s="526"/>
      <c r="C910" s="526"/>
      <c r="D910" t="s">
        <v>18</v>
      </c>
      <c r="E910" s="240">
        <v>60</v>
      </c>
      <c r="G910" s="2">
        <f t="shared" si="17"/>
        <v>126.4</v>
      </c>
      <c r="J910" s="546" t="s">
        <v>101</v>
      </c>
      <c r="K910" s="546"/>
      <c r="L910" s="546"/>
    </row>
    <row r="911" spans="1:16">
      <c r="A911" s="86"/>
      <c r="B911" s="526"/>
      <c r="C911" s="526"/>
      <c r="D911" t="s">
        <v>19</v>
      </c>
      <c r="E911" s="240">
        <v>5</v>
      </c>
      <c r="G911" s="2">
        <f t="shared" si="17"/>
        <v>131.4</v>
      </c>
      <c r="I911" s="403">
        <v>2025</v>
      </c>
      <c r="J911" s="525" t="s">
        <v>33</v>
      </c>
      <c r="K911" t="s">
        <v>18</v>
      </c>
      <c r="L911" s="240">
        <v>60</v>
      </c>
    </row>
    <row r="912" spans="1:16">
      <c r="A912" s="86">
        <v>46070</v>
      </c>
      <c r="B912" s="526">
        <v>32518</v>
      </c>
      <c r="C912" s="526" t="s">
        <v>33</v>
      </c>
      <c r="D912" t="s">
        <v>16</v>
      </c>
      <c r="E912" s="240"/>
      <c r="F912" s="2">
        <v>60.4</v>
      </c>
      <c r="G912" s="2">
        <f>+G911+E912-F912</f>
        <v>71</v>
      </c>
      <c r="I912" s="269"/>
      <c r="J912" s="526"/>
      <c r="K912" t="s">
        <v>19</v>
      </c>
      <c r="L912" s="240">
        <v>5</v>
      </c>
    </row>
    <row r="913" spans="1:12">
      <c r="A913" s="86">
        <v>46070</v>
      </c>
      <c r="B913" s="526">
        <v>32518</v>
      </c>
      <c r="C913" s="526" t="s">
        <v>33</v>
      </c>
      <c r="D913" t="s">
        <v>17</v>
      </c>
      <c r="E913" s="240"/>
      <c r="F913" s="2">
        <v>6</v>
      </c>
      <c r="G913" s="2">
        <f>+G912+E913-F913</f>
        <v>65</v>
      </c>
      <c r="I913" s="269"/>
      <c r="J913" s="525" t="s">
        <v>34</v>
      </c>
      <c r="K913" t="s">
        <v>18</v>
      </c>
      <c r="L913" s="8">
        <v>60</v>
      </c>
    </row>
    <row r="914" spans="1:12">
      <c r="A914" s="86">
        <v>46104</v>
      </c>
      <c r="B914" s="526">
        <v>32797</v>
      </c>
      <c r="C914" s="526" t="s">
        <v>33</v>
      </c>
      <c r="D914" t="s">
        <v>18</v>
      </c>
      <c r="E914" s="240"/>
      <c r="F914" s="2">
        <v>60</v>
      </c>
      <c r="G914" s="2">
        <f t="shared" ref="G914:G949" si="18">+G913+E914-F914</f>
        <v>5</v>
      </c>
      <c r="I914" s="269"/>
      <c r="J914" s="525"/>
      <c r="L914" s="8"/>
    </row>
    <row r="915" spans="1:12">
      <c r="A915" s="86">
        <v>46104</v>
      </c>
      <c r="B915" s="526">
        <v>32797</v>
      </c>
      <c r="C915" s="526" t="s">
        <v>33</v>
      </c>
      <c r="D915" t="s">
        <v>19</v>
      </c>
      <c r="E915" s="240"/>
      <c r="F915" s="2">
        <v>5</v>
      </c>
      <c r="G915" s="2">
        <f t="shared" si="18"/>
        <v>0</v>
      </c>
      <c r="I915" s="269"/>
      <c r="J915" s="525"/>
      <c r="L915" s="8"/>
    </row>
    <row r="916" spans="1:12">
      <c r="A916" s="44">
        <v>46022</v>
      </c>
      <c r="B916" s="525" t="s">
        <v>14</v>
      </c>
      <c r="C916" s="525" t="s">
        <v>34</v>
      </c>
      <c r="D916" t="s">
        <v>16</v>
      </c>
      <c r="E916" s="8">
        <v>61.3</v>
      </c>
      <c r="G916" s="2">
        <f t="shared" si="18"/>
        <v>61.3</v>
      </c>
      <c r="I916" s="269"/>
      <c r="J916" s="526"/>
      <c r="K916" t="s">
        <v>19</v>
      </c>
      <c r="L916" s="8">
        <v>5</v>
      </c>
    </row>
    <row r="917" spans="1:12">
      <c r="B917" s="526"/>
      <c r="C917" s="526"/>
      <c r="D917" t="s">
        <v>17</v>
      </c>
      <c r="E917" s="8">
        <v>6</v>
      </c>
      <c r="G917" s="2">
        <f t="shared" si="18"/>
        <v>67.3</v>
      </c>
      <c r="I917" s="403">
        <v>2026</v>
      </c>
      <c r="J917" s="525" t="s">
        <v>15</v>
      </c>
      <c r="K917" t="s">
        <v>18</v>
      </c>
      <c r="L917" s="240">
        <v>60</v>
      </c>
    </row>
    <row r="918" spans="1:12">
      <c r="B918" s="526"/>
      <c r="C918" s="526"/>
      <c r="D918" t="s">
        <v>18</v>
      </c>
      <c r="E918" s="8">
        <v>60</v>
      </c>
      <c r="G918" s="2">
        <f t="shared" si="18"/>
        <v>127.3</v>
      </c>
      <c r="I918" s="269"/>
      <c r="K918" t="s">
        <v>19</v>
      </c>
      <c r="L918" s="240">
        <v>5</v>
      </c>
    </row>
    <row r="919" spans="1:12">
      <c r="B919" s="526"/>
      <c r="C919" s="526"/>
      <c r="D919" t="s">
        <v>19</v>
      </c>
      <c r="E919" s="8">
        <v>5</v>
      </c>
      <c r="G919" s="2">
        <f t="shared" si="18"/>
        <v>132.30000000000001</v>
      </c>
      <c r="I919" s="269"/>
      <c r="K919" s="472" t="s">
        <v>109</v>
      </c>
      <c r="L919" s="473">
        <v>28.3</v>
      </c>
    </row>
    <row r="920" spans="1:12">
      <c r="A920" s="7">
        <v>46070</v>
      </c>
      <c r="B920" s="526">
        <v>32518</v>
      </c>
      <c r="C920" s="526" t="s">
        <v>34</v>
      </c>
      <c r="D920" t="s">
        <v>16</v>
      </c>
      <c r="E920" s="8"/>
      <c r="F920" s="2">
        <v>61.3</v>
      </c>
      <c r="G920" s="2">
        <f t="shared" si="18"/>
        <v>71.000000000000014</v>
      </c>
      <c r="I920" s="269"/>
      <c r="J920" s="525" t="s">
        <v>20</v>
      </c>
      <c r="K920" t="s">
        <v>16</v>
      </c>
      <c r="L920" s="240">
        <v>58.7</v>
      </c>
    </row>
    <row r="921" spans="1:12">
      <c r="A921" s="7">
        <v>46070</v>
      </c>
      <c r="B921" s="526">
        <v>32518</v>
      </c>
      <c r="C921" s="526" t="s">
        <v>34</v>
      </c>
      <c r="D921" t="s">
        <v>17</v>
      </c>
      <c r="E921" s="8"/>
      <c r="F921" s="2">
        <v>6</v>
      </c>
      <c r="G921" s="2">
        <f t="shared" si="18"/>
        <v>65.000000000000014</v>
      </c>
      <c r="J921" s="526"/>
      <c r="K921" t="s">
        <v>17</v>
      </c>
      <c r="L921" s="8">
        <v>10</v>
      </c>
    </row>
    <row r="922" spans="1:12">
      <c r="A922" s="7">
        <v>46104</v>
      </c>
      <c r="B922" s="526">
        <v>32797</v>
      </c>
      <c r="C922" s="526" t="s">
        <v>34</v>
      </c>
      <c r="D922" t="s">
        <v>18</v>
      </c>
      <c r="E922" s="8"/>
      <c r="F922" s="2">
        <v>60</v>
      </c>
      <c r="G922" s="2">
        <f t="shared" si="18"/>
        <v>5.0000000000000142</v>
      </c>
      <c r="J922" s="526"/>
      <c r="L922" s="8"/>
    </row>
    <row r="923" spans="1:12">
      <c r="A923" s="7">
        <v>46104</v>
      </c>
      <c r="B923" s="526">
        <v>32797</v>
      </c>
      <c r="C923" s="526" t="s">
        <v>34</v>
      </c>
      <c r="D923" t="s">
        <v>19</v>
      </c>
      <c r="E923" s="8"/>
      <c r="F923" s="2">
        <v>5</v>
      </c>
      <c r="G923" s="2">
        <f t="shared" si="18"/>
        <v>1.4210854715202004E-14</v>
      </c>
      <c r="J923" s="526"/>
      <c r="L923" s="8"/>
    </row>
    <row r="924" spans="1:12">
      <c r="A924" s="88">
        <v>46053</v>
      </c>
      <c r="B924" s="525" t="s">
        <v>14</v>
      </c>
      <c r="C924" s="525" t="s">
        <v>15</v>
      </c>
      <c r="D924" t="s">
        <v>16</v>
      </c>
      <c r="E924" s="26">
        <v>59.6</v>
      </c>
      <c r="G924" s="2">
        <f t="shared" si="18"/>
        <v>59.600000000000016</v>
      </c>
      <c r="J924" s="526"/>
      <c r="K924" t="s">
        <v>18</v>
      </c>
      <c r="L924" s="8">
        <v>56</v>
      </c>
    </row>
    <row r="925" spans="1:12">
      <c r="A925" s="86"/>
      <c r="B925" s="526"/>
      <c r="C925" s="526"/>
      <c r="D925" t="s">
        <v>17</v>
      </c>
      <c r="E925" s="26">
        <v>5</v>
      </c>
      <c r="G925" s="2">
        <f t="shared" si="18"/>
        <v>64.600000000000023</v>
      </c>
      <c r="J925" s="526"/>
      <c r="K925" t="s">
        <v>19</v>
      </c>
      <c r="L925" s="8">
        <v>5</v>
      </c>
    </row>
    <row r="926" spans="1:12">
      <c r="A926" s="86"/>
      <c r="B926" s="526"/>
      <c r="C926" s="526"/>
      <c r="D926" t="s">
        <v>18</v>
      </c>
      <c r="E926" s="240">
        <v>60</v>
      </c>
      <c r="G926" s="2">
        <f t="shared" si="18"/>
        <v>124.60000000000002</v>
      </c>
      <c r="L926" s="359">
        <f>SUM(L911:L925)</f>
        <v>353</v>
      </c>
    </row>
    <row r="927" spans="1:12">
      <c r="A927" s="86"/>
      <c r="B927" s="526"/>
      <c r="C927" s="526"/>
      <c r="D927" t="s">
        <v>19</v>
      </c>
      <c r="E927" s="240">
        <v>5</v>
      </c>
      <c r="G927" s="2">
        <f t="shared" si="18"/>
        <v>129.60000000000002</v>
      </c>
    </row>
    <row r="928" spans="1:12">
      <c r="B928" s="526"/>
      <c r="C928" s="526"/>
      <c r="D928" s="472" t="s">
        <v>109</v>
      </c>
      <c r="E928" s="473">
        <v>28.3</v>
      </c>
      <c r="G928" s="2">
        <f t="shared" si="18"/>
        <v>157.90000000000003</v>
      </c>
    </row>
    <row r="929" spans="1:12">
      <c r="A929" s="7">
        <v>46070</v>
      </c>
      <c r="B929" s="526">
        <v>32518</v>
      </c>
      <c r="C929" s="526" t="s">
        <v>15</v>
      </c>
      <c r="D929" t="s">
        <v>16</v>
      </c>
      <c r="F929" s="2">
        <v>59.6</v>
      </c>
      <c r="G929" s="2">
        <f t="shared" si="18"/>
        <v>98.30000000000004</v>
      </c>
    </row>
    <row r="930" spans="1:12">
      <c r="A930" s="7">
        <v>46070</v>
      </c>
      <c r="B930" s="526">
        <v>32518</v>
      </c>
      <c r="C930" s="526" t="s">
        <v>15</v>
      </c>
      <c r="D930" t="s">
        <v>17</v>
      </c>
      <c r="F930" s="2">
        <v>5</v>
      </c>
      <c r="G930" s="2">
        <f t="shared" si="18"/>
        <v>93.30000000000004</v>
      </c>
    </row>
    <row r="931" spans="1:12">
      <c r="A931" s="7">
        <v>46104</v>
      </c>
      <c r="B931" s="526">
        <v>32797</v>
      </c>
      <c r="C931" s="526" t="s">
        <v>15</v>
      </c>
      <c r="D931" t="s">
        <v>18</v>
      </c>
      <c r="F931" s="2">
        <v>60</v>
      </c>
      <c r="G931" s="2">
        <f t="shared" si="18"/>
        <v>33.30000000000004</v>
      </c>
    </row>
    <row r="932" spans="1:12">
      <c r="A932" s="7">
        <v>46104</v>
      </c>
      <c r="B932" s="526">
        <v>32797</v>
      </c>
      <c r="C932" s="526" t="s">
        <v>15</v>
      </c>
      <c r="D932" t="s">
        <v>19</v>
      </c>
      <c r="F932" s="2">
        <v>5</v>
      </c>
      <c r="G932" s="2">
        <f t="shared" si="18"/>
        <v>28.30000000000004</v>
      </c>
    </row>
    <row r="933" spans="1:12">
      <c r="A933" s="7">
        <v>46104</v>
      </c>
      <c r="B933" s="526">
        <v>32797</v>
      </c>
      <c r="C933" s="526" t="s">
        <v>15</v>
      </c>
      <c r="D933" t="s">
        <v>109</v>
      </c>
      <c r="F933" s="2">
        <v>28.3</v>
      </c>
      <c r="G933" s="2">
        <f t="shared" si="18"/>
        <v>3.907985046680551E-14</v>
      </c>
    </row>
    <row r="934" spans="1:12">
      <c r="A934" s="88">
        <v>46081</v>
      </c>
      <c r="B934" s="525" t="s">
        <v>14</v>
      </c>
      <c r="C934" s="525" t="s">
        <v>20</v>
      </c>
      <c r="D934" t="s">
        <v>16</v>
      </c>
      <c r="E934" s="240">
        <v>58.7</v>
      </c>
      <c r="G934" s="2">
        <f t="shared" si="18"/>
        <v>58.700000000000045</v>
      </c>
    </row>
    <row r="935" spans="1:12">
      <c r="B935" s="526"/>
      <c r="C935" s="526"/>
      <c r="D935" t="s">
        <v>17</v>
      </c>
      <c r="E935" s="8">
        <v>10</v>
      </c>
      <c r="G935" s="2">
        <f t="shared" si="18"/>
        <v>68.700000000000045</v>
      </c>
    </row>
    <row r="936" spans="1:12">
      <c r="B936" s="526"/>
      <c r="C936" s="526"/>
      <c r="D936" t="s">
        <v>18</v>
      </c>
      <c r="E936" s="8">
        <v>56</v>
      </c>
      <c r="G936" s="2">
        <f t="shared" si="18"/>
        <v>124.70000000000005</v>
      </c>
    </row>
    <row r="937" spans="1:12">
      <c r="B937" s="526"/>
      <c r="C937" s="526"/>
      <c r="D937" t="s">
        <v>19</v>
      </c>
      <c r="E937" s="8">
        <v>5</v>
      </c>
      <c r="G937" s="2">
        <f t="shared" si="18"/>
        <v>129.70000000000005</v>
      </c>
    </row>
    <row r="938" spans="1:12">
      <c r="A938" s="7">
        <v>46104</v>
      </c>
      <c r="B938" s="526">
        <v>32797</v>
      </c>
      <c r="C938" s="526" t="s">
        <v>20</v>
      </c>
      <c r="D938" t="s">
        <v>16</v>
      </c>
      <c r="F938" s="2">
        <v>58.7</v>
      </c>
      <c r="G938" s="2">
        <f t="shared" si="18"/>
        <v>71.000000000000043</v>
      </c>
    </row>
    <row r="939" spans="1:12">
      <c r="A939" s="7">
        <v>46104</v>
      </c>
      <c r="B939" s="526">
        <v>32797</v>
      </c>
      <c r="C939" s="526" t="s">
        <v>20</v>
      </c>
      <c r="D939" t="s">
        <v>17</v>
      </c>
      <c r="F939" s="2">
        <v>10</v>
      </c>
      <c r="G939" s="2">
        <f t="shared" si="18"/>
        <v>61.000000000000043</v>
      </c>
    </row>
    <row r="940" spans="1:12">
      <c r="A940" s="7">
        <v>46104</v>
      </c>
      <c r="B940" s="526">
        <v>32797</v>
      </c>
      <c r="C940" s="526" t="s">
        <v>20</v>
      </c>
      <c r="D940" t="s">
        <v>18</v>
      </c>
      <c r="F940" s="2">
        <v>56</v>
      </c>
      <c r="G940" s="2">
        <f t="shared" si="18"/>
        <v>5.0000000000000426</v>
      </c>
    </row>
    <row r="941" spans="1:12">
      <c r="A941" s="7">
        <v>46104</v>
      </c>
      <c r="B941" s="526">
        <v>32797</v>
      </c>
      <c r="C941" s="526" t="s">
        <v>20</v>
      </c>
      <c r="D941" t="s">
        <v>19</v>
      </c>
      <c r="F941" s="2">
        <v>5</v>
      </c>
      <c r="G941" s="2">
        <f t="shared" si="18"/>
        <v>4.2632564145606011E-14</v>
      </c>
    </row>
    <row r="942" spans="1:12">
      <c r="A942" s="44">
        <v>46112</v>
      </c>
      <c r="B942" s="525" t="s">
        <v>14</v>
      </c>
      <c r="C942" s="525" t="s">
        <v>23</v>
      </c>
      <c r="D942" t="s">
        <v>16</v>
      </c>
      <c r="E942" s="355">
        <v>61.1</v>
      </c>
      <c r="G942" s="2">
        <f t="shared" si="18"/>
        <v>61.100000000000044</v>
      </c>
      <c r="J942" s="546" t="s">
        <v>101</v>
      </c>
      <c r="K942" s="546"/>
      <c r="L942" s="546"/>
    </row>
    <row r="943" spans="1:12">
      <c r="B943" s="526"/>
      <c r="C943" s="526"/>
      <c r="D943" t="s">
        <v>17</v>
      </c>
      <c r="E943" s="8">
        <v>6</v>
      </c>
      <c r="G943" s="2">
        <f t="shared" si="18"/>
        <v>67.100000000000051</v>
      </c>
      <c r="I943" s="525">
        <v>2026</v>
      </c>
      <c r="J943" s="525" t="s">
        <v>23</v>
      </c>
      <c r="K943" t="s">
        <v>16</v>
      </c>
      <c r="L943" s="355">
        <v>61.1</v>
      </c>
    </row>
    <row r="944" spans="1:12">
      <c r="B944" s="526"/>
      <c r="C944" s="526"/>
      <c r="D944" t="s">
        <v>18</v>
      </c>
      <c r="E944" s="8">
        <v>60</v>
      </c>
      <c r="G944" s="2">
        <f t="shared" si="18"/>
        <v>127.10000000000005</v>
      </c>
      <c r="J944" s="526"/>
      <c r="K944" t="s">
        <v>17</v>
      </c>
      <c r="L944" s="8">
        <v>6</v>
      </c>
    </row>
    <row r="945" spans="2:12">
      <c r="B945" s="526"/>
      <c r="C945" s="526"/>
      <c r="D945" t="s">
        <v>19</v>
      </c>
      <c r="E945" s="8">
        <v>5</v>
      </c>
      <c r="G945" s="2">
        <f t="shared" si="18"/>
        <v>132.10000000000005</v>
      </c>
      <c r="J945" s="526"/>
      <c r="K945" t="s">
        <v>18</v>
      </c>
      <c r="L945" s="8">
        <v>60</v>
      </c>
    </row>
    <row r="946" spans="2:12">
      <c r="B946" s="526"/>
      <c r="C946" s="526"/>
      <c r="G946" s="2">
        <f t="shared" si="18"/>
        <v>132.10000000000005</v>
      </c>
      <c r="J946" s="526"/>
      <c r="K946" t="s">
        <v>19</v>
      </c>
      <c r="L946" s="8">
        <v>5</v>
      </c>
    </row>
    <row r="947" spans="2:12">
      <c r="B947" s="526"/>
      <c r="C947" s="526"/>
      <c r="G947" s="2">
        <f t="shared" si="18"/>
        <v>132.10000000000005</v>
      </c>
      <c r="L947" s="168">
        <f>SUM(L943:L946)</f>
        <v>132.1</v>
      </c>
    </row>
    <row r="948" spans="2:12">
      <c r="B948" s="526"/>
      <c r="C948" s="526"/>
      <c r="G948" s="2">
        <f t="shared" si="18"/>
        <v>132.10000000000005</v>
      </c>
    </row>
    <row r="949" spans="2:12">
      <c r="B949" s="526"/>
      <c r="C949" s="526"/>
      <c r="G949" s="2">
        <f t="shared" si="18"/>
        <v>132.10000000000005</v>
      </c>
      <c r="J949" s="542" t="s">
        <v>108</v>
      </c>
      <c r="K949" s="542"/>
      <c r="L949" s="542"/>
    </row>
    <row r="950" spans="2:12">
      <c r="B950" s="526"/>
      <c r="C950" s="526"/>
      <c r="G950" s="2">
        <f t="shared" si="17"/>
        <v>132.10000000000005</v>
      </c>
      <c r="I950" s="525">
        <v>2026</v>
      </c>
      <c r="J950" s="525" t="s">
        <v>23</v>
      </c>
      <c r="K950" t="s">
        <v>16</v>
      </c>
      <c r="L950" s="8">
        <v>67.2</v>
      </c>
    </row>
    <row r="951" spans="2:12">
      <c r="B951" s="526"/>
      <c r="C951" s="526"/>
      <c r="G951" s="2">
        <f t="shared" si="17"/>
        <v>132.10000000000005</v>
      </c>
      <c r="J951" s="526"/>
      <c r="K951" t="s">
        <v>17</v>
      </c>
      <c r="L951" s="8">
        <v>6</v>
      </c>
    </row>
    <row r="952" spans="2:12">
      <c r="B952" s="526"/>
      <c r="C952" s="526"/>
      <c r="G952" s="2">
        <f t="shared" si="17"/>
        <v>132.10000000000005</v>
      </c>
      <c r="J952" s="526"/>
      <c r="K952" t="s">
        <v>18</v>
      </c>
      <c r="L952" s="8">
        <v>60</v>
      </c>
    </row>
    <row r="953" spans="2:12">
      <c r="B953" s="526"/>
      <c r="C953" s="526"/>
      <c r="G953" s="2">
        <f t="shared" si="17"/>
        <v>132.10000000000005</v>
      </c>
      <c r="J953" s="526"/>
      <c r="K953" t="s">
        <v>19</v>
      </c>
      <c r="L953" s="8">
        <v>5</v>
      </c>
    </row>
    <row r="954" spans="2:12">
      <c r="B954" s="526"/>
      <c r="C954" s="526"/>
      <c r="G954" s="2">
        <f t="shared" si="17"/>
        <v>132.10000000000005</v>
      </c>
      <c r="L954" s="113">
        <f>SUM(L950:L953)</f>
        <v>138.19999999999999</v>
      </c>
    </row>
    <row r="955" spans="2:12">
      <c r="B955" s="526"/>
      <c r="C955" s="526"/>
      <c r="G955" s="2">
        <f t="shared" si="17"/>
        <v>132.10000000000005</v>
      </c>
    </row>
    <row r="956" spans="2:12">
      <c r="B956" s="526"/>
      <c r="C956" s="526"/>
      <c r="G956" s="2">
        <f t="shared" si="17"/>
        <v>132.10000000000005</v>
      </c>
    </row>
    <row r="957" spans="2:12">
      <c r="B957" s="526"/>
      <c r="C957" s="526"/>
      <c r="G957" s="2">
        <f t="shared" si="17"/>
        <v>132.10000000000005</v>
      </c>
    </row>
    <row r="958" spans="2:12">
      <c r="B958" s="526"/>
      <c r="C958" s="526"/>
      <c r="G958" s="2">
        <f t="shared" ref="G958:G1021" si="19">+G957+E958-F958</f>
        <v>132.10000000000005</v>
      </c>
    </row>
    <row r="959" spans="2:12">
      <c r="B959" s="526"/>
      <c r="C959" s="526"/>
      <c r="G959" s="2">
        <f t="shared" si="19"/>
        <v>132.10000000000005</v>
      </c>
    </row>
    <row r="960" spans="2:12">
      <c r="B960" s="526"/>
      <c r="C960" s="526"/>
      <c r="G960" s="2">
        <f t="shared" si="19"/>
        <v>132.10000000000005</v>
      </c>
    </row>
    <row r="961" spans="2:7">
      <c r="B961" s="526"/>
      <c r="C961" s="526"/>
      <c r="G961" s="2">
        <f t="shared" si="19"/>
        <v>132.10000000000005</v>
      </c>
    </row>
    <row r="962" spans="2:7">
      <c r="B962" s="526"/>
      <c r="C962" s="526"/>
      <c r="G962" s="2">
        <f t="shared" si="19"/>
        <v>132.10000000000005</v>
      </c>
    </row>
    <row r="963" spans="2:7">
      <c r="B963" s="526"/>
      <c r="C963" s="526"/>
      <c r="G963" s="2">
        <f t="shared" si="19"/>
        <v>132.10000000000005</v>
      </c>
    </row>
    <row r="964" spans="2:7">
      <c r="B964" s="526"/>
      <c r="C964" s="526"/>
      <c r="G964" s="2">
        <f t="shared" si="19"/>
        <v>132.10000000000005</v>
      </c>
    </row>
    <row r="965" spans="2:7">
      <c r="B965" s="526"/>
      <c r="C965" s="526"/>
      <c r="G965" s="2">
        <f t="shared" si="19"/>
        <v>132.10000000000005</v>
      </c>
    </row>
    <row r="966" spans="2:7">
      <c r="B966" s="526"/>
      <c r="C966" s="526"/>
      <c r="G966" s="2">
        <f t="shared" si="19"/>
        <v>132.10000000000005</v>
      </c>
    </row>
    <row r="967" spans="2:7">
      <c r="B967" s="526"/>
      <c r="C967" s="526"/>
      <c r="G967" s="2">
        <f t="shared" si="19"/>
        <v>132.10000000000005</v>
      </c>
    </row>
    <row r="968" spans="2:7">
      <c r="B968" s="526"/>
      <c r="C968" s="526"/>
      <c r="G968" s="2">
        <f t="shared" si="19"/>
        <v>132.10000000000005</v>
      </c>
    </row>
    <row r="969" spans="2:7">
      <c r="B969" s="526"/>
      <c r="C969" s="526"/>
      <c r="G969" s="2">
        <f t="shared" si="19"/>
        <v>132.10000000000005</v>
      </c>
    </row>
    <row r="970" spans="2:7">
      <c r="B970" s="526"/>
      <c r="C970" s="526"/>
      <c r="G970" s="2">
        <f t="shared" si="19"/>
        <v>132.10000000000005</v>
      </c>
    </row>
    <row r="971" spans="2:7">
      <c r="B971" s="526"/>
      <c r="C971" s="526"/>
      <c r="G971" s="2">
        <f t="shared" si="19"/>
        <v>132.10000000000005</v>
      </c>
    </row>
    <row r="972" spans="2:7">
      <c r="B972" s="526"/>
      <c r="C972" s="526"/>
      <c r="G972" s="2">
        <f t="shared" si="19"/>
        <v>132.10000000000005</v>
      </c>
    </row>
    <row r="973" spans="2:7">
      <c r="B973" s="526"/>
      <c r="C973" s="526"/>
      <c r="G973" s="2">
        <f t="shared" si="19"/>
        <v>132.10000000000005</v>
      </c>
    </row>
    <row r="974" spans="2:7">
      <c r="B974" s="526"/>
      <c r="C974" s="526"/>
      <c r="G974" s="2">
        <f t="shared" si="19"/>
        <v>132.10000000000005</v>
      </c>
    </row>
    <row r="975" spans="2:7">
      <c r="B975" s="526"/>
      <c r="C975" s="526"/>
      <c r="G975" s="2">
        <f t="shared" si="19"/>
        <v>132.10000000000005</v>
      </c>
    </row>
    <row r="976" spans="2:7">
      <c r="B976" s="526"/>
      <c r="C976" s="526"/>
      <c r="G976" s="2">
        <f t="shared" si="19"/>
        <v>132.10000000000005</v>
      </c>
    </row>
    <row r="977" spans="2:7">
      <c r="B977" s="526"/>
      <c r="C977" s="526"/>
      <c r="G977" s="2">
        <f t="shared" si="19"/>
        <v>132.10000000000005</v>
      </c>
    </row>
    <row r="978" spans="2:7">
      <c r="B978" s="526"/>
      <c r="C978" s="526"/>
      <c r="G978" s="2">
        <f t="shared" si="19"/>
        <v>132.10000000000005</v>
      </c>
    </row>
    <row r="979" spans="2:7">
      <c r="B979" s="526"/>
      <c r="C979" s="526"/>
      <c r="G979" s="2">
        <f t="shared" si="19"/>
        <v>132.10000000000005</v>
      </c>
    </row>
    <row r="980" spans="2:7">
      <c r="B980" s="526"/>
      <c r="C980" s="526"/>
      <c r="G980" s="2">
        <f t="shared" si="19"/>
        <v>132.10000000000005</v>
      </c>
    </row>
    <row r="981" spans="2:7">
      <c r="B981" s="526"/>
      <c r="C981" s="526"/>
      <c r="G981" s="2">
        <f t="shared" si="19"/>
        <v>132.10000000000005</v>
      </c>
    </row>
    <row r="982" spans="2:7">
      <c r="B982" s="526"/>
      <c r="C982" s="526"/>
      <c r="G982" s="2">
        <f t="shared" si="19"/>
        <v>132.10000000000005</v>
      </c>
    </row>
    <row r="983" spans="2:7">
      <c r="B983" s="526"/>
      <c r="C983" s="526"/>
      <c r="G983" s="2">
        <f t="shared" si="19"/>
        <v>132.10000000000005</v>
      </c>
    </row>
    <row r="984" spans="2:7">
      <c r="B984" s="526"/>
      <c r="C984" s="526"/>
      <c r="G984" s="2">
        <f t="shared" si="19"/>
        <v>132.10000000000005</v>
      </c>
    </row>
    <row r="985" spans="2:7">
      <c r="B985" s="526"/>
      <c r="C985" s="526"/>
      <c r="G985" s="2">
        <f t="shared" si="19"/>
        <v>132.10000000000005</v>
      </c>
    </row>
    <row r="986" spans="2:7">
      <c r="B986" s="526"/>
      <c r="C986" s="526"/>
      <c r="G986" s="2">
        <f t="shared" si="19"/>
        <v>132.10000000000005</v>
      </c>
    </row>
    <row r="987" spans="2:7">
      <c r="B987" s="526"/>
      <c r="C987" s="526"/>
      <c r="G987" s="2">
        <f t="shared" si="19"/>
        <v>132.10000000000005</v>
      </c>
    </row>
    <row r="988" spans="2:7">
      <c r="B988" s="526"/>
      <c r="C988" s="526"/>
      <c r="G988" s="2">
        <f t="shared" si="19"/>
        <v>132.10000000000005</v>
      </c>
    </row>
    <row r="989" spans="2:7">
      <c r="B989" s="526"/>
      <c r="C989" s="526"/>
      <c r="G989" s="2">
        <f t="shared" si="19"/>
        <v>132.10000000000005</v>
      </c>
    </row>
    <row r="990" spans="2:7">
      <c r="B990" s="526"/>
      <c r="C990" s="526"/>
      <c r="G990" s="2">
        <f t="shared" si="19"/>
        <v>132.10000000000005</v>
      </c>
    </row>
    <row r="991" spans="2:7">
      <c r="B991" s="526"/>
      <c r="C991" s="526"/>
      <c r="G991" s="2">
        <f t="shared" si="19"/>
        <v>132.10000000000005</v>
      </c>
    </row>
    <row r="992" spans="2:7">
      <c r="B992" s="526"/>
      <c r="C992" s="526"/>
      <c r="G992" s="2">
        <f t="shared" si="19"/>
        <v>132.10000000000005</v>
      </c>
    </row>
    <row r="993" spans="2:7">
      <c r="B993" s="526"/>
      <c r="C993" s="526"/>
      <c r="G993" s="2">
        <f t="shared" si="19"/>
        <v>132.10000000000005</v>
      </c>
    </row>
    <row r="994" spans="2:7">
      <c r="B994" s="526"/>
      <c r="C994" s="526"/>
      <c r="G994" s="2">
        <f t="shared" si="19"/>
        <v>132.10000000000005</v>
      </c>
    </row>
    <row r="995" spans="2:7">
      <c r="B995" s="526"/>
      <c r="C995" s="526"/>
      <c r="G995" s="2">
        <f t="shared" si="19"/>
        <v>132.10000000000005</v>
      </c>
    </row>
    <row r="996" spans="2:7">
      <c r="B996" s="526"/>
      <c r="C996" s="526"/>
      <c r="G996" s="2">
        <f t="shared" si="19"/>
        <v>132.10000000000005</v>
      </c>
    </row>
    <row r="997" spans="2:7">
      <c r="B997" s="526"/>
      <c r="C997" s="526"/>
      <c r="G997" s="2">
        <f t="shared" si="19"/>
        <v>132.10000000000005</v>
      </c>
    </row>
    <row r="998" spans="2:7">
      <c r="B998" s="526"/>
      <c r="C998" s="526"/>
      <c r="G998" s="2">
        <f t="shared" si="19"/>
        <v>132.10000000000005</v>
      </c>
    </row>
    <row r="999" spans="2:7">
      <c r="B999" s="526"/>
      <c r="C999" s="526"/>
      <c r="G999" s="2">
        <f t="shared" si="19"/>
        <v>132.10000000000005</v>
      </c>
    </row>
    <row r="1000" spans="2:7">
      <c r="B1000" s="526"/>
      <c r="C1000" s="526"/>
      <c r="G1000" s="2">
        <f t="shared" si="19"/>
        <v>132.10000000000005</v>
      </c>
    </row>
    <row r="1001" spans="2:7">
      <c r="B1001" s="526"/>
      <c r="C1001" s="526"/>
      <c r="G1001" s="2">
        <f t="shared" si="19"/>
        <v>132.10000000000005</v>
      </c>
    </row>
    <row r="1002" spans="2:7">
      <c r="B1002" s="526"/>
      <c r="C1002" s="526"/>
      <c r="G1002" s="2">
        <f t="shared" si="19"/>
        <v>132.10000000000005</v>
      </c>
    </row>
    <row r="1003" spans="2:7">
      <c r="B1003" s="526"/>
      <c r="C1003" s="526"/>
      <c r="G1003" s="2">
        <f t="shared" si="19"/>
        <v>132.10000000000005</v>
      </c>
    </row>
    <row r="1004" spans="2:7">
      <c r="B1004" s="526"/>
      <c r="C1004" s="526"/>
      <c r="G1004" s="2">
        <f t="shared" si="19"/>
        <v>132.10000000000005</v>
      </c>
    </row>
    <row r="1005" spans="2:7">
      <c r="B1005" s="526"/>
      <c r="C1005" s="526"/>
      <c r="G1005" s="2">
        <f t="shared" si="19"/>
        <v>132.10000000000005</v>
      </c>
    </row>
    <row r="1006" spans="2:7">
      <c r="B1006" s="526"/>
      <c r="C1006" s="526"/>
      <c r="G1006" s="2">
        <f t="shared" si="19"/>
        <v>132.10000000000005</v>
      </c>
    </row>
    <row r="1007" spans="2:7">
      <c r="B1007" s="526"/>
      <c r="C1007" s="526"/>
      <c r="G1007" s="2">
        <f t="shared" si="19"/>
        <v>132.10000000000005</v>
      </c>
    </row>
    <row r="1008" spans="2:7">
      <c r="B1008" s="526"/>
      <c r="C1008" s="526"/>
      <c r="G1008" s="2">
        <f t="shared" si="19"/>
        <v>132.10000000000005</v>
      </c>
    </row>
    <row r="1009" spans="2:7">
      <c r="B1009" s="526"/>
      <c r="C1009" s="526"/>
      <c r="G1009" s="2">
        <f t="shared" si="19"/>
        <v>132.10000000000005</v>
      </c>
    </row>
    <row r="1010" spans="2:7">
      <c r="B1010" s="526"/>
      <c r="C1010" s="526"/>
      <c r="G1010" s="2">
        <f t="shared" si="19"/>
        <v>132.10000000000005</v>
      </c>
    </row>
    <row r="1011" spans="2:7">
      <c r="B1011" s="526"/>
      <c r="C1011" s="526"/>
      <c r="G1011" s="2">
        <f t="shared" si="19"/>
        <v>132.10000000000005</v>
      </c>
    </row>
    <row r="1012" spans="2:7">
      <c r="B1012" s="526"/>
      <c r="C1012" s="526"/>
      <c r="G1012" s="2">
        <f t="shared" si="19"/>
        <v>132.10000000000005</v>
      </c>
    </row>
    <row r="1013" spans="2:7">
      <c r="B1013" s="526"/>
      <c r="C1013" s="526"/>
      <c r="G1013" s="2">
        <f t="shared" si="19"/>
        <v>132.10000000000005</v>
      </c>
    </row>
    <row r="1014" spans="2:7">
      <c r="B1014" s="526"/>
      <c r="C1014" s="526"/>
      <c r="G1014" s="2">
        <f t="shared" si="19"/>
        <v>132.10000000000005</v>
      </c>
    </row>
    <row r="1015" spans="2:7">
      <c r="B1015" s="526"/>
      <c r="C1015" s="526"/>
      <c r="G1015" s="2">
        <f t="shared" si="19"/>
        <v>132.10000000000005</v>
      </c>
    </row>
    <row r="1016" spans="2:7">
      <c r="B1016" s="526"/>
      <c r="C1016" s="526"/>
      <c r="G1016" s="2">
        <f t="shared" si="19"/>
        <v>132.10000000000005</v>
      </c>
    </row>
    <row r="1017" spans="2:7">
      <c r="B1017" s="526"/>
      <c r="C1017" s="526"/>
      <c r="G1017" s="2">
        <f t="shared" si="19"/>
        <v>132.10000000000005</v>
      </c>
    </row>
    <row r="1018" spans="2:7">
      <c r="B1018" s="526"/>
      <c r="C1018" s="526"/>
      <c r="G1018" s="2">
        <f t="shared" si="19"/>
        <v>132.10000000000005</v>
      </c>
    </row>
    <row r="1019" spans="2:7">
      <c r="B1019" s="526"/>
      <c r="C1019" s="526"/>
      <c r="G1019" s="2">
        <f t="shared" si="19"/>
        <v>132.10000000000005</v>
      </c>
    </row>
    <row r="1020" spans="2:7">
      <c r="B1020" s="526"/>
      <c r="C1020" s="526"/>
      <c r="G1020" s="2">
        <f t="shared" si="19"/>
        <v>132.10000000000005</v>
      </c>
    </row>
    <row r="1021" spans="2:7">
      <c r="B1021" s="526"/>
      <c r="C1021" s="526"/>
      <c r="G1021" s="2">
        <f t="shared" si="19"/>
        <v>132.10000000000005</v>
      </c>
    </row>
    <row r="1022" spans="2:7">
      <c r="B1022" s="526"/>
      <c r="C1022" s="526"/>
      <c r="G1022" s="2">
        <f t="shared" ref="G1022:G1085" si="20">+G1021+E1022-F1022</f>
        <v>132.10000000000005</v>
      </c>
    </row>
    <row r="1023" spans="2:7">
      <c r="B1023" s="526"/>
      <c r="C1023" s="526"/>
      <c r="G1023" s="2">
        <f t="shared" si="20"/>
        <v>132.10000000000005</v>
      </c>
    </row>
    <row r="1024" spans="2:7">
      <c r="B1024" s="526"/>
      <c r="C1024" s="526"/>
      <c r="G1024" s="2">
        <f t="shared" si="20"/>
        <v>132.10000000000005</v>
      </c>
    </row>
    <row r="1025" spans="2:7">
      <c r="B1025" s="526"/>
      <c r="C1025" s="526"/>
      <c r="G1025" s="2">
        <f t="shared" si="20"/>
        <v>132.10000000000005</v>
      </c>
    </row>
    <row r="1026" spans="2:7">
      <c r="B1026" s="526"/>
      <c r="C1026" s="526"/>
      <c r="G1026" s="2">
        <f t="shared" si="20"/>
        <v>132.10000000000005</v>
      </c>
    </row>
    <row r="1027" spans="2:7">
      <c r="B1027" s="526"/>
      <c r="C1027" s="526"/>
      <c r="G1027" s="2">
        <f t="shared" si="20"/>
        <v>132.10000000000005</v>
      </c>
    </row>
    <row r="1028" spans="2:7">
      <c r="B1028" s="526"/>
      <c r="C1028" s="526"/>
      <c r="G1028" s="2">
        <f t="shared" si="20"/>
        <v>132.10000000000005</v>
      </c>
    </row>
    <row r="1029" spans="2:7">
      <c r="B1029" s="526"/>
      <c r="C1029" s="526"/>
      <c r="G1029" s="2">
        <f t="shared" si="20"/>
        <v>132.10000000000005</v>
      </c>
    </row>
    <row r="1030" spans="2:7">
      <c r="B1030" s="526"/>
      <c r="C1030" s="526"/>
      <c r="G1030" s="2">
        <f t="shared" si="20"/>
        <v>132.10000000000005</v>
      </c>
    </row>
    <row r="1031" spans="2:7">
      <c r="B1031" s="526"/>
      <c r="C1031" s="526"/>
      <c r="G1031" s="2">
        <f t="shared" si="20"/>
        <v>132.10000000000005</v>
      </c>
    </row>
    <row r="1032" spans="2:7">
      <c r="B1032" s="526"/>
      <c r="C1032" s="526"/>
      <c r="G1032" s="2">
        <f t="shared" si="20"/>
        <v>132.10000000000005</v>
      </c>
    </row>
    <row r="1033" spans="2:7">
      <c r="B1033" s="526"/>
      <c r="C1033" s="526"/>
      <c r="G1033" s="2">
        <f t="shared" si="20"/>
        <v>132.10000000000005</v>
      </c>
    </row>
    <row r="1034" spans="2:7">
      <c r="B1034" s="526"/>
      <c r="C1034" s="526"/>
      <c r="G1034" s="2">
        <f t="shared" si="20"/>
        <v>132.10000000000005</v>
      </c>
    </row>
    <row r="1035" spans="2:7">
      <c r="B1035" s="526"/>
      <c r="C1035" s="526"/>
      <c r="G1035" s="2">
        <f t="shared" si="20"/>
        <v>132.10000000000005</v>
      </c>
    </row>
    <row r="1036" spans="2:7">
      <c r="B1036" s="526"/>
      <c r="C1036" s="526"/>
      <c r="G1036" s="2">
        <f t="shared" si="20"/>
        <v>132.10000000000005</v>
      </c>
    </row>
    <row r="1037" spans="2:7">
      <c r="B1037" s="526"/>
      <c r="C1037" s="526"/>
      <c r="G1037" s="2">
        <f t="shared" si="20"/>
        <v>132.10000000000005</v>
      </c>
    </row>
    <row r="1038" spans="2:7">
      <c r="B1038" s="526"/>
      <c r="C1038" s="526"/>
      <c r="G1038" s="2">
        <f t="shared" si="20"/>
        <v>132.10000000000005</v>
      </c>
    </row>
    <row r="1039" spans="2:7">
      <c r="B1039" s="526"/>
      <c r="C1039" s="526"/>
      <c r="G1039" s="2">
        <f t="shared" si="20"/>
        <v>132.10000000000005</v>
      </c>
    </row>
    <row r="1040" spans="2:7">
      <c r="B1040" s="526"/>
      <c r="C1040" s="526"/>
      <c r="G1040" s="2">
        <f t="shared" si="20"/>
        <v>132.10000000000005</v>
      </c>
    </row>
    <row r="1041" spans="2:7">
      <c r="B1041" s="526"/>
      <c r="C1041" s="526"/>
      <c r="G1041" s="2">
        <f t="shared" si="20"/>
        <v>132.10000000000005</v>
      </c>
    </row>
    <row r="1042" spans="2:7">
      <c r="B1042" s="526"/>
      <c r="C1042" s="526"/>
      <c r="G1042" s="2">
        <f t="shared" si="20"/>
        <v>132.10000000000005</v>
      </c>
    </row>
    <row r="1043" spans="2:7">
      <c r="B1043" s="526"/>
      <c r="C1043" s="526"/>
      <c r="G1043" s="2">
        <f t="shared" si="20"/>
        <v>132.10000000000005</v>
      </c>
    </row>
    <row r="1044" spans="2:7">
      <c r="B1044" s="526"/>
      <c r="C1044" s="526"/>
      <c r="G1044" s="2">
        <f t="shared" si="20"/>
        <v>132.10000000000005</v>
      </c>
    </row>
    <row r="1045" spans="2:7">
      <c r="B1045" s="526"/>
      <c r="C1045" s="526"/>
      <c r="G1045" s="2">
        <f t="shared" si="20"/>
        <v>132.10000000000005</v>
      </c>
    </row>
    <row r="1046" spans="2:7">
      <c r="B1046" s="526"/>
      <c r="C1046" s="526"/>
      <c r="G1046" s="2">
        <f t="shared" si="20"/>
        <v>132.10000000000005</v>
      </c>
    </row>
    <row r="1047" spans="2:7">
      <c r="B1047" s="526"/>
      <c r="C1047" s="526"/>
      <c r="G1047" s="2">
        <f t="shared" si="20"/>
        <v>132.10000000000005</v>
      </c>
    </row>
    <row r="1048" spans="2:7">
      <c r="B1048" s="526"/>
      <c r="C1048" s="526"/>
      <c r="G1048" s="2">
        <f t="shared" si="20"/>
        <v>132.10000000000005</v>
      </c>
    </row>
    <row r="1049" spans="2:7">
      <c r="B1049" s="526"/>
      <c r="C1049" s="526"/>
      <c r="G1049" s="2">
        <f t="shared" si="20"/>
        <v>132.10000000000005</v>
      </c>
    </row>
    <row r="1050" spans="2:7">
      <c r="B1050" s="526"/>
      <c r="C1050" s="526"/>
      <c r="G1050" s="2">
        <f t="shared" si="20"/>
        <v>132.10000000000005</v>
      </c>
    </row>
    <row r="1051" spans="2:7">
      <c r="B1051" s="526"/>
      <c r="C1051" s="526"/>
      <c r="G1051" s="2">
        <f t="shared" si="20"/>
        <v>132.10000000000005</v>
      </c>
    </row>
    <row r="1052" spans="2:7">
      <c r="B1052" s="526"/>
      <c r="C1052" s="526"/>
      <c r="G1052" s="2">
        <f t="shared" si="20"/>
        <v>132.10000000000005</v>
      </c>
    </row>
    <row r="1053" spans="2:7">
      <c r="B1053" s="526"/>
      <c r="C1053" s="526"/>
      <c r="G1053" s="2">
        <f t="shared" si="20"/>
        <v>132.10000000000005</v>
      </c>
    </row>
    <row r="1054" spans="2:7">
      <c r="B1054" s="526"/>
      <c r="C1054" s="526"/>
      <c r="G1054" s="2">
        <f t="shared" si="20"/>
        <v>132.10000000000005</v>
      </c>
    </row>
    <row r="1055" spans="2:7">
      <c r="B1055" s="526"/>
      <c r="C1055" s="526"/>
      <c r="G1055" s="2">
        <f t="shared" si="20"/>
        <v>132.10000000000005</v>
      </c>
    </row>
    <row r="1056" spans="2:7">
      <c r="B1056" s="526"/>
      <c r="C1056" s="526"/>
      <c r="G1056" s="2">
        <f t="shared" si="20"/>
        <v>132.10000000000005</v>
      </c>
    </row>
    <row r="1057" spans="2:7">
      <c r="B1057" s="526"/>
      <c r="C1057" s="526"/>
      <c r="G1057" s="2">
        <f t="shared" si="20"/>
        <v>132.10000000000005</v>
      </c>
    </row>
    <row r="1058" spans="2:7">
      <c r="B1058" s="526"/>
      <c r="C1058" s="526"/>
      <c r="G1058" s="2">
        <f t="shared" si="20"/>
        <v>132.10000000000005</v>
      </c>
    </row>
    <row r="1059" spans="2:7">
      <c r="B1059" s="526"/>
      <c r="C1059" s="526"/>
      <c r="G1059" s="2">
        <f t="shared" si="20"/>
        <v>132.10000000000005</v>
      </c>
    </row>
    <row r="1060" spans="2:7">
      <c r="B1060" s="526"/>
      <c r="C1060" s="526"/>
      <c r="G1060" s="2">
        <f t="shared" si="20"/>
        <v>132.10000000000005</v>
      </c>
    </row>
    <row r="1061" spans="2:7">
      <c r="B1061" s="526"/>
      <c r="C1061" s="526"/>
      <c r="G1061" s="2">
        <f t="shared" si="20"/>
        <v>132.10000000000005</v>
      </c>
    </row>
    <row r="1062" spans="2:7">
      <c r="B1062" s="526"/>
      <c r="C1062" s="526"/>
      <c r="G1062" s="2">
        <f t="shared" si="20"/>
        <v>132.10000000000005</v>
      </c>
    </row>
    <row r="1063" spans="2:7">
      <c r="B1063" s="526"/>
      <c r="C1063" s="526"/>
      <c r="G1063" s="2">
        <f t="shared" si="20"/>
        <v>132.10000000000005</v>
      </c>
    </row>
    <row r="1064" spans="2:7">
      <c r="B1064" s="526"/>
      <c r="C1064" s="526"/>
      <c r="G1064" s="2">
        <f t="shared" si="20"/>
        <v>132.10000000000005</v>
      </c>
    </row>
    <row r="1065" spans="2:7">
      <c r="B1065" s="526"/>
      <c r="C1065" s="526"/>
      <c r="G1065" s="2">
        <f t="shared" si="20"/>
        <v>132.10000000000005</v>
      </c>
    </row>
    <row r="1066" spans="2:7">
      <c r="B1066" s="526"/>
      <c r="C1066" s="526"/>
      <c r="G1066" s="2">
        <f t="shared" si="20"/>
        <v>132.10000000000005</v>
      </c>
    </row>
    <row r="1067" spans="2:7">
      <c r="B1067" s="526"/>
      <c r="C1067" s="526"/>
      <c r="G1067" s="2">
        <f t="shared" si="20"/>
        <v>132.10000000000005</v>
      </c>
    </row>
    <row r="1068" spans="2:7">
      <c r="B1068" s="526"/>
      <c r="C1068" s="526"/>
      <c r="G1068" s="2">
        <f t="shared" si="20"/>
        <v>132.10000000000005</v>
      </c>
    </row>
    <row r="1069" spans="2:7">
      <c r="B1069" s="526"/>
      <c r="C1069" s="526"/>
      <c r="G1069" s="2">
        <f t="shared" si="20"/>
        <v>132.10000000000005</v>
      </c>
    </row>
    <row r="1070" spans="2:7">
      <c r="B1070" s="526"/>
      <c r="C1070" s="526"/>
      <c r="G1070" s="2">
        <f t="shared" si="20"/>
        <v>132.10000000000005</v>
      </c>
    </row>
    <row r="1071" spans="2:7">
      <c r="B1071" s="526"/>
      <c r="C1071" s="526"/>
      <c r="G1071" s="2">
        <f t="shared" si="20"/>
        <v>132.10000000000005</v>
      </c>
    </row>
    <row r="1072" spans="2:7">
      <c r="B1072" s="526"/>
      <c r="C1072" s="526"/>
      <c r="G1072" s="2">
        <f t="shared" si="20"/>
        <v>132.10000000000005</v>
      </c>
    </row>
    <row r="1073" spans="2:7">
      <c r="B1073" s="526"/>
      <c r="C1073" s="526"/>
      <c r="G1073" s="2">
        <f t="shared" si="20"/>
        <v>132.10000000000005</v>
      </c>
    </row>
    <row r="1074" spans="2:7">
      <c r="B1074" s="526"/>
      <c r="C1074" s="526"/>
      <c r="G1074" s="2">
        <f t="shared" si="20"/>
        <v>132.10000000000005</v>
      </c>
    </row>
    <row r="1075" spans="2:7">
      <c r="B1075" s="526"/>
      <c r="C1075" s="526"/>
      <c r="G1075" s="2">
        <f t="shared" si="20"/>
        <v>132.10000000000005</v>
      </c>
    </row>
    <row r="1076" spans="2:7">
      <c r="B1076" s="526"/>
      <c r="C1076" s="526"/>
      <c r="G1076" s="2">
        <f t="shared" si="20"/>
        <v>132.10000000000005</v>
      </c>
    </row>
    <row r="1077" spans="2:7">
      <c r="B1077" s="526"/>
      <c r="C1077" s="526"/>
      <c r="G1077" s="2">
        <f t="shared" si="20"/>
        <v>132.10000000000005</v>
      </c>
    </row>
    <row r="1078" spans="2:7">
      <c r="B1078" s="526"/>
      <c r="C1078" s="526"/>
      <c r="G1078" s="2">
        <f t="shared" si="20"/>
        <v>132.10000000000005</v>
      </c>
    </row>
    <row r="1079" spans="2:7">
      <c r="B1079" s="526"/>
      <c r="C1079" s="526"/>
      <c r="G1079" s="2">
        <f t="shared" si="20"/>
        <v>132.10000000000005</v>
      </c>
    </row>
    <row r="1080" spans="2:7">
      <c r="B1080" s="526"/>
      <c r="C1080" s="526"/>
      <c r="G1080" s="2">
        <f t="shared" si="20"/>
        <v>132.10000000000005</v>
      </c>
    </row>
    <row r="1081" spans="2:7">
      <c r="B1081" s="526"/>
      <c r="C1081" s="526"/>
      <c r="G1081" s="2">
        <f t="shared" si="20"/>
        <v>132.10000000000005</v>
      </c>
    </row>
    <row r="1082" spans="2:7">
      <c r="B1082" s="526"/>
      <c r="C1082" s="526"/>
      <c r="G1082" s="2">
        <f t="shared" si="20"/>
        <v>132.10000000000005</v>
      </c>
    </row>
    <row r="1083" spans="2:7">
      <c r="B1083" s="526"/>
      <c r="C1083" s="526"/>
      <c r="G1083" s="2">
        <f t="shared" si="20"/>
        <v>132.10000000000005</v>
      </c>
    </row>
    <row r="1084" spans="2:7">
      <c r="B1084" s="526"/>
      <c r="C1084" s="526"/>
      <c r="G1084" s="2">
        <f t="shared" si="20"/>
        <v>132.10000000000005</v>
      </c>
    </row>
    <row r="1085" spans="2:7">
      <c r="B1085" s="526"/>
      <c r="C1085" s="526"/>
      <c r="G1085" s="2">
        <f t="shared" si="20"/>
        <v>132.10000000000005</v>
      </c>
    </row>
    <row r="1086" spans="2:7">
      <c r="B1086" s="526"/>
      <c r="C1086" s="526"/>
      <c r="G1086" s="2">
        <f t="shared" ref="G1086:G1149" si="21">+G1085+E1086-F1086</f>
        <v>132.10000000000005</v>
      </c>
    </row>
    <row r="1087" spans="2:7">
      <c r="B1087" s="526"/>
      <c r="C1087" s="526"/>
      <c r="G1087" s="2">
        <f t="shared" si="21"/>
        <v>132.10000000000005</v>
      </c>
    </row>
    <row r="1088" spans="2:7">
      <c r="B1088" s="526"/>
      <c r="C1088" s="526"/>
      <c r="G1088" s="2">
        <f t="shared" si="21"/>
        <v>132.10000000000005</v>
      </c>
    </row>
    <row r="1089" spans="2:7">
      <c r="B1089" s="526"/>
      <c r="C1089" s="526"/>
      <c r="G1089" s="2">
        <f t="shared" si="21"/>
        <v>132.10000000000005</v>
      </c>
    </row>
    <row r="1090" spans="2:7">
      <c r="B1090" s="526"/>
      <c r="C1090" s="526"/>
      <c r="G1090" s="2">
        <f t="shared" si="21"/>
        <v>132.10000000000005</v>
      </c>
    </row>
    <row r="1091" spans="2:7">
      <c r="B1091" s="526"/>
      <c r="C1091" s="526"/>
      <c r="G1091" s="2">
        <f t="shared" si="21"/>
        <v>132.10000000000005</v>
      </c>
    </row>
    <row r="1092" spans="2:7">
      <c r="B1092" s="526"/>
      <c r="C1092" s="526"/>
      <c r="G1092" s="2">
        <f t="shared" si="21"/>
        <v>132.10000000000005</v>
      </c>
    </row>
    <row r="1093" spans="2:7">
      <c r="B1093" s="526"/>
      <c r="C1093" s="526"/>
      <c r="G1093" s="2">
        <f t="shared" si="21"/>
        <v>132.10000000000005</v>
      </c>
    </row>
    <row r="1094" spans="2:7">
      <c r="B1094" s="526"/>
      <c r="C1094" s="526"/>
      <c r="G1094" s="2">
        <f t="shared" si="21"/>
        <v>132.10000000000005</v>
      </c>
    </row>
    <row r="1095" spans="2:7">
      <c r="B1095" s="526"/>
      <c r="C1095" s="526"/>
      <c r="G1095" s="2">
        <f t="shared" si="21"/>
        <v>132.10000000000005</v>
      </c>
    </row>
    <row r="1096" spans="2:7">
      <c r="B1096" s="526"/>
      <c r="C1096" s="526"/>
      <c r="G1096" s="2">
        <f t="shared" si="21"/>
        <v>132.10000000000005</v>
      </c>
    </row>
    <row r="1097" spans="2:7">
      <c r="B1097" s="526"/>
      <c r="C1097" s="526"/>
      <c r="G1097" s="2">
        <f t="shared" si="21"/>
        <v>132.10000000000005</v>
      </c>
    </row>
    <row r="1098" spans="2:7">
      <c r="B1098" s="526"/>
      <c r="C1098" s="526"/>
      <c r="G1098" s="2">
        <f t="shared" si="21"/>
        <v>132.10000000000005</v>
      </c>
    </row>
    <row r="1099" spans="2:7">
      <c r="B1099" s="526"/>
      <c r="C1099" s="526"/>
      <c r="G1099" s="2">
        <f t="shared" si="21"/>
        <v>132.10000000000005</v>
      </c>
    </row>
    <row r="1100" spans="2:7">
      <c r="B1100" s="526"/>
      <c r="C1100" s="526"/>
      <c r="G1100" s="2">
        <f t="shared" si="21"/>
        <v>132.10000000000005</v>
      </c>
    </row>
    <row r="1101" spans="2:7">
      <c r="B1101" s="526"/>
      <c r="C1101" s="526"/>
      <c r="G1101" s="2">
        <f t="shared" si="21"/>
        <v>132.10000000000005</v>
      </c>
    </row>
    <row r="1102" spans="2:7">
      <c r="B1102" s="526"/>
      <c r="C1102" s="526"/>
      <c r="G1102" s="2">
        <f t="shared" si="21"/>
        <v>132.10000000000005</v>
      </c>
    </row>
    <row r="1103" spans="2:7">
      <c r="B1103" s="526"/>
      <c r="C1103" s="526"/>
      <c r="G1103" s="2">
        <f t="shared" si="21"/>
        <v>132.10000000000005</v>
      </c>
    </row>
    <row r="1104" spans="2:7">
      <c r="B1104" s="526"/>
      <c r="C1104" s="526"/>
      <c r="G1104" s="2">
        <f t="shared" si="21"/>
        <v>132.10000000000005</v>
      </c>
    </row>
    <row r="1105" spans="2:7">
      <c r="B1105" s="526"/>
      <c r="C1105" s="526"/>
      <c r="G1105" s="2">
        <f t="shared" si="21"/>
        <v>132.10000000000005</v>
      </c>
    </row>
    <row r="1106" spans="2:7">
      <c r="B1106" s="526"/>
      <c r="C1106" s="526"/>
      <c r="G1106" s="2">
        <f t="shared" si="21"/>
        <v>132.10000000000005</v>
      </c>
    </row>
    <row r="1107" spans="2:7">
      <c r="B1107" s="526"/>
      <c r="C1107" s="526"/>
      <c r="G1107" s="2">
        <f t="shared" si="21"/>
        <v>132.10000000000005</v>
      </c>
    </row>
    <row r="1108" spans="2:7">
      <c r="B1108" s="526"/>
      <c r="C1108" s="526"/>
      <c r="G1108" s="2">
        <f t="shared" si="21"/>
        <v>132.10000000000005</v>
      </c>
    </row>
    <row r="1109" spans="2:7">
      <c r="B1109" s="526"/>
      <c r="C1109" s="526"/>
      <c r="G1109" s="2">
        <f t="shared" si="21"/>
        <v>132.10000000000005</v>
      </c>
    </row>
    <row r="1110" spans="2:7">
      <c r="B1110" s="526"/>
      <c r="C1110" s="526"/>
      <c r="G1110" s="2">
        <f t="shared" si="21"/>
        <v>132.10000000000005</v>
      </c>
    </row>
    <row r="1111" spans="2:7">
      <c r="B1111" s="526"/>
      <c r="C1111" s="526"/>
      <c r="G1111" s="2">
        <f t="shared" si="21"/>
        <v>132.10000000000005</v>
      </c>
    </row>
    <row r="1112" spans="2:7">
      <c r="B1112" s="526"/>
      <c r="C1112" s="526"/>
      <c r="G1112" s="2">
        <f t="shared" si="21"/>
        <v>132.10000000000005</v>
      </c>
    </row>
    <row r="1113" spans="2:7">
      <c r="B1113" s="526"/>
      <c r="C1113" s="526"/>
      <c r="G1113" s="2">
        <f t="shared" si="21"/>
        <v>132.10000000000005</v>
      </c>
    </row>
    <row r="1114" spans="2:7">
      <c r="B1114" s="526"/>
      <c r="C1114" s="526"/>
      <c r="G1114" s="2">
        <f t="shared" si="21"/>
        <v>132.10000000000005</v>
      </c>
    </row>
    <row r="1115" spans="2:7">
      <c r="B1115" s="526"/>
      <c r="C1115" s="526"/>
      <c r="G1115" s="2">
        <f t="shared" si="21"/>
        <v>132.10000000000005</v>
      </c>
    </row>
    <row r="1116" spans="2:7">
      <c r="B1116" s="526"/>
      <c r="C1116" s="526"/>
      <c r="G1116" s="2">
        <f t="shared" si="21"/>
        <v>132.10000000000005</v>
      </c>
    </row>
    <row r="1117" spans="2:7">
      <c r="B1117" s="526"/>
      <c r="C1117" s="526"/>
      <c r="G1117" s="2">
        <f t="shared" si="21"/>
        <v>132.10000000000005</v>
      </c>
    </row>
    <row r="1118" spans="2:7">
      <c r="B1118" s="526"/>
      <c r="C1118" s="526"/>
      <c r="G1118" s="2">
        <f t="shared" si="21"/>
        <v>132.10000000000005</v>
      </c>
    </row>
    <row r="1119" spans="2:7">
      <c r="B1119" s="526"/>
      <c r="C1119" s="526"/>
      <c r="G1119" s="2">
        <f t="shared" si="21"/>
        <v>132.10000000000005</v>
      </c>
    </row>
    <row r="1120" spans="2:7">
      <c r="B1120" s="526"/>
      <c r="C1120" s="526"/>
      <c r="G1120" s="2">
        <f t="shared" si="21"/>
        <v>132.10000000000005</v>
      </c>
    </row>
    <row r="1121" spans="2:7">
      <c r="B1121" s="526"/>
      <c r="C1121" s="526"/>
      <c r="G1121" s="2">
        <f t="shared" si="21"/>
        <v>132.10000000000005</v>
      </c>
    </row>
    <row r="1122" spans="2:7">
      <c r="B1122" s="526"/>
      <c r="C1122" s="526"/>
      <c r="G1122" s="2">
        <f t="shared" si="21"/>
        <v>132.10000000000005</v>
      </c>
    </row>
    <row r="1123" spans="2:7">
      <c r="B1123" s="526"/>
      <c r="C1123" s="526"/>
      <c r="G1123" s="2">
        <f t="shared" si="21"/>
        <v>132.10000000000005</v>
      </c>
    </row>
    <row r="1124" spans="2:7">
      <c r="B1124" s="526"/>
      <c r="C1124" s="526"/>
      <c r="G1124" s="2">
        <f t="shared" si="21"/>
        <v>132.10000000000005</v>
      </c>
    </row>
    <row r="1125" spans="2:7">
      <c r="B1125" s="526"/>
      <c r="C1125" s="526"/>
      <c r="G1125" s="2">
        <f t="shared" si="21"/>
        <v>132.10000000000005</v>
      </c>
    </row>
    <row r="1126" spans="2:7">
      <c r="B1126" s="526"/>
      <c r="C1126" s="526"/>
      <c r="G1126" s="2">
        <f t="shared" si="21"/>
        <v>132.10000000000005</v>
      </c>
    </row>
    <row r="1127" spans="2:7">
      <c r="B1127" s="526"/>
      <c r="C1127" s="526"/>
      <c r="G1127" s="2">
        <f t="shared" si="21"/>
        <v>132.10000000000005</v>
      </c>
    </row>
    <row r="1128" spans="2:7">
      <c r="B1128" s="526"/>
      <c r="C1128" s="526"/>
      <c r="G1128" s="2">
        <f t="shared" si="21"/>
        <v>132.10000000000005</v>
      </c>
    </row>
    <row r="1129" spans="2:7">
      <c r="B1129" s="526"/>
      <c r="C1129" s="526"/>
      <c r="G1129" s="2">
        <f t="shared" si="21"/>
        <v>132.10000000000005</v>
      </c>
    </row>
    <row r="1130" spans="2:7">
      <c r="B1130" s="526"/>
      <c r="C1130" s="526"/>
      <c r="G1130" s="2">
        <f t="shared" si="21"/>
        <v>132.10000000000005</v>
      </c>
    </row>
    <row r="1131" spans="2:7">
      <c r="B1131" s="526"/>
      <c r="C1131" s="526"/>
      <c r="G1131" s="2">
        <f t="shared" si="21"/>
        <v>132.10000000000005</v>
      </c>
    </row>
    <row r="1132" spans="2:7">
      <c r="B1132" s="526"/>
      <c r="C1132" s="526"/>
      <c r="G1132" s="2">
        <f t="shared" si="21"/>
        <v>132.10000000000005</v>
      </c>
    </row>
    <row r="1133" spans="2:7">
      <c r="B1133" s="526"/>
      <c r="C1133" s="526"/>
      <c r="G1133" s="2">
        <f t="shared" si="21"/>
        <v>132.10000000000005</v>
      </c>
    </row>
    <row r="1134" spans="2:7">
      <c r="B1134" s="526"/>
      <c r="C1134" s="526"/>
      <c r="G1134" s="2">
        <f t="shared" si="21"/>
        <v>132.10000000000005</v>
      </c>
    </row>
    <row r="1135" spans="2:7">
      <c r="B1135" s="526"/>
      <c r="C1135" s="526"/>
      <c r="G1135" s="2">
        <f t="shared" si="21"/>
        <v>132.10000000000005</v>
      </c>
    </row>
    <row r="1136" spans="2:7">
      <c r="B1136" s="526"/>
      <c r="C1136" s="526"/>
      <c r="G1136" s="2">
        <f t="shared" si="21"/>
        <v>132.10000000000005</v>
      </c>
    </row>
    <row r="1137" spans="2:7">
      <c r="B1137" s="526"/>
      <c r="C1137" s="526"/>
      <c r="G1137" s="2">
        <f t="shared" si="21"/>
        <v>132.10000000000005</v>
      </c>
    </row>
    <row r="1138" spans="2:7">
      <c r="B1138" s="526"/>
      <c r="C1138" s="526"/>
      <c r="G1138" s="2">
        <f t="shared" si="21"/>
        <v>132.10000000000005</v>
      </c>
    </row>
    <row r="1139" spans="2:7">
      <c r="B1139" s="526"/>
      <c r="C1139" s="526"/>
      <c r="G1139" s="2">
        <f t="shared" si="21"/>
        <v>132.10000000000005</v>
      </c>
    </row>
    <row r="1140" spans="2:7">
      <c r="B1140" s="526"/>
      <c r="C1140" s="526"/>
      <c r="G1140" s="2">
        <f t="shared" si="21"/>
        <v>132.10000000000005</v>
      </c>
    </row>
    <row r="1141" spans="2:7">
      <c r="B1141" s="526"/>
      <c r="C1141" s="526"/>
      <c r="G1141" s="2">
        <f t="shared" si="21"/>
        <v>132.10000000000005</v>
      </c>
    </row>
    <row r="1142" spans="2:7">
      <c r="B1142" s="526"/>
      <c r="C1142" s="526"/>
      <c r="G1142" s="2">
        <f t="shared" si="21"/>
        <v>132.10000000000005</v>
      </c>
    </row>
    <row r="1143" spans="2:7">
      <c r="B1143" s="526"/>
      <c r="C1143" s="526"/>
      <c r="G1143" s="2">
        <f t="shared" si="21"/>
        <v>132.10000000000005</v>
      </c>
    </row>
    <row r="1144" spans="2:7">
      <c r="B1144" s="526"/>
      <c r="C1144" s="526"/>
      <c r="G1144" s="2">
        <f t="shared" si="21"/>
        <v>132.10000000000005</v>
      </c>
    </row>
    <row r="1145" spans="2:7">
      <c r="B1145" s="526"/>
      <c r="C1145" s="526"/>
      <c r="G1145" s="2">
        <f t="shared" si="21"/>
        <v>132.10000000000005</v>
      </c>
    </row>
    <row r="1146" spans="2:7">
      <c r="B1146" s="526"/>
      <c r="C1146" s="526"/>
      <c r="G1146" s="2">
        <f t="shared" si="21"/>
        <v>132.10000000000005</v>
      </c>
    </row>
    <row r="1147" spans="2:7">
      <c r="B1147" s="526"/>
      <c r="C1147" s="526"/>
      <c r="G1147" s="2">
        <f t="shared" si="21"/>
        <v>132.10000000000005</v>
      </c>
    </row>
    <row r="1148" spans="2:7">
      <c r="B1148" s="526"/>
      <c r="C1148" s="526"/>
      <c r="G1148" s="2">
        <f t="shared" si="21"/>
        <v>132.10000000000005</v>
      </c>
    </row>
    <row r="1149" spans="2:7">
      <c r="B1149" s="526"/>
      <c r="C1149" s="526"/>
      <c r="G1149" s="2">
        <f t="shared" si="21"/>
        <v>132.10000000000005</v>
      </c>
    </row>
    <row r="1150" spans="2:7">
      <c r="B1150" s="526"/>
      <c r="C1150" s="526"/>
      <c r="G1150" s="2">
        <f t="shared" ref="G1150:G1213" si="22">+G1149+E1150-F1150</f>
        <v>132.10000000000005</v>
      </c>
    </row>
    <row r="1151" spans="2:7">
      <c r="B1151" s="526"/>
      <c r="C1151" s="526"/>
      <c r="G1151" s="2">
        <f t="shared" si="22"/>
        <v>132.10000000000005</v>
      </c>
    </row>
    <row r="1152" spans="2:7">
      <c r="B1152" s="526"/>
      <c r="C1152" s="526"/>
      <c r="G1152" s="2">
        <f t="shared" si="22"/>
        <v>132.10000000000005</v>
      </c>
    </row>
    <row r="1153" spans="2:7">
      <c r="B1153" s="526"/>
      <c r="C1153" s="526"/>
      <c r="G1153" s="2">
        <f t="shared" si="22"/>
        <v>132.10000000000005</v>
      </c>
    </row>
    <row r="1154" spans="2:7">
      <c r="B1154" s="526"/>
      <c r="C1154" s="526"/>
      <c r="G1154" s="2">
        <f t="shared" si="22"/>
        <v>132.10000000000005</v>
      </c>
    </row>
    <row r="1155" spans="2:7">
      <c r="B1155" s="526"/>
      <c r="C1155" s="526"/>
      <c r="G1155" s="2">
        <f t="shared" si="22"/>
        <v>132.10000000000005</v>
      </c>
    </row>
    <row r="1156" spans="2:7">
      <c r="B1156" s="526"/>
      <c r="C1156" s="526"/>
      <c r="G1156" s="2">
        <f t="shared" si="22"/>
        <v>132.10000000000005</v>
      </c>
    </row>
    <row r="1157" spans="2:7">
      <c r="B1157" s="526"/>
      <c r="C1157" s="526"/>
      <c r="G1157" s="2">
        <f t="shared" si="22"/>
        <v>132.10000000000005</v>
      </c>
    </row>
    <row r="1158" spans="2:7">
      <c r="B1158" s="526"/>
      <c r="C1158" s="526"/>
      <c r="G1158" s="2">
        <f t="shared" si="22"/>
        <v>132.10000000000005</v>
      </c>
    </row>
    <row r="1159" spans="2:7">
      <c r="B1159" s="526"/>
      <c r="C1159" s="526"/>
      <c r="G1159" s="2">
        <f t="shared" si="22"/>
        <v>132.10000000000005</v>
      </c>
    </row>
    <row r="1160" spans="2:7">
      <c r="B1160" s="526"/>
      <c r="C1160" s="526"/>
      <c r="G1160" s="2">
        <f t="shared" si="22"/>
        <v>132.10000000000005</v>
      </c>
    </row>
    <row r="1161" spans="2:7">
      <c r="B1161" s="526"/>
      <c r="C1161" s="526"/>
      <c r="G1161" s="2">
        <f t="shared" si="22"/>
        <v>132.10000000000005</v>
      </c>
    </row>
    <row r="1162" spans="2:7">
      <c r="B1162" s="526"/>
      <c r="C1162" s="526"/>
      <c r="G1162" s="2">
        <f t="shared" si="22"/>
        <v>132.10000000000005</v>
      </c>
    </row>
    <row r="1163" spans="2:7">
      <c r="B1163" s="526"/>
      <c r="C1163" s="526"/>
      <c r="G1163" s="2">
        <f t="shared" si="22"/>
        <v>132.10000000000005</v>
      </c>
    </row>
    <row r="1164" spans="2:7">
      <c r="B1164" s="526"/>
      <c r="C1164" s="526"/>
      <c r="G1164" s="2">
        <f t="shared" si="22"/>
        <v>132.10000000000005</v>
      </c>
    </row>
    <row r="1165" spans="2:7">
      <c r="B1165" s="526"/>
      <c r="C1165" s="526"/>
      <c r="G1165" s="2">
        <f t="shared" si="22"/>
        <v>132.10000000000005</v>
      </c>
    </row>
    <row r="1166" spans="2:7">
      <c r="B1166" s="526"/>
      <c r="C1166" s="526"/>
      <c r="G1166" s="2">
        <f t="shared" si="22"/>
        <v>132.10000000000005</v>
      </c>
    </row>
    <row r="1167" spans="2:7">
      <c r="B1167" s="526"/>
      <c r="C1167" s="526"/>
      <c r="G1167" s="2">
        <f t="shared" si="22"/>
        <v>132.10000000000005</v>
      </c>
    </row>
    <row r="1168" spans="2:7">
      <c r="B1168" s="526"/>
      <c r="C1168" s="526"/>
      <c r="G1168" s="2">
        <f t="shared" si="22"/>
        <v>132.10000000000005</v>
      </c>
    </row>
    <row r="1169" spans="2:7">
      <c r="B1169" s="526"/>
      <c r="C1169" s="526"/>
      <c r="G1169" s="2">
        <f t="shared" si="22"/>
        <v>132.10000000000005</v>
      </c>
    </row>
    <row r="1170" spans="2:7">
      <c r="B1170" s="526"/>
      <c r="C1170" s="526"/>
      <c r="G1170" s="2">
        <f t="shared" si="22"/>
        <v>132.10000000000005</v>
      </c>
    </row>
    <row r="1171" spans="2:7">
      <c r="B1171" s="526"/>
      <c r="C1171" s="526"/>
      <c r="G1171" s="2">
        <f t="shared" si="22"/>
        <v>132.10000000000005</v>
      </c>
    </row>
    <row r="1172" spans="2:7">
      <c r="B1172" s="526"/>
      <c r="C1172" s="526"/>
      <c r="G1172" s="2">
        <f t="shared" si="22"/>
        <v>132.10000000000005</v>
      </c>
    </row>
    <row r="1173" spans="2:7">
      <c r="B1173" s="526"/>
      <c r="C1173" s="526"/>
      <c r="G1173" s="2">
        <f t="shared" si="22"/>
        <v>132.10000000000005</v>
      </c>
    </row>
    <row r="1174" spans="2:7">
      <c r="B1174" s="526"/>
      <c r="C1174" s="526"/>
      <c r="G1174" s="2">
        <f t="shared" si="22"/>
        <v>132.10000000000005</v>
      </c>
    </row>
    <row r="1175" spans="2:7">
      <c r="B1175" s="526"/>
      <c r="C1175" s="526"/>
      <c r="G1175" s="2">
        <f t="shared" si="22"/>
        <v>132.10000000000005</v>
      </c>
    </row>
    <row r="1176" spans="2:7">
      <c r="B1176" s="526"/>
      <c r="C1176" s="526"/>
      <c r="G1176" s="2">
        <f t="shared" si="22"/>
        <v>132.10000000000005</v>
      </c>
    </row>
    <row r="1177" spans="2:7">
      <c r="B1177" s="526"/>
      <c r="C1177" s="526"/>
      <c r="G1177" s="2">
        <f t="shared" si="22"/>
        <v>132.10000000000005</v>
      </c>
    </row>
    <row r="1178" spans="2:7">
      <c r="B1178" s="526"/>
      <c r="C1178" s="526"/>
      <c r="G1178" s="2">
        <f t="shared" si="22"/>
        <v>132.10000000000005</v>
      </c>
    </row>
    <row r="1179" spans="2:7">
      <c r="B1179" s="526"/>
      <c r="C1179" s="526"/>
      <c r="G1179" s="2">
        <f t="shared" si="22"/>
        <v>132.10000000000005</v>
      </c>
    </row>
    <row r="1180" spans="2:7">
      <c r="B1180" s="526"/>
      <c r="C1180" s="526"/>
      <c r="G1180" s="2">
        <f t="shared" si="22"/>
        <v>132.10000000000005</v>
      </c>
    </row>
    <row r="1181" spans="2:7">
      <c r="B1181" s="526"/>
      <c r="C1181" s="526"/>
      <c r="G1181" s="2">
        <f t="shared" si="22"/>
        <v>132.10000000000005</v>
      </c>
    </row>
    <row r="1182" spans="2:7">
      <c r="B1182" s="526"/>
      <c r="C1182" s="526"/>
      <c r="G1182" s="2">
        <f t="shared" si="22"/>
        <v>132.10000000000005</v>
      </c>
    </row>
    <row r="1183" spans="2:7">
      <c r="B1183" s="526"/>
      <c r="C1183" s="526"/>
      <c r="G1183" s="2">
        <f t="shared" si="22"/>
        <v>132.10000000000005</v>
      </c>
    </row>
    <row r="1184" spans="2:7">
      <c r="B1184" s="526"/>
      <c r="C1184" s="526"/>
      <c r="G1184" s="2">
        <f t="shared" si="22"/>
        <v>132.10000000000005</v>
      </c>
    </row>
    <row r="1185" spans="2:7">
      <c r="B1185" s="526"/>
      <c r="C1185" s="526"/>
      <c r="G1185" s="2">
        <f t="shared" si="22"/>
        <v>132.10000000000005</v>
      </c>
    </row>
    <row r="1186" spans="2:7">
      <c r="B1186" s="526"/>
      <c r="C1186" s="526"/>
      <c r="G1186" s="2">
        <f t="shared" si="22"/>
        <v>132.10000000000005</v>
      </c>
    </row>
    <row r="1187" spans="2:7">
      <c r="B1187" s="526"/>
      <c r="C1187" s="526"/>
      <c r="G1187" s="2">
        <f t="shared" si="22"/>
        <v>132.10000000000005</v>
      </c>
    </row>
    <row r="1188" spans="2:7">
      <c r="B1188" s="526"/>
      <c r="C1188" s="526"/>
      <c r="G1188" s="2">
        <f t="shared" si="22"/>
        <v>132.10000000000005</v>
      </c>
    </row>
    <row r="1189" spans="2:7">
      <c r="B1189" s="526"/>
      <c r="C1189" s="526"/>
      <c r="G1189" s="2">
        <f t="shared" si="22"/>
        <v>132.10000000000005</v>
      </c>
    </row>
    <row r="1190" spans="2:7">
      <c r="B1190" s="526"/>
      <c r="C1190" s="526"/>
      <c r="G1190" s="2">
        <f t="shared" si="22"/>
        <v>132.10000000000005</v>
      </c>
    </row>
    <row r="1191" spans="2:7">
      <c r="B1191" s="526"/>
      <c r="C1191" s="526"/>
      <c r="G1191" s="2">
        <f t="shared" si="22"/>
        <v>132.10000000000005</v>
      </c>
    </row>
    <row r="1192" spans="2:7">
      <c r="B1192" s="526"/>
      <c r="C1192" s="526"/>
      <c r="G1192" s="2">
        <f t="shared" si="22"/>
        <v>132.10000000000005</v>
      </c>
    </row>
    <row r="1193" spans="2:7">
      <c r="B1193" s="526"/>
      <c r="C1193" s="526"/>
      <c r="G1193" s="2">
        <f t="shared" si="22"/>
        <v>132.10000000000005</v>
      </c>
    </row>
    <row r="1194" spans="2:7">
      <c r="B1194" s="526"/>
      <c r="C1194" s="526"/>
      <c r="G1194" s="2">
        <f t="shared" si="22"/>
        <v>132.10000000000005</v>
      </c>
    </row>
    <row r="1195" spans="2:7">
      <c r="B1195" s="526"/>
      <c r="C1195" s="526"/>
      <c r="G1195" s="2">
        <f t="shared" si="22"/>
        <v>132.10000000000005</v>
      </c>
    </row>
    <row r="1196" spans="2:7">
      <c r="B1196" s="526"/>
      <c r="C1196" s="526"/>
      <c r="G1196" s="2">
        <f t="shared" si="22"/>
        <v>132.10000000000005</v>
      </c>
    </row>
    <row r="1197" spans="2:7">
      <c r="B1197" s="526"/>
      <c r="C1197" s="526"/>
      <c r="G1197" s="2">
        <f t="shared" si="22"/>
        <v>132.10000000000005</v>
      </c>
    </row>
    <row r="1198" spans="2:7">
      <c r="B1198" s="526"/>
      <c r="C1198" s="526"/>
      <c r="G1198" s="2">
        <f t="shared" si="22"/>
        <v>132.10000000000005</v>
      </c>
    </row>
    <row r="1199" spans="2:7">
      <c r="B1199" s="526"/>
      <c r="C1199" s="526"/>
      <c r="G1199" s="2">
        <f t="shared" si="22"/>
        <v>132.10000000000005</v>
      </c>
    </row>
    <row r="1200" spans="2:7">
      <c r="B1200" s="526"/>
      <c r="C1200" s="526"/>
      <c r="G1200" s="2">
        <f t="shared" si="22"/>
        <v>132.10000000000005</v>
      </c>
    </row>
    <row r="1201" spans="2:7">
      <c r="B1201" s="526"/>
      <c r="C1201" s="526"/>
      <c r="G1201" s="2">
        <f t="shared" si="22"/>
        <v>132.10000000000005</v>
      </c>
    </row>
    <row r="1202" spans="2:7">
      <c r="B1202" s="526"/>
      <c r="C1202" s="526"/>
      <c r="G1202" s="2">
        <f t="shared" si="22"/>
        <v>132.10000000000005</v>
      </c>
    </row>
    <row r="1203" spans="2:7">
      <c r="B1203" s="526"/>
      <c r="C1203" s="526"/>
      <c r="G1203" s="2">
        <f t="shared" si="22"/>
        <v>132.10000000000005</v>
      </c>
    </row>
    <row r="1204" spans="2:7">
      <c r="B1204" s="526"/>
      <c r="C1204" s="526"/>
      <c r="G1204" s="2">
        <f t="shared" si="22"/>
        <v>132.10000000000005</v>
      </c>
    </row>
    <row r="1205" spans="2:7">
      <c r="B1205" s="526"/>
      <c r="C1205" s="526"/>
      <c r="G1205" s="2">
        <f t="shared" si="22"/>
        <v>132.10000000000005</v>
      </c>
    </row>
    <row r="1206" spans="2:7">
      <c r="B1206" s="526"/>
      <c r="C1206" s="526"/>
      <c r="G1206" s="2">
        <f t="shared" si="22"/>
        <v>132.10000000000005</v>
      </c>
    </row>
    <row r="1207" spans="2:7">
      <c r="B1207" s="526"/>
      <c r="C1207" s="526"/>
      <c r="G1207" s="2">
        <f t="shared" si="22"/>
        <v>132.10000000000005</v>
      </c>
    </row>
    <row r="1208" spans="2:7">
      <c r="B1208" s="526"/>
      <c r="C1208" s="526"/>
      <c r="G1208" s="2">
        <f t="shared" si="22"/>
        <v>132.10000000000005</v>
      </c>
    </row>
    <row r="1209" spans="2:7">
      <c r="B1209" s="526"/>
      <c r="C1209" s="526"/>
      <c r="G1209" s="2">
        <f t="shared" si="22"/>
        <v>132.10000000000005</v>
      </c>
    </row>
    <row r="1210" spans="2:7">
      <c r="B1210" s="526"/>
      <c r="C1210" s="526"/>
      <c r="G1210" s="2">
        <f t="shared" si="22"/>
        <v>132.10000000000005</v>
      </c>
    </row>
    <row r="1211" spans="2:7">
      <c r="B1211" s="526"/>
      <c r="C1211" s="526"/>
      <c r="G1211" s="2">
        <f t="shared" si="22"/>
        <v>132.10000000000005</v>
      </c>
    </row>
    <row r="1212" spans="2:7">
      <c r="B1212" s="526"/>
      <c r="C1212" s="526"/>
      <c r="G1212" s="2">
        <f t="shared" si="22"/>
        <v>132.10000000000005</v>
      </c>
    </row>
    <row r="1213" spans="2:7">
      <c r="B1213" s="526"/>
      <c r="C1213" s="526"/>
      <c r="G1213" s="2">
        <f t="shared" si="22"/>
        <v>132.10000000000005</v>
      </c>
    </row>
    <row r="1214" spans="2:7">
      <c r="B1214" s="526"/>
      <c r="C1214" s="526"/>
      <c r="G1214" s="2">
        <f t="shared" ref="G1214:G1277" si="23">+G1213+E1214-F1214</f>
        <v>132.10000000000005</v>
      </c>
    </row>
    <row r="1215" spans="2:7">
      <c r="B1215" s="526"/>
      <c r="C1215" s="526"/>
      <c r="G1215" s="2">
        <f t="shared" si="23"/>
        <v>132.10000000000005</v>
      </c>
    </row>
    <row r="1216" spans="2:7">
      <c r="B1216" s="526"/>
      <c r="C1216" s="526"/>
      <c r="G1216" s="2">
        <f t="shared" si="23"/>
        <v>132.10000000000005</v>
      </c>
    </row>
    <row r="1217" spans="2:7">
      <c r="B1217" s="526"/>
      <c r="C1217" s="526"/>
      <c r="G1217" s="2">
        <f t="shared" si="23"/>
        <v>132.10000000000005</v>
      </c>
    </row>
    <row r="1218" spans="2:7">
      <c r="B1218" s="526"/>
      <c r="C1218" s="526"/>
      <c r="G1218" s="2">
        <f t="shared" si="23"/>
        <v>132.10000000000005</v>
      </c>
    </row>
    <row r="1219" spans="2:7">
      <c r="B1219" s="526"/>
      <c r="C1219" s="526"/>
      <c r="G1219" s="2">
        <f t="shared" si="23"/>
        <v>132.10000000000005</v>
      </c>
    </row>
    <row r="1220" spans="2:7">
      <c r="B1220" s="526"/>
      <c r="C1220" s="526"/>
      <c r="G1220" s="2">
        <f t="shared" si="23"/>
        <v>132.10000000000005</v>
      </c>
    </row>
    <row r="1221" spans="2:7">
      <c r="B1221" s="526"/>
      <c r="C1221" s="526"/>
      <c r="G1221" s="2">
        <f t="shared" si="23"/>
        <v>132.10000000000005</v>
      </c>
    </row>
    <row r="1222" spans="2:7">
      <c r="B1222" s="526"/>
      <c r="C1222" s="526"/>
      <c r="G1222" s="2">
        <f t="shared" si="23"/>
        <v>132.10000000000005</v>
      </c>
    </row>
    <row r="1223" spans="2:7">
      <c r="B1223" s="526"/>
      <c r="C1223" s="526"/>
      <c r="G1223" s="2">
        <f t="shared" si="23"/>
        <v>132.10000000000005</v>
      </c>
    </row>
    <row r="1224" spans="2:7">
      <c r="B1224" s="526"/>
      <c r="C1224" s="526"/>
      <c r="G1224" s="2">
        <f t="shared" si="23"/>
        <v>132.10000000000005</v>
      </c>
    </row>
    <row r="1225" spans="2:7">
      <c r="B1225" s="526"/>
      <c r="C1225" s="526"/>
      <c r="G1225" s="2">
        <f t="shared" si="23"/>
        <v>132.10000000000005</v>
      </c>
    </row>
    <row r="1226" spans="2:7">
      <c r="B1226" s="526"/>
      <c r="C1226" s="526"/>
      <c r="G1226" s="2">
        <f t="shared" si="23"/>
        <v>132.10000000000005</v>
      </c>
    </row>
    <row r="1227" spans="2:7">
      <c r="B1227" s="526"/>
      <c r="C1227" s="526"/>
      <c r="G1227" s="2">
        <f t="shared" si="23"/>
        <v>132.10000000000005</v>
      </c>
    </row>
    <row r="1228" spans="2:7">
      <c r="B1228" s="526"/>
      <c r="C1228" s="526"/>
      <c r="G1228" s="2">
        <f t="shared" si="23"/>
        <v>132.10000000000005</v>
      </c>
    </row>
    <row r="1229" spans="2:7">
      <c r="B1229" s="526"/>
      <c r="C1229" s="526"/>
      <c r="G1229" s="2">
        <f t="shared" si="23"/>
        <v>132.10000000000005</v>
      </c>
    </row>
    <row r="1230" spans="2:7">
      <c r="B1230" s="526"/>
      <c r="C1230" s="526"/>
      <c r="G1230" s="2">
        <f t="shared" si="23"/>
        <v>132.10000000000005</v>
      </c>
    </row>
    <row r="1231" spans="2:7">
      <c r="B1231" s="526"/>
      <c r="C1231" s="526"/>
      <c r="G1231" s="2">
        <f t="shared" si="23"/>
        <v>132.10000000000005</v>
      </c>
    </row>
    <row r="1232" spans="2:7">
      <c r="B1232" s="526"/>
      <c r="C1232" s="526"/>
      <c r="G1232" s="2">
        <f t="shared" si="23"/>
        <v>132.10000000000005</v>
      </c>
    </row>
    <row r="1233" spans="2:7">
      <c r="B1233" s="526"/>
      <c r="C1233" s="526"/>
      <c r="G1233" s="2">
        <f t="shared" si="23"/>
        <v>132.10000000000005</v>
      </c>
    </row>
    <row r="1234" spans="2:7">
      <c r="B1234" s="526"/>
      <c r="C1234" s="526"/>
      <c r="G1234" s="2">
        <f t="shared" si="23"/>
        <v>132.10000000000005</v>
      </c>
    </row>
    <row r="1235" spans="2:7">
      <c r="B1235" s="526"/>
      <c r="C1235" s="526"/>
      <c r="G1235" s="2">
        <f t="shared" si="23"/>
        <v>132.10000000000005</v>
      </c>
    </row>
    <row r="1236" spans="2:7">
      <c r="B1236" s="526"/>
      <c r="C1236" s="526"/>
      <c r="G1236" s="2">
        <f t="shared" si="23"/>
        <v>132.10000000000005</v>
      </c>
    </row>
    <row r="1237" spans="2:7">
      <c r="B1237" s="526"/>
      <c r="C1237" s="526"/>
      <c r="G1237" s="2">
        <f t="shared" si="23"/>
        <v>132.10000000000005</v>
      </c>
    </row>
    <row r="1238" spans="2:7">
      <c r="B1238" s="526"/>
      <c r="C1238" s="526"/>
      <c r="G1238" s="2">
        <f t="shared" si="23"/>
        <v>132.10000000000005</v>
      </c>
    </row>
    <row r="1239" spans="2:7">
      <c r="B1239" s="526"/>
      <c r="C1239" s="526"/>
      <c r="G1239" s="2">
        <f t="shared" si="23"/>
        <v>132.10000000000005</v>
      </c>
    </row>
    <row r="1240" spans="2:7">
      <c r="B1240" s="526"/>
      <c r="C1240" s="526"/>
      <c r="G1240" s="2">
        <f t="shared" si="23"/>
        <v>132.10000000000005</v>
      </c>
    </row>
    <row r="1241" spans="2:7">
      <c r="B1241" s="526"/>
      <c r="C1241" s="526"/>
      <c r="G1241" s="2">
        <f t="shared" si="23"/>
        <v>132.10000000000005</v>
      </c>
    </row>
    <row r="1242" spans="2:7">
      <c r="B1242" s="526"/>
      <c r="C1242" s="526"/>
      <c r="G1242" s="2">
        <f t="shared" si="23"/>
        <v>132.10000000000005</v>
      </c>
    </row>
    <row r="1243" spans="2:7">
      <c r="B1243" s="526"/>
      <c r="C1243" s="526"/>
      <c r="G1243" s="2">
        <f t="shared" si="23"/>
        <v>132.10000000000005</v>
      </c>
    </row>
    <row r="1244" spans="2:7">
      <c r="B1244" s="526"/>
      <c r="C1244" s="526"/>
      <c r="G1244" s="2">
        <f t="shared" si="23"/>
        <v>132.10000000000005</v>
      </c>
    </row>
    <row r="1245" spans="2:7">
      <c r="B1245" s="526"/>
      <c r="C1245" s="526"/>
      <c r="G1245" s="2">
        <f t="shared" si="23"/>
        <v>132.10000000000005</v>
      </c>
    </row>
    <row r="1246" spans="2:7">
      <c r="B1246" s="526"/>
      <c r="C1246" s="526"/>
      <c r="G1246" s="2">
        <f t="shared" si="23"/>
        <v>132.10000000000005</v>
      </c>
    </row>
    <row r="1247" spans="2:7">
      <c r="B1247" s="526"/>
      <c r="C1247" s="526"/>
      <c r="G1247" s="2">
        <f t="shared" si="23"/>
        <v>132.10000000000005</v>
      </c>
    </row>
    <row r="1248" spans="2:7">
      <c r="B1248" s="526"/>
      <c r="C1248" s="526"/>
      <c r="G1248" s="2">
        <f t="shared" si="23"/>
        <v>132.10000000000005</v>
      </c>
    </row>
    <row r="1249" spans="2:7">
      <c r="B1249" s="526"/>
      <c r="C1249" s="526"/>
      <c r="G1249" s="2">
        <f t="shared" si="23"/>
        <v>132.10000000000005</v>
      </c>
    </row>
    <row r="1250" spans="2:7">
      <c r="B1250" s="526"/>
      <c r="C1250" s="526"/>
      <c r="G1250" s="2">
        <f t="shared" si="23"/>
        <v>132.10000000000005</v>
      </c>
    </row>
    <row r="1251" spans="2:7">
      <c r="B1251" s="526"/>
      <c r="C1251" s="526"/>
      <c r="G1251" s="2">
        <f t="shared" si="23"/>
        <v>132.10000000000005</v>
      </c>
    </row>
    <row r="1252" spans="2:7">
      <c r="B1252" s="526"/>
      <c r="C1252" s="526"/>
      <c r="G1252" s="2">
        <f t="shared" si="23"/>
        <v>132.10000000000005</v>
      </c>
    </row>
    <row r="1253" spans="2:7">
      <c r="B1253" s="526"/>
      <c r="C1253" s="526"/>
      <c r="G1253" s="2">
        <f t="shared" si="23"/>
        <v>132.10000000000005</v>
      </c>
    </row>
    <row r="1254" spans="2:7">
      <c r="B1254" s="526"/>
      <c r="C1254" s="526"/>
      <c r="G1254" s="2">
        <f t="shared" si="23"/>
        <v>132.10000000000005</v>
      </c>
    </row>
    <row r="1255" spans="2:7">
      <c r="B1255" s="526"/>
      <c r="C1255" s="526"/>
      <c r="G1255" s="2">
        <f t="shared" si="23"/>
        <v>132.10000000000005</v>
      </c>
    </row>
    <row r="1256" spans="2:7">
      <c r="B1256" s="526"/>
      <c r="C1256" s="526"/>
      <c r="G1256" s="2">
        <f t="shared" si="23"/>
        <v>132.10000000000005</v>
      </c>
    </row>
    <row r="1257" spans="2:7">
      <c r="B1257" s="526"/>
      <c r="C1257" s="526"/>
      <c r="G1257" s="2">
        <f t="shared" si="23"/>
        <v>132.10000000000005</v>
      </c>
    </row>
    <row r="1258" spans="2:7">
      <c r="B1258" s="526"/>
      <c r="C1258" s="526"/>
      <c r="G1258" s="2">
        <f t="shared" si="23"/>
        <v>132.10000000000005</v>
      </c>
    </row>
    <row r="1259" spans="2:7">
      <c r="B1259" s="526"/>
      <c r="C1259" s="526"/>
      <c r="G1259" s="2">
        <f t="shared" si="23"/>
        <v>132.10000000000005</v>
      </c>
    </row>
    <row r="1260" spans="2:7">
      <c r="B1260" s="526"/>
      <c r="C1260" s="526"/>
      <c r="G1260" s="2">
        <f t="shared" si="23"/>
        <v>132.10000000000005</v>
      </c>
    </row>
    <row r="1261" spans="2:7">
      <c r="B1261" s="526"/>
      <c r="C1261" s="526"/>
      <c r="G1261" s="2">
        <f t="shared" si="23"/>
        <v>132.10000000000005</v>
      </c>
    </row>
    <row r="1262" spans="2:7">
      <c r="B1262" s="526"/>
      <c r="C1262" s="526"/>
      <c r="G1262" s="2">
        <f t="shared" si="23"/>
        <v>132.10000000000005</v>
      </c>
    </row>
    <row r="1263" spans="2:7">
      <c r="B1263" s="526"/>
      <c r="C1263" s="526"/>
      <c r="G1263" s="2">
        <f t="shared" si="23"/>
        <v>132.10000000000005</v>
      </c>
    </row>
    <row r="1264" spans="2:7">
      <c r="B1264" s="526"/>
      <c r="C1264" s="526"/>
      <c r="G1264" s="2">
        <f t="shared" si="23"/>
        <v>132.10000000000005</v>
      </c>
    </row>
    <row r="1265" spans="2:7">
      <c r="B1265" s="526"/>
      <c r="C1265" s="526"/>
      <c r="G1265" s="2">
        <f t="shared" si="23"/>
        <v>132.10000000000005</v>
      </c>
    </row>
    <row r="1266" spans="2:7">
      <c r="B1266" s="526"/>
      <c r="C1266" s="526"/>
      <c r="G1266" s="2">
        <f t="shared" si="23"/>
        <v>132.10000000000005</v>
      </c>
    </row>
    <row r="1267" spans="2:7">
      <c r="B1267" s="526"/>
      <c r="C1267" s="526"/>
      <c r="G1267" s="2">
        <f t="shared" si="23"/>
        <v>132.10000000000005</v>
      </c>
    </row>
    <row r="1268" spans="2:7">
      <c r="B1268" s="526"/>
      <c r="C1268" s="526"/>
      <c r="G1268" s="2">
        <f t="shared" si="23"/>
        <v>132.10000000000005</v>
      </c>
    </row>
    <row r="1269" spans="2:7">
      <c r="B1269" s="526"/>
      <c r="C1269" s="526"/>
      <c r="G1269" s="2">
        <f t="shared" si="23"/>
        <v>132.10000000000005</v>
      </c>
    </row>
    <row r="1270" spans="2:7">
      <c r="B1270" s="526"/>
      <c r="C1270" s="526"/>
      <c r="G1270" s="2">
        <f t="shared" si="23"/>
        <v>132.10000000000005</v>
      </c>
    </row>
    <row r="1271" spans="2:7">
      <c r="B1271" s="526"/>
      <c r="C1271" s="526"/>
      <c r="G1271" s="2">
        <f t="shared" si="23"/>
        <v>132.10000000000005</v>
      </c>
    </row>
    <row r="1272" spans="2:7">
      <c r="B1272" s="526"/>
      <c r="C1272" s="526"/>
      <c r="G1272" s="2">
        <f t="shared" si="23"/>
        <v>132.10000000000005</v>
      </c>
    </row>
    <row r="1273" spans="2:7">
      <c r="B1273" s="526"/>
      <c r="C1273" s="526"/>
      <c r="G1273" s="2">
        <f t="shared" si="23"/>
        <v>132.10000000000005</v>
      </c>
    </row>
    <row r="1274" spans="2:7">
      <c r="B1274" s="526"/>
      <c r="C1274" s="526"/>
      <c r="G1274" s="2">
        <f t="shared" si="23"/>
        <v>132.10000000000005</v>
      </c>
    </row>
    <row r="1275" spans="2:7">
      <c r="B1275" s="526"/>
      <c r="C1275" s="526"/>
      <c r="G1275" s="2">
        <f t="shared" si="23"/>
        <v>132.10000000000005</v>
      </c>
    </row>
    <row r="1276" spans="2:7">
      <c r="B1276" s="526"/>
      <c r="C1276" s="526"/>
      <c r="G1276" s="2">
        <f t="shared" si="23"/>
        <v>132.10000000000005</v>
      </c>
    </row>
    <row r="1277" spans="2:7">
      <c r="B1277" s="526"/>
      <c r="C1277" s="526"/>
      <c r="G1277" s="2">
        <f t="shared" si="23"/>
        <v>132.10000000000005</v>
      </c>
    </row>
    <row r="1278" spans="2:7">
      <c r="B1278" s="526"/>
      <c r="C1278" s="526"/>
      <c r="G1278" s="2">
        <f t="shared" ref="G1278:G1329" si="24">+G1277+E1278-F1278</f>
        <v>132.10000000000005</v>
      </c>
    </row>
    <row r="1279" spans="2:7">
      <c r="B1279" s="526"/>
      <c r="C1279" s="526"/>
      <c r="G1279" s="2">
        <f t="shared" si="24"/>
        <v>132.10000000000005</v>
      </c>
    </row>
    <row r="1280" spans="2:7">
      <c r="B1280" s="526"/>
      <c r="C1280" s="526"/>
      <c r="G1280" s="2">
        <f t="shared" si="24"/>
        <v>132.10000000000005</v>
      </c>
    </row>
    <row r="1281" spans="2:7">
      <c r="B1281" s="526"/>
      <c r="C1281" s="526"/>
      <c r="G1281" s="2">
        <f t="shared" si="24"/>
        <v>132.10000000000005</v>
      </c>
    </row>
    <row r="1282" spans="2:7">
      <c r="B1282" s="526"/>
      <c r="C1282" s="526"/>
      <c r="G1282" s="2">
        <f t="shared" si="24"/>
        <v>132.10000000000005</v>
      </c>
    </row>
    <row r="1283" spans="2:7">
      <c r="B1283" s="526"/>
      <c r="C1283" s="526"/>
      <c r="G1283" s="2">
        <f t="shared" si="24"/>
        <v>132.10000000000005</v>
      </c>
    </row>
    <row r="1284" spans="2:7">
      <c r="B1284" s="526"/>
      <c r="C1284" s="526"/>
      <c r="G1284" s="2">
        <f t="shared" si="24"/>
        <v>132.10000000000005</v>
      </c>
    </row>
    <row r="1285" spans="2:7">
      <c r="B1285" s="526"/>
      <c r="C1285" s="526"/>
      <c r="G1285" s="2">
        <f t="shared" si="24"/>
        <v>132.10000000000005</v>
      </c>
    </row>
    <row r="1286" spans="2:7">
      <c r="B1286" s="526"/>
      <c r="C1286" s="526"/>
      <c r="G1286" s="2">
        <f t="shared" si="24"/>
        <v>132.10000000000005</v>
      </c>
    </row>
    <row r="1287" spans="2:7">
      <c r="B1287" s="526"/>
      <c r="C1287" s="526"/>
      <c r="G1287" s="2">
        <f t="shared" si="24"/>
        <v>132.10000000000005</v>
      </c>
    </row>
    <row r="1288" spans="2:7">
      <c r="B1288" s="526"/>
      <c r="C1288" s="526"/>
      <c r="G1288" s="2">
        <f t="shared" si="24"/>
        <v>132.10000000000005</v>
      </c>
    </row>
    <row r="1289" spans="2:7">
      <c r="B1289" s="526"/>
      <c r="C1289" s="526"/>
      <c r="G1289" s="2">
        <f t="shared" si="24"/>
        <v>132.10000000000005</v>
      </c>
    </row>
    <row r="1290" spans="2:7">
      <c r="B1290" s="526"/>
      <c r="C1290" s="526"/>
      <c r="G1290" s="2">
        <f t="shared" si="24"/>
        <v>132.10000000000005</v>
      </c>
    </row>
    <row r="1291" spans="2:7">
      <c r="B1291" s="526"/>
      <c r="C1291" s="526"/>
      <c r="G1291" s="2">
        <f t="shared" si="24"/>
        <v>132.10000000000005</v>
      </c>
    </row>
    <row r="1292" spans="2:7">
      <c r="B1292" s="526"/>
      <c r="C1292" s="526"/>
      <c r="G1292" s="2">
        <f t="shared" si="24"/>
        <v>132.10000000000005</v>
      </c>
    </row>
    <row r="1293" spans="2:7">
      <c r="B1293" s="526"/>
      <c r="C1293" s="526"/>
      <c r="G1293" s="2">
        <f t="shared" si="24"/>
        <v>132.10000000000005</v>
      </c>
    </row>
    <row r="1294" spans="2:7">
      <c r="B1294" s="526"/>
      <c r="C1294" s="526"/>
      <c r="G1294" s="2">
        <f t="shared" si="24"/>
        <v>132.10000000000005</v>
      </c>
    </row>
    <row r="1295" spans="2:7">
      <c r="B1295" s="526"/>
      <c r="C1295" s="526"/>
      <c r="G1295" s="2">
        <f t="shared" si="24"/>
        <v>132.10000000000005</v>
      </c>
    </row>
    <row r="1296" spans="2:7">
      <c r="B1296" s="526"/>
      <c r="C1296" s="526"/>
      <c r="G1296" s="2">
        <f t="shared" si="24"/>
        <v>132.10000000000005</v>
      </c>
    </row>
    <row r="1297" spans="2:7">
      <c r="B1297" s="526"/>
      <c r="C1297" s="526"/>
      <c r="G1297" s="2">
        <f t="shared" si="24"/>
        <v>132.10000000000005</v>
      </c>
    </row>
    <row r="1298" spans="2:7">
      <c r="B1298" s="526"/>
      <c r="C1298" s="526"/>
      <c r="G1298" s="2">
        <f t="shared" si="24"/>
        <v>132.10000000000005</v>
      </c>
    </row>
    <row r="1299" spans="2:7">
      <c r="B1299" s="526"/>
      <c r="C1299" s="526"/>
      <c r="G1299" s="2">
        <f t="shared" si="24"/>
        <v>132.10000000000005</v>
      </c>
    </row>
    <row r="1300" spans="2:7">
      <c r="B1300" s="526"/>
      <c r="C1300" s="526"/>
      <c r="G1300" s="2">
        <f t="shared" si="24"/>
        <v>132.10000000000005</v>
      </c>
    </row>
    <row r="1301" spans="2:7">
      <c r="B1301" s="526"/>
      <c r="C1301" s="526"/>
      <c r="G1301" s="2">
        <f t="shared" si="24"/>
        <v>132.10000000000005</v>
      </c>
    </row>
    <row r="1302" spans="2:7">
      <c r="B1302" s="526"/>
      <c r="C1302" s="526"/>
      <c r="G1302" s="2">
        <f t="shared" si="24"/>
        <v>132.10000000000005</v>
      </c>
    </row>
    <row r="1303" spans="2:7">
      <c r="B1303" s="526"/>
      <c r="C1303" s="526"/>
      <c r="G1303" s="2">
        <f t="shared" si="24"/>
        <v>132.10000000000005</v>
      </c>
    </row>
    <row r="1304" spans="2:7">
      <c r="B1304" s="526"/>
      <c r="C1304" s="526"/>
      <c r="G1304" s="2">
        <f t="shared" si="24"/>
        <v>132.10000000000005</v>
      </c>
    </row>
    <row r="1305" spans="2:7">
      <c r="B1305" s="526"/>
      <c r="C1305" s="526"/>
      <c r="G1305" s="2">
        <f t="shared" si="24"/>
        <v>132.10000000000005</v>
      </c>
    </row>
    <row r="1306" spans="2:7">
      <c r="B1306" s="526"/>
      <c r="C1306" s="526"/>
      <c r="G1306" s="2">
        <f t="shared" si="24"/>
        <v>132.10000000000005</v>
      </c>
    </row>
    <row r="1307" spans="2:7">
      <c r="B1307" s="526"/>
      <c r="C1307" s="526"/>
      <c r="G1307" s="2">
        <f t="shared" si="24"/>
        <v>132.10000000000005</v>
      </c>
    </row>
    <row r="1308" spans="2:7">
      <c r="B1308" s="526"/>
      <c r="C1308" s="526"/>
      <c r="G1308" s="2">
        <f t="shared" si="24"/>
        <v>132.10000000000005</v>
      </c>
    </row>
    <row r="1309" spans="2:7">
      <c r="B1309" s="526"/>
      <c r="C1309" s="526"/>
      <c r="G1309" s="2">
        <f t="shared" si="24"/>
        <v>132.10000000000005</v>
      </c>
    </row>
    <row r="1310" spans="2:7">
      <c r="B1310" s="526"/>
      <c r="C1310" s="526"/>
      <c r="G1310" s="2">
        <f t="shared" si="24"/>
        <v>132.10000000000005</v>
      </c>
    </row>
    <row r="1311" spans="2:7">
      <c r="B1311" s="526"/>
      <c r="C1311" s="526"/>
      <c r="G1311" s="2">
        <f t="shared" si="24"/>
        <v>132.10000000000005</v>
      </c>
    </row>
    <row r="1312" spans="2:7">
      <c r="B1312" s="526"/>
      <c r="C1312" s="526"/>
      <c r="G1312" s="2">
        <f t="shared" si="24"/>
        <v>132.10000000000005</v>
      </c>
    </row>
    <row r="1313" spans="2:7">
      <c r="B1313" s="526"/>
      <c r="C1313" s="526"/>
      <c r="G1313" s="2">
        <f t="shared" si="24"/>
        <v>132.10000000000005</v>
      </c>
    </row>
    <row r="1314" spans="2:7">
      <c r="B1314" s="526"/>
      <c r="C1314" s="526"/>
      <c r="G1314" s="2">
        <f t="shared" si="24"/>
        <v>132.10000000000005</v>
      </c>
    </row>
    <row r="1315" spans="2:7">
      <c r="B1315" s="526"/>
      <c r="C1315" s="526"/>
      <c r="G1315" s="2">
        <f t="shared" si="24"/>
        <v>132.10000000000005</v>
      </c>
    </row>
    <row r="1316" spans="2:7">
      <c r="B1316" s="526"/>
      <c r="C1316" s="526"/>
      <c r="G1316" s="2">
        <f t="shared" si="24"/>
        <v>132.10000000000005</v>
      </c>
    </row>
    <row r="1317" spans="2:7">
      <c r="B1317" s="526"/>
      <c r="C1317" s="526"/>
      <c r="G1317" s="2">
        <f t="shared" si="24"/>
        <v>132.10000000000005</v>
      </c>
    </row>
    <row r="1318" spans="2:7">
      <c r="B1318" s="526"/>
      <c r="C1318" s="526"/>
      <c r="G1318" s="2">
        <f t="shared" si="24"/>
        <v>132.10000000000005</v>
      </c>
    </row>
    <row r="1319" spans="2:7">
      <c r="B1319" s="526"/>
      <c r="C1319" s="526"/>
      <c r="G1319" s="2">
        <f t="shared" si="24"/>
        <v>132.10000000000005</v>
      </c>
    </row>
    <row r="1320" spans="2:7">
      <c r="B1320" s="526"/>
      <c r="C1320" s="526"/>
      <c r="G1320" s="2">
        <f t="shared" si="24"/>
        <v>132.10000000000005</v>
      </c>
    </row>
    <row r="1321" spans="2:7">
      <c r="B1321" s="526"/>
      <c r="C1321" s="526"/>
      <c r="G1321" s="2">
        <f t="shared" si="24"/>
        <v>132.10000000000005</v>
      </c>
    </row>
    <row r="1322" spans="2:7">
      <c r="B1322" s="526"/>
      <c r="C1322" s="526"/>
      <c r="G1322" s="2">
        <f t="shared" si="24"/>
        <v>132.10000000000005</v>
      </c>
    </row>
    <row r="1323" spans="2:7">
      <c r="B1323" s="526"/>
      <c r="C1323" s="526"/>
      <c r="G1323" s="2">
        <f t="shared" si="24"/>
        <v>132.10000000000005</v>
      </c>
    </row>
    <row r="1324" spans="2:7">
      <c r="B1324" s="526"/>
      <c r="C1324" s="526"/>
      <c r="G1324" s="2">
        <f t="shared" si="24"/>
        <v>132.10000000000005</v>
      </c>
    </row>
    <row r="1325" spans="2:7">
      <c r="B1325" s="526"/>
      <c r="C1325" s="526"/>
      <c r="G1325" s="2">
        <f t="shared" si="24"/>
        <v>132.10000000000005</v>
      </c>
    </row>
    <row r="1326" spans="2:7">
      <c r="B1326" s="526"/>
      <c r="C1326" s="526"/>
      <c r="G1326" s="2">
        <f t="shared" si="24"/>
        <v>132.10000000000005</v>
      </c>
    </row>
    <row r="1327" spans="2:7">
      <c r="B1327" s="526"/>
      <c r="C1327" s="526"/>
      <c r="G1327" s="2">
        <f t="shared" si="24"/>
        <v>132.10000000000005</v>
      </c>
    </row>
    <row r="1328" spans="2:7">
      <c r="B1328" s="526"/>
      <c r="C1328" s="526"/>
      <c r="G1328" s="2">
        <f t="shared" si="24"/>
        <v>132.10000000000005</v>
      </c>
    </row>
    <row r="1329" spans="2:7">
      <c r="B1329" s="526"/>
      <c r="C1329" s="526"/>
      <c r="G1329" s="2">
        <f t="shared" si="24"/>
        <v>132.10000000000005</v>
      </c>
    </row>
  </sheetData>
  <autoFilter ref="A4:G659" xr:uid="{00000000-0009-0000-0000-000002000000}"/>
  <mergeCells count="10">
    <mergeCell ref="B2:G2"/>
    <mergeCell ref="J638:L638"/>
    <mergeCell ref="J663:L663"/>
    <mergeCell ref="H706:J706"/>
    <mergeCell ref="I856:K856"/>
    <mergeCell ref="J942:L942"/>
    <mergeCell ref="J949:L949"/>
    <mergeCell ref="J910:L910"/>
    <mergeCell ref="N890:P890"/>
    <mergeCell ref="I890:K890"/>
  </mergeCells>
  <phoneticPr fontId="27" type="noConversion"/>
  <pageMargins left="0" right="0" top="0.75" bottom="0.75" header="0.3" footer="0.3"/>
  <pageSetup paperSize="9" fitToWidth="0"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2:Q1327"/>
  <sheetViews>
    <sheetView topLeftCell="A998" zoomScaleNormal="100" workbookViewId="0">
      <selection activeCell="E1012" sqref="E1012"/>
    </sheetView>
  </sheetViews>
  <sheetFormatPr defaultColWidth="11.42578125" defaultRowHeight="15"/>
  <cols>
    <col min="1" max="1" width="11.42578125" style="7"/>
    <col min="2" max="2" width="19.7109375" style="9" customWidth="1"/>
    <col min="3" max="3" width="16.7109375" style="9" customWidth="1"/>
    <col min="4" max="4" width="47.28515625" bestFit="1" customWidth="1"/>
    <col min="5" max="6" width="11.42578125" style="2"/>
    <col min="7" max="7" width="12.85546875" customWidth="1"/>
    <col min="8" max="8" width="14.85546875" bestFit="1" customWidth="1"/>
    <col min="9" max="9" width="13.28515625" style="152" customWidth="1"/>
    <col min="10" max="10" width="34.140625" bestFit="1" customWidth="1"/>
    <col min="11" max="11" width="10.42578125" customWidth="1"/>
  </cols>
  <sheetData>
    <row r="2" spans="1:9">
      <c r="B2" s="542" t="s">
        <v>110</v>
      </c>
      <c r="C2" s="542"/>
      <c r="D2" s="542"/>
      <c r="E2" s="542"/>
      <c r="F2" s="542"/>
      <c r="G2" s="542"/>
    </row>
    <row r="4" spans="1:9" ht="30">
      <c r="A4" s="43" t="s">
        <v>1</v>
      </c>
      <c r="B4" s="528" t="s">
        <v>2</v>
      </c>
      <c r="C4" s="528" t="s">
        <v>3</v>
      </c>
      <c r="D4" s="528" t="s">
        <v>4</v>
      </c>
      <c r="E4" s="13" t="s">
        <v>5</v>
      </c>
      <c r="F4" s="13" t="s">
        <v>6</v>
      </c>
      <c r="G4" s="13" t="s">
        <v>7</v>
      </c>
    </row>
    <row r="5" spans="1:9">
      <c r="A5" s="7">
        <v>42736</v>
      </c>
      <c r="B5" s="526" t="s">
        <v>8</v>
      </c>
      <c r="C5" s="526"/>
      <c r="G5" s="2">
        <v>7584.3</v>
      </c>
    </row>
    <row r="6" spans="1:9">
      <c r="A6" s="7">
        <v>42752</v>
      </c>
      <c r="B6" s="526">
        <v>12111</v>
      </c>
      <c r="C6" s="526" t="s">
        <v>9</v>
      </c>
      <c r="F6" s="2">
        <v>49.8</v>
      </c>
      <c r="G6" s="2">
        <f>+G5+E6-F6</f>
        <v>7534.5</v>
      </c>
    </row>
    <row r="7" spans="1:9">
      <c r="A7" s="7">
        <v>42761</v>
      </c>
      <c r="B7" s="526">
        <v>12161</v>
      </c>
      <c r="C7" s="526" t="s">
        <v>9</v>
      </c>
      <c r="F7" s="2">
        <v>250</v>
      </c>
      <c r="G7" s="2">
        <f t="shared" ref="G7:G71" si="0">+G6+E7-F7</f>
        <v>7284.5</v>
      </c>
    </row>
    <row r="8" spans="1:9">
      <c r="A8" s="7">
        <v>42817</v>
      </c>
      <c r="B8" s="526">
        <v>12443</v>
      </c>
      <c r="C8" s="526" t="s">
        <v>9</v>
      </c>
      <c r="F8" s="2">
        <v>250</v>
      </c>
      <c r="G8" s="2">
        <f t="shared" si="0"/>
        <v>7034.5</v>
      </c>
      <c r="H8" s="8"/>
    </row>
    <row r="9" spans="1:9" ht="15.75" customHeight="1">
      <c r="A9" s="7">
        <v>42847</v>
      </c>
      <c r="B9" s="526">
        <v>12685</v>
      </c>
      <c r="C9" s="526" t="s">
        <v>9</v>
      </c>
      <c r="F9" s="2">
        <v>250</v>
      </c>
      <c r="G9" s="2">
        <f t="shared" si="0"/>
        <v>6784.5</v>
      </c>
      <c r="H9" s="8"/>
    </row>
    <row r="10" spans="1:9">
      <c r="A10" s="7">
        <v>43060</v>
      </c>
      <c r="B10" s="526">
        <v>10201</v>
      </c>
      <c r="C10" s="526" t="s">
        <v>9</v>
      </c>
      <c r="F10" s="2">
        <v>250</v>
      </c>
      <c r="G10" s="2">
        <f t="shared" si="0"/>
        <v>6534.5</v>
      </c>
      <c r="H10" s="8"/>
    </row>
    <row r="11" spans="1:9">
      <c r="A11" s="7">
        <v>43125</v>
      </c>
      <c r="B11" s="526">
        <v>14580</v>
      </c>
      <c r="C11" s="526" t="s">
        <v>9</v>
      </c>
      <c r="F11" s="2">
        <v>500</v>
      </c>
      <c r="G11" s="2">
        <f t="shared" si="0"/>
        <v>6034.5</v>
      </c>
      <c r="H11" s="8"/>
    </row>
    <row r="12" spans="1:9">
      <c r="A12" s="7">
        <v>43157</v>
      </c>
      <c r="B12" s="526">
        <v>14530</v>
      </c>
      <c r="C12" s="526" t="s">
        <v>9</v>
      </c>
      <c r="F12" s="2">
        <v>250</v>
      </c>
      <c r="G12" s="2">
        <f t="shared" si="0"/>
        <v>5784.5</v>
      </c>
      <c r="H12" s="8"/>
    </row>
    <row r="13" spans="1:9">
      <c r="A13" s="7">
        <v>43270</v>
      </c>
      <c r="B13" s="526">
        <v>15511</v>
      </c>
      <c r="C13" s="526" t="s">
        <v>9</v>
      </c>
      <c r="F13" s="2">
        <v>250</v>
      </c>
      <c r="G13" s="2">
        <f t="shared" si="0"/>
        <v>5534.5</v>
      </c>
      <c r="H13" s="8"/>
    </row>
    <row r="14" spans="1:9" s="5" customFormat="1">
      <c r="A14" s="7">
        <v>43318</v>
      </c>
      <c r="B14" s="526">
        <v>15930</v>
      </c>
      <c r="C14" s="526" t="s">
        <v>9</v>
      </c>
      <c r="D14"/>
      <c r="E14" s="11"/>
      <c r="F14" s="11">
        <v>250</v>
      </c>
      <c r="G14" s="2">
        <f t="shared" si="0"/>
        <v>5284.5</v>
      </c>
      <c r="H14" s="30"/>
      <c r="I14" s="153"/>
    </row>
    <row r="15" spans="1:9" s="5" customFormat="1">
      <c r="A15" s="7">
        <v>43354</v>
      </c>
      <c r="B15" s="526">
        <v>16110</v>
      </c>
      <c r="C15" s="526" t="s">
        <v>9</v>
      </c>
      <c r="D15"/>
      <c r="E15" s="11"/>
      <c r="F15" s="11">
        <v>500</v>
      </c>
      <c r="G15" s="2">
        <f t="shared" si="0"/>
        <v>4784.5</v>
      </c>
      <c r="H15" s="30"/>
      <c r="I15" s="153"/>
    </row>
    <row r="16" spans="1:9" s="5" customFormat="1">
      <c r="A16" s="7">
        <v>43389</v>
      </c>
      <c r="B16" s="526">
        <v>16330</v>
      </c>
      <c r="C16" s="526" t="s">
        <v>9</v>
      </c>
      <c r="D16"/>
      <c r="E16" s="11"/>
      <c r="F16" s="11">
        <v>250</v>
      </c>
      <c r="G16" s="2">
        <f t="shared" si="0"/>
        <v>4534.5</v>
      </c>
      <c r="H16" s="30"/>
      <c r="I16" s="153"/>
    </row>
    <row r="17" spans="1:9" s="5" customFormat="1">
      <c r="A17" s="7">
        <v>43426</v>
      </c>
      <c r="B17" s="526">
        <v>16586</v>
      </c>
      <c r="C17" s="526" t="s">
        <v>9</v>
      </c>
      <c r="D17"/>
      <c r="E17" s="11"/>
      <c r="F17" s="11">
        <v>250</v>
      </c>
      <c r="G17" s="2">
        <f t="shared" si="0"/>
        <v>4284.5</v>
      </c>
      <c r="H17" s="30"/>
      <c r="I17" s="153"/>
    </row>
    <row r="18" spans="1:9" s="5" customFormat="1">
      <c r="A18" s="7">
        <v>43482</v>
      </c>
      <c r="B18" s="526">
        <v>16952</v>
      </c>
      <c r="C18" s="526" t="s">
        <v>9</v>
      </c>
      <c r="D18"/>
      <c r="E18" s="11"/>
      <c r="F18" s="11">
        <v>150</v>
      </c>
      <c r="G18" s="2">
        <f t="shared" si="0"/>
        <v>4134.5</v>
      </c>
      <c r="H18" s="30"/>
      <c r="I18" s="153"/>
    </row>
    <row r="19" spans="1:9" s="5" customFormat="1">
      <c r="A19" s="7">
        <v>43491</v>
      </c>
      <c r="B19" s="526">
        <v>16988</v>
      </c>
      <c r="C19" s="526" t="s">
        <v>9</v>
      </c>
      <c r="D19"/>
      <c r="E19" s="11"/>
      <c r="F19" s="11">
        <v>350</v>
      </c>
      <c r="G19" s="2">
        <f t="shared" si="0"/>
        <v>3784.5</v>
      </c>
      <c r="H19" s="30"/>
      <c r="I19" s="153"/>
    </row>
    <row r="20" spans="1:9" s="5" customFormat="1">
      <c r="A20" s="7">
        <v>43566</v>
      </c>
      <c r="B20" s="526">
        <v>17606</v>
      </c>
      <c r="C20" s="526" t="s">
        <v>9</v>
      </c>
      <c r="D20"/>
      <c r="E20" s="11"/>
      <c r="F20" s="11">
        <v>250</v>
      </c>
      <c r="G20" s="2">
        <f t="shared" si="0"/>
        <v>3534.5</v>
      </c>
      <c r="H20" s="30"/>
      <c r="I20" s="153"/>
    </row>
    <row r="21" spans="1:9" s="5" customFormat="1">
      <c r="A21" s="7">
        <v>43679</v>
      </c>
      <c r="B21" s="526">
        <v>18374</v>
      </c>
      <c r="C21" s="526" t="s">
        <v>9</v>
      </c>
      <c r="D21"/>
      <c r="E21" s="11"/>
      <c r="F21" s="11">
        <v>700</v>
      </c>
      <c r="G21" s="2">
        <f t="shared" si="0"/>
        <v>2834.5</v>
      </c>
      <c r="H21" s="30"/>
      <c r="I21" s="153"/>
    </row>
    <row r="22" spans="1:9" s="5" customFormat="1">
      <c r="A22" s="7">
        <v>43769</v>
      </c>
      <c r="B22" s="526">
        <v>19118</v>
      </c>
      <c r="C22" s="526" t="s">
        <v>9</v>
      </c>
      <c r="D22"/>
      <c r="E22" s="11"/>
      <c r="F22" s="11">
        <v>500</v>
      </c>
      <c r="G22" s="2">
        <f t="shared" si="0"/>
        <v>2334.5</v>
      </c>
      <c r="H22" s="30"/>
      <c r="I22" s="153"/>
    </row>
    <row r="23" spans="1:9" s="5" customFormat="1">
      <c r="A23" s="7">
        <v>43813</v>
      </c>
      <c r="B23" s="526">
        <v>19308</v>
      </c>
      <c r="C23" s="526" t="s">
        <v>9</v>
      </c>
      <c r="D23"/>
      <c r="E23" s="11"/>
      <c r="F23" s="11">
        <v>500</v>
      </c>
      <c r="G23" s="2">
        <f t="shared" si="0"/>
        <v>1834.5</v>
      </c>
      <c r="H23" s="30"/>
      <c r="I23" s="153"/>
    </row>
    <row r="24" spans="1:9" s="5" customFormat="1">
      <c r="A24" s="7">
        <v>44294</v>
      </c>
      <c r="B24" s="526">
        <v>22095</v>
      </c>
      <c r="C24" s="526" t="s">
        <v>9</v>
      </c>
      <c r="D24"/>
      <c r="E24" s="11"/>
      <c r="F24" s="11">
        <v>500</v>
      </c>
      <c r="G24" s="2">
        <f t="shared" si="0"/>
        <v>1334.5</v>
      </c>
      <c r="H24" s="30"/>
      <c r="I24" s="153"/>
    </row>
    <row r="25" spans="1:9" s="5" customFormat="1">
      <c r="A25" s="7">
        <v>44321</v>
      </c>
      <c r="B25" s="526">
        <v>22361</v>
      </c>
      <c r="C25" s="526" t="s">
        <v>9</v>
      </c>
      <c r="D25"/>
      <c r="E25" s="11"/>
      <c r="F25" s="11">
        <v>250</v>
      </c>
      <c r="G25" s="2">
        <f t="shared" si="0"/>
        <v>1084.5</v>
      </c>
      <c r="H25" s="30"/>
      <c r="I25" s="153"/>
    </row>
    <row r="26" spans="1:9" s="5" customFormat="1">
      <c r="A26" s="7">
        <v>44383</v>
      </c>
      <c r="B26" s="526">
        <v>22928</v>
      </c>
      <c r="C26" s="526" t="s">
        <v>9</v>
      </c>
      <c r="D26"/>
      <c r="E26" s="11"/>
      <c r="F26" s="11">
        <v>550</v>
      </c>
      <c r="G26" s="2">
        <f t="shared" si="0"/>
        <v>534.5</v>
      </c>
      <c r="H26" s="30"/>
      <c r="I26" s="153"/>
    </row>
    <row r="27" spans="1:9" s="5" customFormat="1">
      <c r="A27" s="7">
        <v>44412</v>
      </c>
      <c r="B27" s="526">
        <v>23173</v>
      </c>
      <c r="C27" s="526" t="s">
        <v>9</v>
      </c>
      <c r="D27"/>
      <c r="E27" s="11"/>
      <c r="F27" s="11">
        <v>250</v>
      </c>
      <c r="G27" s="2">
        <f t="shared" si="0"/>
        <v>284.5</v>
      </c>
      <c r="H27" s="30"/>
    </row>
    <row r="28" spans="1:9" s="5" customFormat="1">
      <c r="A28" s="7">
        <v>44512</v>
      </c>
      <c r="B28" s="526">
        <v>23775</v>
      </c>
      <c r="C28" s="526" t="s">
        <v>9</v>
      </c>
      <c r="D28"/>
      <c r="E28" s="11"/>
      <c r="F28" s="11">
        <v>150</v>
      </c>
      <c r="G28" s="2">
        <f t="shared" si="0"/>
        <v>134.5</v>
      </c>
      <c r="H28" s="30"/>
      <c r="I28" s="153"/>
    </row>
    <row r="29" spans="1:9" s="5" customFormat="1">
      <c r="A29" s="7">
        <v>44648</v>
      </c>
      <c r="B29" s="526">
        <v>24669</v>
      </c>
      <c r="C29" s="526" t="s">
        <v>9</v>
      </c>
      <c r="D29"/>
      <c r="E29" s="11"/>
      <c r="F29" s="11">
        <v>134.5</v>
      </c>
      <c r="G29" s="2">
        <f t="shared" si="0"/>
        <v>0</v>
      </c>
      <c r="H29" s="30"/>
      <c r="I29" s="153"/>
    </row>
    <row r="30" spans="1:9">
      <c r="A30" s="44">
        <v>42766</v>
      </c>
      <c r="B30" s="525" t="s">
        <v>14</v>
      </c>
      <c r="C30" s="525" t="s">
        <v>15</v>
      </c>
      <c r="D30" t="s">
        <v>16</v>
      </c>
      <c r="E30" s="2">
        <v>32.700000000000003</v>
      </c>
      <c r="G30" s="2">
        <f t="shared" si="0"/>
        <v>32.700000000000003</v>
      </c>
    </row>
    <row r="31" spans="1:9">
      <c r="B31" s="526"/>
      <c r="C31" s="526"/>
      <c r="D31" t="s">
        <v>17</v>
      </c>
      <c r="E31" s="2">
        <v>2.8</v>
      </c>
      <c r="G31" s="2">
        <f t="shared" si="0"/>
        <v>35.5</v>
      </c>
    </row>
    <row r="32" spans="1:9">
      <c r="B32" s="526"/>
      <c r="C32" s="526"/>
      <c r="D32" t="s">
        <v>18</v>
      </c>
      <c r="E32" s="2">
        <v>60</v>
      </c>
      <c r="G32" s="2">
        <f t="shared" si="0"/>
        <v>95.5</v>
      </c>
    </row>
    <row r="33" spans="1:7">
      <c r="B33" s="526"/>
      <c r="C33" s="526"/>
      <c r="D33" t="s">
        <v>19</v>
      </c>
      <c r="E33" s="2">
        <v>2</v>
      </c>
      <c r="G33" s="2">
        <f t="shared" si="0"/>
        <v>97.5</v>
      </c>
    </row>
    <row r="34" spans="1:7">
      <c r="A34" s="7">
        <v>42815</v>
      </c>
      <c r="B34" s="526">
        <v>12425</v>
      </c>
      <c r="C34" s="526" t="s">
        <v>15</v>
      </c>
      <c r="D34" t="s">
        <v>16</v>
      </c>
      <c r="F34" s="2">
        <v>32.700000000000003</v>
      </c>
      <c r="G34" s="2">
        <f t="shared" si="0"/>
        <v>64.8</v>
      </c>
    </row>
    <row r="35" spans="1:7">
      <c r="A35" s="7">
        <v>42815</v>
      </c>
      <c r="B35" s="526">
        <v>12425</v>
      </c>
      <c r="C35" s="526" t="s">
        <v>15</v>
      </c>
      <c r="D35" t="s">
        <v>17</v>
      </c>
      <c r="F35" s="2">
        <v>2.8</v>
      </c>
      <c r="G35" s="2">
        <f t="shared" si="0"/>
        <v>62</v>
      </c>
    </row>
    <row r="36" spans="1:7">
      <c r="A36" s="7">
        <v>42817</v>
      </c>
      <c r="B36" s="526">
        <v>12444</v>
      </c>
      <c r="C36" s="526" t="s">
        <v>15</v>
      </c>
      <c r="D36" t="s">
        <v>18</v>
      </c>
      <c r="F36" s="2">
        <v>60</v>
      </c>
      <c r="G36" s="2">
        <f t="shared" si="0"/>
        <v>2</v>
      </c>
    </row>
    <row r="37" spans="1:7">
      <c r="A37" s="7">
        <v>42817</v>
      </c>
      <c r="B37" s="526">
        <v>12444</v>
      </c>
      <c r="C37" s="526" t="s">
        <v>15</v>
      </c>
      <c r="D37" t="s">
        <v>19</v>
      </c>
      <c r="F37" s="2">
        <v>2</v>
      </c>
      <c r="G37" s="2">
        <f t="shared" si="0"/>
        <v>0</v>
      </c>
    </row>
    <row r="38" spans="1:7">
      <c r="A38" s="44">
        <v>42794</v>
      </c>
      <c r="B38" s="525" t="s">
        <v>14</v>
      </c>
      <c r="C38" s="525" t="s">
        <v>20</v>
      </c>
      <c r="D38" t="s">
        <v>16</v>
      </c>
      <c r="E38" s="2">
        <v>32.9</v>
      </c>
      <c r="G38" s="2">
        <f t="shared" si="0"/>
        <v>32.9</v>
      </c>
    </row>
    <row r="39" spans="1:7">
      <c r="B39" s="526"/>
      <c r="C39" s="526"/>
      <c r="D39" t="s">
        <v>17</v>
      </c>
      <c r="E39" s="2">
        <v>2</v>
      </c>
      <c r="G39" s="2">
        <f t="shared" si="0"/>
        <v>34.9</v>
      </c>
    </row>
    <row r="40" spans="1:7">
      <c r="B40" s="526"/>
      <c r="C40" s="526"/>
      <c r="D40" t="s">
        <v>18</v>
      </c>
      <c r="E40" s="2">
        <v>56</v>
      </c>
      <c r="G40" s="2">
        <f t="shared" si="0"/>
        <v>90.9</v>
      </c>
    </row>
    <row r="41" spans="1:7">
      <c r="B41" s="526"/>
      <c r="C41" s="526"/>
      <c r="D41" t="s">
        <v>19</v>
      </c>
      <c r="E41" s="2">
        <v>2</v>
      </c>
      <c r="G41" s="2">
        <f t="shared" si="0"/>
        <v>92.9</v>
      </c>
    </row>
    <row r="42" spans="1:7">
      <c r="B42" s="526"/>
      <c r="C42" s="526"/>
      <c r="D42" t="s">
        <v>21</v>
      </c>
      <c r="E42" s="2">
        <v>85</v>
      </c>
      <c r="G42" s="2">
        <f t="shared" si="0"/>
        <v>177.9</v>
      </c>
    </row>
    <row r="43" spans="1:7">
      <c r="A43" s="7">
        <v>42815</v>
      </c>
      <c r="B43" s="526">
        <v>12425</v>
      </c>
      <c r="C43" s="526" t="s">
        <v>20</v>
      </c>
      <c r="D43" t="s">
        <v>16</v>
      </c>
      <c r="F43" s="2">
        <v>32.9</v>
      </c>
      <c r="G43" s="2">
        <f t="shared" si="0"/>
        <v>145</v>
      </c>
    </row>
    <row r="44" spans="1:7">
      <c r="A44" s="7">
        <v>42815</v>
      </c>
      <c r="B44" s="526">
        <v>12425</v>
      </c>
      <c r="C44" s="526" t="s">
        <v>20</v>
      </c>
      <c r="D44" t="s">
        <v>17</v>
      </c>
      <c r="F44" s="2">
        <v>2</v>
      </c>
      <c r="G44" s="2">
        <f t="shared" si="0"/>
        <v>143</v>
      </c>
    </row>
    <row r="45" spans="1:7">
      <c r="A45" s="7">
        <v>42860</v>
      </c>
      <c r="B45" s="526">
        <v>12816</v>
      </c>
      <c r="C45" s="526" t="s">
        <v>20</v>
      </c>
      <c r="D45" t="s">
        <v>18</v>
      </c>
      <c r="F45" s="2">
        <v>56</v>
      </c>
      <c r="G45" s="2">
        <f t="shared" si="0"/>
        <v>87</v>
      </c>
    </row>
    <row r="46" spans="1:7">
      <c r="A46" s="7">
        <v>43060</v>
      </c>
      <c r="B46" s="526">
        <v>10201</v>
      </c>
      <c r="C46" s="526" t="s">
        <v>20</v>
      </c>
      <c r="D46" t="s">
        <v>19</v>
      </c>
      <c r="F46" s="2">
        <v>2</v>
      </c>
      <c r="G46" s="2">
        <f t="shared" si="0"/>
        <v>85</v>
      </c>
    </row>
    <row r="47" spans="1:7">
      <c r="A47" s="7">
        <v>43067</v>
      </c>
      <c r="B47" s="526" t="s">
        <v>12</v>
      </c>
      <c r="C47" s="526" t="s">
        <v>20</v>
      </c>
      <c r="D47" t="s">
        <v>21</v>
      </c>
      <c r="F47" s="2">
        <v>85</v>
      </c>
      <c r="G47" s="2">
        <f t="shared" si="0"/>
        <v>0</v>
      </c>
    </row>
    <row r="48" spans="1:7">
      <c r="A48" s="44">
        <v>42825</v>
      </c>
      <c r="B48" s="525" t="s">
        <v>14</v>
      </c>
      <c r="C48" s="525" t="s">
        <v>23</v>
      </c>
      <c r="D48" t="s">
        <v>16</v>
      </c>
      <c r="E48" s="2">
        <v>31.2</v>
      </c>
      <c r="G48" s="2">
        <f t="shared" si="0"/>
        <v>31.2</v>
      </c>
    </row>
    <row r="49" spans="1:7">
      <c r="B49" s="526"/>
      <c r="C49" s="526"/>
      <c r="D49" t="s">
        <v>17</v>
      </c>
      <c r="E49" s="2">
        <v>2</v>
      </c>
      <c r="G49" s="2">
        <f t="shared" si="0"/>
        <v>33.200000000000003</v>
      </c>
    </row>
    <row r="50" spans="1:7">
      <c r="B50" s="526"/>
      <c r="C50" s="526"/>
      <c r="D50" t="s">
        <v>18</v>
      </c>
      <c r="E50" s="2">
        <v>60</v>
      </c>
      <c r="G50" s="2">
        <f t="shared" si="0"/>
        <v>93.2</v>
      </c>
    </row>
    <row r="51" spans="1:7">
      <c r="B51" s="526"/>
      <c r="C51" s="526"/>
      <c r="D51" t="s">
        <v>19</v>
      </c>
      <c r="E51" s="2">
        <v>2</v>
      </c>
      <c r="G51" s="2">
        <f t="shared" si="0"/>
        <v>95.2</v>
      </c>
    </row>
    <row r="52" spans="1:7">
      <c r="B52" s="526"/>
      <c r="C52" s="526"/>
      <c r="D52" t="s">
        <v>21</v>
      </c>
      <c r="E52" s="2">
        <v>85</v>
      </c>
      <c r="G52" s="2">
        <f t="shared" si="0"/>
        <v>180.2</v>
      </c>
    </row>
    <row r="53" spans="1:7">
      <c r="A53" s="7">
        <v>42864</v>
      </c>
      <c r="B53" s="526">
        <v>12737</v>
      </c>
      <c r="C53" s="526" t="s">
        <v>23</v>
      </c>
      <c r="D53" t="s">
        <v>16</v>
      </c>
      <c r="F53" s="2">
        <v>31.2</v>
      </c>
      <c r="G53" s="2">
        <f t="shared" si="0"/>
        <v>149</v>
      </c>
    </row>
    <row r="54" spans="1:7">
      <c r="A54" s="7">
        <v>42864</v>
      </c>
      <c r="B54" s="526">
        <v>12737</v>
      </c>
      <c r="C54" s="526" t="s">
        <v>23</v>
      </c>
      <c r="D54" t="s">
        <v>17</v>
      </c>
      <c r="F54" s="2">
        <v>2</v>
      </c>
      <c r="G54" s="2">
        <f t="shared" si="0"/>
        <v>147</v>
      </c>
    </row>
    <row r="55" spans="1:7">
      <c r="A55" s="7">
        <v>42860</v>
      </c>
      <c r="B55" s="526">
        <v>12816</v>
      </c>
      <c r="C55" s="526" t="s">
        <v>23</v>
      </c>
      <c r="D55" t="s">
        <v>18</v>
      </c>
      <c r="F55" s="2">
        <v>60</v>
      </c>
      <c r="G55" s="2">
        <f t="shared" si="0"/>
        <v>87</v>
      </c>
    </row>
    <row r="56" spans="1:7">
      <c r="A56" s="7">
        <v>43060</v>
      </c>
      <c r="B56" s="526">
        <v>10201</v>
      </c>
      <c r="C56" s="526" t="s">
        <v>23</v>
      </c>
      <c r="D56" t="s">
        <v>19</v>
      </c>
      <c r="F56" s="2">
        <v>2</v>
      </c>
      <c r="G56" s="2">
        <f t="shared" si="0"/>
        <v>85</v>
      </c>
    </row>
    <row r="57" spans="1:7">
      <c r="A57" s="7">
        <v>43067</v>
      </c>
      <c r="B57" s="526" t="s">
        <v>12</v>
      </c>
      <c r="C57" s="526" t="s">
        <v>23</v>
      </c>
      <c r="D57" t="s">
        <v>21</v>
      </c>
      <c r="F57" s="2">
        <v>85</v>
      </c>
      <c r="G57" s="2">
        <f t="shared" si="0"/>
        <v>0</v>
      </c>
    </row>
    <row r="58" spans="1:7">
      <c r="A58" s="44">
        <v>42855</v>
      </c>
      <c r="B58" s="525" t="s">
        <v>14</v>
      </c>
      <c r="C58" s="525" t="s">
        <v>24</v>
      </c>
      <c r="D58" t="s">
        <v>16</v>
      </c>
      <c r="E58" s="2">
        <v>32.4</v>
      </c>
      <c r="G58" s="2">
        <f t="shared" si="0"/>
        <v>32.4</v>
      </c>
    </row>
    <row r="59" spans="1:7">
      <c r="B59" s="526"/>
      <c r="C59" s="526"/>
      <c r="D59" t="s">
        <v>17</v>
      </c>
      <c r="E59" s="2">
        <v>2</v>
      </c>
      <c r="G59" s="2">
        <f t="shared" si="0"/>
        <v>34.4</v>
      </c>
    </row>
    <row r="60" spans="1:7">
      <c r="B60" s="526"/>
      <c r="C60" s="526"/>
      <c r="D60" t="s">
        <v>18</v>
      </c>
      <c r="E60" s="2">
        <v>60</v>
      </c>
      <c r="G60" s="2">
        <f t="shared" si="0"/>
        <v>94.4</v>
      </c>
    </row>
    <row r="61" spans="1:7">
      <c r="B61" s="526"/>
      <c r="C61" s="526"/>
      <c r="D61" t="s">
        <v>19</v>
      </c>
      <c r="E61" s="2">
        <v>2</v>
      </c>
      <c r="G61" s="2">
        <f t="shared" si="0"/>
        <v>96.4</v>
      </c>
    </row>
    <row r="62" spans="1:7">
      <c r="A62" s="7">
        <v>42860</v>
      </c>
      <c r="B62" s="526">
        <v>12816</v>
      </c>
      <c r="C62" s="526" t="s">
        <v>24</v>
      </c>
      <c r="D62" t="s">
        <v>18</v>
      </c>
      <c r="F62" s="2">
        <v>60</v>
      </c>
      <c r="G62" s="2">
        <f t="shared" si="0"/>
        <v>36.400000000000006</v>
      </c>
    </row>
    <row r="63" spans="1:7">
      <c r="A63" s="7">
        <v>42987</v>
      </c>
      <c r="B63" s="526">
        <v>13563</v>
      </c>
      <c r="C63" s="526" t="s">
        <v>24</v>
      </c>
      <c r="D63" t="s">
        <v>16</v>
      </c>
      <c r="F63" s="2">
        <v>32.4</v>
      </c>
      <c r="G63" s="2">
        <f t="shared" si="0"/>
        <v>4.0000000000000071</v>
      </c>
    </row>
    <row r="64" spans="1:7">
      <c r="A64" s="7">
        <v>42996</v>
      </c>
      <c r="B64" s="526">
        <v>13598</v>
      </c>
      <c r="C64" s="526" t="s">
        <v>24</v>
      </c>
      <c r="D64" t="s">
        <v>17</v>
      </c>
      <c r="F64" s="2">
        <v>2</v>
      </c>
      <c r="G64" s="2">
        <f t="shared" si="0"/>
        <v>2.0000000000000071</v>
      </c>
    </row>
    <row r="65" spans="1:7">
      <c r="A65" s="7">
        <v>43060</v>
      </c>
      <c r="B65" s="526">
        <v>10201</v>
      </c>
      <c r="C65" s="526" t="s">
        <v>24</v>
      </c>
      <c r="D65" t="s">
        <v>19</v>
      </c>
      <c r="F65" s="2">
        <v>2</v>
      </c>
      <c r="G65" s="2">
        <f t="shared" si="0"/>
        <v>7.1054273576010019E-15</v>
      </c>
    </row>
    <row r="66" spans="1:7">
      <c r="A66" s="44">
        <v>42886</v>
      </c>
      <c r="B66" s="525" t="s">
        <v>14</v>
      </c>
      <c r="C66" s="525" t="s">
        <v>25</v>
      </c>
      <c r="D66" t="s">
        <v>16</v>
      </c>
      <c r="E66" s="2">
        <v>30.8</v>
      </c>
      <c r="G66" s="2">
        <f t="shared" si="0"/>
        <v>30.800000000000008</v>
      </c>
    </row>
    <row r="67" spans="1:7">
      <c r="B67" s="526"/>
      <c r="C67" s="526"/>
      <c r="D67" t="s">
        <v>17</v>
      </c>
      <c r="E67" s="2">
        <v>2</v>
      </c>
      <c r="G67" s="2">
        <f t="shared" si="0"/>
        <v>32.800000000000011</v>
      </c>
    </row>
    <row r="68" spans="1:7">
      <c r="B68" s="526"/>
      <c r="C68" s="526"/>
      <c r="D68" t="s">
        <v>18</v>
      </c>
      <c r="E68" s="2">
        <v>60</v>
      </c>
      <c r="G68" s="2">
        <f t="shared" si="0"/>
        <v>92.800000000000011</v>
      </c>
    </row>
    <row r="69" spans="1:7">
      <c r="B69" s="526"/>
      <c r="C69" s="526"/>
      <c r="D69" t="s">
        <v>19</v>
      </c>
      <c r="E69" s="2">
        <v>2</v>
      </c>
      <c r="G69" s="2">
        <f t="shared" si="0"/>
        <v>94.800000000000011</v>
      </c>
    </row>
    <row r="70" spans="1:7">
      <c r="A70" s="7">
        <v>42860</v>
      </c>
      <c r="B70" s="526">
        <v>12816</v>
      </c>
      <c r="C70" s="526" t="s">
        <v>25</v>
      </c>
      <c r="D70" t="s">
        <v>18</v>
      </c>
      <c r="F70" s="2">
        <v>60</v>
      </c>
      <c r="G70" s="2">
        <f t="shared" si="0"/>
        <v>34.800000000000011</v>
      </c>
    </row>
    <row r="71" spans="1:7">
      <c r="A71" s="7">
        <v>42987</v>
      </c>
      <c r="B71" s="526">
        <v>13563</v>
      </c>
      <c r="C71" s="526" t="s">
        <v>25</v>
      </c>
      <c r="D71" t="s">
        <v>16</v>
      </c>
      <c r="F71" s="2">
        <v>30.8</v>
      </c>
      <c r="G71" s="2">
        <f t="shared" si="0"/>
        <v>4.0000000000000107</v>
      </c>
    </row>
    <row r="72" spans="1:7">
      <c r="A72" s="7">
        <v>42996</v>
      </c>
      <c r="B72" s="526">
        <v>13598</v>
      </c>
      <c r="C72" s="526" t="s">
        <v>25</v>
      </c>
      <c r="D72" t="s">
        <v>17</v>
      </c>
      <c r="F72" s="2">
        <v>2</v>
      </c>
      <c r="G72" s="2">
        <f t="shared" ref="G72:G135" si="1">+G71+E72-F72</f>
        <v>2.0000000000000107</v>
      </c>
    </row>
    <row r="73" spans="1:7">
      <c r="A73" s="7">
        <v>43060</v>
      </c>
      <c r="B73" s="526">
        <v>10201</v>
      </c>
      <c r="C73" s="526" t="s">
        <v>25</v>
      </c>
      <c r="D73" t="s">
        <v>19</v>
      </c>
      <c r="F73" s="2">
        <v>2</v>
      </c>
      <c r="G73" s="2">
        <f t="shared" si="1"/>
        <v>1.0658141036401503E-14</v>
      </c>
    </row>
    <row r="74" spans="1:7">
      <c r="A74" s="44">
        <v>42916</v>
      </c>
      <c r="B74" s="525" t="s">
        <v>14</v>
      </c>
      <c r="C74" s="525" t="s">
        <v>26</v>
      </c>
      <c r="D74" t="s">
        <v>16</v>
      </c>
      <c r="E74" s="2">
        <v>30.3</v>
      </c>
      <c r="G74" s="2">
        <f t="shared" si="1"/>
        <v>30.300000000000011</v>
      </c>
    </row>
    <row r="75" spans="1:7">
      <c r="B75" s="526"/>
      <c r="C75" s="526"/>
      <c r="D75" t="s">
        <v>17</v>
      </c>
      <c r="E75" s="2">
        <v>2</v>
      </c>
      <c r="G75" s="2">
        <f t="shared" si="1"/>
        <v>32.300000000000011</v>
      </c>
    </row>
    <row r="76" spans="1:7">
      <c r="B76" s="526"/>
      <c r="C76" s="526"/>
      <c r="D76" t="s">
        <v>18</v>
      </c>
      <c r="E76" s="2">
        <v>60</v>
      </c>
      <c r="G76" s="2">
        <f t="shared" si="1"/>
        <v>92.300000000000011</v>
      </c>
    </row>
    <row r="77" spans="1:7">
      <c r="B77" s="526"/>
      <c r="C77" s="526"/>
      <c r="D77" t="s">
        <v>19</v>
      </c>
      <c r="E77" s="2">
        <v>2</v>
      </c>
      <c r="G77" s="2">
        <f t="shared" si="1"/>
        <v>94.300000000000011</v>
      </c>
    </row>
    <row r="78" spans="1:7">
      <c r="A78" s="7">
        <v>42996</v>
      </c>
      <c r="B78" s="526">
        <v>13598</v>
      </c>
      <c r="C78" s="526" t="s">
        <v>26</v>
      </c>
      <c r="D78" t="s">
        <v>16</v>
      </c>
      <c r="F78" s="2">
        <v>30.3</v>
      </c>
      <c r="G78" s="2">
        <f t="shared" si="1"/>
        <v>64.000000000000014</v>
      </c>
    </row>
    <row r="79" spans="1:7">
      <c r="A79" s="7">
        <v>42996</v>
      </c>
      <c r="B79" s="526">
        <v>13598</v>
      </c>
      <c r="C79" s="526" t="s">
        <v>26</v>
      </c>
      <c r="D79" t="s">
        <v>17</v>
      </c>
      <c r="F79" s="2">
        <v>2</v>
      </c>
      <c r="G79" s="2">
        <f t="shared" si="1"/>
        <v>62.000000000000014</v>
      </c>
    </row>
    <row r="80" spans="1:7">
      <c r="A80" s="7">
        <v>43019</v>
      </c>
      <c r="B80" s="526">
        <v>13813</v>
      </c>
      <c r="C80" s="526" t="s">
        <v>26</v>
      </c>
      <c r="D80" t="s">
        <v>18</v>
      </c>
      <c r="F80" s="2">
        <v>60</v>
      </c>
      <c r="G80" s="2">
        <f t="shared" si="1"/>
        <v>2.0000000000000142</v>
      </c>
    </row>
    <row r="81" spans="1:7">
      <c r="A81" s="7">
        <v>43060</v>
      </c>
      <c r="B81" s="526">
        <v>10201</v>
      </c>
      <c r="C81" s="526" t="s">
        <v>26</v>
      </c>
      <c r="D81" t="s">
        <v>19</v>
      </c>
      <c r="F81" s="2">
        <v>2</v>
      </c>
      <c r="G81" s="2">
        <f t="shared" si="1"/>
        <v>1.4210854715202004E-14</v>
      </c>
    </row>
    <row r="82" spans="1:7">
      <c r="A82" s="44">
        <v>42947</v>
      </c>
      <c r="B82" s="525" t="s">
        <v>14</v>
      </c>
      <c r="C82" s="525" t="s">
        <v>27</v>
      </c>
      <c r="D82" t="s">
        <v>16</v>
      </c>
      <c r="E82" s="2">
        <v>28.3</v>
      </c>
      <c r="G82" s="2">
        <f t="shared" si="1"/>
        <v>28.300000000000015</v>
      </c>
    </row>
    <row r="83" spans="1:7">
      <c r="B83" s="526"/>
      <c r="C83" s="526"/>
      <c r="D83" t="s">
        <v>17</v>
      </c>
      <c r="E83" s="2">
        <v>2</v>
      </c>
      <c r="G83" s="2">
        <f t="shared" si="1"/>
        <v>30.300000000000015</v>
      </c>
    </row>
    <row r="84" spans="1:7">
      <c r="B84" s="526"/>
      <c r="C84" s="526"/>
      <c r="D84" t="s">
        <v>18</v>
      </c>
      <c r="E84" s="2">
        <v>60</v>
      </c>
      <c r="G84" s="2">
        <f t="shared" si="1"/>
        <v>90.300000000000011</v>
      </c>
    </row>
    <row r="85" spans="1:7">
      <c r="B85" s="526"/>
      <c r="C85" s="526"/>
      <c r="D85" t="s">
        <v>19</v>
      </c>
      <c r="E85" s="2">
        <v>2</v>
      </c>
      <c r="G85" s="2">
        <f t="shared" si="1"/>
        <v>92.300000000000011</v>
      </c>
    </row>
    <row r="86" spans="1:7">
      <c r="A86" s="7">
        <v>42996</v>
      </c>
      <c r="B86" s="526">
        <v>13598</v>
      </c>
      <c r="C86" s="526" t="s">
        <v>27</v>
      </c>
      <c r="D86" t="s">
        <v>16</v>
      </c>
      <c r="F86" s="2">
        <v>28.3</v>
      </c>
      <c r="G86" s="2">
        <f t="shared" si="1"/>
        <v>64.000000000000014</v>
      </c>
    </row>
    <row r="87" spans="1:7">
      <c r="A87" s="7">
        <v>42996</v>
      </c>
      <c r="B87" s="526">
        <v>13598</v>
      </c>
      <c r="C87" s="526" t="s">
        <v>27</v>
      </c>
      <c r="D87" t="s">
        <v>17</v>
      </c>
      <c r="F87" s="2">
        <v>2</v>
      </c>
      <c r="G87" s="2">
        <f t="shared" si="1"/>
        <v>62.000000000000014</v>
      </c>
    </row>
    <row r="88" spans="1:7">
      <c r="A88" s="7">
        <v>43019</v>
      </c>
      <c r="B88" s="526">
        <v>13813</v>
      </c>
      <c r="C88" s="526" t="s">
        <v>27</v>
      </c>
      <c r="D88" t="s">
        <v>18</v>
      </c>
      <c r="F88" s="2">
        <v>60</v>
      </c>
      <c r="G88" s="2">
        <f t="shared" si="1"/>
        <v>2.0000000000000142</v>
      </c>
    </row>
    <row r="89" spans="1:7">
      <c r="A89" s="7">
        <v>43060</v>
      </c>
      <c r="B89" s="526">
        <v>10201</v>
      </c>
      <c r="C89" s="526" t="s">
        <v>27</v>
      </c>
      <c r="D89" t="s">
        <v>19</v>
      </c>
      <c r="F89" s="2">
        <v>2</v>
      </c>
      <c r="G89" s="2">
        <f t="shared" si="1"/>
        <v>1.4210854715202004E-14</v>
      </c>
    </row>
    <row r="90" spans="1:7">
      <c r="A90" s="44">
        <v>42978</v>
      </c>
      <c r="B90" s="525" t="s">
        <v>14</v>
      </c>
      <c r="C90" s="525" t="s">
        <v>28</v>
      </c>
      <c r="D90" t="s">
        <v>16</v>
      </c>
      <c r="E90" s="2">
        <v>28.3</v>
      </c>
      <c r="G90" s="2">
        <f t="shared" si="1"/>
        <v>28.300000000000015</v>
      </c>
    </row>
    <row r="91" spans="1:7">
      <c r="B91" s="526"/>
      <c r="C91" s="526"/>
      <c r="D91" t="s">
        <v>17</v>
      </c>
      <c r="E91" s="2">
        <v>2</v>
      </c>
      <c r="G91" s="2">
        <f t="shared" si="1"/>
        <v>30.300000000000015</v>
      </c>
    </row>
    <row r="92" spans="1:7">
      <c r="B92" s="526"/>
      <c r="C92" s="526"/>
      <c r="D92" t="s">
        <v>18</v>
      </c>
      <c r="E92" s="2">
        <v>60</v>
      </c>
      <c r="G92" s="2">
        <f t="shared" si="1"/>
        <v>90.300000000000011</v>
      </c>
    </row>
    <row r="93" spans="1:7">
      <c r="B93" s="526"/>
      <c r="C93" s="526"/>
      <c r="D93" t="s">
        <v>19</v>
      </c>
      <c r="E93" s="2">
        <v>2</v>
      </c>
      <c r="G93" s="2">
        <f t="shared" si="1"/>
        <v>92.300000000000011</v>
      </c>
    </row>
    <row r="94" spans="1:7">
      <c r="B94" s="526"/>
      <c r="C94" s="526"/>
      <c r="D94" t="s">
        <v>21</v>
      </c>
      <c r="E94" s="79">
        <v>85</v>
      </c>
      <c r="G94" s="2">
        <f t="shared" si="1"/>
        <v>177.3</v>
      </c>
    </row>
    <row r="95" spans="1:7" ht="16.5" customHeight="1">
      <c r="A95" s="7">
        <v>43209</v>
      </c>
      <c r="B95" s="526" t="s">
        <v>12</v>
      </c>
      <c r="C95" s="20">
        <v>42951</v>
      </c>
      <c r="D95" t="s">
        <v>21</v>
      </c>
      <c r="F95" s="2">
        <v>85</v>
      </c>
      <c r="G95" s="2">
        <f t="shared" si="1"/>
        <v>92.300000000000011</v>
      </c>
    </row>
    <row r="96" spans="1:7">
      <c r="A96" s="7">
        <v>43019</v>
      </c>
      <c r="B96" s="526">
        <v>13813</v>
      </c>
      <c r="C96" s="526" t="s">
        <v>28</v>
      </c>
      <c r="D96" t="s">
        <v>18</v>
      </c>
      <c r="F96" s="2">
        <v>60</v>
      </c>
      <c r="G96" s="2">
        <f t="shared" si="1"/>
        <v>32.300000000000011</v>
      </c>
    </row>
    <row r="97" spans="1:7">
      <c r="A97" s="7">
        <v>43019</v>
      </c>
      <c r="B97" s="526">
        <v>13814</v>
      </c>
      <c r="C97" s="526" t="s">
        <v>28</v>
      </c>
      <c r="D97" t="s">
        <v>16</v>
      </c>
      <c r="F97" s="2">
        <v>28.3</v>
      </c>
      <c r="G97" s="2">
        <f t="shared" si="1"/>
        <v>4.0000000000000107</v>
      </c>
    </row>
    <row r="98" spans="1:7">
      <c r="A98" s="7">
        <v>43019</v>
      </c>
      <c r="B98" s="526">
        <v>13814</v>
      </c>
      <c r="C98" s="526" t="s">
        <v>28</v>
      </c>
      <c r="D98" t="s">
        <v>17</v>
      </c>
      <c r="F98" s="2">
        <v>2</v>
      </c>
      <c r="G98" s="2">
        <f t="shared" si="1"/>
        <v>2.0000000000000107</v>
      </c>
    </row>
    <row r="99" spans="1:7">
      <c r="A99" s="7">
        <v>43060</v>
      </c>
      <c r="B99" s="526">
        <v>10201</v>
      </c>
      <c r="C99" s="526" t="s">
        <v>28</v>
      </c>
      <c r="D99" t="s">
        <v>19</v>
      </c>
      <c r="F99" s="2">
        <v>2</v>
      </c>
      <c r="G99" s="2">
        <f t="shared" si="1"/>
        <v>1.0658141036401503E-14</v>
      </c>
    </row>
    <row r="100" spans="1:7">
      <c r="A100" s="44">
        <v>43008</v>
      </c>
      <c r="B100" s="525" t="s">
        <v>14</v>
      </c>
      <c r="C100" s="525" t="s">
        <v>29</v>
      </c>
      <c r="D100" t="s">
        <v>16</v>
      </c>
      <c r="E100" s="2">
        <v>15.5</v>
      </c>
      <c r="G100" s="2">
        <f t="shared" si="1"/>
        <v>15.500000000000011</v>
      </c>
    </row>
    <row r="101" spans="1:7">
      <c r="B101" s="526"/>
      <c r="C101" s="526"/>
      <c r="D101" t="s">
        <v>17</v>
      </c>
      <c r="E101" s="2">
        <v>2</v>
      </c>
      <c r="G101" s="2">
        <f t="shared" si="1"/>
        <v>17.500000000000011</v>
      </c>
    </row>
    <row r="102" spans="1:7">
      <c r="B102" s="526"/>
      <c r="C102" s="526"/>
      <c r="D102" t="s">
        <v>18</v>
      </c>
      <c r="E102" s="2">
        <v>60</v>
      </c>
      <c r="G102" s="2">
        <f t="shared" si="1"/>
        <v>77.500000000000014</v>
      </c>
    </row>
    <row r="103" spans="1:7">
      <c r="B103" s="526"/>
      <c r="C103" s="526"/>
      <c r="D103" t="s">
        <v>19</v>
      </c>
      <c r="E103" s="2">
        <v>2</v>
      </c>
      <c r="G103" s="2">
        <f t="shared" si="1"/>
        <v>79.500000000000014</v>
      </c>
    </row>
    <row r="104" spans="1:7">
      <c r="A104" s="7">
        <v>43019</v>
      </c>
      <c r="B104" s="526">
        <v>13813</v>
      </c>
      <c r="C104" s="526" t="s">
        <v>29</v>
      </c>
      <c r="D104" t="s">
        <v>18</v>
      </c>
      <c r="F104" s="2">
        <v>60</v>
      </c>
      <c r="G104" s="2">
        <f t="shared" si="1"/>
        <v>19.500000000000014</v>
      </c>
    </row>
    <row r="105" spans="1:7">
      <c r="A105" s="7">
        <v>43060</v>
      </c>
      <c r="B105" s="526">
        <v>10201</v>
      </c>
      <c r="C105" s="526" t="s">
        <v>29</v>
      </c>
      <c r="D105" t="s">
        <v>19</v>
      </c>
      <c r="F105" s="2">
        <v>2</v>
      </c>
      <c r="G105" s="2">
        <f t="shared" si="1"/>
        <v>17.500000000000014</v>
      </c>
    </row>
    <row r="106" spans="1:7" ht="15.75" customHeight="1">
      <c r="A106" s="7">
        <v>43063</v>
      </c>
      <c r="B106" s="526">
        <v>14083</v>
      </c>
      <c r="C106" s="526" t="s">
        <v>29</v>
      </c>
      <c r="D106" t="s">
        <v>16</v>
      </c>
      <c r="F106" s="2">
        <v>15.5</v>
      </c>
      <c r="G106" s="2">
        <f t="shared" si="1"/>
        <v>2.0000000000000142</v>
      </c>
    </row>
    <row r="107" spans="1:7">
      <c r="A107" s="7">
        <v>43063</v>
      </c>
      <c r="B107" s="526">
        <v>14083</v>
      </c>
      <c r="C107" s="526" t="s">
        <v>29</v>
      </c>
      <c r="D107" t="s">
        <v>17</v>
      </c>
      <c r="F107" s="2">
        <v>2</v>
      </c>
      <c r="G107" s="2">
        <f t="shared" si="1"/>
        <v>1.4210854715202004E-14</v>
      </c>
    </row>
    <row r="108" spans="1:7">
      <c r="A108" s="44">
        <v>43039</v>
      </c>
      <c r="B108" s="525" t="s">
        <v>14</v>
      </c>
      <c r="C108" s="525" t="s">
        <v>30</v>
      </c>
      <c r="D108" t="s">
        <v>16</v>
      </c>
      <c r="E108" s="2">
        <v>15.4</v>
      </c>
      <c r="G108" s="2">
        <f t="shared" si="1"/>
        <v>15.400000000000015</v>
      </c>
    </row>
    <row r="109" spans="1:7">
      <c r="B109" s="526"/>
      <c r="C109" s="526"/>
      <c r="D109" t="s">
        <v>17</v>
      </c>
      <c r="E109" s="2">
        <v>2</v>
      </c>
      <c r="G109" s="2">
        <f t="shared" si="1"/>
        <v>17.400000000000013</v>
      </c>
    </row>
    <row r="110" spans="1:7">
      <c r="B110" s="526"/>
      <c r="C110" s="526"/>
      <c r="D110" t="s">
        <v>18</v>
      </c>
      <c r="E110" s="2">
        <v>60</v>
      </c>
      <c r="G110" s="2">
        <f t="shared" si="1"/>
        <v>77.400000000000006</v>
      </c>
    </row>
    <row r="111" spans="1:7">
      <c r="B111" s="526"/>
      <c r="C111" s="526"/>
      <c r="D111" t="s">
        <v>19</v>
      </c>
      <c r="E111" s="2">
        <v>2</v>
      </c>
      <c r="G111" s="2">
        <f t="shared" si="1"/>
        <v>79.400000000000006</v>
      </c>
    </row>
    <row r="112" spans="1:7">
      <c r="A112" s="7">
        <v>43019</v>
      </c>
      <c r="B112" s="526">
        <v>13813</v>
      </c>
      <c r="C112" s="526" t="s">
        <v>30</v>
      </c>
      <c r="D112" t="s">
        <v>18</v>
      </c>
      <c r="F112" s="2">
        <v>60</v>
      </c>
      <c r="G112" s="2">
        <f t="shared" si="1"/>
        <v>19.400000000000006</v>
      </c>
    </row>
    <row r="113" spans="1:7">
      <c r="A113" s="7">
        <v>43060</v>
      </c>
      <c r="B113" s="526">
        <v>10201</v>
      </c>
      <c r="C113" s="526" t="s">
        <v>30</v>
      </c>
      <c r="D113" t="s">
        <v>19</v>
      </c>
      <c r="F113" s="2">
        <v>2</v>
      </c>
      <c r="G113" s="2">
        <f t="shared" si="1"/>
        <v>17.400000000000006</v>
      </c>
    </row>
    <row r="114" spans="1:7">
      <c r="A114" s="7">
        <v>43063</v>
      </c>
      <c r="B114" s="526">
        <v>14083</v>
      </c>
      <c r="C114" s="526" t="s">
        <v>30</v>
      </c>
      <c r="D114" t="s">
        <v>16</v>
      </c>
      <c r="F114" s="2">
        <v>15.4</v>
      </c>
      <c r="G114" s="2">
        <f t="shared" si="1"/>
        <v>2.0000000000000053</v>
      </c>
    </row>
    <row r="115" spans="1:7">
      <c r="A115" s="7">
        <v>43063</v>
      </c>
      <c r="B115" s="526">
        <v>14083</v>
      </c>
      <c r="C115" s="526" t="s">
        <v>30</v>
      </c>
      <c r="D115" t="s">
        <v>17</v>
      </c>
      <c r="F115" s="2">
        <v>2</v>
      </c>
      <c r="G115" s="2">
        <f t="shared" si="1"/>
        <v>5.3290705182007514E-15</v>
      </c>
    </row>
    <row r="116" spans="1:7">
      <c r="A116" s="44">
        <v>43069</v>
      </c>
      <c r="B116" s="525" t="s">
        <v>14</v>
      </c>
      <c r="C116" s="525" t="s">
        <v>33</v>
      </c>
      <c r="D116" t="s">
        <v>16</v>
      </c>
      <c r="E116" s="2">
        <v>16.399999999999999</v>
      </c>
      <c r="G116" s="2">
        <f t="shared" si="1"/>
        <v>16.400000000000006</v>
      </c>
    </row>
    <row r="117" spans="1:7">
      <c r="B117" s="526"/>
      <c r="C117" s="526"/>
      <c r="D117" t="s">
        <v>17</v>
      </c>
      <c r="E117" s="2">
        <v>2</v>
      </c>
      <c r="G117" s="2">
        <f t="shared" si="1"/>
        <v>18.400000000000006</v>
      </c>
    </row>
    <row r="118" spans="1:7">
      <c r="B118" s="526"/>
      <c r="C118" s="526"/>
      <c r="D118" t="s">
        <v>18</v>
      </c>
      <c r="E118" s="2">
        <v>60</v>
      </c>
      <c r="G118" s="2">
        <f t="shared" si="1"/>
        <v>78.400000000000006</v>
      </c>
    </row>
    <row r="119" spans="1:7">
      <c r="B119" s="526"/>
      <c r="C119" s="526"/>
      <c r="D119" t="s">
        <v>19</v>
      </c>
      <c r="E119" s="2">
        <v>2</v>
      </c>
      <c r="G119" s="2">
        <f t="shared" si="1"/>
        <v>80.400000000000006</v>
      </c>
    </row>
    <row r="120" spans="1:7">
      <c r="A120" s="7">
        <v>42977</v>
      </c>
      <c r="B120" s="526" t="s">
        <v>31</v>
      </c>
      <c r="C120" s="526"/>
      <c r="D120" t="s">
        <v>111</v>
      </c>
      <c r="E120" s="2">
        <v>25</v>
      </c>
      <c r="G120" s="2">
        <f t="shared" si="1"/>
        <v>105.4</v>
      </c>
    </row>
    <row r="121" spans="1:7">
      <c r="A121" s="7">
        <v>43060</v>
      </c>
      <c r="B121" s="526">
        <v>10201</v>
      </c>
      <c r="C121" s="526" t="s">
        <v>33</v>
      </c>
      <c r="D121" t="s">
        <v>19</v>
      </c>
      <c r="F121" s="2">
        <v>2</v>
      </c>
      <c r="G121" s="2">
        <f t="shared" si="1"/>
        <v>103.4</v>
      </c>
    </row>
    <row r="122" spans="1:7">
      <c r="A122" s="7">
        <v>43088</v>
      </c>
      <c r="B122" s="526">
        <v>14309</v>
      </c>
      <c r="C122" s="526" t="s">
        <v>33</v>
      </c>
      <c r="D122" t="s">
        <v>16</v>
      </c>
      <c r="F122" s="2">
        <v>16.399999999999999</v>
      </c>
      <c r="G122" s="2">
        <f t="shared" si="1"/>
        <v>87</v>
      </c>
    </row>
    <row r="123" spans="1:7">
      <c r="A123" s="7">
        <v>43088</v>
      </c>
      <c r="B123" s="526">
        <v>14309</v>
      </c>
      <c r="C123" s="526" t="s">
        <v>33</v>
      </c>
      <c r="D123" t="s">
        <v>17</v>
      </c>
      <c r="F123" s="2">
        <v>2</v>
      </c>
      <c r="G123" s="2">
        <f t="shared" si="1"/>
        <v>85</v>
      </c>
    </row>
    <row r="124" spans="1:7">
      <c r="A124" s="7">
        <v>43124</v>
      </c>
      <c r="B124" s="526">
        <v>14576</v>
      </c>
      <c r="C124" s="526" t="s">
        <v>33</v>
      </c>
      <c r="D124" t="s">
        <v>18</v>
      </c>
      <c r="F124" s="2">
        <v>60</v>
      </c>
      <c r="G124" s="2">
        <f t="shared" si="1"/>
        <v>25</v>
      </c>
    </row>
    <row r="125" spans="1:7">
      <c r="A125" s="7">
        <v>43124</v>
      </c>
      <c r="B125" s="526">
        <v>7415</v>
      </c>
      <c r="C125" s="526" t="s">
        <v>33</v>
      </c>
      <c r="D125" t="s">
        <v>111</v>
      </c>
      <c r="F125" s="2">
        <v>25</v>
      </c>
      <c r="G125" s="2">
        <f t="shared" si="1"/>
        <v>0</v>
      </c>
    </row>
    <row r="126" spans="1:7">
      <c r="A126" s="44">
        <v>43100</v>
      </c>
      <c r="B126" s="525" t="s">
        <v>14</v>
      </c>
      <c r="C126" s="525" t="s">
        <v>34</v>
      </c>
      <c r="D126" t="s">
        <v>16</v>
      </c>
      <c r="E126" s="2">
        <v>17.899999999999999</v>
      </c>
      <c r="G126" s="2">
        <f t="shared" si="1"/>
        <v>17.899999999999999</v>
      </c>
    </row>
    <row r="127" spans="1:7">
      <c r="B127" s="526"/>
      <c r="C127" s="526"/>
      <c r="D127" t="s">
        <v>17</v>
      </c>
      <c r="E127" s="2">
        <v>2</v>
      </c>
      <c r="G127" s="2">
        <f t="shared" si="1"/>
        <v>19.899999999999999</v>
      </c>
    </row>
    <row r="128" spans="1:7">
      <c r="B128" s="526"/>
      <c r="C128" s="526"/>
      <c r="D128" t="s">
        <v>18</v>
      </c>
      <c r="E128" s="2">
        <v>60</v>
      </c>
      <c r="G128" s="2">
        <f t="shared" si="1"/>
        <v>79.900000000000006</v>
      </c>
    </row>
    <row r="129" spans="1:7">
      <c r="B129" s="526"/>
      <c r="C129" s="526"/>
      <c r="D129" t="s">
        <v>19</v>
      </c>
      <c r="E129" s="2">
        <v>2</v>
      </c>
      <c r="G129" s="2">
        <f t="shared" si="1"/>
        <v>81.900000000000006</v>
      </c>
    </row>
    <row r="130" spans="1:7">
      <c r="A130" s="7">
        <v>43117</v>
      </c>
      <c r="B130" s="526">
        <v>14435</v>
      </c>
      <c r="C130" s="526" t="s">
        <v>34</v>
      </c>
      <c r="D130" t="s">
        <v>16</v>
      </c>
      <c r="F130" s="2">
        <v>17.899999999999999</v>
      </c>
      <c r="G130" s="2">
        <f t="shared" si="1"/>
        <v>64</v>
      </c>
    </row>
    <row r="131" spans="1:7">
      <c r="A131" s="7">
        <v>43117</v>
      </c>
      <c r="B131" s="526">
        <v>14435</v>
      </c>
      <c r="C131" s="526" t="s">
        <v>34</v>
      </c>
      <c r="D131" t="s">
        <v>17</v>
      </c>
      <c r="F131" s="2">
        <v>2</v>
      </c>
      <c r="G131" s="2">
        <f t="shared" si="1"/>
        <v>62</v>
      </c>
    </row>
    <row r="132" spans="1:7">
      <c r="A132" s="7">
        <v>43157</v>
      </c>
      <c r="B132" s="526">
        <v>14730</v>
      </c>
      <c r="C132" s="526" t="s">
        <v>34</v>
      </c>
      <c r="D132" t="s">
        <v>18</v>
      </c>
      <c r="F132" s="2">
        <v>60</v>
      </c>
      <c r="G132" s="2">
        <f t="shared" si="1"/>
        <v>2</v>
      </c>
    </row>
    <row r="133" spans="1:7">
      <c r="A133" s="7">
        <v>43157</v>
      </c>
      <c r="B133" s="526">
        <v>14730</v>
      </c>
      <c r="C133" s="526" t="s">
        <v>34</v>
      </c>
      <c r="D133" t="s">
        <v>19</v>
      </c>
      <c r="F133" s="2">
        <v>2</v>
      </c>
      <c r="G133" s="2">
        <f t="shared" si="1"/>
        <v>0</v>
      </c>
    </row>
    <row r="134" spans="1:7">
      <c r="A134" s="44">
        <v>43131</v>
      </c>
      <c r="B134" s="525" t="s">
        <v>14</v>
      </c>
      <c r="C134" s="525" t="s">
        <v>15</v>
      </c>
      <c r="D134" t="s">
        <v>16</v>
      </c>
      <c r="E134" s="2">
        <v>15.9</v>
      </c>
      <c r="G134" s="2">
        <f t="shared" si="1"/>
        <v>15.9</v>
      </c>
    </row>
    <row r="135" spans="1:7">
      <c r="B135" s="526"/>
      <c r="C135" s="526"/>
      <c r="D135" t="s">
        <v>17</v>
      </c>
      <c r="E135" s="2">
        <v>2</v>
      </c>
      <c r="G135" s="2">
        <f t="shared" si="1"/>
        <v>17.899999999999999</v>
      </c>
    </row>
    <row r="136" spans="1:7">
      <c r="B136" s="526"/>
      <c r="C136" s="526"/>
      <c r="D136" t="s">
        <v>18</v>
      </c>
      <c r="E136" s="2">
        <v>60</v>
      </c>
      <c r="G136" s="2">
        <f t="shared" ref="G136:G199" si="2">+G135+E136-F136</f>
        <v>77.900000000000006</v>
      </c>
    </row>
    <row r="137" spans="1:7">
      <c r="B137" s="526"/>
      <c r="C137" s="526"/>
      <c r="D137" t="s">
        <v>19</v>
      </c>
      <c r="E137" s="2">
        <v>2</v>
      </c>
      <c r="G137" s="2">
        <f t="shared" si="2"/>
        <v>79.900000000000006</v>
      </c>
    </row>
    <row r="138" spans="1:7">
      <c r="A138" s="7">
        <v>43148</v>
      </c>
      <c r="B138" s="526">
        <v>14650</v>
      </c>
      <c r="C138" s="526" t="s">
        <v>15</v>
      </c>
      <c r="D138" t="s">
        <v>16</v>
      </c>
      <c r="F138" s="2">
        <v>15.9</v>
      </c>
      <c r="G138" s="2">
        <f t="shared" si="2"/>
        <v>64</v>
      </c>
    </row>
    <row r="139" spans="1:7">
      <c r="A139" s="7">
        <v>43148</v>
      </c>
      <c r="B139" s="526">
        <v>14650</v>
      </c>
      <c r="C139" s="526" t="s">
        <v>15</v>
      </c>
      <c r="D139" t="s">
        <v>17</v>
      </c>
      <c r="F139" s="2">
        <v>2</v>
      </c>
      <c r="G139" s="2">
        <f t="shared" si="2"/>
        <v>62</v>
      </c>
    </row>
    <row r="140" spans="1:7">
      <c r="A140" s="7">
        <v>43242</v>
      </c>
      <c r="B140" s="526">
        <v>15399</v>
      </c>
      <c r="C140" s="526" t="s">
        <v>15</v>
      </c>
      <c r="D140" t="s">
        <v>18</v>
      </c>
      <c r="F140" s="2">
        <v>60</v>
      </c>
      <c r="G140" s="2">
        <f t="shared" si="2"/>
        <v>2</v>
      </c>
    </row>
    <row r="141" spans="1:7">
      <c r="A141" s="7">
        <v>43242</v>
      </c>
      <c r="B141" s="526">
        <v>15399</v>
      </c>
      <c r="C141" s="526" t="s">
        <v>15</v>
      </c>
      <c r="D141" t="s">
        <v>19</v>
      </c>
      <c r="F141" s="2">
        <v>2</v>
      </c>
      <c r="G141" s="2">
        <f t="shared" si="2"/>
        <v>0</v>
      </c>
    </row>
    <row r="142" spans="1:7">
      <c r="A142" s="44">
        <v>43159</v>
      </c>
      <c r="B142" s="525" t="s">
        <v>14</v>
      </c>
      <c r="C142" s="525" t="s">
        <v>20</v>
      </c>
      <c r="D142" t="s">
        <v>16</v>
      </c>
      <c r="E142" s="2">
        <v>19.7</v>
      </c>
      <c r="G142" s="2">
        <f t="shared" si="2"/>
        <v>19.7</v>
      </c>
    </row>
    <row r="143" spans="1:7">
      <c r="B143" s="526"/>
      <c r="C143" s="526"/>
      <c r="D143" t="s">
        <v>17</v>
      </c>
      <c r="E143" s="2">
        <v>2</v>
      </c>
      <c r="G143" s="2">
        <f t="shared" si="2"/>
        <v>21.7</v>
      </c>
    </row>
    <row r="144" spans="1:7">
      <c r="B144" s="526"/>
      <c r="C144" s="526"/>
      <c r="D144" t="s">
        <v>18</v>
      </c>
      <c r="E144" s="2">
        <v>56</v>
      </c>
      <c r="G144" s="2">
        <f t="shared" si="2"/>
        <v>77.7</v>
      </c>
    </row>
    <row r="145" spans="1:8">
      <c r="B145" s="526"/>
      <c r="C145" s="526"/>
      <c r="D145" t="s">
        <v>19</v>
      </c>
      <c r="E145" s="2">
        <v>5</v>
      </c>
      <c r="G145" s="2">
        <f t="shared" si="2"/>
        <v>82.7</v>
      </c>
    </row>
    <row r="146" spans="1:8" ht="16.5" customHeight="1">
      <c r="B146" s="526"/>
      <c r="C146" s="526"/>
      <c r="D146" t="s">
        <v>112</v>
      </c>
      <c r="E146" s="2">
        <v>6</v>
      </c>
      <c r="G146" s="2">
        <f t="shared" si="2"/>
        <v>88.7</v>
      </c>
    </row>
    <row r="147" spans="1:8" ht="16.5" customHeight="1">
      <c r="A147" s="7">
        <v>43204</v>
      </c>
      <c r="B147" s="526">
        <v>15102</v>
      </c>
      <c r="C147" s="526" t="s">
        <v>20</v>
      </c>
      <c r="D147" t="s">
        <v>16</v>
      </c>
      <c r="F147" s="2">
        <v>19.7</v>
      </c>
      <c r="G147" s="2">
        <f t="shared" si="2"/>
        <v>69</v>
      </c>
    </row>
    <row r="148" spans="1:8" ht="16.5" customHeight="1">
      <c r="A148" s="7">
        <v>43204</v>
      </c>
      <c r="B148" s="526">
        <v>15102</v>
      </c>
      <c r="C148" s="526" t="s">
        <v>20</v>
      </c>
      <c r="D148" t="s">
        <v>17</v>
      </c>
      <c r="F148" s="2">
        <v>2</v>
      </c>
      <c r="G148" s="2">
        <f t="shared" si="2"/>
        <v>67</v>
      </c>
    </row>
    <row r="149" spans="1:8" ht="16.5" customHeight="1">
      <c r="A149" s="7">
        <v>43242</v>
      </c>
      <c r="B149" s="526">
        <v>15399</v>
      </c>
      <c r="C149" s="526" t="s">
        <v>20</v>
      </c>
      <c r="D149" t="s">
        <v>18</v>
      </c>
      <c r="F149" s="2">
        <v>56</v>
      </c>
      <c r="G149" s="2">
        <f t="shared" si="2"/>
        <v>11</v>
      </c>
    </row>
    <row r="150" spans="1:8" ht="16.5" customHeight="1">
      <c r="A150" s="7">
        <v>43242</v>
      </c>
      <c r="B150" s="526">
        <v>15399</v>
      </c>
      <c r="C150" s="526" t="s">
        <v>20</v>
      </c>
      <c r="D150" t="s">
        <v>19</v>
      </c>
      <c r="F150" s="2">
        <v>5</v>
      </c>
      <c r="G150" s="2">
        <f t="shared" si="2"/>
        <v>6</v>
      </c>
      <c r="H150" s="8"/>
    </row>
    <row r="151" spans="1:8" ht="16.5" customHeight="1">
      <c r="A151" s="7">
        <v>43522</v>
      </c>
      <c r="B151" s="526">
        <v>17201</v>
      </c>
      <c r="C151" s="526" t="s">
        <v>20</v>
      </c>
      <c r="D151" t="s">
        <v>112</v>
      </c>
      <c r="F151" s="2">
        <v>6</v>
      </c>
      <c r="G151" s="2">
        <f t="shared" si="2"/>
        <v>0</v>
      </c>
      <c r="H151" s="8"/>
    </row>
    <row r="152" spans="1:8" ht="16.5" customHeight="1">
      <c r="A152" s="44">
        <v>43189</v>
      </c>
      <c r="B152" s="525" t="s">
        <v>14</v>
      </c>
      <c r="C152" s="525" t="s">
        <v>23</v>
      </c>
      <c r="D152" t="s">
        <v>16</v>
      </c>
      <c r="E152" s="2">
        <v>19.100000000000001</v>
      </c>
      <c r="G152" s="2">
        <f t="shared" si="2"/>
        <v>19.100000000000001</v>
      </c>
    </row>
    <row r="153" spans="1:8" ht="16.5" customHeight="1">
      <c r="B153" s="526"/>
      <c r="C153" s="526"/>
      <c r="D153" t="s">
        <v>17</v>
      </c>
      <c r="E153" s="2">
        <v>2</v>
      </c>
      <c r="G153" s="2">
        <f t="shared" si="2"/>
        <v>21.1</v>
      </c>
    </row>
    <row r="154" spans="1:8" ht="16.5" customHeight="1">
      <c r="B154" s="526"/>
      <c r="C154" s="526"/>
      <c r="D154" t="s">
        <v>18</v>
      </c>
      <c r="E154" s="2">
        <v>60</v>
      </c>
      <c r="G154" s="2">
        <f t="shared" si="2"/>
        <v>81.099999999999994</v>
      </c>
    </row>
    <row r="155" spans="1:8" ht="16.5" customHeight="1">
      <c r="B155" s="526"/>
      <c r="C155" s="526"/>
      <c r="D155" t="s">
        <v>19</v>
      </c>
      <c r="E155" s="2">
        <v>5</v>
      </c>
      <c r="G155" s="2">
        <f t="shared" si="2"/>
        <v>86.1</v>
      </c>
    </row>
    <row r="156" spans="1:8" ht="16.5" customHeight="1">
      <c r="A156" s="7">
        <v>43242</v>
      </c>
      <c r="B156" s="526">
        <v>15399</v>
      </c>
      <c r="C156" s="526" t="s">
        <v>23</v>
      </c>
      <c r="D156" t="s">
        <v>18</v>
      </c>
      <c r="F156" s="2">
        <v>60</v>
      </c>
      <c r="G156" s="2">
        <f t="shared" si="2"/>
        <v>26.099999999999994</v>
      </c>
    </row>
    <row r="157" spans="1:8" ht="16.5" customHeight="1">
      <c r="A157" s="7">
        <v>43242</v>
      </c>
      <c r="B157" s="526">
        <v>15399</v>
      </c>
      <c r="C157" s="526" t="s">
        <v>23</v>
      </c>
      <c r="D157" t="s">
        <v>19</v>
      </c>
      <c r="F157" s="2">
        <v>5</v>
      </c>
      <c r="G157" s="2">
        <f t="shared" si="2"/>
        <v>21.099999999999994</v>
      </c>
    </row>
    <row r="158" spans="1:8" ht="16.5" customHeight="1">
      <c r="A158" s="7">
        <v>43249</v>
      </c>
      <c r="B158" s="526">
        <v>15444</v>
      </c>
      <c r="C158" s="526" t="s">
        <v>23</v>
      </c>
      <c r="D158" t="s">
        <v>16</v>
      </c>
      <c r="F158" s="2">
        <v>19.100000000000001</v>
      </c>
      <c r="G158" s="2">
        <f t="shared" si="2"/>
        <v>1.9999999999999929</v>
      </c>
    </row>
    <row r="159" spans="1:8" ht="16.5" customHeight="1">
      <c r="A159" s="7">
        <v>43249</v>
      </c>
      <c r="B159" s="526">
        <v>15444</v>
      </c>
      <c r="C159" s="526" t="s">
        <v>23</v>
      </c>
      <c r="D159" t="s">
        <v>17</v>
      </c>
      <c r="F159" s="2">
        <v>2</v>
      </c>
      <c r="G159" s="2">
        <f t="shared" si="2"/>
        <v>-7.1054273576010019E-15</v>
      </c>
    </row>
    <row r="160" spans="1:8" ht="16.5" customHeight="1">
      <c r="A160" s="44">
        <v>43220</v>
      </c>
      <c r="B160" s="525" t="s">
        <v>14</v>
      </c>
      <c r="C160" s="525" t="s">
        <v>24</v>
      </c>
      <c r="D160" t="s">
        <v>16</v>
      </c>
      <c r="E160" s="2">
        <v>19.600000000000001</v>
      </c>
      <c r="G160" s="2">
        <f t="shared" si="2"/>
        <v>19.599999999999994</v>
      </c>
    </row>
    <row r="161" spans="1:8" ht="16.5" customHeight="1">
      <c r="B161" s="526"/>
      <c r="C161" s="526"/>
      <c r="D161" t="s">
        <v>17</v>
      </c>
      <c r="E161" s="2">
        <v>2</v>
      </c>
      <c r="G161" s="2">
        <f t="shared" si="2"/>
        <v>21.599999999999994</v>
      </c>
    </row>
    <row r="162" spans="1:8" ht="16.5" customHeight="1">
      <c r="B162" s="526"/>
      <c r="C162" s="526"/>
      <c r="D162" t="s">
        <v>18</v>
      </c>
      <c r="E162" s="2">
        <v>60</v>
      </c>
      <c r="G162" s="2">
        <f t="shared" si="2"/>
        <v>81.599999999999994</v>
      </c>
    </row>
    <row r="163" spans="1:8" ht="16.5" customHeight="1">
      <c r="B163" s="526"/>
      <c r="C163" s="526"/>
      <c r="D163" t="s">
        <v>19</v>
      </c>
      <c r="E163" s="2">
        <v>5</v>
      </c>
      <c r="G163" s="2">
        <f t="shared" si="2"/>
        <v>86.6</v>
      </c>
    </row>
    <row r="164" spans="1:8" ht="16.5" customHeight="1">
      <c r="B164" s="526"/>
      <c r="C164" s="526"/>
      <c r="D164" t="s">
        <v>113</v>
      </c>
      <c r="E164" s="2">
        <v>300</v>
      </c>
      <c r="G164" s="2">
        <f t="shared" si="2"/>
        <v>386.6</v>
      </c>
    </row>
    <row r="165" spans="1:8" ht="16.5" customHeight="1">
      <c r="A165" s="7">
        <v>43242</v>
      </c>
      <c r="B165" s="526">
        <v>15400</v>
      </c>
      <c r="C165" s="526" t="s">
        <v>24</v>
      </c>
      <c r="D165" t="s">
        <v>18</v>
      </c>
      <c r="F165" s="2">
        <v>12</v>
      </c>
      <c r="G165" s="2">
        <f t="shared" si="2"/>
        <v>374.6</v>
      </c>
    </row>
    <row r="166" spans="1:8" ht="16.5" customHeight="1">
      <c r="A166" s="7">
        <v>43249</v>
      </c>
      <c r="B166" s="526">
        <v>15444</v>
      </c>
      <c r="C166" s="526" t="s">
        <v>24</v>
      </c>
      <c r="D166" t="s">
        <v>16</v>
      </c>
      <c r="F166" s="2">
        <v>19.600000000000001</v>
      </c>
      <c r="G166" s="2">
        <f t="shared" si="2"/>
        <v>355</v>
      </c>
    </row>
    <row r="167" spans="1:8" ht="16.5" customHeight="1">
      <c r="A167" s="7">
        <v>43249</v>
      </c>
      <c r="B167" s="526">
        <v>15444</v>
      </c>
      <c r="C167" s="526" t="s">
        <v>24</v>
      </c>
      <c r="D167" t="s">
        <v>17</v>
      </c>
      <c r="F167" s="2">
        <v>2</v>
      </c>
      <c r="G167" s="2">
        <f t="shared" si="2"/>
        <v>353</v>
      </c>
      <c r="H167" s="8"/>
    </row>
    <row r="168" spans="1:8" ht="16.5" customHeight="1">
      <c r="A168" s="7">
        <v>43270</v>
      </c>
      <c r="B168" s="526">
        <v>15509</v>
      </c>
      <c r="C168" s="526" t="s">
        <v>24</v>
      </c>
      <c r="D168" t="s">
        <v>18</v>
      </c>
      <c r="F168" s="2">
        <v>48</v>
      </c>
      <c r="G168" s="2">
        <f t="shared" si="2"/>
        <v>305</v>
      </c>
      <c r="H168" s="8"/>
    </row>
    <row r="169" spans="1:8" ht="16.5" customHeight="1">
      <c r="A169" s="7">
        <v>43270</v>
      </c>
      <c r="B169" s="526">
        <v>15509</v>
      </c>
      <c r="C169" s="526" t="s">
        <v>24</v>
      </c>
      <c r="D169" t="s">
        <v>19</v>
      </c>
      <c r="F169" s="2">
        <v>5</v>
      </c>
      <c r="G169" s="2">
        <f t="shared" si="2"/>
        <v>300</v>
      </c>
      <c r="H169" s="8"/>
    </row>
    <row r="170" spans="1:8" ht="16.5" customHeight="1">
      <c r="A170" s="7">
        <v>43491</v>
      </c>
      <c r="B170" s="526">
        <v>16989</v>
      </c>
      <c r="C170" s="526" t="s">
        <v>24</v>
      </c>
      <c r="D170" t="s">
        <v>113</v>
      </c>
      <c r="F170" s="2">
        <v>300</v>
      </c>
      <c r="G170" s="2">
        <f t="shared" si="2"/>
        <v>0</v>
      </c>
      <c r="H170" s="8"/>
    </row>
    <row r="171" spans="1:8" ht="16.5" customHeight="1">
      <c r="A171" s="44">
        <v>43251</v>
      </c>
      <c r="B171" s="525" t="s">
        <v>14</v>
      </c>
      <c r="C171" s="525" t="s">
        <v>25</v>
      </c>
      <c r="D171" t="s">
        <v>16</v>
      </c>
      <c r="E171" s="2">
        <v>18.2</v>
      </c>
      <c r="G171" s="2">
        <f t="shared" si="2"/>
        <v>18.2</v>
      </c>
      <c r="H171" s="8"/>
    </row>
    <row r="172" spans="1:8" ht="16.5" customHeight="1">
      <c r="B172" s="526"/>
      <c r="C172" s="526"/>
      <c r="D172" t="s">
        <v>17</v>
      </c>
      <c r="E172" s="2">
        <v>2</v>
      </c>
      <c r="G172" s="2">
        <f t="shared" si="2"/>
        <v>20.2</v>
      </c>
      <c r="H172" s="8"/>
    </row>
    <row r="173" spans="1:8" ht="16.5" customHeight="1">
      <c r="B173" s="526"/>
      <c r="C173" s="526"/>
      <c r="D173" t="s">
        <v>18</v>
      </c>
      <c r="E173" s="2">
        <v>60</v>
      </c>
      <c r="G173" s="2">
        <f t="shared" si="2"/>
        <v>80.2</v>
      </c>
      <c r="H173" s="8"/>
    </row>
    <row r="174" spans="1:8" ht="16.5" customHeight="1">
      <c r="B174" s="526"/>
      <c r="C174" s="526"/>
      <c r="D174" t="s">
        <v>19</v>
      </c>
      <c r="E174" s="2">
        <v>5</v>
      </c>
      <c r="G174" s="2">
        <f t="shared" si="2"/>
        <v>85.2</v>
      </c>
      <c r="H174" s="8"/>
    </row>
    <row r="175" spans="1:8" ht="16.5" customHeight="1">
      <c r="A175" s="7">
        <v>43270</v>
      </c>
      <c r="B175" s="526">
        <v>15506</v>
      </c>
      <c r="C175" s="526" t="s">
        <v>25</v>
      </c>
      <c r="D175" t="s">
        <v>18</v>
      </c>
      <c r="F175" s="2">
        <v>60</v>
      </c>
      <c r="G175" s="2">
        <f t="shared" si="2"/>
        <v>25.200000000000003</v>
      </c>
      <c r="H175" s="8"/>
    </row>
    <row r="176" spans="1:8">
      <c r="A176" s="7">
        <v>43270</v>
      </c>
      <c r="B176" s="526">
        <v>15506</v>
      </c>
      <c r="C176" s="526" t="s">
        <v>25</v>
      </c>
      <c r="D176" t="s">
        <v>19</v>
      </c>
      <c r="F176" s="2">
        <v>5</v>
      </c>
      <c r="G176" s="2">
        <f t="shared" si="2"/>
        <v>20.200000000000003</v>
      </c>
    </row>
    <row r="177" spans="1:9">
      <c r="A177" s="7">
        <v>43291</v>
      </c>
      <c r="B177" s="526">
        <v>15679</v>
      </c>
      <c r="C177" s="526" t="s">
        <v>25</v>
      </c>
      <c r="D177" t="s">
        <v>16</v>
      </c>
      <c r="F177" s="2">
        <v>18.2</v>
      </c>
      <c r="G177" s="2">
        <f t="shared" si="2"/>
        <v>2.0000000000000036</v>
      </c>
    </row>
    <row r="178" spans="1:9">
      <c r="A178" s="7">
        <v>43291</v>
      </c>
      <c r="B178" s="526">
        <v>15679</v>
      </c>
      <c r="C178" s="526" t="s">
        <v>25</v>
      </c>
      <c r="D178" t="s">
        <v>17</v>
      </c>
      <c r="F178" s="2">
        <v>2</v>
      </c>
      <c r="G178" s="2">
        <f t="shared" si="2"/>
        <v>3.5527136788005009E-15</v>
      </c>
    </row>
    <row r="179" spans="1:9">
      <c r="A179" s="44">
        <v>43281</v>
      </c>
      <c r="B179" s="525" t="s">
        <v>14</v>
      </c>
      <c r="C179" s="525" t="s">
        <v>26</v>
      </c>
      <c r="D179" t="s">
        <v>16</v>
      </c>
      <c r="E179" s="2">
        <v>16.8</v>
      </c>
      <c r="G179" s="2">
        <f t="shared" si="2"/>
        <v>16.800000000000004</v>
      </c>
    </row>
    <row r="180" spans="1:9">
      <c r="B180" s="526"/>
      <c r="C180" s="526"/>
      <c r="D180" t="s">
        <v>17</v>
      </c>
      <c r="E180" s="2">
        <v>4</v>
      </c>
      <c r="G180" s="2">
        <f t="shared" si="2"/>
        <v>20.800000000000004</v>
      </c>
    </row>
    <row r="181" spans="1:9">
      <c r="B181" s="526"/>
      <c r="C181" s="526"/>
      <c r="D181" t="s">
        <v>18</v>
      </c>
      <c r="E181" s="2">
        <v>60</v>
      </c>
      <c r="G181" s="2">
        <f t="shared" si="2"/>
        <v>80.800000000000011</v>
      </c>
    </row>
    <row r="182" spans="1:9">
      <c r="B182" s="526"/>
      <c r="C182" s="526"/>
      <c r="D182" t="s">
        <v>19</v>
      </c>
      <c r="E182" s="2">
        <v>5</v>
      </c>
      <c r="G182" s="2">
        <f t="shared" si="2"/>
        <v>85.800000000000011</v>
      </c>
    </row>
    <row r="183" spans="1:9">
      <c r="A183" s="7">
        <v>43270</v>
      </c>
      <c r="B183" s="526">
        <v>15510</v>
      </c>
      <c r="C183" s="526" t="s">
        <v>26</v>
      </c>
      <c r="D183" t="s">
        <v>18</v>
      </c>
      <c r="F183" s="2">
        <v>60</v>
      </c>
      <c r="G183" s="2">
        <f t="shared" si="2"/>
        <v>25.800000000000011</v>
      </c>
    </row>
    <row r="184" spans="1:9">
      <c r="A184" s="7">
        <v>43270</v>
      </c>
      <c r="B184" s="526">
        <v>15510</v>
      </c>
      <c r="C184" s="526" t="s">
        <v>26</v>
      </c>
      <c r="D184" t="s">
        <v>19</v>
      </c>
      <c r="F184" s="2">
        <v>5</v>
      </c>
      <c r="G184" s="2">
        <f t="shared" si="2"/>
        <v>20.800000000000011</v>
      </c>
    </row>
    <row r="185" spans="1:9">
      <c r="A185" s="7">
        <v>43368</v>
      </c>
      <c r="B185" s="526">
        <v>16233</v>
      </c>
      <c r="C185" s="526" t="s">
        <v>26</v>
      </c>
      <c r="D185" t="s">
        <v>16</v>
      </c>
      <c r="F185" s="2">
        <v>16.8</v>
      </c>
      <c r="G185" s="2">
        <f t="shared" si="2"/>
        <v>4.0000000000000107</v>
      </c>
    </row>
    <row r="186" spans="1:9">
      <c r="A186" s="7">
        <v>43368</v>
      </c>
      <c r="B186" s="526">
        <v>16233</v>
      </c>
      <c r="C186" s="526" t="s">
        <v>26</v>
      </c>
      <c r="D186" t="s">
        <v>17</v>
      </c>
      <c r="F186" s="2">
        <v>4</v>
      </c>
      <c r="G186" s="2">
        <f t="shared" si="2"/>
        <v>1.0658141036401503E-14</v>
      </c>
    </row>
    <row r="187" spans="1:9">
      <c r="A187" s="44">
        <v>43312</v>
      </c>
      <c r="B187" s="525" t="s">
        <v>14</v>
      </c>
      <c r="C187" s="525" t="s">
        <v>27</v>
      </c>
      <c r="D187" t="s">
        <v>16</v>
      </c>
      <c r="E187" s="2">
        <v>16.5</v>
      </c>
      <c r="G187" s="2">
        <f t="shared" si="2"/>
        <v>16.500000000000011</v>
      </c>
    </row>
    <row r="188" spans="1:9">
      <c r="B188" s="526"/>
      <c r="C188" s="526"/>
      <c r="D188" t="s">
        <v>17</v>
      </c>
      <c r="E188" s="2">
        <v>4</v>
      </c>
      <c r="G188" s="2">
        <f t="shared" si="2"/>
        <v>20.500000000000011</v>
      </c>
    </row>
    <row r="189" spans="1:9">
      <c r="B189" s="526"/>
      <c r="C189" s="526"/>
      <c r="D189" t="s">
        <v>18</v>
      </c>
      <c r="E189" s="2">
        <v>60</v>
      </c>
      <c r="G189" s="2">
        <f t="shared" si="2"/>
        <v>80.500000000000014</v>
      </c>
    </row>
    <row r="190" spans="1:9">
      <c r="B190" s="526"/>
      <c r="C190" s="526"/>
      <c r="D190" t="s">
        <v>19</v>
      </c>
      <c r="E190" s="2">
        <v>5</v>
      </c>
      <c r="G190" s="2">
        <f t="shared" si="2"/>
        <v>85.500000000000014</v>
      </c>
    </row>
    <row r="191" spans="1:9" s="5" customFormat="1">
      <c r="A191" s="7">
        <v>43318</v>
      </c>
      <c r="B191" s="526">
        <v>15929</v>
      </c>
      <c r="C191" s="526" t="s">
        <v>27</v>
      </c>
      <c r="D191" t="s">
        <v>18</v>
      </c>
      <c r="E191" s="11"/>
      <c r="F191" s="11">
        <v>60</v>
      </c>
      <c r="G191" s="2">
        <f t="shared" si="2"/>
        <v>25.500000000000014</v>
      </c>
      <c r="I191" s="153"/>
    </row>
    <row r="192" spans="1:9" s="5" customFormat="1">
      <c r="A192" s="7">
        <v>43318</v>
      </c>
      <c r="B192" s="526">
        <v>15929</v>
      </c>
      <c r="C192" s="526" t="s">
        <v>27</v>
      </c>
      <c r="D192" t="s">
        <v>19</v>
      </c>
      <c r="E192" s="11"/>
      <c r="F192" s="11">
        <v>5</v>
      </c>
      <c r="G192" s="2">
        <f t="shared" si="2"/>
        <v>20.500000000000014</v>
      </c>
      <c r="I192" s="153"/>
    </row>
    <row r="193" spans="1:9" s="5" customFormat="1">
      <c r="A193" s="7">
        <v>43333</v>
      </c>
      <c r="B193" s="526">
        <v>16016</v>
      </c>
      <c r="C193" s="526" t="s">
        <v>27</v>
      </c>
      <c r="D193" t="s">
        <v>16</v>
      </c>
      <c r="E193" s="11"/>
      <c r="F193" s="11">
        <v>16.5</v>
      </c>
      <c r="G193" s="2">
        <f t="shared" si="2"/>
        <v>4.0000000000000142</v>
      </c>
      <c r="I193" s="153"/>
    </row>
    <row r="194" spans="1:9" s="5" customFormat="1">
      <c r="A194" s="7">
        <v>43333</v>
      </c>
      <c r="B194" s="526">
        <v>16016</v>
      </c>
      <c r="C194" s="526" t="s">
        <v>27</v>
      </c>
      <c r="D194" t="s">
        <v>17</v>
      </c>
      <c r="E194" s="11"/>
      <c r="F194" s="11">
        <v>4</v>
      </c>
      <c r="G194" s="2">
        <f t="shared" si="2"/>
        <v>1.4210854715202004E-14</v>
      </c>
      <c r="I194" s="153"/>
    </row>
    <row r="195" spans="1:9" s="5" customFormat="1">
      <c r="A195" s="44">
        <v>43343</v>
      </c>
      <c r="B195" s="525" t="s">
        <v>14</v>
      </c>
      <c r="C195" s="525" t="s">
        <v>28</v>
      </c>
      <c r="D195" t="s">
        <v>16</v>
      </c>
      <c r="E195" s="2">
        <v>16.399999999999999</v>
      </c>
      <c r="F195" s="11"/>
      <c r="G195" s="2">
        <f t="shared" si="2"/>
        <v>16.400000000000013</v>
      </c>
      <c r="I195" s="153"/>
    </row>
    <row r="196" spans="1:9" s="5" customFormat="1">
      <c r="A196" s="7"/>
      <c r="B196" s="526"/>
      <c r="C196" s="526"/>
      <c r="D196" t="s">
        <v>17</v>
      </c>
      <c r="E196" s="2">
        <v>4</v>
      </c>
      <c r="F196" s="11"/>
      <c r="G196" s="2">
        <f t="shared" si="2"/>
        <v>20.400000000000013</v>
      </c>
      <c r="I196" s="153"/>
    </row>
    <row r="197" spans="1:9" s="5" customFormat="1">
      <c r="A197" s="7"/>
      <c r="B197" s="526"/>
      <c r="C197" s="526"/>
      <c r="D197" t="s">
        <v>18</v>
      </c>
      <c r="E197" s="2">
        <v>60</v>
      </c>
      <c r="F197" s="11"/>
      <c r="G197" s="2">
        <f t="shared" si="2"/>
        <v>80.400000000000006</v>
      </c>
      <c r="I197" s="153"/>
    </row>
    <row r="198" spans="1:9" s="5" customFormat="1">
      <c r="A198" s="7"/>
      <c r="B198" s="526"/>
      <c r="C198" s="526"/>
      <c r="D198" t="s">
        <v>19</v>
      </c>
      <c r="E198" s="2">
        <v>5</v>
      </c>
      <c r="F198" s="11"/>
      <c r="G198" s="2">
        <f t="shared" si="2"/>
        <v>85.4</v>
      </c>
      <c r="I198" s="153"/>
    </row>
    <row r="199" spans="1:9" s="5" customFormat="1">
      <c r="A199" s="7">
        <v>43354</v>
      </c>
      <c r="B199" s="526">
        <v>16111</v>
      </c>
      <c r="C199" s="526" t="s">
        <v>28</v>
      </c>
      <c r="D199" t="s">
        <v>18</v>
      </c>
      <c r="E199" s="2"/>
      <c r="F199" s="11">
        <v>60</v>
      </c>
      <c r="G199" s="2">
        <f t="shared" si="2"/>
        <v>25.400000000000006</v>
      </c>
      <c r="I199" s="153"/>
    </row>
    <row r="200" spans="1:9" s="5" customFormat="1">
      <c r="A200" s="7">
        <v>43354</v>
      </c>
      <c r="B200" s="526">
        <v>16111</v>
      </c>
      <c r="C200" s="526" t="s">
        <v>28</v>
      </c>
      <c r="D200" t="s">
        <v>19</v>
      </c>
      <c r="E200" s="2"/>
      <c r="F200" s="11">
        <v>5</v>
      </c>
      <c r="G200" s="2">
        <f t="shared" ref="G200:G263" si="3">+G199+E200-F200</f>
        <v>20.400000000000006</v>
      </c>
      <c r="I200" s="153"/>
    </row>
    <row r="201" spans="1:9" s="5" customFormat="1">
      <c r="A201" s="7">
        <v>43411</v>
      </c>
      <c r="B201" s="526">
        <v>16545</v>
      </c>
      <c r="C201" s="526" t="s">
        <v>28</v>
      </c>
      <c r="D201" t="s">
        <v>16</v>
      </c>
      <c r="E201" s="2"/>
      <c r="F201" s="11">
        <v>16.399999999999999</v>
      </c>
      <c r="G201" s="2">
        <f t="shared" si="3"/>
        <v>4.0000000000000071</v>
      </c>
      <c r="I201" s="153"/>
    </row>
    <row r="202" spans="1:9" s="5" customFormat="1">
      <c r="A202" s="7">
        <v>43411</v>
      </c>
      <c r="B202" s="526">
        <v>16545</v>
      </c>
      <c r="C202" s="526" t="s">
        <v>28</v>
      </c>
      <c r="D202" t="s">
        <v>17</v>
      </c>
      <c r="E202" s="2"/>
      <c r="F202" s="11">
        <v>4</v>
      </c>
      <c r="G202" s="2">
        <f t="shared" si="3"/>
        <v>7.1054273576010019E-15</v>
      </c>
      <c r="I202" s="153"/>
    </row>
    <row r="203" spans="1:9" s="5" customFormat="1">
      <c r="A203" s="44">
        <v>43373</v>
      </c>
      <c r="B203" s="525" t="s">
        <v>14</v>
      </c>
      <c r="C203" s="525" t="s">
        <v>29</v>
      </c>
      <c r="D203" t="s">
        <v>16</v>
      </c>
      <c r="E203" s="2">
        <v>16.8</v>
      </c>
      <c r="F203" s="11"/>
      <c r="G203" s="2">
        <f t="shared" si="3"/>
        <v>16.800000000000008</v>
      </c>
      <c r="I203" s="153"/>
    </row>
    <row r="204" spans="1:9" s="5" customFormat="1">
      <c r="A204" s="7"/>
      <c r="B204" s="526"/>
      <c r="C204" s="526"/>
      <c r="D204" t="s">
        <v>17</v>
      </c>
      <c r="E204" s="2">
        <v>4</v>
      </c>
      <c r="F204" s="11"/>
      <c r="G204" s="2">
        <f t="shared" si="3"/>
        <v>20.800000000000008</v>
      </c>
      <c r="I204" s="153"/>
    </row>
    <row r="205" spans="1:9" s="5" customFormat="1">
      <c r="A205" s="7"/>
      <c r="B205" s="526"/>
      <c r="C205" s="526"/>
      <c r="D205" t="s">
        <v>18</v>
      </c>
      <c r="E205" s="2">
        <v>60</v>
      </c>
      <c r="F205" s="11"/>
      <c r="G205" s="2">
        <f t="shared" si="3"/>
        <v>80.800000000000011</v>
      </c>
      <c r="I205" s="153"/>
    </row>
    <row r="206" spans="1:9" s="5" customFormat="1">
      <c r="A206" s="7"/>
      <c r="B206" s="526"/>
      <c r="C206" s="526"/>
      <c r="D206" t="s">
        <v>19</v>
      </c>
      <c r="E206" s="2">
        <v>5</v>
      </c>
      <c r="F206" s="11"/>
      <c r="G206" s="2">
        <f t="shared" si="3"/>
        <v>85.800000000000011</v>
      </c>
      <c r="I206" s="153"/>
    </row>
    <row r="207" spans="1:9" s="5" customFormat="1">
      <c r="A207" s="7">
        <v>43389</v>
      </c>
      <c r="B207" s="526">
        <v>16331</v>
      </c>
      <c r="C207" s="526" t="s">
        <v>29</v>
      </c>
      <c r="D207" t="s">
        <v>18</v>
      </c>
      <c r="E207" s="2"/>
      <c r="F207" s="11">
        <v>60</v>
      </c>
      <c r="G207" s="2">
        <f t="shared" si="3"/>
        <v>25.800000000000011</v>
      </c>
      <c r="I207" s="153"/>
    </row>
    <row r="208" spans="1:9" s="5" customFormat="1">
      <c r="A208" s="7">
        <v>43389</v>
      </c>
      <c r="B208" s="526">
        <v>16331</v>
      </c>
      <c r="C208" s="526" t="s">
        <v>29</v>
      </c>
      <c r="D208" t="s">
        <v>19</v>
      </c>
      <c r="E208" s="2"/>
      <c r="F208" s="11">
        <v>5</v>
      </c>
      <c r="G208" s="2">
        <f t="shared" si="3"/>
        <v>20.800000000000011</v>
      </c>
      <c r="I208" s="153"/>
    </row>
    <row r="209" spans="1:9" s="5" customFormat="1">
      <c r="A209" s="7">
        <v>43434</v>
      </c>
      <c r="B209" s="526">
        <v>16670</v>
      </c>
      <c r="C209" s="526" t="s">
        <v>29</v>
      </c>
      <c r="D209" t="s">
        <v>16</v>
      </c>
      <c r="E209" s="2"/>
      <c r="F209" s="11">
        <v>16.8</v>
      </c>
      <c r="G209" s="2">
        <f t="shared" si="3"/>
        <v>4.0000000000000107</v>
      </c>
      <c r="I209" s="153"/>
    </row>
    <row r="210" spans="1:9" s="5" customFormat="1">
      <c r="A210" s="7">
        <v>43434</v>
      </c>
      <c r="B210" s="526">
        <v>16670</v>
      </c>
      <c r="C210" s="526" t="s">
        <v>29</v>
      </c>
      <c r="D210" t="s">
        <v>17</v>
      </c>
      <c r="E210" s="2"/>
      <c r="F210" s="11">
        <v>4</v>
      </c>
      <c r="G210" s="2">
        <f t="shared" si="3"/>
        <v>1.0658141036401503E-14</v>
      </c>
      <c r="I210" s="153"/>
    </row>
    <row r="211" spans="1:9" s="5" customFormat="1">
      <c r="A211" s="44">
        <v>43404</v>
      </c>
      <c r="B211" s="525" t="s">
        <v>14</v>
      </c>
      <c r="C211" s="525" t="s">
        <v>30</v>
      </c>
      <c r="D211" t="s">
        <v>16</v>
      </c>
      <c r="E211" s="2">
        <v>16.899999999999999</v>
      </c>
      <c r="F211" s="11"/>
      <c r="G211" s="2">
        <f t="shared" si="3"/>
        <v>16.900000000000009</v>
      </c>
      <c r="I211" s="153"/>
    </row>
    <row r="212" spans="1:9" s="5" customFormat="1">
      <c r="A212" s="7"/>
      <c r="B212" s="526"/>
      <c r="C212" s="526"/>
      <c r="D212" t="s">
        <v>17</v>
      </c>
      <c r="E212" s="2">
        <v>5</v>
      </c>
      <c r="F212" s="11"/>
      <c r="G212" s="2">
        <f t="shared" si="3"/>
        <v>21.900000000000009</v>
      </c>
      <c r="I212" s="153"/>
    </row>
    <row r="213" spans="1:9" s="5" customFormat="1">
      <c r="A213" s="7"/>
      <c r="B213" s="526"/>
      <c r="C213" s="526"/>
      <c r="D213" t="s">
        <v>18</v>
      </c>
      <c r="E213" s="2">
        <v>60</v>
      </c>
      <c r="F213" s="11"/>
      <c r="G213" s="2">
        <f t="shared" si="3"/>
        <v>81.900000000000006</v>
      </c>
      <c r="I213" s="153"/>
    </row>
    <row r="214" spans="1:9" s="5" customFormat="1">
      <c r="A214" s="7"/>
      <c r="B214" s="526"/>
      <c r="C214" s="526"/>
      <c r="D214" t="s">
        <v>19</v>
      </c>
      <c r="E214" s="2">
        <v>5</v>
      </c>
      <c r="F214" s="11"/>
      <c r="G214" s="2">
        <f t="shared" si="3"/>
        <v>86.9</v>
      </c>
      <c r="I214" s="153"/>
    </row>
    <row r="215" spans="1:9" s="5" customFormat="1">
      <c r="A215" s="7">
        <v>43426</v>
      </c>
      <c r="B215" s="526">
        <v>16585</v>
      </c>
      <c r="C215" s="526" t="s">
        <v>30</v>
      </c>
      <c r="D215" t="s">
        <v>18</v>
      </c>
      <c r="E215" s="2"/>
      <c r="F215" s="11">
        <v>60</v>
      </c>
      <c r="G215" s="2">
        <f t="shared" si="3"/>
        <v>26.900000000000006</v>
      </c>
      <c r="I215" s="153"/>
    </row>
    <row r="216" spans="1:9" s="5" customFormat="1">
      <c r="A216" s="7">
        <v>43426</v>
      </c>
      <c r="B216" s="526">
        <v>16585</v>
      </c>
      <c r="C216" s="526" t="s">
        <v>30</v>
      </c>
      <c r="D216" t="s">
        <v>19</v>
      </c>
      <c r="E216" s="2"/>
      <c r="F216" s="11">
        <v>5</v>
      </c>
      <c r="G216" s="2">
        <f t="shared" si="3"/>
        <v>21.900000000000006</v>
      </c>
      <c r="I216" s="153"/>
    </row>
    <row r="217" spans="1:9" s="5" customFormat="1">
      <c r="A217" s="7">
        <v>43475</v>
      </c>
      <c r="B217" s="526">
        <v>16927</v>
      </c>
      <c r="C217" s="526" t="s">
        <v>30</v>
      </c>
      <c r="D217" t="s">
        <v>16</v>
      </c>
      <c r="E217" s="2"/>
      <c r="F217" s="11">
        <v>16.899999999999999</v>
      </c>
      <c r="G217" s="2">
        <f t="shared" si="3"/>
        <v>5.0000000000000071</v>
      </c>
      <c r="I217" s="153"/>
    </row>
    <row r="218" spans="1:9" s="5" customFormat="1">
      <c r="A218" s="7">
        <v>43475</v>
      </c>
      <c r="B218" s="526">
        <v>16927</v>
      </c>
      <c r="C218" s="526" t="s">
        <v>30</v>
      </c>
      <c r="D218" t="s">
        <v>17</v>
      </c>
      <c r="E218" s="2"/>
      <c r="F218" s="11">
        <v>5</v>
      </c>
      <c r="G218" s="2">
        <f t="shared" si="3"/>
        <v>7.1054273576010019E-15</v>
      </c>
      <c r="I218" s="153"/>
    </row>
    <row r="219" spans="1:9" s="5" customFormat="1">
      <c r="A219" s="44">
        <v>43434</v>
      </c>
      <c r="B219" s="525" t="s">
        <v>14</v>
      </c>
      <c r="C219" s="525" t="s">
        <v>33</v>
      </c>
      <c r="D219" t="s">
        <v>16</v>
      </c>
      <c r="E219" s="2">
        <v>17.399999999999999</v>
      </c>
      <c r="F219" s="11"/>
      <c r="G219" s="2">
        <f t="shared" si="3"/>
        <v>17.400000000000006</v>
      </c>
      <c r="I219" s="153"/>
    </row>
    <row r="220" spans="1:9" s="5" customFormat="1">
      <c r="A220" s="7"/>
      <c r="B220" s="526"/>
      <c r="C220" s="526"/>
      <c r="D220" t="s">
        <v>17</v>
      </c>
      <c r="E220" s="2">
        <v>5</v>
      </c>
      <c r="F220" s="11"/>
      <c r="G220" s="2">
        <f t="shared" si="3"/>
        <v>22.400000000000006</v>
      </c>
      <c r="I220" s="153"/>
    </row>
    <row r="221" spans="1:9" s="5" customFormat="1">
      <c r="A221" s="7"/>
      <c r="B221" s="526"/>
      <c r="C221" s="526"/>
      <c r="D221" t="s">
        <v>18</v>
      </c>
      <c r="E221" s="2">
        <v>60</v>
      </c>
      <c r="F221" s="11"/>
      <c r="G221" s="2">
        <f t="shared" si="3"/>
        <v>82.4</v>
      </c>
      <c r="I221" s="153"/>
    </row>
    <row r="222" spans="1:9" s="5" customFormat="1">
      <c r="A222" s="7"/>
      <c r="B222" s="526"/>
      <c r="C222" s="526"/>
      <c r="D222" t="s">
        <v>19</v>
      </c>
      <c r="E222" s="2">
        <v>5</v>
      </c>
      <c r="F222" s="11"/>
      <c r="G222" s="2">
        <f t="shared" si="3"/>
        <v>87.4</v>
      </c>
      <c r="I222" s="153"/>
    </row>
    <row r="223" spans="1:9" s="5" customFormat="1">
      <c r="A223" s="7">
        <v>43475</v>
      </c>
      <c r="B223" s="526">
        <v>16927</v>
      </c>
      <c r="C223" s="526" t="s">
        <v>33</v>
      </c>
      <c r="D223" t="s">
        <v>16</v>
      </c>
      <c r="E223" s="2"/>
      <c r="F223" s="11">
        <v>17.399999999999999</v>
      </c>
      <c r="G223" s="2">
        <f t="shared" si="3"/>
        <v>70</v>
      </c>
      <c r="I223" s="153"/>
    </row>
    <row r="224" spans="1:9" s="5" customFormat="1">
      <c r="A224" s="7">
        <v>43475</v>
      </c>
      <c r="B224" s="526">
        <v>16927</v>
      </c>
      <c r="C224" s="526" t="s">
        <v>33</v>
      </c>
      <c r="D224" t="s">
        <v>17</v>
      </c>
      <c r="E224" s="2"/>
      <c r="F224" s="11">
        <v>5</v>
      </c>
      <c r="G224" s="2">
        <f t="shared" si="3"/>
        <v>65</v>
      </c>
      <c r="I224" s="153"/>
    </row>
    <row r="225" spans="1:9" s="5" customFormat="1">
      <c r="A225" s="7">
        <v>43482</v>
      </c>
      <c r="B225" s="526">
        <v>16951</v>
      </c>
      <c r="C225" s="526" t="s">
        <v>33</v>
      </c>
      <c r="D225" t="s">
        <v>18</v>
      </c>
      <c r="E225" s="2"/>
      <c r="F225" s="11">
        <v>60</v>
      </c>
      <c r="G225" s="2">
        <f t="shared" si="3"/>
        <v>5</v>
      </c>
      <c r="I225" s="153"/>
    </row>
    <row r="226" spans="1:9" s="5" customFormat="1">
      <c r="A226" s="7">
        <v>43482</v>
      </c>
      <c r="B226" s="526">
        <v>16951</v>
      </c>
      <c r="C226" s="526" t="s">
        <v>33</v>
      </c>
      <c r="D226" t="s">
        <v>19</v>
      </c>
      <c r="E226" s="2"/>
      <c r="F226" s="11">
        <v>5</v>
      </c>
      <c r="G226" s="2">
        <f t="shared" si="3"/>
        <v>0</v>
      </c>
      <c r="I226" s="153"/>
    </row>
    <row r="227" spans="1:9" s="5" customFormat="1">
      <c r="A227" s="44">
        <v>43465</v>
      </c>
      <c r="B227" s="525" t="s">
        <v>14</v>
      </c>
      <c r="C227" s="525" t="s">
        <v>34</v>
      </c>
      <c r="D227" t="s">
        <v>16</v>
      </c>
      <c r="E227" s="2">
        <v>18.600000000000001</v>
      </c>
      <c r="F227" s="11"/>
      <c r="G227" s="2">
        <f t="shared" si="3"/>
        <v>18.600000000000001</v>
      </c>
      <c r="I227" s="153"/>
    </row>
    <row r="228" spans="1:9" s="5" customFormat="1">
      <c r="A228" s="7"/>
      <c r="B228" s="526"/>
      <c r="C228" s="526"/>
      <c r="D228" t="s">
        <v>17</v>
      </c>
      <c r="E228" s="2">
        <v>5</v>
      </c>
      <c r="F228" s="11"/>
      <c r="G228" s="2">
        <f t="shared" si="3"/>
        <v>23.6</v>
      </c>
      <c r="I228" s="153"/>
    </row>
    <row r="229" spans="1:9" s="5" customFormat="1">
      <c r="A229" s="7"/>
      <c r="B229" s="526"/>
      <c r="C229" s="526"/>
      <c r="D229" t="s">
        <v>18</v>
      </c>
      <c r="E229" s="2">
        <v>60</v>
      </c>
      <c r="F229" s="11"/>
      <c r="G229" s="2">
        <f t="shared" si="3"/>
        <v>83.6</v>
      </c>
      <c r="I229" s="153"/>
    </row>
    <row r="230" spans="1:9" s="5" customFormat="1">
      <c r="A230" s="7"/>
      <c r="B230" s="526"/>
      <c r="C230" s="526"/>
      <c r="D230" t="s">
        <v>19</v>
      </c>
      <c r="E230" s="2">
        <v>5</v>
      </c>
      <c r="F230" s="11"/>
      <c r="G230" s="2">
        <f t="shared" si="3"/>
        <v>88.6</v>
      </c>
      <c r="I230" s="153"/>
    </row>
    <row r="231" spans="1:9" s="5" customFormat="1">
      <c r="A231" s="7">
        <v>43482</v>
      </c>
      <c r="B231" s="526">
        <v>16951</v>
      </c>
      <c r="C231" s="526" t="s">
        <v>34</v>
      </c>
      <c r="D231" t="s">
        <v>18</v>
      </c>
      <c r="E231" s="2"/>
      <c r="F231" s="11">
        <v>60</v>
      </c>
      <c r="G231" s="2">
        <f t="shared" si="3"/>
        <v>28.599999999999994</v>
      </c>
      <c r="I231" s="153"/>
    </row>
    <row r="232" spans="1:9" s="5" customFormat="1">
      <c r="A232" s="7">
        <v>43482</v>
      </c>
      <c r="B232" s="526">
        <v>16951</v>
      </c>
      <c r="C232" s="526" t="s">
        <v>34</v>
      </c>
      <c r="D232" t="s">
        <v>19</v>
      </c>
      <c r="E232" s="2"/>
      <c r="F232" s="11">
        <v>5</v>
      </c>
      <c r="G232" s="2">
        <f t="shared" si="3"/>
        <v>23.599999999999994</v>
      </c>
      <c r="I232" s="153"/>
    </row>
    <row r="233" spans="1:9" s="5" customFormat="1">
      <c r="A233" s="7">
        <v>43522</v>
      </c>
      <c r="B233" s="526">
        <v>17201</v>
      </c>
      <c r="C233" s="526" t="s">
        <v>34</v>
      </c>
      <c r="D233" t="s">
        <v>16</v>
      </c>
      <c r="E233" s="2"/>
      <c r="F233" s="11">
        <v>18.600000000000001</v>
      </c>
      <c r="G233" s="2">
        <f t="shared" si="3"/>
        <v>4.9999999999999929</v>
      </c>
      <c r="I233" s="153"/>
    </row>
    <row r="234" spans="1:9" s="5" customFormat="1">
      <c r="A234" s="7">
        <v>43522</v>
      </c>
      <c r="B234" s="526">
        <v>17201</v>
      </c>
      <c r="C234" s="526" t="s">
        <v>34</v>
      </c>
      <c r="D234" t="s">
        <v>17</v>
      </c>
      <c r="E234" s="2"/>
      <c r="F234" s="11">
        <v>5</v>
      </c>
      <c r="G234" s="2">
        <f t="shared" si="3"/>
        <v>-7.1054273576010019E-15</v>
      </c>
      <c r="I234" s="153"/>
    </row>
    <row r="235" spans="1:9" s="5" customFormat="1">
      <c r="A235" s="44">
        <v>43496</v>
      </c>
      <c r="B235" s="525" t="s">
        <v>14</v>
      </c>
      <c r="C235" s="525" t="s">
        <v>15</v>
      </c>
      <c r="D235" t="s">
        <v>16</v>
      </c>
      <c r="E235" s="2">
        <v>19.3</v>
      </c>
      <c r="F235" s="11"/>
      <c r="G235" s="2">
        <f t="shared" si="3"/>
        <v>19.299999999999994</v>
      </c>
      <c r="I235" s="153"/>
    </row>
    <row r="236" spans="1:9" s="5" customFormat="1">
      <c r="A236" s="7"/>
      <c r="B236" s="526"/>
      <c r="C236" s="526"/>
      <c r="D236" t="s">
        <v>17</v>
      </c>
      <c r="E236" s="2">
        <v>5</v>
      </c>
      <c r="F236" s="11"/>
      <c r="G236" s="2">
        <f t="shared" si="3"/>
        <v>24.299999999999994</v>
      </c>
      <c r="I236" s="153"/>
    </row>
    <row r="237" spans="1:9" s="5" customFormat="1">
      <c r="A237" s="7"/>
      <c r="B237" s="526"/>
      <c r="C237" s="526"/>
      <c r="D237" t="s">
        <v>18</v>
      </c>
      <c r="E237" s="2">
        <v>60</v>
      </c>
      <c r="F237" s="11"/>
      <c r="G237" s="2">
        <f t="shared" si="3"/>
        <v>84.3</v>
      </c>
      <c r="I237" s="153"/>
    </row>
    <row r="238" spans="1:9" s="5" customFormat="1">
      <c r="A238" s="7"/>
      <c r="B238" s="526"/>
      <c r="C238" s="526"/>
      <c r="D238" t="s">
        <v>19</v>
      </c>
      <c r="E238" s="2">
        <v>5</v>
      </c>
      <c r="F238" s="11"/>
      <c r="G238" s="2">
        <f t="shared" si="3"/>
        <v>89.3</v>
      </c>
      <c r="I238" s="153"/>
    </row>
    <row r="239" spans="1:9" s="5" customFormat="1">
      <c r="A239" s="7"/>
      <c r="B239" s="526"/>
      <c r="C239" s="526"/>
      <c r="D239" t="s">
        <v>113</v>
      </c>
      <c r="E239" s="2">
        <v>300</v>
      </c>
      <c r="F239" s="11"/>
      <c r="G239" s="2">
        <f t="shared" si="3"/>
        <v>389.3</v>
      </c>
      <c r="I239" s="153"/>
    </row>
    <row r="240" spans="1:9" s="5" customFormat="1">
      <c r="A240" s="7">
        <v>43494</v>
      </c>
      <c r="B240" s="526">
        <v>17006</v>
      </c>
      <c r="C240" s="526" t="s">
        <v>15</v>
      </c>
      <c r="D240" t="s">
        <v>113</v>
      </c>
      <c r="E240" s="2"/>
      <c r="F240" s="11">
        <v>300</v>
      </c>
      <c r="G240" s="2">
        <f t="shared" si="3"/>
        <v>89.300000000000011</v>
      </c>
      <c r="I240" s="153"/>
    </row>
    <row r="241" spans="1:9" s="5" customFormat="1">
      <c r="A241" s="7">
        <v>43522</v>
      </c>
      <c r="B241" s="526">
        <v>17201</v>
      </c>
      <c r="C241" s="526" t="s">
        <v>15</v>
      </c>
      <c r="D241" t="s">
        <v>16</v>
      </c>
      <c r="E241" s="2"/>
      <c r="F241" s="11">
        <v>19.3</v>
      </c>
      <c r="G241" s="2">
        <f t="shared" si="3"/>
        <v>70.000000000000014</v>
      </c>
      <c r="I241" s="153"/>
    </row>
    <row r="242" spans="1:9" s="5" customFormat="1">
      <c r="A242" s="7">
        <v>43522</v>
      </c>
      <c r="B242" s="526">
        <v>17201</v>
      </c>
      <c r="C242" s="526" t="s">
        <v>15</v>
      </c>
      <c r="D242" t="s">
        <v>17</v>
      </c>
      <c r="E242" s="2"/>
      <c r="F242" s="11">
        <v>5</v>
      </c>
      <c r="G242" s="2">
        <f t="shared" si="3"/>
        <v>65.000000000000014</v>
      </c>
      <c r="I242" s="153"/>
    </row>
    <row r="243" spans="1:9" s="5" customFormat="1">
      <c r="A243" s="7">
        <v>43566</v>
      </c>
      <c r="B243" s="526">
        <v>17607</v>
      </c>
      <c r="C243" s="526" t="s">
        <v>15</v>
      </c>
      <c r="D243" t="s">
        <v>18</v>
      </c>
      <c r="E243" s="2"/>
      <c r="F243" s="11">
        <v>60</v>
      </c>
      <c r="G243" s="2">
        <f t="shared" si="3"/>
        <v>5.0000000000000142</v>
      </c>
      <c r="I243" s="153"/>
    </row>
    <row r="244" spans="1:9" s="5" customFormat="1">
      <c r="A244" s="7">
        <v>43566</v>
      </c>
      <c r="B244" s="526">
        <v>17607</v>
      </c>
      <c r="C244" s="526" t="s">
        <v>15</v>
      </c>
      <c r="D244" t="s">
        <v>19</v>
      </c>
      <c r="E244" s="2"/>
      <c r="F244" s="11">
        <v>5</v>
      </c>
      <c r="G244" s="2">
        <f t="shared" si="3"/>
        <v>1.4210854715202004E-14</v>
      </c>
      <c r="I244" s="153"/>
    </row>
    <row r="245" spans="1:9" s="5" customFormat="1">
      <c r="A245" s="44">
        <v>43524</v>
      </c>
      <c r="B245" s="525" t="s">
        <v>14</v>
      </c>
      <c r="C245" s="525" t="s">
        <v>20</v>
      </c>
      <c r="D245" t="s">
        <v>16</v>
      </c>
      <c r="E245" s="2">
        <v>20.399999999999999</v>
      </c>
      <c r="F245" s="11"/>
      <c r="G245" s="2">
        <f t="shared" si="3"/>
        <v>20.400000000000013</v>
      </c>
      <c r="I245" s="153"/>
    </row>
    <row r="246" spans="1:9" s="5" customFormat="1">
      <c r="A246" s="7"/>
      <c r="B246" s="526"/>
      <c r="C246" s="526"/>
      <c r="D246" t="s">
        <v>17</v>
      </c>
      <c r="E246" s="2">
        <v>6.1</v>
      </c>
      <c r="F246" s="11"/>
      <c r="G246" s="2">
        <f t="shared" si="3"/>
        <v>26.500000000000014</v>
      </c>
      <c r="I246" s="153"/>
    </row>
    <row r="247" spans="1:9" s="5" customFormat="1">
      <c r="A247" s="7"/>
      <c r="B247" s="526"/>
      <c r="C247" s="526"/>
      <c r="D247" t="s">
        <v>18</v>
      </c>
      <c r="E247" s="2">
        <v>56</v>
      </c>
      <c r="F247" s="11"/>
      <c r="G247" s="2">
        <f t="shared" si="3"/>
        <v>82.500000000000014</v>
      </c>
      <c r="I247" s="153"/>
    </row>
    <row r="248" spans="1:9" s="5" customFormat="1">
      <c r="A248" s="7"/>
      <c r="B248" s="526"/>
      <c r="C248" s="526"/>
      <c r="D248" t="s">
        <v>19</v>
      </c>
      <c r="E248" s="2">
        <v>5</v>
      </c>
      <c r="F248" s="11"/>
      <c r="G248" s="2">
        <f t="shared" si="3"/>
        <v>87.500000000000014</v>
      </c>
      <c r="I248" s="153"/>
    </row>
    <row r="249" spans="1:9" s="5" customFormat="1">
      <c r="A249" s="7">
        <v>43579</v>
      </c>
      <c r="B249" s="526">
        <v>17681</v>
      </c>
      <c r="C249" s="526" t="s">
        <v>20</v>
      </c>
      <c r="D249" t="s">
        <v>16</v>
      </c>
      <c r="E249" s="2"/>
      <c r="F249" s="11">
        <v>20.399999999999999</v>
      </c>
      <c r="G249" s="2">
        <f t="shared" si="3"/>
        <v>67.100000000000023</v>
      </c>
      <c r="I249" s="153"/>
    </row>
    <row r="250" spans="1:9" s="5" customFormat="1">
      <c r="A250" s="7">
        <v>43579</v>
      </c>
      <c r="B250" s="526">
        <v>17681</v>
      </c>
      <c r="C250" s="526" t="s">
        <v>20</v>
      </c>
      <c r="D250" t="s">
        <v>17</v>
      </c>
      <c r="E250" s="2"/>
      <c r="F250" s="11">
        <v>6.1</v>
      </c>
      <c r="G250" s="2">
        <f t="shared" si="3"/>
        <v>61.000000000000021</v>
      </c>
      <c r="I250" s="153"/>
    </row>
    <row r="251" spans="1:9" s="5" customFormat="1">
      <c r="A251" s="7">
        <v>43679</v>
      </c>
      <c r="B251" s="526">
        <v>18372</v>
      </c>
      <c r="C251" s="526" t="s">
        <v>20</v>
      </c>
      <c r="D251" t="s">
        <v>18</v>
      </c>
      <c r="E251" s="2"/>
      <c r="F251" s="11">
        <v>56</v>
      </c>
      <c r="G251" s="2">
        <f t="shared" si="3"/>
        <v>5.0000000000000213</v>
      </c>
      <c r="I251" s="153"/>
    </row>
    <row r="252" spans="1:9" s="5" customFormat="1">
      <c r="A252" s="7">
        <v>43679</v>
      </c>
      <c r="B252" s="526">
        <v>18372</v>
      </c>
      <c r="C252" s="526" t="s">
        <v>20</v>
      </c>
      <c r="D252" t="s">
        <v>19</v>
      </c>
      <c r="E252" s="2"/>
      <c r="F252" s="11">
        <v>5</v>
      </c>
      <c r="G252" s="2">
        <f t="shared" si="3"/>
        <v>2.1316282072803006E-14</v>
      </c>
      <c r="I252" s="153"/>
    </row>
    <row r="253" spans="1:9" s="5" customFormat="1">
      <c r="A253" s="44">
        <v>43555</v>
      </c>
      <c r="B253" s="525" t="s">
        <v>14</v>
      </c>
      <c r="C253" s="525" t="s">
        <v>23</v>
      </c>
      <c r="D253" t="s">
        <v>16</v>
      </c>
      <c r="E253" s="2">
        <v>19</v>
      </c>
      <c r="F253" s="11"/>
      <c r="G253" s="2">
        <f t="shared" si="3"/>
        <v>19.000000000000021</v>
      </c>
      <c r="I253" s="153"/>
    </row>
    <row r="254" spans="1:9" s="5" customFormat="1">
      <c r="A254" s="7"/>
      <c r="B254" s="526"/>
      <c r="C254" s="526"/>
      <c r="D254" t="s">
        <v>17</v>
      </c>
      <c r="E254" s="2">
        <v>4.9000000000000004</v>
      </c>
      <c r="F254" s="11"/>
      <c r="G254" s="2">
        <f t="shared" si="3"/>
        <v>23.90000000000002</v>
      </c>
      <c r="I254" s="153"/>
    </row>
    <row r="255" spans="1:9" s="5" customFormat="1">
      <c r="A255" s="7"/>
      <c r="B255" s="526"/>
      <c r="C255" s="526"/>
      <c r="D255" t="s">
        <v>18</v>
      </c>
      <c r="E255" s="2">
        <v>60</v>
      </c>
      <c r="F255" s="11"/>
      <c r="G255" s="2">
        <f t="shared" si="3"/>
        <v>83.90000000000002</v>
      </c>
      <c r="I255" s="153"/>
    </row>
    <row r="256" spans="1:9" s="5" customFormat="1">
      <c r="A256" s="7"/>
      <c r="B256" s="526"/>
      <c r="C256" s="526"/>
      <c r="D256" t="s">
        <v>19</v>
      </c>
      <c r="E256" s="2">
        <v>5</v>
      </c>
      <c r="F256" s="11"/>
      <c r="G256" s="2">
        <f t="shared" si="3"/>
        <v>88.90000000000002</v>
      </c>
      <c r="I256" s="153"/>
    </row>
    <row r="257" spans="1:9" s="5" customFormat="1">
      <c r="A257" s="7">
        <v>43589</v>
      </c>
      <c r="B257" s="526">
        <v>17772</v>
      </c>
      <c r="C257" s="526" t="s">
        <v>23</v>
      </c>
      <c r="D257" t="s">
        <v>16</v>
      </c>
      <c r="E257" s="2"/>
      <c r="F257" s="11">
        <v>19</v>
      </c>
      <c r="G257" s="2">
        <f t="shared" si="3"/>
        <v>69.90000000000002</v>
      </c>
      <c r="I257" s="153"/>
    </row>
    <row r="258" spans="1:9" s="5" customFormat="1">
      <c r="A258" s="7">
        <v>43589</v>
      </c>
      <c r="B258" s="526">
        <v>17772</v>
      </c>
      <c r="C258" s="526" t="s">
        <v>23</v>
      </c>
      <c r="D258" t="s">
        <v>17</v>
      </c>
      <c r="E258" s="2"/>
      <c r="F258" s="11">
        <v>4.9000000000000004</v>
      </c>
      <c r="G258" s="2">
        <f t="shared" si="3"/>
        <v>65.000000000000014</v>
      </c>
      <c r="I258" s="153"/>
    </row>
    <row r="259" spans="1:9" s="5" customFormat="1">
      <c r="A259" s="7">
        <v>43679</v>
      </c>
      <c r="B259" s="526">
        <v>18372</v>
      </c>
      <c r="C259" s="526" t="s">
        <v>23</v>
      </c>
      <c r="D259" t="s">
        <v>18</v>
      </c>
      <c r="E259" s="2"/>
      <c r="F259" s="11">
        <v>60</v>
      </c>
      <c r="G259" s="2">
        <f t="shared" si="3"/>
        <v>5.0000000000000142</v>
      </c>
      <c r="I259" s="153"/>
    </row>
    <row r="260" spans="1:9" s="5" customFormat="1">
      <c r="A260" s="7">
        <v>43679</v>
      </c>
      <c r="B260" s="526">
        <v>18372</v>
      </c>
      <c r="C260" s="526" t="s">
        <v>23</v>
      </c>
      <c r="D260" t="s">
        <v>19</v>
      </c>
      <c r="E260" s="2"/>
      <c r="F260" s="11">
        <v>5</v>
      </c>
      <c r="G260" s="2">
        <f t="shared" si="3"/>
        <v>1.4210854715202004E-14</v>
      </c>
      <c r="I260" s="153"/>
    </row>
    <row r="261" spans="1:9" s="5" customFormat="1">
      <c r="A261" s="44">
        <v>43585</v>
      </c>
      <c r="B261" s="525" t="s">
        <v>14</v>
      </c>
      <c r="C261" s="525" t="s">
        <v>24</v>
      </c>
      <c r="D261" t="s">
        <v>16</v>
      </c>
      <c r="E261" s="2">
        <v>19.2</v>
      </c>
      <c r="F261" s="11"/>
      <c r="G261" s="2">
        <f t="shared" si="3"/>
        <v>19.200000000000014</v>
      </c>
      <c r="I261" s="153"/>
    </row>
    <row r="262" spans="1:9" s="5" customFormat="1">
      <c r="A262" s="7"/>
      <c r="B262" s="526"/>
      <c r="C262" s="526"/>
      <c r="D262" t="s">
        <v>17</v>
      </c>
      <c r="E262" s="2">
        <v>4.5</v>
      </c>
      <c r="F262" s="11"/>
      <c r="G262" s="2">
        <f t="shared" si="3"/>
        <v>23.700000000000014</v>
      </c>
      <c r="I262" s="153"/>
    </row>
    <row r="263" spans="1:9" s="5" customFormat="1">
      <c r="A263" s="7"/>
      <c r="B263" s="526"/>
      <c r="C263" s="526"/>
      <c r="D263" t="s">
        <v>18</v>
      </c>
      <c r="E263" s="2">
        <v>60</v>
      </c>
      <c r="F263" s="11"/>
      <c r="G263" s="2">
        <f t="shared" si="3"/>
        <v>83.700000000000017</v>
      </c>
      <c r="I263" s="153"/>
    </row>
    <row r="264" spans="1:9" s="5" customFormat="1">
      <c r="A264" s="7"/>
      <c r="B264" s="526"/>
      <c r="C264" s="526"/>
      <c r="D264" t="s">
        <v>19</v>
      </c>
      <c r="E264" s="2">
        <v>5</v>
      </c>
      <c r="F264" s="11"/>
      <c r="G264" s="2">
        <f t="shared" ref="G264:G327" si="4">+G263+E264-F264</f>
        <v>88.700000000000017</v>
      </c>
      <c r="I264" s="153"/>
    </row>
    <row r="265" spans="1:9" s="5" customFormat="1">
      <c r="A265" s="7">
        <v>43623</v>
      </c>
      <c r="B265" s="526">
        <v>18028</v>
      </c>
      <c r="C265" s="526" t="s">
        <v>24</v>
      </c>
      <c r="D265" t="s">
        <v>16</v>
      </c>
      <c r="E265" s="2"/>
      <c r="F265" s="11">
        <v>19.2</v>
      </c>
      <c r="G265" s="2">
        <f t="shared" si="4"/>
        <v>69.500000000000014</v>
      </c>
      <c r="I265" s="153"/>
    </row>
    <row r="266" spans="1:9" s="5" customFormat="1">
      <c r="A266" s="7">
        <v>43623</v>
      </c>
      <c r="B266" s="526">
        <v>18028</v>
      </c>
      <c r="C266" s="526" t="s">
        <v>24</v>
      </c>
      <c r="D266" t="s">
        <v>17</v>
      </c>
      <c r="E266" s="2"/>
      <c r="F266" s="11">
        <v>4.5</v>
      </c>
      <c r="G266" s="2">
        <f t="shared" si="4"/>
        <v>65.000000000000014</v>
      </c>
      <c r="I266" s="153"/>
    </row>
    <row r="267" spans="1:9" s="5" customFormat="1">
      <c r="A267" s="7">
        <v>43679</v>
      </c>
      <c r="B267" s="526">
        <v>18372</v>
      </c>
      <c r="C267" s="526" t="s">
        <v>24</v>
      </c>
      <c r="D267" t="s">
        <v>18</v>
      </c>
      <c r="E267" s="2"/>
      <c r="F267" s="11">
        <v>60</v>
      </c>
      <c r="G267" s="2">
        <f t="shared" si="4"/>
        <v>5.0000000000000142</v>
      </c>
      <c r="I267" s="153"/>
    </row>
    <row r="268" spans="1:9" s="5" customFormat="1">
      <c r="A268" s="7">
        <v>43679</v>
      </c>
      <c r="B268" s="526">
        <v>18372</v>
      </c>
      <c r="C268" s="526" t="s">
        <v>24</v>
      </c>
      <c r="D268" t="s">
        <v>19</v>
      </c>
      <c r="E268" s="2"/>
      <c r="F268" s="11">
        <v>5</v>
      </c>
      <c r="G268" s="2">
        <f t="shared" si="4"/>
        <v>1.4210854715202004E-14</v>
      </c>
      <c r="I268" s="153"/>
    </row>
    <row r="269" spans="1:9" s="5" customFormat="1">
      <c r="A269" s="44">
        <v>43616</v>
      </c>
      <c r="B269" s="525" t="s">
        <v>14</v>
      </c>
      <c r="C269" s="525" t="s">
        <v>25</v>
      </c>
      <c r="D269" t="s">
        <v>16</v>
      </c>
      <c r="E269" s="2">
        <v>17.7</v>
      </c>
      <c r="F269" s="11"/>
      <c r="G269" s="2">
        <f t="shared" si="4"/>
        <v>17.700000000000014</v>
      </c>
      <c r="I269" s="153"/>
    </row>
    <row r="270" spans="1:9" s="5" customFormat="1">
      <c r="A270" s="7"/>
      <c r="B270" s="526"/>
      <c r="C270" s="526"/>
      <c r="D270" t="s">
        <v>17</v>
      </c>
      <c r="E270" s="2">
        <v>5.2</v>
      </c>
      <c r="F270" s="11"/>
      <c r="G270" s="2">
        <f t="shared" si="4"/>
        <v>22.900000000000013</v>
      </c>
      <c r="I270" s="153"/>
    </row>
    <row r="271" spans="1:9" s="5" customFormat="1">
      <c r="A271" s="7"/>
      <c r="B271" s="526"/>
      <c r="C271" s="526"/>
      <c r="D271" t="s">
        <v>18</v>
      </c>
      <c r="E271" s="2">
        <v>60</v>
      </c>
      <c r="F271" s="11"/>
      <c r="G271" s="2">
        <f t="shared" si="4"/>
        <v>82.9</v>
      </c>
      <c r="I271" s="153"/>
    </row>
    <row r="272" spans="1:9" s="5" customFormat="1">
      <c r="A272" s="7"/>
      <c r="B272" s="526"/>
      <c r="C272" s="526"/>
      <c r="D272" t="s">
        <v>19</v>
      </c>
      <c r="E272" s="2">
        <v>5</v>
      </c>
      <c r="F272" s="11"/>
      <c r="G272" s="2">
        <f t="shared" si="4"/>
        <v>87.9</v>
      </c>
      <c r="I272" s="153"/>
    </row>
    <row r="273" spans="1:9" s="5" customFormat="1">
      <c r="A273" s="7">
        <v>43642</v>
      </c>
      <c r="B273" s="526">
        <v>18136</v>
      </c>
      <c r="C273" s="526" t="s">
        <v>25</v>
      </c>
      <c r="D273" t="s">
        <v>16</v>
      </c>
      <c r="E273" s="2"/>
      <c r="F273" s="11">
        <v>17.7</v>
      </c>
      <c r="G273" s="2">
        <f t="shared" si="4"/>
        <v>70.2</v>
      </c>
      <c r="I273" s="153"/>
    </row>
    <row r="274" spans="1:9" s="5" customFormat="1">
      <c r="A274" s="7">
        <v>43642</v>
      </c>
      <c r="B274" s="526">
        <v>18136</v>
      </c>
      <c r="C274" s="526" t="s">
        <v>25</v>
      </c>
      <c r="D274" t="s">
        <v>17</v>
      </c>
      <c r="E274" s="2"/>
      <c r="F274" s="11">
        <v>5.2</v>
      </c>
      <c r="G274" s="2">
        <f t="shared" si="4"/>
        <v>65</v>
      </c>
      <c r="I274" s="153"/>
    </row>
    <row r="275" spans="1:9" s="5" customFormat="1">
      <c r="A275" s="7">
        <v>43679</v>
      </c>
      <c r="B275" s="526">
        <v>18372</v>
      </c>
      <c r="C275" s="526" t="s">
        <v>25</v>
      </c>
      <c r="D275" t="s">
        <v>18</v>
      </c>
      <c r="E275" s="2"/>
      <c r="F275" s="11">
        <v>60</v>
      </c>
      <c r="G275" s="2">
        <f t="shared" si="4"/>
        <v>5</v>
      </c>
      <c r="I275" s="153"/>
    </row>
    <row r="276" spans="1:9" s="5" customFormat="1">
      <c r="A276" s="7">
        <v>43679</v>
      </c>
      <c r="B276" s="526">
        <v>18372</v>
      </c>
      <c r="C276" s="526" t="s">
        <v>25</v>
      </c>
      <c r="D276" t="s">
        <v>19</v>
      </c>
      <c r="E276" s="2"/>
      <c r="F276" s="11">
        <v>5</v>
      </c>
      <c r="G276" s="2">
        <f t="shared" si="4"/>
        <v>0</v>
      </c>
      <c r="I276" s="153"/>
    </row>
    <row r="277" spans="1:9" s="5" customFormat="1">
      <c r="A277" s="44">
        <v>43646</v>
      </c>
      <c r="B277" s="525" t="s">
        <v>14</v>
      </c>
      <c r="C277" s="525" t="s">
        <v>26</v>
      </c>
      <c r="D277" t="s">
        <v>16</v>
      </c>
      <c r="E277" s="2">
        <v>15.8</v>
      </c>
      <c r="F277" s="11"/>
      <c r="G277" s="2">
        <f t="shared" si="4"/>
        <v>15.8</v>
      </c>
      <c r="I277" s="153"/>
    </row>
    <row r="278" spans="1:9" s="5" customFormat="1">
      <c r="A278" s="7"/>
      <c r="B278" s="526"/>
      <c r="C278" s="526"/>
      <c r="D278" t="s">
        <v>17</v>
      </c>
      <c r="E278" s="2">
        <v>4.9000000000000004</v>
      </c>
      <c r="F278" s="11"/>
      <c r="G278" s="2">
        <f t="shared" si="4"/>
        <v>20.700000000000003</v>
      </c>
      <c r="I278" s="153"/>
    </row>
    <row r="279" spans="1:9" s="5" customFormat="1">
      <c r="A279" s="7"/>
      <c r="B279" s="526"/>
      <c r="C279" s="526"/>
      <c r="D279" t="s">
        <v>18</v>
      </c>
      <c r="E279" s="2">
        <v>60</v>
      </c>
      <c r="F279" s="11"/>
      <c r="G279" s="2">
        <f t="shared" si="4"/>
        <v>80.7</v>
      </c>
      <c r="I279" s="153"/>
    </row>
    <row r="280" spans="1:9" s="5" customFormat="1">
      <c r="A280" s="7"/>
      <c r="B280" s="526"/>
      <c r="C280" s="526"/>
      <c r="D280" t="s">
        <v>19</v>
      </c>
      <c r="E280" s="2">
        <v>5</v>
      </c>
      <c r="F280" s="11"/>
      <c r="G280" s="2">
        <f t="shared" si="4"/>
        <v>85.7</v>
      </c>
      <c r="I280" s="153"/>
    </row>
    <row r="281" spans="1:9" s="5" customFormat="1">
      <c r="A281" s="7">
        <v>43679</v>
      </c>
      <c r="B281" s="526">
        <v>18373</v>
      </c>
      <c r="C281" s="526" t="s">
        <v>26</v>
      </c>
      <c r="D281" t="s">
        <v>18</v>
      </c>
      <c r="E281" s="2"/>
      <c r="F281" s="11">
        <v>60</v>
      </c>
      <c r="G281" s="2">
        <f t="shared" si="4"/>
        <v>25.700000000000003</v>
      </c>
      <c r="I281" s="153"/>
    </row>
    <row r="282" spans="1:9" s="5" customFormat="1">
      <c r="A282" s="7">
        <v>43679</v>
      </c>
      <c r="B282" s="526">
        <v>18373</v>
      </c>
      <c r="C282" s="526" t="s">
        <v>26</v>
      </c>
      <c r="D282" t="s">
        <v>19</v>
      </c>
      <c r="E282" s="2"/>
      <c r="F282" s="11">
        <v>5</v>
      </c>
      <c r="G282" s="2">
        <f t="shared" si="4"/>
        <v>20.700000000000003</v>
      </c>
      <c r="I282" s="153"/>
    </row>
    <row r="283" spans="1:9" s="5" customFormat="1">
      <c r="A283" s="7">
        <v>43715</v>
      </c>
      <c r="B283" s="526">
        <v>18656</v>
      </c>
      <c r="C283" s="526" t="s">
        <v>26</v>
      </c>
      <c r="D283" t="s">
        <v>16</v>
      </c>
      <c r="E283" s="2"/>
      <c r="F283" s="11">
        <v>15.8</v>
      </c>
      <c r="G283" s="2">
        <f t="shared" si="4"/>
        <v>4.9000000000000021</v>
      </c>
      <c r="I283" s="153"/>
    </row>
    <row r="284" spans="1:9" s="5" customFormat="1">
      <c r="A284" s="7">
        <v>43715</v>
      </c>
      <c r="B284" s="526">
        <v>18656</v>
      </c>
      <c r="C284" s="526" t="s">
        <v>26</v>
      </c>
      <c r="D284" t="s">
        <v>17</v>
      </c>
      <c r="E284" s="2"/>
      <c r="F284" s="11">
        <v>4.9000000000000004</v>
      </c>
      <c r="G284" s="2">
        <f t="shared" si="4"/>
        <v>0</v>
      </c>
      <c r="I284" s="153"/>
    </row>
    <row r="285" spans="1:9" s="5" customFormat="1">
      <c r="A285" s="44">
        <v>43677</v>
      </c>
      <c r="B285" s="525" t="s">
        <v>14</v>
      </c>
      <c r="C285" s="525" t="s">
        <v>27</v>
      </c>
      <c r="D285" t="s">
        <v>16</v>
      </c>
      <c r="E285" s="2">
        <v>15.8</v>
      </c>
      <c r="F285" s="11"/>
      <c r="G285" s="2">
        <f t="shared" si="4"/>
        <v>15.8</v>
      </c>
      <c r="I285" s="153"/>
    </row>
    <row r="286" spans="1:9" s="5" customFormat="1">
      <c r="A286" s="7"/>
      <c r="B286" s="526"/>
      <c r="C286" s="526"/>
      <c r="D286" t="s">
        <v>17</v>
      </c>
      <c r="E286" s="2">
        <v>4.8</v>
      </c>
      <c r="F286" s="11"/>
      <c r="G286" s="2">
        <f t="shared" si="4"/>
        <v>20.6</v>
      </c>
      <c r="I286" s="153"/>
    </row>
    <row r="287" spans="1:9" s="5" customFormat="1">
      <c r="A287" s="7"/>
      <c r="B287" s="526"/>
      <c r="C287" s="526"/>
      <c r="D287" t="s">
        <v>18</v>
      </c>
      <c r="E287" s="2">
        <v>60</v>
      </c>
      <c r="F287" s="11"/>
      <c r="G287" s="2">
        <f t="shared" si="4"/>
        <v>80.599999999999994</v>
      </c>
      <c r="I287" s="153"/>
    </row>
    <row r="288" spans="1:9" s="5" customFormat="1">
      <c r="A288" s="7"/>
      <c r="B288" s="526"/>
      <c r="C288" s="526"/>
      <c r="D288" t="s">
        <v>19</v>
      </c>
      <c r="E288" s="2">
        <v>5</v>
      </c>
      <c r="F288" s="11"/>
      <c r="G288" s="2">
        <f t="shared" si="4"/>
        <v>85.6</v>
      </c>
      <c r="I288" s="153"/>
    </row>
    <row r="289" spans="1:9" s="5" customFormat="1">
      <c r="A289" s="7">
        <v>43679</v>
      </c>
      <c r="B289" s="526">
        <v>18373</v>
      </c>
      <c r="C289" s="526" t="s">
        <v>27</v>
      </c>
      <c r="D289" t="s">
        <v>18</v>
      </c>
      <c r="E289" s="2"/>
      <c r="F289" s="11">
        <v>60</v>
      </c>
      <c r="G289" s="2">
        <f t="shared" si="4"/>
        <v>25.599999999999994</v>
      </c>
      <c r="I289" s="153"/>
    </row>
    <row r="290" spans="1:9" s="5" customFormat="1">
      <c r="A290" s="7">
        <v>43679</v>
      </c>
      <c r="B290" s="526">
        <v>18373</v>
      </c>
      <c r="C290" s="526" t="s">
        <v>27</v>
      </c>
      <c r="D290" t="s">
        <v>19</v>
      </c>
      <c r="E290" s="2"/>
      <c r="F290" s="11">
        <v>5</v>
      </c>
      <c r="G290" s="2">
        <f t="shared" si="4"/>
        <v>20.599999999999994</v>
      </c>
      <c r="I290" s="153"/>
    </row>
    <row r="291" spans="1:9" s="5" customFormat="1">
      <c r="A291" s="7">
        <v>43732</v>
      </c>
      <c r="B291" s="526">
        <v>18753</v>
      </c>
      <c r="C291" s="526" t="s">
        <v>27</v>
      </c>
      <c r="D291" t="s">
        <v>16</v>
      </c>
      <c r="E291" s="2"/>
      <c r="F291" s="11">
        <v>15.8</v>
      </c>
      <c r="G291" s="2">
        <f t="shared" si="4"/>
        <v>4.7999999999999936</v>
      </c>
      <c r="I291" s="153"/>
    </row>
    <row r="292" spans="1:9" s="5" customFormat="1">
      <c r="A292" s="7">
        <v>43732</v>
      </c>
      <c r="B292" s="526">
        <v>18753</v>
      </c>
      <c r="C292" s="526" t="s">
        <v>27</v>
      </c>
      <c r="D292" t="s">
        <v>17</v>
      </c>
      <c r="E292" s="2"/>
      <c r="F292" s="11">
        <v>4.8</v>
      </c>
      <c r="G292" s="2">
        <f t="shared" si="4"/>
        <v>0</v>
      </c>
      <c r="I292" s="153"/>
    </row>
    <row r="293" spans="1:9" s="5" customFormat="1">
      <c r="A293" s="44">
        <v>43708</v>
      </c>
      <c r="B293" s="525" t="s">
        <v>14</v>
      </c>
      <c r="C293" s="525" t="s">
        <v>28</v>
      </c>
      <c r="D293" t="s">
        <v>16</v>
      </c>
      <c r="E293" s="2">
        <v>15.4</v>
      </c>
      <c r="F293" s="11"/>
      <c r="G293" s="2">
        <f t="shared" si="4"/>
        <v>15.4</v>
      </c>
      <c r="I293" s="153"/>
    </row>
    <row r="294" spans="1:9" s="5" customFormat="1">
      <c r="A294" s="7"/>
      <c r="B294" s="526"/>
      <c r="C294" s="526"/>
      <c r="D294" t="s">
        <v>17</v>
      </c>
      <c r="E294" s="2">
        <v>4.5999999999999996</v>
      </c>
      <c r="F294" s="11"/>
      <c r="G294" s="2">
        <f t="shared" si="4"/>
        <v>20</v>
      </c>
      <c r="I294" s="153"/>
    </row>
    <row r="295" spans="1:9" s="5" customFormat="1">
      <c r="A295" s="7"/>
      <c r="B295" s="526"/>
      <c r="C295" s="526"/>
      <c r="D295" t="s">
        <v>18</v>
      </c>
      <c r="E295" s="2">
        <v>60</v>
      </c>
      <c r="F295" s="11"/>
      <c r="G295" s="2">
        <f t="shared" si="4"/>
        <v>80</v>
      </c>
      <c r="I295" s="153"/>
    </row>
    <row r="296" spans="1:9" s="5" customFormat="1">
      <c r="A296" s="7"/>
      <c r="B296" s="526"/>
      <c r="C296" s="526"/>
      <c r="D296" t="s">
        <v>19</v>
      </c>
      <c r="E296" s="2">
        <v>5</v>
      </c>
      <c r="F296" s="11"/>
      <c r="G296" s="2">
        <f t="shared" si="4"/>
        <v>85</v>
      </c>
      <c r="I296" s="153"/>
    </row>
    <row r="297" spans="1:9" s="5" customFormat="1">
      <c r="A297" s="7"/>
      <c r="B297" s="526"/>
      <c r="C297" s="526"/>
      <c r="D297" t="s">
        <v>35</v>
      </c>
      <c r="E297" s="2">
        <v>25</v>
      </c>
      <c r="F297" s="11"/>
      <c r="G297" s="2">
        <f t="shared" si="4"/>
        <v>110</v>
      </c>
      <c r="I297" s="153"/>
    </row>
    <row r="298" spans="1:9" s="5" customFormat="1">
      <c r="A298" s="7">
        <v>43769</v>
      </c>
      <c r="B298" s="526">
        <v>19119</v>
      </c>
      <c r="C298" s="526" t="s">
        <v>28</v>
      </c>
      <c r="D298" t="s">
        <v>18</v>
      </c>
      <c r="E298" s="2"/>
      <c r="F298" s="11">
        <v>60</v>
      </c>
      <c r="G298" s="2">
        <f t="shared" si="4"/>
        <v>50</v>
      </c>
      <c r="I298" s="153"/>
    </row>
    <row r="299" spans="1:9" s="5" customFormat="1">
      <c r="A299" s="7">
        <v>43769</v>
      </c>
      <c r="B299" s="526">
        <v>19119</v>
      </c>
      <c r="C299" s="526" t="s">
        <v>28</v>
      </c>
      <c r="D299" t="s">
        <v>19</v>
      </c>
      <c r="E299" s="2"/>
      <c r="F299" s="11">
        <v>5</v>
      </c>
      <c r="G299" s="2">
        <f t="shared" si="4"/>
        <v>45</v>
      </c>
      <c r="I299" s="153"/>
    </row>
    <row r="300" spans="1:9" s="5" customFormat="1">
      <c r="A300" s="7">
        <v>43776</v>
      </c>
      <c r="B300" s="526">
        <v>19126</v>
      </c>
      <c r="C300" s="526" t="s">
        <v>28</v>
      </c>
      <c r="D300" t="s">
        <v>16</v>
      </c>
      <c r="E300" s="2"/>
      <c r="F300" s="11">
        <v>15.4</v>
      </c>
      <c r="G300" s="2">
        <f t="shared" si="4"/>
        <v>29.6</v>
      </c>
      <c r="I300" s="153"/>
    </row>
    <row r="301" spans="1:9" s="5" customFormat="1">
      <c r="A301" s="7">
        <v>43776</v>
      </c>
      <c r="B301" s="526">
        <v>19126</v>
      </c>
      <c r="C301" s="526" t="s">
        <v>28</v>
      </c>
      <c r="D301" t="s">
        <v>17</v>
      </c>
      <c r="E301" s="2"/>
      <c r="F301" s="11">
        <v>4.5999999999999996</v>
      </c>
      <c r="G301" s="2">
        <f t="shared" si="4"/>
        <v>25</v>
      </c>
      <c r="I301" s="153"/>
    </row>
    <row r="302" spans="1:9" s="5" customFormat="1">
      <c r="A302" s="7">
        <v>43769</v>
      </c>
      <c r="B302" s="526">
        <v>9583</v>
      </c>
      <c r="C302" s="526" t="s">
        <v>28</v>
      </c>
      <c r="D302" t="s">
        <v>35</v>
      </c>
      <c r="E302" s="2"/>
      <c r="F302" s="11">
        <v>25</v>
      </c>
      <c r="G302" s="2">
        <f t="shared" si="4"/>
        <v>0</v>
      </c>
      <c r="I302" s="153"/>
    </row>
    <row r="303" spans="1:9" s="5" customFormat="1">
      <c r="A303" s="44">
        <v>43738</v>
      </c>
      <c r="B303" s="525" t="s">
        <v>14</v>
      </c>
      <c r="C303" s="525" t="s">
        <v>29</v>
      </c>
      <c r="D303" t="s">
        <v>16</v>
      </c>
      <c r="E303" s="2">
        <v>15.5</v>
      </c>
      <c r="F303" s="11"/>
      <c r="G303" s="2">
        <f t="shared" si="4"/>
        <v>15.5</v>
      </c>
      <c r="I303" s="153"/>
    </row>
    <row r="304" spans="1:9" s="5" customFormat="1">
      <c r="A304" s="7"/>
      <c r="B304" s="526"/>
      <c r="C304" s="526"/>
      <c r="D304" t="s">
        <v>17</v>
      </c>
      <c r="E304" s="2">
        <v>4.7</v>
      </c>
      <c r="F304" s="11"/>
      <c r="G304" s="2">
        <f t="shared" si="4"/>
        <v>20.2</v>
      </c>
      <c r="I304" s="153"/>
    </row>
    <row r="305" spans="1:9" s="5" customFormat="1">
      <c r="A305" s="7"/>
      <c r="B305" s="526"/>
      <c r="C305" s="526"/>
      <c r="D305" t="s">
        <v>18</v>
      </c>
      <c r="E305" s="2">
        <v>60</v>
      </c>
      <c r="F305" s="11"/>
      <c r="G305" s="2">
        <f t="shared" si="4"/>
        <v>80.2</v>
      </c>
      <c r="I305" s="153"/>
    </row>
    <row r="306" spans="1:9" s="5" customFormat="1">
      <c r="A306" s="7"/>
      <c r="B306" s="526"/>
      <c r="C306" s="526"/>
      <c r="D306" t="s">
        <v>19</v>
      </c>
      <c r="E306" s="2">
        <v>5</v>
      </c>
      <c r="F306" s="11"/>
      <c r="G306" s="2">
        <f t="shared" si="4"/>
        <v>85.2</v>
      </c>
      <c r="I306" s="153"/>
    </row>
    <row r="307" spans="1:9" s="5" customFormat="1">
      <c r="A307" s="7">
        <v>43769</v>
      </c>
      <c r="B307" s="526">
        <v>19119</v>
      </c>
      <c r="C307" s="526" t="s">
        <v>29</v>
      </c>
      <c r="D307" t="s">
        <v>18</v>
      </c>
      <c r="E307" s="2"/>
      <c r="F307" s="11">
        <v>60</v>
      </c>
      <c r="G307" s="2">
        <f t="shared" si="4"/>
        <v>25.200000000000003</v>
      </c>
      <c r="I307" s="153"/>
    </row>
    <row r="308" spans="1:9" s="5" customFormat="1">
      <c r="A308" s="7">
        <v>43769</v>
      </c>
      <c r="B308" s="526">
        <v>19119</v>
      </c>
      <c r="C308" s="526" t="s">
        <v>29</v>
      </c>
      <c r="D308" t="s">
        <v>19</v>
      </c>
      <c r="E308" s="2"/>
      <c r="F308" s="11">
        <v>5</v>
      </c>
      <c r="G308" s="2">
        <f t="shared" si="4"/>
        <v>20.200000000000003</v>
      </c>
      <c r="I308" s="153"/>
    </row>
    <row r="309" spans="1:9" s="5" customFormat="1">
      <c r="A309" s="7">
        <v>43776</v>
      </c>
      <c r="B309" s="526">
        <v>19126</v>
      </c>
      <c r="C309" s="526" t="s">
        <v>29</v>
      </c>
      <c r="D309" t="s">
        <v>16</v>
      </c>
      <c r="E309" s="2"/>
      <c r="F309" s="11">
        <v>15.5</v>
      </c>
      <c r="G309" s="2">
        <f t="shared" si="4"/>
        <v>4.7000000000000028</v>
      </c>
      <c r="I309" s="153"/>
    </row>
    <row r="310" spans="1:9" s="5" customFormat="1">
      <c r="A310" s="7">
        <v>43776</v>
      </c>
      <c r="B310" s="526">
        <v>19126</v>
      </c>
      <c r="C310" s="526" t="s">
        <v>29</v>
      </c>
      <c r="D310" t="s">
        <v>17</v>
      </c>
      <c r="E310" s="2"/>
      <c r="F310" s="11">
        <v>4.7</v>
      </c>
      <c r="G310" s="2">
        <f t="shared" si="4"/>
        <v>0</v>
      </c>
      <c r="I310" s="153"/>
    </row>
    <row r="311" spans="1:9" s="5" customFormat="1">
      <c r="A311" s="44">
        <v>43769</v>
      </c>
      <c r="B311" s="525" t="s">
        <v>14</v>
      </c>
      <c r="C311" s="525" t="s">
        <v>30</v>
      </c>
      <c r="D311" t="s">
        <v>16</v>
      </c>
      <c r="E311" s="2">
        <v>15.5</v>
      </c>
      <c r="F311" s="11"/>
      <c r="G311" s="2">
        <f t="shared" si="4"/>
        <v>15.5</v>
      </c>
      <c r="I311" s="153"/>
    </row>
    <row r="312" spans="1:9" s="5" customFormat="1">
      <c r="A312" s="7"/>
      <c r="B312" s="526"/>
      <c r="C312" s="526"/>
      <c r="D312" t="s">
        <v>17</v>
      </c>
      <c r="E312" s="2">
        <v>4.5</v>
      </c>
      <c r="F312" s="11"/>
      <c r="G312" s="2">
        <f t="shared" si="4"/>
        <v>20</v>
      </c>
      <c r="I312" s="153"/>
    </row>
    <row r="313" spans="1:9" s="5" customFormat="1">
      <c r="A313" s="7"/>
      <c r="B313" s="526"/>
      <c r="C313" s="526"/>
      <c r="D313" t="s">
        <v>18</v>
      </c>
      <c r="E313" s="2">
        <v>60</v>
      </c>
      <c r="F313" s="11"/>
      <c r="G313" s="2">
        <f t="shared" si="4"/>
        <v>80</v>
      </c>
      <c r="I313" s="153"/>
    </row>
    <row r="314" spans="1:9" s="5" customFormat="1">
      <c r="A314" s="7"/>
      <c r="B314" s="526"/>
      <c r="C314" s="526"/>
      <c r="D314" t="s">
        <v>40</v>
      </c>
      <c r="E314" s="2">
        <v>5</v>
      </c>
      <c r="F314" s="11"/>
      <c r="G314" s="2">
        <f t="shared" si="4"/>
        <v>85</v>
      </c>
      <c r="I314" s="153"/>
    </row>
    <row r="315" spans="1:9" s="5" customFormat="1">
      <c r="A315" s="7">
        <v>43769</v>
      </c>
      <c r="B315" s="526">
        <v>19119</v>
      </c>
      <c r="C315" s="526" t="s">
        <v>30</v>
      </c>
      <c r="D315" t="s">
        <v>18</v>
      </c>
      <c r="E315" s="2"/>
      <c r="F315" s="11">
        <v>60</v>
      </c>
      <c r="G315" s="2">
        <f t="shared" si="4"/>
        <v>25</v>
      </c>
      <c r="I315" s="153"/>
    </row>
    <row r="316" spans="1:9" s="5" customFormat="1">
      <c r="A316" s="7">
        <v>43769</v>
      </c>
      <c r="B316" s="526">
        <v>19119</v>
      </c>
      <c r="C316" s="526" t="s">
        <v>30</v>
      </c>
      <c r="D316" t="s">
        <v>19</v>
      </c>
      <c r="E316" s="2"/>
      <c r="F316" s="11">
        <v>5</v>
      </c>
      <c r="G316" s="2">
        <f t="shared" si="4"/>
        <v>20</v>
      </c>
      <c r="I316" s="153"/>
    </row>
    <row r="317" spans="1:9" s="5" customFormat="1">
      <c r="A317" s="7">
        <v>43812</v>
      </c>
      <c r="B317" s="526">
        <v>19303</v>
      </c>
      <c r="C317" s="526" t="s">
        <v>30</v>
      </c>
      <c r="D317" t="s">
        <v>16</v>
      </c>
      <c r="E317" s="2"/>
      <c r="F317" s="11">
        <v>15.5</v>
      </c>
      <c r="G317" s="2">
        <f t="shared" si="4"/>
        <v>4.5</v>
      </c>
      <c r="I317" s="153"/>
    </row>
    <row r="318" spans="1:9" s="5" customFormat="1">
      <c r="A318" s="7">
        <v>43812</v>
      </c>
      <c r="B318" s="526">
        <v>19303</v>
      </c>
      <c r="C318" s="526" t="s">
        <v>30</v>
      </c>
      <c r="D318" t="s">
        <v>17</v>
      </c>
      <c r="E318" s="2"/>
      <c r="F318" s="11">
        <v>4.5</v>
      </c>
      <c r="G318" s="2">
        <f t="shared" si="4"/>
        <v>0</v>
      </c>
      <c r="I318" s="153"/>
    </row>
    <row r="319" spans="1:9" s="5" customFormat="1">
      <c r="A319" s="44">
        <v>43799</v>
      </c>
      <c r="B319" s="525" t="s">
        <v>14</v>
      </c>
      <c r="C319" s="525" t="s">
        <v>33</v>
      </c>
      <c r="D319" t="s">
        <v>16</v>
      </c>
      <c r="E319" s="2">
        <v>17.399999999999999</v>
      </c>
      <c r="F319" s="11"/>
      <c r="G319" s="2">
        <f t="shared" si="4"/>
        <v>17.399999999999999</v>
      </c>
      <c r="I319" s="153"/>
    </row>
    <row r="320" spans="1:9" s="5" customFormat="1">
      <c r="A320" s="7"/>
      <c r="B320" s="526"/>
      <c r="C320" s="526"/>
      <c r="D320" t="s">
        <v>17</v>
      </c>
      <c r="E320" s="2">
        <v>4.7</v>
      </c>
      <c r="F320" s="11"/>
      <c r="G320" s="2">
        <f t="shared" si="4"/>
        <v>22.099999999999998</v>
      </c>
      <c r="I320" s="153"/>
    </row>
    <row r="321" spans="1:9" s="5" customFormat="1">
      <c r="A321" s="7"/>
      <c r="B321" s="526"/>
      <c r="C321" s="526"/>
      <c r="D321" t="s">
        <v>18</v>
      </c>
      <c r="E321" s="2">
        <v>60</v>
      </c>
      <c r="F321" s="11"/>
      <c r="G321" s="2">
        <f t="shared" si="4"/>
        <v>82.1</v>
      </c>
      <c r="I321" s="153"/>
    </row>
    <row r="322" spans="1:9" s="5" customFormat="1">
      <c r="A322" s="7"/>
      <c r="B322" s="526"/>
      <c r="C322" s="526"/>
      <c r="D322" t="s">
        <v>40</v>
      </c>
      <c r="E322" s="2">
        <v>5</v>
      </c>
      <c r="F322" s="11"/>
      <c r="G322" s="2">
        <f t="shared" si="4"/>
        <v>87.1</v>
      </c>
      <c r="I322" s="153"/>
    </row>
    <row r="323" spans="1:9" s="5" customFormat="1">
      <c r="A323" s="7">
        <v>43861</v>
      </c>
      <c r="B323" s="526" t="s">
        <v>114</v>
      </c>
      <c r="C323" s="526" t="s">
        <v>33</v>
      </c>
      <c r="D323" t="s">
        <v>16</v>
      </c>
      <c r="E323" s="2"/>
      <c r="F323" s="11">
        <v>17.399999999999999</v>
      </c>
      <c r="G323" s="2">
        <f t="shared" si="4"/>
        <v>69.699999999999989</v>
      </c>
      <c r="I323" s="153"/>
    </row>
    <row r="324" spans="1:9" s="5" customFormat="1">
      <c r="A324" s="7">
        <v>43861</v>
      </c>
      <c r="B324" s="526" t="s">
        <v>114</v>
      </c>
      <c r="C324" s="526" t="s">
        <v>33</v>
      </c>
      <c r="D324" t="s">
        <v>17</v>
      </c>
      <c r="E324" s="2"/>
      <c r="F324" s="11">
        <v>4.7</v>
      </c>
      <c r="G324" s="2">
        <f t="shared" si="4"/>
        <v>64.999999999999986</v>
      </c>
      <c r="I324" s="153"/>
    </row>
    <row r="325" spans="1:9" s="5" customFormat="1">
      <c r="A325" s="7">
        <v>44321</v>
      </c>
      <c r="B325" s="526">
        <v>22362</v>
      </c>
      <c r="C325" s="526" t="s">
        <v>33</v>
      </c>
      <c r="D325" t="s">
        <v>18</v>
      </c>
      <c r="E325" s="2"/>
      <c r="F325" s="11">
        <v>60</v>
      </c>
      <c r="G325" s="2">
        <f t="shared" si="4"/>
        <v>4.9999999999999858</v>
      </c>
      <c r="I325" s="153"/>
    </row>
    <row r="326" spans="1:9" s="5" customFormat="1">
      <c r="A326" s="7">
        <v>44321</v>
      </c>
      <c r="B326" s="526">
        <v>22362</v>
      </c>
      <c r="C326" s="526" t="s">
        <v>33</v>
      </c>
      <c r="D326" t="s">
        <v>19</v>
      </c>
      <c r="E326" s="2"/>
      <c r="F326" s="11">
        <v>5</v>
      </c>
      <c r="G326" s="2">
        <f t="shared" si="4"/>
        <v>-1.4210854715202004E-14</v>
      </c>
      <c r="I326" s="153"/>
    </row>
    <row r="327" spans="1:9" s="5" customFormat="1">
      <c r="A327" s="44">
        <v>43830</v>
      </c>
      <c r="B327" s="525" t="s">
        <v>14</v>
      </c>
      <c r="C327" s="525" t="s">
        <v>34</v>
      </c>
      <c r="D327" t="s">
        <v>16</v>
      </c>
      <c r="E327" s="2">
        <v>18.2</v>
      </c>
      <c r="F327" s="11"/>
      <c r="G327" s="2">
        <f t="shared" si="4"/>
        <v>18.199999999999985</v>
      </c>
      <c r="I327" s="153"/>
    </row>
    <row r="328" spans="1:9" s="5" customFormat="1">
      <c r="A328" s="7"/>
      <c r="B328" s="526"/>
      <c r="C328" s="526"/>
      <c r="D328" t="s">
        <v>17</v>
      </c>
      <c r="E328" s="2">
        <v>2.8</v>
      </c>
      <c r="F328" s="11"/>
      <c r="G328" s="2">
        <f t="shared" ref="G328:G402" si="5">+G327+E328-F328</f>
        <v>20.999999999999986</v>
      </c>
      <c r="I328" s="153"/>
    </row>
    <row r="329" spans="1:9" s="5" customFormat="1">
      <c r="A329" s="7"/>
      <c r="B329" s="526"/>
      <c r="C329" s="526"/>
      <c r="D329" t="s">
        <v>18</v>
      </c>
      <c r="E329" s="24">
        <v>60</v>
      </c>
      <c r="F329" s="11"/>
      <c r="G329" s="2">
        <f t="shared" si="5"/>
        <v>80.999999999999986</v>
      </c>
      <c r="I329" s="153"/>
    </row>
    <row r="330" spans="1:9" s="5" customFormat="1" ht="14.25" customHeight="1">
      <c r="A330" s="7"/>
      <c r="B330" s="526"/>
      <c r="C330" s="526"/>
      <c r="D330" t="s">
        <v>40</v>
      </c>
      <c r="E330" s="24">
        <v>5</v>
      </c>
      <c r="F330" s="11"/>
      <c r="G330" s="2">
        <f t="shared" si="5"/>
        <v>85.999999999999986</v>
      </c>
      <c r="I330" s="153"/>
    </row>
    <row r="331" spans="1:9" s="5" customFormat="1" ht="14.25" customHeight="1">
      <c r="A331" s="7">
        <v>43861</v>
      </c>
      <c r="B331" s="526" t="s">
        <v>114</v>
      </c>
      <c r="C331" s="526" t="s">
        <v>34</v>
      </c>
      <c r="D331" t="s">
        <v>16</v>
      </c>
      <c r="E331" s="2"/>
      <c r="F331" s="11">
        <v>18.2</v>
      </c>
      <c r="G331" s="2">
        <f t="shared" si="5"/>
        <v>67.799999999999983</v>
      </c>
      <c r="I331" s="153"/>
    </row>
    <row r="332" spans="1:9" s="5" customFormat="1" ht="14.25" customHeight="1">
      <c r="A332" s="7">
        <v>43861</v>
      </c>
      <c r="B332" s="526" t="s">
        <v>114</v>
      </c>
      <c r="C332" s="526" t="s">
        <v>34</v>
      </c>
      <c r="D332" t="s">
        <v>17</v>
      </c>
      <c r="E332" s="2"/>
      <c r="F332" s="11">
        <v>2.8</v>
      </c>
      <c r="G332" s="2">
        <f t="shared" si="5"/>
        <v>64.999999999999986</v>
      </c>
      <c r="I332" s="153"/>
    </row>
    <row r="333" spans="1:9" s="5" customFormat="1" ht="14.25" customHeight="1">
      <c r="A333" s="7">
        <v>44620</v>
      </c>
      <c r="B333" s="526">
        <v>24379</v>
      </c>
      <c r="C333" s="526" t="s">
        <v>34</v>
      </c>
      <c r="D333" t="s">
        <v>18</v>
      </c>
      <c r="E333" s="2"/>
      <c r="F333" s="11">
        <v>60</v>
      </c>
      <c r="G333" s="2">
        <f t="shared" si="5"/>
        <v>4.9999999999999858</v>
      </c>
      <c r="I333" s="153"/>
    </row>
    <row r="334" spans="1:9" s="5" customFormat="1" ht="14.25" customHeight="1">
      <c r="A334" s="7">
        <v>44620</v>
      </c>
      <c r="B334" s="526">
        <v>24379</v>
      </c>
      <c r="C334" s="526" t="s">
        <v>34</v>
      </c>
      <c r="D334" t="s">
        <v>40</v>
      </c>
      <c r="E334" s="2"/>
      <c r="F334" s="11">
        <v>5</v>
      </c>
      <c r="G334" s="2">
        <f t="shared" si="5"/>
        <v>-1.4210854715202004E-14</v>
      </c>
      <c r="I334" s="153"/>
    </row>
    <row r="335" spans="1:9" s="5" customFormat="1">
      <c r="A335" s="44">
        <v>43861</v>
      </c>
      <c r="B335" s="525" t="s">
        <v>14</v>
      </c>
      <c r="C335" s="525" t="s">
        <v>15</v>
      </c>
      <c r="D335" t="s">
        <v>16</v>
      </c>
      <c r="E335" s="2">
        <v>91.7</v>
      </c>
      <c r="F335" s="11"/>
      <c r="G335" s="2">
        <f t="shared" si="5"/>
        <v>91.699999999999989</v>
      </c>
    </row>
    <row r="336" spans="1:9" s="5" customFormat="1">
      <c r="A336" s="7"/>
      <c r="B336" s="526"/>
      <c r="C336" s="526"/>
      <c r="D336" t="s">
        <v>17</v>
      </c>
      <c r="E336" s="2">
        <v>24.1</v>
      </c>
      <c r="F336" s="11"/>
      <c r="G336" s="2">
        <f t="shared" si="5"/>
        <v>115.79999999999998</v>
      </c>
    </row>
    <row r="337" spans="1:9" s="5" customFormat="1">
      <c r="A337" s="7"/>
      <c r="B337" s="526"/>
      <c r="C337" s="526"/>
      <c r="D337" t="s">
        <v>18</v>
      </c>
      <c r="E337" s="2">
        <v>60</v>
      </c>
      <c r="F337" s="11"/>
      <c r="G337" s="2">
        <f t="shared" si="5"/>
        <v>175.79999999999998</v>
      </c>
      <c r="I337" s="153"/>
    </row>
    <row r="338" spans="1:9" s="5" customFormat="1">
      <c r="A338" s="7"/>
      <c r="B338" s="526"/>
      <c r="C338" s="526"/>
      <c r="D338" t="s">
        <v>40</v>
      </c>
      <c r="E338" s="2">
        <v>5</v>
      </c>
      <c r="F338" s="11"/>
      <c r="G338" s="2">
        <f t="shared" si="5"/>
        <v>180.79999999999998</v>
      </c>
      <c r="I338" s="153"/>
    </row>
    <row r="339" spans="1:9" s="5" customFormat="1">
      <c r="A339" s="7">
        <v>43861</v>
      </c>
      <c r="B339" s="526" t="s">
        <v>114</v>
      </c>
      <c r="C339" s="526" t="s">
        <v>15</v>
      </c>
      <c r="D339" t="s">
        <v>18</v>
      </c>
      <c r="E339" s="2"/>
      <c r="F339" s="11">
        <v>60</v>
      </c>
      <c r="G339" s="2">
        <f t="shared" si="5"/>
        <v>120.79999999999998</v>
      </c>
      <c r="I339" s="153"/>
    </row>
    <row r="340" spans="1:9" s="5" customFormat="1">
      <c r="A340" s="7">
        <v>43861</v>
      </c>
      <c r="B340" s="526" t="s">
        <v>114</v>
      </c>
      <c r="C340" s="526" t="s">
        <v>15</v>
      </c>
      <c r="D340" t="s">
        <v>19</v>
      </c>
      <c r="E340" s="2"/>
      <c r="F340" s="11">
        <v>5</v>
      </c>
      <c r="G340" s="2">
        <f t="shared" si="5"/>
        <v>115.79999999999998</v>
      </c>
      <c r="I340" s="153"/>
    </row>
    <row r="341" spans="1:9" s="5" customFormat="1">
      <c r="A341" s="7">
        <v>43861</v>
      </c>
      <c r="B341" s="526" t="s">
        <v>114</v>
      </c>
      <c r="C341" s="526" t="s">
        <v>15</v>
      </c>
      <c r="D341" t="s">
        <v>16</v>
      </c>
      <c r="E341" s="2"/>
      <c r="F341" s="11">
        <v>11.9</v>
      </c>
      <c r="G341" s="2">
        <f t="shared" si="5"/>
        <v>103.89999999999998</v>
      </c>
      <c r="I341" s="153"/>
    </row>
    <row r="342" spans="1:9" s="5" customFormat="1">
      <c r="A342" s="7">
        <v>43890</v>
      </c>
      <c r="B342" s="526" t="s">
        <v>114</v>
      </c>
      <c r="C342" s="526" t="s">
        <v>15</v>
      </c>
      <c r="D342" t="s">
        <v>16</v>
      </c>
      <c r="E342" s="2"/>
      <c r="F342" s="11">
        <v>78</v>
      </c>
      <c r="G342" s="2">
        <f t="shared" si="5"/>
        <v>25.899999999999977</v>
      </c>
      <c r="I342" s="153"/>
    </row>
    <row r="343" spans="1:9" s="5" customFormat="1">
      <c r="A343" s="7">
        <v>43921</v>
      </c>
      <c r="B343" s="526" t="s">
        <v>114</v>
      </c>
      <c r="C343" s="526" t="s">
        <v>15</v>
      </c>
      <c r="D343" t="s">
        <v>16</v>
      </c>
      <c r="E343" s="2"/>
      <c r="F343" s="11">
        <v>1.8</v>
      </c>
      <c r="G343" s="2">
        <f t="shared" si="5"/>
        <v>24.099999999999977</v>
      </c>
      <c r="I343" s="153"/>
    </row>
    <row r="344" spans="1:9" s="5" customFormat="1">
      <c r="A344" s="7">
        <v>43921</v>
      </c>
      <c r="B344" s="526" t="s">
        <v>114</v>
      </c>
      <c r="C344" s="526" t="s">
        <v>15</v>
      </c>
      <c r="D344" t="s">
        <v>17</v>
      </c>
      <c r="E344" s="2"/>
      <c r="F344" s="11">
        <v>24.1</v>
      </c>
      <c r="G344" s="2">
        <f t="shared" si="5"/>
        <v>0</v>
      </c>
      <c r="I344" s="153"/>
    </row>
    <row r="345" spans="1:9" s="5" customFormat="1">
      <c r="A345" s="44">
        <v>43890</v>
      </c>
      <c r="B345" s="525" t="s">
        <v>14</v>
      </c>
      <c r="C345" s="525" t="s">
        <v>20</v>
      </c>
      <c r="D345" t="s">
        <v>16</v>
      </c>
      <c r="E345" s="2">
        <v>95.2</v>
      </c>
      <c r="F345" s="11"/>
      <c r="G345" s="2">
        <f t="shared" si="5"/>
        <v>95.2</v>
      </c>
      <c r="I345" s="153"/>
    </row>
    <row r="346" spans="1:9" s="5" customFormat="1">
      <c r="A346" s="7"/>
      <c r="B346" s="526"/>
      <c r="C346" s="526"/>
      <c r="D346" t="s">
        <v>17</v>
      </c>
      <c r="E346" s="2">
        <v>25.8</v>
      </c>
      <c r="F346" s="11"/>
      <c r="G346" s="2">
        <f t="shared" si="5"/>
        <v>121</v>
      </c>
      <c r="I346" s="153"/>
    </row>
    <row r="347" spans="1:9" s="5" customFormat="1">
      <c r="A347" s="7"/>
      <c r="B347" s="526"/>
      <c r="C347" s="526"/>
      <c r="D347" t="s">
        <v>18</v>
      </c>
      <c r="E347" s="24">
        <v>58</v>
      </c>
      <c r="F347" s="11"/>
      <c r="G347" s="2">
        <f t="shared" si="5"/>
        <v>179</v>
      </c>
      <c r="I347" s="153"/>
    </row>
    <row r="348" spans="1:9" s="5" customFormat="1">
      <c r="A348" s="7"/>
      <c r="B348" s="526"/>
      <c r="C348" s="526"/>
      <c r="D348" t="s">
        <v>40</v>
      </c>
      <c r="E348" s="24">
        <v>5</v>
      </c>
      <c r="F348" s="11"/>
      <c r="G348" s="2">
        <f t="shared" si="5"/>
        <v>184</v>
      </c>
      <c r="I348" s="153"/>
    </row>
    <row r="349" spans="1:9" s="5" customFormat="1">
      <c r="A349" s="7">
        <v>43890</v>
      </c>
      <c r="B349" s="526" t="s">
        <v>114</v>
      </c>
      <c r="C349" s="526" t="s">
        <v>20</v>
      </c>
      <c r="D349" t="s">
        <v>18</v>
      </c>
      <c r="E349" s="2"/>
      <c r="F349" s="117">
        <v>52</v>
      </c>
      <c r="G349" s="2">
        <f t="shared" si="5"/>
        <v>132</v>
      </c>
      <c r="I349" s="153"/>
    </row>
    <row r="350" spans="1:9" s="5" customFormat="1">
      <c r="A350" s="7">
        <v>43921</v>
      </c>
      <c r="B350" s="526" t="s">
        <v>114</v>
      </c>
      <c r="C350" s="526" t="s">
        <v>20</v>
      </c>
      <c r="D350" t="s">
        <v>16</v>
      </c>
      <c r="E350" s="2"/>
      <c r="F350" s="11">
        <v>4.0999999999999996</v>
      </c>
      <c r="G350" s="2">
        <f t="shared" si="5"/>
        <v>127.9</v>
      </c>
      <c r="I350" s="153"/>
    </row>
    <row r="351" spans="1:9" s="5" customFormat="1">
      <c r="A351" s="7">
        <v>43982</v>
      </c>
      <c r="B351" s="526" t="s">
        <v>114</v>
      </c>
      <c r="C351" s="526" t="s">
        <v>20</v>
      </c>
      <c r="D351" t="s">
        <v>16</v>
      </c>
      <c r="E351" s="2"/>
      <c r="F351" s="11">
        <v>91.1</v>
      </c>
      <c r="G351" s="2">
        <f t="shared" si="5"/>
        <v>36.800000000000011</v>
      </c>
      <c r="I351" s="153"/>
    </row>
    <row r="352" spans="1:9" s="5" customFormat="1">
      <c r="A352" s="7">
        <v>43951</v>
      </c>
      <c r="B352" s="526" t="s">
        <v>114</v>
      </c>
      <c r="C352" s="526" t="s">
        <v>20</v>
      </c>
      <c r="D352" t="s">
        <v>17</v>
      </c>
      <c r="E352" s="2"/>
      <c r="F352" s="11">
        <v>11.9</v>
      </c>
      <c r="G352" s="2">
        <f t="shared" si="5"/>
        <v>24.900000000000013</v>
      </c>
      <c r="I352" s="153"/>
    </row>
    <row r="353" spans="1:9" s="5" customFormat="1">
      <c r="A353" s="7">
        <v>43982</v>
      </c>
      <c r="B353" s="526" t="s">
        <v>114</v>
      </c>
      <c r="C353" s="526" t="s">
        <v>20</v>
      </c>
      <c r="D353" t="s">
        <v>17</v>
      </c>
      <c r="E353" s="2"/>
      <c r="F353" s="11">
        <v>13.9</v>
      </c>
      <c r="G353" s="2">
        <f t="shared" si="5"/>
        <v>11.000000000000012</v>
      </c>
      <c r="I353" s="153"/>
    </row>
    <row r="354" spans="1:9" s="5" customFormat="1">
      <c r="A354" s="7">
        <v>44620</v>
      </c>
      <c r="B354" s="526">
        <v>24379</v>
      </c>
      <c r="C354" s="526" t="s">
        <v>20</v>
      </c>
      <c r="D354" t="s">
        <v>18</v>
      </c>
      <c r="E354" s="2"/>
      <c r="F354" s="11">
        <v>6</v>
      </c>
      <c r="G354" s="2">
        <f t="shared" si="5"/>
        <v>5.0000000000000124</v>
      </c>
      <c r="I354" s="153"/>
    </row>
    <row r="355" spans="1:9" s="5" customFormat="1">
      <c r="A355" s="7">
        <v>44620</v>
      </c>
      <c r="B355" s="526">
        <v>24379</v>
      </c>
      <c r="C355" s="526" t="s">
        <v>20</v>
      </c>
      <c r="D355" t="s">
        <v>40</v>
      </c>
      <c r="E355" s="2"/>
      <c r="F355" s="11">
        <v>5</v>
      </c>
      <c r="G355" s="2">
        <f t="shared" si="5"/>
        <v>1.2434497875801753E-14</v>
      </c>
      <c r="I355" s="153"/>
    </row>
    <row r="356" spans="1:9" s="5" customFormat="1">
      <c r="A356" s="44">
        <v>43921</v>
      </c>
      <c r="B356" s="525" t="s">
        <v>14</v>
      </c>
      <c r="C356" s="525" t="s">
        <v>23</v>
      </c>
      <c r="D356" t="s">
        <v>16</v>
      </c>
      <c r="E356" s="2">
        <v>96.5</v>
      </c>
      <c r="F356" s="11"/>
      <c r="G356" s="2">
        <f t="shared" si="5"/>
        <v>96.500000000000014</v>
      </c>
      <c r="I356" s="153"/>
    </row>
    <row r="357" spans="1:9" s="5" customFormat="1">
      <c r="A357" s="7"/>
      <c r="B357" s="526"/>
      <c r="C357" s="526"/>
      <c r="D357" t="s">
        <v>17</v>
      </c>
      <c r="E357" s="2">
        <v>26.3</v>
      </c>
      <c r="F357" s="11"/>
      <c r="G357" s="2">
        <f t="shared" si="5"/>
        <v>122.80000000000001</v>
      </c>
      <c r="I357" s="153"/>
    </row>
    <row r="358" spans="1:9" s="5" customFormat="1">
      <c r="A358" s="7"/>
      <c r="B358" s="526"/>
      <c r="C358" s="526"/>
      <c r="D358" t="s">
        <v>18</v>
      </c>
      <c r="E358" s="24">
        <v>60</v>
      </c>
      <c r="F358" s="11"/>
      <c r="G358" s="2">
        <f t="shared" si="5"/>
        <v>182.8</v>
      </c>
      <c r="I358" s="153"/>
    </row>
    <row r="359" spans="1:9" s="5" customFormat="1">
      <c r="A359" s="7"/>
      <c r="B359" s="526"/>
      <c r="C359" s="526"/>
      <c r="D359" t="s">
        <v>40</v>
      </c>
      <c r="E359" s="24">
        <v>5</v>
      </c>
      <c r="F359" s="11"/>
      <c r="G359" s="2">
        <f t="shared" si="5"/>
        <v>187.8</v>
      </c>
      <c r="I359" s="153"/>
    </row>
    <row r="360" spans="1:9" s="5" customFormat="1">
      <c r="A360" s="7">
        <v>43921</v>
      </c>
      <c r="B360" s="526" t="s">
        <v>114</v>
      </c>
      <c r="C360" s="526" t="s">
        <v>23</v>
      </c>
      <c r="D360" t="s">
        <v>18</v>
      </c>
      <c r="E360" s="2"/>
      <c r="F360" s="117">
        <v>25</v>
      </c>
      <c r="G360" s="2">
        <f t="shared" si="5"/>
        <v>162.80000000000001</v>
      </c>
      <c r="I360" s="153"/>
    </row>
    <row r="361" spans="1:9" s="5" customFormat="1">
      <c r="A361" s="7">
        <v>43951</v>
      </c>
      <c r="B361" s="526" t="s">
        <v>114</v>
      </c>
      <c r="C361" s="526" t="s">
        <v>23</v>
      </c>
      <c r="D361" t="s">
        <v>16</v>
      </c>
      <c r="E361" s="2"/>
      <c r="F361" s="11">
        <v>48.1</v>
      </c>
      <c r="G361" s="2">
        <f t="shared" si="5"/>
        <v>114.70000000000002</v>
      </c>
    </row>
    <row r="362" spans="1:9" s="5" customFormat="1">
      <c r="A362" s="7">
        <v>44043</v>
      </c>
      <c r="B362" s="526" t="s">
        <v>114</v>
      </c>
      <c r="C362" s="526" t="s">
        <v>23</v>
      </c>
      <c r="D362" t="s">
        <v>16</v>
      </c>
      <c r="E362" s="2"/>
      <c r="F362" s="11">
        <v>48.4</v>
      </c>
      <c r="G362" s="2">
        <f t="shared" si="5"/>
        <v>66.300000000000011</v>
      </c>
    </row>
    <row r="363" spans="1:9" s="5" customFormat="1">
      <c r="A363" s="7">
        <v>44043</v>
      </c>
      <c r="B363" s="526" t="s">
        <v>114</v>
      </c>
      <c r="C363" s="526" t="s">
        <v>23</v>
      </c>
      <c r="D363" t="s">
        <v>17</v>
      </c>
      <c r="E363" s="2"/>
      <c r="F363" s="11">
        <v>11.6</v>
      </c>
      <c r="G363" s="2">
        <f t="shared" si="5"/>
        <v>54.70000000000001</v>
      </c>
    </row>
    <row r="364" spans="1:9" s="5" customFormat="1">
      <c r="A364" s="7">
        <v>44074</v>
      </c>
      <c r="B364" s="526" t="s">
        <v>114</v>
      </c>
      <c r="C364" s="526" t="s">
        <v>23</v>
      </c>
      <c r="D364" t="s">
        <v>17</v>
      </c>
      <c r="E364" s="2"/>
      <c r="F364" s="11">
        <v>14.7</v>
      </c>
      <c r="G364" s="2">
        <f t="shared" si="5"/>
        <v>40.000000000000014</v>
      </c>
    </row>
    <row r="365" spans="1:9" s="5" customFormat="1">
      <c r="A365" s="7">
        <v>44620</v>
      </c>
      <c r="B365" s="526">
        <v>24379</v>
      </c>
      <c r="C365" s="526" t="s">
        <v>23</v>
      </c>
      <c r="D365" t="s">
        <v>18</v>
      </c>
      <c r="E365" s="2"/>
      <c r="F365" s="11">
        <v>35</v>
      </c>
      <c r="G365" s="2">
        <f t="shared" si="5"/>
        <v>5.0000000000000142</v>
      </c>
    </row>
    <row r="366" spans="1:9" s="5" customFormat="1">
      <c r="A366" s="7">
        <v>44620</v>
      </c>
      <c r="B366" s="526">
        <v>24379</v>
      </c>
      <c r="C366" s="526" t="s">
        <v>23</v>
      </c>
      <c r="D366" t="s">
        <v>40</v>
      </c>
      <c r="E366" s="2"/>
      <c r="F366" s="11">
        <v>5</v>
      </c>
      <c r="G366" s="2">
        <f t="shared" si="5"/>
        <v>1.4210854715202004E-14</v>
      </c>
    </row>
    <row r="367" spans="1:9" s="5" customFormat="1">
      <c r="A367" s="44">
        <v>43951</v>
      </c>
      <c r="B367" s="525" t="s">
        <v>14</v>
      </c>
      <c r="C367" s="525" t="s">
        <v>24</v>
      </c>
      <c r="D367" t="s">
        <v>16</v>
      </c>
      <c r="E367" s="2">
        <v>83.5</v>
      </c>
      <c r="F367" s="11"/>
      <c r="G367" s="2">
        <f t="shared" si="5"/>
        <v>83.500000000000014</v>
      </c>
    </row>
    <row r="368" spans="1:9" s="5" customFormat="1">
      <c r="A368" s="7"/>
      <c r="B368" s="526"/>
      <c r="C368" s="526"/>
      <c r="D368" t="s">
        <v>17</v>
      </c>
      <c r="E368" s="2">
        <v>41.5</v>
      </c>
      <c r="F368" s="11"/>
      <c r="G368" s="2">
        <f t="shared" si="5"/>
        <v>125.00000000000001</v>
      </c>
    </row>
    <row r="369" spans="1:11" s="5" customFormat="1">
      <c r="A369" s="7"/>
      <c r="B369" s="526"/>
      <c r="C369" s="526"/>
      <c r="D369" t="s">
        <v>18</v>
      </c>
      <c r="E369" s="2">
        <v>60</v>
      </c>
      <c r="F369" s="11"/>
      <c r="G369" s="2">
        <f t="shared" si="5"/>
        <v>185</v>
      </c>
    </row>
    <row r="370" spans="1:11" s="5" customFormat="1">
      <c r="A370" s="7"/>
      <c r="B370" s="526"/>
      <c r="C370" s="526"/>
      <c r="D370" t="s">
        <v>40</v>
      </c>
      <c r="E370" s="2">
        <v>5</v>
      </c>
      <c r="F370" s="11"/>
      <c r="G370" s="2">
        <f t="shared" si="5"/>
        <v>190</v>
      </c>
    </row>
    <row r="371" spans="1:11" s="5" customFormat="1">
      <c r="A371" s="7">
        <v>43951</v>
      </c>
      <c r="B371" s="526" t="s">
        <v>114</v>
      </c>
      <c r="C371" s="526" t="s">
        <v>24</v>
      </c>
      <c r="D371" t="s">
        <v>18</v>
      </c>
      <c r="E371" s="2"/>
      <c r="F371" s="11">
        <v>60</v>
      </c>
      <c r="G371" s="2">
        <f t="shared" si="5"/>
        <v>130</v>
      </c>
    </row>
    <row r="372" spans="1:11" s="5" customFormat="1">
      <c r="A372" s="7">
        <v>43951</v>
      </c>
      <c r="B372" s="526" t="s">
        <v>114</v>
      </c>
      <c r="C372" s="526" t="s">
        <v>24</v>
      </c>
      <c r="D372" t="s">
        <v>19</v>
      </c>
      <c r="E372" s="2"/>
      <c r="F372" s="11">
        <v>5</v>
      </c>
      <c r="G372" s="2">
        <f t="shared" si="5"/>
        <v>125</v>
      </c>
    </row>
    <row r="373" spans="1:11" s="5" customFormat="1">
      <c r="A373" s="7">
        <v>44074</v>
      </c>
      <c r="B373" s="526" t="s">
        <v>114</v>
      </c>
      <c r="C373" s="526" t="s">
        <v>24</v>
      </c>
      <c r="D373" t="s">
        <v>16</v>
      </c>
      <c r="E373" s="2"/>
      <c r="F373" s="11">
        <v>15.3</v>
      </c>
      <c r="G373" s="2">
        <f t="shared" si="5"/>
        <v>109.7</v>
      </c>
    </row>
    <row r="374" spans="1:11" s="5" customFormat="1">
      <c r="A374" s="7">
        <v>44104</v>
      </c>
      <c r="B374" s="526" t="s">
        <v>114</v>
      </c>
      <c r="C374" s="526" t="s">
        <v>24</v>
      </c>
      <c r="D374" t="s">
        <v>16</v>
      </c>
      <c r="E374" s="2"/>
      <c r="F374" s="11">
        <v>60</v>
      </c>
      <c r="G374" s="2">
        <f t="shared" si="5"/>
        <v>49.7</v>
      </c>
    </row>
    <row r="375" spans="1:11" s="5" customFormat="1">
      <c r="A375" s="7">
        <v>44135</v>
      </c>
      <c r="B375" s="526" t="s">
        <v>114</v>
      </c>
      <c r="C375" s="526" t="s">
        <v>24</v>
      </c>
      <c r="D375" t="s">
        <v>16</v>
      </c>
      <c r="E375" s="2"/>
      <c r="F375" s="11">
        <v>8.1999999999999993</v>
      </c>
      <c r="G375" s="2">
        <f t="shared" si="5"/>
        <v>41.5</v>
      </c>
    </row>
    <row r="376" spans="1:11" s="5" customFormat="1">
      <c r="A376" s="7">
        <v>44135</v>
      </c>
      <c r="B376" s="526" t="s">
        <v>114</v>
      </c>
      <c r="C376" s="526" t="s">
        <v>24</v>
      </c>
      <c r="D376" t="s">
        <v>17</v>
      </c>
      <c r="E376" s="2"/>
      <c r="F376" s="11">
        <v>36.799999999999997</v>
      </c>
      <c r="G376" s="2">
        <f t="shared" si="5"/>
        <v>4.7000000000000028</v>
      </c>
      <c r="H376" s="70"/>
    </row>
    <row r="377" spans="1:11" s="5" customFormat="1">
      <c r="A377" s="7">
        <v>44155</v>
      </c>
      <c r="B377" s="526">
        <v>20793</v>
      </c>
      <c r="C377" s="526" t="s">
        <v>24</v>
      </c>
      <c r="D377" t="s">
        <v>17</v>
      </c>
      <c r="E377" s="2"/>
      <c r="F377" s="11">
        <v>4.7</v>
      </c>
      <c r="G377" s="2">
        <f t="shared" si="5"/>
        <v>0</v>
      </c>
      <c r="H377" s="70"/>
      <c r="I377" s="153"/>
    </row>
    <row r="378" spans="1:11" s="5" customFormat="1">
      <c r="A378" s="44">
        <v>43982</v>
      </c>
      <c r="B378" s="525" t="s">
        <v>14</v>
      </c>
      <c r="C378" s="525" t="s">
        <v>25</v>
      </c>
      <c r="D378" t="s">
        <v>16</v>
      </c>
      <c r="E378" s="51">
        <v>77.599999999999994</v>
      </c>
      <c r="F378" s="51"/>
      <c r="G378" s="2">
        <f t="shared" si="5"/>
        <v>77.599999999999994</v>
      </c>
      <c r="I378" s="153"/>
    </row>
    <row r="379" spans="1:11" s="5" customFormat="1" ht="18.75">
      <c r="A379" s="7"/>
      <c r="B379" s="526"/>
      <c r="C379" s="526"/>
      <c r="D379" t="s">
        <v>17</v>
      </c>
      <c r="E379" s="51">
        <v>22.4</v>
      </c>
      <c r="F379" s="51"/>
      <c r="G379" s="2">
        <f t="shared" si="5"/>
        <v>100</v>
      </c>
      <c r="I379" s="154"/>
      <c r="J379" s="63"/>
      <c r="K379" s="63"/>
    </row>
    <row r="380" spans="1:11" s="5" customFormat="1">
      <c r="A380" s="7"/>
      <c r="B380" s="526"/>
      <c r="C380" s="526"/>
      <c r="D380" t="s">
        <v>18</v>
      </c>
      <c r="E380" s="118">
        <v>60</v>
      </c>
      <c r="F380" s="51"/>
      <c r="G380" s="2">
        <f t="shared" si="5"/>
        <v>160</v>
      </c>
      <c r="I380" s="153"/>
    </row>
    <row r="381" spans="1:11" s="5" customFormat="1">
      <c r="A381" s="7"/>
      <c r="B381" s="526"/>
      <c r="C381" s="526"/>
      <c r="D381" t="s">
        <v>40</v>
      </c>
      <c r="E381" s="118">
        <v>5</v>
      </c>
      <c r="F381" s="51"/>
      <c r="G381" s="2">
        <f t="shared" si="5"/>
        <v>165</v>
      </c>
      <c r="I381" s="153"/>
    </row>
    <row r="382" spans="1:11">
      <c r="A382" s="7">
        <v>43982</v>
      </c>
      <c r="B382" s="526" t="s">
        <v>114</v>
      </c>
      <c r="C382" s="526" t="s">
        <v>25</v>
      </c>
      <c r="D382" t="s">
        <v>48</v>
      </c>
      <c r="E382" s="51"/>
      <c r="F382" s="118">
        <v>50</v>
      </c>
      <c r="G382" s="2">
        <f t="shared" si="5"/>
        <v>115</v>
      </c>
      <c r="H382" s="28"/>
    </row>
    <row r="383" spans="1:11">
      <c r="A383" s="7">
        <v>44155</v>
      </c>
      <c r="B383" s="526">
        <v>20793</v>
      </c>
      <c r="C383" s="526" t="s">
        <v>25</v>
      </c>
      <c r="D383" t="s">
        <v>16</v>
      </c>
      <c r="E383" s="51"/>
      <c r="F383" s="51">
        <v>77.599999999999994</v>
      </c>
      <c r="G383" s="2">
        <f t="shared" si="5"/>
        <v>37.400000000000006</v>
      </c>
      <c r="H383" s="28"/>
    </row>
    <row r="384" spans="1:11">
      <c r="A384" s="7">
        <v>44155</v>
      </c>
      <c r="B384" s="526">
        <v>20793</v>
      </c>
      <c r="C384" s="526" t="s">
        <v>25</v>
      </c>
      <c r="D384" t="s">
        <v>17</v>
      </c>
      <c r="E384" s="51"/>
      <c r="F384" s="51">
        <v>22.4</v>
      </c>
      <c r="G384" s="2">
        <f t="shared" si="5"/>
        <v>15.000000000000007</v>
      </c>
      <c r="H384" s="28"/>
    </row>
    <row r="385" spans="1:8">
      <c r="A385" s="7">
        <v>44620</v>
      </c>
      <c r="B385" s="526">
        <v>24379</v>
      </c>
      <c r="C385" s="526" t="s">
        <v>25</v>
      </c>
      <c r="D385" t="s">
        <v>18</v>
      </c>
      <c r="E385" s="51"/>
      <c r="F385" s="51">
        <v>10</v>
      </c>
      <c r="G385" s="2">
        <f t="shared" si="5"/>
        <v>5.0000000000000071</v>
      </c>
      <c r="H385" s="28"/>
    </row>
    <row r="386" spans="1:8">
      <c r="A386" s="7">
        <v>44620</v>
      </c>
      <c r="B386" s="526">
        <v>24379</v>
      </c>
      <c r="C386" s="526" t="s">
        <v>25</v>
      </c>
      <c r="D386" t="s">
        <v>40</v>
      </c>
      <c r="E386" s="51"/>
      <c r="F386" s="51">
        <v>5</v>
      </c>
      <c r="G386" s="2">
        <f t="shared" si="5"/>
        <v>7.1054273576010019E-15</v>
      </c>
      <c r="H386" s="28"/>
    </row>
    <row r="387" spans="1:8">
      <c r="A387" s="44">
        <v>44012</v>
      </c>
      <c r="B387" s="525" t="s">
        <v>14</v>
      </c>
      <c r="C387" s="525" t="s">
        <v>26</v>
      </c>
      <c r="D387" t="s">
        <v>16</v>
      </c>
      <c r="E387" s="2">
        <v>68.599999999999994</v>
      </c>
      <c r="F387" s="51"/>
      <c r="G387" s="2">
        <f t="shared" si="5"/>
        <v>68.599999999999994</v>
      </c>
      <c r="H387" s="28"/>
    </row>
    <row r="388" spans="1:8">
      <c r="B388" s="526"/>
      <c r="C388" s="526"/>
      <c r="D388" t="s">
        <v>17</v>
      </c>
      <c r="E388" s="2">
        <v>10.7</v>
      </c>
      <c r="F388" s="51"/>
      <c r="G388" s="2">
        <f t="shared" si="5"/>
        <v>79.3</v>
      </c>
      <c r="H388" s="28"/>
    </row>
    <row r="389" spans="1:8">
      <c r="B389" s="526"/>
      <c r="C389" s="526"/>
      <c r="D389" t="s">
        <v>18</v>
      </c>
      <c r="E389" s="24">
        <v>60</v>
      </c>
      <c r="F389" s="51"/>
      <c r="G389" s="2">
        <f t="shared" si="5"/>
        <v>139.30000000000001</v>
      </c>
      <c r="H389" s="28"/>
    </row>
    <row r="390" spans="1:8">
      <c r="B390" s="526"/>
      <c r="C390" s="526"/>
      <c r="D390" t="s">
        <v>40</v>
      </c>
      <c r="E390" s="24">
        <v>5</v>
      </c>
      <c r="F390" s="51"/>
      <c r="G390" s="2">
        <f>+G389+E390-F390</f>
        <v>144.30000000000001</v>
      </c>
      <c r="H390" s="28"/>
    </row>
    <row r="391" spans="1:8">
      <c r="A391" s="7">
        <v>44155</v>
      </c>
      <c r="B391" s="526">
        <v>20793</v>
      </c>
      <c r="C391" s="526" t="s">
        <v>26</v>
      </c>
      <c r="D391" t="s">
        <v>16</v>
      </c>
      <c r="F391" s="51">
        <v>68.599999999999994</v>
      </c>
      <c r="G391" s="2">
        <f t="shared" ref="G391:G396" si="6">+G390+E391-F391</f>
        <v>75.700000000000017</v>
      </c>
      <c r="H391" s="28"/>
    </row>
    <row r="392" spans="1:8">
      <c r="A392" s="7">
        <v>44155</v>
      </c>
      <c r="B392" s="526">
        <v>20793</v>
      </c>
      <c r="C392" s="526" t="s">
        <v>26</v>
      </c>
      <c r="D392" t="s">
        <v>17</v>
      </c>
      <c r="F392" s="51">
        <v>10.7</v>
      </c>
      <c r="G392" s="2">
        <f t="shared" si="6"/>
        <v>65.000000000000014</v>
      </c>
      <c r="H392" s="28"/>
    </row>
    <row r="393" spans="1:8">
      <c r="A393" s="7">
        <v>44620</v>
      </c>
      <c r="B393" s="526">
        <v>24379</v>
      </c>
      <c r="C393" s="526" t="s">
        <v>26</v>
      </c>
      <c r="D393" t="s">
        <v>18</v>
      </c>
      <c r="F393" s="51">
        <v>60</v>
      </c>
      <c r="G393" s="2">
        <f t="shared" si="6"/>
        <v>5.0000000000000142</v>
      </c>
      <c r="H393" s="28"/>
    </row>
    <row r="394" spans="1:8">
      <c r="A394" s="7">
        <v>44620</v>
      </c>
      <c r="B394" s="526">
        <v>24379</v>
      </c>
      <c r="C394" s="526" t="s">
        <v>26</v>
      </c>
      <c r="D394" t="s">
        <v>40</v>
      </c>
      <c r="F394" s="51">
        <v>5</v>
      </c>
      <c r="G394" s="2">
        <f t="shared" si="6"/>
        <v>1.4210854715202004E-14</v>
      </c>
      <c r="H394" s="28"/>
    </row>
    <row r="395" spans="1:8">
      <c r="A395" s="56">
        <v>44043</v>
      </c>
      <c r="B395" s="525" t="s">
        <v>14</v>
      </c>
      <c r="C395" s="525" t="s">
        <v>27</v>
      </c>
      <c r="D395" t="s">
        <v>16</v>
      </c>
      <c r="E395" s="2">
        <v>57.5</v>
      </c>
      <c r="F395" s="51"/>
      <c r="G395" s="2">
        <f t="shared" si="6"/>
        <v>57.500000000000014</v>
      </c>
      <c r="H395" s="28"/>
    </row>
    <row r="396" spans="1:8">
      <c r="B396" s="526"/>
      <c r="C396" s="526"/>
      <c r="D396" t="s">
        <v>17</v>
      </c>
      <c r="E396" s="2">
        <v>33.6</v>
      </c>
      <c r="F396" s="51"/>
      <c r="G396" s="2">
        <f t="shared" si="6"/>
        <v>91.100000000000023</v>
      </c>
      <c r="H396" s="28"/>
    </row>
    <row r="397" spans="1:8">
      <c r="B397" s="526"/>
      <c r="C397" s="526"/>
      <c r="D397" t="s">
        <v>18</v>
      </c>
      <c r="E397" s="2">
        <v>60</v>
      </c>
      <c r="F397" s="51"/>
      <c r="G397" s="2">
        <f t="shared" si="5"/>
        <v>151.10000000000002</v>
      </c>
      <c r="H397" s="28"/>
    </row>
    <row r="398" spans="1:8">
      <c r="B398" s="526"/>
      <c r="C398" s="526"/>
      <c r="D398" t="s">
        <v>40</v>
      </c>
      <c r="E398" s="2">
        <v>5</v>
      </c>
      <c r="F398" s="51"/>
      <c r="G398" s="2">
        <f t="shared" si="5"/>
        <v>156.10000000000002</v>
      </c>
      <c r="H398" s="28"/>
    </row>
    <row r="399" spans="1:8">
      <c r="B399" s="526"/>
      <c r="C399" s="526"/>
      <c r="D399" s="67" t="s">
        <v>44</v>
      </c>
      <c r="E399" s="24">
        <v>10</v>
      </c>
      <c r="F399" s="51"/>
      <c r="G399" s="2">
        <f t="shared" si="5"/>
        <v>166.10000000000002</v>
      </c>
      <c r="H399" s="28"/>
    </row>
    <row r="400" spans="1:8">
      <c r="A400" s="7">
        <v>44043</v>
      </c>
      <c r="B400" s="526" t="s">
        <v>114</v>
      </c>
      <c r="C400" s="526" t="s">
        <v>27</v>
      </c>
      <c r="D400" t="s">
        <v>18</v>
      </c>
      <c r="F400" s="51">
        <v>60</v>
      </c>
      <c r="G400" s="2">
        <f t="shared" si="5"/>
        <v>106.10000000000002</v>
      </c>
      <c r="H400" s="28"/>
    </row>
    <row r="401" spans="1:8">
      <c r="A401" s="7">
        <v>44043</v>
      </c>
      <c r="B401" s="526" t="s">
        <v>114</v>
      </c>
      <c r="C401" s="526" t="s">
        <v>27</v>
      </c>
      <c r="D401" t="s">
        <v>19</v>
      </c>
      <c r="F401" s="51">
        <v>5</v>
      </c>
      <c r="G401" s="2">
        <f t="shared" si="5"/>
        <v>101.10000000000002</v>
      </c>
      <c r="H401" s="28"/>
    </row>
    <row r="402" spans="1:8">
      <c r="A402" s="7">
        <v>44158</v>
      </c>
      <c r="B402" s="526">
        <v>20871</v>
      </c>
      <c r="C402" s="526" t="s">
        <v>27</v>
      </c>
      <c r="D402" t="s">
        <v>16</v>
      </c>
      <c r="F402" s="51">
        <v>57.5</v>
      </c>
      <c r="G402" s="2">
        <f t="shared" si="5"/>
        <v>43.600000000000023</v>
      </c>
      <c r="H402" s="28"/>
    </row>
    <row r="403" spans="1:8">
      <c r="A403" s="7">
        <v>44158</v>
      </c>
      <c r="B403" s="526">
        <v>20871</v>
      </c>
      <c r="C403" s="526" t="s">
        <v>27</v>
      </c>
      <c r="D403" t="s">
        <v>17</v>
      </c>
      <c r="F403" s="51">
        <v>33.6</v>
      </c>
      <c r="G403" s="2">
        <f t="shared" ref="G403:G408" si="7">+G402+E403-F403</f>
        <v>10.000000000000021</v>
      </c>
      <c r="H403" s="28"/>
    </row>
    <row r="404" spans="1:8">
      <c r="A404" s="7">
        <v>44620</v>
      </c>
      <c r="B404" s="526">
        <v>24379</v>
      </c>
      <c r="C404" s="526" t="s">
        <v>27</v>
      </c>
      <c r="D404" s="67" t="s">
        <v>44</v>
      </c>
      <c r="F404" s="51">
        <v>10</v>
      </c>
      <c r="G404" s="2">
        <f t="shared" si="7"/>
        <v>2.1316282072803006E-14</v>
      </c>
      <c r="H404" s="28"/>
    </row>
    <row r="405" spans="1:8">
      <c r="A405" s="56">
        <v>44074</v>
      </c>
      <c r="B405" s="525" t="s">
        <v>14</v>
      </c>
      <c r="C405" s="525" t="s">
        <v>28</v>
      </c>
      <c r="D405" t="s">
        <v>16</v>
      </c>
      <c r="E405" s="2">
        <v>55.3</v>
      </c>
      <c r="F405" s="51"/>
      <c r="G405" s="2">
        <f t="shared" si="7"/>
        <v>55.300000000000018</v>
      </c>
      <c r="H405" s="28"/>
    </row>
    <row r="406" spans="1:8">
      <c r="B406" s="526"/>
      <c r="C406" s="526"/>
      <c r="D406" t="s">
        <v>17</v>
      </c>
      <c r="E406" s="2">
        <v>23.9</v>
      </c>
      <c r="F406" s="51"/>
      <c r="G406" s="2">
        <f t="shared" si="7"/>
        <v>79.200000000000017</v>
      </c>
      <c r="H406" s="28"/>
    </row>
    <row r="407" spans="1:8">
      <c r="B407" s="526"/>
      <c r="C407" s="526"/>
      <c r="D407" t="s">
        <v>18</v>
      </c>
      <c r="E407" s="24">
        <v>60</v>
      </c>
      <c r="F407" s="51"/>
      <c r="G407" s="2">
        <f t="shared" si="7"/>
        <v>139.20000000000002</v>
      </c>
      <c r="H407" s="28"/>
    </row>
    <row r="408" spans="1:8">
      <c r="B408" s="526"/>
      <c r="C408" s="526"/>
      <c r="D408" t="s">
        <v>40</v>
      </c>
      <c r="E408" s="24">
        <v>5</v>
      </c>
      <c r="F408" s="51"/>
      <c r="G408" s="2">
        <f t="shared" si="7"/>
        <v>144.20000000000002</v>
      </c>
      <c r="H408" s="28"/>
    </row>
    <row r="409" spans="1:8">
      <c r="B409" s="526"/>
      <c r="C409" s="526"/>
      <c r="D409" t="s">
        <v>45</v>
      </c>
      <c r="E409" s="24">
        <v>15</v>
      </c>
      <c r="F409" s="51"/>
      <c r="G409" s="2">
        <f t="shared" ref="G409:G474" si="8">+G408+E409-F409</f>
        <v>159.20000000000002</v>
      </c>
      <c r="H409" s="28"/>
    </row>
    <row r="410" spans="1:8">
      <c r="A410" s="7">
        <v>44074</v>
      </c>
      <c r="B410" s="526" t="s">
        <v>114</v>
      </c>
      <c r="C410" s="526" t="s">
        <v>28</v>
      </c>
      <c r="D410" t="s">
        <v>18</v>
      </c>
      <c r="F410" s="118">
        <v>22</v>
      </c>
      <c r="G410" s="2">
        <f t="shared" si="8"/>
        <v>137.20000000000002</v>
      </c>
      <c r="H410" s="28"/>
    </row>
    <row r="411" spans="1:8">
      <c r="A411" s="7">
        <v>44074</v>
      </c>
      <c r="B411" s="526" t="s">
        <v>114</v>
      </c>
      <c r="C411" s="526" t="s">
        <v>28</v>
      </c>
      <c r="D411" t="s">
        <v>45</v>
      </c>
      <c r="F411" s="118">
        <v>2</v>
      </c>
      <c r="G411" s="2">
        <f t="shared" si="8"/>
        <v>135.20000000000002</v>
      </c>
      <c r="H411" s="28"/>
    </row>
    <row r="412" spans="1:8">
      <c r="A412" s="7">
        <v>44158</v>
      </c>
      <c r="B412" s="526">
        <v>20871</v>
      </c>
      <c r="C412" s="526" t="s">
        <v>28</v>
      </c>
      <c r="D412" t="s">
        <v>16</v>
      </c>
      <c r="F412" s="51">
        <v>55.3</v>
      </c>
      <c r="G412" s="2">
        <f t="shared" si="8"/>
        <v>79.90000000000002</v>
      </c>
      <c r="H412" s="28"/>
    </row>
    <row r="413" spans="1:8">
      <c r="A413" s="7">
        <v>44158</v>
      </c>
      <c r="B413" s="526">
        <v>20871</v>
      </c>
      <c r="C413" s="526" t="s">
        <v>28</v>
      </c>
      <c r="D413" t="s">
        <v>17</v>
      </c>
      <c r="F413" s="51">
        <v>23.9</v>
      </c>
      <c r="G413" s="2">
        <f t="shared" si="8"/>
        <v>56.000000000000021</v>
      </c>
      <c r="H413" s="28"/>
    </row>
    <row r="414" spans="1:8">
      <c r="A414" s="7">
        <v>44620</v>
      </c>
      <c r="B414" s="526">
        <v>24379</v>
      </c>
      <c r="C414" s="526" t="s">
        <v>28</v>
      </c>
      <c r="D414" t="s">
        <v>18</v>
      </c>
      <c r="F414" s="51">
        <v>38</v>
      </c>
      <c r="G414" s="2">
        <f t="shared" si="8"/>
        <v>18.000000000000021</v>
      </c>
      <c r="H414" s="28"/>
    </row>
    <row r="415" spans="1:8">
      <c r="A415" s="7">
        <v>44620</v>
      </c>
      <c r="B415" s="526">
        <v>24379</v>
      </c>
      <c r="C415" s="526" t="s">
        <v>28</v>
      </c>
      <c r="D415" t="s">
        <v>40</v>
      </c>
      <c r="F415" s="51">
        <v>5</v>
      </c>
      <c r="G415" s="2">
        <f t="shared" si="8"/>
        <v>13.000000000000021</v>
      </c>
      <c r="H415" s="28"/>
    </row>
    <row r="416" spans="1:8">
      <c r="A416" s="7">
        <v>44620</v>
      </c>
      <c r="B416" s="526">
        <v>24379</v>
      </c>
      <c r="C416" s="526" t="s">
        <v>28</v>
      </c>
      <c r="D416" t="s">
        <v>45</v>
      </c>
      <c r="F416" s="51">
        <v>13</v>
      </c>
      <c r="G416" s="2">
        <f t="shared" si="8"/>
        <v>2.1316282072803006E-14</v>
      </c>
      <c r="H416" s="28"/>
    </row>
    <row r="417" spans="1:8">
      <c r="A417" s="56">
        <v>44104</v>
      </c>
      <c r="B417" s="525" t="s">
        <v>14</v>
      </c>
      <c r="C417" s="525" t="s">
        <v>29</v>
      </c>
      <c r="D417" t="s">
        <v>16</v>
      </c>
      <c r="E417" s="2">
        <v>61.1</v>
      </c>
      <c r="F417" s="51"/>
      <c r="G417" s="2">
        <f t="shared" si="8"/>
        <v>61.100000000000023</v>
      </c>
      <c r="H417" s="28"/>
    </row>
    <row r="418" spans="1:8">
      <c r="B418" s="526"/>
      <c r="C418" s="526"/>
      <c r="D418" t="s">
        <v>17</v>
      </c>
      <c r="E418" s="2">
        <v>27.7</v>
      </c>
      <c r="F418" s="51"/>
      <c r="G418" s="2">
        <f t="shared" si="8"/>
        <v>88.800000000000026</v>
      </c>
      <c r="H418" s="28"/>
    </row>
    <row r="419" spans="1:8">
      <c r="B419" s="526"/>
      <c r="C419" s="526"/>
      <c r="D419" t="s">
        <v>18</v>
      </c>
      <c r="E419" s="2">
        <v>60</v>
      </c>
      <c r="F419" s="51"/>
      <c r="G419" s="2">
        <f t="shared" si="8"/>
        <v>148.80000000000001</v>
      </c>
      <c r="H419" s="28"/>
    </row>
    <row r="420" spans="1:8">
      <c r="B420" s="526"/>
      <c r="C420" s="526"/>
      <c r="D420" t="s">
        <v>40</v>
      </c>
      <c r="E420" s="2">
        <v>5</v>
      </c>
      <c r="F420" s="51"/>
      <c r="G420" s="2">
        <f t="shared" si="8"/>
        <v>153.80000000000001</v>
      </c>
      <c r="H420" s="28"/>
    </row>
    <row r="421" spans="1:8">
      <c r="B421" s="526"/>
      <c r="C421" s="526"/>
      <c r="D421" t="s">
        <v>45</v>
      </c>
      <c r="E421" s="24">
        <v>8.5</v>
      </c>
      <c r="F421" s="51"/>
      <c r="G421" s="2">
        <f t="shared" si="8"/>
        <v>162.30000000000001</v>
      </c>
      <c r="H421" s="28"/>
    </row>
    <row r="422" spans="1:8">
      <c r="A422" s="7">
        <v>44104</v>
      </c>
      <c r="B422" s="526" t="s">
        <v>114</v>
      </c>
      <c r="C422" s="526" t="s">
        <v>29</v>
      </c>
      <c r="D422" t="s">
        <v>18</v>
      </c>
      <c r="F422" s="51">
        <v>60</v>
      </c>
      <c r="G422" s="2">
        <f t="shared" si="8"/>
        <v>102.30000000000001</v>
      </c>
      <c r="H422" s="28"/>
    </row>
    <row r="423" spans="1:8">
      <c r="A423" s="7">
        <v>44104</v>
      </c>
      <c r="B423" s="526" t="s">
        <v>114</v>
      </c>
      <c r="C423" s="526" t="s">
        <v>29</v>
      </c>
      <c r="D423" t="s">
        <v>19</v>
      </c>
      <c r="F423" s="51">
        <v>5</v>
      </c>
      <c r="G423" s="2">
        <f t="shared" si="8"/>
        <v>97.300000000000011</v>
      </c>
      <c r="H423" s="28"/>
    </row>
    <row r="424" spans="1:8">
      <c r="A424" s="7">
        <v>44165</v>
      </c>
      <c r="B424" s="526" t="s">
        <v>114</v>
      </c>
      <c r="C424" s="526" t="s">
        <v>29</v>
      </c>
      <c r="D424" t="s">
        <v>16</v>
      </c>
      <c r="F424" s="51">
        <v>42</v>
      </c>
      <c r="G424" s="2">
        <f t="shared" si="8"/>
        <v>55.300000000000011</v>
      </c>
      <c r="H424" s="28"/>
    </row>
    <row r="425" spans="1:8">
      <c r="A425" s="7">
        <v>44193</v>
      </c>
      <c r="B425" s="526">
        <v>21216</v>
      </c>
      <c r="C425" s="526" t="s">
        <v>29</v>
      </c>
      <c r="D425" t="s">
        <v>16</v>
      </c>
      <c r="F425" s="51">
        <v>19.100000000000001</v>
      </c>
      <c r="G425" s="2">
        <f t="shared" si="8"/>
        <v>36.20000000000001</v>
      </c>
      <c r="H425" s="28"/>
    </row>
    <row r="426" spans="1:8">
      <c r="A426" s="7">
        <v>44193</v>
      </c>
      <c r="B426" s="526">
        <v>21216</v>
      </c>
      <c r="C426" s="526" t="s">
        <v>29</v>
      </c>
      <c r="D426" t="s">
        <v>17</v>
      </c>
      <c r="F426" s="51">
        <v>27.7</v>
      </c>
      <c r="G426" s="2">
        <f t="shared" si="8"/>
        <v>8.5000000000000107</v>
      </c>
      <c r="H426" s="28"/>
    </row>
    <row r="427" spans="1:8">
      <c r="A427" s="7">
        <v>44620</v>
      </c>
      <c r="B427" s="526">
        <v>24379</v>
      </c>
      <c r="C427" s="526" t="s">
        <v>29</v>
      </c>
      <c r="D427" t="s">
        <v>45</v>
      </c>
      <c r="F427" s="51">
        <v>8.5</v>
      </c>
      <c r="G427" s="2">
        <f t="shared" si="8"/>
        <v>0</v>
      </c>
      <c r="H427" s="28"/>
    </row>
    <row r="428" spans="1:8">
      <c r="A428" s="56">
        <v>44135</v>
      </c>
      <c r="B428" s="525" t="s">
        <v>14</v>
      </c>
      <c r="C428" s="525" t="s">
        <v>30</v>
      </c>
      <c r="D428" t="s">
        <v>16</v>
      </c>
      <c r="E428" s="2">
        <v>71.7</v>
      </c>
      <c r="F428" s="51"/>
      <c r="G428" s="2">
        <f t="shared" si="8"/>
        <v>71.7</v>
      </c>
      <c r="H428" s="28"/>
    </row>
    <row r="429" spans="1:8">
      <c r="B429" s="526"/>
      <c r="C429" s="526"/>
      <c r="D429" t="s">
        <v>17</v>
      </c>
      <c r="E429" s="2">
        <v>29.3</v>
      </c>
      <c r="F429" s="51"/>
      <c r="G429" s="2">
        <f t="shared" si="8"/>
        <v>101</v>
      </c>
      <c r="H429" s="28"/>
    </row>
    <row r="430" spans="1:8">
      <c r="B430" s="526"/>
      <c r="C430" s="526"/>
      <c r="D430" t="s">
        <v>18</v>
      </c>
      <c r="E430" s="2">
        <v>60</v>
      </c>
      <c r="F430" s="51"/>
      <c r="G430" s="2">
        <f t="shared" si="8"/>
        <v>161</v>
      </c>
      <c r="H430" s="28"/>
    </row>
    <row r="431" spans="1:8">
      <c r="B431" s="526"/>
      <c r="C431" s="526"/>
      <c r="D431" t="s">
        <v>40</v>
      </c>
      <c r="E431" s="2">
        <v>5</v>
      </c>
      <c r="F431" s="51"/>
      <c r="G431" s="2">
        <f t="shared" si="8"/>
        <v>166</v>
      </c>
      <c r="H431" s="28"/>
    </row>
    <row r="432" spans="1:8">
      <c r="B432" s="526"/>
      <c r="C432" s="526"/>
      <c r="D432" s="67" t="s">
        <v>46</v>
      </c>
      <c r="E432" s="24">
        <v>10</v>
      </c>
      <c r="F432" s="51"/>
      <c r="G432" s="2">
        <f t="shared" si="8"/>
        <v>176</v>
      </c>
      <c r="H432" s="28"/>
    </row>
    <row r="433" spans="1:8">
      <c r="B433" s="526"/>
      <c r="C433" s="526"/>
      <c r="D433" s="67" t="s">
        <v>47</v>
      </c>
      <c r="E433" s="24">
        <v>10</v>
      </c>
      <c r="F433" s="51"/>
      <c r="G433" s="2">
        <f t="shared" si="8"/>
        <v>186</v>
      </c>
      <c r="H433" s="28"/>
    </row>
    <row r="434" spans="1:8">
      <c r="A434" s="7">
        <v>44135</v>
      </c>
      <c r="B434" s="526" t="s">
        <v>114</v>
      </c>
      <c r="C434" s="526" t="s">
        <v>30</v>
      </c>
      <c r="D434" t="s">
        <v>18</v>
      </c>
      <c r="F434" s="51">
        <v>60</v>
      </c>
      <c r="G434" s="2">
        <f t="shared" si="8"/>
        <v>126</v>
      </c>
      <c r="H434" s="28"/>
    </row>
    <row r="435" spans="1:8">
      <c r="A435" s="7">
        <v>44135</v>
      </c>
      <c r="B435" s="526" t="s">
        <v>114</v>
      </c>
      <c r="C435" s="526" t="s">
        <v>30</v>
      </c>
      <c r="D435" t="s">
        <v>19</v>
      </c>
      <c r="F435" s="51">
        <v>5</v>
      </c>
      <c r="G435" s="2">
        <f t="shared" si="8"/>
        <v>121</v>
      </c>
      <c r="H435" s="28"/>
    </row>
    <row r="436" spans="1:8">
      <c r="A436" s="7">
        <v>44193</v>
      </c>
      <c r="B436" s="526">
        <v>21216</v>
      </c>
      <c r="C436" s="526" t="s">
        <v>30</v>
      </c>
      <c r="D436" t="s">
        <v>16</v>
      </c>
      <c r="F436" s="51">
        <v>53.2</v>
      </c>
      <c r="G436" s="2">
        <f t="shared" si="8"/>
        <v>67.8</v>
      </c>
      <c r="H436" s="28"/>
    </row>
    <row r="437" spans="1:8">
      <c r="A437" s="7">
        <v>44195</v>
      </c>
      <c r="B437" s="526">
        <v>21290</v>
      </c>
      <c r="C437" s="526" t="s">
        <v>30</v>
      </c>
      <c r="D437" t="s">
        <v>16</v>
      </c>
      <c r="F437" s="51">
        <v>18.5</v>
      </c>
      <c r="G437" s="2">
        <f t="shared" si="8"/>
        <v>49.3</v>
      </c>
      <c r="H437" s="28"/>
    </row>
    <row r="438" spans="1:8">
      <c r="A438" s="7">
        <v>44195</v>
      </c>
      <c r="B438" s="526">
        <v>21290</v>
      </c>
      <c r="C438" s="526" t="s">
        <v>30</v>
      </c>
      <c r="D438" t="s">
        <v>17</v>
      </c>
      <c r="F438" s="51">
        <v>29.3</v>
      </c>
      <c r="G438" s="2">
        <f t="shared" si="8"/>
        <v>19.999999999999996</v>
      </c>
      <c r="H438" s="28"/>
    </row>
    <row r="439" spans="1:8">
      <c r="A439" s="7">
        <v>44620</v>
      </c>
      <c r="B439" s="526">
        <v>24380</v>
      </c>
      <c r="C439" s="526" t="s">
        <v>30</v>
      </c>
      <c r="D439" s="67" t="s">
        <v>46</v>
      </c>
      <c r="F439" s="51">
        <v>10</v>
      </c>
      <c r="G439" s="2">
        <f t="shared" si="8"/>
        <v>9.9999999999999964</v>
      </c>
      <c r="H439" s="28"/>
    </row>
    <row r="440" spans="1:8">
      <c r="A440" s="7">
        <v>44620</v>
      </c>
      <c r="B440" s="526">
        <v>24380</v>
      </c>
      <c r="C440" s="526" t="s">
        <v>30</v>
      </c>
      <c r="D440" s="67" t="s">
        <v>47</v>
      </c>
      <c r="F440" s="51">
        <v>10</v>
      </c>
      <c r="G440" s="2">
        <f t="shared" si="8"/>
        <v>0</v>
      </c>
      <c r="H440" s="28"/>
    </row>
    <row r="441" spans="1:8">
      <c r="A441" s="44">
        <v>44165</v>
      </c>
      <c r="B441" s="525" t="s">
        <v>14</v>
      </c>
      <c r="C441" s="525" t="s">
        <v>33</v>
      </c>
      <c r="D441" t="s">
        <v>16</v>
      </c>
      <c r="E441" s="2">
        <v>68</v>
      </c>
      <c r="F441" s="51"/>
      <c r="G441" s="2">
        <f t="shared" si="8"/>
        <v>68</v>
      </c>
      <c r="H441" s="28"/>
    </row>
    <row r="442" spans="1:8">
      <c r="B442" s="526"/>
      <c r="C442" s="526"/>
      <c r="D442" t="s">
        <v>17</v>
      </c>
      <c r="E442" s="2">
        <v>30.1</v>
      </c>
      <c r="F442" s="51"/>
      <c r="G442" s="2">
        <f t="shared" si="8"/>
        <v>98.1</v>
      </c>
      <c r="H442" s="28"/>
    </row>
    <row r="443" spans="1:8">
      <c r="B443" s="526"/>
      <c r="C443" s="526"/>
      <c r="D443" t="s">
        <v>48</v>
      </c>
      <c r="E443" s="24">
        <v>60</v>
      </c>
      <c r="F443" s="118"/>
      <c r="G443" s="2">
        <f t="shared" si="8"/>
        <v>158.1</v>
      </c>
      <c r="H443" s="28"/>
    </row>
    <row r="444" spans="1:8">
      <c r="B444" s="526"/>
      <c r="C444" s="526"/>
      <c r="D444" t="s">
        <v>40</v>
      </c>
      <c r="E444" s="24">
        <v>5</v>
      </c>
      <c r="F444" s="118"/>
      <c r="G444" s="2">
        <f t="shared" si="8"/>
        <v>163.1</v>
      </c>
      <c r="H444" s="28"/>
    </row>
    <row r="445" spans="1:8">
      <c r="A445" s="7">
        <v>44165</v>
      </c>
      <c r="B445" s="526" t="s">
        <v>114</v>
      </c>
      <c r="C445" s="526" t="s">
        <v>33</v>
      </c>
      <c r="D445" t="s">
        <v>48</v>
      </c>
      <c r="E445" s="24"/>
      <c r="F445" s="118">
        <v>28</v>
      </c>
      <c r="G445" s="2">
        <f t="shared" si="8"/>
        <v>135.1</v>
      </c>
      <c r="H445" s="28"/>
    </row>
    <row r="446" spans="1:8">
      <c r="A446" s="7">
        <v>44195</v>
      </c>
      <c r="B446" s="526">
        <v>21290</v>
      </c>
      <c r="C446" s="526" t="s">
        <v>33</v>
      </c>
      <c r="D446" t="s">
        <v>16</v>
      </c>
      <c r="F446" s="51">
        <v>68</v>
      </c>
      <c r="G446" s="2">
        <f t="shared" si="8"/>
        <v>67.099999999999994</v>
      </c>
      <c r="H446" s="28"/>
    </row>
    <row r="447" spans="1:8">
      <c r="A447" s="7">
        <v>44195</v>
      </c>
      <c r="B447" s="526">
        <v>21290</v>
      </c>
      <c r="C447" s="526" t="s">
        <v>33</v>
      </c>
      <c r="D447" t="s">
        <v>17</v>
      </c>
      <c r="F447" s="51">
        <v>30.1</v>
      </c>
      <c r="G447" s="2">
        <f t="shared" si="8"/>
        <v>36.999999999999993</v>
      </c>
      <c r="H447" s="28"/>
    </row>
    <row r="448" spans="1:8">
      <c r="A448" s="7">
        <v>44620</v>
      </c>
      <c r="B448" s="526">
        <v>24380</v>
      </c>
      <c r="C448" s="526" t="s">
        <v>33</v>
      </c>
      <c r="D448" t="s">
        <v>48</v>
      </c>
      <c r="F448" s="51">
        <v>32</v>
      </c>
      <c r="G448" s="2">
        <f t="shared" si="8"/>
        <v>4.9999999999999929</v>
      </c>
      <c r="H448" s="28"/>
    </row>
    <row r="449" spans="1:8">
      <c r="A449" s="7">
        <v>44620</v>
      </c>
      <c r="B449" s="526">
        <v>24380</v>
      </c>
      <c r="C449" s="526" t="s">
        <v>33</v>
      </c>
      <c r="D449" t="s">
        <v>40</v>
      </c>
      <c r="F449" s="51">
        <v>5</v>
      </c>
      <c r="G449" s="2">
        <f t="shared" si="8"/>
        <v>-7.1054273576010019E-15</v>
      </c>
      <c r="H449" s="28"/>
    </row>
    <row r="450" spans="1:8">
      <c r="A450" s="44">
        <v>44196</v>
      </c>
      <c r="B450" s="525" t="s">
        <v>14</v>
      </c>
      <c r="C450" s="525" t="s">
        <v>34</v>
      </c>
      <c r="D450" t="s">
        <v>16</v>
      </c>
      <c r="E450" s="80">
        <v>83.4</v>
      </c>
      <c r="F450" s="51"/>
      <c r="G450" s="2">
        <f t="shared" si="8"/>
        <v>83.4</v>
      </c>
      <c r="H450" s="28"/>
    </row>
    <row r="451" spans="1:8">
      <c r="B451" s="526"/>
      <c r="C451" s="526"/>
      <c r="D451" t="s">
        <v>17</v>
      </c>
      <c r="E451" s="80">
        <v>26.7</v>
      </c>
      <c r="F451" s="51"/>
      <c r="G451" s="2">
        <f t="shared" si="8"/>
        <v>110.10000000000001</v>
      </c>
      <c r="H451" s="82"/>
    </row>
    <row r="452" spans="1:8">
      <c r="B452" s="526"/>
      <c r="C452" s="526"/>
      <c r="D452" t="s">
        <v>48</v>
      </c>
      <c r="E452" s="80">
        <v>60</v>
      </c>
      <c r="F452" s="51"/>
      <c r="G452" s="2">
        <f t="shared" si="8"/>
        <v>170.10000000000002</v>
      </c>
      <c r="H452" s="28"/>
    </row>
    <row r="453" spans="1:8">
      <c r="B453" s="526"/>
      <c r="C453" s="526"/>
      <c r="D453" t="s">
        <v>40</v>
      </c>
      <c r="E453" s="80">
        <v>5</v>
      </c>
      <c r="F453" s="51"/>
      <c r="G453" s="2">
        <f t="shared" si="8"/>
        <v>175.10000000000002</v>
      </c>
      <c r="H453" s="28"/>
    </row>
    <row r="454" spans="1:8">
      <c r="A454" s="7">
        <v>44196</v>
      </c>
      <c r="B454" s="526" t="s">
        <v>114</v>
      </c>
      <c r="C454" s="526" t="s">
        <v>34</v>
      </c>
      <c r="D454" t="s">
        <v>16</v>
      </c>
      <c r="E454" s="80"/>
      <c r="F454" s="51">
        <v>75</v>
      </c>
      <c r="G454" s="2">
        <f t="shared" si="8"/>
        <v>100.10000000000002</v>
      </c>
      <c r="H454" s="28"/>
    </row>
    <row r="455" spans="1:8">
      <c r="A455" s="86">
        <v>44196</v>
      </c>
      <c r="B455" s="526" t="s">
        <v>114</v>
      </c>
      <c r="C455" s="526" t="s">
        <v>34</v>
      </c>
      <c r="D455" t="s">
        <v>48</v>
      </c>
      <c r="F455" s="2">
        <v>60</v>
      </c>
      <c r="G455" s="2">
        <f t="shared" si="8"/>
        <v>40.100000000000023</v>
      </c>
      <c r="H455" s="28"/>
    </row>
    <row r="456" spans="1:8">
      <c r="A456" s="86">
        <v>44196</v>
      </c>
      <c r="B456" s="526" t="s">
        <v>114</v>
      </c>
      <c r="C456" s="526" t="s">
        <v>34</v>
      </c>
      <c r="D456" t="s">
        <v>40</v>
      </c>
      <c r="F456" s="2">
        <v>5</v>
      </c>
      <c r="G456" s="2">
        <f t="shared" si="8"/>
        <v>35.100000000000023</v>
      </c>
      <c r="H456" s="28"/>
    </row>
    <row r="457" spans="1:8">
      <c r="A457" s="86">
        <v>44227</v>
      </c>
      <c r="B457" s="526" t="s">
        <v>114</v>
      </c>
      <c r="C457" s="526" t="s">
        <v>34</v>
      </c>
      <c r="D457" t="s">
        <v>16</v>
      </c>
      <c r="F457" s="2">
        <v>8.4</v>
      </c>
      <c r="G457" s="2">
        <f t="shared" si="8"/>
        <v>26.700000000000024</v>
      </c>
      <c r="H457" s="28"/>
    </row>
    <row r="458" spans="1:8">
      <c r="A458" s="86">
        <v>44227</v>
      </c>
      <c r="B458" s="526" t="s">
        <v>114</v>
      </c>
      <c r="C458" s="526" t="s">
        <v>34</v>
      </c>
      <c r="D458" t="s">
        <v>17</v>
      </c>
      <c r="F458" s="2">
        <v>26.7</v>
      </c>
      <c r="G458" s="2">
        <f t="shared" si="8"/>
        <v>0</v>
      </c>
      <c r="H458" s="28"/>
    </row>
    <row r="459" spans="1:8">
      <c r="A459" s="44">
        <v>44227</v>
      </c>
      <c r="B459" s="525" t="s">
        <v>14</v>
      </c>
      <c r="C459" s="525" t="s">
        <v>15</v>
      </c>
      <c r="D459" t="s">
        <v>16</v>
      </c>
      <c r="E459" s="80">
        <v>83</v>
      </c>
      <c r="G459" s="2">
        <f t="shared" si="8"/>
        <v>83</v>
      </c>
      <c r="H459" s="28"/>
    </row>
    <row r="460" spans="1:8">
      <c r="B460" s="526"/>
      <c r="C460" s="526"/>
      <c r="D460" t="s">
        <v>17</v>
      </c>
      <c r="E460" s="80">
        <v>33.9</v>
      </c>
      <c r="G460" s="2">
        <f t="shared" si="8"/>
        <v>116.9</v>
      </c>
      <c r="H460" s="28"/>
    </row>
    <row r="461" spans="1:8">
      <c r="B461" s="526"/>
      <c r="C461" s="526"/>
      <c r="D461" t="s">
        <v>48</v>
      </c>
      <c r="E461" s="80">
        <v>60</v>
      </c>
      <c r="G461" s="2">
        <f t="shared" si="8"/>
        <v>176.9</v>
      </c>
      <c r="H461" s="28"/>
    </row>
    <row r="462" spans="1:8">
      <c r="B462" s="526"/>
      <c r="C462" s="526"/>
      <c r="D462" t="s">
        <v>40</v>
      </c>
      <c r="E462" s="80">
        <v>5</v>
      </c>
      <c r="G462" s="2">
        <f t="shared" si="8"/>
        <v>181.9</v>
      </c>
      <c r="H462" s="28"/>
    </row>
    <row r="463" spans="1:8">
      <c r="A463" s="86">
        <v>44227</v>
      </c>
      <c r="B463" s="526" t="s">
        <v>114</v>
      </c>
      <c r="C463" s="526" t="s">
        <v>15</v>
      </c>
      <c r="D463" t="s">
        <v>48</v>
      </c>
      <c r="F463" s="2">
        <v>60</v>
      </c>
      <c r="G463" s="2">
        <f t="shared" si="8"/>
        <v>121.9</v>
      </c>
      <c r="H463" s="28"/>
    </row>
    <row r="464" spans="1:8">
      <c r="A464" s="86">
        <v>44227</v>
      </c>
      <c r="B464" s="526" t="s">
        <v>114</v>
      </c>
      <c r="C464" s="526" t="s">
        <v>15</v>
      </c>
      <c r="D464" t="s">
        <v>40</v>
      </c>
      <c r="F464" s="2">
        <v>5</v>
      </c>
      <c r="G464" s="2">
        <f t="shared" si="8"/>
        <v>116.9</v>
      </c>
      <c r="H464" s="28"/>
    </row>
    <row r="465" spans="1:8">
      <c r="A465" s="86">
        <v>44227</v>
      </c>
      <c r="B465" s="526" t="s">
        <v>114</v>
      </c>
      <c r="C465" s="526" t="s">
        <v>15</v>
      </c>
      <c r="D465" t="s">
        <v>16</v>
      </c>
      <c r="F465" s="2">
        <v>12.9</v>
      </c>
      <c r="G465" s="2">
        <f t="shared" si="8"/>
        <v>104</v>
      </c>
      <c r="H465" s="28"/>
    </row>
    <row r="466" spans="1:8">
      <c r="A466" s="86">
        <v>44255</v>
      </c>
      <c r="B466" s="526" t="s">
        <v>114</v>
      </c>
      <c r="C466" s="526" t="s">
        <v>15</v>
      </c>
      <c r="D466" t="s">
        <v>16</v>
      </c>
      <c r="F466" s="2">
        <v>59</v>
      </c>
      <c r="G466" s="2">
        <f t="shared" si="8"/>
        <v>45</v>
      </c>
      <c r="H466" s="28"/>
    </row>
    <row r="467" spans="1:8">
      <c r="A467" s="86">
        <v>44270</v>
      </c>
      <c r="B467" s="526">
        <v>21908</v>
      </c>
      <c r="C467" s="526" t="s">
        <v>15</v>
      </c>
      <c r="D467" t="s">
        <v>16</v>
      </c>
      <c r="F467" s="2">
        <v>11.1</v>
      </c>
      <c r="G467" s="2">
        <f t="shared" si="8"/>
        <v>33.9</v>
      </c>
      <c r="H467" s="28"/>
    </row>
    <row r="468" spans="1:8">
      <c r="A468" s="86">
        <v>44270</v>
      </c>
      <c r="B468" s="526">
        <v>21908</v>
      </c>
      <c r="C468" s="526" t="s">
        <v>15</v>
      </c>
      <c r="D468" t="s">
        <v>17</v>
      </c>
      <c r="F468" s="2">
        <v>33.9</v>
      </c>
      <c r="G468" s="2">
        <f t="shared" si="8"/>
        <v>0</v>
      </c>
      <c r="H468" s="28"/>
    </row>
    <row r="469" spans="1:8">
      <c r="A469" s="44">
        <v>44255</v>
      </c>
      <c r="B469" s="525" t="s">
        <v>14</v>
      </c>
      <c r="C469" s="525" t="s">
        <v>20</v>
      </c>
      <c r="D469" t="s">
        <v>16</v>
      </c>
      <c r="E469" s="80">
        <v>78.400000000000006</v>
      </c>
      <c r="G469" s="2">
        <f t="shared" si="8"/>
        <v>78.400000000000006</v>
      </c>
      <c r="H469" s="28"/>
    </row>
    <row r="470" spans="1:8">
      <c r="B470" s="526"/>
      <c r="C470" s="526"/>
      <c r="D470" t="s">
        <v>17</v>
      </c>
      <c r="E470" s="80">
        <v>10.199999999999999</v>
      </c>
      <c r="G470" s="2">
        <f t="shared" si="8"/>
        <v>88.600000000000009</v>
      </c>
      <c r="H470" s="28"/>
    </row>
    <row r="471" spans="1:8">
      <c r="B471" s="526"/>
      <c r="C471" s="526"/>
      <c r="D471" t="s">
        <v>48</v>
      </c>
      <c r="E471" s="80">
        <v>56</v>
      </c>
      <c r="G471" s="2">
        <f t="shared" si="8"/>
        <v>144.60000000000002</v>
      </c>
      <c r="H471" s="28"/>
    </row>
    <row r="472" spans="1:8">
      <c r="B472" s="526"/>
      <c r="C472" s="526"/>
      <c r="D472" t="s">
        <v>40</v>
      </c>
      <c r="E472" s="80">
        <v>5</v>
      </c>
      <c r="G472" s="2">
        <f t="shared" si="8"/>
        <v>149.60000000000002</v>
      </c>
      <c r="H472" s="28"/>
    </row>
    <row r="473" spans="1:8">
      <c r="A473" s="7">
        <v>44255</v>
      </c>
      <c r="B473" s="526" t="s">
        <v>114</v>
      </c>
      <c r="C473" s="526" t="s">
        <v>20</v>
      </c>
      <c r="D473" t="s">
        <v>18</v>
      </c>
      <c r="E473" s="80"/>
      <c r="F473" s="2">
        <v>56</v>
      </c>
      <c r="G473" s="2">
        <f t="shared" si="8"/>
        <v>93.600000000000023</v>
      </c>
      <c r="H473" s="28"/>
    </row>
    <row r="474" spans="1:8">
      <c r="A474" s="7">
        <v>44255</v>
      </c>
      <c r="B474" s="526" t="s">
        <v>114</v>
      </c>
      <c r="C474" s="526" t="s">
        <v>20</v>
      </c>
      <c r="D474" t="s">
        <v>19</v>
      </c>
      <c r="E474" s="80"/>
      <c r="F474" s="2">
        <v>5</v>
      </c>
      <c r="G474" s="2">
        <f t="shared" si="8"/>
        <v>88.600000000000023</v>
      </c>
      <c r="H474" s="28"/>
    </row>
    <row r="475" spans="1:8">
      <c r="A475" s="7">
        <v>44286</v>
      </c>
      <c r="B475" s="526" t="s">
        <v>114</v>
      </c>
      <c r="C475" s="526" t="s">
        <v>20</v>
      </c>
      <c r="D475" t="s">
        <v>16</v>
      </c>
      <c r="E475" s="80"/>
      <c r="F475" s="2">
        <v>48</v>
      </c>
      <c r="G475" s="2">
        <f t="shared" ref="G475:G540" si="9">+G474+E475-F475</f>
        <v>40.600000000000023</v>
      </c>
      <c r="H475" s="28"/>
    </row>
    <row r="476" spans="1:8">
      <c r="A476" s="7">
        <v>44316</v>
      </c>
      <c r="B476" s="526" t="s">
        <v>114</v>
      </c>
      <c r="C476" s="526" t="s">
        <v>20</v>
      </c>
      <c r="D476" t="s">
        <v>16</v>
      </c>
      <c r="E476" s="80"/>
      <c r="F476" s="2">
        <v>30.4</v>
      </c>
      <c r="G476" s="2">
        <f t="shared" si="9"/>
        <v>10.200000000000024</v>
      </c>
      <c r="H476" s="28"/>
    </row>
    <row r="477" spans="1:8">
      <c r="A477" s="7">
        <v>44316</v>
      </c>
      <c r="B477" s="526" t="s">
        <v>114</v>
      </c>
      <c r="C477" s="526" t="s">
        <v>20</v>
      </c>
      <c r="D477" t="s">
        <v>17</v>
      </c>
      <c r="E477" s="80"/>
      <c r="F477" s="2">
        <v>10.199999999999999</v>
      </c>
      <c r="G477" s="2">
        <f t="shared" si="9"/>
        <v>2.4868995751603507E-14</v>
      </c>
      <c r="H477" s="28"/>
    </row>
    <row r="478" spans="1:8">
      <c r="A478" s="44">
        <v>44286</v>
      </c>
      <c r="B478" s="525" t="s">
        <v>14</v>
      </c>
      <c r="C478" s="525" t="s">
        <v>23</v>
      </c>
      <c r="D478" t="s">
        <v>16</v>
      </c>
      <c r="E478" s="80">
        <v>83.6</v>
      </c>
      <c r="G478" s="2">
        <f t="shared" si="9"/>
        <v>83.600000000000023</v>
      </c>
      <c r="H478" s="28"/>
    </row>
    <row r="479" spans="1:8">
      <c r="B479" s="526"/>
      <c r="C479" s="526"/>
      <c r="D479" t="s">
        <v>17</v>
      </c>
      <c r="E479" s="80">
        <v>8.5</v>
      </c>
      <c r="G479" s="2">
        <f t="shared" si="9"/>
        <v>92.100000000000023</v>
      </c>
      <c r="H479" s="28"/>
    </row>
    <row r="480" spans="1:8">
      <c r="B480" s="526"/>
      <c r="C480" s="526"/>
      <c r="D480" t="s">
        <v>48</v>
      </c>
      <c r="E480" s="80">
        <v>60</v>
      </c>
      <c r="G480" s="2">
        <f t="shared" si="9"/>
        <v>152.10000000000002</v>
      </c>
      <c r="H480" s="28"/>
    </row>
    <row r="481" spans="1:8">
      <c r="B481" s="526"/>
      <c r="C481" s="526"/>
      <c r="D481" t="s">
        <v>40</v>
      </c>
      <c r="E481" s="80">
        <v>5</v>
      </c>
      <c r="G481" s="2">
        <f t="shared" si="9"/>
        <v>157.10000000000002</v>
      </c>
      <c r="H481" s="28"/>
    </row>
    <row r="482" spans="1:8">
      <c r="B482" s="526"/>
      <c r="C482" s="526"/>
      <c r="D482" t="s">
        <v>50</v>
      </c>
      <c r="E482" s="112">
        <v>10</v>
      </c>
      <c r="G482" s="2">
        <f t="shared" si="9"/>
        <v>167.10000000000002</v>
      </c>
      <c r="H482" s="28"/>
    </row>
    <row r="483" spans="1:8">
      <c r="A483" s="7">
        <v>44286</v>
      </c>
      <c r="B483" s="526" t="s">
        <v>114</v>
      </c>
      <c r="C483" s="526" t="s">
        <v>23</v>
      </c>
      <c r="D483" t="s">
        <v>18</v>
      </c>
      <c r="E483" s="80"/>
      <c r="F483" s="2">
        <v>60</v>
      </c>
      <c r="G483" s="2">
        <f t="shared" si="9"/>
        <v>107.10000000000002</v>
      </c>
      <c r="H483" s="28"/>
    </row>
    <row r="484" spans="1:8">
      <c r="A484" s="7">
        <v>44286</v>
      </c>
      <c r="B484" s="526" t="s">
        <v>114</v>
      </c>
      <c r="C484" s="526" t="s">
        <v>23</v>
      </c>
      <c r="D484" t="s">
        <v>19</v>
      </c>
      <c r="E484" s="80"/>
      <c r="F484" s="2">
        <v>5</v>
      </c>
      <c r="G484" s="2">
        <f t="shared" si="9"/>
        <v>102.10000000000002</v>
      </c>
      <c r="H484" s="28"/>
    </row>
    <row r="485" spans="1:8">
      <c r="A485" s="7">
        <v>44316</v>
      </c>
      <c r="B485" s="526" t="s">
        <v>114</v>
      </c>
      <c r="C485" s="526" t="s">
        <v>23</v>
      </c>
      <c r="D485" t="s">
        <v>16</v>
      </c>
      <c r="E485" s="80"/>
      <c r="F485" s="2">
        <v>13.4</v>
      </c>
      <c r="G485" s="2">
        <f t="shared" si="9"/>
        <v>88.700000000000017</v>
      </c>
      <c r="H485" s="28"/>
    </row>
    <row r="486" spans="1:8">
      <c r="A486" s="7">
        <v>44333</v>
      </c>
      <c r="B486" s="526">
        <v>22465</v>
      </c>
      <c r="C486" s="526" t="s">
        <v>23</v>
      </c>
      <c r="D486" t="s">
        <v>16</v>
      </c>
      <c r="E486" s="80"/>
      <c r="F486" s="2">
        <v>70.2</v>
      </c>
      <c r="G486" s="2">
        <f t="shared" si="9"/>
        <v>18.500000000000014</v>
      </c>
      <c r="H486" s="28"/>
    </row>
    <row r="487" spans="1:8">
      <c r="A487" s="7">
        <v>44333</v>
      </c>
      <c r="B487" s="526">
        <v>22465</v>
      </c>
      <c r="C487" s="526" t="s">
        <v>23</v>
      </c>
      <c r="D487" t="s">
        <v>17</v>
      </c>
      <c r="E487" s="80"/>
      <c r="F487" s="2">
        <v>8.5</v>
      </c>
      <c r="G487" s="2">
        <f t="shared" si="9"/>
        <v>10.000000000000014</v>
      </c>
      <c r="H487" s="28"/>
    </row>
    <row r="488" spans="1:8">
      <c r="A488" s="7">
        <v>44620</v>
      </c>
      <c r="B488" s="526">
        <v>24380</v>
      </c>
      <c r="C488" s="526" t="s">
        <v>23</v>
      </c>
      <c r="D488" t="s">
        <v>50</v>
      </c>
      <c r="E488" s="80"/>
      <c r="F488" s="2">
        <v>10</v>
      </c>
      <c r="G488" s="2">
        <f t="shared" si="9"/>
        <v>1.4210854715202004E-14</v>
      </c>
      <c r="H488" s="28"/>
    </row>
    <row r="489" spans="1:8">
      <c r="A489" s="44">
        <v>44316</v>
      </c>
      <c r="B489" s="525" t="s">
        <v>14</v>
      </c>
      <c r="C489" s="525" t="s">
        <v>24</v>
      </c>
      <c r="D489" t="s">
        <v>16</v>
      </c>
      <c r="E489" s="80">
        <v>80.7</v>
      </c>
      <c r="G489" s="2">
        <f t="shared" si="9"/>
        <v>80.700000000000017</v>
      </c>
      <c r="H489" s="28"/>
    </row>
    <row r="490" spans="1:8">
      <c r="B490" s="526"/>
      <c r="C490" s="526"/>
      <c r="D490" t="s">
        <v>17</v>
      </c>
      <c r="E490" s="80">
        <v>10.199999999999999</v>
      </c>
      <c r="G490" s="2">
        <f t="shared" si="9"/>
        <v>90.90000000000002</v>
      </c>
      <c r="H490" s="28"/>
    </row>
    <row r="491" spans="1:8">
      <c r="B491" s="526"/>
      <c r="C491" s="526"/>
      <c r="D491" t="s">
        <v>48</v>
      </c>
      <c r="E491" s="112">
        <v>60</v>
      </c>
      <c r="F491" s="24"/>
      <c r="G491" s="2">
        <f t="shared" si="9"/>
        <v>150.90000000000003</v>
      </c>
      <c r="H491" s="28"/>
    </row>
    <row r="492" spans="1:8">
      <c r="B492" s="526"/>
      <c r="C492" s="526"/>
      <c r="D492" t="s">
        <v>40</v>
      </c>
      <c r="E492" s="112">
        <v>5</v>
      </c>
      <c r="F492" s="24"/>
      <c r="G492" s="2">
        <f t="shared" si="9"/>
        <v>155.90000000000003</v>
      </c>
      <c r="H492" s="28"/>
    </row>
    <row r="493" spans="1:8">
      <c r="A493" s="7">
        <v>44316</v>
      </c>
      <c r="B493" s="526" t="s">
        <v>114</v>
      </c>
      <c r="C493" s="526" t="s">
        <v>24</v>
      </c>
      <c r="D493" t="s">
        <v>18</v>
      </c>
      <c r="E493" s="112"/>
      <c r="F493" s="24">
        <v>36</v>
      </c>
      <c r="G493" s="2">
        <f t="shared" si="9"/>
        <v>119.90000000000003</v>
      </c>
      <c r="H493" s="28"/>
    </row>
    <row r="494" spans="1:8">
      <c r="A494" s="7">
        <v>44347</v>
      </c>
      <c r="B494" s="526" t="s">
        <v>114</v>
      </c>
      <c r="C494" s="526" t="s">
        <v>24</v>
      </c>
      <c r="D494" t="s">
        <v>16</v>
      </c>
      <c r="E494" s="80"/>
      <c r="F494" s="2">
        <v>58</v>
      </c>
      <c r="G494" s="2">
        <f t="shared" si="9"/>
        <v>61.900000000000034</v>
      </c>
      <c r="H494" s="28"/>
    </row>
    <row r="495" spans="1:8">
      <c r="A495" s="7">
        <v>44371</v>
      </c>
      <c r="B495" s="526">
        <v>22888</v>
      </c>
      <c r="C495" s="526" t="s">
        <v>24</v>
      </c>
      <c r="D495" t="s">
        <v>16</v>
      </c>
      <c r="E495" s="80"/>
      <c r="F495" s="2">
        <v>22.7</v>
      </c>
      <c r="G495" s="2">
        <f t="shared" si="9"/>
        <v>39.200000000000031</v>
      </c>
      <c r="H495" s="28"/>
    </row>
    <row r="496" spans="1:8">
      <c r="A496" s="7">
        <v>44371</v>
      </c>
      <c r="B496" s="526">
        <v>22888</v>
      </c>
      <c r="C496" s="526" t="s">
        <v>24</v>
      </c>
      <c r="D496" t="s">
        <v>17</v>
      </c>
      <c r="E496" s="80"/>
      <c r="F496" s="2">
        <v>10.199999999999999</v>
      </c>
      <c r="G496" s="2">
        <f t="shared" si="9"/>
        <v>29.000000000000032</v>
      </c>
      <c r="H496" s="28"/>
    </row>
    <row r="497" spans="1:8">
      <c r="A497" s="7">
        <v>44412</v>
      </c>
      <c r="B497" s="526">
        <v>23175</v>
      </c>
      <c r="C497" s="526" t="s">
        <v>24</v>
      </c>
      <c r="D497" t="s">
        <v>40</v>
      </c>
      <c r="E497" s="80"/>
      <c r="F497" s="2">
        <v>5</v>
      </c>
      <c r="G497" s="2">
        <f t="shared" si="9"/>
        <v>24.000000000000032</v>
      </c>
      <c r="H497" s="28"/>
    </row>
    <row r="498" spans="1:8">
      <c r="A498" s="7">
        <v>44620</v>
      </c>
      <c r="B498" s="526">
        <v>24380</v>
      </c>
      <c r="C498" s="526" t="s">
        <v>24</v>
      </c>
      <c r="D498" t="s">
        <v>48</v>
      </c>
      <c r="E498" s="80"/>
      <c r="F498" s="2">
        <v>24</v>
      </c>
      <c r="G498" s="2">
        <f t="shared" si="9"/>
        <v>3.1974423109204508E-14</v>
      </c>
      <c r="H498" s="28"/>
    </row>
    <row r="499" spans="1:8">
      <c r="A499" s="44">
        <v>44347</v>
      </c>
      <c r="B499" s="525" t="s">
        <v>14</v>
      </c>
      <c r="C499" s="525" t="s">
        <v>25</v>
      </c>
      <c r="D499" t="s">
        <v>16</v>
      </c>
      <c r="E499" s="80">
        <v>65.5</v>
      </c>
      <c r="G499" s="2">
        <f t="shared" si="9"/>
        <v>65.500000000000028</v>
      </c>
      <c r="H499" s="28"/>
    </row>
    <row r="500" spans="1:8">
      <c r="B500" s="526"/>
      <c r="C500" s="526"/>
      <c r="D500" t="s">
        <v>17</v>
      </c>
      <c r="E500" s="80">
        <v>7.6</v>
      </c>
      <c r="G500" s="2">
        <f t="shared" si="9"/>
        <v>73.100000000000023</v>
      </c>
      <c r="H500" s="28"/>
    </row>
    <row r="501" spans="1:8">
      <c r="B501" s="526"/>
      <c r="C501" s="526"/>
      <c r="D501" t="s">
        <v>48</v>
      </c>
      <c r="E501" s="80">
        <v>60</v>
      </c>
      <c r="G501" s="2">
        <f t="shared" si="9"/>
        <v>133.10000000000002</v>
      </c>
      <c r="H501" s="28"/>
    </row>
    <row r="502" spans="1:8">
      <c r="B502" s="526"/>
      <c r="C502" s="526"/>
      <c r="D502" t="s">
        <v>40</v>
      </c>
      <c r="E502" s="80">
        <v>5</v>
      </c>
      <c r="G502" s="2">
        <f t="shared" si="9"/>
        <v>138.10000000000002</v>
      </c>
      <c r="H502" s="28"/>
    </row>
    <row r="503" spans="1:8">
      <c r="A503" s="7">
        <v>44347</v>
      </c>
      <c r="B503" s="526" t="s">
        <v>114</v>
      </c>
      <c r="C503" s="526" t="s">
        <v>25</v>
      </c>
      <c r="D503" t="s">
        <v>18</v>
      </c>
      <c r="E503" s="80"/>
      <c r="F503" s="2">
        <v>32</v>
      </c>
      <c r="G503" s="2">
        <f t="shared" si="9"/>
        <v>106.10000000000002</v>
      </c>
      <c r="H503" s="28"/>
    </row>
    <row r="504" spans="1:8">
      <c r="A504" s="7">
        <v>44377</v>
      </c>
      <c r="B504" s="526" t="s">
        <v>114</v>
      </c>
      <c r="C504" s="526" t="s">
        <v>25</v>
      </c>
      <c r="D504" t="s">
        <v>16</v>
      </c>
      <c r="E504" s="80"/>
      <c r="F504" s="2">
        <v>42</v>
      </c>
      <c r="G504" s="2">
        <f t="shared" si="9"/>
        <v>64.100000000000023</v>
      </c>
      <c r="H504" s="28"/>
    </row>
    <row r="505" spans="1:8">
      <c r="A505" s="7">
        <v>44412</v>
      </c>
      <c r="B505" s="526">
        <v>23175</v>
      </c>
      <c r="C505" s="526" t="s">
        <v>25</v>
      </c>
      <c r="D505" t="s">
        <v>16</v>
      </c>
      <c r="E505" s="80"/>
      <c r="F505" s="2">
        <v>23.5</v>
      </c>
      <c r="G505" s="2">
        <f t="shared" si="9"/>
        <v>40.600000000000023</v>
      </c>
      <c r="H505" s="28"/>
    </row>
    <row r="506" spans="1:8">
      <c r="A506" s="7">
        <v>44412</v>
      </c>
      <c r="B506" s="526">
        <v>23175</v>
      </c>
      <c r="C506" s="526" t="s">
        <v>25</v>
      </c>
      <c r="D506" t="s">
        <v>17</v>
      </c>
      <c r="E506" s="80"/>
      <c r="F506" s="2">
        <v>7.6</v>
      </c>
      <c r="G506" s="2">
        <f t="shared" si="9"/>
        <v>33.000000000000021</v>
      </c>
      <c r="H506" s="28"/>
    </row>
    <row r="507" spans="1:8">
      <c r="A507" s="7">
        <v>44412</v>
      </c>
      <c r="B507" s="526">
        <v>23175</v>
      </c>
      <c r="C507" s="526" t="s">
        <v>25</v>
      </c>
      <c r="D507" t="s">
        <v>48</v>
      </c>
      <c r="E507" s="80"/>
      <c r="F507" s="2">
        <v>28</v>
      </c>
      <c r="G507" s="2">
        <f t="shared" si="9"/>
        <v>5.0000000000000213</v>
      </c>
      <c r="H507" s="28"/>
    </row>
    <row r="508" spans="1:8">
      <c r="A508" s="7">
        <v>44412</v>
      </c>
      <c r="B508" s="526">
        <v>23175</v>
      </c>
      <c r="C508" s="526" t="s">
        <v>25</v>
      </c>
      <c r="D508" t="s">
        <v>40</v>
      </c>
      <c r="E508" s="80"/>
      <c r="F508" s="2">
        <v>5</v>
      </c>
      <c r="G508" s="2">
        <f t="shared" si="9"/>
        <v>2.1316282072803006E-14</v>
      </c>
      <c r="H508" s="28"/>
    </row>
    <row r="509" spans="1:8">
      <c r="A509" s="44">
        <v>44377</v>
      </c>
      <c r="B509" s="525" t="s">
        <v>14</v>
      </c>
      <c r="C509" s="525" t="s">
        <v>26</v>
      </c>
      <c r="D509" t="s">
        <v>16</v>
      </c>
      <c r="E509" s="80">
        <v>71.8</v>
      </c>
      <c r="G509" s="2">
        <f t="shared" si="9"/>
        <v>71.800000000000011</v>
      </c>
      <c r="H509" s="28"/>
    </row>
    <row r="510" spans="1:8">
      <c r="B510" s="526"/>
      <c r="C510" s="526"/>
      <c r="D510" t="s">
        <v>17</v>
      </c>
      <c r="E510" s="87">
        <v>7.6</v>
      </c>
      <c r="G510" s="2">
        <f t="shared" si="9"/>
        <v>79.400000000000006</v>
      </c>
      <c r="H510" s="28"/>
    </row>
    <row r="511" spans="1:8">
      <c r="B511" s="526"/>
      <c r="C511" s="526"/>
      <c r="D511" t="s">
        <v>48</v>
      </c>
      <c r="E511" s="80">
        <v>60</v>
      </c>
      <c r="G511" s="2">
        <f t="shared" si="9"/>
        <v>139.4</v>
      </c>
      <c r="H511" s="28"/>
    </row>
    <row r="512" spans="1:8">
      <c r="B512" s="526"/>
      <c r="C512" s="526"/>
      <c r="D512" t="s">
        <v>40</v>
      </c>
      <c r="E512" s="80">
        <v>5</v>
      </c>
      <c r="G512" s="2">
        <f t="shared" si="9"/>
        <v>144.4</v>
      </c>
      <c r="H512" s="28"/>
    </row>
    <row r="513" spans="1:8">
      <c r="A513" s="7">
        <v>44346</v>
      </c>
      <c r="B513" s="526" t="s">
        <v>114</v>
      </c>
      <c r="C513" s="526" t="s">
        <v>26</v>
      </c>
      <c r="D513" t="s">
        <v>18</v>
      </c>
      <c r="E513" s="80"/>
      <c r="F513" s="2">
        <v>60</v>
      </c>
      <c r="G513" s="2">
        <f t="shared" si="9"/>
        <v>84.4</v>
      </c>
      <c r="H513" s="28"/>
    </row>
    <row r="514" spans="1:8">
      <c r="A514" s="7">
        <v>44346</v>
      </c>
      <c r="B514" s="526" t="s">
        <v>114</v>
      </c>
      <c r="C514" s="526" t="s">
        <v>26</v>
      </c>
      <c r="D514" t="s">
        <v>19</v>
      </c>
      <c r="E514" s="80"/>
      <c r="F514" s="2">
        <v>5</v>
      </c>
      <c r="G514" s="2">
        <f t="shared" si="9"/>
        <v>79.400000000000006</v>
      </c>
      <c r="H514" s="28"/>
    </row>
    <row r="515" spans="1:8">
      <c r="A515" s="7">
        <v>44412</v>
      </c>
      <c r="B515" s="526">
        <v>23175</v>
      </c>
      <c r="C515" s="526" t="s">
        <v>26</v>
      </c>
      <c r="D515" t="s">
        <v>16</v>
      </c>
      <c r="E515" s="80"/>
      <c r="F515" s="2">
        <v>71.8</v>
      </c>
      <c r="G515" s="2">
        <f t="shared" si="9"/>
        <v>7.6000000000000085</v>
      </c>
      <c r="H515" s="28"/>
    </row>
    <row r="516" spans="1:8">
      <c r="A516" s="7">
        <v>44412</v>
      </c>
      <c r="B516" s="526">
        <v>23175</v>
      </c>
      <c r="C516" s="526" t="s">
        <v>26</v>
      </c>
      <c r="D516" t="s">
        <v>17</v>
      </c>
      <c r="E516" s="80"/>
      <c r="F516" s="2">
        <v>7.6</v>
      </c>
      <c r="G516" s="2">
        <f t="shared" si="9"/>
        <v>8.8817841970012523E-15</v>
      </c>
      <c r="H516" s="28"/>
    </row>
    <row r="517" spans="1:8">
      <c r="A517" s="88">
        <v>44408</v>
      </c>
      <c r="B517" s="525" t="s">
        <v>14</v>
      </c>
      <c r="C517" s="525" t="s">
        <v>27</v>
      </c>
      <c r="D517" t="s">
        <v>16</v>
      </c>
      <c r="E517" s="2">
        <v>62.9</v>
      </c>
      <c r="G517" s="2">
        <f t="shared" si="9"/>
        <v>62.900000000000006</v>
      </c>
      <c r="H517" s="8"/>
    </row>
    <row r="518" spans="1:8">
      <c r="A518" s="86"/>
      <c r="B518" s="526"/>
      <c r="C518" s="526"/>
      <c r="D518" t="s">
        <v>17</v>
      </c>
      <c r="E518" s="2">
        <v>6</v>
      </c>
      <c r="G518" s="2">
        <f t="shared" si="9"/>
        <v>68.900000000000006</v>
      </c>
    </row>
    <row r="519" spans="1:8">
      <c r="A519" s="86"/>
      <c r="B519" s="526"/>
      <c r="C519" s="526"/>
      <c r="D519" t="s">
        <v>18</v>
      </c>
      <c r="E519" s="2">
        <v>60</v>
      </c>
      <c r="G519" s="2">
        <f t="shared" si="9"/>
        <v>128.9</v>
      </c>
    </row>
    <row r="520" spans="1:8">
      <c r="A520" s="86"/>
      <c r="B520" s="526"/>
      <c r="C520" s="526"/>
      <c r="D520" t="s">
        <v>19</v>
      </c>
      <c r="E520" s="2">
        <v>5</v>
      </c>
      <c r="G520" s="2">
        <f t="shared" si="9"/>
        <v>133.9</v>
      </c>
    </row>
    <row r="521" spans="1:8">
      <c r="A521" s="115">
        <v>44408</v>
      </c>
      <c r="B521" s="526" t="s">
        <v>115</v>
      </c>
      <c r="C521" s="526" t="s">
        <v>27</v>
      </c>
      <c r="D521" t="s">
        <v>18</v>
      </c>
      <c r="F521" s="116">
        <v>60</v>
      </c>
      <c r="G521" s="2">
        <f t="shared" si="9"/>
        <v>73.900000000000006</v>
      </c>
      <c r="H521" s="69"/>
    </row>
    <row r="522" spans="1:8">
      <c r="A522" s="115">
        <v>44408</v>
      </c>
      <c r="B522" s="526" t="s">
        <v>115</v>
      </c>
      <c r="C522" s="526" t="s">
        <v>27</v>
      </c>
      <c r="D522" t="s">
        <v>19</v>
      </c>
      <c r="F522" s="116">
        <v>5</v>
      </c>
      <c r="G522" s="2">
        <f t="shared" si="9"/>
        <v>68.900000000000006</v>
      </c>
      <c r="H522" s="69"/>
    </row>
    <row r="523" spans="1:8">
      <c r="A523" s="115">
        <v>44408</v>
      </c>
      <c r="B523" s="526" t="s">
        <v>115</v>
      </c>
      <c r="C523" s="526" t="s">
        <v>27</v>
      </c>
      <c r="D523" t="s">
        <v>16</v>
      </c>
      <c r="F523" s="116">
        <v>30</v>
      </c>
      <c r="G523" s="2">
        <f t="shared" si="9"/>
        <v>38.900000000000006</v>
      </c>
      <c r="H523" s="537"/>
    </row>
    <row r="524" spans="1:8">
      <c r="A524" s="121">
        <v>44439</v>
      </c>
      <c r="B524" s="526" t="s">
        <v>116</v>
      </c>
      <c r="C524" s="526" t="s">
        <v>27</v>
      </c>
      <c r="D524" t="s">
        <v>16</v>
      </c>
      <c r="F524" s="119">
        <v>32.9</v>
      </c>
      <c r="G524" s="2">
        <f t="shared" si="9"/>
        <v>6.0000000000000071</v>
      </c>
      <c r="H524" s="537"/>
    </row>
    <row r="525" spans="1:8">
      <c r="A525" s="121">
        <v>44439</v>
      </c>
      <c r="B525" s="526" t="s">
        <v>116</v>
      </c>
      <c r="C525" s="526" t="s">
        <v>27</v>
      </c>
      <c r="D525" t="s">
        <v>17</v>
      </c>
      <c r="F525" s="119">
        <v>6</v>
      </c>
      <c r="G525" s="2">
        <f t="shared" si="9"/>
        <v>7.1054273576010019E-15</v>
      </c>
      <c r="H525" s="537"/>
    </row>
    <row r="526" spans="1:8">
      <c r="A526" s="90">
        <v>44439</v>
      </c>
      <c r="B526" s="64" t="s">
        <v>14</v>
      </c>
      <c r="C526" s="64" t="s">
        <v>28</v>
      </c>
      <c r="D526" t="s">
        <v>16</v>
      </c>
      <c r="E526" s="2">
        <v>71.2</v>
      </c>
      <c r="G526" s="2">
        <f t="shared" si="9"/>
        <v>71.200000000000017</v>
      </c>
    </row>
    <row r="527" spans="1:8">
      <c r="B527" s="526"/>
      <c r="C527" s="526"/>
      <c r="D527" t="s">
        <v>17</v>
      </c>
      <c r="E527" s="2">
        <v>5</v>
      </c>
      <c r="G527" s="2">
        <f t="shared" si="9"/>
        <v>76.200000000000017</v>
      </c>
    </row>
    <row r="528" spans="1:8">
      <c r="B528" s="526"/>
      <c r="C528" s="526"/>
      <c r="D528" t="s">
        <v>18</v>
      </c>
      <c r="E528" s="2">
        <v>60</v>
      </c>
      <c r="G528" s="2">
        <f t="shared" si="9"/>
        <v>136.20000000000002</v>
      </c>
    </row>
    <row r="529" spans="1:10">
      <c r="B529" s="526"/>
      <c r="C529" s="526"/>
      <c r="D529" t="s">
        <v>19</v>
      </c>
      <c r="E529" s="2">
        <v>5</v>
      </c>
      <c r="G529" s="2">
        <f t="shared" si="9"/>
        <v>141.20000000000002</v>
      </c>
    </row>
    <row r="530" spans="1:10">
      <c r="A530" s="121">
        <v>44439</v>
      </c>
      <c r="B530" s="526" t="s">
        <v>116</v>
      </c>
      <c r="C530" s="526" t="s">
        <v>28</v>
      </c>
      <c r="D530" t="s">
        <v>18</v>
      </c>
      <c r="E530" s="92"/>
      <c r="F530" s="120">
        <v>40</v>
      </c>
      <c r="G530" s="2">
        <f t="shared" si="9"/>
        <v>101.20000000000002</v>
      </c>
    </row>
    <row r="531" spans="1:10">
      <c r="A531" s="114">
        <v>44469</v>
      </c>
      <c r="B531" s="526" t="s">
        <v>117</v>
      </c>
      <c r="C531" s="526" t="s">
        <v>28</v>
      </c>
      <c r="D531" t="s">
        <v>16</v>
      </c>
      <c r="E531" s="92"/>
      <c r="F531" s="123">
        <v>29</v>
      </c>
      <c r="G531" s="2">
        <f t="shared" si="9"/>
        <v>72.200000000000017</v>
      </c>
    </row>
    <row r="532" spans="1:10">
      <c r="A532" s="7">
        <v>44512</v>
      </c>
      <c r="B532" s="526">
        <v>23774</v>
      </c>
      <c r="C532" s="526" t="s">
        <v>28</v>
      </c>
      <c r="D532" t="s">
        <v>16</v>
      </c>
      <c r="E532" s="92"/>
      <c r="F532" s="93">
        <v>42.2</v>
      </c>
      <c r="G532" s="2">
        <f t="shared" si="9"/>
        <v>30.000000000000014</v>
      </c>
    </row>
    <row r="533" spans="1:10">
      <c r="A533" s="7">
        <v>44512</v>
      </c>
      <c r="B533" s="526">
        <v>23774</v>
      </c>
      <c r="C533" s="526" t="s">
        <v>28</v>
      </c>
      <c r="D533" t="s">
        <v>17</v>
      </c>
      <c r="E533" s="92"/>
      <c r="F533" s="93">
        <v>5</v>
      </c>
      <c r="G533" s="2">
        <f t="shared" si="9"/>
        <v>25.000000000000014</v>
      </c>
    </row>
    <row r="534" spans="1:10">
      <c r="A534" s="7">
        <v>44512</v>
      </c>
      <c r="B534" s="526">
        <v>23774</v>
      </c>
      <c r="C534" s="526" t="s">
        <v>28</v>
      </c>
      <c r="D534" t="s">
        <v>18</v>
      </c>
      <c r="E534" s="92"/>
      <c r="F534" s="93">
        <v>20</v>
      </c>
      <c r="G534" s="2">
        <f t="shared" si="9"/>
        <v>5.0000000000000142</v>
      </c>
    </row>
    <row r="535" spans="1:10">
      <c r="A535" s="7">
        <v>44512</v>
      </c>
      <c r="B535" s="526">
        <v>23774</v>
      </c>
      <c r="C535" s="526" t="s">
        <v>28</v>
      </c>
      <c r="D535" t="s">
        <v>19</v>
      </c>
      <c r="E535" s="92"/>
      <c r="F535" s="93">
        <v>5</v>
      </c>
      <c r="G535" s="2">
        <f t="shared" si="9"/>
        <v>1.4210854715202004E-14</v>
      </c>
    </row>
    <row r="536" spans="1:10">
      <c r="A536" s="90">
        <v>44469</v>
      </c>
      <c r="B536" s="64" t="s">
        <v>14</v>
      </c>
      <c r="C536" s="64" t="s">
        <v>53</v>
      </c>
      <c r="D536" t="s">
        <v>16</v>
      </c>
      <c r="E536" s="2">
        <v>73.7</v>
      </c>
      <c r="F536" s="93"/>
      <c r="G536" s="2">
        <f t="shared" si="9"/>
        <v>73.700000000000017</v>
      </c>
    </row>
    <row r="537" spans="1:10">
      <c r="B537" s="526"/>
      <c r="C537" s="526"/>
      <c r="D537" t="s">
        <v>17</v>
      </c>
      <c r="E537" s="2">
        <v>4.5</v>
      </c>
      <c r="F537" s="93"/>
      <c r="G537" s="2">
        <f t="shared" si="9"/>
        <v>78.200000000000017</v>
      </c>
    </row>
    <row r="538" spans="1:10">
      <c r="B538" s="526"/>
      <c r="C538" s="526"/>
      <c r="D538" t="s">
        <v>18</v>
      </c>
      <c r="E538" s="2">
        <v>60</v>
      </c>
      <c r="F538" s="93"/>
      <c r="G538" s="2">
        <f t="shared" si="9"/>
        <v>138.20000000000002</v>
      </c>
    </row>
    <row r="539" spans="1:10">
      <c r="B539" s="526"/>
      <c r="C539" s="526"/>
      <c r="D539" t="s">
        <v>19</v>
      </c>
      <c r="E539" s="2">
        <v>5</v>
      </c>
      <c r="F539" s="93"/>
      <c r="G539" s="2">
        <f t="shared" si="9"/>
        <v>143.20000000000002</v>
      </c>
    </row>
    <row r="540" spans="1:10">
      <c r="A540" s="124">
        <v>44469</v>
      </c>
      <c r="B540" s="65" t="s">
        <v>114</v>
      </c>
      <c r="C540" s="65" t="s">
        <v>53</v>
      </c>
      <c r="D540" t="s">
        <v>18</v>
      </c>
      <c r="E540" s="92"/>
      <c r="F540" s="122">
        <v>60</v>
      </c>
      <c r="G540" s="2">
        <f t="shared" si="9"/>
        <v>83.200000000000017</v>
      </c>
    </row>
    <row r="541" spans="1:10">
      <c r="A541" s="124">
        <v>44469</v>
      </c>
      <c r="B541" s="65" t="s">
        <v>114</v>
      </c>
      <c r="C541" s="65" t="s">
        <v>53</v>
      </c>
      <c r="D541" t="s">
        <v>19</v>
      </c>
      <c r="E541" s="92"/>
      <c r="F541" s="122">
        <v>5</v>
      </c>
      <c r="G541" s="2">
        <f t="shared" ref="G541:G671" si="10">+G540+E541-F541</f>
        <v>78.200000000000017</v>
      </c>
    </row>
    <row r="542" spans="1:10">
      <c r="A542" s="121">
        <v>44439</v>
      </c>
      <c r="B542" s="526" t="s">
        <v>116</v>
      </c>
      <c r="C542" s="526" t="s">
        <v>53</v>
      </c>
      <c r="D542" t="s">
        <v>16</v>
      </c>
      <c r="F542" s="119">
        <v>21.1</v>
      </c>
      <c r="G542" s="2">
        <f t="shared" si="10"/>
        <v>57.100000000000016</v>
      </c>
      <c r="H542" s="537"/>
      <c r="I542" s="517"/>
      <c r="J542" s="537"/>
    </row>
    <row r="543" spans="1:10">
      <c r="A543" s="126">
        <v>44500</v>
      </c>
      <c r="B543" s="526" t="s">
        <v>118</v>
      </c>
      <c r="C543" s="526" t="s">
        <v>53</v>
      </c>
      <c r="D543" t="s">
        <v>16</v>
      </c>
      <c r="F543" s="125">
        <v>46</v>
      </c>
      <c r="G543" s="2">
        <f t="shared" si="10"/>
        <v>11.100000000000016</v>
      </c>
      <c r="H543" s="537"/>
      <c r="I543" s="517"/>
      <c r="J543" s="537"/>
    </row>
    <row r="544" spans="1:10">
      <c r="A544" s="126">
        <v>44592</v>
      </c>
      <c r="B544" s="526" t="s">
        <v>119</v>
      </c>
      <c r="C544" s="526" t="s">
        <v>53</v>
      </c>
      <c r="D544" t="s">
        <v>16</v>
      </c>
      <c r="F544" s="125">
        <v>6.6</v>
      </c>
      <c r="G544" s="2">
        <f t="shared" si="10"/>
        <v>4.500000000000016</v>
      </c>
      <c r="H544" s="537"/>
      <c r="I544" s="517"/>
      <c r="J544" s="537"/>
    </row>
    <row r="545" spans="1:12">
      <c r="A545" s="126">
        <v>44592</v>
      </c>
      <c r="B545" s="526" t="s">
        <v>119</v>
      </c>
      <c r="C545" s="526" t="s">
        <v>53</v>
      </c>
      <c r="D545" t="s">
        <v>16</v>
      </c>
      <c r="F545" s="125">
        <v>4.5</v>
      </c>
      <c r="G545" s="2">
        <f t="shared" si="10"/>
        <v>1.5987211554602254E-14</v>
      </c>
      <c r="H545" s="537"/>
      <c r="I545" s="517"/>
      <c r="J545" s="537"/>
    </row>
    <row r="546" spans="1:12">
      <c r="A546" s="88">
        <v>44500</v>
      </c>
      <c r="B546" s="525" t="s">
        <v>14</v>
      </c>
      <c r="C546" s="525" t="s">
        <v>30</v>
      </c>
      <c r="D546" t="s">
        <v>16</v>
      </c>
      <c r="E546" s="2">
        <v>76.400000000000006</v>
      </c>
      <c r="G546" s="2">
        <f t="shared" si="10"/>
        <v>76.40000000000002</v>
      </c>
      <c r="I546"/>
    </row>
    <row r="547" spans="1:12">
      <c r="A547" s="86"/>
      <c r="B547" s="526"/>
      <c r="C547" s="526"/>
      <c r="D547" t="s">
        <v>17</v>
      </c>
      <c r="E547" s="2">
        <v>5.7</v>
      </c>
      <c r="G547" s="2">
        <f t="shared" si="10"/>
        <v>82.100000000000023</v>
      </c>
      <c r="I547"/>
    </row>
    <row r="548" spans="1:12">
      <c r="A548" s="86"/>
      <c r="B548" s="526"/>
      <c r="C548" s="526"/>
      <c r="D548" t="s">
        <v>18</v>
      </c>
      <c r="E548" s="2">
        <v>60</v>
      </c>
      <c r="G548" s="2">
        <f t="shared" si="10"/>
        <v>142.10000000000002</v>
      </c>
      <c r="I548"/>
    </row>
    <row r="549" spans="1:12">
      <c r="A549" s="86"/>
      <c r="B549" s="526"/>
      <c r="C549" s="526"/>
      <c r="D549" t="s">
        <v>19</v>
      </c>
      <c r="E549" s="2">
        <v>5</v>
      </c>
      <c r="G549" s="2">
        <f t="shared" si="10"/>
        <v>147.10000000000002</v>
      </c>
      <c r="I549" s="517"/>
    </row>
    <row r="550" spans="1:12">
      <c r="A550" s="126">
        <v>44500</v>
      </c>
      <c r="B550" s="526" t="s">
        <v>118</v>
      </c>
      <c r="C550" s="526" t="s">
        <v>30</v>
      </c>
      <c r="D550" t="s">
        <v>18</v>
      </c>
      <c r="F550" s="125">
        <v>60</v>
      </c>
      <c r="G550" s="2">
        <f t="shared" si="10"/>
        <v>87.100000000000023</v>
      </c>
      <c r="H550" s="537"/>
      <c r="I550" s="517"/>
      <c r="J550" s="537"/>
    </row>
    <row r="551" spans="1:12">
      <c r="A551" s="126">
        <v>44500</v>
      </c>
      <c r="B551" s="526" t="s">
        <v>118</v>
      </c>
      <c r="C551" s="526" t="s">
        <v>30</v>
      </c>
      <c r="D551" t="s">
        <v>19</v>
      </c>
      <c r="F551" s="125">
        <v>5</v>
      </c>
      <c r="G551" s="2">
        <f t="shared" si="10"/>
        <v>82.100000000000023</v>
      </c>
      <c r="H551" s="537"/>
      <c r="I551" s="517"/>
      <c r="J551" s="537"/>
    </row>
    <row r="552" spans="1:12">
      <c r="A552" s="86">
        <v>44530</v>
      </c>
      <c r="B552" s="526" t="s">
        <v>114</v>
      </c>
      <c r="C552" s="526" t="s">
        <v>33</v>
      </c>
      <c r="D552" t="s">
        <v>16</v>
      </c>
      <c r="F552" s="125">
        <v>54</v>
      </c>
      <c r="G552" s="2">
        <f t="shared" si="10"/>
        <v>28.100000000000023</v>
      </c>
      <c r="H552" s="537"/>
      <c r="I552" s="517"/>
      <c r="J552" s="537"/>
    </row>
    <row r="553" spans="1:12">
      <c r="A553" s="126">
        <v>44592</v>
      </c>
      <c r="B553" s="526" t="s">
        <v>119</v>
      </c>
      <c r="C553" s="526" t="s">
        <v>30</v>
      </c>
      <c r="D553" t="s">
        <v>16</v>
      </c>
      <c r="F553" s="125">
        <v>22.4</v>
      </c>
      <c r="G553" s="2">
        <f t="shared" si="10"/>
        <v>5.7000000000000242</v>
      </c>
      <c r="H553" s="537"/>
      <c r="I553" s="517"/>
      <c r="J553" s="537"/>
    </row>
    <row r="554" spans="1:12">
      <c r="A554" s="126">
        <v>44592</v>
      </c>
      <c r="B554" s="526" t="s">
        <v>119</v>
      </c>
      <c r="C554" s="526" t="s">
        <v>30</v>
      </c>
      <c r="D554" t="s">
        <v>17</v>
      </c>
      <c r="F554" s="125">
        <v>5.7</v>
      </c>
      <c r="G554" s="2">
        <f t="shared" si="10"/>
        <v>2.3980817331903381E-14</v>
      </c>
      <c r="H554" s="537"/>
      <c r="J554" s="153"/>
      <c r="K554" s="5"/>
      <c r="L554" s="5"/>
    </row>
    <row r="555" spans="1:12">
      <c r="A555" s="88">
        <v>44530</v>
      </c>
      <c r="B555" s="525" t="s">
        <v>14</v>
      </c>
      <c r="C555" s="525" t="s">
        <v>33</v>
      </c>
      <c r="D555" t="s">
        <v>16</v>
      </c>
      <c r="E555" s="2">
        <v>81.5</v>
      </c>
      <c r="G555" s="2">
        <f t="shared" si="10"/>
        <v>81.500000000000028</v>
      </c>
      <c r="I555" s="153"/>
      <c r="J555" s="525"/>
      <c r="L555" s="24"/>
    </row>
    <row r="556" spans="1:12">
      <c r="A556" s="86"/>
      <c r="B556" s="526"/>
      <c r="C556" s="526"/>
      <c r="D556" t="s">
        <v>17</v>
      </c>
      <c r="E556" s="2">
        <v>5.3</v>
      </c>
      <c r="G556" s="2">
        <f t="shared" si="10"/>
        <v>86.800000000000026</v>
      </c>
      <c r="I556" s="153"/>
      <c r="J556" s="5"/>
      <c r="L556" s="24"/>
    </row>
    <row r="557" spans="1:12">
      <c r="A557" s="86"/>
      <c r="B557" s="526"/>
      <c r="C557" s="526"/>
      <c r="D557" t="s">
        <v>18</v>
      </c>
      <c r="E557" s="2">
        <v>60</v>
      </c>
      <c r="G557" s="2">
        <f t="shared" si="10"/>
        <v>146.80000000000001</v>
      </c>
      <c r="I557" s="153"/>
      <c r="J557" s="525"/>
      <c r="L557" s="24"/>
    </row>
    <row r="558" spans="1:12">
      <c r="A558" s="86"/>
      <c r="B558" s="526"/>
      <c r="C558" s="526"/>
      <c r="D558" t="s">
        <v>19</v>
      </c>
      <c r="E558" s="2">
        <v>5</v>
      </c>
      <c r="G558" s="2">
        <f t="shared" si="10"/>
        <v>151.80000000000001</v>
      </c>
      <c r="I558" s="153"/>
      <c r="J558" s="5"/>
      <c r="L558" s="24"/>
    </row>
    <row r="559" spans="1:12">
      <c r="A559" s="86"/>
      <c r="B559" s="526"/>
      <c r="C559" s="526"/>
      <c r="D559" t="s">
        <v>21</v>
      </c>
      <c r="E559" s="2">
        <v>93</v>
      </c>
      <c r="G559" s="2">
        <f t="shared" si="10"/>
        <v>244.8</v>
      </c>
      <c r="I559" s="153"/>
      <c r="J559" s="525"/>
      <c r="L559" s="24"/>
    </row>
    <row r="560" spans="1:12">
      <c r="A560" s="86"/>
      <c r="B560" s="526"/>
      <c r="C560" s="526"/>
      <c r="D560" t="s">
        <v>120</v>
      </c>
      <c r="E560" s="2">
        <v>10</v>
      </c>
      <c r="G560" s="2">
        <f t="shared" si="10"/>
        <v>254.8</v>
      </c>
      <c r="I560" s="153"/>
      <c r="J560" s="5"/>
      <c r="L560" s="24"/>
    </row>
    <row r="561" spans="1:12">
      <c r="A561" s="86">
        <v>44530</v>
      </c>
      <c r="B561" s="526" t="s">
        <v>114</v>
      </c>
      <c r="C561" s="526" t="s">
        <v>33</v>
      </c>
      <c r="D561" t="s">
        <v>18</v>
      </c>
      <c r="F561" s="2">
        <v>60</v>
      </c>
      <c r="G561" s="2">
        <f t="shared" si="10"/>
        <v>194.8</v>
      </c>
      <c r="I561" s="153"/>
      <c r="J561" s="525"/>
      <c r="L561" s="118"/>
    </row>
    <row r="562" spans="1:12">
      <c r="A562" s="86">
        <v>44530</v>
      </c>
      <c r="B562" s="526" t="s">
        <v>114</v>
      </c>
      <c r="C562" s="526" t="s">
        <v>33</v>
      </c>
      <c r="D562" t="s">
        <v>19</v>
      </c>
      <c r="F562" s="2">
        <v>5</v>
      </c>
      <c r="G562" s="2">
        <f t="shared" si="10"/>
        <v>189.8</v>
      </c>
      <c r="I562" s="153"/>
      <c r="J562" s="5"/>
      <c r="L562" s="118"/>
    </row>
    <row r="563" spans="1:12">
      <c r="A563" s="7">
        <v>44561</v>
      </c>
      <c r="B563" s="526" t="s">
        <v>121</v>
      </c>
      <c r="C563" s="526" t="s">
        <v>33</v>
      </c>
      <c r="D563" t="s">
        <v>16</v>
      </c>
      <c r="F563" s="2">
        <v>54</v>
      </c>
      <c r="G563" s="2">
        <f t="shared" si="10"/>
        <v>135.80000000000001</v>
      </c>
      <c r="I563" s="153"/>
      <c r="J563" s="525"/>
      <c r="L563" s="24"/>
    </row>
    <row r="564" spans="1:12">
      <c r="A564" s="126">
        <v>44592</v>
      </c>
      <c r="B564" s="526" t="s">
        <v>119</v>
      </c>
      <c r="C564" s="526" t="s">
        <v>33</v>
      </c>
      <c r="D564" t="s">
        <v>16</v>
      </c>
      <c r="F564" s="2">
        <v>8.8000000000000007</v>
      </c>
      <c r="G564" s="2">
        <f t="shared" si="10"/>
        <v>127.00000000000001</v>
      </c>
      <c r="I564" s="153"/>
      <c r="J564" s="5"/>
      <c r="L564" s="24"/>
    </row>
    <row r="565" spans="1:12">
      <c r="A565" s="126">
        <v>44620</v>
      </c>
      <c r="B565" s="526">
        <v>24380</v>
      </c>
      <c r="C565" s="526" t="s">
        <v>33</v>
      </c>
      <c r="D565" t="s">
        <v>120</v>
      </c>
      <c r="F565" s="2">
        <v>10</v>
      </c>
      <c r="G565" s="2">
        <f t="shared" si="10"/>
        <v>117.00000000000001</v>
      </c>
      <c r="I565" s="153"/>
      <c r="J565" s="5"/>
      <c r="L565" s="24"/>
    </row>
    <row r="566" spans="1:12">
      <c r="A566" s="126">
        <v>44620</v>
      </c>
      <c r="B566" s="526">
        <v>24381</v>
      </c>
      <c r="C566" s="526" t="s">
        <v>33</v>
      </c>
      <c r="D566" t="s">
        <v>16</v>
      </c>
      <c r="F566" s="2">
        <v>18.7</v>
      </c>
      <c r="G566" s="2">
        <f t="shared" si="10"/>
        <v>98.300000000000011</v>
      </c>
      <c r="I566" s="153"/>
      <c r="J566" s="5"/>
      <c r="L566" s="24"/>
    </row>
    <row r="567" spans="1:12">
      <c r="A567" s="126">
        <v>44620</v>
      </c>
      <c r="B567" s="526">
        <v>24381</v>
      </c>
      <c r="C567" s="526" t="s">
        <v>33</v>
      </c>
      <c r="D567" t="s">
        <v>17</v>
      </c>
      <c r="F567" s="2">
        <v>5.3</v>
      </c>
      <c r="G567" s="2">
        <f t="shared" si="10"/>
        <v>93.000000000000014</v>
      </c>
      <c r="I567" s="153"/>
      <c r="J567" s="5"/>
      <c r="L567" s="24"/>
    </row>
    <row r="568" spans="1:12">
      <c r="A568" s="126">
        <v>44648</v>
      </c>
      <c r="B568" s="526">
        <v>24669</v>
      </c>
      <c r="C568" s="526" t="s">
        <v>33</v>
      </c>
      <c r="D568" t="s">
        <v>21</v>
      </c>
      <c r="F568" s="2">
        <v>93</v>
      </c>
      <c r="G568" s="2">
        <f t="shared" si="10"/>
        <v>0</v>
      </c>
      <c r="I568" s="153"/>
      <c r="J568" s="5"/>
      <c r="L568" s="24"/>
    </row>
    <row r="569" spans="1:12">
      <c r="A569" s="88">
        <v>44561</v>
      </c>
      <c r="B569" s="525" t="s">
        <v>14</v>
      </c>
      <c r="C569" s="525" t="s">
        <v>34</v>
      </c>
      <c r="D569" t="s">
        <v>16</v>
      </c>
      <c r="E569" s="2">
        <v>85.6</v>
      </c>
      <c r="G569" s="2">
        <f t="shared" si="10"/>
        <v>85.6</v>
      </c>
      <c r="I569" s="153"/>
      <c r="J569" s="525"/>
      <c r="K569" s="67"/>
      <c r="L569" s="24"/>
    </row>
    <row r="570" spans="1:12">
      <c r="A570" s="86"/>
      <c r="B570" s="526"/>
      <c r="C570" s="526"/>
      <c r="D570" t="s">
        <v>17</v>
      </c>
      <c r="E570" s="2">
        <v>7.1</v>
      </c>
      <c r="G570" s="2">
        <f t="shared" si="10"/>
        <v>92.699999999999989</v>
      </c>
      <c r="I570" s="153"/>
      <c r="J570" s="525"/>
      <c r="L570" s="24"/>
    </row>
    <row r="571" spans="1:12">
      <c r="A571" s="86"/>
      <c r="B571" s="526"/>
      <c r="C571" s="526"/>
      <c r="D571" t="s">
        <v>18</v>
      </c>
      <c r="E571" s="2">
        <v>60</v>
      </c>
      <c r="G571" s="2">
        <f t="shared" si="10"/>
        <v>152.69999999999999</v>
      </c>
      <c r="I571" s="153"/>
      <c r="J571" s="5"/>
      <c r="L571" s="24"/>
    </row>
    <row r="572" spans="1:12">
      <c r="A572" s="86"/>
      <c r="B572" s="526"/>
      <c r="C572" s="526"/>
      <c r="D572" t="s">
        <v>19</v>
      </c>
      <c r="E572" s="2">
        <v>5</v>
      </c>
      <c r="G572" s="2">
        <f t="shared" si="10"/>
        <v>157.69999999999999</v>
      </c>
      <c r="I572" s="153"/>
      <c r="J572" s="5"/>
      <c r="L572" s="24"/>
    </row>
    <row r="573" spans="1:12">
      <c r="A573" s="7">
        <v>44561</v>
      </c>
      <c r="B573" s="526" t="s">
        <v>121</v>
      </c>
      <c r="C573" s="526" t="s">
        <v>34</v>
      </c>
      <c r="D573" t="s">
        <v>18</v>
      </c>
      <c r="F573" s="2">
        <v>60</v>
      </c>
      <c r="G573" s="2">
        <f t="shared" si="10"/>
        <v>97.699999999999989</v>
      </c>
      <c r="J573" s="525"/>
      <c r="L573" s="24"/>
    </row>
    <row r="574" spans="1:12">
      <c r="A574" s="7">
        <v>44561</v>
      </c>
      <c r="B574" s="526" t="s">
        <v>121</v>
      </c>
      <c r="C574" s="526" t="s">
        <v>34</v>
      </c>
      <c r="D574" t="s">
        <v>19</v>
      </c>
      <c r="F574" s="2">
        <v>5</v>
      </c>
      <c r="G574" s="2">
        <f t="shared" si="10"/>
        <v>92.699999999999989</v>
      </c>
      <c r="J574" s="525"/>
      <c r="K574" s="67"/>
      <c r="L574" s="24"/>
    </row>
    <row r="575" spans="1:12">
      <c r="A575" s="7">
        <v>44620</v>
      </c>
      <c r="B575" s="526">
        <v>24381</v>
      </c>
      <c r="C575" s="526" t="s">
        <v>34</v>
      </c>
      <c r="D575" t="s">
        <v>16</v>
      </c>
      <c r="F575" s="2">
        <v>4.5</v>
      </c>
      <c r="G575" s="2">
        <f t="shared" si="10"/>
        <v>88.199999999999989</v>
      </c>
      <c r="J575" s="525"/>
      <c r="K575" s="67"/>
      <c r="L575" s="24"/>
    </row>
    <row r="576" spans="1:12">
      <c r="A576" s="7">
        <v>44620</v>
      </c>
      <c r="B576" s="526">
        <v>24382</v>
      </c>
      <c r="C576" s="526" t="s">
        <v>34</v>
      </c>
      <c r="D576" t="s">
        <v>16</v>
      </c>
      <c r="F576" s="2">
        <v>10</v>
      </c>
      <c r="G576" s="2">
        <f t="shared" si="10"/>
        <v>78.199999999999989</v>
      </c>
      <c r="J576" s="525"/>
      <c r="K576" s="67"/>
      <c r="L576" s="24"/>
    </row>
    <row r="577" spans="1:16">
      <c r="A577" s="7">
        <v>44648</v>
      </c>
      <c r="B577" s="526">
        <v>24669</v>
      </c>
      <c r="C577" s="526" t="s">
        <v>34</v>
      </c>
      <c r="D577" t="s">
        <v>16</v>
      </c>
      <c r="F577" s="2">
        <v>71.099999999999994</v>
      </c>
      <c r="G577" s="2">
        <f t="shared" si="10"/>
        <v>7.0999999999999943</v>
      </c>
      <c r="J577" s="525"/>
      <c r="K577" s="67"/>
      <c r="L577" s="24"/>
    </row>
    <row r="578" spans="1:16">
      <c r="A578" s="7">
        <v>44648</v>
      </c>
      <c r="B578" s="526">
        <v>24669</v>
      </c>
      <c r="C578" s="526" t="s">
        <v>34</v>
      </c>
      <c r="D578" t="s">
        <v>17</v>
      </c>
      <c r="F578" s="2">
        <v>7.1</v>
      </c>
      <c r="G578" s="2">
        <f t="shared" si="10"/>
        <v>0</v>
      </c>
      <c r="J578" s="525"/>
      <c r="K578" s="67"/>
      <c r="L578" s="24"/>
    </row>
    <row r="579" spans="1:16">
      <c r="A579" s="44">
        <v>44592</v>
      </c>
      <c r="B579" s="525" t="s">
        <v>14</v>
      </c>
      <c r="C579" s="525" t="s">
        <v>15</v>
      </c>
      <c r="D579" t="s">
        <v>16</v>
      </c>
      <c r="E579" s="2">
        <v>97</v>
      </c>
      <c r="G579" s="2">
        <f t="shared" si="10"/>
        <v>97</v>
      </c>
      <c r="K579" s="67"/>
      <c r="L579" s="24"/>
    </row>
    <row r="580" spans="1:16">
      <c r="B580" s="526"/>
      <c r="C580" s="526"/>
      <c r="D580" t="s">
        <v>17</v>
      </c>
      <c r="E580" s="2">
        <v>8.6999999999999993</v>
      </c>
      <c r="G580" s="2">
        <f t="shared" si="10"/>
        <v>105.7</v>
      </c>
      <c r="J580" s="525"/>
      <c r="L580" s="24"/>
    </row>
    <row r="581" spans="1:16">
      <c r="B581" s="526"/>
      <c r="C581" s="526"/>
      <c r="D581" t="s">
        <v>18</v>
      </c>
      <c r="E581" s="2">
        <v>60</v>
      </c>
      <c r="G581" s="2">
        <f t="shared" si="10"/>
        <v>165.7</v>
      </c>
      <c r="L581" s="24"/>
    </row>
    <row r="582" spans="1:16">
      <c r="B582" s="526"/>
      <c r="C582" s="526"/>
      <c r="D582" t="s">
        <v>19</v>
      </c>
      <c r="E582" s="2">
        <v>5</v>
      </c>
      <c r="G582" s="2">
        <f t="shared" si="10"/>
        <v>170.7</v>
      </c>
      <c r="J582" s="525"/>
      <c r="L582" s="112"/>
    </row>
    <row r="583" spans="1:16">
      <c r="B583" s="526"/>
      <c r="C583" s="526"/>
      <c r="D583" t="s">
        <v>122</v>
      </c>
      <c r="E583" s="2">
        <v>10</v>
      </c>
      <c r="G583" s="2">
        <f t="shared" si="10"/>
        <v>180.7</v>
      </c>
      <c r="J583" s="525"/>
      <c r="L583" s="112"/>
      <c r="N583" s="525"/>
      <c r="P583" s="2"/>
    </row>
    <row r="584" spans="1:16">
      <c r="A584" s="7">
        <v>44592</v>
      </c>
      <c r="B584" s="526" t="s">
        <v>119</v>
      </c>
      <c r="C584" s="526" t="s">
        <v>15</v>
      </c>
      <c r="D584" t="s">
        <v>18</v>
      </c>
      <c r="F584" s="2">
        <v>60</v>
      </c>
      <c r="G584" s="2">
        <f t="shared" si="10"/>
        <v>120.69999999999999</v>
      </c>
      <c r="J584" s="525"/>
      <c r="L584" s="2"/>
      <c r="N584" s="526"/>
      <c r="P584" s="2"/>
    </row>
    <row r="585" spans="1:16">
      <c r="A585" s="7">
        <v>44592</v>
      </c>
      <c r="B585" s="526" t="s">
        <v>119</v>
      </c>
      <c r="C585" s="526" t="s">
        <v>15</v>
      </c>
      <c r="D585" t="s">
        <v>19</v>
      </c>
      <c r="F585" s="2">
        <v>5</v>
      </c>
      <c r="G585" s="2">
        <f t="shared" si="10"/>
        <v>115.69999999999999</v>
      </c>
      <c r="L585" s="2"/>
    </row>
    <row r="586" spans="1:16">
      <c r="A586" s="7">
        <v>44620</v>
      </c>
      <c r="B586" s="526">
        <v>24382</v>
      </c>
      <c r="C586" s="526" t="s">
        <v>15</v>
      </c>
      <c r="D586" t="s">
        <v>122</v>
      </c>
      <c r="F586" s="2">
        <v>10</v>
      </c>
      <c r="G586" s="2">
        <f t="shared" si="10"/>
        <v>105.69999999999999</v>
      </c>
      <c r="L586" s="2"/>
    </row>
    <row r="587" spans="1:16">
      <c r="A587" s="7">
        <v>44620</v>
      </c>
      <c r="B587" s="526" t="s">
        <v>123</v>
      </c>
      <c r="C587" s="526" t="s">
        <v>15</v>
      </c>
      <c r="D587" t="s">
        <v>16</v>
      </c>
      <c r="F587" s="2">
        <v>78</v>
      </c>
      <c r="G587" s="2">
        <f t="shared" si="10"/>
        <v>27.699999999999989</v>
      </c>
      <c r="L587" s="2"/>
    </row>
    <row r="588" spans="1:16">
      <c r="A588" s="7">
        <v>44648</v>
      </c>
      <c r="B588" s="526">
        <v>24669</v>
      </c>
      <c r="C588" s="526" t="s">
        <v>15</v>
      </c>
      <c r="D588" t="s">
        <v>16</v>
      </c>
      <c r="F588" s="2">
        <v>19</v>
      </c>
      <c r="G588" s="2">
        <f t="shared" si="10"/>
        <v>8.6999999999999886</v>
      </c>
      <c r="L588" s="2"/>
    </row>
    <row r="589" spans="1:16">
      <c r="A589" s="7">
        <v>44648</v>
      </c>
      <c r="B589" s="526">
        <v>24669</v>
      </c>
      <c r="C589" s="526" t="s">
        <v>15</v>
      </c>
      <c r="D589" t="s">
        <v>17</v>
      </c>
      <c r="F589" s="2">
        <v>8.6999999999999993</v>
      </c>
      <c r="G589" s="2">
        <f t="shared" si="10"/>
        <v>0</v>
      </c>
      <c r="L589" s="2"/>
    </row>
    <row r="590" spans="1:16">
      <c r="A590" s="44">
        <v>44620</v>
      </c>
      <c r="B590" s="525" t="s">
        <v>14</v>
      </c>
      <c r="C590" s="525" t="s">
        <v>20</v>
      </c>
      <c r="D590" t="s">
        <v>16</v>
      </c>
      <c r="E590" s="2">
        <v>95.5</v>
      </c>
      <c r="G590" s="2">
        <f t="shared" si="10"/>
        <v>95.5</v>
      </c>
      <c r="L590" s="2"/>
    </row>
    <row r="591" spans="1:16">
      <c r="B591" s="526"/>
      <c r="C591" s="526"/>
      <c r="D591" t="s">
        <v>17</v>
      </c>
      <c r="E591" s="2">
        <v>6.3</v>
      </c>
      <c r="G591" s="2">
        <f t="shared" si="10"/>
        <v>101.8</v>
      </c>
      <c r="J591" s="525"/>
      <c r="L591" s="2"/>
    </row>
    <row r="592" spans="1:16">
      <c r="B592" s="526"/>
      <c r="C592" s="526"/>
      <c r="D592" t="s">
        <v>18</v>
      </c>
      <c r="E592" s="2">
        <v>56</v>
      </c>
      <c r="G592" s="2">
        <f t="shared" si="10"/>
        <v>157.80000000000001</v>
      </c>
      <c r="J592" s="526"/>
      <c r="L592" s="2"/>
    </row>
    <row r="593" spans="1:17">
      <c r="B593" s="526"/>
      <c r="C593" s="526"/>
      <c r="D593" t="s">
        <v>19</v>
      </c>
      <c r="E593" s="2">
        <v>5</v>
      </c>
      <c r="G593" s="2">
        <f t="shared" si="10"/>
        <v>162.80000000000001</v>
      </c>
      <c r="J593" s="525"/>
      <c r="L593" s="2"/>
    </row>
    <row r="594" spans="1:17">
      <c r="A594" s="7">
        <v>44620</v>
      </c>
      <c r="B594" s="526" t="s">
        <v>123</v>
      </c>
      <c r="C594" s="526" t="s">
        <v>20</v>
      </c>
      <c r="D594" t="s">
        <v>18</v>
      </c>
      <c r="F594" s="2">
        <v>56</v>
      </c>
      <c r="G594" s="2">
        <f t="shared" si="10"/>
        <v>106.80000000000001</v>
      </c>
      <c r="J594" s="526"/>
      <c r="L594" s="2"/>
    </row>
    <row r="595" spans="1:17">
      <c r="A595" s="7">
        <v>44620</v>
      </c>
      <c r="B595" s="526" t="s">
        <v>123</v>
      </c>
      <c r="C595" s="526" t="s">
        <v>20</v>
      </c>
      <c r="D595" t="s">
        <v>19</v>
      </c>
      <c r="F595" s="2">
        <v>5</v>
      </c>
      <c r="G595" s="2">
        <f t="shared" si="10"/>
        <v>101.80000000000001</v>
      </c>
      <c r="L595" s="2"/>
    </row>
    <row r="596" spans="1:17">
      <c r="A596" s="7">
        <v>44648</v>
      </c>
      <c r="B596" s="526">
        <v>24670</v>
      </c>
      <c r="C596" s="526" t="s">
        <v>20</v>
      </c>
      <c r="D596" t="s">
        <v>16</v>
      </c>
      <c r="F596" s="2">
        <v>95.5</v>
      </c>
      <c r="G596" s="2">
        <f t="shared" si="10"/>
        <v>6.3000000000000114</v>
      </c>
      <c r="Q596">
        <v>134.5</v>
      </c>
    </row>
    <row r="597" spans="1:17">
      <c r="A597" s="7">
        <v>44648</v>
      </c>
      <c r="B597" s="526">
        <v>24670</v>
      </c>
      <c r="C597" s="526" t="s">
        <v>20</v>
      </c>
      <c r="D597" t="s">
        <v>17</v>
      </c>
      <c r="F597" s="2">
        <v>6.3</v>
      </c>
      <c r="G597" s="2">
        <f t="shared" si="10"/>
        <v>1.1546319456101628E-14</v>
      </c>
      <c r="Q597">
        <v>93</v>
      </c>
    </row>
    <row r="598" spans="1:17">
      <c r="A598" s="44">
        <v>44651</v>
      </c>
      <c r="B598" s="525" t="s">
        <v>14</v>
      </c>
      <c r="C598" s="525" t="s">
        <v>23</v>
      </c>
      <c r="D598" t="s">
        <v>16</v>
      </c>
      <c r="E598" s="148">
        <v>84.8</v>
      </c>
      <c r="G598" s="2">
        <f t="shared" si="10"/>
        <v>84.800000000000011</v>
      </c>
    </row>
    <row r="599" spans="1:17">
      <c r="B599" s="526"/>
      <c r="C599" s="526"/>
      <c r="D599" t="s">
        <v>17</v>
      </c>
      <c r="E599" s="148">
        <v>6.1</v>
      </c>
      <c r="G599" s="2">
        <f t="shared" si="10"/>
        <v>90.9</v>
      </c>
    </row>
    <row r="600" spans="1:17">
      <c r="B600" s="526"/>
      <c r="C600" s="526"/>
      <c r="D600" t="s">
        <v>18</v>
      </c>
      <c r="E600" s="148">
        <v>60</v>
      </c>
      <c r="G600" s="2">
        <f t="shared" si="10"/>
        <v>150.9</v>
      </c>
    </row>
    <row r="601" spans="1:17">
      <c r="B601" s="526"/>
      <c r="C601" s="526"/>
      <c r="D601" t="s">
        <v>19</v>
      </c>
      <c r="E601" s="148">
        <v>5</v>
      </c>
      <c r="G601" s="2">
        <f t="shared" si="10"/>
        <v>155.9</v>
      </c>
    </row>
    <row r="602" spans="1:17">
      <c r="B602" s="526"/>
      <c r="C602" s="526"/>
      <c r="D602" s="48" t="s">
        <v>59</v>
      </c>
      <c r="E602" s="189">
        <v>93</v>
      </c>
      <c r="G602" s="2">
        <f t="shared" si="10"/>
        <v>248.9</v>
      </c>
      <c r="I602" s="525"/>
      <c r="K602" s="148"/>
    </row>
    <row r="603" spans="1:17">
      <c r="A603" s="7">
        <v>44651</v>
      </c>
      <c r="B603" s="526" t="s">
        <v>124</v>
      </c>
      <c r="C603" s="526" t="s">
        <v>23</v>
      </c>
      <c r="D603" t="s">
        <v>18</v>
      </c>
      <c r="E603" s="148"/>
      <c r="F603" s="2">
        <v>60</v>
      </c>
      <c r="G603" s="2">
        <f t="shared" si="10"/>
        <v>188.9</v>
      </c>
      <c r="I603" s="525"/>
      <c r="K603" s="2"/>
    </row>
    <row r="604" spans="1:17">
      <c r="A604" s="7">
        <v>44651</v>
      </c>
      <c r="B604" s="526" t="s">
        <v>124</v>
      </c>
      <c r="C604" s="526" t="s">
        <v>23</v>
      </c>
      <c r="D604" t="s">
        <v>19</v>
      </c>
      <c r="E604" s="148"/>
      <c r="F604" s="2">
        <v>5</v>
      </c>
      <c r="G604" s="2">
        <f t="shared" si="10"/>
        <v>183.9</v>
      </c>
      <c r="I604" s="526"/>
      <c r="K604" s="2"/>
    </row>
    <row r="605" spans="1:17">
      <c r="A605" s="7">
        <v>44651</v>
      </c>
      <c r="B605" s="526" t="s">
        <v>124</v>
      </c>
      <c r="C605" s="526" t="s">
        <v>23</v>
      </c>
      <c r="D605" t="s">
        <v>16</v>
      </c>
      <c r="F605" s="2">
        <v>78</v>
      </c>
      <c r="G605" s="2">
        <f t="shared" si="10"/>
        <v>105.9</v>
      </c>
    </row>
    <row r="606" spans="1:17">
      <c r="A606" s="7">
        <v>44681</v>
      </c>
      <c r="B606" s="526" t="s">
        <v>125</v>
      </c>
      <c r="C606" s="526" t="s">
        <v>23</v>
      </c>
      <c r="D606" t="s">
        <v>16</v>
      </c>
      <c r="F606" s="2">
        <v>6.8</v>
      </c>
      <c r="G606" s="2">
        <f t="shared" si="10"/>
        <v>99.100000000000009</v>
      </c>
    </row>
    <row r="607" spans="1:17">
      <c r="A607" s="7">
        <v>44681</v>
      </c>
      <c r="B607" s="526" t="s">
        <v>125</v>
      </c>
      <c r="C607" s="526" t="s">
        <v>23</v>
      </c>
      <c r="D607" t="s">
        <v>17</v>
      </c>
      <c r="F607" s="2">
        <v>6.1</v>
      </c>
      <c r="G607" s="2">
        <f t="shared" si="10"/>
        <v>93.000000000000014</v>
      </c>
      <c r="K607" s="8"/>
    </row>
    <row r="608" spans="1:17">
      <c r="A608" s="7">
        <v>45273</v>
      </c>
      <c r="B608" s="526">
        <v>27957</v>
      </c>
      <c r="C608" s="526" t="s">
        <v>23</v>
      </c>
      <c r="D608" t="s">
        <v>59</v>
      </c>
      <c r="F608" s="2">
        <v>46.5</v>
      </c>
      <c r="G608" s="2">
        <f t="shared" si="10"/>
        <v>46.500000000000014</v>
      </c>
      <c r="K608" s="8"/>
    </row>
    <row r="609" spans="1:11">
      <c r="B609" s="526" t="s">
        <v>126</v>
      </c>
      <c r="C609" s="526" t="s">
        <v>23</v>
      </c>
      <c r="D609" t="s">
        <v>59</v>
      </c>
      <c r="F609" s="2">
        <v>46.5</v>
      </c>
      <c r="G609" s="2">
        <f t="shared" si="10"/>
        <v>0</v>
      </c>
      <c r="K609" s="8"/>
    </row>
    <row r="610" spans="1:11">
      <c r="A610" s="44">
        <v>44681</v>
      </c>
      <c r="B610" s="525" t="s">
        <v>14</v>
      </c>
      <c r="C610" s="525" t="s">
        <v>24</v>
      </c>
      <c r="D610" t="s">
        <v>16</v>
      </c>
      <c r="E610" s="148">
        <v>96.9</v>
      </c>
      <c r="G610" s="2">
        <f t="shared" si="10"/>
        <v>96.9</v>
      </c>
    </row>
    <row r="611" spans="1:11">
      <c r="B611" s="526"/>
      <c r="C611" s="526"/>
      <c r="D611" t="s">
        <v>17</v>
      </c>
      <c r="E611" s="148">
        <v>14.2</v>
      </c>
      <c r="G611" s="2">
        <f t="shared" si="10"/>
        <v>111.10000000000001</v>
      </c>
    </row>
    <row r="612" spans="1:11">
      <c r="B612" s="526"/>
      <c r="C612" s="526"/>
      <c r="D612" t="s">
        <v>18</v>
      </c>
      <c r="E612" s="148">
        <v>60</v>
      </c>
      <c r="G612" s="2">
        <f t="shared" si="10"/>
        <v>171.10000000000002</v>
      </c>
    </row>
    <row r="613" spans="1:11">
      <c r="B613" s="526"/>
      <c r="C613" s="526"/>
      <c r="D613" t="s">
        <v>19</v>
      </c>
      <c r="E613" s="148">
        <v>5</v>
      </c>
      <c r="G613" s="2">
        <f t="shared" si="10"/>
        <v>176.10000000000002</v>
      </c>
    </row>
    <row r="614" spans="1:11">
      <c r="A614" s="7">
        <v>44681</v>
      </c>
      <c r="B614" s="526" t="s">
        <v>125</v>
      </c>
      <c r="C614" s="526" t="s">
        <v>24</v>
      </c>
      <c r="D614" t="s">
        <v>18</v>
      </c>
      <c r="E614" s="148"/>
      <c r="F614" s="2">
        <v>60</v>
      </c>
      <c r="G614" s="2">
        <f t="shared" si="10"/>
        <v>116.10000000000002</v>
      </c>
    </row>
    <row r="615" spans="1:11">
      <c r="A615" s="7">
        <v>44681</v>
      </c>
      <c r="B615" s="526" t="s">
        <v>125</v>
      </c>
      <c r="C615" s="526" t="s">
        <v>24</v>
      </c>
      <c r="D615" t="s">
        <v>19</v>
      </c>
      <c r="E615" s="148"/>
      <c r="F615" s="2">
        <v>5</v>
      </c>
      <c r="G615" s="2">
        <f t="shared" si="10"/>
        <v>111.10000000000002</v>
      </c>
    </row>
    <row r="616" spans="1:11">
      <c r="A616" s="7">
        <v>44681</v>
      </c>
      <c r="B616" s="526" t="s">
        <v>125</v>
      </c>
      <c r="C616" s="526" t="s">
        <v>24</v>
      </c>
      <c r="D616" t="s">
        <v>16</v>
      </c>
      <c r="F616" s="2">
        <v>35.1</v>
      </c>
      <c r="G616" s="2">
        <f t="shared" si="10"/>
        <v>76.000000000000028</v>
      </c>
    </row>
    <row r="617" spans="1:11">
      <c r="A617" s="7">
        <v>44748</v>
      </c>
      <c r="B617" s="526" t="s">
        <v>127</v>
      </c>
      <c r="C617" s="526" t="s">
        <v>24</v>
      </c>
      <c r="D617" t="s">
        <v>16</v>
      </c>
      <c r="F617" s="2">
        <v>61.8</v>
      </c>
      <c r="G617" s="2">
        <f t="shared" si="10"/>
        <v>14.200000000000031</v>
      </c>
      <c r="I617" s="2"/>
    </row>
    <row r="618" spans="1:11">
      <c r="A618" s="7">
        <v>44748</v>
      </c>
      <c r="B618" s="526" t="s">
        <v>127</v>
      </c>
      <c r="C618" s="526" t="s">
        <v>24</v>
      </c>
      <c r="D618" t="s">
        <v>17</v>
      </c>
      <c r="F618" s="2">
        <v>14.2</v>
      </c>
      <c r="G618" s="2">
        <f t="shared" si="10"/>
        <v>3.1974423109204508E-14</v>
      </c>
      <c r="I618" s="2"/>
    </row>
    <row r="619" spans="1:11">
      <c r="A619" s="44">
        <v>44712</v>
      </c>
      <c r="B619" s="525" t="s">
        <v>14</v>
      </c>
      <c r="C619" s="525" t="s">
        <v>25</v>
      </c>
      <c r="D619" t="s">
        <v>16</v>
      </c>
      <c r="E619" s="2">
        <v>151.9</v>
      </c>
      <c r="G619" s="2">
        <f t="shared" si="10"/>
        <v>151.90000000000003</v>
      </c>
    </row>
    <row r="620" spans="1:11">
      <c r="B620" s="526"/>
      <c r="C620" s="526"/>
      <c r="D620" t="s">
        <v>17</v>
      </c>
      <c r="E620" s="2">
        <v>21.3</v>
      </c>
      <c r="G620" s="2">
        <f t="shared" si="10"/>
        <v>173.20000000000005</v>
      </c>
    </row>
    <row r="621" spans="1:11">
      <c r="B621" s="526"/>
      <c r="C621" s="526"/>
      <c r="D621" t="s">
        <v>18</v>
      </c>
      <c r="E621" s="2">
        <v>60</v>
      </c>
      <c r="G621" s="2">
        <f t="shared" si="10"/>
        <v>233.20000000000005</v>
      </c>
    </row>
    <row r="622" spans="1:11">
      <c r="B622" s="526"/>
      <c r="C622" s="526"/>
      <c r="D622" t="s">
        <v>19</v>
      </c>
      <c r="E622" s="2">
        <v>5</v>
      </c>
      <c r="G622" s="2">
        <f t="shared" si="10"/>
        <v>238.20000000000005</v>
      </c>
    </row>
    <row r="623" spans="1:11">
      <c r="A623" s="7">
        <v>44712</v>
      </c>
      <c r="B623" s="526" t="s">
        <v>128</v>
      </c>
      <c r="C623" s="526" t="s">
        <v>25</v>
      </c>
      <c r="D623" t="s">
        <v>18</v>
      </c>
      <c r="F623" s="2">
        <v>60</v>
      </c>
      <c r="G623" s="2">
        <f t="shared" si="10"/>
        <v>178.20000000000005</v>
      </c>
    </row>
    <row r="624" spans="1:11">
      <c r="A624" s="7">
        <v>44712</v>
      </c>
      <c r="B624" s="526" t="s">
        <v>128</v>
      </c>
      <c r="C624" s="526" t="s">
        <v>25</v>
      </c>
      <c r="D624" t="s">
        <v>19</v>
      </c>
      <c r="F624" s="2">
        <v>5</v>
      </c>
      <c r="G624" s="2">
        <f t="shared" si="10"/>
        <v>173.20000000000005</v>
      </c>
    </row>
    <row r="625" spans="1:10">
      <c r="A625" s="7">
        <v>44712</v>
      </c>
      <c r="B625" s="526" t="s">
        <v>128</v>
      </c>
      <c r="C625" s="526" t="s">
        <v>25</v>
      </c>
      <c r="D625" t="s">
        <v>16</v>
      </c>
      <c r="F625" s="2">
        <v>150</v>
      </c>
      <c r="G625" s="2">
        <f t="shared" si="10"/>
        <v>23.200000000000045</v>
      </c>
    </row>
    <row r="626" spans="1:10">
      <c r="A626" s="7">
        <v>44742</v>
      </c>
      <c r="B626" s="526" t="s">
        <v>129</v>
      </c>
      <c r="C626" s="526" t="s">
        <v>25</v>
      </c>
      <c r="D626" t="s">
        <v>16</v>
      </c>
      <c r="F626" s="2">
        <v>1.9</v>
      </c>
      <c r="G626" s="2">
        <f t="shared" si="10"/>
        <v>21.300000000000047</v>
      </c>
    </row>
    <row r="627" spans="1:10">
      <c r="A627" s="7">
        <v>44742</v>
      </c>
      <c r="B627" s="526" t="s">
        <v>129</v>
      </c>
      <c r="C627" s="526" t="s">
        <v>25</v>
      </c>
      <c r="D627" t="s">
        <v>17</v>
      </c>
      <c r="F627" s="2">
        <v>21.3</v>
      </c>
      <c r="G627" s="2">
        <f t="shared" si="10"/>
        <v>4.6185277824406512E-14</v>
      </c>
    </row>
    <row r="628" spans="1:10">
      <c r="A628" s="44">
        <v>44742</v>
      </c>
      <c r="B628" s="525" t="s">
        <v>14</v>
      </c>
      <c r="C628" s="525" t="s">
        <v>26</v>
      </c>
      <c r="D628" t="s">
        <v>16</v>
      </c>
      <c r="E628" s="2">
        <v>175.9</v>
      </c>
      <c r="G628" s="2">
        <f t="shared" si="10"/>
        <v>175.90000000000006</v>
      </c>
      <c r="J628" s="8"/>
    </row>
    <row r="629" spans="1:10">
      <c r="B629" s="526"/>
      <c r="C629" s="526"/>
      <c r="D629" t="s">
        <v>17</v>
      </c>
      <c r="E629" s="2">
        <v>25.6</v>
      </c>
      <c r="G629" s="2">
        <f t="shared" si="10"/>
        <v>201.50000000000006</v>
      </c>
      <c r="J629" s="8"/>
    </row>
    <row r="630" spans="1:10">
      <c r="B630" s="526"/>
      <c r="C630" s="526"/>
      <c r="D630" t="s">
        <v>18</v>
      </c>
      <c r="E630" s="2">
        <v>60</v>
      </c>
      <c r="G630" s="2">
        <f t="shared" si="10"/>
        <v>261.50000000000006</v>
      </c>
    </row>
    <row r="631" spans="1:10">
      <c r="B631" s="526"/>
      <c r="C631" s="526"/>
      <c r="D631" t="s">
        <v>19</v>
      </c>
      <c r="E631" s="2">
        <v>5</v>
      </c>
      <c r="G631" s="2">
        <f t="shared" si="10"/>
        <v>266.50000000000006</v>
      </c>
    </row>
    <row r="632" spans="1:10">
      <c r="A632" s="7">
        <v>44742</v>
      </c>
      <c r="B632" s="526" t="s">
        <v>129</v>
      </c>
      <c r="C632" s="526" t="s">
        <v>26</v>
      </c>
      <c r="D632" t="s">
        <v>18</v>
      </c>
      <c r="F632" s="2">
        <v>60</v>
      </c>
      <c r="G632" s="2">
        <f t="shared" si="10"/>
        <v>206.50000000000006</v>
      </c>
    </row>
    <row r="633" spans="1:10">
      <c r="A633" s="7">
        <v>44742</v>
      </c>
      <c r="B633" s="526" t="s">
        <v>129</v>
      </c>
      <c r="C633" s="526" t="s">
        <v>26</v>
      </c>
      <c r="D633" t="s">
        <v>19</v>
      </c>
      <c r="F633" s="2">
        <v>5</v>
      </c>
      <c r="G633" s="2">
        <f t="shared" si="10"/>
        <v>201.50000000000006</v>
      </c>
    </row>
    <row r="634" spans="1:10">
      <c r="A634" s="7">
        <v>44742</v>
      </c>
      <c r="B634" s="526" t="s">
        <v>129</v>
      </c>
      <c r="C634" s="526" t="s">
        <v>26</v>
      </c>
      <c r="D634" t="s">
        <v>16</v>
      </c>
      <c r="F634" s="2">
        <v>126.8</v>
      </c>
      <c r="G634" s="2">
        <f t="shared" si="10"/>
        <v>74.70000000000006</v>
      </c>
    </row>
    <row r="635" spans="1:10">
      <c r="A635" s="7">
        <v>44773</v>
      </c>
      <c r="B635" s="526" t="s">
        <v>115</v>
      </c>
      <c r="C635" s="526" t="s">
        <v>26</v>
      </c>
      <c r="D635" t="s">
        <v>16</v>
      </c>
      <c r="F635" s="2">
        <v>49.1</v>
      </c>
      <c r="G635" s="2">
        <f t="shared" si="10"/>
        <v>25.600000000000058</v>
      </c>
    </row>
    <row r="636" spans="1:10">
      <c r="A636" s="7">
        <v>44773</v>
      </c>
      <c r="B636" s="526" t="s">
        <v>115</v>
      </c>
      <c r="C636" s="526" t="s">
        <v>26</v>
      </c>
      <c r="D636" t="s">
        <v>17</v>
      </c>
      <c r="F636" s="2">
        <v>25.6</v>
      </c>
      <c r="G636" s="2">
        <f t="shared" si="10"/>
        <v>5.6843418860808015E-14</v>
      </c>
      <c r="I636" s="2"/>
    </row>
    <row r="637" spans="1:10">
      <c r="A637" s="44">
        <v>44773</v>
      </c>
      <c r="B637" s="525" t="s">
        <v>14</v>
      </c>
      <c r="C637" s="525" t="s">
        <v>27</v>
      </c>
      <c r="D637" t="s">
        <v>16</v>
      </c>
      <c r="E637" s="2">
        <v>175.1</v>
      </c>
      <c r="F637"/>
      <c r="G637" s="2">
        <f t="shared" si="10"/>
        <v>175.10000000000005</v>
      </c>
      <c r="I637"/>
    </row>
    <row r="638" spans="1:10">
      <c r="B638" s="526"/>
      <c r="C638" s="526"/>
      <c r="D638" t="s">
        <v>17</v>
      </c>
      <c r="E638" s="2">
        <v>22.6</v>
      </c>
      <c r="G638" s="2">
        <f t="shared" si="10"/>
        <v>197.70000000000005</v>
      </c>
    </row>
    <row r="639" spans="1:10">
      <c r="B639" s="526"/>
      <c r="C639" s="526"/>
      <c r="D639" t="s">
        <v>18</v>
      </c>
      <c r="E639" s="148">
        <v>60</v>
      </c>
      <c r="G639" s="2">
        <f t="shared" si="10"/>
        <v>257.70000000000005</v>
      </c>
    </row>
    <row r="640" spans="1:10">
      <c r="B640" s="526"/>
      <c r="C640" s="526"/>
      <c r="D640" t="s">
        <v>19</v>
      </c>
      <c r="E640" s="148">
        <v>5</v>
      </c>
      <c r="G640" s="2">
        <f t="shared" si="10"/>
        <v>262.70000000000005</v>
      </c>
      <c r="I640"/>
      <c r="J640" s="2"/>
    </row>
    <row r="641" spans="1:10">
      <c r="A641" s="7">
        <v>44773</v>
      </c>
      <c r="B641" s="526" t="s">
        <v>115</v>
      </c>
      <c r="C641" s="526" t="s">
        <v>27</v>
      </c>
      <c r="D641" t="s">
        <v>18</v>
      </c>
      <c r="F641" s="148">
        <v>60</v>
      </c>
      <c r="G641" s="2">
        <f t="shared" si="10"/>
        <v>202.70000000000005</v>
      </c>
    </row>
    <row r="642" spans="1:10">
      <c r="A642" s="7">
        <v>44773</v>
      </c>
      <c r="B642" s="526" t="s">
        <v>115</v>
      </c>
      <c r="C642" s="526" t="s">
        <v>27</v>
      </c>
      <c r="D642" t="s">
        <v>19</v>
      </c>
      <c r="F642" s="148">
        <v>5</v>
      </c>
      <c r="G642" s="2">
        <f t="shared" si="10"/>
        <v>197.70000000000005</v>
      </c>
      <c r="I642" s="2"/>
    </row>
    <row r="643" spans="1:10">
      <c r="A643" s="7">
        <v>44773</v>
      </c>
      <c r="B643" s="526" t="s">
        <v>115</v>
      </c>
      <c r="C643" s="526" t="s">
        <v>27</v>
      </c>
      <c r="D643" t="s">
        <v>16</v>
      </c>
      <c r="F643" s="2">
        <v>15.3</v>
      </c>
      <c r="G643" s="2">
        <f t="shared" si="10"/>
        <v>182.40000000000003</v>
      </c>
      <c r="J643" s="8"/>
    </row>
    <row r="644" spans="1:10">
      <c r="A644" s="7">
        <v>44795</v>
      </c>
      <c r="B644" s="526" t="s">
        <v>116</v>
      </c>
      <c r="C644" s="526" t="s">
        <v>27</v>
      </c>
      <c r="D644" t="s">
        <v>16</v>
      </c>
      <c r="F644" s="2">
        <v>70</v>
      </c>
      <c r="G644" s="2">
        <f t="shared" si="10"/>
        <v>112.40000000000003</v>
      </c>
      <c r="J644" s="8"/>
    </row>
    <row r="645" spans="1:10">
      <c r="A645" s="7">
        <v>44795</v>
      </c>
      <c r="B645" s="526">
        <v>25359</v>
      </c>
      <c r="C645" s="526" t="s">
        <v>27</v>
      </c>
      <c r="D645" t="s">
        <v>16</v>
      </c>
      <c r="F645" s="2">
        <v>89.8</v>
      </c>
      <c r="G645" s="2">
        <f t="shared" si="10"/>
        <v>22.600000000000037</v>
      </c>
      <c r="J645" s="8"/>
    </row>
    <row r="646" spans="1:10">
      <c r="A646" s="7">
        <v>44795</v>
      </c>
      <c r="B646" s="526">
        <v>25359</v>
      </c>
      <c r="C646" s="526" t="s">
        <v>27</v>
      </c>
      <c r="D646" t="s">
        <v>17</v>
      </c>
      <c r="F646" s="2">
        <v>22.6</v>
      </c>
      <c r="G646" s="2">
        <f t="shared" si="10"/>
        <v>3.5527136788005009E-14</v>
      </c>
      <c r="J646" s="8"/>
    </row>
    <row r="647" spans="1:10">
      <c r="A647" s="44">
        <v>44804</v>
      </c>
      <c r="B647" s="525" t="s">
        <v>14</v>
      </c>
      <c r="C647" s="525" t="s">
        <v>28</v>
      </c>
      <c r="D647" t="s">
        <v>16</v>
      </c>
      <c r="E647" s="2">
        <v>176.1</v>
      </c>
      <c r="G647" s="2">
        <f t="shared" si="10"/>
        <v>176.10000000000002</v>
      </c>
    </row>
    <row r="648" spans="1:10">
      <c r="B648" s="526"/>
      <c r="C648" s="526"/>
      <c r="D648" t="s">
        <v>17</v>
      </c>
      <c r="E648" s="2">
        <v>17.899999999999999</v>
      </c>
      <c r="G648" s="2">
        <f t="shared" si="10"/>
        <v>194.00000000000003</v>
      </c>
    </row>
    <row r="649" spans="1:10">
      <c r="B649" s="526"/>
      <c r="C649" s="526"/>
      <c r="D649" t="s">
        <v>18</v>
      </c>
      <c r="E649" s="2">
        <v>60</v>
      </c>
      <c r="G649" s="2">
        <f t="shared" si="10"/>
        <v>254.00000000000003</v>
      </c>
    </row>
    <row r="650" spans="1:10">
      <c r="B650" s="526"/>
      <c r="C650" s="526"/>
      <c r="D650" t="s">
        <v>19</v>
      </c>
      <c r="E650" s="2">
        <v>5</v>
      </c>
      <c r="G650" s="2">
        <f t="shared" si="10"/>
        <v>259</v>
      </c>
    </row>
    <row r="651" spans="1:10">
      <c r="A651" s="7">
        <v>44804</v>
      </c>
      <c r="B651" s="526" t="s">
        <v>116</v>
      </c>
      <c r="C651" s="526" t="s">
        <v>28</v>
      </c>
      <c r="D651" t="s">
        <v>18</v>
      </c>
      <c r="F651" s="2">
        <v>60</v>
      </c>
      <c r="G651" s="2">
        <f t="shared" si="10"/>
        <v>199</v>
      </c>
      <c r="J651" s="8"/>
    </row>
    <row r="652" spans="1:10">
      <c r="A652" s="7">
        <v>44804</v>
      </c>
      <c r="B652" s="526" t="s">
        <v>116</v>
      </c>
      <c r="C652" s="526" t="s">
        <v>28</v>
      </c>
      <c r="D652" t="s">
        <v>19</v>
      </c>
      <c r="F652" s="2">
        <v>5</v>
      </c>
      <c r="G652" s="2">
        <f t="shared" si="10"/>
        <v>194</v>
      </c>
    </row>
    <row r="653" spans="1:10">
      <c r="A653" s="7">
        <v>44846</v>
      </c>
      <c r="B653" s="526">
        <v>25611</v>
      </c>
      <c r="C653" s="526" t="s">
        <v>28</v>
      </c>
      <c r="D653" t="s">
        <v>16</v>
      </c>
      <c r="F653" s="2">
        <v>176.1</v>
      </c>
      <c r="G653" s="2">
        <f t="shared" si="10"/>
        <v>17.900000000000006</v>
      </c>
      <c r="J653" s="8"/>
    </row>
    <row r="654" spans="1:10">
      <c r="A654" s="7">
        <v>44846</v>
      </c>
      <c r="B654" s="526">
        <v>25611</v>
      </c>
      <c r="C654" s="526" t="s">
        <v>28</v>
      </c>
      <c r="D654" t="s">
        <v>17</v>
      </c>
      <c r="F654" s="2">
        <v>17.899999999999999</v>
      </c>
      <c r="G654" s="2">
        <f t="shared" si="10"/>
        <v>0</v>
      </c>
      <c r="J654" s="8"/>
    </row>
    <row r="655" spans="1:10">
      <c r="A655" s="44">
        <v>44834</v>
      </c>
      <c r="B655" s="525" t="s">
        <v>14</v>
      </c>
      <c r="C655" s="525" t="s">
        <v>53</v>
      </c>
      <c r="D655" t="s">
        <v>16</v>
      </c>
      <c r="E655" s="148">
        <v>236</v>
      </c>
      <c r="G655" s="2">
        <f t="shared" si="10"/>
        <v>236</v>
      </c>
      <c r="J655" s="8"/>
    </row>
    <row r="656" spans="1:10">
      <c r="B656" s="526"/>
      <c r="C656" s="526"/>
      <c r="D656" t="s">
        <v>17</v>
      </c>
      <c r="E656" s="148">
        <v>19.7</v>
      </c>
      <c r="G656" s="2">
        <f t="shared" si="10"/>
        <v>255.7</v>
      </c>
      <c r="J656" s="8"/>
    </row>
    <row r="657" spans="1:10">
      <c r="B657" s="526"/>
      <c r="C657" s="526"/>
      <c r="D657" t="s">
        <v>18</v>
      </c>
      <c r="E657" s="148">
        <v>60</v>
      </c>
      <c r="G657" s="2">
        <f t="shared" si="10"/>
        <v>315.7</v>
      </c>
      <c r="J657" s="8"/>
    </row>
    <row r="658" spans="1:10">
      <c r="B658" s="526"/>
      <c r="C658" s="526"/>
      <c r="D658" t="s">
        <v>19</v>
      </c>
      <c r="E658" s="148">
        <v>5</v>
      </c>
      <c r="G658" s="2">
        <f t="shared" si="10"/>
        <v>320.7</v>
      </c>
      <c r="J658" s="8"/>
    </row>
    <row r="659" spans="1:10">
      <c r="A659" s="7">
        <v>44834</v>
      </c>
      <c r="B659" s="526" t="s">
        <v>117</v>
      </c>
      <c r="C659" s="526" t="s">
        <v>53</v>
      </c>
      <c r="D659" t="s">
        <v>18</v>
      </c>
      <c r="E659" s="148"/>
      <c r="F659" s="148">
        <v>60</v>
      </c>
      <c r="G659" s="2">
        <f t="shared" si="10"/>
        <v>260.7</v>
      </c>
      <c r="J659" s="8"/>
    </row>
    <row r="660" spans="1:10">
      <c r="A660" s="7">
        <v>44834</v>
      </c>
      <c r="B660" s="526" t="s">
        <v>117</v>
      </c>
      <c r="C660" s="526" t="s">
        <v>53</v>
      </c>
      <c r="D660" t="s">
        <v>19</v>
      </c>
      <c r="E660" s="148"/>
      <c r="F660" s="148">
        <v>5</v>
      </c>
      <c r="G660" s="2">
        <f t="shared" si="10"/>
        <v>255.7</v>
      </c>
      <c r="J660" s="8"/>
    </row>
    <row r="661" spans="1:10">
      <c r="A661" s="7">
        <v>44874</v>
      </c>
      <c r="B661" s="526" t="s">
        <v>130</v>
      </c>
      <c r="C661" s="526" t="s">
        <v>53</v>
      </c>
      <c r="D661" t="s">
        <v>16</v>
      </c>
      <c r="E661" s="148"/>
      <c r="F661" s="148">
        <v>236</v>
      </c>
      <c r="G661" s="2">
        <f t="shared" si="10"/>
        <v>19.699999999999989</v>
      </c>
      <c r="J661" s="8"/>
    </row>
    <row r="662" spans="1:10">
      <c r="A662" s="7">
        <v>44874</v>
      </c>
      <c r="B662" s="526" t="s">
        <v>130</v>
      </c>
      <c r="C662" s="526" t="s">
        <v>53</v>
      </c>
      <c r="D662" t="s">
        <v>17</v>
      </c>
      <c r="E662" s="148"/>
      <c r="F662" s="148">
        <v>19.7</v>
      </c>
      <c r="G662" s="2">
        <f t="shared" si="10"/>
        <v>0</v>
      </c>
    </row>
    <row r="663" spans="1:10">
      <c r="A663" s="44">
        <v>44865</v>
      </c>
      <c r="B663" s="525" t="s">
        <v>14</v>
      </c>
      <c r="C663" s="525" t="s">
        <v>30</v>
      </c>
      <c r="D663" t="s">
        <v>16</v>
      </c>
      <c r="E663" s="148">
        <v>236.3</v>
      </c>
      <c r="G663" s="2">
        <f t="shared" si="10"/>
        <v>236.3</v>
      </c>
    </row>
    <row r="664" spans="1:10">
      <c r="A664" s="44"/>
      <c r="B664" s="525"/>
      <c r="C664" s="525"/>
      <c r="D664" t="s">
        <v>17</v>
      </c>
      <c r="E664" s="148">
        <v>28.7</v>
      </c>
      <c r="G664" s="2">
        <f t="shared" si="10"/>
        <v>265</v>
      </c>
    </row>
    <row r="665" spans="1:10">
      <c r="A665" s="44"/>
      <c r="B665" s="525"/>
      <c r="C665" s="525"/>
      <c r="D665" t="s">
        <v>18</v>
      </c>
      <c r="E665" s="148">
        <v>60</v>
      </c>
      <c r="G665" s="2">
        <f t="shared" si="10"/>
        <v>325</v>
      </c>
    </row>
    <row r="666" spans="1:10">
      <c r="A666" s="44"/>
      <c r="B666" s="525"/>
      <c r="C666" s="525"/>
      <c r="D666" t="s">
        <v>19</v>
      </c>
      <c r="E666" s="148">
        <v>5</v>
      </c>
      <c r="G666" s="2">
        <f t="shared" si="10"/>
        <v>330</v>
      </c>
    </row>
    <row r="667" spans="1:10">
      <c r="A667" s="7">
        <v>44865</v>
      </c>
      <c r="B667" s="526" t="s">
        <v>118</v>
      </c>
      <c r="C667" s="526" t="s">
        <v>30</v>
      </c>
      <c r="D667" t="s">
        <v>18</v>
      </c>
      <c r="E667" s="148"/>
      <c r="F667" s="148">
        <v>60</v>
      </c>
      <c r="G667" s="2">
        <f t="shared" si="10"/>
        <v>270</v>
      </c>
    </row>
    <row r="668" spans="1:10">
      <c r="A668" s="7">
        <v>44865</v>
      </c>
      <c r="B668" s="526" t="s">
        <v>118</v>
      </c>
      <c r="C668" s="526" t="s">
        <v>30</v>
      </c>
      <c r="D668" t="s">
        <v>19</v>
      </c>
      <c r="E668" s="148"/>
      <c r="F668" s="148">
        <v>5</v>
      </c>
      <c r="G668" s="2">
        <f t="shared" si="10"/>
        <v>265</v>
      </c>
    </row>
    <row r="669" spans="1:10">
      <c r="A669" s="7">
        <v>44964</v>
      </c>
      <c r="B669" s="526" t="s">
        <v>131</v>
      </c>
      <c r="C669" s="526" t="s">
        <v>30</v>
      </c>
      <c r="D669" t="s">
        <v>16</v>
      </c>
      <c r="E669" s="148"/>
      <c r="F669" s="148">
        <v>236.3</v>
      </c>
      <c r="G669" s="2">
        <f t="shared" si="10"/>
        <v>28.699999999999989</v>
      </c>
      <c r="J669" s="8"/>
    </row>
    <row r="670" spans="1:10">
      <c r="A670" s="7">
        <v>44964</v>
      </c>
      <c r="B670" s="526" t="s">
        <v>131</v>
      </c>
      <c r="C670" s="526" t="s">
        <v>30</v>
      </c>
      <c r="D670" t="s">
        <v>17</v>
      </c>
      <c r="E670" s="148"/>
      <c r="F670" s="148">
        <v>28.7</v>
      </c>
      <c r="G670" s="2">
        <f t="shared" si="10"/>
        <v>0</v>
      </c>
      <c r="J670" s="8"/>
    </row>
    <row r="671" spans="1:10">
      <c r="A671" s="88">
        <v>44895</v>
      </c>
      <c r="B671" s="525" t="s">
        <v>14</v>
      </c>
      <c r="C671" s="525" t="s">
        <v>33</v>
      </c>
      <c r="D671" t="s">
        <v>16</v>
      </c>
      <c r="E671" s="2">
        <v>263.8</v>
      </c>
      <c r="G671" s="2">
        <f t="shared" si="10"/>
        <v>263.8</v>
      </c>
      <c r="J671" s="8"/>
    </row>
    <row r="672" spans="1:10">
      <c r="A672" s="86"/>
      <c r="B672" s="526"/>
      <c r="C672" s="526"/>
      <c r="D672" t="s">
        <v>17</v>
      </c>
      <c r="E672" s="2">
        <v>19.600000000000001</v>
      </c>
      <c r="G672" s="2">
        <f>+G671+E672-F672</f>
        <v>283.40000000000003</v>
      </c>
      <c r="J672" s="8"/>
    </row>
    <row r="673" spans="1:12">
      <c r="A673" s="86"/>
      <c r="B673" s="526"/>
      <c r="C673" s="526"/>
      <c r="D673" t="s">
        <v>18</v>
      </c>
      <c r="E673" s="2">
        <v>60</v>
      </c>
      <c r="G673" s="2">
        <f>+G672+E673-F673</f>
        <v>343.40000000000003</v>
      </c>
      <c r="J673" s="8"/>
    </row>
    <row r="674" spans="1:12">
      <c r="A674" s="86"/>
      <c r="B674" s="526"/>
      <c r="C674" s="526"/>
      <c r="D674" t="s">
        <v>19</v>
      </c>
      <c r="E674" s="2">
        <v>5</v>
      </c>
      <c r="G674" s="2">
        <f>+G673+E674-F674</f>
        <v>348.40000000000003</v>
      </c>
      <c r="H674" s="525"/>
      <c r="I674"/>
      <c r="J674" s="2"/>
    </row>
    <row r="675" spans="1:12">
      <c r="A675" s="7">
        <v>44895</v>
      </c>
      <c r="B675" s="526" t="s">
        <v>132</v>
      </c>
      <c r="C675" s="526" t="s">
        <v>33</v>
      </c>
      <c r="D675" t="s">
        <v>18</v>
      </c>
      <c r="F675" s="2">
        <v>60</v>
      </c>
      <c r="G675" s="2">
        <f>+G674+E675-F675</f>
        <v>288.40000000000003</v>
      </c>
      <c r="H675" s="526"/>
      <c r="I675"/>
      <c r="J675" s="2"/>
    </row>
    <row r="676" spans="1:12">
      <c r="A676" s="7">
        <v>44895</v>
      </c>
      <c r="B676" s="526" t="s">
        <v>132</v>
      </c>
      <c r="C676" s="526" t="s">
        <v>33</v>
      </c>
      <c r="D676" t="s">
        <v>19</v>
      </c>
      <c r="E676" s="8"/>
      <c r="F676" s="11">
        <v>5</v>
      </c>
      <c r="G676" s="2">
        <f>+G675+E676-F676</f>
        <v>283.40000000000003</v>
      </c>
      <c r="H676" s="525"/>
      <c r="I676"/>
      <c r="K676" s="2"/>
      <c r="L676" s="37"/>
    </row>
    <row r="677" spans="1:12">
      <c r="A677" s="7">
        <v>44971</v>
      </c>
      <c r="B677" s="526" t="s">
        <v>133</v>
      </c>
      <c r="C677" s="526" t="s">
        <v>33</v>
      </c>
      <c r="D677" t="s">
        <v>16</v>
      </c>
      <c r="E677" s="8"/>
      <c r="F677" s="2">
        <v>263.8</v>
      </c>
      <c r="G677" s="2">
        <f>+G676+E677-F677</f>
        <v>19.600000000000023</v>
      </c>
      <c r="H677" s="525"/>
      <c r="I677"/>
      <c r="K677" s="2"/>
    </row>
    <row r="678" spans="1:12">
      <c r="A678" s="7">
        <v>44971</v>
      </c>
      <c r="B678" s="526" t="s">
        <v>133</v>
      </c>
      <c r="C678" s="526" t="s">
        <v>33</v>
      </c>
      <c r="D678" t="s">
        <v>17</v>
      </c>
      <c r="E678" s="8"/>
      <c r="F678" s="2">
        <v>19.600000000000001</v>
      </c>
      <c r="G678" s="2">
        <f>+G677+E678-F678</f>
        <v>0</v>
      </c>
      <c r="H678" s="525"/>
      <c r="I678"/>
      <c r="K678" s="2"/>
    </row>
    <row r="679" spans="1:12">
      <c r="A679" s="88">
        <v>44926</v>
      </c>
      <c r="B679" s="525" t="s">
        <v>14</v>
      </c>
      <c r="C679" s="525" t="s">
        <v>34</v>
      </c>
      <c r="D679" t="s">
        <v>16</v>
      </c>
      <c r="E679" s="2">
        <v>301.5</v>
      </c>
      <c r="G679" s="2">
        <f>+G678+E679-F679</f>
        <v>301.5</v>
      </c>
      <c r="H679" s="526"/>
      <c r="I679"/>
      <c r="K679" s="2"/>
    </row>
    <row r="680" spans="1:12">
      <c r="A680" s="86"/>
      <c r="B680" s="526"/>
      <c r="C680" s="526"/>
      <c r="D680" t="s">
        <v>17</v>
      </c>
      <c r="E680" s="2">
        <v>12.1</v>
      </c>
      <c r="G680" s="2">
        <f>+G679+E680-F680</f>
        <v>313.60000000000002</v>
      </c>
      <c r="J680" s="8"/>
    </row>
    <row r="681" spans="1:12">
      <c r="A681" s="86"/>
      <c r="B681" s="526"/>
      <c r="C681" s="526"/>
      <c r="D681" t="s">
        <v>18</v>
      </c>
      <c r="E681" s="2">
        <v>60</v>
      </c>
      <c r="G681" s="2">
        <f>+G680+E681-F681</f>
        <v>373.6</v>
      </c>
    </row>
    <row r="682" spans="1:12">
      <c r="A682" s="86"/>
      <c r="B682" s="526"/>
      <c r="C682" s="526"/>
      <c r="D682" t="s">
        <v>19</v>
      </c>
      <c r="E682" s="2">
        <v>5</v>
      </c>
      <c r="G682" s="2">
        <f>+G681+E682-F682</f>
        <v>378.6</v>
      </c>
      <c r="J682" s="8"/>
      <c r="L682" s="37"/>
    </row>
    <row r="683" spans="1:12">
      <c r="A683" s="86">
        <v>44926</v>
      </c>
      <c r="B683" s="526" t="s">
        <v>121</v>
      </c>
      <c r="C683" s="526" t="s">
        <v>34</v>
      </c>
      <c r="D683" t="s">
        <v>18</v>
      </c>
      <c r="F683" s="2">
        <v>60</v>
      </c>
      <c r="G683" s="2">
        <f>+G682+E683-F683</f>
        <v>318.60000000000002</v>
      </c>
    </row>
    <row r="684" spans="1:12">
      <c r="A684" s="86">
        <v>44926</v>
      </c>
      <c r="B684" s="526" t="s">
        <v>121</v>
      </c>
      <c r="C684" s="526" t="s">
        <v>34</v>
      </c>
      <c r="D684" t="s">
        <v>19</v>
      </c>
      <c r="F684" s="2">
        <v>5</v>
      </c>
      <c r="G684" s="2">
        <f>+G683+E684-F684</f>
        <v>313.60000000000002</v>
      </c>
    </row>
    <row r="685" spans="1:12">
      <c r="A685" s="7">
        <v>44971</v>
      </c>
      <c r="B685" s="526" t="s">
        <v>133</v>
      </c>
      <c r="C685" s="526" t="s">
        <v>34</v>
      </c>
      <c r="D685" t="s">
        <v>16</v>
      </c>
      <c r="F685" s="2">
        <v>216.6</v>
      </c>
      <c r="G685" s="2">
        <f t="shared" ref="G685:G757" si="11">+G684+E685-F685</f>
        <v>97.000000000000028</v>
      </c>
    </row>
    <row r="686" spans="1:12">
      <c r="A686" s="7">
        <v>44971</v>
      </c>
      <c r="B686" s="526" t="s">
        <v>134</v>
      </c>
      <c r="C686" s="526" t="s">
        <v>34</v>
      </c>
      <c r="D686" t="s">
        <v>16</v>
      </c>
      <c r="F686" s="2">
        <v>84.9</v>
      </c>
      <c r="G686" s="2">
        <f t="shared" si="11"/>
        <v>12.100000000000023</v>
      </c>
    </row>
    <row r="687" spans="1:12">
      <c r="A687" s="7">
        <v>44971</v>
      </c>
      <c r="B687" s="526" t="s">
        <v>134</v>
      </c>
      <c r="C687" s="526" t="s">
        <v>34</v>
      </c>
      <c r="D687" t="s">
        <v>17</v>
      </c>
      <c r="F687" s="2">
        <v>12.1</v>
      </c>
      <c r="G687" s="2">
        <f t="shared" si="11"/>
        <v>2.3092638912203256E-14</v>
      </c>
    </row>
    <row r="688" spans="1:12">
      <c r="A688" s="44">
        <v>44957</v>
      </c>
      <c r="B688" s="525" t="s">
        <v>14</v>
      </c>
      <c r="C688" s="525" t="s">
        <v>15</v>
      </c>
      <c r="D688" t="s">
        <v>16</v>
      </c>
      <c r="E688" s="241">
        <v>273.10000000000002</v>
      </c>
      <c r="F688" s="241"/>
      <c r="G688" s="2">
        <f t="shared" si="11"/>
        <v>273.10000000000002</v>
      </c>
    </row>
    <row r="689" spans="1:7">
      <c r="B689" s="526"/>
      <c r="C689" s="526"/>
      <c r="D689" t="s">
        <v>17</v>
      </c>
      <c r="E689" s="241">
        <v>24.2</v>
      </c>
      <c r="F689" s="241"/>
      <c r="G689" s="2">
        <f t="shared" si="11"/>
        <v>297.3</v>
      </c>
    </row>
    <row r="690" spans="1:7">
      <c r="B690" s="526"/>
      <c r="C690" s="526"/>
      <c r="D690" t="s">
        <v>18</v>
      </c>
      <c r="E690" s="241">
        <v>60</v>
      </c>
      <c r="F690" s="241"/>
      <c r="G690" s="2">
        <f t="shared" si="11"/>
        <v>357.3</v>
      </c>
    </row>
    <row r="691" spans="1:7">
      <c r="B691" s="526"/>
      <c r="C691" s="526"/>
      <c r="D691" t="s">
        <v>19</v>
      </c>
      <c r="E691" s="241">
        <v>5</v>
      </c>
      <c r="F691" s="241"/>
      <c r="G691" s="2">
        <f t="shared" si="11"/>
        <v>362.3</v>
      </c>
    </row>
    <row r="692" spans="1:7">
      <c r="A692" s="7">
        <v>44957</v>
      </c>
      <c r="B692" s="526" t="s">
        <v>119</v>
      </c>
      <c r="C692" s="526" t="s">
        <v>15</v>
      </c>
      <c r="D692" t="s">
        <v>18</v>
      </c>
      <c r="E692" s="241"/>
      <c r="F692" s="241">
        <v>60</v>
      </c>
      <c r="G692" s="2">
        <f t="shared" si="11"/>
        <v>302.3</v>
      </c>
    </row>
    <row r="693" spans="1:7">
      <c r="A693" s="7">
        <v>44957</v>
      </c>
      <c r="B693" s="526" t="s">
        <v>119</v>
      </c>
      <c r="C693" s="526" t="s">
        <v>15</v>
      </c>
      <c r="D693" t="s">
        <v>19</v>
      </c>
      <c r="E693" s="241"/>
      <c r="F693" s="241">
        <v>5</v>
      </c>
      <c r="G693" s="2">
        <f t="shared" si="11"/>
        <v>297.3</v>
      </c>
    </row>
    <row r="694" spans="1:7">
      <c r="A694" s="7">
        <v>44991</v>
      </c>
      <c r="B694" s="526">
        <v>26473</v>
      </c>
      <c r="C694" s="526" t="s">
        <v>15</v>
      </c>
      <c r="D694" t="s">
        <v>16</v>
      </c>
      <c r="E694" s="241"/>
      <c r="F694" s="241">
        <v>273.10000000000002</v>
      </c>
      <c r="G694" s="2">
        <f t="shared" si="11"/>
        <v>24.199999999999989</v>
      </c>
    </row>
    <row r="695" spans="1:7">
      <c r="A695" s="7">
        <v>44991</v>
      </c>
      <c r="B695" s="526">
        <v>26473</v>
      </c>
      <c r="C695" s="526" t="s">
        <v>15</v>
      </c>
      <c r="D695" t="s">
        <v>17</v>
      </c>
      <c r="E695" s="241"/>
      <c r="F695" s="241">
        <v>24.2</v>
      </c>
      <c r="G695" s="2">
        <f t="shared" si="11"/>
        <v>0</v>
      </c>
    </row>
    <row r="696" spans="1:7">
      <c r="A696" s="44">
        <v>44985</v>
      </c>
      <c r="B696" s="525" t="s">
        <v>14</v>
      </c>
      <c r="C696" s="525" t="s">
        <v>20</v>
      </c>
      <c r="D696" t="s">
        <v>16</v>
      </c>
      <c r="E696" s="241">
        <v>297.89999999999998</v>
      </c>
      <c r="F696" s="241"/>
      <c r="G696" s="2">
        <f t="shared" si="11"/>
        <v>297.89999999999998</v>
      </c>
    </row>
    <row r="697" spans="1:7">
      <c r="B697" s="526"/>
      <c r="C697" s="526"/>
      <c r="D697" t="s">
        <v>17</v>
      </c>
      <c r="E697" s="241">
        <v>19.899999999999999</v>
      </c>
      <c r="F697" s="241"/>
      <c r="G697" s="2">
        <f t="shared" si="11"/>
        <v>317.79999999999995</v>
      </c>
    </row>
    <row r="698" spans="1:7">
      <c r="B698" s="526"/>
      <c r="C698" s="526"/>
      <c r="D698" t="s">
        <v>18</v>
      </c>
      <c r="E698" s="241">
        <v>56</v>
      </c>
      <c r="F698" s="241"/>
      <c r="G698" s="2">
        <f t="shared" si="11"/>
        <v>373.79999999999995</v>
      </c>
    </row>
    <row r="699" spans="1:7">
      <c r="B699" s="526"/>
      <c r="C699" s="526"/>
      <c r="D699" t="s">
        <v>19</v>
      </c>
      <c r="E699" s="241">
        <v>5</v>
      </c>
      <c r="F699" s="241"/>
      <c r="G699" s="2">
        <f t="shared" si="11"/>
        <v>378.79999999999995</v>
      </c>
    </row>
    <row r="700" spans="1:7">
      <c r="A700" s="7">
        <v>44985</v>
      </c>
      <c r="B700" s="526" t="s">
        <v>135</v>
      </c>
      <c r="C700" s="526" t="s">
        <v>20</v>
      </c>
      <c r="D700" t="s">
        <v>18</v>
      </c>
      <c r="E700" s="241"/>
      <c r="F700" s="241">
        <v>56</v>
      </c>
      <c r="G700" s="2">
        <f t="shared" si="11"/>
        <v>322.79999999999995</v>
      </c>
    </row>
    <row r="701" spans="1:7">
      <c r="A701" s="7">
        <v>44985</v>
      </c>
      <c r="B701" s="526" t="s">
        <v>135</v>
      </c>
      <c r="C701" s="526" t="s">
        <v>20</v>
      </c>
      <c r="D701" t="s">
        <v>19</v>
      </c>
      <c r="E701" s="241"/>
      <c r="F701" s="241">
        <v>5</v>
      </c>
      <c r="G701" s="2">
        <f t="shared" si="11"/>
        <v>317.79999999999995</v>
      </c>
    </row>
    <row r="702" spans="1:7">
      <c r="A702" s="7">
        <v>45010</v>
      </c>
      <c r="B702" s="526">
        <v>26710</v>
      </c>
      <c r="C702" s="526" t="s">
        <v>20</v>
      </c>
      <c r="D702" t="s">
        <v>16</v>
      </c>
      <c r="F702" s="241">
        <v>297.89999999999998</v>
      </c>
      <c r="G702" s="2">
        <f t="shared" si="11"/>
        <v>19.899999999999977</v>
      </c>
    </row>
    <row r="703" spans="1:7">
      <c r="A703" s="7">
        <v>45010</v>
      </c>
      <c r="B703" s="526">
        <v>26710</v>
      </c>
      <c r="C703" s="526" t="s">
        <v>20</v>
      </c>
      <c r="D703" t="s">
        <v>17</v>
      </c>
      <c r="F703" s="241">
        <v>19.899999999999999</v>
      </c>
      <c r="G703" s="2">
        <f t="shared" si="11"/>
        <v>0</v>
      </c>
    </row>
    <row r="704" spans="1:7">
      <c r="A704" s="88">
        <v>45016</v>
      </c>
      <c r="B704" s="525" t="s">
        <v>14</v>
      </c>
      <c r="C704" s="525" t="s">
        <v>23</v>
      </c>
      <c r="D704" t="s">
        <v>16</v>
      </c>
      <c r="E704" s="241">
        <v>280.10000000000002</v>
      </c>
      <c r="F704" s="241"/>
      <c r="G704" s="2">
        <f t="shared" si="11"/>
        <v>280.10000000000002</v>
      </c>
    </row>
    <row r="705" spans="1:12">
      <c r="A705" s="86"/>
      <c r="B705" s="526"/>
      <c r="C705" s="526"/>
      <c r="D705" t="s">
        <v>17</v>
      </c>
      <c r="E705" s="241">
        <v>13.5</v>
      </c>
      <c r="F705" s="241"/>
      <c r="G705" s="2">
        <f t="shared" si="11"/>
        <v>293.60000000000002</v>
      </c>
    </row>
    <row r="706" spans="1:12">
      <c r="A706" s="86"/>
      <c r="B706" s="526"/>
      <c r="C706" s="526"/>
      <c r="D706" t="s">
        <v>18</v>
      </c>
      <c r="E706" s="241">
        <v>60</v>
      </c>
      <c r="F706" s="241"/>
      <c r="G706" s="2">
        <f t="shared" si="11"/>
        <v>353.6</v>
      </c>
    </row>
    <row r="707" spans="1:12">
      <c r="A707" s="86"/>
      <c r="B707" s="526"/>
      <c r="C707" s="526"/>
      <c r="D707" t="s">
        <v>19</v>
      </c>
      <c r="E707" s="241">
        <v>5</v>
      </c>
      <c r="F707" s="241"/>
      <c r="G707" s="2">
        <f t="shared" si="11"/>
        <v>358.6</v>
      </c>
    </row>
    <row r="708" spans="1:12">
      <c r="A708" s="86"/>
      <c r="B708" s="526"/>
      <c r="C708" s="526"/>
      <c r="D708" t="s">
        <v>74</v>
      </c>
      <c r="E708" s="240">
        <v>102.5</v>
      </c>
      <c r="F708" s="241"/>
      <c r="G708" s="2">
        <f t="shared" si="11"/>
        <v>461.1</v>
      </c>
    </row>
    <row r="709" spans="1:12">
      <c r="A709" s="86"/>
      <c r="B709" s="526"/>
      <c r="C709" s="526"/>
      <c r="D709" t="s">
        <v>75</v>
      </c>
      <c r="E709" s="240">
        <v>102.5</v>
      </c>
      <c r="F709" s="241"/>
      <c r="G709" s="2">
        <f t="shared" si="11"/>
        <v>563.6</v>
      </c>
    </row>
    <row r="710" spans="1:12">
      <c r="A710" s="86">
        <v>45016</v>
      </c>
      <c r="B710" s="526" t="s">
        <v>124</v>
      </c>
      <c r="C710" s="526" t="s">
        <v>23</v>
      </c>
      <c r="D710" t="s">
        <v>18</v>
      </c>
      <c r="E710" s="241"/>
      <c r="F710" s="241">
        <v>60</v>
      </c>
      <c r="G710" s="2">
        <f t="shared" si="11"/>
        <v>503.6</v>
      </c>
    </row>
    <row r="711" spans="1:12">
      <c r="A711" s="86">
        <v>45016</v>
      </c>
      <c r="B711" s="526" t="s">
        <v>124</v>
      </c>
      <c r="C711" s="526" t="s">
        <v>23</v>
      </c>
      <c r="D711" t="s">
        <v>19</v>
      </c>
      <c r="E711" s="241"/>
      <c r="F711" s="241">
        <v>5</v>
      </c>
      <c r="G711" s="2">
        <f t="shared" si="11"/>
        <v>498.6</v>
      </c>
    </row>
    <row r="712" spans="1:12">
      <c r="A712" s="86">
        <v>45111</v>
      </c>
      <c r="B712" s="526">
        <v>27088</v>
      </c>
      <c r="C712" s="526" t="s">
        <v>23</v>
      </c>
      <c r="D712" t="s">
        <v>16</v>
      </c>
      <c r="E712" s="241"/>
      <c r="F712" s="241">
        <v>280.10000000000002</v>
      </c>
      <c r="G712" s="2">
        <f t="shared" si="11"/>
        <v>218.5</v>
      </c>
    </row>
    <row r="713" spans="1:12">
      <c r="A713" s="86">
        <v>45111</v>
      </c>
      <c r="B713" s="526">
        <v>27088</v>
      </c>
      <c r="C713" s="526" t="s">
        <v>23</v>
      </c>
      <c r="D713" t="s">
        <v>17</v>
      </c>
      <c r="E713" s="241"/>
      <c r="F713" s="241">
        <v>13.5</v>
      </c>
      <c r="G713" s="2">
        <f t="shared" si="11"/>
        <v>205</v>
      </c>
    </row>
    <row r="714" spans="1:12">
      <c r="A714" s="86"/>
      <c r="B714" s="526" t="s">
        <v>12</v>
      </c>
      <c r="C714" s="526"/>
      <c r="D714" t="s">
        <v>74</v>
      </c>
      <c r="E714" s="241"/>
      <c r="F714" s="240">
        <v>102.5</v>
      </c>
      <c r="G714" s="2">
        <f t="shared" si="11"/>
        <v>102.5</v>
      </c>
    </row>
    <row r="715" spans="1:12">
      <c r="A715" s="86">
        <v>45273</v>
      </c>
      <c r="B715" s="526">
        <v>27957</v>
      </c>
      <c r="C715" s="526" t="s">
        <v>23</v>
      </c>
      <c r="D715" t="s">
        <v>75</v>
      </c>
      <c r="E715" s="241"/>
      <c r="F715" s="240">
        <v>102.5</v>
      </c>
      <c r="G715" s="2">
        <f t="shared" si="11"/>
        <v>0</v>
      </c>
    </row>
    <row r="716" spans="1:12">
      <c r="A716" s="88">
        <v>45046</v>
      </c>
      <c r="B716" s="525" t="s">
        <v>14</v>
      </c>
      <c r="C716" s="525" t="s">
        <v>24</v>
      </c>
      <c r="D716" t="s">
        <v>16</v>
      </c>
      <c r="E716" s="240">
        <v>293.10000000000002</v>
      </c>
      <c r="F716" s="240"/>
      <c r="G716" s="2">
        <f t="shared" si="11"/>
        <v>293.10000000000002</v>
      </c>
    </row>
    <row r="717" spans="1:12">
      <c r="A717" s="86"/>
      <c r="B717" s="526"/>
      <c r="C717" s="526"/>
      <c r="D717" t="s">
        <v>17</v>
      </c>
      <c r="E717" s="240">
        <v>12.7</v>
      </c>
      <c r="F717" s="240"/>
      <c r="G717" s="2">
        <f t="shared" si="11"/>
        <v>305.8</v>
      </c>
    </row>
    <row r="718" spans="1:12">
      <c r="A718" s="86"/>
      <c r="B718" s="526"/>
      <c r="C718" s="526"/>
      <c r="D718" t="s">
        <v>18</v>
      </c>
      <c r="E718" s="240">
        <v>60</v>
      </c>
      <c r="F718" s="240"/>
      <c r="G718" s="2">
        <f t="shared" si="11"/>
        <v>365.8</v>
      </c>
    </row>
    <row r="719" spans="1:12">
      <c r="A719" s="86"/>
      <c r="B719" s="526"/>
      <c r="C719" s="526"/>
      <c r="D719" t="s">
        <v>19</v>
      </c>
      <c r="E719" s="240">
        <v>5</v>
      </c>
      <c r="F719" s="240"/>
      <c r="G719" s="2">
        <f t="shared" si="11"/>
        <v>370.8</v>
      </c>
      <c r="J719" s="526"/>
      <c r="L719" s="240"/>
    </row>
    <row r="720" spans="1:12">
      <c r="A720" s="86">
        <v>45046</v>
      </c>
      <c r="B720" s="526" t="s">
        <v>125</v>
      </c>
      <c r="C720" s="526" t="s">
        <v>24</v>
      </c>
      <c r="D720" t="s">
        <v>18</v>
      </c>
      <c r="E720" s="240"/>
      <c r="F720" s="240">
        <v>60</v>
      </c>
      <c r="G720" s="2">
        <f t="shared" si="11"/>
        <v>310.8</v>
      </c>
      <c r="J720" s="525"/>
      <c r="L720" s="240"/>
    </row>
    <row r="721" spans="1:12">
      <c r="A721" s="86">
        <v>45046</v>
      </c>
      <c r="B721" s="526" t="s">
        <v>125</v>
      </c>
      <c r="C721" s="526" t="s">
        <v>24</v>
      </c>
      <c r="D721" t="s">
        <v>19</v>
      </c>
      <c r="E721" s="240"/>
      <c r="F721" s="240">
        <v>5</v>
      </c>
      <c r="G721" s="2">
        <f t="shared" si="11"/>
        <v>305.8</v>
      </c>
      <c r="J721" s="526"/>
      <c r="L721" s="240"/>
    </row>
    <row r="722" spans="1:12">
      <c r="A722" s="86">
        <v>45111</v>
      </c>
      <c r="B722" s="526">
        <v>27142</v>
      </c>
      <c r="C722" s="526" t="s">
        <v>24</v>
      </c>
      <c r="D722" t="s">
        <v>16</v>
      </c>
      <c r="E722" s="240"/>
      <c r="F722" s="240">
        <v>293.10000000000002</v>
      </c>
      <c r="G722" s="2">
        <f t="shared" si="11"/>
        <v>12.699999999999989</v>
      </c>
      <c r="J722" s="526"/>
      <c r="L722" s="240"/>
    </row>
    <row r="723" spans="1:12">
      <c r="A723" s="86">
        <v>45111</v>
      </c>
      <c r="B723" s="526">
        <v>27142</v>
      </c>
      <c r="C723" s="526" t="s">
        <v>24</v>
      </c>
      <c r="D723" t="s">
        <v>17</v>
      </c>
      <c r="E723" s="240"/>
      <c r="F723" s="240">
        <v>12.7</v>
      </c>
      <c r="G723" s="2">
        <f t="shared" si="11"/>
        <v>0</v>
      </c>
      <c r="J723" s="526"/>
      <c r="L723" s="240"/>
    </row>
    <row r="724" spans="1:12">
      <c r="A724" s="88">
        <v>45077</v>
      </c>
      <c r="B724" s="525" t="s">
        <v>14</v>
      </c>
      <c r="C724" s="525" t="s">
        <v>25</v>
      </c>
      <c r="D724" t="s">
        <v>16</v>
      </c>
      <c r="E724" s="240">
        <v>271</v>
      </c>
      <c r="F724" s="240"/>
      <c r="G724" s="2">
        <f t="shared" si="11"/>
        <v>271</v>
      </c>
      <c r="L724" s="37"/>
    </row>
    <row r="725" spans="1:12">
      <c r="A725" s="86"/>
      <c r="B725" s="526"/>
      <c r="C725" s="526"/>
      <c r="D725" t="s">
        <v>17</v>
      </c>
      <c r="E725" s="240">
        <v>8.6</v>
      </c>
      <c r="F725" s="240"/>
      <c r="G725" s="2">
        <f t="shared" si="11"/>
        <v>279.60000000000002</v>
      </c>
    </row>
    <row r="726" spans="1:12">
      <c r="A726" s="86"/>
      <c r="B726" s="526"/>
      <c r="C726" s="526"/>
      <c r="D726" t="s">
        <v>18</v>
      </c>
      <c r="E726" s="240">
        <v>60</v>
      </c>
      <c r="F726" s="240"/>
      <c r="G726" s="2">
        <f t="shared" si="11"/>
        <v>339.6</v>
      </c>
    </row>
    <row r="727" spans="1:12">
      <c r="A727" s="86"/>
      <c r="B727" s="526"/>
      <c r="C727" s="526"/>
      <c r="D727" t="s">
        <v>19</v>
      </c>
      <c r="E727" s="240">
        <v>5</v>
      </c>
      <c r="F727" s="240"/>
      <c r="G727" s="2">
        <f t="shared" si="11"/>
        <v>344.6</v>
      </c>
    </row>
    <row r="728" spans="1:12">
      <c r="A728" s="86">
        <v>45077</v>
      </c>
      <c r="B728" s="526" t="s">
        <v>128</v>
      </c>
      <c r="C728" s="526" t="s">
        <v>25</v>
      </c>
      <c r="D728" t="s">
        <v>18</v>
      </c>
      <c r="E728" s="240"/>
      <c r="F728" s="240">
        <v>60</v>
      </c>
      <c r="G728" s="2">
        <f t="shared" si="11"/>
        <v>284.60000000000002</v>
      </c>
    </row>
    <row r="729" spans="1:12">
      <c r="A729" s="86">
        <v>45077</v>
      </c>
      <c r="B729" s="526" t="s">
        <v>128</v>
      </c>
      <c r="C729" s="526" t="s">
        <v>25</v>
      </c>
      <c r="D729" t="s">
        <v>19</v>
      </c>
      <c r="E729" s="240"/>
      <c r="F729" s="240">
        <v>5</v>
      </c>
      <c r="G729" s="2">
        <f t="shared" si="11"/>
        <v>279.60000000000002</v>
      </c>
    </row>
    <row r="730" spans="1:12">
      <c r="A730" s="86">
        <v>45111</v>
      </c>
      <c r="B730" s="526">
        <v>27142</v>
      </c>
      <c r="C730" s="526" t="s">
        <v>25</v>
      </c>
      <c r="D730" t="s">
        <v>16</v>
      </c>
      <c r="F730" s="240">
        <v>271</v>
      </c>
      <c r="G730" s="2">
        <f t="shared" si="11"/>
        <v>8.6000000000000227</v>
      </c>
    </row>
    <row r="731" spans="1:12">
      <c r="A731" s="86">
        <v>45111</v>
      </c>
      <c r="B731" s="526">
        <v>27142</v>
      </c>
      <c r="C731" s="526" t="s">
        <v>25</v>
      </c>
      <c r="D731" t="s">
        <v>17</v>
      </c>
      <c r="F731" s="240">
        <v>8.6</v>
      </c>
      <c r="G731" s="2">
        <f t="shared" si="11"/>
        <v>2.3092638912203256E-14</v>
      </c>
      <c r="J731" s="543"/>
      <c r="K731" s="543"/>
      <c r="L731" s="543"/>
    </row>
    <row r="732" spans="1:12">
      <c r="A732" s="88">
        <v>45107</v>
      </c>
      <c r="B732" s="525" t="s">
        <v>14</v>
      </c>
      <c r="C732" s="525" t="s">
        <v>26</v>
      </c>
      <c r="D732" t="s">
        <v>16</v>
      </c>
      <c r="E732" s="240">
        <v>276.10000000000002</v>
      </c>
      <c r="F732" s="240"/>
      <c r="G732" s="2">
        <f t="shared" si="11"/>
        <v>276.10000000000002</v>
      </c>
      <c r="J732" s="525"/>
      <c r="L732" s="148"/>
    </row>
    <row r="733" spans="1:12">
      <c r="A733" s="86"/>
      <c r="B733" s="526"/>
      <c r="C733" s="526"/>
      <c r="D733" t="s">
        <v>17</v>
      </c>
      <c r="E733" s="240">
        <v>13.3</v>
      </c>
      <c r="F733" s="240"/>
      <c r="G733" s="2">
        <f t="shared" si="11"/>
        <v>289.40000000000003</v>
      </c>
      <c r="J733" s="525"/>
      <c r="L733" s="148"/>
    </row>
    <row r="734" spans="1:12">
      <c r="A734" s="86"/>
      <c r="B734" s="526"/>
      <c r="C734" s="526"/>
      <c r="D734" t="s">
        <v>18</v>
      </c>
      <c r="E734" s="240">
        <v>60</v>
      </c>
      <c r="F734" s="240"/>
      <c r="G734" s="2">
        <f t="shared" si="11"/>
        <v>349.40000000000003</v>
      </c>
      <c r="J734" s="525"/>
      <c r="L734" s="240"/>
    </row>
    <row r="735" spans="1:12">
      <c r="A735" s="86"/>
      <c r="B735" s="526"/>
      <c r="C735" s="526"/>
      <c r="D735" t="s">
        <v>19</v>
      </c>
      <c r="E735" s="240">
        <v>5</v>
      </c>
      <c r="F735" s="240"/>
      <c r="G735" s="2">
        <f t="shared" si="11"/>
        <v>354.40000000000003</v>
      </c>
      <c r="I735" s="296"/>
      <c r="J735" s="8"/>
      <c r="L735" s="240"/>
    </row>
    <row r="736" spans="1:12">
      <c r="A736" s="86">
        <v>45107</v>
      </c>
      <c r="B736" s="526" t="s">
        <v>129</v>
      </c>
      <c r="C736" s="526" t="s">
        <v>26</v>
      </c>
      <c r="D736" t="s">
        <v>18</v>
      </c>
      <c r="E736" s="240"/>
      <c r="F736" s="240">
        <v>56</v>
      </c>
      <c r="G736" s="2">
        <f t="shared" si="11"/>
        <v>298.40000000000003</v>
      </c>
      <c r="J736" s="525"/>
      <c r="L736" s="240"/>
    </row>
    <row r="737" spans="1:12">
      <c r="A737" s="86">
        <v>45182</v>
      </c>
      <c r="B737" s="526">
        <v>27443</v>
      </c>
      <c r="C737" s="526" t="s">
        <v>26</v>
      </c>
      <c r="D737" t="s">
        <v>16</v>
      </c>
      <c r="E737" s="240"/>
      <c r="F737" s="240">
        <v>276.10000000000002</v>
      </c>
      <c r="G737" s="2">
        <f t="shared" si="11"/>
        <v>22.300000000000011</v>
      </c>
      <c r="J737" s="525"/>
      <c r="L737" s="240"/>
    </row>
    <row r="738" spans="1:12">
      <c r="A738" s="86">
        <v>45182</v>
      </c>
      <c r="B738" s="526">
        <v>27443</v>
      </c>
      <c r="C738" s="526" t="s">
        <v>26</v>
      </c>
      <c r="D738" t="s">
        <v>17</v>
      </c>
      <c r="E738" s="240"/>
      <c r="F738" s="240">
        <v>13.3</v>
      </c>
      <c r="G738" s="2">
        <f t="shared" si="11"/>
        <v>9.0000000000000107</v>
      </c>
      <c r="L738" s="240"/>
    </row>
    <row r="739" spans="1:12">
      <c r="A739" s="86">
        <v>45182</v>
      </c>
      <c r="B739" s="526">
        <v>27443</v>
      </c>
      <c r="C739" s="526" t="s">
        <v>26</v>
      </c>
      <c r="D739" t="s">
        <v>18</v>
      </c>
      <c r="E739" s="240"/>
      <c r="F739" s="240">
        <v>4</v>
      </c>
      <c r="G739" s="2">
        <f t="shared" si="11"/>
        <v>5.0000000000000107</v>
      </c>
      <c r="L739" s="240"/>
    </row>
    <row r="740" spans="1:12">
      <c r="A740" s="86">
        <v>45182</v>
      </c>
      <c r="B740" s="526">
        <v>27443</v>
      </c>
      <c r="C740" s="526" t="s">
        <v>26</v>
      </c>
      <c r="D740" t="s">
        <v>19</v>
      </c>
      <c r="E740" s="240"/>
      <c r="F740" s="240">
        <v>5</v>
      </c>
      <c r="G740" s="2">
        <f t="shared" si="11"/>
        <v>1.0658141036401503E-14</v>
      </c>
      <c r="L740" s="240"/>
    </row>
    <row r="741" spans="1:12">
      <c r="A741" s="88">
        <v>45138</v>
      </c>
      <c r="B741" s="525" t="s">
        <v>14</v>
      </c>
      <c r="C741" s="525" t="s">
        <v>27</v>
      </c>
      <c r="D741" t="s">
        <v>16</v>
      </c>
      <c r="E741" s="240">
        <v>260</v>
      </c>
      <c r="F741" s="240"/>
      <c r="G741" s="2">
        <f t="shared" si="11"/>
        <v>260</v>
      </c>
      <c r="L741" s="240"/>
    </row>
    <row r="742" spans="1:12">
      <c r="A742" s="86"/>
      <c r="B742" s="526"/>
      <c r="C742" s="526"/>
      <c r="D742" t="s">
        <v>17</v>
      </c>
      <c r="E742" s="240">
        <v>8.4</v>
      </c>
      <c r="F742" s="240"/>
      <c r="G742" s="2">
        <f t="shared" si="11"/>
        <v>268.39999999999998</v>
      </c>
      <c r="L742" s="240"/>
    </row>
    <row r="743" spans="1:12">
      <c r="A743" s="86"/>
      <c r="B743" s="526"/>
      <c r="C743" s="526"/>
      <c r="D743" t="s">
        <v>18</v>
      </c>
      <c r="E743" s="240">
        <v>60</v>
      </c>
      <c r="F743" s="240"/>
      <c r="G743" s="2">
        <f t="shared" si="11"/>
        <v>328.4</v>
      </c>
      <c r="L743" s="240"/>
    </row>
    <row r="744" spans="1:12">
      <c r="A744" s="86"/>
      <c r="B744" s="526"/>
      <c r="C744" s="526"/>
      <c r="D744" t="s">
        <v>19</v>
      </c>
      <c r="E744" s="240">
        <v>5</v>
      </c>
      <c r="F744" s="240"/>
      <c r="G744" s="2">
        <f t="shared" si="11"/>
        <v>333.4</v>
      </c>
      <c r="L744" s="240"/>
    </row>
    <row r="745" spans="1:12">
      <c r="A745" s="86"/>
      <c r="B745" s="526"/>
      <c r="C745" s="526"/>
      <c r="D745" t="s">
        <v>136</v>
      </c>
      <c r="E745" s="240">
        <v>102.5</v>
      </c>
      <c r="F745" s="240"/>
      <c r="G745" s="2">
        <f t="shared" si="11"/>
        <v>435.9</v>
      </c>
      <c r="L745" s="240"/>
    </row>
    <row r="746" spans="1:12">
      <c r="A746" s="86"/>
      <c r="B746" s="526"/>
      <c r="C746" s="526"/>
      <c r="D746" t="s">
        <v>137</v>
      </c>
      <c r="E746" s="240">
        <v>102.5</v>
      </c>
      <c r="F746" s="240"/>
      <c r="G746" s="2">
        <f t="shared" si="11"/>
        <v>538.4</v>
      </c>
      <c r="L746" s="240"/>
    </row>
    <row r="747" spans="1:12">
      <c r="A747" s="86">
        <v>45138</v>
      </c>
      <c r="B747" s="526" t="s">
        <v>115</v>
      </c>
      <c r="C747" s="526" t="s">
        <v>27</v>
      </c>
      <c r="D747" t="s">
        <v>18</v>
      </c>
      <c r="E747" s="240"/>
      <c r="F747" s="240">
        <v>60</v>
      </c>
      <c r="G747" s="2">
        <f t="shared" si="11"/>
        <v>478.4</v>
      </c>
      <c r="L747" s="240"/>
    </row>
    <row r="748" spans="1:12">
      <c r="A748" s="86">
        <v>45138</v>
      </c>
      <c r="B748" s="526" t="s">
        <v>115</v>
      </c>
      <c r="C748" s="526" t="s">
        <v>27</v>
      </c>
      <c r="D748" t="s">
        <v>19</v>
      </c>
      <c r="E748" s="240"/>
      <c r="F748" s="240">
        <v>5</v>
      </c>
      <c r="G748" s="2">
        <f t="shared" si="11"/>
        <v>473.4</v>
      </c>
      <c r="L748" s="8"/>
    </row>
    <row r="749" spans="1:12">
      <c r="A749" s="86">
        <v>45182</v>
      </c>
      <c r="B749" s="526">
        <v>27443</v>
      </c>
      <c r="C749" s="526" t="s">
        <v>27</v>
      </c>
      <c r="D749" t="s">
        <v>16</v>
      </c>
      <c r="E749" s="240"/>
      <c r="F749" s="240">
        <v>260</v>
      </c>
      <c r="G749" s="2">
        <f t="shared" si="11"/>
        <v>213.39999999999998</v>
      </c>
      <c r="L749" s="8"/>
    </row>
    <row r="750" spans="1:12">
      <c r="A750" s="86">
        <v>45182</v>
      </c>
      <c r="B750" s="526">
        <v>27443</v>
      </c>
      <c r="C750" s="526" t="s">
        <v>27</v>
      </c>
      <c r="D750" t="s">
        <v>17</v>
      </c>
      <c r="E750" s="240"/>
      <c r="F750" s="240">
        <v>8.4</v>
      </c>
      <c r="G750" s="2">
        <f t="shared" si="11"/>
        <v>204.99999999999997</v>
      </c>
      <c r="L750" s="8"/>
    </row>
    <row r="751" spans="1:12">
      <c r="A751" s="86">
        <v>45273</v>
      </c>
      <c r="B751" s="526">
        <v>27957</v>
      </c>
      <c r="C751" s="526" t="s">
        <v>27</v>
      </c>
      <c r="D751" t="s">
        <v>137</v>
      </c>
      <c r="E751" s="241"/>
      <c r="F751" s="240">
        <v>102.5</v>
      </c>
      <c r="G751" s="2">
        <f t="shared" si="11"/>
        <v>102.49999999999997</v>
      </c>
      <c r="L751" s="8"/>
    </row>
    <row r="752" spans="1:12">
      <c r="A752" s="86"/>
      <c r="B752" s="526" t="s">
        <v>12</v>
      </c>
      <c r="C752" s="526"/>
      <c r="D752" t="s">
        <v>136</v>
      </c>
      <c r="E752" s="241"/>
      <c r="F752" s="240">
        <v>102.5</v>
      </c>
      <c r="G752" s="2">
        <f t="shared" si="11"/>
        <v>0</v>
      </c>
      <c r="L752" s="8"/>
    </row>
    <row r="753" spans="1:12">
      <c r="A753" s="44">
        <v>45169</v>
      </c>
      <c r="B753" s="525" t="s">
        <v>14</v>
      </c>
      <c r="C753" s="525" t="s">
        <v>28</v>
      </c>
      <c r="D753" t="s">
        <v>16</v>
      </c>
      <c r="E753" s="240">
        <v>248.7</v>
      </c>
      <c r="F753" s="240"/>
      <c r="G753" s="2">
        <f t="shared" si="11"/>
        <v>248.7</v>
      </c>
      <c r="I753" s="550" t="s">
        <v>110</v>
      </c>
      <c r="J753" s="550"/>
      <c r="K753" s="550"/>
    </row>
    <row r="754" spans="1:12">
      <c r="B754" s="526"/>
      <c r="C754" s="526"/>
      <c r="D754" t="s">
        <v>17</v>
      </c>
      <c r="E754" s="240">
        <v>13.4</v>
      </c>
      <c r="F754" s="240"/>
      <c r="G754" s="2">
        <f t="shared" si="11"/>
        <v>262.09999999999997</v>
      </c>
      <c r="H754">
        <v>2022</v>
      </c>
      <c r="I754" s="525" t="s">
        <v>23</v>
      </c>
      <c r="J754" s="48" t="s">
        <v>59</v>
      </c>
      <c r="K754" s="189">
        <v>93</v>
      </c>
      <c r="L754" s="37">
        <f>K754/2</f>
        <v>46.5</v>
      </c>
    </row>
    <row r="755" spans="1:12">
      <c r="B755" s="526"/>
      <c r="C755" s="526"/>
      <c r="D755" t="s">
        <v>18</v>
      </c>
      <c r="E755" s="240">
        <v>60</v>
      </c>
      <c r="F755" s="240"/>
      <c r="G755" s="2">
        <f t="shared" si="11"/>
        <v>322.09999999999997</v>
      </c>
      <c r="H755">
        <v>2023</v>
      </c>
      <c r="I755" s="525" t="s">
        <v>23</v>
      </c>
      <c r="J755" t="s">
        <v>74</v>
      </c>
      <c r="K755" s="240">
        <v>102.5</v>
      </c>
      <c r="L755" s="37"/>
    </row>
    <row r="756" spans="1:12">
      <c r="B756" s="526"/>
      <c r="C756" s="526"/>
      <c r="D756" t="s">
        <v>19</v>
      </c>
      <c r="E756" s="240">
        <v>5</v>
      </c>
      <c r="F756" s="240"/>
      <c r="G756" s="2">
        <f t="shared" si="11"/>
        <v>327.09999999999997</v>
      </c>
      <c r="J756" t="s">
        <v>75</v>
      </c>
      <c r="K756" s="240">
        <v>102.5</v>
      </c>
      <c r="L756" s="37"/>
    </row>
    <row r="757" spans="1:12">
      <c r="A757" s="7">
        <v>45169</v>
      </c>
      <c r="B757" s="526" t="s">
        <v>116</v>
      </c>
      <c r="C757" s="526" t="s">
        <v>28</v>
      </c>
      <c r="D757" t="s">
        <v>18</v>
      </c>
      <c r="E757" s="240"/>
      <c r="F757" s="240">
        <v>60</v>
      </c>
      <c r="G757" s="2">
        <f t="shared" si="11"/>
        <v>267.09999999999997</v>
      </c>
      <c r="I757" s="525" t="s">
        <v>27</v>
      </c>
      <c r="J757" t="s">
        <v>136</v>
      </c>
      <c r="K757" s="240">
        <v>102.5</v>
      </c>
      <c r="L757" s="37"/>
    </row>
    <row r="758" spans="1:12">
      <c r="A758" s="7">
        <v>45169</v>
      </c>
      <c r="B758" s="526" t="s">
        <v>116</v>
      </c>
      <c r="C758" s="526" t="s">
        <v>28</v>
      </c>
      <c r="D758" t="s">
        <v>19</v>
      </c>
      <c r="E758" s="240"/>
      <c r="F758" s="240">
        <v>5</v>
      </c>
      <c r="G758" s="2">
        <f t="shared" ref="G758" si="12">+G757+E758-F758</f>
        <v>262.09999999999997</v>
      </c>
      <c r="J758" t="s">
        <v>137</v>
      </c>
      <c r="K758" s="240">
        <v>102.5</v>
      </c>
      <c r="L758" s="37"/>
    </row>
    <row r="759" spans="1:12">
      <c r="A759" s="7">
        <v>45212</v>
      </c>
      <c r="B759" s="526">
        <v>27632</v>
      </c>
      <c r="C759" s="526" t="s">
        <v>28</v>
      </c>
      <c r="D759" t="s">
        <v>16</v>
      </c>
      <c r="E759" s="240"/>
      <c r="F759" s="240">
        <v>248.7</v>
      </c>
      <c r="G759" s="2">
        <f t="shared" ref="G758:G762" si="13">+G758+E759-F759</f>
        <v>13.399999999999977</v>
      </c>
      <c r="I759" s="525"/>
      <c r="K759" s="240">
        <f>SUM(K754:K758)</f>
        <v>503</v>
      </c>
      <c r="L759" s="37">
        <f>SUM(L754:L758)</f>
        <v>46.5</v>
      </c>
    </row>
    <row r="760" spans="1:12">
      <c r="A760" s="7">
        <v>45212</v>
      </c>
      <c r="B760" s="526">
        <v>27632</v>
      </c>
      <c r="C760" s="526" t="s">
        <v>28</v>
      </c>
      <c r="D760" t="s">
        <v>17</v>
      </c>
      <c r="E760" s="240"/>
      <c r="F760" s="240">
        <v>13.4</v>
      </c>
      <c r="G760" s="2">
        <f t="shared" si="13"/>
        <v>-2.3092638912203256E-14</v>
      </c>
    </row>
    <row r="761" spans="1:12">
      <c r="A761" s="44">
        <v>45199</v>
      </c>
      <c r="B761" s="525" t="s">
        <v>14</v>
      </c>
      <c r="C761" s="525" t="s">
        <v>53</v>
      </c>
      <c r="D761" t="s">
        <v>16</v>
      </c>
      <c r="E761" s="240">
        <v>247.5</v>
      </c>
      <c r="F761" s="240"/>
      <c r="G761" s="2">
        <f t="shared" si="13"/>
        <v>247.49999999999997</v>
      </c>
      <c r="I761" s="526"/>
      <c r="K761" s="240">
        <f>K759/2</f>
        <v>251.5</v>
      </c>
    </row>
    <row r="762" spans="1:12">
      <c r="B762" s="526"/>
      <c r="C762" s="526"/>
      <c r="D762" t="s">
        <v>17</v>
      </c>
      <c r="E762" s="240">
        <v>8.4</v>
      </c>
      <c r="F762" s="240"/>
      <c r="G762" s="2">
        <f t="shared" si="13"/>
        <v>255.89999999999998</v>
      </c>
      <c r="I762" s="525"/>
      <c r="K762" s="26"/>
      <c r="L762" s="37">
        <f>300-K761</f>
        <v>48.5</v>
      </c>
    </row>
    <row r="763" spans="1:12">
      <c r="B763" s="526"/>
      <c r="C763" s="526"/>
      <c r="D763" t="s">
        <v>18</v>
      </c>
      <c r="E763" s="240">
        <v>60</v>
      </c>
      <c r="F763" s="240"/>
      <c r="G763" s="2">
        <f>+G762+E763-F763</f>
        <v>315.89999999999998</v>
      </c>
      <c r="I763" s="526"/>
      <c r="K763" s="26"/>
    </row>
    <row r="764" spans="1:12">
      <c r="B764" s="526"/>
      <c r="C764" s="526"/>
      <c r="D764" t="s">
        <v>19</v>
      </c>
      <c r="E764" s="240">
        <v>5</v>
      </c>
      <c r="F764" s="240"/>
      <c r="G764" s="2">
        <f>+G763+E764-F764</f>
        <v>320.89999999999998</v>
      </c>
      <c r="I764" s="525"/>
      <c r="K764" s="240"/>
    </row>
    <row r="765" spans="1:12">
      <c r="A765" s="7">
        <v>45199</v>
      </c>
      <c r="B765" s="526" t="s">
        <v>117</v>
      </c>
      <c r="C765" s="526" t="s">
        <v>53</v>
      </c>
      <c r="D765" t="s">
        <v>18</v>
      </c>
      <c r="E765" s="240"/>
      <c r="F765" s="240">
        <v>60</v>
      </c>
      <c r="G765" s="2">
        <f t="shared" ref="G765:G834" si="14">+G764+E765-F765</f>
        <v>260.89999999999998</v>
      </c>
      <c r="K765" s="240"/>
    </row>
    <row r="766" spans="1:12">
      <c r="A766" s="7">
        <v>45199</v>
      </c>
      <c r="B766" s="526" t="s">
        <v>117</v>
      </c>
      <c r="C766" s="526" t="s">
        <v>53</v>
      </c>
      <c r="D766" t="s">
        <v>19</v>
      </c>
      <c r="E766" s="240"/>
      <c r="F766" s="240">
        <v>5</v>
      </c>
      <c r="G766" s="2">
        <f t="shared" si="14"/>
        <v>255.89999999999998</v>
      </c>
      <c r="K766" s="8"/>
    </row>
    <row r="767" spans="1:12">
      <c r="A767" s="7">
        <v>45266</v>
      </c>
      <c r="B767" s="526">
        <v>27910</v>
      </c>
      <c r="C767" s="526" t="s">
        <v>53</v>
      </c>
      <c r="D767" t="s">
        <v>16</v>
      </c>
      <c r="E767" s="240"/>
      <c r="F767" s="240">
        <v>247.5</v>
      </c>
      <c r="G767" s="2">
        <f t="shared" si="14"/>
        <v>8.3999999999999773</v>
      </c>
      <c r="K767" s="8"/>
    </row>
    <row r="768" spans="1:12">
      <c r="A768" s="7">
        <v>45266</v>
      </c>
      <c r="B768" s="526">
        <v>27910</v>
      </c>
      <c r="C768" s="526" t="s">
        <v>53</v>
      </c>
      <c r="D768" t="s">
        <v>17</v>
      </c>
      <c r="E768" s="240"/>
      <c r="F768" s="240">
        <v>8.4</v>
      </c>
      <c r="G768" s="2">
        <f t="shared" si="14"/>
        <v>-2.3092638912203256E-14</v>
      </c>
      <c r="K768" s="8"/>
    </row>
    <row r="769" spans="1:15">
      <c r="A769" s="44">
        <v>45230</v>
      </c>
      <c r="B769" s="525" t="s">
        <v>14</v>
      </c>
      <c r="C769" s="525" t="s">
        <v>30</v>
      </c>
      <c r="D769" t="s">
        <v>16</v>
      </c>
      <c r="E769" s="26">
        <v>240.7</v>
      </c>
      <c r="F769" s="148"/>
      <c r="G769" s="2">
        <f t="shared" si="14"/>
        <v>240.69999999999996</v>
      </c>
    </row>
    <row r="770" spans="1:15">
      <c r="B770" s="526"/>
      <c r="C770" s="526"/>
      <c r="D770" t="s">
        <v>17</v>
      </c>
      <c r="E770" s="26">
        <v>12.3</v>
      </c>
      <c r="F770" s="148"/>
      <c r="G770" s="2">
        <f t="shared" si="14"/>
        <v>252.99999999999997</v>
      </c>
    </row>
    <row r="771" spans="1:15">
      <c r="B771" s="526"/>
      <c r="C771" s="526"/>
      <c r="D771" t="s">
        <v>18</v>
      </c>
      <c r="E771" s="240">
        <v>60</v>
      </c>
      <c r="F771" s="148"/>
      <c r="G771" s="2">
        <f t="shared" si="14"/>
        <v>313</v>
      </c>
    </row>
    <row r="772" spans="1:15">
      <c r="B772" s="526"/>
      <c r="C772" s="526"/>
      <c r="D772" t="s">
        <v>19</v>
      </c>
      <c r="E772" s="240">
        <v>5</v>
      </c>
      <c r="F772" s="148"/>
      <c r="G772" s="2">
        <f t="shared" si="14"/>
        <v>318</v>
      </c>
    </row>
    <row r="773" spans="1:15">
      <c r="A773" s="86">
        <v>45230</v>
      </c>
      <c r="B773" s="526" t="s">
        <v>118</v>
      </c>
      <c r="C773" s="526" t="s">
        <v>30</v>
      </c>
      <c r="D773" t="s">
        <v>18</v>
      </c>
      <c r="E773" s="240"/>
      <c r="F773" s="240">
        <v>60</v>
      </c>
      <c r="G773" s="2">
        <f t="shared" si="14"/>
        <v>258</v>
      </c>
    </row>
    <row r="774" spans="1:15">
      <c r="A774" s="86">
        <v>45230</v>
      </c>
      <c r="B774" s="526" t="s">
        <v>118</v>
      </c>
      <c r="C774" s="526" t="s">
        <v>30</v>
      </c>
      <c r="D774" t="s">
        <v>19</v>
      </c>
      <c r="E774" s="240"/>
      <c r="F774" s="240">
        <v>5</v>
      </c>
      <c r="G774" s="2">
        <f t="shared" si="14"/>
        <v>253</v>
      </c>
    </row>
    <row r="775" spans="1:15">
      <c r="A775" s="7">
        <v>45266</v>
      </c>
      <c r="B775" s="526">
        <v>27910</v>
      </c>
      <c r="C775" s="526" t="s">
        <v>30</v>
      </c>
      <c r="D775" t="s">
        <v>16</v>
      </c>
      <c r="E775" s="240"/>
      <c r="F775" s="26">
        <v>240.7</v>
      </c>
      <c r="G775" s="2">
        <f t="shared" si="14"/>
        <v>12.300000000000011</v>
      </c>
    </row>
    <row r="776" spans="1:15">
      <c r="A776" s="7">
        <v>45266</v>
      </c>
      <c r="B776" s="526">
        <v>27910</v>
      </c>
      <c r="C776" s="526" t="s">
        <v>30</v>
      </c>
      <c r="D776" t="s">
        <v>17</v>
      </c>
      <c r="E776" s="240"/>
      <c r="F776" s="26">
        <v>12.3</v>
      </c>
      <c r="G776" s="2">
        <f t="shared" si="14"/>
        <v>0</v>
      </c>
    </row>
    <row r="777" spans="1:15">
      <c r="A777" s="88">
        <v>45260</v>
      </c>
      <c r="B777" s="525" t="s">
        <v>14</v>
      </c>
      <c r="C777" s="525" t="s">
        <v>33</v>
      </c>
      <c r="D777" t="s">
        <v>16</v>
      </c>
      <c r="E777" s="26">
        <v>261.60000000000002</v>
      </c>
      <c r="F777" s="240"/>
      <c r="G777" s="2">
        <f t="shared" si="14"/>
        <v>261.60000000000002</v>
      </c>
    </row>
    <row r="778" spans="1:15">
      <c r="A778" s="86"/>
      <c r="B778" s="526"/>
      <c r="C778" s="526"/>
      <c r="D778" t="s">
        <v>17</v>
      </c>
      <c r="E778" s="26">
        <v>16.899999999999999</v>
      </c>
      <c r="F778" s="240"/>
      <c r="G778" s="2">
        <f t="shared" si="14"/>
        <v>278.5</v>
      </c>
    </row>
    <row r="779" spans="1:15">
      <c r="A779" s="86"/>
      <c r="B779" s="526"/>
      <c r="C779" s="526"/>
      <c r="D779" t="s">
        <v>18</v>
      </c>
      <c r="E779" s="240">
        <v>60</v>
      </c>
      <c r="F779" s="240"/>
      <c r="G779" s="2">
        <f t="shared" si="14"/>
        <v>338.5</v>
      </c>
      <c r="J779" s="543" t="s">
        <v>138</v>
      </c>
      <c r="K779" s="543"/>
      <c r="L779" s="543"/>
    </row>
    <row r="780" spans="1:15">
      <c r="A780" s="86"/>
      <c r="B780" s="526"/>
      <c r="C780" s="526"/>
      <c r="D780" t="s">
        <v>19</v>
      </c>
      <c r="E780" s="240">
        <v>5</v>
      </c>
      <c r="F780" s="240"/>
      <c r="G780" s="2">
        <f t="shared" si="14"/>
        <v>343.5</v>
      </c>
      <c r="I780" s="152">
        <v>2023</v>
      </c>
      <c r="J780" s="525" t="s">
        <v>15</v>
      </c>
      <c r="K780" t="s">
        <v>16</v>
      </c>
      <c r="L780" s="26">
        <v>312.10000000000002</v>
      </c>
    </row>
    <row r="781" spans="1:15">
      <c r="A781" s="86">
        <v>45260</v>
      </c>
      <c r="B781" s="526" t="s">
        <v>132</v>
      </c>
      <c r="C781" s="526" t="s">
        <v>33</v>
      </c>
      <c r="D781" t="s">
        <v>18</v>
      </c>
      <c r="E781" s="240"/>
      <c r="F781" s="240">
        <v>56</v>
      </c>
      <c r="G781" s="2">
        <f t="shared" si="14"/>
        <v>287.5</v>
      </c>
      <c r="J781" s="526"/>
      <c r="K781" t="s">
        <v>17</v>
      </c>
      <c r="L781" s="26">
        <v>22.8</v>
      </c>
      <c r="N781" s="26"/>
    </row>
    <row r="782" spans="1:15">
      <c r="A782" s="7">
        <v>45266</v>
      </c>
      <c r="B782" s="526">
        <v>27910</v>
      </c>
      <c r="C782" s="526" t="s">
        <v>33</v>
      </c>
      <c r="D782" t="s">
        <v>18</v>
      </c>
      <c r="E782" s="240"/>
      <c r="F782" s="240">
        <v>4</v>
      </c>
      <c r="G782" s="2">
        <f t="shared" si="14"/>
        <v>283.5</v>
      </c>
      <c r="J782" s="525"/>
      <c r="K782" t="s">
        <v>139</v>
      </c>
      <c r="L782" s="240">
        <v>24.2</v>
      </c>
      <c r="N782" s="26"/>
    </row>
    <row r="783" spans="1:15">
      <c r="A783" s="7">
        <v>45266</v>
      </c>
      <c r="B783" s="526">
        <v>27910</v>
      </c>
      <c r="C783" s="526" t="s">
        <v>33</v>
      </c>
      <c r="D783" t="s">
        <v>19</v>
      </c>
      <c r="F783" s="240">
        <v>5</v>
      </c>
      <c r="G783" s="2">
        <f t="shared" si="14"/>
        <v>278.5</v>
      </c>
      <c r="J783" s="526"/>
      <c r="L783" s="26">
        <f>SUM(L780:L782)</f>
        <v>359.1</v>
      </c>
      <c r="N783" s="26"/>
      <c r="O783" s="26"/>
    </row>
    <row r="784" spans="1:15">
      <c r="A784" s="7">
        <v>45322</v>
      </c>
      <c r="B784" s="526">
        <v>28196</v>
      </c>
      <c r="C784" s="526" t="s">
        <v>33</v>
      </c>
      <c r="D784" t="s">
        <v>16</v>
      </c>
      <c r="F784" s="26">
        <v>261.60000000000002</v>
      </c>
      <c r="G784" s="2">
        <f t="shared" si="14"/>
        <v>16.899999999999977</v>
      </c>
      <c r="J784" s="526"/>
      <c r="L784" s="26"/>
      <c r="N784" s="26"/>
      <c r="O784" s="26"/>
    </row>
    <row r="785" spans="1:15">
      <c r="A785" s="7">
        <v>45322</v>
      </c>
      <c r="B785" s="526">
        <v>28196</v>
      </c>
      <c r="C785" s="526" t="s">
        <v>33</v>
      </c>
      <c r="D785" t="s">
        <v>17</v>
      </c>
      <c r="F785" s="26">
        <v>16.899999999999999</v>
      </c>
      <c r="G785" s="2">
        <f t="shared" si="14"/>
        <v>0</v>
      </c>
      <c r="J785" s="526"/>
      <c r="L785" s="26"/>
      <c r="N785" s="26"/>
      <c r="O785" s="26"/>
    </row>
    <row r="786" spans="1:15">
      <c r="A786" s="44">
        <v>45291</v>
      </c>
      <c r="B786" s="525" t="s">
        <v>14</v>
      </c>
      <c r="C786" s="525" t="s">
        <v>34</v>
      </c>
      <c r="D786" t="s">
        <v>16</v>
      </c>
      <c r="E786" s="26">
        <v>279.5</v>
      </c>
      <c r="F786" s="240"/>
      <c r="G786" s="2">
        <f t="shared" si="14"/>
        <v>279.5</v>
      </c>
      <c r="L786" s="26"/>
    </row>
    <row r="787" spans="1:15">
      <c r="B787" s="526"/>
      <c r="C787" s="526"/>
      <c r="D787" t="s">
        <v>17</v>
      </c>
      <c r="E787" s="26">
        <v>20.3</v>
      </c>
      <c r="F787" s="240"/>
      <c r="G787" s="2">
        <f t="shared" si="14"/>
        <v>299.8</v>
      </c>
    </row>
    <row r="788" spans="1:15">
      <c r="B788" s="526"/>
      <c r="C788" s="526"/>
      <c r="D788" t="s">
        <v>18</v>
      </c>
      <c r="E788" s="240">
        <v>60</v>
      </c>
      <c r="F788" s="240"/>
      <c r="G788" s="2">
        <f t="shared" si="14"/>
        <v>359.8</v>
      </c>
    </row>
    <row r="789" spans="1:15">
      <c r="B789" s="526"/>
      <c r="C789" s="526"/>
      <c r="D789" t="s">
        <v>19</v>
      </c>
      <c r="E789" s="240">
        <v>5</v>
      </c>
      <c r="F789" s="240"/>
      <c r="G789" s="2">
        <f t="shared" si="14"/>
        <v>364.8</v>
      </c>
      <c r="I789" s="525"/>
      <c r="K789" s="26"/>
    </row>
    <row r="790" spans="1:15">
      <c r="A790" s="7">
        <v>45291</v>
      </c>
      <c r="B790" s="526" t="s">
        <v>121</v>
      </c>
      <c r="C790" s="526" t="s">
        <v>34</v>
      </c>
      <c r="D790" t="s">
        <v>18</v>
      </c>
      <c r="E790" s="240"/>
      <c r="F790" s="240">
        <v>60</v>
      </c>
      <c r="G790" s="2">
        <f t="shared" si="14"/>
        <v>304.8</v>
      </c>
      <c r="I790" s="526"/>
      <c r="K790" s="26"/>
    </row>
    <row r="791" spans="1:15">
      <c r="A791" s="7">
        <v>45291</v>
      </c>
      <c r="B791" s="526" t="s">
        <v>121</v>
      </c>
      <c r="C791" s="526" t="s">
        <v>34</v>
      </c>
      <c r="D791" t="s">
        <v>19</v>
      </c>
      <c r="E791" s="240"/>
      <c r="F791" s="240">
        <v>5</v>
      </c>
      <c r="G791" s="2">
        <f t="shared" si="14"/>
        <v>299.8</v>
      </c>
      <c r="K791" s="26"/>
    </row>
    <row r="792" spans="1:15">
      <c r="A792" s="7">
        <v>45342</v>
      </c>
      <c r="B792" s="526">
        <v>28267</v>
      </c>
      <c r="C792" s="526" t="s">
        <v>34</v>
      </c>
      <c r="D792" t="s">
        <v>16</v>
      </c>
      <c r="E792" s="240"/>
      <c r="F792" s="240">
        <v>279.5</v>
      </c>
      <c r="G792" s="2">
        <f t="shared" si="14"/>
        <v>20.300000000000011</v>
      </c>
      <c r="K792" s="26"/>
    </row>
    <row r="793" spans="1:15">
      <c r="A793" s="7">
        <v>45342</v>
      </c>
      <c r="B793" s="526">
        <v>28267</v>
      </c>
      <c r="C793" s="526" t="s">
        <v>34</v>
      </c>
      <c r="D793" t="s">
        <v>17</v>
      </c>
      <c r="E793" s="240"/>
      <c r="F793" s="240">
        <v>20.3</v>
      </c>
      <c r="G793" s="2">
        <f t="shared" si="14"/>
        <v>0</v>
      </c>
      <c r="K793" s="26"/>
    </row>
    <row r="794" spans="1:15">
      <c r="A794" s="88">
        <v>45322</v>
      </c>
      <c r="B794" s="525" t="s">
        <v>14</v>
      </c>
      <c r="C794" s="525" t="s">
        <v>15</v>
      </c>
      <c r="D794" t="s">
        <v>16</v>
      </c>
      <c r="E794" s="26">
        <v>312.10000000000002</v>
      </c>
      <c r="F794" s="240"/>
      <c r="G794" s="2">
        <f t="shared" si="14"/>
        <v>312.10000000000002</v>
      </c>
    </row>
    <row r="795" spans="1:15">
      <c r="A795" s="86"/>
      <c r="B795" s="526"/>
      <c r="C795" s="526"/>
      <c r="D795" t="s">
        <v>17</v>
      </c>
      <c r="E795" s="26">
        <v>22.8</v>
      </c>
      <c r="F795" s="240"/>
      <c r="G795" s="2">
        <f t="shared" si="14"/>
        <v>334.90000000000003</v>
      </c>
    </row>
    <row r="796" spans="1:15">
      <c r="A796" s="86"/>
      <c r="B796" s="526"/>
      <c r="C796" s="526"/>
      <c r="D796" t="s">
        <v>18</v>
      </c>
      <c r="E796" s="240">
        <v>60</v>
      </c>
      <c r="F796" s="240"/>
      <c r="G796" s="2">
        <f t="shared" si="14"/>
        <v>394.90000000000003</v>
      </c>
    </row>
    <row r="797" spans="1:15">
      <c r="A797" s="86"/>
      <c r="B797" s="526"/>
      <c r="C797" s="526"/>
      <c r="D797" t="s">
        <v>19</v>
      </c>
      <c r="E797" s="240">
        <v>5</v>
      </c>
      <c r="F797" s="240"/>
      <c r="G797" s="2">
        <f t="shared" si="14"/>
        <v>399.90000000000003</v>
      </c>
    </row>
    <row r="798" spans="1:15">
      <c r="A798" s="86"/>
      <c r="B798" s="526"/>
      <c r="C798" s="526"/>
      <c r="D798" t="s">
        <v>139</v>
      </c>
      <c r="E798" s="240">
        <v>24.2</v>
      </c>
      <c r="F798" s="240"/>
      <c r="G798" s="2">
        <f t="shared" si="14"/>
        <v>424.1</v>
      </c>
    </row>
    <row r="799" spans="1:15">
      <c r="A799" s="86">
        <v>45322</v>
      </c>
      <c r="B799" s="526" t="s">
        <v>119</v>
      </c>
      <c r="C799" s="526" t="s">
        <v>15</v>
      </c>
      <c r="D799" t="s">
        <v>18</v>
      </c>
      <c r="E799" s="240"/>
      <c r="F799" s="240">
        <v>60</v>
      </c>
      <c r="G799" s="2">
        <f t="shared" si="14"/>
        <v>364.1</v>
      </c>
    </row>
    <row r="800" spans="1:15">
      <c r="A800" s="86">
        <v>45322</v>
      </c>
      <c r="B800" s="526" t="s">
        <v>119</v>
      </c>
      <c r="C800" s="526" t="s">
        <v>15</v>
      </c>
      <c r="D800" t="s">
        <v>19</v>
      </c>
      <c r="E800" s="240"/>
      <c r="F800" s="240">
        <v>5</v>
      </c>
      <c r="G800" s="2">
        <f t="shared" si="14"/>
        <v>359.1</v>
      </c>
    </row>
    <row r="801" spans="1:11">
      <c r="A801" s="86">
        <v>45357</v>
      </c>
      <c r="B801" s="526">
        <v>28470</v>
      </c>
      <c r="C801" s="526" t="s">
        <v>15</v>
      </c>
      <c r="D801" t="s">
        <v>16</v>
      </c>
      <c r="E801" s="240"/>
      <c r="F801" s="26">
        <v>312.10000000000002</v>
      </c>
      <c r="G801" s="2">
        <f t="shared" si="14"/>
        <v>47</v>
      </c>
    </row>
    <row r="802" spans="1:11">
      <c r="A802" s="86">
        <v>45357</v>
      </c>
      <c r="B802" s="526">
        <v>28470</v>
      </c>
      <c r="C802" s="526" t="s">
        <v>15</v>
      </c>
      <c r="D802" t="s">
        <v>17</v>
      </c>
      <c r="E802" s="240"/>
      <c r="F802" s="26">
        <v>22.8</v>
      </c>
      <c r="G802" s="2">
        <f t="shared" si="14"/>
        <v>24.2</v>
      </c>
    </row>
    <row r="803" spans="1:11">
      <c r="A803" s="86">
        <v>45357</v>
      </c>
      <c r="B803" s="526">
        <v>28470</v>
      </c>
      <c r="C803" s="526" t="s">
        <v>15</v>
      </c>
      <c r="D803" t="s">
        <v>139</v>
      </c>
      <c r="E803" s="240"/>
      <c r="F803" s="240">
        <v>24.2</v>
      </c>
      <c r="G803" s="2">
        <f t="shared" si="14"/>
        <v>0</v>
      </c>
    </row>
    <row r="804" spans="1:11">
      <c r="A804" s="88">
        <v>45351</v>
      </c>
      <c r="B804" s="525" t="s">
        <v>14</v>
      </c>
      <c r="C804" s="525" t="s">
        <v>20</v>
      </c>
      <c r="D804" t="s">
        <v>16</v>
      </c>
      <c r="E804" s="240">
        <v>323.3</v>
      </c>
      <c r="F804" s="240"/>
      <c r="G804" s="2">
        <f t="shared" si="14"/>
        <v>323.3</v>
      </c>
    </row>
    <row r="805" spans="1:11">
      <c r="A805" s="86"/>
      <c r="B805" s="526"/>
      <c r="C805" s="526"/>
      <c r="D805" t="s">
        <v>17</v>
      </c>
      <c r="E805" s="240">
        <v>23.9</v>
      </c>
      <c r="F805" s="240"/>
      <c r="G805" s="2">
        <f t="shared" si="14"/>
        <v>347.2</v>
      </c>
    </row>
    <row r="806" spans="1:11">
      <c r="A806" s="86"/>
      <c r="B806" s="526"/>
      <c r="C806" s="526"/>
      <c r="D806" t="s">
        <v>18</v>
      </c>
      <c r="E806" s="240">
        <v>58</v>
      </c>
      <c r="F806" s="240"/>
      <c r="G806" s="2">
        <f t="shared" si="14"/>
        <v>405.2</v>
      </c>
    </row>
    <row r="807" spans="1:11">
      <c r="A807" s="86"/>
      <c r="B807" s="526"/>
      <c r="C807" s="526"/>
      <c r="D807" t="s">
        <v>19</v>
      </c>
      <c r="E807" s="240">
        <v>5</v>
      </c>
      <c r="F807" s="240"/>
      <c r="G807" s="2">
        <f t="shared" si="14"/>
        <v>410.2</v>
      </c>
    </row>
    <row r="808" spans="1:11">
      <c r="A808" s="86">
        <v>45351</v>
      </c>
      <c r="B808" s="526" t="s">
        <v>135</v>
      </c>
      <c r="C808" s="526" t="s">
        <v>20</v>
      </c>
      <c r="D808" t="s">
        <v>18</v>
      </c>
      <c r="E808" s="240"/>
      <c r="F808" s="240">
        <v>58</v>
      </c>
      <c r="G808" s="2">
        <f t="shared" si="14"/>
        <v>352.2</v>
      </c>
    </row>
    <row r="809" spans="1:11">
      <c r="A809" s="86">
        <v>45351</v>
      </c>
      <c r="B809" s="526" t="s">
        <v>135</v>
      </c>
      <c r="C809" s="526" t="s">
        <v>20</v>
      </c>
      <c r="D809" t="s">
        <v>19</v>
      </c>
      <c r="E809" s="240"/>
      <c r="F809" s="240">
        <v>5</v>
      </c>
      <c r="G809" s="2">
        <f t="shared" si="14"/>
        <v>347.2</v>
      </c>
    </row>
    <row r="810" spans="1:11">
      <c r="A810" s="7">
        <v>45376</v>
      </c>
      <c r="B810" s="526">
        <v>28607</v>
      </c>
      <c r="C810" s="526" t="s">
        <v>20</v>
      </c>
      <c r="D810" t="s">
        <v>16</v>
      </c>
      <c r="F810" s="240">
        <v>323.3</v>
      </c>
      <c r="G810" s="2">
        <f t="shared" si="14"/>
        <v>23.899999999999977</v>
      </c>
    </row>
    <row r="811" spans="1:11">
      <c r="A811" s="7">
        <v>45376</v>
      </c>
      <c r="B811" s="526">
        <v>28607</v>
      </c>
      <c r="C811" s="526" t="s">
        <v>20</v>
      </c>
      <c r="D811" t="s">
        <v>17</v>
      </c>
      <c r="F811" s="240">
        <v>23.9</v>
      </c>
      <c r="G811" s="2">
        <f t="shared" si="14"/>
        <v>0</v>
      </c>
    </row>
    <row r="812" spans="1:11">
      <c r="A812" s="44">
        <v>45382</v>
      </c>
      <c r="B812" s="525" t="s">
        <v>14</v>
      </c>
      <c r="C812" s="525" t="s">
        <v>23</v>
      </c>
      <c r="D812" t="s">
        <v>16</v>
      </c>
      <c r="E812" s="240">
        <v>313</v>
      </c>
      <c r="F812" s="240"/>
      <c r="G812" s="2">
        <f t="shared" si="14"/>
        <v>313</v>
      </c>
    </row>
    <row r="813" spans="1:11">
      <c r="B813" s="526"/>
      <c r="C813" s="526"/>
      <c r="D813" t="s">
        <v>17</v>
      </c>
      <c r="E813" s="240">
        <v>25.4</v>
      </c>
      <c r="F813" s="240"/>
      <c r="G813" s="2">
        <f t="shared" si="14"/>
        <v>338.4</v>
      </c>
      <c r="I813" s="525"/>
      <c r="K813" s="240"/>
    </row>
    <row r="814" spans="1:11">
      <c r="B814" s="526"/>
      <c r="C814" s="526"/>
      <c r="D814" t="s">
        <v>18</v>
      </c>
      <c r="E814" s="240">
        <v>60</v>
      </c>
      <c r="F814" s="240"/>
      <c r="G814" s="2">
        <f t="shared" si="14"/>
        <v>398.4</v>
      </c>
      <c r="I814" s="526"/>
      <c r="K814" s="240"/>
    </row>
    <row r="815" spans="1:11">
      <c r="B815" s="526"/>
      <c r="C815" s="526"/>
      <c r="D815" t="s">
        <v>19</v>
      </c>
      <c r="E815" s="240">
        <v>5</v>
      </c>
      <c r="F815" s="240"/>
      <c r="G815" s="2">
        <f t="shared" si="14"/>
        <v>403.4</v>
      </c>
      <c r="I815" s="525"/>
      <c r="K815" s="240"/>
    </row>
    <row r="816" spans="1:11">
      <c r="A816" s="7">
        <v>45382</v>
      </c>
      <c r="B816" s="526" t="s">
        <v>124</v>
      </c>
      <c r="C816" s="526" t="s">
        <v>23</v>
      </c>
      <c r="D816" t="s">
        <v>18</v>
      </c>
      <c r="E816" s="240"/>
      <c r="F816" s="240">
        <v>60</v>
      </c>
      <c r="G816" s="2">
        <f t="shared" si="14"/>
        <v>343.4</v>
      </c>
      <c r="I816" s="526"/>
      <c r="K816" s="240"/>
    </row>
    <row r="817" spans="1:11">
      <c r="A817" s="7">
        <v>45382</v>
      </c>
      <c r="B817" s="526" t="s">
        <v>124</v>
      </c>
      <c r="C817" s="526" t="s">
        <v>23</v>
      </c>
      <c r="D817" t="s">
        <v>19</v>
      </c>
      <c r="E817" s="240"/>
      <c r="F817" s="240">
        <v>5</v>
      </c>
      <c r="G817" s="2">
        <f t="shared" si="14"/>
        <v>338.4</v>
      </c>
      <c r="H817" s="37"/>
      <c r="I817" s="526"/>
      <c r="K817" s="282"/>
    </row>
    <row r="818" spans="1:11">
      <c r="A818" s="7">
        <v>45433</v>
      </c>
      <c r="B818" s="526">
        <v>28891</v>
      </c>
      <c r="C818" s="526" t="s">
        <v>23</v>
      </c>
      <c r="D818" t="s">
        <v>16</v>
      </c>
      <c r="E818" s="240"/>
      <c r="F818" s="240">
        <v>313</v>
      </c>
      <c r="G818" s="2">
        <f t="shared" si="14"/>
        <v>25.399999999999977</v>
      </c>
      <c r="H818" s="37"/>
      <c r="I818" s="526"/>
      <c r="K818" s="282"/>
    </row>
    <row r="819" spans="1:11">
      <c r="A819" s="7">
        <v>45433</v>
      </c>
      <c r="B819" s="526">
        <v>28891</v>
      </c>
      <c r="C819" s="526" t="s">
        <v>23</v>
      </c>
      <c r="D819" t="s">
        <v>17</v>
      </c>
      <c r="E819" s="240"/>
      <c r="F819" s="240">
        <v>25.4</v>
      </c>
      <c r="G819" s="2">
        <f t="shared" si="14"/>
        <v>0</v>
      </c>
      <c r="H819" s="37"/>
      <c r="I819" s="526"/>
      <c r="K819" s="282"/>
    </row>
    <row r="820" spans="1:11">
      <c r="A820" s="44">
        <v>45412</v>
      </c>
      <c r="B820" s="525" t="s">
        <v>14</v>
      </c>
      <c r="C820" s="525" t="s">
        <v>24</v>
      </c>
      <c r="D820" t="s">
        <v>16</v>
      </c>
      <c r="E820" s="240">
        <v>311.2</v>
      </c>
      <c r="F820" s="257"/>
      <c r="G820" s="2">
        <f>+G819+E820-F820</f>
        <v>311.2</v>
      </c>
      <c r="I820" s="526"/>
      <c r="K820" s="282"/>
    </row>
    <row r="821" spans="1:11">
      <c r="B821" s="526"/>
      <c r="C821" s="526"/>
      <c r="D821" t="s">
        <v>17</v>
      </c>
      <c r="E821" s="240">
        <v>21</v>
      </c>
      <c r="F821" s="257"/>
      <c r="G821" s="2">
        <f>+G820+E821-F821</f>
        <v>332.2</v>
      </c>
      <c r="K821" s="37"/>
    </row>
    <row r="822" spans="1:11">
      <c r="B822" s="526"/>
      <c r="C822" s="526"/>
      <c r="D822" t="s">
        <v>18</v>
      </c>
      <c r="E822" s="282">
        <v>60</v>
      </c>
      <c r="F822" s="257"/>
      <c r="G822" s="2">
        <f>+G821+E822-F822</f>
        <v>392.2</v>
      </c>
      <c r="I822" s="318"/>
    </row>
    <row r="823" spans="1:11">
      <c r="B823" s="526"/>
      <c r="C823" s="526"/>
      <c r="D823" t="s">
        <v>19</v>
      </c>
      <c r="E823" s="282">
        <v>5</v>
      </c>
      <c r="F823" s="257"/>
      <c r="G823" s="2">
        <f>+G822+E823-F823</f>
        <v>397.2</v>
      </c>
    </row>
    <row r="824" spans="1:11">
      <c r="A824" s="7">
        <v>45412</v>
      </c>
      <c r="B824" s="526" t="s">
        <v>140</v>
      </c>
      <c r="C824" s="526" t="s">
        <v>24</v>
      </c>
      <c r="D824" t="s">
        <v>18</v>
      </c>
      <c r="E824" s="240"/>
      <c r="F824" s="240">
        <v>58</v>
      </c>
      <c r="G824" s="2">
        <f>+G823+E824-F824</f>
        <v>339.2</v>
      </c>
    </row>
    <row r="825" spans="1:11">
      <c r="A825" s="7">
        <v>45463</v>
      </c>
      <c r="B825" s="526">
        <v>29058</v>
      </c>
      <c r="C825" s="526" t="s">
        <v>24</v>
      </c>
      <c r="D825" t="s">
        <v>16</v>
      </c>
      <c r="E825" s="240"/>
      <c r="F825" s="240">
        <v>311.2</v>
      </c>
      <c r="G825" s="2">
        <f>+G824+E825-F825</f>
        <v>28</v>
      </c>
    </row>
    <row r="826" spans="1:11">
      <c r="A826" s="7">
        <v>45463</v>
      </c>
      <c r="B826" s="526">
        <v>29058</v>
      </c>
      <c r="C826" s="526" t="s">
        <v>24</v>
      </c>
      <c r="D826" t="s">
        <v>17</v>
      </c>
      <c r="E826" s="240"/>
      <c r="F826" s="240">
        <v>21</v>
      </c>
      <c r="G826" s="2">
        <f>+G825+E826-F826</f>
        <v>7</v>
      </c>
    </row>
    <row r="827" spans="1:11">
      <c r="A827" s="7">
        <v>45463</v>
      </c>
      <c r="B827" s="526">
        <v>29058</v>
      </c>
      <c r="C827" s="526" t="s">
        <v>24</v>
      </c>
      <c r="D827" t="s">
        <v>18</v>
      </c>
      <c r="E827" s="240"/>
      <c r="F827" s="240">
        <v>2</v>
      </c>
      <c r="G827" s="2">
        <f>+G826+E827-F827</f>
        <v>5</v>
      </c>
      <c r="I827" s="317"/>
      <c r="J827" s="317"/>
      <c r="K827" s="317"/>
    </row>
    <row r="828" spans="1:11">
      <c r="A828" s="7">
        <v>45463</v>
      </c>
      <c r="B828" s="526">
        <v>29058</v>
      </c>
      <c r="C828" s="526" t="s">
        <v>24</v>
      </c>
      <c r="D828" t="s">
        <v>19</v>
      </c>
      <c r="E828" s="240"/>
      <c r="F828" s="240">
        <v>5</v>
      </c>
      <c r="G828" s="2">
        <f>+G827+E828-F828</f>
        <v>0</v>
      </c>
      <c r="I828" s="525"/>
      <c r="K828" s="240"/>
    </row>
    <row r="829" spans="1:11">
      <c r="A829" s="44">
        <v>45443</v>
      </c>
      <c r="B829" s="525" t="s">
        <v>14</v>
      </c>
      <c r="C829" s="525" t="s">
        <v>25</v>
      </c>
      <c r="D829" t="s">
        <v>16</v>
      </c>
      <c r="E829" s="240">
        <v>264.5</v>
      </c>
      <c r="F829" s="240"/>
      <c r="G829" s="2">
        <f>+G828+E829-F829</f>
        <v>264.5</v>
      </c>
      <c r="I829" s="526"/>
      <c r="K829" s="240"/>
    </row>
    <row r="830" spans="1:11">
      <c r="B830" s="526"/>
      <c r="C830" s="526"/>
      <c r="D830" t="s">
        <v>17</v>
      </c>
      <c r="E830" s="240">
        <v>29</v>
      </c>
      <c r="F830" s="240"/>
      <c r="G830" s="2">
        <f>+G829+E830-F830</f>
        <v>293.5</v>
      </c>
      <c r="K830" s="37"/>
    </row>
    <row r="831" spans="1:11">
      <c r="B831" s="526"/>
      <c r="C831" s="526"/>
      <c r="D831" t="s">
        <v>18</v>
      </c>
      <c r="E831" s="240">
        <v>60</v>
      </c>
      <c r="F831" s="240"/>
      <c r="G831" s="2">
        <f t="shared" si="14"/>
        <v>353.5</v>
      </c>
      <c r="K831" s="37"/>
    </row>
    <row r="832" spans="1:11">
      <c r="B832" s="526"/>
      <c r="C832" s="526"/>
      <c r="D832" t="s">
        <v>19</v>
      </c>
      <c r="E832" s="240">
        <v>5</v>
      </c>
      <c r="F832" s="240"/>
      <c r="G832" s="2">
        <f t="shared" si="14"/>
        <v>358.5</v>
      </c>
    </row>
    <row r="833" spans="1:11">
      <c r="A833" s="7">
        <v>45443</v>
      </c>
      <c r="B833" s="526" t="s">
        <v>141</v>
      </c>
      <c r="C833" s="526" t="s">
        <v>25</v>
      </c>
      <c r="D833" t="s">
        <v>18</v>
      </c>
      <c r="E833" s="240"/>
      <c r="F833" s="240">
        <v>60</v>
      </c>
      <c r="G833" s="2">
        <f t="shared" si="14"/>
        <v>298.5</v>
      </c>
    </row>
    <row r="834" spans="1:11">
      <c r="A834" s="7">
        <v>45443</v>
      </c>
      <c r="B834" s="526" t="s">
        <v>141</v>
      </c>
      <c r="C834" s="526" t="s">
        <v>25</v>
      </c>
      <c r="D834" t="s">
        <v>19</v>
      </c>
      <c r="E834" s="240"/>
      <c r="F834" s="240">
        <v>5</v>
      </c>
      <c r="G834" s="2">
        <f t="shared" si="14"/>
        <v>293.5</v>
      </c>
    </row>
    <row r="835" spans="1:11">
      <c r="A835" s="7">
        <v>45482</v>
      </c>
      <c r="B835" s="526">
        <v>29224</v>
      </c>
      <c r="C835" s="526" t="s">
        <v>25</v>
      </c>
      <c r="D835" t="s">
        <v>16</v>
      </c>
      <c r="E835" s="240"/>
      <c r="F835" s="240">
        <v>264.5</v>
      </c>
      <c r="G835" s="2">
        <f t="shared" ref="G835:G889" si="15">+G834+E835-F835</f>
        <v>29</v>
      </c>
    </row>
    <row r="836" spans="1:11">
      <c r="A836" s="7">
        <v>45482</v>
      </c>
      <c r="B836" s="526">
        <v>29224</v>
      </c>
      <c r="C836" s="526" t="s">
        <v>25</v>
      </c>
      <c r="D836" t="s">
        <v>17</v>
      </c>
      <c r="E836" s="240"/>
      <c r="F836" s="240">
        <v>29</v>
      </c>
      <c r="G836" s="2">
        <f t="shared" si="15"/>
        <v>0</v>
      </c>
    </row>
    <row r="837" spans="1:11">
      <c r="A837" s="88">
        <v>45473</v>
      </c>
      <c r="B837" s="525" t="s">
        <v>14</v>
      </c>
      <c r="C837" s="525" t="s">
        <v>26</v>
      </c>
      <c r="D837" t="s">
        <v>16</v>
      </c>
      <c r="E837" s="240">
        <v>256.89999999999998</v>
      </c>
      <c r="F837" s="240"/>
      <c r="G837" s="2">
        <f t="shared" si="15"/>
        <v>256.89999999999998</v>
      </c>
    </row>
    <row r="838" spans="1:11">
      <c r="A838" s="86"/>
      <c r="B838" s="526"/>
      <c r="C838" s="526"/>
      <c r="D838" t="s">
        <v>17</v>
      </c>
      <c r="E838" s="240">
        <v>21.9</v>
      </c>
      <c r="F838" s="240"/>
      <c r="G838" s="2">
        <f t="shared" si="15"/>
        <v>278.79999999999995</v>
      </c>
    </row>
    <row r="839" spans="1:11">
      <c r="A839" s="86"/>
      <c r="B839" s="526"/>
      <c r="C839" s="526"/>
      <c r="D839" t="s">
        <v>18</v>
      </c>
      <c r="E839" s="240">
        <v>60</v>
      </c>
      <c r="F839" s="240"/>
      <c r="G839" s="2">
        <f t="shared" si="15"/>
        <v>338.79999999999995</v>
      </c>
    </row>
    <row r="840" spans="1:11">
      <c r="A840" s="86"/>
      <c r="B840" s="526"/>
      <c r="C840" s="526"/>
      <c r="D840" t="s">
        <v>19</v>
      </c>
      <c r="E840" s="240">
        <v>5</v>
      </c>
      <c r="F840" s="240"/>
      <c r="G840" s="2">
        <f t="shared" si="15"/>
        <v>343.79999999999995</v>
      </c>
    </row>
    <row r="841" spans="1:11">
      <c r="A841" s="86">
        <v>45473</v>
      </c>
      <c r="B841" s="526" t="s">
        <v>129</v>
      </c>
      <c r="C841" s="526" t="s">
        <v>26</v>
      </c>
      <c r="D841" t="s">
        <v>18</v>
      </c>
      <c r="E841" s="240"/>
      <c r="F841" s="240">
        <v>60</v>
      </c>
      <c r="G841" s="2">
        <f t="shared" si="15"/>
        <v>283.79999999999995</v>
      </c>
    </row>
    <row r="842" spans="1:11">
      <c r="A842" s="86">
        <v>45473</v>
      </c>
      <c r="B842" s="526" t="s">
        <v>129</v>
      </c>
      <c r="C842" s="526" t="s">
        <v>26</v>
      </c>
      <c r="D842" t="s">
        <v>19</v>
      </c>
      <c r="E842" s="240"/>
      <c r="F842" s="240">
        <v>5</v>
      </c>
      <c r="G842" s="2">
        <f t="shared" si="15"/>
        <v>278.79999999999995</v>
      </c>
      <c r="H842" s="37"/>
    </row>
    <row r="843" spans="1:11">
      <c r="A843" s="86">
        <v>45511</v>
      </c>
      <c r="B843" s="526">
        <v>29510</v>
      </c>
      <c r="C843" s="526" t="s">
        <v>26</v>
      </c>
      <c r="D843" t="s">
        <v>16</v>
      </c>
      <c r="E843" s="240"/>
      <c r="F843" s="240">
        <v>256.89999999999998</v>
      </c>
      <c r="G843" s="2">
        <f t="shared" si="15"/>
        <v>21.899999999999977</v>
      </c>
      <c r="H843" s="37"/>
      <c r="I843" s="525"/>
      <c r="K843" s="240"/>
    </row>
    <row r="844" spans="1:11">
      <c r="A844" s="86">
        <v>45511</v>
      </c>
      <c r="B844" s="526">
        <v>29510</v>
      </c>
      <c r="C844" s="526" t="s">
        <v>26</v>
      </c>
      <c r="D844" t="s">
        <v>17</v>
      </c>
      <c r="E844" s="240"/>
      <c r="F844" s="240">
        <v>21.9</v>
      </c>
      <c r="G844" s="2">
        <f t="shared" si="15"/>
        <v>0</v>
      </c>
      <c r="H844" s="37"/>
      <c r="I844" s="526"/>
      <c r="K844" s="240"/>
    </row>
    <row r="845" spans="1:11">
      <c r="A845" s="88">
        <v>45504</v>
      </c>
      <c r="B845" s="525" t="s">
        <v>14</v>
      </c>
      <c r="C845" s="525" t="s">
        <v>27</v>
      </c>
      <c r="D845" t="s">
        <v>16</v>
      </c>
      <c r="E845" s="240">
        <v>252.2</v>
      </c>
      <c r="F845" s="240"/>
      <c r="G845" s="2">
        <f t="shared" si="15"/>
        <v>252.2</v>
      </c>
      <c r="K845" s="37"/>
    </row>
    <row r="846" spans="1:11">
      <c r="A846" s="86"/>
      <c r="B846" s="526"/>
      <c r="C846" s="526"/>
      <c r="D846" t="s">
        <v>17</v>
      </c>
      <c r="E846" s="240">
        <v>39</v>
      </c>
      <c r="F846" s="240"/>
      <c r="G846" s="2">
        <f t="shared" si="15"/>
        <v>291.2</v>
      </c>
      <c r="K846" s="37"/>
    </row>
    <row r="847" spans="1:11">
      <c r="A847" s="86"/>
      <c r="B847" s="526"/>
      <c r="C847" s="526"/>
      <c r="D847" t="s">
        <v>18</v>
      </c>
      <c r="E847" s="240">
        <v>60</v>
      </c>
      <c r="F847" s="240"/>
      <c r="G847" s="2">
        <f t="shared" si="15"/>
        <v>351.2</v>
      </c>
    </row>
    <row r="848" spans="1:11">
      <c r="A848" s="86"/>
      <c r="B848" s="526"/>
      <c r="C848" s="526"/>
      <c r="D848" t="s">
        <v>19</v>
      </c>
      <c r="E848" s="240">
        <v>5</v>
      </c>
      <c r="F848" s="240"/>
      <c r="G848" s="2">
        <f t="shared" si="15"/>
        <v>356.2</v>
      </c>
    </row>
    <row r="849" spans="1:11">
      <c r="A849" s="86"/>
      <c r="B849" s="526"/>
      <c r="C849" s="526"/>
      <c r="D849" s="67" t="s">
        <v>80</v>
      </c>
      <c r="E849" s="67">
        <v>250</v>
      </c>
      <c r="F849" s="240"/>
      <c r="G849" s="2">
        <f t="shared" si="15"/>
        <v>606.20000000000005</v>
      </c>
    </row>
    <row r="850" spans="1:11">
      <c r="A850" s="86">
        <v>45504</v>
      </c>
      <c r="B850" s="526" t="s">
        <v>115</v>
      </c>
      <c r="C850" s="526" t="s">
        <v>27</v>
      </c>
      <c r="D850" t="s">
        <v>18</v>
      </c>
      <c r="E850" s="240"/>
      <c r="F850" s="240">
        <v>60</v>
      </c>
      <c r="G850" s="2">
        <f t="shared" si="15"/>
        <v>546.20000000000005</v>
      </c>
    </row>
    <row r="851" spans="1:11">
      <c r="A851" s="86">
        <v>45504</v>
      </c>
      <c r="B851" s="526" t="s">
        <v>115</v>
      </c>
      <c r="C851" s="526" t="s">
        <v>27</v>
      </c>
      <c r="D851" t="s">
        <v>19</v>
      </c>
      <c r="E851" s="240"/>
      <c r="F851" s="240">
        <v>5</v>
      </c>
      <c r="G851" s="2">
        <f t="shared" si="15"/>
        <v>541.20000000000005</v>
      </c>
    </row>
    <row r="852" spans="1:11">
      <c r="A852" s="86">
        <v>45551</v>
      </c>
      <c r="B852" s="526">
        <v>29675</v>
      </c>
      <c r="C852" s="526" t="s">
        <v>27</v>
      </c>
      <c r="D852" t="s">
        <v>16</v>
      </c>
      <c r="E852" s="240"/>
      <c r="F852" s="240">
        <v>252.2</v>
      </c>
      <c r="G852" s="2">
        <f t="shared" si="15"/>
        <v>289.00000000000006</v>
      </c>
    </row>
    <row r="853" spans="1:11">
      <c r="A853" s="86">
        <v>45551</v>
      </c>
      <c r="B853" s="526">
        <v>29675</v>
      </c>
      <c r="C853" s="526" t="s">
        <v>27</v>
      </c>
      <c r="D853" t="s">
        <v>17</v>
      </c>
      <c r="E853" s="240"/>
      <c r="F853" s="240">
        <v>39</v>
      </c>
      <c r="G853" s="2">
        <f t="shared" si="15"/>
        <v>250.00000000000006</v>
      </c>
    </row>
    <row r="854" spans="1:11">
      <c r="A854" s="86">
        <v>45500</v>
      </c>
      <c r="B854" s="526">
        <v>29462</v>
      </c>
      <c r="C854" s="526" t="s">
        <v>27</v>
      </c>
      <c r="D854" t="s">
        <v>80</v>
      </c>
      <c r="E854" s="240"/>
      <c r="F854" s="240">
        <v>250</v>
      </c>
      <c r="G854" s="2">
        <f t="shared" si="15"/>
        <v>0</v>
      </c>
    </row>
    <row r="855" spans="1:11">
      <c r="A855" s="44">
        <v>45535</v>
      </c>
      <c r="B855" s="525" t="s">
        <v>14</v>
      </c>
      <c r="C855" s="525" t="s">
        <v>81</v>
      </c>
      <c r="D855" t="s">
        <v>16</v>
      </c>
      <c r="E855" s="240">
        <v>252.9</v>
      </c>
      <c r="F855" s="240"/>
      <c r="G855" s="2">
        <f t="shared" si="15"/>
        <v>252.9</v>
      </c>
    </row>
    <row r="856" spans="1:11">
      <c r="B856" s="526"/>
      <c r="C856" s="526"/>
      <c r="D856" t="s">
        <v>17</v>
      </c>
      <c r="E856" s="240">
        <v>21</v>
      </c>
      <c r="F856" s="240"/>
      <c r="G856" s="2">
        <f t="shared" si="15"/>
        <v>273.89999999999998</v>
      </c>
      <c r="I856" s="549" t="s">
        <v>142</v>
      </c>
      <c r="J856" s="549"/>
      <c r="K856" s="549"/>
    </row>
    <row r="857" spans="1:11">
      <c r="B857" s="526"/>
      <c r="C857" s="526"/>
      <c r="D857" t="s">
        <v>18</v>
      </c>
      <c r="E857" s="240">
        <v>60</v>
      </c>
      <c r="F857" s="240"/>
      <c r="G857" s="2">
        <f t="shared" si="15"/>
        <v>333.9</v>
      </c>
      <c r="H857" s="525">
        <v>2024</v>
      </c>
      <c r="I857" s="525" t="s">
        <v>53</v>
      </c>
      <c r="J857" t="s">
        <v>16</v>
      </c>
      <c r="K857" s="240">
        <v>254.5</v>
      </c>
    </row>
    <row r="858" spans="1:11">
      <c r="B858" s="526"/>
      <c r="C858" s="526"/>
      <c r="D858" t="s">
        <v>19</v>
      </c>
      <c r="E858" s="240">
        <v>5</v>
      </c>
      <c r="F858" s="240"/>
      <c r="G858" s="2">
        <f t="shared" si="15"/>
        <v>338.9</v>
      </c>
      <c r="H858" s="526"/>
      <c r="I858" s="526"/>
      <c r="J858" t="s">
        <v>17</v>
      </c>
      <c r="K858" s="240">
        <v>27.5</v>
      </c>
    </row>
    <row r="859" spans="1:11">
      <c r="A859" s="7">
        <v>45535</v>
      </c>
      <c r="B859" s="526" t="s">
        <v>143</v>
      </c>
      <c r="C859" s="526" t="s">
        <v>81</v>
      </c>
      <c r="D859" t="s">
        <v>18</v>
      </c>
      <c r="E859" s="240"/>
      <c r="F859" s="240">
        <v>60</v>
      </c>
      <c r="G859" s="2">
        <f t="shared" si="15"/>
        <v>278.89999999999998</v>
      </c>
      <c r="J859" s="37"/>
      <c r="K859" s="37">
        <f>SUM(K857:K858)</f>
        <v>282</v>
      </c>
    </row>
    <row r="860" spans="1:11">
      <c r="A860" s="7">
        <v>45535</v>
      </c>
      <c r="B860" s="526" t="s">
        <v>143</v>
      </c>
      <c r="C860" s="526" t="s">
        <v>81</v>
      </c>
      <c r="D860" t="s">
        <v>19</v>
      </c>
      <c r="E860" s="240"/>
      <c r="F860" s="240">
        <v>5</v>
      </c>
      <c r="G860" s="2">
        <f t="shared" si="15"/>
        <v>273.89999999999998</v>
      </c>
    </row>
    <row r="861" spans="1:11">
      <c r="A861" s="7">
        <v>45582</v>
      </c>
      <c r="B861" s="526">
        <v>29841</v>
      </c>
      <c r="C861" s="526" t="s">
        <v>81</v>
      </c>
      <c r="D861" t="s">
        <v>16</v>
      </c>
      <c r="E861" s="240"/>
      <c r="F861" s="240">
        <v>252.9</v>
      </c>
      <c r="G861" s="2">
        <f t="shared" si="15"/>
        <v>20.999999999999972</v>
      </c>
    </row>
    <row r="862" spans="1:11">
      <c r="A862" s="7">
        <v>45582</v>
      </c>
      <c r="B862" s="526">
        <v>29841</v>
      </c>
      <c r="C862" s="526" t="s">
        <v>81</v>
      </c>
      <c r="D862" t="s">
        <v>17</v>
      </c>
      <c r="E862" s="240"/>
      <c r="F862" s="240">
        <v>21</v>
      </c>
      <c r="G862" s="2">
        <f t="shared" si="15"/>
        <v>-2.8421709430404007E-14</v>
      </c>
    </row>
    <row r="863" spans="1:11">
      <c r="A863" s="88">
        <v>45565</v>
      </c>
      <c r="B863" s="525" t="s">
        <v>14</v>
      </c>
      <c r="C863" s="525" t="s">
        <v>53</v>
      </c>
      <c r="D863" t="s">
        <v>16</v>
      </c>
      <c r="E863" s="240">
        <v>254.6</v>
      </c>
      <c r="F863" s="240"/>
      <c r="G863" s="2">
        <f t="shared" si="15"/>
        <v>254.59999999999997</v>
      </c>
    </row>
    <row r="864" spans="1:11">
      <c r="A864" s="86"/>
      <c r="B864" s="526"/>
      <c r="C864" s="526"/>
      <c r="D864" t="s">
        <v>17</v>
      </c>
      <c r="E864" s="240">
        <v>27.4</v>
      </c>
      <c r="F864" s="240"/>
      <c r="G864" s="2">
        <f t="shared" si="15"/>
        <v>281.99999999999994</v>
      </c>
    </row>
    <row r="865" spans="1:11">
      <c r="A865" s="86"/>
      <c r="B865" s="526"/>
      <c r="C865" s="526"/>
      <c r="D865" t="s">
        <v>18</v>
      </c>
      <c r="E865" s="240">
        <v>60</v>
      </c>
      <c r="F865" s="240"/>
      <c r="G865" s="2">
        <f t="shared" si="15"/>
        <v>341.99999999999994</v>
      </c>
    </row>
    <row r="866" spans="1:11">
      <c r="A866" s="86"/>
      <c r="B866" s="526"/>
      <c r="C866" s="526"/>
      <c r="D866" t="s">
        <v>19</v>
      </c>
      <c r="E866" s="240">
        <v>5</v>
      </c>
      <c r="F866" s="240"/>
      <c r="G866" s="2">
        <f t="shared" si="15"/>
        <v>346.99999999999994</v>
      </c>
    </row>
    <row r="867" spans="1:11">
      <c r="A867" s="86">
        <v>45565</v>
      </c>
      <c r="B867" s="526" t="s">
        <v>117</v>
      </c>
      <c r="C867" s="526" t="s">
        <v>53</v>
      </c>
      <c r="D867" t="s">
        <v>18</v>
      </c>
      <c r="E867" s="240"/>
      <c r="F867" s="240">
        <v>60</v>
      </c>
      <c r="G867" s="2">
        <f t="shared" si="15"/>
        <v>286.99999999999994</v>
      </c>
    </row>
    <row r="868" spans="1:11">
      <c r="A868" s="86">
        <v>45565</v>
      </c>
      <c r="B868" s="526" t="s">
        <v>117</v>
      </c>
      <c r="C868" s="526" t="s">
        <v>53</v>
      </c>
      <c r="D868" t="s">
        <v>19</v>
      </c>
      <c r="E868" s="240"/>
      <c r="F868" s="240">
        <v>5</v>
      </c>
      <c r="G868" s="2">
        <f t="shared" si="15"/>
        <v>281.99999999999994</v>
      </c>
    </row>
    <row r="869" spans="1:11">
      <c r="A869" s="86">
        <v>45614</v>
      </c>
      <c r="B869" s="526">
        <v>30021</v>
      </c>
      <c r="C869" s="526" t="s">
        <v>53</v>
      </c>
      <c r="D869" t="s">
        <v>16</v>
      </c>
      <c r="E869" s="240"/>
      <c r="F869" s="240">
        <v>254.6</v>
      </c>
      <c r="G869" s="2">
        <f t="shared" si="15"/>
        <v>27.399999999999949</v>
      </c>
      <c r="J869" t="s">
        <v>142</v>
      </c>
    </row>
    <row r="870" spans="1:11">
      <c r="A870" s="86">
        <v>45614</v>
      </c>
      <c r="B870" s="526">
        <v>30021</v>
      </c>
      <c r="C870" s="526" t="s">
        <v>53</v>
      </c>
      <c r="D870" t="s">
        <v>17</v>
      </c>
      <c r="E870" s="240"/>
      <c r="F870" s="240">
        <v>27.4</v>
      </c>
      <c r="G870" s="2">
        <f t="shared" si="15"/>
        <v>-4.9737991503207013E-14</v>
      </c>
      <c r="H870">
        <v>2024</v>
      </c>
      <c r="I870" s="525" t="s">
        <v>30</v>
      </c>
      <c r="J870" t="s">
        <v>16</v>
      </c>
      <c r="K870" s="240">
        <v>161</v>
      </c>
    </row>
    <row r="871" spans="1:11">
      <c r="A871" s="88">
        <v>45596</v>
      </c>
      <c r="B871" s="525" t="s">
        <v>14</v>
      </c>
      <c r="C871" s="525" t="s">
        <v>30</v>
      </c>
      <c r="D871" t="s">
        <v>16</v>
      </c>
      <c r="E871" s="240">
        <v>161</v>
      </c>
      <c r="F871" s="240"/>
      <c r="G871" s="2">
        <f t="shared" si="15"/>
        <v>160.99999999999994</v>
      </c>
      <c r="I871" s="526"/>
      <c r="J871" t="s">
        <v>17</v>
      </c>
      <c r="K871" s="240">
        <v>34.5</v>
      </c>
    </row>
    <row r="872" spans="1:11">
      <c r="A872" s="86"/>
      <c r="B872" s="526"/>
      <c r="C872" s="526"/>
      <c r="D872" t="s">
        <v>17</v>
      </c>
      <c r="E872" s="240">
        <v>34.5</v>
      </c>
      <c r="F872" s="240"/>
      <c r="G872" s="2">
        <f t="shared" si="15"/>
        <v>195.49999999999994</v>
      </c>
      <c r="I872" s="325"/>
      <c r="J872" s="325"/>
      <c r="K872" s="37"/>
    </row>
    <row r="873" spans="1:11">
      <c r="A873" s="86"/>
      <c r="B873" s="526"/>
      <c r="C873" s="526"/>
      <c r="D873" t="s">
        <v>18</v>
      </c>
      <c r="E873" s="240">
        <v>60</v>
      </c>
      <c r="F873" s="240"/>
      <c r="G873" s="2">
        <f t="shared" si="15"/>
        <v>255.49999999999994</v>
      </c>
      <c r="I873" s="525" t="s">
        <v>83</v>
      </c>
      <c r="J873" t="s">
        <v>16</v>
      </c>
      <c r="K873" s="240">
        <v>195.3</v>
      </c>
    </row>
    <row r="874" spans="1:11">
      <c r="A874" s="86"/>
      <c r="B874" s="526"/>
      <c r="C874" s="526"/>
      <c r="D874" t="s">
        <v>19</v>
      </c>
      <c r="E874" s="240">
        <v>5</v>
      </c>
      <c r="F874" s="240"/>
      <c r="G874" s="2">
        <f t="shared" si="15"/>
        <v>260.49999999999994</v>
      </c>
      <c r="I874" s="526"/>
      <c r="J874" t="s">
        <v>17</v>
      </c>
      <c r="K874" s="240">
        <v>41.6</v>
      </c>
    </row>
    <row r="875" spans="1:11">
      <c r="A875" s="86">
        <v>45596</v>
      </c>
      <c r="B875" s="526" t="s">
        <v>118</v>
      </c>
      <c r="C875" s="526" t="s">
        <v>30</v>
      </c>
      <c r="D875" t="s">
        <v>18</v>
      </c>
      <c r="E875" s="240"/>
      <c r="F875" s="240">
        <v>60</v>
      </c>
      <c r="G875" s="2">
        <f t="shared" si="15"/>
        <v>200.49999999999994</v>
      </c>
      <c r="K875" s="37">
        <f>SUM(K870:K874)</f>
        <v>432.40000000000003</v>
      </c>
    </row>
    <row r="876" spans="1:11">
      <c r="A876" s="86">
        <v>45596</v>
      </c>
      <c r="B876" s="526" t="s">
        <v>118</v>
      </c>
      <c r="C876" s="526" t="s">
        <v>30</v>
      </c>
      <c r="D876" t="s">
        <v>19</v>
      </c>
      <c r="E876" s="240"/>
      <c r="F876" s="240">
        <v>5</v>
      </c>
      <c r="G876" s="2">
        <f t="shared" si="15"/>
        <v>195.49999999999994</v>
      </c>
      <c r="K876" s="37">
        <f>450-K875</f>
        <v>17.599999999999966</v>
      </c>
    </row>
    <row r="877" spans="1:11">
      <c r="A877" s="7">
        <v>45656</v>
      </c>
      <c r="B877" s="526">
        <v>30223</v>
      </c>
      <c r="C877" s="526" t="s">
        <v>30</v>
      </c>
      <c r="D877" t="s">
        <v>16</v>
      </c>
      <c r="E877" s="240"/>
      <c r="F877" s="240">
        <v>161</v>
      </c>
      <c r="G877" s="2">
        <f t="shared" si="15"/>
        <v>34.499999999999943</v>
      </c>
      <c r="K877" s="37"/>
    </row>
    <row r="878" spans="1:11">
      <c r="A878" s="7">
        <v>45656</v>
      </c>
      <c r="B878" s="526">
        <v>30223</v>
      </c>
      <c r="C878" s="526" t="s">
        <v>30</v>
      </c>
      <c r="D878" t="s">
        <v>17</v>
      </c>
      <c r="E878" s="240"/>
      <c r="F878" s="240">
        <v>34.5</v>
      </c>
      <c r="G878" s="2">
        <f t="shared" si="15"/>
        <v>-5.6843418860808015E-14</v>
      </c>
      <c r="K878" s="37"/>
    </row>
    <row r="879" spans="1:11">
      <c r="A879" s="88">
        <v>45626</v>
      </c>
      <c r="B879" s="525" t="s">
        <v>14</v>
      </c>
      <c r="C879" s="525" t="s">
        <v>83</v>
      </c>
      <c r="D879" t="s">
        <v>16</v>
      </c>
      <c r="E879" s="240">
        <v>195.3</v>
      </c>
      <c r="F879" s="240"/>
      <c r="G879" s="2">
        <f>+G878+E879-F879</f>
        <v>195.29999999999995</v>
      </c>
      <c r="K879" s="37"/>
    </row>
    <row r="880" spans="1:11">
      <c r="A880" s="86"/>
      <c r="B880" s="526"/>
      <c r="C880" s="526"/>
      <c r="D880" t="s">
        <v>17</v>
      </c>
      <c r="E880" s="240">
        <v>41.6</v>
      </c>
      <c r="F880" s="240"/>
      <c r="G880" s="2">
        <f t="shared" si="15"/>
        <v>236.89999999999995</v>
      </c>
    </row>
    <row r="881" spans="1:11">
      <c r="A881" s="86"/>
      <c r="B881" s="526"/>
      <c r="C881" s="526"/>
      <c r="D881" t="s">
        <v>18</v>
      </c>
      <c r="E881" s="240">
        <v>60</v>
      </c>
      <c r="F881" s="240"/>
      <c r="G881" s="2">
        <f t="shared" si="15"/>
        <v>296.89999999999998</v>
      </c>
    </row>
    <row r="882" spans="1:11">
      <c r="A882" s="86"/>
      <c r="B882" s="526"/>
      <c r="C882" s="526"/>
      <c r="D882" t="s">
        <v>19</v>
      </c>
      <c r="E882" s="240">
        <v>5</v>
      </c>
      <c r="F882" s="240"/>
      <c r="G882" s="2">
        <f t="shared" si="15"/>
        <v>301.89999999999998</v>
      </c>
    </row>
    <row r="883" spans="1:11">
      <c r="A883" s="86">
        <v>45626</v>
      </c>
      <c r="B883" s="526" t="s">
        <v>132</v>
      </c>
      <c r="C883" s="526" t="s">
        <v>83</v>
      </c>
      <c r="D883" t="s">
        <v>18</v>
      </c>
      <c r="E883" s="240"/>
      <c r="F883" s="240">
        <v>60</v>
      </c>
      <c r="G883" s="2">
        <f t="shared" si="15"/>
        <v>241.89999999999998</v>
      </c>
    </row>
    <row r="884" spans="1:11">
      <c r="A884" s="86">
        <v>45626</v>
      </c>
      <c r="B884" s="526" t="s">
        <v>132</v>
      </c>
      <c r="C884" s="526" t="s">
        <v>83</v>
      </c>
      <c r="D884" t="s">
        <v>19</v>
      </c>
      <c r="E884" s="240"/>
      <c r="F884" s="240">
        <v>5</v>
      </c>
      <c r="G884" s="2">
        <f t="shared" si="15"/>
        <v>236.89999999999998</v>
      </c>
    </row>
    <row r="885" spans="1:11">
      <c r="A885" s="7">
        <v>45656</v>
      </c>
      <c r="B885" s="526">
        <v>30223</v>
      </c>
      <c r="C885" s="526" t="s">
        <v>83</v>
      </c>
      <c r="D885" t="s">
        <v>16</v>
      </c>
      <c r="F885" s="2">
        <v>195.3</v>
      </c>
      <c r="G885" s="2">
        <f t="shared" si="15"/>
        <v>41.599999999999966</v>
      </c>
      <c r="I885" s="525" t="s">
        <v>34</v>
      </c>
      <c r="J885" t="s">
        <v>16</v>
      </c>
      <c r="K885" s="240">
        <v>339.1</v>
      </c>
    </row>
    <row r="886" spans="1:11">
      <c r="A886" s="7">
        <v>45656</v>
      </c>
      <c r="B886" s="526">
        <v>30223</v>
      </c>
      <c r="C886" s="526" t="s">
        <v>83</v>
      </c>
      <c r="D886" t="s">
        <v>17</v>
      </c>
      <c r="F886" s="2">
        <v>41.6</v>
      </c>
      <c r="G886" s="2">
        <f t="shared" si="15"/>
        <v>0</v>
      </c>
      <c r="I886" s="526"/>
      <c r="J886" t="s">
        <v>17</v>
      </c>
      <c r="K886" s="240">
        <v>27.7</v>
      </c>
    </row>
    <row r="887" spans="1:11">
      <c r="A887" s="88">
        <v>45657</v>
      </c>
      <c r="B887" s="525" t="s">
        <v>14</v>
      </c>
      <c r="C887" s="525" t="s">
        <v>34</v>
      </c>
      <c r="D887" t="s">
        <v>16</v>
      </c>
      <c r="E887" s="240">
        <v>339.1</v>
      </c>
      <c r="F887" s="240"/>
      <c r="G887" s="2">
        <f>+G886+E887-F887</f>
        <v>339.1</v>
      </c>
      <c r="K887" s="37">
        <f>SUM(K885:K886)</f>
        <v>366.8</v>
      </c>
    </row>
    <row r="888" spans="1:11">
      <c r="A888" s="86"/>
      <c r="B888" s="526"/>
      <c r="C888" s="526"/>
      <c r="D888" t="s">
        <v>17</v>
      </c>
      <c r="E888" s="240">
        <v>27.7</v>
      </c>
      <c r="F888" s="240"/>
      <c r="G888" s="2">
        <f t="shared" si="15"/>
        <v>366.8</v>
      </c>
    </row>
    <row r="889" spans="1:11">
      <c r="A889" s="86"/>
      <c r="B889" s="526"/>
      <c r="C889" s="526"/>
      <c r="D889" t="s">
        <v>18</v>
      </c>
      <c r="E889" s="240">
        <v>60</v>
      </c>
      <c r="F889" s="240"/>
      <c r="G889" s="2">
        <f t="shared" si="15"/>
        <v>426.8</v>
      </c>
    </row>
    <row r="890" spans="1:11">
      <c r="A890" s="86"/>
      <c r="B890" s="526"/>
      <c r="C890" s="526"/>
      <c r="D890" t="s">
        <v>19</v>
      </c>
      <c r="E890" s="240">
        <v>5</v>
      </c>
      <c r="F890" s="240"/>
      <c r="G890" s="2">
        <f>+G889+E890-F890</f>
        <v>431.8</v>
      </c>
    </row>
    <row r="891" spans="1:11">
      <c r="A891" s="86">
        <v>45657</v>
      </c>
      <c r="B891" s="526" t="s">
        <v>121</v>
      </c>
      <c r="C891" s="526" t="s">
        <v>34</v>
      </c>
      <c r="D891" t="s">
        <v>18</v>
      </c>
      <c r="E891" s="240"/>
      <c r="F891" s="240">
        <v>60</v>
      </c>
      <c r="G891" s="2">
        <f>+G890+E891-F891</f>
        <v>371.8</v>
      </c>
    </row>
    <row r="892" spans="1:11">
      <c r="A892" s="86">
        <v>45657</v>
      </c>
      <c r="B892" s="526" t="s">
        <v>121</v>
      </c>
      <c r="C892" s="526" t="s">
        <v>34</v>
      </c>
      <c r="D892" t="s">
        <v>19</v>
      </c>
      <c r="E892" s="240"/>
      <c r="F892" s="240">
        <v>5</v>
      </c>
      <c r="G892" s="2">
        <f t="shared" ref="G892:G936" si="16">+G891+E892-F892</f>
        <v>366.8</v>
      </c>
    </row>
    <row r="893" spans="1:11">
      <c r="A893" s="86">
        <v>45698</v>
      </c>
      <c r="B893" s="526">
        <v>30441</v>
      </c>
      <c r="C893" s="526" t="s">
        <v>34</v>
      </c>
      <c r="D893" t="s">
        <v>16</v>
      </c>
      <c r="E893" s="240"/>
      <c r="F893" s="240">
        <v>339.1</v>
      </c>
      <c r="G893" s="2">
        <f t="shared" si="16"/>
        <v>27.699999999999989</v>
      </c>
    </row>
    <row r="894" spans="1:11">
      <c r="A894" s="86">
        <v>45698</v>
      </c>
      <c r="B894" s="526">
        <v>30441</v>
      </c>
      <c r="C894" s="526" t="s">
        <v>34</v>
      </c>
      <c r="D894" t="s">
        <v>17</v>
      </c>
      <c r="E894" s="240"/>
      <c r="F894" s="240">
        <v>27.7</v>
      </c>
      <c r="G894" s="2">
        <f t="shared" si="16"/>
        <v>0</v>
      </c>
    </row>
    <row r="895" spans="1:11">
      <c r="A895" s="88">
        <v>45688</v>
      </c>
      <c r="B895" s="525" t="s">
        <v>14</v>
      </c>
      <c r="C895" s="525" t="s">
        <v>15</v>
      </c>
      <c r="D895" t="s">
        <v>16</v>
      </c>
      <c r="E895" s="240">
        <v>323.3</v>
      </c>
      <c r="F895" s="240"/>
      <c r="G895" s="2">
        <f t="shared" si="16"/>
        <v>323.3</v>
      </c>
      <c r="J895" t="s">
        <v>16</v>
      </c>
      <c r="K895" s="240">
        <v>323.3</v>
      </c>
    </row>
    <row r="896" spans="1:11">
      <c r="A896" s="86"/>
      <c r="B896" s="526"/>
      <c r="C896" s="526"/>
      <c r="D896" t="s">
        <v>17</v>
      </c>
      <c r="E896" s="240">
        <v>22.3</v>
      </c>
      <c r="F896" s="240"/>
      <c r="G896" s="2">
        <f t="shared" si="16"/>
        <v>345.6</v>
      </c>
      <c r="J896" t="s">
        <v>17</v>
      </c>
      <c r="K896" s="240">
        <v>22.3</v>
      </c>
    </row>
    <row r="897" spans="1:12">
      <c r="A897" s="86"/>
      <c r="B897" s="526"/>
      <c r="C897" s="526"/>
      <c r="D897" t="s">
        <v>18</v>
      </c>
      <c r="E897" s="240">
        <v>60</v>
      </c>
      <c r="F897" s="240"/>
      <c r="G897" s="2">
        <f t="shared" si="16"/>
        <v>405.6</v>
      </c>
      <c r="K897" s="240">
        <f>SUM(K895:K896)</f>
        <v>345.6</v>
      </c>
    </row>
    <row r="898" spans="1:12">
      <c r="A898" s="86"/>
      <c r="B898" s="526"/>
      <c r="C898" s="526"/>
      <c r="D898" t="s">
        <v>19</v>
      </c>
      <c r="E898" s="240">
        <v>5</v>
      </c>
      <c r="F898" s="240"/>
      <c r="G898" s="2">
        <f t="shared" si="16"/>
        <v>410.6</v>
      </c>
      <c r="K898" s="37"/>
    </row>
    <row r="899" spans="1:12">
      <c r="A899" s="86">
        <v>45688</v>
      </c>
      <c r="B899" s="526" t="s">
        <v>119</v>
      </c>
      <c r="C899" s="526" t="s">
        <v>15</v>
      </c>
      <c r="D899" t="s">
        <v>18</v>
      </c>
      <c r="E899" s="240"/>
      <c r="F899" s="240">
        <v>60</v>
      </c>
      <c r="G899" s="2">
        <f t="shared" si="16"/>
        <v>350.6</v>
      </c>
    </row>
    <row r="900" spans="1:12">
      <c r="A900" s="86">
        <v>45688</v>
      </c>
      <c r="B900" s="526" t="s">
        <v>119</v>
      </c>
      <c r="C900" s="526" t="s">
        <v>15</v>
      </c>
      <c r="D900" t="s">
        <v>19</v>
      </c>
      <c r="E900" s="240"/>
      <c r="F900" s="240">
        <v>5</v>
      </c>
      <c r="G900" s="2">
        <f t="shared" si="16"/>
        <v>345.6</v>
      </c>
    </row>
    <row r="901" spans="1:12">
      <c r="A901" s="86">
        <v>45733</v>
      </c>
      <c r="B901" s="526">
        <v>30652</v>
      </c>
      <c r="C901" s="526" t="s">
        <v>15</v>
      </c>
      <c r="D901" t="s">
        <v>16</v>
      </c>
      <c r="E901" s="240"/>
      <c r="F901" s="240">
        <v>323.3</v>
      </c>
      <c r="G901" s="2">
        <f t="shared" si="16"/>
        <v>22.300000000000011</v>
      </c>
    </row>
    <row r="902" spans="1:12">
      <c r="A902" s="86">
        <v>45733</v>
      </c>
      <c r="B902" s="526">
        <v>30652</v>
      </c>
      <c r="C902" s="526" t="s">
        <v>15</v>
      </c>
      <c r="D902" t="s">
        <v>17</v>
      </c>
      <c r="E902" s="240"/>
      <c r="F902" s="240">
        <v>22.3</v>
      </c>
      <c r="G902" s="2">
        <f t="shared" si="16"/>
        <v>0</v>
      </c>
    </row>
    <row r="903" spans="1:12">
      <c r="A903" s="44">
        <v>45716</v>
      </c>
      <c r="B903" s="525" t="s">
        <v>14</v>
      </c>
      <c r="C903" s="525" t="s">
        <v>20</v>
      </c>
      <c r="D903" t="s">
        <v>16</v>
      </c>
      <c r="E903" s="240">
        <v>250</v>
      </c>
      <c r="F903" s="240"/>
      <c r="G903" s="2">
        <f t="shared" si="16"/>
        <v>250</v>
      </c>
      <c r="H903" s="37"/>
    </row>
    <row r="904" spans="1:12">
      <c r="B904" s="526"/>
      <c r="C904" s="526"/>
      <c r="D904" t="s">
        <v>17</v>
      </c>
      <c r="E904" s="240">
        <v>19</v>
      </c>
      <c r="F904" s="240"/>
      <c r="G904" s="2">
        <f t="shared" si="16"/>
        <v>269</v>
      </c>
      <c r="J904" s="525"/>
      <c r="L904" s="26"/>
    </row>
    <row r="905" spans="1:12">
      <c r="B905" s="526"/>
      <c r="C905" s="526"/>
      <c r="D905" t="s">
        <v>18</v>
      </c>
      <c r="E905" s="240">
        <v>56</v>
      </c>
      <c r="F905" s="240"/>
      <c r="G905" s="2">
        <f t="shared" si="16"/>
        <v>325</v>
      </c>
      <c r="J905" s="526"/>
      <c r="L905" s="26"/>
    </row>
    <row r="906" spans="1:12">
      <c r="B906" s="526"/>
      <c r="C906" s="526"/>
      <c r="D906" t="s">
        <v>19</v>
      </c>
      <c r="E906" s="240">
        <v>5</v>
      </c>
      <c r="F906" s="240"/>
      <c r="G906" s="2">
        <f t="shared" si="16"/>
        <v>330</v>
      </c>
      <c r="L906" s="26"/>
    </row>
    <row r="907" spans="1:12">
      <c r="A907" s="7">
        <v>45716</v>
      </c>
      <c r="B907" s="526" t="s">
        <v>135</v>
      </c>
      <c r="C907" s="526" t="s">
        <v>20</v>
      </c>
      <c r="D907" t="s">
        <v>18</v>
      </c>
      <c r="E907" s="240"/>
      <c r="F907" s="240">
        <v>56</v>
      </c>
      <c r="G907" s="2">
        <f t="shared" si="16"/>
        <v>274</v>
      </c>
    </row>
    <row r="908" spans="1:12">
      <c r="A908" s="7">
        <v>45716</v>
      </c>
      <c r="B908" s="526" t="s">
        <v>135</v>
      </c>
      <c r="C908" s="526" t="s">
        <v>20</v>
      </c>
      <c r="D908" t="s">
        <v>19</v>
      </c>
      <c r="E908" s="240"/>
      <c r="F908" s="240">
        <v>5</v>
      </c>
      <c r="G908" s="2">
        <f t="shared" si="16"/>
        <v>269</v>
      </c>
      <c r="H908" s="37"/>
    </row>
    <row r="909" spans="1:12">
      <c r="A909" s="7">
        <v>45740</v>
      </c>
      <c r="B909" s="526">
        <v>30715</v>
      </c>
      <c r="C909" s="526" t="s">
        <v>20</v>
      </c>
      <c r="D909" t="s">
        <v>16</v>
      </c>
      <c r="F909" s="2">
        <v>250</v>
      </c>
      <c r="G909" s="2">
        <f t="shared" si="16"/>
        <v>19</v>
      </c>
    </row>
    <row r="910" spans="1:12">
      <c r="A910" s="7">
        <v>45740</v>
      </c>
      <c r="B910" s="526">
        <v>30715</v>
      </c>
      <c r="C910" s="526" t="s">
        <v>20</v>
      </c>
      <c r="D910" t="s">
        <v>17</v>
      </c>
      <c r="F910" s="2">
        <v>19</v>
      </c>
      <c r="G910" s="2">
        <f t="shared" si="16"/>
        <v>0</v>
      </c>
      <c r="I910" s="525"/>
    </row>
    <row r="911" spans="1:12">
      <c r="A911" s="44">
        <v>45747</v>
      </c>
      <c r="B911" s="525" t="s">
        <v>14</v>
      </c>
      <c r="C911" s="525" t="s">
        <v>23</v>
      </c>
      <c r="D911" t="s">
        <v>16</v>
      </c>
      <c r="E911" s="240">
        <v>332.1</v>
      </c>
      <c r="F911" s="240"/>
      <c r="G911" s="2">
        <f t="shared" si="16"/>
        <v>332.1</v>
      </c>
      <c r="I911" s="152" t="s">
        <v>144</v>
      </c>
      <c r="J911" s="26">
        <v>332.1</v>
      </c>
    </row>
    <row r="912" spans="1:12">
      <c r="B912" s="526"/>
      <c r="C912" s="526"/>
      <c r="D912" t="s">
        <v>17</v>
      </c>
      <c r="E912" s="240">
        <v>15.1</v>
      </c>
      <c r="F912" s="240"/>
      <c r="G912" s="2">
        <f>+G911+E912-F912</f>
        <v>347.20000000000005</v>
      </c>
      <c r="I912" s="152" t="s">
        <v>17</v>
      </c>
      <c r="J912" s="26">
        <v>15.1</v>
      </c>
    </row>
    <row r="913" spans="1:11">
      <c r="B913" s="526"/>
      <c r="C913" s="526"/>
      <c r="D913" t="s">
        <v>18</v>
      </c>
      <c r="E913" s="240">
        <v>60</v>
      </c>
      <c r="F913" s="240"/>
      <c r="G913" s="2">
        <f>+G912+E913-F913</f>
        <v>407.20000000000005</v>
      </c>
      <c r="J913" s="26">
        <f>SUM(J911:J912)</f>
        <v>347.20000000000005</v>
      </c>
    </row>
    <row r="914" spans="1:11">
      <c r="B914" s="526"/>
      <c r="C914" s="526"/>
      <c r="D914" t="s">
        <v>19</v>
      </c>
      <c r="E914" s="240">
        <v>5</v>
      </c>
      <c r="F914" s="240"/>
      <c r="G914" s="2">
        <f>+G913+E914-F914</f>
        <v>412.20000000000005</v>
      </c>
    </row>
    <row r="915" spans="1:11">
      <c r="A915" s="7">
        <v>45747</v>
      </c>
      <c r="B915" s="526" t="s">
        <v>124</v>
      </c>
      <c r="C915" s="526" t="s">
        <v>23</v>
      </c>
      <c r="D915" t="s">
        <v>18</v>
      </c>
      <c r="E915" s="240"/>
      <c r="F915" s="240">
        <v>60</v>
      </c>
      <c r="G915" s="2">
        <f>+G914+E915-F915</f>
        <v>352.20000000000005</v>
      </c>
      <c r="H915" s="37"/>
    </row>
    <row r="916" spans="1:11">
      <c r="A916" s="7">
        <v>45747</v>
      </c>
      <c r="B916" s="526" t="s">
        <v>124</v>
      </c>
      <c r="C916" s="526" t="s">
        <v>23</v>
      </c>
      <c r="D916" t="s">
        <v>19</v>
      </c>
      <c r="E916" s="240"/>
      <c r="F916" s="240">
        <v>5</v>
      </c>
      <c r="G916" s="2">
        <f>+G915+E916-F916</f>
        <v>347.20000000000005</v>
      </c>
    </row>
    <row r="917" spans="1:11">
      <c r="A917" s="7">
        <v>45785</v>
      </c>
      <c r="B917" s="526">
        <v>30954</v>
      </c>
      <c r="C917" s="526" t="s">
        <v>23</v>
      </c>
      <c r="D917" t="s">
        <v>16</v>
      </c>
      <c r="E917" s="240"/>
      <c r="F917" s="240">
        <v>332.1</v>
      </c>
      <c r="G917" s="2">
        <f>+G916+E917-F917</f>
        <v>15.100000000000023</v>
      </c>
    </row>
    <row r="918" spans="1:11">
      <c r="A918" s="7">
        <v>45785</v>
      </c>
      <c r="B918" s="526">
        <v>30954</v>
      </c>
      <c r="C918" s="526" t="s">
        <v>23</v>
      </c>
      <c r="D918" t="s">
        <v>17</v>
      </c>
      <c r="E918" s="240"/>
      <c r="F918" s="240">
        <v>15.1</v>
      </c>
      <c r="G918" s="2">
        <f>+G917+E918-F918</f>
        <v>2.3092638912203256E-14</v>
      </c>
    </row>
    <row r="919" spans="1:11">
      <c r="A919" s="88">
        <v>45777</v>
      </c>
      <c r="B919" s="525" t="s">
        <v>14</v>
      </c>
      <c r="C919" s="525" t="s">
        <v>24</v>
      </c>
      <c r="D919" t="s">
        <v>16</v>
      </c>
      <c r="E919" s="240">
        <v>275.3</v>
      </c>
      <c r="F919" s="240"/>
      <c r="G919" s="2">
        <f>+G918+E919-F919</f>
        <v>275.3</v>
      </c>
      <c r="H919" s="37">
        <f>350-G919</f>
        <v>74.699999999999989</v>
      </c>
    </row>
    <row r="920" spans="1:11">
      <c r="A920" s="86"/>
      <c r="B920" s="526"/>
      <c r="C920" s="526"/>
      <c r="D920" t="s">
        <v>17</v>
      </c>
      <c r="E920" s="240">
        <v>17.100000000000001</v>
      </c>
      <c r="F920" s="240"/>
      <c r="G920" s="2">
        <f>+G919+E920-F920</f>
        <v>292.40000000000003</v>
      </c>
    </row>
    <row r="921" spans="1:11">
      <c r="A921" s="86"/>
      <c r="B921" s="526"/>
      <c r="C921" s="526"/>
      <c r="D921" t="s">
        <v>18</v>
      </c>
      <c r="E921" s="240">
        <v>60</v>
      </c>
      <c r="F921" s="240"/>
      <c r="G921" s="2">
        <f>+G920+E921-F921</f>
        <v>352.40000000000003</v>
      </c>
    </row>
    <row r="922" spans="1:11">
      <c r="A922" s="86"/>
      <c r="B922" s="526"/>
      <c r="C922" s="526"/>
      <c r="D922" t="s">
        <v>19</v>
      </c>
      <c r="E922" s="240">
        <v>5</v>
      </c>
      <c r="F922" s="240"/>
      <c r="G922" s="2">
        <f>+G921+E922-F922</f>
        <v>357.40000000000003</v>
      </c>
    </row>
    <row r="923" spans="1:11">
      <c r="A923" s="86">
        <v>45777</v>
      </c>
      <c r="B923" s="526" t="s">
        <v>125</v>
      </c>
      <c r="C923" s="526" t="s">
        <v>24</v>
      </c>
      <c r="D923" t="s">
        <v>18</v>
      </c>
      <c r="E923" s="240"/>
      <c r="F923" s="240">
        <v>60</v>
      </c>
      <c r="G923" s="2">
        <f>+G922+E923-F923</f>
        <v>297.40000000000003</v>
      </c>
      <c r="H923" s="525"/>
      <c r="I923" s="525" t="s">
        <v>24</v>
      </c>
      <c r="J923" t="s">
        <v>16</v>
      </c>
      <c r="K923" s="240">
        <v>275.3</v>
      </c>
    </row>
    <row r="924" spans="1:11">
      <c r="A924" s="86">
        <v>45777</v>
      </c>
      <c r="B924" s="526" t="s">
        <v>125</v>
      </c>
      <c r="C924" s="526" t="s">
        <v>24</v>
      </c>
      <c r="D924" t="s">
        <v>19</v>
      </c>
      <c r="E924" s="240"/>
      <c r="F924" s="240">
        <v>5</v>
      </c>
      <c r="G924" s="2">
        <f>+G923+E924-F924</f>
        <v>292.40000000000003</v>
      </c>
      <c r="H924" s="526"/>
      <c r="I924" s="526"/>
      <c r="J924" t="s">
        <v>17</v>
      </c>
      <c r="K924" s="240">
        <v>17.100000000000001</v>
      </c>
    </row>
    <row r="925" spans="1:11">
      <c r="A925" s="7">
        <v>45813</v>
      </c>
      <c r="B925" s="526">
        <v>31101</v>
      </c>
      <c r="C925" s="526" t="s">
        <v>24</v>
      </c>
      <c r="D925" t="s">
        <v>16</v>
      </c>
      <c r="F925" s="2">
        <v>275.3</v>
      </c>
      <c r="G925" s="2">
        <f>+G924+E925-F925</f>
        <v>17.100000000000023</v>
      </c>
      <c r="K925" s="37">
        <f>SUM(K923:K924)</f>
        <v>292.40000000000003</v>
      </c>
    </row>
    <row r="926" spans="1:11">
      <c r="A926" s="7">
        <v>45813</v>
      </c>
      <c r="B926" s="526">
        <v>31101</v>
      </c>
      <c r="C926" s="526" t="s">
        <v>24</v>
      </c>
      <c r="D926" t="s">
        <v>17</v>
      </c>
      <c r="F926" s="2">
        <v>17.100000000000001</v>
      </c>
      <c r="G926" s="2">
        <f>+G925+E926-F926</f>
        <v>0</v>
      </c>
    </row>
    <row r="927" spans="1:11">
      <c r="A927" s="44">
        <v>45808</v>
      </c>
      <c r="B927" s="525" t="s">
        <v>14</v>
      </c>
      <c r="C927" s="525" t="s">
        <v>25</v>
      </c>
      <c r="D927" t="s">
        <v>16</v>
      </c>
      <c r="E927" s="240">
        <v>264.60000000000002</v>
      </c>
      <c r="F927" s="240"/>
      <c r="G927" s="2">
        <f>+G926+E927-F927</f>
        <v>264.60000000000002</v>
      </c>
    </row>
    <row r="928" spans="1:11">
      <c r="B928" s="526"/>
      <c r="C928" s="526"/>
      <c r="D928" t="s">
        <v>17</v>
      </c>
      <c r="E928" s="240">
        <v>22.4</v>
      </c>
      <c r="F928" s="240"/>
      <c r="G928" s="2">
        <f t="shared" ref="G928:G997" si="17">+G927+E928-F928</f>
        <v>287</v>
      </c>
    </row>
    <row r="929" spans="1:11">
      <c r="B929" s="526"/>
      <c r="C929" s="526"/>
      <c r="D929" t="s">
        <v>18</v>
      </c>
      <c r="E929" s="240">
        <v>60</v>
      </c>
      <c r="F929" s="240"/>
      <c r="G929" s="2">
        <f t="shared" si="17"/>
        <v>347</v>
      </c>
    </row>
    <row r="930" spans="1:11">
      <c r="B930" s="526"/>
      <c r="C930" s="526"/>
      <c r="D930" t="s">
        <v>19</v>
      </c>
      <c r="E930" s="240">
        <v>5</v>
      </c>
      <c r="F930" s="240"/>
      <c r="G930" s="2">
        <f t="shared" si="17"/>
        <v>352</v>
      </c>
      <c r="I930" s="525" t="s">
        <v>25</v>
      </c>
      <c r="J930" t="s">
        <v>16</v>
      </c>
      <c r="K930" s="240">
        <v>264.60000000000002</v>
      </c>
    </row>
    <row r="931" spans="1:11">
      <c r="A931" s="7">
        <v>45808</v>
      </c>
      <c r="B931" s="526" t="s">
        <v>128</v>
      </c>
      <c r="C931" s="526" t="s">
        <v>25</v>
      </c>
      <c r="D931" t="s">
        <v>18</v>
      </c>
      <c r="E931" s="240"/>
      <c r="F931" s="240">
        <v>60</v>
      </c>
      <c r="G931" s="2">
        <f t="shared" si="17"/>
        <v>292</v>
      </c>
      <c r="I931" s="526"/>
      <c r="J931" t="s">
        <v>17</v>
      </c>
      <c r="K931" s="240">
        <v>22.4</v>
      </c>
    </row>
    <row r="932" spans="1:11">
      <c r="A932" s="7">
        <v>45808</v>
      </c>
      <c r="B932" s="526" t="s">
        <v>128</v>
      </c>
      <c r="C932" s="526" t="s">
        <v>25</v>
      </c>
      <c r="D932" t="s">
        <v>19</v>
      </c>
      <c r="E932" s="240"/>
      <c r="F932" s="240">
        <v>5</v>
      </c>
      <c r="G932" s="2">
        <f t="shared" si="17"/>
        <v>287</v>
      </c>
      <c r="K932" s="37">
        <f>SUM(K930:K931)</f>
        <v>287</v>
      </c>
    </row>
    <row r="933" spans="1:11">
      <c r="A933" s="7">
        <v>45839</v>
      </c>
      <c r="B933" s="526">
        <v>31245</v>
      </c>
      <c r="C933" s="526" t="s">
        <v>25</v>
      </c>
      <c r="D933" t="s">
        <v>16</v>
      </c>
      <c r="F933" s="2">
        <v>264.60000000000002</v>
      </c>
      <c r="G933" s="2">
        <f t="shared" si="17"/>
        <v>22.399999999999977</v>
      </c>
      <c r="H933" s="37">
        <f>295-G933</f>
        <v>272.60000000000002</v>
      </c>
    </row>
    <row r="934" spans="1:11">
      <c r="A934" s="7">
        <v>45839</v>
      </c>
      <c r="B934" s="526">
        <v>31245</v>
      </c>
      <c r="C934" s="526" t="s">
        <v>25</v>
      </c>
      <c r="D934" t="s">
        <v>17</v>
      </c>
      <c r="F934" s="2">
        <v>22.4</v>
      </c>
      <c r="G934" s="2">
        <f t="shared" si="17"/>
        <v>0</v>
      </c>
    </row>
    <row r="935" spans="1:11">
      <c r="A935" s="88">
        <v>45838</v>
      </c>
      <c r="B935" s="525" t="s">
        <v>14</v>
      </c>
      <c r="C935" s="525" t="s">
        <v>26</v>
      </c>
      <c r="D935" t="s">
        <v>16</v>
      </c>
      <c r="E935" s="240">
        <v>257.60000000000002</v>
      </c>
      <c r="F935" s="240"/>
      <c r="G935" s="2">
        <f t="shared" si="17"/>
        <v>257.60000000000002</v>
      </c>
    </row>
    <row r="936" spans="1:11">
      <c r="A936" s="86"/>
      <c r="B936" s="526"/>
      <c r="C936" s="526"/>
      <c r="D936" t="s">
        <v>17</v>
      </c>
      <c r="E936" s="240">
        <v>17.2</v>
      </c>
      <c r="F936" s="240"/>
      <c r="G936" s="2">
        <f t="shared" si="17"/>
        <v>274.8</v>
      </c>
    </row>
    <row r="937" spans="1:11">
      <c r="A937" s="86"/>
      <c r="B937" s="526"/>
      <c r="C937" s="526"/>
      <c r="D937" t="s">
        <v>18</v>
      </c>
      <c r="E937" s="240">
        <v>60</v>
      </c>
      <c r="F937" s="240"/>
      <c r="G937" s="2">
        <f t="shared" si="17"/>
        <v>334.8</v>
      </c>
    </row>
    <row r="938" spans="1:11">
      <c r="A938" s="86"/>
      <c r="B938" s="526"/>
      <c r="C938" s="526"/>
      <c r="D938" t="s">
        <v>19</v>
      </c>
      <c r="E938" s="240">
        <v>5</v>
      </c>
      <c r="F938" s="240"/>
      <c r="G938" s="2">
        <f t="shared" si="17"/>
        <v>339.8</v>
      </c>
      <c r="I938" s="525" t="s">
        <v>26</v>
      </c>
      <c r="J938" t="s">
        <v>16</v>
      </c>
      <c r="K938" s="240">
        <v>257.60000000000002</v>
      </c>
    </row>
    <row r="939" spans="1:11">
      <c r="A939" s="86">
        <v>45838</v>
      </c>
      <c r="B939" s="526" t="s">
        <v>129</v>
      </c>
      <c r="C939" s="526" t="s">
        <v>26</v>
      </c>
      <c r="D939" t="s">
        <v>18</v>
      </c>
      <c r="E939" s="240"/>
      <c r="F939" s="240">
        <v>60</v>
      </c>
      <c r="G939" s="2">
        <f t="shared" si="17"/>
        <v>279.8</v>
      </c>
      <c r="I939" s="526"/>
      <c r="J939" t="s">
        <v>17</v>
      </c>
      <c r="K939" s="240">
        <v>17.2</v>
      </c>
    </row>
    <row r="940" spans="1:11">
      <c r="A940" s="86">
        <v>45838</v>
      </c>
      <c r="B940" s="526" t="s">
        <v>129</v>
      </c>
      <c r="C940" s="526" t="s">
        <v>26</v>
      </c>
      <c r="D940" t="s">
        <v>19</v>
      </c>
      <c r="E940" s="240"/>
      <c r="F940" s="240">
        <v>5</v>
      </c>
      <c r="G940" s="2">
        <f t="shared" si="17"/>
        <v>274.8</v>
      </c>
      <c r="K940" s="37">
        <f>SUM(K938:K939)</f>
        <v>274.8</v>
      </c>
    </row>
    <row r="941" spans="1:11">
      <c r="A941" s="7">
        <v>45854</v>
      </c>
      <c r="B941" s="526">
        <v>31426</v>
      </c>
      <c r="C941" s="526" t="s">
        <v>26</v>
      </c>
      <c r="D941" t="s">
        <v>16</v>
      </c>
      <c r="F941" s="2">
        <v>257.60000000000002</v>
      </c>
      <c r="G941" s="2">
        <f t="shared" si="17"/>
        <v>17.199999999999989</v>
      </c>
    </row>
    <row r="942" spans="1:11">
      <c r="A942" s="7">
        <v>45854</v>
      </c>
      <c r="B942" s="526">
        <v>31426</v>
      </c>
      <c r="C942" s="526" t="s">
        <v>26</v>
      </c>
      <c r="D942" t="s">
        <v>17</v>
      </c>
      <c r="F942" s="2">
        <v>17.2</v>
      </c>
      <c r="G942" s="2">
        <f t="shared" si="17"/>
        <v>0</v>
      </c>
    </row>
    <row r="943" spans="1:11">
      <c r="A943" s="88">
        <v>45869</v>
      </c>
      <c r="B943" s="525" t="s">
        <v>14</v>
      </c>
      <c r="C943" s="525" t="s">
        <v>27</v>
      </c>
      <c r="D943" t="s">
        <v>16</v>
      </c>
      <c r="E943" s="240">
        <v>227.3</v>
      </c>
      <c r="F943" s="240"/>
      <c r="G943" s="2">
        <f t="shared" si="17"/>
        <v>227.3</v>
      </c>
    </row>
    <row r="944" spans="1:11">
      <c r="A944" s="86"/>
      <c r="B944" s="526"/>
      <c r="C944" s="526"/>
      <c r="D944" t="s">
        <v>17</v>
      </c>
      <c r="E944" s="240">
        <v>19.100000000000001</v>
      </c>
      <c r="F944" s="240"/>
      <c r="G944" s="2">
        <f t="shared" si="17"/>
        <v>246.4</v>
      </c>
    </row>
    <row r="945" spans="1:12">
      <c r="A945" s="86"/>
      <c r="B945" s="526"/>
      <c r="C945" s="526"/>
      <c r="D945" t="s">
        <v>18</v>
      </c>
      <c r="E945" s="240">
        <v>60</v>
      </c>
      <c r="F945" s="240"/>
      <c r="G945" s="2">
        <f t="shared" si="17"/>
        <v>306.39999999999998</v>
      </c>
      <c r="I945" s="525" t="s">
        <v>27</v>
      </c>
      <c r="J945" t="s">
        <v>16</v>
      </c>
      <c r="K945" s="240">
        <v>227.3</v>
      </c>
    </row>
    <row r="946" spans="1:12">
      <c r="A946" s="86"/>
      <c r="B946" s="526"/>
      <c r="C946" s="526"/>
      <c r="D946" t="s">
        <v>19</v>
      </c>
      <c r="E946" s="240">
        <v>5</v>
      </c>
      <c r="F946" s="240"/>
      <c r="G946" s="2">
        <f t="shared" si="17"/>
        <v>311.39999999999998</v>
      </c>
      <c r="I946" s="526"/>
      <c r="J946" t="s">
        <v>17</v>
      </c>
      <c r="K946" s="240">
        <v>19.100000000000001</v>
      </c>
    </row>
    <row r="947" spans="1:12">
      <c r="A947" s="86">
        <v>45869</v>
      </c>
      <c r="B947" s="526" t="s">
        <v>115</v>
      </c>
      <c r="C947" s="526" t="s">
        <v>27</v>
      </c>
      <c r="D947" t="s">
        <v>18</v>
      </c>
      <c r="E947" s="240"/>
      <c r="F947" s="240">
        <v>60</v>
      </c>
      <c r="G947" s="2">
        <f t="shared" si="17"/>
        <v>251.39999999999998</v>
      </c>
      <c r="K947" s="37">
        <f>SUM(K945:K946)</f>
        <v>246.4</v>
      </c>
    </row>
    <row r="948" spans="1:12">
      <c r="A948" s="86">
        <v>45869</v>
      </c>
      <c r="B948" s="526" t="s">
        <v>115</v>
      </c>
      <c r="C948" s="526" t="s">
        <v>27</v>
      </c>
      <c r="D948" t="s">
        <v>19</v>
      </c>
      <c r="E948" s="240"/>
      <c r="F948" s="240">
        <v>5</v>
      </c>
      <c r="G948" s="2">
        <f t="shared" si="17"/>
        <v>246.39999999999998</v>
      </c>
    </row>
    <row r="949" spans="1:12">
      <c r="A949" s="86">
        <v>45905</v>
      </c>
      <c r="B949" s="526">
        <v>31620</v>
      </c>
      <c r="C949" s="526" t="s">
        <v>27</v>
      </c>
      <c r="D949" t="s">
        <v>16</v>
      </c>
      <c r="E949" s="240"/>
      <c r="F949" s="240">
        <v>227.3</v>
      </c>
      <c r="G949" s="2">
        <f t="shared" si="17"/>
        <v>19.099999999999966</v>
      </c>
    </row>
    <row r="950" spans="1:12">
      <c r="A950" s="86">
        <v>45905</v>
      </c>
      <c r="B950" s="526">
        <v>31620</v>
      </c>
      <c r="C950" s="526" t="s">
        <v>27</v>
      </c>
      <c r="D950" t="s">
        <v>17</v>
      </c>
      <c r="E950" s="240"/>
      <c r="F950" s="240">
        <v>19.100000000000001</v>
      </c>
      <c r="G950" s="2">
        <f t="shared" si="17"/>
        <v>-3.5527136788005009E-14</v>
      </c>
    </row>
    <row r="951" spans="1:12">
      <c r="A951" s="44">
        <v>45900</v>
      </c>
      <c r="B951" s="525" t="s">
        <v>14</v>
      </c>
      <c r="C951" s="525" t="s">
        <v>28</v>
      </c>
      <c r="D951" t="s">
        <v>16</v>
      </c>
      <c r="E951" s="8">
        <v>233.5</v>
      </c>
      <c r="G951" s="2">
        <f t="shared" si="17"/>
        <v>233.49999999999997</v>
      </c>
    </row>
    <row r="952" spans="1:12">
      <c r="B952" s="526"/>
      <c r="C952" s="526"/>
      <c r="D952" t="s">
        <v>17</v>
      </c>
      <c r="E952" s="8">
        <v>30.2</v>
      </c>
      <c r="G952" s="2">
        <f t="shared" si="17"/>
        <v>263.7</v>
      </c>
      <c r="I952" s="525" t="s">
        <v>27</v>
      </c>
      <c r="J952" t="s">
        <v>16</v>
      </c>
      <c r="K952" s="240">
        <v>227.3</v>
      </c>
    </row>
    <row r="953" spans="1:12">
      <c r="B953" s="526"/>
      <c r="C953" s="526"/>
      <c r="D953" t="s">
        <v>18</v>
      </c>
      <c r="E953" s="8">
        <v>60</v>
      </c>
      <c r="G953" s="2">
        <f t="shared" si="17"/>
        <v>323.7</v>
      </c>
      <c r="I953" s="526"/>
      <c r="J953" t="s">
        <v>17</v>
      </c>
      <c r="K953" s="240">
        <v>19.100000000000001</v>
      </c>
    </row>
    <row r="954" spans="1:12">
      <c r="B954" s="526"/>
      <c r="C954" s="526"/>
      <c r="D954" t="s">
        <v>19</v>
      </c>
      <c r="E954" s="8">
        <v>5</v>
      </c>
      <c r="G954" s="2">
        <f t="shared" si="17"/>
        <v>328.7</v>
      </c>
      <c r="J954">
        <v>250</v>
      </c>
      <c r="K954" s="37">
        <f>SUM(K952:K953)</f>
        <v>246.4</v>
      </c>
      <c r="L954" s="37">
        <f>J954-K954</f>
        <v>3.5999999999999943</v>
      </c>
    </row>
    <row r="955" spans="1:12">
      <c r="A955" s="7">
        <v>45900</v>
      </c>
      <c r="B955" s="526" t="s">
        <v>116</v>
      </c>
      <c r="C955" s="526" t="s">
        <v>28</v>
      </c>
      <c r="D955" t="s">
        <v>18</v>
      </c>
      <c r="F955" s="8">
        <v>60</v>
      </c>
      <c r="G955" s="2">
        <f t="shared" si="17"/>
        <v>268.7</v>
      </c>
    </row>
    <row r="956" spans="1:12">
      <c r="A956" s="7">
        <v>45900</v>
      </c>
      <c r="B956" s="526" t="s">
        <v>116</v>
      </c>
      <c r="C956" s="526" t="s">
        <v>28</v>
      </c>
      <c r="D956" t="s">
        <v>19</v>
      </c>
      <c r="F956" s="8">
        <v>5</v>
      </c>
      <c r="G956" s="2">
        <f t="shared" si="17"/>
        <v>263.7</v>
      </c>
    </row>
    <row r="957" spans="1:12">
      <c r="A957" s="7">
        <v>45971</v>
      </c>
      <c r="B957" s="526">
        <v>31896</v>
      </c>
      <c r="C957" s="526" t="s">
        <v>28</v>
      </c>
      <c r="D957" t="s">
        <v>16</v>
      </c>
      <c r="F957" s="8">
        <v>233.5</v>
      </c>
      <c r="G957" s="2">
        <f t="shared" si="17"/>
        <v>30.199999999999989</v>
      </c>
    </row>
    <row r="958" spans="1:12">
      <c r="A958" s="7">
        <v>45971</v>
      </c>
      <c r="B958" s="526">
        <v>31896</v>
      </c>
      <c r="C958" s="526" t="s">
        <v>28</v>
      </c>
      <c r="D958" t="s">
        <v>17</v>
      </c>
      <c r="F958" s="8">
        <v>30.2</v>
      </c>
      <c r="G958" s="2">
        <f t="shared" si="17"/>
        <v>0</v>
      </c>
    </row>
    <row r="959" spans="1:12">
      <c r="A959" s="88">
        <v>45930</v>
      </c>
      <c r="B959" s="525" t="s">
        <v>14</v>
      </c>
      <c r="C959" s="525" t="s">
        <v>85</v>
      </c>
      <c r="D959" t="s">
        <v>16</v>
      </c>
      <c r="E959" s="240">
        <v>265.10000000000002</v>
      </c>
      <c r="G959" s="2">
        <f t="shared" si="17"/>
        <v>265.10000000000002</v>
      </c>
    </row>
    <row r="960" spans="1:12">
      <c r="B960" s="526"/>
      <c r="C960" s="526"/>
      <c r="D960" t="s">
        <v>17</v>
      </c>
      <c r="E960" s="26">
        <v>15</v>
      </c>
      <c r="G960" s="2">
        <f t="shared" si="17"/>
        <v>280.10000000000002</v>
      </c>
      <c r="I960" s="525"/>
      <c r="K960" s="8"/>
    </row>
    <row r="961" spans="1:12">
      <c r="B961" s="526"/>
      <c r="C961" s="526"/>
      <c r="D961" t="s">
        <v>18</v>
      </c>
      <c r="E961" s="26">
        <v>60</v>
      </c>
      <c r="G961" s="2">
        <f t="shared" si="17"/>
        <v>340.1</v>
      </c>
      <c r="I961" s="526"/>
      <c r="K961" s="8"/>
    </row>
    <row r="962" spans="1:12">
      <c r="B962" s="526"/>
      <c r="C962" s="526"/>
      <c r="D962" t="s">
        <v>19</v>
      </c>
      <c r="E962" s="26">
        <v>5</v>
      </c>
      <c r="G962" s="2">
        <f t="shared" si="17"/>
        <v>345.1</v>
      </c>
      <c r="K962" s="8"/>
    </row>
    <row r="963" spans="1:12">
      <c r="B963" s="526"/>
      <c r="C963" s="526"/>
      <c r="D963" t="s">
        <v>86</v>
      </c>
      <c r="E963" s="240">
        <v>10</v>
      </c>
      <c r="F963" s="240"/>
      <c r="G963" s="2">
        <f t="shared" si="17"/>
        <v>355.1</v>
      </c>
    </row>
    <row r="964" spans="1:12">
      <c r="A964" s="7">
        <v>45905</v>
      </c>
      <c r="B964" s="526"/>
      <c r="C964" s="526" t="s">
        <v>53</v>
      </c>
      <c r="D964" t="s">
        <v>86</v>
      </c>
      <c r="E964" s="240"/>
      <c r="F964" s="240">
        <v>10</v>
      </c>
      <c r="G964" s="2">
        <f t="shared" si="17"/>
        <v>345.1</v>
      </c>
    </row>
    <row r="965" spans="1:12">
      <c r="A965" s="7">
        <v>45930</v>
      </c>
      <c r="B965" s="526" t="s">
        <v>145</v>
      </c>
      <c r="C965" s="526" t="s">
        <v>53</v>
      </c>
      <c r="D965" t="s">
        <v>18</v>
      </c>
      <c r="E965" s="240"/>
      <c r="F965" s="26">
        <v>60</v>
      </c>
      <c r="G965" s="2">
        <f t="shared" si="17"/>
        <v>285.10000000000002</v>
      </c>
      <c r="I965" s="525" t="s">
        <v>28</v>
      </c>
      <c r="J965" t="s">
        <v>16</v>
      </c>
      <c r="K965" s="8">
        <v>233.5</v>
      </c>
    </row>
    <row r="966" spans="1:12">
      <c r="A966" s="7">
        <v>45930</v>
      </c>
      <c r="B966" s="526" t="s">
        <v>145</v>
      </c>
      <c r="C966" s="526" t="s">
        <v>53</v>
      </c>
      <c r="D966" t="s">
        <v>19</v>
      </c>
      <c r="E966" s="240"/>
      <c r="F966" s="26">
        <v>5</v>
      </c>
      <c r="G966" s="2">
        <f t="shared" si="17"/>
        <v>280.10000000000002</v>
      </c>
      <c r="I966" s="526"/>
      <c r="J966" t="s">
        <v>17</v>
      </c>
      <c r="K966" s="8">
        <v>30.2</v>
      </c>
    </row>
    <row r="967" spans="1:12">
      <c r="A967" s="7">
        <v>45979</v>
      </c>
      <c r="B967" s="526">
        <v>31953</v>
      </c>
      <c r="C967" s="526" t="s">
        <v>53</v>
      </c>
      <c r="D967" t="s">
        <v>16</v>
      </c>
      <c r="E967" s="240"/>
      <c r="F967" s="240">
        <v>265.10000000000002</v>
      </c>
      <c r="G967" s="2">
        <f t="shared" si="17"/>
        <v>15</v>
      </c>
      <c r="I967" s="526"/>
      <c r="K967" s="8"/>
    </row>
    <row r="968" spans="1:12">
      <c r="A968" s="7">
        <v>45979</v>
      </c>
      <c r="B968" s="526">
        <v>31953</v>
      </c>
      <c r="C968" s="526" t="s">
        <v>53</v>
      </c>
      <c r="D968" t="s">
        <v>17</v>
      </c>
      <c r="E968" s="240"/>
      <c r="F968" s="26">
        <v>15</v>
      </c>
      <c r="G968" s="2">
        <f t="shared" si="17"/>
        <v>0</v>
      </c>
      <c r="I968" s="526"/>
      <c r="K968" s="8"/>
    </row>
    <row r="969" spans="1:12">
      <c r="A969" s="88">
        <v>45961</v>
      </c>
      <c r="B969" s="525" t="s">
        <v>14</v>
      </c>
      <c r="C969" s="525" t="s">
        <v>30</v>
      </c>
      <c r="D969" t="s">
        <v>16</v>
      </c>
      <c r="E969" s="2">
        <v>252</v>
      </c>
      <c r="G969" s="2">
        <f t="shared" si="17"/>
        <v>252</v>
      </c>
      <c r="J969">
        <v>270</v>
      </c>
      <c r="K969" s="8">
        <f>SUM(K965:K966)</f>
        <v>263.7</v>
      </c>
      <c r="L969" s="37">
        <f>J969-K969</f>
        <v>6.3000000000000114</v>
      </c>
    </row>
    <row r="970" spans="1:12">
      <c r="A970" s="86"/>
      <c r="B970" s="526"/>
      <c r="C970" s="526"/>
      <c r="D970" t="s">
        <v>17</v>
      </c>
      <c r="E970" s="2">
        <v>24.1</v>
      </c>
      <c r="G970" s="2">
        <f t="shared" si="17"/>
        <v>276.10000000000002</v>
      </c>
    </row>
    <row r="971" spans="1:12">
      <c r="A971" s="86"/>
      <c r="B971" s="526"/>
      <c r="C971" s="526"/>
      <c r="D971" t="s">
        <v>18</v>
      </c>
      <c r="E971" s="26">
        <v>60</v>
      </c>
      <c r="G971" s="2">
        <f t="shared" si="17"/>
        <v>336.1</v>
      </c>
      <c r="I971" s="525"/>
      <c r="K971" s="240"/>
    </row>
    <row r="972" spans="1:12">
      <c r="A972" s="86"/>
      <c r="B972" s="526"/>
      <c r="C972" s="526"/>
      <c r="D972" t="s">
        <v>19</v>
      </c>
      <c r="E972" s="26">
        <v>5</v>
      </c>
      <c r="G972" s="2">
        <f t="shared" si="17"/>
        <v>341.1</v>
      </c>
      <c r="I972" s="526"/>
      <c r="K972" s="26"/>
    </row>
    <row r="973" spans="1:12">
      <c r="A973" s="7">
        <v>45961</v>
      </c>
      <c r="B973" s="526" t="s">
        <v>118</v>
      </c>
      <c r="C973" s="526" t="s">
        <v>30</v>
      </c>
      <c r="D973" t="s">
        <v>18</v>
      </c>
      <c r="F973" s="26">
        <v>60</v>
      </c>
      <c r="G973" s="2">
        <f t="shared" si="17"/>
        <v>281.10000000000002</v>
      </c>
      <c r="I973" s="525"/>
      <c r="K973" s="2"/>
    </row>
    <row r="974" spans="1:12">
      <c r="A974" s="7">
        <v>45961</v>
      </c>
      <c r="B974" s="526" t="s">
        <v>118</v>
      </c>
      <c r="C974" s="526" t="s">
        <v>30</v>
      </c>
      <c r="D974" t="s">
        <v>19</v>
      </c>
      <c r="E974" s="240"/>
      <c r="F974" s="26">
        <v>5</v>
      </c>
      <c r="G974" s="2">
        <f t="shared" si="17"/>
        <v>276.10000000000002</v>
      </c>
      <c r="I974" s="526"/>
      <c r="K974" s="2"/>
    </row>
    <row r="975" spans="1:12">
      <c r="A975" s="7">
        <v>45979</v>
      </c>
      <c r="B975" s="526">
        <v>31954</v>
      </c>
      <c r="C975" s="526" t="s">
        <v>30</v>
      </c>
      <c r="D975" t="s">
        <v>16</v>
      </c>
      <c r="F975" s="2">
        <v>252</v>
      </c>
      <c r="G975" s="2">
        <f t="shared" si="17"/>
        <v>24.100000000000023</v>
      </c>
    </row>
    <row r="976" spans="1:12">
      <c r="A976" s="7">
        <v>45979</v>
      </c>
      <c r="B976" s="526">
        <v>31954</v>
      </c>
      <c r="C976" s="526" t="s">
        <v>30</v>
      </c>
      <c r="D976" t="s">
        <v>17</v>
      </c>
      <c r="F976" s="2">
        <v>24.1</v>
      </c>
      <c r="G976" s="2">
        <f t="shared" si="17"/>
        <v>0</v>
      </c>
      <c r="I976" s="548" t="s">
        <v>142</v>
      </c>
      <c r="J976" s="548"/>
      <c r="K976" s="548"/>
    </row>
    <row r="977" spans="1:12">
      <c r="A977" s="88">
        <v>45991</v>
      </c>
      <c r="B977" s="525" t="s">
        <v>14</v>
      </c>
      <c r="C977" s="525" t="s">
        <v>33</v>
      </c>
      <c r="D977" t="s">
        <v>16</v>
      </c>
      <c r="E977" s="26">
        <v>299.10000000000002</v>
      </c>
      <c r="G977" s="2">
        <f t="shared" si="17"/>
        <v>299.10000000000002</v>
      </c>
      <c r="H977" s="5">
        <v>2025</v>
      </c>
      <c r="I977" s="525" t="s">
        <v>85</v>
      </c>
      <c r="J977" t="s">
        <v>16</v>
      </c>
      <c r="K977" s="240">
        <v>265.10000000000002</v>
      </c>
    </row>
    <row r="978" spans="1:12">
      <c r="A978" s="86"/>
      <c r="B978" s="526"/>
      <c r="C978" s="526"/>
      <c r="D978" t="s">
        <v>17</v>
      </c>
      <c r="E978" s="26">
        <v>29.6</v>
      </c>
      <c r="G978" s="2">
        <f t="shared" si="17"/>
        <v>328.70000000000005</v>
      </c>
      <c r="I978" s="526"/>
      <c r="J978" t="s">
        <v>17</v>
      </c>
      <c r="K978" s="26">
        <v>15</v>
      </c>
    </row>
    <row r="979" spans="1:12">
      <c r="A979" s="86"/>
      <c r="B979" s="526"/>
      <c r="C979" s="526"/>
      <c r="D979" t="s">
        <v>18</v>
      </c>
      <c r="E979" s="240">
        <v>60</v>
      </c>
      <c r="G979" s="2">
        <f t="shared" si="17"/>
        <v>388.70000000000005</v>
      </c>
      <c r="I979" s="525" t="s">
        <v>30</v>
      </c>
      <c r="J979" t="s">
        <v>16</v>
      </c>
      <c r="K979" s="2">
        <v>252</v>
      </c>
    </row>
    <row r="980" spans="1:12">
      <c r="A980" s="86"/>
      <c r="B980" s="526"/>
      <c r="C980" s="526"/>
      <c r="D980" t="s">
        <v>19</v>
      </c>
      <c r="E980" s="240">
        <v>5</v>
      </c>
      <c r="G980" s="2">
        <f t="shared" si="17"/>
        <v>393.70000000000005</v>
      </c>
      <c r="I980" s="526"/>
      <c r="J980" t="s">
        <v>17</v>
      </c>
      <c r="K980" s="2">
        <v>24.1</v>
      </c>
    </row>
    <row r="981" spans="1:12">
      <c r="A981" s="7">
        <v>45991</v>
      </c>
      <c r="B981" s="526" t="s">
        <v>132</v>
      </c>
      <c r="C981" s="526" t="s">
        <v>33</v>
      </c>
      <c r="D981" t="s">
        <v>18</v>
      </c>
      <c r="F981" s="26">
        <v>60</v>
      </c>
      <c r="G981" s="2">
        <f t="shared" si="17"/>
        <v>333.70000000000005</v>
      </c>
      <c r="J981">
        <v>560.20000000000005</v>
      </c>
      <c r="K981" s="37">
        <f>SUM(K977:K980)</f>
        <v>556.20000000000005</v>
      </c>
      <c r="L981" s="37">
        <f>J981-K981</f>
        <v>4</v>
      </c>
    </row>
    <row r="982" spans="1:12">
      <c r="A982" s="7">
        <v>45991</v>
      </c>
      <c r="B982" s="526" t="s">
        <v>132</v>
      </c>
      <c r="C982" s="526" t="s">
        <v>33</v>
      </c>
      <c r="D982" t="s">
        <v>19</v>
      </c>
      <c r="E982" s="240"/>
      <c r="F982" s="26">
        <v>5</v>
      </c>
      <c r="G982" s="2">
        <f t="shared" si="17"/>
        <v>328.70000000000005</v>
      </c>
    </row>
    <row r="983" spans="1:12">
      <c r="A983" s="7">
        <v>46034</v>
      </c>
      <c r="B983" s="526">
        <v>32306</v>
      </c>
      <c r="C983" s="526" t="s">
        <v>33</v>
      </c>
      <c r="D983" t="s">
        <v>16</v>
      </c>
      <c r="E983" s="240"/>
      <c r="F983" s="26">
        <v>299.10000000000002</v>
      </c>
      <c r="G983" s="2">
        <f>+G982+E983-F983</f>
        <v>29.600000000000023</v>
      </c>
    </row>
    <row r="984" spans="1:12">
      <c r="A984" s="7">
        <v>46034</v>
      </c>
      <c r="B984" s="526">
        <v>32306</v>
      </c>
      <c r="C984" s="526" t="s">
        <v>33</v>
      </c>
      <c r="D984" t="s">
        <v>17</v>
      </c>
      <c r="E984" s="240"/>
      <c r="F984" s="26">
        <v>29.6</v>
      </c>
      <c r="G984" s="2">
        <f>+G983+E984-F984</f>
        <v>0</v>
      </c>
    </row>
    <row r="985" spans="1:12">
      <c r="A985" s="44">
        <v>46022</v>
      </c>
      <c r="B985" s="525" t="s">
        <v>14</v>
      </c>
      <c r="C985" s="525" t="s">
        <v>34</v>
      </c>
      <c r="D985" t="s">
        <v>16</v>
      </c>
      <c r="E985" s="8">
        <v>314.8</v>
      </c>
      <c r="G985" s="2">
        <f>+G984+E985-F985</f>
        <v>314.8</v>
      </c>
    </row>
    <row r="986" spans="1:12">
      <c r="B986" s="526"/>
      <c r="C986" s="526"/>
      <c r="D986" t="s">
        <v>17</v>
      </c>
      <c r="E986" s="8">
        <v>28.6</v>
      </c>
      <c r="G986" s="2">
        <f>+G985+E986-F986</f>
        <v>343.40000000000003</v>
      </c>
      <c r="I986" s="548" t="s">
        <v>142</v>
      </c>
      <c r="J986" s="548"/>
      <c r="K986" s="548"/>
    </row>
    <row r="987" spans="1:12">
      <c r="B987" s="526"/>
      <c r="C987" s="526"/>
      <c r="D987" t="s">
        <v>18</v>
      </c>
      <c r="E987" s="8">
        <v>60</v>
      </c>
      <c r="G987" s="2">
        <f t="shared" si="17"/>
        <v>403.40000000000003</v>
      </c>
      <c r="H987" s="5">
        <v>2025</v>
      </c>
      <c r="I987" s="525" t="s">
        <v>34</v>
      </c>
      <c r="J987" t="s">
        <v>16</v>
      </c>
      <c r="K987" s="8">
        <v>314.8</v>
      </c>
    </row>
    <row r="988" spans="1:12">
      <c r="B988" s="526"/>
      <c r="C988" s="526"/>
      <c r="D988" t="s">
        <v>19</v>
      </c>
      <c r="E988" s="8">
        <v>5</v>
      </c>
      <c r="G988" s="2">
        <f t="shared" si="17"/>
        <v>408.40000000000003</v>
      </c>
      <c r="I988" s="526"/>
      <c r="J988" t="s">
        <v>17</v>
      </c>
      <c r="K988" s="8">
        <v>28.6</v>
      </c>
    </row>
    <row r="989" spans="1:12">
      <c r="A989" s="86">
        <v>46022</v>
      </c>
      <c r="B989" s="526" t="s">
        <v>121</v>
      </c>
      <c r="C989" s="526" t="s">
        <v>34</v>
      </c>
      <c r="D989" t="s">
        <v>18</v>
      </c>
      <c r="F989" s="26">
        <v>60</v>
      </c>
      <c r="G989" s="2">
        <f t="shared" si="17"/>
        <v>348.40000000000003</v>
      </c>
      <c r="H989" s="5">
        <v>2026</v>
      </c>
      <c r="I989" s="525" t="s">
        <v>15</v>
      </c>
      <c r="J989" t="s">
        <v>146</v>
      </c>
      <c r="K989" s="240"/>
      <c r="L989" s="26"/>
    </row>
    <row r="990" spans="1:12">
      <c r="A990" s="86">
        <v>46022</v>
      </c>
      <c r="B990" s="526" t="s">
        <v>121</v>
      </c>
      <c r="C990" s="526" t="s">
        <v>34</v>
      </c>
      <c r="D990" t="s">
        <v>19</v>
      </c>
      <c r="E990" s="240"/>
      <c r="F990" s="26">
        <v>5</v>
      </c>
      <c r="G990" s="2">
        <f t="shared" si="17"/>
        <v>343.40000000000003</v>
      </c>
      <c r="J990">
        <v>350</v>
      </c>
      <c r="K990" s="113">
        <f>SUM(K987:K989)</f>
        <v>343.40000000000003</v>
      </c>
      <c r="L990" s="37">
        <f>J990-K990</f>
        <v>6.5999999999999659</v>
      </c>
    </row>
    <row r="991" spans="1:12">
      <c r="A991" s="86">
        <v>46063</v>
      </c>
      <c r="B991" s="526">
        <v>32490</v>
      </c>
      <c r="C991" s="526" t="s">
        <v>34</v>
      </c>
      <c r="D991" t="s">
        <v>16</v>
      </c>
      <c r="E991" s="240"/>
      <c r="F991" s="8">
        <v>314.8</v>
      </c>
      <c r="G991" s="2">
        <f t="shared" si="17"/>
        <v>28.600000000000023</v>
      </c>
      <c r="K991" s="113"/>
      <c r="L991" s="37"/>
    </row>
    <row r="992" spans="1:12">
      <c r="A992" s="86">
        <v>46063</v>
      </c>
      <c r="B992" s="526">
        <v>32490</v>
      </c>
      <c r="C992" s="526" t="s">
        <v>34</v>
      </c>
      <c r="D992" t="s">
        <v>17</v>
      </c>
      <c r="E992" s="240"/>
      <c r="F992" s="8">
        <v>28.6</v>
      </c>
      <c r="G992" s="2">
        <f t="shared" si="17"/>
        <v>0</v>
      </c>
      <c r="K992" s="113"/>
      <c r="L992" s="37"/>
    </row>
    <row r="993" spans="1:12">
      <c r="A993" s="88">
        <v>46053</v>
      </c>
      <c r="B993" s="525" t="s">
        <v>14</v>
      </c>
      <c r="C993" s="525" t="s">
        <v>15</v>
      </c>
      <c r="D993" t="s">
        <v>16</v>
      </c>
      <c r="E993" s="26">
        <v>322.3</v>
      </c>
      <c r="G993" s="2">
        <f t="shared" si="17"/>
        <v>322.3</v>
      </c>
    </row>
    <row r="994" spans="1:12">
      <c r="A994" s="86"/>
      <c r="B994" s="526"/>
      <c r="C994" s="526"/>
      <c r="D994" t="s">
        <v>17</v>
      </c>
      <c r="E994" s="26">
        <v>34.4</v>
      </c>
      <c r="G994" s="2">
        <f t="shared" si="17"/>
        <v>356.7</v>
      </c>
    </row>
    <row r="995" spans="1:12">
      <c r="A995" s="86"/>
      <c r="B995" s="526"/>
      <c r="C995" s="526"/>
      <c r="D995" t="s">
        <v>18</v>
      </c>
      <c r="E995" s="240">
        <v>60</v>
      </c>
      <c r="G995" s="2">
        <f t="shared" si="17"/>
        <v>416.7</v>
      </c>
    </row>
    <row r="996" spans="1:12">
      <c r="A996" s="86"/>
      <c r="B996" s="526"/>
      <c r="C996" s="526"/>
      <c r="D996" t="s">
        <v>19</v>
      </c>
      <c r="E996" s="240">
        <v>5</v>
      </c>
      <c r="G996" s="2">
        <f t="shared" si="17"/>
        <v>421.7</v>
      </c>
      <c r="I996" s="548" t="s">
        <v>142</v>
      </c>
      <c r="J996" s="548"/>
      <c r="K996" s="548"/>
    </row>
    <row r="997" spans="1:12">
      <c r="A997" s="86"/>
      <c r="B997" s="526"/>
      <c r="C997" s="526"/>
      <c r="D997" t="s">
        <v>146</v>
      </c>
      <c r="E997" s="240">
        <v>10</v>
      </c>
      <c r="G997" s="2">
        <f t="shared" si="17"/>
        <v>431.7</v>
      </c>
      <c r="H997" s="525">
        <v>2026</v>
      </c>
      <c r="I997" s="525" t="s">
        <v>15</v>
      </c>
      <c r="J997" t="s">
        <v>16</v>
      </c>
      <c r="K997" s="26">
        <v>322.3</v>
      </c>
    </row>
    <row r="998" spans="1:12">
      <c r="A998" s="86">
        <v>46053</v>
      </c>
      <c r="B998" s="526" t="s">
        <v>119</v>
      </c>
      <c r="C998" s="526" t="s">
        <v>15</v>
      </c>
      <c r="D998" t="s">
        <v>18</v>
      </c>
      <c r="E998" s="240"/>
      <c r="F998" s="240">
        <v>60</v>
      </c>
      <c r="G998" s="2">
        <f t="shared" ref="G998:G1009" si="18">+G997+E998-F998</f>
        <v>371.7</v>
      </c>
      <c r="I998" s="526"/>
      <c r="J998" t="s">
        <v>17</v>
      </c>
      <c r="K998" s="26">
        <v>34.4</v>
      </c>
    </row>
    <row r="999" spans="1:12">
      <c r="A999" s="86">
        <v>46053</v>
      </c>
      <c r="B999" s="526" t="s">
        <v>119</v>
      </c>
      <c r="C999" s="526" t="s">
        <v>15</v>
      </c>
      <c r="D999" t="s">
        <v>19</v>
      </c>
      <c r="E999" s="240"/>
      <c r="F999" s="240">
        <v>5</v>
      </c>
      <c r="G999" s="2">
        <f t="shared" si="18"/>
        <v>366.7</v>
      </c>
      <c r="J999" t="s">
        <v>146</v>
      </c>
      <c r="K999" s="240">
        <v>10</v>
      </c>
    </row>
    <row r="1000" spans="1:12">
      <c r="A1000" s="86">
        <v>46104</v>
      </c>
      <c r="B1000" s="526">
        <v>32752</v>
      </c>
      <c r="C1000" s="526" t="s">
        <v>15</v>
      </c>
      <c r="D1000" t="s">
        <v>16</v>
      </c>
      <c r="E1000" s="240"/>
      <c r="F1000" s="240">
        <v>322.3</v>
      </c>
      <c r="G1000" s="2">
        <f t="shared" si="18"/>
        <v>44.399999999999977</v>
      </c>
      <c r="K1000" s="240"/>
    </row>
    <row r="1001" spans="1:12">
      <c r="A1001" s="86">
        <v>46104</v>
      </c>
      <c r="B1001" s="526">
        <v>32752</v>
      </c>
      <c r="C1001" s="526" t="s">
        <v>15</v>
      </c>
      <c r="D1001" t="s">
        <v>17</v>
      </c>
      <c r="E1001" s="240"/>
      <c r="F1001" s="240">
        <v>34.4</v>
      </c>
      <c r="G1001" s="2">
        <f t="shared" si="18"/>
        <v>9.9999999999999787</v>
      </c>
      <c r="K1001" s="240"/>
    </row>
    <row r="1002" spans="1:12">
      <c r="A1002" s="86">
        <v>46104</v>
      </c>
      <c r="B1002" s="526">
        <v>32752</v>
      </c>
      <c r="C1002" s="526" t="s">
        <v>15</v>
      </c>
      <c r="D1002" t="s">
        <v>146</v>
      </c>
      <c r="E1002" s="240"/>
      <c r="F1002" s="240">
        <v>10</v>
      </c>
      <c r="G1002" s="2">
        <f t="shared" si="18"/>
        <v>-2.1316282072803006E-14</v>
      </c>
      <c r="K1002" s="240"/>
    </row>
    <row r="1003" spans="1:12">
      <c r="A1003" s="88">
        <v>46081</v>
      </c>
      <c r="B1003" s="525" t="s">
        <v>14</v>
      </c>
      <c r="C1003" s="525" t="s">
        <v>20</v>
      </c>
      <c r="D1003" t="s">
        <v>16</v>
      </c>
      <c r="E1003" s="240">
        <v>300.7</v>
      </c>
      <c r="G1003" s="2">
        <f t="shared" si="18"/>
        <v>300.7</v>
      </c>
      <c r="I1003" s="525" t="s">
        <v>20</v>
      </c>
      <c r="J1003" t="s">
        <v>16</v>
      </c>
      <c r="K1003" s="240">
        <v>300.7</v>
      </c>
    </row>
    <row r="1004" spans="1:12">
      <c r="B1004" s="526"/>
      <c r="C1004" s="526"/>
      <c r="D1004" t="s">
        <v>17</v>
      </c>
      <c r="E1004" s="8">
        <v>27.2</v>
      </c>
      <c r="G1004" s="2">
        <f t="shared" si="18"/>
        <v>327.9</v>
      </c>
      <c r="I1004" s="526"/>
      <c r="J1004" t="s">
        <v>17</v>
      </c>
      <c r="K1004" s="8">
        <v>27.2</v>
      </c>
    </row>
    <row r="1005" spans="1:12">
      <c r="B1005" s="526"/>
      <c r="C1005" s="526"/>
      <c r="D1005" t="s">
        <v>18</v>
      </c>
      <c r="E1005" s="8">
        <v>56</v>
      </c>
      <c r="G1005" s="2">
        <f t="shared" si="18"/>
        <v>383.9</v>
      </c>
      <c r="J1005">
        <v>700</v>
      </c>
      <c r="K1005" s="168">
        <f>SUM(K997:K1004)</f>
        <v>694.6</v>
      </c>
      <c r="L1005" s="26">
        <f>J1005-K1005</f>
        <v>5.3999999999999773</v>
      </c>
    </row>
    <row r="1006" spans="1:12">
      <c r="B1006" s="526"/>
      <c r="C1006" s="526"/>
      <c r="D1006" t="s">
        <v>19</v>
      </c>
      <c r="E1006" s="8">
        <v>5</v>
      </c>
      <c r="G1006" s="2">
        <f t="shared" si="18"/>
        <v>388.9</v>
      </c>
    </row>
    <row r="1007" spans="1:12">
      <c r="A1007" s="86">
        <v>46081</v>
      </c>
      <c r="B1007" s="526" t="s">
        <v>135</v>
      </c>
      <c r="C1007" s="526" t="s">
        <v>20</v>
      </c>
      <c r="D1007" t="s">
        <v>18</v>
      </c>
      <c r="F1007" s="8">
        <v>56</v>
      </c>
      <c r="G1007" s="2">
        <f t="shared" si="18"/>
        <v>332.9</v>
      </c>
    </row>
    <row r="1008" spans="1:12">
      <c r="A1008" s="86">
        <v>46081</v>
      </c>
      <c r="B1008" s="526" t="s">
        <v>135</v>
      </c>
      <c r="C1008" s="526" t="s">
        <v>20</v>
      </c>
      <c r="D1008" t="s">
        <v>19</v>
      </c>
      <c r="F1008" s="8">
        <v>5</v>
      </c>
      <c r="G1008" s="2">
        <f t="shared" si="18"/>
        <v>327.9</v>
      </c>
    </row>
    <row r="1009" spans="1:7">
      <c r="A1009" s="7">
        <v>46104</v>
      </c>
      <c r="B1009" s="526">
        <v>32752</v>
      </c>
      <c r="C1009" s="526" t="s">
        <v>20</v>
      </c>
      <c r="D1009" t="s">
        <v>16</v>
      </c>
      <c r="F1009" s="2">
        <v>300.7</v>
      </c>
      <c r="G1009" s="2">
        <f t="shared" si="18"/>
        <v>27.199999999999989</v>
      </c>
    </row>
    <row r="1010" spans="1:7">
      <c r="A1010" s="7">
        <v>46104</v>
      </c>
      <c r="B1010" s="526">
        <v>32752</v>
      </c>
      <c r="C1010" s="526" t="s">
        <v>20</v>
      </c>
      <c r="D1010" t="s">
        <v>17</v>
      </c>
      <c r="F1010" s="2">
        <v>27.2</v>
      </c>
      <c r="G1010" s="2">
        <f t="shared" ref="G1009:G1065" si="19">+G1009+E1010-F1010</f>
        <v>0</v>
      </c>
    </row>
    <row r="1011" spans="1:7">
      <c r="A1011" s="44">
        <v>46112</v>
      </c>
      <c r="B1011" s="525" t="s">
        <v>14</v>
      </c>
      <c r="C1011" s="525" t="s">
        <v>23</v>
      </c>
      <c r="D1011" t="s">
        <v>16</v>
      </c>
      <c r="E1011" s="8">
        <v>281.3</v>
      </c>
      <c r="G1011" s="2">
        <f t="shared" si="19"/>
        <v>281.3</v>
      </c>
    </row>
    <row r="1012" spans="1:7">
      <c r="B1012" s="526"/>
      <c r="C1012" s="526"/>
      <c r="D1012" t="s">
        <v>17</v>
      </c>
      <c r="E1012" s="8">
        <v>30</v>
      </c>
      <c r="G1012" s="2">
        <f t="shared" si="19"/>
        <v>311.3</v>
      </c>
    </row>
    <row r="1013" spans="1:7">
      <c r="B1013" s="526"/>
      <c r="C1013" s="526"/>
      <c r="D1013" t="s">
        <v>18</v>
      </c>
      <c r="E1013" s="8">
        <v>60</v>
      </c>
      <c r="G1013" s="2">
        <f t="shared" si="19"/>
        <v>371.3</v>
      </c>
    </row>
    <row r="1014" spans="1:7">
      <c r="B1014" s="526"/>
      <c r="C1014" s="526"/>
      <c r="D1014" t="s">
        <v>19</v>
      </c>
      <c r="E1014" s="8">
        <v>5</v>
      </c>
      <c r="G1014" s="2">
        <f t="shared" si="19"/>
        <v>376.3</v>
      </c>
    </row>
    <row r="1015" spans="1:7">
      <c r="A1015" s="86">
        <v>46112</v>
      </c>
      <c r="B1015" s="526" t="s">
        <v>124</v>
      </c>
      <c r="C1015" s="526" t="s">
        <v>23</v>
      </c>
      <c r="D1015" t="s">
        <v>18</v>
      </c>
      <c r="E1015" s="240"/>
      <c r="F1015" s="240">
        <v>60</v>
      </c>
      <c r="G1015" s="2">
        <f t="shared" si="19"/>
        <v>316.3</v>
      </c>
    </row>
    <row r="1016" spans="1:7">
      <c r="A1016" s="86">
        <v>46112</v>
      </c>
      <c r="B1016" s="526" t="s">
        <v>124</v>
      </c>
      <c r="C1016" s="526" t="s">
        <v>23</v>
      </c>
      <c r="D1016" t="s">
        <v>19</v>
      </c>
      <c r="E1016" s="240"/>
      <c r="F1016" s="240">
        <v>5</v>
      </c>
      <c r="G1016" s="2">
        <f t="shared" si="19"/>
        <v>311.3</v>
      </c>
    </row>
    <row r="1017" spans="1:7">
      <c r="B1017" s="526"/>
      <c r="C1017" s="526"/>
      <c r="G1017" s="2">
        <f t="shared" si="19"/>
        <v>311.3</v>
      </c>
    </row>
    <row r="1018" spans="1:7">
      <c r="B1018" s="526"/>
      <c r="C1018" s="526"/>
      <c r="G1018" s="2">
        <f t="shared" si="19"/>
        <v>311.3</v>
      </c>
    </row>
    <row r="1019" spans="1:7">
      <c r="B1019" s="526"/>
      <c r="C1019" s="526"/>
      <c r="G1019" s="2">
        <f t="shared" si="19"/>
        <v>311.3</v>
      </c>
    </row>
    <row r="1020" spans="1:7">
      <c r="B1020" s="526"/>
      <c r="C1020" s="526"/>
      <c r="G1020" s="2">
        <f t="shared" si="19"/>
        <v>311.3</v>
      </c>
    </row>
    <row r="1021" spans="1:7">
      <c r="B1021" s="526"/>
      <c r="C1021" s="526"/>
      <c r="G1021" s="2">
        <f t="shared" si="19"/>
        <v>311.3</v>
      </c>
    </row>
    <row r="1022" spans="1:7">
      <c r="B1022" s="526"/>
      <c r="C1022" s="526"/>
      <c r="G1022" s="2">
        <f t="shared" si="19"/>
        <v>311.3</v>
      </c>
    </row>
    <row r="1023" spans="1:7">
      <c r="B1023" s="526"/>
      <c r="C1023" s="526"/>
      <c r="G1023" s="2">
        <f t="shared" si="19"/>
        <v>311.3</v>
      </c>
    </row>
    <row r="1024" spans="1:7">
      <c r="B1024" s="526"/>
      <c r="C1024" s="526"/>
      <c r="G1024" s="2">
        <f t="shared" si="19"/>
        <v>311.3</v>
      </c>
    </row>
    <row r="1025" spans="2:7">
      <c r="B1025" s="526"/>
      <c r="C1025" s="526"/>
      <c r="G1025" s="2">
        <f t="shared" si="19"/>
        <v>311.3</v>
      </c>
    </row>
    <row r="1026" spans="2:7">
      <c r="B1026" s="526"/>
      <c r="C1026" s="526"/>
      <c r="G1026" s="2">
        <f t="shared" si="19"/>
        <v>311.3</v>
      </c>
    </row>
    <row r="1027" spans="2:7">
      <c r="B1027" s="526"/>
      <c r="C1027" s="526"/>
      <c r="G1027" s="2">
        <f t="shared" si="19"/>
        <v>311.3</v>
      </c>
    </row>
    <row r="1028" spans="2:7">
      <c r="B1028" s="526"/>
      <c r="C1028" s="526"/>
      <c r="G1028" s="2">
        <f t="shared" si="19"/>
        <v>311.3</v>
      </c>
    </row>
    <row r="1029" spans="2:7">
      <c r="B1029" s="526"/>
      <c r="C1029" s="526"/>
      <c r="G1029" s="2">
        <f t="shared" si="19"/>
        <v>311.3</v>
      </c>
    </row>
    <row r="1030" spans="2:7">
      <c r="B1030" s="526"/>
      <c r="C1030" s="526"/>
      <c r="G1030" s="2">
        <f t="shared" si="19"/>
        <v>311.3</v>
      </c>
    </row>
    <row r="1031" spans="2:7">
      <c r="B1031" s="526"/>
      <c r="C1031" s="526"/>
      <c r="G1031" s="2">
        <f t="shared" si="19"/>
        <v>311.3</v>
      </c>
    </row>
    <row r="1032" spans="2:7">
      <c r="B1032" s="526"/>
      <c r="C1032" s="526"/>
      <c r="G1032" s="2">
        <f t="shared" si="19"/>
        <v>311.3</v>
      </c>
    </row>
    <row r="1033" spans="2:7">
      <c r="B1033" s="526"/>
      <c r="C1033" s="526"/>
      <c r="G1033" s="2">
        <f t="shared" si="19"/>
        <v>311.3</v>
      </c>
    </row>
    <row r="1034" spans="2:7">
      <c r="B1034" s="526"/>
      <c r="C1034" s="526"/>
      <c r="G1034" s="2">
        <f t="shared" si="19"/>
        <v>311.3</v>
      </c>
    </row>
    <row r="1035" spans="2:7">
      <c r="B1035" s="526"/>
      <c r="C1035" s="526"/>
      <c r="G1035" s="2">
        <f t="shared" si="19"/>
        <v>311.3</v>
      </c>
    </row>
    <row r="1036" spans="2:7">
      <c r="B1036" s="526"/>
      <c r="C1036" s="526"/>
      <c r="G1036" s="2">
        <f t="shared" si="19"/>
        <v>311.3</v>
      </c>
    </row>
    <row r="1037" spans="2:7">
      <c r="B1037" s="526"/>
      <c r="C1037" s="526"/>
      <c r="G1037" s="2">
        <f t="shared" si="19"/>
        <v>311.3</v>
      </c>
    </row>
    <row r="1038" spans="2:7">
      <c r="B1038" s="526"/>
      <c r="C1038" s="526"/>
      <c r="G1038" s="2">
        <f t="shared" si="19"/>
        <v>311.3</v>
      </c>
    </row>
    <row r="1039" spans="2:7">
      <c r="B1039" s="526"/>
      <c r="C1039" s="526"/>
      <c r="G1039" s="2">
        <f t="shared" si="19"/>
        <v>311.3</v>
      </c>
    </row>
    <row r="1040" spans="2:7">
      <c r="B1040" s="526"/>
      <c r="C1040" s="526"/>
      <c r="G1040" s="2">
        <f t="shared" si="19"/>
        <v>311.3</v>
      </c>
    </row>
    <row r="1041" spans="2:7">
      <c r="B1041" s="526"/>
      <c r="C1041" s="526"/>
      <c r="G1041" s="2">
        <f t="shared" si="19"/>
        <v>311.3</v>
      </c>
    </row>
    <row r="1042" spans="2:7">
      <c r="B1042" s="526"/>
      <c r="C1042" s="526"/>
      <c r="G1042" s="2">
        <f t="shared" si="19"/>
        <v>311.3</v>
      </c>
    </row>
    <row r="1043" spans="2:7">
      <c r="B1043" s="526"/>
      <c r="C1043" s="526"/>
      <c r="G1043" s="2">
        <f t="shared" si="19"/>
        <v>311.3</v>
      </c>
    </row>
    <row r="1044" spans="2:7">
      <c r="B1044" s="526"/>
      <c r="C1044" s="526"/>
      <c r="G1044" s="2">
        <f t="shared" si="19"/>
        <v>311.3</v>
      </c>
    </row>
    <row r="1045" spans="2:7">
      <c r="B1045" s="526"/>
      <c r="C1045" s="526"/>
      <c r="G1045" s="2">
        <f t="shared" si="19"/>
        <v>311.3</v>
      </c>
    </row>
    <row r="1046" spans="2:7">
      <c r="B1046" s="526"/>
      <c r="C1046" s="526"/>
      <c r="G1046" s="2">
        <f t="shared" si="19"/>
        <v>311.3</v>
      </c>
    </row>
    <row r="1047" spans="2:7">
      <c r="B1047" s="526"/>
      <c r="C1047" s="526"/>
      <c r="G1047" s="2">
        <f t="shared" si="19"/>
        <v>311.3</v>
      </c>
    </row>
    <row r="1048" spans="2:7">
      <c r="B1048" s="526"/>
      <c r="C1048" s="526"/>
      <c r="G1048" s="2">
        <f t="shared" si="19"/>
        <v>311.3</v>
      </c>
    </row>
    <row r="1049" spans="2:7">
      <c r="B1049" s="526"/>
      <c r="C1049" s="526"/>
      <c r="G1049" s="2">
        <f t="shared" si="19"/>
        <v>311.3</v>
      </c>
    </row>
    <row r="1050" spans="2:7">
      <c r="B1050" s="526"/>
      <c r="C1050" s="526"/>
      <c r="G1050" s="2">
        <f t="shared" si="19"/>
        <v>311.3</v>
      </c>
    </row>
    <row r="1051" spans="2:7">
      <c r="B1051" s="526"/>
      <c r="C1051" s="526"/>
      <c r="G1051" s="2">
        <f t="shared" si="19"/>
        <v>311.3</v>
      </c>
    </row>
    <row r="1052" spans="2:7">
      <c r="B1052" s="526"/>
      <c r="C1052" s="526"/>
      <c r="G1052" s="2">
        <f t="shared" si="19"/>
        <v>311.3</v>
      </c>
    </row>
    <row r="1053" spans="2:7">
      <c r="B1053" s="526"/>
      <c r="C1053" s="526"/>
      <c r="G1053" s="2">
        <f t="shared" si="19"/>
        <v>311.3</v>
      </c>
    </row>
    <row r="1054" spans="2:7">
      <c r="B1054" s="526"/>
      <c r="C1054" s="526"/>
      <c r="G1054" s="2">
        <f t="shared" si="19"/>
        <v>311.3</v>
      </c>
    </row>
    <row r="1055" spans="2:7">
      <c r="B1055" s="526"/>
      <c r="C1055" s="526"/>
      <c r="G1055" s="2">
        <f t="shared" si="19"/>
        <v>311.3</v>
      </c>
    </row>
    <row r="1056" spans="2:7">
      <c r="B1056" s="526"/>
      <c r="C1056" s="526"/>
      <c r="G1056" s="2">
        <f t="shared" si="19"/>
        <v>311.3</v>
      </c>
    </row>
    <row r="1057" spans="2:7">
      <c r="B1057" s="526"/>
      <c r="C1057" s="526"/>
      <c r="G1057" s="2">
        <f t="shared" si="19"/>
        <v>311.3</v>
      </c>
    </row>
    <row r="1058" spans="2:7">
      <c r="B1058" s="526"/>
      <c r="C1058" s="526"/>
      <c r="G1058" s="2">
        <f t="shared" si="19"/>
        <v>311.3</v>
      </c>
    </row>
    <row r="1059" spans="2:7">
      <c r="B1059" s="526"/>
      <c r="C1059" s="526"/>
      <c r="G1059" s="2">
        <f t="shared" si="19"/>
        <v>311.3</v>
      </c>
    </row>
    <row r="1060" spans="2:7">
      <c r="B1060" s="526"/>
      <c r="C1060" s="526"/>
      <c r="G1060" s="2">
        <f t="shared" si="19"/>
        <v>311.3</v>
      </c>
    </row>
    <row r="1061" spans="2:7">
      <c r="B1061" s="526"/>
      <c r="C1061" s="526"/>
      <c r="G1061" s="2">
        <f t="shared" si="19"/>
        <v>311.3</v>
      </c>
    </row>
    <row r="1062" spans="2:7">
      <c r="B1062" s="526"/>
      <c r="C1062" s="526"/>
      <c r="G1062" s="2">
        <f t="shared" si="19"/>
        <v>311.3</v>
      </c>
    </row>
    <row r="1063" spans="2:7">
      <c r="B1063" s="526"/>
      <c r="C1063" s="526"/>
      <c r="G1063" s="2">
        <f t="shared" si="19"/>
        <v>311.3</v>
      </c>
    </row>
    <row r="1064" spans="2:7">
      <c r="B1064" s="526"/>
      <c r="C1064" s="526"/>
      <c r="G1064" s="2">
        <f t="shared" si="19"/>
        <v>311.3</v>
      </c>
    </row>
    <row r="1065" spans="2:7">
      <c r="B1065" s="526"/>
      <c r="C1065" s="526"/>
      <c r="G1065" s="2">
        <f t="shared" si="19"/>
        <v>311.3</v>
      </c>
    </row>
    <row r="1066" spans="2:7">
      <c r="B1066" s="526"/>
      <c r="C1066" s="526"/>
      <c r="G1066" s="2">
        <f t="shared" ref="G1066:G1129" si="20">+G1065+E1066-F1066</f>
        <v>311.3</v>
      </c>
    </row>
    <row r="1067" spans="2:7">
      <c r="B1067" s="526"/>
      <c r="C1067" s="526"/>
      <c r="G1067" s="2">
        <f t="shared" si="20"/>
        <v>311.3</v>
      </c>
    </row>
    <row r="1068" spans="2:7">
      <c r="B1068" s="526"/>
      <c r="C1068" s="526"/>
      <c r="G1068" s="2">
        <f t="shared" si="20"/>
        <v>311.3</v>
      </c>
    </row>
    <row r="1069" spans="2:7">
      <c r="B1069" s="526"/>
      <c r="C1069" s="526"/>
      <c r="G1069" s="2">
        <f t="shared" si="20"/>
        <v>311.3</v>
      </c>
    </row>
    <row r="1070" spans="2:7">
      <c r="B1070" s="526"/>
      <c r="C1070" s="526"/>
      <c r="G1070" s="2">
        <f t="shared" si="20"/>
        <v>311.3</v>
      </c>
    </row>
    <row r="1071" spans="2:7">
      <c r="B1071" s="526"/>
      <c r="C1071" s="526"/>
      <c r="G1071" s="2">
        <f t="shared" si="20"/>
        <v>311.3</v>
      </c>
    </row>
    <row r="1072" spans="2:7">
      <c r="B1072" s="526"/>
      <c r="C1072" s="526"/>
      <c r="G1072" s="2">
        <f t="shared" si="20"/>
        <v>311.3</v>
      </c>
    </row>
    <row r="1073" spans="2:7">
      <c r="B1073" s="526"/>
      <c r="C1073" s="526"/>
      <c r="G1073" s="2">
        <f t="shared" si="20"/>
        <v>311.3</v>
      </c>
    </row>
    <row r="1074" spans="2:7">
      <c r="B1074" s="526"/>
      <c r="C1074" s="526"/>
      <c r="G1074" s="2">
        <f t="shared" si="20"/>
        <v>311.3</v>
      </c>
    </row>
    <row r="1075" spans="2:7">
      <c r="B1075" s="526"/>
      <c r="C1075" s="526"/>
      <c r="G1075" s="2">
        <f t="shared" si="20"/>
        <v>311.3</v>
      </c>
    </row>
    <row r="1076" spans="2:7">
      <c r="B1076" s="526"/>
      <c r="C1076" s="526"/>
      <c r="G1076" s="2">
        <f t="shared" si="20"/>
        <v>311.3</v>
      </c>
    </row>
    <row r="1077" spans="2:7">
      <c r="B1077" s="526"/>
      <c r="C1077" s="526"/>
      <c r="G1077" s="2">
        <f t="shared" si="20"/>
        <v>311.3</v>
      </c>
    </row>
    <row r="1078" spans="2:7">
      <c r="B1078" s="526"/>
      <c r="C1078" s="526"/>
      <c r="G1078" s="2">
        <f t="shared" si="20"/>
        <v>311.3</v>
      </c>
    </row>
    <row r="1079" spans="2:7">
      <c r="B1079" s="526"/>
      <c r="C1079" s="526"/>
      <c r="G1079" s="2">
        <f t="shared" si="20"/>
        <v>311.3</v>
      </c>
    </row>
    <row r="1080" spans="2:7">
      <c r="B1080" s="526"/>
      <c r="C1080" s="526"/>
      <c r="G1080" s="2">
        <f t="shared" si="20"/>
        <v>311.3</v>
      </c>
    </row>
    <row r="1081" spans="2:7">
      <c r="B1081" s="526"/>
      <c r="C1081" s="526"/>
      <c r="G1081" s="2">
        <f t="shared" si="20"/>
        <v>311.3</v>
      </c>
    </row>
    <row r="1082" spans="2:7">
      <c r="B1082" s="526"/>
      <c r="C1082" s="526"/>
      <c r="G1082" s="2">
        <f t="shared" si="20"/>
        <v>311.3</v>
      </c>
    </row>
    <row r="1083" spans="2:7">
      <c r="B1083" s="526"/>
      <c r="C1083" s="526"/>
      <c r="G1083" s="2">
        <f t="shared" si="20"/>
        <v>311.3</v>
      </c>
    </row>
    <row r="1084" spans="2:7">
      <c r="B1084" s="526"/>
      <c r="C1084" s="526"/>
      <c r="G1084" s="2">
        <f t="shared" si="20"/>
        <v>311.3</v>
      </c>
    </row>
    <row r="1085" spans="2:7">
      <c r="B1085" s="526"/>
      <c r="C1085" s="526"/>
      <c r="G1085" s="2">
        <f t="shared" si="20"/>
        <v>311.3</v>
      </c>
    </row>
    <row r="1086" spans="2:7">
      <c r="B1086" s="526"/>
      <c r="C1086" s="526"/>
      <c r="G1086" s="2">
        <f t="shared" si="20"/>
        <v>311.3</v>
      </c>
    </row>
    <row r="1087" spans="2:7">
      <c r="B1087" s="526"/>
      <c r="C1087" s="526"/>
      <c r="G1087" s="2">
        <f t="shared" si="20"/>
        <v>311.3</v>
      </c>
    </row>
    <row r="1088" spans="2:7">
      <c r="B1088" s="526"/>
      <c r="C1088" s="526"/>
      <c r="G1088" s="2">
        <f t="shared" si="20"/>
        <v>311.3</v>
      </c>
    </row>
    <row r="1089" spans="2:7">
      <c r="B1089" s="526"/>
      <c r="C1089" s="526"/>
      <c r="G1089" s="2">
        <f t="shared" si="20"/>
        <v>311.3</v>
      </c>
    </row>
    <row r="1090" spans="2:7">
      <c r="B1090" s="526"/>
      <c r="C1090" s="526"/>
      <c r="G1090" s="2">
        <f t="shared" si="20"/>
        <v>311.3</v>
      </c>
    </row>
    <row r="1091" spans="2:7">
      <c r="B1091" s="526"/>
      <c r="C1091" s="526"/>
      <c r="G1091" s="2">
        <f t="shared" si="20"/>
        <v>311.3</v>
      </c>
    </row>
    <row r="1092" spans="2:7">
      <c r="B1092" s="526"/>
      <c r="C1092" s="526"/>
      <c r="G1092" s="2">
        <f t="shared" si="20"/>
        <v>311.3</v>
      </c>
    </row>
    <row r="1093" spans="2:7">
      <c r="B1093" s="526"/>
      <c r="C1093" s="526"/>
      <c r="G1093" s="2">
        <f t="shared" si="20"/>
        <v>311.3</v>
      </c>
    </row>
    <row r="1094" spans="2:7">
      <c r="B1094" s="526"/>
      <c r="C1094" s="526"/>
      <c r="G1094" s="2">
        <f t="shared" si="20"/>
        <v>311.3</v>
      </c>
    </row>
    <row r="1095" spans="2:7">
      <c r="B1095" s="526"/>
      <c r="C1095" s="526"/>
      <c r="G1095" s="2">
        <f t="shared" si="20"/>
        <v>311.3</v>
      </c>
    </row>
    <row r="1096" spans="2:7">
      <c r="B1096" s="526"/>
      <c r="C1096" s="526"/>
      <c r="G1096" s="2">
        <f t="shared" si="20"/>
        <v>311.3</v>
      </c>
    </row>
    <row r="1097" spans="2:7">
      <c r="B1097" s="526"/>
      <c r="C1097" s="526"/>
      <c r="G1097" s="2">
        <f t="shared" si="20"/>
        <v>311.3</v>
      </c>
    </row>
    <row r="1098" spans="2:7">
      <c r="B1098" s="526"/>
      <c r="C1098" s="526"/>
      <c r="G1098" s="2">
        <f t="shared" si="20"/>
        <v>311.3</v>
      </c>
    </row>
    <row r="1099" spans="2:7">
      <c r="B1099" s="526"/>
      <c r="C1099" s="526"/>
      <c r="G1099" s="2">
        <f t="shared" si="20"/>
        <v>311.3</v>
      </c>
    </row>
    <row r="1100" spans="2:7">
      <c r="B1100" s="526"/>
      <c r="C1100" s="526"/>
      <c r="G1100" s="2">
        <f t="shared" si="20"/>
        <v>311.3</v>
      </c>
    </row>
    <row r="1101" spans="2:7">
      <c r="B1101" s="526"/>
      <c r="C1101" s="526"/>
      <c r="G1101" s="2">
        <f t="shared" si="20"/>
        <v>311.3</v>
      </c>
    </row>
    <row r="1102" spans="2:7">
      <c r="B1102" s="526"/>
      <c r="C1102" s="526"/>
      <c r="G1102" s="2">
        <f t="shared" si="20"/>
        <v>311.3</v>
      </c>
    </row>
    <row r="1103" spans="2:7">
      <c r="B1103" s="526"/>
      <c r="C1103" s="526"/>
      <c r="G1103" s="2">
        <f t="shared" si="20"/>
        <v>311.3</v>
      </c>
    </row>
    <row r="1104" spans="2:7">
      <c r="B1104" s="526"/>
      <c r="C1104" s="526"/>
      <c r="G1104" s="2">
        <f t="shared" si="20"/>
        <v>311.3</v>
      </c>
    </row>
    <row r="1105" spans="2:7">
      <c r="B1105" s="526"/>
      <c r="C1105" s="526"/>
      <c r="G1105" s="2">
        <f t="shared" si="20"/>
        <v>311.3</v>
      </c>
    </row>
    <row r="1106" spans="2:7">
      <c r="B1106" s="526"/>
      <c r="C1106" s="526"/>
      <c r="G1106" s="2">
        <f t="shared" si="20"/>
        <v>311.3</v>
      </c>
    </row>
    <row r="1107" spans="2:7">
      <c r="B1107" s="526"/>
      <c r="C1107" s="526"/>
      <c r="G1107" s="2">
        <f t="shared" si="20"/>
        <v>311.3</v>
      </c>
    </row>
    <row r="1108" spans="2:7">
      <c r="B1108" s="526"/>
      <c r="C1108" s="526"/>
      <c r="G1108" s="2">
        <f t="shared" si="20"/>
        <v>311.3</v>
      </c>
    </row>
    <row r="1109" spans="2:7">
      <c r="B1109" s="526"/>
      <c r="C1109" s="526"/>
      <c r="G1109" s="2">
        <f t="shared" si="20"/>
        <v>311.3</v>
      </c>
    </row>
    <row r="1110" spans="2:7">
      <c r="B1110" s="526"/>
      <c r="C1110" s="526"/>
      <c r="G1110" s="2">
        <f t="shared" si="20"/>
        <v>311.3</v>
      </c>
    </row>
    <row r="1111" spans="2:7">
      <c r="B1111" s="526"/>
      <c r="C1111" s="526"/>
      <c r="G1111" s="2">
        <f t="shared" si="20"/>
        <v>311.3</v>
      </c>
    </row>
    <row r="1112" spans="2:7">
      <c r="B1112" s="526"/>
      <c r="C1112" s="526"/>
      <c r="G1112" s="2">
        <f t="shared" si="20"/>
        <v>311.3</v>
      </c>
    </row>
    <row r="1113" spans="2:7">
      <c r="B1113" s="526"/>
      <c r="C1113" s="526"/>
      <c r="G1113" s="2">
        <f t="shared" si="20"/>
        <v>311.3</v>
      </c>
    </row>
    <row r="1114" spans="2:7">
      <c r="B1114" s="526"/>
      <c r="C1114" s="526"/>
      <c r="G1114" s="2">
        <f t="shared" si="20"/>
        <v>311.3</v>
      </c>
    </row>
    <row r="1115" spans="2:7">
      <c r="B1115" s="526"/>
      <c r="C1115" s="526"/>
      <c r="G1115" s="2">
        <f t="shared" si="20"/>
        <v>311.3</v>
      </c>
    </row>
    <row r="1116" spans="2:7">
      <c r="B1116" s="526"/>
      <c r="C1116" s="526"/>
      <c r="G1116" s="2">
        <f t="shared" si="20"/>
        <v>311.3</v>
      </c>
    </row>
    <row r="1117" spans="2:7">
      <c r="B1117" s="526"/>
      <c r="C1117" s="526"/>
      <c r="G1117" s="2">
        <f t="shared" si="20"/>
        <v>311.3</v>
      </c>
    </row>
    <row r="1118" spans="2:7">
      <c r="B1118" s="526"/>
      <c r="C1118" s="526"/>
      <c r="G1118" s="2">
        <f t="shared" si="20"/>
        <v>311.3</v>
      </c>
    </row>
    <row r="1119" spans="2:7">
      <c r="B1119" s="526"/>
      <c r="C1119" s="526"/>
      <c r="G1119" s="2">
        <f t="shared" si="20"/>
        <v>311.3</v>
      </c>
    </row>
    <row r="1120" spans="2:7">
      <c r="B1120" s="526"/>
      <c r="C1120" s="526"/>
      <c r="G1120" s="2">
        <f t="shared" si="20"/>
        <v>311.3</v>
      </c>
    </row>
    <row r="1121" spans="2:7">
      <c r="B1121" s="526"/>
      <c r="C1121" s="526"/>
      <c r="G1121" s="2">
        <f t="shared" si="20"/>
        <v>311.3</v>
      </c>
    </row>
    <row r="1122" spans="2:7">
      <c r="B1122" s="526"/>
      <c r="C1122" s="526"/>
      <c r="G1122" s="2">
        <f t="shared" si="20"/>
        <v>311.3</v>
      </c>
    </row>
    <row r="1123" spans="2:7">
      <c r="B1123" s="526"/>
      <c r="C1123" s="526"/>
      <c r="G1123" s="2">
        <f t="shared" si="20"/>
        <v>311.3</v>
      </c>
    </row>
    <row r="1124" spans="2:7">
      <c r="B1124" s="526"/>
      <c r="C1124" s="526"/>
      <c r="G1124" s="2">
        <f t="shared" si="20"/>
        <v>311.3</v>
      </c>
    </row>
    <row r="1125" spans="2:7">
      <c r="B1125" s="526"/>
      <c r="C1125" s="526"/>
      <c r="G1125" s="2">
        <f t="shared" si="20"/>
        <v>311.3</v>
      </c>
    </row>
    <row r="1126" spans="2:7">
      <c r="B1126" s="526"/>
      <c r="C1126" s="526"/>
      <c r="G1126" s="2">
        <f t="shared" si="20"/>
        <v>311.3</v>
      </c>
    </row>
    <row r="1127" spans="2:7">
      <c r="B1127" s="526"/>
      <c r="C1127" s="526"/>
      <c r="G1127" s="2">
        <f t="shared" si="20"/>
        <v>311.3</v>
      </c>
    </row>
    <row r="1128" spans="2:7">
      <c r="B1128" s="526"/>
      <c r="C1128" s="526"/>
      <c r="G1128" s="2">
        <f t="shared" si="20"/>
        <v>311.3</v>
      </c>
    </row>
    <row r="1129" spans="2:7">
      <c r="B1129" s="526"/>
      <c r="C1129" s="526"/>
      <c r="G1129" s="2">
        <f t="shared" si="20"/>
        <v>311.3</v>
      </c>
    </row>
    <row r="1130" spans="2:7">
      <c r="B1130" s="526"/>
      <c r="C1130" s="526"/>
      <c r="G1130" s="2">
        <f t="shared" ref="G1130:G1193" si="21">+G1129+E1130-F1130</f>
        <v>311.3</v>
      </c>
    </row>
    <row r="1131" spans="2:7">
      <c r="B1131" s="526"/>
      <c r="C1131" s="526"/>
      <c r="G1131" s="2">
        <f t="shared" si="21"/>
        <v>311.3</v>
      </c>
    </row>
    <row r="1132" spans="2:7">
      <c r="B1132" s="526"/>
      <c r="C1132" s="526"/>
      <c r="G1132" s="2">
        <f t="shared" si="21"/>
        <v>311.3</v>
      </c>
    </row>
    <row r="1133" spans="2:7">
      <c r="B1133" s="526"/>
      <c r="C1133" s="526"/>
      <c r="G1133" s="2">
        <f t="shared" si="21"/>
        <v>311.3</v>
      </c>
    </row>
    <row r="1134" spans="2:7">
      <c r="B1134" s="526"/>
      <c r="C1134" s="526"/>
      <c r="G1134" s="2">
        <f t="shared" si="21"/>
        <v>311.3</v>
      </c>
    </row>
    <row r="1135" spans="2:7">
      <c r="B1135" s="526"/>
      <c r="C1135" s="526"/>
      <c r="G1135" s="2">
        <f t="shared" si="21"/>
        <v>311.3</v>
      </c>
    </row>
    <row r="1136" spans="2:7">
      <c r="B1136" s="526"/>
      <c r="C1136" s="526"/>
      <c r="G1136" s="2">
        <f t="shared" si="21"/>
        <v>311.3</v>
      </c>
    </row>
    <row r="1137" spans="2:7">
      <c r="B1137" s="526"/>
      <c r="C1137" s="526"/>
      <c r="G1137" s="2">
        <f t="shared" si="21"/>
        <v>311.3</v>
      </c>
    </row>
    <row r="1138" spans="2:7">
      <c r="B1138" s="526"/>
      <c r="C1138" s="526"/>
      <c r="G1138" s="2">
        <f t="shared" si="21"/>
        <v>311.3</v>
      </c>
    </row>
    <row r="1139" spans="2:7">
      <c r="B1139" s="526"/>
      <c r="C1139" s="526"/>
      <c r="G1139" s="2">
        <f t="shared" si="21"/>
        <v>311.3</v>
      </c>
    </row>
    <row r="1140" spans="2:7">
      <c r="B1140" s="526"/>
      <c r="C1140" s="526"/>
      <c r="G1140" s="2">
        <f t="shared" si="21"/>
        <v>311.3</v>
      </c>
    </row>
    <row r="1141" spans="2:7">
      <c r="B1141" s="526"/>
      <c r="C1141" s="526"/>
      <c r="G1141" s="2">
        <f t="shared" si="21"/>
        <v>311.3</v>
      </c>
    </row>
    <row r="1142" spans="2:7">
      <c r="B1142" s="526"/>
      <c r="C1142" s="526"/>
      <c r="G1142" s="2">
        <f t="shared" si="21"/>
        <v>311.3</v>
      </c>
    </row>
    <row r="1143" spans="2:7">
      <c r="B1143" s="526"/>
      <c r="C1143" s="526"/>
      <c r="G1143" s="2">
        <f t="shared" si="21"/>
        <v>311.3</v>
      </c>
    </row>
    <row r="1144" spans="2:7">
      <c r="B1144" s="526"/>
      <c r="C1144" s="526"/>
      <c r="G1144" s="2">
        <f t="shared" si="21"/>
        <v>311.3</v>
      </c>
    </row>
    <row r="1145" spans="2:7">
      <c r="B1145" s="526"/>
      <c r="C1145" s="526"/>
      <c r="G1145" s="2">
        <f t="shared" si="21"/>
        <v>311.3</v>
      </c>
    </row>
    <row r="1146" spans="2:7">
      <c r="B1146" s="526"/>
      <c r="C1146" s="526"/>
      <c r="G1146" s="2">
        <f t="shared" si="21"/>
        <v>311.3</v>
      </c>
    </row>
    <row r="1147" spans="2:7">
      <c r="B1147" s="526"/>
      <c r="C1147" s="526"/>
      <c r="G1147" s="2">
        <f t="shared" si="21"/>
        <v>311.3</v>
      </c>
    </row>
    <row r="1148" spans="2:7">
      <c r="B1148" s="526"/>
      <c r="C1148" s="526"/>
      <c r="G1148" s="2">
        <f t="shared" si="21"/>
        <v>311.3</v>
      </c>
    </row>
    <row r="1149" spans="2:7">
      <c r="B1149" s="526"/>
      <c r="C1149" s="526"/>
      <c r="G1149" s="2">
        <f t="shared" si="21"/>
        <v>311.3</v>
      </c>
    </row>
    <row r="1150" spans="2:7">
      <c r="B1150" s="526"/>
      <c r="C1150" s="526"/>
      <c r="G1150" s="2">
        <f t="shared" si="21"/>
        <v>311.3</v>
      </c>
    </row>
    <row r="1151" spans="2:7">
      <c r="B1151" s="526"/>
      <c r="C1151" s="526"/>
      <c r="G1151" s="2">
        <f t="shared" si="21"/>
        <v>311.3</v>
      </c>
    </row>
    <row r="1152" spans="2:7">
      <c r="B1152" s="526"/>
      <c r="C1152" s="526"/>
      <c r="G1152" s="2">
        <f t="shared" si="21"/>
        <v>311.3</v>
      </c>
    </row>
    <row r="1153" spans="2:7">
      <c r="B1153" s="526"/>
      <c r="C1153" s="526"/>
      <c r="G1153" s="2">
        <f t="shared" si="21"/>
        <v>311.3</v>
      </c>
    </row>
    <row r="1154" spans="2:7">
      <c r="B1154" s="526"/>
      <c r="C1154" s="526"/>
      <c r="G1154" s="2">
        <f t="shared" si="21"/>
        <v>311.3</v>
      </c>
    </row>
    <row r="1155" spans="2:7">
      <c r="B1155" s="526"/>
      <c r="C1155" s="526"/>
      <c r="G1155" s="2">
        <f t="shared" si="21"/>
        <v>311.3</v>
      </c>
    </row>
    <row r="1156" spans="2:7">
      <c r="B1156" s="526"/>
      <c r="C1156" s="526"/>
      <c r="G1156" s="2">
        <f t="shared" si="21"/>
        <v>311.3</v>
      </c>
    </row>
    <row r="1157" spans="2:7">
      <c r="B1157" s="526"/>
      <c r="C1157" s="526"/>
      <c r="G1157" s="2">
        <f t="shared" si="21"/>
        <v>311.3</v>
      </c>
    </row>
    <row r="1158" spans="2:7">
      <c r="B1158" s="526"/>
      <c r="C1158" s="526"/>
      <c r="G1158" s="2">
        <f t="shared" si="21"/>
        <v>311.3</v>
      </c>
    </row>
    <row r="1159" spans="2:7">
      <c r="B1159" s="526"/>
      <c r="C1159" s="526"/>
      <c r="G1159" s="2">
        <f t="shared" si="21"/>
        <v>311.3</v>
      </c>
    </row>
    <row r="1160" spans="2:7">
      <c r="B1160" s="526"/>
      <c r="C1160" s="526"/>
      <c r="G1160" s="2">
        <f t="shared" si="21"/>
        <v>311.3</v>
      </c>
    </row>
    <row r="1161" spans="2:7">
      <c r="B1161" s="526"/>
      <c r="C1161" s="526"/>
      <c r="G1161" s="2">
        <f t="shared" si="21"/>
        <v>311.3</v>
      </c>
    </row>
    <row r="1162" spans="2:7">
      <c r="B1162" s="526"/>
      <c r="C1162" s="526"/>
      <c r="G1162" s="2">
        <f t="shared" si="21"/>
        <v>311.3</v>
      </c>
    </row>
    <row r="1163" spans="2:7">
      <c r="B1163" s="526"/>
      <c r="C1163" s="526"/>
      <c r="G1163" s="2">
        <f t="shared" si="21"/>
        <v>311.3</v>
      </c>
    </row>
    <row r="1164" spans="2:7">
      <c r="B1164" s="526"/>
      <c r="C1164" s="526"/>
      <c r="G1164" s="2">
        <f t="shared" si="21"/>
        <v>311.3</v>
      </c>
    </row>
    <row r="1165" spans="2:7">
      <c r="B1165" s="526"/>
      <c r="C1165" s="526"/>
      <c r="G1165" s="2">
        <f t="shared" si="21"/>
        <v>311.3</v>
      </c>
    </row>
    <row r="1166" spans="2:7">
      <c r="B1166" s="526"/>
      <c r="C1166" s="526"/>
      <c r="G1166" s="2">
        <f t="shared" si="21"/>
        <v>311.3</v>
      </c>
    </row>
    <row r="1167" spans="2:7">
      <c r="B1167" s="526"/>
      <c r="C1167" s="526"/>
      <c r="G1167" s="2">
        <f t="shared" si="21"/>
        <v>311.3</v>
      </c>
    </row>
    <row r="1168" spans="2:7">
      <c r="B1168" s="526"/>
      <c r="C1168" s="526"/>
      <c r="G1168" s="2">
        <f t="shared" si="21"/>
        <v>311.3</v>
      </c>
    </row>
    <row r="1169" spans="2:7">
      <c r="B1169" s="526"/>
      <c r="C1169" s="526"/>
      <c r="G1169" s="2">
        <f t="shared" si="21"/>
        <v>311.3</v>
      </c>
    </row>
    <row r="1170" spans="2:7">
      <c r="B1170" s="526"/>
      <c r="C1170" s="526"/>
      <c r="G1170" s="2">
        <f t="shared" si="21"/>
        <v>311.3</v>
      </c>
    </row>
    <row r="1171" spans="2:7">
      <c r="B1171" s="526"/>
      <c r="C1171" s="526"/>
      <c r="G1171" s="2">
        <f t="shared" si="21"/>
        <v>311.3</v>
      </c>
    </row>
    <row r="1172" spans="2:7">
      <c r="B1172" s="526"/>
      <c r="C1172" s="526"/>
      <c r="G1172" s="2">
        <f t="shared" si="21"/>
        <v>311.3</v>
      </c>
    </row>
    <row r="1173" spans="2:7">
      <c r="B1173" s="526"/>
      <c r="C1173" s="526"/>
      <c r="G1173" s="2">
        <f t="shared" si="21"/>
        <v>311.3</v>
      </c>
    </row>
    <row r="1174" spans="2:7">
      <c r="B1174" s="526"/>
      <c r="C1174" s="526"/>
      <c r="G1174" s="2">
        <f t="shared" si="21"/>
        <v>311.3</v>
      </c>
    </row>
    <row r="1175" spans="2:7">
      <c r="B1175" s="526"/>
      <c r="C1175" s="526"/>
      <c r="G1175" s="2">
        <f t="shared" si="21"/>
        <v>311.3</v>
      </c>
    </row>
    <row r="1176" spans="2:7">
      <c r="B1176" s="526"/>
      <c r="C1176" s="526"/>
      <c r="G1176" s="2">
        <f t="shared" si="21"/>
        <v>311.3</v>
      </c>
    </row>
    <row r="1177" spans="2:7">
      <c r="B1177" s="526"/>
      <c r="C1177" s="526"/>
      <c r="G1177" s="2">
        <f t="shared" si="21"/>
        <v>311.3</v>
      </c>
    </row>
    <row r="1178" spans="2:7">
      <c r="B1178" s="526"/>
      <c r="C1178" s="526"/>
      <c r="G1178" s="2">
        <f t="shared" si="21"/>
        <v>311.3</v>
      </c>
    </row>
    <row r="1179" spans="2:7">
      <c r="B1179" s="526"/>
      <c r="C1179" s="526"/>
      <c r="G1179" s="2">
        <f t="shared" si="21"/>
        <v>311.3</v>
      </c>
    </row>
    <row r="1180" spans="2:7">
      <c r="B1180" s="526"/>
      <c r="C1180" s="526"/>
      <c r="G1180" s="2">
        <f t="shared" si="21"/>
        <v>311.3</v>
      </c>
    </row>
    <row r="1181" spans="2:7">
      <c r="B1181" s="526"/>
      <c r="C1181" s="526"/>
      <c r="G1181" s="2">
        <f t="shared" si="21"/>
        <v>311.3</v>
      </c>
    </row>
    <row r="1182" spans="2:7">
      <c r="B1182" s="526"/>
      <c r="C1182" s="526"/>
      <c r="G1182" s="2">
        <f t="shared" si="21"/>
        <v>311.3</v>
      </c>
    </row>
    <row r="1183" spans="2:7">
      <c r="B1183" s="526"/>
      <c r="C1183" s="526"/>
      <c r="G1183" s="2">
        <f t="shared" si="21"/>
        <v>311.3</v>
      </c>
    </row>
    <row r="1184" spans="2:7">
      <c r="B1184" s="526"/>
      <c r="C1184" s="526"/>
      <c r="G1184" s="2">
        <f t="shared" si="21"/>
        <v>311.3</v>
      </c>
    </row>
    <row r="1185" spans="2:7">
      <c r="B1185" s="526"/>
      <c r="C1185" s="526"/>
      <c r="G1185" s="2">
        <f t="shared" si="21"/>
        <v>311.3</v>
      </c>
    </row>
    <row r="1186" spans="2:7">
      <c r="B1186" s="526"/>
      <c r="C1186" s="526"/>
      <c r="G1186" s="2">
        <f t="shared" si="21"/>
        <v>311.3</v>
      </c>
    </row>
    <row r="1187" spans="2:7">
      <c r="B1187" s="526"/>
      <c r="C1187" s="526"/>
      <c r="G1187" s="2">
        <f t="shared" si="21"/>
        <v>311.3</v>
      </c>
    </row>
    <row r="1188" spans="2:7">
      <c r="B1188" s="526"/>
      <c r="C1188" s="526"/>
      <c r="G1188" s="2">
        <f t="shared" si="21"/>
        <v>311.3</v>
      </c>
    </row>
    <row r="1189" spans="2:7">
      <c r="B1189" s="526"/>
      <c r="C1189" s="526"/>
      <c r="G1189" s="2">
        <f t="shared" si="21"/>
        <v>311.3</v>
      </c>
    </row>
    <row r="1190" spans="2:7">
      <c r="B1190" s="526"/>
      <c r="C1190" s="526"/>
      <c r="G1190" s="2">
        <f t="shared" si="21"/>
        <v>311.3</v>
      </c>
    </row>
    <row r="1191" spans="2:7">
      <c r="B1191" s="526"/>
      <c r="C1191" s="526"/>
      <c r="G1191" s="2">
        <f t="shared" si="21"/>
        <v>311.3</v>
      </c>
    </row>
    <row r="1192" spans="2:7">
      <c r="B1192" s="526"/>
      <c r="C1192" s="526"/>
      <c r="G1192" s="2">
        <f t="shared" si="21"/>
        <v>311.3</v>
      </c>
    </row>
    <row r="1193" spans="2:7">
      <c r="B1193" s="526"/>
      <c r="C1193" s="526"/>
      <c r="G1193" s="2">
        <f t="shared" si="21"/>
        <v>311.3</v>
      </c>
    </row>
    <row r="1194" spans="2:7">
      <c r="B1194" s="526"/>
      <c r="C1194" s="526"/>
      <c r="G1194" s="2">
        <f t="shared" ref="G1194:G1257" si="22">+G1193+E1194-F1194</f>
        <v>311.3</v>
      </c>
    </row>
    <row r="1195" spans="2:7">
      <c r="B1195" s="526"/>
      <c r="C1195" s="526"/>
      <c r="G1195" s="2">
        <f t="shared" si="22"/>
        <v>311.3</v>
      </c>
    </row>
    <row r="1196" spans="2:7">
      <c r="B1196" s="526"/>
      <c r="C1196" s="526"/>
      <c r="G1196" s="2">
        <f t="shared" si="22"/>
        <v>311.3</v>
      </c>
    </row>
    <row r="1197" spans="2:7">
      <c r="B1197" s="526"/>
      <c r="C1197" s="526"/>
      <c r="G1197" s="2">
        <f t="shared" si="22"/>
        <v>311.3</v>
      </c>
    </row>
    <row r="1198" spans="2:7">
      <c r="B1198" s="526"/>
      <c r="C1198" s="526"/>
      <c r="G1198" s="2">
        <f t="shared" si="22"/>
        <v>311.3</v>
      </c>
    </row>
    <row r="1199" spans="2:7">
      <c r="B1199" s="526"/>
      <c r="C1199" s="526"/>
      <c r="G1199" s="2">
        <f t="shared" si="22"/>
        <v>311.3</v>
      </c>
    </row>
    <row r="1200" spans="2:7">
      <c r="B1200" s="526"/>
      <c r="C1200" s="526"/>
      <c r="G1200" s="2">
        <f t="shared" si="22"/>
        <v>311.3</v>
      </c>
    </row>
    <row r="1201" spans="2:7">
      <c r="B1201" s="526"/>
      <c r="C1201" s="526"/>
      <c r="G1201" s="2">
        <f t="shared" si="22"/>
        <v>311.3</v>
      </c>
    </row>
    <row r="1202" spans="2:7">
      <c r="B1202" s="526"/>
      <c r="C1202" s="526"/>
      <c r="G1202" s="2">
        <f t="shared" si="22"/>
        <v>311.3</v>
      </c>
    </row>
    <row r="1203" spans="2:7">
      <c r="B1203" s="526"/>
      <c r="C1203" s="526"/>
      <c r="G1203" s="2">
        <f t="shared" si="22"/>
        <v>311.3</v>
      </c>
    </row>
    <row r="1204" spans="2:7">
      <c r="B1204" s="526"/>
      <c r="C1204" s="526"/>
      <c r="G1204" s="2">
        <f t="shared" si="22"/>
        <v>311.3</v>
      </c>
    </row>
    <row r="1205" spans="2:7">
      <c r="B1205" s="526"/>
      <c r="C1205" s="526"/>
      <c r="G1205" s="2">
        <f t="shared" si="22"/>
        <v>311.3</v>
      </c>
    </row>
    <row r="1206" spans="2:7">
      <c r="B1206" s="526"/>
      <c r="C1206" s="526"/>
      <c r="G1206" s="2">
        <f t="shared" si="22"/>
        <v>311.3</v>
      </c>
    </row>
    <row r="1207" spans="2:7">
      <c r="B1207" s="526"/>
      <c r="C1207" s="526"/>
      <c r="G1207" s="2">
        <f t="shared" si="22"/>
        <v>311.3</v>
      </c>
    </row>
    <row r="1208" spans="2:7">
      <c r="B1208" s="526"/>
      <c r="C1208" s="526"/>
      <c r="G1208" s="2">
        <f t="shared" si="22"/>
        <v>311.3</v>
      </c>
    </row>
    <row r="1209" spans="2:7">
      <c r="B1209" s="526"/>
      <c r="C1209" s="526"/>
      <c r="G1209" s="2">
        <f t="shared" si="22"/>
        <v>311.3</v>
      </c>
    </row>
    <row r="1210" spans="2:7">
      <c r="B1210" s="526"/>
      <c r="C1210" s="526"/>
      <c r="G1210" s="2">
        <f t="shared" si="22"/>
        <v>311.3</v>
      </c>
    </row>
    <row r="1211" spans="2:7">
      <c r="B1211" s="526"/>
      <c r="C1211" s="526"/>
      <c r="G1211" s="2">
        <f t="shared" si="22"/>
        <v>311.3</v>
      </c>
    </row>
    <row r="1212" spans="2:7">
      <c r="B1212" s="526"/>
      <c r="C1212" s="526"/>
      <c r="G1212" s="2">
        <f t="shared" si="22"/>
        <v>311.3</v>
      </c>
    </row>
    <row r="1213" spans="2:7">
      <c r="B1213" s="526"/>
      <c r="C1213" s="526"/>
      <c r="G1213" s="2">
        <f t="shared" si="22"/>
        <v>311.3</v>
      </c>
    </row>
    <row r="1214" spans="2:7">
      <c r="B1214" s="526"/>
      <c r="C1214" s="526"/>
      <c r="G1214" s="2">
        <f t="shared" si="22"/>
        <v>311.3</v>
      </c>
    </row>
    <row r="1215" spans="2:7">
      <c r="B1215" s="526"/>
      <c r="C1215" s="526"/>
      <c r="G1215" s="2">
        <f t="shared" si="22"/>
        <v>311.3</v>
      </c>
    </row>
    <row r="1216" spans="2:7">
      <c r="B1216" s="526"/>
      <c r="C1216" s="526"/>
      <c r="G1216" s="2">
        <f t="shared" si="22"/>
        <v>311.3</v>
      </c>
    </row>
    <row r="1217" spans="2:7">
      <c r="B1217" s="526"/>
      <c r="C1217" s="526"/>
      <c r="G1217" s="2">
        <f t="shared" si="22"/>
        <v>311.3</v>
      </c>
    </row>
    <row r="1218" spans="2:7">
      <c r="B1218" s="526"/>
      <c r="C1218" s="526"/>
      <c r="G1218" s="2">
        <f t="shared" si="22"/>
        <v>311.3</v>
      </c>
    </row>
    <row r="1219" spans="2:7">
      <c r="B1219" s="526"/>
      <c r="C1219" s="526"/>
      <c r="G1219" s="2">
        <f t="shared" si="22"/>
        <v>311.3</v>
      </c>
    </row>
    <row r="1220" spans="2:7">
      <c r="B1220" s="526"/>
      <c r="C1220" s="526"/>
      <c r="G1220" s="2">
        <f t="shared" si="22"/>
        <v>311.3</v>
      </c>
    </row>
    <row r="1221" spans="2:7">
      <c r="B1221" s="526"/>
      <c r="C1221" s="526"/>
      <c r="G1221" s="2">
        <f t="shared" si="22"/>
        <v>311.3</v>
      </c>
    </row>
    <row r="1222" spans="2:7">
      <c r="B1222" s="526"/>
      <c r="C1222" s="526"/>
      <c r="G1222" s="2">
        <f t="shared" si="22"/>
        <v>311.3</v>
      </c>
    </row>
    <row r="1223" spans="2:7">
      <c r="B1223" s="526"/>
      <c r="C1223" s="526"/>
      <c r="G1223" s="2">
        <f t="shared" si="22"/>
        <v>311.3</v>
      </c>
    </row>
    <row r="1224" spans="2:7">
      <c r="B1224" s="526"/>
      <c r="C1224" s="526"/>
      <c r="G1224" s="2">
        <f t="shared" si="22"/>
        <v>311.3</v>
      </c>
    </row>
    <row r="1225" spans="2:7">
      <c r="B1225" s="526"/>
      <c r="C1225" s="526"/>
      <c r="G1225" s="2">
        <f t="shared" si="22"/>
        <v>311.3</v>
      </c>
    </row>
    <row r="1226" spans="2:7">
      <c r="B1226" s="526"/>
      <c r="C1226" s="526"/>
      <c r="G1226" s="2">
        <f t="shared" si="22"/>
        <v>311.3</v>
      </c>
    </row>
    <row r="1227" spans="2:7">
      <c r="B1227" s="526"/>
      <c r="C1227" s="526"/>
      <c r="G1227" s="2">
        <f t="shared" si="22"/>
        <v>311.3</v>
      </c>
    </row>
    <row r="1228" spans="2:7">
      <c r="B1228" s="526"/>
      <c r="C1228" s="526"/>
      <c r="G1228" s="2">
        <f t="shared" si="22"/>
        <v>311.3</v>
      </c>
    </row>
    <row r="1229" spans="2:7">
      <c r="B1229" s="526"/>
      <c r="C1229" s="526"/>
      <c r="G1229" s="2">
        <f t="shared" si="22"/>
        <v>311.3</v>
      </c>
    </row>
    <row r="1230" spans="2:7">
      <c r="B1230" s="526"/>
      <c r="C1230" s="526"/>
      <c r="G1230" s="2">
        <f t="shared" si="22"/>
        <v>311.3</v>
      </c>
    </row>
    <row r="1231" spans="2:7">
      <c r="B1231" s="526"/>
      <c r="C1231" s="526"/>
      <c r="G1231" s="2">
        <f t="shared" si="22"/>
        <v>311.3</v>
      </c>
    </row>
    <row r="1232" spans="2:7">
      <c r="B1232" s="526"/>
      <c r="C1232" s="526"/>
      <c r="G1232" s="2">
        <f t="shared" si="22"/>
        <v>311.3</v>
      </c>
    </row>
    <row r="1233" spans="2:7">
      <c r="B1233" s="526"/>
      <c r="C1233" s="526"/>
      <c r="G1233" s="2">
        <f t="shared" si="22"/>
        <v>311.3</v>
      </c>
    </row>
    <row r="1234" spans="2:7">
      <c r="B1234" s="526"/>
      <c r="C1234" s="526"/>
      <c r="G1234" s="2">
        <f t="shared" si="22"/>
        <v>311.3</v>
      </c>
    </row>
    <row r="1235" spans="2:7">
      <c r="B1235" s="526"/>
      <c r="C1235" s="526"/>
      <c r="G1235" s="2">
        <f t="shared" si="22"/>
        <v>311.3</v>
      </c>
    </row>
    <row r="1236" spans="2:7">
      <c r="B1236" s="526"/>
      <c r="C1236" s="526"/>
      <c r="G1236" s="2">
        <f t="shared" si="22"/>
        <v>311.3</v>
      </c>
    </row>
    <row r="1237" spans="2:7">
      <c r="B1237" s="526"/>
      <c r="C1237" s="526"/>
      <c r="G1237" s="2">
        <f t="shared" si="22"/>
        <v>311.3</v>
      </c>
    </row>
    <row r="1238" spans="2:7">
      <c r="B1238" s="526"/>
      <c r="C1238" s="526"/>
      <c r="G1238" s="2">
        <f t="shared" si="22"/>
        <v>311.3</v>
      </c>
    </row>
    <row r="1239" spans="2:7">
      <c r="B1239" s="526"/>
      <c r="C1239" s="526"/>
      <c r="G1239" s="2">
        <f t="shared" si="22"/>
        <v>311.3</v>
      </c>
    </row>
    <row r="1240" spans="2:7">
      <c r="B1240" s="526"/>
      <c r="C1240" s="526"/>
      <c r="G1240" s="2">
        <f t="shared" si="22"/>
        <v>311.3</v>
      </c>
    </row>
    <row r="1241" spans="2:7">
      <c r="B1241" s="526"/>
      <c r="C1241" s="526"/>
      <c r="G1241" s="2">
        <f t="shared" si="22"/>
        <v>311.3</v>
      </c>
    </row>
    <row r="1242" spans="2:7">
      <c r="B1242" s="526"/>
      <c r="C1242" s="526"/>
      <c r="G1242" s="2">
        <f t="shared" si="22"/>
        <v>311.3</v>
      </c>
    </row>
    <row r="1243" spans="2:7">
      <c r="B1243" s="526"/>
      <c r="C1243" s="526"/>
      <c r="G1243" s="2">
        <f t="shared" si="22"/>
        <v>311.3</v>
      </c>
    </row>
    <row r="1244" spans="2:7">
      <c r="B1244" s="526"/>
      <c r="C1244" s="526"/>
      <c r="G1244" s="2">
        <f t="shared" si="22"/>
        <v>311.3</v>
      </c>
    </row>
    <row r="1245" spans="2:7">
      <c r="B1245" s="526"/>
      <c r="C1245" s="526"/>
      <c r="G1245" s="2">
        <f t="shared" si="22"/>
        <v>311.3</v>
      </c>
    </row>
    <row r="1246" spans="2:7">
      <c r="B1246" s="526"/>
      <c r="C1246" s="526"/>
      <c r="G1246" s="2">
        <f t="shared" si="22"/>
        <v>311.3</v>
      </c>
    </row>
    <row r="1247" spans="2:7">
      <c r="B1247" s="526"/>
      <c r="C1247" s="526"/>
      <c r="G1247" s="2">
        <f t="shared" si="22"/>
        <v>311.3</v>
      </c>
    </row>
    <row r="1248" spans="2:7">
      <c r="B1248" s="526"/>
      <c r="C1248" s="526"/>
      <c r="G1248" s="2">
        <f t="shared" si="22"/>
        <v>311.3</v>
      </c>
    </row>
    <row r="1249" spans="2:7">
      <c r="B1249" s="526"/>
      <c r="C1249" s="526"/>
      <c r="G1249" s="2">
        <f t="shared" si="22"/>
        <v>311.3</v>
      </c>
    </row>
    <row r="1250" spans="2:7">
      <c r="B1250" s="526"/>
      <c r="C1250" s="526"/>
      <c r="G1250" s="2">
        <f t="shared" si="22"/>
        <v>311.3</v>
      </c>
    </row>
    <row r="1251" spans="2:7">
      <c r="B1251" s="526"/>
      <c r="C1251" s="526"/>
      <c r="G1251" s="2">
        <f t="shared" si="22"/>
        <v>311.3</v>
      </c>
    </row>
    <row r="1252" spans="2:7">
      <c r="B1252" s="526"/>
      <c r="C1252" s="526"/>
      <c r="G1252" s="2">
        <f t="shared" si="22"/>
        <v>311.3</v>
      </c>
    </row>
    <row r="1253" spans="2:7">
      <c r="B1253" s="526"/>
      <c r="C1253" s="526"/>
      <c r="G1253" s="2">
        <f t="shared" si="22"/>
        <v>311.3</v>
      </c>
    </row>
    <row r="1254" spans="2:7">
      <c r="B1254" s="526"/>
      <c r="C1254" s="526"/>
      <c r="G1254" s="2">
        <f t="shared" si="22"/>
        <v>311.3</v>
      </c>
    </row>
    <row r="1255" spans="2:7">
      <c r="B1255" s="526"/>
      <c r="C1255" s="526"/>
      <c r="G1255" s="2">
        <f t="shared" si="22"/>
        <v>311.3</v>
      </c>
    </row>
    <row r="1256" spans="2:7">
      <c r="B1256" s="526"/>
      <c r="C1256" s="526"/>
      <c r="G1256" s="2">
        <f t="shared" si="22"/>
        <v>311.3</v>
      </c>
    </row>
    <row r="1257" spans="2:7">
      <c r="B1257" s="526"/>
      <c r="C1257" s="526"/>
      <c r="G1257" s="2">
        <f t="shared" si="22"/>
        <v>311.3</v>
      </c>
    </row>
    <row r="1258" spans="2:7">
      <c r="B1258" s="526"/>
      <c r="C1258" s="526"/>
      <c r="G1258" s="2">
        <f t="shared" ref="G1258:G1321" si="23">+G1257+E1258-F1258</f>
        <v>311.3</v>
      </c>
    </row>
    <row r="1259" spans="2:7">
      <c r="B1259" s="526"/>
      <c r="C1259" s="526"/>
      <c r="G1259" s="2">
        <f t="shared" si="23"/>
        <v>311.3</v>
      </c>
    </row>
    <row r="1260" spans="2:7">
      <c r="B1260" s="526"/>
      <c r="C1260" s="526"/>
      <c r="G1260" s="2">
        <f t="shared" si="23"/>
        <v>311.3</v>
      </c>
    </row>
    <row r="1261" spans="2:7">
      <c r="B1261" s="526"/>
      <c r="C1261" s="526"/>
      <c r="G1261" s="2">
        <f t="shared" si="23"/>
        <v>311.3</v>
      </c>
    </row>
    <row r="1262" spans="2:7">
      <c r="B1262" s="526"/>
      <c r="C1262" s="526"/>
      <c r="G1262" s="2">
        <f t="shared" si="23"/>
        <v>311.3</v>
      </c>
    </row>
    <row r="1263" spans="2:7">
      <c r="B1263" s="526"/>
      <c r="C1263" s="526"/>
      <c r="G1263" s="2">
        <f t="shared" si="23"/>
        <v>311.3</v>
      </c>
    </row>
    <row r="1264" spans="2:7">
      <c r="B1264" s="526"/>
      <c r="C1264" s="526"/>
      <c r="G1264" s="2">
        <f t="shared" si="23"/>
        <v>311.3</v>
      </c>
    </row>
    <row r="1265" spans="2:7">
      <c r="B1265" s="526"/>
      <c r="C1265" s="526"/>
      <c r="G1265" s="2">
        <f t="shared" si="23"/>
        <v>311.3</v>
      </c>
    </row>
    <row r="1266" spans="2:7">
      <c r="B1266" s="526"/>
      <c r="C1266" s="526"/>
      <c r="G1266" s="2">
        <f t="shared" si="23"/>
        <v>311.3</v>
      </c>
    </row>
    <row r="1267" spans="2:7">
      <c r="B1267" s="526"/>
      <c r="C1267" s="526"/>
      <c r="G1267" s="2">
        <f t="shared" si="23"/>
        <v>311.3</v>
      </c>
    </row>
    <row r="1268" spans="2:7">
      <c r="B1268" s="526"/>
      <c r="C1268" s="526"/>
      <c r="G1268" s="2">
        <f t="shared" si="23"/>
        <v>311.3</v>
      </c>
    </row>
    <row r="1269" spans="2:7">
      <c r="B1269" s="526"/>
      <c r="C1269" s="526"/>
      <c r="G1269" s="2">
        <f t="shared" si="23"/>
        <v>311.3</v>
      </c>
    </row>
    <row r="1270" spans="2:7">
      <c r="B1270" s="526"/>
      <c r="C1270" s="526"/>
      <c r="G1270" s="2">
        <f t="shared" si="23"/>
        <v>311.3</v>
      </c>
    </row>
    <row r="1271" spans="2:7">
      <c r="B1271" s="526"/>
      <c r="C1271" s="526"/>
      <c r="G1271" s="2">
        <f t="shared" si="23"/>
        <v>311.3</v>
      </c>
    </row>
    <row r="1272" spans="2:7">
      <c r="B1272" s="526"/>
      <c r="C1272" s="526"/>
      <c r="G1272" s="2">
        <f t="shared" si="23"/>
        <v>311.3</v>
      </c>
    </row>
    <row r="1273" spans="2:7">
      <c r="B1273" s="526"/>
      <c r="C1273" s="526"/>
      <c r="G1273" s="2">
        <f t="shared" si="23"/>
        <v>311.3</v>
      </c>
    </row>
    <row r="1274" spans="2:7">
      <c r="B1274" s="526"/>
      <c r="C1274" s="526"/>
      <c r="G1274" s="2">
        <f t="shared" si="23"/>
        <v>311.3</v>
      </c>
    </row>
    <row r="1275" spans="2:7">
      <c r="B1275" s="526"/>
      <c r="C1275" s="526"/>
      <c r="G1275" s="2">
        <f t="shared" si="23"/>
        <v>311.3</v>
      </c>
    </row>
    <row r="1276" spans="2:7">
      <c r="B1276" s="526"/>
      <c r="C1276" s="526"/>
      <c r="G1276" s="2">
        <f t="shared" si="23"/>
        <v>311.3</v>
      </c>
    </row>
    <row r="1277" spans="2:7">
      <c r="B1277" s="526"/>
      <c r="C1277" s="526"/>
      <c r="G1277" s="2">
        <f t="shared" si="23"/>
        <v>311.3</v>
      </c>
    </row>
    <row r="1278" spans="2:7">
      <c r="B1278" s="526"/>
      <c r="C1278" s="526"/>
      <c r="G1278" s="2">
        <f t="shared" si="23"/>
        <v>311.3</v>
      </c>
    </row>
    <row r="1279" spans="2:7">
      <c r="B1279" s="526"/>
      <c r="C1279" s="526"/>
      <c r="G1279" s="2">
        <f t="shared" si="23"/>
        <v>311.3</v>
      </c>
    </row>
    <row r="1280" spans="2:7">
      <c r="B1280" s="526"/>
      <c r="C1280" s="526"/>
      <c r="G1280" s="2">
        <f t="shared" si="23"/>
        <v>311.3</v>
      </c>
    </row>
    <row r="1281" spans="2:7">
      <c r="B1281" s="526"/>
      <c r="C1281" s="526"/>
      <c r="G1281" s="2">
        <f t="shared" si="23"/>
        <v>311.3</v>
      </c>
    </row>
    <row r="1282" spans="2:7">
      <c r="B1282" s="526"/>
      <c r="C1282" s="526"/>
      <c r="G1282" s="2">
        <f t="shared" si="23"/>
        <v>311.3</v>
      </c>
    </row>
    <row r="1283" spans="2:7">
      <c r="B1283" s="526"/>
      <c r="C1283" s="526"/>
      <c r="G1283" s="2">
        <f t="shared" si="23"/>
        <v>311.3</v>
      </c>
    </row>
    <row r="1284" spans="2:7">
      <c r="B1284" s="526"/>
      <c r="C1284" s="526"/>
      <c r="G1284" s="2">
        <f t="shared" si="23"/>
        <v>311.3</v>
      </c>
    </row>
    <row r="1285" spans="2:7">
      <c r="B1285" s="526"/>
      <c r="C1285" s="526"/>
      <c r="G1285" s="2">
        <f t="shared" si="23"/>
        <v>311.3</v>
      </c>
    </row>
    <row r="1286" spans="2:7">
      <c r="B1286" s="526"/>
      <c r="C1286" s="526"/>
      <c r="G1286" s="2">
        <f t="shared" si="23"/>
        <v>311.3</v>
      </c>
    </row>
    <row r="1287" spans="2:7">
      <c r="B1287" s="526"/>
      <c r="C1287" s="526"/>
      <c r="G1287" s="2">
        <f t="shared" si="23"/>
        <v>311.3</v>
      </c>
    </row>
    <row r="1288" spans="2:7">
      <c r="B1288" s="526"/>
      <c r="C1288" s="526"/>
      <c r="G1288" s="2">
        <f t="shared" si="23"/>
        <v>311.3</v>
      </c>
    </row>
    <row r="1289" spans="2:7">
      <c r="B1289" s="526"/>
      <c r="C1289" s="526"/>
      <c r="G1289" s="2">
        <f t="shared" si="23"/>
        <v>311.3</v>
      </c>
    </row>
    <row r="1290" spans="2:7">
      <c r="B1290" s="526"/>
      <c r="C1290" s="526"/>
      <c r="G1290" s="2">
        <f t="shared" si="23"/>
        <v>311.3</v>
      </c>
    </row>
    <row r="1291" spans="2:7">
      <c r="B1291" s="526"/>
      <c r="C1291" s="526"/>
      <c r="G1291" s="2">
        <f t="shared" si="23"/>
        <v>311.3</v>
      </c>
    </row>
    <row r="1292" spans="2:7">
      <c r="B1292" s="526"/>
      <c r="C1292" s="526"/>
      <c r="G1292" s="2">
        <f t="shared" si="23"/>
        <v>311.3</v>
      </c>
    </row>
    <row r="1293" spans="2:7">
      <c r="B1293" s="526"/>
      <c r="C1293" s="526"/>
      <c r="G1293" s="2">
        <f t="shared" si="23"/>
        <v>311.3</v>
      </c>
    </row>
    <row r="1294" spans="2:7">
      <c r="B1294" s="526"/>
      <c r="C1294" s="526"/>
      <c r="G1294" s="2">
        <f t="shared" si="23"/>
        <v>311.3</v>
      </c>
    </row>
    <row r="1295" spans="2:7">
      <c r="B1295" s="526"/>
      <c r="C1295" s="526"/>
      <c r="G1295" s="2">
        <f t="shared" si="23"/>
        <v>311.3</v>
      </c>
    </row>
    <row r="1296" spans="2:7">
      <c r="B1296" s="526"/>
      <c r="C1296" s="526"/>
      <c r="G1296" s="2">
        <f t="shared" si="23"/>
        <v>311.3</v>
      </c>
    </row>
    <row r="1297" spans="2:7">
      <c r="B1297" s="526"/>
      <c r="C1297" s="526"/>
      <c r="G1297" s="2">
        <f t="shared" si="23"/>
        <v>311.3</v>
      </c>
    </row>
    <row r="1298" spans="2:7">
      <c r="B1298" s="526"/>
      <c r="C1298" s="526"/>
      <c r="G1298" s="2">
        <f t="shared" si="23"/>
        <v>311.3</v>
      </c>
    </row>
    <row r="1299" spans="2:7">
      <c r="B1299" s="526"/>
      <c r="C1299" s="526"/>
      <c r="G1299" s="2">
        <f t="shared" si="23"/>
        <v>311.3</v>
      </c>
    </row>
    <row r="1300" spans="2:7">
      <c r="B1300" s="526"/>
      <c r="C1300" s="526"/>
      <c r="G1300" s="2">
        <f t="shared" si="23"/>
        <v>311.3</v>
      </c>
    </row>
    <row r="1301" spans="2:7">
      <c r="B1301" s="526"/>
      <c r="C1301" s="526"/>
      <c r="G1301" s="2">
        <f t="shared" si="23"/>
        <v>311.3</v>
      </c>
    </row>
    <row r="1302" spans="2:7">
      <c r="B1302" s="526"/>
      <c r="C1302" s="526"/>
      <c r="G1302" s="2">
        <f t="shared" si="23"/>
        <v>311.3</v>
      </c>
    </row>
    <row r="1303" spans="2:7">
      <c r="B1303" s="526"/>
      <c r="C1303" s="526"/>
      <c r="G1303" s="2">
        <f t="shared" si="23"/>
        <v>311.3</v>
      </c>
    </row>
    <row r="1304" spans="2:7">
      <c r="B1304" s="526"/>
      <c r="C1304" s="526"/>
      <c r="G1304" s="2">
        <f t="shared" si="23"/>
        <v>311.3</v>
      </c>
    </row>
    <row r="1305" spans="2:7">
      <c r="B1305" s="526"/>
      <c r="C1305" s="526"/>
      <c r="G1305" s="2">
        <f t="shared" si="23"/>
        <v>311.3</v>
      </c>
    </row>
    <row r="1306" spans="2:7">
      <c r="B1306" s="526"/>
      <c r="C1306" s="526"/>
      <c r="G1306" s="2">
        <f t="shared" si="23"/>
        <v>311.3</v>
      </c>
    </row>
    <row r="1307" spans="2:7">
      <c r="B1307" s="526"/>
      <c r="C1307" s="526"/>
      <c r="G1307" s="2">
        <f t="shared" si="23"/>
        <v>311.3</v>
      </c>
    </row>
    <row r="1308" spans="2:7">
      <c r="B1308" s="526"/>
      <c r="C1308" s="526"/>
      <c r="G1308" s="2">
        <f t="shared" si="23"/>
        <v>311.3</v>
      </c>
    </row>
    <row r="1309" spans="2:7">
      <c r="B1309" s="526"/>
      <c r="C1309" s="526"/>
      <c r="G1309" s="2">
        <f t="shared" si="23"/>
        <v>311.3</v>
      </c>
    </row>
    <row r="1310" spans="2:7">
      <c r="B1310" s="526"/>
      <c r="C1310" s="526"/>
      <c r="G1310" s="2">
        <f t="shared" si="23"/>
        <v>311.3</v>
      </c>
    </row>
    <row r="1311" spans="2:7">
      <c r="B1311" s="526"/>
      <c r="C1311" s="526"/>
      <c r="G1311" s="2">
        <f t="shared" si="23"/>
        <v>311.3</v>
      </c>
    </row>
    <row r="1312" spans="2:7">
      <c r="B1312" s="526"/>
      <c r="C1312" s="526"/>
      <c r="G1312" s="2">
        <f t="shared" si="23"/>
        <v>311.3</v>
      </c>
    </row>
    <row r="1313" spans="2:7">
      <c r="B1313" s="526"/>
      <c r="C1313" s="526"/>
      <c r="G1313" s="2">
        <f t="shared" si="23"/>
        <v>311.3</v>
      </c>
    </row>
    <row r="1314" spans="2:7">
      <c r="B1314" s="526"/>
      <c r="C1314" s="526"/>
      <c r="G1314" s="2">
        <f t="shared" si="23"/>
        <v>311.3</v>
      </c>
    </row>
    <row r="1315" spans="2:7">
      <c r="B1315" s="526"/>
      <c r="C1315" s="526"/>
      <c r="G1315" s="2">
        <f t="shared" si="23"/>
        <v>311.3</v>
      </c>
    </row>
    <row r="1316" spans="2:7">
      <c r="B1316" s="526"/>
      <c r="C1316" s="526"/>
      <c r="G1316" s="2">
        <f t="shared" si="23"/>
        <v>311.3</v>
      </c>
    </row>
    <row r="1317" spans="2:7">
      <c r="B1317" s="526"/>
      <c r="C1317" s="526"/>
      <c r="G1317" s="2">
        <f t="shared" si="23"/>
        <v>311.3</v>
      </c>
    </row>
    <row r="1318" spans="2:7">
      <c r="B1318" s="526"/>
      <c r="C1318" s="526"/>
      <c r="G1318" s="2">
        <f t="shared" si="23"/>
        <v>311.3</v>
      </c>
    </row>
    <row r="1319" spans="2:7">
      <c r="B1319" s="526"/>
      <c r="C1319" s="526"/>
      <c r="G1319" s="2">
        <f t="shared" si="23"/>
        <v>311.3</v>
      </c>
    </row>
    <row r="1320" spans="2:7">
      <c r="B1320" s="526"/>
      <c r="C1320" s="526"/>
      <c r="G1320" s="2">
        <f t="shared" si="23"/>
        <v>311.3</v>
      </c>
    </row>
    <row r="1321" spans="2:7">
      <c r="B1321" s="526"/>
      <c r="C1321" s="526"/>
      <c r="G1321" s="2">
        <f t="shared" si="23"/>
        <v>311.3</v>
      </c>
    </row>
    <row r="1322" spans="2:7">
      <c r="B1322" s="526"/>
      <c r="C1322" s="526"/>
      <c r="G1322" s="2">
        <f t="shared" ref="G1322:G1327" si="24">+G1321+E1322-F1322</f>
        <v>311.3</v>
      </c>
    </row>
    <row r="1323" spans="2:7">
      <c r="B1323" s="526"/>
      <c r="C1323" s="526"/>
      <c r="G1323" s="2">
        <f t="shared" si="24"/>
        <v>311.3</v>
      </c>
    </row>
    <row r="1324" spans="2:7">
      <c r="B1324" s="526"/>
      <c r="C1324" s="526"/>
      <c r="G1324" s="2">
        <f t="shared" si="24"/>
        <v>311.3</v>
      </c>
    </row>
    <row r="1325" spans="2:7">
      <c r="B1325" s="526"/>
      <c r="C1325" s="526"/>
      <c r="G1325" s="2">
        <f t="shared" si="24"/>
        <v>311.3</v>
      </c>
    </row>
    <row r="1326" spans="2:7">
      <c r="B1326" s="526"/>
      <c r="C1326" s="526"/>
      <c r="G1326" s="2">
        <f t="shared" si="24"/>
        <v>311.3</v>
      </c>
    </row>
    <row r="1327" spans="2:7">
      <c r="B1327" s="526"/>
      <c r="C1327" s="526"/>
      <c r="G1327" s="2">
        <f t="shared" si="24"/>
        <v>311.3</v>
      </c>
    </row>
  </sheetData>
  <autoFilter ref="A4:G683" xr:uid="{00000000-0009-0000-0000-000003000000}"/>
  <mergeCells count="8">
    <mergeCell ref="I996:K996"/>
    <mergeCell ref="I986:K986"/>
    <mergeCell ref="I976:K976"/>
    <mergeCell ref="I856:K856"/>
    <mergeCell ref="B2:G2"/>
    <mergeCell ref="J731:L731"/>
    <mergeCell ref="I753:K753"/>
    <mergeCell ref="J779:L779"/>
  </mergeCells>
  <pageMargins left="0.51181102362204722" right="0.51181102362204722" top="0.94488188976377963" bottom="0.35433070866141736" header="0.31496062992125984" footer="0.31496062992125984"/>
  <pageSetup paperSize="9" scale="82"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325"/>
  <sheetViews>
    <sheetView topLeftCell="A957" zoomScaleNormal="100" workbookViewId="0">
      <selection activeCell="F977" sqref="F977"/>
    </sheetView>
  </sheetViews>
  <sheetFormatPr defaultColWidth="11.42578125" defaultRowHeight="15"/>
  <cols>
    <col min="1" max="1" width="11.42578125" style="7"/>
    <col min="2" max="2" width="15.42578125" style="9" customWidth="1"/>
    <col min="3" max="3" width="12.140625" style="9" customWidth="1"/>
    <col min="4" max="4" width="51.5703125" bestFit="1" customWidth="1"/>
    <col min="5" max="6" width="11.42578125" style="2"/>
    <col min="7" max="8" width="12.7109375" style="2" customWidth="1"/>
    <col min="9" max="10" width="14" customWidth="1"/>
  </cols>
  <sheetData>
    <row r="1" spans="1:8">
      <c r="B1" s="526"/>
      <c r="C1" s="526"/>
    </row>
    <row r="2" spans="1:8" ht="45.75" customHeight="1">
      <c r="A2" s="551" t="s">
        <v>147</v>
      </c>
      <c r="B2" s="551"/>
      <c r="C2" s="551"/>
      <c r="D2" s="551"/>
      <c r="E2" s="551"/>
      <c r="F2" s="551"/>
      <c r="G2" s="551"/>
      <c r="H2" s="525"/>
    </row>
    <row r="4" spans="1:8" ht="30.75">
      <c r="A4" s="43" t="s">
        <v>1</v>
      </c>
      <c r="B4" s="528" t="s">
        <v>2</v>
      </c>
      <c r="C4" s="527" t="s">
        <v>3</v>
      </c>
      <c r="D4" s="528" t="s">
        <v>4</v>
      </c>
      <c r="E4" s="13" t="s">
        <v>5</v>
      </c>
      <c r="F4" s="13" t="s">
        <v>6</v>
      </c>
      <c r="G4" s="13" t="s">
        <v>7</v>
      </c>
      <c r="H4" s="13"/>
    </row>
    <row r="5" spans="1:8">
      <c r="A5" s="44">
        <v>42736</v>
      </c>
      <c r="B5" s="525" t="s">
        <v>8</v>
      </c>
      <c r="C5" s="526"/>
      <c r="G5" s="2">
        <v>156.69999999999999</v>
      </c>
    </row>
    <row r="6" spans="1:8">
      <c r="A6" s="7">
        <v>42786</v>
      </c>
      <c r="B6" s="526">
        <v>12288</v>
      </c>
      <c r="C6" s="526" t="s">
        <v>9</v>
      </c>
      <c r="F6" s="2">
        <v>141.69999999999999</v>
      </c>
      <c r="G6" s="2">
        <f t="shared" ref="G6:G72" si="0">+G5+E6-F6</f>
        <v>15</v>
      </c>
    </row>
    <row r="7" spans="1:8">
      <c r="A7" s="7">
        <v>42786</v>
      </c>
      <c r="B7" s="526">
        <v>12292</v>
      </c>
      <c r="C7" s="526" t="s">
        <v>9</v>
      </c>
      <c r="F7" s="2">
        <v>15</v>
      </c>
      <c r="G7" s="2">
        <f t="shared" si="0"/>
        <v>0</v>
      </c>
    </row>
    <row r="8" spans="1:8">
      <c r="A8" s="44">
        <v>42766</v>
      </c>
      <c r="B8" s="525" t="s">
        <v>14</v>
      </c>
      <c r="C8" s="525" t="s">
        <v>15</v>
      </c>
      <c r="D8" t="s">
        <v>16</v>
      </c>
      <c r="E8" s="2">
        <v>68.5</v>
      </c>
      <c r="G8" s="2">
        <f t="shared" si="0"/>
        <v>68.5</v>
      </c>
    </row>
    <row r="9" spans="1:8">
      <c r="B9" s="526"/>
      <c r="C9" s="526"/>
      <c r="D9" t="s">
        <v>17</v>
      </c>
      <c r="E9" s="2">
        <v>2.8</v>
      </c>
      <c r="G9" s="2">
        <f t="shared" si="0"/>
        <v>71.3</v>
      </c>
    </row>
    <row r="10" spans="1:8">
      <c r="B10" s="526"/>
      <c r="C10" s="526"/>
      <c r="D10" t="s">
        <v>18</v>
      </c>
      <c r="E10" s="2">
        <v>60</v>
      </c>
      <c r="G10" s="2">
        <f t="shared" si="0"/>
        <v>131.30000000000001</v>
      </c>
    </row>
    <row r="11" spans="1:8">
      <c r="B11" s="526"/>
      <c r="C11" s="526"/>
      <c r="D11" t="s">
        <v>19</v>
      </c>
      <c r="E11" s="2">
        <v>2</v>
      </c>
      <c r="G11" s="2">
        <f t="shared" si="0"/>
        <v>133.30000000000001</v>
      </c>
    </row>
    <row r="12" spans="1:8">
      <c r="B12" s="526"/>
      <c r="C12" s="526"/>
      <c r="D12" t="s">
        <v>41</v>
      </c>
      <c r="E12" s="2">
        <v>10</v>
      </c>
      <c r="G12" s="2">
        <f t="shared" si="0"/>
        <v>143.30000000000001</v>
      </c>
    </row>
    <row r="13" spans="1:8">
      <c r="A13" s="7">
        <v>42765</v>
      </c>
      <c r="B13" s="526" t="s">
        <v>114</v>
      </c>
      <c r="C13" s="526" t="s">
        <v>15</v>
      </c>
      <c r="D13" t="s">
        <v>18</v>
      </c>
      <c r="F13" s="2">
        <v>60</v>
      </c>
      <c r="G13" s="2">
        <f t="shared" si="0"/>
        <v>83.300000000000011</v>
      </c>
    </row>
    <row r="14" spans="1:8">
      <c r="A14" s="7">
        <v>42765</v>
      </c>
      <c r="B14" s="526" t="s">
        <v>114</v>
      </c>
      <c r="C14" s="526" t="s">
        <v>15</v>
      </c>
      <c r="D14" t="s">
        <v>19</v>
      </c>
      <c r="F14" s="2">
        <v>2</v>
      </c>
      <c r="G14" s="2">
        <f t="shared" si="0"/>
        <v>81.300000000000011</v>
      </c>
    </row>
    <row r="15" spans="1:8">
      <c r="A15" s="7">
        <v>42786</v>
      </c>
      <c r="B15" s="526">
        <v>12288</v>
      </c>
      <c r="C15" s="526" t="s">
        <v>15</v>
      </c>
      <c r="D15" t="s">
        <v>16</v>
      </c>
      <c r="F15" s="2">
        <v>68.5</v>
      </c>
      <c r="G15" s="2">
        <f t="shared" si="0"/>
        <v>12.800000000000011</v>
      </c>
    </row>
    <row r="16" spans="1:8">
      <c r="A16" s="7">
        <v>42786</v>
      </c>
      <c r="B16" s="526">
        <v>12288</v>
      </c>
      <c r="C16" s="526" t="s">
        <v>15</v>
      </c>
      <c r="D16" t="s">
        <v>17</v>
      </c>
      <c r="F16" s="2">
        <v>2.8</v>
      </c>
      <c r="G16" s="2">
        <f t="shared" si="0"/>
        <v>10.000000000000011</v>
      </c>
    </row>
    <row r="17" spans="1:7">
      <c r="A17" s="7">
        <v>42786</v>
      </c>
      <c r="B17" s="526">
        <v>12292</v>
      </c>
      <c r="C17" s="526" t="s">
        <v>15</v>
      </c>
      <c r="D17" t="s">
        <v>41</v>
      </c>
      <c r="F17" s="2">
        <v>10</v>
      </c>
      <c r="G17" s="2">
        <f t="shared" si="0"/>
        <v>0</v>
      </c>
    </row>
    <row r="18" spans="1:7">
      <c r="A18" s="44">
        <v>42794</v>
      </c>
      <c r="B18" s="525" t="s">
        <v>14</v>
      </c>
      <c r="C18" s="525" t="s">
        <v>20</v>
      </c>
      <c r="D18" t="s">
        <v>16</v>
      </c>
      <c r="E18" s="2">
        <v>75.5</v>
      </c>
      <c r="G18" s="2">
        <f t="shared" si="0"/>
        <v>75.5</v>
      </c>
    </row>
    <row r="19" spans="1:7">
      <c r="B19" s="526"/>
      <c r="C19" s="526"/>
      <c r="D19" t="s">
        <v>17</v>
      </c>
      <c r="E19" s="2">
        <v>2</v>
      </c>
      <c r="G19" s="2">
        <f t="shared" si="0"/>
        <v>77.5</v>
      </c>
    </row>
    <row r="20" spans="1:7">
      <c r="B20" s="526"/>
      <c r="C20" s="526"/>
      <c r="D20" t="s">
        <v>18</v>
      </c>
      <c r="E20" s="2">
        <v>56</v>
      </c>
      <c r="G20" s="2">
        <f t="shared" si="0"/>
        <v>133.5</v>
      </c>
    </row>
    <row r="21" spans="1:7">
      <c r="B21" s="526"/>
      <c r="C21" s="526"/>
      <c r="D21" t="s">
        <v>19</v>
      </c>
      <c r="E21" s="2">
        <v>2</v>
      </c>
      <c r="G21" s="2">
        <f t="shared" si="0"/>
        <v>135.5</v>
      </c>
    </row>
    <row r="22" spans="1:7">
      <c r="A22" s="7">
        <v>42794</v>
      </c>
      <c r="B22" s="526" t="s">
        <v>114</v>
      </c>
      <c r="C22" s="526" t="s">
        <v>20</v>
      </c>
      <c r="D22" t="s">
        <v>18</v>
      </c>
      <c r="F22" s="2">
        <v>56</v>
      </c>
      <c r="G22" s="2">
        <f t="shared" si="0"/>
        <v>79.5</v>
      </c>
    </row>
    <row r="23" spans="1:7">
      <c r="A23" s="7">
        <v>42794</v>
      </c>
      <c r="B23" s="526" t="s">
        <v>114</v>
      </c>
      <c r="C23" s="526" t="s">
        <v>20</v>
      </c>
      <c r="D23" t="s">
        <v>19</v>
      </c>
      <c r="F23" s="2">
        <v>2</v>
      </c>
      <c r="G23" s="2">
        <f t="shared" si="0"/>
        <v>77.5</v>
      </c>
    </row>
    <row r="24" spans="1:7">
      <c r="A24" s="7">
        <v>42822</v>
      </c>
      <c r="B24" s="526">
        <v>12598</v>
      </c>
      <c r="C24" s="526" t="s">
        <v>20</v>
      </c>
      <c r="D24" t="s">
        <v>16</v>
      </c>
      <c r="F24" s="2">
        <v>75.5</v>
      </c>
      <c r="G24" s="2">
        <f t="shared" si="0"/>
        <v>2</v>
      </c>
    </row>
    <row r="25" spans="1:7">
      <c r="A25" s="7">
        <v>42822</v>
      </c>
      <c r="B25" s="526">
        <v>12598</v>
      </c>
      <c r="C25" s="526" t="s">
        <v>20</v>
      </c>
      <c r="D25" t="s">
        <v>17</v>
      </c>
      <c r="F25" s="2">
        <v>2</v>
      </c>
      <c r="G25" s="2">
        <f t="shared" si="0"/>
        <v>0</v>
      </c>
    </row>
    <row r="26" spans="1:7">
      <c r="A26" s="44">
        <v>42825</v>
      </c>
      <c r="B26" s="525" t="s">
        <v>14</v>
      </c>
      <c r="C26" s="525" t="s">
        <v>23</v>
      </c>
      <c r="D26" t="s">
        <v>16</v>
      </c>
      <c r="E26" s="2">
        <v>71.900000000000006</v>
      </c>
      <c r="G26" s="2">
        <f t="shared" si="0"/>
        <v>71.900000000000006</v>
      </c>
    </row>
    <row r="27" spans="1:7">
      <c r="B27" s="526"/>
      <c r="C27" s="526"/>
      <c r="D27" t="s">
        <v>17</v>
      </c>
      <c r="E27" s="2">
        <v>2</v>
      </c>
      <c r="G27" s="2">
        <f t="shared" si="0"/>
        <v>73.900000000000006</v>
      </c>
    </row>
    <row r="28" spans="1:7">
      <c r="B28" s="526"/>
      <c r="C28" s="526"/>
      <c r="D28" t="s">
        <v>18</v>
      </c>
      <c r="E28" s="2">
        <v>60</v>
      </c>
      <c r="G28" s="2">
        <f t="shared" si="0"/>
        <v>133.9</v>
      </c>
    </row>
    <row r="29" spans="1:7">
      <c r="B29" s="526"/>
      <c r="C29" s="526"/>
      <c r="D29" t="s">
        <v>19</v>
      </c>
      <c r="E29" s="2">
        <v>2</v>
      </c>
      <c r="G29" s="2">
        <f t="shared" si="0"/>
        <v>135.9</v>
      </c>
    </row>
    <row r="30" spans="1:7">
      <c r="A30" s="7">
        <v>42824</v>
      </c>
      <c r="B30" s="526" t="s">
        <v>114</v>
      </c>
      <c r="C30" s="526" t="s">
        <v>23</v>
      </c>
      <c r="D30" t="s">
        <v>18</v>
      </c>
      <c r="F30" s="2">
        <v>60</v>
      </c>
      <c r="G30" s="2">
        <f t="shared" si="0"/>
        <v>75.900000000000006</v>
      </c>
    </row>
    <row r="31" spans="1:7">
      <c r="A31" s="7">
        <v>42824</v>
      </c>
      <c r="B31" s="526" t="s">
        <v>114</v>
      </c>
      <c r="C31" s="526" t="s">
        <v>23</v>
      </c>
      <c r="D31" t="s">
        <v>19</v>
      </c>
      <c r="F31" s="2">
        <v>2</v>
      </c>
      <c r="G31" s="2">
        <f t="shared" si="0"/>
        <v>73.900000000000006</v>
      </c>
    </row>
    <row r="32" spans="1:7">
      <c r="A32" s="7">
        <v>42885</v>
      </c>
      <c r="B32" s="526">
        <v>12859</v>
      </c>
      <c r="C32" s="526" t="s">
        <v>23</v>
      </c>
      <c r="D32" t="s">
        <v>16</v>
      </c>
      <c r="F32" s="2">
        <v>71.900000000000006</v>
      </c>
      <c r="G32" s="2">
        <f t="shared" si="0"/>
        <v>2</v>
      </c>
    </row>
    <row r="33" spans="1:7">
      <c r="A33" s="7">
        <v>42885</v>
      </c>
      <c r="B33" s="526">
        <v>12859</v>
      </c>
      <c r="C33" s="526" t="s">
        <v>23</v>
      </c>
      <c r="D33" t="s">
        <v>17</v>
      </c>
      <c r="F33" s="2">
        <v>2</v>
      </c>
      <c r="G33" s="2">
        <f t="shared" si="0"/>
        <v>0</v>
      </c>
    </row>
    <row r="34" spans="1:7">
      <c r="A34" s="44">
        <v>42855</v>
      </c>
      <c r="B34" s="525" t="s">
        <v>14</v>
      </c>
      <c r="C34" s="525" t="s">
        <v>24</v>
      </c>
      <c r="D34" t="s">
        <v>16</v>
      </c>
      <c r="E34" s="2">
        <v>74.400000000000006</v>
      </c>
      <c r="G34" s="2">
        <f t="shared" si="0"/>
        <v>74.400000000000006</v>
      </c>
    </row>
    <row r="35" spans="1:7">
      <c r="B35" s="526"/>
      <c r="C35" s="526"/>
      <c r="D35" t="s">
        <v>17</v>
      </c>
      <c r="E35" s="2">
        <v>2</v>
      </c>
      <c r="G35" s="2">
        <f t="shared" si="0"/>
        <v>76.400000000000006</v>
      </c>
    </row>
    <row r="36" spans="1:7">
      <c r="B36" s="526"/>
      <c r="C36" s="526"/>
      <c r="D36" t="s">
        <v>18</v>
      </c>
      <c r="E36" s="2">
        <v>60</v>
      </c>
      <c r="G36" s="2">
        <f t="shared" si="0"/>
        <v>136.4</v>
      </c>
    </row>
    <row r="37" spans="1:7">
      <c r="B37" s="526"/>
      <c r="C37" s="526"/>
      <c r="D37" t="s">
        <v>19</v>
      </c>
      <c r="E37" s="2">
        <v>2</v>
      </c>
      <c r="G37" s="2">
        <f t="shared" si="0"/>
        <v>138.4</v>
      </c>
    </row>
    <row r="38" spans="1:7">
      <c r="A38" s="7">
        <v>42855</v>
      </c>
      <c r="B38" s="526" t="s">
        <v>114</v>
      </c>
      <c r="C38" s="526" t="s">
        <v>24</v>
      </c>
      <c r="D38" t="s">
        <v>18</v>
      </c>
      <c r="F38" s="2">
        <v>60</v>
      </c>
      <c r="G38" s="2">
        <f t="shared" si="0"/>
        <v>78.400000000000006</v>
      </c>
    </row>
    <row r="39" spans="1:7">
      <c r="A39" s="7">
        <v>42855</v>
      </c>
      <c r="B39" s="526" t="s">
        <v>114</v>
      </c>
      <c r="C39" s="526" t="s">
        <v>24</v>
      </c>
      <c r="D39" t="s">
        <v>19</v>
      </c>
      <c r="F39" s="2">
        <v>2</v>
      </c>
      <c r="G39" s="2">
        <f t="shared" si="0"/>
        <v>76.400000000000006</v>
      </c>
    </row>
    <row r="40" spans="1:7">
      <c r="A40" s="7">
        <v>42885</v>
      </c>
      <c r="B40" s="526">
        <v>12859</v>
      </c>
      <c r="C40" s="526" t="s">
        <v>24</v>
      </c>
      <c r="D40" t="s">
        <v>16</v>
      </c>
      <c r="F40" s="2">
        <v>74.400000000000006</v>
      </c>
      <c r="G40" s="2">
        <f t="shared" si="0"/>
        <v>2</v>
      </c>
    </row>
    <row r="41" spans="1:7">
      <c r="A41" s="7">
        <v>42885</v>
      </c>
      <c r="B41" s="526">
        <v>12859</v>
      </c>
      <c r="C41" s="526" t="s">
        <v>24</v>
      </c>
      <c r="D41" t="s">
        <v>17</v>
      </c>
      <c r="F41" s="2">
        <v>2</v>
      </c>
      <c r="G41" s="2">
        <f t="shared" si="0"/>
        <v>0</v>
      </c>
    </row>
    <row r="42" spans="1:7">
      <c r="A42" s="44">
        <v>42886</v>
      </c>
      <c r="B42" s="525" t="s">
        <v>14</v>
      </c>
      <c r="C42" s="525" t="s">
        <v>25</v>
      </c>
      <c r="D42" t="s">
        <v>16</v>
      </c>
      <c r="E42" s="2">
        <v>70.599999999999994</v>
      </c>
      <c r="G42" s="2">
        <f t="shared" si="0"/>
        <v>70.599999999999994</v>
      </c>
    </row>
    <row r="43" spans="1:7">
      <c r="B43" s="526"/>
      <c r="C43" s="526"/>
      <c r="D43" t="s">
        <v>17</v>
      </c>
      <c r="E43" s="2">
        <v>2</v>
      </c>
      <c r="G43" s="2">
        <f t="shared" si="0"/>
        <v>72.599999999999994</v>
      </c>
    </row>
    <row r="44" spans="1:7">
      <c r="B44" s="526"/>
      <c r="C44" s="526"/>
      <c r="D44" t="s">
        <v>18</v>
      </c>
      <c r="E44" s="2">
        <v>60</v>
      </c>
      <c r="G44" s="2">
        <f t="shared" si="0"/>
        <v>132.6</v>
      </c>
    </row>
    <row r="45" spans="1:7">
      <c r="B45" s="526"/>
      <c r="C45" s="526"/>
      <c r="D45" t="s">
        <v>19</v>
      </c>
      <c r="E45" s="2">
        <v>2</v>
      </c>
      <c r="G45" s="2">
        <f t="shared" si="0"/>
        <v>134.6</v>
      </c>
    </row>
    <row r="46" spans="1:7">
      <c r="A46" s="7">
        <v>42885</v>
      </c>
      <c r="B46" s="526" t="s">
        <v>114</v>
      </c>
      <c r="C46" s="526" t="s">
        <v>25</v>
      </c>
      <c r="D46" t="s">
        <v>18</v>
      </c>
      <c r="F46" s="2">
        <v>60</v>
      </c>
      <c r="G46" s="2">
        <f t="shared" si="0"/>
        <v>74.599999999999994</v>
      </c>
    </row>
    <row r="47" spans="1:7">
      <c r="A47" s="7">
        <v>42885</v>
      </c>
      <c r="B47" s="526" t="s">
        <v>114</v>
      </c>
      <c r="C47" s="526" t="s">
        <v>25</v>
      </c>
      <c r="D47" t="s">
        <v>19</v>
      </c>
      <c r="F47" s="2">
        <v>2</v>
      </c>
      <c r="G47" s="2">
        <f t="shared" si="0"/>
        <v>72.599999999999994</v>
      </c>
    </row>
    <row r="48" spans="1:7">
      <c r="A48" s="7">
        <v>42949</v>
      </c>
      <c r="B48" s="526">
        <v>13344</v>
      </c>
      <c r="C48" s="526" t="s">
        <v>25</v>
      </c>
      <c r="D48" t="s">
        <v>16</v>
      </c>
      <c r="F48" s="2">
        <v>70.599999999999994</v>
      </c>
      <c r="G48" s="2">
        <f t="shared" si="0"/>
        <v>2</v>
      </c>
    </row>
    <row r="49" spans="1:7">
      <c r="A49" s="7">
        <v>42949</v>
      </c>
      <c r="B49" s="526">
        <v>13344</v>
      </c>
      <c r="C49" s="526" t="s">
        <v>25</v>
      </c>
      <c r="D49" t="s">
        <v>17</v>
      </c>
      <c r="F49" s="2">
        <v>2</v>
      </c>
      <c r="G49" s="2">
        <f t="shared" si="0"/>
        <v>0</v>
      </c>
    </row>
    <row r="50" spans="1:7">
      <c r="A50" s="44">
        <v>42916</v>
      </c>
      <c r="B50" s="525" t="s">
        <v>5</v>
      </c>
      <c r="C50" s="525" t="s">
        <v>26</v>
      </c>
      <c r="E50" s="2">
        <v>68.7</v>
      </c>
      <c r="G50" s="2">
        <f t="shared" si="0"/>
        <v>68.7</v>
      </c>
    </row>
    <row r="51" spans="1:7">
      <c r="B51" s="526"/>
      <c r="C51" s="526"/>
      <c r="E51" s="2">
        <v>2</v>
      </c>
      <c r="G51" s="2">
        <f t="shared" si="0"/>
        <v>70.7</v>
      </c>
    </row>
    <row r="52" spans="1:7">
      <c r="B52" s="526"/>
      <c r="C52" s="526"/>
      <c r="E52" s="2">
        <v>60</v>
      </c>
      <c r="G52" s="2">
        <f t="shared" si="0"/>
        <v>130.69999999999999</v>
      </c>
    </row>
    <row r="53" spans="1:7">
      <c r="B53" s="526"/>
      <c r="C53" s="526"/>
      <c r="E53" s="2">
        <v>2</v>
      </c>
      <c r="G53" s="2">
        <f t="shared" si="0"/>
        <v>132.69999999999999</v>
      </c>
    </row>
    <row r="54" spans="1:7">
      <c r="A54" s="7">
        <v>42916</v>
      </c>
      <c r="B54" s="526" t="s">
        <v>114</v>
      </c>
      <c r="C54" s="526" t="s">
        <v>26</v>
      </c>
      <c r="D54" t="s">
        <v>18</v>
      </c>
      <c r="F54" s="2">
        <v>60</v>
      </c>
      <c r="G54" s="2">
        <f t="shared" si="0"/>
        <v>72.699999999999989</v>
      </c>
    </row>
    <row r="55" spans="1:7">
      <c r="A55" s="7">
        <v>42916</v>
      </c>
      <c r="B55" s="526" t="s">
        <v>114</v>
      </c>
      <c r="C55" s="526" t="s">
        <v>26</v>
      </c>
      <c r="D55" t="s">
        <v>19</v>
      </c>
      <c r="F55" s="2">
        <v>2</v>
      </c>
      <c r="G55" s="2">
        <f t="shared" si="0"/>
        <v>70.699999999999989</v>
      </c>
    </row>
    <row r="56" spans="1:7">
      <c r="A56" s="7">
        <v>42949</v>
      </c>
      <c r="B56" s="526">
        <v>13344</v>
      </c>
      <c r="C56" s="526" t="s">
        <v>26</v>
      </c>
      <c r="D56" t="s">
        <v>17</v>
      </c>
      <c r="F56" s="2">
        <v>2</v>
      </c>
      <c r="G56" s="2">
        <f t="shared" si="0"/>
        <v>68.699999999999989</v>
      </c>
    </row>
    <row r="57" spans="1:7">
      <c r="A57" s="7">
        <v>42949</v>
      </c>
      <c r="B57" s="526">
        <v>13344</v>
      </c>
      <c r="C57" s="526" t="s">
        <v>26</v>
      </c>
      <c r="D57" t="s">
        <v>16</v>
      </c>
      <c r="F57" s="2">
        <v>68.7</v>
      </c>
      <c r="G57" s="2">
        <f t="shared" si="0"/>
        <v>0</v>
      </c>
    </row>
    <row r="58" spans="1:7">
      <c r="A58" s="7">
        <v>42947</v>
      </c>
      <c r="B58" s="526" t="s">
        <v>14</v>
      </c>
      <c r="C58" s="526" t="s">
        <v>27</v>
      </c>
      <c r="D58" t="s">
        <v>16</v>
      </c>
      <c r="E58" s="2">
        <v>64.3</v>
      </c>
      <c r="G58" s="2">
        <f t="shared" si="0"/>
        <v>64.3</v>
      </c>
    </row>
    <row r="59" spans="1:7">
      <c r="B59" s="526"/>
      <c r="C59" s="526"/>
      <c r="D59" t="s">
        <v>17</v>
      </c>
      <c r="E59" s="2">
        <v>2</v>
      </c>
      <c r="G59" s="2">
        <f t="shared" si="0"/>
        <v>66.3</v>
      </c>
    </row>
    <row r="60" spans="1:7">
      <c r="B60" s="526"/>
      <c r="C60" s="526"/>
      <c r="D60" t="s">
        <v>18</v>
      </c>
      <c r="E60" s="2">
        <v>60</v>
      </c>
      <c r="G60" s="2">
        <f t="shared" si="0"/>
        <v>126.3</v>
      </c>
    </row>
    <row r="61" spans="1:7">
      <c r="B61" s="526"/>
      <c r="C61" s="526"/>
      <c r="D61" t="s">
        <v>19</v>
      </c>
      <c r="E61" s="2">
        <v>2</v>
      </c>
      <c r="G61" s="2">
        <f t="shared" si="0"/>
        <v>128.30000000000001</v>
      </c>
    </row>
    <row r="62" spans="1:7">
      <c r="A62" s="7">
        <v>42947</v>
      </c>
      <c r="B62" s="526" t="s">
        <v>114</v>
      </c>
      <c r="C62" s="526" t="s">
        <v>27</v>
      </c>
      <c r="D62" t="s">
        <v>18</v>
      </c>
      <c r="F62" s="2">
        <v>60</v>
      </c>
      <c r="G62" s="2">
        <f t="shared" si="0"/>
        <v>68.300000000000011</v>
      </c>
    </row>
    <row r="63" spans="1:7">
      <c r="A63" s="7">
        <v>42947</v>
      </c>
      <c r="B63" s="526" t="s">
        <v>114</v>
      </c>
      <c r="C63" s="526" t="s">
        <v>27</v>
      </c>
      <c r="D63" t="s">
        <v>19</v>
      </c>
      <c r="F63" s="2">
        <v>2</v>
      </c>
      <c r="G63" s="2">
        <f t="shared" si="0"/>
        <v>66.300000000000011</v>
      </c>
    </row>
    <row r="64" spans="1:7">
      <c r="A64" s="7">
        <v>43001</v>
      </c>
      <c r="B64" s="526">
        <v>13663</v>
      </c>
      <c r="C64" s="526" t="s">
        <v>27</v>
      </c>
      <c r="D64" t="s">
        <v>16</v>
      </c>
      <c r="F64" s="2">
        <v>64.3</v>
      </c>
      <c r="G64" s="2">
        <f t="shared" si="0"/>
        <v>2.0000000000000142</v>
      </c>
    </row>
    <row r="65" spans="1:7">
      <c r="A65" s="7">
        <v>43001</v>
      </c>
      <c r="B65" s="526">
        <v>13663</v>
      </c>
      <c r="C65" s="526" t="s">
        <v>27</v>
      </c>
      <c r="D65" t="s">
        <v>17</v>
      </c>
      <c r="F65" s="2">
        <v>2</v>
      </c>
      <c r="G65" s="2">
        <f t="shared" si="0"/>
        <v>1.4210854715202004E-14</v>
      </c>
    </row>
    <row r="66" spans="1:7">
      <c r="A66" s="7">
        <v>42978</v>
      </c>
      <c r="B66" s="526" t="s">
        <v>14</v>
      </c>
      <c r="C66" s="526" t="s">
        <v>28</v>
      </c>
      <c r="D66" t="s">
        <v>16</v>
      </c>
      <c r="E66" s="2">
        <v>64.3</v>
      </c>
      <c r="G66" s="2">
        <f t="shared" si="0"/>
        <v>64.300000000000011</v>
      </c>
    </row>
    <row r="67" spans="1:7">
      <c r="B67" s="526"/>
      <c r="C67" s="526"/>
      <c r="D67" t="s">
        <v>17</v>
      </c>
      <c r="E67" s="2">
        <v>2</v>
      </c>
      <c r="G67" s="2">
        <f t="shared" si="0"/>
        <v>66.300000000000011</v>
      </c>
    </row>
    <row r="68" spans="1:7">
      <c r="B68" s="526"/>
      <c r="C68" s="526"/>
      <c r="D68" t="s">
        <v>18</v>
      </c>
      <c r="E68" s="2">
        <v>60</v>
      </c>
      <c r="G68" s="2">
        <f t="shared" si="0"/>
        <v>126.30000000000001</v>
      </c>
    </row>
    <row r="69" spans="1:7">
      <c r="B69" s="526"/>
      <c r="C69" s="526"/>
      <c r="D69" t="s">
        <v>19</v>
      </c>
      <c r="E69" s="2">
        <v>2</v>
      </c>
      <c r="G69" s="2">
        <f t="shared" si="0"/>
        <v>128.30000000000001</v>
      </c>
    </row>
    <row r="70" spans="1:7">
      <c r="A70" s="7">
        <v>42978</v>
      </c>
      <c r="B70" s="526" t="s">
        <v>114</v>
      </c>
      <c r="C70" s="526" t="s">
        <v>28</v>
      </c>
      <c r="D70" t="s">
        <v>18</v>
      </c>
      <c r="F70" s="2">
        <v>60</v>
      </c>
      <c r="G70" s="2">
        <f t="shared" si="0"/>
        <v>68.300000000000011</v>
      </c>
    </row>
    <row r="71" spans="1:7">
      <c r="A71" s="7">
        <v>42978</v>
      </c>
      <c r="B71" s="526" t="s">
        <v>114</v>
      </c>
      <c r="C71" s="526" t="s">
        <v>28</v>
      </c>
      <c r="D71" t="s">
        <v>19</v>
      </c>
      <c r="F71" s="2">
        <v>2</v>
      </c>
      <c r="G71" s="2">
        <f t="shared" si="0"/>
        <v>66.300000000000011</v>
      </c>
    </row>
    <row r="72" spans="1:7">
      <c r="A72" s="7">
        <v>43001</v>
      </c>
      <c r="B72" s="526">
        <v>13663</v>
      </c>
      <c r="C72" s="526" t="s">
        <v>28</v>
      </c>
      <c r="D72" t="s">
        <v>16</v>
      </c>
      <c r="F72" s="2">
        <v>64.3</v>
      </c>
      <c r="G72" s="2">
        <f t="shared" si="0"/>
        <v>2.0000000000000142</v>
      </c>
    </row>
    <row r="73" spans="1:7">
      <c r="A73" s="7">
        <v>43001</v>
      </c>
      <c r="B73" s="526">
        <v>13663</v>
      </c>
      <c r="C73" s="526" t="s">
        <v>28</v>
      </c>
      <c r="D73" t="s">
        <v>17</v>
      </c>
      <c r="F73" s="2">
        <v>2</v>
      </c>
      <c r="G73" s="2">
        <f t="shared" ref="G73:G136" si="1">+G72+E73-F73</f>
        <v>1.4210854715202004E-14</v>
      </c>
    </row>
    <row r="74" spans="1:7">
      <c r="A74" s="7">
        <v>43008</v>
      </c>
      <c r="B74" s="526" t="s">
        <v>14</v>
      </c>
      <c r="C74" s="526" t="s">
        <v>29</v>
      </c>
      <c r="D74" t="s">
        <v>16</v>
      </c>
      <c r="E74" s="2">
        <v>46.4</v>
      </c>
      <c r="G74" s="2">
        <f t="shared" si="1"/>
        <v>46.400000000000013</v>
      </c>
    </row>
    <row r="75" spans="1:7">
      <c r="B75" s="526"/>
      <c r="C75" s="526"/>
      <c r="D75" t="s">
        <v>17</v>
      </c>
      <c r="E75" s="2">
        <v>2</v>
      </c>
      <c r="G75" s="2">
        <f t="shared" si="1"/>
        <v>48.400000000000013</v>
      </c>
    </row>
    <row r="76" spans="1:7">
      <c r="B76" s="526"/>
      <c r="C76" s="526"/>
      <c r="D76" t="s">
        <v>18</v>
      </c>
      <c r="E76" s="2">
        <v>60</v>
      </c>
      <c r="G76" s="2">
        <f t="shared" si="1"/>
        <v>108.4</v>
      </c>
    </row>
    <row r="77" spans="1:7">
      <c r="B77" s="526"/>
      <c r="C77" s="526"/>
      <c r="D77" t="s">
        <v>19</v>
      </c>
      <c r="E77" s="2">
        <v>2</v>
      </c>
      <c r="G77" s="2">
        <f t="shared" si="1"/>
        <v>110.4</v>
      </c>
    </row>
    <row r="78" spans="1:7">
      <c r="A78" s="7">
        <v>43008</v>
      </c>
      <c r="B78" s="526" t="s">
        <v>114</v>
      </c>
      <c r="C78" s="526" t="s">
        <v>29</v>
      </c>
      <c r="D78" t="s">
        <v>18</v>
      </c>
      <c r="F78" s="2">
        <v>60</v>
      </c>
      <c r="G78" s="2">
        <f t="shared" si="1"/>
        <v>50.400000000000006</v>
      </c>
    </row>
    <row r="79" spans="1:7">
      <c r="A79" s="7">
        <v>43008</v>
      </c>
      <c r="B79" s="526" t="s">
        <v>114</v>
      </c>
      <c r="C79" s="526" t="s">
        <v>29</v>
      </c>
      <c r="D79" t="s">
        <v>19</v>
      </c>
      <c r="F79" s="2">
        <v>2</v>
      </c>
      <c r="G79" s="2">
        <f t="shared" si="1"/>
        <v>48.400000000000006</v>
      </c>
    </row>
    <row r="80" spans="1:7">
      <c r="A80" s="7">
        <v>43067</v>
      </c>
      <c r="B80" s="526">
        <v>14127</v>
      </c>
      <c r="C80" s="526" t="s">
        <v>29</v>
      </c>
      <c r="D80" t="s">
        <v>16</v>
      </c>
      <c r="F80" s="2">
        <v>46.4</v>
      </c>
      <c r="G80" s="2">
        <f t="shared" si="1"/>
        <v>2.0000000000000071</v>
      </c>
    </row>
    <row r="81" spans="1:7">
      <c r="A81" s="7">
        <v>43067</v>
      </c>
      <c r="B81" s="526">
        <v>14127</v>
      </c>
      <c r="C81" s="526" t="s">
        <v>29</v>
      </c>
      <c r="D81" t="s">
        <v>17</v>
      </c>
      <c r="F81" s="2">
        <v>2</v>
      </c>
      <c r="G81" s="2">
        <f t="shared" si="1"/>
        <v>7.1054273576010019E-15</v>
      </c>
    </row>
    <row r="82" spans="1:7">
      <c r="A82" s="7">
        <v>43039</v>
      </c>
      <c r="B82" s="526" t="s">
        <v>14</v>
      </c>
      <c r="C82" s="526" t="s">
        <v>30</v>
      </c>
      <c r="D82" t="s">
        <v>16</v>
      </c>
      <c r="E82" s="2">
        <v>46.2</v>
      </c>
      <c r="G82" s="2">
        <f t="shared" si="1"/>
        <v>46.20000000000001</v>
      </c>
    </row>
    <row r="83" spans="1:7">
      <c r="B83" s="526"/>
      <c r="C83" s="526"/>
      <c r="D83" t="s">
        <v>17</v>
      </c>
      <c r="E83" s="2">
        <v>2</v>
      </c>
      <c r="G83" s="2">
        <f t="shared" si="1"/>
        <v>48.20000000000001</v>
      </c>
    </row>
    <row r="84" spans="1:7">
      <c r="B84" s="526"/>
      <c r="C84" s="526"/>
      <c r="D84" t="s">
        <v>18</v>
      </c>
      <c r="E84" s="2">
        <v>60</v>
      </c>
      <c r="G84" s="2">
        <f t="shared" si="1"/>
        <v>108.20000000000002</v>
      </c>
    </row>
    <row r="85" spans="1:7">
      <c r="B85" s="526"/>
      <c r="C85" s="526"/>
      <c r="D85" t="s">
        <v>19</v>
      </c>
      <c r="E85" s="2">
        <v>2</v>
      </c>
      <c r="G85" s="2">
        <f t="shared" si="1"/>
        <v>110.20000000000002</v>
      </c>
    </row>
    <row r="86" spans="1:7" ht="15.75" customHeight="1">
      <c r="A86" s="7">
        <v>43039</v>
      </c>
      <c r="B86" s="526" t="s">
        <v>114</v>
      </c>
      <c r="C86" s="526" t="s">
        <v>30</v>
      </c>
      <c r="D86" t="s">
        <v>18</v>
      </c>
      <c r="F86" s="2">
        <v>60</v>
      </c>
      <c r="G86" s="2">
        <f t="shared" si="1"/>
        <v>50.200000000000017</v>
      </c>
    </row>
    <row r="87" spans="1:7" ht="15.75" customHeight="1">
      <c r="A87" s="7">
        <v>43039</v>
      </c>
      <c r="B87" s="526" t="s">
        <v>114</v>
      </c>
      <c r="C87" s="526" t="s">
        <v>30</v>
      </c>
      <c r="D87" t="s">
        <v>19</v>
      </c>
      <c r="F87" s="2">
        <v>2</v>
      </c>
      <c r="G87" s="2">
        <f t="shared" si="1"/>
        <v>48.200000000000017</v>
      </c>
    </row>
    <row r="88" spans="1:7" ht="15.75" customHeight="1">
      <c r="A88" s="7">
        <v>43067</v>
      </c>
      <c r="B88" s="526">
        <v>14127</v>
      </c>
      <c r="C88" s="526" t="s">
        <v>33</v>
      </c>
      <c r="D88" t="s">
        <v>17</v>
      </c>
      <c r="F88" s="2">
        <v>46.2</v>
      </c>
      <c r="G88" s="2">
        <f t="shared" si="1"/>
        <v>2.0000000000000142</v>
      </c>
    </row>
    <row r="89" spans="1:7" ht="15.75" customHeight="1">
      <c r="A89" s="7">
        <v>43067</v>
      </c>
      <c r="B89" s="526">
        <v>14127</v>
      </c>
      <c r="C89" s="526" t="s">
        <v>33</v>
      </c>
      <c r="D89" t="s">
        <v>16</v>
      </c>
      <c r="F89" s="2">
        <v>2</v>
      </c>
      <c r="G89" s="2">
        <f t="shared" si="1"/>
        <v>1.4210854715202004E-14</v>
      </c>
    </row>
    <row r="90" spans="1:7" ht="15.75" customHeight="1">
      <c r="A90" s="7">
        <v>43069</v>
      </c>
      <c r="B90" s="526" t="s">
        <v>14</v>
      </c>
      <c r="C90" s="526" t="s">
        <v>33</v>
      </c>
      <c r="D90" t="s">
        <v>16</v>
      </c>
      <c r="E90" s="2">
        <v>49.3</v>
      </c>
      <c r="G90" s="2">
        <f t="shared" si="1"/>
        <v>49.300000000000011</v>
      </c>
    </row>
    <row r="91" spans="1:7" ht="15.75" customHeight="1">
      <c r="B91" s="526"/>
      <c r="C91" s="526"/>
      <c r="D91" t="s">
        <v>17</v>
      </c>
      <c r="E91" s="2">
        <v>2</v>
      </c>
      <c r="G91" s="2">
        <f t="shared" si="1"/>
        <v>51.300000000000011</v>
      </c>
    </row>
    <row r="92" spans="1:7" ht="15.75" customHeight="1">
      <c r="B92" s="526"/>
      <c r="C92" s="526"/>
      <c r="D92" t="s">
        <v>18</v>
      </c>
      <c r="E92" s="2">
        <v>60</v>
      </c>
      <c r="G92" s="2">
        <f t="shared" si="1"/>
        <v>111.30000000000001</v>
      </c>
    </row>
    <row r="93" spans="1:7" ht="15.75" customHeight="1">
      <c r="B93" s="526"/>
      <c r="C93" s="526"/>
      <c r="D93" t="s">
        <v>19</v>
      </c>
      <c r="E93" s="2">
        <v>2</v>
      </c>
      <c r="G93" s="2">
        <f t="shared" si="1"/>
        <v>113.30000000000001</v>
      </c>
    </row>
    <row r="94" spans="1:7">
      <c r="A94" s="7">
        <v>43087</v>
      </c>
      <c r="B94" s="526">
        <v>14270</v>
      </c>
      <c r="C94" s="526" t="s">
        <v>33</v>
      </c>
      <c r="D94" t="s">
        <v>16</v>
      </c>
      <c r="F94" s="2">
        <v>49.3</v>
      </c>
      <c r="G94" s="2">
        <f t="shared" si="1"/>
        <v>64.000000000000014</v>
      </c>
    </row>
    <row r="95" spans="1:7">
      <c r="A95" s="7">
        <v>43087</v>
      </c>
      <c r="B95" s="526">
        <v>14270</v>
      </c>
      <c r="C95" s="526" t="s">
        <v>33</v>
      </c>
      <c r="D95" t="s">
        <v>17</v>
      </c>
      <c r="F95" s="2">
        <v>2</v>
      </c>
      <c r="G95" s="2">
        <f t="shared" si="1"/>
        <v>62.000000000000014</v>
      </c>
    </row>
    <row r="96" spans="1:7">
      <c r="A96" s="7">
        <v>43069</v>
      </c>
      <c r="B96" s="526" t="s">
        <v>114</v>
      </c>
      <c r="C96" s="526" t="s">
        <v>33</v>
      </c>
      <c r="D96" t="s">
        <v>18</v>
      </c>
      <c r="F96" s="2">
        <v>60</v>
      </c>
      <c r="G96" s="2">
        <f t="shared" si="1"/>
        <v>2.0000000000000142</v>
      </c>
    </row>
    <row r="97" spans="1:7">
      <c r="A97" s="7">
        <v>43069</v>
      </c>
      <c r="B97" s="526" t="s">
        <v>114</v>
      </c>
      <c r="C97" s="526" t="s">
        <v>33</v>
      </c>
      <c r="D97" t="s">
        <v>19</v>
      </c>
      <c r="F97" s="2">
        <v>2</v>
      </c>
      <c r="G97" s="2">
        <f t="shared" si="1"/>
        <v>1.4210854715202004E-14</v>
      </c>
    </row>
    <row r="98" spans="1:7">
      <c r="A98" s="7">
        <v>43100</v>
      </c>
      <c r="B98" s="526" t="s">
        <v>14</v>
      </c>
      <c r="C98" s="526" t="s">
        <v>34</v>
      </c>
      <c r="D98" t="s">
        <v>16</v>
      </c>
      <c r="E98" s="2">
        <v>76</v>
      </c>
      <c r="G98" s="2">
        <f t="shared" si="1"/>
        <v>76.000000000000014</v>
      </c>
    </row>
    <row r="99" spans="1:7">
      <c r="B99" s="526"/>
      <c r="C99" s="526"/>
      <c r="D99" t="s">
        <v>17</v>
      </c>
      <c r="E99" s="2">
        <v>2</v>
      </c>
      <c r="G99" s="2">
        <f t="shared" si="1"/>
        <v>78.000000000000014</v>
      </c>
    </row>
    <row r="100" spans="1:7">
      <c r="B100" s="526"/>
      <c r="C100" s="526"/>
      <c r="D100" t="s">
        <v>18</v>
      </c>
      <c r="E100" s="2">
        <v>60</v>
      </c>
      <c r="G100" s="2">
        <f t="shared" si="1"/>
        <v>138</v>
      </c>
    </row>
    <row r="101" spans="1:7">
      <c r="B101" s="526"/>
      <c r="C101" s="526"/>
      <c r="D101" t="s">
        <v>19</v>
      </c>
      <c r="E101" s="2">
        <v>2</v>
      </c>
      <c r="G101" s="2">
        <f t="shared" si="1"/>
        <v>140</v>
      </c>
    </row>
    <row r="102" spans="1:7">
      <c r="A102" s="7">
        <v>43100</v>
      </c>
      <c r="B102" s="526" t="s">
        <v>114</v>
      </c>
      <c r="C102" s="526" t="s">
        <v>34</v>
      </c>
      <c r="D102" t="s">
        <v>18</v>
      </c>
      <c r="F102" s="2">
        <v>60</v>
      </c>
      <c r="G102" s="2">
        <f t="shared" si="1"/>
        <v>80</v>
      </c>
    </row>
    <row r="103" spans="1:7">
      <c r="A103" s="7">
        <v>43100</v>
      </c>
      <c r="B103" s="526" t="s">
        <v>114</v>
      </c>
      <c r="C103" s="526" t="s">
        <v>34</v>
      </c>
      <c r="D103" t="s">
        <v>19</v>
      </c>
      <c r="F103" s="2">
        <v>2</v>
      </c>
      <c r="G103" s="2">
        <f t="shared" si="1"/>
        <v>78</v>
      </c>
    </row>
    <row r="104" spans="1:7">
      <c r="A104" s="7">
        <v>43155</v>
      </c>
      <c r="B104" s="526">
        <v>14725</v>
      </c>
      <c r="C104" s="526" t="s">
        <v>34</v>
      </c>
      <c r="D104" t="s">
        <v>16</v>
      </c>
      <c r="F104" s="2">
        <v>76</v>
      </c>
      <c r="G104" s="2">
        <f t="shared" si="1"/>
        <v>2</v>
      </c>
    </row>
    <row r="105" spans="1:7">
      <c r="A105" s="7">
        <v>43155</v>
      </c>
      <c r="B105" s="526">
        <v>14725</v>
      </c>
      <c r="C105" s="526" t="s">
        <v>34</v>
      </c>
      <c r="D105" t="s">
        <v>17</v>
      </c>
      <c r="F105" s="2">
        <v>2</v>
      </c>
      <c r="G105" s="2">
        <f t="shared" si="1"/>
        <v>0</v>
      </c>
    </row>
    <row r="106" spans="1:7">
      <c r="A106" s="7">
        <v>43131</v>
      </c>
      <c r="B106" s="526" t="s">
        <v>14</v>
      </c>
      <c r="C106" s="526" t="s">
        <v>15</v>
      </c>
      <c r="D106" t="s">
        <v>16</v>
      </c>
      <c r="E106" s="2">
        <v>47.7</v>
      </c>
      <c r="G106" s="2">
        <f t="shared" si="1"/>
        <v>47.7</v>
      </c>
    </row>
    <row r="107" spans="1:7">
      <c r="B107" s="526"/>
      <c r="C107" s="526"/>
      <c r="D107" t="s">
        <v>17</v>
      </c>
      <c r="E107" s="2">
        <v>2</v>
      </c>
      <c r="G107" s="2">
        <f t="shared" si="1"/>
        <v>49.7</v>
      </c>
    </row>
    <row r="108" spans="1:7">
      <c r="B108" s="526"/>
      <c r="C108" s="526"/>
      <c r="D108" t="s">
        <v>18</v>
      </c>
      <c r="E108" s="2">
        <v>60</v>
      </c>
      <c r="G108" s="2">
        <f t="shared" si="1"/>
        <v>109.7</v>
      </c>
    </row>
    <row r="109" spans="1:7">
      <c r="B109" s="526"/>
      <c r="C109" s="526"/>
      <c r="D109" t="s">
        <v>19</v>
      </c>
      <c r="E109" s="2">
        <v>2</v>
      </c>
      <c r="G109" s="2">
        <f t="shared" si="1"/>
        <v>111.7</v>
      </c>
    </row>
    <row r="110" spans="1:7">
      <c r="A110" s="7">
        <v>43131</v>
      </c>
      <c r="B110" s="526" t="s">
        <v>114</v>
      </c>
      <c r="C110" s="526" t="s">
        <v>15</v>
      </c>
      <c r="D110" t="s">
        <v>18</v>
      </c>
      <c r="F110" s="2">
        <v>60</v>
      </c>
      <c r="G110" s="2">
        <f t="shared" si="1"/>
        <v>51.7</v>
      </c>
    </row>
    <row r="111" spans="1:7">
      <c r="A111" s="7">
        <v>43131</v>
      </c>
      <c r="B111" s="526" t="s">
        <v>114</v>
      </c>
      <c r="C111" s="526" t="s">
        <v>15</v>
      </c>
      <c r="D111" t="s">
        <v>19</v>
      </c>
      <c r="F111" s="2">
        <v>2</v>
      </c>
      <c r="G111" s="2">
        <f t="shared" si="1"/>
        <v>49.7</v>
      </c>
    </row>
    <row r="112" spans="1:7">
      <c r="A112" s="7">
        <v>43185</v>
      </c>
      <c r="B112" s="526">
        <v>15017</v>
      </c>
      <c r="C112" s="526" t="s">
        <v>15</v>
      </c>
      <c r="D112" t="s">
        <v>16</v>
      </c>
      <c r="F112" s="2">
        <v>47.7</v>
      </c>
      <c r="G112" s="2">
        <f t="shared" si="1"/>
        <v>2</v>
      </c>
    </row>
    <row r="113" spans="1:7">
      <c r="A113" s="7">
        <v>43185</v>
      </c>
      <c r="B113" s="526">
        <v>15017</v>
      </c>
      <c r="C113" s="526" t="s">
        <v>15</v>
      </c>
      <c r="D113" t="s">
        <v>17</v>
      </c>
      <c r="F113" s="2">
        <v>2</v>
      </c>
      <c r="G113" s="2">
        <f t="shared" si="1"/>
        <v>0</v>
      </c>
    </row>
    <row r="114" spans="1:7">
      <c r="A114" s="7">
        <v>43159</v>
      </c>
      <c r="B114" s="526" t="s">
        <v>14</v>
      </c>
      <c r="C114" s="526" t="s">
        <v>20</v>
      </c>
      <c r="D114" t="s">
        <v>16</v>
      </c>
      <c r="E114" s="2">
        <v>59.1</v>
      </c>
      <c r="G114" s="2">
        <f t="shared" si="1"/>
        <v>59.1</v>
      </c>
    </row>
    <row r="115" spans="1:7">
      <c r="B115" s="526"/>
      <c r="C115" s="526"/>
      <c r="D115" t="s">
        <v>17</v>
      </c>
      <c r="E115" s="2">
        <v>2</v>
      </c>
      <c r="G115" s="2">
        <f t="shared" si="1"/>
        <v>61.1</v>
      </c>
    </row>
    <row r="116" spans="1:7">
      <c r="B116" s="526"/>
      <c r="C116" s="526"/>
      <c r="D116" t="s">
        <v>18</v>
      </c>
      <c r="E116" s="2">
        <v>56</v>
      </c>
      <c r="G116" s="2">
        <f t="shared" si="1"/>
        <v>117.1</v>
      </c>
    </row>
    <row r="117" spans="1:7">
      <c r="B117" s="526"/>
      <c r="C117" s="526"/>
      <c r="D117" t="s">
        <v>19</v>
      </c>
      <c r="E117" s="2">
        <v>5</v>
      </c>
      <c r="G117" s="2">
        <f t="shared" si="1"/>
        <v>122.1</v>
      </c>
    </row>
    <row r="118" spans="1:7">
      <c r="A118" s="7">
        <v>43159</v>
      </c>
      <c r="B118" s="526" t="s">
        <v>114</v>
      </c>
      <c r="C118" s="526" t="s">
        <v>20</v>
      </c>
      <c r="D118" t="s">
        <v>18</v>
      </c>
      <c r="F118" s="2">
        <v>56</v>
      </c>
      <c r="G118" s="2">
        <f t="shared" si="1"/>
        <v>66.099999999999994</v>
      </c>
    </row>
    <row r="119" spans="1:7">
      <c r="A119" s="7">
        <v>43159</v>
      </c>
      <c r="B119" s="526" t="s">
        <v>114</v>
      </c>
      <c r="C119" s="526" t="s">
        <v>20</v>
      </c>
      <c r="D119" t="s">
        <v>19</v>
      </c>
      <c r="F119" s="2">
        <v>5</v>
      </c>
      <c r="G119" s="2">
        <f t="shared" si="1"/>
        <v>61.099999999999994</v>
      </c>
    </row>
    <row r="120" spans="1:7">
      <c r="A120" s="7">
        <v>43185</v>
      </c>
      <c r="B120" s="526">
        <v>15017</v>
      </c>
      <c r="C120" s="526" t="s">
        <v>15</v>
      </c>
      <c r="D120" t="s">
        <v>16</v>
      </c>
      <c r="F120" s="2">
        <v>59.1</v>
      </c>
      <c r="G120" s="2">
        <f t="shared" si="1"/>
        <v>1.9999999999999929</v>
      </c>
    </row>
    <row r="121" spans="1:7">
      <c r="A121" s="7">
        <v>43185</v>
      </c>
      <c r="B121" s="526">
        <v>15017</v>
      </c>
      <c r="C121" s="526" t="s">
        <v>15</v>
      </c>
      <c r="D121" t="s">
        <v>17</v>
      </c>
      <c r="F121" s="2">
        <v>2</v>
      </c>
      <c r="G121" s="2">
        <f t="shared" si="1"/>
        <v>-7.1054273576010019E-15</v>
      </c>
    </row>
    <row r="122" spans="1:7">
      <c r="A122" s="7">
        <v>43189</v>
      </c>
      <c r="B122" s="526" t="s">
        <v>14</v>
      </c>
      <c r="C122" s="526" t="s">
        <v>23</v>
      </c>
      <c r="D122" t="s">
        <v>16</v>
      </c>
      <c r="E122" s="2">
        <v>57.3</v>
      </c>
      <c r="G122" s="2">
        <f t="shared" si="1"/>
        <v>57.29999999999999</v>
      </c>
    </row>
    <row r="123" spans="1:7">
      <c r="B123" s="526"/>
      <c r="C123" s="526"/>
      <c r="D123" t="s">
        <v>17</v>
      </c>
      <c r="E123" s="2">
        <v>2</v>
      </c>
      <c r="G123" s="2">
        <f t="shared" si="1"/>
        <v>59.29999999999999</v>
      </c>
    </row>
    <row r="124" spans="1:7">
      <c r="B124" s="526"/>
      <c r="C124" s="526"/>
      <c r="D124" t="s">
        <v>18</v>
      </c>
      <c r="E124" s="2">
        <v>60</v>
      </c>
      <c r="G124" s="2">
        <f t="shared" si="1"/>
        <v>119.29999999999998</v>
      </c>
    </row>
    <row r="125" spans="1:7">
      <c r="B125" s="526"/>
      <c r="C125" s="526"/>
      <c r="D125" t="s">
        <v>19</v>
      </c>
      <c r="E125" s="2">
        <v>5</v>
      </c>
      <c r="G125" s="2">
        <f t="shared" si="1"/>
        <v>124.29999999999998</v>
      </c>
    </row>
    <row r="126" spans="1:7">
      <c r="A126" s="7">
        <v>43190</v>
      </c>
      <c r="B126" s="526" t="s">
        <v>114</v>
      </c>
      <c r="C126" s="526" t="s">
        <v>23</v>
      </c>
      <c r="D126" t="s">
        <v>18</v>
      </c>
      <c r="F126" s="2">
        <v>54</v>
      </c>
      <c r="G126" s="2">
        <f t="shared" si="1"/>
        <v>70.299999999999983</v>
      </c>
    </row>
    <row r="127" spans="1:7">
      <c r="A127" s="7">
        <v>43216</v>
      </c>
      <c r="B127" s="526">
        <v>15245</v>
      </c>
      <c r="C127" s="526" t="s">
        <v>23</v>
      </c>
      <c r="D127" t="s">
        <v>16</v>
      </c>
      <c r="F127" s="2">
        <v>57.3</v>
      </c>
      <c r="G127" s="2">
        <f t="shared" si="1"/>
        <v>12.999999999999986</v>
      </c>
    </row>
    <row r="128" spans="1:7">
      <c r="A128" s="7">
        <v>43216</v>
      </c>
      <c r="B128" s="526">
        <v>15245</v>
      </c>
      <c r="C128" s="526" t="s">
        <v>23</v>
      </c>
      <c r="D128" t="s">
        <v>17</v>
      </c>
      <c r="F128" s="2">
        <v>2</v>
      </c>
      <c r="G128" s="2">
        <f t="shared" si="1"/>
        <v>10.999999999999986</v>
      </c>
    </row>
    <row r="129" spans="1:7">
      <c r="A129" s="7">
        <v>43216</v>
      </c>
      <c r="B129" s="526">
        <v>15245</v>
      </c>
      <c r="C129" s="526" t="s">
        <v>23</v>
      </c>
      <c r="D129" t="s">
        <v>19</v>
      </c>
      <c r="F129" s="2">
        <v>5</v>
      </c>
      <c r="G129" s="2">
        <f t="shared" si="1"/>
        <v>5.9999999999999858</v>
      </c>
    </row>
    <row r="130" spans="1:7">
      <c r="A130" s="7">
        <v>43216</v>
      </c>
      <c r="B130" s="526">
        <v>15245</v>
      </c>
      <c r="C130" s="526" t="s">
        <v>23</v>
      </c>
      <c r="D130" t="s">
        <v>18</v>
      </c>
      <c r="F130" s="2">
        <v>6</v>
      </c>
      <c r="G130" s="2">
        <f t="shared" si="1"/>
        <v>-1.4210854715202004E-14</v>
      </c>
    </row>
    <row r="131" spans="1:7">
      <c r="A131" s="7">
        <v>43220</v>
      </c>
      <c r="B131" s="526" t="s">
        <v>14</v>
      </c>
      <c r="C131" s="526" t="s">
        <v>24</v>
      </c>
      <c r="D131" t="s">
        <v>16</v>
      </c>
      <c r="E131" s="2">
        <v>59.8</v>
      </c>
      <c r="G131" s="2">
        <f t="shared" si="1"/>
        <v>59.799999999999983</v>
      </c>
    </row>
    <row r="132" spans="1:7">
      <c r="B132" s="526"/>
      <c r="C132" s="526"/>
      <c r="D132" t="s">
        <v>17</v>
      </c>
      <c r="E132" s="2">
        <v>2</v>
      </c>
      <c r="G132" s="2">
        <f t="shared" si="1"/>
        <v>61.799999999999983</v>
      </c>
    </row>
    <row r="133" spans="1:7">
      <c r="B133" s="526"/>
      <c r="C133" s="526"/>
      <c r="D133" t="s">
        <v>18</v>
      </c>
      <c r="E133" s="2">
        <v>60</v>
      </c>
      <c r="G133" s="2">
        <f t="shared" si="1"/>
        <v>121.79999999999998</v>
      </c>
    </row>
    <row r="134" spans="1:7">
      <c r="B134" s="526"/>
      <c r="C134" s="526"/>
      <c r="D134" t="s">
        <v>19</v>
      </c>
      <c r="E134" s="2">
        <v>5</v>
      </c>
      <c r="G134" s="2">
        <f t="shared" si="1"/>
        <v>126.79999999999998</v>
      </c>
    </row>
    <row r="135" spans="1:7">
      <c r="A135" s="7">
        <v>43220</v>
      </c>
      <c r="B135" s="526" t="s">
        <v>114</v>
      </c>
      <c r="C135" s="526" t="s">
        <v>24</v>
      </c>
      <c r="D135" t="s">
        <v>18</v>
      </c>
      <c r="F135" s="2">
        <v>60</v>
      </c>
      <c r="G135" s="2">
        <f t="shared" si="1"/>
        <v>66.799999999999983</v>
      </c>
    </row>
    <row r="136" spans="1:7">
      <c r="A136" s="7">
        <v>43220</v>
      </c>
      <c r="B136" s="526" t="s">
        <v>114</v>
      </c>
      <c r="C136" s="526" t="s">
        <v>24</v>
      </c>
      <c r="D136" t="s">
        <v>19</v>
      </c>
      <c r="F136" s="2">
        <v>5</v>
      </c>
      <c r="G136" s="2">
        <f t="shared" si="1"/>
        <v>61.799999999999983</v>
      </c>
    </row>
    <row r="137" spans="1:7">
      <c r="A137" s="7">
        <v>43281</v>
      </c>
      <c r="B137" s="526">
        <v>15629</v>
      </c>
      <c r="C137" s="526" t="s">
        <v>24</v>
      </c>
      <c r="D137" t="s">
        <v>16</v>
      </c>
      <c r="F137" s="2">
        <v>59.8</v>
      </c>
      <c r="G137" s="2">
        <f t="shared" ref="G137:G200" si="2">+G136+E137-F137</f>
        <v>1.9999999999999858</v>
      </c>
    </row>
    <row r="138" spans="1:7">
      <c r="A138" s="7">
        <v>43281</v>
      </c>
      <c r="B138" s="526">
        <v>15629</v>
      </c>
      <c r="C138" s="526" t="s">
        <v>24</v>
      </c>
      <c r="D138" t="s">
        <v>17</v>
      </c>
      <c r="F138" s="2">
        <v>2</v>
      </c>
      <c r="G138" s="2">
        <f t="shared" si="2"/>
        <v>-1.4210854715202004E-14</v>
      </c>
    </row>
    <row r="139" spans="1:7">
      <c r="A139" s="7">
        <v>43251</v>
      </c>
      <c r="B139" s="526" t="s">
        <v>14</v>
      </c>
      <c r="C139" s="526" t="s">
        <v>25</v>
      </c>
      <c r="D139" t="s">
        <v>16</v>
      </c>
      <c r="E139" s="2">
        <v>54.7</v>
      </c>
      <c r="G139" s="2">
        <f t="shared" si="2"/>
        <v>54.699999999999989</v>
      </c>
    </row>
    <row r="140" spans="1:7">
      <c r="B140" s="526"/>
      <c r="C140" s="526"/>
      <c r="D140" t="s">
        <v>17</v>
      </c>
      <c r="E140" s="2">
        <v>2</v>
      </c>
      <c r="G140" s="2">
        <f t="shared" si="2"/>
        <v>56.699999999999989</v>
      </c>
    </row>
    <row r="141" spans="1:7">
      <c r="B141" s="526"/>
      <c r="C141" s="526"/>
      <c r="D141" t="s">
        <v>18</v>
      </c>
      <c r="E141" s="2">
        <v>60</v>
      </c>
      <c r="G141" s="2">
        <f t="shared" si="2"/>
        <v>116.69999999999999</v>
      </c>
    </row>
    <row r="142" spans="1:7">
      <c r="B142" s="526"/>
      <c r="C142" s="526"/>
      <c r="D142" t="s">
        <v>19</v>
      </c>
      <c r="E142" s="2">
        <v>5</v>
      </c>
      <c r="G142" s="2">
        <f t="shared" si="2"/>
        <v>121.69999999999999</v>
      </c>
    </row>
    <row r="143" spans="1:7">
      <c r="A143" s="7">
        <v>43251</v>
      </c>
      <c r="B143" s="526" t="s">
        <v>114</v>
      </c>
      <c r="C143" s="526" t="s">
        <v>25</v>
      </c>
      <c r="D143" t="s">
        <v>18</v>
      </c>
      <c r="F143" s="2">
        <v>60</v>
      </c>
      <c r="G143" s="2">
        <f t="shared" si="2"/>
        <v>61.699999999999989</v>
      </c>
    </row>
    <row r="144" spans="1:7">
      <c r="A144" s="7">
        <v>43251</v>
      </c>
      <c r="B144" s="526" t="s">
        <v>114</v>
      </c>
      <c r="C144" s="526" t="s">
        <v>25</v>
      </c>
      <c r="D144" t="s">
        <v>19</v>
      </c>
      <c r="F144" s="2">
        <v>5</v>
      </c>
      <c r="G144" s="2">
        <f t="shared" si="2"/>
        <v>56.699999999999989</v>
      </c>
    </row>
    <row r="145" spans="1:8" s="5" customFormat="1">
      <c r="A145" s="7">
        <v>43318</v>
      </c>
      <c r="B145" s="526">
        <v>15932</v>
      </c>
      <c r="C145" s="526" t="s">
        <v>25</v>
      </c>
      <c r="D145" t="s">
        <v>16</v>
      </c>
      <c r="E145" s="11"/>
      <c r="F145" s="11">
        <v>54.7</v>
      </c>
      <c r="G145" s="2">
        <f t="shared" si="2"/>
        <v>1.9999999999999858</v>
      </c>
      <c r="H145" s="2"/>
    </row>
    <row r="146" spans="1:8" s="5" customFormat="1">
      <c r="A146" s="7">
        <v>43318</v>
      </c>
      <c r="B146" s="526">
        <v>15932</v>
      </c>
      <c r="C146" s="526" t="s">
        <v>25</v>
      </c>
      <c r="D146" t="s">
        <v>17</v>
      </c>
      <c r="E146" s="11"/>
      <c r="F146" s="11">
        <v>2</v>
      </c>
      <c r="G146" s="2">
        <f t="shared" si="2"/>
        <v>-1.4210854715202004E-14</v>
      </c>
      <c r="H146" s="2"/>
    </row>
    <row r="147" spans="1:8">
      <c r="A147" s="7">
        <v>43281</v>
      </c>
      <c r="B147" s="526" t="s">
        <v>14</v>
      </c>
      <c r="C147" s="526" t="s">
        <v>26</v>
      </c>
      <c r="D147" t="s">
        <v>16</v>
      </c>
      <c r="E147" s="2">
        <v>50.5</v>
      </c>
      <c r="G147" s="2">
        <f t="shared" si="2"/>
        <v>50.499999999999986</v>
      </c>
    </row>
    <row r="148" spans="1:8">
      <c r="B148" s="526"/>
      <c r="C148" s="526"/>
      <c r="D148" t="s">
        <v>17</v>
      </c>
      <c r="E148" s="2">
        <v>4</v>
      </c>
      <c r="G148" s="2">
        <f t="shared" si="2"/>
        <v>54.499999999999986</v>
      </c>
    </row>
    <row r="149" spans="1:8">
      <c r="B149" s="526"/>
      <c r="C149" s="526"/>
      <c r="D149" t="s">
        <v>18</v>
      </c>
      <c r="E149" s="2">
        <v>60</v>
      </c>
      <c r="G149" s="2">
        <f t="shared" si="2"/>
        <v>114.49999999999999</v>
      </c>
    </row>
    <row r="150" spans="1:8">
      <c r="B150" s="526"/>
      <c r="C150" s="526"/>
      <c r="D150" t="s">
        <v>19</v>
      </c>
      <c r="E150" s="2">
        <v>5</v>
      </c>
      <c r="G150" s="2">
        <f t="shared" si="2"/>
        <v>119.49999999999999</v>
      </c>
    </row>
    <row r="151" spans="1:8">
      <c r="A151" s="7">
        <v>43281</v>
      </c>
      <c r="B151" s="526" t="s">
        <v>114</v>
      </c>
      <c r="C151" s="526" t="s">
        <v>26</v>
      </c>
      <c r="D151" t="s">
        <v>18</v>
      </c>
      <c r="F151" s="2">
        <v>56</v>
      </c>
      <c r="G151" s="2">
        <f t="shared" si="2"/>
        <v>63.499999999999986</v>
      </c>
    </row>
    <row r="152" spans="1:8" s="5" customFormat="1">
      <c r="A152" s="7">
        <v>43318</v>
      </c>
      <c r="B152" s="526">
        <v>15932</v>
      </c>
      <c r="C152" s="526" t="s">
        <v>26</v>
      </c>
      <c r="D152" t="s">
        <v>16</v>
      </c>
      <c r="E152" s="11"/>
      <c r="F152" s="11">
        <v>50.5</v>
      </c>
      <c r="G152" s="2">
        <f t="shared" si="2"/>
        <v>12.999999999999986</v>
      </c>
      <c r="H152" s="2"/>
    </row>
    <row r="153" spans="1:8" s="5" customFormat="1">
      <c r="A153" s="7">
        <v>43318</v>
      </c>
      <c r="B153" s="526">
        <v>15932</v>
      </c>
      <c r="C153" s="526" t="s">
        <v>26</v>
      </c>
      <c r="D153" t="s">
        <v>17</v>
      </c>
      <c r="E153" s="11"/>
      <c r="F153" s="11">
        <v>4</v>
      </c>
      <c r="G153" s="2">
        <f t="shared" si="2"/>
        <v>8.9999999999999858</v>
      </c>
      <c r="H153" s="2"/>
    </row>
    <row r="154" spans="1:8" s="5" customFormat="1">
      <c r="A154" s="7">
        <v>43318</v>
      </c>
      <c r="B154" s="526">
        <v>15932</v>
      </c>
      <c r="C154" s="526" t="s">
        <v>26</v>
      </c>
      <c r="D154" t="s">
        <v>18</v>
      </c>
      <c r="E154" s="11"/>
      <c r="F154" s="11">
        <v>4</v>
      </c>
      <c r="G154" s="2">
        <f t="shared" si="2"/>
        <v>4.9999999999999858</v>
      </c>
      <c r="H154" s="2"/>
    </row>
    <row r="155" spans="1:8" s="5" customFormat="1">
      <c r="A155" s="7">
        <v>43318</v>
      </c>
      <c r="B155" s="526">
        <v>15932</v>
      </c>
      <c r="C155" s="526" t="s">
        <v>26</v>
      </c>
      <c r="D155" t="s">
        <v>19</v>
      </c>
      <c r="E155" s="11"/>
      <c r="F155" s="11">
        <v>5</v>
      </c>
      <c r="G155" s="2">
        <f t="shared" si="2"/>
        <v>-1.4210854715202004E-14</v>
      </c>
      <c r="H155" s="2"/>
    </row>
    <row r="156" spans="1:8">
      <c r="A156" s="7">
        <v>43312</v>
      </c>
      <c r="B156" s="526" t="s">
        <v>14</v>
      </c>
      <c r="C156" s="526" t="s">
        <v>27</v>
      </c>
      <c r="D156" t="s">
        <v>16</v>
      </c>
      <c r="E156" s="2">
        <v>39.200000000000003</v>
      </c>
      <c r="G156" s="2">
        <f t="shared" si="2"/>
        <v>39.199999999999989</v>
      </c>
    </row>
    <row r="157" spans="1:8">
      <c r="B157" s="526"/>
      <c r="C157" s="526"/>
      <c r="D157" t="s">
        <v>17</v>
      </c>
      <c r="E157" s="2">
        <v>2</v>
      </c>
      <c r="G157" s="2">
        <f t="shared" si="2"/>
        <v>41.199999999999989</v>
      </c>
    </row>
    <row r="158" spans="1:8">
      <c r="B158" s="526"/>
      <c r="C158" s="526"/>
      <c r="D158" t="s">
        <v>18</v>
      </c>
      <c r="E158" s="2">
        <v>60</v>
      </c>
      <c r="G158" s="2">
        <f t="shared" si="2"/>
        <v>101.19999999999999</v>
      </c>
    </row>
    <row r="159" spans="1:8">
      <c r="B159" s="526"/>
      <c r="C159" s="526"/>
      <c r="D159" t="s">
        <v>19</v>
      </c>
      <c r="E159" s="2">
        <v>5</v>
      </c>
      <c r="G159" s="2">
        <f t="shared" si="2"/>
        <v>106.19999999999999</v>
      </c>
    </row>
    <row r="160" spans="1:8">
      <c r="A160" s="7">
        <v>43312</v>
      </c>
      <c r="B160" s="526" t="s">
        <v>114</v>
      </c>
      <c r="C160" s="526" t="s">
        <v>27</v>
      </c>
      <c r="D160" t="s">
        <v>18</v>
      </c>
      <c r="F160" s="2">
        <v>60</v>
      </c>
      <c r="G160" s="2">
        <f t="shared" si="2"/>
        <v>46.199999999999989</v>
      </c>
    </row>
    <row r="161" spans="1:7" ht="14.25" customHeight="1">
      <c r="A161" s="7">
        <v>43312</v>
      </c>
      <c r="B161" s="526" t="s">
        <v>114</v>
      </c>
      <c r="C161" s="526" t="s">
        <v>27</v>
      </c>
      <c r="D161" t="s">
        <v>19</v>
      </c>
      <c r="F161" s="2">
        <v>5</v>
      </c>
      <c r="G161" s="2">
        <f t="shared" si="2"/>
        <v>41.199999999999989</v>
      </c>
    </row>
    <row r="162" spans="1:7" ht="14.25" customHeight="1">
      <c r="A162" s="7">
        <v>43395</v>
      </c>
      <c r="B162" s="526">
        <v>16413</v>
      </c>
      <c r="C162" s="526" t="s">
        <v>27</v>
      </c>
      <c r="D162" t="s">
        <v>16</v>
      </c>
      <c r="F162" s="2">
        <v>39.200000000000003</v>
      </c>
      <c r="G162" s="2">
        <f t="shared" si="2"/>
        <v>1.9999999999999858</v>
      </c>
    </row>
    <row r="163" spans="1:7" ht="14.25" customHeight="1">
      <c r="A163" s="7">
        <v>43395</v>
      </c>
      <c r="B163" s="526">
        <v>16413</v>
      </c>
      <c r="C163" s="526" t="s">
        <v>27</v>
      </c>
      <c r="D163" t="s">
        <v>17</v>
      </c>
      <c r="F163" s="2">
        <v>2</v>
      </c>
      <c r="G163" s="2">
        <f t="shared" si="2"/>
        <v>-1.4210854715202004E-14</v>
      </c>
    </row>
    <row r="164" spans="1:7" ht="14.25" customHeight="1">
      <c r="A164" s="7">
        <v>43343</v>
      </c>
      <c r="B164" s="526" t="s">
        <v>14</v>
      </c>
      <c r="C164" s="526" t="s">
        <v>28</v>
      </c>
      <c r="D164" t="s">
        <v>16</v>
      </c>
      <c r="E164" s="2">
        <v>38.9</v>
      </c>
      <c r="G164" s="2">
        <f t="shared" si="2"/>
        <v>38.899999999999984</v>
      </c>
    </row>
    <row r="165" spans="1:7" ht="14.25" customHeight="1">
      <c r="B165" s="526"/>
      <c r="C165" s="526"/>
      <c r="D165" t="s">
        <v>17</v>
      </c>
      <c r="E165" s="2">
        <v>2</v>
      </c>
      <c r="G165" s="2">
        <f t="shared" si="2"/>
        <v>40.899999999999984</v>
      </c>
    </row>
    <row r="166" spans="1:7" ht="14.25" customHeight="1">
      <c r="B166" s="526"/>
      <c r="C166" s="526"/>
      <c r="D166" t="s">
        <v>18</v>
      </c>
      <c r="E166" s="2">
        <v>60</v>
      </c>
      <c r="G166" s="2">
        <f t="shared" si="2"/>
        <v>100.89999999999998</v>
      </c>
    </row>
    <row r="167" spans="1:7" ht="14.25" customHeight="1">
      <c r="B167" s="526"/>
      <c r="C167" s="526"/>
      <c r="D167" t="s">
        <v>19</v>
      </c>
      <c r="E167" s="2">
        <v>5</v>
      </c>
      <c r="G167" s="2">
        <f t="shared" si="2"/>
        <v>105.89999999999998</v>
      </c>
    </row>
    <row r="168" spans="1:7" ht="14.25" customHeight="1">
      <c r="A168" s="7">
        <v>43343</v>
      </c>
      <c r="B168" s="526" t="s">
        <v>114</v>
      </c>
      <c r="C168" s="526" t="s">
        <v>28</v>
      </c>
      <c r="D168" t="s">
        <v>18</v>
      </c>
      <c r="F168" s="2">
        <v>60</v>
      </c>
      <c r="G168" s="2">
        <f t="shared" si="2"/>
        <v>45.899999999999977</v>
      </c>
    </row>
    <row r="169" spans="1:7" ht="14.25" customHeight="1">
      <c r="A169" s="7">
        <v>43343</v>
      </c>
      <c r="B169" s="526" t="s">
        <v>114</v>
      </c>
      <c r="C169" s="526" t="s">
        <v>28</v>
      </c>
      <c r="D169" t="s">
        <v>19</v>
      </c>
      <c r="F169" s="2">
        <v>5</v>
      </c>
      <c r="G169" s="2">
        <f t="shared" si="2"/>
        <v>40.899999999999977</v>
      </c>
    </row>
    <row r="170" spans="1:7" ht="14.25" customHeight="1">
      <c r="A170" s="7">
        <v>43395</v>
      </c>
      <c r="B170" s="526">
        <v>16162</v>
      </c>
      <c r="C170" s="526" t="s">
        <v>28</v>
      </c>
      <c r="D170" t="s">
        <v>16</v>
      </c>
      <c r="F170" s="2">
        <v>38.9</v>
      </c>
      <c r="G170" s="2">
        <f t="shared" si="2"/>
        <v>1.9999999999999787</v>
      </c>
    </row>
    <row r="171" spans="1:7" ht="14.25" customHeight="1">
      <c r="A171" s="7">
        <v>43395</v>
      </c>
      <c r="B171" s="526">
        <v>16162</v>
      </c>
      <c r="C171" s="526" t="s">
        <v>28</v>
      </c>
      <c r="D171" t="s">
        <v>17</v>
      </c>
      <c r="F171" s="2">
        <v>2</v>
      </c>
      <c r="G171" s="2">
        <f t="shared" si="2"/>
        <v>-2.1316282072803006E-14</v>
      </c>
    </row>
    <row r="172" spans="1:7" ht="14.25" customHeight="1">
      <c r="A172" s="7">
        <v>43373</v>
      </c>
      <c r="B172" s="526" t="s">
        <v>14</v>
      </c>
      <c r="C172" s="526" t="s">
        <v>29</v>
      </c>
      <c r="D172" t="s">
        <v>16</v>
      </c>
      <c r="E172" s="2">
        <v>40</v>
      </c>
      <c r="G172" s="2">
        <f t="shared" si="2"/>
        <v>39.999999999999979</v>
      </c>
    </row>
    <row r="173" spans="1:7" ht="14.25" customHeight="1">
      <c r="B173" s="526"/>
      <c r="C173" s="526"/>
      <c r="D173" t="s">
        <v>17</v>
      </c>
      <c r="E173" s="2">
        <v>3</v>
      </c>
      <c r="G173" s="2">
        <f t="shared" si="2"/>
        <v>42.999999999999979</v>
      </c>
    </row>
    <row r="174" spans="1:7" ht="14.25" customHeight="1">
      <c r="B174" s="526"/>
      <c r="C174" s="526"/>
      <c r="D174" t="s">
        <v>18</v>
      </c>
      <c r="E174" s="2">
        <v>60</v>
      </c>
      <c r="G174" s="2">
        <f t="shared" si="2"/>
        <v>102.99999999999997</v>
      </c>
    </row>
    <row r="175" spans="1:7" ht="14.25" customHeight="1">
      <c r="B175" s="526"/>
      <c r="C175" s="526"/>
      <c r="D175" t="s">
        <v>19</v>
      </c>
      <c r="E175" s="2">
        <v>5</v>
      </c>
      <c r="G175" s="2">
        <f t="shared" si="2"/>
        <v>107.99999999999997</v>
      </c>
    </row>
    <row r="176" spans="1:7" ht="14.25" customHeight="1">
      <c r="B176" s="526"/>
      <c r="C176" s="526"/>
      <c r="D176" t="s">
        <v>38</v>
      </c>
      <c r="E176" s="2">
        <v>10</v>
      </c>
      <c r="G176" s="2">
        <f t="shared" si="2"/>
        <v>117.99999999999997</v>
      </c>
    </row>
    <row r="177" spans="1:7" ht="14.25" customHeight="1">
      <c r="A177" s="7">
        <v>43373</v>
      </c>
      <c r="B177" s="526" t="s">
        <v>114</v>
      </c>
      <c r="C177" s="526" t="s">
        <v>29</v>
      </c>
      <c r="D177" t="s">
        <v>18</v>
      </c>
      <c r="F177" s="2">
        <v>60</v>
      </c>
      <c r="G177" s="2">
        <f t="shared" si="2"/>
        <v>57.999999999999972</v>
      </c>
    </row>
    <row r="178" spans="1:7" ht="14.25" customHeight="1">
      <c r="A178" s="7">
        <v>43373</v>
      </c>
      <c r="B178" s="526" t="s">
        <v>114</v>
      </c>
      <c r="C178" s="526" t="s">
        <v>29</v>
      </c>
      <c r="D178" t="s">
        <v>19</v>
      </c>
      <c r="F178" s="2">
        <v>5</v>
      </c>
      <c r="G178" s="2">
        <f t="shared" si="2"/>
        <v>52.999999999999972</v>
      </c>
    </row>
    <row r="179" spans="1:7" ht="14.25" customHeight="1">
      <c r="A179" s="7">
        <v>43395</v>
      </c>
      <c r="B179" s="526">
        <v>16162</v>
      </c>
      <c r="C179" s="526" t="s">
        <v>29</v>
      </c>
      <c r="D179" t="s">
        <v>38</v>
      </c>
      <c r="F179" s="2">
        <v>10</v>
      </c>
      <c r="G179" s="2">
        <f t="shared" si="2"/>
        <v>42.999999999999972</v>
      </c>
    </row>
    <row r="180" spans="1:7" ht="14.25" customHeight="1">
      <c r="A180" s="7">
        <v>43434</v>
      </c>
      <c r="B180" s="526">
        <v>16674</v>
      </c>
      <c r="C180" s="526" t="s">
        <v>29</v>
      </c>
      <c r="D180" t="s">
        <v>16</v>
      </c>
      <c r="F180" s="2">
        <v>40</v>
      </c>
      <c r="G180" s="2">
        <f t="shared" si="2"/>
        <v>2.9999999999999716</v>
      </c>
    </row>
    <row r="181" spans="1:7" ht="14.25" customHeight="1">
      <c r="A181" s="7">
        <v>43434</v>
      </c>
      <c r="B181" s="526">
        <v>16674</v>
      </c>
      <c r="C181" s="526" t="s">
        <v>29</v>
      </c>
      <c r="D181" t="s">
        <v>17</v>
      </c>
      <c r="F181" s="2">
        <v>3</v>
      </c>
      <c r="G181" s="2">
        <f t="shared" si="2"/>
        <v>-2.8421709430404007E-14</v>
      </c>
    </row>
    <row r="182" spans="1:7" ht="14.25" customHeight="1">
      <c r="A182" s="7">
        <v>43404</v>
      </c>
      <c r="B182" s="526" t="s">
        <v>14</v>
      </c>
      <c r="C182" s="526" t="s">
        <v>30</v>
      </c>
      <c r="D182" t="s">
        <v>16</v>
      </c>
      <c r="E182" s="2">
        <v>40.200000000000003</v>
      </c>
      <c r="G182" s="2">
        <f t="shared" si="2"/>
        <v>40.199999999999974</v>
      </c>
    </row>
    <row r="183" spans="1:7" ht="14.25" customHeight="1">
      <c r="B183" s="526"/>
      <c r="C183" s="526"/>
      <c r="D183" t="s">
        <v>17</v>
      </c>
      <c r="E183" s="2">
        <v>4</v>
      </c>
      <c r="G183" s="2">
        <f t="shared" si="2"/>
        <v>44.199999999999974</v>
      </c>
    </row>
    <row r="184" spans="1:7" ht="14.25" customHeight="1">
      <c r="B184" s="526"/>
      <c r="C184" s="526"/>
      <c r="D184" t="s">
        <v>18</v>
      </c>
      <c r="E184" s="2">
        <v>60</v>
      </c>
      <c r="G184" s="2">
        <f t="shared" si="2"/>
        <v>104.19999999999997</v>
      </c>
    </row>
    <row r="185" spans="1:7" ht="14.25" customHeight="1">
      <c r="B185" s="526"/>
      <c r="C185" s="526"/>
      <c r="D185" t="s">
        <v>19</v>
      </c>
      <c r="E185" s="2">
        <v>5</v>
      </c>
      <c r="G185" s="2">
        <f t="shared" si="2"/>
        <v>109.19999999999997</v>
      </c>
    </row>
    <row r="186" spans="1:7" ht="14.25" customHeight="1">
      <c r="B186" s="526"/>
      <c r="C186" s="526"/>
      <c r="D186" t="s">
        <v>148</v>
      </c>
      <c r="E186" s="2">
        <v>6</v>
      </c>
      <c r="G186" s="2">
        <f t="shared" si="2"/>
        <v>115.19999999999997</v>
      </c>
    </row>
    <row r="187" spans="1:7" ht="14.25" customHeight="1">
      <c r="A187" s="7">
        <v>43395</v>
      </c>
      <c r="B187" s="526">
        <v>16162</v>
      </c>
      <c r="C187" s="526" t="s">
        <v>30</v>
      </c>
      <c r="D187" t="s">
        <v>148</v>
      </c>
      <c r="F187" s="2">
        <v>6</v>
      </c>
      <c r="G187" s="2">
        <f t="shared" si="2"/>
        <v>109.19999999999997</v>
      </c>
    </row>
    <row r="188" spans="1:7" ht="14.25" customHeight="1">
      <c r="A188" s="7">
        <v>43404</v>
      </c>
      <c r="B188" s="526" t="s">
        <v>114</v>
      </c>
      <c r="C188" s="526" t="s">
        <v>30</v>
      </c>
      <c r="D188" t="s">
        <v>18</v>
      </c>
      <c r="F188" s="2">
        <v>46</v>
      </c>
      <c r="G188" s="2">
        <f t="shared" si="2"/>
        <v>63.199999999999974</v>
      </c>
    </row>
    <row r="189" spans="1:7" ht="14.25" customHeight="1">
      <c r="A189" s="7">
        <v>43434</v>
      </c>
      <c r="B189" s="526">
        <v>16674</v>
      </c>
      <c r="C189" s="526" t="s">
        <v>30</v>
      </c>
      <c r="D189" t="s">
        <v>16</v>
      </c>
      <c r="F189" s="2">
        <v>40.200000000000003</v>
      </c>
      <c r="G189" s="2">
        <f t="shared" si="2"/>
        <v>22.999999999999972</v>
      </c>
    </row>
    <row r="190" spans="1:7" ht="14.25" customHeight="1">
      <c r="A190" s="7">
        <v>43434</v>
      </c>
      <c r="B190" s="526">
        <v>16674</v>
      </c>
      <c r="C190" s="526" t="s">
        <v>30</v>
      </c>
      <c r="D190" t="s">
        <v>17</v>
      </c>
      <c r="F190" s="2">
        <v>4</v>
      </c>
      <c r="G190" s="2">
        <f t="shared" si="2"/>
        <v>18.999999999999972</v>
      </c>
    </row>
    <row r="191" spans="1:7" ht="14.25" customHeight="1">
      <c r="A191" s="7">
        <v>43552</v>
      </c>
      <c r="B191" s="526">
        <v>17547</v>
      </c>
      <c r="C191" s="526" t="s">
        <v>30</v>
      </c>
      <c r="D191" t="s">
        <v>18</v>
      </c>
      <c r="F191" s="2">
        <v>14</v>
      </c>
      <c r="G191" s="2">
        <f t="shared" si="2"/>
        <v>4.9999999999999716</v>
      </c>
    </row>
    <row r="192" spans="1:7" ht="14.25" customHeight="1">
      <c r="A192" s="7">
        <v>43552</v>
      </c>
      <c r="B192" s="526">
        <v>17547</v>
      </c>
      <c r="C192" s="526" t="s">
        <v>30</v>
      </c>
      <c r="D192" t="s">
        <v>19</v>
      </c>
      <c r="F192" s="2">
        <v>5</v>
      </c>
      <c r="G192" s="2">
        <f t="shared" si="2"/>
        <v>-2.8421709430404007E-14</v>
      </c>
    </row>
    <row r="193" spans="1:7" ht="14.25" customHeight="1">
      <c r="A193" s="7">
        <v>43434</v>
      </c>
      <c r="B193" s="526" t="s">
        <v>14</v>
      </c>
      <c r="C193" s="526" t="s">
        <v>33</v>
      </c>
      <c r="D193" t="s">
        <v>16</v>
      </c>
      <c r="E193" s="2">
        <v>41.2</v>
      </c>
      <c r="G193" s="2">
        <f t="shared" si="2"/>
        <v>41.199999999999974</v>
      </c>
    </row>
    <row r="194" spans="1:7" ht="14.25" customHeight="1">
      <c r="B194" s="526"/>
      <c r="C194" s="526"/>
      <c r="D194" t="s">
        <v>17</v>
      </c>
      <c r="E194" s="2">
        <v>4</v>
      </c>
      <c r="G194" s="2">
        <f t="shared" si="2"/>
        <v>45.199999999999974</v>
      </c>
    </row>
    <row r="195" spans="1:7" ht="14.25" customHeight="1">
      <c r="B195" s="526"/>
      <c r="C195" s="526"/>
      <c r="D195" t="s">
        <v>18</v>
      </c>
      <c r="E195" s="2">
        <v>60</v>
      </c>
      <c r="G195" s="2">
        <f t="shared" si="2"/>
        <v>105.19999999999997</v>
      </c>
    </row>
    <row r="196" spans="1:7" ht="14.25" customHeight="1">
      <c r="B196" s="526"/>
      <c r="C196" s="526"/>
      <c r="D196" t="s">
        <v>19</v>
      </c>
      <c r="E196" s="2">
        <v>5</v>
      </c>
      <c r="G196" s="2">
        <f t="shared" si="2"/>
        <v>110.19999999999997</v>
      </c>
    </row>
    <row r="197" spans="1:7" ht="14.25" customHeight="1">
      <c r="A197" s="7">
        <v>43434</v>
      </c>
      <c r="B197" s="526" t="s">
        <v>114</v>
      </c>
      <c r="C197" s="526" t="s">
        <v>33</v>
      </c>
      <c r="D197" t="s">
        <v>18</v>
      </c>
      <c r="F197" s="2">
        <v>42</v>
      </c>
      <c r="G197" s="2">
        <f t="shared" si="2"/>
        <v>68.199999999999974</v>
      </c>
    </row>
    <row r="198" spans="1:7" ht="14.25" customHeight="1">
      <c r="A198" s="7">
        <v>43473</v>
      </c>
      <c r="B198" s="526">
        <v>16857</v>
      </c>
      <c r="C198" s="526" t="s">
        <v>33</v>
      </c>
      <c r="D198" t="s">
        <v>16</v>
      </c>
      <c r="F198" s="2">
        <v>41.2</v>
      </c>
      <c r="G198" s="2">
        <f t="shared" si="2"/>
        <v>26.999999999999972</v>
      </c>
    </row>
    <row r="199" spans="1:7" ht="14.25" customHeight="1">
      <c r="A199" s="7">
        <v>43473</v>
      </c>
      <c r="B199" s="526">
        <v>16857</v>
      </c>
      <c r="C199" s="526" t="s">
        <v>33</v>
      </c>
      <c r="D199" t="s">
        <v>17</v>
      </c>
      <c r="F199" s="2">
        <v>4</v>
      </c>
      <c r="G199" s="2">
        <f t="shared" si="2"/>
        <v>22.999999999999972</v>
      </c>
    </row>
    <row r="200" spans="1:7" ht="14.25" customHeight="1">
      <c r="A200" s="7">
        <v>43552</v>
      </c>
      <c r="B200" s="526">
        <v>17547</v>
      </c>
      <c r="C200" s="526" t="s">
        <v>33</v>
      </c>
      <c r="D200" t="s">
        <v>18</v>
      </c>
      <c r="F200" s="2">
        <v>18</v>
      </c>
      <c r="G200" s="2">
        <f t="shared" si="2"/>
        <v>4.9999999999999716</v>
      </c>
    </row>
    <row r="201" spans="1:7" ht="14.25" customHeight="1">
      <c r="A201" s="7">
        <v>43552</v>
      </c>
      <c r="B201" s="526">
        <v>17547</v>
      </c>
      <c r="C201" s="526" t="s">
        <v>33</v>
      </c>
      <c r="D201" t="s">
        <v>19</v>
      </c>
      <c r="F201" s="2">
        <v>5</v>
      </c>
      <c r="G201" s="2">
        <f t="shared" ref="G201:G264" si="3">+G200+E201-F201</f>
        <v>-2.8421709430404007E-14</v>
      </c>
    </row>
    <row r="202" spans="1:7" ht="14.25" customHeight="1">
      <c r="A202" s="7">
        <v>43465</v>
      </c>
      <c r="B202" s="526" t="s">
        <v>14</v>
      </c>
      <c r="C202" s="526" t="s">
        <v>34</v>
      </c>
      <c r="D202" t="s">
        <v>16</v>
      </c>
      <c r="E202" s="2">
        <v>55.3</v>
      </c>
      <c r="G202" s="2">
        <f t="shared" si="3"/>
        <v>55.299999999999969</v>
      </c>
    </row>
    <row r="203" spans="1:7" ht="14.25" customHeight="1">
      <c r="B203" s="526"/>
      <c r="C203" s="526"/>
      <c r="D203" t="s">
        <v>17</v>
      </c>
      <c r="E203" s="2">
        <v>4</v>
      </c>
      <c r="G203" s="2">
        <f t="shared" si="3"/>
        <v>59.299999999999969</v>
      </c>
    </row>
    <row r="204" spans="1:7" ht="14.25" customHeight="1">
      <c r="B204" s="526"/>
      <c r="C204" s="526"/>
      <c r="D204" t="s">
        <v>18</v>
      </c>
      <c r="E204" s="2">
        <v>60</v>
      </c>
      <c r="G204" s="2">
        <f t="shared" si="3"/>
        <v>119.29999999999997</v>
      </c>
    </row>
    <row r="205" spans="1:7" ht="14.25" customHeight="1">
      <c r="B205" s="526"/>
      <c r="C205" s="526"/>
      <c r="D205" t="s">
        <v>19</v>
      </c>
      <c r="E205" s="2">
        <v>5</v>
      </c>
      <c r="G205" s="2">
        <f t="shared" si="3"/>
        <v>124.29999999999997</v>
      </c>
    </row>
    <row r="206" spans="1:7" ht="14.25" customHeight="1">
      <c r="A206" s="7">
        <v>43465</v>
      </c>
      <c r="B206" s="526" t="s">
        <v>114</v>
      </c>
      <c r="C206" s="526" t="s">
        <v>34</v>
      </c>
      <c r="D206" t="s">
        <v>18</v>
      </c>
      <c r="F206" s="2">
        <v>60</v>
      </c>
      <c r="G206" s="2">
        <f t="shared" si="3"/>
        <v>64.299999999999969</v>
      </c>
    </row>
    <row r="207" spans="1:7" ht="14.25" customHeight="1">
      <c r="A207" s="7">
        <v>43465</v>
      </c>
      <c r="B207" s="526" t="s">
        <v>114</v>
      </c>
      <c r="C207" s="526" t="s">
        <v>34</v>
      </c>
      <c r="D207" t="s">
        <v>19</v>
      </c>
      <c r="F207" s="2">
        <v>5</v>
      </c>
      <c r="G207" s="2">
        <f t="shared" si="3"/>
        <v>59.299999999999969</v>
      </c>
    </row>
    <row r="208" spans="1:7" ht="14.25" customHeight="1">
      <c r="A208" s="7">
        <v>43525</v>
      </c>
      <c r="B208" s="526">
        <v>17244</v>
      </c>
      <c r="C208" s="526" t="s">
        <v>34</v>
      </c>
      <c r="D208" t="s">
        <v>16</v>
      </c>
      <c r="F208" s="2">
        <v>55.3</v>
      </c>
      <c r="G208" s="2">
        <f t="shared" si="3"/>
        <v>3.9999999999999716</v>
      </c>
    </row>
    <row r="209" spans="1:7" ht="14.25" customHeight="1">
      <c r="A209" s="7">
        <v>43525</v>
      </c>
      <c r="B209" s="526">
        <v>17244</v>
      </c>
      <c r="C209" s="526" t="s">
        <v>34</v>
      </c>
      <c r="D209" t="s">
        <v>17</v>
      </c>
      <c r="F209" s="2">
        <v>4</v>
      </c>
      <c r="G209" s="2">
        <f t="shared" si="3"/>
        <v>-2.8421709430404007E-14</v>
      </c>
    </row>
    <row r="210" spans="1:7" ht="14.25" customHeight="1">
      <c r="A210" s="7">
        <v>43496</v>
      </c>
      <c r="B210" s="526" t="s">
        <v>14</v>
      </c>
      <c r="C210" s="526" t="s">
        <v>15</v>
      </c>
      <c r="D210" t="s">
        <v>16</v>
      </c>
      <c r="E210" s="2">
        <v>45.9</v>
      </c>
      <c r="G210" s="2">
        <f t="shared" si="3"/>
        <v>45.89999999999997</v>
      </c>
    </row>
    <row r="211" spans="1:7" ht="14.25" customHeight="1">
      <c r="B211" s="526"/>
      <c r="C211" s="526"/>
      <c r="D211" t="s">
        <v>17</v>
      </c>
      <c r="E211" s="2">
        <v>4</v>
      </c>
      <c r="G211" s="2">
        <f t="shared" si="3"/>
        <v>49.89999999999997</v>
      </c>
    </row>
    <row r="212" spans="1:7" ht="14.25" customHeight="1">
      <c r="B212" s="526"/>
      <c r="C212" s="526"/>
      <c r="D212" t="s">
        <v>18</v>
      </c>
      <c r="E212" s="2">
        <v>60</v>
      </c>
      <c r="G212" s="2">
        <f t="shared" si="3"/>
        <v>109.89999999999998</v>
      </c>
    </row>
    <row r="213" spans="1:7" ht="14.25" customHeight="1">
      <c r="B213" s="526"/>
      <c r="C213" s="526"/>
      <c r="D213" t="s">
        <v>19</v>
      </c>
      <c r="E213" s="2">
        <v>5</v>
      </c>
      <c r="G213" s="2">
        <f t="shared" si="3"/>
        <v>114.89999999999998</v>
      </c>
    </row>
    <row r="214" spans="1:7" ht="14.25" customHeight="1">
      <c r="A214" s="7">
        <v>43496</v>
      </c>
      <c r="B214" s="526" t="s">
        <v>114</v>
      </c>
      <c r="C214" s="526" t="s">
        <v>15</v>
      </c>
      <c r="D214" t="s">
        <v>18</v>
      </c>
      <c r="F214" s="2">
        <v>40</v>
      </c>
      <c r="G214" s="2">
        <f t="shared" si="3"/>
        <v>74.899999999999977</v>
      </c>
    </row>
    <row r="215" spans="1:7" ht="14.25" customHeight="1">
      <c r="A215" s="7">
        <v>43525</v>
      </c>
      <c r="B215" s="526">
        <v>17244</v>
      </c>
      <c r="C215" s="526" t="s">
        <v>15</v>
      </c>
      <c r="D215" t="s">
        <v>16</v>
      </c>
      <c r="F215" s="2">
        <v>45.9</v>
      </c>
      <c r="G215" s="2">
        <f t="shared" si="3"/>
        <v>28.999999999999979</v>
      </c>
    </row>
    <row r="216" spans="1:7" ht="14.25" customHeight="1">
      <c r="A216" s="7">
        <v>43525</v>
      </c>
      <c r="B216" s="526">
        <v>17244</v>
      </c>
      <c r="C216" s="526" t="s">
        <v>15</v>
      </c>
      <c r="D216" t="s">
        <v>17</v>
      </c>
      <c r="F216" s="2">
        <v>4</v>
      </c>
      <c r="G216" s="2">
        <f t="shared" si="3"/>
        <v>24.999999999999979</v>
      </c>
    </row>
    <row r="217" spans="1:7" ht="14.25" customHeight="1">
      <c r="A217" s="7">
        <v>43552</v>
      </c>
      <c r="B217" s="526">
        <v>17547</v>
      </c>
      <c r="C217" s="526" t="s">
        <v>15</v>
      </c>
      <c r="D217" t="s">
        <v>18</v>
      </c>
      <c r="F217" s="2">
        <v>20</v>
      </c>
      <c r="G217" s="2">
        <f t="shared" si="3"/>
        <v>4.9999999999999787</v>
      </c>
    </row>
    <row r="218" spans="1:7" ht="14.25" customHeight="1">
      <c r="A218" s="7">
        <v>43552</v>
      </c>
      <c r="B218" s="526">
        <v>17547</v>
      </c>
      <c r="C218" s="526" t="s">
        <v>15</v>
      </c>
      <c r="D218" t="s">
        <v>19</v>
      </c>
      <c r="F218" s="2">
        <v>5</v>
      </c>
      <c r="G218" s="2">
        <f t="shared" si="3"/>
        <v>-2.1316282072803006E-14</v>
      </c>
    </row>
    <row r="219" spans="1:7" ht="14.25" customHeight="1">
      <c r="A219" s="7">
        <v>43524</v>
      </c>
      <c r="B219" s="526" t="s">
        <v>14</v>
      </c>
      <c r="C219" s="526" t="s">
        <v>20</v>
      </c>
      <c r="D219" t="s">
        <v>16</v>
      </c>
      <c r="E219" s="2">
        <v>48.5</v>
      </c>
      <c r="G219" s="2">
        <f t="shared" si="3"/>
        <v>48.499999999999979</v>
      </c>
    </row>
    <row r="220" spans="1:7" ht="14.25" customHeight="1">
      <c r="B220" s="526"/>
      <c r="C220" s="526"/>
      <c r="D220" t="s">
        <v>17</v>
      </c>
      <c r="E220" s="2">
        <v>4.9000000000000004</v>
      </c>
      <c r="G220" s="2">
        <f t="shared" si="3"/>
        <v>53.399999999999977</v>
      </c>
    </row>
    <row r="221" spans="1:7" ht="14.25" customHeight="1">
      <c r="B221" s="526"/>
      <c r="C221" s="526"/>
      <c r="D221" t="s">
        <v>18</v>
      </c>
      <c r="E221" s="2">
        <v>56</v>
      </c>
      <c r="G221" s="2">
        <f t="shared" si="3"/>
        <v>109.39999999999998</v>
      </c>
    </row>
    <row r="222" spans="1:7" ht="14.25" customHeight="1">
      <c r="B222" s="526"/>
      <c r="C222" s="526"/>
      <c r="D222" t="s">
        <v>19</v>
      </c>
      <c r="E222" s="2">
        <v>5</v>
      </c>
      <c r="G222" s="2">
        <f t="shared" si="3"/>
        <v>114.39999999999998</v>
      </c>
    </row>
    <row r="223" spans="1:7" ht="14.25" customHeight="1">
      <c r="A223" s="7">
        <v>43524</v>
      </c>
      <c r="B223" s="526" t="s">
        <v>114</v>
      </c>
      <c r="C223" s="526" t="s">
        <v>20</v>
      </c>
      <c r="D223" t="s">
        <v>18</v>
      </c>
      <c r="F223" s="2">
        <v>46</v>
      </c>
      <c r="G223" s="2">
        <f t="shared" si="3"/>
        <v>68.399999999999977</v>
      </c>
    </row>
    <row r="224" spans="1:7" ht="14.25" customHeight="1">
      <c r="A224" s="7">
        <v>43613</v>
      </c>
      <c r="B224" s="526">
        <v>17547</v>
      </c>
      <c r="C224" s="526" t="s">
        <v>20</v>
      </c>
      <c r="D224" t="s">
        <v>16</v>
      </c>
      <c r="F224" s="2">
        <v>48.5</v>
      </c>
      <c r="G224" s="2">
        <f t="shared" si="3"/>
        <v>19.899999999999977</v>
      </c>
    </row>
    <row r="225" spans="1:7" ht="14.25" customHeight="1">
      <c r="A225" s="7">
        <v>43613</v>
      </c>
      <c r="B225" s="526">
        <v>17547</v>
      </c>
      <c r="C225" s="526" t="s">
        <v>20</v>
      </c>
      <c r="D225" t="s">
        <v>18</v>
      </c>
      <c r="F225" s="2">
        <v>10</v>
      </c>
      <c r="G225" s="2">
        <f t="shared" si="3"/>
        <v>9.8999999999999773</v>
      </c>
    </row>
    <row r="226" spans="1:7" ht="14.25" customHeight="1">
      <c r="A226" s="7">
        <v>43613</v>
      </c>
      <c r="B226" s="526">
        <v>17547</v>
      </c>
      <c r="C226" s="526" t="s">
        <v>20</v>
      </c>
      <c r="D226" t="s">
        <v>19</v>
      </c>
      <c r="F226" s="2">
        <v>5</v>
      </c>
      <c r="G226" s="2">
        <f t="shared" si="3"/>
        <v>4.8999999999999773</v>
      </c>
    </row>
    <row r="227" spans="1:7" ht="14.25" customHeight="1">
      <c r="A227" s="7">
        <v>43608</v>
      </c>
      <c r="B227" s="526">
        <v>17926</v>
      </c>
      <c r="C227" s="526" t="s">
        <v>20</v>
      </c>
      <c r="D227" t="s">
        <v>17</v>
      </c>
      <c r="F227" s="2">
        <v>4.9000000000000004</v>
      </c>
      <c r="G227" s="2">
        <f t="shared" si="3"/>
        <v>-2.3092638912203256E-14</v>
      </c>
    </row>
    <row r="228" spans="1:7" ht="14.25" customHeight="1">
      <c r="A228" s="44">
        <v>43555</v>
      </c>
      <c r="B228" s="525" t="s">
        <v>14</v>
      </c>
      <c r="C228" s="525" t="s">
        <v>23</v>
      </c>
      <c r="D228" t="s">
        <v>16</v>
      </c>
      <c r="E228" s="2">
        <v>45.1</v>
      </c>
      <c r="G228" s="2">
        <f t="shared" si="3"/>
        <v>45.09999999999998</v>
      </c>
    </row>
    <row r="229" spans="1:7" ht="14.25" customHeight="1">
      <c r="B229" s="526"/>
      <c r="C229" s="526"/>
      <c r="D229" t="s">
        <v>17</v>
      </c>
      <c r="E229" s="2">
        <v>3.9</v>
      </c>
      <c r="G229" s="2">
        <f t="shared" si="3"/>
        <v>48.999999999999979</v>
      </c>
    </row>
    <row r="230" spans="1:7" ht="14.25" customHeight="1">
      <c r="B230" s="526"/>
      <c r="C230" s="526"/>
      <c r="D230" t="s">
        <v>18</v>
      </c>
      <c r="E230" s="2">
        <v>60</v>
      </c>
      <c r="G230" s="2">
        <f t="shared" si="3"/>
        <v>108.99999999999997</v>
      </c>
    </row>
    <row r="231" spans="1:7" ht="14.25" customHeight="1">
      <c r="B231" s="526"/>
      <c r="C231" s="526"/>
      <c r="D231" t="s">
        <v>19</v>
      </c>
      <c r="E231" s="2">
        <v>5</v>
      </c>
      <c r="G231" s="2">
        <f t="shared" si="3"/>
        <v>113.99999999999997</v>
      </c>
    </row>
    <row r="232" spans="1:7" ht="14.25" customHeight="1">
      <c r="A232" s="7">
        <v>43555</v>
      </c>
      <c r="B232" s="526" t="s">
        <v>114</v>
      </c>
      <c r="C232" s="526" t="s">
        <v>23</v>
      </c>
      <c r="D232" t="s">
        <v>18</v>
      </c>
      <c r="F232" s="2">
        <v>50</v>
      </c>
      <c r="G232" s="2">
        <f t="shared" si="3"/>
        <v>63.999999999999972</v>
      </c>
    </row>
    <row r="233" spans="1:7" ht="14.25" customHeight="1">
      <c r="A233" s="7">
        <v>43608</v>
      </c>
      <c r="B233" s="526">
        <v>17926</v>
      </c>
      <c r="C233" s="526" t="s">
        <v>23</v>
      </c>
      <c r="D233" t="s">
        <v>16</v>
      </c>
      <c r="F233" s="2">
        <v>45.1</v>
      </c>
      <c r="G233" s="2">
        <f t="shared" si="3"/>
        <v>18.89999999999997</v>
      </c>
    </row>
    <row r="234" spans="1:7" ht="14.25" customHeight="1">
      <c r="A234" s="7">
        <v>43608</v>
      </c>
      <c r="B234" s="526">
        <v>17926</v>
      </c>
      <c r="C234" s="526" t="s">
        <v>23</v>
      </c>
      <c r="D234" t="s">
        <v>17</v>
      </c>
      <c r="F234" s="2">
        <v>3.9</v>
      </c>
      <c r="G234" s="2">
        <f t="shared" si="3"/>
        <v>14.99999999999997</v>
      </c>
    </row>
    <row r="235" spans="1:7" ht="14.25" customHeight="1">
      <c r="A235" s="7">
        <v>43682</v>
      </c>
      <c r="B235" s="526">
        <v>18435</v>
      </c>
      <c r="C235" s="526" t="s">
        <v>23</v>
      </c>
      <c r="D235" t="s">
        <v>18</v>
      </c>
      <c r="F235" s="2">
        <v>10</v>
      </c>
      <c r="G235" s="2">
        <f t="shared" si="3"/>
        <v>4.9999999999999698</v>
      </c>
    </row>
    <row r="236" spans="1:7" ht="14.25" customHeight="1">
      <c r="A236" s="7">
        <v>43682</v>
      </c>
      <c r="B236" s="526">
        <v>18435</v>
      </c>
      <c r="C236" s="526" t="s">
        <v>23</v>
      </c>
      <c r="D236" t="s">
        <v>40</v>
      </c>
      <c r="F236" s="2">
        <v>5</v>
      </c>
      <c r="G236" s="2">
        <f t="shared" si="3"/>
        <v>-3.0198066269804258E-14</v>
      </c>
    </row>
    <row r="237" spans="1:7" ht="14.25" customHeight="1">
      <c r="A237" s="44">
        <v>43585</v>
      </c>
      <c r="B237" s="525" t="s">
        <v>14</v>
      </c>
      <c r="C237" s="525" t="s">
        <v>24</v>
      </c>
      <c r="D237" t="s">
        <v>16</v>
      </c>
      <c r="E237" s="2">
        <v>45.6</v>
      </c>
      <c r="G237" s="2">
        <f t="shared" si="3"/>
        <v>45.599999999999973</v>
      </c>
    </row>
    <row r="238" spans="1:7" ht="14.25" customHeight="1">
      <c r="B238" s="526"/>
      <c r="C238" s="526"/>
      <c r="D238" t="s">
        <v>17</v>
      </c>
      <c r="E238" s="2">
        <v>3.5</v>
      </c>
      <c r="G238" s="2">
        <f t="shared" si="3"/>
        <v>49.099999999999973</v>
      </c>
    </row>
    <row r="239" spans="1:7" ht="14.25" customHeight="1">
      <c r="B239" s="526"/>
      <c r="C239" s="526"/>
      <c r="D239" t="s">
        <v>18</v>
      </c>
      <c r="E239" s="2">
        <v>60</v>
      </c>
      <c r="G239" s="2">
        <f t="shared" si="3"/>
        <v>109.09999999999997</v>
      </c>
    </row>
    <row r="240" spans="1:7" ht="14.25" customHeight="1">
      <c r="B240" s="526"/>
      <c r="C240" s="526"/>
      <c r="D240" t="s">
        <v>19</v>
      </c>
      <c r="E240" s="2">
        <v>5</v>
      </c>
      <c r="G240" s="2">
        <f t="shared" si="3"/>
        <v>114.09999999999997</v>
      </c>
    </row>
    <row r="241" spans="1:7" ht="14.25" customHeight="1">
      <c r="A241" s="7">
        <v>43585</v>
      </c>
      <c r="B241" s="526" t="s">
        <v>114</v>
      </c>
      <c r="C241" s="526" t="s">
        <v>24</v>
      </c>
      <c r="D241" t="s">
        <v>18</v>
      </c>
      <c r="F241" s="2">
        <v>40</v>
      </c>
      <c r="G241" s="2">
        <f t="shared" si="3"/>
        <v>74.099999999999966</v>
      </c>
    </row>
    <row r="242" spans="1:7" ht="14.25" customHeight="1">
      <c r="A242" s="7">
        <v>43651</v>
      </c>
      <c r="B242" s="526">
        <v>18194</v>
      </c>
      <c r="C242" s="526" t="s">
        <v>24</v>
      </c>
      <c r="D242" t="s">
        <v>16</v>
      </c>
      <c r="F242" s="2">
        <v>45.6</v>
      </c>
      <c r="G242" s="2">
        <f t="shared" si="3"/>
        <v>28.499999999999964</v>
      </c>
    </row>
    <row r="243" spans="1:7" ht="14.25" customHeight="1">
      <c r="A243" s="7">
        <v>43651</v>
      </c>
      <c r="B243" s="526">
        <v>18194</v>
      </c>
      <c r="C243" s="526" t="s">
        <v>24</v>
      </c>
      <c r="D243" t="s">
        <v>17</v>
      </c>
      <c r="F243" s="2">
        <v>3.5</v>
      </c>
      <c r="G243" s="2">
        <f t="shared" si="3"/>
        <v>24.999999999999964</v>
      </c>
    </row>
    <row r="244" spans="1:7" ht="14.25" customHeight="1">
      <c r="A244" s="7">
        <v>43682</v>
      </c>
      <c r="B244" s="526">
        <v>18435</v>
      </c>
      <c r="C244" s="526" t="s">
        <v>24</v>
      </c>
      <c r="D244" t="s">
        <v>18</v>
      </c>
      <c r="F244" s="2">
        <v>20</v>
      </c>
      <c r="G244" s="2">
        <f t="shared" si="3"/>
        <v>4.9999999999999645</v>
      </c>
    </row>
    <row r="245" spans="1:7" ht="14.25" customHeight="1">
      <c r="A245" s="7">
        <v>43682</v>
      </c>
      <c r="B245" s="526">
        <v>18435</v>
      </c>
      <c r="C245" s="526" t="s">
        <v>24</v>
      </c>
      <c r="D245" t="s">
        <v>40</v>
      </c>
      <c r="F245" s="2">
        <v>5</v>
      </c>
      <c r="G245" s="2">
        <f t="shared" si="3"/>
        <v>-3.5527136788005009E-14</v>
      </c>
    </row>
    <row r="246" spans="1:7" ht="14.25" customHeight="1">
      <c r="A246" s="44">
        <v>43616</v>
      </c>
      <c r="B246" s="525" t="s">
        <v>14</v>
      </c>
      <c r="C246" s="525" t="s">
        <v>25</v>
      </c>
      <c r="D246" t="s">
        <v>16</v>
      </c>
      <c r="E246" s="2">
        <v>42</v>
      </c>
      <c r="G246" s="2">
        <f t="shared" si="3"/>
        <v>41.999999999999964</v>
      </c>
    </row>
    <row r="247" spans="1:7" ht="14.25" customHeight="1">
      <c r="B247" s="526"/>
      <c r="C247" s="526"/>
      <c r="D247" t="s">
        <v>17</v>
      </c>
      <c r="E247" s="2">
        <v>4.0999999999999996</v>
      </c>
      <c r="G247" s="2">
        <f t="shared" si="3"/>
        <v>46.099999999999966</v>
      </c>
    </row>
    <row r="248" spans="1:7" ht="14.25" customHeight="1">
      <c r="B248" s="526"/>
      <c r="C248" s="526"/>
      <c r="D248" t="s">
        <v>18</v>
      </c>
      <c r="E248" s="2">
        <v>60</v>
      </c>
      <c r="G248" s="2">
        <f t="shared" si="3"/>
        <v>106.09999999999997</v>
      </c>
    </row>
    <row r="249" spans="1:7" ht="14.25" customHeight="1">
      <c r="B249" s="526"/>
      <c r="C249" s="526"/>
      <c r="D249" t="s">
        <v>19</v>
      </c>
      <c r="E249" s="2">
        <v>5</v>
      </c>
      <c r="G249" s="2">
        <f t="shared" si="3"/>
        <v>111.09999999999997</v>
      </c>
    </row>
    <row r="250" spans="1:7" ht="14.25" customHeight="1">
      <c r="B250" s="526"/>
      <c r="C250" s="526"/>
      <c r="D250" t="s">
        <v>39</v>
      </c>
      <c r="E250" s="2">
        <v>10</v>
      </c>
      <c r="G250" s="2">
        <f t="shared" si="3"/>
        <v>121.09999999999997</v>
      </c>
    </row>
    <row r="251" spans="1:7" ht="14.25" customHeight="1">
      <c r="A251" s="7">
        <v>43616</v>
      </c>
      <c r="B251" s="526" t="s">
        <v>114</v>
      </c>
      <c r="C251" s="526" t="s">
        <v>25</v>
      </c>
      <c r="D251" t="s">
        <v>18</v>
      </c>
      <c r="F251" s="2">
        <v>44</v>
      </c>
      <c r="G251" s="2">
        <f t="shared" si="3"/>
        <v>77.099999999999966</v>
      </c>
    </row>
    <row r="252" spans="1:7" ht="14.25" customHeight="1">
      <c r="A252" s="7">
        <v>43651</v>
      </c>
      <c r="B252" s="526">
        <v>18194</v>
      </c>
      <c r="C252" s="526" t="s">
        <v>25</v>
      </c>
      <c r="D252" t="s">
        <v>16</v>
      </c>
      <c r="F252" s="2">
        <v>42</v>
      </c>
      <c r="G252" s="2">
        <f t="shared" si="3"/>
        <v>35.099999999999966</v>
      </c>
    </row>
    <row r="253" spans="1:7" ht="14.25" customHeight="1">
      <c r="A253" s="7">
        <v>43651</v>
      </c>
      <c r="B253" s="526">
        <v>18194</v>
      </c>
      <c r="C253" s="526" t="s">
        <v>25</v>
      </c>
      <c r="D253" t="s">
        <v>17</v>
      </c>
      <c r="F253" s="2">
        <v>4.0999999999999996</v>
      </c>
      <c r="G253" s="2">
        <f t="shared" si="3"/>
        <v>30.999999999999964</v>
      </c>
    </row>
    <row r="254" spans="1:7" ht="14.25" customHeight="1">
      <c r="A254" s="7">
        <v>43682</v>
      </c>
      <c r="B254" s="526">
        <v>18435</v>
      </c>
      <c r="C254" s="526" t="s">
        <v>25</v>
      </c>
      <c r="D254" t="s">
        <v>18</v>
      </c>
      <c r="F254" s="2">
        <v>16</v>
      </c>
      <c r="G254" s="2">
        <f t="shared" si="3"/>
        <v>14.999999999999964</v>
      </c>
    </row>
    <row r="255" spans="1:7" ht="14.25" customHeight="1">
      <c r="A255" s="7">
        <v>43682</v>
      </c>
      <c r="B255" s="526">
        <v>18435</v>
      </c>
      <c r="C255" s="526" t="s">
        <v>25</v>
      </c>
      <c r="D255" t="s">
        <v>40</v>
      </c>
      <c r="F255" s="2">
        <v>5</v>
      </c>
      <c r="G255" s="2">
        <f t="shared" si="3"/>
        <v>9.9999999999999645</v>
      </c>
    </row>
    <row r="256" spans="1:7" ht="14.25" customHeight="1">
      <c r="A256" s="7">
        <v>43682</v>
      </c>
      <c r="B256" s="526">
        <v>18435</v>
      </c>
      <c r="C256" s="526" t="s">
        <v>25</v>
      </c>
      <c r="D256" t="s">
        <v>39</v>
      </c>
      <c r="F256" s="2">
        <v>10</v>
      </c>
      <c r="G256" s="2">
        <f t="shared" si="3"/>
        <v>-3.5527136788005009E-14</v>
      </c>
    </row>
    <row r="257" spans="1:7" ht="14.25" customHeight="1">
      <c r="A257" s="44">
        <v>43646</v>
      </c>
      <c r="B257" s="525" t="s">
        <v>14</v>
      </c>
      <c r="C257" s="525" t="s">
        <v>26</v>
      </c>
      <c r="D257" t="s">
        <v>16</v>
      </c>
      <c r="E257" s="2">
        <v>35.6</v>
      </c>
      <c r="G257" s="2">
        <f t="shared" si="3"/>
        <v>35.599999999999966</v>
      </c>
    </row>
    <row r="258" spans="1:7" ht="14.25" customHeight="1">
      <c r="B258" s="526"/>
      <c r="C258" s="526"/>
      <c r="D258" t="s">
        <v>17</v>
      </c>
      <c r="E258" s="2">
        <v>4</v>
      </c>
      <c r="G258" s="2">
        <f t="shared" si="3"/>
        <v>39.599999999999966</v>
      </c>
    </row>
    <row r="259" spans="1:7" ht="14.25" customHeight="1">
      <c r="B259" s="526"/>
      <c r="C259" s="526"/>
      <c r="D259" t="s">
        <v>18</v>
      </c>
      <c r="E259" s="2">
        <v>60</v>
      </c>
      <c r="G259" s="2">
        <f t="shared" si="3"/>
        <v>99.599999999999966</v>
      </c>
    </row>
    <row r="260" spans="1:7" ht="14.25" customHeight="1">
      <c r="B260" s="526"/>
      <c r="C260" s="526"/>
      <c r="D260" t="s">
        <v>19</v>
      </c>
      <c r="E260" s="2">
        <v>5</v>
      </c>
      <c r="G260" s="2">
        <f t="shared" si="3"/>
        <v>104.59999999999997</v>
      </c>
    </row>
    <row r="261" spans="1:7" ht="14.25" customHeight="1">
      <c r="A261" s="7">
        <v>43646</v>
      </c>
      <c r="B261" s="526" t="s">
        <v>114</v>
      </c>
      <c r="C261" s="526" t="s">
        <v>26</v>
      </c>
      <c r="D261" t="s">
        <v>18</v>
      </c>
      <c r="F261" s="2">
        <v>44</v>
      </c>
      <c r="G261" s="2">
        <f t="shared" si="3"/>
        <v>60.599999999999966</v>
      </c>
    </row>
    <row r="262" spans="1:7" ht="14.25" customHeight="1">
      <c r="A262" s="7">
        <v>43682</v>
      </c>
      <c r="B262" s="526">
        <v>18436</v>
      </c>
      <c r="C262" s="526" t="s">
        <v>26</v>
      </c>
      <c r="D262" t="s">
        <v>16</v>
      </c>
      <c r="F262" s="2">
        <v>35.6</v>
      </c>
      <c r="G262" s="2">
        <f t="shared" si="3"/>
        <v>24.999999999999964</v>
      </c>
    </row>
    <row r="263" spans="1:7" ht="14.25" customHeight="1">
      <c r="A263" s="7">
        <v>43682</v>
      </c>
      <c r="B263" s="526">
        <v>18436</v>
      </c>
      <c r="C263" s="526" t="s">
        <v>26</v>
      </c>
      <c r="D263" t="s">
        <v>17</v>
      </c>
      <c r="F263" s="2">
        <v>4</v>
      </c>
      <c r="G263" s="2">
        <f t="shared" si="3"/>
        <v>20.999999999999964</v>
      </c>
    </row>
    <row r="264" spans="1:7" ht="14.25" customHeight="1">
      <c r="A264" s="7">
        <v>43682</v>
      </c>
      <c r="B264" s="526">
        <v>18436</v>
      </c>
      <c r="C264" s="526" t="s">
        <v>26</v>
      </c>
      <c r="D264" t="s">
        <v>18</v>
      </c>
      <c r="F264" s="2">
        <v>16</v>
      </c>
      <c r="G264" s="2">
        <f t="shared" si="3"/>
        <v>4.9999999999999645</v>
      </c>
    </row>
    <row r="265" spans="1:7" ht="14.25" customHeight="1">
      <c r="A265" s="7">
        <v>43682</v>
      </c>
      <c r="B265" s="526">
        <v>18436</v>
      </c>
      <c r="C265" s="526" t="s">
        <v>26</v>
      </c>
      <c r="D265" t="s">
        <v>40</v>
      </c>
      <c r="F265" s="2">
        <v>5</v>
      </c>
      <c r="G265" s="2">
        <f t="shared" ref="G265:G328" si="4">+G264+E265-F265</f>
        <v>-3.5527136788005009E-14</v>
      </c>
    </row>
    <row r="266" spans="1:7" ht="14.25" customHeight="1">
      <c r="A266" s="44">
        <v>43677</v>
      </c>
      <c r="B266" s="525" t="s">
        <v>14</v>
      </c>
      <c r="C266" s="525" t="s">
        <v>27</v>
      </c>
      <c r="D266" t="s">
        <v>16</v>
      </c>
      <c r="E266" s="2">
        <v>35.6</v>
      </c>
      <c r="G266" s="2">
        <f t="shared" si="4"/>
        <v>35.599999999999966</v>
      </c>
    </row>
    <row r="267" spans="1:7" ht="14.25" customHeight="1">
      <c r="B267" s="526"/>
      <c r="C267" s="526"/>
      <c r="D267" t="s">
        <v>17</v>
      </c>
      <c r="E267" s="2">
        <v>3.8</v>
      </c>
      <c r="G267" s="2">
        <f t="shared" si="4"/>
        <v>39.399999999999963</v>
      </c>
    </row>
    <row r="268" spans="1:7" ht="14.25" customHeight="1">
      <c r="B268" s="526"/>
      <c r="C268" s="526"/>
      <c r="D268" t="s">
        <v>18</v>
      </c>
      <c r="E268" s="2">
        <v>60</v>
      </c>
      <c r="G268" s="2">
        <f t="shared" si="4"/>
        <v>99.399999999999963</v>
      </c>
    </row>
    <row r="269" spans="1:7" ht="14.25" customHeight="1">
      <c r="B269" s="526"/>
      <c r="C269" s="526"/>
      <c r="D269" t="s">
        <v>19</v>
      </c>
      <c r="E269" s="2">
        <v>5</v>
      </c>
      <c r="G269" s="2">
        <f t="shared" si="4"/>
        <v>104.39999999999996</v>
      </c>
    </row>
    <row r="270" spans="1:7" ht="14.25" customHeight="1">
      <c r="A270" s="7">
        <v>43677</v>
      </c>
      <c r="B270" s="526" t="s">
        <v>114</v>
      </c>
      <c r="C270" s="526" t="s">
        <v>27</v>
      </c>
      <c r="D270" t="s">
        <v>18</v>
      </c>
      <c r="F270" s="2">
        <v>50</v>
      </c>
      <c r="G270" s="2">
        <f t="shared" si="4"/>
        <v>54.399999999999963</v>
      </c>
    </row>
    <row r="271" spans="1:7" ht="14.25" customHeight="1">
      <c r="A271" s="7">
        <v>43682</v>
      </c>
      <c r="B271" s="526">
        <v>18436</v>
      </c>
      <c r="C271" s="526" t="s">
        <v>27</v>
      </c>
      <c r="D271" t="s">
        <v>18</v>
      </c>
      <c r="F271" s="2">
        <v>10</v>
      </c>
      <c r="G271" s="2">
        <f t="shared" si="4"/>
        <v>44.399999999999963</v>
      </c>
    </row>
    <row r="272" spans="1:7" ht="14.25" customHeight="1">
      <c r="A272" s="7">
        <v>43682</v>
      </c>
      <c r="B272" s="526">
        <v>18436</v>
      </c>
      <c r="C272" s="526" t="s">
        <v>27</v>
      </c>
      <c r="D272" t="s">
        <v>40</v>
      </c>
      <c r="F272" s="2">
        <v>5</v>
      </c>
      <c r="G272" s="2">
        <f t="shared" si="4"/>
        <v>39.399999999999963</v>
      </c>
    </row>
    <row r="273" spans="1:7" ht="14.25" customHeight="1">
      <c r="A273" s="7">
        <v>43734</v>
      </c>
      <c r="B273" s="526">
        <v>18813</v>
      </c>
      <c r="C273" s="526" t="s">
        <v>27</v>
      </c>
      <c r="D273" t="s">
        <v>16</v>
      </c>
      <c r="F273" s="2">
        <v>35.6</v>
      </c>
      <c r="G273" s="2">
        <f t="shared" si="4"/>
        <v>3.7999999999999616</v>
      </c>
    </row>
    <row r="274" spans="1:7" ht="14.25" customHeight="1">
      <c r="A274" s="7">
        <v>43734</v>
      </c>
      <c r="B274" s="526">
        <v>18813</v>
      </c>
      <c r="C274" s="526" t="s">
        <v>27</v>
      </c>
      <c r="D274" t="s">
        <v>17</v>
      </c>
      <c r="F274" s="2">
        <v>3.8</v>
      </c>
      <c r="G274" s="2">
        <f t="shared" si="4"/>
        <v>-3.8191672047105385E-14</v>
      </c>
    </row>
    <row r="275" spans="1:7" ht="14.25" customHeight="1">
      <c r="A275" s="44">
        <v>43708</v>
      </c>
      <c r="B275" s="525" t="s">
        <v>14</v>
      </c>
      <c r="C275" s="525" t="s">
        <v>28</v>
      </c>
      <c r="D275" t="s">
        <v>16</v>
      </c>
      <c r="E275" s="2">
        <v>34.6</v>
      </c>
      <c r="G275" s="2">
        <f t="shared" si="4"/>
        <v>34.599999999999966</v>
      </c>
    </row>
    <row r="276" spans="1:7" ht="14.25" customHeight="1">
      <c r="B276" s="526"/>
      <c r="C276" s="526"/>
      <c r="D276" t="s">
        <v>17</v>
      </c>
      <c r="E276" s="2">
        <v>3.7</v>
      </c>
      <c r="G276" s="2">
        <f t="shared" si="4"/>
        <v>38.299999999999969</v>
      </c>
    </row>
    <row r="277" spans="1:7" ht="14.25" customHeight="1">
      <c r="B277" s="526"/>
      <c r="C277" s="526"/>
      <c r="D277" t="s">
        <v>18</v>
      </c>
      <c r="E277" s="2">
        <v>60</v>
      </c>
      <c r="G277" s="2">
        <f t="shared" si="4"/>
        <v>98.299999999999969</v>
      </c>
    </row>
    <row r="278" spans="1:7" ht="14.25" customHeight="1">
      <c r="B278" s="526"/>
      <c r="C278" s="526"/>
      <c r="D278" t="s">
        <v>19</v>
      </c>
      <c r="E278" s="2">
        <v>5</v>
      </c>
      <c r="G278" s="2">
        <f t="shared" si="4"/>
        <v>103.29999999999997</v>
      </c>
    </row>
    <row r="279" spans="1:7" ht="14.25" customHeight="1">
      <c r="B279" s="526"/>
      <c r="C279" s="526"/>
      <c r="D279" t="s">
        <v>35</v>
      </c>
      <c r="E279" s="2">
        <v>25</v>
      </c>
      <c r="G279" s="2">
        <f t="shared" si="4"/>
        <v>128.29999999999995</v>
      </c>
    </row>
    <row r="280" spans="1:7" ht="14.25" customHeight="1">
      <c r="A280" s="7">
        <v>43708</v>
      </c>
      <c r="B280" s="526" t="s">
        <v>114</v>
      </c>
      <c r="C280" s="526" t="s">
        <v>28</v>
      </c>
      <c r="D280" t="s">
        <v>18</v>
      </c>
      <c r="F280" s="2">
        <v>60</v>
      </c>
      <c r="G280" s="2">
        <f t="shared" si="4"/>
        <v>68.299999999999955</v>
      </c>
    </row>
    <row r="281" spans="1:7" ht="14.25" customHeight="1">
      <c r="A281" s="7">
        <v>43767</v>
      </c>
      <c r="B281" s="526">
        <v>9579</v>
      </c>
      <c r="C281" s="526" t="s">
        <v>28</v>
      </c>
      <c r="D281" t="s">
        <v>35</v>
      </c>
      <c r="F281" s="2">
        <v>25</v>
      </c>
      <c r="G281" s="2">
        <f t="shared" si="4"/>
        <v>43.299999999999955</v>
      </c>
    </row>
    <row r="282" spans="1:7" ht="14.25" customHeight="1">
      <c r="A282" s="7">
        <v>43767</v>
      </c>
      <c r="B282" s="526">
        <v>19110</v>
      </c>
      <c r="C282" s="526" t="s">
        <v>28</v>
      </c>
      <c r="D282" t="s">
        <v>16</v>
      </c>
      <c r="F282" s="2">
        <v>34.6</v>
      </c>
      <c r="G282" s="2">
        <f t="shared" si="4"/>
        <v>8.6999999999999531</v>
      </c>
    </row>
    <row r="283" spans="1:7" ht="14.25" customHeight="1">
      <c r="A283" s="7">
        <v>43767</v>
      </c>
      <c r="B283" s="526">
        <v>19110</v>
      </c>
      <c r="C283" s="526" t="s">
        <v>28</v>
      </c>
      <c r="D283" t="s">
        <v>17</v>
      </c>
      <c r="F283" s="2">
        <v>3.7</v>
      </c>
      <c r="G283" s="2">
        <f t="shared" si="4"/>
        <v>4.9999999999999529</v>
      </c>
    </row>
    <row r="284" spans="1:7" ht="14.25" customHeight="1">
      <c r="A284" s="7">
        <v>43767</v>
      </c>
      <c r="B284" s="526">
        <v>19110</v>
      </c>
      <c r="C284" s="526" t="s">
        <v>28</v>
      </c>
      <c r="D284" t="s">
        <v>40</v>
      </c>
      <c r="F284" s="2">
        <v>5</v>
      </c>
      <c r="G284" s="2">
        <f t="shared" si="4"/>
        <v>-4.7073456244106637E-14</v>
      </c>
    </row>
    <row r="285" spans="1:7" ht="14.25" customHeight="1">
      <c r="A285" s="44">
        <v>43738</v>
      </c>
      <c r="B285" s="525" t="s">
        <v>14</v>
      </c>
      <c r="C285" s="525" t="s">
        <v>29</v>
      </c>
      <c r="D285" t="s">
        <v>16</v>
      </c>
      <c r="E285" s="2">
        <v>34.799999999999997</v>
      </c>
      <c r="G285" s="2">
        <f t="shared" si="4"/>
        <v>34.799999999999947</v>
      </c>
    </row>
    <row r="286" spans="1:7" ht="14.25" customHeight="1">
      <c r="B286" s="526"/>
      <c r="C286" s="526"/>
      <c r="D286" t="s">
        <v>17</v>
      </c>
      <c r="E286" s="2">
        <v>3.7</v>
      </c>
      <c r="G286" s="2">
        <f t="shared" si="4"/>
        <v>38.49999999999995</v>
      </c>
    </row>
    <row r="287" spans="1:7" ht="14.25" customHeight="1">
      <c r="B287" s="526"/>
      <c r="C287" s="526"/>
      <c r="D287" t="s">
        <v>18</v>
      </c>
      <c r="E287" s="2">
        <v>60</v>
      </c>
      <c r="G287" s="2">
        <f t="shared" si="4"/>
        <v>98.499999999999943</v>
      </c>
    </row>
    <row r="288" spans="1:7" ht="14.25" customHeight="1">
      <c r="B288" s="526"/>
      <c r="C288" s="526"/>
      <c r="D288" t="s">
        <v>19</v>
      </c>
      <c r="E288" s="2">
        <v>5</v>
      </c>
      <c r="G288" s="2">
        <f t="shared" si="4"/>
        <v>103.49999999999994</v>
      </c>
    </row>
    <row r="289" spans="1:7" ht="14.25" customHeight="1">
      <c r="A289" s="7">
        <v>43738</v>
      </c>
      <c r="B289" s="526" t="s">
        <v>114</v>
      </c>
      <c r="C289" s="526" t="s">
        <v>29</v>
      </c>
      <c r="D289" t="s">
        <v>18</v>
      </c>
      <c r="F289" s="2">
        <v>50</v>
      </c>
      <c r="G289" s="2">
        <f t="shared" si="4"/>
        <v>53.499999999999943</v>
      </c>
    </row>
    <row r="290" spans="1:7" ht="14.25" customHeight="1">
      <c r="A290" s="7">
        <v>43767</v>
      </c>
      <c r="B290" s="526">
        <v>19110</v>
      </c>
      <c r="C290" s="526" t="s">
        <v>29</v>
      </c>
      <c r="D290" t="s">
        <v>16</v>
      </c>
      <c r="F290" s="2">
        <v>34.799999999999997</v>
      </c>
      <c r="G290" s="2">
        <f t="shared" si="4"/>
        <v>18.699999999999946</v>
      </c>
    </row>
    <row r="291" spans="1:7" ht="14.25" customHeight="1">
      <c r="A291" s="7">
        <v>43767</v>
      </c>
      <c r="B291" s="526">
        <v>19110</v>
      </c>
      <c r="C291" s="526" t="s">
        <v>29</v>
      </c>
      <c r="D291" t="s">
        <v>17</v>
      </c>
      <c r="F291" s="2">
        <v>3.7</v>
      </c>
      <c r="G291" s="2">
        <f t="shared" si="4"/>
        <v>14.999999999999947</v>
      </c>
    </row>
    <row r="292" spans="1:7" ht="14.25" customHeight="1">
      <c r="A292" s="7">
        <v>43767</v>
      </c>
      <c r="B292" s="526">
        <v>19110</v>
      </c>
      <c r="C292" s="526" t="s">
        <v>29</v>
      </c>
      <c r="D292" t="s">
        <v>18</v>
      </c>
      <c r="F292" s="2">
        <v>10</v>
      </c>
      <c r="G292" s="2">
        <f t="shared" si="4"/>
        <v>4.9999999999999467</v>
      </c>
    </row>
    <row r="293" spans="1:7" ht="14.25" customHeight="1">
      <c r="A293" s="7">
        <v>43767</v>
      </c>
      <c r="B293" s="526">
        <v>19110</v>
      </c>
      <c r="C293" s="526" t="s">
        <v>29</v>
      </c>
      <c r="D293" t="s">
        <v>40</v>
      </c>
      <c r="F293" s="2">
        <v>5</v>
      </c>
      <c r="G293" s="2">
        <f t="shared" si="4"/>
        <v>-5.3290705182007514E-14</v>
      </c>
    </row>
    <row r="294" spans="1:7" ht="14.25" customHeight="1">
      <c r="A294" s="44">
        <v>43769</v>
      </c>
      <c r="B294" s="525" t="s">
        <v>14</v>
      </c>
      <c r="C294" s="525" t="s">
        <v>30</v>
      </c>
      <c r="D294" t="s">
        <v>16</v>
      </c>
      <c r="E294" s="2">
        <v>35</v>
      </c>
      <c r="G294" s="2">
        <f t="shared" si="4"/>
        <v>34.999999999999943</v>
      </c>
    </row>
    <row r="295" spans="1:7" ht="14.25" customHeight="1">
      <c r="B295" s="526"/>
      <c r="C295" s="526"/>
      <c r="D295" t="s">
        <v>17</v>
      </c>
      <c r="E295" s="2">
        <v>3.6</v>
      </c>
      <c r="G295" s="2">
        <f t="shared" si="4"/>
        <v>38.599999999999945</v>
      </c>
    </row>
    <row r="296" spans="1:7" ht="14.25" customHeight="1">
      <c r="B296" s="526"/>
      <c r="C296" s="526"/>
      <c r="D296" t="s">
        <v>18</v>
      </c>
      <c r="E296" s="2">
        <v>60</v>
      </c>
      <c r="G296" s="2">
        <f t="shared" si="4"/>
        <v>98.599999999999937</v>
      </c>
    </row>
    <row r="297" spans="1:7" ht="14.25" customHeight="1">
      <c r="B297" s="526"/>
      <c r="C297" s="526"/>
      <c r="D297" t="s">
        <v>40</v>
      </c>
      <c r="E297" s="2">
        <v>5</v>
      </c>
      <c r="G297" s="2">
        <f t="shared" si="4"/>
        <v>103.59999999999994</v>
      </c>
    </row>
    <row r="298" spans="1:7" ht="15" customHeight="1">
      <c r="A298" s="7">
        <v>43769</v>
      </c>
      <c r="B298" s="526" t="s">
        <v>114</v>
      </c>
      <c r="C298" s="526" t="s">
        <v>30</v>
      </c>
      <c r="D298" t="s">
        <v>18</v>
      </c>
      <c r="F298" s="2">
        <v>48</v>
      </c>
      <c r="G298" s="2">
        <f t="shared" si="4"/>
        <v>55.599999999999937</v>
      </c>
    </row>
    <row r="299" spans="1:7" ht="15" customHeight="1">
      <c r="A299" s="7">
        <v>43837</v>
      </c>
      <c r="B299" s="526">
        <v>19502</v>
      </c>
      <c r="C299" s="526" t="s">
        <v>30</v>
      </c>
      <c r="D299" t="s">
        <v>16</v>
      </c>
      <c r="F299" s="2">
        <v>35</v>
      </c>
      <c r="G299" s="2">
        <f t="shared" si="4"/>
        <v>20.599999999999937</v>
      </c>
    </row>
    <row r="300" spans="1:7" ht="15" customHeight="1">
      <c r="A300" s="7">
        <v>43837</v>
      </c>
      <c r="B300" s="526">
        <v>19502</v>
      </c>
      <c r="C300" s="526" t="s">
        <v>30</v>
      </c>
      <c r="D300" t="s">
        <v>17</v>
      </c>
      <c r="F300" s="2">
        <v>3.6</v>
      </c>
      <c r="G300" s="2">
        <f t="shared" si="4"/>
        <v>16.999999999999936</v>
      </c>
    </row>
    <row r="301" spans="1:7" ht="15" customHeight="1">
      <c r="A301" s="7">
        <v>43857</v>
      </c>
      <c r="B301" s="526">
        <v>19710</v>
      </c>
      <c r="C301" s="526" t="s">
        <v>30</v>
      </c>
      <c r="D301" t="s">
        <v>18</v>
      </c>
      <c r="F301" s="2">
        <v>12</v>
      </c>
      <c r="G301" s="2">
        <f t="shared" si="4"/>
        <v>4.9999999999999361</v>
      </c>
    </row>
    <row r="302" spans="1:7" ht="15" customHeight="1">
      <c r="A302" s="7">
        <v>43857</v>
      </c>
      <c r="B302" s="526">
        <v>19710</v>
      </c>
      <c r="C302" s="526" t="s">
        <v>30</v>
      </c>
      <c r="D302" t="s">
        <v>40</v>
      </c>
      <c r="F302" s="2">
        <v>5</v>
      </c>
      <c r="G302" s="2">
        <f t="shared" si="4"/>
        <v>-6.3948846218409017E-14</v>
      </c>
    </row>
    <row r="303" spans="1:7" ht="15" customHeight="1">
      <c r="A303" s="44">
        <v>43799</v>
      </c>
      <c r="B303" s="525" t="s">
        <v>14</v>
      </c>
      <c r="C303" s="525" t="s">
        <v>33</v>
      </c>
      <c r="D303" t="s">
        <v>16</v>
      </c>
      <c r="E303" s="2">
        <v>39.200000000000003</v>
      </c>
      <c r="G303" s="2">
        <f t="shared" si="4"/>
        <v>39.199999999999939</v>
      </c>
    </row>
    <row r="304" spans="1:7" ht="15" customHeight="1">
      <c r="B304" s="526"/>
      <c r="C304" s="526"/>
      <c r="D304" t="s">
        <v>17</v>
      </c>
      <c r="E304" s="2">
        <v>3.7</v>
      </c>
      <c r="G304" s="2">
        <f t="shared" si="4"/>
        <v>42.899999999999942</v>
      </c>
    </row>
    <row r="305" spans="1:8" ht="15" customHeight="1">
      <c r="B305" s="526"/>
      <c r="C305" s="526"/>
      <c r="D305" t="s">
        <v>18</v>
      </c>
      <c r="E305" s="2">
        <v>60</v>
      </c>
      <c r="G305" s="2">
        <f t="shared" si="4"/>
        <v>102.89999999999995</v>
      </c>
    </row>
    <row r="306" spans="1:8" ht="15" customHeight="1">
      <c r="B306" s="526"/>
      <c r="C306" s="526"/>
      <c r="D306" t="s">
        <v>40</v>
      </c>
      <c r="E306" s="2">
        <v>5</v>
      </c>
      <c r="G306" s="2">
        <f t="shared" si="4"/>
        <v>107.89999999999995</v>
      </c>
    </row>
    <row r="307" spans="1:8" ht="15" customHeight="1">
      <c r="A307" s="7">
        <v>43799</v>
      </c>
      <c r="B307" s="526" t="s">
        <v>114</v>
      </c>
      <c r="C307" s="526" t="s">
        <v>33</v>
      </c>
      <c r="D307" t="s">
        <v>18</v>
      </c>
      <c r="F307" s="2">
        <v>44</v>
      </c>
      <c r="G307" s="2">
        <f t="shared" si="4"/>
        <v>63.899999999999949</v>
      </c>
    </row>
    <row r="308" spans="1:8" ht="15" customHeight="1">
      <c r="A308" s="7">
        <v>43857</v>
      </c>
      <c r="B308" s="526">
        <v>19710</v>
      </c>
      <c r="C308" s="526" t="s">
        <v>33</v>
      </c>
      <c r="D308" t="s">
        <v>16</v>
      </c>
      <c r="F308" s="2">
        <v>39.200000000000003</v>
      </c>
      <c r="G308" s="2">
        <f t="shared" si="4"/>
        <v>24.699999999999946</v>
      </c>
    </row>
    <row r="309" spans="1:8" ht="15" customHeight="1">
      <c r="A309" s="7">
        <v>43857</v>
      </c>
      <c r="B309" s="526">
        <v>19710</v>
      </c>
      <c r="C309" s="526" t="s">
        <v>33</v>
      </c>
      <c r="D309" t="s">
        <v>17</v>
      </c>
      <c r="F309" s="2">
        <v>3.7</v>
      </c>
      <c r="G309" s="2">
        <f t="shared" si="4"/>
        <v>20.999999999999947</v>
      </c>
    </row>
    <row r="310" spans="1:8" ht="15" customHeight="1">
      <c r="A310" s="7">
        <v>43857</v>
      </c>
      <c r="B310" s="526">
        <v>19710</v>
      </c>
      <c r="C310" s="526" t="s">
        <v>33</v>
      </c>
      <c r="D310" t="s">
        <v>18</v>
      </c>
      <c r="F310" s="2">
        <v>16</v>
      </c>
      <c r="G310" s="2">
        <f t="shared" si="4"/>
        <v>4.9999999999999467</v>
      </c>
    </row>
    <row r="311" spans="1:8" ht="15" customHeight="1">
      <c r="A311" s="7">
        <v>43857</v>
      </c>
      <c r="B311" s="526">
        <v>19710</v>
      </c>
      <c r="C311" s="526" t="s">
        <v>33</v>
      </c>
      <c r="D311" t="s">
        <v>40</v>
      </c>
      <c r="F311" s="2">
        <v>5</v>
      </c>
      <c r="G311" s="2">
        <f t="shared" si="4"/>
        <v>-5.3290705182007514E-14</v>
      </c>
    </row>
    <row r="312" spans="1:8" ht="15" customHeight="1">
      <c r="A312" s="44">
        <v>43830</v>
      </c>
      <c r="B312" s="525" t="s">
        <v>14</v>
      </c>
      <c r="C312" s="525" t="s">
        <v>34</v>
      </c>
      <c r="D312" t="s">
        <v>16</v>
      </c>
      <c r="E312" s="2">
        <v>50.1</v>
      </c>
      <c r="G312" s="2">
        <f t="shared" si="4"/>
        <v>50.099999999999952</v>
      </c>
    </row>
    <row r="313" spans="1:8" ht="15" customHeight="1">
      <c r="B313" s="526"/>
      <c r="C313" s="526"/>
      <c r="D313" t="s">
        <v>17</v>
      </c>
      <c r="E313" s="2">
        <v>3.8</v>
      </c>
      <c r="G313" s="2">
        <f t="shared" si="4"/>
        <v>53.899999999999949</v>
      </c>
    </row>
    <row r="314" spans="1:8" ht="15" customHeight="1">
      <c r="B314" s="526"/>
      <c r="C314" s="526"/>
      <c r="D314" t="s">
        <v>18</v>
      </c>
      <c r="E314" s="2">
        <v>60</v>
      </c>
      <c r="G314" s="2">
        <f t="shared" si="4"/>
        <v>113.89999999999995</v>
      </c>
    </row>
    <row r="315" spans="1:8" ht="15" customHeight="1">
      <c r="B315" s="526"/>
      <c r="C315" s="526"/>
      <c r="D315" t="s">
        <v>40</v>
      </c>
      <c r="E315" s="2">
        <v>5</v>
      </c>
      <c r="G315" s="2">
        <f t="shared" si="4"/>
        <v>118.89999999999995</v>
      </c>
    </row>
    <row r="316" spans="1:8" ht="15" customHeight="1">
      <c r="A316" s="7">
        <v>43830</v>
      </c>
      <c r="B316" s="526" t="s">
        <v>114</v>
      </c>
      <c r="C316" s="526" t="s">
        <v>34</v>
      </c>
      <c r="D316" t="s">
        <v>18</v>
      </c>
      <c r="F316" s="2">
        <v>46</v>
      </c>
      <c r="G316" s="2">
        <f t="shared" si="4"/>
        <v>72.899999999999949</v>
      </c>
    </row>
    <row r="317" spans="1:8" ht="15" customHeight="1">
      <c r="A317" s="7">
        <v>43857</v>
      </c>
      <c r="B317" s="526">
        <v>19710</v>
      </c>
      <c r="C317" s="526" t="s">
        <v>34</v>
      </c>
      <c r="D317" t="s">
        <v>16</v>
      </c>
      <c r="F317" s="2">
        <v>50.1</v>
      </c>
      <c r="G317" s="2">
        <f t="shared" si="4"/>
        <v>22.799999999999947</v>
      </c>
    </row>
    <row r="318" spans="1:8" ht="15" customHeight="1">
      <c r="A318" s="7">
        <v>43857</v>
      </c>
      <c r="B318" s="526">
        <v>19710</v>
      </c>
      <c r="C318" s="526" t="s">
        <v>34</v>
      </c>
      <c r="D318" t="s">
        <v>17</v>
      </c>
      <c r="F318" s="2">
        <v>3.8</v>
      </c>
      <c r="G318" s="2">
        <f t="shared" si="4"/>
        <v>18.999999999999947</v>
      </c>
    </row>
    <row r="319" spans="1:8" ht="15" customHeight="1">
      <c r="A319" s="7">
        <v>43857</v>
      </c>
      <c r="B319" s="526">
        <v>19710</v>
      </c>
      <c r="C319" s="526" t="s">
        <v>34</v>
      </c>
      <c r="D319" t="s">
        <v>18</v>
      </c>
      <c r="F319" s="2">
        <v>14</v>
      </c>
      <c r="G319" s="2">
        <f t="shared" si="4"/>
        <v>4.9999999999999467</v>
      </c>
    </row>
    <row r="320" spans="1:8" ht="15" customHeight="1">
      <c r="A320" s="7">
        <v>43857</v>
      </c>
      <c r="B320" s="526">
        <v>19710</v>
      </c>
      <c r="C320" s="526" t="s">
        <v>34</v>
      </c>
      <c r="D320" t="s">
        <v>40</v>
      </c>
      <c r="F320" s="2">
        <v>5</v>
      </c>
      <c r="G320" s="97">
        <f t="shared" si="4"/>
        <v>-5.3290705182007514E-14</v>
      </c>
      <c r="H320" s="97"/>
    </row>
    <row r="321" spans="1:7" ht="15" customHeight="1">
      <c r="A321" s="44">
        <v>43861</v>
      </c>
      <c r="B321" s="525" t="s">
        <v>14</v>
      </c>
      <c r="C321" s="525" t="s">
        <v>15</v>
      </c>
      <c r="D321" t="s">
        <v>16</v>
      </c>
      <c r="E321" s="2">
        <v>53.4</v>
      </c>
      <c r="G321" s="2">
        <f t="shared" si="4"/>
        <v>53.399999999999949</v>
      </c>
    </row>
    <row r="322" spans="1:7" ht="15" customHeight="1">
      <c r="B322" s="526"/>
      <c r="C322" s="526"/>
      <c r="D322" t="s">
        <v>17</v>
      </c>
      <c r="E322" s="2">
        <v>3.6</v>
      </c>
      <c r="G322" s="2">
        <f t="shared" si="4"/>
        <v>56.99999999999995</v>
      </c>
    </row>
    <row r="323" spans="1:7" ht="15" customHeight="1">
      <c r="B323" s="526"/>
      <c r="C323" s="526"/>
      <c r="D323" t="s">
        <v>18</v>
      </c>
      <c r="E323" s="127">
        <v>60</v>
      </c>
      <c r="F323" s="127"/>
      <c r="G323" s="2">
        <f t="shared" si="4"/>
        <v>116.99999999999994</v>
      </c>
    </row>
    <row r="324" spans="1:7" ht="15" customHeight="1">
      <c r="B324" s="526"/>
      <c r="C324" s="526"/>
      <c r="D324" t="s">
        <v>40</v>
      </c>
      <c r="E324" s="127">
        <v>5</v>
      </c>
      <c r="F324" s="127"/>
      <c r="G324" s="2">
        <f t="shared" si="4"/>
        <v>121.99999999999994</v>
      </c>
    </row>
    <row r="325" spans="1:7" ht="15" customHeight="1">
      <c r="A325" s="7">
        <v>43861</v>
      </c>
      <c r="B325" s="526" t="s">
        <v>114</v>
      </c>
      <c r="C325" s="526" t="s">
        <v>15</v>
      </c>
      <c r="D325" t="s">
        <v>18</v>
      </c>
      <c r="E325" s="127"/>
      <c r="F325" s="127">
        <v>46</v>
      </c>
      <c r="G325" s="2">
        <f t="shared" si="4"/>
        <v>75.999999999999943</v>
      </c>
    </row>
    <row r="326" spans="1:7" ht="15" customHeight="1">
      <c r="A326" s="7">
        <v>44158</v>
      </c>
      <c r="B326" s="526">
        <v>20873</v>
      </c>
      <c r="C326" s="526" t="s">
        <v>15</v>
      </c>
      <c r="D326" t="s">
        <v>16</v>
      </c>
      <c r="F326" s="2">
        <v>53.4</v>
      </c>
      <c r="G326" s="2">
        <f t="shared" si="4"/>
        <v>22.599999999999945</v>
      </c>
    </row>
    <row r="327" spans="1:7" ht="15" customHeight="1">
      <c r="A327" s="7">
        <v>44158</v>
      </c>
      <c r="B327" s="526">
        <v>20873</v>
      </c>
      <c r="C327" s="526" t="s">
        <v>15</v>
      </c>
      <c r="D327" t="s">
        <v>17</v>
      </c>
      <c r="F327" s="2">
        <v>3.6</v>
      </c>
      <c r="G327" s="2">
        <f t="shared" si="4"/>
        <v>18.999999999999943</v>
      </c>
    </row>
    <row r="328" spans="1:7" ht="15" customHeight="1">
      <c r="A328" s="7">
        <v>44795</v>
      </c>
      <c r="B328" s="526">
        <v>25323</v>
      </c>
      <c r="C328" s="526" t="s">
        <v>15</v>
      </c>
      <c r="D328" t="s">
        <v>18</v>
      </c>
      <c r="F328" s="2">
        <v>14</v>
      </c>
      <c r="G328" s="2">
        <f t="shared" si="4"/>
        <v>4.9999999999999432</v>
      </c>
    </row>
    <row r="329" spans="1:7" ht="15" customHeight="1">
      <c r="A329" s="7">
        <v>44795</v>
      </c>
      <c r="B329" s="526">
        <v>25323</v>
      </c>
      <c r="C329" s="526" t="s">
        <v>15</v>
      </c>
      <c r="D329" t="s">
        <v>40</v>
      </c>
      <c r="F329" s="2">
        <v>5</v>
      </c>
      <c r="G329" s="2">
        <f t="shared" ref="G329:G339" si="5">+G328+E329-F329</f>
        <v>-5.6843418860808015E-14</v>
      </c>
    </row>
    <row r="330" spans="1:7" ht="15" customHeight="1">
      <c r="A330" s="44">
        <v>43890</v>
      </c>
      <c r="B330" s="525" t="s">
        <v>14</v>
      </c>
      <c r="C330" s="525" t="s">
        <v>20</v>
      </c>
      <c r="D330" t="s">
        <v>16</v>
      </c>
      <c r="E330" s="2">
        <v>55.4</v>
      </c>
      <c r="G330" s="2">
        <f t="shared" si="5"/>
        <v>55.399999999999942</v>
      </c>
    </row>
    <row r="331" spans="1:7" ht="15" customHeight="1">
      <c r="B331" s="526"/>
      <c r="C331" s="526"/>
      <c r="D331" t="s">
        <v>17</v>
      </c>
      <c r="E331" s="2">
        <v>3.8</v>
      </c>
      <c r="G331" s="2">
        <f t="shared" si="5"/>
        <v>59.199999999999939</v>
      </c>
    </row>
    <row r="332" spans="1:7" ht="15" customHeight="1">
      <c r="B332" s="526"/>
      <c r="C332" s="526"/>
      <c r="D332" t="s">
        <v>18</v>
      </c>
      <c r="E332" s="2">
        <v>58</v>
      </c>
      <c r="G332" s="2">
        <f t="shared" si="5"/>
        <v>117.19999999999993</v>
      </c>
    </row>
    <row r="333" spans="1:7" ht="15" customHeight="1">
      <c r="B333" s="526"/>
      <c r="C333" s="526"/>
      <c r="D333" t="s">
        <v>40</v>
      </c>
      <c r="E333" s="2">
        <v>5</v>
      </c>
      <c r="G333" s="2">
        <f t="shared" si="5"/>
        <v>122.19999999999993</v>
      </c>
    </row>
    <row r="334" spans="1:7" ht="15" customHeight="1">
      <c r="A334" s="7">
        <v>43890</v>
      </c>
      <c r="B334" s="526" t="s">
        <v>114</v>
      </c>
      <c r="C334" s="526" t="s">
        <v>20</v>
      </c>
      <c r="D334" t="s">
        <v>18</v>
      </c>
      <c r="F334" s="2">
        <v>58</v>
      </c>
      <c r="G334" s="2">
        <f t="shared" si="5"/>
        <v>64.199999999999932</v>
      </c>
    </row>
    <row r="335" spans="1:7" ht="15" customHeight="1">
      <c r="A335" s="7">
        <v>43890</v>
      </c>
      <c r="B335" s="526" t="s">
        <v>114</v>
      </c>
      <c r="C335" s="526" t="s">
        <v>20</v>
      </c>
      <c r="D335" t="s">
        <v>40</v>
      </c>
      <c r="F335" s="2">
        <v>5</v>
      </c>
      <c r="G335" s="2">
        <f t="shared" si="5"/>
        <v>59.199999999999932</v>
      </c>
    </row>
    <row r="336" spans="1:7" ht="15" customHeight="1">
      <c r="A336" s="7">
        <v>44158</v>
      </c>
      <c r="B336" s="526">
        <v>20873</v>
      </c>
      <c r="C336" s="526" t="s">
        <v>20</v>
      </c>
      <c r="D336" t="s">
        <v>16</v>
      </c>
      <c r="F336" s="2">
        <v>55.4</v>
      </c>
      <c r="G336" s="2">
        <f t="shared" si="5"/>
        <v>3.7999999999999332</v>
      </c>
    </row>
    <row r="337" spans="1:7" ht="15" customHeight="1">
      <c r="A337" s="7">
        <v>44158</v>
      </c>
      <c r="B337" s="526">
        <v>20873</v>
      </c>
      <c r="C337" s="526" t="s">
        <v>20</v>
      </c>
      <c r="D337" t="s">
        <v>17</v>
      </c>
      <c r="F337" s="2">
        <v>3.8</v>
      </c>
      <c r="G337" s="2">
        <f t="shared" si="5"/>
        <v>-6.6613381477509392E-14</v>
      </c>
    </row>
    <row r="338" spans="1:7" ht="15" customHeight="1">
      <c r="A338" s="44">
        <v>43921</v>
      </c>
      <c r="B338" s="525" t="s">
        <v>14</v>
      </c>
      <c r="C338" s="525" t="s">
        <v>23</v>
      </c>
      <c r="D338" t="s">
        <v>16</v>
      </c>
      <c r="E338" s="2">
        <v>44.3</v>
      </c>
      <c r="G338" s="2">
        <f t="shared" si="5"/>
        <v>44.299999999999933</v>
      </c>
    </row>
    <row r="339" spans="1:7" ht="15" customHeight="1">
      <c r="B339" s="526"/>
      <c r="C339" s="526"/>
      <c r="D339" t="s">
        <v>17</v>
      </c>
      <c r="E339" s="2">
        <v>3.9</v>
      </c>
      <c r="G339" s="2">
        <f t="shared" si="5"/>
        <v>48.199999999999932</v>
      </c>
    </row>
    <row r="340" spans="1:7" ht="15" customHeight="1">
      <c r="B340" s="526"/>
      <c r="C340" s="526"/>
      <c r="D340" t="s">
        <v>18</v>
      </c>
      <c r="E340" s="127">
        <v>60</v>
      </c>
      <c r="F340" s="127"/>
      <c r="G340" s="2">
        <f t="shared" ref="G340:G412" si="6">+G339+E340-F340</f>
        <v>108.19999999999993</v>
      </c>
    </row>
    <row r="341" spans="1:7" ht="15" customHeight="1">
      <c r="B341" s="526"/>
      <c r="C341" s="526"/>
      <c r="D341" t="s">
        <v>40</v>
      </c>
      <c r="E341" s="127">
        <v>5</v>
      </c>
      <c r="F341" s="127"/>
      <c r="G341" s="2">
        <f t="shared" si="6"/>
        <v>113.19999999999993</v>
      </c>
    </row>
    <row r="342" spans="1:7" ht="15" customHeight="1">
      <c r="A342" s="7">
        <v>43921</v>
      </c>
      <c r="B342" s="526" t="s">
        <v>114</v>
      </c>
      <c r="C342" s="526" t="s">
        <v>23</v>
      </c>
      <c r="D342" t="s">
        <v>18</v>
      </c>
      <c r="E342" s="127"/>
      <c r="F342" s="127">
        <v>26</v>
      </c>
      <c r="G342" s="2">
        <f t="shared" si="6"/>
        <v>87.199999999999932</v>
      </c>
    </row>
    <row r="343" spans="1:7" ht="15" customHeight="1">
      <c r="A343" s="7">
        <v>44159</v>
      </c>
      <c r="B343" s="526">
        <v>20922</v>
      </c>
      <c r="C343" s="526" t="s">
        <v>23</v>
      </c>
      <c r="D343" t="s">
        <v>16</v>
      </c>
      <c r="F343" s="2">
        <v>44.3</v>
      </c>
      <c r="G343" s="2">
        <f t="shared" si="6"/>
        <v>42.899999999999935</v>
      </c>
    </row>
    <row r="344" spans="1:7" ht="15" customHeight="1">
      <c r="A344" s="7">
        <v>44159</v>
      </c>
      <c r="B344" s="526">
        <v>20922</v>
      </c>
      <c r="C344" s="526" t="s">
        <v>23</v>
      </c>
      <c r="D344" t="s">
        <v>17</v>
      </c>
      <c r="F344" s="2">
        <v>3.9</v>
      </c>
      <c r="G344" s="2">
        <f t="shared" si="6"/>
        <v>38.999999999999936</v>
      </c>
    </row>
    <row r="345" spans="1:7" ht="15" customHeight="1">
      <c r="A345" s="7">
        <v>44795</v>
      </c>
      <c r="B345" s="526">
        <v>25323</v>
      </c>
      <c r="C345" s="526" t="s">
        <v>23</v>
      </c>
      <c r="D345" t="s">
        <v>18</v>
      </c>
      <c r="F345" s="2">
        <v>34</v>
      </c>
      <c r="G345" s="2">
        <f t="shared" si="6"/>
        <v>4.9999999999999361</v>
      </c>
    </row>
    <row r="346" spans="1:7" ht="15" customHeight="1">
      <c r="A346" s="7">
        <v>44795</v>
      </c>
      <c r="B346" s="526">
        <v>25323</v>
      </c>
      <c r="C346" s="526" t="s">
        <v>23</v>
      </c>
      <c r="D346" t="s">
        <v>40</v>
      </c>
      <c r="F346" s="2">
        <v>5</v>
      </c>
      <c r="G346" s="2">
        <f t="shared" si="6"/>
        <v>-6.3948846218409017E-14</v>
      </c>
    </row>
    <row r="347" spans="1:7" ht="15" customHeight="1">
      <c r="A347" s="44">
        <v>43951</v>
      </c>
      <c r="B347" s="525" t="s">
        <v>14</v>
      </c>
      <c r="C347" s="525" t="s">
        <v>24</v>
      </c>
      <c r="D347" t="s">
        <v>16</v>
      </c>
      <c r="E347" s="2">
        <v>13.1</v>
      </c>
      <c r="G347" s="2">
        <f t="shared" si="6"/>
        <v>13.099999999999936</v>
      </c>
    </row>
    <row r="348" spans="1:7" ht="15" customHeight="1">
      <c r="B348" s="526"/>
      <c r="C348" s="526"/>
      <c r="D348" t="s">
        <v>17</v>
      </c>
      <c r="E348" s="2">
        <v>4.5999999999999996</v>
      </c>
      <c r="G348" s="2">
        <f t="shared" si="6"/>
        <v>17.699999999999935</v>
      </c>
    </row>
    <row r="349" spans="1:7" ht="15" customHeight="1">
      <c r="B349" s="526"/>
      <c r="C349" s="526"/>
      <c r="D349" t="s">
        <v>18</v>
      </c>
      <c r="E349" s="127">
        <v>60</v>
      </c>
      <c r="G349" s="2">
        <f t="shared" si="6"/>
        <v>77.699999999999932</v>
      </c>
    </row>
    <row r="350" spans="1:7" ht="15" customHeight="1">
      <c r="B350" s="526"/>
      <c r="C350" s="526"/>
      <c r="D350" t="s">
        <v>40</v>
      </c>
      <c r="E350" s="127">
        <v>5</v>
      </c>
      <c r="G350" s="2">
        <f t="shared" si="6"/>
        <v>82.699999999999932</v>
      </c>
    </row>
    <row r="351" spans="1:7" ht="15" customHeight="1">
      <c r="A351" s="7">
        <v>44159</v>
      </c>
      <c r="B351" s="526">
        <v>20922</v>
      </c>
      <c r="C351" s="526" t="s">
        <v>24</v>
      </c>
      <c r="D351" t="s">
        <v>16</v>
      </c>
      <c r="F351" s="2">
        <v>13.1</v>
      </c>
      <c r="G351" s="2">
        <f t="shared" si="6"/>
        <v>69.599999999999937</v>
      </c>
    </row>
    <row r="352" spans="1:7" ht="15" customHeight="1">
      <c r="A352" s="7">
        <v>44159</v>
      </c>
      <c r="B352" s="526">
        <v>20922</v>
      </c>
      <c r="C352" s="526" t="s">
        <v>24</v>
      </c>
      <c r="D352" t="s">
        <v>17</v>
      </c>
      <c r="F352" s="2">
        <v>4.5999999999999996</v>
      </c>
      <c r="G352" s="2">
        <f t="shared" si="6"/>
        <v>64.999999999999943</v>
      </c>
    </row>
    <row r="353" spans="1:7" ht="15" customHeight="1">
      <c r="A353" s="7">
        <v>44795</v>
      </c>
      <c r="B353" s="526">
        <v>25323</v>
      </c>
      <c r="C353" s="526" t="s">
        <v>24</v>
      </c>
      <c r="D353" t="s">
        <v>18</v>
      </c>
      <c r="F353" s="2">
        <v>60</v>
      </c>
      <c r="G353" s="2">
        <f t="shared" si="6"/>
        <v>4.9999999999999432</v>
      </c>
    </row>
    <row r="354" spans="1:7" ht="15" customHeight="1">
      <c r="A354" s="7">
        <v>44795</v>
      </c>
      <c r="B354" s="526">
        <v>25323</v>
      </c>
      <c r="C354" s="526" t="s">
        <v>24</v>
      </c>
      <c r="D354" t="s">
        <v>40</v>
      </c>
      <c r="F354" s="2">
        <v>5</v>
      </c>
      <c r="G354" s="2">
        <f t="shared" si="6"/>
        <v>-5.6843418860808015E-14</v>
      </c>
    </row>
    <row r="355" spans="1:7" ht="15" customHeight="1">
      <c r="A355" s="44">
        <v>43982</v>
      </c>
      <c r="B355" s="525" t="s">
        <v>14</v>
      </c>
      <c r="C355" s="525" t="s">
        <v>25</v>
      </c>
      <c r="D355" t="s">
        <v>16</v>
      </c>
      <c r="E355" s="2">
        <v>12.1</v>
      </c>
      <c r="G355" s="2">
        <f t="shared" si="6"/>
        <v>12.099999999999943</v>
      </c>
    </row>
    <row r="356" spans="1:7" ht="15" customHeight="1">
      <c r="B356" s="526"/>
      <c r="C356" s="526"/>
      <c r="D356" t="s">
        <v>17</v>
      </c>
      <c r="E356" s="2">
        <v>2.5</v>
      </c>
      <c r="G356" s="2">
        <f t="shared" si="6"/>
        <v>14.599999999999943</v>
      </c>
    </row>
    <row r="357" spans="1:7" ht="15" customHeight="1">
      <c r="B357" s="526"/>
      <c r="C357" s="526"/>
      <c r="D357" t="s">
        <v>18</v>
      </c>
      <c r="E357" s="127">
        <v>60</v>
      </c>
      <c r="G357" s="2">
        <f t="shared" si="6"/>
        <v>74.599999999999937</v>
      </c>
    </row>
    <row r="358" spans="1:7" ht="15" customHeight="1">
      <c r="B358" s="526"/>
      <c r="C358" s="526"/>
      <c r="D358" t="s">
        <v>40</v>
      </c>
      <c r="E358" s="127">
        <v>5</v>
      </c>
      <c r="G358" s="2">
        <f t="shared" si="6"/>
        <v>79.599999999999937</v>
      </c>
    </row>
    <row r="359" spans="1:7" ht="15" customHeight="1">
      <c r="A359" s="7">
        <v>44159</v>
      </c>
      <c r="B359" s="526">
        <v>20922</v>
      </c>
      <c r="C359" s="526" t="s">
        <v>25</v>
      </c>
      <c r="D359" t="s">
        <v>16</v>
      </c>
      <c r="F359" s="2">
        <v>12.1</v>
      </c>
      <c r="G359" s="2">
        <f t="shared" si="6"/>
        <v>67.499999999999943</v>
      </c>
    </row>
    <row r="360" spans="1:7" ht="15" customHeight="1">
      <c r="A360" s="7">
        <v>44159</v>
      </c>
      <c r="B360" s="526">
        <v>20922</v>
      </c>
      <c r="C360" s="526" t="s">
        <v>25</v>
      </c>
      <c r="D360" t="s">
        <v>17</v>
      </c>
      <c r="F360" s="2">
        <v>2.5</v>
      </c>
      <c r="G360" s="2">
        <f t="shared" si="6"/>
        <v>64.999999999999943</v>
      </c>
    </row>
    <row r="361" spans="1:7" ht="15" customHeight="1">
      <c r="A361" s="7">
        <v>44795</v>
      </c>
      <c r="B361" s="526">
        <v>25323</v>
      </c>
      <c r="C361" s="526" t="s">
        <v>25</v>
      </c>
      <c r="D361" t="s">
        <v>18</v>
      </c>
      <c r="F361" s="2">
        <v>60</v>
      </c>
      <c r="G361" s="2">
        <f t="shared" si="6"/>
        <v>4.9999999999999432</v>
      </c>
    </row>
    <row r="362" spans="1:7" ht="15" customHeight="1">
      <c r="A362" s="7">
        <v>44795</v>
      </c>
      <c r="B362" s="526">
        <v>25323</v>
      </c>
      <c r="C362" s="526" t="s">
        <v>25</v>
      </c>
      <c r="D362" t="s">
        <v>40</v>
      </c>
      <c r="F362" s="2">
        <v>5</v>
      </c>
      <c r="G362" s="2">
        <f t="shared" si="6"/>
        <v>-5.6843418860808015E-14</v>
      </c>
    </row>
    <row r="363" spans="1:7" ht="15" customHeight="1">
      <c r="A363" s="44">
        <v>44012</v>
      </c>
      <c r="B363" s="525" t="s">
        <v>14</v>
      </c>
      <c r="C363" s="525" t="s">
        <v>26</v>
      </c>
      <c r="D363" t="s">
        <v>16</v>
      </c>
      <c r="E363" s="2">
        <v>10.7</v>
      </c>
      <c r="G363" s="2">
        <f t="shared" si="6"/>
        <v>10.699999999999942</v>
      </c>
    </row>
    <row r="364" spans="1:7" ht="15" customHeight="1">
      <c r="B364" s="526"/>
      <c r="C364" s="526"/>
      <c r="D364" t="s">
        <v>17</v>
      </c>
      <c r="E364" s="2">
        <v>1.2</v>
      </c>
      <c r="G364" s="2">
        <f t="shared" si="6"/>
        <v>11.899999999999942</v>
      </c>
    </row>
    <row r="365" spans="1:7" ht="15" customHeight="1">
      <c r="B365" s="526"/>
      <c r="C365" s="526"/>
      <c r="D365" t="s">
        <v>18</v>
      </c>
      <c r="E365" s="127">
        <v>60</v>
      </c>
      <c r="G365" s="2">
        <f t="shared" si="6"/>
        <v>71.899999999999949</v>
      </c>
    </row>
    <row r="366" spans="1:7" ht="15" customHeight="1">
      <c r="B366" s="526"/>
      <c r="C366" s="526"/>
      <c r="D366" t="s">
        <v>40</v>
      </c>
      <c r="E366" s="127">
        <v>5</v>
      </c>
      <c r="G366" s="2">
        <f t="shared" si="6"/>
        <v>76.899999999999949</v>
      </c>
    </row>
    <row r="367" spans="1:7" ht="15" customHeight="1">
      <c r="A367" s="7">
        <v>44159</v>
      </c>
      <c r="B367" s="526">
        <v>20922</v>
      </c>
      <c r="C367" s="526" t="s">
        <v>26</v>
      </c>
      <c r="D367" t="s">
        <v>16</v>
      </c>
      <c r="F367" s="2">
        <v>10.7</v>
      </c>
      <c r="G367" s="2">
        <f t="shared" si="6"/>
        <v>66.199999999999946</v>
      </c>
    </row>
    <row r="368" spans="1:7" ht="15" customHeight="1">
      <c r="A368" s="7">
        <v>44159</v>
      </c>
      <c r="B368" s="526">
        <v>20922</v>
      </c>
      <c r="C368" s="526" t="s">
        <v>26</v>
      </c>
      <c r="D368" t="s">
        <v>17</v>
      </c>
      <c r="F368" s="2">
        <v>1.2</v>
      </c>
      <c r="G368" s="2">
        <f t="shared" si="6"/>
        <v>64.999999999999943</v>
      </c>
    </row>
    <row r="369" spans="1:7" ht="15" customHeight="1">
      <c r="A369" s="7">
        <v>44795</v>
      </c>
      <c r="B369" s="526">
        <v>25323</v>
      </c>
      <c r="C369" s="526" t="s">
        <v>26</v>
      </c>
      <c r="D369" t="s">
        <v>18</v>
      </c>
      <c r="F369" s="2">
        <v>60</v>
      </c>
      <c r="G369" s="2">
        <f t="shared" si="6"/>
        <v>4.9999999999999432</v>
      </c>
    </row>
    <row r="370" spans="1:7" ht="15" customHeight="1">
      <c r="A370" s="7">
        <v>44795</v>
      </c>
      <c r="B370" s="526">
        <v>25323</v>
      </c>
      <c r="C370" s="526" t="s">
        <v>26</v>
      </c>
      <c r="D370" t="s">
        <v>40</v>
      </c>
      <c r="F370" s="2">
        <v>5</v>
      </c>
      <c r="G370" s="2">
        <f t="shared" si="6"/>
        <v>-5.6843418860808015E-14</v>
      </c>
    </row>
    <row r="371" spans="1:7" ht="15" customHeight="1">
      <c r="A371" s="44">
        <v>44043</v>
      </c>
      <c r="B371" s="525" t="s">
        <v>14</v>
      </c>
      <c r="C371" s="525" t="s">
        <v>27</v>
      </c>
      <c r="D371" t="s">
        <v>16</v>
      </c>
      <c r="E371" s="2">
        <v>34.200000000000003</v>
      </c>
      <c r="G371" s="2">
        <f t="shared" si="6"/>
        <v>34.199999999999946</v>
      </c>
    </row>
    <row r="372" spans="1:7" ht="15" customHeight="1">
      <c r="B372" s="526"/>
      <c r="C372" s="526"/>
      <c r="D372" t="s">
        <v>17</v>
      </c>
      <c r="E372" s="2">
        <v>5</v>
      </c>
      <c r="G372" s="2">
        <f t="shared" si="6"/>
        <v>39.199999999999946</v>
      </c>
    </row>
    <row r="373" spans="1:7" ht="15" customHeight="1">
      <c r="B373" s="526"/>
      <c r="C373" s="526"/>
      <c r="D373" t="s">
        <v>18</v>
      </c>
      <c r="E373" s="127">
        <v>60</v>
      </c>
      <c r="G373" s="2">
        <f t="shared" si="6"/>
        <v>99.199999999999946</v>
      </c>
    </row>
    <row r="374" spans="1:7">
      <c r="B374" s="526"/>
      <c r="C374" s="526"/>
      <c r="D374" t="s">
        <v>40</v>
      </c>
      <c r="E374" s="127">
        <v>5</v>
      </c>
      <c r="G374" s="2">
        <f t="shared" si="6"/>
        <v>104.19999999999995</v>
      </c>
    </row>
    <row r="375" spans="1:7">
      <c r="B375" s="526"/>
      <c r="C375" s="526"/>
      <c r="D375" s="67" t="s">
        <v>43</v>
      </c>
      <c r="E375" s="127">
        <v>10</v>
      </c>
      <c r="G375" s="2">
        <f t="shared" si="6"/>
        <v>114.19999999999995</v>
      </c>
    </row>
    <row r="376" spans="1:7">
      <c r="B376" s="526"/>
      <c r="C376" s="526"/>
      <c r="D376" s="67" t="s">
        <v>44</v>
      </c>
      <c r="E376" s="127">
        <v>10</v>
      </c>
      <c r="G376" s="2">
        <f t="shared" si="6"/>
        <v>124.19999999999995</v>
      </c>
    </row>
    <row r="377" spans="1:7">
      <c r="A377" s="7">
        <v>44111</v>
      </c>
      <c r="B377" s="526">
        <v>20413</v>
      </c>
      <c r="C377" s="526" t="s">
        <v>27</v>
      </c>
      <c r="D377" t="s">
        <v>16</v>
      </c>
      <c r="F377" s="2">
        <v>34.200000000000003</v>
      </c>
      <c r="G377" s="2">
        <f t="shared" si="6"/>
        <v>89.999999999999943</v>
      </c>
    </row>
    <row r="378" spans="1:7">
      <c r="A378" s="7">
        <v>44111</v>
      </c>
      <c r="B378" s="526">
        <v>20413</v>
      </c>
      <c r="C378" s="526" t="s">
        <v>27</v>
      </c>
      <c r="D378" t="s">
        <v>17</v>
      </c>
      <c r="F378" s="2">
        <v>5</v>
      </c>
      <c r="G378" s="2">
        <f t="shared" si="6"/>
        <v>84.999999999999943</v>
      </c>
    </row>
    <row r="379" spans="1:7">
      <c r="A379" s="7">
        <v>44795</v>
      </c>
      <c r="B379" s="526">
        <v>25323</v>
      </c>
      <c r="C379" s="526" t="s">
        <v>27</v>
      </c>
      <c r="D379" t="s">
        <v>18</v>
      </c>
      <c r="F379" s="2">
        <v>60</v>
      </c>
      <c r="G379" s="2">
        <f t="shared" si="6"/>
        <v>24.999999999999943</v>
      </c>
    </row>
    <row r="380" spans="1:7">
      <c r="A380" s="7">
        <v>44795</v>
      </c>
      <c r="B380" s="526">
        <v>25323</v>
      </c>
      <c r="C380" s="526" t="s">
        <v>27</v>
      </c>
      <c r="D380" t="s">
        <v>40</v>
      </c>
      <c r="F380" s="2">
        <v>5</v>
      </c>
      <c r="G380" s="2">
        <f t="shared" si="6"/>
        <v>19.999999999999943</v>
      </c>
    </row>
    <row r="381" spans="1:7">
      <c r="A381" s="7">
        <v>44795</v>
      </c>
      <c r="B381" s="526">
        <v>25323</v>
      </c>
      <c r="C381" s="526" t="s">
        <v>27</v>
      </c>
      <c r="D381" s="67" t="s">
        <v>43</v>
      </c>
      <c r="F381" s="2">
        <v>10</v>
      </c>
      <c r="G381" s="2">
        <f t="shared" si="6"/>
        <v>9.9999999999999432</v>
      </c>
    </row>
    <row r="382" spans="1:7">
      <c r="A382" s="7">
        <v>44795</v>
      </c>
      <c r="B382" s="526">
        <v>25323</v>
      </c>
      <c r="C382" s="526" t="s">
        <v>27</v>
      </c>
      <c r="D382" s="67" t="s">
        <v>44</v>
      </c>
      <c r="F382" s="2">
        <v>10</v>
      </c>
      <c r="G382" s="2">
        <f t="shared" si="6"/>
        <v>-5.6843418860808015E-14</v>
      </c>
    </row>
    <row r="383" spans="1:7">
      <c r="A383" s="44">
        <v>44074</v>
      </c>
      <c r="B383" s="525" t="s">
        <v>14</v>
      </c>
      <c r="C383" s="525" t="s">
        <v>28</v>
      </c>
      <c r="D383" t="s">
        <v>16</v>
      </c>
      <c r="E383" s="2">
        <v>32.799999999999997</v>
      </c>
      <c r="G383" s="2">
        <f t="shared" si="6"/>
        <v>32.79999999999994</v>
      </c>
    </row>
    <row r="384" spans="1:7">
      <c r="B384" s="526"/>
      <c r="C384" s="526"/>
      <c r="D384" t="s">
        <v>17</v>
      </c>
      <c r="E384" s="2">
        <v>3.5</v>
      </c>
      <c r="G384" s="2">
        <f t="shared" si="6"/>
        <v>36.29999999999994</v>
      </c>
    </row>
    <row r="385" spans="1:7">
      <c r="B385" s="526"/>
      <c r="C385" s="526"/>
      <c r="D385" t="s">
        <v>18</v>
      </c>
      <c r="E385" s="127">
        <v>60</v>
      </c>
      <c r="F385" s="127"/>
      <c r="G385" s="2">
        <f t="shared" si="6"/>
        <v>96.29999999999994</v>
      </c>
    </row>
    <row r="386" spans="1:7">
      <c r="B386" s="526"/>
      <c r="C386" s="526"/>
      <c r="D386" t="s">
        <v>40</v>
      </c>
      <c r="E386" s="127">
        <v>5</v>
      </c>
      <c r="F386" s="127"/>
      <c r="G386" s="2">
        <f t="shared" si="6"/>
        <v>101.29999999999994</v>
      </c>
    </row>
    <row r="387" spans="1:7">
      <c r="B387" s="526"/>
      <c r="C387" s="526"/>
      <c r="D387" t="s">
        <v>45</v>
      </c>
      <c r="E387" s="127">
        <v>15</v>
      </c>
      <c r="F387" s="127"/>
      <c r="G387" s="2">
        <f t="shared" si="6"/>
        <v>116.29999999999994</v>
      </c>
    </row>
    <row r="388" spans="1:7">
      <c r="A388" s="7">
        <v>44074</v>
      </c>
      <c r="B388" s="526" t="s">
        <v>114</v>
      </c>
      <c r="C388" s="526" t="s">
        <v>28</v>
      </c>
      <c r="D388" t="s">
        <v>18</v>
      </c>
      <c r="E388" s="127"/>
      <c r="F388" s="127">
        <v>20</v>
      </c>
      <c r="G388" s="2">
        <f t="shared" si="6"/>
        <v>96.29999999999994</v>
      </c>
    </row>
    <row r="389" spans="1:7">
      <c r="A389" s="7">
        <v>44130</v>
      </c>
      <c r="B389" s="526">
        <v>20543</v>
      </c>
      <c r="C389" s="526" t="s">
        <v>28</v>
      </c>
      <c r="D389" t="s">
        <v>16</v>
      </c>
      <c r="F389" s="2">
        <v>32.799999999999997</v>
      </c>
      <c r="G389" s="2">
        <f t="shared" si="6"/>
        <v>63.499999999999943</v>
      </c>
    </row>
    <row r="390" spans="1:7">
      <c r="A390" s="7">
        <v>44130</v>
      </c>
      <c r="B390" s="526">
        <v>20543</v>
      </c>
      <c r="C390" s="526" t="s">
        <v>28</v>
      </c>
      <c r="D390" t="s">
        <v>17</v>
      </c>
      <c r="F390" s="2">
        <v>3.5</v>
      </c>
      <c r="G390" s="2">
        <f t="shared" si="6"/>
        <v>59.999999999999943</v>
      </c>
    </row>
    <row r="391" spans="1:7">
      <c r="A391" s="7">
        <v>44795</v>
      </c>
      <c r="B391" s="526">
        <v>25323</v>
      </c>
      <c r="C391" s="526" t="s">
        <v>28</v>
      </c>
      <c r="D391" t="s">
        <v>18</v>
      </c>
      <c r="F391" s="2">
        <v>40</v>
      </c>
      <c r="G391" s="2">
        <f t="shared" si="6"/>
        <v>19.999999999999943</v>
      </c>
    </row>
    <row r="392" spans="1:7">
      <c r="A392" s="7">
        <v>44795</v>
      </c>
      <c r="B392" s="526">
        <v>25323</v>
      </c>
      <c r="C392" s="526" t="s">
        <v>28</v>
      </c>
      <c r="D392" t="s">
        <v>40</v>
      </c>
      <c r="F392" s="2">
        <v>5</v>
      </c>
      <c r="G392" s="2">
        <f t="shared" si="6"/>
        <v>14.999999999999943</v>
      </c>
    </row>
    <row r="393" spans="1:7">
      <c r="A393" s="7">
        <v>44795</v>
      </c>
      <c r="B393" s="526">
        <v>25323</v>
      </c>
      <c r="C393" s="526" t="s">
        <v>28</v>
      </c>
      <c r="D393" t="s">
        <v>45</v>
      </c>
      <c r="F393" s="2">
        <v>15</v>
      </c>
      <c r="G393" s="2">
        <f t="shared" si="6"/>
        <v>-5.6843418860808015E-14</v>
      </c>
    </row>
    <row r="394" spans="1:7">
      <c r="A394" s="44">
        <v>44104</v>
      </c>
      <c r="B394" s="525" t="s">
        <v>14</v>
      </c>
      <c r="C394" s="525" t="s">
        <v>29</v>
      </c>
      <c r="D394" t="s">
        <v>16</v>
      </c>
      <c r="E394" s="2">
        <v>33.6</v>
      </c>
      <c r="G394" s="2">
        <f t="shared" si="6"/>
        <v>33.599999999999945</v>
      </c>
    </row>
    <row r="395" spans="1:7">
      <c r="B395" s="526"/>
      <c r="C395" s="526"/>
      <c r="D395" t="s">
        <v>17</v>
      </c>
      <c r="E395" s="2">
        <v>4.0999999999999996</v>
      </c>
      <c r="G395" s="2">
        <f t="shared" si="6"/>
        <v>37.699999999999946</v>
      </c>
    </row>
    <row r="396" spans="1:7">
      <c r="B396" s="526"/>
      <c r="C396" s="526"/>
      <c r="D396" t="s">
        <v>18</v>
      </c>
      <c r="E396" s="127">
        <v>60</v>
      </c>
      <c r="F396" s="127"/>
      <c r="G396" s="2">
        <f t="shared" si="6"/>
        <v>97.699999999999946</v>
      </c>
    </row>
    <row r="397" spans="1:7">
      <c r="B397" s="526"/>
      <c r="C397" s="526"/>
      <c r="D397" t="s">
        <v>40</v>
      </c>
      <c r="E397" s="127">
        <v>5</v>
      </c>
      <c r="F397" s="127"/>
      <c r="G397" s="2">
        <f t="shared" si="6"/>
        <v>102.69999999999995</v>
      </c>
    </row>
    <row r="398" spans="1:7">
      <c r="B398" s="526"/>
      <c r="C398" s="526"/>
      <c r="D398" t="s">
        <v>45</v>
      </c>
      <c r="E398" s="127">
        <v>8.5</v>
      </c>
      <c r="F398" s="127"/>
      <c r="G398" s="2">
        <f t="shared" si="6"/>
        <v>111.19999999999995</v>
      </c>
    </row>
    <row r="399" spans="1:7">
      <c r="A399" s="7">
        <v>44104</v>
      </c>
      <c r="B399" s="526" t="s">
        <v>114</v>
      </c>
      <c r="C399" s="526" t="s">
        <v>29</v>
      </c>
      <c r="D399" t="s">
        <v>18</v>
      </c>
      <c r="E399" s="127"/>
      <c r="F399" s="127">
        <v>50</v>
      </c>
      <c r="G399" s="2">
        <f t="shared" si="6"/>
        <v>61.199999999999946</v>
      </c>
    </row>
    <row r="400" spans="1:7">
      <c r="A400" s="7">
        <v>44172</v>
      </c>
      <c r="B400" s="526">
        <v>20970</v>
      </c>
      <c r="C400" s="526" t="s">
        <v>29</v>
      </c>
      <c r="D400" t="s">
        <v>16</v>
      </c>
      <c r="F400" s="2">
        <v>33.6</v>
      </c>
      <c r="G400" s="2">
        <f t="shared" si="6"/>
        <v>27.599999999999945</v>
      </c>
    </row>
    <row r="401" spans="1:7">
      <c r="A401" s="7">
        <v>44172</v>
      </c>
      <c r="B401" s="526">
        <v>20970</v>
      </c>
      <c r="C401" s="526" t="s">
        <v>29</v>
      </c>
      <c r="D401" t="s">
        <v>17</v>
      </c>
      <c r="F401" s="2">
        <v>4.0999999999999996</v>
      </c>
      <c r="G401" s="2">
        <f t="shared" si="6"/>
        <v>23.499999999999943</v>
      </c>
    </row>
    <row r="402" spans="1:7">
      <c r="A402" s="7">
        <v>44795</v>
      </c>
      <c r="B402" s="526">
        <v>25323</v>
      </c>
      <c r="C402" s="526" t="s">
        <v>29</v>
      </c>
      <c r="D402" t="s">
        <v>18</v>
      </c>
      <c r="F402" s="2">
        <v>10</v>
      </c>
      <c r="G402" s="2">
        <f t="shared" si="6"/>
        <v>13.499999999999943</v>
      </c>
    </row>
    <row r="403" spans="1:7">
      <c r="A403" s="7">
        <v>44795</v>
      </c>
      <c r="B403" s="526">
        <v>25323</v>
      </c>
      <c r="C403" s="526" t="s">
        <v>29</v>
      </c>
      <c r="D403" t="s">
        <v>40</v>
      </c>
      <c r="F403" s="2">
        <v>5</v>
      </c>
      <c r="G403" s="2">
        <f t="shared" si="6"/>
        <v>8.4999999999999432</v>
      </c>
    </row>
    <row r="404" spans="1:7">
      <c r="A404" s="7">
        <v>44795</v>
      </c>
      <c r="B404" s="526">
        <v>25323</v>
      </c>
      <c r="C404" s="526" t="s">
        <v>29</v>
      </c>
      <c r="D404" t="s">
        <v>45</v>
      </c>
      <c r="F404" s="2">
        <v>8.5</v>
      </c>
      <c r="G404" s="2">
        <f t="shared" si="6"/>
        <v>-5.6843418860808015E-14</v>
      </c>
    </row>
    <row r="405" spans="1:7">
      <c r="A405" s="44">
        <v>44135</v>
      </c>
      <c r="B405" s="525" t="s">
        <v>14</v>
      </c>
      <c r="C405" s="525" t="s">
        <v>30</v>
      </c>
      <c r="D405" t="s">
        <v>16</v>
      </c>
      <c r="E405" s="2">
        <v>39.5</v>
      </c>
      <c r="G405" s="2">
        <f t="shared" si="6"/>
        <v>39.499999999999943</v>
      </c>
    </row>
    <row r="406" spans="1:7">
      <c r="B406" s="526"/>
      <c r="C406" s="526"/>
      <c r="D406" t="s">
        <v>17</v>
      </c>
      <c r="E406" s="2">
        <v>4.3</v>
      </c>
      <c r="G406" s="2">
        <f t="shared" si="6"/>
        <v>43.79999999999994</v>
      </c>
    </row>
    <row r="407" spans="1:7">
      <c r="B407" s="526"/>
      <c r="C407" s="526"/>
      <c r="D407" t="s">
        <v>18</v>
      </c>
      <c r="E407" s="2">
        <v>60</v>
      </c>
      <c r="G407" s="2">
        <f t="shared" si="6"/>
        <v>103.79999999999994</v>
      </c>
    </row>
    <row r="408" spans="1:7">
      <c r="B408" s="526"/>
      <c r="C408" s="526"/>
      <c r="D408" t="s">
        <v>40</v>
      </c>
      <c r="E408" s="2">
        <v>5</v>
      </c>
      <c r="G408" s="2">
        <f t="shared" si="6"/>
        <v>108.79999999999994</v>
      </c>
    </row>
    <row r="409" spans="1:7">
      <c r="B409" s="526"/>
      <c r="C409" s="526"/>
      <c r="D409" s="67" t="s">
        <v>46</v>
      </c>
      <c r="E409" s="2">
        <v>10</v>
      </c>
      <c r="G409" s="2">
        <f t="shared" si="6"/>
        <v>118.79999999999994</v>
      </c>
    </row>
    <row r="410" spans="1:7">
      <c r="B410" s="526"/>
      <c r="C410" s="526"/>
      <c r="D410" s="67" t="s">
        <v>47</v>
      </c>
      <c r="E410" s="2">
        <v>10</v>
      </c>
      <c r="G410" s="2">
        <f t="shared" si="6"/>
        <v>128.79999999999995</v>
      </c>
    </row>
    <row r="411" spans="1:7">
      <c r="A411" s="7">
        <v>44135</v>
      </c>
      <c r="B411" s="526" t="s">
        <v>114</v>
      </c>
      <c r="C411" s="526" t="s">
        <v>30</v>
      </c>
      <c r="D411" t="s">
        <v>18</v>
      </c>
      <c r="F411" s="2">
        <v>34</v>
      </c>
      <c r="G411" s="2">
        <f t="shared" si="6"/>
        <v>94.799999999999955</v>
      </c>
    </row>
    <row r="412" spans="1:7">
      <c r="A412" s="7">
        <v>44183</v>
      </c>
      <c r="B412" s="526">
        <v>21135</v>
      </c>
      <c r="C412" s="526" t="s">
        <v>30</v>
      </c>
      <c r="D412" t="s">
        <v>16</v>
      </c>
      <c r="F412" s="2">
        <v>39.5</v>
      </c>
      <c r="G412" s="2">
        <f t="shared" si="6"/>
        <v>55.299999999999955</v>
      </c>
    </row>
    <row r="413" spans="1:7">
      <c r="A413" s="7">
        <v>44183</v>
      </c>
      <c r="B413" s="526">
        <v>21135</v>
      </c>
      <c r="C413" s="526" t="s">
        <v>30</v>
      </c>
      <c r="D413" t="s">
        <v>17</v>
      </c>
      <c r="F413" s="2">
        <v>4.3</v>
      </c>
      <c r="G413" s="2">
        <f t="shared" ref="G413:G477" si="7">+G412+E413-F413</f>
        <v>50.999999999999957</v>
      </c>
    </row>
    <row r="414" spans="1:7">
      <c r="A414" s="7">
        <v>44795</v>
      </c>
      <c r="B414" s="526">
        <v>25323</v>
      </c>
      <c r="C414" s="526" t="s">
        <v>30</v>
      </c>
      <c r="D414" t="s">
        <v>18</v>
      </c>
      <c r="F414" s="2">
        <v>26</v>
      </c>
      <c r="G414" s="2">
        <f t="shared" si="7"/>
        <v>24.999999999999957</v>
      </c>
    </row>
    <row r="415" spans="1:7">
      <c r="A415" s="7">
        <v>44795</v>
      </c>
      <c r="B415" s="526">
        <v>25323</v>
      </c>
      <c r="C415" s="526" t="s">
        <v>30</v>
      </c>
      <c r="D415" t="s">
        <v>40</v>
      </c>
      <c r="F415" s="2">
        <v>5</v>
      </c>
      <c r="G415" s="2">
        <f t="shared" si="7"/>
        <v>19.999999999999957</v>
      </c>
    </row>
    <row r="416" spans="1:7">
      <c r="A416" s="7">
        <v>44795</v>
      </c>
      <c r="B416" s="526">
        <v>25323</v>
      </c>
      <c r="C416" s="526" t="s">
        <v>30</v>
      </c>
      <c r="D416" s="67" t="s">
        <v>46</v>
      </c>
      <c r="F416" s="2">
        <v>10</v>
      </c>
      <c r="G416" s="2">
        <f t="shared" si="7"/>
        <v>9.9999999999999574</v>
      </c>
    </row>
    <row r="417" spans="1:7">
      <c r="A417" s="7">
        <v>44795</v>
      </c>
      <c r="B417" s="526">
        <v>25323</v>
      </c>
      <c r="C417" s="526" t="s">
        <v>30</v>
      </c>
      <c r="D417" s="67" t="s">
        <v>47</v>
      </c>
      <c r="F417" s="2">
        <v>10</v>
      </c>
      <c r="G417" s="2">
        <f t="shared" si="7"/>
        <v>-4.2632564145606011E-14</v>
      </c>
    </row>
    <row r="418" spans="1:7">
      <c r="A418" s="44">
        <v>44165</v>
      </c>
      <c r="B418" s="525" t="s">
        <v>14</v>
      </c>
      <c r="C418" s="525" t="s">
        <v>33</v>
      </c>
      <c r="D418" t="s">
        <v>16</v>
      </c>
      <c r="E418" s="2">
        <v>44.3</v>
      </c>
      <c r="G418" s="2">
        <f t="shared" si="7"/>
        <v>44.299999999999955</v>
      </c>
    </row>
    <row r="419" spans="1:7">
      <c r="B419" s="526"/>
      <c r="C419" s="526"/>
      <c r="D419" t="s">
        <v>17</v>
      </c>
      <c r="E419" s="2">
        <v>4.5</v>
      </c>
      <c r="G419" s="2">
        <f t="shared" si="7"/>
        <v>48.799999999999955</v>
      </c>
    </row>
    <row r="420" spans="1:7">
      <c r="B420" s="526"/>
      <c r="C420" s="526"/>
      <c r="D420" t="s">
        <v>18</v>
      </c>
      <c r="E420" s="2">
        <v>60</v>
      </c>
      <c r="G420" s="2">
        <f t="shared" si="7"/>
        <v>108.79999999999995</v>
      </c>
    </row>
    <row r="421" spans="1:7">
      <c r="B421" s="526"/>
      <c r="C421" s="526"/>
      <c r="D421" t="s">
        <v>40</v>
      </c>
      <c r="E421" s="2">
        <v>5</v>
      </c>
      <c r="G421" s="2">
        <f t="shared" si="7"/>
        <v>113.79999999999995</v>
      </c>
    </row>
    <row r="422" spans="1:7">
      <c r="A422" s="7">
        <v>44165</v>
      </c>
      <c r="B422" s="526" t="s">
        <v>114</v>
      </c>
      <c r="C422" s="526" t="s">
        <v>33</v>
      </c>
      <c r="D422" t="s">
        <v>18</v>
      </c>
      <c r="F422" s="2">
        <v>26</v>
      </c>
      <c r="G422" s="2">
        <f t="shared" si="7"/>
        <v>87.799999999999955</v>
      </c>
    </row>
    <row r="423" spans="1:7">
      <c r="A423" s="7">
        <v>44207</v>
      </c>
      <c r="B423" s="526">
        <v>21374</v>
      </c>
      <c r="C423" s="526" t="s">
        <v>33</v>
      </c>
      <c r="D423" t="s">
        <v>16</v>
      </c>
      <c r="F423" s="2">
        <v>44.3</v>
      </c>
      <c r="G423" s="2">
        <f t="shared" si="7"/>
        <v>43.499999999999957</v>
      </c>
    </row>
    <row r="424" spans="1:7">
      <c r="A424" s="7">
        <v>44207</v>
      </c>
      <c r="B424" s="526">
        <v>21374</v>
      </c>
      <c r="C424" s="526" t="s">
        <v>33</v>
      </c>
      <c r="D424" t="s">
        <v>17</v>
      </c>
      <c r="F424" s="2">
        <v>4.5</v>
      </c>
      <c r="G424" s="2">
        <f t="shared" si="7"/>
        <v>38.999999999999957</v>
      </c>
    </row>
    <row r="425" spans="1:7">
      <c r="A425" s="7">
        <v>44795</v>
      </c>
      <c r="B425" s="526">
        <v>25323</v>
      </c>
      <c r="C425" s="526" t="s">
        <v>33</v>
      </c>
      <c r="D425" t="s">
        <v>18</v>
      </c>
      <c r="F425" s="2">
        <v>34</v>
      </c>
      <c r="G425" s="2">
        <f t="shared" si="7"/>
        <v>4.9999999999999574</v>
      </c>
    </row>
    <row r="426" spans="1:7">
      <c r="A426" s="7">
        <v>44795</v>
      </c>
      <c r="B426" s="526">
        <v>25323</v>
      </c>
      <c r="C426" s="526" t="s">
        <v>33</v>
      </c>
      <c r="D426" t="s">
        <v>40</v>
      </c>
      <c r="F426" s="2">
        <v>5</v>
      </c>
      <c r="G426" s="2">
        <f t="shared" si="7"/>
        <v>-4.2632564145606011E-14</v>
      </c>
    </row>
    <row r="427" spans="1:7">
      <c r="A427" s="44">
        <v>44196</v>
      </c>
      <c r="B427" s="525" t="s">
        <v>14</v>
      </c>
      <c r="C427" s="525" t="s">
        <v>34</v>
      </c>
      <c r="D427" t="s">
        <v>16</v>
      </c>
      <c r="E427" s="80">
        <v>57.8</v>
      </c>
      <c r="G427" s="2">
        <f t="shared" si="7"/>
        <v>57.799999999999955</v>
      </c>
    </row>
    <row r="428" spans="1:7">
      <c r="B428" s="526"/>
      <c r="C428" s="526"/>
      <c r="D428" t="s">
        <v>17</v>
      </c>
      <c r="E428" s="80">
        <v>4</v>
      </c>
      <c r="G428" s="2">
        <f t="shared" si="7"/>
        <v>61.799999999999955</v>
      </c>
    </row>
    <row r="429" spans="1:7">
      <c r="B429" s="526"/>
      <c r="C429" s="526"/>
      <c r="D429" t="s">
        <v>48</v>
      </c>
      <c r="E429" s="80">
        <v>60</v>
      </c>
      <c r="G429" s="2">
        <f t="shared" si="7"/>
        <v>121.79999999999995</v>
      </c>
    </row>
    <row r="430" spans="1:7">
      <c r="B430" s="526"/>
      <c r="C430" s="526"/>
      <c r="D430" t="s">
        <v>40</v>
      </c>
      <c r="E430" s="80">
        <v>5</v>
      </c>
      <c r="G430" s="2">
        <f t="shared" si="7"/>
        <v>126.79999999999995</v>
      </c>
    </row>
    <row r="431" spans="1:7">
      <c r="A431" s="7">
        <v>44196</v>
      </c>
      <c r="B431" s="526" t="s">
        <v>114</v>
      </c>
      <c r="C431" s="526" t="s">
        <v>34</v>
      </c>
      <c r="D431" t="s">
        <v>48</v>
      </c>
      <c r="E431" s="80"/>
      <c r="F431" s="2">
        <v>30</v>
      </c>
      <c r="G431" s="2">
        <f t="shared" si="7"/>
        <v>96.799999999999955</v>
      </c>
    </row>
    <row r="432" spans="1:7">
      <c r="A432" s="7">
        <v>44222</v>
      </c>
      <c r="B432" s="526">
        <v>21407</v>
      </c>
      <c r="C432" s="526" t="s">
        <v>34</v>
      </c>
      <c r="D432" t="s">
        <v>16</v>
      </c>
      <c r="E432" s="80"/>
      <c r="F432" s="2">
        <v>57.8</v>
      </c>
      <c r="G432" s="2">
        <f t="shared" si="7"/>
        <v>38.999999999999957</v>
      </c>
    </row>
    <row r="433" spans="1:7">
      <c r="A433" s="7">
        <v>44222</v>
      </c>
      <c r="B433" s="526">
        <v>21407</v>
      </c>
      <c r="C433" s="526" t="s">
        <v>34</v>
      </c>
      <c r="D433" t="s">
        <v>17</v>
      </c>
      <c r="E433" s="80"/>
      <c r="F433" s="2">
        <v>4</v>
      </c>
      <c r="G433" s="2">
        <f t="shared" si="7"/>
        <v>34.999999999999957</v>
      </c>
    </row>
    <row r="434" spans="1:7">
      <c r="A434" s="7">
        <v>44795</v>
      </c>
      <c r="B434" s="526">
        <v>25323</v>
      </c>
      <c r="C434" s="526" t="s">
        <v>34</v>
      </c>
      <c r="D434" t="s">
        <v>48</v>
      </c>
      <c r="E434" s="80"/>
      <c r="F434" s="2">
        <v>30</v>
      </c>
      <c r="G434" s="2">
        <f t="shared" si="7"/>
        <v>4.9999999999999574</v>
      </c>
    </row>
    <row r="435" spans="1:7">
      <c r="A435" s="7">
        <v>44795</v>
      </c>
      <c r="B435" s="526">
        <v>25323</v>
      </c>
      <c r="C435" s="526" t="s">
        <v>34</v>
      </c>
      <c r="D435" t="s">
        <v>40</v>
      </c>
      <c r="E435" s="80"/>
      <c r="F435" s="2">
        <v>5</v>
      </c>
      <c r="G435" s="2">
        <f t="shared" si="7"/>
        <v>-4.2632564145606011E-14</v>
      </c>
    </row>
    <row r="436" spans="1:7">
      <c r="A436" s="44">
        <v>44227</v>
      </c>
      <c r="B436" s="525" t="s">
        <v>14</v>
      </c>
      <c r="C436" s="525" t="s">
        <v>15</v>
      </c>
      <c r="D436" t="s">
        <v>16</v>
      </c>
      <c r="E436" s="80">
        <v>45.7</v>
      </c>
      <c r="G436" s="2">
        <f t="shared" si="7"/>
        <v>45.69999999999996</v>
      </c>
    </row>
    <row r="437" spans="1:7">
      <c r="B437" s="526"/>
      <c r="C437" s="526"/>
      <c r="D437" t="s">
        <v>17</v>
      </c>
      <c r="E437" s="80">
        <v>5</v>
      </c>
      <c r="G437" s="2">
        <f t="shared" si="7"/>
        <v>50.69999999999996</v>
      </c>
    </row>
    <row r="438" spans="1:7">
      <c r="B438" s="526"/>
      <c r="C438" s="526"/>
      <c r="D438" t="s">
        <v>48</v>
      </c>
      <c r="E438" s="80">
        <v>60</v>
      </c>
      <c r="G438" s="2">
        <f t="shared" si="7"/>
        <v>110.69999999999996</v>
      </c>
    </row>
    <row r="439" spans="1:7">
      <c r="B439" s="526"/>
      <c r="C439" s="526"/>
      <c r="D439" t="s">
        <v>40</v>
      </c>
      <c r="E439" s="80">
        <v>5</v>
      </c>
      <c r="G439" s="2">
        <f t="shared" si="7"/>
        <v>115.69999999999996</v>
      </c>
    </row>
    <row r="440" spans="1:7">
      <c r="A440" s="7">
        <v>44227</v>
      </c>
      <c r="B440" s="526" t="s">
        <v>114</v>
      </c>
      <c r="C440" s="526" t="s">
        <v>15</v>
      </c>
      <c r="D440" t="s">
        <v>48</v>
      </c>
      <c r="E440" s="80"/>
      <c r="F440" s="2">
        <v>30</v>
      </c>
      <c r="G440" s="2">
        <f t="shared" si="7"/>
        <v>85.69999999999996</v>
      </c>
    </row>
    <row r="441" spans="1:7">
      <c r="A441" s="7">
        <v>44253</v>
      </c>
      <c r="B441" s="526">
        <v>21642</v>
      </c>
      <c r="C441" s="526" t="s">
        <v>15</v>
      </c>
      <c r="D441" t="s">
        <v>16</v>
      </c>
      <c r="E441" s="80"/>
      <c r="F441" s="2">
        <v>45.7</v>
      </c>
      <c r="G441" s="2">
        <f t="shared" si="7"/>
        <v>39.999999999999957</v>
      </c>
    </row>
    <row r="442" spans="1:7">
      <c r="A442" s="7">
        <v>44253</v>
      </c>
      <c r="B442" s="526">
        <v>21642</v>
      </c>
      <c r="C442" s="526" t="s">
        <v>15</v>
      </c>
      <c r="D442" t="s">
        <v>17</v>
      </c>
      <c r="E442" s="80"/>
      <c r="F442" s="2">
        <v>5</v>
      </c>
      <c r="G442" s="2">
        <f t="shared" si="7"/>
        <v>34.999999999999957</v>
      </c>
    </row>
    <row r="443" spans="1:7">
      <c r="A443" s="7">
        <v>44795</v>
      </c>
      <c r="B443" s="526">
        <v>25324</v>
      </c>
      <c r="C443" s="526" t="s">
        <v>15</v>
      </c>
      <c r="D443" t="s">
        <v>48</v>
      </c>
      <c r="E443" s="80"/>
      <c r="F443" s="2">
        <v>30</v>
      </c>
      <c r="G443" s="2">
        <f t="shared" si="7"/>
        <v>4.9999999999999574</v>
      </c>
    </row>
    <row r="444" spans="1:7">
      <c r="A444" s="7">
        <v>44795</v>
      </c>
      <c r="B444" s="526">
        <v>25324</v>
      </c>
      <c r="C444" s="526" t="s">
        <v>15</v>
      </c>
      <c r="D444" t="s">
        <v>40</v>
      </c>
      <c r="E444" s="80"/>
      <c r="F444" s="2">
        <v>5</v>
      </c>
      <c r="G444" s="2">
        <f t="shared" si="7"/>
        <v>-4.2632564145606011E-14</v>
      </c>
    </row>
    <row r="445" spans="1:7">
      <c r="A445" s="44">
        <v>44255</v>
      </c>
      <c r="B445" s="525" t="s">
        <v>14</v>
      </c>
      <c r="C445" s="525" t="s">
        <v>20</v>
      </c>
      <c r="D445" t="s">
        <v>16</v>
      </c>
      <c r="E445" s="80">
        <v>41.4</v>
      </c>
      <c r="G445" s="2">
        <f t="shared" si="7"/>
        <v>41.399999999999956</v>
      </c>
    </row>
    <row r="446" spans="1:7">
      <c r="B446" s="526"/>
      <c r="C446" s="526"/>
      <c r="D446" t="s">
        <v>17</v>
      </c>
      <c r="E446" s="80">
        <v>5.7</v>
      </c>
      <c r="G446" s="2">
        <f t="shared" si="7"/>
        <v>47.099999999999959</v>
      </c>
    </row>
    <row r="447" spans="1:7">
      <c r="B447" s="526"/>
      <c r="C447" s="526"/>
      <c r="D447" t="s">
        <v>48</v>
      </c>
      <c r="E447" s="80">
        <v>56</v>
      </c>
      <c r="G447" s="2">
        <f t="shared" si="7"/>
        <v>103.09999999999997</v>
      </c>
    </row>
    <row r="448" spans="1:7">
      <c r="B448" s="526"/>
      <c r="C448" s="526"/>
      <c r="D448" t="s">
        <v>40</v>
      </c>
      <c r="E448" s="80">
        <v>5</v>
      </c>
      <c r="G448" s="2">
        <f t="shared" si="7"/>
        <v>108.09999999999997</v>
      </c>
    </row>
    <row r="449" spans="1:7">
      <c r="A449" s="7">
        <v>44255</v>
      </c>
      <c r="B449" s="526" t="s">
        <v>114</v>
      </c>
      <c r="C449" s="526" t="s">
        <v>20</v>
      </c>
      <c r="D449" t="s">
        <v>18</v>
      </c>
      <c r="E449" s="80"/>
      <c r="F449" s="2">
        <v>42</v>
      </c>
      <c r="G449" s="2">
        <f t="shared" si="7"/>
        <v>66.099999999999966</v>
      </c>
    </row>
    <row r="450" spans="1:7">
      <c r="A450" s="7">
        <v>44295</v>
      </c>
      <c r="B450" s="526">
        <v>22107</v>
      </c>
      <c r="C450" s="526" t="s">
        <v>20</v>
      </c>
      <c r="D450" t="s">
        <v>16</v>
      </c>
      <c r="E450" s="80"/>
      <c r="F450" s="2">
        <v>41.4</v>
      </c>
      <c r="G450" s="2">
        <f t="shared" si="7"/>
        <v>24.699999999999967</v>
      </c>
    </row>
    <row r="451" spans="1:7">
      <c r="A451" s="7">
        <v>44295</v>
      </c>
      <c r="B451" s="526">
        <v>22107</v>
      </c>
      <c r="C451" s="526" t="s">
        <v>20</v>
      </c>
      <c r="D451" t="s">
        <v>17</v>
      </c>
      <c r="E451" s="80"/>
      <c r="F451" s="2">
        <v>5.7</v>
      </c>
      <c r="G451" s="2">
        <f t="shared" si="7"/>
        <v>18.999999999999968</v>
      </c>
    </row>
    <row r="452" spans="1:7">
      <c r="A452" s="7">
        <v>44795</v>
      </c>
      <c r="B452" s="526">
        <v>25324</v>
      </c>
      <c r="C452" s="526" t="s">
        <v>20</v>
      </c>
      <c r="D452" t="s">
        <v>48</v>
      </c>
      <c r="E452" s="80"/>
      <c r="F452" s="2">
        <v>14</v>
      </c>
      <c r="G452" s="2">
        <f t="shared" si="7"/>
        <v>4.999999999999968</v>
      </c>
    </row>
    <row r="453" spans="1:7">
      <c r="A453" s="7">
        <v>44795</v>
      </c>
      <c r="B453" s="526">
        <v>25324</v>
      </c>
      <c r="C453" s="526" t="s">
        <v>20</v>
      </c>
      <c r="D453" t="s">
        <v>40</v>
      </c>
      <c r="E453" s="80"/>
      <c r="F453" s="2">
        <v>5</v>
      </c>
      <c r="G453" s="2">
        <f t="shared" si="7"/>
        <v>-3.1974423109204508E-14</v>
      </c>
    </row>
    <row r="454" spans="1:7">
      <c r="A454" s="44">
        <v>44286</v>
      </c>
      <c r="B454" s="525" t="s">
        <v>14</v>
      </c>
      <c r="C454" s="525" t="s">
        <v>23</v>
      </c>
      <c r="D454" t="s">
        <v>16</v>
      </c>
      <c r="E454" s="80">
        <v>45.4</v>
      </c>
      <c r="G454" s="2">
        <f t="shared" si="7"/>
        <v>45.399999999999963</v>
      </c>
    </row>
    <row r="455" spans="1:7">
      <c r="B455" s="526"/>
      <c r="C455" s="526"/>
      <c r="D455" t="s">
        <v>17</v>
      </c>
      <c r="E455" s="80">
        <v>3.8</v>
      </c>
      <c r="G455" s="2">
        <f t="shared" si="7"/>
        <v>49.19999999999996</v>
      </c>
    </row>
    <row r="456" spans="1:7">
      <c r="B456" s="526"/>
      <c r="C456" s="526"/>
      <c r="D456" t="s">
        <v>48</v>
      </c>
      <c r="E456" s="80">
        <v>60</v>
      </c>
      <c r="G456" s="2">
        <f t="shared" si="7"/>
        <v>109.19999999999996</v>
      </c>
    </row>
    <row r="457" spans="1:7">
      <c r="B457" s="526"/>
      <c r="C457" s="526"/>
      <c r="D457" t="s">
        <v>40</v>
      </c>
      <c r="E457" s="80">
        <v>5</v>
      </c>
      <c r="G457" s="2">
        <f t="shared" si="7"/>
        <v>114.19999999999996</v>
      </c>
    </row>
    <row r="458" spans="1:7">
      <c r="B458" s="526"/>
      <c r="C458" s="526"/>
      <c r="D458" t="s">
        <v>50</v>
      </c>
      <c r="E458" s="80">
        <v>10</v>
      </c>
      <c r="G458" s="2">
        <f t="shared" si="7"/>
        <v>124.19999999999996</v>
      </c>
    </row>
    <row r="459" spans="1:7">
      <c r="A459" s="7">
        <v>44277</v>
      </c>
      <c r="B459" s="526">
        <v>22026</v>
      </c>
      <c r="C459" s="526" t="s">
        <v>23</v>
      </c>
      <c r="D459" t="s">
        <v>50</v>
      </c>
      <c r="E459" s="80"/>
      <c r="F459" s="2">
        <v>10</v>
      </c>
      <c r="G459" s="2">
        <f t="shared" si="7"/>
        <v>114.19999999999996</v>
      </c>
    </row>
    <row r="460" spans="1:7">
      <c r="A460" s="7">
        <v>44286</v>
      </c>
      <c r="B460" s="526" t="s">
        <v>114</v>
      </c>
      <c r="C460" s="526" t="s">
        <v>23</v>
      </c>
      <c r="D460" t="s">
        <v>18</v>
      </c>
      <c r="E460" s="80"/>
      <c r="F460" s="2">
        <v>56</v>
      </c>
      <c r="G460" s="2">
        <f t="shared" si="7"/>
        <v>58.19999999999996</v>
      </c>
    </row>
    <row r="461" spans="1:7">
      <c r="A461" s="7">
        <v>44328</v>
      </c>
      <c r="B461" s="526">
        <v>22438</v>
      </c>
      <c r="C461" s="526" t="s">
        <v>23</v>
      </c>
      <c r="D461" t="s">
        <v>16</v>
      </c>
      <c r="E461" s="80"/>
      <c r="F461" s="2">
        <v>45.4</v>
      </c>
      <c r="G461" s="2">
        <f t="shared" si="7"/>
        <v>12.799999999999962</v>
      </c>
    </row>
    <row r="462" spans="1:7">
      <c r="A462" s="7">
        <v>44328</v>
      </c>
      <c r="B462" s="526">
        <v>22438</v>
      </c>
      <c r="C462" s="526" t="s">
        <v>23</v>
      </c>
      <c r="D462" t="s">
        <v>17</v>
      </c>
      <c r="E462" s="80"/>
      <c r="F462" s="2">
        <v>3.8</v>
      </c>
      <c r="G462" s="2">
        <f t="shared" si="7"/>
        <v>8.9999999999999609</v>
      </c>
    </row>
    <row r="463" spans="1:7">
      <c r="A463" s="7">
        <v>44795</v>
      </c>
      <c r="B463" s="526">
        <v>25324</v>
      </c>
      <c r="C463" s="526" t="s">
        <v>23</v>
      </c>
      <c r="D463" t="s">
        <v>48</v>
      </c>
      <c r="E463" s="80"/>
      <c r="F463" s="2">
        <v>4</v>
      </c>
      <c r="G463" s="2">
        <f t="shared" si="7"/>
        <v>4.9999999999999609</v>
      </c>
    </row>
    <row r="464" spans="1:7">
      <c r="A464" s="7">
        <v>44795</v>
      </c>
      <c r="B464" s="526">
        <v>25324</v>
      </c>
      <c r="C464" s="526" t="s">
        <v>23</v>
      </c>
      <c r="D464" t="s">
        <v>40</v>
      </c>
      <c r="E464" s="80"/>
      <c r="F464" s="2">
        <v>5</v>
      </c>
      <c r="G464" s="2">
        <f t="shared" si="7"/>
        <v>-3.907985046680551E-14</v>
      </c>
    </row>
    <row r="465" spans="1:7">
      <c r="A465" s="44">
        <v>44316</v>
      </c>
      <c r="B465" s="525" t="s">
        <v>14</v>
      </c>
      <c r="C465" s="525" t="s">
        <v>24</v>
      </c>
      <c r="D465" t="s">
        <v>16</v>
      </c>
      <c r="E465" s="80">
        <v>43.8</v>
      </c>
      <c r="G465" s="2">
        <f t="shared" si="7"/>
        <v>43.799999999999955</v>
      </c>
    </row>
    <row r="466" spans="1:7">
      <c r="B466" s="526"/>
      <c r="C466" s="526"/>
      <c r="D466" t="s">
        <v>17</v>
      </c>
      <c r="E466" s="80">
        <v>4.8</v>
      </c>
      <c r="G466" s="2">
        <f t="shared" si="7"/>
        <v>48.599999999999952</v>
      </c>
    </row>
    <row r="467" spans="1:7">
      <c r="B467" s="526"/>
      <c r="C467" s="526"/>
      <c r="D467" t="s">
        <v>48</v>
      </c>
      <c r="E467" s="80">
        <v>60</v>
      </c>
      <c r="G467" s="2">
        <f t="shared" si="7"/>
        <v>108.59999999999995</v>
      </c>
    </row>
    <row r="468" spans="1:7">
      <c r="B468" s="526"/>
      <c r="C468" s="526"/>
      <c r="D468" t="s">
        <v>40</v>
      </c>
      <c r="E468" s="80">
        <v>5</v>
      </c>
      <c r="G468" s="2">
        <f t="shared" si="7"/>
        <v>113.59999999999995</v>
      </c>
    </row>
    <row r="469" spans="1:7">
      <c r="A469" s="7">
        <v>44316</v>
      </c>
      <c r="B469" s="526" t="s">
        <v>114</v>
      </c>
      <c r="C469" s="526" t="s">
        <v>24</v>
      </c>
      <c r="D469" t="s">
        <v>18</v>
      </c>
      <c r="E469" s="80"/>
      <c r="F469" s="2">
        <v>35</v>
      </c>
      <c r="G469" s="2">
        <f t="shared" si="7"/>
        <v>78.599999999999952</v>
      </c>
    </row>
    <row r="470" spans="1:7">
      <c r="A470" s="7">
        <v>44340</v>
      </c>
      <c r="B470" s="526">
        <v>22578</v>
      </c>
      <c r="C470" s="526" t="s">
        <v>24</v>
      </c>
      <c r="D470" t="s">
        <v>16</v>
      </c>
      <c r="E470" s="80"/>
      <c r="F470" s="2">
        <v>43.8</v>
      </c>
      <c r="G470" s="2">
        <f t="shared" si="7"/>
        <v>34.799999999999955</v>
      </c>
    </row>
    <row r="471" spans="1:7">
      <c r="A471" s="7">
        <v>44340</v>
      </c>
      <c r="B471" s="526">
        <v>22578</v>
      </c>
      <c r="C471" s="526" t="s">
        <v>24</v>
      </c>
      <c r="D471" t="s">
        <v>17</v>
      </c>
      <c r="E471" s="80"/>
      <c r="F471" s="2">
        <v>4.8</v>
      </c>
      <c r="G471" s="2">
        <f t="shared" si="7"/>
        <v>29.999999999999954</v>
      </c>
    </row>
    <row r="472" spans="1:7">
      <c r="A472" s="7">
        <v>44795</v>
      </c>
      <c r="B472" s="526">
        <v>25324</v>
      </c>
      <c r="C472" s="526" t="s">
        <v>24</v>
      </c>
      <c r="D472" t="s">
        <v>48</v>
      </c>
      <c r="E472" s="80"/>
      <c r="F472" s="2">
        <v>25</v>
      </c>
      <c r="G472" s="2">
        <f t="shared" si="7"/>
        <v>4.9999999999999538</v>
      </c>
    </row>
    <row r="473" spans="1:7">
      <c r="A473" s="7">
        <v>44795</v>
      </c>
      <c r="B473" s="526">
        <v>25324</v>
      </c>
      <c r="C473" s="526" t="s">
        <v>24</v>
      </c>
      <c r="D473" t="s">
        <v>40</v>
      </c>
      <c r="E473" s="80"/>
      <c r="F473" s="2">
        <v>5</v>
      </c>
      <c r="G473" s="2">
        <f t="shared" si="7"/>
        <v>-4.6185277824406512E-14</v>
      </c>
    </row>
    <row r="474" spans="1:7">
      <c r="A474" s="44">
        <v>44347</v>
      </c>
      <c r="B474" s="525" t="s">
        <v>14</v>
      </c>
      <c r="C474" s="525" t="s">
        <v>25</v>
      </c>
      <c r="D474" t="s">
        <v>16</v>
      </c>
      <c r="E474" s="80">
        <v>35.6</v>
      </c>
      <c r="G474" s="2">
        <f t="shared" si="7"/>
        <v>35.599999999999952</v>
      </c>
    </row>
    <row r="475" spans="1:7">
      <c r="B475" s="526"/>
      <c r="C475" s="526"/>
      <c r="D475" t="s">
        <v>17</v>
      </c>
      <c r="E475" s="80">
        <v>3.5</v>
      </c>
      <c r="G475" s="2">
        <f t="shared" si="7"/>
        <v>39.099999999999952</v>
      </c>
    </row>
    <row r="476" spans="1:7">
      <c r="B476" s="526"/>
      <c r="C476" s="526"/>
      <c r="D476" t="s">
        <v>48</v>
      </c>
      <c r="E476" s="80">
        <v>60</v>
      </c>
      <c r="G476" s="2">
        <f t="shared" si="7"/>
        <v>99.099999999999952</v>
      </c>
    </row>
    <row r="477" spans="1:7">
      <c r="B477" s="526"/>
      <c r="C477" s="526"/>
      <c r="D477" t="s">
        <v>40</v>
      </c>
      <c r="E477" s="80">
        <v>5</v>
      </c>
      <c r="G477" s="2">
        <f t="shared" si="7"/>
        <v>104.09999999999995</v>
      </c>
    </row>
    <row r="478" spans="1:7">
      <c r="A478" s="7">
        <v>44347</v>
      </c>
      <c r="B478" s="526" t="s">
        <v>114</v>
      </c>
      <c r="C478" s="526" t="s">
        <v>25</v>
      </c>
      <c r="D478" t="s">
        <v>18</v>
      </c>
      <c r="E478" s="80"/>
      <c r="F478" s="2">
        <v>60</v>
      </c>
      <c r="G478" s="2">
        <f t="shared" ref="G478:G492" si="8">+G477+E478-F478</f>
        <v>44.099999999999952</v>
      </c>
    </row>
    <row r="479" spans="1:7">
      <c r="A479" s="7">
        <v>44347</v>
      </c>
      <c r="B479" s="526" t="s">
        <v>114</v>
      </c>
      <c r="C479" s="526" t="s">
        <v>25</v>
      </c>
      <c r="D479" t="s">
        <v>19</v>
      </c>
      <c r="E479" s="80"/>
      <c r="F479" s="2">
        <v>5</v>
      </c>
      <c r="G479" s="2">
        <f t="shared" si="8"/>
        <v>39.099999999999952</v>
      </c>
    </row>
    <row r="480" spans="1:7">
      <c r="A480" s="7">
        <v>44383</v>
      </c>
      <c r="B480" s="526">
        <v>22929</v>
      </c>
      <c r="C480" s="526" t="s">
        <v>25</v>
      </c>
      <c r="D480" t="s">
        <v>16</v>
      </c>
      <c r="E480" s="80"/>
      <c r="F480" s="2">
        <v>35.6</v>
      </c>
      <c r="G480" s="2">
        <f t="shared" si="8"/>
        <v>3.4999999999999503</v>
      </c>
    </row>
    <row r="481" spans="1:7">
      <c r="A481" s="7">
        <v>44383</v>
      </c>
      <c r="B481" s="526">
        <v>22929</v>
      </c>
      <c r="C481" s="526" t="s">
        <v>25</v>
      </c>
      <c r="D481" t="s">
        <v>17</v>
      </c>
      <c r="E481" s="80"/>
      <c r="F481" s="2">
        <v>3.5</v>
      </c>
      <c r="G481" s="2">
        <f t="shared" si="8"/>
        <v>-4.9737991503207013E-14</v>
      </c>
    </row>
    <row r="482" spans="1:7">
      <c r="A482" s="44">
        <v>44377</v>
      </c>
      <c r="B482" s="525" t="s">
        <v>14</v>
      </c>
      <c r="C482" s="525" t="s">
        <v>26</v>
      </c>
      <c r="D482" t="s">
        <v>16</v>
      </c>
      <c r="E482" s="80">
        <v>39</v>
      </c>
      <c r="G482" s="2">
        <f t="shared" si="8"/>
        <v>38.99999999999995</v>
      </c>
    </row>
    <row r="483" spans="1:7">
      <c r="B483" s="526"/>
      <c r="C483" s="526"/>
      <c r="D483" t="s">
        <v>17</v>
      </c>
      <c r="E483" s="80">
        <v>5.4</v>
      </c>
      <c r="G483" s="2">
        <f t="shared" si="8"/>
        <v>44.399999999999949</v>
      </c>
    </row>
    <row r="484" spans="1:7">
      <c r="B484" s="526"/>
      <c r="C484" s="526"/>
      <c r="D484" t="s">
        <v>48</v>
      </c>
      <c r="E484" s="80">
        <v>60</v>
      </c>
      <c r="G484" s="2">
        <f t="shared" si="8"/>
        <v>104.39999999999995</v>
      </c>
    </row>
    <row r="485" spans="1:7">
      <c r="B485" s="526"/>
      <c r="C485" s="526"/>
      <c r="D485" t="s">
        <v>40</v>
      </c>
      <c r="E485" s="80">
        <v>5</v>
      </c>
      <c r="G485" s="2">
        <f t="shared" si="8"/>
        <v>109.39999999999995</v>
      </c>
    </row>
    <row r="486" spans="1:7">
      <c r="A486" s="7">
        <v>44377</v>
      </c>
      <c r="B486" s="526" t="s">
        <v>114</v>
      </c>
      <c r="C486" s="526" t="s">
        <v>26</v>
      </c>
      <c r="D486" t="s">
        <v>18</v>
      </c>
      <c r="E486" s="80"/>
      <c r="F486" s="2">
        <v>60</v>
      </c>
      <c r="G486" s="2">
        <f t="shared" si="8"/>
        <v>49.399999999999949</v>
      </c>
    </row>
    <row r="487" spans="1:7">
      <c r="A487" s="7">
        <v>44377</v>
      </c>
      <c r="B487" s="526" t="s">
        <v>114</v>
      </c>
      <c r="C487" s="526" t="s">
        <v>26</v>
      </c>
      <c r="D487" t="s">
        <v>19</v>
      </c>
      <c r="E487" s="80"/>
      <c r="F487" s="2">
        <v>5</v>
      </c>
      <c r="G487" s="2">
        <f t="shared" si="8"/>
        <v>44.399999999999949</v>
      </c>
    </row>
    <row r="488" spans="1:7">
      <c r="A488" s="7">
        <v>44399</v>
      </c>
      <c r="B488" s="526">
        <v>23078</v>
      </c>
      <c r="C488" s="526" t="s">
        <v>26</v>
      </c>
      <c r="D488" t="s">
        <v>16</v>
      </c>
      <c r="E488" s="80"/>
      <c r="F488" s="80">
        <v>39</v>
      </c>
      <c r="G488" s="2">
        <f t="shared" si="8"/>
        <v>5.3999999999999488</v>
      </c>
    </row>
    <row r="489" spans="1:7">
      <c r="A489" s="7">
        <v>44399</v>
      </c>
      <c r="B489" s="526">
        <v>23078</v>
      </c>
      <c r="C489" s="526" t="s">
        <v>26</v>
      </c>
      <c r="D489" t="s">
        <v>17</v>
      </c>
      <c r="E489" s="80"/>
      <c r="F489" s="80">
        <v>5.4</v>
      </c>
      <c r="G489" s="2">
        <f t="shared" si="8"/>
        <v>-5.1514348342607263E-14</v>
      </c>
    </row>
    <row r="490" spans="1:7">
      <c r="A490" s="88">
        <v>44408</v>
      </c>
      <c r="B490" s="525" t="s">
        <v>14</v>
      </c>
      <c r="C490" s="525" t="s">
        <v>27</v>
      </c>
      <c r="D490" t="s">
        <v>16</v>
      </c>
      <c r="E490" s="2">
        <v>34.1</v>
      </c>
      <c r="G490" s="2">
        <f t="shared" si="8"/>
        <v>34.099999999999952</v>
      </c>
    </row>
    <row r="491" spans="1:7">
      <c r="A491" s="86"/>
      <c r="B491" s="526"/>
      <c r="C491" s="526"/>
      <c r="D491" t="s">
        <v>17</v>
      </c>
      <c r="E491" s="2">
        <v>2.8</v>
      </c>
      <c r="G491" s="2">
        <f t="shared" si="8"/>
        <v>36.899999999999949</v>
      </c>
    </row>
    <row r="492" spans="1:7">
      <c r="A492" s="86"/>
      <c r="B492" s="526"/>
      <c r="C492" s="526"/>
      <c r="D492" t="s">
        <v>18</v>
      </c>
      <c r="E492" s="2">
        <v>60</v>
      </c>
      <c r="G492" s="2">
        <f t="shared" si="8"/>
        <v>96.899999999999949</v>
      </c>
    </row>
    <row r="493" spans="1:7">
      <c r="A493" s="86"/>
      <c r="B493" s="526"/>
      <c r="C493" s="526"/>
      <c r="D493" t="s">
        <v>19</v>
      </c>
      <c r="E493" s="2">
        <v>5</v>
      </c>
      <c r="G493" s="2">
        <f t="shared" ref="G493:G610" si="9">+G492+E493-F493</f>
        <v>101.89999999999995</v>
      </c>
    </row>
    <row r="494" spans="1:7">
      <c r="A494" s="86">
        <v>44408</v>
      </c>
      <c r="B494" s="526" t="s">
        <v>114</v>
      </c>
      <c r="C494" s="526" t="s">
        <v>27</v>
      </c>
      <c r="D494" t="s">
        <v>18</v>
      </c>
      <c r="F494" s="2">
        <v>60</v>
      </c>
      <c r="G494" s="2">
        <f t="shared" si="9"/>
        <v>41.899999999999949</v>
      </c>
    </row>
    <row r="495" spans="1:7">
      <c r="A495" s="86">
        <v>44408</v>
      </c>
      <c r="B495" s="526" t="s">
        <v>114</v>
      </c>
      <c r="C495" s="526" t="s">
        <v>27</v>
      </c>
      <c r="D495" t="s">
        <v>19</v>
      </c>
      <c r="F495" s="2">
        <v>5</v>
      </c>
      <c r="G495" s="2">
        <f t="shared" si="9"/>
        <v>36.899999999999949</v>
      </c>
    </row>
    <row r="496" spans="1:7">
      <c r="A496" s="86">
        <v>44435</v>
      </c>
      <c r="B496" s="526">
        <v>23296</v>
      </c>
      <c r="C496" s="526" t="s">
        <v>27</v>
      </c>
      <c r="D496" t="s">
        <v>16</v>
      </c>
      <c r="F496" s="2">
        <v>34.1</v>
      </c>
      <c r="G496" s="2">
        <f t="shared" si="9"/>
        <v>2.7999999999999474</v>
      </c>
    </row>
    <row r="497" spans="1:13">
      <c r="A497" s="86">
        <v>44435</v>
      </c>
      <c r="B497" s="526">
        <v>23296</v>
      </c>
      <c r="C497" s="526" t="s">
        <v>27</v>
      </c>
      <c r="D497" t="s">
        <v>17</v>
      </c>
      <c r="F497" s="2">
        <v>2.8</v>
      </c>
      <c r="G497" s="2">
        <f t="shared" si="9"/>
        <v>-5.2402526762307389E-14</v>
      </c>
    </row>
    <row r="498" spans="1:13">
      <c r="A498" s="90">
        <v>44439</v>
      </c>
      <c r="B498" s="64" t="s">
        <v>14</v>
      </c>
      <c r="C498" s="64" t="s">
        <v>28</v>
      </c>
      <c r="D498" t="s">
        <v>16</v>
      </c>
      <c r="E498" s="2">
        <v>38.700000000000003</v>
      </c>
      <c r="G498" s="2">
        <f t="shared" si="9"/>
        <v>38.699999999999953</v>
      </c>
    </row>
    <row r="499" spans="1:13">
      <c r="B499" s="526"/>
      <c r="C499" s="526"/>
      <c r="D499" t="s">
        <v>17</v>
      </c>
      <c r="E499" s="2">
        <v>3.1</v>
      </c>
      <c r="G499" s="2">
        <f t="shared" si="9"/>
        <v>41.799999999999955</v>
      </c>
    </row>
    <row r="500" spans="1:13">
      <c r="B500" s="526"/>
      <c r="C500" s="526"/>
      <c r="D500" t="s">
        <v>18</v>
      </c>
      <c r="E500" s="2">
        <v>60</v>
      </c>
      <c r="G500" s="2">
        <f t="shared" si="9"/>
        <v>101.79999999999995</v>
      </c>
    </row>
    <row r="501" spans="1:13">
      <c r="B501" s="526"/>
      <c r="C501" s="526"/>
      <c r="D501" t="s">
        <v>19</v>
      </c>
      <c r="E501" s="2">
        <v>5</v>
      </c>
      <c r="G501" s="2">
        <f t="shared" si="9"/>
        <v>106.79999999999995</v>
      </c>
    </row>
    <row r="502" spans="1:13">
      <c r="A502" s="7">
        <v>44439</v>
      </c>
      <c r="B502" s="526" t="s">
        <v>114</v>
      </c>
      <c r="C502" s="526" t="s">
        <v>28</v>
      </c>
      <c r="D502" t="s">
        <v>18</v>
      </c>
      <c r="E502" s="92"/>
      <c r="F502" s="93">
        <v>60</v>
      </c>
      <c r="G502" s="2">
        <f t="shared" si="9"/>
        <v>46.799999999999955</v>
      </c>
    </row>
    <row r="503" spans="1:13">
      <c r="A503" s="7">
        <v>44439</v>
      </c>
      <c r="B503" s="526" t="s">
        <v>114</v>
      </c>
      <c r="C503" s="526" t="s">
        <v>28</v>
      </c>
      <c r="D503" t="s">
        <v>19</v>
      </c>
      <c r="E503" s="92"/>
      <c r="F503" s="93">
        <v>5</v>
      </c>
      <c r="G503" s="2">
        <f t="shared" si="9"/>
        <v>41.799999999999955</v>
      </c>
    </row>
    <row r="504" spans="1:13">
      <c r="A504" s="7">
        <v>44690</v>
      </c>
      <c r="B504" s="526">
        <v>24824</v>
      </c>
      <c r="C504" s="526" t="s">
        <v>28</v>
      </c>
      <c r="D504" t="s">
        <v>16</v>
      </c>
      <c r="E504" s="92"/>
      <c r="F504" s="2">
        <v>38.700000000000003</v>
      </c>
      <c r="G504" s="2">
        <f t="shared" si="9"/>
        <v>3.0999999999999517</v>
      </c>
    </row>
    <row r="505" spans="1:13">
      <c r="A505" s="7">
        <v>44690</v>
      </c>
      <c r="B505" s="526">
        <v>24824</v>
      </c>
      <c r="C505" s="526" t="s">
        <v>28</v>
      </c>
      <c r="D505" t="s">
        <v>17</v>
      </c>
      <c r="E505" s="92"/>
      <c r="F505" s="2">
        <v>3.1</v>
      </c>
      <c r="G505" s="2">
        <f t="shared" si="9"/>
        <v>-4.8405723873656825E-14</v>
      </c>
    </row>
    <row r="506" spans="1:13">
      <c r="A506" s="90">
        <v>44469</v>
      </c>
      <c r="B506" s="64" t="s">
        <v>14</v>
      </c>
      <c r="C506" s="64" t="s">
        <v>53</v>
      </c>
      <c r="D506" t="s">
        <v>16</v>
      </c>
      <c r="E506" s="2">
        <v>40</v>
      </c>
      <c r="F506" s="93"/>
      <c r="G506" s="2">
        <f t="shared" si="9"/>
        <v>39.99999999999995</v>
      </c>
    </row>
    <row r="507" spans="1:13">
      <c r="B507" s="526"/>
      <c r="C507" s="526"/>
      <c r="D507" t="s">
        <v>17</v>
      </c>
      <c r="E507" s="2">
        <v>4.7</v>
      </c>
      <c r="F507" s="93"/>
      <c r="G507" s="2">
        <f t="shared" si="9"/>
        <v>44.699999999999953</v>
      </c>
    </row>
    <row r="508" spans="1:13">
      <c r="B508" s="526"/>
      <c r="C508" s="526"/>
      <c r="D508" t="s">
        <v>18</v>
      </c>
      <c r="E508" s="2">
        <v>60</v>
      </c>
      <c r="F508" s="93"/>
      <c r="G508" s="2">
        <f t="shared" si="9"/>
        <v>104.69999999999996</v>
      </c>
    </row>
    <row r="509" spans="1:13">
      <c r="B509" s="526"/>
      <c r="C509" s="526"/>
      <c r="D509" t="s">
        <v>19</v>
      </c>
      <c r="E509" s="2">
        <v>5</v>
      </c>
      <c r="F509" s="93"/>
      <c r="G509" s="2">
        <f t="shared" si="9"/>
        <v>109.69999999999996</v>
      </c>
    </row>
    <row r="510" spans="1:13">
      <c r="A510" s="95">
        <v>44469</v>
      </c>
      <c r="B510" s="65" t="s">
        <v>114</v>
      </c>
      <c r="C510" s="65" t="s">
        <v>53</v>
      </c>
      <c r="D510" t="s">
        <v>18</v>
      </c>
      <c r="F510" s="2">
        <v>60</v>
      </c>
      <c r="G510" s="2">
        <f t="shared" si="9"/>
        <v>49.69999999999996</v>
      </c>
    </row>
    <row r="511" spans="1:13">
      <c r="A511" s="95">
        <v>44469</v>
      </c>
      <c r="B511" s="65" t="s">
        <v>114</v>
      </c>
      <c r="C511" s="65" t="s">
        <v>53</v>
      </c>
      <c r="D511" t="s">
        <v>19</v>
      </c>
      <c r="F511" s="2">
        <v>5</v>
      </c>
      <c r="G511" s="2">
        <f t="shared" si="9"/>
        <v>44.69999999999996</v>
      </c>
    </row>
    <row r="512" spans="1:13">
      <c r="A512" s="7">
        <v>44690</v>
      </c>
      <c r="B512" s="526">
        <v>24824</v>
      </c>
      <c r="C512" s="65" t="s">
        <v>53</v>
      </c>
      <c r="D512" t="s">
        <v>16</v>
      </c>
      <c r="F512" s="2">
        <v>40</v>
      </c>
      <c r="G512" s="2">
        <f t="shared" si="9"/>
        <v>4.6999999999999602</v>
      </c>
      <c r="I512" s="5"/>
      <c r="J512" s="5"/>
      <c r="K512" s="5"/>
      <c r="L512" s="5"/>
      <c r="M512" s="5"/>
    </row>
    <row r="513" spans="1:14">
      <c r="A513" s="7">
        <v>44690</v>
      </c>
      <c r="B513" s="526">
        <v>24824</v>
      </c>
      <c r="C513" s="65" t="s">
        <v>53</v>
      </c>
      <c r="D513" t="s">
        <v>17</v>
      </c>
      <c r="F513" s="2">
        <v>4.7</v>
      </c>
      <c r="G513" s="2">
        <f t="shared" si="9"/>
        <v>-3.9968028886505635E-14</v>
      </c>
      <c r="I513" s="5"/>
      <c r="J513" s="5"/>
      <c r="K513" s="5"/>
      <c r="L513" s="5"/>
      <c r="M513" s="5"/>
    </row>
    <row r="514" spans="1:14">
      <c r="A514" s="88">
        <v>44500</v>
      </c>
      <c r="B514" s="525" t="s">
        <v>14</v>
      </c>
      <c r="C514" s="525" t="s">
        <v>30</v>
      </c>
      <c r="D514" t="s">
        <v>16</v>
      </c>
      <c r="E514" s="2">
        <v>41.5</v>
      </c>
      <c r="G514" s="2">
        <f t="shared" si="9"/>
        <v>41.499999999999957</v>
      </c>
      <c r="I514" s="5"/>
      <c r="J514" s="5"/>
      <c r="K514" s="5"/>
      <c r="L514" s="5"/>
      <c r="M514" s="5"/>
    </row>
    <row r="515" spans="1:14">
      <c r="A515" s="86"/>
      <c r="B515" s="526"/>
      <c r="C515" s="526"/>
      <c r="D515" t="s">
        <v>17</v>
      </c>
      <c r="E515" s="2">
        <v>2.6</v>
      </c>
      <c r="G515" s="2">
        <f t="shared" si="9"/>
        <v>44.099999999999959</v>
      </c>
      <c r="I515" s="5"/>
      <c r="J515" s="5"/>
      <c r="K515" s="5"/>
      <c r="L515" s="5"/>
      <c r="M515" s="5"/>
    </row>
    <row r="516" spans="1:14">
      <c r="A516" s="86"/>
      <c r="B516" s="526"/>
      <c r="C516" s="526"/>
      <c r="D516" t="s">
        <v>18</v>
      </c>
      <c r="E516" s="2">
        <v>60</v>
      </c>
      <c r="G516" s="2">
        <f t="shared" si="9"/>
        <v>104.09999999999997</v>
      </c>
      <c r="I516" s="5"/>
      <c r="J516" s="5"/>
      <c r="K516" s="5"/>
      <c r="L516" s="5"/>
      <c r="M516" s="5"/>
    </row>
    <row r="517" spans="1:14">
      <c r="A517" s="86"/>
      <c r="B517" s="526"/>
      <c r="C517" s="526"/>
      <c r="D517" t="s">
        <v>19</v>
      </c>
      <c r="E517" s="2">
        <v>5</v>
      </c>
      <c r="G517" s="2">
        <f t="shared" si="9"/>
        <v>109.09999999999997</v>
      </c>
      <c r="I517" s="5"/>
      <c r="J517" s="5"/>
      <c r="K517" s="5"/>
      <c r="L517" s="5"/>
      <c r="M517" s="5"/>
    </row>
    <row r="518" spans="1:14">
      <c r="A518" s="86">
        <v>44500</v>
      </c>
      <c r="B518" s="526" t="s">
        <v>118</v>
      </c>
      <c r="C518" s="526" t="s">
        <v>30</v>
      </c>
      <c r="D518" t="s">
        <v>18</v>
      </c>
      <c r="E518" s="51"/>
      <c r="F518" s="51">
        <v>60</v>
      </c>
      <c r="G518" s="2">
        <f t="shared" si="9"/>
        <v>49.099999999999966</v>
      </c>
      <c r="I518" s="5"/>
      <c r="J518" s="5"/>
      <c r="K518" s="5"/>
      <c r="L518" s="5"/>
      <c r="M518" s="5"/>
      <c r="N518" s="51"/>
    </row>
    <row r="519" spans="1:14">
      <c r="A519" s="86">
        <v>44500</v>
      </c>
      <c r="B519" s="526" t="s">
        <v>118</v>
      </c>
      <c r="C519" s="526" t="s">
        <v>30</v>
      </c>
      <c r="D519" t="s">
        <v>19</v>
      </c>
      <c r="E519" s="51"/>
      <c r="F519" s="51">
        <v>5</v>
      </c>
      <c r="G519" s="2">
        <f t="shared" si="9"/>
        <v>44.099999999999966</v>
      </c>
      <c r="I519" s="5"/>
      <c r="J519" s="5"/>
      <c r="K519" s="5"/>
      <c r="L519" s="5"/>
      <c r="M519" s="5"/>
      <c r="N519" s="51"/>
    </row>
    <row r="520" spans="1:14">
      <c r="A520" s="7">
        <v>44690</v>
      </c>
      <c r="B520" s="526">
        <v>24824</v>
      </c>
      <c r="C520" s="526" t="s">
        <v>30</v>
      </c>
      <c r="D520" t="s">
        <v>16</v>
      </c>
      <c r="E520" s="51"/>
      <c r="F520" s="2">
        <v>41.5</v>
      </c>
      <c r="G520" s="2">
        <f t="shared" si="9"/>
        <v>2.5999999999999659</v>
      </c>
      <c r="I520" s="5"/>
      <c r="J520" s="5"/>
      <c r="K520" s="5"/>
      <c r="L520" s="5"/>
      <c r="M520" s="5"/>
      <c r="N520" s="51"/>
    </row>
    <row r="521" spans="1:14">
      <c r="A521" s="7">
        <v>44690</v>
      </c>
      <c r="B521" s="526">
        <v>24824</v>
      </c>
      <c r="C521" s="526" t="s">
        <v>30</v>
      </c>
      <c r="D521" t="s">
        <v>17</v>
      </c>
      <c r="E521" s="51"/>
      <c r="F521" s="2">
        <v>2.6</v>
      </c>
      <c r="G521" s="2">
        <f t="shared" si="9"/>
        <v>-3.4194869158454821E-14</v>
      </c>
      <c r="I521" s="5"/>
      <c r="J521" s="5"/>
      <c r="K521" s="5"/>
      <c r="L521" s="5"/>
      <c r="M521" s="5"/>
      <c r="N521" s="51"/>
    </row>
    <row r="522" spans="1:14">
      <c r="A522" s="88">
        <v>44530</v>
      </c>
      <c r="B522" s="525" t="s">
        <v>14</v>
      </c>
      <c r="C522" s="525" t="s">
        <v>33</v>
      </c>
      <c r="D522" t="s">
        <v>16</v>
      </c>
      <c r="E522" s="2">
        <v>44.2</v>
      </c>
      <c r="G522" s="2">
        <f t="shared" si="9"/>
        <v>44.199999999999967</v>
      </c>
      <c r="I522" s="5"/>
      <c r="J522" s="5"/>
      <c r="K522" s="5"/>
      <c r="L522" s="5"/>
      <c r="M522" s="5"/>
    </row>
    <row r="523" spans="1:14">
      <c r="A523" s="86"/>
      <c r="B523" s="526"/>
      <c r="C523" s="526"/>
      <c r="D523" t="s">
        <v>17</v>
      </c>
      <c r="E523" s="2">
        <v>4</v>
      </c>
      <c r="G523" s="2">
        <f t="shared" si="9"/>
        <v>48.199999999999967</v>
      </c>
      <c r="I523" s="5"/>
      <c r="J523" s="5"/>
      <c r="K523" s="5"/>
      <c r="L523" s="5"/>
      <c r="M523" s="5"/>
    </row>
    <row r="524" spans="1:14">
      <c r="A524" s="86"/>
      <c r="B524" s="526"/>
      <c r="C524" s="526"/>
      <c r="D524" t="s">
        <v>18</v>
      </c>
      <c r="E524" s="2">
        <v>60</v>
      </c>
      <c r="G524" s="2">
        <f t="shared" si="9"/>
        <v>108.19999999999996</v>
      </c>
      <c r="I524" s="5"/>
      <c r="J524" s="5"/>
      <c r="K524" s="5"/>
      <c r="L524" s="5"/>
      <c r="M524" s="5"/>
    </row>
    <row r="525" spans="1:14">
      <c r="A525" s="86"/>
      <c r="B525" s="526"/>
      <c r="C525" s="526"/>
      <c r="D525" t="s">
        <v>19</v>
      </c>
      <c r="E525" s="2">
        <v>5</v>
      </c>
      <c r="G525" s="2">
        <f t="shared" si="9"/>
        <v>113.19999999999996</v>
      </c>
      <c r="I525" s="5"/>
      <c r="J525" s="5"/>
      <c r="K525" s="5"/>
      <c r="L525" s="5"/>
      <c r="M525" s="5"/>
    </row>
    <row r="526" spans="1:14">
      <c r="A526" s="86"/>
      <c r="B526" s="526"/>
      <c r="C526" s="526"/>
      <c r="D526" t="s">
        <v>21</v>
      </c>
      <c r="E526" s="2">
        <v>93</v>
      </c>
      <c r="G526" s="2">
        <f t="shared" si="9"/>
        <v>206.19999999999996</v>
      </c>
      <c r="I526" s="5"/>
      <c r="J526" s="5"/>
      <c r="K526" s="5"/>
      <c r="L526" s="5"/>
      <c r="M526" s="5"/>
    </row>
    <row r="527" spans="1:14">
      <c r="A527" s="86">
        <v>44530</v>
      </c>
      <c r="B527" s="526" t="s">
        <v>114</v>
      </c>
      <c r="C527" s="526" t="s">
        <v>33</v>
      </c>
      <c r="D527" t="s">
        <v>18</v>
      </c>
      <c r="F527" s="2">
        <v>60</v>
      </c>
      <c r="G527" s="2">
        <f t="shared" si="9"/>
        <v>146.19999999999996</v>
      </c>
      <c r="I527" s="5"/>
      <c r="J527" s="5"/>
      <c r="K527" s="5"/>
      <c r="L527" s="5"/>
      <c r="M527" s="5"/>
    </row>
    <row r="528" spans="1:14">
      <c r="A528" s="86">
        <v>44530</v>
      </c>
      <c r="B528" s="526" t="s">
        <v>114</v>
      </c>
      <c r="C528" s="526" t="s">
        <v>33</v>
      </c>
      <c r="D528" t="s">
        <v>19</v>
      </c>
      <c r="F528" s="2">
        <v>5</v>
      </c>
      <c r="G528" s="2">
        <f t="shared" si="9"/>
        <v>141.19999999999996</v>
      </c>
      <c r="I528" s="5"/>
      <c r="J528" s="5"/>
      <c r="K528" s="5"/>
      <c r="L528" s="5"/>
      <c r="M528" s="5"/>
    </row>
    <row r="529" spans="1:15">
      <c r="A529" s="7">
        <v>44690</v>
      </c>
      <c r="B529" s="526">
        <v>24824</v>
      </c>
      <c r="C529" s="526" t="s">
        <v>33</v>
      </c>
      <c r="D529" t="s">
        <v>16</v>
      </c>
      <c r="F529" s="2">
        <v>44.2</v>
      </c>
      <c r="G529" s="2">
        <f t="shared" si="9"/>
        <v>96.999999999999957</v>
      </c>
      <c r="I529" s="5"/>
      <c r="J529" s="5"/>
      <c r="K529" s="5"/>
      <c r="L529" s="5"/>
      <c r="M529" s="5"/>
    </row>
    <row r="530" spans="1:15">
      <c r="A530" s="7">
        <v>44690</v>
      </c>
      <c r="B530" s="526">
        <v>24824</v>
      </c>
      <c r="C530" s="526" t="s">
        <v>33</v>
      </c>
      <c r="D530" t="s">
        <v>17</v>
      </c>
      <c r="F530" s="2">
        <v>4</v>
      </c>
      <c r="G530" s="2">
        <f t="shared" si="9"/>
        <v>92.999999999999957</v>
      </c>
      <c r="I530" s="5"/>
      <c r="J530" s="5"/>
      <c r="K530" s="5"/>
      <c r="L530" s="5"/>
      <c r="M530" s="5"/>
    </row>
    <row r="531" spans="1:15">
      <c r="A531" s="7">
        <v>44795</v>
      </c>
      <c r="B531" s="526">
        <v>25324</v>
      </c>
      <c r="C531" s="526" t="s">
        <v>33</v>
      </c>
      <c r="D531" t="s">
        <v>21</v>
      </c>
      <c r="F531" s="2">
        <v>93</v>
      </c>
      <c r="G531" s="2">
        <f t="shared" si="9"/>
        <v>0</v>
      </c>
      <c r="I531" s="5"/>
      <c r="J531" s="5"/>
      <c r="K531" s="5"/>
      <c r="L531" s="5"/>
      <c r="M531" s="5"/>
    </row>
    <row r="532" spans="1:15">
      <c r="A532" s="88">
        <v>44561</v>
      </c>
      <c r="B532" s="525" t="s">
        <v>14</v>
      </c>
      <c r="C532" s="525" t="s">
        <v>34</v>
      </c>
      <c r="D532" t="s">
        <v>16</v>
      </c>
      <c r="E532" s="2">
        <v>55</v>
      </c>
      <c r="G532" s="2">
        <f t="shared" si="9"/>
        <v>55</v>
      </c>
      <c r="I532" s="5"/>
      <c r="J532" s="5"/>
      <c r="K532" s="5"/>
      <c r="L532" s="5"/>
      <c r="M532" s="5"/>
      <c r="O532" s="525"/>
    </row>
    <row r="533" spans="1:15">
      <c r="A533" s="86"/>
      <c r="B533" s="526"/>
      <c r="C533" s="526"/>
      <c r="D533" t="s">
        <v>17</v>
      </c>
      <c r="E533" s="2">
        <v>4.4000000000000004</v>
      </c>
      <c r="G533" s="2">
        <f t="shared" si="9"/>
        <v>59.4</v>
      </c>
      <c r="I533" s="5"/>
      <c r="J533" s="5"/>
      <c r="K533" s="5"/>
      <c r="L533" s="5"/>
      <c r="M533" s="5"/>
    </row>
    <row r="534" spans="1:15">
      <c r="A534" s="86"/>
      <c r="B534" s="526"/>
      <c r="C534" s="526"/>
      <c r="D534" t="s">
        <v>18</v>
      </c>
      <c r="E534" s="2">
        <v>60</v>
      </c>
      <c r="G534" s="2">
        <f t="shared" si="9"/>
        <v>119.4</v>
      </c>
      <c r="I534" s="5"/>
      <c r="J534" s="5"/>
      <c r="K534" s="5"/>
      <c r="L534" s="5"/>
      <c r="M534" s="5"/>
    </row>
    <row r="535" spans="1:15">
      <c r="A535" s="86"/>
      <c r="B535" s="526"/>
      <c r="C535" s="526"/>
      <c r="D535" t="s">
        <v>19</v>
      </c>
      <c r="E535" s="2">
        <v>5</v>
      </c>
      <c r="G535" s="2">
        <f t="shared" si="9"/>
        <v>124.4</v>
      </c>
      <c r="I535" s="5"/>
      <c r="J535" s="5"/>
      <c r="K535" s="5"/>
      <c r="L535" s="5"/>
      <c r="M535" s="5"/>
    </row>
    <row r="536" spans="1:15">
      <c r="A536" s="7">
        <v>44561</v>
      </c>
      <c r="B536" s="526" t="s">
        <v>121</v>
      </c>
      <c r="C536" s="526" t="s">
        <v>34</v>
      </c>
      <c r="D536" t="s">
        <v>18</v>
      </c>
      <c r="F536" s="2">
        <v>60</v>
      </c>
      <c r="G536" s="2">
        <f t="shared" si="9"/>
        <v>64.400000000000006</v>
      </c>
      <c r="I536" s="5"/>
      <c r="J536" s="5"/>
      <c r="K536" s="5"/>
      <c r="L536" s="5"/>
      <c r="M536" s="5"/>
    </row>
    <row r="537" spans="1:15" ht="15.75" customHeight="1">
      <c r="A537" s="7">
        <v>44561</v>
      </c>
      <c r="B537" s="526" t="s">
        <v>121</v>
      </c>
      <c r="C537" s="526" t="s">
        <v>34</v>
      </c>
      <c r="D537" t="s">
        <v>19</v>
      </c>
      <c r="F537" s="2">
        <v>5</v>
      </c>
      <c r="G537" s="2">
        <f t="shared" si="9"/>
        <v>59.400000000000006</v>
      </c>
      <c r="I537" s="5"/>
      <c r="J537" s="5"/>
      <c r="K537" s="5"/>
      <c r="L537" s="5"/>
      <c r="M537" s="5"/>
    </row>
    <row r="538" spans="1:15" ht="15.75" customHeight="1">
      <c r="A538" s="7">
        <v>44690</v>
      </c>
      <c r="B538" s="526">
        <v>24825</v>
      </c>
      <c r="C538" s="526" t="s">
        <v>34</v>
      </c>
      <c r="D538" t="s">
        <v>16</v>
      </c>
      <c r="F538" s="2">
        <v>55</v>
      </c>
      <c r="G538" s="2">
        <f t="shared" si="9"/>
        <v>4.4000000000000057</v>
      </c>
      <c r="I538" s="5"/>
      <c r="J538" s="5"/>
      <c r="K538" s="5"/>
      <c r="L538" s="5"/>
      <c r="M538" s="5"/>
    </row>
    <row r="539" spans="1:15" ht="15.75" customHeight="1">
      <c r="A539" s="7">
        <v>44690</v>
      </c>
      <c r="B539" s="526">
        <v>24825</v>
      </c>
      <c r="C539" s="526" t="s">
        <v>34</v>
      </c>
      <c r="D539" t="s">
        <v>17</v>
      </c>
      <c r="F539" s="2">
        <v>4.4000000000000004</v>
      </c>
      <c r="G539" s="2">
        <f t="shared" si="9"/>
        <v>0</v>
      </c>
      <c r="I539" s="5"/>
      <c r="J539" s="5"/>
      <c r="K539" s="5"/>
      <c r="L539" s="5"/>
      <c r="M539" s="5"/>
    </row>
    <row r="540" spans="1:15">
      <c r="A540" s="44">
        <v>44592</v>
      </c>
      <c r="B540" s="525" t="s">
        <v>14</v>
      </c>
      <c r="C540" s="525" t="s">
        <v>15</v>
      </c>
      <c r="D540" t="s">
        <v>16</v>
      </c>
      <c r="E540" s="2">
        <v>78.900000000000006</v>
      </c>
      <c r="G540" s="2">
        <f t="shared" si="9"/>
        <v>78.900000000000006</v>
      </c>
      <c r="I540" s="5"/>
      <c r="J540" s="5"/>
      <c r="K540" s="5"/>
      <c r="L540" s="5"/>
      <c r="M540" s="5"/>
    </row>
    <row r="541" spans="1:15">
      <c r="B541" s="526"/>
      <c r="C541" s="526"/>
      <c r="D541" t="s">
        <v>17</v>
      </c>
      <c r="E541" s="2">
        <v>1.3</v>
      </c>
      <c r="G541" s="2">
        <f t="shared" si="9"/>
        <v>80.2</v>
      </c>
      <c r="I541" s="5"/>
      <c r="J541" s="5"/>
      <c r="K541" s="5"/>
      <c r="L541" s="5"/>
      <c r="M541" s="5"/>
    </row>
    <row r="542" spans="1:15">
      <c r="B542" s="526"/>
      <c r="C542" s="526"/>
      <c r="D542" t="s">
        <v>18</v>
      </c>
      <c r="E542" s="2">
        <v>60</v>
      </c>
      <c r="G542" s="2">
        <f t="shared" si="9"/>
        <v>140.19999999999999</v>
      </c>
      <c r="I542" s="5"/>
      <c r="J542" s="5"/>
      <c r="K542" s="5"/>
      <c r="L542" s="5"/>
      <c r="M542" s="5"/>
    </row>
    <row r="543" spans="1:15">
      <c r="B543" s="526"/>
      <c r="C543" s="526"/>
      <c r="D543" t="s">
        <v>19</v>
      </c>
      <c r="E543" s="2">
        <v>5</v>
      </c>
      <c r="G543" s="2">
        <f t="shared" si="9"/>
        <v>145.19999999999999</v>
      </c>
      <c r="I543" s="5"/>
      <c r="J543" s="5"/>
      <c r="K543" s="5"/>
      <c r="L543" s="5"/>
      <c r="M543" s="5"/>
    </row>
    <row r="544" spans="1:15">
      <c r="B544" s="526"/>
      <c r="C544" s="526"/>
      <c r="D544" t="s">
        <v>57</v>
      </c>
      <c r="E544" s="2">
        <v>10</v>
      </c>
      <c r="G544" s="2">
        <f t="shared" si="9"/>
        <v>155.19999999999999</v>
      </c>
      <c r="I544" s="5"/>
      <c r="J544" s="5"/>
      <c r="K544" s="5"/>
      <c r="L544" s="5"/>
      <c r="M544" s="5"/>
    </row>
    <row r="545" spans="1:13">
      <c r="A545" s="7">
        <v>44592</v>
      </c>
      <c r="B545" s="526" t="s">
        <v>119</v>
      </c>
      <c r="C545" s="526" t="s">
        <v>15</v>
      </c>
      <c r="D545" t="s">
        <v>18</v>
      </c>
      <c r="F545" s="2">
        <v>60</v>
      </c>
      <c r="G545" s="2">
        <f t="shared" si="9"/>
        <v>95.199999999999989</v>
      </c>
      <c r="I545" s="5"/>
      <c r="J545" s="5"/>
      <c r="K545" s="5"/>
      <c r="L545" s="5"/>
      <c r="M545" s="5"/>
    </row>
    <row r="546" spans="1:13" ht="14.25" customHeight="1">
      <c r="A546" s="7">
        <v>44592</v>
      </c>
      <c r="B546" s="526" t="s">
        <v>119</v>
      </c>
      <c r="C546" s="526" t="s">
        <v>15</v>
      </c>
      <c r="D546" t="s">
        <v>19</v>
      </c>
      <c r="F546" s="2">
        <v>5</v>
      </c>
      <c r="G546" s="2">
        <f t="shared" si="9"/>
        <v>90.199999999999989</v>
      </c>
      <c r="I546" s="5"/>
      <c r="J546" s="5"/>
      <c r="K546" s="5"/>
      <c r="L546" s="5"/>
      <c r="M546" s="5"/>
    </row>
    <row r="547" spans="1:13" ht="14.25" customHeight="1">
      <c r="A547" s="7">
        <v>44690</v>
      </c>
      <c r="B547" s="526">
        <v>24825</v>
      </c>
      <c r="C547" s="526" t="s">
        <v>15</v>
      </c>
      <c r="D547" t="s">
        <v>16</v>
      </c>
      <c r="F547" s="2">
        <v>78.900000000000006</v>
      </c>
      <c r="G547" s="2">
        <f t="shared" si="9"/>
        <v>11.299999999999983</v>
      </c>
      <c r="I547" s="5"/>
      <c r="J547" s="5"/>
      <c r="K547" s="5"/>
      <c r="L547" s="5"/>
      <c r="M547" s="5"/>
    </row>
    <row r="548" spans="1:13" ht="14.25" customHeight="1">
      <c r="A548" s="7">
        <v>44690</v>
      </c>
      <c r="B548" s="526">
        <v>24825</v>
      </c>
      <c r="C548" s="526" t="s">
        <v>15</v>
      </c>
      <c r="D548" t="s">
        <v>17</v>
      </c>
      <c r="F548" s="2">
        <v>1.3</v>
      </c>
      <c r="G548" s="2">
        <f t="shared" si="9"/>
        <v>9.9999999999999822</v>
      </c>
      <c r="I548" s="5"/>
      <c r="J548" s="5"/>
      <c r="K548" s="5"/>
      <c r="L548" s="5"/>
      <c r="M548" s="5"/>
    </row>
    <row r="549" spans="1:13" ht="14.25" customHeight="1">
      <c r="A549" s="7">
        <v>44795</v>
      </c>
      <c r="B549" s="526">
        <v>25324</v>
      </c>
      <c r="C549" s="526" t="s">
        <v>15</v>
      </c>
      <c r="D549" t="s">
        <v>57</v>
      </c>
      <c r="F549" s="2">
        <v>10</v>
      </c>
      <c r="G549" s="2">
        <f t="shared" si="9"/>
        <v>-1.7763568394002505E-14</v>
      </c>
      <c r="I549" s="5"/>
      <c r="J549" s="5"/>
      <c r="K549" s="5"/>
      <c r="L549" s="5"/>
      <c r="M549" s="5"/>
    </row>
    <row r="550" spans="1:13">
      <c r="A550" s="44">
        <v>44620</v>
      </c>
      <c r="B550" s="525" t="s">
        <v>14</v>
      </c>
      <c r="C550" s="525" t="s">
        <v>20</v>
      </c>
      <c r="D550" t="s">
        <v>16</v>
      </c>
      <c r="E550" s="2">
        <v>62.4</v>
      </c>
      <c r="G550" s="2">
        <f t="shared" si="9"/>
        <v>62.399999999999977</v>
      </c>
      <c r="I550" s="5"/>
      <c r="J550" s="5"/>
      <c r="K550" s="5"/>
      <c r="L550" s="5"/>
      <c r="M550" s="5"/>
    </row>
    <row r="551" spans="1:13">
      <c r="B551" s="526"/>
      <c r="C551" s="526"/>
      <c r="D551" t="s">
        <v>17</v>
      </c>
      <c r="E551" s="2">
        <v>4.3</v>
      </c>
      <c r="G551" s="2">
        <f t="shared" si="9"/>
        <v>66.699999999999974</v>
      </c>
      <c r="I551" s="5"/>
      <c r="J551" s="5"/>
      <c r="K551" s="5"/>
      <c r="L551" s="5"/>
      <c r="M551" s="5"/>
    </row>
    <row r="552" spans="1:13">
      <c r="B552" s="526"/>
      <c r="C552" s="526"/>
      <c r="D552" t="s">
        <v>18</v>
      </c>
      <c r="E552">
        <v>56</v>
      </c>
      <c r="G552" s="2">
        <f t="shared" si="9"/>
        <v>122.69999999999997</v>
      </c>
      <c r="I552" s="5"/>
      <c r="J552" s="5"/>
      <c r="K552" s="5"/>
      <c r="L552" s="5"/>
      <c r="M552" s="5"/>
    </row>
    <row r="553" spans="1:13">
      <c r="B553" s="526"/>
      <c r="C553" s="526"/>
      <c r="D553" t="s">
        <v>19</v>
      </c>
      <c r="E553" s="2">
        <v>5</v>
      </c>
      <c r="G553" s="2">
        <f t="shared" si="9"/>
        <v>127.69999999999997</v>
      </c>
      <c r="I553" s="5"/>
      <c r="J553" s="5"/>
      <c r="K553" s="5"/>
      <c r="L553" s="5"/>
      <c r="M553" s="5"/>
    </row>
    <row r="554" spans="1:13">
      <c r="A554" s="7">
        <v>44620</v>
      </c>
      <c r="B554" s="526" t="s">
        <v>135</v>
      </c>
      <c r="C554" s="526" t="s">
        <v>20</v>
      </c>
      <c r="D554" t="s">
        <v>18</v>
      </c>
      <c r="F554" s="2">
        <v>56</v>
      </c>
      <c r="G554" s="2">
        <f t="shared" si="9"/>
        <v>71.699999999999974</v>
      </c>
      <c r="I554" s="5"/>
      <c r="J554" s="5"/>
      <c r="K554" s="5"/>
      <c r="L554" s="5"/>
      <c r="M554" s="5"/>
    </row>
    <row r="555" spans="1:13">
      <c r="A555" s="7">
        <v>44620</v>
      </c>
      <c r="B555" s="526" t="s">
        <v>135</v>
      </c>
      <c r="C555" s="526" t="s">
        <v>20</v>
      </c>
      <c r="D555" t="s">
        <v>19</v>
      </c>
      <c r="F555" s="2">
        <v>5</v>
      </c>
      <c r="G555" s="2">
        <f t="shared" si="9"/>
        <v>66.699999999999974</v>
      </c>
      <c r="I555" s="5"/>
      <c r="J555" s="5"/>
      <c r="K555" s="5"/>
      <c r="L555" s="5"/>
      <c r="M555" s="5"/>
    </row>
    <row r="556" spans="1:13">
      <c r="A556" s="7">
        <v>44690</v>
      </c>
      <c r="B556" s="526">
        <v>24825</v>
      </c>
      <c r="C556" s="526" t="s">
        <v>20</v>
      </c>
      <c r="D556" t="s">
        <v>16</v>
      </c>
      <c r="F556" s="2">
        <v>62.4</v>
      </c>
      <c r="G556" s="2">
        <f t="shared" si="9"/>
        <v>4.2999999999999758</v>
      </c>
      <c r="I556" s="5"/>
      <c r="J556" s="5"/>
      <c r="K556" s="5"/>
      <c r="L556" s="5"/>
      <c r="M556" s="5"/>
    </row>
    <row r="557" spans="1:13">
      <c r="A557" s="7">
        <v>44690</v>
      </c>
      <c r="B557" s="526">
        <v>24825</v>
      </c>
      <c r="C557" s="526" t="s">
        <v>20</v>
      </c>
      <c r="D557" t="s">
        <v>17</v>
      </c>
      <c r="F557" s="2">
        <v>4.3</v>
      </c>
      <c r="G557" s="2">
        <f t="shared" si="9"/>
        <v>-2.3980817331903381E-14</v>
      </c>
      <c r="I557" s="5"/>
      <c r="J557" s="5"/>
      <c r="K557" s="5"/>
      <c r="L557" s="5"/>
      <c r="M557" s="5"/>
    </row>
    <row r="558" spans="1:13">
      <c r="A558" s="44">
        <v>44651</v>
      </c>
      <c r="B558" s="525" t="s">
        <v>14</v>
      </c>
      <c r="C558" s="525" t="s">
        <v>23</v>
      </c>
      <c r="D558" t="s">
        <v>16</v>
      </c>
      <c r="E558" s="8">
        <v>62.1</v>
      </c>
      <c r="G558" s="2">
        <f t="shared" si="9"/>
        <v>62.09999999999998</v>
      </c>
      <c r="I558" s="5"/>
      <c r="J558" s="5"/>
      <c r="K558" s="5"/>
      <c r="L558" s="5"/>
      <c r="M558" s="5"/>
    </row>
    <row r="559" spans="1:13">
      <c r="B559" s="526"/>
      <c r="C559" s="526"/>
      <c r="D559" t="s">
        <v>17</v>
      </c>
      <c r="E559" s="8">
        <v>5.2</v>
      </c>
      <c r="G559" s="2">
        <f t="shared" si="9"/>
        <v>67.299999999999983</v>
      </c>
      <c r="I559" s="5"/>
      <c r="J559" s="5"/>
      <c r="K559" s="5"/>
      <c r="L559" s="5"/>
      <c r="M559" s="5"/>
    </row>
    <row r="560" spans="1:13">
      <c r="B560" s="526"/>
      <c r="C560" s="526"/>
      <c r="D560" t="s">
        <v>18</v>
      </c>
      <c r="E560" s="8">
        <v>60</v>
      </c>
      <c r="G560" s="2">
        <f t="shared" si="9"/>
        <v>127.29999999999998</v>
      </c>
      <c r="I560" s="5"/>
      <c r="J560" s="5"/>
      <c r="K560" s="5"/>
      <c r="L560" s="5"/>
      <c r="M560" s="5"/>
    </row>
    <row r="561" spans="1:13">
      <c r="B561" s="526"/>
      <c r="C561" s="526"/>
      <c r="D561" t="s">
        <v>19</v>
      </c>
      <c r="E561" s="8">
        <v>5</v>
      </c>
      <c r="G561" s="2">
        <f t="shared" si="9"/>
        <v>132.29999999999998</v>
      </c>
      <c r="I561" s="5"/>
      <c r="J561" s="5"/>
      <c r="K561" s="5"/>
      <c r="L561" s="5"/>
      <c r="M561" s="5"/>
    </row>
    <row r="562" spans="1:13">
      <c r="B562" s="526"/>
      <c r="C562" s="526"/>
      <c r="D562" t="s">
        <v>59</v>
      </c>
      <c r="E562" s="37">
        <v>93</v>
      </c>
      <c r="G562" s="2">
        <f t="shared" si="9"/>
        <v>225.29999999999998</v>
      </c>
      <c r="I562" s="5"/>
      <c r="J562" s="5"/>
      <c r="K562" s="5"/>
      <c r="L562" s="5"/>
      <c r="M562" s="5"/>
    </row>
    <row r="563" spans="1:13">
      <c r="B563" s="526"/>
      <c r="C563" s="526"/>
      <c r="D563" t="s">
        <v>60</v>
      </c>
      <c r="E563" s="37">
        <v>93</v>
      </c>
      <c r="G563" s="2">
        <f t="shared" si="9"/>
        <v>318.29999999999995</v>
      </c>
      <c r="I563" s="5"/>
      <c r="J563" s="5"/>
      <c r="K563" s="5"/>
      <c r="L563" s="5"/>
      <c r="M563" s="5"/>
    </row>
    <row r="564" spans="1:13">
      <c r="A564" s="7">
        <v>44651</v>
      </c>
      <c r="B564" s="526" t="s">
        <v>124</v>
      </c>
      <c r="C564" s="526" t="s">
        <v>23</v>
      </c>
      <c r="D564" t="s">
        <v>18</v>
      </c>
      <c r="E564" s="8"/>
      <c r="F564" s="2">
        <v>60</v>
      </c>
      <c r="G564" s="2">
        <f t="shared" si="9"/>
        <v>258.29999999999995</v>
      </c>
      <c r="I564" s="5"/>
      <c r="J564" s="5"/>
      <c r="K564" s="5"/>
      <c r="L564" s="5"/>
      <c r="M564" s="5"/>
    </row>
    <row r="565" spans="1:13">
      <c r="A565" s="7">
        <v>44651</v>
      </c>
      <c r="B565" s="526" t="s">
        <v>124</v>
      </c>
      <c r="C565" s="526" t="s">
        <v>23</v>
      </c>
      <c r="D565" t="s">
        <v>19</v>
      </c>
      <c r="E565" s="8"/>
      <c r="F565" s="2">
        <v>5</v>
      </c>
      <c r="G565" s="2">
        <f t="shared" si="9"/>
        <v>253.29999999999995</v>
      </c>
      <c r="I565" s="5"/>
      <c r="J565" s="5"/>
      <c r="K565" s="5"/>
      <c r="L565" s="5"/>
      <c r="M565" s="5"/>
    </row>
    <row r="566" spans="1:13">
      <c r="A566" s="7">
        <v>44795</v>
      </c>
      <c r="B566" s="526">
        <v>25324</v>
      </c>
      <c r="C566" s="526" t="s">
        <v>23</v>
      </c>
      <c r="D566" t="s">
        <v>59</v>
      </c>
      <c r="E566" s="8"/>
      <c r="F566" s="37">
        <v>93</v>
      </c>
      <c r="G566" s="2">
        <f t="shared" si="9"/>
        <v>160.29999999999995</v>
      </c>
      <c r="I566" s="5"/>
      <c r="J566" s="5"/>
      <c r="K566" s="5"/>
      <c r="L566" s="5"/>
      <c r="M566" s="5"/>
    </row>
    <row r="567" spans="1:13">
      <c r="A567" s="7">
        <v>44795</v>
      </c>
      <c r="B567" s="526">
        <v>25324</v>
      </c>
      <c r="C567" s="526" t="s">
        <v>23</v>
      </c>
      <c r="D567" t="s">
        <v>60</v>
      </c>
      <c r="E567" s="8"/>
      <c r="F567" s="37">
        <v>93</v>
      </c>
      <c r="G567" s="2">
        <f t="shared" si="9"/>
        <v>67.299999999999955</v>
      </c>
      <c r="I567" s="5"/>
      <c r="J567" s="5"/>
      <c r="K567" s="5"/>
      <c r="L567" s="5"/>
      <c r="M567" s="5"/>
    </row>
    <row r="568" spans="1:13">
      <c r="A568" s="7">
        <v>44795</v>
      </c>
      <c r="B568" s="526">
        <v>25324</v>
      </c>
      <c r="C568" s="526" t="s">
        <v>23</v>
      </c>
      <c r="D568" t="s">
        <v>16</v>
      </c>
      <c r="E568" s="8"/>
      <c r="F568" s="8">
        <v>62.1</v>
      </c>
      <c r="G568" s="2">
        <f t="shared" si="9"/>
        <v>5.1999999999999531</v>
      </c>
      <c r="I568" s="5"/>
      <c r="J568" s="5"/>
      <c r="K568" s="5"/>
      <c r="L568" s="5"/>
      <c r="M568" s="5"/>
    </row>
    <row r="569" spans="1:13">
      <c r="A569" s="7">
        <v>44795</v>
      </c>
      <c r="B569" s="526">
        <v>25324</v>
      </c>
      <c r="C569" s="526" t="s">
        <v>23</v>
      </c>
      <c r="D569" t="s">
        <v>17</v>
      </c>
      <c r="E569" s="8"/>
      <c r="F569" s="8">
        <v>5.2</v>
      </c>
      <c r="G569" s="2">
        <f t="shared" si="9"/>
        <v>-4.7073456244106637E-14</v>
      </c>
      <c r="I569" s="5"/>
      <c r="J569" s="5"/>
      <c r="K569" s="5"/>
      <c r="L569" s="5"/>
      <c r="M569" s="5"/>
    </row>
    <row r="570" spans="1:13">
      <c r="A570" s="44">
        <v>44681</v>
      </c>
      <c r="B570" s="525" t="s">
        <v>14</v>
      </c>
      <c r="C570" s="525" t="s">
        <v>24</v>
      </c>
      <c r="D570" t="s">
        <v>16</v>
      </c>
      <c r="E570" s="8">
        <v>63.3</v>
      </c>
      <c r="G570" s="2">
        <f t="shared" si="9"/>
        <v>63.299999999999947</v>
      </c>
      <c r="I570" s="5"/>
      <c r="J570" s="5"/>
      <c r="K570" s="5"/>
      <c r="L570" s="5"/>
      <c r="M570" s="5"/>
    </row>
    <row r="571" spans="1:13">
      <c r="B571" s="526"/>
      <c r="C571" s="526"/>
      <c r="D571" t="s">
        <v>17</v>
      </c>
      <c r="E571" s="8">
        <v>2.8</v>
      </c>
      <c r="G571" s="2">
        <f t="shared" si="9"/>
        <v>66.099999999999952</v>
      </c>
      <c r="I571" s="5"/>
      <c r="J571" s="5"/>
      <c r="K571" s="5"/>
      <c r="L571" s="5"/>
      <c r="M571" s="5"/>
    </row>
    <row r="572" spans="1:13">
      <c r="B572" s="526"/>
      <c r="C572" s="526"/>
      <c r="D572" t="s">
        <v>18</v>
      </c>
      <c r="E572" s="8">
        <v>60</v>
      </c>
      <c r="G572" s="2">
        <f t="shared" si="9"/>
        <v>126.09999999999995</v>
      </c>
      <c r="I572" s="5"/>
      <c r="J572" s="5"/>
      <c r="K572" s="5"/>
      <c r="L572" s="5"/>
      <c r="M572" s="5"/>
    </row>
    <row r="573" spans="1:13">
      <c r="B573" s="526"/>
      <c r="C573" s="526"/>
      <c r="D573" t="s">
        <v>19</v>
      </c>
      <c r="E573" s="8">
        <v>5</v>
      </c>
      <c r="G573" s="2">
        <f t="shared" si="9"/>
        <v>131.09999999999997</v>
      </c>
      <c r="I573" s="5"/>
      <c r="J573" s="5"/>
      <c r="K573" s="5"/>
      <c r="L573" s="5"/>
      <c r="M573" s="5"/>
    </row>
    <row r="574" spans="1:13">
      <c r="B574" s="526"/>
      <c r="C574" s="526"/>
      <c r="D574" t="s">
        <v>61</v>
      </c>
      <c r="E574" s="2">
        <v>10</v>
      </c>
      <c r="G574" s="2">
        <f t="shared" si="9"/>
        <v>141.09999999999997</v>
      </c>
      <c r="I574" s="5"/>
      <c r="J574" s="5"/>
      <c r="K574" s="5"/>
      <c r="L574" s="5"/>
      <c r="M574" s="5"/>
    </row>
    <row r="575" spans="1:13">
      <c r="A575" s="7">
        <v>44681</v>
      </c>
      <c r="B575" s="526" t="s">
        <v>125</v>
      </c>
      <c r="C575" s="526" t="s">
        <v>24</v>
      </c>
      <c r="D575" t="s">
        <v>18</v>
      </c>
      <c r="E575" s="8"/>
      <c r="F575" s="2">
        <v>60</v>
      </c>
      <c r="G575" s="2">
        <f t="shared" si="9"/>
        <v>81.099999999999966</v>
      </c>
      <c r="I575" s="5"/>
      <c r="J575" s="5"/>
      <c r="K575" s="5"/>
      <c r="L575" s="5"/>
      <c r="M575" s="5"/>
    </row>
    <row r="576" spans="1:13">
      <c r="A576" s="7">
        <v>44681</v>
      </c>
      <c r="B576" s="526" t="s">
        <v>125</v>
      </c>
      <c r="C576" s="526" t="s">
        <v>24</v>
      </c>
      <c r="D576" t="s">
        <v>19</v>
      </c>
      <c r="E576" s="8"/>
      <c r="F576" s="2">
        <v>5</v>
      </c>
      <c r="G576" s="2">
        <f t="shared" si="9"/>
        <v>76.099999999999966</v>
      </c>
      <c r="I576" s="5"/>
      <c r="J576" s="5"/>
      <c r="K576" s="5"/>
      <c r="L576" s="5"/>
      <c r="M576" s="5"/>
    </row>
    <row r="577" spans="1:13">
      <c r="A577" s="7">
        <v>44795</v>
      </c>
      <c r="B577" s="526">
        <v>25324</v>
      </c>
      <c r="C577" s="526" t="s">
        <v>24</v>
      </c>
      <c r="D577" t="s">
        <v>16</v>
      </c>
      <c r="E577" s="8"/>
      <c r="F577" s="8">
        <v>63.3</v>
      </c>
      <c r="G577" s="2">
        <f t="shared" si="9"/>
        <v>12.799999999999969</v>
      </c>
      <c r="I577" s="5"/>
      <c r="J577" s="5"/>
      <c r="K577" s="5"/>
      <c r="L577" s="5"/>
      <c r="M577" s="5"/>
    </row>
    <row r="578" spans="1:13">
      <c r="A578" s="7">
        <v>44795</v>
      </c>
      <c r="B578" s="526">
        <v>25324</v>
      </c>
      <c r="C578" s="526" t="s">
        <v>24</v>
      </c>
      <c r="D578" t="s">
        <v>17</v>
      </c>
      <c r="E578" s="8"/>
      <c r="F578" s="8">
        <v>2.8</v>
      </c>
      <c r="G578" s="2">
        <f t="shared" si="9"/>
        <v>9.999999999999968</v>
      </c>
      <c r="I578" s="5"/>
      <c r="J578" s="5"/>
      <c r="K578" s="5"/>
      <c r="L578" s="5"/>
      <c r="M578" s="5"/>
    </row>
    <row r="579" spans="1:13">
      <c r="A579" s="7">
        <v>44795</v>
      </c>
      <c r="B579" s="526">
        <v>25324</v>
      </c>
      <c r="C579" s="526" t="s">
        <v>24</v>
      </c>
      <c r="D579" t="s">
        <v>61</v>
      </c>
      <c r="E579" s="8"/>
      <c r="F579" s="2">
        <v>10</v>
      </c>
      <c r="G579" s="2">
        <f t="shared" si="9"/>
        <v>-3.1974423109204508E-14</v>
      </c>
      <c r="I579" s="5"/>
      <c r="J579" s="5"/>
      <c r="K579" s="5"/>
      <c r="L579" s="5"/>
      <c r="M579" s="5"/>
    </row>
    <row r="580" spans="1:13">
      <c r="A580" s="44">
        <v>44712</v>
      </c>
      <c r="B580" s="525" t="s">
        <v>14</v>
      </c>
      <c r="C580" s="525" t="s">
        <v>25</v>
      </c>
      <c r="D580" t="s">
        <v>16</v>
      </c>
      <c r="E580" s="2">
        <v>60.5</v>
      </c>
      <c r="G580" s="2">
        <f t="shared" si="9"/>
        <v>60.499999999999972</v>
      </c>
      <c r="M580" s="8"/>
    </row>
    <row r="581" spans="1:13">
      <c r="B581" s="526"/>
      <c r="C581" s="526"/>
      <c r="D581" t="s">
        <v>17</v>
      </c>
      <c r="E581" s="2">
        <v>9.1</v>
      </c>
      <c r="G581" s="2">
        <f t="shared" si="9"/>
        <v>69.599999999999966</v>
      </c>
      <c r="M581" s="8"/>
    </row>
    <row r="582" spans="1:13">
      <c r="B582" s="526"/>
      <c r="C582" s="526"/>
      <c r="D582" t="s">
        <v>18</v>
      </c>
      <c r="E582" s="2">
        <v>60</v>
      </c>
      <c r="G582" s="2">
        <f t="shared" si="9"/>
        <v>129.59999999999997</v>
      </c>
      <c r="M582" s="8"/>
    </row>
    <row r="583" spans="1:13">
      <c r="B583" s="526"/>
      <c r="C583" s="526"/>
      <c r="D583" t="s">
        <v>19</v>
      </c>
      <c r="E583" s="2">
        <v>5</v>
      </c>
      <c r="G583" s="2">
        <f t="shared" si="9"/>
        <v>134.59999999999997</v>
      </c>
      <c r="M583" s="8"/>
    </row>
    <row r="584" spans="1:13">
      <c r="A584" s="7">
        <v>44712</v>
      </c>
      <c r="B584" s="526" t="s">
        <v>128</v>
      </c>
      <c r="C584" s="526" t="s">
        <v>25</v>
      </c>
      <c r="D584" t="s">
        <v>18</v>
      </c>
      <c r="F584" s="2">
        <v>60</v>
      </c>
      <c r="G584" s="2">
        <f t="shared" si="9"/>
        <v>74.599999999999966</v>
      </c>
      <c r="M584" s="8"/>
    </row>
    <row r="585" spans="1:13">
      <c r="A585" s="7">
        <v>44712</v>
      </c>
      <c r="B585" s="526" t="s">
        <v>128</v>
      </c>
      <c r="C585" s="526" t="s">
        <v>25</v>
      </c>
      <c r="D585" t="s">
        <v>19</v>
      </c>
      <c r="F585" s="2">
        <v>5</v>
      </c>
      <c r="G585" s="2">
        <f t="shared" si="9"/>
        <v>69.599999999999966</v>
      </c>
      <c r="M585" s="8"/>
    </row>
    <row r="586" spans="1:13">
      <c r="A586" s="7">
        <v>44795</v>
      </c>
      <c r="B586" s="526">
        <v>25325</v>
      </c>
      <c r="C586" s="526" t="s">
        <v>25</v>
      </c>
      <c r="D586" t="s">
        <v>16</v>
      </c>
      <c r="F586" s="2">
        <v>60.5</v>
      </c>
      <c r="G586" s="2">
        <f t="shared" si="9"/>
        <v>9.0999999999999659</v>
      </c>
      <c r="M586" s="8"/>
    </row>
    <row r="587" spans="1:13">
      <c r="A587" s="7">
        <v>44795</v>
      </c>
      <c r="B587" s="526">
        <v>25325</v>
      </c>
      <c r="C587" s="526" t="s">
        <v>25</v>
      </c>
      <c r="D587" t="s">
        <v>17</v>
      </c>
      <c r="F587" s="2">
        <v>9.1</v>
      </c>
      <c r="G587" s="2">
        <f t="shared" si="9"/>
        <v>-3.3750779948604759E-14</v>
      </c>
      <c r="M587" s="8"/>
    </row>
    <row r="588" spans="1:13">
      <c r="A588" s="44">
        <v>44742</v>
      </c>
      <c r="B588" s="525" t="s">
        <v>14</v>
      </c>
      <c r="C588" s="525" t="s">
        <v>26</v>
      </c>
      <c r="D588" t="s">
        <v>16</v>
      </c>
      <c r="E588" s="2">
        <v>58.6</v>
      </c>
      <c r="G588" s="2">
        <f t="shared" si="9"/>
        <v>58.599999999999966</v>
      </c>
      <c r="M588" s="8"/>
    </row>
    <row r="589" spans="1:13">
      <c r="B589" s="526"/>
      <c r="C589" s="526"/>
      <c r="D589" t="s">
        <v>17</v>
      </c>
      <c r="E589" s="2">
        <v>6.9</v>
      </c>
      <c r="G589" s="2">
        <f t="shared" si="9"/>
        <v>65.499999999999972</v>
      </c>
      <c r="M589" s="8"/>
    </row>
    <row r="590" spans="1:13">
      <c r="B590" s="526"/>
      <c r="C590" s="526"/>
      <c r="D590" t="s">
        <v>18</v>
      </c>
      <c r="E590" s="2">
        <v>60</v>
      </c>
      <c r="G590" s="2">
        <f t="shared" si="9"/>
        <v>125.49999999999997</v>
      </c>
      <c r="M590" s="8"/>
    </row>
    <row r="591" spans="1:13">
      <c r="B591" s="526"/>
      <c r="C591" s="526"/>
      <c r="D591" t="s">
        <v>19</v>
      </c>
      <c r="E591" s="2">
        <v>5</v>
      </c>
      <c r="G591" s="2">
        <f t="shared" si="9"/>
        <v>130.49999999999997</v>
      </c>
      <c r="M591" s="8"/>
    </row>
    <row r="592" spans="1:13">
      <c r="A592" s="7">
        <v>44742</v>
      </c>
      <c r="B592" s="526" t="s">
        <v>129</v>
      </c>
      <c r="C592" s="526" t="s">
        <v>26</v>
      </c>
      <c r="D592" t="s">
        <v>18</v>
      </c>
      <c r="F592" s="2">
        <v>60</v>
      </c>
      <c r="G592" s="2">
        <f t="shared" si="9"/>
        <v>70.499999999999972</v>
      </c>
      <c r="M592" s="8"/>
    </row>
    <row r="593" spans="1:13">
      <c r="A593" s="7">
        <v>44742</v>
      </c>
      <c r="B593" s="526" t="s">
        <v>129</v>
      </c>
      <c r="C593" s="526" t="s">
        <v>26</v>
      </c>
      <c r="D593" t="s">
        <v>19</v>
      </c>
      <c r="F593" s="2">
        <v>5</v>
      </c>
      <c r="G593" s="2">
        <f t="shared" si="9"/>
        <v>65.499999999999972</v>
      </c>
      <c r="M593" s="8"/>
    </row>
    <row r="594" spans="1:13">
      <c r="A594" s="7">
        <v>44795</v>
      </c>
      <c r="B594" s="526">
        <v>25325</v>
      </c>
      <c r="C594" s="526" t="s">
        <v>26</v>
      </c>
      <c r="D594" t="s">
        <v>16</v>
      </c>
      <c r="F594" s="2">
        <v>58.6</v>
      </c>
      <c r="G594" s="2">
        <f t="shared" si="9"/>
        <v>6.8999999999999702</v>
      </c>
      <c r="M594" s="8"/>
    </row>
    <row r="595" spans="1:13">
      <c r="A595" s="7">
        <v>44795</v>
      </c>
      <c r="B595" s="526">
        <v>25325</v>
      </c>
      <c r="C595" s="526" t="s">
        <v>26</v>
      </c>
      <c r="D595" t="s">
        <v>17</v>
      </c>
      <c r="F595" s="2">
        <v>6.9</v>
      </c>
      <c r="G595" s="2">
        <f t="shared" si="9"/>
        <v>-3.0198066269804258E-14</v>
      </c>
      <c r="M595" s="8"/>
    </row>
    <row r="596" spans="1:13">
      <c r="A596" s="44">
        <v>44773</v>
      </c>
      <c r="B596" s="525" t="s">
        <v>14</v>
      </c>
      <c r="C596" s="525" t="s">
        <v>27</v>
      </c>
      <c r="D596" t="s">
        <v>16</v>
      </c>
      <c r="E596" s="2">
        <v>58.4</v>
      </c>
      <c r="G596" s="2">
        <f t="shared" si="9"/>
        <v>58.39999999999997</v>
      </c>
      <c r="M596" s="8"/>
    </row>
    <row r="597" spans="1:13">
      <c r="B597" s="526"/>
      <c r="C597" s="526"/>
      <c r="D597" t="s">
        <v>17</v>
      </c>
      <c r="E597" s="2">
        <v>9.6999999999999993</v>
      </c>
      <c r="G597" s="2">
        <f t="shared" si="9"/>
        <v>68.099999999999966</v>
      </c>
      <c r="M597" s="8"/>
    </row>
    <row r="598" spans="1:13">
      <c r="B598" s="526"/>
      <c r="C598" s="526"/>
      <c r="D598" t="s">
        <v>18</v>
      </c>
      <c r="E598" s="148">
        <v>60</v>
      </c>
      <c r="G598" s="2">
        <f t="shared" si="9"/>
        <v>128.09999999999997</v>
      </c>
      <c r="M598" s="8"/>
    </row>
    <row r="599" spans="1:13">
      <c r="B599" s="526"/>
      <c r="C599" s="526"/>
      <c r="D599" t="s">
        <v>19</v>
      </c>
      <c r="E599" s="148">
        <v>5</v>
      </c>
      <c r="G599" s="2">
        <f t="shared" si="9"/>
        <v>133.09999999999997</v>
      </c>
      <c r="M599" s="8"/>
    </row>
    <row r="600" spans="1:13">
      <c r="A600" s="7">
        <v>44773</v>
      </c>
      <c r="B600" s="526" t="s">
        <v>115</v>
      </c>
      <c r="C600" s="526" t="s">
        <v>27</v>
      </c>
      <c r="D600" t="s">
        <v>18</v>
      </c>
      <c r="F600" s="148">
        <v>60</v>
      </c>
      <c r="G600" s="2">
        <f t="shared" si="9"/>
        <v>73.099999999999966</v>
      </c>
      <c r="M600" s="8"/>
    </row>
    <row r="601" spans="1:13">
      <c r="A601" s="7">
        <v>44773</v>
      </c>
      <c r="B601" s="526" t="s">
        <v>115</v>
      </c>
      <c r="C601" s="526" t="s">
        <v>27</v>
      </c>
      <c r="D601" t="s">
        <v>19</v>
      </c>
      <c r="F601" s="148">
        <v>5</v>
      </c>
      <c r="G601" s="2">
        <f t="shared" si="9"/>
        <v>68.099999999999966</v>
      </c>
      <c r="M601" s="8"/>
    </row>
    <row r="602" spans="1:13">
      <c r="A602" s="7">
        <v>44795</v>
      </c>
      <c r="B602" s="526">
        <v>25325</v>
      </c>
      <c r="C602" s="526" t="s">
        <v>27</v>
      </c>
      <c r="D602" t="s">
        <v>16</v>
      </c>
      <c r="F602" s="2">
        <v>58.4</v>
      </c>
      <c r="G602" s="2">
        <f t="shared" si="9"/>
        <v>9.6999999999999673</v>
      </c>
      <c r="M602" s="8"/>
    </row>
    <row r="603" spans="1:13">
      <c r="A603" s="7">
        <v>44795</v>
      </c>
      <c r="B603" s="526">
        <v>25325</v>
      </c>
      <c r="C603" s="526" t="s">
        <v>27</v>
      </c>
      <c r="D603" t="s">
        <v>17</v>
      </c>
      <c r="F603" s="2">
        <v>9.6999999999999993</v>
      </c>
      <c r="G603" s="2">
        <f t="shared" si="9"/>
        <v>-3.1974423109204508E-14</v>
      </c>
      <c r="M603" s="8"/>
    </row>
    <row r="604" spans="1:13">
      <c r="A604" s="44">
        <v>44804</v>
      </c>
      <c r="B604" s="525" t="s">
        <v>14</v>
      </c>
      <c r="C604" s="525" t="s">
        <v>28</v>
      </c>
      <c r="D604" t="s">
        <v>16</v>
      </c>
      <c r="E604" s="2">
        <v>58.7</v>
      </c>
      <c r="G604" s="2">
        <f t="shared" si="9"/>
        <v>58.699999999999974</v>
      </c>
      <c r="M604" s="8"/>
    </row>
    <row r="605" spans="1:13">
      <c r="B605" s="526"/>
      <c r="C605" s="526"/>
      <c r="D605" t="s">
        <v>17</v>
      </c>
      <c r="E605" s="2">
        <v>7</v>
      </c>
      <c r="G605" s="2">
        <f t="shared" si="9"/>
        <v>65.699999999999974</v>
      </c>
      <c r="M605" s="8"/>
    </row>
    <row r="606" spans="1:13">
      <c r="B606" s="526"/>
      <c r="C606" s="526"/>
      <c r="D606" t="s">
        <v>18</v>
      </c>
      <c r="E606" s="2">
        <v>60</v>
      </c>
      <c r="G606" s="2">
        <f t="shared" si="9"/>
        <v>125.69999999999997</v>
      </c>
      <c r="M606" s="8"/>
    </row>
    <row r="607" spans="1:13">
      <c r="B607" s="526"/>
      <c r="C607" s="526"/>
      <c r="D607" t="s">
        <v>19</v>
      </c>
      <c r="E607" s="2">
        <v>5</v>
      </c>
      <c r="G607" s="2">
        <f t="shared" si="9"/>
        <v>130.69999999999999</v>
      </c>
      <c r="M607" s="8"/>
    </row>
    <row r="608" spans="1:13">
      <c r="A608" s="7">
        <v>44804</v>
      </c>
      <c r="B608" s="526" t="s">
        <v>116</v>
      </c>
      <c r="C608" s="526" t="s">
        <v>28</v>
      </c>
      <c r="D608" t="s">
        <v>18</v>
      </c>
      <c r="F608" s="2">
        <v>60</v>
      </c>
      <c r="G608" s="2">
        <f t="shared" si="9"/>
        <v>70.699999999999989</v>
      </c>
      <c r="M608" s="8"/>
    </row>
    <row r="609" spans="1:12">
      <c r="A609" s="7">
        <v>44804</v>
      </c>
      <c r="B609" s="526" t="s">
        <v>116</v>
      </c>
      <c r="C609" s="526" t="s">
        <v>28</v>
      </c>
      <c r="D609" t="s">
        <v>19</v>
      </c>
      <c r="F609" s="2">
        <v>5</v>
      </c>
      <c r="G609" s="2">
        <f t="shared" si="9"/>
        <v>65.699999999999989</v>
      </c>
    </row>
    <row r="610" spans="1:12">
      <c r="A610" s="7">
        <v>44942</v>
      </c>
      <c r="B610" s="526" t="s">
        <v>149</v>
      </c>
      <c r="C610" s="526" t="s">
        <v>28</v>
      </c>
      <c r="D610" t="s">
        <v>16</v>
      </c>
      <c r="F610" s="2">
        <v>58.7</v>
      </c>
      <c r="G610" s="2">
        <f t="shared" si="9"/>
        <v>6.9999999999999858</v>
      </c>
    </row>
    <row r="611" spans="1:12">
      <c r="A611" s="7">
        <v>44942</v>
      </c>
      <c r="B611" s="526" t="s">
        <v>149</v>
      </c>
      <c r="C611" s="526" t="s">
        <v>28</v>
      </c>
      <c r="D611" t="s">
        <v>17</v>
      </c>
      <c r="F611" s="2">
        <v>7</v>
      </c>
      <c r="G611" s="2">
        <f t="shared" ref="G611:G636" si="10">+G610+E611-F611</f>
        <v>-1.4210854715202004E-14</v>
      </c>
    </row>
    <row r="612" spans="1:12">
      <c r="A612" s="88">
        <v>44834</v>
      </c>
      <c r="B612" s="525" t="s">
        <v>14</v>
      </c>
      <c r="C612" s="525" t="s">
        <v>53</v>
      </c>
      <c r="D612" t="s">
        <v>16</v>
      </c>
      <c r="E612" s="2">
        <v>52.1</v>
      </c>
      <c r="G612" s="2">
        <f t="shared" si="10"/>
        <v>52.099999999999987</v>
      </c>
    </row>
    <row r="613" spans="1:12">
      <c r="A613" s="86"/>
      <c r="B613" s="526"/>
      <c r="C613" s="526"/>
      <c r="D613" t="s">
        <v>17</v>
      </c>
      <c r="E613" s="2">
        <v>8.1999999999999993</v>
      </c>
      <c r="G613" s="2">
        <f t="shared" si="10"/>
        <v>60.299999999999983</v>
      </c>
      <c r="L613" s="8">
        <f>SUM(L516:L612)</f>
        <v>0</v>
      </c>
    </row>
    <row r="614" spans="1:12">
      <c r="A614" s="86"/>
      <c r="B614" s="526"/>
      <c r="C614" s="526"/>
      <c r="D614" t="s">
        <v>18</v>
      </c>
      <c r="E614" s="2">
        <v>60</v>
      </c>
      <c r="G614" s="2">
        <f t="shared" si="10"/>
        <v>120.29999999999998</v>
      </c>
    </row>
    <row r="615" spans="1:12">
      <c r="A615" s="86"/>
      <c r="B615" s="526"/>
      <c r="C615" s="526"/>
      <c r="D615" t="s">
        <v>19</v>
      </c>
      <c r="E615" s="2">
        <v>5</v>
      </c>
      <c r="G615" s="2">
        <f t="shared" si="10"/>
        <v>125.29999999999998</v>
      </c>
    </row>
    <row r="616" spans="1:12">
      <c r="A616" s="86">
        <v>44834</v>
      </c>
      <c r="B616" s="526" t="s">
        <v>117</v>
      </c>
      <c r="C616" s="526" t="s">
        <v>53</v>
      </c>
      <c r="D616" t="s">
        <v>18</v>
      </c>
      <c r="F616" s="2">
        <v>60</v>
      </c>
      <c r="G616" s="2">
        <f t="shared" si="10"/>
        <v>65.299999999999983</v>
      </c>
    </row>
    <row r="617" spans="1:12">
      <c r="A617" s="86">
        <v>44834</v>
      </c>
      <c r="B617" s="526" t="s">
        <v>117</v>
      </c>
      <c r="C617" s="526" t="s">
        <v>53</v>
      </c>
      <c r="D617" t="s">
        <v>19</v>
      </c>
      <c r="F617" s="2">
        <v>5</v>
      </c>
      <c r="G617" s="2">
        <f t="shared" si="10"/>
        <v>60.299999999999983</v>
      </c>
    </row>
    <row r="618" spans="1:12">
      <c r="A618" s="7">
        <v>44942</v>
      </c>
      <c r="B618" s="526" t="s">
        <v>149</v>
      </c>
      <c r="C618" s="526" t="s">
        <v>53</v>
      </c>
      <c r="D618" t="s">
        <v>16</v>
      </c>
      <c r="F618" s="2">
        <v>52.1</v>
      </c>
      <c r="G618" s="2">
        <f t="shared" si="10"/>
        <v>8.1999999999999815</v>
      </c>
    </row>
    <row r="619" spans="1:12">
      <c r="A619" s="7">
        <v>44942</v>
      </c>
      <c r="B619" s="526" t="s">
        <v>149</v>
      </c>
      <c r="C619" s="526" t="s">
        <v>53</v>
      </c>
      <c r="D619" t="s">
        <v>17</v>
      </c>
      <c r="F619" s="2">
        <v>8.1999999999999993</v>
      </c>
      <c r="G619" s="2">
        <f t="shared" si="10"/>
        <v>-1.7763568394002505E-14</v>
      </c>
    </row>
    <row r="620" spans="1:12">
      <c r="A620" s="44">
        <v>44865</v>
      </c>
      <c r="B620" s="525" t="s">
        <v>14</v>
      </c>
      <c r="C620" s="525" t="s">
        <v>30</v>
      </c>
      <c r="D620" t="s">
        <v>16</v>
      </c>
      <c r="E620" s="148">
        <v>51.9</v>
      </c>
      <c r="G620" s="2">
        <f t="shared" si="10"/>
        <v>51.899999999999977</v>
      </c>
    </row>
    <row r="621" spans="1:12">
      <c r="A621" s="44"/>
      <c r="B621" s="525"/>
      <c r="C621" s="525"/>
      <c r="D621" t="s">
        <v>17</v>
      </c>
      <c r="E621" s="148">
        <v>4.9000000000000004</v>
      </c>
      <c r="G621" s="2">
        <f t="shared" si="10"/>
        <v>56.799999999999976</v>
      </c>
    </row>
    <row r="622" spans="1:12">
      <c r="A622" s="44"/>
      <c r="B622" s="525"/>
      <c r="C622" s="525"/>
      <c r="D622" t="s">
        <v>18</v>
      </c>
      <c r="E622" s="148">
        <v>60</v>
      </c>
      <c r="G622" s="2">
        <f t="shared" si="10"/>
        <v>116.79999999999998</v>
      </c>
    </row>
    <row r="623" spans="1:12">
      <c r="A623" s="44"/>
      <c r="B623" s="525"/>
      <c r="C623" s="525"/>
      <c r="D623" t="s">
        <v>19</v>
      </c>
      <c r="E623" s="148">
        <v>5</v>
      </c>
      <c r="G623" s="2">
        <f t="shared" si="10"/>
        <v>121.79999999999998</v>
      </c>
    </row>
    <row r="624" spans="1:12">
      <c r="A624" s="7">
        <v>44865</v>
      </c>
      <c r="B624" s="526" t="s">
        <v>118</v>
      </c>
      <c r="C624" s="526" t="s">
        <v>30</v>
      </c>
      <c r="D624" t="s">
        <v>18</v>
      </c>
      <c r="E624" s="148"/>
      <c r="F624" s="148">
        <v>60</v>
      </c>
      <c r="G624" s="2">
        <f t="shared" si="10"/>
        <v>61.799999999999983</v>
      </c>
    </row>
    <row r="625" spans="1:11">
      <c r="A625" s="7">
        <v>44865</v>
      </c>
      <c r="B625" s="526" t="s">
        <v>118</v>
      </c>
      <c r="C625" s="526" t="s">
        <v>30</v>
      </c>
      <c r="D625" t="s">
        <v>19</v>
      </c>
      <c r="E625" s="148"/>
      <c r="F625" s="148">
        <v>5</v>
      </c>
      <c r="G625" s="2">
        <f t="shared" si="10"/>
        <v>56.799999999999983</v>
      </c>
    </row>
    <row r="626" spans="1:11">
      <c r="A626" s="7">
        <v>44942</v>
      </c>
      <c r="B626" s="526" t="s">
        <v>149</v>
      </c>
      <c r="C626" s="526" t="s">
        <v>30</v>
      </c>
      <c r="D626" t="s">
        <v>16</v>
      </c>
      <c r="E626" s="148"/>
      <c r="F626" s="148">
        <v>51.9</v>
      </c>
      <c r="G626" s="2">
        <f t="shared" si="10"/>
        <v>4.8999999999999844</v>
      </c>
    </row>
    <row r="627" spans="1:11">
      <c r="A627" s="7">
        <v>44942</v>
      </c>
      <c r="B627" s="526" t="s">
        <v>149</v>
      </c>
      <c r="C627" s="526" t="s">
        <v>30</v>
      </c>
      <c r="D627" t="s">
        <v>17</v>
      </c>
      <c r="E627" s="148"/>
      <c r="F627" s="148">
        <v>4.9000000000000004</v>
      </c>
      <c r="G627" s="2">
        <f t="shared" si="10"/>
        <v>-1.5987211554602254E-14</v>
      </c>
    </row>
    <row r="628" spans="1:11">
      <c r="A628" s="88">
        <v>44895</v>
      </c>
      <c r="B628" s="525" t="s">
        <v>14</v>
      </c>
      <c r="C628" s="525" t="s">
        <v>33</v>
      </c>
      <c r="D628" t="s">
        <v>16</v>
      </c>
      <c r="E628" s="2">
        <v>58</v>
      </c>
      <c r="G628" s="2">
        <f t="shared" si="10"/>
        <v>57.999999999999986</v>
      </c>
    </row>
    <row r="629" spans="1:11">
      <c r="A629" s="86"/>
      <c r="B629" s="526"/>
      <c r="C629" s="526"/>
      <c r="D629" t="s">
        <v>17</v>
      </c>
      <c r="E629" s="2">
        <v>6.3</v>
      </c>
      <c r="G629" s="2">
        <f t="shared" si="10"/>
        <v>64.299999999999983</v>
      </c>
    </row>
    <row r="630" spans="1:11">
      <c r="A630" s="86"/>
      <c r="B630" s="526"/>
      <c r="C630" s="526"/>
      <c r="D630" t="s">
        <v>18</v>
      </c>
      <c r="E630" s="2">
        <v>60</v>
      </c>
      <c r="G630" s="2">
        <f t="shared" si="10"/>
        <v>124.29999999999998</v>
      </c>
    </row>
    <row r="631" spans="1:11">
      <c r="A631" s="86"/>
      <c r="B631" s="526"/>
      <c r="C631" s="526"/>
      <c r="D631" t="s">
        <v>19</v>
      </c>
      <c r="E631" s="2">
        <v>5</v>
      </c>
      <c r="G631" s="2">
        <f t="shared" si="10"/>
        <v>129.29999999999998</v>
      </c>
    </row>
    <row r="632" spans="1:11">
      <c r="A632" s="7">
        <v>44895</v>
      </c>
      <c r="B632" s="526" t="s">
        <v>132</v>
      </c>
      <c r="C632" s="526" t="s">
        <v>33</v>
      </c>
      <c r="D632" t="s">
        <v>18</v>
      </c>
      <c r="F632" s="2">
        <v>60</v>
      </c>
      <c r="G632" s="2">
        <f t="shared" si="10"/>
        <v>69.299999999999983</v>
      </c>
    </row>
    <row r="633" spans="1:11">
      <c r="A633" s="7">
        <v>44895</v>
      </c>
      <c r="B633" s="526" t="s">
        <v>132</v>
      </c>
      <c r="C633" s="526" t="s">
        <v>33</v>
      </c>
      <c r="D633" t="s">
        <v>19</v>
      </c>
      <c r="E633" s="8"/>
      <c r="F633" s="11">
        <v>5</v>
      </c>
      <c r="G633" s="2">
        <f t="shared" si="10"/>
        <v>64.299999999999983</v>
      </c>
    </row>
    <row r="634" spans="1:11">
      <c r="A634" s="7">
        <v>44942</v>
      </c>
      <c r="B634" s="526" t="s">
        <v>149</v>
      </c>
      <c r="C634" s="526" t="s">
        <v>33</v>
      </c>
      <c r="D634" t="s">
        <v>16</v>
      </c>
      <c r="E634" s="8"/>
      <c r="F634" s="2">
        <v>58</v>
      </c>
      <c r="G634" s="2">
        <f t="shared" si="10"/>
        <v>6.2999999999999829</v>
      </c>
    </row>
    <row r="635" spans="1:11">
      <c r="A635" s="7">
        <v>44942</v>
      </c>
      <c r="B635" s="526" t="s">
        <v>149</v>
      </c>
      <c r="C635" s="526" t="s">
        <v>33</v>
      </c>
      <c r="D635" t="s">
        <v>17</v>
      </c>
      <c r="E635" s="8"/>
      <c r="F635" s="2">
        <v>6.3</v>
      </c>
      <c r="G635" s="2">
        <f t="shared" si="10"/>
        <v>-1.6875389974302379E-14</v>
      </c>
    </row>
    <row r="636" spans="1:11">
      <c r="A636" s="88">
        <v>44926</v>
      </c>
      <c r="B636" s="525" t="s">
        <v>14</v>
      </c>
      <c r="C636" s="525" t="s">
        <v>34</v>
      </c>
      <c r="D636" t="s">
        <v>16</v>
      </c>
      <c r="E636" s="2">
        <v>66.2</v>
      </c>
      <c r="G636" s="2">
        <f t="shared" si="10"/>
        <v>66.199999999999989</v>
      </c>
      <c r="I636" s="525" t="s">
        <v>34</v>
      </c>
      <c r="J636" t="s">
        <v>16</v>
      </c>
      <c r="K636" s="2">
        <v>66.2</v>
      </c>
    </row>
    <row r="637" spans="1:11">
      <c r="A637" s="86"/>
      <c r="B637" s="526"/>
      <c r="C637" s="526"/>
      <c r="D637" t="s">
        <v>17</v>
      </c>
      <c r="E637" s="2">
        <v>5.7</v>
      </c>
      <c r="G637" s="2">
        <f t="shared" ref="G637:G652" si="11">+G636+E637-F637</f>
        <v>71.899999999999991</v>
      </c>
      <c r="I637" s="526"/>
      <c r="J637" t="s">
        <v>17</v>
      </c>
      <c r="K637" s="2">
        <v>5.7</v>
      </c>
    </row>
    <row r="638" spans="1:11">
      <c r="A638" s="86"/>
      <c r="B638" s="526"/>
      <c r="C638" s="526"/>
      <c r="D638" t="s">
        <v>18</v>
      </c>
      <c r="E638" s="2">
        <v>60</v>
      </c>
      <c r="G638" s="2">
        <f t="shared" si="11"/>
        <v>131.89999999999998</v>
      </c>
      <c r="I638" s="525" t="s">
        <v>15</v>
      </c>
      <c r="J638" t="s">
        <v>16</v>
      </c>
      <c r="K638" s="241">
        <v>60</v>
      </c>
    </row>
    <row r="639" spans="1:11">
      <c r="A639" s="86"/>
      <c r="B639" s="526"/>
      <c r="C639" s="526"/>
      <c r="D639" t="s">
        <v>19</v>
      </c>
      <c r="E639" s="2">
        <v>5</v>
      </c>
      <c r="G639" s="2">
        <f t="shared" si="11"/>
        <v>136.89999999999998</v>
      </c>
      <c r="I639" s="526"/>
      <c r="J639" t="s">
        <v>17</v>
      </c>
      <c r="K639" s="241">
        <v>4.8</v>
      </c>
    </row>
    <row r="640" spans="1:11">
      <c r="A640" s="86">
        <v>44926</v>
      </c>
      <c r="B640" s="526" t="s">
        <v>121</v>
      </c>
      <c r="C640" s="526" t="s">
        <v>34</v>
      </c>
      <c r="D640" t="s">
        <v>18</v>
      </c>
      <c r="F640" s="2">
        <v>60</v>
      </c>
      <c r="G640" s="2">
        <f t="shared" si="11"/>
        <v>76.899999999999977</v>
      </c>
    </row>
    <row r="641" spans="1:11">
      <c r="A641" s="86">
        <v>44926</v>
      </c>
      <c r="B641" s="526" t="s">
        <v>121</v>
      </c>
      <c r="C641" s="526" t="s">
        <v>34</v>
      </c>
      <c r="D641" t="s">
        <v>19</v>
      </c>
      <c r="F641" s="2">
        <v>5</v>
      </c>
      <c r="G641" s="2">
        <f t="shared" si="11"/>
        <v>71.899999999999977</v>
      </c>
      <c r="K641" s="8">
        <f>SUM(K636:K640)</f>
        <v>136.70000000000002</v>
      </c>
    </row>
    <row r="642" spans="1:11">
      <c r="A642" s="7">
        <v>44991</v>
      </c>
      <c r="B642" s="526">
        <v>26452</v>
      </c>
      <c r="C642" s="526" t="s">
        <v>34</v>
      </c>
      <c r="D642" t="s">
        <v>16</v>
      </c>
      <c r="F642" s="2">
        <v>66.2</v>
      </c>
      <c r="G642" s="2">
        <f t="shared" si="11"/>
        <v>5.6999999999999744</v>
      </c>
      <c r="K642" s="8"/>
    </row>
    <row r="643" spans="1:11">
      <c r="A643" s="7">
        <v>44991</v>
      </c>
      <c r="B643" s="526">
        <v>26452</v>
      </c>
      <c r="C643" s="526" t="s">
        <v>34</v>
      </c>
      <c r="D643" t="s">
        <v>17</v>
      </c>
      <c r="F643" s="2">
        <v>5.7</v>
      </c>
      <c r="G643" s="2">
        <f t="shared" si="11"/>
        <v>-2.5757174171303632E-14</v>
      </c>
      <c r="K643" s="8"/>
    </row>
    <row r="644" spans="1:11">
      <c r="A644" s="44">
        <v>44957</v>
      </c>
      <c r="B644" s="525" t="s">
        <v>14</v>
      </c>
      <c r="C644" s="525" t="s">
        <v>15</v>
      </c>
      <c r="D644" t="s">
        <v>16</v>
      </c>
      <c r="E644" s="241">
        <v>60</v>
      </c>
      <c r="F644" s="241"/>
      <c r="G644" s="2">
        <f t="shared" si="11"/>
        <v>59.999999999999972</v>
      </c>
    </row>
    <row r="645" spans="1:11">
      <c r="B645" s="526"/>
      <c r="C645" s="526"/>
      <c r="D645" t="s">
        <v>17</v>
      </c>
      <c r="E645" s="241">
        <v>4.8</v>
      </c>
      <c r="F645" s="241"/>
      <c r="G645" s="2">
        <f t="shared" si="11"/>
        <v>64.799999999999969</v>
      </c>
    </row>
    <row r="646" spans="1:11">
      <c r="B646" s="526"/>
      <c r="C646" s="526"/>
      <c r="D646" t="s">
        <v>18</v>
      </c>
      <c r="E646" s="241">
        <v>60</v>
      </c>
      <c r="F646" s="241"/>
      <c r="G646" s="2">
        <f t="shared" si="11"/>
        <v>124.79999999999997</v>
      </c>
    </row>
    <row r="647" spans="1:11">
      <c r="B647" s="526"/>
      <c r="C647" s="526"/>
      <c r="D647" t="s">
        <v>19</v>
      </c>
      <c r="E647" s="241">
        <v>5</v>
      </c>
      <c r="F647" s="241"/>
      <c r="G647" s="2">
        <f t="shared" si="11"/>
        <v>129.79999999999995</v>
      </c>
    </row>
    <row r="648" spans="1:11">
      <c r="A648" s="7">
        <v>44957</v>
      </c>
      <c r="B648" s="526" t="s">
        <v>119</v>
      </c>
      <c r="C648" s="526" t="s">
        <v>15</v>
      </c>
      <c r="D648" t="s">
        <v>18</v>
      </c>
      <c r="E648" s="241"/>
      <c r="F648" s="241">
        <v>60</v>
      </c>
      <c r="G648" s="2">
        <f t="shared" si="11"/>
        <v>69.799999999999955</v>
      </c>
    </row>
    <row r="649" spans="1:11">
      <c r="A649" s="7">
        <v>44957</v>
      </c>
      <c r="B649" s="526" t="s">
        <v>119</v>
      </c>
      <c r="C649" s="526" t="s">
        <v>15</v>
      </c>
      <c r="D649" t="s">
        <v>19</v>
      </c>
      <c r="E649" s="241"/>
      <c r="F649" s="241">
        <v>5</v>
      </c>
      <c r="G649" s="2">
        <f t="shared" si="11"/>
        <v>64.799999999999955</v>
      </c>
    </row>
    <row r="650" spans="1:11">
      <c r="A650" s="7">
        <v>44991</v>
      </c>
      <c r="B650" s="526">
        <v>26452</v>
      </c>
      <c r="C650" s="526" t="s">
        <v>15</v>
      </c>
      <c r="D650" t="s">
        <v>16</v>
      </c>
      <c r="E650" s="241"/>
      <c r="F650" s="241">
        <v>60</v>
      </c>
      <c r="G650" s="2">
        <f t="shared" si="11"/>
        <v>4.7999999999999545</v>
      </c>
    </row>
    <row r="651" spans="1:11">
      <c r="A651" s="7">
        <v>44991</v>
      </c>
      <c r="B651" s="526">
        <v>26452</v>
      </c>
      <c r="C651" s="526" t="s">
        <v>15</v>
      </c>
      <c r="D651" t="s">
        <v>17</v>
      </c>
      <c r="E651" s="241"/>
      <c r="F651" s="241">
        <v>4.8</v>
      </c>
      <c r="G651" s="2">
        <f>+G650+E651-F651</f>
        <v>-4.5297099404706387E-14</v>
      </c>
    </row>
    <row r="652" spans="1:11">
      <c r="A652" s="44">
        <v>44985</v>
      </c>
      <c r="B652" s="525" t="s">
        <v>14</v>
      </c>
      <c r="C652" s="525" t="s">
        <v>20</v>
      </c>
      <c r="D652" t="s">
        <v>16</v>
      </c>
      <c r="E652" s="241">
        <v>65.5</v>
      </c>
      <c r="F652" s="241"/>
      <c r="G652" s="2">
        <f>+G651+E652-F652</f>
        <v>65.499999999999957</v>
      </c>
    </row>
    <row r="653" spans="1:11">
      <c r="B653" s="526"/>
      <c r="C653" s="526"/>
      <c r="D653" t="s">
        <v>17</v>
      </c>
      <c r="E653" s="241">
        <v>1.2</v>
      </c>
      <c r="F653" s="241"/>
      <c r="G653" s="2">
        <f>+G652+E653-F653</f>
        <v>66.69999999999996</v>
      </c>
    </row>
    <row r="654" spans="1:11">
      <c r="B654" s="526"/>
      <c r="C654" s="526"/>
      <c r="D654" t="s">
        <v>18</v>
      </c>
      <c r="E654" s="241">
        <v>56</v>
      </c>
      <c r="F654" s="241"/>
      <c r="G654" s="2">
        <f>+G653+E654-F654</f>
        <v>122.69999999999996</v>
      </c>
    </row>
    <row r="655" spans="1:11">
      <c r="B655" s="526"/>
      <c r="C655" s="526"/>
      <c r="D655" t="s">
        <v>19</v>
      </c>
      <c r="E655" s="241">
        <v>5</v>
      </c>
      <c r="F655" s="241"/>
      <c r="G655" s="2">
        <f>+G654+E655-F655</f>
        <v>127.69999999999996</v>
      </c>
    </row>
    <row r="656" spans="1:11">
      <c r="A656" s="7">
        <v>44985</v>
      </c>
      <c r="B656" s="526" t="s">
        <v>135</v>
      </c>
      <c r="C656" s="526" t="s">
        <v>20</v>
      </c>
      <c r="D656" t="s">
        <v>18</v>
      </c>
      <c r="E656" s="241"/>
      <c r="F656" s="241">
        <v>56</v>
      </c>
      <c r="G656" s="2">
        <f>+G655+E656-F656</f>
        <v>71.69999999999996</v>
      </c>
    </row>
    <row r="657" spans="1:12">
      <c r="A657" s="7">
        <v>44985</v>
      </c>
      <c r="B657" s="526" t="s">
        <v>135</v>
      </c>
      <c r="C657" s="526" t="s">
        <v>20</v>
      </c>
      <c r="D657" t="s">
        <v>19</v>
      </c>
      <c r="E657" s="241"/>
      <c r="F657" s="241">
        <v>5</v>
      </c>
      <c r="G657" s="2">
        <f>+G656+E657-F657</f>
        <v>66.69999999999996</v>
      </c>
    </row>
    <row r="658" spans="1:12">
      <c r="A658" s="7">
        <v>45009</v>
      </c>
      <c r="B658" s="526">
        <v>26662</v>
      </c>
      <c r="C658" s="526" t="s">
        <v>20</v>
      </c>
      <c r="D658" t="s">
        <v>16</v>
      </c>
      <c r="F658" s="241">
        <v>65.5</v>
      </c>
      <c r="G658" s="2">
        <f>+G657+E658-F658</f>
        <v>1.1999999999999602</v>
      </c>
    </row>
    <row r="659" spans="1:12">
      <c r="A659" s="7">
        <v>45009</v>
      </c>
      <c r="B659" s="526">
        <v>26662</v>
      </c>
      <c r="C659" s="526" t="s">
        <v>20</v>
      </c>
      <c r="D659" t="s">
        <v>17</v>
      </c>
      <c r="F659" s="241">
        <v>1.2</v>
      </c>
      <c r="G659" s="2">
        <f>+G658+E659-F659</f>
        <v>-3.9745984281580604E-14</v>
      </c>
    </row>
    <row r="660" spans="1:12">
      <c r="A660" s="88">
        <v>45016</v>
      </c>
      <c r="B660" s="525" t="s">
        <v>14</v>
      </c>
      <c r="C660" s="525" t="s">
        <v>23</v>
      </c>
      <c r="D660" t="s">
        <v>16</v>
      </c>
      <c r="E660" s="241">
        <v>66.400000000000006</v>
      </c>
      <c r="F660" s="241"/>
      <c r="G660" s="2">
        <f t="shared" ref="G660:G723" si="12">+G659+E660-F660</f>
        <v>66.399999999999963</v>
      </c>
    </row>
    <row r="661" spans="1:12">
      <c r="A661" s="86"/>
      <c r="B661" s="526"/>
      <c r="C661" s="526"/>
      <c r="D661" t="s">
        <v>17</v>
      </c>
      <c r="E661" s="241">
        <v>1.3</v>
      </c>
      <c r="F661" s="241"/>
      <c r="G661" s="2">
        <f t="shared" si="12"/>
        <v>67.69999999999996</v>
      </c>
    </row>
    <row r="662" spans="1:12">
      <c r="A662" s="86"/>
      <c r="B662" s="526"/>
      <c r="C662" s="526"/>
      <c r="D662" t="s">
        <v>18</v>
      </c>
      <c r="E662" s="241">
        <v>60</v>
      </c>
      <c r="F662" s="241"/>
      <c r="G662" s="2">
        <f t="shared" si="12"/>
        <v>127.69999999999996</v>
      </c>
    </row>
    <row r="663" spans="1:12">
      <c r="A663" s="86"/>
      <c r="B663" s="526"/>
      <c r="C663" s="526"/>
      <c r="D663" t="s">
        <v>19</v>
      </c>
      <c r="E663" s="241">
        <v>5</v>
      </c>
      <c r="F663" s="241"/>
      <c r="G663" s="2">
        <f t="shared" si="12"/>
        <v>132.69999999999996</v>
      </c>
      <c r="J663" s="525"/>
      <c r="L663" s="241"/>
    </row>
    <row r="664" spans="1:12">
      <c r="A664" s="86">
        <v>45016</v>
      </c>
      <c r="B664" s="526" t="s">
        <v>124</v>
      </c>
      <c r="C664" s="526" t="s">
        <v>23</v>
      </c>
      <c r="D664" t="s">
        <v>18</v>
      </c>
      <c r="E664" s="241"/>
      <c r="F664" s="241">
        <v>60</v>
      </c>
      <c r="G664" s="2">
        <f t="shared" si="12"/>
        <v>72.69999999999996</v>
      </c>
      <c r="J664" s="526"/>
      <c r="L664" s="241"/>
    </row>
    <row r="665" spans="1:12">
      <c r="A665" s="86">
        <v>45016</v>
      </c>
      <c r="B665" s="526" t="s">
        <v>124</v>
      </c>
      <c r="C665" s="526" t="s">
        <v>23</v>
      </c>
      <c r="D665" t="s">
        <v>19</v>
      </c>
      <c r="E665" s="241"/>
      <c r="F665" s="241">
        <v>5</v>
      </c>
      <c r="G665" s="2">
        <f t="shared" si="12"/>
        <v>67.69999999999996</v>
      </c>
      <c r="J665" s="525"/>
      <c r="L665" s="240"/>
    </row>
    <row r="666" spans="1:12">
      <c r="A666" s="86">
        <v>45111</v>
      </c>
      <c r="B666" s="526">
        <v>27151</v>
      </c>
      <c r="C666" s="526" t="s">
        <v>23</v>
      </c>
      <c r="D666" t="s">
        <v>16</v>
      </c>
      <c r="E666" s="241"/>
      <c r="F666" s="241">
        <v>66.400000000000006</v>
      </c>
      <c r="G666" s="2">
        <f t="shared" si="12"/>
        <v>1.2999999999999545</v>
      </c>
      <c r="J666" s="525"/>
      <c r="L666" s="240"/>
    </row>
    <row r="667" spans="1:12">
      <c r="A667" s="86">
        <v>45111</v>
      </c>
      <c r="B667" s="526">
        <v>27151</v>
      </c>
      <c r="C667" s="526" t="s">
        <v>23</v>
      </c>
      <c r="D667" t="s">
        <v>17</v>
      </c>
      <c r="E667" s="241"/>
      <c r="F667" s="241">
        <v>1.3</v>
      </c>
      <c r="G667" s="2">
        <f t="shared" si="12"/>
        <v>-4.5519144009631418E-14</v>
      </c>
      <c r="J667" s="525"/>
      <c r="L667" s="240"/>
    </row>
    <row r="668" spans="1:12">
      <c r="A668" s="88">
        <v>45046</v>
      </c>
      <c r="B668" s="525" t="s">
        <v>14</v>
      </c>
      <c r="C668" s="525" t="s">
        <v>24</v>
      </c>
      <c r="D668" t="s">
        <v>16</v>
      </c>
      <c r="E668" s="240">
        <v>69.400000000000006</v>
      </c>
      <c r="F668" s="240"/>
      <c r="G668" s="2">
        <f t="shared" si="12"/>
        <v>69.399999999999963</v>
      </c>
      <c r="J668" s="526"/>
      <c r="L668" s="240"/>
    </row>
    <row r="669" spans="1:12">
      <c r="A669" s="86"/>
      <c r="B669" s="526"/>
      <c r="C669" s="526"/>
      <c r="D669" t="s">
        <v>17</v>
      </c>
      <c r="E669" s="240">
        <v>1.5</v>
      </c>
      <c r="F669" s="240"/>
      <c r="G669" s="2">
        <f t="shared" si="12"/>
        <v>70.899999999999963</v>
      </c>
      <c r="J669" s="525"/>
      <c r="L669" s="240"/>
    </row>
    <row r="670" spans="1:12">
      <c r="A670" s="86"/>
      <c r="B670" s="526"/>
      <c r="C670" s="526"/>
      <c r="D670" t="s">
        <v>18</v>
      </c>
      <c r="E670" s="240">
        <v>60</v>
      </c>
      <c r="F670" s="240"/>
      <c r="G670" s="2">
        <f t="shared" si="12"/>
        <v>130.89999999999998</v>
      </c>
      <c r="J670" s="526"/>
      <c r="L670" s="240"/>
    </row>
    <row r="671" spans="1:12">
      <c r="A671" s="86"/>
      <c r="B671" s="526"/>
      <c r="C671" s="526"/>
      <c r="D671" t="s">
        <v>19</v>
      </c>
      <c r="E671" s="240">
        <v>5</v>
      </c>
      <c r="F671" s="240"/>
      <c r="G671" s="2">
        <f t="shared" si="12"/>
        <v>135.89999999999998</v>
      </c>
      <c r="L671" s="92"/>
    </row>
    <row r="672" spans="1:12">
      <c r="A672" s="86">
        <v>45046</v>
      </c>
      <c r="B672" s="526" t="s">
        <v>125</v>
      </c>
      <c r="C672" s="526" t="s">
        <v>24</v>
      </c>
      <c r="D672" t="s">
        <v>18</v>
      </c>
      <c r="E672" s="240"/>
      <c r="F672" s="240">
        <v>60</v>
      </c>
      <c r="G672" s="2">
        <f t="shared" si="12"/>
        <v>75.899999999999977</v>
      </c>
      <c r="L672" s="37"/>
    </row>
    <row r="673" spans="1:12">
      <c r="A673" s="86">
        <v>45046</v>
      </c>
      <c r="B673" s="526" t="s">
        <v>125</v>
      </c>
      <c r="C673" s="526" t="s">
        <v>24</v>
      </c>
      <c r="D673" t="s">
        <v>19</v>
      </c>
      <c r="E673" s="240"/>
      <c r="F673" s="240">
        <v>5</v>
      </c>
      <c r="G673" s="2">
        <f t="shared" si="12"/>
        <v>70.899999999999977</v>
      </c>
    </row>
    <row r="674" spans="1:12">
      <c r="A674" s="86">
        <v>45111</v>
      </c>
      <c r="B674" s="526">
        <v>27151</v>
      </c>
      <c r="C674" s="526" t="s">
        <v>24</v>
      </c>
      <c r="D674" t="s">
        <v>16</v>
      </c>
      <c r="E674" s="240"/>
      <c r="F674" s="240">
        <v>69.400000000000006</v>
      </c>
      <c r="G674" s="2">
        <f t="shared" si="12"/>
        <v>1.4999999999999716</v>
      </c>
    </row>
    <row r="675" spans="1:12">
      <c r="A675" s="86">
        <v>45111</v>
      </c>
      <c r="B675" s="526">
        <v>27151</v>
      </c>
      <c r="C675" s="526" t="s">
        <v>24</v>
      </c>
      <c r="D675" t="s">
        <v>17</v>
      </c>
      <c r="E675" s="240"/>
      <c r="F675" s="240">
        <v>1.5</v>
      </c>
      <c r="G675" s="2">
        <f t="shared" si="12"/>
        <v>-2.8421709430404007E-14</v>
      </c>
    </row>
    <row r="676" spans="1:12">
      <c r="A676" s="88">
        <v>45077</v>
      </c>
      <c r="B676" s="525" t="s">
        <v>14</v>
      </c>
      <c r="C676" s="525" t="s">
        <v>25</v>
      </c>
      <c r="D676" t="s">
        <v>16</v>
      </c>
      <c r="E676" s="240">
        <v>64.2</v>
      </c>
      <c r="F676" s="240"/>
      <c r="G676" s="2">
        <f t="shared" si="12"/>
        <v>64.199999999999974</v>
      </c>
      <c r="L676" s="37"/>
    </row>
    <row r="677" spans="1:12">
      <c r="A677" s="86"/>
      <c r="B677" s="526"/>
      <c r="C677" s="526"/>
      <c r="D677" t="s">
        <v>17</v>
      </c>
      <c r="E677" s="240">
        <v>2.1</v>
      </c>
      <c r="F677" s="240"/>
      <c r="G677" s="2">
        <f t="shared" si="12"/>
        <v>66.299999999999969</v>
      </c>
    </row>
    <row r="678" spans="1:12">
      <c r="A678" s="86"/>
      <c r="B678" s="526"/>
      <c r="C678" s="526"/>
      <c r="D678" t="s">
        <v>18</v>
      </c>
      <c r="E678" s="240">
        <v>60</v>
      </c>
      <c r="F678" s="240"/>
      <c r="G678" s="2">
        <f t="shared" si="12"/>
        <v>126.29999999999997</v>
      </c>
    </row>
    <row r="679" spans="1:12">
      <c r="A679" s="86"/>
      <c r="B679" s="526"/>
      <c r="C679" s="526"/>
      <c r="D679" t="s">
        <v>19</v>
      </c>
      <c r="E679" s="240">
        <v>5</v>
      </c>
      <c r="F679" s="240"/>
      <c r="G679" s="2">
        <f t="shared" si="12"/>
        <v>131.29999999999995</v>
      </c>
    </row>
    <row r="680" spans="1:12">
      <c r="A680" s="86"/>
      <c r="B680" s="526"/>
      <c r="C680" s="526"/>
      <c r="D680" t="s">
        <v>76</v>
      </c>
      <c r="E680" s="92">
        <v>10</v>
      </c>
      <c r="F680" s="240"/>
      <c r="G680" s="2">
        <f t="shared" si="12"/>
        <v>141.29999999999995</v>
      </c>
    </row>
    <row r="681" spans="1:12">
      <c r="A681" s="86">
        <v>45077</v>
      </c>
      <c r="B681" s="526" t="s">
        <v>128</v>
      </c>
      <c r="C681" s="526" t="s">
        <v>25</v>
      </c>
      <c r="D681" t="s">
        <v>18</v>
      </c>
      <c r="E681" s="240"/>
      <c r="F681" s="240">
        <v>60</v>
      </c>
      <c r="G681" s="2">
        <f t="shared" si="12"/>
        <v>81.299999999999955</v>
      </c>
    </row>
    <row r="682" spans="1:12">
      <c r="A682" s="86">
        <v>45077</v>
      </c>
      <c r="B682" s="526" t="s">
        <v>128</v>
      </c>
      <c r="C682" s="526" t="s">
        <v>25</v>
      </c>
      <c r="D682" t="s">
        <v>19</v>
      </c>
      <c r="E682" s="240"/>
      <c r="F682" s="240">
        <v>5</v>
      </c>
      <c r="G682" s="2">
        <f t="shared" si="12"/>
        <v>76.299999999999955</v>
      </c>
    </row>
    <row r="683" spans="1:12">
      <c r="A683" s="86">
        <v>45111</v>
      </c>
      <c r="B683" s="526">
        <v>27151</v>
      </c>
      <c r="C683" s="526" t="s">
        <v>25</v>
      </c>
      <c r="D683" t="s">
        <v>16</v>
      </c>
      <c r="F683" s="240">
        <v>64.2</v>
      </c>
      <c r="G683" s="2">
        <f t="shared" si="12"/>
        <v>12.099999999999952</v>
      </c>
    </row>
    <row r="684" spans="1:12">
      <c r="A684" s="86">
        <v>45111</v>
      </c>
      <c r="B684" s="526">
        <v>27151</v>
      </c>
      <c r="C684" s="526" t="s">
        <v>25</v>
      </c>
      <c r="D684" t="s">
        <v>17</v>
      </c>
      <c r="F684" s="240">
        <v>2.1</v>
      </c>
      <c r="G684" s="2">
        <f t="shared" si="12"/>
        <v>9.999999999999952</v>
      </c>
    </row>
    <row r="685" spans="1:12">
      <c r="A685" s="86">
        <v>45111</v>
      </c>
      <c r="B685" s="526">
        <v>27151</v>
      </c>
      <c r="C685" s="526" t="s">
        <v>25</v>
      </c>
      <c r="D685" t="s">
        <v>76</v>
      </c>
      <c r="F685" s="92">
        <v>10</v>
      </c>
      <c r="G685" s="2">
        <f t="shared" si="12"/>
        <v>-4.7961634663806763E-14</v>
      </c>
    </row>
    <row r="686" spans="1:12">
      <c r="A686" s="88">
        <v>45107</v>
      </c>
      <c r="B686" s="525" t="s">
        <v>14</v>
      </c>
      <c r="C686" s="525" t="s">
        <v>26</v>
      </c>
      <c r="D686" t="s">
        <v>16</v>
      </c>
      <c r="E686" s="240">
        <v>65.400000000000006</v>
      </c>
      <c r="F686" s="240"/>
      <c r="G686" s="2">
        <f t="shared" si="12"/>
        <v>65.399999999999963</v>
      </c>
    </row>
    <row r="687" spans="1:12">
      <c r="A687" s="86"/>
      <c r="B687" s="526"/>
      <c r="C687" s="526"/>
      <c r="D687" t="s">
        <v>17</v>
      </c>
      <c r="E687" s="240">
        <v>2</v>
      </c>
      <c r="F687" s="240"/>
      <c r="G687" s="2">
        <f t="shared" si="12"/>
        <v>67.399999999999963</v>
      </c>
    </row>
    <row r="688" spans="1:12">
      <c r="A688" s="86"/>
      <c r="B688" s="526"/>
      <c r="C688" s="526"/>
      <c r="D688" t="s">
        <v>18</v>
      </c>
      <c r="E688" s="240">
        <v>60</v>
      </c>
      <c r="F688" s="240"/>
      <c r="G688" s="2">
        <f t="shared" si="12"/>
        <v>127.39999999999996</v>
      </c>
    </row>
    <row r="689" spans="1:7">
      <c r="A689" s="86"/>
      <c r="B689" s="526"/>
      <c r="C689" s="526"/>
      <c r="D689" t="s">
        <v>19</v>
      </c>
      <c r="E689" s="240">
        <v>5</v>
      </c>
      <c r="F689" s="240"/>
      <c r="G689" s="2">
        <f t="shared" si="12"/>
        <v>132.39999999999998</v>
      </c>
    </row>
    <row r="690" spans="1:7">
      <c r="A690" s="86">
        <v>45107</v>
      </c>
      <c r="B690" s="526" t="s">
        <v>129</v>
      </c>
      <c r="C690" s="526" t="s">
        <v>26</v>
      </c>
      <c r="D690" t="s">
        <v>18</v>
      </c>
      <c r="E690" s="240"/>
      <c r="F690" s="240">
        <v>56</v>
      </c>
      <c r="G690" s="2">
        <f t="shared" si="12"/>
        <v>76.399999999999977</v>
      </c>
    </row>
    <row r="691" spans="1:7">
      <c r="A691" s="86">
        <v>45224</v>
      </c>
      <c r="B691" s="526">
        <v>27697</v>
      </c>
      <c r="C691" s="526" t="s">
        <v>26</v>
      </c>
      <c r="D691" t="s">
        <v>16</v>
      </c>
      <c r="E691" s="240"/>
      <c r="F691" s="240">
        <v>65.400000000000006</v>
      </c>
      <c r="G691" s="2">
        <f t="shared" si="12"/>
        <v>10.999999999999972</v>
      </c>
    </row>
    <row r="692" spans="1:7">
      <c r="A692" s="86">
        <v>45224</v>
      </c>
      <c r="B692" s="526">
        <v>27697</v>
      </c>
      <c r="C692" s="526" t="s">
        <v>26</v>
      </c>
      <c r="D692" t="s">
        <v>17</v>
      </c>
      <c r="E692" s="240"/>
      <c r="F692" s="240">
        <v>2</v>
      </c>
      <c r="G692" s="2">
        <f t="shared" si="12"/>
        <v>8.9999999999999716</v>
      </c>
    </row>
    <row r="693" spans="1:7">
      <c r="A693" s="86">
        <v>45356</v>
      </c>
      <c r="B693" s="526">
        <v>28416</v>
      </c>
      <c r="C693" s="526" t="s">
        <v>26</v>
      </c>
      <c r="D693" t="s">
        <v>18</v>
      </c>
      <c r="E693" s="240"/>
      <c r="F693" s="240">
        <v>4</v>
      </c>
      <c r="G693" s="2">
        <f t="shared" si="12"/>
        <v>4.9999999999999716</v>
      </c>
    </row>
    <row r="694" spans="1:7">
      <c r="A694" s="86">
        <v>45356</v>
      </c>
      <c r="B694" s="526">
        <v>28416</v>
      </c>
      <c r="C694" s="526" t="s">
        <v>26</v>
      </c>
      <c r="D694" t="s">
        <v>19</v>
      </c>
      <c r="E694" s="240"/>
      <c r="F694" s="240">
        <v>5</v>
      </c>
      <c r="G694" s="2">
        <f t="shared" si="12"/>
        <v>-2.8421709430404007E-14</v>
      </c>
    </row>
    <row r="695" spans="1:7">
      <c r="A695" s="88">
        <v>45138</v>
      </c>
      <c r="B695" s="525" t="s">
        <v>14</v>
      </c>
      <c r="C695" s="525" t="s">
        <v>27</v>
      </c>
      <c r="D695" t="s">
        <v>16</v>
      </c>
      <c r="E695" s="240">
        <v>61.6</v>
      </c>
      <c r="F695" s="240"/>
      <c r="G695" s="2">
        <f t="shared" si="12"/>
        <v>61.599999999999973</v>
      </c>
    </row>
    <row r="696" spans="1:7">
      <c r="A696" s="86"/>
      <c r="B696" s="526"/>
      <c r="C696" s="526"/>
      <c r="D696" t="s">
        <v>17</v>
      </c>
      <c r="E696" s="240">
        <v>2</v>
      </c>
      <c r="F696" s="240"/>
      <c r="G696" s="2">
        <f t="shared" si="12"/>
        <v>63.599999999999973</v>
      </c>
    </row>
    <row r="697" spans="1:7">
      <c r="A697" s="86"/>
      <c r="B697" s="526"/>
      <c r="C697" s="526"/>
      <c r="D697" t="s">
        <v>18</v>
      </c>
      <c r="E697" s="240">
        <v>60</v>
      </c>
      <c r="F697" s="240"/>
      <c r="G697" s="2">
        <f t="shared" si="12"/>
        <v>123.59999999999997</v>
      </c>
    </row>
    <row r="698" spans="1:7">
      <c r="A698" s="86"/>
      <c r="B698" s="526"/>
      <c r="C698" s="526"/>
      <c r="D698" t="s">
        <v>19</v>
      </c>
      <c r="E698" s="240">
        <v>5</v>
      </c>
      <c r="F698" s="240"/>
      <c r="G698" s="2">
        <f t="shared" si="12"/>
        <v>128.59999999999997</v>
      </c>
    </row>
    <row r="699" spans="1:7">
      <c r="A699" s="86">
        <v>45138</v>
      </c>
      <c r="B699" s="526" t="s">
        <v>115</v>
      </c>
      <c r="C699" s="526" t="s">
        <v>27</v>
      </c>
      <c r="D699" t="s">
        <v>18</v>
      </c>
      <c r="E699" s="240"/>
      <c r="F699" s="240">
        <v>60</v>
      </c>
      <c r="G699" s="2">
        <f t="shared" si="12"/>
        <v>68.599999999999966</v>
      </c>
    </row>
    <row r="700" spans="1:7">
      <c r="A700" s="86">
        <v>45138</v>
      </c>
      <c r="B700" s="526" t="s">
        <v>115</v>
      </c>
      <c r="C700" s="526" t="s">
        <v>27</v>
      </c>
      <c r="D700" t="s">
        <v>19</v>
      </c>
      <c r="E700" s="240"/>
      <c r="F700" s="240">
        <v>5</v>
      </c>
      <c r="G700" s="2">
        <f t="shared" si="12"/>
        <v>63.599999999999966</v>
      </c>
    </row>
    <row r="701" spans="1:7">
      <c r="A701" s="86">
        <v>45224</v>
      </c>
      <c r="B701" s="526">
        <v>27697</v>
      </c>
      <c r="C701" s="526" t="s">
        <v>27</v>
      </c>
      <c r="D701" t="s">
        <v>16</v>
      </c>
      <c r="E701" s="240"/>
      <c r="F701" s="240">
        <v>61.6</v>
      </c>
      <c r="G701" s="2">
        <f t="shared" si="12"/>
        <v>1.9999999999999645</v>
      </c>
    </row>
    <row r="702" spans="1:7">
      <c r="A702" s="86">
        <v>45224</v>
      </c>
      <c r="B702" s="526">
        <v>27697</v>
      </c>
      <c r="C702" s="526" t="s">
        <v>27</v>
      </c>
      <c r="D702" t="s">
        <v>17</v>
      </c>
      <c r="E702" s="240"/>
      <c r="F702" s="240">
        <v>2</v>
      </c>
      <c r="G702" s="2">
        <f t="shared" si="12"/>
        <v>-3.5527136788005009E-14</v>
      </c>
    </row>
    <row r="703" spans="1:7">
      <c r="A703" s="44">
        <v>45169</v>
      </c>
      <c r="B703" s="525" t="s">
        <v>14</v>
      </c>
      <c r="C703" s="525" t="s">
        <v>28</v>
      </c>
      <c r="D703" t="s">
        <v>16</v>
      </c>
      <c r="E703" s="240">
        <v>58.9</v>
      </c>
      <c r="F703" s="240"/>
      <c r="G703" s="2">
        <f t="shared" si="12"/>
        <v>58.899999999999963</v>
      </c>
    </row>
    <row r="704" spans="1:7">
      <c r="B704" s="526"/>
      <c r="C704" s="526"/>
      <c r="D704" t="s">
        <v>17</v>
      </c>
      <c r="E704" s="240">
        <v>2.2999999999999998</v>
      </c>
      <c r="F704" s="240"/>
      <c r="G704" s="2">
        <f t="shared" si="12"/>
        <v>61.19999999999996</v>
      </c>
    </row>
    <row r="705" spans="1:13">
      <c r="B705" s="526"/>
      <c r="C705" s="526"/>
      <c r="D705" t="s">
        <v>18</v>
      </c>
      <c r="E705" s="240">
        <v>60</v>
      </c>
      <c r="F705" s="240"/>
      <c r="G705" s="2">
        <f t="shared" si="12"/>
        <v>121.19999999999996</v>
      </c>
    </row>
    <row r="706" spans="1:13">
      <c r="B706" s="526"/>
      <c r="C706" s="526"/>
      <c r="D706" t="s">
        <v>19</v>
      </c>
      <c r="E706" s="240">
        <v>5</v>
      </c>
      <c r="F706" s="240"/>
      <c r="G706" s="2">
        <f t="shared" si="12"/>
        <v>126.19999999999996</v>
      </c>
    </row>
    <row r="707" spans="1:13">
      <c r="B707" s="526"/>
      <c r="C707" s="526"/>
      <c r="D707" t="s">
        <v>66</v>
      </c>
      <c r="E707" s="240">
        <v>15</v>
      </c>
      <c r="F707" s="240"/>
      <c r="G707" s="2">
        <f t="shared" si="12"/>
        <v>141.19999999999996</v>
      </c>
    </row>
    <row r="708" spans="1:13">
      <c r="A708" s="7">
        <v>45169</v>
      </c>
      <c r="B708" s="526" t="s">
        <v>116</v>
      </c>
      <c r="C708" s="526" t="s">
        <v>28</v>
      </c>
      <c r="D708" t="s">
        <v>18</v>
      </c>
      <c r="E708" s="240"/>
      <c r="F708" s="240">
        <v>60</v>
      </c>
      <c r="G708" s="2">
        <f t="shared" si="12"/>
        <v>81.19999999999996</v>
      </c>
    </row>
    <row r="709" spans="1:13">
      <c r="A709" s="7">
        <v>45169</v>
      </c>
      <c r="B709" s="526" t="s">
        <v>116</v>
      </c>
      <c r="C709" s="526" t="s">
        <v>28</v>
      </c>
      <c r="D709" t="s">
        <v>19</v>
      </c>
      <c r="E709" s="240"/>
      <c r="F709" s="240">
        <v>5</v>
      </c>
      <c r="G709" s="2">
        <f t="shared" si="12"/>
        <v>76.19999999999996</v>
      </c>
    </row>
    <row r="710" spans="1:13">
      <c r="A710" s="86">
        <v>45230</v>
      </c>
      <c r="B710" s="526">
        <v>27724</v>
      </c>
      <c r="C710" s="526" t="s">
        <v>28</v>
      </c>
      <c r="D710" t="s">
        <v>16</v>
      </c>
      <c r="E710" s="240"/>
      <c r="F710" s="240">
        <v>58.9</v>
      </c>
      <c r="G710" s="2">
        <f t="shared" si="12"/>
        <v>17.299999999999962</v>
      </c>
    </row>
    <row r="711" spans="1:13">
      <c r="A711" s="86">
        <v>45230</v>
      </c>
      <c r="B711" s="526">
        <v>27724</v>
      </c>
      <c r="C711" s="526" t="s">
        <v>28</v>
      </c>
      <c r="D711" t="s">
        <v>17</v>
      </c>
      <c r="E711" s="240"/>
      <c r="F711" s="240">
        <v>2.2999999999999998</v>
      </c>
      <c r="G711" s="2">
        <f t="shared" si="12"/>
        <v>14.999999999999961</v>
      </c>
    </row>
    <row r="712" spans="1:13">
      <c r="A712" s="86">
        <v>45356</v>
      </c>
      <c r="B712" s="526">
        <v>28416</v>
      </c>
      <c r="C712" s="526" t="s">
        <v>28</v>
      </c>
      <c r="D712" t="s">
        <v>66</v>
      </c>
      <c r="E712" s="240"/>
      <c r="F712" s="240">
        <v>15</v>
      </c>
      <c r="G712" s="2">
        <f t="shared" si="12"/>
        <v>-3.907985046680551E-14</v>
      </c>
    </row>
    <row r="713" spans="1:13">
      <c r="A713" s="44">
        <v>45199</v>
      </c>
      <c r="B713" s="525" t="s">
        <v>14</v>
      </c>
      <c r="C713" s="525" t="s">
        <v>53</v>
      </c>
      <c r="D713" t="s">
        <v>16</v>
      </c>
      <c r="E713" s="240">
        <v>58.6</v>
      </c>
      <c r="F713" s="240"/>
      <c r="G713" s="2">
        <f t="shared" si="12"/>
        <v>58.599999999999966</v>
      </c>
    </row>
    <row r="714" spans="1:13">
      <c r="B714" s="526"/>
      <c r="C714" s="526"/>
      <c r="D714" t="s">
        <v>17</v>
      </c>
      <c r="E714" s="240">
        <v>2</v>
      </c>
      <c r="F714" s="240"/>
      <c r="G714" s="2">
        <f t="shared" si="12"/>
        <v>60.599999999999966</v>
      </c>
    </row>
    <row r="715" spans="1:13">
      <c r="B715" s="526"/>
      <c r="C715" s="526"/>
      <c r="D715" t="s">
        <v>18</v>
      </c>
      <c r="E715" s="240">
        <v>60</v>
      </c>
      <c r="F715" s="240"/>
      <c r="G715" s="2">
        <f t="shared" si="12"/>
        <v>120.59999999999997</v>
      </c>
      <c r="J715" s="525"/>
      <c r="M715" s="240"/>
    </row>
    <row r="716" spans="1:13">
      <c r="B716" s="526"/>
      <c r="C716" s="526"/>
      <c r="D716" t="s">
        <v>19</v>
      </c>
      <c r="E716" s="240">
        <v>5</v>
      </c>
      <c r="F716" s="240"/>
      <c r="G716" s="2">
        <f t="shared" si="12"/>
        <v>125.59999999999997</v>
      </c>
      <c r="J716" s="526"/>
      <c r="M716" s="240"/>
    </row>
    <row r="717" spans="1:13">
      <c r="B717" s="526"/>
      <c r="C717" s="526"/>
      <c r="D717" t="s">
        <v>105</v>
      </c>
      <c r="E717" s="240">
        <v>10</v>
      </c>
      <c r="F717" s="240"/>
      <c r="G717" s="2">
        <f t="shared" si="12"/>
        <v>135.59999999999997</v>
      </c>
      <c r="J717" s="526"/>
      <c r="L717" s="240"/>
    </row>
    <row r="718" spans="1:13">
      <c r="A718" s="7">
        <v>45199</v>
      </c>
      <c r="B718" s="526" t="s">
        <v>117</v>
      </c>
      <c r="C718" s="526" t="s">
        <v>53</v>
      </c>
      <c r="D718" t="s">
        <v>18</v>
      </c>
      <c r="E718" s="240"/>
      <c r="F718" s="240">
        <v>60</v>
      </c>
      <c r="G718" s="2">
        <f t="shared" si="12"/>
        <v>75.599999999999966</v>
      </c>
      <c r="J718" s="526"/>
      <c r="L718" s="240"/>
    </row>
    <row r="719" spans="1:13">
      <c r="A719" s="7">
        <v>45199</v>
      </c>
      <c r="B719" s="526" t="s">
        <v>117</v>
      </c>
      <c r="C719" s="526" t="s">
        <v>53</v>
      </c>
      <c r="D719" t="s">
        <v>19</v>
      </c>
      <c r="E719" s="240"/>
      <c r="F719" s="240">
        <v>5</v>
      </c>
      <c r="G719" s="2">
        <f t="shared" si="12"/>
        <v>70.599999999999966</v>
      </c>
      <c r="J719" s="525"/>
      <c r="M719" s="240"/>
    </row>
    <row r="720" spans="1:13">
      <c r="A720" s="86">
        <v>45230</v>
      </c>
      <c r="B720" s="526">
        <v>27724</v>
      </c>
      <c r="C720" s="526" t="s">
        <v>53</v>
      </c>
      <c r="D720" t="s">
        <v>16</v>
      </c>
      <c r="E720" s="240"/>
      <c r="F720" s="240">
        <v>58.6</v>
      </c>
      <c r="G720" s="2">
        <f t="shared" si="12"/>
        <v>11.999999999999964</v>
      </c>
      <c r="J720" s="526"/>
      <c r="M720" s="240"/>
    </row>
    <row r="721" spans="1:12">
      <c r="A721" s="86">
        <v>45230</v>
      </c>
      <c r="B721" s="526">
        <v>27724</v>
      </c>
      <c r="C721" s="526" t="s">
        <v>53</v>
      </c>
      <c r="D721" t="s">
        <v>17</v>
      </c>
      <c r="E721" s="240"/>
      <c r="F721" s="240">
        <v>2</v>
      </c>
      <c r="G721" s="2">
        <f t="shared" si="12"/>
        <v>9.9999999999999645</v>
      </c>
      <c r="J721" s="525"/>
      <c r="L721" s="240"/>
    </row>
    <row r="722" spans="1:12">
      <c r="A722" s="86">
        <v>45356</v>
      </c>
      <c r="B722" s="526">
        <v>28416</v>
      </c>
      <c r="C722" s="526" t="s">
        <v>53</v>
      </c>
      <c r="D722" t="s">
        <v>105</v>
      </c>
      <c r="E722" s="240"/>
      <c r="F722" s="240">
        <v>10</v>
      </c>
      <c r="G722" s="2">
        <f t="shared" si="12"/>
        <v>-3.5527136788005009E-14</v>
      </c>
      <c r="J722" s="525"/>
      <c r="L722" s="240"/>
    </row>
    <row r="723" spans="1:12">
      <c r="A723" s="44">
        <v>45230</v>
      </c>
      <c r="B723" s="525" t="s">
        <v>14</v>
      </c>
      <c r="C723" s="525" t="s">
        <v>30</v>
      </c>
      <c r="D723" t="s">
        <v>16</v>
      </c>
      <c r="E723" s="26">
        <v>57</v>
      </c>
      <c r="F723" s="148"/>
      <c r="G723" s="2">
        <f t="shared" si="12"/>
        <v>56.999999999999964</v>
      </c>
      <c r="J723" s="526"/>
      <c r="L723" s="240"/>
    </row>
    <row r="724" spans="1:12">
      <c r="B724" s="526"/>
      <c r="C724" s="526"/>
      <c r="D724" t="s">
        <v>17</v>
      </c>
      <c r="E724" s="26">
        <v>2</v>
      </c>
      <c r="F724" s="148"/>
      <c r="G724" s="2">
        <f t="shared" ref="G724:G787" si="13">+G723+E724-F724</f>
        <v>58.999999999999964</v>
      </c>
      <c r="L724" s="240"/>
    </row>
    <row r="725" spans="1:12">
      <c r="B725" s="526"/>
      <c r="C725" s="526"/>
      <c r="D725" t="s">
        <v>18</v>
      </c>
      <c r="E725" s="240">
        <v>60</v>
      </c>
      <c r="F725" s="148"/>
      <c r="G725" s="2">
        <f t="shared" si="13"/>
        <v>118.99999999999997</v>
      </c>
      <c r="J725" s="525"/>
      <c r="L725" s="240"/>
    </row>
    <row r="726" spans="1:12">
      <c r="B726" s="526"/>
      <c r="C726" s="526"/>
      <c r="D726" t="s">
        <v>19</v>
      </c>
      <c r="E726" s="240">
        <v>5</v>
      </c>
      <c r="F726" s="148"/>
      <c r="G726" s="2">
        <f t="shared" si="13"/>
        <v>123.99999999999997</v>
      </c>
    </row>
    <row r="727" spans="1:12">
      <c r="A727" s="86">
        <v>45230</v>
      </c>
      <c r="B727" s="526" t="s">
        <v>118</v>
      </c>
      <c r="C727" s="526" t="s">
        <v>30</v>
      </c>
      <c r="D727" t="s">
        <v>18</v>
      </c>
      <c r="E727" s="240"/>
      <c r="F727" s="240">
        <v>60</v>
      </c>
      <c r="G727" s="2">
        <f t="shared" si="13"/>
        <v>63.999999999999972</v>
      </c>
      <c r="I727" s="543" t="s">
        <v>150</v>
      </c>
      <c r="J727" s="543"/>
      <c r="K727" s="543"/>
      <c r="L727" s="543"/>
    </row>
    <row r="728" spans="1:12">
      <c r="A728" s="86">
        <v>45230</v>
      </c>
      <c r="B728" s="526" t="s">
        <v>118</v>
      </c>
      <c r="C728" s="526" t="s">
        <v>30</v>
      </c>
      <c r="D728" t="s">
        <v>19</v>
      </c>
      <c r="E728" s="240"/>
      <c r="F728" s="240">
        <v>5</v>
      </c>
      <c r="G728" s="2">
        <f t="shared" si="13"/>
        <v>58.999999999999972</v>
      </c>
      <c r="I728" s="525"/>
      <c r="K728" s="240"/>
    </row>
    <row r="729" spans="1:12">
      <c r="A729" s="86">
        <v>45356</v>
      </c>
      <c r="B729" s="526">
        <v>28416</v>
      </c>
      <c r="C729" s="526" t="s">
        <v>30</v>
      </c>
      <c r="D729" t="s">
        <v>16</v>
      </c>
      <c r="E729" s="240"/>
      <c r="F729" s="26">
        <v>57</v>
      </c>
      <c r="G729" s="2">
        <f t="shared" si="13"/>
        <v>1.9999999999999716</v>
      </c>
      <c r="I729" s="525"/>
      <c r="K729" s="240"/>
    </row>
    <row r="730" spans="1:12">
      <c r="A730" s="86">
        <v>45356</v>
      </c>
      <c r="B730" s="526">
        <v>28416</v>
      </c>
      <c r="C730" s="526" t="s">
        <v>30</v>
      </c>
      <c r="D730" t="s">
        <v>17</v>
      </c>
      <c r="E730" s="240"/>
      <c r="F730" s="26">
        <v>2</v>
      </c>
      <c r="G730" s="2">
        <f t="shared" si="13"/>
        <v>-2.8421709430404007E-14</v>
      </c>
      <c r="I730" s="525"/>
      <c r="K730" s="240"/>
    </row>
    <row r="731" spans="1:12">
      <c r="A731" s="88">
        <v>45260</v>
      </c>
      <c r="B731" s="525" t="s">
        <v>14</v>
      </c>
      <c r="C731" s="525" t="s">
        <v>33</v>
      </c>
      <c r="D731" t="s">
        <v>16</v>
      </c>
      <c r="E731" s="26">
        <v>62</v>
      </c>
      <c r="F731" s="240"/>
      <c r="G731" s="2">
        <f t="shared" si="13"/>
        <v>61.999999999999972</v>
      </c>
      <c r="I731" s="525"/>
      <c r="K731" s="240"/>
    </row>
    <row r="732" spans="1:12">
      <c r="A732" s="86"/>
      <c r="B732" s="526"/>
      <c r="C732" s="526"/>
      <c r="D732" t="s">
        <v>17</v>
      </c>
      <c r="E732" s="26">
        <v>5</v>
      </c>
      <c r="F732" s="240"/>
      <c r="G732" s="2">
        <f t="shared" si="13"/>
        <v>66.999999999999972</v>
      </c>
      <c r="I732" s="525"/>
      <c r="K732" s="240"/>
    </row>
    <row r="733" spans="1:12">
      <c r="A733" s="86"/>
      <c r="B733" s="526"/>
      <c r="C733" s="526"/>
      <c r="D733" t="s">
        <v>18</v>
      </c>
      <c r="E733" s="240">
        <v>60</v>
      </c>
      <c r="F733" s="240"/>
      <c r="G733" s="2">
        <f t="shared" si="13"/>
        <v>126.99999999999997</v>
      </c>
      <c r="I733" s="525"/>
      <c r="K733" s="26"/>
    </row>
    <row r="734" spans="1:12">
      <c r="A734" s="86"/>
      <c r="B734" s="526"/>
      <c r="C734" s="526"/>
      <c r="D734" t="s">
        <v>19</v>
      </c>
      <c r="E734" s="240">
        <v>5</v>
      </c>
      <c r="F734" s="240"/>
      <c r="G734" s="2">
        <f t="shared" si="13"/>
        <v>131.99999999999997</v>
      </c>
      <c r="I734" s="526"/>
      <c r="K734" s="26"/>
    </row>
    <row r="735" spans="1:12">
      <c r="A735" s="86">
        <v>45260</v>
      </c>
      <c r="B735" s="526" t="s">
        <v>132</v>
      </c>
      <c r="C735" s="526" t="s">
        <v>33</v>
      </c>
      <c r="D735" t="s">
        <v>18</v>
      </c>
      <c r="E735" s="240"/>
      <c r="F735" s="240">
        <v>60</v>
      </c>
      <c r="G735" s="2">
        <f t="shared" si="13"/>
        <v>71.999999999999972</v>
      </c>
      <c r="I735" s="525"/>
      <c r="K735" s="26"/>
    </row>
    <row r="736" spans="1:12">
      <c r="A736" s="86">
        <v>45260</v>
      </c>
      <c r="B736" s="526" t="s">
        <v>132</v>
      </c>
      <c r="C736" s="526" t="s">
        <v>33</v>
      </c>
      <c r="D736" t="s">
        <v>19</v>
      </c>
      <c r="E736" s="240"/>
      <c r="F736" s="240">
        <v>5</v>
      </c>
      <c r="G736" s="2">
        <f t="shared" si="13"/>
        <v>66.999999999999972</v>
      </c>
      <c r="I736" s="526"/>
      <c r="K736" s="26"/>
    </row>
    <row r="737" spans="1:12">
      <c r="A737" s="86">
        <v>45356</v>
      </c>
      <c r="B737" s="526">
        <v>28416</v>
      </c>
      <c r="C737" s="526" t="s">
        <v>33</v>
      </c>
      <c r="D737" t="s">
        <v>16</v>
      </c>
      <c r="E737" s="240"/>
      <c r="F737" s="26">
        <v>62</v>
      </c>
      <c r="G737" s="2">
        <f t="shared" si="13"/>
        <v>4.9999999999999716</v>
      </c>
      <c r="I737" s="526"/>
      <c r="K737" s="26"/>
    </row>
    <row r="738" spans="1:12">
      <c r="A738" s="86">
        <v>45356</v>
      </c>
      <c r="B738" s="526">
        <v>28416</v>
      </c>
      <c r="C738" s="526" t="s">
        <v>33</v>
      </c>
      <c r="D738" t="s">
        <v>17</v>
      </c>
      <c r="E738" s="240"/>
      <c r="F738" s="26">
        <v>5</v>
      </c>
      <c r="G738" s="2">
        <f t="shared" si="13"/>
        <v>-2.8421709430404007E-14</v>
      </c>
      <c r="I738" s="526"/>
      <c r="K738" s="26"/>
    </row>
    <row r="739" spans="1:12">
      <c r="A739" s="44">
        <v>45291</v>
      </c>
      <c r="B739" s="525" t="s">
        <v>14</v>
      </c>
      <c r="C739" s="525" t="s">
        <v>34</v>
      </c>
      <c r="D739" t="s">
        <v>16</v>
      </c>
      <c r="E739" s="26">
        <v>78.5</v>
      </c>
      <c r="F739" s="240"/>
      <c r="G739" s="2">
        <f t="shared" si="13"/>
        <v>78.499999999999972</v>
      </c>
      <c r="I739" s="525"/>
      <c r="K739" s="26"/>
    </row>
    <row r="740" spans="1:12">
      <c r="B740" s="526"/>
      <c r="C740" s="526"/>
      <c r="D740" t="s">
        <v>17</v>
      </c>
      <c r="E740" s="26">
        <v>5</v>
      </c>
      <c r="F740" s="240"/>
      <c r="G740" s="2">
        <f t="shared" si="13"/>
        <v>83.499999999999972</v>
      </c>
      <c r="I740" s="526"/>
      <c r="K740" s="26"/>
    </row>
    <row r="741" spans="1:12">
      <c r="B741" s="526"/>
      <c r="C741" s="526"/>
      <c r="D741" t="s">
        <v>18</v>
      </c>
      <c r="E741" s="240">
        <v>60</v>
      </c>
      <c r="F741" s="240"/>
      <c r="G741" s="2">
        <f t="shared" si="13"/>
        <v>143.49999999999997</v>
      </c>
      <c r="I741" s="525"/>
      <c r="K741" s="26"/>
    </row>
    <row r="742" spans="1:12">
      <c r="B742" s="526"/>
      <c r="C742" s="526"/>
      <c r="D742" t="s">
        <v>19</v>
      </c>
      <c r="E742" s="240">
        <v>5</v>
      </c>
      <c r="F742" s="240"/>
      <c r="G742" s="2">
        <f t="shared" si="13"/>
        <v>148.49999999999997</v>
      </c>
      <c r="I742" s="526"/>
      <c r="K742" s="26"/>
    </row>
    <row r="743" spans="1:12">
      <c r="A743" s="7">
        <v>45291</v>
      </c>
      <c r="B743" s="526" t="s">
        <v>121</v>
      </c>
      <c r="C743" s="526" t="s">
        <v>34</v>
      </c>
      <c r="D743" t="s">
        <v>18</v>
      </c>
      <c r="E743" s="240"/>
      <c r="F743" s="240">
        <v>60</v>
      </c>
      <c r="G743" s="2">
        <f t="shared" si="13"/>
        <v>88.499999999999972</v>
      </c>
      <c r="K743" s="37"/>
    </row>
    <row r="744" spans="1:12">
      <c r="A744" s="7">
        <v>45291</v>
      </c>
      <c r="B744" s="526" t="s">
        <v>121</v>
      </c>
      <c r="C744" s="526" t="s">
        <v>34</v>
      </c>
      <c r="D744" t="s">
        <v>19</v>
      </c>
      <c r="E744" s="240"/>
      <c r="F744" s="240">
        <v>5</v>
      </c>
      <c r="G744" s="2">
        <f t="shared" si="13"/>
        <v>83.499999999999972</v>
      </c>
      <c r="L744" s="37"/>
    </row>
    <row r="745" spans="1:12">
      <c r="A745" s="86">
        <v>45356</v>
      </c>
      <c r="B745" s="526">
        <v>28416</v>
      </c>
      <c r="C745" s="526" t="s">
        <v>34</v>
      </c>
      <c r="D745" t="s">
        <v>16</v>
      </c>
      <c r="E745" s="240"/>
      <c r="F745" s="26">
        <v>78.5</v>
      </c>
      <c r="G745" s="2">
        <f t="shared" si="13"/>
        <v>4.9999999999999716</v>
      </c>
      <c r="L745" s="37"/>
    </row>
    <row r="746" spans="1:12">
      <c r="A746" s="86">
        <v>45356</v>
      </c>
      <c r="B746" s="526">
        <v>28416</v>
      </c>
      <c r="C746" s="526" t="s">
        <v>34</v>
      </c>
      <c r="D746" t="s">
        <v>17</v>
      </c>
      <c r="E746" s="240"/>
      <c r="F746" s="26">
        <v>5</v>
      </c>
      <c r="G746" s="2">
        <f t="shared" si="13"/>
        <v>-2.8421709430404007E-14</v>
      </c>
      <c r="L746" s="37"/>
    </row>
    <row r="747" spans="1:12">
      <c r="A747" s="88">
        <v>45322</v>
      </c>
      <c r="B747" s="525" t="s">
        <v>14</v>
      </c>
      <c r="C747" s="525" t="s">
        <v>15</v>
      </c>
      <c r="D747" t="s">
        <v>16</v>
      </c>
      <c r="E747" s="26">
        <v>73.900000000000006</v>
      </c>
      <c r="F747" s="240"/>
      <c r="G747" s="2">
        <f t="shared" si="13"/>
        <v>73.899999999999977</v>
      </c>
    </row>
    <row r="748" spans="1:12">
      <c r="A748" s="86"/>
      <c r="B748" s="526"/>
      <c r="C748" s="526"/>
      <c r="D748" t="s">
        <v>17</v>
      </c>
      <c r="E748" s="26">
        <v>8.8000000000000007</v>
      </c>
      <c r="F748" s="240"/>
      <c r="G748" s="2">
        <f t="shared" si="13"/>
        <v>82.699999999999974</v>
      </c>
    </row>
    <row r="749" spans="1:12">
      <c r="A749" s="86"/>
      <c r="B749" s="526"/>
      <c r="C749" s="526"/>
      <c r="D749" t="s">
        <v>18</v>
      </c>
      <c r="E749" s="240">
        <v>60</v>
      </c>
      <c r="F749" s="240"/>
      <c r="G749" s="2">
        <f t="shared" si="13"/>
        <v>142.69999999999999</v>
      </c>
    </row>
    <row r="750" spans="1:12">
      <c r="A750" s="86"/>
      <c r="B750" s="526"/>
      <c r="C750" s="526"/>
      <c r="D750" t="s">
        <v>19</v>
      </c>
      <c r="E750" s="240">
        <v>5</v>
      </c>
      <c r="F750" s="240"/>
      <c r="G750" s="2">
        <f t="shared" si="13"/>
        <v>147.69999999999999</v>
      </c>
    </row>
    <row r="751" spans="1:12">
      <c r="A751" s="86">
        <v>45322</v>
      </c>
      <c r="B751" s="526" t="s">
        <v>119</v>
      </c>
      <c r="C751" s="526" t="s">
        <v>15</v>
      </c>
      <c r="D751" t="s">
        <v>18</v>
      </c>
      <c r="E751" s="240"/>
      <c r="F751" s="240">
        <v>60</v>
      </c>
      <c r="G751" s="2">
        <f t="shared" si="13"/>
        <v>87.699999999999989</v>
      </c>
    </row>
    <row r="752" spans="1:12">
      <c r="A752" s="86">
        <v>45322</v>
      </c>
      <c r="B752" s="526" t="s">
        <v>119</v>
      </c>
      <c r="C752" s="526" t="s">
        <v>15</v>
      </c>
      <c r="D752" t="s">
        <v>19</v>
      </c>
      <c r="E752" s="240"/>
      <c r="F752" s="240">
        <v>5</v>
      </c>
      <c r="G752" s="2">
        <f t="shared" si="13"/>
        <v>82.699999999999989</v>
      </c>
    </row>
    <row r="753" spans="1:8">
      <c r="A753" s="86">
        <v>45356</v>
      </c>
      <c r="B753" s="526">
        <v>28416</v>
      </c>
      <c r="C753" s="526" t="s">
        <v>15</v>
      </c>
      <c r="D753" t="s">
        <v>16</v>
      </c>
      <c r="E753" s="240"/>
      <c r="F753" s="26">
        <v>73.900000000000006</v>
      </c>
      <c r="G753" s="2">
        <f t="shared" si="13"/>
        <v>8.7999999999999829</v>
      </c>
    </row>
    <row r="754" spans="1:8">
      <c r="A754" s="86">
        <v>45356</v>
      </c>
      <c r="B754" s="526">
        <v>28416</v>
      </c>
      <c r="C754" s="526" t="s">
        <v>15</v>
      </c>
      <c r="D754" t="s">
        <v>17</v>
      </c>
      <c r="E754" s="240"/>
      <c r="F754" s="26">
        <v>8.8000000000000007</v>
      </c>
      <c r="G754" s="2">
        <f t="shared" si="13"/>
        <v>-1.7763568394002505E-14</v>
      </c>
    </row>
    <row r="755" spans="1:8">
      <c r="A755" s="88">
        <v>45351</v>
      </c>
      <c r="B755" s="525" t="s">
        <v>14</v>
      </c>
      <c r="C755" s="525" t="s">
        <v>20</v>
      </c>
      <c r="D755" t="s">
        <v>16</v>
      </c>
      <c r="E755" s="240">
        <v>76.599999999999994</v>
      </c>
      <c r="F755" s="240"/>
      <c r="G755" s="2">
        <f t="shared" si="13"/>
        <v>76.59999999999998</v>
      </c>
    </row>
    <row r="756" spans="1:8">
      <c r="A756" s="86"/>
      <c r="B756" s="526"/>
      <c r="C756" s="526"/>
      <c r="D756" t="s">
        <v>17</v>
      </c>
      <c r="E756" s="240">
        <v>5</v>
      </c>
      <c r="F756" s="240"/>
      <c r="G756" s="2">
        <f t="shared" si="13"/>
        <v>81.59999999999998</v>
      </c>
    </row>
    <row r="757" spans="1:8">
      <c r="A757" s="86"/>
      <c r="B757" s="526"/>
      <c r="C757" s="526"/>
      <c r="D757" t="s">
        <v>18</v>
      </c>
      <c r="E757" s="240">
        <v>58</v>
      </c>
      <c r="F757" s="240"/>
      <c r="G757" s="2">
        <f t="shared" si="13"/>
        <v>139.59999999999997</v>
      </c>
    </row>
    <row r="758" spans="1:8">
      <c r="A758" s="86"/>
      <c r="B758" s="526"/>
      <c r="C758" s="526"/>
      <c r="D758" t="s">
        <v>19</v>
      </c>
      <c r="E758" s="240">
        <v>5</v>
      </c>
      <c r="F758" s="240"/>
      <c r="G758" s="2">
        <f t="shared" si="13"/>
        <v>144.59999999999997</v>
      </c>
    </row>
    <row r="759" spans="1:8">
      <c r="A759" s="86">
        <v>45351</v>
      </c>
      <c r="B759" s="526" t="s">
        <v>135</v>
      </c>
      <c r="C759" s="526" t="s">
        <v>20</v>
      </c>
      <c r="D759" t="s">
        <v>18</v>
      </c>
      <c r="E759" s="240"/>
      <c r="F759" s="240">
        <v>58</v>
      </c>
      <c r="G759" s="2">
        <f t="shared" si="13"/>
        <v>86.599999999999966</v>
      </c>
    </row>
    <row r="760" spans="1:8">
      <c r="A760" s="86">
        <v>45351</v>
      </c>
      <c r="B760" s="526" t="s">
        <v>135</v>
      </c>
      <c r="C760" s="526" t="s">
        <v>20</v>
      </c>
      <c r="D760" t="s">
        <v>19</v>
      </c>
      <c r="E760" s="240"/>
      <c r="F760" s="240">
        <v>5</v>
      </c>
      <c r="G760" s="2">
        <f t="shared" si="13"/>
        <v>81.599999999999966</v>
      </c>
    </row>
    <row r="761" spans="1:8">
      <c r="A761" s="7">
        <v>45376</v>
      </c>
      <c r="B761" s="526">
        <v>28680</v>
      </c>
      <c r="C761" s="526" t="s">
        <v>20</v>
      </c>
      <c r="D761" t="s">
        <v>16</v>
      </c>
      <c r="F761" s="240">
        <v>76.599999999999994</v>
      </c>
      <c r="G761" s="2">
        <f t="shared" si="13"/>
        <v>4.9999999999999716</v>
      </c>
    </row>
    <row r="762" spans="1:8">
      <c r="A762" s="7">
        <v>45376</v>
      </c>
      <c r="B762" s="526">
        <v>28680</v>
      </c>
      <c r="C762" s="526" t="s">
        <v>20</v>
      </c>
      <c r="D762" t="s">
        <v>17</v>
      </c>
      <c r="F762" s="240">
        <v>5</v>
      </c>
      <c r="G762" s="2">
        <f t="shared" si="13"/>
        <v>-2.8421709430404007E-14</v>
      </c>
    </row>
    <row r="763" spans="1:8">
      <c r="A763" s="44">
        <v>45382</v>
      </c>
      <c r="B763" s="525" t="s">
        <v>14</v>
      </c>
      <c r="C763" s="525" t="s">
        <v>23</v>
      </c>
      <c r="D763" t="s">
        <v>16</v>
      </c>
      <c r="E763" s="240">
        <v>74.099999999999994</v>
      </c>
      <c r="F763" s="240"/>
      <c r="G763" s="2">
        <f t="shared" si="13"/>
        <v>74.099999999999966</v>
      </c>
    </row>
    <row r="764" spans="1:8">
      <c r="B764" s="526"/>
      <c r="C764" s="526"/>
      <c r="D764" t="s">
        <v>17</v>
      </c>
      <c r="E764" s="240">
        <v>5</v>
      </c>
      <c r="F764" s="240"/>
      <c r="G764" s="2">
        <f t="shared" si="13"/>
        <v>79.099999999999966</v>
      </c>
    </row>
    <row r="765" spans="1:8">
      <c r="B765" s="526"/>
      <c r="C765" s="526"/>
      <c r="D765" t="s">
        <v>18</v>
      </c>
      <c r="E765" s="240">
        <v>60</v>
      </c>
      <c r="F765" s="240"/>
      <c r="G765" s="2">
        <f t="shared" si="13"/>
        <v>139.09999999999997</v>
      </c>
      <c r="H765" s="2">
        <f>100-G765</f>
        <v>-39.099999999999966</v>
      </c>
    </row>
    <row r="766" spans="1:8">
      <c r="B766" s="526"/>
      <c r="C766" s="526"/>
      <c r="D766" t="s">
        <v>19</v>
      </c>
      <c r="E766" s="240">
        <v>5</v>
      </c>
      <c r="F766" s="240"/>
      <c r="G766" s="2">
        <f t="shared" si="13"/>
        <v>144.09999999999997</v>
      </c>
    </row>
    <row r="767" spans="1:8">
      <c r="A767" s="7">
        <v>45382</v>
      </c>
      <c r="B767" s="526" t="s">
        <v>124</v>
      </c>
      <c r="C767" s="526" t="s">
        <v>23</v>
      </c>
      <c r="D767" t="s">
        <v>18</v>
      </c>
      <c r="E767" s="240"/>
      <c r="F767" s="240">
        <v>60</v>
      </c>
      <c r="G767" s="2">
        <f t="shared" si="13"/>
        <v>84.099999999999966</v>
      </c>
    </row>
    <row r="768" spans="1:8">
      <c r="A768" s="7">
        <v>45382</v>
      </c>
      <c r="B768" s="526" t="s">
        <v>124</v>
      </c>
      <c r="C768" s="526" t="s">
        <v>23</v>
      </c>
      <c r="D768" t="s">
        <v>19</v>
      </c>
      <c r="E768" s="240"/>
      <c r="F768" s="240">
        <v>5</v>
      </c>
      <c r="G768" s="2">
        <f t="shared" si="13"/>
        <v>79.099999999999966</v>
      </c>
    </row>
    <row r="769" spans="1:11">
      <c r="A769" s="7">
        <v>45482</v>
      </c>
      <c r="B769" s="526">
        <v>29248</v>
      </c>
      <c r="C769" s="526" t="s">
        <v>23</v>
      </c>
      <c r="D769" t="s">
        <v>16</v>
      </c>
      <c r="E769" s="240"/>
      <c r="F769" s="240">
        <v>74.099999999999994</v>
      </c>
      <c r="G769" s="2">
        <f t="shared" si="13"/>
        <v>4.9999999999999716</v>
      </c>
    </row>
    <row r="770" spans="1:11">
      <c r="A770" s="7">
        <v>45482</v>
      </c>
      <c r="B770" s="526">
        <v>29248</v>
      </c>
      <c r="C770" s="526" t="s">
        <v>23</v>
      </c>
      <c r="D770" t="s">
        <v>17</v>
      </c>
      <c r="E770" s="240"/>
      <c r="F770" s="240">
        <v>5</v>
      </c>
      <c r="G770" s="2">
        <f t="shared" si="13"/>
        <v>-2.8421709430404007E-14</v>
      </c>
    </row>
    <row r="771" spans="1:11">
      <c r="A771" s="44">
        <v>45412</v>
      </c>
      <c r="B771" s="525" t="s">
        <v>14</v>
      </c>
      <c r="C771" s="525" t="s">
        <v>24</v>
      </c>
      <c r="D771" t="s">
        <v>16</v>
      </c>
      <c r="E771" s="240">
        <v>73.7</v>
      </c>
      <c r="F771" s="240"/>
      <c r="G771" s="2">
        <f t="shared" si="13"/>
        <v>73.699999999999974</v>
      </c>
      <c r="H771" s="24"/>
    </row>
    <row r="772" spans="1:11">
      <c r="B772" s="526"/>
      <c r="C772" s="526"/>
      <c r="D772" t="s">
        <v>17</v>
      </c>
      <c r="E772" s="240">
        <v>5</v>
      </c>
      <c r="F772" s="240"/>
      <c r="G772" s="2">
        <f t="shared" si="13"/>
        <v>78.699999999999974</v>
      </c>
    </row>
    <row r="773" spans="1:11">
      <c r="B773" s="526"/>
      <c r="C773" s="526"/>
      <c r="D773" t="s">
        <v>18</v>
      </c>
      <c r="E773" s="240">
        <v>60</v>
      </c>
      <c r="F773" s="240"/>
      <c r="G773" s="2">
        <f t="shared" si="13"/>
        <v>138.69999999999999</v>
      </c>
    </row>
    <row r="774" spans="1:11">
      <c r="B774" s="526"/>
      <c r="C774" s="526"/>
      <c r="D774" t="s">
        <v>19</v>
      </c>
      <c r="E774" s="240">
        <v>5</v>
      </c>
      <c r="F774" s="240"/>
      <c r="G774" s="2">
        <f t="shared" si="13"/>
        <v>143.69999999999999</v>
      </c>
    </row>
    <row r="775" spans="1:11">
      <c r="A775" s="7">
        <v>45412</v>
      </c>
      <c r="B775" s="526" t="s">
        <v>140</v>
      </c>
      <c r="C775" s="526" t="s">
        <v>24</v>
      </c>
      <c r="D775" t="s">
        <v>18</v>
      </c>
      <c r="E775" s="240"/>
      <c r="F775" s="240">
        <v>54</v>
      </c>
      <c r="G775" s="2">
        <f t="shared" si="13"/>
        <v>89.699999999999989</v>
      </c>
    </row>
    <row r="776" spans="1:11">
      <c r="A776" s="7">
        <v>45419</v>
      </c>
      <c r="B776" s="526">
        <v>28811</v>
      </c>
      <c r="C776" s="526" t="s">
        <v>24</v>
      </c>
      <c r="D776" t="s">
        <v>18</v>
      </c>
      <c r="E776" s="240"/>
      <c r="F776" s="240">
        <v>6</v>
      </c>
      <c r="G776" s="2">
        <f t="shared" si="13"/>
        <v>83.699999999999989</v>
      </c>
    </row>
    <row r="777" spans="1:11">
      <c r="A777" s="7">
        <v>45419</v>
      </c>
      <c r="B777" s="526">
        <v>28811</v>
      </c>
      <c r="C777" s="526" t="s">
        <v>24</v>
      </c>
      <c r="D777" t="s">
        <v>19</v>
      </c>
      <c r="E777" s="240"/>
      <c r="F777" s="240">
        <v>5</v>
      </c>
      <c r="G777" s="2">
        <f t="shared" si="13"/>
        <v>78.699999999999989</v>
      </c>
      <c r="I777" s="525"/>
      <c r="K777" s="240"/>
    </row>
    <row r="778" spans="1:11">
      <c r="A778" s="7">
        <v>45482</v>
      </c>
      <c r="B778" s="526">
        <v>29248</v>
      </c>
      <c r="C778" s="526" t="s">
        <v>24</v>
      </c>
      <c r="D778" t="s">
        <v>16</v>
      </c>
      <c r="E778" s="240"/>
      <c r="F778" s="240">
        <v>73.7</v>
      </c>
      <c r="G778" s="2">
        <f t="shared" si="13"/>
        <v>4.9999999999999858</v>
      </c>
      <c r="I778" s="525"/>
      <c r="K778" s="240"/>
    </row>
    <row r="779" spans="1:11">
      <c r="A779" s="7">
        <v>45482</v>
      </c>
      <c r="B779" s="526">
        <v>29248</v>
      </c>
      <c r="C779" s="526" t="s">
        <v>24</v>
      </c>
      <c r="D779" t="s">
        <v>17</v>
      </c>
      <c r="E779" s="240"/>
      <c r="F779" s="240">
        <v>5</v>
      </c>
      <c r="G779" s="2">
        <f t="shared" si="13"/>
        <v>-1.4210854715202004E-14</v>
      </c>
      <c r="I779" s="525"/>
      <c r="K779" s="240"/>
    </row>
    <row r="780" spans="1:11">
      <c r="A780" s="44">
        <v>45443</v>
      </c>
      <c r="B780" s="525" t="s">
        <v>14</v>
      </c>
      <c r="C780" s="525" t="s">
        <v>25</v>
      </c>
      <c r="D780" t="s">
        <v>16</v>
      </c>
      <c r="E780" s="240">
        <v>67.099999999999994</v>
      </c>
      <c r="F780" s="240"/>
      <c r="G780" s="2">
        <f t="shared" si="13"/>
        <v>67.09999999999998</v>
      </c>
      <c r="I780" s="526"/>
      <c r="K780" s="240"/>
    </row>
    <row r="781" spans="1:11">
      <c r="B781" s="526"/>
      <c r="C781" s="526"/>
      <c r="D781" t="s">
        <v>17</v>
      </c>
      <c r="E781" s="240">
        <v>5</v>
      </c>
      <c r="F781" s="240"/>
      <c r="G781" s="2">
        <f t="shared" si="13"/>
        <v>72.09999999999998</v>
      </c>
      <c r="I781" s="525"/>
      <c r="K781" s="240"/>
    </row>
    <row r="782" spans="1:11">
      <c r="B782" s="526"/>
      <c r="C782" s="526"/>
      <c r="D782" t="s">
        <v>18</v>
      </c>
      <c r="E782" s="240">
        <v>60</v>
      </c>
      <c r="F782" s="240"/>
      <c r="G782" s="2">
        <f t="shared" si="13"/>
        <v>132.09999999999997</v>
      </c>
      <c r="I782" s="526"/>
      <c r="K782" s="240"/>
    </row>
    <row r="783" spans="1:11">
      <c r="B783" s="526"/>
      <c r="C783" s="526"/>
      <c r="D783" t="s">
        <v>19</v>
      </c>
      <c r="E783" s="240">
        <v>5</v>
      </c>
      <c r="F783" s="240"/>
      <c r="G783" s="2">
        <f t="shared" si="13"/>
        <v>137.09999999999997</v>
      </c>
      <c r="I783" s="525"/>
      <c r="K783" s="240"/>
    </row>
    <row r="784" spans="1:11">
      <c r="A784" s="7">
        <v>45443</v>
      </c>
      <c r="B784" s="526" t="s">
        <v>141</v>
      </c>
      <c r="C784" s="526" t="s">
        <v>25</v>
      </c>
      <c r="D784" t="s">
        <v>18</v>
      </c>
      <c r="E784" s="240"/>
      <c r="F784" s="240">
        <v>60</v>
      </c>
      <c r="G784" s="2">
        <f t="shared" si="13"/>
        <v>77.099999999999966</v>
      </c>
      <c r="I784" s="526"/>
      <c r="K784" s="240"/>
    </row>
    <row r="785" spans="1:12">
      <c r="A785" s="7">
        <v>45443</v>
      </c>
      <c r="B785" s="526" t="s">
        <v>141</v>
      </c>
      <c r="C785" s="526" t="s">
        <v>25</v>
      </c>
      <c r="D785" t="s">
        <v>19</v>
      </c>
      <c r="E785" s="240"/>
      <c r="F785" s="240">
        <v>5</v>
      </c>
      <c r="G785" s="2">
        <f t="shared" si="13"/>
        <v>72.099999999999966</v>
      </c>
      <c r="K785" s="37"/>
    </row>
    <row r="786" spans="1:12">
      <c r="A786" s="7">
        <v>45482</v>
      </c>
      <c r="B786" s="526">
        <v>29254</v>
      </c>
      <c r="C786" s="526" t="s">
        <v>25</v>
      </c>
      <c r="D786" t="s">
        <v>16</v>
      </c>
      <c r="E786" s="240"/>
      <c r="F786" s="240">
        <v>67.099999999999994</v>
      </c>
      <c r="G786" s="2">
        <f t="shared" si="13"/>
        <v>4.9999999999999716</v>
      </c>
      <c r="K786" s="37"/>
    </row>
    <row r="787" spans="1:12">
      <c r="A787" s="7">
        <v>45482</v>
      </c>
      <c r="B787" s="526">
        <v>29254</v>
      </c>
      <c r="C787" s="526" t="s">
        <v>25</v>
      </c>
      <c r="D787" t="s">
        <v>17</v>
      </c>
      <c r="E787" s="240"/>
      <c r="F787" s="240">
        <v>5</v>
      </c>
      <c r="G787" s="2">
        <f t="shared" si="13"/>
        <v>-2.8421709430404007E-14</v>
      </c>
      <c r="K787" s="37"/>
    </row>
    <row r="788" spans="1:12">
      <c r="A788" s="88">
        <v>45473</v>
      </c>
      <c r="B788" s="525" t="s">
        <v>14</v>
      </c>
      <c r="C788" s="525" t="s">
        <v>26</v>
      </c>
      <c r="D788" t="s">
        <v>16</v>
      </c>
      <c r="E788" s="240">
        <v>65.099999999999994</v>
      </c>
      <c r="F788" s="240"/>
      <c r="G788" s="2">
        <f t="shared" ref="G788:G824" si="14">+G787+E788-F788</f>
        <v>65.099999999999966</v>
      </c>
      <c r="L788" s="37"/>
    </row>
    <row r="789" spans="1:12">
      <c r="A789" s="86"/>
      <c r="B789" s="526"/>
      <c r="C789" s="526"/>
      <c r="D789" t="s">
        <v>17</v>
      </c>
      <c r="E789" s="240">
        <v>7</v>
      </c>
      <c r="F789" s="240"/>
      <c r="G789" s="2">
        <f t="shared" si="14"/>
        <v>72.099999999999966</v>
      </c>
    </row>
    <row r="790" spans="1:12">
      <c r="A790" s="86"/>
      <c r="B790" s="526"/>
      <c r="C790" s="526"/>
      <c r="D790" t="s">
        <v>18</v>
      </c>
      <c r="E790" s="240">
        <v>60</v>
      </c>
      <c r="F790" s="240"/>
      <c r="G790" s="2">
        <f t="shared" si="14"/>
        <v>132.09999999999997</v>
      </c>
    </row>
    <row r="791" spans="1:12">
      <c r="A791" s="86"/>
      <c r="B791" s="526"/>
      <c r="C791" s="526"/>
      <c r="D791" t="s">
        <v>19</v>
      </c>
      <c r="E791" s="240">
        <v>5</v>
      </c>
      <c r="F791" s="240"/>
      <c r="G791" s="2">
        <f t="shared" si="14"/>
        <v>137.09999999999997</v>
      </c>
      <c r="K791" s="240"/>
    </row>
    <row r="792" spans="1:12">
      <c r="A792" s="86">
        <v>45473</v>
      </c>
      <c r="B792" s="526" t="s">
        <v>129</v>
      </c>
      <c r="C792" s="526" t="s">
        <v>26</v>
      </c>
      <c r="D792" t="s">
        <v>18</v>
      </c>
      <c r="E792" s="240"/>
      <c r="F792" s="240">
        <v>60</v>
      </c>
      <c r="G792" s="2">
        <f t="shared" si="14"/>
        <v>77.099999999999966</v>
      </c>
      <c r="K792" s="240"/>
    </row>
    <row r="793" spans="1:12">
      <c r="A793" s="86">
        <v>45473</v>
      </c>
      <c r="B793" s="526" t="s">
        <v>129</v>
      </c>
      <c r="C793" s="526" t="s">
        <v>26</v>
      </c>
      <c r="D793" t="s">
        <v>19</v>
      </c>
      <c r="E793" s="240"/>
      <c r="F793" s="240">
        <v>5</v>
      </c>
      <c r="G793" s="2">
        <f t="shared" si="14"/>
        <v>72.099999999999966</v>
      </c>
      <c r="K793" s="37"/>
    </row>
    <row r="794" spans="1:12">
      <c r="A794" s="86">
        <v>45586</v>
      </c>
      <c r="B794" s="526">
        <v>29866</v>
      </c>
      <c r="C794" s="526" t="s">
        <v>26</v>
      </c>
      <c r="D794" t="s">
        <v>16</v>
      </c>
      <c r="E794" s="240"/>
      <c r="F794" s="240">
        <v>65.099999999999994</v>
      </c>
      <c r="G794" s="2">
        <f t="shared" si="14"/>
        <v>6.9999999999999716</v>
      </c>
      <c r="K794" s="37"/>
    </row>
    <row r="795" spans="1:12">
      <c r="A795" s="86">
        <v>45586</v>
      </c>
      <c r="B795" s="526">
        <v>29866</v>
      </c>
      <c r="C795" s="526" t="s">
        <v>26</v>
      </c>
      <c r="D795" t="s">
        <v>17</v>
      </c>
      <c r="E795" s="240"/>
      <c r="F795" s="240">
        <v>7</v>
      </c>
      <c r="G795" s="2">
        <f t="shared" si="14"/>
        <v>-2.8421709430404007E-14</v>
      </c>
      <c r="K795" s="37"/>
    </row>
    <row r="796" spans="1:12">
      <c r="A796" s="88">
        <v>45504</v>
      </c>
      <c r="B796" s="525" t="s">
        <v>14</v>
      </c>
      <c r="C796" s="525" t="s">
        <v>27</v>
      </c>
      <c r="D796" t="s">
        <v>16</v>
      </c>
      <c r="E796" s="240">
        <v>63.9</v>
      </c>
      <c r="F796" s="240"/>
      <c r="G796" s="2">
        <f t="shared" si="14"/>
        <v>63.89999999999997</v>
      </c>
      <c r="K796" s="37"/>
    </row>
    <row r="797" spans="1:12">
      <c r="A797" s="86"/>
      <c r="B797" s="526"/>
      <c r="C797" s="526"/>
      <c r="D797" t="s">
        <v>17</v>
      </c>
      <c r="E797" s="240">
        <v>7</v>
      </c>
      <c r="F797" s="240"/>
      <c r="G797" s="2">
        <f t="shared" si="14"/>
        <v>70.899999999999977</v>
      </c>
    </row>
    <row r="798" spans="1:12">
      <c r="A798" s="86"/>
      <c r="B798" s="526"/>
      <c r="C798" s="526"/>
      <c r="D798" t="s">
        <v>18</v>
      </c>
      <c r="E798" s="240">
        <v>60</v>
      </c>
      <c r="F798" s="240"/>
      <c r="G798" s="2">
        <f t="shared" si="14"/>
        <v>130.89999999999998</v>
      </c>
      <c r="H798" s="341"/>
      <c r="I798" s="525"/>
      <c r="K798" s="240"/>
    </row>
    <row r="799" spans="1:12">
      <c r="A799" s="86"/>
      <c r="B799" s="526"/>
      <c r="C799" s="526"/>
      <c r="D799" t="s">
        <v>19</v>
      </c>
      <c r="E799" s="240">
        <v>5</v>
      </c>
      <c r="F799" s="240"/>
      <c r="G799" s="2">
        <f t="shared" si="14"/>
        <v>135.89999999999998</v>
      </c>
      <c r="I799" s="526"/>
      <c r="K799" s="240"/>
    </row>
    <row r="800" spans="1:12">
      <c r="A800" s="86"/>
      <c r="B800" s="526"/>
      <c r="C800" s="526"/>
      <c r="D800" t="s">
        <v>107</v>
      </c>
      <c r="E800" s="240">
        <v>250</v>
      </c>
      <c r="F800" s="240"/>
      <c r="G800" s="2">
        <f t="shared" si="14"/>
        <v>385.9</v>
      </c>
      <c r="I800" s="525"/>
      <c r="K800" s="240"/>
    </row>
    <row r="801" spans="1:11">
      <c r="A801" s="86">
        <v>45504</v>
      </c>
      <c r="B801" s="526" t="s">
        <v>115</v>
      </c>
      <c r="C801" s="526" t="s">
        <v>27</v>
      </c>
      <c r="D801" t="s">
        <v>18</v>
      </c>
      <c r="E801" s="240"/>
      <c r="F801" s="240">
        <v>54</v>
      </c>
      <c r="G801" s="2">
        <f t="shared" si="14"/>
        <v>331.9</v>
      </c>
      <c r="I801" s="526"/>
      <c r="K801" s="240"/>
    </row>
    <row r="802" spans="1:11">
      <c r="A802" s="86">
        <v>45586</v>
      </c>
      <c r="B802" s="526">
        <v>29866</v>
      </c>
      <c r="C802" s="526" t="s">
        <v>27</v>
      </c>
      <c r="D802" t="s">
        <v>16</v>
      </c>
      <c r="E802" s="240"/>
      <c r="F802" s="240">
        <v>63.9</v>
      </c>
      <c r="G802" s="2">
        <f t="shared" si="14"/>
        <v>268</v>
      </c>
      <c r="I802" s="526"/>
      <c r="K802" s="240"/>
    </row>
    <row r="803" spans="1:11">
      <c r="A803" s="86">
        <v>45586</v>
      </c>
      <c r="B803" s="526">
        <v>29866</v>
      </c>
      <c r="C803" s="526" t="s">
        <v>27</v>
      </c>
      <c r="D803" t="s">
        <v>17</v>
      </c>
      <c r="E803" s="240"/>
      <c r="F803" s="240">
        <v>7</v>
      </c>
      <c r="G803" s="2">
        <f t="shared" si="14"/>
        <v>261</v>
      </c>
      <c r="I803" s="526"/>
      <c r="K803" s="240"/>
    </row>
    <row r="804" spans="1:11">
      <c r="A804" s="86">
        <v>45586</v>
      </c>
      <c r="B804" s="526">
        <v>29866</v>
      </c>
      <c r="C804" s="526" t="s">
        <v>27</v>
      </c>
      <c r="D804" t="s">
        <v>18</v>
      </c>
      <c r="E804" s="240"/>
      <c r="F804" s="240">
        <v>6</v>
      </c>
      <c r="G804" s="2">
        <f t="shared" si="14"/>
        <v>255</v>
      </c>
      <c r="I804" s="526"/>
      <c r="K804" s="240"/>
    </row>
    <row r="805" spans="1:11">
      <c r="A805" s="86">
        <v>45586</v>
      </c>
      <c r="B805" s="526">
        <v>29866</v>
      </c>
      <c r="C805" s="526" t="s">
        <v>27</v>
      </c>
      <c r="D805" t="s">
        <v>19</v>
      </c>
      <c r="E805" s="240"/>
      <c r="F805" s="240">
        <v>5</v>
      </c>
      <c r="G805" s="2">
        <f t="shared" si="14"/>
        <v>250</v>
      </c>
      <c r="I805" s="526"/>
      <c r="K805" s="240"/>
    </row>
    <row r="806" spans="1:11">
      <c r="A806" s="86">
        <v>45586</v>
      </c>
      <c r="B806" s="526">
        <v>29867</v>
      </c>
      <c r="C806" s="526" t="s">
        <v>27</v>
      </c>
      <c r="D806" t="s">
        <v>107</v>
      </c>
      <c r="E806" s="240"/>
      <c r="F806" s="240">
        <v>250</v>
      </c>
      <c r="G806" s="2">
        <f t="shared" si="14"/>
        <v>0</v>
      </c>
      <c r="I806" s="526"/>
      <c r="K806" s="240"/>
    </row>
    <row r="807" spans="1:11">
      <c r="A807" s="44">
        <v>45535</v>
      </c>
      <c r="B807" s="525" t="s">
        <v>14</v>
      </c>
      <c r="C807" s="525" t="s">
        <v>81</v>
      </c>
      <c r="D807" t="s">
        <v>16</v>
      </c>
      <c r="E807" s="240">
        <v>64.099999999999994</v>
      </c>
      <c r="F807" s="240"/>
      <c r="G807" s="2">
        <f t="shared" si="14"/>
        <v>64.099999999999994</v>
      </c>
    </row>
    <row r="808" spans="1:11">
      <c r="B808" s="526"/>
      <c r="C808" s="526"/>
      <c r="D808" t="s">
        <v>17</v>
      </c>
      <c r="E808" s="240">
        <v>7</v>
      </c>
      <c r="F808" s="240"/>
      <c r="G808" s="2">
        <f t="shared" si="14"/>
        <v>71.099999999999994</v>
      </c>
      <c r="K808" s="240"/>
    </row>
    <row r="809" spans="1:11">
      <c r="B809" s="526"/>
      <c r="C809" s="526"/>
      <c r="D809" t="s">
        <v>18</v>
      </c>
      <c r="E809" s="240">
        <v>60</v>
      </c>
      <c r="F809" s="240"/>
      <c r="G809" s="2">
        <f t="shared" si="14"/>
        <v>131.1</v>
      </c>
      <c r="K809" s="240"/>
    </row>
    <row r="810" spans="1:11">
      <c r="B810" s="526"/>
      <c r="C810" s="526"/>
      <c r="D810" t="s">
        <v>19</v>
      </c>
      <c r="E810" s="240">
        <v>5</v>
      </c>
      <c r="F810" s="240"/>
      <c r="G810" s="2">
        <f t="shared" si="14"/>
        <v>136.1</v>
      </c>
      <c r="I810" s="525"/>
      <c r="K810" s="240"/>
    </row>
    <row r="811" spans="1:11">
      <c r="A811" s="7">
        <v>45535</v>
      </c>
      <c r="B811" s="526" t="s">
        <v>143</v>
      </c>
      <c r="C811" s="526" t="s">
        <v>81</v>
      </c>
      <c r="D811" t="s">
        <v>18</v>
      </c>
      <c r="E811" s="240"/>
      <c r="F811" s="240">
        <v>60</v>
      </c>
      <c r="G811" s="2">
        <f t="shared" si="14"/>
        <v>76.099999999999994</v>
      </c>
      <c r="I811" s="526"/>
      <c r="K811" s="240"/>
    </row>
    <row r="812" spans="1:11">
      <c r="A812" s="7">
        <v>45535</v>
      </c>
      <c r="B812" s="526" t="s">
        <v>143</v>
      </c>
      <c r="C812" s="526" t="s">
        <v>81</v>
      </c>
      <c r="D812" t="s">
        <v>19</v>
      </c>
      <c r="E812" s="240"/>
      <c r="F812" s="240">
        <v>5</v>
      </c>
      <c r="G812" s="2">
        <f t="shared" si="14"/>
        <v>71.099999999999994</v>
      </c>
      <c r="I812" s="525"/>
      <c r="K812" s="240"/>
    </row>
    <row r="813" spans="1:11">
      <c r="A813" s="86">
        <v>45586</v>
      </c>
      <c r="B813" s="526">
        <v>29866</v>
      </c>
      <c r="C813" s="526" t="s">
        <v>81</v>
      </c>
      <c r="D813" t="s">
        <v>16</v>
      </c>
      <c r="E813" s="240"/>
      <c r="F813" s="240">
        <v>64.099999999999994</v>
      </c>
      <c r="G813" s="2">
        <f t="shared" si="14"/>
        <v>7</v>
      </c>
      <c r="I813" s="525"/>
      <c r="K813" s="240"/>
    </row>
    <row r="814" spans="1:11">
      <c r="A814" s="86">
        <v>45586</v>
      </c>
      <c r="B814" s="526">
        <v>29866</v>
      </c>
      <c r="C814" s="526" t="s">
        <v>81</v>
      </c>
      <c r="D814" t="s">
        <v>17</v>
      </c>
      <c r="E814" s="240"/>
      <c r="F814" s="240">
        <v>7</v>
      </c>
      <c r="G814" s="2">
        <f t="shared" si="14"/>
        <v>0</v>
      </c>
      <c r="I814" s="525"/>
      <c r="K814" s="240"/>
    </row>
    <row r="815" spans="1:11">
      <c r="A815" s="88">
        <v>45565</v>
      </c>
      <c r="B815" s="525" t="s">
        <v>14</v>
      </c>
      <c r="C815" s="525" t="s">
        <v>53</v>
      </c>
      <c r="D815" t="s">
        <v>16</v>
      </c>
      <c r="E815" s="240">
        <v>64.5</v>
      </c>
      <c r="F815" s="240"/>
      <c r="G815" s="2">
        <f t="shared" si="14"/>
        <v>64.5</v>
      </c>
      <c r="I815" s="526"/>
      <c r="K815" s="240"/>
    </row>
    <row r="816" spans="1:11">
      <c r="A816" s="86"/>
      <c r="B816" s="526"/>
      <c r="C816" s="526"/>
      <c r="D816" t="s">
        <v>17</v>
      </c>
      <c r="E816" s="240">
        <v>5</v>
      </c>
      <c r="F816" s="240"/>
      <c r="G816" s="2">
        <f t="shared" si="14"/>
        <v>69.5</v>
      </c>
      <c r="K816" s="37"/>
    </row>
    <row r="817" spans="1:11">
      <c r="A817" s="86"/>
      <c r="B817" s="526"/>
      <c r="C817" s="526"/>
      <c r="D817" t="s">
        <v>18</v>
      </c>
      <c r="E817" s="240">
        <v>60</v>
      </c>
      <c r="F817" s="240"/>
      <c r="G817" s="2">
        <f t="shared" si="14"/>
        <v>129.5</v>
      </c>
      <c r="K817" s="37"/>
    </row>
    <row r="818" spans="1:11">
      <c r="A818" s="86"/>
      <c r="B818" s="526"/>
      <c r="C818" s="526"/>
      <c r="D818" t="s">
        <v>19</v>
      </c>
      <c r="E818" s="240">
        <v>5</v>
      </c>
      <c r="F818" s="240"/>
      <c r="G818" s="2">
        <f t="shared" si="14"/>
        <v>134.5</v>
      </c>
    </row>
    <row r="819" spans="1:11">
      <c r="A819" s="86">
        <v>45565</v>
      </c>
      <c r="B819" s="526" t="s">
        <v>117</v>
      </c>
      <c r="C819" s="526" t="s">
        <v>53</v>
      </c>
      <c r="D819" t="s">
        <v>18</v>
      </c>
      <c r="E819" s="240"/>
      <c r="F819" s="240">
        <v>60</v>
      </c>
      <c r="G819" s="2">
        <f t="shared" si="14"/>
        <v>74.5</v>
      </c>
    </row>
    <row r="820" spans="1:11">
      <c r="A820" s="86">
        <v>45565</v>
      </c>
      <c r="B820" s="526" t="s">
        <v>117</v>
      </c>
      <c r="C820" s="526" t="s">
        <v>53</v>
      </c>
      <c r="D820" t="s">
        <v>19</v>
      </c>
      <c r="E820" s="240"/>
      <c r="F820" s="240">
        <v>5</v>
      </c>
      <c r="G820" s="2">
        <f t="shared" si="14"/>
        <v>69.5</v>
      </c>
    </row>
    <row r="821" spans="1:11">
      <c r="A821" s="86">
        <v>45586</v>
      </c>
      <c r="B821" s="526">
        <v>29866</v>
      </c>
      <c r="C821" s="526" t="s">
        <v>53</v>
      </c>
      <c r="D821" t="s">
        <v>16</v>
      </c>
      <c r="F821" s="240">
        <v>64.5</v>
      </c>
      <c r="G821" s="2">
        <f t="shared" si="14"/>
        <v>5</v>
      </c>
    </row>
    <row r="822" spans="1:11">
      <c r="A822" s="86">
        <v>45586</v>
      </c>
      <c r="B822" s="526">
        <v>29866</v>
      </c>
      <c r="C822" s="526" t="s">
        <v>53</v>
      </c>
      <c r="D822" t="s">
        <v>17</v>
      </c>
      <c r="F822" s="240">
        <v>5</v>
      </c>
      <c r="G822" s="2">
        <f t="shared" si="14"/>
        <v>0</v>
      </c>
    </row>
    <row r="823" spans="1:11">
      <c r="A823" s="88">
        <v>45596</v>
      </c>
      <c r="B823" s="525" t="s">
        <v>14</v>
      </c>
      <c r="C823" s="525" t="s">
        <v>30</v>
      </c>
      <c r="D823" t="s">
        <v>16</v>
      </c>
      <c r="E823" s="240">
        <v>54.1</v>
      </c>
      <c r="F823" s="240"/>
      <c r="G823" s="2">
        <f t="shared" si="14"/>
        <v>54.1</v>
      </c>
      <c r="H823" s="341"/>
      <c r="I823" s="348"/>
      <c r="K823" s="240"/>
    </row>
    <row r="824" spans="1:11">
      <c r="A824" s="86"/>
      <c r="B824" s="526"/>
      <c r="C824" s="526"/>
      <c r="D824" t="s">
        <v>17</v>
      </c>
      <c r="E824" s="240">
        <v>7</v>
      </c>
      <c r="F824" s="240"/>
      <c r="G824" s="2">
        <f t="shared" si="14"/>
        <v>61.1</v>
      </c>
      <c r="I824" s="38"/>
      <c r="K824" s="240"/>
    </row>
    <row r="825" spans="1:11">
      <c r="A825" s="86"/>
      <c r="B825" s="526"/>
      <c r="C825" s="526"/>
      <c r="D825" t="s">
        <v>18</v>
      </c>
      <c r="E825" s="240">
        <v>60</v>
      </c>
      <c r="F825" s="240"/>
      <c r="G825" s="2">
        <f t="shared" ref="G825:G892" si="15">+G824+E825-F825</f>
        <v>121.1</v>
      </c>
      <c r="I825" s="348"/>
      <c r="K825" s="240"/>
    </row>
    <row r="826" spans="1:11">
      <c r="A826" s="86"/>
      <c r="B826" s="526"/>
      <c r="C826" s="526"/>
      <c r="D826" t="s">
        <v>19</v>
      </c>
      <c r="E826" s="240">
        <v>5</v>
      </c>
      <c r="F826" s="240"/>
      <c r="G826" s="2">
        <f t="shared" si="15"/>
        <v>126.1</v>
      </c>
      <c r="I826" s="38"/>
      <c r="K826" s="240"/>
    </row>
    <row r="827" spans="1:11">
      <c r="A827" s="86">
        <v>45596</v>
      </c>
      <c r="B827" s="526" t="s">
        <v>118</v>
      </c>
      <c r="C827" s="526" t="s">
        <v>30</v>
      </c>
      <c r="D827" t="s">
        <v>18</v>
      </c>
      <c r="E827" s="240"/>
      <c r="F827" s="240">
        <v>60</v>
      </c>
      <c r="G827" s="2">
        <f t="shared" si="15"/>
        <v>66.099999999999994</v>
      </c>
      <c r="I827" s="348"/>
      <c r="K827" s="240"/>
    </row>
    <row r="828" spans="1:11">
      <c r="A828" s="86">
        <v>45596</v>
      </c>
      <c r="B828" s="526" t="s">
        <v>118</v>
      </c>
      <c r="C828" s="526" t="s">
        <v>30</v>
      </c>
      <c r="D828" t="s">
        <v>19</v>
      </c>
      <c r="E828" s="240"/>
      <c r="F828" s="240">
        <v>5</v>
      </c>
      <c r="G828" s="2">
        <f t="shared" si="15"/>
        <v>61.099999999999994</v>
      </c>
      <c r="I828" s="526"/>
      <c r="K828" s="240"/>
    </row>
    <row r="829" spans="1:11">
      <c r="A829" s="86">
        <v>45693</v>
      </c>
      <c r="B829" s="526">
        <v>30423</v>
      </c>
      <c r="C829" s="526" t="s">
        <v>30</v>
      </c>
      <c r="D829" t="s">
        <v>16</v>
      </c>
      <c r="E829" s="240"/>
      <c r="F829" s="240">
        <v>54.1</v>
      </c>
      <c r="G829" s="2">
        <f t="shared" si="15"/>
        <v>6.9999999999999929</v>
      </c>
      <c r="I829" s="526"/>
      <c r="K829" s="240"/>
    </row>
    <row r="830" spans="1:11">
      <c r="A830" s="86">
        <v>45693</v>
      </c>
      <c r="B830" s="526">
        <v>30423</v>
      </c>
      <c r="C830" s="526" t="s">
        <v>30</v>
      </c>
      <c r="D830" t="s">
        <v>17</v>
      </c>
      <c r="E830" s="240"/>
      <c r="F830" s="240">
        <v>7</v>
      </c>
      <c r="G830" s="2">
        <f t="shared" si="15"/>
        <v>-7.1054273576010019E-15</v>
      </c>
      <c r="I830" s="526"/>
      <c r="K830" s="240"/>
    </row>
    <row r="831" spans="1:11">
      <c r="A831" s="88">
        <v>45626</v>
      </c>
      <c r="B831" s="525" t="s">
        <v>14</v>
      </c>
      <c r="C831" s="525" t="s">
        <v>83</v>
      </c>
      <c r="D831" t="s">
        <v>16</v>
      </c>
      <c r="E831" s="240">
        <v>53.5</v>
      </c>
      <c r="F831" s="240"/>
      <c r="G831" s="2">
        <f t="shared" si="15"/>
        <v>53.499999999999993</v>
      </c>
      <c r="K831" s="37"/>
    </row>
    <row r="832" spans="1:11">
      <c r="A832" s="86"/>
      <c r="B832" s="526"/>
      <c r="C832" s="526"/>
      <c r="D832" t="s">
        <v>17</v>
      </c>
      <c r="E832" s="240">
        <v>7</v>
      </c>
      <c r="F832" s="240"/>
      <c r="G832" s="2">
        <f t="shared" si="15"/>
        <v>60.499999999999993</v>
      </c>
    </row>
    <row r="833" spans="1:12">
      <c r="A833" s="86"/>
      <c r="B833" s="526"/>
      <c r="C833" s="526"/>
      <c r="D833" t="s">
        <v>18</v>
      </c>
      <c r="E833" s="240">
        <v>60</v>
      </c>
      <c r="F833" s="240"/>
      <c r="G833" s="2">
        <f t="shared" si="15"/>
        <v>120.5</v>
      </c>
      <c r="L833" s="37"/>
    </row>
    <row r="834" spans="1:12">
      <c r="A834" s="86"/>
      <c r="B834" s="526"/>
      <c r="C834" s="526"/>
      <c r="D834" t="s">
        <v>19</v>
      </c>
      <c r="E834" s="240">
        <v>5</v>
      </c>
      <c r="F834" s="240"/>
      <c r="G834" s="2">
        <f t="shared" si="15"/>
        <v>125.5</v>
      </c>
    </row>
    <row r="835" spans="1:12">
      <c r="A835" s="86">
        <v>45626</v>
      </c>
      <c r="B835" s="526" t="s">
        <v>132</v>
      </c>
      <c r="C835" s="526" t="s">
        <v>83</v>
      </c>
      <c r="D835" t="s">
        <v>18</v>
      </c>
      <c r="E835" s="240"/>
      <c r="F835" s="240">
        <v>60</v>
      </c>
      <c r="G835" s="2">
        <f t="shared" si="15"/>
        <v>65.5</v>
      </c>
    </row>
    <row r="836" spans="1:12">
      <c r="A836" s="86">
        <v>45626</v>
      </c>
      <c r="B836" s="526" t="s">
        <v>132</v>
      </c>
      <c r="C836" s="526" t="s">
        <v>83</v>
      </c>
      <c r="D836" t="s">
        <v>19</v>
      </c>
      <c r="E836" s="240"/>
      <c r="F836" s="240">
        <v>5</v>
      </c>
      <c r="G836" s="2">
        <f t="shared" si="15"/>
        <v>60.5</v>
      </c>
    </row>
    <row r="837" spans="1:12">
      <c r="A837" s="86">
        <v>45693</v>
      </c>
      <c r="B837" s="526">
        <v>30423</v>
      </c>
      <c r="C837" s="526" t="s">
        <v>83</v>
      </c>
      <c r="D837" t="s">
        <v>16</v>
      </c>
      <c r="E837" s="240"/>
      <c r="F837" s="240">
        <v>53.5</v>
      </c>
      <c r="G837" s="2">
        <f t="shared" si="15"/>
        <v>7</v>
      </c>
    </row>
    <row r="838" spans="1:12">
      <c r="A838" s="86">
        <v>45693</v>
      </c>
      <c r="B838" s="526">
        <v>30423</v>
      </c>
      <c r="C838" s="526" t="s">
        <v>83</v>
      </c>
      <c r="D838" t="s">
        <v>17</v>
      </c>
      <c r="E838" s="240"/>
      <c r="F838" s="240">
        <v>7</v>
      </c>
      <c r="G838" s="2">
        <f t="shared" si="15"/>
        <v>0</v>
      </c>
    </row>
    <row r="839" spans="1:12">
      <c r="A839" s="88">
        <v>45657</v>
      </c>
      <c r="B839" s="525" t="s">
        <v>14</v>
      </c>
      <c r="C839" s="525" t="s">
        <v>34</v>
      </c>
      <c r="D839" t="s">
        <v>16</v>
      </c>
      <c r="E839" s="240">
        <v>45.2</v>
      </c>
      <c r="F839" s="240"/>
      <c r="G839" s="2">
        <f t="shared" si="15"/>
        <v>45.2</v>
      </c>
    </row>
    <row r="840" spans="1:12">
      <c r="A840" s="86"/>
      <c r="B840" s="526"/>
      <c r="C840" s="526"/>
      <c r="D840" t="s">
        <v>17</v>
      </c>
      <c r="E840" s="240">
        <v>3</v>
      </c>
      <c r="F840" s="240"/>
      <c r="G840" s="2">
        <f t="shared" si="15"/>
        <v>48.2</v>
      </c>
    </row>
    <row r="841" spans="1:12">
      <c r="A841" s="86"/>
      <c r="B841" s="526"/>
      <c r="C841" s="526"/>
      <c r="D841" t="s">
        <v>18</v>
      </c>
      <c r="E841" s="240">
        <v>60</v>
      </c>
      <c r="F841" s="240"/>
      <c r="G841" s="2">
        <f t="shared" si="15"/>
        <v>108.2</v>
      </c>
    </row>
    <row r="842" spans="1:12">
      <c r="A842" s="86"/>
      <c r="B842" s="526"/>
      <c r="C842" s="526"/>
      <c r="D842" t="s">
        <v>19</v>
      </c>
      <c r="E842" s="240">
        <v>5</v>
      </c>
      <c r="F842" s="240"/>
      <c r="G842" s="2">
        <f t="shared" si="15"/>
        <v>113.2</v>
      </c>
    </row>
    <row r="843" spans="1:12">
      <c r="A843" s="86">
        <v>45657</v>
      </c>
      <c r="B843" s="526" t="s">
        <v>121</v>
      </c>
      <c r="C843" s="526" t="s">
        <v>34</v>
      </c>
      <c r="D843" t="s">
        <v>18</v>
      </c>
      <c r="E843" s="240"/>
      <c r="F843" s="240">
        <v>60</v>
      </c>
      <c r="G843" s="2">
        <f t="shared" si="15"/>
        <v>53.2</v>
      </c>
    </row>
    <row r="844" spans="1:12">
      <c r="A844" s="86">
        <v>45657</v>
      </c>
      <c r="B844" s="526" t="s">
        <v>121</v>
      </c>
      <c r="C844" s="526" t="s">
        <v>34</v>
      </c>
      <c r="D844" t="s">
        <v>19</v>
      </c>
      <c r="E844" s="240"/>
      <c r="F844" s="240">
        <v>5</v>
      </c>
      <c r="G844" s="2">
        <f t="shared" si="15"/>
        <v>48.2</v>
      </c>
    </row>
    <row r="845" spans="1:12">
      <c r="A845" s="86">
        <v>45693</v>
      </c>
      <c r="B845" s="526">
        <v>30423</v>
      </c>
      <c r="C845" s="526" t="s">
        <v>34</v>
      </c>
      <c r="D845" t="s">
        <v>16</v>
      </c>
      <c r="E845" s="240"/>
      <c r="F845" s="240">
        <v>45.2</v>
      </c>
      <c r="G845" s="2">
        <f t="shared" si="15"/>
        <v>3</v>
      </c>
    </row>
    <row r="846" spans="1:12">
      <c r="A846" s="86">
        <v>45693</v>
      </c>
      <c r="B846" s="526">
        <v>30423</v>
      </c>
      <c r="C846" s="526" t="s">
        <v>34</v>
      </c>
      <c r="D846" t="s">
        <v>17</v>
      </c>
      <c r="E846" s="240"/>
      <c r="F846" s="240">
        <v>3</v>
      </c>
      <c r="G846" s="2">
        <f t="shared" si="15"/>
        <v>0</v>
      </c>
      <c r="I846" s="543"/>
      <c r="J846" s="543"/>
      <c r="K846" s="543"/>
    </row>
    <row r="847" spans="1:12">
      <c r="A847" s="88">
        <v>45688</v>
      </c>
      <c r="B847" s="525" t="s">
        <v>14</v>
      </c>
      <c r="C847" s="525" t="s">
        <v>15</v>
      </c>
      <c r="D847" t="s">
        <v>16</v>
      </c>
      <c r="E847" s="240">
        <v>51.1</v>
      </c>
      <c r="F847" s="240"/>
      <c r="G847" s="2">
        <f t="shared" si="15"/>
        <v>51.1</v>
      </c>
      <c r="H847" s="152"/>
      <c r="I847" s="525"/>
      <c r="K847" s="240"/>
    </row>
    <row r="848" spans="1:12">
      <c r="A848" s="86"/>
      <c r="B848" s="526"/>
      <c r="C848" s="526"/>
      <c r="D848" t="s">
        <v>17</v>
      </c>
      <c r="E848" s="240">
        <v>3</v>
      </c>
      <c r="F848" s="240"/>
      <c r="G848" s="2">
        <f t="shared" si="15"/>
        <v>54.1</v>
      </c>
      <c r="I848" s="526"/>
      <c r="K848" s="240"/>
    </row>
    <row r="849" spans="1:11">
      <c r="A849" s="86"/>
      <c r="B849" s="526"/>
      <c r="C849" s="526"/>
      <c r="D849" t="s">
        <v>18</v>
      </c>
      <c r="E849" s="240">
        <v>60</v>
      </c>
      <c r="F849" s="240"/>
      <c r="G849" s="2">
        <f t="shared" si="15"/>
        <v>114.1</v>
      </c>
      <c r="I849" s="525"/>
      <c r="K849" s="2"/>
    </row>
    <row r="850" spans="1:11">
      <c r="A850" s="86"/>
      <c r="B850" s="526"/>
      <c r="C850" s="526"/>
      <c r="D850" t="s">
        <v>19</v>
      </c>
      <c r="E850" s="240">
        <v>5</v>
      </c>
      <c r="F850" s="240"/>
      <c r="G850" s="2">
        <f t="shared" si="15"/>
        <v>119.1</v>
      </c>
      <c r="I850" s="526"/>
      <c r="K850" s="2"/>
    </row>
    <row r="851" spans="1:11">
      <c r="A851" s="86">
        <v>45688</v>
      </c>
      <c r="B851" s="526" t="s">
        <v>119</v>
      </c>
      <c r="C851" s="526" t="s">
        <v>15</v>
      </c>
      <c r="D851" t="s">
        <v>18</v>
      </c>
      <c r="E851" s="240"/>
      <c r="F851" s="240">
        <v>60</v>
      </c>
      <c r="G851" s="2">
        <f t="shared" si="15"/>
        <v>59.099999999999994</v>
      </c>
      <c r="K851" s="37"/>
    </row>
    <row r="852" spans="1:11">
      <c r="A852" s="86">
        <v>45688</v>
      </c>
      <c r="B852" s="526" t="s">
        <v>119</v>
      </c>
      <c r="C852" s="526" t="s">
        <v>15</v>
      </c>
      <c r="D852" t="s">
        <v>19</v>
      </c>
      <c r="E852" s="240"/>
      <c r="F852" s="240">
        <v>5</v>
      </c>
      <c r="G852" s="2">
        <f t="shared" si="15"/>
        <v>54.099999999999994</v>
      </c>
    </row>
    <row r="853" spans="1:11">
      <c r="A853" s="7">
        <v>45741</v>
      </c>
      <c r="B853" s="526">
        <v>30763</v>
      </c>
      <c r="C853" s="526" t="s">
        <v>15</v>
      </c>
      <c r="D853" t="s">
        <v>16</v>
      </c>
      <c r="E853" s="240"/>
      <c r="F853" s="240">
        <v>51.1</v>
      </c>
      <c r="G853" s="2">
        <f t="shared" si="15"/>
        <v>2.9999999999999929</v>
      </c>
    </row>
    <row r="854" spans="1:11">
      <c r="A854" s="7">
        <v>45741</v>
      </c>
      <c r="B854" s="526">
        <v>30763</v>
      </c>
      <c r="C854" s="526" t="s">
        <v>15</v>
      </c>
      <c r="D854" t="s">
        <v>17</v>
      </c>
      <c r="E854" s="240"/>
      <c r="F854" s="240">
        <v>3</v>
      </c>
      <c r="G854" s="2">
        <f t="shared" si="15"/>
        <v>-7.1054273576010019E-15</v>
      </c>
    </row>
    <row r="855" spans="1:11">
      <c r="A855" s="44">
        <v>45716</v>
      </c>
      <c r="B855" s="525" t="s">
        <v>14</v>
      </c>
      <c r="C855" s="525" t="s">
        <v>20</v>
      </c>
      <c r="D855" t="s">
        <v>16</v>
      </c>
      <c r="E855" s="240">
        <v>60.2</v>
      </c>
      <c r="F855" s="240"/>
      <c r="G855" s="2">
        <f t="shared" si="15"/>
        <v>60.199999999999996</v>
      </c>
    </row>
    <row r="856" spans="1:11">
      <c r="B856" s="526"/>
      <c r="C856" s="526"/>
      <c r="D856" t="s">
        <v>17</v>
      </c>
      <c r="E856" s="240">
        <v>3</v>
      </c>
      <c r="F856" s="240"/>
      <c r="G856" s="2">
        <f t="shared" si="15"/>
        <v>63.199999999999996</v>
      </c>
    </row>
    <row r="857" spans="1:11">
      <c r="B857" s="526"/>
      <c r="C857" s="526"/>
      <c r="D857" t="s">
        <v>18</v>
      </c>
      <c r="E857" s="240">
        <v>56</v>
      </c>
      <c r="F857" s="240"/>
      <c r="G857" s="2">
        <f t="shared" si="15"/>
        <v>119.19999999999999</v>
      </c>
    </row>
    <row r="858" spans="1:11">
      <c r="B858" s="526"/>
      <c r="C858" s="526"/>
      <c r="D858" t="s">
        <v>19</v>
      </c>
      <c r="E858" s="240">
        <v>5</v>
      </c>
      <c r="F858" s="240"/>
      <c r="G858" s="2">
        <f t="shared" si="15"/>
        <v>124.19999999999999</v>
      </c>
    </row>
    <row r="859" spans="1:11">
      <c r="A859" s="7">
        <v>45716</v>
      </c>
      <c r="B859" s="526" t="s">
        <v>135</v>
      </c>
      <c r="C859" s="526" t="s">
        <v>20</v>
      </c>
      <c r="D859" t="s">
        <v>18</v>
      </c>
      <c r="E859" s="240"/>
      <c r="F859" s="240">
        <v>56</v>
      </c>
      <c r="G859" s="2">
        <f t="shared" si="15"/>
        <v>68.199999999999989</v>
      </c>
    </row>
    <row r="860" spans="1:11">
      <c r="A860" s="7">
        <v>45716</v>
      </c>
      <c r="B860" s="526" t="s">
        <v>135</v>
      </c>
      <c r="C860" s="526" t="s">
        <v>20</v>
      </c>
      <c r="D860" t="s">
        <v>19</v>
      </c>
      <c r="E860" s="240"/>
      <c r="F860" s="240">
        <v>5</v>
      </c>
      <c r="G860" s="2">
        <f t="shared" si="15"/>
        <v>63.199999999999989</v>
      </c>
    </row>
    <row r="861" spans="1:11">
      <c r="A861" s="7">
        <v>45741</v>
      </c>
      <c r="B861" s="526">
        <v>30763</v>
      </c>
      <c r="C861" s="526" t="s">
        <v>20</v>
      </c>
      <c r="D861" t="s">
        <v>16</v>
      </c>
      <c r="F861" s="240">
        <v>60.2</v>
      </c>
      <c r="G861" s="2">
        <f t="shared" si="15"/>
        <v>2.9999999999999858</v>
      </c>
    </row>
    <row r="862" spans="1:11">
      <c r="A862" s="7">
        <v>45741</v>
      </c>
      <c r="B862" s="526">
        <v>30763</v>
      </c>
      <c r="C862" s="526" t="s">
        <v>20</v>
      </c>
      <c r="D862" t="s">
        <v>17</v>
      </c>
      <c r="F862" s="240">
        <v>3</v>
      </c>
      <c r="G862" s="2">
        <f t="shared" si="15"/>
        <v>-1.4210854715202004E-14</v>
      </c>
    </row>
    <row r="863" spans="1:11">
      <c r="A863" s="44">
        <v>45747</v>
      </c>
      <c r="B863" s="525" t="s">
        <v>14</v>
      </c>
      <c r="C863" s="525" t="s">
        <v>23</v>
      </c>
      <c r="D863" t="s">
        <v>16</v>
      </c>
      <c r="E863" s="240">
        <v>84.2</v>
      </c>
      <c r="F863" s="240"/>
      <c r="G863" s="2">
        <f t="shared" si="15"/>
        <v>84.199999999999989</v>
      </c>
    </row>
    <row r="864" spans="1:11">
      <c r="B864" s="526"/>
      <c r="C864" s="526"/>
      <c r="D864" t="s">
        <v>17</v>
      </c>
      <c r="E864" s="240">
        <v>3</v>
      </c>
      <c r="F864" s="240"/>
      <c r="G864" s="2">
        <f t="shared" si="15"/>
        <v>87.199999999999989</v>
      </c>
    </row>
    <row r="865" spans="1:16">
      <c r="B865" s="526"/>
      <c r="C865" s="526"/>
      <c r="D865" t="s">
        <v>18</v>
      </c>
      <c r="E865" s="240">
        <v>60</v>
      </c>
      <c r="F865" s="240"/>
      <c r="G865" s="2">
        <f t="shared" si="15"/>
        <v>147.19999999999999</v>
      </c>
      <c r="I865" s="525"/>
      <c r="K865" s="240"/>
    </row>
    <row r="866" spans="1:16">
      <c r="B866" s="526"/>
      <c r="C866" s="526"/>
      <c r="D866" t="s">
        <v>19</v>
      </c>
      <c r="E866" s="240">
        <v>5</v>
      </c>
      <c r="F866" s="240"/>
      <c r="G866" s="2">
        <f t="shared" si="15"/>
        <v>152.19999999999999</v>
      </c>
      <c r="I866" s="526"/>
      <c r="K866" s="240"/>
    </row>
    <row r="867" spans="1:16">
      <c r="A867" s="7">
        <v>45747</v>
      </c>
      <c r="B867" s="526" t="s">
        <v>124</v>
      </c>
      <c r="C867" s="526" t="s">
        <v>23</v>
      </c>
      <c r="D867" t="s">
        <v>18</v>
      </c>
      <c r="E867" s="240"/>
      <c r="F867" s="240">
        <v>60</v>
      </c>
      <c r="G867" s="2">
        <f t="shared" si="15"/>
        <v>92.199999999999989</v>
      </c>
      <c r="I867" s="525"/>
      <c r="K867" s="240"/>
    </row>
    <row r="868" spans="1:16">
      <c r="A868" s="7">
        <v>45747</v>
      </c>
      <c r="B868" s="526" t="s">
        <v>124</v>
      </c>
      <c r="C868" s="526" t="s">
        <v>23</v>
      </c>
      <c r="D868" t="s">
        <v>19</v>
      </c>
      <c r="E868" s="240"/>
      <c r="F868" s="240">
        <v>5</v>
      </c>
      <c r="G868" s="2">
        <f t="shared" si="15"/>
        <v>87.199999999999989</v>
      </c>
      <c r="I868" s="526"/>
      <c r="K868" s="240"/>
    </row>
    <row r="869" spans="1:16">
      <c r="A869" s="7">
        <v>45833</v>
      </c>
      <c r="B869" s="526">
        <v>31226</v>
      </c>
      <c r="C869" s="526" t="s">
        <v>23</v>
      </c>
      <c r="D869" t="s">
        <v>16</v>
      </c>
      <c r="E869" s="240"/>
      <c r="F869" s="240">
        <v>84.2</v>
      </c>
      <c r="G869" s="2">
        <f t="shared" si="15"/>
        <v>2.9999999999999858</v>
      </c>
      <c r="I869" s="526"/>
      <c r="K869" s="240"/>
    </row>
    <row r="870" spans="1:16">
      <c r="A870" s="7">
        <v>45833</v>
      </c>
      <c r="B870" s="526">
        <v>31226</v>
      </c>
      <c r="C870" s="526" t="s">
        <v>23</v>
      </c>
      <c r="D870" t="s">
        <v>17</v>
      </c>
      <c r="E870" s="240"/>
      <c r="F870" s="240">
        <v>3</v>
      </c>
      <c r="G870" s="2">
        <f t="shared" si="15"/>
        <v>-1.4210854715202004E-14</v>
      </c>
      <c r="I870" s="526"/>
      <c r="K870" s="240"/>
    </row>
    <row r="871" spans="1:16">
      <c r="A871" s="88">
        <v>45777</v>
      </c>
      <c r="B871" s="525" t="s">
        <v>14</v>
      </c>
      <c r="C871" s="525" t="s">
        <v>24</v>
      </c>
      <c r="D871" t="s">
        <v>16</v>
      </c>
      <c r="E871" s="240">
        <v>47.1</v>
      </c>
      <c r="F871" s="240"/>
      <c r="G871" s="2">
        <f t="shared" si="15"/>
        <v>47.099999999999987</v>
      </c>
      <c r="K871" s="37"/>
    </row>
    <row r="872" spans="1:16">
      <c r="A872" s="86"/>
      <c r="B872" s="526"/>
      <c r="C872" s="526"/>
      <c r="D872" t="s">
        <v>17</v>
      </c>
      <c r="E872" s="240">
        <v>3</v>
      </c>
      <c r="F872" s="240"/>
      <c r="G872" s="2">
        <f t="shared" si="15"/>
        <v>50.099999999999987</v>
      </c>
    </row>
    <row r="873" spans="1:16">
      <c r="A873" s="86"/>
      <c r="B873" s="526"/>
      <c r="C873" s="526"/>
      <c r="D873" t="s">
        <v>18</v>
      </c>
      <c r="E873" s="240">
        <v>60</v>
      </c>
      <c r="F873" s="240"/>
      <c r="G873" s="2">
        <f t="shared" si="15"/>
        <v>110.1</v>
      </c>
    </row>
    <row r="874" spans="1:16">
      <c r="A874" s="86"/>
      <c r="B874" s="526"/>
      <c r="C874" s="526"/>
      <c r="D874" t="s">
        <v>19</v>
      </c>
      <c r="E874" s="240">
        <v>5</v>
      </c>
      <c r="F874" s="240"/>
      <c r="G874" s="2">
        <f t="shared" si="15"/>
        <v>115.1</v>
      </c>
    </row>
    <row r="875" spans="1:16">
      <c r="A875" s="86">
        <v>45777</v>
      </c>
      <c r="B875" s="526" t="s">
        <v>125</v>
      </c>
      <c r="C875" s="526" t="s">
        <v>24</v>
      </c>
      <c r="D875" t="s">
        <v>18</v>
      </c>
      <c r="E875" s="240"/>
      <c r="F875" s="240">
        <v>60</v>
      </c>
      <c r="G875" s="2">
        <f t="shared" si="15"/>
        <v>55.099999999999994</v>
      </c>
      <c r="I875" s="543" t="s">
        <v>151</v>
      </c>
      <c r="J875" s="543"/>
      <c r="K875" s="543"/>
    </row>
    <row r="876" spans="1:16">
      <c r="A876" s="86">
        <v>45777</v>
      </c>
      <c r="B876" s="526" t="s">
        <v>125</v>
      </c>
      <c r="C876" s="526" t="s">
        <v>24</v>
      </c>
      <c r="D876" t="s">
        <v>19</v>
      </c>
      <c r="E876" s="240"/>
      <c r="F876" s="240">
        <v>5</v>
      </c>
      <c r="G876" s="2">
        <f t="shared" si="15"/>
        <v>50.099999999999994</v>
      </c>
      <c r="H876" s="152">
        <v>2025</v>
      </c>
      <c r="I876" s="525" t="s">
        <v>24</v>
      </c>
      <c r="J876" t="s">
        <v>16</v>
      </c>
      <c r="K876" s="240">
        <v>47.1</v>
      </c>
    </row>
    <row r="877" spans="1:16">
      <c r="A877" s="86">
        <v>45854</v>
      </c>
      <c r="B877" s="526">
        <v>31464</v>
      </c>
      <c r="C877" s="526" t="s">
        <v>24</v>
      </c>
      <c r="D877" t="s">
        <v>16</v>
      </c>
      <c r="E877" s="240"/>
      <c r="F877" s="240">
        <v>47.1</v>
      </c>
      <c r="G877" s="2">
        <f t="shared" si="15"/>
        <v>2.9999999999999929</v>
      </c>
      <c r="H877" s="152"/>
      <c r="I877" s="525"/>
      <c r="K877" s="240"/>
    </row>
    <row r="878" spans="1:16">
      <c r="A878" s="86">
        <v>45854</v>
      </c>
      <c r="B878" s="526">
        <v>31464</v>
      </c>
      <c r="C878" s="526" t="s">
        <v>24</v>
      </c>
      <c r="D878" t="s">
        <v>17</v>
      </c>
      <c r="E878" s="240"/>
      <c r="F878" s="240">
        <v>3</v>
      </c>
      <c r="G878" s="2">
        <f t="shared" si="15"/>
        <v>-7.1054273576010019E-15</v>
      </c>
      <c r="H878" s="152"/>
      <c r="I878" s="525"/>
      <c r="K878" s="240"/>
    </row>
    <row r="879" spans="1:16">
      <c r="A879" s="88">
        <v>45808</v>
      </c>
      <c r="B879" s="525" t="s">
        <v>14</v>
      </c>
      <c r="C879" s="525" t="s">
        <v>25</v>
      </c>
      <c r="D879" t="s">
        <v>16</v>
      </c>
      <c r="E879" s="240">
        <v>44.1</v>
      </c>
      <c r="G879" s="2">
        <f t="shared" si="15"/>
        <v>44.099999999999994</v>
      </c>
      <c r="I879" s="526"/>
      <c r="J879" t="s">
        <v>17</v>
      </c>
      <c r="K879" s="240">
        <v>3</v>
      </c>
    </row>
    <row r="880" spans="1:16">
      <c r="A880" s="86"/>
      <c r="B880" s="526"/>
      <c r="C880" s="526"/>
      <c r="D880" t="s">
        <v>17</v>
      </c>
      <c r="E880" s="240">
        <v>5</v>
      </c>
      <c r="G880" s="2">
        <f t="shared" si="15"/>
        <v>49.099999999999994</v>
      </c>
      <c r="I880" s="525" t="s">
        <v>25</v>
      </c>
      <c r="J880" t="s">
        <v>16</v>
      </c>
      <c r="K880" s="240">
        <v>44.1</v>
      </c>
      <c r="L880" s="240"/>
      <c r="P880">
        <v>6</v>
      </c>
    </row>
    <row r="881" spans="1:16">
      <c r="A881" s="86"/>
      <c r="B881" s="526"/>
      <c r="C881" s="526"/>
      <c r="D881" t="s">
        <v>18</v>
      </c>
      <c r="E881" s="240">
        <v>60</v>
      </c>
      <c r="G881" s="2">
        <f t="shared" si="15"/>
        <v>109.1</v>
      </c>
      <c r="I881" s="526"/>
      <c r="J881" t="s">
        <v>17</v>
      </c>
      <c r="K881" s="240">
        <v>5</v>
      </c>
      <c r="L881" s="240"/>
      <c r="P881">
        <v>12</v>
      </c>
    </row>
    <row r="882" spans="1:16">
      <c r="A882" s="86"/>
      <c r="B882" s="526"/>
      <c r="C882" s="526"/>
      <c r="D882" t="s">
        <v>19</v>
      </c>
      <c r="E882" s="240">
        <v>5</v>
      </c>
      <c r="G882" s="2">
        <f t="shared" si="15"/>
        <v>114.1</v>
      </c>
      <c r="I882" s="525" t="s">
        <v>26</v>
      </c>
      <c r="J882" t="s">
        <v>16</v>
      </c>
      <c r="K882" s="240">
        <v>35.200000000000003</v>
      </c>
      <c r="L882" s="37"/>
      <c r="P882">
        <v>10</v>
      </c>
    </row>
    <row r="883" spans="1:16">
      <c r="A883" s="7">
        <v>45808</v>
      </c>
      <c r="B883" s="526" t="s">
        <v>128</v>
      </c>
      <c r="C883" s="526" t="s">
        <v>25</v>
      </c>
      <c r="D883" t="s">
        <v>18</v>
      </c>
      <c r="F883" s="2">
        <v>60</v>
      </c>
      <c r="G883" s="2">
        <f t="shared" si="15"/>
        <v>54.099999999999994</v>
      </c>
      <c r="I883" s="526"/>
      <c r="J883" t="s">
        <v>17</v>
      </c>
      <c r="K883" s="240">
        <v>4</v>
      </c>
      <c r="P883">
        <v>3</v>
      </c>
    </row>
    <row r="884" spans="1:16">
      <c r="A884" s="7">
        <v>45808</v>
      </c>
      <c r="B884" s="526" t="s">
        <v>128</v>
      </c>
      <c r="C884" s="526" t="s">
        <v>25</v>
      </c>
      <c r="D884" t="s">
        <v>19</v>
      </c>
      <c r="F884" s="2">
        <v>5</v>
      </c>
      <c r="G884" s="2">
        <f t="shared" si="15"/>
        <v>49.099999999999994</v>
      </c>
      <c r="K884" s="37">
        <f>SUM(K876:K883)</f>
        <v>138.4</v>
      </c>
      <c r="P884">
        <f>SUM(P880:P883)</f>
        <v>31</v>
      </c>
    </row>
    <row r="885" spans="1:16">
      <c r="A885" s="86">
        <v>45854</v>
      </c>
      <c r="B885" s="526">
        <v>31464</v>
      </c>
      <c r="C885" s="526" t="s">
        <v>25</v>
      </c>
      <c r="D885" t="s">
        <v>16</v>
      </c>
      <c r="F885" s="2">
        <v>44.1</v>
      </c>
      <c r="G885" s="2">
        <f t="shared" si="15"/>
        <v>4.9999999999999929</v>
      </c>
      <c r="K885" s="37"/>
    </row>
    <row r="886" spans="1:16">
      <c r="A886" s="86">
        <v>45854</v>
      </c>
      <c r="B886" s="526">
        <v>31464</v>
      </c>
      <c r="C886" s="526" t="s">
        <v>25</v>
      </c>
      <c r="D886" t="s">
        <v>17</v>
      </c>
      <c r="F886" s="2">
        <v>5</v>
      </c>
      <c r="G886" s="2">
        <f t="shared" si="15"/>
        <v>-7.1054273576010019E-15</v>
      </c>
      <c r="K886" s="37"/>
    </row>
    <row r="887" spans="1:16">
      <c r="A887" s="88">
        <v>45838</v>
      </c>
      <c r="B887" s="525" t="s">
        <v>14</v>
      </c>
      <c r="C887" s="525" t="s">
        <v>26</v>
      </c>
      <c r="D887" t="s">
        <v>16</v>
      </c>
      <c r="E887" s="240">
        <v>35.200000000000003</v>
      </c>
      <c r="F887" s="240"/>
      <c r="G887" s="2">
        <f t="shared" si="15"/>
        <v>35.199999999999996</v>
      </c>
    </row>
    <row r="888" spans="1:16">
      <c r="A888" s="86"/>
      <c r="B888" s="526"/>
      <c r="C888" s="526"/>
      <c r="D888" t="s">
        <v>17</v>
      </c>
      <c r="E888" s="240">
        <v>4</v>
      </c>
      <c r="F888" s="240"/>
      <c r="G888" s="2">
        <f t="shared" si="15"/>
        <v>39.199999999999996</v>
      </c>
    </row>
    <row r="889" spans="1:16">
      <c r="A889" s="86"/>
      <c r="B889" s="526"/>
      <c r="C889" s="526"/>
      <c r="D889" t="s">
        <v>18</v>
      </c>
      <c r="E889" s="240">
        <v>60</v>
      </c>
      <c r="F889" s="240"/>
      <c r="G889" s="2">
        <f t="shared" si="15"/>
        <v>99.199999999999989</v>
      </c>
    </row>
    <row r="890" spans="1:16">
      <c r="A890" s="86"/>
      <c r="B890" s="526"/>
      <c r="C890" s="526"/>
      <c r="D890" t="s">
        <v>19</v>
      </c>
      <c r="E890" s="240">
        <v>5</v>
      </c>
      <c r="F890" s="240"/>
      <c r="G890" s="2">
        <f t="shared" si="15"/>
        <v>104.19999999999999</v>
      </c>
    </row>
    <row r="891" spans="1:16">
      <c r="A891" s="86">
        <v>45838</v>
      </c>
      <c r="B891" s="526" t="s">
        <v>129</v>
      </c>
      <c r="C891" s="526" t="s">
        <v>26</v>
      </c>
      <c r="D891" t="s">
        <v>18</v>
      </c>
      <c r="E891" s="240"/>
      <c r="F891" s="240">
        <v>60</v>
      </c>
      <c r="G891" s="2">
        <f t="shared" si="15"/>
        <v>44.199999999999989</v>
      </c>
    </row>
    <row r="892" spans="1:16">
      <c r="A892" s="86">
        <v>45838</v>
      </c>
      <c r="B892" s="526" t="s">
        <v>129</v>
      </c>
      <c r="C892" s="526" t="s">
        <v>26</v>
      </c>
      <c r="D892" t="s">
        <v>19</v>
      </c>
      <c r="E892" s="240"/>
      <c r="F892" s="240">
        <v>5</v>
      </c>
      <c r="G892" s="2">
        <f t="shared" si="15"/>
        <v>39.199999999999989</v>
      </c>
    </row>
    <row r="893" spans="1:16">
      <c r="A893" s="86">
        <v>45854</v>
      </c>
      <c r="B893" s="526">
        <v>31464</v>
      </c>
      <c r="C893" s="526" t="s">
        <v>26</v>
      </c>
      <c r="D893" t="s">
        <v>16</v>
      </c>
      <c r="F893" s="2">
        <v>35.200000000000003</v>
      </c>
      <c r="G893" s="2">
        <f t="shared" ref="G893:G967" si="16">+G892+E893-F893</f>
        <v>3.9999999999999858</v>
      </c>
    </row>
    <row r="894" spans="1:16">
      <c r="A894" s="86">
        <v>45854</v>
      </c>
      <c r="B894" s="526">
        <v>31464</v>
      </c>
      <c r="C894" s="526" t="s">
        <v>26</v>
      </c>
      <c r="D894" t="s">
        <v>17</v>
      </c>
      <c r="F894" s="2">
        <v>4</v>
      </c>
      <c r="G894" s="2">
        <f t="shared" si="16"/>
        <v>-1.4210854715202004E-14</v>
      </c>
    </row>
    <row r="895" spans="1:16">
      <c r="A895" s="88">
        <v>45869</v>
      </c>
      <c r="B895" s="525" t="s">
        <v>14</v>
      </c>
      <c r="C895" s="525" t="s">
        <v>27</v>
      </c>
      <c r="D895" t="s">
        <v>16</v>
      </c>
      <c r="E895" s="240">
        <v>55.6</v>
      </c>
      <c r="F895" s="240"/>
      <c r="G895" s="2">
        <f t="shared" si="16"/>
        <v>55.599999999999987</v>
      </c>
      <c r="I895" s="525" t="s">
        <v>27</v>
      </c>
      <c r="J895" t="s">
        <v>16</v>
      </c>
      <c r="K895" s="240">
        <v>55.6</v>
      </c>
    </row>
    <row r="896" spans="1:16">
      <c r="A896" s="86"/>
      <c r="B896" s="526"/>
      <c r="C896" s="526"/>
      <c r="D896" t="s">
        <v>17</v>
      </c>
      <c r="E896" s="240">
        <v>4</v>
      </c>
      <c r="F896" s="240"/>
      <c r="G896" s="2">
        <f t="shared" si="16"/>
        <v>59.599999999999987</v>
      </c>
      <c r="I896" s="526"/>
      <c r="J896" t="s">
        <v>17</v>
      </c>
      <c r="K896" s="240">
        <v>4</v>
      </c>
    </row>
    <row r="897" spans="1:11">
      <c r="A897" s="86"/>
      <c r="B897" s="526"/>
      <c r="C897" s="526"/>
      <c r="D897" t="s">
        <v>18</v>
      </c>
      <c r="E897" s="240">
        <v>60</v>
      </c>
      <c r="F897" s="240"/>
      <c r="G897" s="2">
        <f t="shared" si="16"/>
        <v>119.6</v>
      </c>
      <c r="K897" s="37">
        <f>SUM(K895:K896)</f>
        <v>59.6</v>
      </c>
    </row>
    <row r="898" spans="1:11">
      <c r="A898" s="86"/>
      <c r="B898" s="526"/>
      <c r="C898" s="526"/>
      <c r="D898" t="s">
        <v>19</v>
      </c>
      <c r="E898" s="240">
        <v>5</v>
      </c>
      <c r="F898" s="240"/>
      <c r="G898" s="2">
        <f t="shared" si="16"/>
        <v>124.6</v>
      </c>
    </row>
    <row r="899" spans="1:11">
      <c r="A899" s="86">
        <v>45869</v>
      </c>
      <c r="B899" s="526" t="s">
        <v>115</v>
      </c>
      <c r="C899" s="526" t="s">
        <v>27</v>
      </c>
      <c r="D899" t="s">
        <v>18</v>
      </c>
      <c r="E899" s="240"/>
      <c r="F899" s="240">
        <v>60</v>
      </c>
      <c r="G899" s="2">
        <f t="shared" si="16"/>
        <v>64.599999999999994</v>
      </c>
    </row>
    <row r="900" spans="1:11">
      <c r="A900" s="86">
        <v>45869</v>
      </c>
      <c r="B900" s="526" t="s">
        <v>115</v>
      </c>
      <c r="C900" s="526" t="s">
        <v>27</v>
      </c>
      <c r="D900" t="s">
        <v>19</v>
      </c>
      <c r="E900" s="240"/>
      <c r="F900" s="240">
        <v>5</v>
      </c>
      <c r="G900" s="2">
        <f t="shared" si="16"/>
        <v>59.599999999999994</v>
      </c>
    </row>
    <row r="901" spans="1:11">
      <c r="A901" s="86">
        <v>45966</v>
      </c>
      <c r="B901" s="526">
        <v>31873</v>
      </c>
      <c r="C901" s="526" t="s">
        <v>27</v>
      </c>
      <c r="D901" t="s">
        <v>16</v>
      </c>
      <c r="E901" s="240"/>
      <c r="F901" s="240">
        <v>55.6</v>
      </c>
      <c r="G901" s="2">
        <f t="shared" si="16"/>
        <v>3.9999999999999929</v>
      </c>
    </row>
    <row r="902" spans="1:11">
      <c r="A902" s="86">
        <v>45966</v>
      </c>
      <c r="B902" s="526">
        <v>31873</v>
      </c>
      <c r="C902" s="526" t="s">
        <v>27</v>
      </c>
      <c r="D902" t="s">
        <v>17</v>
      </c>
      <c r="E902" s="240"/>
      <c r="F902" s="240">
        <v>4</v>
      </c>
      <c r="G902" s="2">
        <f t="shared" si="16"/>
        <v>-7.1054273576010019E-15</v>
      </c>
    </row>
    <row r="903" spans="1:11">
      <c r="A903" s="44">
        <v>45900</v>
      </c>
      <c r="B903" s="525" t="s">
        <v>14</v>
      </c>
      <c r="C903" s="525" t="s">
        <v>28</v>
      </c>
      <c r="D903" t="s">
        <v>16</v>
      </c>
      <c r="E903" s="8">
        <v>55.6</v>
      </c>
      <c r="G903" s="2">
        <f t="shared" si="16"/>
        <v>55.599999999999994</v>
      </c>
    </row>
    <row r="904" spans="1:11">
      <c r="B904" s="526"/>
      <c r="C904" s="526"/>
      <c r="D904" t="s">
        <v>17</v>
      </c>
      <c r="E904" s="8">
        <v>8</v>
      </c>
      <c r="G904" s="2">
        <f t="shared" si="16"/>
        <v>63.599999999999994</v>
      </c>
    </row>
    <row r="905" spans="1:11">
      <c r="B905" s="526"/>
      <c r="C905" s="526"/>
      <c r="D905" t="s">
        <v>18</v>
      </c>
      <c r="E905" s="8">
        <v>60</v>
      </c>
      <c r="G905" s="2">
        <f t="shared" si="16"/>
        <v>123.6</v>
      </c>
    </row>
    <row r="906" spans="1:11">
      <c r="B906" s="526"/>
      <c r="C906" s="526"/>
      <c r="D906" t="s">
        <v>19</v>
      </c>
      <c r="E906" s="8">
        <v>5</v>
      </c>
      <c r="G906" s="2">
        <f t="shared" si="16"/>
        <v>128.6</v>
      </c>
    </row>
    <row r="907" spans="1:11">
      <c r="B907" s="526"/>
      <c r="C907" s="526"/>
      <c r="D907" s="460" t="s">
        <v>66</v>
      </c>
      <c r="E907" s="461">
        <v>15</v>
      </c>
      <c r="G907" s="2">
        <f t="shared" si="16"/>
        <v>143.6</v>
      </c>
    </row>
    <row r="908" spans="1:11">
      <c r="A908" s="7">
        <v>45900</v>
      </c>
      <c r="B908" s="526" t="s">
        <v>116</v>
      </c>
      <c r="C908" s="526" t="s">
        <v>28</v>
      </c>
      <c r="D908" t="s">
        <v>18</v>
      </c>
      <c r="F908" s="8">
        <v>60</v>
      </c>
      <c r="G908" s="2">
        <f t="shared" si="16"/>
        <v>83.6</v>
      </c>
      <c r="I908" s="525" t="s">
        <v>27</v>
      </c>
      <c r="J908" t="s">
        <v>16</v>
      </c>
      <c r="K908" s="240">
        <v>55.6</v>
      </c>
    </row>
    <row r="909" spans="1:11">
      <c r="A909" s="7">
        <v>45900</v>
      </c>
      <c r="B909" s="526" t="s">
        <v>116</v>
      </c>
      <c r="C909" s="526" t="s">
        <v>28</v>
      </c>
      <c r="D909" t="s">
        <v>19</v>
      </c>
      <c r="F909" s="8">
        <v>5</v>
      </c>
      <c r="G909" s="2">
        <f t="shared" si="16"/>
        <v>78.599999999999994</v>
      </c>
      <c r="I909" s="526"/>
      <c r="J909" t="s">
        <v>17</v>
      </c>
      <c r="K909" s="240">
        <v>4</v>
      </c>
    </row>
    <row r="910" spans="1:11">
      <c r="A910" s="86">
        <v>45966</v>
      </c>
      <c r="B910" s="526">
        <v>31873</v>
      </c>
      <c r="C910" s="526" t="s">
        <v>28</v>
      </c>
      <c r="D910" t="s">
        <v>16</v>
      </c>
      <c r="F910" s="8">
        <v>55.6</v>
      </c>
      <c r="G910" s="2">
        <f t="shared" si="16"/>
        <v>22.999999999999993</v>
      </c>
      <c r="I910" s="526"/>
      <c r="K910" s="240"/>
    </row>
    <row r="911" spans="1:11">
      <c r="A911" s="86">
        <v>45966</v>
      </c>
      <c r="B911" s="526">
        <v>31873</v>
      </c>
      <c r="C911" s="526" t="s">
        <v>28</v>
      </c>
      <c r="D911" t="s">
        <v>17</v>
      </c>
      <c r="F911" s="8">
        <v>8</v>
      </c>
      <c r="G911" s="2">
        <f t="shared" si="16"/>
        <v>14.999999999999993</v>
      </c>
      <c r="I911" s="526"/>
      <c r="K911" s="240"/>
    </row>
    <row r="912" spans="1:11">
      <c r="A912" s="86">
        <v>46028</v>
      </c>
      <c r="B912" s="526">
        <v>32290</v>
      </c>
      <c r="C912" s="526" t="s">
        <v>28</v>
      </c>
      <c r="D912" t="s">
        <v>66</v>
      </c>
      <c r="F912" s="8">
        <v>15</v>
      </c>
      <c r="G912" s="2">
        <f t="shared" si="16"/>
        <v>0</v>
      </c>
      <c r="I912" s="526"/>
      <c r="K912" s="240"/>
    </row>
    <row r="913" spans="1:12">
      <c r="A913" s="88">
        <v>45930</v>
      </c>
      <c r="B913" s="525" t="s">
        <v>14</v>
      </c>
      <c r="C913" s="525" t="s">
        <v>85</v>
      </c>
      <c r="D913" t="s">
        <v>16</v>
      </c>
      <c r="E913" s="240">
        <v>53.5</v>
      </c>
      <c r="G913" s="2">
        <f t="shared" si="16"/>
        <v>53.5</v>
      </c>
      <c r="I913" s="525" t="s">
        <v>28</v>
      </c>
      <c r="J913" t="s">
        <v>16</v>
      </c>
      <c r="K913" s="8">
        <v>55.6</v>
      </c>
    </row>
    <row r="914" spans="1:12">
      <c r="B914" s="526"/>
      <c r="C914" s="526"/>
      <c r="D914" t="s">
        <v>17</v>
      </c>
      <c r="E914" s="26">
        <v>4</v>
      </c>
      <c r="G914" s="2">
        <f t="shared" si="16"/>
        <v>57.5</v>
      </c>
      <c r="I914" s="526"/>
      <c r="J914" t="s">
        <v>17</v>
      </c>
      <c r="K914" s="8">
        <v>8</v>
      </c>
    </row>
    <row r="915" spans="1:12">
      <c r="B915" s="526"/>
      <c r="C915" s="526"/>
      <c r="D915" t="s">
        <v>18</v>
      </c>
      <c r="E915" s="26">
        <v>60</v>
      </c>
      <c r="G915" s="2">
        <f t="shared" si="16"/>
        <v>117.5</v>
      </c>
      <c r="I915" s="525"/>
      <c r="K915" s="240"/>
    </row>
    <row r="916" spans="1:12">
      <c r="B916" s="526"/>
      <c r="C916" s="526"/>
      <c r="D916" t="s">
        <v>19</v>
      </c>
      <c r="E916" s="26">
        <v>5</v>
      </c>
      <c r="G916" s="2">
        <f t="shared" si="16"/>
        <v>122.5</v>
      </c>
      <c r="I916" s="526"/>
      <c r="K916" s="26"/>
    </row>
    <row r="917" spans="1:12">
      <c r="B917" s="526"/>
      <c r="C917" s="526"/>
      <c r="D917" t="s">
        <v>86</v>
      </c>
      <c r="E917" s="240">
        <v>10</v>
      </c>
      <c r="F917" s="240"/>
      <c r="G917" s="2">
        <f t="shared" si="16"/>
        <v>132.5</v>
      </c>
      <c r="J917">
        <v>150</v>
      </c>
      <c r="K917" s="37">
        <f>SUM(K908:K916)</f>
        <v>123.2</v>
      </c>
      <c r="L917" s="37">
        <f>J917-K917</f>
        <v>26.799999999999997</v>
      </c>
    </row>
    <row r="918" spans="1:12">
      <c r="A918" s="7">
        <v>45905</v>
      </c>
      <c r="B918" s="526"/>
      <c r="C918" s="526" t="s">
        <v>53</v>
      </c>
      <c r="D918" t="s">
        <v>86</v>
      </c>
      <c r="E918" s="240"/>
      <c r="F918" s="240">
        <v>10</v>
      </c>
      <c r="G918" s="2">
        <f t="shared" si="16"/>
        <v>122.5</v>
      </c>
    </row>
    <row r="919" spans="1:12">
      <c r="A919" s="7">
        <v>45930</v>
      </c>
      <c r="B919" s="526" t="s">
        <v>145</v>
      </c>
      <c r="C919" s="526" t="s">
        <v>53</v>
      </c>
      <c r="D919" t="s">
        <v>18</v>
      </c>
      <c r="E919" s="240"/>
      <c r="F919" s="26">
        <v>60</v>
      </c>
      <c r="G919" s="2">
        <f t="shared" si="16"/>
        <v>62.5</v>
      </c>
    </row>
    <row r="920" spans="1:12">
      <c r="A920" s="7">
        <v>45930</v>
      </c>
      <c r="B920" s="526" t="s">
        <v>145</v>
      </c>
      <c r="C920" s="526" t="s">
        <v>53</v>
      </c>
      <c r="D920" t="s">
        <v>19</v>
      </c>
      <c r="E920" s="240"/>
      <c r="F920" s="26">
        <v>5</v>
      </c>
      <c r="G920" s="2">
        <f t="shared" si="16"/>
        <v>57.5</v>
      </c>
    </row>
    <row r="921" spans="1:12">
      <c r="A921" s="7">
        <v>45986</v>
      </c>
      <c r="B921" s="526">
        <v>32115</v>
      </c>
      <c r="C921" s="526" t="s">
        <v>53</v>
      </c>
      <c r="D921" t="s">
        <v>16</v>
      </c>
      <c r="E921" s="240"/>
      <c r="F921" s="240">
        <v>53.5</v>
      </c>
      <c r="G921" s="2">
        <f t="shared" si="16"/>
        <v>4</v>
      </c>
    </row>
    <row r="922" spans="1:12">
      <c r="A922" s="7">
        <v>45986</v>
      </c>
      <c r="B922" s="526">
        <v>32115</v>
      </c>
      <c r="C922" s="526" t="s">
        <v>53</v>
      </c>
      <c r="D922" t="s">
        <v>17</v>
      </c>
      <c r="E922" s="240"/>
      <c r="F922" s="26">
        <v>4</v>
      </c>
      <c r="G922" s="2">
        <f t="shared" si="16"/>
        <v>0</v>
      </c>
    </row>
    <row r="923" spans="1:12">
      <c r="A923" s="88">
        <v>45961</v>
      </c>
      <c r="B923" s="525" t="s">
        <v>14</v>
      </c>
      <c r="C923" s="525" t="s">
        <v>30</v>
      </c>
      <c r="D923" t="s">
        <v>16</v>
      </c>
      <c r="E923" s="2">
        <v>52.7</v>
      </c>
      <c r="G923" s="2">
        <f t="shared" si="16"/>
        <v>52.7</v>
      </c>
      <c r="I923" s="525" t="s">
        <v>85</v>
      </c>
      <c r="J923" t="s">
        <v>16</v>
      </c>
      <c r="K923" s="240">
        <v>53.5</v>
      </c>
    </row>
    <row r="924" spans="1:12">
      <c r="A924" s="86"/>
      <c r="B924" s="526"/>
      <c r="C924" s="526"/>
      <c r="D924" t="s">
        <v>17</v>
      </c>
      <c r="E924" s="2">
        <v>7</v>
      </c>
      <c r="G924" s="2">
        <f t="shared" si="16"/>
        <v>59.7</v>
      </c>
      <c r="I924" s="526"/>
      <c r="J924" t="s">
        <v>17</v>
      </c>
      <c r="K924" s="26">
        <v>4</v>
      </c>
    </row>
    <row r="925" spans="1:12">
      <c r="A925" s="86"/>
      <c r="B925" s="526"/>
      <c r="C925" s="526"/>
      <c r="D925" t="s">
        <v>18</v>
      </c>
      <c r="E925" s="26">
        <v>60</v>
      </c>
      <c r="G925" s="2">
        <f t="shared" si="16"/>
        <v>119.7</v>
      </c>
      <c r="I925" s="525" t="s">
        <v>30</v>
      </c>
      <c r="J925" t="s">
        <v>16</v>
      </c>
      <c r="K925" s="2">
        <v>52.7</v>
      </c>
      <c r="L925" s="2"/>
    </row>
    <row r="926" spans="1:12">
      <c r="A926" s="86"/>
      <c r="B926" s="526"/>
      <c r="C926" s="526"/>
      <c r="D926" t="s">
        <v>19</v>
      </c>
      <c r="E926" s="26">
        <v>5</v>
      </c>
      <c r="G926" s="2">
        <f t="shared" si="16"/>
        <v>124.7</v>
      </c>
      <c r="I926" s="526"/>
      <c r="J926" t="s">
        <v>17</v>
      </c>
      <c r="K926" s="2">
        <v>7</v>
      </c>
      <c r="L926" s="2"/>
    </row>
    <row r="927" spans="1:12">
      <c r="A927" s="7">
        <v>45961</v>
      </c>
      <c r="B927" s="526" t="s">
        <v>118</v>
      </c>
      <c r="C927" s="526" t="s">
        <v>30</v>
      </c>
      <c r="D927" t="s">
        <v>18</v>
      </c>
      <c r="F927" s="2">
        <v>14</v>
      </c>
      <c r="G927" s="2">
        <f t="shared" si="16"/>
        <v>110.7</v>
      </c>
      <c r="J927" t="s">
        <v>18</v>
      </c>
      <c r="K927" s="37">
        <f>E925-F927</f>
        <v>46</v>
      </c>
    </row>
    <row r="928" spans="1:12">
      <c r="A928" s="7">
        <v>45986</v>
      </c>
      <c r="B928" s="526">
        <v>32115</v>
      </c>
      <c r="C928" s="526" t="s">
        <v>30</v>
      </c>
      <c r="D928" t="s">
        <v>16</v>
      </c>
      <c r="F928" s="2">
        <v>52.7</v>
      </c>
      <c r="G928" s="2">
        <f t="shared" si="16"/>
        <v>58</v>
      </c>
      <c r="J928" t="s">
        <v>19</v>
      </c>
      <c r="K928">
        <v>5</v>
      </c>
    </row>
    <row r="929" spans="1:12">
      <c r="A929" s="7">
        <v>45986</v>
      </c>
      <c r="B929" s="526">
        <v>32115</v>
      </c>
      <c r="C929" s="526" t="s">
        <v>30</v>
      </c>
      <c r="D929" t="s">
        <v>17</v>
      </c>
      <c r="F929" s="2">
        <v>7</v>
      </c>
      <c r="G929" s="2">
        <f t="shared" si="16"/>
        <v>51</v>
      </c>
      <c r="J929">
        <v>200</v>
      </c>
      <c r="K929" s="37">
        <f>SUM(K923:K928)</f>
        <v>168.2</v>
      </c>
      <c r="L929" s="37">
        <f>J929-K929</f>
        <v>31.800000000000011</v>
      </c>
    </row>
    <row r="930" spans="1:12">
      <c r="A930" s="7">
        <v>45986</v>
      </c>
      <c r="B930" s="526">
        <v>32115</v>
      </c>
      <c r="C930" s="526" t="s">
        <v>30</v>
      </c>
      <c r="D930" t="s">
        <v>18</v>
      </c>
      <c r="F930" s="26">
        <v>46</v>
      </c>
      <c r="G930" s="2">
        <f t="shared" si="16"/>
        <v>5</v>
      </c>
    </row>
    <row r="931" spans="1:12">
      <c r="A931" s="7">
        <v>45986</v>
      </c>
      <c r="B931" s="526">
        <v>32115</v>
      </c>
      <c r="C931" s="526" t="s">
        <v>30</v>
      </c>
      <c r="D931" t="s">
        <v>19</v>
      </c>
      <c r="F931" s="26">
        <v>5</v>
      </c>
      <c r="G931" s="2">
        <f t="shared" si="16"/>
        <v>0</v>
      </c>
    </row>
    <row r="932" spans="1:12">
      <c r="A932" s="88">
        <v>45991</v>
      </c>
      <c r="B932" s="525" t="s">
        <v>14</v>
      </c>
      <c r="C932" s="525" t="s">
        <v>33</v>
      </c>
      <c r="D932" t="s">
        <v>16</v>
      </c>
      <c r="E932" s="26">
        <v>49.9</v>
      </c>
      <c r="G932" s="2">
        <f t="shared" si="16"/>
        <v>49.9</v>
      </c>
    </row>
    <row r="933" spans="1:12">
      <c r="A933" s="86"/>
      <c r="B933" s="526"/>
      <c r="C933" s="526"/>
      <c r="D933" t="s">
        <v>17</v>
      </c>
      <c r="E933" s="26">
        <v>6</v>
      </c>
      <c r="G933" s="2">
        <f t="shared" si="16"/>
        <v>55.9</v>
      </c>
      <c r="I933" s="525" t="s">
        <v>151</v>
      </c>
      <c r="K933" s="525"/>
    </row>
    <row r="934" spans="1:12">
      <c r="A934" s="86"/>
      <c r="B934" s="526"/>
      <c r="C934" s="526"/>
      <c r="D934" t="s">
        <v>18</v>
      </c>
      <c r="E934" s="240">
        <v>60</v>
      </c>
      <c r="G934" s="2">
        <f t="shared" si="16"/>
        <v>115.9</v>
      </c>
      <c r="H934" s="153">
        <v>2025</v>
      </c>
      <c r="I934" s="525" t="s">
        <v>34</v>
      </c>
      <c r="J934" t="s">
        <v>16</v>
      </c>
      <c r="K934" s="8">
        <v>50.6</v>
      </c>
    </row>
    <row r="935" spans="1:12">
      <c r="A935" s="86"/>
      <c r="B935" s="526"/>
      <c r="C935" s="526"/>
      <c r="D935" t="s">
        <v>19</v>
      </c>
      <c r="E935" s="240">
        <v>5</v>
      </c>
      <c r="G935" s="2">
        <f t="shared" si="16"/>
        <v>120.9</v>
      </c>
      <c r="J935" t="s">
        <v>17</v>
      </c>
      <c r="K935" s="8">
        <v>6</v>
      </c>
    </row>
    <row r="936" spans="1:12">
      <c r="A936" s="7">
        <v>45991</v>
      </c>
      <c r="B936" s="526" t="s">
        <v>132</v>
      </c>
      <c r="C936" s="526" t="s">
        <v>33</v>
      </c>
      <c r="D936" t="s">
        <v>18</v>
      </c>
      <c r="F936" s="2">
        <v>8</v>
      </c>
      <c r="G936" s="2">
        <f t="shared" si="16"/>
        <v>112.9</v>
      </c>
      <c r="H936" s="153">
        <v>2026</v>
      </c>
      <c r="I936" s="525" t="s">
        <v>15</v>
      </c>
      <c r="J936" t="s">
        <v>16</v>
      </c>
      <c r="K936" s="26">
        <v>49.2</v>
      </c>
    </row>
    <row r="937" spans="1:12">
      <c r="A937" s="7">
        <v>46028</v>
      </c>
      <c r="B937" s="526">
        <v>32290</v>
      </c>
      <c r="C937" s="526" t="s">
        <v>33</v>
      </c>
      <c r="D937" t="s">
        <v>16</v>
      </c>
      <c r="F937" s="2">
        <v>49.9</v>
      </c>
      <c r="G937" s="2">
        <f t="shared" si="16"/>
        <v>63.000000000000007</v>
      </c>
      <c r="I937" s="526"/>
      <c r="J937" t="s">
        <v>17</v>
      </c>
      <c r="K937" s="26">
        <v>5</v>
      </c>
    </row>
    <row r="938" spans="1:12">
      <c r="A938" s="7">
        <v>46028</v>
      </c>
      <c r="B938" s="526">
        <v>32290</v>
      </c>
      <c r="C938" s="526" t="s">
        <v>33</v>
      </c>
      <c r="D938" t="s">
        <v>17</v>
      </c>
      <c r="F938" s="2">
        <v>6</v>
      </c>
      <c r="G938" s="2">
        <f t="shared" si="16"/>
        <v>57.000000000000007</v>
      </c>
      <c r="J938" t="s">
        <v>18</v>
      </c>
      <c r="K938" s="240">
        <v>50</v>
      </c>
    </row>
    <row r="939" spans="1:12">
      <c r="A939" s="7">
        <v>46028</v>
      </c>
      <c r="B939" s="526">
        <v>32290</v>
      </c>
      <c r="C939" s="526" t="s">
        <v>33</v>
      </c>
      <c r="D939" t="s">
        <v>18</v>
      </c>
      <c r="F939" s="2">
        <v>52</v>
      </c>
      <c r="G939" s="2">
        <f t="shared" si="16"/>
        <v>5.0000000000000071</v>
      </c>
      <c r="J939" t="s">
        <v>19</v>
      </c>
      <c r="K939" s="240">
        <v>5</v>
      </c>
    </row>
    <row r="940" spans="1:12">
      <c r="A940" s="7">
        <v>46028</v>
      </c>
      <c r="B940" s="526">
        <v>32290</v>
      </c>
      <c r="C940" s="526" t="s">
        <v>33</v>
      </c>
      <c r="D940" t="s">
        <v>19</v>
      </c>
      <c r="F940" s="2">
        <v>5</v>
      </c>
      <c r="G940" s="2">
        <f t="shared" si="16"/>
        <v>7.1054273576010019E-15</v>
      </c>
      <c r="I940" s="525" t="s">
        <v>20</v>
      </c>
      <c r="J940" t="s">
        <v>18</v>
      </c>
      <c r="K940" s="8">
        <v>48</v>
      </c>
    </row>
    <row r="941" spans="1:12">
      <c r="A941" s="44">
        <v>46022</v>
      </c>
      <c r="B941" s="525" t="s">
        <v>14</v>
      </c>
      <c r="C941" s="525" t="s">
        <v>34</v>
      </c>
      <c r="D941" t="s">
        <v>16</v>
      </c>
      <c r="E941" s="8">
        <v>50.6</v>
      </c>
      <c r="G941" s="2">
        <f t="shared" si="16"/>
        <v>50.600000000000009</v>
      </c>
      <c r="J941" t="s">
        <v>19</v>
      </c>
      <c r="K941" s="8">
        <v>5</v>
      </c>
    </row>
    <row r="942" spans="1:12">
      <c r="B942" s="526"/>
      <c r="C942" s="526"/>
      <c r="D942" t="s">
        <v>17</v>
      </c>
      <c r="E942" s="8">
        <v>6</v>
      </c>
      <c r="G942" s="2">
        <f t="shared" si="16"/>
        <v>56.600000000000009</v>
      </c>
      <c r="K942" s="113">
        <f>SUM(K934:K941)</f>
        <v>218.8</v>
      </c>
    </row>
    <row r="943" spans="1:12">
      <c r="B943" s="526"/>
      <c r="C943" s="526"/>
      <c r="D943" t="s">
        <v>18</v>
      </c>
      <c r="E943" s="8">
        <v>60</v>
      </c>
      <c r="G943" s="2">
        <f t="shared" si="16"/>
        <v>116.60000000000001</v>
      </c>
    </row>
    <row r="944" spans="1:12">
      <c r="B944" s="526"/>
      <c r="C944" s="526"/>
      <c r="D944" t="s">
        <v>19</v>
      </c>
      <c r="E944" s="8">
        <v>5</v>
      </c>
      <c r="G944" s="2">
        <f t="shared" si="16"/>
        <v>121.60000000000001</v>
      </c>
    </row>
    <row r="945" spans="1:11">
      <c r="A945" s="86">
        <v>46022</v>
      </c>
      <c r="B945" s="526" t="s">
        <v>121</v>
      </c>
      <c r="C945" s="65" t="s">
        <v>34</v>
      </c>
      <c r="D945" t="s">
        <v>18</v>
      </c>
      <c r="F945" s="2">
        <v>8</v>
      </c>
      <c r="G945" s="2">
        <f t="shared" si="16"/>
        <v>113.60000000000001</v>
      </c>
    </row>
    <row r="946" spans="1:11">
      <c r="A946" s="7">
        <v>46028</v>
      </c>
      <c r="B946" s="526">
        <v>32290</v>
      </c>
      <c r="C946" s="526" t="s">
        <v>34</v>
      </c>
      <c r="D946" t="s">
        <v>18</v>
      </c>
      <c r="F946" s="2">
        <v>52</v>
      </c>
      <c r="G946" s="2">
        <f t="shared" si="16"/>
        <v>61.600000000000009</v>
      </c>
    </row>
    <row r="947" spans="1:11">
      <c r="A947" s="7">
        <v>46028</v>
      </c>
      <c r="B947" s="526">
        <v>32290</v>
      </c>
      <c r="C947" s="526" t="s">
        <v>34</v>
      </c>
      <c r="D947" t="s">
        <v>19</v>
      </c>
      <c r="F947" s="2">
        <v>5</v>
      </c>
      <c r="G947" s="2">
        <f t="shared" si="16"/>
        <v>56.600000000000009</v>
      </c>
    </row>
    <row r="948" spans="1:11">
      <c r="A948" s="7">
        <v>46092</v>
      </c>
      <c r="B948" s="526">
        <v>32652</v>
      </c>
      <c r="C948" s="526" t="s">
        <v>34</v>
      </c>
      <c r="D948" t="s">
        <v>16</v>
      </c>
      <c r="F948" s="2">
        <v>50.6</v>
      </c>
      <c r="G948" s="2">
        <f t="shared" si="16"/>
        <v>6.0000000000000071</v>
      </c>
    </row>
    <row r="949" spans="1:11">
      <c r="A949" s="7">
        <v>46092</v>
      </c>
      <c r="B949" s="526">
        <v>32652</v>
      </c>
      <c r="C949" s="526" t="s">
        <v>34</v>
      </c>
      <c r="D949" t="s">
        <v>17</v>
      </c>
      <c r="F949" s="2">
        <v>6</v>
      </c>
      <c r="G949" s="2">
        <f t="shared" si="16"/>
        <v>7.1054273576010019E-15</v>
      </c>
    </row>
    <row r="950" spans="1:11">
      <c r="A950" s="88">
        <v>46053</v>
      </c>
      <c r="B950" s="525" t="s">
        <v>14</v>
      </c>
      <c r="C950" s="525" t="s">
        <v>15</v>
      </c>
      <c r="D950" t="s">
        <v>16</v>
      </c>
      <c r="E950" s="26">
        <v>49.2</v>
      </c>
      <c r="G950" s="2">
        <f t="shared" si="16"/>
        <v>49.20000000000001</v>
      </c>
    </row>
    <row r="951" spans="1:11">
      <c r="A951" s="86"/>
      <c r="B951" s="526"/>
      <c r="C951" s="526"/>
      <c r="D951" t="s">
        <v>17</v>
      </c>
      <c r="E951" s="26">
        <v>5</v>
      </c>
      <c r="G951" s="2">
        <f t="shared" si="16"/>
        <v>54.20000000000001</v>
      </c>
    </row>
    <row r="952" spans="1:11">
      <c r="A952" s="86"/>
      <c r="B952" s="526"/>
      <c r="C952" s="526"/>
      <c r="D952" t="s">
        <v>18</v>
      </c>
      <c r="E952" s="240">
        <v>60</v>
      </c>
      <c r="G952" s="2">
        <f t="shared" si="16"/>
        <v>114.20000000000002</v>
      </c>
    </row>
    <row r="953" spans="1:11">
      <c r="A953" s="86"/>
      <c r="B953" s="526"/>
      <c r="C953" s="526"/>
      <c r="D953" t="s">
        <v>19</v>
      </c>
      <c r="E953" s="240">
        <v>5</v>
      </c>
      <c r="G953" s="2">
        <f t="shared" si="16"/>
        <v>119.20000000000002</v>
      </c>
    </row>
    <row r="954" spans="1:11">
      <c r="A954" s="86">
        <v>46053</v>
      </c>
      <c r="B954" s="526" t="s">
        <v>119</v>
      </c>
      <c r="C954" s="526" t="s">
        <v>15</v>
      </c>
      <c r="D954" t="s">
        <v>18</v>
      </c>
      <c r="E954" s="240"/>
      <c r="F954" s="240">
        <v>10</v>
      </c>
      <c r="G954" s="2">
        <f t="shared" si="16"/>
        <v>109.20000000000002</v>
      </c>
    </row>
    <row r="955" spans="1:11">
      <c r="A955" s="7">
        <v>46092</v>
      </c>
      <c r="B955" s="526">
        <v>32652</v>
      </c>
      <c r="C955" s="526" t="s">
        <v>15</v>
      </c>
      <c r="D955" t="s">
        <v>16</v>
      </c>
      <c r="E955" s="240"/>
      <c r="F955" s="240">
        <v>49.2</v>
      </c>
      <c r="G955" s="2">
        <f t="shared" si="16"/>
        <v>60.000000000000014</v>
      </c>
    </row>
    <row r="956" spans="1:11">
      <c r="A956" s="7">
        <v>46092</v>
      </c>
      <c r="B956" s="526">
        <v>32652</v>
      </c>
      <c r="C956" s="526" t="s">
        <v>15</v>
      </c>
      <c r="D956" t="s">
        <v>17</v>
      </c>
      <c r="E956" s="240"/>
      <c r="F956" s="240">
        <v>5</v>
      </c>
      <c r="G956" s="2">
        <f t="shared" si="16"/>
        <v>55.000000000000014</v>
      </c>
    </row>
    <row r="957" spans="1:11">
      <c r="A957" s="7">
        <v>46092</v>
      </c>
      <c r="B957" s="526">
        <v>32652</v>
      </c>
      <c r="C957" s="526" t="s">
        <v>15</v>
      </c>
      <c r="D957" t="s">
        <v>18</v>
      </c>
      <c r="E957" s="240"/>
      <c r="F957" s="240">
        <v>50</v>
      </c>
      <c r="G957" s="2">
        <f t="shared" si="16"/>
        <v>5.0000000000000142</v>
      </c>
    </row>
    <row r="958" spans="1:11">
      <c r="A958" s="7">
        <v>46092</v>
      </c>
      <c r="B958" s="526">
        <v>32652</v>
      </c>
      <c r="C958" s="526" t="s">
        <v>15</v>
      </c>
      <c r="D958" t="s">
        <v>19</v>
      </c>
      <c r="E958" s="240"/>
      <c r="F958" s="240">
        <v>5</v>
      </c>
      <c r="G958" s="2">
        <f t="shared" si="16"/>
        <v>1.4210854715202004E-14</v>
      </c>
    </row>
    <row r="959" spans="1:11">
      <c r="A959" s="88">
        <v>46081</v>
      </c>
      <c r="B959" s="525" t="s">
        <v>14</v>
      </c>
      <c r="C959" s="525" t="s">
        <v>20</v>
      </c>
      <c r="D959" t="s">
        <v>16</v>
      </c>
      <c r="E959" s="240">
        <v>48.5</v>
      </c>
      <c r="F959" s="240"/>
      <c r="G959" s="2">
        <f t="shared" si="16"/>
        <v>48.500000000000014</v>
      </c>
      <c r="I959" s="525" t="s">
        <v>20</v>
      </c>
      <c r="J959" t="s">
        <v>16</v>
      </c>
      <c r="K959" s="240">
        <v>48.5</v>
      </c>
    </row>
    <row r="960" spans="1:11">
      <c r="B960" s="526"/>
      <c r="C960" s="526"/>
      <c r="D960" t="s">
        <v>17</v>
      </c>
      <c r="E960" s="8">
        <v>10</v>
      </c>
      <c r="G960" s="2">
        <f t="shared" si="16"/>
        <v>58.500000000000014</v>
      </c>
      <c r="I960" s="526"/>
      <c r="J960" t="s">
        <v>17</v>
      </c>
      <c r="K960" s="8">
        <v>10</v>
      </c>
    </row>
    <row r="961" spans="1:12">
      <c r="B961" s="526"/>
      <c r="C961" s="526"/>
      <c r="D961" t="s">
        <v>18</v>
      </c>
      <c r="E961" s="8">
        <v>56</v>
      </c>
      <c r="G961" s="2">
        <f t="shared" si="16"/>
        <v>114.50000000000001</v>
      </c>
      <c r="K961" s="37">
        <f>SUM(K959:K960)</f>
        <v>58.5</v>
      </c>
    </row>
    <row r="962" spans="1:12">
      <c r="B962" s="526"/>
      <c r="C962" s="526"/>
      <c r="D962" t="s">
        <v>19</v>
      </c>
      <c r="E962" s="8">
        <v>5</v>
      </c>
      <c r="G962" s="2">
        <f t="shared" si="16"/>
        <v>119.50000000000001</v>
      </c>
    </row>
    <row r="963" spans="1:12">
      <c r="A963" s="86">
        <v>46081</v>
      </c>
      <c r="B963" s="526" t="s">
        <v>135</v>
      </c>
      <c r="C963" s="526" t="s">
        <v>20</v>
      </c>
      <c r="D963" t="s">
        <v>18</v>
      </c>
      <c r="F963" s="2">
        <v>8</v>
      </c>
      <c r="G963" s="2">
        <f t="shared" si="16"/>
        <v>111.50000000000001</v>
      </c>
    </row>
    <row r="964" spans="1:12">
      <c r="A964" s="7">
        <v>46092</v>
      </c>
      <c r="B964" s="526">
        <v>32652</v>
      </c>
      <c r="C964" s="526" t="s">
        <v>15</v>
      </c>
      <c r="D964" t="s">
        <v>18</v>
      </c>
      <c r="F964" s="2">
        <v>48</v>
      </c>
      <c r="G964" s="2">
        <f t="shared" si="16"/>
        <v>63.500000000000014</v>
      </c>
    </row>
    <row r="965" spans="1:12">
      <c r="A965" s="7">
        <v>46092</v>
      </c>
      <c r="B965" s="526">
        <v>32652</v>
      </c>
      <c r="C965" s="526" t="s">
        <v>15</v>
      </c>
      <c r="D965" t="s">
        <v>19</v>
      </c>
      <c r="F965" s="2">
        <v>5</v>
      </c>
      <c r="G965" s="2">
        <f t="shared" si="16"/>
        <v>58.500000000000014</v>
      </c>
      <c r="I965" s="542" t="s">
        <v>151</v>
      </c>
      <c r="J965" s="542"/>
      <c r="K965" s="542"/>
    </row>
    <row r="966" spans="1:12">
      <c r="A966" s="7">
        <v>46105</v>
      </c>
      <c r="B966" s="526">
        <v>32833</v>
      </c>
      <c r="C966" s="526" t="s">
        <v>15</v>
      </c>
      <c r="D966" t="s">
        <v>16</v>
      </c>
      <c r="F966" s="2">
        <v>48.5</v>
      </c>
      <c r="G966" s="2">
        <f t="shared" si="16"/>
        <v>10.000000000000014</v>
      </c>
      <c r="H966" s="525">
        <v>2026</v>
      </c>
      <c r="I966" s="525" t="s">
        <v>23</v>
      </c>
      <c r="J966" t="s">
        <v>16</v>
      </c>
      <c r="K966" s="8">
        <v>50.5</v>
      </c>
    </row>
    <row r="967" spans="1:12">
      <c r="A967" s="7">
        <v>46105</v>
      </c>
      <c r="B967" s="526">
        <v>32833</v>
      </c>
      <c r="C967" s="526" t="s">
        <v>15</v>
      </c>
      <c r="D967" t="s">
        <v>17</v>
      </c>
      <c r="F967" s="2">
        <v>10</v>
      </c>
      <c r="G967" s="2">
        <f t="shared" si="16"/>
        <v>1.4210854715202004E-14</v>
      </c>
      <c r="I967" s="526"/>
      <c r="J967" t="s">
        <v>17</v>
      </c>
      <c r="K967" s="8">
        <v>6</v>
      </c>
    </row>
    <row r="968" spans="1:12">
      <c r="A968" s="44">
        <v>46112</v>
      </c>
      <c r="B968" s="525" t="s">
        <v>14</v>
      </c>
      <c r="C968" s="525" t="s">
        <v>23</v>
      </c>
      <c r="D968" t="s">
        <v>16</v>
      </c>
      <c r="E968" s="8">
        <v>50.5</v>
      </c>
      <c r="G968" s="2">
        <f t="shared" ref="G968:G970" si="17">+G967+E968-F968</f>
        <v>50.500000000000014</v>
      </c>
      <c r="I968" s="526"/>
      <c r="J968" t="s">
        <v>18</v>
      </c>
      <c r="K968" s="8">
        <v>52</v>
      </c>
    </row>
    <row r="969" spans="1:12">
      <c r="B969" s="526"/>
      <c r="C969" s="526"/>
      <c r="D969" t="s">
        <v>17</v>
      </c>
      <c r="E969" s="8">
        <v>6</v>
      </c>
      <c r="G969" s="2">
        <f t="shared" si="17"/>
        <v>56.500000000000014</v>
      </c>
      <c r="I969" s="526"/>
      <c r="J969" t="s">
        <v>19</v>
      </c>
      <c r="K969" s="8">
        <v>5</v>
      </c>
    </row>
    <row r="970" spans="1:12">
      <c r="B970" s="526"/>
      <c r="C970" s="526"/>
      <c r="D970" t="s">
        <v>18</v>
      </c>
      <c r="E970" s="8">
        <v>60</v>
      </c>
      <c r="G970" s="2">
        <f t="shared" si="17"/>
        <v>116.50000000000001</v>
      </c>
      <c r="J970">
        <v>120</v>
      </c>
      <c r="K970" s="113">
        <f>SUM(K966:K969)</f>
        <v>113.5</v>
      </c>
      <c r="L970" s="37">
        <f>J970-K970</f>
        <v>6.5</v>
      </c>
    </row>
    <row r="971" spans="1:12">
      <c r="B971" s="526"/>
      <c r="C971" s="526"/>
      <c r="D971" t="s">
        <v>19</v>
      </c>
      <c r="E971" s="8">
        <v>5</v>
      </c>
      <c r="G971" s="2">
        <f t="shared" ref="G968:G1031" si="18">+G970+E971-F971</f>
        <v>121.50000000000001</v>
      </c>
    </row>
    <row r="972" spans="1:12">
      <c r="A972" s="86">
        <v>46112</v>
      </c>
      <c r="B972" s="526" t="s">
        <v>124</v>
      </c>
      <c r="C972" s="526" t="s">
        <v>23</v>
      </c>
      <c r="D972" t="s">
        <v>18</v>
      </c>
      <c r="E972" s="240"/>
      <c r="F972" s="240">
        <v>8</v>
      </c>
      <c r="G972" s="2">
        <f t="shared" si="18"/>
        <v>113.50000000000001</v>
      </c>
    </row>
    <row r="973" spans="1:12">
      <c r="A973" s="7">
        <v>46141</v>
      </c>
      <c r="B973" s="526">
        <v>32985</v>
      </c>
      <c r="C973" s="526" t="s">
        <v>23</v>
      </c>
      <c r="D973" t="s">
        <v>16</v>
      </c>
      <c r="F973" s="2">
        <v>50.5</v>
      </c>
      <c r="G973" s="2">
        <f t="shared" si="18"/>
        <v>63.000000000000014</v>
      </c>
    </row>
    <row r="974" spans="1:12">
      <c r="A974" s="7">
        <v>46141</v>
      </c>
      <c r="B974" s="526">
        <v>32985</v>
      </c>
      <c r="C974" s="526" t="s">
        <v>23</v>
      </c>
      <c r="D974" t="s">
        <v>17</v>
      </c>
      <c r="F974" s="2">
        <v>6</v>
      </c>
      <c r="G974" s="2">
        <f t="shared" si="18"/>
        <v>57.000000000000014</v>
      </c>
    </row>
    <row r="975" spans="1:12">
      <c r="A975" s="7">
        <v>46141</v>
      </c>
      <c r="B975" s="526">
        <v>32985</v>
      </c>
      <c r="C975" s="526" t="s">
        <v>23</v>
      </c>
      <c r="D975" t="s">
        <v>18</v>
      </c>
      <c r="F975" s="2">
        <v>52</v>
      </c>
      <c r="G975" s="2">
        <f t="shared" si="18"/>
        <v>5.0000000000000142</v>
      </c>
    </row>
    <row r="976" spans="1:12">
      <c r="A976" s="7">
        <v>46141</v>
      </c>
      <c r="B976" s="526">
        <v>32985</v>
      </c>
      <c r="C976" s="526" t="s">
        <v>23</v>
      </c>
      <c r="D976" t="s">
        <v>19</v>
      </c>
      <c r="F976" s="2">
        <v>5</v>
      </c>
      <c r="G976" s="2">
        <f t="shared" si="18"/>
        <v>1.4210854715202004E-14</v>
      </c>
    </row>
    <row r="977" spans="2:7">
      <c r="B977" s="526"/>
      <c r="C977" s="526"/>
      <c r="G977" s="2">
        <f t="shared" si="18"/>
        <v>1.4210854715202004E-14</v>
      </c>
    </row>
    <row r="978" spans="2:7">
      <c r="B978" s="526"/>
      <c r="C978" s="526"/>
      <c r="G978" s="2">
        <f t="shared" si="18"/>
        <v>1.4210854715202004E-14</v>
      </c>
    </row>
    <row r="979" spans="2:7">
      <c r="B979" s="526"/>
      <c r="C979" s="526"/>
      <c r="G979" s="2">
        <f t="shared" si="18"/>
        <v>1.4210854715202004E-14</v>
      </c>
    </row>
    <row r="980" spans="2:7">
      <c r="B980" s="526"/>
      <c r="C980" s="526"/>
      <c r="G980" s="2">
        <f t="shared" si="18"/>
        <v>1.4210854715202004E-14</v>
      </c>
    </row>
    <row r="981" spans="2:7">
      <c r="B981" s="526"/>
      <c r="C981" s="526"/>
      <c r="G981" s="2">
        <f t="shared" si="18"/>
        <v>1.4210854715202004E-14</v>
      </c>
    </row>
    <row r="982" spans="2:7">
      <c r="B982" s="526"/>
      <c r="C982" s="526"/>
      <c r="G982" s="2">
        <f t="shared" si="18"/>
        <v>1.4210854715202004E-14</v>
      </c>
    </row>
    <row r="983" spans="2:7">
      <c r="B983" s="526"/>
      <c r="C983" s="526"/>
      <c r="G983" s="2">
        <f t="shared" si="18"/>
        <v>1.4210854715202004E-14</v>
      </c>
    </row>
    <row r="984" spans="2:7">
      <c r="B984" s="526"/>
      <c r="C984" s="526"/>
      <c r="G984" s="2">
        <f t="shared" si="18"/>
        <v>1.4210854715202004E-14</v>
      </c>
    </row>
    <row r="985" spans="2:7">
      <c r="B985" s="526"/>
      <c r="C985" s="526"/>
      <c r="G985" s="2">
        <f t="shared" si="18"/>
        <v>1.4210854715202004E-14</v>
      </c>
    </row>
    <row r="986" spans="2:7">
      <c r="B986" s="526"/>
      <c r="C986" s="526"/>
      <c r="G986" s="2">
        <f t="shared" si="18"/>
        <v>1.4210854715202004E-14</v>
      </c>
    </row>
    <row r="987" spans="2:7">
      <c r="B987" s="526"/>
      <c r="C987" s="526"/>
      <c r="G987" s="2">
        <f t="shared" si="18"/>
        <v>1.4210854715202004E-14</v>
      </c>
    </row>
    <row r="988" spans="2:7">
      <c r="B988" s="526"/>
      <c r="C988" s="526"/>
      <c r="G988" s="2">
        <f t="shared" si="18"/>
        <v>1.4210854715202004E-14</v>
      </c>
    </row>
    <row r="989" spans="2:7">
      <c r="B989" s="526"/>
      <c r="C989" s="526"/>
      <c r="G989" s="2">
        <f t="shared" si="18"/>
        <v>1.4210854715202004E-14</v>
      </c>
    </row>
    <row r="990" spans="2:7">
      <c r="B990" s="526"/>
      <c r="C990" s="526"/>
      <c r="G990" s="2">
        <f t="shared" si="18"/>
        <v>1.4210854715202004E-14</v>
      </c>
    </row>
    <row r="991" spans="2:7">
      <c r="B991" s="526"/>
      <c r="C991" s="526"/>
      <c r="G991" s="2">
        <f t="shared" si="18"/>
        <v>1.4210854715202004E-14</v>
      </c>
    </row>
    <row r="992" spans="2:7">
      <c r="B992" s="526"/>
      <c r="C992" s="526"/>
      <c r="G992" s="2">
        <f t="shared" si="18"/>
        <v>1.4210854715202004E-14</v>
      </c>
    </row>
    <row r="993" spans="2:7">
      <c r="B993" s="526"/>
      <c r="C993" s="526"/>
      <c r="G993" s="2">
        <f t="shared" si="18"/>
        <v>1.4210854715202004E-14</v>
      </c>
    </row>
    <row r="994" spans="2:7">
      <c r="B994" s="526"/>
      <c r="C994" s="526"/>
      <c r="G994" s="2">
        <f t="shared" si="18"/>
        <v>1.4210854715202004E-14</v>
      </c>
    </row>
    <row r="995" spans="2:7">
      <c r="B995" s="526"/>
      <c r="C995" s="526"/>
      <c r="G995" s="2">
        <f t="shared" si="18"/>
        <v>1.4210854715202004E-14</v>
      </c>
    </row>
    <row r="996" spans="2:7">
      <c r="B996" s="526"/>
      <c r="C996" s="526"/>
      <c r="G996" s="2">
        <f t="shared" si="18"/>
        <v>1.4210854715202004E-14</v>
      </c>
    </row>
    <row r="997" spans="2:7">
      <c r="B997" s="526"/>
      <c r="C997" s="526"/>
      <c r="G997" s="2">
        <f t="shared" si="18"/>
        <v>1.4210854715202004E-14</v>
      </c>
    </row>
    <row r="998" spans="2:7">
      <c r="B998" s="526"/>
      <c r="C998" s="526"/>
      <c r="G998" s="2">
        <f t="shared" si="18"/>
        <v>1.4210854715202004E-14</v>
      </c>
    </row>
    <row r="999" spans="2:7">
      <c r="B999" s="526"/>
      <c r="C999" s="526"/>
      <c r="G999" s="2">
        <f t="shared" si="18"/>
        <v>1.4210854715202004E-14</v>
      </c>
    </row>
    <row r="1000" spans="2:7">
      <c r="B1000" s="526"/>
      <c r="C1000" s="526"/>
      <c r="G1000" s="2">
        <f t="shared" si="18"/>
        <v>1.4210854715202004E-14</v>
      </c>
    </row>
    <row r="1001" spans="2:7">
      <c r="B1001" s="526"/>
      <c r="C1001" s="526"/>
      <c r="G1001" s="2">
        <f t="shared" si="18"/>
        <v>1.4210854715202004E-14</v>
      </c>
    </row>
    <row r="1002" spans="2:7">
      <c r="B1002" s="526"/>
      <c r="C1002" s="526"/>
      <c r="G1002" s="2">
        <f t="shared" si="18"/>
        <v>1.4210854715202004E-14</v>
      </c>
    </row>
    <row r="1003" spans="2:7">
      <c r="B1003" s="526"/>
      <c r="C1003" s="526"/>
      <c r="G1003" s="2">
        <f t="shared" si="18"/>
        <v>1.4210854715202004E-14</v>
      </c>
    </row>
    <row r="1004" spans="2:7">
      <c r="B1004" s="526"/>
      <c r="C1004" s="526"/>
      <c r="G1004" s="2">
        <f t="shared" si="18"/>
        <v>1.4210854715202004E-14</v>
      </c>
    </row>
    <row r="1005" spans="2:7">
      <c r="B1005" s="526"/>
      <c r="C1005" s="526"/>
      <c r="G1005" s="2">
        <f t="shared" si="18"/>
        <v>1.4210854715202004E-14</v>
      </c>
    </row>
    <row r="1006" spans="2:7">
      <c r="B1006" s="526"/>
      <c r="C1006" s="526"/>
      <c r="G1006" s="2">
        <f t="shared" si="18"/>
        <v>1.4210854715202004E-14</v>
      </c>
    </row>
    <row r="1007" spans="2:7">
      <c r="B1007" s="526"/>
      <c r="C1007" s="526"/>
      <c r="G1007" s="2">
        <f t="shared" si="18"/>
        <v>1.4210854715202004E-14</v>
      </c>
    </row>
    <row r="1008" spans="2:7">
      <c r="B1008" s="526"/>
      <c r="C1008" s="526"/>
      <c r="G1008" s="2">
        <f t="shared" si="18"/>
        <v>1.4210854715202004E-14</v>
      </c>
    </row>
    <row r="1009" spans="2:7">
      <c r="B1009" s="526"/>
      <c r="C1009" s="526"/>
      <c r="G1009" s="2">
        <f t="shared" si="18"/>
        <v>1.4210854715202004E-14</v>
      </c>
    </row>
    <row r="1010" spans="2:7">
      <c r="B1010" s="526"/>
      <c r="C1010" s="526"/>
      <c r="G1010" s="2">
        <f t="shared" si="18"/>
        <v>1.4210854715202004E-14</v>
      </c>
    </row>
    <row r="1011" spans="2:7">
      <c r="B1011" s="526"/>
      <c r="C1011" s="526"/>
      <c r="G1011" s="2">
        <f t="shared" si="18"/>
        <v>1.4210854715202004E-14</v>
      </c>
    </row>
    <row r="1012" spans="2:7">
      <c r="B1012" s="526"/>
      <c r="C1012" s="526"/>
      <c r="G1012" s="2">
        <f t="shared" si="18"/>
        <v>1.4210854715202004E-14</v>
      </c>
    </row>
    <row r="1013" spans="2:7">
      <c r="B1013" s="526"/>
      <c r="C1013" s="526"/>
      <c r="G1013" s="2">
        <f t="shared" si="18"/>
        <v>1.4210854715202004E-14</v>
      </c>
    </row>
    <row r="1014" spans="2:7">
      <c r="B1014" s="526"/>
      <c r="C1014" s="526"/>
      <c r="G1014" s="2">
        <f t="shared" si="18"/>
        <v>1.4210854715202004E-14</v>
      </c>
    </row>
    <row r="1015" spans="2:7">
      <c r="B1015" s="526"/>
      <c r="C1015" s="526"/>
      <c r="G1015" s="2">
        <f t="shared" si="18"/>
        <v>1.4210854715202004E-14</v>
      </c>
    </row>
    <row r="1016" spans="2:7">
      <c r="B1016" s="526"/>
      <c r="C1016" s="526"/>
      <c r="G1016" s="2">
        <f t="shared" si="18"/>
        <v>1.4210854715202004E-14</v>
      </c>
    </row>
    <row r="1017" spans="2:7">
      <c r="B1017" s="526"/>
      <c r="C1017" s="526"/>
      <c r="G1017" s="2">
        <f t="shared" si="18"/>
        <v>1.4210854715202004E-14</v>
      </c>
    </row>
    <row r="1018" spans="2:7">
      <c r="B1018" s="526"/>
      <c r="C1018" s="526"/>
      <c r="G1018" s="2">
        <f t="shared" si="18"/>
        <v>1.4210854715202004E-14</v>
      </c>
    </row>
    <row r="1019" spans="2:7">
      <c r="B1019" s="526"/>
      <c r="C1019" s="526"/>
      <c r="G1019" s="2">
        <f t="shared" si="18"/>
        <v>1.4210854715202004E-14</v>
      </c>
    </row>
    <row r="1020" spans="2:7">
      <c r="B1020" s="526"/>
      <c r="C1020" s="526"/>
      <c r="G1020" s="2">
        <f t="shared" si="18"/>
        <v>1.4210854715202004E-14</v>
      </c>
    </row>
    <row r="1021" spans="2:7">
      <c r="B1021" s="526"/>
      <c r="C1021" s="526"/>
      <c r="G1021" s="2">
        <f t="shared" si="18"/>
        <v>1.4210854715202004E-14</v>
      </c>
    </row>
    <row r="1022" spans="2:7">
      <c r="B1022" s="526"/>
      <c r="C1022" s="526"/>
      <c r="G1022" s="2">
        <f t="shared" si="18"/>
        <v>1.4210854715202004E-14</v>
      </c>
    </row>
    <row r="1023" spans="2:7">
      <c r="B1023" s="526"/>
      <c r="C1023" s="526"/>
      <c r="G1023" s="2">
        <f t="shared" si="18"/>
        <v>1.4210854715202004E-14</v>
      </c>
    </row>
    <row r="1024" spans="2:7">
      <c r="B1024" s="526"/>
      <c r="C1024" s="526"/>
      <c r="G1024" s="2">
        <f t="shared" si="18"/>
        <v>1.4210854715202004E-14</v>
      </c>
    </row>
    <row r="1025" spans="2:7">
      <c r="B1025" s="526"/>
      <c r="C1025" s="526"/>
      <c r="G1025" s="2">
        <f t="shared" si="18"/>
        <v>1.4210854715202004E-14</v>
      </c>
    </row>
    <row r="1026" spans="2:7">
      <c r="B1026" s="526"/>
      <c r="C1026" s="526"/>
      <c r="G1026" s="2">
        <f t="shared" si="18"/>
        <v>1.4210854715202004E-14</v>
      </c>
    </row>
    <row r="1027" spans="2:7">
      <c r="B1027" s="526"/>
      <c r="C1027" s="526"/>
      <c r="G1027" s="2">
        <f t="shared" si="18"/>
        <v>1.4210854715202004E-14</v>
      </c>
    </row>
    <row r="1028" spans="2:7">
      <c r="B1028" s="526"/>
      <c r="C1028" s="526"/>
      <c r="G1028" s="2">
        <f t="shared" si="18"/>
        <v>1.4210854715202004E-14</v>
      </c>
    </row>
    <row r="1029" spans="2:7">
      <c r="B1029" s="526"/>
      <c r="C1029" s="526"/>
      <c r="G1029" s="2">
        <f t="shared" si="18"/>
        <v>1.4210854715202004E-14</v>
      </c>
    </row>
    <row r="1030" spans="2:7">
      <c r="B1030" s="526"/>
      <c r="C1030" s="526"/>
      <c r="G1030" s="2">
        <f t="shared" si="18"/>
        <v>1.4210854715202004E-14</v>
      </c>
    </row>
    <row r="1031" spans="2:7">
      <c r="B1031" s="526"/>
      <c r="C1031" s="526"/>
      <c r="G1031" s="2">
        <f t="shared" si="18"/>
        <v>1.4210854715202004E-14</v>
      </c>
    </row>
    <row r="1032" spans="2:7">
      <c r="B1032" s="526"/>
      <c r="C1032" s="526"/>
      <c r="G1032" s="2">
        <f t="shared" ref="G1032:G1095" si="19">+G1031+E1032-F1032</f>
        <v>1.4210854715202004E-14</v>
      </c>
    </row>
    <row r="1033" spans="2:7">
      <c r="B1033" s="526"/>
      <c r="C1033" s="526"/>
      <c r="G1033" s="2">
        <f t="shared" si="19"/>
        <v>1.4210854715202004E-14</v>
      </c>
    </row>
    <row r="1034" spans="2:7">
      <c r="B1034" s="526"/>
      <c r="C1034" s="526"/>
      <c r="G1034" s="2">
        <f t="shared" si="19"/>
        <v>1.4210854715202004E-14</v>
      </c>
    </row>
    <row r="1035" spans="2:7">
      <c r="B1035" s="526"/>
      <c r="C1035" s="526"/>
      <c r="G1035" s="2">
        <f t="shared" si="19"/>
        <v>1.4210854715202004E-14</v>
      </c>
    </row>
    <row r="1036" spans="2:7">
      <c r="B1036" s="526"/>
      <c r="C1036" s="526"/>
      <c r="G1036" s="2">
        <f t="shared" si="19"/>
        <v>1.4210854715202004E-14</v>
      </c>
    </row>
    <row r="1037" spans="2:7">
      <c r="B1037" s="526"/>
      <c r="C1037" s="526"/>
      <c r="G1037" s="2">
        <f t="shared" si="19"/>
        <v>1.4210854715202004E-14</v>
      </c>
    </row>
    <row r="1038" spans="2:7">
      <c r="B1038" s="526"/>
      <c r="C1038" s="526"/>
      <c r="G1038" s="2">
        <f t="shared" si="19"/>
        <v>1.4210854715202004E-14</v>
      </c>
    </row>
    <row r="1039" spans="2:7">
      <c r="B1039" s="526"/>
      <c r="C1039" s="526"/>
      <c r="G1039" s="2">
        <f t="shared" si="19"/>
        <v>1.4210854715202004E-14</v>
      </c>
    </row>
    <row r="1040" spans="2:7">
      <c r="B1040" s="526"/>
      <c r="C1040" s="526"/>
      <c r="G1040" s="2">
        <f t="shared" si="19"/>
        <v>1.4210854715202004E-14</v>
      </c>
    </row>
    <row r="1041" spans="2:7">
      <c r="B1041" s="526"/>
      <c r="C1041" s="526"/>
      <c r="G1041" s="2">
        <f t="shared" si="19"/>
        <v>1.4210854715202004E-14</v>
      </c>
    </row>
    <row r="1042" spans="2:7">
      <c r="B1042" s="526"/>
      <c r="C1042" s="526"/>
      <c r="G1042" s="2">
        <f t="shared" si="19"/>
        <v>1.4210854715202004E-14</v>
      </c>
    </row>
    <row r="1043" spans="2:7">
      <c r="B1043" s="526"/>
      <c r="C1043" s="526"/>
      <c r="G1043" s="2">
        <f t="shared" si="19"/>
        <v>1.4210854715202004E-14</v>
      </c>
    </row>
    <row r="1044" spans="2:7">
      <c r="B1044" s="526"/>
      <c r="C1044" s="526"/>
      <c r="G1044" s="2">
        <f t="shared" si="19"/>
        <v>1.4210854715202004E-14</v>
      </c>
    </row>
    <row r="1045" spans="2:7">
      <c r="B1045" s="526"/>
      <c r="C1045" s="526"/>
      <c r="G1045" s="2">
        <f t="shared" si="19"/>
        <v>1.4210854715202004E-14</v>
      </c>
    </row>
    <row r="1046" spans="2:7">
      <c r="B1046" s="526"/>
      <c r="C1046" s="526"/>
      <c r="G1046" s="2">
        <f t="shared" si="19"/>
        <v>1.4210854715202004E-14</v>
      </c>
    </row>
    <row r="1047" spans="2:7">
      <c r="B1047" s="526"/>
      <c r="C1047" s="526"/>
      <c r="G1047" s="2">
        <f t="shared" si="19"/>
        <v>1.4210854715202004E-14</v>
      </c>
    </row>
    <row r="1048" spans="2:7">
      <c r="B1048" s="526"/>
      <c r="C1048" s="526"/>
      <c r="G1048" s="2">
        <f t="shared" si="19"/>
        <v>1.4210854715202004E-14</v>
      </c>
    </row>
    <row r="1049" spans="2:7">
      <c r="B1049" s="526"/>
      <c r="C1049" s="526"/>
      <c r="G1049" s="2">
        <f t="shared" si="19"/>
        <v>1.4210854715202004E-14</v>
      </c>
    </row>
    <row r="1050" spans="2:7">
      <c r="B1050" s="526"/>
      <c r="C1050" s="526"/>
      <c r="G1050" s="2">
        <f t="shared" si="19"/>
        <v>1.4210854715202004E-14</v>
      </c>
    </row>
    <row r="1051" spans="2:7">
      <c r="B1051" s="526"/>
      <c r="C1051" s="526"/>
      <c r="G1051" s="2">
        <f t="shared" si="19"/>
        <v>1.4210854715202004E-14</v>
      </c>
    </row>
    <row r="1052" spans="2:7">
      <c r="B1052" s="526"/>
      <c r="C1052" s="526"/>
      <c r="G1052" s="2">
        <f t="shared" si="19"/>
        <v>1.4210854715202004E-14</v>
      </c>
    </row>
    <row r="1053" spans="2:7">
      <c r="B1053" s="526"/>
      <c r="C1053" s="526"/>
      <c r="G1053" s="2">
        <f t="shared" si="19"/>
        <v>1.4210854715202004E-14</v>
      </c>
    </row>
    <row r="1054" spans="2:7">
      <c r="B1054" s="526"/>
      <c r="C1054" s="526"/>
      <c r="G1054" s="2">
        <f t="shared" si="19"/>
        <v>1.4210854715202004E-14</v>
      </c>
    </row>
    <row r="1055" spans="2:7">
      <c r="B1055" s="526"/>
      <c r="C1055" s="526"/>
      <c r="G1055" s="2">
        <f t="shared" si="19"/>
        <v>1.4210854715202004E-14</v>
      </c>
    </row>
    <row r="1056" spans="2:7">
      <c r="B1056" s="526"/>
      <c r="C1056" s="526"/>
      <c r="G1056" s="2">
        <f t="shared" si="19"/>
        <v>1.4210854715202004E-14</v>
      </c>
    </row>
    <row r="1057" spans="2:7">
      <c r="B1057" s="526"/>
      <c r="C1057" s="526"/>
      <c r="G1057" s="2">
        <f t="shared" si="19"/>
        <v>1.4210854715202004E-14</v>
      </c>
    </row>
    <row r="1058" spans="2:7">
      <c r="B1058" s="526"/>
      <c r="C1058" s="526"/>
      <c r="G1058" s="2">
        <f t="shared" si="19"/>
        <v>1.4210854715202004E-14</v>
      </c>
    </row>
    <row r="1059" spans="2:7">
      <c r="B1059" s="526"/>
      <c r="C1059" s="526"/>
      <c r="G1059" s="2">
        <f t="shared" si="19"/>
        <v>1.4210854715202004E-14</v>
      </c>
    </row>
    <row r="1060" spans="2:7">
      <c r="B1060" s="526"/>
      <c r="C1060" s="526"/>
      <c r="G1060" s="2">
        <f t="shared" si="19"/>
        <v>1.4210854715202004E-14</v>
      </c>
    </row>
    <row r="1061" spans="2:7">
      <c r="B1061" s="526"/>
      <c r="C1061" s="526"/>
      <c r="G1061" s="2">
        <f t="shared" si="19"/>
        <v>1.4210854715202004E-14</v>
      </c>
    </row>
    <row r="1062" spans="2:7">
      <c r="B1062" s="526"/>
      <c r="C1062" s="526"/>
      <c r="G1062" s="2">
        <f t="shared" si="19"/>
        <v>1.4210854715202004E-14</v>
      </c>
    </row>
    <row r="1063" spans="2:7">
      <c r="B1063" s="526"/>
      <c r="C1063" s="526"/>
      <c r="G1063" s="2">
        <f t="shared" si="19"/>
        <v>1.4210854715202004E-14</v>
      </c>
    </row>
    <row r="1064" spans="2:7">
      <c r="B1064" s="526"/>
      <c r="C1064" s="526"/>
      <c r="G1064" s="2">
        <f t="shared" si="19"/>
        <v>1.4210854715202004E-14</v>
      </c>
    </row>
    <row r="1065" spans="2:7">
      <c r="B1065" s="526"/>
      <c r="C1065" s="526"/>
      <c r="G1065" s="2">
        <f t="shared" si="19"/>
        <v>1.4210854715202004E-14</v>
      </c>
    </row>
    <row r="1066" spans="2:7">
      <c r="B1066" s="526"/>
      <c r="C1066" s="526"/>
      <c r="G1066" s="2">
        <f t="shared" si="19"/>
        <v>1.4210854715202004E-14</v>
      </c>
    </row>
    <row r="1067" spans="2:7">
      <c r="B1067" s="526"/>
      <c r="C1067" s="526"/>
      <c r="G1067" s="2">
        <f t="shared" si="19"/>
        <v>1.4210854715202004E-14</v>
      </c>
    </row>
    <row r="1068" spans="2:7">
      <c r="B1068" s="526"/>
      <c r="C1068" s="526"/>
      <c r="G1068" s="2">
        <f t="shared" si="19"/>
        <v>1.4210854715202004E-14</v>
      </c>
    </row>
    <row r="1069" spans="2:7">
      <c r="B1069" s="526"/>
      <c r="C1069" s="526"/>
      <c r="G1069" s="2">
        <f t="shared" si="19"/>
        <v>1.4210854715202004E-14</v>
      </c>
    </row>
    <row r="1070" spans="2:7">
      <c r="B1070" s="526"/>
      <c r="C1070" s="526"/>
      <c r="G1070" s="2">
        <f t="shared" si="19"/>
        <v>1.4210854715202004E-14</v>
      </c>
    </row>
    <row r="1071" spans="2:7">
      <c r="B1071" s="526"/>
      <c r="C1071" s="526"/>
      <c r="G1071" s="2">
        <f t="shared" si="19"/>
        <v>1.4210854715202004E-14</v>
      </c>
    </row>
    <row r="1072" spans="2:7">
      <c r="B1072" s="526"/>
      <c r="C1072" s="526"/>
      <c r="G1072" s="2">
        <f t="shared" si="19"/>
        <v>1.4210854715202004E-14</v>
      </c>
    </row>
    <row r="1073" spans="2:7">
      <c r="B1073" s="526"/>
      <c r="C1073" s="526"/>
      <c r="G1073" s="2">
        <f t="shared" si="19"/>
        <v>1.4210854715202004E-14</v>
      </c>
    </row>
    <row r="1074" spans="2:7">
      <c r="B1074" s="526"/>
      <c r="C1074" s="526"/>
      <c r="G1074" s="2">
        <f t="shared" si="19"/>
        <v>1.4210854715202004E-14</v>
      </c>
    </row>
    <row r="1075" spans="2:7">
      <c r="B1075" s="526"/>
      <c r="C1075" s="526"/>
      <c r="G1075" s="2">
        <f t="shared" si="19"/>
        <v>1.4210854715202004E-14</v>
      </c>
    </row>
    <row r="1076" spans="2:7">
      <c r="B1076" s="526"/>
      <c r="C1076" s="526"/>
      <c r="G1076" s="2">
        <f t="shared" si="19"/>
        <v>1.4210854715202004E-14</v>
      </c>
    </row>
    <row r="1077" spans="2:7">
      <c r="B1077" s="526"/>
      <c r="C1077" s="526"/>
      <c r="G1077" s="2">
        <f t="shared" si="19"/>
        <v>1.4210854715202004E-14</v>
      </c>
    </row>
    <row r="1078" spans="2:7">
      <c r="B1078" s="526"/>
      <c r="C1078" s="526"/>
      <c r="G1078" s="2">
        <f t="shared" si="19"/>
        <v>1.4210854715202004E-14</v>
      </c>
    </row>
    <row r="1079" spans="2:7">
      <c r="B1079" s="526"/>
      <c r="C1079" s="526"/>
      <c r="G1079" s="2">
        <f t="shared" si="19"/>
        <v>1.4210854715202004E-14</v>
      </c>
    </row>
    <row r="1080" spans="2:7">
      <c r="B1080" s="526"/>
      <c r="C1080" s="526"/>
      <c r="G1080" s="2">
        <f t="shared" si="19"/>
        <v>1.4210854715202004E-14</v>
      </c>
    </row>
    <row r="1081" spans="2:7">
      <c r="B1081" s="526"/>
      <c r="C1081" s="526"/>
      <c r="G1081" s="2">
        <f t="shared" si="19"/>
        <v>1.4210854715202004E-14</v>
      </c>
    </row>
    <row r="1082" spans="2:7">
      <c r="B1082" s="526"/>
      <c r="C1082" s="526"/>
      <c r="G1082" s="2">
        <f t="shared" si="19"/>
        <v>1.4210854715202004E-14</v>
      </c>
    </row>
    <row r="1083" spans="2:7">
      <c r="B1083" s="526"/>
      <c r="C1083" s="526"/>
      <c r="G1083" s="2">
        <f t="shared" si="19"/>
        <v>1.4210854715202004E-14</v>
      </c>
    </row>
    <row r="1084" spans="2:7">
      <c r="B1084" s="526"/>
      <c r="C1084" s="526"/>
      <c r="G1084" s="2">
        <f t="shared" si="19"/>
        <v>1.4210854715202004E-14</v>
      </c>
    </row>
    <row r="1085" spans="2:7">
      <c r="B1085" s="526"/>
      <c r="C1085" s="526"/>
      <c r="G1085" s="2">
        <f t="shared" si="19"/>
        <v>1.4210854715202004E-14</v>
      </c>
    </row>
    <row r="1086" spans="2:7">
      <c r="B1086" s="526"/>
      <c r="C1086" s="526"/>
      <c r="G1086" s="2">
        <f t="shared" si="19"/>
        <v>1.4210854715202004E-14</v>
      </c>
    </row>
    <row r="1087" spans="2:7">
      <c r="B1087" s="526"/>
      <c r="C1087" s="526"/>
      <c r="G1087" s="2">
        <f t="shared" si="19"/>
        <v>1.4210854715202004E-14</v>
      </c>
    </row>
    <row r="1088" spans="2:7">
      <c r="B1088" s="526"/>
      <c r="C1088" s="526"/>
      <c r="G1088" s="2">
        <f t="shared" si="19"/>
        <v>1.4210854715202004E-14</v>
      </c>
    </row>
    <row r="1089" spans="2:7">
      <c r="B1089" s="526"/>
      <c r="C1089" s="526"/>
      <c r="G1089" s="2">
        <f t="shared" si="19"/>
        <v>1.4210854715202004E-14</v>
      </c>
    </row>
    <row r="1090" spans="2:7">
      <c r="B1090" s="526"/>
      <c r="C1090" s="526"/>
      <c r="G1090" s="2">
        <f t="shared" si="19"/>
        <v>1.4210854715202004E-14</v>
      </c>
    </row>
    <row r="1091" spans="2:7">
      <c r="B1091" s="526"/>
      <c r="C1091" s="526"/>
      <c r="G1091" s="2">
        <f t="shared" si="19"/>
        <v>1.4210854715202004E-14</v>
      </c>
    </row>
    <row r="1092" spans="2:7">
      <c r="B1092" s="526"/>
      <c r="C1092" s="526"/>
      <c r="G1092" s="2">
        <f t="shared" si="19"/>
        <v>1.4210854715202004E-14</v>
      </c>
    </row>
    <row r="1093" spans="2:7">
      <c r="B1093" s="526"/>
      <c r="C1093" s="526"/>
      <c r="G1093" s="2">
        <f t="shared" si="19"/>
        <v>1.4210854715202004E-14</v>
      </c>
    </row>
    <row r="1094" spans="2:7">
      <c r="B1094" s="526"/>
      <c r="C1094" s="526"/>
      <c r="G1094" s="2">
        <f t="shared" si="19"/>
        <v>1.4210854715202004E-14</v>
      </c>
    </row>
    <row r="1095" spans="2:7">
      <c r="B1095" s="526"/>
      <c r="C1095" s="526"/>
      <c r="G1095" s="2">
        <f t="shared" si="19"/>
        <v>1.4210854715202004E-14</v>
      </c>
    </row>
    <row r="1096" spans="2:7">
      <c r="B1096" s="526"/>
      <c r="C1096" s="526"/>
      <c r="G1096" s="2">
        <f t="shared" ref="G1096:G1159" si="20">+G1095+E1096-F1096</f>
        <v>1.4210854715202004E-14</v>
      </c>
    </row>
    <row r="1097" spans="2:7">
      <c r="B1097" s="526"/>
      <c r="C1097" s="526"/>
      <c r="G1097" s="2">
        <f t="shared" si="20"/>
        <v>1.4210854715202004E-14</v>
      </c>
    </row>
    <row r="1098" spans="2:7">
      <c r="B1098" s="526"/>
      <c r="C1098" s="526"/>
      <c r="G1098" s="2">
        <f t="shared" si="20"/>
        <v>1.4210854715202004E-14</v>
      </c>
    </row>
    <row r="1099" spans="2:7">
      <c r="B1099" s="526"/>
      <c r="C1099" s="526"/>
      <c r="G1099" s="2">
        <f t="shared" si="20"/>
        <v>1.4210854715202004E-14</v>
      </c>
    </row>
    <row r="1100" spans="2:7">
      <c r="B1100" s="526"/>
      <c r="C1100" s="526"/>
      <c r="G1100" s="2">
        <f t="shared" si="20"/>
        <v>1.4210854715202004E-14</v>
      </c>
    </row>
    <row r="1101" spans="2:7">
      <c r="B1101" s="526"/>
      <c r="C1101" s="526"/>
      <c r="G1101" s="2">
        <f t="shared" si="20"/>
        <v>1.4210854715202004E-14</v>
      </c>
    </row>
    <row r="1102" spans="2:7">
      <c r="B1102" s="526"/>
      <c r="C1102" s="526"/>
      <c r="G1102" s="2">
        <f t="shared" si="20"/>
        <v>1.4210854715202004E-14</v>
      </c>
    </row>
    <row r="1103" spans="2:7">
      <c r="B1103" s="526"/>
      <c r="C1103" s="526"/>
      <c r="G1103" s="2">
        <f t="shared" si="20"/>
        <v>1.4210854715202004E-14</v>
      </c>
    </row>
    <row r="1104" spans="2:7">
      <c r="B1104" s="526"/>
      <c r="C1104" s="526"/>
      <c r="G1104" s="2">
        <f t="shared" si="20"/>
        <v>1.4210854715202004E-14</v>
      </c>
    </row>
    <row r="1105" spans="2:7">
      <c r="B1105" s="526"/>
      <c r="C1105" s="526"/>
      <c r="G1105" s="2">
        <f t="shared" si="20"/>
        <v>1.4210854715202004E-14</v>
      </c>
    </row>
    <row r="1106" spans="2:7">
      <c r="B1106" s="526"/>
      <c r="C1106" s="526"/>
      <c r="G1106" s="2">
        <f t="shared" si="20"/>
        <v>1.4210854715202004E-14</v>
      </c>
    </row>
    <row r="1107" spans="2:7">
      <c r="B1107" s="526"/>
      <c r="C1107" s="526"/>
      <c r="G1107" s="2">
        <f t="shared" si="20"/>
        <v>1.4210854715202004E-14</v>
      </c>
    </row>
    <row r="1108" spans="2:7">
      <c r="B1108" s="526"/>
      <c r="C1108" s="526"/>
      <c r="G1108" s="2">
        <f t="shared" si="20"/>
        <v>1.4210854715202004E-14</v>
      </c>
    </row>
    <row r="1109" spans="2:7">
      <c r="B1109" s="526"/>
      <c r="C1109" s="526"/>
      <c r="G1109" s="2">
        <f t="shared" si="20"/>
        <v>1.4210854715202004E-14</v>
      </c>
    </row>
    <row r="1110" spans="2:7">
      <c r="B1110" s="526"/>
      <c r="C1110" s="526"/>
      <c r="G1110" s="2">
        <f t="shared" si="20"/>
        <v>1.4210854715202004E-14</v>
      </c>
    </row>
    <row r="1111" spans="2:7">
      <c r="B1111" s="526"/>
      <c r="C1111" s="526"/>
      <c r="G1111" s="2">
        <f t="shared" si="20"/>
        <v>1.4210854715202004E-14</v>
      </c>
    </row>
    <row r="1112" spans="2:7">
      <c r="B1112" s="526"/>
      <c r="C1112" s="526"/>
      <c r="G1112" s="2">
        <f t="shared" si="20"/>
        <v>1.4210854715202004E-14</v>
      </c>
    </row>
    <row r="1113" spans="2:7">
      <c r="B1113" s="526"/>
      <c r="C1113" s="526"/>
      <c r="G1113" s="2">
        <f t="shared" si="20"/>
        <v>1.4210854715202004E-14</v>
      </c>
    </row>
    <row r="1114" spans="2:7">
      <c r="B1114" s="526"/>
      <c r="C1114" s="526"/>
      <c r="G1114" s="2">
        <f t="shared" si="20"/>
        <v>1.4210854715202004E-14</v>
      </c>
    </row>
    <row r="1115" spans="2:7">
      <c r="B1115" s="526"/>
      <c r="C1115" s="526"/>
      <c r="G1115" s="2">
        <f t="shared" si="20"/>
        <v>1.4210854715202004E-14</v>
      </c>
    </row>
    <row r="1116" spans="2:7">
      <c r="B1116" s="526"/>
      <c r="C1116" s="526"/>
      <c r="G1116" s="2">
        <f t="shared" si="20"/>
        <v>1.4210854715202004E-14</v>
      </c>
    </row>
    <row r="1117" spans="2:7">
      <c r="B1117" s="526"/>
      <c r="C1117" s="526"/>
      <c r="G1117" s="2">
        <f t="shared" si="20"/>
        <v>1.4210854715202004E-14</v>
      </c>
    </row>
    <row r="1118" spans="2:7">
      <c r="B1118" s="526"/>
      <c r="C1118" s="526"/>
      <c r="G1118" s="2">
        <f t="shared" si="20"/>
        <v>1.4210854715202004E-14</v>
      </c>
    </row>
    <row r="1119" spans="2:7">
      <c r="B1119" s="526"/>
      <c r="C1119" s="526"/>
      <c r="G1119" s="2">
        <f t="shared" si="20"/>
        <v>1.4210854715202004E-14</v>
      </c>
    </row>
    <row r="1120" spans="2:7">
      <c r="B1120" s="526"/>
      <c r="C1120" s="526"/>
      <c r="G1120" s="2">
        <f t="shared" si="20"/>
        <v>1.4210854715202004E-14</v>
      </c>
    </row>
    <row r="1121" spans="2:7">
      <c r="B1121" s="526"/>
      <c r="C1121" s="526"/>
      <c r="G1121" s="2">
        <f t="shared" si="20"/>
        <v>1.4210854715202004E-14</v>
      </c>
    </row>
    <row r="1122" spans="2:7">
      <c r="B1122" s="526"/>
      <c r="C1122" s="526"/>
      <c r="G1122" s="2">
        <f t="shared" si="20"/>
        <v>1.4210854715202004E-14</v>
      </c>
    </row>
    <row r="1123" spans="2:7">
      <c r="B1123" s="526"/>
      <c r="C1123" s="526"/>
      <c r="G1123" s="2">
        <f t="shared" si="20"/>
        <v>1.4210854715202004E-14</v>
      </c>
    </row>
    <row r="1124" spans="2:7">
      <c r="B1124" s="526"/>
      <c r="C1124" s="526"/>
      <c r="G1124" s="2">
        <f t="shared" si="20"/>
        <v>1.4210854715202004E-14</v>
      </c>
    </row>
    <row r="1125" spans="2:7">
      <c r="B1125" s="526"/>
      <c r="C1125" s="526"/>
      <c r="G1125" s="2">
        <f t="shared" si="20"/>
        <v>1.4210854715202004E-14</v>
      </c>
    </row>
    <row r="1126" spans="2:7">
      <c r="B1126" s="526"/>
      <c r="C1126" s="526"/>
      <c r="G1126" s="2">
        <f t="shared" si="20"/>
        <v>1.4210854715202004E-14</v>
      </c>
    </row>
    <row r="1127" spans="2:7">
      <c r="B1127" s="526"/>
      <c r="C1127" s="526"/>
      <c r="G1127" s="2">
        <f t="shared" si="20"/>
        <v>1.4210854715202004E-14</v>
      </c>
    </row>
    <row r="1128" spans="2:7">
      <c r="B1128" s="526"/>
      <c r="C1128" s="526"/>
      <c r="G1128" s="2">
        <f t="shared" si="20"/>
        <v>1.4210854715202004E-14</v>
      </c>
    </row>
    <row r="1129" spans="2:7">
      <c r="B1129" s="526"/>
      <c r="C1129" s="526"/>
      <c r="G1129" s="2">
        <f t="shared" si="20"/>
        <v>1.4210854715202004E-14</v>
      </c>
    </row>
    <row r="1130" spans="2:7">
      <c r="B1130" s="526"/>
      <c r="C1130" s="526"/>
      <c r="G1130" s="2">
        <f t="shared" si="20"/>
        <v>1.4210854715202004E-14</v>
      </c>
    </row>
    <row r="1131" spans="2:7">
      <c r="B1131" s="526"/>
      <c r="C1131" s="526"/>
      <c r="G1131" s="2">
        <f t="shared" si="20"/>
        <v>1.4210854715202004E-14</v>
      </c>
    </row>
    <row r="1132" spans="2:7">
      <c r="B1132" s="526"/>
      <c r="C1132" s="526"/>
      <c r="G1132" s="2">
        <f t="shared" si="20"/>
        <v>1.4210854715202004E-14</v>
      </c>
    </row>
    <row r="1133" spans="2:7">
      <c r="B1133" s="526"/>
      <c r="C1133" s="526"/>
      <c r="G1133" s="2">
        <f t="shared" si="20"/>
        <v>1.4210854715202004E-14</v>
      </c>
    </row>
    <row r="1134" spans="2:7">
      <c r="B1134" s="526"/>
      <c r="C1134" s="526"/>
      <c r="G1134" s="2">
        <f t="shared" si="20"/>
        <v>1.4210854715202004E-14</v>
      </c>
    </row>
    <row r="1135" spans="2:7">
      <c r="B1135" s="526"/>
      <c r="C1135" s="526"/>
      <c r="G1135" s="2">
        <f t="shared" si="20"/>
        <v>1.4210854715202004E-14</v>
      </c>
    </row>
    <row r="1136" spans="2:7">
      <c r="B1136" s="526"/>
      <c r="C1136" s="526"/>
      <c r="G1136" s="2">
        <f t="shared" si="20"/>
        <v>1.4210854715202004E-14</v>
      </c>
    </row>
    <row r="1137" spans="2:7">
      <c r="B1137" s="526"/>
      <c r="C1137" s="526"/>
      <c r="G1137" s="2">
        <f t="shared" si="20"/>
        <v>1.4210854715202004E-14</v>
      </c>
    </row>
    <row r="1138" spans="2:7">
      <c r="B1138" s="526"/>
      <c r="C1138" s="526"/>
      <c r="G1138" s="2">
        <f t="shared" si="20"/>
        <v>1.4210854715202004E-14</v>
      </c>
    </row>
    <row r="1139" spans="2:7">
      <c r="B1139" s="526"/>
      <c r="C1139" s="526"/>
      <c r="G1139" s="2">
        <f t="shared" si="20"/>
        <v>1.4210854715202004E-14</v>
      </c>
    </row>
    <row r="1140" spans="2:7">
      <c r="B1140" s="526"/>
      <c r="C1140" s="526"/>
      <c r="G1140" s="2">
        <f t="shared" si="20"/>
        <v>1.4210854715202004E-14</v>
      </c>
    </row>
    <row r="1141" spans="2:7">
      <c r="B1141" s="526"/>
      <c r="C1141" s="526"/>
      <c r="G1141" s="2">
        <f t="shared" si="20"/>
        <v>1.4210854715202004E-14</v>
      </c>
    </row>
    <row r="1142" spans="2:7">
      <c r="B1142" s="526"/>
      <c r="C1142" s="526"/>
      <c r="G1142" s="2">
        <f t="shared" si="20"/>
        <v>1.4210854715202004E-14</v>
      </c>
    </row>
    <row r="1143" spans="2:7">
      <c r="B1143" s="526"/>
      <c r="C1143" s="526"/>
      <c r="G1143" s="2">
        <f t="shared" si="20"/>
        <v>1.4210854715202004E-14</v>
      </c>
    </row>
    <row r="1144" spans="2:7">
      <c r="B1144" s="526"/>
      <c r="C1144" s="526"/>
      <c r="G1144" s="2">
        <f t="shared" si="20"/>
        <v>1.4210854715202004E-14</v>
      </c>
    </row>
    <row r="1145" spans="2:7">
      <c r="B1145" s="526"/>
      <c r="C1145" s="526"/>
      <c r="G1145" s="2">
        <f t="shared" si="20"/>
        <v>1.4210854715202004E-14</v>
      </c>
    </row>
    <row r="1146" spans="2:7">
      <c r="B1146" s="526"/>
      <c r="C1146" s="526"/>
      <c r="G1146" s="2">
        <f t="shared" si="20"/>
        <v>1.4210854715202004E-14</v>
      </c>
    </row>
    <row r="1147" spans="2:7">
      <c r="B1147" s="526"/>
      <c r="C1147" s="526"/>
      <c r="G1147" s="2">
        <f t="shared" si="20"/>
        <v>1.4210854715202004E-14</v>
      </c>
    </row>
    <row r="1148" spans="2:7">
      <c r="B1148" s="526"/>
      <c r="C1148" s="526"/>
      <c r="G1148" s="2">
        <f t="shared" si="20"/>
        <v>1.4210854715202004E-14</v>
      </c>
    </row>
    <row r="1149" spans="2:7">
      <c r="B1149" s="526"/>
      <c r="C1149" s="526"/>
      <c r="G1149" s="2">
        <f t="shared" si="20"/>
        <v>1.4210854715202004E-14</v>
      </c>
    </row>
    <row r="1150" spans="2:7">
      <c r="B1150" s="526"/>
      <c r="C1150" s="526"/>
      <c r="G1150" s="2">
        <f t="shared" si="20"/>
        <v>1.4210854715202004E-14</v>
      </c>
    </row>
    <row r="1151" spans="2:7">
      <c r="B1151" s="526"/>
      <c r="C1151" s="526"/>
      <c r="G1151" s="2">
        <f t="shared" si="20"/>
        <v>1.4210854715202004E-14</v>
      </c>
    </row>
    <row r="1152" spans="2:7">
      <c r="B1152" s="526"/>
      <c r="C1152" s="526"/>
      <c r="G1152" s="2">
        <f t="shared" si="20"/>
        <v>1.4210854715202004E-14</v>
      </c>
    </row>
    <row r="1153" spans="2:7">
      <c r="B1153" s="526"/>
      <c r="C1153" s="526"/>
      <c r="G1153" s="2">
        <f t="shared" si="20"/>
        <v>1.4210854715202004E-14</v>
      </c>
    </row>
    <row r="1154" spans="2:7">
      <c r="B1154" s="526"/>
      <c r="C1154" s="526"/>
      <c r="G1154" s="2">
        <f t="shared" si="20"/>
        <v>1.4210854715202004E-14</v>
      </c>
    </row>
    <row r="1155" spans="2:7">
      <c r="B1155" s="526"/>
      <c r="C1155" s="526"/>
      <c r="G1155" s="2">
        <f t="shared" si="20"/>
        <v>1.4210854715202004E-14</v>
      </c>
    </row>
    <row r="1156" spans="2:7">
      <c r="B1156" s="526"/>
      <c r="C1156" s="526"/>
      <c r="G1156" s="2">
        <f t="shared" si="20"/>
        <v>1.4210854715202004E-14</v>
      </c>
    </row>
    <row r="1157" spans="2:7">
      <c r="B1157" s="526"/>
      <c r="C1157" s="526"/>
      <c r="G1157" s="2">
        <f t="shared" si="20"/>
        <v>1.4210854715202004E-14</v>
      </c>
    </row>
    <row r="1158" spans="2:7">
      <c r="B1158" s="526"/>
      <c r="C1158" s="526"/>
      <c r="G1158" s="2">
        <f t="shared" si="20"/>
        <v>1.4210854715202004E-14</v>
      </c>
    </row>
    <row r="1159" spans="2:7">
      <c r="B1159" s="526"/>
      <c r="C1159" s="526"/>
      <c r="G1159" s="2">
        <f t="shared" si="20"/>
        <v>1.4210854715202004E-14</v>
      </c>
    </row>
    <row r="1160" spans="2:7">
      <c r="B1160" s="526"/>
      <c r="C1160" s="526"/>
      <c r="G1160" s="2">
        <f t="shared" ref="G1160:G1223" si="21">+G1159+E1160-F1160</f>
        <v>1.4210854715202004E-14</v>
      </c>
    </row>
    <row r="1161" spans="2:7">
      <c r="B1161" s="526"/>
      <c r="C1161" s="526"/>
      <c r="G1161" s="2">
        <f t="shared" si="21"/>
        <v>1.4210854715202004E-14</v>
      </c>
    </row>
    <row r="1162" spans="2:7">
      <c r="B1162" s="526"/>
      <c r="C1162" s="526"/>
      <c r="G1162" s="2">
        <f t="shared" si="21"/>
        <v>1.4210854715202004E-14</v>
      </c>
    </row>
    <row r="1163" spans="2:7">
      <c r="B1163" s="526"/>
      <c r="C1163" s="526"/>
      <c r="G1163" s="2">
        <f t="shared" si="21"/>
        <v>1.4210854715202004E-14</v>
      </c>
    </row>
    <row r="1164" spans="2:7">
      <c r="B1164" s="526"/>
      <c r="C1164" s="526"/>
      <c r="G1164" s="2">
        <f t="shared" si="21"/>
        <v>1.4210854715202004E-14</v>
      </c>
    </row>
    <row r="1165" spans="2:7">
      <c r="B1165" s="526"/>
      <c r="C1165" s="526"/>
      <c r="G1165" s="2">
        <f t="shared" si="21"/>
        <v>1.4210854715202004E-14</v>
      </c>
    </row>
    <row r="1166" spans="2:7">
      <c r="B1166" s="526"/>
      <c r="C1166" s="526"/>
      <c r="G1166" s="2">
        <f t="shared" si="21"/>
        <v>1.4210854715202004E-14</v>
      </c>
    </row>
    <row r="1167" spans="2:7">
      <c r="B1167" s="526"/>
      <c r="C1167" s="526"/>
      <c r="G1167" s="2">
        <f t="shared" si="21"/>
        <v>1.4210854715202004E-14</v>
      </c>
    </row>
    <row r="1168" spans="2:7">
      <c r="B1168" s="526"/>
      <c r="C1168" s="526"/>
      <c r="G1168" s="2">
        <f t="shared" si="21"/>
        <v>1.4210854715202004E-14</v>
      </c>
    </row>
    <row r="1169" spans="2:7">
      <c r="B1169" s="526"/>
      <c r="C1169" s="526"/>
      <c r="G1169" s="2">
        <f t="shared" si="21"/>
        <v>1.4210854715202004E-14</v>
      </c>
    </row>
    <row r="1170" spans="2:7">
      <c r="B1170" s="526"/>
      <c r="C1170" s="526"/>
      <c r="G1170" s="2">
        <f t="shared" si="21"/>
        <v>1.4210854715202004E-14</v>
      </c>
    </row>
    <row r="1171" spans="2:7">
      <c r="B1171" s="526"/>
      <c r="C1171" s="526"/>
      <c r="G1171" s="2">
        <f t="shared" si="21"/>
        <v>1.4210854715202004E-14</v>
      </c>
    </row>
    <row r="1172" spans="2:7">
      <c r="B1172" s="526"/>
      <c r="C1172" s="526"/>
      <c r="G1172" s="2">
        <f t="shared" si="21"/>
        <v>1.4210854715202004E-14</v>
      </c>
    </row>
    <row r="1173" spans="2:7">
      <c r="B1173" s="526"/>
      <c r="C1173" s="526"/>
      <c r="G1173" s="2">
        <f t="shared" si="21"/>
        <v>1.4210854715202004E-14</v>
      </c>
    </row>
    <row r="1174" spans="2:7">
      <c r="B1174" s="526"/>
      <c r="C1174" s="526"/>
      <c r="G1174" s="2">
        <f t="shared" si="21"/>
        <v>1.4210854715202004E-14</v>
      </c>
    </row>
    <row r="1175" spans="2:7">
      <c r="B1175" s="526"/>
      <c r="C1175" s="526"/>
      <c r="G1175" s="2">
        <f t="shared" si="21"/>
        <v>1.4210854715202004E-14</v>
      </c>
    </row>
    <row r="1176" spans="2:7">
      <c r="B1176" s="526"/>
      <c r="C1176" s="526"/>
      <c r="G1176" s="2">
        <f t="shared" si="21"/>
        <v>1.4210854715202004E-14</v>
      </c>
    </row>
    <row r="1177" spans="2:7">
      <c r="B1177" s="526"/>
      <c r="C1177" s="526"/>
      <c r="G1177" s="2">
        <f t="shared" si="21"/>
        <v>1.4210854715202004E-14</v>
      </c>
    </row>
    <row r="1178" spans="2:7">
      <c r="B1178" s="526"/>
      <c r="C1178" s="526"/>
      <c r="G1178" s="2">
        <f t="shared" si="21"/>
        <v>1.4210854715202004E-14</v>
      </c>
    </row>
    <row r="1179" spans="2:7">
      <c r="B1179" s="526"/>
      <c r="C1179" s="526"/>
      <c r="G1179" s="2">
        <f t="shared" si="21"/>
        <v>1.4210854715202004E-14</v>
      </c>
    </row>
    <row r="1180" spans="2:7">
      <c r="B1180" s="526"/>
      <c r="C1180" s="526"/>
      <c r="G1180" s="2">
        <f t="shared" si="21"/>
        <v>1.4210854715202004E-14</v>
      </c>
    </row>
    <row r="1181" spans="2:7">
      <c r="B1181" s="526"/>
      <c r="C1181" s="526"/>
      <c r="G1181" s="2">
        <f t="shared" si="21"/>
        <v>1.4210854715202004E-14</v>
      </c>
    </row>
    <row r="1182" spans="2:7">
      <c r="B1182" s="526"/>
      <c r="C1182" s="526"/>
      <c r="G1182" s="2">
        <f t="shared" si="21"/>
        <v>1.4210854715202004E-14</v>
      </c>
    </row>
    <row r="1183" spans="2:7">
      <c r="B1183" s="526"/>
      <c r="C1183" s="526"/>
      <c r="G1183" s="2">
        <f t="shared" si="21"/>
        <v>1.4210854715202004E-14</v>
      </c>
    </row>
    <row r="1184" spans="2:7">
      <c r="B1184" s="526"/>
      <c r="C1184" s="526"/>
      <c r="G1184" s="2">
        <f t="shared" si="21"/>
        <v>1.4210854715202004E-14</v>
      </c>
    </row>
    <row r="1185" spans="2:7">
      <c r="B1185" s="526"/>
      <c r="C1185" s="526"/>
      <c r="G1185" s="2">
        <f t="shared" si="21"/>
        <v>1.4210854715202004E-14</v>
      </c>
    </row>
    <row r="1186" spans="2:7">
      <c r="B1186" s="526"/>
      <c r="C1186" s="526"/>
      <c r="G1186" s="2">
        <f t="shared" si="21"/>
        <v>1.4210854715202004E-14</v>
      </c>
    </row>
    <row r="1187" spans="2:7">
      <c r="B1187" s="526"/>
      <c r="C1187" s="526"/>
      <c r="G1187" s="2">
        <f t="shared" si="21"/>
        <v>1.4210854715202004E-14</v>
      </c>
    </row>
    <row r="1188" spans="2:7">
      <c r="B1188" s="526"/>
      <c r="C1188" s="526"/>
      <c r="G1188" s="2">
        <f t="shared" si="21"/>
        <v>1.4210854715202004E-14</v>
      </c>
    </row>
    <row r="1189" spans="2:7">
      <c r="B1189" s="526"/>
      <c r="C1189" s="526"/>
      <c r="G1189" s="2">
        <f t="shared" si="21"/>
        <v>1.4210854715202004E-14</v>
      </c>
    </row>
    <row r="1190" spans="2:7">
      <c r="B1190" s="526"/>
      <c r="C1190" s="526"/>
      <c r="G1190" s="2">
        <f t="shared" si="21"/>
        <v>1.4210854715202004E-14</v>
      </c>
    </row>
    <row r="1191" spans="2:7">
      <c r="B1191" s="526"/>
      <c r="C1191" s="526"/>
      <c r="G1191" s="2">
        <f t="shared" si="21"/>
        <v>1.4210854715202004E-14</v>
      </c>
    </row>
    <row r="1192" spans="2:7">
      <c r="B1192" s="526"/>
      <c r="C1192" s="526"/>
      <c r="G1192" s="2">
        <f t="shared" si="21"/>
        <v>1.4210854715202004E-14</v>
      </c>
    </row>
    <row r="1193" spans="2:7">
      <c r="B1193" s="526"/>
      <c r="C1193" s="526"/>
      <c r="G1193" s="2">
        <f t="shared" si="21"/>
        <v>1.4210854715202004E-14</v>
      </c>
    </row>
    <row r="1194" spans="2:7">
      <c r="B1194" s="526"/>
      <c r="C1194" s="526"/>
      <c r="G1194" s="2">
        <f t="shared" si="21"/>
        <v>1.4210854715202004E-14</v>
      </c>
    </row>
    <row r="1195" spans="2:7">
      <c r="B1195" s="526"/>
      <c r="C1195" s="526"/>
      <c r="G1195" s="2">
        <f t="shared" si="21"/>
        <v>1.4210854715202004E-14</v>
      </c>
    </row>
    <row r="1196" spans="2:7">
      <c r="B1196" s="526"/>
      <c r="C1196" s="526"/>
      <c r="G1196" s="2">
        <f t="shared" si="21"/>
        <v>1.4210854715202004E-14</v>
      </c>
    </row>
    <row r="1197" spans="2:7">
      <c r="B1197" s="526"/>
      <c r="C1197" s="526"/>
      <c r="G1197" s="2">
        <f t="shared" si="21"/>
        <v>1.4210854715202004E-14</v>
      </c>
    </row>
    <row r="1198" spans="2:7">
      <c r="B1198" s="526"/>
      <c r="C1198" s="526"/>
      <c r="G1198" s="2">
        <f t="shared" si="21"/>
        <v>1.4210854715202004E-14</v>
      </c>
    </row>
    <row r="1199" spans="2:7">
      <c r="B1199" s="526"/>
      <c r="C1199" s="526"/>
      <c r="G1199" s="2">
        <f t="shared" si="21"/>
        <v>1.4210854715202004E-14</v>
      </c>
    </row>
    <row r="1200" spans="2:7">
      <c r="B1200" s="526"/>
      <c r="C1200" s="526"/>
      <c r="G1200" s="2">
        <f t="shared" si="21"/>
        <v>1.4210854715202004E-14</v>
      </c>
    </row>
    <row r="1201" spans="2:7">
      <c r="B1201" s="526"/>
      <c r="C1201" s="526"/>
      <c r="G1201" s="2">
        <f t="shared" si="21"/>
        <v>1.4210854715202004E-14</v>
      </c>
    </row>
    <row r="1202" spans="2:7">
      <c r="B1202" s="526"/>
      <c r="C1202" s="526"/>
      <c r="G1202" s="2">
        <f t="shared" si="21"/>
        <v>1.4210854715202004E-14</v>
      </c>
    </row>
    <row r="1203" spans="2:7">
      <c r="B1203" s="526"/>
      <c r="C1203" s="526"/>
      <c r="G1203" s="2">
        <f t="shared" si="21"/>
        <v>1.4210854715202004E-14</v>
      </c>
    </row>
    <row r="1204" spans="2:7">
      <c r="B1204" s="526"/>
      <c r="C1204" s="526"/>
      <c r="G1204" s="2">
        <f t="shared" si="21"/>
        <v>1.4210854715202004E-14</v>
      </c>
    </row>
    <row r="1205" spans="2:7">
      <c r="B1205" s="526"/>
      <c r="C1205" s="526"/>
      <c r="G1205" s="2">
        <f t="shared" si="21"/>
        <v>1.4210854715202004E-14</v>
      </c>
    </row>
    <row r="1206" spans="2:7">
      <c r="B1206" s="526"/>
      <c r="C1206" s="526"/>
      <c r="G1206" s="2">
        <f t="shared" si="21"/>
        <v>1.4210854715202004E-14</v>
      </c>
    </row>
    <row r="1207" spans="2:7">
      <c r="B1207" s="526"/>
      <c r="C1207" s="526"/>
      <c r="G1207" s="2">
        <f t="shared" si="21"/>
        <v>1.4210854715202004E-14</v>
      </c>
    </row>
    <row r="1208" spans="2:7">
      <c r="B1208" s="526"/>
      <c r="C1208" s="526"/>
      <c r="G1208" s="2">
        <f t="shared" si="21"/>
        <v>1.4210854715202004E-14</v>
      </c>
    </row>
    <row r="1209" spans="2:7">
      <c r="B1209" s="526"/>
      <c r="C1209" s="526"/>
      <c r="G1209" s="2">
        <f t="shared" si="21"/>
        <v>1.4210854715202004E-14</v>
      </c>
    </row>
    <row r="1210" spans="2:7">
      <c r="B1210" s="526"/>
      <c r="C1210" s="526"/>
      <c r="G1210" s="2">
        <f t="shared" si="21"/>
        <v>1.4210854715202004E-14</v>
      </c>
    </row>
    <row r="1211" spans="2:7">
      <c r="B1211" s="526"/>
      <c r="C1211" s="526"/>
      <c r="G1211" s="2">
        <f t="shared" si="21"/>
        <v>1.4210854715202004E-14</v>
      </c>
    </row>
    <row r="1212" spans="2:7">
      <c r="B1212" s="526"/>
      <c r="C1212" s="526"/>
      <c r="G1212" s="2">
        <f t="shared" si="21"/>
        <v>1.4210854715202004E-14</v>
      </c>
    </row>
    <row r="1213" spans="2:7">
      <c r="B1213" s="526"/>
      <c r="C1213" s="526"/>
      <c r="G1213" s="2">
        <f t="shared" si="21"/>
        <v>1.4210854715202004E-14</v>
      </c>
    </row>
    <row r="1214" spans="2:7">
      <c r="B1214" s="526"/>
      <c r="C1214" s="526"/>
      <c r="G1214" s="2">
        <f t="shared" si="21"/>
        <v>1.4210854715202004E-14</v>
      </c>
    </row>
    <row r="1215" spans="2:7">
      <c r="B1215" s="526"/>
      <c r="C1215" s="526"/>
      <c r="G1215" s="2">
        <f t="shared" si="21"/>
        <v>1.4210854715202004E-14</v>
      </c>
    </row>
    <row r="1216" spans="2:7">
      <c r="B1216" s="526"/>
      <c r="C1216" s="526"/>
      <c r="G1216" s="2">
        <f t="shared" si="21"/>
        <v>1.4210854715202004E-14</v>
      </c>
    </row>
    <row r="1217" spans="2:7">
      <c r="B1217" s="526"/>
      <c r="C1217" s="526"/>
      <c r="G1217" s="2">
        <f t="shared" si="21"/>
        <v>1.4210854715202004E-14</v>
      </c>
    </row>
    <row r="1218" spans="2:7">
      <c r="B1218" s="526"/>
      <c r="C1218" s="526"/>
      <c r="G1218" s="2">
        <f t="shared" si="21"/>
        <v>1.4210854715202004E-14</v>
      </c>
    </row>
    <row r="1219" spans="2:7">
      <c r="B1219" s="526"/>
      <c r="C1219" s="526"/>
      <c r="G1219" s="2">
        <f t="shared" si="21"/>
        <v>1.4210854715202004E-14</v>
      </c>
    </row>
    <row r="1220" spans="2:7">
      <c r="B1220" s="526"/>
      <c r="C1220" s="526"/>
      <c r="G1220" s="2">
        <f t="shared" si="21"/>
        <v>1.4210854715202004E-14</v>
      </c>
    </row>
    <row r="1221" spans="2:7">
      <c r="B1221" s="526"/>
      <c r="C1221" s="526"/>
      <c r="G1221" s="2">
        <f t="shared" si="21"/>
        <v>1.4210854715202004E-14</v>
      </c>
    </row>
    <row r="1222" spans="2:7">
      <c r="B1222" s="526"/>
      <c r="C1222" s="526"/>
      <c r="G1222" s="2">
        <f t="shared" si="21"/>
        <v>1.4210854715202004E-14</v>
      </c>
    </row>
    <row r="1223" spans="2:7">
      <c r="B1223" s="526"/>
      <c r="C1223" s="526"/>
      <c r="G1223" s="2">
        <f t="shared" si="21"/>
        <v>1.4210854715202004E-14</v>
      </c>
    </row>
    <row r="1224" spans="2:7">
      <c r="B1224" s="526"/>
      <c r="C1224" s="526"/>
      <c r="G1224" s="2">
        <f t="shared" ref="G1224:G1287" si="22">+G1223+E1224-F1224</f>
        <v>1.4210854715202004E-14</v>
      </c>
    </row>
    <row r="1225" spans="2:7">
      <c r="B1225" s="526"/>
      <c r="C1225" s="526"/>
      <c r="G1225" s="2">
        <f t="shared" si="22"/>
        <v>1.4210854715202004E-14</v>
      </c>
    </row>
    <row r="1226" spans="2:7">
      <c r="B1226" s="526"/>
      <c r="C1226" s="526"/>
      <c r="G1226" s="2">
        <f t="shared" si="22"/>
        <v>1.4210854715202004E-14</v>
      </c>
    </row>
    <row r="1227" spans="2:7">
      <c r="B1227" s="526"/>
      <c r="C1227" s="526"/>
      <c r="G1227" s="2">
        <f t="shared" si="22"/>
        <v>1.4210854715202004E-14</v>
      </c>
    </row>
    <row r="1228" spans="2:7">
      <c r="B1228" s="526"/>
      <c r="C1228" s="526"/>
      <c r="G1228" s="2">
        <f t="shared" si="22"/>
        <v>1.4210854715202004E-14</v>
      </c>
    </row>
    <row r="1229" spans="2:7">
      <c r="B1229" s="526"/>
      <c r="C1229" s="526"/>
      <c r="G1229" s="2">
        <f t="shared" si="22"/>
        <v>1.4210854715202004E-14</v>
      </c>
    </row>
    <row r="1230" spans="2:7">
      <c r="B1230" s="526"/>
      <c r="C1230" s="526"/>
      <c r="G1230" s="2">
        <f t="shared" si="22"/>
        <v>1.4210854715202004E-14</v>
      </c>
    </row>
    <row r="1231" spans="2:7">
      <c r="B1231" s="526"/>
      <c r="C1231" s="526"/>
      <c r="G1231" s="2">
        <f t="shared" si="22"/>
        <v>1.4210854715202004E-14</v>
      </c>
    </row>
    <row r="1232" spans="2:7">
      <c r="B1232" s="526"/>
      <c r="C1232" s="526"/>
      <c r="G1232" s="2">
        <f t="shared" si="22"/>
        <v>1.4210854715202004E-14</v>
      </c>
    </row>
    <row r="1233" spans="2:7">
      <c r="B1233" s="526"/>
      <c r="C1233" s="526"/>
      <c r="G1233" s="2">
        <f t="shared" si="22"/>
        <v>1.4210854715202004E-14</v>
      </c>
    </row>
    <row r="1234" spans="2:7">
      <c r="B1234" s="526"/>
      <c r="C1234" s="526"/>
      <c r="G1234" s="2">
        <f t="shared" si="22"/>
        <v>1.4210854715202004E-14</v>
      </c>
    </row>
    <row r="1235" spans="2:7">
      <c r="B1235" s="526"/>
      <c r="C1235" s="526"/>
      <c r="G1235" s="2">
        <f t="shared" si="22"/>
        <v>1.4210854715202004E-14</v>
      </c>
    </row>
    <row r="1236" spans="2:7">
      <c r="B1236" s="526"/>
      <c r="C1236" s="526"/>
      <c r="G1236" s="2">
        <f t="shared" si="22"/>
        <v>1.4210854715202004E-14</v>
      </c>
    </row>
    <row r="1237" spans="2:7">
      <c r="B1237" s="526"/>
      <c r="C1237" s="526"/>
      <c r="G1237" s="2">
        <f t="shared" si="22"/>
        <v>1.4210854715202004E-14</v>
      </c>
    </row>
    <row r="1238" spans="2:7">
      <c r="B1238" s="526"/>
      <c r="C1238" s="526"/>
      <c r="G1238" s="2">
        <f t="shared" si="22"/>
        <v>1.4210854715202004E-14</v>
      </c>
    </row>
    <row r="1239" spans="2:7">
      <c r="B1239" s="526"/>
      <c r="C1239" s="526"/>
      <c r="G1239" s="2">
        <f t="shared" si="22"/>
        <v>1.4210854715202004E-14</v>
      </c>
    </row>
    <row r="1240" spans="2:7">
      <c r="B1240" s="526"/>
      <c r="C1240" s="526"/>
      <c r="G1240" s="2">
        <f t="shared" si="22"/>
        <v>1.4210854715202004E-14</v>
      </c>
    </row>
    <row r="1241" spans="2:7">
      <c r="B1241" s="526"/>
      <c r="C1241" s="526"/>
      <c r="G1241" s="2">
        <f t="shared" si="22"/>
        <v>1.4210854715202004E-14</v>
      </c>
    </row>
    <row r="1242" spans="2:7">
      <c r="B1242" s="526"/>
      <c r="C1242" s="526"/>
      <c r="G1242" s="2">
        <f t="shared" si="22"/>
        <v>1.4210854715202004E-14</v>
      </c>
    </row>
    <row r="1243" spans="2:7">
      <c r="B1243" s="526"/>
      <c r="C1243" s="526"/>
      <c r="G1243" s="2">
        <f t="shared" si="22"/>
        <v>1.4210854715202004E-14</v>
      </c>
    </row>
    <row r="1244" spans="2:7">
      <c r="B1244" s="526"/>
      <c r="C1244" s="526"/>
      <c r="G1244" s="2">
        <f t="shared" si="22"/>
        <v>1.4210854715202004E-14</v>
      </c>
    </row>
    <row r="1245" spans="2:7">
      <c r="B1245" s="526"/>
      <c r="C1245" s="526"/>
      <c r="G1245" s="2">
        <f t="shared" si="22"/>
        <v>1.4210854715202004E-14</v>
      </c>
    </row>
    <row r="1246" spans="2:7">
      <c r="B1246" s="526"/>
      <c r="C1246" s="526"/>
      <c r="G1246" s="2">
        <f t="shared" si="22"/>
        <v>1.4210854715202004E-14</v>
      </c>
    </row>
    <row r="1247" spans="2:7">
      <c r="B1247" s="526"/>
      <c r="C1247" s="526"/>
      <c r="G1247" s="2">
        <f t="shared" si="22"/>
        <v>1.4210854715202004E-14</v>
      </c>
    </row>
    <row r="1248" spans="2:7">
      <c r="B1248" s="526"/>
      <c r="C1248" s="526"/>
      <c r="G1248" s="2">
        <f t="shared" si="22"/>
        <v>1.4210854715202004E-14</v>
      </c>
    </row>
    <row r="1249" spans="2:7">
      <c r="B1249" s="526"/>
      <c r="C1249" s="526"/>
      <c r="G1249" s="2">
        <f t="shared" si="22"/>
        <v>1.4210854715202004E-14</v>
      </c>
    </row>
    <row r="1250" spans="2:7">
      <c r="B1250" s="526"/>
      <c r="C1250" s="526"/>
      <c r="G1250" s="2">
        <f t="shared" si="22"/>
        <v>1.4210854715202004E-14</v>
      </c>
    </row>
    <row r="1251" spans="2:7">
      <c r="B1251" s="526"/>
      <c r="C1251" s="526"/>
      <c r="G1251" s="2">
        <f t="shared" si="22"/>
        <v>1.4210854715202004E-14</v>
      </c>
    </row>
    <row r="1252" spans="2:7">
      <c r="B1252" s="526"/>
      <c r="C1252" s="526"/>
      <c r="G1252" s="2">
        <f t="shared" si="22"/>
        <v>1.4210854715202004E-14</v>
      </c>
    </row>
    <row r="1253" spans="2:7">
      <c r="B1253" s="526"/>
      <c r="C1253" s="526"/>
      <c r="G1253" s="2">
        <f t="shared" si="22"/>
        <v>1.4210854715202004E-14</v>
      </c>
    </row>
    <row r="1254" spans="2:7">
      <c r="B1254" s="526"/>
      <c r="C1254" s="526"/>
      <c r="G1254" s="2">
        <f t="shared" si="22"/>
        <v>1.4210854715202004E-14</v>
      </c>
    </row>
    <row r="1255" spans="2:7">
      <c r="B1255" s="526"/>
      <c r="C1255" s="526"/>
      <c r="G1255" s="2">
        <f t="shared" si="22"/>
        <v>1.4210854715202004E-14</v>
      </c>
    </row>
    <row r="1256" spans="2:7">
      <c r="B1256" s="526"/>
      <c r="C1256" s="526"/>
      <c r="G1256" s="2">
        <f t="shared" si="22"/>
        <v>1.4210854715202004E-14</v>
      </c>
    </row>
    <row r="1257" spans="2:7">
      <c r="B1257" s="526"/>
      <c r="C1257" s="526"/>
      <c r="G1257" s="2">
        <f t="shared" si="22"/>
        <v>1.4210854715202004E-14</v>
      </c>
    </row>
    <row r="1258" spans="2:7">
      <c r="B1258" s="526"/>
      <c r="C1258" s="526"/>
      <c r="G1258" s="2">
        <f t="shared" si="22"/>
        <v>1.4210854715202004E-14</v>
      </c>
    </row>
    <row r="1259" spans="2:7">
      <c r="B1259" s="526"/>
      <c r="C1259" s="526"/>
      <c r="G1259" s="2">
        <f t="shared" si="22"/>
        <v>1.4210854715202004E-14</v>
      </c>
    </row>
    <row r="1260" spans="2:7">
      <c r="B1260" s="526"/>
      <c r="C1260" s="526"/>
      <c r="G1260" s="2">
        <f t="shared" si="22"/>
        <v>1.4210854715202004E-14</v>
      </c>
    </row>
    <row r="1261" spans="2:7">
      <c r="B1261" s="526"/>
      <c r="C1261" s="526"/>
      <c r="G1261" s="2">
        <f t="shared" si="22"/>
        <v>1.4210854715202004E-14</v>
      </c>
    </row>
    <row r="1262" spans="2:7">
      <c r="B1262" s="526"/>
      <c r="C1262" s="526"/>
      <c r="G1262" s="2">
        <f t="shared" si="22"/>
        <v>1.4210854715202004E-14</v>
      </c>
    </row>
    <row r="1263" spans="2:7">
      <c r="B1263" s="526"/>
      <c r="C1263" s="526"/>
      <c r="G1263" s="2">
        <f t="shared" si="22"/>
        <v>1.4210854715202004E-14</v>
      </c>
    </row>
    <row r="1264" spans="2:7">
      <c r="B1264" s="526"/>
      <c r="C1264" s="526"/>
      <c r="G1264" s="2">
        <f t="shared" si="22"/>
        <v>1.4210854715202004E-14</v>
      </c>
    </row>
    <row r="1265" spans="2:7">
      <c r="B1265" s="526"/>
      <c r="C1265" s="526"/>
      <c r="G1265" s="2">
        <f t="shared" si="22"/>
        <v>1.4210854715202004E-14</v>
      </c>
    </row>
    <row r="1266" spans="2:7">
      <c r="B1266" s="526"/>
      <c r="C1266" s="526"/>
      <c r="G1266" s="2">
        <f t="shared" si="22"/>
        <v>1.4210854715202004E-14</v>
      </c>
    </row>
    <row r="1267" spans="2:7">
      <c r="B1267" s="526"/>
      <c r="C1267" s="526"/>
      <c r="G1267" s="2">
        <f t="shared" si="22"/>
        <v>1.4210854715202004E-14</v>
      </c>
    </row>
    <row r="1268" spans="2:7">
      <c r="B1268" s="526"/>
      <c r="C1268" s="526"/>
      <c r="G1268" s="2">
        <f t="shared" si="22"/>
        <v>1.4210854715202004E-14</v>
      </c>
    </row>
    <row r="1269" spans="2:7">
      <c r="B1269" s="526"/>
      <c r="C1269" s="526"/>
      <c r="G1269" s="2">
        <f t="shared" si="22"/>
        <v>1.4210854715202004E-14</v>
      </c>
    </row>
    <row r="1270" spans="2:7">
      <c r="B1270" s="526"/>
      <c r="C1270" s="526"/>
      <c r="G1270" s="2">
        <f t="shared" si="22"/>
        <v>1.4210854715202004E-14</v>
      </c>
    </row>
    <row r="1271" spans="2:7">
      <c r="B1271" s="526"/>
      <c r="C1271" s="526"/>
      <c r="G1271" s="2">
        <f t="shared" si="22"/>
        <v>1.4210854715202004E-14</v>
      </c>
    </row>
    <row r="1272" spans="2:7">
      <c r="B1272" s="526"/>
      <c r="C1272" s="526"/>
      <c r="G1272" s="2">
        <f t="shared" si="22"/>
        <v>1.4210854715202004E-14</v>
      </c>
    </row>
    <row r="1273" spans="2:7">
      <c r="B1273" s="526"/>
      <c r="C1273" s="526"/>
      <c r="G1273" s="2">
        <f t="shared" si="22"/>
        <v>1.4210854715202004E-14</v>
      </c>
    </row>
    <row r="1274" spans="2:7">
      <c r="B1274" s="526"/>
      <c r="C1274" s="526"/>
      <c r="G1274" s="2">
        <f t="shared" si="22"/>
        <v>1.4210854715202004E-14</v>
      </c>
    </row>
    <row r="1275" spans="2:7">
      <c r="B1275" s="526"/>
      <c r="C1275" s="526"/>
      <c r="G1275" s="2">
        <f t="shared" si="22"/>
        <v>1.4210854715202004E-14</v>
      </c>
    </row>
    <row r="1276" spans="2:7">
      <c r="B1276" s="526"/>
      <c r="C1276" s="526"/>
      <c r="G1276" s="2">
        <f t="shared" si="22"/>
        <v>1.4210854715202004E-14</v>
      </c>
    </row>
    <row r="1277" spans="2:7">
      <c r="B1277" s="526"/>
      <c r="C1277" s="526"/>
      <c r="G1277" s="2">
        <f t="shared" si="22"/>
        <v>1.4210854715202004E-14</v>
      </c>
    </row>
    <row r="1278" spans="2:7">
      <c r="B1278" s="526"/>
      <c r="C1278" s="526"/>
      <c r="G1278" s="2">
        <f t="shared" si="22"/>
        <v>1.4210854715202004E-14</v>
      </c>
    </row>
    <row r="1279" spans="2:7">
      <c r="B1279" s="526"/>
      <c r="C1279" s="526"/>
      <c r="G1279" s="2">
        <f t="shared" si="22"/>
        <v>1.4210854715202004E-14</v>
      </c>
    </row>
    <row r="1280" spans="2:7">
      <c r="B1280" s="526"/>
      <c r="C1280" s="526"/>
      <c r="G1280" s="2">
        <f t="shared" si="22"/>
        <v>1.4210854715202004E-14</v>
      </c>
    </row>
    <row r="1281" spans="2:7">
      <c r="B1281" s="526"/>
      <c r="C1281" s="526"/>
      <c r="G1281" s="2">
        <f t="shared" si="22"/>
        <v>1.4210854715202004E-14</v>
      </c>
    </row>
    <row r="1282" spans="2:7">
      <c r="B1282" s="526"/>
      <c r="C1282" s="526"/>
      <c r="G1282" s="2">
        <f t="shared" si="22"/>
        <v>1.4210854715202004E-14</v>
      </c>
    </row>
    <row r="1283" spans="2:7">
      <c r="B1283" s="526"/>
      <c r="C1283" s="526"/>
      <c r="G1283" s="2">
        <f t="shared" si="22"/>
        <v>1.4210854715202004E-14</v>
      </c>
    </row>
    <row r="1284" spans="2:7">
      <c r="B1284" s="526"/>
      <c r="C1284" s="526"/>
      <c r="G1284" s="2">
        <f t="shared" si="22"/>
        <v>1.4210854715202004E-14</v>
      </c>
    </row>
    <row r="1285" spans="2:7">
      <c r="B1285" s="526"/>
      <c r="C1285" s="526"/>
      <c r="G1285" s="2">
        <f t="shared" si="22"/>
        <v>1.4210854715202004E-14</v>
      </c>
    </row>
    <row r="1286" spans="2:7">
      <c r="B1286" s="526"/>
      <c r="C1286" s="526"/>
      <c r="G1286" s="2">
        <f t="shared" si="22"/>
        <v>1.4210854715202004E-14</v>
      </c>
    </row>
    <row r="1287" spans="2:7">
      <c r="B1287" s="526"/>
      <c r="C1287" s="526"/>
      <c r="G1287" s="2">
        <f t="shared" si="22"/>
        <v>1.4210854715202004E-14</v>
      </c>
    </row>
    <row r="1288" spans="2:7">
      <c r="B1288" s="526"/>
      <c r="C1288" s="526"/>
      <c r="G1288" s="2">
        <f t="shared" ref="G1288:G1325" si="23">+G1287+E1288-F1288</f>
        <v>1.4210854715202004E-14</v>
      </c>
    </row>
    <row r="1289" spans="2:7">
      <c r="B1289" s="526"/>
      <c r="C1289" s="526"/>
      <c r="G1289" s="2">
        <f t="shared" si="23"/>
        <v>1.4210854715202004E-14</v>
      </c>
    </row>
    <row r="1290" spans="2:7">
      <c r="B1290" s="526"/>
      <c r="C1290" s="526"/>
      <c r="G1290" s="2">
        <f t="shared" si="23"/>
        <v>1.4210854715202004E-14</v>
      </c>
    </row>
    <row r="1291" spans="2:7">
      <c r="B1291" s="526"/>
      <c r="C1291" s="526"/>
      <c r="G1291" s="2">
        <f t="shared" si="23"/>
        <v>1.4210854715202004E-14</v>
      </c>
    </row>
    <row r="1292" spans="2:7">
      <c r="B1292" s="526"/>
      <c r="C1292" s="526"/>
      <c r="G1292" s="2">
        <f t="shared" si="23"/>
        <v>1.4210854715202004E-14</v>
      </c>
    </row>
    <row r="1293" spans="2:7">
      <c r="B1293" s="526"/>
      <c r="C1293" s="526"/>
      <c r="G1293" s="2">
        <f t="shared" si="23"/>
        <v>1.4210854715202004E-14</v>
      </c>
    </row>
    <row r="1294" spans="2:7">
      <c r="B1294" s="526"/>
      <c r="C1294" s="526"/>
      <c r="G1294" s="2">
        <f t="shared" si="23"/>
        <v>1.4210854715202004E-14</v>
      </c>
    </row>
    <row r="1295" spans="2:7">
      <c r="B1295" s="526"/>
      <c r="C1295" s="526"/>
      <c r="G1295" s="2">
        <f t="shared" si="23"/>
        <v>1.4210854715202004E-14</v>
      </c>
    </row>
    <row r="1296" spans="2:7">
      <c r="B1296" s="526"/>
      <c r="C1296" s="526"/>
      <c r="G1296" s="2">
        <f t="shared" si="23"/>
        <v>1.4210854715202004E-14</v>
      </c>
    </row>
    <row r="1297" spans="2:7">
      <c r="B1297" s="526"/>
      <c r="C1297" s="526"/>
      <c r="G1297" s="2">
        <f t="shared" si="23"/>
        <v>1.4210854715202004E-14</v>
      </c>
    </row>
    <row r="1298" spans="2:7">
      <c r="B1298" s="526"/>
      <c r="C1298" s="526"/>
      <c r="G1298" s="2">
        <f t="shared" si="23"/>
        <v>1.4210854715202004E-14</v>
      </c>
    </row>
    <row r="1299" spans="2:7">
      <c r="B1299" s="526"/>
      <c r="C1299" s="526"/>
      <c r="G1299" s="2">
        <f t="shared" si="23"/>
        <v>1.4210854715202004E-14</v>
      </c>
    </row>
    <row r="1300" spans="2:7">
      <c r="B1300" s="526"/>
      <c r="C1300" s="526"/>
      <c r="G1300" s="2">
        <f t="shared" si="23"/>
        <v>1.4210854715202004E-14</v>
      </c>
    </row>
    <row r="1301" spans="2:7">
      <c r="B1301" s="526"/>
      <c r="C1301" s="526"/>
      <c r="G1301" s="2">
        <f t="shared" si="23"/>
        <v>1.4210854715202004E-14</v>
      </c>
    </row>
    <row r="1302" spans="2:7">
      <c r="B1302" s="526"/>
      <c r="C1302" s="526"/>
      <c r="G1302" s="2">
        <f t="shared" si="23"/>
        <v>1.4210854715202004E-14</v>
      </c>
    </row>
    <row r="1303" spans="2:7">
      <c r="B1303" s="526"/>
      <c r="C1303" s="526"/>
      <c r="G1303" s="2">
        <f t="shared" si="23"/>
        <v>1.4210854715202004E-14</v>
      </c>
    </row>
    <row r="1304" spans="2:7">
      <c r="B1304" s="526"/>
      <c r="C1304" s="526"/>
      <c r="G1304" s="2">
        <f t="shared" si="23"/>
        <v>1.4210854715202004E-14</v>
      </c>
    </row>
    <row r="1305" spans="2:7">
      <c r="B1305" s="526"/>
      <c r="C1305" s="526"/>
      <c r="G1305" s="2">
        <f t="shared" si="23"/>
        <v>1.4210854715202004E-14</v>
      </c>
    </row>
    <row r="1306" spans="2:7">
      <c r="B1306" s="526"/>
      <c r="C1306" s="526"/>
      <c r="G1306" s="2">
        <f t="shared" si="23"/>
        <v>1.4210854715202004E-14</v>
      </c>
    </row>
    <row r="1307" spans="2:7">
      <c r="B1307" s="526"/>
      <c r="C1307" s="526"/>
      <c r="G1307" s="2">
        <f t="shared" si="23"/>
        <v>1.4210854715202004E-14</v>
      </c>
    </row>
    <row r="1308" spans="2:7">
      <c r="B1308" s="526"/>
      <c r="C1308" s="526"/>
      <c r="G1308" s="2">
        <f t="shared" si="23"/>
        <v>1.4210854715202004E-14</v>
      </c>
    </row>
    <row r="1309" spans="2:7">
      <c r="B1309" s="526"/>
      <c r="C1309" s="526"/>
      <c r="G1309" s="2">
        <f t="shared" si="23"/>
        <v>1.4210854715202004E-14</v>
      </c>
    </row>
    <row r="1310" spans="2:7">
      <c r="B1310" s="526"/>
      <c r="C1310" s="526"/>
      <c r="G1310" s="2">
        <f t="shared" si="23"/>
        <v>1.4210854715202004E-14</v>
      </c>
    </row>
    <row r="1311" spans="2:7">
      <c r="B1311" s="526"/>
      <c r="C1311" s="526"/>
      <c r="G1311" s="2">
        <f t="shared" si="23"/>
        <v>1.4210854715202004E-14</v>
      </c>
    </row>
    <row r="1312" spans="2:7">
      <c r="B1312" s="526"/>
      <c r="C1312" s="526"/>
      <c r="G1312" s="2">
        <f t="shared" si="23"/>
        <v>1.4210854715202004E-14</v>
      </c>
    </row>
    <row r="1313" spans="2:7">
      <c r="B1313" s="526"/>
      <c r="C1313" s="526"/>
      <c r="G1313" s="2">
        <f t="shared" si="23"/>
        <v>1.4210854715202004E-14</v>
      </c>
    </row>
    <row r="1314" spans="2:7">
      <c r="B1314" s="526"/>
      <c r="C1314" s="526"/>
      <c r="G1314" s="2">
        <f t="shared" si="23"/>
        <v>1.4210854715202004E-14</v>
      </c>
    </row>
    <row r="1315" spans="2:7">
      <c r="B1315" s="526"/>
      <c r="C1315" s="526"/>
      <c r="G1315" s="2">
        <f t="shared" si="23"/>
        <v>1.4210854715202004E-14</v>
      </c>
    </row>
    <row r="1316" spans="2:7">
      <c r="B1316" s="526"/>
      <c r="C1316" s="526"/>
      <c r="G1316" s="2">
        <f t="shared" si="23"/>
        <v>1.4210854715202004E-14</v>
      </c>
    </row>
    <row r="1317" spans="2:7">
      <c r="B1317" s="526"/>
      <c r="C1317" s="526"/>
      <c r="G1317" s="2">
        <f t="shared" si="23"/>
        <v>1.4210854715202004E-14</v>
      </c>
    </row>
    <row r="1318" spans="2:7">
      <c r="B1318" s="526"/>
      <c r="C1318" s="526"/>
      <c r="G1318" s="2">
        <f t="shared" si="23"/>
        <v>1.4210854715202004E-14</v>
      </c>
    </row>
    <row r="1319" spans="2:7">
      <c r="B1319" s="526"/>
      <c r="C1319" s="526"/>
      <c r="G1319" s="2">
        <f t="shared" si="23"/>
        <v>1.4210854715202004E-14</v>
      </c>
    </row>
    <row r="1320" spans="2:7">
      <c r="B1320" s="526"/>
      <c r="C1320" s="526"/>
      <c r="G1320" s="2">
        <f t="shared" si="23"/>
        <v>1.4210854715202004E-14</v>
      </c>
    </row>
    <row r="1321" spans="2:7">
      <c r="B1321" s="526"/>
      <c r="C1321" s="526"/>
      <c r="G1321" s="2">
        <f t="shared" si="23"/>
        <v>1.4210854715202004E-14</v>
      </c>
    </row>
    <row r="1322" spans="2:7">
      <c r="B1322" s="526"/>
      <c r="C1322" s="526"/>
      <c r="G1322" s="2">
        <f t="shared" si="23"/>
        <v>1.4210854715202004E-14</v>
      </c>
    </row>
    <row r="1323" spans="2:7">
      <c r="B1323" s="526"/>
      <c r="C1323" s="526"/>
      <c r="G1323" s="2">
        <f t="shared" si="23"/>
        <v>1.4210854715202004E-14</v>
      </c>
    </row>
    <row r="1324" spans="2:7">
      <c r="B1324" s="526"/>
      <c r="C1324" s="526"/>
      <c r="G1324" s="2">
        <f t="shared" si="23"/>
        <v>1.4210854715202004E-14</v>
      </c>
    </row>
    <row r="1325" spans="2:7">
      <c r="B1325" s="526"/>
      <c r="C1325" s="526"/>
      <c r="G1325" s="2">
        <f t="shared" si="23"/>
        <v>1.4210854715202004E-14</v>
      </c>
    </row>
  </sheetData>
  <autoFilter ref="A4:G374" xr:uid="{00000000-0009-0000-0000-000006000000}"/>
  <mergeCells count="5">
    <mergeCell ref="I965:K965"/>
    <mergeCell ref="I727:L727"/>
    <mergeCell ref="I875:K875"/>
    <mergeCell ref="I846:K846"/>
    <mergeCell ref="A2:G2"/>
  </mergeCells>
  <phoneticPr fontId="27" type="noConversion"/>
  <pageMargins left="0.70866141732283505" right="0.70866141732283505" top="0.74803149606299202" bottom="0" header="0.31496062992126" footer="0.31496062992126"/>
  <pageSetup paperSize="9" scale="75"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M1332"/>
  <sheetViews>
    <sheetView topLeftCell="A931" zoomScaleNormal="100" workbookViewId="0">
      <selection activeCell="H950" sqref="H950:K955"/>
    </sheetView>
  </sheetViews>
  <sheetFormatPr defaultColWidth="11.42578125" defaultRowHeight="15"/>
  <cols>
    <col min="1" max="1" width="13.42578125" style="7" customWidth="1"/>
    <col min="2" max="2" width="13.85546875" style="9" bestFit="1" customWidth="1"/>
    <col min="3" max="3" width="16.28515625" style="9" customWidth="1"/>
    <col min="4" max="4" width="51.5703125" bestFit="1" customWidth="1"/>
    <col min="5" max="5" width="11.42578125" style="26"/>
    <col min="6" max="6" width="11.42578125" style="174"/>
    <col min="8" max="8" width="9.42578125" customWidth="1"/>
    <col min="9" max="9" width="14.5703125" customWidth="1"/>
    <col min="10" max="11" width="22.85546875" bestFit="1" customWidth="1"/>
  </cols>
  <sheetData>
    <row r="2" spans="1:7">
      <c r="B2" s="542" t="s">
        <v>152</v>
      </c>
      <c r="C2" s="542"/>
      <c r="D2" s="542"/>
      <c r="E2" s="542"/>
      <c r="F2" s="542"/>
      <c r="G2" s="542"/>
    </row>
    <row r="4" spans="1:7" ht="45.75">
      <c r="A4" s="43" t="s">
        <v>1</v>
      </c>
      <c r="B4" s="528" t="s">
        <v>2</v>
      </c>
      <c r="C4" s="528" t="s">
        <v>3</v>
      </c>
      <c r="D4" s="528" t="s">
        <v>4</v>
      </c>
      <c r="E4" s="169" t="s">
        <v>5</v>
      </c>
      <c r="F4" s="175" t="s">
        <v>6</v>
      </c>
      <c r="G4" s="13" t="s">
        <v>7</v>
      </c>
    </row>
    <row r="5" spans="1:7">
      <c r="A5" s="7">
        <v>42736</v>
      </c>
      <c r="B5" s="526" t="s">
        <v>8</v>
      </c>
      <c r="C5" s="526"/>
      <c r="G5" s="2">
        <v>326.8</v>
      </c>
    </row>
    <row r="6" spans="1:7">
      <c r="A6" s="7">
        <v>42786</v>
      </c>
      <c r="B6" s="526">
        <v>12260</v>
      </c>
      <c r="C6" s="526" t="s">
        <v>9</v>
      </c>
      <c r="F6" s="174">
        <v>267.8</v>
      </c>
      <c r="G6" s="2">
        <f t="shared" ref="G6:G75" si="0">+G5+E6-F6</f>
        <v>59</v>
      </c>
    </row>
    <row r="7" spans="1:7">
      <c r="A7" s="7">
        <v>42786</v>
      </c>
      <c r="B7" s="526">
        <v>12261</v>
      </c>
      <c r="C7" s="526" t="s">
        <v>9</v>
      </c>
      <c r="F7" s="174">
        <v>59</v>
      </c>
      <c r="G7" s="2">
        <f t="shared" si="0"/>
        <v>0</v>
      </c>
    </row>
    <row r="8" spans="1:7">
      <c r="A8" s="44">
        <v>42766</v>
      </c>
      <c r="B8" s="525" t="s">
        <v>14</v>
      </c>
      <c r="C8" s="525" t="s">
        <v>15</v>
      </c>
      <c r="D8" t="s">
        <v>16</v>
      </c>
      <c r="E8" s="160">
        <v>69.599999999999994</v>
      </c>
      <c r="G8" s="2">
        <f t="shared" si="0"/>
        <v>69.599999999999994</v>
      </c>
    </row>
    <row r="9" spans="1:7">
      <c r="B9" s="526"/>
      <c r="C9" s="526"/>
      <c r="D9" t="s">
        <v>17</v>
      </c>
      <c r="E9" s="160">
        <v>2.8</v>
      </c>
      <c r="G9" s="2">
        <f t="shared" si="0"/>
        <v>72.399999999999991</v>
      </c>
    </row>
    <row r="10" spans="1:7">
      <c r="B10" s="526"/>
      <c r="C10" s="526"/>
      <c r="D10" t="s">
        <v>18</v>
      </c>
      <c r="E10" s="160">
        <v>60</v>
      </c>
      <c r="G10" s="2">
        <f t="shared" si="0"/>
        <v>132.39999999999998</v>
      </c>
    </row>
    <row r="11" spans="1:7">
      <c r="B11" s="526"/>
      <c r="C11" s="526"/>
      <c r="D11" t="s">
        <v>19</v>
      </c>
      <c r="E11" s="160">
        <v>2</v>
      </c>
      <c r="G11" s="2">
        <f t="shared" si="0"/>
        <v>134.39999999999998</v>
      </c>
    </row>
    <row r="12" spans="1:7">
      <c r="A12" s="7">
        <v>42786</v>
      </c>
      <c r="B12" s="526">
        <v>12260</v>
      </c>
      <c r="C12" s="526" t="s">
        <v>15</v>
      </c>
      <c r="D12" t="s">
        <v>18</v>
      </c>
      <c r="E12" s="160"/>
      <c r="F12" s="174">
        <v>60</v>
      </c>
      <c r="G12" s="2">
        <f t="shared" si="0"/>
        <v>74.399999999999977</v>
      </c>
    </row>
    <row r="13" spans="1:7">
      <c r="A13" s="7">
        <v>42786</v>
      </c>
      <c r="B13" s="526">
        <v>12260</v>
      </c>
      <c r="C13" s="526" t="s">
        <v>15</v>
      </c>
      <c r="D13" t="s">
        <v>19</v>
      </c>
      <c r="E13" s="160"/>
      <c r="F13" s="174">
        <v>2</v>
      </c>
      <c r="G13" s="2">
        <f t="shared" si="0"/>
        <v>72.399999999999977</v>
      </c>
    </row>
    <row r="14" spans="1:7">
      <c r="A14" s="7">
        <v>42786</v>
      </c>
      <c r="B14" s="526">
        <v>12260</v>
      </c>
      <c r="C14" s="526" t="s">
        <v>15</v>
      </c>
      <c r="D14" t="s">
        <v>17</v>
      </c>
      <c r="E14" s="160"/>
      <c r="F14" s="174">
        <v>2.8</v>
      </c>
      <c r="G14" s="2">
        <f t="shared" si="0"/>
        <v>69.59999999999998</v>
      </c>
    </row>
    <row r="15" spans="1:7">
      <c r="A15" s="7">
        <v>42786</v>
      </c>
      <c r="B15" s="526">
        <v>12260</v>
      </c>
      <c r="C15" s="526" t="s">
        <v>15</v>
      </c>
      <c r="D15" t="s">
        <v>16</v>
      </c>
      <c r="E15" s="160"/>
      <c r="F15" s="174">
        <v>69.599999999999994</v>
      </c>
      <c r="G15" s="2">
        <f t="shared" si="0"/>
        <v>0</v>
      </c>
    </row>
    <row r="16" spans="1:7">
      <c r="A16" s="44">
        <v>42794</v>
      </c>
      <c r="B16" s="525" t="s">
        <v>14</v>
      </c>
      <c r="C16" s="525" t="s">
        <v>20</v>
      </c>
      <c r="D16" t="s">
        <v>16</v>
      </c>
      <c r="E16" s="160">
        <v>70.2</v>
      </c>
      <c r="G16" s="2">
        <f t="shared" si="0"/>
        <v>70.2</v>
      </c>
    </row>
    <row r="17" spans="1:7">
      <c r="B17" s="526"/>
      <c r="C17" s="526"/>
      <c r="D17" t="s">
        <v>17</v>
      </c>
      <c r="E17" s="160">
        <v>2</v>
      </c>
      <c r="G17" s="2">
        <f t="shared" si="0"/>
        <v>72.2</v>
      </c>
    </row>
    <row r="18" spans="1:7">
      <c r="B18" s="526"/>
      <c r="C18" s="526"/>
      <c r="D18" t="s">
        <v>18</v>
      </c>
      <c r="E18" s="160">
        <v>56</v>
      </c>
      <c r="G18" s="2">
        <f t="shared" si="0"/>
        <v>128.19999999999999</v>
      </c>
    </row>
    <row r="19" spans="1:7">
      <c r="B19" s="526"/>
      <c r="C19" s="526"/>
      <c r="D19" t="s">
        <v>19</v>
      </c>
      <c r="E19" s="160">
        <v>2</v>
      </c>
      <c r="G19" s="2">
        <f t="shared" si="0"/>
        <v>130.19999999999999</v>
      </c>
    </row>
    <row r="20" spans="1:7">
      <c r="A20" s="7">
        <v>42821</v>
      </c>
      <c r="B20" s="526">
        <v>12539</v>
      </c>
      <c r="C20" s="526" t="s">
        <v>20</v>
      </c>
      <c r="D20" t="s">
        <v>18</v>
      </c>
      <c r="E20" s="160"/>
      <c r="F20" s="174">
        <v>56</v>
      </c>
      <c r="G20" s="2">
        <f t="shared" si="0"/>
        <v>74.199999999999989</v>
      </c>
    </row>
    <row r="21" spans="1:7">
      <c r="A21" s="7">
        <v>42821</v>
      </c>
      <c r="B21" s="526">
        <v>12539</v>
      </c>
      <c r="C21" s="526" t="s">
        <v>20</v>
      </c>
      <c r="D21" t="s">
        <v>19</v>
      </c>
      <c r="E21" s="160"/>
      <c r="F21" s="174">
        <v>2</v>
      </c>
      <c r="G21" s="2">
        <f t="shared" si="0"/>
        <v>72.199999999999989</v>
      </c>
    </row>
    <row r="22" spans="1:7">
      <c r="A22" s="7">
        <v>42821</v>
      </c>
      <c r="B22" s="526">
        <v>12539</v>
      </c>
      <c r="C22" s="526" t="s">
        <v>20</v>
      </c>
      <c r="D22" t="s">
        <v>16</v>
      </c>
      <c r="E22" s="160"/>
      <c r="F22" s="174">
        <v>70.2</v>
      </c>
      <c r="G22" s="2">
        <f t="shared" si="0"/>
        <v>1.9999999999999858</v>
      </c>
    </row>
    <row r="23" spans="1:7">
      <c r="A23" s="7">
        <v>42821</v>
      </c>
      <c r="B23" s="526">
        <v>12539</v>
      </c>
      <c r="C23" s="526" t="s">
        <v>20</v>
      </c>
      <c r="D23" t="s">
        <v>17</v>
      </c>
      <c r="E23" s="160"/>
      <c r="F23" s="174">
        <v>2</v>
      </c>
      <c r="G23" s="2">
        <f t="shared" si="0"/>
        <v>-1.4210854715202004E-14</v>
      </c>
    </row>
    <row r="24" spans="1:7">
      <c r="A24" s="44">
        <v>42825</v>
      </c>
      <c r="B24" s="525" t="s">
        <v>14</v>
      </c>
      <c r="C24" s="525" t="s">
        <v>23</v>
      </c>
      <c r="D24" t="s">
        <v>16</v>
      </c>
      <c r="E24" s="160">
        <v>66.599999999999994</v>
      </c>
      <c r="G24" s="2">
        <f t="shared" si="0"/>
        <v>66.59999999999998</v>
      </c>
    </row>
    <row r="25" spans="1:7">
      <c r="B25" s="526"/>
      <c r="C25" s="526"/>
      <c r="D25" t="s">
        <v>17</v>
      </c>
      <c r="E25" s="160">
        <v>2</v>
      </c>
      <c r="G25" s="2">
        <f t="shared" si="0"/>
        <v>68.59999999999998</v>
      </c>
    </row>
    <row r="26" spans="1:7">
      <c r="B26" s="526"/>
      <c r="C26" s="526"/>
      <c r="D26" t="s">
        <v>18</v>
      </c>
      <c r="E26" s="160">
        <v>60</v>
      </c>
      <c r="G26" s="2">
        <f t="shared" si="0"/>
        <v>128.59999999999997</v>
      </c>
    </row>
    <row r="27" spans="1:7">
      <c r="B27" s="526"/>
      <c r="C27" s="526"/>
      <c r="D27" t="s">
        <v>19</v>
      </c>
      <c r="E27" s="160">
        <v>2</v>
      </c>
      <c r="G27" s="2">
        <f t="shared" si="0"/>
        <v>130.59999999999997</v>
      </c>
    </row>
    <row r="28" spans="1:7">
      <c r="A28" s="7">
        <v>42886</v>
      </c>
      <c r="B28" s="526">
        <v>13012</v>
      </c>
      <c r="C28" s="526" t="s">
        <v>23</v>
      </c>
      <c r="D28" t="s">
        <v>16</v>
      </c>
      <c r="E28" s="160"/>
      <c r="F28" s="174">
        <v>66.599999999999994</v>
      </c>
      <c r="G28" s="2">
        <f t="shared" si="0"/>
        <v>63.999999999999972</v>
      </c>
    </row>
    <row r="29" spans="1:7">
      <c r="A29" s="7">
        <v>42886</v>
      </c>
      <c r="B29" s="526">
        <v>13012</v>
      </c>
      <c r="C29" s="526" t="s">
        <v>23</v>
      </c>
      <c r="D29" t="s">
        <v>17</v>
      </c>
      <c r="E29" s="160"/>
      <c r="F29" s="174">
        <v>2</v>
      </c>
      <c r="G29" s="2">
        <f t="shared" si="0"/>
        <v>61.999999999999972</v>
      </c>
    </row>
    <row r="30" spans="1:7">
      <c r="A30" s="7">
        <v>42949</v>
      </c>
      <c r="B30" s="526">
        <v>13362</v>
      </c>
      <c r="C30" s="526" t="s">
        <v>23</v>
      </c>
      <c r="D30" t="s">
        <v>19</v>
      </c>
      <c r="E30" s="160"/>
      <c r="F30" s="174">
        <v>2</v>
      </c>
      <c r="G30" s="2">
        <f t="shared" si="0"/>
        <v>59.999999999999972</v>
      </c>
    </row>
    <row r="31" spans="1:7">
      <c r="A31" s="7">
        <v>42949</v>
      </c>
      <c r="B31" s="526">
        <v>13362</v>
      </c>
      <c r="C31" s="526" t="s">
        <v>23</v>
      </c>
      <c r="D31" t="s">
        <v>18</v>
      </c>
      <c r="E31" s="160"/>
      <c r="F31" s="174">
        <v>60</v>
      </c>
      <c r="G31" s="2">
        <f t="shared" si="0"/>
        <v>0</v>
      </c>
    </row>
    <row r="32" spans="1:7">
      <c r="A32" s="44">
        <v>42855</v>
      </c>
      <c r="B32" s="525" t="s">
        <v>14</v>
      </c>
      <c r="C32" s="525" t="s">
        <v>24</v>
      </c>
      <c r="D32" t="s">
        <v>16</v>
      </c>
      <c r="E32" s="160">
        <v>69</v>
      </c>
      <c r="G32" s="2">
        <f t="shared" si="0"/>
        <v>69</v>
      </c>
    </row>
    <row r="33" spans="1:7">
      <c r="B33" s="526"/>
      <c r="C33" s="526"/>
      <c r="D33" t="s">
        <v>17</v>
      </c>
      <c r="E33" s="160">
        <v>2</v>
      </c>
      <c r="G33" s="2">
        <f t="shared" si="0"/>
        <v>71</v>
      </c>
    </row>
    <row r="34" spans="1:7">
      <c r="B34" s="526"/>
      <c r="C34" s="526"/>
      <c r="D34" t="s">
        <v>18</v>
      </c>
      <c r="E34" s="160">
        <v>60</v>
      </c>
      <c r="G34" s="2">
        <f t="shared" si="0"/>
        <v>131</v>
      </c>
    </row>
    <row r="35" spans="1:7">
      <c r="B35" s="526"/>
      <c r="C35" s="526"/>
      <c r="D35" t="s">
        <v>19</v>
      </c>
      <c r="E35" s="160">
        <v>2</v>
      </c>
      <c r="G35" s="2">
        <f t="shared" si="0"/>
        <v>133</v>
      </c>
    </row>
    <row r="36" spans="1:7">
      <c r="A36" s="7">
        <v>42886</v>
      </c>
      <c r="B36" s="526">
        <v>13012</v>
      </c>
      <c r="C36" s="526" t="s">
        <v>24</v>
      </c>
      <c r="D36" t="s">
        <v>16</v>
      </c>
      <c r="E36" s="160"/>
      <c r="F36" s="174">
        <v>69</v>
      </c>
      <c r="G36" s="2">
        <f t="shared" si="0"/>
        <v>64</v>
      </c>
    </row>
    <row r="37" spans="1:7">
      <c r="A37" s="7">
        <v>42886</v>
      </c>
      <c r="B37" s="526">
        <v>13012</v>
      </c>
      <c r="C37" s="526" t="s">
        <v>24</v>
      </c>
      <c r="D37" t="s">
        <v>17</v>
      </c>
      <c r="E37" s="160"/>
      <c r="F37" s="174">
        <v>2</v>
      </c>
      <c r="G37" s="2">
        <f t="shared" si="0"/>
        <v>62</v>
      </c>
    </row>
    <row r="38" spans="1:7">
      <c r="A38" s="7">
        <v>42949</v>
      </c>
      <c r="B38" s="526">
        <v>13362</v>
      </c>
      <c r="C38" s="526" t="s">
        <v>24</v>
      </c>
      <c r="D38" t="s">
        <v>18</v>
      </c>
      <c r="E38" s="160"/>
      <c r="F38" s="174">
        <v>60</v>
      </c>
      <c r="G38" s="2">
        <f t="shared" si="0"/>
        <v>2</v>
      </c>
    </row>
    <row r="39" spans="1:7">
      <c r="A39" s="7">
        <v>42949</v>
      </c>
      <c r="B39" s="526">
        <v>13362</v>
      </c>
      <c r="C39" s="526" t="s">
        <v>24</v>
      </c>
      <c r="D39" t="s">
        <v>19</v>
      </c>
      <c r="E39" s="160"/>
      <c r="F39" s="174">
        <v>2</v>
      </c>
      <c r="G39" s="2">
        <f t="shared" si="0"/>
        <v>0</v>
      </c>
    </row>
    <row r="40" spans="1:7">
      <c r="A40" s="44">
        <v>42886</v>
      </c>
      <c r="B40" s="525" t="s">
        <v>14</v>
      </c>
      <c r="C40" s="525" t="s">
        <v>25</v>
      </c>
      <c r="D40" t="s">
        <v>16</v>
      </c>
      <c r="E40" s="160">
        <v>65.599999999999994</v>
      </c>
      <c r="G40" s="2">
        <f t="shared" si="0"/>
        <v>65.599999999999994</v>
      </c>
    </row>
    <row r="41" spans="1:7">
      <c r="B41" s="526"/>
      <c r="C41" s="526"/>
      <c r="D41" t="s">
        <v>17</v>
      </c>
      <c r="E41" s="160">
        <v>2</v>
      </c>
      <c r="G41" s="2">
        <f t="shared" si="0"/>
        <v>67.599999999999994</v>
      </c>
    </row>
    <row r="42" spans="1:7">
      <c r="B42" s="526"/>
      <c r="C42" s="526"/>
      <c r="D42" t="s">
        <v>18</v>
      </c>
      <c r="E42" s="160">
        <v>60</v>
      </c>
      <c r="G42" s="2">
        <f t="shared" si="0"/>
        <v>127.6</v>
      </c>
    </row>
    <row r="43" spans="1:7">
      <c r="B43" s="526"/>
      <c r="C43" s="526"/>
      <c r="D43" t="s">
        <v>19</v>
      </c>
      <c r="E43" s="160">
        <v>2</v>
      </c>
      <c r="G43" s="2">
        <f t="shared" si="0"/>
        <v>129.6</v>
      </c>
    </row>
    <row r="44" spans="1:7">
      <c r="A44" s="7">
        <v>42949</v>
      </c>
      <c r="B44" s="526">
        <v>13362</v>
      </c>
      <c r="C44" s="526" t="s">
        <v>25</v>
      </c>
      <c r="D44" t="s">
        <v>18</v>
      </c>
      <c r="E44" s="160"/>
      <c r="F44" s="174">
        <v>60</v>
      </c>
      <c r="G44" s="2">
        <f t="shared" si="0"/>
        <v>69.599999999999994</v>
      </c>
    </row>
    <row r="45" spans="1:7">
      <c r="A45" s="7">
        <v>42949</v>
      </c>
      <c r="B45" s="526">
        <v>13362</v>
      </c>
      <c r="C45" s="526" t="s">
        <v>25</v>
      </c>
      <c r="D45" t="s">
        <v>19</v>
      </c>
      <c r="E45" s="160"/>
      <c r="F45" s="174">
        <v>2</v>
      </c>
      <c r="G45" s="2">
        <f t="shared" si="0"/>
        <v>67.599999999999994</v>
      </c>
    </row>
    <row r="46" spans="1:7">
      <c r="A46" s="7">
        <v>42949</v>
      </c>
      <c r="B46" s="526">
        <v>13362</v>
      </c>
      <c r="C46" s="526" t="s">
        <v>25</v>
      </c>
      <c r="D46" t="s">
        <v>16</v>
      </c>
      <c r="E46" s="160"/>
      <c r="F46" s="174">
        <v>65.599999999999994</v>
      </c>
      <c r="G46" s="2">
        <f t="shared" si="0"/>
        <v>2</v>
      </c>
    </row>
    <row r="47" spans="1:7">
      <c r="A47" s="7">
        <v>42949</v>
      </c>
      <c r="B47" s="526">
        <v>13362</v>
      </c>
      <c r="C47" s="526" t="s">
        <v>25</v>
      </c>
      <c r="D47" t="s">
        <v>17</v>
      </c>
      <c r="E47" s="160"/>
      <c r="F47" s="174">
        <v>2</v>
      </c>
      <c r="G47" s="2">
        <f t="shared" si="0"/>
        <v>0</v>
      </c>
    </row>
    <row r="48" spans="1:7">
      <c r="A48" s="44">
        <v>42916</v>
      </c>
      <c r="B48" s="525" t="s">
        <v>14</v>
      </c>
      <c r="C48" s="525" t="s">
        <v>26</v>
      </c>
      <c r="D48" t="s">
        <v>16</v>
      </c>
      <c r="E48" s="160">
        <v>63.8</v>
      </c>
      <c r="G48" s="2">
        <f t="shared" si="0"/>
        <v>63.8</v>
      </c>
    </row>
    <row r="49" spans="1:7">
      <c r="B49" s="526"/>
      <c r="C49" s="526"/>
      <c r="D49" t="s">
        <v>17</v>
      </c>
      <c r="E49" s="160">
        <v>2</v>
      </c>
      <c r="G49" s="2">
        <f t="shared" si="0"/>
        <v>65.8</v>
      </c>
    </row>
    <row r="50" spans="1:7">
      <c r="B50" s="526"/>
      <c r="C50" s="526"/>
      <c r="D50" t="s">
        <v>18</v>
      </c>
      <c r="E50" s="160">
        <v>60</v>
      </c>
      <c r="G50" s="2">
        <f t="shared" si="0"/>
        <v>125.8</v>
      </c>
    </row>
    <row r="51" spans="1:7">
      <c r="B51" s="526"/>
      <c r="C51" s="526"/>
      <c r="D51" t="s">
        <v>19</v>
      </c>
      <c r="E51" s="160">
        <v>2</v>
      </c>
      <c r="G51" s="2">
        <f t="shared" si="0"/>
        <v>127.8</v>
      </c>
    </row>
    <row r="52" spans="1:7">
      <c r="A52" s="7">
        <v>42949</v>
      </c>
      <c r="B52" s="526">
        <v>13362</v>
      </c>
      <c r="C52" s="526" t="s">
        <v>26</v>
      </c>
      <c r="D52" t="s">
        <v>18</v>
      </c>
      <c r="E52" s="160"/>
      <c r="F52" s="174">
        <v>60</v>
      </c>
      <c r="G52" s="2">
        <f t="shared" si="0"/>
        <v>67.8</v>
      </c>
    </row>
    <row r="53" spans="1:7">
      <c r="A53" s="7">
        <v>42949</v>
      </c>
      <c r="B53" s="526">
        <v>13362</v>
      </c>
      <c r="C53" s="526" t="s">
        <v>26</v>
      </c>
      <c r="D53" t="s">
        <v>19</v>
      </c>
      <c r="E53" s="160"/>
      <c r="F53" s="174">
        <v>2</v>
      </c>
      <c r="G53" s="2">
        <f t="shared" si="0"/>
        <v>65.8</v>
      </c>
    </row>
    <row r="54" spans="1:7">
      <c r="A54" s="7">
        <v>42949</v>
      </c>
      <c r="B54" s="526">
        <v>13362</v>
      </c>
      <c r="C54" s="526" t="s">
        <v>26</v>
      </c>
      <c r="D54" t="s">
        <v>16</v>
      </c>
      <c r="E54" s="160"/>
      <c r="F54" s="174">
        <v>63.8</v>
      </c>
      <c r="G54" s="2">
        <f t="shared" si="0"/>
        <v>2</v>
      </c>
    </row>
    <row r="55" spans="1:7">
      <c r="A55" s="7">
        <v>42949</v>
      </c>
      <c r="B55" s="526">
        <v>13362</v>
      </c>
      <c r="C55" s="526" t="s">
        <v>26</v>
      </c>
      <c r="D55" t="s">
        <v>17</v>
      </c>
      <c r="E55" s="160"/>
      <c r="F55" s="174">
        <v>2</v>
      </c>
      <c r="G55" s="2">
        <f t="shared" si="0"/>
        <v>0</v>
      </c>
    </row>
    <row r="56" spans="1:7">
      <c r="A56" s="44">
        <v>42947</v>
      </c>
      <c r="B56" s="525" t="s">
        <v>14</v>
      </c>
      <c r="C56" s="525" t="s">
        <v>27</v>
      </c>
      <c r="D56" t="s">
        <v>16</v>
      </c>
      <c r="E56" s="160">
        <v>60</v>
      </c>
      <c r="G56" s="2">
        <f t="shared" si="0"/>
        <v>60</v>
      </c>
    </row>
    <row r="57" spans="1:7">
      <c r="B57" s="526"/>
      <c r="C57" s="526"/>
      <c r="D57" t="s">
        <v>17</v>
      </c>
      <c r="E57" s="160">
        <v>2</v>
      </c>
      <c r="G57" s="2">
        <f t="shared" si="0"/>
        <v>62</v>
      </c>
    </row>
    <row r="58" spans="1:7">
      <c r="B58" s="526"/>
      <c r="C58" s="526"/>
      <c r="D58" t="s">
        <v>18</v>
      </c>
      <c r="E58" s="160">
        <v>60</v>
      </c>
      <c r="G58" s="2">
        <f t="shared" si="0"/>
        <v>122</v>
      </c>
    </row>
    <row r="59" spans="1:7">
      <c r="B59" s="526"/>
      <c r="C59" s="526"/>
      <c r="D59" t="s">
        <v>19</v>
      </c>
      <c r="E59" s="160">
        <v>2</v>
      </c>
      <c r="G59" s="2">
        <f t="shared" si="0"/>
        <v>124</v>
      </c>
    </row>
    <row r="60" spans="1:7">
      <c r="A60" s="7">
        <v>42949</v>
      </c>
      <c r="B60" s="526">
        <v>13362</v>
      </c>
      <c r="C60" s="526" t="s">
        <v>27</v>
      </c>
      <c r="D60" t="s">
        <v>18</v>
      </c>
      <c r="E60" s="160"/>
      <c r="F60" s="174">
        <v>60</v>
      </c>
      <c r="G60" s="2">
        <f t="shared" si="0"/>
        <v>64</v>
      </c>
    </row>
    <row r="61" spans="1:7">
      <c r="A61" s="7">
        <v>42949</v>
      </c>
      <c r="B61" s="526">
        <v>13362</v>
      </c>
      <c r="C61" s="526" t="s">
        <v>27</v>
      </c>
      <c r="D61" t="s">
        <v>19</v>
      </c>
      <c r="E61" s="160"/>
      <c r="F61" s="174">
        <v>2</v>
      </c>
      <c r="G61" s="2">
        <f t="shared" si="0"/>
        <v>62</v>
      </c>
    </row>
    <row r="62" spans="1:7">
      <c r="A62" s="7">
        <v>43033</v>
      </c>
      <c r="B62" s="526">
        <v>13889</v>
      </c>
      <c r="C62" s="526" t="s">
        <v>27</v>
      </c>
      <c r="D62" t="s">
        <v>16</v>
      </c>
      <c r="E62" s="160"/>
      <c r="F62" s="174">
        <v>60</v>
      </c>
      <c r="G62" s="2">
        <f t="shared" si="0"/>
        <v>2</v>
      </c>
    </row>
    <row r="63" spans="1:7">
      <c r="A63" s="7">
        <v>43033</v>
      </c>
      <c r="B63" s="526">
        <v>13889</v>
      </c>
      <c r="C63" s="526" t="s">
        <v>27</v>
      </c>
      <c r="D63" t="s">
        <v>17</v>
      </c>
      <c r="E63" s="160"/>
      <c r="F63" s="174">
        <v>2</v>
      </c>
      <c r="G63" s="2">
        <f t="shared" si="0"/>
        <v>0</v>
      </c>
    </row>
    <row r="64" spans="1:7">
      <c r="A64" s="44">
        <v>42978</v>
      </c>
      <c r="B64" s="525" t="s">
        <v>14</v>
      </c>
      <c r="C64" s="525" t="s">
        <v>28</v>
      </c>
      <c r="D64" t="s">
        <v>16</v>
      </c>
      <c r="E64" s="160">
        <v>60</v>
      </c>
      <c r="G64" s="2">
        <f t="shared" si="0"/>
        <v>60</v>
      </c>
    </row>
    <row r="65" spans="1:7">
      <c r="B65" s="526"/>
      <c r="C65" s="526"/>
      <c r="D65" t="s">
        <v>17</v>
      </c>
      <c r="E65" s="160">
        <v>2</v>
      </c>
      <c r="G65" s="2">
        <f t="shared" si="0"/>
        <v>62</v>
      </c>
    </row>
    <row r="66" spans="1:7">
      <c r="B66" s="526"/>
      <c r="C66" s="526"/>
      <c r="D66" t="s">
        <v>18</v>
      </c>
      <c r="E66" s="160">
        <v>60</v>
      </c>
      <c r="G66" s="2">
        <f t="shared" si="0"/>
        <v>122</v>
      </c>
    </row>
    <row r="67" spans="1:7">
      <c r="B67" s="526"/>
      <c r="C67" s="526"/>
      <c r="D67" t="s">
        <v>19</v>
      </c>
      <c r="E67" s="160">
        <v>2</v>
      </c>
      <c r="G67" s="2">
        <f t="shared" si="0"/>
        <v>124</v>
      </c>
    </row>
    <row r="68" spans="1:7">
      <c r="A68" s="7">
        <v>43033</v>
      </c>
      <c r="B68" s="526">
        <v>13889</v>
      </c>
      <c r="C68" s="526" t="s">
        <v>28</v>
      </c>
      <c r="D68" t="s">
        <v>16</v>
      </c>
      <c r="E68" s="160"/>
      <c r="F68" s="174">
        <v>60</v>
      </c>
      <c r="G68" s="2">
        <f t="shared" si="0"/>
        <v>64</v>
      </c>
    </row>
    <row r="69" spans="1:7">
      <c r="A69" s="7">
        <v>43033</v>
      </c>
      <c r="B69" s="526">
        <v>13889</v>
      </c>
      <c r="C69" s="526" t="s">
        <v>28</v>
      </c>
      <c r="D69" t="s">
        <v>17</v>
      </c>
      <c r="E69" s="160"/>
      <c r="F69" s="174">
        <v>2</v>
      </c>
      <c r="G69" s="2">
        <f t="shared" si="0"/>
        <v>62</v>
      </c>
    </row>
    <row r="70" spans="1:7">
      <c r="A70" s="7">
        <v>43067</v>
      </c>
      <c r="B70" s="526">
        <v>14138</v>
      </c>
      <c r="C70" s="526" t="s">
        <v>28</v>
      </c>
      <c r="D70" t="s">
        <v>18</v>
      </c>
      <c r="E70" s="160"/>
      <c r="F70" s="174">
        <v>60</v>
      </c>
      <c r="G70" s="2">
        <f t="shared" si="0"/>
        <v>2</v>
      </c>
    </row>
    <row r="71" spans="1:7">
      <c r="A71" s="7">
        <v>43067</v>
      </c>
      <c r="B71" s="526">
        <v>14138</v>
      </c>
      <c r="C71" s="526" t="s">
        <v>28</v>
      </c>
      <c r="D71" t="s">
        <v>19</v>
      </c>
      <c r="E71" s="160"/>
      <c r="F71" s="174">
        <v>2</v>
      </c>
      <c r="G71" s="2">
        <f t="shared" si="0"/>
        <v>0</v>
      </c>
    </row>
    <row r="72" spans="1:7">
      <c r="A72" s="44">
        <v>43008</v>
      </c>
      <c r="B72" s="525" t="s">
        <v>14</v>
      </c>
      <c r="C72" s="525" t="s">
        <v>29</v>
      </c>
      <c r="D72" t="s">
        <v>16</v>
      </c>
      <c r="E72" s="160">
        <v>46.4</v>
      </c>
      <c r="G72" s="2">
        <f t="shared" si="0"/>
        <v>46.4</v>
      </c>
    </row>
    <row r="73" spans="1:7">
      <c r="B73" s="526"/>
      <c r="C73" s="526"/>
      <c r="D73" t="s">
        <v>17</v>
      </c>
      <c r="E73" s="160">
        <v>2</v>
      </c>
      <c r="G73" s="2">
        <f t="shared" si="0"/>
        <v>48.4</v>
      </c>
    </row>
    <row r="74" spans="1:7">
      <c r="B74" s="526"/>
      <c r="C74" s="526"/>
      <c r="D74" t="s">
        <v>18</v>
      </c>
      <c r="E74" s="160">
        <v>60</v>
      </c>
      <c r="G74" s="2">
        <f t="shared" si="0"/>
        <v>108.4</v>
      </c>
    </row>
    <row r="75" spans="1:7">
      <c r="B75" s="526"/>
      <c r="C75" s="526"/>
      <c r="D75" t="s">
        <v>19</v>
      </c>
      <c r="E75" s="160">
        <v>2</v>
      </c>
      <c r="G75" s="2">
        <f t="shared" si="0"/>
        <v>110.4</v>
      </c>
    </row>
    <row r="76" spans="1:7">
      <c r="A76" s="7">
        <v>43067</v>
      </c>
      <c r="B76" s="526">
        <v>14138</v>
      </c>
      <c r="C76" s="526" t="s">
        <v>29</v>
      </c>
      <c r="D76" t="s">
        <v>16</v>
      </c>
      <c r="E76" s="160"/>
      <c r="F76" s="174">
        <v>60</v>
      </c>
      <c r="G76" s="2">
        <f t="shared" ref="G76:G139" si="1">+G75+E76-F76</f>
        <v>50.400000000000006</v>
      </c>
    </row>
    <row r="77" spans="1:7">
      <c r="A77" s="7">
        <v>43067</v>
      </c>
      <c r="B77" s="526">
        <v>14138</v>
      </c>
      <c r="C77" s="526" t="s">
        <v>29</v>
      </c>
      <c r="D77" t="s">
        <v>17</v>
      </c>
      <c r="E77" s="160"/>
      <c r="F77" s="174">
        <v>2</v>
      </c>
      <c r="G77" s="2">
        <f t="shared" si="1"/>
        <v>48.400000000000006</v>
      </c>
    </row>
    <row r="78" spans="1:7">
      <c r="A78" s="7">
        <v>43067</v>
      </c>
      <c r="B78" s="526">
        <v>14138</v>
      </c>
      <c r="C78" s="526" t="s">
        <v>29</v>
      </c>
      <c r="D78" t="s">
        <v>16</v>
      </c>
      <c r="E78" s="160"/>
      <c r="F78" s="174">
        <v>46.4</v>
      </c>
      <c r="G78" s="2">
        <f t="shared" si="1"/>
        <v>2.0000000000000071</v>
      </c>
    </row>
    <row r="79" spans="1:7">
      <c r="A79" s="7">
        <v>43067</v>
      </c>
      <c r="B79" s="526">
        <v>14138</v>
      </c>
      <c r="C79" s="526" t="s">
        <v>29</v>
      </c>
      <c r="D79" t="s">
        <v>17</v>
      </c>
      <c r="E79" s="160"/>
      <c r="F79" s="174">
        <v>2</v>
      </c>
      <c r="G79" s="2">
        <f t="shared" si="1"/>
        <v>7.1054273576010019E-15</v>
      </c>
    </row>
    <row r="80" spans="1:7">
      <c r="A80" s="44">
        <v>43039</v>
      </c>
      <c r="B80" s="525" t="s">
        <v>14</v>
      </c>
      <c r="C80" s="525" t="s">
        <v>30</v>
      </c>
      <c r="D80" t="s">
        <v>16</v>
      </c>
      <c r="E80" s="160">
        <v>46.2</v>
      </c>
      <c r="G80" s="2">
        <f t="shared" si="1"/>
        <v>46.20000000000001</v>
      </c>
    </row>
    <row r="81" spans="1:7">
      <c r="B81" s="526"/>
      <c r="C81" s="526"/>
      <c r="D81" t="s">
        <v>17</v>
      </c>
      <c r="E81" s="160">
        <v>2</v>
      </c>
      <c r="G81" s="2">
        <f t="shared" si="1"/>
        <v>48.20000000000001</v>
      </c>
    </row>
    <row r="82" spans="1:7">
      <c r="B82" s="526"/>
      <c r="C82" s="526"/>
      <c r="D82" t="s">
        <v>18</v>
      </c>
      <c r="E82" s="160">
        <v>60</v>
      </c>
      <c r="G82" s="2">
        <f t="shared" si="1"/>
        <v>108.20000000000002</v>
      </c>
    </row>
    <row r="83" spans="1:7">
      <c r="B83" s="526"/>
      <c r="C83" s="526"/>
      <c r="D83" t="s">
        <v>19</v>
      </c>
      <c r="E83" s="160">
        <v>2</v>
      </c>
      <c r="G83" s="2">
        <f t="shared" si="1"/>
        <v>110.20000000000002</v>
      </c>
    </row>
    <row r="84" spans="1:7">
      <c r="B84" s="526"/>
      <c r="C84" s="526"/>
      <c r="D84" t="s">
        <v>98</v>
      </c>
      <c r="E84" s="160">
        <v>10</v>
      </c>
      <c r="G84" s="2">
        <f t="shared" si="1"/>
        <v>120.20000000000002</v>
      </c>
    </row>
    <row r="85" spans="1:7">
      <c r="A85" s="7">
        <v>43067</v>
      </c>
      <c r="B85" s="526">
        <v>14138</v>
      </c>
      <c r="C85" s="526" t="s">
        <v>30</v>
      </c>
      <c r="D85" t="s">
        <v>18</v>
      </c>
      <c r="E85" s="160"/>
      <c r="F85" s="174">
        <v>60</v>
      </c>
      <c r="G85" s="2">
        <f t="shared" si="1"/>
        <v>60.200000000000017</v>
      </c>
    </row>
    <row r="86" spans="1:7" ht="15.75" customHeight="1">
      <c r="A86" s="7">
        <v>43067</v>
      </c>
      <c r="B86" s="526">
        <v>14138</v>
      </c>
      <c r="C86" s="526" t="s">
        <v>30</v>
      </c>
      <c r="D86" t="s">
        <v>19</v>
      </c>
      <c r="E86" s="160"/>
      <c r="F86" s="174">
        <v>2</v>
      </c>
      <c r="G86" s="2">
        <f t="shared" si="1"/>
        <v>58.200000000000017</v>
      </c>
    </row>
    <row r="87" spans="1:7">
      <c r="A87" s="7">
        <v>43067</v>
      </c>
      <c r="B87" s="526">
        <v>14138</v>
      </c>
      <c r="C87" s="526" t="s">
        <v>30</v>
      </c>
      <c r="D87" t="s">
        <v>16</v>
      </c>
      <c r="E87" s="160"/>
      <c r="F87" s="174">
        <v>46.2</v>
      </c>
      <c r="G87" s="2">
        <f t="shared" si="1"/>
        <v>12.000000000000014</v>
      </c>
    </row>
    <row r="88" spans="1:7">
      <c r="A88" s="7">
        <v>43067</v>
      </c>
      <c r="B88" s="526">
        <v>14138</v>
      </c>
      <c r="C88" s="526" t="s">
        <v>30</v>
      </c>
      <c r="D88" t="s">
        <v>17</v>
      </c>
      <c r="E88" s="160"/>
      <c r="F88" s="174">
        <v>2</v>
      </c>
      <c r="G88" s="2">
        <f t="shared" si="1"/>
        <v>10.000000000000014</v>
      </c>
    </row>
    <row r="89" spans="1:7">
      <c r="A89" s="7">
        <v>42928</v>
      </c>
      <c r="B89" s="526">
        <v>5749</v>
      </c>
      <c r="C89" s="526" t="s">
        <v>30</v>
      </c>
      <c r="D89" t="s">
        <v>98</v>
      </c>
      <c r="E89" s="160"/>
      <c r="F89" s="174">
        <v>10</v>
      </c>
      <c r="G89" s="2">
        <f t="shared" si="1"/>
        <v>1.4210854715202004E-14</v>
      </c>
    </row>
    <row r="90" spans="1:7">
      <c r="A90" s="44">
        <v>43069</v>
      </c>
      <c r="B90" s="525" t="s">
        <v>14</v>
      </c>
      <c r="C90" s="525" t="s">
        <v>33</v>
      </c>
      <c r="D90" t="s">
        <v>16</v>
      </c>
      <c r="E90" s="160">
        <v>49.3</v>
      </c>
      <c r="G90" s="2">
        <f t="shared" si="1"/>
        <v>49.300000000000011</v>
      </c>
    </row>
    <row r="91" spans="1:7">
      <c r="B91" s="526"/>
      <c r="C91" s="526"/>
      <c r="D91" t="s">
        <v>17</v>
      </c>
      <c r="E91" s="160">
        <v>2</v>
      </c>
      <c r="G91" s="2">
        <f t="shared" si="1"/>
        <v>51.300000000000011</v>
      </c>
    </row>
    <row r="92" spans="1:7">
      <c r="B92" s="526"/>
      <c r="C92" s="526"/>
      <c r="D92" t="s">
        <v>18</v>
      </c>
      <c r="E92" s="160">
        <v>60</v>
      </c>
      <c r="G92" s="2">
        <f t="shared" si="1"/>
        <v>111.30000000000001</v>
      </c>
    </row>
    <row r="93" spans="1:7">
      <c r="B93" s="526"/>
      <c r="C93" s="526"/>
      <c r="D93" t="s">
        <v>19</v>
      </c>
      <c r="E93" s="160">
        <v>2</v>
      </c>
      <c r="G93" s="2">
        <f t="shared" si="1"/>
        <v>113.30000000000001</v>
      </c>
    </row>
    <row r="94" spans="1:7">
      <c r="A94" s="7">
        <v>43145</v>
      </c>
      <c r="B94" s="526">
        <v>14616</v>
      </c>
      <c r="C94" s="526" t="s">
        <v>33</v>
      </c>
      <c r="D94" t="s">
        <v>16</v>
      </c>
      <c r="E94" s="160"/>
      <c r="F94" s="174">
        <v>49.3</v>
      </c>
      <c r="G94" s="2">
        <f t="shared" si="1"/>
        <v>64.000000000000014</v>
      </c>
    </row>
    <row r="95" spans="1:7">
      <c r="A95" s="7">
        <v>43145</v>
      </c>
      <c r="B95" s="526">
        <v>14616</v>
      </c>
      <c r="C95" s="526" t="s">
        <v>33</v>
      </c>
      <c r="D95" t="s">
        <v>17</v>
      </c>
      <c r="E95" s="160"/>
      <c r="F95" s="174">
        <v>2</v>
      </c>
      <c r="G95" s="2">
        <f t="shared" si="1"/>
        <v>62.000000000000014</v>
      </c>
    </row>
    <row r="96" spans="1:7">
      <c r="A96" s="7">
        <v>43185</v>
      </c>
      <c r="B96" s="526">
        <v>14981</v>
      </c>
      <c r="C96" s="526" t="s">
        <v>33</v>
      </c>
      <c r="D96" t="s">
        <v>18</v>
      </c>
      <c r="E96" s="160"/>
      <c r="F96" s="174">
        <v>60</v>
      </c>
      <c r="G96" s="2">
        <f t="shared" si="1"/>
        <v>2.0000000000000142</v>
      </c>
    </row>
    <row r="97" spans="1:7">
      <c r="A97" s="7">
        <v>43185</v>
      </c>
      <c r="B97" s="526">
        <v>14981</v>
      </c>
      <c r="C97" s="526" t="s">
        <v>33</v>
      </c>
      <c r="D97" t="s">
        <v>19</v>
      </c>
      <c r="E97" s="160"/>
      <c r="F97" s="174">
        <v>2</v>
      </c>
      <c r="G97" s="2">
        <f t="shared" si="1"/>
        <v>1.4210854715202004E-14</v>
      </c>
    </row>
    <row r="98" spans="1:7">
      <c r="A98" s="44">
        <v>43100</v>
      </c>
      <c r="B98" s="525" t="s">
        <v>14</v>
      </c>
      <c r="C98" s="525" t="s">
        <v>34</v>
      </c>
      <c r="D98" t="s">
        <v>16</v>
      </c>
      <c r="E98" s="160">
        <v>53.6</v>
      </c>
      <c r="G98" s="2">
        <f t="shared" si="1"/>
        <v>53.600000000000016</v>
      </c>
    </row>
    <row r="99" spans="1:7">
      <c r="B99" s="526"/>
      <c r="C99" s="526"/>
      <c r="D99" t="s">
        <v>17</v>
      </c>
      <c r="E99" s="160">
        <v>2</v>
      </c>
      <c r="G99" s="2">
        <f t="shared" si="1"/>
        <v>55.600000000000016</v>
      </c>
    </row>
    <row r="100" spans="1:7">
      <c r="B100" s="526"/>
      <c r="C100" s="526"/>
      <c r="D100" t="s">
        <v>18</v>
      </c>
      <c r="E100" s="160">
        <v>60</v>
      </c>
      <c r="G100" s="2">
        <f t="shared" si="1"/>
        <v>115.60000000000002</v>
      </c>
    </row>
    <row r="101" spans="1:7">
      <c r="B101" s="526"/>
      <c r="C101" s="526"/>
      <c r="D101" t="s">
        <v>19</v>
      </c>
      <c r="E101" s="160">
        <v>2</v>
      </c>
      <c r="G101" s="2">
        <f t="shared" si="1"/>
        <v>117.60000000000002</v>
      </c>
    </row>
    <row r="102" spans="1:7">
      <c r="A102" s="7">
        <v>43145</v>
      </c>
      <c r="B102" s="526">
        <v>14616</v>
      </c>
      <c r="C102" s="526" t="s">
        <v>34</v>
      </c>
      <c r="D102" t="s">
        <v>16</v>
      </c>
      <c r="E102" s="160"/>
      <c r="F102" s="174">
        <v>53.6</v>
      </c>
      <c r="G102" s="2">
        <f t="shared" si="1"/>
        <v>64.000000000000028</v>
      </c>
    </row>
    <row r="103" spans="1:7">
      <c r="A103" s="7">
        <v>43145</v>
      </c>
      <c r="B103" s="526">
        <v>14616</v>
      </c>
      <c r="C103" s="526" t="s">
        <v>34</v>
      </c>
      <c r="D103" t="s">
        <v>17</v>
      </c>
      <c r="E103" s="160"/>
      <c r="F103" s="174">
        <v>2</v>
      </c>
      <c r="G103" s="2">
        <f t="shared" si="1"/>
        <v>62.000000000000028</v>
      </c>
    </row>
    <row r="104" spans="1:7">
      <c r="A104" s="7">
        <v>43185</v>
      </c>
      <c r="B104" s="526">
        <v>14981</v>
      </c>
      <c r="C104" s="526" t="s">
        <v>34</v>
      </c>
      <c r="D104" t="s">
        <v>18</v>
      </c>
      <c r="E104" s="160"/>
      <c r="F104" s="174">
        <v>60</v>
      </c>
      <c r="G104" s="2">
        <f t="shared" si="1"/>
        <v>2.0000000000000284</v>
      </c>
    </row>
    <row r="105" spans="1:7">
      <c r="A105" s="7">
        <v>43185</v>
      </c>
      <c r="B105" s="526">
        <v>14981</v>
      </c>
      <c r="C105" s="526" t="s">
        <v>34</v>
      </c>
      <c r="D105" t="s">
        <v>19</v>
      </c>
      <c r="E105" s="160"/>
      <c r="F105" s="174">
        <v>2</v>
      </c>
      <c r="G105" s="2">
        <f t="shared" si="1"/>
        <v>2.8421709430404007E-14</v>
      </c>
    </row>
    <row r="106" spans="1:7">
      <c r="A106" s="44">
        <v>43131</v>
      </c>
      <c r="B106" s="525" t="s">
        <v>14</v>
      </c>
      <c r="C106" s="525" t="s">
        <v>15</v>
      </c>
      <c r="D106" t="s">
        <v>16</v>
      </c>
      <c r="E106" s="160">
        <v>47.7</v>
      </c>
      <c r="G106" s="2">
        <f t="shared" si="1"/>
        <v>47.700000000000031</v>
      </c>
    </row>
    <row r="107" spans="1:7">
      <c r="B107" s="526"/>
      <c r="C107" s="526"/>
      <c r="D107" t="s">
        <v>17</v>
      </c>
      <c r="E107" s="160">
        <v>2</v>
      </c>
      <c r="G107" s="2">
        <f t="shared" si="1"/>
        <v>49.700000000000031</v>
      </c>
    </row>
    <row r="108" spans="1:7">
      <c r="B108" s="526"/>
      <c r="C108" s="526"/>
      <c r="D108" t="s">
        <v>18</v>
      </c>
      <c r="E108" s="160">
        <v>60</v>
      </c>
      <c r="G108" s="2">
        <f t="shared" si="1"/>
        <v>109.70000000000003</v>
      </c>
    </row>
    <row r="109" spans="1:7">
      <c r="B109" s="526"/>
      <c r="C109" s="526"/>
      <c r="D109" t="s">
        <v>19</v>
      </c>
      <c r="E109" s="160">
        <v>2</v>
      </c>
      <c r="G109" s="2">
        <f t="shared" si="1"/>
        <v>111.70000000000003</v>
      </c>
    </row>
    <row r="110" spans="1:7">
      <c r="A110" s="7">
        <v>43185</v>
      </c>
      <c r="B110" s="526">
        <v>14981</v>
      </c>
      <c r="C110" s="526" t="s">
        <v>15</v>
      </c>
      <c r="D110" t="s">
        <v>16</v>
      </c>
      <c r="E110" s="160"/>
      <c r="F110" s="174">
        <v>47.7</v>
      </c>
      <c r="G110" s="2">
        <f t="shared" si="1"/>
        <v>64.000000000000028</v>
      </c>
    </row>
    <row r="111" spans="1:7">
      <c r="A111" s="7">
        <v>43185</v>
      </c>
      <c r="B111" s="526">
        <v>14981</v>
      </c>
      <c r="C111" s="526" t="s">
        <v>15</v>
      </c>
      <c r="D111" t="s">
        <v>17</v>
      </c>
      <c r="E111" s="160"/>
      <c r="F111" s="174">
        <v>2</v>
      </c>
      <c r="G111" s="2">
        <f t="shared" si="1"/>
        <v>62.000000000000028</v>
      </c>
    </row>
    <row r="112" spans="1:7">
      <c r="A112" s="7">
        <v>43185</v>
      </c>
      <c r="B112" s="526">
        <v>14981</v>
      </c>
      <c r="C112" s="526" t="s">
        <v>15</v>
      </c>
      <c r="D112" t="s">
        <v>19</v>
      </c>
      <c r="E112" s="160"/>
      <c r="F112" s="174">
        <v>2</v>
      </c>
      <c r="G112" s="2">
        <f t="shared" si="1"/>
        <v>60.000000000000028</v>
      </c>
    </row>
    <row r="113" spans="1:7">
      <c r="A113" s="7">
        <v>43185</v>
      </c>
      <c r="B113" s="526">
        <v>14981</v>
      </c>
      <c r="C113" s="526" t="s">
        <v>15</v>
      </c>
      <c r="D113" t="s">
        <v>18</v>
      </c>
      <c r="E113" s="160"/>
      <c r="F113" s="174">
        <v>60</v>
      </c>
      <c r="G113" s="2">
        <f t="shared" si="1"/>
        <v>0</v>
      </c>
    </row>
    <row r="114" spans="1:7">
      <c r="A114" s="44">
        <v>43159</v>
      </c>
      <c r="B114" s="525" t="s">
        <v>14</v>
      </c>
      <c r="C114" s="525" t="s">
        <v>20</v>
      </c>
      <c r="D114" t="s">
        <v>16</v>
      </c>
      <c r="E114" s="160">
        <v>59.1</v>
      </c>
      <c r="G114" s="2">
        <f t="shared" si="1"/>
        <v>59.1</v>
      </c>
    </row>
    <row r="115" spans="1:7">
      <c r="B115" s="526"/>
      <c r="C115" s="526"/>
      <c r="D115" t="s">
        <v>17</v>
      </c>
      <c r="E115" s="160">
        <v>2</v>
      </c>
      <c r="G115" s="2">
        <f t="shared" si="1"/>
        <v>61.1</v>
      </c>
    </row>
    <row r="116" spans="1:7">
      <c r="B116" s="526"/>
      <c r="C116" s="526"/>
      <c r="D116" t="s">
        <v>18</v>
      </c>
      <c r="E116" s="160">
        <v>56</v>
      </c>
      <c r="G116" s="2">
        <f t="shared" si="1"/>
        <v>117.1</v>
      </c>
    </row>
    <row r="117" spans="1:7">
      <c r="B117" s="526"/>
      <c r="C117" s="526"/>
      <c r="D117" t="s">
        <v>19</v>
      </c>
      <c r="E117" s="160">
        <v>5</v>
      </c>
      <c r="G117" s="2">
        <f t="shared" si="1"/>
        <v>122.1</v>
      </c>
    </row>
    <row r="118" spans="1:7">
      <c r="A118" s="7">
        <v>43185</v>
      </c>
      <c r="B118" s="526">
        <v>14981</v>
      </c>
      <c r="C118" s="526" t="s">
        <v>20</v>
      </c>
      <c r="D118" t="s">
        <v>16</v>
      </c>
      <c r="E118" s="160"/>
      <c r="F118" s="174">
        <v>59.1</v>
      </c>
      <c r="G118" s="2">
        <f t="shared" si="1"/>
        <v>62.999999999999993</v>
      </c>
    </row>
    <row r="119" spans="1:7">
      <c r="A119" s="7">
        <v>43185</v>
      </c>
      <c r="B119" s="526">
        <v>14981</v>
      </c>
      <c r="C119" s="526" t="s">
        <v>20</v>
      </c>
      <c r="D119" t="s">
        <v>17</v>
      </c>
      <c r="E119" s="160"/>
      <c r="F119" s="174">
        <v>2</v>
      </c>
      <c r="G119" s="2">
        <f t="shared" si="1"/>
        <v>60.999999999999993</v>
      </c>
    </row>
    <row r="120" spans="1:7">
      <c r="A120" s="7">
        <v>43185</v>
      </c>
      <c r="B120" s="526">
        <v>14981</v>
      </c>
      <c r="C120" s="526" t="s">
        <v>20</v>
      </c>
      <c r="D120" t="s">
        <v>18</v>
      </c>
      <c r="E120" s="160"/>
      <c r="F120" s="174">
        <v>56</v>
      </c>
      <c r="G120" s="2">
        <f t="shared" si="1"/>
        <v>4.9999999999999929</v>
      </c>
    </row>
    <row r="121" spans="1:7">
      <c r="A121" s="7">
        <v>43185</v>
      </c>
      <c r="B121" s="526">
        <v>14981</v>
      </c>
      <c r="C121" s="526" t="s">
        <v>20</v>
      </c>
      <c r="D121" t="s">
        <v>19</v>
      </c>
      <c r="E121" s="160"/>
      <c r="F121" s="174">
        <v>5</v>
      </c>
      <c r="G121" s="2">
        <f t="shared" si="1"/>
        <v>-7.1054273576010019E-15</v>
      </c>
    </row>
    <row r="122" spans="1:7">
      <c r="A122" s="44">
        <v>43189</v>
      </c>
      <c r="B122" s="525" t="s">
        <v>14</v>
      </c>
      <c r="C122" s="525" t="s">
        <v>23</v>
      </c>
      <c r="D122" t="s">
        <v>16</v>
      </c>
      <c r="E122" s="160">
        <v>57.3</v>
      </c>
      <c r="G122" s="2">
        <f t="shared" si="1"/>
        <v>57.29999999999999</v>
      </c>
    </row>
    <row r="123" spans="1:7">
      <c r="B123" s="526"/>
      <c r="C123" s="526"/>
      <c r="D123" t="s">
        <v>17</v>
      </c>
      <c r="E123" s="160">
        <v>2</v>
      </c>
      <c r="G123" s="2">
        <f t="shared" si="1"/>
        <v>59.29999999999999</v>
      </c>
    </row>
    <row r="124" spans="1:7">
      <c r="B124" s="526"/>
      <c r="C124" s="526"/>
      <c r="D124" t="s">
        <v>18</v>
      </c>
      <c r="E124" s="160">
        <v>60</v>
      </c>
      <c r="G124" s="2">
        <f t="shared" si="1"/>
        <v>119.29999999999998</v>
      </c>
    </row>
    <row r="125" spans="1:7">
      <c r="B125" s="526"/>
      <c r="C125" s="526"/>
      <c r="D125" t="s">
        <v>19</v>
      </c>
      <c r="E125" s="160">
        <v>5</v>
      </c>
      <c r="G125" s="2">
        <f t="shared" si="1"/>
        <v>124.29999999999998</v>
      </c>
    </row>
    <row r="126" spans="1:7">
      <c r="A126" s="7">
        <v>43215</v>
      </c>
      <c r="B126" s="526">
        <v>15191</v>
      </c>
      <c r="C126" s="526" t="s">
        <v>23</v>
      </c>
      <c r="D126" t="s">
        <v>16</v>
      </c>
      <c r="E126" s="160"/>
      <c r="F126" s="174">
        <v>57.3</v>
      </c>
      <c r="G126" s="2">
        <f t="shared" si="1"/>
        <v>66.999999999999986</v>
      </c>
    </row>
    <row r="127" spans="1:7">
      <c r="A127" s="7">
        <v>43215</v>
      </c>
      <c r="B127" s="526">
        <v>15191</v>
      </c>
      <c r="C127" s="526" t="s">
        <v>23</v>
      </c>
      <c r="D127" t="s">
        <v>17</v>
      </c>
      <c r="E127" s="160"/>
      <c r="F127" s="174">
        <v>2</v>
      </c>
      <c r="G127" s="2">
        <f t="shared" si="1"/>
        <v>64.999999999999986</v>
      </c>
    </row>
    <row r="128" spans="1:7">
      <c r="A128" s="7">
        <v>43215</v>
      </c>
      <c r="B128" s="526">
        <v>15191</v>
      </c>
      <c r="C128" s="526" t="s">
        <v>23</v>
      </c>
      <c r="D128" t="s">
        <v>18</v>
      </c>
      <c r="E128" s="160"/>
      <c r="F128" s="174">
        <v>60</v>
      </c>
      <c r="G128" s="2">
        <f t="shared" si="1"/>
        <v>4.9999999999999858</v>
      </c>
    </row>
    <row r="129" spans="1:7">
      <c r="A129" s="7">
        <v>43215</v>
      </c>
      <c r="B129" s="526">
        <v>15191</v>
      </c>
      <c r="C129" s="526" t="s">
        <v>23</v>
      </c>
      <c r="D129" t="s">
        <v>19</v>
      </c>
      <c r="E129" s="160"/>
      <c r="F129" s="174">
        <v>5</v>
      </c>
      <c r="G129" s="2">
        <f t="shared" si="1"/>
        <v>-1.4210854715202004E-14</v>
      </c>
    </row>
    <row r="130" spans="1:7">
      <c r="A130" s="44">
        <v>43220</v>
      </c>
      <c r="B130" s="525" t="s">
        <v>14</v>
      </c>
      <c r="C130" s="525" t="s">
        <v>24</v>
      </c>
      <c r="D130" t="s">
        <v>16</v>
      </c>
      <c r="E130" s="160">
        <v>58.8</v>
      </c>
      <c r="G130" s="2">
        <f t="shared" si="1"/>
        <v>58.799999999999983</v>
      </c>
    </row>
    <row r="131" spans="1:7">
      <c r="B131" s="526"/>
      <c r="C131" s="526"/>
      <c r="D131" t="s">
        <v>17</v>
      </c>
      <c r="E131" s="160">
        <v>2</v>
      </c>
      <c r="G131" s="2">
        <f t="shared" si="1"/>
        <v>60.799999999999983</v>
      </c>
    </row>
    <row r="132" spans="1:7">
      <c r="B132" s="526"/>
      <c r="C132" s="526"/>
      <c r="D132" t="s">
        <v>18</v>
      </c>
      <c r="E132" s="160">
        <v>60</v>
      </c>
      <c r="G132" s="2">
        <f t="shared" si="1"/>
        <v>120.79999999999998</v>
      </c>
    </row>
    <row r="133" spans="1:7">
      <c r="B133" s="526"/>
      <c r="C133" s="526"/>
      <c r="D133" t="s">
        <v>19</v>
      </c>
      <c r="E133" s="160">
        <v>5</v>
      </c>
      <c r="G133" s="2">
        <f t="shared" si="1"/>
        <v>125.79999999999998</v>
      </c>
    </row>
    <row r="134" spans="1:7" s="5" customFormat="1">
      <c r="A134" s="7">
        <v>43318</v>
      </c>
      <c r="B134" s="526">
        <v>15922</v>
      </c>
      <c r="C134" s="526" t="s">
        <v>24</v>
      </c>
      <c r="D134" t="s">
        <v>16</v>
      </c>
      <c r="E134" s="170"/>
      <c r="F134" s="178">
        <v>58.8</v>
      </c>
      <c r="G134" s="2">
        <f t="shared" si="1"/>
        <v>66.999999999999986</v>
      </c>
    </row>
    <row r="135" spans="1:7" s="5" customFormat="1">
      <c r="A135" s="7">
        <v>43318</v>
      </c>
      <c r="B135" s="526">
        <v>15922</v>
      </c>
      <c r="C135" s="526" t="s">
        <v>24</v>
      </c>
      <c r="D135" t="s">
        <v>17</v>
      </c>
      <c r="E135" s="170"/>
      <c r="F135" s="178">
        <v>2</v>
      </c>
      <c r="G135" s="2">
        <f t="shared" si="1"/>
        <v>64.999999999999986</v>
      </c>
    </row>
    <row r="136" spans="1:7" s="5" customFormat="1">
      <c r="A136" s="7">
        <v>43318</v>
      </c>
      <c r="B136" s="526">
        <v>15922</v>
      </c>
      <c r="C136" s="526" t="s">
        <v>24</v>
      </c>
      <c r="D136" t="s">
        <v>18</v>
      </c>
      <c r="E136" s="170"/>
      <c r="F136" s="178">
        <v>60</v>
      </c>
      <c r="G136" s="2">
        <f t="shared" si="1"/>
        <v>4.9999999999999858</v>
      </c>
    </row>
    <row r="137" spans="1:7" s="5" customFormat="1">
      <c r="A137" s="7">
        <v>43318</v>
      </c>
      <c r="B137" s="526">
        <v>15922</v>
      </c>
      <c r="C137" s="526" t="s">
        <v>24</v>
      </c>
      <c r="D137" t="s">
        <v>19</v>
      </c>
      <c r="E137" s="170"/>
      <c r="F137" s="178">
        <v>5</v>
      </c>
      <c r="G137" s="2">
        <f t="shared" si="1"/>
        <v>-1.4210854715202004E-14</v>
      </c>
    </row>
    <row r="138" spans="1:7">
      <c r="A138" s="44">
        <v>43251</v>
      </c>
      <c r="B138" s="525" t="s">
        <v>14</v>
      </c>
      <c r="C138" s="525" t="s">
        <v>25</v>
      </c>
      <c r="D138" t="s">
        <v>16</v>
      </c>
      <c r="E138" s="160">
        <v>54.7</v>
      </c>
      <c r="G138" s="2">
        <f t="shared" si="1"/>
        <v>54.699999999999989</v>
      </c>
    </row>
    <row r="139" spans="1:7">
      <c r="B139" s="526"/>
      <c r="C139" s="526"/>
      <c r="D139" t="s">
        <v>17</v>
      </c>
      <c r="E139" s="160">
        <v>2</v>
      </c>
      <c r="G139" s="2">
        <f t="shared" si="1"/>
        <v>56.699999999999989</v>
      </c>
    </row>
    <row r="140" spans="1:7">
      <c r="B140" s="526"/>
      <c r="C140" s="526"/>
      <c r="D140" t="s">
        <v>18</v>
      </c>
      <c r="E140" s="160">
        <v>60</v>
      </c>
      <c r="G140" s="2">
        <f t="shared" ref="G140:G214" si="2">+G139+E140-F140</f>
        <v>116.69999999999999</v>
      </c>
    </row>
    <row r="141" spans="1:7">
      <c r="B141" s="526"/>
      <c r="C141" s="526"/>
      <c r="D141" t="s">
        <v>19</v>
      </c>
      <c r="E141" s="160">
        <v>5</v>
      </c>
      <c r="G141" s="2">
        <f t="shared" si="2"/>
        <v>121.69999999999999</v>
      </c>
    </row>
    <row r="142" spans="1:7">
      <c r="A142" s="7">
        <v>43318</v>
      </c>
      <c r="B142" s="526">
        <v>15922</v>
      </c>
      <c r="C142" s="526" t="s">
        <v>25</v>
      </c>
      <c r="D142" t="s">
        <v>16</v>
      </c>
      <c r="E142" s="170"/>
      <c r="F142" s="178">
        <v>54.7</v>
      </c>
      <c r="G142" s="2">
        <f t="shared" si="2"/>
        <v>66.999999999999986</v>
      </c>
    </row>
    <row r="143" spans="1:7">
      <c r="A143" s="7">
        <v>43318</v>
      </c>
      <c r="B143" s="526">
        <v>15922</v>
      </c>
      <c r="C143" s="526" t="s">
        <v>25</v>
      </c>
      <c r="D143" t="s">
        <v>17</v>
      </c>
      <c r="E143" s="170"/>
      <c r="F143" s="178">
        <v>2</v>
      </c>
      <c r="G143" s="2">
        <f t="shared" si="2"/>
        <v>64.999999999999986</v>
      </c>
    </row>
    <row r="144" spans="1:7">
      <c r="A144" s="7">
        <v>43318</v>
      </c>
      <c r="B144" s="526">
        <v>15922</v>
      </c>
      <c r="C144" s="526" t="s">
        <v>25</v>
      </c>
      <c r="D144" t="s">
        <v>18</v>
      </c>
      <c r="E144" s="170"/>
      <c r="F144" s="178">
        <v>60</v>
      </c>
      <c r="G144" s="2">
        <f t="shared" si="2"/>
        <v>4.9999999999999858</v>
      </c>
    </row>
    <row r="145" spans="1:7">
      <c r="A145" s="7">
        <v>43318</v>
      </c>
      <c r="B145" s="526">
        <v>15922</v>
      </c>
      <c r="C145" s="526" t="s">
        <v>25</v>
      </c>
      <c r="D145" t="s">
        <v>19</v>
      </c>
      <c r="E145" s="170"/>
      <c r="F145" s="178">
        <v>5</v>
      </c>
      <c r="G145" s="2">
        <f t="shared" si="2"/>
        <v>-1.4210854715202004E-14</v>
      </c>
    </row>
    <row r="146" spans="1:7">
      <c r="A146" s="44">
        <v>43281</v>
      </c>
      <c r="B146" s="525" t="s">
        <v>14</v>
      </c>
      <c r="C146" s="525" t="s">
        <v>26</v>
      </c>
      <c r="D146" t="s">
        <v>16</v>
      </c>
      <c r="E146" s="160">
        <v>50.5</v>
      </c>
      <c r="G146" s="2">
        <f t="shared" si="2"/>
        <v>50.499999999999986</v>
      </c>
    </row>
    <row r="147" spans="1:7">
      <c r="B147" s="526"/>
      <c r="C147" s="526"/>
      <c r="D147" t="s">
        <v>17</v>
      </c>
      <c r="E147" s="160">
        <v>4</v>
      </c>
      <c r="G147" s="2">
        <f t="shared" si="2"/>
        <v>54.499999999999986</v>
      </c>
    </row>
    <row r="148" spans="1:7">
      <c r="B148" s="526"/>
      <c r="C148" s="526"/>
      <c r="D148" t="s">
        <v>18</v>
      </c>
      <c r="E148" s="160">
        <v>60</v>
      </c>
      <c r="G148" s="2">
        <f t="shared" si="2"/>
        <v>114.49999999999999</v>
      </c>
    </row>
    <row r="149" spans="1:7">
      <c r="B149" s="526"/>
      <c r="C149" s="526"/>
      <c r="D149" t="s">
        <v>19</v>
      </c>
      <c r="E149" s="160">
        <v>5</v>
      </c>
      <c r="G149" s="2">
        <f t="shared" si="2"/>
        <v>119.49999999999999</v>
      </c>
    </row>
    <row r="150" spans="1:7" s="5" customFormat="1">
      <c r="A150" s="7">
        <v>43318</v>
      </c>
      <c r="B150" s="526">
        <v>15922</v>
      </c>
      <c r="C150" s="526" t="s">
        <v>26</v>
      </c>
      <c r="D150" t="s">
        <v>16</v>
      </c>
      <c r="E150" s="170"/>
      <c r="F150" s="178">
        <v>50.5</v>
      </c>
      <c r="G150" s="2">
        <f t="shared" si="2"/>
        <v>68.999999999999986</v>
      </c>
    </row>
    <row r="151" spans="1:7" s="5" customFormat="1">
      <c r="A151" s="7">
        <v>43318</v>
      </c>
      <c r="B151" s="526">
        <v>15922</v>
      </c>
      <c r="C151" s="526" t="s">
        <v>26</v>
      </c>
      <c r="D151" t="s">
        <v>17</v>
      </c>
      <c r="E151" s="170"/>
      <c r="F151" s="178">
        <v>4</v>
      </c>
      <c r="G151" s="2">
        <f t="shared" si="2"/>
        <v>64.999999999999986</v>
      </c>
    </row>
    <row r="152" spans="1:7" s="5" customFormat="1">
      <c r="A152" s="7">
        <v>43318</v>
      </c>
      <c r="B152" s="526">
        <v>15922</v>
      </c>
      <c r="C152" s="526" t="s">
        <v>26</v>
      </c>
      <c r="D152" t="s">
        <v>18</v>
      </c>
      <c r="E152" s="170"/>
      <c r="F152" s="178">
        <v>60</v>
      </c>
      <c r="G152" s="2">
        <f t="shared" si="2"/>
        <v>4.9999999999999858</v>
      </c>
    </row>
    <row r="153" spans="1:7" s="5" customFormat="1">
      <c r="A153" s="7">
        <v>43318</v>
      </c>
      <c r="B153" s="526">
        <v>15922</v>
      </c>
      <c r="C153" s="526" t="s">
        <v>26</v>
      </c>
      <c r="D153" t="s">
        <v>19</v>
      </c>
      <c r="E153" s="170"/>
      <c r="F153" s="178">
        <v>5</v>
      </c>
      <c r="G153" s="2">
        <f t="shared" si="2"/>
        <v>-1.4210854715202004E-14</v>
      </c>
    </row>
    <row r="154" spans="1:7">
      <c r="A154" s="44">
        <v>43312</v>
      </c>
      <c r="B154" s="525" t="s">
        <v>14</v>
      </c>
      <c r="C154" s="525" t="s">
        <v>27</v>
      </c>
      <c r="D154" t="s">
        <v>16</v>
      </c>
      <c r="E154" s="160">
        <v>49.5</v>
      </c>
      <c r="G154" s="2">
        <f t="shared" si="2"/>
        <v>49.499999999999986</v>
      </c>
    </row>
    <row r="155" spans="1:7">
      <c r="B155" s="526"/>
      <c r="C155" s="526"/>
      <c r="D155" t="s">
        <v>17</v>
      </c>
      <c r="E155" s="160">
        <v>2</v>
      </c>
      <c r="G155" s="2">
        <f t="shared" si="2"/>
        <v>51.499999999999986</v>
      </c>
    </row>
    <row r="156" spans="1:7">
      <c r="B156" s="526"/>
      <c r="C156" s="526"/>
      <c r="D156" t="s">
        <v>18</v>
      </c>
      <c r="E156" s="160">
        <v>60</v>
      </c>
      <c r="G156" s="2">
        <f t="shared" si="2"/>
        <v>111.49999999999999</v>
      </c>
    </row>
    <row r="157" spans="1:7">
      <c r="B157" s="526"/>
      <c r="C157" s="526"/>
      <c r="D157" t="s">
        <v>19</v>
      </c>
      <c r="E157" s="160">
        <v>5</v>
      </c>
      <c r="G157" s="2">
        <f t="shared" si="2"/>
        <v>116.49999999999999</v>
      </c>
    </row>
    <row r="158" spans="1:7">
      <c r="A158" s="7">
        <v>43318</v>
      </c>
      <c r="B158" s="526">
        <v>15922</v>
      </c>
      <c r="C158" s="526" t="s">
        <v>27</v>
      </c>
      <c r="D158" t="s">
        <v>18</v>
      </c>
      <c r="E158" s="170"/>
      <c r="F158" s="178">
        <v>60</v>
      </c>
      <c r="G158" s="2">
        <f t="shared" si="2"/>
        <v>56.499999999999986</v>
      </c>
    </row>
    <row r="159" spans="1:7">
      <c r="A159" s="7">
        <v>43318</v>
      </c>
      <c r="B159" s="526">
        <v>15922</v>
      </c>
      <c r="C159" s="526" t="s">
        <v>27</v>
      </c>
      <c r="D159" t="s">
        <v>19</v>
      </c>
      <c r="E159" s="170"/>
      <c r="F159" s="178">
        <v>5</v>
      </c>
      <c r="G159" s="2">
        <f t="shared" si="2"/>
        <v>51.499999999999986</v>
      </c>
    </row>
    <row r="160" spans="1:7">
      <c r="A160" s="7">
        <v>43389</v>
      </c>
      <c r="B160" s="526">
        <v>16325</v>
      </c>
      <c r="C160" s="526" t="s">
        <v>27</v>
      </c>
      <c r="D160" t="s">
        <v>16</v>
      </c>
      <c r="E160" s="170"/>
      <c r="F160" s="178">
        <v>49.5</v>
      </c>
      <c r="G160" s="2">
        <f t="shared" si="2"/>
        <v>1.9999999999999858</v>
      </c>
    </row>
    <row r="161" spans="1:7">
      <c r="A161" s="7">
        <v>43389</v>
      </c>
      <c r="B161" s="526">
        <v>16325</v>
      </c>
      <c r="C161" s="526" t="s">
        <v>27</v>
      </c>
      <c r="D161" t="s">
        <v>17</v>
      </c>
      <c r="E161" s="170"/>
      <c r="F161" s="178">
        <v>2</v>
      </c>
      <c r="G161" s="2">
        <f t="shared" si="2"/>
        <v>-1.4210854715202004E-14</v>
      </c>
    </row>
    <row r="162" spans="1:7">
      <c r="A162" s="44">
        <v>43343</v>
      </c>
      <c r="B162" s="525" t="s">
        <v>14</v>
      </c>
      <c r="C162" s="525" t="s">
        <v>28</v>
      </c>
      <c r="D162" t="s">
        <v>16</v>
      </c>
      <c r="E162" s="160">
        <v>49.1</v>
      </c>
      <c r="F162" s="178"/>
      <c r="G162" s="2">
        <f t="shared" si="2"/>
        <v>49.099999999999987</v>
      </c>
    </row>
    <row r="163" spans="1:7">
      <c r="B163" s="526"/>
      <c r="C163" s="526"/>
      <c r="D163" t="s">
        <v>17</v>
      </c>
      <c r="E163" s="160">
        <v>2</v>
      </c>
      <c r="F163" s="178"/>
      <c r="G163" s="2">
        <f t="shared" si="2"/>
        <v>51.099999999999987</v>
      </c>
    </row>
    <row r="164" spans="1:7">
      <c r="B164" s="526"/>
      <c r="C164" s="526"/>
      <c r="D164" t="s">
        <v>18</v>
      </c>
      <c r="E164" s="160">
        <v>60</v>
      </c>
      <c r="F164" s="178"/>
      <c r="G164" s="2">
        <f t="shared" si="2"/>
        <v>111.1</v>
      </c>
    </row>
    <row r="165" spans="1:7">
      <c r="B165" s="526"/>
      <c r="C165" s="526"/>
      <c r="D165" t="s">
        <v>19</v>
      </c>
      <c r="E165" s="160">
        <v>5</v>
      </c>
      <c r="F165" s="178"/>
      <c r="G165" s="2">
        <f t="shared" si="2"/>
        <v>116.1</v>
      </c>
    </row>
    <row r="166" spans="1:7">
      <c r="A166" s="7">
        <v>43389</v>
      </c>
      <c r="B166" s="526">
        <v>16325</v>
      </c>
      <c r="C166" s="526" t="s">
        <v>28</v>
      </c>
      <c r="D166" t="s">
        <v>16</v>
      </c>
      <c r="E166" s="160"/>
      <c r="F166" s="178">
        <v>49.1</v>
      </c>
      <c r="G166" s="2">
        <f t="shared" si="2"/>
        <v>67</v>
      </c>
    </row>
    <row r="167" spans="1:7">
      <c r="A167" s="7">
        <v>43389</v>
      </c>
      <c r="B167" s="526">
        <v>16325</v>
      </c>
      <c r="C167" s="526" t="s">
        <v>28</v>
      </c>
      <c r="D167" t="s">
        <v>17</v>
      </c>
      <c r="E167" s="160"/>
      <c r="F167" s="178">
        <v>2</v>
      </c>
      <c r="G167" s="2">
        <f t="shared" si="2"/>
        <v>65</v>
      </c>
    </row>
    <row r="168" spans="1:7">
      <c r="A168" s="7">
        <v>43392</v>
      </c>
      <c r="B168" s="526">
        <v>16387</v>
      </c>
      <c r="C168" s="526" t="s">
        <v>28</v>
      </c>
      <c r="D168" t="s">
        <v>18</v>
      </c>
      <c r="E168" s="160"/>
      <c r="F168" s="178">
        <v>60</v>
      </c>
      <c r="G168" s="2">
        <f t="shared" si="2"/>
        <v>5</v>
      </c>
    </row>
    <row r="169" spans="1:7">
      <c r="A169" s="7">
        <v>43392</v>
      </c>
      <c r="B169" s="526">
        <v>16387</v>
      </c>
      <c r="C169" s="526" t="s">
        <v>28</v>
      </c>
      <c r="D169" t="s">
        <v>19</v>
      </c>
      <c r="E169" s="160"/>
      <c r="F169" s="178">
        <v>5</v>
      </c>
      <c r="G169" s="2">
        <f t="shared" si="2"/>
        <v>0</v>
      </c>
    </row>
    <row r="170" spans="1:7">
      <c r="A170" s="44">
        <v>43373</v>
      </c>
      <c r="B170" s="525" t="s">
        <v>14</v>
      </c>
      <c r="C170" s="525" t="s">
        <v>29</v>
      </c>
      <c r="D170" t="s">
        <v>16</v>
      </c>
      <c r="E170" s="160">
        <v>50.4</v>
      </c>
      <c r="F170" s="178"/>
      <c r="G170" s="2">
        <f t="shared" si="2"/>
        <v>50.4</v>
      </c>
    </row>
    <row r="171" spans="1:7">
      <c r="B171" s="526"/>
      <c r="C171" s="526"/>
      <c r="D171" t="s">
        <v>17</v>
      </c>
      <c r="E171" s="160">
        <v>3</v>
      </c>
      <c r="F171" s="178"/>
      <c r="G171" s="2">
        <f t="shared" si="2"/>
        <v>53.4</v>
      </c>
    </row>
    <row r="172" spans="1:7">
      <c r="B172" s="526"/>
      <c r="C172" s="526"/>
      <c r="D172" t="s">
        <v>18</v>
      </c>
      <c r="E172" s="160">
        <v>60</v>
      </c>
      <c r="F172" s="178"/>
      <c r="G172" s="2">
        <f t="shared" si="2"/>
        <v>113.4</v>
      </c>
    </row>
    <row r="173" spans="1:7">
      <c r="B173" s="526"/>
      <c r="C173" s="526"/>
      <c r="D173" t="s">
        <v>19</v>
      </c>
      <c r="E173" s="160">
        <v>5</v>
      </c>
      <c r="F173" s="178"/>
      <c r="G173" s="2">
        <f t="shared" si="2"/>
        <v>118.4</v>
      </c>
    </row>
    <row r="174" spans="1:7">
      <c r="B174" s="526"/>
      <c r="C174" s="526"/>
      <c r="D174" t="s">
        <v>38</v>
      </c>
      <c r="E174" s="160">
        <v>10</v>
      </c>
      <c r="F174" s="178"/>
      <c r="G174" s="2">
        <f t="shared" si="2"/>
        <v>128.4</v>
      </c>
    </row>
    <row r="175" spans="1:7">
      <c r="A175" s="7">
        <v>43392</v>
      </c>
      <c r="B175" s="526">
        <v>16387</v>
      </c>
      <c r="C175" s="526" t="s">
        <v>53</v>
      </c>
      <c r="D175" t="s">
        <v>18</v>
      </c>
      <c r="E175" s="160"/>
      <c r="F175" s="178">
        <v>60</v>
      </c>
      <c r="G175" s="2">
        <f t="shared" si="2"/>
        <v>68.400000000000006</v>
      </c>
    </row>
    <row r="176" spans="1:7">
      <c r="A176" s="7">
        <v>43392</v>
      </c>
      <c r="B176" s="526">
        <v>16387</v>
      </c>
      <c r="C176" s="526" t="s">
        <v>53</v>
      </c>
      <c r="D176" t="s">
        <v>19</v>
      </c>
      <c r="E176" s="160"/>
      <c r="F176" s="178">
        <v>5</v>
      </c>
      <c r="G176" s="2">
        <f t="shared" si="2"/>
        <v>63.400000000000006</v>
      </c>
    </row>
    <row r="177" spans="1:7">
      <c r="A177" s="7">
        <v>43395</v>
      </c>
      <c r="B177" s="526">
        <v>16411</v>
      </c>
      <c r="C177" s="526" t="s">
        <v>53</v>
      </c>
      <c r="D177" t="s">
        <v>38</v>
      </c>
      <c r="E177" s="160"/>
      <c r="F177" s="178">
        <v>10</v>
      </c>
      <c r="G177" s="2">
        <f t="shared" si="2"/>
        <v>53.400000000000006</v>
      </c>
    </row>
    <row r="178" spans="1:7">
      <c r="A178" s="7">
        <v>43441</v>
      </c>
      <c r="B178" s="526">
        <v>16721</v>
      </c>
      <c r="C178" s="526" t="s">
        <v>53</v>
      </c>
      <c r="D178" t="s">
        <v>16</v>
      </c>
      <c r="E178" s="160"/>
      <c r="F178" s="178">
        <v>50.4</v>
      </c>
      <c r="G178" s="2">
        <f t="shared" si="2"/>
        <v>3.0000000000000071</v>
      </c>
    </row>
    <row r="179" spans="1:7">
      <c r="A179" s="7">
        <v>43441</v>
      </c>
      <c r="B179" s="526">
        <v>16721</v>
      </c>
      <c r="C179" s="526" t="s">
        <v>53</v>
      </c>
      <c r="D179" t="s">
        <v>17</v>
      </c>
      <c r="E179" s="160"/>
      <c r="F179" s="178">
        <v>3</v>
      </c>
      <c r="G179" s="2">
        <f t="shared" si="2"/>
        <v>7.1054273576010019E-15</v>
      </c>
    </row>
    <row r="180" spans="1:7">
      <c r="A180" s="44">
        <v>43404</v>
      </c>
      <c r="B180" s="525" t="s">
        <v>14</v>
      </c>
      <c r="C180" s="525" t="s">
        <v>30</v>
      </c>
      <c r="D180" t="s">
        <v>16</v>
      </c>
      <c r="E180" s="160">
        <v>50.7</v>
      </c>
      <c r="F180" s="178"/>
      <c r="G180" s="2">
        <f t="shared" si="2"/>
        <v>50.70000000000001</v>
      </c>
    </row>
    <row r="181" spans="1:7">
      <c r="B181" s="526"/>
      <c r="C181" s="526"/>
      <c r="D181" t="s">
        <v>17</v>
      </c>
      <c r="E181" s="160">
        <v>4</v>
      </c>
      <c r="F181" s="178"/>
      <c r="G181" s="2">
        <f t="shared" si="2"/>
        <v>54.70000000000001</v>
      </c>
    </row>
    <row r="182" spans="1:7">
      <c r="B182" s="526"/>
      <c r="C182" s="526"/>
      <c r="D182" t="s">
        <v>18</v>
      </c>
      <c r="E182" s="160">
        <v>60</v>
      </c>
      <c r="F182" s="178"/>
      <c r="G182" s="2">
        <f t="shared" si="2"/>
        <v>114.70000000000002</v>
      </c>
    </row>
    <row r="183" spans="1:7">
      <c r="B183" s="526"/>
      <c r="C183" s="526"/>
      <c r="D183" t="s">
        <v>19</v>
      </c>
      <c r="E183" s="160">
        <v>5</v>
      </c>
      <c r="F183" s="178"/>
      <c r="G183" s="2">
        <f t="shared" si="2"/>
        <v>119.70000000000002</v>
      </c>
    </row>
    <row r="184" spans="1:7">
      <c r="A184" s="7">
        <v>43441</v>
      </c>
      <c r="B184" s="526">
        <v>16721</v>
      </c>
      <c r="C184" s="526" t="s">
        <v>30</v>
      </c>
      <c r="D184" t="s">
        <v>16</v>
      </c>
      <c r="E184" s="160"/>
      <c r="F184" s="178">
        <v>50.7</v>
      </c>
      <c r="G184" s="2">
        <f t="shared" si="2"/>
        <v>69.000000000000014</v>
      </c>
    </row>
    <row r="185" spans="1:7">
      <c r="A185" s="7">
        <v>43441</v>
      </c>
      <c r="B185" s="526">
        <v>16721</v>
      </c>
      <c r="C185" s="526" t="s">
        <v>30</v>
      </c>
      <c r="D185" t="s">
        <v>17</v>
      </c>
      <c r="E185" s="160"/>
      <c r="F185" s="178">
        <v>4</v>
      </c>
      <c r="G185" s="2">
        <f t="shared" si="2"/>
        <v>65.000000000000014</v>
      </c>
    </row>
    <row r="186" spans="1:7">
      <c r="A186" s="7">
        <v>43551</v>
      </c>
      <c r="B186" s="526">
        <v>17450</v>
      </c>
      <c r="C186" s="526" t="s">
        <v>30</v>
      </c>
      <c r="D186" t="s">
        <v>18</v>
      </c>
      <c r="E186" s="160"/>
      <c r="F186" s="178">
        <v>60</v>
      </c>
      <c r="G186" s="2">
        <f t="shared" si="2"/>
        <v>5.0000000000000142</v>
      </c>
    </row>
    <row r="187" spans="1:7">
      <c r="A187" s="7">
        <v>43551</v>
      </c>
      <c r="B187" s="526">
        <v>17450</v>
      </c>
      <c r="C187" s="526" t="s">
        <v>30</v>
      </c>
      <c r="D187" t="s">
        <v>19</v>
      </c>
      <c r="E187" s="160"/>
      <c r="F187" s="178">
        <v>5</v>
      </c>
      <c r="G187" s="2">
        <f t="shared" si="2"/>
        <v>1.4210854715202004E-14</v>
      </c>
    </row>
    <row r="188" spans="1:7" ht="13.5" customHeight="1">
      <c r="A188" s="44">
        <v>43434</v>
      </c>
      <c r="B188" s="525" t="s">
        <v>14</v>
      </c>
      <c r="C188" s="525" t="s">
        <v>33</v>
      </c>
      <c r="D188" t="s">
        <v>16</v>
      </c>
      <c r="E188" s="160">
        <v>52.1</v>
      </c>
      <c r="F188" s="178"/>
      <c r="G188" s="2">
        <f t="shared" si="2"/>
        <v>52.100000000000016</v>
      </c>
    </row>
    <row r="189" spans="1:7">
      <c r="B189" s="526"/>
      <c r="C189" s="526"/>
      <c r="D189" t="s">
        <v>17</v>
      </c>
      <c r="E189" s="160">
        <v>4</v>
      </c>
      <c r="F189" s="178"/>
      <c r="G189" s="2">
        <f t="shared" si="2"/>
        <v>56.100000000000016</v>
      </c>
    </row>
    <row r="190" spans="1:7">
      <c r="B190" s="526"/>
      <c r="C190" s="526"/>
      <c r="D190" t="s">
        <v>18</v>
      </c>
      <c r="E190" s="160">
        <v>60</v>
      </c>
      <c r="F190" s="178"/>
      <c r="G190" s="2">
        <f t="shared" si="2"/>
        <v>116.10000000000002</v>
      </c>
    </row>
    <row r="191" spans="1:7">
      <c r="B191" s="526"/>
      <c r="C191" s="526"/>
      <c r="D191" t="s">
        <v>19</v>
      </c>
      <c r="E191" s="160">
        <v>5</v>
      </c>
      <c r="F191" s="178"/>
      <c r="G191" s="2">
        <f t="shared" si="2"/>
        <v>121.10000000000002</v>
      </c>
    </row>
    <row r="192" spans="1:7">
      <c r="A192" s="7">
        <v>43502</v>
      </c>
      <c r="B192" s="526">
        <v>17113</v>
      </c>
      <c r="C192" s="526" t="s">
        <v>33</v>
      </c>
      <c r="D192" t="s">
        <v>16</v>
      </c>
      <c r="E192" s="160"/>
      <c r="F192" s="178">
        <v>52.1</v>
      </c>
      <c r="G192" s="2">
        <f t="shared" si="2"/>
        <v>69.000000000000028</v>
      </c>
    </row>
    <row r="193" spans="1:7">
      <c r="A193" s="7">
        <v>43502</v>
      </c>
      <c r="B193" s="526">
        <v>17113</v>
      </c>
      <c r="C193" s="526" t="s">
        <v>33</v>
      </c>
      <c r="D193" t="s">
        <v>17</v>
      </c>
      <c r="E193" s="160"/>
      <c r="F193" s="178">
        <v>4</v>
      </c>
      <c r="G193" s="2">
        <f t="shared" si="2"/>
        <v>65.000000000000028</v>
      </c>
    </row>
    <row r="194" spans="1:7">
      <c r="A194" s="7">
        <v>43551</v>
      </c>
      <c r="B194" s="526">
        <v>17450</v>
      </c>
      <c r="C194" s="526" t="s">
        <v>33</v>
      </c>
      <c r="D194" t="s">
        <v>18</v>
      </c>
      <c r="E194" s="160"/>
      <c r="F194" s="178">
        <v>60</v>
      </c>
      <c r="G194" s="2">
        <f t="shared" si="2"/>
        <v>5.0000000000000284</v>
      </c>
    </row>
    <row r="195" spans="1:7">
      <c r="A195" s="7">
        <v>43551</v>
      </c>
      <c r="B195" s="526">
        <v>17450</v>
      </c>
      <c r="C195" s="526" t="s">
        <v>33</v>
      </c>
      <c r="D195" t="s">
        <v>19</v>
      </c>
      <c r="E195" s="160"/>
      <c r="F195" s="178">
        <v>5</v>
      </c>
      <c r="G195" s="2">
        <f t="shared" si="2"/>
        <v>2.8421709430404007E-14</v>
      </c>
    </row>
    <row r="196" spans="1:7">
      <c r="A196" s="44">
        <v>43465</v>
      </c>
      <c r="B196" s="525" t="s">
        <v>14</v>
      </c>
      <c r="C196" s="525" t="s">
        <v>34</v>
      </c>
      <c r="D196" t="s">
        <v>16</v>
      </c>
      <c r="E196" s="160">
        <v>55.7</v>
      </c>
      <c r="F196" s="178"/>
      <c r="G196" s="2">
        <f t="shared" si="2"/>
        <v>55.700000000000031</v>
      </c>
    </row>
    <row r="197" spans="1:7">
      <c r="B197" s="526"/>
      <c r="C197" s="526"/>
      <c r="D197" t="s">
        <v>17</v>
      </c>
      <c r="E197" s="160">
        <v>4</v>
      </c>
      <c r="F197" s="178"/>
      <c r="G197" s="2">
        <f t="shared" si="2"/>
        <v>59.700000000000031</v>
      </c>
    </row>
    <row r="198" spans="1:7">
      <c r="B198" s="526"/>
      <c r="C198" s="526"/>
      <c r="D198" t="s">
        <v>18</v>
      </c>
      <c r="E198" s="160">
        <v>60</v>
      </c>
      <c r="F198" s="178"/>
      <c r="G198" s="2">
        <f t="shared" si="2"/>
        <v>119.70000000000003</v>
      </c>
    </row>
    <row r="199" spans="1:7">
      <c r="B199" s="526"/>
      <c r="C199" s="526"/>
      <c r="D199" t="s">
        <v>19</v>
      </c>
      <c r="E199" s="160">
        <v>5</v>
      </c>
      <c r="F199" s="178"/>
      <c r="G199" s="2">
        <f t="shared" si="2"/>
        <v>124.70000000000003</v>
      </c>
    </row>
    <row r="200" spans="1:7">
      <c r="A200" s="7">
        <v>43502</v>
      </c>
      <c r="B200" s="526">
        <v>17113</v>
      </c>
      <c r="C200" s="526" t="s">
        <v>34</v>
      </c>
      <c r="D200" t="s">
        <v>16</v>
      </c>
      <c r="E200" s="160"/>
      <c r="F200" s="178">
        <v>55.7</v>
      </c>
      <c r="G200" s="2">
        <f t="shared" si="2"/>
        <v>69.000000000000028</v>
      </c>
    </row>
    <row r="201" spans="1:7">
      <c r="A201" s="7">
        <v>43502</v>
      </c>
      <c r="B201" s="526">
        <v>17113</v>
      </c>
      <c r="C201" s="526" t="s">
        <v>34</v>
      </c>
      <c r="D201" t="s">
        <v>17</v>
      </c>
      <c r="E201" s="160"/>
      <c r="F201" s="178">
        <v>4</v>
      </c>
      <c r="G201" s="2">
        <f t="shared" si="2"/>
        <v>65.000000000000028</v>
      </c>
    </row>
    <row r="202" spans="1:7">
      <c r="A202" s="7">
        <v>43551</v>
      </c>
      <c r="B202" s="526">
        <v>17450</v>
      </c>
      <c r="C202" s="526" t="s">
        <v>34</v>
      </c>
      <c r="D202" t="s">
        <v>18</v>
      </c>
      <c r="E202" s="160"/>
      <c r="F202" s="178">
        <v>60</v>
      </c>
      <c r="G202" s="2">
        <f t="shared" si="2"/>
        <v>5.0000000000000284</v>
      </c>
    </row>
    <row r="203" spans="1:7">
      <c r="A203" s="7">
        <v>43551</v>
      </c>
      <c r="B203" s="526">
        <v>17450</v>
      </c>
      <c r="C203" s="526" t="s">
        <v>34</v>
      </c>
      <c r="D203" t="s">
        <v>19</v>
      </c>
      <c r="E203" s="160"/>
      <c r="F203" s="178">
        <v>5</v>
      </c>
      <c r="G203" s="2">
        <f t="shared" si="2"/>
        <v>2.8421709430404007E-14</v>
      </c>
    </row>
    <row r="204" spans="1:7">
      <c r="A204" s="44">
        <v>43496</v>
      </c>
      <c r="B204" s="525" t="s">
        <v>14</v>
      </c>
      <c r="C204" s="525" t="s">
        <v>15</v>
      </c>
      <c r="D204" t="s">
        <v>16</v>
      </c>
      <c r="E204" s="160">
        <v>58</v>
      </c>
      <c r="F204" s="178"/>
      <c r="G204" s="2">
        <f t="shared" si="2"/>
        <v>58.000000000000028</v>
      </c>
    </row>
    <row r="205" spans="1:7">
      <c r="B205" s="526"/>
      <c r="C205" s="526"/>
      <c r="D205" t="s">
        <v>17</v>
      </c>
      <c r="E205" s="160">
        <v>4</v>
      </c>
      <c r="F205" s="178"/>
      <c r="G205" s="2">
        <f t="shared" si="2"/>
        <v>62.000000000000028</v>
      </c>
    </row>
    <row r="206" spans="1:7">
      <c r="B206" s="526"/>
      <c r="C206" s="526"/>
      <c r="D206" t="s">
        <v>18</v>
      </c>
      <c r="E206" s="160">
        <v>60</v>
      </c>
      <c r="F206" s="178"/>
      <c r="G206" s="2">
        <f t="shared" si="2"/>
        <v>122.00000000000003</v>
      </c>
    </row>
    <row r="207" spans="1:7">
      <c r="B207" s="526"/>
      <c r="C207" s="526"/>
      <c r="D207" t="s">
        <v>19</v>
      </c>
      <c r="E207" s="160">
        <v>5</v>
      </c>
      <c r="F207" s="178"/>
      <c r="G207" s="2">
        <f t="shared" si="2"/>
        <v>127.00000000000003</v>
      </c>
    </row>
    <row r="208" spans="1:7">
      <c r="A208" s="7">
        <v>43551</v>
      </c>
      <c r="B208" s="526">
        <v>17450</v>
      </c>
      <c r="C208" s="526" t="s">
        <v>15</v>
      </c>
      <c r="D208" t="s">
        <v>18</v>
      </c>
      <c r="E208" s="160"/>
      <c r="F208" s="178">
        <v>60</v>
      </c>
      <c r="G208" s="2">
        <f t="shared" si="2"/>
        <v>67.000000000000028</v>
      </c>
    </row>
    <row r="209" spans="1:7">
      <c r="A209" s="7">
        <v>43551</v>
      </c>
      <c r="B209" s="526">
        <v>17450</v>
      </c>
      <c r="C209" s="526" t="s">
        <v>15</v>
      </c>
      <c r="D209" t="s">
        <v>19</v>
      </c>
      <c r="E209" s="160"/>
      <c r="F209" s="178">
        <v>5</v>
      </c>
      <c r="G209" s="2">
        <f t="shared" si="2"/>
        <v>62.000000000000028</v>
      </c>
    </row>
    <row r="210" spans="1:7">
      <c r="A210" s="7">
        <v>43551</v>
      </c>
      <c r="B210" s="526">
        <v>17450</v>
      </c>
      <c r="C210" s="526" t="s">
        <v>15</v>
      </c>
      <c r="D210" t="s">
        <v>16</v>
      </c>
      <c r="E210" s="160"/>
      <c r="F210" s="178">
        <v>58</v>
      </c>
      <c r="G210" s="2">
        <f t="shared" si="2"/>
        <v>4.0000000000000284</v>
      </c>
    </row>
    <row r="211" spans="1:7">
      <c r="A211" s="7">
        <v>43551</v>
      </c>
      <c r="B211" s="526">
        <v>17450</v>
      </c>
      <c r="C211" s="526" t="s">
        <v>15</v>
      </c>
      <c r="D211" t="s">
        <v>17</v>
      </c>
      <c r="E211" s="160"/>
      <c r="F211" s="178">
        <v>4</v>
      </c>
      <c r="G211" s="2">
        <f t="shared" si="2"/>
        <v>2.8421709430404007E-14</v>
      </c>
    </row>
    <row r="212" spans="1:7">
      <c r="A212" s="44">
        <v>43524</v>
      </c>
      <c r="B212" s="525" t="s">
        <v>14</v>
      </c>
      <c r="C212" s="525" t="s">
        <v>20</v>
      </c>
      <c r="D212" t="s">
        <v>16</v>
      </c>
      <c r="E212" s="160">
        <v>61.3</v>
      </c>
      <c r="F212" s="178"/>
      <c r="G212" s="2">
        <f t="shared" si="2"/>
        <v>61.300000000000026</v>
      </c>
    </row>
    <row r="213" spans="1:7">
      <c r="B213" s="526"/>
      <c r="C213" s="526"/>
      <c r="D213" t="s">
        <v>17</v>
      </c>
      <c r="E213" s="160">
        <v>4.9000000000000004</v>
      </c>
      <c r="F213" s="178"/>
      <c r="G213" s="2">
        <f t="shared" si="2"/>
        <v>66.200000000000031</v>
      </c>
    </row>
    <row r="214" spans="1:7">
      <c r="B214" s="526"/>
      <c r="C214" s="526"/>
      <c r="D214" t="s">
        <v>18</v>
      </c>
      <c r="E214" s="160">
        <v>56</v>
      </c>
      <c r="F214" s="178"/>
      <c r="G214" s="2">
        <f t="shared" si="2"/>
        <v>122.20000000000003</v>
      </c>
    </row>
    <row r="215" spans="1:7">
      <c r="B215" s="526"/>
      <c r="C215" s="526"/>
      <c r="D215" t="s">
        <v>19</v>
      </c>
      <c r="E215" s="160">
        <v>5</v>
      </c>
      <c r="F215" s="178"/>
      <c r="G215" s="2">
        <f t="shared" ref="G215:G279" si="3">+G214+E215-F215</f>
        <v>127.20000000000003</v>
      </c>
    </row>
    <row r="216" spans="1:7">
      <c r="A216" s="7">
        <v>43551</v>
      </c>
      <c r="B216" s="526">
        <v>17451</v>
      </c>
      <c r="C216" s="526" t="s">
        <v>20</v>
      </c>
      <c r="D216" t="s">
        <v>18</v>
      </c>
      <c r="E216" s="160"/>
      <c r="F216" s="178">
        <v>56</v>
      </c>
      <c r="G216" s="2">
        <f t="shared" si="3"/>
        <v>71.200000000000031</v>
      </c>
    </row>
    <row r="217" spans="1:7">
      <c r="A217" s="7">
        <v>43551</v>
      </c>
      <c r="B217" s="526">
        <v>17451</v>
      </c>
      <c r="C217" s="526" t="s">
        <v>20</v>
      </c>
      <c r="D217" t="s">
        <v>19</v>
      </c>
      <c r="E217" s="160"/>
      <c r="F217" s="178">
        <v>5</v>
      </c>
      <c r="G217" s="2">
        <f t="shared" si="3"/>
        <v>66.200000000000031</v>
      </c>
    </row>
    <row r="218" spans="1:7">
      <c r="A218" s="7">
        <v>43551</v>
      </c>
      <c r="B218" s="526">
        <v>17451</v>
      </c>
      <c r="C218" s="526" t="s">
        <v>20</v>
      </c>
      <c r="D218" t="s">
        <v>16</v>
      </c>
      <c r="E218" s="160"/>
      <c r="F218" s="178">
        <v>61.3</v>
      </c>
      <c r="G218" s="2">
        <f t="shared" si="3"/>
        <v>4.9000000000000341</v>
      </c>
    </row>
    <row r="219" spans="1:7">
      <c r="A219" s="7">
        <v>43624</v>
      </c>
      <c r="B219" s="526">
        <v>18046</v>
      </c>
      <c r="C219" s="526" t="s">
        <v>20</v>
      </c>
      <c r="D219" t="s">
        <v>17</v>
      </c>
      <c r="E219" s="160"/>
      <c r="F219" s="178">
        <v>4.9000000000000004</v>
      </c>
      <c r="G219" s="2">
        <f t="shared" si="3"/>
        <v>3.3750779948604759E-14</v>
      </c>
    </row>
    <row r="220" spans="1:7">
      <c r="A220" s="44">
        <v>43555</v>
      </c>
      <c r="B220" s="525" t="s">
        <v>14</v>
      </c>
      <c r="C220" s="525" t="s">
        <v>23</v>
      </c>
      <c r="D220" t="s">
        <v>16</v>
      </c>
      <c r="E220" s="160">
        <v>56.9</v>
      </c>
      <c r="F220" s="178"/>
      <c r="G220" s="2">
        <f t="shared" si="3"/>
        <v>56.900000000000034</v>
      </c>
    </row>
    <row r="221" spans="1:7">
      <c r="B221" s="526"/>
      <c r="C221" s="526"/>
      <c r="D221" t="s">
        <v>17</v>
      </c>
      <c r="E221" s="160">
        <v>3.9</v>
      </c>
      <c r="F221" s="178"/>
      <c r="G221" s="2">
        <f t="shared" si="3"/>
        <v>60.800000000000033</v>
      </c>
    </row>
    <row r="222" spans="1:7">
      <c r="B222" s="526"/>
      <c r="C222" s="526"/>
      <c r="D222" t="s">
        <v>18</v>
      </c>
      <c r="E222" s="160">
        <v>60</v>
      </c>
      <c r="F222" s="178"/>
      <c r="G222" s="2">
        <f t="shared" si="3"/>
        <v>120.80000000000004</v>
      </c>
    </row>
    <row r="223" spans="1:7">
      <c r="B223" s="526"/>
      <c r="C223" s="526"/>
      <c r="D223" t="s">
        <v>19</v>
      </c>
      <c r="E223" s="160">
        <v>5</v>
      </c>
      <c r="F223" s="178"/>
      <c r="G223" s="2">
        <f t="shared" si="3"/>
        <v>125.80000000000004</v>
      </c>
    </row>
    <row r="224" spans="1:7">
      <c r="A224" s="7">
        <v>43624</v>
      </c>
      <c r="B224" s="526">
        <v>18046</v>
      </c>
      <c r="C224" s="526" t="s">
        <v>23</v>
      </c>
      <c r="D224" t="s">
        <v>16</v>
      </c>
      <c r="E224" s="160"/>
      <c r="F224" s="178">
        <v>56.9</v>
      </c>
      <c r="G224" s="2">
        <f t="shared" si="3"/>
        <v>68.900000000000034</v>
      </c>
    </row>
    <row r="225" spans="1:7">
      <c r="A225" s="7">
        <v>43624</v>
      </c>
      <c r="B225" s="526">
        <v>18046</v>
      </c>
      <c r="C225" s="526" t="s">
        <v>23</v>
      </c>
      <c r="D225" t="s">
        <v>17</v>
      </c>
      <c r="E225" s="160"/>
      <c r="F225" s="178">
        <v>3.9</v>
      </c>
      <c r="G225" s="2">
        <f t="shared" si="3"/>
        <v>65.000000000000028</v>
      </c>
    </row>
    <row r="226" spans="1:7">
      <c r="A226" s="7">
        <v>43682</v>
      </c>
      <c r="B226" s="526">
        <v>18429</v>
      </c>
      <c r="C226" s="526" t="s">
        <v>23</v>
      </c>
      <c r="D226" t="s">
        <v>18</v>
      </c>
      <c r="E226" s="160"/>
      <c r="F226" s="178">
        <v>60</v>
      </c>
      <c r="G226" s="2">
        <f t="shared" si="3"/>
        <v>5.0000000000000284</v>
      </c>
    </row>
    <row r="227" spans="1:7">
      <c r="A227" s="7">
        <v>43682</v>
      </c>
      <c r="B227" s="526">
        <v>18429</v>
      </c>
      <c r="C227" s="526" t="s">
        <v>23</v>
      </c>
      <c r="D227" t="s">
        <v>40</v>
      </c>
      <c r="E227" s="160"/>
      <c r="F227" s="178">
        <v>5</v>
      </c>
      <c r="G227" s="2">
        <f t="shared" si="3"/>
        <v>2.8421709430404007E-14</v>
      </c>
    </row>
    <row r="228" spans="1:7">
      <c r="A228" s="44">
        <v>43585</v>
      </c>
      <c r="B228" s="525" t="s">
        <v>14</v>
      </c>
      <c r="C228" s="525" t="s">
        <v>24</v>
      </c>
      <c r="D228" t="s">
        <v>16</v>
      </c>
      <c r="E228" s="160">
        <v>57.6</v>
      </c>
      <c r="F228" s="178"/>
      <c r="G228" s="2">
        <f t="shared" si="3"/>
        <v>57.60000000000003</v>
      </c>
    </row>
    <row r="229" spans="1:7">
      <c r="B229" s="526"/>
      <c r="C229" s="526"/>
      <c r="D229" t="s">
        <v>17</v>
      </c>
      <c r="E229" s="160">
        <v>3.5</v>
      </c>
      <c r="F229" s="178"/>
      <c r="G229" s="2">
        <f t="shared" si="3"/>
        <v>61.10000000000003</v>
      </c>
    </row>
    <row r="230" spans="1:7">
      <c r="B230" s="526"/>
      <c r="C230" s="526"/>
      <c r="D230" t="s">
        <v>18</v>
      </c>
      <c r="E230" s="160">
        <v>60</v>
      </c>
      <c r="F230" s="178"/>
      <c r="G230" s="2">
        <f t="shared" si="3"/>
        <v>121.10000000000002</v>
      </c>
    </row>
    <row r="231" spans="1:7">
      <c r="B231" s="526"/>
      <c r="C231" s="526"/>
      <c r="D231" t="s">
        <v>19</v>
      </c>
      <c r="E231" s="160">
        <v>5</v>
      </c>
      <c r="F231" s="178"/>
      <c r="G231" s="2">
        <f t="shared" si="3"/>
        <v>126.10000000000002</v>
      </c>
    </row>
    <row r="232" spans="1:7">
      <c r="A232" s="7">
        <v>43624</v>
      </c>
      <c r="B232" s="526">
        <v>18046</v>
      </c>
      <c r="C232" s="526" t="s">
        <v>24</v>
      </c>
      <c r="D232" t="s">
        <v>16</v>
      </c>
      <c r="E232" s="160"/>
      <c r="F232" s="178">
        <v>57.6</v>
      </c>
      <c r="G232" s="2">
        <f t="shared" si="3"/>
        <v>68.500000000000028</v>
      </c>
    </row>
    <row r="233" spans="1:7">
      <c r="A233" s="7">
        <v>43624</v>
      </c>
      <c r="B233" s="526">
        <v>18046</v>
      </c>
      <c r="C233" s="526" t="s">
        <v>24</v>
      </c>
      <c r="D233" t="s">
        <v>17</v>
      </c>
      <c r="E233" s="160"/>
      <c r="F233" s="178">
        <v>3.5</v>
      </c>
      <c r="G233" s="2">
        <f t="shared" si="3"/>
        <v>65.000000000000028</v>
      </c>
    </row>
    <row r="234" spans="1:7">
      <c r="A234" s="7">
        <v>43682</v>
      </c>
      <c r="B234" s="526">
        <v>18429</v>
      </c>
      <c r="C234" s="526" t="s">
        <v>24</v>
      </c>
      <c r="D234" t="s">
        <v>18</v>
      </c>
      <c r="E234" s="160"/>
      <c r="F234" s="178">
        <v>60</v>
      </c>
      <c r="G234" s="2">
        <f t="shared" si="3"/>
        <v>5.0000000000000284</v>
      </c>
    </row>
    <row r="235" spans="1:7">
      <c r="A235" s="7">
        <v>43682</v>
      </c>
      <c r="B235" s="526">
        <v>18429</v>
      </c>
      <c r="C235" s="526" t="s">
        <v>24</v>
      </c>
      <c r="D235" t="s">
        <v>40</v>
      </c>
      <c r="E235" s="160"/>
      <c r="F235" s="178">
        <v>5</v>
      </c>
      <c r="G235" s="2">
        <f t="shared" si="3"/>
        <v>2.8421709430404007E-14</v>
      </c>
    </row>
    <row r="236" spans="1:7">
      <c r="A236" s="44">
        <v>43616</v>
      </c>
      <c r="B236" s="525" t="s">
        <v>14</v>
      </c>
      <c r="C236" s="525" t="s">
        <v>25</v>
      </c>
      <c r="D236" t="s">
        <v>16</v>
      </c>
      <c r="E236" s="160">
        <v>53.1</v>
      </c>
      <c r="F236" s="178"/>
      <c r="G236" s="2">
        <f t="shared" si="3"/>
        <v>53.10000000000003</v>
      </c>
    </row>
    <row r="237" spans="1:7">
      <c r="B237" s="526"/>
      <c r="C237" s="526"/>
      <c r="D237" t="s">
        <v>17</v>
      </c>
      <c r="E237" s="160">
        <v>4.0999999999999996</v>
      </c>
      <c r="F237" s="178"/>
      <c r="G237" s="2">
        <f t="shared" si="3"/>
        <v>57.200000000000031</v>
      </c>
    </row>
    <row r="238" spans="1:7">
      <c r="B238" s="526"/>
      <c r="C238" s="526"/>
      <c r="D238" t="s">
        <v>18</v>
      </c>
      <c r="E238" s="160">
        <v>60</v>
      </c>
      <c r="F238" s="178"/>
      <c r="G238" s="2">
        <f t="shared" si="3"/>
        <v>117.20000000000003</v>
      </c>
    </row>
    <row r="239" spans="1:7">
      <c r="B239" s="526"/>
      <c r="C239" s="526"/>
      <c r="D239" t="s">
        <v>19</v>
      </c>
      <c r="E239" s="160">
        <v>5</v>
      </c>
      <c r="F239" s="178"/>
      <c r="G239" s="2">
        <f t="shared" si="3"/>
        <v>122.20000000000003</v>
      </c>
    </row>
    <row r="240" spans="1:7">
      <c r="B240" s="526"/>
      <c r="C240" s="526"/>
      <c r="D240" t="s">
        <v>39</v>
      </c>
      <c r="E240" s="160">
        <v>10</v>
      </c>
      <c r="F240" s="178"/>
      <c r="G240" s="2">
        <f t="shared" si="3"/>
        <v>132.20000000000005</v>
      </c>
    </row>
    <row r="241" spans="1:7">
      <c r="A241" s="7">
        <v>43672</v>
      </c>
      <c r="B241" s="526">
        <v>18348</v>
      </c>
      <c r="C241" s="526" t="s">
        <v>25</v>
      </c>
      <c r="D241" t="s">
        <v>16</v>
      </c>
      <c r="E241" s="160"/>
      <c r="F241" s="178">
        <v>53.1</v>
      </c>
      <c r="G241" s="2">
        <f t="shared" si="3"/>
        <v>79.100000000000051</v>
      </c>
    </row>
    <row r="242" spans="1:7">
      <c r="A242" s="7">
        <v>43672</v>
      </c>
      <c r="B242" s="526">
        <v>18348</v>
      </c>
      <c r="C242" s="526" t="s">
        <v>25</v>
      </c>
      <c r="D242" t="s">
        <v>17</v>
      </c>
      <c r="E242" s="160"/>
      <c r="F242" s="178">
        <v>4.0999999999999996</v>
      </c>
      <c r="G242" s="2">
        <f t="shared" si="3"/>
        <v>75.000000000000057</v>
      </c>
    </row>
    <row r="243" spans="1:7">
      <c r="A243" s="7">
        <v>43682</v>
      </c>
      <c r="B243" s="526">
        <v>18429</v>
      </c>
      <c r="C243" s="526" t="s">
        <v>25</v>
      </c>
      <c r="D243" t="s">
        <v>39</v>
      </c>
      <c r="E243" s="160"/>
      <c r="F243" s="178">
        <v>10</v>
      </c>
      <c r="G243" s="2">
        <f t="shared" si="3"/>
        <v>65.000000000000057</v>
      </c>
    </row>
    <row r="244" spans="1:7">
      <c r="A244" s="7">
        <v>43682</v>
      </c>
      <c r="B244" s="526">
        <v>18429</v>
      </c>
      <c r="C244" s="526" t="s">
        <v>25</v>
      </c>
      <c r="D244" t="s">
        <v>18</v>
      </c>
      <c r="E244" s="160"/>
      <c r="F244" s="178">
        <v>60</v>
      </c>
      <c r="G244" s="2">
        <f t="shared" si="3"/>
        <v>5.0000000000000568</v>
      </c>
    </row>
    <row r="245" spans="1:7">
      <c r="A245" s="7">
        <v>43682</v>
      </c>
      <c r="B245" s="526">
        <v>18429</v>
      </c>
      <c r="C245" s="526" t="s">
        <v>25</v>
      </c>
      <c r="D245" t="s">
        <v>40</v>
      </c>
      <c r="E245" s="160"/>
      <c r="F245" s="178">
        <v>5</v>
      </c>
      <c r="G245" s="2">
        <f t="shared" si="3"/>
        <v>5.6843418860808015E-14</v>
      </c>
    </row>
    <row r="246" spans="1:7">
      <c r="A246" s="44">
        <v>43646</v>
      </c>
      <c r="B246" s="525" t="s">
        <v>14</v>
      </c>
      <c r="C246" s="525" t="s">
        <v>26</v>
      </c>
      <c r="D246" t="s">
        <v>16</v>
      </c>
      <c r="E246" s="160">
        <v>47.4</v>
      </c>
      <c r="F246" s="178"/>
      <c r="G246" s="2">
        <f t="shared" si="3"/>
        <v>47.400000000000055</v>
      </c>
    </row>
    <row r="247" spans="1:7">
      <c r="B247" s="526"/>
      <c r="C247" s="526"/>
      <c r="D247" t="s">
        <v>17</v>
      </c>
      <c r="E247" s="160">
        <v>4</v>
      </c>
      <c r="F247" s="178"/>
      <c r="G247" s="2">
        <f t="shared" si="3"/>
        <v>51.400000000000055</v>
      </c>
    </row>
    <row r="248" spans="1:7">
      <c r="B248" s="526"/>
      <c r="C248" s="526"/>
      <c r="D248" t="s">
        <v>18</v>
      </c>
      <c r="E248" s="160">
        <v>60</v>
      </c>
      <c r="F248" s="178"/>
      <c r="G248" s="2">
        <f t="shared" si="3"/>
        <v>111.40000000000006</v>
      </c>
    </row>
    <row r="249" spans="1:7">
      <c r="B249" s="526"/>
      <c r="C249" s="526"/>
      <c r="D249" t="s">
        <v>19</v>
      </c>
      <c r="E249" s="160">
        <v>5</v>
      </c>
      <c r="F249" s="178"/>
      <c r="G249" s="2">
        <f t="shared" si="3"/>
        <v>116.40000000000006</v>
      </c>
    </row>
    <row r="250" spans="1:7">
      <c r="A250" s="7">
        <v>43682</v>
      </c>
      <c r="B250" s="526">
        <v>18430</v>
      </c>
      <c r="C250" s="526" t="s">
        <v>26</v>
      </c>
      <c r="D250" t="s">
        <v>18</v>
      </c>
      <c r="E250" s="160"/>
      <c r="F250" s="178">
        <v>60</v>
      </c>
      <c r="G250" s="2">
        <f t="shared" si="3"/>
        <v>56.400000000000063</v>
      </c>
    </row>
    <row r="251" spans="1:7">
      <c r="A251" s="7">
        <v>43682</v>
      </c>
      <c r="B251" s="526">
        <v>18430</v>
      </c>
      <c r="C251" s="526" t="s">
        <v>26</v>
      </c>
      <c r="D251" t="s">
        <v>40</v>
      </c>
      <c r="E251" s="160"/>
      <c r="F251" s="178">
        <v>5</v>
      </c>
      <c r="G251" s="2">
        <f t="shared" si="3"/>
        <v>51.400000000000063</v>
      </c>
    </row>
    <row r="252" spans="1:7">
      <c r="A252" s="7">
        <v>43682</v>
      </c>
      <c r="B252" s="526">
        <v>18430</v>
      </c>
      <c r="C252" s="526" t="s">
        <v>26</v>
      </c>
      <c r="D252" t="s">
        <v>16</v>
      </c>
      <c r="E252" s="160"/>
      <c r="F252" s="178">
        <v>47.4</v>
      </c>
      <c r="G252" s="2">
        <f t="shared" si="3"/>
        <v>4.0000000000000639</v>
      </c>
    </row>
    <row r="253" spans="1:7">
      <c r="A253" s="7">
        <v>43682</v>
      </c>
      <c r="B253" s="526">
        <v>18430</v>
      </c>
      <c r="C253" s="526" t="s">
        <v>26</v>
      </c>
      <c r="D253" t="s">
        <v>17</v>
      </c>
      <c r="E253" s="160"/>
      <c r="F253" s="178">
        <v>4</v>
      </c>
      <c r="G253" s="2">
        <f t="shared" si="3"/>
        <v>6.3948846218409017E-14</v>
      </c>
    </row>
    <row r="254" spans="1:7">
      <c r="A254" s="44">
        <v>43677</v>
      </c>
      <c r="B254" s="525" t="s">
        <v>14</v>
      </c>
      <c r="C254" s="525" t="s">
        <v>27</v>
      </c>
      <c r="D254" t="s">
        <v>16</v>
      </c>
      <c r="E254" s="160">
        <v>47.4</v>
      </c>
      <c r="F254" s="178"/>
      <c r="G254" s="2">
        <f t="shared" si="3"/>
        <v>47.400000000000063</v>
      </c>
    </row>
    <row r="255" spans="1:7">
      <c r="B255" s="526"/>
      <c r="C255" s="526"/>
      <c r="D255" t="s">
        <v>17</v>
      </c>
      <c r="E255" s="160">
        <v>3.8</v>
      </c>
      <c r="F255" s="178"/>
      <c r="G255" s="2">
        <f t="shared" si="3"/>
        <v>51.20000000000006</v>
      </c>
    </row>
    <row r="256" spans="1:7">
      <c r="B256" s="526"/>
      <c r="C256" s="526"/>
      <c r="D256" t="s">
        <v>18</v>
      </c>
      <c r="E256" s="160">
        <v>60</v>
      </c>
      <c r="F256" s="178"/>
      <c r="G256" s="2">
        <f t="shared" si="3"/>
        <v>111.20000000000006</v>
      </c>
    </row>
    <row r="257" spans="1:7">
      <c r="B257" s="526"/>
      <c r="C257" s="526"/>
      <c r="D257" t="s">
        <v>19</v>
      </c>
      <c r="E257" s="160">
        <v>5</v>
      </c>
      <c r="F257" s="178"/>
      <c r="G257" s="2">
        <f t="shared" si="3"/>
        <v>116.20000000000006</v>
      </c>
    </row>
    <row r="258" spans="1:7">
      <c r="A258" s="7">
        <v>43682</v>
      </c>
      <c r="B258" s="526">
        <v>18430</v>
      </c>
      <c r="C258" s="526" t="s">
        <v>27</v>
      </c>
      <c r="D258" t="s">
        <v>18</v>
      </c>
      <c r="E258" s="160"/>
      <c r="F258" s="178">
        <v>60</v>
      </c>
      <c r="G258" s="2">
        <f t="shared" si="3"/>
        <v>56.20000000000006</v>
      </c>
    </row>
    <row r="259" spans="1:7">
      <c r="A259" s="7">
        <v>43682</v>
      </c>
      <c r="B259" s="526">
        <v>18430</v>
      </c>
      <c r="C259" s="526" t="s">
        <v>27</v>
      </c>
      <c r="D259" t="s">
        <v>40</v>
      </c>
      <c r="E259" s="160"/>
      <c r="F259" s="178">
        <v>5</v>
      </c>
      <c r="G259" s="2">
        <f t="shared" si="3"/>
        <v>51.20000000000006</v>
      </c>
    </row>
    <row r="260" spans="1:7">
      <c r="A260" s="7">
        <v>43733</v>
      </c>
      <c r="B260" s="526">
        <v>18781</v>
      </c>
      <c r="C260" s="526" t="s">
        <v>27</v>
      </c>
      <c r="D260" t="s">
        <v>16</v>
      </c>
      <c r="E260" s="160"/>
      <c r="F260" s="178">
        <v>47.4</v>
      </c>
      <c r="G260" s="2">
        <f t="shared" si="3"/>
        <v>3.8000000000000611</v>
      </c>
    </row>
    <row r="261" spans="1:7">
      <c r="A261" s="7">
        <v>43733</v>
      </c>
      <c r="B261" s="526">
        <v>18781</v>
      </c>
      <c r="C261" s="526" t="s">
        <v>27</v>
      </c>
      <c r="D261" t="s">
        <v>17</v>
      </c>
      <c r="E261" s="160"/>
      <c r="F261" s="178">
        <v>3.8</v>
      </c>
      <c r="G261" s="2">
        <f t="shared" si="3"/>
        <v>6.1284310959308641E-14</v>
      </c>
    </row>
    <row r="262" spans="1:7">
      <c r="A262" s="44">
        <v>43708</v>
      </c>
      <c r="B262" s="525" t="s">
        <v>14</v>
      </c>
      <c r="C262" s="525" t="s">
        <v>28</v>
      </c>
      <c r="D262" t="s">
        <v>16</v>
      </c>
      <c r="E262" s="160">
        <v>46.1</v>
      </c>
      <c r="F262" s="178"/>
      <c r="G262" s="2">
        <f t="shared" si="3"/>
        <v>46.100000000000065</v>
      </c>
    </row>
    <row r="263" spans="1:7">
      <c r="B263" s="526"/>
      <c r="C263" s="526"/>
      <c r="D263" t="s">
        <v>17</v>
      </c>
      <c r="E263" s="160">
        <v>3.7</v>
      </c>
      <c r="F263" s="178"/>
      <c r="G263" s="2">
        <f t="shared" si="3"/>
        <v>49.800000000000068</v>
      </c>
    </row>
    <row r="264" spans="1:7">
      <c r="B264" s="526"/>
      <c r="C264" s="526"/>
      <c r="D264" t="s">
        <v>18</v>
      </c>
      <c r="E264" s="160">
        <v>60</v>
      </c>
      <c r="F264" s="178"/>
      <c r="G264" s="2">
        <f t="shared" si="3"/>
        <v>109.80000000000007</v>
      </c>
    </row>
    <row r="265" spans="1:7">
      <c r="B265" s="526"/>
      <c r="C265" s="526"/>
      <c r="D265" t="s">
        <v>19</v>
      </c>
      <c r="E265" s="160">
        <v>5</v>
      </c>
      <c r="F265" s="178"/>
      <c r="G265" s="2">
        <f t="shared" si="3"/>
        <v>114.80000000000007</v>
      </c>
    </row>
    <row r="266" spans="1:7">
      <c r="A266" s="7">
        <v>43733</v>
      </c>
      <c r="B266" s="526">
        <v>18781</v>
      </c>
      <c r="C266" s="526" t="s">
        <v>28</v>
      </c>
      <c r="D266" t="s">
        <v>16</v>
      </c>
      <c r="E266" s="160"/>
      <c r="F266" s="178">
        <v>46.1</v>
      </c>
      <c r="G266" s="2">
        <f t="shared" si="3"/>
        <v>68.700000000000074</v>
      </c>
    </row>
    <row r="267" spans="1:7">
      <c r="A267" s="7">
        <v>43733</v>
      </c>
      <c r="B267" s="526">
        <v>18781</v>
      </c>
      <c r="C267" s="526" t="s">
        <v>28</v>
      </c>
      <c r="D267" t="s">
        <v>17</v>
      </c>
      <c r="E267" s="160"/>
      <c r="F267" s="178">
        <v>3.7</v>
      </c>
      <c r="G267" s="2">
        <f t="shared" si="3"/>
        <v>65.000000000000071</v>
      </c>
    </row>
    <row r="268" spans="1:7">
      <c r="A268" s="7">
        <v>43766</v>
      </c>
      <c r="B268" s="526">
        <v>19046</v>
      </c>
      <c r="C268" s="526" t="s">
        <v>28</v>
      </c>
      <c r="D268" t="s">
        <v>18</v>
      </c>
      <c r="E268" s="160"/>
      <c r="F268" s="178">
        <v>60</v>
      </c>
      <c r="G268" s="2">
        <f t="shared" si="3"/>
        <v>5.0000000000000711</v>
      </c>
    </row>
    <row r="269" spans="1:7">
      <c r="A269" s="7">
        <v>43766</v>
      </c>
      <c r="B269" s="526">
        <v>19046</v>
      </c>
      <c r="C269" s="526" t="s">
        <v>28</v>
      </c>
      <c r="D269" t="s">
        <v>40</v>
      </c>
      <c r="E269" s="160"/>
      <c r="F269" s="178">
        <v>5</v>
      </c>
      <c r="G269" s="2">
        <f t="shared" si="3"/>
        <v>7.1054273576010019E-14</v>
      </c>
    </row>
    <row r="270" spans="1:7">
      <c r="A270" s="44">
        <v>43738</v>
      </c>
      <c r="B270" s="525" t="s">
        <v>14</v>
      </c>
      <c r="C270" s="525" t="s">
        <v>29</v>
      </c>
      <c r="D270" t="s">
        <v>16</v>
      </c>
      <c r="E270" s="160">
        <v>46.3</v>
      </c>
      <c r="F270" s="178"/>
      <c r="G270" s="2">
        <f t="shared" si="3"/>
        <v>46.300000000000068</v>
      </c>
    </row>
    <row r="271" spans="1:7">
      <c r="B271" s="526"/>
      <c r="C271" s="526"/>
      <c r="D271" t="s">
        <v>17</v>
      </c>
      <c r="E271" s="160">
        <v>3.7</v>
      </c>
      <c r="F271" s="178"/>
      <c r="G271" s="2">
        <f t="shared" si="3"/>
        <v>50.000000000000071</v>
      </c>
    </row>
    <row r="272" spans="1:7">
      <c r="B272" s="526"/>
      <c r="C272" s="526"/>
      <c r="D272" t="s">
        <v>18</v>
      </c>
      <c r="E272" s="160">
        <v>60</v>
      </c>
      <c r="F272" s="178"/>
      <c r="G272" s="2">
        <f t="shared" si="3"/>
        <v>110.00000000000007</v>
      </c>
    </row>
    <row r="273" spans="1:7">
      <c r="B273" s="526"/>
      <c r="C273" s="526"/>
      <c r="D273" t="s">
        <v>19</v>
      </c>
      <c r="E273" s="160">
        <v>5</v>
      </c>
      <c r="F273" s="178"/>
      <c r="G273" s="2">
        <f t="shared" si="3"/>
        <v>115.00000000000007</v>
      </c>
    </row>
    <row r="274" spans="1:7">
      <c r="A274" s="7">
        <v>43766</v>
      </c>
      <c r="B274" s="526">
        <v>19046</v>
      </c>
      <c r="C274" s="526" t="s">
        <v>29</v>
      </c>
      <c r="D274" t="s">
        <v>16</v>
      </c>
      <c r="E274" s="160"/>
      <c r="F274" s="178">
        <v>46.3</v>
      </c>
      <c r="G274" s="2">
        <f t="shared" si="3"/>
        <v>68.700000000000074</v>
      </c>
    </row>
    <row r="275" spans="1:7">
      <c r="A275" s="7">
        <v>43766</v>
      </c>
      <c r="B275" s="526">
        <v>19046</v>
      </c>
      <c r="C275" s="526" t="s">
        <v>29</v>
      </c>
      <c r="D275" t="s">
        <v>17</v>
      </c>
      <c r="E275" s="160"/>
      <c r="F275" s="178">
        <v>3.7</v>
      </c>
      <c r="G275" s="2">
        <f t="shared" si="3"/>
        <v>65.000000000000071</v>
      </c>
    </row>
    <row r="276" spans="1:7">
      <c r="A276" s="7">
        <v>43766</v>
      </c>
      <c r="B276" s="526">
        <v>19046</v>
      </c>
      <c r="C276" s="526" t="s">
        <v>29</v>
      </c>
      <c r="D276" t="s">
        <v>18</v>
      </c>
      <c r="E276" s="160"/>
      <c r="F276" s="178">
        <v>60</v>
      </c>
      <c r="G276" s="2">
        <f t="shared" si="3"/>
        <v>5.0000000000000711</v>
      </c>
    </row>
    <row r="277" spans="1:7">
      <c r="A277" s="7">
        <v>43766</v>
      </c>
      <c r="B277" s="526">
        <v>19046</v>
      </c>
      <c r="C277" s="526" t="s">
        <v>29</v>
      </c>
      <c r="D277" t="s">
        <v>40</v>
      </c>
      <c r="E277" s="160"/>
      <c r="F277" s="178">
        <v>5</v>
      </c>
      <c r="G277" s="2">
        <f t="shared" si="3"/>
        <v>7.1054273576010019E-14</v>
      </c>
    </row>
    <row r="278" spans="1:7">
      <c r="A278" s="44">
        <v>43769</v>
      </c>
      <c r="B278" s="525" t="s">
        <v>14</v>
      </c>
      <c r="C278" s="525" t="s">
        <v>30</v>
      </c>
      <c r="D278" t="s">
        <v>16</v>
      </c>
      <c r="E278" s="160">
        <v>46.6</v>
      </c>
      <c r="F278" s="178"/>
      <c r="G278" s="2">
        <f t="shared" si="3"/>
        <v>46.600000000000072</v>
      </c>
    </row>
    <row r="279" spans="1:7">
      <c r="B279" s="526"/>
      <c r="C279" s="526"/>
      <c r="D279" t="s">
        <v>17</v>
      </c>
      <c r="E279" s="160">
        <v>3.6</v>
      </c>
      <c r="F279" s="178"/>
      <c r="G279" s="2">
        <f t="shared" si="3"/>
        <v>50.200000000000074</v>
      </c>
    </row>
    <row r="280" spans="1:7">
      <c r="B280" s="526"/>
      <c r="C280" s="526"/>
      <c r="D280" t="s">
        <v>18</v>
      </c>
      <c r="E280" s="160">
        <v>60</v>
      </c>
      <c r="F280" s="178"/>
      <c r="G280" s="2">
        <f t="shared" ref="G280:G304" si="4">+G279+E280-F280</f>
        <v>110.20000000000007</v>
      </c>
    </row>
    <row r="281" spans="1:7">
      <c r="B281" s="526"/>
      <c r="C281" s="526"/>
      <c r="D281" t="s">
        <v>40</v>
      </c>
      <c r="E281" s="160">
        <v>5</v>
      </c>
      <c r="F281" s="178"/>
      <c r="G281" s="2">
        <f t="shared" si="4"/>
        <v>115.20000000000007</v>
      </c>
    </row>
    <row r="282" spans="1:7">
      <c r="B282" s="526"/>
      <c r="C282" s="526"/>
      <c r="D282" t="s">
        <v>21</v>
      </c>
      <c r="E282" s="160">
        <v>93</v>
      </c>
      <c r="F282" s="178"/>
      <c r="G282" s="2">
        <f t="shared" si="4"/>
        <v>208.20000000000007</v>
      </c>
    </row>
    <row r="283" spans="1:7">
      <c r="A283" s="7">
        <v>43837</v>
      </c>
      <c r="B283" s="526">
        <v>19496</v>
      </c>
      <c r="C283" s="526" t="s">
        <v>30</v>
      </c>
      <c r="D283" t="s">
        <v>16</v>
      </c>
      <c r="E283" s="160"/>
      <c r="F283" s="178">
        <v>46.6</v>
      </c>
      <c r="G283" s="2">
        <f t="shared" si="4"/>
        <v>161.60000000000008</v>
      </c>
    </row>
    <row r="284" spans="1:7">
      <c r="A284" s="7">
        <v>43837</v>
      </c>
      <c r="B284" s="526">
        <v>19496</v>
      </c>
      <c r="C284" s="526" t="s">
        <v>30</v>
      </c>
      <c r="D284" t="s">
        <v>17</v>
      </c>
      <c r="E284" s="160"/>
      <c r="F284" s="178">
        <v>3.6</v>
      </c>
      <c r="G284" s="2">
        <f t="shared" si="4"/>
        <v>158.00000000000009</v>
      </c>
    </row>
    <row r="285" spans="1:7">
      <c r="A285" s="7">
        <v>43789</v>
      </c>
      <c r="B285" s="526" t="s">
        <v>12</v>
      </c>
      <c r="C285" s="526" t="s">
        <v>30</v>
      </c>
      <c r="D285" t="s">
        <v>21</v>
      </c>
      <c r="E285" s="160"/>
      <c r="F285" s="178">
        <v>93</v>
      </c>
      <c r="G285" s="2">
        <f t="shared" si="4"/>
        <v>65.000000000000085</v>
      </c>
    </row>
    <row r="286" spans="1:7">
      <c r="A286" s="7">
        <v>43857</v>
      </c>
      <c r="B286" s="526">
        <v>19711</v>
      </c>
      <c r="C286" s="526" t="s">
        <v>30</v>
      </c>
      <c r="D286" t="s">
        <v>18</v>
      </c>
      <c r="E286" s="160"/>
      <c r="F286" s="174">
        <v>60</v>
      </c>
      <c r="G286" s="2">
        <f t="shared" si="4"/>
        <v>5.0000000000000853</v>
      </c>
    </row>
    <row r="287" spans="1:7">
      <c r="A287" s="7">
        <v>43857</v>
      </c>
      <c r="B287" s="526">
        <v>19711</v>
      </c>
      <c r="C287" s="526" t="s">
        <v>30</v>
      </c>
      <c r="D287" t="s">
        <v>40</v>
      </c>
      <c r="E287" s="160"/>
      <c r="F287" s="174">
        <v>5</v>
      </c>
      <c r="G287" s="2">
        <f t="shared" si="4"/>
        <v>8.5265128291212022E-14</v>
      </c>
    </row>
    <row r="288" spans="1:7">
      <c r="A288" s="44">
        <v>43799</v>
      </c>
      <c r="B288" s="525" t="s">
        <v>14</v>
      </c>
      <c r="C288" s="525" t="s">
        <v>33</v>
      </c>
      <c r="D288" t="s">
        <v>16</v>
      </c>
      <c r="E288" s="160">
        <v>52.2</v>
      </c>
      <c r="F288" s="178"/>
      <c r="G288" s="2">
        <f t="shared" si="4"/>
        <v>52.200000000000088</v>
      </c>
    </row>
    <row r="289" spans="1:7">
      <c r="B289" s="526"/>
      <c r="C289" s="526"/>
      <c r="D289" t="s">
        <v>17</v>
      </c>
      <c r="E289" s="160">
        <v>3.7</v>
      </c>
      <c r="F289" s="178"/>
      <c r="G289" s="2">
        <f t="shared" si="4"/>
        <v>55.900000000000091</v>
      </c>
    </row>
    <row r="290" spans="1:7">
      <c r="B290" s="526"/>
      <c r="C290" s="526"/>
      <c r="D290" t="s">
        <v>18</v>
      </c>
      <c r="E290" s="160">
        <v>60</v>
      </c>
      <c r="F290" s="178"/>
      <c r="G290" s="2">
        <f t="shared" si="4"/>
        <v>115.90000000000009</v>
      </c>
    </row>
    <row r="291" spans="1:7">
      <c r="B291" s="526"/>
      <c r="C291" s="526"/>
      <c r="D291" t="s">
        <v>40</v>
      </c>
      <c r="E291" s="160">
        <v>5</v>
      </c>
      <c r="F291" s="178"/>
      <c r="G291" s="2">
        <f t="shared" si="4"/>
        <v>120.90000000000009</v>
      </c>
    </row>
    <row r="292" spans="1:7">
      <c r="A292" s="7">
        <v>43857</v>
      </c>
      <c r="B292" s="526">
        <v>19711</v>
      </c>
      <c r="C292" s="526" t="s">
        <v>33</v>
      </c>
      <c r="D292" t="s">
        <v>16</v>
      </c>
      <c r="E292" s="160"/>
      <c r="F292" s="174">
        <v>52.2</v>
      </c>
      <c r="G292" s="2">
        <f t="shared" si="4"/>
        <v>68.700000000000088</v>
      </c>
    </row>
    <row r="293" spans="1:7">
      <c r="A293" s="7">
        <v>43857</v>
      </c>
      <c r="B293" s="526">
        <v>19711</v>
      </c>
      <c r="C293" s="526" t="s">
        <v>33</v>
      </c>
      <c r="D293" t="s">
        <v>17</v>
      </c>
      <c r="E293" s="160"/>
      <c r="F293" s="174">
        <v>3.7</v>
      </c>
      <c r="G293" s="2">
        <f t="shared" si="4"/>
        <v>65.000000000000085</v>
      </c>
    </row>
    <row r="294" spans="1:7">
      <c r="A294" s="7">
        <v>43857</v>
      </c>
      <c r="B294" s="526">
        <v>19711</v>
      </c>
      <c r="C294" s="526" t="s">
        <v>33</v>
      </c>
      <c r="D294" t="s">
        <v>18</v>
      </c>
      <c r="E294" s="160"/>
      <c r="F294" s="174">
        <v>60</v>
      </c>
      <c r="G294" s="2">
        <f t="shared" si="4"/>
        <v>5.0000000000000853</v>
      </c>
    </row>
    <row r="295" spans="1:7">
      <c r="A295" s="7">
        <v>43857</v>
      </c>
      <c r="B295" s="526">
        <v>19711</v>
      </c>
      <c r="C295" s="526" t="s">
        <v>33</v>
      </c>
      <c r="D295" t="s">
        <v>40</v>
      </c>
      <c r="E295" s="160"/>
      <c r="F295" s="174">
        <v>5</v>
      </c>
      <c r="G295" s="2">
        <f t="shared" si="4"/>
        <v>8.5265128291212022E-14</v>
      </c>
    </row>
    <row r="296" spans="1:7">
      <c r="A296" s="44">
        <v>43830</v>
      </c>
      <c r="B296" s="525" t="s">
        <v>14</v>
      </c>
      <c r="C296" s="525" t="s">
        <v>34</v>
      </c>
      <c r="D296" t="s">
        <v>16</v>
      </c>
      <c r="E296" s="160">
        <v>54.6</v>
      </c>
      <c r="F296" s="178"/>
      <c r="G296" s="2">
        <f t="shared" si="4"/>
        <v>54.600000000000087</v>
      </c>
    </row>
    <row r="297" spans="1:7">
      <c r="B297" s="526"/>
      <c r="C297" s="526"/>
      <c r="D297" t="s">
        <v>17</v>
      </c>
      <c r="E297" s="160">
        <v>3.8</v>
      </c>
      <c r="F297" s="178"/>
      <c r="G297" s="2">
        <f t="shared" si="4"/>
        <v>58.400000000000084</v>
      </c>
    </row>
    <row r="298" spans="1:7">
      <c r="B298" s="526"/>
      <c r="C298" s="526"/>
      <c r="D298" t="s">
        <v>18</v>
      </c>
      <c r="E298" s="160">
        <v>60</v>
      </c>
      <c r="F298" s="178"/>
      <c r="G298" s="2">
        <f t="shared" si="4"/>
        <v>118.40000000000009</v>
      </c>
    </row>
    <row r="299" spans="1:7">
      <c r="B299" s="526"/>
      <c r="C299" s="526"/>
      <c r="D299" t="s">
        <v>40</v>
      </c>
      <c r="E299" s="160">
        <v>5</v>
      </c>
      <c r="F299" s="178"/>
      <c r="G299" s="2">
        <f t="shared" si="4"/>
        <v>123.40000000000009</v>
      </c>
    </row>
    <row r="300" spans="1:7">
      <c r="A300" s="7">
        <v>43857</v>
      </c>
      <c r="B300" s="526">
        <v>19711</v>
      </c>
      <c r="C300" s="526" t="s">
        <v>34</v>
      </c>
      <c r="D300" t="s">
        <v>16</v>
      </c>
      <c r="E300" s="160"/>
      <c r="F300" s="174">
        <v>54.6</v>
      </c>
      <c r="G300" s="2">
        <f t="shared" si="4"/>
        <v>68.800000000000097</v>
      </c>
    </row>
    <row r="301" spans="1:7">
      <c r="A301" s="7">
        <v>43857</v>
      </c>
      <c r="B301" s="526">
        <v>19711</v>
      </c>
      <c r="C301" s="526" t="s">
        <v>34</v>
      </c>
      <c r="D301" t="s">
        <v>17</v>
      </c>
      <c r="E301" s="160"/>
      <c r="F301" s="174">
        <v>3.8</v>
      </c>
      <c r="G301" s="2">
        <f t="shared" si="4"/>
        <v>65.000000000000099</v>
      </c>
    </row>
    <row r="302" spans="1:7">
      <c r="A302" s="7">
        <v>43857</v>
      </c>
      <c r="B302" s="526">
        <v>19711</v>
      </c>
      <c r="C302" s="526" t="s">
        <v>34</v>
      </c>
      <c r="D302" t="s">
        <v>18</v>
      </c>
      <c r="E302" s="160"/>
      <c r="F302" s="174">
        <v>60</v>
      </c>
      <c r="G302" s="2">
        <f t="shared" si="4"/>
        <v>5.0000000000000995</v>
      </c>
    </row>
    <row r="303" spans="1:7">
      <c r="A303" s="7">
        <v>43857</v>
      </c>
      <c r="B303" s="526">
        <v>19711</v>
      </c>
      <c r="C303" s="526" t="s">
        <v>34</v>
      </c>
      <c r="D303" t="s">
        <v>40</v>
      </c>
      <c r="E303" s="160"/>
      <c r="F303" s="174">
        <v>5</v>
      </c>
      <c r="G303" s="2">
        <f t="shared" si="4"/>
        <v>9.9475983006414026E-14</v>
      </c>
    </row>
    <row r="304" spans="1:7">
      <c r="A304" s="44">
        <v>43861</v>
      </c>
      <c r="B304" s="525" t="s">
        <v>14</v>
      </c>
      <c r="C304" s="525" t="s">
        <v>15</v>
      </c>
      <c r="D304" t="s">
        <v>16</v>
      </c>
      <c r="E304" s="160">
        <v>58</v>
      </c>
      <c r="G304" s="2">
        <f t="shared" si="4"/>
        <v>58.000000000000099</v>
      </c>
    </row>
    <row r="305" spans="1:7">
      <c r="B305" s="526"/>
      <c r="C305" s="526"/>
      <c r="D305" t="s">
        <v>17</v>
      </c>
      <c r="E305" s="160">
        <v>3.6</v>
      </c>
      <c r="G305" s="2">
        <f>+G304+E305-F305</f>
        <v>61.600000000000101</v>
      </c>
    </row>
    <row r="306" spans="1:7">
      <c r="B306" s="526"/>
      <c r="C306" s="526"/>
      <c r="D306" t="s">
        <v>18</v>
      </c>
      <c r="E306" s="160">
        <v>60</v>
      </c>
      <c r="G306" s="2">
        <f t="shared" ref="G306:G392" si="5">+G305+E306-F306</f>
        <v>121.60000000000011</v>
      </c>
    </row>
    <row r="307" spans="1:7">
      <c r="B307" s="526"/>
      <c r="C307" s="526"/>
      <c r="D307" t="s">
        <v>40</v>
      </c>
      <c r="E307" s="160">
        <v>5</v>
      </c>
      <c r="G307" s="2">
        <f t="shared" si="5"/>
        <v>126.60000000000011</v>
      </c>
    </row>
    <row r="308" spans="1:7">
      <c r="A308" s="7">
        <v>44151</v>
      </c>
      <c r="B308" s="526">
        <v>20669</v>
      </c>
      <c r="C308" s="526" t="s">
        <v>15</v>
      </c>
      <c r="D308" t="s">
        <v>16</v>
      </c>
      <c r="E308" s="160"/>
      <c r="F308" s="174">
        <v>58</v>
      </c>
      <c r="G308" s="2">
        <f t="shared" si="5"/>
        <v>68.600000000000108</v>
      </c>
    </row>
    <row r="309" spans="1:7">
      <c r="A309" s="7">
        <v>44151</v>
      </c>
      <c r="B309" s="526">
        <v>20669</v>
      </c>
      <c r="C309" s="526" t="s">
        <v>15</v>
      </c>
      <c r="D309" t="s">
        <v>17</v>
      </c>
      <c r="E309" s="160"/>
      <c r="F309" s="174">
        <v>3.6</v>
      </c>
      <c r="G309" s="2">
        <f t="shared" si="5"/>
        <v>65.000000000000114</v>
      </c>
    </row>
    <row r="310" spans="1:7">
      <c r="A310" s="7">
        <v>44515</v>
      </c>
      <c r="B310" s="526">
        <v>23822</v>
      </c>
      <c r="C310" s="526" t="s">
        <v>15</v>
      </c>
      <c r="D310" t="s">
        <v>18</v>
      </c>
      <c r="E310" s="160"/>
      <c r="F310" s="174">
        <v>60</v>
      </c>
      <c r="G310" s="2">
        <f t="shared" si="5"/>
        <v>5.0000000000001137</v>
      </c>
    </row>
    <row r="311" spans="1:7">
      <c r="A311" s="7">
        <v>44515</v>
      </c>
      <c r="B311" s="526">
        <v>23822</v>
      </c>
      <c r="C311" s="526" t="s">
        <v>15</v>
      </c>
      <c r="D311" t="s">
        <v>40</v>
      </c>
      <c r="E311" s="160"/>
      <c r="F311" s="174">
        <v>5</v>
      </c>
      <c r="G311" s="2">
        <f t="shared" si="5"/>
        <v>1.1368683772161603E-13</v>
      </c>
    </row>
    <row r="312" spans="1:7">
      <c r="A312" s="44">
        <v>43890</v>
      </c>
      <c r="B312" s="525" t="s">
        <v>14</v>
      </c>
      <c r="C312" s="525" t="s">
        <v>20</v>
      </c>
      <c r="D312" t="s">
        <v>16</v>
      </c>
      <c r="E312" s="160">
        <v>60.2</v>
      </c>
      <c r="G312" s="2">
        <f t="shared" si="5"/>
        <v>60.200000000000117</v>
      </c>
    </row>
    <row r="313" spans="1:7">
      <c r="B313" s="526"/>
      <c r="C313" s="526"/>
      <c r="D313" t="s">
        <v>17</v>
      </c>
      <c r="E313" s="160">
        <v>3.8</v>
      </c>
      <c r="G313" s="2">
        <f t="shared" si="5"/>
        <v>64.000000000000114</v>
      </c>
    </row>
    <row r="314" spans="1:7">
      <c r="B314" s="526"/>
      <c r="C314" s="526"/>
      <c r="D314" t="s">
        <v>18</v>
      </c>
      <c r="E314" s="160">
        <v>58</v>
      </c>
      <c r="G314" s="2">
        <f t="shared" si="5"/>
        <v>122.00000000000011</v>
      </c>
    </row>
    <row r="315" spans="1:7">
      <c r="B315" s="526"/>
      <c r="C315" s="526"/>
      <c r="D315" t="s">
        <v>40</v>
      </c>
      <c r="E315" s="160">
        <v>5</v>
      </c>
      <c r="G315" s="2">
        <f t="shared" si="5"/>
        <v>127.00000000000011</v>
      </c>
    </row>
    <row r="316" spans="1:7">
      <c r="A316" s="7">
        <v>44151</v>
      </c>
      <c r="B316" s="526">
        <v>20669</v>
      </c>
      <c r="C316" s="526" t="s">
        <v>20</v>
      </c>
      <c r="D316" t="s">
        <v>16</v>
      </c>
      <c r="E316" s="160"/>
      <c r="F316" s="174">
        <v>60.2</v>
      </c>
      <c r="G316" s="2">
        <f t="shared" si="5"/>
        <v>66.800000000000111</v>
      </c>
    </row>
    <row r="317" spans="1:7">
      <c r="A317" s="7">
        <v>44151</v>
      </c>
      <c r="B317" s="526">
        <v>20669</v>
      </c>
      <c r="C317" s="526" t="s">
        <v>20</v>
      </c>
      <c r="D317" t="s">
        <v>17</v>
      </c>
      <c r="E317" s="160"/>
      <c r="F317" s="174">
        <v>3.8</v>
      </c>
      <c r="G317" s="2">
        <f t="shared" si="5"/>
        <v>63.000000000000114</v>
      </c>
    </row>
    <row r="318" spans="1:7">
      <c r="A318" s="7">
        <v>44515</v>
      </c>
      <c r="B318" s="526">
        <v>23822</v>
      </c>
      <c r="C318" s="526" t="s">
        <v>20</v>
      </c>
      <c r="D318" t="s">
        <v>18</v>
      </c>
      <c r="E318" s="160"/>
      <c r="F318" s="174">
        <v>58</v>
      </c>
      <c r="G318" s="2">
        <f t="shared" si="5"/>
        <v>5.0000000000001137</v>
      </c>
    </row>
    <row r="319" spans="1:7">
      <c r="A319" s="7">
        <v>44515</v>
      </c>
      <c r="B319" s="526">
        <v>23822</v>
      </c>
      <c r="C319" s="526" t="s">
        <v>20</v>
      </c>
      <c r="D319" t="s">
        <v>40</v>
      </c>
      <c r="E319" s="160"/>
      <c r="F319" s="174">
        <v>5</v>
      </c>
      <c r="G319" s="2">
        <f t="shared" si="5"/>
        <v>1.1368683772161603E-13</v>
      </c>
    </row>
    <row r="320" spans="1:7">
      <c r="A320" s="44">
        <v>43921</v>
      </c>
      <c r="B320" s="525" t="s">
        <v>14</v>
      </c>
      <c r="C320" s="525" t="s">
        <v>23</v>
      </c>
      <c r="D320" t="s">
        <v>16</v>
      </c>
      <c r="E320" s="160">
        <v>47.8</v>
      </c>
      <c r="G320" s="2">
        <f t="shared" si="5"/>
        <v>47.800000000000111</v>
      </c>
    </row>
    <row r="321" spans="1:7">
      <c r="B321" s="526"/>
      <c r="C321" s="526"/>
      <c r="D321" t="s">
        <v>17</v>
      </c>
      <c r="E321" s="160">
        <v>3.9</v>
      </c>
      <c r="G321" s="2">
        <f t="shared" si="5"/>
        <v>51.700000000000109</v>
      </c>
    </row>
    <row r="322" spans="1:7">
      <c r="B322" s="526"/>
      <c r="C322" s="526"/>
      <c r="D322" t="s">
        <v>18</v>
      </c>
      <c r="E322" s="160">
        <v>60</v>
      </c>
      <c r="G322" s="2">
        <f t="shared" si="5"/>
        <v>111.7000000000001</v>
      </c>
    </row>
    <row r="323" spans="1:7">
      <c r="B323" s="526"/>
      <c r="C323" s="526"/>
      <c r="D323" t="s">
        <v>40</v>
      </c>
      <c r="E323" s="160">
        <v>5</v>
      </c>
      <c r="G323" s="2">
        <f t="shared" si="5"/>
        <v>116.7000000000001</v>
      </c>
    </row>
    <row r="324" spans="1:7">
      <c r="A324" s="7">
        <v>44158</v>
      </c>
      <c r="B324" s="526">
        <v>20848</v>
      </c>
      <c r="C324" s="526" t="s">
        <v>23</v>
      </c>
      <c r="D324" t="s">
        <v>16</v>
      </c>
      <c r="E324" s="160"/>
      <c r="F324" s="174">
        <v>47.8</v>
      </c>
      <c r="G324" s="2">
        <f t="shared" si="5"/>
        <v>68.900000000000105</v>
      </c>
    </row>
    <row r="325" spans="1:7">
      <c r="A325" s="7">
        <v>44158</v>
      </c>
      <c r="B325" s="526">
        <v>20848</v>
      </c>
      <c r="C325" s="526" t="s">
        <v>23</v>
      </c>
      <c r="D325" t="s">
        <v>17</v>
      </c>
      <c r="E325" s="160"/>
      <c r="F325" s="174">
        <v>3.9</v>
      </c>
      <c r="G325" s="2">
        <f t="shared" si="5"/>
        <v>65.000000000000099</v>
      </c>
    </row>
    <row r="326" spans="1:7">
      <c r="A326" s="7">
        <v>44515</v>
      </c>
      <c r="B326" s="526">
        <v>23822</v>
      </c>
      <c r="C326" s="526" t="s">
        <v>23</v>
      </c>
      <c r="D326" t="s">
        <v>18</v>
      </c>
      <c r="E326" s="160"/>
      <c r="F326" s="174">
        <v>60</v>
      </c>
      <c r="G326" s="2">
        <f t="shared" si="5"/>
        <v>5.0000000000000995</v>
      </c>
    </row>
    <row r="327" spans="1:7">
      <c r="A327" s="7">
        <v>44515</v>
      </c>
      <c r="B327" s="526">
        <v>23822</v>
      </c>
      <c r="C327" s="526" t="s">
        <v>23</v>
      </c>
      <c r="D327" t="s">
        <v>40</v>
      </c>
      <c r="E327" s="160"/>
      <c r="F327" s="174">
        <v>5</v>
      </c>
      <c r="G327" s="2">
        <f t="shared" si="5"/>
        <v>9.9475983006414026E-14</v>
      </c>
    </row>
    <row r="328" spans="1:7">
      <c r="A328" s="44">
        <v>43951</v>
      </c>
      <c r="B328" s="525" t="s">
        <v>14</v>
      </c>
      <c r="C328" s="525" t="s">
        <v>24</v>
      </c>
      <c r="D328" t="s">
        <v>16</v>
      </c>
      <c r="E328" s="160">
        <v>13.1</v>
      </c>
      <c r="G328" s="2">
        <f t="shared" si="5"/>
        <v>13.100000000000099</v>
      </c>
    </row>
    <row r="329" spans="1:7">
      <c r="B329" s="526"/>
      <c r="C329" s="526"/>
      <c r="D329" t="s">
        <v>17</v>
      </c>
      <c r="E329" s="160">
        <v>4.5999999999999996</v>
      </c>
      <c r="G329" s="2">
        <f t="shared" si="5"/>
        <v>17.700000000000099</v>
      </c>
    </row>
    <row r="330" spans="1:7">
      <c r="B330" s="526"/>
      <c r="C330" s="526"/>
      <c r="D330" t="s">
        <v>18</v>
      </c>
      <c r="E330" s="160">
        <v>60</v>
      </c>
      <c r="G330" s="2">
        <f t="shared" si="5"/>
        <v>77.700000000000102</v>
      </c>
    </row>
    <row r="331" spans="1:7">
      <c r="B331" s="526"/>
      <c r="C331" s="526"/>
      <c r="D331" t="s">
        <v>40</v>
      </c>
      <c r="E331" s="160">
        <v>5</v>
      </c>
      <c r="G331" s="2">
        <f t="shared" si="5"/>
        <v>82.700000000000102</v>
      </c>
    </row>
    <row r="332" spans="1:7">
      <c r="A332" s="7">
        <v>44158</v>
      </c>
      <c r="B332" s="526">
        <v>20848</v>
      </c>
      <c r="C332" s="526" t="s">
        <v>24</v>
      </c>
      <c r="D332" t="s">
        <v>16</v>
      </c>
      <c r="E332" s="160"/>
      <c r="F332" s="174">
        <v>13.1</v>
      </c>
      <c r="G332" s="2">
        <f t="shared" si="5"/>
        <v>69.600000000000108</v>
      </c>
    </row>
    <row r="333" spans="1:7">
      <c r="A333" s="7">
        <v>44158</v>
      </c>
      <c r="B333" s="526">
        <v>20848</v>
      </c>
      <c r="C333" s="526" t="s">
        <v>24</v>
      </c>
      <c r="D333" t="s">
        <v>17</v>
      </c>
      <c r="E333" s="160"/>
      <c r="F333" s="174">
        <v>4.5999999999999996</v>
      </c>
      <c r="G333" s="2">
        <f t="shared" si="5"/>
        <v>65.000000000000114</v>
      </c>
    </row>
    <row r="334" spans="1:7">
      <c r="A334" s="7">
        <v>44515</v>
      </c>
      <c r="B334" s="526">
        <v>23822</v>
      </c>
      <c r="C334" s="526" t="s">
        <v>24</v>
      </c>
      <c r="D334" t="s">
        <v>18</v>
      </c>
      <c r="E334" s="160"/>
      <c r="F334" s="174">
        <v>60</v>
      </c>
      <c r="G334" s="2">
        <f t="shared" si="5"/>
        <v>5.0000000000001137</v>
      </c>
    </row>
    <row r="335" spans="1:7">
      <c r="A335" s="7">
        <v>44515</v>
      </c>
      <c r="B335" s="526">
        <v>23822</v>
      </c>
      <c r="C335" s="526" t="s">
        <v>24</v>
      </c>
      <c r="D335" t="s">
        <v>40</v>
      </c>
      <c r="E335" s="160"/>
      <c r="F335" s="174">
        <v>5</v>
      </c>
      <c r="G335" s="2">
        <f t="shared" si="5"/>
        <v>1.1368683772161603E-13</v>
      </c>
    </row>
    <row r="336" spans="1:7">
      <c r="A336" s="44">
        <v>43982</v>
      </c>
      <c r="B336" s="525" t="s">
        <v>14</v>
      </c>
      <c r="C336" s="525" t="s">
        <v>25</v>
      </c>
      <c r="D336" t="s">
        <v>16</v>
      </c>
      <c r="E336" s="160">
        <v>12.1</v>
      </c>
      <c r="G336" s="2">
        <f t="shared" si="5"/>
        <v>12.100000000000113</v>
      </c>
    </row>
    <row r="337" spans="1:7">
      <c r="B337" s="526"/>
      <c r="C337" s="526"/>
      <c r="D337" t="s">
        <v>17</v>
      </c>
      <c r="E337" s="160">
        <v>2.5</v>
      </c>
      <c r="G337" s="2">
        <f t="shared" si="5"/>
        <v>14.600000000000113</v>
      </c>
    </row>
    <row r="338" spans="1:7">
      <c r="B338" s="526"/>
      <c r="C338" s="526"/>
      <c r="D338" t="s">
        <v>18</v>
      </c>
      <c r="E338" s="160">
        <v>60</v>
      </c>
      <c r="G338" s="2">
        <f t="shared" si="5"/>
        <v>74.600000000000108</v>
      </c>
    </row>
    <row r="339" spans="1:7">
      <c r="B339" s="526"/>
      <c r="C339" s="526"/>
      <c r="D339" t="s">
        <v>40</v>
      </c>
      <c r="E339" s="160">
        <v>5</v>
      </c>
      <c r="G339" s="2">
        <f t="shared" si="5"/>
        <v>79.600000000000108</v>
      </c>
    </row>
    <row r="340" spans="1:7">
      <c r="A340" s="7">
        <v>44151</v>
      </c>
      <c r="B340" s="526">
        <v>20669</v>
      </c>
      <c r="C340" s="526" t="s">
        <v>25</v>
      </c>
      <c r="D340" t="s">
        <v>16</v>
      </c>
      <c r="E340" s="160"/>
      <c r="F340" s="174">
        <v>12.1</v>
      </c>
      <c r="G340" s="2">
        <f t="shared" si="5"/>
        <v>67.500000000000114</v>
      </c>
    </row>
    <row r="341" spans="1:7">
      <c r="A341" s="7">
        <v>44151</v>
      </c>
      <c r="B341" s="526">
        <v>20669</v>
      </c>
      <c r="C341" s="526" t="s">
        <v>25</v>
      </c>
      <c r="D341" t="s">
        <v>17</v>
      </c>
      <c r="E341" s="160"/>
      <c r="F341" s="174">
        <v>2.5</v>
      </c>
      <c r="G341" s="2">
        <f t="shared" si="5"/>
        <v>65.000000000000114</v>
      </c>
    </row>
    <row r="342" spans="1:7">
      <c r="A342" s="7">
        <v>44515</v>
      </c>
      <c r="B342" s="526">
        <v>23822</v>
      </c>
      <c r="C342" s="526" t="s">
        <v>25</v>
      </c>
      <c r="D342" t="s">
        <v>18</v>
      </c>
      <c r="E342" s="160"/>
      <c r="F342" s="174">
        <v>60</v>
      </c>
      <c r="G342" s="2">
        <f t="shared" si="5"/>
        <v>5.0000000000001137</v>
      </c>
    </row>
    <row r="343" spans="1:7">
      <c r="A343" s="7">
        <v>44515</v>
      </c>
      <c r="B343" s="526">
        <v>23822</v>
      </c>
      <c r="C343" s="526" t="s">
        <v>25</v>
      </c>
      <c r="D343" t="s">
        <v>40</v>
      </c>
      <c r="E343" s="160"/>
      <c r="F343" s="174">
        <v>5</v>
      </c>
      <c r="G343" s="2">
        <f t="shared" si="5"/>
        <v>1.1368683772161603E-13</v>
      </c>
    </row>
    <row r="344" spans="1:7">
      <c r="A344" s="44">
        <v>44012</v>
      </c>
      <c r="B344" s="525" t="s">
        <v>14</v>
      </c>
      <c r="C344" s="525" t="s">
        <v>26</v>
      </c>
      <c r="D344" t="s">
        <v>16</v>
      </c>
      <c r="E344" s="160">
        <v>10.7</v>
      </c>
      <c r="G344" s="2">
        <f t="shared" si="5"/>
        <v>10.700000000000113</v>
      </c>
    </row>
    <row r="345" spans="1:7">
      <c r="B345" s="526"/>
      <c r="C345" s="526"/>
      <c r="D345" t="s">
        <v>17</v>
      </c>
      <c r="E345" s="160">
        <v>1.2</v>
      </c>
      <c r="G345" s="2">
        <f t="shared" si="5"/>
        <v>11.900000000000112</v>
      </c>
    </row>
    <row r="346" spans="1:7">
      <c r="B346" s="526"/>
      <c r="C346" s="526"/>
      <c r="D346" t="s">
        <v>18</v>
      </c>
      <c r="E346" s="160">
        <v>60</v>
      </c>
      <c r="G346" s="2">
        <f t="shared" si="5"/>
        <v>71.900000000000119</v>
      </c>
    </row>
    <row r="347" spans="1:7">
      <c r="B347" s="526"/>
      <c r="C347" s="526"/>
      <c r="D347" t="s">
        <v>40</v>
      </c>
      <c r="E347" s="160">
        <v>5</v>
      </c>
      <c r="G347" s="2">
        <f t="shared" si="5"/>
        <v>76.900000000000119</v>
      </c>
    </row>
    <row r="348" spans="1:7">
      <c r="A348" s="7">
        <v>44151</v>
      </c>
      <c r="B348" s="526">
        <v>20669</v>
      </c>
      <c r="C348" s="526" t="s">
        <v>26</v>
      </c>
      <c r="D348" t="s">
        <v>16</v>
      </c>
      <c r="E348" s="160"/>
      <c r="F348" s="174">
        <v>10.7</v>
      </c>
      <c r="G348" s="2">
        <f t="shared" si="5"/>
        <v>66.200000000000117</v>
      </c>
    </row>
    <row r="349" spans="1:7">
      <c r="A349" s="7">
        <v>44151</v>
      </c>
      <c r="B349" s="526">
        <v>20669</v>
      </c>
      <c r="C349" s="526" t="s">
        <v>26</v>
      </c>
      <c r="D349" t="s">
        <v>17</v>
      </c>
      <c r="E349" s="160"/>
      <c r="F349" s="174">
        <v>1.2</v>
      </c>
      <c r="G349" s="2">
        <f t="shared" si="5"/>
        <v>65.000000000000114</v>
      </c>
    </row>
    <row r="350" spans="1:7">
      <c r="A350" s="7">
        <v>44515</v>
      </c>
      <c r="B350" s="526">
        <v>23822</v>
      </c>
      <c r="C350" s="526" t="s">
        <v>26</v>
      </c>
      <c r="D350" t="s">
        <v>18</v>
      </c>
      <c r="E350" s="160"/>
      <c r="F350" s="174">
        <v>60</v>
      </c>
      <c r="G350" s="2">
        <f t="shared" si="5"/>
        <v>5.0000000000001137</v>
      </c>
    </row>
    <row r="351" spans="1:7">
      <c r="A351" s="7">
        <v>44515</v>
      </c>
      <c r="B351" s="526">
        <v>23822</v>
      </c>
      <c r="C351" s="526" t="s">
        <v>26</v>
      </c>
      <c r="D351" t="s">
        <v>40</v>
      </c>
      <c r="E351" s="160"/>
      <c r="F351" s="174">
        <v>5</v>
      </c>
      <c r="G351" s="2">
        <f t="shared" si="5"/>
        <v>1.1368683772161603E-13</v>
      </c>
    </row>
    <row r="352" spans="1:7">
      <c r="A352" s="44">
        <v>44043</v>
      </c>
      <c r="B352" s="525" t="s">
        <v>14</v>
      </c>
      <c r="C352" s="525" t="s">
        <v>27</v>
      </c>
      <c r="D352" t="s">
        <v>16</v>
      </c>
      <c r="E352" s="160">
        <v>44.9</v>
      </c>
      <c r="G352" s="2">
        <f t="shared" si="5"/>
        <v>44.900000000000112</v>
      </c>
    </row>
    <row r="353" spans="1:7">
      <c r="B353" s="526"/>
      <c r="C353" s="526"/>
      <c r="D353" t="s">
        <v>17</v>
      </c>
      <c r="E353" s="160">
        <v>5</v>
      </c>
      <c r="G353" s="2">
        <f t="shared" si="5"/>
        <v>49.900000000000112</v>
      </c>
    </row>
    <row r="354" spans="1:7">
      <c r="B354" s="526"/>
      <c r="C354" s="526"/>
      <c r="D354" t="s">
        <v>18</v>
      </c>
      <c r="E354" s="160">
        <v>60</v>
      </c>
      <c r="G354" s="2">
        <f t="shared" si="5"/>
        <v>109.90000000000012</v>
      </c>
    </row>
    <row r="355" spans="1:7">
      <c r="B355" s="526"/>
      <c r="C355" s="526"/>
      <c r="D355" t="s">
        <v>40</v>
      </c>
      <c r="E355" s="160">
        <v>5</v>
      </c>
      <c r="G355" s="2">
        <f t="shared" si="5"/>
        <v>114.90000000000012</v>
      </c>
    </row>
    <row r="356" spans="1:7">
      <c r="B356" s="526"/>
      <c r="C356" s="526"/>
      <c r="D356" s="67" t="s">
        <v>43</v>
      </c>
      <c r="E356" s="179">
        <v>10</v>
      </c>
      <c r="G356" s="2">
        <f t="shared" si="5"/>
        <v>124.90000000000012</v>
      </c>
    </row>
    <row r="357" spans="1:7">
      <c r="B357" s="526"/>
      <c r="C357" s="526"/>
      <c r="D357" s="67" t="s">
        <v>44</v>
      </c>
      <c r="E357" s="179">
        <v>10</v>
      </c>
      <c r="G357" s="2">
        <f t="shared" si="5"/>
        <v>134.90000000000012</v>
      </c>
    </row>
    <row r="358" spans="1:7">
      <c r="A358" s="7">
        <v>44106</v>
      </c>
      <c r="B358" s="526">
        <v>20349</v>
      </c>
      <c r="C358" s="526" t="s">
        <v>27</v>
      </c>
      <c r="D358" t="s">
        <v>16</v>
      </c>
      <c r="E358" s="160"/>
      <c r="F358" s="174">
        <v>44.9</v>
      </c>
      <c r="G358" s="2">
        <f t="shared" si="5"/>
        <v>90.000000000000114</v>
      </c>
    </row>
    <row r="359" spans="1:7">
      <c r="A359" s="7">
        <v>44106</v>
      </c>
      <c r="B359" s="526">
        <v>20349</v>
      </c>
      <c r="C359" s="526" t="s">
        <v>27</v>
      </c>
      <c r="D359" t="s">
        <v>17</v>
      </c>
      <c r="E359" s="160"/>
      <c r="F359" s="174">
        <v>5</v>
      </c>
      <c r="G359" s="2">
        <f t="shared" si="5"/>
        <v>85.000000000000114</v>
      </c>
    </row>
    <row r="360" spans="1:7">
      <c r="A360" s="7">
        <v>44515</v>
      </c>
      <c r="B360" s="526">
        <v>23822</v>
      </c>
      <c r="C360" s="526" t="s">
        <v>27</v>
      </c>
      <c r="D360" t="s">
        <v>18</v>
      </c>
      <c r="E360" s="160"/>
      <c r="F360" s="174">
        <v>60</v>
      </c>
      <c r="G360" s="2">
        <f t="shared" si="5"/>
        <v>25.000000000000114</v>
      </c>
    </row>
    <row r="361" spans="1:7">
      <c r="A361" s="7">
        <v>44515</v>
      </c>
      <c r="B361" s="526">
        <v>23822</v>
      </c>
      <c r="C361" s="526" t="s">
        <v>27</v>
      </c>
      <c r="D361" t="s">
        <v>40</v>
      </c>
      <c r="E361" s="160"/>
      <c r="F361" s="174">
        <v>5</v>
      </c>
      <c r="G361" s="2">
        <f t="shared" si="5"/>
        <v>20.000000000000114</v>
      </c>
    </row>
    <row r="362" spans="1:7">
      <c r="A362" s="7">
        <v>44516</v>
      </c>
      <c r="B362" s="526">
        <v>23873</v>
      </c>
      <c r="C362" s="526" t="s">
        <v>27</v>
      </c>
      <c r="D362" s="67" t="s">
        <v>43</v>
      </c>
      <c r="E362" s="160"/>
      <c r="F362" s="174">
        <v>10</v>
      </c>
      <c r="G362" s="2">
        <f t="shared" si="5"/>
        <v>10.000000000000114</v>
      </c>
    </row>
    <row r="363" spans="1:7">
      <c r="A363" s="7">
        <v>44516</v>
      </c>
      <c r="B363" s="526">
        <v>23873</v>
      </c>
      <c r="C363" s="526" t="s">
        <v>27</v>
      </c>
      <c r="D363" s="67" t="s">
        <v>44</v>
      </c>
      <c r="E363" s="160"/>
      <c r="F363" s="174">
        <v>10</v>
      </c>
      <c r="G363" s="2">
        <f t="shared" si="5"/>
        <v>1.1368683772161603E-13</v>
      </c>
    </row>
    <row r="364" spans="1:7">
      <c r="A364" s="44">
        <v>44074</v>
      </c>
      <c r="B364" s="525" t="s">
        <v>14</v>
      </c>
      <c r="C364" s="525" t="s">
        <v>28</v>
      </c>
      <c r="D364" t="s">
        <v>16</v>
      </c>
      <c r="E364" s="160">
        <v>43.2</v>
      </c>
      <c r="G364" s="2">
        <f t="shared" si="5"/>
        <v>43.200000000000117</v>
      </c>
    </row>
    <row r="365" spans="1:7">
      <c r="B365" s="526"/>
      <c r="C365" s="526"/>
      <c r="D365" t="s">
        <v>17</v>
      </c>
      <c r="E365" s="160">
        <v>3.5</v>
      </c>
      <c r="G365" s="2">
        <f t="shared" si="5"/>
        <v>46.700000000000117</v>
      </c>
    </row>
    <row r="366" spans="1:7">
      <c r="B366" s="526"/>
      <c r="C366" s="526"/>
      <c r="D366" t="s">
        <v>18</v>
      </c>
      <c r="E366" s="160">
        <v>60</v>
      </c>
      <c r="G366" s="2">
        <f t="shared" si="5"/>
        <v>106.70000000000012</v>
      </c>
    </row>
    <row r="367" spans="1:7">
      <c r="B367" s="526"/>
      <c r="C367" s="526"/>
      <c r="D367" t="s">
        <v>40</v>
      </c>
      <c r="E367" s="160">
        <v>5</v>
      </c>
      <c r="G367" s="2">
        <f t="shared" si="5"/>
        <v>111.70000000000012</v>
      </c>
    </row>
    <row r="368" spans="1:7">
      <c r="B368" s="526"/>
      <c r="C368" s="526"/>
      <c r="D368" t="s">
        <v>95</v>
      </c>
      <c r="E368" s="179">
        <v>15</v>
      </c>
      <c r="G368" s="2">
        <f t="shared" si="5"/>
        <v>126.70000000000012</v>
      </c>
    </row>
    <row r="369" spans="1:7">
      <c r="A369" s="7">
        <v>44152</v>
      </c>
      <c r="B369" s="526">
        <v>20699</v>
      </c>
      <c r="C369" s="526" t="s">
        <v>28</v>
      </c>
      <c r="D369" t="s">
        <v>16</v>
      </c>
      <c r="E369" s="160"/>
      <c r="F369" s="174">
        <v>43.2</v>
      </c>
      <c r="G369" s="2">
        <f t="shared" si="5"/>
        <v>83.500000000000114</v>
      </c>
    </row>
    <row r="370" spans="1:7">
      <c r="A370" s="7">
        <v>44152</v>
      </c>
      <c r="B370" s="526">
        <v>20699</v>
      </c>
      <c r="C370" s="526" t="s">
        <v>28</v>
      </c>
      <c r="D370" t="s">
        <v>17</v>
      </c>
      <c r="E370" s="160"/>
      <c r="F370" s="174">
        <v>3.5</v>
      </c>
      <c r="G370" s="2">
        <f t="shared" si="5"/>
        <v>80.000000000000114</v>
      </c>
    </row>
    <row r="371" spans="1:7">
      <c r="A371" s="7">
        <v>44515</v>
      </c>
      <c r="B371" s="526">
        <v>23822</v>
      </c>
      <c r="C371" s="526" t="s">
        <v>28</v>
      </c>
      <c r="D371" t="s">
        <v>18</v>
      </c>
      <c r="E371" s="160"/>
      <c r="F371" s="174">
        <v>60</v>
      </c>
      <c r="G371" s="2">
        <f t="shared" si="5"/>
        <v>20.000000000000114</v>
      </c>
    </row>
    <row r="372" spans="1:7">
      <c r="A372" s="7">
        <v>44515</v>
      </c>
      <c r="B372" s="526">
        <v>23822</v>
      </c>
      <c r="C372" s="526" t="s">
        <v>28</v>
      </c>
      <c r="D372" t="s">
        <v>40</v>
      </c>
      <c r="E372" s="160"/>
      <c r="F372" s="174">
        <v>5</v>
      </c>
      <c r="G372" s="2">
        <f t="shared" si="5"/>
        <v>15.000000000000114</v>
      </c>
    </row>
    <row r="373" spans="1:7">
      <c r="A373" s="7">
        <v>44516</v>
      </c>
      <c r="B373" s="526">
        <v>23873</v>
      </c>
      <c r="C373" s="526" t="s">
        <v>28</v>
      </c>
      <c r="E373" s="160"/>
      <c r="F373" s="179">
        <v>15</v>
      </c>
      <c r="G373" s="2">
        <f t="shared" si="5"/>
        <v>1.1368683772161603E-13</v>
      </c>
    </row>
    <row r="374" spans="1:7">
      <c r="A374" s="44">
        <v>44104</v>
      </c>
      <c r="B374" s="525" t="s">
        <v>14</v>
      </c>
      <c r="C374" s="525" t="s">
        <v>29</v>
      </c>
      <c r="D374" t="s">
        <v>16</v>
      </c>
      <c r="E374" s="160">
        <v>44.3</v>
      </c>
      <c r="G374" s="2">
        <f t="shared" si="5"/>
        <v>44.300000000000111</v>
      </c>
    </row>
    <row r="375" spans="1:7">
      <c r="B375" s="526"/>
      <c r="C375" s="526"/>
      <c r="D375" t="s">
        <v>17</v>
      </c>
      <c r="E375" s="160">
        <v>4.0999999999999996</v>
      </c>
      <c r="G375" s="2">
        <f t="shared" si="5"/>
        <v>48.400000000000112</v>
      </c>
    </row>
    <row r="376" spans="1:7">
      <c r="B376" s="526"/>
      <c r="C376" s="526"/>
      <c r="D376" t="s">
        <v>18</v>
      </c>
      <c r="E376" s="160">
        <v>60</v>
      </c>
      <c r="G376" s="2">
        <f t="shared" si="5"/>
        <v>108.40000000000012</v>
      </c>
    </row>
    <row r="377" spans="1:7">
      <c r="B377" s="526"/>
      <c r="C377" s="526"/>
      <c r="D377" t="s">
        <v>40</v>
      </c>
      <c r="E377" s="160">
        <v>5</v>
      </c>
      <c r="G377" s="2">
        <f t="shared" si="5"/>
        <v>113.40000000000012</v>
      </c>
    </row>
    <row r="378" spans="1:7">
      <c r="B378" s="526"/>
      <c r="C378" s="526"/>
      <c r="D378" t="s">
        <v>95</v>
      </c>
      <c r="E378" s="179">
        <v>8.5</v>
      </c>
      <c r="G378" s="2">
        <f t="shared" si="5"/>
        <v>121.90000000000012</v>
      </c>
    </row>
    <row r="379" spans="1:7">
      <c r="A379" s="7">
        <v>44176</v>
      </c>
      <c r="B379" s="526">
        <v>21029</v>
      </c>
      <c r="C379" s="526" t="s">
        <v>29</v>
      </c>
      <c r="D379" t="s">
        <v>16</v>
      </c>
      <c r="E379" s="160"/>
      <c r="F379" s="174">
        <v>44.3</v>
      </c>
      <c r="G379" s="2">
        <f t="shared" si="5"/>
        <v>77.600000000000122</v>
      </c>
    </row>
    <row r="380" spans="1:7">
      <c r="A380" s="7">
        <v>44176</v>
      </c>
      <c r="B380" s="526">
        <v>21029</v>
      </c>
      <c r="C380" s="526" t="s">
        <v>29</v>
      </c>
      <c r="D380" t="s">
        <v>17</v>
      </c>
      <c r="E380" s="160"/>
      <c r="F380" s="174">
        <v>4.0999999999999996</v>
      </c>
      <c r="G380" s="2">
        <f t="shared" si="5"/>
        <v>73.500000000000128</v>
      </c>
    </row>
    <row r="381" spans="1:7">
      <c r="A381" s="7">
        <v>44515</v>
      </c>
      <c r="B381" s="526">
        <v>23822</v>
      </c>
      <c r="C381" s="526" t="s">
        <v>29</v>
      </c>
      <c r="D381" t="s">
        <v>18</v>
      </c>
      <c r="E381" s="160"/>
      <c r="F381" s="174">
        <v>60</v>
      </c>
      <c r="G381" s="2">
        <f t="shared" si="5"/>
        <v>13.500000000000128</v>
      </c>
    </row>
    <row r="382" spans="1:7">
      <c r="A382" s="7">
        <v>44515</v>
      </c>
      <c r="B382" s="526">
        <v>23822</v>
      </c>
      <c r="C382" s="526" t="s">
        <v>29</v>
      </c>
      <c r="D382" t="s">
        <v>40</v>
      </c>
      <c r="E382" s="160"/>
      <c r="F382" s="174">
        <v>5</v>
      </c>
      <c r="G382" s="2">
        <f t="shared" si="5"/>
        <v>8.5000000000001279</v>
      </c>
    </row>
    <row r="383" spans="1:7">
      <c r="A383" s="7">
        <v>44516</v>
      </c>
      <c r="B383" s="526">
        <v>23873</v>
      </c>
      <c r="C383" s="526" t="s">
        <v>29</v>
      </c>
      <c r="E383" s="160"/>
      <c r="F383" s="179">
        <v>8.5</v>
      </c>
      <c r="G383" s="2">
        <f t="shared" si="5"/>
        <v>1.2789769243681803E-13</v>
      </c>
    </row>
    <row r="384" spans="1:7">
      <c r="A384" s="44">
        <v>44135</v>
      </c>
      <c r="B384" s="525" t="s">
        <v>14</v>
      </c>
      <c r="C384" s="525" t="s">
        <v>30</v>
      </c>
      <c r="D384" t="s">
        <v>16</v>
      </c>
      <c r="E384" s="160">
        <v>51.9</v>
      </c>
      <c r="G384" s="2">
        <f t="shared" si="5"/>
        <v>51.900000000000126</v>
      </c>
    </row>
    <row r="385" spans="1:7">
      <c r="B385" s="526"/>
      <c r="C385" s="526"/>
      <c r="D385" t="s">
        <v>17</v>
      </c>
      <c r="E385" s="160">
        <v>4.3</v>
      </c>
      <c r="G385" s="2">
        <f t="shared" si="5"/>
        <v>56.200000000000124</v>
      </c>
    </row>
    <row r="386" spans="1:7">
      <c r="B386" s="526"/>
      <c r="C386" s="526"/>
      <c r="D386" t="s">
        <v>18</v>
      </c>
      <c r="E386" s="160">
        <v>60</v>
      </c>
      <c r="G386" s="2">
        <f t="shared" si="5"/>
        <v>116.20000000000013</v>
      </c>
    </row>
    <row r="387" spans="1:7">
      <c r="B387" s="526"/>
      <c r="C387" s="526"/>
      <c r="D387" t="s">
        <v>40</v>
      </c>
      <c r="E387" s="160">
        <v>5</v>
      </c>
      <c r="G387" s="2">
        <f t="shared" si="5"/>
        <v>121.20000000000013</v>
      </c>
    </row>
    <row r="388" spans="1:7">
      <c r="B388" s="526"/>
      <c r="C388" s="526"/>
      <c r="D388" s="67" t="s">
        <v>46</v>
      </c>
      <c r="E388" s="179">
        <v>10</v>
      </c>
      <c r="G388" s="2">
        <f t="shared" si="5"/>
        <v>131.20000000000013</v>
      </c>
    </row>
    <row r="389" spans="1:7">
      <c r="B389" s="526"/>
      <c r="C389" s="526"/>
      <c r="D389" s="67" t="s">
        <v>47</v>
      </c>
      <c r="E389" s="179">
        <v>10</v>
      </c>
      <c r="G389" s="2">
        <f t="shared" si="5"/>
        <v>141.20000000000013</v>
      </c>
    </row>
    <row r="390" spans="1:7">
      <c r="A390" s="7">
        <v>44176</v>
      </c>
      <c r="B390" s="526">
        <v>21029</v>
      </c>
      <c r="C390" s="526" t="s">
        <v>30</v>
      </c>
      <c r="D390" s="67" t="s">
        <v>16</v>
      </c>
      <c r="E390" s="160"/>
      <c r="F390" s="174">
        <v>51.9</v>
      </c>
      <c r="G390" s="2">
        <f t="shared" si="5"/>
        <v>89.300000000000125</v>
      </c>
    </row>
    <row r="391" spans="1:7">
      <c r="A391" s="7">
        <v>44176</v>
      </c>
      <c r="B391" s="526">
        <v>21029</v>
      </c>
      <c r="C391" s="526" t="s">
        <v>30</v>
      </c>
      <c r="D391" s="67" t="s">
        <v>17</v>
      </c>
      <c r="E391" s="160"/>
      <c r="F391" s="174">
        <v>4.3</v>
      </c>
      <c r="G391" s="2">
        <f t="shared" si="5"/>
        <v>85.000000000000128</v>
      </c>
    </row>
    <row r="392" spans="1:7">
      <c r="A392" s="7">
        <v>44515</v>
      </c>
      <c r="B392" s="526">
        <v>23822</v>
      </c>
      <c r="C392" s="526" t="s">
        <v>30</v>
      </c>
      <c r="D392" t="s">
        <v>18</v>
      </c>
      <c r="E392" s="160"/>
      <c r="F392" s="174">
        <v>60</v>
      </c>
      <c r="G392" s="2">
        <f t="shared" si="5"/>
        <v>25.000000000000128</v>
      </c>
    </row>
    <row r="393" spans="1:7">
      <c r="A393" s="7">
        <v>44515</v>
      </c>
      <c r="B393" s="526">
        <v>23822</v>
      </c>
      <c r="C393" s="526" t="s">
        <v>30</v>
      </c>
      <c r="D393" t="s">
        <v>40</v>
      </c>
      <c r="E393" s="160"/>
      <c r="F393" s="174">
        <v>5</v>
      </c>
      <c r="G393" s="2">
        <f t="shared" ref="G393:G397" si="6">+G392+E393-F393</f>
        <v>20.000000000000128</v>
      </c>
    </row>
    <row r="394" spans="1:7">
      <c r="A394" s="7">
        <v>44516</v>
      </c>
      <c r="B394" s="526">
        <v>23873</v>
      </c>
      <c r="C394" s="526" t="s">
        <v>30</v>
      </c>
      <c r="D394" s="67" t="s">
        <v>46</v>
      </c>
      <c r="E394" s="160"/>
      <c r="F394" s="179">
        <v>10</v>
      </c>
      <c r="G394" s="2">
        <f t="shared" si="6"/>
        <v>10.000000000000128</v>
      </c>
    </row>
    <row r="395" spans="1:7">
      <c r="A395" s="7">
        <v>44516</v>
      </c>
      <c r="B395" s="526">
        <v>23873</v>
      </c>
      <c r="C395" s="526" t="s">
        <v>30</v>
      </c>
      <c r="D395" s="67" t="s">
        <v>47</v>
      </c>
      <c r="E395" s="160"/>
      <c r="F395" s="179">
        <v>10</v>
      </c>
      <c r="G395" s="2">
        <f t="shared" si="6"/>
        <v>1.2789769243681803E-13</v>
      </c>
    </row>
    <row r="396" spans="1:7">
      <c r="A396" s="44">
        <v>44165</v>
      </c>
      <c r="B396" s="525" t="s">
        <v>14</v>
      </c>
      <c r="C396" s="525" t="s">
        <v>33</v>
      </c>
      <c r="D396" s="67" t="s">
        <v>16</v>
      </c>
      <c r="E396" s="160">
        <v>49.2</v>
      </c>
      <c r="G396" s="2">
        <f t="shared" si="6"/>
        <v>49.200000000000131</v>
      </c>
    </row>
    <row r="397" spans="1:7">
      <c r="B397" s="526"/>
      <c r="C397" s="526"/>
      <c r="D397" s="67" t="s">
        <v>17</v>
      </c>
      <c r="E397" s="160">
        <v>4.5</v>
      </c>
      <c r="G397" s="2">
        <f t="shared" si="6"/>
        <v>53.700000000000131</v>
      </c>
    </row>
    <row r="398" spans="1:7">
      <c r="B398" s="526"/>
      <c r="C398" s="526"/>
      <c r="D398" s="67" t="s">
        <v>18</v>
      </c>
      <c r="E398" s="160">
        <v>60</v>
      </c>
      <c r="G398" s="2">
        <f t="shared" ref="G398:G483" si="7">+G397+E398-F398</f>
        <v>113.70000000000013</v>
      </c>
    </row>
    <row r="399" spans="1:7">
      <c r="B399" s="526"/>
      <c r="C399" s="526"/>
      <c r="D399" s="67" t="s">
        <v>40</v>
      </c>
      <c r="E399" s="160">
        <v>5</v>
      </c>
      <c r="G399" s="2">
        <f t="shared" si="7"/>
        <v>118.70000000000013</v>
      </c>
    </row>
    <row r="400" spans="1:7">
      <c r="A400" s="7">
        <v>44225</v>
      </c>
      <c r="B400" s="526">
        <v>21479</v>
      </c>
      <c r="C400" s="526" t="s">
        <v>33</v>
      </c>
      <c r="D400" s="67" t="s">
        <v>16</v>
      </c>
      <c r="E400" s="160"/>
      <c r="F400" s="174">
        <v>49.2</v>
      </c>
      <c r="G400" s="2">
        <f t="shared" si="7"/>
        <v>69.500000000000128</v>
      </c>
    </row>
    <row r="401" spans="1:7">
      <c r="A401" s="7">
        <v>44225</v>
      </c>
      <c r="B401" s="526">
        <v>21479</v>
      </c>
      <c r="C401" s="526" t="s">
        <v>33</v>
      </c>
      <c r="D401" s="67" t="s">
        <v>17</v>
      </c>
      <c r="E401" s="160"/>
      <c r="F401" s="174">
        <v>4.5</v>
      </c>
      <c r="G401" s="2">
        <f t="shared" si="7"/>
        <v>65.000000000000128</v>
      </c>
    </row>
    <row r="402" spans="1:7">
      <c r="A402" s="7">
        <v>44515</v>
      </c>
      <c r="B402" s="526">
        <v>23822</v>
      </c>
      <c r="C402" s="526" t="s">
        <v>33</v>
      </c>
      <c r="D402" t="s">
        <v>18</v>
      </c>
      <c r="E402" s="160"/>
      <c r="F402" s="174">
        <v>60</v>
      </c>
      <c r="G402" s="2">
        <f t="shared" si="7"/>
        <v>5.0000000000001279</v>
      </c>
    </row>
    <row r="403" spans="1:7">
      <c r="A403" s="7">
        <v>44515</v>
      </c>
      <c r="B403" s="526">
        <v>23822</v>
      </c>
      <c r="C403" s="526" t="s">
        <v>33</v>
      </c>
      <c r="D403" t="s">
        <v>40</v>
      </c>
      <c r="E403" s="160"/>
      <c r="F403" s="174">
        <v>5</v>
      </c>
      <c r="G403" s="2">
        <f t="shared" si="7"/>
        <v>1.2789769243681803E-13</v>
      </c>
    </row>
    <row r="404" spans="1:7">
      <c r="A404" s="44">
        <v>44196</v>
      </c>
      <c r="B404" s="525" t="s">
        <v>14</v>
      </c>
      <c r="C404" s="525" t="s">
        <v>34</v>
      </c>
      <c r="D404" t="s">
        <v>16</v>
      </c>
      <c r="E404" s="172">
        <v>56.3</v>
      </c>
      <c r="G404" s="2">
        <f t="shared" si="7"/>
        <v>56.300000000000125</v>
      </c>
    </row>
    <row r="405" spans="1:7">
      <c r="B405" s="526"/>
      <c r="C405" s="526"/>
      <c r="D405" t="s">
        <v>17</v>
      </c>
      <c r="E405" s="172">
        <v>4</v>
      </c>
      <c r="G405" s="2">
        <f t="shared" si="7"/>
        <v>60.300000000000125</v>
      </c>
    </row>
    <row r="406" spans="1:7">
      <c r="B406" s="526"/>
      <c r="C406" s="526"/>
      <c r="D406" t="s">
        <v>48</v>
      </c>
      <c r="E406" s="172">
        <v>60</v>
      </c>
      <c r="G406" s="2">
        <f t="shared" si="7"/>
        <v>120.30000000000013</v>
      </c>
    </row>
    <row r="407" spans="1:7">
      <c r="B407" s="526"/>
      <c r="C407" s="526"/>
      <c r="D407" t="s">
        <v>40</v>
      </c>
      <c r="E407" s="172">
        <v>5</v>
      </c>
      <c r="G407" s="2">
        <f t="shared" si="7"/>
        <v>125.30000000000013</v>
      </c>
    </row>
    <row r="408" spans="1:7">
      <c r="A408" s="7">
        <v>44237</v>
      </c>
      <c r="B408" s="526">
        <v>21555</v>
      </c>
      <c r="C408" s="526" t="s">
        <v>34</v>
      </c>
      <c r="D408" t="s">
        <v>16</v>
      </c>
      <c r="E408" s="172"/>
      <c r="F408" s="174">
        <v>56.3</v>
      </c>
      <c r="G408" s="2">
        <f t="shared" si="7"/>
        <v>69.000000000000128</v>
      </c>
    </row>
    <row r="409" spans="1:7">
      <c r="A409" s="7">
        <v>44237</v>
      </c>
      <c r="B409" s="526">
        <v>21555</v>
      </c>
      <c r="C409" s="526" t="s">
        <v>34</v>
      </c>
      <c r="D409" t="s">
        <v>17</v>
      </c>
      <c r="E409" s="172"/>
      <c r="F409" s="174">
        <v>4</v>
      </c>
      <c r="G409" s="2">
        <f t="shared" si="7"/>
        <v>65.000000000000128</v>
      </c>
    </row>
    <row r="410" spans="1:7">
      <c r="A410" s="7">
        <v>44515</v>
      </c>
      <c r="B410" s="526">
        <v>23822</v>
      </c>
      <c r="C410" s="526" t="s">
        <v>34</v>
      </c>
      <c r="D410" t="s">
        <v>18</v>
      </c>
      <c r="E410" s="172"/>
      <c r="F410" s="174">
        <v>60</v>
      </c>
      <c r="G410" s="2">
        <f t="shared" si="7"/>
        <v>5.0000000000001279</v>
      </c>
    </row>
    <row r="411" spans="1:7">
      <c r="A411" s="7">
        <v>44515</v>
      </c>
      <c r="B411" s="526">
        <v>23822</v>
      </c>
      <c r="C411" s="526" t="s">
        <v>34</v>
      </c>
      <c r="D411" t="s">
        <v>40</v>
      </c>
      <c r="E411" s="172"/>
      <c r="F411" s="174">
        <v>5</v>
      </c>
      <c r="G411" s="2">
        <f t="shared" si="7"/>
        <v>1.2789769243681803E-13</v>
      </c>
    </row>
    <row r="412" spans="1:7">
      <c r="A412" s="44">
        <v>44227</v>
      </c>
      <c r="B412" s="525" t="s">
        <v>14</v>
      </c>
      <c r="C412" s="525" t="s">
        <v>15</v>
      </c>
      <c r="D412" t="s">
        <v>16</v>
      </c>
      <c r="E412" s="172">
        <v>60.1</v>
      </c>
      <c r="G412" s="2">
        <f t="shared" si="7"/>
        <v>60.100000000000129</v>
      </c>
    </row>
    <row r="413" spans="1:7">
      <c r="B413" s="526"/>
      <c r="C413" s="526"/>
      <c r="D413" t="s">
        <v>17</v>
      </c>
      <c r="E413" s="172">
        <v>5</v>
      </c>
      <c r="G413" s="2">
        <f t="shared" si="7"/>
        <v>65.100000000000136</v>
      </c>
    </row>
    <row r="414" spans="1:7">
      <c r="B414" s="526"/>
      <c r="C414" s="526"/>
      <c r="D414" t="s">
        <v>48</v>
      </c>
      <c r="E414" s="172">
        <v>60</v>
      </c>
      <c r="G414" s="2">
        <f t="shared" si="7"/>
        <v>125.10000000000014</v>
      </c>
    </row>
    <row r="415" spans="1:7">
      <c r="B415" s="526"/>
      <c r="C415" s="526"/>
      <c r="D415" t="s">
        <v>40</v>
      </c>
      <c r="E415" s="172">
        <v>5</v>
      </c>
      <c r="G415" s="2">
        <f t="shared" si="7"/>
        <v>130.10000000000014</v>
      </c>
    </row>
    <row r="416" spans="1:7">
      <c r="A416" s="7">
        <v>44298</v>
      </c>
      <c r="B416" s="526">
        <v>22132</v>
      </c>
      <c r="C416" s="526" t="s">
        <v>15</v>
      </c>
      <c r="D416" t="s">
        <v>16</v>
      </c>
      <c r="E416" s="172"/>
      <c r="F416" s="174">
        <v>60.1</v>
      </c>
      <c r="G416" s="2">
        <f t="shared" si="7"/>
        <v>70.000000000000142</v>
      </c>
    </row>
    <row r="417" spans="1:7">
      <c r="A417" s="7">
        <v>44298</v>
      </c>
      <c r="B417" s="526">
        <v>22132</v>
      </c>
      <c r="C417" s="526" t="s">
        <v>15</v>
      </c>
      <c r="D417" t="s">
        <v>17</v>
      </c>
      <c r="E417" s="172"/>
      <c r="F417" s="174">
        <v>5</v>
      </c>
      <c r="G417" s="2">
        <f t="shared" si="7"/>
        <v>65.000000000000142</v>
      </c>
    </row>
    <row r="418" spans="1:7">
      <c r="A418" s="7">
        <v>44515</v>
      </c>
      <c r="B418" s="526">
        <v>23822</v>
      </c>
      <c r="C418" s="526" t="s">
        <v>15</v>
      </c>
      <c r="D418" t="s">
        <v>48</v>
      </c>
      <c r="E418" s="172"/>
      <c r="F418" s="176">
        <v>60</v>
      </c>
      <c r="G418" s="2">
        <f t="shared" si="7"/>
        <v>5.0000000000001421</v>
      </c>
    </row>
    <row r="419" spans="1:7">
      <c r="A419" s="7">
        <v>44515</v>
      </c>
      <c r="B419" s="526">
        <v>23822</v>
      </c>
      <c r="C419" s="526" t="s">
        <v>15</v>
      </c>
      <c r="D419" t="s">
        <v>40</v>
      </c>
      <c r="E419" s="172"/>
      <c r="F419" s="176">
        <v>5</v>
      </c>
      <c r="G419" s="2">
        <f t="shared" si="7"/>
        <v>1.4210854715202004E-13</v>
      </c>
    </row>
    <row r="420" spans="1:7">
      <c r="A420" s="44">
        <v>44255</v>
      </c>
      <c r="B420" s="525" t="s">
        <v>14</v>
      </c>
      <c r="C420" s="525" t="s">
        <v>20</v>
      </c>
      <c r="D420" t="s">
        <v>16</v>
      </c>
      <c r="E420" s="172">
        <v>54.4</v>
      </c>
      <c r="G420" s="2">
        <f t="shared" si="7"/>
        <v>54.400000000000141</v>
      </c>
    </row>
    <row r="421" spans="1:7">
      <c r="B421" s="526"/>
      <c r="C421" s="526"/>
      <c r="D421" t="s">
        <v>17</v>
      </c>
      <c r="E421" s="172">
        <v>5.7</v>
      </c>
      <c r="G421" s="2">
        <f t="shared" si="7"/>
        <v>60.100000000000144</v>
      </c>
    </row>
    <row r="422" spans="1:7">
      <c r="B422" s="526"/>
      <c r="C422" s="526"/>
      <c r="D422" t="s">
        <v>48</v>
      </c>
      <c r="E422" s="172">
        <v>56</v>
      </c>
      <c r="G422" s="2">
        <f t="shared" si="7"/>
        <v>116.10000000000014</v>
      </c>
    </row>
    <row r="423" spans="1:7">
      <c r="B423" s="526"/>
      <c r="C423" s="526"/>
      <c r="D423" t="s">
        <v>40</v>
      </c>
      <c r="E423" s="172">
        <v>5</v>
      </c>
      <c r="G423" s="2">
        <f t="shared" si="7"/>
        <v>121.10000000000014</v>
      </c>
    </row>
    <row r="424" spans="1:7">
      <c r="B424" s="526"/>
      <c r="C424" s="526"/>
      <c r="D424" t="s">
        <v>49</v>
      </c>
      <c r="E424" s="180">
        <v>10</v>
      </c>
      <c r="G424" s="2">
        <f t="shared" si="7"/>
        <v>131.10000000000014</v>
      </c>
    </row>
    <row r="425" spans="1:7">
      <c r="A425" s="7">
        <v>44298</v>
      </c>
      <c r="B425" s="526">
        <v>22132</v>
      </c>
      <c r="C425" s="526" t="s">
        <v>20</v>
      </c>
      <c r="D425" t="s">
        <v>16</v>
      </c>
      <c r="E425" s="172"/>
      <c r="F425" s="174">
        <v>54.4</v>
      </c>
      <c r="G425" s="2">
        <f t="shared" si="7"/>
        <v>76.700000000000131</v>
      </c>
    </row>
    <row r="426" spans="1:7">
      <c r="A426" s="7">
        <v>44298</v>
      </c>
      <c r="B426" s="526">
        <v>22132</v>
      </c>
      <c r="C426" s="526" t="s">
        <v>20</v>
      </c>
      <c r="D426" t="s">
        <v>17</v>
      </c>
      <c r="E426" s="172"/>
      <c r="F426" s="174">
        <v>5.7</v>
      </c>
      <c r="G426" s="2">
        <f t="shared" si="7"/>
        <v>71.000000000000128</v>
      </c>
    </row>
    <row r="427" spans="1:7">
      <c r="A427" s="7">
        <v>44515</v>
      </c>
      <c r="B427" s="526">
        <v>23822</v>
      </c>
      <c r="C427" s="526" t="s">
        <v>20</v>
      </c>
      <c r="D427" t="s">
        <v>48</v>
      </c>
      <c r="E427" s="172"/>
      <c r="F427" s="176">
        <v>56</v>
      </c>
      <c r="G427" s="2">
        <f t="shared" si="7"/>
        <v>15.000000000000128</v>
      </c>
    </row>
    <row r="428" spans="1:7">
      <c r="A428" s="7">
        <v>44515</v>
      </c>
      <c r="B428" s="526">
        <v>23822</v>
      </c>
      <c r="C428" s="526" t="s">
        <v>20</v>
      </c>
      <c r="D428" t="s">
        <v>40</v>
      </c>
      <c r="E428" s="172"/>
      <c r="F428" s="176">
        <v>5</v>
      </c>
      <c r="G428" s="2">
        <f t="shared" si="7"/>
        <v>10.000000000000128</v>
      </c>
    </row>
    <row r="429" spans="1:7">
      <c r="A429" s="7">
        <v>44516</v>
      </c>
      <c r="B429" s="526">
        <v>23873</v>
      </c>
      <c r="C429" s="526" t="s">
        <v>20</v>
      </c>
      <c r="D429" t="s">
        <v>49</v>
      </c>
      <c r="E429" s="172"/>
      <c r="F429" s="180">
        <v>10</v>
      </c>
      <c r="G429" s="2">
        <f t="shared" si="7"/>
        <v>1.2789769243681803E-13</v>
      </c>
    </row>
    <row r="430" spans="1:7">
      <c r="A430" s="44">
        <v>44286</v>
      </c>
      <c r="B430" s="525" t="s">
        <v>14</v>
      </c>
      <c r="C430" s="525" t="s">
        <v>23</v>
      </c>
      <c r="D430" t="s">
        <v>16</v>
      </c>
      <c r="E430" s="172">
        <v>59.7</v>
      </c>
      <c r="G430" s="2">
        <f t="shared" si="7"/>
        <v>59.700000000000131</v>
      </c>
    </row>
    <row r="431" spans="1:7">
      <c r="B431" s="526"/>
      <c r="C431" s="526"/>
      <c r="D431" t="s">
        <v>17</v>
      </c>
      <c r="E431" s="172">
        <v>3.8</v>
      </c>
      <c r="G431" s="2">
        <f t="shared" si="7"/>
        <v>63.500000000000128</v>
      </c>
    </row>
    <row r="432" spans="1:7">
      <c r="B432" s="526"/>
      <c r="C432" s="526"/>
      <c r="D432" t="s">
        <v>48</v>
      </c>
      <c r="E432" s="172">
        <v>60</v>
      </c>
      <c r="G432" s="2">
        <f t="shared" si="7"/>
        <v>123.50000000000013</v>
      </c>
    </row>
    <row r="433" spans="1:7">
      <c r="B433" s="526"/>
      <c r="C433" s="526"/>
      <c r="D433" t="s">
        <v>40</v>
      </c>
      <c r="E433" s="172">
        <v>5</v>
      </c>
      <c r="G433" s="2">
        <f t="shared" si="7"/>
        <v>128.50000000000011</v>
      </c>
    </row>
    <row r="434" spans="1:7">
      <c r="B434" s="526"/>
      <c r="C434" s="526"/>
      <c r="D434" t="s">
        <v>50</v>
      </c>
      <c r="E434" s="180">
        <v>10</v>
      </c>
      <c r="G434" s="2">
        <f t="shared" si="7"/>
        <v>138.50000000000011</v>
      </c>
    </row>
    <row r="435" spans="1:7">
      <c r="A435" s="7">
        <v>44347</v>
      </c>
      <c r="B435" s="526">
        <v>22698</v>
      </c>
      <c r="C435" s="526" t="s">
        <v>23</v>
      </c>
      <c r="D435" t="s">
        <v>16</v>
      </c>
      <c r="E435" s="172"/>
      <c r="F435" s="174">
        <v>59.7</v>
      </c>
      <c r="G435" s="2">
        <f t="shared" si="7"/>
        <v>78.800000000000111</v>
      </c>
    </row>
    <row r="436" spans="1:7">
      <c r="A436" s="7">
        <v>44347</v>
      </c>
      <c r="B436" s="526">
        <v>22698</v>
      </c>
      <c r="C436" s="526" t="s">
        <v>23</v>
      </c>
      <c r="D436" t="s">
        <v>17</v>
      </c>
      <c r="E436" s="172"/>
      <c r="F436" s="174">
        <v>3.8</v>
      </c>
      <c r="G436" s="2">
        <f t="shared" si="7"/>
        <v>75.000000000000114</v>
      </c>
    </row>
    <row r="437" spans="1:7">
      <c r="A437" s="7">
        <v>44515</v>
      </c>
      <c r="B437" s="526">
        <v>23822</v>
      </c>
      <c r="C437" s="526" t="s">
        <v>23</v>
      </c>
      <c r="D437" t="s">
        <v>48</v>
      </c>
      <c r="E437" s="172"/>
      <c r="F437" s="176">
        <v>60</v>
      </c>
      <c r="G437" s="2">
        <f t="shared" si="7"/>
        <v>15.000000000000114</v>
      </c>
    </row>
    <row r="438" spans="1:7">
      <c r="A438" s="7">
        <v>44515</v>
      </c>
      <c r="B438" s="526">
        <v>23822</v>
      </c>
      <c r="C438" s="526" t="s">
        <v>23</v>
      </c>
      <c r="D438" t="s">
        <v>40</v>
      </c>
      <c r="E438" s="172"/>
      <c r="F438" s="176">
        <v>5</v>
      </c>
      <c r="G438" s="2">
        <f t="shared" si="7"/>
        <v>10.000000000000114</v>
      </c>
    </row>
    <row r="439" spans="1:7">
      <c r="A439" s="7">
        <v>44516</v>
      </c>
      <c r="B439" s="526">
        <v>23873</v>
      </c>
      <c r="C439" s="526" t="s">
        <v>23</v>
      </c>
      <c r="D439" t="s">
        <v>50</v>
      </c>
      <c r="E439" s="172"/>
      <c r="F439" s="180">
        <v>10</v>
      </c>
      <c r="G439" s="2">
        <f t="shared" si="7"/>
        <v>1.1368683772161603E-13</v>
      </c>
    </row>
    <row r="440" spans="1:7">
      <c r="A440" s="44">
        <v>44316</v>
      </c>
      <c r="B440" s="525" t="s">
        <v>14</v>
      </c>
      <c r="C440" s="525" t="s">
        <v>24</v>
      </c>
      <c r="D440" t="s">
        <v>16</v>
      </c>
      <c r="E440" s="172">
        <v>57.6</v>
      </c>
      <c r="G440" s="2">
        <f t="shared" si="7"/>
        <v>57.600000000000115</v>
      </c>
    </row>
    <row r="441" spans="1:7">
      <c r="B441" s="526"/>
      <c r="C441" s="526"/>
      <c r="D441" t="s">
        <v>17</v>
      </c>
      <c r="E441" s="172">
        <v>4.8</v>
      </c>
      <c r="G441" s="2">
        <f t="shared" si="7"/>
        <v>62.400000000000112</v>
      </c>
    </row>
    <row r="442" spans="1:7">
      <c r="B442" s="526"/>
      <c r="C442" s="526"/>
      <c r="D442" t="s">
        <v>48</v>
      </c>
      <c r="E442" s="172">
        <v>60</v>
      </c>
      <c r="G442" s="2">
        <f t="shared" si="7"/>
        <v>122.40000000000012</v>
      </c>
    </row>
    <row r="443" spans="1:7">
      <c r="B443" s="526"/>
      <c r="C443" s="526"/>
      <c r="D443" t="s">
        <v>40</v>
      </c>
      <c r="E443" s="172">
        <v>5</v>
      </c>
      <c r="G443" s="2">
        <f t="shared" si="7"/>
        <v>127.40000000000012</v>
      </c>
    </row>
    <row r="444" spans="1:7">
      <c r="A444" s="7">
        <v>44347</v>
      </c>
      <c r="B444" s="526">
        <v>22698</v>
      </c>
      <c r="C444" s="526" t="s">
        <v>24</v>
      </c>
      <c r="D444" t="s">
        <v>16</v>
      </c>
      <c r="E444" s="172"/>
      <c r="F444" s="174">
        <v>57.6</v>
      </c>
      <c r="G444" s="2">
        <f t="shared" si="7"/>
        <v>69.800000000000125</v>
      </c>
    </row>
    <row r="445" spans="1:7">
      <c r="A445" s="7">
        <v>44347</v>
      </c>
      <c r="B445" s="526">
        <v>22698</v>
      </c>
      <c r="C445" s="526" t="s">
        <v>24</v>
      </c>
      <c r="D445" t="s">
        <v>17</v>
      </c>
      <c r="E445" s="172"/>
      <c r="F445" s="174">
        <v>4.8</v>
      </c>
      <c r="G445" s="2">
        <f t="shared" si="7"/>
        <v>65.000000000000128</v>
      </c>
    </row>
    <row r="446" spans="1:7">
      <c r="A446" s="7">
        <v>44515</v>
      </c>
      <c r="B446" s="526">
        <v>23822</v>
      </c>
      <c r="C446" s="526" t="s">
        <v>24</v>
      </c>
      <c r="D446" t="s">
        <v>48</v>
      </c>
      <c r="E446" s="172"/>
      <c r="F446" s="176">
        <v>60</v>
      </c>
      <c r="G446" s="2">
        <f t="shared" si="7"/>
        <v>5.0000000000001279</v>
      </c>
    </row>
    <row r="447" spans="1:7">
      <c r="A447" s="7">
        <v>44515</v>
      </c>
      <c r="B447" s="526">
        <v>23822</v>
      </c>
      <c r="C447" s="526" t="s">
        <v>24</v>
      </c>
      <c r="D447" t="s">
        <v>40</v>
      </c>
      <c r="E447" s="172"/>
      <c r="F447" s="176">
        <v>5</v>
      </c>
      <c r="G447" s="2">
        <f t="shared" si="7"/>
        <v>1.2789769243681803E-13</v>
      </c>
    </row>
    <row r="448" spans="1:7">
      <c r="A448" s="44">
        <v>44347</v>
      </c>
      <c r="B448" s="525" t="s">
        <v>14</v>
      </c>
      <c r="C448" s="525" t="s">
        <v>25</v>
      </c>
      <c r="D448" t="s">
        <v>16</v>
      </c>
      <c r="E448" s="172">
        <v>46.8</v>
      </c>
      <c r="G448" s="2">
        <f t="shared" si="7"/>
        <v>46.800000000000125</v>
      </c>
    </row>
    <row r="449" spans="1:7">
      <c r="B449" s="526"/>
      <c r="C449" s="526"/>
      <c r="D449" t="s">
        <v>17</v>
      </c>
      <c r="E449" s="172">
        <v>3.5</v>
      </c>
      <c r="G449" s="2">
        <f t="shared" si="7"/>
        <v>50.300000000000125</v>
      </c>
    </row>
    <row r="450" spans="1:7">
      <c r="B450" s="526"/>
      <c r="C450" s="526"/>
      <c r="D450" t="s">
        <v>48</v>
      </c>
      <c r="E450" s="172">
        <v>60</v>
      </c>
      <c r="G450" s="2">
        <f t="shared" si="7"/>
        <v>110.30000000000013</v>
      </c>
    </row>
    <row r="451" spans="1:7">
      <c r="B451" s="526"/>
      <c r="C451" s="526"/>
      <c r="D451" t="s">
        <v>40</v>
      </c>
      <c r="E451" s="172">
        <v>5</v>
      </c>
      <c r="G451" s="2">
        <f t="shared" si="7"/>
        <v>115.30000000000013</v>
      </c>
    </row>
    <row r="452" spans="1:7">
      <c r="B452" s="526"/>
      <c r="C452" s="526"/>
      <c r="D452" t="s">
        <v>51</v>
      </c>
      <c r="E452" s="172">
        <v>8.5</v>
      </c>
      <c r="G452" s="2">
        <f t="shared" si="7"/>
        <v>123.80000000000013</v>
      </c>
    </row>
    <row r="453" spans="1:7">
      <c r="A453" s="7">
        <v>44392</v>
      </c>
      <c r="B453" s="526">
        <v>23048</v>
      </c>
      <c r="C453" s="526" t="s">
        <v>25</v>
      </c>
      <c r="D453" t="s">
        <v>51</v>
      </c>
      <c r="E453" s="172"/>
      <c r="F453" s="176">
        <v>8.5</v>
      </c>
      <c r="G453" s="2">
        <f t="shared" si="7"/>
        <v>115.30000000000013</v>
      </c>
    </row>
    <row r="454" spans="1:7">
      <c r="A454" s="7">
        <v>44399</v>
      </c>
      <c r="B454" s="526">
        <v>23071</v>
      </c>
      <c r="C454" s="526" t="s">
        <v>25</v>
      </c>
      <c r="D454" t="s">
        <v>16</v>
      </c>
      <c r="E454" s="172"/>
      <c r="F454" s="176">
        <v>46.8</v>
      </c>
      <c r="G454" s="2">
        <f t="shared" si="7"/>
        <v>68.500000000000128</v>
      </c>
    </row>
    <row r="455" spans="1:7">
      <c r="A455" s="7">
        <v>44399</v>
      </c>
      <c r="B455" s="526">
        <v>23071</v>
      </c>
      <c r="C455" s="526" t="s">
        <v>25</v>
      </c>
      <c r="D455" t="s">
        <v>17</v>
      </c>
      <c r="E455" s="172"/>
      <c r="F455" s="176">
        <v>3.5</v>
      </c>
      <c r="G455" s="2">
        <f t="shared" si="7"/>
        <v>65.000000000000128</v>
      </c>
    </row>
    <row r="456" spans="1:7">
      <c r="A456" s="7">
        <v>44515</v>
      </c>
      <c r="B456" s="526">
        <v>23822</v>
      </c>
      <c r="C456" s="526" t="s">
        <v>25</v>
      </c>
      <c r="D456" t="s">
        <v>48</v>
      </c>
      <c r="E456" s="172"/>
      <c r="F456" s="176">
        <v>60</v>
      </c>
      <c r="G456" s="2">
        <f t="shared" si="7"/>
        <v>5.0000000000001279</v>
      </c>
    </row>
    <row r="457" spans="1:7">
      <c r="A457" s="7">
        <v>44515</v>
      </c>
      <c r="B457" s="526">
        <v>23822</v>
      </c>
      <c r="C457" s="526" t="s">
        <v>25</v>
      </c>
      <c r="D457" t="s">
        <v>40</v>
      </c>
      <c r="E457" s="172"/>
      <c r="F457" s="176">
        <v>5</v>
      </c>
      <c r="G457" s="2">
        <f t="shared" si="7"/>
        <v>1.2789769243681803E-13</v>
      </c>
    </row>
    <row r="458" spans="1:7">
      <c r="A458" s="44">
        <v>44377</v>
      </c>
      <c r="B458" s="525" t="s">
        <v>14</v>
      </c>
      <c r="C458" s="525" t="s">
        <v>26</v>
      </c>
      <c r="D458" t="s">
        <v>16</v>
      </c>
      <c r="E458" s="172">
        <v>51.3</v>
      </c>
      <c r="G458" s="2">
        <f t="shared" si="7"/>
        <v>51.300000000000125</v>
      </c>
    </row>
    <row r="459" spans="1:7">
      <c r="B459" s="526"/>
      <c r="C459" s="526"/>
      <c r="D459" t="s">
        <v>17</v>
      </c>
      <c r="E459" s="173">
        <v>5.4</v>
      </c>
      <c r="G459" s="2">
        <f t="shared" si="7"/>
        <v>56.700000000000124</v>
      </c>
    </row>
    <row r="460" spans="1:7">
      <c r="B460" s="526"/>
      <c r="C460" s="526"/>
      <c r="D460" t="s">
        <v>48</v>
      </c>
      <c r="E460" s="172">
        <v>60</v>
      </c>
      <c r="G460" s="2">
        <f t="shared" si="7"/>
        <v>116.70000000000013</v>
      </c>
    </row>
    <row r="461" spans="1:7">
      <c r="B461" s="526"/>
      <c r="C461" s="526"/>
      <c r="D461" t="s">
        <v>40</v>
      </c>
      <c r="E461" s="172">
        <v>5</v>
      </c>
      <c r="G461" s="2">
        <f t="shared" si="7"/>
        <v>121.70000000000013</v>
      </c>
    </row>
    <row r="462" spans="1:7">
      <c r="A462" s="7">
        <v>44440</v>
      </c>
      <c r="B462" s="526">
        <v>23332</v>
      </c>
      <c r="C462" s="526" t="s">
        <v>26</v>
      </c>
      <c r="D462" t="s">
        <v>16</v>
      </c>
      <c r="E462" s="172"/>
      <c r="F462" s="176">
        <v>51.3</v>
      </c>
      <c r="G462" s="2">
        <f t="shared" si="7"/>
        <v>70.400000000000134</v>
      </c>
    </row>
    <row r="463" spans="1:7">
      <c r="A463" s="7">
        <v>44440</v>
      </c>
      <c r="B463" s="526">
        <v>23332</v>
      </c>
      <c r="C463" s="526" t="s">
        <v>26</v>
      </c>
      <c r="D463" t="s">
        <v>17</v>
      </c>
      <c r="E463" s="172"/>
      <c r="F463" s="173">
        <v>5.4</v>
      </c>
      <c r="G463" s="2">
        <f t="shared" si="7"/>
        <v>65.000000000000128</v>
      </c>
    </row>
    <row r="464" spans="1:7">
      <c r="A464" s="7">
        <v>44515</v>
      </c>
      <c r="B464" s="526">
        <v>23822</v>
      </c>
      <c r="C464" s="526" t="s">
        <v>26</v>
      </c>
      <c r="D464" t="s">
        <v>48</v>
      </c>
      <c r="E464" s="172"/>
      <c r="F464" s="176">
        <v>60</v>
      </c>
      <c r="G464" s="2">
        <f t="shared" si="7"/>
        <v>5.0000000000001279</v>
      </c>
    </row>
    <row r="465" spans="1:7">
      <c r="A465" s="7">
        <v>44515</v>
      </c>
      <c r="B465" s="526">
        <v>23822</v>
      </c>
      <c r="C465" s="526" t="s">
        <v>26</v>
      </c>
      <c r="D465" t="s">
        <v>40</v>
      </c>
      <c r="E465" s="172"/>
      <c r="F465" s="176">
        <v>5</v>
      </c>
      <c r="G465" s="2">
        <f t="shared" si="7"/>
        <v>1.2789769243681803E-13</v>
      </c>
    </row>
    <row r="466" spans="1:7">
      <c r="A466" s="88">
        <v>44408</v>
      </c>
      <c r="B466" s="525" t="s">
        <v>14</v>
      </c>
      <c r="C466" s="525" t="s">
        <v>27</v>
      </c>
      <c r="D466" t="s">
        <v>16</v>
      </c>
      <c r="E466" s="160">
        <v>44.9</v>
      </c>
      <c r="G466" s="2">
        <f t="shared" si="7"/>
        <v>44.900000000000126</v>
      </c>
    </row>
    <row r="467" spans="1:7">
      <c r="A467" s="86"/>
      <c r="B467" s="526"/>
      <c r="C467" s="526"/>
      <c r="D467" t="s">
        <v>17</v>
      </c>
      <c r="E467" s="160">
        <v>2.8</v>
      </c>
      <c r="G467" s="2">
        <f t="shared" si="7"/>
        <v>47.700000000000124</v>
      </c>
    </row>
    <row r="468" spans="1:7">
      <c r="A468" s="86"/>
      <c r="B468" s="526"/>
      <c r="C468" s="526"/>
      <c r="D468" t="s">
        <v>18</v>
      </c>
      <c r="E468" s="160">
        <v>60</v>
      </c>
      <c r="G468" s="2">
        <f t="shared" si="7"/>
        <v>107.70000000000013</v>
      </c>
    </row>
    <row r="469" spans="1:7">
      <c r="A469" s="86"/>
      <c r="B469" s="526"/>
      <c r="C469" s="526"/>
      <c r="D469" t="s">
        <v>19</v>
      </c>
      <c r="E469" s="160">
        <v>5</v>
      </c>
      <c r="G469" s="2">
        <f t="shared" si="7"/>
        <v>112.70000000000013</v>
      </c>
    </row>
    <row r="470" spans="1:7">
      <c r="A470" s="7">
        <v>44440</v>
      </c>
      <c r="B470" s="526">
        <v>23332</v>
      </c>
      <c r="C470" s="526" t="s">
        <v>27</v>
      </c>
      <c r="D470" t="s">
        <v>16</v>
      </c>
      <c r="E470" s="160"/>
      <c r="F470" s="174">
        <v>44.9</v>
      </c>
      <c r="G470" s="2">
        <f t="shared" si="7"/>
        <v>67.800000000000125</v>
      </c>
    </row>
    <row r="471" spans="1:7">
      <c r="A471" s="7">
        <v>44440</v>
      </c>
      <c r="B471" s="526">
        <v>23332</v>
      </c>
      <c r="C471" s="526" t="s">
        <v>27</v>
      </c>
      <c r="D471" t="s">
        <v>17</v>
      </c>
      <c r="E471" s="160"/>
      <c r="F471" s="174">
        <v>2.8</v>
      </c>
      <c r="G471" s="2">
        <f t="shared" si="7"/>
        <v>65.000000000000128</v>
      </c>
    </row>
    <row r="472" spans="1:7">
      <c r="A472" s="7">
        <v>44515</v>
      </c>
      <c r="B472" s="526">
        <v>23822</v>
      </c>
      <c r="C472" s="526" t="s">
        <v>27</v>
      </c>
      <c r="D472" t="s">
        <v>40</v>
      </c>
      <c r="E472" s="160"/>
      <c r="F472" s="176">
        <v>5</v>
      </c>
      <c r="G472" s="2">
        <f t="shared" si="7"/>
        <v>60.000000000000128</v>
      </c>
    </row>
    <row r="473" spans="1:7">
      <c r="A473" s="7">
        <v>44515</v>
      </c>
      <c r="B473" s="526">
        <v>23824</v>
      </c>
      <c r="C473" s="526" t="s">
        <v>27</v>
      </c>
      <c r="D473" t="s">
        <v>18</v>
      </c>
      <c r="E473" s="160"/>
      <c r="F473" s="176">
        <v>60</v>
      </c>
      <c r="G473" s="2">
        <f t="shared" si="7"/>
        <v>1.2789769243681803E-13</v>
      </c>
    </row>
    <row r="474" spans="1:7">
      <c r="A474" s="90">
        <v>44439</v>
      </c>
      <c r="B474" s="64" t="s">
        <v>14</v>
      </c>
      <c r="C474" s="64" t="s">
        <v>28</v>
      </c>
      <c r="D474" t="s">
        <v>16</v>
      </c>
      <c r="E474" s="160">
        <v>44.6</v>
      </c>
      <c r="G474" s="2">
        <f t="shared" si="7"/>
        <v>44.600000000000129</v>
      </c>
    </row>
    <row r="475" spans="1:7">
      <c r="B475" s="526"/>
      <c r="C475" s="526"/>
      <c r="D475" t="s">
        <v>17</v>
      </c>
      <c r="E475" s="160">
        <v>3.1</v>
      </c>
      <c r="G475" s="2">
        <f t="shared" si="7"/>
        <v>47.700000000000131</v>
      </c>
    </row>
    <row r="476" spans="1:7">
      <c r="B476" s="526"/>
      <c r="C476" s="526"/>
      <c r="D476" t="s">
        <v>18</v>
      </c>
      <c r="E476" s="160">
        <v>60</v>
      </c>
      <c r="G476" s="2">
        <f t="shared" si="7"/>
        <v>107.70000000000013</v>
      </c>
    </row>
    <row r="477" spans="1:7">
      <c r="B477" s="526"/>
      <c r="C477" s="526"/>
      <c r="D477" t="s">
        <v>19</v>
      </c>
      <c r="E477" s="160">
        <v>5</v>
      </c>
      <c r="G477" s="2">
        <f t="shared" si="7"/>
        <v>112.70000000000013</v>
      </c>
    </row>
    <row r="478" spans="1:7">
      <c r="A478" s="7">
        <v>44515</v>
      </c>
      <c r="B478" s="526">
        <v>23822</v>
      </c>
      <c r="C478" s="65" t="s">
        <v>28</v>
      </c>
      <c r="D478" t="s">
        <v>16</v>
      </c>
      <c r="E478" s="160"/>
      <c r="F478" s="174">
        <v>44.6</v>
      </c>
      <c r="G478" s="2">
        <f t="shared" si="7"/>
        <v>68.100000000000136</v>
      </c>
    </row>
    <row r="479" spans="1:7">
      <c r="A479" s="7">
        <v>44515</v>
      </c>
      <c r="B479" s="526">
        <v>23822</v>
      </c>
      <c r="C479" s="65" t="s">
        <v>28</v>
      </c>
      <c r="D479" t="s">
        <v>17</v>
      </c>
      <c r="E479" s="160"/>
      <c r="F479" s="174">
        <v>3.1</v>
      </c>
      <c r="G479" s="2">
        <f t="shared" si="7"/>
        <v>65.000000000000142</v>
      </c>
    </row>
    <row r="480" spans="1:7">
      <c r="A480" s="7">
        <v>44515</v>
      </c>
      <c r="B480" s="526">
        <v>23822</v>
      </c>
      <c r="C480" s="65" t="s">
        <v>28</v>
      </c>
      <c r="D480" t="s">
        <v>18</v>
      </c>
      <c r="E480" s="160"/>
      <c r="F480" s="174">
        <v>60</v>
      </c>
      <c r="G480" s="2">
        <f t="shared" si="7"/>
        <v>5.0000000000001421</v>
      </c>
    </row>
    <row r="481" spans="1:7">
      <c r="A481" s="7">
        <v>44515</v>
      </c>
      <c r="B481" s="526">
        <v>23822</v>
      </c>
      <c r="C481" s="65" t="s">
        <v>28</v>
      </c>
      <c r="D481" t="s">
        <v>19</v>
      </c>
      <c r="E481" s="160"/>
      <c r="F481" s="174">
        <v>5</v>
      </c>
      <c r="G481" s="2">
        <f t="shared" si="7"/>
        <v>1.4210854715202004E-13</v>
      </c>
    </row>
    <row r="482" spans="1:7">
      <c r="A482" s="90">
        <v>44469</v>
      </c>
      <c r="B482" s="64" t="s">
        <v>14</v>
      </c>
      <c r="C482" s="64" t="s">
        <v>53</v>
      </c>
      <c r="D482" t="s">
        <v>16</v>
      </c>
      <c r="E482" s="160">
        <v>46.1</v>
      </c>
      <c r="G482" s="2">
        <f t="shared" si="7"/>
        <v>46.100000000000144</v>
      </c>
    </row>
    <row r="483" spans="1:7">
      <c r="B483" s="526"/>
      <c r="C483" s="526"/>
      <c r="D483" t="s">
        <v>17</v>
      </c>
      <c r="E483" s="160">
        <v>4.4000000000000004</v>
      </c>
      <c r="G483" s="2">
        <f t="shared" si="7"/>
        <v>50.500000000000142</v>
      </c>
    </row>
    <row r="484" spans="1:7">
      <c r="B484" s="526"/>
      <c r="C484" s="526"/>
      <c r="D484" t="s">
        <v>18</v>
      </c>
      <c r="E484" s="160">
        <v>60</v>
      </c>
      <c r="G484" s="2">
        <f t="shared" ref="G484:G556" si="8">+G483+E484-F484</f>
        <v>110.50000000000014</v>
      </c>
    </row>
    <row r="485" spans="1:7">
      <c r="B485" s="526"/>
      <c r="C485" s="526"/>
      <c r="D485" t="s">
        <v>19</v>
      </c>
      <c r="E485" s="160">
        <v>5</v>
      </c>
      <c r="G485" s="2">
        <f t="shared" si="8"/>
        <v>115.50000000000014</v>
      </c>
    </row>
    <row r="486" spans="1:7">
      <c r="A486" s="7">
        <v>44515</v>
      </c>
      <c r="B486" s="526">
        <v>23824</v>
      </c>
      <c r="C486" s="65" t="s">
        <v>53</v>
      </c>
      <c r="D486" t="s">
        <v>16</v>
      </c>
      <c r="E486" s="160"/>
      <c r="F486" s="160">
        <v>46.1</v>
      </c>
      <c r="G486" s="2">
        <f t="shared" si="8"/>
        <v>69.400000000000148</v>
      </c>
    </row>
    <row r="487" spans="1:7">
      <c r="A487" s="7">
        <v>44515</v>
      </c>
      <c r="B487" s="526">
        <v>23824</v>
      </c>
      <c r="C487" s="65" t="s">
        <v>53</v>
      </c>
      <c r="D487" t="s">
        <v>17</v>
      </c>
      <c r="E487" s="160"/>
      <c r="F487" s="160">
        <v>4.4000000000000004</v>
      </c>
      <c r="G487" s="2">
        <f t="shared" si="8"/>
        <v>65.000000000000142</v>
      </c>
    </row>
    <row r="488" spans="1:7">
      <c r="A488" s="7">
        <v>44515</v>
      </c>
      <c r="B488" s="526">
        <v>23824</v>
      </c>
      <c r="C488" s="65" t="s">
        <v>53</v>
      </c>
      <c r="D488" t="s">
        <v>18</v>
      </c>
      <c r="E488" s="160"/>
      <c r="F488" s="160">
        <v>60</v>
      </c>
      <c r="G488" s="2">
        <f t="shared" si="8"/>
        <v>5.0000000000001421</v>
      </c>
    </row>
    <row r="489" spans="1:7">
      <c r="A489" s="7">
        <v>44515</v>
      </c>
      <c r="B489" s="526">
        <v>23824</v>
      </c>
      <c r="C489" s="65" t="s">
        <v>53</v>
      </c>
      <c r="D489" t="s">
        <v>19</v>
      </c>
      <c r="E489" s="160"/>
      <c r="F489" s="160">
        <v>5</v>
      </c>
      <c r="G489" s="2">
        <f t="shared" si="8"/>
        <v>1.4210854715202004E-13</v>
      </c>
    </row>
    <row r="490" spans="1:7">
      <c r="A490" s="88">
        <v>44500</v>
      </c>
      <c r="B490" s="525" t="s">
        <v>14</v>
      </c>
      <c r="C490" s="525" t="s">
        <v>30</v>
      </c>
      <c r="D490" t="s">
        <v>16</v>
      </c>
      <c r="E490" s="160">
        <v>47.8</v>
      </c>
      <c r="G490" s="2">
        <f t="shared" si="8"/>
        <v>47.800000000000139</v>
      </c>
    </row>
    <row r="491" spans="1:7">
      <c r="A491" s="86"/>
      <c r="B491" s="526"/>
      <c r="C491" s="526"/>
      <c r="D491" t="s">
        <v>17</v>
      </c>
      <c r="E491" s="160">
        <v>2.6</v>
      </c>
      <c r="G491" s="2">
        <f t="shared" si="8"/>
        <v>50.400000000000141</v>
      </c>
    </row>
    <row r="492" spans="1:7">
      <c r="A492" s="86"/>
      <c r="B492" s="526"/>
      <c r="C492" s="526"/>
      <c r="D492" t="s">
        <v>18</v>
      </c>
      <c r="E492" s="160">
        <v>60</v>
      </c>
      <c r="G492" s="2">
        <f t="shared" si="8"/>
        <v>110.40000000000015</v>
      </c>
    </row>
    <row r="493" spans="1:7">
      <c r="A493" s="86"/>
      <c r="B493" s="526"/>
      <c r="C493" s="526"/>
      <c r="D493" t="s">
        <v>19</v>
      </c>
      <c r="E493" s="160">
        <v>5</v>
      </c>
      <c r="G493" s="2">
        <f t="shared" si="8"/>
        <v>115.40000000000015</v>
      </c>
    </row>
    <row r="494" spans="1:7">
      <c r="A494" s="86">
        <v>44620</v>
      </c>
      <c r="B494" s="526">
        <v>24431</v>
      </c>
      <c r="C494" s="526" t="s">
        <v>30</v>
      </c>
      <c r="D494" t="s">
        <v>16</v>
      </c>
      <c r="E494" s="160"/>
      <c r="F494" s="160">
        <v>47.8</v>
      </c>
      <c r="G494" s="2">
        <f t="shared" si="8"/>
        <v>67.600000000000151</v>
      </c>
    </row>
    <row r="495" spans="1:7">
      <c r="A495" s="86">
        <v>44620</v>
      </c>
      <c r="B495" s="526">
        <v>24431</v>
      </c>
      <c r="C495" s="526" t="s">
        <v>30</v>
      </c>
      <c r="D495" t="s">
        <v>17</v>
      </c>
      <c r="E495" s="160"/>
      <c r="F495" s="160">
        <v>2.6</v>
      </c>
      <c r="G495" s="2">
        <f t="shared" si="8"/>
        <v>65.000000000000156</v>
      </c>
    </row>
    <row r="496" spans="1:7">
      <c r="A496" s="86">
        <v>44620</v>
      </c>
      <c r="B496" s="526">
        <v>24431</v>
      </c>
      <c r="C496" s="526" t="s">
        <v>30</v>
      </c>
      <c r="D496" t="s">
        <v>18</v>
      </c>
      <c r="E496" s="160"/>
      <c r="F496" s="160">
        <v>60</v>
      </c>
      <c r="G496" s="2">
        <f t="shared" si="8"/>
        <v>5.0000000000001563</v>
      </c>
    </row>
    <row r="497" spans="1:7">
      <c r="A497" s="86">
        <v>44620</v>
      </c>
      <c r="B497" s="526">
        <v>24431</v>
      </c>
      <c r="C497" s="526" t="s">
        <v>30</v>
      </c>
      <c r="D497" t="s">
        <v>19</v>
      </c>
      <c r="E497" s="160"/>
      <c r="F497" s="160">
        <v>5</v>
      </c>
      <c r="G497" s="2">
        <f t="shared" si="8"/>
        <v>1.5631940186722204E-13</v>
      </c>
    </row>
    <row r="498" spans="1:7">
      <c r="A498" s="88">
        <v>44530</v>
      </c>
      <c r="B498" s="525" t="s">
        <v>14</v>
      </c>
      <c r="C498" s="525" t="s">
        <v>33</v>
      </c>
      <c r="D498" t="s">
        <v>16</v>
      </c>
      <c r="E498" s="160">
        <v>51</v>
      </c>
      <c r="G498" s="2">
        <f t="shared" si="8"/>
        <v>51.000000000000156</v>
      </c>
    </row>
    <row r="499" spans="1:7">
      <c r="A499" s="86"/>
      <c r="B499" s="526"/>
      <c r="C499" s="526"/>
      <c r="D499" t="s">
        <v>17</v>
      </c>
      <c r="E499" s="160">
        <v>4</v>
      </c>
      <c r="G499" s="2">
        <f t="shared" si="8"/>
        <v>55.000000000000156</v>
      </c>
    </row>
    <row r="500" spans="1:7">
      <c r="A500" s="86"/>
      <c r="B500" s="526"/>
      <c r="C500" s="526"/>
      <c r="D500" t="s">
        <v>18</v>
      </c>
      <c r="E500" s="160">
        <v>60</v>
      </c>
      <c r="G500" s="2">
        <f t="shared" si="8"/>
        <v>115.00000000000016</v>
      </c>
    </row>
    <row r="501" spans="1:7">
      <c r="A501" s="86"/>
      <c r="B501" s="526"/>
      <c r="C501" s="526"/>
      <c r="D501" t="s">
        <v>19</v>
      </c>
      <c r="E501" s="160">
        <v>5</v>
      </c>
      <c r="G501" s="2">
        <f t="shared" si="8"/>
        <v>120.00000000000016</v>
      </c>
    </row>
    <row r="502" spans="1:7">
      <c r="A502" s="86"/>
      <c r="B502" s="526"/>
      <c r="C502" s="526"/>
      <c r="D502" t="s">
        <v>96</v>
      </c>
      <c r="E502" s="160">
        <v>10</v>
      </c>
      <c r="G502" s="2">
        <f t="shared" si="8"/>
        <v>130.00000000000017</v>
      </c>
    </row>
    <row r="503" spans="1:7">
      <c r="A503" s="86">
        <v>44620</v>
      </c>
      <c r="B503" s="526">
        <v>24431</v>
      </c>
      <c r="C503" s="526" t="s">
        <v>33</v>
      </c>
      <c r="D503" t="s">
        <v>16</v>
      </c>
      <c r="E503" s="160"/>
      <c r="F503" s="160">
        <v>51</v>
      </c>
      <c r="G503" s="2">
        <f t="shared" si="8"/>
        <v>79.000000000000171</v>
      </c>
    </row>
    <row r="504" spans="1:7">
      <c r="A504" s="86">
        <v>44620</v>
      </c>
      <c r="B504" s="526">
        <v>24431</v>
      </c>
      <c r="C504" s="526" t="s">
        <v>33</v>
      </c>
      <c r="D504" t="s">
        <v>17</v>
      </c>
      <c r="E504" s="160"/>
      <c r="F504" s="160">
        <v>4</v>
      </c>
      <c r="G504" s="2">
        <f t="shared" si="8"/>
        <v>75.000000000000171</v>
      </c>
    </row>
    <row r="505" spans="1:7">
      <c r="A505" s="86">
        <v>44620</v>
      </c>
      <c r="B505" s="526">
        <v>24431</v>
      </c>
      <c r="C505" s="526" t="s">
        <v>33</v>
      </c>
      <c r="D505" t="s">
        <v>18</v>
      </c>
      <c r="E505" s="160"/>
      <c r="F505" s="160">
        <v>60</v>
      </c>
      <c r="G505" s="2">
        <f t="shared" si="8"/>
        <v>15.000000000000171</v>
      </c>
    </row>
    <row r="506" spans="1:7">
      <c r="A506" s="86">
        <v>44620</v>
      </c>
      <c r="B506" s="526">
        <v>24431</v>
      </c>
      <c r="C506" s="526" t="s">
        <v>33</v>
      </c>
      <c r="D506" t="s">
        <v>19</v>
      </c>
      <c r="E506" s="160"/>
      <c r="F506" s="160">
        <v>5</v>
      </c>
      <c r="G506" s="2">
        <f t="shared" si="8"/>
        <v>10.000000000000171</v>
      </c>
    </row>
    <row r="507" spans="1:7">
      <c r="A507" s="7">
        <v>44621</v>
      </c>
      <c r="B507" s="526">
        <v>24463</v>
      </c>
      <c r="C507" s="526" t="s">
        <v>33</v>
      </c>
      <c r="D507" t="s">
        <v>96</v>
      </c>
      <c r="E507" s="160"/>
      <c r="F507" s="160">
        <v>10</v>
      </c>
      <c r="G507" s="2">
        <f t="shared" si="8"/>
        <v>1.7053025658242404E-13</v>
      </c>
    </row>
    <row r="508" spans="1:7">
      <c r="A508" s="88">
        <v>44561</v>
      </c>
      <c r="B508" s="525" t="s">
        <v>14</v>
      </c>
      <c r="C508" s="525" t="s">
        <v>34</v>
      </c>
      <c r="D508" t="s">
        <v>16</v>
      </c>
      <c r="E508" s="160">
        <v>53.6</v>
      </c>
      <c r="G508" s="2">
        <f t="shared" si="8"/>
        <v>53.600000000000172</v>
      </c>
    </row>
    <row r="509" spans="1:7">
      <c r="A509" s="86"/>
      <c r="B509" s="526"/>
      <c r="C509" s="526"/>
      <c r="D509" t="s">
        <v>17</v>
      </c>
      <c r="E509" s="160">
        <v>4.4000000000000004</v>
      </c>
      <c r="G509" s="2">
        <f t="shared" si="8"/>
        <v>58.000000000000171</v>
      </c>
    </row>
    <row r="510" spans="1:7">
      <c r="A510" s="86"/>
      <c r="B510" s="526"/>
      <c r="C510" s="526"/>
      <c r="D510" t="s">
        <v>18</v>
      </c>
      <c r="E510" s="160">
        <v>60</v>
      </c>
      <c r="G510" s="2">
        <f t="shared" si="8"/>
        <v>118.00000000000017</v>
      </c>
    </row>
    <row r="511" spans="1:7">
      <c r="A511" s="86"/>
      <c r="B511" s="526"/>
      <c r="C511" s="526"/>
      <c r="D511" t="s">
        <v>19</v>
      </c>
      <c r="E511" s="160">
        <v>5</v>
      </c>
      <c r="G511" s="2">
        <f t="shared" si="8"/>
        <v>123.00000000000017</v>
      </c>
    </row>
    <row r="512" spans="1:7">
      <c r="A512" s="86">
        <v>44620</v>
      </c>
      <c r="B512" s="526">
        <v>24432</v>
      </c>
      <c r="C512" s="526" t="s">
        <v>34</v>
      </c>
      <c r="D512" t="s">
        <v>16</v>
      </c>
      <c r="E512" s="160"/>
      <c r="F512" s="160">
        <v>53.6</v>
      </c>
      <c r="G512" s="2">
        <f t="shared" si="8"/>
        <v>69.400000000000176</v>
      </c>
    </row>
    <row r="513" spans="1:7">
      <c r="A513" s="86">
        <v>44620</v>
      </c>
      <c r="B513" s="526">
        <v>24432</v>
      </c>
      <c r="C513" s="526" t="s">
        <v>34</v>
      </c>
      <c r="D513" t="s">
        <v>17</v>
      </c>
      <c r="E513" s="160"/>
      <c r="F513" s="160">
        <v>4.4000000000000004</v>
      </c>
      <c r="G513" s="2">
        <f t="shared" si="8"/>
        <v>65.000000000000171</v>
      </c>
    </row>
    <row r="514" spans="1:7">
      <c r="A514" s="86">
        <v>44620</v>
      </c>
      <c r="B514" s="526">
        <v>24432</v>
      </c>
      <c r="C514" s="526" t="s">
        <v>34</v>
      </c>
      <c r="D514" t="s">
        <v>18</v>
      </c>
      <c r="E514" s="160"/>
      <c r="F514" s="160">
        <v>60</v>
      </c>
      <c r="G514" s="2">
        <f t="shared" si="8"/>
        <v>5.0000000000001705</v>
      </c>
    </row>
    <row r="515" spans="1:7">
      <c r="A515" s="86">
        <v>44620</v>
      </c>
      <c r="B515" s="526">
        <v>24432</v>
      </c>
      <c r="C515" s="526" t="s">
        <v>34</v>
      </c>
      <c r="D515" t="s">
        <v>19</v>
      </c>
      <c r="E515" s="160"/>
      <c r="F515" s="160">
        <v>5</v>
      </c>
      <c r="G515" s="2">
        <f t="shared" si="8"/>
        <v>1.7053025658242404E-13</v>
      </c>
    </row>
    <row r="516" spans="1:7">
      <c r="A516" s="44">
        <v>44592</v>
      </c>
      <c r="B516" s="525" t="s">
        <v>14</v>
      </c>
      <c r="C516" s="525" t="s">
        <v>15</v>
      </c>
      <c r="D516" t="s">
        <v>16</v>
      </c>
      <c r="E516" s="160">
        <v>56.6</v>
      </c>
      <c r="G516" s="2">
        <f t="shared" si="8"/>
        <v>56.600000000000172</v>
      </c>
    </row>
    <row r="517" spans="1:7">
      <c r="B517" s="526"/>
      <c r="C517" s="526"/>
      <c r="D517" t="s">
        <v>17</v>
      </c>
      <c r="E517" s="160">
        <v>1.3</v>
      </c>
      <c r="G517" s="2">
        <f t="shared" si="8"/>
        <v>57.900000000000169</v>
      </c>
    </row>
    <row r="518" spans="1:7">
      <c r="B518" s="526"/>
      <c r="C518" s="526"/>
      <c r="D518" t="s">
        <v>18</v>
      </c>
      <c r="E518" s="160">
        <v>60</v>
      </c>
      <c r="G518" s="2">
        <f t="shared" si="8"/>
        <v>117.90000000000018</v>
      </c>
    </row>
    <row r="519" spans="1:7">
      <c r="B519" s="526"/>
      <c r="C519" s="526"/>
      <c r="D519" t="s">
        <v>19</v>
      </c>
      <c r="E519" s="160">
        <v>5</v>
      </c>
      <c r="G519" s="2">
        <f t="shared" si="8"/>
        <v>122.90000000000018</v>
      </c>
    </row>
    <row r="520" spans="1:7">
      <c r="B520" s="526"/>
      <c r="C520" s="526"/>
      <c r="D520" t="s">
        <v>57</v>
      </c>
      <c r="E520" s="160">
        <v>10</v>
      </c>
      <c r="G520" s="2">
        <f t="shared" si="8"/>
        <v>132.90000000000018</v>
      </c>
    </row>
    <row r="521" spans="1:7">
      <c r="A521" s="86">
        <v>44620</v>
      </c>
      <c r="B521" s="526">
        <v>24432</v>
      </c>
      <c r="C521" s="526" t="s">
        <v>15</v>
      </c>
      <c r="D521" t="s">
        <v>16</v>
      </c>
      <c r="F521" s="160">
        <v>56.6</v>
      </c>
      <c r="G521" s="2">
        <f t="shared" si="8"/>
        <v>76.300000000000182</v>
      </c>
    </row>
    <row r="522" spans="1:7">
      <c r="A522" s="86">
        <v>44620</v>
      </c>
      <c r="B522" s="526">
        <v>24432</v>
      </c>
      <c r="C522" s="526" t="s">
        <v>15</v>
      </c>
      <c r="D522" t="s">
        <v>17</v>
      </c>
      <c r="F522" s="160">
        <v>1.3</v>
      </c>
      <c r="G522" s="2">
        <f t="shared" si="8"/>
        <v>75.000000000000185</v>
      </c>
    </row>
    <row r="523" spans="1:7">
      <c r="A523" s="86">
        <v>44620</v>
      </c>
      <c r="B523" s="526">
        <v>24432</v>
      </c>
      <c r="C523" s="526" t="s">
        <v>15</v>
      </c>
      <c r="D523" t="s">
        <v>18</v>
      </c>
      <c r="F523" s="160">
        <v>60</v>
      </c>
      <c r="G523" s="2">
        <f t="shared" si="8"/>
        <v>15.000000000000185</v>
      </c>
    </row>
    <row r="524" spans="1:7">
      <c r="A524" s="86">
        <v>44620</v>
      </c>
      <c r="B524" s="526">
        <v>24432</v>
      </c>
      <c r="C524" s="526" t="s">
        <v>15</v>
      </c>
      <c r="D524" t="s">
        <v>19</v>
      </c>
      <c r="F524" s="160">
        <v>5</v>
      </c>
      <c r="G524" s="2">
        <f t="shared" si="8"/>
        <v>10.000000000000185</v>
      </c>
    </row>
    <row r="525" spans="1:7">
      <c r="A525" s="7">
        <v>44621</v>
      </c>
      <c r="B525" s="526">
        <v>24463</v>
      </c>
      <c r="C525" s="526" t="s">
        <v>15</v>
      </c>
      <c r="D525" t="s">
        <v>57</v>
      </c>
      <c r="F525" s="160">
        <v>10</v>
      </c>
      <c r="G525" s="97">
        <f t="shared" si="8"/>
        <v>1.8474111129762605E-13</v>
      </c>
    </row>
    <row r="526" spans="1:7">
      <c r="A526" s="44">
        <v>44620</v>
      </c>
      <c r="B526" s="525" t="s">
        <v>14</v>
      </c>
      <c r="C526" s="525" t="s">
        <v>20</v>
      </c>
      <c r="D526" t="s">
        <v>16</v>
      </c>
      <c r="E526" s="26">
        <v>55.7</v>
      </c>
      <c r="G526" s="2">
        <f t="shared" si="8"/>
        <v>55.700000000000188</v>
      </c>
    </row>
    <row r="527" spans="1:7">
      <c r="B527" s="526"/>
      <c r="C527" s="526"/>
      <c r="D527" t="s">
        <v>17</v>
      </c>
      <c r="E527" s="26">
        <v>4.3</v>
      </c>
      <c r="G527" s="2">
        <f t="shared" si="8"/>
        <v>60.000000000000185</v>
      </c>
    </row>
    <row r="528" spans="1:7">
      <c r="B528" s="526"/>
      <c r="C528" s="526"/>
      <c r="D528" t="s">
        <v>18</v>
      </c>
      <c r="E528" s="26">
        <v>56</v>
      </c>
      <c r="G528" s="2">
        <f t="shared" si="8"/>
        <v>116.00000000000018</v>
      </c>
    </row>
    <row r="529" spans="1:7">
      <c r="B529" s="526"/>
      <c r="C529" s="526"/>
      <c r="D529" t="s">
        <v>19</v>
      </c>
      <c r="E529" s="26">
        <v>5</v>
      </c>
      <c r="G529" s="2">
        <f t="shared" si="8"/>
        <v>121.00000000000018</v>
      </c>
    </row>
    <row r="530" spans="1:7">
      <c r="A530" s="7">
        <v>44645</v>
      </c>
      <c r="B530" s="526">
        <v>24613</v>
      </c>
      <c r="C530" s="526" t="s">
        <v>20</v>
      </c>
      <c r="D530" t="s">
        <v>16</v>
      </c>
      <c r="F530" s="26">
        <v>55.7</v>
      </c>
      <c r="G530" s="2">
        <f t="shared" si="8"/>
        <v>65.300000000000182</v>
      </c>
    </row>
    <row r="531" spans="1:7">
      <c r="A531" s="7">
        <v>44645</v>
      </c>
      <c r="B531" s="526">
        <v>24613</v>
      </c>
      <c r="C531" s="526" t="s">
        <v>20</v>
      </c>
      <c r="D531" t="s">
        <v>17</v>
      </c>
      <c r="F531" s="26">
        <v>4.3</v>
      </c>
      <c r="G531" s="2">
        <f t="shared" si="8"/>
        <v>61.000000000000185</v>
      </c>
    </row>
    <row r="532" spans="1:7">
      <c r="A532" s="7">
        <v>44645</v>
      </c>
      <c r="B532" s="526">
        <v>24613</v>
      </c>
      <c r="C532" s="526" t="s">
        <v>20</v>
      </c>
      <c r="D532" t="s">
        <v>18</v>
      </c>
      <c r="F532" s="26">
        <v>56</v>
      </c>
      <c r="G532" s="2">
        <f t="shared" si="8"/>
        <v>5.0000000000001847</v>
      </c>
    </row>
    <row r="533" spans="1:7">
      <c r="A533" s="7">
        <v>44645</v>
      </c>
      <c r="B533" s="526">
        <v>24613</v>
      </c>
      <c r="C533" s="526" t="s">
        <v>20</v>
      </c>
      <c r="D533" t="s">
        <v>19</v>
      </c>
      <c r="F533" s="26">
        <v>5</v>
      </c>
      <c r="G533" s="24">
        <f t="shared" si="8"/>
        <v>1.8474111129762605E-13</v>
      </c>
    </row>
    <row r="534" spans="1:7">
      <c r="A534" s="44">
        <v>44651</v>
      </c>
      <c r="B534" s="525" t="s">
        <v>14</v>
      </c>
      <c r="C534" s="525" t="s">
        <v>23</v>
      </c>
      <c r="D534" t="s">
        <v>16</v>
      </c>
      <c r="E534" s="26">
        <v>55.6</v>
      </c>
      <c r="F534" s="26"/>
      <c r="G534" s="2">
        <f t="shared" si="8"/>
        <v>55.600000000000186</v>
      </c>
    </row>
    <row r="535" spans="1:7">
      <c r="B535" s="526"/>
      <c r="C535" s="526"/>
      <c r="D535" t="s">
        <v>17</v>
      </c>
      <c r="E535" s="26">
        <v>5.2</v>
      </c>
      <c r="F535" s="26"/>
      <c r="G535" s="2">
        <f t="shared" si="8"/>
        <v>60.800000000000189</v>
      </c>
    </row>
    <row r="536" spans="1:7">
      <c r="B536" s="526"/>
      <c r="C536" s="526"/>
      <c r="D536" t="s">
        <v>18</v>
      </c>
      <c r="E536" s="26">
        <v>60</v>
      </c>
      <c r="F536" s="26"/>
      <c r="G536" s="2">
        <f t="shared" si="8"/>
        <v>120.80000000000018</v>
      </c>
    </row>
    <row r="537" spans="1:7">
      <c r="B537" s="526"/>
      <c r="C537" s="526"/>
      <c r="D537" t="s">
        <v>19</v>
      </c>
      <c r="E537" s="26">
        <v>5</v>
      </c>
      <c r="F537" s="26"/>
      <c r="G537" s="2">
        <f t="shared" si="8"/>
        <v>125.80000000000018</v>
      </c>
    </row>
    <row r="538" spans="1:7">
      <c r="A538" s="7">
        <v>44795</v>
      </c>
      <c r="B538" s="526">
        <v>25327</v>
      </c>
      <c r="C538" s="526" t="s">
        <v>23</v>
      </c>
      <c r="D538" t="s">
        <v>16</v>
      </c>
      <c r="F538" s="26">
        <v>55.6</v>
      </c>
      <c r="G538" s="2">
        <f t="shared" si="8"/>
        <v>70.200000000000188</v>
      </c>
    </row>
    <row r="539" spans="1:7">
      <c r="A539" s="7">
        <v>44795</v>
      </c>
      <c r="B539" s="526">
        <v>25327</v>
      </c>
      <c r="C539" s="526" t="s">
        <v>23</v>
      </c>
      <c r="D539" t="s">
        <v>17</v>
      </c>
      <c r="F539" s="26">
        <v>5.2</v>
      </c>
      <c r="G539" s="2">
        <f t="shared" si="8"/>
        <v>65.000000000000185</v>
      </c>
    </row>
    <row r="540" spans="1:7">
      <c r="A540" s="7">
        <v>44795</v>
      </c>
      <c r="B540" s="526">
        <v>25327</v>
      </c>
      <c r="C540" s="526" t="s">
        <v>23</v>
      </c>
      <c r="D540" t="s">
        <v>18</v>
      </c>
      <c r="F540" s="26">
        <v>60</v>
      </c>
      <c r="G540" s="2">
        <f t="shared" si="8"/>
        <v>5.0000000000001847</v>
      </c>
    </row>
    <row r="541" spans="1:7">
      <c r="A541" s="7">
        <v>44795</v>
      </c>
      <c r="B541" s="526">
        <v>25327</v>
      </c>
      <c r="C541" s="526" t="s">
        <v>23</v>
      </c>
      <c r="D541" t="s">
        <v>19</v>
      </c>
      <c r="F541" s="26">
        <v>5</v>
      </c>
      <c r="G541" s="2">
        <f t="shared" si="8"/>
        <v>1.8474111129762605E-13</v>
      </c>
    </row>
    <row r="542" spans="1:7">
      <c r="A542" s="44">
        <v>44681</v>
      </c>
      <c r="B542" s="525" t="s">
        <v>14</v>
      </c>
      <c r="C542" s="525" t="s">
        <v>24</v>
      </c>
      <c r="D542" t="s">
        <v>16</v>
      </c>
      <c r="E542" s="26">
        <v>56.6</v>
      </c>
      <c r="F542" s="160"/>
      <c r="G542" s="2">
        <f t="shared" si="8"/>
        <v>56.600000000000186</v>
      </c>
    </row>
    <row r="543" spans="1:7">
      <c r="B543" s="526"/>
      <c r="C543" s="526"/>
      <c r="D543" t="s">
        <v>17</v>
      </c>
      <c r="E543" s="26">
        <v>2.8</v>
      </c>
      <c r="F543" s="160"/>
      <c r="G543" s="2">
        <f t="shared" si="8"/>
        <v>59.400000000000183</v>
      </c>
    </row>
    <row r="544" spans="1:7">
      <c r="B544" s="526"/>
      <c r="C544" s="526"/>
      <c r="D544" t="s">
        <v>18</v>
      </c>
      <c r="E544" s="26">
        <v>60</v>
      </c>
      <c r="F544" s="160"/>
      <c r="G544" s="2">
        <f t="shared" si="8"/>
        <v>119.40000000000018</v>
      </c>
    </row>
    <row r="545" spans="1:7">
      <c r="B545" s="526"/>
      <c r="C545" s="526"/>
      <c r="D545" t="s">
        <v>19</v>
      </c>
      <c r="E545" s="26">
        <v>5</v>
      </c>
      <c r="F545" s="160"/>
      <c r="G545" s="2">
        <f t="shared" si="8"/>
        <v>124.40000000000018</v>
      </c>
    </row>
    <row r="546" spans="1:7">
      <c r="B546" s="526"/>
      <c r="C546" s="526"/>
      <c r="D546" t="s">
        <v>61</v>
      </c>
      <c r="E546" s="160">
        <v>10</v>
      </c>
      <c r="F546" s="160"/>
      <c r="G546" s="2">
        <f t="shared" si="8"/>
        <v>134.40000000000018</v>
      </c>
    </row>
    <row r="547" spans="1:7">
      <c r="A547" s="7">
        <v>44795</v>
      </c>
      <c r="B547" s="526">
        <v>25327</v>
      </c>
      <c r="C547" s="526" t="s">
        <v>23</v>
      </c>
      <c r="D547" t="s">
        <v>16</v>
      </c>
      <c r="E547" s="160"/>
      <c r="F547" s="26">
        <v>56.6</v>
      </c>
      <c r="G547" s="2">
        <f t="shared" si="8"/>
        <v>77.800000000000182</v>
      </c>
    </row>
    <row r="548" spans="1:7">
      <c r="A548" s="7">
        <v>44795</v>
      </c>
      <c r="B548" s="526">
        <v>25327</v>
      </c>
      <c r="C548" s="526" t="s">
        <v>23</v>
      </c>
      <c r="D548" t="s">
        <v>17</v>
      </c>
      <c r="E548" s="160"/>
      <c r="F548" s="26">
        <v>2.8</v>
      </c>
      <c r="G548" s="2">
        <f t="shared" si="8"/>
        <v>75.000000000000185</v>
      </c>
    </row>
    <row r="549" spans="1:7">
      <c r="A549" s="7">
        <v>44795</v>
      </c>
      <c r="B549" s="526">
        <v>25327</v>
      </c>
      <c r="C549" s="526" t="s">
        <v>23</v>
      </c>
      <c r="D549" t="s">
        <v>18</v>
      </c>
      <c r="E549" s="160"/>
      <c r="F549" s="26">
        <v>60</v>
      </c>
      <c r="G549" s="2">
        <f t="shared" si="8"/>
        <v>15.000000000000185</v>
      </c>
    </row>
    <row r="550" spans="1:7">
      <c r="A550" s="7">
        <v>44795</v>
      </c>
      <c r="B550" s="526">
        <v>25327</v>
      </c>
      <c r="C550" s="526" t="s">
        <v>23</v>
      </c>
      <c r="D550" t="s">
        <v>19</v>
      </c>
      <c r="E550" s="160"/>
      <c r="F550" s="26">
        <v>5</v>
      </c>
      <c r="G550" s="2">
        <f t="shared" si="8"/>
        <v>10.000000000000185</v>
      </c>
    </row>
    <row r="551" spans="1:7">
      <c r="A551" s="7">
        <v>44797</v>
      </c>
      <c r="B551" s="526">
        <v>25413</v>
      </c>
      <c r="C551" s="526" t="s">
        <v>23</v>
      </c>
      <c r="D551" t="s">
        <v>61</v>
      </c>
      <c r="E551" s="160"/>
      <c r="F551" s="160">
        <v>10</v>
      </c>
      <c r="G551" s="2">
        <f t="shared" si="8"/>
        <v>1.8474111129762605E-13</v>
      </c>
    </row>
    <row r="552" spans="1:7">
      <c r="A552" s="44">
        <v>44712</v>
      </c>
      <c r="B552" s="525" t="s">
        <v>14</v>
      </c>
      <c r="C552" s="525" t="s">
        <v>25</v>
      </c>
      <c r="D552" t="s">
        <v>16</v>
      </c>
      <c r="E552" s="160">
        <v>61.8</v>
      </c>
      <c r="F552" s="26"/>
      <c r="G552" s="2">
        <f t="shared" si="8"/>
        <v>61.800000000000182</v>
      </c>
    </row>
    <row r="553" spans="1:7">
      <c r="B553" s="526"/>
      <c r="C553" s="526"/>
      <c r="D553" t="s">
        <v>17</v>
      </c>
      <c r="E553" s="160">
        <v>9.1</v>
      </c>
      <c r="F553" s="26"/>
      <c r="G553" s="2">
        <f t="shared" si="8"/>
        <v>70.900000000000176</v>
      </c>
    </row>
    <row r="554" spans="1:7">
      <c r="B554" s="526"/>
      <c r="C554" s="526"/>
      <c r="D554" t="s">
        <v>18</v>
      </c>
      <c r="E554" s="160">
        <v>60</v>
      </c>
      <c r="G554" s="2">
        <f t="shared" si="8"/>
        <v>130.90000000000018</v>
      </c>
    </row>
    <row r="555" spans="1:7">
      <c r="B555" s="526"/>
      <c r="C555" s="526"/>
      <c r="D555" t="s">
        <v>19</v>
      </c>
      <c r="E555" s="160">
        <v>5</v>
      </c>
      <c r="G555" s="2">
        <f t="shared" si="8"/>
        <v>135.90000000000018</v>
      </c>
    </row>
    <row r="556" spans="1:7">
      <c r="B556" s="526"/>
      <c r="C556" s="526"/>
      <c r="D556" t="s">
        <v>98</v>
      </c>
      <c r="E556" s="160">
        <v>6</v>
      </c>
      <c r="G556" s="2">
        <f t="shared" si="8"/>
        <v>141.90000000000018</v>
      </c>
    </row>
    <row r="557" spans="1:7">
      <c r="A557" s="7">
        <v>44795</v>
      </c>
      <c r="B557" s="526">
        <v>25327</v>
      </c>
      <c r="C557" s="526" t="s">
        <v>25</v>
      </c>
      <c r="D557" t="s">
        <v>16</v>
      </c>
      <c r="E557" s="160"/>
      <c r="F557" s="160">
        <v>61.8</v>
      </c>
      <c r="G557" s="2">
        <f t="shared" ref="G557:G632" si="9">+G556+E557-F557</f>
        <v>80.100000000000179</v>
      </c>
    </row>
    <row r="558" spans="1:7">
      <c r="A558" s="7">
        <v>44795</v>
      </c>
      <c r="B558" s="526">
        <v>25327</v>
      </c>
      <c r="C558" s="526" t="s">
        <v>25</v>
      </c>
      <c r="D558" t="s">
        <v>17</v>
      </c>
      <c r="E558" s="160"/>
      <c r="F558" s="160">
        <v>9.1</v>
      </c>
      <c r="G558" s="2">
        <f t="shared" si="9"/>
        <v>71.000000000000185</v>
      </c>
    </row>
    <row r="559" spans="1:7">
      <c r="A559" s="7">
        <v>44795</v>
      </c>
      <c r="B559" s="526">
        <v>25327</v>
      </c>
      <c r="C559" s="526" t="s">
        <v>25</v>
      </c>
      <c r="D559" t="s">
        <v>18</v>
      </c>
      <c r="E559" s="160"/>
      <c r="F559" s="160">
        <v>60</v>
      </c>
      <c r="G559" s="2">
        <f t="shared" si="9"/>
        <v>11.000000000000185</v>
      </c>
    </row>
    <row r="560" spans="1:7">
      <c r="A560" s="7">
        <v>44795</v>
      </c>
      <c r="B560" s="526">
        <v>25327</v>
      </c>
      <c r="C560" s="526" t="s">
        <v>25</v>
      </c>
      <c r="D560" t="s">
        <v>19</v>
      </c>
      <c r="E560" s="160"/>
      <c r="F560" s="160">
        <v>5</v>
      </c>
      <c r="G560" s="2">
        <f t="shared" si="9"/>
        <v>6.0000000000001847</v>
      </c>
    </row>
    <row r="561" spans="1:11">
      <c r="A561" s="7">
        <v>44795</v>
      </c>
      <c r="B561" s="526">
        <v>25327</v>
      </c>
      <c r="C561" s="526" t="s">
        <v>25</v>
      </c>
      <c r="D561" t="s">
        <v>98</v>
      </c>
      <c r="E561" s="160"/>
      <c r="F561" s="160">
        <v>6</v>
      </c>
      <c r="G561" s="2">
        <f t="shared" si="9"/>
        <v>1.8474111129762605E-13</v>
      </c>
    </row>
    <row r="562" spans="1:11">
      <c r="A562" s="44">
        <v>44742</v>
      </c>
      <c r="B562" s="525" t="s">
        <v>14</v>
      </c>
      <c r="C562" s="525" t="s">
        <v>26</v>
      </c>
      <c r="D562" t="s">
        <v>16</v>
      </c>
      <c r="E562" s="160">
        <v>59.8</v>
      </c>
      <c r="G562" s="2">
        <f t="shared" si="9"/>
        <v>59.800000000000182</v>
      </c>
    </row>
    <row r="563" spans="1:11">
      <c r="B563" s="526"/>
      <c r="C563" s="526"/>
      <c r="D563" t="s">
        <v>17</v>
      </c>
      <c r="E563" s="160">
        <v>6.9</v>
      </c>
      <c r="G563" s="2">
        <f t="shared" si="9"/>
        <v>66.700000000000188</v>
      </c>
    </row>
    <row r="564" spans="1:11">
      <c r="B564" s="526"/>
      <c r="C564" s="526"/>
      <c r="D564" t="s">
        <v>18</v>
      </c>
      <c r="E564" s="181">
        <v>60</v>
      </c>
      <c r="G564" s="2">
        <f t="shared" si="9"/>
        <v>126.70000000000019</v>
      </c>
    </row>
    <row r="565" spans="1:11">
      <c r="B565" s="526"/>
      <c r="C565" s="526"/>
      <c r="D565" t="s">
        <v>19</v>
      </c>
      <c r="E565" s="181">
        <v>5</v>
      </c>
      <c r="G565" s="2">
        <f t="shared" si="9"/>
        <v>131.70000000000019</v>
      </c>
    </row>
    <row r="566" spans="1:11">
      <c r="A566" s="7">
        <v>44795</v>
      </c>
      <c r="B566" s="526">
        <v>25328</v>
      </c>
      <c r="C566" s="526" t="s">
        <v>26</v>
      </c>
      <c r="D566" t="s">
        <v>16</v>
      </c>
      <c r="E566" s="181"/>
      <c r="F566" s="160">
        <v>59.8</v>
      </c>
      <c r="G566" s="2">
        <f t="shared" si="9"/>
        <v>71.90000000000019</v>
      </c>
    </row>
    <row r="567" spans="1:11">
      <c r="A567" s="7">
        <v>44795</v>
      </c>
      <c r="B567" s="526">
        <v>25328</v>
      </c>
      <c r="C567" s="526" t="s">
        <v>26</v>
      </c>
      <c r="D567" t="s">
        <v>17</v>
      </c>
      <c r="E567" s="181"/>
      <c r="F567" s="160">
        <v>6.9</v>
      </c>
      <c r="G567" s="2">
        <f t="shared" si="9"/>
        <v>65.000000000000185</v>
      </c>
    </row>
    <row r="568" spans="1:11">
      <c r="A568" s="7">
        <v>44795</v>
      </c>
      <c r="B568" s="526">
        <v>25327</v>
      </c>
      <c r="C568" s="526" t="s">
        <v>26</v>
      </c>
      <c r="D568" t="s">
        <v>18</v>
      </c>
      <c r="E568" s="181"/>
      <c r="F568" s="181">
        <v>60</v>
      </c>
      <c r="G568" s="2">
        <f t="shared" si="9"/>
        <v>5.0000000000001847</v>
      </c>
    </row>
    <row r="569" spans="1:11">
      <c r="A569" s="7">
        <v>44795</v>
      </c>
      <c r="B569" s="526">
        <v>25327</v>
      </c>
      <c r="C569" s="526" t="s">
        <v>26</v>
      </c>
      <c r="D569" t="s">
        <v>19</v>
      </c>
      <c r="E569" s="181"/>
      <c r="F569" s="181">
        <v>5</v>
      </c>
      <c r="G569" s="2">
        <f t="shared" si="9"/>
        <v>1.8474111129762605E-13</v>
      </c>
    </row>
    <row r="570" spans="1:11">
      <c r="A570" s="44">
        <v>44773</v>
      </c>
      <c r="B570" s="525" t="s">
        <v>14</v>
      </c>
      <c r="C570" s="525" t="s">
        <v>27</v>
      </c>
      <c r="D570" t="s">
        <v>16</v>
      </c>
      <c r="E570" s="160">
        <v>59.5</v>
      </c>
      <c r="G570" s="2">
        <f t="shared" si="9"/>
        <v>59.500000000000185</v>
      </c>
    </row>
    <row r="571" spans="1:11">
      <c r="B571" s="526"/>
      <c r="C571" s="526"/>
      <c r="D571" t="s">
        <v>17</v>
      </c>
      <c r="E571" s="160">
        <v>9.6999999999999993</v>
      </c>
      <c r="G571" s="2">
        <f t="shared" si="9"/>
        <v>69.200000000000188</v>
      </c>
    </row>
    <row r="572" spans="1:11">
      <c r="B572" s="526"/>
      <c r="C572" s="526"/>
      <c r="D572" t="s">
        <v>18</v>
      </c>
      <c r="E572" s="181">
        <v>60</v>
      </c>
      <c r="G572" s="2">
        <f t="shared" si="9"/>
        <v>129.20000000000019</v>
      </c>
    </row>
    <row r="573" spans="1:11">
      <c r="B573" s="526"/>
      <c r="C573" s="526"/>
      <c r="D573" t="s">
        <v>19</v>
      </c>
      <c r="E573" s="181">
        <v>5</v>
      </c>
      <c r="G573" s="2">
        <f t="shared" si="9"/>
        <v>134.20000000000019</v>
      </c>
      <c r="I573" s="525"/>
      <c r="K573" s="2"/>
    </row>
    <row r="574" spans="1:11">
      <c r="A574" s="7">
        <v>44795</v>
      </c>
      <c r="B574" s="526">
        <v>25327</v>
      </c>
      <c r="C574" s="526" t="s">
        <v>27</v>
      </c>
      <c r="D574" t="s">
        <v>18</v>
      </c>
      <c r="F574" s="181">
        <v>60</v>
      </c>
      <c r="G574" s="2">
        <f t="shared" si="9"/>
        <v>74.200000000000188</v>
      </c>
      <c r="I574" s="526"/>
      <c r="K574" s="2"/>
    </row>
    <row r="575" spans="1:11">
      <c r="A575" s="7">
        <v>44795</v>
      </c>
      <c r="B575" s="526">
        <v>25327</v>
      </c>
      <c r="C575" s="526" t="s">
        <v>27</v>
      </c>
      <c r="D575" t="s">
        <v>19</v>
      </c>
      <c r="F575" s="181">
        <v>5</v>
      </c>
      <c r="G575" s="2">
        <f t="shared" si="9"/>
        <v>69.200000000000188</v>
      </c>
      <c r="I575" s="525"/>
      <c r="K575" s="2"/>
    </row>
    <row r="576" spans="1:11">
      <c r="A576" s="7">
        <v>44795</v>
      </c>
      <c r="B576" s="526">
        <v>25328</v>
      </c>
      <c r="C576" s="526" t="s">
        <v>27</v>
      </c>
      <c r="D576" t="s">
        <v>16</v>
      </c>
      <c r="F576" s="160">
        <v>59.5</v>
      </c>
      <c r="G576" s="2">
        <f t="shared" si="9"/>
        <v>9.7000000000001876</v>
      </c>
      <c r="I576" s="526"/>
      <c r="K576" s="2"/>
    </row>
    <row r="577" spans="1:12">
      <c r="A577" s="7">
        <v>44795</v>
      </c>
      <c r="B577" s="526">
        <v>25328</v>
      </c>
      <c r="C577" s="526" t="s">
        <v>27</v>
      </c>
      <c r="D577" t="s">
        <v>17</v>
      </c>
      <c r="F577" s="160">
        <v>9.6999999999999993</v>
      </c>
      <c r="G577" s="2">
        <f t="shared" si="9"/>
        <v>1.8829382497642655E-13</v>
      </c>
      <c r="L577" s="2"/>
    </row>
    <row r="578" spans="1:12">
      <c r="A578" s="44">
        <v>44804</v>
      </c>
      <c r="B578" s="525" t="s">
        <v>14</v>
      </c>
      <c r="C578" s="525" t="s">
        <v>28</v>
      </c>
      <c r="D578" t="s">
        <v>16</v>
      </c>
      <c r="E578" s="2">
        <v>59.9</v>
      </c>
      <c r="F578" s="160"/>
      <c r="G578" s="2">
        <f t="shared" si="9"/>
        <v>59.90000000000019</v>
      </c>
      <c r="L578" s="2"/>
    </row>
    <row r="579" spans="1:12">
      <c r="B579" s="526"/>
      <c r="C579" s="526"/>
      <c r="D579" t="s">
        <v>17</v>
      </c>
      <c r="E579" s="2">
        <v>7</v>
      </c>
      <c r="F579" s="160"/>
      <c r="G579" s="2">
        <f t="shared" si="9"/>
        <v>66.90000000000019</v>
      </c>
    </row>
    <row r="580" spans="1:12">
      <c r="B580" s="526"/>
      <c r="C580" s="526"/>
      <c r="D580" t="s">
        <v>18</v>
      </c>
      <c r="E580" s="2">
        <v>60</v>
      </c>
      <c r="F580" s="160"/>
      <c r="G580" s="2">
        <f t="shared" si="9"/>
        <v>126.90000000000019</v>
      </c>
      <c r="K580" s="8"/>
    </row>
    <row r="581" spans="1:12">
      <c r="B581" s="526"/>
      <c r="C581" s="526"/>
      <c r="D581" t="s">
        <v>19</v>
      </c>
      <c r="E581" s="2">
        <v>5</v>
      </c>
      <c r="F581" s="160"/>
      <c r="G581" s="2">
        <f t="shared" si="9"/>
        <v>131.9000000000002</v>
      </c>
    </row>
    <row r="582" spans="1:12">
      <c r="A582" s="7">
        <v>44900</v>
      </c>
      <c r="B582" s="526" t="s">
        <v>153</v>
      </c>
      <c r="C582" s="526" t="s">
        <v>28</v>
      </c>
      <c r="D582" t="s">
        <v>16</v>
      </c>
      <c r="E582" s="2"/>
      <c r="F582" s="2">
        <v>59.9</v>
      </c>
      <c r="G582" s="2">
        <f t="shared" si="9"/>
        <v>72.000000000000199</v>
      </c>
    </row>
    <row r="583" spans="1:12">
      <c r="A583" s="7">
        <v>44900</v>
      </c>
      <c r="B583" s="526" t="s">
        <v>153</v>
      </c>
      <c r="C583" s="526" t="s">
        <v>28</v>
      </c>
      <c r="D583" t="s">
        <v>17</v>
      </c>
      <c r="E583" s="2"/>
      <c r="F583" s="2">
        <v>7</v>
      </c>
      <c r="G583" s="2">
        <f t="shared" si="9"/>
        <v>65.000000000000199</v>
      </c>
    </row>
    <row r="584" spans="1:12">
      <c r="A584" s="7">
        <v>44991</v>
      </c>
      <c r="B584" s="526">
        <v>26484</v>
      </c>
      <c r="C584" s="526" t="s">
        <v>28</v>
      </c>
      <c r="D584" t="s">
        <v>18</v>
      </c>
      <c r="E584" s="2"/>
      <c r="F584" s="2">
        <v>60</v>
      </c>
      <c r="G584" s="2">
        <f t="shared" si="9"/>
        <v>5.000000000000199</v>
      </c>
    </row>
    <row r="585" spans="1:12">
      <c r="A585" s="7">
        <v>44991</v>
      </c>
      <c r="B585" s="526">
        <v>26484</v>
      </c>
      <c r="C585" s="526" t="s">
        <v>28</v>
      </c>
      <c r="D585" t="s">
        <v>19</v>
      </c>
      <c r="E585" s="2"/>
      <c r="F585" s="2">
        <v>5</v>
      </c>
      <c r="G585" s="2">
        <f t="shared" si="9"/>
        <v>1.9895196601282805E-13</v>
      </c>
    </row>
    <row r="586" spans="1:12">
      <c r="A586" s="88">
        <v>44834</v>
      </c>
      <c r="B586" s="525" t="s">
        <v>14</v>
      </c>
      <c r="C586" s="525" t="s">
        <v>53</v>
      </c>
      <c r="D586" t="s">
        <v>16</v>
      </c>
      <c r="E586" s="2">
        <v>53.2</v>
      </c>
      <c r="F586" s="160"/>
      <c r="G586" s="2">
        <f t="shared" si="9"/>
        <v>53.200000000000202</v>
      </c>
    </row>
    <row r="587" spans="1:12">
      <c r="A587" s="86"/>
      <c r="B587" s="526"/>
      <c r="C587" s="526"/>
      <c r="D587" t="s">
        <v>17</v>
      </c>
      <c r="E587" s="2">
        <v>8.1999999999999993</v>
      </c>
      <c r="F587" s="160"/>
      <c r="G587" s="2">
        <f t="shared" si="9"/>
        <v>61.400000000000205</v>
      </c>
    </row>
    <row r="588" spans="1:12">
      <c r="A588" s="86"/>
      <c r="B588" s="526"/>
      <c r="C588" s="526"/>
      <c r="D588" t="s">
        <v>18</v>
      </c>
      <c r="E588" s="2">
        <v>60</v>
      </c>
      <c r="F588" s="160"/>
      <c r="G588" s="2">
        <f t="shared" si="9"/>
        <v>121.4000000000002</v>
      </c>
      <c r="H588" s="525"/>
      <c r="J588" s="2"/>
    </row>
    <row r="589" spans="1:12">
      <c r="A589" s="86"/>
      <c r="B589" s="526"/>
      <c r="C589" s="526"/>
      <c r="D589" t="s">
        <v>19</v>
      </c>
      <c r="E589" s="2">
        <v>5</v>
      </c>
      <c r="G589" s="2">
        <f t="shared" si="9"/>
        <v>126.4000000000002</v>
      </c>
      <c r="J589" s="2"/>
    </row>
    <row r="590" spans="1:12">
      <c r="A590" s="7">
        <v>44900</v>
      </c>
      <c r="B590" s="526" t="s">
        <v>153</v>
      </c>
      <c r="C590" s="526" t="s">
        <v>53</v>
      </c>
      <c r="D590" t="s">
        <v>16</v>
      </c>
      <c r="E590" s="2"/>
      <c r="F590" s="2">
        <v>53.2</v>
      </c>
      <c r="G590" s="2">
        <f t="shared" si="9"/>
        <v>73.200000000000202</v>
      </c>
      <c r="H590" s="525"/>
      <c r="J590" s="2"/>
    </row>
    <row r="591" spans="1:12">
      <c r="A591" s="7">
        <v>44900</v>
      </c>
      <c r="B591" s="526" t="s">
        <v>153</v>
      </c>
      <c r="C591" s="526" t="s">
        <v>53</v>
      </c>
      <c r="D591" t="s">
        <v>17</v>
      </c>
      <c r="E591" s="2"/>
      <c r="F591" s="2">
        <v>8.1999999999999993</v>
      </c>
      <c r="G591" s="2">
        <f t="shared" si="9"/>
        <v>65.000000000000199</v>
      </c>
      <c r="J591" s="2"/>
    </row>
    <row r="592" spans="1:12">
      <c r="A592" s="7">
        <v>44991</v>
      </c>
      <c r="B592" s="526">
        <v>26484</v>
      </c>
      <c r="C592" s="526" t="s">
        <v>53</v>
      </c>
      <c r="D592" t="s">
        <v>18</v>
      </c>
      <c r="E592" s="2"/>
      <c r="F592" s="2">
        <v>60</v>
      </c>
      <c r="G592" s="2">
        <f t="shared" si="9"/>
        <v>5.000000000000199</v>
      </c>
      <c r="J592" s="2"/>
    </row>
    <row r="593" spans="1:13">
      <c r="A593" s="7">
        <v>44991</v>
      </c>
      <c r="B593" s="526">
        <v>26484</v>
      </c>
      <c r="C593" s="526" t="s">
        <v>53</v>
      </c>
      <c r="D593" t="s">
        <v>19</v>
      </c>
      <c r="E593" s="2"/>
      <c r="F593" s="2">
        <v>5</v>
      </c>
      <c r="G593" s="2">
        <f t="shared" si="9"/>
        <v>1.9895196601282805E-13</v>
      </c>
      <c r="J593" s="2"/>
    </row>
    <row r="594" spans="1:13">
      <c r="A594" s="44">
        <v>44865</v>
      </c>
      <c r="B594" s="525" t="s">
        <v>14</v>
      </c>
      <c r="C594" s="525" t="s">
        <v>30</v>
      </c>
      <c r="D594" t="s">
        <v>16</v>
      </c>
      <c r="E594" s="148">
        <v>53</v>
      </c>
      <c r="G594" s="2">
        <f t="shared" si="9"/>
        <v>53.000000000000199</v>
      </c>
      <c r="H594" s="525"/>
      <c r="J594" s="148"/>
    </row>
    <row r="595" spans="1:13">
      <c r="B595" s="526"/>
      <c r="C595" s="526"/>
      <c r="D595" t="s">
        <v>17</v>
      </c>
      <c r="E595" s="148">
        <v>4.9000000000000004</v>
      </c>
      <c r="G595" s="2">
        <f t="shared" si="9"/>
        <v>57.900000000000198</v>
      </c>
      <c r="J595" s="148"/>
    </row>
    <row r="596" spans="1:13">
      <c r="B596" s="526"/>
      <c r="C596" s="526"/>
      <c r="D596" t="s">
        <v>18</v>
      </c>
      <c r="E596" s="148">
        <v>60</v>
      </c>
      <c r="G596" s="2">
        <f t="shared" si="9"/>
        <v>117.9000000000002</v>
      </c>
      <c r="H596" s="525"/>
      <c r="J596" s="2"/>
      <c r="L596" s="148"/>
    </row>
    <row r="597" spans="1:13">
      <c r="B597" s="526"/>
      <c r="C597" s="526"/>
      <c r="D597" t="s">
        <v>19</v>
      </c>
      <c r="E597" s="148">
        <v>5</v>
      </c>
      <c r="F597" s="148"/>
      <c r="G597" s="2">
        <f t="shared" si="9"/>
        <v>122.9000000000002</v>
      </c>
      <c r="J597" s="2"/>
      <c r="L597" s="148"/>
    </row>
    <row r="598" spans="1:13">
      <c r="A598" s="86">
        <v>44971</v>
      </c>
      <c r="B598" s="526" t="s">
        <v>154</v>
      </c>
      <c r="C598" s="526" t="s">
        <v>30</v>
      </c>
      <c r="D598" t="s">
        <v>16</v>
      </c>
      <c r="E598" s="148"/>
      <c r="F598" s="148">
        <v>53</v>
      </c>
      <c r="G598" s="2">
        <f t="shared" si="9"/>
        <v>69.900000000000205</v>
      </c>
      <c r="H598" s="525"/>
      <c r="J598" s="2"/>
      <c r="L598" s="148"/>
    </row>
    <row r="599" spans="1:13">
      <c r="A599" s="86">
        <v>44971</v>
      </c>
      <c r="B599" s="526" t="s">
        <v>154</v>
      </c>
      <c r="C599" s="526" t="s">
        <v>30</v>
      </c>
      <c r="D599" t="s">
        <v>17</v>
      </c>
      <c r="E599" s="148"/>
      <c r="F599" s="148">
        <v>4.9000000000000004</v>
      </c>
      <c r="G599" s="2">
        <f t="shared" si="9"/>
        <v>65.000000000000199</v>
      </c>
      <c r="H599" s="526"/>
      <c r="J599" s="2"/>
      <c r="L599" s="148"/>
    </row>
    <row r="600" spans="1:13">
      <c r="A600" s="7">
        <v>44991</v>
      </c>
      <c r="B600" s="526">
        <v>26484</v>
      </c>
      <c r="C600" s="526" t="s">
        <v>30</v>
      </c>
      <c r="D600" t="s">
        <v>18</v>
      </c>
      <c r="E600" s="2"/>
      <c r="F600" s="2">
        <v>60</v>
      </c>
      <c r="G600" s="2">
        <f t="shared" si="9"/>
        <v>5.000000000000199</v>
      </c>
      <c r="H600" s="526"/>
      <c r="J600" s="2"/>
      <c r="L600" s="148"/>
    </row>
    <row r="601" spans="1:13">
      <c r="A601" s="7">
        <v>44991</v>
      </c>
      <c r="B601" s="526">
        <v>26484</v>
      </c>
      <c r="C601" s="526" t="s">
        <v>30</v>
      </c>
      <c r="D601" t="s">
        <v>19</v>
      </c>
      <c r="E601" s="2"/>
      <c r="F601" s="2">
        <v>5</v>
      </c>
      <c r="G601" s="2">
        <f t="shared" si="9"/>
        <v>1.9895196601282805E-13</v>
      </c>
      <c r="H601" s="526"/>
      <c r="J601" s="2"/>
      <c r="L601" s="148"/>
    </row>
    <row r="602" spans="1:13">
      <c r="A602" s="88">
        <v>44895</v>
      </c>
      <c r="B602" s="525" t="s">
        <v>14</v>
      </c>
      <c r="C602" s="525" t="s">
        <v>33</v>
      </c>
      <c r="D602" t="s">
        <v>16</v>
      </c>
      <c r="E602" s="2">
        <v>59.1</v>
      </c>
      <c r="G602" s="2">
        <f t="shared" si="9"/>
        <v>59.1000000000002</v>
      </c>
      <c r="H602" s="526"/>
      <c r="J602" s="2"/>
      <c r="L602" s="2"/>
    </row>
    <row r="603" spans="1:13">
      <c r="A603" s="86"/>
      <c r="B603" s="526"/>
      <c r="C603" s="526"/>
      <c r="D603" t="s">
        <v>17</v>
      </c>
      <c r="E603" s="2">
        <v>6.3</v>
      </c>
      <c r="G603" s="2">
        <f t="shared" si="9"/>
        <v>65.400000000000205</v>
      </c>
      <c r="H603" s="526"/>
      <c r="J603" s="2"/>
      <c r="L603" s="2"/>
    </row>
    <row r="604" spans="1:13">
      <c r="A604" s="86"/>
      <c r="B604" s="526"/>
      <c r="C604" s="526"/>
      <c r="D604" t="s">
        <v>18</v>
      </c>
      <c r="E604" s="2">
        <v>60</v>
      </c>
      <c r="G604" s="2">
        <f t="shared" si="9"/>
        <v>125.4000000000002</v>
      </c>
      <c r="H604" s="525"/>
      <c r="J604" s="2"/>
      <c r="M604" s="2"/>
    </row>
    <row r="605" spans="1:13">
      <c r="A605" s="86"/>
      <c r="B605" s="526"/>
      <c r="C605" s="526"/>
      <c r="D605" t="s">
        <v>19</v>
      </c>
      <c r="E605" s="2">
        <v>5</v>
      </c>
      <c r="G605" s="2">
        <f t="shared" si="9"/>
        <v>130.4000000000002</v>
      </c>
      <c r="H605" s="526"/>
      <c r="J605" s="2"/>
      <c r="M605" s="2"/>
    </row>
    <row r="606" spans="1:13">
      <c r="A606" s="86">
        <v>44971</v>
      </c>
      <c r="B606" s="526" t="s">
        <v>154</v>
      </c>
      <c r="C606" s="526" t="s">
        <v>33</v>
      </c>
      <c r="D606" t="s">
        <v>16</v>
      </c>
      <c r="E606" s="2"/>
      <c r="F606" s="2">
        <v>59.1</v>
      </c>
      <c r="G606" s="2">
        <f t="shared" si="9"/>
        <v>71.30000000000021</v>
      </c>
      <c r="H606" s="526"/>
      <c r="J606" s="2"/>
      <c r="M606" s="2"/>
    </row>
    <row r="607" spans="1:13">
      <c r="A607" s="86">
        <v>44971</v>
      </c>
      <c r="B607" s="526" t="s">
        <v>154</v>
      </c>
      <c r="C607" s="526" t="s">
        <v>33</v>
      </c>
      <c r="D607" t="s">
        <v>17</v>
      </c>
      <c r="E607" s="2"/>
      <c r="F607" s="2">
        <v>6.3</v>
      </c>
      <c r="G607" s="2">
        <f t="shared" si="9"/>
        <v>65.000000000000213</v>
      </c>
      <c r="H607" s="526"/>
      <c r="J607" s="2"/>
      <c r="M607" s="2"/>
    </row>
    <row r="608" spans="1:13">
      <c r="A608" s="7">
        <v>44991</v>
      </c>
      <c r="B608" s="526">
        <v>26484</v>
      </c>
      <c r="C608" s="526" t="s">
        <v>33</v>
      </c>
      <c r="D608" t="s">
        <v>18</v>
      </c>
      <c r="E608" s="2"/>
      <c r="F608" s="2">
        <v>60</v>
      </c>
      <c r="G608" s="2">
        <f t="shared" si="9"/>
        <v>5.0000000000002132</v>
      </c>
      <c r="H608" s="526"/>
      <c r="J608" s="2"/>
      <c r="M608" s="2"/>
    </row>
    <row r="609" spans="1:13">
      <c r="A609" s="7">
        <v>44991</v>
      </c>
      <c r="B609" s="526">
        <v>26484</v>
      </c>
      <c r="C609" s="526" t="s">
        <v>33</v>
      </c>
      <c r="D609" t="s">
        <v>19</v>
      </c>
      <c r="E609" s="2"/>
      <c r="F609" s="2">
        <v>5</v>
      </c>
      <c r="G609" s="2">
        <f t="shared" si="9"/>
        <v>2.1316282072803006E-13</v>
      </c>
      <c r="H609" s="526"/>
      <c r="J609" s="2"/>
      <c r="M609" s="2"/>
    </row>
    <row r="610" spans="1:13">
      <c r="A610" s="44">
        <v>44926</v>
      </c>
      <c r="B610" s="525" t="s">
        <v>14</v>
      </c>
      <c r="C610" s="525" t="s">
        <v>34</v>
      </c>
      <c r="D610" t="s">
        <v>16</v>
      </c>
      <c r="E610" s="2">
        <v>67.599999999999994</v>
      </c>
      <c r="G610" s="2">
        <f t="shared" si="9"/>
        <v>67.600000000000207</v>
      </c>
      <c r="H610" s="525"/>
      <c r="J610" s="2"/>
      <c r="L610" s="8"/>
    </row>
    <row r="611" spans="1:13">
      <c r="B611" s="526"/>
      <c r="C611" s="526"/>
      <c r="D611" t="s">
        <v>17</v>
      </c>
      <c r="E611" s="2">
        <v>5.7</v>
      </c>
      <c r="G611" s="2">
        <f t="shared" si="9"/>
        <v>73.30000000000021</v>
      </c>
      <c r="J611" s="2"/>
    </row>
    <row r="612" spans="1:13">
      <c r="B612" s="526"/>
      <c r="C612" s="526"/>
      <c r="D612" t="s">
        <v>18</v>
      </c>
      <c r="E612" s="2">
        <v>60</v>
      </c>
      <c r="G612" s="2">
        <f t="shared" si="9"/>
        <v>133.30000000000021</v>
      </c>
    </row>
    <row r="613" spans="1:13">
      <c r="B613" s="526"/>
      <c r="C613" s="526"/>
      <c r="D613" t="s">
        <v>19</v>
      </c>
      <c r="E613" s="2">
        <v>5</v>
      </c>
      <c r="G613" s="2">
        <f t="shared" si="9"/>
        <v>138.30000000000021</v>
      </c>
      <c r="J613" s="8"/>
    </row>
    <row r="614" spans="1:13">
      <c r="A614" s="7">
        <v>44991</v>
      </c>
      <c r="B614" s="526">
        <v>26484</v>
      </c>
      <c r="C614" s="526" t="s">
        <v>34</v>
      </c>
      <c r="D614" t="s">
        <v>16</v>
      </c>
      <c r="E614" s="2"/>
      <c r="F614" s="2">
        <v>67.599999999999994</v>
      </c>
      <c r="G614" s="2">
        <f t="shared" si="9"/>
        <v>70.700000000000216</v>
      </c>
      <c r="J614" s="8"/>
    </row>
    <row r="615" spans="1:13">
      <c r="A615" s="7">
        <v>44991</v>
      </c>
      <c r="B615" s="526">
        <v>26484</v>
      </c>
      <c r="C615" s="526" t="s">
        <v>34</v>
      </c>
      <c r="D615" t="s">
        <v>17</v>
      </c>
      <c r="E615" s="2"/>
      <c r="F615" s="2">
        <v>5.7</v>
      </c>
      <c r="G615" s="2">
        <f t="shared" si="9"/>
        <v>65.000000000000213</v>
      </c>
      <c r="J615" s="8"/>
    </row>
    <row r="616" spans="1:13">
      <c r="A616" s="7">
        <v>44991</v>
      </c>
      <c r="B616" s="526">
        <v>26484</v>
      </c>
      <c r="C616" s="526" t="s">
        <v>34</v>
      </c>
      <c r="D616" t="s">
        <v>18</v>
      </c>
      <c r="E616" s="2"/>
      <c r="F616" s="2">
        <v>60</v>
      </c>
      <c r="G616" s="2">
        <f t="shared" si="9"/>
        <v>5.0000000000002132</v>
      </c>
      <c r="J616" s="8"/>
    </row>
    <row r="617" spans="1:13">
      <c r="A617" s="7">
        <v>44991</v>
      </c>
      <c r="B617" s="526">
        <v>26484</v>
      </c>
      <c r="C617" s="526" t="s">
        <v>34</v>
      </c>
      <c r="D617" t="s">
        <v>19</v>
      </c>
      <c r="E617" s="2"/>
      <c r="F617" s="2">
        <v>5</v>
      </c>
      <c r="G617" s="2">
        <f t="shared" si="9"/>
        <v>2.1316282072803006E-13</v>
      </c>
      <c r="J617" s="8"/>
    </row>
    <row r="618" spans="1:13">
      <c r="A618" s="44">
        <v>44926</v>
      </c>
      <c r="B618" s="525" t="s">
        <v>14</v>
      </c>
      <c r="C618" s="525" t="s">
        <v>15</v>
      </c>
      <c r="D618" t="s">
        <v>16</v>
      </c>
      <c r="E618" s="2">
        <v>61.2</v>
      </c>
      <c r="G618" s="2">
        <f t="shared" si="9"/>
        <v>61.200000000000216</v>
      </c>
    </row>
    <row r="619" spans="1:13">
      <c r="A619" s="86"/>
      <c r="B619" s="526"/>
      <c r="C619" s="526"/>
      <c r="D619" t="s">
        <v>17</v>
      </c>
      <c r="E619" s="2">
        <v>4.8</v>
      </c>
      <c r="G619" s="2">
        <f t="shared" si="9"/>
        <v>66.000000000000213</v>
      </c>
    </row>
    <row r="620" spans="1:13">
      <c r="A620" s="86"/>
      <c r="B620" s="526"/>
      <c r="C620" s="526"/>
      <c r="D620" t="s">
        <v>18</v>
      </c>
      <c r="E620" s="2">
        <v>60</v>
      </c>
      <c r="G620" s="2">
        <f t="shared" si="9"/>
        <v>126.00000000000021</v>
      </c>
    </row>
    <row r="621" spans="1:13">
      <c r="B621" s="526"/>
      <c r="C621" s="526"/>
      <c r="D621" t="s">
        <v>19</v>
      </c>
      <c r="E621" s="2">
        <v>5</v>
      </c>
      <c r="G621" s="2">
        <f t="shared" si="9"/>
        <v>131.00000000000023</v>
      </c>
    </row>
    <row r="622" spans="1:13">
      <c r="A622" s="7">
        <v>44991</v>
      </c>
      <c r="B622" s="526">
        <v>26485</v>
      </c>
      <c r="C622" s="526" t="s">
        <v>15</v>
      </c>
      <c r="D622" t="s">
        <v>16</v>
      </c>
      <c r="E622" s="2"/>
      <c r="F622" s="2">
        <v>61.2</v>
      </c>
      <c r="G622" s="2">
        <f t="shared" si="9"/>
        <v>69.800000000000225</v>
      </c>
    </row>
    <row r="623" spans="1:13">
      <c r="A623" s="7">
        <v>44991</v>
      </c>
      <c r="B623" s="526">
        <v>26485</v>
      </c>
      <c r="C623" s="526" t="s">
        <v>15</v>
      </c>
      <c r="D623" t="s">
        <v>17</v>
      </c>
      <c r="E623" s="2"/>
      <c r="F623" s="2">
        <v>4.8</v>
      </c>
      <c r="G623" s="2">
        <f t="shared" si="9"/>
        <v>65.000000000000227</v>
      </c>
    </row>
    <row r="624" spans="1:13">
      <c r="A624" s="7">
        <v>44991</v>
      </c>
      <c r="B624" s="526">
        <v>26485</v>
      </c>
      <c r="C624" s="526" t="s">
        <v>15</v>
      </c>
      <c r="D624" t="s">
        <v>18</v>
      </c>
      <c r="E624" s="2"/>
      <c r="F624" s="2">
        <v>60</v>
      </c>
      <c r="G624" s="2">
        <f t="shared" si="9"/>
        <v>5.0000000000002274</v>
      </c>
    </row>
    <row r="625" spans="1:12">
      <c r="A625" s="7">
        <v>44991</v>
      </c>
      <c r="B625" s="526">
        <v>26485</v>
      </c>
      <c r="C625" s="526" t="s">
        <v>15</v>
      </c>
      <c r="D625" t="s">
        <v>19</v>
      </c>
      <c r="E625" s="2"/>
      <c r="F625" s="2">
        <v>5</v>
      </c>
      <c r="G625" s="2">
        <f t="shared" si="9"/>
        <v>2.2737367544323206E-13</v>
      </c>
    </row>
    <row r="626" spans="1:12">
      <c r="A626" s="44">
        <v>44926</v>
      </c>
      <c r="B626" s="525" t="s">
        <v>14</v>
      </c>
      <c r="C626" s="525" t="s">
        <v>20</v>
      </c>
      <c r="D626" t="s">
        <v>16</v>
      </c>
      <c r="E626" s="2">
        <v>66.8</v>
      </c>
      <c r="F626" s="2"/>
      <c r="G626" s="2">
        <f t="shared" si="9"/>
        <v>66.800000000000225</v>
      </c>
    </row>
    <row r="627" spans="1:12">
      <c r="A627" s="86"/>
      <c r="B627" s="526"/>
      <c r="C627" s="526"/>
      <c r="D627" t="s">
        <v>17</v>
      </c>
      <c r="E627" s="2">
        <v>1.2</v>
      </c>
      <c r="G627" s="2">
        <f t="shared" si="9"/>
        <v>68.000000000000227</v>
      </c>
    </row>
    <row r="628" spans="1:12">
      <c r="A628" s="86"/>
      <c r="B628" s="526"/>
      <c r="C628" s="526"/>
      <c r="D628" t="s">
        <v>18</v>
      </c>
      <c r="E628" s="2">
        <v>56</v>
      </c>
      <c r="G628" s="2">
        <f t="shared" si="9"/>
        <v>124.00000000000023</v>
      </c>
    </row>
    <row r="629" spans="1:12">
      <c r="B629" s="526"/>
      <c r="C629" s="526"/>
      <c r="D629" t="s">
        <v>19</v>
      </c>
      <c r="E629" s="2">
        <v>5</v>
      </c>
      <c r="G629" s="2">
        <f t="shared" si="9"/>
        <v>129.00000000000023</v>
      </c>
    </row>
    <row r="630" spans="1:12">
      <c r="A630" s="7">
        <v>44991</v>
      </c>
      <c r="B630" s="526">
        <v>26485</v>
      </c>
      <c r="C630" s="526" t="s">
        <v>20</v>
      </c>
      <c r="D630" t="s">
        <v>18</v>
      </c>
      <c r="E630" s="2"/>
      <c r="F630" s="2">
        <v>56</v>
      </c>
      <c r="G630" s="2">
        <f t="shared" si="9"/>
        <v>73.000000000000227</v>
      </c>
    </row>
    <row r="631" spans="1:12">
      <c r="A631" s="7">
        <v>44991</v>
      </c>
      <c r="B631" s="526">
        <v>26485</v>
      </c>
      <c r="C631" s="526" t="s">
        <v>20</v>
      </c>
      <c r="D631" t="s">
        <v>19</v>
      </c>
      <c r="F631" s="2">
        <v>5</v>
      </c>
      <c r="G631" s="2">
        <f t="shared" si="9"/>
        <v>68.000000000000227</v>
      </c>
    </row>
    <row r="632" spans="1:12">
      <c r="A632" s="7">
        <v>45013</v>
      </c>
      <c r="B632" s="526" t="s">
        <v>155</v>
      </c>
      <c r="C632" s="526" t="s">
        <v>20</v>
      </c>
      <c r="D632" t="s">
        <v>16</v>
      </c>
      <c r="F632" s="2">
        <v>66.8</v>
      </c>
      <c r="G632" s="2">
        <f t="shared" si="9"/>
        <v>1.2000000000002302</v>
      </c>
    </row>
    <row r="633" spans="1:12">
      <c r="A633" s="7">
        <v>45013</v>
      </c>
      <c r="B633" s="526" t="s">
        <v>155</v>
      </c>
      <c r="C633" s="526" t="s">
        <v>20</v>
      </c>
      <c r="D633" t="s">
        <v>17</v>
      </c>
      <c r="F633" s="2">
        <v>1.2</v>
      </c>
      <c r="G633" s="2">
        <f t="shared" ref="G633:G709" si="10">+G632+E633-F633</f>
        <v>2.3026025530725747E-13</v>
      </c>
    </row>
    <row r="634" spans="1:12">
      <c r="A634" s="88">
        <v>45016</v>
      </c>
      <c r="B634" s="525" t="s">
        <v>14</v>
      </c>
      <c r="C634" s="525" t="s">
        <v>23</v>
      </c>
      <c r="D634" t="s">
        <v>16</v>
      </c>
      <c r="E634" s="241">
        <v>67.599999999999994</v>
      </c>
      <c r="F634" s="2"/>
      <c r="G634" s="2">
        <f t="shared" si="10"/>
        <v>67.600000000000222</v>
      </c>
      <c r="J634" s="543"/>
      <c r="K634" s="543"/>
      <c r="L634" s="543"/>
    </row>
    <row r="635" spans="1:12">
      <c r="A635" s="86"/>
      <c r="B635" s="526"/>
      <c r="C635" s="526"/>
      <c r="D635" t="s">
        <v>17</v>
      </c>
      <c r="E635" s="241">
        <v>1.3</v>
      </c>
      <c r="F635" s="2"/>
      <c r="G635" s="2">
        <f t="shared" si="10"/>
        <v>68.900000000000219</v>
      </c>
      <c r="J635" s="525"/>
      <c r="L635" s="241"/>
    </row>
    <row r="636" spans="1:12">
      <c r="A636" s="86"/>
      <c r="B636" s="526"/>
      <c r="C636" s="526"/>
      <c r="D636" t="s">
        <v>18</v>
      </c>
      <c r="E636" s="241">
        <v>60</v>
      </c>
      <c r="F636" s="2"/>
      <c r="G636" s="2">
        <f t="shared" si="10"/>
        <v>128.9000000000002</v>
      </c>
      <c r="J636" s="526"/>
      <c r="L636" s="241"/>
    </row>
    <row r="637" spans="1:12">
      <c r="A637" s="86"/>
      <c r="B637" s="526"/>
      <c r="C637" s="526"/>
      <c r="D637" t="s">
        <v>19</v>
      </c>
      <c r="E637" s="241">
        <v>5</v>
      </c>
      <c r="F637" s="2"/>
      <c r="G637" s="2">
        <f t="shared" si="10"/>
        <v>133.9000000000002</v>
      </c>
      <c r="J637" s="526"/>
      <c r="L637" s="241"/>
    </row>
    <row r="638" spans="1:12">
      <c r="A638" s="86">
        <v>45110</v>
      </c>
      <c r="B638" s="526">
        <v>27074</v>
      </c>
      <c r="C638" s="526" t="s">
        <v>23</v>
      </c>
      <c r="D638" t="s">
        <v>16</v>
      </c>
      <c r="E638" s="241"/>
      <c r="F638" s="2">
        <v>67.599999999999994</v>
      </c>
      <c r="G638" s="2">
        <f t="shared" si="10"/>
        <v>66.30000000000021</v>
      </c>
      <c r="J638" s="526"/>
      <c r="L638" s="241"/>
    </row>
    <row r="639" spans="1:12">
      <c r="A639" s="86">
        <v>45110</v>
      </c>
      <c r="B639" s="526">
        <v>27074</v>
      </c>
      <c r="C639" s="526" t="s">
        <v>23</v>
      </c>
      <c r="D639" t="s">
        <v>17</v>
      </c>
      <c r="E639" s="241"/>
      <c r="F639" s="2">
        <v>1.3</v>
      </c>
      <c r="G639" s="2">
        <f t="shared" si="10"/>
        <v>65.000000000000213</v>
      </c>
      <c r="J639" s="526"/>
      <c r="L639" s="241"/>
    </row>
    <row r="640" spans="1:12">
      <c r="A640" s="86">
        <v>45110</v>
      </c>
      <c r="B640" s="526">
        <v>27074</v>
      </c>
      <c r="C640" s="526" t="s">
        <v>23</v>
      </c>
      <c r="D640" t="s">
        <v>18</v>
      </c>
      <c r="E640" s="241"/>
      <c r="F640" s="2">
        <v>60</v>
      </c>
      <c r="G640" s="2">
        <f t="shared" si="10"/>
        <v>5.0000000000002132</v>
      </c>
      <c r="J640" s="526"/>
      <c r="L640" s="241"/>
    </row>
    <row r="641" spans="1:12">
      <c r="A641" s="86">
        <v>45110</v>
      </c>
      <c r="B641" s="526">
        <v>27074</v>
      </c>
      <c r="C641" s="526" t="s">
        <v>23</v>
      </c>
      <c r="D641" t="s">
        <v>19</v>
      </c>
      <c r="E641" s="241"/>
      <c r="F641" s="2">
        <v>5</v>
      </c>
      <c r="G641" s="2">
        <f t="shared" si="10"/>
        <v>2.1316282072803006E-13</v>
      </c>
      <c r="J641" s="526"/>
      <c r="L641" s="241"/>
    </row>
    <row r="642" spans="1:12">
      <c r="A642" s="88">
        <v>45046</v>
      </c>
      <c r="B642" s="525" t="s">
        <v>14</v>
      </c>
      <c r="C642" s="525" t="s">
        <v>24</v>
      </c>
      <c r="D642" t="s">
        <v>16</v>
      </c>
      <c r="E642" s="240">
        <v>70.7</v>
      </c>
      <c r="F642" s="2"/>
      <c r="G642" s="2">
        <f t="shared" si="10"/>
        <v>70.700000000000216</v>
      </c>
      <c r="J642" s="526"/>
      <c r="L642" s="241"/>
    </row>
    <row r="643" spans="1:12">
      <c r="A643" s="86"/>
      <c r="B643" s="526"/>
      <c r="C643" s="526"/>
      <c r="D643" t="s">
        <v>17</v>
      </c>
      <c r="E643" s="240">
        <v>1.5</v>
      </c>
      <c r="F643" s="2"/>
      <c r="G643" s="2">
        <f t="shared" si="10"/>
        <v>72.200000000000216</v>
      </c>
      <c r="J643" s="525"/>
      <c r="L643" s="240"/>
    </row>
    <row r="644" spans="1:12">
      <c r="A644" s="86"/>
      <c r="B644" s="526"/>
      <c r="C644" s="526"/>
      <c r="D644" t="s">
        <v>18</v>
      </c>
      <c r="E644" s="240">
        <v>60</v>
      </c>
      <c r="F644" s="2"/>
      <c r="G644" s="2">
        <f t="shared" si="10"/>
        <v>132.20000000000022</v>
      </c>
      <c r="J644" s="526"/>
      <c r="L644" s="240"/>
    </row>
    <row r="645" spans="1:12">
      <c r="A645" s="86"/>
      <c r="B645" s="526"/>
      <c r="C645" s="526"/>
      <c r="D645" t="s">
        <v>19</v>
      </c>
      <c r="E645" s="240">
        <v>5</v>
      </c>
      <c r="F645" s="2"/>
      <c r="G645" s="2">
        <f t="shared" si="10"/>
        <v>137.20000000000022</v>
      </c>
      <c r="J645" s="526"/>
      <c r="L645" s="240"/>
    </row>
    <row r="646" spans="1:12">
      <c r="A646" s="86">
        <v>45110</v>
      </c>
      <c r="B646" s="526">
        <v>27074</v>
      </c>
      <c r="C646" s="526" t="s">
        <v>24</v>
      </c>
      <c r="D646" t="s">
        <v>16</v>
      </c>
      <c r="E646" s="240"/>
      <c r="F646" s="2">
        <v>70.7</v>
      </c>
      <c r="G646" s="2">
        <f t="shared" si="10"/>
        <v>66.500000000000213</v>
      </c>
      <c r="J646" s="526"/>
      <c r="L646" s="240"/>
    </row>
    <row r="647" spans="1:12">
      <c r="A647" s="86">
        <v>45110</v>
      </c>
      <c r="B647" s="526">
        <v>27074</v>
      </c>
      <c r="C647" s="526" t="s">
        <v>24</v>
      </c>
      <c r="D647" t="s">
        <v>17</v>
      </c>
      <c r="E647" s="240"/>
      <c r="F647" s="2">
        <v>1.5</v>
      </c>
      <c r="G647" s="2">
        <f t="shared" si="10"/>
        <v>65.000000000000213</v>
      </c>
      <c r="J647" s="526"/>
      <c r="L647" s="240"/>
    </row>
    <row r="648" spans="1:12">
      <c r="A648" s="86">
        <v>45110</v>
      </c>
      <c r="B648" s="526">
        <v>27074</v>
      </c>
      <c r="C648" s="526" t="s">
        <v>24</v>
      </c>
      <c r="D648" t="s">
        <v>18</v>
      </c>
      <c r="E648" s="240"/>
      <c r="F648" s="2">
        <v>60</v>
      </c>
      <c r="G648" s="2">
        <f t="shared" si="10"/>
        <v>5.0000000000002132</v>
      </c>
      <c r="J648" s="526"/>
      <c r="L648" s="240"/>
    </row>
    <row r="649" spans="1:12">
      <c r="A649" s="86">
        <v>45110</v>
      </c>
      <c r="B649" s="526">
        <v>27074</v>
      </c>
      <c r="C649" s="526" t="s">
        <v>24</v>
      </c>
      <c r="D649" t="s">
        <v>19</v>
      </c>
      <c r="E649" s="240"/>
      <c r="F649" s="2">
        <v>5</v>
      </c>
      <c r="G649" s="2">
        <f>+G648+E649-F649</f>
        <v>2.1316282072803006E-13</v>
      </c>
      <c r="J649" s="526"/>
      <c r="L649" s="240"/>
    </row>
    <row r="650" spans="1:12">
      <c r="A650" s="88">
        <v>45077</v>
      </c>
      <c r="B650" s="525" t="s">
        <v>14</v>
      </c>
      <c r="C650" s="525" t="s">
        <v>25</v>
      </c>
      <c r="D650" t="s">
        <v>16</v>
      </c>
      <c r="E650" s="240">
        <v>65.400000000000006</v>
      </c>
      <c r="F650" s="2"/>
      <c r="G650" s="2">
        <f t="shared" si="10"/>
        <v>65.400000000000219</v>
      </c>
      <c r="J650" s="526"/>
      <c r="L650" s="240"/>
    </row>
    <row r="651" spans="1:12">
      <c r="A651" s="86"/>
      <c r="B651" s="526"/>
      <c r="C651" s="526"/>
      <c r="D651" t="s">
        <v>17</v>
      </c>
      <c r="E651" s="240">
        <v>2.1</v>
      </c>
      <c r="F651" s="2"/>
      <c r="G651" s="2">
        <f t="shared" si="10"/>
        <v>67.500000000000213</v>
      </c>
      <c r="J651" s="525"/>
      <c r="L651" s="240"/>
    </row>
    <row r="652" spans="1:12">
      <c r="A652" s="86"/>
      <c r="B652" s="526"/>
      <c r="C652" s="526"/>
      <c r="D652" t="s">
        <v>18</v>
      </c>
      <c r="E652" s="240">
        <v>60</v>
      </c>
      <c r="F652" s="2"/>
      <c r="G652" s="2">
        <f t="shared" si="10"/>
        <v>127.50000000000021</v>
      </c>
      <c r="J652" s="526"/>
      <c r="L652" s="240"/>
    </row>
    <row r="653" spans="1:12">
      <c r="A653" s="86"/>
      <c r="B653" s="526"/>
      <c r="C653" s="526"/>
      <c r="D653" t="s">
        <v>19</v>
      </c>
      <c r="E653" s="240">
        <v>5</v>
      </c>
      <c r="F653" s="2"/>
      <c r="G653" s="2">
        <f t="shared" si="10"/>
        <v>132.50000000000023</v>
      </c>
      <c r="J653" s="526"/>
      <c r="L653" s="240"/>
    </row>
    <row r="654" spans="1:12">
      <c r="A654" s="86"/>
      <c r="B654" s="526"/>
      <c r="C654" s="526"/>
      <c r="D654" t="s">
        <v>76</v>
      </c>
      <c r="E654" s="92">
        <v>10</v>
      </c>
      <c r="F654" s="2"/>
      <c r="G654" s="2">
        <f t="shared" si="10"/>
        <v>142.50000000000023</v>
      </c>
      <c r="J654" s="526"/>
      <c r="L654" s="240"/>
    </row>
    <row r="655" spans="1:12">
      <c r="A655" s="7">
        <v>45111</v>
      </c>
      <c r="B655" s="526">
        <v>27164</v>
      </c>
      <c r="C655" s="526" t="s">
        <v>25</v>
      </c>
      <c r="D655" t="s">
        <v>76</v>
      </c>
      <c r="F655" s="92">
        <v>10</v>
      </c>
      <c r="G655" s="2">
        <f t="shared" si="10"/>
        <v>132.50000000000023</v>
      </c>
      <c r="J655" s="526"/>
      <c r="L655" s="92"/>
    </row>
    <row r="656" spans="1:12">
      <c r="A656" s="7">
        <v>45110</v>
      </c>
      <c r="B656" s="526">
        <v>27075</v>
      </c>
      <c r="C656" s="526" t="s">
        <v>25</v>
      </c>
      <c r="D656" t="s">
        <v>16</v>
      </c>
      <c r="F656" s="174">
        <v>65.400000000000006</v>
      </c>
      <c r="G656" s="2">
        <f t="shared" si="10"/>
        <v>67.100000000000222</v>
      </c>
      <c r="L656" s="37"/>
    </row>
    <row r="657" spans="1:13">
      <c r="A657" s="7">
        <v>45110</v>
      </c>
      <c r="B657" s="526">
        <v>27075</v>
      </c>
      <c r="C657" s="526" t="s">
        <v>25</v>
      </c>
      <c r="D657" t="s">
        <v>17</v>
      </c>
      <c r="F657" s="174">
        <v>2.1</v>
      </c>
      <c r="G657" s="2">
        <f t="shared" si="10"/>
        <v>65.000000000000227</v>
      </c>
    </row>
    <row r="658" spans="1:13">
      <c r="A658" s="7">
        <v>45110</v>
      </c>
      <c r="B658" s="526">
        <v>27075</v>
      </c>
      <c r="C658" s="526" t="s">
        <v>25</v>
      </c>
      <c r="D658" t="s">
        <v>18</v>
      </c>
      <c r="F658" s="174">
        <v>60</v>
      </c>
      <c r="G658" s="2">
        <f t="shared" si="10"/>
        <v>5.0000000000002274</v>
      </c>
    </row>
    <row r="659" spans="1:13">
      <c r="A659" s="7">
        <v>45110</v>
      </c>
      <c r="B659" s="526">
        <v>27075</v>
      </c>
      <c r="C659" s="526" t="s">
        <v>25</v>
      </c>
      <c r="D659" t="s">
        <v>19</v>
      </c>
      <c r="F659" s="174">
        <v>5</v>
      </c>
      <c r="G659" s="2">
        <f t="shared" si="10"/>
        <v>2.2737367544323206E-13</v>
      </c>
    </row>
    <row r="660" spans="1:13">
      <c r="A660" s="44">
        <v>45107</v>
      </c>
      <c r="B660" s="525" t="s">
        <v>14</v>
      </c>
      <c r="C660" s="525" t="s">
        <v>26</v>
      </c>
      <c r="D660" t="s">
        <v>16</v>
      </c>
      <c r="E660" s="37">
        <v>66.599999999999994</v>
      </c>
      <c r="G660" s="2">
        <f t="shared" si="10"/>
        <v>66.600000000000222</v>
      </c>
    </row>
    <row r="661" spans="1:13">
      <c r="B661" s="526"/>
      <c r="C661" s="526"/>
      <c r="D661" t="s">
        <v>17</v>
      </c>
      <c r="E661" s="37">
        <v>2</v>
      </c>
      <c r="G661" s="2">
        <f t="shared" si="10"/>
        <v>68.600000000000222</v>
      </c>
    </row>
    <row r="662" spans="1:13">
      <c r="B662" s="526"/>
      <c r="C662" s="526"/>
      <c r="D662" t="s">
        <v>18</v>
      </c>
      <c r="E662" s="37">
        <v>60</v>
      </c>
      <c r="G662" s="2">
        <f t="shared" si="10"/>
        <v>128.60000000000022</v>
      </c>
    </row>
    <row r="663" spans="1:13">
      <c r="B663" s="526"/>
      <c r="C663" s="526"/>
      <c r="D663" t="s">
        <v>19</v>
      </c>
      <c r="E663" s="37">
        <v>5</v>
      </c>
      <c r="G663" s="2">
        <f t="shared" si="10"/>
        <v>133.60000000000022</v>
      </c>
      <c r="J663" s="543"/>
      <c r="K663" s="543"/>
      <c r="L663" s="543"/>
    </row>
    <row r="664" spans="1:13">
      <c r="A664" s="7">
        <v>45216</v>
      </c>
      <c r="B664" s="526">
        <v>27642</v>
      </c>
      <c r="C664" s="526" t="s">
        <v>26</v>
      </c>
      <c r="D664" t="s">
        <v>16</v>
      </c>
      <c r="E664" s="37"/>
      <c r="F664" s="37">
        <v>66.599999999999994</v>
      </c>
      <c r="G664" s="2">
        <f t="shared" si="10"/>
        <v>67.000000000000227</v>
      </c>
      <c r="J664" s="526"/>
      <c r="K664" s="526"/>
      <c r="L664" s="526"/>
    </row>
    <row r="665" spans="1:13">
      <c r="A665" s="7">
        <v>45216</v>
      </c>
      <c r="B665" s="526">
        <v>27642</v>
      </c>
      <c r="C665" s="526" t="s">
        <v>26</v>
      </c>
      <c r="D665" t="s">
        <v>17</v>
      </c>
      <c r="E665" s="37"/>
      <c r="F665" s="37">
        <v>2</v>
      </c>
      <c r="G665" s="2">
        <f t="shared" si="10"/>
        <v>65.000000000000227</v>
      </c>
      <c r="J665" s="526"/>
      <c r="K665" s="526"/>
      <c r="L665" s="526"/>
    </row>
    <row r="666" spans="1:13">
      <c r="A666" s="7">
        <v>45216</v>
      </c>
      <c r="B666" s="526">
        <v>27642</v>
      </c>
      <c r="C666" s="526" t="s">
        <v>26</v>
      </c>
      <c r="D666" t="s">
        <v>18</v>
      </c>
      <c r="E666" s="37"/>
      <c r="F666" s="37">
        <v>60</v>
      </c>
      <c r="G666" s="2">
        <f t="shared" si="10"/>
        <v>5.0000000000002274</v>
      </c>
      <c r="J666" s="526"/>
      <c r="K666" s="526"/>
      <c r="L666" s="526"/>
    </row>
    <row r="667" spans="1:13">
      <c r="A667" s="7">
        <v>45216</v>
      </c>
      <c r="B667" s="526">
        <v>27642</v>
      </c>
      <c r="C667" s="526" t="s">
        <v>26</v>
      </c>
      <c r="D667" t="s">
        <v>19</v>
      </c>
      <c r="E667" s="37"/>
      <c r="F667" s="37">
        <v>5</v>
      </c>
      <c r="G667" s="2">
        <f t="shared" si="10"/>
        <v>2.2737367544323206E-13</v>
      </c>
      <c r="J667" s="526"/>
      <c r="K667" s="526"/>
      <c r="L667" s="526"/>
    </row>
    <row r="668" spans="1:13">
      <c r="A668" s="88">
        <v>45138</v>
      </c>
      <c r="B668" s="525" t="s">
        <v>14</v>
      </c>
      <c r="C668" s="525" t="s">
        <v>27</v>
      </c>
      <c r="D668" t="s">
        <v>16</v>
      </c>
      <c r="E668" s="240">
        <v>62.7</v>
      </c>
      <c r="F668" s="240"/>
      <c r="G668" s="2">
        <f t="shared" si="10"/>
        <v>62.70000000000023</v>
      </c>
      <c r="J668" s="525"/>
      <c r="M668" s="37"/>
    </row>
    <row r="669" spans="1:13">
      <c r="A669" s="86"/>
      <c r="B669" s="526"/>
      <c r="C669" s="526"/>
      <c r="D669" t="s">
        <v>17</v>
      </c>
      <c r="E669" s="240">
        <v>2</v>
      </c>
      <c r="F669" s="240"/>
      <c r="G669" s="2">
        <f t="shared" si="10"/>
        <v>64.70000000000023</v>
      </c>
      <c r="J669" s="526"/>
      <c r="M669" s="37"/>
    </row>
    <row r="670" spans="1:13">
      <c r="A670" s="86"/>
      <c r="B670" s="526"/>
      <c r="C670" s="526"/>
      <c r="D670" t="s">
        <v>18</v>
      </c>
      <c r="E670" s="240">
        <v>60</v>
      </c>
      <c r="F670" s="240"/>
      <c r="G670" s="2">
        <f t="shared" si="10"/>
        <v>124.70000000000023</v>
      </c>
      <c r="J670" s="526"/>
      <c r="M670" s="37"/>
    </row>
    <row r="671" spans="1:13">
      <c r="A671" s="86"/>
      <c r="B671" s="526"/>
      <c r="C671" s="526"/>
      <c r="D671" t="s">
        <v>19</v>
      </c>
      <c r="E671" s="240">
        <v>5</v>
      </c>
      <c r="F671" s="240"/>
      <c r="G671" s="2">
        <f t="shared" si="10"/>
        <v>129.70000000000022</v>
      </c>
      <c r="J671" s="526"/>
      <c r="M671" s="37"/>
    </row>
    <row r="672" spans="1:13">
      <c r="A672" s="7">
        <v>45216</v>
      </c>
      <c r="B672" s="526">
        <v>27642</v>
      </c>
      <c r="C672" s="526" t="s">
        <v>27</v>
      </c>
      <c r="D672" t="s">
        <v>16</v>
      </c>
      <c r="E672" s="240"/>
      <c r="F672" s="240">
        <v>62.7</v>
      </c>
      <c r="G672" s="2">
        <f t="shared" si="10"/>
        <v>67.000000000000213</v>
      </c>
      <c r="J672" s="526"/>
      <c r="M672" s="37"/>
    </row>
    <row r="673" spans="1:13">
      <c r="A673" s="7">
        <v>45216</v>
      </c>
      <c r="B673" s="526">
        <v>27642</v>
      </c>
      <c r="C673" s="526" t="s">
        <v>27</v>
      </c>
      <c r="D673" t="s">
        <v>17</v>
      </c>
      <c r="E673" s="240"/>
      <c r="F673" s="240">
        <v>2</v>
      </c>
      <c r="G673" s="2">
        <f t="shared" si="10"/>
        <v>65.000000000000213</v>
      </c>
      <c r="J673" s="526"/>
      <c r="M673" s="37"/>
    </row>
    <row r="674" spans="1:13">
      <c r="A674" s="7">
        <v>45216</v>
      </c>
      <c r="B674" s="526">
        <v>27642</v>
      </c>
      <c r="C674" s="526" t="s">
        <v>27</v>
      </c>
      <c r="D674" t="s">
        <v>18</v>
      </c>
      <c r="E674" s="240"/>
      <c r="F674" s="240">
        <v>60</v>
      </c>
      <c r="G674" s="2">
        <f t="shared" si="10"/>
        <v>5.0000000000002132</v>
      </c>
      <c r="J674" s="526"/>
      <c r="M674" s="37"/>
    </row>
    <row r="675" spans="1:13">
      <c r="A675" s="7">
        <v>45216</v>
      </c>
      <c r="B675" s="526">
        <v>27642</v>
      </c>
      <c r="C675" s="526" t="s">
        <v>27</v>
      </c>
      <c r="D675" t="s">
        <v>19</v>
      </c>
      <c r="E675" s="240"/>
      <c r="F675" s="240">
        <v>5</v>
      </c>
      <c r="G675" s="2">
        <f t="shared" si="10"/>
        <v>2.1316282072803006E-13</v>
      </c>
      <c r="J675" s="526"/>
      <c r="M675" s="37"/>
    </row>
    <row r="676" spans="1:13">
      <c r="A676" s="88">
        <v>45169</v>
      </c>
      <c r="B676" s="525" t="s">
        <v>14</v>
      </c>
      <c r="C676" s="525" t="s">
        <v>28</v>
      </c>
      <c r="D676" t="s">
        <v>16</v>
      </c>
      <c r="E676" s="240">
        <v>60</v>
      </c>
      <c r="G676" s="2">
        <f t="shared" si="10"/>
        <v>60.000000000000213</v>
      </c>
      <c r="J676" s="525"/>
      <c r="M676" s="240"/>
    </row>
    <row r="677" spans="1:13">
      <c r="A677" s="86"/>
      <c r="B677" s="526"/>
      <c r="C677" s="526"/>
      <c r="D677" t="s">
        <v>17</v>
      </c>
      <c r="E677" s="240">
        <v>2.2999999999999998</v>
      </c>
      <c r="G677" s="2">
        <f t="shared" si="10"/>
        <v>62.30000000000021</v>
      </c>
      <c r="J677" s="526"/>
      <c r="M677" s="240"/>
    </row>
    <row r="678" spans="1:13">
      <c r="A678" s="86"/>
      <c r="B678" s="526"/>
      <c r="C678" s="526"/>
      <c r="D678" t="s">
        <v>18</v>
      </c>
      <c r="E678" s="240">
        <v>60</v>
      </c>
      <c r="G678" s="2">
        <f t="shared" si="10"/>
        <v>122.30000000000021</v>
      </c>
      <c r="J678" s="526"/>
      <c r="M678" s="240"/>
    </row>
    <row r="679" spans="1:13">
      <c r="A679" s="86"/>
      <c r="B679" s="526"/>
      <c r="C679" s="526"/>
      <c r="D679" t="s">
        <v>19</v>
      </c>
      <c r="E679" s="240">
        <v>5</v>
      </c>
      <c r="G679" s="2">
        <f t="shared" si="10"/>
        <v>127.30000000000021</v>
      </c>
      <c r="J679" s="526"/>
      <c r="M679" s="240"/>
    </row>
    <row r="680" spans="1:13">
      <c r="B680" s="526"/>
      <c r="C680" s="526"/>
      <c r="D680" t="s">
        <v>66</v>
      </c>
      <c r="E680" s="26">
        <v>15</v>
      </c>
      <c r="G680" s="2">
        <f t="shared" si="10"/>
        <v>142.30000000000021</v>
      </c>
      <c r="J680" s="525"/>
      <c r="M680" s="240"/>
    </row>
    <row r="681" spans="1:13">
      <c r="A681" s="7">
        <v>45216</v>
      </c>
      <c r="B681" s="526">
        <v>27642</v>
      </c>
      <c r="C681" s="526" t="s">
        <v>28</v>
      </c>
      <c r="D681" t="s">
        <v>16</v>
      </c>
      <c r="F681" s="240">
        <v>60</v>
      </c>
      <c r="G681" s="2">
        <f t="shared" si="10"/>
        <v>82.30000000000021</v>
      </c>
      <c r="J681" s="525"/>
      <c r="M681" s="240"/>
    </row>
    <row r="682" spans="1:13">
      <c r="A682" s="7">
        <v>45216</v>
      </c>
      <c r="B682" s="526">
        <v>27642</v>
      </c>
      <c r="C682" s="526" t="s">
        <v>28</v>
      </c>
      <c r="D682" t="s">
        <v>17</v>
      </c>
      <c r="F682" s="240">
        <v>2.2999999999999998</v>
      </c>
      <c r="G682" s="2">
        <f t="shared" si="10"/>
        <v>80.000000000000213</v>
      </c>
      <c r="J682" s="525"/>
      <c r="M682" s="240"/>
    </row>
    <row r="683" spans="1:13">
      <c r="A683" s="7">
        <v>45216</v>
      </c>
      <c r="B683" s="526">
        <v>27642</v>
      </c>
      <c r="C683" s="526" t="s">
        <v>28</v>
      </c>
      <c r="D683" t="s">
        <v>18</v>
      </c>
      <c r="F683" s="240">
        <v>60</v>
      </c>
      <c r="G683" s="2">
        <f t="shared" si="10"/>
        <v>20.000000000000213</v>
      </c>
      <c r="J683" s="525"/>
      <c r="M683" s="240"/>
    </row>
    <row r="684" spans="1:13">
      <c r="A684" s="7">
        <v>45216</v>
      </c>
      <c r="B684" s="526">
        <v>27642</v>
      </c>
      <c r="C684" s="526" t="s">
        <v>28</v>
      </c>
      <c r="D684" t="s">
        <v>19</v>
      </c>
      <c r="F684" s="240">
        <v>5</v>
      </c>
      <c r="G684" s="2">
        <f t="shared" si="10"/>
        <v>15.000000000000213</v>
      </c>
      <c r="J684" s="525"/>
      <c r="M684" s="240"/>
    </row>
    <row r="685" spans="1:13">
      <c r="A685" s="7">
        <v>45357</v>
      </c>
      <c r="B685" s="526">
        <v>28482</v>
      </c>
      <c r="C685" s="526" t="s">
        <v>28</v>
      </c>
      <c r="D685" t="s">
        <v>66</v>
      </c>
      <c r="F685" s="240">
        <v>15</v>
      </c>
      <c r="G685" s="2">
        <f t="shared" si="10"/>
        <v>2.1316282072803006E-13</v>
      </c>
      <c r="J685" s="525"/>
      <c r="M685" s="240"/>
    </row>
    <row r="686" spans="1:13">
      <c r="A686" s="44">
        <v>45199</v>
      </c>
      <c r="B686" s="525" t="s">
        <v>14</v>
      </c>
      <c r="C686" s="525" t="s">
        <v>53</v>
      </c>
      <c r="D686" t="s">
        <v>16</v>
      </c>
      <c r="E686" s="240">
        <v>59.7</v>
      </c>
      <c r="G686" s="2">
        <f t="shared" si="10"/>
        <v>59.700000000000216</v>
      </c>
      <c r="J686" s="526"/>
      <c r="M686" s="240"/>
    </row>
    <row r="687" spans="1:13">
      <c r="A687" s="86"/>
      <c r="B687" s="526"/>
      <c r="C687" s="526"/>
      <c r="D687" t="s">
        <v>17</v>
      </c>
      <c r="E687" s="240">
        <v>2</v>
      </c>
      <c r="G687" s="2">
        <f t="shared" si="10"/>
        <v>61.700000000000216</v>
      </c>
      <c r="J687" s="526"/>
      <c r="M687" s="240"/>
    </row>
    <row r="688" spans="1:13">
      <c r="A688" s="86"/>
      <c r="B688" s="526"/>
      <c r="C688" s="526"/>
      <c r="D688" t="s">
        <v>18</v>
      </c>
      <c r="E688" s="240">
        <v>60</v>
      </c>
      <c r="G688" s="2">
        <f t="shared" si="10"/>
        <v>121.70000000000022</v>
      </c>
      <c r="M688" s="240"/>
    </row>
    <row r="689" spans="1:13">
      <c r="A689" s="86"/>
      <c r="B689" s="526"/>
      <c r="C689" s="526"/>
      <c r="D689" t="s">
        <v>19</v>
      </c>
      <c r="E689" s="240">
        <v>5</v>
      </c>
      <c r="G689" s="2">
        <f t="shared" si="10"/>
        <v>126.70000000000022</v>
      </c>
    </row>
    <row r="690" spans="1:13">
      <c r="A690" s="299"/>
      <c r="B690" s="60"/>
      <c r="C690" s="60"/>
      <c r="D690" t="s">
        <v>77</v>
      </c>
      <c r="E690" s="240">
        <v>10</v>
      </c>
      <c r="G690" s="2">
        <f t="shared" si="10"/>
        <v>136.70000000000022</v>
      </c>
      <c r="J690" s="525"/>
      <c r="L690" s="26"/>
    </row>
    <row r="691" spans="1:13">
      <c r="A691" s="299"/>
      <c r="B691" s="60"/>
      <c r="C691" s="60"/>
      <c r="D691" t="s">
        <v>105</v>
      </c>
      <c r="E691" s="240">
        <v>10</v>
      </c>
      <c r="G691" s="2">
        <f t="shared" si="10"/>
        <v>146.70000000000022</v>
      </c>
      <c r="J691" s="525"/>
      <c r="L691" s="240"/>
    </row>
    <row r="692" spans="1:13">
      <c r="A692" s="299">
        <v>45275</v>
      </c>
      <c r="B692" s="60">
        <v>27969</v>
      </c>
      <c r="C692" s="60" t="s">
        <v>53</v>
      </c>
      <c r="D692" t="s">
        <v>77</v>
      </c>
      <c r="E692" s="240"/>
      <c r="F692" s="240">
        <v>10</v>
      </c>
      <c r="G692" s="2">
        <f t="shared" si="10"/>
        <v>136.70000000000022</v>
      </c>
      <c r="J692" s="526"/>
      <c r="L692" s="240"/>
    </row>
    <row r="693" spans="1:13">
      <c r="A693" s="299">
        <v>45275</v>
      </c>
      <c r="B693" s="60">
        <v>27969</v>
      </c>
      <c r="C693" s="60" t="s">
        <v>53</v>
      </c>
      <c r="D693" t="s">
        <v>105</v>
      </c>
      <c r="E693" s="240"/>
      <c r="F693" s="240">
        <v>10</v>
      </c>
      <c r="G693" s="2">
        <f t="shared" si="10"/>
        <v>126.70000000000022</v>
      </c>
      <c r="J693" s="526"/>
      <c r="L693" s="240"/>
    </row>
    <row r="694" spans="1:13">
      <c r="A694" s="7">
        <v>45280</v>
      </c>
      <c r="B694" s="526">
        <v>28015</v>
      </c>
      <c r="C694" s="60" t="s">
        <v>53</v>
      </c>
      <c r="D694" t="s">
        <v>16</v>
      </c>
      <c r="E694" s="240"/>
      <c r="F694" s="240">
        <v>59.7</v>
      </c>
      <c r="G694" s="2">
        <f t="shared" si="10"/>
        <v>67.000000000000213</v>
      </c>
      <c r="J694" s="526"/>
      <c r="L694" s="240"/>
    </row>
    <row r="695" spans="1:13">
      <c r="A695" s="7">
        <v>45280</v>
      </c>
      <c r="B695" s="526">
        <v>28015</v>
      </c>
      <c r="C695" s="60" t="s">
        <v>53</v>
      </c>
      <c r="D695" t="s">
        <v>17</v>
      </c>
      <c r="E695" s="240"/>
      <c r="F695" s="240">
        <v>2</v>
      </c>
      <c r="G695" s="2">
        <f t="shared" si="10"/>
        <v>65.000000000000213</v>
      </c>
      <c r="J695" s="526"/>
      <c r="L695" s="240"/>
    </row>
    <row r="696" spans="1:13">
      <c r="A696" s="7">
        <v>45280</v>
      </c>
      <c r="B696" s="526">
        <v>28015</v>
      </c>
      <c r="C696" s="60" t="s">
        <v>53</v>
      </c>
      <c r="D696" t="s">
        <v>18</v>
      </c>
      <c r="E696" s="240"/>
      <c r="F696" s="240">
        <v>60</v>
      </c>
      <c r="G696" s="2">
        <f t="shared" si="10"/>
        <v>5.0000000000002132</v>
      </c>
      <c r="J696" s="526"/>
      <c r="L696" s="240"/>
    </row>
    <row r="697" spans="1:13">
      <c r="A697" s="7">
        <v>45280</v>
      </c>
      <c r="B697" s="526">
        <v>28015</v>
      </c>
      <c r="C697" s="60" t="s">
        <v>53</v>
      </c>
      <c r="D697" t="s">
        <v>19</v>
      </c>
      <c r="E697" s="240"/>
      <c r="F697" s="240">
        <v>5</v>
      </c>
      <c r="G697" s="2">
        <f t="shared" si="10"/>
        <v>2.1316282072803006E-13</v>
      </c>
      <c r="J697" s="526"/>
      <c r="L697" s="240"/>
    </row>
    <row r="698" spans="1:13">
      <c r="A698" s="44">
        <v>45230</v>
      </c>
      <c r="B698" s="525" t="s">
        <v>14</v>
      </c>
      <c r="C698" s="525" t="s">
        <v>30</v>
      </c>
      <c r="D698" t="s">
        <v>16</v>
      </c>
      <c r="E698" s="26">
        <v>58.1</v>
      </c>
      <c r="G698" s="2">
        <f t="shared" si="10"/>
        <v>58.100000000000215</v>
      </c>
      <c r="J698" s="526"/>
      <c r="L698" s="240"/>
    </row>
    <row r="699" spans="1:13">
      <c r="B699" s="526"/>
      <c r="C699" s="526"/>
      <c r="D699" t="s">
        <v>17</v>
      </c>
      <c r="E699" s="26">
        <v>2</v>
      </c>
      <c r="G699" s="2">
        <f t="shared" si="10"/>
        <v>60.100000000000215</v>
      </c>
      <c r="J699" s="525"/>
      <c r="L699" s="26"/>
    </row>
    <row r="700" spans="1:13">
      <c r="B700" s="526"/>
      <c r="C700" s="526"/>
      <c r="D700" t="s">
        <v>18</v>
      </c>
      <c r="E700" s="240">
        <v>60</v>
      </c>
      <c r="G700" s="2">
        <f t="shared" si="10"/>
        <v>120.10000000000022</v>
      </c>
      <c r="J700" s="526"/>
      <c r="L700" s="26"/>
      <c r="M700" s="37"/>
    </row>
    <row r="701" spans="1:13">
      <c r="B701" s="526"/>
      <c r="C701" s="526"/>
      <c r="D701" t="s">
        <v>19</v>
      </c>
      <c r="E701" s="240">
        <v>5</v>
      </c>
      <c r="G701" s="2">
        <f t="shared" si="10"/>
        <v>125.10000000000022</v>
      </c>
      <c r="J701" s="526"/>
      <c r="L701" s="240"/>
    </row>
    <row r="702" spans="1:13">
      <c r="A702" s="7">
        <v>45280</v>
      </c>
      <c r="B702" s="526">
        <v>28015</v>
      </c>
      <c r="C702" s="526" t="s">
        <v>30</v>
      </c>
      <c r="D702" t="s">
        <v>16</v>
      </c>
      <c r="E702" s="240"/>
      <c r="F702" s="26">
        <v>58.1</v>
      </c>
      <c r="G702" s="2">
        <f t="shared" si="10"/>
        <v>67.000000000000227</v>
      </c>
      <c r="J702" s="526"/>
      <c r="L702" s="240"/>
    </row>
    <row r="703" spans="1:13">
      <c r="A703" s="7">
        <v>45280</v>
      </c>
      <c r="B703" s="526">
        <v>28015</v>
      </c>
      <c r="C703" s="526" t="s">
        <v>30</v>
      </c>
      <c r="D703" t="s">
        <v>17</v>
      </c>
      <c r="E703" s="240"/>
      <c r="F703" s="26">
        <v>2</v>
      </c>
      <c r="G703" s="2">
        <f t="shared" si="10"/>
        <v>65.000000000000227</v>
      </c>
      <c r="H703" s="346"/>
      <c r="I703" s="346"/>
      <c r="J703" s="346"/>
      <c r="L703" s="240"/>
    </row>
    <row r="704" spans="1:13">
      <c r="A704" s="7">
        <v>45280</v>
      </c>
      <c r="B704" s="526">
        <v>28015</v>
      </c>
      <c r="C704" s="526" t="s">
        <v>30</v>
      </c>
      <c r="D704" t="s">
        <v>18</v>
      </c>
      <c r="E704" s="240"/>
      <c r="F704" s="240">
        <v>60</v>
      </c>
      <c r="G704" s="2">
        <f t="shared" si="10"/>
        <v>5.0000000000002274</v>
      </c>
      <c r="J704" s="526"/>
      <c r="L704" s="240"/>
    </row>
    <row r="705" spans="1:12">
      <c r="A705" s="7">
        <v>45280</v>
      </c>
      <c r="B705" s="526">
        <v>28015</v>
      </c>
      <c r="C705" s="526" t="s">
        <v>30</v>
      </c>
      <c r="D705" t="s">
        <v>19</v>
      </c>
      <c r="E705" s="240"/>
      <c r="F705" s="240">
        <v>5</v>
      </c>
      <c r="G705" s="2">
        <f t="shared" si="10"/>
        <v>2.2737367544323206E-13</v>
      </c>
      <c r="H705" s="525"/>
      <c r="K705" s="26"/>
      <c r="L705" s="240"/>
    </row>
    <row r="706" spans="1:12">
      <c r="A706" s="88">
        <v>45260</v>
      </c>
      <c r="B706" s="525" t="s">
        <v>14</v>
      </c>
      <c r="C706" s="525" t="s">
        <v>33</v>
      </c>
      <c r="D706" t="s">
        <v>16</v>
      </c>
      <c r="E706" s="26">
        <v>63.1</v>
      </c>
      <c r="G706" s="2">
        <f t="shared" si="10"/>
        <v>63.100000000000229</v>
      </c>
      <c r="H706" s="525"/>
      <c r="J706" s="26"/>
      <c r="L706" s="240"/>
    </row>
    <row r="707" spans="1:12">
      <c r="A707" s="86"/>
      <c r="B707" s="526"/>
      <c r="C707" s="526"/>
      <c r="D707" t="s">
        <v>17</v>
      </c>
      <c r="E707" s="26">
        <v>5</v>
      </c>
      <c r="G707" s="2">
        <f t="shared" si="10"/>
        <v>68.100000000000222</v>
      </c>
      <c r="H707" s="526"/>
      <c r="J707" s="26"/>
      <c r="L707" s="26"/>
    </row>
    <row r="708" spans="1:12">
      <c r="A708" s="86"/>
      <c r="B708" s="526"/>
      <c r="C708" s="526"/>
      <c r="D708" t="s">
        <v>18</v>
      </c>
      <c r="E708" s="240">
        <v>60</v>
      </c>
      <c r="G708" s="2">
        <f t="shared" si="10"/>
        <v>128.10000000000022</v>
      </c>
      <c r="H708" s="526"/>
      <c r="J708" s="240"/>
      <c r="L708" s="26"/>
    </row>
    <row r="709" spans="1:12">
      <c r="A709" s="86"/>
      <c r="B709" s="526"/>
      <c r="C709" s="526"/>
      <c r="D709" t="s">
        <v>19</v>
      </c>
      <c r="E709" s="240">
        <v>5</v>
      </c>
      <c r="G709" s="2">
        <f t="shared" si="10"/>
        <v>133.10000000000022</v>
      </c>
      <c r="H709" s="526"/>
      <c r="J709" s="240"/>
      <c r="L709" s="240"/>
    </row>
    <row r="710" spans="1:12">
      <c r="A710" s="86">
        <v>45356</v>
      </c>
      <c r="B710" s="526">
        <v>28428</v>
      </c>
      <c r="C710" s="526" t="s">
        <v>33</v>
      </c>
      <c r="D710" t="s">
        <v>16</v>
      </c>
      <c r="E710" s="240"/>
      <c r="F710" s="26">
        <v>63.1</v>
      </c>
      <c r="G710" s="2">
        <f t="shared" ref="G710:G738" si="11">+G709+E710-F710</f>
        <v>70.000000000000227</v>
      </c>
      <c r="H710" s="526"/>
      <c r="J710" s="240"/>
      <c r="L710" s="240"/>
    </row>
    <row r="711" spans="1:12">
      <c r="A711" s="86">
        <v>45356</v>
      </c>
      <c r="B711" s="526">
        <v>28428</v>
      </c>
      <c r="C711" s="526" t="s">
        <v>33</v>
      </c>
      <c r="D711" t="s">
        <v>17</v>
      </c>
      <c r="E711" s="240"/>
      <c r="F711" s="26">
        <v>5</v>
      </c>
      <c r="G711" s="2">
        <f t="shared" si="11"/>
        <v>65.000000000000227</v>
      </c>
      <c r="H711" s="526"/>
      <c r="J711" s="240"/>
      <c r="L711" s="240"/>
    </row>
    <row r="712" spans="1:12">
      <c r="A712" s="86">
        <v>45356</v>
      </c>
      <c r="B712" s="526">
        <v>28428</v>
      </c>
      <c r="C712" s="526" t="s">
        <v>33</v>
      </c>
      <c r="D712" t="s">
        <v>18</v>
      </c>
      <c r="E712" s="240"/>
      <c r="F712" s="240">
        <v>60</v>
      </c>
      <c r="G712" s="2">
        <f t="shared" si="11"/>
        <v>5.0000000000002274</v>
      </c>
      <c r="H712" s="526"/>
      <c r="J712" s="240"/>
      <c r="L712" s="240"/>
    </row>
    <row r="713" spans="1:12">
      <c r="A713" s="86">
        <v>45356</v>
      </c>
      <c r="B713" s="526">
        <v>28428</v>
      </c>
      <c r="C713" s="526" t="s">
        <v>33</v>
      </c>
      <c r="D713" t="s">
        <v>19</v>
      </c>
      <c r="E713" s="240"/>
      <c r="F713" s="240">
        <v>5</v>
      </c>
      <c r="G713" s="2">
        <f t="shared" si="11"/>
        <v>2.2737367544323206E-13</v>
      </c>
      <c r="H713" s="526"/>
      <c r="J713" s="240"/>
      <c r="L713" s="240"/>
    </row>
    <row r="714" spans="1:12">
      <c r="A714" s="250">
        <v>45657</v>
      </c>
      <c r="B714" s="525" t="s">
        <v>14</v>
      </c>
      <c r="C714" s="525" t="s">
        <v>34</v>
      </c>
      <c r="D714" t="s">
        <v>16</v>
      </c>
      <c r="E714" s="26">
        <v>67.400000000000006</v>
      </c>
      <c r="G714" s="2">
        <f t="shared" si="11"/>
        <v>67.400000000000233</v>
      </c>
      <c r="H714" s="525"/>
      <c r="J714" s="26"/>
      <c r="L714" s="240"/>
    </row>
    <row r="715" spans="1:12">
      <c r="A715" s="10"/>
      <c r="B715" s="526"/>
      <c r="C715" s="526"/>
      <c r="D715" t="s">
        <v>17</v>
      </c>
      <c r="E715" s="26">
        <v>5</v>
      </c>
      <c r="G715" s="2">
        <f t="shared" si="11"/>
        <v>72.400000000000233</v>
      </c>
      <c r="H715" s="526"/>
      <c r="J715" s="26"/>
      <c r="L715" s="26"/>
    </row>
    <row r="716" spans="1:12">
      <c r="A716" s="10"/>
      <c r="B716" s="526"/>
      <c r="C716" s="526"/>
      <c r="D716" t="s">
        <v>18</v>
      </c>
      <c r="E716" s="240">
        <v>60</v>
      </c>
      <c r="G716" s="2">
        <f t="shared" si="11"/>
        <v>132.40000000000023</v>
      </c>
      <c r="H716" s="526"/>
      <c r="J716" s="240"/>
    </row>
    <row r="717" spans="1:12">
      <c r="A717" s="10"/>
      <c r="B717" s="526"/>
      <c r="C717" s="526"/>
      <c r="D717" t="s">
        <v>19</v>
      </c>
      <c r="E717" s="240">
        <v>5</v>
      </c>
      <c r="G717" s="2">
        <f t="shared" si="11"/>
        <v>137.40000000000023</v>
      </c>
      <c r="H717" s="526"/>
      <c r="J717" s="240"/>
    </row>
    <row r="718" spans="1:12">
      <c r="A718" s="86">
        <v>45356</v>
      </c>
      <c r="B718" s="526">
        <v>28428</v>
      </c>
      <c r="C718" s="526" t="s">
        <v>34</v>
      </c>
      <c r="D718" t="s">
        <v>16</v>
      </c>
      <c r="E718" s="240"/>
      <c r="F718" s="26">
        <v>67.400000000000006</v>
      </c>
      <c r="G718" s="2">
        <f t="shared" si="11"/>
        <v>70.000000000000227</v>
      </c>
      <c r="H718" s="526"/>
      <c r="J718" s="240"/>
    </row>
    <row r="719" spans="1:12">
      <c r="A719" s="86">
        <v>45356</v>
      </c>
      <c r="B719" s="526">
        <v>28428</v>
      </c>
      <c r="C719" s="526" t="s">
        <v>34</v>
      </c>
      <c r="D719" t="s">
        <v>17</v>
      </c>
      <c r="E719" s="240"/>
      <c r="F719" s="26">
        <v>5</v>
      </c>
      <c r="G719" s="2">
        <f t="shared" si="11"/>
        <v>65.000000000000227</v>
      </c>
      <c r="H719" s="526"/>
      <c r="J719" s="240"/>
    </row>
    <row r="720" spans="1:12">
      <c r="A720" s="86">
        <v>45356</v>
      </c>
      <c r="B720" s="526">
        <v>28428</v>
      </c>
      <c r="C720" s="526" t="s">
        <v>34</v>
      </c>
      <c r="D720" t="s">
        <v>18</v>
      </c>
      <c r="E720" s="240"/>
      <c r="F720" s="240">
        <v>60</v>
      </c>
      <c r="G720" s="2">
        <f t="shared" si="11"/>
        <v>5.0000000000002274</v>
      </c>
      <c r="H720" s="526"/>
      <c r="J720" s="240"/>
    </row>
    <row r="721" spans="1:10">
      <c r="A721" s="86">
        <v>45356</v>
      </c>
      <c r="B721" s="526">
        <v>28428</v>
      </c>
      <c r="C721" s="526" t="s">
        <v>34</v>
      </c>
      <c r="D721" t="s">
        <v>19</v>
      </c>
      <c r="E721" s="240"/>
      <c r="F721" s="240">
        <v>5</v>
      </c>
      <c r="G721" s="2">
        <f t="shared" si="11"/>
        <v>2.2737367544323206E-13</v>
      </c>
      <c r="H721" s="526"/>
      <c r="J721" s="240"/>
    </row>
    <row r="722" spans="1:10">
      <c r="A722" s="88">
        <v>45322</v>
      </c>
      <c r="B722" s="525" t="s">
        <v>14</v>
      </c>
      <c r="C722" s="525" t="s">
        <v>15</v>
      </c>
      <c r="D722" t="s">
        <v>16</v>
      </c>
      <c r="E722" s="26">
        <v>75.3</v>
      </c>
      <c r="G722" s="2">
        <f t="shared" si="11"/>
        <v>75.300000000000225</v>
      </c>
      <c r="H722" s="525"/>
      <c r="J722" s="26"/>
    </row>
    <row r="723" spans="1:10">
      <c r="A723" s="86"/>
      <c r="B723" s="526"/>
      <c r="C723" s="526"/>
      <c r="D723" t="s">
        <v>17</v>
      </c>
      <c r="E723" s="26">
        <v>8.8000000000000007</v>
      </c>
      <c r="G723" s="2">
        <f t="shared" si="11"/>
        <v>84.100000000000222</v>
      </c>
      <c r="H723" s="526"/>
      <c r="J723" s="26"/>
    </row>
    <row r="724" spans="1:10">
      <c r="A724" s="86"/>
      <c r="B724" s="526"/>
      <c r="C724" s="526"/>
      <c r="D724" t="s">
        <v>18</v>
      </c>
      <c r="E724" s="240">
        <v>60</v>
      </c>
      <c r="G724" s="2">
        <f t="shared" si="11"/>
        <v>144.10000000000022</v>
      </c>
      <c r="H724" s="526"/>
      <c r="J724" s="240"/>
    </row>
    <row r="725" spans="1:10">
      <c r="A725" s="86"/>
      <c r="B725" s="526"/>
      <c r="C725" s="526"/>
      <c r="D725" t="s">
        <v>19</v>
      </c>
      <c r="E725" s="240">
        <v>5</v>
      </c>
      <c r="G725" s="2">
        <f t="shared" si="11"/>
        <v>149.10000000000022</v>
      </c>
      <c r="H725" s="526"/>
      <c r="J725" s="240"/>
    </row>
    <row r="726" spans="1:10">
      <c r="A726" s="86">
        <v>45356</v>
      </c>
      <c r="B726" s="526">
        <v>28428</v>
      </c>
      <c r="C726" s="526" t="s">
        <v>15</v>
      </c>
      <c r="D726" t="s">
        <v>16</v>
      </c>
      <c r="E726" s="240"/>
      <c r="F726" s="26">
        <v>75.3</v>
      </c>
      <c r="G726" s="2">
        <f t="shared" si="11"/>
        <v>73.800000000000225</v>
      </c>
      <c r="H726" s="526"/>
      <c r="J726" s="240"/>
    </row>
    <row r="727" spans="1:10">
      <c r="A727" s="86">
        <v>45356</v>
      </c>
      <c r="B727" s="526">
        <v>28428</v>
      </c>
      <c r="C727" s="526" t="s">
        <v>15</v>
      </c>
      <c r="D727" t="s">
        <v>17</v>
      </c>
      <c r="E727" s="240"/>
      <c r="F727" s="26">
        <v>8.8000000000000007</v>
      </c>
      <c r="G727" s="2">
        <f t="shared" si="11"/>
        <v>65.000000000000227</v>
      </c>
      <c r="H727" s="526"/>
      <c r="J727" s="240"/>
    </row>
    <row r="728" spans="1:10">
      <c r="A728" s="86">
        <v>45356</v>
      </c>
      <c r="B728" s="526">
        <v>28428</v>
      </c>
      <c r="C728" s="526" t="s">
        <v>15</v>
      </c>
      <c r="D728" t="s">
        <v>18</v>
      </c>
      <c r="E728" s="240"/>
      <c r="F728" s="240">
        <v>60</v>
      </c>
      <c r="G728" s="2">
        <f t="shared" si="11"/>
        <v>5.0000000000002274</v>
      </c>
      <c r="H728" s="526"/>
      <c r="J728" s="240"/>
    </row>
    <row r="729" spans="1:10">
      <c r="A729" s="86">
        <v>45356</v>
      </c>
      <c r="B729" s="526">
        <v>28428</v>
      </c>
      <c r="C729" s="526" t="s">
        <v>15</v>
      </c>
      <c r="D729" t="s">
        <v>19</v>
      </c>
      <c r="E729" s="240"/>
      <c r="F729" s="240">
        <v>5</v>
      </c>
      <c r="G729" s="2">
        <f t="shared" si="11"/>
        <v>2.2737367544323206E-13</v>
      </c>
      <c r="H729" s="526"/>
      <c r="J729" s="240"/>
    </row>
    <row r="730" spans="1:10">
      <c r="A730" s="44">
        <v>45351</v>
      </c>
      <c r="B730" s="525" t="s">
        <v>14</v>
      </c>
      <c r="C730" s="525" t="s">
        <v>20</v>
      </c>
      <c r="D730" t="s">
        <v>16</v>
      </c>
      <c r="E730" s="26">
        <v>78</v>
      </c>
      <c r="G730" s="2">
        <f t="shared" si="11"/>
        <v>78.000000000000227</v>
      </c>
      <c r="H730" s="525"/>
      <c r="J730" s="240"/>
    </row>
    <row r="731" spans="1:10">
      <c r="B731" s="526"/>
      <c r="C731" s="526"/>
      <c r="D731" t="s">
        <v>17</v>
      </c>
      <c r="E731" s="26">
        <v>5</v>
      </c>
      <c r="G731" s="2">
        <f t="shared" si="11"/>
        <v>83.000000000000227</v>
      </c>
      <c r="J731" s="240"/>
    </row>
    <row r="732" spans="1:10">
      <c r="B732" s="526"/>
      <c r="C732" s="526"/>
      <c r="D732" t="s">
        <v>18</v>
      </c>
      <c r="E732" s="240">
        <v>58</v>
      </c>
      <c r="G732" s="2">
        <f t="shared" si="11"/>
        <v>141.00000000000023</v>
      </c>
      <c r="J732" s="26"/>
    </row>
    <row r="733" spans="1:10">
      <c r="B733" s="526"/>
      <c r="C733" s="526"/>
      <c r="D733" t="s">
        <v>19</v>
      </c>
      <c r="E733" s="240">
        <v>5</v>
      </c>
      <c r="G733" s="2">
        <f t="shared" si="11"/>
        <v>146.00000000000023</v>
      </c>
    </row>
    <row r="734" spans="1:10">
      <c r="A734" s="86">
        <v>45356</v>
      </c>
      <c r="B734" s="526">
        <v>28428</v>
      </c>
      <c r="C734" s="526" t="s">
        <v>20</v>
      </c>
      <c r="D734" t="s">
        <v>18</v>
      </c>
      <c r="F734" s="240">
        <v>58</v>
      </c>
      <c r="G734" s="2">
        <f t="shared" si="11"/>
        <v>88.000000000000227</v>
      </c>
    </row>
    <row r="735" spans="1:10">
      <c r="A735" s="86">
        <v>45356</v>
      </c>
      <c r="B735" s="526">
        <v>28428</v>
      </c>
      <c r="C735" s="526" t="s">
        <v>20</v>
      </c>
      <c r="D735" t="s">
        <v>19</v>
      </c>
      <c r="F735" s="240">
        <v>5</v>
      </c>
      <c r="G735" s="2">
        <f t="shared" si="11"/>
        <v>83.000000000000227</v>
      </c>
    </row>
    <row r="736" spans="1:10">
      <c r="A736" s="7">
        <v>45376</v>
      </c>
      <c r="B736" s="526">
        <v>28639</v>
      </c>
      <c r="C736" s="526" t="s">
        <v>20</v>
      </c>
      <c r="D736" t="s">
        <v>16</v>
      </c>
      <c r="F736" s="174">
        <v>78</v>
      </c>
      <c r="G736" s="2">
        <f t="shared" si="11"/>
        <v>5.0000000000002274</v>
      </c>
    </row>
    <row r="737" spans="1:11">
      <c r="A737" s="7">
        <v>45376</v>
      </c>
      <c r="B737" s="526">
        <v>28639</v>
      </c>
      <c r="C737" s="526" t="s">
        <v>20</v>
      </c>
      <c r="D737" t="s">
        <v>17</v>
      </c>
      <c r="F737" s="174">
        <v>5</v>
      </c>
      <c r="G737" s="2">
        <f t="shared" si="11"/>
        <v>2.2737367544323206E-13</v>
      </c>
    </row>
    <row r="738" spans="1:11">
      <c r="A738" s="44">
        <v>45382</v>
      </c>
      <c r="B738" s="525" t="s">
        <v>14</v>
      </c>
      <c r="C738" s="525" t="s">
        <v>23</v>
      </c>
      <c r="D738" t="s">
        <v>16</v>
      </c>
      <c r="E738" s="26">
        <v>75.5</v>
      </c>
      <c r="G738" s="2">
        <f t="shared" si="11"/>
        <v>75.500000000000227</v>
      </c>
    </row>
    <row r="739" spans="1:11">
      <c r="B739" s="526"/>
      <c r="C739" s="526"/>
      <c r="D739" t="s">
        <v>17</v>
      </c>
      <c r="E739" s="26">
        <v>5</v>
      </c>
      <c r="G739" s="2">
        <f t="shared" ref="G739:G758" si="12">+G738+E739-F739</f>
        <v>80.500000000000227</v>
      </c>
    </row>
    <row r="740" spans="1:11">
      <c r="B740" s="526"/>
      <c r="C740" s="526"/>
      <c r="D740" t="s">
        <v>18</v>
      </c>
      <c r="E740" s="240">
        <v>60</v>
      </c>
      <c r="G740" s="2">
        <f t="shared" si="12"/>
        <v>140.50000000000023</v>
      </c>
      <c r="I740" s="525"/>
      <c r="K740" s="26"/>
    </row>
    <row r="741" spans="1:11">
      <c r="B741" s="526"/>
      <c r="C741" s="526"/>
      <c r="D741" t="s">
        <v>19</v>
      </c>
      <c r="E741" s="240">
        <v>5</v>
      </c>
      <c r="G741" s="2">
        <f t="shared" si="12"/>
        <v>145.50000000000023</v>
      </c>
      <c r="I741" s="526"/>
      <c r="K741" s="26"/>
    </row>
    <row r="742" spans="1:11">
      <c r="A742" s="7">
        <v>45469</v>
      </c>
      <c r="B742" s="526">
        <v>29116</v>
      </c>
      <c r="C742" s="526" t="s">
        <v>23</v>
      </c>
      <c r="D742" t="s">
        <v>16</v>
      </c>
      <c r="E742" s="240"/>
      <c r="F742" s="26">
        <v>75.5</v>
      </c>
      <c r="G742" s="2">
        <f t="shared" si="12"/>
        <v>70.000000000000227</v>
      </c>
      <c r="I742" s="526"/>
      <c r="K742" s="26"/>
    </row>
    <row r="743" spans="1:11">
      <c r="A743" s="7">
        <v>45469</v>
      </c>
      <c r="B743" s="526">
        <v>29116</v>
      </c>
      <c r="C743" s="526" t="s">
        <v>23</v>
      </c>
      <c r="D743" t="s">
        <v>17</v>
      </c>
      <c r="E743" s="240"/>
      <c r="F743" s="26">
        <v>5</v>
      </c>
      <c r="G743" s="2">
        <f t="shared" si="12"/>
        <v>65.000000000000227</v>
      </c>
      <c r="I743" s="526"/>
      <c r="K743" s="26"/>
    </row>
    <row r="744" spans="1:11">
      <c r="A744" s="7">
        <v>45469</v>
      </c>
      <c r="B744" s="526">
        <v>29116</v>
      </c>
      <c r="C744" s="526" t="s">
        <v>23</v>
      </c>
      <c r="D744" t="s">
        <v>18</v>
      </c>
      <c r="E744" s="240"/>
      <c r="F744" s="240">
        <v>60</v>
      </c>
      <c r="G744" s="2">
        <f t="shared" si="12"/>
        <v>5.0000000000002274</v>
      </c>
      <c r="I744" s="526"/>
      <c r="K744" s="26"/>
    </row>
    <row r="745" spans="1:11">
      <c r="A745" s="7">
        <v>45469</v>
      </c>
      <c r="B745" s="526">
        <v>29116</v>
      </c>
      <c r="C745" s="526" t="s">
        <v>23</v>
      </c>
      <c r="D745" t="s">
        <v>19</v>
      </c>
      <c r="E745" s="240"/>
      <c r="F745" s="240">
        <v>5</v>
      </c>
      <c r="G745" s="2">
        <f t="shared" si="12"/>
        <v>2.2737367544323206E-13</v>
      </c>
      <c r="I745" s="526"/>
      <c r="K745" s="26"/>
    </row>
    <row r="746" spans="1:11">
      <c r="A746" s="44">
        <v>45412</v>
      </c>
      <c r="B746" s="525" t="s">
        <v>14</v>
      </c>
      <c r="C746" s="525" t="s">
        <v>24</v>
      </c>
      <c r="D746" t="s">
        <v>16</v>
      </c>
      <c r="E746" s="240">
        <v>75.099999999999994</v>
      </c>
      <c r="G746" s="2">
        <f t="shared" si="12"/>
        <v>75.100000000000222</v>
      </c>
      <c r="I746" s="526"/>
      <c r="K746" s="240"/>
    </row>
    <row r="747" spans="1:11">
      <c r="B747" s="526"/>
      <c r="C747" s="526"/>
      <c r="D747" t="s">
        <v>17</v>
      </c>
      <c r="E747" s="240">
        <v>5</v>
      </c>
      <c r="G747" s="2">
        <f t="shared" si="12"/>
        <v>80.100000000000222</v>
      </c>
      <c r="I747" s="526"/>
      <c r="K747" s="240"/>
    </row>
    <row r="748" spans="1:11">
      <c r="B748" s="526"/>
      <c r="C748" s="526"/>
      <c r="D748" t="s">
        <v>18</v>
      </c>
      <c r="E748" s="240">
        <v>60</v>
      </c>
      <c r="G748" s="2">
        <f t="shared" si="12"/>
        <v>140.10000000000022</v>
      </c>
      <c r="I748" s="525"/>
      <c r="K748" s="240"/>
    </row>
    <row r="749" spans="1:11">
      <c r="B749" s="526"/>
      <c r="C749" s="526"/>
      <c r="D749" t="s">
        <v>19</v>
      </c>
      <c r="E749" s="240">
        <v>5</v>
      </c>
      <c r="G749" s="2">
        <f t="shared" si="12"/>
        <v>145.10000000000022</v>
      </c>
      <c r="I749" s="526"/>
      <c r="K749" s="240"/>
    </row>
    <row r="750" spans="1:11">
      <c r="A750" s="7">
        <v>45469</v>
      </c>
      <c r="B750" s="526">
        <v>29116</v>
      </c>
      <c r="C750" s="526" t="s">
        <v>24</v>
      </c>
      <c r="D750" t="s">
        <v>16</v>
      </c>
      <c r="E750" s="240"/>
      <c r="F750" s="240">
        <v>75.099999999999994</v>
      </c>
      <c r="G750" s="2">
        <f t="shared" si="12"/>
        <v>70.000000000000227</v>
      </c>
      <c r="I750" s="526"/>
      <c r="K750" s="240"/>
    </row>
    <row r="751" spans="1:11">
      <c r="A751" s="7">
        <v>45469</v>
      </c>
      <c r="B751" s="526">
        <v>29116</v>
      </c>
      <c r="C751" s="526" t="s">
        <v>24</v>
      </c>
      <c r="D751" t="s">
        <v>17</v>
      </c>
      <c r="E751" s="240"/>
      <c r="F751" s="240">
        <v>5</v>
      </c>
      <c r="G751" s="2">
        <f t="shared" si="12"/>
        <v>65.000000000000227</v>
      </c>
      <c r="I751" s="526"/>
      <c r="K751" s="240"/>
    </row>
    <row r="752" spans="1:11">
      <c r="A752" s="7">
        <v>45469</v>
      </c>
      <c r="B752" s="526">
        <v>29116</v>
      </c>
      <c r="C752" s="526" t="s">
        <v>24</v>
      </c>
      <c r="D752" t="s">
        <v>18</v>
      </c>
      <c r="E752" s="240"/>
      <c r="F752" s="240">
        <v>60</v>
      </c>
      <c r="G752" s="2">
        <f t="shared" si="12"/>
        <v>5.0000000000002274</v>
      </c>
      <c r="I752" s="526"/>
      <c r="K752" s="240"/>
    </row>
    <row r="753" spans="1:12">
      <c r="A753" s="7">
        <v>45469</v>
      </c>
      <c r="B753" s="526">
        <v>29116</v>
      </c>
      <c r="C753" s="526" t="s">
        <v>24</v>
      </c>
      <c r="D753" t="s">
        <v>19</v>
      </c>
      <c r="E753" s="240"/>
      <c r="F753" s="240">
        <v>5</v>
      </c>
      <c r="G753" s="2">
        <f t="shared" si="12"/>
        <v>2.2737367544323206E-13</v>
      </c>
      <c r="I753" s="526"/>
      <c r="K753" s="240"/>
    </row>
    <row r="754" spans="1:12">
      <c r="A754" s="44">
        <v>45443</v>
      </c>
      <c r="B754" s="525" t="s">
        <v>14</v>
      </c>
      <c r="C754" s="525" t="s">
        <v>25</v>
      </c>
      <c r="D754" t="s">
        <v>16</v>
      </c>
      <c r="E754" s="240">
        <v>68.3</v>
      </c>
      <c r="G754" s="2">
        <f t="shared" si="12"/>
        <v>68.300000000000225</v>
      </c>
      <c r="I754" s="526"/>
      <c r="K754" s="240"/>
    </row>
    <row r="755" spans="1:12">
      <c r="B755" s="526"/>
      <c r="C755" s="526"/>
      <c r="D755" t="s">
        <v>17</v>
      </c>
      <c r="E755" s="240">
        <v>5</v>
      </c>
      <c r="G755" s="2">
        <f t="shared" si="12"/>
        <v>73.300000000000225</v>
      </c>
      <c r="I755" s="526"/>
      <c r="K755" s="240"/>
    </row>
    <row r="756" spans="1:12">
      <c r="B756" s="526"/>
      <c r="C756" s="526"/>
      <c r="D756" t="s">
        <v>18</v>
      </c>
      <c r="E756" s="240">
        <v>60</v>
      </c>
      <c r="G756" s="2">
        <f t="shared" si="12"/>
        <v>133.30000000000024</v>
      </c>
      <c r="I756" s="525"/>
      <c r="K756" s="240"/>
    </row>
    <row r="757" spans="1:12">
      <c r="B757" s="526"/>
      <c r="C757" s="526"/>
      <c r="D757" t="s">
        <v>19</v>
      </c>
      <c r="E757" s="240">
        <v>5</v>
      </c>
      <c r="G757" s="2">
        <f t="shared" si="12"/>
        <v>138.30000000000024</v>
      </c>
      <c r="I757" s="526"/>
      <c r="K757" s="240"/>
    </row>
    <row r="758" spans="1:12">
      <c r="B758" s="526"/>
      <c r="C758" s="526"/>
      <c r="D758" t="s">
        <v>106</v>
      </c>
      <c r="E758" s="8">
        <v>10</v>
      </c>
      <c r="G758" s="2">
        <f t="shared" si="12"/>
        <v>148.30000000000024</v>
      </c>
      <c r="I758" s="526"/>
      <c r="K758" s="240"/>
    </row>
    <row r="759" spans="1:12">
      <c r="A759" s="7">
        <v>45469</v>
      </c>
      <c r="B759" s="526">
        <v>29116</v>
      </c>
      <c r="C759" s="526" t="s">
        <v>25</v>
      </c>
      <c r="D759" t="s">
        <v>16</v>
      </c>
      <c r="F759" s="240">
        <v>68.3</v>
      </c>
      <c r="G759" s="2">
        <f t="shared" ref="G759:G822" si="13">+G758+E759-F759</f>
        <v>80.000000000000242</v>
      </c>
      <c r="I759" s="526"/>
      <c r="K759" s="240"/>
    </row>
    <row r="760" spans="1:12">
      <c r="A760" s="7">
        <v>45469</v>
      </c>
      <c r="B760" s="526">
        <v>29116</v>
      </c>
      <c r="C760" s="526" t="s">
        <v>25</v>
      </c>
      <c r="D760" t="s">
        <v>17</v>
      </c>
      <c r="F760" s="240">
        <v>5</v>
      </c>
      <c r="G760" s="2">
        <f t="shared" si="13"/>
        <v>75.000000000000242</v>
      </c>
      <c r="I760" s="526"/>
      <c r="L760" s="8"/>
    </row>
    <row r="761" spans="1:12">
      <c r="A761" s="7">
        <v>45469</v>
      </c>
      <c r="B761" s="526">
        <v>29116</v>
      </c>
      <c r="C761" s="526" t="s">
        <v>25</v>
      </c>
      <c r="D761" t="s">
        <v>18</v>
      </c>
      <c r="F761" s="240">
        <v>60</v>
      </c>
      <c r="G761" s="2">
        <f t="shared" si="13"/>
        <v>15.000000000000242</v>
      </c>
      <c r="K761" s="26"/>
    </row>
    <row r="762" spans="1:12">
      <c r="A762" s="7">
        <v>45469</v>
      </c>
      <c r="B762" s="526">
        <v>29116</v>
      </c>
      <c r="C762" s="526" t="s">
        <v>25</v>
      </c>
      <c r="D762" t="s">
        <v>19</v>
      </c>
      <c r="F762" s="240">
        <v>5</v>
      </c>
      <c r="G762" s="2">
        <f t="shared" si="13"/>
        <v>10.000000000000242</v>
      </c>
    </row>
    <row r="763" spans="1:12">
      <c r="A763" s="7">
        <v>45482</v>
      </c>
      <c r="B763" s="526">
        <v>29266</v>
      </c>
      <c r="C763" s="526" t="s">
        <v>25</v>
      </c>
      <c r="D763" t="s">
        <v>106</v>
      </c>
      <c r="F763" s="240">
        <v>10</v>
      </c>
      <c r="G763" s="2">
        <f t="shared" si="13"/>
        <v>2.4158453015843406E-13</v>
      </c>
    </row>
    <row r="764" spans="1:12">
      <c r="A764" s="88">
        <v>45473</v>
      </c>
      <c r="B764" s="525" t="s">
        <v>14</v>
      </c>
      <c r="C764" s="525" t="s">
        <v>26</v>
      </c>
      <c r="D764" t="s">
        <v>16</v>
      </c>
      <c r="E764" s="240">
        <v>66.3</v>
      </c>
      <c r="G764" s="2">
        <f t="shared" si="13"/>
        <v>66.300000000000239</v>
      </c>
      <c r="K764" s="26"/>
    </row>
    <row r="765" spans="1:12">
      <c r="A765" s="86"/>
      <c r="B765" s="526"/>
      <c r="C765" s="526"/>
      <c r="D765" t="s">
        <v>17</v>
      </c>
      <c r="E765" s="240">
        <v>7</v>
      </c>
      <c r="G765" s="2">
        <f t="shared" si="13"/>
        <v>73.300000000000239</v>
      </c>
    </row>
    <row r="766" spans="1:12">
      <c r="A766" s="86"/>
      <c r="B766" s="526"/>
      <c r="C766" s="526"/>
      <c r="D766" t="s">
        <v>18</v>
      </c>
      <c r="E766" s="240">
        <v>60</v>
      </c>
      <c r="G766" s="2">
        <f t="shared" si="13"/>
        <v>133.30000000000024</v>
      </c>
    </row>
    <row r="767" spans="1:12">
      <c r="A767" s="86"/>
      <c r="B767" s="526"/>
      <c r="C767" s="526"/>
      <c r="D767" t="s">
        <v>19</v>
      </c>
      <c r="E767" s="240">
        <v>5</v>
      </c>
      <c r="G767" s="2">
        <f t="shared" si="13"/>
        <v>138.30000000000024</v>
      </c>
      <c r="I767" s="324"/>
      <c r="J767" s="324"/>
      <c r="K767" s="324"/>
    </row>
    <row r="768" spans="1:12">
      <c r="A768" s="7">
        <v>45482</v>
      </c>
      <c r="B768" s="526">
        <v>29252</v>
      </c>
      <c r="C768" s="526" t="s">
        <v>26</v>
      </c>
      <c r="D768" t="s">
        <v>18</v>
      </c>
      <c r="F768" s="174">
        <v>60</v>
      </c>
      <c r="G768" s="2">
        <f t="shared" si="13"/>
        <v>78.300000000000239</v>
      </c>
      <c r="I768" s="525"/>
      <c r="K768" s="240"/>
    </row>
    <row r="769" spans="1:11">
      <c r="A769" s="7">
        <v>45482</v>
      </c>
      <c r="B769" s="526">
        <v>29252</v>
      </c>
      <c r="C769" s="526" t="s">
        <v>26</v>
      </c>
      <c r="D769" t="s">
        <v>19</v>
      </c>
      <c r="F769" s="174">
        <v>5</v>
      </c>
      <c r="G769" s="2">
        <f t="shared" si="13"/>
        <v>73.300000000000239</v>
      </c>
      <c r="I769" s="526"/>
      <c r="K769" s="240"/>
    </row>
    <row r="770" spans="1:11">
      <c r="A770" s="7">
        <v>45580</v>
      </c>
      <c r="B770" s="526">
        <v>29809</v>
      </c>
      <c r="C770" s="526" t="s">
        <v>26</v>
      </c>
      <c r="D770" t="s">
        <v>16</v>
      </c>
      <c r="F770" s="174">
        <v>66.3</v>
      </c>
      <c r="G770" s="2">
        <f t="shared" si="13"/>
        <v>7.0000000000002416</v>
      </c>
      <c r="I770" s="526"/>
      <c r="K770" s="240"/>
    </row>
    <row r="771" spans="1:11">
      <c r="A771" s="7">
        <v>45580</v>
      </c>
      <c r="B771" s="526">
        <v>29809</v>
      </c>
      <c r="C771" s="526" t="s">
        <v>26</v>
      </c>
      <c r="D771" t="s">
        <v>17</v>
      </c>
      <c r="F771" s="174">
        <v>7</v>
      </c>
      <c r="G771" s="2">
        <f t="shared" si="13"/>
        <v>2.4158453015843406E-13</v>
      </c>
      <c r="I771" s="526"/>
      <c r="K771" s="240"/>
    </row>
    <row r="772" spans="1:11">
      <c r="A772" s="44">
        <v>45504</v>
      </c>
      <c r="B772" s="525" t="s">
        <v>14</v>
      </c>
      <c r="C772" s="525" t="s">
        <v>27</v>
      </c>
      <c r="D772" t="s">
        <v>16</v>
      </c>
      <c r="E772" s="265">
        <v>65.099999999999994</v>
      </c>
      <c r="G772" s="2">
        <f t="shared" si="13"/>
        <v>65.100000000000236</v>
      </c>
      <c r="I772" s="525"/>
      <c r="K772" s="265"/>
    </row>
    <row r="773" spans="1:11">
      <c r="B773" s="526"/>
      <c r="C773" s="526"/>
      <c r="D773" t="s">
        <v>17</v>
      </c>
      <c r="E773" s="265">
        <v>7</v>
      </c>
      <c r="G773" s="2">
        <f t="shared" si="13"/>
        <v>72.100000000000236</v>
      </c>
      <c r="I773" s="526"/>
      <c r="K773" s="265"/>
    </row>
    <row r="774" spans="1:11">
      <c r="B774" s="526"/>
      <c r="C774" s="526"/>
      <c r="D774" t="s">
        <v>18</v>
      </c>
      <c r="E774" s="265">
        <v>60</v>
      </c>
      <c r="G774" s="2">
        <f t="shared" si="13"/>
        <v>132.10000000000025</v>
      </c>
      <c r="I774" s="297"/>
      <c r="J774" s="297"/>
      <c r="K774" s="297"/>
    </row>
    <row r="775" spans="1:11">
      <c r="B775" s="526"/>
      <c r="C775" s="526"/>
      <c r="D775" t="s">
        <v>19</v>
      </c>
      <c r="E775" s="265">
        <v>5</v>
      </c>
      <c r="G775" s="2">
        <f t="shared" si="13"/>
        <v>137.10000000000025</v>
      </c>
      <c r="I775" s="525"/>
      <c r="K775" s="265"/>
    </row>
    <row r="776" spans="1:11">
      <c r="B776" s="526"/>
      <c r="C776" s="526"/>
      <c r="D776" t="s">
        <v>107</v>
      </c>
      <c r="E776" s="240">
        <v>250</v>
      </c>
      <c r="G776" s="2">
        <f t="shared" si="13"/>
        <v>387.10000000000025</v>
      </c>
      <c r="I776" s="525"/>
      <c r="K776" s="265"/>
    </row>
    <row r="777" spans="1:11">
      <c r="A777" s="7">
        <v>45497</v>
      </c>
      <c r="B777" s="526">
        <v>29400</v>
      </c>
      <c r="C777" s="526" t="s">
        <v>27</v>
      </c>
      <c r="D777" t="s">
        <v>107</v>
      </c>
      <c r="E777" s="265"/>
      <c r="F777" s="174">
        <v>250</v>
      </c>
      <c r="G777" s="2">
        <f t="shared" si="13"/>
        <v>137.10000000000025</v>
      </c>
      <c r="I777" s="525"/>
      <c r="K777" s="240"/>
    </row>
    <row r="778" spans="1:11">
      <c r="A778" s="7">
        <v>45580</v>
      </c>
      <c r="B778" s="526">
        <v>29809</v>
      </c>
      <c r="C778" s="526" t="s">
        <v>27</v>
      </c>
      <c r="D778" t="s">
        <v>16</v>
      </c>
      <c r="E778" s="265"/>
      <c r="F778" s="174">
        <v>65.099999999999994</v>
      </c>
      <c r="G778" s="2">
        <f t="shared" si="13"/>
        <v>72.000000000000256</v>
      </c>
      <c r="I778" s="526"/>
      <c r="K778" s="240"/>
    </row>
    <row r="779" spans="1:11">
      <c r="A779" s="7">
        <v>45580</v>
      </c>
      <c r="B779" s="526">
        <v>29809</v>
      </c>
      <c r="C779" s="526" t="s">
        <v>27</v>
      </c>
      <c r="D779" t="s">
        <v>17</v>
      </c>
      <c r="E779" s="265"/>
      <c r="F779" s="174">
        <v>7</v>
      </c>
      <c r="G779" s="2">
        <f t="shared" si="13"/>
        <v>65.000000000000256</v>
      </c>
      <c r="I779" s="525"/>
      <c r="K779" s="240"/>
    </row>
    <row r="780" spans="1:11">
      <c r="B780" s="526"/>
      <c r="C780" s="526"/>
      <c r="D780" t="s">
        <v>18</v>
      </c>
      <c r="E780" s="265"/>
      <c r="F780" s="174">
        <v>60</v>
      </c>
      <c r="G780" s="2">
        <f t="shared" si="13"/>
        <v>5.0000000000002558</v>
      </c>
      <c r="I780" s="525"/>
      <c r="K780" s="240"/>
    </row>
    <row r="781" spans="1:11">
      <c r="B781" s="526"/>
      <c r="C781" s="526"/>
      <c r="D781" t="s">
        <v>19</v>
      </c>
      <c r="E781" s="265"/>
      <c r="F781" s="174">
        <v>5</v>
      </c>
      <c r="G781" s="2">
        <f t="shared" si="13"/>
        <v>2.5579538487363607E-13</v>
      </c>
      <c r="I781" s="525"/>
      <c r="K781" s="240"/>
    </row>
    <row r="782" spans="1:11">
      <c r="A782" s="44">
        <v>45535</v>
      </c>
      <c r="B782" s="525" t="s">
        <v>14</v>
      </c>
      <c r="C782" s="525" t="s">
        <v>81</v>
      </c>
      <c r="D782" t="s">
        <v>16</v>
      </c>
      <c r="E782" s="240">
        <v>65.3</v>
      </c>
      <c r="G782" s="2">
        <f t="shared" si="13"/>
        <v>65.300000000000253</v>
      </c>
      <c r="I782" s="526"/>
      <c r="K782" s="240"/>
    </row>
    <row r="783" spans="1:11">
      <c r="B783" s="526"/>
      <c r="C783" s="526"/>
      <c r="D783" t="s">
        <v>17</v>
      </c>
      <c r="E783" s="240">
        <v>7</v>
      </c>
      <c r="G783" s="2">
        <f t="shared" si="13"/>
        <v>72.300000000000253</v>
      </c>
      <c r="I783" s="526"/>
      <c r="K783" s="240"/>
    </row>
    <row r="784" spans="1:11">
      <c r="B784" s="526"/>
      <c r="C784" s="526"/>
      <c r="D784" t="s">
        <v>18</v>
      </c>
      <c r="E784" s="240">
        <v>60</v>
      </c>
      <c r="G784" s="2">
        <f t="shared" si="13"/>
        <v>132.30000000000024</v>
      </c>
      <c r="I784" s="526"/>
      <c r="K784" s="240"/>
    </row>
    <row r="785" spans="1:12">
      <c r="B785" s="526"/>
      <c r="C785" s="526"/>
      <c r="D785" t="s">
        <v>19</v>
      </c>
      <c r="E785" s="240">
        <v>5</v>
      </c>
      <c r="G785" s="2">
        <f t="shared" si="13"/>
        <v>137.30000000000024</v>
      </c>
      <c r="I785" s="525"/>
      <c r="K785" s="240"/>
    </row>
    <row r="786" spans="1:12">
      <c r="A786" s="7">
        <v>45580</v>
      </c>
      <c r="B786" s="526">
        <v>29809</v>
      </c>
      <c r="C786" s="526" t="s">
        <v>81</v>
      </c>
      <c r="D786" t="s">
        <v>16</v>
      </c>
      <c r="E786" s="240"/>
      <c r="F786" s="174">
        <v>65.3</v>
      </c>
      <c r="G786" s="2">
        <f t="shared" si="13"/>
        <v>72.000000000000242</v>
      </c>
      <c r="K786" s="240"/>
    </row>
    <row r="787" spans="1:12">
      <c r="A787" s="7">
        <v>45580</v>
      </c>
      <c r="B787" s="526">
        <v>29809</v>
      </c>
      <c r="C787" s="526" t="s">
        <v>81</v>
      </c>
      <c r="D787" t="s">
        <v>17</v>
      </c>
      <c r="E787" s="240"/>
      <c r="F787" s="174">
        <v>7</v>
      </c>
      <c r="G787" s="2">
        <f t="shared" si="13"/>
        <v>65.000000000000242</v>
      </c>
      <c r="K787" s="26"/>
    </row>
    <row r="788" spans="1:12">
      <c r="A788" s="7">
        <v>45617</v>
      </c>
      <c r="B788" s="526">
        <v>30036</v>
      </c>
      <c r="C788" s="526" t="s">
        <v>81</v>
      </c>
      <c r="D788" t="s">
        <v>18</v>
      </c>
      <c r="E788" s="240"/>
      <c r="F788" s="174">
        <v>60</v>
      </c>
      <c r="G788" s="2">
        <f t="shared" si="13"/>
        <v>5.0000000000002416</v>
      </c>
      <c r="K788" s="26"/>
    </row>
    <row r="789" spans="1:12">
      <c r="A789" s="7">
        <v>45617</v>
      </c>
      <c r="B789" s="526">
        <v>30036</v>
      </c>
      <c r="C789" s="526" t="s">
        <v>81</v>
      </c>
      <c r="D789" t="s">
        <v>19</v>
      </c>
      <c r="E789" s="240"/>
      <c r="F789" s="174">
        <v>5</v>
      </c>
      <c r="G789" s="2">
        <f t="shared" si="13"/>
        <v>2.4158453015843406E-13</v>
      </c>
      <c r="K789" s="26"/>
    </row>
    <row r="790" spans="1:12">
      <c r="A790" s="44">
        <v>45565</v>
      </c>
      <c r="B790" s="525" t="s">
        <v>14</v>
      </c>
      <c r="C790" s="525" t="s">
        <v>53</v>
      </c>
      <c r="D790" t="s">
        <v>16</v>
      </c>
      <c r="E790" s="240">
        <v>65.7</v>
      </c>
      <c r="G790" s="2">
        <f t="shared" si="13"/>
        <v>65.700000000000244</v>
      </c>
      <c r="K790" s="240"/>
    </row>
    <row r="791" spans="1:12">
      <c r="B791" s="526"/>
      <c r="C791" s="526"/>
      <c r="D791" t="s">
        <v>17</v>
      </c>
      <c r="E791" s="240">
        <v>5</v>
      </c>
      <c r="G791" s="2">
        <f t="shared" si="13"/>
        <v>70.700000000000244</v>
      </c>
      <c r="K791" s="240"/>
    </row>
    <row r="792" spans="1:12">
      <c r="B792" s="526"/>
      <c r="C792" s="526"/>
      <c r="D792" t="s">
        <v>18</v>
      </c>
      <c r="E792" s="240">
        <v>60</v>
      </c>
      <c r="G792" s="2">
        <f t="shared" si="13"/>
        <v>130.70000000000024</v>
      </c>
      <c r="K792" s="37"/>
      <c r="L792" s="37"/>
    </row>
    <row r="793" spans="1:12">
      <c r="B793" s="526"/>
      <c r="C793" s="526"/>
      <c r="D793" t="s">
        <v>19</v>
      </c>
      <c r="E793" s="240">
        <v>5</v>
      </c>
      <c r="G793" s="2">
        <f t="shared" si="13"/>
        <v>135.70000000000024</v>
      </c>
    </row>
    <row r="794" spans="1:12">
      <c r="A794" s="7">
        <v>45617</v>
      </c>
      <c r="B794" s="526">
        <v>30036</v>
      </c>
      <c r="C794" s="526" t="s">
        <v>53</v>
      </c>
      <c r="D794" t="s">
        <v>16</v>
      </c>
      <c r="E794" s="240"/>
      <c r="F794" s="240">
        <v>65.7</v>
      </c>
      <c r="G794" s="2">
        <f t="shared" si="13"/>
        <v>70.000000000000242</v>
      </c>
    </row>
    <row r="795" spans="1:12">
      <c r="A795" s="7">
        <v>45617</v>
      </c>
      <c r="B795" s="526">
        <v>30036</v>
      </c>
      <c r="C795" s="526" t="s">
        <v>53</v>
      </c>
      <c r="D795" t="s">
        <v>17</v>
      </c>
      <c r="E795" s="240"/>
      <c r="F795" s="240">
        <v>5</v>
      </c>
      <c r="G795" s="2">
        <f t="shared" si="13"/>
        <v>65.000000000000242</v>
      </c>
    </row>
    <row r="796" spans="1:12">
      <c r="A796" s="7">
        <v>45617</v>
      </c>
      <c r="B796" s="526">
        <v>30036</v>
      </c>
      <c r="C796" s="526" t="s">
        <v>53</v>
      </c>
      <c r="D796" t="s">
        <v>18</v>
      </c>
      <c r="E796" s="240"/>
      <c r="F796" s="240">
        <v>60</v>
      </c>
      <c r="G796" s="2">
        <f t="shared" si="13"/>
        <v>5.0000000000002416</v>
      </c>
    </row>
    <row r="797" spans="1:12">
      <c r="A797" s="7">
        <v>45617</v>
      </c>
      <c r="B797" s="526">
        <v>30036</v>
      </c>
      <c r="C797" s="526" t="s">
        <v>53</v>
      </c>
      <c r="D797" t="s">
        <v>19</v>
      </c>
      <c r="E797" s="240"/>
      <c r="F797" s="240">
        <v>5</v>
      </c>
      <c r="G797" s="2">
        <f t="shared" si="13"/>
        <v>2.4158453015843406E-13</v>
      </c>
    </row>
    <row r="798" spans="1:12">
      <c r="A798" s="88">
        <v>45596</v>
      </c>
      <c r="B798" s="525" t="s">
        <v>14</v>
      </c>
      <c r="C798" s="525" t="s">
        <v>30</v>
      </c>
      <c r="D798" t="s">
        <v>16</v>
      </c>
      <c r="E798" s="240">
        <v>55.1</v>
      </c>
      <c r="G798" s="2">
        <f t="shared" si="13"/>
        <v>55.100000000000243</v>
      </c>
    </row>
    <row r="799" spans="1:12">
      <c r="A799" s="86"/>
      <c r="B799" s="526"/>
      <c r="C799" s="526"/>
      <c r="D799" t="s">
        <v>17</v>
      </c>
      <c r="E799" s="240">
        <v>7</v>
      </c>
      <c r="G799" s="2">
        <f t="shared" si="13"/>
        <v>62.100000000000243</v>
      </c>
    </row>
    <row r="800" spans="1:12">
      <c r="A800" s="86"/>
      <c r="B800" s="526"/>
      <c r="C800" s="526"/>
      <c r="D800" t="s">
        <v>18</v>
      </c>
      <c r="E800" s="240">
        <v>60</v>
      </c>
      <c r="G800" s="2">
        <f t="shared" si="13"/>
        <v>122.10000000000025</v>
      </c>
    </row>
    <row r="801" spans="1:12">
      <c r="A801" s="86"/>
      <c r="B801" s="526"/>
      <c r="C801" s="526"/>
      <c r="D801" t="s">
        <v>19</v>
      </c>
      <c r="E801" s="240">
        <v>5</v>
      </c>
      <c r="G801" s="2">
        <f t="shared" si="13"/>
        <v>127.10000000000025</v>
      </c>
      <c r="J801" s="543"/>
      <c r="K801" s="543"/>
      <c r="L801" s="543"/>
    </row>
    <row r="802" spans="1:12">
      <c r="A802" s="7">
        <v>45617</v>
      </c>
      <c r="B802" s="526">
        <v>30036</v>
      </c>
      <c r="C802" s="526" t="s">
        <v>30</v>
      </c>
      <c r="D802" t="s">
        <v>18</v>
      </c>
      <c r="F802" s="240">
        <v>60</v>
      </c>
      <c r="G802" s="2">
        <f t="shared" si="13"/>
        <v>67.10000000000025</v>
      </c>
      <c r="J802" s="525"/>
      <c r="L802" s="240"/>
    </row>
    <row r="803" spans="1:12">
      <c r="A803" s="7">
        <v>45617</v>
      </c>
      <c r="B803" s="526">
        <v>30036</v>
      </c>
      <c r="C803" s="526" t="s">
        <v>30</v>
      </c>
      <c r="D803" t="s">
        <v>19</v>
      </c>
      <c r="F803" s="240">
        <v>5</v>
      </c>
      <c r="G803" s="2">
        <f t="shared" si="13"/>
        <v>62.10000000000025</v>
      </c>
      <c r="J803" s="526"/>
      <c r="L803" s="240"/>
    </row>
    <row r="804" spans="1:12">
      <c r="A804" s="7">
        <v>45685</v>
      </c>
      <c r="B804" s="526">
        <v>30374</v>
      </c>
      <c r="C804" s="526" t="s">
        <v>30</v>
      </c>
      <c r="D804" t="s">
        <v>16</v>
      </c>
      <c r="F804" s="240">
        <v>55.1</v>
      </c>
      <c r="G804" s="2">
        <f t="shared" si="13"/>
        <v>7.0000000000002487</v>
      </c>
      <c r="J804" s="525"/>
      <c r="L804" s="240"/>
    </row>
    <row r="805" spans="1:12">
      <c r="A805" s="7">
        <v>45685</v>
      </c>
      <c r="B805" s="526">
        <v>30374</v>
      </c>
      <c r="C805" s="526" t="s">
        <v>30</v>
      </c>
      <c r="D805" t="s">
        <v>17</v>
      </c>
      <c r="F805" s="240">
        <v>7</v>
      </c>
      <c r="G805" s="2">
        <f t="shared" si="13"/>
        <v>2.4868995751603507E-13</v>
      </c>
      <c r="J805" s="526"/>
      <c r="L805" s="240"/>
    </row>
    <row r="806" spans="1:12">
      <c r="A806" s="88">
        <v>45626</v>
      </c>
      <c r="B806" s="525" t="s">
        <v>14</v>
      </c>
      <c r="C806" s="525" t="s">
        <v>83</v>
      </c>
      <c r="D806" t="s">
        <v>16</v>
      </c>
      <c r="E806" s="240">
        <v>54.5</v>
      </c>
      <c r="G806" s="2">
        <f t="shared" si="13"/>
        <v>54.500000000000249</v>
      </c>
      <c r="J806" s="525"/>
      <c r="L806" s="240"/>
    </row>
    <row r="807" spans="1:12">
      <c r="A807" s="86"/>
      <c r="B807" s="526"/>
      <c r="C807" s="526"/>
      <c r="D807" t="s">
        <v>17</v>
      </c>
      <c r="E807" s="240">
        <v>7</v>
      </c>
      <c r="G807" s="2">
        <f t="shared" si="13"/>
        <v>61.500000000000249</v>
      </c>
      <c r="J807" s="526"/>
      <c r="L807" s="240"/>
    </row>
    <row r="808" spans="1:12">
      <c r="A808" s="86"/>
      <c r="B808" s="526"/>
      <c r="C808" s="526"/>
      <c r="D808" t="s">
        <v>18</v>
      </c>
      <c r="E808" s="240">
        <v>60</v>
      </c>
      <c r="G808" s="2">
        <f t="shared" si="13"/>
        <v>121.50000000000026</v>
      </c>
      <c r="J808" s="526"/>
      <c r="L808" s="240"/>
    </row>
    <row r="809" spans="1:12">
      <c r="A809" s="86"/>
      <c r="B809" s="526"/>
      <c r="C809" s="526"/>
      <c r="D809" t="s">
        <v>19</v>
      </c>
      <c r="E809" s="240">
        <v>5</v>
      </c>
      <c r="G809" s="2">
        <f t="shared" si="13"/>
        <v>126.50000000000026</v>
      </c>
      <c r="J809" s="526"/>
      <c r="L809" s="240"/>
    </row>
    <row r="810" spans="1:12">
      <c r="A810" s="7">
        <v>45685</v>
      </c>
      <c r="B810" s="526">
        <v>30374</v>
      </c>
      <c r="C810" s="526" t="s">
        <v>83</v>
      </c>
      <c r="D810" t="s">
        <v>16</v>
      </c>
      <c r="E810" s="240"/>
      <c r="F810" s="174">
        <v>54.5</v>
      </c>
      <c r="G810" s="2">
        <f t="shared" si="13"/>
        <v>72.000000000000256</v>
      </c>
      <c r="J810" s="525"/>
      <c r="L810" s="2"/>
    </row>
    <row r="811" spans="1:12">
      <c r="A811" s="7">
        <v>45685</v>
      </c>
      <c r="B811" s="526">
        <v>30374</v>
      </c>
      <c r="C811" s="526" t="s">
        <v>83</v>
      </c>
      <c r="D811" t="s">
        <v>17</v>
      </c>
      <c r="E811" s="240"/>
      <c r="F811" s="174">
        <v>7</v>
      </c>
      <c r="G811" s="2">
        <f t="shared" si="13"/>
        <v>65.000000000000256</v>
      </c>
      <c r="J811" s="526"/>
      <c r="L811" s="2"/>
    </row>
    <row r="812" spans="1:12">
      <c r="A812" s="7">
        <v>45740</v>
      </c>
      <c r="B812" s="526">
        <v>30745</v>
      </c>
      <c r="C812" s="526" t="s">
        <v>83</v>
      </c>
      <c r="D812" t="s">
        <v>18</v>
      </c>
      <c r="F812" s="240">
        <v>60</v>
      </c>
      <c r="G812" s="2">
        <f t="shared" si="13"/>
        <v>5.0000000000002558</v>
      </c>
      <c r="J812" s="526"/>
      <c r="L812" s="2"/>
    </row>
    <row r="813" spans="1:12">
      <c r="A813" s="7">
        <v>45740</v>
      </c>
      <c r="B813" s="526">
        <v>30745</v>
      </c>
      <c r="C813" s="526" t="s">
        <v>83</v>
      </c>
      <c r="D813" t="s">
        <v>19</v>
      </c>
      <c r="F813" s="240">
        <v>5</v>
      </c>
      <c r="G813" s="2">
        <f t="shared" si="13"/>
        <v>2.5579538487363607E-13</v>
      </c>
      <c r="J813" s="526"/>
      <c r="L813" s="2"/>
    </row>
    <row r="814" spans="1:12">
      <c r="A814" s="88">
        <v>45657</v>
      </c>
      <c r="B814" s="525" t="s">
        <v>14</v>
      </c>
      <c r="C814" s="525" t="s">
        <v>34</v>
      </c>
      <c r="D814" t="s">
        <v>16</v>
      </c>
      <c r="E814" s="240">
        <v>46</v>
      </c>
      <c r="G814" s="2">
        <f t="shared" si="13"/>
        <v>46.000000000000256</v>
      </c>
      <c r="J814" s="526"/>
      <c r="L814" s="2"/>
    </row>
    <row r="815" spans="1:12">
      <c r="A815" s="86"/>
      <c r="B815" s="526"/>
      <c r="C815" s="526"/>
      <c r="D815" t="s">
        <v>17</v>
      </c>
      <c r="E815" s="240">
        <v>3</v>
      </c>
      <c r="G815" s="2">
        <f t="shared" si="13"/>
        <v>49.000000000000256</v>
      </c>
      <c r="J815" s="526"/>
      <c r="L815" s="2"/>
    </row>
    <row r="816" spans="1:12">
      <c r="A816" s="86"/>
      <c r="B816" s="526"/>
      <c r="C816" s="526"/>
      <c r="D816" t="s">
        <v>18</v>
      </c>
      <c r="E816" s="240">
        <v>60</v>
      </c>
      <c r="G816" s="2">
        <f t="shared" si="13"/>
        <v>109.00000000000026</v>
      </c>
      <c r="J816" s="526"/>
      <c r="L816" s="240"/>
    </row>
    <row r="817" spans="1:12">
      <c r="A817" s="86"/>
      <c r="B817" s="526"/>
      <c r="C817" s="526"/>
      <c r="D817" t="s">
        <v>19</v>
      </c>
      <c r="E817" s="240">
        <v>5</v>
      </c>
      <c r="G817" s="2">
        <f t="shared" si="13"/>
        <v>114.00000000000026</v>
      </c>
      <c r="J817" s="526"/>
      <c r="L817" s="240"/>
    </row>
    <row r="818" spans="1:12">
      <c r="A818" s="7">
        <v>45685</v>
      </c>
      <c r="B818" s="526">
        <v>30374</v>
      </c>
      <c r="C818" s="526" t="s">
        <v>34</v>
      </c>
      <c r="D818" t="s">
        <v>16</v>
      </c>
      <c r="F818" s="174">
        <v>46</v>
      </c>
      <c r="G818" s="2">
        <f t="shared" si="13"/>
        <v>68.000000000000256</v>
      </c>
      <c r="L818" s="37"/>
    </row>
    <row r="819" spans="1:12">
      <c r="A819" s="7">
        <v>45685</v>
      </c>
      <c r="B819" s="526">
        <v>30374</v>
      </c>
      <c r="C819" s="526" t="s">
        <v>34</v>
      </c>
      <c r="D819" t="s">
        <v>17</v>
      </c>
      <c r="F819" s="174">
        <v>3</v>
      </c>
      <c r="G819" s="2">
        <f t="shared" si="13"/>
        <v>65.000000000000256</v>
      </c>
    </row>
    <row r="820" spans="1:12">
      <c r="A820" s="7">
        <v>45740</v>
      </c>
      <c r="B820" s="526">
        <v>30745</v>
      </c>
      <c r="C820" s="526" t="s">
        <v>34</v>
      </c>
      <c r="D820" t="s">
        <v>18</v>
      </c>
      <c r="F820" s="240">
        <v>60</v>
      </c>
      <c r="G820" s="2">
        <f t="shared" si="13"/>
        <v>5.0000000000002558</v>
      </c>
    </row>
    <row r="821" spans="1:12">
      <c r="A821" s="7">
        <v>45740</v>
      </c>
      <c r="B821" s="526">
        <v>30745</v>
      </c>
      <c r="C821" s="526" t="s">
        <v>34</v>
      </c>
      <c r="D821" t="s">
        <v>19</v>
      </c>
      <c r="F821" s="240">
        <v>5</v>
      </c>
      <c r="G821" s="2">
        <f t="shared" si="13"/>
        <v>2.5579538487363607E-13</v>
      </c>
    </row>
    <row r="822" spans="1:12">
      <c r="A822" s="88">
        <v>45688</v>
      </c>
      <c r="B822" s="525" t="s">
        <v>14</v>
      </c>
      <c r="C822" s="525" t="s">
        <v>15</v>
      </c>
      <c r="D822" t="s">
        <v>16</v>
      </c>
      <c r="E822" s="240">
        <v>52.1</v>
      </c>
      <c r="G822" s="2">
        <f t="shared" si="13"/>
        <v>52.100000000000257</v>
      </c>
    </row>
    <row r="823" spans="1:12">
      <c r="A823" s="86"/>
      <c r="B823" s="526"/>
      <c r="C823" s="526"/>
      <c r="D823" t="s">
        <v>17</v>
      </c>
      <c r="E823" s="240">
        <v>3</v>
      </c>
      <c r="G823" s="2">
        <f t="shared" ref="G823:G900" si="14">+G822+E823-F823</f>
        <v>55.100000000000257</v>
      </c>
      <c r="L823" s="37"/>
    </row>
    <row r="824" spans="1:12">
      <c r="A824" s="86"/>
      <c r="B824" s="526"/>
      <c r="C824" s="526"/>
      <c r="D824" t="s">
        <v>18</v>
      </c>
      <c r="E824" s="240">
        <v>60</v>
      </c>
      <c r="G824" s="2">
        <f t="shared" si="14"/>
        <v>115.10000000000025</v>
      </c>
      <c r="L824" s="37"/>
    </row>
    <row r="825" spans="1:12">
      <c r="A825" s="86"/>
      <c r="B825" s="526"/>
      <c r="C825" s="526"/>
      <c r="D825" t="s">
        <v>19</v>
      </c>
      <c r="E825" s="240">
        <v>5</v>
      </c>
      <c r="G825" s="2">
        <f t="shared" si="14"/>
        <v>120.10000000000025</v>
      </c>
    </row>
    <row r="826" spans="1:12">
      <c r="A826" s="7">
        <v>45740</v>
      </c>
      <c r="B826" s="526">
        <v>30745</v>
      </c>
      <c r="C826" s="526" t="s">
        <v>15</v>
      </c>
      <c r="D826" t="s">
        <v>16</v>
      </c>
      <c r="E826" s="240"/>
      <c r="F826" s="240">
        <v>52.1</v>
      </c>
      <c r="G826" s="2">
        <f t="shared" si="14"/>
        <v>68.000000000000256</v>
      </c>
    </row>
    <row r="827" spans="1:12">
      <c r="A827" s="7">
        <v>45740</v>
      </c>
      <c r="B827" s="526">
        <v>30745</v>
      </c>
      <c r="C827" s="526" t="s">
        <v>15</v>
      </c>
      <c r="D827" t="s">
        <v>17</v>
      </c>
      <c r="E827" s="240"/>
      <c r="F827" s="240">
        <v>3</v>
      </c>
      <c r="G827" s="2">
        <f t="shared" si="14"/>
        <v>65.000000000000256</v>
      </c>
    </row>
    <row r="828" spans="1:12">
      <c r="A828" s="7">
        <v>45740</v>
      </c>
      <c r="B828" s="526">
        <v>30745</v>
      </c>
      <c r="C828" s="526" t="s">
        <v>15</v>
      </c>
      <c r="D828" t="s">
        <v>18</v>
      </c>
      <c r="E828" s="240"/>
      <c r="F828" s="240">
        <v>60</v>
      </c>
      <c r="G828" s="2">
        <f t="shared" si="14"/>
        <v>5.0000000000002558</v>
      </c>
    </row>
    <row r="829" spans="1:12">
      <c r="A829" s="7">
        <v>45740</v>
      </c>
      <c r="B829" s="526">
        <v>30745</v>
      </c>
      <c r="C829" s="526" t="s">
        <v>15</v>
      </c>
      <c r="D829" t="s">
        <v>19</v>
      </c>
      <c r="E829" s="240"/>
      <c r="F829" s="240">
        <v>5</v>
      </c>
      <c r="G829" s="2">
        <f t="shared" si="14"/>
        <v>2.5579538487363607E-13</v>
      </c>
    </row>
    <row r="830" spans="1:12">
      <c r="A830" s="44">
        <v>45716</v>
      </c>
      <c r="B830" s="525" t="s">
        <v>14</v>
      </c>
      <c r="C830" s="525" t="s">
        <v>20</v>
      </c>
      <c r="D830" t="s">
        <v>16</v>
      </c>
      <c r="E830" s="2">
        <v>61.2</v>
      </c>
      <c r="F830" s="240"/>
      <c r="G830" s="2">
        <f t="shared" si="14"/>
        <v>61.200000000000259</v>
      </c>
    </row>
    <row r="831" spans="1:12">
      <c r="B831" s="526"/>
      <c r="C831" s="526"/>
      <c r="D831" t="s">
        <v>17</v>
      </c>
      <c r="E831" s="2">
        <v>3</v>
      </c>
      <c r="G831" s="2">
        <f t="shared" si="14"/>
        <v>64.200000000000259</v>
      </c>
    </row>
    <row r="832" spans="1:12">
      <c r="B832" s="526"/>
      <c r="C832" s="526"/>
      <c r="D832" t="s">
        <v>18</v>
      </c>
      <c r="E832" s="2">
        <v>56</v>
      </c>
      <c r="G832" s="2">
        <f t="shared" si="14"/>
        <v>120.20000000000026</v>
      </c>
    </row>
    <row r="833" spans="1:7">
      <c r="B833" s="526"/>
      <c r="C833" s="526"/>
      <c r="D833" t="s">
        <v>19</v>
      </c>
      <c r="E833" s="2">
        <v>5</v>
      </c>
      <c r="G833" s="2">
        <f t="shared" si="14"/>
        <v>125.20000000000026</v>
      </c>
    </row>
    <row r="834" spans="1:7">
      <c r="A834" s="7">
        <v>45740</v>
      </c>
      <c r="B834" s="526">
        <v>30745</v>
      </c>
      <c r="C834" s="526" t="s">
        <v>20</v>
      </c>
      <c r="D834" t="s">
        <v>16</v>
      </c>
      <c r="F834" s="2">
        <v>61.2</v>
      </c>
      <c r="G834" s="2">
        <f t="shared" si="14"/>
        <v>64.000000000000256</v>
      </c>
    </row>
    <row r="835" spans="1:7">
      <c r="A835" s="7">
        <v>45740</v>
      </c>
      <c r="B835" s="526">
        <v>30745</v>
      </c>
      <c r="C835" s="526" t="s">
        <v>20</v>
      </c>
      <c r="D835" t="s">
        <v>17</v>
      </c>
      <c r="F835" s="2">
        <v>3</v>
      </c>
      <c r="G835" s="2">
        <f t="shared" si="14"/>
        <v>61.000000000000256</v>
      </c>
    </row>
    <row r="836" spans="1:7">
      <c r="A836" s="7">
        <v>45740</v>
      </c>
      <c r="B836" s="526">
        <v>30745</v>
      </c>
      <c r="C836" s="526" t="s">
        <v>20</v>
      </c>
      <c r="D836" t="s">
        <v>18</v>
      </c>
      <c r="F836" s="2">
        <v>56</v>
      </c>
      <c r="G836" s="2">
        <f t="shared" si="14"/>
        <v>5.0000000000002558</v>
      </c>
    </row>
    <row r="837" spans="1:7">
      <c r="A837" s="7">
        <v>45740</v>
      </c>
      <c r="B837" s="526">
        <v>30745</v>
      </c>
      <c r="C837" s="526" t="s">
        <v>20</v>
      </c>
      <c r="D837" t="s">
        <v>19</v>
      </c>
      <c r="F837" s="2">
        <v>5</v>
      </c>
      <c r="G837" s="2">
        <f t="shared" si="14"/>
        <v>2.5579538487363607E-13</v>
      </c>
    </row>
    <row r="838" spans="1:7">
      <c r="A838" s="44">
        <v>45747</v>
      </c>
      <c r="B838" s="525" t="s">
        <v>14</v>
      </c>
      <c r="C838" s="525" t="s">
        <v>23</v>
      </c>
      <c r="D838" t="s">
        <v>16</v>
      </c>
      <c r="E838" s="240">
        <v>81.5</v>
      </c>
      <c r="G838" s="2">
        <f t="shared" si="14"/>
        <v>81.500000000000256</v>
      </c>
    </row>
    <row r="839" spans="1:7">
      <c r="B839" s="526"/>
      <c r="C839" s="526"/>
      <c r="D839" t="s">
        <v>17</v>
      </c>
      <c r="E839" s="240">
        <v>3</v>
      </c>
      <c r="G839" s="2">
        <f t="shared" si="14"/>
        <v>84.500000000000256</v>
      </c>
    </row>
    <row r="840" spans="1:7">
      <c r="B840" s="526"/>
      <c r="C840" s="526"/>
      <c r="D840" t="s">
        <v>18</v>
      </c>
      <c r="E840" s="240">
        <v>60</v>
      </c>
      <c r="G840" s="2">
        <f t="shared" si="14"/>
        <v>144.50000000000026</v>
      </c>
    </row>
    <row r="841" spans="1:7">
      <c r="B841" s="526"/>
      <c r="C841" s="526"/>
      <c r="D841" t="s">
        <v>19</v>
      </c>
      <c r="E841" s="240">
        <v>5</v>
      </c>
      <c r="G841" s="2">
        <f t="shared" si="14"/>
        <v>149.50000000000026</v>
      </c>
    </row>
    <row r="842" spans="1:7">
      <c r="A842" s="86">
        <v>45819</v>
      </c>
      <c r="B842" s="526">
        <v>31123</v>
      </c>
      <c r="C842" s="526" t="s">
        <v>23</v>
      </c>
      <c r="D842" t="s">
        <v>16</v>
      </c>
      <c r="E842" s="240"/>
      <c r="F842" s="240">
        <v>81.5</v>
      </c>
      <c r="G842" s="2">
        <f t="shared" si="14"/>
        <v>68.000000000000256</v>
      </c>
    </row>
    <row r="843" spans="1:7">
      <c r="A843" s="86">
        <v>45819</v>
      </c>
      <c r="B843" s="526">
        <v>31123</v>
      </c>
      <c r="C843" s="526" t="s">
        <v>23</v>
      </c>
      <c r="D843" t="s">
        <v>17</v>
      </c>
      <c r="E843" s="240"/>
      <c r="F843" s="240">
        <v>3</v>
      </c>
      <c r="G843" s="2">
        <f t="shared" si="14"/>
        <v>65.000000000000256</v>
      </c>
    </row>
    <row r="844" spans="1:7">
      <c r="A844" s="86">
        <v>45853</v>
      </c>
      <c r="B844" s="526">
        <v>31378</v>
      </c>
      <c r="C844" s="526" t="s">
        <v>23</v>
      </c>
      <c r="D844" t="s">
        <v>18</v>
      </c>
      <c r="E844" s="240"/>
      <c r="F844" s="240">
        <v>60</v>
      </c>
      <c r="G844" s="2">
        <f t="shared" si="14"/>
        <v>5.0000000000002558</v>
      </c>
    </row>
    <row r="845" spans="1:7">
      <c r="A845" s="86">
        <v>45853</v>
      </c>
      <c r="B845" s="526">
        <v>31378</v>
      </c>
      <c r="C845" s="526" t="s">
        <v>23</v>
      </c>
      <c r="D845" t="s">
        <v>19</v>
      </c>
      <c r="E845" s="240"/>
      <c r="F845" s="240">
        <v>5</v>
      </c>
      <c r="G845" s="2">
        <f t="shared" si="14"/>
        <v>2.5579538487363607E-13</v>
      </c>
    </row>
    <row r="846" spans="1:7">
      <c r="A846" s="88">
        <v>45777</v>
      </c>
      <c r="B846" s="525" t="s">
        <v>14</v>
      </c>
      <c r="C846" s="525" t="s">
        <v>24</v>
      </c>
      <c r="D846" t="s">
        <v>16</v>
      </c>
      <c r="E846" s="240">
        <v>80.5</v>
      </c>
      <c r="G846" s="2">
        <f t="shared" si="14"/>
        <v>80.500000000000256</v>
      </c>
    </row>
    <row r="847" spans="1:7">
      <c r="A847" s="86"/>
      <c r="B847" s="526"/>
      <c r="C847" s="526"/>
      <c r="D847" t="s">
        <v>17</v>
      </c>
      <c r="E847" s="240">
        <v>3</v>
      </c>
      <c r="G847" s="2">
        <f t="shared" si="14"/>
        <v>83.500000000000256</v>
      </c>
    </row>
    <row r="848" spans="1:7">
      <c r="A848" s="86"/>
      <c r="B848" s="526"/>
      <c r="C848" s="526"/>
      <c r="D848" t="s">
        <v>18</v>
      </c>
      <c r="E848" s="240">
        <v>60</v>
      </c>
      <c r="G848" s="2">
        <f t="shared" si="14"/>
        <v>143.50000000000026</v>
      </c>
    </row>
    <row r="849" spans="1:12">
      <c r="A849" s="86"/>
      <c r="B849" s="526"/>
      <c r="C849" s="526"/>
      <c r="D849" t="s">
        <v>19</v>
      </c>
      <c r="E849" s="240">
        <v>5</v>
      </c>
      <c r="G849" s="2">
        <f t="shared" si="14"/>
        <v>148.50000000000026</v>
      </c>
    </row>
    <row r="850" spans="1:12">
      <c r="A850" s="86">
        <v>45819</v>
      </c>
      <c r="B850" s="526">
        <v>31123</v>
      </c>
      <c r="C850" s="526" t="s">
        <v>24</v>
      </c>
      <c r="D850" t="s">
        <v>16</v>
      </c>
      <c r="E850" s="240"/>
      <c r="F850" s="240">
        <v>80.5</v>
      </c>
      <c r="G850" s="2">
        <f t="shared" si="14"/>
        <v>68.000000000000256</v>
      </c>
    </row>
    <row r="851" spans="1:12">
      <c r="A851" s="86">
        <v>45819</v>
      </c>
      <c r="B851" s="526">
        <v>31123</v>
      </c>
      <c r="C851" s="526" t="s">
        <v>24</v>
      </c>
      <c r="D851" t="s">
        <v>17</v>
      </c>
      <c r="E851" s="240"/>
      <c r="F851" s="240">
        <v>3</v>
      </c>
      <c r="G851" s="2">
        <f t="shared" si="14"/>
        <v>65.000000000000256</v>
      </c>
    </row>
    <row r="852" spans="1:12">
      <c r="A852" s="86">
        <v>45853</v>
      </c>
      <c r="B852" s="526">
        <v>31378</v>
      </c>
      <c r="C852" s="526" t="s">
        <v>24</v>
      </c>
      <c r="D852" t="s">
        <v>18</v>
      </c>
      <c r="E852" s="240"/>
      <c r="F852" s="240">
        <v>60</v>
      </c>
      <c r="G852" s="2">
        <f t="shared" si="14"/>
        <v>5.0000000000002558</v>
      </c>
    </row>
    <row r="853" spans="1:12">
      <c r="A853" s="86">
        <v>45853</v>
      </c>
      <c r="B853" s="526">
        <v>31378</v>
      </c>
      <c r="C853" s="526" t="s">
        <v>24</v>
      </c>
      <c r="D853" t="s">
        <v>19</v>
      </c>
      <c r="E853" s="240"/>
      <c r="F853" s="240">
        <v>5</v>
      </c>
      <c r="G853" s="2">
        <f t="shared" si="14"/>
        <v>2.5579538487363607E-13</v>
      </c>
    </row>
    <row r="854" spans="1:12">
      <c r="A854" s="88">
        <v>45808</v>
      </c>
      <c r="B854" s="525" t="s">
        <v>14</v>
      </c>
      <c r="C854" s="525" t="s">
        <v>25</v>
      </c>
      <c r="D854" t="s">
        <v>16</v>
      </c>
      <c r="E854" s="240">
        <v>80.5</v>
      </c>
      <c r="G854" s="2">
        <f t="shared" si="14"/>
        <v>80.500000000000256</v>
      </c>
      <c r="J854" s="525"/>
      <c r="L854" s="240"/>
    </row>
    <row r="855" spans="1:12">
      <c r="A855" s="86"/>
      <c r="B855" s="526"/>
      <c r="C855" s="526"/>
      <c r="D855" t="s">
        <v>17</v>
      </c>
      <c r="E855" s="240">
        <v>5</v>
      </c>
      <c r="G855" s="2">
        <f t="shared" si="14"/>
        <v>85.500000000000256</v>
      </c>
      <c r="J855" s="526"/>
      <c r="L855" s="240"/>
    </row>
    <row r="856" spans="1:12">
      <c r="A856" s="86"/>
      <c r="B856" s="526"/>
      <c r="C856" s="526"/>
      <c r="D856" t="s">
        <v>18</v>
      </c>
      <c r="E856" s="240">
        <v>60</v>
      </c>
      <c r="G856" s="2">
        <f t="shared" si="14"/>
        <v>145.50000000000026</v>
      </c>
      <c r="J856" s="525"/>
      <c r="L856" s="240"/>
    </row>
    <row r="857" spans="1:12">
      <c r="A857" s="86"/>
      <c r="B857" s="526"/>
      <c r="C857" s="526"/>
      <c r="D857" t="s">
        <v>19</v>
      </c>
      <c r="E857" s="240">
        <v>5</v>
      </c>
      <c r="G857" s="2">
        <f t="shared" si="14"/>
        <v>150.50000000000026</v>
      </c>
      <c r="J857" s="526"/>
      <c r="L857" s="240"/>
    </row>
    <row r="858" spans="1:12">
      <c r="A858" s="86">
        <v>45853</v>
      </c>
      <c r="B858" s="526">
        <v>31378</v>
      </c>
      <c r="C858" s="526" t="s">
        <v>25</v>
      </c>
      <c r="D858" t="s">
        <v>16</v>
      </c>
      <c r="E858" s="240"/>
      <c r="F858" s="240">
        <v>80.5</v>
      </c>
      <c r="G858" s="2">
        <f t="shared" si="14"/>
        <v>70.000000000000256</v>
      </c>
      <c r="J858" s="526"/>
      <c r="L858" s="240"/>
    </row>
    <row r="859" spans="1:12">
      <c r="A859" s="86">
        <v>45853</v>
      </c>
      <c r="B859" s="526">
        <v>31378</v>
      </c>
      <c r="C859" s="526" t="s">
        <v>25</v>
      </c>
      <c r="D859" t="s">
        <v>17</v>
      </c>
      <c r="E859" s="240"/>
      <c r="F859" s="240">
        <v>5</v>
      </c>
      <c r="G859" s="2">
        <f t="shared" si="14"/>
        <v>65.000000000000256</v>
      </c>
      <c r="J859" s="526"/>
      <c r="L859" s="240"/>
    </row>
    <row r="860" spans="1:12">
      <c r="A860" s="86">
        <v>45853</v>
      </c>
      <c r="B860" s="526">
        <v>31378</v>
      </c>
      <c r="C860" s="526" t="s">
        <v>25</v>
      </c>
      <c r="D860" t="s">
        <v>18</v>
      </c>
      <c r="E860" s="240"/>
      <c r="F860" s="240">
        <v>60</v>
      </c>
      <c r="G860" s="2">
        <f t="shared" si="14"/>
        <v>5.0000000000002558</v>
      </c>
      <c r="J860" s="526"/>
      <c r="L860" s="240"/>
    </row>
    <row r="861" spans="1:12">
      <c r="A861" s="86">
        <v>45853</v>
      </c>
      <c r="B861" s="526">
        <v>31378</v>
      </c>
      <c r="C861" s="526" t="s">
        <v>25</v>
      </c>
      <c r="D861" t="s">
        <v>19</v>
      </c>
      <c r="E861" s="240"/>
      <c r="F861" s="240">
        <v>5</v>
      </c>
      <c r="G861" s="2">
        <f t="shared" si="14"/>
        <v>2.5579538487363607E-13</v>
      </c>
      <c r="J861" s="526"/>
      <c r="L861" s="240"/>
    </row>
    <row r="862" spans="1:12">
      <c r="A862" s="88">
        <v>45838</v>
      </c>
      <c r="B862" s="525" t="s">
        <v>14</v>
      </c>
      <c r="C862" s="525" t="s">
        <v>26</v>
      </c>
      <c r="D862" t="s">
        <v>16</v>
      </c>
      <c r="E862" s="240">
        <v>74.099999999999994</v>
      </c>
      <c r="G862" s="2">
        <f t="shared" si="14"/>
        <v>74.10000000000025</v>
      </c>
      <c r="J862" s="525"/>
      <c r="L862" s="240"/>
    </row>
    <row r="863" spans="1:12">
      <c r="A863" s="86"/>
      <c r="B863" s="526"/>
      <c r="C863" s="526"/>
      <c r="D863" t="s">
        <v>17</v>
      </c>
      <c r="E863" s="240">
        <v>4</v>
      </c>
      <c r="G863" s="2">
        <f t="shared" si="14"/>
        <v>78.10000000000025</v>
      </c>
      <c r="J863" s="526"/>
      <c r="L863" s="240"/>
    </row>
    <row r="864" spans="1:12">
      <c r="A864" s="86"/>
      <c r="B864" s="526"/>
      <c r="C864" s="526"/>
      <c r="D864" t="s">
        <v>18</v>
      </c>
      <c r="E864" s="240">
        <v>60</v>
      </c>
      <c r="G864" s="2">
        <f t="shared" si="14"/>
        <v>138.10000000000025</v>
      </c>
      <c r="J864" s="526"/>
      <c r="L864" s="240"/>
    </row>
    <row r="865" spans="1:12">
      <c r="A865" s="86"/>
      <c r="B865" s="526"/>
      <c r="C865" s="526"/>
      <c r="D865" t="s">
        <v>19</v>
      </c>
      <c r="E865" s="240">
        <v>5</v>
      </c>
      <c r="G865" s="2">
        <f t="shared" si="14"/>
        <v>143.10000000000025</v>
      </c>
      <c r="J865" s="526"/>
      <c r="L865" s="240"/>
    </row>
    <row r="866" spans="1:12">
      <c r="A866" s="86">
        <v>45853</v>
      </c>
      <c r="B866" s="526">
        <v>31378</v>
      </c>
      <c r="C866" s="526" t="s">
        <v>26</v>
      </c>
      <c r="D866" t="s">
        <v>16</v>
      </c>
      <c r="F866" s="240">
        <v>74.099999999999994</v>
      </c>
      <c r="G866" s="2">
        <f t="shared" si="14"/>
        <v>69.000000000000256</v>
      </c>
      <c r="J866" s="525"/>
      <c r="L866" s="240"/>
    </row>
    <row r="867" spans="1:12">
      <c r="A867" s="86">
        <v>45853</v>
      </c>
      <c r="B867" s="526">
        <v>31378</v>
      </c>
      <c r="C867" s="526" t="s">
        <v>26</v>
      </c>
      <c r="D867" t="s">
        <v>17</v>
      </c>
      <c r="F867" s="240">
        <v>4</v>
      </c>
      <c r="G867" s="2">
        <f t="shared" si="14"/>
        <v>65.000000000000256</v>
      </c>
      <c r="J867" s="526"/>
      <c r="L867" s="240"/>
    </row>
    <row r="868" spans="1:12">
      <c r="A868" s="86">
        <v>45853</v>
      </c>
      <c r="B868" s="526">
        <v>31378</v>
      </c>
      <c r="C868" s="526" t="s">
        <v>26</v>
      </c>
      <c r="D868" t="s">
        <v>18</v>
      </c>
      <c r="F868" s="240">
        <v>60</v>
      </c>
      <c r="G868" s="2">
        <f t="shared" si="14"/>
        <v>5.0000000000002558</v>
      </c>
      <c r="J868" s="526"/>
      <c r="L868" s="240"/>
    </row>
    <row r="869" spans="1:12">
      <c r="A869" s="86">
        <v>45853</v>
      </c>
      <c r="B869" s="526">
        <v>31378</v>
      </c>
      <c r="C869" s="526" t="s">
        <v>26</v>
      </c>
      <c r="D869" t="s">
        <v>19</v>
      </c>
      <c r="F869" s="240">
        <v>5</v>
      </c>
      <c r="G869" s="2">
        <f t="shared" si="14"/>
        <v>2.5579538487363607E-13</v>
      </c>
      <c r="J869" s="526"/>
      <c r="L869" s="240"/>
    </row>
    <row r="870" spans="1:12">
      <c r="A870" s="44">
        <v>45869</v>
      </c>
      <c r="B870" s="525" t="s">
        <v>14</v>
      </c>
      <c r="C870" s="525" t="s">
        <v>27</v>
      </c>
      <c r="D870" t="s">
        <v>16</v>
      </c>
      <c r="E870" s="8">
        <v>74.099999999999994</v>
      </c>
      <c r="G870" s="2">
        <f t="shared" si="14"/>
        <v>74.10000000000025</v>
      </c>
      <c r="I870" s="542" t="s">
        <v>108</v>
      </c>
      <c r="J870" s="542"/>
      <c r="K870" s="542"/>
      <c r="L870" s="37"/>
    </row>
    <row r="871" spans="1:12">
      <c r="B871" s="526"/>
      <c r="C871" s="526"/>
      <c r="D871" t="s">
        <v>17</v>
      </c>
      <c r="E871" s="8">
        <v>4</v>
      </c>
      <c r="G871" s="2">
        <f t="shared" si="14"/>
        <v>78.10000000000025</v>
      </c>
      <c r="H871" s="5">
        <v>2025</v>
      </c>
      <c r="I871" s="525" t="s">
        <v>27</v>
      </c>
      <c r="J871" t="s">
        <v>18</v>
      </c>
      <c r="K871" s="8">
        <v>60</v>
      </c>
    </row>
    <row r="872" spans="1:12">
      <c r="B872" s="526"/>
      <c r="C872" s="526"/>
      <c r="D872" t="s">
        <v>18</v>
      </c>
      <c r="E872" s="8">
        <v>60</v>
      </c>
      <c r="G872" s="2">
        <f t="shared" si="14"/>
        <v>138.10000000000025</v>
      </c>
      <c r="I872" s="525" t="s">
        <v>28</v>
      </c>
      <c r="J872" t="s">
        <v>18</v>
      </c>
      <c r="K872" s="8">
        <v>60</v>
      </c>
    </row>
    <row r="873" spans="1:12">
      <c r="B873" s="526"/>
      <c r="C873" s="526"/>
      <c r="D873" t="s">
        <v>19</v>
      </c>
      <c r="E873" s="8">
        <v>5</v>
      </c>
      <c r="G873" s="2">
        <f t="shared" si="14"/>
        <v>143.10000000000025</v>
      </c>
      <c r="I873" s="525"/>
      <c r="J873" s="411" t="s">
        <v>66</v>
      </c>
      <c r="K873" s="412">
        <v>15</v>
      </c>
    </row>
    <row r="874" spans="1:12">
      <c r="A874" s="7">
        <v>45952</v>
      </c>
      <c r="B874" s="526">
        <v>31781</v>
      </c>
      <c r="C874" s="526" t="s">
        <v>27</v>
      </c>
      <c r="D874" t="s">
        <v>16</v>
      </c>
      <c r="E874" s="8"/>
      <c r="F874" s="8">
        <v>74.099999999999994</v>
      </c>
      <c r="G874" s="2">
        <f t="shared" si="14"/>
        <v>69.000000000000256</v>
      </c>
      <c r="I874" s="525" t="s">
        <v>85</v>
      </c>
      <c r="J874" t="s">
        <v>16</v>
      </c>
      <c r="K874" s="240">
        <v>71.3</v>
      </c>
    </row>
    <row r="875" spans="1:12">
      <c r="A875" s="7">
        <v>45952</v>
      </c>
      <c r="B875" s="526">
        <v>31781</v>
      </c>
      <c r="C875" s="526" t="s">
        <v>27</v>
      </c>
      <c r="D875" t="s">
        <v>17</v>
      </c>
      <c r="E875" s="8"/>
      <c r="F875" s="8">
        <v>4</v>
      </c>
      <c r="G875" s="2">
        <f t="shared" si="14"/>
        <v>65.000000000000256</v>
      </c>
      <c r="I875" s="526"/>
      <c r="J875" t="s">
        <v>17</v>
      </c>
      <c r="K875" s="26">
        <v>4</v>
      </c>
    </row>
    <row r="876" spans="1:12">
      <c r="A876" s="7">
        <v>45952</v>
      </c>
      <c r="B876" s="526">
        <v>31781</v>
      </c>
      <c r="C876" s="526" t="s">
        <v>27</v>
      </c>
      <c r="D876" t="s">
        <v>19</v>
      </c>
      <c r="E876" s="8"/>
      <c r="F876" s="174">
        <v>5</v>
      </c>
      <c r="G876" s="2">
        <f t="shared" si="14"/>
        <v>60.000000000000256</v>
      </c>
      <c r="I876" s="526"/>
      <c r="J876" t="s">
        <v>18</v>
      </c>
      <c r="K876" s="26">
        <v>60</v>
      </c>
    </row>
    <row r="877" spans="1:12">
      <c r="A877" s="7">
        <v>45985</v>
      </c>
      <c r="B877" s="526">
        <v>32026</v>
      </c>
      <c r="C877" s="526" t="s">
        <v>27</v>
      </c>
      <c r="D877" t="s">
        <v>18</v>
      </c>
      <c r="E877" s="8"/>
      <c r="F877" s="174">
        <v>60</v>
      </c>
      <c r="G877" s="2">
        <f t="shared" si="14"/>
        <v>2.5579538487363607E-13</v>
      </c>
      <c r="I877" s="526"/>
      <c r="K877" s="26"/>
    </row>
    <row r="878" spans="1:12">
      <c r="A878" s="44">
        <v>45900</v>
      </c>
      <c r="B878" s="525" t="s">
        <v>14</v>
      </c>
      <c r="C878" s="525" t="s">
        <v>28</v>
      </c>
      <c r="D878" t="s">
        <v>16</v>
      </c>
      <c r="E878" s="8">
        <v>74.099999999999994</v>
      </c>
      <c r="G878" s="2">
        <f t="shared" si="14"/>
        <v>74.10000000000025</v>
      </c>
      <c r="I878" s="525" t="s">
        <v>30</v>
      </c>
      <c r="J878" t="s">
        <v>16</v>
      </c>
      <c r="K878" s="26">
        <v>70.3</v>
      </c>
    </row>
    <row r="879" spans="1:12">
      <c r="B879" s="526"/>
      <c r="C879" s="526"/>
      <c r="D879" t="s">
        <v>17</v>
      </c>
      <c r="E879" s="8">
        <v>8</v>
      </c>
      <c r="G879" s="2">
        <f t="shared" si="14"/>
        <v>82.10000000000025</v>
      </c>
      <c r="I879" s="526"/>
      <c r="J879" t="s">
        <v>17</v>
      </c>
      <c r="K879" s="26">
        <v>7</v>
      </c>
    </row>
    <row r="880" spans="1:12">
      <c r="B880" s="526"/>
      <c r="C880" s="526"/>
      <c r="D880" t="s">
        <v>18</v>
      </c>
      <c r="E880" s="8">
        <v>60</v>
      </c>
      <c r="G880" s="2">
        <f t="shared" si="14"/>
        <v>142.10000000000025</v>
      </c>
      <c r="I880" s="526"/>
      <c r="J880" t="s">
        <v>18</v>
      </c>
      <c r="K880" s="26">
        <v>60</v>
      </c>
    </row>
    <row r="881" spans="1:11">
      <c r="B881" s="526"/>
      <c r="C881" s="526"/>
      <c r="D881" t="s">
        <v>19</v>
      </c>
      <c r="E881" s="8">
        <v>5</v>
      </c>
      <c r="G881" s="2">
        <f t="shared" si="14"/>
        <v>147.10000000000025</v>
      </c>
      <c r="I881" s="525"/>
      <c r="J881" t="s">
        <v>19</v>
      </c>
      <c r="K881" s="26">
        <v>5</v>
      </c>
    </row>
    <row r="882" spans="1:11">
      <c r="B882" s="526"/>
      <c r="C882" s="526"/>
      <c r="D882" s="411" t="s">
        <v>66</v>
      </c>
      <c r="E882" s="412">
        <v>15</v>
      </c>
      <c r="G882" s="2">
        <f t="shared" si="14"/>
        <v>162.10000000000025</v>
      </c>
      <c r="I882" s="525"/>
      <c r="K882" s="8">
        <f>SUM(K871:K881)</f>
        <v>412.6</v>
      </c>
    </row>
    <row r="883" spans="1:11">
      <c r="A883" s="7">
        <v>45952</v>
      </c>
      <c r="B883" s="526">
        <v>31781</v>
      </c>
      <c r="C883" s="526" t="s">
        <v>28</v>
      </c>
      <c r="D883" t="s">
        <v>16</v>
      </c>
      <c r="E883" s="8"/>
      <c r="F883" s="8">
        <v>74.099999999999994</v>
      </c>
      <c r="G883" s="2">
        <f t="shared" si="14"/>
        <v>88.000000000000256</v>
      </c>
      <c r="I883" s="525"/>
      <c r="K883" s="8"/>
    </row>
    <row r="884" spans="1:11">
      <c r="A884" s="7">
        <v>45952</v>
      </c>
      <c r="B884" s="526">
        <v>31781</v>
      </c>
      <c r="C884" s="526" t="s">
        <v>28</v>
      </c>
      <c r="D884" t="s">
        <v>17</v>
      </c>
      <c r="E884" s="8"/>
      <c r="F884" s="8">
        <v>8</v>
      </c>
      <c r="G884" s="2">
        <f t="shared" si="14"/>
        <v>80.000000000000256</v>
      </c>
      <c r="I884" s="525"/>
      <c r="K884" s="8"/>
    </row>
    <row r="885" spans="1:11">
      <c r="A885" s="7">
        <v>45952</v>
      </c>
      <c r="B885" s="526">
        <v>31781</v>
      </c>
      <c r="C885" s="526" t="s">
        <v>28</v>
      </c>
      <c r="D885" t="s">
        <v>19</v>
      </c>
      <c r="E885" s="8"/>
      <c r="F885" s="174">
        <v>5</v>
      </c>
      <c r="G885" s="2">
        <f t="shared" si="14"/>
        <v>75.000000000000256</v>
      </c>
      <c r="I885" s="525"/>
      <c r="K885" s="8"/>
    </row>
    <row r="886" spans="1:11">
      <c r="A886" s="7">
        <v>45985</v>
      </c>
      <c r="B886" s="526">
        <v>32026</v>
      </c>
      <c r="C886" s="526" t="s">
        <v>28</v>
      </c>
      <c r="D886" t="s">
        <v>18</v>
      </c>
      <c r="E886" s="8"/>
      <c r="F886" s="174">
        <v>60</v>
      </c>
      <c r="G886" s="2">
        <f t="shared" si="14"/>
        <v>15.000000000000256</v>
      </c>
      <c r="I886" s="525"/>
      <c r="K886" s="8"/>
    </row>
    <row r="887" spans="1:11">
      <c r="A887" s="7">
        <v>45986</v>
      </c>
      <c r="B887" s="526">
        <v>32084</v>
      </c>
      <c r="C887" s="526" t="s">
        <v>28</v>
      </c>
      <c r="D887" t="s">
        <v>66</v>
      </c>
      <c r="E887" s="8"/>
      <c r="F887" s="174">
        <v>15</v>
      </c>
      <c r="G887" s="2">
        <f>+G886+E887-F887</f>
        <v>2.5579538487363607E-13</v>
      </c>
      <c r="I887" s="525"/>
      <c r="K887" s="8"/>
    </row>
    <row r="888" spans="1:11">
      <c r="A888" s="88">
        <v>45930</v>
      </c>
      <c r="B888" s="525" t="s">
        <v>14</v>
      </c>
      <c r="C888" s="525" t="s">
        <v>85</v>
      </c>
      <c r="D888" t="s">
        <v>16</v>
      </c>
      <c r="E888" s="240">
        <v>71.3</v>
      </c>
      <c r="G888" s="2">
        <f>+G887+E888-F888</f>
        <v>71.300000000000253</v>
      </c>
      <c r="K888" s="8">
        <v>100</v>
      </c>
    </row>
    <row r="889" spans="1:11">
      <c r="B889" s="526"/>
      <c r="C889" s="526"/>
      <c r="D889" t="s">
        <v>17</v>
      </c>
      <c r="E889" s="26">
        <v>4</v>
      </c>
      <c r="G889" s="2">
        <f>+G888+E889-F889</f>
        <v>75.300000000000253</v>
      </c>
      <c r="I889" s="525" t="s">
        <v>28</v>
      </c>
      <c r="J889" s="411" t="s">
        <v>66</v>
      </c>
      <c r="K889" s="412">
        <v>15</v>
      </c>
    </row>
    <row r="890" spans="1:11">
      <c r="B890" s="526"/>
      <c r="C890" s="526"/>
      <c r="D890" t="s">
        <v>18</v>
      </c>
      <c r="E890" s="26">
        <v>60</v>
      </c>
      <c r="G890" s="2">
        <f>+G889+E890-F890</f>
        <v>135.30000000000024</v>
      </c>
      <c r="K890" s="26">
        <f>K888-K889</f>
        <v>85</v>
      </c>
    </row>
    <row r="891" spans="1:11">
      <c r="B891" s="526"/>
      <c r="C891" s="526"/>
      <c r="D891" t="s">
        <v>19</v>
      </c>
      <c r="E891" s="26">
        <v>5</v>
      </c>
      <c r="G891" s="2">
        <f>+G890+E891-F891</f>
        <v>140.30000000000024</v>
      </c>
      <c r="K891" s="8"/>
    </row>
    <row r="892" spans="1:11">
      <c r="B892" s="526"/>
      <c r="C892" s="526"/>
      <c r="D892" t="s">
        <v>86</v>
      </c>
      <c r="E892" s="240">
        <v>10</v>
      </c>
      <c r="F892" s="240"/>
      <c r="G892" s="2">
        <f>+G891+E892-F892</f>
        <v>150.30000000000024</v>
      </c>
    </row>
    <row r="893" spans="1:11">
      <c r="A893" s="7">
        <v>45905</v>
      </c>
      <c r="B893" s="526"/>
      <c r="C893" s="526" t="s">
        <v>53</v>
      </c>
      <c r="D893" t="s">
        <v>86</v>
      </c>
      <c r="E893" s="240"/>
      <c r="F893" s="240">
        <v>10</v>
      </c>
      <c r="G893" s="2">
        <f>+G892+E893-F893</f>
        <v>140.30000000000024</v>
      </c>
    </row>
    <row r="894" spans="1:11">
      <c r="A894" s="7">
        <v>45952</v>
      </c>
      <c r="B894" s="526">
        <v>31781</v>
      </c>
      <c r="C894" s="526" t="s">
        <v>53</v>
      </c>
      <c r="D894" t="s">
        <v>19</v>
      </c>
      <c r="E894" s="240"/>
      <c r="F894" s="240">
        <v>5</v>
      </c>
      <c r="G894" s="2">
        <f>+G893+E894-F894</f>
        <v>135.30000000000024</v>
      </c>
    </row>
    <row r="895" spans="1:11">
      <c r="A895" s="7">
        <v>45985</v>
      </c>
      <c r="B895" s="526">
        <v>32026</v>
      </c>
      <c r="C895" s="526" t="s">
        <v>53</v>
      </c>
      <c r="D895" t="s">
        <v>16</v>
      </c>
      <c r="E895" s="240"/>
      <c r="F895" s="240">
        <v>71.3</v>
      </c>
      <c r="G895" s="2">
        <f>+G894+E895-F895</f>
        <v>64.000000000000242</v>
      </c>
    </row>
    <row r="896" spans="1:11">
      <c r="A896" s="7">
        <v>45985</v>
      </c>
      <c r="B896" s="526">
        <v>32026</v>
      </c>
      <c r="C896" s="526" t="s">
        <v>53</v>
      </c>
      <c r="D896" t="s">
        <v>17</v>
      </c>
      <c r="E896" s="240"/>
      <c r="F896" s="26">
        <v>4</v>
      </c>
      <c r="G896" s="2">
        <f>+G895+E896-F896</f>
        <v>60.000000000000242</v>
      </c>
    </row>
    <row r="897" spans="1:11">
      <c r="A897" s="7">
        <v>45985</v>
      </c>
      <c r="B897" s="526">
        <v>32026</v>
      </c>
      <c r="C897" s="526" t="s">
        <v>53</v>
      </c>
      <c r="D897" t="s">
        <v>18</v>
      </c>
      <c r="E897" s="240"/>
      <c r="F897" s="26">
        <v>60</v>
      </c>
      <c r="G897" s="2">
        <f>+G896+E897-F897</f>
        <v>2.4158453015843406E-13</v>
      </c>
    </row>
    <row r="898" spans="1:11">
      <c r="A898" s="88">
        <v>45961</v>
      </c>
      <c r="B898" s="525" t="s">
        <v>14</v>
      </c>
      <c r="C898" s="525" t="s">
        <v>30</v>
      </c>
      <c r="D898" t="s">
        <v>16</v>
      </c>
      <c r="E898" s="26">
        <v>70.3</v>
      </c>
      <c r="G898" s="2">
        <f>+G897+E898-F898</f>
        <v>70.300000000000239</v>
      </c>
    </row>
    <row r="899" spans="1:11">
      <c r="A899" s="86"/>
      <c r="B899" s="526"/>
      <c r="C899" s="526"/>
      <c r="D899" t="s">
        <v>17</v>
      </c>
      <c r="E899" s="26">
        <v>7</v>
      </c>
      <c r="G899" s="2">
        <f>+G898+E899-F899</f>
        <v>77.300000000000239</v>
      </c>
    </row>
    <row r="900" spans="1:11">
      <c r="A900" s="86"/>
      <c r="B900" s="526"/>
      <c r="C900" s="526"/>
      <c r="D900" t="s">
        <v>18</v>
      </c>
      <c r="E900" s="26">
        <v>60</v>
      </c>
      <c r="G900" s="2">
        <f>+G899+E900-F900</f>
        <v>137.30000000000024</v>
      </c>
    </row>
    <row r="901" spans="1:11">
      <c r="A901" s="86"/>
      <c r="B901" s="526"/>
      <c r="C901" s="526"/>
      <c r="D901" t="s">
        <v>19</v>
      </c>
      <c r="E901" s="26">
        <v>5</v>
      </c>
      <c r="G901" s="2">
        <f>+G900+E901-F901</f>
        <v>142.30000000000024</v>
      </c>
    </row>
    <row r="902" spans="1:11">
      <c r="A902" s="7">
        <v>45985</v>
      </c>
      <c r="B902" s="526">
        <v>32026</v>
      </c>
      <c r="C902" s="526" t="s">
        <v>30</v>
      </c>
      <c r="D902" t="s">
        <v>16</v>
      </c>
      <c r="F902" s="26">
        <v>70.3</v>
      </c>
      <c r="G902" s="2">
        <f>+G901+E902-F902</f>
        <v>72.000000000000242</v>
      </c>
    </row>
    <row r="903" spans="1:11">
      <c r="A903" s="7">
        <v>45985</v>
      </c>
      <c r="B903" s="526">
        <v>32026</v>
      </c>
      <c r="C903" s="526" t="s">
        <v>30</v>
      </c>
      <c r="D903" t="s">
        <v>17</v>
      </c>
      <c r="F903" s="26">
        <v>7</v>
      </c>
      <c r="G903" s="2">
        <f>+G902+E903-F903</f>
        <v>65.000000000000242</v>
      </c>
    </row>
    <row r="904" spans="1:11">
      <c r="A904" s="7">
        <v>45985</v>
      </c>
      <c r="B904" s="526">
        <v>32026</v>
      </c>
      <c r="C904" s="526" t="s">
        <v>30</v>
      </c>
      <c r="D904" t="s">
        <v>18</v>
      </c>
      <c r="F904" s="26">
        <v>60</v>
      </c>
      <c r="G904" s="2">
        <f>+G903+E904-F904</f>
        <v>5.0000000000002416</v>
      </c>
    </row>
    <row r="905" spans="1:11">
      <c r="A905" s="7">
        <v>45985</v>
      </c>
      <c r="B905" s="526">
        <v>32026</v>
      </c>
      <c r="C905" s="526" t="s">
        <v>30</v>
      </c>
      <c r="D905" t="s">
        <v>19</v>
      </c>
      <c r="F905" s="26">
        <v>5</v>
      </c>
      <c r="G905" s="2">
        <f>+G904+E905-F905</f>
        <v>2.4158453015843406E-13</v>
      </c>
    </row>
    <row r="906" spans="1:11">
      <c r="A906" s="88">
        <v>45991</v>
      </c>
      <c r="B906" s="525" t="s">
        <v>14</v>
      </c>
      <c r="C906" s="525" t="s">
        <v>33</v>
      </c>
      <c r="D906" t="s">
        <v>16</v>
      </c>
      <c r="E906" s="26">
        <v>66.5</v>
      </c>
      <c r="F906" s="26"/>
      <c r="G906" s="2">
        <f>+G905+E906-F906</f>
        <v>66.500000000000242</v>
      </c>
    </row>
    <row r="907" spans="1:11">
      <c r="A907" s="86"/>
      <c r="B907" s="526"/>
      <c r="C907" s="526"/>
      <c r="D907" t="s">
        <v>17</v>
      </c>
      <c r="E907" s="26">
        <v>6</v>
      </c>
      <c r="F907" s="26"/>
      <c r="G907" s="2">
        <f>+G906+E907-F907</f>
        <v>72.500000000000242</v>
      </c>
    </row>
    <row r="908" spans="1:11">
      <c r="A908" s="86"/>
      <c r="B908" s="526"/>
      <c r="C908" s="526"/>
      <c r="D908" t="s">
        <v>18</v>
      </c>
      <c r="E908" s="240">
        <v>60</v>
      </c>
      <c r="G908" s="2">
        <f>+G907+E908-F908</f>
        <v>132.50000000000023</v>
      </c>
    </row>
    <row r="909" spans="1:11">
      <c r="A909" s="86"/>
      <c r="B909" s="526"/>
      <c r="C909" s="526"/>
      <c r="D909" t="s">
        <v>19</v>
      </c>
      <c r="E909" s="240">
        <v>5</v>
      </c>
      <c r="G909" s="2">
        <f>+G908+E909-F909</f>
        <v>137.50000000000023</v>
      </c>
    </row>
    <row r="910" spans="1:11">
      <c r="A910" s="86">
        <v>46070</v>
      </c>
      <c r="B910" s="526">
        <v>32519</v>
      </c>
      <c r="C910" s="526" t="s">
        <v>33</v>
      </c>
      <c r="D910" t="s">
        <v>16</v>
      </c>
      <c r="E910" s="240"/>
      <c r="F910" s="174">
        <v>66.5</v>
      </c>
      <c r="G910" s="2">
        <f>+G909+E910-F910</f>
        <v>71.000000000000227</v>
      </c>
      <c r="I910" s="526"/>
      <c r="J910" s="472"/>
      <c r="K910" s="473"/>
    </row>
    <row r="911" spans="1:11">
      <c r="A911" s="86">
        <v>46070</v>
      </c>
      <c r="B911" s="526">
        <v>32519</v>
      </c>
      <c r="C911" s="526" t="s">
        <v>33</v>
      </c>
      <c r="D911" t="s">
        <v>17</v>
      </c>
      <c r="E911" s="240"/>
      <c r="F911" s="174">
        <v>6</v>
      </c>
      <c r="G911" s="2">
        <f>+G910+E911-F911</f>
        <v>65.000000000000227</v>
      </c>
      <c r="I911" s="526"/>
      <c r="J911" s="472"/>
      <c r="K911" s="473"/>
    </row>
    <row r="912" spans="1:11">
      <c r="A912" s="86">
        <v>46104</v>
      </c>
      <c r="B912" s="526">
        <v>32794</v>
      </c>
      <c r="C912" s="526" t="s">
        <v>33</v>
      </c>
      <c r="D912" t="s">
        <v>18</v>
      </c>
      <c r="E912" s="240"/>
      <c r="F912" s="174">
        <v>60</v>
      </c>
      <c r="G912" s="2">
        <f t="shared" ref="G912:G956" si="15">+G911+E912-F912</f>
        <v>5.0000000000002274</v>
      </c>
      <c r="I912" s="526"/>
      <c r="J912" s="472"/>
      <c r="K912" s="473"/>
    </row>
    <row r="913" spans="1:11">
      <c r="A913" s="86">
        <v>46104</v>
      </c>
      <c r="B913" s="526">
        <v>32794</v>
      </c>
      <c r="C913" s="526" t="s">
        <v>33</v>
      </c>
      <c r="D913" t="s">
        <v>19</v>
      </c>
      <c r="E913" s="240"/>
      <c r="F913" s="174">
        <v>5</v>
      </c>
      <c r="G913" s="2">
        <f t="shared" si="15"/>
        <v>2.2737367544323206E-13</v>
      </c>
      <c r="I913" s="526"/>
      <c r="J913" s="472"/>
      <c r="K913" s="473"/>
    </row>
    <row r="914" spans="1:11">
      <c r="A914" s="44">
        <v>46022</v>
      </c>
      <c r="B914" s="525" t="s">
        <v>14</v>
      </c>
      <c r="C914" s="525" t="s">
        <v>34</v>
      </c>
      <c r="D914" t="s">
        <v>16</v>
      </c>
      <c r="E914" s="8">
        <v>67.5</v>
      </c>
      <c r="G914" s="2">
        <f t="shared" si="15"/>
        <v>67.500000000000227</v>
      </c>
    </row>
    <row r="915" spans="1:11">
      <c r="B915" s="526"/>
      <c r="C915" s="526"/>
      <c r="D915" t="s">
        <v>17</v>
      </c>
      <c r="E915" s="8">
        <v>6</v>
      </c>
      <c r="G915" s="2">
        <f t="shared" si="15"/>
        <v>73.500000000000227</v>
      </c>
    </row>
    <row r="916" spans="1:11">
      <c r="B916" s="526"/>
      <c r="C916" s="526"/>
      <c r="D916" t="s">
        <v>18</v>
      </c>
      <c r="E916" s="8">
        <v>60</v>
      </c>
      <c r="G916" s="2">
        <f t="shared" si="15"/>
        <v>133.50000000000023</v>
      </c>
    </row>
    <row r="917" spans="1:11">
      <c r="B917" s="526"/>
      <c r="C917" s="526"/>
      <c r="D917" t="s">
        <v>19</v>
      </c>
      <c r="E917" s="8">
        <v>5</v>
      </c>
      <c r="G917" s="2">
        <f t="shared" si="15"/>
        <v>138.50000000000023</v>
      </c>
    </row>
    <row r="918" spans="1:11">
      <c r="A918" s="7">
        <v>46070</v>
      </c>
      <c r="B918" s="526">
        <v>32519</v>
      </c>
      <c r="C918" s="526" t="s">
        <v>34</v>
      </c>
      <c r="D918" t="s">
        <v>16</v>
      </c>
      <c r="E918" s="8"/>
      <c r="F918" s="174">
        <v>67.5</v>
      </c>
      <c r="G918" s="2">
        <f t="shared" si="15"/>
        <v>71.000000000000227</v>
      </c>
    </row>
    <row r="919" spans="1:11">
      <c r="A919" s="7">
        <v>46070</v>
      </c>
      <c r="B919" s="526">
        <v>32519</v>
      </c>
      <c r="C919" s="526" t="s">
        <v>34</v>
      </c>
      <c r="D919" t="s">
        <v>17</v>
      </c>
      <c r="E919" s="8"/>
      <c r="F919" s="174">
        <v>6</v>
      </c>
      <c r="G919" s="2">
        <f t="shared" si="15"/>
        <v>65.000000000000227</v>
      </c>
    </row>
    <row r="920" spans="1:11">
      <c r="A920" s="7">
        <v>46104</v>
      </c>
      <c r="B920" s="526">
        <v>32794</v>
      </c>
      <c r="C920" s="526" t="s">
        <v>34</v>
      </c>
      <c r="D920" t="s">
        <v>18</v>
      </c>
      <c r="E920" s="8"/>
      <c r="F920" s="174">
        <v>60</v>
      </c>
      <c r="G920" s="2">
        <f t="shared" si="15"/>
        <v>5.0000000000002274</v>
      </c>
    </row>
    <row r="921" spans="1:11">
      <c r="A921" s="7">
        <v>46104</v>
      </c>
      <c r="B921" s="526">
        <v>32794</v>
      </c>
      <c r="C921" s="526" t="s">
        <v>34</v>
      </c>
      <c r="D921" t="s">
        <v>19</v>
      </c>
      <c r="E921" s="8"/>
      <c r="F921" s="174">
        <v>5</v>
      </c>
      <c r="G921" s="2">
        <f t="shared" si="15"/>
        <v>2.2737367544323206E-13</v>
      </c>
    </row>
    <row r="922" spans="1:11">
      <c r="A922" s="88">
        <v>46053</v>
      </c>
      <c r="B922" s="525" t="s">
        <v>14</v>
      </c>
      <c r="C922" s="525" t="s">
        <v>15</v>
      </c>
      <c r="D922" t="s">
        <v>16</v>
      </c>
      <c r="E922" s="26">
        <v>65.599999999999994</v>
      </c>
      <c r="G922" s="2">
        <f t="shared" si="15"/>
        <v>65.600000000000222</v>
      </c>
      <c r="I922" s="542" t="s">
        <v>108</v>
      </c>
      <c r="J922" s="542"/>
      <c r="K922" s="542"/>
    </row>
    <row r="923" spans="1:11">
      <c r="A923" s="86"/>
      <c r="B923" s="526"/>
      <c r="C923" s="526"/>
      <c r="D923" t="s">
        <v>17</v>
      </c>
      <c r="E923" s="26">
        <v>5</v>
      </c>
      <c r="G923" s="2">
        <f t="shared" si="15"/>
        <v>70.600000000000222</v>
      </c>
      <c r="H923" s="525">
        <v>2025</v>
      </c>
      <c r="I923" s="525" t="s">
        <v>33</v>
      </c>
      <c r="J923" t="s">
        <v>16</v>
      </c>
      <c r="K923" s="26">
        <v>66.5</v>
      </c>
    </row>
    <row r="924" spans="1:11">
      <c r="A924" s="86"/>
      <c r="B924" s="526"/>
      <c r="C924" s="526"/>
      <c r="D924" t="s">
        <v>18</v>
      </c>
      <c r="E924" s="240">
        <v>60</v>
      </c>
      <c r="G924" s="2">
        <f t="shared" si="15"/>
        <v>130.60000000000022</v>
      </c>
      <c r="I924" s="526"/>
      <c r="J924" t="s">
        <v>17</v>
      </c>
      <c r="K924" s="26">
        <v>6</v>
      </c>
    </row>
    <row r="925" spans="1:11">
      <c r="A925" s="86"/>
      <c r="B925" s="526"/>
      <c r="C925" s="526"/>
      <c r="D925" t="s">
        <v>19</v>
      </c>
      <c r="E925" s="240">
        <v>5</v>
      </c>
      <c r="G925" s="2">
        <f t="shared" si="15"/>
        <v>135.60000000000022</v>
      </c>
      <c r="I925" s="525" t="s">
        <v>34</v>
      </c>
      <c r="J925" t="s">
        <v>16</v>
      </c>
      <c r="K925" s="8">
        <v>67.5</v>
      </c>
    </row>
    <row r="926" spans="1:11">
      <c r="B926" s="526"/>
      <c r="C926" s="526"/>
      <c r="D926" t="s">
        <v>146</v>
      </c>
      <c r="E926" s="240">
        <v>10</v>
      </c>
      <c r="G926" s="2">
        <f t="shared" si="15"/>
        <v>145.60000000000022</v>
      </c>
      <c r="I926" s="526"/>
      <c r="J926" t="s">
        <v>17</v>
      </c>
      <c r="K926" s="8">
        <v>6</v>
      </c>
    </row>
    <row r="927" spans="1:11">
      <c r="B927" s="526"/>
      <c r="C927" s="526"/>
      <c r="D927" s="472" t="s">
        <v>109</v>
      </c>
      <c r="E927" s="473">
        <v>28.3</v>
      </c>
      <c r="G927" s="2">
        <f t="shared" si="15"/>
        <v>173.90000000000023</v>
      </c>
      <c r="H927" s="525">
        <v>2026</v>
      </c>
      <c r="I927" s="525" t="s">
        <v>15</v>
      </c>
      <c r="J927" t="s">
        <v>16</v>
      </c>
      <c r="K927" s="26">
        <v>65.599999999999994</v>
      </c>
    </row>
    <row r="928" spans="1:11">
      <c r="A928" s="7">
        <v>46070</v>
      </c>
      <c r="B928" s="526">
        <v>32519</v>
      </c>
      <c r="C928" s="526" t="s">
        <v>15</v>
      </c>
      <c r="D928" t="s">
        <v>16</v>
      </c>
      <c r="F928" s="174">
        <v>65.599999999999994</v>
      </c>
      <c r="G928" s="2">
        <f t="shared" si="15"/>
        <v>108.30000000000024</v>
      </c>
      <c r="I928" s="526"/>
      <c r="J928" t="s">
        <v>17</v>
      </c>
      <c r="K928" s="26">
        <v>5</v>
      </c>
    </row>
    <row r="929" spans="1:11">
      <c r="A929" s="7">
        <v>46070</v>
      </c>
      <c r="B929" s="526">
        <v>32519</v>
      </c>
      <c r="C929" s="526" t="s">
        <v>15</v>
      </c>
      <c r="D929" t="s">
        <v>17</v>
      </c>
      <c r="F929" s="174">
        <v>5</v>
      </c>
      <c r="G929" s="2">
        <f t="shared" si="15"/>
        <v>103.30000000000024</v>
      </c>
      <c r="K929" s="168">
        <f>SUM(K923:K928)</f>
        <v>216.6</v>
      </c>
    </row>
    <row r="930" spans="1:11">
      <c r="A930" s="7">
        <v>46077</v>
      </c>
      <c r="B930" s="526">
        <v>32566</v>
      </c>
      <c r="C930" s="526" t="s">
        <v>15</v>
      </c>
      <c r="D930" t="s">
        <v>146</v>
      </c>
      <c r="F930" s="174">
        <v>10</v>
      </c>
      <c r="G930" s="2">
        <f t="shared" si="15"/>
        <v>93.300000000000239</v>
      </c>
    </row>
    <row r="931" spans="1:11">
      <c r="A931" s="7">
        <v>46104</v>
      </c>
      <c r="B931" s="526">
        <v>32794</v>
      </c>
      <c r="C931" s="526" t="s">
        <v>15</v>
      </c>
      <c r="D931" t="s">
        <v>18</v>
      </c>
      <c r="F931" s="174">
        <v>60</v>
      </c>
      <c r="G931" s="2">
        <f t="shared" si="15"/>
        <v>33.300000000000239</v>
      </c>
    </row>
    <row r="932" spans="1:11">
      <c r="A932" s="7">
        <v>46104</v>
      </c>
      <c r="B932" s="526">
        <v>32794</v>
      </c>
      <c r="C932" s="526" t="s">
        <v>15</v>
      </c>
      <c r="D932" t="s">
        <v>19</v>
      </c>
      <c r="F932" s="174">
        <v>5</v>
      </c>
      <c r="G932" s="2">
        <f t="shared" si="15"/>
        <v>28.300000000000239</v>
      </c>
    </row>
    <row r="933" spans="1:11">
      <c r="A933" s="7">
        <v>46106</v>
      </c>
      <c r="B933" s="526">
        <v>32901</v>
      </c>
      <c r="C933" s="526" t="s">
        <v>15</v>
      </c>
      <c r="D933" t="s">
        <v>109</v>
      </c>
      <c r="F933" s="174">
        <v>28.3</v>
      </c>
      <c r="G933" s="2">
        <f t="shared" si="15"/>
        <v>2.3803181647963356E-13</v>
      </c>
    </row>
    <row r="934" spans="1:11">
      <c r="A934" s="88">
        <v>46081</v>
      </c>
      <c r="B934" s="525" t="s">
        <v>14</v>
      </c>
      <c r="C934" s="525" t="s">
        <v>20</v>
      </c>
      <c r="D934" t="s">
        <v>16</v>
      </c>
      <c r="E934" s="240">
        <v>64.599999999999994</v>
      </c>
      <c r="G934" s="2">
        <f t="shared" si="15"/>
        <v>64.600000000000236</v>
      </c>
    </row>
    <row r="935" spans="1:11">
      <c r="B935" s="526"/>
      <c r="C935" s="526"/>
      <c r="D935" t="s">
        <v>17</v>
      </c>
      <c r="E935" s="8">
        <v>10</v>
      </c>
      <c r="G935" s="2">
        <f t="shared" si="15"/>
        <v>74.600000000000236</v>
      </c>
      <c r="I935" s="542" t="s">
        <v>108</v>
      </c>
      <c r="J935" s="542"/>
      <c r="K935" s="542"/>
    </row>
    <row r="936" spans="1:11">
      <c r="B936" s="526"/>
      <c r="C936" s="526"/>
      <c r="D936" t="s">
        <v>18</v>
      </c>
      <c r="E936" s="8">
        <v>56</v>
      </c>
      <c r="G936" s="2">
        <f t="shared" si="15"/>
        <v>130.60000000000025</v>
      </c>
      <c r="H936" s="525">
        <v>2025</v>
      </c>
      <c r="I936" s="525" t="s">
        <v>33</v>
      </c>
      <c r="J936" t="s">
        <v>18</v>
      </c>
      <c r="K936" s="240">
        <v>60</v>
      </c>
    </row>
    <row r="937" spans="1:11">
      <c r="B937" s="526"/>
      <c r="C937" s="526"/>
      <c r="D937" t="s">
        <v>19</v>
      </c>
      <c r="E937" s="8">
        <v>5</v>
      </c>
      <c r="G937" s="2">
        <f t="shared" si="15"/>
        <v>135.60000000000025</v>
      </c>
      <c r="I937" s="526"/>
      <c r="J937" t="s">
        <v>19</v>
      </c>
      <c r="K937" s="240">
        <v>5</v>
      </c>
    </row>
    <row r="938" spans="1:11">
      <c r="A938" s="7">
        <v>46104</v>
      </c>
      <c r="B938" s="526">
        <v>32794</v>
      </c>
      <c r="C938" s="526" t="s">
        <v>20</v>
      </c>
      <c r="D938" t="s">
        <v>16</v>
      </c>
      <c r="F938" s="174">
        <v>64.599999999999994</v>
      </c>
      <c r="G938" s="2">
        <f t="shared" si="15"/>
        <v>71.000000000000256</v>
      </c>
      <c r="I938" s="525" t="s">
        <v>34</v>
      </c>
      <c r="J938" t="s">
        <v>18</v>
      </c>
      <c r="K938" s="8">
        <v>60</v>
      </c>
    </row>
    <row r="939" spans="1:11">
      <c r="A939" s="7">
        <v>46104</v>
      </c>
      <c r="B939" s="526">
        <v>32794</v>
      </c>
      <c r="C939" s="526" t="s">
        <v>20</v>
      </c>
      <c r="D939" t="s">
        <v>17</v>
      </c>
      <c r="F939" s="174">
        <v>10</v>
      </c>
      <c r="G939" s="2">
        <f t="shared" si="15"/>
        <v>61.000000000000256</v>
      </c>
      <c r="I939" s="526"/>
      <c r="J939" t="s">
        <v>19</v>
      </c>
      <c r="K939" s="8">
        <v>5</v>
      </c>
    </row>
    <row r="940" spans="1:11">
      <c r="A940" s="7">
        <v>46104</v>
      </c>
      <c r="B940" s="526">
        <v>32794</v>
      </c>
      <c r="C940" s="526" t="s">
        <v>20</v>
      </c>
      <c r="D940" t="s">
        <v>18</v>
      </c>
      <c r="F940" s="174">
        <v>56</v>
      </c>
      <c r="G940" s="2">
        <f t="shared" si="15"/>
        <v>5.0000000000002558</v>
      </c>
      <c r="H940" s="525">
        <v>2026</v>
      </c>
      <c r="I940" s="525" t="s">
        <v>15</v>
      </c>
      <c r="J940" t="s">
        <v>18</v>
      </c>
      <c r="K940" s="8">
        <v>60</v>
      </c>
    </row>
    <row r="941" spans="1:11">
      <c r="A941" s="7">
        <v>46104</v>
      </c>
      <c r="B941" s="526">
        <v>32794</v>
      </c>
      <c r="C941" s="526" t="s">
        <v>20</v>
      </c>
      <c r="D941" t="s">
        <v>19</v>
      </c>
      <c r="F941" s="174">
        <v>5</v>
      </c>
      <c r="G941" s="2">
        <f t="shared" si="15"/>
        <v>2.5579538487363607E-13</v>
      </c>
      <c r="I941" s="526"/>
      <c r="J941" t="s">
        <v>19</v>
      </c>
      <c r="K941" s="8">
        <v>5</v>
      </c>
    </row>
    <row r="942" spans="1:11">
      <c r="A942" s="44">
        <v>46112</v>
      </c>
      <c r="B942" s="525" t="s">
        <v>14</v>
      </c>
      <c r="C942" s="525" t="s">
        <v>23</v>
      </c>
      <c r="D942" t="s">
        <v>16</v>
      </c>
      <c r="E942" s="8">
        <v>67.2</v>
      </c>
      <c r="G942" s="2">
        <f t="shared" si="15"/>
        <v>67.200000000000259</v>
      </c>
      <c r="I942" s="525" t="s">
        <v>20</v>
      </c>
      <c r="J942" t="s">
        <v>16</v>
      </c>
      <c r="K942" s="240">
        <v>64.599999999999994</v>
      </c>
    </row>
    <row r="943" spans="1:11">
      <c r="B943" s="526"/>
      <c r="C943" s="526"/>
      <c r="D943" t="s">
        <v>17</v>
      </c>
      <c r="E943" s="8">
        <v>6</v>
      </c>
      <c r="G943" s="2">
        <f t="shared" si="15"/>
        <v>73.200000000000259</v>
      </c>
      <c r="I943" s="526"/>
      <c r="J943" t="s">
        <v>17</v>
      </c>
      <c r="K943" s="8">
        <v>10</v>
      </c>
    </row>
    <row r="944" spans="1:11">
      <c r="B944" s="526"/>
      <c r="C944" s="526"/>
      <c r="D944" t="s">
        <v>18</v>
      </c>
      <c r="E944" s="8">
        <v>60</v>
      </c>
      <c r="G944" s="2">
        <f t="shared" si="15"/>
        <v>133.20000000000027</v>
      </c>
      <c r="I944" s="526"/>
      <c r="J944" t="s">
        <v>18</v>
      </c>
      <c r="K944" s="8">
        <v>56</v>
      </c>
    </row>
    <row r="945" spans="2:11">
      <c r="B945" s="526"/>
      <c r="C945" s="526"/>
      <c r="D945" t="s">
        <v>19</v>
      </c>
      <c r="E945" s="8">
        <v>5</v>
      </c>
      <c r="G945" s="2">
        <f t="shared" si="15"/>
        <v>138.20000000000027</v>
      </c>
      <c r="I945" s="526"/>
      <c r="J945" t="s">
        <v>19</v>
      </c>
      <c r="K945" s="8">
        <v>5</v>
      </c>
    </row>
    <row r="946" spans="2:11">
      <c r="B946" s="526"/>
      <c r="C946" s="526"/>
      <c r="G946" s="2">
        <f t="shared" si="15"/>
        <v>138.20000000000027</v>
      </c>
      <c r="K946" s="359">
        <f>SUM(K936:K945)</f>
        <v>330.6</v>
      </c>
    </row>
    <row r="947" spans="2:11">
      <c r="B947" s="526"/>
      <c r="C947" s="526"/>
      <c r="G947" s="2">
        <f t="shared" si="15"/>
        <v>138.20000000000027</v>
      </c>
    </row>
    <row r="948" spans="2:11">
      <c r="B948" s="526"/>
      <c r="C948" s="526"/>
      <c r="G948" s="2">
        <f t="shared" si="15"/>
        <v>138.20000000000027</v>
      </c>
    </row>
    <row r="949" spans="2:11">
      <c r="B949" s="526"/>
      <c r="C949" s="526"/>
      <c r="G949" s="2">
        <f t="shared" si="15"/>
        <v>138.20000000000027</v>
      </c>
    </row>
    <row r="950" spans="2:11">
      <c r="B950" s="526"/>
      <c r="C950" s="526"/>
      <c r="G950" s="2">
        <f t="shared" si="15"/>
        <v>138.20000000000027</v>
      </c>
      <c r="I950" s="542" t="s">
        <v>108</v>
      </c>
      <c r="J950" s="542"/>
      <c r="K950" s="542"/>
    </row>
    <row r="951" spans="2:11">
      <c r="B951" s="526"/>
      <c r="C951" s="526"/>
      <c r="G951" s="2">
        <f t="shared" si="15"/>
        <v>138.20000000000027</v>
      </c>
      <c r="H951" s="525">
        <v>2026</v>
      </c>
      <c r="I951" s="525" t="s">
        <v>23</v>
      </c>
      <c r="J951" t="s">
        <v>16</v>
      </c>
      <c r="K951" s="8">
        <v>67.2</v>
      </c>
    </row>
    <row r="952" spans="2:11">
      <c r="B952" s="526"/>
      <c r="C952" s="526"/>
      <c r="G952" s="2">
        <f t="shared" si="15"/>
        <v>138.20000000000027</v>
      </c>
      <c r="I952" s="526"/>
      <c r="J952" t="s">
        <v>17</v>
      </c>
      <c r="K952" s="8">
        <v>6</v>
      </c>
    </row>
    <row r="953" spans="2:11">
      <c r="B953" s="526"/>
      <c r="C953" s="526"/>
      <c r="G953" s="2">
        <f t="shared" si="15"/>
        <v>138.20000000000027</v>
      </c>
      <c r="I953" s="526"/>
      <c r="J953" t="s">
        <v>18</v>
      </c>
      <c r="K953" s="8">
        <v>60</v>
      </c>
    </row>
    <row r="954" spans="2:11">
      <c r="B954" s="526"/>
      <c r="C954" s="526"/>
      <c r="G954" s="2">
        <f t="shared" si="15"/>
        <v>138.20000000000027</v>
      </c>
      <c r="I954" s="526"/>
      <c r="J954" t="s">
        <v>19</v>
      </c>
      <c r="K954" s="8">
        <v>5</v>
      </c>
    </row>
    <row r="955" spans="2:11">
      <c r="B955" s="526"/>
      <c r="C955" s="526"/>
      <c r="G955" s="2">
        <f t="shared" si="15"/>
        <v>138.20000000000027</v>
      </c>
      <c r="K955" s="113">
        <f>SUM(K951:K954)</f>
        <v>138.19999999999999</v>
      </c>
    </row>
    <row r="956" spans="2:11">
      <c r="B956" s="526"/>
      <c r="C956" s="526"/>
      <c r="G956" s="2">
        <f t="shared" si="15"/>
        <v>138.20000000000027</v>
      </c>
    </row>
    <row r="957" spans="2:11">
      <c r="B957" s="526"/>
      <c r="C957" s="526"/>
      <c r="G957" s="2">
        <f t="shared" ref="G957:G983" si="16">+G956+E957-F957</f>
        <v>138.20000000000027</v>
      </c>
    </row>
    <row r="958" spans="2:11">
      <c r="B958" s="526"/>
      <c r="C958" s="526"/>
      <c r="G958" s="2">
        <f t="shared" si="16"/>
        <v>138.20000000000027</v>
      </c>
    </row>
    <row r="959" spans="2:11">
      <c r="B959" s="526"/>
      <c r="C959" s="526"/>
      <c r="G959" s="2">
        <f t="shared" si="16"/>
        <v>138.20000000000027</v>
      </c>
    </row>
    <row r="960" spans="2:11">
      <c r="B960" s="526"/>
      <c r="C960" s="526"/>
      <c r="G960" s="2">
        <f t="shared" si="16"/>
        <v>138.20000000000027</v>
      </c>
    </row>
    <row r="961" spans="2:7">
      <c r="B961" s="526"/>
      <c r="C961" s="526"/>
      <c r="G961" s="2">
        <f t="shared" si="16"/>
        <v>138.20000000000027</v>
      </c>
    </row>
    <row r="962" spans="2:7">
      <c r="B962" s="526"/>
      <c r="C962" s="526"/>
      <c r="G962" s="2">
        <f t="shared" si="16"/>
        <v>138.20000000000027</v>
      </c>
    </row>
    <row r="963" spans="2:7">
      <c r="B963" s="526"/>
      <c r="C963" s="526"/>
      <c r="G963" s="2">
        <f t="shared" si="16"/>
        <v>138.20000000000027</v>
      </c>
    </row>
    <row r="964" spans="2:7">
      <c r="B964" s="526"/>
      <c r="C964" s="526"/>
      <c r="G964" s="2">
        <f t="shared" si="16"/>
        <v>138.20000000000027</v>
      </c>
    </row>
    <row r="965" spans="2:7">
      <c r="B965" s="526"/>
      <c r="C965" s="526"/>
      <c r="G965" s="2">
        <f t="shared" si="16"/>
        <v>138.20000000000027</v>
      </c>
    </row>
    <row r="966" spans="2:7">
      <c r="B966" s="526"/>
      <c r="C966" s="526"/>
      <c r="G966" s="2">
        <f t="shared" si="16"/>
        <v>138.20000000000027</v>
      </c>
    </row>
    <row r="967" spans="2:7">
      <c r="B967" s="526"/>
      <c r="C967" s="526"/>
      <c r="G967" s="2">
        <f t="shared" si="16"/>
        <v>138.20000000000027</v>
      </c>
    </row>
    <row r="968" spans="2:7">
      <c r="B968" s="526"/>
      <c r="C968" s="526"/>
      <c r="G968" s="2">
        <f t="shared" si="16"/>
        <v>138.20000000000027</v>
      </c>
    </row>
    <row r="969" spans="2:7">
      <c r="B969" s="526"/>
      <c r="C969" s="526"/>
      <c r="G969" s="2">
        <f t="shared" si="16"/>
        <v>138.20000000000027</v>
      </c>
    </row>
    <row r="970" spans="2:7">
      <c r="B970" s="526"/>
      <c r="C970" s="526"/>
      <c r="G970" s="2">
        <f t="shared" si="16"/>
        <v>138.20000000000027</v>
      </c>
    </row>
    <row r="971" spans="2:7">
      <c r="B971" s="526"/>
      <c r="C971" s="526"/>
      <c r="G971" s="2">
        <f t="shared" si="16"/>
        <v>138.20000000000027</v>
      </c>
    </row>
    <row r="972" spans="2:7">
      <c r="B972" s="526"/>
      <c r="C972" s="526"/>
      <c r="G972" s="2">
        <f t="shared" si="16"/>
        <v>138.20000000000027</v>
      </c>
    </row>
    <row r="973" spans="2:7">
      <c r="B973" s="526"/>
      <c r="C973" s="526"/>
      <c r="G973" s="2">
        <f t="shared" si="16"/>
        <v>138.20000000000027</v>
      </c>
    </row>
    <row r="974" spans="2:7">
      <c r="B974" s="526"/>
      <c r="C974" s="526"/>
      <c r="G974" s="2">
        <f t="shared" si="16"/>
        <v>138.20000000000027</v>
      </c>
    </row>
    <row r="975" spans="2:7">
      <c r="B975" s="526"/>
      <c r="C975" s="526"/>
      <c r="G975" s="2">
        <f t="shared" si="16"/>
        <v>138.20000000000027</v>
      </c>
    </row>
    <row r="976" spans="2:7">
      <c r="B976" s="526"/>
      <c r="C976" s="526"/>
      <c r="G976" s="2">
        <f t="shared" si="16"/>
        <v>138.20000000000027</v>
      </c>
    </row>
    <row r="977" spans="2:7">
      <c r="B977" s="526"/>
      <c r="C977" s="526"/>
      <c r="G977" s="2">
        <f t="shared" si="16"/>
        <v>138.20000000000027</v>
      </c>
    </row>
    <row r="978" spans="2:7">
      <c r="B978" s="526"/>
      <c r="C978" s="526"/>
      <c r="G978" s="2">
        <f t="shared" si="16"/>
        <v>138.20000000000027</v>
      </c>
    </row>
    <row r="979" spans="2:7">
      <c r="B979" s="526"/>
      <c r="C979" s="526"/>
      <c r="G979" s="2">
        <f t="shared" si="16"/>
        <v>138.20000000000027</v>
      </c>
    </row>
    <row r="980" spans="2:7">
      <c r="B980" s="526"/>
      <c r="C980" s="526"/>
      <c r="G980" s="2">
        <f t="shared" si="16"/>
        <v>138.20000000000027</v>
      </c>
    </row>
    <row r="981" spans="2:7">
      <c r="B981" s="526"/>
      <c r="C981" s="526"/>
      <c r="G981" s="2">
        <f t="shared" si="16"/>
        <v>138.20000000000027</v>
      </c>
    </row>
    <row r="982" spans="2:7">
      <c r="B982" s="526"/>
      <c r="C982" s="526"/>
      <c r="G982" s="2">
        <f t="shared" si="16"/>
        <v>138.20000000000027</v>
      </c>
    </row>
    <row r="983" spans="2:7">
      <c r="B983" s="526"/>
      <c r="C983" s="526"/>
      <c r="G983" s="2">
        <f t="shared" si="16"/>
        <v>138.20000000000027</v>
      </c>
    </row>
    <row r="984" spans="2:7">
      <c r="B984" s="526"/>
      <c r="C984" s="526"/>
      <c r="G984" s="2">
        <f t="shared" ref="G984:G1047" si="17">+G983+E984-F984</f>
        <v>138.20000000000027</v>
      </c>
    </row>
    <row r="985" spans="2:7">
      <c r="B985" s="526"/>
      <c r="C985" s="526"/>
      <c r="G985" s="2">
        <f t="shared" si="17"/>
        <v>138.20000000000027</v>
      </c>
    </row>
    <row r="986" spans="2:7">
      <c r="B986" s="526"/>
      <c r="C986" s="526"/>
      <c r="G986" s="2">
        <f t="shared" si="17"/>
        <v>138.20000000000027</v>
      </c>
    </row>
    <row r="987" spans="2:7">
      <c r="B987" s="526"/>
      <c r="C987" s="526"/>
      <c r="G987" s="2">
        <f t="shared" si="17"/>
        <v>138.20000000000027</v>
      </c>
    </row>
    <row r="988" spans="2:7">
      <c r="B988" s="526"/>
      <c r="C988" s="526"/>
      <c r="G988" s="2">
        <f t="shared" si="17"/>
        <v>138.20000000000027</v>
      </c>
    </row>
    <row r="989" spans="2:7">
      <c r="B989" s="526"/>
      <c r="C989" s="526"/>
      <c r="G989" s="2">
        <f t="shared" si="17"/>
        <v>138.20000000000027</v>
      </c>
    </row>
    <row r="990" spans="2:7">
      <c r="B990" s="526"/>
      <c r="C990" s="526"/>
      <c r="G990" s="2">
        <f t="shared" si="17"/>
        <v>138.20000000000027</v>
      </c>
    </row>
    <row r="991" spans="2:7">
      <c r="B991" s="526"/>
      <c r="C991" s="526"/>
      <c r="G991" s="2">
        <f t="shared" si="17"/>
        <v>138.20000000000027</v>
      </c>
    </row>
    <row r="992" spans="2:7">
      <c r="B992" s="526"/>
      <c r="C992" s="526"/>
      <c r="G992" s="2">
        <f t="shared" si="17"/>
        <v>138.20000000000027</v>
      </c>
    </row>
    <row r="993" spans="2:7">
      <c r="B993" s="526"/>
      <c r="C993" s="526"/>
      <c r="G993" s="2">
        <f t="shared" si="17"/>
        <v>138.20000000000027</v>
      </c>
    </row>
    <row r="994" spans="2:7">
      <c r="B994" s="526"/>
      <c r="C994" s="526"/>
      <c r="G994" s="2">
        <f t="shared" si="17"/>
        <v>138.20000000000027</v>
      </c>
    </row>
    <row r="995" spans="2:7">
      <c r="B995" s="526"/>
      <c r="C995" s="526"/>
      <c r="G995" s="2">
        <f t="shared" si="17"/>
        <v>138.20000000000027</v>
      </c>
    </row>
    <row r="996" spans="2:7">
      <c r="B996" s="526"/>
      <c r="C996" s="526"/>
      <c r="G996" s="2">
        <f t="shared" si="17"/>
        <v>138.20000000000027</v>
      </c>
    </row>
    <row r="997" spans="2:7">
      <c r="B997" s="526"/>
      <c r="C997" s="526"/>
      <c r="G997" s="2">
        <f t="shared" si="17"/>
        <v>138.20000000000027</v>
      </c>
    </row>
    <row r="998" spans="2:7">
      <c r="B998" s="526"/>
      <c r="C998" s="526"/>
      <c r="G998" s="2">
        <f t="shared" si="17"/>
        <v>138.20000000000027</v>
      </c>
    </row>
    <row r="999" spans="2:7">
      <c r="B999" s="526"/>
      <c r="C999" s="526"/>
      <c r="G999" s="2">
        <f t="shared" si="17"/>
        <v>138.20000000000027</v>
      </c>
    </row>
    <row r="1000" spans="2:7">
      <c r="B1000" s="526"/>
      <c r="C1000" s="526"/>
      <c r="G1000" s="2">
        <f t="shared" si="17"/>
        <v>138.20000000000027</v>
      </c>
    </row>
    <row r="1001" spans="2:7">
      <c r="B1001" s="526"/>
      <c r="C1001" s="526"/>
      <c r="G1001" s="2">
        <f t="shared" si="17"/>
        <v>138.20000000000027</v>
      </c>
    </row>
    <row r="1002" spans="2:7">
      <c r="B1002" s="526"/>
      <c r="C1002" s="526"/>
      <c r="G1002" s="2">
        <f t="shared" si="17"/>
        <v>138.20000000000027</v>
      </c>
    </row>
    <row r="1003" spans="2:7">
      <c r="B1003" s="526"/>
      <c r="C1003" s="526"/>
      <c r="G1003" s="2">
        <f t="shared" si="17"/>
        <v>138.20000000000027</v>
      </c>
    </row>
    <row r="1004" spans="2:7">
      <c r="B1004" s="526"/>
      <c r="C1004" s="526"/>
      <c r="G1004" s="2">
        <f t="shared" si="17"/>
        <v>138.20000000000027</v>
      </c>
    </row>
    <row r="1005" spans="2:7">
      <c r="B1005" s="526"/>
      <c r="C1005" s="526"/>
      <c r="G1005" s="2">
        <f t="shared" si="17"/>
        <v>138.20000000000027</v>
      </c>
    </row>
    <row r="1006" spans="2:7">
      <c r="B1006" s="526"/>
      <c r="C1006" s="526"/>
      <c r="G1006" s="2">
        <f t="shared" si="17"/>
        <v>138.20000000000027</v>
      </c>
    </row>
    <row r="1007" spans="2:7">
      <c r="B1007" s="526"/>
      <c r="C1007" s="526"/>
      <c r="G1007" s="2">
        <f t="shared" si="17"/>
        <v>138.20000000000027</v>
      </c>
    </row>
    <row r="1008" spans="2:7">
      <c r="B1008" s="526"/>
      <c r="C1008" s="526"/>
      <c r="G1008" s="2">
        <f t="shared" si="17"/>
        <v>138.20000000000027</v>
      </c>
    </row>
    <row r="1009" spans="2:7">
      <c r="B1009" s="526"/>
      <c r="C1009" s="526"/>
      <c r="G1009" s="2">
        <f t="shared" si="17"/>
        <v>138.20000000000027</v>
      </c>
    </row>
    <row r="1010" spans="2:7">
      <c r="B1010" s="526"/>
      <c r="C1010" s="526"/>
      <c r="G1010" s="2">
        <f t="shared" si="17"/>
        <v>138.20000000000027</v>
      </c>
    </row>
    <row r="1011" spans="2:7">
      <c r="B1011" s="526"/>
      <c r="C1011" s="526"/>
      <c r="G1011" s="2">
        <f t="shared" si="17"/>
        <v>138.20000000000027</v>
      </c>
    </row>
    <row r="1012" spans="2:7">
      <c r="B1012" s="526"/>
      <c r="C1012" s="526"/>
      <c r="G1012" s="2">
        <f t="shared" si="17"/>
        <v>138.20000000000027</v>
      </c>
    </row>
    <row r="1013" spans="2:7">
      <c r="B1013" s="526"/>
      <c r="C1013" s="526"/>
      <c r="G1013" s="2">
        <f t="shared" si="17"/>
        <v>138.20000000000027</v>
      </c>
    </row>
    <row r="1014" spans="2:7">
      <c r="B1014" s="526"/>
      <c r="C1014" s="526"/>
      <c r="G1014" s="2">
        <f t="shared" si="17"/>
        <v>138.20000000000027</v>
      </c>
    </row>
    <row r="1015" spans="2:7">
      <c r="B1015" s="526"/>
      <c r="C1015" s="526"/>
      <c r="G1015" s="2">
        <f t="shared" si="17"/>
        <v>138.20000000000027</v>
      </c>
    </row>
    <row r="1016" spans="2:7">
      <c r="B1016" s="526"/>
      <c r="C1016" s="526"/>
      <c r="G1016" s="2">
        <f t="shared" si="17"/>
        <v>138.20000000000027</v>
      </c>
    </row>
    <row r="1017" spans="2:7">
      <c r="B1017" s="526"/>
      <c r="C1017" s="526"/>
      <c r="G1017" s="2">
        <f t="shared" si="17"/>
        <v>138.20000000000027</v>
      </c>
    </row>
    <row r="1018" spans="2:7">
      <c r="B1018" s="526"/>
      <c r="C1018" s="526"/>
      <c r="G1018" s="2">
        <f t="shared" si="17"/>
        <v>138.20000000000027</v>
      </c>
    </row>
    <row r="1019" spans="2:7">
      <c r="B1019" s="526"/>
      <c r="C1019" s="526"/>
      <c r="G1019" s="2">
        <f t="shared" si="17"/>
        <v>138.20000000000027</v>
      </c>
    </row>
    <row r="1020" spans="2:7">
      <c r="B1020" s="526"/>
      <c r="C1020" s="526"/>
      <c r="G1020" s="2">
        <f t="shared" si="17"/>
        <v>138.20000000000027</v>
      </c>
    </row>
    <row r="1021" spans="2:7">
      <c r="B1021" s="526"/>
      <c r="C1021" s="526"/>
      <c r="G1021" s="2">
        <f t="shared" si="17"/>
        <v>138.20000000000027</v>
      </c>
    </row>
    <row r="1022" spans="2:7">
      <c r="B1022" s="526"/>
      <c r="C1022" s="526"/>
      <c r="G1022" s="2">
        <f t="shared" si="17"/>
        <v>138.20000000000027</v>
      </c>
    </row>
    <row r="1023" spans="2:7">
      <c r="B1023" s="526"/>
      <c r="C1023" s="526"/>
      <c r="G1023" s="2">
        <f t="shared" si="17"/>
        <v>138.20000000000027</v>
      </c>
    </row>
    <row r="1024" spans="2:7">
      <c r="B1024" s="526"/>
      <c r="C1024" s="526"/>
      <c r="G1024" s="2">
        <f t="shared" si="17"/>
        <v>138.20000000000027</v>
      </c>
    </row>
    <row r="1025" spans="2:7">
      <c r="B1025" s="526"/>
      <c r="C1025" s="526"/>
      <c r="G1025" s="2">
        <f t="shared" si="17"/>
        <v>138.20000000000027</v>
      </c>
    </row>
    <row r="1026" spans="2:7">
      <c r="B1026" s="526"/>
      <c r="C1026" s="526"/>
      <c r="G1026" s="2">
        <f t="shared" si="17"/>
        <v>138.20000000000027</v>
      </c>
    </row>
    <row r="1027" spans="2:7">
      <c r="B1027" s="526"/>
      <c r="C1027" s="526"/>
      <c r="G1027" s="2">
        <f t="shared" si="17"/>
        <v>138.20000000000027</v>
      </c>
    </row>
    <row r="1028" spans="2:7">
      <c r="B1028" s="526"/>
      <c r="C1028" s="526"/>
      <c r="G1028" s="2">
        <f t="shared" si="17"/>
        <v>138.20000000000027</v>
      </c>
    </row>
    <row r="1029" spans="2:7">
      <c r="B1029" s="526"/>
      <c r="C1029" s="526"/>
      <c r="G1029" s="2">
        <f t="shared" si="17"/>
        <v>138.20000000000027</v>
      </c>
    </row>
    <row r="1030" spans="2:7">
      <c r="B1030" s="526"/>
      <c r="C1030" s="526"/>
      <c r="G1030" s="2">
        <f t="shared" si="17"/>
        <v>138.20000000000027</v>
      </c>
    </row>
    <row r="1031" spans="2:7">
      <c r="B1031" s="526"/>
      <c r="C1031" s="526"/>
      <c r="G1031" s="2">
        <f t="shared" si="17"/>
        <v>138.20000000000027</v>
      </c>
    </row>
    <row r="1032" spans="2:7">
      <c r="B1032" s="526"/>
      <c r="C1032" s="526"/>
      <c r="G1032" s="2">
        <f t="shared" si="17"/>
        <v>138.20000000000027</v>
      </c>
    </row>
    <row r="1033" spans="2:7">
      <c r="B1033" s="526"/>
      <c r="C1033" s="526"/>
      <c r="G1033" s="2">
        <f t="shared" si="17"/>
        <v>138.20000000000027</v>
      </c>
    </row>
    <row r="1034" spans="2:7">
      <c r="B1034" s="526"/>
      <c r="C1034" s="526"/>
      <c r="G1034" s="2">
        <f t="shared" si="17"/>
        <v>138.20000000000027</v>
      </c>
    </row>
    <row r="1035" spans="2:7">
      <c r="B1035" s="526"/>
      <c r="C1035" s="526"/>
      <c r="G1035" s="2">
        <f t="shared" si="17"/>
        <v>138.20000000000027</v>
      </c>
    </row>
    <row r="1036" spans="2:7">
      <c r="B1036" s="526"/>
      <c r="C1036" s="526"/>
      <c r="G1036" s="2">
        <f t="shared" si="17"/>
        <v>138.20000000000027</v>
      </c>
    </row>
    <row r="1037" spans="2:7">
      <c r="B1037" s="526"/>
      <c r="C1037" s="526"/>
      <c r="G1037" s="2">
        <f t="shared" si="17"/>
        <v>138.20000000000027</v>
      </c>
    </row>
    <row r="1038" spans="2:7">
      <c r="B1038" s="526"/>
      <c r="C1038" s="526"/>
      <c r="G1038" s="2">
        <f t="shared" si="17"/>
        <v>138.20000000000027</v>
      </c>
    </row>
    <row r="1039" spans="2:7">
      <c r="B1039" s="526"/>
      <c r="C1039" s="526"/>
      <c r="G1039" s="2">
        <f t="shared" si="17"/>
        <v>138.20000000000027</v>
      </c>
    </row>
    <row r="1040" spans="2:7">
      <c r="B1040" s="526"/>
      <c r="C1040" s="526"/>
      <c r="G1040" s="2">
        <f t="shared" si="17"/>
        <v>138.20000000000027</v>
      </c>
    </row>
    <row r="1041" spans="2:7">
      <c r="B1041" s="526"/>
      <c r="C1041" s="526"/>
      <c r="G1041" s="2">
        <f t="shared" si="17"/>
        <v>138.20000000000027</v>
      </c>
    </row>
    <row r="1042" spans="2:7">
      <c r="B1042" s="526"/>
      <c r="C1042" s="526"/>
      <c r="G1042" s="2">
        <f t="shared" si="17"/>
        <v>138.20000000000027</v>
      </c>
    </row>
    <row r="1043" spans="2:7">
      <c r="B1043" s="526"/>
      <c r="C1043" s="526"/>
      <c r="G1043" s="2">
        <f t="shared" si="17"/>
        <v>138.20000000000027</v>
      </c>
    </row>
    <row r="1044" spans="2:7">
      <c r="B1044" s="526"/>
      <c r="C1044" s="526"/>
      <c r="G1044" s="2">
        <f t="shared" si="17"/>
        <v>138.20000000000027</v>
      </c>
    </row>
    <row r="1045" spans="2:7">
      <c r="B1045" s="526"/>
      <c r="C1045" s="526"/>
      <c r="G1045" s="2">
        <f t="shared" si="17"/>
        <v>138.20000000000027</v>
      </c>
    </row>
    <row r="1046" spans="2:7">
      <c r="B1046" s="526"/>
      <c r="C1046" s="526"/>
      <c r="G1046" s="2">
        <f t="shared" si="17"/>
        <v>138.20000000000027</v>
      </c>
    </row>
    <row r="1047" spans="2:7">
      <c r="B1047" s="526"/>
      <c r="C1047" s="526"/>
      <c r="G1047" s="2">
        <f t="shared" si="17"/>
        <v>138.20000000000027</v>
      </c>
    </row>
    <row r="1048" spans="2:7">
      <c r="B1048" s="526"/>
      <c r="C1048" s="526"/>
      <c r="G1048" s="2">
        <f t="shared" ref="G1048:G1111" si="18">+G1047+E1048-F1048</f>
        <v>138.20000000000027</v>
      </c>
    </row>
    <row r="1049" spans="2:7">
      <c r="B1049" s="526"/>
      <c r="C1049" s="526"/>
      <c r="G1049" s="2">
        <f t="shared" si="18"/>
        <v>138.20000000000027</v>
      </c>
    </row>
    <row r="1050" spans="2:7">
      <c r="B1050" s="526"/>
      <c r="C1050" s="526"/>
      <c r="G1050" s="2">
        <f t="shared" si="18"/>
        <v>138.20000000000027</v>
      </c>
    </row>
    <row r="1051" spans="2:7">
      <c r="B1051" s="526"/>
      <c r="C1051" s="526"/>
      <c r="G1051" s="2">
        <f t="shared" si="18"/>
        <v>138.20000000000027</v>
      </c>
    </row>
    <row r="1052" spans="2:7">
      <c r="B1052" s="526"/>
      <c r="C1052" s="526"/>
      <c r="G1052" s="2">
        <f t="shared" si="18"/>
        <v>138.20000000000027</v>
      </c>
    </row>
    <row r="1053" spans="2:7">
      <c r="B1053" s="526"/>
      <c r="C1053" s="526"/>
      <c r="G1053" s="2">
        <f t="shared" si="18"/>
        <v>138.20000000000027</v>
      </c>
    </row>
    <row r="1054" spans="2:7">
      <c r="B1054" s="526"/>
      <c r="C1054" s="526"/>
      <c r="G1054" s="2">
        <f t="shared" si="18"/>
        <v>138.20000000000027</v>
      </c>
    </row>
    <row r="1055" spans="2:7">
      <c r="B1055" s="526"/>
      <c r="C1055" s="526"/>
      <c r="G1055" s="2">
        <f t="shared" si="18"/>
        <v>138.20000000000027</v>
      </c>
    </row>
    <row r="1056" spans="2:7">
      <c r="B1056" s="526"/>
      <c r="C1056" s="526"/>
      <c r="G1056" s="2">
        <f t="shared" si="18"/>
        <v>138.20000000000027</v>
      </c>
    </row>
    <row r="1057" spans="2:7">
      <c r="B1057" s="526"/>
      <c r="C1057" s="526"/>
      <c r="G1057" s="2">
        <f t="shared" si="18"/>
        <v>138.20000000000027</v>
      </c>
    </row>
    <row r="1058" spans="2:7">
      <c r="B1058" s="526"/>
      <c r="C1058" s="526"/>
      <c r="G1058" s="2">
        <f t="shared" si="18"/>
        <v>138.20000000000027</v>
      </c>
    </row>
    <row r="1059" spans="2:7">
      <c r="B1059" s="526"/>
      <c r="C1059" s="526"/>
      <c r="G1059" s="2">
        <f t="shared" si="18"/>
        <v>138.20000000000027</v>
      </c>
    </row>
    <row r="1060" spans="2:7">
      <c r="B1060" s="526"/>
      <c r="C1060" s="526"/>
      <c r="G1060" s="2">
        <f t="shared" si="18"/>
        <v>138.20000000000027</v>
      </c>
    </row>
    <row r="1061" spans="2:7">
      <c r="B1061" s="526"/>
      <c r="C1061" s="526"/>
      <c r="G1061" s="2">
        <f t="shared" si="18"/>
        <v>138.20000000000027</v>
      </c>
    </row>
    <row r="1062" spans="2:7">
      <c r="B1062" s="526"/>
      <c r="C1062" s="526"/>
      <c r="G1062" s="2">
        <f t="shared" si="18"/>
        <v>138.20000000000027</v>
      </c>
    </row>
    <row r="1063" spans="2:7">
      <c r="B1063" s="526"/>
      <c r="C1063" s="526"/>
      <c r="G1063" s="2">
        <f t="shared" si="18"/>
        <v>138.20000000000027</v>
      </c>
    </row>
    <row r="1064" spans="2:7">
      <c r="B1064" s="526"/>
      <c r="C1064" s="526"/>
      <c r="G1064" s="2">
        <f t="shared" si="18"/>
        <v>138.20000000000027</v>
      </c>
    </row>
    <row r="1065" spans="2:7">
      <c r="B1065" s="526"/>
      <c r="C1065" s="526"/>
      <c r="G1065" s="2">
        <f t="shared" si="18"/>
        <v>138.20000000000027</v>
      </c>
    </row>
    <row r="1066" spans="2:7">
      <c r="B1066" s="526"/>
      <c r="C1066" s="526"/>
      <c r="G1066" s="2">
        <f t="shared" si="18"/>
        <v>138.20000000000027</v>
      </c>
    </row>
    <row r="1067" spans="2:7">
      <c r="B1067" s="526"/>
      <c r="C1067" s="526"/>
      <c r="G1067" s="2">
        <f t="shared" si="18"/>
        <v>138.20000000000027</v>
      </c>
    </row>
    <row r="1068" spans="2:7">
      <c r="B1068" s="526"/>
      <c r="C1068" s="526"/>
      <c r="G1068" s="2">
        <f t="shared" si="18"/>
        <v>138.20000000000027</v>
      </c>
    </row>
    <row r="1069" spans="2:7">
      <c r="B1069" s="526"/>
      <c r="C1069" s="526"/>
      <c r="G1069" s="2">
        <f t="shared" si="18"/>
        <v>138.20000000000027</v>
      </c>
    </row>
    <row r="1070" spans="2:7">
      <c r="B1070" s="526"/>
      <c r="C1070" s="526"/>
      <c r="G1070" s="2">
        <f t="shared" si="18"/>
        <v>138.20000000000027</v>
      </c>
    </row>
    <row r="1071" spans="2:7">
      <c r="B1071" s="526"/>
      <c r="C1071" s="526"/>
      <c r="G1071" s="2">
        <f t="shared" si="18"/>
        <v>138.20000000000027</v>
      </c>
    </row>
    <row r="1072" spans="2:7">
      <c r="B1072" s="526"/>
      <c r="C1072" s="526"/>
      <c r="G1072" s="2">
        <f t="shared" si="18"/>
        <v>138.20000000000027</v>
      </c>
    </row>
    <row r="1073" spans="2:7">
      <c r="B1073" s="526"/>
      <c r="C1073" s="526"/>
      <c r="G1073" s="2">
        <f t="shared" si="18"/>
        <v>138.20000000000027</v>
      </c>
    </row>
    <row r="1074" spans="2:7">
      <c r="B1074" s="526"/>
      <c r="C1074" s="526"/>
      <c r="G1074" s="2">
        <f t="shared" si="18"/>
        <v>138.20000000000027</v>
      </c>
    </row>
    <row r="1075" spans="2:7">
      <c r="B1075" s="526"/>
      <c r="C1075" s="526"/>
      <c r="G1075" s="2">
        <f t="shared" si="18"/>
        <v>138.20000000000027</v>
      </c>
    </row>
    <row r="1076" spans="2:7">
      <c r="B1076" s="526"/>
      <c r="C1076" s="526"/>
      <c r="G1076" s="2">
        <f t="shared" si="18"/>
        <v>138.20000000000027</v>
      </c>
    </row>
    <row r="1077" spans="2:7">
      <c r="B1077" s="526"/>
      <c r="C1077" s="526"/>
      <c r="G1077" s="2">
        <f t="shared" si="18"/>
        <v>138.20000000000027</v>
      </c>
    </row>
    <row r="1078" spans="2:7">
      <c r="B1078" s="526"/>
      <c r="C1078" s="526"/>
      <c r="G1078" s="2">
        <f t="shared" si="18"/>
        <v>138.20000000000027</v>
      </c>
    </row>
    <row r="1079" spans="2:7">
      <c r="B1079" s="526"/>
      <c r="C1079" s="526"/>
      <c r="G1079" s="2">
        <f t="shared" si="18"/>
        <v>138.20000000000027</v>
      </c>
    </row>
    <row r="1080" spans="2:7">
      <c r="B1080" s="526"/>
      <c r="C1080" s="526"/>
      <c r="G1080" s="2">
        <f t="shared" si="18"/>
        <v>138.20000000000027</v>
      </c>
    </row>
    <row r="1081" spans="2:7">
      <c r="B1081" s="526"/>
      <c r="C1081" s="526"/>
      <c r="G1081" s="2">
        <f t="shared" si="18"/>
        <v>138.20000000000027</v>
      </c>
    </row>
    <row r="1082" spans="2:7">
      <c r="B1082" s="526"/>
      <c r="C1082" s="526"/>
      <c r="G1082" s="2">
        <f t="shared" si="18"/>
        <v>138.20000000000027</v>
      </c>
    </row>
    <row r="1083" spans="2:7">
      <c r="B1083" s="526"/>
      <c r="C1083" s="526"/>
      <c r="G1083" s="2">
        <f t="shared" si="18"/>
        <v>138.20000000000027</v>
      </c>
    </row>
    <row r="1084" spans="2:7">
      <c r="B1084" s="526"/>
      <c r="C1084" s="526"/>
      <c r="G1084" s="2">
        <f t="shared" si="18"/>
        <v>138.20000000000027</v>
      </c>
    </row>
    <row r="1085" spans="2:7">
      <c r="B1085" s="526"/>
      <c r="C1085" s="526"/>
      <c r="G1085" s="2">
        <f t="shared" si="18"/>
        <v>138.20000000000027</v>
      </c>
    </row>
    <row r="1086" spans="2:7">
      <c r="B1086" s="526"/>
      <c r="C1086" s="526"/>
      <c r="G1086" s="2">
        <f t="shared" si="18"/>
        <v>138.20000000000027</v>
      </c>
    </row>
    <row r="1087" spans="2:7">
      <c r="B1087" s="526"/>
      <c r="C1087" s="526"/>
      <c r="G1087" s="2">
        <f t="shared" si="18"/>
        <v>138.20000000000027</v>
      </c>
    </row>
    <row r="1088" spans="2:7">
      <c r="B1088" s="526"/>
      <c r="C1088" s="526"/>
      <c r="G1088" s="2">
        <f t="shared" si="18"/>
        <v>138.20000000000027</v>
      </c>
    </row>
    <row r="1089" spans="2:7">
      <c r="B1089" s="526"/>
      <c r="C1089" s="526"/>
      <c r="G1089" s="2">
        <f t="shared" si="18"/>
        <v>138.20000000000027</v>
      </c>
    </row>
    <row r="1090" spans="2:7">
      <c r="B1090" s="526"/>
      <c r="C1090" s="526"/>
      <c r="G1090" s="2">
        <f t="shared" si="18"/>
        <v>138.20000000000027</v>
      </c>
    </row>
    <row r="1091" spans="2:7">
      <c r="B1091" s="526"/>
      <c r="C1091" s="526"/>
      <c r="G1091" s="2">
        <f t="shared" si="18"/>
        <v>138.20000000000027</v>
      </c>
    </row>
    <row r="1092" spans="2:7">
      <c r="B1092" s="526"/>
      <c r="C1092" s="526"/>
      <c r="G1092" s="2">
        <f t="shared" si="18"/>
        <v>138.20000000000027</v>
      </c>
    </row>
    <row r="1093" spans="2:7">
      <c r="B1093" s="526"/>
      <c r="C1093" s="526"/>
      <c r="G1093" s="2">
        <f t="shared" si="18"/>
        <v>138.20000000000027</v>
      </c>
    </row>
    <row r="1094" spans="2:7">
      <c r="B1094" s="526"/>
      <c r="C1094" s="526"/>
      <c r="G1094" s="2">
        <f t="shared" si="18"/>
        <v>138.20000000000027</v>
      </c>
    </row>
    <row r="1095" spans="2:7">
      <c r="B1095" s="526"/>
      <c r="C1095" s="526"/>
      <c r="G1095" s="2">
        <f t="shared" si="18"/>
        <v>138.20000000000027</v>
      </c>
    </row>
    <row r="1096" spans="2:7">
      <c r="B1096" s="526"/>
      <c r="C1096" s="526"/>
      <c r="G1096" s="2">
        <f t="shared" si="18"/>
        <v>138.20000000000027</v>
      </c>
    </row>
    <row r="1097" spans="2:7">
      <c r="B1097" s="526"/>
      <c r="C1097" s="526"/>
      <c r="G1097" s="2">
        <f t="shared" si="18"/>
        <v>138.20000000000027</v>
      </c>
    </row>
    <row r="1098" spans="2:7">
      <c r="B1098" s="526"/>
      <c r="C1098" s="526"/>
      <c r="G1098" s="2">
        <f t="shared" si="18"/>
        <v>138.20000000000027</v>
      </c>
    </row>
    <row r="1099" spans="2:7">
      <c r="B1099" s="526"/>
      <c r="C1099" s="526"/>
      <c r="G1099" s="2">
        <f t="shared" si="18"/>
        <v>138.20000000000027</v>
      </c>
    </row>
    <row r="1100" spans="2:7">
      <c r="B1100" s="526"/>
      <c r="C1100" s="526"/>
      <c r="G1100" s="2">
        <f t="shared" si="18"/>
        <v>138.20000000000027</v>
      </c>
    </row>
    <row r="1101" spans="2:7">
      <c r="B1101" s="526"/>
      <c r="C1101" s="526"/>
      <c r="G1101" s="2">
        <f t="shared" si="18"/>
        <v>138.20000000000027</v>
      </c>
    </row>
    <row r="1102" spans="2:7">
      <c r="B1102" s="526"/>
      <c r="C1102" s="526"/>
      <c r="G1102" s="2">
        <f t="shared" si="18"/>
        <v>138.20000000000027</v>
      </c>
    </row>
    <row r="1103" spans="2:7">
      <c r="B1103" s="526"/>
      <c r="C1103" s="526"/>
      <c r="G1103" s="2">
        <f t="shared" si="18"/>
        <v>138.20000000000027</v>
      </c>
    </row>
    <row r="1104" spans="2:7">
      <c r="B1104" s="526"/>
      <c r="C1104" s="526"/>
      <c r="G1104" s="2">
        <f t="shared" si="18"/>
        <v>138.20000000000027</v>
      </c>
    </row>
    <row r="1105" spans="2:7">
      <c r="B1105" s="526"/>
      <c r="C1105" s="526"/>
      <c r="G1105" s="2">
        <f t="shared" si="18"/>
        <v>138.20000000000027</v>
      </c>
    </row>
    <row r="1106" spans="2:7">
      <c r="B1106" s="526"/>
      <c r="C1106" s="526"/>
      <c r="G1106" s="2">
        <f t="shared" si="18"/>
        <v>138.20000000000027</v>
      </c>
    </row>
    <row r="1107" spans="2:7">
      <c r="B1107" s="526"/>
      <c r="C1107" s="526"/>
      <c r="G1107" s="2">
        <f t="shared" si="18"/>
        <v>138.20000000000027</v>
      </c>
    </row>
    <row r="1108" spans="2:7">
      <c r="B1108" s="526"/>
      <c r="C1108" s="526"/>
      <c r="G1108" s="2">
        <f t="shared" si="18"/>
        <v>138.20000000000027</v>
      </c>
    </row>
    <row r="1109" spans="2:7">
      <c r="B1109" s="526"/>
      <c r="C1109" s="526"/>
      <c r="G1109" s="2">
        <f t="shared" si="18"/>
        <v>138.20000000000027</v>
      </c>
    </row>
    <row r="1110" spans="2:7">
      <c r="B1110" s="526"/>
      <c r="C1110" s="526"/>
      <c r="G1110" s="2">
        <f t="shared" si="18"/>
        <v>138.20000000000027</v>
      </c>
    </row>
    <row r="1111" spans="2:7">
      <c r="B1111" s="526"/>
      <c r="C1111" s="526"/>
      <c r="G1111" s="2">
        <f t="shared" si="18"/>
        <v>138.20000000000027</v>
      </c>
    </row>
    <row r="1112" spans="2:7">
      <c r="B1112" s="526"/>
      <c r="C1112" s="526"/>
      <c r="G1112" s="2">
        <f t="shared" ref="G1112:G1175" si="19">+G1111+E1112-F1112</f>
        <v>138.20000000000027</v>
      </c>
    </row>
    <row r="1113" spans="2:7">
      <c r="B1113" s="526"/>
      <c r="C1113" s="526"/>
      <c r="G1113" s="2">
        <f t="shared" si="19"/>
        <v>138.20000000000027</v>
      </c>
    </row>
    <row r="1114" spans="2:7">
      <c r="B1114" s="526"/>
      <c r="C1114" s="526"/>
      <c r="G1114" s="2">
        <f t="shared" si="19"/>
        <v>138.20000000000027</v>
      </c>
    </row>
    <row r="1115" spans="2:7">
      <c r="B1115" s="526"/>
      <c r="C1115" s="526"/>
      <c r="G1115" s="2">
        <f t="shared" si="19"/>
        <v>138.20000000000027</v>
      </c>
    </row>
    <row r="1116" spans="2:7">
      <c r="B1116" s="526"/>
      <c r="C1116" s="526"/>
      <c r="G1116" s="2">
        <f t="shared" si="19"/>
        <v>138.20000000000027</v>
      </c>
    </row>
    <row r="1117" spans="2:7">
      <c r="B1117" s="526"/>
      <c r="C1117" s="526"/>
      <c r="G1117" s="2">
        <f t="shared" si="19"/>
        <v>138.20000000000027</v>
      </c>
    </row>
    <row r="1118" spans="2:7">
      <c r="B1118" s="526"/>
      <c r="C1118" s="526"/>
      <c r="G1118" s="2">
        <f t="shared" si="19"/>
        <v>138.20000000000027</v>
      </c>
    </row>
    <row r="1119" spans="2:7">
      <c r="B1119" s="526"/>
      <c r="C1119" s="526"/>
      <c r="G1119" s="2">
        <f t="shared" si="19"/>
        <v>138.20000000000027</v>
      </c>
    </row>
    <row r="1120" spans="2:7">
      <c r="B1120" s="526"/>
      <c r="C1120" s="526"/>
      <c r="G1120" s="2">
        <f t="shared" si="19"/>
        <v>138.20000000000027</v>
      </c>
    </row>
    <row r="1121" spans="2:7">
      <c r="B1121" s="526"/>
      <c r="C1121" s="526"/>
      <c r="G1121" s="2">
        <f t="shared" si="19"/>
        <v>138.20000000000027</v>
      </c>
    </row>
    <row r="1122" spans="2:7">
      <c r="B1122" s="526"/>
      <c r="C1122" s="526"/>
      <c r="G1122" s="2">
        <f t="shared" si="19"/>
        <v>138.20000000000027</v>
      </c>
    </row>
    <row r="1123" spans="2:7">
      <c r="B1123" s="526"/>
      <c r="C1123" s="526"/>
      <c r="G1123" s="2">
        <f t="shared" si="19"/>
        <v>138.20000000000027</v>
      </c>
    </row>
    <row r="1124" spans="2:7">
      <c r="B1124" s="526"/>
      <c r="C1124" s="526"/>
      <c r="G1124" s="2">
        <f t="shared" si="19"/>
        <v>138.20000000000027</v>
      </c>
    </row>
    <row r="1125" spans="2:7">
      <c r="B1125" s="526"/>
      <c r="C1125" s="526"/>
      <c r="G1125" s="2">
        <f t="shared" si="19"/>
        <v>138.20000000000027</v>
      </c>
    </row>
    <row r="1126" spans="2:7">
      <c r="B1126" s="526"/>
      <c r="C1126" s="526"/>
      <c r="G1126" s="2">
        <f t="shared" si="19"/>
        <v>138.20000000000027</v>
      </c>
    </row>
    <row r="1127" spans="2:7">
      <c r="B1127" s="526"/>
      <c r="C1127" s="526"/>
      <c r="G1127" s="2">
        <f t="shared" si="19"/>
        <v>138.20000000000027</v>
      </c>
    </row>
    <row r="1128" spans="2:7">
      <c r="B1128" s="526"/>
      <c r="C1128" s="526"/>
      <c r="G1128" s="2">
        <f t="shared" si="19"/>
        <v>138.20000000000027</v>
      </c>
    </row>
    <row r="1129" spans="2:7">
      <c r="B1129" s="526"/>
      <c r="C1129" s="526"/>
      <c r="G1129" s="2">
        <f t="shared" si="19"/>
        <v>138.20000000000027</v>
      </c>
    </row>
    <row r="1130" spans="2:7">
      <c r="B1130" s="526"/>
      <c r="C1130" s="526"/>
      <c r="G1130" s="2">
        <f t="shared" si="19"/>
        <v>138.20000000000027</v>
      </c>
    </row>
    <row r="1131" spans="2:7">
      <c r="B1131" s="526"/>
      <c r="C1131" s="526"/>
      <c r="G1131" s="2">
        <f t="shared" si="19"/>
        <v>138.20000000000027</v>
      </c>
    </row>
    <row r="1132" spans="2:7">
      <c r="B1132" s="526"/>
      <c r="C1132" s="526"/>
      <c r="G1132" s="2">
        <f t="shared" si="19"/>
        <v>138.20000000000027</v>
      </c>
    </row>
    <row r="1133" spans="2:7">
      <c r="B1133" s="526"/>
      <c r="C1133" s="526"/>
      <c r="G1133" s="2">
        <f t="shared" si="19"/>
        <v>138.20000000000027</v>
      </c>
    </row>
    <row r="1134" spans="2:7">
      <c r="B1134" s="526"/>
      <c r="C1134" s="526"/>
      <c r="G1134" s="2">
        <f t="shared" si="19"/>
        <v>138.20000000000027</v>
      </c>
    </row>
    <row r="1135" spans="2:7">
      <c r="B1135" s="526"/>
      <c r="C1135" s="526"/>
      <c r="G1135" s="2">
        <f t="shared" si="19"/>
        <v>138.20000000000027</v>
      </c>
    </row>
    <row r="1136" spans="2:7">
      <c r="B1136" s="526"/>
      <c r="C1136" s="526"/>
      <c r="G1136" s="2">
        <f t="shared" si="19"/>
        <v>138.20000000000027</v>
      </c>
    </row>
    <row r="1137" spans="2:7">
      <c r="B1137" s="526"/>
      <c r="C1137" s="526"/>
      <c r="G1137" s="2">
        <f t="shared" si="19"/>
        <v>138.20000000000027</v>
      </c>
    </row>
    <row r="1138" spans="2:7">
      <c r="B1138" s="526"/>
      <c r="C1138" s="526"/>
      <c r="G1138" s="2">
        <f t="shared" si="19"/>
        <v>138.20000000000027</v>
      </c>
    </row>
    <row r="1139" spans="2:7">
      <c r="B1139" s="526"/>
      <c r="C1139" s="526"/>
      <c r="G1139" s="2">
        <f t="shared" si="19"/>
        <v>138.20000000000027</v>
      </c>
    </row>
    <row r="1140" spans="2:7">
      <c r="B1140" s="526"/>
      <c r="C1140" s="526"/>
      <c r="G1140" s="2">
        <f t="shared" si="19"/>
        <v>138.20000000000027</v>
      </c>
    </row>
    <row r="1141" spans="2:7">
      <c r="B1141" s="526"/>
      <c r="C1141" s="526"/>
      <c r="G1141" s="2">
        <f t="shared" si="19"/>
        <v>138.20000000000027</v>
      </c>
    </row>
    <row r="1142" spans="2:7">
      <c r="B1142" s="526"/>
      <c r="C1142" s="526"/>
      <c r="G1142" s="2">
        <f t="shared" si="19"/>
        <v>138.20000000000027</v>
      </c>
    </row>
    <row r="1143" spans="2:7">
      <c r="B1143" s="526"/>
      <c r="C1143" s="526"/>
      <c r="G1143" s="2">
        <f t="shared" si="19"/>
        <v>138.20000000000027</v>
      </c>
    </row>
    <row r="1144" spans="2:7">
      <c r="B1144" s="526"/>
      <c r="C1144" s="526"/>
      <c r="G1144" s="2">
        <f t="shared" si="19"/>
        <v>138.20000000000027</v>
      </c>
    </row>
    <row r="1145" spans="2:7">
      <c r="B1145" s="526"/>
      <c r="C1145" s="526"/>
      <c r="G1145" s="2">
        <f t="shared" si="19"/>
        <v>138.20000000000027</v>
      </c>
    </row>
    <row r="1146" spans="2:7">
      <c r="B1146" s="526"/>
      <c r="C1146" s="526"/>
      <c r="G1146" s="2">
        <f t="shared" si="19"/>
        <v>138.20000000000027</v>
      </c>
    </row>
    <row r="1147" spans="2:7">
      <c r="B1147" s="526"/>
      <c r="C1147" s="526"/>
      <c r="G1147" s="2">
        <f t="shared" si="19"/>
        <v>138.20000000000027</v>
      </c>
    </row>
    <row r="1148" spans="2:7">
      <c r="B1148" s="526"/>
      <c r="C1148" s="526"/>
      <c r="G1148" s="2">
        <f t="shared" si="19"/>
        <v>138.20000000000027</v>
      </c>
    </row>
    <row r="1149" spans="2:7">
      <c r="B1149" s="526"/>
      <c r="C1149" s="526"/>
      <c r="G1149" s="2">
        <f t="shared" si="19"/>
        <v>138.20000000000027</v>
      </c>
    </row>
    <row r="1150" spans="2:7">
      <c r="B1150" s="526"/>
      <c r="C1150" s="526"/>
      <c r="G1150" s="2">
        <f t="shared" si="19"/>
        <v>138.20000000000027</v>
      </c>
    </row>
    <row r="1151" spans="2:7">
      <c r="B1151" s="526"/>
      <c r="C1151" s="526"/>
      <c r="G1151" s="2">
        <f t="shared" si="19"/>
        <v>138.20000000000027</v>
      </c>
    </row>
    <row r="1152" spans="2:7">
      <c r="B1152" s="526"/>
      <c r="C1152" s="526"/>
      <c r="G1152" s="2">
        <f t="shared" si="19"/>
        <v>138.20000000000027</v>
      </c>
    </row>
    <row r="1153" spans="2:7">
      <c r="B1153" s="526"/>
      <c r="C1153" s="526"/>
      <c r="G1153" s="2">
        <f t="shared" si="19"/>
        <v>138.20000000000027</v>
      </c>
    </row>
    <row r="1154" spans="2:7">
      <c r="B1154" s="526"/>
      <c r="C1154" s="526"/>
      <c r="G1154" s="2">
        <f t="shared" si="19"/>
        <v>138.20000000000027</v>
      </c>
    </row>
    <row r="1155" spans="2:7">
      <c r="B1155" s="526"/>
      <c r="C1155" s="526"/>
      <c r="G1155" s="2">
        <f t="shared" si="19"/>
        <v>138.20000000000027</v>
      </c>
    </row>
    <row r="1156" spans="2:7">
      <c r="B1156" s="526"/>
      <c r="C1156" s="526"/>
      <c r="G1156" s="2">
        <f t="shared" si="19"/>
        <v>138.20000000000027</v>
      </c>
    </row>
    <row r="1157" spans="2:7">
      <c r="B1157" s="526"/>
      <c r="C1157" s="526"/>
      <c r="G1157" s="2">
        <f t="shared" si="19"/>
        <v>138.20000000000027</v>
      </c>
    </row>
    <row r="1158" spans="2:7">
      <c r="B1158" s="526"/>
      <c r="C1158" s="526"/>
      <c r="G1158" s="2">
        <f t="shared" si="19"/>
        <v>138.20000000000027</v>
      </c>
    </row>
    <row r="1159" spans="2:7">
      <c r="B1159" s="526"/>
      <c r="C1159" s="526"/>
      <c r="G1159" s="2">
        <f t="shared" si="19"/>
        <v>138.20000000000027</v>
      </c>
    </row>
    <row r="1160" spans="2:7">
      <c r="B1160" s="526"/>
      <c r="C1160" s="526"/>
      <c r="G1160" s="2">
        <f t="shared" si="19"/>
        <v>138.20000000000027</v>
      </c>
    </row>
    <row r="1161" spans="2:7">
      <c r="B1161" s="526"/>
      <c r="C1161" s="526"/>
      <c r="G1161" s="2">
        <f t="shared" si="19"/>
        <v>138.20000000000027</v>
      </c>
    </row>
    <row r="1162" spans="2:7">
      <c r="B1162" s="526"/>
      <c r="C1162" s="526"/>
      <c r="G1162" s="2">
        <f t="shared" si="19"/>
        <v>138.20000000000027</v>
      </c>
    </row>
    <row r="1163" spans="2:7">
      <c r="B1163" s="526"/>
      <c r="C1163" s="526"/>
      <c r="G1163" s="2">
        <f t="shared" si="19"/>
        <v>138.20000000000027</v>
      </c>
    </row>
    <row r="1164" spans="2:7">
      <c r="B1164" s="526"/>
      <c r="C1164" s="526"/>
      <c r="G1164" s="2">
        <f t="shared" si="19"/>
        <v>138.20000000000027</v>
      </c>
    </row>
    <row r="1165" spans="2:7">
      <c r="B1165" s="526"/>
      <c r="C1165" s="526"/>
      <c r="G1165" s="2">
        <f t="shared" si="19"/>
        <v>138.20000000000027</v>
      </c>
    </row>
    <row r="1166" spans="2:7">
      <c r="B1166" s="526"/>
      <c r="C1166" s="526"/>
      <c r="G1166" s="2">
        <f t="shared" si="19"/>
        <v>138.20000000000027</v>
      </c>
    </row>
    <row r="1167" spans="2:7">
      <c r="B1167" s="526"/>
      <c r="C1167" s="526"/>
      <c r="G1167" s="2">
        <f t="shared" si="19"/>
        <v>138.20000000000027</v>
      </c>
    </row>
    <row r="1168" spans="2:7">
      <c r="B1168" s="526"/>
      <c r="C1168" s="526"/>
      <c r="G1168" s="2">
        <f t="shared" si="19"/>
        <v>138.20000000000027</v>
      </c>
    </row>
    <row r="1169" spans="2:7">
      <c r="B1169" s="526"/>
      <c r="C1169" s="526"/>
      <c r="G1169" s="2">
        <f t="shared" si="19"/>
        <v>138.20000000000027</v>
      </c>
    </row>
    <row r="1170" spans="2:7">
      <c r="B1170" s="526"/>
      <c r="C1170" s="526"/>
      <c r="G1170" s="2">
        <f t="shared" si="19"/>
        <v>138.20000000000027</v>
      </c>
    </row>
    <row r="1171" spans="2:7">
      <c r="B1171" s="526"/>
      <c r="C1171" s="526"/>
      <c r="G1171" s="2">
        <f t="shared" si="19"/>
        <v>138.20000000000027</v>
      </c>
    </row>
    <row r="1172" spans="2:7">
      <c r="B1172" s="526"/>
      <c r="C1172" s="526"/>
      <c r="G1172" s="2">
        <f t="shared" si="19"/>
        <v>138.20000000000027</v>
      </c>
    </row>
    <row r="1173" spans="2:7">
      <c r="B1173" s="526"/>
      <c r="C1173" s="526"/>
      <c r="G1173" s="2">
        <f t="shared" si="19"/>
        <v>138.20000000000027</v>
      </c>
    </row>
    <row r="1174" spans="2:7">
      <c r="B1174" s="526"/>
      <c r="C1174" s="526"/>
      <c r="G1174" s="2">
        <f t="shared" si="19"/>
        <v>138.20000000000027</v>
      </c>
    </row>
    <row r="1175" spans="2:7">
      <c r="B1175" s="526"/>
      <c r="C1175" s="526"/>
      <c r="G1175" s="2">
        <f t="shared" si="19"/>
        <v>138.20000000000027</v>
      </c>
    </row>
    <row r="1176" spans="2:7">
      <c r="B1176" s="526"/>
      <c r="C1176" s="526"/>
      <c r="G1176" s="2">
        <f t="shared" ref="G1176:G1239" si="20">+G1175+E1176-F1176</f>
        <v>138.20000000000027</v>
      </c>
    </row>
    <row r="1177" spans="2:7">
      <c r="B1177" s="526"/>
      <c r="C1177" s="526"/>
      <c r="G1177" s="2">
        <f t="shared" si="20"/>
        <v>138.20000000000027</v>
      </c>
    </row>
    <row r="1178" spans="2:7">
      <c r="B1178" s="526"/>
      <c r="C1178" s="526"/>
      <c r="G1178" s="2">
        <f t="shared" si="20"/>
        <v>138.20000000000027</v>
      </c>
    </row>
    <row r="1179" spans="2:7">
      <c r="B1179" s="526"/>
      <c r="C1179" s="526"/>
      <c r="G1179" s="2">
        <f t="shared" si="20"/>
        <v>138.20000000000027</v>
      </c>
    </row>
    <row r="1180" spans="2:7">
      <c r="B1180" s="526"/>
      <c r="C1180" s="526"/>
      <c r="G1180" s="2">
        <f t="shared" si="20"/>
        <v>138.20000000000027</v>
      </c>
    </row>
    <row r="1181" spans="2:7">
      <c r="B1181" s="526"/>
      <c r="C1181" s="526"/>
      <c r="G1181" s="2">
        <f t="shared" si="20"/>
        <v>138.20000000000027</v>
      </c>
    </row>
    <row r="1182" spans="2:7">
      <c r="B1182" s="526"/>
      <c r="C1182" s="526"/>
      <c r="G1182" s="2">
        <f t="shared" si="20"/>
        <v>138.20000000000027</v>
      </c>
    </row>
    <row r="1183" spans="2:7">
      <c r="B1183" s="526"/>
      <c r="C1183" s="526"/>
      <c r="G1183" s="2">
        <f t="shared" si="20"/>
        <v>138.20000000000027</v>
      </c>
    </row>
    <row r="1184" spans="2:7">
      <c r="B1184" s="526"/>
      <c r="C1184" s="526"/>
      <c r="G1184" s="2">
        <f t="shared" si="20"/>
        <v>138.20000000000027</v>
      </c>
    </row>
    <row r="1185" spans="2:7">
      <c r="B1185" s="526"/>
      <c r="C1185" s="526"/>
      <c r="G1185" s="2">
        <f t="shared" si="20"/>
        <v>138.20000000000027</v>
      </c>
    </row>
    <row r="1186" spans="2:7">
      <c r="B1186" s="526"/>
      <c r="C1186" s="526"/>
      <c r="G1186" s="2">
        <f t="shared" si="20"/>
        <v>138.20000000000027</v>
      </c>
    </row>
    <row r="1187" spans="2:7">
      <c r="B1187" s="526"/>
      <c r="C1187" s="526"/>
      <c r="G1187" s="2">
        <f t="shared" si="20"/>
        <v>138.20000000000027</v>
      </c>
    </row>
    <row r="1188" spans="2:7">
      <c r="B1188" s="526"/>
      <c r="C1188" s="526"/>
      <c r="G1188" s="2">
        <f t="shared" si="20"/>
        <v>138.20000000000027</v>
      </c>
    </row>
    <row r="1189" spans="2:7">
      <c r="B1189" s="526"/>
      <c r="C1189" s="526"/>
      <c r="G1189" s="2">
        <f t="shared" si="20"/>
        <v>138.20000000000027</v>
      </c>
    </row>
    <row r="1190" spans="2:7">
      <c r="B1190" s="526"/>
      <c r="C1190" s="526"/>
      <c r="G1190" s="2">
        <f t="shared" si="20"/>
        <v>138.20000000000027</v>
      </c>
    </row>
    <row r="1191" spans="2:7">
      <c r="B1191" s="526"/>
      <c r="C1191" s="526"/>
      <c r="G1191" s="2">
        <f t="shared" si="20"/>
        <v>138.20000000000027</v>
      </c>
    </row>
    <row r="1192" spans="2:7">
      <c r="B1192" s="526"/>
      <c r="C1192" s="526"/>
      <c r="G1192" s="2">
        <f t="shared" si="20"/>
        <v>138.20000000000027</v>
      </c>
    </row>
    <row r="1193" spans="2:7">
      <c r="B1193" s="526"/>
      <c r="C1193" s="526"/>
      <c r="G1193" s="2">
        <f t="shared" si="20"/>
        <v>138.20000000000027</v>
      </c>
    </row>
    <row r="1194" spans="2:7">
      <c r="B1194" s="526"/>
      <c r="C1194" s="526"/>
      <c r="G1194" s="2">
        <f t="shared" si="20"/>
        <v>138.20000000000027</v>
      </c>
    </row>
    <row r="1195" spans="2:7">
      <c r="B1195" s="526"/>
      <c r="C1195" s="526"/>
      <c r="G1195" s="2">
        <f t="shared" si="20"/>
        <v>138.20000000000027</v>
      </c>
    </row>
    <row r="1196" spans="2:7">
      <c r="B1196" s="526"/>
      <c r="C1196" s="526"/>
      <c r="G1196" s="2">
        <f t="shared" si="20"/>
        <v>138.20000000000027</v>
      </c>
    </row>
    <row r="1197" spans="2:7">
      <c r="B1197" s="526"/>
      <c r="C1197" s="526"/>
      <c r="G1197" s="2">
        <f t="shared" si="20"/>
        <v>138.20000000000027</v>
      </c>
    </row>
    <row r="1198" spans="2:7">
      <c r="B1198" s="526"/>
      <c r="C1198" s="526"/>
      <c r="G1198" s="2">
        <f t="shared" si="20"/>
        <v>138.20000000000027</v>
      </c>
    </row>
    <row r="1199" spans="2:7">
      <c r="B1199" s="526"/>
      <c r="C1199" s="526"/>
      <c r="G1199" s="2">
        <f t="shared" si="20"/>
        <v>138.20000000000027</v>
      </c>
    </row>
    <row r="1200" spans="2:7">
      <c r="B1200" s="526"/>
      <c r="C1200" s="526"/>
      <c r="G1200" s="2">
        <f t="shared" si="20"/>
        <v>138.20000000000027</v>
      </c>
    </row>
    <row r="1201" spans="2:7">
      <c r="B1201" s="526"/>
      <c r="C1201" s="526"/>
      <c r="G1201" s="2">
        <f t="shared" si="20"/>
        <v>138.20000000000027</v>
      </c>
    </row>
    <row r="1202" spans="2:7">
      <c r="B1202" s="526"/>
      <c r="C1202" s="526"/>
      <c r="G1202" s="2">
        <f t="shared" si="20"/>
        <v>138.20000000000027</v>
      </c>
    </row>
    <row r="1203" spans="2:7">
      <c r="B1203" s="526"/>
      <c r="C1203" s="526"/>
      <c r="G1203" s="2">
        <f t="shared" si="20"/>
        <v>138.20000000000027</v>
      </c>
    </row>
    <row r="1204" spans="2:7">
      <c r="B1204" s="526"/>
      <c r="C1204" s="526"/>
      <c r="G1204" s="2">
        <f t="shared" si="20"/>
        <v>138.20000000000027</v>
      </c>
    </row>
    <row r="1205" spans="2:7">
      <c r="B1205" s="526"/>
      <c r="C1205" s="526"/>
      <c r="G1205" s="2">
        <f t="shared" si="20"/>
        <v>138.20000000000027</v>
      </c>
    </row>
    <row r="1206" spans="2:7">
      <c r="B1206" s="526"/>
      <c r="C1206" s="526"/>
      <c r="G1206" s="2">
        <f t="shared" si="20"/>
        <v>138.20000000000027</v>
      </c>
    </row>
    <row r="1207" spans="2:7">
      <c r="B1207" s="526"/>
      <c r="C1207" s="526"/>
      <c r="G1207" s="2">
        <f t="shared" si="20"/>
        <v>138.20000000000027</v>
      </c>
    </row>
    <row r="1208" spans="2:7">
      <c r="B1208" s="526"/>
      <c r="C1208" s="526"/>
      <c r="G1208" s="2">
        <f t="shared" si="20"/>
        <v>138.20000000000027</v>
      </c>
    </row>
    <row r="1209" spans="2:7">
      <c r="B1209" s="526"/>
      <c r="C1209" s="526"/>
      <c r="G1209" s="2">
        <f t="shared" si="20"/>
        <v>138.20000000000027</v>
      </c>
    </row>
    <row r="1210" spans="2:7">
      <c r="B1210" s="526"/>
      <c r="C1210" s="526"/>
      <c r="G1210" s="2">
        <f t="shared" si="20"/>
        <v>138.20000000000027</v>
      </c>
    </row>
    <row r="1211" spans="2:7">
      <c r="B1211" s="526"/>
      <c r="C1211" s="526"/>
      <c r="G1211" s="2">
        <f t="shared" si="20"/>
        <v>138.20000000000027</v>
      </c>
    </row>
    <row r="1212" spans="2:7">
      <c r="B1212" s="526"/>
      <c r="C1212" s="526"/>
      <c r="G1212" s="2">
        <f t="shared" si="20"/>
        <v>138.20000000000027</v>
      </c>
    </row>
    <row r="1213" spans="2:7">
      <c r="B1213" s="526"/>
      <c r="C1213" s="526"/>
      <c r="G1213" s="2">
        <f t="shared" si="20"/>
        <v>138.20000000000027</v>
      </c>
    </row>
    <row r="1214" spans="2:7">
      <c r="B1214" s="526"/>
      <c r="C1214" s="526"/>
      <c r="G1214" s="2">
        <f t="shared" si="20"/>
        <v>138.20000000000027</v>
      </c>
    </row>
    <row r="1215" spans="2:7">
      <c r="B1215" s="526"/>
      <c r="C1215" s="526"/>
      <c r="G1215" s="2">
        <f t="shared" si="20"/>
        <v>138.20000000000027</v>
      </c>
    </row>
    <row r="1216" spans="2:7">
      <c r="B1216" s="526"/>
      <c r="C1216" s="526"/>
      <c r="G1216" s="2">
        <f t="shared" si="20"/>
        <v>138.20000000000027</v>
      </c>
    </row>
    <row r="1217" spans="2:7">
      <c r="B1217" s="526"/>
      <c r="C1217" s="526"/>
      <c r="G1217" s="2">
        <f t="shared" si="20"/>
        <v>138.20000000000027</v>
      </c>
    </row>
    <row r="1218" spans="2:7">
      <c r="B1218" s="526"/>
      <c r="C1218" s="526"/>
      <c r="G1218" s="2">
        <f t="shared" si="20"/>
        <v>138.20000000000027</v>
      </c>
    </row>
    <row r="1219" spans="2:7">
      <c r="B1219" s="526"/>
      <c r="C1219" s="526"/>
      <c r="G1219" s="2">
        <f t="shared" si="20"/>
        <v>138.20000000000027</v>
      </c>
    </row>
    <row r="1220" spans="2:7">
      <c r="B1220" s="526"/>
      <c r="C1220" s="526"/>
      <c r="G1220" s="2">
        <f t="shared" si="20"/>
        <v>138.20000000000027</v>
      </c>
    </row>
    <row r="1221" spans="2:7">
      <c r="B1221" s="526"/>
      <c r="C1221" s="526"/>
      <c r="G1221" s="2">
        <f t="shared" si="20"/>
        <v>138.20000000000027</v>
      </c>
    </row>
    <row r="1222" spans="2:7">
      <c r="B1222" s="526"/>
      <c r="C1222" s="526"/>
      <c r="G1222" s="2">
        <f t="shared" si="20"/>
        <v>138.20000000000027</v>
      </c>
    </row>
    <row r="1223" spans="2:7">
      <c r="B1223" s="526"/>
      <c r="C1223" s="526"/>
      <c r="G1223" s="2">
        <f t="shared" si="20"/>
        <v>138.20000000000027</v>
      </c>
    </row>
    <row r="1224" spans="2:7">
      <c r="B1224" s="526"/>
      <c r="C1224" s="526"/>
      <c r="G1224" s="2">
        <f t="shared" si="20"/>
        <v>138.20000000000027</v>
      </c>
    </row>
    <row r="1225" spans="2:7">
      <c r="B1225" s="526"/>
      <c r="C1225" s="526"/>
      <c r="G1225" s="2">
        <f t="shared" si="20"/>
        <v>138.20000000000027</v>
      </c>
    </row>
    <row r="1226" spans="2:7">
      <c r="B1226" s="526"/>
      <c r="C1226" s="526"/>
      <c r="G1226" s="2">
        <f t="shared" si="20"/>
        <v>138.20000000000027</v>
      </c>
    </row>
    <row r="1227" spans="2:7">
      <c r="B1227" s="526"/>
      <c r="C1227" s="526"/>
      <c r="G1227" s="2">
        <f t="shared" si="20"/>
        <v>138.20000000000027</v>
      </c>
    </row>
    <row r="1228" spans="2:7">
      <c r="B1228" s="526"/>
      <c r="C1228" s="526"/>
      <c r="G1228" s="2">
        <f t="shared" si="20"/>
        <v>138.20000000000027</v>
      </c>
    </row>
    <row r="1229" spans="2:7">
      <c r="B1229" s="526"/>
      <c r="C1229" s="526"/>
      <c r="G1229" s="2">
        <f t="shared" si="20"/>
        <v>138.20000000000027</v>
      </c>
    </row>
    <row r="1230" spans="2:7">
      <c r="B1230" s="526"/>
      <c r="C1230" s="526"/>
      <c r="G1230" s="2">
        <f t="shared" si="20"/>
        <v>138.20000000000027</v>
      </c>
    </row>
    <row r="1231" spans="2:7">
      <c r="B1231" s="526"/>
      <c r="C1231" s="526"/>
      <c r="G1231" s="2">
        <f t="shared" si="20"/>
        <v>138.20000000000027</v>
      </c>
    </row>
    <row r="1232" spans="2:7">
      <c r="B1232" s="526"/>
      <c r="C1232" s="526"/>
      <c r="G1232" s="2">
        <f t="shared" si="20"/>
        <v>138.20000000000027</v>
      </c>
    </row>
    <row r="1233" spans="2:7">
      <c r="B1233" s="526"/>
      <c r="C1233" s="526"/>
      <c r="G1233" s="2">
        <f t="shared" si="20"/>
        <v>138.20000000000027</v>
      </c>
    </row>
    <row r="1234" spans="2:7">
      <c r="B1234" s="526"/>
      <c r="C1234" s="526"/>
      <c r="G1234" s="2">
        <f t="shared" si="20"/>
        <v>138.20000000000027</v>
      </c>
    </row>
    <row r="1235" spans="2:7">
      <c r="B1235" s="526"/>
      <c r="C1235" s="526"/>
      <c r="G1235" s="2">
        <f t="shared" si="20"/>
        <v>138.20000000000027</v>
      </c>
    </row>
    <row r="1236" spans="2:7">
      <c r="B1236" s="526"/>
      <c r="C1236" s="526"/>
      <c r="G1236" s="2">
        <f t="shared" si="20"/>
        <v>138.20000000000027</v>
      </c>
    </row>
    <row r="1237" spans="2:7">
      <c r="B1237" s="526"/>
      <c r="C1237" s="526"/>
      <c r="G1237" s="2">
        <f t="shared" si="20"/>
        <v>138.20000000000027</v>
      </c>
    </row>
    <row r="1238" spans="2:7">
      <c r="B1238" s="526"/>
      <c r="C1238" s="526"/>
      <c r="G1238" s="2">
        <f t="shared" si="20"/>
        <v>138.20000000000027</v>
      </c>
    </row>
    <row r="1239" spans="2:7">
      <c r="B1239" s="526"/>
      <c r="C1239" s="526"/>
      <c r="G1239" s="2">
        <f t="shared" si="20"/>
        <v>138.20000000000027</v>
      </c>
    </row>
    <row r="1240" spans="2:7">
      <c r="B1240" s="526"/>
      <c r="C1240" s="526"/>
      <c r="G1240" s="2">
        <f t="shared" ref="G1240:G1303" si="21">+G1239+E1240-F1240</f>
        <v>138.20000000000027</v>
      </c>
    </row>
    <row r="1241" spans="2:7">
      <c r="B1241" s="526"/>
      <c r="C1241" s="526"/>
      <c r="G1241" s="2">
        <f t="shared" si="21"/>
        <v>138.20000000000027</v>
      </c>
    </row>
    <row r="1242" spans="2:7">
      <c r="B1242" s="526"/>
      <c r="C1242" s="526"/>
      <c r="G1242" s="2">
        <f t="shared" si="21"/>
        <v>138.20000000000027</v>
      </c>
    </row>
    <row r="1243" spans="2:7">
      <c r="B1243" s="526"/>
      <c r="C1243" s="526"/>
      <c r="G1243" s="2">
        <f t="shared" si="21"/>
        <v>138.20000000000027</v>
      </c>
    </row>
    <row r="1244" spans="2:7">
      <c r="B1244" s="526"/>
      <c r="C1244" s="526"/>
      <c r="G1244" s="2">
        <f t="shared" si="21"/>
        <v>138.20000000000027</v>
      </c>
    </row>
    <row r="1245" spans="2:7">
      <c r="B1245" s="526"/>
      <c r="C1245" s="526"/>
      <c r="G1245" s="2">
        <f t="shared" si="21"/>
        <v>138.20000000000027</v>
      </c>
    </row>
    <row r="1246" spans="2:7">
      <c r="B1246" s="526"/>
      <c r="C1246" s="526"/>
      <c r="G1246" s="2">
        <f t="shared" si="21"/>
        <v>138.20000000000027</v>
      </c>
    </row>
    <row r="1247" spans="2:7">
      <c r="B1247" s="526"/>
      <c r="C1247" s="526"/>
      <c r="G1247" s="2">
        <f t="shared" si="21"/>
        <v>138.20000000000027</v>
      </c>
    </row>
    <row r="1248" spans="2:7">
      <c r="B1248" s="526"/>
      <c r="C1248" s="526"/>
      <c r="G1248" s="2">
        <f t="shared" si="21"/>
        <v>138.20000000000027</v>
      </c>
    </row>
    <row r="1249" spans="2:7">
      <c r="B1249" s="526"/>
      <c r="C1249" s="526"/>
      <c r="G1249" s="2">
        <f t="shared" si="21"/>
        <v>138.20000000000027</v>
      </c>
    </row>
    <row r="1250" spans="2:7">
      <c r="B1250" s="526"/>
      <c r="C1250" s="526"/>
      <c r="G1250" s="2">
        <f t="shared" si="21"/>
        <v>138.20000000000027</v>
      </c>
    </row>
    <row r="1251" spans="2:7">
      <c r="B1251" s="526"/>
      <c r="C1251" s="526"/>
      <c r="G1251" s="2">
        <f t="shared" si="21"/>
        <v>138.20000000000027</v>
      </c>
    </row>
    <row r="1252" spans="2:7">
      <c r="B1252" s="526"/>
      <c r="C1252" s="526"/>
      <c r="G1252" s="2">
        <f t="shared" si="21"/>
        <v>138.20000000000027</v>
      </c>
    </row>
    <row r="1253" spans="2:7">
      <c r="B1253" s="526"/>
      <c r="C1253" s="526"/>
      <c r="G1253" s="2">
        <f t="shared" si="21"/>
        <v>138.20000000000027</v>
      </c>
    </row>
    <row r="1254" spans="2:7">
      <c r="B1254" s="526"/>
      <c r="C1254" s="526"/>
      <c r="G1254" s="2">
        <f t="shared" si="21"/>
        <v>138.20000000000027</v>
      </c>
    </row>
    <row r="1255" spans="2:7">
      <c r="B1255" s="526"/>
      <c r="C1255" s="526"/>
      <c r="G1255" s="2">
        <f t="shared" si="21"/>
        <v>138.20000000000027</v>
      </c>
    </row>
    <row r="1256" spans="2:7">
      <c r="B1256" s="526"/>
      <c r="C1256" s="526"/>
      <c r="G1256" s="2">
        <f t="shared" si="21"/>
        <v>138.20000000000027</v>
      </c>
    </row>
    <row r="1257" spans="2:7">
      <c r="B1257" s="526"/>
      <c r="C1257" s="526"/>
      <c r="G1257" s="2">
        <f t="shared" si="21"/>
        <v>138.20000000000027</v>
      </c>
    </row>
    <row r="1258" spans="2:7">
      <c r="B1258" s="526"/>
      <c r="C1258" s="526"/>
      <c r="G1258" s="2">
        <f t="shared" si="21"/>
        <v>138.20000000000027</v>
      </c>
    </row>
    <row r="1259" spans="2:7">
      <c r="B1259" s="526"/>
      <c r="C1259" s="526"/>
      <c r="G1259" s="2">
        <f t="shared" si="21"/>
        <v>138.20000000000027</v>
      </c>
    </row>
    <row r="1260" spans="2:7">
      <c r="B1260" s="526"/>
      <c r="C1260" s="526"/>
      <c r="G1260" s="2">
        <f t="shared" si="21"/>
        <v>138.20000000000027</v>
      </c>
    </row>
    <row r="1261" spans="2:7">
      <c r="B1261" s="526"/>
      <c r="C1261" s="526"/>
      <c r="G1261" s="2">
        <f t="shared" si="21"/>
        <v>138.20000000000027</v>
      </c>
    </row>
    <row r="1262" spans="2:7">
      <c r="B1262" s="526"/>
      <c r="C1262" s="526"/>
      <c r="G1262" s="2">
        <f t="shared" si="21"/>
        <v>138.20000000000027</v>
      </c>
    </row>
    <row r="1263" spans="2:7">
      <c r="B1263" s="526"/>
      <c r="C1263" s="526"/>
      <c r="G1263" s="2">
        <f t="shared" si="21"/>
        <v>138.20000000000027</v>
      </c>
    </row>
    <row r="1264" spans="2:7">
      <c r="B1264" s="526"/>
      <c r="C1264" s="526"/>
      <c r="G1264" s="2">
        <f t="shared" si="21"/>
        <v>138.20000000000027</v>
      </c>
    </row>
    <row r="1265" spans="2:7">
      <c r="B1265" s="526"/>
      <c r="C1265" s="526"/>
      <c r="G1265" s="2">
        <f t="shared" si="21"/>
        <v>138.20000000000027</v>
      </c>
    </row>
    <row r="1266" spans="2:7">
      <c r="B1266" s="526"/>
      <c r="C1266" s="526"/>
      <c r="G1266" s="2">
        <f t="shared" si="21"/>
        <v>138.20000000000027</v>
      </c>
    </row>
    <row r="1267" spans="2:7">
      <c r="B1267" s="526"/>
      <c r="C1267" s="526"/>
      <c r="G1267" s="2">
        <f t="shared" si="21"/>
        <v>138.20000000000027</v>
      </c>
    </row>
    <row r="1268" spans="2:7">
      <c r="B1268" s="526"/>
      <c r="C1268" s="526"/>
      <c r="G1268" s="2">
        <f t="shared" si="21"/>
        <v>138.20000000000027</v>
      </c>
    </row>
    <row r="1269" spans="2:7">
      <c r="B1269" s="526"/>
      <c r="C1269" s="526"/>
      <c r="G1269" s="2">
        <f t="shared" si="21"/>
        <v>138.20000000000027</v>
      </c>
    </row>
    <row r="1270" spans="2:7">
      <c r="B1270" s="526"/>
      <c r="C1270" s="526"/>
      <c r="G1270" s="2">
        <f t="shared" si="21"/>
        <v>138.20000000000027</v>
      </c>
    </row>
    <row r="1271" spans="2:7">
      <c r="B1271" s="526"/>
      <c r="C1271" s="526"/>
      <c r="G1271" s="2">
        <f t="shared" si="21"/>
        <v>138.20000000000027</v>
      </c>
    </row>
    <row r="1272" spans="2:7">
      <c r="B1272" s="526"/>
      <c r="C1272" s="526"/>
      <c r="G1272" s="2">
        <f t="shared" si="21"/>
        <v>138.20000000000027</v>
      </c>
    </row>
    <row r="1273" spans="2:7">
      <c r="B1273" s="526"/>
      <c r="C1273" s="526"/>
      <c r="G1273" s="2">
        <f t="shared" si="21"/>
        <v>138.20000000000027</v>
      </c>
    </row>
    <row r="1274" spans="2:7">
      <c r="B1274" s="526"/>
      <c r="C1274" s="526"/>
      <c r="G1274" s="2">
        <f t="shared" si="21"/>
        <v>138.20000000000027</v>
      </c>
    </row>
    <row r="1275" spans="2:7">
      <c r="B1275" s="526"/>
      <c r="C1275" s="526"/>
      <c r="G1275" s="2">
        <f t="shared" si="21"/>
        <v>138.20000000000027</v>
      </c>
    </row>
    <row r="1276" spans="2:7">
      <c r="B1276" s="526"/>
      <c r="C1276" s="526"/>
      <c r="G1276" s="2">
        <f t="shared" si="21"/>
        <v>138.20000000000027</v>
      </c>
    </row>
    <row r="1277" spans="2:7">
      <c r="B1277" s="526"/>
      <c r="C1277" s="526"/>
      <c r="G1277" s="2">
        <f t="shared" si="21"/>
        <v>138.20000000000027</v>
      </c>
    </row>
    <row r="1278" spans="2:7">
      <c r="B1278" s="526"/>
      <c r="C1278" s="526"/>
      <c r="G1278" s="2">
        <f t="shared" si="21"/>
        <v>138.20000000000027</v>
      </c>
    </row>
    <row r="1279" spans="2:7">
      <c r="B1279" s="526"/>
      <c r="C1279" s="526"/>
      <c r="G1279" s="2">
        <f t="shared" si="21"/>
        <v>138.20000000000027</v>
      </c>
    </row>
    <row r="1280" spans="2:7">
      <c r="B1280" s="526"/>
      <c r="C1280" s="526"/>
      <c r="G1280" s="2">
        <f t="shared" si="21"/>
        <v>138.20000000000027</v>
      </c>
    </row>
    <row r="1281" spans="2:7">
      <c r="B1281" s="526"/>
      <c r="C1281" s="526"/>
      <c r="G1281" s="2">
        <f t="shared" si="21"/>
        <v>138.20000000000027</v>
      </c>
    </row>
    <row r="1282" spans="2:7">
      <c r="B1282" s="526"/>
      <c r="C1282" s="526"/>
      <c r="G1282" s="2">
        <f t="shared" si="21"/>
        <v>138.20000000000027</v>
      </c>
    </row>
    <row r="1283" spans="2:7">
      <c r="B1283" s="526"/>
      <c r="C1283" s="526"/>
      <c r="G1283" s="2">
        <f t="shared" si="21"/>
        <v>138.20000000000027</v>
      </c>
    </row>
    <row r="1284" spans="2:7">
      <c r="B1284" s="526"/>
      <c r="C1284" s="526"/>
      <c r="G1284" s="2">
        <f t="shared" si="21"/>
        <v>138.20000000000027</v>
      </c>
    </row>
    <row r="1285" spans="2:7">
      <c r="B1285" s="526"/>
      <c r="C1285" s="526"/>
      <c r="G1285" s="2">
        <f t="shared" si="21"/>
        <v>138.20000000000027</v>
      </c>
    </row>
    <row r="1286" spans="2:7">
      <c r="B1286" s="526"/>
      <c r="C1286" s="526"/>
      <c r="G1286" s="2">
        <f t="shared" si="21"/>
        <v>138.20000000000027</v>
      </c>
    </row>
    <row r="1287" spans="2:7">
      <c r="B1287" s="526"/>
      <c r="C1287" s="526"/>
      <c r="G1287" s="2">
        <f t="shared" si="21"/>
        <v>138.20000000000027</v>
      </c>
    </row>
    <row r="1288" spans="2:7">
      <c r="B1288" s="526"/>
      <c r="C1288" s="526"/>
      <c r="G1288" s="2">
        <f t="shared" si="21"/>
        <v>138.20000000000027</v>
      </c>
    </row>
    <row r="1289" spans="2:7">
      <c r="B1289" s="526"/>
      <c r="C1289" s="526"/>
      <c r="G1289" s="2">
        <f t="shared" si="21"/>
        <v>138.20000000000027</v>
      </c>
    </row>
    <row r="1290" spans="2:7">
      <c r="B1290" s="526"/>
      <c r="C1290" s="526"/>
      <c r="G1290" s="2">
        <f t="shared" si="21"/>
        <v>138.20000000000027</v>
      </c>
    </row>
    <row r="1291" spans="2:7">
      <c r="B1291" s="526"/>
      <c r="C1291" s="526"/>
      <c r="G1291" s="2">
        <f t="shared" si="21"/>
        <v>138.20000000000027</v>
      </c>
    </row>
    <row r="1292" spans="2:7">
      <c r="B1292" s="526"/>
      <c r="C1292" s="526"/>
      <c r="G1292" s="2">
        <f t="shared" si="21"/>
        <v>138.20000000000027</v>
      </c>
    </row>
    <row r="1293" spans="2:7">
      <c r="B1293" s="526"/>
      <c r="C1293" s="526"/>
      <c r="G1293" s="2">
        <f t="shared" si="21"/>
        <v>138.20000000000027</v>
      </c>
    </row>
    <row r="1294" spans="2:7">
      <c r="B1294" s="526"/>
      <c r="C1294" s="526"/>
      <c r="G1294" s="2">
        <f t="shared" si="21"/>
        <v>138.20000000000027</v>
      </c>
    </row>
    <row r="1295" spans="2:7">
      <c r="B1295" s="526"/>
      <c r="C1295" s="526"/>
      <c r="G1295" s="2">
        <f t="shared" si="21"/>
        <v>138.20000000000027</v>
      </c>
    </row>
    <row r="1296" spans="2:7">
      <c r="B1296" s="526"/>
      <c r="C1296" s="526"/>
      <c r="G1296" s="2">
        <f t="shared" si="21"/>
        <v>138.20000000000027</v>
      </c>
    </row>
    <row r="1297" spans="2:7">
      <c r="B1297" s="526"/>
      <c r="C1297" s="526"/>
      <c r="G1297" s="2">
        <f t="shared" si="21"/>
        <v>138.20000000000027</v>
      </c>
    </row>
    <row r="1298" spans="2:7">
      <c r="B1298" s="526"/>
      <c r="C1298" s="526"/>
      <c r="G1298" s="2">
        <f t="shared" si="21"/>
        <v>138.20000000000027</v>
      </c>
    </row>
    <row r="1299" spans="2:7">
      <c r="B1299" s="526"/>
      <c r="C1299" s="526"/>
      <c r="G1299" s="2">
        <f t="shared" si="21"/>
        <v>138.20000000000027</v>
      </c>
    </row>
    <row r="1300" spans="2:7">
      <c r="B1300" s="526"/>
      <c r="C1300" s="526"/>
      <c r="G1300" s="2">
        <f t="shared" si="21"/>
        <v>138.20000000000027</v>
      </c>
    </row>
    <row r="1301" spans="2:7">
      <c r="B1301" s="526"/>
      <c r="C1301" s="526"/>
      <c r="G1301" s="2">
        <f t="shared" si="21"/>
        <v>138.20000000000027</v>
      </c>
    </row>
    <row r="1302" spans="2:7">
      <c r="B1302" s="526"/>
      <c r="C1302" s="526"/>
      <c r="G1302" s="2">
        <f t="shared" si="21"/>
        <v>138.20000000000027</v>
      </c>
    </row>
    <row r="1303" spans="2:7">
      <c r="B1303" s="526"/>
      <c r="C1303" s="526"/>
      <c r="G1303" s="2">
        <f t="shared" si="21"/>
        <v>138.20000000000027</v>
      </c>
    </row>
    <row r="1304" spans="2:7">
      <c r="B1304" s="526"/>
      <c r="C1304" s="526"/>
      <c r="G1304" s="2">
        <f t="shared" ref="G1304:G1332" si="22">+G1303+E1304-F1304</f>
        <v>138.20000000000027</v>
      </c>
    </row>
    <row r="1305" spans="2:7">
      <c r="B1305" s="526"/>
      <c r="C1305" s="526"/>
      <c r="G1305" s="2">
        <f t="shared" si="22"/>
        <v>138.20000000000027</v>
      </c>
    </row>
    <row r="1306" spans="2:7">
      <c r="B1306" s="526"/>
      <c r="C1306" s="526"/>
      <c r="G1306" s="2">
        <f t="shared" si="22"/>
        <v>138.20000000000027</v>
      </c>
    </row>
    <row r="1307" spans="2:7">
      <c r="B1307" s="526"/>
      <c r="C1307" s="526"/>
      <c r="G1307" s="2">
        <f t="shared" si="22"/>
        <v>138.20000000000027</v>
      </c>
    </row>
    <row r="1308" spans="2:7">
      <c r="B1308" s="526"/>
      <c r="C1308" s="526"/>
      <c r="G1308" s="2">
        <f t="shared" si="22"/>
        <v>138.20000000000027</v>
      </c>
    </row>
    <row r="1309" spans="2:7">
      <c r="B1309" s="526"/>
      <c r="C1309" s="526"/>
      <c r="G1309" s="2">
        <f t="shared" si="22"/>
        <v>138.20000000000027</v>
      </c>
    </row>
    <row r="1310" spans="2:7">
      <c r="B1310" s="526"/>
      <c r="C1310" s="526"/>
      <c r="G1310" s="2">
        <f t="shared" si="22"/>
        <v>138.20000000000027</v>
      </c>
    </row>
    <row r="1311" spans="2:7">
      <c r="B1311" s="526"/>
      <c r="C1311" s="526"/>
      <c r="G1311" s="2">
        <f t="shared" si="22"/>
        <v>138.20000000000027</v>
      </c>
    </row>
    <row r="1312" spans="2:7">
      <c r="B1312" s="526"/>
      <c r="C1312" s="526"/>
      <c r="G1312" s="2">
        <f t="shared" si="22"/>
        <v>138.20000000000027</v>
      </c>
    </row>
    <row r="1313" spans="2:7">
      <c r="B1313" s="526"/>
      <c r="C1313" s="526"/>
      <c r="G1313" s="2">
        <f t="shared" si="22"/>
        <v>138.20000000000027</v>
      </c>
    </row>
    <row r="1314" spans="2:7">
      <c r="B1314" s="526"/>
      <c r="C1314" s="526"/>
      <c r="G1314" s="2">
        <f t="shared" si="22"/>
        <v>138.20000000000027</v>
      </c>
    </row>
    <row r="1315" spans="2:7">
      <c r="B1315" s="526"/>
      <c r="C1315" s="526"/>
      <c r="G1315" s="2">
        <f t="shared" si="22"/>
        <v>138.20000000000027</v>
      </c>
    </row>
    <row r="1316" spans="2:7">
      <c r="B1316" s="526"/>
      <c r="C1316" s="526"/>
      <c r="G1316" s="2">
        <f t="shared" si="22"/>
        <v>138.20000000000027</v>
      </c>
    </row>
    <row r="1317" spans="2:7">
      <c r="B1317" s="526"/>
      <c r="C1317" s="526"/>
      <c r="G1317" s="2">
        <f t="shared" si="22"/>
        <v>138.20000000000027</v>
      </c>
    </row>
    <row r="1318" spans="2:7">
      <c r="B1318" s="526"/>
      <c r="C1318" s="526"/>
      <c r="G1318" s="2">
        <f t="shared" si="22"/>
        <v>138.20000000000027</v>
      </c>
    </row>
    <row r="1319" spans="2:7">
      <c r="B1319" s="526"/>
      <c r="C1319" s="526"/>
      <c r="G1319" s="2">
        <f t="shared" si="22"/>
        <v>138.20000000000027</v>
      </c>
    </row>
    <row r="1320" spans="2:7">
      <c r="B1320" s="526"/>
      <c r="C1320" s="526"/>
      <c r="G1320" s="2">
        <f t="shared" si="22"/>
        <v>138.20000000000027</v>
      </c>
    </row>
    <row r="1321" spans="2:7">
      <c r="B1321" s="526"/>
      <c r="C1321" s="526"/>
      <c r="G1321" s="2">
        <f t="shared" si="22"/>
        <v>138.20000000000027</v>
      </c>
    </row>
    <row r="1322" spans="2:7">
      <c r="B1322" s="526"/>
      <c r="C1322" s="526"/>
      <c r="G1322" s="2">
        <f t="shared" si="22"/>
        <v>138.20000000000027</v>
      </c>
    </row>
    <row r="1323" spans="2:7">
      <c r="B1323" s="526"/>
      <c r="C1323" s="526"/>
      <c r="G1323" s="2">
        <f t="shared" si="22"/>
        <v>138.20000000000027</v>
      </c>
    </row>
    <row r="1324" spans="2:7">
      <c r="B1324" s="526"/>
      <c r="C1324" s="526"/>
      <c r="G1324" s="2">
        <f t="shared" si="22"/>
        <v>138.20000000000027</v>
      </c>
    </row>
    <row r="1325" spans="2:7">
      <c r="B1325" s="526"/>
      <c r="C1325" s="526"/>
      <c r="G1325" s="2">
        <f t="shared" si="22"/>
        <v>138.20000000000027</v>
      </c>
    </row>
    <row r="1326" spans="2:7">
      <c r="B1326" s="526"/>
      <c r="C1326" s="526"/>
      <c r="G1326" s="2">
        <f t="shared" si="22"/>
        <v>138.20000000000027</v>
      </c>
    </row>
    <row r="1327" spans="2:7">
      <c r="B1327" s="526"/>
      <c r="C1327" s="526"/>
      <c r="G1327" s="2">
        <f t="shared" si="22"/>
        <v>138.20000000000027</v>
      </c>
    </row>
    <row r="1328" spans="2:7">
      <c r="B1328" s="526"/>
      <c r="C1328" s="526"/>
      <c r="G1328" s="2">
        <f t="shared" si="22"/>
        <v>138.20000000000027</v>
      </c>
    </row>
    <row r="1329" spans="2:7">
      <c r="B1329" s="526"/>
      <c r="C1329" s="526"/>
      <c r="G1329" s="2">
        <f t="shared" si="22"/>
        <v>138.20000000000027</v>
      </c>
    </row>
    <row r="1330" spans="2:7">
      <c r="B1330" s="526"/>
      <c r="C1330" s="526"/>
      <c r="G1330" s="2">
        <f t="shared" si="22"/>
        <v>138.20000000000027</v>
      </c>
    </row>
    <row r="1331" spans="2:7">
      <c r="B1331" s="526"/>
      <c r="C1331" s="526"/>
      <c r="G1331" s="2">
        <f t="shared" si="22"/>
        <v>138.20000000000027</v>
      </c>
    </row>
    <row r="1332" spans="2:7">
      <c r="B1332" s="526"/>
      <c r="C1332" s="526"/>
      <c r="G1332" s="2">
        <f t="shared" si="22"/>
        <v>138.20000000000027</v>
      </c>
    </row>
  </sheetData>
  <autoFilter ref="A4:G466" xr:uid="{00000000-0009-0000-0000-000007000000}"/>
  <mergeCells count="8">
    <mergeCell ref="I950:K950"/>
    <mergeCell ref="I922:K922"/>
    <mergeCell ref="I935:K935"/>
    <mergeCell ref="B2:G2"/>
    <mergeCell ref="J634:L634"/>
    <mergeCell ref="J663:L663"/>
    <mergeCell ref="J801:L801"/>
    <mergeCell ref="I870:K870"/>
  </mergeCells>
  <conditionalFormatting sqref="A503:A506">
    <cfRule type="timePeriod" dxfId="4" priority="3" timePeriod="lastWeek">
      <formula>AND(TODAY()-ROUNDDOWN(A503,0)&gt;=(WEEKDAY(TODAY())),TODAY()-ROUNDDOWN(A503,0)&lt;(WEEKDAY(TODAY())+7))</formula>
    </cfRule>
  </conditionalFormatting>
  <conditionalFormatting sqref="A512:A515">
    <cfRule type="timePeriod" dxfId="3" priority="2" timePeriod="lastWeek">
      <formula>AND(TODAY()-ROUNDDOWN(A512,0)&gt;=(WEEKDAY(TODAY())),TODAY()-ROUNDDOWN(A512,0)&lt;(WEEKDAY(TODAY())+7))</formula>
    </cfRule>
  </conditionalFormatting>
  <conditionalFormatting sqref="A521:A524">
    <cfRule type="timePeriod" dxfId="2" priority="1" timePeriod="lastWeek">
      <formula>AND(TODAY()-ROUNDDOWN(A521,0)&gt;=(WEEKDAY(TODAY())),TODAY()-ROUNDDOWN(A521,0)&lt;(WEEKDAY(TODAY())+7))</formula>
    </cfRule>
  </conditionalFormatting>
  <pageMargins left="0" right="0" top="0.23" bottom="0.74803149606299202" header="0.31496062992126" footer="0.31496062992126"/>
  <pageSetup paperSize="9" scale="80"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N1326"/>
  <sheetViews>
    <sheetView topLeftCell="A917" zoomScaleNormal="100" workbookViewId="0">
      <selection activeCell="F935" sqref="F935"/>
    </sheetView>
  </sheetViews>
  <sheetFormatPr defaultColWidth="11.42578125" defaultRowHeight="15"/>
  <cols>
    <col min="1" max="1" width="11.42578125" style="10"/>
    <col min="2" max="2" width="16.7109375" style="9" customWidth="1"/>
    <col min="3" max="3" width="17.5703125" style="9" customWidth="1"/>
    <col min="4" max="4" width="26.5703125" customWidth="1"/>
    <col min="5" max="5" width="11.42578125" style="8"/>
    <col min="6" max="6" width="11.42578125" style="2"/>
    <col min="7" max="7" width="13.85546875" customWidth="1"/>
    <col min="10" max="10" width="25.85546875" bestFit="1" customWidth="1"/>
    <col min="14" max="14" width="26" bestFit="1" customWidth="1"/>
  </cols>
  <sheetData>
    <row r="2" spans="1:7">
      <c r="B2" s="542" t="s">
        <v>156</v>
      </c>
      <c r="C2" s="542"/>
      <c r="D2" s="542"/>
      <c r="E2" s="542"/>
      <c r="F2" s="542"/>
      <c r="G2" s="542"/>
    </row>
    <row r="4" spans="1:7" ht="30.75">
      <c r="A4" s="43" t="s">
        <v>1</v>
      </c>
      <c r="B4" s="528" t="s">
        <v>2</v>
      </c>
      <c r="C4" s="528" t="s">
        <v>3</v>
      </c>
      <c r="D4" s="528" t="s">
        <v>4</v>
      </c>
      <c r="E4" s="13" t="s">
        <v>5</v>
      </c>
      <c r="F4" s="13" t="s">
        <v>6</v>
      </c>
      <c r="G4" s="13" t="s">
        <v>7</v>
      </c>
    </row>
    <row r="5" spans="1:7">
      <c r="A5" s="250">
        <v>42736</v>
      </c>
      <c r="B5" s="525" t="s">
        <v>8</v>
      </c>
      <c r="C5" s="526"/>
      <c r="G5" s="2">
        <v>23.1</v>
      </c>
    </row>
    <row r="6" spans="1:7">
      <c r="A6" s="10">
        <v>42758</v>
      </c>
      <c r="B6" s="526">
        <v>12147</v>
      </c>
      <c r="C6" s="526" t="s">
        <v>157</v>
      </c>
      <c r="F6" s="2">
        <v>23.1</v>
      </c>
      <c r="G6" s="2">
        <f t="shared" ref="G6:G75" si="0">+G5+E6-F6</f>
        <v>0</v>
      </c>
    </row>
    <row r="7" spans="1:7">
      <c r="A7" s="250">
        <v>42766</v>
      </c>
      <c r="B7" s="525" t="s">
        <v>14</v>
      </c>
      <c r="C7" s="525" t="s">
        <v>15</v>
      </c>
      <c r="D7" t="s">
        <v>16</v>
      </c>
      <c r="E7" s="2">
        <v>20.399999999999999</v>
      </c>
      <c r="G7" s="2">
        <f t="shared" si="0"/>
        <v>20.399999999999999</v>
      </c>
    </row>
    <row r="8" spans="1:7">
      <c r="B8" s="526"/>
      <c r="C8" s="526"/>
      <c r="D8" t="s">
        <v>17</v>
      </c>
      <c r="E8" s="2">
        <v>2.8</v>
      </c>
      <c r="G8" s="2">
        <f t="shared" si="0"/>
        <v>23.2</v>
      </c>
    </row>
    <row r="9" spans="1:7">
      <c r="B9" s="526"/>
      <c r="C9" s="526"/>
      <c r="D9" t="s">
        <v>18</v>
      </c>
      <c r="E9" s="2">
        <v>60</v>
      </c>
      <c r="G9" s="2">
        <f t="shared" si="0"/>
        <v>83.2</v>
      </c>
    </row>
    <row r="10" spans="1:7">
      <c r="B10" s="526"/>
      <c r="C10" s="526"/>
      <c r="D10" t="s">
        <v>19</v>
      </c>
      <c r="E10" s="2">
        <v>2</v>
      </c>
      <c r="G10" s="2">
        <f t="shared" si="0"/>
        <v>85.2</v>
      </c>
    </row>
    <row r="11" spans="1:7">
      <c r="A11" s="10">
        <v>42766</v>
      </c>
      <c r="B11" s="526" t="s">
        <v>158</v>
      </c>
      <c r="C11" s="526" t="s">
        <v>15</v>
      </c>
      <c r="D11" t="s">
        <v>18</v>
      </c>
      <c r="E11" s="2"/>
      <c r="F11" s="2">
        <v>60</v>
      </c>
      <c r="G11" s="2">
        <f t="shared" si="0"/>
        <v>25.200000000000003</v>
      </c>
    </row>
    <row r="12" spans="1:7">
      <c r="A12" s="10">
        <v>42766</v>
      </c>
      <c r="B12" s="526" t="s">
        <v>158</v>
      </c>
      <c r="C12" s="526" t="s">
        <v>15</v>
      </c>
      <c r="D12" t="s">
        <v>19</v>
      </c>
      <c r="E12" s="2"/>
      <c r="F12" s="2">
        <v>2</v>
      </c>
      <c r="G12" s="2">
        <f t="shared" si="0"/>
        <v>23.200000000000003</v>
      </c>
    </row>
    <row r="13" spans="1:7">
      <c r="A13" s="10">
        <v>42783</v>
      </c>
      <c r="B13" s="526">
        <v>12982</v>
      </c>
      <c r="C13" s="526" t="s">
        <v>15</v>
      </c>
      <c r="D13" t="s">
        <v>16</v>
      </c>
      <c r="E13" s="2"/>
      <c r="F13" s="2">
        <v>20.399999999999999</v>
      </c>
      <c r="G13" s="2">
        <f t="shared" si="0"/>
        <v>2.8000000000000043</v>
      </c>
    </row>
    <row r="14" spans="1:7">
      <c r="A14" s="10">
        <v>42783</v>
      </c>
      <c r="B14" s="526">
        <v>12982</v>
      </c>
      <c r="C14" s="526" t="s">
        <v>15</v>
      </c>
      <c r="D14" t="s">
        <v>17</v>
      </c>
      <c r="E14" s="2"/>
      <c r="F14" s="2">
        <v>2.8</v>
      </c>
      <c r="G14" s="2">
        <f t="shared" si="0"/>
        <v>4.4408920985006262E-15</v>
      </c>
    </row>
    <row r="15" spans="1:7">
      <c r="A15" s="250">
        <v>42794</v>
      </c>
      <c r="B15" s="525" t="s">
        <v>14</v>
      </c>
      <c r="C15" s="525" t="s">
        <v>20</v>
      </c>
      <c r="D15" t="s">
        <v>16</v>
      </c>
      <c r="E15" s="2">
        <v>19.600000000000001</v>
      </c>
      <c r="G15" s="2">
        <f t="shared" si="0"/>
        <v>19.600000000000005</v>
      </c>
    </row>
    <row r="16" spans="1:7">
      <c r="B16" s="526"/>
      <c r="C16" s="526"/>
      <c r="D16" t="s">
        <v>17</v>
      </c>
      <c r="E16" s="2">
        <v>2</v>
      </c>
      <c r="G16" s="2">
        <f t="shared" si="0"/>
        <v>21.600000000000005</v>
      </c>
    </row>
    <row r="17" spans="1:11">
      <c r="B17" s="526"/>
      <c r="C17" s="526"/>
      <c r="D17" t="s">
        <v>18</v>
      </c>
      <c r="E17" s="2">
        <v>56</v>
      </c>
      <c r="G17" s="2">
        <f t="shared" si="0"/>
        <v>77.600000000000009</v>
      </c>
    </row>
    <row r="18" spans="1:11">
      <c r="B18" s="526"/>
      <c r="C18" s="526"/>
      <c r="D18" t="s">
        <v>19</v>
      </c>
      <c r="E18" s="2">
        <v>2</v>
      </c>
      <c r="G18" s="2">
        <f t="shared" si="0"/>
        <v>79.600000000000009</v>
      </c>
    </row>
    <row r="19" spans="1:11">
      <c r="A19" s="10">
        <v>42794</v>
      </c>
      <c r="B19" s="526" t="s">
        <v>158</v>
      </c>
      <c r="C19" s="526" t="s">
        <v>20</v>
      </c>
      <c r="D19" t="s">
        <v>18</v>
      </c>
      <c r="E19" s="2"/>
      <c r="F19" s="2">
        <v>56</v>
      </c>
      <c r="G19" s="2">
        <f t="shared" si="0"/>
        <v>23.600000000000009</v>
      </c>
    </row>
    <row r="20" spans="1:11">
      <c r="A20" s="10">
        <v>42794</v>
      </c>
      <c r="B20" s="526" t="s">
        <v>158</v>
      </c>
      <c r="C20" s="526" t="s">
        <v>20</v>
      </c>
      <c r="D20" t="s">
        <v>19</v>
      </c>
      <c r="E20" s="2"/>
      <c r="F20" s="2">
        <v>2</v>
      </c>
      <c r="G20" s="2">
        <f t="shared" si="0"/>
        <v>21.600000000000009</v>
      </c>
    </row>
    <row r="21" spans="1:11">
      <c r="A21" s="10">
        <v>42818</v>
      </c>
      <c r="B21" s="526">
        <v>12470</v>
      </c>
      <c r="C21" s="526" t="s">
        <v>20</v>
      </c>
      <c r="D21" t="s">
        <v>16</v>
      </c>
      <c r="E21" s="2"/>
      <c r="F21" s="2">
        <v>19.600000000000001</v>
      </c>
      <c r="G21" s="2">
        <f t="shared" si="0"/>
        <v>2.0000000000000071</v>
      </c>
    </row>
    <row r="22" spans="1:11">
      <c r="A22" s="10">
        <v>42818</v>
      </c>
      <c r="B22" s="526">
        <v>12470</v>
      </c>
      <c r="C22" s="526" t="s">
        <v>20</v>
      </c>
      <c r="D22" t="s">
        <v>17</v>
      </c>
      <c r="E22" s="2"/>
      <c r="F22" s="2">
        <v>2</v>
      </c>
      <c r="G22" s="2">
        <f t="shared" si="0"/>
        <v>7.1054273576010019E-15</v>
      </c>
      <c r="K22">
        <v>5</v>
      </c>
    </row>
    <row r="23" spans="1:11">
      <c r="A23" s="250">
        <v>42825</v>
      </c>
      <c r="B23" s="525" t="s">
        <v>14</v>
      </c>
      <c r="C23" s="525" t="s">
        <v>23</v>
      </c>
      <c r="D23" t="s">
        <v>16</v>
      </c>
      <c r="E23" s="2">
        <v>18.399999999999999</v>
      </c>
      <c r="G23" s="2">
        <f t="shared" si="0"/>
        <v>18.400000000000006</v>
      </c>
      <c r="K23">
        <v>36000.15</v>
      </c>
    </row>
    <row r="24" spans="1:11">
      <c r="B24" s="526"/>
      <c r="C24" s="526"/>
      <c r="D24" t="s">
        <v>17</v>
      </c>
      <c r="E24" s="2">
        <v>2</v>
      </c>
      <c r="G24" s="2">
        <f t="shared" si="0"/>
        <v>20.400000000000006</v>
      </c>
      <c r="K24">
        <v>3799.6</v>
      </c>
    </row>
    <row r="25" spans="1:11">
      <c r="B25" s="526"/>
      <c r="C25" s="526"/>
      <c r="D25" t="s">
        <v>18</v>
      </c>
      <c r="E25" s="2">
        <v>60</v>
      </c>
      <c r="G25" s="2">
        <f t="shared" si="0"/>
        <v>80.400000000000006</v>
      </c>
    </row>
    <row r="26" spans="1:11" ht="16.5" customHeight="1">
      <c r="B26" s="526"/>
      <c r="C26" s="526"/>
      <c r="D26" t="s">
        <v>19</v>
      </c>
      <c r="E26" s="2">
        <v>2</v>
      </c>
      <c r="G26" s="2">
        <f t="shared" si="0"/>
        <v>82.4</v>
      </c>
    </row>
    <row r="27" spans="1:11" ht="16.5" customHeight="1">
      <c r="A27" s="10">
        <v>42824</v>
      </c>
      <c r="B27" s="526" t="s">
        <v>158</v>
      </c>
      <c r="C27" s="526" t="s">
        <v>23</v>
      </c>
      <c r="D27" t="s">
        <v>18</v>
      </c>
      <c r="E27" s="2"/>
      <c r="F27" s="2">
        <v>60</v>
      </c>
      <c r="G27" s="2">
        <f t="shared" si="0"/>
        <v>22.400000000000006</v>
      </c>
    </row>
    <row r="28" spans="1:11" ht="16.5" customHeight="1">
      <c r="A28" s="10">
        <v>42824</v>
      </c>
      <c r="B28" s="526" t="s">
        <v>158</v>
      </c>
      <c r="C28" s="526" t="s">
        <v>23</v>
      </c>
      <c r="D28" t="s">
        <v>19</v>
      </c>
      <c r="E28" s="2"/>
      <c r="F28" s="2">
        <v>2</v>
      </c>
      <c r="G28" s="2">
        <f t="shared" si="0"/>
        <v>20.400000000000006</v>
      </c>
    </row>
    <row r="29" spans="1:11" ht="16.5" customHeight="1">
      <c r="A29" s="10">
        <v>42857</v>
      </c>
      <c r="B29" s="526">
        <v>12713</v>
      </c>
      <c r="C29" s="526" t="s">
        <v>23</v>
      </c>
      <c r="D29" t="s">
        <v>16</v>
      </c>
      <c r="E29" s="2"/>
      <c r="F29" s="2">
        <v>18.399999999999999</v>
      </c>
      <c r="G29" s="2">
        <f t="shared" si="0"/>
        <v>2.0000000000000071</v>
      </c>
    </row>
    <row r="30" spans="1:11" ht="16.5" customHeight="1">
      <c r="A30" s="10">
        <v>42857</v>
      </c>
      <c r="B30" s="526">
        <v>12713</v>
      </c>
      <c r="C30" s="526" t="s">
        <v>23</v>
      </c>
      <c r="D30" t="s">
        <v>17</v>
      </c>
      <c r="E30" s="2"/>
      <c r="F30" s="2">
        <v>2</v>
      </c>
      <c r="G30" s="2">
        <f t="shared" si="0"/>
        <v>7.1054273576010019E-15</v>
      </c>
    </row>
    <row r="31" spans="1:11">
      <c r="A31" s="250">
        <v>42855</v>
      </c>
      <c r="B31" s="525" t="s">
        <v>14</v>
      </c>
      <c r="C31" s="525" t="s">
        <v>24</v>
      </c>
      <c r="D31" t="s">
        <v>16</v>
      </c>
      <c r="E31" s="2">
        <v>19.5</v>
      </c>
      <c r="G31" s="2">
        <f t="shared" si="0"/>
        <v>19.500000000000007</v>
      </c>
    </row>
    <row r="32" spans="1:11">
      <c r="B32" s="526"/>
      <c r="C32" s="526"/>
      <c r="D32" t="s">
        <v>17</v>
      </c>
      <c r="E32" s="2">
        <v>2</v>
      </c>
      <c r="G32" s="2">
        <f t="shared" si="0"/>
        <v>21.500000000000007</v>
      </c>
    </row>
    <row r="33" spans="1:7">
      <c r="B33" s="526"/>
      <c r="C33" s="526"/>
      <c r="D33" t="s">
        <v>18</v>
      </c>
      <c r="E33" s="2">
        <v>60</v>
      </c>
      <c r="G33" s="2">
        <f t="shared" si="0"/>
        <v>81.5</v>
      </c>
    </row>
    <row r="34" spans="1:7">
      <c r="B34" s="526"/>
      <c r="C34" s="526"/>
      <c r="D34" t="s">
        <v>19</v>
      </c>
      <c r="E34" s="2">
        <v>2</v>
      </c>
      <c r="G34" s="2">
        <f t="shared" si="0"/>
        <v>83.5</v>
      </c>
    </row>
    <row r="35" spans="1:7">
      <c r="A35" s="10">
        <v>42854</v>
      </c>
      <c r="B35" s="526" t="s">
        <v>158</v>
      </c>
      <c r="C35" s="526" t="s">
        <v>24</v>
      </c>
      <c r="D35" t="s">
        <v>18</v>
      </c>
      <c r="E35" s="2"/>
      <c r="F35" s="2">
        <v>60</v>
      </c>
      <c r="G35" s="2">
        <f t="shared" si="0"/>
        <v>23.5</v>
      </c>
    </row>
    <row r="36" spans="1:7">
      <c r="A36" s="10">
        <v>42854</v>
      </c>
      <c r="B36" s="526" t="s">
        <v>158</v>
      </c>
      <c r="C36" s="526" t="s">
        <v>24</v>
      </c>
      <c r="D36" t="s">
        <v>19</v>
      </c>
      <c r="E36" s="2"/>
      <c r="F36" s="2">
        <v>2</v>
      </c>
      <c r="G36" s="2">
        <f t="shared" si="0"/>
        <v>21.5</v>
      </c>
    </row>
    <row r="37" spans="1:7">
      <c r="A37" s="10">
        <v>42948</v>
      </c>
      <c r="B37" s="526">
        <v>13314</v>
      </c>
      <c r="C37" s="526" t="s">
        <v>24</v>
      </c>
      <c r="D37" t="s">
        <v>16</v>
      </c>
      <c r="E37" s="2"/>
      <c r="F37" s="2">
        <v>19.5</v>
      </c>
      <c r="G37" s="2">
        <f t="shared" si="0"/>
        <v>2</v>
      </c>
    </row>
    <row r="38" spans="1:7">
      <c r="A38" s="10">
        <v>42948</v>
      </c>
      <c r="B38" s="526">
        <v>13314</v>
      </c>
      <c r="C38" s="526" t="s">
        <v>24</v>
      </c>
      <c r="D38" t="s">
        <v>17</v>
      </c>
      <c r="E38" s="2"/>
      <c r="F38" s="2">
        <v>2</v>
      </c>
      <c r="G38" s="2">
        <f t="shared" si="0"/>
        <v>0</v>
      </c>
    </row>
    <row r="39" spans="1:7">
      <c r="A39" s="250">
        <v>42886</v>
      </c>
      <c r="B39" s="525" t="s">
        <v>14</v>
      </c>
      <c r="C39" s="525" t="s">
        <v>25</v>
      </c>
      <c r="D39" t="s">
        <v>16</v>
      </c>
      <c r="E39" s="2">
        <v>18.899999999999999</v>
      </c>
      <c r="G39" s="2">
        <f t="shared" si="0"/>
        <v>18.899999999999999</v>
      </c>
    </row>
    <row r="40" spans="1:7">
      <c r="B40" s="526"/>
      <c r="C40" s="526"/>
      <c r="D40" t="s">
        <v>17</v>
      </c>
      <c r="E40" s="2">
        <v>2</v>
      </c>
      <c r="G40" s="2">
        <f t="shared" si="0"/>
        <v>20.9</v>
      </c>
    </row>
    <row r="41" spans="1:7">
      <c r="B41" s="526"/>
      <c r="C41" s="526"/>
      <c r="D41" t="s">
        <v>18</v>
      </c>
      <c r="E41" s="2">
        <v>60</v>
      </c>
      <c r="G41" s="2">
        <f t="shared" si="0"/>
        <v>80.900000000000006</v>
      </c>
    </row>
    <row r="42" spans="1:7">
      <c r="B42" s="526"/>
      <c r="C42" s="526"/>
      <c r="D42" t="s">
        <v>19</v>
      </c>
      <c r="E42" s="2">
        <v>2</v>
      </c>
      <c r="G42" s="2">
        <f t="shared" si="0"/>
        <v>82.9</v>
      </c>
    </row>
    <row r="43" spans="1:7">
      <c r="A43" s="10">
        <v>42885</v>
      </c>
      <c r="B43" s="526" t="s">
        <v>158</v>
      </c>
      <c r="C43" s="526" t="s">
        <v>25</v>
      </c>
      <c r="D43" t="s">
        <v>18</v>
      </c>
      <c r="E43" s="2"/>
      <c r="F43" s="2">
        <v>60</v>
      </c>
      <c r="G43" s="2">
        <f t="shared" si="0"/>
        <v>22.900000000000006</v>
      </c>
    </row>
    <row r="44" spans="1:7">
      <c r="A44" s="10">
        <v>42885</v>
      </c>
      <c r="B44" s="526" t="s">
        <v>158</v>
      </c>
      <c r="C44" s="526" t="s">
        <v>25</v>
      </c>
      <c r="D44" t="s">
        <v>19</v>
      </c>
      <c r="E44" s="2"/>
      <c r="F44" s="2">
        <v>2</v>
      </c>
      <c r="G44" s="2">
        <f t="shared" si="0"/>
        <v>20.900000000000006</v>
      </c>
    </row>
    <row r="45" spans="1:7">
      <c r="A45" s="10">
        <v>42905</v>
      </c>
      <c r="B45" s="526">
        <v>13110</v>
      </c>
      <c r="C45" s="526" t="s">
        <v>25</v>
      </c>
      <c r="D45" t="s">
        <v>16</v>
      </c>
      <c r="E45" s="2"/>
      <c r="F45" s="2">
        <v>18.899999999999999</v>
      </c>
      <c r="G45" s="2">
        <f t="shared" si="0"/>
        <v>2.0000000000000071</v>
      </c>
    </row>
    <row r="46" spans="1:7">
      <c r="A46" s="10">
        <v>42905</v>
      </c>
      <c r="B46" s="526">
        <v>13110</v>
      </c>
      <c r="C46" s="526" t="s">
        <v>25</v>
      </c>
      <c r="D46" t="s">
        <v>17</v>
      </c>
      <c r="E46" s="2"/>
      <c r="F46" s="2">
        <v>2</v>
      </c>
      <c r="G46" s="2">
        <f t="shared" si="0"/>
        <v>7.1054273576010019E-15</v>
      </c>
    </row>
    <row r="47" spans="1:7">
      <c r="A47" s="250">
        <v>42905</v>
      </c>
      <c r="B47" s="525" t="s">
        <v>14</v>
      </c>
      <c r="C47" s="525" t="s">
        <v>26</v>
      </c>
      <c r="D47" t="s">
        <v>16</v>
      </c>
      <c r="E47" s="2">
        <v>18.3</v>
      </c>
      <c r="G47" s="2">
        <f t="shared" si="0"/>
        <v>18.300000000000008</v>
      </c>
    </row>
    <row r="48" spans="1:7">
      <c r="B48" s="526"/>
      <c r="C48" s="526"/>
      <c r="D48" t="s">
        <v>17</v>
      </c>
      <c r="E48" s="2">
        <v>2</v>
      </c>
      <c r="G48" s="2">
        <f t="shared" si="0"/>
        <v>20.300000000000008</v>
      </c>
    </row>
    <row r="49" spans="1:7">
      <c r="B49" s="526"/>
      <c r="C49" s="526"/>
      <c r="D49" t="s">
        <v>18</v>
      </c>
      <c r="E49" s="2">
        <v>60</v>
      </c>
      <c r="G49" s="2">
        <f t="shared" si="0"/>
        <v>80.300000000000011</v>
      </c>
    </row>
    <row r="50" spans="1:7">
      <c r="B50" s="526"/>
      <c r="C50" s="526"/>
      <c r="D50" t="s">
        <v>19</v>
      </c>
      <c r="E50" s="2">
        <v>2</v>
      </c>
      <c r="G50" s="2">
        <f t="shared" si="0"/>
        <v>82.300000000000011</v>
      </c>
    </row>
    <row r="51" spans="1:7">
      <c r="A51" s="10">
        <v>42916</v>
      </c>
      <c r="B51" s="526" t="s">
        <v>114</v>
      </c>
      <c r="C51" s="526" t="s">
        <v>26</v>
      </c>
      <c r="D51" t="s">
        <v>18</v>
      </c>
      <c r="E51" s="2"/>
      <c r="F51" s="2">
        <v>60</v>
      </c>
      <c r="G51" s="2">
        <f t="shared" si="0"/>
        <v>22.300000000000011</v>
      </c>
    </row>
    <row r="52" spans="1:7">
      <c r="A52" s="10">
        <v>42916</v>
      </c>
      <c r="B52" s="526" t="s">
        <v>114</v>
      </c>
      <c r="C52" s="526" t="s">
        <v>26</v>
      </c>
      <c r="D52" t="s">
        <v>19</v>
      </c>
      <c r="E52" s="2"/>
      <c r="F52" s="2">
        <v>2</v>
      </c>
      <c r="G52" s="2">
        <f t="shared" si="0"/>
        <v>20.300000000000011</v>
      </c>
    </row>
    <row r="53" spans="1:7">
      <c r="A53" s="10">
        <v>42948</v>
      </c>
      <c r="B53" s="526">
        <v>13314</v>
      </c>
      <c r="C53" s="526" t="s">
        <v>26</v>
      </c>
      <c r="D53" t="s">
        <v>16</v>
      </c>
      <c r="E53" s="2"/>
      <c r="F53" s="2">
        <v>18.3</v>
      </c>
      <c r="G53" s="2">
        <f t="shared" si="0"/>
        <v>2.0000000000000107</v>
      </c>
    </row>
    <row r="54" spans="1:7">
      <c r="A54" s="10">
        <v>42948</v>
      </c>
      <c r="B54" s="526">
        <v>13314</v>
      </c>
      <c r="C54" s="526" t="s">
        <v>26</v>
      </c>
      <c r="D54" t="s">
        <v>17</v>
      </c>
      <c r="E54" s="2"/>
      <c r="F54" s="2">
        <v>2</v>
      </c>
      <c r="G54" s="2">
        <f t="shared" si="0"/>
        <v>1.0658141036401503E-14</v>
      </c>
    </row>
    <row r="55" spans="1:7">
      <c r="A55" s="250">
        <v>42947</v>
      </c>
      <c r="B55" s="525" t="s">
        <v>14</v>
      </c>
      <c r="C55" s="525" t="s">
        <v>27</v>
      </c>
      <c r="D55" t="s">
        <v>16</v>
      </c>
      <c r="E55" s="2">
        <v>18.100000000000001</v>
      </c>
      <c r="G55" s="2">
        <f t="shared" si="0"/>
        <v>18.100000000000012</v>
      </c>
    </row>
    <row r="56" spans="1:7">
      <c r="B56" s="526"/>
      <c r="C56" s="526"/>
      <c r="D56" t="s">
        <v>17</v>
      </c>
      <c r="E56" s="2">
        <v>2</v>
      </c>
      <c r="G56" s="2">
        <f t="shared" si="0"/>
        <v>20.100000000000012</v>
      </c>
    </row>
    <row r="57" spans="1:7">
      <c r="B57" s="526"/>
      <c r="C57" s="526"/>
      <c r="D57" t="s">
        <v>18</v>
      </c>
      <c r="E57" s="2">
        <v>60</v>
      </c>
      <c r="G57" s="2">
        <f t="shared" si="0"/>
        <v>80.100000000000009</v>
      </c>
    </row>
    <row r="58" spans="1:7">
      <c r="B58" s="526"/>
      <c r="C58" s="526"/>
      <c r="D58" t="s">
        <v>19</v>
      </c>
      <c r="E58" s="2">
        <v>2</v>
      </c>
      <c r="G58" s="2">
        <f t="shared" si="0"/>
        <v>82.100000000000009</v>
      </c>
    </row>
    <row r="59" spans="1:7">
      <c r="A59" s="10">
        <v>42947</v>
      </c>
      <c r="B59" s="526" t="s">
        <v>114</v>
      </c>
      <c r="C59" s="526" t="s">
        <v>27</v>
      </c>
      <c r="D59" t="s">
        <v>18</v>
      </c>
      <c r="E59" s="2"/>
      <c r="F59" s="2">
        <v>60</v>
      </c>
      <c r="G59" s="2">
        <f t="shared" si="0"/>
        <v>22.100000000000009</v>
      </c>
    </row>
    <row r="60" spans="1:7">
      <c r="A60" s="10">
        <v>42947</v>
      </c>
      <c r="B60" s="526" t="s">
        <v>114</v>
      </c>
      <c r="C60" s="526" t="s">
        <v>27</v>
      </c>
      <c r="D60" t="s">
        <v>19</v>
      </c>
      <c r="E60" s="2"/>
      <c r="F60" s="2">
        <v>2</v>
      </c>
      <c r="G60" s="2">
        <f t="shared" si="0"/>
        <v>20.100000000000009</v>
      </c>
    </row>
    <row r="61" spans="1:7">
      <c r="A61" s="10">
        <v>42990</v>
      </c>
      <c r="B61" s="526">
        <v>13567</v>
      </c>
      <c r="C61" s="526" t="s">
        <v>27</v>
      </c>
      <c r="D61" t="s">
        <v>16</v>
      </c>
      <c r="E61" s="2"/>
      <c r="F61" s="2">
        <v>18.100000000000001</v>
      </c>
      <c r="G61" s="2">
        <f t="shared" si="0"/>
        <v>2.0000000000000071</v>
      </c>
    </row>
    <row r="62" spans="1:7">
      <c r="A62" s="10">
        <v>42990</v>
      </c>
      <c r="B62" s="526">
        <v>13567</v>
      </c>
      <c r="C62" s="526" t="s">
        <v>27</v>
      </c>
      <c r="D62" t="s">
        <v>17</v>
      </c>
      <c r="E62" s="2"/>
      <c r="F62" s="2">
        <v>2</v>
      </c>
      <c r="G62" s="2">
        <f t="shared" si="0"/>
        <v>7.1054273576010019E-15</v>
      </c>
    </row>
    <row r="63" spans="1:7">
      <c r="A63" s="250">
        <v>42978</v>
      </c>
      <c r="B63" s="525" t="s">
        <v>14</v>
      </c>
      <c r="C63" s="525" t="s">
        <v>28</v>
      </c>
      <c r="D63" t="s">
        <v>16</v>
      </c>
      <c r="E63" s="2">
        <v>18.100000000000001</v>
      </c>
      <c r="G63" s="2">
        <f t="shared" si="0"/>
        <v>18.100000000000009</v>
      </c>
    </row>
    <row r="64" spans="1:7">
      <c r="B64" s="526"/>
      <c r="C64" s="526"/>
      <c r="D64" t="s">
        <v>17</v>
      </c>
      <c r="E64" s="2">
        <v>2</v>
      </c>
      <c r="G64" s="2">
        <f t="shared" si="0"/>
        <v>20.100000000000009</v>
      </c>
    </row>
    <row r="65" spans="1:7">
      <c r="B65" s="526"/>
      <c r="C65" s="526"/>
      <c r="D65" t="s">
        <v>18</v>
      </c>
      <c r="E65" s="2">
        <v>60</v>
      </c>
      <c r="G65" s="2">
        <f t="shared" si="0"/>
        <v>80.100000000000009</v>
      </c>
    </row>
    <row r="66" spans="1:7">
      <c r="B66" s="526"/>
      <c r="C66" s="526"/>
      <c r="D66" t="s">
        <v>19</v>
      </c>
      <c r="E66" s="2">
        <v>2</v>
      </c>
      <c r="G66" s="2">
        <f t="shared" si="0"/>
        <v>82.100000000000009</v>
      </c>
    </row>
    <row r="67" spans="1:7">
      <c r="A67" s="10">
        <v>42990</v>
      </c>
      <c r="B67" s="526">
        <v>13567</v>
      </c>
      <c r="C67" s="526" t="s">
        <v>28</v>
      </c>
      <c r="D67" t="s">
        <v>18</v>
      </c>
      <c r="E67" s="2"/>
      <c r="F67" s="2">
        <v>6</v>
      </c>
      <c r="G67" s="2">
        <f t="shared" si="0"/>
        <v>76.100000000000009</v>
      </c>
    </row>
    <row r="68" spans="1:7">
      <c r="A68" s="10">
        <v>42978</v>
      </c>
      <c r="B68" s="526" t="s">
        <v>114</v>
      </c>
      <c r="C68" s="526" t="s">
        <v>28</v>
      </c>
      <c r="D68" t="s">
        <v>18</v>
      </c>
      <c r="E68" s="2"/>
      <c r="F68" s="2">
        <v>54</v>
      </c>
      <c r="G68" s="2">
        <f t="shared" si="0"/>
        <v>22.100000000000009</v>
      </c>
    </row>
    <row r="69" spans="1:7">
      <c r="A69" s="10">
        <v>42990</v>
      </c>
      <c r="B69" s="526">
        <v>13567</v>
      </c>
      <c r="C69" s="526" t="s">
        <v>28</v>
      </c>
      <c r="D69" t="s">
        <v>19</v>
      </c>
      <c r="E69" s="2"/>
      <c r="F69" s="2">
        <v>2</v>
      </c>
      <c r="G69" s="2">
        <f t="shared" si="0"/>
        <v>20.100000000000009</v>
      </c>
    </row>
    <row r="70" spans="1:7">
      <c r="A70" s="10">
        <v>43018</v>
      </c>
      <c r="B70" s="526">
        <v>13811</v>
      </c>
      <c r="C70" s="526" t="s">
        <v>28</v>
      </c>
      <c r="D70" t="s">
        <v>16</v>
      </c>
      <c r="E70" s="2"/>
      <c r="F70" s="2">
        <v>18.100000000000001</v>
      </c>
      <c r="G70" s="2">
        <f t="shared" si="0"/>
        <v>2.0000000000000071</v>
      </c>
    </row>
    <row r="71" spans="1:7">
      <c r="A71" s="10">
        <v>43018</v>
      </c>
      <c r="B71" s="526">
        <v>13811</v>
      </c>
      <c r="C71" s="526" t="s">
        <v>28</v>
      </c>
      <c r="D71" t="s">
        <v>17</v>
      </c>
      <c r="E71" s="2"/>
      <c r="F71" s="2">
        <v>2</v>
      </c>
      <c r="G71" s="2">
        <f t="shared" si="0"/>
        <v>7.1054273576010019E-15</v>
      </c>
    </row>
    <row r="72" spans="1:7">
      <c r="A72" s="250">
        <v>43008</v>
      </c>
      <c r="B72" s="525" t="s">
        <v>14</v>
      </c>
      <c r="C72" s="525" t="s">
        <v>29</v>
      </c>
      <c r="D72" t="s">
        <v>16</v>
      </c>
      <c r="E72" s="2">
        <v>15.5</v>
      </c>
      <c r="G72" s="2">
        <f t="shared" si="0"/>
        <v>15.500000000000007</v>
      </c>
    </row>
    <row r="73" spans="1:7">
      <c r="B73" s="526"/>
      <c r="C73" s="526"/>
      <c r="D73" t="s">
        <v>17</v>
      </c>
      <c r="E73" s="2">
        <v>2</v>
      </c>
      <c r="G73" s="2">
        <f t="shared" si="0"/>
        <v>17.500000000000007</v>
      </c>
    </row>
    <row r="74" spans="1:7">
      <c r="B74" s="526"/>
      <c r="C74" s="526"/>
      <c r="D74" t="s">
        <v>18</v>
      </c>
      <c r="E74" s="2">
        <v>60</v>
      </c>
      <c r="G74" s="2">
        <f t="shared" si="0"/>
        <v>77.5</v>
      </c>
    </row>
    <row r="75" spans="1:7">
      <c r="B75" s="526"/>
      <c r="C75" s="526"/>
      <c r="D75" t="s">
        <v>19</v>
      </c>
      <c r="E75" s="2">
        <v>2</v>
      </c>
      <c r="G75" s="2">
        <f t="shared" si="0"/>
        <v>79.5</v>
      </c>
    </row>
    <row r="76" spans="1:7">
      <c r="A76" s="10">
        <v>42823</v>
      </c>
      <c r="B76" s="526"/>
      <c r="C76" s="526"/>
      <c r="D76" t="s">
        <v>21</v>
      </c>
      <c r="E76" s="2">
        <v>85</v>
      </c>
      <c r="G76" s="2">
        <f t="shared" ref="G76:G141" si="1">+G75+E76-F76</f>
        <v>164.5</v>
      </c>
    </row>
    <row r="77" spans="1:7">
      <c r="A77" s="10">
        <v>43008</v>
      </c>
      <c r="B77" s="526" t="s">
        <v>114</v>
      </c>
      <c r="C77" s="526" t="s">
        <v>29</v>
      </c>
      <c r="D77" t="s">
        <v>18</v>
      </c>
      <c r="E77" s="2"/>
      <c r="F77" s="2">
        <v>60</v>
      </c>
      <c r="G77" s="2">
        <f t="shared" si="1"/>
        <v>104.5</v>
      </c>
    </row>
    <row r="78" spans="1:7">
      <c r="A78" s="10">
        <v>43008</v>
      </c>
      <c r="B78" s="526" t="s">
        <v>114</v>
      </c>
      <c r="C78" s="526" t="s">
        <v>29</v>
      </c>
      <c r="D78" t="s">
        <v>19</v>
      </c>
      <c r="E78" s="2"/>
      <c r="F78" s="2">
        <v>2</v>
      </c>
      <c r="G78" s="2">
        <f t="shared" si="1"/>
        <v>102.5</v>
      </c>
    </row>
    <row r="79" spans="1:7">
      <c r="A79" s="10">
        <v>43049</v>
      </c>
      <c r="B79" s="526">
        <v>13956</v>
      </c>
      <c r="C79" s="526" t="s">
        <v>29</v>
      </c>
      <c r="D79" t="s">
        <v>16</v>
      </c>
      <c r="E79" s="2"/>
      <c r="F79" s="2">
        <v>15.5</v>
      </c>
      <c r="G79" s="2">
        <f t="shared" si="1"/>
        <v>87</v>
      </c>
    </row>
    <row r="80" spans="1:7">
      <c r="A80" s="10">
        <v>43049</v>
      </c>
      <c r="B80" s="526">
        <v>13956</v>
      </c>
      <c r="C80" s="526" t="s">
        <v>29</v>
      </c>
      <c r="D80" t="s">
        <v>17</v>
      </c>
      <c r="E80" s="2"/>
      <c r="F80" s="2">
        <v>2</v>
      </c>
      <c r="G80" s="2">
        <f t="shared" si="1"/>
        <v>85</v>
      </c>
    </row>
    <row r="81" spans="1:7">
      <c r="A81" s="10">
        <v>43067</v>
      </c>
      <c r="B81" s="526" t="s">
        <v>12</v>
      </c>
      <c r="C81" s="20">
        <v>42823</v>
      </c>
      <c r="D81" t="s">
        <v>21</v>
      </c>
      <c r="E81" s="2"/>
      <c r="F81" s="2">
        <v>85</v>
      </c>
      <c r="G81" s="2">
        <f t="shared" si="1"/>
        <v>0</v>
      </c>
    </row>
    <row r="82" spans="1:7">
      <c r="A82" s="250">
        <v>43039</v>
      </c>
      <c r="B82" s="525" t="s">
        <v>14</v>
      </c>
      <c r="C82" s="525" t="s">
        <v>30</v>
      </c>
      <c r="D82" t="s">
        <v>16</v>
      </c>
      <c r="E82" s="2">
        <v>15.4</v>
      </c>
      <c r="G82" s="2">
        <f t="shared" si="1"/>
        <v>15.4</v>
      </c>
    </row>
    <row r="83" spans="1:7">
      <c r="B83" s="526"/>
      <c r="C83" s="526"/>
      <c r="D83" t="s">
        <v>17</v>
      </c>
      <c r="E83" s="2">
        <v>2</v>
      </c>
      <c r="G83" s="2">
        <f t="shared" si="1"/>
        <v>17.399999999999999</v>
      </c>
    </row>
    <row r="84" spans="1:7">
      <c r="B84" s="526"/>
      <c r="C84" s="526"/>
      <c r="D84" t="s">
        <v>18</v>
      </c>
      <c r="E84" s="2">
        <v>60</v>
      </c>
      <c r="G84" s="2">
        <f t="shared" si="1"/>
        <v>77.400000000000006</v>
      </c>
    </row>
    <row r="85" spans="1:7">
      <c r="B85" s="526"/>
      <c r="C85" s="526"/>
      <c r="D85" t="s">
        <v>19</v>
      </c>
      <c r="E85" s="2">
        <v>2</v>
      </c>
      <c r="G85" s="2">
        <f t="shared" si="1"/>
        <v>79.400000000000006</v>
      </c>
    </row>
    <row r="86" spans="1:7" ht="15.75" customHeight="1">
      <c r="A86" s="10">
        <v>43039</v>
      </c>
      <c r="B86" s="526" t="s">
        <v>114</v>
      </c>
      <c r="C86" s="526" t="s">
        <v>30</v>
      </c>
      <c r="D86" t="s">
        <v>18</v>
      </c>
      <c r="E86" s="2"/>
      <c r="F86" s="2">
        <v>60</v>
      </c>
      <c r="G86" s="2">
        <f t="shared" si="1"/>
        <v>19.400000000000006</v>
      </c>
    </row>
    <row r="87" spans="1:7" s="21" customFormat="1" ht="15.75" customHeight="1">
      <c r="A87" s="10">
        <v>43039</v>
      </c>
      <c r="B87" s="526" t="s">
        <v>114</v>
      </c>
      <c r="C87" s="526" t="s">
        <v>30</v>
      </c>
      <c r="D87" t="s">
        <v>19</v>
      </c>
      <c r="E87" s="2"/>
      <c r="F87" s="2">
        <v>2</v>
      </c>
      <c r="G87" s="2">
        <f t="shared" si="1"/>
        <v>17.400000000000006</v>
      </c>
    </row>
    <row r="88" spans="1:7" s="21" customFormat="1" ht="15.75" customHeight="1">
      <c r="A88" s="10">
        <v>43063</v>
      </c>
      <c r="B88" s="526">
        <v>14078</v>
      </c>
      <c r="C88" s="526" t="s">
        <v>30</v>
      </c>
      <c r="D88" t="s">
        <v>16</v>
      </c>
      <c r="E88" s="2"/>
      <c r="F88" s="2">
        <v>15.4</v>
      </c>
      <c r="G88" s="2">
        <f t="shared" si="1"/>
        <v>2.0000000000000053</v>
      </c>
    </row>
    <row r="89" spans="1:7" ht="15.75" customHeight="1">
      <c r="A89" s="10">
        <v>43063</v>
      </c>
      <c r="B89" s="526">
        <v>14078</v>
      </c>
      <c r="C89" s="526" t="s">
        <v>30</v>
      </c>
      <c r="D89" t="s">
        <v>17</v>
      </c>
      <c r="E89" s="2"/>
      <c r="F89" s="2">
        <v>2</v>
      </c>
      <c r="G89" s="2">
        <f t="shared" si="1"/>
        <v>5.3290705182007514E-15</v>
      </c>
    </row>
    <row r="90" spans="1:7" ht="15.75" customHeight="1">
      <c r="A90" s="250">
        <v>43069</v>
      </c>
      <c r="B90" s="525" t="s">
        <v>14</v>
      </c>
      <c r="C90" s="525" t="s">
        <v>33</v>
      </c>
      <c r="D90" t="s">
        <v>16</v>
      </c>
      <c r="E90" s="2">
        <v>16.399999999999999</v>
      </c>
      <c r="G90" s="2">
        <f t="shared" si="1"/>
        <v>16.400000000000006</v>
      </c>
    </row>
    <row r="91" spans="1:7" ht="15.75" customHeight="1">
      <c r="B91" s="526"/>
      <c r="C91" s="526"/>
      <c r="D91" t="s">
        <v>17</v>
      </c>
      <c r="E91" s="2">
        <v>2</v>
      </c>
      <c r="G91" s="2">
        <f t="shared" si="1"/>
        <v>18.400000000000006</v>
      </c>
    </row>
    <row r="92" spans="1:7" ht="15.75" customHeight="1">
      <c r="B92" s="526"/>
      <c r="C92" s="526"/>
      <c r="D92" t="s">
        <v>18</v>
      </c>
      <c r="E92" s="2">
        <v>60</v>
      </c>
      <c r="G92" s="2">
        <f t="shared" si="1"/>
        <v>78.400000000000006</v>
      </c>
    </row>
    <row r="93" spans="1:7">
      <c r="B93" s="526"/>
      <c r="C93" s="526"/>
      <c r="D93" t="s">
        <v>19</v>
      </c>
      <c r="E93" s="2">
        <v>2</v>
      </c>
      <c r="G93" s="2">
        <f t="shared" si="1"/>
        <v>80.400000000000006</v>
      </c>
    </row>
    <row r="94" spans="1:7">
      <c r="A94" s="10">
        <v>43085</v>
      </c>
      <c r="B94" s="526">
        <v>14233</v>
      </c>
      <c r="C94" s="526" t="s">
        <v>33</v>
      </c>
      <c r="D94" t="s">
        <v>16</v>
      </c>
      <c r="F94" s="2">
        <v>16.399999999999999</v>
      </c>
      <c r="G94" s="2">
        <f t="shared" si="1"/>
        <v>64</v>
      </c>
    </row>
    <row r="95" spans="1:7">
      <c r="A95" s="10">
        <v>43085</v>
      </c>
      <c r="B95" s="526">
        <v>14233</v>
      </c>
      <c r="C95" s="526" t="s">
        <v>33</v>
      </c>
      <c r="D95" t="s">
        <v>17</v>
      </c>
      <c r="F95" s="2">
        <v>2</v>
      </c>
      <c r="G95" s="2">
        <f t="shared" si="1"/>
        <v>62</v>
      </c>
    </row>
    <row r="96" spans="1:7">
      <c r="A96" s="10">
        <v>43069</v>
      </c>
      <c r="B96" s="526" t="s">
        <v>114</v>
      </c>
      <c r="C96" s="526" t="s">
        <v>33</v>
      </c>
      <c r="D96" t="s">
        <v>18</v>
      </c>
      <c r="F96" s="2">
        <v>60</v>
      </c>
      <c r="G96" s="2">
        <f t="shared" si="1"/>
        <v>2</v>
      </c>
    </row>
    <row r="97" spans="1:7">
      <c r="A97" s="10">
        <v>43069</v>
      </c>
      <c r="B97" s="526" t="s">
        <v>114</v>
      </c>
      <c r="C97" s="526" t="s">
        <v>33</v>
      </c>
      <c r="D97" t="s">
        <v>19</v>
      </c>
      <c r="F97" s="2">
        <v>2</v>
      </c>
      <c r="G97" s="2">
        <f t="shared" si="1"/>
        <v>0</v>
      </c>
    </row>
    <row r="98" spans="1:7">
      <c r="A98" s="250">
        <v>43100</v>
      </c>
      <c r="B98" s="525" t="s">
        <v>14</v>
      </c>
      <c r="C98" s="525" t="s">
        <v>34</v>
      </c>
      <c r="D98" t="s">
        <v>16</v>
      </c>
      <c r="E98" s="2">
        <v>17.899999999999999</v>
      </c>
      <c r="G98" s="2">
        <f t="shared" si="1"/>
        <v>17.899999999999999</v>
      </c>
    </row>
    <row r="99" spans="1:7">
      <c r="B99" s="526"/>
      <c r="C99" s="526"/>
      <c r="D99" t="s">
        <v>17</v>
      </c>
      <c r="E99" s="2">
        <v>2</v>
      </c>
      <c r="G99" s="2">
        <f t="shared" si="1"/>
        <v>19.899999999999999</v>
      </c>
    </row>
    <row r="100" spans="1:7">
      <c r="B100" s="526"/>
      <c r="C100" s="526"/>
      <c r="D100" t="s">
        <v>18</v>
      </c>
      <c r="E100" s="2">
        <v>60</v>
      </c>
      <c r="G100" s="2">
        <f t="shared" si="1"/>
        <v>79.900000000000006</v>
      </c>
    </row>
    <row r="101" spans="1:7">
      <c r="B101" s="526"/>
      <c r="C101" s="526"/>
      <c r="D101" t="s">
        <v>19</v>
      </c>
      <c r="E101" s="2">
        <v>2</v>
      </c>
      <c r="G101" s="2">
        <f t="shared" si="1"/>
        <v>81.900000000000006</v>
      </c>
    </row>
    <row r="102" spans="1:7">
      <c r="A102" s="10">
        <v>43106</v>
      </c>
      <c r="B102" s="526">
        <v>14399</v>
      </c>
      <c r="C102" s="526" t="s">
        <v>34</v>
      </c>
      <c r="D102" t="s">
        <v>18</v>
      </c>
      <c r="F102" s="2">
        <v>12</v>
      </c>
      <c r="G102" s="2">
        <f t="shared" si="1"/>
        <v>69.900000000000006</v>
      </c>
    </row>
    <row r="103" spans="1:7">
      <c r="A103" s="10">
        <v>43099</v>
      </c>
      <c r="B103" s="526" t="s">
        <v>114</v>
      </c>
      <c r="C103" s="526" t="s">
        <v>34</v>
      </c>
      <c r="D103" t="s">
        <v>18</v>
      </c>
      <c r="F103" s="2">
        <v>48</v>
      </c>
      <c r="G103" s="2">
        <f t="shared" si="1"/>
        <v>21.900000000000006</v>
      </c>
    </row>
    <row r="104" spans="1:7">
      <c r="A104" s="10">
        <v>43099</v>
      </c>
      <c r="B104" s="526" t="s">
        <v>114</v>
      </c>
      <c r="C104" s="526" t="s">
        <v>34</v>
      </c>
      <c r="D104" t="s">
        <v>19</v>
      </c>
      <c r="F104" s="2">
        <v>2</v>
      </c>
      <c r="G104" s="2">
        <f t="shared" si="1"/>
        <v>19.900000000000006</v>
      </c>
    </row>
    <row r="105" spans="1:7">
      <c r="A105" s="10">
        <v>43150</v>
      </c>
      <c r="B105" s="526">
        <v>14658</v>
      </c>
      <c r="C105" s="526" t="s">
        <v>34</v>
      </c>
      <c r="D105" t="s">
        <v>16</v>
      </c>
      <c r="F105" s="2">
        <v>17.899999999999999</v>
      </c>
      <c r="G105" s="2">
        <f t="shared" si="1"/>
        <v>2.0000000000000071</v>
      </c>
    </row>
    <row r="106" spans="1:7">
      <c r="A106" s="10">
        <v>43150</v>
      </c>
      <c r="B106" s="526">
        <v>14658</v>
      </c>
      <c r="C106" s="526" t="s">
        <v>34</v>
      </c>
      <c r="D106" t="s">
        <v>17</v>
      </c>
      <c r="F106" s="2">
        <v>2</v>
      </c>
      <c r="G106" s="2">
        <f t="shared" si="1"/>
        <v>7.1054273576010019E-15</v>
      </c>
    </row>
    <row r="107" spans="1:7">
      <c r="A107" s="250">
        <v>43131</v>
      </c>
      <c r="B107" s="525" t="s">
        <v>14</v>
      </c>
      <c r="C107" s="525" t="s">
        <v>15</v>
      </c>
      <c r="D107" t="s">
        <v>16</v>
      </c>
      <c r="E107" s="2">
        <v>15.9</v>
      </c>
      <c r="G107" s="2">
        <f t="shared" si="1"/>
        <v>15.900000000000007</v>
      </c>
    </row>
    <row r="108" spans="1:7">
      <c r="B108" s="526"/>
      <c r="C108" s="526"/>
      <c r="D108" t="s">
        <v>17</v>
      </c>
      <c r="E108" s="2">
        <v>2</v>
      </c>
      <c r="G108" s="2">
        <f t="shared" si="1"/>
        <v>17.900000000000006</v>
      </c>
    </row>
    <row r="109" spans="1:7">
      <c r="B109" s="526"/>
      <c r="C109" s="526"/>
      <c r="D109" t="s">
        <v>18</v>
      </c>
      <c r="E109" s="2">
        <v>60</v>
      </c>
      <c r="G109" s="2">
        <f t="shared" si="1"/>
        <v>77.900000000000006</v>
      </c>
    </row>
    <row r="110" spans="1:7">
      <c r="B110" s="526"/>
      <c r="C110" s="526"/>
      <c r="D110" t="s">
        <v>19</v>
      </c>
      <c r="E110" s="2">
        <v>2</v>
      </c>
      <c r="G110" s="2">
        <f t="shared" si="1"/>
        <v>79.900000000000006</v>
      </c>
    </row>
    <row r="111" spans="1:7">
      <c r="A111" s="10">
        <v>43131</v>
      </c>
      <c r="B111" s="526" t="s">
        <v>114</v>
      </c>
      <c r="C111" s="526" t="s">
        <v>15</v>
      </c>
      <c r="D111" t="s">
        <v>18</v>
      </c>
      <c r="E111" s="2"/>
      <c r="F111" s="2">
        <v>60</v>
      </c>
      <c r="G111" s="2">
        <f t="shared" si="1"/>
        <v>19.900000000000006</v>
      </c>
    </row>
    <row r="112" spans="1:7">
      <c r="A112" s="10">
        <v>43131</v>
      </c>
      <c r="B112" s="526" t="s">
        <v>114</v>
      </c>
      <c r="C112" s="526" t="s">
        <v>15</v>
      </c>
      <c r="D112" t="s">
        <v>19</v>
      </c>
      <c r="E112" s="2"/>
      <c r="F112" s="2">
        <v>2</v>
      </c>
      <c r="G112" s="2">
        <f t="shared" si="1"/>
        <v>17.900000000000006</v>
      </c>
    </row>
    <row r="113" spans="1:7">
      <c r="A113" s="10">
        <v>43150</v>
      </c>
      <c r="B113" s="526">
        <v>14658</v>
      </c>
      <c r="C113" s="526" t="s">
        <v>15</v>
      </c>
      <c r="D113" t="s">
        <v>16</v>
      </c>
      <c r="E113" s="2"/>
      <c r="F113" s="2">
        <v>15.9</v>
      </c>
      <c r="G113" s="2">
        <f t="shared" si="1"/>
        <v>2.0000000000000053</v>
      </c>
    </row>
    <row r="114" spans="1:7">
      <c r="A114" s="10">
        <v>43150</v>
      </c>
      <c r="B114" s="526">
        <v>14658</v>
      </c>
      <c r="C114" s="526" t="s">
        <v>15</v>
      </c>
      <c r="D114" t="s">
        <v>17</v>
      </c>
      <c r="E114" s="2"/>
      <c r="F114" s="2">
        <v>2</v>
      </c>
      <c r="G114" s="2">
        <f t="shared" si="1"/>
        <v>5.3290705182007514E-15</v>
      </c>
    </row>
    <row r="115" spans="1:7">
      <c r="A115" s="250">
        <v>43159</v>
      </c>
      <c r="B115" s="525" t="s">
        <v>14</v>
      </c>
      <c r="C115" s="525" t="s">
        <v>20</v>
      </c>
      <c r="D115" t="s">
        <v>16</v>
      </c>
      <c r="E115" s="2">
        <v>19.7</v>
      </c>
      <c r="G115" s="2">
        <f t="shared" si="1"/>
        <v>19.700000000000003</v>
      </c>
    </row>
    <row r="116" spans="1:7">
      <c r="B116" s="526"/>
      <c r="C116" s="526"/>
      <c r="D116" t="s">
        <v>17</v>
      </c>
      <c r="E116" s="2">
        <v>2</v>
      </c>
      <c r="G116" s="2">
        <f t="shared" si="1"/>
        <v>21.700000000000003</v>
      </c>
    </row>
    <row r="117" spans="1:7">
      <c r="B117" s="526"/>
      <c r="C117" s="526"/>
      <c r="D117" t="s">
        <v>18</v>
      </c>
      <c r="E117" s="2">
        <v>56</v>
      </c>
      <c r="G117" s="2">
        <f t="shared" si="1"/>
        <v>77.7</v>
      </c>
    </row>
    <row r="118" spans="1:7">
      <c r="B118" s="526"/>
      <c r="C118" s="526"/>
      <c r="D118" t="s">
        <v>19</v>
      </c>
      <c r="E118" s="2">
        <v>5</v>
      </c>
      <c r="G118" s="2">
        <f t="shared" si="1"/>
        <v>82.7</v>
      </c>
    </row>
    <row r="119" spans="1:7">
      <c r="A119" s="10">
        <v>43185</v>
      </c>
      <c r="B119" s="526">
        <v>14961</v>
      </c>
      <c r="C119" s="526" t="s">
        <v>20</v>
      </c>
      <c r="D119" t="s">
        <v>16</v>
      </c>
      <c r="E119" s="2"/>
      <c r="F119" s="2">
        <v>19.7</v>
      </c>
      <c r="G119" s="2">
        <f t="shared" si="1"/>
        <v>63</v>
      </c>
    </row>
    <row r="120" spans="1:7">
      <c r="A120" s="10">
        <v>43185</v>
      </c>
      <c r="B120" s="526">
        <v>14961</v>
      </c>
      <c r="C120" s="526" t="s">
        <v>20</v>
      </c>
      <c r="D120" t="s">
        <v>17</v>
      </c>
      <c r="E120" s="2"/>
      <c r="F120" s="2">
        <v>2</v>
      </c>
      <c r="G120" s="2">
        <f t="shared" si="1"/>
        <v>61</v>
      </c>
    </row>
    <row r="121" spans="1:7">
      <c r="A121" s="10">
        <v>43159</v>
      </c>
      <c r="B121" s="526" t="s">
        <v>114</v>
      </c>
      <c r="C121" s="526" t="s">
        <v>20</v>
      </c>
      <c r="D121" t="s">
        <v>18</v>
      </c>
      <c r="E121" s="2"/>
      <c r="F121" s="2">
        <v>56</v>
      </c>
      <c r="G121" s="2">
        <f t="shared" si="1"/>
        <v>5</v>
      </c>
    </row>
    <row r="122" spans="1:7">
      <c r="A122" s="10">
        <v>43159</v>
      </c>
      <c r="B122" s="526" t="s">
        <v>114</v>
      </c>
      <c r="C122" s="526" t="s">
        <v>20</v>
      </c>
      <c r="D122" t="s">
        <v>19</v>
      </c>
      <c r="E122" s="2"/>
      <c r="F122" s="2">
        <v>5</v>
      </c>
      <c r="G122" s="2">
        <f t="shared" si="1"/>
        <v>0</v>
      </c>
    </row>
    <row r="123" spans="1:7">
      <c r="A123" s="250">
        <v>43189</v>
      </c>
      <c r="B123" s="525" t="s">
        <v>14</v>
      </c>
      <c r="C123" s="525" t="s">
        <v>23</v>
      </c>
      <c r="D123" t="s">
        <v>16</v>
      </c>
      <c r="E123" s="2">
        <v>19.100000000000001</v>
      </c>
      <c r="G123" s="2">
        <f t="shared" si="1"/>
        <v>19.100000000000001</v>
      </c>
    </row>
    <row r="124" spans="1:7">
      <c r="B124" s="526"/>
      <c r="C124" s="526"/>
      <c r="D124" t="s">
        <v>17</v>
      </c>
      <c r="E124" s="2">
        <v>2</v>
      </c>
      <c r="G124" s="2">
        <f t="shared" si="1"/>
        <v>21.1</v>
      </c>
    </row>
    <row r="125" spans="1:7">
      <c r="B125" s="526"/>
      <c r="C125" s="526"/>
      <c r="D125" t="s">
        <v>18</v>
      </c>
      <c r="E125" s="2">
        <v>60</v>
      </c>
      <c r="G125" s="2">
        <f t="shared" si="1"/>
        <v>81.099999999999994</v>
      </c>
    </row>
    <row r="126" spans="1:7">
      <c r="B126" s="526"/>
      <c r="C126" s="526"/>
      <c r="D126" t="s">
        <v>19</v>
      </c>
      <c r="E126" s="2">
        <v>5</v>
      </c>
      <c r="G126" s="2">
        <f t="shared" si="1"/>
        <v>86.1</v>
      </c>
    </row>
    <row r="127" spans="1:7">
      <c r="A127" s="10">
        <v>43190</v>
      </c>
      <c r="B127" s="526" t="s">
        <v>114</v>
      </c>
      <c r="C127" s="526" t="s">
        <v>23</v>
      </c>
      <c r="D127" t="s">
        <v>18</v>
      </c>
      <c r="E127" s="2"/>
      <c r="F127" s="2">
        <v>60</v>
      </c>
      <c r="G127" s="2">
        <f t="shared" si="1"/>
        <v>26.099999999999994</v>
      </c>
    </row>
    <row r="128" spans="1:7">
      <c r="A128" s="10">
        <v>43190</v>
      </c>
      <c r="B128" s="526" t="s">
        <v>114</v>
      </c>
      <c r="C128" s="526" t="s">
        <v>23</v>
      </c>
      <c r="D128" t="s">
        <v>19</v>
      </c>
      <c r="E128" s="2"/>
      <c r="F128" s="2">
        <v>5</v>
      </c>
      <c r="G128" s="2">
        <f t="shared" si="1"/>
        <v>21.099999999999994</v>
      </c>
    </row>
    <row r="129" spans="1:7">
      <c r="A129" s="10">
        <v>43216</v>
      </c>
      <c r="B129" s="526">
        <v>15200</v>
      </c>
      <c r="C129" s="526" t="s">
        <v>23</v>
      </c>
      <c r="D129" t="s">
        <v>16</v>
      </c>
      <c r="E129" s="2"/>
      <c r="F129" s="2">
        <v>19.100000000000001</v>
      </c>
      <c r="G129" s="2">
        <f t="shared" si="1"/>
        <v>1.9999999999999929</v>
      </c>
    </row>
    <row r="130" spans="1:7">
      <c r="A130" s="10">
        <v>43216</v>
      </c>
      <c r="B130" s="526">
        <v>15200</v>
      </c>
      <c r="C130" s="526" t="s">
        <v>23</v>
      </c>
      <c r="D130" t="s">
        <v>17</v>
      </c>
      <c r="E130" s="2"/>
      <c r="F130" s="2">
        <v>2</v>
      </c>
      <c r="G130" s="2">
        <f t="shared" si="1"/>
        <v>-7.1054273576010019E-15</v>
      </c>
    </row>
    <row r="131" spans="1:7">
      <c r="A131" s="10">
        <v>43220</v>
      </c>
      <c r="B131" s="526" t="s">
        <v>14</v>
      </c>
      <c r="C131" s="526" t="s">
        <v>24</v>
      </c>
      <c r="D131" t="s">
        <v>16</v>
      </c>
      <c r="E131" s="2">
        <v>19.600000000000001</v>
      </c>
      <c r="G131" s="2">
        <f t="shared" si="1"/>
        <v>19.599999999999994</v>
      </c>
    </row>
    <row r="132" spans="1:7">
      <c r="B132" s="526"/>
      <c r="C132" s="526"/>
      <c r="D132" t="s">
        <v>17</v>
      </c>
      <c r="E132" s="2">
        <v>2</v>
      </c>
      <c r="G132" s="2">
        <f t="shared" si="1"/>
        <v>21.599999999999994</v>
      </c>
    </row>
    <row r="133" spans="1:7">
      <c r="B133" s="526"/>
      <c r="C133" s="526"/>
      <c r="D133" t="s">
        <v>18</v>
      </c>
      <c r="E133" s="2">
        <v>60</v>
      </c>
      <c r="G133" s="2">
        <f t="shared" si="1"/>
        <v>81.599999999999994</v>
      </c>
    </row>
    <row r="134" spans="1:7">
      <c r="B134" s="526"/>
      <c r="C134" s="526"/>
      <c r="D134" t="s">
        <v>19</v>
      </c>
      <c r="E134" s="2">
        <v>5</v>
      </c>
      <c r="G134" s="2">
        <f t="shared" si="1"/>
        <v>86.6</v>
      </c>
    </row>
    <row r="135" spans="1:7">
      <c r="A135" s="10">
        <v>43220</v>
      </c>
      <c r="B135" s="526" t="s">
        <v>114</v>
      </c>
      <c r="C135" s="526" t="s">
        <v>24</v>
      </c>
      <c r="D135" t="s">
        <v>18</v>
      </c>
      <c r="E135" s="2"/>
      <c r="F135" s="2">
        <v>60</v>
      </c>
      <c r="G135" s="2">
        <f t="shared" si="1"/>
        <v>26.599999999999994</v>
      </c>
    </row>
    <row r="136" spans="1:7">
      <c r="A136" s="10">
        <v>43220</v>
      </c>
      <c r="B136" s="526" t="s">
        <v>114</v>
      </c>
      <c r="C136" s="526" t="s">
        <v>24</v>
      </c>
      <c r="D136" t="s">
        <v>19</v>
      </c>
      <c r="E136" s="2"/>
      <c r="F136" s="2">
        <v>5</v>
      </c>
      <c r="G136" s="2">
        <f t="shared" si="1"/>
        <v>21.599999999999994</v>
      </c>
    </row>
    <row r="137" spans="1:7">
      <c r="A137" s="10">
        <v>43271</v>
      </c>
      <c r="B137" s="526">
        <v>15514</v>
      </c>
      <c r="C137" s="526" t="s">
        <v>24</v>
      </c>
      <c r="D137" t="s">
        <v>16</v>
      </c>
      <c r="E137" s="2"/>
      <c r="F137" s="2">
        <v>19.600000000000001</v>
      </c>
      <c r="G137" s="2">
        <f t="shared" si="1"/>
        <v>1.9999999999999929</v>
      </c>
    </row>
    <row r="138" spans="1:7">
      <c r="A138" s="10">
        <v>43271</v>
      </c>
      <c r="B138" s="526">
        <v>15514</v>
      </c>
      <c r="C138" s="526" t="s">
        <v>24</v>
      </c>
      <c r="D138" t="s">
        <v>17</v>
      </c>
      <c r="E138" s="2"/>
      <c r="F138" s="2">
        <v>2</v>
      </c>
      <c r="G138" s="2">
        <f t="shared" si="1"/>
        <v>-7.1054273576010019E-15</v>
      </c>
    </row>
    <row r="139" spans="1:7">
      <c r="A139" s="10">
        <v>43251</v>
      </c>
      <c r="B139" s="526" t="s">
        <v>14</v>
      </c>
      <c r="C139" s="526" t="s">
        <v>25</v>
      </c>
      <c r="D139" t="s">
        <v>16</v>
      </c>
      <c r="E139" s="2">
        <v>18.2</v>
      </c>
      <c r="G139" s="2">
        <f t="shared" si="1"/>
        <v>18.199999999999992</v>
      </c>
    </row>
    <row r="140" spans="1:7">
      <c r="B140" s="526"/>
      <c r="C140" s="526"/>
      <c r="D140" t="s">
        <v>17</v>
      </c>
      <c r="E140" s="2">
        <v>2</v>
      </c>
      <c r="G140" s="2">
        <f t="shared" si="1"/>
        <v>20.199999999999992</v>
      </c>
    </row>
    <row r="141" spans="1:7">
      <c r="B141" s="526"/>
      <c r="C141" s="526"/>
      <c r="D141" t="s">
        <v>18</v>
      </c>
      <c r="E141" s="2">
        <v>60</v>
      </c>
      <c r="G141" s="2">
        <f t="shared" si="1"/>
        <v>80.199999999999989</v>
      </c>
    </row>
    <row r="142" spans="1:7">
      <c r="B142" s="526"/>
      <c r="C142" s="526"/>
      <c r="D142" t="s">
        <v>19</v>
      </c>
      <c r="E142" s="2">
        <v>5</v>
      </c>
      <c r="G142" s="2">
        <f t="shared" ref="G142:G207" si="2">+G141+E142-F142</f>
        <v>85.199999999999989</v>
      </c>
    </row>
    <row r="143" spans="1:7">
      <c r="A143" s="10">
        <v>43251</v>
      </c>
      <c r="B143" s="526" t="s">
        <v>114</v>
      </c>
      <c r="C143" s="526" t="s">
        <v>25</v>
      </c>
      <c r="D143" t="s">
        <v>18</v>
      </c>
      <c r="E143" s="2"/>
      <c r="F143" s="2">
        <v>60</v>
      </c>
      <c r="G143" s="2">
        <f t="shared" si="2"/>
        <v>25.199999999999989</v>
      </c>
    </row>
    <row r="144" spans="1:7">
      <c r="A144" s="10">
        <v>43251</v>
      </c>
      <c r="B144" s="526" t="s">
        <v>114</v>
      </c>
      <c r="C144" s="526" t="s">
        <v>25</v>
      </c>
      <c r="D144" t="s">
        <v>19</v>
      </c>
      <c r="E144" s="2"/>
      <c r="F144" s="2">
        <v>5</v>
      </c>
      <c r="G144" s="2">
        <f t="shared" si="2"/>
        <v>20.199999999999989</v>
      </c>
    </row>
    <row r="145" spans="1:7">
      <c r="A145" s="10">
        <v>43294</v>
      </c>
      <c r="B145" s="526">
        <v>15714</v>
      </c>
      <c r="C145" s="526" t="s">
        <v>25</v>
      </c>
      <c r="D145" t="s">
        <v>16</v>
      </c>
      <c r="E145" s="2"/>
      <c r="F145" s="2">
        <v>18.2</v>
      </c>
      <c r="G145" s="2">
        <f t="shared" si="2"/>
        <v>1.9999999999999893</v>
      </c>
    </row>
    <row r="146" spans="1:7">
      <c r="A146" s="10">
        <v>43294</v>
      </c>
      <c r="B146" s="526">
        <v>15714</v>
      </c>
      <c r="C146" s="526" t="s">
        <v>25</v>
      </c>
      <c r="D146" t="s">
        <v>17</v>
      </c>
      <c r="E146" s="2"/>
      <c r="F146" s="2">
        <v>2</v>
      </c>
      <c r="G146" s="2">
        <f t="shared" si="2"/>
        <v>-1.0658141036401503E-14</v>
      </c>
    </row>
    <row r="147" spans="1:7">
      <c r="A147" s="10">
        <v>43281</v>
      </c>
      <c r="B147" s="526" t="s">
        <v>14</v>
      </c>
      <c r="C147" s="526" t="s">
        <v>26</v>
      </c>
      <c r="D147" t="s">
        <v>16</v>
      </c>
      <c r="E147" s="2">
        <v>16.8</v>
      </c>
      <c r="G147" s="2">
        <f t="shared" si="2"/>
        <v>16.79999999999999</v>
      </c>
    </row>
    <row r="148" spans="1:7">
      <c r="B148" s="526"/>
      <c r="C148" s="526"/>
      <c r="D148" t="s">
        <v>17</v>
      </c>
      <c r="E148" s="2">
        <v>4</v>
      </c>
      <c r="G148" s="2">
        <f t="shared" si="2"/>
        <v>20.79999999999999</v>
      </c>
    </row>
    <row r="149" spans="1:7">
      <c r="B149" s="526"/>
      <c r="C149" s="526"/>
      <c r="D149" t="s">
        <v>18</v>
      </c>
      <c r="E149" s="2">
        <v>60</v>
      </c>
      <c r="G149" s="2">
        <f t="shared" si="2"/>
        <v>80.799999999999983</v>
      </c>
    </row>
    <row r="150" spans="1:7">
      <c r="B150" s="526"/>
      <c r="C150" s="526"/>
      <c r="D150" t="s">
        <v>19</v>
      </c>
      <c r="E150" s="2">
        <v>5</v>
      </c>
      <c r="G150" s="2">
        <f t="shared" si="2"/>
        <v>85.799999999999983</v>
      </c>
    </row>
    <row r="151" spans="1:7">
      <c r="A151" s="10">
        <v>43281</v>
      </c>
      <c r="B151" s="526" t="s">
        <v>114</v>
      </c>
      <c r="C151" s="526" t="s">
        <v>26</v>
      </c>
      <c r="D151" t="s">
        <v>18</v>
      </c>
      <c r="E151" s="2"/>
      <c r="F151" s="2">
        <v>60</v>
      </c>
      <c r="G151" s="2">
        <f t="shared" si="2"/>
        <v>25.799999999999983</v>
      </c>
    </row>
    <row r="152" spans="1:7">
      <c r="A152" s="10">
        <v>43281</v>
      </c>
      <c r="B152" s="526" t="s">
        <v>114</v>
      </c>
      <c r="C152" s="526" t="s">
        <v>26</v>
      </c>
      <c r="D152" t="s">
        <v>19</v>
      </c>
      <c r="E152" s="2"/>
      <c r="F152" s="2">
        <v>5</v>
      </c>
      <c r="G152" s="2">
        <f t="shared" si="2"/>
        <v>20.799999999999983</v>
      </c>
    </row>
    <row r="153" spans="1:7">
      <c r="A153" s="10">
        <v>43311</v>
      </c>
      <c r="B153" s="526">
        <v>15844</v>
      </c>
      <c r="C153" s="526" t="s">
        <v>26</v>
      </c>
      <c r="D153" t="s">
        <v>16</v>
      </c>
      <c r="E153" s="2"/>
      <c r="F153" s="2">
        <v>16.8</v>
      </c>
      <c r="G153" s="2">
        <f t="shared" si="2"/>
        <v>3.9999999999999822</v>
      </c>
    </row>
    <row r="154" spans="1:7">
      <c r="A154" s="10">
        <v>43311</v>
      </c>
      <c r="B154" s="526">
        <v>15844</v>
      </c>
      <c r="C154" s="526" t="s">
        <v>26</v>
      </c>
      <c r="D154" t="s">
        <v>17</v>
      </c>
      <c r="E154" s="2"/>
      <c r="F154" s="2">
        <v>4</v>
      </c>
      <c r="G154" s="2">
        <f t="shared" si="2"/>
        <v>-1.7763568394002505E-14</v>
      </c>
    </row>
    <row r="155" spans="1:7">
      <c r="A155" s="10">
        <v>43312</v>
      </c>
      <c r="B155" s="526" t="s">
        <v>14</v>
      </c>
      <c r="C155" s="526" t="s">
        <v>27</v>
      </c>
      <c r="D155" t="s">
        <v>16</v>
      </c>
      <c r="E155" s="2">
        <v>16.5</v>
      </c>
      <c r="G155" s="2">
        <f t="shared" si="2"/>
        <v>16.499999999999982</v>
      </c>
    </row>
    <row r="156" spans="1:7">
      <c r="B156" s="526"/>
      <c r="C156" s="526"/>
      <c r="D156" t="s">
        <v>17</v>
      </c>
      <c r="E156" s="2">
        <v>4</v>
      </c>
      <c r="G156" s="2">
        <f t="shared" si="2"/>
        <v>20.499999999999982</v>
      </c>
    </row>
    <row r="157" spans="1:7">
      <c r="B157" s="526"/>
      <c r="C157" s="526"/>
      <c r="D157" t="s">
        <v>18</v>
      </c>
      <c r="E157" s="2">
        <v>60</v>
      </c>
      <c r="G157" s="2">
        <f t="shared" si="2"/>
        <v>80.499999999999986</v>
      </c>
    </row>
    <row r="158" spans="1:7">
      <c r="B158" s="526"/>
      <c r="C158" s="526"/>
      <c r="D158" t="s">
        <v>19</v>
      </c>
      <c r="E158" s="2">
        <v>5</v>
      </c>
      <c r="G158" s="2">
        <f t="shared" si="2"/>
        <v>85.499999999999986</v>
      </c>
    </row>
    <row r="159" spans="1:7">
      <c r="A159" s="10">
        <v>43312</v>
      </c>
      <c r="B159" s="526" t="s">
        <v>114</v>
      </c>
      <c r="C159" s="526" t="s">
        <v>27</v>
      </c>
      <c r="D159" t="s">
        <v>18</v>
      </c>
      <c r="E159" s="2"/>
      <c r="F159" s="2">
        <v>60</v>
      </c>
      <c r="G159" s="2">
        <f t="shared" si="2"/>
        <v>25.499999999999986</v>
      </c>
    </row>
    <row r="160" spans="1:7">
      <c r="A160" s="10">
        <v>43312</v>
      </c>
      <c r="B160" s="526" t="s">
        <v>114</v>
      </c>
      <c r="C160" s="526" t="s">
        <v>27</v>
      </c>
      <c r="D160" t="s">
        <v>19</v>
      </c>
      <c r="E160" s="2"/>
      <c r="F160" s="2">
        <v>5</v>
      </c>
      <c r="G160" s="2">
        <f t="shared" si="2"/>
        <v>20.499999999999986</v>
      </c>
    </row>
    <row r="161" spans="1:7">
      <c r="A161" s="10">
        <v>43356</v>
      </c>
      <c r="B161" s="526">
        <v>16129</v>
      </c>
      <c r="C161" s="526" t="s">
        <v>27</v>
      </c>
      <c r="D161" t="s">
        <v>16</v>
      </c>
      <c r="E161" s="2"/>
      <c r="F161" s="2">
        <v>16.5</v>
      </c>
      <c r="G161" s="2">
        <f t="shared" si="2"/>
        <v>3.9999999999999858</v>
      </c>
    </row>
    <row r="162" spans="1:7">
      <c r="A162" s="10">
        <v>43356</v>
      </c>
      <c r="B162" s="526">
        <v>16129</v>
      </c>
      <c r="C162" s="526" t="s">
        <v>27</v>
      </c>
      <c r="D162" t="s">
        <v>17</v>
      </c>
      <c r="E162" s="2"/>
      <c r="F162" s="2">
        <v>4</v>
      </c>
      <c r="G162" s="2">
        <f t="shared" si="2"/>
        <v>-1.4210854715202004E-14</v>
      </c>
    </row>
    <row r="163" spans="1:7">
      <c r="A163" s="10">
        <v>43343</v>
      </c>
      <c r="B163" s="526" t="s">
        <v>14</v>
      </c>
      <c r="C163" s="526" t="s">
        <v>28</v>
      </c>
      <c r="D163" t="s">
        <v>16</v>
      </c>
      <c r="E163" s="2">
        <v>16.399999999999999</v>
      </c>
      <c r="G163" s="2">
        <f t="shared" si="2"/>
        <v>16.399999999999984</v>
      </c>
    </row>
    <row r="164" spans="1:7">
      <c r="B164" s="526"/>
      <c r="C164" s="526"/>
      <c r="D164" t="s">
        <v>17</v>
      </c>
      <c r="E164" s="2">
        <v>2</v>
      </c>
      <c r="G164" s="2">
        <f t="shared" si="2"/>
        <v>18.399999999999984</v>
      </c>
    </row>
    <row r="165" spans="1:7">
      <c r="B165" s="526"/>
      <c r="C165" s="526"/>
      <c r="D165" t="s">
        <v>18</v>
      </c>
      <c r="E165" s="2">
        <v>60</v>
      </c>
      <c r="G165" s="2">
        <f t="shared" si="2"/>
        <v>78.399999999999977</v>
      </c>
    </row>
    <row r="166" spans="1:7">
      <c r="B166" s="526"/>
      <c r="C166" s="526"/>
      <c r="D166" t="s">
        <v>19</v>
      </c>
      <c r="E166" s="2">
        <v>5</v>
      </c>
      <c r="G166" s="2">
        <f t="shared" si="2"/>
        <v>83.399999999999977</v>
      </c>
    </row>
    <row r="167" spans="1:7">
      <c r="A167" s="10">
        <v>43343</v>
      </c>
      <c r="B167" s="526" t="s">
        <v>114</v>
      </c>
      <c r="C167" s="526" t="s">
        <v>28</v>
      </c>
      <c r="D167" t="s">
        <v>18</v>
      </c>
      <c r="E167" s="2"/>
      <c r="F167" s="2">
        <v>60</v>
      </c>
      <c r="G167" s="2">
        <f t="shared" si="2"/>
        <v>23.399999999999977</v>
      </c>
    </row>
    <row r="168" spans="1:7">
      <c r="A168" s="10">
        <v>43343</v>
      </c>
      <c r="B168" s="526" t="s">
        <v>114</v>
      </c>
      <c r="C168" s="526" t="s">
        <v>28</v>
      </c>
      <c r="D168" t="s">
        <v>19</v>
      </c>
      <c r="E168" s="2"/>
      <c r="F168" s="2">
        <v>5</v>
      </c>
      <c r="G168" s="2">
        <f t="shared" si="2"/>
        <v>18.399999999999977</v>
      </c>
    </row>
    <row r="169" spans="1:7">
      <c r="A169" s="10">
        <v>43377</v>
      </c>
      <c r="B169" s="526">
        <v>16280</v>
      </c>
      <c r="C169" s="526" t="s">
        <v>28</v>
      </c>
      <c r="D169" t="s">
        <v>16</v>
      </c>
      <c r="E169" s="2"/>
      <c r="F169" s="2">
        <v>16.399999999999999</v>
      </c>
      <c r="G169" s="2">
        <f t="shared" si="2"/>
        <v>1.9999999999999787</v>
      </c>
    </row>
    <row r="170" spans="1:7">
      <c r="A170" s="10">
        <v>43377</v>
      </c>
      <c r="B170" s="526">
        <v>16280</v>
      </c>
      <c r="C170" s="526" t="s">
        <v>28</v>
      </c>
      <c r="D170" t="s">
        <v>17</v>
      </c>
      <c r="E170" s="2"/>
      <c r="F170" s="2">
        <v>2</v>
      </c>
      <c r="G170" s="2">
        <f t="shared" si="2"/>
        <v>-2.1316282072803006E-14</v>
      </c>
    </row>
    <row r="171" spans="1:7">
      <c r="A171" s="10">
        <v>43373</v>
      </c>
      <c r="B171" s="526" t="s">
        <v>14</v>
      </c>
      <c r="C171" s="526" t="s">
        <v>29</v>
      </c>
      <c r="D171" t="s">
        <v>16</v>
      </c>
      <c r="E171" s="2">
        <v>16.8</v>
      </c>
      <c r="G171" s="2">
        <f t="shared" si="2"/>
        <v>16.799999999999979</v>
      </c>
    </row>
    <row r="172" spans="1:7">
      <c r="B172" s="526"/>
      <c r="C172" s="526"/>
      <c r="D172" t="s">
        <v>17</v>
      </c>
      <c r="E172" s="2">
        <v>4</v>
      </c>
      <c r="G172" s="2">
        <f t="shared" si="2"/>
        <v>20.799999999999979</v>
      </c>
    </row>
    <row r="173" spans="1:7">
      <c r="B173" s="526"/>
      <c r="C173" s="526"/>
      <c r="D173" t="s">
        <v>18</v>
      </c>
      <c r="E173" s="2">
        <v>60</v>
      </c>
      <c r="G173" s="2">
        <f t="shared" si="2"/>
        <v>80.799999999999983</v>
      </c>
    </row>
    <row r="174" spans="1:7">
      <c r="B174" s="526"/>
      <c r="C174" s="526"/>
      <c r="D174" t="s">
        <v>19</v>
      </c>
      <c r="E174" s="2">
        <v>5</v>
      </c>
      <c r="G174" s="2">
        <f t="shared" si="2"/>
        <v>85.799999999999983</v>
      </c>
    </row>
    <row r="175" spans="1:7">
      <c r="A175" s="10">
        <v>43373</v>
      </c>
      <c r="B175" s="526" t="s">
        <v>114</v>
      </c>
      <c r="C175" s="526" t="s">
        <v>29</v>
      </c>
      <c r="D175" t="s">
        <v>18</v>
      </c>
      <c r="E175" s="2"/>
      <c r="F175" s="2">
        <v>60</v>
      </c>
      <c r="G175" s="2">
        <f t="shared" si="2"/>
        <v>25.799999999999983</v>
      </c>
    </row>
    <row r="176" spans="1:7">
      <c r="A176" s="10">
        <v>43373</v>
      </c>
      <c r="B176" s="526" t="s">
        <v>114</v>
      </c>
      <c r="C176" s="526" t="s">
        <v>29</v>
      </c>
      <c r="D176" t="s">
        <v>19</v>
      </c>
      <c r="E176" s="2"/>
      <c r="F176" s="2">
        <v>5</v>
      </c>
      <c r="G176" s="2">
        <f t="shared" si="2"/>
        <v>20.799999999999983</v>
      </c>
    </row>
    <row r="177" spans="1:7">
      <c r="A177" s="10">
        <v>43433</v>
      </c>
      <c r="B177" s="526">
        <v>16651</v>
      </c>
      <c r="C177" s="526" t="s">
        <v>29</v>
      </c>
      <c r="D177" t="s">
        <v>16</v>
      </c>
      <c r="E177" s="2"/>
      <c r="F177" s="2">
        <v>16.8</v>
      </c>
      <c r="G177" s="2">
        <f t="shared" si="2"/>
        <v>3.9999999999999822</v>
      </c>
    </row>
    <row r="178" spans="1:7">
      <c r="A178" s="10">
        <v>43433</v>
      </c>
      <c r="B178" s="526">
        <v>16651</v>
      </c>
      <c r="C178" s="526" t="s">
        <v>29</v>
      </c>
      <c r="D178" t="s">
        <v>17</v>
      </c>
      <c r="E178" s="2"/>
      <c r="F178" s="2">
        <v>4</v>
      </c>
      <c r="G178" s="2">
        <f t="shared" si="2"/>
        <v>-1.7763568394002505E-14</v>
      </c>
    </row>
    <row r="179" spans="1:7">
      <c r="A179" s="10">
        <v>43404</v>
      </c>
      <c r="B179" s="526" t="s">
        <v>14</v>
      </c>
      <c r="C179" s="526" t="s">
        <v>30</v>
      </c>
      <c r="D179" t="s">
        <v>16</v>
      </c>
      <c r="E179" s="2">
        <v>16.899999999999999</v>
      </c>
      <c r="G179" s="2">
        <f t="shared" si="2"/>
        <v>16.899999999999981</v>
      </c>
    </row>
    <row r="180" spans="1:7">
      <c r="B180" s="526"/>
      <c r="C180" s="526"/>
      <c r="D180" t="s">
        <v>17</v>
      </c>
      <c r="E180" s="2">
        <v>5</v>
      </c>
      <c r="G180" s="2">
        <f t="shared" si="2"/>
        <v>21.899999999999981</v>
      </c>
    </row>
    <row r="181" spans="1:7">
      <c r="B181" s="526"/>
      <c r="C181" s="526"/>
      <c r="D181" t="s">
        <v>18</v>
      </c>
      <c r="E181" s="2">
        <v>60</v>
      </c>
      <c r="G181" s="2">
        <f t="shared" si="2"/>
        <v>81.899999999999977</v>
      </c>
    </row>
    <row r="182" spans="1:7">
      <c r="B182" s="526"/>
      <c r="C182" s="526"/>
      <c r="D182" t="s">
        <v>19</v>
      </c>
      <c r="E182" s="2">
        <v>5</v>
      </c>
      <c r="G182" s="2">
        <f t="shared" si="2"/>
        <v>86.899999999999977</v>
      </c>
    </row>
    <row r="183" spans="1:7">
      <c r="A183" s="10">
        <v>43404</v>
      </c>
      <c r="B183" s="526" t="s">
        <v>114</v>
      </c>
      <c r="C183" s="526" t="s">
        <v>30</v>
      </c>
      <c r="D183" t="s">
        <v>18</v>
      </c>
      <c r="E183" s="2"/>
      <c r="F183" s="2">
        <v>60</v>
      </c>
      <c r="G183" s="2">
        <f t="shared" si="2"/>
        <v>26.899999999999977</v>
      </c>
    </row>
    <row r="184" spans="1:7">
      <c r="A184" s="10">
        <v>43404</v>
      </c>
      <c r="B184" s="526" t="s">
        <v>114</v>
      </c>
      <c r="C184" s="526" t="s">
        <v>30</v>
      </c>
      <c r="D184" t="s">
        <v>19</v>
      </c>
      <c r="E184" s="2"/>
      <c r="F184" s="2">
        <v>5</v>
      </c>
      <c r="G184" s="2">
        <f t="shared" si="2"/>
        <v>21.899999999999977</v>
      </c>
    </row>
    <row r="185" spans="1:7">
      <c r="A185" s="10">
        <v>43441</v>
      </c>
      <c r="B185" s="526">
        <v>16722</v>
      </c>
      <c r="C185" s="526" t="s">
        <v>30</v>
      </c>
      <c r="D185" t="s">
        <v>16</v>
      </c>
      <c r="E185" s="2"/>
      <c r="F185" s="2">
        <v>16.899999999999999</v>
      </c>
      <c r="G185" s="2">
        <f t="shared" si="2"/>
        <v>4.9999999999999787</v>
      </c>
    </row>
    <row r="186" spans="1:7">
      <c r="A186" s="10">
        <v>43441</v>
      </c>
      <c r="B186" s="526">
        <v>16722</v>
      </c>
      <c r="C186" s="526" t="s">
        <v>30</v>
      </c>
      <c r="D186" t="s">
        <v>17</v>
      </c>
      <c r="E186" s="2"/>
      <c r="F186" s="2">
        <v>5</v>
      </c>
      <c r="G186" s="2">
        <f t="shared" si="2"/>
        <v>-2.1316282072803006E-14</v>
      </c>
    </row>
    <row r="187" spans="1:7">
      <c r="A187" s="10">
        <v>43434</v>
      </c>
      <c r="B187" s="526" t="s">
        <v>14</v>
      </c>
      <c r="C187" s="526" t="s">
        <v>33</v>
      </c>
      <c r="D187" t="s">
        <v>16</v>
      </c>
      <c r="E187" s="2">
        <v>17.399999999999999</v>
      </c>
      <c r="G187" s="2">
        <f t="shared" si="2"/>
        <v>17.399999999999977</v>
      </c>
    </row>
    <row r="188" spans="1:7">
      <c r="B188" s="526"/>
      <c r="C188" s="526"/>
      <c r="D188" t="s">
        <v>17</v>
      </c>
      <c r="E188" s="2">
        <v>5</v>
      </c>
      <c r="G188" s="2">
        <f t="shared" si="2"/>
        <v>22.399999999999977</v>
      </c>
    </row>
    <row r="189" spans="1:7">
      <c r="B189" s="526"/>
      <c r="C189" s="526"/>
      <c r="D189" t="s">
        <v>18</v>
      </c>
      <c r="E189" s="2">
        <v>60</v>
      </c>
      <c r="G189" s="2">
        <f t="shared" si="2"/>
        <v>82.399999999999977</v>
      </c>
    </row>
    <row r="190" spans="1:7">
      <c r="B190" s="526"/>
      <c r="C190" s="526"/>
      <c r="D190" t="s">
        <v>19</v>
      </c>
      <c r="E190" s="2">
        <v>5</v>
      </c>
      <c r="G190" s="2">
        <f t="shared" si="2"/>
        <v>87.399999999999977</v>
      </c>
    </row>
    <row r="191" spans="1:7">
      <c r="A191" s="10">
        <v>43434</v>
      </c>
      <c r="B191" s="526" t="s">
        <v>114</v>
      </c>
      <c r="C191" s="526" t="s">
        <v>33</v>
      </c>
      <c r="D191" t="s">
        <v>18</v>
      </c>
      <c r="E191" s="2"/>
      <c r="F191" s="2">
        <v>60</v>
      </c>
      <c r="G191" s="2">
        <f t="shared" si="2"/>
        <v>27.399999999999977</v>
      </c>
    </row>
    <row r="192" spans="1:7">
      <c r="A192" s="10">
        <v>43434</v>
      </c>
      <c r="B192" s="526" t="s">
        <v>114</v>
      </c>
      <c r="C192" s="526" t="s">
        <v>33</v>
      </c>
      <c r="D192" t="s">
        <v>19</v>
      </c>
      <c r="E192" s="2"/>
      <c r="F192" s="2">
        <v>5</v>
      </c>
      <c r="G192" s="2">
        <f t="shared" si="2"/>
        <v>22.399999999999977</v>
      </c>
    </row>
    <row r="193" spans="1:7">
      <c r="A193" s="10">
        <v>43482</v>
      </c>
      <c r="B193" s="526">
        <v>16962</v>
      </c>
      <c r="C193" s="526" t="s">
        <v>33</v>
      </c>
      <c r="D193" t="s">
        <v>16</v>
      </c>
      <c r="E193" s="2"/>
      <c r="F193" s="2">
        <v>17.399999999999999</v>
      </c>
      <c r="G193" s="2">
        <f t="shared" si="2"/>
        <v>4.9999999999999787</v>
      </c>
    </row>
    <row r="194" spans="1:7">
      <c r="A194" s="10">
        <v>43482</v>
      </c>
      <c r="B194" s="526">
        <v>16962</v>
      </c>
      <c r="C194" s="526" t="s">
        <v>33</v>
      </c>
      <c r="D194" t="s">
        <v>17</v>
      </c>
      <c r="E194" s="2"/>
      <c r="F194" s="2">
        <v>5</v>
      </c>
      <c r="G194" s="2">
        <f t="shared" si="2"/>
        <v>-2.1316282072803006E-14</v>
      </c>
    </row>
    <row r="195" spans="1:7">
      <c r="A195" s="10">
        <v>43465</v>
      </c>
      <c r="B195" s="526" t="s">
        <v>14</v>
      </c>
      <c r="C195" s="526" t="s">
        <v>34</v>
      </c>
      <c r="D195" t="s">
        <v>16</v>
      </c>
      <c r="E195" s="2">
        <v>18.600000000000001</v>
      </c>
      <c r="G195" s="2">
        <f t="shared" si="2"/>
        <v>18.59999999999998</v>
      </c>
    </row>
    <row r="196" spans="1:7">
      <c r="B196" s="526"/>
      <c r="C196" s="526"/>
      <c r="D196" t="s">
        <v>17</v>
      </c>
      <c r="E196" s="2">
        <v>5</v>
      </c>
      <c r="G196" s="2">
        <f t="shared" si="2"/>
        <v>23.59999999999998</v>
      </c>
    </row>
    <row r="197" spans="1:7">
      <c r="B197" s="526"/>
      <c r="C197" s="526"/>
      <c r="D197" t="s">
        <v>18</v>
      </c>
      <c r="E197" s="2">
        <v>60</v>
      </c>
      <c r="G197" s="2">
        <f t="shared" si="2"/>
        <v>83.59999999999998</v>
      </c>
    </row>
    <row r="198" spans="1:7">
      <c r="B198" s="526"/>
      <c r="C198" s="526"/>
      <c r="D198" t="s">
        <v>19</v>
      </c>
      <c r="E198" s="2">
        <v>5</v>
      </c>
      <c r="G198" s="2">
        <f t="shared" si="2"/>
        <v>88.59999999999998</v>
      </c>
    </row>
    <row r="199" spans="1:7">
      <c r="A199" s="10">
        <v>43465</v>
      </c>
      <c r="B199" s="526" t="s">
        <v>114</v>
      </c>
      <c r="C199" s="526" t="s">
        <v>34</v>
      </c>
      <c r="D199" t="s">
        <v>18</v>
      </c>
      <c r="E199" s="2"/>
      <c r="F199" s="2">
        <v>60</v>
      </c>
      <c r="G199" s="2">
        <f t="shared" si="2"/>
        <v>28.59999999999998</v>
      </c>
    </row>
    <row r="200" spans="1:7">
      <c r="A200" s="10">
        <v>43465</v>
      </c>
      <c r="B200" s="526" t="s">
        <v>114</v>
      </c>
      <c r="C200" s="526" t="s">
        <v>34</v>
      </c>
      <c r="D200" t="s">
        <v>19</v>
      </c>
      <c r="E200" s="2"/>
      <c r="F200" s="2">
        <v>5</v>
      </c>
      <c r="G200" s="2">
        <f t="shared" si="2"/>
        <v>23.59999999999998</v>
      </c>
    </row>
    <row r="201" spans="1:7">
      <c r="A201" s="10">
        <v>43514</v>
      </c>
      <c r="B201" s="526">
        <v>17165</v>
      </c>
      <c r="C201" s="526" t="s">
        <v>34</v>
      </c>
      <c r="D201" t="s">
        <v>16</v>
      </c>
      <c r="E201" s="2"/>
      <c r="F201" s="2">
        <v>18.600000000000001</v>
      </c>
      <c r="G201" s="2">
        <f t="shared" si="2"/>
        <v>4.9999999999999787</v>
      </c>
    </row>
    <row r="202" spans="1:7">
      <c r="A202" s="10">
        <v>43514</v>
      </c>
      <c r="B202" s="526">
        <v>17165</v>
      </c>
      <c r="C202" s="526" t="s">
        <v>34</v>
      </c>
      <c r="D202" t="s">
        <v>17</v>
      </c>
      <c r="E202" s="2"/>
      <c r="F202" s="2">
        <v>5</v>
      </c>
      <c r="G202" s="2">
        <f t="shared" si="2"/>
        <v>-2.1316282072803006E-14</v>
      </c>
    </row>
    <row r="203" spans="1:7">
      <c r="A203" s="10">
        <v>43496</v>
      </c>
      <c r="B203" s="526" t="s">
        <v>14</v>
      </c>
      <c r="C203" s="526" t="s">
        <v>15</v>
      </c>
      <c r="D203" t="s">
        <v>16</v>
      </c>
      <c r="E203" s="2">
        <v>19.3</v>
      </c>
      <c r="G203" s="2">
        <f t="shared" si="2"/>
        <v>19.299999999999979</v>
      </c>
    </row>
    <row r="204" spans="1:7">
      <c r="B204" s="526"/>
      <c r="C204" s="526"/>
      <c r="D204" t="s">
        <v>17</v>
      </c>
      <c r="E204" s="2">
        <v>5</v>
      </c>
      <c r="G204" s="2">
        <f t="shared" si="2"/>
        <v>24.299999999999979</v>
      </c>
    </row>
    <row r="205" spans="1:7">
      <c r="B205" s="526"/>
      <c r="C205" s="526"/>
      <c r="D205" t="s">
        <v>18</v>
      </c>
      <c r="E205" s="2">
        <v>60</v>
      </c>
      <c r="G205" s="2">
        <f t="shared" si="2"/>
        <v>84.299999999999983</v>
      </c>
    </row>
    <row r="206" spans="1:7">
      <c r="B206" s="526"/>
      <c r="C206" s="526"/>
      <c r="D206" t="s">
        <v>19</v>
      </c>
      <c r="E206" s="2">
        <v>5</v>
      </c>
      <c r="G206" s="2">
        <f t="shared" si="2"/>
        <v>89.299999999999983</v>
      </c>
    </row>
    <row r="207" spans="1:7">
      <c r="A207" s="10">
        <v>43496</v>
      </c>
      <c r="B207" s="526" t="s">
        <v>114</v>
      </c>
      <c r="C207" s="526" t="s">
        <v>15</v>
      </c>
      <c r="D207" t="s">
        <v>18</v>
      </c>
      <c r="E207" s="2"/>
      <c r="F207" s="2">
        <v>60</v>
      </c>
      <c r="G207" s="2">
        <f t="shared" si="2"/>
        <v>29.299999999999983</v>
      </c>
    </row>
    <row r="208" spans="1:7">
      <c r="A208" s="10">
        <v>43496</v>
      </c>
      <c r="B208" s="526" t="s">
        <v>114</v>
      </c>
      <c r="C208" s="526" t="s">
        <v>15</v>
      </c>
      <c r="D208" t="s">
        <v>19</v>
      </c>
      <c r="E208" s="2"/>
      <c r="F208" s="2">
        <v>5</v>
      </c>
      <c r="G208" s="2">
        <f t="shared" ref="G208:G272" si="3">+G207+E208-F208</f>
        <v>24.299999999999983</v>
      </c>
    </row>
    <row r="209" spans="1:7">
      <c r="A209" s="10">
        <v>43550</v>
      </c>
      <c r="B209" s="526">
        <v>17423</v>
      </c>
      <c r="C209" s="526" t="s">
        <v>15</v>
      </c>
      <c r="D209" t="s">
        <v>16</v>
      </c>
      <c r="E209" s="2"/>
      <c r="F209" s="2">
        <v>19.3</v>
      </c>
      <c r="G209" s="2">
        <f t="shared" si="3"/>
        <v>4.9999999999999822</v>
      </c>
    </row>
    <row r="210" spans="1:7">
      <c r="A210" s="10">
        <v>43550</v>
      </c>
      <c r="B210" s="526">
        <v>17423</v>
      </c>
      <c r="C210" s="526" t="s">
        <v>15</v>
      </c>
      <c r="D210" t="s">
        <v>17</v>
      </c>
      <c r="E210" s="2"/>
      <c r="F210" s="2">
        <v>5</v>
      </c>
      <c r="G210" s="2">
        <f t="shared" si="3"/>
        <v>-1.7763568394002505E-14</v>
      </c>
    </row>
    <row r="211" spans="1:7">
      <c r="A211" s="10">
        <v>43524</v>
      </c>
      <c r="B211" s="526" t="s">
        <v>14</v>
      </c>
      <c r="C211" s="526" t="s">
        <v>20</v>
      </c>
      <c r="D211" t="s">
        <v>16</v>
      </c>
      <c r="E211" s="2">
        <v>20.399999999999999</v>
      </c>
      <c r="G211" s="2">
        <f t="shared" si="3"/>
        <v>20.399999999999981</v>
      </c>
    </row>
    <row r="212" spans="1:7">
      <c r="B212" s="526"/>
      <c r="C212" s="526"/>
      <c r="D212" t="s">
        <v>17</v>
      </c>
      <c r="E212" s="2">
        <v>6.1</v>
      </c>
      <c r="G212" s="2">
        <f t="shared" si="3"/>
        <v>26.499999999999979</v>
      </c>
    </row>
    <row r="213" spans="1:7">
      <c r="B213" s="526"/>
      <c r="C213" s="526"/>
      <c r="D213" t="s">
        <v>18</v>
      </c>
      <c r="E213" s="2">
        <v>56</v>
      </c>
      <c r="G213" s="2">
        <f t="shared" si="3"/>
        <v>82.499999999999972</v>
      </c>
    </row>
    <row r="214" spans="1:7">
      <c r="B214" s="526"/>
      <c r="C214" s="526"/>
      <c r="D214" t="s">
        <v>19</v>
      </c>
      <c r="E214" s="2">
        <v>5</v>
      </c>
      <c r="G214" s="2">
        <f t="shared" si="3"/>
        <v>87.499999999999972</v>
      </c>
    </row>
    <row r="215" spans="1:7">
      <c r="A215" s="10">
        <v>43524</v>
      </c>
      <c r="B215" s="526" t="s">
        <v>114</v>
      </c>
      <c r="C215" s="526" t="s">
        <v>20</v>
      </c>
      <c r="D215" t="s">
        <v>18</v>
      </c>
      <c r="E215" s="2"/>
      <c r="F215" s="2">
        <v>56</v>
      </c>
      <c r="G215" s="2">
        <f t="shared" si="3"/>
        <v>31.499999999999972</v>
      </c>
    </row>
    <row r="216" spans="1:7">
      <c r="A216" s="10">
        <v>43524</v>
      </c>
      <c r="B216" s="526" t="s">
        <v>114</v>
      </c>
      <c r="C216" s="526" t="s">
        <v>20</v>
      </c>
      <c r="D216" t="s">
        <v>19</v>
      </c>
      <c r="E216" s="2"/>
      <c r="F216" s="2">
        <v>5</v>
      </c>
      <c r="G216" s="2">
        <f t="shared" si="3"/>
        <v>26.499999999999972</v>
      </c>
    </row>
    <row r="217" spans="1:7">
      <c r="A217" s="10">
        <v>43550</v>
      </c>
      <c r="B217" s="526">
        <v>17423</v>
      </c>
      <c r="C217" s="526" t="s">
        <v>20</v>
      </c>
      <c r="D217" t="s">
        <v>16</v>
      </c>
      <c r="E217" s="2"/>
      <c r="F217" s="2">
        <v>20.399999999999999</v>
      </c>
      <c r="G217" s="2">
        <f t="shared" si="3"/>
        <v>6.099999999999973</v>
      </c>
    </row>
    <row r="218" spans="1:7">
      <c r="A218" s="10">
        <v>43594</v>
      </c>
      <c r="B218" s="526">
        <v>17821</v>
      </c>
      <c r="C218" s="526" t="s">
        <v>20</v>
      </c>
      <c r="D218" t="s">
        <v>17</v>
      </c>
      <c r="E218" s="2"/>
      <c r="F218" s="2">
        <v>6.1</v>
      </c>
      <c r="G218" s="2">
        <f t="shared" si="3"/>
        <v>-2.6645352591003757E-14</v>
      </c>
    </row>
    <row r="219" spans="1:7">
      <c r="A219" s="10">
        <v>43555</v>
      </c>
      <c r="B219" s="526" t="s">
        <v>14</v>
      </c>
      <c r="C219" s="526" t="s">
        <v>23</v>
      </c>
      <c r="D219" t="s">
        <v>16</v>
      </c>
      <c r="E219" s="2">
        <v>19</v>
      </c>
      <c r="G219" s="2">
        <f t="shared" si="3"/>
        <v>18.999999999999972</v>
      </c>
    </row>
    <row r="220" spans="1:7">
      <c r="B220" s="526"/>
      <c r="C220" s="526"/>
      <c r="D220" t="s">
        <v>17</v>
      </c>
      <c r="E220" s="2">
        <v>4.9000000000000004</v>
      </c>
      <c r="G220" s="2">
        <f t="shared" si="3"/>
        <v>23.89999999999997</v>
      </c>
    </row>
    <row r="221" spans="1:7">
      <c r="B221" s="526"/>
      <c r="C221" s="526"/>
      <c r="D221" t="s">
        <v>18</v>
      </c>
      <c r="E221" s="2">
        <v>60</v>
      </c>
      <c r="G221" s="2">
        <f t="shared" si="3"/>
        <v>83.899999999999977</v>
      </c>
    </row>
    <row r="222" spans="1:7">
      <c r="B222" s="526"/>
      <c r="C222" s="526"/>
      <c r="D222" t="s">
        <v>19</v>
      </c>
      <c r="E222" s="2">
        <v>5</v>
      </c>
      <c r="G222" s="2">
        <f t="shared" si="3"/>
        <v>88.899999999999977</v>
      </c>
    </row>
    <row r="223" spans="1:7">
      <c r="A223" s="10">
        <v>43555</v>
      </c>
      <c r="B223" s="526" t="s">
        <v>114</v>
      </c>
      <c r="C223" s="526" t="s">
        <v>23</v>
      </c>
      <c r="D223" t="s">
        <v>18</v>
      </c>
      <c r="E223" s="2"/>
      <c r="F223" s="2">
        <v>60</v>
      </c>
      <c r="G223" s="2">
        <f t="shared" si="3"/>
        <v>28.899999999999977</v>
      </c>
    </row>
    <row r="224" spans="1:7">
      <c r="A224" s="10">
        <v>43555</v>
      </c>
      <c r="B224" s="526" t="s">
        <v>114</v>
      </c>
      <c r="C224" s="526" t="s">
        <v>23</v>
      </c>
      <c r="D224" t="s">
        <v>19</v>
      </c>
      <c r="E224" s="2"/>
      <c r="F224" s="2">
        <v>5</v>
      </c>
      <c r="G224" s="2">
        <f t="shared" si="3"/>
        <v>23.899999999999977</v>
      </c>
    </row>
    <row r="225" spans="1:7">
      <c r="A225" s="10">
        <v>43594</v>
      </c>
      <c r="B225" s="526">
        <v>17821</v>
      </c>
      <c r="C225" s="526" t="s">
        <v>23</v>
      </c>
      <c r="D225" t="s">
        <v>16</v>
      </c>
      <c r="E225" s="2"/>
      <c r="F225" s="2">
        <v>19</v>
      </c>
      <c r="G225" s="2">
        <f t="shared" si="3"/>
        <v>4.8999999999999773</v>
      </c>
    </row>
    <row r="226" spans="1:7">
      <c r="A226" s="10">
        <v>43594</v>
      </c>
      <c r="B226" s="526">
        <v>17821</v>
      </c>
      <c r="C226" s="526" t="s">
        <v>23</v>
      </c>
      <c r="D226" t="s">
        <v>17</v>
      </c>
      <c r="E226" s="2"/>
      <c r="F226" s="2">
        <v>4.9000000000000004</v>
      </c>
      <c r="G226" s="2">
        <f t="shared" si="3"/>
        <v>-2.3092638912203256E-14</v>
      </c>
    </row>
    <row r="227" spans="1:7">
      <c r="A227" s="250">
        <v>43585</v>
      </c>
      <c r="B227" s="525" t="s">
        <v>14</v>
      </c>
      <c r="C227" s="525" t="s">
        <v>24</v>
      </c>
      <c r="D227" t="s">
        <v>16</v>
      </c>
      <c r="E227" s="2">
        <v>19.2</v>
      </c>
      <c r="G227" s="2">
        <f t="shared" si="3"/>
        <v>19.199999999999974</v>
      </c>
    </row>
    <row r="228" spans="1:7">
      <c r="B228" s="526"/>
      <c r="C228" s="526"/>
      <c r="D228" t="s">
        <v>17</v>
      </c>
      <c r="E228" s="2">
        <v>4.5</v>
      </c>
      <c r="G228" s="2">
        <f t="shared" si="3"/>
        <v>23.699999999999974</v>
      </c>
    </row>
    <row r="229" spans="1:7">
      <c r="B229" s="526"/>
      <c r="C229" s="526"/>
      <c r="D229" t="s">
        <v>18</v>
      </c>
      <c r="E229" s="2">
        <v>60</v>
      </c>
      <c r="G229" s="2">
        <f t="shared" si="3"/>
        <v>83.699999999999974</v>
      </c>
    </row>
    <row r="230" spans="1:7">
      <c r="B230" s="526"/>
      <c r="C230" s="526"/>
      <c r="D230" t="s">
        <v>19</v>
      </c>
      <c r="E230" s="2">
        <v>5</v>
      </c>
      <c r="G230" s="2">
        <f t="shared" si="3"/>
        <v>88.699999999999974</v>
      </c>
    </row>
    <row r="231" spans="1:7">
      <c r="A231" s="10">
        <v>43585</v>
      </c>
      <c r="B231" s="526" t="s">
        <v>114</v>
      </c>
      <c r="C231" s="526" t="s">
        <v>24</v>
      </c>
      <c r="D231" t="s">
        <v>18</v>
      </c>
      <c r="E231" s="2"/>
      <c r="F231" s="2">
        <v>60</v>
      </c>
      <c r="G231" s="2">
        <f t="shared" si="3"/>
        <v>28.699999999999974</v>
      </c>
    </row>
    <row r="232" spans="1:7">
      <c r="A232" s="10">
        <v>43585</v>
      </c>
      <c r="B232" s="526" t="s">
        <v>114</v>
      </c>
      <c r="C232" s="526" t="s">
        <v>24</v>
      </c>
      <c r="D232" t="s">
        <v>19</v>
      </c>
      <c r="E232" s="2"/>
      <c r="F232" s="2">
        <v>5</v>
      </c>
      <c r="G232" s="2">
        <f t="shared" si="3"/>
        <v>23.699999999999974</v>
      </c>
    </row>
    <row r="233" spans="1:7">
      <c r="A233" s="10">
        <v>43619</v>
      </c>
      <c r="B233" s="526">
        <v>18011</v>
      </c>
      <c r="C233" s="526" t="s">
        <v>24</v>
      </c>
      <c r="D233" t="s">
        <v>16</v>
      </c>
      <c r="E233" s="2"/>
      <c r="F233" s="2">
        <v>19.2</v>
      </c>
      <c r="G233" s="2">
        <f t="shared" si="3"/>
        <v>4.4999999999999751</v>
      </c>
    </row>
    <row r="234" spans="1:7">
      <c r="A234" s="10">
        <v>43619</v>
      </c>
      <c r="B234" s="526">
        <v>18011</v>
      </c>
      <c r="C234" s="526" t="s">
        <v>24</v>
      </c>
      <c r="D234" t="s">
        <v>17</v>
      </c>
      <c r="E234" s="2"/>
      <c r="F234" s="2">
        <v>4.5</v>
      </c>
      <c r="G234" s="2">
        <f t="shared" si="3"/>
        <v>-2.4868995751603507E-14</v>
      </c>
    </row>
    <row r="235" spans="1:7">
      <c r="A235" s="250">
        <v>43616</v>
      </c>
      <c r="B235" s="525" t="s">
        <v>14</v>
      </c>
      <c r="C235" s="525" t="s">
        <v>25</v>
      </c>
      <c r="D235" t="s">
        <v>16</v>
      </c>
      <c r="E235" s="2">
        <v>17.7</v>
      </c>
      <c r="G235" s="2">
        <f t="shared" si="3"/>
        <v>17.699999999999974</v>
      </c>
    </row>
    <row r="236" spans="1:7">
      <c r="B236" s="526"/>
      <c r="C236" s="526"/>
      <c r="D236" t="s">
        <v>17</v>
      </c>
      <c r="E236" s="2">
        <v>5.2</v>
      </c>
      <c r="G236" s="2">
        <f t="shared" si="3"/>
        <v>22.899999999999974</v>
      </c>
    </row>
    <row r="237" spans="1:7">
      <c r="B237" s="526"/>
      <c r="C237" s="526"/>
      <c r="D237" t="s">
        <v>18</v>
      </c>
      <c r="E237" s="2">
        <v>60</v>
      </c>
      <c r="G237" s="2">
        <f t="shared" si="3"/>
        <v>82.899999999999977</v>
      </c>
    </row>
    <row r="238" spans="1:7">
      <c r="B238" s="526"/>
      <c r="C238" s="526"/>
      <c r="D238" t="s">
        <v>19</v>
      </c>
      <c r="E238" s="2">
        <v>5</v>
      </c>
      <c r="G238" s="2">
        <f t="shared" si="3"/>
        <v>87.899999999999977</v>
      </c>
    </row>
    <row r="239" spans="1:7">
      <c r="A239" s="10">
        <v>43661</v>
      </c>
      <c r="B239" s="526">
        <v>18230</v>
      </c>
      <c r="C239" s="526" t="s">
        <v>42</v>
      </c>
      <c r="D239" t="s">
        <v>16</v>
      </c>
      <c r="E239" s="2"/>
      <c r="F239" s="2">
        <v>17.7</v>
      </c>
      <c r="G239" s="2">
        <f t="shared" si="3"/>
        <v>70.199999999999974</v>
      </c>
    </row>
    <row r="240" spans="1:7">
      <c r="A240" s="10">
        <v>43661</v>
      </c>
      <c r="B240" s="526">
        <v>18230</v>
      </c>
      <c r="C240" s="526" t="s">
        <v>42</v>
      </c>
      <c r="D240" t="s">
        <v>17</v>
      </c>
      <c r="E240" s="2"/>
      <c r="F240" s="2">
        <v>5.2</v>
      </c>
      <c r="G240" s="2">
        <f t="shared" si="3"/>
        <v>64.999999999999972</v>
      </c>
    </row>
    <row r="241" spans="1:7">
      <c r="A241" s="10">
        <v>43616</v>
      </c>
      <c r="B241" s="526" t="s">
        <v>114</v>
      </c>
      <c r="C241" s="526" t="s">
        <v>25</v>
      </c>
      <c r="D241" t="s">
        <v>18</v>
      </c>
      <c r="E241" s="2"/>
      <c r="F241" s="2">
        <v>60</v>
      </c>
      <c r="G241" s="2">
        <f t="shared" si="3"/>
        <v>4.9999999999999716</v>
      </c>
    </row>
    <row r="242" spans="1:7">
      <c r="A242" s="10">
        <v>43616</v>
      </c>
      <c r="B242" s="526" t="s">
        <v>114</v>
      </c>
      <c r="C242" s="526" t="s">
        <v>25</v>
      </c>
      <c r="D242" t="s">
        <v>19</v>
      </c>
      <c r="E242" s="2"/>
      <c r="F242" s="2">
        <v>5</v>
      </c>
      <c r="G242" s="2">
        <f t="shared" si="3"/>
        <v>-2.8421709430404007E-14</v>
      </c>
    </row>
    <row r="243" spans="1:7">
      <c r="A243" s="250">
        <v>43646</v>
      </c>
      <c r="B243" s="525" t="s">
        <v>14</v>
      </c>
      <c r="C243" s="525" t="s">
        <v>26</v>
      </c>
      <c r="D243" t="s">
        <v>16</v>
      </c>
      <c r="E243" s="2">
        <v>15.8</v>
      </c>
      <c r="G243" s="2">
        <f t="shared" si="3"/>
        <v>15.799999999999972</v>
      </c>
    </row>
    <row r="244" spans="1:7">
      <c r="B244" s="526"/>
      <c r="C244" s="526"/>
      <c r="D244" t="s">
        <v>17</v>
      </c>
      <c r="E244" s="2">
        <v>4.9000000000000004</v>
      </c>
      <c r="G244" s="2">
        <f t="shared" si="3"/>
        <v>20.699999999999974</v>
      </c>
    </row>
    <row r="245" spans="1:7">
      <c r="B245" s="526"/>
      <c r="C245" s="526"/>
      <c r="D245" t="s">
        <v>18</v>
      </c>
      <c r="E245" s="2">
        <v>60</v>
      </c>
      <c r="G245" s="2">
        <f t="shared" si="3"/>
        <v>80.699999999999974</v>
      </c>
    </row>
    <row r="246" spans="1:7">
      <c r="B246" s="526"/>
      <c r="C246" s="526"/>
      <c r="D246" t="s">
        <v>19</v>
      </c>
      <c r="E246" s="2">
        <v>5</v>
      </c>
      <c r="G246" s="2">
        <f t="shared" si="3"/>
        <v>85.699999999999974</v>
      </c>
    </row>
    <row r="247" spans="1:7">
      <c r="A247" s="10">
        <v>43646</v>
      </c>
      <c r="B247" s="526" t="s">
        <v>114</v>
      </c>
      <c r="C247" s="526" t="s">
        <v>26</v>
      </c>
      <c r="D247" t="s">
        <v>18</v>
      </c>
      <c r="E247" s="2"/>
      <c r="F247" s="2">
        <v>60</v>
      </c>
      <c r="G247" s="2">
        <f t="shared" si="3"/>
        <v>25.699999999999974</v>
      </c>
    </row>
    <row r="248" spans="1:7">
      <c r="A248" s="10">
        <v>43646</v>
      </c>
      <c r="B248" s="526" t="s">
        <v>114</v>
      </c>
      <c r="C248" s="526" t="s">
        <v>26</v>
      </c>
      <c r="D248" t="s">
        <v>19</v>
      </c>
      <c r="E248" s="2"/>
      <c r="F248" s="2">
        <v>5</v>
      </c>
      <c r="G248" s="2">
        <f t="shared" si="3"/>
        <v>20.699999999999974</v>
      </c>
    </row>
    <row r="249" spans="1:7">
      <c r="A249" s="10">
        <v>43682</v>
      </c>
      <c r="B249" s="526">
        <v>18411</v>
      </c>
      <c r="C249" s="526" t="s">
        <v>26</v>
      </c>
      <c r="D249" t="s">
        <v>16</v>
      </c>
      <c r="E249" s="2"/>
      <c r="F249" s="2">
        <v>15.8</v>
      </c>
      <c r="G249" s="2">
        <f t="shared" si="3"/>
        <v>4.8999999999999737</v>
      </c>
    </row>
    <row r="250" spans="1:7">
      <c r="A250" s="10">
        <v>43682</v>
      </c>
      <c r="B250" s="526">
        <v>18411</v>
      </c>
      <c r="C250" s="526" t="s">
        <v>26</v>
      </c>
      <c r="D250" t="s">
        <v>17</v>
      </c>
      <c r="E250" s="2"/>
      <c r="F250" s="2">
        <v>4.9000000000000004</v>
      </c>
      <c r="G250" s="2">
        <f t="shared" si="3"/>
        <v>-2.6645352591003757E-14</v>
      </c>
    </row>
    <row r="251" spans="1:7">
      <c r="A251" s="250">
        <v>43677</v>
      </c>
      <c r="B251" s="525" t="s">
        <v>14</v>
      </c>
      <c r="C251" s="525" t="s">
        <v>27</v>
      </c>
      <c r="D251" t="s">
        <v>16</v>
      </c>
      <c r="E251" s="2">
        <v>15.8</v>
      </c>
      <c r="G251" s="2">
        <f t="shared" si="3"/>
        <v>15.799999999999974</v>
      </c>
    </row>
    <row r="252" spans="1:7">
      <c r="B252" s="526"/>
      <c r="C252" s="526"/>
      <c r="D252" t="s">
        <v>17</v>
      </c>
      <c r="E252" s="2">
        <v>4.8</v>
      </c>
      <c r="G252" s="2">
        <f t="shared" si="3"/>
        <v>20.599999999999973</v>
      </c>
    </row>
    <row r="253" spans="1:7">
      <c r="B253" s="526"/>
      <c r="C253" s="526"/>
      <c r="D253" t="s">
        <v>18</v>
      </c>
      <c r="E253" s="2">
        <v>60</v>
      </c>
      <c r="G253" s="2">
        <f t="shared" si="3"/>
        <v>80.599999999999966</v>
      </c>
    </row>
    <row r="254" spans="1:7">
      <c r="B254" s="526"/>
      <c r="C254" s="526"/>
      <c r="D254" t="s">
        <v>19</v>
      </c>
      <c r="E254" s="2">
        <v>5</v>
      </c>
      <c r="G254" s="2">
        <f t="shared" si="3"/>
        <v>85.599999999999966</v>
      </c>
    </row>
    <row r="255" spans="1:7">
      <c r="A255" s="10">
        <v>43677</v>
      </c>
      <c r="B255" s="526" t="s">
        <v>114</v>
      </c>
      <c r="C255" s="526" t="s">
        <v>27</v>
      </c>
      <c r="D255" t="s">
        <v>18</v>
      </c>
      <c r="E255" s="2"/>
      <c r="F255" s="2">
        <v>60</v>
      </c>
      <c r="G255" s="2">
        <f t="shared" si="3"/>
        <v>25.599999999999966</v>
      </c>
    </row>
    <row r="256" spans="1:7">
      <c r="A256" s="10">
        <v>43677</v>
      </c>
      <c r="B256" s="526" t="s">
        <v>114</v>
      </c>
      <c r="C256" s="526" t="s">
        <v>27</v>
      </c>
      <c r="D256" t="s">
        <v>19</v>
      </c>
      <c r="E256" s="2"/>
      <c r="F256" s="2">
        <v>5</v>
      </c>
      <c r="G256" s="2">
        <f t="shared" si="3"/>
        <v>20.599999999999966</v>
      </c>
    </row>
    <row r="257" spans="1:7">
      <c r="A257" s="10">
        <v>43734</v>
      </c>
      <c r="B257" s="526">
        <v>18806</v>
      </c>
      <c r="C257" s="526" t="s">
        <v>27</v>
      </c>
      <c r="D257" t="s">
        <v>16</v>
      </c>
      <c r="E257" s="2"/>
      <c r="F257" s="2">
        <v>15.8</v>
      </c>
      <c r="G257" s="2">
        <f t="shared" si="3"/>
        <v>4.7999999999999652</v>
      </c>
    </row>
    <row r="258" spans="1:7">
      <c r="A258" s="10">
        <v>43734</v>
      </c>
      <c r="B258" s="526">
        <v>18806</v>
      </c>
      <c r="C258" s="526" t="s">
        <v>27</v>
      </c>
      <c r="D258" t="s">
        <v>17</v>
      </c>
      <c r="E258" s="2"/>
      <c r="F258" s="2">
        <v>4.8</v>
      </c>
      <c r="G258" s="2">
        <f t="shared" si="3"/>
        <v>-3.4638958368304884E-14</v>
      </c>
    </row>
    <row r="259" spans="1:7">
      <c r="A259" s="250">
        <v>43708</v>
      </c>
      <c r="B259" s="525" t="s">
        <v>14</v>
      </c>
      <c r="C259" s="525" t="s">
        <v>28</v>
      </c>
      <c r="D259" t="s">
        <v>16</v>
      </c>
      <c r="E259" s="2">
        <v>15.4</v>
      </c>
      <c r="G259" s="2">
        <f t="shared" si="3"/>
        <v>15.399999999999967</v>
      </c>
    </row>
    <row r="260" spans="1:7">
      <c r="B260" s="526"/>
      <c r="C260" s="526"/>
      <c r="D260" t="s">
        <v>17</v>
      </c>
      <c r="E260" s="2">
        <v>4.5999999999999996</v>
      </c>
      <c r="G260" s="2">
        <f t="shared" si="3"/>
        <v>19.999999999999964</v>
      </c>
    </row>
    <row r="261" spans="1:7">
      <c r="B261" s="526"/>
      <c r="C261" s="526"/>
      <c r="D261" t="s">
        <v>18</v>
      </c>
      <c r="E261" s="2">
        <v>60</v>
      </c>
      <c r="G261" s="2">
        <f t="shared" si="3"/>
        <v>79.999999999999972</v>
      </c>
    </row>
    <row r="262" spans="1:7">
      <c r="B262" s="526"/>
      <c r="C262" s="526"/>
      <c r="D262" t="s">
        <v>19</v>
      </c>
      <c r="E262" s="2">
        <v>5</v>
      </c>
      <c r="G262" s="2">
        <f t="shared" si="3"/>
        <v>84.999999999999972</v>
      </c>
    </row>
    <row r="263" spans="1:7">
      <c r="A263" s="10">
        <v>43708</v>
      </c>
      <c r="B263" s="526" t="s">
        <v>114</v>
      </c>
      <c r="C263" s="526" t="s">
        <v>28</v>
      </c>
      <c r="D263" t="s">
        <v>18</v>
      </c>
      <c r="E263" s="2"/>
      <c r="F263" s="2">
        <v>60</v>
      </c>
      <c r="G263" s="2">
        <f t="shared" si="3"/>
        <v>24.999999999999972</v>
      </c>
    </row>
    <row r="264" spans="1:7" ht="14.25" customHeight="1">
      <c r="A264" s="10">
        <v>43708</v>
      </c>
      <c r="B264" s="526" t="s">
        <v>114</v>
      </c>
      <c r="C264" s="526" t="s">
        <v>28</v>
      </c>
      <c r="D264" t="s">
        <v>19</v>
      </c>
      <c r="E264" s="2"/>
      <c r="F264" s="2">
        <v>5</v>
      </c>
      <c r="G264" s="2">
        <f t="shared" si="3"/>
        <v>19.999999999999972</v>
      </c>
    </row>
    <row r="265" spans="1:7" ht="14.25" customHeight="1">
      <c r="A265" s="10">
        <v>43753</v>
      </c>
      <c r="B265" s="526">
        <v>18883</v>
      </c>
      <c r="C265" s="526" t="s">
        <v>28</v>
      </c>
      <c r="D265" t="s">
        <v>16</v>
      </c>
      <c r="E265" s="2"/>
      <c r="F265" s="2">
        <v>15.4</v>
      </c>
      <c r="G265" s="2">
        <f t="shared" si="3"/>
        <v>4.5999999999999712</v>
      </c>
    </row>
    <row r="266" spans="1:7" ht="15.75" customHeight="1">
      <c r="A266" s="10">
        <v>43753</v>
      </c>
      <c r="B266" s="526">
        <v>18883</v>
      </c>
      <c r="C266" s="526" t="s">
        <v>28</v>
      </c>
      <c r="D266" t="s">
        <v>17</v>
      </c>
      <c r="E266" s="2"/>
      <c r="F266" s="2">
        <v>4.5999999999999996</v>
      </c>
      <c r="G266" s="2">
        <f t="shared" si="3"/>
        <v>-2.8421709430404007E-14</v>
      </c>
    </row>
    <row r="267" spans="1:7" ht="14.25" customHeight="1">
      <c r="A267" s="250">
        <v>43738</v>
      </c>
      <c r="B267" s="525" t="s">
        <v>14</v>
      </c>
      <c r="C267" s="525" t="s">
        <v>29</v>
      </c>
      <c r="D267" t="s">
        <v>16</v>
      </c>
      <c r="E267" s="2">
        <v>15.5</v>
      </c>
      <c r="G267" s="2">
        <f t="shared" si="3"/>
        <v>15.499999999999972</v>
      </c>
    </row>
    <row r="268" spans="1:7" ht="14.25" customHeight="1">
      <c r="B268" s="526"/>
      <c r="C268" s="526"/>
      <c r="D268" t="s">
        <v>17</v>
      </c>
      <c r="E268" s="2">
        <v>4.7</v>
      </c>
      <c r="G268" s="2">
        <f t="shared" si="3"/>
        <v>20.199999999999971</v>
      </c>
    </row>
    <row r="269" spans="1:7" ht="14.25" customHeight="1">
      <c r="B269" s="526"/>
      <c r="C269" s="526"/>
      <c r="D269" t="s">
        <v>18</v>
      </c>
      <c r="E269" s="2">
        <v>60</v>
      </c>
      <c r="G269" s="2">
        <f t="shared" si="3"/>
        <v>80.199999999999974</v>
      </c>
    </row>
    <row r="270" spans="1:7" ht="14.25" customHeight="1">
      <c r="B270" s="526"/>
      <c r="C270" s="526"/>
      <c r="D270" t="s">
        <v>19</v>
      </c>
      <c r="E270" s="2">
        <v>5</v>
      </c>
      <c r="G270" s="2">
        <f t="shared" si="3"/>
        <v>85.199999999999974</v>
      </c>
    </row>
    <row r="271" spans="1:7" ht="14.25" customHeight="1">
      <c r="A271" s="10">
        <v>43738</v>
      </c>
      <c r="B271" s="526" t="s">
        <v>114</v>
      </c>
      <c r="C271" s="526" t="s">
        <v>29</v>
      </c>
      <c r="D271" t="s">
        <v>18</v>
      </c>
      <c r="E271" s="2"/>
      <c r="F271" s="2">
        <v>60</v>
      </c>
      <c r="G271" s="2">
        <f t="shared" si="3"/>
        <v>25.199999999999974</v>
      </c>
    </row>
    <row r="272" spans="1:7" ht="14.25" customHeight="1">
      <c r="A272" s="10">
        <v>43738</v>
      </c>
      <c r="B272" s="526" t="s">
        <v>114</v>
      </c>
      <c r="C272" s="526" t="s">
        <v>29</v>
      </c>
      <c r="D272" t="s">
        <v>19</v>
      </c>
      <c r="E272" s="2"/>
      <c r="F272" s="2">
        <v>5</v>
      </c>
      <c r="G272" s="2">
        <f t="shared" si="3"/>
        <v>20.199999999999974</v>
      </c>
    </row>
    <row r="273" spans="1:7" ht="14.25" customHeight="1">
      <c r="A273" s="10">
        <v>43766</v>
      </c>
      <c r="B273" s="526">
        <v>19054</v>
      </c>
      <c r="C273" s="526" t="s">
        <v>29</v>
      </c>
      <c r="D273" t="s">
        <v>16</v>
      </c>
      <c r="E273" s="2"/>
      <c r="F273" s="2">
        <v>15.5</v>
      </c>
      <c r="G273" s="2">
        <f t="shared" ref="G273:G344" si="4">+G272+E273-F273</f>
        <v>4.6999999999999744</v>
      </c>
    </row>
    <row r="274" spans="1:7" ht="14.25" customHeight="1">
      <c r="A274" s="10">
        <v>43766</v>
      </c>
      <c r="B274" s="526">
        <v>19054</v>
      </c>
      <c r="C274" s="526" t="s">
        <v>29</v>
      </c>
      <c r="D274" t="s">
        <v>17</v>
      </c>
      <c r="E274" s="2"/>
      <c r="F274" s="2">
        <v>4.7</v>
      </c>
      <c r="G274" s="2">
        <f t="shared" si="4"/>
        <v>-2.5757174171303632E-14</v>
      </c>
    </row>
    <row r="275" spans="1:7" ht="14.25" customHeight="1">
      <c r="A275" s="250">
        <v>43769</v>
      </c>
      <c r="B275" s="525" t="s">
        <v>14</v>
      </c>
      <c r="C275" s="525" t="s">
        <v>30</v>
      </c>
      <c r="D275" t="s">
        <v>16</v>
      </c>
      <c r="E275" s="2">
        <v>15.5</v>
      </c>
      <c r="G275" s="2">
        <f t="shared" si="4"/>
        <v>15.499999999999975</v>
      </c>
    </row>
    <row r="276" spans="1:7" ht="14.25" customHeight="1">
      <c r="B276" s="526"/>
      <c r="C276" s="526"/>
      <c r="D276" t="s">
        <v>17</v>
      </c>
      <c r="E276" s="2">
        <v>4.5</v>
      </c>
      <c r="G276" s="2">
        <f t="shared" si="4"/>
        <v>19.999999999999975</v>
      </c>
    </row>
    <row r="277" spans="1:7" ht="14.25" customHeight="1">
      <c r="B277" s="526"/>
      <c r="C277" s="526"/>
      <c r="D277" t="s">
        <v>18</v>
      </c>
      <c r="E277" s="2">
        <v>60</v>
      </c>
      <c r="G277" s="2">
        <f t="shared" si="4"/>
        <v>79.999999999999972</v>
      </c>
    </row>
    <row r="278" spans="1:7" ht="14.25" customHeight="1">
      <c r="B278" s="526"/>
      <c r="C278" s="526"/>
      <c r="D278" t="s">
        <v>40</v>
      </c>
      <c r="E278" s="2">
        <v>5</v>
      </c>
      <c r="G278" s="2">
        <f t="shared" si="4"/>
        <v>84.999999999999972</v>
      </c>
    </row>
    <row r="279" spans="1:7" ht="14.25" customHeight="1">
      <c r="A279" s="10">
        <v>43769</v>
      </c>
      <c r="B279" s="526" t="s">
        <v>114</v>
      </c>
      <c r="C279" s="526" t="s">
        <v>30</v>
      </c>
      <c r="D279" t="s">
        <v>18</v>
      </c>
      <c r="E279" s="2"/>
      <c r="F279" s="2">
        <v>60</v>
      </c>
      <c r="G279" s="2">
        <f t="shared" si="4"/>
        <v>24.999999999999972</v>
      </c>
    </row>
    <row r="280" spans="1:7" ht="14.25" customHeight="1">
      <c r="A280" s="10">
        <v>43769</v>
      </c>
      <c r="B280" s="526" t="s">
        <v>114</v>
      </c>
      <c r="C280" s="526" t="s">
        <v>30</v>
      </c>
      <c r="D280" t="s">
        <v>40</v>
      </c>
      <c r="E280" s="2"/>
      <c r="F280" s="2">
        <v>5</v>
      </c>
      <c r="G280" s="2">
        <f t="shared" si="4"/>
        <v>19.999999999999972</v>
      </c>
    </row>
    <row r="281" spans="1:7" ht="14.25" customHeight="1">
      <c r="A281" s="10">
        <v>43796</v>
      </c>
      <c r="B281" s="526">
        <v>19232</v>
      </c>
      <c r="C281" s="526" t="s">
        <v>30</v>
      </c>
      <c r="D281" t="s">
        <v>16</v>
      </c>
      <c r="E281" s="2"/>
      <c r="F281" s="2">
        <v>15.5</v>
      </c>
      <c r="G281" s="2">
        <f t="shared" si="4"/>
        <v>4.4999999999999716</v>
      </c>
    </row>
    <row r="282" spans="1:7" ht="14.25" customHeight="1">
      <c r="A282" s="10">
        <v>43796</v>
      </c>
      <c r="B282" s="526">
        <v>19232</v>
      </c>
      <c r="C282" s="526" t="s">
        <v>30</v>
      </c>
      <c r="D282" t="s">
        <v>17</v>
      </c>
      <c r="E282" s="2"/>
      <c r="F282" s="2">
        <v>4.5</v>
      </c>
      <c r="G282" s="2">
        <f t="shared" si="4"/>
        <v>-2.8421709430404007E-14</v>
      </c>
    </row>
    <row r="283" spans="1:7" ht="14.25" customHeight="1">
      <c r="A283" s="250">
        <v>43799</v>
      </c>
      <c r="B283" s="525" t="s">
        <v>14</v>
      </c>
      <c r="C283" s="525" t="s">
        <v>33</v>
      </c>
      <c r="D283" t="s">
        <v>16</v>
      </c>
      <c r="E283" s="2">
        <v>17.399999999999999</v>
      </c>
      <c r="G283" s="2">
        <f t="shared" si="4"/>
        <v>17.39999999999997</v>
      </c>
    </row>
    <row r="284" spans="1:7" ht="14.25" customHeight="1">
      <c r="B284" s="526"/>
      <c r="C284" s="526"/>
      <c r="D284" t="s">
        <v>17</v>
      </c>
      <c r="E284" s="2">
        <v>4.7</v>
      </c>
      <c r="G284" s="2">
        <f t="shared" si="4"/>
        <v>22.099999999999969</v>
      </c>
    </row>
    <row r="285" spans="1:7" ht="14.25" customHeight="1">
      <c r="B285" s="526"/>
      <c r="C285" s="526"/>
      <c r="D285" t="s">
        <v>18</v>
      </c>
      <c r="E285" s="2">
        <v>60</v>
      </c>
      <c r="G285" s="2">
        <f t="shared" si="4"/>
        <v>82.099999999999966</v>
      </c>
    </row>
    <row r="286" spans="1:7" ht="14.25" customHeight="1">
      <c r="B286" s="526"/>
      <c r="C286" s="526"/>
      <c r="D286" t="s">
        <v>40</v>
      </c>
      <c r="E286" s="2">
        <v>5</v>
      </c>
      <c r="G286" s="2">
        <f t="shared" si="4"/>
        <v>87.099999999999966</v>
      </c>
    </row>
    <row r="287" spans="1:7" ht="14.25" customHeight="1">
      <c r="A287" s="10">
        <v>43799</v>
      </c>
      <c r="B287" s="526" t="s">
        <v>114</v>
      </c>
      <c r="C287" s="526" t="s">
        <v>33</v>
      </c>
      <c r="D287" t="s">
        <v>18</v>
      </c>
      <c r="E287" s="2"/>
      <c r="F287" s="2">
        <v>60</v>
      </c>
      <c r="G287" s="2">
        <f t="shared" si="4"/>
        <v>27.099999999999966</v>
      </c>
    </row>
    <row r="288" spans="1:7" ht="14.25" customHeight="1">
      <c r="A288" s="10">
        <v>43799</v>
      </c>
      <c r="B288" s="526" t="s">
        <v>114</v>
      </c>
      <c r="C288" s="526" t="s">
        <v>33</v>
      </c>
      <c r="D288" t="s">
        <v>19</v>
      </c>
      <c r="E288" s="2"/>
      <c r="F288" s="2">
        <v>5</v>
      </c>
      <c r="G288" s="2">
        <f t="shared" si="4"/>
        <v>22.099999999999966</v>
      </c>
    </row>
    <row r="289" spans="1:7" ht="14.25" customHeight="1">
      <c r="A289" s="10">
        <v>43838</v>
      </c>
      <c r="B289" s="526">
        <v>19503</v>
      </c>
      <c r="C289" s="526" t="s">
        <v>33</v>
      </c>
      <c r="D289" t="s">
        <v>16</v>
      </c>
      <c r="E289" s="2"/>
      <c r="F289" s="2">
        <v>17.399999999999999</v>
      </c>
      <c r="G289" s="2">
        <f t="shared" si="4"/>
        <v>4.6999999999999673</v>
      </c>
    </row>
    <row r="290" spans="1:7" ht="14.25" customHeight="1">
      <c r="A290" s="10">
        <v>43838</v>
      </c>
      <c r="B290" s="526">
        <v>19503</v>
      </c>
      <c r="C290" s="526" t="s">
        <v>33</v>
      </c>
      <c r="D290" t="s">
        <v>17</v>
      </c>
      <c r="E290" s="2"/>
      <c r="F290" s="2">
        <v>4.7</v>
      </c>
      <c r="G290" s="2">
        <f t="shared" si="4"/>
        <v>-3.2862601528904634E-14</v>
      </c>
    </row>
    <row r="291" spans="1:7" ht="14.25" customHeight="1">
      <c r="A291" s="250">
        <v>43830</v>
      </c>
      <c r="B291" s="525" t="s">
        <v>14</v>
      </c>
      <c r="C291" s="525" t="s">
        <v>34</v>
      </c>
      <c r="D291" t="s">
        <v>16</v>
      </c>
      <c r="E291" s="2">
        <v>18.2</v>
      </c>
      <c r="G291" s="2">
        <f t="shared" si="4"/>
        <v>18.199999999999967</v>
      </c>
    </row>
    <row r="292" spans="1:7" ht="14.25" customHeight="1">
      <c r="B292" s="526"/>
      <c r="C292" s="526"/>
      <c r="D292" t="s">
        <v>17</v>
      </c>
      <c r="E292" s="2">
        <v>4.7</v>
      </c>
      <c r="G292" s="2">
        <f t="shared" si="4"/>
        <v>22.899999999999967</v>
      </c>
    </row>
    <row r="293" spans="1:7" ht="14.25" customHeight="1">
      <c r="B293" s="526"/>
      <c r="C293" s="526"/>
      <c r="D293" t="s">
        <v>18</v>
      </c>
      <c r="E293" s="2">
        <v>60</v>
      </c>
      <c r="G293" s="2">
        <f t="shared" si="4"/>
        <v>82.899999999999963</v>
      </c>
    </row>
    <row r="294" spans="1:7" ht="14.25" customHeight="1">
      <c r="B294" s="526"/>
      <c r="C294" s="526"/>
      <c r="D294" t="s">
        <v>40</v>
      </c>
      <c r="E294" s="2">
        <v>5</v>
      </c>
      <c r="G294" s="2">
        <f t="shared" si="4"/>
        <v>87.899999999999963</v>
      </c>
    </row>
    <row r="295" spans="1:7" ht="14.25" customHeight="1">
      <c r="A295" s="10">
        <v>43830</v>
      </c>
      <c r="B295" s="526" t="s">
        <v>114</v>
      </c>
      <c r="C295" s="526" t="s">
        <v>34</v>
      </c>
      <c r="D295" t="s">
        <v>18</v>
      </c>
      <c r="E295" s="2"/>
      <c r="F295" s="2">
        <v>60</v>
      </c>
      <c r="G295" s="2">
        <f t="shared" si="4"/>
        <v>27.899999999999963</v>
      </c>
    </row>
    <row r="296" spans="1:7" ht="14.25" customHeight="1">
      <c r="A296" s="10">
        <v>43830</v>
      </c>
      <c r="B296" s="526" t="s">
        <v>114</v>
      </c>
      <c r="C296" s="526" t="s">
        <v>34</v>
      </c>
      <c r="D296" t="s">
        <v>19</v>
      </c>
      <c r="E296" s="2"/>
      <c r="F296" s="2">
        <v>5</v>
      </c>
      <c r="G296" s="2">
        <f t="shared" si="4"/>
        <v>22.899999999999963</v>
      </c>
    </row>
    <row r="297" spans="1:7" ht="14.25" customHeight="1">
      <c r="A297" s="10">
        <v>43855</v>
      </c>
      <c r="B297" s="526">
        <v>19653</v>
      </c>
      <c r="C297" s="526" t="s">
        <v>34</v>
      </c>
      <c r="D297" t="s">
        <v>16</v>
      </c>
      <c r="E297" s="2"/>
      <c r="F297" s="2">
        <v>18.2</v>
      </c>
      <c r="G297" s="2">
        <f t="shared" si="4"/>
        <v>4.6999999999999638</v>
      </c>
    </row>
    <row r="298" spans="1:7" ht="14.25" customHeight="1">
      <c r="A298" s="10">
        <v>43855</v>
      </c>
      <c r="B298" s="526">
        <v>19653</v>
      </c>
      <c r="C298" s="526" t="s">
        <v>34</v>
      </c>
      <c r="D298" t="s">
        <v>17</v>
      </c>
      <c r="E298" s="2"/>
      <c r="F298" s="2">
        <v>4.7</v>
      </c>
      <c r="G298" s="2">
        <f t="shared" si="4"/>
        <v>-3.6415315207705135E-14</v>
      </c>
    </row>
    <row r="299" spans="1:7" ht="14.25" customHeight="1">
      <c r="A299" s="250">
        <v>43861</v>
      </c>
      <c r="B299" s="525" t="s">
        <v>14</v>
      </c>
      <c r="C299" s="525" t="s">
        <v>15</v>
      </c>
      <c r="D299" t="s">
        <v>16</v>
      </c>
      <c r="E299" s="2">
        <v>20.9</v>
      </c>
      <c r="G299" s="2">
        <f t="shared" si="4"/>
        <v>20.899999999999963</v>
      </c>
    </row>
    <row r="300" spans="1:7" ht="14.25" customHeight="1">
      <c r="B300" s="526"/>
      <c r="C300" s="526"/>
      <c r="D300" t="s">
        <v>17</v>
      </c>
      <c r="E300" s="2">
        <v>4.5</v>
      </c>
      <c r="G300" s="2">
        <f t="shared" si="4"/>
        <v>25.399999999999963</v>
      </c>
    </row>
    <row r="301" spans="1:7" ht="14.25" customHeight="1">
      <c r="B301" s="526"/>
      <c r="C301" s="526"/>
      <c r="D301" t="s">
        <v>18</v>
      </c>
      <c r="E301" s="2">
        <v>60</v>
      </c>
      <c r="G301" s="2">
        <f t="shared" si="4"/>
        <v>85.399999999999963</v>
      </c>
    </row>
    <row r="302" spans="1:7" ht="14.25" customHeight="1">
      <c r="B302" s="526"/>
      <c r="C302" s="526"/>
      <c r="D302" t="s">
        <v>40</v>
      </c>
      <c r="E302" s="2">
        <v>5</v>
      </c>
      <c r="G302" s="2">
        <f t="shared" si="4"/>
        <v>90.399999999999963</v>
      </c>
    </row>
    <row r="303" spans="1:7" ht="14.25" customHeight="1">
      <c r="A303" s="10">
        <v>43861</v>
      </c>
      <c r="B303" s="526" t="s">
        <v>114</v>
      </c>
      <c r="C303" s="526" t="s">
        <v>15</v>
      </c>
      <c r="D303" t="s">
        <v>18</v>
      </c>
      <c r="E303" s="2"/>
      <c r="F303" s="2">
        <v>60</v>
      </c>
      <c r="G303" s="2">
        <f t="shared" si="4"/>
        <v>30.399999999999963</v>
      </c>
    </row>
    <row r="304" spans="1:7" ht="14.25" customHeight="1">
      <c r="A304" s="10">
        <v>43861</v>
      </c>
      <c r="B304" s="526" t="s">
        <v>114</v>
      </c>
      <c r="C304" s="526" t="s">
        <v>15</v>
      </c>
      <c r="D304" t="s">
        <v>19</v>
      </c>
      <c r="E304" s="2"/>
      <c r="F304" s="2">
        <v>5</v>
      </c>
      <c r="G304" s="2">
        <f t="shared" si="4"/>
        <v>25.399999999999963</v>
      </c>
    </row>
    <row r="305" spans="1:7" ht="14.25" customHeight="1">
      <c r="A305" s="10">
        <v>43888</v>
      </c>
      <c r="B305" s="526">
        <v>19837</v>
      </c>
      <c r="C305" s="526" t="s">
        <v>15</v>
      </c>
      <c r="D305" t="s">
        <v>16</v>
      </c>
      <c r="E305" s="2"/>
      <c r="F305" s="2">
        <v>20.9</v>
      </c>
      <c r="G305" s="2">
        <f t="shared" si="4"/>
        <v>4.4999999999999645</v>
      </c>
    </row>
    <row r="306" spans="1:7" ht="14.25" customHeight="1">
      <c r="A306" s="10">
        <v>43888</v>
      </c>
      <c r="B306" s="526">
        <v>19837</v>
      </c>
      <c r="C306" s="526" t="s">
        <v>15</v>
      </c>
      <c r="D306" t="s">
        <v>17</v>
      </c>
      <c r="E306" s="2"/>
      <c r="F306" s="2">
        <v>4.5</v>
      </c>
      <c r="G306" s="2">
        <f t="shared" si="4"/>
        <v>-3.5527136788005009E-14</v>
      </c>
    </row>
    <row r="307" spans="1:7" ht="14.25" customHeight="1">
      <c r="A307" s="250">
        <v>43890</v>
      </c>
      <c r="B307" s="525" t="s">
        <v>14</v>
      </c>
      <c r="C307" s="525" t="s">
        <v>20</v>
      </c>
      <c r="D307" t="s">
        <v>16</v>
      </c>
      <c r="E307" s="2">
        <v>21.7</v>
      </c>
      <c r="G307" s="2">
        <f t="shared" si="4"/>
        <v>21.699999999999964</v>
      </c>
    </row>
    <row r="308" spans="1:7" ht="14.25" customHeight="1">
      <c r="B308" s="526"/>
      <c r="C308" s="526"/>
      <c r="D308" t="s">
        <v>17</v>
      </c>
      <c r="E308" s="2">
        <v>4.8</v>
      </c>
      <c r="G308" s="2">
        <f t="shared" si="4"/>
        <v>26.499999999999964</v>
      </c>
    </row>
    <row r="309" spans="1:7" ht="14.25" customHeight="1">
      <c r="B309" s="526"/>
      <c r="C309" s="526"/>
      <c r="D309" t="s">
        <v>18</v>
      </c>
      <c r="E309" s="2">
        <v>58</v>
      </c>
      <c r="G309" s="2">
        <f t="shared" si="4"/>
        <v>84.499999999999972</v>
      </c>
    </row>
    <row r="310" spans="1:7" ht="14.25" customHeight="1">
      <c r="B310" s="526"/>
      <c r="C310" s="526"/>
      <c r="D310" t="s">
        <v>40</v>
      </c>
      <c r="E310" s="2">
        <v>5</v>
      </c>
      <c r="G310" s="2">
        <f t="shared" si="4"/>
        <v>89.499999999999972</v>
      </c>
    </row>
    <row r="311" spans="1:7" ht="14.25" customHeight="1">
      <c r="A311" s="10">
        <v>43890</v>
      </c>
      <c r="B311" s="526" t="s">
        <v>114</v>
      </c>
      <c r="C311" s="526" t="s">
        <v>20</v>
      </c>
      <c r="D311" t="s">
        <v>18</v>
      </c>
      <c r="E311" s="2"/>
      <c r="F311" s="2">
        <v>58</v>
      </c>
      <c r="G311" s="2">
        <f t="shared" si="4"/>
        <v>31.499999999999972</v>
      </c>
    </row>
    <row r="312" spans="1:7" ht="14.25" customHeight="1">
      <c r="A312" s="10">
        <v>43890</v>
      </c>
      <c r="B312" s="526" t="s">
        <v>114</v>
      </c>
      <c r="C312" s="526" t="s">
        <v>20</v>
      </c>
      <c r="D312" t="s">
        <v>40</v>
      </c>
      <c r="E312" s="2"/>
      <c r="F312" s="2">
        <v>5</v>
      </c>
      <c r="G312" s="2">
        <f t="shared" si="4"/>
        <v>26.499999999999972</v>
      </c>
    </row>
    <row r="313" spans="1:7" ht="14.25" customHeight="1">
      <c r="A313" s="251">
        <v>43991</v>
      </c>
      <c r="B313" s="537">
        <v>20008</v>
      </c>
      <c r="C313" s="537" t="s">
        <v>20</v>
      </c>
      <c r="D313" t="s">
        <v>16</v>
      </c>
      <c r="F313" s="2">
        <v>21.7</v>
      </c>
      <c r="G313" s="2">
        <f t="shared" si="4"/>
        <v>4.7999999999999723</v>
      </c>
    </row>
    <row r="314" spans="1:7" ht="14.25" customHeight="1">
      <c r="A314" s="251">
        <v>43991</v>
      </c>
      <c r="B314" s="537">
        <v>20008</v>
      </c>
      <c r="C314" s="537" t="s">
        <v>20</v>
      </c>
      <c r="D314" t="s">
        <v>17</v>
      </c>
      <c r="F314" s="2">
        <v>4.8</v>
      </c>
      <c r="G314" s="2">
        <f t="shared" si="4"/>
        <v>-2.7533531010703882E-14</v>
      </c>
    </row>
    <row r="315" spans="1:7" ht="14.25" customHeight="1">
      <c r="A315" s="250">
        <v>43921</v>
      </c>
      <c r="B315" s="525" t="s">
        <v>14</v>
      </c>
      <c r="C315" s="525" t="s">
        <v>23</v>
      </c>
      <c r="D315" t="s">
        <v>16</v>
      </c>
      <c r="E315" s="2">
        <v>22.7</v>
      </c>
      <c r="G315" s="2">
        <f t="shared" si="4"/>
        <v>22.699999999999971</v>
      </c>
    </row>
    <row r="316" spans="1:7" ht="14.25" customHeight="1">
      <c r="B316" s="526"/>
      <c r="C316" s="526"/>
      <c r="D316" t="s">
        <v>17</v>
      </c>
      <c r="E316" s="2">
        <v>4.9000000000000004</v>
      </c>
      <c r="G316" s="2">
        <f t="shared" si="4"/>
        <v>27.599999999999973</v>
      </c>
    </row>
    <row r="317" spans="1:7" ht="14.25" customHeight="1">
      <c r="B317" s="526"/>
      <c r="C317" s="526"/>
      <c r="D317" t="s">
        <v>18</v>
      </c>
      <c r="E317" s="2">
        <v>60</v>
      </c>
      <c r="G317" s="2">
        <f t="shared" si="4"/>
        <v>87.599999999999966</v>
      </c>
    </row>
    <row r="318" spans="1:7" ht="14.25" customHeight="1">
      <c r="B318" s="526"/>
      <c r="C318" s="526"/>
      <c r="D318" t="s">
        <v>40</v>
      </c>
      <c r="E318" s="2">
        <v>5</v>
      </c>
      <c r="G318" s="2">
        <f t="shared" si="4"/>
        <v>92.599999999999966</v>
      </c>
    </row>
    <row r="319" spans="1:7" ht="14.25" customHeight="1">
      <c r="A319" s="10">
        <v>43921</v>
      </c>
      <c r="B319" s="526" t="s">
        <v>114</v>
      </c>
      <c r="C319" s="526" t="s">
        <v>23</v>
      </c>
      <c r="D319" t="s">
        <v>18</v>
      </c>
      <c r="E319" s="2"/>
      <c r="F319" s="2">
        <v>60</v>
      </c>
      <c r="G319" s="2">
        <f t="shared" si="4"/>
        <v>32.599999999999966</v>
      </c>
    </row>
    <row r="320" spans="1:7" ht="14.25" customHeight="1">
      <c r="A320" s="10">
        <v>43921</v>
      </c>
      <c r="B320" s="526" t="s">
        <v>114</v>
      </c>
      <c r="C320" s="526" t="s">
        <v>23</v>
      </c>
      <c r="D320" t="s">
        <v>19</v>
      </c>
      <c r="E320" s="2"/>
      <c r="F320" s="2">
        <v>5</v>
      </c>
      <c r="G320" s="2">
        <f t="shared" si="4"/>
        <v>27.599999999999966</v>
      </c>
    </row>
    <row r="321" spans="1:7" ht="14.25" customHeight="1">
      <c r="A321" s="10">
        <v>44093</v>
      </c>
      <c r="B321" s="526">
        <v>20314</v>
      </c>
      <c r="C321" s="526" t="s">
        <v>23</v>
      </c>
      <c r="D321" t="s">
        <v>16</v>
      </c>
      <c r="E321" s="2"/>
      <c r="F321" s="2">
        <v>22.7</v>
      </c>
      <c r="G321" s="2">
        <f t="shared" si="4"/>
        <v>4.8999999999999666</v>
      </c>
    </row>
    <row r="322" spans="1:7" ht="14.25" customHeight="1">
      <c r="A322" s="10">
        <v>44093</v>
      </c>
      <c r="B322" s="526">
        <v>20314</v>
      </c>
      <c r="C322" s="526" t="s">
        <v>23</v>
      </c>
      <c r="D322" t="s">
        <v>17</v>
      </c>
      <c r="E322" s="2"/>
      <c r="F322" s="2">
        <v>4.9000000000000004</v>
      </c>
      <c r="G322" s="2">
        <f t="shared" si="4"/>
        <v>-3.3750779948604759E-14</v>
      </c>
    </row>
    <row r="323" spans="1:7" ht="14.25" customHeight="1">
      <c r="A323" s="250">
        <v>43951</v>
      </c>
      <c r="B323" s="525" t="s">
        <v>14</v>
      </c>
      <c r="C323" s="525" t="s">
        <v>24</v>
      </c>
      <c r="D323" t="s">
        <v>16</v>
      </c>
      <c r="E323" s="2">
        <v>23.5</v>
      </c>
      <c r="G323" s="2">
        <f t="shared" si="4"/>
        <v>23.499999999999964</v>
      </c>
    </row>
    <row r="324" spans="1:7" ht="14.25" customHeight="1">
      <c r="B324" s="526"/>
      <c r="C324" s="526"/>
      <c r="D324" t="s">
        <v>17</v>
      </c>
      <c r="E324" s="2">
        <v>7.7</v>
      </c>
      <c r="G324" s="2">
        <f t="shared" si="4"/>
        <v>31.199999999999964</v>
      </c>
    </row>
    <row r="325" spans="1:7" ht="14.25" customHeight="1">
      <c r="B325" s="526"/>
      <c r="C325" s="526"/>
      <c r="D325" t="s">
        <v>18</v>
      </c>
      <c r="E325" s="2">
        <v>60</v>
      </c>
      <c r="G325" s="2">
        <f t="shared" si="4"/>
        <v>91.19999999999996</v>
      </c>
    </row>
    <row r="326" spans="1:7" ht="14.25" customHeight="1">
      <c r="B326" s="526"/>
      <c r="C326" s="526"/>
      <c r="D326" t="s">
        <v>40</v>
      </c>
      <c r="E326" s="2">
        <v>5</v>
      </c>
      <c r="G326" s="2">
        <f t="shared" si="4"/>
        <v>96.19999999999996</v>
      </c>
    </row>
    <row r="327" spans="1:7" ht="14.25" customHeight="1">
      <c r="A327" s="10">
        <v>44093</v>
      </c>
      <c r="B327" s="526">
        <v>20314</v>
      </c>
      <c r="C327" s="526" t="s">
        <v>24</v>
      </c>
      <c r="D327" s="38" t="s">
        <v>16</v>
      </c>
      <c r="E327" s="2"/>
      <c r="F327" s="2">
        <v>23.5</v>
      </c>
      <c r="G327" s="2">
        <f t="shared" si="4"/>
        <v>72.69999999999996</v>
      </c>
    </row>
    <row r="328" spans="1:7" ht="14.25" customHeight="1">
      <c r="A328" s="10">
        <v>44093</v>
      </c>
      <c r="B328" s="526">
        <v>20314</v>
      </c>
      <c r="C328" s="526" t="s">
        <v>24</v>
      </c>
      <c r="D328" s="38" t="s">
        <v>17</v>
      </c>
      <c r="E328" s="2"/>
      <c r="F328" s="2">
        <v>7.7</v>
      </c>
      <c r="G328" s="2">
        <f t="shared" si="4"/>
        <v>64.999999999999957</v>
      </c>
    </row>
    <row r="329" spans="1:7" ht="14.25" customHeight="1">
      <c r="A329" s="10">
        <v>43951</v>
      </c>
      <c r="B329" s="526" t="s">
        <v>114</v>
      </c>
      <c r="C329" s="526" t="s">
        <v>24</v>
      </c>
      <c r="D329" s="38" t="s">
        <v>48</v>
      </c>
      <c r="E329" s="2"/>
      <c r="F329" s="2">
        <v>60</v>
      </c>
      <c r="G329" s="2">
        <f t="shared" si="4"/>
        <v>4.9999999999999574</v>
      </c>
    </row>
    <row r="330" spans="1:7" ht="14.25" customHeight="1">
      <c r="A330" s="10">
        <v>43951</v>
      </c>
      <c r="B330" s="526" t="s">
        <v>114</v>
      </c>
      <c r="C330" s="526" t="s">
        <v>24</v>
      </c>
      <c r="D330" s="38" t="s">
        <v>40</v>
      </c>
      <c r="E330" s="2"/>
      <c r="F330" s="2">
        <v>5</v>
      </c>
      <c r="G330" s="2">
        <f t="shared" si="4"/>
        <v>-4.2632564145606011E-14</v>
      </c>
    </row>
    <row r="331" spans="1:7" s="54" customFormat="1" ht="14.25" customHeight="1">
      <c r="A331" s="252">
        <v>43982</v>
      </c>
      <c r="B331" s="525" t="s">
        <v>14</v>
      </c>
      <c r="C331" s="525" t="s">
        <v>25</v>
      </c>
      <c r="D331" s="38" t="s">
        <v>16</v>
      </c>
      <c r="E331" s="2">
        <v>21.8</v>
      </c>
      <c r="F331"/>
      <c r="G331" s="2">
        <f t="shared" si="4"/>
        <v>21.799999999999958</v>
      </c>
    </row>
    <row r="332" spans="1:7" ht="14.25" customHeight="1">
      <c r="B332" s="526"/>
      <c r="C332" s="526"/>
      <c r="D332" s="38" t="s">
        <v>17</v>
      </c>
      <c r="E332" s="2">
        <v>4.2</v>
      </c>
      <c r="G332" s="2">
        <f t="shared" si="4"/>
        <v>25.999999999999957</v>
      </c>
    </row>
    <row r="333" spans="1:7" ht="14.25" customHeight="1">
      <c r="B333" s="526"/>
      <c r="C333" s="526"/>
      <c r="D333" s="38" t="s">
        <v>18</v>
      </c>
      <c r="E333" s="2">
        <v>60</v>
      </c>
      <c r="G333" s="2">
        <f t="shared" si="4"/>
        <v>85.999999999999957</v>
      </c>
    </row>
    <row r="334" spans="1:7" ht="14.25" customHeight="1">
      <c r="B334" s="526"/>
      <c r="C334" s="526"/>
      <c r="D334" s="38" t="s">
        <v>40</v>
      </c>
      <c r="E334" s="2">
        <v>5</v>
      </c>
      <c r="G334" s="2">
        <f t="shared" si="4"/>
        <v>90.999999999999957</v>
      </c>
    </row>
    <row r="335" spans="1:7" ht="14.25" customHeight="1">
      <c r="A335" s="10">
        <v>44093</v>
      </c>
      <c r="B335" s="526">
        <v>20314</v>
      </c>
      <c r="C335" s="526" t="s">
        <v>25</v>
      </c>
      <c r="D335" s="38" t="s">
        <v>16</v>
      </c>
      <c r="E335" s="2"/>
      <c r="F335" s="2">
        <v>21.8</v>
      </c>
      <c r="G335" s="2">
        <f t="shared" si="4"/>
        <v>69.19999999999996</v>
      </c>
    </row>
    <row r="336" spans="1:7" ht="14.25" customHeight="1">
      <c r="A336" s="10">
        <v>44093</v>
      </c>
      <c r="B336" s="526">
        <v>20314</v>
      </c>
      <c r="C336" s="526" t="s">
        <v>25</v>
      </c>
      <c r="D336" s="38" t="s">
        <v>17</v>
      </c>
      <c r="E336" s="2"/>
      <c r="F336" s="2">
        <v>4.2</v>
      </c>
      <c r="G336" s="2">
        <f t="shared" si="4"/>
        <v>64.999999999999957</v>
      </c>
    </row>
    <row r="337" spans="1:7" ht="14.25" customHeight="1">
      <c r="A337" s="10">
        <v>44007</v>
      </c>
      <c r="B337" s="526">
        <v>20017</v>
      </c>
      <c r="C337" s="526" t="s">
        <v>25</v>
      </c>
      <c r="D337" s="38" t="s">
        <v>40</v>
      </c>
      <c r="E337" s="2"/>
      <c r="F337" s="2">
        <v>5</v>
      </c>
      <c r="G337" s="2">
        <f t="shared" si="4"/>
        <v>59.999999999999957</v>
      </c>
    </row>
    <row r="338" spans="1:7" ht="14.25" customHeight="1">
      <c r="A338" s="10">
        <v>44007</v>
      </c>
      <c r="B338" s="526">
        <v>20017</v>
      </c>
      <c r="C338" s="526" t="s">
        <v>25</v>
      </c>
      <c r="D338" s="38" t="s">
        <v>18</v>
      </c>
      <c r="E338" s="2"/>
      <c r="F338" s="2">
        <v>5</v>
      </c>
      <c r="G338" s="2">
        <f t="shared" si="4"/>
        <v>54.999999999999957</v>
      </c>
    </row>
    <row r="339" spans="1:7" ht="14.25" customHeight="1">
      <c r="A339" s="10">
        <v>43982</v>
      </c>
      <c r="B339" s="526" t="s">
        <v>114</v>
      </c>
      <c r="C339" s="526" t="s">
        <v>25</v>
      </c>
      <c r="D339" t="s">
        <v>48</v>
      </c>
      <c r="E339" s="2"/>
      <c r="F339" s="2">
        <v>55</v>
      </c>
      <c r="G339" s="2">
        <f t="shared" si="4"/>
        <v>0</v>
      </c>
    </row>
    <row r="340" spans="1:7" ht="14.25" customHeight="1">
      <c r="A340" s="250">
        <v>44012</v>
      </c>
      <c r="B340" s="525" t="s">
        <v>14</v>
      </c>
      <c r="C340" s="525" t="s">
        <v>26</v>
      </c>
      <c r="D340" t="s">
        <v>16</v>
      </c>
      <c r="E340" s="2">
        <v>19.3</v>
      </c>
      <c r="G340" s="2">
        <f t="shared" si="4"/>
        <v>19.3</v>
      </c>
    </row>
    <row r="341" spans="1:7" ht="14.25" customHeight="1">
      <c r="B341" s="526"/>
      <c r="C341" s="526"/>
      <c r="D341" t="s">
        <v>17</v>
      </c>
      <c r="E341" s="2">
        <v>2</v>
      </c>
      <c r="G341" s="2">
        <f t="shared" si="4"/>
        <v>21.3</v>
      </c>
    </row>
    <row r="342" spans="1:7" ht="14.25" customHeight="1">
      <c r="B342" s="526"/>
      <c r="C342" s="526"/>
      <c r="D342" t="s">
        <v>18</v>
      </c>
      <c r="E342" s="2">
        <v>60</v>
      </c>
      <c r="G342" s="2">
        <f t="shared" si="4"/>
        <v>81.3</v>
      </c>
    </row>
    <row r="343" spans="1:7" ht="14.25" customHeight="1">
      <c r="B343" s="526"/>
      <c r="C343" s="526"/>
      <c r="D343" t="s">
        <v>40</v>
      </c>
      <c r="E343" s="2">
        <v>5</v>
      </c>
      <c r="G343" s="2">
        <f t="shared" si="4"/>
        <v>86.3</v>
      </c>
    </row>
    <row r="344" spans="1:7" ht="14.25" customHeight="1">
      <c r="A344" s="10">
        <v>44062</v>
      </c>
      <c r="B344" s="526">
        <v>20200</v>
      </c>
      <c r="C344" s="526" t="s">
        <v>26</v>
      </c>
      <c r="D344" t="s">
        <v>16</v>
      </c>
      <c r="E344" s="2"/>
      <c r="F344" s="2">
        <v>19.100000000000001</v>
      </c>
      <c r="G344" s="2">
        <f t="shared" si="4"/>
        <v>67.199999999999989</v>
      </c>
    </row>
    <row r="345" spans="1:7" ht="14.25" customHeight="1">
      <c r="A345" s="10">
        <v>44062</v>
      </c>
      <c r="B345" s="526">
        <v>20200</v>
      </c>
      <c r="C345" s="526" t="s">
        <v>26</v>
      </c>
      <c r="D345" t="s">
        <v>17</v>
      </c>
      <c r="E345" s="2"/>
      <c r="F345" s="2">
        <v>2</v>
      </c>
      <c r="G345" s="2">
        <f t="shared" ref="G345:G410" si="5">+G344+E345-F345</f>
        <v>65.199999999999989</v>
      </c>
    </row>
    <row r="346" spans="1:7" ht="14.25" customHeight="1">
      <c r="A346" s="10">
        <v>44007</v>
      </c>
      <c r="B346" s="526">
        <v>20017</v>
      </c>
      <c r="C346" s="526" t="s">
        <v>26</v>
      </c>
      <c r="D346" t="s">
        <v>18</v>
      </c>
      <c r="E346" s="2"/>
      <c r="F346" s="2">
        <v>60</v>
      </c>
      <c r="G346" s="2">
        <f t="shared" si="5"/>
        <v>5.1999999999999886</v>
      </c>
    </row>
    <row r="347" spans="1:7" ht="14.25" customHeight="1">
      <c r="A347" s="10">
        <v>44013</v>
      </c>
      <c r="B347" s="526">
        <v>20041</v>
      </c>
      <c r="C347" s="526" t="s">
        <v>26</v>
      </c>
      <c r="D347" t="s">
        <v>40</v>
      </c>
      <c r="E347" s="2"/>
      <c r="F347" s="2">
        <v>5</v>
      </c>
      <c r="G347" s="2">
        <f t="shared" si="5"/>
        <v>0.19999999999998863</v>
      </c>
    </row>
    <row r="348" spans="1:7" ht="14.25" customHeight="1">
      <c r="A348" s="10">
        <v>44139</v>
      </c>
      <c r="B348" s="526">
        <v>20606</v>
      </c>
      <c r="C348" s="526" t="s">
        <v>26</v>
      </c>
      <c r="D348" t="s">
        <v>16</v>
      </c>
      <c r="E348" s="2"/>
      <c r="F348" s="2">
        <v>0.2</v>
      </c>
      <c r="G348" s="2">
        <f t="shared" si="5"/>
        <v>-1.1379786002407855E-14</v>
      </c>
    </row>
    <row r="349" spans="1:7" ht="14.25" customHeight="1">
      <c r="A349" s="250">
        <v>44043</v>
      </c>
      <c r="B349" s="525" t="s">
        <v>14</v>
      </c>
      <c r="C349" s="525" t="s">
        <v>27</v>
      </c>
      <c r="D349" t="s">
        <v>16</v>
      </c>
      <c r="E349" s="2">
        <v>11.9</v>
      </c>
      <c r="G349" s="2">
        <f t="shared" si="5"/>
        <v>11.89999999999999</v>
      </c>
    </row>
    <row r="350" spans="1:7" ht="14.25" customHeight="1">
      <c r="B350" s="526"/>
      <c r="C350" s="526"/>
      <c r="D350" t="s">
        <v>17</v>
      </c>
      <c r="E350" s="2">
        <v>3.7</v>
      </c>
      <c r="G350" s="2">
        <f t="shared" si="5"/>
        <v>15.599999999999991</v>
      </c>
    </row>
    <row r="351" spans="1:7" ht="14.25" customHeight="1">
      <c r="B351" s="526"/>
      <c r="C351" s="526"/>
      <c r="D351" t="s">
        <v>18</v>
      </c>
      <c r="E351" s="2">
        <v>60</v>
      </c>
      <c r="G351" s="2">
        <f t="shared" si="5"/>
        <v>75.599999999999994</v>
      </c>
    </row>
    <row r="352" spans="1:7" ht="14.25" customHeight="1">
      <c r="B352" s="526"/>
      <c r="C352" s="526"/>
      <c r="D352" t="s">
        <v>40</v>
      </c>
      <c r="E352" s="2">
        <v>5</v>
      </c>
      <c r="G352" s="2">
        <f t="shared" si="5"/>
        <v>80.599999999999994</v>
      </c>
    </row>
    <row r="353" spans="1:7" ht="14.25" customHeight="1">
      <c r="A353" s="10">
        <v>44116</v>
      </c>
      <c r="B353" s="526">
        <v>20467</v>
      </c>
      <c r="C353" s="526" t="s">
        <v>27</v>
      </c>
      <c r="D353" t="s">
        <v>16</v>
      </c>
      <c r="E353" s="2"/>
      <c r="F353" s="2">
        <v>11.9</v>
      </c>
      <c r="G353" s="2">
        <f t="shared" si="5"/>
        <v>68.699999999999989</v>
      </c>
    </row>
    <row r="354" spans="1:7" ht="14.25" customHeight="1">
      <c r="A354" s="10">
        <v>44116</v>
      </c>
      <c r="B354" s="526">
        <v>20467</v>
      </c>
      <c r="C354" s="526" t="s">
        <v>27</v>
      </c>
      <c r="D354" t="s">
        <v>17</v>
      </c>
      <c r="E354" s="2"/>
      <c r="F354" s="2">
        <v>3.7</v>
      </c>
      <c r="G354" s="2">
        <f t="shared" si="5"/>
        <v>64.999999999999986</v>
      </c>
    </row>
    <row r="355" spans="1:7" ht="14.25" customHeight="1">
      <c r="A355" s="10">
        <v>44043</v>
      </c>
      <c r="B355" s="526" t="s">
        <v>114</v>
      </c>
      <c r="C355" s="526" t="s">
        <v>27</v>
      </c>
      <c r="D355" t="s">
        <v>48</v>
      </c>
      <c r="E355" s="2"/>
      <c r="F355" s="2">
        <v>60</v>
      </c>
      <c r="G355" s="2">
        <f t="shared" si="5"/>
        <v>4.9999999999999858</v>
      </c>
    </row>
    <row r="356" spans="1:7" ht="14.25" customHeight="1">
      <c r="A356" s="10">
        <v>44043</v>
      </c>
      <c r="B356" s="526" t="s">
        <v>114</v>
      </c>
      <c r="C356" s="526" t="s">
        <v>27</v>
      </c>
      <c r="D356" t="s">
        <v>40</v>
      </c>
      <c r="E356" s="2"/>
      <c r="F356" s="2">
        <v>5</v>
      </c>
      <c r="G356" s="79">
        <f t="shared" si="5"/>
        <v>-1.4210854715202004E-14</v>
      </c>
    </row>
    <row r="357" spans="1:7" ht="14.25" customHeight="1">
      <c r="A357" s="250">
        <v>44074</v>
      </c>
      <c r="B357" s="525" t="s">
        <v>14</v>
      </c>
      <c r="C357" s="525" t="s">
        <v>28</v>
      </c>
      <c r="D357" t="s">
        <v>16</v>
      </c>
      <c r="E357" s="2">
        <v>8.6</v>
      </c>
      <c r="G357" s="79">
        <f t="shared" si="5"/>
        <v>8.5999999999999854</v>
      </c>
    </row>
    <row r="358" spans="1:7" ht="14.25" customHeight="1">
      <c r="B358" s="526"/>
      <c r="C358" s="526"/>
      <c r="D358" t="s">
        <v>17</v>
      </c>
      <c r="E358" s="2">
        <v>2.7</v>
      </c>
      <c r="G358" s="79">
        <f t="shared" si="5"/>
        <v>11.299999999999986</v>
      </c>
    </row>
    <row r="359" spans="1:7" ht="14.25" customHeight="1">
      <c r="B359" s="526"/>
      <c r="C359" s="526"/>
      <c r="D359" t="s">
        <v>18</v>
      </c>
      <c r="E359" s="2">
        <v>60</v>
      </c>
      <c r="G359" s="79">
        <f t="shared" si="5"/>
        <v>71.299999999999983</v>
      </c>
    </row>
    <row r="360" spans="1:7">
      <c r="A360" s="253"/>
      <c r="B360" s="49"/>
      <c r="C360" s="49"/>
      <c r="D360" t="s">
        <v>40</v>
      </c>
      <c r="E360" s="2">
        <v>5</v>
      </c>
      <c r="G360" s="79">
        <f t="shared" si="5"/>
        <v>76.299999999999983</v>
      </c>
    </row>
    <row r="361" spans="1:7">
      <c r="A361" s="253"/>
      <c r="B361" s="49"/>
      <c r="C361" s="49"/>
      <c r="D361" t="s">
        <v>95</v>
      </c>
      <c r="E361" s="2">
        <v>15</v>
      </c>
      <c r="G361" s="79">
        <f t="shared" si="5"/>
        <v>91.299999999999983</v>
      </c>
    </row>
    <row r="362" spans="1:7">
      <c r="A362" s="251">
        <v>44074</v>
      </c>
      <c r="B362" s="537" t="s">
        <v>114</v>
      </c>
      <c r="C362" s="537" t="s">
        <v>28</v>
      </c>
      <c r="D362" t="s">
        <v>48</v>
      </c>
      <c r="E362" s="2"/>
      <c r="F362" s="2">
        <v>20</v>
      </c>
      <c r="G362" s="79">
        <f t="shared" si="5"/>
        <v>71.299999999999983</v>
      </c>
    </row>
    <row r="363" spans="1:7">
      <c r="A363" s="251">
        <v>44130</v>
      </c>
      <c r="B363" s="537">
        <v>20526</v>
      </c>
      <c r="C363" s="537" t="s">
        <v>28</v>
      </c>
      <c r="D363" t="s">
        <v>16</v>
      </c>
      <c r="E363" s="2"/>
      <c r="F363" s="2">
        <v>8.6</v>
      </c>
      <c r="G363" s="79">
        <f t="shared" si="5"/>
        <v>62.699999999999982</v>
      </c>
    </row>
    <row r="364" spans="1:7">
      <c r="A364" s="251">
        <v>44130</v>
      </c>
      <c r="B364" s="537">
        <v>20526</v>
      </c>
      <c r="C364" s="537" t="s">
        <v>28</v>
      </c>
      <c r="D364" t="s">
        <v>17</v>
      </c>
      <c r="E364" s="2"/>
      <c r="F364" s="2">
        <v>2.7</v>
      </c>
      <c r="G364" s="79">
        <f t="shared" si="5"/>
        <v>59.999999999999979</v>
      </c>
    </row>
    <row r="365" spans="1:7">
      <c r="A365" s="251">
        <v>44152</v>
      </c>
      <c r="B365" s="537">
        <v>20712</v>
      </c>
      <c r="C365" s="537" t="s">
        <v>28</v>
      </c>
      <c r="D365" t="s">
        <v>48</v>
      </c>
      <c r="E365" s="2"/>
      <c r="F365" s="2">
        <v>40</v>
      </c>
      <c r="G365" s="79">
        <f t="shared" si="5"/>
        <v>19.999999999999979</v>
      </c>
    </row>
    <row r="366" spans="1:7">
      <c r="A366" s="251">
        <v>44152</v>
      </c>
      <c r="B366" s="537">
        <v>20712</v>
      </c>
      <c r="C366" s="537" t="s">
        <v>28</v>
      </c>
      <c r="D366" t="s">
        <v>40</v>
      </c>
      <c r="E366" s="2"/>
      <c r="F366" s="2">
        <v>5</v>
      </c>
      <c r="G366" s="79">
        <f t="shared" si="5"/>
        <v>14.999999999999979</v>
      </c>
    </row>
    <row r="367" spans="1:7">
      <c r="A367" s="251">
        <v>44552</v>
      </c>
      <c r="B367" s="537">
        <v>24046</v>
      </c>
      <c r="C367" s="537" t="s">
        <v>28</v>
      </c>
      <c r="D367" t="s">
        <v>95</v>
      </c>
      <c r="E367" s="2"/>
      <c r="F367" s="2">
        <v>15</v>
      </c>
      <c r="G367" s="79">
        <f t="shared" si="5"/>
        <v>-2.1316282072803006E-14</v>
      </c>
    </row>
    <row r="368" spans="1:7">
      <c r="A368" s="254">
        <v>44104</v>
      </c>
      <c r="B368" s="57" t="s">
        <v>14</v>
      </c>
      <c r="C368" s="57" t="s">
        <v>29</v>
      </c>
      <c r="D368" t="s">
        <v>16</v>
      </c>
      <c r="E368" s="8">
        <v>20.399999999999999</v>
      </c>
      <c r="G368" s="79">
        <f t="shared" si="5"/>
        <v>20.399999999999977</v>
      </c>
    </row>
    <row r="369" spans="1:7">
      <c r="B369" s="526"/>
      <c r="C369" s="526"/>
      <c r="D369" t="s">
        <v>17</v>
      </c>
      <c r="E369" s="8">
        <v>3.1</v>
      </c>
      <c r="G369" s="79">
        <f t="shared" si="5"/>
        <v>23.499999999999979</v>
      </c>
    </row>
    <row r="370" spans="1:7">
      <c r="B370" s="526"/>
      <c r="C370" s="526"/>
      <c r="D370" t="s">
        <v>48</v>
      </c>
      <c r="E370" s="2">
        <v>60</v>
      </c>
      <c r="G370" s="79">
        <f t="shared" si="5"/>
        <v>83.499999999999972</v>
      </c>
    </row>
    <row r="371" spans="1:7">
      <c r="B371" s="526"/>
      <c r="C371" s="526"/>
      <c r="D371" t="s">
        <v>40</v>
      </c>
      <c r="E371" s="2">
        <v>5</v>
      </c>
      <c r="G371" s="79">
        <f t="shared" si="5"/>
        <v>88.499999999999972</v>
      </c>
    </row>
    <row r="372" spans="1:7">
      <c r="B372" s="526"/>
      <c r="C372" s="526"/>
      <c r="D372" t="s">
        <v>95</v>
      </c>
      <c r="E372" s="2">
        <v>8.5</v>
      </c>
      <c r="G372" s="79">
        <f t="shared" si="5"/>
        <v>96.999999999999972</v>
      </c>
    </row>
    <row r="373" spans="1:7">
      <c r="A373" s="251">
        <v>44152</v>
      </c>
      <c r="B373" s="537">
        <v>20712</v>
      </c>
      <c r="C373" s="526" t="s">
        <v>29</v>
      </c>
      <c r="D373" t="s">
        <v>48</v>
      </c>
      <c r="E373" s="2"/>
      <c r="F373" s="2">
        <v>60</v>
      </c>
      <c r="G373" s="79">
        <f t="shared" si="5"/>
        <v>36.999999999999972</v>
      </c>
    </row>
    <row r="374" spans="1:7">
      <c r="A374" s="251">
        <v>44152</v>
      </c>
      <c r="B374" s="537">
        <v>20712</v>
      </c>
      <c r="C374" s="526" t="s">
        <v>29</v>
      </c>
      <c r="D374" t="s">
        <v>40</v>
      </c>
      <c r="E374" s="2"/>
      <c r="F374" s="2">
        <v>5</v>
      </c>
      <c r="G374" s="79">
        <f t="shared" si="5"/>
        <v>31.999999999999972</v>
      </c>
    </row>
    <row r="375" spans="1:7">
      <c r="A375" s="251">
        <v>44165</v>
      </c>
      <c r="B375" s="537">
        <v>20938</v>
      </c>
      <c r="C375" s="526" t="s">
        <v>29</v>
      </c>
      <c r="D375" t="s">
        <v>16</v>
      </c>
      <c r="E375" s="2"/>
      <c r="F375" s="2">
        <v>20.399999999999999</v>
      </c>
      <c r="G375" s="79">
        <f t="shared" si="5"/>
        <v>11.599999999999973</v>
      </c>
    </row>
    <row r="376" spans="1:7">
      <c r="A376" s="251">
        <v>44165</v>
      </c>
      <c r="B376" s="537">
        <v>20938</v>
      </c>
      <c r="C376" s="526" t="s">
        <v>29</v>
      </c>
      <c r="D376" t="s">
        <v>17</v>
      </c>
      <c r="E376" s="2"/>
      <c r="F376" s="2">
        <v>3.1</v>
      </c>
      <c r="G376" s="79">
        <f t="shared" si="5"/>
        <v>8.4999999999999734</v>
      </c>
    </row>
    <row r="377" spans="1:7">
      <c r="A377" s="251">
        <v>44552</v>
      </c>
      <c r="B377" s="537">
        <v>24046</v>
      </c>
      <c r="C377" s="537" t="s">
        <v>29</v>
      </c>
      <c r="D377" t="s">
        <v>95</v>
      </c>
      <c r="E377" s="2"/>
      <c r="F377" s="2">
        <v>8.5</v>
      </c>
      <c r="G377" s="79">
        <f t="shared" si="5"/>
        <v>-2.6645352591003757E-14</v>
      </c>
    </row>
    <row r="378" spans="1:7">
      <c r="A378" s="250">
        <v>44135</v>
      </c>
      <c r="B378" s="525" t="s">
        <v>14</v>
      </c>
      <c r="C378" s="525" t="s">
        <v>30</v>
      </c>
      <c r="D378" t="s">
        <v>16</v>
      </c>
      <c r="E378" s="8">
        <v>61.3</v>
      </c>
      <c r="G378" s="79">
        <f t="shared" si="5"/>
        <v>61.299999999999969</v>
      </c>
    </row>
    <row r="379" spans="1:7">
      <c r="B379" s="526"/>
      <c r="C379" s="526"/>
      <c r="D379" t="s">
        <v>17</v>
      </c>
      <c r="E379" s="8">
        <v>5.4</v>
      </c>
      <c r="G379" s="79">
        <f t="shared" si="5"/>
        <v>66.699999999999974</v>
      </c>
    </row>
    <row r="380" spans="1:7">
      <c r="B380" s="526"/>
      <c r="C380" s="526"/>
      <c r="D380" t="s">
        <v>48</v>
      </c>
      <c r="E380" s="2">
        <v>60</v>
      </c>
      <c r="G380" s="79">
        <f t="shared" si="5"/>
        <v>126.69999999999997</v>
      </c>
    </row>
    <row r="381" spans="1:7">
      <c r="B381" s="526"/>
      <c r="C381" s="526"/>
      <c r="D381" t="s">
        <v>40</v>
      </c>
      <c r="E381" s="2">
        <v>5</v>
      </c>
      <c r="G381" s="79">
        <f t="shared" si="5"/>
        <v>131.69999999999999</v>
      </c>
    </row>
    <row r="382" spans="1:7">
      <c r="A382" s="251"/>
      <c r="B382" s="537"/>
      <c r="C382" s="526"/>
      <c r="D382" s="67" t="s">
        <v>47</v>
      </c>
      <c r="E382" s="2">
        <v>10</v>
      </c>
      <c r="G382" s="79">
        <f t="shared" si="5"/>
        <v>141.69999999999999</v>
      </c>
    </row>
    <row r="383" spans="1:7">
      <c r="A383" s="251">
        <v>44152</v>
      </c>
      <c r="B383" s="537">
        <v>20712</v>
      </c>
      <c r="C383" s="526" t="s">
        <v>30</v>
      </c>
      <c r="D383" t="s">
        <v>48</v>
      </c>
      <c r="E383" s="2"/>
      <c r="F383" s="2">
        <v>60</v>
      </c>
      <c r="G383" s="79">
        <f t="shared" si="5"/>
        <v>81.699999999999989</v>
      </c>
    </row>
    <row r="384" spans="1:7">
      <c r="A384" s="251">
        <v>44152</v>
      </c>
      <c r="B384" s="537">
        <v>20712</v>
      </c>
      <c r="C384" s="526" t="s">
        <v>30</v>
      </c>
      <c r="D384" t="s">
        <v>40</v>
      </c>
      <c r="E384" s="2"/>
      <c r="F384" s="2">
        <v>5</v>
      </c>
      <c r="G384" s="79">
        <f t="shared" si="5"/>
        <v>76.699999999999989</v>
      </c>
    </row>
    <row r="385" spans="1:7">
      <c r="A385" s="251">
        <v>44165</v>
      </c>
      <c r="B385" s="537">
        <v>20938</v>
      </c>
      <c r="C385" s="526" t="s">
        <v>30</v>
      </c>
      <c r="D385" t="s">
        <v>16</v>
      </c>
      <c r="E385" s="2"/>
      <c r="F385" s="2">
        <v>61.3</v>
      </c>
      <c r="G385" s="79">
        <f t="shared" si="5"/>
        <v>15.399999999999991</v>
      </c>
    </row>
    <row r="386" spans="1:7">
      <c r="A386" s="251">
        <v>44165</v>
      </c>
      <c r="B386" s="537">
        <v>20938</v>
      </c>
      <c r="C386" s="526" t="s">
        <v>30</v>
      </c>
      <c r="D386" t="s">
        <v>17</v>
      </c>
      <c r="E386" s="2"/>
      <c r="F386" s="2">
        <v>5.4</v>
      </c>
      <c r="G386" s="79">
        <f t="shared" si="5"/>
        <v>9.9999999999999911</v>
      </c>
    </row>
    <row r="387" spans="1:7">
      <c r="A387" s="251">
        <v>44179</v>
      </c>
      <c r="B387" s="537">
        <v>21064</v>
      </c>
      <c r="C387" s="526" t="s">
        <v>30</v>
      </c>
      <c r="D387" s="67" t="s">
        <v>47</v>
      </c>
      <c r="E387" s="2"/>
      <c r="F387" s="2">
        <v>10</v>
      </c>
      <c r="G387" s="79">
        <f t="shared" si="5"/>
        <v>0</v>
      </c>
    </row>
    <row r="388" spans="1:7">
      <c r="A388" s="255">
        <v>44165</v>
      </c>
      <c r="B388" s="68" t="s">
        <v>14</v>
      </c>
      <c r="C388" s="525" t="s">
        <v>33</v>
      </c>
      <c r="D388" t="s">
        <v>16</v>
      </c>
      <c r="E388" s="2">
        <v>58.1</v>
      </c>
      <c r="G388" s="79">
        <f t="shared" si="5"/>
        <v>58.1</v>
      </c>
    </row>
    <row r="389" spans="1:7">
      <c r="A389" s="251"/>
      <c r="B389" s="537"/>
      <c r="C389" s="526"/>
      <c r="D389" t="s">
        <v>17</v>
      </c>
      <c r="E389" s="2">
        <v>5.6</v>
      </c>
      <c r="G389" s="79">
        <f t="shared" si="5"/>
        <v>63.7</v>
      </c>
    </row>
    <row r="390" spans="1:7">
      <c r="A390" s="251"/>
      <c r="B390" s="537"/>
      <c r="C390" s="526"/>
      <c r="D390" t="s">
        <v>48</v>
      </c>
      <c r="E390" s="2">
        <v>60</v>
      </c>
      <c r="G390" s="79">
        <f t="shared" si="5"/>
        <v>123.7</v>
      </c>
    </row>
    <row r="391" spans="1:7">
      <c r="A391" s="251"/>
      <c r="B391" s="537"/>
      <c r="C391" s="526"/>
      <c r="D391" t="s">
        <v>40</v>
      </c>
      <c r="E391" s="2">
        <v>5</v>
      </c>
      <c r="G391" s="79">
        <f t="shared" si="5"/>
        <v>128.69999999999999</v>
      </c>
    </row>
    <row r="392" spans="1:7">
      <c r="A392" s="251">
        <v>44165</v>
      </c>
      <c r="B392" s="537">
        <v>20938</v>
      </c>
      <c r="C392" s="526" t="s">
        <v>33</v>
      </c>
      <c r="D392" t="s">
        <v>16</v>
      </c>
      <c r="E392" s="2"/>
      <c r="F392" s="2">
        <v>58.1</v>
      </c>
      <c r="G392" s="79">
        <f t="shared" si="5"/>
        <v>70.599999999999994</v>
      </c>
    </row>
    <row r="393" spans="1:7">
      <c r="A393" s="251">
        <v>44165</v>
      </c>
      <c r="B393" s="537">
        <v>20938</v>
      </c>
      <c r="C393" s="526" t="s">
        <v>33</v>
      </c>
      <c r="D393" t="s">
        <v>17</v>
      </c>
      <c r="E393" s="2"/>
      <c r="F393" s="2">
        <v>5.6</v>
      </c>
      <c r="G393" s="79">
        <f t="shared" si="5"/>
        <v>65</v>
      </c>
    </row>
    <row r="394" spans="1:7">
      <c r="A394" s="251">
        <v>44165</v>
      </c>
      <c r="B394" s="537">
        <v>20938</v>
      </c>
      <c r="C394" s="526" t="s">
        <v>33</v>
      </c>
      <c r="D394" t="s">
        <v>48</v>
      </c>
      <c r="E394" s="2"/>
      <c r="F394" s="2">
        <v>60</v>
      </c>
      <c r="G394" s="79">
        <f t="shared" si="5"/>
        <v>5</v>
      </c>
    </row>
    <row r="395" spans="1:7">
      <c r="A395" s="251">
        <v>44165</v>
      </c>
      <c r="B395" s="537">
        <v>20938</v>
      </c>
      <c r="C395" s="526" t="s">
        <v>33</v>
      </c>
      <c r="D395" t="s">
        <v>40</v>
      </c>
      <c r="E395" s="2"/>
      <c r="F395" s="2">
        <v>5</v>
      </c>
      <c r="G395" s="79">
        <f t="shared" si="5"/>
        <v>0</v>
      </c>
    </row>
    <row r="396" spans="1:7">
      <c r="A396" s="255">
        <v>44196</v>
      </c>
      <c r="B396" s="68" t="s">
        <v>14</v>
      </c>
      <c r="C396" s="525" t="s">
        <v>34</v>
      </c>
      <c r="D396" t="s">
        <v>16</v>
      </c>
      <c r="E396" s="2">
        <v>63.2</v>
      </c>
      <c r="G396" s="79">
        <f t="shared" si="5"/>
        <v>63.2</v>
      </c>
    </row>
    <row r="397" spans="1:7">
      <c r="A397" s="251"/>
      <c r="B397" s="537"/>
      <c r="C397" s="526"/>
      <c r="D397" t="s">
        <v>17</v>
      </c>
      <c r="E397" s="2">
        <v>4.9000000000000004</v>
      </c>
      <c r="G397" s="79">
        <f t="shared" si="5"/>
        <v>68.100000000000009</v>
      </c>
    </row>
    <row r="398" spans="1:7">
      <c r="A398" s="251"/>
      <c r="B398" s="537"/>
      <c r="C398" s="526"/>
      <c r="D398" t="s">
        <v>48</v>
      </c>
      <c r="E398" s="2">
        <v>60</v>
      </c>
      <c r="G398" s="79">
        <f t="shared" si="5"/>
        <v>128.10000000000002</v>
      </c>
    </row>
    <row r="399" spans="1:7">
      <c r="A399" s="251"/>
      <c r="B399" s="537"/>
      <c r="C399" s="526"/>
      <c r="D399" t="s">
        <v>40</v>
      </c>
      <c r="E399" s="2">
        <v>5</v>
      </c>
      <c r="G399" s="79">
        <f t="shared" si="5"/>
        <v>133.10000000000002</v>
      </c>
    </row>
    <row r="400" spans="1:7">
      <c r="A400" s="251">
        <v>44139</v>
      </c>
      <c r="B400" s="537">
        <v>20606</v>
      </c>
      <c r="C400" s="526" t="s">
        <v>34</v>
      </c>
      <c r="D400" t="s">
        <v>16</v>
      </c>
      <c r="E400" s="2"/>
      <c r="F400" s="2">
        <v>11.3</v>
      </c>
      <c r="G400" s="79">
        <f t="shared" si="5"/>
        <v>121.80000000000003</v>
      </c>
    </row>
    <row r="401" spans="1:7">
      <c r="A401" s="251">
        <v>44165</v>
      </c>
      <c r="B401" s="537">
        <v>20938</v>
      </c>
      <c r="C401" s="526" t="s">
        <v>34</v>
      </c>
      <c r="D401" t="s">
        <v>16</v>
      </c>
      <c r="E401" s="2"/>
      <c r="F401" s="2">
        <v>18.7</v>
      </c>
      <c r="G401" s="79">
        <f t="shared" si="5"/>
        <v>103.10000000000002</v>
      </c>
    </row>
    <row r="402" spans="1:7">
      <c r="A402" s="251">
        <v>44179</v>
      </c>
      <c r="B402" s="537">
        <v>21064</v>
      </c>
      <c r="C402" s="526" t="s">
        <v>34</v>
      </c>
      <c r="D402" t="s">
        <v>18</v>
      </c>
      <c r="E402" s="2"/>
      <c r="F402" s="2">
        <v>60</v>
      </c>
      <c r="G402" s="79">
        <f t="shared" si="5"/>
        <v>43.100000000000023</v>
      </c>
    </row>
    <row r="403" spans="1:7">
      <c r="A403" s="251">
        <v>44179</v>
      </c>
      <c r="B403" s="537">
        <v>21064</v>
      </c>
      <c r="C403" s="526" t="s">
        <v>34</v>
      </c>
      <c r="D403" t="s">
        <v>19</v>
      </c>
      <c r="E403" s="2"/>
      <c r="F403" s="2">
        <v>5</v>
      </c>
      <c r="G403" s="79">
        <f t="shared" si="5"/>
        <v>38.100000000000023</v>
      </c>
    </row>
    <row r="404" spans="1:7">
      <c r="A404" s="251">
        <v>44261</v>
      </c>
      <c r="B404" s="537">
        <v>21739</v>
      </c>
      <c r="C404" s="526" t="s">
        <v>34</v>
      </c>
      <c r="D404" t="s">
        <v>16</v>
      </c>
      <c r="E404" s="2"/>
      <c r="F404" s="2">
        <v>33.200000000000003</v>
      </c>
      <c r="G404" s="79">
        <f t="shared" si="5"/>
        <v>4.9000000000000199</v>
      </c>
    </row>
    <row r="405" spans="1:7">
      <c r="A405" s="251">
        <v>44261</v>
      </c>
      <c r="B405" s="537">
        <v>21739</v>
      </c>
      <c r="C405" s="526" t="s">
        <v>34</v>
      </c>
      <c r="D405" t="s">
        <v>17</v>
      </c>
      <c r="E405" s="2"/>
      <c r="F405" s="2">
        <v>4.9000000000000004</v>
      </c>
      <c r="G405" s="79">
        <f t="shared" si="5"/>
        <v>1.9539925233402755E-14</v>
      </c>
    </row>
    <row r="406" spans="1:7">
      <c r="A406" s="255">
        <v>44227</v>
      </c>
      <c r="B406" s="68" t="s">
        <v>14</v>
      </c>
      <c r="C406" s="525" t="s">
        <v>15</v>
      </c>
      <c r="D406" t="s">
        <v>16</v>
      </c>
      <c r="E406" s="2">
        <v>28.9</v>
      </c>
      <c r="G406" s="79">
        <f t="shared" si="5"/>
        <v>28.90000000000002</v>
      </c>
    </row>
    <row r="407" spans="1:7">
      <c r="A407" s="251"/>
      <c r="B407" s="537"/>
      <c r="C407" s="526"/>
      <c r="D407" t="s">
        <v>17</v>
      </c>
      <c r="E407" s="2">
        <v>6.3</v>
      </c>
      <c r="G407" s="79">
        <f t="shared" si="5"/>
        <v>35.200000000000017</v>
      </c>
    </row>
    <row r="408" spans="1:7">
      <c r="A408" s="251"/>
      <c r="B408" s="537"/>
      <c r="C408" s="526"/>
      <c r="D408" t="s">
        <v>48</v>
      </c>
      <c r="E408" s="2">
        <v>60</v>
      </c>
      <c r="G408" s="79">
        <f t="shared" si="5"/>
        <v>95.200000000000017</v>
      </c>
    </row>
    <row r="409" spans="1:7">
      <c r="A409" s="251"/>
      <c r="B409" s="537"/>
      <c r="C409" s="526"/>
      <c r="D409" t="s">
        <v>40</v>
      </c>
      <c r="E409" s="2">
        <v>5</v>
      </c>
      <c r="G409" s="79">
        <f t="shared" si="5"/>
        <v>100.20000000000002</v>
      </c>
    </row>
    <row r="410" spans="1:7">
      <c r="A410" s="251">
        <v>44226</v>
      </c>
      <c r="B410" s="537">
        <v>21491</v>
      </c>
      <c r="C410" s="526" t="s">
        <v>15</v>
      </c>
      <c r="D410" t="s">
        <v>48</v>
      </c>
      <c r="E410" s="2"/>
      <c r="F410" s="2">
        <v>60</v>
      </c>
      <c r="G410" s="79">
        <f t="shared" si="5"/>
        <v>40.200000000000017</v>
      </c>
    </row>
    <row r="411" spans="1:7">
      <c r="A411" s="251">
        <v>44226</v>
      </c>
      <c r="B411" s="537">
        <v>21491</v>
      </c>
      <c r="C411" s="526" t="s">
        <v>15</v>
      </c>
      <c r="D411" t="s">
        <v>40</v>
      </c>
      <c r="E411" s="2"/>
      <c r="F411" s="2">
        <v>5</v>
      </c>
      <c r="G411" s="79">
        <f t="shared" ref="G411:G478" si="6">+G410+E411-F411</f>
        <v>35.200000000000017</v>
      </c>
    </row>
    <row r="412" spans="1:7">
      <c r="A412" s="251">
        <v>44257</v>
      </c>
      <c r="B412" s="537">
        <v>21702</v>
      </c>
      <c r="C412" s="526" t="s">
        <v>15</v>
      </c>
      <c r="D412" t="s">
        <v>16</v>
      </c>
      <c r="E412" s="2"/>
      <c r="F412" s="2">
        <v>28.9</v>
      </c>
      <c r="G412" s="79">
        <f t="shared" si="6"/>
        <v>6.3000000000000185</v>
      </c>
    </row>
    <row r="413" spans="1:7">
      <c r="A413" s="251">
        <v>44257</v>
      </c>
      <c r="B413" s="537">
        <v>21702</v>
      </c>
      <c r="C413" s="526" t="s">
        <v>15</v>
      </c>
      <c r="D413" t="s">
        <v>17</v>
      </c>
      <c r="E413" s="2"/>
      <c r="F413" s="2">
        <v>6.3</v>
      </c>
      <c r="G413" s="79">
        <f t="shared" si="6"/>
        <v>1.865174681370263E-14</v>
      </c>
    </row>
    <row r="414" spans="1:7">
      <c r="A414" s="255">
        <v>44255</v>
      </c>
      <c r="B414" s="68" t="s">
        <v>14</v>
      </c>
      <c r="C414" s="525" t="s">
        <v>20</v>
      </c>
      <c r="D414" t="s">
        <v>16</v>
      </c>
      <c r="E414" s="2">
        <v>26.1</v>
      </c>
      <c r="G414" s="79">
        <f t="shared" si="6"/>
        <v>26.100000000000019</v>
      </c>
    </row>
    <row r="415" spans="1:7">
      <c r="A415" s="251"/>
      <c r="B415" s="537"/>
      <c r="C415" s="526"/>
      <c r="D415" t="s">
        <v>17</v>
      </c>
      <c r="E415" s="2">
        <v>8.6999999999999993</v>
      </c>
      <c r="G415" s="79">
        <f t="shared" si="6"/>
        <v>34.800000000000018</v>
      </c>
    </row>
    <row r="416" spans="1:7">
      <c r="A416" s="251"/>
      <c r="B416" s="537"/>
      <c r="C416" s="526"/>
      <c r="D416" t="s">
        <v>48</v>
      </c>
      <c r="E416" s="2">
        <v>56</v>
      </c>
      <c r="G416" s="79">
        <f t="shared" si="6"/>
        <v>90.800000000000011</v>
      </c>
    </row>
    <row r="417" spans="1:7">
      <c r="A417" s="251"/>
      <c r="B417" s="537"/>
      <c r="C417" s="526"/>
      <c r="D417" t="s">
        <v>40</v>
      </c>
      <c r="E417" s="2">
        <v>5</v>
      </c>
      <c r="G417" s="79">
        <f t="shared" si="6"/>
        <v>95.800000000000011</v>
      </c>
    </row>
    <row r="418" spans="1:7">
      <c r="A418" s="251"/>
      <c r="B418" s="537"/>
      <c r="C418" s="526"/>
      <c r="D418" t="s">
        <v>49</v>
      </c>
      <c r="E418" s="2">
        <v>10</v>
      </c>
      <c r="G418" s="79">
        <f t="shared" si="6"/>
        <v>105.80000000000001</v>
      </c>
    </row>
    <row r="419" spans="1:7">
      <c r="A419" s="251">
        <v>44261</v>
      </c>
      <c r="B419" s="537">
        <v>21740</v>
      </c>
      <c r="C419" s="526" t="s">
        <v>20</v>
      </c>
      <c r="D419" t="s">
        <v>49</v>
      </c>
      <c r="E419" s="2"/>
      <c r="F419" s="2">
        <v>10</v>
      </c>
      <c r="G419" s="79">
        <f t="shared" si="6"/>
        <v>95.800000000000011</v>
      </c>
    </row>
    <row r="420" spans="1:7">
      <c r="A420" s="251">
        <v>44285</v>
      </c>
      <c r="B420" s="537">
        <v>22070</v>
      </c>
      <c r="C420" s="526" t="s">
        <v>20</v>
      </c>
      <c r="D420" t="s">
        <v>18</v>
      </c>
      <c r="E420" s="2"/>
      <c r="F420" s="2">
        <v>56</v>
      </c>
      <c r="G420" s="79">
        <f t="shared" si="6"/>
        <v>39.800000000000011</v>
      </c>
    </row>
    <row r="421" spans="1:7">
      <c r="A421" s="251">
        <v>44285</v>
      </c>
      <c r="B421" s="537">
        <v>22070</v>
      </c>
      <c r="C421" s="526" t="s">
        <v>20</v>
      </c>
      <c r="D421" t="s">
        <v>19</v>
      </c>
      <c r="E421" s="2"/>
      <c r="F421" s="2">
        <v>5</v>
      </c>
      <c r="G421" s="79">
        <f t="shared" si="6"/>
        <v>34.800000000000011</v>
      </c>
    </row>
    <row r="422" spans="1:7">
      <c r="A422" s="251">
        <v>44305</v>
      </c>
      <c r="B422" s="537">
        <v>22203</v>
      </c>
      <c r="C422" s="526" t="s">
        <v>20</v>
      </c>
      <c r="D422" t="s">
        <v>16</v>
      </c>
      <c r="E422" s="2"/>
      <c r="F422" s="2">
        <v>26.1</v>
      </c>
      <c r="G422" s="79">
        <f t="shared" si="6"/>
        <v>8.7000000000000099</v>
      </c>
    </row>
    <row r="423" spans="1:7">
      <c r="A423" s="251">
        <v>44305</v>
      </c>
      <c r="B423" s="537">
        <v>22203</v>
      </c>
      <c r="C423" s="526" t="s">
        <v>20</v>
      </c>
      <c r="D423" t="s">
        <v>17</v>
      </c>
      <c r="E423" s="2"/>
      <c r="F423" s="2">
        <v>8.6999999999999993</v>
      </c>
      <c r="G423" s="79">
        <f t="shared" si="6"/>
        <v>0</v>
      </c>
    </row>
    <row r="424" spans="1:7">
      <c r="A424" s="255">
        <v>44286</v>
      </c>
      <c r="B424" s="68" t="s">
        <v>14</v>
      </c>
      <c r="C424" s="525" t="s">
        <v>23</v>
      </c>
      <c r="D424" t="s">
        <v>16</v>
      </c>
      <c r="E424" s="2">
        <v>28.7</v>
      </c>
      <c r="G424" s="79">
        <f t="shared" si="6"/>
        <v>28.7</v>
      </c>
    </row>
    <row r="425" spans="1:7">
      <c r="A425" s="251"/>
      <c r="B425" s="537"/>
      <c r="C425" s="526"/>
      <c r="D425" t="s">
        <v>17</v>
      </c>
      <c r="E425" s="2">
        <v>6.8</v>
      </c>
      <c r="G425" s="79">
        <f t="shared" si="6"/>
        <v>35.5</v>
      </c>
    </row>
    <row r="426" spans="1:7">
      <c r="A426" s="251"/>
      <c r="B426" s="537"/>
      <c r="C426" s="526"/>
      <c r="D426" t="s">
        <v>48</v>
      </c>
      <c r="E426" s="2">
        <v>60</v>
      </c>
      <c r="G426" s="79">
        <f t="shared" si="6"/>
        <v>95.5</v>
      </c>
    </row>
    <row r="427" spans="1:7">
      <c r="A427" s="251"/>
      <c r="B427" s="537"/>
      <c r="C427" s="526"/>
      <c r="D427" t="s">
        <v>40</v>
      </c>
      <c r="E427" s="2">
        <v>5</v>
      </c>
      <c r="G427" s="79">
        <f t="shared" si="6"/>
        <v>100.5</v>
      </c>
    </row>
    <row r="428" spans="1:7">
      <c r="A428" s="251"/>
      <c r="B428" s="537"/>
      <c r="C428" s="526"/>
      <c r="D428" t="s">
        <v>50</v>
      </c>
      <c r="E428" s="2">
        <v>10</v>
      </c>
      <c r="G428" s="79">
        <f t="shared" si="6"/>
        <v>110.5</v>
      </c>
    </row>
    <row r="429" spans="1:7">
      <c r="A429" s="251">
        <v>44285</v>
      </c>
      <c r="B429" s="537">
        <v>22071</v>
      </c>
      <c r="C429" s="526" t="s">
        <v>23</v>
      </c>
      <c r="D429" t="s">
        <v>50</v>
      </c>
      <c r="E429" s="2"/>
      <c r="F429" s="2">
        <v>10</v>
      </c>
      <c r="G429" s="79">
        <f t="shared" si="6"/>
        <v>100.5</v>
      </c>
    </row>
    <row r="430" spans="1:7">
      <c r="A430" s="251">
        <v>44319</v>
      </c>
      <c r="B430" s="537">
        <v>22321</v>
      </c>
      <c r="C430" s="526" t="s">
        <v>23</v>
      </c>
      <c r="D430" t="s">
        <v>18</v>
      </c>
      <c r="E430" s="2"/>
      <c r="F430" s="2">
        <v>60</v>
      </c>
      <c r="G430" s="79">
        <f t="shared" si="6"/>
        <v>40.5</v>
      </c>
    </row>
    <row r="431" spans="1:7">
      <c r="A431" s="251">
        <v>44319</v>
      </c>
      <c r="B431" s="537">
        <v>22321</v>
      </c>
      <c r="C431" s="526" t="s">
        <v>23</v>
      </c>
      <c r="D431" t="s">
        <v>19</v>
      </c>
      <c r="E431" s="2"/>
      <c r="F431" s="2">
        <v>5</v>
      </c>
      <c r="G431" s="79">
        <f t="shared" si="6"/>
        <v>35.5</v>
      </c>
    </row>
    <row r="432" spans="1:7">
      <c r="A432" s="251">
        <v>44320</v>
      </c>
      <c r="B432" s="537">
        <v>22355</v>
      </c>
      <c r="C432" s="526" t="s">
        <v>23</v>
      </c>
      <c r="D432" t="s">
        <v>16</v>
      </c>
      <c r="E432" s="2"/>
      <c r="F432" s="2">
        <v>28.7</v>
      </c>
      <c r="G432" s="79">
        <f t="shared" si="6"/>
        <v>6.8000000000000007</v>
      </c>
    </row>
    <row r="433" spans="1:7">
      <c r="A433" s="251">
        <v>44320</v>
      </c>
      <c r="B433" s="537">
        <v>22355</v>
      </c>
      <c r="C433" s="526" t="s">
        <v>23</v>
      </c>
      <c r="D433" t="s">
        <v>17</v>
      </c>
      <c r="E433" s="2"/>
      <c r="F433" s="2">
        <v>6.8</v>
      </c>
      <c r="G433" s="79">
        <f t="shared" si="6"/>
        <v>0</v>
      </c>
    </row>
    <row r="434" spans="1:7">
      <c r="A434" s="255">
        <v>44316</v>
      </c>
      <c r="B434" s="68" t="s">
        <v>14</v>
      </c>
      <c r="C434" s="525" t="s">
        <v>24</v>
      </c>
      <c r="D434" t="s">
        <v>16</v>
      </c>
      <c r="E434" s="2">
        <v>27.7</v>
      </c>
      <c r="G434" s="79">
        <f t="shared" si="6"/>
        <v>27.7</v>
      </c>
    </row>
    <row r="435" spans="1:7">
      <c r="A435" s="251"/>
      <c r="B435" s="537"/>
      <c r="C435" s="526"/>
      <c r="D435" t="s">
        <v>17</v>
      </c>
      <c r="E435" s="2">
        <v>7.8</v>
      </c>
      <c r="G435" s="79">
        <f t="shared" si="6"/>
        <v>35.5</v>
      </c>
    </row>
    <row r="436" spans="1:7">
      <c r="A436" s="251"/>
      <c r="B436" s="537"/>
      <c r="C436" s="526"/>
      <c r="D436" t="s">
        <v>48</v>
      </c>
      <c r="E436" s="2">
        <v>60</v>
      </c>
      <c r="G436" s="79">
        <f t="shared" si="6"/>
        <v>95.5</v>
      </c>
    </row>
    <row r="437" spans="1:7">
      <c r="A437" s="251"/>
      <c r="B437" s="537"/>
      <c r="C437" s="526"/>
      <c r="D437" t="s">
        <v>40</v>
      </c>
      <c r="E437" s="2">
        <v>5</v>
      </c>
      <c r="G437" s="79">
        <f t="shared" si="6"/>
        <v>100.5</v>
      </c>
    </row>
    <row r="438" spans="1:7">
      <c r="A438" s="251">
        <v>44344</v>
      </c>
      <c r="B438" s="537">
        <v>22676</v>
      </c>
      <c r="C438" s="526" t="s">
        <v>24</v>
      </c>
      <c r="D438" t="s">
        <v>16</v>
      </c>
      <c r="E438" s="2"/>
      <c r="F438" s="2">
        <v>27.7</v>
      </c>
      <c r="G438" s="79">
        <f t="shared" si="6"/>
        <v>72.8</v>
      </c>
    </row>
    <row r="439" spans="1:7">
      <c r="A439" s="251">
        <v>44344</v>
      </c>
      <c r="B439" s="537">
        <v>22676</v>
      </c>
      <c r="C439" s="526" t="s">
        <v>24</v>
      </c>
      <c r="D439" t="s">
        <v>17</v>
      </c>
      <c r="E439" s="2"/>
      <c r="F439" s="2">
        <v>7.8</v>
      </c>
      <c r="G439" s="79">
        <f t="shared" si="6"/>
        <v>65</v>
      </c>
    </row>
    <row r="440" spans="1:7">
      <c r="A440" s="251">
        <v>44349</v>
      </c>
      <c r="B440" s="537">
        <v>22729</v>
      </c>
      <c r="C440" s="526" t="s">
        <v>24</v>
      </c>
      <c r="D440" t="s">
        <v>18</v>
      </c>
      <c r="E440" s="2"/>
      <c r="F440" s="2">
        <v>60</v>
      </c>
      <c r="G440" s="79">
        <f t="shared" si="6"/>
        <v>5</v>
      </c>
    </row>
    <row r="441" spans="1:7">
      <c r="A441" s="251">
        <v>44349</v>
      </c>
      <c r="B441" s="537">
        <v>22729</v>
      </c>
      <c r="C441" s="526" t="s">
        <v>24</v>
      </c>
      <c r="D441" t="s">
        <v>19</v>
      </c>
      <c r="E441" s="2"/>
      <c r="F441" s="2">
        <v>5</v>
      </c>
      <c r="G441" s="79">
        <f t="shared" si="6"/>
        <v>0</v>
      </c>
    </row>
    <row r="442" spans="1:7">
      <c r="A442" s="255">
        <v>44347</v>
      </c>
      <c r="B442" s="68" t="s">
        <v>14</v>
      </c>
      <c r="C442" s="525" t="s">
        <v>25</v>
      </c>
      <c r="D442" t="s">
        <v>16</v>
      </c>
      <c r="E442" s="2">
        <v>22.5</v>
      </c>
      <c r="G442" s="79">
        <f t="shared" si="6"/>
        <v>22.5</v>
      </c>
    </row>
    <row r="443" spans="1:7">
      <c r="A443" s="251"/>
      <c r="B443" s="537"/>
      <c r="C443" s="526"/>
      <c r="D443" t="s">
        <v>17</v>
      </c>
      <c r="E443" s="2">
        <v>6.5</v>
      </c>
      <c r="G443" s="79">
        <f t="shared" si="6"/>
        <v>29</v>
      </c>
    </row>
    <row r="444" spans="1:7">
      <c r="A444" s="251"/>
      <c r="B444" s="537"/>
      <c r="C444" s="526"/>
      <c r="D444" t="s">
        <v>48</v>
      </c>
      <c r="E444" s="2">
        <v>60</v>
      </c>
      <c r="G444" s="79">
        <f t="shared" si="6"/>
        <v>89</v>
      </c>
    </row>
    <row r="445" spans="1:7">
      <c r="A445" s="251"/>
      <c r="B445" s="537"/>
      <c r="C445" s="526"/>
      <c r="D445" t="s">
        <v>40</v>
      </c>
      <c r="E445" s="2">
        <v>5</v>
      </c>
      <c r="G445" s="79">
        <f t="shared" si="6"/>
        <v>94</v>
      </c>
    </row>
    <row r="446" spans="1:7">
      <c r="A446" s="251">
        <v>44371</v>
      </c>
      <c r="B446" s="537">
        <v>22889</v>
      </c>
      <c r="C446" s="526" t="s">
        <v>25</v>
      </c>
      <c r="D446" t="s">
        <v>16</v>
      </c>
      <c r="E446" s="2"/>
      <c r="F446" s="2">
        <v>22.5</v>
      </c>
      <c r="G446" s="79">
        <f t="shared" si="6"/>
        <v>71.5</v>
      </c>
    </row>
    <row r="447" spans="1:7">
      <c r="A447" s="251">
        <v>44371</v>
      </c>
      <c r="B447" s="537">
        <v>22889</v>
      </c>
      <c r="C447" s="526" t="s">
        <v>25</v>
      </c>
      <c r="D447" t="s">
        <v>17</v>
      </c>
      <c r="E447" s="2"/>
      <c r="F447" s="2">
        <v>6.5</v>
      </c>
      <c r="G447" s="79">
        <f t="shared" si="6"/>
        <v>65</v>
      </c>
    </row>
    <row r="448" spans="1:7">
      <c r="A448" s="251">
        <v>44378</v>
      </c>
      <c r="B448" s="537">
        <v>22914</v>
      </c>
      <c r="C448" s="526" t="s">
        <v>25</v>
      </c>
      <c r="D448" t="s">
        <v>18</v>
      </c>
      <c r="E448" s="2"/>
      <c r="F448" s="2">
        <v>60</v>
      </c>
      <c r="G448" s="79">
        <f t="shared" si="6"/>
        <v>5</v>
      </c>
    </row>
    <row r="449" spans="1:7">
      <c r="A449" s="251">
        <v>44378</v>
      </c>
      <c r="B449" s="537">
        <v>22914</v>
      </c>
      <c r="C449" s="526" t="s">
        <v>25</v>
      </c>
      <c r="D449" t="s">
        <v>19</v>
      </c>
      <c r="E449" s="2"/>
      <c r="F449" s="2">
        <v>5</v>
      </c>
      <c r="G449" s="79">
        <f t="shared" si="6"/>
        <v>0</v>
      </c>
    </row>
    <row r="450" spans="1:7">
      <c r="A450" s="255">
        <v>44377</v>
      </c>
      <c r="B450" s="68" t="s">
        <v>14</v>
      </c>
      <c r="C450" s="525" t="s">
        <v>26</v>
      </c>
      <c r="D450" t="s">
        <v>16</v>
      </c>
      <c r="E450" s="2">
        <v>24.6</v>
      </c>
      <c r="G450" s="79">
        <f t="shared" si="6"/>
        <v>24.6</v>
      </c>
    </row>
    <row r="451" spans="1:7">
      <c r="A451" s="251"/>
      <c r="B451" s="537"/>
      <c r="C451" s="526"/>
      <c r="D451" t="s">
        <v>17</v>
      </c>
      <c r="E451" s="87">
        <v>8.4</v>
      </c>
      <c r="G451" s="79">
        <f t="shared" si="6"/>
        <v>33</v>
      </c>
    </row>
    <row r="452" spans="1:7">
      <c r="A452" s="251"/>
      <c r="B452" s="537"/>
      <c r="C452" s="526"/>
      <c r="D452" t="s">
        <v>48</v>
      </c>
      <c r="E452" s="2">
        <v>60</v>
      </c>
      <c r="G452" s="79">
        <f t="shared" si="6"/>
        <v>93</v>
      </c>
    </row>
    <row r="453" spans="1:7">
      <c r="A453" s="251"/>
      <c r="B453" s="537"/>
      <c r="C453" s="526"/>
      <c r="D453" t="s">
        <v>40</v>
      </c>
      <c r="E453" s="2">
        <v>5</v>
      </c>
      <c r="G453" s="79">
        <f t="shared" si="6"/>
        <v>98</v>
      </c>
    </row>
    <row r="454" spans="1:7">
      <c r="A454" s="251">
        <v>44415</v>
      </c>
      <c r="B454" s="537">
        <v>23185</v>
      </c>
      <c r="C454" s="526" t="s">
        <v>26</v>
      </c>
      <c r="D454" t="s">
        <v>48</v>
      </c>
      <c r="E454" s="2"/>
      <c r="F454" s="2">
        <v>60</v>
      </c>
      <c r="G454" s="79">
        <f t="shared" si="6"/>
        <v>38</v>
      </c>
    </row>
    <row r="455" spans="1:7">
      <c r="A455" s="251">
        <v>44415</v>
      </c>
      <c r="B455" s="537">
        <v>23185</v>
      </c>
      <c r="C455" s="526" t="s">
        <v>26</v>
      </c>
      <c r="D455" t="s">
        <v>40</v>
      </c>
      <c r="E455" s="2"/>
      <c r="F455" s="2">
        <v>5</v>
      </c>
      <c r="G455" s="79">
        <f t="shared" si="6"/>
        <v>33</v>
      </c>
    </row>
    <row r="456" spans="1:7">
      <c r="A456" s="251">
        <v>44420</v>
      </c>
      <c r="B456" s="537">
        <v>23212</v>
      </c>
      <c r="C456" s="526" t="s">
        <v>26</v>
      </c>
      <c r="D456" t="s">
        <v>16</v>
      </c>
      <c r="E456" s="2"/>
      <c r="F456" s="2">
        <v>24.6</v>
      </c>
      <c r="G456" s="79">
        <f t="shared" si="6"/>
        <v>8.3999999999999986</v>
      </c>
    </row>
    <row r="457" spans="1:7">
      <c r="A457" s="251">
        <v>44420</v>
      </c>
      <c r="B457" s="537">
        <v>23212</v>
      </c>
      <c r="C457" s="526" t="s">
        <v>26</v>
      </c>
      <c r="D457" t="s">
        <v>17</v>
      </c>
      <c r="E457" s="2"/>
      <c r="F457" s="87">
        <v>8.4</v>
      </c>
      <c r="G457" s="79">
        <f t="shared" si="6"/>
        <v>0</v>
      </c>
    </row>
    <row r="458" spans="1:7">
      <c r="A458" s="250">
        <v>44408</v>
      </c>
      <c r="B458" s="525" t="s">
        <v>14</v>
      </c>
      <c r="C458" s="525" t="s">
        <v>27</v>
      </c>
      <c r="D458" t="s">
        <v>16</v>
      </c>
      <c r="E458" s="2">
        <v>21.6</v>
      </c>
      <c r="G458" s="79">
        <f t="shared" si="6"/>
        <v>21.6</v>
      </c>
    </row>
    <row r="459" spans="1:7">
      <c r="B459" s="526"/>
      <c r="C459" s="526"/>
      <c r="D459" t="s">
        <v>17</v>
      </c>
      <c r="E459" s="2">
        <v>5.8</v>
      </c>
      <c r="G459" s="79">
        <f t="shared" si="6"/>
        <v>27.400000000000002</v>
      </c>
    </row>
    <row r="460" spans="1:7">
      <c r="B460" s="526"/>
      <c r="C460" s="526"/>
      <c r="D460" t="s">
        <v>18</v>
      </c>
      <c r="E460" s="2">
        <v>60</v>
      </c>
      <c r="G460" s="79">
        <f t="shared" si="6"/>
        <v>87.4</v>
      </c>
    </row>
    <row r="461" spans="1:7">
      <c r="B461" s="526"/>
      <c r="C461" s="526"/>
      <c r="D461" t="s">
        <v>19</v>
      </c>
      <c r="E461" s="2">
        <v>5</v>
      </c>
      <c r="G461" s="79">
        <f t="shared" si="6"/>
        <v>92.4</v>
      </c>
    </row>
    <row r="462" spans="1:7">
      <c r="A462" s="251">
        <v>44471</v>
      </c>
      <c r="B462" s="537">
        <v>23547</v>
      </c>
      <c r="C462" s="526" t="s">
        <v>27</v>
      </c>
      <c r="D462" t="s">
        <v>48</v>
      </c>
      <c r="E462" s="2"/>
      <c r="F462" s="2">
        <v>60</v>
      </c>
      <c r="G462" s="79">
        <f t="shared" si="6"/>
        <v>32.400000000000006</v>
      </c>
    </row>
    <row r="463" spans="1:7">
      <c r="A463" s="251">
        <v>44471</v>
      </c>
      <c r="B463" s="537">
        <v>23547</v>
      </c>
      <c r="C463" s="526" t="s">
        <v>27</v>
      </c>
      <c r="D463" t="s">
        <v>40</v>
      </c>
      <c r="E463" s="2"/>
      <c r="F463" s="2">
        <v>5</v>
      </c>
      <c r="G463" s="79">
        <f t="shared" si="6"/>
        <v>27.400000000000006</v>
      </c>
    </row>
    <row r="464" spans="1:7">
      <c r="A464" s="251">
        <v>44502</v>
      </c>
      <c r="B464" s="537">
        <v>23667</v>
      </c>
      <c r="C464" s="526" t="s">
        <v>27</v>
      </c>
      <c r="D464" t="s">
        <v>16</v>
      </c>
      <c r="E464" s="2"/>
      <c r="F464" s="2">
        <v>21.6</v>
      </c>
      <c r="G464" s="79">
        <f t="shared" si="6"/>
        <v>5.8000000000000043</v>
      </c>
    </row>
    <row r="465" spans="1:12">
      <c r="A465" s="251">
        <v>44502</v>
      </c>
      <c r="B465" s="537">
        <v>23667</v>
      </c>
      <c r="C465" s="526" t="s">
        <v>27</v>
      </c>
      <c r="D465" t="s">
        <v>17</v>
      </c>
      <c r="E465" s="2"/>
      <c r="F465" s="2">
        <v>5.8</v>
      </c>
      <c r="G465" s="79">
        <f t="shared" si="6"/>
        <v>0</v>
      </c>
    </row>
    <row r="466" spans="1:12">
      <c r="A466" s="90">
        <v>44439</v>
      </c>
      <c r="B466" s="64" t="s">
        <v>14</v>
      </c>
      <c r="C466" s="64" t="s">
        <v>28</v>
      </c>
      <c r="D466" t="s">
        <v>16</v>
      </c>
      <c r="E466" s="2">
        <v>24.4</v>
      </c>
      <c r="G466" s="79">
        <f t="shared" si="6"/>
        <v>24.4</v>
      </c>
    </row>
    <row r="467" spans="1:12">
      <c r="B467" s="526"/>
      <c r="C467" s="526"/>
      <c r="D467" t="s">
        <v>17</v>
      </c>
      <c r="E467" s="2">
        <v>6.1</v>
      </c>
      <c r="G467" s="79">
        <f t="shared" si="6"/>
        <v>30.5</v>
      </c>
    </row>
    <row r="468" spans="1:12">
      <c r="B468" s="526"/>
      <c r="C468" s="526"/>
      <c r="D468" t="s">
        <v>18</v>
      </c>
      <c r="E468" s="2">
        <v>60</v>
      </c>
      <c r="G468" s="79">
        <f t="shared" si="6"/>
        <v>90.5</v>
      </c>
      <c r="J468" s="525"/>
      <c r="L468" s="2"/>
    </row>
    <row r="469" spans="1:12">
      <c r="B469" s="526"/>
      <c r="C469" s="526"/>
      <c r="D469" t="s">
        <v>19</v>
      </c>
      <c r="E469" s="2">
        <v>5</v>
      </c>
      <c r="G469" s="79">
        <f t="shared" si="6"/>
        <v>95.5</v>
      </c>
      <c r="J469" s="526"/>
      <c r="L469" s="2"/>
    </row>
    <row r="470" spans="1:12">
      <c r="A470" s="251">
        <v>44471</v>
      </c>
      <c r="B470" s="537">
        <v>23547</v>
      </c>
      <c r="C470" s="526" t="s">
        <v>28</v>
      </c>
      <c r="D470" t="s">
        <v>48</v>
      </c>
      <c r="E470" s="2"/>
      <c r="F470" s="2">
        <v>60</v>
      </c>
      <c r="G470" s="79">
        <f t="shared" si="6"/>
        <v>35.5</v>
      </c>
      <c r="J470" s="64"/>
      <c r="L470" s="2"/>
    </row>
    <row r="471" spans="1:12">
      <c r="A471" s="251">
        <v>44471</v>
      </c>
      <c r="B471" s="537">
        <v>23547</v>
      </c>
      <c r="C471" s="526" t="s">
        <v>28</v>
      </c>
      <c r="D471" t="s">
        <v>40</v>
      </c>
      <c r="E471" s="2"/>
      <c r="F471" s="2">
        <v>5</v>
      </c>
      <c r="G471" s="79">
        <f t="shared" si="6"/>
        <v>30.5</v>
      </c>
      <c r="J471" s="526"/>
      <c r="L471" s="2"/>
    </row>
    <row r="472" spans="1:12">
      <c r="A472" s="251">
        <v>44502</v>
      </c>
      <c r="B472" s="537">
        <v>23667</v>
      </c>
      <c r="C472" s="526" t="s">
        <v>28</v>
      </c>
      <c r="D472" t="s">
        <v>16</v>
      </c>
      <c r="E472" s="2"/>
      <c r="F472" s="2">
        <v>24.4</v>
      </c>
      <c r="G472" s="79">
        <f t="shared" si="6"/>
        <v>6.1000000000000014</v>
      </c>
      <c r="J472" s="526"/>
      <c r="L472" s="2"/>
    </row>
    <row r="473" spans="1:12">
      <c r="A473" s="251">
        <v>44502</v>
      </c>
      <c r="B473" s="537">
        <v>23667</v>
      </c>
      <c r="C473" s="526" t="s">
        <v>28</v>
      </c>
      <c r="D473" t="s">
        <v>17</v>
      </c>
      <c r="E473" s="2"/>
      <c r="F473" s="2">
        <v>6.1</v>
      </c>
      <c r="G473" s="79">
        <f t="shared" si="6"/>
        <v>0</v>
      </c>
      <c r="J473" s="526"/>
      <c r="L473" s="2"/>
    </row>
    <row r="474" spans="1:12">
      <c r="A474" s="90">
        <v>44469</v>
      </c>
      <c r="B474" s="64" t="s">
        <v>14</v>
      </c>
      <c r="C474" s="64" t="s">
        <v>53</v>
      </c>
      <c r="D474" t="s">
        <v>16</v>
      </c>
      <c r="E474" s="2">
        <v>25.3</v>
      </c>
      <c r="G474" s="79">
        <f t="shared" si="6"/>
        <v>25.3</v>
      </c>
      <c r="J474" s="64"/>
      <c r="L474" s="2"/>
    </row>
    <row r="475" spans="1:12">
      <c r="B475" s="526"/>
      <c r="C475" s="526"/>
      <c r="D475" t="s">
        <v>17</v>
      </c>
      <c r="E475" s="2">
        <v>7.7</v>
      </c>
      <c r="G475" s="79">
        <f t="shared" si="6"/>
        <v>33</v>
      </c>
      <c r="J475" s="526"/>
      <c r="L475" s="2"/>
    </row>
    <row r="476" spans="1:12">
      <c r="B476" s="526"/>
      <c r="C476" s="526"/>
      <c r="D476" t="s">
        <v>18</v>
      </c>
      <c r="E476" s="2">
        <v>60</v>
      </c>
      <c r="G476" s="79">
        <f t="shared" si="6"/>
        <v>93</v>
      </c>
      <c r="J476" s="525"/>
      <c r="L476" s="2"/>
    </row>
    <row r="477" spans="1:12">
      <c r="B477" s="526"/>
      <c r="C477" s="526"/>
      <c r="D477" t="s">
        <v>19</v>
      </c>
      <c r="E477" s="2">
        <v>5</v>
      </c>
      <c r="G477" s="79">
        <f t="shared" si="6"/>
        <v>98</v>
      </c>
      <c r="J477" s="526"/>
      <c r="L477" s="2"/>
    </row>
    <row r="478" spans="1:12">
      <c r="A478" s="10">
        <v>44499</v>
      </c>
      <c r="B478" s="526">
        <v>23661</v>
      </c>
      <c r="C478" s="526" t="s">
        <v>53</v>
      </c>
      <c r="D478" t="s">
        <v>18</v>
      </c>
      <c r="E478" s="2"/>
      <c r="F478" s="2">
        <v>60</v>
      </c>
      <c r="G478" s="79">
        <f t="shared" si="6"/>
        <v>38</v>
      </c>
      <c r="J478" s="525"/>
      <c r="L478" s="2"/>
    </row>
    <row r="479" spans="1:12">
      <c r="A479" s="10">
        <v>44499</v>
      </c>
      <c r="B479" s="526">
        <v>23661</v>
      </c>
      <c r="C479" s="526" t="s">
        <v>53</v>
      </c>
      <c r="D479" t="s">
        <v>19</v>
      </c>
      <c r="E479" s="2"/>
      <c r="F479" s="2">
        <v>5</v>
      </c>
      <c r="G479" s="79">
        <f t="shared" ref="G479:G491" si="7">+G478+E479-F479</f>
        <v>33</v>
      </c>
      <c r="J479" s="526"/>
      <c r="L479" s="2"/>
    </row>
    <row r="480" spans="1:12">
      <c r="A480" s="156">
        <v>44552</v>
      </c>
      <c r="B480" s="535">
        <v>24047</v>
      </c>
      <c r="C480" s="535" t="s">
        <v>53</v>
      </c>
      <c r="D480" t="s">
        <v>16</v>
      </c>
      <c r="E480" s="2"/>
      <c r="F480" s="2">
        <v>25.3</v>
      </c>
      <c r="G480" s="79">
        <f t="shared" si="7"/>
        <v>7.6999999999999993</v>
      </c>
      <c r="J480" s="526"/>
      <c r="L480" s="2"/>
    </row>
    <row r="481" spans="1:14">
      <c r="A481" s="156">
        <v>44552</v>
      </c>
      <c r="B481" s="535">
        <v>24047</v>
      </c>
      <c r="C481" s="535" t="s">
        <v>53</v>
      </c>
      <c r="D481" t="s">
        <v>17</v>
      </c>
      <c r="E481" s="2"/>
      <c r="F481" s="2">
        <v>7.7</v>
      </c>
      <c r="G481" s="79">
        <f t="shared" si="7"/>
        <v>0</v>
      </c>
      <c r="J481" s="526"/>
      <c r="L481" s="2"/>
    </row>
    <row r="482" spans="1:14">
      <c r="A482" s="250">
        <v>44500</v>
      </c>
      <c r="B482" s="525" t="s">
        <v>14</v>
      </c>
      <c r="C482" s="525" t="s">
        <v>30</v>
      </c>
      <c r="D482" t="s">
        <v>16</v>
      </c>
      <c r="E482" s="2">
        <v>26.2</v>
      </c>
      <c r="G482" s="79">
        <f t="shared" si="7"/>
        <v>26.2</v>
      </c>
      <c r="J482" s="526"/>
      <c r="L482" s="2"/>
    </row>
    <row r="483" spans="1:14">
      <c r="B483" s="526"/>
      <c r="C483" s="526"/>
      <c r="D483" t="s">
        <v>17</v>
      </c>
      <c r="E483" s="2">
        <v>5.6</v>
      </c>
      <c r="G483" s="79">
        <f t="shared" si="7"/>
        <v>31.799999999999997</v>
      </c>
      <c r="J483" s="526"/>
      <c r="L483" s="2"/>
    </row>
    <row r="484" spans="1:14">
      <c r="B484" s="526"/>
      <c r="C484" s="526"/>
      <c r="D484" t="s">
        <v>18</v>
      </c>
      <c r="E484" s="2">
        <v>60</v>
      </c>
      <c r="G484" s="79">
        <f t="shared" si="7"/>
        <v>91.8</v>
      </c>
    </row>
    <row r="485" spans="1:14">
      <c r="B485" s="526"/>
      <c r="C485" s="526"/>
      <c r="D485" t="s">
        <v>19</v>
      </c>
      <c r="E485" s="2">
        <v>5</v>
      </c>
      <c r="G485" s="79">
        <f t="shared" si="7"/>
        <v>96.8</v>
      </c>
      <c r="L485" s="8"/>
    </row>
    <row r="486" spans="1:14">
      <c r="A486" s="10">
        <v>44534</v>
      </c>
      <c r="B486" s="526">
        <v>23991</v>
      </c>
      <c r="C486" s="526" t="s">
        <v>30</v>
      </c>
      <c r="D486" t="s">
        <v>18</v>
      </c>
      <c r="E486" s="2"/>
      <c r="F486" s="2">
        <v>60</v>
      </c>
      <c r="G486" s="79">
        <f t="shared" si="7"/>
        <v>36.799999999999997</v>
      </c>
    </row>
    <row r="487" spans="1:14">
      <c r="A487" s="10">
        <v>44534</v>
      </c>
      <c r="B487" s="526">
        <v>23991</v>
      </c>
      <c r="C487" s="526" t="s">
        <v>30</v>
      </c>
      <c r="D487" t="s">
        <v>19</v>
      </c>
      <c r="E487" s="2"/>
      <c r="F487" s="2">
        <v>5</v>
      </c>
      <c r="G487" s="79">
        <f t="shared" si="7"/>
        <v>31.799999999999997</v>
      </c>
    </row>
    <row r="488" spans="1:14">
      <c r="A488" s="10">
        <v>44552</v>
      </c>
      <c r="B488" s="526">
        <v>24047</v>
      </c>
      <c r="C488" s="526" t="s">
        <v>30</v>
      </c>
      <c r="D488" t="s">
        <v>16</v>
      </c>
      <c r="E488" s="2"/>
      <c r="F488" s="2">
        <v>26.2</v>
      </c>
      <c r="G488" s="79">
        <f t="shared" si="7"/>
        <v>5.5999999999999979</v>
      </c>
    </row>
    <row r="489" spans="1:14">
      <c r="A489" s="10">
        <v>44552</v>
      </c>
      <c r="B489" s="526">
        <v>24047</v>
      </c>
      <c r="C489" s="526" t="s">
        <v>30</v>
      </c>
      <c r="D489" t="s">
        <v>17</v>
      </c>
      <c r="E489" s="2"/>
      <c r="F489" s="2">
        <v>5.6</v>
      </c>
      <c r="G489" s="79">
        <f t="shared" si="7"/>
        <v>0</v>
      </c>
    </row>
    <row r="490" spans="1:14">
      <c r="A490" s="250">
        <v>44530</v>
      </c>
      <c r="B490" s="525" t="s">
        <v>14</v>
      </c>
      <c r="C490" s="525" t="s">
        <v>33</v>
      </c>
      <c r="D490" t="s">
        <v>16</v>
      </c>
      <c r="E490" s="2">
        <v>27.9</v>
      </c>
      <c r="G490" s="79">
        <f t="shared" si="7"/>
        <v>27.9</v>
      </c>
    </row>
    <row r="491" spans="1:14">
      <c r="B491" s="526"/>
      <c r="C491" s="526"/>
      <c r="D491" t="s">
        <v>17</v>
      </c>
      <c r="E491" s="2">
        <v>7</v>
      </c>
      <c r="G491" s="79">
        <f t="shared" si="7"/>
        <v>34.9</v>
      </c>
      <c r="L491" s="64"/>
      <c r="N491" s="2"/>
    </row>
    <row r="492" spans="1:14">
      <c r="B492" s="526"/>
      <c r="C492" s="526"/>
      <c r="D492" t="s">
        <v>18</v>
      </c>
      <c r="E492" s="2">
        <v>60</v>
      </c>
      <c r="G492" s="79">
        <f t="shared" ref="G492:G636" si="8">+G491+E492-F492</f>
        <v>94.9</v>
      </c>
      <c r="L492" s="526"/>
      <c r="N492" s="2"/>
    </row>
    <row r="493" spans="1:14">
      <c r="B493" s="526"/>
      <c r="C493" s="526"/>
      <c r="D493" t="s">
        <v>19</v>
      </c>
      <c r="E493" s="2">
        <v>5</v>
      </c>
      <c r="G493" s="79">
        <f t="shared" si="8"/>
        <v>99.9</v>
      </c>
    </row>
    <row r="494" spans="1:14">
      <c r="B494" s="526"/>
      <c r="C494" s="526"/>
      <c r="D494" s="48" t="s">
        <v>21</v>
      </c>
      <c r="E494" s="24">
        <v>93</v>
      </c>
      <c r="G494" s="79">
        <f t="shared" si="8"/>
        <v>192.9</v>
      </c>
    </row>
    <row r="495" spans="1:14">
      <c r="B495" s="526"/>
      <c r="C495" s="526"/>
      <c r="D495" s="48" t="s">
        <v>96</v>
      </c>
      <c r="E495" s="24">
        <v>10</v>
      </c>
      <c r="G495" s="79">
        <f t="shared" si="8"/>
        <v>202.9</v>
      </c>
    </row>
    <row r="496" spans="1:14">
      <c r="A496" s="10">
        <v>44552</v>
      </c>
      <c r="B496" s="526">
        <v>24046</v>
      </c>
      <c r="C496" s="526" t="s">
        <v>33</v>
      </c>
      <c r="D496" t="s">
        <v>18</v>
      </c>
      <c r="E496" s="2"/>
      <c r="F496" s="2">
        <v>60</v>
      </c>
      <c r="G496" s="79">
        <f t="shared" si="8"/>
        <v>142.9</v>
      </c>
    </row>
    <row r="497" spans="1:12">
      <c r="A497" s="10">
        <v>44552</v>
      </c>
      <c r="B497" s="526">
        <v>24046</v>
      </c>
      <c r="C497" s="526" t="s">
        <v>33</v>
      </c>
      <c r="D497" t="s">
        <v>19</v>
      </c>
      <c r="E497" s="2"/>
      <c r="F497" s="2">
        <v>5</v>
      </c>
      <c r="G497" s="79">
        <f t="shared" si="8"/>
        <v>137.9</v>
      </c>
    </row>
    <row r="498" spans="1:12">
      <c r="A498" s="10">
        <v>44585</v>
      </c>
      <c r="B498" s="526">
        <v>24150</v>
      </c>
      <c r="C498" s="526" t="s">
        <v>33</v>
      </c>
      <c r="D498" t="s">
        <v>16</v>
      </c>
      <c r="E498" s="2"/>
      <c r="F498" s="2">
        <v>27.9</v>
      </c>
      <c r="G498" s="79">
        <f t="shared" si="8"/>
        <v>110</v>
      </c>
    </row>
    <row r="499" spans="1:12">
      <c r="A499" s="10">
        <v>44585</v>
      </c>
      <c r="B499" s="526">
        <v>24150</v>
      </c>
      <c r="C499" s="526" t="s">
        <v>33</v>
      </c>
      <c r="D499" t="s">
        <v>17</v>
      </c>
      <c r="E499" s="2"/>
      <c r="F499" s="2">
        <v>7</v>
      </c>
      <c r="G499" s="79">
        <f t="shared" si="8"/>
        <v>103</v>
      </c>
    </row>
    <row r="500" spans="1:12">
      <c r="A500" s="156">
        <v>44649</v>
      </c>
      <c r="B500" s="535">
        <v>24746</v>
      </c>
      <c r="C500" s="535" t="s">
        <v>33</v>
      </c>
      <c r="D500" s="48" t="s">
        <v>96</v>
      </c>
      <c r="E500" s="24"/>
      <c r="F500" s="24">
        <v>10</v>
      </c>
      <c r="G500" s="79">
        <f t="shared" si="8"/>
        <v>93</v>
      </c>
    </row>
    <row r="501" spans="1:12">
      <c r="A501" s="10">
        <v>44867</v>
      </c>
      <c r="B501" s="161">
        <v>0.5</v>
      </c>
      <c r="C501" s="526" t="s">
        <v>12</v>
      </c>
      <c r="D501" s="48" t="s">
        <v>21</v>
      </c>
      <c r="E501" s="79"/>
      <c r="F501" s="79">
        <v>46.5</v>
      </c>
      <c r="G501" s="79">
        <f t="shared" si="8"/>
        <v>46.5</v>
      </c>
    </row>
    <row r="502" spans="1:12">
      <c r="A502" s="10">
        <v>44873</v>
      </c>
      <c r="B502" s="526" t="s">
        <v>159</v>
      </c>
      <c r="C502" s="526" t="s">
        <v>33</v>
      </c>
      <c r="D502" s="48" t="s">
        <v>21</v>
      </c>
      <c r="E502" s="79"/>
      <c r="F502" s="79">
        <v>46.5</v>
      </c>
      <c r="G502" s="79">
        <f t="shared" si="8"/>
        <v>0</v>
      </c>
    </row>
    <row r="503" spans="1:12">
      <c r="A503" s="250">
        <v>44561</v>
      </c>
      <c r="B503" s="525" t="s">
        <v>14</v>
      </c>
      <c r="C503" s="525" t="s">
        <v>34</v>
      </c>
      <c r="D503" t="s">
        <v>16</v>
      </c>
      <c r="E503" s="2">
        <v>29.3</v>
      </c>
      <c r="G503" s="79">
        <f t="shared" si="8"/>
        <v>29.3</v>
      </c>
      <c r="J503" s="525"/>
      <c r="L503" s="2"/>
    </row>
    <row r="504" spans="1:12">
      <c r="B504" s="526"/>
      <c r="C504" s="526"/>
      <c r="D504" t="s">
        <v>17</v>
      </c>
      <c r="E504" s="2">
        <v>7.4</v>
      </c>
      <c r="G504" s="79">
        <f t="shared" si="8"/>
        <v>36.700000000000003</v>
      </c>
      <c r="J504" s="526"/>
      <c r="L504" s="2"/>
    </row>
    <row r="505" spans="1:12">
      <c r="B505" s="526"/>
      <c r="C505" s="526"/>
      <c r="D505" t="s">
        <v>18</v>
      </c>
      <c r="E505" s="2">
        <v>60</v>
      </c>
      <c r="G505" s="79">
        <f t="shared" si="8"/>
        <v>96.7</v>
      </c>
    </row>
    <row r="506" spans="1:12">
      <c r="B506" s="526"/>
      <c r="C506" s="526"/>
      <c r="D506" t="s">
        <v>19</v>
      </c>
      <c r="E506" s="2">
        <v>5</v>
      </c>
      <c r="G506" s="79">
        <f t="shared" si="8"/>
        <v>101.7</v>
      </c>
    </row>
    <row r="507" spans="1:12">
      <c r="A507" s="10">
        <v>44552</v>
      </c>
      <c r="B507" s="526">
        <v>24046</v>
      </c>
      <c r="C507" s="526" t="s">
        <v>34</v>
      </c>
      <c r="D507" t="s">
        <v>18</v>
      </c>
      <c r="E507" s="2"/>
      <c r="F507" s="2">
        <v>60</v>
      </c>
      <c r="G507" s="79">
        <f t="shared" si="8"/>
        <v>41.7</v>
      </c>
    </row>
    <row r="508" spans="1:12">
      <c r="A508" s="10">
        <v>44552</v>
      </c>
      <c r="B508" s="526">
        <v>24046</v>
      </c>
      <c r="C508" s="526" t="s">
        <v>34</v>
      </c>
      <c r="D508" t="s">
        <v>19</v>
      </c>
      <c r="E508" s="2"/>
      <c r="F508" s="2">
        <v>5</v>
      </c>
      <c r="G508" s="79">
        <f t="shared" si="8"/>
        <v>36.700000000000003</v>
      </c>
    </row>
    <row r="509" spans="1:12">
      <c r="A509" s="10">
        <v>44585</v>
      </c>
      <c r="B509" s="526">
        <v>24150</v>
      </c>
      <c r="C509" s="526" t="s">
        <v>34</v>
      </c>
      <c r="D509" t="s">
        <v>16</v>
      </c>
      <c r="E509" s="2"/>
      <c r="F509" s="2">
        <v>29.3</v>
      </c>
      <c r="G509" s="79">
        <f t="shared" si="8"/>
        <v>7.4000000000000021</v>
      </c>
    </row>
    <row r="510" spans="1:12">
      <c r="A510" s="10">
        <v>44585</v>
      </c>
      <c r="B510" s="526">
        <v>24150</v>
      </c>
      <c r="C510" s="526" t="s">
        <v>34</v>
      </c>
      <c r="D510" t="s">
        <v>17</v>
      </c>
      <c r="E510" s="2"/>
      <c r="F510" s="2">
        <v>7.4</v>
      </c>
      <c r="G510" s="79">
        <f t="shared" si="8"/>
        <v>0</v>
      </c>
    </row>
    <row r="511" spans="1:12">
      <c r="A511" s="250">
        <v>44592</v>
      </c>
      <c r="B511" s="525" t="s">
        <v>14</v>
      </c>
      <c r="C511" s="525" t="s">
        <v>15</v>
      </c>
      <c r="D511" t="s">
        <v>16</v>
      </c>
      <c r="E511" s="2">
        <v>31</v>
      </c>
      <c r="G511" s="79">
        <f t="shared" si="8"/>
        <v>31</v>
      </c>
    </row>
    <row r="512" spans="1:12">
      <c r="A512" s="250"/>
      <c r="B512" s="525"/>
      <c r="C512" s="525"/>
      <c r="D512" t="s">
        <v>17</v>
      </c>
      <c r="E512" s="2">
        <v>4.3</v>
      </c>
      <c r="G512" s="79">
        <f t="shared" si="8"/>
        <v>35.299999999999997</v>
      </c>
    </row>
    <row r="513" spans="1:7">
      <c r="A513" s="250"/>
      <c r="B513" s="525"/>
      <c r="C513" s="525"/>
      <c r="D513" t="s">
        <v>18</v>
      </c>
      <c r="E513" s="2">
        <v>60</v>
      </c>
      <c r="G513" s="79">
        <f t="shared" si="8"/>
        <v>95.3</v>
      </c>
    </row>
    <row r="514" spans="1:7">
      <c r="A514" s="250"/>
      <c r="B514" s="525"/>
      <c r="C514" s="525"/>
      <c r="D514" t="s">
        <v>19</v>
      </c>
      <c r="E514" s="2">
        <v>5</v>
      </c>
      <c r="G514" s="79">
        <f t="shared" si="8"/>
        <v>100.3</v>
      </c>
    </row>
    <row r="515" spans="1:7">
      <c r="A515" s="10">
        <v>44615</v>
      </c>
      <c r="B515" s="526">
        <v>24256</v>
      </c>
      <c r="C515" s="526" t="s">
        <v>15</v>
      </c>
      <c r="D515" t="s">
        <v>18</v>
      </c>
      <c r="E515" s="2"/>
      <c r="F515" s="2">
        <v>60</v>
      </c>
      <c r="G515" s="79">
        <f t="shared" si="8"/>
        <v>40.299999999999997</v>
      </c>
    </row>
    <row r="516" spans="1:7">
      <c r="A516" s="10">
        <v>44615</v>
      </c>
      <c r="B516" s="526">
        <v>24256</v>
      </c>
      <c r="C516" s="526" t="s">
        <v>15</v>
      </c>
      <c r="D516" t="s">
        <v>19</v>
      </c>
      <c r="E516" s="2"/>
      <c r="F516" s="2">
        <v>5</v>
      </c>
      <c r="G516" s="79">
        <f t="shared" si="8"/>
        <v>35.299999999999997</v>
      </c>
    </row>
    <row r="517" spans="1:7">
      <c r="A517" s="10">
        <v>44616</v>
      </c>
      <c r="B517" s="526">
        <v>24269</v>
      </c>
      <c r="C517" s="526" t="s">
        <v>15</v>
      </c>
      <c r="D517" t="s">
        <v>16</v>
      </c>
      <c r="E517" s="2"/>
      <c r="F517" s="2">
        <v>31</v>
      </c>
      <c r="G517" s="79">
        <f t="shared" si="8"/>
        <v>4.2999999999999972</v>
      </c>
    </row>
    <row r="518" spans="1:7">
      <c r="A518" s="10">
        <v>44616</v>
      </c>
      <c r="B518" s="526">
        <v>24269</v>
      </c>
      <c r="C518" s="526" t="s">
        <v>15</v>
      </c>
      <c r="D518" t="s">
        <v>17</v>
      </c>
      <c r="E518" s="2"/>
      <c r="F518" s="2">
        <v>4.3</v>
      </c>
      <c r="G518" s="79">
        <f t="shared" si="8"/>
        <v>0</v>
      </c>
    </row>
    <row r="519" spans="1:7">
      <c r="A519" s="250">
        <v>44620</v>
      </c>
      <c r="B519" s="525" t="s">
        <v>14</v>
      </c>
      <c r="C519" s="525" t="s">
        <v>20</v>
      </c>
      <c r="D519" t="s">
        <v>16</v>
      </c>
      <c r="E519" s="2">
        <v>33.1</v>
      </c>
      <c r="G519" s="79">
        <f t="shared" si="8"/>
        <v>33.1</v>
      </c>
    </row>
    <row r="520" spans="1:7">
      <c r="B520" s="526"/>
      <c r="C520" s="526"/>
      <c r="D520" t="s">
        <v>17</v>
      </c>
      <c r="E520" s="2">
        <v>7.3</v>
      </c>
      <c r="G520" s="79">
        <f t="shared" si="8"/>
        <v>40.4</v>
      </c>
    </row>
    <row r="521" spans="1:7">
      <c r="B521" s="526"/>
      <c r="C521" s="526"/>
      <c r="D521" t="s">
        <v>18</v>
      </c>
      <c r="E521" s="2">
        <v>56</v>
      </c>
      <c r="G521" s="79">
        <f t="shared" si="8"/>
        <v>96.4</v>
      </c>
    </row>
    <row r="522" spans="1:7">
      <c r="B522" s="526"/>
      <c r="C522" s="526"/>
      <c r="D522" t="s">
        <v>19</v>
      </c>
      <c r="E522" s="2">
        <v>5</v>
      </c>
      <c r="G522" s="79">
        <f t="shared" si="8"/>
        <v>101.4</v>
      </c>
    </row>
    <row r="523" spans="1:7">
      <c r="A523" s="10">
        <v>44615</v>
      </c>
      <c r="B523" s="526">
        <v>24256</v>
      </c>
      <c r="C523" s="526" t="s">
        <v>20</v>
      </c>
      <c r="D523" t="s">
        <v>18</v>
      </c>
      <c r="E523" s="2"/>
      <c r="F523" s="2">
        <v>56</v>
      </c>
      <c r="G523" s="79">
        <f t="shared" si="8"/>
        <v>45.400000000000006</v>
      </c>
    </row>
    <row r="524" spans="1:7">
      <c r="A524" s="10">
        <v>44615</v>
      </c>
      <c r="B524" s="526">
        <v>24256</v>
      </c>
      <c r="C524" s="526" t="s">
        <v>20</v>
      </c>
      <c r="D524" t="s">
        <v>19</v>
      </c>
      <c r="E524" s="2"/>
      <c r="F524" s="2">
        <v>5</v>
      </c>
      <c r="G524" s="79">
        <f t="shared" si="8"/>
        <v>40.400000000000006</v>
      </c>
    </row>
    <row r="525" spans="1:7">
      <c r="A525" s="10">
        <v>44648</v>
      </c>
      <c r="B525" s="526">
        <v>24665</v>
      </c>
      <c r="C525" s="526" t="s">
        <v>20</v>
      </c>
      <c r="D525" t="s">
        <v>16</v>
      </c>
      <c r="E525" s="2"/>
      <c r="F525" s="2">
        <v>33.1</v>
      </c>
      <c r="G525" s="79">
        <f t="shared" si="8"/>
        <v>7.3000000000000043</v>
      </c>
    </row>
    <row r="526" spans="1:7">
      <c r="A526" s="10">
        <v>44648</v>
      </c>
      <c r="B526" s="526">
        <v>24665</v>
      </c>
      <c r="C526" s="526" t="s">
        <v>20</v>
      </c>
      <c r="D526" t="s">
        <v>17</v>
      </c>
      <c r="E526" s="2"/>
      <c r="F526" s="2">
        <v>7.3</v>
      </c>
      <c r="G526" s="24">
        <f t="shared" si="8"/>
        <v>0</v>
      </c>
    </row>
    <row r="527" spans="1:7">
      <c r="A527" s="250">
        <v>44651</v>
      </c>
      <c r="B527" s="525" t="s">
        <v>14</v>
      </c>
      <c r="C527" s="525" t="s">
        <v>23</v>
      </c>
      <c r="D527" t="s">
        <v>16</v>
      </c>
      <c r="E527" s="2">
        <v>33.200000000000003</v>
      </c>
      <c r="G527" s="79">
        <f t="shared" si="8"/>
        <v>33.200000000000003</v>
      </c>
    </row>
    <row r="528" spans="1:7">
      <c r="B528" s="526"/>
      <c r="C528" s="526"/>
      <c r="D528" t="s">
        <v>17</v>
      </c>
      <c r="E528" s="2">
        <v>8.1999999999999993</v>
      </c>
      <c r="G528" s="79">
        <f t="shared" si="8"/>
        <v>41.400000000000006</v>
      </c>
    </row>
    <row r="529" spans="1:7">
      <c r="B529" s="526"/>
      <c r="C529" s="526"/>
      <c r="D529" t="s">
        <v>18</v>
      </c>
      <c r="E529" s="2">
        <v>60</v>
      </c>
      <c r="G529" s="79">
        <f t="shared" si="8"/>
        <v>101.4</v>
      </c>
    </row>
    <row r="530" spans="1:7">
      <c r="B530" s="526"/>
      <c r="C530" s="526"/>
      <c r="D530" t="s">
        <v>19</v>
      </c>
      <c r="E530" s="2">
        <v>5</v>
      </c>
      <c r="G530" s="79">
        <f t="shared" si="8"/>
        <v>106.4</v>
      </c>
    </row>
    <row r="531" spans="1:7">
      <c r="B531" s="526"/>
      <c r="C531" s="526"/>
      <c r="D531" t="s">
        <v>59</v>
      </c>
      <c r="E531" s="2">
        <v>93</v>
      </c>
      <c r="G531" s="79">
        <f t="shared" si="8"/>
        <v>199.4</v>
      </c>
    </row>
    <row r="532" spans="1:7">
      <c r="B532" s="526"/>
      <c r="C532" s="526"/>
      <c r="D532" t="s">
        <v>160</v>
      </c>
      <c r="E532" s="2">
        <v>93</v>
      </c>
      <c r="G532" s="79">
        <f t="shared" si="8"/>
        <v>292.39999999999998</v>
      </c>
    </row>
    <row r="533" spans="1:7">
      <c r="A533" s="250">
        <v>44615</v>
      </c>
      <c r="B533" s="526">
        <v>24256</v>
      </c>
      <c r="C533" s="526" t="s">
        <v>23</v>
      </c>
      <c r="D533" t="s">
        <v>18</v>
      </c>
      <c r="E533" s="2"/>
      <c r="F533" s="2">
        <v>60</v>
      </c>
      <c r="G533" s="79">
        <f t="shared" si="8"/>
        <v>232.39999999999998</v>
      </c>
    </row>
    <row r="534" spans="1:7">
      <c r="A534" s="250">
        <v>44615</v>
      </c>
      <c r="B534" s="526">
        <v>24256</v>
      </c>
      <c r="C534" s="526" t="s">
        <v>23</v>
      </c>
      <c r="D534" t="s">
        <v>19</v>
      </c>
      <c r="E534" s="2"/>
      <c r="F534" s="2">
        <v>5</v>
      </c>
      <c r="G534" s="79">
        <f t="shared" si="8"/>
        <v>227.39999999999998</v>
      </c>
    </row>
    <row r="535" spans="1:7">
      <c r="A535" s="10">
        <v>44711</v>
      </c>
      <c r="B535" s="526" t="s">
        <v>161</v>
      </c>
      <c r="C535" s="526" t="s">
        <v>23</v>
      </c>
      <c r="D535" t="s">
        <v>16</v>
      </c>
      <c r="E535" s="2"/>
      <c r="F535" s="2">
        <v>33.200000000000003</v>
      </c>
      <c r="G535" s="79">
        <f t="shared" si="8"/>
        <v>194.2</v>
      </c>
    </row>
    <row r="536" spans="1:7">
      <c r="A536" s="10">
        <v>44711</v>
      </c>
      <c r="B536" s="526" t="s">
        <v>161</v>
      </c>
      <c r="C536" s="526" t="s">
        <v>23</v>
      </c>
      <c r="D536" t="s">
        <v>17</v>
      </c>
      <c r="E536" s="2"/>
      <c r="F536" s="2">
        <v>8.1999999999999993</v>
      </c>
      <c r="G536" s="79">
        <f t="shared" si="8"/>
        <v>186</v>
      </c>
    </row>
    <row r="537" spans="1:7">
      <c r="A537" s="10">
        <v>44867</v>
      </c>
      <c r="B537" s="161">
        <v>0.5</v>
      </c>
      <c r="C537" s="526" t="s">
        <v>12</v>
      </c>
      <c r="D537" s="48" t="s">
        <v>21</v>
      </c>
      <c r="E537" s="79"/>
      <c r="F537" s="79">
        <v>46.5</v>
      </c>
      <c r="G537" s="79">
        <f t="shared" si="8"/>
        <v>139.5</v>
      </c>
    </row>
    <row r="538" spans="1:7">
      <c r="A538" s="10">
        <v>44867</v>
      </c>
      <c r="B538" s="161">
        <v>0.5</v>
      </c>
      <c r="C538" s="526" t="s">
        <v>12</v>
      </c>
      <c r="D538" s="48" t="s">
        <v>21</v>
      </c>
      <c r="E538" s="79"/>
      <c r="F538" s="79">
        <v>46.5</v>
      </c>
      <c r="G538" s="79">
        <f t="shared" si="8"/>
        <v>93</v>
      </c>
    </row>
    <row r="539" spans="1:7">
      <c r="A539" s="10">
        <v>44873</v>
      </c>
      <c r="B539" s="526" t="s">
        <v>159</v>
      </c>
      <c r="C539" s="526" t="s">
        <v>23</v>
      </c>
      <c r="D539" s="48" t="s">
        <v>21</v>
      </c>
      <c r="E539" s="2"/>
      <c r="F539" s="79">
        <v>46.5</v>
      </c>
      <c r="G539" s="79">
        <f t="shared" si="8"/>
        <v>46.5</v>
      </c>
    </row>
    <row r="540" spans="1:7">
      <c r="A540" s="10">
        <v>44873</v>
      </c>
      <c r="B540" s="526" t="s">
        <v>159</v>
      </c>
      <c r="C540" s="526" t="s">
        <v>23</v>
      </c>
      <c r="D540" s="48" t="s">
        <v>21</v>
      </c>
      <c r="E540" s="2"/>
      <c r="F540" s="79">
        <v>46.5</v>
      </c>
      <c r="G540" s="79">
        <f t="shared" si="8"/>
        <v>0</v>
      </c>
    </row>
    <row r="541" spans="1:7">
      <c r="A541" s="250">
        <v>44681</v>
      </c>
      <c r="B541" s="525" t="s">
        <v>14</v>
      </c>
      <c r="C541" s="525" t="s">
        <v>24</v>
      </c>
      <c r="D541" t="s">
        <v>16</v>
      </c>
      <c r="E541" s="8">
        <v>33.6</v>
      </c>
      <c r="G541" s="79">
        <f t="shared" si="8"/>
        <v>33.6</v>
      </c>
    </row>
    <row r="542" spans="1:7">
      <c r="B542" s="526"/>
      <c r="C542" s="526"/>
      <c r="D542" t="s">
        <v>17</v>
      </c>
      <c r="E542" s="8">
        <v>5.8</v>
      </c>
      <c r="G542" s="79">
        <f t="shared" si="8"/>
        <v>39.4</v>
      </c>
    </row>
    <row r="543" spans="1:7">
      <c r="B543" s="526"/>
      <c r="C543" s="526"/>
      <c r="D543" t="s">
        <v>18</v>
      </c>
      <c r="E543" s="8">
        <v>60</v>
      </c>
      <c r="G543" s="79">
        <f t="shared" si="8"/>
        <v>99.4</v>
      </c>
    </row>
    <row r="544" spans="1:7">
      <c r="B544" s="526"/>
      <c r="C544" s="526"/>
      <c r="D544" t="s">
        <v>19</v>
      </c>
      <c r="E544" s="8">
        <v>5</v>
      </c>
      <c r="G544" s="79">
        <f t="shared" si="8"/>
        <v>104.4</v>
      </c>
    </row>
    <row r="545" spans="1:11">
      <c r="B545" s="526"/>
      <c r="C545" s="526"/>
      <c r="D545" t="s">
        <v>97</v>
      </c>
      <c r="E545" s="8">
        <v>10</v>
      </c>
      <c r="G545" s="79">
        <f t="shared" si="8"/>
        <v>114.4</v>
      </c>
    </row>
    <row r="546" spans="1:11">
      <c r="A546" s="10">
        <v>44711</v>
      </c>
      <c r="B546" s="526" t="s">
        <v>162</v>
      </c>
      <c r="C546" s="526" t="s">
        <v>24</v>
      </c>
      <c r="D546" t="s">
        <v>18</v>
      </c>
      <c r="F546" s="8">
        <v>60</v>
      </c>
      <c r="G546" s="79">
        <f t="shared" si="8"/>
        <v>54.400000000000006</v>
      </c>
    </row>
    <row r="547" spans="1:11">
      <c r="A547" s="10">
        <v>44711</v>
      </c>
      <c r="B547" s="526" t="s">
        <v>162</v>
      </c>
      <c r="C547" s="526" t="s">
        <v>24</v>
      </c>
      <c r="D547" t="s">
        <v>19</v>
      </c>
      <c r="F547" s="8">
        <v>5</v>
      </c>
      <c r="G547" s="79">
        <f t="shared" si="8"/>
        <v>49.400000000000006</v>
      </c>
    </row>
    <row r="548" spans="1:11">
      <c r="A548" s="10">
        <v>44711</v>
      </c>
      <c r="B548" s="526" t="s">
        <v>161</v>
      </c>
      <c r="C548" s="526" t="s">
        <v>24</v>
      </c>
      <c r="D548" t="s">
        <v>16</v>
      </c>
      <c r="F548" s="8">
        <v>33.6</v>
      </c>
      <c r="G548" s="79">
        <f t="shared" si="8"/>
        <v>15.800000000000004</v>
      </c>
    </row>
    <row r="549" spans="1:11">
      <c r="A549" s="10">
        <v>44711</v>
      </c>
      <c r="B549" s="526" t="s">
        <v>161</v>
      </c>
      <c r="C549" s="526" t="s">
        <v>24</v>
      </c>
      <c r="D549" t="s">
        <v>17</v>
      </c>
      <c r="F549" s="8">
        <v>5.8</v>
      </c>
      <c r="G549" s="79">
        <f t="shared" si="8"/>
        <v>10.000000000000004</v>
      </c>
    </row>
    <row r="550" spans="1:11">
      <c r="A550" s="10">
        <v>44711</v>
      </c>
      <c r="B550" s="526" t="s">
        <v>163</v>
      </c>
      <c r="C550" s="526" t="s">
        <v>24</v>
      </c>
      <c r="D550" t="s">
        <v>97</v>
      </c>
      <c r="F550" s="8">
        <v>10</v>
      </c>
      <c r="G550" s="79">
        <f t="shared" si="8"/>
        <v>0</v>
      </c>
      <c r="I550" s="526"/>
      <c r="K550" s="148"/>
    </row>
    <row r="551" spans="1:11">
      <c r="A551" s="250">
        <v>44712</v>
      </c>
      <c r="B551" s="525" t="s">
        <v>14</v>
      </c>
      <c r="C551" s="525" t="s">
        <v>25</v>
      </c>
      <c r="D551" t="s">
        <v>16</v>
      </c>
      <c r="E551" s="2">
        <v>32.1</v>
      </c>
      <c r="G551" s="79">
        <f t="shared" si="8"/>
        <v>32.1</v>
      </c>
      <c r="I551" s="526"/>
      <c r="K551" s="148"/>
    </row>
    <row r="552" spans="1:11">
      <c r="A552" s="250"/>
      <c r="B552" s="525"/>
      <c r="C552" s="525"/>
      <c r="D552" t="s">
        <v>17</v>
      </c>
      <c r="E552" s="2">
        <v>12.1</v>
      </c>
      <c r="G552" s="79">
        <f t="shared" si="8"/>
        <v>44.2</v>
      </c>
    </row>
    <row r="553" spans="1:11">
      <c r="A553" s="250"/>
      <c r="B553" s="525"/>
      <c r="C553" s="525"/>
      <c r="D553" t="s">
        <v>18</v>
      </c>
      <c r="E553" s="8">
        <v>60</v>
      </c>
      <c r="G553" s="79">
        <f t="shared" si="8"/>
        <v>104.2</v>
      </c>
    </row>
    <row r="554" spans="1:11">
      <c r="A554" s="250"/>
      <c r="B554" s="525"/>
      <c r="C554" s="525"/>
      <c r="D554" t="s">
        <v>19</v>
      </c>
      <c r="E554" s="8">
        <v>5</v>
      </c>
      <c r="G554" s="79">
        <f t="shared" si="8"/>
        <v>109.2</v>
      </c>
    </row>
    <row r="555" spans="1:11">
      <c r="A555" s="250"/>
      <c r="B555" s="525"/>
      <c r="C555" s="525"/>
      <c r="D555" t="s">
        <v>164</v>
      </c>
      <c r="E555" s="8">
        <v>160</v>
      </c>
      <c r="G555" s="79">
        <f t="shared" si="8"/>
        <v>269.2</v>
      </c>
      <c r="K555" s="8"/>
    </row>
    <row r="556" spans="1:11">
      <c r="A556" s="250"/>
      <c r="B556" s="525"/>
      <c r="C556" s="525"/>
      <c r="D556" t="s">
        <v>98</v>
      </c>
      <c r="E556" s="8">
        <v>6</v>
      </c>
      <c r="G556" s="79">
        <f t="shared" si="8"/>
        <v>275.2</v>
      </c>
    </row>
    <row r="557" spans="1:11">
      <c r="A557" s="10">
        <v>44711</v>
      </c>
      <c r="B557" s="526" t="s">
        <v>162</v>
      </c>
      <c r="C557" s="526" t="s">
        <v>25</v>
      </c>
      <c r="D557" t="s">
        <v>18</v>
      </c>
      <c r="E557" s="2"/>
      <c r="F557" s="8">
        <v>60</v>
      </c>
      <c r="G557" s="79">
        <f t="shared" si="8"/>
        <v>215.2</v>
      </c>
    </row>
    <row r="558" spans="1:11">
      <c r="A558" s="10">
        <v>44711</v>
      </c>
      <c r="B558" s="526" t="s">
        <v>162</v>
      </c>
      <c r="C558" s="526" t="s">
        <v>25</v>
      </c>
      <c r="D558" t="s">
        <v>19</v>
      </c>
      <c r="E558" s="2"/>
      <c r="F558" s="8">
        <v>5</v>
      </c>
      <c r="G558" s="79">
        <f t="shared" si="8"/>
        <v>210.2</v>
      </c>
    </row>
    <row r="559" spans="1:11">
      <c r="A559" s="10">
        <v>44768</v>
      </c>
      <c r="B559" s="526" t="s">
        <v>165</v>
      </c>
      <c r="C559" s="526" t="s">
        <v>25</v>
      </c>
      <c r="D559" t="s">
        <v>16</v>
      </c>
      <c r="E559" s="2"/>
      <c r="F559" s="2">
        <v>32.1</v>
      </c>
      <c r="G559" s="79">
        <f t="shared" si="8"/>
        <v>178.1</v>
      </c>
      <c r="I559" s="525"/>
      <c r="K559" s="8"/>
    </row>
    <row r="560" spans="1:11">
      <c r="A560" s="10">
        <v>44768</v>
      </c>
      <c r="B560" s="526" t="s">
        <v>165</v>
      </c>
      <c r="C560" s="526" t="s">
        <v>25</v>
      </c>
      <c r="D560" t="s">
        <v>17</v>
      </c>
      <c r="E560" s="2"/>
      <c r="F560" s="2">
        <v>12.1</v>
      </c>
      <c r="G560" s="79">
        <f t="shared" si="8"/>
        <v>166</v>
      </c>
      <c r="K560" s="8"/>
    </row>
    <row r="561" spans="1:11">
      <c r="A561" s="10">
        <v>44795</v>
      </c>
      <c r="B561" s="526">
        <v>25294</v>
      </c>
      <c r="C561" s="526" t="s">
        <v>25</v>
      </c>
      <c r="D561" t="s">
        <v>164</v>
      </c>
      <c r="E561" s="2"/>
      <c r="F561" s="2">
        <v>160</v>
      </c>
      <c r="G561" s="79">
        <f t="shared" si="8"/>
        <v>6</v>
      </c>
      <c r="K561" s="8"/>
    </row>
    <row r="562" spans="1:11">
      <c r="A562" s="10">
        <v>44795</v>
      </c>
      <c r="B562" s="526">
        <v>25294</v>
      </c>
      <c r="C562" s="526" t="s">
        <v>25</v>
      </c>
      <c r="D562" t="s">
        <v>98</v>
      </c>
      <c r="E562" s="2"/>
      <c r="F562" s="2">
        <v>6</v>
      </c>
      <c r="G562" s="79">
        <f t="shared" si="8"/>
        <v>0</v>
      </c>
      <c r="K562" s="8"/>
    </row>
    <row r="563" spans="1:11">
      <c r="A563" s="250">
        <v>44742</v>
      </c>
      <c r="B563" s="525" t="s">
        <v>14</v>
      </c>
      <c r="C563" s="525" t="s">
        <v>26</v>
      </c>
      <c r="D563" t="s">
        <v>16</v>
      </c>
      <c r="E563" s="2">
        <v>31.1</v>
      </c>
      <c r="G563" s="79">
        <f t="shared" si="8"/>
        <v>31.1</v>
      </c>
      <c r="I563" s="525"/>
      <c r="K563" s="2"/>
    </row>
    <row r="564" spans="1:11">
      <c r="A564" s="250"/>
      <c r="B564" s="525"/>
      <c r="C564" s="525"/>
      <c r="D564" t="s">
        <v>17</v>
      </c>
      <c r="E564" s="2">
        <v>8.9</v>
      </c>
      <c r="G564" s="79">
        <f t="shared" si="8"/>
        <v>40</v>
      </c>
      <c r="I564" s="526"/>
      <c r="K564" s="2"/>
    </row>
    <row r="565" spans="1:11">
      <c r="A565" s="250"/>
      <c r="B565" s="525"/>
      <c r="C565" s="525"/>
      <c r="D565" t="s">
        <v>18</v>
      </c>
      <c r="E565" s="8">
        <v>60</v>
      </c>
      <c r="G565" s="79">
        <f t="shared" si="8"/>
        <v>100</v>
      </c>
    </row>
    <row r="566" spans="1:11">
      <c r="A566" s="250"/>
      <c r="B566" s="525"/>
      <c r="C566" s="525"/>
      <c r="D566" t="s">
        <v>19</v>
      </c>
      <c r="E566" s="8">
        <v>5</v>
      </c>
      <c r="G566" s="79">
        <f t="shared" si="8"/>
        <v>105</v>
      </c>
      <c r="K566" s="8"/>
    </row>
    <row r="567" spans="1:11">
      <c r="A567" s="10">
        <v>44711</v>
      </c>
      <c r="B567" s="526" t="s">
        <v>162</v>
      </c>
      <c r="C567" s="526" t="s">
        <v>26</v>
      </c>
      <c r="D567" t="s">
        <v>18</v>
      </c>
      <c r="E567" s="2"/>
      <c r="F567" s="8">
        <v>60</v>
      </c>
      <c r="G567" s="79">
        <f t="shared" si="8"/>
        <v>45</v>
      </c>
    </row>
    <row r="568" spans="1:11">
      <c r="A568" s="10">
        <v>44711</v>
      </c>
      <c r="B568" s="526" t="s">
        <v>162</v>
      </c>
      <c r="C568" s="526" t="s">
        <v>26</v>
      </c>
      <c r="D568" t="s">
        <v>19</v>
      </c>
      <c r="E568" s="2"/>
      <c r="F568" s="8">
        <v>5</v>
      </c>
      <c r="G568" s="79">
        <f t="shared" si="8"/>
        <v>40</v>
      </c>
    </row>
    <row r="569" spans="1:11">
      <c r="A569" s="10">
        <v>44768</v>
      </c>
      <c r="B569" s="526" t="s">
        <v>165</v>
      </c>
      <c r="C569" s="526" t="s">
        <v>26</v>
      </c>
      <c r="D569" t="s">
        <v>16</v>
      </c>
      <c r="E569" s="2"/>
      <c r="F569" s="2">
        <v>31.1</v>
      </c>
      <c r="G569" s="79">
        <f t="shared" si="8"/>
        <v>8.8999999999999986</v>
      </c>
    </row>
    <row r="570" spans="1:11">
      <c r="A570" s="10">
        <v>44768</v>
      </c>
      <c r="B570" s="526" t="s">
        <v>165</v>
      </c>
      <c r="C570" s="526" t="s">
        <v>26</v>
      </c>
      <c r="D570" t="s">
        <v>17</v>
      </c>
      <c r="E570" s="2"/>
      <c r="F570" s="2">
        <v>8.9</v>
      </c>
      <c r="G570" s="79">
        <f t="shared" si="8"/>
        <v>0</v>
      </c>
    </row>
    <row r="571" spans="1:11">
      <c r="A571" s="250">
        <v>44773</v>
      </c>
      <c r="B571" s="525" t="s">
        <v>14</v>
      </c>
      <c r="C571" s="525" t="s">
        <v>27</v>
      </c>
      <c r="D571" t="s">
        <v>16</v>
      </c>
      <c r="E571" s="2">
        <v>31</v>
      </c>
      <c r="G571" s="79">
        <f t="shared" si="8"/>
        <v>31</v>
      </c>
    </row>
    <row r="572" spans="1:11">
      <c r="B572" s="526"/>
      <c r="C572" s="526"/>
      <c r="D572" t="s">
        <v>17</v>
      </c>
      <c r="E572" s="2">
        <v>11.7</v>
      </c>
      <c r="G572" s="79">
        <f t="shared" si="8"/>
        <v>42.7</v>
      </c>
    </row>
    <row r="573" spans="1:11">
      <c r="B573" s="526"/>
      <c r="C573" s="526"/>
      <c r="D573" t="s">
        <v>18</v>
      </c>
      <c r="E573" s="148">
        <v>60</v>
      </c>
      <c r="G573" s="79">
        <f t="shared" si="8"/>
        <v>102.7</v>
      </c>
    </row>
    <row r="574" spans="1:11">
      <c r="B574" s="526"/>
      <c r="C574" s="526"/>
      <c r="D574" t="s">
        <v>19</v>
      </c>
      <c r="E574" s="148">
        <v>5</v>
      </c>
      <c r="G574" s="79">
        <f t="shared" si="8"/>
        <v>107.7</v>
      </c>
    </row>
    <row r="575" spans="1:11">
      <c r="A575" s="10">
        <v>44795</v>
      </c>
      <c r="B575" s="526">
        <v>25294</v>
      </c>
      <c r="C575" s="526" t="s">
        <v>27</v>
      </c>
      <c r="D575" t="s">
        <v>16</v>
      </c>
      <c r="E575" s="2"/>
      <c r="F575" s="2">
        <v>31</v>
      </c>
      <c r="G575" s="79">
        <f t="shared" si="8"/>
        <v>76.7</v>
      </c>
    </row>
    <row r="576" spans="1:11">
      <c r="A576" s="10">
        <v>44795</v>
      </c>
      <c r="B576" s="526">
        <v>25294</v>
      </c>
      <c r="C576" s="526" t="s">
        <v>27</v>
      </c>
      <c r="D576" t="s">
        <v>17</v>
      </c>
      <c r="E576" s="2"/>
      <c r="F576" s="2">
        <v>11.7</v>
      </c>
      <c r="G576" s="79">
        <f t="shared" si="8"/>
        <v>65</v>
      </c>
    </row>
    <row r="577" spans="1:7">
      <c r="A577" s="10">
        <v>44795</v>
      </c>
      <c r="B577" s="526">
        <v>25294</v>
      </c>
      <c r="C577" s="526" t="s">
        <v>27</v>
      </c>
      <c r="D577" t="s">
        <v>18</v>
      </c>
      <c r="E577" s="2"/>
      <c r="F577" s="148">
        <v>60</v>
      </c>
      <c r="G577" s="79">
        <f t="shared" si="8"/>
        <v>5</v>
      </c>
    </row>
    <row r="578" spans="1:7">
      <c r="A578" s="10">
        <v>44795</v>
      </c>
      <c r="B578" s="526">
        <v>25294</v>
      </c>
      <c r="C578" s="526" t="s">
        <v>27</v>
      </c>
      <c r="D578" t="s">
        <v>19</v>
      </c>
      <c r="E578" s="2"/>
      <c r="F578" s="148">
        <v>5</v>
      </c>
      <c r="G578" s="79">
        <f t="shared" si="8"/>
        <v>0</v>
      </c>
    </row>
    <row r="579" spans="1:7">
      <c r="A579" s="250">
        <v>44804</v>
      </c>
      <c r="B579" s="525" t="s">
        <v>14</v>
      </c>
      <c r="C579" s="525" t="s">
        <v>28</v>
      </c>
      <c r="D579" t="s">
        <v>16</v>
      </c>
      <c r="E579" s="2">
        <v>31.2</v>
      </c>
      <c r="F579" s="148"/>
      <c r="G579" s="79">
        <f t="shared" si="8"/>
        <v>31.2</v>
      </c>
    </row>
    <row r="580" spans="1:7">
      <c r="B580" s="526"/>
      <c r="C580" s="526"/>
      <c r="D580" t="s">
        <v>17</v>
      </c>
      <c r="E580" s="2">
        <v>9</v>
      </c>
      <c r="G580" s="79">
        <f t="shared" si="8"/>
        <v>40.200000000000003</v>
      </c>
    </row>
    <row r="581" spans="1:7">
      <c r="B581" s="526"/>
      <c r="C581" s="526"/>
      <c r="D581" t="s">
        <v>18</v>
      </c>
      <c r="E581" s="2">
        <v>60</v>
      </c>
      <c r="G581" s="79">
        <f t="shared" si="8"/>
        <v>100.2</v>
      </c>
    </row>
    <row r="582" spans="1:7">
      <c r="B582" s="526"/>
      <c r="C582" s="526"/>
      <c r="D582" t="s">
        <v>19</v>
      </c>
      <c r="E582" s="2">
        <v>5</v>
      </c>
      <c r="G582" s="79">
        <f t="shared" si="8"/>
        <v>105.2</v>
      </c>
    </row>
    <row r="583" spans="1:7">
      <c r="B583" s="526"/>
      <c r="C583" s="526"/>
      <c r="D583" t="s">
        <v>166</v>
      </c>
      <c r="E583" s="37">
        <v>102.5</v>
      </c>
      <c r="G583" s="79">
        <f t="shared" si="8"/>
        <v>207.7</v>
      </c>
    </row>
    <row r="584" spans="1:7">
      <c r="B584" s="526"/>
      <c r="C584" s="526"/>
      <c r="D584" t="s">
        <v>167</v>
      </c>
      <c r="E584" s="37">
        <v>102.5</v>
      </c>
      <c r="G584" s="79">
        <f t="shared" si="8"/>
        <v>310.2</v>
      </c>
    </row>
    <row r="585" spans="1:7">
      <c r="A585" s="10">
        <v>44841</v>
      </c>
      <c r="B585" s="526">
        <v>25600</v>
      </c>
      <c r="C585" s="526" t="s">
        <v>28</v>
      </c>
      <c r="D585" t="s">
        <v>18</v>
      </c>
      <c r="E585" s="2"/>
      <c r="F585" s="2">
        <v>60</v>
      </c>
      <c r="G585" s="79">
        <f t="shared" si="8"/>
        <v>250.2</v>
      </c>
    </row>
    <row r="586" spans="1:7">
      <c r="A586" s="10">
        <v>44841</v>
      </c>
      <c r="B586" s="526">
        <v>25600</v>
      </c>
      <c r="C586" s="526" t="s">
        <v>28</v>
      </c>
      <c r="D586" t="s">
        <v>19</v>
      </c>
      <c r="E586" s="2"/>
      <c r="F586" s="2">
        <v>5</v>
      </c>
      <c r="G586" s="79">
        <f t="shared" si="8"/>
        <v>245.2</v>
      </c>
    </row>
    <row r="587" spans="1:7">
      <c r="A587" s="10">
        <v>44859</v>
      </c>
      <c r="B587" s="526">
        <v>25679</v>
      </c>
      <c r="C587" s="526" t="s">
        <v>28</v>
      </c>
      <c r="D587" t="s">
        <v>16</v>
      </c>
      <c r="E587" s="2"/>
      <c r="F587" s="2">
        <v>31.2</v>
      </c>
      <c r="G587" s="79">
        <f t="shared" si="8"/>
        <v>214</v>
      </c>
    </row>
    <row r="588" spans="1:7">
      <c r="A588" s="10">
        <v>44859</v>
      </c>
      <c r="B588" s="526">
        <v>25679</v>
      </c>
      <c r="C588" s="526" t="s">
        <v>28</v>
      </c>
      <c r="D588" t="s">
        <v>17</v>
      </c>
      <c r="E588" s="2"/>
      <c r="F588" s="2">
        <v>9</v>
      </c>
      <c r="G588" s="79">
        <f t="shared" si="8"/>
        <v>205</v>
      </c>
    </row>
    <row r="589" spans="1:7">
      <c r="A589" s="10">
        <v>44867</v>
      </c>
      <c r="B589" s="161">
        <v>0.5</v>
      </c>
      <c r="C589" s="526" t="s">
        <v>12</v>
      </c>
      <c r="D589" t="s">
        <v>166</v>
      </c>
      <c r="E589" s="2"/>
      <c r="F589" s="2">
        <v>51.25</v>
      </c>
      <c r="G589" s="79">
        <f t="shared" si="8"/>
        <v>153.75</v>
      </c>
    </row>
    <row r="590" spans="1:7">
      <c r="A590" s="10">
        <v>44867</v>
      </c>
      <c r="B590" s="161">
        <v>0.5</v>
      </c>
      <c r="C590" s="526" t="s">
        <v>12</v>
      </c>
      <c r="D590" t="s">
        <v>167</v>
      </c>
      <c r="E590" s="2"/>
      <c r="F590" s="2">
        <v>51.25</v>
      </c>
      <c r="G590" s="79">
        <f t="shared" si="8"/>
        <v>102.5</v>
      </c>
    </row>
    <row r="591" spans="1:7">
      <c r="A591" s="10">
        <v>44873</v>
      </c>
      <c r="B591" s="526" t="s">
        <v>159</v>
      </c>
      <c r="C591" s="526" t="s">
        <v>28</v>
      </c>
      <c r="D591" t="s">
        <v>166</v>
      </c>
      <c r="E591" s="2"/>
      <c r="F591" s="2">
        <v>51.25</v>
      </c>
      <c r="G591" s="79">
        <f t="shared" si="8"/>
        <v>51.25</v>
      </c>
    </row>
    <row r="592" spans="1:7">
      <c r="A592" s="10">
        <v>44873</v>
      </c>
      <c r="B592" s="526" t="s">
        <v>159</v>
      </c>
      <c r="C592" s="526" t="s">
        <v>28</v>
      </c>
      <c r="D592" t="s">
        <v>167</v>
      </c>
      <c r="E592" s="2"/>
      <c r="F592" s="2">
        <v>51.25</v>
      </c>
      <c r="G592" s="79">
        <f t="shared" si="8"/>
        <v>0</v>
      </c>
    </row>
    <row r="593" spans="1:7">
      <c r="A593" s="250">
        <v>44834</v>
      </c>
      <c r="B593" s="525" t="s">
        <v>14</v>
      </c>
      <c r="C593" s="525" t="s">
        <v>53</v>
      </c>
      <c r="D593" t="s">
        <v>16</v>
      </c>
      <c r="E593" s="2">
        <v>27.6</v>
      </c>
      <c r="G593" s="79">
        <f t="shared" si="8"/>
        <v>27.6</v>
      </c>
    </row>
    <row r="594" spans="1:7">
      <c r="B594" s="526"/>
      <c r="C594" s="526"/>
      <c r="D594" t="s">
        <v>17</v>
      </c>
      <c r="E594" s="2">
        <v>10.199999999999999</v>
      </c>
      <c r="G594" s="79">
        <f t="shared" si="8"/>
        <v>37.799999999999997</v>
      </c>
    </row>
    <row r="595" spans="1:7">
      <c r="B595" s="526"/>
      <c r="C595" s="526"/>
      <c r="D595" t="s">
        <v>18</v>
      </c>
      <c r="E595" s="2">
        <v>60</v>
      </c>
      <c r="G595" s="79">
        <f t="shared" si="8"/>
        <v>97.8</v>
      </c>
    </row>
    <row r="596" spans="1:7" ht="15.75" customHeight="1">
      <c r="B596" s="526"/>
      <c r="C596" s="526"/>
      <c r="D596" t="s">
        <v>19</v>
      </c>
      <c r="E596" s="2">
        <v>5</v>
      </c>
      <c r="G596" s="79">
        <f t="shared" si="8"/>
        <v>102.8</v>
      </c>
    </row>
    <row r="597" spans="1:7" ht="15.75" customHeight="1">
      <c r="A597" s="10">
        <v>44841</v>
      </c>
      <c r="B597" s="526">
        <v>25600</v>
      </c>
      <c r="C597" s="526" t="s">
        <v>53</v>
      </c>
      <c r="D597" t="s">
        <v>18</v>
      </c>
      <c r="E597" s="2"/>
      <c r="F597" s="2">
        <v>60</v>
      </c>
      <c r="G597" s="79">
        <f t="shared" si="8"/>
        <v>42.8</v>
      </c>
    </row>
    <row r="598" spans="1:7" ht="15.75" customHeight="1">
      <c r="A598" s="10">
        <v>44841</v>
      </c>
      <c r="B598" s="526">
        <v>25600</v>
      </c>
      <c r="C598" s="526" t="s">
        <v>53</v>
      </c>
      <c r="D598" t="s">
        <v>19</v>
      </c>
      <c r="E598" s="2"/>
      <c r="F598" s="2">
        <v>5</v>
      </c>
      <c r="G598" s="79">
        <f t="shared" si="8"/>
        <v>37.799999999999997</v>
      </c>
    </row>
    <row r="599" spans="1:7" ht="15.75" customHeight="1">
      <c r="A599" s="10">
        <v>44859</v>
      </c>
      <c r="B599" s="526">
        <v>25679</v>
      </c>
      <c r="C599" s="526" t="s">
        <v>53</v>
      </c>
      <c r="D599" t="s">
        <v>16</v>
      </c>
      <c r="E599" s="2"/>
      <c r="F599" s="2">
        <v>27.6</v>
      </c>
      <c r="G599" s="79">
        <f t="shared" si="8"/>
        <v>10.199999999999996</v>
      </c>
    </row>
    <row r="600" spans="1:7" ht="15.75" customHeight="1">
      <c r="A600" s="10">
        <v>44859</v>
      </c>
      <c r="B600" s="526">
        <v>25679</v>
      </c>
      <c r="C600" s="526" t="s">
        <v>53</v>
      </c>
      <c r="D600" t="s">
        <v>17</v>
      </c>
      <c r="E600" s="2"/>
      <c r="F600" s="2">
        <v>10.199999999999999</v>
      </c>
      <c r="G600" s="79">
        <f t="shared" si="8"/>
        <v>0</v>
      </c>
    </row>
    <row r="601" spans="1:7">
      <c r="A601" s="250">
        <v>44865</v>
      </c>
      <c r="B601" s="525" t="s">
        <v>14</v>
      </c>
      <c r="C601" s="525" t="s">
        <v>30</v>
      </c>
      <c r="D601" t="s">
        <v>16</v>
      </c>
      <c r="E601" s="2">
        <v>27.6</v>
      </c>
      <c r="G601" s="79">
        <f t="shared" si="8"/>
        <v>27.6</v>
      </c>
    </row>
    <row r="602" spans="1:7">
      <c r="B602" s="526"/>
      <c r="C602" s="526"/>
      <c r="D602" t="s">
        <v>17</v>
      </c>
      <c r="E602" s="2">
        <v>6.9</v>
      </c>
      <c r="G602" s="79">
        <f t="shared" si="8"/>
        <v>34.5</v>
      </c>
    </row>
    <row r="603" spans="1:7">
      <c r="B603" s="526"/>
      <c r="C603" s="526"/>
      <c r="D603" t="s">
        <v>18</v>
      </c>
      <c r="E603" s="2">
        <v>60</v>
      </c>
      <c r="G603" s="79">
        <f t="shared" si="8"/>
        <v>94.5</v>
      </c>
    </row>
    <row r="604" spans="1:7">
      <c r="B604" s="526"/>
      <c r="C604" s="526"/>
      <c r="D604" t="s">
        <v>19</v>
      </c>
      <c r="E604" s="2">
        <v>5</v>
      </c>
      <c r="G604" s="79">
        <f t="shared" si="8"/>
        <v>99.5</v>
      </c>
    </row>
    <row r="605" spans="1:7">
      <c r="A605" s="10">
        <v>44841</v>
      </c>
      <c r="B605" s="526">
        <v>25600</v>
      </c>
      <c r="C605" s="526" t="s">
        <v>30</v>
      </c>
      <c r="D605" t="s">
        <v>18</v>
      </c>
      <c r="E605" s="2"/>
      <c r="F605" s="2">
        <v>60</v>
      </c>
      <c r="G605" s="79">
        <f t="shared" si="8"/>
        <v>39.5</v>
      </c>
    </row>
    <row r="606" spans="1:7">
      <c r="A606" s="10">
        <v>44841</v>
      </c>
      <c r="B606" s="526">
        <v>25600</v>
      </c>
      <c r="C606" s="526" t="s">
        <v>30</v>
      </c>
      <c r="D606" t="s">
        <v>19</v>
      </c>
      <c r="E606" s="2"/>
      <c r="F606" s="2">
        <v>5</v>
      </c>
      <c r="G606" s="79">
        <f t="shared" si="8"/>
        <v>34.5</v>
      </c>
    </row>
    <row r="607" spans="1:7">
      <c r="A607" s="10">
        <v>44886</v>
      </c>
      <c r="B607" s="526" t="s">
        <v>168</v>
      </c>
      <c r="C607" s="526" t="s">
        <v>30</v>
      </c>
      <c r="D607" t="s">
        <v>16</v>
      </c>
      <c r="E607" s="2"/>
      <c r="F607" s="2">
        <v>27.6</v>
      </c>
      <c r="G607" s="79">
        <f t="shared" si="8"/>
        <v>6.8999999999999986</v>
      </c>
    </row>
    <row r="608" spans="1:7">
      <c r="A608" s="10">
        <v>44886</v>
      </c>
      <c r="B608" s="526" t="s">
        <v>168</v>
      </c>
      <c r="C608" s="526" t="s">
        <v>30</v>
      </c>
      <c r="D608" t="s">
        <v>17</v>
      </c>
      <c r="E608" s="2"/>
      <c r="F608" s="2">
        <v>6.9</v>
      </c>
      <c r="G608" s="79">
        <f t="shared" si="8"/>
        <v>0</v>
      </c>
    </row>
    <row r="609" spans="1:7">
      <c r="A609" s="250">
        <v>44895</v>
      </c>
      <c r="B609" s="525" t="s">
        <v>14</v>
      </c>
      <c r="C609" s="525" t="s">
        <v>33</v>
      </c>
      <c r="D609" t="s">
        <v>16</v>
      </c>
      <c r="E609" s="2">
        <v>30.8</v>
      </c>
      <c r="G609" s="79">
        <f t="shared" si="8"/>
        <v>30.8</v>
      </c>
    </row>
    <row r="610" spans="1:7">
      <c r="B610" s="526"/>
      <c r="C610" s="526"/>
      <c r="D610" t="s">
        <v>17</v>
      </c>
      <c r="E610" s="2">
        <v>8.3000000000000007</v>
      </c>
      <c r="G610" s="79">
        <f t="shared" si="8"/>
        <v>39.1</v>
      </c>
    </row>
    <row r="611" spans="1:7">
      <c r="B611" s="526"/>
      <c r="C611" s="526"/>
      <c r="D611" t="s">
        <v>18</v>
      </c>
      <c r="E611" s="2">
        <v>60</v>
      </c>
      <c r="G611" s="79">
        <f t="shared" si="8"/>
        <v>99.1</v>
      </c>
    </row>
    <row r="612" spans="1:7">
      <c r="B612" s="526"/>
      <c r="C612" s="526"/>
      <c r="D612" t="s">
        <v>19</v>
      </c>
      <c r="E612" s="2">
        <v>5</v>
      </c>
      <c r="G612" s="79">
        <f t="shared" si="8"/>
        <v>104.1</v>
      </c>
    </row>
    <row r="613" spans="1:7">
      <c r="A613" s="10">
        <v>44873</v>
      </c>
      <c r="B613" s="526" t="s">
        <v>169</v>
      </c>
      <c r="C613" s="526" t="s">
        <v>33</v>
      </c>
      <c r="D613" t="s">
        <v>18</v>
      </c>
      <c r="E613" s="2"/>
      <c r="F613" s="2">
        <v>60</v>
      </c>
      <c r="G613" s="79">
        <f t="shared" si="8"/>
        <v>44.099999999999994</v>
      </c>
    </row>
    <row r="614" spans="1:7">
      <c r="A614" s="10">
        <v>44873</v>
      </c>
      <c r="B614" s="526" t="s">
        <v>169</v>
      </c>
      <c r="C614" s="526" t="s">
        <v>33</v>
      </c>
      <c r="D614" t="s">
        <v>19</v>
      </c>
      <c r="E614" s="2"/>
      <c r="F614" s="2">
        <v>5</v>
      </c>
      <c r="G614" s="79">
        <f t="shared" si="8"/>
        <v>39.099999999999994</v>
      </c>
    </row>
    <row r="615" spans="1:7">
      <c r="A615" s="10">
        <v>44925</v>
      </c>
      <c r="B615" s="526" t="s">
        <v>170</v>
      </c>
      <c r="C615" s="526" t="s">
        <v>33</v>
      </c>
      <c r="D615" t="s">
        <v>16</v>
      </c>
      <c r="E615" s="2"/>
      <c r="F615" s="2">
        <v>30.8</v>
      </c>
      <c r="G615" s="79">
        <f t="shared" si="8"/>
        <v>8.2999999999999936</v>
      </c>
    </row>
    <row r="616" spans="1:7">
      <c r="A616" s="10">
        <v>44925</v>
      </c>
      <c r="B616" s="526" t="s">
        <v>170</v>
      </c>
      <c r="C616" s="526" t="s">
        <v>33</v>
      </c>
      <c r="D616" t="s">
        <v>17</v>
      </c>
      <c r="E616" s="2"/>
      <c r="F616" s="2">
        <v>8.3000000000000007</v>
      </c>
      <c r="G616" s="79">
        <f t="shared" si="8"/>
        <v>0</v>
      </c>
    </row>
    <row r="617" spans="1:7">
      <c r="A617" s="250">
        <v>44926</v>
      </c>
      <c r="B617" s="525" t="s">
        <v>14</v>
      </c>
      <c r="C617" s="525" t="s">
        <v>34</v>
      </c>
      <c r="D617" t="s">
        <v>16</v>
      </c>
      <c r="E617" s="2">
        <v>35.200000000000003</v>
      </c>
      <c r="G617" s="79">
        <f t="shared" si="8"/>
        <v>35.200000000000003</v>
      </c>
    </row>
    <row r="618" spans="1:7">
      <c r="B618" s="526"/>
      <c r="C618" s="526"/>
      <c r="D618" t="s">
        <v>17</v>
      </c>
      <c r="E618" s="2">
        <v>7.7</v>
      </c>
      <c r="G618" s="79">
        <f t="shared" si="8"/>
        <v>42.900000000000006</v>
      </c>
    </row>
    <row r="619" spans="1:7">
      <c r="B619" s="526"/>
      <c r="C619" s="526"/>
      <c r="D619" t="s">
        <v>18</v>
      </c>
      <c r="E619" s="2">
        <v>60</v>
      </c>
      <c r="G619" s="79">
        <f t="shared" si="8"/>
        <v>102.9</v>
      </c>
    </row>
    <row r="620" spans="1:7">
      <c r="B620" s="526"/>
      <c r="C620" s="526"/>
      <c r="D620" t="s">
        <v>19</v>
      </c>
      <c r="E620" s="2">
        <v>5</v>
      </c>
      <c r="G620" s="79">
        <f t="shared" si="8"/>
        <v>107.9</v>
      </c>
    </row>
    <row r="621" spans="1:7">
      <c r="A621" s="10">
        <v>44907</v>
      </c>
      <c r="B621" s="526" t="s">
        <v>171</v>
      </c>
      <c r="C621" s="526" t="s">
        <v>34</v>
      </c>
      <c r="D621" t="s">
        <v>18</v>
      </c>
      <c r="E621" s="2"/>
      <c r="F621" s="2">
        <v>60</v>
      </c>
      <c r="G621" s="79">
        <f t="shared" si="8"/>
        <v>47.900000000000006</v>
      </c>
    </row>
    <row r="622" spans="1:7">
      <c r="A622" s="10">
        <v>44907</v>
      </c>
      <c r="B622" s="526" t="s">
        <v>171</v>
      </c>
      <c r="C622" s="526" t="s">
        <v>34</v>
      </c>
      <c r="D622" t="s">
        <v>19</v>
      </c>
      <c r="E622" s="2"/>
      <c r="F622" s="2">
        <v>5</v>
      </c>
      <c r="G622" s="79">
        <f t="shared" si="8"/>
        <v>42.900000000000006</v>
      </c>
    </row>
    <row r="623" spans="1:7">
      <c r="A623" s="10">
        <v>44950</v>
      </c>
      <c r="B623" s="526" t="s">
        <v>172</v>
      </c>
      <c r="C623" s="526" t="s">
        <v>34</v>
      </c>
      <c r="D623" t="s">
        <v>16</v>
      </c>
      <c r="E623" s="2"/>
      <c r="F623" s="2">
        <v>35.200000000000003</v>
      </c>
      <c r="G623" s="79">
        <f t="shared" si="8"/>
        <v>7.7000000000000028</v>
      </c>
    </row>
    <row r="624" spans="1:7">
      <c r="A624" s="10">
        <v>44950</v>
      </c>
      <c r="B624" s="526" t="s">
        <v>172</v>
      </c>
      <c r="C624" s="526" t="s">
        <v>34</v>
      </c>
      <c r="D624" t="s">
        <v>17</v>
      </c>
      <c r="E624" s="2"/>
      <c r="F624" s="2">
        <v>7.7</v>
      </c>
      <c r="G624" s="79">
        <f t="shared" si="8"/>
        <v>0</v>
      </c>
    </row>
    <row r="625" spans="1:10">
      <c r="A625" s="250">
        <v>44957</v>
      </c>
      <c r="B625" s="525" t="s">
        <v>14</v>
      </c>
      <c r="C625" s="525" t="s">
        <v>15</v>
      </c>
      <c r="D625" t="s">
        <v>16</v>
      </c>
      <c r="E625" s="2">
        <v>31.8</v>
      </c>
      <c r="G625" s="79">
        <f t="shared" si="8"/>
        <v>31.8</v>
      </c>
      <c r="H625" s="525" t="s">
        <v>15</v>
      </c>
      <c r="I625" t="s">
        <v>16</v>
      </c>
      <c r="J625" s="2">
        <v>31.8</v>
      </c>
    </row>
    <row r="626" spans="1:10">
      <c r="B626" s="526"/>
      <c r="C626" s="526"/>
      <c r="D626" t="s">
        <v>17</v>
      </c>
      <c r="E626" s="2">
        <v>6.8</v>
      </c>
      <c r="G626" s="79">
        <f t="shared" si="8"/>
        <v>38.6</v>
      </c>
      <c r="H626" s="526"/>
      <c r="I626" t="s">
        <v>17</v>
      </c>
      <c r="J626" s="2">
        <v>6.8</v>
      </c>
    </row>
    <row r="627" spans="1:10">
      <c r="B627" s="526"/>
      <c r="C627" s="526"/>
      <c r="D627" t="s">
        <v>18</v>
      </c>
      <c r="E627" s="2">
        <v>60</v>
      </c>
      <c r="G627" s="79">
        <f t="shared" si="8"/>
        <v>98.6</v>
      </c>
      <c r="J627">
        <v>61</v>
      </c>
    </row>
    <row r="628" spans="1:10">
      <c r="B628" s="526"/>
      <c r="C628" s="526"/>
      <c r="D628" t="s">
        <v>19</v>
      </c>
      <c r="E628" s="2">
        <v>5</v>
      </c>
      <c r="G628" s="79">
        <f t="shared" si="8"/>
        <v>103.6</v>
      </c>
    </row>
    <row r="629" spans="1:10">
      <c r="A629" s="10">
        <v>44907</v>
      </c>
      <c r="B629" s="526" t="s">
        <v>171</v>
      </c>
      <c r="C629" s="526" t="s">
        <v>15</v>
      </c>
      <c r="D629" t="s">
        <v>18</v>
      </c>
      <c r="E629" s="2"/>
      <c r="F629" s="2">
        <v>60</v>
      </c>
      <c r="G629" s="79">
        <f t="shared" si="8"/>
        <v>43.599999999999994</v>
      </c>
      <c r="J629" s="8">
        <f>SUM(J625:J628)</f>
        <v>99.6</v>
      </c>
    </row>
    <row r="630" spans="1:10">
      <c r="A630" s="10">
        <v>44907</v>
      </c>
      <c r="B630" s="526" t="s">
        <v>171</v>
      </c>
      <c r="C630" s="526" t="s">
        <v>15</v>
      </c>
      <c r="D630" t="s">
        <v>19</v>
      </c>
      <c r="E630" s="2"/>
      <c r="F630" s="2">
        <v>5</v>
      </c>
      <c r="G630" s="79">
        <f t="shared" si="8"/>
        <v>38.599999999999994</v>
      </c>
    </row>
    <row r="631" spans="1:10">
      <c r="A631" s="10">
        <v>44988</v>
      </c>
      <c r="B631" s="526" t="s">
        <v>173</v>
      </c>
      <c r="C631" s="526" t="s">
        <v>15</v>
      </c>
      <c r="D631" t="s">
        <v>16</v>
      </c>
      <c r="E631" s="2"/>
      <c r="F631" s="2">
        <v>31.8</v>
      </c>
      <c r="G631" s="79">
        <f t="shared" si="8"/>
        <v>6.7999999999999936</v>
      </c>
    </row>
    <row r="632" spans="1:10">
      <c r="A632" s="10">
        <v>44988</v>
      </c>
      <c r="B632" s="526" t="s">
        <v>173</v>
      </c>
      <c r="C632" s="526" t="s">
        <v>15</v>
      </c>
      <c r="D632" t="s">
        <v>17</v>
      </c>
      <c r="E632" s="2"/>
      <c r="F632" s="2">
        <v>6.8</v>
      </c>
      <c r="G632" s="79">
        <f t="shared" si="8"/>
        <v>0</v>
      </c>
    </row>
    <row r="633" spans="1:10">
      <c r="A633" s="250">
        <v>44985</v>
      </c>
      <c r="B633" s="525" t="s">
        <v>14</v>
      </c>
      <c r="C633" s="525" t="s">
        <v>20</v>
      </c>
      <c r="D633" t="s">
        <v>16</v>
      </c>
      <c r="E633" s="2">
        <v>34.700000000000003</v>
      </c>
      <c r="G633" s="79">
        <f t="shared" si="8"/>
        <v>34.700000000000003</v>
      </c>
    </row>
    <row r="634" spans="1:10">
      <c r="B634" s="526"/>
      <c r="C634" s="526"/>
      <c r="D634" t="s">
        <v>17</v>
      </c>
      <c r="E634" s="2">
        <v>1.2</v>
      </c>
      <c r="G634" s="79">
        <f t="shared" si="8"/>
        <v>35.900000000000006</v>
      </c>
    </row>
    <row r="635" spans="1:10">
      <c r="B635" s="526"/>
      <c r="C635" s="526"/>
      <c r="D635" t="s">
        <v>18</v>
      </c>
      <c r="E635" s="2">
        <v>56</v>
      </c>
      <c r="G635" s="79">
        <f t="shared" si="8"/>
        <v>91.9</v>
      </c>
      <c r="I635" s="248" t="s">
        <v>174</v>
      </c>
      <c r="J635" s="249" t="s">
        <v>175</v>
      </c>
    </row>
    <row r="636" spans="1:10">
      <c r="B636" s="526"/>
      <c r="C636" s="526"/>
      <c r="D636" t="s">
        <v>19</v>
      </c>
      <c r="E636" s="2">
        <v>5</v>
      </c>
      <c r="G636" s="79">
        <f t="shared" si="8"/>
        <v>96.9</v>
      </c>
    </row>
    <row r="637" spans="1:10">
      <c r="A637" s="10">
        <v>44988</v>
      </c>
      <c r="B637" s="526">
        <v>26394</v>
      </c>
      <c r="C637" s="526" t="s">
        <v>20</v>
      </c>
      <c r="D637" t="s">
        <v>18</v>
      </c>
      <c r="E637" s="2"/>
      <c r="F637" s="2">
        <v>56</v>
      </c>
      <c r="G637" s="79">
        <f>+G636+E637-F637</f>
        <v>40.900000000000006</v>
      </c>
    </row>
    <row r="638" spans="1:10">
      <c r="A638" s="10">
        <v>44988</v>
      </c>
      <c r="B638" s="526">
        <v>26394</v>
      </c>
      <c r="C638" s="526" t="s">
        <v>20</v>
      </c>
      <c r="D638" t="s">
        <v>19</v>
      </c>
      <c r="E638" s="2"/>
      <c r="F638" s="2">
        <v>5</v>
      </c>
      <c r="G638" s="79">
        <f>+G637+E638-F638</f>
        <v>35.900000000000006</v>
      </c>
    </row>
    <row r="639" spans="1:10">
      <c r="A639" s="10">
        <v>45008</v>
      </c>
      <c r="B639" s="526">
        <v>26614</v>
      </c>
      <c r="C639" s="526" t="s">
        <v>20</v>
      </c>
      <c r="D639" t="s">
        <v>16</v>
      </c>
      <c r="E639" s="2"/>
      <c r="F639" s="2">
        <v>34.700000000000003</v>
      </c>
      <c r="G639" s="79">
        <f>+G638+E639-F639</f>
        <v>1.2000000000000028</v>
      </c>
    </row>
    <row r="640" spans="1:10">
      <c r="A640" s="10">
        <v>45008</v>
      </c>
      <c r="B640" s="526">
        <v>26614</v>
      </c>
      <c r="C640" s="526" t="s">
        <v>20</v>
      </c>
      <c r="D640" t="s">
        <v>17</v>
      </c>
      <c r="E640" s="2"/>
      <c r="F640" s="2">
        <v>1.2</v>
      </c>
      <c r="G640" s="79">
        <f t="shared" ref="G640:G703" si="9">+G639+E640-F640</f>
        <v>2.886579864025407E-15</v>
      </c>
    </row>
    <row r="641" spans="1:7">
      <c r="A641" s="250">
        <v>45015</v>
      </c>
      <c r="B641" s="525" t="s">
        <v>14</v>
      </c>
      <c r="C641" s="525" t="s">
        <v>23</v>
      </c>
      <c r="D641" t="s">
        <v>16</v>
      </c>
      <c r="E641" s="2">
        <v>38.1</v>
      </c>
      <c r="G641" s="79">
        <f t="shared" si="9"/>
        <v>38.1</v>
      </c>
    </row>
    <row r="642" spans="1:7">
      <c r="B642" s="526"/>
      <c r="C642" s="526"/>
      <c r="D642" t="s">
        <v>17</v>
      </c>
      <c r="E642" s="2">
        <v>1.3</v>
      </c>
      <c r="G642" s="79">
        <f t="shared" si="9"/>
        <v>39.4</v>
      </c>
    </row>
    <row r="643" spans="1:7">
      <c r="B643" s="526"/>
      <c r="C643" s="526"/>
      <c r="D643" t="s">
        <v>18</v>
      </c>
      <c r="E643" s="2">
        <v>60</v>
      </c>
      <c r="G643" s="79">
        <f t="shared" si="9"/>
        <v>99.4</v>
      </c>
    </row>
    <row r="644" spans="1:7">
      <c r="B644" s="526"/>
      <c r="C644" s="526"/>
      <c r="D644" t="s">
        <v>19</v>
      </c>
      <c r="E644" s="2">
        <v>5</v>
      </c>
      <c r="G644" s="79">
        <f t="shared" si="9"/>
        <v>104.4</v>
      </c>
    </row>
    <row r="645" spans="1:7">
      <c r="A645" s="10">
        <v>45049</v>
      </c>
      <c r="B645" s="526">
        <v>26828</v>
      </c>
      <c r="C645" s="526" t="s">
        <v>23</v>
      </c>
      <c r="D645" t="s">
        <v>18</v>
      </c>
      <c r="E645" s="2"/>
      <c r="F645" s="2">
        <v>60</v>
      </c>
      <c r="G645" s="79">
        <f t="shared" si="9"/>
        <v>44.400000000000006</v>
      </c>
    </row>
    <row r="646" spans="1:7">
      <c r="A646" s="10">
        <v>45049</v>
      </c>
      <c r="B646" s="526">
        <v>26828</v>
      </c>
      <c r="C646" s="526" t="s">
        <v>23</v>
      </c>
      <c r="D646" t="s">
        <v>19</v>
      </c>
      <c r="E646" s="2"/>
      <c r="F646" s="2">
        <v>5</v>
      </c>
      <c r="G646" s="79">
        <f t="shared" si="9"/>
        <v>39.400000000000006</v>
      </c>
    </row>
    <row r="647" spans="1:7">
      <c r="A647" s="10">
        <v>45054</v>
      </c>
      <c r="B647" s="526">
        <v>26851</v>
      </c>
      <c r="C647" s="526" t="s">
        <v>23</v>
      </c>
      <c r="D647" t="s">
        <v>16</v>
      </c>
      <c r="E647" s="2"/>
      <c r="F647" s="2">
        <v>38.1</v>
      </c>
      <c r="G647" s="79">
        <f t="shared" si="9"/>
        <v>1.3000000000000043</v>
      </c>
    </row>
    <row r="648" spans="1:7">
      <c r="A648" s="10">
        <v>45054</v>
      </c>
      <c r="B648" s="526">
        <v>26851</v>
      </c>
      <c r="C648" s="526" t="s">
        <v>23</v>
      </c>
      <c r="D648" t="s">
        <v>17</v>
      </c>
      <c r="E648" s="2"/>
      <c r="F648" s="2">
        <v>1.3</v>
      </c>
      <c r="G648" s="79">
        <f t="shared" si="9"/>
        <v>4.2188474935755949E-15</v>
      </c>
    </row>
    <row r="649" spans="1:7">
      <c r="A649" s="250">
        <v>45046</v>
      </c>
      <c r="B649" s="525" t="s">
        <v>14</v>
      </c>
      <c r="C649" s="525" t="s">
        <v>24</v>
      </c>
      <c r="D649" t="s">
        <v>16</v>
      </c>
      <c r="E649" s="2">
        <v>39.9</v>
      </c>
      <c r="G649" s="79">
        <f t="shared" si="9"/>
        <v>39.900000000000006</v>
      </c>
    </row>
    <row r="650" spans="1:7">
      <c r="B650" s="526"/>
      <c r="C650" s="526"/>
      <c r="D650" t="s">
        <v>17</v>
      </c>
      <c r="E650" s="2">
        <v>1.5</v>
      </c>
      <c r="G650" s="79">
        <f t="shared" si="9"/>
        <v>41.400000000000006</v>
      </c>
    </row>
    <row r="651" spans="1:7">
      <c r="B651" s="526"/>
      <c r="C651" s="526"/>
      <c r="D651" t="s">
        <v>18</v>
      </c>
      <c r="E651" s="2">
        <v>60</v>
      </c>
      <c r="G651" s="79">
        <f t="shared" si="9"/>
        <v>101.4</v>
      </c>
    </row>
    <row r="652" spans="1:7">
      <c r="B652" s="526"/>
      <c r="C652" s="526"/>
      <c r="D652" t="s">
        <v>19</v>
      </c>
      <c r="E652" s="2">
        <v>5</v>
      </c>
      <c r="G652" s="79">
        <f t="shared" si="9"/>
        <v>106.4</v>
      </c>
    </row>
    <row r="653" spans="1:7">
      <c r="A653" s="10">
        <v>45049</v>
      </c>
      <c r="B653" s="526">
        <v>26828</v>
      </c>
      <c r="C653" s="526" t="s">
        <v>24</v>
      </c>
      <c r="D653" t="s">
        <v>18</v>
      </c>
      <c r="E653" s="2"/>
      <c r="F653" s="2">
        <v>60</v>
      </c>
      <c r="G653" s="79">
        <f t="shared" si="9"/>
        <v>46.400000000000006</v>
      </c>
    </row>
    <row r="654" spans="1:7">
      <c r="A654" s="10">
        <v>45049</v>
      </c>
      <c r="B654" s="526">
        <v>26828</v>
      </c>
      <c r="C654" s="526" t="s">
        <v>24</v>
      </c>
      <c r="D654" t="s">
        <v>19</v>
      </c>
      <c r="E654" s="2"/>
      <c r="F654" s="2">
        <v>5</v>
      </c>
      <c r="G654" s="79">
        <f t="shared" si="9"/>
        <v>41.400000000000006</v>
      </c>
    </row>
    <row r="655" spans="1:7">
      <c r="A655" s="10">
        <v>45086</v>
      </c>
      <c r="B655" s="526" t="s">
        <v>176</v>
      </c>
      <c r="C655" s="526" t="s">
        <v>24</v>
      </c>
      <c r="D655" t="s">
        <v>16</v>
      </c>
      <c r="E655" s="2"/>
      <c r="F655" s="2">
        <v>39.9</v>
      </c>
      <c r="G655" s="79">
        <f t="shared" si="9"/>
        <v>1.5000000000000071</v>
      </c>
    </row>
    <row r="656" spans="1:7">
      <c r="A656" s="10">
        <v>45086</v>
      </c>
      <c r="B656" s="526" t="s">
        <v>176</v>
      </c>
      <c r="C656" s="526" t="s">
        <v>24</v>
      </c>
      <c r="D656" t="s">
        <v>17</v>
      </c>
      <c r="E656" s="2"/>
      <c r="F656" s="2">
        <v>1.5</v>
      </c>
      <c r="G656" s="79">
        <f t="shared" si="9"/>
        <v>7.1054273576010019E-15</v>
      </c>
    </row>
    <row r="657" spans="1:12">
      <c r="A657" s="250">
        <v>45077</v>
      </c>
      <c r="B657" s="525" t="s">
        <v>14</v>
      </c>
      <c r="C657" s="525" t="s">
        <v>25</v>
      </c>
      <c r="D657" t="s">
        <v>16</v>
      </c>
      <c r="E657" s="2">
        <v>36.799999999999997</v>
      </c>
      <c r="G657" s="79">
        <f t="shared" si="9"/>
        <v>36.800000000000004</v>
      </c>
    </row>
    <row r="658" spans="1:12">
      <c r="B658" s="526"/>
      <c r="C658" s="526"/>
      <c r="D658" t="s">
        <v>17</v>
      </c>
      <c r="E658" s="2">
        <v>2.1</v>
      </c>
      <c r="G658" s="79">
        <f t="shared" si="9"/>
        <v>38.900000000000006</v>
      </c>
    </row>
    <row r="659" spans="1:12">
      <c r="A659" s="250"/>
      <c r="B659" s="526"/>
      <c r="C659" s="526"/>
      <c r="D659" t="s">
        <v>18</v>
      </c>
      <c r="E659" s="2">
        <v>60</v>
      </c>
      <c r="G659" s="79">
        <f t="shared" si="9"/>
        <v>98.9</v>
      </c>
    </row>
    <row r="660" spans="1:12">
      <c r="B660" s="526"/>
      <c r="C660" s="526"/>
      <c r="D660" t="s">
        <v>19</v>
      </c>
      <c r="E660" s="8">
        <v>5</v>
      </c>
      <c r="G660" s="79">
        <f t="shared" si="9"/>
        <v>103.9</v>
      </c>
      <c r="L660" s="2"/>
    </row>
    <row r="661" spans="1:12">
      <c r="A661" s="10">
        <v>45111</v>
      </c>
      <c r="B661" s="526">
        <v>27170</v>
      </c>
      <c r="C661" s="526" t="s">
        <v>25</v>
      </c>
      <c r="D661" t="s">
        <v>16</v>
      </c>
      <c r="F661" s="2">
        <v>36.799999999999997</v>
      </c>
      <c r="G661" s="79">
        <f t="shared" si="9"/>
        <v>67.100000000000009</v>
      </c>
      <c r="L661" s="2"/>
    </row>
    <row r="662" spans="1:12">
      <c r="A662" s="10">
        <v>45111</v>
      </c>
      <c r="B662" s="526">
        <v>27170</v>
      </c>
      <c r="C662" s="526" t="s">
        <v>25</v>
      </c>
      <c r="D662" t="s">
        <v>17</v>
      </c>
      <c r="F662" s="2">
        <v>2.1</v>
      </c>
      <c r="G662" s="79">
        <f t="shared" si="9"/>
        <v>65.000000000000014</v>
      </c>
      <c r="L662" s="2"/>
    </row>
    <row r="663" spans="1:12">
      <c r="A663" s="10">
        <v>45111</v>
      </c>
      <c r="B663" s="526">
        <v>27171</v>
      </c>
      <c r="C663" s="526" t="s">
        <v>25</v>
      </c>
      <c r="D663" t="s">
        <v>18</v>
      </c>
      <c r="F663" s="2">
        <v>60</v>
      </c>
      <c r="G663" s="79">
        <f t="shared" si="9"/>
        <v>5.0000000000000142</v>
      </c>
      <c r="L663" s="2"/>
    </row>
    <row r="664" spans="1:12">
      <c r="A664" s="10">
        <v>45111</v>
      </c>
      <c r="B664" s="526">
        <v>27171</v>
      </c>
      <c r="C664" s="526" t="s">
        <v>25</v>
      </c>
      <c r="D664" t="s">
        <v>19</v>
      </c>
      <c r="F664" s="8">
        <v>5</v>
      </c>
      <c r="G664" s="79">
        <f t="shared" si="9"/>
        <v>1.4210854715202004E-14</v>
      </c>
      <c r="L664" s="2"/>
    </row>
    <row r="665" spans="1:12">
      <c r="A665" s="250">
        <v>45107</v>
      </c>
      <c r="B665" s="525" t="s">
        <v>14</v>
      </c>
      <c r="C665" s="525" t="s">
        <v>26</v>
      </c>
      <c r="D665" t="s">
        <v>16</v>
      </c>
      <c r="E665" s="8">
        <v>37.5</v>
      </c>
      <c r="F665" s="8"/>
      <c r="G665" s="79">
        <f t="shared" si="9"/>
        <v>37.500000000000014</v>
      </c>
      <c r="L665" s="2"/>
    </row>
    <row r="666" spans="1:12">
      <c r="B666" s="526"/>
      <c r="C666" s="526"/>
      <c r="D666" t="s">
        <v>17</v>
      </c>
      <c r="E666" s="8">
        <v>2</v>
      </c>
      <c r="F666" s="8"/>
      <c r="G666" s="79">
        <f t="shared" si="9"/>
        <v>39.500000000000014</v>
      </c>
      <c r="L666" s="2"/>
    </row>
    <row r="667" spans="1:12">
      <c r="B667" s="526"/>
      <c r="C667" s="526"/>
      <c r="D667" t="s">
        <v>18</v>
      </c>
      <c r="E667" s="8">
        <v>60</v>
      </c>
      <c r="F667" s="8"/>
      <c r="G667" s="79">
        <f t="shared" si="9"/>
        <v>99.500000000000014</v>
      </c>
      <c r="L667" s="2"/>
    </row>
    <row r="668" spans="1:12">
      <c r="B668" s="526"/>
      <c r="C668" s="526"/>
      <c r="D668" t="s">
        <v>19</v>
      </c>
      <c r="E668" s="8">
        <v>5</v>
      </c>
      <c r="F668" s="8"/>
      <c r="G668" s="79">
        <f t="shared" si="9"/>
        <v>104.50000000000001</v>
      </c>
      <c r="L668" s="2"/>
    </row>
    <row r="669" spans="1:12">
      <c r="A669" s="10">
        <v>45111</v>
      </c>
      <c r="B669" s="526">
        <v>27171</v>
      </c>
      <c r="C669" s="526" t="s">
        <v>26</v>
      </c>
      <c r="D669" t="s">
        <v>18</v>
      </c>
      <c r="F669" s="8">
        <v>60</v>
      </c>
      <c r="G669" s="79">
        <f t="shared" si="9"/>
        <v>44.500000000000014</v>
      </c>
      <c r="L669" s="2"/>
    </row>
    <row r="670" spans="1:12">
      <c r="A670" s="10">
        <v>45111</v>
      </c>
      <c r="B670" s="526">
        <v>27171</v>
      </c>
      <c r="C670" s="526" t="s">
        <v>26</v>
      </c>
      <c r="D670" t="s">
        <v>19</v>
      </c>
      <c r="F670" s="8">
        <v>5</v>
      </c>
      <c r="G670" s="79">
        <f t="shared" si="9"/>
        <v>39.500000000000014</v>
      </c>
      <c r="L670" s="2"/>
    </row>
    <row r="671" spans="1:12">
      <c r="A671" s="10">
        <v>45146</v>
      </c>
      <c r="B671" s="526">
        <v>27311</v>
      </c>
      <c r="C671" s="526" t="s">
        <v>26</v>
      </c>
      <c r="D671" t="s">
        <v>16</v>
      </c>
      <c r="F671" s="8">
        <v>37.5</v>
      </c>
      <c r="G671" s="79">
        <f t="shared" si="9"/>
        <v>2.0000000000000142</v>
      </c>
      <c r="L671" s="2"/>
    </row>
    <row r="672" spans="1:12">
      <c r="A672" s="10">
        <v>45146</v>
      </c>
      <c r="B672" s="526">
        <v>27311</v>
      </c>
      <c r="C672" s="526" t="s">
        <v>26</v>
      </c>
      <c r="D672" t="s">
        <v>17</v>
      </c>
      <c r="F672" s="8">
        <v>2</v>
      </c>
      <c r="G672" s="79">
        <f t="shared" si="9"/>
        <v>1.4210854715202004E-14</v>
      </c>
      <c r="L672" s="2"/>
    </row>
    <row r="673" spans="1:12">
      <c r="A673" s="88">
        <v>45138</v>
      </c>
      <c r="B673" s="525" t="s">
        <v>14</v>
      </c>
      <c r="C673" s="525" t="s">
        <v>27</v>
      </c>
      <c r="D673" t="s">
        <v>16</v>
      </c>
      <c r="E673" s="240">
        <v>35.4</v>
      </c>
      <c r="F673" s="240"/>
      <c r="G673" s="79">
        <f t="shared" si="9"/>
        <v>35.400000000000013</v>
      </c>
      <c r="L673" s="2"/>
    </row>
    <row r="674" spans="1:12">
      <c r="A674" s="86"/>
      <c r="B674" s="526"/>
      <c r="C674" s="526"/>
      <c r="D674" t="s">
        <v>17</v>
      </c>
      <c r="E674" s="240">
        <v>2</v>
      </c>
      <c r="F674" s="240"/>
      <c r="G674" s="79">
        <f t="shared" si="9"/>
        <v>37.400000000000013</v>
      </c>
    </row>
    <row r="675" spans="1:12">
      <c r="A675" s="86"/>
      <c r="B675" s="526"/>
      <c r="C675" s="526"/>
      <c r="D675" t="s">
        <v>18</v>
      </c>
      <c r="E675" s="240">
        <v>60</v>
      </c>
      <c r="F675" s="240"/>
      <c r="G675" s="79">
        <f t="shared" si="9"/>
        <v>97.4</v>
      </c>
      <c r="J675" s="37"/>
      <c r="L675" s="8"/>
    </row>
    <row r="676" spans="1:12">
      <c r="A676" s="86"/>
      <c r="B676" s="526"/>
      <c r="C676" s="526"/>
      <c r="D676" t="s">
        <v>19</v>
      </c>
      <c r="E676" s="240">
        <v>5</v>
      </c>
      <c r="F676" s="240"/>
      <c r="G676" s="79">
        <f t="shared" si="9"/>
        <v>102.4</v>
      </c>
      <c r="L676" s="2"/>
    </row>
    <row r="677" spans="1:12">
      <c r="A677" s="10">
        <v>45168</v>
      </c>
      <c r="B677" s="526">
        <v>27389</v>
      </c>
      <c r="C677" s="526" t="s">
        <v>27</v>
      </c>
      <c r="D677" t="s">
        <v>16</v>
      </c>
      <c r="F677" s="240">
        <v>35.4</v>
      </c>
      <c r="G677" s="79">
        <f t="shared" si="9"/>
        <v>67</v>
      </c>
      <c r="L677" s="2"/>
    </row>
    <row r="678" spans="1:12">
      <c r="A678" s="10">
        <v>45168</v>
      </c>
      <c r="B678" s="526">
        <v>27389</v>
      </c>
      <c r="C678" s="526" t="s">
        <v>27</v>
      </c>
      <c r="D678" t="s">
        <v>17</v>
      </c>
      <c r="F678" s="240">
        <v>2</v>
      </c>
      <c r="G678" s="79">
        <f t="shared" si="9"/>
        <v>65</v>
      </c>
    </row>
    <row r="679" spans="1:12">
      <c r="A679" s="10">
        <v>45176</v>
      </c>
      <c r="B679" s="526">
        <v>27416</v>
      </c>
      <c r="C679" s="526" t="s">
        <v>27</v>
      </c>
      <c r="D679" t="s">
        <v>18</v>
      </c>
      <c r="F679" s="240">
        <v>60</v>
      </c>
      <c r="G679" s="79">
        <f t="shared" si="9"/>
        <v>5</v>
      </c>
    </row>
    <row r="680" spans="1:12">
      <c r="A680" s="10">
        <v>45176</v>
      </c>
      <c r="B680" s="526">
        <v>27416</v>
      </c>
      <c r="C680" s="526" t="s">
        <v>27</v>
      </c>
      <c r="D680" t="s">
        <v>19</v>
      </c>
      <c r="F680" s="240">
        <v>5</v>
      </c>
      <c r="G680" s="79">
        <f t="shared" si="9"/>
        <v>0</v>
      </c>
    </row>
    <row r="681" spans="1:12">
      <c r="A681" s="250">
        <v>45169</v>
      </c>
      <c r="B681" s="525" t="s">
        <v>14</v>
      </c>
      <c r="C681" s="525" t="s">
        <v>28</v>
      </c>
      <c r="D681" t="s">
        <v>16</v>
      </c>
      <c r="E681" s="8">
        <v>33.799999999999997</v>
      </c>
      <c r="G681" s="79">
        <f t="shared" si="9"/>
        <v>33.799999999999997</v>
      </c>
    </row>
    <row r="682" spans="1:12">
      <c r="B682" s="526"/>
      <c r="C682" s="526"/>
      <c r="D682" t="s">
        <v>17</v>
      </c>
      <c r="E682" s="8">
        <v>2.2999999999999998</v>
      </c>
      <c r="G682" s="79">
        <f t="shared" si="9"/>
        <v>36.099999999999994</v>
      </c>
    </row>
    <row r="683" spans="1:12">
      <c r="B683" s="526"/>
      <c r="C683" s="526"/>
      <c r="D683" t="s">
        <v>18</v>
      </c>
      <c r="E683" s="8">
        <v>60</v>
      </c>
      <c r="G683" s="79">
        <f t="shared" si="9"/>
        <v>96.1</v>
      </c>
    </row>
    <row r="684" spans="1:12">
      <c r="B684" s="526"/>
      <c r="C684" s="526"/>
      <c r="D684" t="s">
        <v>19</v>
      </c>
      <c r="E684" s="8">
        <v>5</v>
      </c>
      <c r="G684" s="79">
        <f t="shared" si="9"/>
        <v>101.1</v>
      </c>
    </row>
    <row r="685" spans="1:12">
      <c r="A685" s="10">
        <v>45176</v>
      </c>
      <c r="B685" s="526">
        <v>27416</v>
      </c>
      <c r="C685" s="526" t="s">
        <v>28</v>
      </c>
      <c r="D685" t="s">
        <v>18</v>
      </c>
      <c r="F685" s="2">
        <v>60</v>
      </c>
      <c r="G685" s="79">
        <f t="shared" si="9"/>
        <v>41.099999999999994</v>
      </c>
    </row>
    <row r="686" spans="1:12">
      <c r="A686" s="10">
        <v>45176</v>
      </c>
      <c r="B686" s="526">
        <v>27416</v>
      </c>
      <c r="C686" s="526" t="s">
        <v>28</v>
      </c>
      <c r="D686" t="s">
        <v>19</v>
      </c>
      <c r="F686" s="2">
        <v>5</v>
      </c>
      <c r="G686" s="79">
        <f t="shared" si="9"/>
        <v>36.099999999999994</v>
      </c>
    </row>
    <row r="687" spans="1:12">
      <c r="A687" s="10">
        <v>45208</v>
      </c>
      <c r="B687" s="526">
        <v>27602</v>
      </c>
      <c r="C687" s="526" t="s">
        <v>28</v>
      </c>
      <c r="D687" t="s">
        <v>16</v>
      </c>
      <c r="F687" s="2">
        <v>33.799999999999997</v>
      </c>
      <c r="G687" s="79">
        <f t="shared" si="9"/>
        <v>2.2999999999999972</v>
      </c>
    </row>
    <row r="688" spans="1:12">
      <c r="A688" s="10">
        <v>45208</v>
      </c>
      <c r="B688" s="526">
        <v>27602</v>
      </c>
      <c r="C688" s="526" t="s">
        <v>28</v>
      </c>
      <c r="D688" t="s">
        <v>17</v>
      </c>
      <c r="F688" s="2">
        <v>2.2999999999999998</v>
      </c>
      <c r="G688" s="79">
        <f t="shared" si="9"/>
        <v>0</v>
      </c>
    </row>
    <row r="689" spans="1:7">
      <c r="A689" s="44">
        <v>45199</v>
      </c>
      <c r="B689" s="525" t="s">
        <v>14</v>
      </c>
      <c r="C689" s="525" t="s">
        <v>53</v>
      </c>
      <c r="D689" t="s">
        <v>16</v>
      </c>
      <c r="E689" s="240">
        <v>33.700000000000003</v>
      </c>
      <c r="G689" s="79">
        <f t="shared" si="9"/>
        <v>33.700000000000003</v>
      </c>
    </row>
    <row r="690" spans="1:7">
      <c r="A690" s="86"/>
      <c r="B690" s="526"/>
      <c r="C690" s="526"/>
      <c r="D690" t="s">
        <v>17</v>
      </c>
      <c r="E690" s="240">
        <v>2</v>
      </c>
      <c r="G690" s="79">
        <f t="shared" si="9"/>
        <v>35.700000000000003</v>
      </c>
    </row>
    <row r="691" spans="1:7">
      <c r="A691" s="86"/>
      <c r="B691" s="526"/>
      <c r="C691" s="526"/>
      <c r="D691" t="s">
        <v>18</v>
      </c>
      <c r="E691" s="240">
        <v>60</v>
      </c>
      <c r="G691" s="79">
        <f t="shared" si="9"/>
        <v>95.7</v>
      </c>
    </row>
    <row r="692" spans="1:7">
      <c r="A692" s="86"/>
      <c r="B692" s="526"/>
      <c r="C692" s="526"/>
      <c r="D692" t="s">
        <v>19</v>
      </c>
      <c r="E692" s="240">
        <v>5</v>
      </c>
      <c r="G692" s="79">
        <f t="shared" si="9"/>
        <v>100.7</v>
      </c>
    </row>
    <row r="693" spans="1:7">
      <c r="A693" s="10">
        <v>45229</v>
      </c>
      <c r="B693" s="526">
        <v>27713</v>
      </c>
      <c r="C693" s="526" t="s">
        <v>53</v>
      </c>
      <c r="D693" t="s">
        <v>16</v>
      </c>
      <c r="F693" s="2">
        <v>33.700000000000003</v>
      </c>
      <c r="G693" s="79">
        <f t="shared" si="9"/>
        <v>67</v>
      </c>
    </row>
    <row r="694" spans="1:7">
      <c r="A694" s="10">
        <v>45229</v>
      </c>
      <c r="B694" s="526">
        <v>27713</v>
      </c>
      <c r="C694" s="526" t="s">
        <v>53</v>
      </c>
      <c r="D694" t="s">
        <v>17</v>
      </c>
      <c r="F694" s="2">
        <v>2</v>
      </c>
      <c r="G694" s="79">
        <f t="shared" si="9"/>
        <v>65</v>
      </c>
    </row>
    <row r="695" spans="1:7">
      <c r="A695" s="10">
        <v>45241</v>
      </c>
      <c r="B695" s="526">
        <v>27762</v>
      </c>
      <c r="C695" s="526" t="s">
        <v>53</v>
      </c>
      <c r="D695" t="s">
        <v>18</v>
      </c>
      <c r="F695" s="2">
        <v>60</v>
      </c>
      <c r="G695" s="79">
        <f t="shared" si="9"/>
        <v>5</v>
      </c>
    </row>
    <row r="696" spans="1:7">
      <c r="A696" s="10">
        <v>45241</v>
      </c>
      <c r="B696" s="526">
        <v>27762</v>
      </c>
      <c r="C696" s="526" t="s">
        <v>53</v>
      </c>
      <c r="D696" t="s">
        <v>19</v>
      </c>
      <c r="F696" s="2">
        <v>5</v>
      </c>
      <c r="G696" s="79">
        <f t="shared" si="9"/>
        <v>0</v>
      </c>
    </row>
    <row r="697" spans="1:7">
      <c r="A697" s="250">
        <v>45230</v>
      </c>
      <c r="B697" s="525" t="s">
        <v>14</v>
      </c>
      <c r="C697" s="525" t="s">
        <v>30</v>
      </c>
      <c r="D697" t="s">
        <v>16</v>
      </c>
      <c r="E697" s="240">
        <v>32.700000000000003</v>
      </c>
      <c r="G697" s="79">
        <f t="shared" si="9"/>
        <v>32.700000000000003</v>
      </c>
    </row>
    <row r="698" spans="1:7">
      <c r="B698" s="526"/>
      <c r="C698" s="526"/>
      <c r="D698" t="s">
        <v>17</v>
      </c>
      <c r="E698" s="240">
        <v>2</v>
      </c>
      <c r="G698" s="79">
        <f t="shared" si="9"/>
        <v>34.700000000000003</v>
      </c>
    </row>
    <row r="699" spans="1:7">
      <c r="B699" s="526"/>
      <c r="C699" s="526"/>
      <c r="D699" t="s">
        <v>18</v>
      </c>
      <c r="E699" s="240">
        <v>60</v>
      </c>
      <c r="G699" s="79">
        <f t="shared" si="9"/>
        <v>94.7</v>
      </c>
    </row>
    <row r="700" spans="1:7">
      <c r="B700" s="526"/>
      <c r="C700" s="526"/>
      <c r="D700" t="s">
        <v>19</v>
      </c>
      <c r="E700" s="240">
        <v>5</v>
      </c>
      <c r="G700" s="79">
        <f t="shared" si="9"/>
        <v>99.7</v>
      </c>
    </row>
    <row r="701" spans="1:7">
      <c r="A701" s="10">
        <v>45241</v>
      </c>
      <c r="B701" s="526">
        <v>27762</v>
      </c>
      <c r="C701" s="526" t="s">
        <v>30</v>
      </c>
      <c r="D701" t="s">
        <v>18</v>
      </c>
      <c r="F701" s="2">
        <v>60</v>
      </c>
      <c r="G701" s="79">
        <f t="shared" si="9"/>
        <v>39.700000000000003</v>
      </c>
    </row>
    <row r="702" spans="1:7">
      <c r="A702" s="10">
        <v>45241</v>
      </c>
      <c r="B702" s="526">
        <v>27762</v>
      </c>
      <c r="C702" s="526" t="s">
        <v>30</v>
      </c>
      <c r="D702" t="s">
        <v>19</v>
      </c>
      <c r="F702" s="2">
        <v>5</v>
      </c>
      <c r="G702" s="79">
        <f t="shared" si="9"/>
        <v>34.700000000000003</v>
      </c>
    </row>
    <row r="703" spans="1:7">
      <c r="A703" s="10">
        <v>45257</v>
      </c>
      <c r="B703" s="526">
        <v>27845</v>
      </c>
      <c r="C703" s="526" t="s">
        <v>30</v>
      </c>
      <c r="D703" t="s">
        <v>16</v>
      </c>
      <c r="F703" s="240">
        <v>32.700000000000003</v>
      </c>
      <c r="G703" s="79">
        <f t="shared" si="9"/>
        <v>2</v>
      </c>
    </row>
    <row r="704" spans="1:7">
      <c r="A704" s="10">
        <v>45257</v>
      </c>
      <c r="B704" s="526">
        <v>27845</v>
      </c>
      <c r="C704" s="526" t="s">
        <v>30</v>
      </c>
      <c r="D704" t="s">
        <v>17</v>
      </c>
      <c r="F704" s="240">
        <v>2</v>
      </c>
      <c r="G704" s="79">
        <f t="shared" ref="G704:G766" si="10">+G703+E704-F704</f>
        <v>0</v>
      </c>
    </row>
    <row r="705" spans="1:7">
      <c r="A705" s="88">
        <v>45260</v>
      </c>
      <c r="B705" s="525" t="s">
        <v>14</v>
      </c>
      <c r="C705" s="525" t="s">
        <v>33</v>
      </c>
      <c r="D705" t="s">
        <v>16</v>
      </c>
      <c r="E705" s="26">
        <v>35.6</v>
      </c>
      <c r="G705" s="79">
        <f t="shared" si="10"/>
        <v>35.6</v>
      </c>
    </row>
    <row r="706" spans="1:7">
      <c r="A706" s="86"/>
      <c r="B706" s="526"/>
      <c r="C706" s="526"/>
      <c r="D706" t="s">
        <v>17</v>
      </c>
      <c r="E706" s="26">
        <v>10</v>
      </c>
      <c r="G706" s="79">
        <f t="shared" si="10"/>
        <v>45.6</v>
      </c>
    </row>
    <row r="707" spans="1:7">
      <c r="A707" s="86"/>
      <c r="B707" s="526"/>
      <c r="C707" s="526"/>
      <c r="D707" t="s">
        <v>18</v>
      </c>
      <c r="E707" s="240">
        <v>60</v>
      </c>
      <c r="G707" s="79">
        <f t="shared" si="10"/>
        <v>105.6</v>
      </c>
    </row>
    <row r="708" spans="1:7">
      <c r="A708" s="86"/>
      <c r="B708" s="526"/>
      <c r="C708" s="526"/>
      <c r="D708" t="s">
        <v>19</v>
      </c>
      <c r="E708" s="240">
        <v>5</v>
      </c>
      <c r="G708" s="79">
        <f t="shared" si="10"/>
        <v>110.6</v>
      </c>
    </row>
    <row r="709" spans="1:7">
      <c r="A709" s="10">
        <v>45267</v>
      </c>
      <c r="B709" s="526">
        <v>27934</v>
      </c>
      <c r="C709" s="526" t="s">
        <v>33</v>
      </c>
      <c r="D709" t="s">
        <v>18</v>
      </c>
      <c r="F709" s="2">
        <v>60</v>
      </c>
      <c r="G709" s="79">
        <f t="shared" si="10"/>
        <v>50.599999999999994</v>
      </c>
    </row>
    <row r="710" spans="1:7">
      <c r="A710" s="10">
        <v>45267</v>
      </c>
      <c r="B710" s="526">
        <v>27934</v>
      </c>
      <c r="C710" s="526" t="s">
        <v>33</v>
      </c>
      <c r="D710" t="s">
        <v>19</v>
      </c>
      <c r="F710" s="2">
        <v>5</v>
      </c>
      <c r="G710" s="79">
        <f t="shared" si="10"/>
        <v>45.599999999999994</v>
      </c>
    </row>
    <row r="711" spans="1:7">
      <c r="A711" s="10">
        <v>45315</v>
      </c>
      <c r="B711" s="526">
        <v>28171</v>
      </c>
      <c r="C711" s="526" t="s">
        <v>33</v>
      </c>
      <c r="D711" t="s">
        <v>16</v>
      </c>
      <c r="F711" s="26">
        <v>35.6</v>
      </c>
      <c r="G711" s="79">
        <f t="shared" si="10"/>
        <v>9.9999999999999929</v>
      </c>
    </row>
    <row r="712" spans="1:7">
      <c r="A712" s="10">
        <v>45315</v>
      </c>
      <c r="B712" s="526">
        <v>28171</v>
      </c>
      <c r="C712" s="526" t="s">
        <v>33</v>
      </c>
      <c r="D712" t="s">
        <v>17</v>
      </c>
      <c r="F712" s="26">
        <v>10</v>
      </c>
      <c r="G712" s="79">
        <f t="shared" si="10"/>
        <v>0</v>
      </c>
    </row>
    <row r="713" spans="1:7">
      <c r="A713" s="250">
        <v>45657</v>
      </c>
      <c r="B713" s="525" t="s">
        <v>14</v>
      </c>
      <c r="C713" s="525" t="s">
        <v>34</v>
      </c>
      <c r="D713" t="s">
        <v>16</v>
      </c>
      <c r="E713" s="26">
        <v>38</v>
      </c>
      <c r="G713" s="79">
        <f t="shared" si="10"/>
        <v>38</v>
      </c>
    </row>
    <row r="714" spans="1:7">
      <c r="B714" s="526"/>
      <c r="C714" s="526"/>
      <c r="D714" t="s">
        <v>17</v>
      </c>
      <c r="E714" s="26">
        <v>5</v>
      </c>
      <c r="G714" s="79">
        <f t="shared" si="10"/>
        <v>43</v>
      </c>
    </row>
    <row r="715" spans="1:7">
      <c r="B715" s="526"/>
      <c r="C715" s="526"/>
      <c r="D715" t="s">
        <v>18</v>
      </c>
      <c r="E715" s="240">
        <v>60</v>
      </c>
      <c r="G715" s="79">
        <f t="shared" si="10"/>
        <v>103</v>
      </c>
    </row>
    <row r="716" spans="1:7">
      <c r="B716" s="526"/>
      <c r="C716" s="526"/>
      <c r="D716" t="s">
        <v>19</v>
      </c>
      <c r="E716" s="240">
        <v>5</v>
      </c>
      <c r="G716" s="79">
        <f t="shared" si="10"/>
        <v>108</v>
      </c>
    </row>
    <row r="717" spans="1:7">
      <c r="A717" s="10">
        <v>45287</v>
      </c>
      <c r="B717" s="526">
        <v>28063</v>
      </c>
      <c r="C717" s="526" t="s">
        <v>34</v>
      </c>
      <c r="D717" t="s">
        <v>18</v>
      </c>
      <c r="F717" s="2">
        <v>60</v>
      </c>
      <c r="G717" s="79">
        <f t="shared" si="10"/>
        <v>48</v>
      </c>
    </row>
    <row r="718" spans="1:7">
      <c r="A718" s="10">
        <v>45287</v>
      </c>
      <c r="B718" s="526">
        <v>28063</v>
      </c>
      <c r="C718" s="526" t="s">
        <v>34</v>
      </c>
      <c r="D718" t="s">
        <v>19</v>
      </c>
      <c r="F718" s="2">
        <v>5</v>
      </c>
      <c r="G718" s="79">
        <f t="shared" si="10"/>
        <v>43</v>
      </c>
    </row>
    <row r="719" spans="1:7">
      <c r="A719" s="10">
        <v>45315</v>
      </c>
      <c r="B719" s="526">
        <v>28171</v>
      </c>
      <c r="C719" s="526" t="s">
        <v>34</v>
      </c>
      <c r="D719" t="s">
        <v>16</v>
      </c>
      <c r="F719" s="26">
        <v>38</v>
      </c>
      <c r="G719" s="79">
        <f t="shared" si="10"/>
        <v>5</v>
      </c>
    </row>
    <row r="720" spans="1:7">
      <c r="A720" s="10">
        <v>45315</v>
      </c>
      <c r="B720" s="526">
        <v>28171</v>
      </c>
      <c r="C720" s="526" t="s">
        <v>34</v>
      </c>
      <c r="D720" t="s">
        <v>17</v>
      </c>
      <c r="F720" s="26">
        <v>5</v>
      </c>
      <c r="G720" s="79">
        <f t="shared" si="10"/>
        <v>0</v>
      </c>
    </row>
    <row r="721" spans="1:10">
      <c r="A721" s="88">
        <v>45322</v>
      </c>
      <c r="B721" s="525" t="s">
        <v>14</v>
      </c>
      <c r="C721" s="525" t="s">
        <v>15</v>
      </c>
      <c r="D721" t="s">
        <v>16</v>
      </c>
      <c r="E721" s="26">
        <v>42.4</v>
      </c>
      <c r="G721" s="79">
        <f t="shared" si="10"/>
        <v>42.4</v>
      </c>
    </row>
    <row r="722" spans="1:10">
      <c r="A722" s="86"/>
      <c r="B722" s="526"/>
      <c r="C722" s="526"/>
      <c r="D722" t="s">
        <v>17</v>
      </c>
      <c r="E722" s="26">
        <v>8.8000000000000007</v>
      </c>
      <c r="G722" s="79">
        <f t="shared" si="10"/>
        <v>51.2</v>
      </c>
    </row>
    <row r="723" spans="1:10">
      <c r="A723" s="86"/>
      <c r="B723" s="526"/>
      <c r="C723" s="526"/>
      <c r="D723" t="s">
        <v>18</v>
      </c>
      <c r="E723" s="240">
        <v>60</v>
      </c>
      <c r="G723" s="79">
        <f t="shared" si="10"/>
        <v>111.2</v>
      </c>
    </row>
    <row r="724" spans="1:10">
      <c r="A724" s="86"/>
      <c r="B724" s="526"/>
      <c r="C724" s="526"/>
      <c r="D724" t="s">
        <v>19</v>
      </c>
      <c r="E724" s="240">
        <v>5</v>
      </c>
      <c r="G724" s="79">
        <f t="shared" si="10"/>
        <v>116.2</v>
      </c>
    </row>
    <row r="725" spans="1:10">
      <c r="A725" s="10">
        <v>45329</v>
      </c>
      <c r="B725" s="526">
        <v>28232</v>
      </c>
      <c r="C725" s="526" t="s">
        <v>15</v>
      </c>
      <c r="D725" t="s">
        <v>18</v>
      </c>
      <c r="F725" s="240">
        <v>60</v>
      </c>
      <c r="G725" s="79">
        <f t="shared" si="10"/>
        <v>56.2</v>
      </c>
      <c r="I725" s="37"/>
    </row>
    <row r="726" spans="1:10">
      <c r="A726" s="10">
        <v>45329</v>
      </c>
      <c r="B726" s="526">
        <v>28232</v>
      </c>
      <c r="C726" s="526" t="s">
        <v>15</v>
      </c>
      <c r="D726" t="s">
        <v>19</v>
      </c>
      <c r="F726" s="240">
        <v>5</v>
      </c>
      <c r="G726" s="79">
        <f t="shared" si="10"/>
        <v>51.2</v>
      </c>
    </row>
    <row r="727" spans="1:10">
      <c r="A727" s="7">
        <v>45355</v>
      </c>
      <c r="B727" s="526">
        <v>28381</v>
      </c>
      <c r="C727" s="526" t="s">
        <v>15</v>
      </c>
      <c r="D727" t="s">
        <v>16</v>
      </c>
      <c r="F727" s="26">
        <v>42.4</v>
      </c>
      <c r="G727" s="79">
        <f t="shared" si="10"/>
        <v>8.8000000000000043</v>
      </c>
    </row>
    <row r="728" spans="1:10">
      <c r="A728" s="7">
        <v>45355</v>
      </c>
      <c r="B728" s="526">
        <v>28381</v>
      </c>
      <c r="C728" s="526" t="s">
        <v>15</v>
      </c>
      <c r="D728" t="s">
        <v>17</v>
      </c>
      <c r="F728" s="26">
        <v>8.8000000000000007</v>
      </c>
      <c r="G728" s="79">
        <f t="shared" si="10"/>
        <v>0</v>
      </c>
    </row>
    <row r="729" spans="1:10">
      <c r="A729" s="44">
        <v>45351</v>
      </c>
      <c r="B729" s="525" t="s">
        <v>14</v>
      </c>
      <c r="C729" s="525" t="s">
        <v>20</v>
      </c>
      <c r="D729" t="s">
        <v>16</v>
      </c>
      <c r="E729" s="37">
        <v>44</v>
      </c>
      <c r="F729" s="240"/>
      <c r="G729" s="79">
        <f t="shared" si="10"/>
        <v>44</v>
      </c>
    </row>
    <row r="730" spans="1:10">
      <c r="A730" s="7"/>
      <c r="B730" s="526"/>
      <c r="C730" s="526"/>
      <c r="D730" t="s">
        <v>17</v>
      </c>
      <c r="E730" s="37">
        <v>5</v>
      </c>
      <c r="F730" s="240"/>
      <c r="G730" s="79">
        <f t="shared" si="10"/>
        <v>49</v>
      </c>
      <c r="J730">
        <v>49</v>
      </c>
    </row>
    <row r="731" spans="1:10">
      <c r="A731" s="7"/>
      <c r="B731" s="526"/>
      <c r="C731" s="526"/>
      <c r="D731" t="s">
        <v>18</v>
      </c>
      <c r="E731" s="37">
        <v>58</v>
      </c>
      <c r="F731" s="240"/>
      <c r="G731" s="79">
        <f t="shared" si="10"/>
        <v>107</v>
      </c>
      <c r="J731">
        <v>65</v>
      </c>
    </row>
    <row r="732" spans="1:10">
      <c r="A732" s="7"/>
      <c r="B732" s="526"/>
      <c r="C732" s="526"/>
      <c r="D732" t="s">
        <v>19</v>
      </c>
      <c r="E732" s="37">
        <v>5</v>
      </c>
      <c r="F732" s="240"/>
      <c r="G732" s="79">
        <f t="shared" si="10"/>
        <v>112</v>
      </c>
    </row>
    <row r="733" spans="1:10">
      <c r="A733" s="7">
        <v>45355</v>
      </c>
      <c r="B733" s="526">
        <v>28381</v>
      </c>
      <c r="C733" s="526" t="s">
        <v>20</v>
      </c>
      <c r="D733" t="s">
        <v>18</v>
      </c>
      <c r="F733" s="240">
        <v>58</v>
      </c>
      <c r="G733" s="79">
        <f t="shared" si="10"/>
        <v>54</v>
      </c>
    </row>
    <row r="734" spans="1:10">
      <c r="A734" s="7">
        <v>45355</v>
      </c>
      <c r="B734" s="526">
        <v>28381</v>
      </c>
      <c r="C734" s="526" t="s">
        <v>20</v>
      </c>
      <c r="D734" t="s">
        <v>19</v>
      </c>
      <c r="F734" s="240">
        <v>5</v>
      </c>
      <c r="G734" s="79">
        <f t="shared" si="10"/>
        <v>49</v>
      </c>
    </row>
    <row r="735" spans="1:10">
      <c r="A735" s="10">
        <v>45374</v>
      </c>
      <c r="B735" s="526">
        <v>28593</v>
      </c>
      <c r="C735" s="526" t="s">
        <v>20</v>
      </c>
      <c r="D735" t="s">
        <v>16</v>
      </c>
      <c r="F735" s="37">
        <v>44</v>
      </c>
      <c r="G735" s="79">
        <f t="shared" si="10"/>
        <v>5</v>
      </c>
    </row>
    <row r="736" spans="1:10">
      <c r="A736" s="10">
        <v>45374</v>
      </c>
      <c r="B736" s="526">
        <v>28593</v>
      </c>
      <c r="C736" s="526" t="s">
        <v>20</v>
      </c>
      <c r="D736" t="s">
        <v>17</v>
      </c>
      <c r="F736" s="37">
        <v>5</v>
      </c>
      <c r="G736" s="79">
        <f t="shared" si="10"/>
        <v>0</v>
      </c>
    </row>
    <row r="737" spans="1:10">
      <c r="A737" s="250">
        <v>45382</v>
      </c>
      <c r="B737" s="525" t="s">
        <v>14</v>
      </c>
      <c r="C737" s="525" t="s">
        <v>23</v>
      </c>
      <c r="D737" t="s">
        <v>16</v>
      </c>
      <c r="E737" s="37">
        <v>42.6</v>
      </c>
      <c r="F737" s="240"/>
      <c r="G737" s="79">
        <f t="shared" si="10"/>
        <v>42.6</v>
      </c>
    </row>
    <row r="738" spans="1:10">
      <c r="B738" s="526"/>
      <c r="C738" s="526"/>
      <c r="D738" t="s">
        <v>17</v>
      </c>
      <c r="E738" s="37">
        <v>5</v>
      </c>
      <c r="F738" s="240"/>
      <c r="G738" s="79">
        <f t="shared" si="10"/>
        <v>47.6</v>
      </c>
    </row>
    <row r="739" spans="1:10">
      <c r="B739" s="526"/>
      <c r="C739" s="526"/>
      <c r="D739" t="s">
        <v>18</v>
      </c>
      <c r="E739" s="37">
        <v>60</v>
      </c>
      <c r="F739" s="240"/>
      <c r="G739" s="79">
        <f t="shared" si="10"/>
        <v>107.6</v>
      </c>
    </row>
    <row r="740" spans="1:10">
      <c r="B740" s="526"/>
      <c r="C740" s="526"/>
      <c r="D740" t="s">
        <v>19</v>
      </c>
      <c r="E740" s="37">
        <v>5</v>
      </c>
      <c r="F740" s="240"/>
      <c r="G740" s="79">
        <f t="shared" si="10"/>
        <v>112.6</v>
      </c>
      <c r="J740" s="37"/>
    </row>
    <row r="741" spans="1:10">
      <c r="A741" s="10">
        <v>45374</v>
      </c>
      <c r="B741" s="526">
        <v>28593</v>
      </c>
      <c r="C741" s="526" t="s">
        <v>23</v>
      </c>
      <c r="D741" t="s">
        <v>18</v>
      </c>
      <c r="F741" s="240">
        <v>60</v>
      </c>
      <c r="G741" s="79">
        <f t="shared" si="10"/>
        <v>52.599999999999994</v>
      </c>
      <c r="J741" s="37"/>
    </row>
    <row r="742" spans="1:10">
      <c r="A742" s="10">
        <v>45374</v>
      </c>
      <c r="B742" s="526">
        <v>28593</v>
      </c>
      <c r="C742" s="526" t="s">
        <v>23</v>
      </c>
      <c r="D742" t="s">
        <v>19</v>
      </c>
      <c r="F742" s="240">
        <v>5</v>
      </c>
      <c r="G742" s="79">
        <f t="shared" si="10"/>
        <v>47.599999999999994</v>
      </c>
      <c r="J742" s="37"/>
    </row>
    <row r="743" spans="1:10">
      <c r="A743" s="10">
        <v>45418</v>
      </c>
      <c r="B743" s="526">
        <v>28796</v>
      </c>
      <c r="C743" s="526" t="s">
        <v>23</v>
      </c>
      <c r="D743" t="s">
        <v>16</v>
      </c>
      <c r="F743" s="37">
        <v>42.6</v>
      </c>
      <c r="G743" s="79">
        <f t="shared" si="10"/>
        <v>4.9999999999999929</v>
      </c>
      <c r="J743" s="37"/>
    </row>
    <row r="744" spans="1:10">
      <c r="A744" s="10">
        <v>45418</v>
      </c>
      <c r="B744" s="526">
        <v>28796</v>
      </c>
      <c r="C744" s="526" t="s">
        <v>23</v>
      </c>
      <c r="D744" t="s">
        <v>17</v>
      </c>
      <c r="F744" s="37">
        <v>5</v>
      </c>
      <c r="G744" s="79">
        <f t="shared" si="10"/>
        <v>-7.1054273576010019E-15</v>
      </c>
      <c r="J744" s="8"/>
    </row>
    <row r="745" spans="1:10">
      <c r="A745" s="250">
        <v>45412</v>
      </c>
      <c r="B745" s="525" t="s">
        <v>14</v>
      </c>
      <c r="C745" s="525" t="s">
        <v>24</v>
      </c>
      <c r="D745" t="s">
        <v>16</v>
      </c>
      <c r="E745" s="37">
        <v>42.3</v>
      </c>
      <c r="F745" s="240"/>
      <c r="G745" s="79">
        <f t="shared" si="10"/>
        <v>42.29999999999999</v>
      </c>
      <c r="J745" s="37"/>
    </row>
    <row r="746" spans="1:10">
      <c r="B746" s="526"/>
      <c r="C746" s="526"/>
      <c r="D746" t="s">
        <v>17</v>
      </c>
      <c r="E746" s="37">
        <v>5</v>
      </c>
      <c r="F746" s="240"/>
      <c r="G746" s="79">
        <f t="shared" si="10"/>
        <v>47.29999999999999</v>
      </c>
      <c r="J746" s="37"/>
    </row>
    <row r="747" spans="1:10">
      <c r="B747" s="526"/>
      <c r="C747" s="526"/>
      <c r="D747" t="s">
        <v>18</v>
      </c>
      <c r="E747" s="37">
        <v>60</v>
      </c>
      <c r="F747" s="240"/>
      <c r="G747" s="79">
        <f t="shared" si="10"/>
        <v>107.29999999999998</v>
      </c>
      <c r="J747" s="37"/>
    </row>
    <row r="748" spans="1:10">
      <c r="B748" s="526"/>
      <c r="C748" s="526"/>
      <c r="D748" t="s">
        <v>19</v>
      </c>
      <c r="E748" s="37">
        <v>5</v>
      </c>
      <c r="F748" s="240"/>
      <c r="G748" s="79">
        <f t="shared" si="10"/>
        <v>112.29999999999998</v>
      </c>
      <c r="J748" s="37"/>
    </row>
    <row r="749" spans="1:10">
      <c r="A749" s="10">
        <v>45418</v>
      </c>
      <c r="B749" s="526">
        <v>28796</v>
      </c>
      <c r="C749" s="526" t="s">
        <v>24</v>
      </c>
      <c r="D749" t="s">
        <v>18</v>
      </c>
      <c r="F749" s="240">
        <v>60</v>
      </c>
      <c r="G749" s="79">
        <f t="shared" si="10"/>
        <v>52.299999999999983</v>
      </c>
      <c r="J749" s="37"/>
    </row>
    <row r="750" spans="1:10">
      <c r="A750" s="10">
        <v>45418</v>
      </c>
      <c r="B750" s="526">
        <v>28796</v>
      </c>
      <c r="C750" s="526" t="s">
        <v>24</v>
      </c>
      <c r="D750" t="s">
        <v>19</v>
      </c>
      <c r="F750" s="240">
        <v>5</v>
      </c>
      <c r="G750" s="79">
        <f t="shared" si="10"/>
        <v>47.299999999999983</v>
      </c>
    </row>
    <row r="751" spans="1:10">
      <c r="A751" s="10">
        <v>45447</v>
      </c>
      <c r="B751" s="526">
        <v>28979</v>
      </c>
      <c r="C751" s="526" t="s">
        <v>24</v>
      </c>
      <c r="D751" t="s">
        <v>16</v>
      </c>
      <c r="F751" s="2">
        <v>42.3</v>
      </c>
      <c r="G751" s="79">
        <f t="shared" si="10"/>
        <v>4.9999999999999858</v>
      </c>
    </row>
    <row r="752" spans="1:10">
      <c r="A752" s="10">
        <v>45447</v>
      </c>
      <c r="B752" s="526">
        <v>28979</v>
      </c>
      <c r="C752" s="526" t="s">
        <v>24</v>
      </c>
      <c r="D752" t="s">
        <v>17</v>
      </c>
      <c r="F752" s="2">
        <v>5</v>
      </c>
      <c r="G752" s="79">
        <f t="shared" si="10"/>
        <v>-1.4210854715202004E-14</v>
      </c>
    </row>
    <row r="753" spans="1:12">
      <c r="A753" s="250">
        <v>45443</v>
      </c>
      <c r="B753" s="525" t="s">
        <v>14</v>
      </c>
      <c r="C753" s="525" t="s">
        <v>25</v>
      </c>
      <c r="D753" t="s">
        <v>16</v>
      </c>
      <c r="E753" s="37">
        <v>38.5</v>
      </c>
      <c r="F753" s="240"/>
      <c r="G753" s="79">
        <f t="shared" si="10"/>
        <v>38.499999999999986</v>
      </c>
      <c r="H753">
        <v>48.7</v>
      </c>
    </row>
    <row r="754" spans="1:12">
      <c r="B754" s="526"/>
      <c r="C754" s="526"/>
      <c r="D754" t="s">
        <v>17</v>
      </c>
      <c r="E754" s="37">
        <v>5</v>
      </c>
      <c r="F754" s="240"/>
      <c r="G754" s="79">
        <f t="shared" si="10"/>
        <v>43.499999999999986</v>
      </c>
    </row>
    <row r="755" spans="1:12">
      <c r="B755" s="526"/>
      <c r="C755" s="526"/>
      <c r="D755" t="s">
        <v>18</v>
      </c>
      <c r="E755" s="37">
        <v>60</v>
      </c>
      <c r="F755" s="240"/>
      <c r="G755" s="79">
        <f t="shared" si="10"/>
        <v>103.49999999999999</v>
      </c>
      <c r="I755" s="525" t="s">
        <v>25</v>
      </c>
      <c r="J755" t="s">
        <v>16</v>
      </c>
      <c r="K755" s="37">
        <v>38.5</v>
      </c>
      <c r="L755" s="37"/>
    </row>
    <row r="756" spans="1:12">
      <c r="B756" s="526"/>
      <c r="C756" s="526"/>
      <c r="D756" t="s">
        <v>19</v>
      </c>
      <c r="E756" s="37">
        <v>5</v>
      </c>
      <c r="F756" s="240"/>
      <c r="G756" s="79">
        <f t="shared" si="10"/>
        <v>108.49999999999999</v>
      </c>
      <c r="I756" s="526"/>
      <c r="J756" t="s">
        <v>17</v>
      </c>
      <c r="K756" s="37">
        <v>5</v>
      </c>
    </row>
    <row r="757" spans="1:12">
      <c r="A757" s="10">
        <v>45447</v>
      </c>
      <c r="B757" s="526">
        <v>28979</v>
      </c>
      <c r="C757" s="526" t="s">
        <v>25</v>
      </c>
      <c r="D757" t="s">
        <v>18</v>
      </c>
      <c r="F757" s="240">
        <v>60</v>
      </c>
      <c r="G757" s="79">
        <f t="shared" si="10"/>
        <v>48.499999999999986</v>
      </c>
      <c r="K757" s="37">
        <v>60</v>
      </c>
    </row>
    <row r="758" spans="1:12">
      <c r="A758" s="10">
        <v>45447</v>
      </c>
      <c r="B758" s="526">
        <v>28979</v>
      </c>
      <c r="C758" s="526" t="s">
        <v>25</v>
      </c>
      <c r="D758" t="s">
        <v>19</v>
      </c>
      <c r="F758" s="240">
        <v>5</v>
      </c>
      <c r="G758" s="79">
        <f t="shared" si="10"/>
        <v>43.499999999999986</v>
      </c>
      <c r="K758" s="37">
        <v>5</v>
      </c>
    </row>
    <row r="759" spans="1:12">
      <c r="A759" s="10">
        <v>45475</v>
      </c>
      <c r="B759" s="526">
        <v>29140</v>
      </c>
      <c r="C759" s="526" t="s">
        <v>25</v>
      </c>
      <c r="D759" t="s">
        <v>16</v>
      </c>
      <c r="F759" s="37">
        <v>38.5</v>
      </c>
      <c r="G759" s="79">
        <f t="shared" si="10"/>
        <v>4.9999999999999858</v>
      </c>
      <c r="K759" s="37"/>
    </row>
    <row r="760" spans="1:12">
      <c r="A760" s="10">
        <v>45475</v>
      </c>
      <c r="B760" s="526">
        <v>29140</v>
      </c>
      <c r="C760" s="526" t="s">
        <v>25</v>
      </c>
      <c r="D760" t="s">
        <v>17</v>
      </c>
      <c r="F760" s="37">
        <v>5</v>
      </c>
      <c r="G760" s="79">
        <f t="shared" si="10"/>
        <v>-1.4210854715202004E-14</v>
      </c>
      <c r="K760" s="37"/>
    </row>
    <row r="761" spans="1:12">
      <c r="A761" s="88">
        <v>45473</v>
      </c>
      <c r="B761" s="525" t="s">
        <v>14</v>
      </c>
      <c r="C761" s="525" t="s">
        <v>26</v>
      </c>
      <c r="D761" t="s">
        <v>16</v>
      </c>
      <c r="E761" s="240">
        <v>37.4</v>
      </c>
      <c r="G761" s="79">
        <f t="shared" si="10"/>
        <v>37.399999999999984</v>
      </c>
      <c r="K761" s="37">
        <f>SUM(K755:K758)</f>
        <v>108.5</v>
      </c>
    </row>
    <row r="762" spans="1:12">
      <c r="A762" s="86"/>
      <c r="B762" s="526"/>
      <c r="C762" s="526"/>
      <c r="D762" t="s">
        <v>17</v>
      </c>
      <c r="E762" s="240">
        <v>7</v>
      </c>
      <c r="G762" s="79">
        <f t="shared" si="10"/>
        <v>44.399999999999984</v>
      </c>
      <c r="L762" s="37">
        <f>150-K761</f>
        <v>41.5</v>
      </c>
    </row>
    <row r="763" spans="1:12">
      <c r="A763" s="86"/>
      <c r="B763" s="526"/>
      <c r="C763" s="526"/>
      <c r="D763" t="s">
        <v>18</v>
      </c>
      <c r="E763" s="240">
        <v>60</v>
      </c>
      <c r="G763" s="79">
        <f t="shared" si="10"/>
        <v>104.39999999999998</v>
      </c>
    </row>
    <row r="764" spans="1:12">
      <c r="A764" s="86"/>
      <c r="B764" s="526"/>
      <c r="C764" s="526"/>
      <c r="D764" t="s">
        <v>19</v>
      </c>
      <c r="E764" s="240">
        <v>5</v>
      </c>
      <c r="G764" s="79">
        <f>+G763+E764-F764</f>
        <v>109.39999999999998</v>
      </c>
    </row>
    <row r="765" spans="1:12">
      <c r="A765" s="10">
        <v>45475</v>
      </c>
      <c r="B765" s="526">
        <v>29140</v>
      </c>
      <c r="C765" s="526" t="s">
        <v>26</v>
      </c>
      <c r="D765" t="s">
        <v>18</v>
      </c>
      <c r="F765" s="240">
        <v>60</v>
      </c>
      <c r="G765" s="79">
        <f>+G764+E765-F765</f>
        <v>49.399999999999977</v>
      </c>
    </row>
    <row r="766" spans="1:12">
      <c r="A766" s="10">
        <v>45475</v>
      </c>
      <c r="B766" s="526">
        <v>29140</v>
      </c>
      <c r="C766" s="526" t="s">
        <v>26</v>
      </c>
      <c r="D766" t="s">
        <v>19</v>
      </c>
      <c r="F766" s="240">
        <v>5</v>
      </c>
      <c r="G766" s="79">
        <f>+G765+E766-F766</f>
        <v>44.399999999999977</v>
      </c>
    </row>
    <row r="767" spans="1:12">
      <c r="A767" s="10">
        <v>45518</v>
      </c>
      <c r="B767" s="526">
        <v>29545</v>
      </c>
      <c r="C767" s="526" t="s">
        <v>26</v>
      </c>
      <c r="D767" t="s">
        <v>16</v>
      </c>
      <c r="F767" s="240">
        <v>37.4</v>
      </c>
      <c r="G767" s="79">
        <f>+G766+E767-F767</f>
        <v>6.9999999999999787</v>
      </c>
    </row>
    <row r="768" spans="1:12">
      <c r="A768" s="10">
        <v>45518</v>
      </c>
      <c r="B768" s="526">
        <v>29545</v>
      </c>
      <c r="C768" s="526" t="s">
        <v>26</v>
      </c>
      <c r="D768" t="s">
        <v>17</v>
      </c>
      <c r="F768" s="240">
        <v>7</v>
      </c>
      <c r="G768" s="79">
        <f t="shared" ref="G768:G833" si="11">+G767+E768-F768</f>
        <v>-2.1316282072803006E-14</v>
      </c>
    </row>
    <row r="769" spans="1:11">
      <c r="A769" s="44">
        <v>45504</v>
      </c>
      <c r="B769" s="525" t="s">
        <v>14</v>
      </c>
      <c r="C769" s="525" t="s">
        <v>27</v>
      </c>
      <c r="D769" t="s">
        <v>16</v>
      </c>
      <c r="E769" s="265">
        <v>36.700000000000003</v>
      </c>
      <c r="G769" s="79">
        <f t="shared" si="11"/>
        <v>36.699999999999982</v>
      </c>
    </row>
    <row r="770" spans="1:11">
      <c r="A770" s="7"/>
      <c r="B770" s="526"/>
      <c r="C770" s="526"/>
      <c r="D770" t="s">
        <v>17</v>
      </c>
      <c r="E770" s="265">
        <v>7</v>
      </c>
      <c r="G770" s="79">
        <f t="shared" si="11"/>
        <v>43.699999999999982</v>
      </c>
    </row>
    <row r="771" spans="1:11">
      <c r="A771" s="7"/>
      <c r="B771" s="526"/>
      <c r="C771" s="526"/>
      <c r="D771" t="s">
        <v>18</v>
      </c>
      <c r="E771" s="265">
        <v>60</v>
      </c>
      <c r="G771" s="79">
        <f t="shared" si="11"/>
        <v>103.69999999999999</v>
      </c>
    </row>
    <row r="772" spans="1:11">
      <c r="A772" s="7"/>
      <c r="B772" s="526"/>
      <c r="C772" s="526"/>
      <c r="D772" t="s">
        <v>19</v>
      </c>
      <c r="E772" s="265">
        <v>5</v>
      </c>
      <c r="G772" s="79">
        <f t="shared" si="11"/>
        <v>108.69999999999999</v>
      </c>
    </row>
    <row r="773" spans="1:11">
      <c r="A773" s="7"/>
      <c r="B773" s="526"/>
      <c r="C773" s="526"/>
      <c r="D773" t="s">
        <v>107</v>
      </c>
      <c r="E773" s="240">
        <v>250</v>
      </c>
      <c r="G773" s="79">
        <f t="shared" si="11"/>
        <v>358.7</v>
      </c>
    </row>
    <row r="774" spans="1:11">
      <c r="A774" s="10">
        <v>45518</v>
      </c>
      <c r="B774" s="526">
        <v>29544</v>
      </c>
      <c r="C774" s="526" t="s">
        <v>27</v>
      </c>
      <c r="D774" t="s">
        <v>18</v>
      </c>
      <c r="F774" s="240">
        <v>60</v>
      </c>
      <c r="G774" s="79">
        <f t="shared" si="11"/>
        <v>298.7</v>
      </c>
    </row>
    <row r="775" spans="1:11">
      <c r="A775" s="10">
        <v>45518</v>
      </c>
      <c r="B775" s="526">
        <v>29544</v>
      </c>
      <c r="C775" s="526" t="s">
        <v>27</v>
      </c>
      <c r="D775" t="s">
        <v>19</v>
      </c>
      <c r="F775" s="240">
        <v>5</v>
      </c>
      <c r="G775" s="79">
        <f t="shared" si="11"/>
        <v>293.7</v>
      </c>
    </row>
    <row r="776" spans="1:11">
      <c r="A776" s="10">
        <v>45538</v>
      </c>
      <c r="B776" s="526">
        <v>29609</v>
      </c>
      <c r="C776" s="526" t="s">
        <v>27</v>
      </c>
      <c r="D776" t="s">
        <v>16</v>
      </c>
      <c r="F776" s="240">
        <v>36.700000000000003</v>
      </c>
      <c r="G776" s="79">
        <f t="shared" si="11"/>
        <v>257</v>
      </c>
    </row>
    <row r="777" spans="1:11">
      <c r="A777" s="10">
        <v>45538</v>
      </c>
      <c r="B777" s="526">
        <v>29609</v>
      </c>
      <c r="C777" s="526" t="s">
        <v>27</v>
      </c>
      <c r="D777" t="s">
        <v>17</v>
      </c>
      <c r="F777" s="240">
        <v>7</v>
      </c>
      <c r="G777" s="79">
        <f t="shared" si="11"/>
        <v>250</v>
      </c>
    </row>
    <row r="778" spans="1:11">
      <c r="A778" s="10">
        <v>45497</v>
      </c>
      <c r="B778" s="526">
        <v>29401</v>
      </c>
      <c r="C778" s="526" t="s">
        <v>27</v>
      </c>
      <c r="D778" t="s">
        <v>107</v>
      </c>
      <c r="F778" s="240">
        <v>250</v>
      </c>
      <c r="G778" s="79">
        <f t="shared" si="11"/>
        <v>0</v>
      </c>
    </row>
    <row r="779" spans="1:11">
      <c r="A779" s="250">
        <v>45535</v>
      </c>
      <c r="B779" s="525" t="s">
        <v>14</v>
      </c>
      <c r="C779" s="525" t="s">
        <v>28</v>
      </c>
      <c r="D779" t="s">
        <v>16</v>
      </c>
      <c r="E779" s="265">
        <v>36.799999999999997</v>
      </c>
      <c r="G779" s="79">
        <f t="shared" si="11"/>
        <v>36.799999999999997</v>
      </c>
    </row>
    <row r="780" spans="1:11">
      <c r="B780" s="526"/>
      <c r="C780" s="526"/>
      <c r="D780" t="s">
        <v>17</v>
      </c>
      <c r="E780" s="265">
        <v>7</v>
      </c>
      <c r="G780" s="79">
        <f t="shared" si="11"/>
        <v>43.8</v>
      </c>
    </row>
    <row r="781" spans="1:11">
      <c r="B781" s="526"/>
      <c r="C781" s="526"/>
      <c r="D781" t="s">
        <v>18</v>
      </c>
      <c r="E781" s="265">
        <v>60</v>
      </c>
      <c r="G781" s="79">
        <f t="shared" si="11"/>
        <v>103.8</v>
      </c>
    </row>
    <row r="782" spans="1:11">
      <c r="B782" s="526"/>
      <c r="C782" s="526"/>
      <c r="D782" t="s">
        <v>19</v>
      </c>
      <c r="E782" s="265">
        <v>5</v>
      </c>
      <c r="G782" s="79">
        <f t="shared" si="11"/>
        <v>108.8</v>
      </c>
      <c r="I782" s="525"/>
      <c r="K782" s="265"/>
    </row>
    <row r="783" spans="1:11">
      <c r="A783" s="10">
        <v>45518</v>
      </c>
      <c r="B783" s="526">
        <v>29544</v>
      </c>
      <c r="C783" s="526" t="s">
        <v>28</v>
      </c>
      <c r="D783" t="s">
        <v>18</v>
      </c>
      <c r="F783" s="240">
        <v>60</v>
      </c>
      <c r="G783" s="79">
        <f t="shared" si="11"/>
        <v>48.8</v>
      </c>
      <c r="I783" s="526"/>
      <c r="K783" s="265"/>
    </row>
    <row r="784" spans="1:11">
      <c r="A784" s="10">
        <v>45518</v>
      </c>
      <c r="B784" s="526">
        <v>29544</v>
      </c>
      <c r="C784" s="526" t="s">
        <v>28</v>
      </c>
      <c r="D784" t="s">
        <v>19</v>
      </c>
      <c r="F784" s="240">
        <v>5</v>
      </c>
      <c r="G784" s="79">
        <f t="shared" si="11"/>
        <v>43.8</v>
      </c>
      <c r="I784" s="525"/>
      <c r="K784" s="240"/>
    </row>
    <row r="785" spans="1:11">
      <c r="A785" s="10">
        <v>45602</v>
      </c>
      <c r="B785" s="526">
        <v>29969</v>
      </c>
      <c r="C785" s="526" t="s">
        <v>28</v>
      </c>
      <c r="D785" t="s">
        <v>16</v>
      </c>
      <c r="F785" s="265">
        <v>36.799999999999997</v>
      </c>
      <c r="G785" s="79">
        <f t="shared" si="11"/>
        <v>7</v>
      </c>
      <c r="I785" s="525"/>
      <c r="K785" s="240"/>
    </row>
    <row r="786" spans="1:11">
      <c r="A786" s="10">
        <v>45602</v>
      </c>
      <c r="B786" s="526">
        <v>29969</v>
      </c>
      <c r="C786" s="526" t="s">
        <v>28</v>
      </c>
      <c r="D786" t="s">
        <v>17</v>
      </c>
      <c r="F786" s="265">
        <v>7</v>
      </c>
      <c r="G786" s="79">
        <f t="shared" si="11"/>
        <v>0</v>
      </c>
      <c r="I786" s="525"/>
      <c r="K786" s="240"/>
    </row>
    <row r="787" spans="1:11">
      <c r="A787" s="88">
        <v>45565</v>
      </c>
      <c r="B787" s="525" t="s">
        <v>14</v>
      </c>
      <c r="C787" s="525" t="s">
        <v>53</v>
      </c>
      <c r="D787" t="s">
        <v>16</v>
      </c>
      <c r="E787" s="240">
        <v>37</v>
      </c>
      <c r="F787" s="240"/>
      <c r="G787" s="79">
        <f t="shared" si="11"/>
        <v>37</v>
      </c>
      <c r="I787" s="526"/>
      <c r="K787" s="240"/>
    </row>
    <row r="788" spans="1:11">
      <c r="A788" s="86"/>
      <c r="B788" s="526"/>
      <c r="C788" s="526"/>
      <c r="D788" t="s">
        <v>17</v>
      </c>
      <c r="E788" s="240">
        <v>5</v>
      </c>
      <c r="F788" s="240"/>
      <c r="G788" s="79">
        <f t="shared" si="11"/>
        <v>42</v>
      </c>
      <c r="I788" s="525"/>
      <c r="K788" s="240"/>
    </row>
    <row r="789" spans="1:11">
      <c r="A789" s="86"/>
      <c r="B789" s="526"/>
      <c r="C789" s="526"/>
      <c r="D789" t="s">
        <v>18</v>
      </c>
      <c r="E789" s="240">
        <v>60</v>
      </c>
      <c r="F789" s="240"/>
      <c r="G789" s="79">
        <f t="shared" si="11"/>
        <v>102</v>
      </c>
      <c r="I789" s="526"/>
      <c r="K789" s="240"/>
    </row>
    <row r="790" spans="1:11">
      <c r="A790" s="86"/>
      <c r="B790" s="526"/>
      <c r="C790" s="526"/>
      <c r="D790" t="s">
        <v>19</v>
      </c>
      <c r="E790" s="240">
        <v>5</v>
      </c>
      <c r="F790" s="240"/>
      <c r="G790" s="79">
        <f t="shared" si="11"/>
        <v>107</v>
      </c>
      <c r="K790" s="26"/>
    </row>
    <row r="791" spans="1:11">
      <c r="A791" s="10">
        <v>45572</v>
      </c>
      <c r="B791" s="526">
        <v>29777</v>
      </c>
      <c r="C791" s="526" t="s">
        <v>53</v>
      </c>
      <c r="D791" t="s">
        <v>18</v>
      </c>
      <c r="E791" s="240"/>
      <c r="F791" s="240">
        <v>60</v>
      </c>
      <c r="G791" s="79">
        <f t="shared" si="11"/>
        <v>47</v>
      </c>
    </row>
    <row r="792" spans="1:11">
      <c r="A792" s="10">
        <v>45572</v>
      </c>
      <c r="B792" s="526">
        <v>29777</v>
      </c>
      <c r="C792" s="526" t="s">
        <v>53</v>
      </c>
      <c r="D792" t="s">
        <v>19</v>
      </c>
      <c r="F792" s="2">
        <v>5</v>
      </c>
      <c r="G792" s="79">
        <f t="shared" si="11"/>
        <v>42</v>
      </c>
    </row>
    <row r="793" spans="1:11">
      <c r="A793" s="10">
        <v>45602</v>
      </c>
      <c r="B793" s="526">
        <v>29969</v>
      </c>
      <c r="C793" s="526" t="s">
        <v>53</v>
      </c>
      <c r="D793" t="s">
        <v>16</v>
      </c>
      <c r="F793" s="240">
        <v>37</v>
      </c>
      <c r="G793" s="79">
        <f t="shared" si="11"/>
        <v>5</v>
      </c>
    </row>
    <row r="794" spans="1:11">
      <c r="A794" s="10">
        <v>45602</v>
      </c>
      <c r="B794" s="526">
        <v>29969</v>
      </c>
      <c r="C794" s="526" t="s">
        <v>53</v>
      </c>
      <c r="D794" t="s">
        <v>17</v>
      </c>
      <c r="F794" s="240">
        <v>5</v>
      </c>
      <c r="G794" s="79">
        <f t="shared" si="11"/>
        <v>0</v>
      </c>
    </row>
    <row r="795" spans="1:11">
      <c r="A795" s="88">
        <v>45596</v>
      </c>
      <c r="B795" s="525" t="s">
        <v>14</v>
      </c>
      <c r="C795" s="525" t="s">
        <v>30</v>
      </c>
      <c r="D795" t="s">
        <v>16</v>
      </c>
      <c r="E795" s="240">
        <v>13.2</v>
      </c>
      <c r="G795" s="79">
        <f>+G794+E795-F795</f>
        <v>13.2</v>
      </c>
    </row>
    <row r="796" spans="1:11">
      <c r="A796" s="86"/>
      <c r="B796" s="526"/>
      <c r="C796" s="526"/>
      <c r="D796" t="s">
        <v>17</v>
      </c>
      <c r="E796" s="240">
        <v>7</v>
      </c>
      <c r="G796" s="79">
        <f t="shared" si="11"/>
        <v>20.2</v>
      </c>
      <c r="I796" s="525" t="s">
        <v>83</v>
      </c>
      <c r="J796" t="s">
        <v>16</v>
      </c>
      <c r="K796" s="240">
        <v>14.4</v>
      </c>
    </row>
    <row r="797" spans="1:11">
      <c r="A797" s="86"/>
      <c r="B797" s="526"/>
      <c r="C797" s="526"/>
      <c r="D797" t="s">
        <v>18</v>
      </c>
      <c r="E797" s="240">
        <v>60</v>
      </c>
      <c r="G797" s="79">
        <f t="shared" si="11"/>
        <v>80.2</v>
      </c>
      <c r="I797" s="526"/>
      <c r="J797" t="s">
        <v>17</v>
      </c>
      <c r="K797" s="240">
        <v>7</v>
      </c>
    </row>
    <row r="798" spans="1:11">
      <c r="A798" s="86"/>
      <c r="B798" s="526"/>
      <c r="C798" s="526"/>
      <c r="D798" t="s">
        <v>19</v>
      </c>
      <c r="E798" s="240">
        <v>5</v>
      </c>
      <c r="G798" s="79">
        <f t="shared" si="11"/>
        <v>85.2</v>
      </c>
      <c r="K798" s="37">
        <f>SUM(K796:K797)</f>
        <v>21.4</v>
      </c>
    </row>
    <row r="799" spans="1:11">
      <c r="A799" s="10">
        <v>45602</v>
      </c>
      <c r="B799" s="526">
        <v>29969</v>
      </c>
      <c r="C799" s="526" t="s">
        <v>30</v>
      </c>
      <c r="D799" t="s">
        <v>18</v>
      </c>
      <c r="E799" s="240"/>
      <c r="F799" s="240">
        <v>60</v>
      </c>
      <c r="G799" s="79">
        <f t="shared" si="11"/>
        <v>25.200000000000003</v>
      </c>
    </row>
    <row r="800" spans="1:11">
      <c r="A800" s="10">
        <v>45602</v>
      </c>
      <c r="B800" s="526">
        <v>29969</v>
      </c>
      <c r="C800" s="526" t="s">
        <v>30</v>
      </c>
      <c r="D800" t="s">
        <v>19</v>
      </c>
      <c r="F800" s="2">
        <v>5</v>
      </c>
      <c r="G800" s="79">
        <f t="shared" si="11"/>
        <v>20.200000000000003</v>
      </c>
      <c r="K800" s="37"/>
    </row>
    <row r="801" spans="1:8">
      <c r="A801" s="10">
        <v>45630</v>
      </c>
      <c r="B801" s="526">
        <v>30093</v>
      </c>
      <c r="C801" s="526" t="s">
        <v>30</v>
      </c>
      <c r="D801" t="s">
        <v>16</v>
      </c>
      <c r="F801" s="2">
        <v>13.2</v>
      </c>
      <c r="G801" s="79">
        <f t="shared" si="11"/>
        <v>7.0000000000000036</v>
      </c>
    </row>
    <row r="802" spans="1:8">
      <c r="A802" s="10">
        <v>45630</v>
      </c>
      <c r="B802" s="526">
        <v>30093</v>
      </c>
      <c r="C802" s="526" t="s">
        <v>30</v>
      </c>
      <c r="D802" t="s">
        <v>17</v>
      </c>
      <c r="F802" s="2">
        <v>7</v>
      </c>
      <c r="G802" s="79">
        <f t="shared" si="11"/>
        <v>0</v>
      </c>
    </row>
    <row r="803" spans="1:8">
      <c r="A803" s="88">
        <v>45626</v>
      </c>
      <c r="B803" s="525" t="s">
        <v>14</v>
      </c>
      <c r="C803" s="525" t="s">
        <v>83</v>
      </c>
      <c r="D803" t="s">
        <v>16</v>
      </c>
      <c r="E803" s="240">
        <v>14.4</v>
      </c>
      <c r="G803" s="79">
        <f t="shared" si="11"/>
        <v>14.4</v>
      </c>
    </row>
    <row r="804" spans="1:8">
      <c r="A804" s="86"/>
      <c r="B804" s="526"/>
      <c r="C804" s="526"/>
      <c r="D804" t="s">
        <v>17</v>
      </c>
      <c r="E804" s="240">
        <v>7</v>
      </c>
      <c r="G804" s="79">
        <f t="shared" si="11"/>
        <v>21.4</v>
      </c>
    </row>
    <row r="805" spans="1:8">
      <c r="A805" s="86"/>
      <c r="B805" s="526"/>
      <c r="C805" s="526"/>
      <c r="D805" t="s">
        <v>18</v>
      </c>
      <c r="E805" s="240">
        <v>60</v>
      </c>
      <c r="G805" s="79">
        <f t="shared" si="11"/>
        <v>81.400000000000006</v>
      </c>
    </row>
    <row r="806" spans="1:8">
      <c r="A806" s="86"/>
      <c r="B806" s="526"/>
      <c r="C806" s="526"/>
      <c r="D806" t="s">
        <v>19</v>
      </c>
      <c r="E806" s="240">
        <v>5</v>
      </c>
      <c r="G806" s="79">
        <f t="shared" si="11"/>
        <v>86.4</v>
      </c>
    </row>
    <row r="807" spans="1:8">
      <c r="A807" s="10">
        <v>45637</v>
      </c>
      <c r="B807" s="526">
        <v>30123</v>
      </c>
      <c r="C807" s="526" t="s">
        <v>83</v>
      </c>
      <c r="D807" t="s">
        <v>18</v>
      </c>
      <c r="E807" s="240"/>
      <c r="F807" s="240">
        <v>60</v>
      </c>
      <c r="G807" s="79">
        <f t="shared" si="11"/>
        <v>26.400000000000006</v>
      </c>
    </row>
    <row r="808" spans="1:8">
      <c r="A808" s="10">
        <v>45637</v>
      </c>
      <c r="B808" s="526">
        <v>30123</v>
      </c>
      <c r="C808" s="526" t="s">
        <v>83</v>
      </c>
      <c r="D808" t="s">
        <v>19</v>
      </c>
      <c r="F808" s="2">
        <v>5</v>
      </c>
      <c r="G808" s="79">
        <f t="shared" si="11"/>
        <v>21.400000000000006</v>
      </c>
    </row>
    <row r="809" spans="1:8">
      <c r="A809" s="10">
        <v>45665</v>
      </c>
      <c r="B809" s="526">
        <v>30275</v>
      </c>
      <c r="C809" s="526" t="s">
        <v>83</v>
      </c>
      <c r="D809" t="s">
        <v>16</v>
      </c>
      <c r="F809" s="2">
        <v>14.4</v>
      </c>
      <c r="G809" s="79">
        <f t="shared" si="11"/>
        <v>7.0000000000000053</v>
      </c>
    </row>
    <row r="810" spans="1:8">
      <c r="A810" s="10">
        <v>45665</v>
      </c>
      <c r="B810" s="526">
        <v>30275</v>
      </c>
      <c r="C810" s="526" t="s">
        <v>83</v>
      </c>
      <c r="D810" t="s">
        <v>17</v>
      </c>
      <c r="F810" s="2">
        <v>7</v>
      </c>
      <c r="G810" s="79">
        <f t="shared" si="11"/>
        <v>0</v>
      </c>
    </row>
    <row r="811" spans="1:8">
      <c r="A811" s="88">
        <v>45657</v>
      </c>
      <c r="B811" s="525" t="s">
        <v>14</v>
      </c>
      <c r="C811" s="525" t="s">
        <v>34</v>
      </c>
      <c r="D811" t="s">
        <v>16</v>
      </c>
      <c r="E811" s="240">
        <v>14.8</v>
      </c>
      <c r="G811" s="79">
        <f t="shared" si="11"/>
        <v>14.8</v>
      </c>
    </row>
    <row r="812" spans="1:8">
      <c r="A812" s="86"/>
      <c r="B812" s="526"/>
      <c r="C812" s="526"/>
      <c r="D812" t="s">
        <v>17</v>
      </c>
      <c r="E812" s="240">
        <v>3</v>
      </c>
      <c r="G812" s="79">
        <f t="shared" si="11"/>
        <v>17.8</v>
      </c>
      <c r="H812" s="37"/>
    </row>
    <row r="813" spans="1:8">
      <c r="A813" s="86"/>
      <c r="B813" s="526"/>
      <c r="C813" s="526"/>
      <c r="D813" t="s">
        <v>18</v>
      </c>
      <c r="E813" s="240">
        <v>60</v>
      </c>
      <c r="G813" s="79">
        <f t="shared" si="11"/>
        <v>77.8</v>
      </c>
    </row>
    <row r="814" spans="1:8">
      <c r="A814" s="86"/>
      <c r="B814" s="526"/>
      <c r="C814" s="526"/>
      <c r="D814" t="s">
        <v>19</v>
      </c>
      <c r="E814" s="240">
        <v>5</v>
      </c>
      <c r="G814" s="79">
        <f t="shared" si="11"/>
        <v>82.8</v>
      </c>
    </row>
    <row r="815" spans="1:8">
      <c r="A815" s="10">
        <v>45665</v>
      </c>
      <c r="B815" s="526">
        <v>30276</v>
      </c>
      <c r="C815" s="526" t="s">
        <v>34</v>
      </c>
      <c r="D815" t="s">
        <v>18</v>
      </c>
      <c r="F815" s="2">
        <v>60</v>
      </c>
      <c r="G815" s="79">
        <f t="shared" si="11"/>
        <v>22.799999999999997</v>
      </c>
    </row>
    <row r="816" spans="1:8">
      <c r="A816" s="10">
        <v>45665</v>
      </c>
      <c r="B816" s="526">
        <v>30276</v>
      </c>
      <c r="C816" s="526" t="s">
        <v>34</v>
      </c>
      <c r="D816" t="s">
        <v>19</v>
      </c>
      <c r="F816" s="2">
        <v>5</v>
      </c>
      <c r="G816" s="79">
        <f t="shared" si="11"/>
        <v>17.799999999999997</v>
      </c>
    </row>
    <row r="817" spans="1:12">
      <c r="A817" s="10">
        <v>45692</v>
      </c>
      <c r="B817" s="526">
        <v>30415</v>
      </c>
      <c r="C817" s="526" t="s">
        <v>34</v>
      </c>
      <c r="D817" t="s">
        <v>16</v>
      </c>
      <c r="F817" s="2">
        <v>14.8</v>
      </c>
      <c r="G817" s="79">
        <f t="shared" si="11"/>
        <v>2.9999999999999964</v>
      </c>
    </row>
    <row r="818" spans="1:12">
      <c r="A818" s="10">
        <v>45692</v>
      </c>
      <c r="B818" s="526">
        <v>30415</v>
      </c>
      <c r="C818" s="526" t="s">
        <v>34</v>
      </c>
      <c r="D818" t="s">
        <v>17</v>
      </c>
      <c r="F818" s="2">
        <v>3</v>
      </c>
      <c r="G818" s="79">
        <f t="shared" si="11"/>
        <v>-3.5527136788005009E-15</v>
      </c>
    </row>
    <row r="819" spans="1:12">
      <c r="A819" s="88">
        <v>45688</v>
      </c>
      <c r="B819" s="525" t="s">
        <v>14</v>
      </c>
      <c r="C819" s="525" t="s">
        <v>15</v>
      </c>
      <c r="D819" t="s">
        <v>16</v>
      </c>
      <c r="E819" s="240">
        <v>12.1</v>
      </c>
      <c r="G819" s="79">
        <f t="shared" si="11"/>
        <v>12.099999999999996</v>
      </c>
    </row>
    <row r="820" spans="1:12">
      <c r="A820" s="86"/>
      <c r="B820" s="526"/>
      <c r="C820" s="526"/>
      <c r="D820" t="s">
        <v>17</v>
      </c>
      <c r="E820" s="240">
        <v>3</v>
      </c>
      <c r="G820" s="79">
        <f t="shared" si="11"/>
        <v>15.099999999999996</v>
      </c>
      <c r="I820">
        <v>61</v>
      </c>
    </row>
    <row r="821" spans="1:12">
      <c r="A821" s="86"/>
      <c r="B821" s="526"/>
      <c r="C821" s="526"/>
      <c r="D821" t="s">
        <v>18</v>
      </c>
      <c r="E821" s="240">
        <v>60</v>
      </c>
      <c r="G821" s="79">
        <f t="shared" si="11"/>
        <v>75.099999999999994</v>
      </c>
      <c r="I821">
        <v>15.1</v>
      </c>
    </row>
    <row r="822" spans="1:12">
      <c r="A822" s="86"/>
      <c r="B822" s="526"/>
      <c r="C822" s="526"/>
      <c r="D822" t="s">
        <v>19</v>
      </c>
      <c r="E822" s="240">
        <v>5</v>
      </c>
      <c r="G822" s="79">
        <f t="shared" si="11"/>
        <v>80.099999999999994</v>
      </c>
      <c r="I822">
        <f>SUM(I820:I821)</f>
        <v>76.099999999999994</v>
      </c>
    </row>
    <row r="823" spans="1:12">
      <c r="A823" s="7">
        <v>45692</v>
      </c>
      <c r="B823" s="526">
        <v>30414</v>
      </c>
      <c r="C823" s="526" t="s">
        <v>15</v>
      </c>
      <c r="D823" t="s">
        <v>18</v>
      </c>
      <c r="E823" s="26"/>
      <c r="F823" s="2">
        <v>60</v>
      </c>
      <c r="G823" s="79">
        <f t="shared" si="11"/>
        <v>20.099999999999994</v>
      </c>
      <c r="I823">
        <f>100-I822</f>
        <v>23.900000000000006</v>
      </c>
    </row>
    <row r="824" spans="1:12">
      <c r="A824" s="7">
        <v>45692</v>
      </c>
      <c r="B824" s="526">
        <v>30414</v>
      </c>
      <c r="C824" s="526" t="s">
        <v>15</v>
      </c>
      <c r="D824" t="s">
        <v>19</v>
      </c>
      <c r="F824" s="2">
        <v>5</v>
      </c>
      <c r="G824" s="79">
        <f t="shared" si="11"/>
        <v>15.099999999999994</v>
      </c>
    </row>
    <row r="825" spans="1:12">
      <c r="A825" s="10">
        <v>45721</v>
      </c>
      <c r="B825" s="526">
        <v>30597</v>
      </c>
      <c r="C825" s="526" t="s">
        <v>15</v>
      </c>
      <c r="D825" t="s">
        <v>16</v>
      </c>
      <c r="F825" s="2">
        <v>12.1</v>
      </c>
      <c r="G825" s="79">
        <f t="shared" si="11"/>
        <v>2.9999999999999947</v>
      </c>
    </row>
    <row r="826" spans="1:12">
      <c r="A826" s="10">
        <v>45721</v>
      </c>
      <c r="B826" s="526">
        <v>30597</v>
      </c>
      <c r="C826" s="526" t="s">
        <v>15</v>
      </c>
      <c r="D826" t="s">
        <v>17</v>
      </c>
      <c r="F826" s="2">
        <v>3</v>
      </c>
      <c r="G826" s="79">
        <f t="shared" si="11"/>
        <v>-5.3290705182007514E-15</v>
      </c>
    </row>
    <row r="827" spans="1:12">
      <c r="A827" s="250">
        <v>45716</v>
      </c>
      <c r="B827" s="525" t="s">
        <v>14</v>
      </c>
      <c r="C827" s="525" t="s">
        <v>20</v>
      </c>
      <c r="D827" t="s">
        <v>16</v>
      </c>
      <c r="E827" s="240">
        <v>21.1</v>
      </c>
      <c r="G827" s="79">
        <f t="shared" si="11"/>
        <v>21.099999999999994</v>
      </c>
    </row>
    <row r="828" spans="1:12">
      <c r="B828" s="526"/>
      <c r="C828" s="526"/>
      <c r="D828" t="s">
        <v>17</v>
      </c>
      <c r="E828" s="240">
        <v>3</v>
      </c>
      <c r="G828" s="79">
        <f t="shared" si="11"/>
        <v>24.099999999999994</v>
      </c>
      <c r="H828" s="37">
        <f>100-G828</f>
        <v>75.900000000000006</v>
      </c>
    </row>
    <row r="829" spans="1:12">
      <c r="B829" s="526"/>
      <c r="C829" s="526"/>
      <c r="D829" t="s">
        <v>18</v>
      </c>
      <c r="E829" s="240">
        <v>56</v>
      </c>
      <c r="G829" s="79">
        <f t="shared" si="11"/>
        <v>80.099999999999994</v>
      </c>
      <c r="J829" s="525" t="s">
        <v>20</v>
      </c>
      <c r="K829" t="s">
        <v>16</v>
      </c>
      <c r="L829">
        <v>21.1</v>
      </c>
    </row>
    <row r="830" spans="1:12">
      <c r="B830" s="526"/>
      <c r="C830" s="526"/>
      <c r="D830" t="s">
        <v>19</v>
      </c>
      <c r="E830" s="240">
        <v>5</v>
      </c>
      <c r="G830" s="79">
        <f t="shared" si="11"/>
        <v>85.1</v>
      </c>
      <c r="H830" s="37">
        <f>100-G830</f>
        <v>14.900000000000006</v>
      </c>
      <c r="J830" s="526"/>
      <c r="K830" t="s">
        <v>17</v>
      </c>
      <c r="L830">
        <v>3</v>
      </c>
    </row>
    <row r="831" spans="1:12">
      <c r="A831" s="10">
        <v>45721</v>
      </c>
      <c r="B831" s="526">
        <v>30596</v>
      </c>
      <c r="C831" s="526" t="s">
        <v>20</v>
      </c>
      <c r="D831" t="s">
        <v>18</v>
      </c>
      <c r="E831" s="26"/>
      <c r="F831" s="2">
        <v>56</v>
      </c>
      <c r="G831" s="79">
        <f t="shared" si="11"/>
        <v>29.099999999999994</v>
      </c>
      <c r="L831">
        <f>SUM(L829:L830)</f>
        <v>24.1</v>
      </c>
    </row>
    <row r="832" spans="1:12">
      <c r="A832" s="10">
        <v>45721</v>
      </c>
      <c r="B832" s="526">
        <v>30596</v>
      </c>
      <c r="C832" s="526" t="s">
        <v>20</v>
      </c>
      <c r="D832" t="s">
        <v>19</v>
      </c>
      <c r="F832" s="2">
        <v>5</v>
      </c>
      <c r="G832" s="79">
        <f t="shared" si="11"/>
        <v>24.099999999999994</v>
      </c>
    </row>
    <row r="833" spans="1:12">
      <c r="A833" s="10">
        <v>45741</v>
      </c>
      <c r="B833" s="526">
        <v>30780</v>
      </c>
      <c r="C833" s="526" t="s">
        <v>20</v>
      </c>
      <c r="D833" t="s">
        <v>16</v>
      </c>
      <c r="F833" s="2">
        <v>21.1</v>
      </c>
      <c r="G833" s="79">
        <f t="shared" si="11"/>
        <v>2.9999999999999929</v>
      </c>
    </row>
    <row r="834" spans="1:12">
      <c r="A834" s="10">
        <v>45741</v>
      </c>
      <c r="B834" s="526">
        <v>30780</v>
      </c>
      <c r="C834" s="526" t="s">
        <v>20</v>
      </c>
      <c r="D834" t="s">
        <v>17</v>
      </c>
      <c r="F834" s="2">
        <v>3</v>
      </c>
      <c r="G834" s="79">
        <f t="shared" ref="G834:G905" si="12">+G833+E834-F834</f>
        <v>-7.1054273576010019E-15</v>
      </c>
    </row>
    <row r="835" spans="1:12">
      <c r="A835" s="250">
        <v>45747</v>
      </c>
      <c r="B835" s="525" t="s">
        <v>14</v>
      </c>
      <c r="C835" s="525" t="s">
        <v>23</v>
      </c>
      <c r="D835" t="s">
        <v>16</v>
      </c>
      <c r="E835" s="240">
        <v>19.600000000000001</v>
      </c>
      <c r="G835" s="79">
        <f t="shared" si="12"/>
        <v>19.599999999999994</v>
      </c>
    </row>
    <row r="836" spans="1:12">
      <c r="B836" s="526"/>
      <c r="C836" s="526"/>
      <c r="D836" t="s">
        <v>17</v>
      </c>
      <c r="E836" s="240">
        <v>3</v>
      </c>
      <c r="G836" s="79">
        <f t="shared" si="12"/>
        <v>22.599999999999994</v>
      </c>
    </row>
    <row r="837" spans="1:12">
      <c r="B837" s="526"/>
      <c r="C837" s="526"/>
      <c r="D837" t="s">
        <v>18</v>
      </c>
      <c r="E837" s="240">
        <v>60</v>
      </c>
      <c r="G837" s="79">
        <f t="shared" si="12"/>
        <v>82.6</v>
      </c>
    </row>
    <row r="838" spans="1:12">
      <c r="B838" s="526"/>
      <c r="C838" s="526"/>
      <c r="D838" t="s">
        <v>19</v>
      </c>
      <c r="E838" s="240">
        <v>5</v>
      </c>
      <c r="G838" s="79">
        <f t="shared" si="12"/>
        <v>87.6</v>
      </c>
    </row>
    <row r="839" spans="1:12">
      <c r="A839" s="10">
        <v>45751</v>
      </c>
      <c r="B839" s="526">
        <v>30887</v>
      </c>
      <c r="C839" s="526" t="s">
        <v>23</v>
      </c>
      <c r="D839" t="s">
        <v>18</v>
      </c>
      <c r="E839" s="26"/>
      <c r="F839" s="2">
        <v>60</v>
      </c>
      <c r="G839" s="79">
        <f t="shared" si="12"/>
        <v>27.599999999999994</v>
      </c>
    </row>
    <row r="840" spans="1:12">
      <c r="A840" s="10">
        <v>45751</v>
      </c>
      <c r="B840" s="526">
        <v>30887</v>
      </c>
      <c r="C840" s="526" t="s">
        <v>23</v>
      </c>
      <c r="D840" t="s">
        <v>19</v>
      </c>
      <c r="F840" s="2">
        <v>5</v>
      </c>
      <c r="G840" s="79">
        <f t="shared" si="12"/>
        <v>22.599999999999994</v>
      </c>
    </row>
    <row r="841" spans="1:12">
      <c r="A841" s="10">
        <v>45782</v>
      </c>
      <c r="B841" s="526">
        <v>30937</v>
      </c>
      <c r="C841" s="526" t="s">
        <v>23</v>
      </c>
      <c r="D841" t="s">
        <v>16</v>
      </c>
      <c r="F841" s="2">
        <v>19.600000000000001</v>
      </c>
      <c r="G841" s="79">
        <f t="shared" si="12"/>
        <v>2.9999999999999929</v>
      </c>
      <c r="J841" s="525" t="s">
        <v>24</v>
      </c>
      <c r="K841" t="s">
        <v>16</v>
      </c>
      <c r="L841" s="240">
        <v>18.8</v>
      </c>
    </row>
    <row r="842" spans="1:12">
      <c r="A842" s="10">
        <v>45782</v>
      </c>
      <c r="B842" s="526">
        <v>30937</v>
      </c>
      <c r="C842" s="526" t="s">
        <v>23</v>
      </c>
      <c r="D842" t="s">
        <v>17</v>
      </c>
      <c r="F842" s="2">
        <v>3</v>
      </c>
      <c r="G842" s="79">
        <f t="shared" si="12"/>
        <v>-7.1054273576010019E-15</v>
      </c>
      <c r="J842" s="526"/>
      <c r="K842" t="s">
        <v>17</v>
      </c>
      <c r="L842" s="240">
        <v>3</v>
      </c>
    </row>
    <row r="843" spans="1:12">
      <c r="A843" s="250">
        <v>45777</v>
      </c>
      <c r="B843" s="525" t="s">
        <v>14</v>
      </c>
      <c r="C843" s="525" t="s">
        <v>24</v>
      </c>
      <c r="D843" t="s">
        <v>16</v>
      </c>
      <c r="E843" s="240">
        <v>18.8</v>
      </c>
      <c r="G843" s="79">
        <f t="shared" si="12"/>
        <v>18.799999999999994</v>
      </c>
      <c r="L843" s="37">
        <f>SUM(L841:L842)</f>
        <v>21.8</v>
      </c>
    </row>
    <row r="844" spans="1:12">
      <c r="B844" s="526"/>
      <c r="C844" s="526"/>
      <c r="D844" t="s">
        <v>17</v>
      </c>
      <c r="E844" s="240">
        <v>3</v>
      </c>
      <c r="G844" s="79">
        <f t="shared" si="12"/>
        <v>21.799999999999994</v>
      </c>
    </row>
    <row r="845" spans="1:12">
      <c r="B845" s="526"/>
      <c r="C845" s="526"/>
      <c r="D845" t="s">
        <v>18</v>
      </c>
      <c r="E845" s="240">
        <v>60</v>
      </c>
      <c r="G845" s="79">
        <f t="shared" si="12"/>
        <v>81.8</v>
      </c>
    </row>
    <row r="846" spans="1:12">
      <c r="B846" s="526"/>
      <c r="C846" s="526"/>
      <c r="D846" t="s">
        <v>19</v>
      </c>
      <c r="E846" s="240">
        <v>5</v>
      </c>
      <c r="G846" s="79">
        <f t="shared" si="12"/>
        <v>86.8</v>
      </c>
      <c r="H846">
        <f>100-87.6</f>
        <v>12.400000000000006</v>
      </c>
    </row>
    <row r="847" spans="1:12">
      <c r="A847" s="10">
        <v>45782</v>
      </c>
      <c r="B847" s="526">
        <v>30936</v>
      </c>
      <c r="C847" s="526" t="s">
        <v>24</v>
      </c>
      <c r="D847" t="s">
        <v>18</v>
      </c>
      <c r="E847" s="26"/>
      <c r="F847" s="2">
        <v>60</v>
      </c>
      <c r="G847" s="79">
        <f t="shared" si="12"/>
        <v>26.799999999999997</v>
      </c>
    </row>
    <row r="848" spans="1:12">
      <c r="A848" s="10">
        <v>45782</v>
      </c>
      <c r="B848" s="526">
        <v>30936</v>
      </c>
      <c r="C848" s="526" t="s">
        <v>24</v>
      </c>
      <c r="D848" t="s">
        <v>19</v>
      </c>
      <c r="F848" s="2">
        <v>5</v>
      </c>
      <c r="G848" s="79">
        <f t="shared" si="12"/>
        <v>21.799999999999997</v>
      </c>
    </row>
    <row r="849" spans="1:12">
      <c r="A849" s="10">
        <v>45799</v>
      </c>
      <c r="B849" s="526">
        <v>31029</v>
      </c>
      <c r="C849" s="526" t="s">
        <v>24</v>
      </c>
      <c r="D849" t="s">
        <v>16</v>
      </c>
      <c r="F849" s="2">
        <v>18.8</v>
      </c>
      <c r="G849" s="79">
        <f t="shared" si="12"/>
        <v>2.9999999999999964</v>
      </c>
    </row>
    <row r="850" spans="1:12">
      <c r="A850" s="10">
        <v>45799</v>
      </c>
      <c r="B850" s="526">
        <v>31029</v>
      </c>
      <c r="C850" s="526" t="s">
        <v>24</v>
      </c>
      <c r="D850" t="s">
        <v>17</v>
      </c>
      <c r="F850" s="2">
        <v>3</v>
      </c>
      <c r="G850" s="79">
        <f t="shared" si="12"/>
        <v>-3.5527136788005009E-15</v>
      </c>
    </row>
    <row r="851" spans="1:12">
      <c r="A851" s="250">
        <v>45808</v>
      </c>
      <c r="B851" s="525" t="s">
        <v>14</v>
      </c>
      <c r="C851" s="525" t="s">
        <v>25</v>
      </c>
      <c r="D851" t="s">
        <v>16</v>
      </c>
      <c r="E851" s="8">
        <v>18.7</v>
      </c>
      <c r="G851" s="79">
        <f t="shared" si="12"/>
        <v>18.699999999999996</v>
      </c>
    </row>
    <row r="852" spans="1:12">
      <c r="B852" s="526"/>
      <c r="C852" s="526"/>
      <c r="D852" t="s">
        <v>17</v>
      </c>
      <c r="E852" s="8">
        <v>5</v>
      </c>
      <c r="G852" s="79">
        <f t="shared" si="12"/>
        <v>23.699999999999996</v>
      </c>
    </row>
    <row r="853" spans="1:12">
      <c r="B853" s="526"/>
      <c r="C853" s="526"/>
      <c r="D853" t="s">
        <v>18</v>
      </c>
      <c r="E853" s="8">
        <v>60</v>
      </c>
      <c r="G853" s="79">
        <f t="shared" si="12"/>
        <v>83.699999999999989</v>
      </c>
      <c r="J853" s="525" t="s">
        <v>25</v>
      </c>
      <c r="K853" t="s">
        <v>16</v>
      </c>
      <c r="L853" s="8">
        <v>18.7</v>
      </c>
    </row>
    <row r="854" spans="1:12">
      <c r="B854" s="526"/>
      <c r="C854" s="526"/>
      <c r="D854" t="s">
        <v>19</v>
      </c>
      <c r="E854" s="8">
        <v>5</v>
      </c>
      <c r="G854" s="79">
        <f t="shared" si="12"/>
        <v>88.699999999999989</v>
      </c>
      <c r="J854" s="526"/>
      <c r="K854" t="s">
        <v>17</v>
      </c>
      <c r="L854" s="8">
        <v>5</v>
      </c>
    </row>
    <row r="855" spans="1:12">
      <c r="A855" s="10">
        <v>45812</v>
      </c>
      <c r="B855" s="526">
        <v>31098</v>
      </c>
      <c r="C855" s="526" t="s">
        <v>25</v>
      </c>
      <c r="D855" t="s">
        <v>18</v>
      </c>
      <c r="F855" s="2">
        <v>60</v>
      </c>
      <c r="G855" s="79">
        <f t="shared" si="12"/>
        <v>28.699999999999989</v>
      </c>
      <c r="L855" s="8">
        <f>SUM(L853:L854)</f>
        <v>23.7</v>
      </c>
    </row>
    <row r="856" spans="1:12">
      <c r="A856" s="10">
        <v>45812</v>
      </c>
      <c r="B856" s="526">
        <v>31098</v>
      </c>
      <c r="C856" s="526" t="s">
        <v>25</v>
      </c>
      <c r="D856" t="s">
        <v>19</v>
      </c>
      <c r="F856" s="2">
        <v>5</v>
      </c>
      <c r="G856" s="79">
        <f t="shared" si="12"/>
        <v>23.699999999999989</v>
      </c>
    </row>
    <row r="857" spans="1:12">
      <c r="A857" s="10">
        <v>45841</v>
      </c>
      <c r="B857" s="526">
        <v>31261</v>
      </c>
      <c r="C857" s="526" t="s">
        <v>25</v>
      </c>
      <c r="D857" t="s">
        <v>16</v>
      </c>
      <c r="F857" s="2">
        <v>18.7</v>
      </c>
      <c r="G857" s="79">
        <f t="shared" si="12"/>
        <v>4.9999999999999893</v>
      </c>
    </row>
    <row r="858" spans="1:12">
      <c r="A858" s="10">
        <v>45841</v>
      </c>
      <c r="B858" s="526">
        <v>31261</v>
      </c>
      <c r="C858" s="526" t="s">
        <v>25</v>
      </c>
      <c r="D858" t="s">
        <v>17</v>
      </c>
      <c r="F858" s="2">
        <v>5</v>
      </c>
      <c r="G858" s="79">
        <f t="shared" si="12"/>
        <v>-1.0658141036401503E-14</v>
      </c>
    </row>
    <row r="859" spans="1:12">
      <c r="A859" s="6">
        <v>45838</v>
      </c>
      <c r="B859" s="525" t="s">
        <v>14</v>
      </c>
      <c r="C859" s="525" t="s">
        <v>26</v>
      </c>
      <c r="D859" t="s">
        <v>16</v>
      </c>
      <c r="E859" s="240">
        <v>11.8</v>
      </c>
      <c r="G859" s="79">
        <f t="shared" si="12"/>
        <v>11.79999999999999</v>
      </c>
    </row>
    <row r="860" spans="1:12">
      <c r="A860"/>
      <c r="B860" s="526"/>
      <c r="C860" s="526"/>
      <c r="D860" t="s">
        <v>17</v>
      </c>
      <c r="E860" s="240">
        <v>4</v>
      </c>
      <c r="G860" s="79">
        <f t="shared" si="12"/>
        <v>15.79999999999999</v>
      </c>
    </row>
    <row r="861" spans="1:12">
      <c r="A861"/>
      <c r="B861" s="526"/>
      <c r="C861" s="526"/>
      <c r="D861" t="s">
        <v>18</v>
      </c>
      <c r="E861" s="240">
        <v>60</v>
      </c>
      <c r="G861" s="79">
        <f t="shared" si="12"/>
        <v>75.799999999999983</v>
      </c>
    </row>
    <row r="862" spans="1:12">
      <c r="A862"/>
      <c r="B862" s="526"/>
      <c r="C862" s="526"/>
      <c r="D862" t="s">
        <v>19</v>
      </c>
      <c r="E862" s="240">
        <v>5</v>
      </c>
      <c r="G862" s="79">
        <f t="shared" si="12"/>
        <v>80.799999999999983</v>
      </c>
    </row>
    <row r="863" spans="1:12">
      <c r="A863" s="10">
        <v>45841</v>
      </c>
      <c r="B863" s="526">
        <v>31260</v>
      </c>
      <c r="C863" s="526" t="s">
        <v>26</v>
      </c>
      <c r="D863" t="s">
        <v>18</v>
      </c>
      <c r="F863" s="2">
        <v>60</v>
      </c>
      <c r="G863" s="79">
        <f t="shared" si="12"/>
        <v>20.799999999999983</v>
      </c>
    </row>
    <row r="864" spans="1:12">
      <c r="A864" s="10">
        <v>45841</v>
      </c>
      <c r="B864" s="526">
        <v>31260</v>
      </c>
      <c r="C864" s="526" t="s">
        <v>26</v>
      </c>
      <c r="D864" t="s">
        <v>19</v>
      </c>
      <c r="F864" s="2">
        <v>5</v>
      </c>
      <c r="G864" s="79">
        <f t="shared" si="12"/>
        <v>15.799999999999983</v>
      </c>
    </row>
    <row r="865" spans="1:11">
      <c r="A865" s="10">
        <v>45852</v>
      </c>
      <c r="B865" s="526">
        <v>31359</v>
      </c>
      <c r="C865" s="526" t="s">
        <v>26</v>
      </c>
      <c r="D865" t="s">
        <v>16</v>
      </c>
      <c r="F865" s="2">
        <v>11.8</v>
      </c>
      <c r="G865" s="79">
        <f t="shared" si="12"/>
        <v>3.9999999999999822</v>
      </c>
      <c r="H865" s="37">
        <f>20-G865</f>
        <v>16.000000000000018</v>
      </c>
    </row>
    <row r="866" spans="1:11">
      <c r="A866" s="10">
        <v>45852</v>
      </c>
      <c r="B866" s="526">
        <v>31359</v>
      </c>
      <c r="C866" s="526" t="s">
        <v>26</v>
      </c>
      <c r="D866" t="s">
        <v>17</v>
      </c>
      <c r="F866" s="2">
        <v>4</v>
      </c>
      <c r="G866" s="79">
        <f t="shared" si="12"/>
        <v>-1.7763568394002505E-14</v>
      </c>
    </row>
    <row r="867" spans="1:11">
      <c r="A867" s="44">
        <v>45869</v>
      </c>
      <c r="B867" s="64" t="s">
        <v>14</v>
      </c>
      <c r="C867" s="525" t="s">
        <v>27</v>
      </c>
      <c r="D867" t="s">
        <v>16</v>
      </c>
      <c r="E867" s="26">
        <v>11.5</v>
      </c>
      <c r="F867" s="257"/>
      <c r="G867" s="79">
        <f t="shared" si="12"/>
        <v>11.499999999999982</v>
      </c>
    </row>
    <row r="868" spans="1:11">
      <c r="A868" s="7"/>
      <c r="B868" s="65"/>
      <c r="C868" s="526"/>
      <c r="D868" t="s">
        <v>17</v>
      </c>
      <c r="E868" s="26">
        <v>4</v>
      </c>
      <c r="F868" s="257"/>
      <c r="G868" s="79">
        <f t="shared" si="12"/>
        <v>15.499999999999982</v>
      </c>
      <c r="I868" s="525" t="s">
        <v>27</v>
      </c>
      <c r="J868" t="s">
        <v>16</v>
      </c>
      <c r="K868" s="26">
        <v>11.5</v>
      </c>
    </row>
    <row r="869" spans="1:11">
      <c r="A869" s="7"/>
      <c r="B869" s="65"/>
      <c r="C869" s="526"/>
      <c r="D869" t="s">
        <v>18</v>
      </c>
      <c r="E869" s="26">
        <v>60</v>
      </c>
      <c r="F869" s="257"/>
      <c r="G869" s="79">
        <f t="shared" si="12"/>
        <v>75.499999999999986</v>
      </c>
      <c r="I869" s="526"/>
      <c r="J869" t="s">
        <v>17</v>
      </c>
      <c r="K869" s="26">
        <v>4</v>
      </c>
    </row>
    <row r="870" spans="1:11">
      <c r="A870" s="7"/>
      <c r="B870" s="65"/>
      <c r="C870" s="526"/>
      <c r="D870" t="s">
        <v>19</v>
      </c>
      <c r="E870" s="26">
        <v>5</v>
      </c>
      <c r="F870" s="257"/>
      <c r="G870" s="79">
        <f t="shared" si="12"/>
        <v>80.499999999999986</v>
      </c>
      <c r="K870" s="26">
        <f>SUM(K868:K869)</f>
        <v>15.5</v>
      </c>
    </row>
    <row r="871" spans="1:11">
      <c r="A871" s="7">
        <v>45874</v>
      </c>
      <c r="B871" s="65">
        <v>31533</v>
      </c>
      <c r="C871" s="526" t="s">
        <v>27</v>
      </c>
      <c r="D871" t="s">
        <v>18</v>
      </c>
      <c r="E871" s="26"/>
      <c r="F871" s="257">
        <v>60</v>
      </c>
      <c r="G871" s="79">
        <f t="shared" si="12"/>
        <v>20.499999999999986</v>
      </c>
    </row>
    <row r="872" spans="1:11">
      <c r="A872" s="7">
        <v>45874</v>
      </c>
      <c r="B872" s="65">
        <v>31533</v>
      </c>
      <c r="C872" s="526" t="s">
        <v>27</v>
      </c>
      <c r="D872" t="s">
        <v>19</v>
      </c>
      <c r="E872" s="26"/>
      <c r="F872" s="257">
        <v>5</v>
      </c>
      <c r="G872" s="79">
        <f t="shared" si="12"/>
        <v>15.499999999999986</v>
      </c>
    </row>
    <row r="873" spans="1:11">
      <c r="A873" s="10">
        <v>45890</v>
      </c>
      <c r="B873" s="526">
        <v>31553</v>
      </c>
      <c r="C873" s="526" t="s">
        <v>27</v>
      </c>
      <c r="D873" t="s">
        <v>16</v>
      </c>
      <c r="F873" s="2">
        <v>11.5</v>
      </c>
      <c r="G873" s="79">
        <f t="shared" si="12"/>
        <v>3.9999999999999858</v>
      </c>
    </row>
    <row r="874" spans="1:11">
      <c r="A874" s="10">
        <v>45890</v>
      </c>
      <c r="B874" s="526">
        <v>31553</v>
      </c>
      <c r="C874" s="526" t="s">
        <v>27</v>
      </c>
      <c r="D874" t="s">
        <v>17</v>
      </c>
      <c r="F874" s="2">
        <v>4</v>
      </c>
      <c r="G874" s="79">
        <f t="shared" si="12"/>
        <v>-1.4210854715202004E-14</v>
      </c>
    </row>
    <row r="875" spans="1:11">
      <c r="A875" s="44">
        <v>45900</v>
      </c>
      <c r="B875" s="525" t="s">
        <v>14</v>
      </c>
      <c r="C875" s="525" t="s">
        <v>28</v>
      </c>
      <c r="D875" t="s">
        <v>16</v>
      </c>
      <c r="E875" s="8">
        <v>15.1</v>
      </c>
      <c r="G875" s="79">
        <f t="shared" si="12"/>
        <v>15.099999999999985</v>
      </c>
    </row>
    <row r="876" spans="1:11">
      <c r="A876" s="7"/>
      <c r="B876" s="526"/>
      <c r="C876" s="526"/>
      <c r="D876" t="s">
        <v>17</v>
      </c>
      <c r="E876" s="8">
        <v>8</v>
      </c>
      <c r="G876" s="79">
        <f t="shared" si="12"/>
        <v>23.099999999999987</v>
      </c>
    </row>
    <row r="877" spans="1:11">
      <c r="A877" s="7"/>
      <c r="B877" s="526"/>
      <c r="C877" s="526"/>
      <c r="D877" t="s">
        <v>18</v>
      </c>
      <c r="E877" s="8">
        <v>60</v>
      </c>
      <c r="G877" s="79">
        <f t="shared" si="12"/>
        <v>83.1</v>
      </c>
    </row>
    <row r="878" spans="1:11">
      <c r="A878" s="7"/>
      <c r="B878" s="526"/>
      <c r="C878" s="526"/>
      <c r="D878" t="s">
        <v>19</v>
      </c>
      <c r="E878" s="8">
        <v>5</v>
      </c>
      <c r="G878" s="79">
        <f t="shared" si="12"/>
        <v>88.1</v>
      </c>
    </row>
    <row r="879" spans="1:11">
      <c r="A879" s="7">
        <v>45902</v>
      </c>
      <c r="B879" s="526">
        <v>31606</v>
      </c>
      <c r="C879" s="526" t="s">
        <v>28</v>
      </c>
      <c r="D879" t="s">
        <v>18</v>
      </c>
      <c r="F879" s="8">
        <v>60</v>
      </c>
      <c r="G879" s="79">
        <f t="shared" si="12"/>
        <v>28.099999999999994</v>
      </c>
    </row>
    <row r="880" spans="1:11">
      <c r="A880" s="7">
        <v>45902</v>
      </c>
      <c r="B880" s="526">
        <v>31606</v>
      </c>
      <c r="C880" s="526" t="s">
        <v>28</v>
      </c>
      <c r="D880" t="s">
        <v>19</v>
      </c>
      <c r="F880" s="8">
        <v>5</v>
      </c>
      <c r="G880" s="79">
        <f t="shared" si="12"/>
        <v>23.099999999999994</v>
      </c>
    </row>
    <row r="881" spans="1:13">
      <c r="A881" s="7">
        <v>45936</v>
      </c>
      <c r="B881" s="526">
        <v>31702</v>
      </c>
      <c r="C881" s="526" t="s">
        <v>28</v>
      </c>
      <c r="D881" t="s">
        <v>16</v>
      </c>
      <c r="F881" s="8">
        <v>15.1</v>
      </c>
      <c r="G881" s="79">
        <f t="shared" si="12"/>
        <v>7.9999999999999947</v>
      </c>
    </row>
    <row r="882" spans="1:13">
      <c r="A882" s="7">
        <v>45936</v>
      </c>
      <c r="B882" s="526">
        <v>31702</v>
      </c>
      <c r="C882" s="526" t="s">
        <v>28</v>
      </c>
      <c r="D882" t="s">
        <v>17</v>
      </c>
      <c r="F882" s="8">
        <v>8</v>
      </c>
      <c r="G882" s="79">
        <f t="shared" si="12"/>
        <v>0</v>
      </c>
    </row>
    <row r="883" spans="1:13">
      <c r="A883" s="88">
        <v>45930</v>
      </c>
      <c r="B883" s="525" t="s">
        <v>14</v>
      </c>
      <c r="C883" s="525" t="s">
        <v>85</v>
      </c>
      <c r="D883" t="s">
        <v>16</v>
      </c>
      <c r="E883" s="240">
        <v>17.2</v>
      </c>
      <c r="G883" s="79">
        <f t="shared" si="12"/>
        <v>17.2</v>
      </c>
    </row>
    <row r="884" spans="1:13">
      <c r="A884" s="7"/>
      <c r="B884" s="526"/>
      <c r="C884" s="526"/>
      <c r="D884" t="s">
        <v>17</v>
      </c>
      <c r="E884" s="26">
        <v>4</v>
      </c>
      <c r="G884" s="79">
        <f t="shared" si="12"/>
        <v>21.2</v>
      </c>
      <c r="J884" s="525"/>
      <c r="L884" s="8"/>
    </row>
    <row r="885" spans="1:13">
      <c r="A885" s="7"/>
      <c r="B885" s="526"/>
      <c r="C885" s="526"/>
      <c r="D885" t="s">
        <v>18</v>
      </c>
      <c r="E885" s="26">
        <v>60</v>
      </c>
      <c r="G885" s="79">
        <f t="shared" si="12"/>
        <v>81.2</v>
      </c>
      <c r="J885" s="526"/>
      <c r="L885" s="8"/>
    </row>
    <row r="886" spans="1:13">
      <c r="A886" s="7"/>
      <c r="B886" s="526"/>
      <c r="C886" s="526"/>
      <c r="D886" t="s">
        <v>19</v>
      </c>
      <c r="E886" s="26">
        <v>5</v>
      </c>
      <c r="G886" s="79">
        <f t="shared" si="12"/>
        <v>86.2</v>
      </c>
      <c r="I886" s="525" t="s">
        <v>85</v>
      </c>
      <c r="J886" t="s">
        <v>16</v>
      </c>
      <c r="K886" s="240">
        <v>17.2</v>
      </c>
      <c r="L886" s="8"/>
    </row>
    <row r="887" spans="1:13">
      <c r="A887" s="7"/>
      <c r="B887" s="526"/>
      <c r="C887" s="526"/>
      <c r="D887" t="s">
        <v>86</v>
      </c>
      <c r="E887" s="240">
        <v>10</v>
      </c>
      <c r="F887" s="240"/>
      <c r="G887" s="79">
        <f t="shared" si="12"/>
        <v>96.2</v>
      </c>
      <c r="I887" s="526"/>
      <c r="J887" t="s">
        <v>17</v>
      </c>
      <c r="K887" s="26">
        <v>4</v>
      </c>
      <c r="L887" s="8"/>
    </row>
    <row r="888" spans="1:13">
      <c r="A888" s="7">
        <v>45905</v>
      </c>
      <c r="B888" s="526"/>
      <c r="C888" s="526" t="s">
        <v>53</v>
      </c>
      <c r="D888" t="s">
        <v>86</v>
      </c>
      <c r="E888" s="240"/>
      <c r="F888" s="240">
        <v>10</v>
      </c>
      <c r="G888" s="79">
        <f t="shared" si="12"/>
        <v>86.2</v>
      </c>
      <c r="J888" t="s">
        <v>18</v>
      </c>
      <c r="K888" s="26">
        <v>60</v>
      </c>
      <c r="L888" s="8"/>
    </row>
    <row r="889" spans="1:13">
      <c r="A889" s="7">
        <v>45936</v>
      </c>
      <c r="B889" s="526">
        <v>31701</v>
      </c>
      <c r="C889" s="526" t="s">
        <v>85</v>
      </c>
      <c r="D889" t="s">
        <v>18</v>
      </c>
      <c r="F889" s="26">
        <v>60</v>
      </c>
      <c r="G889" s="79">
        <f t="shared" si="12"/>
        <v>26.200000000000003</v>
      </c>
      <c r="J889" t="s">
        <v>19</v>
      </c>
      <c r="K889" s="26">
        <v>5</v>
      </c>
    </row>
    <row r="890" spans="1:13">
      <c r="A890" s="7">
        <v>45936</v>
      </c>
      <c r="B890" s="526">
        <v>31701</v>
      </c>
      <c r="C890" s="526" t="s">
        <v>85</v>
      </c>
      <c r="D890" t="s">
        <v>19</v>
      </c>
      <c r="F890" s="26">
        <v>5</v>
      </c>
      <c r="G890" s="79">
        <f t="shared" si="12"/>
        <v>21.200000000000003</v>
      </c>
      <c r="J890">
        <v>100</v>
      </c>
      <c r="K890" s="37">
        <f>SUM(K886:K889)</f>
        <v>86.2</v>
      </c>
      <c r="L890" s="37">
        <f>J890-K890</f>
        <v>13.799999999999997</v>
      </c>
      <c r="M890" s="37"/>
    </row>
    <row r="891" spans="1:13">
      <c r="A891" s="7">
        <v>45967</v>
      </c>
      <c r="B891" s="526">
        <v>31882</v>
      </c>
      <c r="C891" s="526" t="s">
        <v>85</v>
      </c>
      <c r="D891" t="s">
        <v>16</v>
      </c>
      <c r="F891" s="240">
        <v>17.2</v>
      </c>
      <c r="G891" s="79">
        <f>+G890+E891-F891</f>
        <v>4.0000000000000036</v>
      </c>
      <c r="K891" s="37"/>
      <c r="L891" s="37"/>
      <c r="M891" s="37"/>
    </row>
    <row r="892" spans="1:13">
      <c r="A892" s="7">
        <v>45967</v>
      </c>
      <c r="B892" s="526">
        <v>31882</v>
      </c>
      <c r="C892" s="526" t="s">
        <v>85</v>
      </c>
      <c r="D892" t="s">
        <v>17</v>
      </c>
      <c r="F892" s="26">
        <v>4</v>
      </c>
      <c r="G892" s="79">
        <f>+G891+E892-F892</f>
        <v>0</v>
      </c>
      <c r="K892" s="37"/>
      <c r="L892" s="37"/>
      <c r="M892" s="37"/>
    </row>
    <row r="893" spans="1:13">
      <c r="A893" s="88">
        <v>45961</v>
      </c>
      <c r="B893" s="525" t="s">
        <v>14</v>
      </c>
      <c r="C893" s="525" t="s">
        <v>30</v>
      </c>
      <c r="D893" t="s">
        <v>16</v>
      </c>
      <c r="E893" s="8">
        <v>15.6</v>
      </c>
      <c r="G893" s="79">
        <f>+G892+E893-F893</f>
        <v>15.6</v>
      </c>
    </row>
    <row r="894" spans="1:13">
      <c r="A894" s="86"/>
      <c r="B894" s="526"/>
      <c r="C894" s="526"/>
      <c r="D894" t="s">
        <v>17</v>
      </c>
      <c r="E894" s="8">
        <v>7</v>
      </c>
      <c r="G894" s="79">
        <f>+G893+E894-F894</f>
        <v>22.6</v>
      </c>
    </row>
    <row r="895" spans="1:13">
      <c r="A895" s="86"/>
      <c r="B895" s="526"/>
      <c r="C895" s="526"/>
      <c r="D895" t="s">
        <v>18</v>
      </c>
      <c r="E895" s="26">
        <v>60</v>
      </c>
      <c r="G895" s="79">
        <f>+G894+E895-F895</f>
        <v>82.6</v>
      </c>
    </row>
    <row r="896" spans="1:13">
      <c r="A896" s="86"/>
      <c r="B896" s="526"/>
      <c r="C896" s="526"/>
      <c r="D896" t="s">
        <v>19</v>
      </c>
      <c r="E896" s="26">
        <v>5</v>
      </c>
      <c r="G896" s="79">
        <f>+G895+E896-F896</f>
        <v>87.6</v>
      </c>
    </row>
    <row r="897" spans="1:13">
      <c r="A897" s="7">
        <v>45967</v>
      </c>
      <c r="B897" s="526">
        <v>31883</v>
      </c>
      <c r="C897" s="526" t="s">
        <v>30</v>
      </c>
      <c r="D897" t="s">
        <v>18</v>
      </c>
      <c r="F897" s="26">
        <v>60</v>
      </c>
      <c r="G897" s="79">
        <f>+G896+E897-F897</f>
        <v>27.599999999999994</v>
      </c>
      <c r="J897" s="525" t="s">
        <v>30</v>
      </c>
      <c r="K897" t="s">
        <v>16</v>
      </c>
      <c r="L897" s="8">
        <v>15.6</v>
      </c>
    </row>
    <row r="898" spans="1:13">
      <c r="A898" s="7">
        <v>45967</v>
      </c>
      <c r="B898" s="526">
        <v>31883</v>
      </c>
      <c r="C898" s="526" t="s">
        <v>30</v>
      </c>
      <c r="D898" t="s">
        <v>19</v>
      </c>
      <c r="F898" s="26">
        <v>5</v>
      </c>
      <c r="G898" s="79">
        <f>+G897+E898-F898</f>
        <v>22.599999999999994</v>
      </c>
      <c r="J898" s="526"/>
      <c r="K898" t="s">
        <v>17</v>
      </c>
      <c r="L898" s="8">
        <v>7</v>
      </c>
    </row>
    <row r="899" spans="1:13">
      <c r="A899" s="10">
        <v>45978</v>
      </c>
      <c r="B899" s="526">
        <v>31946</v>
      </c>
      <c r="C899" s="526" t="s">
        <v>30</v>
      </c>
      <c r="D899" t="s">
        <v>16</v>
      </c>
      <c r="F899" s="8">
        <v>15.6</v>
      </c>
      <c r="G899" s="79">
        <f>+G898+E899-F899</f>
        <v>6.9999999999999947</v>
      </c>
      <c r="K899">
        <v>50</v>
      </c>
      <c r="L899" s="8">
        <f>SUM(L897:L898)</f>
        <v>22.6</v>
      </c>
      <c r="M899" s="37">
        <f>K899-L899</f>
        <v>27.4</v>
      </c>
    </row>
    <row r="900" spans="1:13">
      <c r="A900" s="10">
        <v>45978</v>
      </c>
      <c r="B900" s="526">
        <v>31946</v>
      </c>
      <c r="C900" s="526" t="s">
        <v>30</v>
      </c>
      <c r="D900" t="s">
        <v>17</v>
      </c>
      <c r="F900" s="8">
        <v>7</v>
      </c>
      <c r="G900" s="79">
        <f>+G899+E900-F900</f>
        <v>0</v>
      </c>
    </row>
    <row r="901" spans="1:13">
      <c r="A901" s="88">
        <v>45991</v>
      </c>
      <c r="B901" s="525" t="s">
        <v>14</v>
      </c>
      <c r="C901" s="525" t="s">
        <v>33</v>
      </c>
      <c r="D901" t="s">
        <v>16</v>
      </c>
      <c r="E901" s="26">
        <v>16.600000000000001</v>
      </c>
      <c r="G901" s="79">
        <f>+G900+E901-F901</f>
        <v>16.600000000000001</v>
      </c>
      <c r="I901" s="542" t="s">
        <v>177</v>
      </c>
      <c r="J901" s="542"/>
      <c r="K901" s="542"/>
    </row>
    <row r="902" spans="1:13">
      <c r="A902" s="86"/>
      <c r="B902" s="526"/>
      <c r="C902" s="526"/>
      <c r="D902" t="s">
        <v>17</v>
      </c>
      <c r="E902" s="26">
        <v>6</v>
      </c>
      <c r="G902" s="79">
        <f>+G901+E902-F902</f>
        <v>22.6</v>
      </c>
      <c r="H902" s="5">
        <v>2025</v>
      </c>
      <c r="I902" s="525" t="s">
        <v>33</v>
      </c>
      <c r="J902" t="s">
        <v>16</v>
      </c>
      <c r="K902" s="26">
        <v>16.600000000000001</v>
      </c>
    </row>
    <row r="903" spans="1:13">
      <c r="A903" s="86"/>
      <c r="B903" s="526"/>
      <c r="C903" s="526"/>
      <c r="D903" t="s">
        <v>18</v>
      </c>
      <c r="E903" s="240">
        <v>60</v>
      </c>
      <c r="G903" s="79">
        <f>+G902+E903-F903</f>
        <v>82.6</v>
      </c>
      <c r="I903" s="526"/>
      <c r="J903" t="s">
        <v>17</v>
      </c>
      <c r="K903" s="26">
        <v>6</v>
      </c>
    </row>
    <row r="904" spans="1:13">
      <c r="A904" s="86"/>
      <c r="B904" s="526"/>
      <c r="C904" s="526"/>
      <c r="D904" t="s">
        <v>19</v>
      </c>
      <c r="E904" s="240">
        <v>5</v>
      </c>
      <c r="G904" s="79">
        <f>+G903+E904-F904</f>
        <v>87.6</v>
      </c>
      <c r="I904" s="525" t="s">
        <v>34</v>
      </c>
      <c r="J904" t="s">
        <v>18</v>
      </c>
      <c r="K904" s="8">
        <v>60</v>
      </c>
    </row>
    <row r="905" spans="1:13">
      <c r="A905" s="10">
        <v>46002</v>
      </c>
      <c r="B905" s="526">
        <v>32205</v>
      </c>
      <c r="C905" s="526" t="s">
        <v>33</v>
      </c>
      <c r="D905" t="s">
        <v>18</v>
      </c>
      <c r="F905" s="240">
        <v>60</v>
      </c>
      <c r="G905" s="79">
        <f>+G904+E905-F905</f>
        <v>27.599999999999994</v>
      </c>
      <c r="J905" t="s">
        <v>19</v>
      </c>
      <c r="K905" s="8">
        <v>5</v>
      </c>
    </row>
    <row r="906" spans="1:13">
      <c r="A906" s="10">
        <v>46002</v>
      </c>
      <c r="B906" s="526">
        <v>32205</v>
      </c>
      <c r="C906" s="526" t="s">
        <v>33</v>
      </c>
      <c r="D906" t="s">
        <v>19</v>
      </c>
      <c r="F906" s="240">
        <v>5</v>
      </c>
      <c r="G906" s="79">
        <f t="shared" ref="G906:G919" si="13">+G905+E906-F906</f>
        <v>22.599999999999994</v>
      </c>
      <c r="K906" s="168">
        <f>SUM(K902:K905)</f>
        <v>87.6</v>
      </c>
    </row>
    <row r="907" spans="1:13">
      <c r="A907" s="10">
        <v>46034</v>
      </c>
      <c r="B907" s="526">
        <v>32311</v>
      </c>
      <c r="C907" s="526" t="s">
        <v>33</v>
      </c>
      <c r="D907" t="s">
        <v>16</v>
      </c>
      <c r="F907" s="240">
        <v>16.600000000000001</v>
      </c>
      <c r="G907" s="79">
        <f>+G906+E907-F907</f>
        <v>5.9999999999999929</v>
      </c>
      <c r="K907" s="168"/>
    </row>
    <row r="908" spans="1:13">
      <c r="A908" s="10">
        <v>46034</v>
      </c>
      <c r="B908" s="526">
        <v>32311</v>
      </c>
      <c r="C908" s="526" t="s">
        <v>33</v>
      </c>
      <c r="D908" t="s">
        <v>17</v>
      </c>
      <c r="F908" s="240">
        <v>6</v>
      </c>
      <c r="G908" s="79">
        <f>+G907+E908-F908</f>
        <v>-7.1054273576010019E-15</v>
      </c>
      <c r="K908" s="168"/>
    </row>
    <row r="909" spans="1:13">
      <c r="A909" s="44">
        <v>46022</v>
      </c>
      <c r="B909" s="525" t="s">
        <v>14</v>
      </c>
      <c r="C909" s="525" t="s">
        <v>34</v>
      </c>
      <c r="D909" t="s">
        <v>16</v>
      </c>
      <c r="E909" s="8">
        <v>14.6</v>
      </c>
      <c r="G909" s="79">
        <f>+G908+E909-F909</f>
        <v>14.599999999999993</v>
      </c>
    </row>
    <row r="910" spans="1:13">
      <c r="A910" s="7"/>
      <c r="B910" s="526"/>
      <c r="C910" s="526"/>
      <c r="D910" t="s">
        <v>17</v>
      </c>
      <c r="E910" s="8">
        <v>6</v>
      </c>
      <c r="G910" s="79">
        <f>+G909+E910-F910</f>
        <v>20.599999999999994</v>
      </c>
    </row>
    <row r="911" spans="1:13">
      <c r="A911" s="7"/>
      <c r="B911" s="526"/>
      <c r="C911" s="526"/>
      <c r="D911" t="s">
        <v>18</v>
      </c>
      <c r="E911" s="8">
        <v>60</v>
      </c>
      <c r="G911" s="79">
        <f>+G910+E911-F911</f>
        <v>80.599999999999994</v>
      </c>
    </row>
    <row r="912" spans="1:13">
      <c r="A912" s="7"/>
      <c r="B912" s="526"/>
      <c r="C912" s="526"/>
      <c r="D912" t="s">
        <v>19</v>
      </c>
      <c r="E912" s="8">
        <v>5</v>
      </c>
      <c r="G912" s="79">
        <f>+G911+E912-F912</f>
        <v>85.6</v>
      </c>
      <c r="I912" s="525" t="s">
        <v>33</v>
      </c>
      <c r="J912" t="s">
        <v>16</v>
      </c>
      <c r="K912" s="26">
        <v>16.600000000000001</v>
      </c>
    </row>
    <row r="913" spans="1:12">
      <c r="A913" s="10">
        <v>46034</v>
      </c>
      <c r="B913" s="526">
        <v>32312</v>
      </c>
      <c r="C913" s="526" t="s">
        <v>34</v>
      </c>
      <c r="D913" t="s">
        <v>18</v>
      </c>
      <c r="F913" s="2">
        <v>60</v>
      </c>
      <c r="G913" s="79">
        <f>+G912+E913-F913</f>
        <v>25.599999999999994</v>
      </c>
      <c r="I913" s="526"/>
      <c r="J913" t="s">
        <v>17</v>
      </c>
      <c r="K913" s="26">
        <v>6</v>
      </c>
    </row>
    <row r="914" spans="1:12">
      <c r="A914" s="10">
        <v>46034</v>
      </c>
      <c r="B914" s="526">
        <v>32312</v>
      </c>
      <c r="C914" s="526" t="s">
        <v>34</v>
      </c>
      <c r="D914" t="s">
        <v>19</v>
      </c>
      <c r="F914" s="2">
        <v>5</v>
      </c>
      <c r="G914" s="79">
        <f t="shared" si="13"/>
        <v>20.599999999999994</v>
      </c>
      <c r="I914" s="525" t="s">
        <v>34</v>
      </c>
      <c r="J914" t="s">
        <v>18</v>
      </c>
      <c r="K914" s="8">
        <v>60</v>
      </c>
    </row>
    <row r="915" spans="1:12">
      <c r="A915" s="10">
        <v>46066</v>
      </c>
      <c r="B915" s="526">
        <v>32507</v>
      </c>
      <c r="C915" s="526" t="s">
        <v>34</v>
      </c>
      <c r="D915" t="s">
        <v>16</v>
      </c>
      <c r="F915" s="2">
        <v>14.6</v>
      </c>
      <c r="G915" s="79">
        <f t="shared" si="13"/>
        <v>5.9999999999999947</v>
      </c>
      <c r="I915" s="525"/>
      <c r="K915" s="8"/>
    </row>
    <row r="916" spans="1:12">
      <c r="A916" s="10">
        <v>46066</v>
      </c>
      <c r="B916" s="526">
        <v>32507</v>
      </c>
      <c r="C916" s="526" t="s">
        <v>34</v>
      </c>
      <c r="D916" t="s">
        <v>17</v>
      </c>
      <c r="F916" s="2">
        <v>6</v>
      </c>
      <c r="G916" s="79">
        <f t="shared" si="13"/>
        <v>0</v>
      </c>
      <c r="I916" s="525"/>
      <c r="K916" s="8"/>
    </row>
    <row r="917" spans="1:12">
      <c r="A917" s="88">
        <v>46053</v>
      </c>
      <c r="B917" s="525" t="s">
        <v>14</v>
      </c>
      <c r="C917" s="525" t="s">
        <v>15</v>
      </c>
      <c r="D917" t="s">
        <v>16</v>
      </c>
      <c r="E917" s="26">
        <v>13.9</v>
      </c>
      <c r="G917" s="79">
        <f t="shared" si="13"/>
        <v>13.9</v>
      </c>
      <c r="J917" t="s">
        <v>19</v>
      </c>
      <c r="K917" s="8">
        <v>5</v>
      </c>
    </row>
    <row r="918" spans="1:12">
      <c r="A918" s="86"/>
      <c r="B918" s="526"/>
      <c r="C918" s="526"/>
      <c r="D918" t="s">
        <v>17</v>
      </c>
      <c r="E918" s="26">
        <v>5</v>
      </c>
      <c r="G918" s="79">
        <f t="shared" si="13"/>
        <v>18.899999999999999</v>
      </c>
      <c r="J918">
        <v>100</v>
      </c>
      <c r="K918" s="26">
        <f>SUM(K912:K917)</f>
        <v>87.6</v>
      </c>
      <c r="L918" s="26">
        <f>J918-K918</f>
        <v>12.400000000000006</v>
      </c>
    </row>
    <row r="919" spans="1:12">
      <c r="A919" s="86"/>
      <c r="B919" s="526"/>
      <c r="C919" s="526"/>
      <c r="D919" t="s">
        <v>18</v>
      </c>
      <c r="E919" s="240">
        <v>60</v>
      </c>
      <c r="G919" s="79">
        <f t="shared" si="13"/>
        <v>78.900000000000006</v>
      </c>
    </row>
    <row r="920" spans="1:12">
      <c r="A920" s="86"/>
      <c r="B920" s="526"/>
      <c r="C920" s="526"/>
      <c r="D920" t="s">
        <v>19</v>
      </c>
      <c r="E920" s="240">
        <v>5</v>
      </c>
      <c r="G920" s="79">
        <f t="shared" ref="G920:G985" si="14">+G919+E920-F920</f>
        <v>83.9</v>
      </c>
    </row>
    <row r="921" spans="1:12">
      <c r="A921" s="10">
        <v>46066</v>
      </c>
      <c r="B921" s="526">
        <v>32508</v>
      </c>
      <c r="C921" s="526" t="s">
        <v>15</v>
      </c>
      <c r="D921" t="s">
        <v>18</v>
      </c>
      <c r="F921" s="2">
        <v>60</v>
      </c>
      <c r="G921" s="79">
        <f t="shared" si="14"/>
        <v>23.900000000000006</v>
      </c>
    </row>
    <row r="922" spans="1:12">
      <c r="A922" s="10">
        <v>46066</v>
      </c>
      <c r="B922" s="526">
        <v>32508</v>
      </c>
      <c r="C922" s="526" t="s">
        <v>15</v>
      </c>
      <c r="D922" t="s">
        <v>19</v>
      </c>
      <c r="F922" s="2">
        <v>5</v>
      </c>
      <c r="G922" s="79">
        <f t="shared" si="14"/>
        <v>18.900000000000006</v>
      </c>
      <c r="I922" s="542" t="s">
        <v>177</v>
      </c>
      <c r="J922" s="542"/>
      <c r="K922" s="542"/>
    </row>
    <row r="923" spans="1:12">
      <c r="A923" s="10">
        <v>46093</v>
      </c>
      <c r="B923" s="526">
        <v>32666</v>
      </c>
      <c r="C923" s="526" t="s">
        <v>15</v>
      </c>
      <c r="D923" t="s">
        <v>16</v>
      </c>
      <c r="F923" s="2">
        <v>13.9</v>
      </c>
      <c r="G923" s="79">
        <f t="shared" si="14"/>
        <v>5.0000000000000053</v>
      </c>
      <c r="H923" s="525">
        <v>2026</v>
      </c>
      <c r="I923" s="525" t="s">
        <v>20</v>
      </c>
      <c r="J923" t="s">
        <v>16</v>
      </c>
      <c r="K923" s="240">
        <v>12.3</v>
      </c>
    </row>
    <row r="924" spans="1:12">
      <c r="A924" s="10">
        <v>46093</v>
      </c>
      <c r="B924" s="526">
        <v>32666</v>
      </c>
      <c r="C924" s="526" t="s">
        <v>15</v>
      </c>
      <c r="D924" t="s">
        <v>17</v>
      </c>
      <c r="F924" s="2">
        <v>5</v>
      </c>
      <c r="G924" s="79">
        <f t="shared" si="14"/>
        <v>0</v>
      </c>
      <c r="I924" s="526"/>
      <c r="J924" t="s">
        <v>17</v>
      </c>
      <c r="K924" s="8">
        <v>10</v>
      </c>
    </row>
    <row r="925" spans="1:12">
      <c r="A925" s="88">
        <v>46081</v>
      </c>
      <c r="B925" s="525" t="s">
        <v>14</v>
      </c>
      <c r="C925" s="525" t="s">
        <v>20</v>
      </c>
      <c r="D925" t="s">
        <v>16</v>
      </c>
      <c r="E925" s="240">
        <v>12.3</v>
      </c>
      <c r="G925" s="79">
        <f t="shared" si="14"/>
        <v>12.3</v>
      </c>
      <c r="H925" s="5"/>
      <c r="I925" s="525"/>
      <c r="K925" s="168">
        <f>SUM(K923:K924)</f>
        <v>22.3</v>
      </c>
    </row>
    <row r="926" spans="1:12">
      <c r="A926" s="7"/>
      <c r="B926" s="526"/>
      <c r="C926" s="526"/>
      <c r="D926" t="s">
        <v>17</v>
      </c>
      <c r="E926" s="8">
        <v>10</v>
      </c>
      <c r="G926" s="79">
        <f t="shared" si="14"/>
        <v>22.3</v>
      </c>
      <c r="K926" s="26"/>
    </row>
    <row r="927" spans="1:12">
      <c r="A927" s="7"/>
      <c r="B927" s="526"/>
      <c r="C927" s="526"/>
      <c r="D927" t="s">
        <v>18</v>
      </c>
      <c r="E927" s="8">
        <v>56</v>
      </c>
      <c r="G927" s="79">
        <f t="shared" si="14"/>
        <v>78.3</v>
      </c>
      <c r="I927" s="525"/>
      <c r="K927" s="8"/>
    </row>
    <row r="928" spans="1:12">
      <c r="A928" s="7"/>
      <c r="B928" s="526"/>
      <c r="C928" s="526"/>
      <c r="D928" t="s">
        <v>19</v>
      </c>
      <c r="E928" s="8">
        <v>5</v>
      </c>
      <c r="G928" s="79">
        <f t="shared" si="14"/>
        <v>83.3</v>
      </c>
      <c r="K928" s="8"/>
    </row>
    <row r="929" spans="1:12">
      <c r="A929" s="10">
        <v>46093</v>
      </c>
      <c r="B929" s="526">
        <v>32667</v>
      </c>
      <c r="C929" s="526" t="s">
        <v>20</v>
      </c>
      <c r="D929" t="s">
        <v>18</v>
      </c>
      <c r="F929" s="2">
        <v>56</v>
      </c>
      <c r="G929" s="79">
        <f t="shared" si="14"/>
        <v>27.299999999999997</v>
      </c>
      <c r="K929" s="26"/>
      <c r="L929" s="37"/>
    </row>
    <row r="930" spans="1:12">
      <c r="A930" s="10">
        <v>46093</v>
      </c>
      <c r="B930" s="526">
        <v>32667</v>
      </c>
      <c r="C930" s="526" t="s">
        <v>20</v>
      </c>
      <c r="D930" t="s">
        <v>19</v>
      </c>
      <c r="F930" s="2">
        <v>5</v>
      </c>
      <c r="G930" s="79">
        <f t="shared" si="14"/>
        <v>22.299999999999997</v>
      </c>
    </row>
    <row r="931" spans="1:12">
      <c r="A931" s="10">
        <v>46101</v>
      </c>
      <c r="B931" s="526">
        <v>32723</v>
      </c>
      <c r="C931" s="526" t="s">
        <v>20</v>
      </c>
      <c r="D931" t="s">
        <v>16</v>
      </c>
      <c r="F931" s="2">
        <v>12.3</v>
      </c>
      <c r="G931" s="79">
        <f t="shared" si="14"/>
        <v>9.9999999999999964</v>
      </c>
    </row>
    <row r="932" spans="1:12">
      <c r="A932" s="10">
        <v>46101</v>
      </c>
      <c r="B932" s="526">
        <v>32723</v>
      </c>
      <c r="C932" s="526" t="s">
        <v>20</v>
      </c>
      <c r="D932" t="s">
        <v>17</v>
      </c>
      <c r="F932" s="2">
        <v>10</v>
      </c>
      <c r="G932" s="79">
        <f t="shared" si="14"/>
        <v>0</v>
      </c>
    </row>
    <row r="933" spans="1:12">
      <c r="A933" s="44">
        <v>46112</v>
      </c>
      <c r="B933" s="525" t="s">
        <v>14</v>
      </c>
      <c r="C933" s="525" t="s">
        <v>23</v>
      </c>
      <c r="D933" t="s">
        <v>16</v>
      </c>
      <c r="E933" s="8">
        <v>11.9</v>
      </c>
      <c r="G933" s="79">
        <f t="shared" si="14"/>
        <v>11.9</v>
      </c>
    </row>
    <row r="934" spans="1:12">
      <c r="A934" s="7"/>
      <c r="B934" s="526"/>
      <c r="C934" s="526"/>
      <c r="D934" t="s">
        <v>17</v>
      </c>
      <c r="E934" s="8">
        <v>6</v>
      </c>
      <c r="G934" s="79">
        <f t="shared" si="14"/>
        <v>17.899999999999999</v>
      </c>
    </row>
    <row r="935" spans="1:12">
      <c r="A935" s="7"/>
      <c r="B935" s="526"/>
      <c r="C935" s="526"/>
      <c r="D935" t="s">
        <v>18</v>
      </c>
      <c r="E935" s="8">
        <v>60</v>
      </c>
      <c r="G935" s="79">
        <f t="shared" si="14"/>
        <v>77.900000000000006</v>
      </c>
    </row>
    <row r="936" spans="1:12">
      <c r="A936" s="7"/>
      <c r="B936" s="526"/>
      <c r="C936" s="526"/>
      <c r="D936" t="s">
        <v>19</v>
      </c>
      <c r="E936" s="8">
        <v>5</v>
      </c>
      <c r="G936" s="79">
        <f t="shared" si="14"/>
        <v>82.9</v>
      </c>
    </row>
    <row r="937" spans="1:12">
      <c r="A937" s="10">
        <v>46128</v>
      </c>
      <c r="B937" s="526">
        <v>32945</v>
      </c>
      <c r="C937" s="526" t="s">
        <v>23</v>
      </c>
      <c r="D937" t="s">
        <v>18</v>
      </c>
      <c r="F937" s="2">
        <v>60</v>
      </c>
      <c r="G937" s="79">
        <f t="shared" si="14"/>
        <v>22.900000000000006</v>
      </c>
    </row>
    <row r="938" spans="1:12">
      <c r="A938" s="10">
        <v>46128</v>
      </c>
      <c r="B938" s="526">
        <v>32945</v>
      </c>
      <c r="C938" s="526" t="s">
        <v>23</v>
      </c>
      <c r="D938" t="s">
        <v>19</v>
      </c>
      <c r="F938" s="2">
        <v>5</v>
      </c>
      <c r="G938" s="79">
        <f t="shared" si="14"/>
        <v>17.900000000000006</v>
      </c>
    </row>
    <row r="939" spans="1:12">
      <c r="B939" s="526"/>
      <c r="C939" s="526"/>
      <c r="G939" s="79">
        <f t="shared" si="14"/>
        <v>17.900000000000006</v>
      </c>
    </row>
    <row r="940" spans="1:12">
      <c r="B940" s="526"/>
      <c r="C940" s="526"/>
      <c r="G940" s="79">
        <f t="shared" si="14"/>
        <v>17.900000000000006</v>
      </c>
    </row>
    <row r="941" spans="1:12">
      <c r="B941" s="526"/>
      <c r="C941" s="526"/>
      <c r="G941" s="79">
        <f t="shared" si="14"/>
        <v>17.900000000000006</v>
      </c>
    </row>
    <row r="942" spans="1:12">
      <c r="B942" s="526"/>
      <c r="C942" s="526"/>
      <c r="G942" s="79">
        <f t="shared" si="14"/>
        <v>17.900000000000006</v>
      </c>
    </row>
    <row r="943" spans="1:12">
      <c r="B943" s="526"/>
      <c r="C943" s="526"/>
      <c r="G943" s="79">
        <f t="shared" si="14"/>
        <v>17.900000000000006</v>
      </c>
    </row>
    <row r="944" spans="1:12">
      <c r="B944" s="526"/>
      <c r="C944" s="526"/>
      <c r="G944" s="79">
        <f t="shared" si="14"/>
        <v>17.900000000000006</v>
      </c>
    </row>
    <row r="945" spans="2:7">
      <c r="B945" s="526"/>
      <c r="C945" s="526"/>
      <c r="G945" s="79">
        <f t="shared" si="14"/>
        <v>17.900000000000006</v>
      </c>
    </row>
    <row r="946" spans="2:7">
      <c r="B946" s="526"/>
      <c r="C946" s="526"/>
      <c r="G946" s="79">
        <f t="shared" si="14"/>
        <v>17.900000000000006</v>
      </c>
    </row>
    <row r="947" spans="2:7">
      <c r="B947" s="526"/>
      <c r="C947" s="526"/>
      <c r="G947" s="79">
        <f t="shared" si="14"/>
        <v>17.900000000000006</v>
      </c>
    </row>
    <row r="948" spans="2:7">
      <c r="B948" s="526"/>
      <c r="C948" s="526"/>
      <c r="G948" s="79">
        <f t="shared" si="14"/>
        <v>17.900000000000006</v>
      </c>
    </row>
    <row r="949" spans="2:7">
      <c r="B949" s="526"/>
      <c r="C949" s="526"/>
      <c r="G949" s="79">
        <f t="shared" si="14"/>
        <v>17.900000000000006</v>
      </c>
    </row>
    <row r="950" spans="2:7">
      <c r="B950" s="526"/>
      <c r="C950" s="526"/>
      <c r="G950" s="79">
        <f t="shared" si="14"/>
        <v>17.900000000000006</v>
      </c>
    </row>
    <row r="951" spans="2:7">
      <c r="B951" s="526"/>
      <c r="C951" s="526"/>
      <c r="G951" s="79">
        <f t="shared" si="14"/>
        <v>17.900000000000006</v>
      </c>
    </row>
    <row r="952" spans="2:7">
      <c r="B952" s="526"/>
      <c r="C952" s="526"/>
      <c r="G952" s="79">
        <f t="shared" si="14"/>
        <v>17.900000000000006</v>
      </c>
    </row>
    <row r="953" spans="2:7">
      <c r="B953" s="526"/>
      <c r="C953" s="526"/>
      <c r="G953" s="79">
        <f t="shared" si="14"/>
        <v>17.900000000000006</v>
      </c>
    </row>
    <row r="954" spans="2:7">
      <c r="B954" s="526"/>
      <c r="C954" s="526"/>
      <c r="G954" s="79">
        <f t="shared" si="14"/>
        <v>17.900000000000006</v>
      </c>
    </row>
    <row r="955" spans="2:7">
      <c r="B955" s="526"/>
      <c r="C955" s="526"/>
      <c r="G955" s="79">
        <f t="shared" si="14"/>
        <v>17.900000000000006</v>
      </c>
    </row>
    <row r="956" spans="2:7">
      <c r="B956" s="526"/>
      <c r="C956" s="526"/>
      <c r="G956" s="79">
        <f t="shared" si="14"/>
        <v>17.900000000000006</v>
      </c>
    </row>
    <row r="957" spans="2:7">
      <c r="B957" s="526"/>
      <c r="C957" s="526"/>
      <c r="G957" s="79">
        <f t="shared" si="14"/>
        <v>17.900000000000006</v>
      </c>
    </row>
    <row r="958" spans="2:7">
      <c r="B958" s="526"/>
      <c r="C958" s="526"/>
      <c r="G958" s="79">
        <f t="shared" si="14"/>
        <v>17.900000000000006</v>
      </c>
    </row>
    <row r="959" spans="2:7">
      <c r="B959" s="526"/>
      <c r="C959" s="526"/>
      <c r="G959" s="79">
        <f t="shared" si="14"/>
        <v>17.900000000000006</v>
      </c>
    </row>
    <row r="960" spans="2:7">
      <c r="B960" s="526"/>
      <c r="C960" s="526"/>
      <c r="G960" s="79">
        <f t="shared" si="14"/>
        <v>17.900000000000006</v>
      </c>
    </row>
    <row r="961" spans="2:7">
      <c r="B961" s="526"/>
      <c r="C961" s="526"/>
      <c r="G961" s="79">
        <f t="shared" si="14"/>
        <v>17.900000000000006</v>
      </c>
    </row>
    <row r="962" spans="2:7">
      <c r="B962" s="526"/>
      <c r="C962" s="526"/>
      <c r="G962" s="79">
        <f t="shared" si="14"/>
        <v>17.900000000000006</v>
      </c>
    </row>
    <row r="963" spans="2:7">
      <c r="B963" s="526"/>
      <c r="C963" s="526"/>
      <c r="G963" s="79">
        <f t="shared" si="14"/>
        <v>17.900000000000006</v>
      </c>
    </row>
    <row r="964" spans="2:7">
      <c r="B964" s="526"/>
      <c r="C964" s="526"/>
      <c r="G964" s="79">
        <f t="shared" si="14"/>
        <v>17.900000000000006</v>
      </c>
    </row>
    <row r="965" spans="2:7">
      <c r="B965" s="526"/>
      <c r="C965" s="526"/>
      <c r="G965" s="79">
        <f t="shared" si="14"/>
        <v>17.900000000000006</v>
      </c>
    </row>
    <row r="966" spans="2:7">
      <c r="B966" s="526"/>
      <c r="C966" s="526"/>
      <c r="G966" s="79">
        <f t="shared" si="14"/>
        <v>17.900000000000006</v>
      </c>
    </row>
    <row r="967" spans="2:7">
      <c r="B967" s="526"/>
      <c r="C967" s="526"/>
      <c r="G967" s="79">
        <f t="shared" si="14"/>
        <v>17.900000000000006</v>
      </c>
    </row>
    <row r="968" spans="2:7">
      <c r="B968" s="526"/>
      <c r="C968" s="526"/>
      <c r="G968" s="79">
        <f t="shared" si="14"/>
        <v>17.900000000000006</v>
      </c>
    </row>
    <row r="969" spans="2:7">
      <c r="B969" s="526"/>
      <c r="C969" s="526"/>
      <c r="G969" s="79">
        <f t="shared" si="14"/>
        <v>17.900000000000006</v>
      </c>
    </row>
    <row r="970" spans="2:7">
      <c r="B970" s="526"/>
      <c r="C970" s="526"/>
      <c r="G970" s="79">
        <f t="shared" si="14"/>
        <v>17.900000000000006</v>
      </c>
    </row>
    <row r="971" spans="2:7">
      <c r="B971" s="526"/>
      <c r="C971" s="526"/>
      <c r="G971" s="79">
        <f t="shared" si="14"/>
        <v>17.900000000000006</v>
      </c>
    </row>
    <row r="972" spans="2:7">
      <c r="B972" s="526"/>
      <c r="C972" s="526"/>
      <c r="G972" s="79">
        <f t="shared" si="14"/>
        <v>17.900000000000006</v>
      </c>
    </row>
    <row r="973" spans="2:7">
      <c r="B973" s="526"/>
      <c r="C973" s="526"/>
      <c r="G973" s="79">
        <f t="shared" si="14"/>
        <v>17.900000000000006</v>
      </c>
    </row>
    <row r="974" spans="2:7">
      <c r="B974" s="526"/>
      <c r="C974" s="526"/>
      <c r="G974" s="79">
        <f t="shared" si="14"/>
        <v>17.900000000000006</v>
      </c>
    </row>
    <row r="975" spans="2:7">
      <c r="B975" s="526"/>
      <c r="C975" s="526"/>
      <c r="G975" s="79">
        <f t="shared" si="14"/>
        <v>17.900000000000006</v>
      </c>
    </row>
    <row r="976" spans="2:7">
      <c r="B976" s="526"/>
      <c r="C976" s="526"/>
      <c r="G976" s="79">
        <f t="shared" si="14"/>
        <v>17.900000000000006</v>
      </c>
    </row>
    <row r="977" spans="2:7">
      <c r="B977" s="526"/>
      <c r="C977" s="526"/>
      <c r="G977" s="79">
        <f t="shared" si="14"/>
        <v>17.900000000000006</v>
      </c>
    </row>
    <row r="978" spans="2:7">
      <c r="B978" s="526"/>
      <c r="C978" s="526"/>
      <c r="G978" s="79">
        <f t="shared" si="14"/>
        <v>17.900000000000006</v>
      </c>
    </row>
    <row r="979" spans="2:7">
      <c r="B979" s="526"/>
      <c r="C979" s="526"/>
      <c r="G979" s="79">
        <f t="shared" si="14"/>
        <v>17.900000000000006</v>
      </c>
    </row>
    <row r="980" spans="2:7">
      <c r="B980" s="526"/>
      <c r="C980" s="526"/>
      <c r="G980" s="79">
        <f t="shared" si="14"/>
        <v>17.900000000000006</v>
      </c>
    </row>
    <row r="981" spans="2:7">
      <c r="B981" s="526"/>
      <c r="C981" s="526"/>
      <c r="G981" s="79">
        <f t="shared" si="14"/>
        <v>17.900000000000006</v>
      </c>
    </row>
    <row r="982" spans="2:7">
      <c r="B982" s="526"/>
      <c r="C982" s="526"/>
      <c r="G982" s="79">
        <f t="shared" si="14"/>
        <v>17.900000000000006</v>
      </c>
    </row>
    <row r="983" spans="2:7">
      <c r="B983" s="526"/>
      <c r="C983" s="526"/>
      <c r="G983" s="79">
        <f t="shared" si="14"/>
        <v>17.900000000000006</v>
      </c>
    </row>
    <row r="984" spans="2:7">
      <c r="B984" s="526"/>
      <c r="C984" s="526"/>
      <c r="G984" s="79">
        <f t="shared" si="14"/>
        <v>17.900000000000006</v>
      </c>
    </row>
    <row r="985" spans="2:7">
      <c r="B985" s="526"/>
      <c r="C985" s="526"/>
      <c r="G985" s="79">
        <f t="shared" si="14"/>
        <v>17.900000000000006</v>
      </c>
    </row>
    <row r="986" spans="2:7">
      <c r="B986" s="526"/>
      <c r="C986" s="526"/>
      <c r="G986" s="79">
        <f t="shared" ref="G986:G1049" si="15">+G985+E986-F986</f>
        <v>17.900000000000006</v>
      </c>
    </row>
    <row r="987" spans="2:7">
      <c r="B987" s="526"/>
      <c r="C987" s="526"/>
      <c r="G987" s="79">
        <f t="shared" si="15"/>
        <v>17.900000000000006</v>
      </c>
    </row>
    <row r="988" spans="2:7">
      <c r="B988" s="526"/>
      <c r="C988" s="526"/>
      <c r="G988" s="79">
        <f t="shared" si="15"/>
        <v>17.900000000000006</v>
      </c>
    </row>
    <row r="989" spans="2:7">
      <c r="B989" s="526"/>
      <c r="C989" s="526"/>
      <c r="G989" s="79">
        <f t="shared" si="15"/>
        <v>17.900000000000006</v>
      </c>
    </row>
    <row r="990" spans="2:7">
      <c r="B990" s="526"/>
      <c r="C990" s="526"/>
      <c r="G990" s="79">
        <f t="shared" si="15"/>
        <v>17.900000000000006</v>
      </c>
    </row>
    <row r="991" spans="2:7">
      <c r="B991" s="526"/>
      <c r="C991" s="526"/>
      <c r="G991" s="79">
        <f t="shared" si="15"/>
        <v>17.900000000000006</v>
      </c>
    </row>
    <row r="992" spans="2:7">
      <c r="B992" s="526"/>
      <c r="C992" s="526"/>
      <c r="G992" s="79">
        <f t="shared" si="15"/>
        <v>17.900000000000006</v>
      </c>
    </row>
    <row r="993" spans="2:7">
      <c r="B993" s="526"/>
      <c r="C993" s="526"/>
      <c r="G993" s="79">
        <f t="shared" si="15"/>
        <v>17.900000000000006</v>
      </c>
    </row>
    <row r="994" spans="2:7">
      <c r="B994" s="526"/>
      <c r="C994" s="526"/>
      <c r="G994" s="79">
        <f t="shared" si="15"/>
        <v>17.900000000000006</v>
      </c>
    </row>
    <row r="995" spans="2:7">
      <c r="B995" s="526"/>
      <c r="C995" s="526"/>
      <c r="G995" s="79">
        <f t="shared" si="15"/>
        <v>17.900000000000006</v>
      </c>
    </row>
    <row r="996" spans="2:7">
      <c r="B996" s="526"/>
      <c r="C996" s="526"/>
      <c r="G996" s="79">
        <f t="shared" si="15"/>
        <v>17.900000000000006</v>
      </c>
    </row>
    <row r="997" spans="2:7">
      <c r="B997" s="526"/>
      <c r="C997" s="526"/>
      <c r="G997" s="79">
        <f t="shared" si="15"/>
        <v>17.900000000000006</v>
      </c>
    </row>
    <row r="998" spans="2:7">
      <c r="B998" s="526"/>
      <c r="C998" s="526"/>
      <c r="G998" s="79">
        <f t="shared" si="15"/>
        <v>17.900000000000006</v>
      </c>
    </row>
    <row r="999" spans="2:7">
      <c r="B999" s="526"/>
      <c r="C999" s="526"/>
      <c r="G999" s="79">
        <f t="shared" si="15"/>
        <v>17.900000000000006</v>
      </c>
    </row>
    <row r="1000" spans="2:7">
      <c r="B1000" s="526"/>
      <c r="C1000" s="526"/>
      <c r="G1000" s="79">
        <f t="shared" si="15"/>
        <v>17.900000000000006</v>
      </c>
    </row>
    <row r="1001" spans="2:7">
      <c r="B1001" s="526"/>
      <c r="C1001" s="526"/>
      <c r="G1001" s="79">
        <f t="shared" si="15"/>
        <v>17.900000000000006</v>
      </c>
    </row>
    <row r="1002" spans="2:7">
      <c r="B1002" s="526"/>
      <c r="C1002" s="526"/>
      <c r="G1002" s="79">
        <f t="shared" si="15"/>
        <v>17.900000000000006</v>
      </c>
    </row>
    <row r="1003" spans="2:7">
      <c r="B1003" s="526"/>
      <c r="C1003" s="526"/>
      <c r="G1003" s="79">
        <f t="shared" si="15"/>
        <v>17.900000000000006</v>
      </c>
    </row>
    <row r="1004" spans="2:7">
      <c r="B1004" s="526"/>
      <c r="C1004" s="526"/>
      <c r="G1004" s="79">
        <f t="shared" si="15"/>
        <v>17.900000000000006</v>
      </c>
    </row>
    <row r="1005" spans="2:7">
      <c r="B1005" s="526"/>
      <c r="C1005" s="526"/>
      <c r="G1005" s="79">
        <f t="shared" si="15"/>
        <v>17.900000000000006</v>
      </c>
    </row>
    <row r="1006" spans="2:7">
      <c r="B1006" s="526"/>
      <c r="C1006" s="526"/>
      <c r="G1006" s="79">
        <f t="shared" si="15"/>
        <v>17.900000000000006</v>
      </c>
    </row>
    <row r="1007" spans="2:7">
      <c r="B1007" s="526"/>
      <c r="C1007" s="526"/>
      <c r="G1007" s="79">
        <f t="shared" si="15"/>
        <v>17.900000000000006</v>
      </c>
    </row>
    <row r="1008" spans="2:7">
      <c r="B1008" s="526"/>
      <c r="C1008" s="526"/>
      <c r="G1008" s="79">
        <f t="shared" si="15"/>
        <v>17.900000000000006</v>
      </c>
    </row>
    <row r="1009" spans="2:7">
      <c r="B1009" s="526"/>
      <c r="C1009" s="526"/>
      <c r="G1009" s="79">
        <f t="shared" si="15"/>
        <v>17.900000000000006</v>
      </c>
    </row>
    <row r="1010" spans="2:7">
      <c r="B1010" s="526"/>
      <c r="C1010" s="526"/>
      <c r="G1010" s="79">
        <f t="shared" si="15"/>
        <v>17.900000000000006</v>
      </c>
    </row>
    <row r="1011" spans="2:7">
      <c r="B1011" s="526"/>
      <c r="C1011" s="526"/>
      <c r="G1011" s="79">
        <f t="shared" si="15"/>
        <v>17.900000000000006</v>
      </c>
    </row>
    <row r="1012" spans="2:7">
      <c r="B1012" s="526"/>
      <c r="C1012" s="526"/>
      <c r="G1012" s="79">
        <f t="shared" si="15"/>
        <v>17.900000000000006</v>
      </c>
    </row>
    <row r="1013" spans="2:7">
      <c r="B1013" s="526"/>
      <c r="C1013" s="526"/>
      <c r="G1013" s="79">
        <f t="shared" si="15"/>
        <v>17.900000000000006</v>
      </c>
    </row>
    <row r="1014" spans="2:7">
      <c r="B1014" s="526"/>
      <c r="C1014" s="526"/>
      <c r="G1014" s="79">
        <f t="shared" si="15"/>
        <v>17.900000000000006</v>
      </c>
    </row>
    <row r="1015" spans="2:7">
      <c r="B1015" s="526"/>
      <c r="C1015" s="526"/>
      <c r="G1015" s="79">
        <f t="shared" si="15"/>
        <v>17.900000000000006</v>
      </c>
    </row>
    <row r="1016" spans="2:7">
      <c r="B1016" s="526"/>
      <c r="C1016" s="526"/>
      <c r="G1016" s="79">
        <f t="shared" si="15"/>
        <v>17.900000000000006</v>
      </c>
    </row>
    <row r="1017" spans="2:7">
      <c r="B1017" s="526"/>
      <c r="C1017" s="526"/>
      <c r="G1017" s="79">
        <f t="shared" si="15"/>
        <v>17.900000000000006</v>
      </c>
    </row>
    <row r="1018" spans="2:7">
      <c r="B1018" s="526"/>
      <c r="C1018" s="526"/>
      <c r="G1018" s="79">
        <f t="shared" si="15"/>
        <v>17.900000000000006</v>
      </c>
    </row>
    <row r="1019" spans="2:7">
      <c r="B1019" s="526"/>
      <c r="C1019" s="526"/>
      <c r="G1019" s="79">
        <f t="shared" si="15"/>
        <v>17.900000000000006</v>
      </c>
    </row>
    <row r="1020" spans="2:7">
      <c r="B1020" s="526"/>
      <c r="C1020" s="526"/>
      <c r="G1020" s="79">
        <f t="shared" si="15"/>
        <v>17.900000000000006</v>
      </c>
    </row>
    <row r="1021" spans="2:7">
      <c r="B1021" s="526"/>
      <c r="C1021" s="526"/>
      <c r="G1021" s="79">
        <f t="shared" si="15"/>
        <v>17.900000000000006</v>
      </c>
    </row>
    <row r="1022" spans="2:7">
      <c r="B1022" s="526"/>
      <c r="C1022" s="526"/>
      <c r="G1022" s="79">
        <f t="shared" si="15"/>
        <v>17.900000000000006</v>
      </c>
    </row>
    <row r="1023" spans="2:7">
      <c r="B1023" s="526"/>
      <c r="C1023" s="526"/>
      <c r="G1023" s="79">
        <f t="shared" si="15"/>
        <v>17.900000000000006</v>
      </c>
    </row>
    <row r="1024" spans="2:7">
      <c r="B1024" s="526"/>
      <c r="C1024" s="526"/>
      <c r="G1024" s="79">
        <f t="shared" si="15"/>
        <v>17.900000000000006</v>
      </c>
    </row>
    <row r="1025" spans="2:7">
      <c r="B1025" s="526"/>
      <c r="C1025" s="526"/>
      <c r="G1025" s="79">
        <f t="shared" si="15"/>
        <v>17.900000000000006</v>
      </c>
    </row>
    <row r="1026" spans="2:7">
      <c r="B1026" s="526"/>
      <c r="C1026" s="526"/>
      <c r="G1026" s="79">
        <f t="shared" si="15"/>
        <v>17.900000000000006</v>
      </c>
    </row>
    <row r="1027" spans="2:7">
      <c r="B1027" s="526"/>
      <c r="C1027" s="526"/>
      <c r="G1027" s="79">
        <f t="shared" si="15"/>
        <v>17.900000000000006</v>
      </c>
    </row>
    <row r="1028" spans="2:7">
      <c r="B1028" s="526"/>
      <c r="C1028" s="526"/>
      <c r="G1028" s="79">
        <f t="shared" si="15"/>
        <v>17.900000000000006</v>
      </c>
    </row>
    <row r="1029" spans="2:7">
      <c r="B1029" s="526"/>
      <c r="C1029" s="526"/>
      <c r="G1029" s="79">
        <f t="shared" si="15"/>
        <v>17.900000000000006</v>
      </c>
    </row>
    <row r="1030" spans="2:7">
      <c r="B1030" s="526"/>
      <c r="C1030" s="526"/>
      <c r="G1030" s="79">
        <f t="shared" si="15"/>
        <v>17.900000000000006</v>
      </c>
    </row>
    <row r="1031" spans="2:7">
      <c r="B1031" s="526"/>
      <c r="C1031" s="526"/>
      <c r="G1031" s="79">
        <f t="shared" si="15"/>
        <v>17.900000000000006</v>
      </c>
    </row>
    <row r="1032" spans="2:7">
      <c r="B1032" s="526"/>
      <c r="C1032" s="526"/>
      <c r="G1032" s="79">
        <f t="shared" si="15"/>
        <v>17.900000000000006</v>
      </c>
    </row>
    <row r="1033" spans="2:7">
      <c r="B1033" s="526"/>
      <c r="C1033" s="526"/>
      <c r="G1033" s="79">
        <f t="shared" si="15"/>
        <v>17.900000000000006</v>
      </c>
    </row>
    <row r="1034" spans="2:7">
      <c r="B1034" s="526"/>
      <c r="C1034" s="526"/>
      <c r="G1034" s="79">
        <f t="shared" si="15"/>
        <v>17.900000000000006</v>
      </c>
    </row>
    <row r="1035" spans="2:7">
      <c r="B1035" s="526"/>
      <c r="C1035" s="526"/>
      <c r="G1035" s="79">
        <f t="shared" si="15"/>
        <v>17.900000000000006</v>
      </c>
    </row>
    <row r="1036" spans="2:7">
      <c r="B1036" s="526"/>
      <c r="C1036" s="526"/>
      <c r="G1036" s="79">
        <f t="shared" si="15"/>
        <v>17.900000000000006</v>
      </c>
    </row>
    <row r="1037" spans="2:7">
      <c r="B1037" s="526"/>
      <c r="C1037" s="526"/>
      <c r="G1037" s="79">
        <f t="shared" si="15"/>
        <v>17.900000000000006</v>
      </c>
    </row>
    <row r="1038" spans="2:7">
      <c r="B1038" s="526"/>
      <c r="C1038" s="526"/>
      <c r="G1038" s="79">
        <f t="shared" si="15"/>
        <v>17.900000000000006</v>
      </c>
    </row>
    <row r="1039" spans="2:7">
      <c r="B1039" s="526"/>
      <c r="C1039" s="526"/>
      <c r="G1039" s="79">
        <f t="shared" si="15"/>
        <v>17.900000000000006</v>
      </c>
    </row>
    <row r="1040" spans="2:7">
      <c r="B1040" s="526"/>
      <c r="C1040" s="526"/>
      <c r="G1040" s="79">
        <f t="shared" si="15"/>
        <v>17.900000000000006</v>
      </c>
    </row>
    <row r="1041" spans="2:7">
      <c r="B1041" s="526"/>
      <c r="C1041" s="526"/>
      <c r="G1041" s="79">
        <f t="shared" si="15"/>
        <v>17.900000000000006</v>
      </c>
    </row>
    <row r="1042" spans="2:7">
      <c r="B1042" s="526"/>
      <c r="C1042" s="526"/>
      <c r="G1042" s="79">
        <f t="shared" si="15"/>
        <v>17.900000000000006</v>
      </c>
    </row>
    <row r="1043" spans="2:7">
      <c r="B1043" s="526"/>
      <c r="C1043" s="526"/>
      <c r="G1043" s="79">
        <f t="shared" si="15"/>
        <v>17.900000000000006</v>
      </c>
    </row>
    <row r="1044" spans="2:7">
      <c r="B1044" s="526"/>
      <c r="C1044" s="526"/>
      <c r="G1044" s="79">
        <f t="shared" si="15"/>
        <v>17.900000000000006</v>
      </c>
    </row>
    <row r="1045" spans="2:7">
      <c r="B1045" s="526"/>
      <c r="C1045" s="526"/>
      <c r="G1045" s="79">
        <f t="shared" si="15"/>
        <v>17.900000000000006</v>
      </c>
    </row>
    <row r="1046" spans="2:7">
      <c r="B1046" s="526"/>
      <c r="C1046" s="526"/>
      <c r="G1046" s="79">
        <f t="shared" si="15"/>
        <v>17.900000000000006</v>
      </c>
    </row>
    <row r="1047" spans="2:7">
      <c r="B1047" s="526"/>
      <c r="C1047" s="526"/>
      <c r="G1047" s="79">
        <f t="shared" si="15"/>
        <v>17.900000000000006</v>
      </c>
    </row>
    <row r="1048" spans="2:7">
      <c r="B1048" s="526"/>
      <c r="C1048" s="526"/>
      <c r="G1048" s="79">
        <f t="shared" si="15"/>
        <v>17.900000000000006</v>
      </c>
    </row>
    <row r="1049" spans="2:7">
      <c r="B1049" s="526"/>
      <c r="C1049" s="526"/>
      <c r="G1049" s="79">
        <f t="shared" si="15"/>
        <v>17.900000000000006</v>
      </c>
    </row>
    <row r="1050" spans="2:7">
      <c r="B1050" s="526"/>
      <c r="C1050" s="526"/>
      <c r="G1050" s="79">
        <f t="shared" ref="G1050:G1113" si="16">+G1049+E1050-F1050</f>
        <v>17.900000000000006</v>
      </c>
    </row>
    <row r="1051" spans="2:7">
      <c r="B1051" s="526"/>
      <c r="C1051" s="526"/>
      <c r="G1051" s="79">
        <f t="shared" si="16"/>
        <v>17.900000000000006</v>
      </c>
    </row>
    <row r="1052" spans="2:7">
      <c r="B1052" s="526"/>
      <c r="C1052" s="526"/>
      <c r="G1052" s="79">
        <f t="shared" si="16"/>
        <v>17.900000000000006</v>
      </c>
    </row>
    <row r="1053" spans="2:7">
      <c r="B1053" s="526"/>
      <c r="C1053" s="526"/>
      <c r="G1053" s="79">
        <f t="shared" si="16"/>
        <v>17.900000000000006</v>
      </c>
    </row>
    <row r="1054" spans="2:7">
      <c r="B1054" s="526"/>
      <c r="C1054" s="526"/>
      <c r="G1054" s="79">
        <f t="shared" si="16"/>
        <v>17.900000000000006</v>
      </c>
    </row>
    <row r="1055" spans="2:7">
      <c r="B1055" s="526"/>
      <c r="C1055" s="526"/>
      <c r="G1055" s="79">
        <f t="shared" si="16"/>
        <v>17.900000000000006</v>
      </c>
    </row>
    <row r="1056" spans="2:7">
      <c r="B1056" s="526"/>
      <c r="C1056" s="526"/>
      <c r="G1056" s="79">
        <f t="shared" si="16"/>
        <v>17.900000000000006</v>
      </c>
    </row>
    <row r="1057" spans="2:7">
      <c r="B1057" s="526"/>
      <c r="C1057" s="526"/>
      <c r="G1057" s="79">
        <f t="shared" si="16"/>
        <v>17.900000000000006</v>
      </c>
    </row>
    <row r="1058" spans="2:7">
      <c r="B1058" s="526"/>
      <c r="C1058" s="526"/>
      <c r="G1058" s="79">
        <f t="shared" si="16"/>
        <v>17.900000000000006</v>
      </c>
    </row>
    <row r="1059" spans="2:7">
      <c r="B1059" s="526"/>
      <c r="C1059" s="526"/>
      <c r="G1059" s="79">
        <f t="shared" si="16"/>
        <v>17.900000000000006</v>
      </c>
    </row>
    <row r="1060" spans="2:7">
      <c r="B1060" s="526"/>
      <c r="C1060" s="526"/>
      <c r="G1060" s="79">
        <f t="shared" si="16"/>
        <v>17.900000000000006</v>
      </c>
    </row>
    <row r="1061" spans="2:7">
      <c r="B1061" s="526"/>
      <c r="C1061" s="526"/>
      <c r="G1061" s="79">
        <f t="shared" si="16"/>
        <v>17.900000000000006</v>
      </c>
    </row>
    <row r="1062" spans="2:7">
      <c r="B1062" s="526"/>
      <c r="C1062" s="526"/>
      <c r="G1062" s="79">
        <f t="shared" si="16"/>
        <v>17.900000000000006</v>
      </c>
    </row>
    <row r="1063" spans="2:7">
      <c r="B1063" s="526"/>
      <c r="C1063" s="526"/>
      <c r="G1063" s="79">
        <f t="shared" si="16"/>
        <v>17.900000000000006</v>
      </c>
    </row>
    <row r="1064" spans="2:7">
      <c r="B1064" s="526"/>
      <c r="C1064" s="526"/>
      <c r="G1064" s="79">
        <f t="shared" si="16"/>
        <v>17.900000000000006</v>
      </c>
    </row>
    <row r="1065" spans="2:7">
      <c r="B1065" s="526"/>
      <c r="C1065" s="526"/>
      <c r="G1065" s="79">
        <f t="shared" si="16"/>
        <v>17.900000000000006</v>
      </c>
    </row>
    <row r="1066" spans="2:7">
      <c r="B1066" s="526"/>
      <c r="C1066" s="526"/>
      <c r="G1066" s="79">
        <f t="shared" si="16"/>
        <v>17.900000000000006</v>
      </c>
    </row>
    <row r="1067" spans="2:7">
      <c r="B1067" s="526"/>
      <c r="C1067" s="526"/>
      <c r="G1067" s="79">
        <f t="shared" si="16"/>
        <v>17.900000000000006</v>
      </c>
    </row>
    <row r="1068" spans="2:7">
      <c r="B1068" s="526"/>
      <c r="C1068" s="526"/>
      <c r="G1068" s="79">
        <f t="shared" si="16"/>
        <v>17.900000000000006</v>
      </c>
    </row>
    <row r="1069" spans="2:7">
      <c r="B1069" s="526"/>
      <c r="C1069" s="526"/>
      <c r="G1069" s="79">
        <f t="shared" si="16"/>
        <v>17.900000000000006</v>
      </c>
    </row>
    <row r="1070" spans="2:7">
      <c r="B1070" s="526"/>
      <c r="C1070" s="526"/>
      <c r="G1070" s="79">
        <f t="shared" si="16"/>
        <v>17.900000000000006</v>
      </c>
    </row>
    <row r="1071" spans="2:7">
      <c r="B1071" s="526"/>
      <c r="C1071" s="526"/>
      <c r="G1071" s="79">
        <f t="shared" si="16"/>
        <v>17.900000000000006</v>
      </c>
    </row>
    <row r="1072" spans="2:7">
      <c r="B1072" s="526"/>
      <c r="C1072" s="526"/>
      <c r="G1072" s="79">
        <f t="shared" si="16"/>
        <v>17.900000000000006</v>
      </c>
    </row>
    <row r="1073" spans="2:7">
      <c r="B1073" s="526"/>
      <c r="C1073" s="526"/>
      <c r="G1073" s="79">
        <f t="shared" si="16"/>
        <v>17.900000000000006</v>
      </c>
    </row>
    <row r="1074" spans="2:7">
      <c r="B1074" s="526"/>
      <c r="C1074" s="526"/>
      <c r="G1074" s="79">
        <f t="shared" si="16"/>
        <v>17.900000000000006</v>
      </c>
    </row>
    <row r="1075" spans="2:7">
      <c r="B1075" s="526"/>
      <c r="C1075" s="526"/>
      <c r="G1075" s="79">
        <f t="shared" si="16"/>
        <v>17.900000000000006</v>
      </c>
    </row>
    <row r="1076" spans="2:7">
      <c r="B1076" s="526"/>
      <c r="C1076" s="526"/>
      <c r="G1076" s="79">
        <f t="shared" si="16"/>
        <v>17.900000000000006</v>
      </c>
    </row>
    <row r="1077" spans="2:7">
      <c r="B1077" s="526"/>
      <c r="C1077" s="526"/>
      <c r="G1077" s="79">
        <f t="shared" si="16"/>
        <v>17.900000000000006</v>
      </c>
    </row>
    <row r="1078" spans="2:7">
      <c r="B1078" s="526"/>
      <c r="C1078" s="526"/>
      <c r="G1078" s="79">
        <f t="shared" si="16"/>
        <v>17.900000000000006</v>
      </c>
    </row>
    <row r="1079" spans="2:7">
      <c r="B1079" s="526"/>
      <c r="C1079" s="526"/>
      <c r="G1079" s="79">
        <f t="shared" si="16"/>
        <v>17.900000000000006</v>
      </c>
    </row>
    <row r="1080" spans="2:7">
      <c r="B1080" s="526"/>
      <c r="C1080" s="526"/>
      <c r="G1080" s="79">
        <f t="shared" si="16"/>
        <v>17.900000000000006</v>
      </c>
    </row>
    <row r="1081" spans="2:7">
      <c r="B1081" s="526"/>
      <c r="C1081" s="526"/>
      <c r="G1081" s="79">
        <f t="shared" si="16"/>
        <v>17.900000000000006</v>
      </c>
    </row>
    <row r="1082" spans="2:7">
      <c r="B1082" s="526"/>
      <c r="C1082" s="526"/>
      <c r="G1082" s="79">
        <f t="shared" si="16"/>
        <v>17.900000000000006</v>
      </c>
    </row>
    <row r="1083" spans="2:7">
      <c r="B1083" s="526"/>
      <c r="C1083" s="526"/>
      <c r="G1083" s="79">
        <f t="shared" si="16"/>
        <v>17.900000000000006</v>
      </c>
    </row>
    <row r="1084" spans="2:7">
      <c r="B1084" s="526"/>
      <c r="C1084" s="526"/>
      <c r="G1084" s="79">
        <f t="shared" si="16"/>
        <v>17.900000000000006</v>
      </c>
    </row>
    <row r="1085" spans="2:7">
      <c r="B1085" s="526"/>
      <c r="C1085" s="526"/>
      <c r="G1085" s="79">
        <f t="shared" si="16"/>
        <v>17.900000000000006</v>
      </c>
    </row>
    <row r="1086" spans="2:7">
      <c r="B1086" s="526"/>
      <c r="C1086" s="526"/>
      <c r="G1086" s="79">
        <f t="shared" si="16"/>
        <v>17.900000000000006</v>
      </c>
    </row>
    <row r="1087" spans="2:7">
      <c r="B1087" s="526"/>
      <c r="C1087" s="526"/>
      <c r="G1087" s="79">
        <f t="shared" si="16"/>
        <v>17.900000000000006</v>
      </c>
    </row>
    <row r="1088" spans="2:7">
      <c r="B1088" s="526"/>
      <c r="C1088" s="526"/>
      <c r="G1088" s="79">
        <f t="shared" si="16"/>
        <v>17.900000000000006</v>
      </c>
    </row>
    <row r="1089" spans="2:7">
      <c r="B1089" s="526"/>
      <c r="C1089" s="526"/>
      <c r="G1089" s="79">
        <f t="shared" si="16"/>
        <v>17.900000000000006</v>
      </c>
    </row>
    <row r="1090" spans="2:7">
      <c r="B1090" s="526"/>
      <c r="C1090" s="526"/>
      <c r="G1090" s="79">
        <f t="shared" si="16"/>
        <v>17.900000000000006</v>
      </c>
    </row>
    <row r="1091" spans="2:7">
      <c r="B1091" s="526"/>
      <c r="C1091" s="526"/>
      <c r="G1091" s="79">
        <f t="shared" si="16"/>
        <v>17.900000000000006</v>
      </c>
    </row>
    <row r="1092" spans="2:7">
      <c r="B1092" s="526"/>
      <c r="C1092" s="526"/>
      <c r="G1092" s="79">
        <f t="shared" si="16"/>
        <v>17.900000000000006</v>
      </c>
    </row>
    <row r="1093" spans="2:7">
      <c r="B1093" s="526"/>
      <c r="C1093" s="526"/>
      <c r="G1093" s="79">
        <f t="shared" si="16"/>
        <v>17.900000000000006</v>
      </c>
    </row>
    <row r="1094" spans="2:7">
      <c r="B1094" s="526"/>
      <c r="C1094" s="526"/>
      <c r="G1094" s="79">
        <f t="shared" si="16"/>
        <v>17.900000000000006</v>
      </c>
    </row>
    <row r="1095" spans="2:7">
      <c r="B1095" s="526"/>
      <c r="C1095" s="526"/>
      <c r="G1095" s="79">
        <f t="shared" si="16"/>
        <v>17.900000000000006</v>
      </c>
    </row>
    <row r="1096" spans="2:7">
      <c r="B1096" s="526"/>
      <c r="C1096" s="526"/>
      <c r="G1096" s="79">
        <f t="shared" si="16"/>
        <v>17.900000000000006</v>
      </c>
    </row>
    <row r="1097" spans="2:7">
      <c r="B1097" s="526"/>
      <c r="C1097" s="526"/>
      <c r="G1097" s="79">
        <f t="shared" si="16"/>
        <v>17.900000000000006</v>
      </c>
    </row>
    <row r="1098" spans="2:7">
      <c r="B1098" s="526"/>
      <c r="C1098" s="526"/>
      <c r="G1098" s="79">
        <f t="shared" si="16"/>
        <v>17.900000000000006</v>
      </c>
    </row>
    <row r="1099" spans="2:7">
      <c r="B1099" s="526"/>
      <c r="C1099" s="526"/>
      <c r="G1099" s="79">
        <f t="shared" si="16"/>
        <v>17.900000000000006</v>
      </c>
    </row>
    <row r="1100" spans="2:7">
      <c r="B1100" s="526"/>
      <c r="C1100" s="526"/>
      <c r="G1100" s="79">
        <f t="shared" si="16"/>
        <v>17.900000000000006</v>
      </c>
    </row>
    <row r="1101" spans="2:7">
      <c r="B1101" s="526"/>
      <c r="C1101" s="526"/>
      <c r="G1101" s="79">
        <f t="shared" si="16"/>
        <v>17.900000000000006</v>
      </c>
    </row>
    <row r="1102" spans="2:7">
      <c r="B1102" s="526"/>
      <c r="C1102" s="526"/>
      <c r="G1102" s="79">
        <f t="shared" si="16"/>
        <v>17.900000000000006</v>
      </c>
    </row>
    <row r="1103" spans="2:7">
      <c r="B1103" s="526"/>
      <c r="C1103" s="526"/>
      <c r="G1103" s="79">
        <f t="shared" si="16"/>
        <v>17.900000000000006</v>
      </c>
    </row>
    <row r="1104" spans="2:7">
      <c r="B1104" s="526"/>
      <c r="C1104" s="526"/>
      <c r="G1104" s="79">
        <f t="shared" si="16"/>
        <v>17.900000000000006</v>
      </c>
    </row>
    <row r="1105" spans="2:7">
      <c r="B1105" s="526"/>
      <c r="C1105" s="526"/>
      <c r="G1105" s="79">
        <f t="shared" si="16"/>
        <v>17.900000000000006</v>
      </c>
    </row>
    <row r="1106" spans="2:7">
      <c r="B1106" s="526"/>
      <c r="C1106" s="526"/>
      <c r="G1106" s="79">
        <f t="shared" si="16"/>
        <v>17.900000000000006</v>
      </c>
    </row>
    <row r="1107" spans="2:7">
      <c r="B1107" s="526"/>
      <c r="C1107" s="526"/>
      <c r="G1107" s="79">
        <f t="shared" si="16"/>
        <v>17.900000000000006</v>
      </c>
    </row>
    <row r="1108" spans="2:7">
      <c r="B1108" s="526"/>
      <c r="C1108" s="526"/>
      <c r="G1108" s="79">
        <f t="shared" si="16"/>
        <v>17.900000000000006</v>
      </c>
    </row>
    <row r="1109" spans="2:7">
      <c r="B1109" s="526"/>
      <c r="C1109" s="526"/>
      <c r="G1109" s="79">
        <f t="shared" si="16"/>
        <v>17.900000000000006</v>
      </c>
    </row>
    <row r="1110" spans="2:7">
      <c r="B1110" s="526"/>
      <c r="C1110" s="526"/>
      <c r="G1110" s="79">
        <f t="shared" si="16"/>
        <v>17.900000000000006</v>
      </c>
    </row>
    <row r="1111" spans="2:7">
      <c r="B1111" s="526"/>
      <c r="C1111" s="526"/>
      <c r="G1111" s="79">
        <f t="shared" si="16"/>
        <v>17.900000000000006</v>
      </c>
    </row>
    <row r="1112" spans="2:7">
      <c r="B1112" s="526"/>
      <c r="C1112" s="526"/>
      <c r="G1112" s="79">
        <f t="shared" si="16"/>
        <v>17.900000000000006</v>
      </c>
    </row>
    <row r="1113" spans="2:7">
      <c r="B1113" s="526"/>
      <c r="C1113" s="526"/>
      <c r="G1113" s="79">
        <f t="shared" si="16"/>
        <v>17.900000000000006</v>
      </c>
    </row>
    <row r="1114" spans="2:7">
      <c r="B1114" s="526"/>
      <c r="C1114" s="526"/>
      <c r="G1114" s="79">
        <f t="shared" ref="G1114:G1177" si="17">+G1113+E1114-F1114</f>
        <v>17.900000000000006</v>
      </c>
    </row>
    <row r="1115" spans="2:7">
      <c r="B1115" s="526"/>
      <c r="C1115" s="526"/>
      <c r="G1115" s="79">
        <f t="shared" si="17"/>
        <v>17.900000000000006</v>
      </c>
    </row>
    <row r="1116" spans="2:7">
      <c r="B1116" s="526"/>
      <c r="C1116" s="526"/>
      <c r="G1116" s="79">
        <f t="shared" si="17"/>
        <v>17.900000000000006</v>
      </c>
    </row>
    <row r="1117" spans="2:7">
      <c r="B1117" s="526"/>
      <c r="C1117" s="526"/>
      <c r="G1117" s="79">
        <f t="shared" si="17"/>
        <v>17.900000000000006</v>
      </c>
    </row>
    <row r="1118" spans="2:7">
      <c r="B1118" s="526"/>
      <c r="C1118" s="526"/>
      <c r="G1118" s="79">
        <f t="shared" si="17"/>
        <v>17.900000000000006</v>
      </c>
    </row>
    <row r="1119" spans="2:7">
      <c r="B1119" s="526"/>
      <c r="C1119" s="526"/>
      <c r="G1119" s="79">
        <f t="shared" si="17"/>
        <v>17.900000000000006</v>
      </c>
    </row>
    <row r="1120" spans="2:7">
      <c r="B1120" s="526"/>
      <c r="C1120" s="526"/>
      <c r="G1120" s="79">
        <f t="shared" si="17"/>
        <v>17.900000000000006</v>
      </c>
    </row>
    <row r="1121" spans="2:7">
      <c r="B1121" s="526"/>
      <c r="C1121" s="526"/>
      <c r="G1121" s="79">
        <f t="shared" si="17"/>
        <v>17.900000000000006</v>
      </c>
    </row>
    <row r="1122" spans="2:7">
      <c r="B1122" s="526"/>
      <c r="C1122" s="526"/>
      <c r="G1122" s="79">
        <f t="shared" si="17"/>
        <v>17.900000000000006</v>
      </c>
    </row>
    <row r="1123" spans="2:7">
      <c r="B1123" s="526"/>
      <c r="C1123" s="526"/>
      <c r="G1123" s="79">
        <f t="shared" si="17"/>
        <v>17.900000000000006</v>
      </c>
    </row>
    <row r="1124" spans="2:7">
      <c r="B1124" s="526"/>
      <c r="C1124" s="526"/>
      <c r="G1124" s="79">
        <f t="shared" si="17"/>
        <v>17.900000000000006</v>
      </c>
    </row>
    <row r="1125" spans="2:7">
      <c r="B1125" s="526"/>
      <c r="C1125" s="526"/>
      <c r="G1125" s="79">
        <f t="shared" si="17"/>
        <v>17.900000000000006</v>
      </c>
    </row>
    <row r="1126" spans="2:7">
      <c r="B1126" s="526"/>
      <c r="C1126" s="526"/>
      <c r="G1126" s="79">
        <f t="shared" si="17"/>
        <v>17.900000000000006</v>
      </c>
    </row>
    <row r="1127" spans="2:7">
      <c r="B1127" s="526"/>
      <c r="C1127" s="526"/>
      <c r="G1127" s="79">
        <f t="shared" si="17"/>
        <v>17.900000000000006</v>
      </c>
    </row>
    <row r="1128" spans="2:7">
      <c r="B1128" s="526"/>
      <c r="C1128" s="526"/>
      <c r="G1128" s="79">
        <f t="shared" si="17"/>
        <v>17.900000000000006</v>
      </c>
    </row>
    <row r="1129" spans="2:7">
      <c r="B1129" s="526"/>
      <c r="C1129" s="526"/>
      <c r="G1129" s="79">
        <f t="shared" si="17"/>
        <v>17.900000000000006</v>
      </c>
    </row>
    <row r="1130" spans="2:7">
      <c r="B1130" s="526"/>
      <c r="C1130" s="526"/>
      <c r="G1130" s="79">
        <f t="shared" si="17"/>
        <v>17.900000000000006</v>
      </c>
    </row>
    <row r="1131" spans="2:7">
      <c r="B1131" s="526"/>
      <c r="C1131" s="526"/>
      <c r="G1131" s="79">
        <f t="shared" si="17"/>
        <v>17.900000000000006</v>
      </c>
    </row>
    <row r="1132" spans="2:7">
      <c r="B1132" s="526"/>
      <c r="C1132" s="526"/>
      <c r="G1132" s="79">
        <f t="shared" si="17"/>
        <v>17.900000000000006</v>
      </c>
    </row>
    <row r="1133" spans="2:7">
      <c r="B1133" s="526"/>
      <c r="C1133" s="526"/>
      <c r="G1133" s="79">
        <f t="shared" si="17"/>
        <v>17.900000000000006</v>
      </c>
    </row>
    <row r="1134" spans="2:7">
      <c r="B1134" s="526"/>
      <c r="C1134" s="526"/>
      <c r="G1134" s="79">
        <f t="shared" si="17"/>
        <v>17.900000000000006</v>
      </c>
    </row>
    <row r="1135" spans="2:7">
      <c r="B1135" s="526"/>
      <c r="C1135" s="526"/>
      <c r="G1135" s="79">
        <f t="shared" si="17"/>
        <v>17.900000000000006</v>
      </c>
    </row>
    <row r="1136" spans="2:7">
      <c r="B1136" s="526"/>
      <c r="C1136" s="526"/>
      <c r="G1136" s="79">
        <f t="shared" si="17"/>
        <v>17.900000000000006</v>
      </c>
    </row>
    <row r="1137" spans="2:7">
      <c r="B1137" s="526"/>
      <c r="C1137" s="526"/>
      <c r="G1137" s="79">
        <f t="shared" si="17"/>
        <v>17.900000000000006</v>
      </c>
    </row>
    <row r="1138" spans="2:7">
      <c r="B1138" s="526"/>
      <c r="C1138" s="526"/>
      <c r="G1138" s="79">
        <f t="shared" si="17"/>
        <v>17.900000000000006</v>
      </c>
    </row>
    <row r="1139" spans="2:7">
      <c r="B1139" s="526"/>
      <c r="C1139" s="526"/>
      <c r="G1139" s="79">
        <f t="shared" si="17"/>
        <v>17.900000000000006</v>
      </c>
    </row>
    <row r="1140" spans="2:7">
      <c r="B1140" s="526"/>
      <c r="C1140" s="526"/>
      <c r="G1140" s="79">
        <f t="shared" si="17"/>
        <v>17.900000000000006</v>
      </c>
    </row>
    <row r="1141" spans="2:7">
      <c r="B1141" s="526"/>
      <c r="C1141" s="526"/>
      <c r="G1141" s="79">
        <f t="shared" si="17"/>
        <v>17.900000000000006</v>
      </c>
    </row>
    <row r="1142" spans="2:7">
      <c r="B1142" s="526"/>
      <c r="C1142" s="526"/>
      <c r="G1142" s="79">
        <f t="shared" si="17"/>
        <v>17.900000000000006</v>
      </c>
    </row>
    <row r="1143" spans="2:7">
      <c r="B1143" s="526"/>
      <c r="C1143" s="526"/>
      <c r="G1143" s="79">
        <f t="shared" si="17"/>
        <v>17.900000000000006</v>
      </c>
    </row>
    <row r="1144" spans="2:7">
      <c r="B1144" s="526"/>
      <c r="C1144" s="526"/>
      <c r="G1144" s="79">
        <f t="shared" si="17"/>
        <v>17.900000000000006</v>
      </c>
    </row>
    <row r="1145" spans="2:7">
      <c r="B1145" s="526"/>
      <c r="C1145" s="526"/>
      <c r="G1145" s="79">
        <f t="shared" si="17"/>
        <v>17.900000000000006</v>
      </c>
    </row>
    <row r="1146" spans="2:7">
      <c r="B1146" s="526"/>
      <c r="C1146" s="526"/>
      <c r="G1146" s="79">
        <f t="shared" si="17"/>
        <v>17.900000000000006</v>
      </c>
    </row>
    <row r="1147" spans="2:7">
      <c r="B1147" s="526"/>
      <c r="C1147" s="526"/>
      <c r="G1147" s="79">
        <f t="shared" si="17"/>
        <v>17.900000000000006</v>
      </c>
    </row>
    <row r="1148" spans="2:7">
      <c r="B1148" s="526"/>
      <c r="C1148" s="526"/>
      <c r="G1148" s="79">
        <f t="shared" si="17"/>
        <v>17.900000000000006</v>
      </c>
    </row>
    <row r="1149" spans="2:7">
      <c r="B1149" s="526"/>
      <c r="C1149" s="526"/>
      <c r="G1149" s="79">
        <f t="shared" si="17"/>
        <v>17.900000000000006</v>
      </c>
    </row>
    <row r="1150" spans="2:7">
      <c r="B1150" s="526"/>
      <c r="C1150" s="526"/>
      <c r="G1150" s="79">
        <f t="shared" si="17"/>
        <v>17.900000000000006</v>
      </c>
    </row>
    <row r="1151" spans="2:7">
      <c r="B1151" s="526"/>
      <c r="C1151" s="526"/>
      <c r="G1151" s="79">
        <f t="shared" si="17"/>
        <v>17.900000000000006</v>
      </c>
    </row>
    <row r="1152" spans="2:7">
      <c r="B1152" s="526"/>
      <c r="C1152" s="526"/>
      <c r="G1152" s="79">
        <f t="shared" si="17"/>
        <v>17.900000000000006</v>
      </c>
    </row>
    <row r="1153" spans="2:7">
      <c r="B1153" s="526"/>
      <c r="C1153" s="526"/>
      <c r="G1153" s="79">
        <f t="shared" si="17"/>
        <v>17.900000000000006</v>
      </c>
    </row>
    <row r="1154" spans="2:7">
      <c r="B1154" s="526"/>
      <c r="C1154" s="526"/>
      <c r="G1154" s="79">
        <f t="shared" si="17"/>
        <v>17.900000000000006</v>
      </c>
    </row>
    <row r="1155" spans="2:7">
      <c r="B1155" s="526"/>
      <c r="C1155" s="526"/>
      <c r="G1155" s="79">
        <f t="shared" si="17"/>
        <v>17.900000000000006</v>
      </c>
    </row>
    <row r="1156" spans="2:7">
      <c r="B1156" s="526"/>
      <c r="C1156" s="526"/>
      <c r="G1156" s="79">
        <f t="shared" si="17"/>
        <v>17.900000000000006</v>
      </c>
    </row>
    <row r="1157" spans="2:7">
      <c r="B1157" s="526"/>
      <c r="C1157" s="526"/>
      <c r="G1157" s="79">
        <f t="shared" si="17"/>
        <v>17.900000000000006</v>
      </c>
    </row>
    <row r="1158" spans="2:7">
      <c r="B1158" s="526"/>
      <c r="C1158" s="526"/>
      <c r="G1158" s="79">
        <f t="shared" si="17"/>
        <v>17.900000000000006</v>
      </c>
    </row>
    <row r="1159" spans="2:7">
      <c r="B1159" s="526"/>
      <c r="C1159" s="526"/>
      <c r="G1159" s="79">
        <f t="shared" si="17"/>
        <v>17.900000000000006</v>
      </c>
    </row>
    <row r="1160" spans="2:7">
      <c r="B1160" s="526"/>
      <c r="C1160" s="526"/>
      <c r="G1160" s="79">
        <f t="shared" si="17"/>
        <v>17.900000000000006</v>
      </c>
    </row>
    <row r="1161" spans="2:7">
      <c r="B1161" s="526"/>
      <c r="C1161" s="526"/>
      <c r="G1161" s="79">
        <f t="shared" si="17"/>
        <v>17.900000000000006</v>
      </c>
    </row>
    <row r="1162" spans="2:7">
      <c r="B1162" s="526"/>
      <c r="C1162" s="526"/>
      <c r="G1162" s="79">
        <f t="shared" si="17"/>
        <v>17.900000000000006</v>
      </c>
    </row>
    <row r="1163" spans="2:7">
      <c r="B1163" s="526"/>
      <c r="C1163" s="526"/>
      <c r="G1163" s="79">
        <f t="shared" si="17"/>
        <v>17.900000000000006</v>
      </c>
    </row>
    <row r="1164" spans="2:7">
      <c r="B1164" s="526"/>
      <c r="C1164" s="526"/>
      <c r="G1164" s="79">
        <f t="shared" si="17"/>
        <v>17.900000000000006</v>
      </c>
    </row>
    <row r="1165" spans="2:7">
      <c r="B1165" s="526"/>
      <c r="C1165" s="526"/>
      <c r="G1165" s="79">
        <f t="shared" si="17"/>
        <v>17.900000000000006</v>
      </c>
    </row>
    <row r="1166" spans="2:7">
      <c r="B1166" s="526"/>
      <c r="C1166" s="526"/>
      <c r="G1166" s="79">
        <f t="shared" si="17"/>
        <v>17.900000000000006</v>
      </c>
    </row>
    <row r="1167" spans="2:7">
      <c r="B1167" s="526"/>
      <c r="C1167" s="526"/>
      <c r="G1167" s="79">
        <f t="shared" si="17"/>
        <v>17.900000000000006</v>
      </c>
    </row>
    <row r="1168" spans="2:7">
      <c r="B1168" s="526"/>
      <c r="C1168" s="526"/>
      <c r="G1168" s="79">
        <f t="shared" si="17"/>
        <v>17.900000000000006</v>
      </c>
    </row>
    <row r="1169" spans="2:7">
      <c r="B1169" s="526"/>
      <c r="C1169" s="526"/>
      <c r="G1169" s="79">
        <f t="shared" si="17"/>
        <v>17.900000000000006</v>
      </c>
    </row>
    <row r="1170" spans="2:7">
      <c r="B1170" s="526"/>
      <c r="C1170" s="526"/>
      <c r="G1170" s="79">
        <f t="shared" si="17"/>
        <v>17.900000000000006</v>
      </c>
    </row>
    <row r="1171" spans="2:7">
      <c r="B1171" s="526"/>
      <c r="C1171" s="526"/>
      <c r="G1171" s="79">
        <f t="shared" si="17"/>
        <v>17.900000000000006</v>
      </c>
    </row>
    <row r="1172" spans="2:7">
      <c r="B1172" s="526"/>
      <c r="C1172" s="526"/>
      <c r="G1172" s="79">
        <f t="shared" si="17"/>
        <v>17.900000000000006</v>
      </c>
    </row>
    <row r="1173" spans="2:7">
      <c r="B1173" s="526"/>
      <c r="C1173" s="526"/>
      <c r="G1173" s="79">
        <f t="shared" si="17"/>
        <v>17.900000000000006</v>
      </c>
    </row>
    <row r="1174" spans="2:7">
      <c r="B1174" s="526"/>
      <c r="C1174" s="526"/>
      <c r="G1174" s="79">
        <f t="shared" si="17"/>
        <v>17.900000000000006</v>
      </c>
    </row>
    <row r="1175" spans="2:7">
      <c r="B1175" s="526"/>
      <c r="C1175" s="526"/>
      <c r="G1175" s="79">
        <f t="shared" si="17"/>
        <v>17.900000000000006</v>
      </c>
    </row>
    <row r="1176" spans="2:7">
      <c r="B1176" s="526"/>
      <c r="C1176" s="526"/>
      <c r="G1176" s="79">
        <f t="shared" si="17"/>
        <v>17.900000000000006</v>
      </c>
    </row>
    <row r="1177" spans="2:7">
      <c r="B1177" s="526"/>
      <c r="C1177" s="526"/>
      <c r="G1177" s="79">
        <f t="shared" si="17"/>
        <v>17.900000000000006</v>
      </c>
    </row>
    <row r="1178" spans="2:7">
      <c r="B1178" s="526"/>
      <c r="C1178" s="526"/>
      <c r="G1178" s="79">
        <f t="shared" ref="G1178:G1241" si="18">+G1177+E1178-F1178</f>
        <v>17.900000000000006</v>
      </c>
    </row>
    <row r="1179" spans="2:7">
      <c r="B1179" s="526"/>
      <c r="C1179" s="526"/>
      <c r="G1179" s="79">
        <f t="shared" si="18"/>
        <v>17.900000000000006</v>
      </c>
    </row>
    <row r="1180" spans="2:7">
      <c r="B1180" s="526"/>
      <c r="C1180" s="526"/>
      <c r="G1180" s="79">
        <f t="shared" si="18"/>
        <v>17.900000000000006</v>
      </c>
    </row>
    <row r="1181" spans="2:7">
      <c r="B1181" s="526"/>
      <c r="C1181" s="526"/>
      <c r="G1181" s="79">
        <f t="shared" si="18"/>
        <v>17.900000000000006</v>
      </c>
    </row>
    <row r="1182" spans="2:7">
      <c r="B1182" s="526"/>
      <c r="C1182" s="526"/>
      <c r="G1182" s="79">
        <f t="shared" si="18"/>
        <v>17.900000000000006</v>
      </c>
    </row>
    <row r="1183" spans="2:7">
      <c r="B1183" s="526"/>
      <c r="C1183" s="526"/>
      <c r="G1183" s="79">
        <f t="shared" si="18"/>
        <v>17.900000000000006</v>
      </c>
    </row>
    <row r="1184" spans="2:7">
      <c r="B1184" s="526"/>
      <c r="C1184" s="526"/>
      <c r="G1184" s="79">
        <f t="shared" si="18"/>
        <v>17.900000000000006</v>
      </c>
    </row>
    <row r="1185" spans="2:7">
      <c r="B1185" s="526"/>
      <c r="C1185" s="526"/>
      <c r="G1185" s="79">
        <f t="shared" si="18"/>
        <v>17.900000000000006</v>
      </c>
    </row>
    <row r="1186" spans="2:7">
      <c r="B1186" s="526"/>
      <c r="C1186" s="526"/>
      <c r="G1186" s="79">
        <f t="shared" si="18"/>
        <v>17.900000000000006</v>
      </c>
    </row>
    <row r="1187" spans="2:7">
      <c r="B1187" s="526"/>
      <c r="C1187" s="526"/>
      <c r="G1187" s="79">
        <f t="shared" si="18"/>
        <v>17.900000000000006</v>
      </c>
    </row>
    <row r="1188" spans="2:7">
      <c r="B1188" s="526"/>
      <c r="C1188" s="526"/>
      <c r="G1188" s="79">
        <f t="shared" si="18"/>
        <v>17.900000000000006</v>
      </c>
    </row>
    <row r="1189" spans="2:7">
      <c r="B1189" s="526"/>
      <c r="C1189" s="526"/>
      <c r="G1189" s="79">
        <f t="shared" si="18"/>
        <v>17.900000000000006</v>
      </c>
    </row>
    <row r="1190" spans="2:7">
      <c r="B1190" s="526"/>
      <c r="C1190" s="526"/>
      <c r="G1190" s="79">
        <f t="shared" si="18"/>
        <v>17.900000000000006</v>
      </c>
    </row>
    <row r="1191" spans="2:7">
      <c r="B1191" s="526"/>
      <c r="C1191" s="526"/>
      <c r="G1191" s="79">
        <f t="shared" si="18"/>
        <v>17.900000000000006</v>
      </c>
    </row>
    <row r="1192" spans="2:7">
      <c r="B1192" s="526"/>
      <c r="C1192" s="526"/>
      <c r="G1192" s="79">
        <f t="shared" si="18"/>
        <v>17.900000000000006</v>
      </c>
    </row>
    <row r="1193" spans="2:7">
      <c r="B1193" s="526"/>
      <c r="C1193" s="526"/>
      <c r="G1193" s="79">
        <f t="shared" si="18"/>
        <v>17.900000000000006</v>
      </c>
    </row>
    <row r="1194" spans="2:7">
      <c r="B1194" s="526"/>
      <c r="C1194" s="526"/>
      <c r="G1194" s="79">
        <f t="shared" si="18"/>
        <v>17.900000000000006</v>
      </c>
    </row>
    <row r="1195" spans="2:7">
      <c r="B1195" s="526"/>
      <c r="C1195" s="526"/>
      <c r="G1195" s="79">
        <f t="shared" si="18"/>
        <v>17.900000000000006</v>
      </c>
    </row>
    <row r="1196" spans="2:7">
      <c r="B1196" s="526"/>
      <c r="C1196" s="526"/>
      <c r="G1196" s="79">
        <f t="shared" si="18"/>
        <v>17.900000000000006</v>
      </c>
    </row>
    <row r="1197" spans="2:7">
      <c r="B1197" s="526"/>
      <c r="C1197" s="526"/>
      <c r="G1197" s="79">
        <f t="shared" si="18"/>
        <v>17.900000000000006</v>
      </c>
    </row>
    <row r="1198" spans="2:7">
      <c r="B1198" s="526"/>
      <c r="C1198" s="526"/>
      <c r="G1198" s="79">
        <f t="shared" si="18"/>
        <v>17.900000000000006</v>
      </c>
    </row>
    <row r="1199" spans="2:7">
      <c r="B1199" s="526"/>
      <c r="C1199" s="526"/>
      <c r="G1199" s="79">
        <f t="shared" si="18"/>
        <v>17.900000000000006</v>
      </c>
    </row>
    <row r="1200" spans="2:7">
      <c r="B1200" s="526"/>
      <c r="C1200" s="526"/>
      <c r="G1200" s="79">
        <f t="shared" si="18"/>
        <v>17.900000000000006</v>
      </c>
    </row>
    <row r="1201" spans="2:7">
      <c r="B1201" s="526"/>
      <c r="C1201" s="526"/>
      <c r="G1201" s="79">
        <f t="shared" si="18"/>
        <v>17.900000000000006</v>
      </c>
    </row>
    <row r="1202" spans="2:7">
      <c r="B1202" s="526"/>
      <c r="C1202" s="526"/>
      <c r="G1202" s="79">
        <f t="shared" si="18"/>
        <v>17.900000000000006</v>
      </c>
    </row>
    <row r="1203" spans="2:7">
      <c r="B1203" s="526"/>
      <c r="C1203" s="526"/>
      <c r="G1203" s="79">
        <f t="shared" si="18"/>
        <v>17.900000000000006</v>
      </c>
    </row>
    <row r="1204" spans="2:7">
      <c r="B1204" s="526"/>
      <c r="C1204" s="526"/>
      <c r="G1204" s="79">
        <f t="shared" si="18"/>
        <v>17.900000000000006</v>
      </c>
    </row>
    <row r="1205" spans="2:7">
      <c r="B1205" s="526"/>
      <c r="C1205" s="526"/>
      <c r="G1205" s="79">
        <f t="shared" si="18"/>
        <v>17.900000000000006</v>
      </c>
    </row>
    <row r="1206" spans="2:7">
      <c r="B1206" s="526"/>
      <c r="C1206" s="526"/>
      <c r="G1206" s="79">
        <f t="shared" si="18"/>
        <v>17.900000000000006</v>
      </c>
    </row>
    <row r="1207" spans="2:7">
      <c r="B1207" s="526"/>
      <c r="C1207" s="526"/>
      <c r="G1207" s="79">
        <f t="shared" si="18"/>
        <v>17.900000000000006</v>
      </c>
    </row>
    <row r="1208" spans="2:7">
      <c r="B1208" s="526"/>
      <c r="C1208" s="526"/>
      <c r="G1208" s="79">
        <f t="shared" si="18"/>
        <v>17.900000000000006</v>
      </c>
    </row>
    <row r="1209" spans="2:7">
      <c r="B1209" s="526"/>
      <c r="C1209" s="526"/>
      <c r="G1209" s="79">
        <f t="shared" si="18"/>
        <v>17.900000000000006</v>
      </c>
    </row>
    <row r="1210" spans="2:7">
      <c r="B1210" s="526"/>
      <c r="C1210" s="526"/>
      <c r="G1210" s="79">
        <f t="shared" si="18"/>
        <v>17.900000000000006</v>
      </c>
    </row>
    <row r="1211" spans="2:7">
      <c r="B1211" s="526"/>
      <c r="C1211" s="526"/>
      <c r="G1211" s="79">
        <f t="shared" si="18"/>
        <v>17.900000000000006</v>
      </c>
    </row>
    <row r="1212" spans="2:7">
      <c r="B1212" s="526"/>
      <c r="C1212" s="526"/>
      <c r="G1212" s="79">
        <f t="shared" si="18"/>
        <v>17.900000000000006</v>
      </c>
    </row>
    <row r="1213" spans="2:7">
      <c r="B1213" s="526"/>
      <c r="C1213" s="526"/>
      <c r="G1213" s="79">
        <f t="shared" si="18"/>
        <v>17.900000000000006</v>
      </c>
    </row>
    <row r="1214" spans="2:7">
      <c r="B1214" s="526"/>
      <c r="C1214" s="526"/>
      <c r="G1214" s="79">
        <f t="shared" si="18"/>
        <v>17.900000000000006</v>
      </c>
    </row>
    <row r="1215" spans="2:7">
      <c r="B1215" s="526"/>
      <c r="C1215" s="526"/>
      <c r="G1215" s="79">
        <f t="shared" si="18"/>
        <v>17.900000000000006</v>
      </c>
    </row>
    <row r="1216" spans="2:7">
      <c r="B1216" s="526"/>
      <c r="C1216" s="526"/>
      <c r="G1216" s="79">
        <f t="shared" si="18"/>
        <v>17.900000000000006</v>
      </c>
    </row>
    <row r="1217" spans="2:7">
      <c r="B1217" s="526"/>
      <c r="C1217" s="526"/>
      <c r="G1217" s="79">
        <f t="shared" si="18"/>
        <v>17.900000000000006</v>
      </c>
    </row>
    <row r="1218" spans="2:7">
      <c r="B1218" s="526"/>
      <c r="C1218" s="526"/>
      <c r="G1218" s="79">
        <f t="shared" si="18"/>
        <v>17.900000000000006</v>
      </c>
    </row>
    <row r="1219" spans="2:7">
      <c r="B1219" s="526"/>
      <c r="C1219" s="526"/>
      <c r="G1219" s="79">
        <f t="shared" si="18"/>
        <v>17.900000000000006</v>
      </c>
    </row>
    <row r="1220" spans="2:7">
      <c r="B1220" s="526"/>
      <c r="C1220" s="526"/>
      <c r="G1220" s="79">
        <f t="shared" si="18"/>
        <v>17.900000000000006</v>
      </c>
    </row>
    <row r="1221" spans="2:7">
      <c r="B1221" s="526"/>
      <c r="C1221" s="526"/>
      <c r="G1221" s="79">
        <f t="shared" si="18"/>
        <v>17.900000000000006</v>
      </c>
    </row>
    <row r="1222" spans="2:7">
      <c r="B1222" s="526"/>
      <c r="C1222" s="526"/>
      <c r="G1222" s="79">
        <f t="shared" si="18"/>
        <v>17.900000000000006</v>
      </c>
    </row>
    <row r="1223" spans="2:7">
      <c r="B1223" s="526"/>
      <c r="C1223" s="526"/>
      <c r="G1223" s="79">
        <f t="shared" si="18"/>
        <v>17.900000000000006</v>
      </c>
    </row>
    <row r="1224" spans="2:7">
      <c r="B1224" s="526"/>
      <c r="C1224" s="526"/>
      <c r="G1224" s="79">
        <f t="shared" si="18"/>
        <v>17.900000000000006</v>
      </c>
    </row>
    <row r="1225" spans="2:7">
      <c r="B1225" s="526"/>
      <c r="C1225" s="526"/>
      <c r="G1225" s="79">
        <f t="shared" si="18"/>
        <v>17.900000000000006</v>
      </c>
    </row>
    <row r="1226" spans="2:7">
      <c r="B1226" s="526"/>
      <c r="C1226" s="526"/>
      <c r="G1226" s="79">
        <f t="shared" si="18"/>
        <v>17.900000000000006</v>
      </c>
    </row>
    <row r="1227" spans="2:7">
      <c r="B1227" s="526"/>
      <c r="C1227" s="526"/>
      <c r="G1227" s="79">
        <f t="shared" si="18"/>
        <v>17.900000000000006</v>
      </c>
    </row>
    <row r="1228" spans="2:7">
      <c r="B1228" s="526"/>
      <c r="C1228" s="526"/>
      <c r="G1228" s="79">
        <f t="shared" si="18"/>
        <v>17.900000000000006</v>
      </c>
    </row>
    <row r="1229" spans="2:7">
      <c r="B1229" s="526"/>
      <c r="C1229" s="526"/>
      <c r="G1229" s="79">
        <f t="shared" si="18"/>
        <v>17.900000000000006</v>
      </c>
    </row>
    <row r="1230" spans="2:7">
      <c r="B1230" s="526"/>
      <c r="C1230" s="526"/>
      <c r="G1230" s="79">
        <f t="shared" si="18"/>
        <v>17.900000000000006</v>
      </c>
    </row>
    <row r="1231" spans="2:7">
      <c r="B1231" s="526"/>
      <c r="C1231" s="526"/>
      <c r="G1231" s="79">
        <f t="shared" si="18"/>
        <v>17.900000000000006</v>
      </c>
    </row>
    <row r="1232" spans="2:7">
      <c r="B1232" s="526"/>
      <c r="C1232" s="526"/>
      <c r="G1232" s="79">
        <f t="shared" si="18"/>
        <v>17.900000000000006</v>
      </c>
    </row>
    <row r="1233" spans="2:7">
      <c r="B1233" s="526"/>
      <c r="C1233" s="526"/>
      <c r="G1233" s="79">
        <f t="shared" si="18"/>
        <v>17.900000000000006</v>
      </c>
    </row>
    <row r="1234" spans="2:7">
      <c r="B1234" s="526"/>
      <c r="C1234" s="526"/>
      <c r="G1234" s="79">
        <f t="shared" si="18"/>
        <v>17.900000000000006</v>
      </c>
    </row>
    <row r="1235" spans="2:7">
      <c r="B1235" s="526"/>
      <c r="C1235" s="526"/>
      <c r="G1235" s="79">
        <f t="shared" si="18"/>
        <v>17.900000000000006</v>
      </c>
    </row>
    <row r="1236" spans="2:7">
      <c r="B1236" s="526"/>
      <c r="C1236" s="526"/>
      <c r="G1236" s="79">
        <f t="shared" si="18"/>
        <v>17.900000000000006</v>
      </c>
    </row>
    <row r="1237" spans="2:7">
      <c r="B1237" s="526"/>
      <c r="C1237" s="526"/>
      <c r="G1237" s="79">
        <f t="shared" si="18"/>
        <v>17.900000000000006</v>
      </c>
    </row>
    <row r="1238" spans="2:7">
      <c r="B1238" s="526"/>
      <c r="C1238" s="526"/>
      <c r="G1238" s="79">
        <f t="shared" si="18"/>
        <v>17.900000000000006</v>
      </c>
    </row>
    <row r="1239" spans="2:7">
      <c r="B1239" s="526"/>
      <c r="C1239" s="526"/>
      <c r="G1239" s="79">
        <f t="shared" si="18"/>
        <v>17.900000000000006</v>
      </c>
    </row>
    <row r="1240" spans="2:7">
      <c r="B1240" s="526"/>
      <c r="C1240" s="526"/>
      <c r="G1240" s="79">
        <f t="shared" si="18"/>
        <v>17.900000000000006</v>
      </c>
    </row>
    <row r="1241" spans="2:7">
      <c r="B1241" s="526"/>
      <c r="C1241" s="526"/>
      <c r="G1241" s="79">
        <f t="shared" si="18"/>
        <v>17.900000000000006</v>
      </c>
    </row>
    <row r="1242" spans="2:7">
      <c r="B1242" s="526"/>
      <c r="C1242" s="526"/>
      <c r="G1242" s="79">
        <f t="shared" ref="G1242:G1305" si="19">+G1241+E1242-F1242</f>
        <v>17.900000000000006</v>
      </c>
    </row>
    <row r="1243" spans="2:7">
      <c r="B1243" s="526"/>
      <c r="C1243" s="526"/>
      <c r="G1243" s="79">
        <f t="shared" si="19"/>
        <v>17.900000000000006</v>
      </c>
    </row>
    <row r="1244" spans="2:7">
      <c r="B1244" s="526"/>
      <c r="C1244" s="526"/>
      <c r="G1244" s="79">
        <f t="shared" si="19"/>
        <v>17.900000000000006</v>
      </c>
    </row>
    <row r="1245" spans="2:7">
      <c r="B1245" s="526"/>
      <c r="C1245" s="526"/>
      <c r="G1245" s="79">
        <f t="shared" si="19"/>
        <v>17.900000000000006</v>
      </c>
    </row>
    <row r="1246" spans="2:7">
      <c r="B1246" s="526"/>
      <c r="C1246" s="526"/>
      <c r="G1246" s="79">
        <f t="shared" si="19"/>
        <v>17.900000000000006</v>
      </c>
    </row>
    <row r="1247" spans="2:7">
      <c r="B1247" s="526"/>
      <c r="C1247" s="526"/>
      <c r="G1247" s="79">
        <f t="shared" si="19"/>
        <v>17.900000000000006</v>
      </c>
    </row>
    <row r="1248" spans="2:7">
      <c r="B1248" s="526"/>
      <c r="C1248" s="526"/>
      <c r="G1248" s="79">
        <f t="shared" si="19"/>
        <v>17.900000000000006</v>
      </c>
    </row>
    <row r="1249" spans="2:7">
      <c r="B1249" s="526"/>
      <c r="C1249" s="526"/>
      <c r="G1249" s="79">
        <f t="shared" si="19"/>
        <v>17.900000000000006</v>
      </c>
    </row>
    <row r="1250" spans="2:7">
      <c r="B1250" s="526"/>
      <c r="C1250" s="526"/>
      <c r="G1250" s="79">
        <f t="shared" si="19"/>
        <v>17.900000000000006</v>
      </c>
    </row>
    <row r="1251" spans="2:7">
      <c r="B1251" s="526"/>
      <c r="C1251" s="526"/>
      <c r="G1251" s="79">
        <f t="shared" si="19"/>
        <v>17.900000000000006</v>
      </c>
    </row>
    <row r="1252" spans="2:7">
      <c r="B1252" s="526"/>
      <c r="C1252" s="526"/>
      <c r="G1252" s="79">
        <f t="shared" si="19"/>
        <v>17.900000000000006</v>
      </c>
    </row>
    <row r="1253" spans="2:7">
      <c r="B1253" s="526"/>
      <c r="C1253" s="526"/>
      <c r="G1253" s="79">
        <f t="shared" si="19"/>
        <v>17.900000000000006</v>
      </c>
    </row>
    <row r="1254" spans="2:7">
      <c r="B1254" s="526"/>
      <c r="C1254" s="526"/>
      <c r="G1254" s="79">
        <f t="shared" si="19"/>
        <v>17.900000000000006</v>
      </c>
    </row>
    <row r="1255" spans="2:7">
      <c r="B1255" s="526"/>
      <c r="C1255" s="526"/>
      <c r="G1255" s="79">
        <f t="shared" si="19"/>
        <v>17.900000000000006</v>
      </c>
    </row>
    <row r="1256" spans="2:7">
      <c r="B1256" s="526"/>
      <c r="C1256" s="526"/>
      <c r="G1256" s="79">
        <f t="shared" si="19"/>
        <v>17.900000000000006</v>
      </c>
    </row>
    <row r="1257" spans="2:7">
      <c r="B1257" s="526"/>
      <c r="C1257" s="526"/>
      <c r="G1257" s="79">
        <f t="shared" si="19"/>
        <v>17.900000000000006</v>
      </c>
    </row>
    <row r="1258" spans="2:7">
      <c r="B1258" s="526"/>
      <c r="C1258" s="526"/>
      <c r="G1258" s="79">
        <f t="shared" si="19"/>
        <v>17.900000000000006</v>
      </c>
    </row>
    <row r="1259" spans="2:7">
      <c r="B1259" s="526"/>
      <c r="C1259" s="526"/>
      <c r="G1259" s="79">
        <f t="shared" si="19"/>
        <v>17.900000000000006</v>
      </c>
    </row>
    <row r="1260" spans="2:7">
      <c r="B1260" s="526"/>
      <c r="C1260" s="526"/>
      <c r="G1260" s="79">
        <f t="shared" si="19"/>
        <v>17.900000000000006</v>
      </c>
    </row>
    <row r="1261" spans="2:7">
      <c r="B1261" s="526"/>
      <c r="C1261" s="526"/>
      <c r="G1261" s="79">
        <f t="shared" si="19"/>
        <v>17.900000000000006</v>
      </c>
    </row>
    <row r="1262" spans="2:7">
      <c r="B1262" s="526"/>
      <c r="C1262" s="526"/>
      <c r="G1262" s="79">
        <f t="shared" si="19"/>
        <v>17.900000000000006</v>
      </c>
    </row>
    <row r="1263" spans="2:7">
      <c r="B1263" s="526"/>
      <c r="C1263" s="526"/>
      <c r="G1263" s="79">
        <f t="shared" si="19"/>
        <v>17.900000000000006</v>
      </c>
    </row>
    <row r="1264" spans="2:7">
      <c r="B1264" s="526"/>
      <c r="C1264" s="526"/>
      <c r="G1264" s="79">
        <f t="shared" si="19"/>
        <v>17.900000000000006</v>
      </c>
    </row>
    <row r="1265" spans="2:7">
      <c r="B1265" s="526"/>
      <c r="C1265" s="526"/>
      <c r="G1265" s="79">
        <f t="shared" si="19"/>
        <v>17.900000000000006</v>
      </c>
    </row>
    <row r="1266" spans="2:7">
      <c r="B1266" s="526"/>
      <c r="C1266" s="526"/>
      <c r="G1266" s="79">
        <f t="shared" si="19"/>
        <v>17.900000000000006</v>
      </c>
    </row>
    <row r="1267" spans="2:7">
      <c r="B1267" s="526"/>
      <c r="C1267" s="526"/>
      <c r="G1267" s="79">
        <f t="shared" si="19"/>
        <v>17.900000000000006</v>
      </c>
    </row>
    <row r="1268" spans="2:7">
      <c r="B1268" s="526"/>
      <c r="C1268" s="526"/>
      <c r="G1268" s="79">
        <f t="shared" si="19"/>
        <v>17.900000000000006</v>
      </c>
    </row>
    <row r="1269" spans="2:7">
      <c r="B1269" s="526"/>
      <c r="C1269" s="526"/>
      <c r="G1269" s="79">
        <f t="shared" si="19"/>
        <v>17.900000000000006</v>
      </c>
    </row>
    <row r="1270" spans="2:7">
      <c r="B1270" s="526"/>
      <c r="C1270" s="526"/>
      <c r="G1270" s="79">
        <f t="shared" si="19"/>
        <v>17.900000000000006</v>
      </c>
    </row>
    <row r="1271" spans="2:7">
      <c r="B1271" s="526"/>
      <c r="C1271" s="526"/>
      <c r="G1271" s="79">
        <f t="shared" si="19"/>
        <v>17.900000000000006</v>
      </c>
    </row>
    <row r="1272" spans="2:7">
      <c r="B1272" s="526"/>
      <c r="C1272" s="526"/>
      <c r="G1272" s="79">
        <f t="shared" si="19"/>
        <v>17.900000000000006</v>
      </c>
    </row>
    <row r="1273" spans="2:7">
      <c r="B1273" s="526"/>
      <c r="C1273" s="526"/>
      <c r="G1273" s="79">
        <f t="shared" si="19"/>
        <v>17.900000000000006</v>
      </c>
    </row>
    <row r="1274" spans="2:7">
      <c r="B1274" s="526"/>
      <c r="C1274" s="526"/>
      <c r="G1274" s="79">
        <f t="shared" si="19"/>
        <v>17.900000000000006</v>
      </c>
    </row>
    <row r="1275" spans="2:7">
      <c r="B1275" s="526"/>
      <c r="C1275" s="526"/>
      <c r="G1275" s="79">
        <f t="shared" si="19"/>
        <v>17.900000000000006</v>
      </c>
    </row>
    <row r="1276" spans="2:7">
      <c r="B1276" s="526"/>
      <c r="C1276" s="526"/>
      <c r="G1276" s="79">
        <f t="shared" si="19"/>
        <v>17.900000000000006</v>
      </c>
    </row>
    <row r="1277" spans="2:7">
      <c r="B1277" s="526"/>
      <c r="C1277" s="526"/>
      <c r="G1277" s="79">
        <f t="shared" si="19"/>
        <v>17.900000000000006</v>
      </c>
    </row>
    <row r="1278" spans="2:7">
      <c r="B1278" s="526"/>
      <c r="C1278" s="526"/>
      <c r="G1278" s="79">
        <f t="shared" si="19"/>
        <v>17.900000000000006</v>
      </c>
    </row>
    <row r="1279" spans="2:7">
      <c r="B1279" s="526"/>
      <c r="C1279" s="526"/>
      <c r="G1279" s="79">
        <f t="shared" si="19"/>
        <v>17.900000000000006</v>
      </c>
    </row>
    <row r="1280" spans="2:7">
      <c r="B1280" s="526"/>
      <c r="C1280" s="526"/>
      <c r="G1280" s="79">
        <f t="shared" si="19"/>
        <v>17.900000000000006</v>
      </c>
    </row>
    <row r="1281" spans="2:7">
      <c r="B1281" s="526"/>
      <c r="C1281" s="526"/>
      <c r="G1281" s="79">
        <f t="shared" si="19"/>
        <v>17.900000000000006</v>
      </c>
    </row>
    <row r="1282" spans="2:7">
      <c r="B1282" s="526"/>
      <c r="C1282" s="526"/>
      <c r="G1282" s="79">
        <f t="shared" si="19"/>
        <v>17.900000000000006</v>
      </c>
    </row>
    <row r="1283" spans="2:7">
      <c r="B1283" s="526"/>
      <c r="C1283" s="526"/>
      <c r="G1283" s="79">
        <f t="shared" si="19"/>
        <v>17.900000000000006</v>
      </c>
    </row>
    <row r="1284" spans="2:7">
      <c r="B1284" s="526"/>
      <c r="C1284" s="526"/>
      <c r="G1284" s="79">
        <f t="shared" si="19"/>
        <v>17.900000000000006</v>
      </c>
    </row>
    <row r="1285" spans="2:7">
      <c r="B1285" s="526"/>
      <c r="C1285" s="526"/>
      <c r="G1285" s="79">
        <f t="shared" si="19"/>
        <v>17.900000000000006</v>
      </c>
    </row>
    <row r="1286" spans="2:7">
      <c r="B1286" s="526"/>
      <c r="C1286" s="526"/>
      <c r="G1286" s="79">
        <f t="shared" si="19"/>
        <v>17.900000000000006</v>
      </c>
    </row>
    <row r="1287" spans="2:7">
      <c r="B1287" s="526"/>
      <c r="C1287" s="526"/>
      <c r="G1287" s="79">
        <f t="shared" si="19"/>
        <v>17.900000000000006</v>
      </c>
    </row>
    <row r="1288" spans="2:7">
      <c r="B1288" s="526"/>
      <c r="C1288" s="526"/>
      <c r="G1288" s="79">
        <f t="shared" si="19"/>
        <v>17.900000000000006</v>
      </c>
    </row>
    <row r="1289" spans="2:7">
      <c r="B1289" s="526"/>
      <c r="C1289" s="526"/>
      <c r="G1289" s="79">
        <f t="shared" si="19"/>
        <v>17.900000000000006</v>
      </c>
    </row>
    <row r="1290" spans="2:7">
      <c r="B1290" s="526"/>
      <c r="C1290" s="526"/>
      <c r="G1290" s="79">
        <f t="shared" si="19"/>
        <v>17.900000000000006</v>
      </c>
    </row>
    <row r="1291" spans="2:7">
      <c r="B1291" s="526"/>
      <c r="C1291" s="526"/>
      <c r="G1291" s="79">
        <f t="shared" si="19"/>
        <v>17.900000000000006</v>
      </c>
    </row>
    <row r="1292" spans="2:7">
      <c r="B1292" s="526"/>
      <c r="C1292" s="526"/>
      <c r="G1292" s="79">
        <f t="shared" si="19"/>
        <v>17.900000000000006</v>
      </c>
    </row>
    <row r="1293" spans="2:7">
      <c r="B1293" s="526"/>
      <c r="C1293" s="526"/>
      <c r="G1293" s="79">
        <f t="shared" si="19"/>
        <v>17.900000000000006</v>
      </c>
    </row>
    <row r="1294" spans="2:7">
      <c r="B1294" s="526"/>
      <c r="C1294" s="526"/>
      <c r="G1294" s="79">
        <f t="shared" si="19"/>
        <v>17.900000000000006</v>
      </c>
    </row>
    <row r="1295" spans="2:7">
      <c r="B1295" s="526"/>
      <c r="C1295" s="526"/>
      <c r="G1295" s="79">
        <f t="shared" si="19"/>
        <v>17.900000000000006</v>
      </c>
    </row>
    <row r="1296" spans="2:7">
      <c r="B1296" s="526"/>
      <c r="C1296" s="526"/>
      <c r="G1296" s="79">
        <f t="shared" si="19"/>
        <v>17.900000000000006</v>
      </c>
    </row>
    <row r="1297" spans="2:7">
      <c r="B1297" s="526"/>
      <c r="C1297" s="526"/>
      <c r="G1297" s="79">
        <f t="shared" si="19"/>
        <v>17.900000000000006</v>
      </c>
    </row>
    <row r="1298" spans="2:7">
      <c r="B1298" s="526"/>
      <c r="C1298" s="526"/>
      <c r="G1298" s="79">
        <f t="shared" si="19"/>
        <v>17.900000000000006</v>
      </c>
    </row>
    <row r="1299" spans="2:7">
      <c r="B1299" s="526"/>
      <c r="C1299" s="526"/>
      <c r="G1299" s="79">
        <f t="shared" si="19"/>
        <v>17.900000000000006</v>
      </c>
    </row>
    <row r="1300" spans="2:7">
      <c r="B1300" s="526"/>
      <c r="C1300" s="526"/>
      <c r="G1300" s="79">
        <f t="shared" si="19"/>
        <v>17.900000000000006</v>
      </c>
    </row>
    <row r="1301" spans="2:7">
      <c r="B1301" s="526"/>
      <c r="C1301" s="526"/>
      <c r="G1301" s="79">
        <f t="shared" si="19"/>
        <v>17.900000000000006</v>
      </c>
    </row>
    <row r="1302" spans="2:7">
      <c r="B1302" s="526"/>
      <c r="C1302" s="526"/>
      <c r="G1302" s="79">
        <f t="shared" si="19"/>
        <v>17.900000000000006</v>
      </c>
    </row>
    <row r="1303" spans="2:7">
      <c r="B1303" s="526"/>
      <c r="C1303" s="526"/>
      <c r="G1303" s="79">
        <f t="shared" si="19"/>
        <v>17.900000000000006</v>
      </c>
    </row>
    <row r="1304" spans="2:7">
      <c r="B1304" s="526"/>
      <c r="C1304" s="526"/>
      <c r="G1304" s="79">
        <f t="shared" si="19"/>
        <v>17.900000000000006</v>
      </c>
    </row>
    <row r="1305" spans="2:7">
      <c r="B1305" s="526"/>
      <c r="C1305" s="526"/>
      <c r="G1305" s="79">
        <f t="shared" si="19"/>
        <v>17.900000000000006</v>
      </c>
    </row>
    <row r="1306" spans="2:7">
      <c r="B1306" s="526"/>
      <c r="C1306" s="526"/>
      <c r="G1306" s="79">
        <f t="shared" ref="G1306:G1326" si="20">+G1305+E1306-F1306</f>
        <v>17.900000000000006</v>
      </c>
    </row>
    <row r="1307" spans="2:7">
      <c r="B1307" s="526"/>
      <c r="C1307" s="526"/>
      <c r="G1307" s="79">
        <f t="shared" si="20"/>
        <v>17.900000000000006</v>
      </c>
    </row>
    <row r="1308" spans="2:7">
      <c r="B1308" s="526"/>
      <c r="C1308" s="526"/>
      <c r="G1308" s="79">
        <f t="shared" si="20"/>
        <v>17.900000000000006</v>
      </c>
    </row>
    <row r="1309" spans="2:7">
      <c r="B1309" s="526"/>
      <c r="C1309" s="526"/>
      <c r="G1309" s="79">
        <f t="shared" si="20"/>
        <v>17.900000000000006</v>
      </c>
    </row>
    <row r="1310" spans="2:7">
      <c r="B1310" s="526"/>
      <c r="C1310" s="526"/>
      <c r="G1310" s="79">
        <f t="shared" si="20"/>
        <v>17.900000000000006</v>
      </c>
    </row>
    <row r="1311" spans="2:7">
      <c r="B1311" s="526"/>
      <c r="C1311" s="526"/>
      <c r="G1311" s="79">
        <f t="shared" si="20"/>
        <v>17.900000000000006</v>
      </c>
    </row>
    <row r="1312" spans="2:7">
      <c r="B1312" s="526"/>
      <c r="C1312" s="526"/>
      <c r="G1312" s="79">
        <f t="shared" si="20"/>
        <v>17.900000000000006</v>
      </c>
    </row>
    <row r="1313" spans="2:7">
      <c r="B1313" s="526"/>
      <c r="C1313" s="526"/>
      <c r="G1313" s="79">
        <f t="shared" si="20"/>
        <v>17.900000000000006</v>
      </c>
    </row>
    <row r="1314" spans="2:7">
      <c r="B1314" s="526"/>
      <c r="C1314" s="526"/>
      <c r="G1314" s="79">
        <f t="shared" si="20"/>
        <v>17.900000000000006</v>
      </c>
    </row>
    <row r="1315" spans="2:7">
      <c r="B1315" s="526"/>
      <c r="C1315" s="526"/>
      <c r="G1315" s="79">
        <f t="shared" si="20"/>
        <v>17.900000000000006</v>
      </c>
    </row>
    <row r="1316" spans="2:7">
      <c r="B1316" s="526"/>
      <c r="C1316" s="526"/>
      <c r="G1316" s="79">
        <f t="shared" si="20"/>
        <v>17.900000000000006</v>
      </c>
    </row>
    <row r="1317" spans="2:7">
      <c r="B1317" s="526"/>
      <c r="C1317" s="526"/>
      <c r="G1317" s="79">
        <f t="shared" si="20"/>
        <v>17.900000000000006</v>
      </c>
    </row>
    <row r="1318" spans="2:7">
      <c r="B1318" s="526"/>
      <c r="C1318" s="526"/>
      <c r="G1318" s="79">
        <f t="shared" si="20"/>
        <v>17.900000000000006</v>
      </c>
    </row>
    <row r="1319" spans="2:7">
      <c r="B1319" s="526"/>
      <c r="C1319" s="526"/>
      <c r="G1319" s="79">
        <f t="shared" si="20"/>
        <v>17.900000000000006</v>
      </c>
    </row>
    <row r="1320" spans="2:7">
      <c r="B1320" s="526"/>
      <c r="C1320" s="526"/>
      <c r="G1320" s="79">
        <f t="shared" si="20"/>
        <v>17.900000000000006</v>
      </c>
    </row>
    <row r="1321" spans="2:7">
      <c r="B1321" s="526"/>
      <c r="C1321" s="526"/>
      <c r="G1321" s="79">
        <f t="shared" si="20"/>
        <v>17.900000000000006</v>
      </c>
    </row>
    <row r="1322" spans="2:7">
      <c r="B1322" s="526"/>
      <c r="C1322" s="526"/>
      <c r="G1322" s="79">
        <f t="shared" si="20"/>
        <v>17.900000000000006</v>
      </c>
    </row>
    <row r="1323" spans="2:7">
      <c r="B1323" s="526"/>
      <c r="C1323" s="526"/>
      <c r="G1323" s="79">
        <f t="shared" si="20"/>
        <v>17.900000000000006</v>
      </c>
    </row>
    <row r="1324" spans="2:7">
      <c r="B1324" s="526"/>
      <c r="C1324" s="526"/>
      <c r="G1324" s="79">
        <f t="shared" si="20"/>
        <v>17.900000000000006</v>
      </c>
    </row>
    <row r="1325" spans="2:7">
      <c r="B1325" s="526"/>
      <c r="C1325" s="526"/>
      <c r="G1325" s="79">
        <f t="shared" si="20"/>
        <v>17.900000000000006</v>
      </c>
    </row>
    <row r="1326" spans="2:7">
      <c r="B1326" s="526"/>
      <c r="C1326" s="526"/>
      <c r="G1326" s="79">
        <f t="shared" si="20"/>
        <v>17.900000000000006</v>
      </c>
    </row>
  </sheetData>
  <autoFilter ref="A4:G661" xr:uid="{00000000-0009-0000-0000-000008000000}"/>
  <mergeCells count="3">
    <mergeCell ref="B2:G2"/>
    <mergeCell ref="I901:K901"/>
    <mergeCell ref="I922:K922"/>
  </mergeCells>
  <phoneticPr fontId="27" type="noConversion"/>
  <pageMargins left="0" right="0" top="0" bottom="0"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637D-956E-447B-95D8-B3FA66E7E4F2}">
  <sheetPr>
    <tabColor rgb="FFFF0000"/>
  </sheetPr>
  <dimension ref="A1:N1319"/>
  <sheetViews>
    <sheetView topLeftCell="A993" workbookViewId="0">
      <selection activeCell="E1007" sqref="E1007"/>
    </sheetView>
  </sheetViews>
  <sheetFormatPr defaultColWidth="11.42578125" defaultRowHeight="15"/>
  <cols>
    <col min="1" max="1" width="11.42578125" style="7"/>
    <col min="2" max="2" width="14.85546875" style="9" customWidth="1"/>
    <col min="3" max="3" width="13.5703125" style="9" customWidth="1"/>
    <col min="4" max="4" width="51.5703125" bestFit="1" customWidth="1"/>
    <col min="5" max="5" width="11.42578125" style="8"/>
    <col min="6" max="6" width="11.42578125" style="2"/>
    <col min="8" max="8" width="8.140625" customWidth="1"/>
    <col min="9" max="9" width="11.140625" bestFit="1" customWidth="1"/>
    <col min="10" max="10" width="16.140625" customWidth="1"/>
    <col min="11" max="11" width="38.42578125" style="26" customWidth="1"/>
    <col min="12" max="12" width="15.85546875" customWidth="1"/>
    <col min="13" max="13" width="26.140625" bestFit="1" customWidth="1"/>
    <col min="14" max="14" width="11.42578125" style="184"/>
  </cols>
  <sheetData>
    <row r="1" spans="1:10">
      <c r="A1" s="552" t="s">
        <v>178</v>
      </c>
      <c r="B1" s="553"/>
      <c r="C1" s="553"/>
      <c r="D1" s="553"/>
      <c r="E1" s="553"/>
      <c r="F1" s="553"/>
      <c r="G1" s="554"/>
      <c r="J1" t="s">
        <v>179</v>
      </c>
    </row>
    <row r="2" spans="1:10">
      <c r="A2" s="555"/>
      <c r="B2" s="556"/>
      <c r="C2" s="556"/>
      <c r="D2" s="556"/>
      <c r="E2" s="556"/>
      <c r="F2" s="556"/>
      <c r="G2" s="557"/>
    </row>
    <row r="3" spans="1:10">
      <c r="A3" s="558"/>
      <c r="B3" s="559"/>
      <c r="C3" s="559"/>
      <c r="D3" s="559"/>
      <c r="E3" s="559"/>
      <c r="F3" s="559"/>
      <c r="G3" s="560"/>
    </row>
    <row r="4" spans="1:10" ht="45.75">
      <c r="A4" s="43" t="s">
        <v>1</v>
      </c>
      <c r="B4" s="528" t="s">
        <v>2</v>
      </c>
      <c r="C4" s="528" t="s">
        <v>3</v>
      </c>
      <c r="D4" s="528" t="s">
        <v>4</v>
      </c>
      <c r="E4" s="13" t="s">
        <v>5</v>
      </c>
      <c r="F4" s="13" t="s">
        <v>6</v>
      </c>
      <c r="G4" s="13" t="s">
        <v>7</v>
      </c>
    </row>
    <row r="5" spans="1:10">
      <c r="A5" s="7">
        <v>42736</v>
      </c>
      <c r="B5" s="526" t="s">
        <v>8</v>
      </c>
      <c r="C5" s="526"/>
      <c r="G5" s="2">
        <v>425</v>
      </c>
    </row>
    <row r="6" spans="1:10">
      <c r="A6" s="7">
        <v>42786</v>
      </c>
      <c r="B6" s="526">
        <v>12264</v>
      </c>
      <c r="C6" s="526" t="s">
        <v>9</v>
      </c>
      <c r="F6" s="2">
        <v>359</v>
      </c>
      <c r="G6" s="2">
        <f t="shared" ref="G6:G69" si="0">+G5+E6-F6</f>
        <v>66</v>
      </c>
    </row>
    <row r="7" spans="1:10">
      <c r="A7" s="7">
        <v>42817</v>
      </c>
      <c r="B7" s="526">
        <v>12445</v>
      </c>
      <c r="C7" s="526" t="s">
        <v>9</v>
      </c>
      <c r="F7" s="2">
        <v>66</v>
      </c>
      <c r="G7" s="2">
        <f t="shared" si="0"/>
        <v>0</v>
      </c>
    </row>
    <row r="8" spans="1:10">
      <c r="A8" s="7">
        <v>42766</v>
      </c>
      <c r="B8" s="526" t="s">
        <v>14</v>
      </c>
      <c r="C8" s="526" t="s">
        <v>15</v>
      </c>
      <c r="D8" t="s">
        <v>16</v>
      </c>
      <c r="E8" s="2">
        <v>97</v>
      </c>
      <c r="G8" s="2">
        <f t="shared" si="0"/>
        <v>97</v>
      </c>
    </row>
    <row r="9" spans="1:10">
      <c r="B9" s="526"/>
      <c r="C9" s="526"/>
      <c r="D9" t="s">
        <v>17</v>
      </c>
      <c r="E9" s="2">
        <v>44.6</v>
      </c>
      <c r="G9" s="2">
        <f t="shared" si="0"/>
        <v>141.6</v>
      </c>
    </row>
    <row r="10" spans="1:10">
      <c r="B10" s="526"/>
      <c r="C10" s="526"/>
      <c r="D10" t="s">
        <v>18</v>
      </c>
      <c r="E10" s="2">
        <v>60</v>
      </c>
      <c r="G10" s="2">
        <f t="shared" si="0"/>
        <v>201.6</v>
      </c>
    </row>
    <row r="11" spans="1:10">
      <c r="B11" s="526"/>
      <c r="C11" s="526"/>
      <c r="D11" t="s">
        <v>19</v>
      </c>
      <c r="E11" s="2">
        <v>2</v>
      </c>
      <c r="G11" s="2">
        <f t="shared" si="0"/>
        <v>203.6</v>
      </c>
    </row>
    <row r="12" spans="1:10">
      <c r="B12" s="526"/>
      <c r="C12" s="526"/>
      <c r="D12" t="s">
        <v>41</v>
      </c>
      <c r="E12" s="2">
        <v>10</v>
      </c>
      <c r="G12" s="2">
        <f t="shared" si="0"/>
        <v>213.6</v>
      </c>
    </row>
    <row r="13" spans="1:10">
      <c r="A13" s="7">
        <v>42765</v>
      </c>
      <c r="B13" s="526" t="s">
        <v>114</v>
      </c>
      <c r="C13" s="526" t="s">
        <v>15</v>
      </c>
      <c r="D13" t="s">
        <v>18</v>
      </c>
      <c r="E13" s="2"/>
      <c r="F13" s="2">
        <v>60</v>
      </c>
      <c r="G13" s="2">
        <f t="shared" si="0"/>
        <v>153.6</v>
      </c>
    </row>
    <row r="14" spans="1:10">
      <c r="A14" s="7">
        <v>42765</v>
      </c>
      <c r="B14" s="526" t="s">
        <v>114</v>
      </c>
      <c r="C14" s="526" t="s">
        <v>15</v>
      </c>
      <c r="D14" t="s">
        <v>19</v>
      </c>
      <c r="E14" s="2"/>
      <c r="F14" s="2">
        <v>2</v>
      </c>
      <c r="G14" s="2">
        <f t="shared" si="0"/>
        <v>151.6</v>
      </c>
    </row>
    <row r="15" spans="1:10">
      <c r="A15" s="7">
        <v>42817</v>
      </c>
      <c r="B15" s="526">
        <v>12446</v>
      </c>
      <c r="C15" s="526" t="s">
        <v>15</v>
      </c>
      <c r="D15" t="s">
        <v>41</v>
      </c>
      <c r="E15" s="2"/>
      <c r="F15" s="2">
        <v>10</v>
      </c>
      <c r="G15" s="2">
        <f t="shared" si="0"/>
        <v>141.6</v>
      </c>
    </row>
    <row r="16" spans="1:10">
      <c r="A16" s="7">
        <v>42844</v>
      </c>
      <c r="B16" s="526">
        <v>12652</v>
      </c>
      <c r="C16" s="526" t="s">
        <v>15</v>
      </c>
      <c r="D16" t="s">
        <v>16</v>
      </c>
      <c r="E16" s="2"/>
      <c r="F16" s="2">
        <v>97</v>
      </c>
      <c r="G16" s="2">
        <f t="shared" si="0"/>
        <v>44.599999999999994</v>
      </c>
    </row>
    <row r="17" spans="1:7">
      <c r="A17" s="7">
        <v>42844</v>
      </c>
      <c r="B17" s="526">
        <v>12652</v>
      </c>
      <c r="C17" s="526" t="s">
        <v>15</v>
      </c>
      <c r="D17" t="s">
        <v>17</v>
      </c>
      <c r="E17" s="2"/>
      <c r="F17" s="2">
        <v>36</v>
      </c>
      <c r="G17" s="2">
        <f t="shared" si="0"/>
        <v>8.5999999999999943</v>
      </c>
    </row>
    <row r="18" spans="1:7">
      <c r="A18" s="7">
        <v>42841</v>
      </c>
      <c r="B18" s="526">
        <v>12656</v>
      </c>
      <c r="C18" s="526" t="s">
        <v>15</v>
      </c>
      <c r="D18" t="s">
        <v>17</v>
      </c>
      <c r="E18" s="2"/>
      <c r="F18" s="2">
        <v>8.6</v>
      </c>
      <c r="G18" s="2">
        <f t="shared" si="0"/>
        <v>0</v>
      </c>
    </row>
    <row r="19" spans="1:7">
      <c r="A19" s="7">
        <v>42794</v>
      </c>
      <c r="B19" s="526" t="s">
        <v>14</v>
      </c>
      <c r="C19" s="526" t="s">
        <v>20</v>
      </c>
      <c r="D19" t="s">
        <v>16</v>
      </c>
      <c r="E19" s="2">
        <v>97</v>
      </c>
      <c r="G19" s="2">
        <f t="shared" si="0"/>
        <v>97</v>
      </c>
    </row>
    <row r="20" spans="1:7">
      <c r="B20" s="526"/>
      <c r="C20" s="526"/>
      <c r="D20" t="s">
        <v>17</v>
      </c>
      <c r="E20" s="2">
        <v>36</v>
      </c>
      <c r="G20" s="2">
        <f t="shared" si="0"/>
        <v>133</v>
      </c>
    </row>
    <row r="21" spans="1:7">
      <c r="B21" s="526"/>
      <c r="C21" s="526"/>
      <c r="D21" t="s">
        <v>18</v>
      </c>
      <c r="E21" s="2">
        <v>56</v>
      </c>
      <c r="G21" s="2">
        <f t="shared" si="0"/>
        <v>189</v>
      </c>
    </row>
    <row r="22" spans="1:7">
      <c r="B22" s="526"/>
      <c r="C22" s="526"/>
      <c r="D22" t="s">
        <v>19</v>
      </c>
      <c r="E22" s="2">
        <v>2</v>
      </c>
      <c r="G22" s="2">
        <f t="shared" si="0"/>
        <v>191</v>
      </c>
    </row>
    <row r="23" spans="1:7">
      <c r="A23" s="7">
        <v>42793</v>
      </c>
      <c r="B23" s="526" t="s">
        <v>114</v>
      </c>
      <c r="C23" s="526"/>
      <c r="D23" t="s">
        <v>18</v>
      </c>
      <c r="E23" s="2"/>
      <c r="F23" s="2">
        <v>54</v>
      </c>
      <c r="G23" s="2">
        <f t="shared" si="0"/>
        <v>137</v>
      </c>
    </row>
    <row r="24" spans="1:7">
      <c r="A24" s="7">
        <v>42795</v>
      </c>
      <c r="B24" s="526">
        <v>12387</v>
      </c>
      <c r="C24" s="526" t="s">
        <v>20</v>
      </c>
      <c r="D24" t="s">
        <v>18</v>
      </c>
      <c r="E24" s="2"/>
      <c r="F24" s="2">
        <v>2</v>
      </c>
      <c r="G24" s="2">
        <f t="shared" si="0"/>
        <v>135</v>
      </c>
    </row>
    <row r="25" spans="1:7">
      <c r="A25" s="7">
        <v>42795</v>
      </c>
      <c r="B25" s="526">
        <v>12387</v>
      </c>
      <c r="C25" s="526" t="s">
        <v>20</v>
      </c>
      <c r="D25" t="s">
        <v>19</v>
      </c>
      <c r="E25" s="2"/>
      <c r="F25" s="2">
        <v>2</v>
      </c>
      <c r="G25" s="2">
        <f t="shared" si="0"/>
        <v>133</v>
      </c>
    </row>
    <row r="26" spans="1:7">
      <c r="A26" s="7">
        <v>42844</v>
      </c>
      <c r="B26" s="526">
        <v>12652</v>
      </c>
      <c r="C26" s="526" t="s">
        <v>20</v>
      </c>
      <c r="D26" t="s">
        <v>16</v>
      </c>
      <c r="E26" s="2"/>
      <c r="F26" s="2">
        <v>67</v>
      </c>
      <c r="G26" s="2">
        <f t="shared" si="0"/>
        <v>66</v>
      </c>
    </row>
    <row r="27" spans="1:7">
      <c r="A27" s="7">
        <v>42873</v>
      </c>
      <c r="B27" s="526">
        <v>12764</v>
      </c>
      <c r="C27" s="526" t="s">
        <v>20</v>
      </c>
      <c r="D27" t="s">
        <v>16</v>
      </c>
      <c r="E27" s="2"/>
      <c r="F27" s="2">
        <v>30</v>
      </c>
      <c r="G27" s="2">
        <f t="shared" si="0"/>
        <v>36</v>
      </c>
    </row>
    <row r="28" spans="1:7">
      <c r="A28" s="7">
        <v>42873</v>
      </c>
      <c r="B28" s="526">
        <v>12764</v>
      </c>
      <c r="C28" s="526" t="s">
        <v>20</v>
      </c>
      <c r="D28" t="s">
        <v>17</v>
      </c>
      <c r="E28" s="2"/>
      <c r="F28" s="2">
        <v>36</v>
      </c>
      <c r="G28" s="2">
        <f t="shared" si="0"/>
        <v>0</v>
      </c>
    </row>
    <row r="29" spans="1:7">
      <c r="A29" s="7">
        <v>42825</v>
      </c>
      <c r="B29" s="526" t="s">
        <v>14</v>
      </c>
      <c r="C29" s="526" t="s">
        <v>23</v>
      </c>
      <c r="D29" t="s">
        <v>16</v>
      </c>
      <c r="E29" s="2">
        <v>92.9</v>
      </c>
      <c r="G29" s="2">
        <f t="shared" si="0"/>
        <v>92.9</v>
      </c>
    </row>
    <row r="30" spans="1:7">
      <c r="B30" s="526"/>
      <c r="C30" s="526"/>
      <c r="D30" t="s">
        <v>17</v>
      </c>
      <c r="E30" s="2">
        <v>37.799999999999997</v>
      </c>
      <c r="G30" s="2">
        <f t="shared" si="0"/>
        <v>130.69999999999999</v>
      </c>
    </row>
    <row r="31" spans="1:7">
      <c r="B31" s="526"/>
      <c r="C31" s="526"/>
      <c r="D31" t="s">
        <v>18</v>
      </c>
      <c r="E31" s="2">
        <v>60</v>
      </c>
      <c r="G31" s="2">
        <f t="shared" si="0"/>
        <v>190.7</v>
      </c>
    </row>
    <row r="32" spans="1:7">
      <c r="B32" s="526"/>
      <c r="C32" s="526"/>
      <c r="D32" t="s">
        <v>19</v>
      </c>
      <c r="E32" s="2">
        <v>2</v>
      </c>
      <c r="G32" s="2">
        <f t="shared" si="0"/>
        <v>192.7</v>
      </c>
    </row>
    <row r="33" spans="1:7">
      <c r="A33" s="7">
        <v>42824</v>
      </c>
      <c r="B33" s="526" t="s">
        <v>114</v>
      </c>
      <c r="C33" s="526" t="s">
        <v>23</v>
      </c>
      <c r="D33" t="s">
        <v>18</v>
      </c>
      <c r="E33" s="2"/>
      <c r="F33" s="2">
        <v>60</v>
      </c>
      <c r="G33" s="2">
        <f t="shared" si="0"/>
        <v>132.69999999999999</v>
      </c>
    </row>
    <row r="34" spans="1:7">
      <c r="A34" s="7">
        <v>42824</v>
      </c>
      <c r="B34" s="526" t="s">
        <v>114</v>
      </c>
      <c r="C34" s="526" t="s">
        <v>23</v>
      </c>
      <c r="D34" t="s">
        <v>19</v>
      </c>
      <c r="E34" s="2"/>
      <c r="F34" s="2">
        <v>2</v>
      </c>
      <c r="G34" s="2">
        <f t="shared" si="0"/>
        <v>130.69999999999999</v>
      </c>
    </row>
    <row r="35" spans="1:7">
      <c r="A35" s="7">
        <v>42873</v>
      </c>
      <c r="B35" s="526">
        <v>12764</v>
      </c>
      <c r="C35" s="526" t="s">
        <v>23</v>
      </c>
      <c r="D35" t="s">
        <v>16</v>
      </c>
      <c r="E35" s="2"/>
      <c r="F35" s="2">
        <v>92.9</v>
      </c>
      <c r="G35" s="2">
        <f t="shared" si="0"/>
        <v>37.799999999999983</v>
      </c>
    </row>
    <row r="36" spans="1:7">
      <c r="A36" s="7">
        <v>42873</v>
      </c>
      <c r="B36" s="526">
        <v>12764</v>
      </c>
      <c r="C36" s="526" t="s">
        <v>23</v>
      </c>
      <c r="D36" t="s">
        <v>17</v>
      </c>
      <c r="E36" s="2"/>
      <c r="F36" s="2">
        <v>37.799999999999997</v>
      </c>
      <c r="G36" s="2">
        <f t="shared" si="0"/>
        <v>0</v>
      </c>
    </row>
    <row r="37" spans="1:7">
      <c r="A37" s="7">
        <v>42855</v>
      </c>
      <c r="B37" s="526" t="s">
        <v>14</v>
      </c>
      <c r="C37" s="526" t="s">
        <v>24</v>
      </c>
      <c r="D37" t="s">
        <v>16</v>
      </c>
      <c r="E37" s="2">
        <v>77.5</v>
      </c>
      <c r="G37" s="2">
        <f t="shared" si="0"/>
        <v>77.5</v>
      </c>
    </row>
    <row r="38" spans="1:7">
      <c r="B38" s="526"/>
      <c r="C38" s="526"/>
      <c r="D38" t="s">
        <v>17</v>
      </c>
      <c r="E38" s="2">
        <v>37</v>
      </c>
      <c r="G38" s="2">
        <f t="shared" si="0"/>
        <v>114.5</v>
      </c>
    </row>
    <row r="39" spans="1:7">
      <c r="B39" s="526"/>
      <c r="C39" s="526"/>
      <c r="D39" t="s">
        <v>18</v>
      </c>
      <c r="E39" s="2">
        <v>60</v>
      </c>
      <c r="G39" s="2">
        <f t="shared" si="0"/>
        <v>174.5</v>
      </c>
    </row>
    <row r="40" spans="1:7">
      <c r="B40" s="526"/>
      <c r="C40" s="526"/>
      <c r="D40" t="s">
        <v>19</v>
      </c>
      <c r="E40" s="2">
        <v>2</v>
      </c>
      <c r="G40" s="2">
        <f t="shared" si="0"/>
        <v>176.5</v>
      </c>
    </row>
    <row r="41" spans="1:7">
      <c r="A41" s="7">
        <v>42855</v>
      </c>
      <c r="B41" s="526" t="s">
        <v>114</v>
      </c>
      <c r="C41" s="526" t="s">
        <v>24</v>
      </c>
      <c r="D41" t="s">
        <v>18</v>
      </c>
      <c r="E41" s="2"/>
      <c r="F41" s="2">
        <v>60</v>
      </c>
      <c r="G41" s="2">
        <f t="shared" si="0"/>
        <v>116.5</v>
      </c>
    </row>
    <row r="42" spans="1:7">
      <c r="A42" s="7">
        <v>42855</v>
      </c>
      <c r="B42" s="526" t="s">
        <v>114</v>
      </c>
      <c r="C42" s="526" t="s">
        <v>24</v>
      </c>
      <c r="D42" t="s">
        <v>19</v>
      </c>
      <c r="E42" s="2"/>
      <c r="F42" s="2">
        <v>2</v>
      </c>
      <c r="G42" s="2">
        <f t="shared" si="0"/>
        <v>114.5</v>
      </c>
    </row>
    <row r="43" spans="1:7">
      <c r="A43" s="7">
        <v>42928</v>
      </c>
      <c r="B43" s="526">
        <v>13203</v>
      </c>
      <c r="C43" s="526" t="s">
        <v>24</v>
      </c>
      <c r="D43" t="s">
        <v>16</v>
      </c>
      <c r="E43" s="2"/>
      <c r="F43" s="2">
        <v>77.5</v>
      </c>
      <c r="G43" s="2">
        <f t="shared" si="0"/>
        <v>37</v>
      </c>
    </row>
    <row r="44" spans="1:7">
      <c r="A44" s="7">
        <v>42928</v>
      </c>
      <c r="B44" s="526">
        <v>13203</v>
      </c>
      <c r="C44" s="526" t="s">
        <v>24</v>
      </c>
      <c r="D44" t="s">
        <v>17</v>
      </c>
      <c r="E44" s="2"/>
      <c r="F44" s="2">
        <v>37</v>
      </c>
      <c r="G44" s="2">
        <f t="shared" si="0"/>
        <v>0</v>
      </c>
    </row>
    <row r="45" spans="1:7">
      <c r="A45" s="7">
        <v>42886</v>
      </c>
      <c r="B45" s="526" t="s">
        <v>14</v>
      </c>
      <c r="C45" s="526" t="s">
        <v>25</v>
      </c>
      <c r="D45" t="s">
        <v>16</v>
      </c>
      <c r="E45" s="2">
        <v>72.400000000000006</v>
      </c>
      <c r="G45" s="2">
        <f t="shared" si="0"/>
        <v>72.400000000000006</v>
      </c>
    </row>
    <row r="46" spans="1:7">
      <c r="B46" s="526"/>
      <c r="C46" s="526"/>
      <c r="D46" t="s">
        <v>17</v>
      </c>
      <c r="E46" s="2">
        <v>36.299999999999997</v>
      </c>
      <c r="G46" s="2">
        <f t="shared" si="0"/>
        <v>108.7</v>
      </c>
    </row>
    <row r="47" spans="1:7">
      <c r="B47" s="526"/>
      <c r="C47" s="526"/>
      <c r="D47" t="s">
        <v>18</v>
      </c>
      <c r="E47" s="2">
        <v>60</v>
      </c>
      <c r="G47" s="2">
        <f t="shared" si="0"/>
        <v>168.7</v>
      </c>
    </row>
    <row r="48" spans="1:7">
      <c r="B48" s="526"/>
      <c r="C48" s="526"/>
      <c r="D48" t="s">
        <v>19</v>
      </c>
      <c r="E48" s="2">
        <v>2</v>
      </c>
      <c r="G48" s="2">
        <f t="shared" si="0"/>
        <v>170.7</v>
      </c>
    </row>
    <row r="49" spans="1:7">
      <c r="A49" s="7">
        <v>42885</v>
      </c>
      <c r="B49" s="526" t="s">
        <v>114</v>
      </c>
      <c r="C49" s="526" t="s">
        <v>25</v>
      </c>
      <c r="D49" t="s">
        <v>18</v>
      </c>
      <c r="E49" s="2"/>
      <c r="F49" s="2">
        <v>60</v>
      </c>
      <c r="G49" s="2">
        <f t="shared" si="0"/>
        <v>110.69999999999999</v>
      </c>
    </row>
    <row r="50" spans="1:7">
      <c r="A50" s="7">
        <v>42885</v>
      </c>
      <c r="B50" s="526" t="s">
        <v>114</v>
      </c>
      <c r="C50" s="526" t="s">
        <v>25</v>
      </c>
      <c r="D50" t="s">
        <v>19</v>
      </c>
      <c r="E50" s="2"/>
      <c r="F50" s="2">
        <v>2</v>
      </c>
      <c r="G50" s="2">
        <f t="shared" si="0"/>
        <v>108.69999999999999</v>
      </c>
    </row>
    <row r="51" spans="1:7">
      <c r="A51" s="7">
        <v>42928</v>
      </c>
      <c r="B51" s="526">
        <v>13203</v>
      </c>
      <c r="C51" s="526" t="s">
        <v>25</v>
      </c>
      <c r="D51" t="s">
        <v>16</v>
      </c>
      <c r="E51" s="2"/>
      <c r="F51" s="2">
        <v>72.400000000000006</v>
      </c>
      <c r="G51" s="2">
        <f t="shared" si="0"/>
        <v>36.299999999999983</v>
      </c>
    </row>
    <row r="52" spans="1:7">
      <c r="A52" s="7">
        <v>42928</v>
      </c>
      <c r="B52" s="526">
        <v>13203</v>
      </c>
      <c r="C52" s="526" t="s">
        <v>25</v>
      </c>
      <c r="D52" t="s">
        <v>17</v>
      </c>
      <c r="E52" s="2"/>
      <c r="F52" s="2">
        <v>36.299999999999997</v>
      </c>
      <c r="G52" s="2">
        <f t="shared" si="0"/>
        <v>0</v>
      </c>
    </row>
    <row r="53" spans="1:7">
      <c r="A53" s="7">
        <v>42916</v>
      </c>
      <c r="B53" s="526" t="s">
        <v>14</v>
      </c>
      <c r="C53" s="526" t="s">
        <v>26</v>
      </c>
      <c r="D53" t="s">
        <v>16</v>
      </c>
      <c r="E53" s="2">
        <v>70.599999999999994</v>
      </c>
      <c r="G53" s="2">
        <f t="shared" si="0"/>
        <v>70.599999999999994</v>
      </c>
    </row>
    <row r="54" spans="1:7">
      <c r="B54" s="526"/>
      <c r="C54" s="526"/>
      <c r="D54" t="s">
        <v>17</v>
      </c>
      <c r="E54" s="2">
        <v>36</v>
      </c>
      <c r="G54" s="2">
        <f t="shared" si="0"/>
        <v>106.6</v>
      </c>
    </row>
    <row r="55" spans="1:7">
      <c r="B55" s="526"/>
      <c r="C55" s="526"/>
      <c r="D55" t="s">
        <v>18</v>
      </c>
      <c r="E55" s="2">
        <v>60</v>
      </c>
      <c r="G55" s="2">
        <f t="shared" si="0"/>
        <v>166.6</v>
      </c>
    </row>
    <row r="56" spans="1:7">
      <c r="B56" s="526"/>
      <c r="C56" s="526"/>
      <c r="D56" t="s">
        <v>19</v>
      </c>
      <c r="E56" s="2">
        <v>2</v>
      </c>
      <c r="G56" s="2">
        <f t="shared" si="0"/>
        <v>168.6</v>
      </c>
    </row>
    <row r="57" spans="1:7">
      <c r="A57" s="7">
        <v>42916</v>
      </c>
      <c r="B57" s="526" t="s">
        <v>114</v>
      </c>
      <c r="C57" s="526" t="s">
        <v>26</v>
      </c>
      <c r="D57" t="s">
        <v>18</v>
      </c>
      <c r="E57" s="2"/>
      <c r="F57" s="2">
        <v>60</v>
      </c>
      <c r="G57" s="2">
        <f t="shared" si="0"/>
        <v>108.6</v>
      </c>
    </row>
    <row r="58" spans="1:7">
      <c r="A58" s="7">
        <v>42916</v>
      </c>
      <c r="B58" s="526" t="s">
        <v>114</v>
      </c>
      <c r="C58" s="526" t="s">
        <v>26</v>
      </c>
      <c r="D58" t="s">
        <v>19</v>
      </c>
      <c r="E58" s="2"/>
      <c r="F58" s="2">
        <v>2</v>
      </c>
      <c r="G58" s="2">
        <f t="shared" si="0"/>
        <v>106.6</v>
      </c>
    </row>
    <row r="59" spans="1:7">
      <c r="A59" s="7">
        <v>43011</v>
      </c>
      <c r="B59" s="526">
        <v>13786</v>
      </c>
      <c r="C59" s="526" t="s">
        <v>26</v>
      </c>
      <c r="D59" t="s">
        <v>16</v>
      </c>
      <c r="E59" s="2"/>
      <c r="F59" s="2">
        <v>70.599999999999994</v>
      </c>
      <c r="G59" s="2">
        <f t="shared" si="0"/>
        <v>36</v>
      </c>
    </row>
    <row r="60" spans="1:7">
      <c r="A60" s="7">
        <v>43011</v>
      </c>
      <c r="B60" s="526">
        <v>13786</v>
      </c>
      <c r="C60" s="526" t="s">
        <v>26</v>
      </c>
      <c r="D60" t="s">
        <v>17</v>
      </c>
      <c r="E60" s="2"/>
      <c r="F60" s="2">
        <v>36</v>
      </c>
      <c r="G60" s="2">
        <f t="shared" si="0"/>
        <v>0</v>
      </c>
    </row>
    <row r="61" spans="1:7">
      <c r="A61" s="7">
        <v>42947</v>
      </c>
      <c r="B61" s="526" t="s">
        <v>14</v>
      </c>
      <c r="C61" s="526" t="s">
        <v>27</v>
      </c>
      <c r="D61" t="s">
        <v>16</v>
      </c>
      <c r="E61" s="2">
        <v>64</v>
      </c>
      <c r="G61" s="2">
        <f t="shared" si="0"/>
        <v>64</v>
      </c>
    </row>
    <row r="62" spans="1:7">
      <c r="B62" s="526"/>
      <c r="C62" s="526"/>
      <c r="D62" t="s">
        <v>17</v>
      </c>
      <c r="E62" s="2">
        <v>36</v>
      </c>
      <c r="G62" s="2">
        <f t="shared" si="0"/>
        <v>100</v>
      </c>
    </row>
    <row r="63" spans="1:7">
      <c r="B63" s="526"/>
      <c r="C63" s="526"/>
      <c r="D63" t="s">
        <v>18</v>
      </c>
      <c r="E63" s="2">
        <v>60</v>
      </c>
      <c r="G63" s="2">
        <f t="shared" si="0"/>
        <v>160</v>
      </c>
    </row>
    <row r="64" spans="1:7">
      <c r="B64" s="526"/>
      <c r="C64" s="526"/>
      <c r="D64" t="s">
        <v>19</v>
      </c>
      <c r="E64" s="2">
        <v>2</v>
      </c>
      <c r="G64" s="2">
        <f t="shared" si="0"/>
        <v>162</v>
      </c>
    </row>
    <row r="65" spans="1:7">
      <c r="A65" s="7">
        <v>42947</v>
      </c>
      <c r="B65" s="526" t="s">
        <v>114</v>
      </c>
      <c r="C65" s="526" t="s">
        <v>27</v>
      </c>
      <c r="D65" t="s">
        <v>18</v>
      </c>
      <c r="E65" s="2"/>
      <c r="F65" s="2">
        <v>60</v>
      </c>
      <c r="G65" s="2">
        <f t="shared" si="0"/>
        <v>102</v>
      </c>
    </row>
    <row r="66" spans="1:7">
      <c r="A66" s="7">
        <v>42947</v>
      </c>
      <c r="B66" s="526" t="s">
        <v>114</v>
      </c>
      <c r="C66" s="526" t="s">
        <v>27</v>
      </c>
      <c r="D66" t="s">
        <v>19</v>
      </c>
      <c r="E66" s="2"/>
      <c r="F66" s="2">
        <v>2</v>
      </c>
      <c r="G66" s="2">
        <f t="shared" si="0"/>
        <v>100</v>
      </c>
    </row>
    <row r="67" spans="1:7">
      <c r="A67" s="7">
        <v>43011</v>
      </c>
      <c r="B67" s="526">
        <v>13786</v>
      </c>
      <c r="C67" s="526" t="s">
        <v>27</v>
      </c>
      <c r="D67" t="s">
        <v>16</v>
      </c>
      <c r="E67" s="2"/>
      <c r="F67" s="2">
        <v>64</v>
      </c>
      <c r="G67" s="2">
        <f t="shared" si="0"/>
        <v>36</v>
      </c>
    </row>
    <row r="68" spans="1:7">
      <c r="A68" s="7">
        <v>43011</v>
      </c>
      <c r="B68" s="526">
        <v>13786</v>
      </c>
      <c r="C68" s="526" t="s">
        <v>27</v>
      </c>
      <c r="D68" t="s">
        <v>17</v>
      </c>
      <c r="E68" s="2"/>
      <c r="F68" s="2">
        <v>36</v>
      </c>
      <c r="G68" s="2">
        <f t="shared" si="0"/>
        <v>0</v>
      </c>
    </row>
    <row r="69" spans="1:7">
      <c r="A69" s="7">
        <v>42978</v>
      </c>
      <c r="B69" s="526" t="s">
        <v>14</v>
      </c>
      <c r="C69" s="526" t="s">
        <v>28</v>
      </c>
      <c r="D69" t="s">
        <v>16</v>
      </c>
      <c r="E69" s="2">
        <v>64</v>
      </c>
      <c r="G69" s="2">
        <f t="shared" si="0"/>
        <v>64</v>
      </c>
    </row>
    <row r="70" spans="1:7">
      <c r="B70" s="526"/>
      <c r="C70" s="526"/>
      <c r="D70" t="s">
        <v>17</v>
      </c>
      <c r="E70" s="2">
        <v>36</v>
      </c>
      <c r="G70" s="2">
        <f t="shared" ref="G70:G133" si="1">+G69+E70-F70</f>
        <v>100</v>
      </c>
    </row>
    <row r="71" spans="1:7">
      <c r="B71" s="526"/>
      <c r="C71" s="526"/>
      <c r="D71" t="s">
        <v>18</v>
      </c>
      <c r="E71" s="2">
        <v>60</v>
      </c>
      <c r="G71" s="2">
        <f t="shared" si="1"/>
        <v>160</v>
      </c>
    </row>
    <row r="72" spans="1:7">
      <c r="B72" s="526"/>
      <c r="C72" s="526"/>
      <c r="D72" t="s">
        <v>19</v>
      </c>
      <c r="E72" s="2">
        <v>2</v>
      </c>
      <c r="G72" s="2">
        <f t="shared" si="1"/>
        <v>162</v>
      </c>
    </row>
    <row r="73" spans="1:7">
      <c r="A73" s="7">
        <v>42978</v>
      </c>
      <c r="B73" s="526" t="s">
        <v>114</v>
      </c>
      <c r="C73" s="526" t="s">
        <v>28</v>
      </c>
      <c r="D73" t="s">
        <v>18</v>
      </c>
      <c r="E73" s="2"/>
      <c r="F73" s="2">
        <v>60</v>
      </c>
      <c r="G73" s="2">
        <f t="shared" si="1"/>
        <v>102</v>
      </c>
    </row>
    <row r="74" spans="1:7">
      <c r="A74" s="7">
        <v>42978</v>
      </c>
      <c r="B74" s="526" t="s">
        <v>114</v>
      </c>
      <c r="C74" s="526" t="s">
        <v>28</v>
      </c>
      <c r="D74" t="s">
        <v>19</v>
      </c>
      <c r="E74" s="2"/>
      <c r="F74" s="2">
        <v>2</v>
      </c>
      <c r="G74" s="2">
        <f t="shared" si="1"/>
        <v>100</v>
      </c>
    </row>
    <row r="75" spans="1:7">
      <c r="A75" s="7">
        <v>43011</v>
      </c>
      <c r="B75" s="526">
        <v>13786</v>
      </c>
      <c r="C75" s="526" t="s">
        <v>28</v>
      </c>
      <c r="D75" t="s">
        <v>16</v>
      </c>
      <c r="E75" s="2"/>
      <c r="F75" s="2">
        <v>64</v>
      </c>
      <c r="G75" s="2">
        <f t="shared" si="1"/>
        <v>36</v>
      </c>
    </row>
    <row r="76" spans="1:7">
      <c r="A76" s="7">
        <v>43011</v>
      </c>
      <c r="B76" s="526">
        <v>13786</v>
      </c>
      <c r="C76" s="526" t="s">
        <v>28</v>
      </c>
      <c r="D76" t="s">
        <v>17</v>
      </c>
      <c r="E76" s="2"/>
      <c r="F76" s="2">
        <v>36</v>
      </c>
      <c r="G76" s="2">
        <f t="shared" si="1"/>
        <v>0</v>
      </c>
    </row>
    <row r="77" spans="1:7">
      <c r="A77" s="7">
        <v>43008</v>
      </c>
      <c r="B77" s="526" t="s">
        <v>14</v>
      </c>
      <c r="C77" s="526" t="s">
        <v>29</v>
      </c>
      <c r="D77" t="s">
        <v>16</v>
      </c>
      <c r="E77" s="2">
        <v>83.2</v>
      </c>
      <c r="G77" s="2">
        <f t="shared" si="1"/>
        <v>83.2</v>
      </c>
    </row>
    <row r="78" spans="1:7">
      <c r="B78" s="526"/>
      <c r="C78" s="526"/>
      <c r="D78" t="s">
        <v>17</v>
      </c>
      <c r="E78" s="2">
        <v>36.299999999999997</v>
      </c>
      <c r="G78" s="2">
        <f t="shared" si="1"/>
        <v>119.5</v>
      </c>
    </row>
    <row r="79" spans="1:7">
      <c r="B79" s="526"/>
      <c r="C79" s="526"/>
      <c r="D79" t="s">
        <v>18</v>
      </c>
      <c r="E79" s="2">
        <v>60</v>
      </c>
      <c r="G79" s="2">
        <f t="shared" si="1"/>
        <v>179.5</v>
      </c>
    </row>
    <row r="80" spans="1:7">
      <c r="B80" s="526"/>
      <c r="C80" s="526"/>
      <c r="D80" t="s">
        <v>19</v>
      </c>
      <c r="E80" s="2">
        <v>2</v>
      </c>
      <c r="G80" s="2">
        <f t="shared" si="1"/>
        <v>181.5</v>
      </c>
    </row>
    <row r="81" spans="1:7">
      <c r="A81" s="7">
        <v>42788</v>
      </c>
      <c r="B81" s="526"/>
      <c r="C81" s="526"/>
      <c r="D81" t="s">
        <v>21</v>
      </c>
      <c r="E81" s="2">
        <v>85</v>
      </c>
      <c r="G81" s="2">
        <f t="shared" si="1"/>
        <v>266.5</v>
      </c>
    </row>
    <row r="82" spans="1:7">
      <c r="A82" s="7">
        <v>42823</v>
      </c>
      <c r="B82" s="526"/>
      <c r="C82" s="526"/>
      <c r="D82" t="s">
        <v>21</v>
      </c>
      <c r="E82" s="2">
        <v>85</v>
      </c>
      <c r="G82" s="2">
        <f t="shared" si="1"/>
        <v>351.5</v>
      </c>
    </row>
    <row r="83" spans="1:7">
      <c r="A83" s="7">
        <v>42951</v>
      </c>
      <c r="B83" s="526"/>
      <c r="C83" s="526"/>
      <c r="D83" t="s">
        <v>21</v>
      </c>
      <c r="E83" s="2">
        <v>85</v>
      </c>
      <c r="G83" s="2">
        <f t="shared" si="1"/>
        <v>436.5</v>
      </c>
    </row>
    <row r="84" spans="1:7">
      <c r="A84" s="7">
        <v>43008</v>
      </c>
      <c r="B84" s="526" t="s">
        <v>114</v>
      </c>
      <c r="C84" s="526" t="s">
        <v>29</v>
      </c>
      <c r="D84" t="s">
        <v>18</v>
      </c>
      <c r="E84" s="2"/>
      <c r="F84" s="2">
        <v>60</v>
      </c>
      <c r="G84" s="2">
        <f t="shared" si="1"/>
        <v>376.5</v>
      </c>
    </row>
    <row r="85" spans="1:7">
      <c r="A85" s="7">
        <v>43008</v>
      </c>
      <c r="B85" s="526" t="s">
        <v>114</v>
      </c>
      <c r="C85" s="526" t="s">
        <v>29</v>
      </c>
      <c r="D85" t="s">
        <v>19</v>
      </c>
      <c r="E85" s="2"/>
      <c r="F85" s="2">
        <v>2</v>
      </c>
      <c r="G85" s="2">
        <f t="shared" si="1"/>
        <v>374.5</v>
      </c>
    </row>
    <row r="86" spans="1:7">
      <c r="A86" s="7">
        <v>43067</v>
      </c>
      <c r="B86" s="526" t="s">
        <v>12</v>
      </c>
      <c r="C86" s="20">
        <v>42788</v>
      </c>
      <c r="D86" t="s">
        <v>21</v>
      </c>
      <c r="E86" s="2"/>
      <c r="F86" s="2">
        <v>85</v>
      </c>
      <c r="G86" s="2">
        <f t="shared" si="1"/>
        <v>289.5</v>
      </c>
    </row>
    <row r="87" spans="1:7">
      <c r="A87" s="7">
        <v>43067</v>
      </c>
      <c r="B87" s="526" t="s">
        <v>12</v>
      </c>
      <c r="C87" s="20">
        <v>42823</v>
      </c>
      <c r="D87" t="s">
        <v>21</v>
      </c>
      <c r="E87" s="2"/>
      <c r="F87" s="2">
        <v>85</v>
      </c>
      <c r="G87" s="2">
        <f t="shared" si="1"/>
        <v>204.5</v>
      </c>
    </row>
    <row r="88" spans="1:7">
      <c r="A88" s="7">
        <v>43067</v>
      </c>
      <c r="B88" s="526" t="s">
        <v>12</v>
      </c>
      <c r="C88" s="20">
        <v>42951</v>
      </c>
      <c r="D88" t="s">
        <v>21</v>
      </c>
      <c r="E88" s="2"/>
      <c r="F88" s="2">
        <v>85</v>
      </c>
      <c r="G88" s="2">
        <f t="shared" si="1"/>
        <v>119.5</v>
      </c>
    </row>
    <row r="89" spans="1:7">
      <c r="A89" s="7">
        <v>43067</v>
      </c>
      <c r="B89" s="526">
        <v>14145</v>
      </c>
      <c r="C89" s="20" t="s">
        <v>29</v>
      </c>
      <c r="D89" t="s">
        <v>16</v>
      </c>
      <c r="E89" s="2"/>
      <c r="F89" s="2">
        <v>83.2</v>
      </c>
      <c r="G89" s="2">
        <f t="shared" si="1"/>
        <v>36.299999999999997</v>
      </c>
    </row>
    <row r="90" spans="1:7">
      <c r="A90" s="7">
        <v>43067</v>
      </c>
      <c r="B90" s="526">
        <v>14145</v>
      </c>
      <c r="C90" s="20" t="s">
        <v>29</v>
      </c>
      <c r="D90" t="s">
        <v>17</v>
      </c>
      <c r="E90" s="2"/>
      <c r="F90" s="2">
        <v>36.299999999999997</v>
      </c>
      <c r="G90" s="2">
        <f t="shared" si="1"/>
        <v>0</v>
      </c>
    </row>
    <row r="91" spans="1:7">
      <c r="A91" s="7">
        <v>43039</v>
      </c>
      <c r="B91" s="526" t="s">
        <v>14</v>
      </c>
      <c r="C91" s="526" t="s">
        <v>30</v>
      </c>
      <c r="D91" t="s">
        <v>16</v>
      </c>
      <c r="E91" s="2">
        <v>82.7</v>
      </c>
      <c r="G91" s="2">
        <f t="shared" si="1"/>
        <v>82.7</v>
      </c>
    </row>
    <row r="92" spans="1:7">
      <c r="B92" s="526"/>
      <c r="C92" s="526"/>
      <c r="D92" t="s">
        <v>17</v>
      </c>
      <c r="E92" s="2">
        <v>36.4</v>
      </c>
      <c r="G92" s="2">
        <f t="shared" si="1"/>
        <v>119.1</v>
      </c>
    </row>
    <row r="93" spans="1:7">
      <c r="B93" s="526"/>
      <c r="C93" s="526"/>
      <c r="D93" t="s">
        <v>18</v>
      </c>
      <c r="E93" s="2">
        <v>60</v>
      </c>
      <c r="G93" s="2">
        <f t="shared" si="1"/>
        <v>179.1</v>
      </c>
    </row>
    <row r="94" spans="1:7">
      <c r="B94" s="526"/>
      <c r="C94" s="526"/>
      <c r="D94" t="s">
        <v>19</v>
      </c>
      <c r="E94" s="2">
        <v>2</v>
      </c>
      <c r="G94" s="2">
        <f t="shared" si="1"/>
        <v>181.1</v>
      </c>
    </row>
    <row r="95" spans="1:7">
      <c r="A95" s="7">
        <v>43039</v>
      </c>
      <c r="B95" s="526" t="s">
        <v>114</v>
      </c>
      <c r="C95" s="526" t="s">
        <v>30</v>
      </c>
      <c r="D95" t="s">
        <v>18</v>
      </c>
      <c r="E95" s="2"/>
      <c r="F95" s="2">
        <v>60</v>
      </c>
      <c r="G95" s="2">
        <f t="shared" si="1"/>
        <v>121.1</v>
      </c>
    </row>
    <row r="96" spans="1:7">
      <c r="A96" s="7">
        <v>43039</v>
      </c>
      <c r="B96" s="526" t="s">
        <v>114</v>
      </c>
      <c r="C96" s="526" t="s">
        <v>30</v>
      </c>
      <c r="D96" t="s">
        <v>19</v>
      </c>
      <c r="E96" s="2"/>
      <c r="F96" s="2">
        <v>2</v>
      </c>
      <c r="G96" s="2">
        <f t="shared" si="1"/>
        <v>119.1</v>
      </c>
    </row>
    <row r="97" spans="1:7">
      <c r="A97" s="7">
        <v>43067</v>
      </c>
      <c r="B97" s="526">
        <v>14145</v>
      </c>
      <c r="C97" s="526" t="s">
        <v>30</v>
      </c>
      <c r="D97" t="s">
        <v>16</v>
      </c>
      <c r="E97" s="2"/>
      <c r="F97" s="2">
        <v>82.7</v>
      </c>
      <c r="G97" s="2">
        <f t="shared" si="1"/>
        <v>36.399999999999991</v>
      </c>
    </row>
    <row r="98" spans="1:7">
      <c r="A98" s="7">
        <v>43067</v>
      </c>
      <c r="B98" s="526">
        <v>14145</v>
      </c>
      <c r="C98" s="526" t="s">
        <v>30</v>
      </c>
      <c r="D98" t="s">
        <v>17</v>
      </c>
      <c r="E98" s="2"/>
      <c r="F98" s="2">
        <v>36.4</v>
      </c>
      <c r="G98" s="2">
        <f t="shared" si="1"/>
        <v>0</v>
      </c>
    </row>
    <row r="99" spans="1:7">
      <c r="A99" s="7">
        <v>43069</v>
      </c>
      <c r="B99" s="526" t="s">
        <v>14</v>
      </c>
      <c r="C99" s="526" t="s">
        <v>33</v>
      </c>
      <c r="D99" t="s">
        <v>16</v>
      </c>
      <c r="E99" s="2">
        <v>88.3</v>
      </c>
      <c r="G99" s="2">
        <f t="shared" si="1"/>
        <v>88.3</v>
      </c>
    </row>
    <row r="100" spans="1:7">
      <c r="B100" s="526"/>
      <c r="C100" s="526"/>
      <c r="D100" t="s">
        <v>17</v>
      </c>
      <c r="E100" s="2">
        <v>36.299999999999997</v>
      </c>
      <c r="G100" s="2">
        <f t="shared" si="1"/>
        <v>124.6</v>
      </c>
    </row>
    <row r="101" spans="1:7">
      <c r="B101" s="526"/>
      <c r="C101" s="526"/>
      <c r="D101" t="s">
        <v>18</v>
      </c>
      <c r="E101" s="2">
        <v>60</v>
      </c>
      <c r="G101" s="2">
        <f t="shared" si="1"/>
        <v>184.6</v>
      </c>
    </row>
    <row r="102" spans="1:7">
      <c r="B102" s="526"/>
      <c r="C102" s="526"/>
      <c r="D102" t="s">
        <v>19</v>
      </c>
      <c r="E102" s="2">
        <v>2</v>
      </c>
      <c r="G102" s="2">
        <f t="shared" si="1"/>
        <v>186.6</v>
      </c>
    </row>
    <row r="103" spans="1:7">
      <c r="A103" s="7">
        <v>43145</v>
      </c>
      <c r="B103" s="526">
        <v>14620</v>
      </c>
      <c r="C103" s="526" t="s">
        <v>33</v>
      </c>
      <c r="D103" t="s">
        <v>16</v>
      </c>
      <c r="E103" s="2"/>
      <c r="F103" s="2">
        <v>88.3</v>
      </c>
      <c r="G103" s="2">
        <f t="shared" si="1"/>
        <v>98.3</v>
      </c>
    </row>
    <row r="104" spans="1:7">
      <c r="A104" s="7">
        <v>43145</v>
      </c>
      <c r="B104" s="526">
        <v>14620</v>
      </c>
      <c r="C104" s="526" t="s">
        <v>33</v>
      </c>
      <c r="D104" t="s">
        <v>17</v>
      </c>
      <c r="E104" s="2"/>
      <c r="F104" s="2">
        <v>36.299999999999997</v>
      </c>
      <c r="G104" s="2">
        <f t="shared" si="1"/>
        <v>62</v>
      </c>
    </row>
    <row r="105" spans="1:7">
      <c r="A105" s="7">
        <v>43157</v>
      </c>
      <c r="B105" s="526">
        <v>14743</v>
      </c>
      <c r="C105" s="526" t="s">
        <v>33</v>
      </c>
      <c r="D105" t="s">
        <v>18</v>
      </c>
      <c r="E105" s="2"/>
      <c r="F105" s="2">
        <v>60</v>
      </c>
      <c r="G105" s="2">
        <f t="shared" si="1"/>
        <v>2</v>
      </c>
    </row>
    <row r="106" spans="1:7">
      <c r="A106" s="7">
        <v>43157</v>
      </c>
      <c r="B106" s="526">
        <v>14743</v>
      </c>
      <c r="C106" s="526" t="s">
        <v>33</v>
      </c>
      <c r="D106" t="s">
        <v>19</v>
      </c>
      <c r="E106" s="2"/>
      <c r="F106" s="2">
        <v>2</v>
      </c>
      <c r="G106" s="2">
        <f t="shared" si="1"/>
        <v>0</v>
      </c>
    </row>
    <row r="107" spans="1:7">
      <c r="A107" s="7">
        <v>43100</v>
      </c>
      <c r="B107" s="526" t="s">
        <v>14</v>
      </c>
      <c r="C107" s="526" t="s">
        <v>34</v>
      </c>
      <c r="D107" t="s">
        <v>16</v>
      </c>
      <c r="E107" s="2">
        <v>96.1</v>
      </c>
      <c r="G107" s="2">
        <f t="shared" si="1"/>
        <v>96.1</v>
      </c>
    </row>
    <row r="108" spans="1:7">
      <c r="B108" s="526"/>
      <c r="C108" s="526"/>
      <c r="D108" t="s">
        <v>17</v>
      </c>
      <c r="E108" s="2">
        <v>36.299999999999997</v>
      </c>
      <c r="G108" s="2">
        <f t="shared" si="1"/>
        <v>132.39999999999998</v>
      </c>
    </row>
    <row r="109" spans="1:7">
      <c r="B109" s="526"/>
      <c r="C109" s="526"/>
      <c r="D109" t="s">
        <v>18</v>
      </c>
      <c r="E109" s="2">
        <v>60</v>
      </c>
      <c r="G109" s="2">
        <f t="shared" si="1"/>
        <v>192.39999999999998</v>
      </c>
    </row>
    <row r="110" spans="1:7">
      <c r="B110" s="526"/>
      <c r="C110" s="526"/>
      <c r="D110" t="s">
        <v>19</v>
      </c>
      <c r="E110" s="2">
        <v>2</v>
      </c>
      <c r="G110" s="2">
        <f t="shared" si="1"/>
        <v>194.39999999999998</v>
      </c>
    </row>
    <row r="111" spans="1:7">
      <c r="A111" s="7">
        <v>43099</v>
      </c>
      <c r="B111" s="526" t="s">
        <v>114</v>
      </c>
      <c r="C111" s="526" t="s">
        <v>34</v>
      </c>
      <c r="D111" t="s">
        <v>18</v>
      </c>
      <c r="E111" s="2"/>
      <c r="F111" s="2">
        <v>60</v>
      </c>
      <c r="G111" s="2">
        <f t="shared" si="1"/>
        <v>134.39999999999998</v>
      </c>
    </row>
    <row r="112" spans="1:7">
      <c r="A112" s="7">
        <v>43099</v>
      </c>
      <c r="B112" s="526" t="s">
        <v>114</v>
      </c>
      <c r="C112" s="526" t="s">
        <v>34</v>
      </c>
      <c r="D112" t="s">
        <v>19</v>
      </c>
      <c r="E112" s="2"/>
      <c r="F112" s="2">
        <v>2</v>
      </c>
      <c r="G112" s="2">
        <f t="shared" si="1"/>
        <v>132.39999999999998</v>
      </c>
    </row>
    <row r="113" spans="1:8">
      <c r="A113" s="7">
        <v>43145</v>
      </c>
      <c r="B113" s="526">
        <v>14620</v>
      </c>
      <c r="C113" s="526" t="s">
        <v>34</v>
      </c>
      <c r="D113" t="s">
        <v>16</v>
      </c>
      <c r="E113" s="2"/>
      <c r="F113" s="2">
        <v>75.400000000000006</v>
      </c>
      <c r="G113" s="2">
        <f t="shared" si="1"/>
        <v>56.999999999999972</v>
      </c>
      <c r="H113" s="8"/>
    </row>
    <row r="114" spans="1:8">
      <c r="A114" s="7">
        <v>43157</v>
      </c>
      <c r="B114" s="526">
        <v>14745</v>
      </c>
      <c r="C114" s="526" t="s">
        <v>34</v>
      </c>
      <c r="D114" t="s">
        <v>16</v>
      </c>
      <c r="E114" s="2"/>
      <c r="F114" s="2">
        <v>20.7</v>
      </c>
      <c r="G114" s="2">
        <f t="shared" si="1"/>
        <v>36.299999999999969</v>
      </c>
      <c r="H114" s="8"/>
    </row>
    <row r="115" spans="1:8">
      <c r="A115" s="7">
        <v>43157</v>
      </c>
      <c r="B115" s="526">
        <v>14745</v>
      </c>
      <c r="C115" s="526" t="s">
        <v>34</v>
      </c>
      <c r="D115" t="s">
        <v>17</v>
      </c>
      <c r="E115" s="2"/>
      <c r="F115" s="2">
        <v>36.299999999999997</v>
      </c>
      <c r="G115" s="2">
        <f t="shared" si="1"/>
        <v>0</v>
      </c>
      <c r="H115" s="8"/>
    </row>
    <row r="116" spans="1:8">
      <c r="A116" s="7">
        <v>43131</v>
      </c>
      <c r="B116" s="526" t="s">
        <v>14</v>
      </c>
      <c r="C116" s="526" t="s">
        <v>15</v>
      </c>
      <c r="D116" t="s">
        <v>16</v>
      </c>
      <c r="E116" s="2">
        <v>85.5</v>
      </c>
      <c r="G116" s="2">
        <f t="shared" si="1"/>
        <v>85.5</v>
      </c>
    </row>
    <row r="117" spans="1:8">
      <c r="B117" s="526"/>
      <c r="C117" s="526"/>
      <c r="D117" t="s">
        <v>17</v>
      </c>
      <c r="E117" s="2">
        <v>36.299999999999997</v>
      </c>
      <c r="G117" s="2">
        <f t="shared" si="1"/>
        <v>121.8</v>
      </c>
    </row>
    <row r="118" spans="1:8">
      <c r="B118" s="526"/>
      <c r="C118" s="526"/>
      <c r="D118" t="s">
        <v>18</v>
      </c>
      <c r="E118" s="2">
        <v>60</v>
      </c>
      <c r="G118" s="2">
        <f t="shared" si="1"/>
        <v>181.8</v>
      </c>
    </row>
    <row r="119" spans="1:8">
      <c r="B119" s="526"/>
      <c r="C119" s="526"/>
      <c r="D119" t="s">
        <v>19</v>
      </c>
      <c r="E119" s="2">
        <v>2</v>
      </c>
      <c r="G119" s="2">
        <f t="shared" si="1"/>
        <v>183.8</v>
      </c>
    </row>
    <row r="120" spans="1:8">
      <c r="A120" s="7">
        <v>43131</v>
      </c>
      <c r="B120" s="526" t="s">
        <v>114</v>
      </c>
      <c r="C120" s="526" t="s">
        <v>15</v>
      </c>
      <c r="D120" t="s">
        <v>18</v>
      </c>
      <c r="E120" s="2"/>
      <c r="F120" s="2">
        <v>60</v>
      </c>
      <c r="G120" s="2">
        <f t="shared" si="1"/>
        <v>123.80000000000001</v>
      </c>
    </row>
    <row r="121" spans="1:8">
      <c r="A121" s="7">
        <v>43131</v>
      </c>
      <c r="B121" s="526" t="s">
        <v>114</v>
      </c>
      <c r="C121" s="526" t="s">
        <v>15</v>
      </c>
      <c r="D121" t="s">
        <v>19</v>
      </c>
      <c r="E121" s="2"/>
      <c r="F121" s="2">
        <v>2</v>
      </c>
      <c r="G121" s="2">
        <f t="shared" si="1"/>
        <v>121.80000000000001</v>
      </c>
    </row>
    <row r="122" spans="1:8">
      <c r="A122" s="7">
        <v>43157</v>
      </c>
      <c r="B122" s="526">
        <v>14745</v>
      </c>
      <c r="C122" s="526" t="s">
        <v>15</v>
      </c>
      <c r="D122" t="s">
        <v>16</v>
      </c>
      <c r="E122" s="2"/>
      <c r="F122" s="2">
        <v>85.5</v>
      </c>
      <c r="G122" s="2">
        <f t="shared" si="1"/>
        <v>36.300000000000011</v>
      </c>
    </row>
    <row r="123" spans="1:8">
      <c r="A123" s="7">
        <v>43157</v>
      </c>
      <c r="B123" s="526">
        <v>14745</v>
      </c>
      <c r="C123" s="526" t="s">
        <v>15</v>
      </c>
      <c r="D123" t="s">
        <v>17</v>
      </c>
      <c r="E123" s="2"/>
      <c r="F123" s="2">
        <v>36.299999999999997</v>
      </c>
      <c r="G123" s="2">
        <f t="shared" si="1"/>
        <v>0</v>
      </c>
      <c r="H123" s="8"/>
    </row>
    <row r="124" spans="1:8">
      <c r="A124" s="7">
        <v>43159</v>
      </c>
      <c r="B124" s="526" t="s">
        <v>14</v>
      </c>
      <c r="C124" s="526" t="s">
        <v>20</v>
      </c>
      <c r="D124" t="s">
        <v>16</v>
      </c>
      <c r="E124" s="2">
        <v>106</v>
      </c>
      <c r="G124" s="2">
        <f t="shared" si="1"/>
        <v>106</v>
      </c>
    </row>
    <row r="125" spans="1:8">
      <c r="B125" s="526"/>
      <c r="C125" s="526"/>
      <c r="D125" t="s">
        <v>17</v>
      </c>
      <c r="E125" s="2">
        <v>36.299999999999997</v>
      </c>
      <c r="G125" s="2">
        <f t="shared" si="1"/>
        <v>142.30000000000001</v>
      </c>
    </row>
    <row r="126" spans="1:8">
      <c r="B126" s="526"/>
      <c r="C126" s="526"/>
      <c r="D126" t="s">
        <v>18</v>
      </c>
      <c r="E126" s="2">
        <v>56</v>
      </c>
      <c r="G126" s="2">
        <f t="shared" si="1"/>
        <v>198.3</v>
      </c>
    </row>
    <row r="127" spans="1:8">
      <c r="B127" s="526"/>
      <c r="C127" s="526"/>
      <c r="D127" t="s">
        <v>19</v>
      </c>
      <c r="E127" s="2">
        <v>5</v>
      </c>
      <c r="G127" s="2">
        <f t="shared" si="1"/>
        <v>203.3</v>
      </c>
    </row>
    <row r="128" spans="1:8">
      <c r="B128" s="526"/>
      <c r="C128" s="526"/>
      <c r="D128" t="s">
        <v>17</v>
      </c>
      <c r="E128" s="2"/>
      <c r="G128" s="2">
        <f t="shared" si="1"/>
        <v>203.3</v>
      </c>
    </row>
    <row r="129" spans="1:8">
      <c r="A129" s="7">
        <v>43159</v>
      </c>
      <c r="B129" s="526" t="s">
        <v>114</v>
      </c>
      <c r="C129" s="526" t="s">
        <v>20</v>
      </c>
      <c r="D129" t="s">
        <v>18</v>
      </c>
      <c r="E129" s="2"/>
      <c r="F129" s="2">
        <v>10</v>
      </c>
      <c r="G129" s="2">
        <f t="shared" si="1"/>
        <v>193.3</v>
      </c>
      <c r="H129" s="19"/>
    </row>
    <row r="130" spans="1:8">
      <c r="A130" s="7">
        <v>43203</v>
      </c>
      <c r="B130" s="526">
        <v>15101</v>
      </c>
      <c r="C130" s="526" t="s">
        <v>20</v>
      </c>
      <c r="D130" t="s">
        <v>17</v>
      </c>
      <c r="E130" s="2"/>
      <c r="F130" s="2">
        <v>36.299999999999997</v>
      </c>
      <c r="G130" s="2">
        <f t="shared" si="1"/>
        <v>157</v>
      </c>
      <c r="H130" s="19"/>
    </row>
    <row r="131" spans="1:8">
      <c r="A131" s="7">
        <v>43203</v>
      </c>
      <c r="B131" s="526">
        <v>15101</v>
      </c>
      <c r="C131" s="526" t="s">
        <v>20</v>
      </c>
      <c r="D131" t="s">
        <v>16</v>
      </c>
      <c r="E131" s="2"/>
      <c r="F131" s="2">
        <v>91</v>
      </c>
      <c r="G131" s="2">
        <f t="shared" si="1"/>
        <v>66</v>
      </c>
      <c r="H131" s="19"/>
    </row>
    <row r="132" spans="1:8">
      <c r="A132" s="7">
        <v>43159</v>
      </c>
      <c r="B132" s="526" t="s">
        <v>114</v>
      </c>
      <c r="C132" s="526" t="s">
        <v>20</v>
      </c>
      <c r="D132" t="s">
        <v>16</v>
      </c>
      <c r="E132" s="2"/>
      <c r="F132" s="2">
        <v>15</v>
      </c>
      <c r="G132" s="2">
        <f t="shared" si="1"/>
        <v>51</v>
      </c>
      <c r="H132" s="23"/>
    </row>
    <row r="133" spans="1:8">
      <c r="A133" s="7">
        <v>43186</v>
      </c>
      <c r="B133" s="526">
        <v>15053</v>
      </c>
      <c r="C133" s="526" t="s">
        <v>20</v>
      </c>
      <c r="D133" t="s">
        <v>18</v>
      </c>
      <c r="E133" s="2"/>
      <c r="F133" s="2">
        <v>46</v>
      </c>
      <c r="G133" s="2">
        <f t="shared" si="1"/>
        <v>5</v>
      </c>
      <c r="H133" s="23"/>
    </row>
    <row r="134" spans="1:8">
      <c r="A134" s="7">
        <v>43186</v>
      </c>
      <c r="B134" s="526">
        <v>15053</v>
      </c>
      <c r="C134" s="526" t="s">
        <v>20</v>
      </c>
      <c r="D134" t="s">
        <v>19</v>
      </c>
      <c r="E134" s="2"/>
      <c r="F134" s="2">
        <v>5</v>
      </c>
      <c r="G134" s="2">
        <f t="shared" ref="G134:G197" si="2">+G133+E134-F134</f>
        <v>0</v>
      </c>
      <c r="H134" s="23"/>
    </row>
    <row r="135" spans="1:8">
      <c r="A135" s="7">
        <v>43189</v>
      </c>
      <c r="B135" s="526" t="s">
        <v>14</v>
      </c>
      <c r="C135" s="526" t="s">
        <v>23</v>
      </c>
      <c r="D135" t="s">
        <v>16</v>
      </c>
      <c r="E135" s="2">
        <v>102.5</v>
      </c>
      <c r="G135" s="2">
        <f t="shared" si="2"/>
        <v>102.5</v>
      </c>
      <c r="H135" s="19"/>
    </row>
    <row r="136" spans="1:8">
      <c r="B136" s="526"/>
      <c r="C136" s="526"/>
      <c r="D136" t="s">
        <v>17</v>
      </c>
      <c r="E136" s="2">
        <v>36.299999999999997</v>
      </c>
      <c r="G136" s="2">
        <f t="shared" si="2"/>
        <v>138.80000000000001</v>
      </c>
      <c r="H136" s="19"/>
    </row>
    <row r="137" spans="1:8">
      <c r="B137" s="526"/>
      <c r="C137" s="526"/>
      <c r="D137" t="s">
        <v>18</v>
      </c>
      <c r="E137" s="2">
        <v>60</v>
      </c>
      <c r="G137" s="2">
        <f t="shared" si="2"/>
        <v>198.8</v>
      </c>
      <c r="H137" s="19"/>
    </row>
    <row r="138" spans="1:8">
      <c r="B138" s="526"/>
      <c r="C138" s="526"/>
      <c r="D138" t="s">
        <v>19</v>
      </c>
      <c r="E138" s="2">
        <v>5</v>
      </c>
      <c r="G138" s="2">
        <f t="shared" si="2"/>
        <v>203.8</v>
      </c>
      <c r="H138" s="19"/>
    </row>
    <row r="139" spans="1:8">
      <c r="A139" s="7">
        <v>43190</v>
      </c>
      <c r="B139" s="526" t="s">
        <v>114</v>
      </c>
      <c r="C139" s="526" t="s">
        <v>23</v>
      </c>
      <c r="D139" t="s">
        <v>18</v>
      </c>
      <c r="E139" s="2"/>
      <c r="F139" s="2">
        <v>60</v>
      </c>
      <c r="G139" s="2">
        <f t="shared" si="2"/>
        <v>143.80000000000001</v>
      </c>
      <c r="H139" s="19"/>
    </row>
    <row r="140" spans="1:8">
      <c r="A140" s="7">
        <v>43190</v>
      </c>
      <c r="B140" s="526" t="s">
        <v>114</v>
      </c>
      <c r="C140" s="526" t="s">
        <v>23</v>
      </c>
      <c r="D140" t="s">
        <v>19</v>
      </c>
      <c r="E140" s="2"/>
      <c r="F140" s="2">
        <v>5</v>
      </c>
      <c r="G140" s="2">
        <f t="shared" si="2"/>
        <v>138.80000000000001</v>
      </c>
      <c r="H140" s="19"/>
    </row>
    <row r="141" spans="1:8">
      <c r="A141" s="7">
        <v>43223</v>
      </c>
      <c r="B141" s="526">
        <v>15291</v>
      </c>
      <c r="C141" s="526" t="s">
        <v>23</v>
      </c>
      <c r="D141" t="s">
        <v>17</v>
      </c>
      <c r="E141" s="2"/>
      <c r="F141" s="2">
        <v>36.299999999999997</v>
      </c>
      <c r="G141" s="2">
        <f t="shared" si="2"/>
        <v>102.50000000000001</v>
      </c>
      <c r="H141" s="19"/>
    </row>
    <row r="142" spans="1:8">
      <c r="A142" s="7">
        <v>43252</v>
      </c>
      <c r="B142" s="526">
        <v>15473</v>
      </c>
      <c r="C142" s="526" t="s">
        <v>23</v>
      </c>
      <c r="D142" t="s">
        <v>16</v>
      </c>
      <c r="E142" s="2"/>
      <c r="F142" s="2">
        <v>102.5</v>
      </c>
      <c r="G142" s="2">
        <f t="shared" si="2"/>
        <v>0</v>
      </c>
      <c r="H142" s="19"/>
    </row>
    <row r="143" spans="1:8">
      <c r="A143" s="7">
        <v>43220</v>
      </c>
      <c r="B143" s="526" t="s">
        <v>14</v>
      </c>
      <c r="C143" s="526" t="s">
        <v>24</v>
      </c>
      <c r="D143" t="s">
        <v>16</v>
      </c>
      <c r="E143" s="2">
        <v>105.3</v>
      </c>
      <c r="G143" s="2">
        <f t="shared" si="2"/>
        <v>105.3</v>
      </c>
      <c r="H143" s="19"/>
    </row>
    <row r="144" spans="1:8">
      <c r="B144" s="526"/>
      <c r="C144" s="526"/>
      <c r="D144" t="s">
        <v>17</v>
      </c>
      <c r="E144" s="2">
        <v>36.299999999999997</v>
      </c>
      <c r="G144" s="2">
        <f t="shared" si="2"/>
        <v>141.6</v>
      </c>
      <c r="H144" s="19"/>
    </row>
    <row r="145" spans="1:8">
      <c r="B145" s="526"/>
      <c r="C145" s="526"/>
      <c r="D145" t="s">
        <v>18</v>
      </c>
      <c r="E145" s="2">
        <v>60</v>
      </c>
      <c r="G145" s="2">
        <f t="shared" si="2"/>
        <v>201.6</v>
      </c>
      <c r="H145" s="19"/>
    </row>
    <row r="146" spans="1:8">
      <c r="B146" s="526"/>
      <c r="C146" s="526"/>
      <c r="D146" t="s">
        <v>19</v>
      </c>
      <c r="E146" s="2">
        <v>5</v>
      </c>
      <c r="G146" s="2">
        <f t="shared" si="2"/>
        <v>206.6</v>
      </c>
      <c r="H146" s="19"/>
    </row>
    <row r="147" spans="1:8">
      <c r="B147" s="526"/>
      <c r="C147" s="526"/>
      <c r="D147" t="s">
        <v>180</v>
      </c>
      <c r="E147" s="2">
        <v>600</v>
      </c>
      <c r="G147" s="2">
        <f t="shared" si="2"/>
        <v>806.6</v>
      </c>
      <c r="H147" s="19"/>
    </row>
    <row r="148" spans="1:8">
      <c r="A148" s="7">
        <v>43220</v>
      </c>
      <c r="B148" s="526" t="s">
        <v>114</v>
      </c>
      <c r="C148" s="526" t="s">
        <v>24</v>
      </c>
      <c r="D148" t="s">
        <v>18</v>
      </c>
      <c r="E148" s="2"/>
      <c r="F148" s="2">
        <v>56</v>
      </c>
      <c r="G148" s="2">
        <f t="shared" si="2"/>
        <v>750.6</v>
      </c>
      <c r="H148" s="19"/>
    </row>
    <row r="149" spans="1:8">
      <c r="A149" s="7">
        <v>43252</v>
      </c>
      <c r="B149" s="526">
        <v>15473</v>
      </c>
      <c r="C149" s="526" t="s">
        <v>24</v>
      </c>
      <c r="D149" t="s">
        <v>16</v>
      </c>
      <c r="E149" s="2"/>
      <c r="F149" s="2">
        <v>105.3</v>
      </c>
      <c r="G149" s="2">
        <f t="shared" si="2"/>
        <v>645.30000000000007</v>
      </c>
      <c r="H149" s="19"/>
    </row>
    <row r="150" spans="1:8">
      <c r="A150" s="7">
        <v>43252</v>
      </c>
      <c r="B150" s="526">
        <v>15473</v>
      </c>
      <c r="C150" s="526" t="s">
        <v>24</v>
      </c>
      <c r="D150" t="s">
        <v>17</v>
      </c>
      <c r="E150" s="2"/>
      <c r="F150" s="2">
        <v>36.299999999999997</v>
      </c>
      <c r="G150" s="2">
        <f t="shared" si="2"/>
        <v>609.00000000000011</v>
      </c>
      <c r="H150" s="19"/>
    </row>
    <row r="151" spans="1:8">
      <c r="A151" s="7">
        <v>43252</v>
      </c>
      <c r="B151" s="526">
        <v>15473</v>
      </c>
      <c r="C151" s="526" t="s">
        <v>24</v>
      </c>
      <c r="D151" t="s">
        <v>18</v>
      </c>
      <c r="E151" s="2"/>
      <c r="F151" s="2">
        <v>4</v>
      </c>
      <c r="G151" s="2">
        <f t="shared" si="2"/>
        <v>605.00000000000011</v>
      </c>
      <c r="H151" s="19"/>
    </row>
    <row r="152" spans="1:8">
      <c r="A152" s="7">
        <v>43252</v>
      </c>
      <c r="B152" s="526">
        <v>15473</v>
      </c>
      <c r="C152" s="526" t="s">
        <v>24</v>
      </c>
      <c r="D152" t="s">
        <v>19</v>
      </c>
      <c r="E152" s="2"/>
      <c r="F152" s="2">
        <v>5</v>
      </c>
      <c r="G152" s="2">
        <f t="shared" si="2"/>
        <v>600.00000000000011</v>
      </c>
      <c r="H152" s="19"/>
    </row>
    <row r="153" spans="1:8">
      <c r="A153" s="7">
        <v>43518</v>
      </c>
      <c r="B153" s="526">
        <v>17182</v>
      </c>
      <c r="C153" s="526" t="s">
        <v>24</v>
      </c>
      <c r="D153" t="s">
        <v>180</v>
      </c>
      <c r="E153" s="2"/>
      <c r="F153" s="2">
        <v>600</v>
      </c>
      <c r="G153" s="2">
        <f t="shared" si="2"/>
        <v>0</v>
      </c>
      <c r="H153" s="19"/>
    </row>
    <row r="154" spans="1:8">
      <c r="A154" s="7">
        <v>43251</v>
      </c>
      <c r="B154" s="526" t="s">
        <v>14</v>
      </c>
      <c r="C154" s="526" t="s">
        <v>25</v>
      </c>
      <c r="D154" t="s">
        <v>16</v>
      </c>
      <c r="E154" s="2">
        <v>98</v>
      </c>
      <c r="G154" s="2">
        <f t="shared" si="2"/>
        <v>98</v>
      </c>
      <c r="H154" s="19"/>
    </row>
    <row r="155" spans="1:8">
      <c r="B155" s="526"/>
      <c r="C155" s="526"/>
      <c r="D155" t="s">
        <v>17</v>
      </c>
      <c r="E155" s="2">
        <v>36.299999999999997</v>
      </c>
      <c r="G155" s="2">
        <f t="shared" si="2"/>
        <v>134.30000000000001</v>
      </c>
      <c r="H155" s="19"/>
    </row>
    <row r="156" spans="1:8">
      <c r="B156" s="526"/>
      <c r="C156" s="526"/>
      <c r="D156" t="s">
        <v>18</v>
      </c>
      <c r="E156" s="2">
        <v>60</v>
      </c>
      <c r="G156" s="2">
        <f t="shared" si="2"/>
        <v>194.3</v>
      </c>
      <c r="H156" s="19"/>
    </row>
    <row r="157" spans="1:8">
      <c r="B157" s="526"/>
      <c r="C157" s="526"/>
      <c r="D157" t="s">
        <v>19</v>
      </c>
      <c r="E157" s="2">
        <v>5</v>
      </c>
      <c r="G157" s="2">
        <f t="shared" si="2"/>
        <v>199.3</v>
      </c>
      <c r="H157" s="19"/>
    </row>
    <row r="158" spans="1:8">
      <c r="A158" s="7">
        <v>43251</v>
      </c>
      <c r="B158" s="526" t="s">
        <v>114</v>
      </c>
      <c r="C158" s="526" t="s">
        <v>25</v>
      </c>
      <c r="D158" t="s">
        <v>18</v>
      </c>
      <c r="E158" s="2"/>
      <c r="F158" s="2">
        <v>50</v>
      </c>
      <c r="G158" s="2">
        <f t="shared" si="2"/>
        <v>149.30000000000001</v>
      </c>
      <c r="H158" s="19"/>
    </row>
    <row r="159" spans="1:8">
      <c r="A159" s="7">
        <v>43252</v>
      </c>
      <c r="B159" s="526">
        <v>15476</v>
      </c>
      <c r="C159" s="526" t="s">
        <v>25</v>
      </c>
      <c r="D159" t="s">
        <v>18</v>
      </c>
      <c r="E159" s="2"/>
      <c r="F159" s="2">
        <v>10</v>
      </c>
      <c r="G159" s="2">
        <f t="shared" si="2"/>
        <v>139.30000000000001</v>
      </c>
      <c r="H159" s="19"/>
    </row>
    <row r="160" spans="1:8">
      <c r="A160" s="7">
        <v>43252</v>
      </c>
      <c r="B160" s="526">
        <v>15476</v>
      </c>
      <c r="C160" s="526" t="s">
        <v>25</v>
      </c>
      <c r="D160" t="s">
        <v>19</v>
      </c>
      <c r="E160" s="2"/>
      <c r="F160" s="2">
        <v>5</v>
      </c>
      <c r="G160" s="2">
        <f t="shared" si="2"/>
        <v>134.30000000000001</v>
      </c>
      <c r="H160" s="19"/>
    </row>
    <row r="161" spans="1:8">
      <c r="A161" s="7">
        <v>43318</v>
      </c>
      <c r="B161" s="526">
        <v>15962</v>
      </c>
      <c r="C161" s="526" t="s">
        <v>25</v>
      </c>
      <c r="D161" t="s">
        <v>16</v>
      </c>
      <c r="E161" s="2"/>
      <c r="F161" s="2">
        <v>98</v>
      </c>
      <c r="G161" s="2">
        <f t="shared" si="2"/>
        <v>36.300000000000011</v>
      </c>
      <c r="H161" s="19"/>
    </row>
    <row r="162" spans="1:8">
      <c r="A162" s="7">
        <v>43318</v>
      </c>
      <c r="B162" s="526">
        <v>15962</v>
      </c>
      <c r="C162" s="526" t="s">
        <v>25</v>
      </c>
      <c r="D162" t="s">
        <v>17</v>
      </c>
      <c r="E162" s="2"/>
      <c r="F162" s="2">
        <v>36.299999999999997</v>
      </c>
      <c r="G162" s="2">
        <f t="shared" si="2"/>
        <v>0</v>
      </c>
      <c r="H162" s="19"/>
    </row>
    <row r="163" spans="1:8">
      <c r="A163" s="7">
        <v>43281</v>
      </c>
      <c r="B163" s="526" t="s">
        <v>14</v>
      </c>
      <c r="C163" s="526" t="s">
        <v>26</v>
      </c>
      <c r="D163" t="s">
        <v>16</v>
      </c>
      <c r="E163" s="2">
        <v>90.4</v>
      </c>
      <c r="G163" s="2">
        <f t="shared" si="2"/>
        <v>90.4</v>
      </c>
      <c r="H163" s="19"/>
    </row>
    <row r="164" spans="1:8">
      <c r="B164" s="526"/>
      <c r="C164" s="526"/>
      <c r="D164" t="s">
        <v>17</v>
      </c>
      <c r="E164" s="2">
        <v>36.299999999999997</v>
      </c>
      <c r="G164" s="2">
        <f t="shared" si="2"/>
        <v>126.7</v>
      </c>
      <c r="H164" s="19"/>
    </row>
    <row r="165" spans="1:8">
      <c r="B165" s="526"/>
      <c r="C165" s="526"/>
      <c r="D165" t="s">
        <v>18</v>
      </c>
      <c r="E165" s="2">
        <v>60</v>
      </c>
      <c r="G165" s="2">
        <f t="shared" si="2"/>
        <v>186.7</v>
      </c>
      <c r="H165" s="19"/>
    </row>
    <row r="166" spans="1:8">
      <c r="B166" s="526"/>
      <c r="C166" s="526"/>
      <c r="D166" t="s">
        <v>19</v>
      </c>
      <c r="E166" s="2">
        <v>5</v>
      </c>
      <c r="G166" s="2">
        <f t="shared" si="2"/>
        <v>191.7</v>
      </c>
      <c r="H166" s="19"/>
    </row>
    <row r="167" spans="1:8">
      <c r="A167" s="7">
        <v>43281</v>
      </c>
      <c r="B167" s="526" t="s">
        <v>158</v>
      </c>
      <c r="C167" s="526" t="s">
        <v>26</v>
      </c>
      <c r="D167" t="s">
        <v>18</v>
      </c>
      <c r="E167" s="2"/>
      <c r="F167" s="2">
        <v>60</v>
      </c>
      <c r="G167" s="2">
        <f t="shared" si="2"/>
        <v>131.69999999999999</v>
      </c>
      <c r="H167" s="19"/>
    </row>
    <row r="168" spans="1:8">
      <c r="A168" s="7">
        <v>43281</v>
      </c>
      <c r="B168" s="526" t="s">
        <v>158</v>
      </c>
      <c r="C168" s="526" t="s">
        <v>26</v>
      </c>
      <c r="D168" t="s">
        <v>19</v>
      </c>
      <c r="E168" s="2"/>
      <c r="F168" s="2">
        <v>5</v>
      </c>
      <c r="G168" s="2">
        <f t="shared" si="2"/>
        <v>126.69999999999999</v>
      </c>
      <c r="H168" s="19"/>
    </row>
    <row r="169" spans="1:8">
      <c r="A169" s="7">
        <v>43318</v>
      </c>
      <c r="B169" s="526">
        <v>15962</v>
      </c>
      <c r="C169" s="526" t="s">
        <v>26</v>
      </c>
      <c r="D169" t="s">
        <v>16</v>
      </c>
      <c r="E169" s="2"/>
      <c r="F169" s="2">
        <v>90.4</v>
      </c>
      <c r="G169" s="2">
        <f t="shared" si="2"/>
        <v>36.299999999999983</v>
      </c>
      <c r="H169" s="19"/>
    </row>
    <row r="170" spans="1:8">
      <c r="A170" s="7">
        <v>43318</v>
      </c>
      <c r="B170" s="526">
        <v>15962</v>
      </c>
      <c r="C170" s="526" t="s">
        <v>26</v>
      </c>
      <c r="D170" t="s">
        <v>17</v>
      </c>
      <c r="E170" s="2"/>
      <c r="F170" s="2">
        <v>36.299999999999997</v>
      </c>
      <c r="G170" s="2">
        <f t="shared" si="2"/>
        <v>0</v>
      </c>
      <c r="H170" s="19"/>
    </row>
    <row r="171" spans="1:8">
      <c r="A171" s="7">
        <v>43312</v>
      </c>
      <c r="B171" s="526" t="s">
        <v>14</v>
      </c>
      <c r="C171" s="526" t="s">
        <v>27</v>
      </c>
      <c r="D171" t="s">
        <v>16</v>
      </c>
      <c r="E171" s="2">
        <v>88.7</v>
      </c>
      <c r="G171" s="2">
        <f t="shared" si="2"/>
        <v>88.7</v>
      </c>
      <c r="H171" s="19"/>
    </row>
    <row r="172" spans="1:8">
      <c r="B172" s="526"/>
      <c r="C172" s="526"/>
      <c r="D172" t="s">
        <v>17</v>
      </c>
      <c r="E172" s="2">
        <v>36.299999999999997</v>
      </c>
      <c r="G172" s="2">
        <f t="shared" si="2"/>
        <v>125</v>
      </c>
      <c r="H172" s="19"/>
    </row>
    <row r="173" spans="1:8">
      <c r="B173" s="526"/>
      <c r="C173" s="526"/>
      <c r="D173" t="s">
        <v>18</v>
      </c>
      <c r="E173" s="2">
        <v>60</v>
      </c>
      <c r="G173" s="2">
        <f t="shared" si="2"/>
        <v>185</v>
      </c>
      <c r="H173" s="19"/>
    </row>
    <row r="174" spans="1:8">
      <c r="B174" s="526"/>
      <c r="C174" s="526"/>
      <c r="D174" t="s">
        <v>19</v>
      </c>
      <c r="E174" s="2">
        <v>5</v>
      </c>
      <c r="G174" s="2">
        <f t="shared" si="2"/>
        <v>190</v>
      </c>
      <c r="H174" s="19"/>
    </row>
    <row r="175" spans="1:8">
      <c r="A175" s="7">
        <v>43312</v>
      </c>
      <c r="B175" s="526" t="s">
        <v>114</v>
      </c>
      <c r="C175" s="526" t="s">
        <v>27</v>
      </c>
      <c r="D175" t="s">
        <v>18</v>
      </c>
      <c r="E175" s="2"/>
      <c r="F175" s="2">
        <v>60</v>
      </c>
      <c r="G175" s="2">
        <f t="shared" si="2"/>
        <v>130</v>
      </c>
      <c r="H175" s="19"/>
    </row>
    <row r="176" spans="1:8">
      <c r="A176" s="7">
        <v>43312</v>
      </c>
      <c r="B176" s="526" t="s">
        <v>114</v>
      </c>
      <c r="C176" s="526" t="s">
        <v>27</v>
      </c>
      <c r="D176" t="s">
        <v>19</v>
      </c>
      <c r="E176" s="2"/>
      <c r="F176" s="2">
        <v>5</v>
      </c>
      <c r="G176" s="2">
        <f t="shared" si="2"/>
        <v>125</v>
      </c>
      <c r="H176" s="19"/>
    </row>
    <row r="177" spans="1:8">
      <c r="A177" s="7">
        <v>43360</v>
      </c>
      <c r="B177" s="526">
        <v>16149</v>
      </c>
      <c r="C177" s="526" t="s">
        <v>27</v>
      </c>
      <c r="D177" t="s">
        <v>16</v>
      </c>
      <c r="E177" s="2"/>
      <c r="F177" s="2">
        <v>88.7</v>
      </c>
      <c r="G177" s="2">
        <f t="shared" si="2"/>
        <v>36.299999999999997</v>
      </c>
      <c r="H177" s="19"/>
    </row>
    <row r="178" spans="1:8">
      <c r="A178" s="7">
        <v>43360</v>
      </c>
      <c r="B178" s="526">
        <v>16149</v>
      </c>
      <c r="C178" s="526" t="s">
        <v>27</v>
      </c>
      <c r="D178" t="s">
        <v>17</v>
      </c>
      <c r="E178" s="2"/>
      <c r="F178" s="2">
        <v>36.299999999999997</v>
      </c>
      <c r="G178" s="2">
        <f t="shared" si="2"/>
        <v>0</v>
      </c>
      <c r="H178" s="19"/>
    </row>
    <row r="179" spans="1:8">
      <c r="A179" s="7">
        <v>43343</v>
      </c>
      <c r="B179" s="526" t="s">
        <v>14</v>
      </c>
      <c r="C179" s="526" t="s">
        <v>28</v>
      </c>
      <c r="D179" t="s">
        <v>16</v>
      </c>
      <c r="E179" s="2">
        <v>88</v>
      </c>
      <c r="G179" s="2">
        <f t="shared" si="2"/>
        <v>88</v>
      </c>
      <c r="H179" s="19"/>
    </row>
    <row r="180" spans="1:8">
      <c r="B180" s="526"/>
      <c r="C180" s="526"/>
      <c r="D180" t="s">
        <v>17</v>
      </c>
      <c r="E180" s="2">
        <v>36.299999999999997</v>
      </c>
      <c r="G180" s="2">
        <f t="shared" si="2"/>
        <v>124.3</v>
      </c>
      <c r="H180" s="19"/>
    </row>
    <row r="181" spans="1:8">
      <c r="B181" s="526"/>
      <c r="C181" s="526"/>
      <c r="D181" t="s">
        <v>18</v>
      </c>
      <c r="E181" s="2">
        <v>60</v>
      </c>
      <c r="G181" s="2">
        <f t="shared" si="2"/>
        <v>184.3</v>
      </c>
      <c r="H181" s="19"/>
    </row>
    <row r="182" spans="1:8">
      <c r="B182" s="526"/>
      <c r="C182" s="526"/>
      <c r="D182" t="s">
        <v>19</v>
      </c>
      <c r="E182" s="2">
        <v>5</v>
      </c>
      <c r="G182" s="2">
        <f t="shared" si="2"/>
        <v>189.3</v>
      </c>
      <c r="H182" s="19"/>
    </row>
    <row r="183" spans="1:8">
      <c r="B183" s="526"/>
      <c r="C183" s="526"/>
      <c r="D183" t="s">
        <v>35</v>
      </c>
      <c r="E183" s="2">
        <v>25</v>
      </c>
      <c r="G183" s="2">
        <f t="shared" si="2"/>
        <v>214.3</v>
      </c>
      <c r="H183" s="19"/>
    </row>
    <row r="184" spans="1:8">
      <c r="B184" s="526"/>
      <c r="C184" s="526"/>
      <c r="D184" t="s">
        <v>181</v>
      </c>
      <c r="E184" s="2">
        <v>15</v>
      </c>
      <c r="G184" s="2">
        <f t="shared" si="2"/>
        <v>229.3</v>
      </c>
      <c r="H184" s="19"/>
    </row>
    <row r="185" spans="1:8">
      <c r="A185" s="7">
        <v>43343</v>
      </c>
      <c r="B185" s="526" t="s">
        <v>114</v>
      </c>
      <c r="C185" s="526" t="s">
        <v>28</v>
      </c>
      <c r="D185" t="s">
        <v>18</v>
      </c>
      <c r="E185" s="2"/>
      <c r="F185" s="2">
        <v>60</v>
      </c>
      <c r="G185" s="2">
        <f t="shared" si="2"/>
        <v>169.3</v>
      </c>
      <c r="H185" s="19"/>
    </row>
    <row r="186" spans="1:8">
      <c r="A186" s="7">
        <v>43343</v>
      </c>
      <c r="B186" s="526" t="s">
        <v>114</v>
      </c>
      <c r="C186" s="526" t="s">
        <v>28</v>
      </c>
      <c r="D186" t="s">
        <v>19</v>
      </c>
      <c r="E186" s="2"/>
      <c r="F186" s="2">
        <v>5</v>
      </c>
      <c r="G186" s="2">
        <f t="shared" si="2"/>
        <v>164.3</v>
      </c>
      <c r="H186" s="19"/>
    </row>
    <row r="187" spans="1:8">
      <c r="A187" s="7">
        <v>43395</v>
      </c>
      <c r="B187" s="526">
        <v>16448</v>
      </c>
      <c r="C187" s="526" t="s">
        <v>28</v>
      </c>
      <c r="D187" t="s">
        <v>16</v>
      </c>
      <c r="E187" s="2"/>
      <c r="F187" s="2">
        <v>88</v>
      </c>
      <c r="G187" s="2">
        <f t="shared" si="2"/>
        <v>76.300000000000011</v>
      </c>
      <c r="H187" s="19"/>
    </row>
    <row r="188" spans="1:8">
      <c r="A188" s="7">
        <v>43395</v>
      </c>
      <c r="B188" s="526">
        <v>16448</v>
      </c>
      <c r="C188" s="526" t="s">
        <v>28</v>
      </c>
      <c r="D188" t="s">
        <v>17</v>
      </c>
      <c r="E188" s="2"/>
      <c r="F188" s="2">
        <v>36.299999999999997</v>
      </c>
      <c r="G188" s="2">
        <f t="shared" si="2"/>
        <v>40.000000000000014</v>
      </c>
      <c r="H188" s="19"/>
    </row>
    <row r="189" spans="1:8">
      <c r="A189" s="7">
        <v>43395</v>
      </c>
      <c r="B189" s="526">
        <v>9034</v>
      </c>
      <c r="C189" s="526" t="s">
        <v>28</v>
      </c>
      <c r="D189" t="s">
        <v>35</v>
      </c>
      <c r="E189" s="2"/>
      <c r="F189" s="2">
        <v>25</v>
      </c>
      <c r="G189" s="2">
        <f t="shared" si="2"/>
        <v>15.000000000000014</v>
      </c>
      <c r="H189" s="19"/>
    </row>
    <row r="190" spans="1:8">
      <c r="A190" s="7">
        <v>43395</v>
      </c>
      <c r="B190" s="526">
        <v>9035</v>
      </c>
      <c r="C190" s="526" t="s">
        <v>28</v>
      </c>
      <c r="D190" t="s">
        <v>181</v>
      </c>
      <c r="E190" s="2"/>
      <c r="F190" s="2">
        <v>15</v>
      </c>
      <c r="G190" s="2">
        <f t="shared" si="2"/>
        <v>1.4210854715202004E-14</v>
      </c>
      <c r="H190" s="19"/>
    </row>
    <row r="191" spans="1:8">
      <c r="A191" s="7">
        <v>43373</v>
      </c>
      <c r="B191" s="526" t="s">
        <v>14</v>
      </c>
      <c r="C191" s="526" t="s">
        <v>29</v>
      </c>
      <c r="D191" t="s">
        <v>16</v>
      </c>
      <c r="E191" s="2">
        <v>90.2</v>
      </c>
      <c r="G191" s="2">
        <f t="shared" si="2"/>
        <v>90.200000000000017</v>
      </c>
      <c r="H191" s="19"/>
    </row>
    <row r="192" spans="1:8">
      <c r="B192" s="526"/>
      <c r="C192" s="526"/>
      <c r="D192" t="s">
        <v>17</v>
      </c>
      <c r="E192" s="2">
        <v>36.299999999999997</v>
      </c>
      <c r="G192" s="2">
        <f t="shared" si="2"/>
        <v>126.50000000000001</v>
      </c>
      <c r="H192" s="19"/>
    </row>
    <row r="193" spans="1:8">
      <c r="B193" s="526"/>
      <c r="C193" s="526"/>
      <c r="D193" t="s">
        <v>18</v>
      </c>
      <c r="E193" s="2">
        <v>60</v>
      </c>
      <c r="G193" s="2">
        <f t="shared" si="2"/>
        <v>186.5</v>
      </c>
      <c r="H193" s="19"/>
    </row>
    <row r="194" spans="1:8">
      <c r="B194" s="526"/>
      <c r="C194" s="526"/>
      <c r="D194" t="s">
        <v>19</v>
      </c>
      <c r="E194" s="2">
        <v>5</v>
      </c>
      <c r="G194" s="2">
        <f t="shared" si="2"/>
        <v>191.5</v>
      </c>
      <c r="H194" s="19"/>
    </row>
    <row r="195" spans="1:8">
      <c r="A195" s="7">
        <v>43373</v>
      </c>
      <c r="B195" s="526" t="s">
        <v>114</v>
      </c>
      <c r="C195" s="526" t="s">
        <v>29</v>
      </c>
      <c r="D195" t="s">
        <v>18</v>
      </c>
      <c r="E195" s="2"/>
      <c r="F195" s="2">
        <v>60</v>
      </c>
      <c r="G195" s="2">
        <f t="shared" si="2"/>
        <v>131.5</v>
      </c>
      <c r="H195" s="19"/>
    </row>
    <row r="196" spans="1:8">
      <c r="A196" s="7">
        <v>43373</v>
      </c>
      <c r="B196" s="526" t="s">
        <v>114</v>
      </c>
      <c r="C196" s="526" t="s">
        <v>29</v>
      </c>
      <c r="D196" t="s">
        <v>19</v>
      </c>
      <c r="E196" s="2"/>
      <c r="F196" s="2">
        <v>5</v>
      </c>
      <c r="G196" s="2">
        <f t="shared" si="2"/>
        <v>126.5</v>
      </c>
      <c r="H196" s="19"/>
    </row>
    <row r="197" spans="1:8">
      <c r="A197" s="7">
        <v>43441</v>
      </c>
      <c r="B197" s="526">
        <v>16735</v>
      </c>
      <c r="C197" s="526" t="s">
        <v>29</v>
      </c>
      <c r="D197" t="s">
        <v>16</v>
      </c>
      <c r="E197" s="2"/>
      <c r="F197" s="2">
        <v>90.2</v>
      </c>
      <c r="G197" s="2">
        <f t="shared" si="2"/>
        <v>36.299999999999997</v>
      </c>
      <c r="H197" s="19"/>
    </row>
    <row r="198" spans="1:8">
      <c r="A198" s="7">
        <v>43441</v>
      </c>
      <c r="B198" s="526">
        <v>16735</v>
      </c>
      <c r="C198" s="526" t="s">
        <v>29</v>
      </c>
      <c r="D198" t="s">
        <v>17</v>
      </c>
      <c r="E198" s="2"/>
      <c r="F198" s="2">
        <v>36.299999999999997</v>
      </c>
      <c r="G198" s="2">
        <f t="shared" ref="G198:G261" si="3">+G197+E198-F198</f>
        <v>0</v>
      </c>
      <c r="H198" s="19"/>
    </row>
    <row r="199" spans="1:8">
      <c r="A199" s="7">
        <v>43404</v>
      </c>
      <c r="B199" s="526" t="s">
        <v>14</v>
      </c>
      <c r="C199" s="526" t="s">
        <v>30</v>
      </c>
      <c r="D199" t="s">
        <v>16</v>
      </c>
      <c r="E199" s="2">
        <v>90.9</v>
      </c>
      <c r="G199" s="2">
        <f t="shared" si="3"/>
        <v>90.9</v>
      </c>
      <c r="H199" s="19"/>
    </row>
    <row r="200" spans="1:8">
      <c r="B200" s="526"/>
      <c r="C200" s="526"/>
      <c r="D200" t="s">
        <v>17</v>
      </c>
      <c r="E200" s="2">
        <v>44.3</v>
      </c>
      <c r="G200" s="2">
        <f t="shared" si="3"/>
        <v>135.19999999999999</v>
      </c>
      <c r="H200" s="19"/>
    </row>
    <row r="201" spans="1:8">
      <c r="B201" s="526"/>
      <c r="C201" s="526"/>
      <c r="D201" t="s">
        <v>18</v>
      </c>
      <c r="E201" s="2">
        <v>60</v>
      </c>
      <c r="G201" s="2">
        <f t="shared" si="3"/>
        <v>195.2</v>
      </c>
      <c r="H201" s="19"/>
    </row>
    <row r="202" spans="1:8">
      <c r="B202" s="526"/>
      <c r="C202" s="526"/>
      <c r="D202" t="s">
        <v>19</v>
      </c>
      <c r="E202" s="2">
        <v>5</v>
      </c>
      <c r="G202" s="2">
        <f t="shared" si="3"/>
        <v>200.2</v>
      </c>
      <c r="H202" s="19"/>
    </row>
    <row r="203" spans="1:8">
      <c r="A203" s="7">
        <v>43404</v>
      </c>
      <c r="B203" s="526" t="s">
        <v>114</v>
      </c>
      <c r="C203" s="526" t="s">
        <v>30</v>
      </c>
      <c r="D203" t="s">
        <v>18</v>
      </c>
      <c r="E203" s="2"/>
      <c r="F203" s="2">
        <v>60</v>
      </c>
      <c r="G203" s="2">
        <f t="shared" si="3"/>
        <v>140.19999999999999</v>
      </c>
      <c r="H203" s="19"/>
    </row>
    <row r="204" spans="1:8">
      <c r="A204" s="7">
        <v>43404</v>
      </c>
      <c r="B204" s="526" t="s">
        <v>114</v>
      </c>
      <c r="C204" s="526" t="s">
        <v>30</v>
      </c>
      <c r="D204" t="s">
        <v>19</v>
      </c>
      <c r="E204" s="2"/>
      <c r="F204" s="2">
        <v>5</v>
      </c>
      <c r="G204" s="2">
        <f t="shared" si="3"/>
        <v>135.19999999999999</v>
      </c>
      <c r="H204" s="19"/>
    </row>
    <row r="205" spans="1:8">
      <c r="A205" s="7">
        <v>43441</v>
      </c>
      <c r="B205" s="526">
        <v>16735</v>
      </c>
      <c r="C205" s="526" t="s">
        <v>30</v>
      </c>
      <c r="D205" t="s">
        <v>16</v>
      </c>
      <c r="E205" s="2"/>
      <c r="F205" s="2">
        <v>90.9</v>
      </c>
      <c r="G205" s="2">
        <f t="shared" si="3"/>
        <v>44.299999999999983</v>
      </c>
      <c r="H205" s="19"/>
    </row>
    <row r="206" spans="1:8">
      <c r="A206" s="7">
        <v>43441</v>
      </c>
      <c r="B206" s="526">
        <v>16735</v>
      </c>
      <c r="C206" s="526" t="s">
        <v>30</v>
      </c>
      <c r="D206" t="s">
        <v>17</v>
      </c>
      <c r="E206" s="2"/>
      <c r="F206" s="2">
        <v>44.3</v>
      </c>
      <c r="G206" s="2">
        <f t="shared" si="3"/>
        <v>0</v>
      </c>
      <c r="H206" s="19"/>
    </row>
    <row r="207" spans="1:8">
      <c r="A207" s="7">
        <v>43434</v>
      </c>
      <c r="B207" s="526" t="s">
        <v>14</v>
      </c>
      <c r="C207" s="526" t="s">
        <v>33</v>
      </c>
      <c r="D207" t="s">
        <v>16</v>
      </c>
      <c r="E207" s="2">
        <v>93.3</v>
      </c>
      <c r="G207" s="2">
        <f t="shared" si="3"/>
        <v>93.3</v>
      </c>
      <c r="H207" s="19"/>
    </row>
    <row r="208" spans="1:8">
      <c r="B208" s="526"/>
      <c r="C208" s="526"/>
      <c r="D208" t="s">
        <v>17</v>
      </c>
      <c r="E208" s="2">
        <v>44.3</v>
      </c>
      <c r="G208" s="2">
        <f t="shared" si="3"/>
        <v>137.6</v>
      </c>
      <c r="H208" s="19"/>
    </row>
    <row r="209" spans="1:8">
      <c r="B209" s="526"/>
      <c r="C209" s="526"/>
      <c r="D209" t="s">
        <v>18</v>
      </c>
      <c r="E209" s="2">
        <v>60</v>
      </c>
      <c r="G209" s="2">
        <f t="shared" si="3"/>
        <v>197.6</v>
      </c>
      <c r="H209" s="19"/>
    </row>
    <row r="210" spans="1:8">
      <c r="B210" s="526"/>
      <c r="C210" s="526"/>
      <c r="D210" t="s">
        <v>19</v>
      </c>
      <c r="E210" s="2">
        <v>5</v>
      </c>
      <c r="G210" s="2">
        <f t="shared" si="3"/>
        <v>202.6</v>
      </c>
      <c r="H210" s="19"/>
    </row>
    <row r="211" spans="1:8">
      <c r="A211" s="7">
        <v>43434</v>
      </c>
      <c r="B211" s="526" t="s">
        <v>114</v>
      </c>
      <c r="C211" s="526" t="s">
        <v>33</v>
      </c>
      <c r="D211" t="s">
        <v>18</v>
      </c>
      <c r="E211" s="2"/>
      <c r="F211" s="2">
        <v>60</v>
      </c>
      <c r="G211" s="2">
        <f t="shared" si="3"/>
        <v>142.6</v>
      </c>
      <c r="H211" s="19"/>
    </row>
    <row r="212" spans="1:8">
      <c r="A212" s="7">
        <v>43434</v>
      </c>
      <c r="B212" s="526" t="s">
        <v>114</v>
      </c>
      <c r="C212" s="526" t="s">
        <v>33</v>
      </c>
      <c r="D212" t="s">
        <v>19</v>
      </c>
      <c r="E212" s="2"/>
      <c r="F212" s="2">
        <v>5</v>
      </c>
      <c r="G212" s="2">
        <f t="shared" si="3"/>
        <v>137.6</v>
      </c>
      <c r="H212" s="19"/>
    </row>
    <row r="213" spans="1:8">
      <c r="A213" s="7">
        <v>43502</v>
      </c>
      <c r="B213" s="526">
        <v>17121</v>
      </c>
      <c r="C213" s="526" t="s">
        <v>33</v>
      </c>
      <c r="D213" t="s">
        <v>16</v>
      </c>
      <c r="E213" s="2"/>
      <c r="F213" s="2">
        <v>93.3</v>
      </c>
      <c r="G213" s="2">
        <f t="shared" si="3"/>
        <v>44.3</v>
      </c>
      <c r="H213" s="19"/>
    </row>
    <row r="214" spans="1:8">
      <c r="A214" s="7">
        <v>43502</v>
      </c>
      <c r="B214" s="526">
        <v>17121</v>
      </c>
      <c r="C214" s="526" t="s">
        <v>33</v>
      </c>
      <c r="D214" t="s">
        <v>17</v>
      </c>
      <c r="E214" s="2"/>
      <c r="F214" s="2">
        <v>44.3</v>
      </c>
      <c r="G214" s="2">
        <f t="shared" si="3"/>
        <v>0</v>
      </c>
      <c r="H214" s="19"/>
    </row>
    <row r="215" spans="1:8">
      <c r="A215" s="7">
        <v>43465</v>
      </c>
      <c r="B215" s="526" t="s">
        <v>14</v>
      </c>
      <c r="C215" s="526" t="s">
        <v>34</v>
      </c>
      <c r="D215" t="s">
        <v>16</v>
      </c>
      <c r="E215" s="2">
        <v>99.7</v>
      </c>
      <c r="G215" s="2">
        <f t="shared" si="3"/>
        <v>99.7</v>
      </c>
      <c r="H215" s="36"/>
    </row>
    <row r="216" spans="1:8">
      <c r="B216" s="526"/>
      <c r="C216" s="526"/>
      <c r="D216" t="s">
        <v>17</v>
      </c>
      <c r="E216" s="2">
        <v>44.3</v>
      </c>
      <c r="G216" s="2">
        <f t="shared" si="3"/>
        <v>144</v>
      </c>
      <c r="H216" s="19"/>
    </row>
    <row r="217" spans="1:8">
      <c r="B217" s="526"/>
      <c r="C217" s="526"/>
      <c r="D217" t="s">
        <v>18</v>
      </c>
      <c r="E217" s="2">
        <v>60</v>
      </c>
      <c r="G217" s="2">
        <f t="shared" si="3"/>
        <v>204</v>
      </c>
      <c r="H217" s="19"/>
    </row>
    <row r="218" spans="1:8">
      <c r="B218" s="526"/>
      <c r="C218" s="526"/>
      <c r="D218" t="s">
        <v>19</v>
      </c>
      <c r="E218" s="2">
        <v>5</v>
      </c>
      <c r="G218" s="2">
        <f t="shared" si="3"/>
        <v>209</v>
      </c>
      <c r="H218" s="19"/>
    </row>
    <row r="219" spans="1:8">
      <c r="A219" s="7">
        <v>43465</v>
      </c>
      <c r="B219" s="526" t="s">
        <v>114</v>
      </c>
      <c r="C219" s="526" t="s">
        <v>34</v>
      </c>
      <c r="D219" t="s">
        <v>18</v>
      </c>
      <c r="E219" s="2"/>
      <c r="F219" s="2">
        <v>60</v>
      </c>
      <c r="G219" s="2">
        <f t="shared" si="3"/>
        <v>149</v>
      </c>
      <c r="H219" s="19"/>
    </row>
    <row r="220" spans="1:8">
      <c r="A220" s="7">
        <v>43465</v>
      </c>
      <c r="B220" s="526" t="s">
        <v>114</v>
      </c>
      <c r="C220" s="526" t="s">
        <v>34</v>
      </c>
      <c r="D220" t="s">
        <v>19</v>
      </c>
      <c r="E220" s="2"/>
      <c r="F220" s="2">
        <v>5</v>
      </c>
      <c r="G220" s="2">
        <f t="shared" si="3"/>
        <v>144</v>
      </c>
      <c r="H220" s="19"/>
    </row>
    <row r="221" spans="1:8">
      <c r="A221" s="7">
        <v>43502</v>
      </c>
      <c r="B221" s="526">
        <v>17121</v>
      </c>
      <c r="C221" s="526" t="s">
        <v>34</v>
      </c>
      <c r="D221" t="s">
        <v>16</v>
      </c>
      <c r="E221" s="2"/>
      <c r="F221" s="2">
        <v>99.7</v>
      </c>
      <c r="G221" s="2">
        <f t="shared" si="3"/>
        <v>44.3</v>
      </c>
      <c r="H221" s="19"/>
    </row>
    <row r="222" spans="1:8">
      <c r="A222" s="7">
        <v>43502</v>
      </c>
      <c r="B222" s="526">
        <v>17121</v>
      </c>
      <c r="C222" s="526" t="s">
        <v>34</v>
      </c>
      <c r="D222" t="s">
        <v>17</v>
      </c>
      <c r="E222" s="2"/>
      <c r="F222" s="2">
        <v>44.3</v>
      </c>
      <c r="G222" s="2">
        <f t="shared" si="3"/>
        <v>0</v>
      </c>
      <c r="H222" s="19"/>
    </row>
    <row r="223" spans="1:8">
      <c r="A223" s="7">
        <v>43496</v>
      </c>
      <c r="B223" s="526" t="s">
        <v>14</v>
      </c>
      <c r="C223" s="526" t="s">
        <v>15</v>
      </c>
      <c r="D223" t="s">
        <v>16</v>
      </c>
      <c r="E223" s="2">
        <v>110</v>
      </c>
      <c r="G223" s="2">
        <f t="shared" si="3"/>
        <v>110</v>
      </c>
      <c r="H223" s="19"/>
    </row>
    <row r="224" spans="1:8">
      <c r="B224" s="526"/>
      <c r="C224" s="526"/>
      <c r="D224" t="s">
        <v>17</v>
      </c>
      <c r="E224" s="2">
        <v>44.3</v>
      </c>
      <c r="G224" s="2">
        <f t="shared" si="3"/>
        <v>154.30000000000001</v>
      </c>
      <c r="H224" s="19"/>
    </row>
    <row r="225" spans="1:11">
      <c r="B225" s="526"/>
      <c r="C225" s="526"/>
      <c r="D225" t="s">
        <v>18</v>
      </c>
      <c r="E225" s="2">
        <v>60</v>
      </c>
      <c r="G225" s="2">
        <f t="shared" si="3"/>
        <v>214.3</v>
      </c>
      <c r="H225" s="19"/>
    </row>
    <row r="226" spans="1:11">
      <c r="B226" s="526"/>
      <c r="C226" s="526"/>
      <c r="D226" t="s">
        <v>19</v>
      </c>
      <c r="E226" s="2">
        <v>5</v>
      </c>
      <c r="G226" s="2">
        <f t="shared" si="3"/>
        <v>219.3</v>
      </c>
      <c r="H226" s="19"/>
    </row>
    <row r="227" spans="1:11">
      <c r="A227" s="7">
        <v>43496</v>
      </c>
      <c r="B227" s="526" t="s">
        <v>114</v>
      </c>
      <c r="C227" s="526" t="s">
        <v>15</v>
      </c>
      <c r="D227" t="s">
        <v>18</v>
      </c>
      <c r="E227" s="2"/>
      <c r="F227" s="2">
        <v>60</v>
      </c>
      <c r="G227" s="2">
        <f t="shared" si="3"/>
        <v>159.30000000000001</v>
      </c>
      <c r="H227" s="19"/>
    </row>
    <row r="228" spans="1:11">
      <c r="A228" s="7">
        <v>43496</v>
      </c>
      <c r="B228" s="526" t="s">
        <v>114</v>
      </c>
      <c r="C228" s="526" t="s">
        <v>15</v>
      </c>
      <c r="D228" t="s">
        <v>19</v>
      </c>
      <c r="E228" s="2"/>
      <c r="F228" s="2">
        <v>5</v>
      </c>
      <c r="G228" s="2">
        <f t="shared" si="3"/>
        <v>154.30000000000001</v>
      </c>
      <c r="H228" s="19"/>
    </row>
    <row r="229" spans="1:11">
      <c r="A229" s="7">
        <v>43544</v>
      </c>
      <c r="B229" s="526">
        <v>17360</v>
      </c>
      <c r="C229" s="526" t="s">
        <v>15</v>
      </c>
      <c r="D229" t="s">
        <v>16</v>
      </c>
      <c r="E229" s="2"/>
      <c r="F229" s="2">
        <v>110</v>
      </c>
      <c r="G229" s="2">
        <f t="shared" si="3"/>
        <v>44.300000000000011</v>
      </c>
      <c r="H229" s="19"/>
    </row>
    <row r="230" spans="1:11">
      <c r="A230" s="7">
        <v>43544</v>
      </c>
      <c r="B230" s="526">
        <v>17360</v>
      </c>
      <c r="C230" s="526" t="s">
        <v>15</v>
      </c>
      <c r="D230" t="s">
        <v>17</v>
      </c>
      <c r="E230" s="2"/>
      <c r="F230" s="2">
        <v>44.3</v>
      </c>
      <c r="G230" s="2">
        <f t="shared" si="3"/>
        <v>0</v>
      </c>
      <c r="H230" s="19"/>
    </row>
    <row r="231" spans="1:11">
      <c r="A231" s="7">
        <v>43524</v>
      </c>
      <c r="B231" s="526" t="s">
        <v>14</v>
      </c>
      <c r="C231" s="526" t="s">
        <v>20</v>
      </c>
      <c r="D231" t="s">
        <v>16</v>
      </c>
      <c r="E231" s="2">
        <v>116.2</v>
      </c>
      <c r="G231" s="2">
        <f t="shared" si="3"/>
        <v>116.2</v>
      </c>
      <c r="H231" s="19"/>
    </row>
    <row r="232" spans="1:11" ht="15" customHeight="1">
      <c r="B232" s="526"/>
      <c r="C232" s="526"/>
      <c r="D232" t="s">
        <v>17</v>
      </c>
      <c r="E232" s="2">
        <v>54.2</v>
      </c>
      <c r="G232" s="2">
        <f t="shared" si="3"/>
        <v>170.4</v>
      </c>
      <c r="H232" s="214" t="s">
        <v>182</v>
      </c>
      <c r="I232" s="214"/>
      <c r="J232" s="214"/>
      <c r="K232" s="272"/>
    </row>
    <row r="233" spans="1:11" ht="15" customHeight="1">
      <c r="B233" s="526"/>
      <c r="C233" s="526"/>
      <c r="D233" t="s">
        <v>18</v>
      </c>
      <c r="E233" s="2">
        <v>56</v>
      </c>
      <c r="G233" s="2">
        <f t="shared" si="3"/>
        <v>226.4</v>
      </c>
      <c r="H233" s="214"/>
      <c r="I233" s="214"/>
      <c r="J233" s="214"/>
      <c r="K233" s="272"/>
    </row>
    <row r="234" spans="1:11" ht="15" customHeight="1">
      <c r="B234" s="526"/>
      <c r="C234" s="526"/>
      <c r="D234" t="s">
        <v>19</v>
      </c>
      <c r="E234" s="2">
        <v>5</v>
      </c>
      <c r="G234" s="2">
        <f t="shared" si="3"/>
        <v>231.4</v>
      </c>
      <c r="H234" s="214"/>
      <c r="I234" s="214"/>
      <c r="J234" s="214"/>
      <c r="K234" s="272"/>
    </row>
    <row r="235" spans="1:11" ht="15" customHeight="1">
      <c r="B235" s="526"/>
      <c r="C235" s="526"/>
      <c r="D235" t="s">
        <v>183</v>
      </c>
      <c r="E235" s="2">
        <v>2000</v>
      </c>
      <c r="G235" s="2">
        <f t="shared" si="3"/>
        <v>2231.4</v>
      </c>
      <c r="H235" s="214"/>
      <c r="I235" s="214"/>
      <c r="J235" s="214"/>
      <c r="K235" s="272"/>
    </row>
    <row r="236" spans="1:11">
      <c r="A236" s="7">
        <v>43502</v>
      </c>
      <c r="B236" s="526">
        <v>17120</v>
      </c>
      <c r="C236" s="526" t="s">
        <v>20</v>
      </c>
      <c r="D236" t="s">
        <v>183</v>
      </c>
      <c r="E236" s="2"/>
      <c r="F236" s="41">
        <v>2000</v>
      </c>
      <c r="G236" s="2">
        <f t="shared" si="3"/>
        <v>231.40000000000009</v>
      </c>
      <c r="H236" s="19"/>
    </row>
    <row r="237" spans="1:11">
      <c r="A237" s="7">
        <v>43524</v>
      </c>
      <c r="B237" s="526" t="s">
        <v>114</v>
      </c>
      <c r="C237" s="526" t="s">
        <v>20</v>
      </c>
      <c r="D237" t="s">
        <v>18</v>
      </c>
      <c r="E237" s="2"/>
      <c r="F237" s="160">
        <v>56</v>
      </c>
      <c r="G237" s="2">
        <f t="shared" si="3"/>
        <v>175.40000000000009</v>
      </c>
      <c r="H237" s="19"/>
    </row>
    <row r="238" spans="1:11">
      <c r="A238" s="7">
        <v>43524</v>
      </c>
      <c r="B238" s="526" t="s">
        <v>114</v>
      </c>
      <c r="C238" s="526" t="s">
        <v>20</v>
      </c>
      <c r="D238" t="s">
        <v>19</v>
      </c>
      <c r="E238" s="2"/>
      <c r="F238" s="160">
        <v>5</v>
      </c>
      <c r="G238" s="2">
        <f t="shared" si="3"/>
        <v>170.40000000000009</v>
      </c>
      <c r="H238" s="19"/>
    </row>
    <row r="239" spans="1:11">
      <c r="A239" s="7">
        <v>43550</v>
      </c>
      <c r="B239" s="526">
        <v>17418</v>
      </c>
      <c r="C239" s="526" t="s">
        <v>20</v>
      </c>
      <c r="D239" t="s">
        <v>16</v>
      </c>
      <c r="E239" s="2"/>
      <c r="F239" s="160">
        <v>116.2</v>
      </c>
      <c r="G239" s="2">
        <f t="shared" si="3"/>
        <v>54.200000000000088</v>
      </c>
      <c r="H239" s="19"/>
    </row>
    <row r="240" spans="1:11">
      <c r="A240" s="7">
        <v>43587</v>
      </c>
      <c r="B240" s="526">
        <v>17719</v>
      </c>
      <c r="C240" s="526" t="s">
        <v>20</v>
      </c>
      <c r="D240" t="s">
        <v>17</v>
      </c>
      <c r="E240" s="2"/>
      <c r="F240" s="160">
        <v>54.2</v>
      </c>
      <c r="G240" s="2">
        <f t="shared" si="3"/>
        <v>8.5265128291212022E-14</v>
      </c>
      <c r="H240" s="19"/>
    </row>
    <row r="241" spans="1:8">
      <c r="A241" s="7">
        <v>43555</v>
      </c>
      <c r="B241" s="526" t="s">
        <v>14</v>
      </c>
      <c r="C241" s="526" t="s">
        <v>23</v>
      </c>
      <c r="D241" t="s">
        <v>16</v>
      </c>
      <c r="E241" s="2">
        <v>107.9</v>
      </c>
      <c r="F241" s="160"/>
      <c r="G241" s="2">
        <f t="shared" si="3"/>
        <v>107.90000000000009</v>
      </c>
      <c r="H241" s="19"/>
    </row>
    <row r="242" spans="1:8">
      <c r="B242" s="526"/>
      <c r="C242" s="526"/>
      <c r="D242" t="s">
        <v>17</v>
      </c>
      <c r="E242" s="2">
        <v>43.1</v>
      </c>
      <c r="F242" s="160"/>
      <c r="G242" s="2">
        <f t="shared" si="3"/>
        <v>151.00000000000009</v>
      </c>
      <c r="H242" s="19"/>
    </row>
    <row r="243" spans="1:8">
      <c r="B243" s="526"/>
      <c r="C243" s="526"/>
      <c r="D243" t="s">
        <v>18</v>
      </c>
      <c r="E243" s="2">
        <v>60</v>
      </c>
      <c r="F243" s="160"/>
      <c r="G243" s="2">
        <f t="shared" si="3"/>
        <v>211.00000000000009</v>
      </c>
      <c r="H243" s="19"/>
    </row>
    <row r="244" spans="1:8">
      <c r="B244" s="526"/>
      <c r="C244" s="526"/>
      <c r="D244" t="s">
        <v>19</v>
      </c>
      <c r="E244" s="2">
        <v>5</v>
      </c>
      <c r="F244" s="160"/>
      <c r="G244" s="2">
        <f t="shared" si="3"/>
        <v>216.00000000000009</v>
      </c>
      <c r="H244" s="19"/>
    </row>
    <row r="245" spans="1:8">
      <c r="A245" s="7">
        <v>43555</v>
      </c>
      <c r="B245" s="526" t="s">
        <v>114</v>
      </c>
      <c r="C245" s="526" t="s">
        <v>23</v>
      </c>
      <c r="D245" t="s">
        <v>18</v>
      </c>
      <c r="E245" s="2"/>
      <c r="F245" s="160">
        <v>60</v>
      </c>
      <c r="G245" s="2">
        <f t="shared" si="3"/>
        <v>156.00000000000009</v>
      </c>
      <c r="H245" s="19"/>
    </row>
    <row r="246" spans="1:8">
      <c r="A246" s="7">
        <v>43555</v>
      </c>
      <c r="B246" s="526" t="s">
        <v>114</v>
      </c>
      <c r="C246" s="526" t="s">
        <v>23</v>
      </c>
      <c r="D246" t="s">
        <v>19</v>
      </c>
      <c r="E246" s="2"/>
      <c r="F246" s="160">
        <v>5</v>
      </c>
      <c r="G246" s="2">
        <f t="shared" si="3"/>
        <v>151.00000000000009</v>
      </c>
      <c r="H246" s="19"/>
    </row>
    <row r="247" spans="1:8">
      <c r="A247" s="7">
        <v>43587</v>
      </c>
      <c r="B247" s="526">
        <v>17719</v>
      </c>
      <c r="C247" s="526" t="s">
        <v>23</v>
      </c>
      <c r="D247" t="s">
        <v>16</v>
      </c>
      <c r="E247" s="2"/>
      <c r="F247" s="160">
        <v>107.9</v>
      </c>
      <c r="G247" s="2">
        <f t="shared" si="3"/>
        <v>43.10000000000008</v>
      </c>
      <c r="H247" s="19"/>
    </row>
    <row r="248" spans="1:8">
      <c r="A248" s="7">
        <v>43587</v>
      </c>
      <c r="B248" s="526">
        <v>17719</v>
      </c>
      <c r="C248" s="526" t="s">
        <v>23</v>
      </c>
      <c r="D248" t="s">
        <v>17</v>
      </c>
      <c r="E248" s="2"/>
      <c r="F248" s="160">
        <v>43.1</v>
      </c>
      <c r="G248" s="2">
        <f t="shared" si="3"/>
        <v>7.815970093361102E-14</v>
      </c>
      <c r="H248" s="19"/>
    </row>
    <row r="249" spans="1:8">
      <c r="A249" s="44">
        <v>43585</v>
      </c>
      <c r="B249" s="525" t="s">
        <v>14</v>
      </c>
      <c r="C249" s="525" t="s">
        <v>24</v>
      </c>
      <c r="D249" t="s">
        <v>16</v>
      </c>
      <c r="E249" s="2">
        <v>109.2</v>
      </c>
      <c r="F249" s="160"/>
      <c r="G249" s="2">
        <f t="shared" si="3"/>
        <v>109.20000000000007</v>
      </c>
      <c r="H249" s="19"/>
    </row>
    <row r="250" spans="1:8">
      <c r="B250" s="526"/>
      <c r="C250" s="526"/>
      <c r="D250" t="s">
        <v>17</v>
      </c>
      <c r="E250" s="2">
        <v>39.299999999999997</v>
      </c>
      <c r="F250" s="160"/>
      <c r="G250" s="2">
        <f t="shared" si="3"/>
        <v>148.50000000000006</v>
      </c>
      <c r="H250" s="19"/>
    </row>
    <row r="251" spans="1:8">
      <c r="B251" s="526"/>
      <c r="C251" s="526"/>
      <c r="D251" t="s">
        <v>18</v>
      </c>
      <c r="E251" s="2">
        <v>60</v>
      </c>
      <c r="F251" s="160"/>
      <c r="G251" s="2">
        <f t="shared" si="3"/>
        <v>208.50000000000006</v>
      </c>
      <c r="H251" s="19"/>
    </row>
    <row r="252" spans="1:8">
      <c r="B252" s="526"/>
      <c r="C252" s="526"/>
      <c r="D252" t="s">
        <v>19</v>
      </c>
      <c r="E252" s="2">
        <v>5</v>
      </c>
      <c r="F252" s="160"/>
      <c r="G252" s="2">
        <f t="shared" si="3"/>
        <v>213.50000000000006</v>
      </c>
      <c r="H252" s="19"/>
    </row>
    <row r="253" spans="1:8">
      <c r="A253" s="7">
        <v>43585</v>
      </c>
      <c r="B253" s="526" t="s">
        <v>114</v>
      </c>
      <c r="C253" s="526" t="s">
        <v>24</v>
      </c>
      <c r="D253" t="s">
        <v>18</v>
      </c>
      <c r="E253" s="2"/>
      <c r="F253" s="160">
        <v>60</v>
      </c>
      <c r="G253" s="2">
        <f t="shared" si="3"/>
        <v>153.50000000000006</v>
      </c>
      <c r="H253" s="19"/>
    </row>
    <row r="254" spans="1:8">
      <c r="A254" s="7">
        <v>43585</v>
      </c>
      <c r="B254" s="526" t="s">
        <v>114</v>
      </c>
      <c r="C254" s="526" t="s">
        <v>24</v>
      </c>
      <c r="D254" t="s">
        <v>19</v>
      </c>
      <c r="E254" s="2"/>
      <c r="F254" s="160">
        <v>5</v>
      </c>
      <c r="G254" s="2">
        <f t="shared" si="3"/>
        <v>148.50000000000006</v>
      </c>
      <c r="H254" s="19"/>
    </row>
    <row r="255" spans="1:8">
      <c r="A255" s="7">
        <v>43634</v>
      </c>
      <c r="B255" s="526">
        <v>18066</v>
      </c>
      <c r="C255" s="526" t="s">
        <v>24</v>
      </c>
      <c r="D255" t="s">
        <v>16</v>
      </c>
      <c r="E255" s="2"/>
      <c r="F255" s="160">
        <v>109.2</v>
      </c>
      <c r="G255" s="2">
        <f t="shared" si="3"/>
        <v>39.300000000000054</v>
      </c>
      <c r="H255" s="19"/>
    </row>
    <row r="256" spans="1:8">
      <c r="A256" s="7">
        <v>43634</v>
      </c>
      <c r="B256" s="526">
        <v>18066</v>
      </c>
      <c r="C256" s="526" t="s">
        <v>24</v>
      </c>
      <c r="D256" t="s">
        <v>17</v>
      </c>
      <c r="E256" s="2"/>
      <c r="F256" s="160">
        <v>39.299999999999997</v>
      </c>
      <c r="G256" s="2">
        <f t="shared" si="3"/>
        <v>5.6843418860808015E-14</v>
      </c>
      <c r="H256" s="19"/>
    </row>
    <row r="257" spans="1:8">
      <c r="A257" s="44">
        <v>43616</v>
      </c>
      <c r="B257" s="525" t="s">
        <v>14</v>
      </c>
      <c r="C257" s="525" t="s">
        <v>25</v>
      </c>
      <c r="D257" t="s">
        <v>16</v>
      </c>
      <c r="E257" s="2">
        <v>100.6</v>
      </c>
      <c r="F257" s="160"/>
      <c r="G257" s="2">
        <f t="shared" si="3"/>
        <v>100.60000000000005</v>
      </c>
      <c r="H257" s="19"/>
    </row>
    <row r="258" spans="1:8">
      <c r="B258" s="526"/>
      <c r="C258" s="526"/>
      <c r="D258" t="s">
        <v>17</v>
      </c>
      <c r="E258" s="2">
        <v>45.6</v>
      </c>
      <c r="F258" s="160"/>
      <c r="G258" s="2">
        <f t="shared" si="3"/>
        <v>146.20000000000005</v>
      </c>
      <c r="H258" s="19"/>
    </row>
    <row r="259" spans="1:8">
      <c r="B259" s="526"/>
      <c r="C259" s="526"/>
      <c r="D259" t="s">
        <v>18</v>
      </c>
      <c r="E259" s="2">
        <v>60</v>
      </c>
      <c r="F259" s="160"/>
      <c r="G259" s="2">
        <f t="shared" si="3"/>
        <v>206.20000000000005</v>
      </c>
      <c r="H259" s="19"/>
    </row>
    <row r="260" spans="1:8">
      <c r="B260" s="526"/>
      <c r="C260" s="526"/>
      <c r="D260" t="s">
        <v>19</v>
      </c>
      <c r="E260" s="2">
        <v>5</v>
      </c>
      <c r="F260" s="160"/>
      <c r="G260" s="2">
        <f t="shared" si="3"/>
        <v>211.20000000000005</v>
      </c>
      <c r="H260" s="19"/>
    </row>
    <row r="261" spans="1:8">
      <c r="A261" s="7">
        <v>43616</v>
      </c>
      <c r="B261" s="526" t="s">
        <v>114</v>
      </c>
      <c r="C261" s="526" t="s">
        <v>25</v>
      </c>
      <c r="D261" t="s">
        <v>18</v>
      </c>
      <c r="E261" s="2"/>
      <c r="F261" s="160">
        <v>60</v>
      </c>
      <c r="G261" s="2">
        <f t="shared" si="3"/>
        <v>151.20000000000005</v>
      </c>
      <c r="H261" s="19"/>
    </row>
    <row r="262" spans="1:8">
      <c r="A262" s="7">
        <v>43616</v>
      </c>
      <c r="B262" s="526" t="s">
        <v>114</v>
      </c>
      <c r="C262" s="526" t="s">
        <v>25</v>
      </c>
      <c r="D262" t="s">
        <v>19</v>
      </c>
      <c r="E262" s="2"/>
      <c r="F262" s="160">
        <v>5</v>
      </c>
      <c r="G262" s="2">
        <f t="shared" ref="G262:G325" si="4">+G261+E262-F262</f>
        <v>146.20000000000005</v>
      </c>
      <c r="H262" s="19"/>
    </row>
    <row r="263" spans="1:8">
      <c r="A263" s="7">
        <v>43672</v>
      </c>
      <c r="B263" s="526">
        <v>18355</v>
      </c>
      <c r="C263" s="526" t="s">
        <v>25</v>
      </c>
      <c r="D263" t="s">
        <v>16</v>
      </c>
      <c r="E263" s="2"/>
      <c r="F263" s="160">
        <v>100.6</v>
      </c>
      <c r="G263" s="2">
        <f t="shared" si="4"/>
        <v>45.600000000000051</v>
      </c>
      <c r="H263" s="19"/>
    </row>
    <row r="264" spans="1:8">
      <c r="A264" s="7">
        <v>43672</v>
      </c>
      <c r="B264" s="526">
        <v>18355</v>
      </c>
      <c r="C264" s="526" t="s">
        <v>25</v>
      </c>
      <c r="D264" t="s">
        <v>17</v>
      </c>
      <c r="E264" s="2"/>
      <c r="F264" s="160">
        <v>45.6</v>
      </c>
      <c r="G264" s="2">
        <f t="shared" si="4"/>
        <v>0</v>
      </c>
      <c r="H264" s="19"/>
    </row>
    <row r="265" spans="1:8">
      <c r="A265" s="44">
        <v>43646</v>
      </c>
      <c r="B265" s="525" t="s">
        <v>14</v>
      </c>
      <c r="C265" s="525" t="s">
        <v>26</v>
      </c>
      <c r="D265" t="s">
        <v>16</v>
      </c>
      <c r="E265" s="2">
        <v>89.9</v>
      </c>
      <c r="F265" s="160"/>
      <c r="G265" s="2">
        <f t="shared" si="4"/>
        <v>89.9</v>
      </c>
      <c r="H265" s="19"/>
    </row>
    <row r="266" spans="1:8">
      <c r="B266" s="526"/>
      <c r="C266" s="526"/>
      <c r="D266" t="s">
        <v>17</v>
      </c>
      <c r="E266" s="2">
        <v>43.6</v>
      </c>
      <c r="F266" s="160"/>
      <c r="G266" s="2">
        <f t="shared" si="4"/>
        <v>133.5</v>
      </c>
      <c r="H266" s="19"/>
    </row>
    <row r="267" spans="1:8">
      <c r="B267" s="526"/>
      <c r="C267" s="526"/>
      <c r="D267" t="s">
        <v>18</v>
      </c>
      <c r="E267" s="2">
        <v>60</v>
      </c>
      <c r="F267" s="160"/>
      <c r="G267" s="2">
        <f t="shared" si="4"/>
        <v>193.5</v>
      </c>
      <c r="H267" s="19"/>
    </row>
    <row r="268" spans="1:8">
      <c r="B268" s="526"/>
      <c r="C268" s="526"/>
      <c r="D268" t="s">
        <v>19</v>
      </c>
      <c r="E268" s="2">
        <v>5</v>
      </c>
      <c r="F268" s="160"/>
      <c r="G268" s="2">
        <f t="shared" si="4"/>
        <v>198.5</v>
      </c>
      <c r="H268" s="19"/>
    </row>
    <row r="269" spans="1:8">
      <c r="A269" s="7">
        <v>43646</v>
      </c>
      <c r="B269" s="526" t="s">
        <v>114</v>
      </c>
      <c r="C269" s="526" t="s">
        <v>26</v>
      </c>
      <c r="D269" t="s">
        <v>18</v>
      </c>
      <c r="E269" s="2"/>
      <c r="F269" s="160">
        <v>60</v>
      </c>
      <c r="G269" s="2">
        <f t="shared" si="4"/>
        <v>138.5</v>
      </c>
      <c r="H269" s="19"/>
    </row>
    <row r="270" spans="1:8">
      <c r="A270" s="7">
        <v>43646</v>
      </c>
      <c r="B270" s="526" t="s">
        <v>114</v>
      </c>
      <c r="C270" s="526" t="s">
        <v>26</v>
      </c>
      <c r="D270" t="s">
        <v>19</v>
      </c>
      <c r="E270" s="2"/>
      <c r="F270" s="160">
        <v>5</v>
      </c>
      <c r="G270" s="2">
        <f t="shared" si="4"/>
        <v>133.5</v>
      </c>
      <c r="H270" s="19"/>
    </row>
    <row r="271" spans="1:8">
      <c r="A271" s="7">
        <v>43672</v>
      </c>
      <c r="B271" s="526">
        <v>18355</v>
      </c>
      <c r="C271" s="526" t="s">
        <v>26</v>
      </c>
      <c r="D271" t="s">
        <v>16</v>
      </c>
      <c r="E271" s="2"/>
      <c r="F271" s="160">
        <v>89.9</v>
      </c>
      <c r="G271" s="2">
        <f t="shared" si="4"/>
        <v>43.599999999999994</v>
      </c>
      <c r="H271" s="19"/>
    </row>
    <row r="272" spans="1:8">
      <c r="A272" s="7">
        <v>43672</v>
      </c>
      <c r="B272" s="526">
        <v>18355</v>
      </c>
      <c r="C272" s="526" t="s">
        <v>26</v>
      </c>
      <c r="D272" t="s">
        <v>17</v>
      </c>
      <c r="E272" s="2"/>
      <c r="F272" s="160">
        <v>43.6</v>
      </c>
      <c r="G272" s="2">
        <f t="shared" si="4"/>
        <v>0</v>
      </c>
      <c r="H272" s="19"/>
    </row>
    <row r="273" spans="1:8">
      <c r="A273" s="44">
        <v>43677</v>
      </c>
      <c r="B273" s="525" t="s">
        <v>14</v>
      </c>
      <c r="C273" s="525" t="s">
        <v>27</v>
      </c>
      <c r="D273" t="s">
        <v>16</v>
      </c>
      <c r="E273" s="2">
        <v>89.9</v>
      </c>
      <c r="F273" s="160"/>
      <c r="G273" s="2">
        <f t="shared" si="4"/>
        <v>89.9</v>
      </c>
      <c r="H273" s="19"/>
    </row>
    <row r="274" spans="1:8">
      <c r="B274" s="526"/>
      <c r="C274" s="526"/>
      <c r="D274" t="s">
        <v>17</v>
      </c>
      <c r="E274" s="2">
        <v>42.2</v>
      </c>
      <c r="F274" s="160"/>
      <c r="G274" s="2">
        <f t="shared" si="4"/>
        <v>132.10000000000002</v>
      </c>
      <c r="H274" s="19"/>
    </row>
    <row r="275" spans="1:8">
      <c r="B275" s="526"/>
      <c r="C275" s="526"/>
      <c r="D275" t="s">
        <v>18</v>
      </c>
      <c r="E275" s="2">
        <v>60</v>
      </c>
      <c r="F275" s="160"/>
      <c r="G275" s="2">
        <f t="shared" si="4"/>
        <v>192.10000000000002</v>
      </c>
      <c r="H275" s="19"/>
    </row>
    <row r="276" spans="1:8">
      <c r="B276" s="526"/>
      <c r="C276" s="526"/>
      <c r="D276" t="s">
        <v>19</v>
      </c>
      <c r="E276" s="2">
        <v>5</v>
      </c>
      <c r="F276" s="160"/>
      <c r="G276" s="2">
        <f t="shared" si="4"/>
        <v>197.10000000000002</v>
      </c>
      <c r="H276" s="19"/>
    </row>
    <row r="277" spans="1:8">
      <c r="A277" s="7">
        <v>43677</v>
      </c>
      <c r="B277" s="526" t="s">
        <v>114</v>
      </c>
      <c r="C277" s="526" t="s">
        <v>27</v>
      </c>
      <c r="D277" t="s">
        <v>18</v>
      </c>
      <c r="E277" s="2"/>
      <c r="F277" s="160">
        <v>60</v>
      </c>
      <c r="G277" s="2">
        <f t="shared" si="4"/>
        <v>137.10000000000002</v>
      </c>
      <c r="H277" s="19"/>
    </row>
    <row r="278" spans="1:8">
      <c r="A278" s="7">
        <v>43677</v>
      </c>
      <c r="B278" s="526" t="s">
        <v>114</v>
      </c>
      <c r="C278" s="526" t="s">
        <v>27</v>
      </c>
      <c r="D278" t="s">
        <v>40</v>
      </c>
      <c r="E278" s="2"/>
      <c r="F278" s="160">
        <v>5</v>
      </c>
      <c r="G278" s="2">
        <f t="shared" si="4"/>
        <v>132.10000000000002</v>
      </c>
      <c r="H278" s="19"/>
    </row>
    <row r="279" spans="1:8">
      <c r="A279" s="7">
        <v>43735</v>
      </c>
      <c r="B279" s="526">
        <v>18818</v>
      </c>
      <c r="C279" s="526" t="s">
        <v>27</v>
      </c>
      <c r="D279" t="s">
        <v>16</v>
      </c>
      <c r="E279" s="2"/>
      <c r="F279" s="160">
        <v>89.9</v>
      </c>
      <c r="G279" s="2">
        <f t="shared" si="4"/>
        <v>42.200000000000017</v>
      </c>
      <c r="H279" s="19"/>
    </row>
    <row r="280" spans="1:8">
      <c r="A280" s="7">
        <v>43735</v>
      </c>
      <c r="B280" s="526">
        <v>18818</v>
      </c>
      <c r="C280" s="526" t="s">
        <v>27</v>
      </c>
      <c r="D280" t="s">
        <v>17</v>
      </c>
      <c r="E280" s="2"/>
      <c r="F280" s="160">
        <v>42.2</v>
      </c>
      <c r="G280" s="2">
        <f t="shared" si="4"/>
        <v>0</v>
      </c>
      <c r="H280" s="19"/>
    </row>
    <row r="281" spans="1:8">
      <c r="A281" s="44">
        <v>43708</v>
      </c>
      <c r="B281" s="525" t="s">
        <v>14</v>
      </c>
      <c r="C281" s="525" t="s">
        <v>28</v>
      </c>
      <c r="D281" t="s">
        <v>16</v>
      </c>
      <c r="E281" s="2">
        <v>87.5</v>
      </c>
      <c r="F281" s="160"/>
      <c r="G281" s="2">
        <f t="shared" si="4"/>
        <v>87.5</v>
      </c>
      <c r="H281" s="19"/>
    </row>
    <row r="282" spans="1:8">
      <c r="B282" s="526"/>
      <c r="C282" s="526"/>
      <c r="D282" t="s">
        <v>17</v>
      </c>
      <c r="E282" s="2">
        <v>40.9</v>
      </c>
      <c r="F282" s="160"/>
      <c r="G282" s="2">
        <f t="shared" si="4"/>
        <v>128.4</v>
      </c>
      <c r="H282" s="19"/>
    </row>
    <row r="283" spans="1:8">
      <c r="B283" s="526"/>
      <c r="C283" s="526"/>
      <c r="D283" t="s">
        <v>18</v>
      </c>
      <c r="E283" s="2">
        <v>60</v>
      </c>
      <c r="F283" s="160"/>
      <c r="G283" s="2">
        <f t="shared" si="4"/>
        <v>188.4</v>
      </c>
      <c r="H283" s="19"/>
    </row>
    <row r="284" spans="1:8">
      <c r="B284" s="526"/>
      <c r="C284" s="526"/>
      <c r="D284" t="s">
        <v>19</v>
      </c>
      <c r="E284" s="2">
        <v>5</v>
      </c>
      <c r="F284" s="160"/>
      <c r="G284" s="2">
        <f t="shared" si="4"/>
        <v>193.4</v>
      </c>
      <c r="H284" s="19"/>
    </row>
    <row r="285" spans="1:8">
      <c r="A285" s="7">
        <v>43708</v>
      </c>
      <c r="B285" s="526" t="s">
        <v>114</v>
      </c>
      <c r="C285" s="526" t="s">
        <v>28</v>
      </c>
      <c r="D285" t="s">
        <v>18</v>
      </c>
      <c r="E285" s="2"/>
      <c r="F285" s="160">
        <v>60</v>
      </c>
      <c r="G285" s="2">
        <f t="shared" si="4"/>
        <v>133.4</v>
      </c>
      <c r="H285" s="19"/>
    </row>
    <row r="286" spans="1:8">
      <c r="A286" s="7">
        <v>43708</v>
      </c>
      <c r="B286" s="526" t="s">
        <v>114</v>
      </c>
      <c r="C286" s="526" t="s">
        <v>28</v>
      </c>
      <c r="D286" t="s">
        <v>19</v>
      </c>
      <c r="E286" s="2"/>
      <c r="F286" s="160">
        <v>5</v>
      </c>
      <c r="G286" s="2">
        <f t="shared" si="4"/>
        <v>128.4</v>
      </c>
      <c r="H286" s="19"/>
    </row>
    <row r="287" spans="1:8">
      <c r="A287" s="7">
        <v>43735</v>
      </c>
      <c r="B287" s="526">
        <v>18818</v>
      </c>
      <c r="C287" s="526" t="s">
        <v>28</v>
      </c>
      <c r="D287" t="s">
        <v>16</v>
      </c>
      <c r="E287" s="2"/>
      <c r="F287" s="160">
        <v>87.5</v>
      </c>
      <c r="G287" s="2">
        <f t="shared" si="4"/>
        <v>40.900000000000006</v>
      </c>
      <c r="H287" s="19"/>
    </row>
    <row r="288" spans="1:8">
      <c r="A288" s="7">
        <v>43735</v>
      </c>
      <c r="B288" s="526">
        <v>18818</v>
      </c>
      <c r="C288" s="526" t="s">
        <v>28</v>
      </c>
      <c r="D288" t="s">
        <v>17</v>
      </c>
      <c r="E288" s="2"/>
      <c r="F288" s="160">
        <v>40.9</v>
      </c>
      <c r="G288" s="2">
        <f t="shared" si="4"/>
        <v>0</v>
      </c>
      <c r="H288" s="19"/>
    </row>
    <row r="289" spans="1:8">
      <c r="A289" s="44">
        <v>43738</v>
      </c>
      <c r="B289" s="525" t="s">
        <v>14</v>
      </c>
      <c r="C289" s="525" t="s">
        <v>29</v>
      </c>
      <c r="D289" t="s">
        <v>16</v>
      </c>
      <c r="E289" s="2">
        <v>87.8</v>
      </c>
      <c r="F289" s="160"/>
      <c r="G289" s="2">
        <f t="shared" si="4"/>
        <v>87.8</v>
      </c>
      <c r="H289" s="19"/>
    </row>
    <row r="290" spans="1:8">
      <c r="B290" s="526"/>
      <c r="C290" s="526"/>
      <c r="D290" t="s">
        <v>17</v>
      </c>
      <c r="E290" s="2">
        <v>41.4</v>
      </c>
      <c r="F290" s="160"/>
      <c r="G290" s="2">
        <f t="shared" si="4"/>
        <v>129.19999999999999</v>
      </c>
      <c r="H290" s="19"/>
    </row>
    <row r="291" spans="1:8">
      <c r="B291" s="526"/>
      <c r="C291" s="526"/>
      <c r="D291" t="s">
        <v>18</v>
      </c>
      <c r="E291" s="2">
        <v>60</v>
      </c>
      <c r="F291" s="160"/>
      <c r="G291" s="2">
        <f t="shared" si="4"/>
        <v>189.2</v>
      </c>
      <c r="H291" s="19"/>
    </row>
    <row r="292" spans="1:8">
      <c r="B292" s="526"/>
      <c r="C292" s="526"/>
      <c r="D292" t="s">
        <v>19</v>
      </c>
      <c r="E292" s="2">
        <v>5</v>
      </c>
      <c r="F292" s="160"/>
      <c r="G292" s="2">
        <f t="shared" si="4"/>
        <v>194.2</v>
      </c>
      <c r="H292" s="19"/>
    </row>
    <row r="293" spans="1:8">
      <c r="A293" s="7">
        <v>43738</v>
      </c>
      <c r="B293" s="526" t="s">
        <v>114</v>
      </c>
      <c r="C293" s="526" t="s">
        <v>29</v>
      </c>
      <c r="D293" t="s">
        <v>18</v>
      </c>
      <c r="E293" s="2"/>
      <c r="F293" s="160">
        <v>60</v>
      </c>
      <c r="G293" s="2">
        <f t="shared" si="4"/>
        <v>134.19999999999999</v>
      </c>
      <c r="H293" s="19"/>
    </row>
    <row r="294" spans="1:8">
      <c r="A294" s="7">
        <v>43738</v>
      </c>
      <c r="B294" s="526" t="s">
        <v>114</v>
      </c>
      <c r="C294" s="526" t="s">
        <v>29</v>
      </c>
      <c r="D294" t="s">
        <v>19</v>
      </c>
      <c r="E294" s="2"/>
      <c r="F294" s="160">
        <v>5</v>
      </c>
      <c r="G294" s="2">
        <f t="shared" si="4"/>
        <v>129.19999999999999</v>
      </c>
      <c r="H294" s="19"/>
    </row>
    <row r="295" spans="1:8">
      <c r="A295" s="7">
        <v>43766</v>
      </c>
      <c r="B295" s="526">
        <v>19076</v>
      </c>
      <c r="C295" s="526" t="s">
        <v>29</v>
      </c>
      <c r="D295" t="s">
        <v>16</v>
      </c>
      <c r="E295" s="2"/>
      <c r="F295" s="160">
        <v>87.8</v>
      </c>
      <c r="G295" s="2">
        <f t="shared" si="4"/>
        <v>41.399999999999991</v>
      </c>
      <c r="H295" s="19"/>
    </row>
    <row r="296" spans="1:8">
      <c r="A296" s="7">
        <v>43766</v>
      </c>
      <c r="B296" s="526">
        <v>19076</v>
      </c>
      <c r="C296" s="526" t="s">
        <v>29</v>
      </c>
      <c r="D296" t="s">
        <v>17</v>
      </c>
      <c r="E296" s="2"/>
      <c r="F296" s="160">
        <v>41.4</v>
      </c>
      <c r="G296" s="2">
        <f t="shared" si="4"/>
        <v>0</v>
      </c>
      <c r="H296" s="19"/>
    </row>
    <row r="297" spans="1:8">
      <c r="A297" s="44">
        <v>43769</v>
      </c>
      <c r="B297" s="525" t="s">
        <v>14</v>
      </c>
      <c r="C297" s="525" t="s">
        <v>30</v>
      </c>
      <c r="D297" s="59" t="s">
        <v>16</v>
      </c>
      <c r="E297" s="51">
        <v>88.4</v>
      </c>
      <c r="F297" s="160"/>
      <c r="G297" s="2">
        <f t="shared" si="4"/>
        <v>88.4</v>
      </c>
      <c r="H297" s="19"/>
    </row>
    <row r="298" spans="1:8">
      <c r="A298" s="62"/>
      <c r="B298" s="60"/>
      <c r="C298" s="60"/>
      <c r="D298" s="59" t="s">
        <v>17</v>
      </c>
      <c r="E298" s="51">
        <v>40</v>
      </c>
      <c r="F298" s="160"/>
      <c r="G298" s="2">
        <f t="shared" si="4"/>
        <v>128.4</v>
      </c>
      <c r="H298" s="19"/>
    </row>
    <row r="299" spans="1:8">
      <c r="A299" s="62"/>
      <c r="B299" s="60"/>
      <c r="C299" s="60"/>
      <c r="D299" s="59" t="s">
        <v>18</v>
      </c>
      <c r="E299" s="51">
        <v>60</v>
      </c>
      <c r="F299" s="160"/>
      <c r="G299" s="2">
        <f t="shared" si="4"/>
        <v>188.4</v>
      </c>
      <c r="H299" s="19"/>
    </row>
    <row r="300" spans="1:8">
      <c r="A300" s="62"/>
      <c r="B300" s="60"/>
      <c r="C300" s="60"/>
      <c r="D300" s="59" t="s">
        <v>19</v>
      </c>
      <c r="E300" s="51">
        <v>5</v>
      </c>
      <c r="F300" s="160"/>
      <c r="G300" s="2">
        <f t="shared" si="4"/>
        <v>193.4</v>
      </c>
      <c r="H300" s="19"/>
    </row>
    <row r="301" spans="1:8">
      <c r="A301" s="7">
        <v>43769</v>
      </c>
      <c r="B301" s="526" t="s">
        <v>114</v>
      </c>
      <c r="C301" s="526" t="s">
        <v>30</v>
      </c>
      <c r="D301" t="s">
        <v>18</v>
      </c>
      <c r="E301" s="51"/>
      <c r="F301" s="51">
        <v>60</v>
      </c>
      <c r="G301" s="2">
        <f t="shared" si="4"/>
        <v>133.4</v>
      </c>
      <c r="H301" s="19"/>
    </row>
    <row r="302" spans="1:8">
      <c r="A302" s="7">
        <v>43769</v>
      </c>
      <c r="B302" s="526" t="s">
        <v>114</v>
      </c>
      <c r="C302" s="526" t="s">
        <v>30</v>
      </c>
      <c r="D302" t="s">
        <v>19</v>
      </c>
      <c r="E302" s="51"/>
      <c r="F302" s="51">
        <v>5</v>
      </c>
      <c r="G302" s="2">
        <f t="shared" si="4"/>
        <v>128.4</v>
      </c>
      <c r="H302" s="19"/>
    </row>
    <row r="303" spans="1:8">
      <c r="A303" s="7">
        <v>43816</v>
      </c>
      <c r="B303" s="526">
        <v>19321</v>
      </c>
      <c r="C303" s="526" t="s">
        <v>30</v>
      </c>
      <c r="D303" t="s">
        <v>16</v>
      </c>
      <c r="E303" s="51"/>
      <c r="F303" s="51">
        <v>88.4</v>
      </c>
      <c r="G303" s="2">
        <f t="shared" si="4"/>
        <v>40</v>
      </c>
      <c r="H303" s="19"/>
    </row>
    <row r="304" spans="1:8">
      <c r="A304" s="7">
        <v>43816</v>
      </c>
      <c r="B304" s="526">
        <v>19321</v>
      </c>
      <c r="C304" s="526" t="s">
        <v>30</v>
      </c>
      <c r="D304" t="s">
        <v>17</v>
      </c>
      <c r="E304" s="51"/>
      <c r="F304" s="51">
        <v>40</v>
      </c>
      <c r="G304" s="2">
        <f t="shared" si="4"/>
        <v>0</v>
      </c>
      <c r="H304" s="19"/>
    </row>
    <row r="305" spans="1:8">
      <c r="A305" s="44">
        <v>43799</v>
      </c>
      <c r="B305" s="525" t="s">
        <v>14</v>
      </c>
      <c r="C305" s="525" t="s">
        <v>33</v>
      </c>
      <c r="D305" s="59" t="s">
        <v>16</v>
      </c>
      <c r="E305" s="51">
        <v>99</v>
      </c>
      <c r="F305" s="51"/>
      <c r="G305" s="2">
        <f t="shared" si="4"/>
        <v>99</v>
      </c>
      <c r="H305" s="19"/>
    </row>
    <row r="306" spans="1:8">
      <c r="A306" s="62"/>
      <c r="B306" s="60"/>
      <c r="C306" s="60"/>
      <c r="D306" s="59" t="s">
        <v>17</v>
      </c>
      <c r="E306" s="51">
        <v>41.5</v>
      </c>
      <c r="F306" s="51"/>
      <c r="G306" s="2">
        <f t="shared" si="4"/>
        <v>140.5</v>
      </c>
      <c r="H306" s="19"/>
    </row>
    <row r="307" spans="1:8">
      <c r="A307" s="62"/>
      <c r="B307" s="60"/>
      <c r="C307" s="60"/>
      <c r="D307" s="59" t="s">
        <v>18</v>
      </c>
      <c r="E307" s="51">
        <v>60</v>
      </c>
      <c r="F307" s="51"/>
      <c r="G307" s="2">
        <f t="shared" si="4"/>
        <v>200.5</v>
      </c>
      <c r="H307" s="19"/>
    </row>
    <row r="308" spans="1:8">
      <c r="A308" s="62"/>
      <c r="B308" s="60"/>
      <c r="C308" s="60"/>
      <c r="D308" s="59" t="s">
        <v>19</v>
      </c>
      <c r="E308" s="51">
        <v>5</v>
      </c>
      <c r="F308" s="51"/>
      <c r="G308" s="2">
        <f t="shared" si="4"/>
        <v>205.5</v>
      </c>
      <c r="H308" s="19"/>
    </row>
    <row r="309" spans="1:8">
      <c r="A309" s="7">
        <v>43799</v>
      </c>
      <c r="B309" s="526" t="s">
        <v>114</v>
      </c>
      <c r="C309" s="526" t="s">
        <v>33</v>
      </c>
      <c r="D309" t="s">
        <v>18</v>
      </c>
      <c r="E309" s="51"/>
      <c r="F309" s="51">
        <v>60</v>
      </c>
      <c r="G309" s="2">
        <f t="shared" si="4"/>
        <v>145.5</v>
      </c>
      <c r="H309" s="19"/>
    </row>
    <row r="310" spans="1:8">
      <c r="A310" s="7">
        <v>43799</v>
      </c>
      <c r="B310" s="526" t="s">
        <v>114</v>
      </c>
      <c r="C310" s="526" t="s">
        <v>33</v>
      </c>
      <c r="D310" t="s">
        <v>19</v>
      </c>
      <c r="E310" s="51"/>
      <c r="F310" s="51">
        <v>5</v>
      </c>
      <c r="G310" s="2">
        <f t="shared" si="4"/>
        <v>140.5</v>
      </c>
      <c r="H310" s="19"/>
    </row>
    <row r="311" spans="1:8">
      <c r="A311" s="7">
        <v>43852</v>
      </c>
      <c r="B311" s="526">
        <v>19582</v>
      </c>
      <c r="C311" s="526" t="s">
        <v>33</v>
      </c>
      <c r="D311" t="s">
        <v>16</v>
      </c>
      <c r="E311" s="51"/>
      <c r="F311" s="51">
        <v>99</v>
      </c>
      <c r="G311" s="2">
        <f t="shared" si="4"/>
        <v>41.5</v>
      </c>
      <c r="H311" s="19"/>
    </row>
    <row r="312" spans="1:8">
      <c r="A312" s="7">
        <v>43852</v>
      </c>
      <c r="B312" s="526">
        <v>19582</v>
      </c>
      <c r="C312" s="526" t="s">
        <v>33</v>
      </c>
      <c r="D312" t="s">
        <v>17</v>
      </c>
      <c r="E312" s="51"/>
      <c r="F312" s="51">
        <v>41.5</v>
      </c>
      <c r="G312" s="2">
        <f t="shared" si="4"/>
        <v>0</v>
      </c>
      <c r="H312" s="19"/>
    </row>
    <row r="313" spans="1:8">
      <c r="A313" s="44">
        <v>43830</v>
      </c>
      <c r="B313" s="525" t="s">
        <v>14</v>
      </c>
      <c r="C313" s="525" t="s">
        <v>34</v>
      </c>
      <c r="D313" s="59" t="s">
        <v>16</v>
      </c>
      <c r="E313" s="51">
        <v>103.5</v>
      </c>
      <c r="F313" s="51"/>
      <c r="G313" s="2">
        <f t="shared" si="4"/>
        <v>103.5</v>
      </c>
      <c r="H313" s="19"/>
    </row>
    <row r="314" spans="1:8">
      <c r="A314" s="62"/>
      <c r="B314" s="60"/>
      <c r="C314" s="60"/>
      <c r="D314" s="59" t="s">
        <v>17</v>
      </c>
      <c r="E314" s="51">
        <v>41.7</v>
      </c>
      <c r="F314" s="51"/>
      <c r="G314" s="2">
        <f t="shared" si="4"/>
        <v>145.19999999999999</v>
      </c>
      <c r="H314" s="19"/>
    </row>
    <row r="315" spans="1:8">
      <c r="A315" s="62"/>
      <c r="B315" s="60"/>
      <c r="C315" s="60"/>
      <c r="D315" s="59" t="s">
        <v>18</v>
      </c>
      <c r="E315" s="51">
        <v>60</v>
      </c>
      <c r="F315" s="51"/>
      <c r="G315" s="2">
        <f t="shared" si="4"/>
        <v>205.2</v>
      </c>
      <c r="H315" s="19"/>
    </row>
    <row r="316" spans="1:8">
      <c r="A316" s="62"/>
      <c r="B316" s="60"/>
      <c r="C316" s="60"/>
      <c r="D316" s="59" t="s">
        <v>19</v>
      </c>
      <c r="E316" s="51">
        <v>5</v>
      </c>
      <c r="F316" s="51"/>
      <c r="G316" s="2">
        <f t="shared" si="4"/>
        <v>210.2</v>
      </c>
      <c r="H316" s="19"/>
    </row>
    <row r="317" spans="1:8">
      <c r="A317" s="62">
        <v>43830</v>
      </c>
      <c r="B317" s="526" t="s">
        <v>114</v>
      </c>
      <c r="C317" s="526" t="s">
        <v>34</v>
      </c>
      <c r="D317" t="s">
        <v>18</v>
      </c>
      <c r="E317" s="51"/>
      <c r="F317" s="51">
        <v>60</v>
      </c>
      <c r="G317" s="2">
        <f t="shared" si="4"/>
        <v>150.19999999999999</v>
      </c>
      <c r="H317" s="19"/>
    </row>
    <row r="318" spans="1:8">
      <c r="A318" s="62">
        <v>43830</v>
      </c>
      <c r="B318" s="526" t="s">
        <v>114</v>
      </c>
      <c r="C318" s="526" t="s">
        <v>34</v>
      </c>
      <c r="D318" t="s">
        <v>19</v>
      </c>
      <c r="E318" s="51"/>
      <c r="F318" s="51">
        <v>5</v>
      </c>
      <c r="G318" s="2">
        <f t="shared" si="4"/>
        <v>145.19999999999999</v>
      </c>
      <c r="H318" s="19"/>
    </row>
    <row r="319" spans="1:8">
      <c r="A319" s="62">
        <v>43852</v>
      </c>
      <c r="B319" s="526">
        <v>19582</v>
      </c>
      <c r="C319" s="526" t="s">
        <v>34</v>
      </c>
      <c r="D319" t="s">
        <v>16</v>
      </c>
      <c r="E319" s="51"/>
      <c r="F319" s="51">
        <v>103.5</v>
      </c>
      <c r="G319" s="2">
        <f t="shared" si="4"/>
        <v>41.699999999999989</v>
      </c>
      <c r="H319" s="19"/>
    </row>
    <row r="320" spans="1:8">
      <c r="A320" s="62">
        <v>43852</v>
      </c>
      <c r="B320" s="526">
        <v>19582</v>
      </c>
      <c r="C320" s="526" t="s">
        <v>34</v>
      </c>
      <c r="D320" t="s">
        <v>17</v>
      </c>
      <c r="E320" s="51"/>
      <c r="F320" s="51">
        <v>41.7</v>
      </c>
      <c r="G320" s="2">
        <f t="shared" si="4"/>
        <v>0</v>
      </c>
      <c r="H320" s="19"/>
    </row>
    <row r="321" spans="1:8">
      <c r="A321" s="44">
        <v>43861</v>
      </c>
      <c r="B321" s="525" t="s">
        <v>14</v>
      </c>
      <c r="C321" s="525" t="s">
        <v>15</v>
      </c>
      <c r="D321" s="59" t="s">
        <v>16</v>
      </c>
      <c r="E321" s="51">
        <v>132.30000000000001</v>
      </c>
      <c r="F321" s="51"/>
      <c r="G321" s="2">
        <f t="shared" si="4"/>
        <v>132.30000000000001</v>
      </c>
      <c r="H321" s="19"/>
    </row>
    <row r="322" spans="1:8">
      <c r="A322" s="62"/>
      <c r="B322" s="60"/>
      <c r="C322" s="60"/>
      <c r="D322" s="59" t="s">
        <v>17</v>
      </c>
      <c r="E322" s="51">
        <v>39.6</v>
      </c>
      <c r="F322" s="51"/>
      <c r="G322" s="2">
        <f t="shared" si="4"/>
        <v>171.9</v>
      </c>
      <c r="H322" s="19"/>
    </row>
    <row r="323" spans="1:8">
      <c r="A323" s="62"/>
      <c r="B323" s="60"/>
      <c r="C323" s="60"/>
      <c r="D323" s="59" t="s">
        <v>18</v>
      </c>
      <c r="E323" s="51">
        <v>60</v>
      </c>
      <c r="F323" s="51"/>
      <c r="G323" s="2">
        <f t="shared" si="4"/>
        <v>231.9</v>
      </c>
      <c r="H323" s="19"/>
    </row>
    <row r="324" spans="1:8">
      <c r="A324" s="62"/>
      <c r="B324" s="60"/>
      <c r="C324" s="60"/>
      <c r="D324" s="59" t="s">
        <v>19</v>
      </c>
      <c r="E324" s="51">
        <v>5</v>
      </c>
      <c r="F324" s="51"/>
      <c r="G324" s="2">
        <f t="shared" si="4"/>
        <v>236.9</v>
      </c>
      <c r="H324" s="19"/>
    </row>
    <row r="325" spans="1:8">
      <c r="A325" s="62">
        <v>43861</v>
      </c>
      <c r="B325" s="526" t="s">
        <v>114</v>
      </c>
      <c r="C325" s="526" t="s">
        <v>15</v>
      </c>
      <c r="D325" t="s">
        <v>18</v>
      </c>
      <c r="E325" s="51"/>
      <c r="F325" s="51">
        <v>60</v>
      </c>
      <c r="G325" s="2">
        <f t="shared" si="4"/>
        <v>176.9</v>
      </c>
      <c r="H325" s="19"/>
    </row>
    <row r="326" spans="1:8">
      <c r="A326" s="62">
        <v>43861</v>
      </c>
      <c r="B326" s="526" t="s">
        <v>114</v>
      </c>
      <c r="C326" s="526" t="s">
        <v>15</v>
      </c>
      <c r="D326" t="s">
        <v>19</v>
      </c>
      <c r="E326" s="51"/>
      <c r="F326" s="51">
        <v>5</v>
      </c>
      <c r="G326" s="2">
        <f t="shared" ref="G326:G389" si="5">+G325+E326-F326</f>
        <v>171.9</v>
      </c>
      <c r="H326" s="19"/>
    </row>
    <row r="327" spans="1:8">
      <c r="A327" s="62">
        <v>44135</v>
      </c>
      <c r="B327" s="526" t="s">
        <v>114</v>
      </c>
      <c r="C327" s="526" t="s">
        <v>15</v>
      </c>
      <c r="D327" t="s">
        <v>16</v>
      </c>
      <c r="E327" s="51"/>
      <c r="F327" s="51">
        <v>132.30000000000001</v>
      </c>
      <c r="G327" s="2">
        <f t="shared" si="5"/>
        <v>39.599999999999994</v>
      </c>
      <c r="H327" s="19"/>
    </row>
    <row r="328" spans="1:8">
      <c r="A328" s="62">
        <v>44135</v>
      </c>
      <c r="B328" s="526" t="s">
        <v>114</v>
      </c>
      <c r="C328" s="526" t="s">
        <v>15</v>
      </c>
      <c r="D328" t="s">
        <v>17</v>
      </c>
      <c r="E328" s="51"/>
      <c r="F328" s="51">
        <v>2.7</v>
      </c>
      <c r="G328" s="2">
        <f t="shared" si="5"/>
        <v>36.899999999999991</v>
      </c>
      <c r="H328" s="19"/>
    </row>
    <row r="329" spans="1:8">
      <c r="A329" s="62">
        <v>44159</v>
      </c>
      <c r="B329" s="526">
        <v>20903</v>
      </c>
      <c r="C329" s="526" t="s">
        <v>15</v>
      </c>
      <c r="D329" t="s">
        <v>17</v>
      </c>
      <c r="E329" s="51"/>
      <c r="F329" s="51">
        <v>36.9</v>
      </c>
      <c r="G329" s="2">
        <f t="shared" si="5"/>
        <v>0</v>
      </c>
      <c r="H329" s="19"/>
    </row>
    <row r="330" spans="1:8">
      <c r="A330" s="44">
        <v>43890</v>
      </c>
      <c r="B330" s="525" t="s">
        <v>14</v>
      </c>
      <c r="C330" s="525" t="s">
        <v>20</v>
      </c>
      <c r="D330" t="s">
        <v>16</v>
      </c>
      <c r="E330" s="51">
        <v>137.30000000000001</v>
      </c>
      <c r="F330" s="51"/>
      <c r="G330" s="2">
        <f t="shared" si="5"/>
        <v>137.30000000000001</v>
      </c>
      <c r="H330" s="19"/>
    </row>
    <row r="331" spans="1:8">
      <c r="A331" s="62"/>
      <c r="B331" s="526"/>
      <c r="C331" s="526"/>
      <c r="D331" t="s">
        <v>17</v>
      </c>
      <c r="E331" s="51">
        <v>42.4</v>
      </c>
      <c r="F331" s="51"/>
      <c r="G331" s="2">
        <f t="shared" si="5"/>
        <v>179.70000000000002</v>
      </c>
      <c r="H331" s="19"/>
    </row>
    <row r="332" spans="1:8">
      <c r="A332" s="62"/>
      <c r="B332" s="526"/>
      <c r="C332" s="526"/>
      <c r="D332" t="s">
        <v>18</v>
      </c>
      <c r="E332" s="51">
        <v>58</v>
      </c>
      <c r="F332" s="51"/>
      <c r="G332" s="2">
        <f t="shared" si="5"/>
        <v>237.70000000000002</v>
      </c>
      <c r="H332" s="19"/>
    </row>
    <row r="333" spans="1:8">
      <c r="A333" s="62"/>
      <c r="B333" s="526"/>
      <c r="C333" s="526"/>
      <c r="D333" t="s">
        <v>40</v>
      </c>
      <c r="E333" s="51">
        <v>5</v>
      </c>
      <c r="F333" s="51"/>
      <c r="G333" s="2">
        <f t="shared" si="5"/>
        <v>242.70000000000002</v>
      </c>
      <c r="H333" s="19"/>
    </row>
    <row r="334" spans="1:8">
      <c r="A334" s="62">
        <v>43890</v>
      </c>
      <c r="B334" s="526" t="s">
        <v>114</v>
      </c>
      <c r="C334" s="526" t="s">
        <v>20</v>
      </c>
      <c r="D334" t="s">
        <v>18</v>
      </c>
      <c r="E334" s="51"/>
      <c r="F334" s="51">
        <v>58</v>
      </c>
      <c r="G334" s="2">
        <f t="shared" si="5"/>
        <v>184.70000000000002</v>
      </c>
      <c r="H334" s="19"/>
    </row>
    <row r="335" spans="1:8">
      <c r="A335" s="62">
        <v>43890</v>
      </c>
      <c r="B335" s="526" t="s">
        <v>114</v>
      </c>
      <c r="C335" s="526" t="s">
        <v>20</v>
      </c>
      <c r="D335" t="s">
        <v>40</v>
      </c>
      <c r="E335" s="51"/>
      <c r="F335" s="51">
        <v>5</v>
      </c>
      <c r="G335" s="2">
        <f t="shared" si="5"/>
        <v>179.70000000000002</v>
      </c>
      <c r="H335" s="19"/>
    </row>
    <row r="336" spans="1:8">
      <c r="A336" s="62">
        <v>44159</v>
      </c>
      <c r="B336" s="526">
        <v>20903</v>
      </c>
      <c r="C336" s="526" t="s">
        <v>20</v>
      </c>
      <c r="D336" t="s">
        <v>16</v>
      </c>
      <c r="E336" s="51"/>
      <c r="F336" s="51">
        <v>137.30000000000001</v>
      </c>
      <c r="G336" s="2">
        <f t="shared" si="5"/>
        <v>42.400000000000006</v>
      </c>
      <c r="H336" s="19"/>
    </row>
    <row r="337" spans="1:8">
      <c r="A337" s="62">
        <v>44159</v>
      </c>
      <c r="B337" s="526">
        <v>20903</v>
      </c>
      <c r="C337" s="526" t="s">
        <v>20</v>
      </c>
      <c r="D337" t="s">
        <v>17</v>
      </c>
      <c r="E337" s="51"/>
      <c r="F337" s="51">
        <v>42.4</v>
      </c>
      <c r="G337" s="2">
        <f t="shared" si="5"/>
        <v>0</v>
      </c>
      <c r="H337" s="19"/>
    </row>
    <row r="338" spans="1:8">
      <c r="A338" s="44">
        <v>43921</v>
      </c>
      <c r="B338" s="525" t="s">
        <v>14</v>
      </c>
      <c r="C338" s="525" t="s">
        <v>23</v>
      </c>
      <c r="D338" t="s">
        <v>16</v>
      </c>
      <c r="E338" s="51">
        <v>143.5</v>
      </c>
      <c r="F338" s="51"/>
      <c r="G338" s="2">
        <f t="shared" si="5"/>
        <v>143.5</v>
      </c>
      <c r="H338" s="19"/>
    </row>
    <row r="339" spans="1:8">
      <c r="A339" s="62"/>
      <c r="B339" s="526"/>
      <c r="C339" s="526"/>
      <c r="D339" t="s">
        <v>17</v>
      </c>
      <c r="E339" s="51">
        <v>43.1</v>
      </c>
      <c r="F339" s="51"/>
      <c r="G339" s="2">
        <f t="shared" si="5"/>
        <v>186.6</v>
      </c>
      <c r="H339" s="19"/>
    </row>
    <row r="340" spans="1:8">
      <c r="A340" s="62"/>
      <c r="B340" s="526"/>
      <c r="C340" s="526"/>
      <c r="D340" t="s">
        <v>18</v>
      </c>
      <c r="E340" s="51">
        <v>60</v>
      </c>
      <c r="F340" s="51"/>
      <c r="G340" s="2">
        <f t="shared" si="5"/>
        <v>246.6</v>
      </c>
      <c r="H340" s="19"/>
    </row>
    <row r="341" spans="1:8">
      <c r="A341" s="62"/>
      <c r="B341" s="526"/>
      <c r="C341" s="526"/>
      <c r="D341" t="s">
        <v>40</v>
      </c>
      <c r="E341" s="51">
        <v>5</v>
      </c>
      <c r="F341" s="51"/>
      <c r="G341" s="2">
        <f t="shared" si="5"/>
        <v>251.6</v>
      </c>
      <c r="H341" s="19"/>
    </row>
    <row r="342" spans="1:8">
      <c r="A342" s="62">
        <v>43921</v>
      </c>
      <c r="B342" s="526" t="s">
        <v>114</v>
      </c>
      <c r="C342" s="526" t="s">
        <v>23</v>
      </c>
      <c r="D342" t="s">
        <v>18</v>
      </c>
      <c r="E342" s="51"/>
      <c r="F342" s="51">
        <v>30</v>
      </c>
      <c r="G342" s="2">
        <f t="shared" si="5"/>
        <v>221.6</v>
      </c>
      <c r="H342" s="19"/>
    </row>
    <row r="343" spans="1:8">
      <c r="A343" s="62">
        <v>44159</v>
      </c>
      <c r="B343" s="526">
        <v>20903</v>
      </c>
      <c r="C343" s="526" t="s">
        <v>23</v>
      </c>
      <c r="D343" t="s">
        <v>16</v>
      </c>
      <c r="E343" s="51"/>
      <c r="F343" s="51">
        <v>83.4</v>
      </c>
      <c r="G343" s="2">
        <f t="shared" si="5"/>
        <v>138.19999999999999</v>
      </c>
      <c r="H343" s="23"/>
    </row>
    <row r="344" spans="1:8">
      <c r="A344" s="62">
        <v>44165</v>
      </c>
      <c r="B344" s="526" t="s">
        <v>114</v>
      </c>
      <c r="C344" s="526" t="s">
        <v>23</v>
      </c>
      <c r="D344" t="s">
        <v>16</v>
      </c>
      <c r="E344" s="51"/>
      <c r="F344" s="51">
        <v>60.1</v>
      </c>
      <c r="G344" s="2">
        <f t="shared" si="5"/>
        <v>78.099999999999994</v>
      </c>
      <c r="H344" s="19"/>
    </row>
    <row r="345" spans="1:8">
      <c r="A345" s="62">
        <v>44165</v>
      </c>
      <c r="B345" s="526" t="s">
        <v>114</v>
      </c>
      <c r="C345" s="526" t="s">
        <v>23</v>
      </c>
      <c r="D345" t="s">
        <v>17</v>
      </c>
      <c r="E345" s="51"/>
      <c r="F345" s="51">
        <v>43.1</v>
      </c>
      <c r="G345" s="2">
        <f t="shared" si="5"/>
        <v>34.999999999999993</v>
      </c>
      <c r="H345" s="19"/>
    </row>
    <row r="346" spans="1:8">
      <c r="A346" s="62">
        <v>44316</v>
      </c>
      <c r="B346" s="526" t="s">
        <v>114</v>
      </c>
      <c r="C346" s="526" t="s">
        <v>23</v>
      </c>
      <c r="D346" t="s">
        <v>18</v>
      </c>
      <c r="E346" s="51"/>
      <c r="F346" s="51">
        <v>10</v>
      </c>
      <c r="G346" s="2">
        <f t="shared" si="5"/>
        <v>24.999999999999993</v>
      </c>
      <c r="H346" s="19"/>
    </row>
    <row r="347" spans="1:8">
      <c r="A347" s="62">
        <v>44347</v>
      </c>
      <c r="B347" s="526" t="s">
        <v>114</v>
      </c>
      <c r="C347" s="526" t="s">
        <v>23</v>
      </c>
      <c r="D347" t="s">
        <v>18</v>
      </c>
      <c r="E347" s="51"/>
      <c r="F347" s="51">
        <v>20</v>
      </c>
      <c r="G347" s="2">
        <f t="shared" si="5"/>
        <v>4.9999999999999929</v>
      </c>
      <c r="H347" s="19"/>
    </row>
    <row r="348" spans="1:8">
      <c r="A348" s="62">
        <v>44347</v>
      </c>
      <c r="B348" s="526" t="s">
        <v>114</v>
      </c>
      <c r="C348" s="526" t="s">
        <v>23</v>
      </c>
      <c r="D348" t="s">
        <v>19</v>
      </c>
      <c r="E348" s="51"/>
      <c r="F348" s="51">
        <v>5</v>
      </c>
      <c r="G348" s="2">
        <f t="shared" si="5"/>
        <v>-7.1054273576010019E-15</v>
      </c>
      <c r="H348" s="19"/>
    </row>
    <row r="349" spans="1:8">
      <c r="A349" s="44">
        <v>43951</v>
      </c>
      <c r="B349" s="525" t="s">
        <v>14</v>
      </c>
      <c r="C349" s="525" t="s">
        <v>24</v>
      </c>
      <c r="D349" t="s">
        <v>16</v>
      </c>
      <c r="E349" s="51">
        <v>80.900000000000006</v>
      </c>
      <c r="F349" s="51"/>
      <c r="G349" s="2">
        <f t="shared" si="5"/>
        <v>80.900000000000006</v>
      </c>
      <c r="H349" s="19"/>
    </row>
    <row r="350" spans="1:8">
      <c r="A350" s="62"/>
      <c r="B350" s="526"/>
      <c r="C350" s="526"/>
      <c r="D350" t="s">
        <v>17</v>
      </c>
      <c r="E350" s="51">
        <v>4.5999999999999996</v>
      </c>
      <c r="F350" s="51"/>
      <c r="G350" s="2">
        <f t="shared" si="5"/>
        <v>85.5</v>
      </c>
      <c r="H350" s="19"/>
    </row>
    <row r="351" spans="1:8">
      <c r="A351" s="62"/>
      <c r="B351" s="526"/>
      <c r="C351" s="526"/>
      <c r="D351" t="s">
        <v>18</v>
      </c>
      <c r="E351" s="51">
        <v>60</v>
      </c>
      <c r="F351" s="51"/>
      <c r="G351" s="2">
        <f t="shared" si="5"/>
        <v>145.5</v>
      </c>
      <c r="H351" s="19"/>
    </row>
    <row r="352" spans="1:8">
      <c r="A352" s="62"/>
      <c r="B352" s="526"/>
      <c r="C352" s="526"/>
      <c r="D352" t="s">
        <v>40</v>
      </c>
      <c r="E352" s="51">
        <v>5</v>
      </c>
      <c r="F352" s="51"/>
      <c r="G352" s="2">
        <f t="shared" si="5"/>
        <v>150.5</v>
      </c>
      <c r="H352" s="19"/>
    </row>
    <row r="353" spans="1:8">
      <c r="A353" s="62">
        <v>44165</v>
      </c>
      <c r="B353" s="526" t="s">
        <v>114</v>
      </c>
      <c r="C353" s="526" t="s">
        <v>24</v>
      </c>
      <c r="D353" t="s">
        <v>16</v>
      </c>
      <c r="E353" s="51"/>
      <c r="F353" s="51">
        <v>21.8</v>
      </c>
      <c r="G353" s="2">
        <f t="shared" si="5"/>
        <v>128.69999999999999</v>
      </c>
      <c r="H353" s="19"/>
    </row>
    <row r="354" spans="1:8">
      <c r="A354" s="62">
        <v>44175</v>
      </c>
      <c r="B354" s="526">
        <v>21021</v>
      </c>
      <c r="C354" s="526" t="s">
        <v>24</v>
      </c>
      <c r="D354" t="s">
        <v>16</v>
      </c>
      <c r="E354" s="51"/>
      <c r="F354" s="51">
        <v>59.1</v>
      </c>
      <c r="G354" s="2">
        <f t="shared" si="5"/>
        <v>69.599999999999994</v>
      </c>
      <c r="H354" s="19"/>
    </row>
    <row r="355" spans="1:8">
      <c r="A355" s="62">
        <v>44175</v>
      </c>
      <c r="B355" s="526">
        <v>21021</v>
      </c>
      <c r="C355" s="526" t="s">
        <v>24</v>
      </c>
      <c r="D355" t="s">
        <v>17</v>
      </c>
      <c r="E355" s="51"/>
      <c r="F355" s="51">
        <v>4.5999999999999996</v>
      </c>
      <c r="G355" s="2">
        <f t="shared" si="5"/>
        <v>65</v>
      </c>
      <c r="H355" s="19"/>
    </row>
    <row r="356" spans="1:8">
      <c r="A356" s="62">
        <v>44347</v>
      </c>
      <c r="B356" s="526" t="s">
        <v>114</v>
      </c>
      <c r="C356" s="526" t="s">
        <v>24</v>
      </c>
      <c r="D356" t="s">
        <v>18</v>
      </c>
      <c r="E356" s="51"/>
      <c r="F356" s="51">
        <v>35</v>
      </c>
      <c r="G356" s="2">
        <f t="shared" si="5"/>
        <v>30</v>
      </c>
      <c r="H356" s="19"/>
    </row>
    <row r="357" spans="1:8">
      <c r="A357" s="62">
        <v>44377</v>
      </c>
      <c r="B357" s="526" t="s">
        <v>114</v>
      </c>
      <c r="C357" s="526" t="s">
        <v>24</v>
      </c>
      <c r="D357" t="s">
        <v>18</v>
      </c>
      <c r="E357" s="51"/>
      <c r="F357" s="51">
        <v>25</v>
      </c>
      <c r="G357" s="2">
        <f t="shared" si="5"/>
        <v>5</v>
      </c>
      <c r="H357" s="19"/>
    </row>
    <row r="358" spans="1:8">
      <c r="A358" s="62">
        <v>44377</v>
      </c>
      <c r="B358" s="526" t="s">
        <v>114</v>
      </c>
      <c r="C358" s="526" t="s">
        <v>24</v>
      </c>
      <c r="D358" t="s">
        <v>19</v>
      </c>
      <c r="E358" s="51"/>
      <c r="F358" s="51">
        <v>5</v>
      </c>
      <c r="G358" s="2">
        <f t="shared" si="5"/>
        <v>0</v>
      </c>
      <c r="H358" s="19"/>
    </row>
    <row r="359" spans="1:8">
      <c r="A359" s="44">
        <v>43981</v>
      </c>
      <c r="B359" s="525" t="s">
        <v>14</v>
      </c>
      <c r="C359" s="525" t="s">
        <v>25</v>
      </c>
      <c r="D359" t="s">
        <v>16</v>
      </c>
      <c r="E359" s="2">
        <v>75.2</v>
      </c>
      <c r="F359" s="51"/>
      <c r="G359" s="2">
        <f t="shared" si="5"/>
        <v>75.2</v>
      </c>
      <c r="H359" s="19"/>
    </row>
    <row r="360" spans="1:8">
      <c r="B360" s="526"/>
      <c r="C360" s="526"/>
      <c r="D360" t="s">
        <v>17</v>
      </c>
      <c r="E360" s="2">
        <v>2.5</v>
      </c>
      <c r="F360" s="51"/>
      <c r="G360" s="2">
        <f t="shared" si="5"/>
        <v>77.7</v>
      </c>
      <c r="H360" s="19"/>
    </row>
    <row r="361" spans="1:8">
      <c r="B361" s="526"/>
      <c r="C361" s="526"/>
      <c r="D361" t="s">
        <v>18</v>
      </c>
      <c r="E361" s="2">
        <v>60</v>
      </c>
      <c r="F361" s="51"/>
      <c r="G361" s="2">
        <f t="shared" si="5"/>
        <v>137.69999999999999</v>
      </c>
      <c r="H361" s="19"/>
    </row>
    <row r="362" spans="1:8">
      <c r="B362" s="526"/>
      <c r="C362" s="526"/>
      <c r="D362" t="s">
        <v>40</v>
      </c>
      <c r="E362" s="2">
        <v>5</v>
      </c>
      <c r="F362" s="51"/>
      <c r="G362" s="2">
        <f t="shared" si="5"/>
        <v>142.69999999999999</v>
      </c>
      <c r="H362" s="19"/>
    </row>
    <row r="363" spans="1:8">
      <c r="A363" s="7">
        <v>44175</v>
      </c>
      <c r="B363" s="526">
        <v>21021</v>
      </c>
      <c r="C363" s="526" t="s">
        <v>25</v>
      </c>
      <c r="D363" t="s">
        <v>16</v>
      </c>
      <c r="E363" s="2"/>
      <c r="F363" s="51">
        <v>75.2</v>
      </c>
      <c r="G363" s="2">
        <f t="shared" si="5"/>
        <v>67.499999999999986</v>
      </c>
      <c r="H363" s="19"/>
    </row>
    <row r="364" spans="1:8">
      <c r="A364" s="7">
        <v>44175</v>
      </c>
      <c r="B364" s="526">
        <v>21021</v>
      </c>
      <c r="C364" s="526" t="s">
        <v>25</v>
      </c>
      <c r="D364" t="s">
        <v>17</v>
      </c>
      <c r="E364" s="2"/>
      <c r="F364" s="51">
        <v>2.5</v>
      </c>
      <c r="G364" s="2">
        <f t="shared" si="5"/>
        <v>64.999999999999986</v>
      </c>
      <c r="H364" s="19"/>
    </row>
    <row r="365" spans="1:8">
      <c r="A365" s="7">
        <v>44377</v>
      </c>
      <c r="B365" s="526" t="s">
        <v>114</v>
      </c>
      <c r="C365" s="526" t="s">
        <v>25</v>
      </c>
      <c r="D365" t="s">
        <v>18</v>
      </c>
      <c r="E365" s="2"/>
      <c r="F365" s="51">
        <v>30</v>
      </c>
      <c r="G365" s="2">
        <f t="shared" si="5"/>
        <v>34.999999999999986</v>
      </c>
      <c r="H365" s="19"/>
    </row>
    <row r="366" spans="1:8">
      <c r="A366" s="201">
        <v>44408</v>
      </c>
      <c r="B366" s="526" t="s">
        <v>115</v>
      </c>
      <c r="C366" s="526" t="s">
        <v>25</v>
      </c>
      <c r="D366" t="s">
        <v>48</v>
      </c>
      <c r="E366" s="2"/>
      <c r="F366" s="213">
        <v>30</v>
      </c>
      <c r="G366" s="2">
        <f t="shared" si="5"/>
        <v>4.9999999999999858</v>
      </c>
      <c r="H366" s="19"/>
    </row>
    <row r="367" spans="1:8">
      <c r="A367" s="201">
        <v>44408</v>
      </c>
      <c r="B367" s="526" t="s">
        <v>115</v>
      </c>
      <c r="C367" s="526" t="s">
        <v>25</v>
      </c>
      <c r="D367" t="s">
        <v>40</v>
      </c>
      <c r="E367" s="2"/>
      <c r="F367" s="213">
        <v>5</v>
      </c>
      <c r="G367" s="2">
        <f t="shared" si="5"/>
        <v>-1.4210854715202004E-14</v>
      </c>
      <c r="H367" s="19"/>
    </row>
    <row r="368" spans="1:8">
      <c r="A368" s="44">
        <v>44012</v>
      </c>
      <c r="B368" s="525" t="s">
        <v>14</v>
      </c>
      <c r="C368" s="525" t="s">
        <v>26</v>
      </c>
      <c r="D368" t="s">
        <v>16</v>
      </c>
      <c r="E368" s="2">
        <v>66.5</v>
      </c>
      <c r="F368" s="51"/>
      <c r="G368" s="2">
        <f t="shared" si="5"/>
        <v>66.499999999999986</v>
      </c>
      <c r="H368" s="19"/>
    </row>
    <row r="369" spans="1:8">
      <c r="B369" s="526"/>
      <c r="C369" s="526"/>
      <c r="D369" t="s">
        <v>17</v>
      </c>
      <c r="E369" s="2">
        <v>1.2</v>
      </c>
      <c r="F369" s="51"/>
      <c r="G369" s="2">
        <f t="shared" si="5"/>
        <v>67.699999999999989</v>
      </c>
      <c r="H369" s="19"/>
    </row>
    <row r="370" spans="1:8">
      <c r="B370" s="526"/>
      <c r="C370" s="526"/>
      <c r="D370" t="s">
        <v>18</v>
      </c>
      <c r="E370" s="2">
        <v>60</v>
      </c>
      <c r="F370" s="51"/>
      <c r="G370" s="2">
        <f t="shared" si="5"/>
        <v>127.69999999999999</v>
      </c>
      <c r="H370" s="19"/>
    </row>
    <row r="371" spans="1:8">
      <c r="B371" s="526"/>
      <c r="C371" s="526"/>
      <c r="D371" t="s">
        <v>40</v>
      </c>
      <c r="E371" s="2">
        <v>5</v>
      </c>
      <c r="F371" s="51"/>
      <c r="G371" s="2">
        <f t="shared" si="5"/>
        <v>132.69999999999999</v>
      </c>
      <c r="H371" s="19"/>
    </row>
    <row r="372" spans="1:8">
      <c r="A372" s="7">
        <v>44175</v>
      </c>
      <c r="B372" s="526">
        <v>21021</v>
      </c>
      <c r="C372" s="526" t="s">
        <v>26</v>
      </c>
      <c r="D372" t="s">
        <v>16</v>
      </c>
      <c r="E372" s="2"/>
      <c r="F372" s="51">
        <v>66.5</v>
      </c>
      <c r="G372" s="2">
        <f t="shared" si="5"/>
        <v>66.199999999999989</v>
      </c>
      <c r="H372" s="19"/>
    </row>
    <row r="373" spans="1:8">
      <c r="A373" s="7">
        <v>44175</v>
      </c>
      <c r="B373" s="526">
        <v>21021</v>
      </c>
      <c r="C373" s="526" t="s">
        <v>26</v>
      </c>
      <c r="D373" t="s">
        <v>17</v>
      </c>
      <c r="E373" s="2"/>
      <c r="F373" s="51">
        <v>1.2</v>
      </c>
      <c r="G373" s="2">
        <f t="shared" si="5"/>
        <v>64.999999999999986</v>
      </c>
      <c r="H373" s="19"/>
    </row>
    <row r="374" spans="1:8">
      <c r="A374" s="201">
        <v>44408</v>
      </c>
      <c r="B374" s="526" t="s">
        <v>115</v>
      </c>
      <c r="C374" s="526" t="s">
        <v>26</v>
      </c>
      <c r="D374" t="s">
        <v>48</v>
      </c>
      <c r="E374" s="2"/>
      <c r="F374" s="213">
        <v>19</v>
      </c>
      <c r="G374" s="2">
        <f t="shared" si="5"/>
        <v>45.999999999999986</v>
      </c>
      <c r="H374" s="19"/>
    </row>
    <row r="375" spans="1:8">
      <c r="A375" s="208">
        <v>44439</v>
      </c>
      <c r="B375" s="526" t="s">
        <v>114</v>
      </c>
      <c r="C375" s="526" t="s">
        <v>26</v>
      </c>
      <c r="D375" t="s">
        <v>18</v>
      </c>
      <c r="E375" s="2"/>
      <c r="F375" s="212">
        <v>41</v>
      </c>
      <c r="G375" s="2">
        <f t="shared" si="5"/>
        <v>4.9999999999999858</v>
      </c>
      <c r="H375" s="19"/>
    </row>
    <row r="376" spans="1:8">
      <c r="A376" s="208">
        <v>44439</v>
      </c>
      <c r="B376" s="526" t="s">
        <v>114</v>
      </c>
      <c r="C376" s="526" t="s">
        <v>26</v>
      </c>
      <c r="D376" t="s">
        <v>40</v>
      </c>
      <c r="E376" s="2"/>
      <c r="F376" s="212">
        <v>5</v>
      </c>
      <c r="G376" s="2">
        <f t="shared" si="5"/>
        <v>-1.4210854715202004E-14</v>
      </c>
      <c r="H376" s="19"/>
    </row>
    <row r="377" spans="1:8">
      <c r="A377" s="44">
        <v>44043</v>
      </c>
      <c r="B377" s="525" t="s">
        <v>14</v>
      </c>
      <c r="C377" s="525" t="s">
        <v>27</v>
      </c>
      <c r="D377" t="s">
        <v>16</v>
      </c>
      <c r="E377" s="2">
        <v>80</v>
      </c>
      <c r="F377" s="51"/>
      <c r="G377" s="2">
        <f t="shared" si="5"/>
        <v>79.999999999999986</v>
      </c>
      <c r="H377" s="19"/>
    </row>
    <row r="378" spans="1:8">
      <c r="B378" s="526"/>
      <c r="C378" s="526"/>
      <c r="D378" t="s">
        <v>17</v>
      </c>
      <c r="E378" s="2">
        <v>55.2</v>
      </c>
      <c r="F378" s="51"/>
      <c r="G378" s="2">
        <f t="shared" si="5"/>
        <v>135.19999999999999</v>
      </c>
      <c r="H378" s="19"/>
    </row>
    <row r="379" spans="1:8" ht="14.25" customHeight="1">
      <c r="B379" s="526"/>
      <c r="C379" s="526"/>
      <c r="D379" t="s">
        <v>18</v>
      </c>
      <c r="E379" s="2">
        <v>60</v>
      </c>
      <c r="G379" s="2">
        <f t="shared" si="5"/>
        <v>195.2</v>
      </c>
    </row>
    <row r="380" spans="1:8">
      <c r="B380" s="526"/>
      <c r="C380" s="526"/>
      <c r="D380" t="s">
        <v>40</v>
      </c>
      <c r="E380" s="2">
        <v>5</v>
      </c>
      <c r="G380" s="2">
        <f t="shared" si="5"/>
        <v>200.2</v>
      </c>
    </row>
    <row r="381" spans="1:8">
      <c r="B381" s="526"/>
      <c r="C381" s="526"/>
      <c r="D381" s="67" t="s">
        <v>43</v>
      </c>
      <c r="E381" s="79">
        <v>10</v>
      </c>
      <c r="G381" s="2">
        <f t="shared" si="5"/>
        <v>210.2</v>
      </c>
    </row>
    <row r="382" spans="1:8">
      <c r="B382" s="526"/>
      <c r="C382" s="526"/>
      <c r="D382" s="67" t="s">
        <v>44</v>
      </c>
      <c r="E382" s="79">
        <v>10</v>
      </c>
      <c r="G382" s="2">
        <f t="shared" si="5"/>
        <v>220.2</v>
      </c>
    </row>
    <row r="383" spans="1:8">
      <c r="A383" s="7">
        <v>44043</v>
      </c>
      <c r="B383" s="526" t="s">
        <v>114</v>
      </c>
      <c r="C383" s="526" t="s">
        <v>27</v>
      </c>
      <c r="D383" t="s">
        <v>18</v>
      </c>
      <c r="E383" s="2"/>
      <c r="F383" s="2">
        <v>60</v>
      </c>
      <c r="G383" s="2">
        <f t="shared" si="5"/>
        <v>160.19999999999999</v>
      </c>
    </row>
    <row r="384" spans="1:8">
      <c r="A384" s="7">
        <v>44043</v>
      </c>
      <c r="B384" s="526" t="s">
        <v>114</v>
      </c>
      <c r="C384" s="526" t="s">
        <v>27</v>
      </c>
      <c r="D384" t="s">
        <v>19</v>
      </c>
      <c r="E384" s="2"/>
      <c r="F384" s="2">
        <v>5</v>
      </c>
      <c r="G384" s="2">
        <f t="shared" si="5"/>
        <v>155.19999999999999</v>
      </c>
    </row>
    <row r="385" spans="1:7">
      <c r="A385" s="7">
        <v>44175</v>
      </c>
      <c r="B385" s="526">
        <v>21021</v>
      </c>
      <c r="C385" s="526" t="s">
        <v>27</v>
      </c>
      <c r="D385" t="s">
        <v>16</v>
      </c>
      <c r="E385" s="2"/>
      <c r="F385" s="2">
        <v>80</v>
      </c>
      <c r="G385" s="2">
        <f t="shared" si="5"/>
        <v>75.199999999999989</v>
      </c>
    </row>
    <row r="386" spans="1:7">
      <c r="A386" s="7">
        <v>44175</v>
      </c>
      <c r="B386" s="526">
        <v>21021</v>
      </c>
      <c r="C386" s="526" t="s">
        <v>27</v>
      </c>
      <c r="D386" t="s">
        <v>17</v>
      </c>
      <c r="E386" s="2"/>
      <c r="F386" s="2">
        <v>55.2</v>
      </c>
      <c r="G386" s="2">
        <f t="shared" si="5"/>
        <v>19.999999999999986</v>
      </c>
    </row>
    <row r="387" spans="1:7">
      <c r="A387" s="7">
        <v>44517</v>
      </c>
      <c r="B387" s="526">
        <v>23936</v>
      </c>
      <c r="C387" s="526" t="s">
        <v>27</v>
      </c>
      <c r="D387" s="67" t="s">
        <v>43</v>
      </c>
      <c r="F387" s="79">
        <v>10</v>
      </c>
      <c r="G387" s="2">
        <f t="shared" si="5"/>
        <v>9.9999999999999858</v>
      </c>
    </row>
    <row r="388" spans="1:7">
      <c r="A388" s="211">
        <v>44517</v>
      </c>
      <c r="B388" s="526">
        <v>23936</v>
      </c>
      <c r="C388" s="526" t="s">
        <v>27</v>
      </c>
      <c r="D388" s="67" t="s">
        <v>44</v>
      </c>
      <c r="F388" s="79">
        <v>10</v>
      </c>
      <c r="G388" s="2">
        <f t="shared" si="5"/>
        <v>-1.4210854715202004E-14</v>
      </c>
    </row>
    <row r="389" spans="1:7">
      <c r="A389" s="44">
        <v>44074</v>
      </c>
      <c r="B389" s="525" t="s">
        <v>14</v>
      </c>
      <c r="C389" s="525" t="s">
        <v>28</v>
      </c>
      <c r="D389" t="s">
        <v>16</v>
      </c>
      <c r="E389" s="8">
        <v>76.900000000000006</v>
      </c>
      <c r="G389" s="2">
        <f t="shared" si="5"/>
        <v>76.899999999999991</v>
      </c>
    </row>
    <row r="390" spans="1:7">
      <c r="B390" s="526"/>
      <c r="C390" s="526"/>
      <c r="D390" t="s">
        <v>17</v>
      </c>
      <c r="E390" s="8">
        <v>39.299999999999997</v>
      </c>
      <c r="G390" s="2">
        <f t="shared" ref="G390:G453" si="6">+G389+E390-F390</f>
        <v>116.19999999999999</v>
      </c>
    </row>
    <row r="391" spans="1:7">
      <c r="B391" s="526"/>
      <c r="C391" s="526"/>
      <c r="D391" t="s">
        <v>18</v>
      </c>
      <c r="E391" s="8">
        <v>60</v>
      </c>
      <c r="G391" s="2">
        <f t="shared" si="6"/>
        <v>176.2</v>
      </c>
    </row>
    <row r="392" spans="1:7">
      <c r="B392" s="526"/>
      <c r="C392" s="526"/>
      <c r="D392" t="s">
        <v>40</v>
      </c>
      <c r="E392" s="8">
        <v>5</v>
      </c>
      <c r="G392" s="2">
        <f t="shared" si="6"/>
        <v>181.2</v>
      </c>
    </row>
    <row r="393" spans="1:7">
      <c r="B393" s="526"/>
      <c r="C393" s="526"/>
      <c r="D393" t="s">
        <v>95</v>
      </c>
      <c r="E393" s="8">
        <v>15</v>
      </c>
      <c r="G393" s="2">
        <f t="shared" si="6"/>
        <v>196.2</v>
      </c>
    </row>
    <row r="394" spans="1:7">
      <c r="A394" s="7">
        <v>44074</v>
      </c>
      <c r="B394" s="526" t="s">
        <v>114</v>
      </c>
      <c r="C394" s="526" t="s">
        <v>28</v>
      </c>
      <c r="D394" t="s">
        <v>18</v>
      </c>
      <c r="F394" s="2">
        <v>60</v>
      </c>
      <c r="G394" s="2">
        <f t="shared" si="6"/>
        <v>136.19999999999999</v>
      </c>
    </row>
    <row r="395" spans="1:7">
      <c r="A395" s="7">
        <v>44074</v>
      </c>
      <c r="B395" s="526" t="s">
        <v>114</v>
      </c>
      <c r="C395" s="526" t="s">
        <v>28</v>
      </c>
      <c r="D395" t="s">
        <v>19</v>
      </c>
      <c r="F395" s="2">
        <v>5</v>
      </c>
      <c r="G395" s="2">
        <f t="shared" si="6"/>
        <v>131.19999999999999</v>
      </c>
    </row>
    <row r="396" spans="1:7">
      <c r="A396" s="7">
        <v>44074</v>
      </c>
      <c r="B396" s="526" t="s">
        <v>114</v>
      </c>
      <c r="C396" s="526" t="s">
        <v>28</v>
      </c>
      <c r="D396" t="s">
        <v>95</v>
      </c>
      <c r="F396" s="2">
        <v>4</v>
      </c>
      <c r="G396" s="2">
        <f t="shared" si="6"/>
        <v>127.19999999999999</v>
      </c>
    </row>
    <row r="397" spans="1:7">
      <c r="A397" s="7">
        <v>44175</v>
      </c>
      <c r="B397" s="526">
        <v>21021</v>
      </c>
      <c r="C397" s="526" t="s">
        <v>28</v>
      </c>
      <c r="D397" t="s">
        <v>16</v>
      </c>
      <c r="F397" s="2">
        <v>76.900000000000006</v>
      </c>
      <c r="G397" s="2">
        <f t="shared" si="6"/>
        <v>50.299999999999983</v>
      </c>
    </row>
    <row r="398" spans="1:7">
      <c r="A398" s="7">
        <v>44175</v>
      </c>
      <c r="B398" s="526">
        <v>21021</v>
      </c>
      <c r="C398" s="526" t="s">
        <v>28</v>
      </c>
      <c r="D398" t="s">
        <v>17</v>
      </c>
      <c r="F398" s="2">
        <v>39.299999999999997</v>
      </c>
      <c r="G398" s="2">
        <f t="shared" si="6"/>
        <v>10.999999999999986</v>
      </c>
    </row>
    <row r="399" spans="1:7">
      <c r="A399" s="7">
        <v>44439</v>
      </c>
      <c r="B399" s="526" t="s">
        <v>116</v>
      </c>
      <c r="C399" s="526" t="s">
        <v>28</v>
      </c>
      <c r="D399" t="s">
        <v>95</v>
      </c>
      <c r="F399" s="207">
        <v>11</v>
      </c>
      <c r="G399" s="2">
        <f t="shared" si="6"/>
        <v>-1.4210854715202004E-14</v>
      </c>
    </row>
    <row r="400" spans="1:7">
      <c r="A400" s="44">
        <v>44104</v>
      </c>
      <c r="B400" s="525" t="s">
        <v>14</v>
      </c>
      <c r="C400" s="525" t="s">
        <v>29</v>
      </c>
      <c r="D400" t="s">
        <v>16</v>
      </c>
      <c r="E400" s="8">
        <v>0</v>
      </c>
      <c r="G400" s="2">
        <f t="shared" si="6"/>
        <v>-1.4210854715202004E-14</v>
      </c>
    </row>
    <row r="401" spans="1:14">
      <c r="B401" s="526"/>
      <c r="C401" s="526"/>
      <c r="D401" t="s">
        <v>17</v>
      </c>
      <c r="E401" s="8">
        <v>23.9</v>
      </c>
      <c r="G401" s="2">
        <f t="shared" si="6"/>
        <v>23.899999999999984</v>
      </c>
    </row>
    <row r="402" spans="1:14">
      <c r="B402" s="526"/>
      <c r="C402" s="526"/>
      <c r="D402" t="s">
        <v>18</v>
      </c>
      <c r="E402" s="8">
        <v>60</v>
      </c>
      <c r="G402" s="2">
        <f t="shared" si="6"/>
        <v>83.899999999999977</v>
      </c>
    </row>
    <row r="403" spans="1:14">
      <c r="B403" s="526"/>
      <c r="C403" s="526"/>
      <c r="D403" t="s">
        <v>40</v>
      </c>
      <c r="E403" s="8">
        <v>5</v>
      </c>
      <c r="G403" s="2">
        <f t="shared" si="6"/>
        <v>88.899999999999977</v>
      </c>
    </row>
    <row r="404" spans="1:14">
      <c r="B404" s="526"/>
      <c r="C404" s="526"/>
      <c r="D404" t="s">
        <v>95</v>
      </c>
      <c r="E404" s="210">
        <v>8.5</v>
      </c>
      <c r="G404" s="2">
        <f t="shared" si="6"/>
        <v>97.399999999999977</v>
      </c>
    </row>
    <row r="405" spans="1:14">
      <c r="A405" s="7">
        <v>44104</v>
      </c>
      <c r="B405" s="526" t="s">
        <v>114</v>
      </c>
      <c r="C405" s="526" t="s">
        <v>29</v>
      </c>
      <c r="D405" t="s">
        <v>18</v>
      </c>
      <c r="F405" s="2">
        <v>60</v>
      </c>
      <c r="G405" s="2">
        <f t="shared" si="6"/>
        <v>37.399999999999977</v>
      </c>
    </row>
    <row r="406" spans="1:14" ht="15" customHeight="1">
      <c r="A406" s="7">
        <v>44104</v>
      </c>
      <c r="B406" s="526" t="s">
        <v>114</v>
      </c>
      <c r="C406" s="526" t="s">
        <v>29</v>
      </c>
      <c r="D406" t="s">
        <v>19</v>
      </c>
      <c r="F406" s="2">
        <v>5</v>
      </c>
      <c r="G406" s="2">
        <f t="shared" si="6"/>
        <v>32.399999999999977</v>
      </c>
      <c r="J406" s="209"/>
      <c r="K406" s="273"/>
      <c r="L406" s="209"/>
      <c r="M406" s="209"/>
      <c r="N406" s="209"/>
    </row>
    <row r="407" spans="1:14" ht="15" customHeight="1">
      <c r="A407" s="7">
        <v>44175</v>
      </c>
      <c r="B407" s="526">
        <v>21022</v>
      </c>
      <c r="C407" s="526" t="s">
        <v>29</v>
      </c>
      <c r="D407" t="s">
        <v>17</v>
      </c>
      <c r="F407" s="2">
        <v>23.9</v>
      </c>
      <c r="G407" s="2">
        <f t="shared" si="6"/>
        <v>8.4999999999999787</v>
      </c>
      <c r="J407" s="209"/>
      <c r="K407" s="273"/>
      <c r="L407" s="209"/>
      <c r="M407" s="209"/>
      <c r="N407" s="209"/>
    </row>
    <row r="408" spans="1:14" ht="14.25" customHeight="1">
      <c r="A408" s="208">
        <v>44439</v>
      </c>
      <c r="B408" s="526" t="s">
        <v>116</v>
      </c>
      <c r="C408" s="526" t="s">
        <v>29</v>
      </c>
      <c r="D408" t="s">
        <v>95</v>
      </c>
      <c r="F408" s="207">
        <v>3</v>
      </c>
      <c r="G408" s="2">
        <f t="shared" si="6"/>
        <v>5.4999999999999787</v>
      </c>
      <c r="H408" s="37"/>
      <c r="I408" s="37"/>
      <c r="J408" s="206"/>
      <c r="K408" s="274"/>
      <c r="L408" s="206"/>
      <c r="M408" s="206"/>
      <c r="N408" s="206"/>
    </row>
    <row r="409" spans="1:14">
      <c r="A409" s="133">
        <v>44469</v>
      </c>
      <c r="B409" s="526" t="s">
        <v>117</v>
      </c>
      <c r="C409" s="526" t="s">
        <v>29</v>
      </c>
      <c r="D409" t="s">
        <v>95</v>
      </c>
      <c r="E409" s="79"/>
      <c r="F409" s="125">
        <v>5.5</v>
      </c>
      <c r="G409" s="2">
        <f t="shared" si="6"/>
        <v>-2.1316282072803006E-14</v>
      </c>
    </row>
    <row r="410" spans="1:14">
      <c r="A410" s="44">
        <v>44135</v>
      </c>
      <c r="B410" s="525" t="s">
        <v>14</v>
      </c>
      <c r="C410" s="525" t="s">
        <v>30</v>
      </c>
      <c r="D410" t="s">
        <v>16</v>
      </c>
      <c r="E410" s="8">
        <v>13</v>
      </c>
      <c r="G410" s="2">
        <f t="shared" si="6"/>
        <v>12.999999999999979</v>
      </c>
    </row>
    <row r="411" spans="1:14">
      <c r="B411" s="526"/>
      <c r="C411" s="526"/>
      <c r="D411" t="s">
        <v>17</v>
      </c>
      <c r="E411" s="8">
        <v>48.1</v>
      </c>
      <c r="G411" s="2">
        <f t="shared" si="6"/>
        <v>61.09999999999998</v>
      </c>
      <c r="J411" s="44"/>
      <c r="K411" s="275"/>
      <c r="L411" s="525"/>
    </row>
    <row r="412" spans="1:14">
      <c r="B412" s="526"/>
      <c r="C412" s="526"/>
      <c r="D412" t="s">
        <v>18</v>
      </c>
      <c r="E412" s="8">
        <v>60</v>
      </c>
      <c r="G412" s="2">
        <f t="shared" si="6"/>
        <v>121.09999999999998</v>
      </c>
      <c r="N412" s="205"/>
    </row>
    <row r="413" spans="1:14">
      <c r="B413" s="526"/>
      <c r="C413" s="526"/>
      <c r="D413" t="s">
        <v>40</v>
      </c>
      <c r="E413" s="8">
        <v>5</v>
      </c>
      <c r="G413" s="2">
        <f t="shared" si="6"/>
        <v>126.09999999999998</v>
      </c>
      <c r="N413" s="205"/>
    </row>
    <row r="414" spans="1:14">
      <c r="B414" s="526"/>
      <c r="C414" s="526"/>
      <c r="D414" s="67" t="s">
        <v>46</v>
      </c>
      <c r="E414" s="199">
        <v>10</v>
      </c>
      <c r="G414" s="2">
        <f t="shared" si="6"/>
        <v>136.09999999999997</v>
      </c>
      <c r="J414" s="44"/>
      <c r="K414" s="275"/>
      <c r="L414" s="525"/>
    </row>
    <row r="415" spans="1:14">
      <c r="B415" s="526"/>
      <c r="C415" s="526"/>
      <c r="D415" s="67" t="s">
        <v>47</v>
      </c>
      <c r="E415" s="199">
        <v>10</v>
      </c>
      <c r="G415" s="2">
        <f t="shared" si="6"/>
        <v>146.09999999999997</v>
      </c>
      <c r="N415" s="205"/>
    </row>
    <row r="416" spans="1:14">
      <c r="A416" s="7">
        <v>44135</v>
      </c>
      <c r="B416" s="526" t="s">
        <v>114</v>
      </c>
      <c r="C416" s="526" t="s">
        <v>30</v>
      </c>
      <c r="D416" t="s">
        <v>18</v>
      </c>
      <c r="F416" s="2">
        <v>60</v>
      </c>
      <c r="G416" s="2">
        <f t="shared" si="6"/>
        <v>86.099999999999966</v>
      </c>
      <c r="N416" s="205"/>
    </row>
    <row r="417" spans="1:13">
      <c r="A417" s="7">
        <v>44135</v>
      </c>
      <c r="B417" s="526" t="s">
        <v>114</v>
      </c>
      <c r="C417" s="526" t="s">
        <v>30</v>
      </c>
      <c r="D417" t="s">
        <v>19</v>
      </c>
      <c r="F417" s="2">
        <v>5</v>
      </c>
      <c r="G417" s="2">
        <f t="shared" si="6"/>
        <v>81.099999999999966</v>
      </c>
      <c r="J417" s="44"/>
      <c r="K417" s="275"/>
      <c r="L417" s="525"/>
    </row>
    <row r="418" spans="1:13">
      <c r="A418" s="7">
        <v>44175</v>
      </c>
      <c r="B418" s="526">
        <v>21022</v>
      </c>
      <c r="C418" s="526" t="s">
        <v>30</v>
      </c>
      <c r="D418" t="s">
        <v>16</v>
      </c>
      <c r="F418" s="2">
        <v>13</v>
      </c>
      <c r="G418" s="2">
        <f t="shared" si="6"/>
        <v>68.099999999999966</v>
      </c>
    </row>
    <row r="419" spans="1:13">
      <c r="A419" s="7">
        <v>44175</v>
      </c>
      <c r="B419" s="526">
        <v>21022</v>
      </c>
      <c r="C419" s="526" t="s">
        <v>30</v>
      </c>
      <c r="D419" t="s">
        <v>17</v>
      </c>
      <c r="F419" s="2">
        <v>48.1</v>
      </c>
      <c r="G419" s="2">
        <f t="shared" si="6"/>
        <v>19.999999999999964</v>
      </c>
    </row>
    <row r="420" spans="1:13">
      <c r="A420" s="7">
        <v>44517</v>
      </c>
      <c r="B420" s="526">
        <v>23936</v>
      </c>
      <c r="C420" s="526" t="s">
        <v>30</v>
      </c>
      <c r="D420" s="67" t="s">
        <v>46</v>
      </c>
      <c r="F420" s="2">
        <v>10</v>
      </c>
      <c r="G420" s="2">
        <f t="shared" si="6"/>
        <v>9.9999999999999645</v>
      </c>
    </row>
    <row r="421" spans="1:13">
      <c r="A421" s="7">
        <v>44517</v>
      </c>
      <c r="B421" s="526">
        <v>23936</v>
      </c>
      <c r="C421" s="526" t="s">
        <v>30</v>
      </c>
      <c r="D421" s="67" t="s">
        <v>47</v>
      </c>
      <c r="F421" s="2">
        <v>10</v>
      </c>
      <c r="G421" s="2">
        <f t="shared" si="6"/>
        <v>-3.5527136788005009E-14</v>
      </c>
    </row>
    <row r="422" spans="1:13">
      <c r="A422" s="44">
        <v>44165</v>
      </c>
      <c r="B422" s="525" t="s">
        <v>14</v>
      </c>
      <c r="C422" s="525" t="s">
        <v>33</v>
      </c>
      <c r="D422" t="s">
        <v>16</v>
      </c>
      <c r="E422" s="8">
        <v>87.7</v>
      </c>
      <c r="G422" s="2">
        <f t="shared" si="6"/>
        <v>87.69999999999996</v>
      </c>
      <c r="J422" s="44"/>
      <c r="K422" s="275"/>
      <c r="L422" s="525"/>
    </row>
    <row r="423" spans="1:13">
      <c r="B423" s="526"/>
      <c r="C423" s="526"/>
      <c r="D423" t="s">
        <v>17</v>
      </c>
      <c r="E423" s="8">
        <v>49.4</v>
      </c>
      <c r="G423" s="2">
        <f t="shared" si="6"/>
        <v>137.09999999999997</v>
      </c>
    </row>
    <row r="424" spans="1:13">
      <c r="B424" s="526"/>
      <c r="C424" s="526"/>
      <c r="D424" t="s">
        <v>18</v>
      </c>
      <c r="E424" s="8">
        <v>60</v>
      </c>
      <c r="G424" s="2">
        <f t="shared" si="6"/>
        <v>197.09999999999997</v>
      </c>
    </row>
    <row r="425" spans="1:13">
      <c r="B425" s="526"/>
      <c r="C425" s="526"/>
      <c r="D425" t="s">
        <v>40</v>
      </c>
      <c r="E425" s="8">
        <v>5</v>
      </c>
      <c r="G425" s="2">
        <f t="shared" si="6"/>
        <v>202.09999999999997</v>
      </c>
      <c r="J425" s="44"/>
      <c r="K425" s="275"/>
      <c r="L425" s="525"/>
    </row>
    <row r="426" spans="1:13">
      <c r="A426" s="7">
        <v>44165</v>
      </c>
      <c r="B426" s="526" t="s">
        <v>114</v>
      </c>
      <c r="C426" s="526" t="s">
        <v>33</v>
      </c>
      <c r="D426" t="s">
        <v>48</v>
      </c>
      <c r="F426" s="2">
        <v>60</v>
      </c>
      <c r="G426" s="2">
        <f t="shared" si="6"/>
        <v>142.09999999999997</v>
      </c>
      <c r="M426" s="67"/>
    </row>
    <row r="427" spans="1:13">
      <c r="A427" s="7">
        <v>44165</v>
      </c>
      <c r="B427" s="526" t="s">
        <v>114</v>
      </c>
      <c r="C427" s="526" t="s">
        <v>33</v>
      </c>
      <c r="D427" t="s">
        <v>40</v>
      </c>
      <c r="F427" s="2">
        <v>5</v>
      </c>
      <c r="G427" s="2">
        <f t="shared" si="6"/>
        <v>137.09999999999997</v>
      </c>
      <c r="M427" s="67"/>
    </row>
    <row r="428" spans="1:13">
      <c r="A428" s="7">
        <v>44196</v>
      </c>
      <c r="B428" s="526" t="s">
        <v>114</v>
      </c>
      <c r="C428" s="526" t="s">
        <v>33</v>
      </c>
      <c r="D428" t="s">
        <v>16</v>
      </c>
      <c r="F428" s="2">
        <v>87.7</v>
      </c>
      <c r="G428" s="2">
        <f t="shared" si="6"/>
        <v>49.399999999999963</v>
      </c>
      <c r="J428" s="44"/>
      <c r="K428" s="275"/>
      <c r="L428" s="525"/>
    </row>
    <row r="429" spans="1:13">
      <c r="A429" s="7">
        <v>44196</v>
      </c>
      <c r="B429" s="526" t="s">
        <v>114</v>
      </c>
      <c r="C429" s="526" t="s">
        <v>33</v>
      </c>
      <c r="D429" t="s">
        <v>17</v>
      </c>
      <c r="F429" s="2">
        <v>42.3</v>
      </c>
      <c r="G429" s="2">
        <f t="shared" si="6"/>
        <v>7.0999999999999659</v>
      </c>
      <c r="I429" s="8"/>
    </row>
    <row r="430" spans="1:13">
      <c r="A430" s="7">
        <v>44227</v>
      </c>
      <c r="B430" s="526" t="s">
        <v>114</v>
      </c>
      <c r="C430" s="526" t="s">
        <v>33</v>
      </c>
      <c r="D430" t="s">
        <v>17</v>
      </c>
      <c r="F430" s="2">
        <v>7.1</v>
      </c>
      <c r="G430" s="2">
        <f t="shared" si="6"/>
        <v>-3.3750779948604759E-14</v>
      </c>
      <c r="I430" s="8"/>
      <c r="J430" s="44"/>
      <c r="K430" s="275"/>
      <c r="L430" s="525"/>
    </row>
    <row r="431" spans="1:13">
      <c r="A431" s="44">
        <v>44196</v>
      </c>
      <c r="B431" s="525" t="s">
        <v>14</v>
      </c>
      <c r="C431" s="525" t="s">
        <v>34</v>
      </c>
      <c r="D431" t="s">
        <v>16</v>
      </c>
      <c r="E431" s="80">
        <v>100.3</v>
      </c>
      <c r="G431" s="2">
        <f t="shared" si="6"/>
        <v>100.29999999999997</v>
      </c>
    </row>
    <row r="432" spans="1:13">
      <c r="B432" s="526"/>
      <c r="C432" s="526"/>
      <c r="D432" t="s">
        <v>17</v>
      </c>
      <c r="E432" s="80">
        <v>43.8</v>
      </c>
      <c r="G432" s="2">
        <f t="shared" si="6"/>
        <v>144.09999999999997</v>
      </c>
    </row>
    <row r="433" spans="1:14">
      <c r="B433" s="526"/>
      <c r="C433" s="526"/>
      <c r="D433" t="s">
        <v>48</v>
      </c>
      <c r="E433" s="80">
        <v>60</v>
      </c>
      <c r="G433" s="2">
        <f t="shared" si="6"/>
        <v>204.09999999999997</v>
      </c>
      <c r="J433" s="44"/>
      <c r="K433" s="275"/>
      <c r="L433" s="525"/>
    </row>
    <row r="434" spans="1:14">
      <c r="B434" s="526"/>
      <c r="C434" s="526"/>
      <c r="D434" t="s">
        <v>40</v>
      </c>
      <c r="E434" s="80">
        <v>5</v>
      </c>
      <c r="G434" s="2">
        <f t="shared" si="6"/>
        <v>209.09999999999997</v>
      </c>
      <c r="M434" s="67"/>
    </row>
    <row r="435" spans="1:14">
      <c r="A435" s="86">
        <v>44196</v>
      </c>
      <c r="B435" s="526" t="s">
        <v>114</v>
      </c>
      <c r="C435" s="526" t="s">
        <v>34</v>
      </c>
      <c r="D435" t="s">
        <v>48</v>
      </c>
      <c r="E435" s="2"/>
      <c r="F435" s="2">
        <v>60</v>
      </c>
      <c r="G435" s="2">
        <f t="shared" si="6"/>
        <v>149.09999999999997</v>
      </c>
      <c r="M435" s="67"/>
    </row>
    <row r="436" spans="1:14">
      <c r="A436" s="86">
        <v>44196</v>
      </c>
      <c r="B436" s="526" t="s">
        <v>114</v>
      </c>
      <c r="C436" s="526" t="s">
        <v>34</v>
      </c>
      <c r="D436" t="s">
        <v>40</v>
      </c>
      <c r="E436" s="2"/>
      <c r="F436" s="2">
        <v>5</v>
      </c>
      <c r="G436" s="2">
        <f t="shared" si="6"/>
        <v>144.09999999999997</v>
      </c>
      <c r="J436" s="44"/>
      <c r="K436" s="275"/>
      <c r="L436" s="525"/>
    </row>
    <row r="437" spans="1:14" ht="18.75">
      <c r="A437" s="7">
        <v>44227</v>
      </c>
      <c r="B437" s="526" t="s">
        <v>114</v>
      </c>
      <c r="C437" s="526" t="s">
        <v>34</v>
      </c>
      <c r="D437" t="s">
        <v>16</v>
      </c>
      <c r="E437" s="2"/>
      <c r="F437" s="2">
        <v>100.3</v>
      </c>
      <c r="G437" s="2">
        <f t="shared" si="6"/>
        <v>43.799999999999969</v>
      </c>
      <c r="J437" s="204"/>
      <c r="K437" s="276"/>
      <c r="L437" s="204"/>
      <c r="M437" s="204"/>
      <c r="N437" s="203"/>
    </row>
    <row r="438" spans="1:14">
      <c r="A438" s="7">
        <v>44227</v>
      </c>
      <c r="B438" s="526" t="s">
        <v>114</v>
      </c>
      <c r="C438" s="526" t="s">
        <v>34</v>
      </c>
      <c r="D438" t="s">
        <v>17</v>
      </c>
      <c r="E438" s="2"/>
      <c r="F438" s="2">
        <v>7.6</v>
      </c>
      <c r="G438" s="2">
        <f t="shared" si="6"/>
        <v>36.199999999999967</v>
      </c>
    </row>
    <row r="439" spans="1:14">
      <c r="A439" s="7">
        <v>44235</v>
      </c>
      <c r="B439" s="526">
        <v>21536</v>
      </c>
      <c r="C439" s="526" t="s">
        <v>34</v>
      </c>
      <c r="D439" t="s">
        <v>17</v>
      </c>
      <c r="E439" s="2"/>
      <c r="F439" s="2">
        <v>36.200000000000003</v>
      </c>
      <c r="G439" s="2">
        <f t="shared" si="6"/>
        <v>0</v>
      </c>
      <c r="J439" s="44"/>
      <c r="K439" s="275"/>
      <c r="L439" s="525"/>
      <c r="N439" s="202"/>
    </row>
    <row r="440" spans="1:14">
      <c r="A440" s="44">
        <v>44227</v>
      </c>
      <c r="B440" s="525" t="s">
        <v>14</v>
      </c>
      <c r="C440" s="525" t="s">
        <v>15</v>
      </c>
      <c r="D440" t="s">
        <v>16</v>
      </c>
      <c r="E440" s="80">
        <v>107.1</v>
      </c>
      <c r="G440" s="2">
        <f t="shared" si="6"/>
        <v>107.1</v>
      </c>
      <c r="J440" s="7"/>
      <c r="K440" s="277"/>
      <c r="L440" s="526"/>
      <c r="N440" s="202"/>
    </row>
    <row r="441" spans="1:14">
      <c r="B441" s="526"/>
      <c r="C441" s="526"/>
      <c r="D441" t="s">
        <v>17</v>
      </c>
      <c r="E441" s="80">
        <v>55.5</v>
      </c>
      <c r="G441" s="2">
        <f t="shared" si="6"/>
        <v>162.6</v>
      </c>
      <c r="J441" s="7"/>
      <c r="K441" s="277"/>
      <c r="L441" s="526"/>
      <c r="N441" s="202"/>
    </row>
    <row r="442" spans="1:14">
      <c r="B442" s="526"/>
      <c r="C442" s="526"/>
      <c r="D442" t="s">
        <v>48</v>
      </c>
      <c r="E442" s="80">
        <v>60</v>
      </c>
      <c r="G442" s="2">
        <f t="shared" si="6"/>
        <v>222.6</v>
      </c>
      <c r="J442" s="7"/>
      <c r="K442" s="277"/>
      <c r="L442" s="526"/>
      <c r="N442" s="202"/>
    </row>
    <row r="443" spans="1:14">
      <c r="B443" s="526"/>
      <c r="C443" s="526"/>
      <c r="D443" t="s">
        <v>40</v>
      </c>
      <c r="E443" s="80">
        <v>5</v>
      </c>
      <c r="G443" s="2">
        <f t="shared" si="6"/>
        <v>227.6</v>
      </c>
      <c r="J443" s="7"/>
      <c r="K443" s="277"/>
      <c r="L443" s="526"/>
      <c r="N443" s="202"/>
    </row>
    <row r="444" spans="1:14">
      <c r="A444" s="86">
        <v>44227</v>
      </c>
      <c r="B444" s="526" t="s">
        <v>114</v>
      </c>
      <c r="C444" s="526" t="s">
        <v>15</v>
      </c>
      <c r="D444" t="s">
        <v>48</v>
      </c>
      <c r="E444" s="2"/>
      <c r="F444" s="2">
        <v>60</v>
      </c>
      <c r="G444" s="2">
        <f t="shared" si="6"/>
        <v>167.6</v>
      </c>
    </row>
    <row r="445" spans="1:14">
      <c r="A445" s="86">
        <v>44227</v>
      </c>
      <c r="B445" s="526" t="s">
        <v>114</v>
      </c>
      <c r="C445" s="526" t="s">
        <v>15</v>
      </c>
      <c r="D445" t="s">
        <v>40</v>
      </c>
      <c r="E445" s="2"/>
      <c r="F445" s="2">
        <v>5</v>
      </c>
      <c r="G445" s="2">
        <f t="shared" si="6"/>
        <v>162.6</v>
      </c>
    </row>
    <row r="446" spans="1:14">
      <c r="A446" s="86">
        <v>44255</v>
      </c>
      <c r="B446" s="526" t="s">
        <v>114</v>
      </c>
      <c r="C446" s="526" t="s">
        <v>15</v>
      </c>
      <c r="D446" t="s">
        <v>16</v>
      </c>
      <c r="E446" s="2"/>
      <c r="F446" s="2">
        <v>10</v>
      </c>
      <c r="G446" s="2">
        <f t="shared" si="6"/>
        <v>152.6</v>
      </c>
    </row>
    <row r="447" spans="1:14">
      <c r="A447" s="86">
        <v>44286</v>
      </c>
      <c r="B447" s="526" t="s">
        <v>114</v>
      </c>
      <c r="C447" s="526" t="s">
        <v>15</v>
      </c>
      <c r="D447" t="s">
        <v>16</v>
      </c>
      <c r="E447" s="2"/>
      <c r="F447" s="2">
        <v>97.1</v>
      </c>
      <c r="G447" s="2">
        <f t="shared" si="6"/>
        <v>55.5</v>
      </c>
    </row>
    <row r="448" spans="1:14">
      <c r="A448" s="86">
        <v>44286</v>
      </c>
      <c r="B448" s="526" t="s">
        <v>114</v>
      </c>
      <c r="C448" s="526" t="s">
        <v>15</v>
      </c>
      <c r="D448" t="s">
        <v>17</v>
      </c>
      <c r="E448" s="2"/>
      <c r="F448" s="2">
        <v>47.9</v>
      </c>
      <c r="G448" s="2">
        <f t="shared" si="6"/>
        <v>7.6000000000000014</v>
      </c>
    </row>
    <row r="449" spans="1:7">
      <c r="A449" s="86">
        <v>44310</v>
      </c>
      <c r="B449" s="526">
        <v>22237</v>
      </c>
      <c r="C449" s="526" t="s">
        <v>15</v>
      </c>
      <c r="D449" t="s">
        <v>17</v>
      </c>
      <c r="E449" s="2"/>
      <c r="F449" s="2">
        <v>7.6</v>
      </c>
      <c r="G449" s="2">
        <f t="shared" si="6"/>
        <v>0</v>
      </c>
    </row>
    <row r="450" spans="1:7">
      <c r="A450" s="44">
        <v>44255</v>
      </c>
      <c r="B450" s="525" t="s">
        <v>14</v>
      </c>
      <c r="C450" s="525" t="s">
        <v>20</v>
      </c>
      <c r="D450" t="s">
        <v>16</v>
      </c>
      <c r="E450" s="80">
        <v>58.1</v>
      </c>
      <c r="G450" s="2">
        <f t="shared" si="6"/>
        <v>58.1</v>
      </c>
    </row>
    <row r="451" spans="1:7">
      <c r="B451" s="526"/>
      <c r="C451" s="526"/>
      <c r="D451" t="s">
        <v>17</v>
      </c>
      <c r="E451" s="80">
        <v>31.2</v>
      </c>
      <c r="G451" s="2">
        <f t="shared" si="6"/>
        <v>89.3</v>
      </c>
    </row>
    <row r="452" spans="1:7">
      <c r="B452" s="526"/>
      <c r="C452" s="526"/>
      <c r="D452" t="s">
        <v>48</v>
      </c>
      <c r="E452" s="80">
        <v>56</v>
      </c>
      <c r="G452" s="2">
        <f t="shared" si="6"/>
        <v>145.30000000000001</v>
      </c>
    </row>
    <row r="453" spans="1:7">
      <c r="B453" s="526"/>
      <c r="C453" s="526"/>
      <c r="D453" t="s">
        <v>40</v>
      </c>
      <c r="E453" s="80">
        <v>5</v>
      </c>
      <c r="G453" s="2">
        <f t="shared" si="6"/>
        <v>150.30000000000001</v>
      </c>
    </row>
    <row r="454" spans="1:7">
      <c r="B454" s="526"/>
      <c r="C454" s="526"/>
      <c r="D454" t="s">
        <v>49</v>
      </c>
      <c r="E454" s="80">
        <v>10</v>
      </c>
      <c r="G454" s="2">
        <f t="shared" ref="G454:G517" si="7">+G453+E454-F454</f>
        <v>160.30000000000001</v>
      </c>
    </row>
    <row r="455" spans="1:7">
      <c r="A455" s="7">
        <v>44255</v>
      </c>
      <c r="B455" s="526" t="s">
        <v>114</v>
      </c>
      <c r="C455" s="526" t="s">
        <v>20</v>
      </c>
      <c r="D455" t="s">
        <v>18</v>
      </c>
      <c r="E455" s="80"/>
      <c r="F455" s="2">
        <v>12</v>
      </c>
      <c r="G455" s="2">
        <f t="shared" si="7"/>
        <v>148.30000000000001</v>
      </c>
    </row>
    <row r="456" spans="1:7">
      <c r="A456" s="7">
        <v>44310</v>
      </c>
      <c r="B456" s="526">
        <v>22237</v>
      </c>
      <c r="C456" s="526" t="s">
        <v>20</v>
      </c>
      <c r="D456" t="s">
        <v>16</v>
      </c>
      <c r="E456" s="80"/>
      <c r="F456" s="2">
        <v>58.1</v>
      </c>
      <c r="G456" s="2">
        <f t="shared" si="7"/>
        <v>90.200000000000017</v>
      </c>
    </row>
    <row r="457" spans="1:7">
      <c r="A457" s="7">
        <v>44310</v>
      </c>
      <c r="B457" s="526">
        <v>22237</v>
      </c>
      <c r="C457" s="526" t="s">
        <v>20</v>
      </c>
      <c r="D457" t="s">
        <v>17</v>
      </c>
      <c r="E457" s="80"/>
      <c r="F457" s="2">
        <v>31.2</v>
      </c>
      <c r="G457" s="2">
        <f t="shared" si="7"/>
        <v>59.000000000000014</v>
      </c>
    </row>
    <row r="458" spans="1:7">
      <c r="A458" s="7">
        <v>44310</v>
      </c>
      <c r="B458" s="526">
        <v>22237</v>
      </c>
      <c r="C458" s="526" t="s">
        <v>20</v>
      </c>
      <c r="D458" t="s">
        <v>18</v>
      </c>
      <c r="E458" s="80"/>
      <c r="F458" s="2">
        <v>44</v>
      </c>
      <c r="G458" s="2">
        <f t="shared" si="7"/>
        <v>15.000000000000014</v>
      </c>
    </row>
    <row r="459" spans="1:7">
      <c r="A459" s="7">
        <v>44310</v>
      </c>
      <c r="B459" s="526">
        <v>22237</v>
      </c>
      <c r="C459" s="526" t="s">
        <v>20</v>
      </c>
      <c r="D459" t="s">
        <v>19</v>
      </c>
      <c r="E459" s="80"/>
      <c r="F459" s="2">
        <v>5</v>
      </c>
      <c r="G459" s="2">
        <f t="shared" si="7"/>
        <v>10.000000000000014</v>
      </c>
    </row>
    <row r="460" spans="1:7">
      <c r="A460" s="7">
        <v>44310</v>
      </c>
      <c r="B460" s="526">
        <v>22237</v>
      </c>
      <c r="C460" s="526" t="s">
        <v>20</v>
      </c>
      <c r="D460" t="s">
        <v>49</v>
      </c>
      <c r="E460" s="80"/>
      <c r="F460" s="2">
        <v>10</v>
      </c>
      <c r="G460" s="2">
        <f t="shared" si="7"/>
        <v>1.4210854715202004E-14</v>
      </c>
    </row>
    <row r="461" spans="1:7">
      <c r="A461" s="44">
        <v>44286</v>
      </c>
      <c r="B461" s="525" t="s">
        <v>14</v>
      </c>
      <c r="C461" s="525" t="s">
        <v>23</v>
      </c>
      <c r="D461" t="s">
        <v>16</v>
      </c>
      <c r="E461" s="80">
        <v>108.7</v>
      </c>
      <c r="G461" s="2">
        <f t="shared" si="7"/>
        <v>108.70000000000002</v>
      </c>
    </row>
    <row r="462" spans="1:7">
      <c r="B462" s="526"/>
      <c r="C462" s="526"/>
      <c r="D462" t="s">
        <v>17</v>
      </c>
      <c r="E462" s="80">
        <v>45.6</v>
      </c>
      <c r="G462" s="2">
        <f t="shared" si="7"/>
        <v>154.30000000000001</v>
      </c>
    </row>
    <row r="463" spans="1:7">
      <c r="B463" s="526"/>
      <c r="C463" s="526"/>
      <c r="D463" t="s">
        <v>48</v>
      </c>
      <c r="E463" s="80">
        <v>60</v>
      </c>
      <c r="G463" s="2">
        <f t="shared" si="7"/>
        <v>214.3</v>
      </c>
    </row>
    <row r="464" spans="1:7">
      <c r="B464" s="526"/>
      <c r="C464" s="526"/>
      <c r="D464" t="s">
        <v>40</v>
      </c>
      <c r="E464" s="80">
        <v>5</v>
      </c>
      <c r="G464" s="2">
        <f t="shared" si="7"/>
        <v>219.3</v>
      </c>
    </row>
    <row r="465" spans="1:8">
      <c r="B465" s="526"/>
      <c r="C465" s="526"/>
      <c r="D465" t="s">
        <v>50</v>
      </c>
      <c r="E465" s="80">
        <v>10</v>
      </c>
      <c r="G465" s="2">
        <f t="shared" si="7"/>
        <v>229.3</v>
      </c>
    </row>
    <row r="466" spans="1:8">
      <c r="A466" s="7">
        <v>44277</v>
      </c>
      <c r="B466" s="526">
        <v>22027</v>
      </c>
      <c r="C466" s="526" t="s">
        <v>23</v>
      </c>
      <c r="D466" t="s">
        <v>50</v>
      </c>
      <c r="E466" s="80"/>
      <c r="F466" s="2">
        <v>10</v>
      </c>
      <c r="G466" s="2">
        <f t="shared" si="7"/>
        <v>219.3</v>
      </c>
    </row>
    <row r="467" spans="1:8">
      <c r="A467" s="7">
        <v>44286</v>
      </c>
      <c r="B467" s="526" t="s">
        <v>114</v>
      </c>
      <c r="C467" s="526" t="s">
        <v>23</v>
      </c>
      <c r="D467" t="s">
        <v>18</v>
      </c>
      <c r="E467" s="80"/>
      <c r="F467" s="2">
        <v>60</v>
      </c>
      <c r="G467" s="2">
        <f t="shared" si="7"/>
        <v>159.30000000000001</v>
      </c>
    </row>
    <row r="468" spans="1:8">
      <c r="A468" s="7">
        <v>44286</v>
      </c>
      <c r="B468" s="526" t="s">
        <v>114</v>
      </c>
      <c r="C468" s="526" t="s">
        <v>23</v>
      </c>
      <c r="D468" t="s">
        <v>19</v>
      </c>
      <c r="E468" s="80"/>
      <c r="F468" s="2">
        <v>5</v>
      </c>
      <c r="G468" s="2">
        <f t="shared" si="7"/>
        <v>154.30000000000001</v>
      </c>
    </row>
    <row r="469" spans="1:8">
      <c r="A469" s="7">
        <v>44316</v>
      </c>
      <c r="B469" s="526" t="s">
        <v>114</v>
      </c>
      <c r="C469" s="526" t="s">
        <v>23</v>
      </c>
      <c r="D469" t="s">
        <v>16</v>
      </c>
      <c r="E469" s="80"/>
      <c r="F469" s="2">
        <v>108.7</v>
      </c>
      <c r="G469" s="2">
        <f t="shared" si="7"/>
        <v>45.600000000000009</v>
      </c>
    </row>
    <row r="470" spans="1:8">
      <c r="A470" s="7">
        <v>44316</v>
      </c>
      <c r="B470" s="526" t="s">
        <v>114</v>
      </c>
      <c r="C470" s="526" t="s">
        <v>23</v>
      </c>
      <c r="D470" t="s">
        <v>17</v>
      </c>
      <c r="E470" s="80"/>
      <c r="F470" s="2">
        <v>41.3</v>
      </c>
      <c r="G470" s="2">
        <f t="shared" si="7"/>
        <v>4.3000000000000114</v>
      </c>
      <c r="H470" s="8"/>
    </row>
    <row r="471" spans="1:8">
      <c r="A471" s="7">
        <v>44337</v>
      </c>
      <c r="B471" s="526">
        <v>22553</v>
      </c>
      <c r="C471" s="526" t="s">
        <v>23</v>
      </c>
      <c r="D471" t="s">
        <v>17</v>
      </c>
      <c r="E471" s="80"/>
      <c r="F471" s="2">
        <v>4.3</v>
      </c>
      <c r="G471" s="2">
        <f t="shared" si="7"/>
        <v>1.1546319456101628E-14</v>
      </c>
      <c r="H471" s="8"/>
    </row>
    <row r="472" spans="1:8">
      <c r="A472" s="44">
        <v>44316</v>
      </c>
      <c r="B472" s="525" t="s">
        <v>14</v>
      </c>
      <c r="C472" s="525" t="s">
        <v>24</v>
      </c>
      <c r="D472" t="s">
        <v>16</v>
      </c>
      <c r="E472" s="80">
        <v>104.9</v>
      </c>
      <c r="G472" s="2">
        <f t="shared" si="7"/>
        <v>104.90000000000002</v>
      </c>
    </row>
    <row r="473" spans="1:8">
      <c r="B473" s="526"/>
      <c r="C473" s="526"/>
      <c r="D473" t="s">
        <v>17</v>
      </c>
      <c r="E473" s="80">
        <v>46.4</v>
      </c>
      <c r="G473" s="2">
        <f t="shared" si="7"/>
        <v>151.30000000000001</v>
      </c>
    </row>
    <row r="474" spans="1:8">
      <c r="B474" s="526"/>
      <c r="C474" s="526"/>
      <c r="D474" t="s">
        <v>48</v>
      </c>
      <c r="E474" s="80">
        <v>60</v>
      </c>
      <c r="G474" s="2">
        <f t="shared" si="7"/>
        <v>211.3</v>
      </c>
    </row>
    <row r="475" spans="1:8">
      <c r="B475" s="526"/>
      <c r="C475" s="526"/>
      <c r="D475" t="s">
        <v>40</v>
      </c>
      <c r="E475" s="80">
        <v>5</v>
      </c>
      <c r="G475" s="2">
        <f t="shared" si="7"/>
        <v>216.3</v>
      </c>
    </row>
    <row r="476" spans="1:8">
      <c r="A476" s="7">
        <v>44316</v>
      </c>
      <c r="B476" s="526" t="s">
        <v>114</v>
      </c>
      <c r="C476" s="526" t="s">
        <v>24</v>
      </c>
      <c r="D476" t="s">
        <v>18</v>
      </c>
      <c r="E476" s="80"/>
      <c r="F476" s="2">
        <v>60</v>
      </c>
      <c r="G476" s="2">
        <f t="shared" si="7"/>
        <v>156.30000000000001</v>
      </c>
    </row>
    <row r="477" spans="1:8">
      <c r="A477" s="7">
        <v>44316</v>
      </c>
      <c r="B477" s="526" t="s">
        <v>114</v>
      </c>
      <c r="C477" s="526" t="s">
        <v>24</v>
      </c>
      <c r="D477" t="s">
        <v>19</v>
      </c>
      <c r="E477" s="80"/>
      <c r="F477" s="2">
        <v>5</v>
      </c>
      <c r="G477" s="2">
        <f t="shared" si="7"/>
        <v>151.30000000000001</v>
      </c>
    </row>
    <row r="478" spans="1:8">
      <c r="A478" s="7">
        <v>44347</v>
      </c>
      <c r="B478" s="526" t="s">
        <v>114</v>
      </c>
      <c r="C478" s="526" t="s">
        <v>24</v>
      </c>
      <c r="D478" t="s">
        <v>16</v>
      </c>
      <c r="E478" s="80"/>
      <c r="F478" s="2">
        <v>104.9</v>
      </c>
      <c r="G478" s="2">
        <f t="shared" si="7"/>
        <v>46.400000000000006</v>
      </c>
    </row>
    <row r="479" spans="1:8">
      <c r="A479" s="7">
        <v>44347</v>
      </c>
      <c r="B479" s="526" t="s">
        <v>114</v>
      </c>
      <c r="C479" s="526" t="s">
        <v>24</v>
      </c>
      <c r="D479" t="s">
        <v>17</v>
      </c>
      <c r="E479" s="80"/>
      <c r="F479" s="2">
        <v>45.1</v>
      </c>
      <c r="G479" s="2">
        <f t="shared" si="7"/>
        <v>1.3000000000000043</v>
      </c>
    </row>
    <row r="480" spans="1:8">
      <c r="A480" s="7">
        <v>44361</v>
      </c>
      <c r="B480" s="526">
        <v>22807</v>
      </c>
      <c r="C480" s="526" t="s">
        <v>24</v>
      </c>
      <c r="D480" t="s">
        <v>17</v>
      </c>
      <c r="E480" s="80"/>
      <c r="F480" s="2">
        <v>1.3</v>
      </c>
      <c r="G480" s="2">
        <f t="shared" si="7"/>
        <v>4.2188474935755949E-15</v>
      </c>
    </row>
    <row r="481" spans="1:8">
      <c r="A481" s="44">
        <v>44347</v>
      </c>
      <c r="B481" s="525" t="s">
        <v>14</v>
      </c>
      <c r="C481" s="525" t="s">
        <v>25</v>
      </c>
      <c r="D481" t="s">
        <v>16</v>
      </c>
      <c r="E481" s="80">
        <v>92</v>
      </c>
      <c r="G481" s="2">
        <f t="shared" si="7"/>
        <v>92</v>
      </c>
    </row>
    <row r="482" spans="1:8">
      <c r="B482" s="526"/>
      <c r="C482" s="526"/>
      <c r="D482" t="s">
        <v>17</v>
      </c>
      <c r="E482" s="80">
        <v>42.8</v>
      </c>
      <c r="G482" s="2">
        <f t="shared" si="7"/>
        <v>134.80000000000001</v>
      </c>
    </row>
    <row r="483" spans="1:8">
      <c r="B483" s="526"/>
      <c r="C483" s="526"/>
      <c r="D483" t="s">
        <v>48</v>
      </c>
      <c r="E483" s="80">
        <v>60</v>
      </c>
      <c r="G483" s="2">
        <f t="shared" si="7"/>
        <v>194.8</v>
      </c>
    </row>
    <row r="484" spans="1:8">
      <c r="B484" s="526"/>
      <c r="C484" s="526"/>
      <c r="D484" t="s">
        <v>40</v>
      </c>
      <c r="E484" s="80">
        <v>5</v>
      </c>
      <c r="G484" s="2">
        <f t="shared" si="7"/>
        <v>199.8</v>
      </c>
    </row>
    <row r="485" spans="1:8">
      <c r="A485" s="7">
        <v>44347</v>
      </c>
      <c r="B485" s="526" t="s">
        <v>114</v>
      </c>
      <c r="C485" s="526" t="s">
        <v>25</v>
      </c>
      <c r="D485" t="s">
        <v>18</v>
      </c>
      <c r="E485" s="80"/>
      <c r="F485" s="2">
        <v>60</v>
      </c>
      <c r="G485" s="2">
        <f t="shared" si="7"/>
        <v>139.80000000000001</v>
      </c>
    </row>
    <row r="486" spans="1:8">
      <c r="A486" s="7">
        <v>44347</v>
      </c>
      <c r="B486" s="526" t="s">
        <v>114</v>
      </c>
      <c r="C486" s="526" t="s">
        <v>25</v>
      </c>
      <c r="D486" t="s">
        <v>19</v>
      </c>
      <c r="E486" s="80"/>
      <c r="F486" s="2">
        <v>5</v>
      </c>
      <c r="G486" s="2">
        <f t="shared" si="7"/>
        <v>134.80000000000001</v>
      </c>
    </row>
    <row r="487" spans="1:8">
      <c r="A487" s="7">
        <v>44377</v>
      </c>
      <c r="B487" s="526" t="s">
        <v>114</v>
      </c>
      <c r="C487" s="526" t="s">
        <v>25</v>
      </c>
      <c r="D487" t="s">
        <v>16</v>
      </c>
      <c r="E487" s="80"/>
      <c r="F487" s="2">
        <v>92</v>
      </c>
      <c r="G487" s="2">
        <f t="shared" si="7"/>
        <v>42.800000000000011</v>
      </c>
    </row>
    <row r="488" spans="1:8">
      <c r="A488" s="7">
        <v>44377</v>
      </c>
      <c r="B488" s="526" t="s">
        <v>114</v>
      </c>
      <c r="C488" s="526" t="s">
        <v>25</v>
      </c>
      <c r="D488" t="s">
        <v>17</v>
      </c>
      <c r="E488" s="80"/>
      <c r="F488" s="2">
        <v>42.8</v>
      </c>
      <c r="G488" s="2">
        <f t="shared" si="7"/>
        <v>0</v>
      </c>
    </row>
    <row r="489" spans="1:8">
      <c r="A489" s="44">
        <v>44377</v>
      </c>
      <c r="B489" s="525" t="s">
        <v>14</v>
      </c>
      <c r="C489" s="525" t="s">
        <v>26</v>
      </c>
      <c r="D489" t="s">
        <v>16</v>
      </c>
      <c r="E489" s="80">
        <v>108.8</v>
      </c>
      <c r="G489" s="2">
        <f t="shared" si="7"/>
        <v>108.8</v>
      </c>
    </row>
    <row r="490" spans="1:8">
      <c r="B490" s="526"/>
      <c r="C490" s="526"/>
      <c r="D490" t="s">
        <v>17</v>
      </c>
      <c r="E490" s="87">
        <v>43.1</v>
      </c>
      <c r="G490" s="2">
        <f t="shared" si="7"/>
        <v>151.9</v>
      </c>
    </row>
    <row r="491" spans="1:8">
      <c r="B491" s="526"/>
      <c r="C491" s="526"/>
      <c r="D491" t="s">
        <v>48</v>
      </c>
      <c r="E491" s="80">
        <v>60</v>
      </c>
      <c r="G491" s="2">
        <f t="shared" si="7"/>
        <v>211.9</v>
      </c>
    </row>
    <row r="492" spans="1:8">
      <c r="B492" s="526"/>
      <c r="C492" s="526"/>
      <c r="D492" t="s">
        <v>40</v>
      </c>
      <c r="E492" s="80">
        <v>5</v>
      </c>
      <c r="G492" s="2">
        <f t="shared" si="7"/>
        <v>216.9</v>
      </c>
    </row>
    <row r="493" spans="1:8">
      <c r="A493" s="7">
        <v>44377</v>
      </c>
      <c r="B493" s="526" t="s">
        <v>114</v>
      </c>
      <c r="C493" s="526" t="s">
        <v>26</v>
      </c>
      <c r="D493" t="s">
        <v>18</v>
      </c>
      <c r="E493" s="80"/>
      <c r="F493" s="2">
        <v>60</v>
      </c>
      <c r="G493" s="2">
        <f t="shared" si="7"/>
        <v>156.9</v>
      </c>
    </row>
    <row r="494" spans="1:8">
      <c r="A494" s="7">
        <v>44377</v>
      </c>
      <c r="B494" s="526" t="s">
        <v>114</v>
      </c>
      <c r="C494" s="526" t="s">
        <v>26</v>
      </c>
      <c r="D494" t="s">
        <v>19</v>
      </c>
      <c r="E494" s="80"/>
      <c r="F494" s="2">
        <v>5</v>
      </c>
      <c r="G494" s="2">
        <f t="shared" si="7"/>
        <v>151.9</v>
      </c>
    </row>
    <row r="495" spans="1:8">
      <c r="A495" s="7">
        <v>44377</v>
      </c>
      <c r="B495" s="526" t="s">
        <v>114</v>
      </c>
      <c r="C495" s="526" t="s">
        <v>26</v>
      </c>
      <c r="D495" t="s">
        <v>16</v>
      </c>
      <c r="E495" s="80"/>
      <c r="F495" s="2">
        <v>15.2</v>
      </c>
      <c r="G495" s="2">
        <f t="shared" si="7"/>
        <v>136.70000000000002</v>
      </c>
    </row>
    <row r="496" spans="1:8">
      <c r="A496" s="201">
        <v>44408</v>
      </c>
      <c r="B496" s="526" t="s">
        <v>115</v>
      </c>
      <c r="C496" s="526" t="s">
        <v>26</v>
      </c>
      <c r="D496" t="s">
        <v>16</v>
      </c>
      <c r="E496" s="80"/>
      <c r="F496" s="104">
        <v>93.6</v>
      </c>
      <c r="G496" s="2">
        <f t="shared" si="7"/>
        <v>43.100000000000023</v>
      </c>
      <c r="H496" s="37"/>
    </row>
    <row r="497" spans="1:8">
      <c r="A497" s="201">
        <v>44408</v>
      </c>
      <c r="B497" s="526" t="s">
        <v>115</v>
      </c>
      <c r="C497" s="526" t="s">
        <v>26</v>
      </c>
      <c r="D497" t="s">
        <v>17</v>
      </c>
      <c r="E497" s="80"/>
      <c r="F497" s="104">
        <v>41.4</v>
      </c>
      <c r="G497" s="2">
        <f t="shared" si="7"/>
        <v>1.7000000000000242</v>
      </c>
    </row>
    <row r="498" spans="1:8">
      <c r="A498" s="7">
        <v>44420</v>
      </c>
      <c r="B498" s="526">
        <v>23200</v>
      </c>
      <c r="C498" s="526" t="s">
        <v>26</v>
      </c>
      <c r="D498" t="s">
        <v>17</v>
      </c>
      <c r="E498" s="80"/>
      <c r="F498" s="2">
        <v>1.7</v>
      </c>
      <c r="G498" s="2">
        <f t="shared" si="7"/>
        <v>2.4202861936828413E-14</v>
      </c>
    </row>
    <row r="499" spans="1:8">
      <c r="A499" s="88">
        <v>44408</v>
      </c>
      <c r="B499" s="525" t="s">
        <v>14</v>
      </c>
      <c r="C499" s="525" t="s">
        <v>27</v>
      </c>
      <c r="D499" t="s">
        <v>16</v>
      </c>
      <c r="E499" s="2">
        <v>95.2</v>
      </c>
      <c r="G499" s="2">
        <f t="shared" si="7"/>
        <v>95.200000000000031</v>
      </c>
      <c r="H499" s="19"/>
    </row>
    <row r="500" spans="1:8">
      <c r="A500" s="86"/>
      <c r="B500" s="526"/>
      <c r="C500" s="526"/>
      <c r="D500" t="s">
        <v>17</v>
      </c>
      <c r="E500" s="2">
        <v>50</v>
      </c>
      <c r="G500" s="2">
        <f t="shared" si="7"/>
        <v>145.20000000000005</v>
      </c>
    </row>
    <row r="501" spans="1:8">
      <c r="A501" s="86"/>
      <c r="B501" s="526"/>
      <c r="C501" s="526"/>
      <c r="D501" t="s">
        <v>18</v>
      </c>
      <c r="E501" s="2">
        <v>60</v>
      </c>
      <c r="G501" s="2">
        <f t="shared" si="7"/>
        <v>205.20000000000005</v>
      </c>
    </row>
    <row r="502" spans="1:8">
      <c r="A502" s="86"/>
      <c r="B502" s="526"/>
      <c r="C502" s="526"/>
      <c r="D502" t="s">
        <v>19</v>
      </c>
      <c r="E502" s="2">
        <v>5</v>
      </c>
      <c r="G502" s="2">
        <f t="shared" si="7"/>
        <v>210.20000000000005</v>
      </c>
    </row>
    <row r="503" spans="1:8">
      <c r="A503" s="7">
        <v>44408</v>
      </c>
      <c r="B503" s="526" t="s">
        <v>115</v>
      </c>
      <c r="C503" s="526" t="s">
        <v>27</v>
      </c>
      <c r="D503" t="s">
        <v>18</v>
      </c>
      <c r="E503" s="2"/>
      <c r="F503" s="2">
        <v>60</v>
      </c>
      <c r="G503" s="2">
        <f t="shared" si="7"/>
        <v>150.20000000000005</v>
      </c>
    </row>
    <row r="504" spans="1:8">
      <c r="A504" s="7">
        <v>44408</v>
      </c>
      <c r="B504" s="526" t="s">
        <v>115</v>
      </c>
      <c r="C504" s="526" t="s">
        <v>27</v>
      </c>
      <c r="D504" t="s">
        <v>19</v>
      </c>
      <c r="E504" s="2"/>
      <c r="F504" s="2">
        <v>5</v>
      </c>
      <c r="G504" s="2">
        <f t="shared" si="7"/>
        <v>145.20000000000005</v>
      </c>
    </row>
    <row r="505" spans="1:8">
      <c r="A505" s="114">
        <v>44439</v>
      </c>
      <c r="B505" s="526" t="s">
        <v>116</v>
      </c>
      <c r="C505" s="526" t="s">
        <v>27</v>
      </c>
      <c r="D505" t="s">
        <v>16</v>
      </c>
      <c r="E505" s="2"/>
      <c r="F505" s="198">
        <v>95.2</v>
      </c>
      <c r="G505" s="2">
        <f t="shared" si="7"/>
        <v>50.000000000000043</v>
      </c>
    </row>
    <row r="506" spans="1:8">
      <c r="A506" s="114">
        <v>44439</v>
      </c>
      <c r="B506" s="526" t="s">
        <v>116</v>
      </c>
      <c r="C506" s="526" t="s">
        <v>27</v>
      </c>
      <c r="D506" t="s">
        <v>17</v>
      </c>
      <c r="E506" s="2"/>
      <c r="F506" s="198">
        <v>50</v>
      </c>
      <c r="G506" s="2">
        <f t="shared" si="7"/>
        <v>0</v>
      </c>
    </row>
    <row r="507" spans="1:8">
      <c r="A507" s="44">
        <v>44439</v>
      </c>
      <c r="B507" s="525" t="s">
        <v>14</v>
      </c>
      <c r="C507" s="525" t="s">
        <v>28</v>
      </c>
      <c r="D507" t="s">
        <v>16</v>
      </c>
      <c r="E507" s="2">
        <v>107.9</v>
      </c>
      <c r="G507" s="2">
        <f t="shared" si="7"/>
        <v>107.9</v>
      </c>
    </row>
    <row r="508" spans="1:8">
      <c r="B508" s="526"/>
      <c r="C508" s="526"/>
      <c r="D508" t="s">
        <v>17</v>
      </c>
      <c r="E508" s="2">
        <v>50.6</v>
      </c>
      <c r="G508" s="2">
        <f t="shared" si="7"/>
        <v>158.5</v>
      </c>
    </row>
    <row r="509" spans="1:8">
      <c r="B509" s="526"/>
      <c r="C509" s="526"/>
      <c r="D509" t="s">
        <v>18</v>
      </c>
      <c r="E509" s="2">
        <v>60</v>
      </c>
      <c r="G509" s="2">
        <f t="shared" si="7"/>
        <v>218.5</v>
      </c>
    </row>
    <row r="510" spans="1:8">
      <c r="B510" s="526"/>
      <c r="C510" s="526"/>
      <c r="D510" t="s">
        <v>19</v>
      </c>
      <c r="E510" s="2">
        <v>5</v>
      </c>
      <c r="G510" s="2">
        <f t="shared" si="7"/>
        <v>223.5</v>
      </c>
    </row>
    <row r="511" spans="1:8">
      <c r="A511" s="200">
        <v>44439</v>
      </c>
      <c r="B511" s="526" t="s">
        <v>116</v>
      </c>
      <c r="C511" s="526" t="s">
        <v>28</v>
      </c>
      <c r="D511" t="s">
        <v>18</v>
      </c>
      <c r="E511" s="2"/>
      <c r="F511" s="122">
        <v>60</v>
      </c>
      <c r="G511" s="2">
        <f t="shared" si="7"/>
        <v>163.5</v>
      </c>
    </row>
    <row r="512" spans="1:8">
      <c r="A512" s="200">
        <v>44439</v>
      </c>
      <c r="B512" s="526" t="s">
        <v>116</v>
      </c>
      <c r="C512" s="526" t="s">
        <v>28</v>
      </c>
      <c r="D512" t="s">
        <v>19</v>
      </c>
      <c r="E512" s="2"/>
      <c r="F512" s="122">
        <v>5</v>
      </c>
      <c r="G512" s="2">
        <f t="shared" si="7"/>
        <v>158.5</v>
      </c>
      <c r="H512" s="19"/>
    </row>
    <row r="513" spans="1:14">
      <c r="A513" s="86">
        <v>44469</v>
      </c>
      <c r="B513" s="526" t="s">
        <v>117</v>
      </c>
      <c r="C513" s="526" t="s">
        <v>28</v>
      </c>
      <c r="D513" t="s">
        <v>16</v>
      </c>
      <c r="E513" s="2"/>
      <c r="F513" s="116">
        <v>107.9</v>
      </c>
      <c r="G513" s="2">
        <f t="shared" si="7"/>
        <v>50.599999999999994</v>
      </c>
    </row>
    <row r="514" spans="1:14">
      <c r="A514" s="86">
        <v>44469</v>
      </c>
      <c r="B514" s="526" t="s">
        <v>117</v>
      </c>
      <c r="C514" s="526" t="s">
        <v>28</v>
      </c>
      <c r="D514" t="s">
        <v>17</v>
      </c>
      <c r="E514" s="79"/>
      <c r="F514" s="116">
        <v>42.1</v>
      </c>
      <c r="G514" s="2">
        <f t="shared" si="7"/>
        <v>8.4999999999999929</v>
      </c>
    </row>
    <row r="515" spans="1:14">
      <c r="A515" s="133">
        <v>44469</v>
      </c>
      <c r="B515" s="526" t="s">
        <v>117</v>
      </c>
      <c r="C515" s="526" t="s">
        <v>28</v>
      </c>
      <c r="D515" t="s">
        <v>17</v>
      </c>
      <c r="E515" s="79"/>
      <c r="F515" s="125">
        <v>8.5</v>
      </c>
      <c r="G515" s="2">
        <f t="shared" si="7"/>
        <v>0</v>
      </c>
    </row>
    <row r="516" spans="1:14">
      <c r="A516" s="44">
        <v>44469</v>
      </c>
      <c r="B516" s="525" t="s">
        <v>14</v>
      </c>
      <c r="C516" s="525" t="s">
        <v>53</v>
      </c>
      <c r="D516" t="s">
        <v>16</v>
      </c>
      <c r="E516" s="79">
        <v>111.6</v>
      </c>
      <c r="G516" s="2">
        <f t="shared" si="7"/>
        <v>111.6</v>
      </c>
    </row>
    <row r="517" spans="1:14">
      <c r="B517" s="526"/>
      <c r="C517" s="526"/>
      <c r="D517" t="s">
        <v>17</v>
      </c>
      <c r="E517" s="79">
        <v>38.4</v>
      </c>
      <c r="G517" s="2">
        <f t="shared" si="7"/>
        <v>150</v>
      </c>
    </row>
    <row r="518" spans="1:14">
      <c r="B518" s="526"/>
      <c r="C518" s="526"/>
      <c r="D518" t="s">
        <v>18</v>
      </c>
      <c r="E518" s="199">
        <v>60</v>
      </c>
      <c r="G518" s="2">
        <f t="shared" ref="G518:G581" si="8">+G517+E518-F518</f>
        <v>210</v>
      </c>
    </row>
    <row r="519" spans="1:14">
      <c r="B519" s="526"/>
      <c r="C519" s="526"/>
      <c r="D519" t="s">
        <v>19</v>
      </c>
      <c r="E519" s="199">
        <v>5</v>
      </c>
      <c r="G519" s="2">
        <f t="shared" si="8"/>
        <v>215</v>
      </c>
    </row>
    <row r="520" spans="1:14">
      <c r="A520" s="7">
        <v>44469</v>
      </c>
      <c r="B520" s="526" t="s">
        <v>117</v>
      </c>
      <c r="C520" s="526" t="s">
        <v>53</v>
      </c>
      <c r="D520" t="s">
        <v>18</v>
      </c>
      <c r="E520" s="79"/>
      <c r="F520" s="199">
        <v>40.5</v>
      </c>
      <c r="G520" s="2">
        <f t="shared" si="8"/>
        <v>174.5</v>
      </c>
    </row>
    <row r="521" spans="1:14">
      <c r="A521" s="114">
        <v>44439</v>
      </c>
      <c r="B521" s="526" t="s">
        <v>116</v>
      </c>
      <c r="C521" s="526" t="s">
        <v>53</v>
      </c>
      <c r="D521" t="s">
        <v>16</v>
      </c>
      <c r="E521" s="2"/>
      <c r="F521" s="198">
        <v>4.8</v>
      </c>
      <c r="G521" s="2">
        <f t="shared" si="8"/>
        <v>169.7</v>
      </c>
    </row>
    <row r="522" spans="1:14">
      <c r="A522" s="7">
        <v>44469</v>
      </c>
      <c r="B522" s="526" t="s">
        <v>117</v>
      </c>
      <c r="C522" s="526" t="s">
        <v>53</v>
      </c>
      <c r="D522" t="s">
        <v>16</v>
      </c>
      <c r="E522" s="79"/>
      <c r="F522" s="79">
        <v>16</v>
      </c>
      <c r="G522" s="79">
        <f t="shared" si="8"/>
        <v>153.69999999999999</v>
      </c>
      <c r="N522" s="75"/>
    </row>
    <row r="523" spans="1:14">
      <c r="A523" s="86">
        <v>44500</v>
      </c>
      <c r="B523" s="526" t="s">
        <v>118</v>
      </c>
      <c r="C523" s="526" t="s">
        <v>30</v>
      </c>
      <c r="D523" t="s">
        <v>16</v>
      </c>
      <c r="E523" s="99"/>
      <c r="F523" s="99">
        <f>+E516-F521-F522</f>
        <v>90.8</v>
      </c>
      <c r="G523" s="79">
        <f t="shared" si="8"/>
        <v>62.899999999999991</v>
      </c>
      <c r="I523" s="37">
        <v>150</v>
      </c>
      <c r="J523" s="37">
        <f>+I523-F523-F524</f>
        <v>20.800000000000004</v>
      </c>
      <c r="M523" s="99"/>
      <c r="N523"/>
    </row>
    <row r="524" spans="1:14">
      <c r="A524" s="86">
        <v>44500</v>
      </c>
      <c r="B524" s="526" t="s">
        <v>118</v>
      </c>
      <c r="C524" s="526" t="s">
        <v>30</v>
      </c>
      <c r="D524" t="s">
        <v>17</v>
      </c>
      <c r="E524" s="99"/>
      <c r="F524" s="99">
        <f>+E517</f>
        <v>38.4</v>
      </c>
      <c r="G524" s="79">
        <f t="shared" si="8"/>
        <v>24.499999999999993</v>
      </c>
      <c r="M524" s="99"/>
      <c r="N524"/>
    </row>
    <row r="525" spans="1:14">
      <c r="A525" s="86">
        <v>44561</v>
      </c>
      <c r="B525" s="526" t="s">
        <v>121</v>
      </c>
      <c r="C525" s="526" t="s">
        <v>30</v>
      </c>
      <c r="D525" t="s">
        <v>16</v>
      </c>
      <c r="E525" s="99"/>
      <c r="F525" s="99">
        <v>24.5</v>
      </c>
      <c r="G525" s="79">
        <f t="shared" si="8"/>
        <v>0</v>
      </c>
      <c r="M525" s="99"/>
      <c r="N525"/>
    </row>
    <row r="526" spans="1:14">
      <c r="A526" s="88">
        <v>44500</v>
      </c>
      <c r="B526" s="525" t="s">
        <v>14</v>
      </c>
      <c r="C526" s="525" t="s">
        <v>30</v>
      </c>
      <c r="D526" t="s">
        <v>16</v>
      </c>
      <c r="E526" s="79">
        <v>115.7</v>
      </c>
      <c r="G526" s="79">
        <f t="shared" si="8"/>
        <v>115.7</v>
      </c>
      <c r="N526"/>
    </row>
    <row r="527" spans="1:14">
      <c r="A527" s="86"/>
      <c r="B527" s="526"/>
      <c r="C527" s="526"/>
      <c r="D527" t="s">
        <v>17</v>
      </c>
      <c r="E527" s="79">
        <v>49.2</v>
      </c>
      <c r="G527" s="79">
        <f t="shared" si="8"/>
        <v>164.9</v>
      </c>
      <c r="N527"/>
    </row>
    <row r="528" spans="1:14">
      <c r="A528" s="86"/>
      <c r="B528" s="526"/>
      <c r="C528" s="526"/>
      <c r="D528" t="s">
        <v>18</v>
      </c>
      <c r="E528" s="79">
        <v>60</v>
      </c>
      <c r="G528" s="79">
        <f t="shared" si="8"/>
        <v>224.9</v>
      </c>
      <c r="N528"/>
    </row>
    <row r="529" spans="1:14">
      <c r="A529" s="86"/>
      <c r="B529" s="526"/>
      <c r="C529" s="526"/>
      <c r="D529" t="s">
        <v>19</v>
      </c>
      <c r="E529" s="2">
        <v>5</v>
      </c>
      <c r="G529" s="79">
        <f t="shared" si="8"/>
        <v>229.9</v>
      </c>
      <c r="N529"/>
    </row>
    <row r="530" spans="1:14">
      <c r="A530" s="86">
        <v>44500</v>
      </c>
      <c r="B530" s="526" t="s">
        <v>118</v>
      </c>
      <c r="C530" s="526" t="s">
        <v>30</v>
      </c>
      <c r="D530" t="s">
        <v>18</v>
      </c>
      <c r="E530" s="51"/>
      <c r="F530" s="51">
        <v>60</v>
      </c>
      <c r="G530" s="79">
        <f t="shared" si="8"/>
        <v>169.9</v>
      </c>
      <c r="I530" s="197">
        <f>+E518+E519-F520</f>
        <v>24.5</v>
      </c>
      <c r="M530" s="51"/>
      <c r="N530"/>
    </row>
    <row r="531" spans="1:14">
      <c r="A531" s="86">
        <v>44500</v>
      </c>
      <c r="B531" s="526" t="s">
        <v>118</v>
      </c>
      <c r="C531" s="526" t="s">
        <v>30</v>
      </c>
      <c r="D531" t="s">
        <v>19</v>
      </c>
      <c r="E531" s="51"/>
      <c r="F531" s="51">
        <v>5</v>
      </c>
      <c r="G531" s="2">
        <f t="shared" si="8"/>
        <v>164.9</v>
      </c>
      <c r="I531" s="37">
        <f>+E381+E382+E414+E415</f>
        <v>40</v>
      </c>
      <c r="K531" s="278">
        <f>+I530+I531-F532</f>
        <v>43.7</v>
      </c>
      <c r="M531" s="51"/>
      <c r="N531"/>
    </row>
    <row r="532" spans="1:14" s="193" customFormat="1">
      <c r="A532" s="196">
        <v>44500</v>
      </c>
      <c r="B532" s="195" t="s">
        <v>118</v>
      </c>
      <c r="C532" s="195" t="s">
        <v>30</v>
      </c>
      <c r="D532" s="193" t="s">
        <v>16</v>
      </c>
      <c r="E532" s="194"/>
      <c r="F532" s="194">
        <v>20.8</v>
      </c>
      <c r="G532" s="2">
        <f t="shared" si="8"/>
        <v>144.1</v>
      </c>
      <c r="K532" s="279"/>
      <c r="M532" s="194"/>
    </row>
    <row r="533" spans="1:14">
      <c r="A533" s="86">
        <v>44530</v>
      </c>
      <c r="B533" s="526" t="s">
        <v>114</v>
      </c>
      <c r="C533" s="526" t="s">
        <v>33</v>
      </c>
      <c r="D533" t="s">
        <v>16</v>
      </c>
      <c r="E533" s="99"/>
      <c r="F533" s="99">
        <v>94.9</v>
      </c>
      <c r="G533" s="2">
        <f t="shared" si="8"/>
        <v>49.199999999999989</v>
      </c>
      <c r="M533" s="99"/>
      <c r="N533"/>
    </row>
    <row r="534" spans="1:14">
      <c r="A534" s="86">
        <v>44530</v>
      </c>
      <c r="B534" s="526" t="s">
        <v>114</v>
      </c>
      <c r="C534" s="526" t="s">
        <v>33</v>
      </c>
      <c r="D534" t="s">
        <v>17</v>
      </c>
      <c r="E534" s="99"/>
      <c r="F534" s="99">
        <v>40.1</v>
      </c>
      <c r="G534" s="2">
        <f t="shared" si="8"/>
        <v>9.0999999999999872</v>
      </c>
      <c r="J534" s="8"/>
      <c r="L534" s="8"/>
      <c r="M534" s="99"/>
      <c r="N534"/>
    </row>
    <row r="535" spans="1:14">
      <c r="A535" s="86">
        <v>44561</v>
      </c>
      <c r="B535" s="526" t="s">
        <v>121</v>
      </c>
      <c r="C535" s="526" t="s">
        <v>30</v>
      </c>
      <c r="D535" t="s">
        <v>17</v>
      </c>
      <c r="E535" s="99"/>
      <c r="F535" s="99">
        <v>9.1</v>
      </c>
      <c r="G535" s="2">
        <f t="shared" si="8"/>
        <v>0</v>
      </c>
      <c r="J535" s="8"/>
      <c r="L535" s="8"/>
      <c r="M535" s="99"/>
      <c r="N535"/>
    </row>
    <row r="536" spans="1:14">
      <c r="A536" s="88">
        <v>44530</v>
      </c>
      <c r="B536" s="525" t="s">
        <v>14</v>
      </c>
      <c r="C536" s="525" t="s">
        <v>33</v>
      </c>
      <c r="D536" t="s">
        <v>16</v>
      </c>
      <c r="E536" s="2">
        <v>123.4</v>
      </c>
      <c r="G536" s="2">
        <f t="shared" si="8"/>
        <v>123.4</v>
      </c>
      <c r="N536"/>
    </row>
    <row r="537" spans="1:14">
      <c r="A537" s="86"/>
      <c r="B537" s="526"/>
      <c r="C537" s="526"/>
      <c r="D537" t="s">
        <v>17</v>
      </c>
      <c r="E537" s="2">
        <v>41.5</v>
      </c>
      <c r="G537" s="2">
        <f t="shared" si="8"/>
        <v>164.9</v>
      </c>
      <c r="N537"/>
    </row>
    <row r="538" spans="1:14">
      <c r="A538" s="86"/>
      <c r="B538" s="526"/>
      <c r="C538" s="526"/>
      <c r="D538" t="s">
        <v>18</v>
      </c>
      <c r="E538" s="2">
        <v>60</v>
      </c>
      <c r="G538" s="2">
        <f t="shared" si="8"/>
        <v>224.9</v>
      </c>
      <c r="N538"/>
    </row>
    <row r="539" spans="1:14">
      <c r="A539" s="86"/>
      <c r="B539" s="526"/>
      <c r="C539" s="526"/>
      <c r="D539" t="s">
        <v>19</v>
      </c>
      <c r="E539" s="2">
        <v>5</v>
      </c>
      <c r="G539" s="2">
        <f t="shared" si="8"/>
        <v>229.9</v>
      </c>
      <c r="N539"/>
    </row>
    <row r="540" spans="1:14">
      <c r="A540" s="86">
        <v>44530</v>
      </c>
      <c r="B540" s="526" t="s">
        <v>114</v>
      </c>
      <c r="C540" s="526" t="s">
        <v>33</v>
      </c>
      <c r="D540" t="s">
        <v>18</v>
      </c>
      <c r="E540" s="2"/>
      <c r="F540" s="2">
        <v>60</v>
      </c>
      <c r="G540" s="2">
        <f t="shared" si="8"/>
        <v>169.9</v>
      </c>
      <c r="H540" s="8"/>
      <c r="N540"/>
    </row>
    <row r="541" spans="1:14">
      <c r="A541" s="86">
        <v>44530</v>
      </c>
      <c r="B541" s="526" t="s">
        <v>114</v>
      </c>
      <c r="C541" s="526" t="s">
        <v>33</v>
      </c>
      <c r="D541" t="s">
        <v>19</v>
      </c>
      <c r="E541" s="2"/>
      <c r="F541" s="2">
        <v>5</v>
      </c>
      <c r="G541" s="2">
        <f t="shared" si="8"/>
        <v>164.9</v>
      </c>
      <c r="N541"/>
    </row>
    <row r="542" spans="1:14">
      <c r="A542" s="86">
        <v>44561</v>
      </c>
      <c r="B542" s="526" t="s">
        <v>121</v>
      </c>
      <c r="C542" s="526" t="s">
        <v>33</v>
      </c>
      <c r="D542" t="s">
        <v>16</v>
      </c>
      <c r="E542" s="2"/>
      <c r="F542" s="2">
        <v>111.4</v>
      </c>
      <c r="G542" s="2">
        <f t="shared" si="8"/>
        <v>53.5</v>
      </c>
      <c r="N542"/>
    </row>
    <row r="543" spans="1:14">
      <c r="A543" s="7">
        <v>44620</v>
      </c>
      <c r="B543" s="526" t="s">
        <v>135</v>
      </c>
      <c r="C543" s="526" t="s">
        <v>33</v>
      </c>
      <c r="D543" t="s">
        <v>16</v>
      </c>
      <c r="E543" s="2"/>
      <c r="F543" s="2">
        <v>12</v>
      </c>
      <c r="G543" s="2">
        <f t="shared" si="8"/>
        <v>41.5</v>
      </c>
      <c r="N543"/>
    </row>
    <row r="544" spans="1:14">
      <c r="A544" s="7">
        <v>44620</v>
      </c>
      <c r="B544" s="526" t="s">
        <v>135</v>
      </c>
      <c r="C544" s="526" t="s">
        <v>33</v>
      </c>
      <c r="D544" t="s">
        <v>17</v>
      </c>
      <c r="E544" s="2"/>
      <c r="F544" s="2">
        <v>18</v>
      </c>
      <c r="G544" s="2">
        <f t="shared" si="8"/>
        <v>23.5</v>
      </c>
      <c r="N544"/>
    </row>
    <row r="545" spans="1:14">
      <c r="A545" s="7">
        <v>44712</v>
      </c>
      <c r="B545" s="526" t="s">
        <v>128</v>
      </c>
      <c r="C545" s="526" t="s">
        <v>33</v>
      </c>
      <c r="D545" t="s">
        <v>17</v>
      </c>
      <c r="E545" s="2"/>
      <c r="F545" s="2">
        <v>23.5</v>
      </c>
      <c r="G545" s="2">
        <f t="shared" si="8"/>
        <v>0</v>
      </c>
      <c r="N545"/>
    </row>
    <row r="546" spans="1:14">
      <c r="A546" s="88">
        <v>44561</v>
      </c>
      <c r="B546" s="525" t="s">
        <v>14</v>
      </c>
      <c r="C546" s="525" t="s">
        <v>34</v>
      </c>
      <c r="D546" t="s">
        <v>16</v>
      </c>
      <c r="E546" s="2">
        <v>129.6</v>
      </c>
      <c r="G546" s="2">
        <f t="shared" si="8"/>
        <v>129.6</v>
      </c>
      <c r="N546"/>
    </row>
    <row r="547" spans="1:14">
      <c r="A547" s="86"/>
      <c r="B547" s="526"/>
      <c r="C547" s="526"/>
      <c r="D547" t="s">
        <v>17</v>
      </c>
      <c r="E547" s="2">
        <v>42.4</v>
      </c>
      <c r="G547" s="2">
        <f t="shared" si="8"/>
        <v>172</v>
      </c>
      <c r="N547"/>
    </row>
    <row r="548" spans="1:14">
      <c r="A548" s="86"/>
      <c r="B548" s="526"/>
      <c r="C548" s="526"/>
      <c r="D548" t="s">
        <v>18</v>
      </c>
      <c r="E548" s="2">
        <v>60</v>
      </c>
      <c r="G548" s="2">
        <f t="shared" si="8"/>
        <v>232</v>
      </c>
      <c r="N548"/>
    </row>
    <row r="549" spans="1:14">
      <c r="A549" s="86"/>
      <c r="B549" s="526"/>
      <c r="C549" s="526"/>
      <c r="D549" t="s">
        <v>19</v>
      </c>
      <c r="E549" s="2">
        <v>5</v>
      </c>
      <c r="G549" s="2">
        <f t="shared" si="8"/>
        <v>237</v>
      </c>
      <c r="N549"/>
    </row>
    <row r="550" spans="1:14">
      <c r="A550" s="7">
        <v>44561</v>
      </c>
      <c r="B550" s="526" t="s">
        <v>121</v>
      </c>
      <c r="C550" s="526" t="s">
        <v>34</v>
      </c>
      <c r="D550" t="s">
        <v>18</v>
      </c>
      <c r="F550" s="2">
        <v>60</v>
      </c>
      <c r="G550" s="2">
        <f t="shared" si="8"/>
        <v>177</v>
      </c>
    </row>
    <row r="551" spans="1:14">
      <c r="A551" s="7">
        <v>44561</v>
      </c>
      <c r="B551" s="526" t="s">
        <v>121</v>
      </c>
      <c r="C551" s="526" t="s">
        <v>34</v>
      </c>
      <c r="D551" t="s">
        <v>19</v>
      </c>
      <c r="F551" s="2">
        <v>5</v>
      </c>
      <c r="G551" s="2">
        <f t="shared" si="8"/>
        <v>172</v>
      </c>
    </row>
    <row r="552" spans="1:14">
      <c r="A552" s="7">
        <v>44592</v>
      </c>
      <c r="B552" s="526" t="s">
        <v>119</v>
      </c>
      <c r="C552" s="526" t="s">
        <v>34</v>
      </c>
      <c r="D552" t="s">
        <v>16</v>
      </c>
      <c r="F552" s="2">
        <v>120</v>
      </c>
      <c r="G552" s="2">
        <f t="shared" si="8"/>
        <v>52</v>
      </c>
    </row>
    <row r="553" spans="1:14">
      <c r="A553" s="7">
        <v>44712</v>
      </c>
      <c r="B553" s="526" t="s">
        <v>128</v>
      </c>
      <c r="C553" s="526" t="s">
        <v>34</v>
      </c>
      <c r="D553" t="s">
        <v>16</v>
      </c>
      <c r="F553" s="2">
        <v>6.5</v>
      </c>
      <c r="G553" s="2">
        <f t="shared" si="8"/>
        <v>45.5</v>
      </c>
      <c r="J553" s="8"/>
    </row>
    <row r="554" spans="1:14">
      <c r="A554" s="7">
        <v>44742</v>
      </c>
      <c r="B554" s="526" t="s">
        <v>129</v>
      </c>
      <c r="C554" s="526" t="s">
        <v>34</v>
      </c>
      <c r="D554" t="s">
        <v>16</v>
      </c>
      <c r="F554" s="2">
        <v>3.1</v>
      </c>
      <c r="G554" s="2">
        <f t="shared" si="8"/>
        <v>42.4</v>
      </c>
      <c r="J554" s="8"/>
    </row>
    <row r="555" spans="1:14">
      <c r="A555" s="7">
        <v>44742</v>
      </c>
      <c r="B555" s="526" t="s">
        <v>129</v>
      </c>
      <c r="C555" s="526" t="s">
        <v>34</v>
      </c>
      <c r="D555" t="s">
        <v>17</v>
      </c>
      <c r="F555" s="2">
        <v>42.4</v>
      </c>
      <c r="G555" s="2">
        <f t="shared" si="8"/>
        <v>0</v>
      </c>
      <c r="J555" s="8"/>
    </row>
    <row r="556" spans="1:14">
      <c r="A556" s="44">
        <v>44592</v>
      </c>
      <c r="B556" s="525" t="s">
        <v>14</v>
      </c>
      <c r="C556" s="525" t="s">
        <v>15</v>
      </c>
      <c r="D556" t="s">
        <v>16</v>
      </c>
      <c r="E556" s="8">
        <v>137</v>
      </c>
      <c r="G556" s="2">
        <f t="shared" si="8"/>
        <v>137</v>
      </c>
      <c r="J556" s="8"/>
    </row>
    <row r="557" spans="1:14">
      <c r="B557" s="526"/>
      <c r="C557" s="526"/>
      <c r="D557" t="s">
        <v>17</v>
      </c>
      <c r="E557" s="8">
        <v>45.2</v>
      </c>
      <c r="G557" s="2">
        <f t="shared" si="8"/>
        <v>182.2</v>
      </c>
    </row>
    <row r="558" spans="1:14">
      <c r="B558" s="526"/>
      <c r="C558" s="526"/>
      <c r="D558" t="s">
        <v>18</v>
      </c>
      <c r="E558" s="8">
        <v>60</v>
      </c>
      <c r="G558" s="2">
        <f t="shared" si="8"/>
        <v>242.2</v>
      </c>
    </row>
    <row r="559" spans="1:14">
      <c r="B559" s="526"/>
      <c r="C559" s="526"/>
      <c r="D559" t="s">
        <v>19</v>
      </c>
      <c r="E559" s="8">
        <v>5</v>
      </c>
      <c r="G559" s="2">
        <f t="shared" si="8"/>
        <v>247.2</v>
      </c>
    </row>
    <row r="560" spans="1:14">
      <c r="A560" s="7">
        <v>44592</v>
      </c>
      <c r="B560" s="526" t="s">
        <v>119</v>
      </c>
      <c r="C560" s="526" t="s">
        <v>15</v>
      </c>
      <c r="D560" t="s">
        <v>18</v>
      </c>
      <c r="F560" s="2">
        <v>60</v>
      </c>
      <c r="G560" s="2">
        <f t="shared" si="8"/>
        <v>187.2</v>
      </c>
      <c r="J560" s="8"/>
    </row>
    <row r="561" spans="1:12">
      <c r="A561" s="7">
        <v>44592</v>
      </c>
      <c r="B561" s="526" t="s">
        <v>119</v>
      </c>
      <c r="C561" s="526" t="s">
        <v>15</v>
      </c>
      <c r="D561" t="s">
        <v>19</v>
      </c>
      <c r="F561" s="2">
        <v>5</v>
      </c>
      <c r="G561" s="2">
        <f t="shared" si="8"/>
        <v>182.2</v>
      </c>
    </row>
    <row r="562" spans="1:12">
      <c r="A562" s="7">
        <v>44742</v>
      </c>
      <c r="B562" s="526" t="s">
        <v>129</v>
      </c>
      <c r="C562" s="526" t="s">
        <v>15</v>
      </c>
      <c r="D562" t="s">
        <v>16</v>
      </c>
      <c r="F562" s="8">
        <v>104.5</v>
      </c>
      <c r="G562" s="2">
        <f t="shared" si="8"/>
        <v>77.699999999999989</v>
      </c>
    </row>
    <row r="563" spans="1:12">
      <c r="A563" s="62">
        <v>44773</v>
      </c>
      <c r="B563" s="526" t="s">
        <v>115</v>
      </c>
      <c r="C563" s="526" t="s">
        <v>15</v>
      </c>
      <c r="D563" t="s">
        <v>16</v>
      </c>
      <c r="F563" s="8">
        <v>32.5</v>
      </c>
      <c r="G563" s="2">
        <f t="shared" si="8"/>
        <v>45.199999999999989</v>
      </c>
    </row>
    <row r="564" spans="1:12">
      <c r="A564" s="62">
        <v>44773</v>
      </c>
      <c r="B564" s="526" t="s">
        <v>115</v>
      </c>
      <c r="C564" s="526" t="s">
        <v>15</v>
      </c>
      <c r="D564" t="s">
        <v>17</v>
      </c>
      <c r="F564" s="8">
        <v>45.2</v>
      </c>
      <c r="G564" s="2">
        <f t="shared" si="8"/>
        <v>0</v>
      </c>
    </row>
    <row r="565" spans="1:12">
      <c r="A565" s="44">
        <v>44620</v>
      </c>
      <c r="B565" s="525" t="s">
        <v>14</v>
      </c>
      <c r="C565" s="525" t="s">
        <v>20</v>
      </c>
      <c r="D565" s="48" t="s">
        <v>16</v>
      </c>
      <c r="E565" s="113">
        <v>134.9</v>
      </c>
      <c r="G565" s="2">
        <f t="shared" si="8"/>
        <v>134.9</v>
      </c>
    </row>
    <row r="566" spans="1:12">
      <c r="B566" s="526"/>
      <c r="C566" s="526"/>
      <c r="D566" s="48" t="s">
        <v>17</v>
      </c>
      <c r="E566" s="113">
        <v>24.7</v>
      </c>
      <c r="G566" s="2">
        <f t="shared" si="8"/>
        <v>159.6</v>
      </c>
      <c r="I566" s="8"/>
    </row>
    <row r="567" spans="1:12">
      <c r="B567" s="526"/>
      <c r="C567" s="526"/>
      <c r="D567" t="s">
        <v>18</v>
      </c>
      <c r="E567" s="8">
        <v>56</v>
      </c>
      <c r="G567" s="2">
        <f t="shared" si="8"/>
        <v>215.6</v>
      </c>
      <c r="I567" s="8"/>
    </row>
    <row r="568" spans="1:12">
      <c r="B568" s="526"/>
      <c r="C568" s="526"/>
      <c r="D568" t="s">
        <v>19</v>
      </c>
      <c r="E568" s="8">
        <v>5</v>
      </c>
      <c r="G568" s="2">
        <f t="shared" si="8"/>
        <v>220.6</v>
      </c>
      <c r="J568" s="525"/>
      <c r="L568" s="8"/>
    </row>
    <row r="569" spans="1:12">
      <c r="A569" s="7">
        <v>44620</v>
      </c>
      <c r="B569" s="526" t="s">
        <v>135</v>
      </c>
      <c r="C569" s="526" t="s">
        <v>20</v>
      </c>
      <c r="D569" t="s">
        <v>18</v>
      </c>
      <c r="F569" s="2">
        <v>12</v>
      </c>
      <c r="G569" s="2">
        <f t="shared" si="8"/>
        <v>208.6</v>
      </c>
      <c r="I569" s="8"/>
      <c r="J569" s="525"/>
      <c r="L569" s="2"/>
    </row>
    <row r="570" spans="1:12">
      <c r="A570" s="62">
        <v>44773</v>
      </c>
      <c r="B570" s="526" t="s">
        <v>115</v>
      </c>
      <c r="C570" s="526" t="s">
        <v>20</v>
      </c>
      <c r="D570" s="48" t="s">
        <v>16</v>
      </c>
      <c r="F570" s="2">
        <v>67.3</v>
      </c>
      <c r="G570" s="2">
        <f t="shared" si="8"/>
        <v>141.30000000000001</v>
      </c>
      <c r="J570" s="525"/>
      <c r="L570" s="2"/>
    </row>
    <row r="571" spans="1:12">
      <c r="A571" s="62">
        <v>44804</v>
      </c>
      <c r="B571" s="526" t="s">
        <v>116</v>
      </c>
      <c r="C571" s="526" t="s">
        <v>20</v>
      </c>
      <c r="D571" t="s">
        <v>18</v>
      </c>
      <c r="F571" s="2">
        <v>44</v>
      </c>
      <c r="G571" s="2">
        <f t="shared" si="8"/>
        <v>97.300000000000011</v>
      </c>
      <c r="J571" s="533"/>
      <c r="L571" s="2"/>
    </row>
    <row r="572" spans="1:12">
      <c r="A572" s="62">
        <v>44804</v>
      </c>
      <c r="B572" s="526" t="s">
        <v>116</v>
      </c>
      <c r="C572" s="526" t="s">
        <v>20</v>
      </c>
      <c r="D572" t="s">
        <v>19</v>
      </c>
      <c r="F572" s="2">
        <v>5</v>
      </c>
      <c r="G572" s="2">
        <f t="shared" si="8"/>
        <v>92.300000000000011</v>
      </c>
      <c r="J572" s="525"/>
      <c r="L572" s="2"/>
    </row>
    <row r="573" spans="1:12">
      <c r="A573" s="62">
        <v>44804</v>
      </c>
      <c r="B573" s="526" t="s">
        <v>116</v>
      </c>
      <c r="C573" s="526" t="s">
        <v>20</v>
      </c>
      <c r="D573" s="48" t="s">
        <v>16</v>
      </c>
      <c r="F573" s="2">
        <v>67.599999999999994</v>
      </c>
      <c r="G573" s="2">
        <f t="shared" si="8"/>
        <v>24.700000000000017</v>
      </c>
      <c r="J573" s="525"/>
      <c r="L573" s="2"/>
    </row>
    <row r="574" spans="1:12">
      <c r="A574" s="62">
        <v>44804</v>
      </c>
      <c r="B574" s="526" t="s">
        <v>116</v>
      </c>
      <c r="C574" s="526" t="s">
        <v>20</v>
      </c>
      <c r="D574" s="48" t="s">
        <v>17</v>
      </c>
      <c r="F574" s="2">
        <v>23.4</v>
      </c>
      <c r="G574" s="2">
        <f t="shared" si="8"/>
        <v>1.3000000000000185</v>
      </c>
      <c r="J574" s="525"/>
      <c r="L574" s="2"/>
    </row>
    <row r="575" spans="1:12">
      <c r="A575" s="86">
        <v>44834</v>
      </c>
      <c r="B575" s="526" t="s">
        <v>117</v>
      </c>
      <c r="C575" s="526" t="s">
        <v>184</v>
      </c>
      <c r="D575" s="48" t="s">
        <v>17</v>
      </c>
      <c r="F575" s="2">
        <v>1.3</v>
      </c>
      <c r="G575" s="2">
        <f t="shared" si="8"/>
        <v>1.8429702208777599E-14</v>
      </c>
      <c r="J575" s="525"/>
      <c r="L575" s="2"/>
    </row>
    <row r="576" spans="1:12">
      <c r="A576" s="44">
        <v>44651</v>
      </c>
      <c r="B576" s="525" t="s">
        <v>14</v>
      </c>
      <c r="C576" s="525" t="s">
        <v>23</v>
      </c>
      <c r="D576" s="48" t="s">
        <v>16</v>
      </c>
      <c r="E576" s="113">
        <v>12.9</v>
      </c>
      <c r="G576" s="2">
        <f t="shared" si="8"/>
        <v>12.900000000000018</v>
      </c>
      <c r="H576" t="s">
        <v>185</v>
      </c>
      <c r="J576">
        <v>95</v>
      </c>
      <c r="L576" s="2"/>
    </row>
    <row r="577" spans="1:12">
      <c r="B577" s="526"/>
      <c r="C577" s="526"/>
      <c r="D577" s="48" t="s">
        <v>17</v>
      </c>
      <c r="E577" s="113">
        <v>2</v>
      </c>
      <c r="G577" s="2">
        <f t="shared" si="8"/>
        <v>14.900000000000018</v>
      </c>
      <c r="J577" s="525"/>
      <c r="L577" s="8"/>
    </row>
    <row r="578" spans="1:12">
      <c r="B578" s="526"/>
      <c r="C578" s="526"/>
      <c r="D578" t="s">
        <v>18</v>
      </c>
      <c r="E578" s="8">
        <v>60</v>
      </c>
      <c r="G578" s="2">
        <f t="shared" si="8"/>
        <v>74.90000000000002</v>
      </c>
      <c r="J578" s="526"/>
      <c r="L578" s="8"/>
    </row>
    <row r="579" spans="1:12">
      <c r="B579" s="526"/>
      <c r="C579" s="526"/>
      <c r="D579" t="s">
        <v>19</v>
      </c>
      <c r="E579" s="8">
        <v>5</v>
      </c>
      <c r="G579" s="2">
        <f t="shared" si="8"/>
        <v>79.90000000000002</v>
      </c>
      <c r="J579" s="525"/>
      <c r="L579" s="8"/>
    </row>
    <row r="580" spans="1:12">
      <c r="B580" s="526"/>
      <c r="C580" s="526"/>
      <c r="D580" t="s">
        <v>59</v>
      </c>
      <c r="E580" s="8">
        <v>93</v>
      </c>
      <c r="G580" s="2">
        <f t="shared" si="8"/>
        <v>172.90000000000003</v>
      </c>
      <c r="J580" s="525"/>
      <c r="L580" s="8"/>
    </row>
    <row r="581" spans="1:12">
      <c r="B581" s="526"/>
      <c r="C581" s="526"/>
      <c r="D581" t="s">
        <v>186</v>
      </c>
      <c r="E581" s="8">
        <v>93</v>
      </c>
      <c r="G581" s="2">
        <f t="shared" si="8"/>
        <v>265.90000000000003</v>
      </c>
      <c r="J581" s="525"/>
      <c r="L581" s="8"/>
    </row>
    <row r="582" spans="1:12">
      <c r="A582" s="86">
        <v>44834</v>
      </c>
      <c r="B582" s="526" t="s">
        <v>117</v>
      </c>
      <c r="C582" s="526" t="s">
        <v>184</v>
      </c>
      <c r="D582" t="s">
        <v>16</v>
      </c>
      <c r="F582" s="113">
        <v>12.9</v>
      </c>
      <c r="G582" s="2">
        <f t="shared" ref="G582:G655" si="9">+G581+E582-F582</f>
        <v>253.00000000000003</v>
      </c>
      <c r="J582" s="525"/>
      <c r="L582" s="8"/>
    </row>
    <row r="583" spans="1:12">
      <c r="A583" s="86">
        <v>44834</v>
      </c>
      <c r="B583" s="526" t="s">
        <v>117</v>
      </c>
      <c r="C583" s="526" t="s">
        <v>184</v>
      </c>
      <c r="D583" t="s">
        <v>17</v>
      </c>
      <c r="F583" s="113">
        <v>2</v>
      </c>
      <c r="G583" s="2">
        <f t="shared" si="9"/>
        <v>251.00000000000003</v>
      </c>
      <c r="J583" s="525"/>
      <c r="L583" s="8"/>
    </row>
    <row r="584" spans="1:12">
      <c r="A584" s="86">
        <v>44834</v>
      </c>
      <c r="B584" s="526" t="s">
        <v>117</v>
      </c>
      <c r="C584" s="526" t="s">
        <v>184</v>
      </c>
      <c r="D584" t="s">
        <v>18</v>
      </c>
      <c r="F584" s="8">
        <v>60</v>
      </c>
      <c r="G584" s="2">
        <f t="shared" si="9"/>
        <v>191.00000000000003</v>
      </c>
      <c r="L584" s="8"/>
    </row>
    <row r="585" spans="1:12">
      <c r="A585" s="86">
        <v>44834</v>
      </c>
      <c r="B585" s="526" t="s">
        <v>117</v>
      </c>
      <c r="C585" s="526" t="s">
        <v>184</v>
      </c>
      <c r="D585" t="s">
        <v>19</v>
      </c>
      <c r="F585" s="8">
        <v>5</v>
      </c>
      <c r="G585" s="2">
        <f t="shared" si="9"/>
        <v>186.00000000000003</v>
      </c>
      <c r="L585" s="8"/>
    </row>
    <row r="586" spans="1:12">
      <c r="A586" s="86">
        <v>45476</v>
      </c>
      <c r="B586" s="526">
        <v>29146</v>
      </c>
      <c r="C586" s="526" t="s">
        <v>184</v>
      </c>
      <c r="D586" t="s">
        <v>59</v>
      </c>
      <c r="F586" s="8">
        <v>93</v>
      </c>
      <c r="G586" s="2">
        <f t="shared" si="9"/>
        <v>93.000000000000028</v>
      </c>
      <c r="L586" s="8"/>
    </row>
    <row r="587" spans="1:12">
      <c r="A587" s="86">
        <v>45476</v>
      </c>
      <c r="B587" s="526">
        <v>29146</v>
      </c>
      <c r="C587" s="526" t="s">
        <v>184</v>
      </c>
      <c r="D587" t="s">
        <v>186</v>
      </c>
      <c r="F587" s="8">
        <v>93</v>
      </c>
      <c r="G587" s="2">
        <f t="shared" si="9"/>
        <v>0</v>
      </c>
      <c r="L587" s="8"/>
    </row>
    <row r="588" spans="1:12">
      <c r="A588" s="44">
        <v>44681</v>
      </c>
      <c r="B588" s="525" t="s">
        <v>14</v>
      </c>
      <c r="C588" s="525" t="s">
        <v>24</v>
      </c>
      <c r="D588" s="48" t="s">
        <v>16</v>
      </c>
      <c r="E588" s="118">
        <v>15</v>
      </c>
      <c r="F588" s="51"/>
      <c r="G588" s="2">
        <f t="shared" si="9"/>
        <v>15</v>
      </c>
      <c r="L588" s="8"/>
    </row>
    <row r="589" spans="1:12">
      <c r="A589" s="62"/>
      <c r="B589" s="60"/>
      <c r="C589" s="60"/>
      <c r="D589" s="48" t="s">
        <v>17</v>
      </c>
      <c r="E589" s="118">
        <v>22.1</v>
      </c>
      <c r="F589" s="51"/>
      <c r="G589" s="2">
        <f t="shared" si="9"/>
        <v>37.1</v>
      </c>
      <c r="J589" s="525"/>
      <c r="L589" s="8"/>
    </row>
    <row r="590" spans="1:12">
      <c r="A590" s="62"/>
      <c r="B590" s="60"/>
      <c r="C590" s="60"/>
      <c r="D590" t="s">
        <v>18</v>
      </c>
      <c r="E590" s="51">
        <v>60</v>
      </c>
      <c r="F590" s="51"/>
      <c r="G590" s="2">
        <f t="shared" si="9"/>
        <v>97.1</v>
      </c>
      <c r="I590" s="8"/>
      <c r="J590" s="526"/>
      <c r="L590" s="8"/>
    </row>
    <row r="591" spans="1:12">
      <c r="A591" s="62"/>
      <c r="B591" s="60"/>
      <c r="C591" s="60"/>
      <c r="D591" t="s">
        <v>19</v>
      </c>
      <c r="E591" s="51">
        <v>5</v>
      </c>
      <c r="F591" s="51"/>
      <c r="G591" s="2">
        <f t="shared" si="9"/>
        <v>102.1</v>
      </c>
      <c r="J591" s="525"/>
      <c r="L591" s="51"/>
    </row>
    <row r="592" spans="1:12">
      <c r="A592" s="62"/>
      <c r="B592" s="60"/>
      <c r="C592" s="60"/>
      <c r="D592" t="s">
        <v>187</v>
      </c>
      <c r="E592" s="166">
        <v>10</v>
      </c>
      <c r="F592" s="51"/>
      <c r="G592" s="2">
        <f t="shared" si="9"/>
        <v>112.1</v>
      </c>
      <c r="J592" s="525"/>
      <c r="L592" s="8"/>
    </row>
    <row r="593" spans="1:12">
      <c r="A593" s="62">
        <v>44681</v>
      </c>
      <c r="B593" s="526" t="s">
        <v>125</v>
      </c>
      <c r="C593" s="526" t="s">
        <v>24</v>
      </c>
      <c r="D593" t="s">
        <v>18</v>
      </c>
      <c r="E593" s="51"/>
      <c r="F593" s="51">
        <v>60</v>
      </c>
      <c r="G593" s="2">
        <f t="shared" si="9"/>
        <v>52.099999999999994</v>
      </c>
      <c r="J593" s="526"/>
      <c r="L593" s="8"/>
    </row>
    <row r="594" spans="1:12">
      <c r="A594" s="62">
        <v>44681</v>
      </c>
      <c r="B594" s="526" t="s">
        <v>125</v>
      </c>
      <c r="C594" s="526" t="s">
        <v>24</v>
      </c>
      <c r="D594" t="s">
        <v>19</v>
      </c>
      <c r="E594" s="51"/>
      <c r="F594" s="51">
        <v>5</v>
      </c>
      <c r="G594" s="2">
        <f t="shared" si="9"/>
        <v>47.099999999999994</v>
      </c>
      <c r="L594" s="8"/>
    </row>
    <row r="595" spans="1:12">
      <c r="A595" s="86">
        <v>44834</v>
      </c>
      <c r="B595" s="526" t="s">
        <v>117</v>
      </c>
      <c r="C595" s="526" t="s">
        <v>24</v>
      </c>
      <c r="D595" s="48" t="s">
        <v>16</v>
      </c>
      <c r="E595" s="51"/>
      <c r="F595" s="51">
        <v>13.8</v>
      </c>
      <c r="G595" s="2">
        <f t="shared" si="9"/>
        <v>33.299999999999997</v>
      </c>
      <c r="I595" s="8"/>
      <c r="L595" s="8"/>
    </row>
    <row r="596" spans="1:12">
      <c r="A596" s="7">
        <v>44865</v>
      </c>
      <c r="B596" s="526" t="s">
        <v>118</v>
      </c>
      <c r="C596" s="526" t="s">
        <v>24</v>
      </c>
      <c r="D596" s="48" t="s">
        <v>16</v>
      </c>
      <c r="E596" s="51"/>
      <c r="F596" s="51">
        <v>1.2</v>
      </c>
      <c r="G596" s="2">
        <f t="shared" si="9"/>
        <v>32.099999999999994</v>
      </c>
      <c r="L596" s="8"/>
    </row>
    <row r="597" spans="1:12">
      <c r="A597" s="7">
        <v>44865</v>
      </c>
      <c r="B597" s="526" t="s">
        <v>118</v>
      </c>
      <c r="C597" s="526" t="s">
        <v>24</v>
      </c>
      <c r="D597" s="48" t="s">
        <v>17</v>
      </c>
      <c r="E597" s="51"/>
      <c r="F597" s="51">
        <v>18.8</v>
      </c>
      <c r="G597" s="2">
        <f t="shared" si="9"/>
        <v>13.299999999999994</v>
      </c>
      <c r="L597" s="8"/>
    </row>
    <row r="598" spans="1:12">
      <c r="A598" s="7">
        <v>44903</v>
      </c>
      <c r="B598" s="526" t="s">
        <v>188</v>
      </c>
      <c r="C598" s="526" t="s">
        <v>24</v>
      </c>
      <c r="D598" s="48" t="s">
        <v>17</v>
      </c>
      <c r="E598" s="51"/>
      <c r="F598" s="51">
        <v>3.3</v>
      </c>
      <c r="G598" s="2">
        <f t="shared" si="9"/>
        <v>9.9999999999999929</v>
      </c>
      <c r="L598" s="8"/>
    </row>
    <row r="599" spans="1:12">
      <c r="A599" s="86">
        <v>45476</v>
      </c>
      <c r="B599" s="526">
        <v>29146</v>
      </c>
      <c r="C599" s="526" t="s">
        <v>24</v>
      </c>
      <c r="D599" t="s">
        <v>187</v>
      </c>
      <c r="E599" s="51"/>
      <c r="F599" s="51">
        <v>10</v>
      </c>
      <c r="G599" s="2">
        <f t="shared" si="9"/>
        <v>0</v>
      </c>
      <c r="L599" s="8"/>
    </row>
    <row r="600" spans="1:12">
      <c r="A600" s="44">
        <v>44712</v>
      </c>
      <c r="B600" s="525" t="s">
        <v>14</v>
      </c>
      <c r="C600" s="525" t="s">
        <v>25</v>
      </c>
      <c r="D600" s="48" t="s">
        <v>16</v>
      </c>
      <c r="E600" s="24">
        <v>35</v>
      </c>
      <c r="G600" s="2">
        <f t="shared" si="9"/>
        <v>35</v>
      </c>
      <c r="I600" s="37">
        <f>E589-F597</f>
        <v>3.3000000000000007</v>
      </c>
      <c r="L600" s="8"/>
    </row>
    <row r="601" spans="1:12">
      <c r="B601" s="526"/>
      <c r="C601" s="526"/>
      <c r="D601" s="48" t="s">
        <v>17</v>
      </c>
      <c r="E601" s="24">
        <v>64.2</v>
      </c>
      <c r="G601" s="2">
        <f t="shared" si="9"/>
        <v>99.2</v>
      </c>
      <c r="J601" s="525"/>
      <c r="L601" s="8"/>
    </row>
    <row r="602" spans="1:12">
      <c r="B602" s="526"/>
      <c r="C602" s="526"/>
      <c r="D602" t="s">
        <v>18</v>
      </c>
      <c r="E602" s="2">
        <v>60</v>
      </c>
      <c r="G602" s="2">
        <f t="shared" si="9"/>
        <v>159.19999999999999</v>
      </c>
      <c r="J602" s="526"/>
      <c r="L602" s="8"/>
    </row>
    <row r="603" spans="1:12">
      <c r="B603" s="526"/>
      <c r="C603" s="526"/>
      <c r="D603" t="s">
        <v>19</v>
      </c>
      <c r="E603" s="2">
        <v>5</v>
      </c>
      <c r="G603" s="2">
        <f t="shared" si="9"/>
        <v>164.2</v>
      </c>
      <c r="J603" s="526"/>
      <c r="L603" s="8"/>
    </row>
    <row r="604" spans="1:12">
      <c r="A604" s="7">
        <v>44712</v>
      </c>
      <c r="B604" s="526" t="s">
        <v>128</v>
      </c>
      <c r="C604" s="526" t="s">
        <v>25</v>
      </c>
      <c r="D604" t="s">
        <v>18</v>
      </c>
      <c r="E604" s="2"/>
      <c r="F604" s="2">
        <v>60</v>
      </c>
      <c r="G604" s="2">
        <f t="shared" si="9"/>
        <v>104.19999999999999</v>
      </c>
      <c r="J604" s="526"/>
      <c r="L604" s="8"/>
    </row>
    <row r="605" spans="1:12">
      <c r="A605" s="7">
        <v>44712</v>
      </c>
      <c r="B605" s="526" t="s">
        <v>128</v>
      </c>
      <c r="C605" s="526" t="s">
        <v>25</v>
      </c>
      <c r="D605" t="s">
        <v>19</v>
      </c>
      <c r="E605" s="2"/>
      <c r="F605" s="2">
        <v>5</v>
      </c>
      <c r="G605" s="2">
        <f t="shared" si="9"/>
        <v>99.199999999999989</v>
      </c>
      <c r="L605" s="8"/>
    </row>
    <row r="606" spans="1:12">
      <c r="A606" s="78">
        <v>44762</v>
      </c>
      <c r="B606" s="192" t="s">
        <v>189</v>
      </c>
      <c r="C606" s="535" t="s">
        <v>25</v>
      </c>
      <c r="D606" s="48" t="s">
        <v>17</v>
      </c>
      <c r="E606" s="24"/>
      <c r="F606" s="2">
        <v>64.2</v>
      </c>
      <c r="G606" s="2">
        <f t="shared" si="9"/>
        <v>34.999999999999986</v>
      </c>
      <c r="L606" s="8"/>
    </row>
    <row r="607" spans="1:12">
      <c r="A607" s="78">
        <v>44813</v>
      </c>
      <c r="B607" s="535" t="s">
        <v>190</v>
      </c>
      <c r="C607" s="535" t="s">
        <v>25</v>
      </c>
      <c r="D607" s="48" t="s">
        <v>16</v>
      </c>
      <c r="E607" s="24"/>
      <c r="F607" s="2">
        <v>35</v>
      </c>
      <c r="G607" s="2">
        <f t="shared" si="9"/>
        <v>0</v>
      </c>
      <c r="L607" s="8"/>
    </row>
    <row r="608" spans="1:12">
      <c r="A608" s="44">
        <v>44742</v>
      </c>
      <c r="B608" s="525" t="s">
        <v>14</v>
      </c>
      <c r="C608" s="525" t="s">
        <v>26</v>
      </c>
      <c r="D608" t="s">
        <v>16</v>
      </c>
      <c r="E608" s="2">
        <v>32.299999999999997</v>
      </c>
      <c r="G608" s="2">
        <f t="shared" si="9"/>
        <v>32.299999999999997</v>
      </c>
    </row>
    <row r="609" spans="1:14">
      <c r="B609" s="526"/>
      <c r="C609" s="526"/>
      <c r="D609" t="s">
        <v>17</v>
      </c>
      <c r="E609" s="2">
        <v>91</v>
      </c>
      <c r="G609" s="2">
        <f t="shared" si="9"/>
        <v>123.3</v>
      </c>
    </row>
    <row r="610" spans="1:14">
      <c r="B610" s="526"/>
      <c r="C610" s="526"/>
      <c r="D610" t="s">
        <v>18</v>
      </c>
      <c r="E610" s="2">
        <v>60</v>
      </c>
      <c r="G610" s="2">
        <f t="shared" si="9"/>
        <v>183.3</v>
      </c>
    </row>
    <row r="611" spans="1:14">
      <c r="B611" s="526"/>
      <c r="C611" s="526"/>
      <c r="D611" t="s">
        <v>19</v>
      </c>
      <c r="E611" s="2">
        <v>5</v>
      </c>
      <c r="G611" s="2">
        <f t="shared" si="9"/>
        <v>188.3</v>
      </c>
      <c r="H611" s="526"/>
    </row>
    <row r="612" spans="1:14">
      <c r="A612" s="7">
        <v>44742</v>
      </c>
      <c r="B612" s="526" t="s">
        <v>129</v>
      </c>
      <c r="C612" s="526" t="s">
        <v>26</v>
      </c>
      <c r="D612" t="s">
        <v>18</v>
      </c>
      <c r="E612" s="2"/>
      <c r="F612" s="2">
        <v>60</v>
      </c>
      <c r="G612" s="2">
        <f t="shared" si="9"/>
        <v>128.30000000000001</v>
      </c>
    </row>
    <row r="613" spans="1:14">
      <c r="A613" s="7">
        <v>44742</v>
      </c>
      <c r="B613" s="526" t="s">
        <v>129</v>
      </c>
      <c r="C613" s="526" t="s">
        <v>26</v>
      </c>
      <c r="D613" t="s">
        <v>19</v>
      </c>
      <c r="E613" s="2"/>
      <c r="F613" s="2">
        <v>5</v>
      </c>
      <c r="G613" s="2">
        <f t="shared" si="9"/>
        <v>123.30000000000001</v>
      </c>
      <c r="J613" s="525"/>
      <c r="L613" s="99"/>
    </row>
    <row r="614" spans="1:14">
      <c r="A614" s="7">
        <v>44813</v>
      </c>
      <c r="B614" s="526">
        <v>25488</v>
      </c>
      <c r="C614" s="526" t="s">
        <v>26</v>
      </c>
      <c r="D614" t="s">
        <v>16</v>
      </c>
      <c r="E614" s="2"/>
      <c r="F614" s="2">
        <v>32.299999999999997</v>
      </c>
      <c r="G614" s="2">
        <f t="shared" si="9"/>
        <v>91.000000000000014</v>
      </c>
      <c r="J614" s="525"/>
      <c r="L614" s="99"/>
    </row>
    <row r="615" spans="1:14">
      <c r="A615" s="7">
        <v>44882</v>
      </c>
      <c r="B615" s="526" t="s">
        <v>191</v>
      </c>
      <c r="C615" s="526" t="s">
        <v>26</v>
      </c>
      <c r="D615" t="s">
        <v>17</v>
      </c>
      <c r="E615" s="2"/>
      <c r="F615" s="2">
        <v>91</v>
      </c>
      <c r="G615" s="2">
        <f t="shared" si="9"/>
        <v>0</v>
      </c>
      <c r="J615" s="525"/>
      <c r="L615" s="99"/>
    </row>
    <row r="616" spans="1:14">
      <c r="A616" s="44">
        <v>44773</v>
      </c>
      <c r="B616" s="525" t="s">
        <v>14</v>
      </c>
      <c r="C616" s="525" t="s">
        <v>27</v>
      </c>
      <c r="D616" t="s">
        <v>16</v>
      </c>
      <c r="E616" s="2">
        <v>32.200000000000003</v>
      </c>
      <c r="G616" s="2">
        <f t="shared" si="9"/>
        <v>32.200000000000003</v>
      </c>
      <c r="J616" s="60"/>
      <c r="L616" s="99"/>
    </row>
    <row r="617" spans="1:14">
      <c r="B617" s="526"/>
      <c r="C617" s="526"/>
      <c r="D617" t="s">
        <v>17</v>
      </c>
      <c r="E617" s="2">
        <v>73.400000000000006</v>
      </c>
      <c r="G617" s="2">
        <f t="shared" si="9"/>
        <v>105.60000000000001</v>
      </c>
      <c r="L617" s="191"/>
    </row>
    <row r="618" spans="1:14">
      <c r="B618" s="526"/>
      <c r="C618" s="526"/>
      <c r="D618" t="s">
        <v>18</v>
      </c>
      <c r="E618" s="2">
        <v>60</v>
      </c>
      <c r="G618" s="2">
        <f t="shared" si="9"/>
        <v>165.60000000000002</v>
      </c>
      <c r="N618" s="79"/>
    </row>
    <row r="619" spans="1:14">
      <c r="B619" s="526"/>
      <c r="C619" s="526"/>
      <c r="D619" t="s">
        <v>19</v>
      </c>
      <c r="E619" s="2">
        <v>5</v>
      </c>
      <c r="G619" s="2">
        <f t="shared" si="9"/>
        <v>170.60000000000002</v>
      </c>
      <c r="N619" s="79"/>
    </row>
    <row r="620" spans="1:14">
      <c r="B620" s="526"/>
      <c r="C620" s="526"/>
      <c r="D620" t="s">
        <v>66</v>
      </c>
      <c r="E620" s="2">
        <v>10</v>
      </c>
      <c r="G620" s="2">
        <f t="shared" si="9"/>
        <v>180.60000000000002</v>
      </c>
      <c r="M620" s="79"/>
    </row>
    <row r="621" spans="1:14">
      <c r="A621" s="62">
        <v>44773</v>
      </c>
      <c r="B621" s="526" t="s">
        <v>115</v>
      </c>
      <c r="C621" s="526" t="s">
        <v>27</v>
      </c>
      <c r="D621" t="s">
        <v>18</v>
      </c>
      <c r="E621" s="2"/>
      <c r="F621" s="2">
        <v>60</v>
      </c>
      <c r="G621" s="2">
        <f t="shared" si="9"/>
        <v>120.60000000000002</v>
      </c>
      <c r="I621" s="48"/>
      <c r="J621" s="118"/>
      <c r="K621" s="280"/>
      <c r="N621" s="79"/>
    </row>
    <row r="622" spans="1:14">
      <c r="A622" s="62">
        <v>44773</v>
      </c>
      <c r="B622" s="526" t="s">
        <v>115</v>
      </c>
      <c r="C622" s="526" t="s">
        <v>27</v>
      </c>
      <c r="D622" t="s">
        <v>19</v>
      </c>
      <c r="E622" s="2"/>
      <c r="F622" s="2">
        <v>5</v>
      </c>
      <c r="G622" s="2">
        <f t="shared" si="9"/>
        <v>115.60000000000002</v>
      </c>
      <c r="H622" s="525"/>
      <c r="J622" s="2"/>
      <c r="K622" s="160"/>
      <c r="M622" s="2"/>
    </row>
    <row r="623" spans="1:14">
      <c r="A623" s="7">
        <v>44813</v>
      </c>
      <c r="B623" s="526">
        <v>25488</v>
      </c>
      <c r="C623" s="526" t="s">
        <v>27</v>
      </c>
      <c r="D623" t="s">
        <v>16</v>
      </c>
      <c r="F623" s="2">
        <v>32.200000000000003</v>
      </c>
      <c r="G623" s="2">
        <f t="shared" si="9"/>
        <v>83.40000000000002</v>
      </c>
      <c r="H623" s="525"/>
      <c r="J623" s="2"/>
      <c r="K623" s="160"/>
      <c r="N623" s="2"/>
    </row>
    <row r="624" spans="1:14">
      <c r="A624" s="7">
        <v>44813</v>
      </c>
      <c r="B624" s="526">
        <v>25488</v>
      </c>
      <c r="C624" s="526" t="s">
        <v>27</v>
      </c>
      <c r="D624" t="s">
        <v>66</v>
      </c>
      <c r="F624" s="2">
        <v>10</v>
      </c>
      <c r="G624" s="2">
        <f t="shared" si="9"/>
        <v>73.40000000000002</v>
      </c>
      <c r="H624" s="525"/>
      <c r="J624" s="2"/>
      <c r="K624" s="160"/>
    </row>
    <row r="625" spans="1:12">
      <c r="A625" s="7">
        <v>44882</v>
      </c>
      <c r="B625" s="526" t="s">
        <v>191</v>
      </c>
      <c r="C625" s="526" t="s">
        <v>27</v>
      </c>
      <c r="D625" t="s">
        <v>17</v>
      </c>
      <c r="F625" s="2">
        <v>73.400000000000006</v>
      </c>
      <c r="G625" s="2">
        <f t="shared" si="9"/>
        <v>0</v>
      </c>
      <c r="H625" s="525"/>
      <c r="J625" s="2"/>
      <c r="K625" s="160"/>
    </row>
    <row r="626" spans="1:12">
      <c r="A626" s="44">
        <v>44804</v>
      </c>
      <c r="B626" s="525" t="s">
        <v>14</v>
      </c>
      <c r="C626" s="525" t="s">
        <v>28</v>
      </c>
      <c r="D626" t="s">
        <v>16</v>
      </c>
      <c r="E626" s="2">
        <v>32.299999999999997</v>
      </c>
      <c r="G626" s="2">
        <f t="shared" si="9"/>
        <v>32.299999999999997</v>
      </c>
      <c r="H626" s="526"/>
      <c r="J626" s="2"/>
      <c r="K626" s="160"/>
    </row>
    <row r="627" spans="1:12">
      <c r="B627" s="526"/>
      <c r="C627" s="526"/>
      <c r="D627" t="s">
        <v>17</v>
      </c>
      <c r="E627" s="2">
        <v>96.2</v>
      </c>
      <c r="G627" s="2">
        <f t="shared" si="9"/>
        <v>128.5</v>
      </c>
      <c r="J627" s="2"/>
    </row>
    <row r="628" spans="1:12">
      <c r="B628" s="526"/>
      <c r="C628" s="526"/>
      <c r="D628" t="s">
        <v>18</v>
      </c>
      <c r="E628" s="2">
        <v>60</v>
      </c>
      <c r="G628" s="2">
        <f t="shared" si="9"/>
        <v>188.5</v>
      </c>
      <c r="J628" s="2"/>
    </row>
    <row r="629" spans="1:12">
      <c r="B629" s="526"/>
      <c r="C629" s="526"/>
      <c r="D629" t="s">
        <v>19</v>
      </c>
      <c r="E629" s="2">
        <v>5</v>
      </c>
      <c r="G629" s="2">
        <f t="shared" si="9"/>
        <v>193.5</v>
      </c>
      <c r="H629" s="525"/>
      <c r="J629" s="2"/>
      <c r="K629" s="160"/>
    </row>
    <row r="630" spans="1:12">
      <c r="B630" s="526"/>
      <c r="C630" s="526"/>
      <c r="D630" t="s">
        <v>166</v>
      </c>
      <c r="E630" s="2">
        <v>102.5</v>
      </c>
      <c r="G630" s="2">
        <f t="shared" si="9"/>
        <v>296</v>
      </c>
      <c r="L630" s="2"/>
    </row>
    <row r="631" spans="1:12">
      <c r="B631" s="526"/>
      <c r="C631" s="526"/>
      <c r="D631" t="s">
        <v>167</v>
      </c>
      <c r="E631" s="2">
        <v>102.5</v>
      </c>
      <c r="G631" s="2">
        <f t="shared" si="9"/>
        <v>398.5</v>
      </c>
      <c r="L631" s="2"/>
    </row>
    <row r="632" spans="1:12">
      <c r="A632" s="7">
        <v>44804</v>
      </c>
      <c r="B632" s="526" t="s">
        <v>116</v>
      </c>
      <c r="C632" s="526" t="s">
        <v>28</v>
      </c>
      <c r="D632" t="s">
        <v>18</v>
      </c>
      <c r="E632" s="2"/>
      <c r="F632" s="2">
        <v>60</v>
      </c>
      <c r="G632" s="2">
        <f t="shared" si="9"/>
        <v>338.5</v>
      </c>
    </row>
    <row r="633" spans="1:12">
      <c r="A633" s="7">
        <v>44804</v>
      </c>
      <c r="B633" s="526" t="s">
        <v>116</v>
      </c>
      <c r="C633" s="526" t="s">
        <v>28</v>
      </c>
      <c r="D633" t="s">
        <v>19</v>
      </c>
      <c r="E633" s="2"/>
      <c r="F633" s="2">
        <v>5</v>
      </c>
      <c r="G633" s="2">
        <f t="shared" si="9"/>
        <v>333.5</v>
      </c>
      <c r="L633" s="37"/>
    </row>
    <row r="634" spans="1:12">
      <c r="A634" s="7">
        <v>44882</v>
      </c>
      <c r="B634" s="526" t="s">
        <v>191</v>
      </c>
      <c r="C634" s="526" t="s">
        <v>28</v>
      </c>
      <c r="D634" t="s">
        <v>17</v>
      </c>
      <c r="E634" s="2"/>
      <c r="F634" s="2">
        <v>96.2</v>
      </c>
      <c r="G634" s="2">
        <f t="shared" si="9"/>
        <v>237.3</v>
      </c>
      <c r="L634" s="37"/>
    </row>
    <row r="635" spans="1:12">
      <c r="A635" s="7">
        <v>44882</v>
      </c>
      <c r="B635" s="526" t="s">
        <v>192</v>
      </c>
      <c r="C635" s="526" t="s">
        <v>28</v>
      </c>
      <c r="D635" t="s">
        <v>16</v>
      </c>
      <c r="E635" s="2"/>
      <c r="F635" s="2">
        <v>32.299999999999997</v>
      </c>
      <c r="G635" s="2">
        <f t="shared" si="9"/>
        <v>205</v>
      </c>
      <c r="L635" s="37"/>
    </row>
    <row r="636" spans="1:12">
      <c r="A636" s="86">
        <v>45476</v>
      </c>
      <c r="B636" s="526">
        <v>29146</v>
      </c>
      <c r="C636" s="526" t="s">
        <v>28</v>
      </c>
      <c r="D636" t="s">
        <v>166</v>
      </c>
      <c r="E636" s="2"/>
      <c r="F636" s="2">
        <v>102.5</v>
      </c>
      <c r="G636" s="2">
        <f t="shared" si="9"/>
        <v>102.5</v>
      </c>
      <c r="L636" s="37"/>
    </row>
    <row r="637" spans="1:12">
      <c r="A637" s="86">
        <v>45476</v>
      </c>
      <c r="B637" s="526">
        <v>29146</v>
      </c>
      <c r="C637" s="526" t="s">
        <v>28</v>
      </c>
      <c r="D637" t="s">
        <v>167</v>
      </c>
      <c r="E637" s="2"/>
      <c r="F637" s="2">
        <v>102.5</v>
      </c>
      <c r="G637" s="2">
        <f t="shared" si="9"/>
        <v>0</v>
      </c>
      <c r="L637" s="37"/>
    </row>
    <row r="638" spans="1:12">
      <c r="A638" s="88">
        <v>44834</v>
      </c>
      <c r="B638" s="525" t="s">
        <v>14</v>
      </c>
      <c r="C638" s="525" t="s">
        <v>53</v>
      </c>
      <c r="D638" t="s">
        <v>16</v>
      </c>
      <c r="E638" s="2">
        <v>28.7</v>
      </c>
      <c r="G638" s="2">
        <f t="shared" si="9"/>
        <v>28.7</v>
      </c>
    </row>
    <row r="639" spans="1:12">
      <c r="A639" s="86"/>
      <c r="B639" s="526"/>
      <c r="C639" s="526"/>
      <c r="D639" t="s">
        <v>17</v>
      </c>
      <c r="E639" s="2">
        <v>82.4</v>
      </c>
      <c r="G639" s="2">
        <f t="shared" si="9"/>
        <v>111.10000000000001</v>
      </c>
    </row>
    <row r="640" spans="1:12">
      <c r="A640" s="86"/>
      <c r="B640" s="526"/>
      <c r="C640" s="526"/>
      <c r="D640" t="s">
        <v>18</v>
      </c>
      <c r="E640" s="2">
        <v>60</v>
      </c>
      <c r="G640" s="2">
        <f t="shared" si="9"/>
        <v>171.10000000000002</v>
      </c>
      <c r="H640" s="60"/>
      <c r="J640" s="2"/>
    </row>
    <row r="641" spans="1:14">
      <c r="A641" s="86"/>
      <c r="B641" s="526"/>
      <c r="C641" s="526"/>
      <c r="D641" t="s">
        <v>19</v>
      </c>
      <c r="E641" s="2">
        <v>5</v>
      </c>
      <c r="G641" s="2">
        <f t="shared" si="9"/>
        <v>176.10000000000002</v>
      </c>
      <c r="H641" s="525"/>
      <c r="J641" s="2"/>
    </row>
    <row r="642" spans="1:14">
      <c r="A642" s="86">
        <v>44834</v>
      </c>
      <c r="B642" s="526" t="s">
        <v>117</v>
      </c>
      <c r="C642" s="526" t="s">
        <v>184</v>
      </c>
      <c r="D642" t="s">
        <v>18</v>
      </c>
      <c r="E642" s="2"/>
      <c r="F642" s="2">
        <v>60</v>
      </c>
      <c r="G642" s="2">
        <f t="shared" si="9"/>
        <v>116.10000000000002</v>
      </c>
      <c r="H642" s="526"/>
      <c r="J642" s="2"/>
    </row>
    <row r="643" spans="1:14">
      <c r="A643" s="86">
        <v>44834</v>
      </c>
      <c r="B643" s="526" t="s">
        <v>117</v>
      </c>
      <c r="C643" s="526" t="s">
        <v>184</v>
      </c>
      <c r="D643" t="s">
        <v>19</v>
      </c>
      <c r="E643" s="2"/>
      <c r="F643" s="2">
        <v>5</v>
      </c>
      <c r="G643" s="2">
        <f t="shared" si="9"/>
        <v>111.10000000000002</v>
      </c>
      <c r="H643" s="525"/>
      <c r="J643" s="2"/>
    </row>
    <row r="644" spans="1:14">
      <c r="A644" s="7">
        <v>44882</v>
      </c>
      <c r="B644" s="526" t="s">
        <v>192</v>
      </c>
      <c r="C644" s="526" t="s">
        <v>184</v>
      </c>
      <c r="D644" t="s">
        <v>16</v>
      </c>
      <c r="E644" s="2"/>
      <c r="F644" s="2">
        <v>28.7</v>
      </c>
      <c r="G644" s="2">
        <f t="shared" si="9"/>
        <v>82.40000000000002</v>
      </c>
      <c r="H644" s="526"/>
      <c r="J644" s="2"/>
    </row>
    <row r="645" spans="1:14">
      <c r="A645" s="7">
        <v>44958</v>
      </c>
      <c r="B645" s="526" t="s">
        <v>193</v>
      </c>
      <c r="C645" s="526" t="s">
        <v>184</v>
      </c>
      <c r="D645" t="s">
        <v>17</v>
      </c>
      <c r="E645" s="2"/>
      <c r="F645" s="2">
        <v>82.4</v>
      </c>
      <c r="G645" s="2">
        <f t="shared" si="9"/>
        <v>0</v>
      </c>
      <c r="H645" s="526"/>
      <c r="J645" s="2"/>
    </row>
    <row r="646" spans="1:14">
      <c r="A646" s="44">
        <v>44865</v>
      </c>
      <c r="B646" s="525" t="s">
        <v>14</v>
      </c>
      <c r="C646" s="525" t="s">
        <v>30</v>
      </c>
      <c r="D646" t="s">
        <v>16</v>
      </c>
      <c r="E646" s="2">
        <v>28.6</v>
      </c>
      <c r="G646" s="2">
        <f t="shared" si="9"/>
        <v>28.6</v>
      </c>
      <c r="L646" s="8"/>
      <c r="M646" s="8">
        <f>SUM(M592:M624)</f>
        <v>0</v>
      </c>
      <c r="N646" s="8">
        <f>SUM(N592:N624)</f>
        <v>0</v>
      </c>
    </row>
    <row r="647" spans="1:14">
      <c r="A647" s="59"/>
      <c r="B647" s="60"/>
      <c r="C647" s="60"/>
      <c r="D647" t="s">
        <v>17</v>
      </c>
      <c r="E647" s="2">
        <v>114.3</v>
      </c>
      <c r="G647" s="2">
        <f t="shared" si="9"/>
        <v>142.9</v>
      </c>
      <c r="J647" s="8"/>
    </row>
    <row r="648" spans="1:14">
      <c r="A648" s="59"/>
      <c r="B648" s="60"/>
      <c r="C648" s="60"/>
      <c r="D648" t="s">
        <v>18</v>
      </c>
      <c r="E648" s="2">
        <v>60</v>
      </c>
      <c r="G648" s="2">
        <f t="shared" si="9"/>
        <v>202.9</v>
      </c>
    </row>
    <row r="649" spans="1:14">
      <c r="A649" s="59"/>
      <c r="B649" s="60"/>
      <c r="C649" s="60"/>
      <c r="D649" t="s">
        <v>19</v>
      </c>
      <c r="E649" s="2">
        <v>5</v>
      </c>
      <c r="G649" s="2">
        <f t="shared" si="9"/>
        <v>207.9</v>
      </c>
    </row>
    <row r="650" spans="1:14">
      <c r="A650" s="7">
        <v>44865</v>
      </c>
      <c r="B650" s="526" t="s">
        <v>118</v>
      </c>
      <c r="C650" s="526" t="s">
        <v>30</v>
      </c>
      <c r="D650" t="s">
        <v>18</v>
      </c>
      <c r="E650" s="2"/>
      <c r="F650" s="2">
        <v>60</v>
      </c>
      <c r="G650" s="2">
        <f t="shared" si="9"/>
        <v>147.9</v>
      </c>
    </row>
    <row r="651" spans="1:14">
      <c r="A651" s="7">
        <v>44865</v>
      </c>
      <c r="B651" s="526" t="s">
        <v>118</v>
      </c>
      <c r="C651" s="526" t="s">
        <v>30</v>
      </c>
      <c r="D651" t="s">
        <v>19</v>
      </c>
      <c r="E651" s="2"/>
      <c r="F651" s="2">
        <v>5</v>
      </c>
      <c r="G651" s="2">
        <f t="shared" si="9"/>
        <v>142.9</v>
      </c>
    </row>
    <row r="652" spans="1:14">
      <c r="A652" s="7">
        <v>44958</v>
      </c>
      <c r="B652" s="526" t="s">
        <v>194</v>
      </c>
      <c r="C652" s="526" t="s">
        <v>30</v>
      </c>
      <c r="D652" t="s">
        <v>16</v>
      </c>
      <c r="E652" s="2"/>
      <c r="F652" s="2">
        <v>28.6</v>
      </c>
      <c r="G652" s="2">
        <f t="shared" si="9"/>
        <v>114.30000000000001</v>
      </c>
      <c r="H652" s="526"/>
      <c r="J652" s="2"/>
      <c r="K652" s="160"/>
    </row>
    <row r="653" spans="1:14">
      <c r="A653" s="7">
        <v>44958</v>
      </c>
      <c r="B653" s="526" t="s">
        <v>194</v>
      </c>
      <c r="C653" s="526" t="s">
        <v>30</v>
      </c>
      <c r="D653" t="s">
        <v>17</v>
      </c>
      <c r="E653" s="2"/>
      <c r="F653" s="2">
        <v>114.3</v>
      </c>
      <c r="G653" s="2">
        <f t="shared" si="9"/>
        <v>0</v>
      </c>
    </row>
    <row r="654" spans="1:14">
      <c r="A654" s="88">
        <v>44895</v>
      </c>
      <c r="B654" s="525" t="s">
        <v>14</v>
      </c>
      <c r="C654" s="525" t="s">
        <v>33</v>
      </c>
      <c r="D654" t="s">
        <v>16</v>
      </c>
      <c r="E654" s="2">
        <v>31.9</v>
      </c>
      <c r="G654" s="2">
        <f t="shared" si="9"/>
        <v>31.9</v>
      </c>
    </row>
    <row r="655" spans="1:14">
      <c r="A655" s="86"/>
      <c r="B655" s="526"/>
      <c r="C655" s="526"/>
      <c r="D655" t="s">
        <v>17</v>
      </c>
      <c r="E655" s="2">
        <v>95.3</v>
      </c>
      <c r="G655" s="2">
        <f t="shared" si="9"/>
        <v>127.19999999999999</v>
      </c>
    </row>
    <row r="656" spans="1:14">
      <c r="A656" s="86"/>
      <c r="B656" s="526"/>
      <c r="C656" s="526"/>
      <c r="D656" t="s">
        <v>18</v>
      </c>
      <c r="E656" s="2">
        <v>60</v>
      </c>
      <c r="G656" s="2">
        <f t="shared" ref="G656:G657" si="10">+G655+E656-F656</f>
        <v>187.2</v>
      </c>
    </row>
    <row r="657" spans="1:12">
      <c r="A657" s="86"/>
      <c r="B657" s="526"/>
      <c r="C657" s="526"/>
      <c r="D657" t="s">
        <v>19</v>
      </c>
      <c r="E657" s="2">
        <v>5</v>
      </c>
      <c r="G657" s="2">
        <f t="shared" si="10"/>
        <v>192.2</v>
      </c>
    </row>
    <row r="658" spans="1:12">
      <c r="A658" s="7">
        <v>44895</v>
      </c>
      <c r="B658" s="526" t="s">
        <v>132</v>
      </c>
      <c r="C658" s="526" t="s">
        <v>33</v>
      </c>
      <c r="D658" t="s">
        <v>18</v>
      </c>
      <c r="E658" s="2"/>
      <c r="F658" s="2">
        <v>60</v>
      </c>
      <c r="G658" s="2">
        <f t="shared" ref="G658:G672" si="11">+G657+E658-F658</f>
        <v>132.19999999999999</v>
      </c>
    </row>
    <row r="659" spans="1:12">
      <c r="A659" s="7">
        <v>44895</v>
      </c>
      <c r="B659" s="526" t="s">
        <v>132</v>
      </c>
      <c r="C659" s="526" t="s">
        <v>33</v>
      </c>
      <c r="D659" t="s">
        <v>19</v>
      </c>
      <c r="F659" s="11">
        <v>5</v>
      </c>
      <c r="G659" s="2">
        <f t="shared" si="11"/>
        <v>127.19999999999999</v>
      </c>
    </row>
    <row r="660" spans="1:12">
      <c r="A660" s="7">
        <v>44958</v>
      </c>
      <c r="B660" s="526" t="s">
        <v>195</v>
      </c>
      <c r="C660" s="526" t="s">
        <v>33</v>
      </c>
      <c r="D660" t="s">
        <v>16</v>
      </c>
      <c r="F660" s="2">
        <v>31.9</v>
      </c>
      <c r="G660" s="2">
        <f t="shared" si="11"/>
        <v>95.299999999999983</v>
      </c>
    </row>
    <row r="661" spans="1:12">
      <c r="A661" s="7">
        <v>44958</v>
      </c>
      <c r="B661" s="526" t="s">
        <v>195</v>
      </c>
      <c r="C661" s="526" t="s">
        <v>33</v>
      </c>
      <c r="D661" t="s">
        <v>17</v>
      </c>
      <c r="F661" s="2">
        <v>95.3</v>
      </c>
      <c r="G661" s="2">
        <f t="shared" si="11"/>
        <v>0</v>
      </c>
    </row>
    <row r="662" spans="1:12">
      <c r="A662" s="88">
        <v>44926</v>
      </c>
      <c r="B662" s="525" t="s">
        <v>14</v>
      </c>
      <c r="C662" s="525" t="s">
        <v>34</v>
      </c>
      <c r="D662" t="s">
        <v>16</v>
      </c>
      <c r="E662" s="2">
        <v>36.5</v>
      </c>
      <c r="G662" s="2">
        <f t="shared" si="11"/>
        <v>36.5</v>
      </c>
    </row>
    <row r="663" spans="1:12">
      <c r="A663" s="86"/>
      <c r="B663" s="526"/>
      <c r="C663" s="526"/>
      <c r="D663" t="s">
        <v>17</v>
      </c>
      <c r="E663" s="2">
        <v>91.1</v>
      </c>
      <c r="G663" s="2">
        <f t="shared" si="11"/>
        <v>127.6</v>
      </c>
    </row>
    <row r="664" spans="1:12">
      <c r="A664" s="86"/>
      <c r="B664" s="526"/>
      <c r="C664" s="526"/>
      <c r="D664" t="s">
        <v>18</v>
      </c>
      <c r="E664" s="2">
        <v>60</v>
      </c>
      <c r="G664" s="2">
        <f t="shared" si="11"/>
        <v>187.6</v>
      </c>
    </row>
    <row r="665" spans="1:12">
      <c r="A665" s="86"/>
      <c r="B665" s="526"/>
      <c r="C665" s="526"/>
      <c r="D665" t="s">
        <v>19</v>
      </c>
      <c r="E665" s="2">
        <v>5</v>
      </c>
      <c r="G665" s="2">
        <f t="shared" si="11"/>
        <v>192.6</v>
      </c>
    </row>
    <row r="666" spans="1:12">
      <c r="A666" s="86">
        <v>44926</v>
      </c>
      <c r="B666" s="526" t="s">
        <v>121</v>
      </c>
      <c r="C666" s="526" t="s">
        <v>34</v>
      </c>
      <c r="D666" t="s">
        <v>18</v>
      </c>
      <c r="E666" s="2"/>
      <c r="F666" s="2">
        <v>60</v>
      </c>
      <c r="G666" s="2">
        <f t="shared" si="11"/>
        <v>132.6</v>
      </c>
    </row>
    <row r="667" spans="1:12">
      <c r="A667" s="86">
        <v>44926</v>
      </c>
      <c r="B667" s="526" t="s">
        <v>121</v>
      </c>
      <c r="C667" s="526" t="s">
        <v>34</v>
      </c>
      <c r="D667" t="s">
        <v>19</v>
      </c>
      <c r="E667" s="2"/>
      <c r="F667" s="2">
        <v>5</v>
      </c>
      <c r="G667" s="2">
        <f t="shared" si="11"/>
        <v>127.6</v>
      </c>
    </row>
    <row r="668" spans="1:12">
      <c r="A668" s="7">
        <v>44958</v>
      </c>
      <c r="B668" s="526" t="s">
        <v>196</v>
      </c>
      <c r="C668" s="526" t="s">
        <v>34</v>
      </c>
      <c r="D668" t="s">
        <v>16</v>
      </c>
      <c r="E668" s="2"/>
      <c r="F668" s="2">
        <v>36.5</v>
      </c>
      <c r="G668" s="2">
        <f>+G667+E668-F668</f>
        <v>91.1</v>
      </c>
    </row>
    <row r="669" spans="1:12">
      <c r="A669" s="7">
        <v>44958</v>
      </c>
      <c r="B669" s="526" t="s">
        <v>196</v>
      </c>
      <c r="C669" s="526" t="s">
        <v>34</v>
      </c>
      <c r="D669" t="s">
        <v>17</v>
      </c>
      <c r="E669" s="2"/>
      <c r="F669" s="2">
        <v>91.1</v>
      </c>
      <c r="G669" s="2">
        <f>+G668+E669-F669</f>
        <v>0</v>
      </c>
    </row>
    <row r="670" spans="1:12">
      <c r="A670" s="44">
        <v>44957</v>
      </c>
      <c r="B670" s="525" t="s">
        <v>14</v>
      </c>
      <c r="C670" s="525" t="s">
        <v>15</v>
      </c>
      <c r="D670" t="s">
        <v>16</v>
      </c>
      <c r="E670" s="241">
        <v>33.1</v>
      </c>
      <c r="F670" s="241"/>
      <c r="G670" s="2">
        <f>+G669+E670-F670</f>
        <v>33.1</v>
      </c>
    </row>
    <row r="671" spans="1:12">
      <c r="B671" s="526"/>
      <c r="C671" s="526"/>
      <c r="D671" t="s">
        <v>17</v>
      </c>
      <c r="E671" s="241">
        <v>67.099999999999994</v>
      </c>
      <c r="F671" s="241"/>
      <c r="G671" s="2">
        <f>+G670+E671-F671</f>
        <v>100.19999999999999</v>
      </c>
    </row>
    <row r="672" spans="1:12">
      <c r="B672" s="526"/>
      <c r="C672" s="526"/>
      <c r="D672" t="s">
        <v>18</v>
      </c>
      <c r="E672" s="241">
        <v>60</v>
      </c>
      <c r="F672" s="241"/>
      <c r="G672" s="2">
        <f>+G671+E672-F672</f>
        <v>160.19999999999999</v>
      </c>
      <c r="I672" s="525"/>
      <c r="K672" s="160"/>
      <c r="L672" s="8"/>
    </row>
    <row r="673" spans="1:10">
      <c r="B673" s="526"/>
      <c r="C673" s="526"/>
      <c r="D673" t="s">
        <v>19</v>
      </c>
      <c r="E673" s="241">
        <v>5</v>
      </c>
      <c r="F673" s="241"/>
      <c r="G673" s="2">
        <f>+G672+E673-F673</f>
        <v>165.2</v>
      </c>
    </row>
    <row r="674" spans="1:10">
      <c r="A674" s="7">
        <v>44957</v>
      </c>
      <c r="B674" s="526" t="s">
        <v>119</v>
      </c>
      <c r="C674" s="526" t="s">
        <v>15</v>
      </c>
      <c r="D674" t="s">
        <v>18</v>
      </c>
      <c r="E674" s="241"/>
      <c r="F674" s="241">
        <v>60</v>
      </c>
      <c r="G674" s="2">
        <f>+G673+E674-F674</f>
        <v>105.19999999999999</v>
      </c>
    </row>
    <row r="675" spans="1:10">
      <c r="A675" s="7">
        <v>44957</v>
      </c>
      <c r="B675" s="526" t="s">
        <v>119</v>
      </c>
      <c r="C675" s="526" t="s">
        <v>15</v>
      </c>
      <c r="D675" t="s">
        <v>19</v>
      </c>
      <c r="E675" s="241"/>
      <c r="F675" s="241">
        <v>5</v>
      </c>
      <c r="G675" s="2">
        <f>+G674+E675-F675</f>
        <v>100.19999999999999</v>
      </c>
    </row>
    <row r="676" spans="1:10">
      <c r="A676" s="7">
        <v>45010</v>
      </c>
      <c r="B676" s="526">
        <v>26714</v>
      </c>
      <c r="C676" s="526" t="s">
        <v>15</v>
      </c>
      <c r="D676" t="s">
        <v>16</v>
      </c>
      <c r="E676" s="241"/>
      <c r="F676" s="241">
        <v>33.1</v>
      </c>
      <c r="G676" s="2">
        <f>+G675+E676-F676</f>
        <v>67.099999999999994</v>
      </c>
    </row>
    <row r="677" spans="1:10">
      <c r="A677" s="7">
        <v>45010</v>
      </c>
      <c r="B677" s="526">
        <v>26714</v>
      </c>
      <c r="C677" s="526" t="s">
        <v>15</v>
      </c>
      <c r="D677" t="s">
        <v>17</v>
      </c>
      <c r="E677" s="241"/>
      <c r="F677" s="241">
        <v>67.099999999999994</v>
      </c>
      <c r="G677" s="2">
        <f>+G676+E677-F677</f>
        <v>0</v>
      </c>
    </row>
    <row r="678" spans="1:10">
      <c r="A678" s="44">
        <v>44985</v>
      </c>
      <c r="B678" s="525" t="s">
        <v>14</v>
      </c>
      <c r="C678" s="525" t="s">
        <v>20</v>
      </c>
      <c r="D678" t="s">
        <v>16</v>
      </c>
      <c r="E678" s="241">
        <v>36.1</v>
      </c>
      <c r="F678" s="241"/>
      <c r="G678" s="2">
        <f>+G677+E678-F678</f>
        <v>36.1</v>
      </c>
    </row>
    <row r="679" spans="1:10">
      <c r="B679" s="526"/>
      <c r="C679" s="526"/>
      <c r="D679" t="s">
        <v>17</v>
      </c>
      <c r="E679" s="241">
        <v>71.900000000000006</v>
      </c>
      <c r="F679" s="241"/>
      <c r="G679" s="2">
        <f>+G678+E679-F679</f>
        <v>108</v>
      </c>
    </row>
    <row r="680" spans="1:10">
      <c r="B680" s="526"/>
      <c r="C680" s="526"/>
      <c r="D680" t="s">
        <v>18</v>
      </c>
      <c r="E680" s="241">
        <v>56</v>
      </c>
      <c r="F680" s="241"/>
      <c r="G680" s="2">
        <f>+G679+E680-F680</f>
        <v>164</v>
      </c>
    </row>
    <row r="681" spans="1:10">
      <c r="B681" s="526"/>
      <c r="C681" s="526"/>
      <c r="D681" t="s">
        <v>19</v>
      </c>
      <c r="E681" s="241">
        <v>5</v>
      </c>
      <c r="F681" s="241"/>
      <c r="G681" s="2">
        <f>+G680+E681-F681</f>
        <v>169</v>
      </c>
    </row>
    <row r="682" spans="1:10">
      <c r="A682" s="7">
        <v>44985</v>
      </c>
      <c r="B682" s="526" t="s">
        <v>135</v>
      </c>
      <c r="C682" s="526" t="s">
        <v>20</v>
      </c>
      <c r="D682" t="s">
        <v>18</v>
      </c>
      <c r="E682" s="241"/>
      <c r="F682" s="241">
        <v>56</v>
      </c>
      <c r="G682" s="2">
        <f>+G681+E682-F682</f>
        <v>113</v>
      </c>
    </row>
    <row r="683" spans="1:10">
      <c r="A683" s="7">
        <v>44985</v>
      </c>
      <c r="B683" s="526" t="s">
        <v>135</v>
      </c>
      <c r="C683" s="526" t="s">
        <v>20</v>
      </c>
      <c r="D683" t="s">
        <v>19</v>
      </c>
      <c r="E683" s="241"/>
      <c r="F683" s="241">
        <v>5</v>
      </c>
      <c r="G683" s="2">
        <f>+G682+E683-F683</f>
        <v>108</v>
      </c>
    </row>
    <row r="684" spans="1:10">
      <c r="A684" s="7">
        <v>45010</v>
      </c>
      <c r="B684" s="526">
        <v>26714</v>
      </c>
      <c r="C684" s="526" t="s">
        <v>20</v>
      </c>
      <c r="D684" t="s">
        <v>16</v>
      </c>
      <c r="E684" s="241"/>
      <c r="F684" s="241">
        <v>36.1</v>
      </c>
      <c r="G684" s="2">
        <f>+G683+E684-F684</f>
        <v>71.900000000000006</v>
      </c>
      <c r="J684" s="37"/>
    </row>
    <row r="685" spans="1:10">
      <c r="A685" s="7">
        <v>45010</v>
      </c>
      <c r="B685" s="526">
        <v>26714</v>
      </c>
      <c r="C685" s="526" t="s">
        <v>20</v>
      </c>
      <c r="D685" t="s">
        <v>17</v>
      </c>
      <c r="E685" s="241"/>
      <c r="F685" s="241">
        <v>71.900000000000006</v>
      </c>
      <c r="G685" s="2">
        <f t="shared" ref="G685:G717" si="12">+G684+E685-F685</f>
        <v>0</v>
      </c>
      <c r="J685" s="37"/>
    </row>
    <row r="686" spans="1:10">
      <c r="A686" s="88">
        <v>45016</v>
      </c>
      <c r="B686" s="525" t="s">
        <v>14</v>
      </c>
      <c r="C686" s="525" t="s">
        <v>23</v>
      </c>
      <c r="D686" t="s">
        <v>16</v>
      </c>
      <c r="E686" s="241">
        <v>39.299999999999997</v>
      </c>
      <c r="F686" s="241"/>
      <c r="G686" s="2">
        <f t="shared" si="12"/>
        <v>39.299999999999997</v>
      </c>
      <c r="J686" s="37"/>
    </row>
    <row r="687" spans="1:10">
      <c r="A687" s="86"/>
      <c r="B687" s="526"/>
      <c r="C687" s="526"/>
      <c r="D687" t="s">
        <v>17</v>
      </c>
      <c r="E687" s="241">
        <v>59.8</v>
      </c>
      <c r="F687" s="241"/>
      <c r="G687" s="2">
        <f t="shared" si="12"/>
        <v>99.1</v>
      </c>
    </row>
    <row r="688" spans="1:10">
      <c r="A688" s="86"/>
      <c r="B688" s="526"/>
      <c r="C688" s="526"/>
      <c r="D688" t="s">
        <v>18</v>
      </c>
      <c r="E688" s="241">
        <v>60</v>
      </c>
      <c r="F688" s="241"/>
      <c r="G688" s="2">
        <f t="shared" si="12"/>
        <v>159.1</v>
      </c>
    </row>
    <row r="689" spans="1:12">
      <c r="A689" s="86"/>
      <c r="B689" s="526"/>
      <c r="C689" s="526"/>
      <c r="D689" t="s">
        <v>19</v>
      </c>
      <c r="E689" s="241">
        <v>5</v>
      </c>
      <c r="F689" s="241"/>
      <c r="G689" s="2">
        <f t="shared" si="12"/>
        <v>164.1</v>
      </c>
    </row>
    <row r="690" spans="1:12">
      <c r="A690" s="86"/>
      <c r="B690" s="526"/>
      <c r="C690" s="526"/>
      <c r="D690" t="s">
        <v>74</v>
      </c>
      <c r="E690" s="240">
        <v>102.5</v>
      </c>
      <c r="F690" s="241"/>
      <c r="G690" s="2">
        <f t="shared" si="12"/>
        <v>266.60000000000002</v>
      </c>
    </row>
    <row r="691" spans="1:12">
      <c r="A691" s="86"/>
      <c r="B691" s="526"/>
      <c r="C691" s="526"/>
      <c r="D691" t="s">
        <v>75</v>
      </c>
      <c r="E691" s="240">
        <v>102.5</v>
      </c>
      <c r="F691" s="241"/>
      <c r="G691" s="2">
        <f t="shared" si="12"/>
        <v>369.1</v>
      </c>
    </row>
    <row r="692" spans="1:12">
      <c r="A692" s="86">
        <v>45016</v>
      </c>
      <c r="B692" s="526" t="s">
        <v>124</v>
      </c>
      <c r="C692" s="526" t="s">
        <v>23</v>
      </c>
      <c r="D692" t="s">
        <v>18</v>
      </c>
      <c r="E692" s="241"/>
      <c r="F692" s="241">
        <v>60</v>
      </c>
      <c r="G692" s="2">
        <f t="shared" si="12"/>
        <v>309.10000000000002</v>
      </c>
    </row>
    <row r="693" spans="1:12">
      <c r="A693" s="86">
        <v>45016</v>
      </c>
      <c r="B693" s="526" t="s">
        <v>124</v>
      </c>
      <c r="C693" s="526" t="s">
        <v>23</v>
      </c>
      <c r="D693" t="s">
        <v>19</v>
      </c>
      <c r="E693" s="241"/>
      <c r="F693" s="241">
        <v>5</v>
      </c>
      <c r="G693" s="2">
        <f t="shared" si="12"/>
        <v>304.10000000000002</v>
      </c>
    </row>
    <row r="694" spans="1:12">
      <c r="A694" s="86">
        <v>45133</v>
      </c>
      <c r="B694" s="526">
        <v>27275</v>
      </c>
      <c r="C694" s="526" t="s">
        <v>23</v>
      </c>
      <c r="D694" t="s">
        <v>16</v>
      </c>
      <c r="E694" s="241"/>
      <c r="F694" s="241">
        <v>39.299999999999997</v>
      </c>
      <c r="G694" s="2">
        <f t="shared" si="12"/>
        <v>264.8</v>
      </c>
    </row>
    <row r="695" spans="1:12">
      <c r="A695" s="86">
        <v>45133</v>
      </c>
      <c r="B695" s="526">
        <v>27275</v>
      </c>
      <c r="C695" s="526" t="s">
        <v>23</v>
      </c>
      <c r="D695" t="s">
        <v>17</v>
      </c>
      <c r="E695" s="241"/>
      <c r="F695" s="241">
        <v>59.8</v>
      </c>
      <c r="G695" s="2">
        <f t="shared" si="12"/>
        <v>205</v>
      </c>
    </row>
    <row r="696" spans="1:12">
      <c r="A696" s="86">
        <v>45476</v>
      </c>
      <c r="B696" s="526">
        <v>29146</v>
      </c>
      <c r="C696" s="526" t="s">
        <v>23</v>
      </c>
      <c r="D696" t="s">
        <v>74</v>
      </c>
      <c r="E696" s="241"/>
      <c r="F696" s="241">
        <v>102.5</v>
      </c>
      <c r="G696" s="2">
        <f t="shared" si="12"/>
        <v>102.5</v>
      </c>
    </row>
    <row r="697" spans="1:12">
      <c r="A697" s="86">
        <v>45476</v>
      </c>
      <c r="B697" s="526">
        <v>29146</v>
      </c>
      <c r="C697" s="526" t="s">
        <v>23</v>
      </c>
      <c r="D697" t="s">
        <v>75</v>
      </c>
      <c r="E697" s="241"/>
      <c r="F697" s="241">
        <v>102.5</v>
      </c>
      <c r="G697" s="2">
        <f t="shared" si="12"/>
        <v>0</v>
      </c>
    </row>
    <row r="698" spans="1:12">
      <c r="A698" s="88">
        <v>45046</v>
      </c>
      <c r="B698" s="525" t="s">
        <v>14</v>
      </c>
      <c r="C698" s="525" t="s">
        <v>24</v>
      </c>
      <c r="D698" t="s">
        <v>16</v>
      </c>
      <c r="E698" s="240">
        <v>79.7</v>
      </c>
      <c r="F698" s="240"/>
      <c r="G698" s="2">
        <f t="shared" si="12"/>
        <v>79.7</v>
      </c>
    </row>
    <row r="699" spans="1:12">
      <c r="A699" s="86"/>
      <c r="B699" s="526"/>
      <c r="C699" s="526"/>
      <c r="D699" t="s">
        <v>17</v>
      </c>
      <c r="E699" s="240">
        <v>59.3</v>
      </c>
      <c r="F699" s="240"/>
      <c r="G699" s="2">
        <f t="shared" si="12"/>
        <v>139</v>
      </c>
    </row>
    <row r="700" spans="1:12">
      <c r="A700" s="86"/>
      <c r="B700" s="526"/>
      <c r="C700" s="526"/>
      <c r="D700" t="s">
        <v>18</v>
      </c>
      <c r="E700" s="240">
        <v>60</v>
      </c>
      <c r="F700" s="240"/>
      <c r="G700" s="2">
        <f t="shared" si="12"/>
        <v>199</v>
      </c>
    </row>
    <row r="701" spans="1:12">
      <c r="A701" s="86"/>
      <c r="B701" s="526"/>
      <c r="C701" s="526"/>
      <c r="D701" t="s">
        <v>19</v>
      </c>
      <c r="E701" s="240">
        <v>5</v>
      </c>
      <c r="F701" s="240"/>
      <c r="G701" s="2">
        <f t="shared" si="12"/>
        <v>204</v>
      </c>
      <c r="L701" s="245"/>
    </row>
    <row r="702" spans="1:12">
      <c r="A702" s="86">
        <v>45046</v>
      </c>
      <c r="B702" s="526" t="s">
        <v>125</v>
      </c>
      <c r="C702" s="526" t="s">
        <v>24</v>
      </c>
      <c r="D702" t="s">
        <v>18</v>
      </c>
      <c r="E702" s="240"/>
      <c r="F702" s="240">
        <v>60</v>
      </c>
      <c r="G702" s="2">
        <f t="shared" si="12"/>
        <v>144</v>
      </c>
      <c r="L702" s="245"/>
    </row>
    <row r="703" spans="1:12">
      <c r="A703" s="86">
        <v>45046</v>
      </c>
      <c r="B703" s="526" t="s">
        <v>125</v>
      </c>
      <c r="C703" s="526" t="s">
        <v>24</v>
      </c>
      <c r="D703" t="s">
        <v>19</v>
      </c>
      <c r="E703" s="240"/>
      <c r="F703" s="240">
        <v>5</v>
      </c>
      <c r="G703" s="2">
        <f t="shared" si="12"/>
        <v>139</v>
      </c>
    </row>
    <row r="704" spans="1:12">
      <c r="A704" s="86">
        <v>45133</v>
      </c>
      <c r="B704" s="526">
        <v>27275</v>
      </c>
      <c r="C704" s="526" t="s">
        <v>24</v>
      </c>
      <c r="D704" t="s">
        <v>16</v>
      </c>
      <c r="E704" s="240"/>
      <c r="F704" s="240">
        <v>79.7</v>
      </c>
      <c r="G704" s="2">
        <f t="shared" si="12"/>
        <v>59.3</v>
      </c>
      <c r="K704" s="257"/>
    </row>
    <row r="705" spans="1:12">
      <c r="A705" s="86">
        <v>45133</v>
      </c>
      <c r="B705" s="526">
        <v>27275</v>
      </c>
      <c r="C705" s="526" t="s">
        <v>24</v>
      </c>
      <c r="D705" t="s">
        <v>17</v>
      </c>
      <c r="E705" s="240"/>
      <c r="F705" s="240">
        <v>59.3</v>
      </c>
      <c r="G705" s="2">
        <f t="shared" si="12"/>
        <v>0</v>
      </c>
      <c r="K705" s="257"/>
    </row>
    <row r="706" spans="1:12">
      <c r="A706" s="88">
        <v>45077</v>
      </c>
      <c r="B706" s="525" t="s">
        <v>14</v>
      </c>
      <c r="C706" s="525" t="s">
        <v>25</v>
      </c>
      <c r="D706" t="s">
        <v>16</v>
      </c>
      <c r="E706" s="240">
        <v>38</v>
      </c>
      <c r="F706" s="240"/>
      <c r="G706" s="2">
        <f t="shared" si="12"/>
        <v>38</v>
      </c>
    </row>
    <row r="707" spans="1:12">
      <c r="A707" s="86"/>
      <c r="B707" s="526"/>
      <c r="C707" s="526"/>
      <c r="D707" t="s">
        <v>17</v>
      </c>
      <c r="E707" s="240">
        <v>41</v>
      </c>
      <c r="F707" s="240"/>
      <c r="G707" s="2">
        <f t="shared" si="12"/>
        <v>79</v>
      </c>
      <c r="I707" s="525"/>
      <c r="L707" s="257"/>
    </row>
    <row r="708" spans="1:12">
      <c r="A708" s="86"/>
      <c r="B708" s="526"/>
      <c r="C708" s="526"/>
      <c r="D708" t="s">
        <v>18</v>
      </c>
      <c r="E708" s="240">
        <v>60</v>
      </c>
      <c r="F708" s="240"/>
      <c r="G708" s="2">
        <f t="shared" si="12"/>
        <v>139</v>
      </c>
      <c r="I708" s="526"/>
      <c r="L708" s="257"/>
    </row>
    <row r="709" spans="1:12">
      <c r="A709" s="86"/>
      <c r="B709" s="526"/>
      <c r="C709" s="526"/>
      <c r="D709" t="s">
        <v>19</v>
      </c>
      <c r="E709" s="240">
        <v>5</v>
      </c>
      <c r="F709" s="240"/>
      <c r="G709" s="2">
        <f t="shared" si="12"/>
        <v>144</v>
      </c>
      <c r="I709" s="525"/>
      <c r="L709" s="257"/>
    </row>
    <row r="710" spans="1:12">
      <c r="A710" s="86">
        <v>45077</v>
      </c>
      <c r="B710" s="526" t="s">
        <v>128</v>
      </c>
      <c r="C710" s="526" t="s">
        <v>25</v>
      </c>
      <c r="D710" t="s">
        <v>18</v>
      </c>
      <c r="E710" s="240"/>
      <c r="F710" s="240">
        <v>60</v>
      </c>
      <c r="G710" s="2">
        <f t="shared" si="12"/>
        <v>84</v>
      </c>
      <c r="I710" s="526"/>
      <c r="L710" s="257"/>
    </row>
    <row r="711" spans="1:12">
      <c r="A711" s="86">
        <v>45077</v>
      </c>
      <c r="B711" s="526" t="s">
        <v>128</v>
      </c>
      <c r="C711" s="526" t="s">
        <v>25</v>
      </c>
      <c r="D711" t="s">
        <v>19</v>
      </c>
      <c r="E711" s="240"/>
      <c r="F711" s="240">
        <v>5</v>
      </c>
      <c r="G711" s="2">
        <f t="shared" si="12"/>
        <v>79</v>
      </c>
      <c r="I711" s="525"/>
      <c r="L711" s="26"/>
    </row>
    <row r="712" spans="1:12">
      <c r="A712" s="86">
        <v>45133</v>
      </c>
      <c r="B712" s="526">
        <v>27275</v>
      </c>
      <c r="C712" s="526" t="s">
        <v>25</v>
      </c>
      <c r="D712" t="s">
        <v>16</v>
      </c>
      <c r="E712" s="240"/>
      <c r="F712" s="240">
        <v>38</v>
      </c>
      <c r="G712" s="2">
        <f t="shared" si="12"/>
        <v>41</v>
      </c>
      <c r="I712" s="525"/>
      <c r="L712" s="26"/>
    </row>
    <row r="713" spans="1:12">
      <c r="A713" s="86">
        <v>45133</v>
      </c>
      <c r="B713" s="526">
        <v>27275</v>
      </c>
      <c r="C713" s="526" t="s">
        <v>25</v>
      </c>
      <c r="D713" t="s">
        <v>17</v>
      </c>
      <c r="E713" s="240"/>
      <c r="F713" s="240">
        <v>41</v>
      </c>
      <c r="G713" s="2">
        <f t="shared" si="12"/>
        <v>0</v>
      </c>
      <c r="I713" s="525"/>
      <c r="L713" s="26"/>
    </row>
    <row r="714" spans="1:12">
      <c r="A714" s="88">
        <v>45107</v>
      </c>
      <c r="B714" s="525" t="s">
        <v>14</v>
      </c>
      <c r="C714" s="525" t="s">
        <v>26</v>
      </c>
      <c r="D714" t="s">
        <v>16</v>
      </c>
      <c r="E714" s="240">
        <v>38.700000000000003</v>
      </c>
      <c r="F714" s="240"/>
      <c r="G714" s="2">
        <f t="shared" si="12"/>
        <v>38.700000000000003</v>
      </c>
      <c r="I714" s="526"/>
      <c r="L714" s="257"/>
    </row>
    <row r="715" spans="1:12">
      <c r="A715" s="86"/>
      <c r="B715" s="526"/>
      <c r="C715" s="526"/>
      <c r="D715" t="s">
        <v>17</v>
      </c>
      <c r="E715" s="240">
        <v>60.9</v>
      </c>
      <c r="F715" s="240"/>
      <c r="G715" s="2">
        <f t="shared" si="12"/>
        <v>99.6</v>
      </c>
      <c r="L715" s="257"/>
    </row>
    <row r="716" spans="1:12">
      <c r="A716" s="86"/>
      <c r="B716" s="526"/>
      <c r="C716" s="526"/>
      <c r="D716" t="s">
        <v>18</v>
      </c>
      <c r="E716" s="240">
        <v>60</v>
      </c>
      <c r="F716" s="240"/>
      <c r="G716" s="2">
        <f t="shared" si="12"/>
        <v>159.6</v>
      </c>
      <c r="K716" s="31"/>
      <c r="L716" s="31"/>
    </row>
    <row r="717" spans="1:12">
      <c r="A717" s="86"/>
      <c r="B717" s="526"/>
      <c r="C717" s="526"/>
      <c r="D717" t="s">
        <v>19</v>
      </c>
      <c r="E717" s="240">
        <v>5</v>
      </c>
      <c r="F717" s="240"/>
      <c r="G717" s="2">
        <f t="shared" si="12"/>
        <v>164.6</v>
      </c>
    </row>
    <row r="718" spans="1:12">
      <c r="A718" s="86">
        <v>45107</v>
      </c>
      <c r="B718" s="526" t="s">
        <v>129</v>
      </c>
      <c r="C718" s="526" t="s">
        <v>26</v>
      </c>
      <c r="D718" t="s">
        <v>18</v>
      </c>
      <c r="E718" s="240"/>
      <c r="F718" s="240">
        <v>58</v>
      </c>
      <c r="G718" s="2">
        <f t="shared" ref="G718:G741" si="13">+G717+E718-F718</f>
        <v>106.6</v>
      </c>
      <c r="L718" s="26"/>
    </row>
    <row r="719" spans="1:12">
      <c r="A719" s="86">
        <v>45107</v>
      </c>
      <c r="B719" s="526" t="s">
        <v>129</v>
      </c>
      <c r="C719" s="526" t="s">
        <v>26</v>
      </c>
      <c r="D719" t="s">
        <v>19</v>
      </c>
      <c r="E719" s="240"/>
      <c r="F719" s="240">
        <v>5</v>
      </c>
      <c r="G719" s="2">
        <f t="shared" si="13"/>
        <v>101.6</v>
      </c>
    </row>
    <row r="720" spans="1:12">
      <c r="A720" s="86">
        <v>45133</v>
      </c>
      <c r="B720" s="526">
        <v>27275</v>
      </c>
      <c r="C720" s="526" t="s">
        <v>26</v>
      </c>
      <c r="D720" t="s">
        <v>18</v>
      </c>
      <c r="F720" s="2">
        <v>2</v>
      </c>
      <c r="G720" s="2">
        <f t="shared" si="13"/>
        <v>99.6</v>
      </c>
    </row>
    <row r="721" spans="1:7">
      <c r="A721" s="86">
        <v>45133</v>
      </c>
      <c r="B721" s="526">
        <v>27275</v>
      </c>
      <c r="C721" s="526" t="s">
        <v>26</v>
      </c>
      <c r="D721" t="s">
        <v>16</v>
      </c>
      <c r="F721" s="2">
        <v>38.700000000000003</v>
      </c>
      <c r="G721" s="2">
        <f t="shared" si="13"/>
        <v>60.899999999999991</v>
      </c>
    </row>
    <row r="722" spans="1:7">
      <c r="A722" s="86">
        <v>45133</v>
      </c>
      <c r="B722" s="526">
        <v>27275</v>
      </c>
      <c r="C722" s="526" t="s">
        <v>26</v>
      </c>
      <c r="D722" t="s">
        <v>17</v>
      </c>
      <c r="F722" s="2">
        <v>60.9</v>
      </c>
      <c r="G722" s="2">
        <f t="shared" si="13"/>
        <v>0</v>
      </c>
    </row>
    <row r="723" spans="1:7">
      <c r="A723" s="88">
        <v>45138</v>
      </c>
      <c r="B723" s="525" t="s">
        <v>14</v>
      </c>
      <c r="C723" s="525" t="s">
        <v>27</v>
      </c>
      <c r="D723" t="s">
        <v>16</v>
      </c>
      <c r="E723" s="240">
        <v>36.5</v>
      </c>
      <c r="F723" s="240"/>
      <c r="G723" s="2">
        <f t="shared" si="13"/>
        <v>36.5</v>
      </c>
    </row>
    <row r="724" spans="1:7">
      <c r="A724" s="86"/>
      <c r="B724" s="526"/>
      <c r="C724" s="526"/>
      <c r="D724" t="s">
        <v>17</v>
      </c>
      <c r="E724" s="240">
        <v>39.4</v>
      </c>
      <c r="F724" s="240"/>
      <c r="G724" s="2">
        <f t="shared" si="13"/>
        <v>75.900000000000006</v>
      </c>
    </row>
    <row r="725" spans="1:7">
      <c r="A725" s="86"/>
      <c r="B725" s="526"/>
      <c r="C725" s="526"/>
      <c r="D725" t="s">
        <v>18</v>
      </c>
      <c r="E725" s="240">
        <v>60</v>
      </c>
      <c r="F725" s="240"/>
      <c r="G725" s="2">
        <f t="shared" si="13"/>
        <v>135.9</v>
      </c>
    </row>
    <row r="726" spans="1:7">
      <c r="A726" s="86"/>
      <c r="B726" s="526"/>
      <c r="C726" s="526"/>
      <c r="D726" t="s">
        <v>19</v>
      </c>
      <c r="E726" s="240">
        <v>5</v>
      </c>
      <c r="F726" s="240"/>
      <c r="G726" s="2">
        <f t="shared" si="13"/>
        <v>140.9</v>
      </c>
    </row>
    <row r="727" spans="1:7">
      <c r="A727" s="86"/>
      <c r="B727" s="526"/>
      <c r="C727" s="526"/>
      <c r="D727" t="s">
        <v>136</v>
      </c>
      <c r="E727" s="240">
        <v>102.5</v>
      </c>
      <c r="F727" s="240"/>
      <c r="G727" s="2">
        <f t="shared" si="13"/>
        <v>243.4</v>
      </c>
    </row>
    <row r="728" spans="1:7">
      <c r="A728" s="86"/>
      <c r="B728" s="526"/>
      <c r="C728" s="526"/>
      <c r="D728" t="s">
        <v>137</v>
      </c>
      <c r="E728" s="240">
        <v>102.5</v>
      </c>
      <c r="F728" s="240"/>
      <c r="G728" s="2">
        <f t="shared" si="13"/>
        <v>345.9</v>
      </c>
    </row>
    <row r="729" spans="1:7">
      <c r="A729" s="86">
        <v>45138</v>
      </c>
      <c r="B729" s="526" t="s">
        <v>115</v>
      </c>
      <c r="C729" s="526" t="s">
        <v>27</v>
      </c>
      <c r="D729" t="s">
        <v>18</v>
      </c>
      <c r="E729" s="240"/>
      <c r="F729" s="240">
        <v>60</v>
      </c>
      <c r="G729" s="2">
        <f t="shared" si="13"/>
        <v>285.89999999999998</v>
      </c>
    </row>
    <row r="730" spans="1:7">
      <c r="A730" s="86">
        <v>45138</v>
      </c>
      <c r="B730" s="526" t="s">
        <v>115</v>
      </c>
      <c r="C730" s="526" t="s">
        <v>27</v>
      </c>
      <c r="D730" t="s">
        <v>19</v>
      </c>
      <c r="E730" s="240"/>
      <c r="F730" s="240">
        <v>5</v>
      </c>
      <c r="G730" s="2">
        <f t="shared" si="13"/>
        <v>280.89999999999998</v>
      </c>
    </row>
    <row r="731" spans="1:7">
      <c r="A731" s="7">
        <v>45162</v>
      </c>
      <c r="B731" s="526">
        <v>27362</v>
      </c>
      <c r="C731" s="526" t="s">
        <v>27</v>
      </c>
      <c r="D731" t="s">
        <v>16</v>
      </c>
      <c r="F731" s="240">
        <v>36.5</v>
      </c>
      <c r="G731" s="2">
        <f t="shared" si="13"/>
        <v>244.39999999999998</v>
      </c>
    </row>
    <row r="732" spans="1:7">
      <c r="A732" s="7">
        <v>45162</v>
      </c>
      <c r="B732" s="526">
        <v>27362</v>
      </c>
      <c r="C732" s="526" t="s">
        <v>27</v>
      </c>
      <c r="D732" t="s">
        <v>17</v>
      </c>
      <c r="F732" s="240">
        <v>39.4</v>
      </c>
      <c r="G732" s="2">
        <f t="shared" si="13"/>
        <v>204.99999999999997</v>
      </c>
    </row>
    <row r="733" spans="1:7">
      <c r="A733" s="86">
        <v>45476</v>
      </c>
      <c r="B733" s="526">
        <v>29146</v>
      </c>
      <c r="C733" s="526" t="s">
        <v>27</v>
      </c>
      <c r="D733" t="s">
        <v>136</v>
      </c>
      <c r="F733" s="240">
        <v>102.5</v>
      </c>
      <c r="G733" s="2">
        <f t="shared" si="13"/>
        <v>102.49999999999997</v>
      </c>
    </row>
    <row r="734" spans="1:7">
      <c r="A734" s="86">
        <v>45476</v>
      </c>
      <c r="B734" s="526">
        <v>29146</v>
      </c>
      <c r="C734" s="526" t="s">
        <v>27</v>
      </c>
      <c r="D734" t="s">
        <v>137</v>
      </c>
      <c r="F734" s="240">
        <v>102.5</v>
      </c>
      <c r="G734" s="2">
        <f t="shared" si="13"/>
        <v>0</v>
      </c>
    </row>
    <row r="735" spans="1:7">
      <c r="A735" s="44">
        <v>45169</v>
      </c>
      <c r="B735" s="525" t="s">
        <v>14</v>
      </c>
      <c r="C735" s="525" t="s">
        <v>28</v>
      </c>
      <c r="D735" t="s">
        <v>16</v>
      </c>
      <c r="E735" s="240">
        <v>34.9</v>
      </c>
      <c r="F735" s="240"/>
      <c r="G735" s="2">
        <f t="shared" si="13"/>
        <v>34.9</v>
      </c>
    </row>
    <row r="736" spans="1:7">
      <c r="B736" s="526"/>
      <c r="C736" s="526"/>
      <c r="D736" t="s">
        <v>17</v>
      </c>
      <c r="E736" s="240">
        <v>56.1</v>
      </c>
      <c r="F736" s="240"/>
      <c r="G736" s="2">
        <f t="shared" si="13"/>
        <v>91</v>
      </c>
    </row>
    <row r="737" spans="1:9">
      <c r="B737" s="526"/>
      <c r="C737" s="526"/>
      <c r="D737" t="s">
        <v>18</v>
      </c>
      <c r="E737" s="240">
        <v>60</v>
      </c>
      <c r="F737" s="240"/>
      <c r="G737" s="2">
        <f t="shared" si="13"/>
        <v>151</v>
      </c>
    </row>
    <row r="738" spans="1:9">
      <c r="B738" s="526"/>
      <c r="C738" s="526"/>
      <c r="D738" t="s">
        <v>19</v>
      </c>
      <c r="E738" s="240">
        <v>5</v>
      </c>
      <c r="F738" s="240"/>
      <c r="G738" s="2">
        <f t="shared" si="13"/>
        <v>156</v>
      </c>
    </row>
    <row r="739" spans="1:9">
      <c r="A739" s="7">
        <v>45169</v>
      </c>
      <c r="B739" s="526" t="s">
        <v>116</v>
      </c>
      <c r="C739" s="526" t="s">
        <v>28</v>
      </c>
      <c r="D739" t="s">
        <v>18</v>
      </c>
      <c r="E739" s="240"/>
      <c r="F739" s="240">
        <v>60</v>
      </c>
      <c r="G739" s="2">
        <f t="shared" si="13"/>
        <v>96</v>
      </c>
    </row>
    <row r="740" spans="1:9">
      <c r="A740" s="7">
        <v>45169</v>
      </c>
      <c r="B740" s="526" t="s">
        <v>116</v>
      </c>
      <c r="C740" s="526" t="s">
        <v>28</v>
      </c>
      <c r="D740" t="s">
        <v>19</v>
      </c>
      <c r="E740" s="240"/>
      <c r="F740" s="240">
        <v>5</v>
      </c>
      <c r="G740" s="2">
        <f t="shared" si="13"/>
        <v>91</v>
      </c>
    </row>
    <row r="741" spans="1:9">
      <c r="A741" s="7">
        <v>45195</v>
      </c>
      <c r="B741" s="526">
        <v>27514</v>
      </c>
      <c r="C741" s="526" t="s">
        <v>28</v>
      </c>
      <c r="D741" t="s">
        <v>16</v>
      </c>
      <c r="F741" s="2">
        <v>34.9</v>
      </c>
      <c r="G741" s="2">
        <f t="shared" si="13"/>
        <v>56.1</v>
      </c>
    </row>
    <row r="742" spans="1:9">
      <c r="A742" s="7">
        <v>45195</v>
      </c>
      <c r="B742" s="526">
        <v>27514</v>
      </c>
      <c r="C742" s="526" t="s">
        <v>28</v>
      </c>
      <c r="D742" t="s">
        <v>17</v>
      </c>
      <c r="F742" s="2">
        <v>56.1</v>
      </c>
      <c r="G742" s="2">
        <f>+G741+E742-F742</f>
        <v>0</v>
      </c>
    </row>
    <row r="743" spans="1:9">
      <c r="A743" s="44">
        <v>45199</v>
      </c>
      <c r="B743" s="525" t="s">
        <v>14</v>
      </c>
      <c r="C743" s="525" t="s">
        <v>53</v>
      </c>
      <c r="D743" t="s">
        <v>16</v>
      </c>
      <c r="E743" s="240">
        <v>34.700000000000003</v>
      </c>
      <c r="F743" s="240"/>
      <c r="G743" s="2">
        <f>+G742+E743-F743</f>
        <v>34.700000000000003</v>
      </c>
    </row>
    <row r="744" spans="1:9">
      <c r="B744" s="526"/>
      <c r="C744" s="526"/>
      <c r="D744" t="s">
        <v>17</v>
      </c>
      <c r="E744" s="240">
        <v>33.5</v>
      </c>
      <c r="F744" s="240"/>
      <c r="G744" s="2">
        <f>+G743+E744-F744</f>
        <v>68.2</v>
      </c>
    </row>
    <row r="745" spans="1:9">
      <c r="B745" s="526"/>
      <c r="C745" s="526"/>
      <c r="D745" t="s">
        <v>18</v>
      </c>
      <c r="E745" s="240">
        <v>60</v>
      </c>
      <c r="F745" s="240"/>
      <c r="G745" s="2">
        <f>+G744+E745-F745</f>
        <v>128.19999999999999</v>
      </c>
    </row>
    <row r="746" spans="1:9">
      <c r="B746" s="526"/>
      <c r="C746" s="526"/>
      <c r="D746" t="s">
        <v>19</v>
      </c>
      <c r="E746" s="240">
        <v>5</v>
      </c>
      <c r="F746" s="240"/>
      <c r="G746" s="2">
        <f>+G745+E746-F746</f>
        <v>133.19999999999999</v>
      </c>
    </row>
    <row r="747" spans="1:9">
      <c r="B747" s="526"/>
      <c r="C747" s="526"/>
      <c r="D747" t="s">
        <v>77</v>
      </c>
      <c r="E747" s="240">
        <v>10</v>
      </c>
      <c r="F747" s="240"/>
      <c r="G747" s="2">
        <f t="shared" ref="G747:G760" si="14">+G746+E747-F747</f>
        <v>143.19999999999999</v>
      </c>
    </row>
    <row r="748" spans="1:9">
      <c r="B748" s="526"/>
      <c r="C748" s="526"/>
      <c r="D748" t="s">
        <v>105</v>
      </c>
      <c r="E748" s="240">
        <v>10</v>
      </c>
      <c r="F748" s="240"/>
      <c r="G748" s="2">
        <f t="shared" si="14"/>
        <v>153.19999999999999</v>
      </c>
    </row>
    <row r="749" spans="1:9">
      <c r="A749" s="7">
        <v>45199</v>
      </c>
      <c r="B749" s="526" t="s">
        <v>117</v>
      </c>
      <c r="C749" s="526" t="s">
        <v>53</v>
      </c>
      <c r="D749" t="s">
        <v>18</v>
      </c>
      <c r="E749" s="240"/>
      <c r="F749" s="240">
        <v>60</v>
      </c>
      <c r="G749" s="2">
        <f t="shared" si="14"/>
        <v>93.199999999999989</v>
      </c>
    </row>
    <row r="750" spans="1:9">
      <c r="A750" s="7">
        <v>45199</v>
      </c>
      <c r="B750" s="526" t="s">
        <v>117</v>
      </c>
      <c r="C750" s="526" t="s">
        <v>53</v>
      </c>
      <c r="D750" t="s">
        <v>19</v>
      </c>
      <c r="E750" s="240"/>
      <c r="F750" s="240">
        <v>5</v>
      </c>
      <c r="G750" s="2">
        <f t="shared" si="14"/>
        <v>88.199999999999989</v>
      </c>
    </row>
    <row r="751" spans="1:9">
      <c r="A751" s="7">
        <v>45229</v>
      </c>
      <c r="B751" s="526">
        <v>27712</v>
      </c>
      <c r="C751" s="526" t="s">
        <v>53</v>
      </c>
      <c r="D751" t="s">
        <v>16</v>
      </c>
      <c r="F751" s="2">
        <v>34.700000000000003</v>
      </c>
      <c r="G751" s="2">
        <f t="shared" si="14"/>
        <v>53.499999999999986</v>
      </c>
    </row>
    <row r="752" spans="1:9">
      <c r="A752" s="7">
        <v>45229</v>
      </c>
      <c r="B752" s="526">
        <v>27712</v>
      </c>
      <c r="C752" s="526" t="s">
        <v>53</v>
      </c>
      <c r="D752" t="s">
        <v>17</v>
      </c>
      <c r="F752" s="2">
        <v>33.5</v>
      </c>
      <c r="G752" s="2">
        <f t="shared" si="14"/>
        <v>19.999999999999986</v>
      </c>
      <c r="I752" s="526"/>
    </row>
    <row r="753" spans="1:9">
      <c r="A753" s="7">
        <v>45476</v>
      </c>
      <c r="B753" s="526">
        <v>29146</v>
      </c>
      <c r="C753" s="526" t="s">
        <v>53</v>
      </c>
      <c r="D753" t="s">
        <v>77</v>
      </c>
      <c r="F753" s="2">
        <v>10</v>
      </c>
      <c r="G753" s="2">
        <f t="shared" si="14"/>
        <v>9.9999999999999858</v>
      </c>
      <c r="I753" s="526"/>
    </row>
    <row r="754" spans="1:9">
      <c r="A754" s="7">
        <v>45476</v>
      </c>
      <c r="B754" s="526">
        <v>29146</v>
      </c>
      <c r="C754" s="526" t="s">
        <v>53</v>
      </c>
      <c r="D754" t="s">
        <v>105</v>
      </c>
      <c r="F754" s="2">
        <v>10</v>
      </c>
      <c r="G754" s="2">
        <f t="shared" si="14"/>
        <v>-1.4210854715202004E-14</v>
      </c>
      <c r="I754" s="526"/>
    </row>
    <row r="755" spans="1:9">
      <c r="A755" s="44">
        <v>45230</v>
      </c>
      <c r="B755" s="525" t="s">
        <v>14</v>
      </c>
      <c r="C755" s="525" t="s">
        <v>30</v>
      </c>
      <c r="D755" t="s">
        <v>16</v>
      </c>
      <c r="E755" s="26">
        <v>33.799999999999997</v>
      </c>
      <c r="F755" s="148"/>
      <c r="G755" s="2">
        <f t="shared" si="14"/>
        <v>33.799999999999983</v>
      </c>
    </row>
    <row r="756" spans="1:9">
      <c r="B756" s="526"/>
      <c r="C756" s="526"/>
      <c r="D756" t="s">
        <v>17</v>
      </c>
      <c r="E756" s="26">
        <v>49.1</v>
      </c>
      <c r="F756" s="148"/>
      <c r="G756" s="2">
        <f t="shared" si="14"/>
        <v>82.899999999999977</v>
      </c>
    </row>
    <row r="757" spans="1:9">
      <c r="B757" s="526"/>
      <c r="C757" s="526"/>
      <c r="D757" t="s">
        <v>18</v>
      </c>
      <c r="E757" s="240">
        <v>60</v>
      </c>
      <c r="F757" s="148"/>
      <c r="G757" s="2">
        <f t="shared" si="14"/>
        <v>142.89999999999998</v>
      </c>
    </row>
    <row r="758" spans="1:9">
      <c r="B758" s="526"/>
      <c r="C758" s="526"/>
      <c r="D758" t="s">
        <v>19</v>
      </c>
      <c r="E758" s="240">
        <v>5</v>
      </c>
      <c r="F758" s="148"/>
      <c r="G758" s="2">
        <f t="shared" si="14"/>
        <v>147.89999999999998</v>
      </c>
    </row>
    <row r="759" spans="1:9">
      <c r="A759" s="86">
        <v>45230</v>
      </c>
      <c r="B759" s="526" t="s">
        <v>118</v>
      </c>
      <c r="C759" s="526" t="s">
        <v>30</v>
      </c>
      <c r="D759" t="s">
        <v>18</v>
      </c>
      <c r="E759" s="240"/>
      <c r="F759" s="240">
        <v>60</v>
      </c>
      <c r="G759" s="2">
        <f t="shared" si="14"/>
        <v>87.899999999999977</v>
      </c>
    </row>
    <row r="760" spans="1:9">
      <c r="A760" s="86">
        <v>45230</v>
      </c>
      <c r="B760" s="526" t="s">
        <v>118</v>
      </c>
      <c r="C760" s="526" t="s">
        <v>30</v>
      </c>
      <c r="D760" t="s">
        <v>19</v>
      </c>
      <c r="E760" s="240"/>
      <c r="F760" s="240">
        <v>5</v>
      </c>
      <c r="G760" s="2">
        <f t="shared" si="14"/>
        <v>82.899999999999977</v>
      </c>
    </row>
    <row r="761" spans="1:9">
      <c r="A761" s="7">
        <v>45266</v>
      </c>
      <c r="B761" s="526">
        <v>27912</v>
      </c>
      <c r="C761" s="526" t="s">
        <v>30</v>
      </c>
      <c r="D761" t="s">
        <v>16</v>
      </c>
      <c r="E761" s="240"/>
      <c r="F761" s="26">
        <v>33.799999999999997</v>
      </c>
      <c r="G761" s="2">
        <f t="shared" ref="G761:G763" si="15">+G760+E761-F761</f>
        <v>49.09999999999998</v>
      </c>
    </row>
    <row r="762" spans="1:9">
      <c r="A762" s="7">
        <v>45266</v>
      </c>
      <c r="B762" s="526">
        <v>27912</v>
      </c>
      <c r="C762" s="526" t="s">
        <v>30</v>
      </c>
      <c r="D762" t="s">
        <v>17</v>
      </c>
      <c r="E762" s="240"/>
      <c r="F762" s="26">
        <v>49.1</v>
      </c>
      <c r="G762" s="2">
        <f t="shared" si="15"/>
        <v>0</v>
      </c>
    </row>
    <row r="763" spans="1:9">
      <c r="A763" s="88">
        <v>45260</v>
      </c>
      <c r="B763" s="525" t="s">
        <v>14</v>
      </c>
      <c r="C763" s="525" t="s">
        <v>33</v>
      </c>
      <c r="D763" t="s">
        <v>16</v>
      </c>
      <c r="E763" s="26">
        <v>36.700000000000003</v>
      </c>
      <c r="F763" s="240"/>
      <c r="G763" s="2">
        <f t="shared" si="15"/>
        <v>36.700000000000003</v>
      </c>
    </row>
    <row r="764" spans="1:9">
      <c r="A764" s="86"/>
      <c r="B764" s="526"/>
      <c r="C764" s="526"/>
      <c r="D764" t="s">
        <v>17</v>
      </c>
      <c r="E764" s="26">
        <v>76.400000000000006</v>
      </c>
      <c r="F764" s="240"/>
      <c r="G764" s="2">
        <f t="shared" ref="G764:G831" si="16">+G763+E764-F764</f>
        <v>113.10000000000001</v>
      </c>
    </row>
    <row r="765" spans="1:9">
      <c r="A765" s="86"/>
      <c r="B765" s="526"/>
      <c r="C765" s="526"/>
      <c r="D765" t="s">
        <v>18</v>
      </c>
      <c r="E765" s="240">
        <v>60</v>
      </c>
      <c r="F765" s="240"/>
      <c r="G765" s="2">
        <f t="shared" si="16"/>
        <v>173.10000000000002</v>
      </c>
    </row>
    <row r="766" spans="1:9">
      <c r="A766" s="86"/>
      <c r="B766" s="526"/>
      <c r="C766" s="526"/>
      <c r="D766" t="s">
        <v>19</v>
      </c>
      <c r="E766" s="240">
        <v>5</v>
      </c>
      <c r="F766" s="240"/>
      <c r="G766" s="2">
        <f t="shared" si="16"/>
        <v>178.10000000000002</v>
      </c>
    </row>
    <row r="767" spans="1:9">
      <c r="A767" s="86">
        <v>45260</v>
      </c>
      <c r="B767" s="526" t="s">
        <v>132</v>
      </c>
      <c r="C767" s="526" t="s">
        <v>33</v>
      </c>
      <c r="D767" t="s">
        <v>18</v>
      </c>
      <c r="E767" s="240"/>
      <c r="F767" s="240">
        <v>60</v>
      </c>
      <c r="G767" s="2">
        <f t="shared" si="16"/>
        <v>118.10000000000002</v>
      </c>
    </row>
    <row r="768" spans="1:9">
      <c r="A768" s="86">
        <v>45260</v>
      </c>
      <c r="B768" s="526" t="s">
        <v>132</v>
      </c>
      <c r="C768" s="526" t="s">
        <v>33</v>
      </c>
      <c r="D768" t="s">
        <v>19</v>
      </c>
      <c r="E768" s="240"/>
      <c r="F768" s="240">
        <v>5</v>
      </c>
      <c r="G768" s="2">
        <f t="shared" si="16"/>
        <v>113.10000000000002</v>
      </c>
    </row>
    <row r="769" spans="1:13">
      <c r="A769" s="7">
        <v>45289</v>
      </c>
      <c r="B769" s="526">
        <v>28085</v>
      </c>
      <c r="C769" s="526" t="s">
        <v>33</v>
      </c>
      <c r="D769" t="s">
        <v>16</v>
      </c>
      <c r="F769" s="2">
        <v>36.700000000000003</v>
      </c>
      <c r="G769" s="2">
        <f t="shared" si="16"/>
        <v>76.40000000000002</v>
      </c>
    </row>
    <row r="770" spans="1:13">
      <c r="A770" s="7">
        <v>45289</v>
      </c>
      <c r="B770" s="526">
        <v>28085</v>
      </c>
      <c r="C770" s="526" t="s">
        <v>33</v>
      </c>
      <c r="D770" t="s">
        <v>17</v>
      </c>
      <c r="F770" s="2">
        <v>76.400000000000006</v>
      </c>
      <c r="G770" s="2">
        <f t="shared" si="16"/>
        <v>0</v>
      </c>
    </row>
    <row r="771" spans="1:13">
      <c r="A771" s="44">
        <v>45291</v>
      </c>
      <c r="B771" s="525" t="s">
        <v>14</v>
      </c>
      <c r="C771" s="525" t="s">
        <v>34</v>
      </c>
      <c r="D771" t="s">
        <v>16</v>
      </c>
      <c r="E771" s="26">
        <v>39.200000000000003</v>
      </c>
      <c r="F771" s="240"/>
      <c r="G771" s="2">
        <f t="shared" si="16"/>
        <v>39.200000000000003</v>
      </c>
    </row>
    <row r="772" spans="1:13">
      <c r="B772" s="526"/>
      <c r="C772" s="526"/>
      <c r="D772" t="s">
        <v>17</v>
      </c>
      <c r="E772" s="26">
        <v>102.7</v>
      </c>
      <c r="F772" s="240"/>
      <c r="G772" s="2">
        <f t="shared" si="16"/>
        <v>141.9</v>
      </c>
    </row>
    <row r="773" spans="1:13">
      <c r="B773" s="526"/>
      <c r="C773" s="526"/>
      <c r="D773" t="s">
        <v>18</v>
      </c>
      <c r="E773" s="240">
        <v>60</v>
      </c>
      <c r="F773" s="240"/>
      <c r="G773" s="2">
        <f t="shared" si="16"/>
        <v>201.9</v>
      </c>
    </row>
    <row r="774" spans="1:13">
      <c r="B774" s="526"/>
      <c r="C774" s="526"/>
      <c r="D774" t="s">
        <v>19</v>
      </c>
      <c r="E774" s="240">
        <v>5</v>
      </c>
      <c r="F774" s="240"/>
      <c r="G774" s="2">
        <f t="shared" si="16"/>
        <v>206.9</v>
      </c>
    </row>
    <row r="775" spans="1:13">
      <c r="A775" s="7">
        <v>45291</v>
      </c>
      <c r="B775" s="526" t="s">
        <v>121</v>
      </c>
      <c r="C775" s="526" t="s">
        <v>34</v>
      </c>
      <c r="D775" t="s">
        <v>18</v>
      </c>
      <c r="E775" s="240"/>
      <c r="F775" s="240">
        <v>60</v>
      </c>
      <c r="G775" s="2">
        <f t="shared" si="16"/>
        <v>146.9</v>
      </c>
    </row>
    <row r="776" spans="1:13">
      <c r="A776" s="7">
        <v>45291</v>
      </c>
      <c r="B776" s="526" t="s">
        <v>121</v>
      </c>
      <c r="C776" s="526" t="s">
        <v>34</v>
      </c>
      <c r="D776" t="s">
        <v>19</v>
      </c>
      <c r="E776" s="240"/>
      <c r="F776" s="240">
        <v>5</v>
      </c>
      <c r="G776" s="2">
        <f t="shared" si="16"/>
        <v>141.9</v>
      </c>
    </row>
    <row r="777" spans="1:13">
      <c r="A777" s="7">
        <v>45315</v>
      </c>
      <c r="B777" s="526">
        <v>28169</v>
      </c>
      <c r="C777" s="526" t="s">
        <v>34</v>
      </c>
      <c r="D777" t="s">
        <v>16</v>
      </c>
      <c r="F777" s="26">
        <v>39.200000000000003</v>
      </c>
      <c r="G777" s="2">
        <f t="shared" si="16"/>
        <v>102.7</v>
      </c>
    </row>
    <row r="778" spans="1:13">
      <c r="A778" s="7">
        <v>45315</v>
      </c>
      <c r="B778" s="526">
        <v>28169</v>
      </c>
      <c r="C778" s="526" t="s">
        <v>34</v>
      </c>
      <c r="D778" t="s">
        <v>17</v>
      </c>
      <c r="F778" s="26">
        <v>102.7</v>
      </c>
      <c r="G778" s="2">
        <f t="shared" si="16"/>
        <v>0</v>
      </c>
    </row>
    <row r="779" spans="1:13">
      <c r="A779" s="88">
        <v>45322</v>
      </c>
      <c r="B779" s="525" t="s">
        <v>14</v>
      </c>
      <c r="C779" s="525" t="s">
        <v>15</v>
      </c>
      <c r="D779" t="s">
        <v>16</v>
      </c>
      <c r="E779" s="26">
        <v>139.6</v>
      </c>
      <c r="F779" s="240"/>
      <c r="G779" s="2">
        <f t="shared" si="16"/>
        <v>139.6</v>
      </c>
    </row>
    <row r="780" spans="1:13">
      <c r="A780" s="86"/>
      <c r="B780" s="526"/>
      <c r="C780" s="526"/>
      <c r="D780" t="s">
        <v>17</v>
      </c>
      <c r="E780" s="26">
        <v>138.19999999999999</v>
      </c>
      <c r="F780" s="240"/>
      <c r="G780" s="2">
        <f t="shared" si="16"/>
        <v>277.79999999999995</v>
      </c>
    </row>
    <row r="781" spans="1:13">
      <c r="A781" s="86"/>
      <c r="B781" s="526"/>
      <c r="C781" s="526"/>
      <c r="D781" t="s">
        <v>18</v>
      </c>
      <c r="E781" s="240">
        <v>60</v>
      </c>
      <c r="F781" s="240"/>
      <c r="G781" s="2">
        <f t="shared" si="16"/>
        <v>337.79999999999995</v>
      </c>
      <c r="L781" s="26"/>
    </row>
    <row r="782" spans="1:13">
      <c r="A782" s="86"/>
      <c r="B782" s="526"/>
      <c r="C782" s="526"/>
      <c r="D782" t="s">
        <v>19</v>
      </c>
      <c r="E782" s="240">
        <v>5</v>
      </c>
      <c r="F782" s="240"/>
      <c r="G782" s="2">
        <f t="shared" si="16"/>
        <v>342.79999999999995</v>
      </c>
      <c r="L782" s="26"/>
    </row>
    <row r="783" spans="1:13">
      <c r="A783" s="86"/>
      <c r="B783" s="526"/>
      <c r="C783" s="526"/>
      <c r="D783" t="s">
        <v>139</v>
      </c>
      <c r="E783" s="240">
        <v>24.2</v>
      </c>
      <c r="F783" s="240"/>
      <c r="G783" s="2">
        <f t="shared" si="16"/>
        <v>366.99999999999994</v>
      </c>
      <c r="L783" s="26"/>
    </row>
    <row r="784" spans="1:13">
      <c r="A784" s="86">
        <v>45322</v>
      </c>
      <c r="B784" s="526" t="s">
        <v>119</v>
      </c>
      <c r="C784" s="526" t="s">
        <v>15</v>
      </c>
      <c r="D784" t="s">
        <v>18</v>
      </c>
      <c r="E784" s="240"/>
      <c r="F784" s="240">
        <v>60</v>
      </c>
      <c r="G784" s="2">
        <f t="shared" si="16"/>
        <v>306.99999999999994</v>
      </c>
      <c r="L784" s="26"/>
      <c r="M784" s="26"/>
    </row>
    <row r="785" spans="1:11">
      <c r="A785" s="86">
        <v>45322</v>
      </c>
      <c r="B785" s="526" t="s">
        <v>119</v>
      </c>
      <c r="C785" s="526" t="s">
        <v>15</v>
      </c>
      <c r="D785" t="s">
        <v>19</v>
      </c>
      <c r="E785" s="240"/>
      <c r="F785" s="240">
        <v>5</v>
      </c>
      <c r="G785" s="2">
        <f t="shared" si="16"/>
        <v>301.99999999999994</v>
      </c>
    </row>
    <row r="786" spans="1:11">
      <c r="A786" s="7">
        <v>45352</v>
      </c>
      <c r="B786" s="526">
        <v>28317</v>
      </c>
      <c r="C786" s="526" t="s">
        <v>15</v>
      </c>
      <c r="D786" t="s">
        <v>16</v>
      </c>
      <c r="F786" s="2">
        <v>139.6</v>
      </c>
      <c r="G786" s="2">
        <f t="shared" si="16"/>
        <v>162.39999999999995</v>
      </c>
    </row>
    <row r="787" spans="1:11">
      <c r="A787" s="7">
        <v>45352</v>
      </c>
      <c r="B787" s="526">
        <v>28317</v>
      </c>
      <c r="C787" s="526" t="s">
        <v>15</v>
      </c>
      <c r="D787" t="s">
        <v>17</v>
      </c>
      <c r="F787" s="2">
        <v>138.19999999999999</v>
      </c>
      <c r="G787" s="2">
        <f t="shared" si="16"/>
        <v>24.19999999999996</v>
      </c>
    </row>
    <row r="788" spans="1:11">
      <c r="A788" s="7">
        <v>45357</v>
      </c>
      <c r="B788" s="526">
        <v>28463</v>
      </c>
      <c r="C788" s="526" t="s">
        <v>15</v>
      </c>
      <c r="D788" t="s">
        <v>139</v>
      </c>
      <c r="F788" s="2">
        <v>24.2</v>
      </c>
      <c r="G788" s="2">
        <f t="shared" si="16"/>
        <v>-3.907985046680551E-14</v>
      </c>
    </row>
    <row r="789" spans="1:11">
      <c r="A789" s="88">
        <v>45351</v>
      </c>
      <c r="B789" s="525" t="s">
        <v>14</v>
      </c>
      <c r="C789" s="525" t="s">
        <v>20</v>
      </c>
      <c r="D789" t="s">
        <v>16</v>
      </c>
      <c r="E789" s="240">
        <v>144.69999999999999</v>
      </c>
      <c r="F789" s="240"/>
      <c r="G789" s="2">
        <f t="shared" si="16"/>
        <v>144.69999999999996</v>
      </c>
    </row>
    <row r="790" spans="1:11">
      <c r="A790" s="86"/>
      <c r="B790" s="526"/>
      <c r="C790" s="526"/>
      <c r="D790" t="s">
        <v>17</v>
      </c>
      <c r="E790" s="240">
        <v>113.2</v>
      </c>
      <c r="F790" s="240"/>
      <c r="G790" s="2">
        <f t="shared" si="16"/>
        <v>257.89999999999998</v>
      </c>
      <c r="I790" s="240"/>
    </row>
    <row r="791" spans="1:11">
      <c r="A791" s="86"/>
      <c r="B791" s="526"/>
      <c r="C791" s="526"/>
      <c r="D791" t="s">
        <v>18</v>
      </c>
      <c r="E791" s="240">
        <v>58</v>
      </c>
      <c r="F791" s="240"/>
      <c r="G791" s="2">
        <f t="shared" si="16"/>
        <v>315.89999999999998</v>
      </c>
    </row>
    <row r="792" spans="1:11">
      <c r="A792" s="86"/>
      <c r="B792" s="526"/>
      <c r="C792" s="526"/>
      <c r="D792" t="s">
        <v>19</v>
      </c>
      <c r="E792" s="240">
        <v>5</v>
      </c>
      <c r="F792" s="240"/>
      <c r="G792" s="2">
        <f t="shared" si="16"/>
        <v>320.89999999999998</v>
      </c>
      <c r="I792" s="542" t="s">
        <v>197</v>
      </c>
      <c r="J792" s="542"/>
      <c r="K792" s="542"/>
    </row>
    <row r="793" spans="1:11">
      <c r="A793" s="86">
        <v>45351</v>
      </c>
      <c r="B793" s="526" t="s">
        <v>135</v>
      </c>
      <c r="C793" s="526" t="s">
        <v>20</v>
      </c>
      <c r="D793" t="s">
        <v>18</v>
      </c>
      <c r="E793" s="240"/>
      <c r="F793" s="240">
        <v>58</v>
      </c>
      <c r="G793" s="2">
        <f t="shared" si="16"/>
        <v>262.89999999999998</v>
      </c>
      <c r="H793" s="5">
        <v>2022</v>
      </c>
      <c r="I793" s="525" t="s">
        <v>23</v>
      </c>
      <c r="J793" t="s">
        <v>59</v>
      </c>
      <c r="K793" s="26">
        <v>93</v>
      </c>
    </row>
    <row r="794" spans="1:11">
      <c r="A794" s="86">
        <v>45351</v>
      </c>
      <c r="B794" s="526" t="s">
        <v>135</v>
      </c>
      <c r="C794" s="526" t="s">
        <v>20</v>
      </c>
      <c r="D794" t="s">
        <v>19</v>
      </c>
      <c r="E794" s="240"/>
      <c r="F794" s="240">
        <v>5</v>
      </c>
      <c r="G794" s="2">
        <f t="shared" si="16"/>
        <v>257.89999999999998</v>
      </c>
      <c r="J794" t="s">
        <v>186</v>
      </c>
      <c r="K794" s="26">
        <v>93</v>
      </c>
    </row>
    <row r="795" spans="1:11">
      <c r="A795" s="7">
        <v>45376</v>
      </c>
      <c r="B795" s="526">
        <v>28647</v>
      </c>
      <c r="C795" s="526" t="s">
        <v>20</v>
      </c>
      <c r="D795" t="s">
        <v>16</v>
      </c>
      <c r="F795" s="2">
        <v>144.69999999999999</v>
      </c>
      <c r="G795" s="2">
        <f t="shared" si="16"/>
        <v>113.19999999999999</v>
      </c>
      <c r="I795" s="525" t="s">
        <v>24</v>
      </c>
      <c r="J795" t="s">
        <v>187</v>
      </c>
      <c r="K795" s="281">
        <v>10</v>
      </c>
    </row>
    <row r="796" spans="1:11">
      <c r="A796" s="7">
        <v>45376</v>
      </c>
      <c r="B796" s="526">
        <v>28647</v>
      </c>
      <c r="C796" s="526" t="s">
        <v>20</v>
      </c>
      <c r="D796" t="s">
        <v>17</v>
      </c>
      <c r="F796" s="2">
        <v>113.2</v>
      </c>
      <c r="G796" s="2">
        <f t="shared" si="16"/>
        <v>0</v>
      </c>
      <c r="I796" s="525" t="s">
        <v>28</v>
      </c>
      <c r="J796" t="s">
        <v>166</v>
      </c>
      <c r="K796" s="160">
        <v>102.5</v>
      </c>
    </row>
    <row r="797" spans="1:11">
      <c r="A797" s="44">
        <v>45382</v>
      </c>
      <c r="B797" s="525" t="s">
        <v>14</v>
      </c>
      <c r="C797" s="525" t="s">
        <v>23</v>
      </c>
      <c r="D797" t="s">
        <v>16</v>
      </c>
      <c r="E797" s="240">
        <v>140</v>
      </c>
      <c r="F797" s="240"/>
      <c r="G797" s="2">
        <f t="shared" si="16"/>
        <v>140</v>
      </c>
      <c r="J797" t="s">
        <v>167</v>
      </c>
      <c r="K797" s="160">
        <v>102.5</v>
      </c>
    </row>
    <row r="798" spans="1:11">
      <c r="B798" s="526"/>
      <c r="C798" s="526"/>
      <c r="D798" t="s">
        <v>17</v>
      </c>
      <c r="E798" s="240">
        <v>89.9</v>
      </c>
      <c r="F798" s="240"/>
      <c r="G798" s="2">
        <f t="shared" si="16"/>
        <v>229.9</v>
      </c>
      <c r="H798" s="5">
        <v>2023</v>
      </c>
      <c r="I798" s="525" t="s">
        <v>23</v>
      </c>
      <c r="J798" t="s">
        <v>74</v>
      </c>
      <c r="K798" s="257">
        <v>102.5</v>
      </c>
    </row>
    <row r="799" spans="1:11">
      <c r="B799" s="526"/>
      <c r="C799" s="526"/>
      <c r="D799" t="s">
        <v>18</v>
      </c>
      <c r="E799" s="240">
        <v>60</v>
      </c>
      <c r="F799" s="240"/>
      <c r="G799" s="2">
        <f t="shared" si="16"/>
        <v>289.89999999999998</v>
      </c>
      <c r="I799" s="526"/>
      <c r="J799" t="s">
        <v>75</v>
      </c>
      <c r="K799" s="257">
        <v>102.5</v>
      </c>
    </row>
    <row r="800" spans="1:11">
      <c r="B800" s="526"/>
      <c r="C800" s="526"/>
      <c r="D800" t="s">
        <v>19</v>
      </c>
      <c r="E800" s="240">
        <v>5</v>
      </c>
      <c r="F800" s="240"/>
      <c r="G800" s="2">
        <f t="shared" si="16"/>
        <v>294.89999999999998</v>
      </c>
      <c r="I800" s="525" t="s">
        <v>27</v>
      </c>
      <c r="J800" t="s">
        <v>136</v>
      </c>
      <c r="K800" s="240">
        <v>102.5</v>
      </c>
    </row>
    <row r="801" spans="1:13">
      <c r="B801" s="526"/>
      <c r="C801" s="526"/>
      <c r="D801" t="s">
        <v>198</v>
      </c>
      <c r="E801" s="240">
        <v>102.5</v>
      </c>
      <c r="F801" s="240"/>
      <c r="G801" s="2">
        <f t="shared" si="16"/>
        <v>397.4</v>
      </c>
      <c r="J801" t="s">
        <v>137</v>
      </c>
      <c r="K801" s="240">
        <v>102.5</v>
      </c>
    </row>
    <row r="802" spans="1:13">
      <c r="B802" s="526"/>
      <c r="C802" s="526"/>
      <c r="D802" t="s">
        <v>199</v>
      </c>
      <c r="E802" s="240">
        <v>102.5</v>
      </c>
      <c r="F802" s="240"/>
      <c r="G802" s="2">
        <f t="shared" si="16"/>
        <v>499.9</v>
      </c>
      <c r="I802" s="525" t="s">
        <v>53</v>
      </c>
      <c r="J802" t="s">
        <v>200</v>
      </c>
      <c r="K802" s="240">
        <v>10</v>
      </c>
    </row>
    <row r="803" spans="1:13">
      <c r="A803" s="7">
        <v>45382</v>
      </c>
      <c r="B803" s="526" t="s">
        <v>124</v>
      </c>
      <c r="C803" s="526" t="s">
        <v>23</v>
      </c>
      <c r="D803" t="s">
        <v>18</v>
      </c>
      <c r="E803" s="240"/>
      <c r="F803" s="240">
        <v>60</v>
      </c>
      <c r="G803" s="2">
        <f t="shared" si="16"/>
        <v>439.9</v>
      </c>
      <c r="I803" s="526"/>
      <c r="J803" t="s">
        <v>201</v>
      </c>
      <c r="K803" s="240">
        <v>10</v>
      </c>
    </row>
    <row r="804" spans="1:13">
      <c r="A804" s="7">
        <v>45382</v>
      </c>
      <c r="B804" s="526" t="s">
        <v>124</v>
      </c>
      <c r="C804" s="526" t="s">
        <v>23</v>
      </c>
      <c r="D804" t="s">
        <v>19</v>
      </c>
      <c r="E804" s="240"/>
      <c r="F804" s="240">
        <v>5</v>
      </c>
      <c r="G804" s="2">
        <f t="shared" si="16"/>
        <v>434.9</v>
      </c>
      <c r="H804">
        <v>2024</v>
      </c>
      <c r="I804" s="525" t="s">
        <v>23</v>
      </c>
      <c r="J804" t="s">
        <v>198</v>
      </c>
      <c r="K804" s="240">
        <v>102.5</v>
      </c>
    </row>
    <row r="805" spans="1:13">
      <c r="A805" s="7">
        <v>45408</v>
      </c>
      <c r="B805" s="526">
        <v>28761</v>
      </c>
      <c r="C805" s="526" t="s">
        <v>23</v>
      </c>
      <c r="D805" t="s">
        <v>16</v>
      </c>
      <c r="F805" s="240">
        <v>140</v>
      </c>
      <c r="G805" s="2">
        <f t="shared" si="16"/>
        <v>294.89999999999998</v>
      </c>
      <c r="J805" t="s">
        <v>199</v>
      </c>
      <c r="K805" s="240">
        <v>102.5</v>
      </c>
    </row>
    <row r="806" spans="1:13">
      <c r="A806" s="7">
        <v>45408</v>
      </c>
      <c r="B806" s="526">
        <v>28761</v>
      </c>
      <c r="C806" s="526" t="s">
        <v>23</v>
      </c>
      <c r="D806" t="s">
        <v>17</v>
      </c>
      <c r="F806" s="240">
        <v>89.9</v>
      </c>
      <c r="G806" s="2">
        <f t="shared" si="16"/>
        <v>204.99999999999997</v>
      </c>
      <c r="I806" s="525" t="s">
        <v>25</v>
      </c>
      <c r="J806" t="s">
        <v>16</v>
      </c>
      <c r="L806" s="240">
        <v>126.7</v>
      </c>
    </row>
    <row r="807" spans="1:13">
      <c r="A807" s="7">
        <v>45476</v>
      </c>
      <c r="B807" s="526">
        <v>29146</v>
      </c>
      <c r="C807" s="526" t="s">
        <v>23</v>
      </c>
      <c r="D807" t="s">
        <v>198</v>
      </c>
      <c r="F807" s="240">
        <v>102.5</v>
      </c>
      <c r="G807" s="2">
        <f t="shared" si="16"/>
        <v>102.49999999999997</v>
      </c>
      <c r="I807" s="525"/>
      <c r="L807" s="240"/>
    </row>
    <row r="808" spans="1:13">
      <c r="A808" s="7">
        <v>45476</v>
      </c>
      <c r="B808" s="526">
        <v>29146</v>
      </c>
      <c r="C808" s="526" t="s">
        <v>23</v>
      </c>
      <c r="D808" t="s">
        <v>199</v>
      </c>
      <c r="F808" s="240">
        <v>102.5</v>
      </c>
      <c r="G808" s="2">
        <f t="shared" si="16"/>
        <v>0</v>
      </c>
      <c r="I808" s="525"/>
      <c r="L808" s="240"/>
    </row>
    <row r="809" spans="1:13">
      <c r="A809" s="44">
        <v>45412</v>
      </c>
      <c r="B809" s="525" t="s">
        <v>14</v>
      </c>
      <c r="C809" s="525" t="s">
        <v>24</v>
      </c>
      <c r="D809" t="s">
        <v>16</v>
      </c>
      <c r="E809" s="240">
        <v>139.19999999999999</v>
      </c>
      <c r="F809" s="240"/>
      <c r="G809" s="2">
        <f t="shared" si="16"/>
        <v>139.19999999999999</v>
      </c>
      <c r="J809" t="s">
        <v>17</v>
      </c>
      <c r="L809" s="240">
        <v>103.1</v>
      </c>
    </row>
    <row r="810" spans="1:13">
      <c r="B810" s="526"/>
      <c r="C810" s="526"/>
      <c r="D810" t="s">
        <v>17</v>
      </c>
      <c r="E810" s="240">
        <v>91.2</v>
      </c>
      <c r="F810" s="240"/>
      <c r="G810" s="2">
        <f t="shared" si="16"/>
        <v>230.39999999999998</v>
      </c>
      <c r="K810" s="322">
        <f>SUM(K793:K809)</f>
        <v>1036</v>
      </c>
      <c r="L810" s="37">
        <f>SUM(L806:L809)</f>
        <v>229.8</v>
      </c>
      <c r="M810" s="26">
        <f>SUM(K810:L810)</f>
        <v>1265.8</v>
      </c>
    </row>
    <row r="811" spans="1:13">
      <c r="B811" s="526"/>
      <c r="C811" s="526"/>
      <c r="D811" t="s">
        <v>18</v>
      </c>
      <c r="E811" s="240">
        <v>60</v>
      </c>
      <c r="F811" s="240"/>
      <c r="G811" s="2">
        <f t="shared" si="16"/>
        <v>290.39999999999998</v>
      </c>
    </row>
    <row r="812" spans="1:13">
      <c r="B812" s="526"/>
      <c r="C812" s="526"/>
      <c r="D812" t="s">
        <v>19</v>
      </c>
      <c r="E812" s="240">
        <v>5</v>
      </c>
      <c r="F812" s="240"/>
      <c r="G812" s="2">
        <f t="shared" si="16"/>
        <v>295.39999999999998</v>
      </c>
    </row>
    <row r="813" spans="1:13">
      <c r="A813" s="7">
        <v>45412</v>
      </c>
      <c r="B813" s="526" t="s">
        <v>140</v>
      </c>
      <c r="C813" s="526" t="s">
        <v>24</v>
      </c>
      <c r="D813" t="s">
        <v>18</v>
      </c>
      <c r="E813" s="240"/>
      <c r="F813" s="240">
        <v>58</v>
      </c>
      <c r="G813" s="2">
        <f t="shared" si="16"/>
        <v>237.39999999999998</v>
      </c>
    </row>
    <row r="814" spans="1:13">
      <c r="A814" s="7">
        <v>45419</v>
      </c>
      <c r="B814" s="526">
        <v>28801</v>
      </c>
      <c r="C814" s="526" t="s">
        <v>24</v>
      </c>
      <c r="D814" t="s">
        <v>18</v>
      </c>
      <c r="E814" s="240"/>
      <c r="F814" s="240">
        <v>2</v>
      </c>
      <c r="G814" s="2">
        <f t="shared" si="16"/>
        <v>235.39999999999998</v>
      </c>
    </row>
    <row r="815" spans="1:13">
      <c r="A815" s="7">
        <v>45419</v>
      </c>
      <c r="B815" s="526">
        <v>28801</v>
      </c>
      <c r="C815" s="526" t="s">
        <v>24</v>
      </c>
      <c r="D815" t="s">
        <v>19</v>
      </c>
      <c r="E815" s="240"/>
      <c r="F815" s="240">
        <v>5</v>
      </c>
      <c r="G815" s="2">
        <f t="shared" si="16"/>
        <v>230.39999999999998</v>
      </c>
    </row>
    <row r="816" spans="1:13">
      <c r="A816" s="7">
        <v>45440</v>
      </c>
      <c r="B816" s="526">
        <v>28939</v>
      </c>
      <c r="C816" s="526" t="s">
        <v>24</v>
      </c>
      <c r="D816" t="s">
        <v>16</v>
      </c>
      <c r="F816" s="2">
        <v>139.19999999999999</v>
      </c>
      <c r="G816" s="2">
        <f t="shared" si="16"/>
        <v>91.199999999999989</v>
      </c>
    </row>
    <row r="817" spans="1:9">
      <c r="A817" s="7">
        <v>45440</v>
      </c>
      <c r="B817" s="526">
        <v>28939</v>
      </c>
      <c r="C817" s="526" t="s">
        <v>24</v>
      </c>
      <c r="D817" t="s">
        <v>17</v>
      </c>
      <c r="F817" s="2">
        <v>91.2</v>
      </c>
      <c r="G817" s="2">
        <f t="shared" si="16"/>
        <v>0</v>
      </c>
    </row>
    <row r="818" spans="1:9">
      <c r="A818" s="44">
        <v>45443</v>
      </c>
      <c r="B818" s="525" t="s">
        <v>14</v>
      </c>
      <c r="C818" s="525" t="s">
        <v>25</v>
      </c>
      <c r="D818" t="s">
        <v>16</v>
      </c>
      <c r="E818" s="240">
        <v>126.7</v>
      </c>
      <c r="G818" s="2">
        <f t="shared" si="16"/>
        <v>126.7</v>
      </c>
    </row>
    <row r="819" spans="1:9">
      <c r="B819" s="526"/>
      <c r="C819" s="526"/>
      <c r="D819" t="s">
        <v>17</v>
      </c>
      <c r="E819" s="240">
        <v>103.1</v>
      </c>
      <c r="G819" s="2">
        <f t="shared" si="16"/>
        <v>229.8</v>
      </c>
    </row>
    <row r="820" spans="1:9">
      <c r="B820" s="526"/>
      <c r="C820" s="526"/>
      <c r="D820" t="s">
        <v>18</v>
      </c>
      <c r="E820" s="240">
        <v>60</v>
      </c>
      <c r="G820" s="2">
        <f t="shared" si="16"/>
        <v>289.8</v>
      </c>
    </row>
    <row r="821" spans="1:9">
      <c r="B821" s="526"/>
      <c r="C821" s="526"/>
      <c r="D821" t="s">
        <v>19</v>
      </c>
      <c r="E821" s="240">
        <v>5</v>
      </c>
      <c r="G821" s="2">
        <f t="shared" si="16"/>
        <v>294.8</v>
      </c>
    </row>
    <row r="822" spans="1:9">
      <c r="A822" s="7">
        <v>45443</v>
      </c>
      <c r="B822" s="526" t="s">
        <v>141</v>
      </c>
      <c r="C822" s="526" t="s">
        <v>25</v>
      </c>
      <c r="D822" t="s">
        <v>18</v>
      </c>
      <c r="E822" s="240"/>
      <c r="F822" s="240">
        <v>60</v>
      </c>
      <c r="G822" s="2">
        <f t="shared" si="16"/>
        <v>234.8</v>
      </c>
    </row>
    <row r="823" spans="1:9">
      <c r="A823" s="7">
        <v>45443</v>
      </c>
      <c r="B823" s="526" t="s">
        <v>141</v>
      </c>
      <c r="C823" s="526" t="s">
        <v>25</v>
      </c>
      <c r="D823" t="s">
        <v>19</v>
      </c>
      <c r="E823" s="240"/>
      <c r="F823" s="240">
        <v>5</v>
      </c>
      <c r="G823" s="2">
        <f>+G822+E823-F823</f>
        <v>229.8</v>
      </c>
    </row>
    <row r="824" spans="1:9">
      <c r="A824" s="7">
        <v>45476</v>
      </c>
      <c r="B824" s="526">
        <v>29147</v>
      </c>
      <c r="C824" s="526" t="s">
        <v>25</v>
      </c>
      <c r="D824" t="s">
        <v>16</v>
      </c>
      <c r="E824" s="240"/>
      <c r="F824" s="240">
        <v>126.7</v>
      </c>
      <c r="G824" s="2">
        <f>+G823+E824-F824</f>
        <v>103.10000000000001</v>
      </c>
    </row>
    <row r="825" spans="1:9">
      <c r="A825" s="7">
        <v>45476</v>
      </c>
      <c r="B825" s="526">
        <v>29147</v>
      </c>
      <c r="C825" s="526" t="s">
        <v>25</v>
      </c>
      <c r="D825" t="s">
        <v>17</v>
      </c>
      <c r="E825" s="240"/>
      <c r="F825" s="240">
        <v>103.1</v>
      </c>
      <c r="G825" s="2">
        <f>+G824+E825-F825</f>
        <v>0</v>
      </c>
    </row>
    <row r="826" spans="1:9">
      <c r="A826" s="88">
        <v>45473</v>
      </c>
      <c r="B826" s="525" t="s">
        <v>14</v>
      </c>
      <c r="C826" s="525" t="s">
        <v>26</v>
      </c>
      <c r="D826" t="s">
        <v>16</v>
      </c>
      <c r="E826" s="240">
        <v>123</v>
      </c>
      <c r="F826" s="240"/>
      <c r="G826" s="2">
        <f>+G825+E826-F826</f>
        <v>123</v>
      </c>
    </row>
    <row r="827" spans="1:9">
      <c r="A827" s="86"/>
      <c r="B827" s="526"/>
      <c r="C827" s="526"/>
      <c r="D827" t="s">
        <v>17</v>
      </c>
      <c r="E827" s="240">
        <v>112.6</v>
      </c>
      <c r="F827" s="240"/>
      <c r="G827" s="2">
        <f>+G826+E827-F827</f>
        <v>235.6</v>
      </c>
    </row>
    <row r="828" spans="1:9">
      <c r="A828" s="86"/>
      <c r="B828" s="526"/>
      <c r="C828" s="526"/>
      <c r="D828" t="s">
        <v>18</v>
      </c>
      <c r="E828" s="240">
        <v>60</v>
      </c>
      <c r="F828" s="240"/>
      <c r="G828" s="2">
        <f>+G827+E828-F828</f>
        <v>295.60000000000002</v>
      </c>
    </row>
    <row r="829" spans="1:9">
      <c r="A829" s="86"/>
      <c r="B829" s="526"/>
      <c r="C829" s="526"/>
      <c r="D829" t="s">
        <v>19</v>
      </c>
      <c r="E829" s="240">
        <v>5</v>
      </c>
      <c r="F829" s="240"/>
      <c r="G829" s="2">
        <f>+G828+E829-F829</f>
        <v>300.60000000000002</v>
      </c>
    </row>
    <row r="830" spans="1:9">
      <c r="A830" s="86">
        <v>45473</v>
      </c>
      <c r="B830" s="526" t="s">
        <v>129</v>
      </c>
      <c r="C830" s="526" t="s">
        <v>26</v>
      </c>
      <c r="D830" t="s">
        <v>18</v>
      </c>
      <c r="E830" s="240"/>
      <c r="F830" s="240">
        <v>60</v>
      </c>
      <c r="G830" s="2">
        <f>+G829+E830-F830</f>
        <v>240.60000000000002</v>
      </c>
    </row>
    <row r="831" spans="1:9">
      <c r="A831" s="86">
        <v>45473</v>
      </c>
      <c r="B831" s="526" t="s">
        <v>129</v>
      </c>
      <c r="C831" s="526" t="s">
        <v>26</v>
      </c>
      <c r="D831" t="s">
        <v>19</v>
      </c>
      <c r="E831" s="240"/>
      <c r="F831" s="240">
        <v>5</v>
      </c>
      <c r="G831" s="2">
        <f>+G830+E831-F831</f>
        <v>235.60000000000002</v>
      </c>
      <c r="I831" s="240"/>
    </row>
    <row r="832" spans="1:9">
      <c r="A832" s="86">
        <v>45517</v>
      </c>
      <c r="B832" s="526">
        <v>29531</v>
      </c>
      <c r="C832" s="526" t="s">
        <v>26</v>
      </c>
      <c r="D832" t="s">
        <v>16</v>
      </c>
      <c r="E832" s="240"/>
      <c r="F832" s="240">
        <v>123</v>
      </c>
      <c r="G832" s="2">
        <f>+G831+E832-F832</f>
        <v>112.60000000000002</v>
      </c>
      <c r="I832" s="240"/>
    </row>
    <row r="833" spans="1:12">
      <c r="A833" s="86">
        <v>45517</v>
      </c>
      <c r="B833" s="526">
        <v>29531</v>
      </c>
      <c r="C833" s="526" t="s">
        <v>26</v>
      </c>
      <c r="D833" t="s">
        <v>17</v>
      </c>
      <c r="E833" s="240"/>
      <c r="F833" s="240">
        <v>112.6</v>
      </c>
      <c r="G833" s="2">
        <f>+G832+E833-F833</f>
        <v>0</v>
      </c>
      <c r="I833" s="240"/>
    </row>
    <row r="834" spans="1:12">
      <c r="A834" s="88">
        <v>45504</v>
      </c>
      <c r="B834" s="525" t="s">
        <v>14</v>
      </c>
      <c r="C834" s="525" t="s">
        <v>27</v>
      </c>
      <c r="D834" t="s">
        <v>16</v>
      </c>
      <c r="E834" s="240">
        <v>120.8</v>
      </c>
      <c r="F834" s="240"/>
      <c r="G834" s="2">
        <f>+G833+E834-F834</f>
        <v>120.8</v>
      </c>
      <c r="K834" s="240"/>
      <c r="L834" s="240"/>
    </row>
    <row r="835" spans="1:12">
      <c r="A835" s="86"/>
      <c r="B835" s="526"/>
      <c r="C835" s="526"/>
      <c r="D835" t="s">
        <v>17</v>
      </c>
      <c r="E835" s="240">
        <v>164.6</v>
      </c>
      <c r="F835" s="240"/>
      <c r="G835" s="2">
        <f>+G834+E835-F835</f>
        <v>285.39999999999998</v>
      </c>
      <c r="L835" s="240"/>
    </row>
    <row r="836" spans="1:12">
      <c r="A836" s="86"/>
      <c r="B836" s="526"/>
      <c r="C836" s="526"/>
      <c r="D836" t="s">
        <v>18</v>
      </c>
      <c r="E836" s="240">
        <v>60</v>
      </c>
      <c r="F836" s="240"/>
      <c r="G836" s="2">
        <f>+G835+E836-F836</f>
        <v>345.4</v>
      </c>
    </row>
    <row r="837" spans="1:12">
      <c r="A837" s="86"/>
      <c r="B837" s="526"/>
      <c r="C837" s="526"/>
      <c r="D837" t="s">
        <v>19</v>
      </c>
      <c r="E837" s="240">
        <v>5</v>
      </c>
      <c r="F837" s="240"/>
      <c r="G837" s="2">
        <f>+G836+E837-F837</f>
        <v>350.4</v>
      </c>
    </row>
    <row r="838" spans="1:12">
      <c r="A838" s="86"/>
      <c r="B838" s="526"/>
      <c r="C838" s="526"/>
      <c r="D838" t="s">
        <v>202</v>
      </c>
      <c r="E838" s="240">
        <v>102.5</v>
      </c>
      <c r="F838" s="240"/>
      <c r="G838" s="2">
        <f t="shared" ref="G838:G899" si="17">+G837+E838-F838</f>
        <v>452.9</v>
      </c>
      <c r="I838" s="526"/>
      <c r="K838" s="240"/>
    </row>
    <row r="839" spans="1:12">
      <c r="A839" s="86"/>
      <c r="B839" s="526"/>
      <c r="C839" s="526"/>
      <c r="D839" s="67" t="s">
        <v>80</v>
      </c>
      <c r="E839" s="67">
        <v>250</v>
      </c>
      <c r="F839" s="240"/>
      <c r="G839" s="2">
        <f t="shared" si="17"/>
        <v>702.9</v>
      </c>
    </row>
    <row r="840" spans="1:12">
      <c r="A840" s="86">
        <v>45504</v>
      </c>
      <c r="B840" s="526" t="s">
        <v>115</v>
      </c>
      <c r="C840" s="526" t="s">
        <v>27</v>
      </c>
      <c r="D840" t="s">
        <v>18</v>
      </c>
      <c r="E840" s="240"/>
      <c r="F840" s="240">
        <v>60</v>
      </c>
      <c r="G840" s="2">
        <f t="shared" si="17"/>
        <v>642.9</v>
      </c>
    </row>
    <row r="841" spans="1:12">
      <c r="A841" s="86">
        <v>45504</v>
      </c>
      <c r="B841" s="526" t="s">
        <v>115</v>
      </c>
      <c r="C841" s="526" t="s">
        <v>27</v>
      </c>
      <c r="D841" t="s">
        <v>19</v>
      </c>
      <c r="E841" s="240"/>
      <c r="F841" s="240">
        <v>5</v>
      </c>
      <c r="G841" s="2">
        <f t="shared" si="17"/>
        <v>637.9</v>
      </c>
    </row>
    <row r="842" spans="1:12">
      <c r="A842" s="7">
        <v>45566</v>
      </c>
      <c r="B842" s="526">
        <v>29744</v>
      </c>
      <c r="C842" s="526" t="s">
        <v>27</v>
      </c>
      <c r="D842" t="s">
        <v>16</v>
      </c>
      <c r="E842" s="240"/>
      <c r="F842" s="240">
        <v>120.8</v>
      </c>
      <c r="G842" s="2">
        <f t="shared" si="17"/>
        <v>517.1</v>
      </c>
    </row>
    <row r="843" spans="1:12">
      <c r="A843" s="7">
        <v>45566</v>
      </c>
      <c r="B843" s="526">
        <v>29744</v>
      </c>
      <c r="C843" s="526" t="s">
        <v>27</v>
      </c>
      <c r="D843" t="s">
        <v>17</v>
      </c>
      <c r="E843" s="240"/>
      <c r="F843" s="240">
        <v>164.6</v>
      </c>
      <c r="G843" s="2">
        <f t="shared" si="17"/>
        <v>352.5</v>
      </c>
    </row>
    <row r="844" spans="1:12">
      <c r="A844" s="7">
        <v>45539</v>
      </c>
      <c r="B844" s="526">
        <v>29620</v>
      </c>
      <c r="C844" s="526" t="s">
        <v>27</v>
      </c>
      <c r="D844" t="s">
        <v>80</v>
      </c>
      <c r="E844" s="240"/>
      <c r="F844" s="240">
        <v>250</v>
      </c>
      <c r="G844" s="2">
        <f t="shared" si="17"/>
        <v>102.5</v>
      </c>
    </row>
    <row r="845" spans="1:12">
      <c r="A845" s="7">
        <v>45580</v>
      </c>
      <c r="B845" s="526">
        <v>29794</v>
      </c>
      <c r="C845" s="526" t="s">
        <v>27</v>
      </c>
      <c r="D845" t="s">
        <v>202</v>
      </c>
      <c r="E845" s="240"/>
      <c r="F845" s="240">
        <v>102.5</v>
      </c>
      <c r="G845" s="2">
        <f t="shared" si="17"/>
        <v>0</v>
      </c>
    </row>
    <row r="846" spans="1:12">
      <c r="A846" s="44">
        <v>45535</v>
      </c>
      <c r="B846" s="525" t="s">
        <v>14</v>
      </c>
      <c r="C846" s="525" t="s">
        <v>81</v>
      </c>
      <c r="D846" t="s">
        <v>16</v>
      </c>
      <c r="E846" s="240">
        <v>121.1</v>
      </c>
      <c r="F846" s="240"/>
      <c r="G846" s="2">
        <f t="shared" si="17"/>
        <v>121.1</v>
      </c>
    </row>
    <row r="847" spans="1:12">
      <c r="B847" s="526"/>
      <c r="C847" s="526"/>
      <c r="D847" t="s">
        <v>17</v>
      </c>
      <c r="E847" s="240">
        <v>121.2</v>
      </c>
      <c r="F847" s="240"/>
      <c r="G847" s="2">
        <f t="shared" si="17"/>
        <v>242.3</v>
      </c>
    </row>
    <row r="848" spans="1:12">
      <c r="B848" s="526"/>
      <c r="C848" s="526"/>
      <c r="D848" t="s">
        <v>18</v>
      </c>
      <c r="E848" s="240">
        <v>60</v>
      </c>
      <c r="F848" s="240"/>
      <c r="G848" s="2">
        <f t="shared" si="17"/>
        <v>302.3</v>
      </c>
    </row>
    <row r="849" spans="1:11">
      <c r="B849" s="526"/>
      <c r="C849" s="526"/>
      <c r="D849" t="s">
        <v>19</v>
      </c>
      <c r="E849" s="240">
        <v>5</v>
      </c>
      <c r="F849" s="240"/>
      <c r="G849" s="2">
        <f t="shared" si="17"/>
        <v>307.3</v>
      </c>
    </row>
    <row r="850" spans="1:11">
      <c r="A850" s="7">
        <v>45535</v>
      </c>
      <c r="B850" s="526" t="s">
        <v>143</v>
      </c>
      <c r="C850" s="526" t="s">
        <v>81</v>
      </c>
      <c r="D850" t="s">
        <v>18</v>
      </c>
      <c r="E850" s="240"/>
      <c r="F850" s="240">
        <v>60</v>
      </c>
      <c r="G850" s="2">
        <f t="shared" si="17"/>
        <v>247.3</v>
      </c>
    </row>
    <row r="851" spans="1:11">
      <c r="A851" s="7">
        <v>45535</v>
      </c>
      <c r="B851" s="526" t="s">
        <v>143</v>
      </c>
      <c r="C851" s="526" t="s">
        <v>81</v>
      </c>
      <c r="D851" t="s">
        <v>19</v>
      </c>
      <c r="E851" s="240"/>
      <c r="F851" s="240">
        <v>5</v>
      </c>
      <c r="G851" s="2">
        <f t="shared" si="17"/>
        <v>242.3</v>
      </c>
      <c r="K851" s="240"/>
    </row>
    <row r="852" spans="1:11">
      <c r="B852" s="526"/>
      <c r="C852" s="526"/>
      <c r="D852" t="s">
        <v>203</v>
      </c>
      <c r="E852" s="8">
        <v>51.5</v>
      </c>
      <c r="G852" s="2">
        <f t="shared" si="17"/>
        <v>293.8</v>
      </c>
      <c r="K852" s="240"/>
    </row>
    <row r="853" spans="1:11">
      <c r="A853" s="7">
        <v>45566</v>
      </c>
      <c r="B853" s="526">
        <v>29744</v>
      </c>
      <c r="C853" s="526" t="s">
        <v>81</v>
      </c>
      <c r="D853" t="s">
        <v>16</v>
      </c>
      <c r="F853" s="2">
        <v>121.1</v>
      </c>
      <c r="G853" s="2">
        <f t="shared" si="17"/>
        <v>172.70000000000002</v>
      </c>
      <c r="K853" s="240"/>
    </row>
    <row r="854" spans="1:11">
      <c r="A854" s="7">
        <v>45566</v>
      </c>
      <c r="B854" s="526">
        <v>29744</v>
      </c>
      <c r="C854" s="526" t="s">
        <v>81</v>
      </c>
      <c r="D854" t="s">
        <v>17</v>
      </c>
      <c r="F854" s="2">
        <v>121.2</v>
      </c>
      <c r="G854" s="2">
        <f t="shared" si="17"/>
        <v>51.500000000000014</v>
      </c>
      <c r="K854" s="240"/>
    </row>
    <row r="855" spans="1:11">
      <c r="A855" s="7">
        <v>45580</v>
      </c>
      <c r="B855" s="526">
        <v>29794</v>
      </c>
      <c r="C855" s="526" t="s">
        <v>81</v>
      </c>
      <c r="D855" t="s">
        <v>203</v>
      </c>
      <c r="F855" s="2">
        <v>51.5</v>
      </c>
      <c r="G855" s="2">
        <f t="shared" si="17"/>
        <v>0</v>
      </c>
      <c r="K855" s="240"/>
    </row>
    <row r="856" spans="1:11">
      <c r="A856" s="88">
        <v>45565</v>
      </c>
      <c r="B856" s="525" t="s">
        <v>14</v>
      </c>
      <c r="C856" s="525" t="s">
        <v>53</v>
      </c>
      <c r="D856" t="s">
        <v>16</v>
      </c>
      <c r="E856" s="240">
        <v>121.9</v>
      </c>
      <c r="F856" s="240"/>
      <c r="G856" s="2">
        <f t="shared" si="17"/>
        <v>121.9</v>
      </c>
      <c r="K856" s="240"/>
    </row>
    <row r="857" spans="1:11">
      <c r="A857" s="86"/>
      <c r="B857" s="526"/>
      <c r="C857" s="526"/>
      <c r="D857" t="s">
        <v>17</v>
      </c>
      <c r="E857" s="240">
        <v>133.19999999999999</v>
      </c>
      <c r="F857" s="240"/>
      <c r="G857" s="2">
        <f t="shared" si="17"/>
        <v>255.1</v>
      </c>
    </row>
    <row r="858" spans="1:11">
      <c r="A858" s="86"/>
      <c r="B858" s="526"/>
      <c r="C858" s="526"/>
      <c r="D858" t="s">
        <v>18</v>
      </c>
      <c r="E858" s="240">
        <v>60</v>
      </c>
      <c r="F858" s="240"/>
      <c r="G858" s="2">
        <f t="shared" si="17"/>
        <v>315.10000000000002</v>
      </c>
    </row>
    <row r="859" spans="1:11">
      <c r="A859" s="86"/>
      <c r="B859" s="526"/>
      <c r="C859" s="526"/>
      <c r="D859" t="s">
        <v>19</v>
      </c>
      <c r="E859" s="240">
        <v>5</v>
      </c>
      <c r="F859" s="240"/>
      <c r="G859" s="2">
        <f t="shared" si="17"/>
        <v>320.10000000000002</v>
      </c>
    </row>
    <row r="860" spans="1:11">
      <c r="A860" s="86">
        <v>45565</v>
      </c>
      <c r="B860" s="526" t="s">
        <v>117</v>
      </c>
      <c r="C860" s="526" t="s">
        <v>53</v>
      </c>
      <c r="D860" t="s">
        <v>18</v>
      </c>
      <c r="E860" s="240"/>
      <c r="F860" s="240">
        <v>60</v>
      </c>
      <c r="G860" s="2">
        <f t="shared" si="17"/>
        <v>260.10000000000002</v>
      </c>
    </row>
    <row r="861" spans="1:11">
      <c r="A861" s="86">
        <v>45565</v>
      </c>
      <c r="B861" s="526" t="s">
        <v>117</v>
      </c>
      <c r="C861" s="526" t="s">
        <v>53</v>
      </c>
      <c r="D861" t="s">
        <v>19</v>
      </c>
      <c r="E861" s="240"/>
      <c r="F861" s="240">
        <v>5</v>
      </c>
      <c r="G861" s="2">
        <f t="shared" si="17"/>
        <v>255.10000000000002</v>
      </c>
    </row>
    <row r="862" spans="1:11">
      <c r="A862" s="7">
        <v>45645</v>
      </c>
      <c r="B862" s="526">
        <v>30187</v>
      </c>
      <c r="C862" s="526" t="s">
        <v>53</v>
      </c>
      <c r="D862" t="s">
        <v>16</v>
      </c>
      <c r="E862" s="240"/>
      <c r="F862" s="240">
        <v>121.9</v>
      </c>
      <c r="G862" s="2">
        <f t="shared" si="17"/>
        <v>133.20000000000002</v>
      </c>
    </row>
    <row r="863" spans="1:11">
      <c r="A863" s="7">
        <v>45645</v>
      </c>
      <c r="B863" s="526">
        <v>30187</v>
      </c>
      <c r="C863" s="526" t="s">
        <v>53</v>
      </c>
      <c r="D863" t="s">
        <v>17</v>
      </c>
      <c r="E863" s="240"/>
      <c r="F863" s="240">
        <v>133.19999999999999</v>
      </c>
      <c r="G863" s="2">
        <f t="shared" si="17"/>
        <v>0</v>
      </c>
    </row>
    <row r="864" spans="1:11">
      <c r="A864" s="88">
        <v>45596</v>
      </c>
      <c r="B864" s="525" t="s">
        <v>14</v>
      </c>
      <c r="C864" s="525" t="s">
        <v>30</v>
      </c>
      <c r="D864" t="s">
        <v>16</v>
      </c>
      <c r="E864" s="240">
        <v>53.2</v>
      </c>
      <c r="F864" s="240"/>
      <c r="G864" s="2">
        <f t="shared" si="17"/>
        <v>53.2</v>
      </c>
    </row>
    <row r="865" spans="1:12">
      <c r="A865" s="86"/>
      <c r="B865" s="526"/>
      <c r="C865" s="526"/>
      <c r="D865" t="s">
        <v>17</v>
      </c>
      <c r="E865" s="240">
        <v>147.9</v>
      </c>
      <c r="F865" s="240"/>
      <c r="G865" s="2">
        <f t="shared" si="17"/>
        <v>201.10000000000002</v>
      </c>
    </row>
    <row r="866" spans="1:12">
      <c r="A866" s="86"/>
      <c r="B866" s="526"/>
      <c r="C866" s="526"/>
      <c r="D866" t="s">
        <v>18</v>
      </c>
      <c r="E866" s="240">
        <v>60</v>
      </c>
      <c r="F866" s="240"/>
      <c r="G866" s="2">
        <f t="shared" si="17"/>
        <v>261.10000000000002</v>
      </c>
      <c r="I866" s="526"/>
      <c r="K866" s="240"/>
    </row>
    <row r="867" spans="1:12">
      <c r="A867" s="86"/>
      <c r="B867" s="526"/>
      <c r="C867" s="526"/>
      <c r="D867" t="s">
        <v>19</v>
      </c>
      <c r="E867" s="240">
        <v>5</v>
      </c>
      <c r="F867" s="240"/>
      <c r="G867" s="2">
        <f t="shared" si="17"/>
        <v>266.10000000000002</v>
      </c>
      <c r="I867" s="525"/>
      <c r="K867" s="240"/>
    </row>
    <row r="868" spans="1:12">
      <c r="A868" s="86">
        <v>45596</v>
      </c>
      <c r="B868" s="526" t="s">
        <v>118</v>
      </c>
      <c r="C868" s="526" t="s">
        <v>30</v>
      </c>
      <c r="D868" t="s">
        <v>18</v>
      </c>
      <c r="E868" s="240"/>
      <c r="F868" s="240">
        <v>60</v>
      </c>
      <c r="G868" s="2">
        <f t="shared" si="17"/>
        <v>206.10000000000002</v>
      </c>
      <c r="I868" s="525"/>
      <c r="J868" s="526" t="s">
        <v>197</v>
      </c>
      <c r="K868" s="8"/>
    </row>
    <row r="869" spans="1:12">
      <c r="A869" s="86">
        <v>45596</v>
      </c>
      <c r="B869" s="526" t="s">
        <v>118</v>
      </c>
      <c r="C869" s="526" t="s">
        <v>30</v>
      </c>
      <c r="D869" t="s">
        <v>19</v>
      </c>
      <c r="E869" s="240"/>
      <c r="F869" s="240">
        <v>5</v>
      </c>
      <c r="G869" s="2">
        <f t="shared" si="17"/>
        <v>201.10000000000002</v>
      </c>
      <c r="H869">
        <v>2024</v>
      </c>
      <c r="I869" s="525" t="s">
        <v>53</v>
      </c>
      <c r="J869" t="s">
        <v>16</v>
      </c>
      <c r="K869" s="240">
        <v>121.9</v>
      </c>
    </row>
    <row r="870" spans="1:12">
      <c r="A870" s="7">
        <v>45645</v>
      </c>
      <c r="B870" s="526">
        <v>30187</v>
      </c>
      <c r="C870" s="526" t="s">
        <v>30</v>
      </c>
      <c r="D870" t="s">
        <v>16</v>
      </c>
      <c r="E870" s="240"/>
      <c r="F870" s="240">
        <v>53.2</v>
      </c>
      <c r="G870" s="2">
        <f t="shared" si="17"/>
        <v>147.90000000000003</v>
      </c>
      <c r="I870" s="525"/>
      <c r="K870" s="240"/>
    </row>
    <row r="871" spans="1:12">
      <c r="A871" s="7">
        <v>45645</v>
      </c>
      <c r="B871" s="526">
        <v>30187</v>
      </c>
      <c r="C871" s="526" t="s">
        <v>30</v>
      </c>
      <c r="D871" t="s">
        <v>17</v>
      </c>
      <c r="E871" s="240"/>
      <c r="F871" s="240">
        <v>147.9</v>
      </c>
      <c r="G871" s="2">
        <f t="shared" si="17"/>
        <v>0</v>
      </c>
      <c r="I871" s="525"/>
      <c r="K871" s="240"/>
    </row>
    <row r="872" spans="1:12">
      <c r="A872" s="88">
        <v>45626</v>
      </c>
      <c r="B872" s="525" t="s">
        <v>14</v>
      </c>
      <c r="C872" s="525" t="s">
        <v>83</v>
      </c>
      <c r="D872" t="s">
        <v>16</v>
      </c>
      <c r="E872" s="240">
        <v>61</v>
      </c>
      <c r="F872" s="240"/>
      <c r="G872" s="2">
        <f t="shared" si="17"/>
        <v>61</v>
      </c>
      <c r="I872" s="526"/>
      <c r="J872" t="s">
        <v>17</v>
      </c>
      <c r="K872" s="240">
        <v>133.19999999999999</v>
      </c>
    </row>
    <row r="873" spans="1:12">
      <c r="A873" s="86"/>
      <c r="B873" s="526"/>
      <c r="C873" s="526"/>
      <c r="D873" t="s">
        <v>17</v>
      </c>
      <c r="E873" s="240">
        <v>155.9</v>
      </c>
      <c r="F873" s="240"/>
      <c r="G873" s="2">
        <f t="shared" si="17"/>
        <v>216.9</v>
      </c>
      <c r="I873" s="525" t="s">
        <v>30</v>
      </c>
      <c r="J873" t="s">
        <v>16</v>
      </c>
      <c r="K873" s="240">
        <v>53.2</v>
      </c>
    </row>
    <row r="874" spans="1:12">
      <c r="A874" s="86"/>
      <c r="B874" s="526"/>
      <c r="C874" s="526"/>
      <c r="D874" t="s">
        <v>18</v>
      </c>
      <c r="E874" s="240">
        <v>60</v>
      </c>
      <c r="F874" s="240"/>
      <c r="G874" s="2">
        <f t="shared" si="17"/>
        <v>276.89999999999998</v>
      </c>
      <c r="I874" s="526"/>
      <c r="J874" t="s">
        <v>17</v>
      </c>
      <c r="K874" s="240">
        <v>147.9</v>
      </c>
    </row>
    <row r="875" spans="1:12">
      <c r="A875" s="86"/>
      <c r="B875" s="526"/>
      <c r="C875" s="526"/>
      <c r="D875" t="s">
        <v>19</v>
      </c>
      <c r="E875" s="240">
        <v>5</v>
      </c>
      <c r="F875" s="240"/>
      <c r="G875" s="2">
        <f t="shared" si="17"/>
        <v>281.89999999999998</v>
      </c>
      <c r="I875" s="525" t="s">
        <v>83</v>
      </c>
      <c r="J875" t="s">
        <v>16</v>
      </c>
      <c r="K875" s="240">
        <v>61</v>
      </c>
    </row>
    <row r="876" spans="1:12">
      <c r="A876" s="86">
        <v>45626</v>
      </c>
      <c r="B876" s="526" t="s">
        <v>132</v>
      </c>
      <c r="C876" s="526" t="s">
        <v>83</v>
      </c>
      <c r="D876" t="s">
        <v>18</v>
      </c>
      <c r="E876" s="240"/>
      <c r="F876" s="240">
        <v>60</v>
      </c>
      <c r="G876" s="2">
        <f t="shared" si="17"/>
        <v>221.89999999999998</v>
      </c>
      <c r="I876" s="526"/>
      <c r="J876" t="s">
        <v>17</v>
      </c>
      <c r="K876" s="240">
        <v>155.9</v>
      </c>
    </row>
    <row r="877" spans="1:12">
      <c r="A877" s="86">
        <v>45626</v>
      </c>
      <c r="B877" s="526" t="s">
        <v>132</v>
      </c>
      <c r="C877" s="526" t="s">
        <v>83</v>
      </c>
      <c r="D877" t="s">
        <v>19</v>
      </c>
      <c r="E877" s="240"/>
      <c r="F877" s="240">
        <v>5</v>
      </c>
      <c r="G877" s="2">
        <f t="shared" si="17"/>
        <v>216.89999999999998</v>
      </c>
      <c r="K877" s="26">
        <f>SUM(K867:K876)</f>
        <v>673.1</v>
      </c>
    </row>
    <row r="878" spans="1:12">
      <c r="A878" s="7">
        <v>45645</v>
      </c>
      <c r="B878" s="526">
        <v>30187</v>
      </c>
      <c r="C878" s="526" t="s">
        <v>83</v>
      </c>
      <c r="D878" t="s">
        <v>16</v>
      </c>
      <c r="F878" s="2">
        <v>61</v>
      </c>
      <c r="G878" s="2">
        <f t="shared" si="17"/>
        <v>155.89999999999998</v>
      </c>
      <c r="L878" s="26">
        <f>680-K877</f>
        <v>6.8999999999999773</v>
      </c>
    </row>
    <row r="879" spans="1:12">
      <c r="A879" s="7">
        <v>45645</v>
      </c>
      <c r="B879" s="526">
        <v>30187</v>
      </c>
      <c r="C879" s="526" t="s">
        <v>83</v>
      </c>
      <c r="D879" t="s">
        <v>17</v>
      </c>
      <c r="F879" s="2">
        <v>155.9</v>
      </c>
      <c r="G879" s="2">
        <f t="shared" si="17"/>
        <v>0</v>
      </c>
    </row>
    <row r="880" spans="1:12">
      <c r="A880" s="44">
        <v>45657</v>
      </c>
      <c r="B880" s="525" t="s">
        <v>14</v>
      </c>
      <c r="C880" s="525" t="s">
        <v>34</v>
      </c>
      <c r="D880" t="s">
        <v>16</v>
      </c>
      <c r="E880" s="240">
        <v>77.599999999999994</v>
      </c>
      <c r="F880" s="240"/>
      <c r="G880" s="2">
        <f t="shared" si="17"/>
        <v>77.599999999999994</v>
      </c>
    </row>
    <row r="881" spans="1:12">
      <c r="B881" s="526"/>
      <c r="C881" s="526"/>
      <c r="D881" t="s">
        <v>17</v>
      </c>
      <c r="E881" s="240">
        <v>111.3</v>
      </c>
      <c r="F881" s="240"/>
      <c r="G881" s="2">
        <f t="shared" si="17"/>
        <v>188.89999999999998</v>
      </c>
    </row>
    <row r="882" spans="1:12">
      <c r="B882" s="526"/>
      <c r="C882" s="526"/>
      <c r="D882" t="s">
        <v>18</v>
      </c>
      <c r="E882" s="240">
        <v>60</v>
      </c>
      <c r="F882" s="240"/>
      <c r="G882" s="2">
        <f t="shared" si="17"/>
        <v>248.89999999999998</v>
      </c>
      <c r="J882" s="543" t="s">
        <v>197</v>
      </c>
      <c r="K882" s="543"/>
      <c r="L882" s="543"/>
    </row>
    <row r="883" spans="1:12">
      <c r="B883" s="526"/>
      <c r="C883" s="526"/>
      <c r="D883" t="s">
        <v>19</v>
      </c>
      <c r="E883" s="240">
        <v>5</v>
      </c>
      <c r="F883" s="240"/>
      <c r="G883" s="2">
        <f t="shared" si="17"/>
        <v>253.89999999999998</v>
      </c>
      <c r="I883">
        <v>2024</v>
      </c>
      <c r="J883" s="525" t="s">
        <v>34</v>
      </c>
      <c r="K883" t="s">
        <v>16</v>
      </c>
      <c r="L883" s="240">
        <v>77.599999999999994</v>
      </c>
    </row>
    <row r="884" spans="1:12">
      <c r="A884" s="7">
        <v>45657</v>
      </c>
      <c r="B884" s="526" t="s">
        <v>121</v>
      </c>
      <c r="C884" s="526" t="s">
        <v>34</v>
      </c>
      <c r="D884" t="s">
        <v>18</v>
      </c>
      <c r="E884" s="240"/>
      <c r="F884" s="240">
        <v>60</v>
      </c>
      <c r="G884" s="2">
        <f t="shared" si="17"/>
        <v>193.89999999999998</v>
      </c>
      <c r="K884" t="s">
        <v>17</v>
      </c>
      <c r="L884" s="240">
        <v>111.3</v>
      </c>
    </row>
    <row r="885" spans="1:12">
      <c r="A885" s="7">
        <v>45657</v>
      </c>
      <c r="B885" s="526" t="s">
        <v>121</v>
      </c>
      <c r="C885" s="526" t="s">
        <v>34</v>
      </c>
      <c r="D885" t="s">
        <v>19</v>
      </c>
      <c r="E885" s="240"/>
      <c r="F885" s="240">
        <v>5</v>
      </c>
      <c r="G885" s="2">
        <f t="shared" si="17"/>
        <v>188.89999999999998</v>
      </c>
      <c r="I885">
        <v>2025</v>
      </c>
      <c r="J885" s="525" t="s">
        <v>15</v>
      </c>
      <c r="K885" t="s">
        <v>16</v>
      </c>
      <c r="L885" s="240">
        <v>70.2</v>
      </c>
    </row>
    <row r="886" spans="1:12">
      <c r="A886" s="7">
        <v>45728</v>
      </c>
      <c r="B886" s="526">
        <v>30637</v>
      </c>
      <c r="C886" s="526" t="s">
        <v>34</v>
      </c>
      <c r="D886" t="s">
        <v>16</v>
      </c>
      <c r="E886" s="240"/>
      <c r="F886" s="240">
        <v>77.599999999999994</v>
      </c>
      <c r="G886" s="2">
        <f t="shared" si="17"/>
        <v>111.29999999999998</v>
      </c>
      <c r="J886" s="525"/>
      <c r="K886"/>
      <c r="L886" s="240"/>
    </row>
    <row r="887" spans="1:12">
      <c r="A887" s="7">
        <v>45728</v>
      </c>
      <c r="B887" s="526">
        <v>30637</v>
      </c>
      <c r="C887" s="526" t="s">
        <v>34</v>
      </c>
      <c r="D887" t="s">
        <v>17</v>
      </c>
      <c r="E887" s="240"/>
      <c r="F887" s="240">
        <v>111.3</v>
      </c>
      <c r="G887" s="2">
        <f t="shared" si="17"/>
        <v>0</v>
      </c>
      <c r="J887" s="525"/>
      <c r="K887"/>
      <c r="L887" s="240"/>
    </row>
    <row r="888" spans="1:12">
      <c r="A888" s="88">
        <v>45688</v>
      </c>
      <c r="B888" s="525" t="s">
        <v>14</v>
      </c>
      <c r="C888" s="525" t="s">
        <v>15</v>
      </c>
      <c r="D888" t="s">
        <v>16</v>
      </c>
      <c r="E888" s="240">
        <v>70.2</v>
      </c>
      <c r="F888" s="240"/>
      <c r="G888" s="2">
        <f t="shared" si="17"/>
        <v>70.2</v>
      </c>
      <c r="J888" s="526"/>
      <c r="K888" t="s">
        <v>17</v>
      </c>
      <c r="L888" s="240">
        <v>81</v>
      </c>
    </row>
    <row r="889" spans="1:12">
      <c r="A889" s="86"/>
      <c r="B889" s="526"/>
      <c r="C889" s="526"/>
      <c r="D889" t="s">
        <v>17</v>
      </c>
      <c r="E889" s="240">
        <v>81</v>
      </c>
      <c r="F889" s="240"/>
      <c r="G889" s="2">
        <f t="shared" si="17"/>
        <v>151.19999999999999</v>
      </c>
      <c r="L889" s="37">
        <f>SUM(L883:L888)</f>
        <v>340.09999999999997</v>
      </c>
    </row>
    <row r="890" spans="1:12">
      <c r="A890" s="86"/>
      <c r="B890" s="526"/>
      <c r="C890" s="526"/>
      <c r="D890" t="s">
        <v>18</v>
      </c>
      <c r="E890" s="240">
        <v>60</v>
      </c>
      <c r="F890" s="240"/>
      <c r="G890" s="2">
        <f t="shared" si="17"/>
        <v>211.2</v>
      </c>
    </row>
    <row r="891" spans="1:12">
      <c r="A891" s="86"/>
      <c r="B891" s="526"/>
      <c r="C891" s="526"/>
      <c r="D891" t="s">
        <v>19</v>
      </c>
      <c r="E891" s="240">
        <v>5</v>
      </c>
      <c r="F891" s="240"/>
      <c r="G891" s="2">
        <f t="shared" si="17"/>
        <v>216.2</v>
      </c>
    </row>
    <row r="892" spans="1:12">
      <c r="A892" s="86">
        <v>45688</v>
      </c>
      <c r="B892" s="526" t="s">
        <v>119</v>
      </c>
      <c r="C892" s="526" t="s">
        <v>15</v>
      </c>
      <c r="D892" t="s">
        <v>18</v>
      </c>
      <c r="E892" s="240"/>
      <c r="F892" s="240">
        <v>60</v>
      </c>
      <c r="G892" s="2">
        <f t="shared" si="17"/>
        <v>156.19999999999999</v>
      </c>
    </row>
    <row r="893" spans="1:12">
      <c r="A893" s="86">
        <v>45688</v>
      </c>
      <c r="B893" s="526" t="s">
        <v>119</v>
      </c>
      <c r="C893" s="526" t="s">
        <v>15</v>
      </c>
      <c r="D893" t="s">
        <v>19</v>
      </c>
      <c r="E893" s="240"/>
      <c r="F893" s="240">
        <v>5</v>
      </c>
      <c r="G893" s="2">
        <f t="shared" si="17"/>
        <v>151.19999999999999</v>
      </c>
    </row>
    <row r="894" spans="1:12">
      <c r="A894" s="7">
        <v>45728</v>
      </c>
      <c r="B894" s="526">
        <v>30637</v>
      </c>
      <c r="C894" s="526" t="s">
        <v>15</v>
      </c>
      <c r="D894" t="s">
        <v>16</v>
      </c>
      <c r="E894" s="240"/>
      <c r="F894" s="240">
        <v>70.2</v>
      </c>
      <c r="G894" s="2">
        <f t="shared" si="17"/>
        <v>80.999999999999986</v>
      </c>
    </row>
    <row r="895" spans="1:12">
      <c r="A895" s="7">
        <v>45728</v>
      </c>
      <c r="B895" s="526">
        <v>30637</v>
      </c>
      <c r="C895" s="526" t="s">
        <v>15</v>
      </c>
      <c r="D895" t="s">
        <v>17</v>
      </c>
      <c r="E895" s="240"/>
      <c r="F895" s="240">
        <v>81</v>
      </c>
      <c r="G895" s="2">
        <f t="shared" si="17"/>
        <v>0</v>
      </c>
    </row>
    <row r="896" spans="1:12">
      <c r="A896" s="44">
        <v>45716</v>
      </c>
      <c r="B896" s="525" t="s">
        <v>14</v>
      </c>
      <c r="C896" s="525" t="s">
        <v>20</v>
      </c>
      <c r="D896" t="s">
        <v>16</v>
      </c>
      <c r="E896" s="240">
        <v>69</v>
      </c>
      <c r="F896" s="240"/>
      <c r="G896" s="2">
        <f t="shared" si="17"/>
        <v>69</v>
      </c>
    </row>
    <row r="897" spans="1:11">
      <c r="B897" s="526"/>
      <c r="C897" s="526"/>
      <c r="D897" t="s">
        <v>17</v>
      </c>
      <c r="E897" s="240">
        <v>100.2</v>
      </c>
      <c r="F897" s="240"/>
      <c r="G897" s="2">
        <f t="shared" si="17"/>
        <v>169.2</v>
      </c>
    </row>
    <row r="898" spans="1:11">
      <c r="B898" s="526"/>
      <c r="C898" s="526"/>
      <c r="D898" t="s">
        <v>18</v>
      </c>
      <c r="E898" s="240">
        <v>56</v>
      </c>
      <c r="F898" s="240"/>
      <c r="G898" s="2">
        <f t="shared" si="17"/>
        <v>225.2</v>
      </c>
    </row>
    <row r="899" spans="1:11">
      <c r="B899" s="526"/>
      <c r="C899" s="526"/>
      <c r="D899" t="s">
        <v>19</v>
      </c>
      <c r="E899" s="240">
        <v>5</v>
      </c>
      <c r="F899" s="240"/>
      <c r="G899" s="2">
        <f t="shared" si="17"/>
        <v>230.2</v>
      </c>
    </row>
    <row r="900" spans="1:11">
      <c r="A900" s="7">
        <v>45716</v>
      </c>
      <c r="B900" s="526" t="s">
        <v>135</v>
      </c>
      <c r="C900" s="526" t="s">
        <v>20</v>
      </c>
      <c r="D900" t="s">
        <v>18</v>
      </c>
      <c r="E900" s="240"/>
      <c r="F900" s="240">
        <v>56</v>
      </c>
      <c r="G900" s="2">
        <f t="shared" ref="G900:G971" si="18">+G899+E900-F900</f>
        <v>174.2</v>
      </c>
    </row>
    <row r="901" spans="1:11">
      <c r="A901" s="7">
        <v>45716</v>
      </c>
      <c r="B901" s="526" t="s">
        <v>135</v>
      </c>
      <c r="C901" s="526" t="s">
        <v>20</v>
      </c>
      <c r="D901" t="s">
        <v>19</v>
      </c>
      <c r="E901" s="240"/>
      <c r="F901" s="240">
        <v>5</v>
      </c>
      <c r="G901" s="2">
        <f t="shared" si="18"/>
        <v>169.2</v>
      </c>
    </row>
    <row r="902" spans="1:11">
      <c r="A902" s="7">
        <v>45742</v>
      </c>
      <c r="B902" s="526">
        <v>30826</v>
      </c>
      <c r="C902" s="526" t="s">
        <v>20</v>
      </c>
      <c r="D902" t="s">
        <v>16</v>
      </c>
      <c r="F902" s="2">
        <v>69</v>
      </c>
      <c r="G902" s="2">
        <f t="shared" si="18"/>
        <v>100.19999999999999</v>
      </c>
    </row>
    <row r="903" spans="1:11">
      <c r="A903" s="7">
        <v>45742</v>
      </c>
      <c r="B903" s="526">
        <v>30826</v>
      </c>
      <c r="C903" s="526" t="s">
        <v>20</v>
      </c>
      <c r="D903" t="s">
        <v>17</v>
      </c>
      <c r="F903" s="2">
        <v>100.2</v>
      </c>
      <c r="G903" s="2">
        <f t="shared" si="18"/>
        <v>0</v>
      </c>
    </row>
    <row r="904" spans="1:11">
      <c r="A904" s="44">
        <v>45747</v>
      </c>
      <c r="B904" s="525" t="s">
        <v>14</v>
      </c>
      <c r="C904" s="525" t="s">
        <v>23</v>
      </c>
      <c r="D904" t="s">
        <v>16</v>
      </c>
      <c r="E904" s="240">
        <v>82.3</v>
      </c>
      <c r="F904" s="240"/>
      <c r="G904" s="2">
        <f t="shared" si="18"/>
        <v>82.3</v>
      </c>
    </row>
    <row r="905" spans="1:11">
      <c r="B905" s="526"/>
      <c r="C905" s="526"/>
      <c r="D905" t="s">
        <v>17</v>
      </c>
      <c r="E905" s="240">
        <v>89.4</v>
      </c>
      <c r="F905" s="240"/>
      <c r="G905" s="2">
        <f t="shared" si="18"/>
        <v>171.7</v>
      </c>
      <c r="J905" t="s">
        <v>204</v>
      </c>
    </row>
    <row r="906" spans="1:11">
      <c r="B906" s="526"/>
      <c r="C906" s="526"/>
      <c r="D906" t="s">
        <v>18</v>
      </c>
      <c r="E906" s="240">
        <v>60</v>
      </c>
      <c r="F906" s="240"/>
      <c r="G906" s="2">
        <f t="shared" si="18"/>
        <v>231.7</v>
      </c>
      <c r="H906">
        <v>2025</v>
      </c>
      <c r="I906" s="525" t="s">
        <v>23</v>
      </c>
      <c r="J906" t="s">
        <v>16</v>
      </c>
      <c r="K906" s="240">
        <v>82.3</v>
      </c>
    </row>
    <row r="907" spans="1:11">
      <c r="B907" s="526"/>
      <c r="C907" s="526"/>
      <c r="D907" t="s">
        <v>19</v>
      </c>
      <c r="E907" s="240">
        <v>5</v>
      </c>
      <c r="F907" s="240"/>
      <c r="G907" s="2">
        <f t="shared" si="18"/>
        <v>236.7</v>
      </c>
      <c r="I907" s="526"/>
      <c r="J907" t="s">
        <v>17</v>
      </c>
      <c r="K907" s="240">
        <v>89.4</v>
      </c>
    </row>
    <row r="908" spans="1:11">
      <c r="A908" s="7">
        <v>45747</v>
      </c>
      <c r="B908" s="526" t="s">
        <v>124</v>
      </c>
      <c r="C908" s="526" t="s">
        <v>23</v>
      </c>
      <c r="D908" t="s">
        <v>18</v>
      </c>
      <c r="E908" s="240"/>
      <c r="F908" s="240">
        <v>60</v>
      </c>
      <c r="G908" s="2">
        <f t="shared" si="18"/>
        <v>176.7</v>
      </c>
      <c r="I908" s="525" t="s">
        <v>24</v>
      </c>
      <c r="J908" t="s">
        <v>16</v>
      </c>
      <c r="K908" s="240">
        <v>73.8</v>
      </c>
    </row>
    <row r="909" spans="1:11">
      <c r="A909" s="7">
        <v>45747</v>
      </c>
      <c r="B909" s="526" t="s">
        <v>124</v>
      </c>
      <c r="C909" s="526" t="s">
        <v>23</v>
      </c>
      <c r="D909" t="s">
        <v>19</v>
      </c>
      <c r="E909" s="240"/>
      <c r="F909" s="240">
        <v>5</v>
      </c>
      <c r="G909" s="2">
        <f t="shared" si="18"/>
        <v>171.7</v>
      </c>
      <c r="I909" s="526"/>
      <c r="J909" t="s">
        <v>17</v>
      </c>
      <c r="K909" s="240">
        <v>100.6</v>
      </c>
    </row>
    <row r="910" spans="1:11">
      <c r="A910" s="7">
        <v>45798</v>
      </c>
      <c r="B910" s="526">
        <v>31024</v>
      </c>
      <c r="C910" s="526" t="s">
        <v>23</v>
      </c>
      <c r="D910" t="s">
        <v>16</v>
      </c>
      <c r="E910" s="240"/>
      <c r="F910" s="240">
        <v>82.3</v>
      </c>
      <c r="G910" s="2">
        <f t="shared" si="18"/>
        <v>89.399999999999991</v>
      </c>
      <c r="I910" s="526"/>
      <c r="K910" s="240"/>
    </row>
    <row r="911" spans="1:11">
      <c r="A911" s="7">
        <v>45798</v>
      </c>
      <c r="B911" s="526">
        <v>31024</v>
      </c>
      <c r="C911" s="526" t="s">
        <v>23</v>
      </c>
      <c r="D911" t="s">
        <v>17</v>
      </c>
      <c r="E911" s="240"/>
      <c r="F911" s="240">
        <v>89.4</v>
      </c>
      <c r="G911" s="2">
        <f t="shared" si="18"/>
        <v>0</v>
      </c>
      <c r="I911" s="526"/>
      <c r="K911" s="240"/>
    </row>
    <row r="912" spans="1:11">
      <c r="A912" s="88">
        <v>45777</v>
      </c>
      <c r="B912" s="525" t="s">
        <v>14</v>
      </c>
      <c r="C912" s="525" t="s">
        <v>24</v>
      </c>
      <c r="D912" t="s">
        <v>16</v>
      </c>
      <c r="E912" s="240">
        <v>73.8</v>
      </c>
      <c r="F912" s="240"/>
      <c r="G912" s="2">
        <f t="shared" si="18"/>
        <v>73.8</v>
      </c>
      <c r="K912" s="26">
        <f>SUM(K906:K909)</f>
        <v>346.1</v>
      </c>
    </row>
    <row r="913" spans="1:11">
      <c r="A913" s="86"/>
      <c r="B913" s="526"/>
      <c r="C913" s="526"/>
      <c r="D913" t="s">
        <v>17</v>
      </c>
      <c r="E913" s="240">
        <v>100.6</v>
      </c>
      <c r="F913" s="240"/>
      <c r="G913" s="2">
        <f t="shared" si="18"/>
        <v>174.39999999999998</v>
      </c>
      <c r="K913" s="26">
        <f>350-K912</f>
        <v>3.8999999999999773</v>
      </c>
    </row>
    <row r="914" spans="1:11">
      <c r="A914" s="86"/>
      <c r="B914" s="526"/>
      <c r="C914" s="526"/>
      <c r="D914" t="s">
        <v>18</v>
      </c>
      <c r="E914" s="240">
        <v>60</v>
      </c>
      <c r="F914" s="240"/>
      <c r="G914" s="2">
        <f t="shared" si="18"/>
        <v>234.39999999999998</v>
      </c>
    </row>
    <row r="915" spans="1:11">
      <c r="A915" s="86"/>
      <c r="B915" s="526"/>
      <c r="C915" s="526"/>
      <c r="D915" t="s">
        <v>19</v>
      </c>
      <c r="E915" s="240">
        <v>5</v>
      </c>
      <c r="F915" s="240"/>
      <c r="G915" s="2">
        <f t="shared" si="18"/>
        <v>239.39999999999998</v>
      </c>
      <c r="I915" s="525" t="s">
        <v>23</v>
      </c>
      <c r="J915" t="s">
        <v>16</v>
      </c>
      <c r="K915" s="240">
        <v>82.3</v>
      </c>
    </row>
    <row r="916" spans="1:11">
      <c r="A916" s="86">
        <v>45777</v>
      </c>
      <c r="B916" s="526" t="s">
        <v>125</v>
      </c>
      <c r="C916" s="526" t="s">
        <v>24</v>
      </c>
      <c r="D916" t="s">
        <v>18</v>
      </c>
      <c r="E916" s="240"/>
      <c r="F916" s="240">
        <v>60</v>
      </c>
      <c r="G916" s="2">
        <f t="shared" si="18"/>
        <v>179.39999999999998</v>
      </c>
      <c r="I916" s="526"/>
      <c r="J916" t="s">
        <v>17</v>
      </c>
      <c r="K916" s="240">
        <v>89.4</v>
      </c>
    </row>
    <row r="917" spans="1:11">
      <c r="A917" s="86">
        <v>45777</v>
      </c>
      <c r="B917" s="526" t="s">
        <v>125</v>
      </c>
      <c r="C917" s="526" t="s">
        <v>24</v>
      </c>
      <c r="D917" t="s">
        <v>19</v>
      </c>
      <c r="E917" s="240"/>
      <c r="F917" s="240">
        <v>5</v>
      </c>
      <c r="G917" s="2">
        <f t="shared" si="18"/>
        <v>174.39999999999998</v>
      </c>
      <c r="I917" s="525" t="s">
        <v>24</v>
      </c>
      <c r="J917" t="s">
        <v>16</v>
      </c>
      <c r="K917" s="240">
        <v>73.8</v>
      </c>
    </row>
    <row r="918" spans="1:11">
      <c r="A918" s="7">
        <v>45798</v>
      </c>
      <c r="B918" s="526">
        <v>31024</v>
      </c>
      <c r="C918" s="526" t="s">
        <v>24</v>
      </c>
      <c r="D918" t="s">
        <v>16</v>
      </c>
      <c r="F918" s="2">
        <v>73.8</v>
      </c>
      <c r="G918" s="2">
        <f t="shared" si="18"/>
        <v>100.59999999999998</v>
      </c>
      <c r="I918" s="526"/>
      <c r="J918" t="s">
        <v>17</v>
      </c>
      <c r="K918" s="240">
        <v>100.6</v>
      </c>
    </row>
    <row r="919" spans="1:11">
      <c r="A919" s="7">
        <v>45798</v>
      </c>
      <c r="B919" s="526">
        <v>31024</v>
      </c>
      <c r="C919" s="526" t="s">
        <v>24</v>
      </c>
      <c r="D919" t="s">
        <v>17</v>
      </c>
      <c r="F919" s="2">
        <v>100.6</v>
      </c>
      <c r="G919" s="2">
        <f t="shared" si="18"/>
        <v>0</v>
      </c>
      <c r="K919" s="26">
        <f>SUM(K915:K918)</f>
        <v>346.1</v>
      </c>
    </row>
    <row r="920" spans="1:11">
      <c r="A920" s="44">
        <v>45808</v>
      </c>
      <c r="B920" s="525" t="s">
        <v>14</v>
      </c>
      <c r="C920" s="525" t="s">
        <v>25</v>
      </c>
      <c r="D920" t="s">
        <v>16</v>
      </c>
      <c r="E920" s="240">
        <v>69.5</v>
      </c>
      <c r="F920" s="240"/>
      <c r="G920" s="2">
        <f t="shared" si="18"/>
        <v>69.5</v>
      </c>
    </row>
    <row r="921" spans="1:11">
      <c r="B921" s="526"/>
      <c r="C921" s="526"/>
      <c r="D921" t="s">
        <v>17</v>
      </c>
      <c r="E921" s="240">
        <v>162.19999999999999</v>
      </c>
      <c r="F921" s="240"/>
      <c r="G921" s="2">
        <f t="shared" si="18"/>
        <v>231.7</v>
      </c>
    </row>
    <row r="922" spans="1:11">
      <c r="B922" s="526"/>
      <c r="C922" s="526"/>
      <c r="D922" t="s">
        <v>18</v>
      </c>
      <c r="E922" s="240">
        <v>60</v>
      </c>
      <c r="F922" s="240"/>
      <c r="G922" s="2">
        <f t="shared" si="18"/>
        <v>291.7</v>
      </c>
    </row>
    <row r="923" spans="1:11">
      <c r="B923" s="526"/>
      <c r="C923" s="526"/>
      <c r="D923" t="s">
        <v>19</v>
      </c>
      <c r="E923" s="240">
        <v>5</v>
      </c>
      <c r="F923" s="240"/>
      <c r="G923" s="2">
        <f t="shared" si="18"/>
        <v>296.7</v>
      </c>
    </row>
    <row r="924" spans="1:11">
      <c r="A924" s="7">
        <v>45808</v>
      </c>
      <c r="B924" s="526" t="s">
        <v>128</v>
      </c>
      <c r="C924" s="526" t="s">
        <v>25</v>
      </c>
      <c r="D924" t="s">
        <v>18</v>
      </c>
      <c r="E924" s="240"/>
      <c r="F924" s="240">
        <v>60</v>
      </c>
      <c r="G924" s="2">
        <f t="shared" si="18"/>
        <v>236.7</v>
      </c>
    </row>
    <row r="925" spans="1:11">
      <c r="A925" s="7">
        <v>45808</v>
      </c>
      <c r="B925" s="526" t="s">
        <v>128</v>
      </c>
      <c r="C925" s="526" t="s">
        <v>25</v>
      </c>
      <c r="D925" t="s">
        <v>19</v>
      </c>
      <c r="E925" s="240"/>
      <c r="F925" s="240">
        <v>5</v>
      </c>
      <c r="G925" s="2">
        <f t="shared" si="18"/>
        <v>231.7</v>
      </c>
    </row>
    <row r="926" spans="1:11">
      <c r="A926" s="7">
        <v>45853</v>
      </c>
      <c r="B926" s="526">
        <v>31368</v>
      </c>
      <c r="C926" s="526" t="s">
        <v>25</v>
      </c>
      <c r="D926" t="s">
        <v>16</v>
      </c>
      <c r="E926" s="240"/>
      <c r="F926" s="240">
        <v>69.5</v>
      </c>
      <c r="G926" s="2">
        <f t="shared" si="18"/>
        <v>162.19999999999999</v>
      </c>
    </row>
    <row r="927" spans="1:11">
      <c r="A927" s="7">
        <v>45853</v>
      </c>
      <c r="B927" s="526">
        <v>31368</v>
      </c>
      <c r="C927" s="526" t="s">
        <v>25</v>
      </c>
      <c r="D927" t="s">
        <v>17</v>
      </c>
      <c r="E927" s="240"/>
      <c r="F927" s="240">
        <v>162.19999999999999</v>
      </c>
      <c r="G927" s="2">
        <f t="shared" si="18"/>
        <v>0</v>
      </c>
    </row>
    <row r="928" spans="1:11">
      <c r="A928" s="88">
        <v>45838</v>
      </c>
      <c r="B928" s="525" t="s">
        <v>14</v>
      </c>
      <c r="C928" s="525" t="s">
        <v>26</v>
      </c>
      <c r="D928" t="s">
        <v>16</v>
      </c>
      <c r="E928" s="240">
        <v>67.2</v>
      </c>
      <c r="F928" s="240"/>
      <c r="G928" s="2">
        <f t="shared" si="18"/>
        <v>67.2</v>
      </c>
      <c r="I928" s="525" t="s">
        <v>25</v>
      </c>
      <c r="J928" t="s">
        <v>16</v>
      </c>
      <c r="K928" s="240">
        <v>69.5</v>
      </c>
    </row>
    <row r="929" spans="1:11">
      <c r="A929" s="86"/>
      <c r="B929" s="526"/>
      <c r="C929" s="526"/>
      <c r="D929" t="s">
        <v>17</v>
      </c>
      <c r="E929" s="240">
        <v>124.7</v>
      </c>
      <c r="F929" s="240"/>
      <c r="G929" s="2">
        <f t="shared" si="18"/>
        <v>191.9</v>
      </c>
      <c r="I929" s="526"/>
      <c r="J929" t="s">
        <v>17</v>
      </c>
      <c r="K929" s="240">
        <v>162.19999999999999</v>
      </c>
    </row>
    <row r="930" spans="1:11">
      <c r="A930" s="86"/>
      <c r="B930" s="526"/>
      <c r="C930" s="526"/>
      <c r="D930" t="s">
        <v>18</v>
      </c>
      <c r="E930" s="240">
        <v>60</v>
      </c>
      <c r="F930" s="240"/>
      <c r="G930" s="2">
        <f t="shared" si="18"/>
        <v>251.9</v>
      </c>
      <c r="I930" s="525" t="s">
        <v>26</v>
      </c>
      <c r="J930" t="s">
        <v>16</v>
      </c>
      <c r="K930" s="240">
        <v>67.2</v>
      </c>
    </row>
    <row r="931" spans="1:11">
      <c r="A931" s="86"/>
      <c r="B931" s="526"/>
      <c r="C931" s="526"/>
      <c r="D931" t="s">
        <v>19</v>
      </c>
      <c r="E931" s="240">
        <v>5</v>
      </c>
      <c r="F931" s="240"/>
      <c r="G931" s="2">
        <f t="shared" si="18"/>
        <v>256.89999999999998</v>
      </c>
      <c r="I931" s="526"/>
      <c r="J931" t="s">
        <v>17</v>
      </c>
      <c r="K931" s="240">
        <v>124.7</v>
      </c>
    </row>
    <row r="932" spans="1:11">
      <c r="A932" s="86">
        <v>45838</v>
      </c>
      <c r="B932" s="526" t="s">
        <v>129</v>
      </c>
      <c r="C932" s="526" t="s">
        <v>26</v>
      </c>
      <c r="D932" t="s">
        <v>18</v>
      </c>
      <c r="E932" s="240"/>
      <c r="F932" s="240">
        <v>60</v>
      </c>
      <c r="G932" s="2">
        <f t="shared" si="18"/>
        <v>196.89999999999998</v>
      </c>
      <c r="K932" s="26">
        <f>SUM(K928:K931)</f>
        <v>423.59999999999997</v>
      </c>
    </row>
    <row r="933" spans="1:11">
      <c r="A933" s="86">
        <v>45838</v>
      </c>
      <c r="B933" s="526" t="s">
        <v>129</v>
      </c>
      <c r="C933" s="526" t="s">
        <v>26</v>
      </c>
      <c r="D933" t="s">
        <v>19</v>
      </c>
      <c r="E933" s="240"/>
      <c r="F933" s="240">
        <v>5</v>
      </c>
      <c r="G933" s="2">
        <f t="shared" si="18"/>
        <v>191.89999999999998</v>
      </c>
      <c r="K933" s="26">
        <f>430-K932</f>
        <v>6.4000000000000341</v>
      </c>
    </row>
    <row r="934" spans="1:11">
      <c r="A934" s="7">
        <v>45853</v>
      </c>
      <c r="B934" s="526">
        <v>31368</v>
      </c>
      <c r="C934" s="526" t="s">
        <v>26</v>
      </c>
      <c r="D934" t="s">
        <v>16</v>
      </c>
      <c r="F934" s="240">
        <v>67.2</v>
      </c>
      <c r="G934" s="2">
        <f t="shared" si="18"/>
        <v>124.69999999999997</v>
      </c>
    </row>
    <row r="935" spans="1:11">
      <c r="A935" s="7">
        <v>45853</v>
      </c>
      <c r="B935" s="526">
        <v>31368</v>
      </c>
      <c r="C935" s="526" t="s">
        <v>26</v>
      </c>
      <c r="D935" t="s">
        <v>17</v>
      </c>
      <c r="F935" s="240">
        <v>124.7</v>
      </c>
      <c r="G935" s="2">
        <f t="shared" si="18"/>
        <v>0</v>
      </c>
    </row>
    <row r="936" spans="1:11">
      <c r="A936" s="88">
        <v>45869</v>
      </c>
      <c r="B936" s="525" t="s">
        <v>14</v>
      </c>
      <c r="C936" s="525" t="s">
        <v>27</v>
      </c>
      <c r="D936" t="s">
        <v>16</v>
      </c>
      <c r="E936" s="240">
        <v>63.6</v>
      </c>
      <c r="F936" s="240"/>
      <c r="G936" s="2">
        <f t="shared" si="18"/>
        <v>63.6</v>
      </c>
    </row>
    <row r="937" spans="1:11">
      <c r="A937" s="86"/>
      <c r="B937" s="526"/>
      <c r="C937" s="526"/>
      <c r="D937" t="s">
        <v>17</v>
      </c>
      <c r="E937" s="240">
        <v>127.4</v>
      </c>
      <c r="F937" s="240"/>
      <c r="G937" s="2">
        <f t="shared" si="18"/>
        <v>191</v>
      </c>
      <c r="I937" s="525" t="s">
        <v>27</v>
      </c>
      <c r="J937" t="s">
        <v>16</v>
      </c>
      <c r="K937" s="240">
        <v>63.6</v>
      </c>
    </row>
    <row r="938" spans="1:11">
      <c r="A938" s="86"/>
      <c r="B938" s="526"/>
      <c r="C938" s="526"/>
      <c r="D938" t="s">
        <v>18</v>
      </c>
      <c r="E938" s="240">
        <v>60</v>
      </c>
      <c r="F938" s="240"/>
      <c r="G938" s="2">
        <f t="shared" si="18"/>
        <v>251</v>
      </c>
      <c r="I938" s="526"/>
      <c r="J938" t="s">
        <v>17</v>
      </c>
      <c r="K938" s="240">
        <v>127.4</v>
      </c>
    </row>
    <row r="939" spans="1:11">
      <c r="A939" s="86"/>
      <c r="B939" s="526"/>
      <c r="C939" s="526"/>
      <c r="D939" t="s">
        <v>19</v>
      </c>
      <c r="E939" s="240">
        <v>5</v>
      </c>
      <c r="F939" s="240"/>
      <c r="G939" s="2">
        <f t="shared" si="18"/>
        <v>256</v>
      </c>
      <c r="K939" s="26">
        <f>SUM(K937:K938)</f>
        <v>191</v>
      </c>
    </row>
    <row r="940" spans="1:11">
      <c r="A940" s="86">
        <v>45869</v>
      </c>
      <c r="B940" s="526" t="s">
        <v>115</v>
      </c>
      <c r="C940" s="526" t="s">
        <v>27</v>
      </c>
      <c r="D940" t="s">
        <v>18</v>
      </c>
      <c r="E940" s="240"/>
      <c r="F940" s="240">
        <v>60</v>
      </c>
      <c r="G940" s="2">
        <f t="shared" si="18"/>
        <v>196</v>
      </c>
    </row>
    <row r="941" spans="1:11">
      <c r="A941" s="86">
        <v>45869</v>
      </c>
      <c r="B941" s="526" t="s">
        <v>115</v>
      </c>
      <c r="C941" s="526" t="s">
        <v>27</v>
      </c>
      <c r="D941" t="s">
        <v>19</v>
      </c>
      <c r="E941" s="240"/>
      <c r="F941" s="240">
        <v>5</v>
      </c>
      <c r="G941" s="2">
        <f t="shared" si="18"/>
        <v>191</v>
      </c>
    </row>
    <row r="942" spans="1:11">
      <c r="A942" s="86">
        <v>45940</v>
      </c>
      <c r="B942" s="526">
        <v>31734</v>
      </c>
      <c r="C942" s="526" t="s">
        <v>27</v>
      </c>
      <c r="D942" t="s">
        <v>16</v>
      </c>
      <c r="E942" s="240"/>
      <c r="F942" s="240">
        <v>63.6</v>
      </c>
      <c r="G942" s="2">
        <f t="shared" si="18"/>
        <v>127.4</v>
      </c>
    </row>
    <row r="943" spans="1:11">
      <c r="A943" s="86">
        <v>45940</v>
      </c>
      <c r="B943" s="526">
        <v>31734</v>
      </c>
      <c r="C943" s="526" t="s">
        <v>27</v>
      </c>
      <c r="D943" t="s">
        <v>17</v>
      </c>
      <c r="E943" s="240"/>
      <c r="F943" s="240">
        <v>127.4</v>
      </c>
      <c r="G943" s="2">
        <f t="shared" si="18"/>
        <v>0</v>
      </c>
    </row>
    <row r="944" spans="1:11">
      <c r="A944" s="44">
        <v>45900</v>
      </c>
      <c r="B944" s="525" t="s">
        <v>14</v>
      </c>
      <c r="C944" s="525" t="s">
        <v>28</v>
      </c>
      <c r="D944" t="s">
        <v>16</v>
      </c>
      <c r="E944" s="240">
        <v>62.6</v>
      </c>
      <c r="F944" s="240"/>
      <c r="G944" s="2">
        <f t="shared" si="18"/>
        <v>62.6</v>
      </c>
      <c r="K944" s="26">
        <v>403.2</v>
      </c>
    </row>
    <row r="945" spans="1:13">
      <c r="B945" s="526"/>
      <c r="C945" s="526"/>
      <c r="D945" t="s">
        <v>17</v>
      </c>
      <c r="E945" s="240">
        <v>233.2</v>
      </c>
      <c r="F945" s="240"/>
      <c r="G945" s="2">
        <f t="shared" si="18"/>
        <v>295.8</v>
      </c>
      <c r="K945" s="26">
        <v>248.2</v>
      </c>
    </row>
    <row r="946" spans="1:13">
      <c r="B946" s="526"/>
      <c r="C946" s="526"/>
      <c r="D946" t="s">
        <v>18</v>
      </c>
      <c r="E946" s="240">
        <v>60</v>
      </c>
      <c r="F946" s="240"/>
      <c r="G946" s="2">
        <f t="shared" si="18"/>
        <v>355.8</v>
      </c>
      <c r="K946" s="26">
        <v>657.2</v>
      </c>
    </row>
    <row r="947" spans="1:13">
      <c r="B947" s="526"/>
      <c r="C947" s="526"/>
      <c r="D947" t="s">
        <v>19</v>
      </c>
      <c r="E947" s="240">
        <v>5</v>
      </c>
      <c r="F947" s="240"/>
      <c r="G947" s="2">
        <f t="shared" si="18"/>
        <v>360.8</v>
      </c>
      <c r="K947" s="26">
        <f>SUM(K944:K946)</f>
        <v>1308.5999999999999</v>
      </c>
    </row>
    <row r="948" spans="1:13">
      <c r="A948" s="7">
        <v>45900</v>
      </c>
      <c r="B948" s="526" t="s">
        <v>143</v>
      </c>
      <c r="C948" s="526" t="s">
        <v>28</v>
      </c>
      <c r="D948" t="s">
        <v>18</v>
      </c>
      <c r="E948" s="240"/>
      <c r="F948" s="240">
        <v>60</v>
      </c>
      <c r="G948" s="2">
        <f t="shared" si="18"/>
        <v>300.8</v>
      </c>
    </row>
    <row r="949" spans="1:13">
      <c r="A949" s="7">
        <v>45900</v>
      </c>
      <c r="B949" s="526" t="s">
        <v>143</v>
      </c>
      <c r="C949" s="526" t="s">
        <v>28</v>
      </c>
      <c r="D949" t="s">
        <v>19</v>
      </c>
      <c r="E949" s="240"/>
      <c r="F949" s="240">
        <v>5</v>
      </c>
      <c r="G949" s="2">
        <f t="shared" si="18"/>
        <v>295.8</v>
      </c>
    </row>
    <row r="950" spans="1:13">
      <c r="A950" s="86">
        <v>45940</v>
      </c>
      <c r="B950" s="526">
        <v>31736</v>
      </c>
      <c r="C950" s="526" t="s">
        <v>28</v>
      </c>
      <c r="D950" t="s">
        <v>16</v>
      </c>
      <c r="E950" s="240"/>
      <c r="F950" s="240">
        <v>62.6</v>
      </c>
      <c r="G950" s="2">
        <f t="shared" si="18"/>
        <v>233.20000000000002</v>
      </c>
    </row>
    <row r="951" spans="1:13">
      <c r="A951" s="86">
        <v>45940</v>
      </c>
      <c r="B951" s="526">
        <v>31736</v>
      </c>
      <c r="C951" s="526" t="s">
        <v>28</v>
      </c>
      <c r="D951" t="s">
        <v>17</v>
      </c>
      <c r="E951" s="240"/>
      <c r="F951" s="240">
        <v>233.2</v>
      </c>
      <c r="G951" s="2">
        <f t="shared" si="18"/>
        <v>0</v>
      </c>
    </row>
    <row r="952" spans="1:13">
      <c r="A952" s="88">
        <v>45930</v>
      </c>
      <c r="B952" s="525" t="s">
        <v>14</v>
      </c>
      <c r="C952" s="525" t="s">
        <v>85</v>
      </c>
      <c r="D952" t="s">
        <v>16</v>
      </c>
      <c r="E952" s="240">
        <v>87.4</v>
      </c>
      <c r="G952" s="2">
        <f t="shared" si="18"/>
        <v>87.4</v>
      </c>
    </row>
    <row r="953" spans="1:13">
      <c r="B953" s="526"/>
      <c r="C953" s="526"/>
      <c r="D953" t="s">
        <v>17</v>
      </c>
      <c r="E953" s="26">
        <v>109.6</v>
      </c>
      <c r="G953" s="2">
        <f t="shared" si="18"/>
        <v>197</v>
      </c>
      <c r="J953" s="525" t="s">
        <v>27</v>
      </c>
      <c r="K953" t="s">
        <v>16</v>
      </c>
      <c r="L953" s="240">
        <v>63.6</v>
      </c>
    </row>
    <row r="954" spans="1:13">
      <c r="B954" s="526"/>
      <c r="C954" s="526"/>
      <c r="D954" t="s">
        <v>18</v>
      </c>
      <c r="E954" s="26">
        <v>60</v>
      </c>
      <c r="G954" s="2">
        <f t="shared" si="18"/>
        <v>257</v>
      </c>
      <c r="J954" s="526"/>
      <c r="K954" t="s">
        <v>17</v>
      </c>
      <c r="L954" s="240">
        <v>127.4</v>
      </c>
      <c r="M954" s="240">
        <v>63.6</v>
      </c>
    </row>
    <row r="955" spans="1:13">
      <c r="B955" s="526"/>
      <c r="C955" s="526"/>
      <c r="D955" t="s">
        <v>19</v>
      </c>
      <c r="E955" s="26">
        <v>5</v>
      </c>
      <c r="G955" s="2">
        <f t="shared" si="18"/>
        <v>262</v>
      </c>
      <c r="J955" s="525" t="s">
        <v>28</v>
      </c>
      <c r="K955" t="s">
        <v>16</v>
      </c>
      <c r="L955" s="240">
        <v>62.6</v>
      </c>
      <c r="M955" s="240">
        <v>127.4</v>
      </c>
    </row>
    <row r="956" spans="1:13">
      <c r="B956" s="526"/>
      <c r="C956" s="526"/>
      <c r="D956" t="s">
        <v>86</v>
      </c>
      <c r="E956" s="240">
        <v>10</v>
      </c>
      <c r="F956" s="240"/>
      <c r="G956" s="2">
        <f t="shared" si="18"/>
        <v>272</v>
      </c>
      <c r="J956" s="526"/>
      <c r="K956" t="s">
        <v>17</v>
      </c>
      <c r="L956" s="240">
        <v>233.2</v>
      </c>
      <c r="M956" s="37">
        <f>SUM(M954:M955)</f>
        <v>191</v>
      </c>
    </row>
    <row r="957" spans="1:13">
      <c r="A957" s="7">
        <v>45905</v>
      </c>
      <c r="B957" s="526"/>
      <c r="C957" s="526" t="s">
        <v>53</v>
      </c>
      <c r="D957" t="s">
        <v>86</v>
      </c>
      <c r="E957" s="240"/>
      <c r="F957" s="240">
        <v>10</v>
      </c>
      <c r="G957" s="2">
        <f t="shared" si="18"/>
        <v>262</v>
      </c>
      <c r="L957" s="37">
        <f>SUM(L953:L956)</f>
        <v>486.79999999999995</v>
      </c>
    </row>
    <row r="958" spans="1:13">
      <c r="A958" s="7">
        <v>45930</v>
      </c>
      <c r="B958" s="526" t="s">
        <v>145</v>
      </c>
      <c r="C958" s="526" t="s">
        <v>53</v>
      </c>
      <c r="D958" t="s">
        <v>18</v>
      </c>
      <c r="E958" s="240"/>
      <c r="F958" s="26">
        <v>60</v>
      </c>
      <c r="G958" s="2">
        <f t="shared" si="18"/>
        <v>202</v>
      </c>
    </row>
    <row r="959" spans="1:13">
      <c r="A959" s="7">
        <v>45930</v>
      </c>
      <c r="B959" s="526" t="s">
        <v>145</v>
      </c>
      <c r="C959" s="526" t="s">
        <v>53</v>
      </c>
      <c r="D959" t="s">
        <v>19</v>
      </c>
      <c r="E959" s="240"/>
      <c r="F959" s="26">
        <v>5</v>
      </c>
      <c r="G959" s="2">
        <f t="shared" si="18"/>
        <v>197</v>
      </c>
      <c r="M959" s="240">
        <v>62.6</v>
      </c>
    </row>
    <row r="960" spans="1:13">
      <c r="A960" s="7">
        <v>45986</v>
      </c>
      <c r="B960" s="526">
        <v>32094</v>
      </c>
      <c r="C960" s="526" t="s">
        <v>53</v>
      </c>
      <c r="D960" t="s">
        <v>16</v>
      </c>
      <c r="E960" s="240"/>
      <c r="F960" s="240">
        <v>87.4</v>
      </c>
      <c r="G960" s="2">
        <f t="shared" si="18"/>
        <v>109.6</v>
      </c>
      <c r="M960" s="240"/>
    </row>
    <row r="961" spans="1:13">
      <c r="A961" s="7">
        <v>45986</v>
      </c>
      <c r="B961" s="526">
        <v>32094</v>
      </c>
      <c r="C961" s="526" t="s">
        <v>53</v>
      </c>
      <c r="D961" t="s">
        <v>17</v>
      </c>
      <c r="E961" s="240"/>
      <c r="F961" s="26">
        <v>109.6</v>
      </c>
      <c r="G961" s="2">
        <f t="shared" si="18"/>
        <v>0</v>
      </c>
      <c r="M961" s="240"/>
    </row>
    <row r="962" spans="1:13">
      <c r="A962" s="88">
        <v>45961</v>
      </c>
      <c r="B962" s="525" t="s">
        <v>14</v>
      </c>
      <c r="C962" s="525" t="s">
        <v>30</v>
      </c>
      <c r="D962" t="s">
        <v>16</v>
      </c>
      <c r="E962" s="8">
        <v>84</v>
      </c>
      <c r="G962" s="2">
        <f t="shared" si="18"/>
        <v>84</v>
      </c>
      <c r="I962" s="240"/>
      <c r="M962" s="240">
        <v>233.2</v>
      </c>
    </row>
    <row r="963" spans="1:13">
      <c r="A963" s="86"/>
      <c r="B963" s="526"/>
      <c r="C963" s="526"/>
      <c r="D963" t="s">
        <v>17</v>
      </c>
      <c r="E963" s="8">
        <v>174.9</v>
      </c>
      <c r="G963" s="2">
        <f t="shared" si="18"/>
        <v>258.89999999999998</v>
      </c>
      <c r="I963" s="8"/>
      <c r="M963" s="37">
        <f>SUM(M959:M962)</f>
        <v>295.8</v>
      </c>
    </row>
    <row r="964" spans="1:13">
      <c r="A964" s="86"/>
      <c r="B964" s="526"/>
      <c r="C964" s="526"/>
      <c r="D964" t="s">
        <v>18</v>
      </c>
      <c r="E964" s="26">
        <v>60</v>
      </c>
      <c r="G964" s="2">
        <f t="shared" si="18"/>
        <v>318.89999999999998</v>
      </c>
      <c r="I964" s="8"/>
    </row>
    <row r="965" spans="1:13">
      <c r="A965" s="86"/>
      <c r="B965" s="526"/>
      <c r="C965" s="526"/>
      <c r="D965" t="s">
        <v>19</v>
      </c>
      <c r="E965" s="26">
        <v>5</v>
      </c>
      <c r="G965" s="2">
        <f t="shared" si="18"/>
        <v>323.89999999999998</v>
      </c>
      <c r="I965" s="8"/>
    </row>
    <row r="966" spans="1:13">
      <c r="A966" s="7">
        <v>45961</v>
      </c>
      <c r="B966" s="526" t="s">
        <v>118</v>
      </c>
      <c r="C966" s="526" t="s">
        <v>30</v>
      </c>
      <c r="D966" t="s">
        <v>18</v>
      </c>
      <c r="F966" s="26">
        <v>60</v>
      </c>
      <c r="G966" s="2">
        <f t="shared" si="18"/>
        <v>263.89999999999998</v>
      </c>
      <c r="J966" s="525" t="s">
        <v>85</v>
      </c>
      <c r="K966" t="s">
        <v>16</v>
      </c>
      <c r="L966" s="240">
        <v>87.4</v>
      </c>
    </row>
    <row r="967" spans="1:13">
      <c r="A967" s="7">
        <v>45961</v>
      </c>
      <c r="B967" s="526" t="s">
        <v>118</v>
      </c>
      <c r="C967" s="526" t="s">
        <v>30</v>
      </c>
      <c r="D967" t="s">
        <v>19</v>
      </c>
      <c r="F967" s="26">
        <v>5</v>
      </c>
      <c r="G967" s="2">
        <f t="shared" si="18"/>
        <v>258.89999999999998</v>
      </c>
      <c r="J967" s="526"/>
      <c r="K967" t="s">
        <v>17</v>
      </c>
      <c r="L967" s="26">
        <v>109.6</v>
      </c>
    </row>
    <row r="968" spans="1:13">
      <c r="A968" s="7">
        <v>45986</v>
      </c>
      <c r="B968" s="526">
        <v>32094</v>
      </c>
      <c r="C968" s="526" t="s">
        <v>30</v>
      </c>
      <c r="D968" t="s">
        <v>16</v>
      </c>
      <c r="F968" s="8">
        <v>84</v>
      </c>
      <c r="G968" s="2">
        <f t="shared" si="18"/>
        <v>174.89999999999998</v>
      </c>
      <c r="J968" s="525" t="s">
        <v>30</v>
      </c>
      <c r="K968" t="s">
        <v>16</v>
      </c>
      <c r="L968" s="8">
        <v>84</v>
      </c>
    </row>
    <row r="969" spans="1:13">
      <c r="A969" s="7">
        <v>45986</v>
      </c>
      <c r="B969" s="526">
        <v>32094</v>
      </c>
      <c r="C969" s="526" t="s">
        <v>30</v>
      </c>
      <c r="D969" t="s">
        <v>17</v>
      </c>
      <c r="F969" s="8">
        <v>174.9</v>
      </c>
      <c r="G969" s="2">
        <f t="shared" si="18"/>
        <v>0</v>
      </c>
      <c r="J969" s="526"/>
      <c r="K969" t="s">
        <v>17</v>
      </c>
      <c r="L969" s="8">
        <v>174.9</v>
      </c>
    </row>
    <row r="970" spans="1:13">
      <c r="A970" s="88">
        <v>45991</v>
      </c>
      <c r="B970" s="525" t="s">
        <v>14</v>
      </c>
      <c r="C970" s="525" t="s">
        <v>33</v>
      </c>
      <c r="D970" t="s">
        <v>16</v>
      </c>
      <c r="E970" s="26">
        <v>78.3</v>
      </c>
      <c r="G970" s="2">
        <f t="shared" si="18"/>
        <v>78.3</v>
      </c>
      <c r="K970" s="26">
        <v>460</v>
      </c>
      <c r="L970" s="37">
        <f>SUM(L966:L969)</f>
        <v>455.9</v>
      </c>
      <c r="M970" s="37">
        <f>K970-L970</f>
        <v>4.1000000000000227</v>
      </c>
    </row>
    <row r="971" spans="1:13">
      <c r="A971" s="86"/>
      <c r="B971" s="526"/>
      <c r="C971" s="526"/>
      <c r="D971" t="s">
        <v>17</v>
      </c>
      <c r="E971" s="26">
        <v>173.6</v>
      </c>
      <c r="G971" s="2">
        <f t="shared" si="18"/>
        <v>251.89999999999998</v>
      </c>
    </row>
    <row r="972" spans="1:13">
      <c r="A972" s="86"/>
      <c r="B972" s="526"/>
      <c r="C972" s="526"/>
      <c r="D972" t="s">
        <v>18</v>
      </c>
      <c r="E972" s="240">
        <v>60</v>
      </c>
      <c r="G972" s="2">
        <f t="shared" ref="G972:G981" si="19">+G971+E972-F972</f>
        <v>311.89999999999998</v>
      </c>
    </row>
    <row r="973" spans="1:13">
      <c r="A973" s="86"/>
      <c r="B973" s="526"/>
      <c r="C973" s="526"/>
      <c r="D973" t="s">
        <v>19</v>
      </c>
      <c r="E973" s="240">
        <v>5</v>
      </c>
      <c r="G973" s="2">
        <f t="shared" si="19"/>
        <v>316.89999999999998</v>
      </c>
    </row>
    <row r="974" spans="1:13">
      <c r="A974" s="7">
        <v>45991</v>
      </c>
      <c r="B974" s="526" t="s">
        <v>132</v>
      </c>
      <c r="C974" s="526" t="s">
        <v>33</v>
      </c>
      <c r="D974" t="s">
        <v>18</v>
      </c>
      <c r="F974" s="26">
        <v>60</v>
      </c>
      <c r="G974" s="2">
        <f t="shared" si="19"/>
        <v>256.89999999999998</v>
      </c>
    </row>
    <row r="975" spans="1:13">
      <c r="A975" s="7">
        <v>45991</v>
      </c>
      <c r="B975" s="526" t="s">
        <v>132</v>
      </c>
      <c r="C975" s="526" t="s">
        <v>33</v>
      </c>
      <c r="D975" t="s">
        <v>19</v>
      </c>
      <c r="F975" s="26">
        <v>5</v>
      </c>
      <c r="G975" s="2">
        <f t="shared" si="19"/>
        <v>251.89999999999998</v>
      </c>
    </row>
    <row r="976" spans="1:13">
      <c r="A976" s="7">
        <v>46049</v>
      </c>
      <c r="B976" s="526">
        <v>32409</v>
      </c>
      <c r="C976" s="526" t="s">
        <v>33</v>
      </c>
      <c r="D976" t="s">
        <v>16</v>
      </c>
      <c r="F976" s="26">
        <v>78.3</v>
      </c>
      <c r="G976" s="2">
        <f t="shared" si="19"/>
        <v>173.59999999999997</v>
      </c>
    </row>
    <row r="977" spans="1:14">
      <c r="A977" s="7">
        <v>46049</v>
      </c>
      <c r="B977" s="526">
        <v>32409</v>
      </c>
      <c r="C977" s="526" t="s">
        <v>33</v>
      </c>
      <c r="D977" t="s">
        <v>17</v>
      </c>
      <c r="F977" s="26">
        <v>173.6</v>
      </c>
      <c r="G977" s="2">
        <f t="shared" si="19"/>
        <v>0</v>
      </c>
    </row>
    <row r="978" spans="1:14">
      <c r="A978" s="44">
        <v>46022</v>
      </c>
      <c r="B978" s="525" t="s">
        <v>14</v>
      </c>
      <c r="C978" s="525" t="s">
        <v>34</v>
      </c>
      <c r="D978" t="s">
        <v>16</v>
      </c>
      <c r="E978" s="8">
        <v>77.7</v>
      </c>
      <c r="G978" s="2">
        <f t="shared" si="19"/>
        <v>77.7</v>
      </c>
    </row>
    <row r="979" spans="1:14">
      <c r="B979" s="526"/>
      <c r="C979" s="526"/>
      <c r="D979" t="s">
        <v>17</v>
      </c>
      <c r="E979" s="8">
        <v>155.30000000000001</v>
      </c>
      <c r="G979" s="2">
        <f t="shared" si="19"/>
        <v>233</v>
      </c>
    </row>
    <row r="980" spans="1:14">
      <c r="B980" s="526"/>
      <c r="C980" s="526"/>
      <c r="D980" t="s">
        <v>18</v>
      </c>
      <c r="E980" s="8">
        <v>60</v>
      </c>
      <c r="G980" s="2">
        <f t="shared" si="19"/>
        <v>293</v>
      </c>
    </row>
    <row r="981" spans="1:14">
      <c r="B981" s="526"/>
      <c r="C981" s="526"/>
      <c r="D981" t="s">
        <v>19</v>
      </c>
      <c r="E981" s="8">
        <v>5</v>
      </c>
      <c r="G981" s="2">
        <f t="shared" si="19"/>
        <v>298</v>
      </c>
    </row>
    <row r="982" spans="1:14">
      <c r="A982" s="86">
        <v>46022</v>
      </c>
      <c r="B982" s="526" t="s">
        <v>121</v>
      </c>
      <c r="C982" s="65" t="s">
        <v>34</v>
      </c>
      <c r="D982" t="s">
        <v>18</v>
      </c>
      <c r="E982" s="282"/>
      <c r="F982" s="8">
        <v>60</v>
      </c>
      <c r="G982" s="2">
        <f t="shared" ref="G981:G983" si="20">+G981+E982-F982</f>
        <v>238</v>
      </c>
    </row>
    <row r="983" spans="1:14">
      <c r="A983" s="86">
        <v>46022</v>
      </c>
      <c r="B983" s="526" t="s">
        <v>121</v>
      </c>
      <c r="C983" s="65" t="s">
        <v>34</v>
      </c>
      <c r="D983" t="s">
        <v>19</v>
      </c>
      <c r="F983" s="8">
        <v>5</v>
      </c>
      <c r="G983" s="2">
        <f t="shared" si="20"/>
        <v>233</v>
      </c>
    </row>
    <row r="984" spans="1:14">
      <c r="A984" s="7">
        <v>46049</v>
      </c>
      <c r="B984" s="526">
        <v>32409</v>
      </c>
      <c r="C984" s="65" t="s">
        <v>34</v>
      </c>
      <c r="D984" t="s">
        <v>16</v>
      </c>
      <c r="F984" s="2">
        <v>77.7</v>
      </c>
      <c r="G984" s="2">
        <f t="shared" ref="G984:G1040" si="21">+G983+E984-F984</f>
        <v>155.30000000000001</v>
      </c>
    </row>
    <row r="985" spans="1:14">
      <c r="A985" s="7">
        <v>46049</v>
      </c>
      <c r="B985" s="526">
        <v>32409</v>
      </c>
      <c r="C985" s="65" t="s">
        <v>34</v>
      </c>
      <c r="D985" t="s">
        <v>17</v>
      </c>
      <c r="F985" s="2">
        <v>155.30000000000001</v>
      </c>
      <c r="G985" s="2">
        <f t="shared" si="21"/>
        <v>0</v>
      </c>
    </row>
    <row r="986" spans="1:14">
      <c r="A986" s="88">
        <v>46053</v>
      </c>
      <c r="B986" s="525" t="s">
        <v>14</v>
      </c>
      <c r="C986" s="525" t="s">
        <v>15</v>
      </c>
      <c r="D986" t="s">
        <v>16</v>
      </c>
      <c r="E986" s="26">
        <v>77.5</v>
      </c>
      <c r="G986" s="2">
        <f t="shared" si="21"/>
        <v>77.5</v>
      </c>
    </row>
    <row r="987" spans="1:14">
      <c r="A987" s="86"/>
      <c r="B987" s="526"/>
      <c r="C987" s="526"/>
      <c r="D987" t="s">
        <v>17</v>
      </c>
      <c r="E987" s="26">
        <v>201.6</v>
      </c>
      <c r="G987" s="2">
        <f t="shared" si="21"/>
        <v>279.10000000000002</v>
      </c>
    </row>
    <row r="988" spans="1:14">
      <c r="A988" s="86"/>
      <c r="B988" s="526"/>
      <c r="C988" s="526"/>
      <c r="D988" t="s">
        <v>18</v>
      </c>
      <c r="E988" s="240">
        <v>60</v>
      </c>
      <c r="G988" s="2">
        <f t="shared" si="21"/>
        <v>339.1</v>
      </c>
    </row>
    <row r="989" spans="1:14">
      <c r="A989" s="86"/>
      <c r="B989" s="526"/>
      <c r="C989" s="526"/>
      <c r="D989" t="s">
        <v>19</v>
      </c>
      <c r="E989" s="240">
        <v>5</v>
      </c>
      <c r="G989" s="2">
        <f t="shared" si="21"/>
        <v>344.1</v>
      </c>
      <c r="J989" s="542" t="s">
        <v>204</v>
      </c>
      <c r="K989" s="542"/>
      <c r="L989" s="542"/>
    </row>
    <row r="990" spans="1:14">
      <c r="A990" s="86"/>
      <c r="B990" s="526"/>
      <c r="C990" s="526"/>
      <c r="D990" t="s">
        <v>146</v>
      </c>
      <c r="E990" s="240">
        <v>10</v>
      </c>
      <c r="G990" s="2">
        <f t="shared" si="21"/>
        <v>354.1</v>
      </c>
      <c r="I990" s="525">
        <v>2026</v>
      </c>
      <c r="J990" s="525" t="s">
        <v>15</v>
      </c>
      <c r="K990" t="s">
        <v>146</v>
      </c>
      <c r="L990" s="240">
        <v>10</v>
      </c>
    </row>
    <row r="991" spans="1:14">
      <c r="A991" s="86"/>
      <c r="B991" s="526"/>
      <c r="C991" s="526"/>
      <c r="D991" s="472" t="s">
        <v>109</v>
      </c>
      <c r="E991" s="473">
        <v>28.3</v>
      </c>
      <c r="G991" s="2">
        <f t="shared" si="21"/>
        <v>382.40000000000003</v>
      </c>
      <c r="J991" s="525" t="s">
        <v>20</v>
      </c>
      <c r="K991" t="s">
        <v>16</v>
      </c>
      <c r="L991" s="240">
        <v>76.7</v>
      </c>
      <c r="N991"/>
    </row>
    <row r="992" spans="1:14">
      <c r="A992" s="86">
        <v>46053</v>
      </c>
      <c r="B992" s="526" t="s">
        <v>119</v>
      </c>
      <c r="C992" s="526" t="s">
        <v>15</v>
      </c>
      <c r="D992" t="s">
        <v>18</v>
      </c>
      <c r="E992" s="240"/>
      <c r="F992" s="240">
        <v>60</v>
      </c>
      <c r="G992" s="2">
        <f t="shared" si="21"/>
        <v>322.40000000000003</v>
      </c>
      <c r="J992" s="526"/>
      <c r="K992" t="s">
        <v>17</v>
      </c>
      <c r="L992" s="8">
        <v>224.9</v>
      </c>
      <c r="N992"/>
    </row>
    <row r="993" spans="1:14">
      <c r="A993" s="86">
        <v>46053</v>
      </c>
      <c r="B993" s="526" t="s">
        <v>119</v>
      </c>
      <c r="C993" s="526" t="s">
        <v>15</v>
      </c>
      <c r="D993" t="s">
        <v>19</v>
      </c>
      <c r="E993" s="240"/>
      <c r="F993" s="240">
        <v>5</v>
      </c>
      <c r="G993" s="2">
        <f t="shared" si="21"/>
        <v>317.40000000000003</v>
      </c>
      <c r="L993" s="137">
        <f>SUM(L990:L992)</f>
        <v>311.60000000000002</v>
      </c>
      <c r="N993"/>
    </row>
    <row r="994" spans="1:14">
      <c r="A994" s="7">
        <v>46076</v>
      </c>
      <c r="B994" s="526">
        <v>32549</v>
      </c>
      <c r="C994" s="526" t="s">
        <v>15</v>
      </c>
      <c r="D994" t="s">
        <v>16</v>
      </c>
      <c r="F994" s="2">
        <v>77.5</v>
      </c>
      <c r="G994" s="2">
        <f t="shared" si="21"/>
        <v>239.90000000000003</v>
      </c>
    </row>
    <row r="995" spans="1:14">
      <c r="A995" s="7">
        <v>46076</v>
      </c>
      <c r="B995" s="526">
        <v>32549</v>
      </c>
      <c r="C995" s="526" t="s">
        <v>15</v>
      </c>
      <c r="D995" t="s">
        <v>17</v>
      </c>
      <c r="F995" s="2">
        <v>201.6</v>
      </c>
      <c r="G995" s="2">
        <f t="shared" si="21"/>
        <v>38.30000000000004</v>
      </c>
    </row>
    <row r="996" spans="1:14">
      <c r="A996" s="7">
        <v>46076</v>
      </c>
      <c r="B996" s="526">
        <v>32549</v>
      </c>
      <c r="C996" s="526" t="s">
        <v>15</v>
      </c>
      <c r="D996" s="472" t="s">
        <v>109</v>
      </c>
      <c r="F996" s="2">
        <v>28.3</v>
      </c>
      <c r="G996" s="2">
        <f t="shared" si="21"/>
        <v>10.000000000000039</v>
      </c>
      <c r="I996" s="525"/>
      <c r="J996" s="525"/>
    </row>
    <row r="997" spans="1:14" s="339" customFormat="1">
      <c r="A997" s="386">
        <v>46105</v>
      </c>
      <c r="B997" s="529">
        <v>32868</v>
      </c>
      <c r="C997" s="529" t="s">
        <v>15</v>
      </c>
      <c r="D997" s="339" t="s">
        <v>146</v>
      </c>
      <c r="E997" s="387"/>
      <c r="F997" s="79">
        <v>10</v>
      </c>
      <c r="G997" s="2">
        <f t="shared" si="21"/>
        <v>3.907985046680551E-14</v>
      </c>
      <c r="I997" s="530"/>
      <c r="J997" s="530"/>
      <c r="K997" s="381"/>
      <c r="N997" s="75"/>
    </row>
    <row r="998" spans="1:14">
      <c r="A998" s="88">
        <v>46081</v>
      </c>
      <c r="B998" s="525" t="s">
        <v>14</v>
      </c>
      <c r="C998" s="525" t="s">
        <v>20</v>
      </c>
      <c r="D998" t="s">
        <v>16</v>
      </c>
      <c r="E998" s="240">
        <v>76.7</v>
      </c>
      <c r="G998" s="2">
        <f t="shared" si="21"/>
        <v>76.700000000000045</v>
      </c>
    </row>
    <row r="999" spans="1:14">
      <c r="B999" s="526"/>
      <c r="C999" s="526"/>
      <c r="D999" t="s">
        <v>17</v>
      </c>
      <c r="E999" s="8">
        <v>224.9</v>
      </c>
      <c r="G999" s="2">
        <f t="shared" si="21"/>
        <v>301.60000000000002</v>
      </c>
    </row>
    <row r="1000" spans="1:14">
      <c r="B1000" s="526"/>
      <c r="C1000" s="526"/>
      <c r="D1000" t="s">
        <v>18</v>
      </c>
      <c r="E1000" s="8">
        <v>56</v>
      </c>
      <c r="G1000" s="2">
        <f t="shared" si="21"/>
        <v>357.6</v>
      </c>
    </row>
    <row r="1001" spans="1:14">
      <c r="B1001" s="526"/>
      <c r="C1001" s="526"/>
      <c r="D1001" t="s">
        <v>19</v>
      </c>
      <c r="E1001" s="8">
        <v>5</v>
      </c>
      <c r="G1001" s="2">
        <f t="shared" si="21"/>
        <v>362.6</v>
      </c>
    </row>
    <row r="1002" spans="1:14">
      <c r="A1002" s="86">
        <v>46081</v>
      </c>
      <c r="B1002" s="526" t="s">
        <v>135</v>
      </c>
      <c r="C1002" s="526" t="s">
        <v>20</v>
      </c>
      <c r="D1002" t="s">
        <v>18</v>
      </c>
      <c r="F1002" s="8">
        <v>56</v>
      </c>
      <c r="G1002" s="2">
        <f t="shared" si="21"/>
        <v>306.60000000000002</v>
      </c>
    </row>
    <row r="1003" spans="1:14">
      <c r="A1003" s="86">
        <v>46081</v>
      </c>
      <c r="B1003" s="526" t="s">
        <v>135</v>
      </c>
      <c r="C1003" s="526" t="s">
        <v>20</v>
      </c>
      <c r="D1003" t="s">
        <v>19</v>
      </c>
      <c r="F1003" s="8">
        <v>5</v>
      </c>
      <c r="G1003" s="2">
        <f t="shared" si="21"/>
        <v>301.60000000000002</v>
      </c>
    </row>
    <row r="1004" spans="1:14">
      <c r="A1004" s="7">
        <v>46105</v>
      </c>
      <c r="B1004" s="526">
        <v>32868</v>
      </c>
      <c r="C1004" s="526" t="s">
        <v>20</v>
      </c>
      <c r="D1004" t="s">
        <v>16</v>
      </c>
      <c r="F1004" s="2">
        <v>76.7</v>
      </c>
      <c r="G1004" s="2">
        <f t="shared" si="21"/>
        <v>224.90000000000003</v>
      </c>
    </row>
    <row r="1005" spans="1:14">
      <c r="A1005" s="7">
        <v>46105</v>
      </c>
      <c r="B1005" s="526">
        <v>32868</v>
      </c>
      <c r="C1005" s="526" t="s">
        <v>20</v>
      </c>
      <c r="D1005" t="s">
        <v>17</v>
      </c>
      <c r="F1005" s="2">
        <v>224.9</v>
      </c>
      <c r="G1005" s="2">
        <f t="shared" si="21"/>
        <v>0</v>
      </c>
    </row>
    <row r="1006" spans="1:14">
      <c r="A1006" s="44">
        <v>46112</v>
      </c>
      <c r="B1006" s="525" t="s">
        <v>14</v>
      </c>
      <c r="C1006" s="525" t="s">
        <v>23</v>
      </c>
      <c r="D1006" t="s">
        <v>16</v>
      </c>
      <c r="E1006" s="8">
        <v>72</v>
      </c>
      <c r="G1006" s="2">
        <f t="shared" si="21"/>
        <v>72</v>
      </c>
      <c r="J1006" s="542" t="s">
        <v>204</v>
      </c>
      <c r="K1006" s="542"/>
      <c r="L1006" s="542"/>
    </row>
    <row r="1007" spans="1:14">
      <c r="B1007" s="526"/>
      <c r="C1007" s="526"/>
      <c r="D1007" t="s">
        <v>17</v>
      </c>
      <c r="E1007" s="8">
        <v>238.1</v>
      </c>
      <c r="G1007" s="2">
        <f t="shared" si="21"/>
        <v>310.10000000000002</v>
      </c>
      <c r="I1007" s="525">
        <v>2026</v>
      </c>
      <c r="J1007" s="525" t="s">
        <v>23</v>
      </c>
      <c r="K1007" t="s">
        <v>16</v>
      </c>
      <c r="L1007" s="8">
        <v>72</v>
      </c>
    </row>
    <row r="1008" spans="1:14">
      <c r="B1008" s="526"/>
      <c r="C1008" s="526"/>
      <c r="D1008" t="s">
        <v>18</v>
      </c>
      <c r="E1008" s="8">
        <v>60</v>
      </c>
      <c r="G1008" s="2">
        <f t="shared" si="21"/>
        <v>370.1</v>
      </c>
      <c r="J1008" s="526"/>
      <c r="K1008" t="s">
        <v>17</v>
      </c>
      <c r="L1008" s="8">
        <v>238.1</v>
      </c>
    </row>
    <row r="1009" spans="1:12">
      <c r="B1009" s="526"/>
      <c r="C1009" s="526"/>
      <c r="D1009" t="s">
        <v>19</v>
      </c>
      <c r="E1009" s="8">
        <v>5</v>
      </c>
      <c r="G1009" s="2">
        <f t="shared" si="21"/>
        <v>375.1</v>
      </c>
      <c r="L1009" s="113">
        <f>SUM(L1007:L1008)</f>
        <v>310.10000000000002</v>
      </c>
    </row>
    <row r="1010" spans="1:12">
      <c r="A1010" s="86">
        <v>46112</v>
      </c>
      <c r="B1010" s="526" t="s">
        <v>124</v>
      </c>
      <c r="C1010" s="526" t="s">
        <v>23</v>
      </c>
      <c r="D1010" t="s">
        <v>18</v>
      </c>
      <c r="E1010" s="240"/>
      <c r="F1010" s="240">
        <v>60</v>
      </c>
      <c r="G1010" s="2">
        <f t="shared" si="21"/>
        <v>315.10000000000002</v>
      </c>
    </row>
    <row r="1011" spans="1:12">
      <c r="A1011" s="86">
        <v>46112</v>
      </c>
      <c r="B1011" s="526" t="s">
        <v>124</v>
      </c>
      <c r="C1011" s="526" t="s">
        <v>23</v>
      </c>
      <c r="D1011" t="s">
        <v>19</v>
      </c>
      <c r="E1011" s="240"/>
      <c r="F1011" s="240">
        <v>5</v>
      </c>
      <c r="G1011" s="2">
        <f t="shared" si="21"/>
        <v>310.10000000000002</v>
      </c>
    </row>
    <row r="1012" spans="1:12">
      <c r="B1012" s="526"/>
      <c r="C1012" s="526"/>
      <c r="G1012" s="2">
        <f t="shared" si="21"/>
        <v>310.10000000000002</v>
      </c>
    </row>
    <row r="1013" spans="1:12">
      <c r="B1013" s="526"/>
      <c r="C1013" s="526"/>
      <c r="G1013" s="2">
        <f t="shared" si="21"/>
        <v>310.10000000000002</v>
      </c>
    </row>
    <row r="1014" spans="1:12">
      <c r="B1014" s="526"/>
      <c r="C1014" s="526"/>
      <c r="G1014" s="2">
        <f t="shared" si="21"/>
        <v>310.10000000000002</v>
      </c>
    </row>
    <row r="1015" spans="1:12">
      <c r="B1015" s="526"/>
      <c r="C1015" s="526"/>
      <c r="G1015" s="2">
        <f t="shared" si="21"/>
        <v>310.10000000000002</v>
      </c>
    </row>
    <row r="1016" spans="1:12">
      <c r="B1016" s="526"/>
      <c r="C1016" s="526"/>
      <c r="G1016" s="2">
        <f t="shared" si="21"/>
        <v>310.10000000000002</v>
      </c>
    </row>
    <row r="1017" spans="1:12">
      <c r="B1017" s="526"/>
      <c r="C1017" s="526"/>
      <c r="G1017" s="2">
        <f t="shared" si="21"/>
        <v>310.10000000000002</v>
      </c>
    </row>
    <row r="1018" spans="1:12">
      <c r="B1018" s="526"/>
      <c r="C1018" s="526"/>
      <c r="G1018" s="2">
        <f t="shared" si="21"/>
        <v>310.10000000000002</v>
      </c>
    </row>
    <row r="1019" spans="1:12">
      <c r="B1019" s="526"/>
      <c r="C1019" s="526"/>
      <c r="G1019" s="2">
        <f t="shared" si="21"/>
        <v>310.10000000000002</v>
      </c>
    </row>
    <row r="1020" spans="1:12">
      <c r="B1020" s="526"/>
      <c r="C1020" s="526"/>
      <c r="G1020" s="2">
        <f t="shared" si="21"/>
        <v>310.10000000000002</v>
      </c>
    </row>
    <row r="1021" spans="1:12">
      <c r="B1021" s="526"/>
      <c r="C1021" s="526"/>
      <c r="G1021" s="2">
        <f t="shared" si="21"/>
        <v>310.10000000000002</v>
      </c>
    </row>
    <row r="1022" spans="1:12">
      <c r="B1022" s="526"/>
      <c r="C1022" s="526"/>
      <c r="G1022" s="2">
        <f t="shared" si="21"/>
        <v>310.10000000000002</v>
      </c>
    </row>
    <row r="1023" spans="1:12">
      <c r="B1023" s="526"/>
      <c r="C1023" s="526"/>
      <c r="G1023" s="2">
        <f t="shared" si="21"/>
        <v>310.10000000000002</v>
      </c>
    </row>
    <row r="1024" spans="1:12">
      <c r="B1024" s="526"/>
      <c r="C1024" s="526"/>
      <c r="G1024" s="2">
        <f t="shared" si="21"/>
        <v>310.10000000000002</v>
      </c>
    </row>
    <row r="1025" spans="2:7">
      <c r="B1025" s="526"/>
      <c r="C1025" s="526"/>
      <c r="G1025" s="2">
        <f t="shared" si="21"/>
        <v>310.10000000000002</v>
      </c>
    </row>
    <row r="1026" spans="2:7">
      <c r="B1026" s="526"/>
      <c r="C1026" s="526"/>
      <c r="G1026" s="2">
        <f t="shared" si="21"/>
        <v>310.10000000000002</v>
      </c>
    </row>
    <row r="1027" spans="2:7">
      <c r="B1027" s="526"/>
      <c r="C1027" s="526"/>
      <c r="G1027" s="2">
        <f t="shared" si="21"/>
        <v>310.10000000000002</v>
      </c>
    </row>
    <row r="1028" spans="2:7">
      <c r="B1028" s="526"/>
      <c r="C1028" s="526"/>
      <c r="G1028" s="2">
        <f t="shared" si="21"/>
        <v>310.10000000000002</v>
      </c>
    </row>
    <row r="1029" spans="2:7">
      <c r="B1029" s="526"/>
      <c r="C1029" s="526"/>
      <c r="G1029" s="2">
        <f t="shared" si="21"/>
        <v>310.10000000000002</v>
      </c>
    </row>
    <row r="1030" spans="2:7">
      <c r="B1030" s="526"/>
      <c r="C1030" s="526"/>
      <c r="G1030" s="2">
        <f t="shared" si="21"/>
        <v>310.10000000000002</v>
      </c>
    </row>
    <row r="1031" spans="2:7">
      <c r="B1031" s="526"/>
      <c r="C1031" s="526"/>
      <c r="G1031" s="2">
        <f t="shared" si="21"/>
        <v>310.10000000000002</v>
      </c>
    </row>
    <row r="1032" spans="2:7">
      <c r="B1032" s="526"/>
      <c r="C1032" s="526"/>
      <c r="G1032" s="2">
        <f t="shared" si="21"/>
        <v>310.10000000000002</v>
      </c>
    </row>
    <row r="1033" spans="2:7">
      <c r="B1033" s="526"/>
      <c r="C1033" s="526"/>
      <c r="G1033" s="2">
        <f t="shared" si="21"/>
        <v>310.10000000000002</v>
      </c>
    </row>
    <row r="1034" spans="2:7">
      <c r="B1034" s="526"/>
      <c r="C1034" s="526"/>
      <c r="G1034" s="2">
        <f t="shared" si="21"/>
        <v>310.10000000000002</v>
      </c>
    </row>
    <row r="1035" spans="2:7">
      <c r="B1035" s="526"/>
      <c r="C1035" s="526"/>
      <c r="G1035" s="2">
        <f t="shared" si="21"/>
        <v>310.10000000000002</v>
      </c>
    </row>
    <row r="1036" spans="2:7">
      <c r="B1036" s="526"/>
      <c r="C1036" s="526"/>
      <c r="G1036" s="2">
        <f t="shared" si="21"/>
        <v>310.10000000000002</v>
      </c>
    </row>
    <row r="1037" spans="2:7">
      <c r="B1037" s="526"/>
      <c r="C1037" s="526"/>
      <c r="G1037" s="2">
        <f t="shared" si="21"/>
        <v>310.10000000000002</v>
      </c>
    </row>
    <row r="1038" spans="2:7">
      <c r="B1038" s="526"/>
      <c r="C1038" s="526"/>
      <c r="G1038" s="2">
        <f t="shared" si="21"/>
        <v>310.10000000000002</v>
      </c>
    </row>
    <row r="1039" spans="2:7">
      <c r="B1039" s="526"/>
      <c r="C1039" s="526"/>
      <c r="G1039" s="2">
        <f t="shared" si="21"/>
        <v>310.10000000000002</v>
      </c>
    </row>
    <row r="1040" spans="2:7">
      <c r="B1040" s="526"/>
      <c r="C1040" s="526"/>
      <c r="G1040" s="2">
        <f t="shared" si="21"/>
        <v>310.10000000000002</v>
      </c>
    </row>
    <row r="1041" spans="2:7">
      <c r="B1041" s="526"/>
      <c r="C1041" s="526"/>
      <c r="G1041" s="2">
        <f t="shared" ref="G1041:G1104" si="22">+G1040+E1041-F1041</f>
        <v>310.10000000000002</v>
      </c>
    </row>
    <row r="1042" spans="2:7">
      <c r="B1042" s="526"/>
      <c r="C1042" s="526"/>
      <c r="G1042" s="2">
        <f t="shared" si="22"/>
        <v>310.10000000000002</v>
      </c>
    </row>
    <row r="1043" spans="2:7">
      <c r="B1043" s="526"/>
      <c r="C1043" s="526"/>
      <c r="G1043" s="2">
        <f t="shared" si="22"/>
        <v>310.10000000000002</v>
      </c>
    </row>
    <row r="1044" spans="2:7">
      <c r="B1044" s="526"/>
      <c r="C1044" s="526"/>
      <c r="G1044" s="2">
        <f t="shared" si="22"/>
        <v>310.10000000000002</v>
      </c>
    </row>
    <row r="1045" spans="2:7">
      <c r="B1045" s="526"/>
      <c r="C1045" s="526"/>
      <c r="G1045" s="2">
        <f t="shared" si="22"/>
        <v>310.10000000000002</v>
      </c>
    </row>
    <row r="1046" spans="2:7">
      <c r="B1046" s="526"/>
      <c r="C1046" s="526"/>
      <c r="G1046" s="2">
        <f t="shared" si="22"/>
        <v>310.10000000000002</v>
      </c>
    </row>
    <row r="1047" spans="2:7">
      <c r="B1047" s="526"/>
      <c r="C1047" s="526"/>
      <c r="G1047" s="2">
        <f t="shared" si="22"/>
        <v>310.10000000000002</v>
      </c>
    </row>
    <row r="1048" spans="2:7">
      <c r="B1048" s="526"/>
      <c r="C1048" s="526"/>
      <c r="G1048" s="2">
        <f t="shared" si="22"/>
        <v>310.10000000000002</v>
      </c>
    </row>
    <row r="1049" spans="2:7">
      <c r="B1049" s="526"/>
      <c r="C1049" s="526"/>
      <c r="G1049" s="2">
        <f t="shared" si="22"/>
        <v>310.10000000000002</v>
      </c>
    </row>
    <row r="1050" spans="2:7">
      <c r="B1050" s="526"/>
      <c r="C1050" s="526"/>
      <c r="G1050" s="2">
        <f t="shared" si="22"/>
        <v>310.10000000000002</v>
      </c>
    </row>
    <row r="1051" spans="2:7">
      <c r="B1051" s="526"/>
      <c r="C1051" s="526"/>
      <c r="G1051" s="2">
        <f t="shared" si="22"/>
        <v>310.10000000000002</v>
      </c>
    </row>
    <row r="1052" spans="2:7">
      <c r="B1052" s="526"/>
      <c r="C1052" s="526"/>
      <c r="G1052" s="2">
        <f t="shared" si="22"/>
        <v>310.10000000000002</v>
      </c>
    </row>
    <row r="1053" spans="2:7">
      <c r="B1053" s="526"/>
      <c r="C1053" s="526"/>
      <c r="G1053" s="2">
        <f t="shared" si="22"/>
        <v>310.10000000000002</v>
      </c>
    </row>
    <row r="1054" spans="2:7">
      <c r="B1054" s="526"/>
      <c r="C1054" s="526"/>
      <c r="G1054" s="2">
        <f t="shared" si="22"/>
        <v>310.10000000000002</v>
      </c>
    </row>
    <row r="1055" spans="2:7">
      <c r="B1055" s="526"/>
      <c r="C1055" s="526"/>
      <c r="G1055" s="2">
        <f t="shared" si="22"/>
        <v>310.10000000000002</v>
      </c>
    </row>
    <row r="1056" spans="2:7">
      <c r="B1056" s="526"/>
      <c r="C1056" s="526"/>
      <c r="G1056" s="2">
        <f t="shared" si="22"/>
        <v>310.10000000000002</v>
      </c>
    </row>
    <row r="1057" spans="2:7">
      <c r="B1057" s="526"/>
      <c r="C1057" s="526"/>
      <c r="G1057" s="2">
        <f t="shared" si="22"/>
        <v>310.10000000000002</v>
      </c>
    </row>
    <row r="1058" spans="2:7">
      <c r="B1058" s="526"/>
      <c r="C1058" s="526"/>
      <c r="G1058" s="2">
        <f t="shared" si="22"/>
        <v>310.10000000000002</v>
      </c>
    </row>
    <row r="1059" spans="2:7">
      <c r="B1059" s="526"/>
      <c r="C1059" s="526"/>
      <c r="G1059" s="2">
        <f t="shared" si="22"/>
        <v>310.10000000000002</v>
      </c>
    </row>
    <row r="1060" spans="2:7">
      <c r="B1060" s="526"/>
      <c r="C1060" s="526"/>
      <c r="G1060" s="2">
        <f t="shared" si="22"/>
        <v>310.10000000000002</v>
      </c>
    </row>
    <row r="1061" spans="2:7">
      <c r="B1061" s="526"/>
      <c r="C1061" s="526"/>
      <c r="G1061" s="2">
        <f t="shared" si="22"/>
        <v>310.10000000000002</v>
      </c>
    </row>
    <row r="1062" spans="2:7">
      <c r="B1062" s="526"/>
      <c r="C1062" s="526"/>
      <c r="G1062" s="2">
        <f t="shared" si="22"/>
        <v>310.10000000000002</v>
      </c>
    </row>
    <row r="1063" spans="2:7">
      <c r="B1063" s="526"/>
      <c r="C1063" s="526"/>
      <c r="G1063" s="2">
        <f t="shared" si="22"/>
        <v>310.10000000000002</v>
      </c>
    </row>
    <row r="1064" spans="2:7">
      <c r="B1064" s="526"/>
      <c r="C1064" s="526"/>
      <c r="G1064" s="2">
        <f t="shared" si="22"/>
        <v>310.10000000000002</v>
      </c>
    </row>
    <row r="1065" spans="2:7">
      <c r="B1065" s="526"/>
      <c r="C1065" s="526"/>
      <c r="G1065" s="2">
        <f t="shared" si="22"/>
        <v>310.10000000000002</v>
      </c>
    </row>
    <row r="1066" spans="2:7">
      <c r="B1066" s="526"/>
      <c r="C1066" s="526"/>
      <c r="G1066" s="2">
        <f t="shared" si="22"/>
        <v>310.10000000000002</v>
      </c>
    </row>
    <row r="1067" spans="2:7">
      <c r="B1067" s="526"/>
      <c r="C1067" s="526"/>
      <c r="G1067" s="2">
        <f t="shared" si="22"/>
        <v>310.10000000000002</v>
      </c>
    </row>
    <row r="1068" spans="2:7">
      <c r="B1068" s="526"/>
      <c r="C1068" s="526"/>
      <c r="G1068" s="2">
        <f t="shared" si="22"/>
        <v>310.10000000000002</v>
      </c>
    </row>
    <row r="1069" spans="2:7">
      <c r="B1069" s="526"/>
      <c r="C1069" s="526"/>
      <c r="G1069" s="2">
        <f t="shared" si="22"/>
        <v>310.10000000000002</v>
      </c>
    </row>
    <row r="1070" spans="2:7">
      <c r="B1070" s="526"/>
      <c r="C1070" s="526"/>
      <c r="G1070" s="2">
        <f t="shared" si="22"/>
        <v>310.10000000000002</v>
      </c>
    </row>
    <row r="1071" spans="2:7">
      <c r="B1071" s="526"/>
      <c r="C1071" s="526"/>
      <c r="G1071" s="2">
        <f t="shared" si="22"/>
        <v>310.10000000000002</v>
      </c>
    </row>
    <row r="1072" spans="2:7">
      <c r="B1072" s="526"/>
      <c r="C1072" s="526"/>
      <c r="G1072" s="2">
        <f t="shared" si="22"/>
        <v>310.10000000000002</v>
      </c>
    </row>
    <row r="1073" spans="2:7">
      <c r="B1073" s="526"/>
      <c r="C1073" s="526"/>
      <c r="G1073" s="2">
        <f t="shared" si="22"/>
        <v>310.10000000000002</v>
      </c>
    </row>
    <row r="1074" spans="2:7">
      <c r="B1074" s="526"/>
      <c r="C1074" s="526"/>
      <c r="G1074" s="2">
        <f t="shared" si="22"/>
        <v>310.10000000000002</v>
      </c>
    </row>
    <row r="1075" spans="2:7">
      <c r="B1075" s="526"/>
      <c r="C1075" s="526"/>
      <c r="G1075" s="2">
        <f t="shared" si="22"/>
        <v>310.10000000000002</v>
      </c>
    </row>
    <row r="1076" spans="2:7">
      <c r="B1076" s="526"/>
      <c r="C1076" s="526"/>
      <c r="G1076" s="2">
        <f t="shared" si="22"/>
        <v>310.10000000000002</v>
      </c>
    </row>
    <row r="1077" spans="2:7">
      <c r="B1077" s="526"/>
      <c r="C1077" s="526"/>
      <c r="G1077" s="2">
        <f t="shared" si="22"/>
        <v>310.10000000000002</v>
      </c>
    </row>
    <row r="1078" spans="2:7">
      <c r="B1078" s="526"/>
      <c r="C1078" s="526"/>
      <c r="G1078" s="2">
        <f t="shared" si="22"/>
        <v>310.10000000000002</v>
      </c>
    </row>
    <row r="1079" spans="2:7">
      <c r="B1079" s="526"/>
      <c r="C1079" s="526"/>
      <c r="G1079" s="2">
        <f t="shared" si="22"/>
        <v>310.10000000000002</v>
      </c>
    </row>
    <row r="1080" spans="2:7">
      <c r="B1080" s="526"/>
      <c r="C1080" s="526"/>
      <c r="G1080" s="2">
        <f t="shared" si="22"/>
        <v>310.10000000000002</v>
      </c>
    </row>
    <row r="1081" spans="2:7">
      <c r="B1081" s="526"/>
      <c r="C1081" s="526"/>
      <c r="G1081" s="2">
        <f t="shared" si="22"/>
        <v>310.10000000000002</v>
      </c>
    </row>
    <row r="1082" spans="2:7">
      <c r="B1082" s="526"/>
      <c r="C1082" s="526"/>
      <c r="G1082" s="2">
        <f t="shared" si="22"/>
        <v>310.10000000000002</v>
      </c>
    </row>
    <row r="1083" spans="2:7">
      <c r="B1083" s="526"/>
      <c r="C1083" s="526"/>
      <c r="G1083" s="2">
        <f t="shared" si="22"/>
        <v>310.10000000000002</v>
      </c>
    </row>
    <row r="1084" spans="2:7">
      <c r="B1084" s="526"/>
      <c r="C1084" s="526"/>
      <c r="G1084" s="2">
        <f t="shared" si="22"/>
        <v>310.10000000000002</v>
      </c>
    </row>
    <row r="1085" spans="2:7">
      <c r="B1085" s="526"/>
      <c r="C1085" s="526"/>
      <c r="G1085" s="2">
        <f t="shared" si="22"/>
        <v>310.10000000000002</v>
      </c>
    </row>
    <row r="1086" spans="2:7">
      <c r="B1086" s="526"/>
      <c r="C1086" s="526"/>
      <c r="G1086" s="2">
        <f t="shared" si="22"/>
        <v>310.10000000000002</v>
      </c>
    </row>
    <row r="1087" spans="2:7">
      <c r="B1087" s="526"/>
      <c r="C1087" s="526"/>
      <c r="G1087" s="2">
        <f t="shared" si="22"/>
        <v>310.10000000000002</v>
      </c>
    </row>
    <row r="1088" spans="2:7">
      <c r="B1088" s="526"/>
      <c r="C1088" s="526"/>
      <c r="G1088" s="2">
        <f t="shared" si="22"/>
        <v>310.10000000000002</v>
      </c>
    </row>
    <row r="1089" spans="2:7">
      <c r="B1089" s="526"/>
      <c r="C1089" s="526"/>
      <c r="G1089" s="2">
        <f t="shared" si="22"/>
        <v>310.10000000000002</v>
      </c>
    </row>
    <row r="1090" spans="2:7">
      <c r="B1090" s="526"/>
      <c r="C1090" s="526"/>
      <c r="G1090" s="2">
        <f t="shared" si="22"/>
        <v>310.10000000000002</v>
      </c>
    </row>
    <row r="1091" spans="2:7">
      <c r="B1091" s="526"/>
      <c r="C1091" s="526"/>
      <c r="G1091" s="2">
        <f t="shared" si="22"/>
        <v>310.10000000000002</v>
      </c>
    </row>
    <row r="1092" spans="2:7">
      <c r="B1092" s="526"/>
      <c r="C1092" s="526"/>
      <c r="G1092" s="2">
        <f t="shared" si="22"/>
        <v>310.10000000000002</v>
      </c>
    </row>
    <row r="1093" spans="2:7">
      <c r="B1093" s="526"/>
      <c r="C1093" s="526"/>
      <c r="G1093" s="2">
        <f t="shared" si="22"/>
        <v>310.10000000000002</v>
      </c>
    </row>
    <row r="1094" spans="2:7">
      <c r="B1094" s="526"/>
      <c r="C1094" s="526"/>
      <c r="G1094" s="2">
        <f t="shared" si="22"/>
        <v>310.10000000000002</v>
      </c>
    </row>
    <row r="1095" spans="2:7">
      <c r="B1095" s="526"/>
      <c r="C1095" s="526"/>
      <c r="G1095" s="2">
        <f t="shared" si="22"/>
        <v>310.10000000000002</v>
      </c>
    </row>
    <row r="1096" spans="2:7">
      <c r="B1096" s="526"/>
      <c r="C1096" s="526"/>
      <c r="G1096" s="2">
        <f t="shared" si="22"/>
        <v>310.10000000000002</v>
      </c>
    </row>
    <row r="1097" spans="2:7">
      <c r="B1097" s="526"/>
      <c r="C1097" s="526"/>
      <c r="G1097" s="2">
        <f t="shared" si="22"/>
        <v>310.10000000000002</v>
      </c>
    </row>
    <row r="1098" spans="2:7">
      <c r="B1098" s="526"/>
      <c r="C1098" s="526"/>
      <c r="G1098" s="2">
        <f t="shared" si="22"/>
        <v>310.10000000000002</v>
      </c>
    </row>
    <row r="1099" spans="2:7">
      <c r="B1099" s="526"/>
      <c r="C1099" s="526"/>
      <c r="G1099" s="2">
        <f t="shared" si="22"/>
        <v>310.10000000000002</v>
      </c>
    </row>
    <row r="1100" spans="2:7">
      <c r="B1100" s="526"/>
      <c r="C1100" s="526"/>
      <c r="G1100" s="2">
        <f t="shared" si="22"/>
        <v>310.10000000000002</v>
      </c>
    </row>
    <row r="1101" spans="2:7">
      <c r="B1101" s="526"/>
      <c r="C1101" s="526"/>
      <c r="G1101" s="2">
        <f t="shared" si="22"/>
        <v>310.10000000000002</v>
      </c>
    </row>
    <row r="1102" spans="2:7">
      <c r="B1102" s="526"/>
      <c r="C1102" s="526"/>
      <c r="G1102" s="2">
        <f t="shared" si="22"/>
        <v>310.10000000000002</v>
      </c>
    </row>
    <row r="1103" spans="2:7">
      <c r="B1103" s="526"/>
      <c r="C1103" s="526"/>
      <c r="G1103" s="2">
        <f t="shared" si="22"/>
        <v>310.10000000000002</v>
      </c>
    </row>
    <row r="1104" spans="2:7">
      <c r="B1104" s="526"/>
      <c r="C1104" s="526"/>
      <c r="G1104" s="2">
        <f t="shared" si="22"/>
        <v>310.10000000000002</v>
      </c>
    </row>
    <row r="1105" spans="2:7">
      <c r="B1105" s="526"/>
      <c r="C1105" s="526"/>
      <c r="G1105" s="2">
        <f t="shared" ref="G1105:G1168" si="23">+G1104+E1105-F1105</f>
        <v>310.10000000000002</v>
      </c>
    </row>
    <row r="1106" spans="2:7">
      <c r="B1106" s="526"/>
      <c r="C1106" s="526"/>
      <c r="G1106" s="2">
        <f t="shared" si="23"/>
        <v>310.10000000000002</v>
      </c>
    </row>
    <row r="1107" spans="2:7">
      <c r="B1107" s="526"/>
      <c r="C1107" s="526"/>
      <c r="G1107" s="2">
        <f t="shared" si="23"/>
        <v>310.10000000000002</v>
      </c>
    </row>
    <row r="1108" spans="2:7">
      <c r="B1108" s="526"/>
      <c r="C1108" s="526"/>
      <c r="G1108" s="2">
        <f t="shared" si="23"/>
        <v>310.10000000000002</v>
      </c>
    </row>
    <row r="1109" spans="2:7">
      <c r="B1109" s="526"/>
      <c r="C1109" s="526"/>
      <c r="G1109" s="2">
        <f t="shared" si="23"/>
        <v>310.10000000000002</v>
      </c>
    </row>
    <row r="1110" spans="2:7">
      <c r="B1110" s="526"/>
      <c r="C1110" s="526"/>
      <c r="G1110" s="2">
        <f t="shared" si="23"/>
        <v>310.10000000000002</v>
      </c>
    </row>
    <row r="1111" spans="2:7">
      <c r="B1111" s="526"/>
      <c r="C1111" s="526"/>
      <c r="G1111" s="2">
        <f t="shared" si="23"/>
        <v>310.10000000000002</v>
      </c>
    </row>
    <row r="1112" spans="2:7">
      <c r="B1112" s="526"/>
      <c r="C1112" s="526"/>
      <c r="G1112" s="2">
        <f t="shared" si="23"/>
        <v>310.10000000000002</v>
      </c>
    </row>
    <row r="1113" spans="2:7">
      <c r="B1113" s="526"/>
      <c r="C1113" s="526"/>
      <c r="G1113" s="2">
        <f t="shared" si="23"/>
        <v>310.10000000000002</v>
      </c>
    </row>
    <row r="1114" spans="2:7">
      <c r="B1114" s="526"/>
      <c r="C1114" s="526"/>
      <c r="G1114" s="2">
        <f t="shared" si="23"/>
        <v>310.10000000000002</v>
      </c>
    </row>
    <row r="1115" spans="2:7">
      <c r="B1115" s="526"/>
      <c r="C1115" s="526"/>
      <c r="G1115" s="2">
        <f t="shared" si="23"/>
        <v>310.10000000000002</v>
      </c>
    </row>
    <row r="1116" spans="2:7">
      <c r="B1116" s="526"/>
      <c r="C1116" s="526"/>
      <c r="G1116" s="2">
        <f t="shared" si="23"/>
        <v>310.10000000000002</v>
      </c>
    </row>
    <row r="1117" spans="2:7">
      <c r="B1117" s="526"/>
      <c r="C1117" s="526"/>
      <c r="G1117" s="2">
        <f t="shared" si="23"/>
        <v>310.10000000000002</v>
      </c>
    </row>
    <row r="1118" spans="2:7">
      <c r="B1118" s="526"/>
      <c r="C1118" s="526"/>
      <c r="G1118" s="2">
        <f t="shared" si="23"/>
        <v>310.10000000000002</v>
      </c>
    </row>
    <row r="1119" spans="2:7">
      <c r="B1119" s="526"/>
      <c r="C1119" s="526"/>
      <c r="G1119" s="2">
        <f t="shared" si="23"/>
        <v>310.10000000000002</v>
      </c>
    </row>
    <row r="1120" spans="2:7">
      <c r="B1120" s="526"/>
      <c r="C1120" s="526"/>
      <c r="G1120" s="2">
        <f t="shared" si="23"/>
        <v>310.10000000000002</v>
      </c>
    </row>
    <row r="1121" spans="2:7">
      <c r="B1121" s="526"/>
      <c r="C1121" s="526"/>
      <c r="G1121" s="2">
        <f t="shared" si="23"/>
        <v>310.10000000000002</v>
      </c>
    </row>
    <row r="1122" spans="2:7">
      <c r="B1122" s="526"/>
      <c r="C1122" s="526"/>
      <c r="G1122" s="2">
        <f t="shared" si="23"/>
        <v>310.10000000000002</v>
      </c>
    </row>
    <row r="1123" spans="2:7">
      <c r="B1123" s="526"/>
      <c r="C1123" s="526"/>
      <c r="G1123" s="2">
        <f t="shared" si="23"/>
        <v>310.10000000000002</v>
      </c>
    </row>
    <row r="1124" spans="2:7">
      <c r="B1124" s="526"/>
      <c r="C1124" s="526"/>
      <c r="G1124" s="2">
        <f t="shared" si="23"/>
        <v>310.10000000000002</v>
      </c>
    </row>
    <row r="1125" spans="2:7">
      <c r="B1125" s="526"/>
      <c r="C1125" s="526"/>
      <c r="G1125" s="2">
        <f t="shared" si="23"/>
        <v>310.10000000000002</v>
      </c>
    </row>
    <row r="1126" spans="2:7">
      <c r="B1126" s="526"/>
      <c r="C1126" s="526"/>
      <c r="G1126" s="2">
        <f t="shared" si="23"/>
        <v>310.10000000000002</v>
      </c>
    </row>
    <row r="1127" spans="2:7">
      <c r="B1127" s="526"/>
      <c r="C1127" s="526"/>
      <c r="G1127" s="2">
        <f t="shared" si="23"/>
        <v>310.10000000000002</v>
      </c>
    </row>
    <row r="1128" spans="2:7">
      <c r="B1128" s="526"/>
      <c r="C1128" s="526"/>
      <c r="G1128" s="2">
        <f t="shared" si="23"/>
        <v>310.10000000000002</v>
      </c>
    </row>
    <row r="1129" spans="2:7">
      <c r="B1129" s="526"/>
      <c r="C1129" s="526"/>
      <c r="G1129" s="2">
        <f t="shared" si="23"/>
        <v>310.10000000000002</v>
      </c>
    </row>
    <row r="1130" spans="2:7">
      <c r="B1130" s="526"/>
      <c r="C1130" s="526"/>
      <c r="G1130" s="2">
        <f t="shared" si="23"/>
        <v>310.10000000000002</v>
      </c>
    </row>
    <row r="1131" spans="2:7">
      <c r="B1131" s="526"/>
      <c r="C1131" s="526"/>
      <c r="G1131" s="2">
        <f t="shared" si="23"/>
        <v>310.10000000000002</v>
      </c>
    </row>
    <row r="1132" spans="2:7">
      <c r="B1132" s="526"/>
      <c r="C1132" s="526"/>
      <c r="G1132" s="2">
        <f t="shared" si="23"/>
        <v>310.10000000000002</v>
      </c>
    </row>
    <row r="1133" spans="2:7">
      <c r="B1133" s="526"/>
      <c r="C1133" s="526"/>
      <c r="G1133" s="2">
        <f t="shared" si="23"/>
        <v>310.10000000000002</v>
      </c>
    </row>
    <row r="1134" spans="2:7">
      <c r="B1134" s="526"/>
      <c r="C1134" s="526"/>
      <c r="G1134" s="2">
        <f t="shared" si="23"/>
        <v>310.10000000000002</v>
      </c>
    </row>
    <row r="1135" spans="2:7">
      <c r="B1135" s="526"/>
      <c r="C1135" s="526"/>
      <c r="G1135" s="2">
        <f t="shared" si="23"/>
        <v>310.10000000000002</v>
      </c>
    </row>
    <row r="1136" spans="2:7">
      <c r="B1136" s="526"/>
      <c r="C1136" s="526"/>
      <c r="G1136" s="2">
        <f t="shared" si="23"/>
        <v>310.10000000000002</v>
      </c>
    </row>
    <row r="1137" spans="2:7">
      <c r="B1137" s="526"/>
      <c r="C1137" s="526"/>
      <c r="G1137" s="2">
        <f t="shared" si="23"/>
        <v>310.10000000000002</v>
      </c>
    </row>
    <row r="1138" spans="2:7">
      <c r="B1138" s="526"/>
      <c r="C1138" s="526"/>
      <c r="G1138" s="2">
        <f t="shared" si="23"/>
        <v>310.10000000000002</v>
      </c>
    </row>
    <row r="1139" spans="2:7">
      <c r="B1139" s="526"/>
      <c r="C1139" s="526"/>
      <c r="G1139" s="2">
        <f t="shared" si="23"/>
        <v>310.10000000000002</v>
      </c>
    </row>
    <row r="1140" spans="2:7">
      <c r="B1140" s="526"/>
      <c r="C1140" s="526"/>
      <c r="G1140" s="2">
        <f t="shared" si="23"/>
        <v>310.10000000000002</v>
      </c>
    </row>
    <row r="1141" spans="2:7">
      <c r="B1141" s="526"/>
      <c r="C1141" s="526"/>
      <c r="G1141" s="2">
        <f t="shared" si="23"/>
        <v>310.10000000000002</v>
      </c>
    </row>
    <row r="1142" spans="2:7">
      <c r="B1142" s="526"/>
      <c r="C1142" s="526"/>
      <c r="G1142" s="2">
        <f t="shared" si="23"/>
        <v>310.10000000000002</v>
      </c>
    </row>
    <row r="1143" spans="2:7">
      <c r="B1143" s="526"/>
      <c r="C1143" s="526"/>
      <c r="G1143" s="2">
        <f t="shared" si="23"/>
        <v>310.10000000000002</v>
      </c>
    </row>
    <row r="1144" spans="2:7">
      <c r="B1144" s="526"/>
      <c r="C1144" s="526"/>
      <c r="G1144" s="2">
        <f t="shared" si="23"/>
        <v>310.10000000000002</v>
      </c>
    </row>
    <row r="1145" spans="2:7">
      <c r="B1145" s="526"/>
      <c r="C1145" s="526"/>
      <c r="G1145" s="2">
        <f t="shared" si="23"/>
        <v>310.10000000000002</v>
      </c>
    </row>
    <row r="1146" spans="2:7">
      <c r="B1146" s="526"/>
      <c r="C1146" s="526"/>
      <c r="G1146" s="2">
        <f t="shared" si="23"/>
        <v>310.10000000000002</v>
      </c>
    </row>
    <row r="1147" spans="2:7">
      <c r="B1147" s="526"/>
      <c r="C1147" s="526"/>
      <c r="G1147" s="2">
        <f t="shared" si="23"/>
        <v>310.10000000000002</v>
      </c>
    </row>
    <row r="1148" spans="2:7">
      <c r="B1148" s="526"/>
      <c r="C1148" s="526"/>
      <c r="G1148" s="2">
        <f t="shared" si="23"/>
        <v>310.10000000000002</v>
      </c>
    </row>
    <row r="1149" spans="2:7">
      <c r="B1149" s="526"/>
      <c r="C1149" s="526"/>
      <c r="G1149" s="2">
        <f t="shared" si="23"/>
        <v>310.10000000000002</v>
      </c>
    </row>
    <row r="1150" spans="2:7">
      <c r="B1150" s="526"/>
      <c r="C1150" s="526"/>
      <c r="G1150" s="2">
        <f t="shared" si="23"/>
        <v>310.10000000000002</v>
      </c>
    </row>
    <row r="1151" spans="2:7">
      <c r="B1151" s="526"/>
      <c r="C1151" s="526"/>
      <c r="G1151" s="2">
        <f t="shared" si="23"/>
        <v>310.10000000000002</v>
      </c>
    </row>
    <row r="1152" spans="2:7">
      <c r="B1152" s="526"/>
      <c r="C1152" s="526"/>
      <c r="G1152" s="2">
        <f t="shared" si="23"/>
        <v>310.10000000000002</v>
      </c>
    </row>
    <row r="1153" spans="2:7">
      <c r="B1153" s="526"/>
      <c r="C1153" s="526"/>
      <c r="G1153" s="2">
        <f t="shared" si="23"/>
        <v>310.10000000000002</v>
      </c>
    </row>
    <row r="1154" spans="2:7">
      <c r="B1154" s="526"/>
      <c r="C1154" s="526"/>
      <c r="G1154" s="2">
        <f t="shared" si="23"/>
        <v>310.10000000000002</v>
      </c>
    </row>
    <row r="1155" spans="2:7">
      <c r="B1155" s="526"/>
      <c r="C1155" s="526"/>
      <c r="G1155" s="2">
        <f t="shared" si="23"/>
        <v>310.10000000000002</v>
      </c>
    </row>
    <row r="1156" spans="2:7">
      <c r="B1156" s="526"/>
      <c r="C1156" s="526"/>
      <c r="G1156" s="2">
        <f t="shared" si="23"/>
        <v>310.10000000000002</v>
      </c>
    </row>
    <row r="1157" spans="2:7">
      <c r="B1157" s="526"/>
      <c r="C1157" s="526"/>
      <c r="G1157" s="2">
        <f t="shared" si="23"/>
        <v>310.10000000000002</v>
      </c>
    </row>
    <row r="1158" spans="2:7">
      <c r="B1158" s="526"/>
      <c r="C1158" s="526"/>
      <c r="G1158" s="2">
        <f t="shared" si="23"/>
        <v>310.10000000000002</v>
      </c>
    </row>
    <row r="1159" spans="2:7">
      <c r="B1159" s="526"/>
      <c r="C1159" s="526"/>
      <c r="G1159" s="2">
        <f t="shared" si="23"/>
        <v>310.10000000000002</v>
      </c>
    </row>
    <row r="1160" spans="2:7">
      <c r="B1160" s="526"/>
      <c r="C1160" s="526"/>
      <c r="G1160" s="2">
        <f t="shared" si="23"/>
        <v>310.10000000000002</v>
      </c>
    </row>
    <row r="1161" spans="2:7">
      <c r="B1161" s="526"/>
      <c r="C1161" s="526"/>
      <c r="G1161" s="2">
        <f t="shared" si="23"/>
        <v>310.10000000000002</v>
      </c>
    </row>
    <row r="1162" spans="2:7">
      <c r="B1162" s="526"/>
      <c r="C1162" s="526"/>
      <c r="G1162" s="2">
        <f t="shared" si="23"/>
        <v>310.10000000000002</v>
      </c>
    </row>
    <row r="1163" spans="2:7">
      <c r="B1163" s="526"/>
      <c r="C1163" s="526"/>
      <c r="G1163" s="2">
        <f t="shared" si="23"/>
        <v>310.10000000000002</v>
      </c>
    </row>
    <row r="1164" spans="2:7">
      <c r="B1164" s="526"/>
      <c r="C1164" s="526"/>
      <c r="G1164" s="2">
        <f t="shared" si="23"/>
        <v>310.10000000000002</v>
      </c>
    </row>
    <row r="1165" spans="2:7">
      <c r="B1165" s="526"/>
      <c r="C1165" s="526"/>
      <c r="G1165" s="2">
        <f t="shared" si="23"/>
        <v>310.10000000000002</v>
      </c>
    </row>
    <row r="1166" spans="2:7">
      <c r="B1166" s="526"/>
      <c r="C1166" s="526"/>
      <c r="G1166" s="2">
        <f t="shared" si="23"/>
        <v>310.10000000000002</v>
      </c>
    </row>
    <row r="1167" spans="2:7">
      <c r="B1167" s="526"/>
      <c r="C1167" s="526"/>
      <c r="G1167" s="2">
        <f t="shared" si="23"/>
        <v>310.10000000000002</v>
      </c>
    </row>
    <row r="1168" spans="2:7">
      <c r="B1168" s="526"/>
      <c r="C1168" s="526"/>
      <c r="G1168" s="2">
        <f t="shared" si="23"/>
        <v>310.10000000000002</v>
      </c>
    </row>
    <row r="1169" spans="2:7">
      <c r="B1169" s="526"/>
      <c r="C1169" s="526"/>
      <c r="G1169" s="2">
        <f t="shared" ref="G1169:G1232" si="24">+G1168+E1169-F1169</f>
        <v>310.10000000000002</v>
      </c>
    </row>
    <row r="1170" spans="2:7">
      <c r="B1170" s="526"/>
      <c r="C1170" s="526"/>
      <c r="G1170" s="2">
        <f t="shared" si="24"/>
        <v>310.10000000000002</v>
      </c>
    </row>
    <row r="1171" spans="2:7">
      <c r="B1171" s="526"/>
      <c r="C1171" s="526"/>
      <c r="G1171" s="2">
        <f t="shared" si="24"/>
        <v>310.10000000000002</v>
      </c>
    </row>
    <row r="1172" spans="2:7">
      <c r="B1172" s="526"/>
      <c r="C1172" s="526"/>
      <c r="G1172" s="2">
        <f t="shared" si="24"/>
        <v>310.10000000000002</v>
      </c>
    </row>
    <row r="1173" spans="2:7">
      <c r="B1173" s="526"/>
      <c r="C1173" s="526"/>
      <c r="G1173" s="2">
        <f t="shared" si="24"/>
        <v>310.10000000000002</v>
      </c>
    </row>
    <row r="1174" spans="2:7">
      <c r="B1174" s="526"/>
      <c r="C1174" s="526"/>
      <c r="G1174" s="2">
        <f t="shared" si="24"/>
        <v>310.10000000000002</v>
      </c>
    </row>
    <row r="1175" spans="2:7">
      <c r="B1175" s="526"/>
      <c r="C1175" s="526"/>
      <c r="G1175" s="2">
        <f t="shared" si="24"/>
        <v>310.10000000000002</v>
      </c>
    </row>
    <row r="1176" spans="2:7">
      <c r="B1176" s="526"/>
      <c r="C1176" s="526"/>
      <c r="G1176" s="2">
        <f t="shared" si="24"/>
        <v>310.10000000000002</v>
      </c>
    </row>
    <row r="1177" spans="2:7">
      <c r="B1177" s="526"/>
      <c r="C1177" s="526"/>
      <c r="G1177" s="2">
        <f t="shared" si="24"/>
        <v>310.10000000000002</v>
      </c>
    </row>
    <row r="1178" spans="2:7">
      <c r="B1178" s="526"/>
      <c r="C1178" s="526"/>
      <c r="G1178" s="2">
        <f t="shared" si="24"/>
        <v>310.10000000000002</v>
      </c>
    </row>
    <row r="1179" spans="2:7">
      <c r="B1179" s="526"/>
      <c r="C1179" s="526"/>
      <c r="G1179" s="2">
        <f t="shared" si="24"/>
        <v>310.10000000000002</v>
      </c>
    </row>
    <row r="1180" spans="2:7">
      <c r="B1180" s="526"/>
      <c r="C1180" s="526"/>
      <c r="G1180" s="2">
        <f t="shared" si="24"/>
        <v>310.10000000000002</v>
      </c>
    </row>
    <row r="1181" spans="2:7">
      <c r="B1181" s="526"/>
      <c r="C1181" s="526"/>
      <c r="G1181" s="2">
        <f t="shared" si="24"/>
        <v>310.10000000000002</v>
      </c>
    </row>
    <row r="1182" spans="2:7">
      <c r="B1182" s="526"/>
      <c r="C1182" s="526"/>
      <c r="G1182" s="2">
        <f t="shared" si="24"/>
        <v>310.10000000000002</v>
      </c>
    </row>
    <row r="1183" spans="2:7">
      <c r="B1183" s="526"/>
      <c r="C1183" s="526"/>
      <c r="G1183" s="2">
        <f t="shared" si="24"/>
        <v>310.10000000000002</v>
      </c>
    </row>
    <row r="1184" spans="2:7">
      <c r="B1184" s="526"/>
      <c r="C1184" s="526"/>
      <c r="G1184" s="2">
        <f t="shared" si="24"/>
        <v>310.10000000000002</v>
      </c>
    </row>
    <row r="1185" spans="2:7">
      <c r="B1185" s="526"/>
      <c r="C1185" s="526"/>
      <c r="G1185" s="2">
        <f t="shared" si="24"/>
        <v>310.10000000000002</v>
      </c>
    </row>
    <row r="1186" spans="2:7">
      <c r="B1186" s="526"/>
      <c r="C1186" s="526"/>
      <c r="G1186" s="2">
        <f t="shared" si="24"/>
        <v>310.10000000000002</v>
      </c>
    </row>
    <row r="1187" spans="2:7">
      <c r="B1187" s="526"/>
      <c r="C1187" s="526"/>
      <c r="G1187" s="2">
        <f t="shared" si="24"/>
        <v>310.10000000000002</v>
      </c>
    </row>
    <row r="1188" spans="2:7">
      <c r="B1188" s="526"/>
      <c r="C1188" s="526"/>
      <c r="G1188" s="2">
        <f t="shared" si="24"/>
        <v>310.10000000000002</v>
      </c>
    </row>
    <row r="1189" spans="2:7">
      <c r="B1189" s="526"/>
      <c r="C1189" s="526"/>
      <c r="G1189" s="2">
        <f t="shared" si="24"/>
        <v>310.10000000000002</v>
      </c>
    </row>
    <row r="1190" spans="2:7">
      <c r="B1190" s="526"/>
      <c r="C1190" s="526"/>
      <c r="G1190" s="2">
        <f t="shared" si="24"/>
        <v>310.10000000000002</v>
      </c>
    </row>
    <row r="1191" spans="2:7">
      <c r="B1191" s="526"/>
      <c r="C1191" s="526"/>
      <c r="G1191" s="2">
        <f t="shared" si="24"/>
        <v>310.10000000000002</v>
      </c>
    </row>
    <row r="1192" spans="2:7">
      <c r="B1192" s="526"/>
      <c r="C1192" s="526"/>
      <c r="G1192" s="2">
        <f t="shared" si="24"/>
        <v>310.10000000000002</v>
      </c>
    </row>
    <row r="1193" spans="2:7">
      <c r="B1193" s="526"/>
      <c r="C1193" s="526"/>
      <c r="G1193" s="2">
        <f t="shared" si="24"/>
        <v>310.10000000000002</v>
      </c>
    </row>
    <row r="1194" spans="2:7">
      <c r="B1194" s="526"/>
      <c r="C1194" s="526"/>
      <c r="G1194" s="2">
        <f t="shared" si="24"/>
        <v>310.10000000000002</v>
      </c>
    </row>
    <row r="1195" spans="2:7">
      <c r="B1195" s="526"/>
      <c r="C1195" s="526"/>
      <c r="G1195" s="2">
        <f t="shared" si="24"/>
        <v>310.10000000000002</v>
      </c>
    </row>
    <row r="1196" spans="2:7">
      <c r="B1196" s="526"/>
      <c r="C1196" s="526"/>
      <c r="G1196" s="2">
        <f t="shared" si="24"/>
        <v>310.10000000000002</v>
      </c>
    </row>
    <row r="1197" spans="2:7">
      <c r="B1197" s="526"/>
      <c r="C1197" s="526"/>
      <c r="G1197" s="2">
        <f t="shared" si="24"/>
        <v>310.10000000000002</v>
      </c>
    </row>
    <row r="1198" spans="2:7">
      <c r="B1198" s="526"/>
      <c r="C1198" s="526"/>
      <c r="G1198" s="2">
        <f t="shared" si="24"/>
        <v>310.10000000000002</v>
      </c>
    </row>
    <row r="1199" spans="2:7">
      <c r="B1199" s="526"/>
      <c r="C1199" s="526"/>
      <c r="G1199" s="2">
        <f t="shared" si="24"/>
        <v>310.10000000000002</v>
      </c>
    </row>
    <row r="1200" spans="2:7">
      <c r="B1200" s="526"/>
      <c r="C1200" s="526"/>
      <c r="G1200" s="2">
        <f t="shared" si="24"/>
        <v>310.10000000000002</v>
      </c>
    </row>
    <row r="1201" spans="2:7">
      <c r="B1201" s="526"/>
      <c r="C1201" s="526"/>
      <c r="G1201" s="2">
        <f t="shared" si="24"/>
        <v>310.10000000000002</v>
      </c>
    </row>
    <row r="1202" spans="2:7">
      <c r="B1202" s="526"/>
      <c r="C1202" s="526"/>
      <c r="G1202" s="2">
        <f t="shared" si="24"/>
        <v>310.10000000000002</v>
      </c>
    </row>
    <row r="1203" spans="2:7">
      <c r="B1203" s="526"/>
      <c r="C1203" s="526"/>
      <c r="G1203" s="2">
        <f t="shared" si="24"/>
        <v>310.10000000000002</v>
      </c>
    </row>
    <row r="1204" spans="2:7">
      <c r="B1204" s="526"/>
      <c r="C1204" s="526"/>
      <c r="G1204" s="2">
        <f t="shared" si="24"/>
        <v>310.10000000000002</v>
      </c>
    </row>
    <row r="1205" spans="2:7">
      <c r="B1205" s="526"/>
      <c r="C1205" s="526"/>
      <c r="G1205" s="2">
        <f t="shared" si="24"/>
        <v>310.10000000000002</v>
      </c>
    </row>
    <row r="1206" spans="2:7">
      <c r="B1206" s="526"/>
      <c r="C1206" s="526"/>
      <c r="G1206" s="2">
        <f t="shared" si="24"/>
        <v>310.10000000000002</v>
      </c>
    </row>
    <row r="1207" spans="2:7">
      <c r="B1207" s="526"/>
      <c r="C1207" s="526"/>
      <c r="G1207" s="2">
        <f t="shared" si="24"/>
        <v>310.10000000000002</v>
      </c>
    </row>
    <row r="1208" spans="2:7">
      <c r="B1208" s="526"/>
      <c r="C1208" s="526"/>
      <c r="G1208" s="2">
        <f t="shared" si="24"/>
        <v>310.10000000000002</v>
      </c>
    </row>
    <row r="1209" spans="2:7">
      <c r="B1209" s="526"/>
      <c r="C1209" s="526"/>
      <c r="G1209" s="2">
        <f t="shared" si="24"/>
        <v>310.10000000000002</v>
      </c>
    </row>
    <row r="1210" spans="2:7">
      <c r="B1210" s="526"/>
      <c r="C1210" s="526"/>
      <c r="G1210" s="2">
        <f t="shared" si="24"/>
        <v>310.10000000000002</v>
      </c>
    </row>
    <row r="1211" spans="2:7">
      <c r="B1211" s="526"/>
      <c r="C1211" s="526"/>
      <c r="G1211" s="2">
        <f t="shared" si="24"/>
        <v>310.10000000000002</v>
      </c>
    </row>
    <row r="1212" spans="2:7">
      <c r="B1212" s="526"/>
      <c r="C1212" s="526"/>
      <c r="G1212" s="2">
        <f t="shared" si="24"/>
        <v>310.10000000000002</v>
      </c>
    </row>
    <row r="1213" spans="2:7">
      <c r="B1213" s="526"/>
      <c r="C1213" s="526"/>
      <c r="G1213" s="2">
        <f t="shared" si="24"/>
        <v>310.10000000000002</v>
      </c>
    </row>
    <row r="1214" spans="2:7">
      <c r="B1214" s="526"/>
      <c r="C1214" s="526"/>
      <c r="G1214" s="2">
        <f t="shared" si="24"/>
        <v>310.10000000000002</v>
      </c>
    </row>
    <row r="1215" spans="2:7">
      <c r="B1215" s="526"/>
      <c r="C1215" s="526"/>
      <c r="G1215" s="2">
        <f t="shared" si="24"/>
        <v>310.10000000000002</v>
      </c>
    </row>
    <row r="1216" spans="2:7">
      <c r="B1216" s="526"/>
      <c r="C1216" s="526"/>
      <c r="G1216" s="2">
        <f t="shared" si="24"/>
        <v>310.10000000000002</v>
      </c>
    </row>
    <row r="1217" spans="2:7">
      <c r="B1217" s="526"/>
      <c r="C1217" s="526"/>
      <c r="G1217" s="2">
        <f t="shared" si="24"/>
        <v>310.10000000000002</v>
      </c>
    </row>
    <row r="1218" spans="2:7">
      <c r="B1218" s="526"/>
      <c r="C1218" s="526"/>
      <c r="G1218" s="2">
        <f t="shared" si="24"/>
        <v>310.10000000000002</v>
      </c>
    </row>
    <row r="1219" spans="2:7">
      <c r="B1219" s="526"/>
      <c r="C1219" s="526"/>
      <c r="G1219" s="2">
        <f t="shared" si="24"/>
        <v>310.10000000000002</v>
      </c>
    </row>
    <row r="1220" spans="2:7">
      <c r="B1220" s="526"/>
      <c r="C1220" s="526"/>
      <c r="G1220" s="2">
        <f t="shared" si="24"/>
        <v>310.10000000000002</v>
      </c>
    </row>
    <row r="1221" spans="2:7">
      <c r="B1221" s="526"/>
      <c r="C1221" s="526"/>
      <c r="G1221" s="2">
        <f t="shared" si="24"/>
        <v>310.10000000000002</v>
      </c>
    </row>
    <row r="1222" spans="2:7">
      <c r="B1222" s="526"/>
      <c r="C1222" s="526"/>
      <c r="G1222" s="2">
        <f t="shared" si="24"/>
        <v>310.10000000000002</v>
      </c>
    </row>
    <row r="1223" spans="2:7">
      <c r="B1223" s="526"/>
      <c r="C1223" s="526"/>
      <c r="G1223" s="2">
        <f t="shared" si="24"/>
        <v>310.10000000000002</v>
      </c>
    </row>
    <row r="1224" spans="2:7">
      <c r="B1224" s="526"/>
      <c r="C1224" s="526"/>
      <c r="G1224" s="2">
        <f t="shared" si="24"/>
        <v>310.10000000000002</v>
      </c>
    </row>
    <row r="1225" spans="2:7">
      <c r="B1225" s="526"/>
      <c r="C1225" s="526"/>
      <c r="G1225" s="2">
        <f t="shared" si="24"/>
        <v>310.10000000000002</v>
      </c>
    </row>
    <row r="1226" spans="2:7">
      <c r="B1226" s="526"/>
      <c r="C1226" s="526"/>
      <c r="G1226" s="2">
        <f t="shared" si="24"/>
        <v>310.10000000000002</v>
      </c>
    </row>
    <row r="1227" spans="2:7">
      <c r="B1227" s="526"/>
      <c r="C1227" s="526"/>
      <c r="G1227" s="2">
        <f t="shared" si="24"/>
        <v>310.10000000000002</v>
      </c>
    </row>
    <row r="1228" spans="2:7">
      <c r="B1228" s="526"/>
      <c r="C1228" s="526"/>
      <c r="G1228" s="2">
        <f t="shared" si="24"/>
        <v>310.10000000000002</v>
      </c>
    </row>
    <row r="1229" spans="2:7">
      <c r="B1229" s="526"/>
      <c r="C1229" s="526"/>
      <c r="G1229" s="2">
        <f t="shared" si="24"/>
        <v>310.10000000000002</v>
      </c>
    </row>
    <row r="1230" spans="2:7">
      <c r="B1230" s="526"/>
      <c r="C1230" s="526"/>
      <c r="G1230" s="2">
        <f t="shared" si="24"/>
        <v>310.10000000000002</v>
      </c>
    </row>
    <row r="1231" spans="2:7">
      <c r="B1231" s="526"/>
      <c r="C1231" s="526"/>
      <c r="G1231" s="2">
        <f t="shared" si="24"/>
        <v>310.10000000000002</v>
      </c>
    </row>
    <row r="1232" spans="2:7">
      <c r="B1232" s="526"/>
      <c r="C1232" s="526"/>
      <c r="G1232" s="2">
        <f t="shared" si="24"/>
        <v>310.10000000000002</v>
      </c>
    </row>
    <row r="1233" spans="2:7">
      <c r="B1233" s="526"/>
      <c r="C1233" s="526"/>
      <c r="G1233" s="2">
        <f t="shared" ref="G1233:G1296" si="25">+G1232+E1233-F1233</f>
        <v>310.10000000000002</v>
      </c>
    </row>
    <row r="1234" spans="2:7">
      <c r="B1234" s="526"/>
      <c r="C1234" s="526"/>
      <c r="G1234" s="2">
        <f t="shared" si="25"/>
        <v>310.10000000000002</v>
      </c>
    </row>
    <row r="1235" spans="2:7">
      <c r="B1235" s="526"/>
      <c r="C1235" s="526"/>
      <c r="G1235" s="2">
        <f t="shared" si="25"/>
        <v>310.10000000000002</v>
      </c>
    </row>
    <row r="1236" spans="2:7">
      <c r="B1236" s="526"/>
      <c r="C1236" s="526"/>
      <c r="G1236" s="2">
        <f t="shared" si="25"/>
        <v>310.10000000000002</v>
      </c>
    </row>
    <row r="1237" spans="2:7">
      <c r="B1237" s="526"/>
      <c r="C1237" s="526"/>
      <c r="G1237" s="2">
        <f t="shared" si="25"/>
        <v>310.10000000000002</v>
      </c>
    </row>
    <row r="1238" spans="2:7">
      <c r="B1238" s="526"/>
      <c r="C1238" s="526"/>
      <c r="G1238" s="2">
        <f t="shared" si="25"/>
        <v>310.10000000000002</v>
      </c>
    </row>
    <row r="1239" spans="2:7">
      <c r="B1239" s="526"/>
      <c r="C1239" s="526"/>
      <c r="G1239" s="2">
        <f t="shared" si="25"/>
        <v>310.10000000000002</v>
      </c>
    </row>
    <row r="1240" spans="2:7">
      <c r="B1240" s="526"/>
      <c r="C1240" s="526"/>
      <c r="G1240" s="2">
        <f t="shared" si="25"/>
        <v>310.10000000000002</v>
      </c>
    </row>
    <row r="1241" spans="2:7">
      <c r="B1241" s="526"/>
      <c r="C1241" s="526"/>
      <c r="G1241" s="2">
        <f t="shared" si="25"/>
        <v>310.10000000000002</v>
      </c>
    </row>
    <row r="1242" spans="2:7">
      <c r="B1242" s="526"/>
      <c r="C1242" s="526"/>
      <c r="G1242" s="2">
        <f t="shared" si="25"/>
        <v>310.10000000000002</v>
      </c>
    </row>
    <row r="1243" spans="2:7">
      <c r="B1243" s="526"/>
      <c r="C1243" s="526"/>
      <c r="G1243" s="2">
        <f t="shared" si="25"/>
        <v>310.10000000000002</v>
      </c>
    </row>
    <row r="1244" spans="2:7">
      <c r="B1244" s="526"/>
      <c r="C1244" s="526"/>
      <c r="G1244" s="2">
        <f t="shared" si="25"/>
        <v>310.10000000000002</v>
      </c>
    </row>
    <row r="1245" spans="2:7">
      <c r="B1245" s="526"/>
      <c r="C1245" s="526"/>
      <c r="G1245" s="2">
        <f t="shared" si="25"/>
        <v>310.10000000000002</v>
      </c>
    </row>
    <row r="1246" spans="2:7">
      <c r="B1246" s="526"/>
      <c r="C1246" s="526"/>
      <c r="G1246" s="2">
        <f t="shared" si="25"/>
        <v>310.10000000000002</v>
      </c>
    </row>
    <row r="1247" spans="2:7">
      <c r="B1247" s="526"/>
      <c r="C1247" s="526"/>
      <c r="G1247" s="2">
        <f t="shared" si="25"/>
        <v>310.10000000000002</v>
      </c>
    </row>
    <row r="1248" spans="2:7">
      <c r="B1248" s="526"/>
      <c r="C1248" s="526"/>
      <c r="G1248" s="2">
        <f t="shared" si="25"/>
        <v>310.10000000000002</v>
      </c>
    </row>
    <row r="1249" spans="2:7">
      <c r="B1249" s="526"/>
      <c r="C1249" s="526"/>
      <c r="G1249" s="2">
        <f t="shared" si="25"/>
        <v>310.10000000000002</v>
      </c>
    </row>
    <row r="1250" spans="2:7">
      <c r="B1250" s="526"/>
      <c r="C1250" s="526"/>
      <c r="G1250" s="2">
        <f t="shared" si="25"/>
        <v>310.10000000000002</v>
      </c>
    </row>
    <row r="1251" spans="2:7">
      <c r="B1251" s="526"/>
      <c r="C1251" s="526"/>
      <c r="G1251" s="2">
        <f t="shared" si="25"/>
        <v>310.10000000000002</v>
      </c>
    </row>
    <row r="1252" spans="2:7">
      <c r="B1252" s="526"/>
      <c r="C1252" s="526"/>
      <c r="G1252" s="2">
        <f t="shared" si="25"/>
        <v>310.10000000000002</v>
      </c>
    </row>
    <row r="1253" spans="2:7">
      <c r="B1253" s="526"/>
      <c r="C1253" s="526"/>
      <c r="G1253" s="2">
        <f t="shared" si="25"/>
        <v>310.10000000000002</v>
      </c>
    </row>
    <row r="1254" spans="2:7">
      <c r="B1254" s="526"/>
      <c r="C1254" s="526"/>
      <c r="G1254" s="2">
        <f t="shared" si="25"/>
        <v>310.10000000000002</v>
      </c>
    </row>
    <row r="1255" spans="2:7">
      <c r="B1255" s="526"/>
      <c r="C1255" s="526"/>
      <c r="G1255" s="2">
        <f t="shared" si="25"/>
        <v>310.10000000000002</v>
      </c>
    </row>
    <row r="1256" spans="2:7">
      <c r="B1256" s="526"/>
      <c r="C1256" s="526"/>
      <c r="G1256" s="2">
        <f t="shared" si="25"/>
        <v>310.10000000000002</v>
      </c>
    </row>
    <row r="1257" spans="2:7">
      <c r="B1257" s="526"/>
      <c r="C1257" s="526"/>
      <c r="G1257" s="2">
        <f t="shared" si="25"/>
        <v>310.10000000000002</v>
      </c>
    </row>
    <row r="1258" spans="2:7">
      <c r="B1258" s="526"/>
      <c r="C1258" s="526"/>
      <c r="G1258" s="2">
        <f t="shared" si="25"/>
        <v>310.10000000000002</v>
      </c>
    </row>
    <row r="1259" spans="2:7">
      <c r="B1259" s="526"/>
      <c r="C1259" s="526"/>
      <c r="G1259" s="2">
        <f t="shared" si="25"/>
        <v>310.10000000000002</v>
      </c>
    </row>
    <row r="1260" spans="2:7">
      <c r="B1260" s="526"/>
      <c r="C1260" s="526"/>
      <c r="G1260" s="2">
        <f t="shared" si="25"/>
        <v>310.10000000000002</v>
      </c>
    </row>
    <row r="1261" spans="2:7">
      <c r="B1261" s="526"/>
      <c r="C1261" s="526"/>
      <c r="G1261" s="2">
        <f t="shared" si="25"/>
        <v>310.10000000000002</v>
      </c>
    </row>
    <row r="1262" spans="2:7">
      <c r="B1262" s="526"/>
      <c r="C1262" s="526"/>
      <c r="G1262" s="2">
        <f t="shared" si="25"/>
        <v>310.10000000000002</v>
      </c>
    </row>
    <row r="1263" spans="2:7">
      <c r="B1263" s="526"/>
      <c r="C1263" s="526"/>
      <c r="G1263" s="2">
        <f t="shared" si="25"/>
        <v>310.10000000000002</v>
      </c>
    </row>
    <row r="1264" spans="2:7">
      <c r="B1264" s="526"/>
      <c r="C1264" s="526"/>
      <c r="G1264" s="2">
        <f t="shared" si="25"/>
        <v>310.10000000000002</v>
      </c>
    </row>
    <row r="1265" spans="2:7">
      <c r="B1265" s="526"/>
      <c r="C1265" s="526"/>
      <c r="G1265" s="2">
        <f t="shared" si="25"/>
        <v>310.10000000000002</v>
      </c>
    </row>
    <row r="1266" spans="2:7">
      <c r="B1266" s="526"/>
      <c r="C1266" s="526"/>
      <c r="G1266" s="2">
        <f t="shared" si="25"/>
        <v>310.10000000000002</v>
      </c>
    </row>
    <row r="1267" spans="2:7">
      <c r="B1267" s="526"/>
      <c r="C1267" s="526"/>
      <c r="G1267" s="2">
        <f t="shared" si="25"/>
        <v>310.10000000000002</v>
      </c>
    </row>
    <row r="1268" spans="2:7">
      <c r="B1268" s="526"/>
      <c r="C1268" s="526"/>
      <c r="G1268" s="2">
        <f t="shared" si="25"/>
        <v>310.10000000000002</v>
      </c>
    </row>
    <row r="1269" spans="2:7">
      <c r="B1269" s="526"/>
      <c r="C1269" s="526"/>
      <c r="G1269" s="2">
        <f t="shared" si="25"/>
        <v>310.10000000000002</v>
      </c>
    </row>
    <row r="1270" spans="2:7">
      <c r="B1270" s="526"/>
      <c r="C1270" s="526"/>
      <c r="G1270" s="2">
        <f t="shared" si="25"/>
        <v>310.10000000000002</v>
      </c>
    </row>
    <row r="1271" spans="2:7">
      <c r="B1271" s="526"/>
      <c r="C1271" s="526"/>
      <c r="G1271" s="2">
        <f t="shared" si="25"/>
        <v>310.10000000000002</v>
      </c>
    </row>
    <row r="1272" spans="2:7">
      <c r="B1272" s="526"/>
      <c r="C1272" s="526"/>
      <c r="G1272" s="2">
        <f t="shared" si="25"/>
        <v>310.10000000000002</v>
      </c>
    </row>
    <row r="1273" spans="2:7">
      <c r="B1273" s="526"/>
      <c r="C1273" s="526"/>
      <c r="G1273" s="2">
        <f t="shared" si="25"/>
        <v>310.10000000000002</v>
      </c>
    </row>
    <row r="1274" spans="2:7">
      <c r="B1274" s="526"/>
      <c r="C1274" s="526"/>
      <c r="G1274" s="2">
        <f t="shared" si="25"/>
        <v>310.10000000000002</v>
      </c>
    </row>
    <row r="1275" spans="2:7">
      <c r="B1275" s="526"/>
      <c r="C1275" s="526"/>
      <c r="G1275" s="2">
        <f t="shared" si="25"/>
        <v>310.10000000000002</v>
      </c>
    </row>
    <row r="1276" spans="2:7">
      <c r="B1276" s="526"/>
      <c r="C1276" s="526"/>
      <c r="G1276" s="2">
        <f t="shared" si="25"/>
        <v>310.10000000000002</v>
      </c>
    </row>
    <row r="1277" spans="2:7">
      <c r="B1277" s="526"/>
      <c r="C1277" s="526"/>
      <c r="G1277" s="2">
        <f t="shared" si="25"/>
        <v>310.10000000000002</v>
      </c>
    </row>
    <row r="1278" spans="2:7">
      <c r="B1278" s="526"/>
      <c r="C1278" s="526"/>
      <c r="G1278" s="2">
        <f t="shared" si="25"/>
        <v>310.10000000000002</v>
      </c>
    </row>
    <row r="1279" spans="2:7">
      <c r="B1279" s="526"/>
      <c r="C1279" s="526"/>
      <c r="G1279" s="2">
        <f t="shared" si="25"/>
        <v>310.10000000000002</v>
      </c>
    </row>
    <row r="1280" spans="2:7">
      <c r="B1280" s="526"/>
      <c r="C1280" s="526"/>
      <c r="G1280" s="2">
        <f t="shared" si="25"/>
        <v>310.10000000000002</v>
      </c>
    </row>
    <row r="1281" spans="2:7">
      <c r="B1281" s="526"/>
      <c r="C1281" s="526"/>
      <c r="G1281" s="2">
        <f t="shared" si="25"/>
        <v>310.10000000000002</v>
      </c>
    </row>
    <row r="1282" spans="2:7">
      <c r="B1282" s="526"/>
      <c r="C1282" s="526"/>
      <c r="G1282" s="2">
        <f t="shared" si="25"/>
        <v>310.10000000000002</v>
      </c>
    </row>
    <row r="1283" spans="2:7">
      <c r="B1283" s="526"/>
      <c r="C1283" s="526"/>
      <c r="G1283" s="2">
        <f t="shared" si="25"/>
        <v>310.10000000000002</v>
      </c>
    </row>
    <row r="1284" spans="2:7">
      <c r="B1284" s="526"/>
      <c r="C1284" s="526"/>
      <c r="G1284" s="2">
        <f t="shared" si="25"/>
        <v>310.10000000000002</v>
      </c>
    </row>
    <row r="1285" spans="2:7">
      <c r="B1285" s="526"/>
      <c r="C1285" s="526"/>
      <c r="G1285" s="2">
        <f t="shared" si="25"/>
        <v>310.10000000000002</v>
      </c>
    </row>
    <row r="1286" spans="2:7">
      <c r="B1286" s="526"/>
      <c r="C1286" s="526"/>
      <c r="G1286" s="2">
        <f t="shared" si="25"/>
        <v>310.10000000000002</v>
      </c>
    </row>
    <row r="1287" spans="2:7">
      <c r="B1287" s="526"/>
      <c r="C1287" s="526"/>
      <c r="G1287" s="2">
        <f t="shared" si="25"/>
        <v>310.10000000000002</v>
      </c>
    </row>
    <row r="1288" spans="2:7">
      <c r="B1288" s="526"/>
      <c r="C1288" s="526"/>
      <c r="G1288" s="2">
        <f t="shared" si="25"/>
        <v>310.10000000000002</v>
      </c>
    </row>
    <row r="1289" spans="2:7">
      <c r="B1289" s="526"/>
      <c r="C1289" s="526"/>
      <c r="G1289" s="2">
        <f t="shared" si="25"/>
        <v>310.10000000000002</v>
      </c>
    </row>
    <row r="1290" spans="2:7">
      <c r="B1290" s="526"/>
      <c r="C1290" s="526"/>
      <c r="G1290" s="2">
        <f t="shared" si="25"/>
        <v>310.10000000000002</v>
      </c>
    </row>
    <row r="1291" spans="2:7">
      <c r="B1291" s="526"/>
      <c r="C1291" s="526"/>
      <c r="G1291" s="2">
        <f t="shared" si="25"/>
        <v>310.10000000000002</v>
      </c>
    </row>
    <row r="1292" spans="2:7">
      <c r="B1292" s="526"/>
      <c r="C1292" s="526"/>
      <c r="G1292" s="2">
        <f t="shared" si="25"/>
        <v>310.10000000000002</v>
      </c>
    </row>
    <row r="1293" spans="2:7">
      <c r="B1293" s="526"/>
      <c r="C1293" s="526"/>
      <c r="G1293" s="2">
        <f t="shared" si="25"/>
        <v>310.10000000000002</v>
      </c>
    </row>
    <row r="1294" spans="2:7">
      <c r="B1294" s="526"/>
      <c r="C1294" s="526"/>
      <c r="G1294" s="2">
        <f t="shared" si="25"/>
        <v>310.10000000000002</v>
      </c>
    </row>
    <row r="1295" spans="2:7">
      <c r="B1295" s="526"/>
      <c r="C1295" s="526"/>
      <c r="G1295" s="2">
        <f t="shared" si="25"/>
        <v>310.10000000000002</v>
      </c>
    </row>
    <row r="1296" spans="2:7">
      <c r="B1296" s="526"/>
      <c r="C1296" s="526"/>
      <c r="G1296" s="2">
        <f t="shared" si="25"/>
        <v>310.10000000000002</v>
      </c>
    </row>
    <row r="1297" spans="2:7">
      <c r="B1297" s="526"/>
      <c r="C1297" s="526"/>
      <c r="G1297" s="2">
        <f t="shared" ref="G1297:G1319" si="26">+G1296+E1297-F1297</f>
        <v>310.10000000000002</v>
      </c>
    </row>
    <row r="1298" spans="2:7">
      <c r="B1298" s="526"/>
      <c r="C1298" s="526"/>
      <c r="G1298" s="2">
        <f t="shared" si="26"/>
        <v>310.10000000000002</v>
      </c>
    </row>
    <row r="1299" spans="2:7">
      <c r="B1299" s="526"/>
      <c r="C1299" s="526"/>
      <c r="G1299" s="2">
        <f t="shared" si="26"/>
        <v>310.10000000000002</v>
      </c>
    </row>
    <row r="1300" spans="2:7">
      <c r="B1300" s="526"/>
      <c r="C1300" s="526"/>
      <c r="G1300" s="2">
        <f t="shared" si="26"/>
        <v>310.10000000000002</v>
      </c>
    </row>
    <row r="1301" spans="2:7">
      <c r="B1301" s="526"/>
      <c r="C1301" s="526"/>
      <c r="G1301" s="2">
        <f t="shared" si="26"/>
        <v>310.10000000000002</v>
      </c>
    </row>
    <row r="1302" spans="2:7">
      <c r="B1302" s="526"/>
      <c r="C1302" s="526"/>
      <c r="G1302" s="2">
        <f t="shared" si="26"/>
        <v>310.10000000000002</v>
      </c>
    </row>
    <row r="1303" spans="2:7">
      <c r="B1303" s="526"/>
      <c r="C1303" s="526"/>
      <c r="G1303" s="2">
        <f t="shared" si="26"/>
        <v>310.10000000000002</v>
      </c>
    </row>
    <row r="1304" spans="2:7">
      <c r="B1304" s="526"/>
      <c r="C1304" s="526"/>
      <c r="G1304" s="2">
        <f t="shared" si="26"/>
        <v>310.10000000000002</v>
      </c>
    </row>
    <row r="1305" spans="2:7">
      <c r="B1305" s="526"/>
      <c r="C1305" s="526"/>
      <c r="G1305" s="2">
        <f t="shared" si="26"/>
        <v>310.10000000000002</v>
      </c>
    </row>
    <row r="1306" spans="2:7">
      <c r="B1306" s="526"/>
      <c r="C1306" s="526"/>
      <c r="G1306" s="2">
        <f t="shared" si="26"/>
        <v>310.10000000000002</v>
      </c>
    </row>
    <row r="1307" spans="2:7">
      <c r="B1307" s="526"/>
      <c r="C1307" s="526"/>
      <c r="G1307" s="2">
        <f t="shared" si="26"/>
        <v>310.10000000000002</v>
      </c>
    </row>
    <row r="1308" spans="2:7">
      <c r="B1308" s="526"/>
      <c r="C1308" s="526"/>
      <c r="G1308" s="2">
        <f t="shared" si="26"/>
        <v>310.10000000000002</v>
      </c>
    </row>
    <row r="1309" spans="2:7">
      <c r="B1309" s="526"/>
      <c r="C1309" s="526"/>
      <c r="G1309" s="2">
        <f t="shared" si="26"/>
        <v>310.10000000000002</v>
      </c>
    </row>
    <row r="1310" spans="2:7">
      <c r="B1310" s="526"/>
      <c r="C1310" s="526"/>
      <c r="G1310" s="2">
        <f t="shared" si="26"/>
        <v>310.10000000000002</v>
      </c>
    </row>
    <row r="1311" spans="2:7">
      <c r="B1311" s="526"/>
      <c r="C1311" s="526"/>
      <c r="G1311" s="2">
        <f t="shared" si="26"/>
        <v>310.10000000000002</v>
      </c>
    </row>
    <row r="1312" spans="2:7">
      <c r="B1312" s="526"/>
      <c r="C1312" s="526"/>
      <c r="G1312" s="2">
        <f t="shared" si="26"/>
        <v>310.10000000000002</v>
      </c>
    </row>
    <row r="1313" spans="2:7">
      <c r="B1313" s="526"/>
      <c r="C1313" s="526"/>
      <c r="G1313" s="2">
        <f t="shared" si="26"/>
        <v>310.10000000000002</v>
      </c>
    </row>
    <row r="1314" spans="2:7">
      <c r="B1314" s="526"/>
      <c r="C1314" s="526"/>
      <c r="G1314" s="2">
        <f t="shared" si="26"/>
        <v>310.10000000000002</v>
      </c>
    </row>
    <row r="1315" spans="2:7">
      <c r="B1315" s="526"/>
      <c r="C1315" s="526"/>
      <c r="G1315" s="2">
        <f t="shared" si="26"/>
        <v>310.10000000000002</v>
      </c>
    </row>
    <row r="1316" spans="2:7">
      <c r="B1316" s="526"/>
      <c r="C1316" s="526"/>
      <c r="G1316" s="2">
        <f t="shared" si="26"/>
        <v>310.10000000000002</v>
      </c>
    </row>
    <row r="1317" spans="2:7">
      <c r="B1317" s="526"/>
      <c r="C1317" s="526"/>
      <c r="G1317" s="2">
        <f t="shared" si="26"/>
        <v>310.10000000000002</v>
      </c>
    </row>
    <row r="1318" spans="2:7">
      <c r="B1318" s="526"/>
      <c r="C1318" s="526"/>
      <c r="G1318" s="2">
        <f t="shared" si="26"/>
        <v>310.10000000000002</v>
      </c>
    </row>
    <row r="1319" spans="2:7">
      <c r="B1319" s="526"/>
      <c r="C1319" s="526"/>
      <c r="G1319" s="2">
        <f t="shared" si="26"/>
        <v>310.10000000000002</v>
      </c>
    </row>
  </sheetData>
  <autoFilter ref="A4:N673" xr:uid="{00000000-0001-0000-0500-000000000000}"/>
  <mergeCells count="5">
    <mergeCell ref="I792:K792"/>
    <mergeCell ref="J882:L882"/>
    <mergeCell ref="A1:G3"/>
    <mergeCell ref="J989:L989"/>
    <mergeCell ref="J1006:L1006"/>
  </mergeCells>
  <pageMargins left="0.70866141732283472" right="0.70866141732283472" top="0.74803149606299213" bottom="0.74803149606299213" header="0.31496062992125984" footer="0.31496062992125984"/>
  <pageSetup paperSize="9" scale="85"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1322"/>
  <sheetViews>
    <sheetView tabSelected="1" zoomScaleNormal="100" workbookViewId="0">
      <selection activeCell="B2" sqref="B2:G2"/>
    </sheetView>
  </sheetViews>
  <sheetFormatPr defaultColWidth="11.42578125" defaultRowHeight="15"/>
  <cols>
    <col min="1" max="1" width="11.42578125" style="7"/>
    <col min="2" max="2" width="18.42578125" style="9" customWidth="1"/>
    <col min="3" max="3" width="19.5703125" style="9" customWidth="1"/>
    <col min="4" max="4" width="47.28515625" bestFit="1" customWidth="1"/>
    <col min="5" max="6" width="11.42578125" style="2"/>
    <col min="7" max="7" width="12.5703125" style="2" customWidth="1"/>
    <col min="10" max="10" width="33.140625" customWidth="1"/>
  </cols>
  <sheetData>
    <row r="2" spans="1:7">
      <c r="B2" s="542" t="s">
        <v>205</v>
      </c>
      <c r="C2" s="542"/>
      <c r="D2" s="542"/>
      <c r="E2" s="542"/>
      <c r="F2" s="542"/>
      <c r="G2" s="542"/>
    </row>
    <row r="4" spans="1:7" ht="30.75">
      <c r="A4" s="43" t="s">
        <v>1</v>
      </c>
      <c r="B4" s="528" t="s">
        <v>2</v>
      </c>
      <c r="C4" s="528" t="s">
        <v>3</v>
      </c>
      <c r="D4" s="528" t="s">
        <v>4</v>
      </c>
      <c r="E4" s="13" t="s">
        <v>5</v>
      </c>
      <c r="F4" s="13" t="s">
        <v>6</v>
      </c>
      <c r="G4" s="13" t="s">
        <v>7</v>
      </c>
    </row>
    <row r="5" spans="1:7">
      <c r="A5" s="44">
        <v>42736</v>
      </c>
      <c r="B5" s="525" t="s">
        <v>8</v>
      </c>
      <c r="C5" s="526"/>
      <c r="G5" s="2">
        <v>479.3</v>
      </c>
    </row>
    <row r="6" spans="1:7">
      <c r="A6" s="44">
        <v>42736</v>
      </c>
      <c r="B6" s="525" t="s">
        <v>206</v>
      </c>
      <c r="C6" s="526"/>
      <c r="E6" s="2">
        <v>80</v>
      </c>
      <c r="G6" s="2">
        <f>+G5+E6-F6</f>
        <v>559.29999999999995</v>
      </c>
    </row>
    <row r="7" spans="1:7">
      <c r="A7" s="7">
        <v>42736</v>
      </c>
      <c r="B7" s="526">
        <v>12059</v>
      </c>
      <c r="C7" s="526" t="s">
        <v>9</v>
      </c>
      <c r="F7" s="2">
        <v>20</v>
      </c>
      <c r="G7" s="2">
        <f t="shared" ref="G7:G16" si="0">+G6+E7-F7</f>
        <v>539.29999999999995</v>
      </c>
    </row>
    <row r="8" spans="1:7">
      <c r="A8" s="7">
        <v>42740</v>
      </c>
      <c r="B8" s="526">
        <v>12073</v>
      </c>
      <c r="C8" s="526" t="s">
        <v>9</v>
      </c>
      <c r="F8" s="2">
        <v>8</v>
      </c>
      <c r="G8" s="2">
        <f t="shared" si="0"/>
        <v>531.29999999999995</v>
      </c>
    </row>
    <row r="9" spans="1:7">
      <c r="A9" s="7">
        <v>42758</v>
      </c>
      <c r="B9" s="526">
        <v>12136</v>
      </c>
      <c r="C9" s="526" t="s">
        <v>9</v>
      </c>
      <c r="F9" s="2">
        <v>75.3</v>
      </c>
      <c r="G9" s="2">
        <f t="shared" si="0"/>
        <v>455.99999999999994</v>
      </c>
    </row>
    <row r="10" spans="1:7">
      <c r="A10" s="7">
        <v>44847</v>
      </c>
      <c r="B10" s="526">
        <v>25615</v>
      </c>
      <c r="C10" s="526" t="s">
        <v>9</v>
      </c>
      <c r="F10" s="2">
        <v>456</v>
      </c>
      <c r="G10" s="2">
        <f t="shared" si="0"/>
        <v>0</v>
      </c>
    </row>
    <row r="11" spans="1:7">
      <c r="A11" s="44">
        <v>42766</v>
      </c>
      <c r="B11" s="525" t="s">
        <v>14</v>
      </c>
      <c r="C11" s="525" t="s">
        <v>15</v>
      </c>
      <c r="D11" t="s">
        <v>16</v>
      </c>
      <c r="E11" s="2">
        <v>57.1</v>
      </c>
      <c r="G11" s="2">
        <f t="shared" si="0"/>
        <v>57.1</v>
      </c>
    </row>
    <row r="12" spans="1:7">
      <c r="B12" s="526"/>
      <c r="C12" s="526"/>
      <c r="D12" t="s">
        <v>17</v>
      </c>
      <c r="E12" s="2">
        <v>15.5</v>
      </c>
      <c r="G12" s="2">
        <f t="shared" si="0"/>
        <v>72.599999999999994</v>
      </c>
    </row>
    <row r="13" spans="1:7">
      <c r="B13" s="526"/>
      <c r="C13" s="526"/>
      <c r="D13" t="s">
        <v>18</v>
      </c>
      <c r="E13" s="2">
        <v>60</v>
      </c>
      <c r="G13" s="2">
        <f t="shared" si="0"/>
        <v>132.6</v>
      </c>
    </row>
    <row r="14" spans="1:7">
      <c r="B14" s="526"/>
      <c r="C14" s="526"/>
      <c r="D14" t="s">
        <v>19</v>
      </c>
      <c r="E14" s="2">
        <v>2</v>
      </c>
      <c r="G14" s="2">
        <f t="shared" si="0"/>
        <v>134.6</v>
      </c>
    </row>
    <row r="15" spans="1:7">
      <c r="A15" s="7">
        <v>42763</v>
      </c>
      <c r="B15" s="526" t="s">
        <v>114</v>
      </c>
      <c r="C15" s="526" t="s">
        <v>15</v>
      </c>
      <c r="D15" t="s">
        <v>18</v>
      </c>
      <c r="F15" s="2">
        <v>60</v>
      </c>
      <c r="G15" s="2">
        <f t="shared" si="0"/>
        <v>74.599999999999994</v>
      </c>
    </row>
    <row r="16" spans="1:7">
      <c r="A16" s="7">
        <v>42763</v>
      </c>
      <c r="B16" s="526" t="s">
        <v>114</v>
      </c>
      <c r="C16" s="526" t="s">
        <v>15</v>
      </c>
      <c r="D16" t="s">
        <v>19</v>
      </c>
      <c r="F16" s="2">
        <v>2</v>
      </c>
      <c r="G16" s="2">
        <f t="shared" si="0"/>
        <v>72.599999999999994</v>
      </c>
    </row>
    <row r="17" spans="1:7">
      <c r="A17" s="7">
        <v>42786</v>
      </c>
      <c r="B17" s="526">
        <v>12247</v>
      </c>
      <c r="C17" s="526" t="s">
        <v>15</v>
      </c>
      <c r="D17" t="s">
        <v>16</v>
      </c>
      <c r="F17" s="2">
        <v>57.1</v>
      </c>
      <c r="G17" s="2">
        <f t="shared" ref="G17:G24" si="1">+G16+E17-F17</f>
        <v>15.499999999999993</v>
      </c>
    </row>
    <row r="18" spans="1:7">
      <c r="A18" s="7">
        <v>42786</v>
      </c>
      <c r="B18" s="526">
        <v>12247</v>
      </c>
      <c r="C18" s="526" t="s">
        <v>15</v>
      </c>
      <c r="D18" t="s">
        <v>17</v>
      </c>
      <c r="F18" s="2">
        <v>15.5</v>
      </c>
      <c r="G18" s="2">
        <f t="shared" si="1"/>
        <v>0</v>
      </c>
    </row>
    <row r="19" spans="1:7">
      <c r="A19" s="44">
        <v>42794</v>
      </c>
      <c r="B19" s="525" t="s">
        <v>14</v>
      </c>
      <c r="C19" s="525" t="s">
        <v>20</v>
      </c>
      <c r="D19" t="s">
        <v>16</v>
      </c>
      <c r="E19" s="2">
        <v>58.3</v>
      </c>
      <c r="G19" s="2">
        <f t="shared" si="1"/>
        <v>58.3</v>
      </c>
    </row>
    <row r="20" spans="1:7">
      <c r="B20" s="526"/>
      <c r="C20" s="526"/>
      <c r="D20" t="s">
        <v>17</v>
      </c>
      <c r="E20" s="2">
        <v>11</v>
      </c>
      <c r="G20" s="2">
        <f t="shared" si="1"/>
        <v>69.3</v>
      </c>
    </row>
    <row r="21" spans="1:7">
      <c r="B21" s="526"/>
      <c r="C21" s="526"/>
      <c r="D21" t="s">
        <v>18</v>
      </c>
      <c r="E21" s="2">
        <v>56</v>
      </c>
      <c r="G21" s="2">
        <f t="shared" si="1"/>
        <v>125.3</v>
      </c>
    </row>
    <row r="22" spans="1:7">
      <c r="B22" s="526"/>
      <c r="C22" s="526"/>
      <c r="D22" t="s">
        <v>19</v>
      </c>
      <c r="E22" s="2">
        <v>2</v>
      </c>
      <c r="G22" s="2">
        <f t="shared" si="1"/>
        <v>127.3</v>
      </c>
    </row>
    <row r="23" spans="1:7">
      <c r="A23" s="7">
        <v>42768</v>
      </c>
      <c r="B23" s="526" t="s">
        <v>114</v>
      </c>
      <c r="C23" s="526" t="s">
        <v>20</v>
      </c>
      <c r="D23" t="s">
        <v>18</v>
      </c>
      <c r="F23" s="2">
        <v>56</v>
      </c>
      <c r="G23" s="2">
        <f t="shared" si="1"/>
        <v>71.3</v>
      </c>
    </row>
    <row r="24" spans="1:7">
      <c r="A24" s="7">
        <v>42794</v>
      </c>
      <c r="B24" s="526" t="s">
        <v>114</v>
      </c>
      <c r="C24" s="526" t="s">
        <v>20</v>
      </c>
      <c r="D24" t="s">
        <v>19</v>
      </c>
      <c r="F24" s="2">
        <v>2</v>
      </c>
      <c r="G24" s="2">
        <f t="shared" si="1"/>
        <v>69.3</v>
      </c>
    </row>
    <row r="25" spans="1:7">
      <c r="A25" s="7">
        <v>42816</v>
      </c>
      <c r="B25" s="526">
        <v>12436</v>
      </c>
      <c r="C25" s="526" t="s">
        <v>20</v>
      </c>
      <c r="D25" t="s">
        <v>16</v>
      </c>
      <c r="F25" s="2">
        <v>58.3</v>
      </c>
      <c r="G25" s="2">
        <f t="shared" ref="G25:G71" si="2">+G24+E25-F25</f>
        <v>11</v>
      </c>
    </row>
    <row r="26" spans="1:7">
      <c r="A26" s="7">
        <v>42816</v>
      </c>
      <c r="B26" s="526">
        <v>12436</v>
      </c>
      <c r="C26" s="526" t="s">
        <v>20</v>
      </c>
      <c r="D26" t="s">
        <v>17</v>
      </c>
      <c r="F26" s="2">
        <v>11</v>
      </c>
      <c r="G26" s="2">
        <f t="shared" si="2"/>
        <v>0</v>
      </c>
    </row>
    <row r="27" spans="1:7">
      <c r="A27" s="44">
        <v>42825</v>
      </c>
      <c r="B27" s="525" t="s">
        <v>14</v>
      </c>
      <c r="C27" s="525" t="s">
        <v>23</v>
      </c>
      <c r="D27" t="s">
        <v>16</v>
      </c>
      <c r="E27" s="2">
        <v>55.7</v>
      </c>
      <c r="G27" s="2">
        <f t="shared" si="2"/>
        <v>55.7</v>
      </c>
    </row>
    <row r="28" spans="1:7">
      <c r="B28" s="526"/>
      <c r="C28" s="526"/>
      <c r="D28" t="s">
        <v>17</v>
      </c>
      <c r="E28" s="2">
        <v>11.3</v>
      </c>
      <c r="G28" s="2">
        <f t="shared" si="2"/>
        <v>67</v>
      </c>
    </row>
    <row r="29" spans="1:7">
      <c r="B29" s="526"/>
      <c r="C29" s="526"/>
      <c r="D29" t="s">
        <v>18</v>
      </c>
      <c r="E29" s="2">
        <v>60</v>
      </c>
      <c r="G29" s="2">
        <f t="shared" si="2"/>
        <v>127</v>
      </c>
    </row>
    <row r="30" spans="1:7">
      <c r="B30" s="526"/>
      <c r="C30" s="526"/>
      <c r="D30" t="s">
        <v>19</v>
      </c>
      <c r="E30" s="2">
        <v>2</v>
      </c>
      <c r="G30" s="2">
        <f t="shared" si="2"/>
        <v>129</v>
      </c>
    </row>
    <row r="31" spans="1:7">
      <c r="A31" s="7">
        <v>42825</v>
      </c>
      <c r="B31" s="526" t="s">
        <v>114</v>
      </c>
      <c r="C31" s="526" t="s">
        <v>23</v>
      </c>
      <c r="D31" t="s">
        <v>18</v>
      </c>
      <c r="F31" s="2">
        <v>60</v>
      </c>
      <c r="G31" s="2">
        <f t="shared" si="2"/>
        <v>69</v>
      </c>
    </row>
    <row r="32" spans="1:7">
      <c r="A32" s="7">
        <v>42825</v>
      </c>
      <c r="B32" s="526" t="s">
        <v>114</v>
      </c>
      <c r="C32" s="526" t="s">
        <v>23</v>
      </c>
      <c r="D32" t="s">
        <v>19</v>
      </c>
      <c r="F32" s="2">
        <v>2</v>
      </c>
      <c r="G32" s="2">
        <f t="shared" si="2"/>
        <v>67</v>
      </c>
    </row>
    <row r="33" spans="1:7">
      <c r="A33" s="7">
        <v>42847</v>
      </c>
      <c r="B33" s="526">
        <v>12684</v>
      </c>
      <c r="C33" s="526" t="s">
        <v>23</v>
      </c>
      <c r="D33" t="s">
        <v>16</v>
      </c>
      <c r="F33" s="2">
        <v>55.7</v>
      </c>
      <c r="G33" s="2">
        <f t="shared" si="2"/>
        <v>11.299999999999997</v>
      </c>
    </row>
    <row r="34" spans="1:7">
      <c r="A34" s="7">
        <v>42847</v>
      </c>
      <c r="B34" s="526">
        <v>12684</v>
      </c>
      <c r="C34" s="526" t="s">
        <v>23</v>
      </c>
      <c r="D34" t="s">
        <v>17</v>
      </c>
      <c r="F34" s="2">
        <v>11.3</v>
      </c>
      <c r="G34" s="2">
        <f t="shared" si="2"/>
        <v>0</v>
      </c>
    </row>
    <row r="35" spans="1:7">
      <c r="A35" s="44">
        <v>42855</v>
      </c>
      <c r="B35" s="525" t="s">
        <v>14</v>
      </c>
      <c r="C35" s="525" t="s">
        <v>24</v>
      </c>
      <c r="D35" t="s">
        <v>16</v>
      </c>
      <c r="E35" s="2">
        <v>57.1</v>
      </c>
      <c r="G35" s="2">
        <f t="shared" si="2"/>
        <v>57.1</v>
      </c>
    </row>
    <row r="36" spans="1:7">
      <c r="B36" s="526"/>
      <c r="C36" s="526"/>
      <c r="D36" t="s">
        <v>17</v>
      </c>
      <c r="E36" s="2">
        <v>11</v>
      </c>
      <c r="G36" s="2">
        <f t="shared" si="2"/>
        <v>68.099999999999994</v>
      </c>
    </row>
    <row r="37" spans="1:7">
      <c r="B37" s="526"/>
      <c r="C37" s="526"/>
      <c r="D37" t="s">
        <v>18</v>
      </c>
      <c r="E37" s="2">
        <v>60</v>
      </c>
      <c r="G37" s="2">
        <f t="shared" si="2"/>
        <v>128.1</v>
      </c>
    </row>
    <row r="38" spans="1:7">
      <c r="B38" s="526"/>
      <c r="C38" s="526"/>
      <c r="D38" t="s">
        <v>19</v>
      </c>
      <c r="E38" s="2">
        <v>2</v>
      </c>
      <c r="G38" s="2">
        <f t="shared" si="2"/>
        <v>130.1</v>
      </c>
    </row>
    <row r="39" spans="1:7">
      <c r="A39" s="7">
        <v>42854</v>
      </c>
      <c r="B39" s="526" t="s">
        <v>114</v>
      </c>
      <c r="C39" s="526" t="s">
        <v>24</v>
      </c>
      <c r="D39" t="s">
        <v>18</v>
      </c>
      <c r="F39" s="2">
        <v>60</v>
      </c>
      <c r="G39" s="2">
        <f t="shared" si="2"/>
        <v>70.099999999999994</v>
      </c>
    </row>
    <row r="40" spans="1:7">
      <c r="A40" s="7">
        <v>42854</v>
      </c>
      <c r="B40" s="526" t="s">
        <v>114</v>
      </c>
      <c r="C40" s="526" t="s">
        <v>24</v>
      </c>
      <c r="D40" t="s">
        <v>19</v>
      </c>
      <c r="F40" s="2">
        <v>2</v>
      </c>
      <c r="G40" s="2">
        <f t="shared" si="2"/>
        <v>68.099999999999994</v>
      </c>
    </row>
    <row r="41" spans="1:7">
      <c r="A41" s="7">
        <v>42879</v>
      </c>
      <c r="B41" s="526">
        <v>12808</v>
      </c>
      <c r="C41" s="526" t="s">
        <v>24</v>
      </c>
      <c r="D41" t="s">
        <v>16</v>
      </c>
      <c r="F41" s="2">
        <v>57.1</v>
      </c>
      <c r="G41" s="2">
        <f t="shared" si="2"/>
        <v>10.999999999999993</v>
      </c>
    </row>
    <row r="42" spans="1:7">
      <c r="A42" s="7">
        <v>42879</v>
      </c>
      <c r="B42" s="526">
        <v>12808</v>
      </c>
      <c r="C42" s="526" t="s">
        <v>24</v>
      </c>
      <c r="D42" t="s">
        <v>17</v>
      </c>
      <c r="F42" s="2">
        <v>11</v>
      </c>
      <c r="G42" s="2">
        <f t="shared" si="2"/>
        <v>0</v>
      </c>
    </row>
    <row r="43" spans="1:7">
      <c r="A43" s="44">
        <v>42886</v>
      </c>
      <c r="B43" s="525" t="s">
        <v>14</v>
      </c>
      <c r="C43" s="525" t="s">
        <v>25</v>
      </c>
      <c r="D43" t="s">
        <v>16</v>
      </c>
      <c r="E43" s="2">
        <v>63.5</v>
      </c>
      <c r="G43" s="2">
        <f t="shared" si="2"/>
        <v>63.5</v>
      </c>
    </row>
    <row r="44" spans="1:7">
      <c r="B44" s="526"/>
      <c r="C44" s="526"/>
      <c r="D44" t="s">
        <v>17</v>
      </c>
      <c r="E44" s="2">
        <v>10.9</v>
      </c>
      <c r="G44" s="2">
        <f t="shared" si="2"/>
        <v>74.400000000000006</v>
      </c>
    </row>
    <row r="45" spans="1:7">
      <c r="B45" s="526"/>
      <c r="C45" s="526"/>
      <c r="D45" t="s">
        <v>18</v>
      </c>
      <c r="E45" s="2">
        <v>60</v>
      </c>
      <c r="G45" s="2">
        <f t="shared" si="2"/>
        <v>134.4</v>
      </c>
    </row>
    <row r="46" spans="1:7">
      <c r="B46" s="526"/>
      <c r="C46" s="526"/>
      <c r="D46" t="s">
        <v>19</v>
      </c>
      <c r="E46" s="2">
        <v>2</v>
      </c>
      <c r="G46" s="2">
        <f t="shared" si="2"/>
        <v>136.4</v>
      </c>
    </row>
    <row r="47" spans="1:7">
      <c r="A47" s="7">
        <v>42885</v>
      </c>
      <c r="B47" s="526" t="s">
        <v>114</v>
      </c>
      <c r="C47" s="526" t="s">
        <v>25</v>
      </c>
      <c r="D47" t="s">
        <v>18</v>
      </c>
      <c r="F47" s="2">
        <v>60</v>
      </c>
      <c r="G47" s="2">
        <f t="shared" si="2"/>
        <v>76.400000000000006</v>
      </c>
    </row>
    <row r="48" spans="1:7">
      <c r="A48" s="7">
        <v>42885</v>
      </c>
      <c r="B48" s="526" t="s">
        <v>114</v>
      </c>
      <c r="C48" s="526" t="s">
        <v>25</v>
      </c>
      <c r="D48" t="s">
        <v>19</v>
      </c>
      <c r="F48" s="2">
        <v>2</v>
      </c>
      <c r="G48" s="2">
        <f t="shared" si="2"/>
        <v>74.400000000000006</v>
      </c>
    </row>
    <row r="49" spans="1:7">
      <c r="A49" s="7">
        <v>42909</v>
      </c>
      <c r="B49" s="526">
        <v>13139</v>
      </c>
      <c r="C49" s="526" t="s">
        <v>25</v>
      </c>
      <c r="D49" t="s">
        <v>16</v>
      </c>
      <c r="F49" s="2">
        <v>63.5</v>
      </c>
      <c r="G49" s="2">
        <f t="shared" si="2"/>
        <v>10.900000000000006</v>
      </c>
    </row>
    <row r="50" spans="1:7">
      <c r="A50" s="7">
        <v>42909</v>
      </c>
      <c r="B50" s="526">
        <v>13139</v>
      </c>
      <c r="C50" s="526" t="s">
        <v>25</v>
      </c>
      <c r="D50" t="s">
        <v>17</v>
      </c>
      <c r="F50" s="2">
        <v>10.9</v>
      </c>
      <c r="G50" s="2">
        <f t="shared" si="2"/>
        <v>0</v>
      </c>
    </row>
    <row r="51" spans="1:7">
      <c r="A51" s="44">
        <v>42916</v>
      </c>
      <c r="B51" s="525" t="s">
        <v>14</v>
      </c>
      <c r="C51" s="525" t="s">
        <v>26</v>
      </c>
      <c r="D51" t="s">
        <v>16</v>
      </c>
      <c r="E51" s="2">
        <v>62</v>
      </c>
      <c r="G51" s="2">
        <f t="shared" si="2"/>
        <v>62</v>
      </c>
    </row>
    <row r="52" spans="1:7">
      <c r="B52" s="526"/>
      <c r="C52" s="526"/>
      <c r="D52" t="s">
        <v>17</v>
      </c>
      <c r="E52" s="2">
        <v>10.9</v>
      </c>
      <c r="G52" s="2">
        <f t="shared" si="2"/>
        <v>72.900000000000006</v>
      </c>
    </row>
    <row r="53" spans="1:7">
      <c r="B53" s="526"/>
      <c r="C53" s="526"/>
      <c r="D53" t="s">
        <v>18</v>
      </c>
      <c r="E53" s="2">
        <v>60</v>
      </c>
      <c r="G53" s="2">
        <f t="shared" si="2"/>
        <v>132.9</v>
      </c>
    </row>
    <row r="54" spans="1:7">
      <c r="B54" s="526"/>
      <c r="C54" s="526"/>
      <c r="D54" t="s">
        <v>19</v>
      </c>
      <c r="E54" s="2">
        <v>2</v>
      </c>
      <c r="G54" s="2">
        <f t="shared" si="2"/>
        <v>134.9</v>
      </c>
    </row>
    <row r="55" spans="1:7">
      <c r="A55" s="7">
        <v>42914</v>
      </c>
      <c r="B55" s="526" t="s">
        <v>114</v>
      </c>
      <c r="C55" s="526" t="s">
        <v>26</v>
      </c>
      <c r="D55" t="s">
        <v>18</v>
      </c>
      <c r="F55" s="2">
        <v>60</v>
      </c>
      <c r="G55" s="2">
        <f t="shared" si="2"/>
        <v>74.900000000000006</v>
      </c>
    </row>
    <row r="56" spans="1:7">
      <c r="A56" s="7">
        <v>42914</v>
      </c>
      <c r="B56" s="526" t="s">
        <v>114</v>
      </c>
      <c r="C56" s="526" t="s">
        <v>26</v>
      </c>
      <c r="D56" t="s">
        <v>19</v>
      </c>
      <c r="F56" s="2">
        <v>2</v>
      </c>
      <c r="G56" s="2">
        <f t="shared" si="2"/>
        <v>72.900000000000006</v>
      </c>
    </row>
    <row r="57" spans="1:7">
      <c r="A57" s="7">
        <v>42937</v>
      </c>
      <c r="B57" s="526">
        <v>13231</v>
      </c>
      <c r="C57" s="526" t="s">
        <v>26</v>
      </c>
      <c r="D57" t="s">
        <v>16</v>
      </c>
      <c r="F57" s="2">
        <v>62</v>
      </c>
      <c r="G57" s="2">
        <f t="shared" si="2"/>
        <v>10.900000000000006</v>
      </c>
    </row>
    <row r="58" spans="1:7">
      <c r="A58" s="7">
        <v>42937</v>
      </c>
      <c r="B58" s="526">
        <v>13231</v>
      </c>
      <c r="C58" s="526" t="s">
        <v>26</v>
      </c>
      <c r="D58" t="s">
        <v>17</v>
      </c>
      <c r="F58" s="2">
        <v>10.9</v>
      </c>
      <c r="G58" s="2">
        <f t="shared" si="2"/>
        <v>0</v>
      </c>
    </row>
    <row r="59" spans="1:7">
      <c r="A59" s="44">
        <v>42947</v>
      </c>
      <c r="B59" s="525" t="s">
        <v>14</v>
      </c>
      <c r="C59" s="525" t="s">
        <v>27</v>
      </c>
      <c r="D59" t="s">
        <v>16</v>
      </c>
      <c r="E59" s="2">
        <v>56.4</v>
      </c>
      <c r="G59" s="2">
        <f t="shared" si="2"/>
        <v>56.4</v>
      </c>
    </row>
    <row r="60" spans="1:7">
      <c r="B60" s="526"/>
      <c r="C60" s="526"/>
      <c r="D60" t="s">
        <v>17</v>
      </c>
      <c r="E60" s="2">
        <v>11</v>
      </c>
      <c r="G60" s="2">
        <f t="shared" si="2"/>
        <v>67.400000000000006</v>
      </c>
    </row>
    <row r="61" spans="1:7">
      <c r="B61" s="526"/>
      <c r="C61" s="526"/>
      <c r="D61" t="s">
        <v>18</v>
      </c>
      <c r="E61" s="2">
        <v>60</v>
      </c>
      <c r="G61" s="2">
        <f t="shared" si="2"/>
        <v>127.4</v>
      </c>
    </row>
    <row r="62" spans="1:7">
      <c r="B62" s="526"/>
      <c r="C62" s="526"/>
      <c r="D62" t="s">
        <v>19</v>
      </c>
      <c r="E62" s="2">
        <v>2</v>
      </c>
      <c r="G62" s="2">
        <f t="shared" si="2"/>
        <v>129.4</v>
      </c>
    </row>
    <row r="63" spans="1:7">
      <c r="A63" s="7">
        <v>42938</v>
      </c>
      <c r="B63" s="526" t="s">
        <v>114</v>
      </c>
      <c r="C63" s="526" t="s">
        <v>207</v>
      </c>
      <c r="D63" t="s">
        <v>18</v>
      </c>
      <c r="F63" s="2">
        <v>60</v>
      </c>
      <c r="G63" s="2">
        <f t="shared" si="2"/>
        <v>69.400000000000006</v>
      </c>
    </row>
    <row r="64" spans="1:7">
      <c r="A64" s="7">
        <v>42938</v>
      </c>
      <c r="B64" s="526" t="s">
        <v>114</v>
      </c>
      <c r="C64" s="526" t="s">
        <v>27</v>
      </c>
      <c r="D64" t="s">
        <v>19</v>
      </c>
      <c r="F64" s="2">
        <v>2</v>
      </c>
      <c r="G64" s="2">
        <f t="shared" si="2"/>
        <v>67.400000000000006</v>
      </c>
    </row>
    <row r="65" spans="1:7">
      <c r="A65" s="7">
        <v>42969</v>
      </c>
      <c r="B65" s="526">
        <v>13448</v>
      </c>
      <c r="C65" s="526" t="s">
        <v>27</v>
      </c>
      <c r="D65" t="s">
        <v>16</v>
      </c>
      <c r="F65" s="2">
        <v>56.4</v>
      </c>
      <c r="G65" s="2">
        <f t="shared" si="2"/>
        <v>11.000000000000007</v>
      </c>
    </row>
    <row r="66" spans="1:7">
      <c r="A66" s="7">
        <v>42969</v>
      </c>
      <c r="B66" s="526">
        <v>13448</v>
      </c>
      <c r="C66" s="526" t="s">
        <v>27</v>
      </c>
      <c r="D66" t="s">
        <v>17</v>
      </c>
      <c r="F66" s="2">
        <v>11</v>
      </c>
      <c r="G66" s="2">
        <f t="shared" si="2"/>
        <v>0</v>
      </c>
    </row>
    <row r="67" spans="1:7">
      <c r="A67" s="44">
        <v>42978</v>
      </c>
      <c r="B67" s="525" t="s">
        <v>14</v>
      </c>
      <c r="C67" s="525" t="s">
        <v>28</v>
      </c>
      <c r="D67" t="s">
        <v>16</v>
      </c>
      <c r="E67" s="2">
        <v>56.4</v>
      </c>
      <c r="G67" s="2">
        <f t="shared" si="2"/>
        <v>56.4</v>
      </c>
    </row>
    <row r="68" spans="1:7">
      <c r="B68" s="526"/>
      <c r="C68" s="526"/>
      <c r="D68" t="s">
        <v>17</v>
      </c>
      <c r="E68" s="2">
        <v>11</v>
      </c>
      <c r="G68" s="2">
        <f t="shared" si="2"/>
        <v>67.400000000000006</v>
      </c>
    </row>
    <row r="69" spans="1:7">
      <c r="B69" s="526"/>
      <c r="C69" s="526"/>
      <c r="D69" t="s">
        <v>18</v>
      </c>
      <c r="E69" s="2">
        <v>60</v>
      </c>
      <c r="G69" s="2">
        <f t="shared" si="2"/>
        <v>127.4</v>
      </c>
    </row>
    <row r="70" spans="1:7">
      <c r="B70" s="526"/>
      <c r="C70" s="526"/>
      <c r="D70" t="s">
        <v>19</v>
      </c>
      <c r="E70" s="2">
        <v>2</v>
      </c>
      <c r="G70" s="2">
        <f t="shared" si="2"/>
        <v>129.4</v>
      </c>
    </row>
    <row r="71" spans="1:7">
      <c r="B71" s="526"/>
      <c r="C71" s="526"/>
      <c r="D71" t="s">
        <v>21</v>
      </c>
      <c r="E71" s="2">
        <v>85</v>
      </c>
      <c r="G71" s="2">
        <f t="shared" si="2"/>
        <v>214.4</v>
      </c>
    </row>
    <row r="72" spans="1:7">
      <c r="A72" s="7">
        <v>42978</v>
      </c>
      <c r="B72" s="526" t="s">
        <v>114</v>
      </c>
      <c r="C72" s="526" t="s">
        <v>28</v>
      </c>
      <c r="D72" t="s">
        <v>18</v>
      </c>
      <c r="F72" s="2">
        <v>60</v>
      </c>
      <c r="G72" s="2">
        <f t="shared" ref="G72:G136" si="3">+G71+E72-F72</f>
        <v>154.4</v>
      </c>
    </row>
    <row r="73" spans="1:7">
      <c r="A73" s="7">
        <v>42978</v>
      </c>
      <c r="B73" s="526" t="s">
        <v>114</v>
      </c>
      <c r="C73" s="526" t="s">
        <v>28</v>
      </c>
      <c r="D73" t="s">
        <v>19</v>
      </c>
      <c r="F73" s="2">
        <v>2</v>
      </c>
      <c r="G73" s="2">
        <f t="shared" si="3"/>
        <v>152.4</v>
      </c>
    </row>
    <row r="74" spans="1:7">
      <c r="A74" s="7">
        <v>42999</v>
      </c>
      <c r="B74" s="526">
        <v>13645</v>
      </c>
      <c r="C74" s="526" t="s">
        <v>28</v>
      </c>
      <c r="D74" t="s">
        <v>16</v>
      </c>
      <c r="F74" s="2">
        <v>56.4</v>
      </c>
      <c r="G74" s="2">
        <f t="shared" si="3"/>
        <v>96</v>
      </c>
    </row>
    <row r="75" spans="1:7">
      <c r="A75" s="7">
        <v>42999</v>
      </c>
      <c r="B75" s="526">
        <v>13645</v>
      </c>
      <c r="C75" s="526" t="s">
        <v>28</v>
      </c>
      <c r="D75" t="s">
        <v>17</v>
      </c>
      <c r="F75" s="2">
        <v>11</v>
      </c>
      <c r="G75" s="2">
        <f t="shared" si="3"/>
        <v>85</v>
      </c>
    </row>
    <row r="76" spans="1:7">
      <c r="A76" s="7">
        <v>43067</v>
      </c>
      <c r="B76" s="526" t="s">
        <v>12</v>
      </c>
      <c r="C76" s="526" t="s">
        <v>28</v>
      </c>
      <c r="D76" t="s">
        <v>21</v>
      </c>
      <c r="F76" s="2">
        <v>85</v>
      </c>
      <c r="G76" s="2">
        <f t="shared" si="3"/>
        <v>0</v>
      </c>
    </row>
    <row r="77" spans="1:7">
      <c r="A77" s="44">
        <v>43008</v>
      </c>
      <c r="B77" s="525" t="s">
        <v>14</v>
      </c>
      <c r="C77" s="525" t="s">
        <v>29</v>
      </c>
      <c r="D77" t="s">
        <v>16</v>
      </c>
      <c r="E77" s="2">
        <v>49.3</v>
      </c>
      <c r="G77" s="2">
        <f t="shared" si="3"/>
        <v>49.3</v>
      </c>
    </row>
    <row r="78" spans="1:7">
      <c r="B78" s="526"/>
      <c r="C78" s="526"/>
      <c r="D78" t="s">
        <v>17</v>
      </c>
      <c r="E78" s="2">
        <v>7.1</v>
      </c>
      <c r="G78" s="2">
        <f t="shared" si="3"/>
        <v>56.4</v>
      </c>
    </row>
    <row r="79" spans="1:7">
      <c r="B79" s="526"/>
      <c r="C79" s="526"/>
      <c r="D79" t="s">
        <v>18</v>
      </c>
      <c r="E79" s="2">
        <v>60</v>
      </c>
      <c r="G79" s="2">
        <f t="shared" si="3"/>
        <v>116.4</v>
      </c>
    </row>
    <row r="80" spans="1:7">
      <c r="B80" s="526"/>
      <c r="C80" s="526"/>
      <c r="D80" t="s">
        <v>19</v>
      </c>
      <c r="E80" s="2">
        <v>2</v>
      </c>
      <c r="G80" s="2">
        <f t="shared" si="3"/>
        <v>118.4</v>
      </c>
    </row>
    <row r="81" spans="1:7">
      <c r="A81" s="7">
        <v>42788</v>
      </c>
      <c r="B81" s="526"/>
      <c r="C81" s="526"/>
      <c r="D81" t="s">
        <v>21</v>
      </c>
      <c r="E81" s="2">
        <v>85</v>
      </c>
      <c r="G81" s="2">
        <f t="shared" si="3"/>
        <v>203.4</v>
      </c>
    </row>
    <row r="82" spans="1:7">
      <c r="A82" s="7">
        <v>42823</v>
      </c>
      <c r="B82" s="526"/>
      <c r="C82" s="526"/>
      <c r="D82" t="s">
        <v>21</v>
      </c>
      <c r="E82" s="2">
        <v>85</v>
      </c>
      <c r="G82" s="2">
        <f t="shared" si="3"/>
        <v>288.39999999999998</v>
      </c>
    </row>
    <row r="83" spans="1:7">
      <c r="A83" s="7">
        <v>43008</v>
      </c>
      <c r="B83" s="526" t="s">
        <v>114</v>
      </c>
      <c r="C83" s="526" t="s">
        <v>29</v>
      </c>
      <c r="D83" t="s">
        <v>18</v>
      </c>
      <c r="F83" s="2">
        <v>60</v>
      </c>
      <c r="G83" s="2">
        <f t="shared" si="3"/>
        <v>228.39999999999998</v>
      </c>
    </row>
    <row r="84" spans="1:7">
      <c r="A84" s="7">
        <v>43008</v>
      </c>
      <c r="B84" s="526" t="s">
        <v>114</v>
      </c>
      <c r="C84" s="526" t="s">
        <v>29</v>
      </c>
      <c r="D84" t="s">
        <v>19</v>
      </c>
      <c r="F84" s="2">
        <v>2</v>
      </c>
      <c r="G84" s="2">
        <f t="shared" si="3"/>
        <v>226.39999999999998</v>
      </c>
    </row>
    <row r="85" spans="1:7">
      <c r="A85" s="7">
        <v>43031</v>
      </c>
      <c r="B85" s="526">
        <v>13858</v>
      </c>
      <c r="C85" s="526" t="s">
        <v>29</v>
      </c>
      <c r="D85" t="s">
        <v>16</v>
      </c>
      <c r="F85" s="2">
        <v>49.3</v>
      </c>
      <c r="G85" s="2">
        <f t="shared" si="3"/>
        <v>177.09999999999997</v>
      </c>
    </row>
    <row r="86" spans="1:7">
      <c r="A86" s="7">
        <v>43031</v>
      </c>
      <c r="B86" s="526">
        <v>13858</v>
      </c>
      <c r="C86" s="526" t="s">
        <v>29</v>
      </c>
      <c r="D86" t="s">
        <v>17</v>
      </c>
      <c r="F86" s="2">
        <v>7.1</v>
      </c>
      <c r="G86" s="2">
        <f t="shared" si="3"/>
        <v>169.99999999999997</v>
      </c>
    </row>
    <row r="87" spans="1:7" ht="15.75" customHeight="1">
      <c r="A87" s="7">
        <v>43067</v>
      </c>
      <c r="B87" s="526" t="s">
        <v>12</v>
      </c>
      <c r="C87" s="20">
        <v>42788</v>
      </c>
      <c r="D87" t="s">
        <v>21</v>
      </c>
      <c r="F87" s="2">
        <v>85</v>
      </c>
      <c r="G87" s="2">
        <f t="shared" si="3"/>
        <v>84.999999999999972</v>
      </c>
    </row>
    <row r="88" spans="1:7">
      <c r="A88" s="7">
        <v>43067</v>
      </c>
      <c r="B88" s="526" t="s">
        <v>12</v>
      </c>
      <c r="C88" s="20">
        <v>42823</v>
      </c>
      <c r="D88" t="s">
        <v>21</v>
      </c>
      <c r="F88" s="2">
        <v>85</v>
      </c>
      <c r="G88" s="2">
        <f t="shared" si="3"/>
        <v>0</v>
      </c>
    </row>
    <row r="89" spans="1:7">
      <c r="A89" s="44">
        <v>43039</v>
      </c>
      <c r="B89" s="525" t="s">
        <v>14</v>
      </c>
      <c r="C89" s="525" t="s">
        <v>30</v>
      </c>
      <c r="D89" t="s">
        <v>16</v>
      </c>
      <c r="E89" s="2">
        <v>49.5</v>
      </c>
      <c r="G89" s="2">
        <f t="shared" si="3"/>
        <v>49.5</v>
      </c>
    </row>
    <row r="90" spans="1:7">
      <c r="B90" s="526"/>
      <c r="C90" s="526"/>
      <c r="D90" t="s">
        <v>17</v>
      </c>
      <c r="E90" s="2">
        <v>10.9</v>
      </c>
      <c r="G90" s="2">
        <f t="shared" si="3"/>
        <v>60.4</v>
      </c>
    </row>
    <row r="91" spans="1:7">
      <c r="B91" s="526"/>
      <c r="C91" s="526"/>
      <c r="D91" t="s">
        <v>18</v>
      </c>
      <c r="E91" s="2">
        <v>60</v>
      </c>
      <c r="G91" s="2">
        <f t="shared" si="3"/>
        <v>120.4</v>
      </c>
    </row>
    <row r="92" spans="1:7">
      <c r="B92" s="526"/>
      <c r="C92" s="526"/>
      <c r="D92" t="s">
        <v>19</v>
      </c>
      <c r="E92" s="2">
        <v>2</v>
      </c>
      <c r="G92" s="2">
        <f t="shared" si="3"/>
        <v>122.4</v>
      </c>
    </row>
    <row r="93" spans="1:7">
      <c r="A93" s="7">
        <v>43039</v>
      </c>
      <c r="B93" s="526" t="s">
        <v>114</v>
      </c>
      <c r="C93" s="526" t="s">
        <v>30</v>
      </c>
      <c r="D93" t="s">
        <v>18</v>
      </c>
      <c r="F93" s="2">
        <v>56</v>
      </c>
      <c r="G93" s="2">
        <f t="shared" si="3"/>
        <v>66.400000000000006</v>
      </c>
    </row>
    <row r="94" spans="1:7">
      <c r="A94" s="7">
        <v>43061</v>
      </c>
      <c r="B94" s="526">
        <v>10225</v>
      </c>
      <c r="C94" s="526" t="s">
        <v>30</v>
      </c>
      <c r="D94" t="s">
        <v>16</v>
      </c>
      <c r="F94" s="2">
        <v>49.5</v>
      </c>
      <c r="G94" s="2">
        <f t="shared" si="3"/>
        <v>16.900000000000006</v>
      </c>
    </row>
    <row r="95" spans="1:7">
      <c r="A95" s="7">
        <v>43061</v>
      </c>
      <c r="B95" s="526">
        <v>10225</v>
      </c>
      <c r="C95" s="526" t="s">
        <v>30</v>
      </c>
      <c r="D95" t="s">
        <v>17</v>
      </c>
      <c r="F95" s="2">
        <v>10.9</v>
      </c>
      <c r="G95" s="2">
        <f t="shared" si="3"/>
        <v>6.0000000000000053</v>
      </c>
    </row>
    <row r="96" spans="1:7">
      <c r="A96" s="7">
        <v>43061</v>
      </c>
      <c r="B96" s="526">
        <v>10225</v>
      </c>
      <c r="C96" s="526" t="s">
        <v>30</v>
      </c>
      <c r="D96" t="s">
        <v>18</v>
      </c>
      <c r="F96" s="2">
        <v>4</v>
      </c>
      <c r="G96" s="2">
        <f t="shared" si="3"/>
        <v>2.0000000000000053</v>
      </c>
    </row>
    <row r="97" spans="1:7">
      <c r="A97" s="7">
        <v>43061</v>
      </c>
      <c r="B97" s="526">
        <v>10225</v>
      </c>
      <c r="C97" s="526" t="s">
        <v>30</v>
      </c>
      <c r="D97" t="s">
        <v>19</v>
      </c>
      <c r="F97" s="2">
        <v>2</v>
      </c>
      <c r="G97" s="2">
        <f t="shared" si="3"/>
        <v>5.3290705182007514E-15</v>
      </c>
    </row>
    <row r="98" spans="1:7">
      <c r="A98" s="44">
        <v>43069</v>
      </c>
      <c r="B98" s="525" t="s">
        <v>14</v>
      </c>
      <c r="C98" s="525" t="s">
        <v>33</v>
      </c>
      <c r="D98" t="s">
        <v>16</v>
      </c>
      <c r="E98" s="2">
        <v>52.4</v>
      </c>
      <c r="G98" s="2">
        <f t="shared" si="3"/>
        <v>52.400000000000006</v>
      </c>
    </row>
    <row r="99" spans="1:7">
      <c r="A99" s="44"/>
      <c r="B99" s="525"/>
      <c r="C99" s="525"/>
      <c r="D99" t="s">
        <v>17</v>
      </c>
      <c r="E99" s="2">
        <v>10.9</v>
      </c>
      <c r="G99" s="2">
        <f t="shared" si="3"/>
        <v>63.300000000000004</v>
      </c>
    </row>
    <row r="100" spans="1:7">
      <c r="B100" s="526"/>
      <c r="C100" s="526"/>
      <c r="D100" t="s">
        <v>18</v>
      </c>
      <c r="E100" s="2">
        <v>60</v>
      </c>
      <c r="G100" s="2">
        <f t="shared" si="3"/>
        <v>123.30000000000001</v>
      </c>
    </row>
    <row r="101" spans="1:7">
      <c r="B101" s="526"/>
      <c r="C101" s="526"/>
      <c r="D101" t="s">
        <v>19</v>
      </c>
      <c r="E101" s="2">
        <v>2</v>
      </c>
      <c r="G101" s="2">
        <f t="shared" si="3"/>
        <v>125.30000000000001</v>
      </c>
    </row>
    <row r="102" spans="1:7">
      <c r="B102" s="526"/>
      <c r="C102" s="526"/>
      <c r="D102" t="s">
        <v>90</v>
      </c>
      <c r="E102" s="2">
        <v>10</v>
      </c>
      <c r="G102" s="2">
        <f t="shared" si="3"/>
        <v>135.30000000000001</v>
      </c>
    </row>
    <row r="103" spans="1:7">
      <c r="A103" s="7">
        <v>43091</v>
      </c>
      <c r="B103" s="526">
        <v>14343</v>
      </c>
      <c r="C103" s="526" t="s">
        <v>33</v>
      </c>
      <c r="D103" t="s">
        <v>16</v>
      </c>
      <c r="F103" s="2">
        <v>52.4</v>
      </c>
      <c r="G103" s="2">
        <f t="shared" si="3"/>
        <v>82.9</v>
      </c>
    </row>
    <row r="104" spans="1:7">
      <c r="A104" s="7">
        <v>43091</v>
      </c>
      <c r="B104" s="526">
        <v>14343</v>
      </c>
      <c r="C104" s="526" t="s">
        <v>33</v>
      </c>
      <c r="D104" t="s">
        <v>17</v>
      </c>
      <c r="F104" s="2">
        <v>10.9</v>
      </c>
      <c r="G104" s="2">
        <f t="shared" si="3"/>
        <v>72</v>
      </c>
    </row>
    <row r="105" spans="1:7">
      <c r="A105" s="7">
        <v>43069</v>
      </c>
      <c r="B105" s="526" t="s">
        <v>114</v>
      </c>
      <c r="C105" s="526" t="s">
        <v>33</v>
      </c>
      <c r="D105" t="s">
        <v>18</v>
      </c>
      <c r="F105" s="2">
        <v>60</v>
      </c>
      <c r="G105" s="2">
        <f t="shared" si="3"/>
        <v>12</v>
      </c>
    </row>
    <row r="106" spans="1:7">
      <c r="A106" s="7">
        <v>43069</v>
      </c>
      <c r="B106" s="526" t="s">
        <v>114</v>
      </c>
      <c r="C106" s="526" t="s">
        <v>33</v>
      </c>
      <c r="D106" t="s">
        <v>19</v>
      </c>
      <c r="F106" s="2">
        <v>2</v>
      </c>
      <c r="G106" s="2">
        <f t="shared" si="3"/>
        <v>10</v>
      </c>
    </row>
    <row r="107" spans="1:7">
      <c r="A107" s="7">
        <v>44837</v>
      </c>
      <c r="B107" s="526" t="s">
        <v>208</v>
      </c>
      <c r="C107" s="526" t="s">
        <v>33</v>
      </c>
      <c r="D107" t="s">
        <v>90</v>
      </c>
      <c r="F107" s="2">
        <v>10</v>
      </c>
      <c r="G107" s="2">
        <f t="shared" si="3"/>
        <v>0</v>
      </c>
    </row>
    <row r="108" spans="1:7">
      <c r="A108" s="44">
        <v>43100</v>
      </c>
      <c r="B108" s="525" t="s">
        <v>14</v>
      </c>
      <c r="C108" s="525" t="s">
        <v>34</v>
      </c>
      <c r="D108" t="s">
        <v>16</v>
      </c>
      <c r="E108" s="2">
        <v>73.900000000000006</v>
      </c>
      <c r="G108" s="2">
        <f t="shared" si="3"/>
        <v>73.900000000000006</v>
      </c>
    </row>
    <row r="109" spans="1:7">
      <c r="A109" s="44"/>
      <c r="B109" s="525"/>
      <c r="C109" s="525"/>
      <c r="D109" t="s">
        <v>17</v>
      </c>
      <c r="E109" s="2">
        <v>10.9</v>
      </c>
      <c r="G109" s="2">
        <f t="shared" si="3"/>
        <v>84.800000000000011</v>
      </c>
    </row>
    <row r="110" spans="1:7">
      <c r="B110" s="526"/>
      <c r="C110" s="526"/>
      <c r="D110" t="s">
        <v>18</v>
      </c>
      <c r="E110" s="2">
        <v>60</v>
      </c>
      <c r="G110" s="2">
        <f t="shared" si="3"/>
        <v>144.80000000000001</v>
      </c>
    </row>
    <row r="111" spans="1:7">
      <c r="B111" s="526"/>
      <c r="C111" s="526"/>
      <c r="D111" t="s">
        <v>19</v>
      </c>
      <c r="E111" s="2">
        <v>2</v>
      </c>
      <c r="G111" s="2">
        <f t="shared" si="3"/>
        <v>146.80000000000001</v>
      </c>
    </row>
    <row r="112" spans="1:7">
      <c r="A112" s="7">
        <v>43100</v>
      </c>
      <c r="B112" s="526" t="s">
        <v>114</v>
      </c>
      <c r="C112" s="526" t="s">
        <v>34</v>
      </c>
      <c r="D112" t="s">
        <v>18</v>
      </c>
      <c r="F112" s="2">
        <v>60</v>
      </c>
      <c r="G112" s="2">
        <f t="shared" si="3"/>
        <v>86.800000000000011</v>
      </c>
    </row>
    <row r="113" spans="1:7">
      <c r="A113" s="7">
        <v>43100</v>
      </c>
      <c r="B113" s="526" t="s">
        <v>114</v>
      </c>
      <c r="C113" s="526" t="s">
        <v>34</v>
      </c>
      <c r="D113" t="s">
        <v>19</v>
      </c>
      <c r="F113" s="2">
        <v>2</v>
      </c>
      <c r="G113" s="2">
        <f t="shared" si="3"/>
        <v>84.800000000000011</v>
      </c>
    </row>
    <row r="114" spans="1:7">
      <c r="A114" s="7">
        <v>43133</v>
      </c>
      <c r="B114" s="526">
        <v>14595</v>
      </c>
      <c r="C114" s="526" t="s">
        <v>34</v>
      </c>
      <c r="D114" t="s">
        <v>16</v>
      </c>
      <c r="F114" s="2">
        <v>73.900000000000006</v>
      </c>
      <c r="G114" s="2">
        <f t="shared" si="3"/>
        <v>10.900000000000006</v>
      </c>
    </row>
    <row r="115" spans="1:7">
      <c r="A115" s="7">
        <v>43133</v>
      </c>
      <c r="B115" s="526">
        <v>14595</v>
      </c>
      <c r="C115" s="526" t="s">
        <v>34</v>
      </c>
      <c r="D115" t="s">
        <v>17</v>
      </c>
      <c r="F115" s="2">
        <v>10.9</v>
      </c>
      <c r="G115" s="2">
        <f t="shared" si="3"/>
        <v>0</v>
      </c>
    </row>
    <row r="116" spans="1:7">
      <c r="A116" s="44">
        <v>43131</v>
      </c>
      <c r="B116" s="525" t="s">
        <v>14</v>
      </c>
      <c r="C116" s="525" t="s">
        <v>15</v>
      </c>
      <c r="D116" t="s">
        <v>16</v>
      </c>
      <c r="E116" s="2">
        <v>103.4</v>
      </c>
      <c r="G116" s="2">
        <f t="shared" si="3"/>
        <v>103.4</v>
      </c>
    </row>
    <row r="117" spans="1:7">
      <c r="A117" s="44"/>
      <c r="B117" s="525"/>
      <c r="C117" s="525"/>
      <c r="D117" t="s">
        <v>17</v>
      </c>
      <c r="E117" s="2">
        <v>10.9</v>
      </c>
      <c r="G117" s="2">
        <f t="shared" si="3"/>
        <v>114.30000000000001</v>
      </c>
    </row>
    <row r="118" spans="1:7">
      <c r="B118" s="526"/>
      <c r="C118" s="526"/>
      <c r="D118" t="s">
        <v>18</v>
      </c>
      <c r="E118" s="2">
        <v>60</v>
      </c>
      <c r="G118" s="2">
        <f t="shared" si="3"/>
        <v>174.3</v>
      </c>
    </row>
    <row r="119" spans="1:7">
      <c r="B119" s="526"/>
      <c r="C119" s="526"/>
      <c r="D119" t="s">
        <v>19</v>
      </c>
      <c r="E119" s="2">
        <v>2</v>
      </c>
      <c r="G119" s="2">
        <f t="shared" si="3"/>
        <v>176.3</v>
      </c>
    </row>
    <row r="120" spans="1:7">
      <c r="A120" s="7">
        <v>43131</v>
      </c>
      <c r="B120" s="526" t="s">
        <v>114</v>
      </c>
      <c r="C120" s="526" t="s">
        <v>15</v>
      </c>
      <c r="D120" t="s">
        <v>18</v>
      </c>
      <c r="F120" s="2">
        <v>60</v>
      </c>
      <c r="G120" s="2">
        <f t="shared" si="3"/>
        <v>116.30000000000001</v>
      </c>
    </row>
    <row r="121" spans="1:7">
      <c r="A121" s="7">
        <v>43131</v>
      </c>
      <c r="B121" s="526" t="s">
        <v>114</v>
      </c>
      <c r="C121" s="526" t="s">
        <v>15</v>
      </c>
      <c r="D121" t="s">
        <v>19</v>
      </c>
      <c r="F121" s="2">
        <v>2</v>
      </c>
      <c r="G121" s="2">
        <f t="shared" si="3"/>
        <v>114.30000000000001</v>
      </c>
    </row>
    <row r="122" spans="1:7">
      <c r="A122" s="7">
        <v>43181</v>
      </c>
      <c r="B122" s="526">
        <v>14892</v>
      </c>
      <c r="C122" s="526" t="s">
        <v>15</v>
      </c>
      <c r="D122" t="s">
        <v>16</v>
      </c>
      <c r="F122" s="2">
        <v>103.4</v>
      </c>
      <c r="G122" s="2">
        <f t="shared" si="3"/>
        <v>10.900000000000006</v>
      </c>
    </row>
    <row r="123" spans="1:7">
      <c r="A123" s="7">
        <v>43181</v>
      </c>
      <c r="B123" s="526">
        <v>14892</v>
      </c>
      <c r="C123" s="526" t="s">
        <v>15</v>
      </c>
      <c r="D123" t="s">
        <v>17</v>
      </c>
      <c r="F123" s="2">
        <v>10.9</v>
      </c>
      <c r="G123" s="2">
        <f t="shared" si="3"/>
        <v>0</v>
      </c>
    </row>
    <row r="124" spans="1:7">
      <c r="A124" s="44">
        <v>43159</v>
      </c>
      <c r="B124" s="525" t="s">
        <v>14</v>
      </c>
      <c r="C124" s="525" t="s">
        <v>20</v>
      </c>
      <c r="D124" t="s">
        <v>16</v>
      </c>
      <c r="E124" s="2">
        <v>81.5</v>
      </c>
      <c r="G124" s="2">
        <f t="shared" si="3"/>
        <v>81.5</v>
      </c>
    </row>
    <row r="125" spans="1:7">
      <c r="A125" s="44"/>
      <c r="B125" s="525"/>
      <c r="C125" s="525"/>
      <c r="D125" t="s">
        <v>17</v>
      </c>
      <c r="E125" s="2">
        <v>10.9</v>
      </c>
      <c r="G125" s="2">
        <f t="shared" si="3"/>
        <v>92.4</v>
      </c>
    </row>
    <row r="126" spans="1:7">
      <c r="B126" s="526"/>
      <c r="C126" s="526"/>
      <c r="D126" t="s">
        <v>18</v>
      </c>
      <c r="E126" s="2">
        <v>56</v>
      </c>
      <c r="G126" s="2">
        <f t="shared" si="3"/>
        <v>148.4</v>
      </c>
    </row>
    <row r="127" spans="1:7">
      <c r="B127" s="526"/>
      <c r="C127" s="526"/>
      <c r="D127" t="s">
        <v>19</v>
      </c>
      <c r="E127" s="2">
        <v>5</v>
      </c>
      <c r="G127" s="2">
        <f t="shared" si="3"/>
        <v>153.4</v>
      </c>
    </row>
    <row r="128" spans="1:7">
      <c r="A128" s="7">
        <v>43159</v>
      </c>
      <c r="B128" s="526" t="s">
        <v>114</v>
      </c>
      <c r="C128" s="526" t="s">
        <v>20</v>
      </c>
      <c r="D128" t="s">
        <v>18</v>
      </c>
      <c r="F128" s="2">
        <v>56</v>
      </c>
      <c r="G128" s="2">
        <f t="shared" si="3"/>
        <v>97.4</v>
      </c>
    </row>
    <row r="129" spans="1:7">
      <c r="A129" s="7">
        <v>43159</v>
      </c>
      <c r="B129" s="526" t="s">
        <v>114</v>
      </c>
      <c r="C129" s="526" t="s">
        <v>20</v>
      </c>
      <c r="D129" t="s">
        <v>19</v>
      </c>
      <c r="F129" s="2">
        <v>5</v>
      </c>
      <c r="G129" s="2">
        <f t="shared" si="3"/>
        <v>92.4</v>
      </c>
    </row>
    <row r="130" spans="1:7">
      <c r="A130" s="7">
        <v>43192</v>
      </c>
      <c r="B130" s="526">
        <v>15070</v>
      </c>
      <c r="C130" s="526" t="s">
        <v>20</v>
      </c>
      <c r="D130" t="s">
        <v>16</v>
      </c>
      <c r="F130" s="2">
        <v>81.5</v>
      </c>
      <c r="G130" s="2">
        <f t="shared" si="3"/>
        <v>10.900000000000006</v>
      </c>
    </row>
    <row r="131" spans="1:7">
      <c r="A131" s="7">
        <v>43192</v>
      </c>
      <c r="B131" s="526">
        <v>15070</v>
      </c>
      <c r="C131" s="526" t="s">
        <v>20</v>
      </c>
      <c r="D131" t="s">
        <v>17</v>
      </c>
      <c r="F131" s="2">
        <v>10.9</v>
      </c>
      <c r="G131" s="2">
        <f t="shared" si="3"/>
        <v>0</v>
      </c>
    </row>
    <row r="132" spans="1:7">
      <c r="A132" s="44">
        <v>43189</v>
      </c>
      <c r="B132" s="525" t="s">
        <v>14</v>
      </c>
      <c r="C132" s="525" t="s">
        <v>23</v>
      </c>
      <c r="D132" t="s">
        <v>16</v>
      </c>
      <c r="E132" s="2">
        <v>78.7</v>
      </c>
      <c r="G132" s="2">
        <f t="shared" si="3"/>
        <v>78.7</v>
      </c>
    </row>
    <row r="133" spans="1:7">
      <c r="A133" s="44"/>
      <c r="B133" s="525"/>
      <c r="C133" s="525"/>
      <c r="D133" t="s">
        <v>17</v>
      </c>
      <c r="E133" s="2">
        <v>10.9</v>
      </c>
      <c r="G133" s="2">
        <f t="shared" si="3"/>
        <v>89.600000000000009</v>
      </c>
    </row>
    <row r="134" spans="1:7">
      <c r="B134" s="526"/>
      <c r="C134" s="526"/>
      <c r="D134" t="s">
        <v>18</v>
      </c>
      <c r="E134" s="2">
        <v>60</v>
      </c>
      <c r="G134" s="2">
        <f t="shared" si="3"/>
        <v>149.60000000000002</v>
      </c>
    </row>
    <row r="135" spans="1:7">
      <c r="B135" s="526"/>
      <c r="C135" s="526"/>
      <c r="D135" t="s">
        <v>19</v>
      </c>
      <c r="E135" s="2">
        <v>5</v>
      </c>
      <c r="G135" s="2">
        <f t="shared" si="3"/>
        <v>154.60000000000002</v>
      </c>
    </row>
    <row r="136" spans="1:7">
      <c r="A136" s="7">
        <v>43190</v>
      </c>
      <c r="B136" s="526" t="s">
        <v>114</v>
      </c>
      <c r="C136" s="526" t="s">
        <v>23</v>
      </c>
      <c r="D136" t="s">
        <v>18</v>
      </c>
      <c r="F136" s="2">
        <v>60</v>
      </c>
      <c r="G136" s="2">
        <f t="shared" si="3"/>
        <v>94.600000000000023</v>
      </c>
    </row>
    <row r="137" spans="1:7">
      <c r="A137" s="7">
        <v>43190</v>
      </c>
      <c r="B137" s="526" t="s">
        <v>114</v>
      </c>
      <c r="C137" s="526" t="s">
        <v>23</v>
      </c>
      <c r="D137" t="s">
        <v>19</v>
      </c>
      <c r="F137" s="2">
        <v>5</v>
      </c>
      <c r="G137" s="2">
        <f t="shared" ref="G137:G202" si="4">+G136+E137-F137</f>
        <v>89.600000000000023</v>
      </c>
    </row>
    <row r="138" spans="1:7">
      <c r="A138" s="7">
        <v>43215</v>
      </c>
      <c r="B138" s="526">
        <v>15179</v>
      </c>
      <c r="C138" s="526" t="s">
        <v>23</v>
      </c>
      <c r="D138" t="s">
        <v>16</v>
      </c>
      <c r="F138" s="2">
        <v>78.7</v>
      </c>
      <c r="G138" s="2">
        <f t="shared" si="4"/>
        <v>10.90000000000002</v>
      </c>
    </row>
    <row r="139" spans="1:7">
      <c r="A139" s="7">
        <v>43215</v>
      </c>
      <c r="B139" s="526">
        <v>15179</v>
      </c>
      <c r="C139" s="526" t="s">
        <v>23</v>
      </c>
      <c r="D139" t="s">
        <v>17</v>
      </c>
      <c r="F139" s="2">
        <v>10.9</v>
      </c>
      <c r="G139" s="2">
        <f t="shared" si="4"/>
        <v>1.9539925233402755E-14</v>
      </c>
    </row>
    <row r="140" spans="1:7">
      <c r="A140" s="44">
        <v>43220</v>
      </c>
      <c r="B140" s="525" t="s">
        <v>14</v>
      </c>
      <c r="C140" s="525" t="s">
        <v>24</v>
      </c>
      <c r="D140" t="s">
        <v>16</v>
      </c>
      <c r="E140" s="2">
        <v>80.8</v>
      </c>
      <c r="G140" s="2">
        <f t="shared" si="4"/>
        <v>80.800000000000011</v>
      </c>
    </row>
    <row r="141" spans="1:7">
      <c r="B141" s="526"/>
      <c r="C141" s="526"/>
      <c r="D141" t="s">
        <v>17</v>
      </c>
      <c r="E141" s="2">
        <v>10.9</v>
      </c>
      <c r="G141" s="2">
        <f t="shared" si="4"/>
        <v>91.700000000000017</v>
      </c>
    </row>
    <row r="142" spans="1:7">
      <c r="B142" s="526"/>
      <c r="C142" s="526"/>
      <c r="D142" t="s">
        <v>18</v>
      </c>
      <c r="E142" s="2">
        <v>60</v>
      </c>
      <c r="G142" s="2">
        <f t="shared" si="4"/>
        <v>151.70000000000002</v>
      </c>
    </row>
    <row r="143" spans="1:7">
      <c r="B143" s="526"/>
      <c r="C143" s="526"/>
      <c r="D143" t="s">
        <v>19</v>
      </c>
      <c r="E143" s="2">
        <v>5</v>
      </c>
      <c r="G143" s="2">
        <f t="shared" si="4"/>
        <v>156.70000000000002</v>
      </c>
    </row>
    <row r="144" spans="1:7">
      <c r="A144" s="7">
        <v>43220</v>
      </c>
      <c r="B144" s="526" t="s">
        <v>114</v>
      </c>
      <c r="C144" s="526" t="s">
        <v>24</v>
      </c>
      <c r="D144" t="s">
        <v>18</v>
      </c>
      <c r="F144" s="2">
        <v>56</v>
      </c>
      <c r="G144" s="2">
        <f t="shared" si="4"/>
        <v>100.70000000000002</v>
      </c>
    </row>
    <row r="145" spans="1:7">
      <c r="A145" s="7">
        <v>43242</v>
      </c>
      <c r="B145" s="526">
        <v>15379</v>
      </c>
      <c r="C145" s="526" t="s">
        <v>24</v>
      </c>
      <c r="D145" t="s">
        <v>16</v>
      </c>
      <c r="F145" s="2">
        <v>80.8</v>
      </c>
      <c r="G145" s="2">
        <f t="shared" si="4"/>
        <v>19.90000000000002</v>
      </c>
    </row>
    <row r="146" spans="1:7">
      <c r="A146" s="7">
        <v>43242</v>
      </c>
      <c r="B146" s="526">
        <v>15379</v>
      </c>
      <c r="C146" s="526" t="s">
        <v>24</v>
      </c>
      <c r="D146" t="s">
        <v>17</v>
      </c>
      <c r="F146" s="2">
        <v>10.9</v>
      </c>
      <c r="G146" s="2">
        <f t="shared" si="4"/>
        <v>9.0000000000000195</v>
      </c>
    </row>
    <row r="147" spans="1:7">
      <c r="A147" s="7">
        <v>44845</v>
      </c>
      <c r="B147" s="526">
        <v>25607</v>
      </c>
      <c r="C147" s="526" t="s">
        <v>24</v>
      </c>
      <c r="D147" t="s">
        <v>18</v>
      </c>
      <c r="F147" s="2">
        <v>4</v>
      </c>
      <c r="G147" s="2">
        <f t="shared" si="4"/>
        <v>5.0000000000000195</v>
      </c>
    </row>
    <row r="148" spans="1:7">
      <c r="A148" s="7">
        <v>44845</v>
      </c>
      <c r="B148" s="526">
        <v>25607</v>
      </c>
      <c r="C148" s="526" t="s">
        <v>24</v>
      </c>
      <c r="D148" t="s">
        <v>19</v>
      </c>
      <c r="F148" s="2">
        <v>5</v>
      </c>
      <c r="G148" s="2">
        <f t="shared" si="4"/>
        <v>1.9539925233402755E-14</v>
      </c>
    </row>
    <row r="149" spans="1:7">
      <c r="A149" s="44">
        <v>43251</v>
      </c>
      <c r="B149" s="525" t="s">
        <v>14</v>
      </c>
      <c r="C149" s="525" t="s">
        <v>25</v>
      </c>
      <c r="D149" t="s">
        <v>16</v>
      </c>
      <c r="E149" s="2">
        <v>58.1</v>
      </c>
      <c r="G149" s="2">
        <f t="shared" si="4"/>
        <v>58.100000000000023</v>
      </c>
    </row>
    <row r="150" spans="1:7">
      <c r="B150" s="526"/>
      <c r="C150" s="526"/>
      <c r="D150" t="s">
        <v>17</v>
      </c>
      <c r="E150" s="2">
        <v>30</v>
      </c>
      <c r="G150" s="2">
        <f t="shared" si="4"/>
        <v>88.100000000000023</v>
      </c>
    </row>
    <row r="151" spans="1:7">
      <c r="B151" s="526"/>
      <c r="C151" s="526"/>
      <c r="D151" t="s">
        <v>18</v>
      </c>
      <c r="E151" s="2">
        <v>60</v>
      </c>
      <c r="G151" s="2">
        <f t="shared" si="4"/>
        <v>148.10000000000002</v>
      </c>
    </row>
    <row r="152" spans="1:7">
      <c r="B152" s="526"/>
      <c r="C152" s="526"/>
      <c r="D152" t="s">
        <v>19</v>
      </c>
      <c r="E152" s="2">
        <v>5</v>
      </c>
      <c r="G152" s="2">
        <f t="shared" si="4"/>
        <v>153.10000000000002</v>
      </c>
    </row>
    <row r="153" spans="1:7">
      <c r="A153" s="7">
        <v>43251</v>
      </c>
      <c r="B153" s="526" t="s">
        <v>114</v>
      </c>
      <c r="C153" s="526" t="s">
        <v>25</v>
      </c>
      <c r="D153" t="s">
        <v>18</v>
      </c>
      <c r="F153" s="2">
        <v>60</v>
      </c>
      <c r="G153" s="2">
        <f t="shared" si="4"/>
        <v>93.100000000000023</v>
      </c>
    </row>
    <row r="154" spans="1:7">
      <c r="A154" s="7">
        <v>43251</v>
      </c>
      <c r="B154" s="526" t="s">
        <v>114</v>
      </c>
      <c r="C154" s="526" t="s">
        <v>25</v>
      </c>
      <c r="D154" t="s">
        <v>19</v>
      </c>
      <c r="F154" s="2">
        <v>5</v>
      </c>
      <c r="G154" s="2">
        <f t="shared" si="4"/>
        <v>88.100000000000023</v>
      </c>
    </row>
    <row r="155" spans="1:7">
      <c r="A155" s="7">
        <v>43272</v>
      </c>
      <c r="B155" s="526">
        <v>15545</v>
      </c>
      <c r="C155" s="526" t="s">
        <v>25</v>
      </c>
      <c r="D155" t="s">
        <v>16</v>
      </c>
      <c r="F155" s="2">
        <v>58.1</v>
      </c>
      <c r="G155" s="2">
        <f t="shared" si="4"/>
        <v>30.000000000000021</v>
      </c>
    </row>
    <row r="156" spans="1:7">
      <c r="A156" s="7">
        <v>43272</v>
      </c>
      <c r="B156" s="526">
        <v>15545</v>
      </c>
      <c r="C156" s="526" t="s">
        <v>25</v>
      </c>
      <c r="D156" t="s">
        <v>17</v>
      </c>
      <c r="F156" s="2">
        <v>30</v>
      </c>
      <c r="G156" s="2">
        <f t="shared" si="4"/>
        <v>0</v>
      </c>
    </row>
    <row r="157" spans="1:7">
      <c r="A157" s="44">
        <v>43281</v>
      </c>
      <c r="B157" s="525" t="s">
        <v>14</v>
      </c>
      <c r="C157" s="525" t="s">
        <v>26</v>
      </c>
      <c r="D157" t="s">
        <v>16</v>
      </c>
      <c r="E157" s="2">
        <v>53.6</v>
      </c>
      <c r="G157" s="2">
        <f t="shared" si="4"/>
        <v>53.6</v>
      </c>
    </row>
    <row r="158" spans="1:7">
      <c r="B158" s="526"/>
      <c r="C158" s="526"/>
      <c r="D158" t="s">
        <v>17</v>
      </c>
      <c r="E158" s="2">
        <v>30</v>
      </c>
      <c r="G158" s="2">
        <f t="shared" si="4"/>
        <v>83.6</v>
      </c>
    </row>
    <row r="159" spans="1:7">
      <c r="B159" s="526"/>
      <c r="C159" s="526"/>
      <c r="D159" t="s">
        <v>18</v>
      </c>
      <c r="E159" s="2">
        <v>60</v>
      </c>
      <c r="G159" s="2">
        <f t="shared" si="4"/>
        <v>143.6</v>
      </c>
    </row>
    <row r="160" spans="1:7">
      <c r="B160" s="526"/>
      <c r="C160" s="526"/>
      <c r="D160" t="s">
        <v>19</v>
      </c>
      <c r="E160" s="2">
        <v>5</v>
      </c>
      <c r="G160" s="2">
        <f t="shared" si="4"/>
        <v>148.6</v>
      </c>
    </row>
    <row r="161" spans="1:7">
      <c r="A161" s="7">
        <v>43281</v>
      </c>
      <c r="B161" s="526" t="s">
        <v>114</v>
      </c>
      <c r="C161" s="526" t="s">
        <v>26</v>
      </c>
      <c r="D161" t="s">
        <v>18</v>
      </c>
      <c r="F161" s="2">
        <v>60</v>
      </c>
      <c r="G161" s="2">
        <f t="shared" si="4"/>
        <v>88.6</v>
      </c>
    </row>
    <row r="162" spans="1:7">
      <c r="A162" s="7">
        <v>43281</v>
      </c>
      <c r="B162" s="526" t="s">
        <v>114</v>
      </c>
      <c r="C162" s="526" t="s">
        <v>26</v>
      </c>
      <c r="D162" t="s">
        <v>19</v>
      </c>
      <c r="F162" s="2">
        <v>5</v>
      </c>
      <c r="G162" s="2">
        <f t="shared" si="4"/>
        <v>83.6</v>
      </c>
    </row>
    <row r="163" spans="1:7">
      <c r="A163" s="7">
        <v>43304</v>
      </c>
      <c r="B163" s="526">
        <v>15771</v>
      </c>
      <c r="C163" s="526" t="s">
        <v>26</v>
      </c>
      <c r="D163" t="s">
        <v>16</v>
      </c>
      <c r="F163" s="2">
        <v>53.6</v>
      </c>
      <c r="G163" s="2">
        <f t="shared" si="4"/>
        <v>29.999999999999993</v>
      </c>
    </row>
    <row r="164" spans="1:7">
      <c r="A164" s="7">
        <v>43304</v>
      </c>
      <c r="B164" s="526">
        <v>15771</v>
      </c>
      <c r="C164" s="526" t="s">
        <v>26</v>
      </c>
      <c r="D164" t="s">
        <v>17</v>
      </c>
      <c r="F164" s="2">
        <v>30</v>
      </c>
      <c r="G164" s="2">
        <f t="shared" si="4"/>
        <v>0</v>
      </c>
    </row>
    <row r="165" spans="1:7">
      <c r="A165" s="7">
        <v>43312</v>
      </c>
      <c r="B165" s="526" t="s">
        <v>14</v>
      </c>
      <c r="C165" s="526" t="s">
        <v>27</v>
      </c>
      <c r="D165" t="s">
        <v>16</v>
      </c>
      <c r="E165" s="2">
        <v>52.6</v>
      </c>
      <c r="G165" s="2">
        <f t="shared" si="4"/>
        <v>52.6</v>
      </c>
    </row>
    <row r="166" spans="1:7">
      <c r="B166" s="526"/>
      <c r="C166" s="526"/>
      <c r="D166" t="s">
        <v>17</v>
      </c>
      <c r="E166" s="2">
        <v>30</v>
      </c>
      <c r="G166" s="2">
        <f t="shared" si="4"/>
        <v>82.6</v>
      </c>
    </row>
    <row r="167" spans="1:7">
      <c r="B167" s="526"/>
      <c r="C167" s="526"/>
      <c r="D167" t="s">
        <v>18</v>
      </c>
      <c r="E167" s="2">
        <v>60</v>
      </c>
      <c r="G167" s="2">
        <f t="shared" si="4"/>
        <v>142.6</v>
      </c>
    </row>
    <row r="168" spans="1:7">
      <c r="B168" s="526"/>
      <c r="C168" s="526"/>
      <c r="D168" t="s">
        <v>19</v>
      </c>
      <c r="E168" s="2">
        <v>5</v>
      </c>
      <c r="G168" s="2">
        <f t="shared" si="4"/>
        <v>147.6</v>
      </c>
    </row>
    <row r="169" spans="1:7">
      <c r="A169" s="7">
        <v>43312</v>
      </c>
      <c r="B169" s="526" t="s">
        <v>114</v>
      </c>
      <c r="C169" s="526" t="s">
        <v>27</v>
      </c>
      <c r="D169" t="s">
        <v>18</v>
      </c>
      <c r="F169" s="2">
        <v>60</v>
      </c>
      <c r="G169" s="2">
        <f t="shared" si="4"/>
        <v>87.6</v>
      </c>
    </row>
    <row r="170" spans="1:7">
      <c r="A170" s="7">
        <v>43312</v>
      </c>
      <c r="B170" s="526" t="s">
        <v>114</v>
      </c>
      <c r="C170" s="526" t="s">
        <v>27</v>
      </c>
      <c r="D170" t="s">
        <v>19</v>
      </c>
      <c r="F170" s="2">
        <v>5</v>
      </c>
      <c r="G170" s="2">
        <f t="shared" si="4"/>
        <v>82.6</v>
      </c>
    </row>
    <row r="171" spans="1:7">
      <c r="A171" s="7">
        <v>43334</v>
      </c>
      <c r="B171" s="526">
        <v>16058</v>
      </c>
      <c r="C171" s="526" t="s">
        <v>27</v>
      </c>
      <c r="D171" t="s">
        <v>16</v>
      </c>
      <c r="F171" s="2">
        <v>52.6</v>
      </c>
      <c r="G171" s="2">
        <f t="shared" si="4"/>
        <v>29.999999999999993</v>
      </c>
    </row>
    <row r="172" spans="1:7">
      <c r="A172" s="7">
        <v>43334</v>
      </c>
      <c r="B172" s="526">
        <v>16058</v>
      </c>
      <c r="C172" s="526" t="s">
        <v>27</v>
      </c>
      <c r="D172" t="s">
        <v>17</v>
      </c>
      <c r="F172" s="2">
        <v>30</v>
      </c>
      <c r="G172" s="2">
        <f t="shared" si="4"/>
        <v>0</v>
      </c>
    </row>
    <row r="173" spans="1:7">
      <c r="A173" s="44">
        <v>43343</v>
      </c>
      <c r="B173" s="525" t="s">
        <v>14</v>
      </c>
      <c r="C173" s="525" t="s">
        <v>28</v>
      </c>
      <c r="D173" t="s">
        <v>16</v>
      </c>
      <c r="E173" s="2">
        <v>52.2</v>
      </c>
      <c r="G173" s="2">
        <f t="shared" si="4"/>
        <v>52.2</v>
      </c>
    </row>
    <row r="174" spans="1:7">
      <c r="B174" s="526"/>
      <c r="C174" s="526"/>
      <c r="D174" t="s">
        <v>17</v>
      </c>
      <c r="E174" s="2">
        <v>30</v>
      </c>
      <c r="G174" s="2">
        <f t="shared" si="4"/>
        <v>82.2</v>
      </c>
    </row>
    <row r="175" spans="1:7">
      <c r="B175" s="526"/>
      <c r="C175" s="526"/>
      <c r="D175" t="s">
        <v>18</v>
      </c>
      <c r="E175" s="2">
        <v>60</v>
      </c>
      <c r="G175" s="2">
        <f t="shared" si="4"/>
        <v>142.19999999999999</v>
      </c>
    </row>
    <row r="176" spans="1:7">
      <c r="B176" s="526"/>
      <c r="C176" s="526"/>
      <c r="D176" t="s">
        <v>19</v>
      </c>
      <c r="E176" s="2">
        <v>5</v>
      </c>
      <c r="G176" s="2">
        <f t="shared" si="4"/>
        <v>147.19999999999999</v>
      </c>
    </row>
    <row r="177" spans="1:7">
      <c r="A177" s="7">
        <v>43343</v>
      </c>
      <c r="B177" s="526" t="s">
        <v>114</v>
      </c>
      <c r="C177" s="526" t="s">
        <v>28</v>
      </c>
      <c r="D177" t="s">
        <v>18</v>
      </c>
      <c r="F177" s="2">
        <v>60</v>
      </c>
      <c r="G177" s="2">
        <f t="shared" si="4"/>
        <v>87.199999999999989</v>
      </c>
    </row>
    <row r="178" spans="1:7">
      <c r="A178" s="7">
        <v>43343</v>
      </c>
      <c r="B178" s="526" t="s">
        <v>114</v>
      </c>
      <c r="C178" s="526" t="s">
        <v>28</v>
      </c>
      <c r="D178" t="s">
        <v>19</v>
      </c>
      <c r="F178" s="2">
        <v>5</v>
      </c>
      <c r="G178" s="2">
        <f t="shared" si="4"/>
        <v>82.199999999999989</v>
      </c>
    </row>
    <row r="179" spans="1:7">
      <c r="A179" s="7">
        <v>43367</v>
      </c>
      <c r="B179" s="526">
        <v>16189</v>
      </c>
      <c r="C179" s="526" t="s">
        <v>28</v>
      </c>
      <c r="D179" t="s">
        <v>16</v>
      </c>
      <c r="F179" s="2">
        <v>52.2</v>
      </c>
      <c r="G179" s="2">
        <f t="shared" si="4"/>
        <v>29.999999999999986</v>
      </c>
    </row>
    <row r="180" spans="1:7">
      <c r="A180" s="7">
        <v>43367</v>
      </c>
      <c r="B180" s="526">
        <v>16189</v>
      </c>
      <c r="C180" s="526" t="s">
        <v>28</v>
      </c>
      <c r="D180" t="s">
        <v>17</v>
      </c>
      <c r="F180" s="2">
        <v>30</v>
      </c>
      <c r="G180" s="2">
        <f t="shared" si="4"/>
        <v>0</v>
      </c>
    </row>
    <row r="181" spans="1:7">
      <c r="A181" s="44">
        <v>43373</v>
      </c>
      <c r="B181" s="525" t="s">
        <v>14</v>
      </c>
      <c r="C181" s="525" t="s">
        <v>29</v>
      </c>
      <c r="D181" t="s">
        <v>16</v>
      </c>
      <c r="E181" s="2">
        <v>53.5</v>
      </c>
      <c r="G181" s="2">
        <f t="shared" si="4"/>
        <v>53.5</v>
      </c>
    </row>
    <row r="182" spans="1:7">
      <c r="B182" s="526"/>
      <c r="C182" s="526"/>
      <c r="D182" t="s">
        <v>17</v>
      </c>
      <c r="E182" s="2">
        <v>30</v>
      </c>
      <c r="G182" s="2">
        <f t="shared" si="4"/>
        <v>83.5</v>
      </c>
    </row>
    <row r="183" spans="1:7">
      <c r="B183" s="526"/>
      <c r="C183" s="526"/>
      <c r="D183" t="s">
        <v>18</v>
      </c>
      <c r="E183" s="2">
        <v>60</v>
      </c>
      <c r="G183" s="2">
        <f t="shared" si="4"/>
        <v>143.5</v>
      </c>
    </row>
    <row r="184" spans="1:7">
      <c r="B184" s="526"/>
      <c r="C184" s="526"/>
      <c r="D184" t="s">
        <v>19</v>
      </c>
      <c r="E184" s="2">
        <v>5</v>
      </c>
      <c r="G184" s="2">
        <f t="shared" si="4"/>
        <v>148.5</v>
      </c>
    </row>
    <row r="185" spans="1:7">
      <c r="A185" s="7">
        <v>43373</v>
      </c>
      <c r="B185" s="526" t="s">
        <v>114</v>
      </c>
      <c r="C185" s="526" t="s">
        <v>29</v>
      </c>
      <c r="D185" t="s">
        <v>18</v>
      </c>
      <c r="F185" s="2">
        <v>60</v>
      </c>
      <c r="G185" s="2">
        <f t="shared" si="4"/>
        <v>88.5</v>
      </c>
    </row>
    <row r="186" spans="1:7">
      <c r="A186" s="7">
        <v>43373</v>
      </c>
      <c r="B186" s="526" t="s">
        <v>114</v>
      </c>
      <c r="C186" s="526" t="s">
        <v>29</v>
      </c>
      <c r="D186" t="s">
        <v>19</v>
      </c>
      <c r="F186" s="2">
        <v>5</v>
      </c>
      <c r="G186" s="2">
        <f t="shared" si="4"/>
        <v>83.5</v>
      </c>
    </row>
    <row r="187" spans="1:7">
      <c r="A187" s="7">
        <v>43400</v>
      </c>
      <c r="B187" s="526">
        <v>16494</v>
      </c>
      <c r="C187" s="526" t="s">
        <v>29</v>
      </c>
      <c r="D187" t="s">
        <v>16</v>
      </c>
      <c r="F187" s="2">
        <v>53.5</v>
      </c>
      <c r="G187" s="2">
        <f t="shared" si="4"/>
        <v>30</v>
      </c>
    </row>
    <row r="188" spans="1:7">
      <c r="A188" s="7">
        <v>43400</v>
      </c>
      <c r="B188" s="526">
        <v>16494</v>
      </c>
      <c r="C188" s="526" t="s">
        <v>29</v>
      </c>
      <c r="D188" t="s">
        <v>17</v>
      </c>
      <c r="F188" s="2">
        <v>30</v>
      </c>
      <c r="G188" s="2">
        <f t="shared" si="4"/>
        <v>0</v>
      </c>
    </row>
    <row r="189" spans="1:7">
      <c r="A189" s="44">
        <v>43404</v>
      </c>
      <c r="B189" s="525" t="s">
        <v>14</v>
      </c>
      <c r="C189" s="525" t="s">
        <v>30</v>
      </c>
      <c r="D189" t="s">
        <v>16</v>
      </c>
      <c r="E189" s="2">
        <v>54.1</v>
      </c>
      <c r="G189" s="2">
        <f t="shared" si="4"/>
        <v>54.1</v>
      </c>
    </row>
    <row r="190" spans="1:7">
      <c r="B190" s="526"/>
      <c r="C190" s="526"/>
      <c r="D190" t="s">
        <v>17</v>
      </c>
      <c r="E190" s="2">
        <v>36</v>
      </c>
      <c r="G190" s="2">
        <f t="shared" si="4"/>
        <v>90.1</v>
      </c>
    </row>
    <row r="191" spans="1:7">
      <c r="B191" s="526"/>
      <c r="C191" s="526"/>
      <c r="D191" t="s">
        <v>18</v>
      </c>
      <c r="E191" s="2">
        <v>60</v>
      </c>
      <c r="G191" s="2">
        <f t="shared" si="4"/>
        <v>150.1</v>
      </c>
    </row>
    <row r="192" spans="1:7">
      <c r="B192" s="526"/>
      <c r="C192" s="526"/>
      <c r="D192" t="s">
        <v>19</v>
      </c>
      <c r="E192" s="2">
        <v>5</v>
      </c>
      <c r="G192" s="2">
        <f t="shared" si="4"/>
        <v>155.1</v>
      </c>
    </row>
    <row r="193" spans="1:7">
      <c r="A193" s="7">
        <v>43404</v>
      </c>
      <c r="B193" s="526" t="s">
        <v>114</v>
      </c>
      <c r="C193" s="526" t="s">
        <v>30</v>
      </c>
      <c r="D193" t="s">
        <v>18</v>
      </c>
      <c r="F193" s="2">
        <v>60</v>
      </c>
      <c r="G193" s="2">
        <f t="shared" si="4"/>
        <v>95.1</v>
      </c>
    </row>
    <row r="194" spans="1:7">
      <c r="A194" s="7">
        <v>43404</v>
      </c>
      <c r="B194" s="526" t="s">
        <v>114</v>
      </c>
      <c r="C194" s="526" t="s">
        <v>30</v>
      </c>
      <c r="D194" t="s">
        <v>19</v>
      </c>
      <c r="F194" s="2">
        <v>5</v>
      </c>
      <c r="G194" s="2">
        <f t="shared" si="4"/>
        <v>90.1</v>
      </c>
    </row>
    <row r="195" spans="1:7">
      <c r="A195" s="7">
        <v>43431</v>
      </c>
      <c r="B195" s="526">
        <v>16592</v>
      </c>
      <c r="C195" s="526" t="s">
        <v>30</v>
      </c>
      <c r="D195" t="s">
        <v>16</v>
      </c>
      <c r="F195" s="2">
        <v>54.1</v>
      </c>
      <c r="G195" s="2">
        <f t="shared" si="4"/>
        <v>35.999999999999993</v>
      </c>
    </row>
    <row r="196" spans="1:7">
      <c r="A196" s="7">
        <v>43431</v>
      </c>
      <c r="B196" s="526">
        <v>16592</v>
      </c>
      <c r="C196" s="526" t="s">
        <v>30</v>
      </c>
      <c r="D196" t="s">
        <v>17</v>
      </c>
      <c r="F196" s="2">
        <v>36</v>
      </c>
      <c r="G196" s="2">
        <f t="shared" si="4"/>
        <v>0</v>
      </c>
    </row>
    <row r="197" spans="1:7">
      <c r="A197" s="44">
        <v>43434</v>
      </c>
      <c r="B197" s="525" t="s">
        <v>14</v>
      </c>
      <c r="C197" s="525" t="s">
        <v>33</v>
      </c>
      <c r="D197" t="s">
        <v>16</v>
      </c>
      <c r="E197" s="2">
        <v>55.4</v>
      </c>
      <c r="G197" s="2">
        <f t="shared" si="4"/>
        <v>55.4</v>
      </c>
    </row>
    <row r="198" spans="1:7">
      <c r="B198" s="526"/>
      <c r="C198" s="526"/>
      <c r="D198" t="s">
        <v>17</v>
      </c>
      <c r="E198" s="2">
        <v>36</v>
      </c>
      <c r="G198" s="2">
        <f t="shared" si="4"/>
        <v>91.4</v>
      </c>
    </row>
    <row r="199" spans="1:7">
      <c r="B199" s="526"/>
      <c r="C199" s="526"/>
      <c r="D199" t="s">
        <v>18</v>
      </c>
      <c r="E199" s="2">
        <v>60</v>
      </c>
      <c r="G199" s="2">
        <f t="shared" si="4"/>
        <v>151.4</v>
      </c>
    </row>
    <row r="200" spans="1:7">
      <c r="B200" s="526"/>
      <c r="C200" s="526"/>
      <c r="D200" t="s">
        <v>19</v>
      </c>
      <c r="E200" s="2">
        <v>5</v>
      </c>
      <c r="G200" s="2">
        <f t="shared" si="4"/>
        <v>156.4</v>
      </c>
    </row>
    <row r="201" spans="1:7">
      <c r="A201" s="7">
        <v>43434</v>
      </c>
      <c r="B201" s="526" t="s">
        <v>114</v>
      </c>
      <c r="C201" s="526" t="s">
        <v>33</v>
      </c>
      <c r="D201" t="s">
        <v>18</v>
      </c>
      <c r="F201" s="2">
        <v>60</v>
      </c>
      <c r="G201" s="2">
        <f t="shared" si="4"/>
        <v>96.4</v>
      </c>
    </row>
    <row r="202" spans="1:7">
      <c r="A202" s="7">
        <v>43434</v>
      </c>
      <c r="B202" s="526" t="s">
        <v>114</v>
      </c>
      <c r="C202" s="526" t="s">
        <v>33</v>
      </c>
      <c r="D202" t="s">
        <v>19</v>
      </c>
      <c r="F202" s="2">
        <v>5</v>
      </c>
      <c r="G202" s="2">
        <f t="shared" si="4"/>
        <v>91.4</v>
      </c>
    </row>
    <row r="203" spans="1:7">
      <c r="A203" s="7">
        <v>43472</v>
      </c>
      <c r="B203" s="526">
        <v>16841</v>
      </c>
      <c r="C203" s="526" t="s">
        <v>33</v>
      </c>
      <c r="D203" t="s">
        <v>16</v>
      </c>
      <c r="F203" s="2">
        <v>55.4</v>
      </c>
      <c r="G203" s="2">
        <f t="shared" ref="G203:G267" si="5">+G202+E203-F203</f>
        <v>36.000000000000007</v>
      </c>
    </row>
    <row r="204" spans="1:7">
      <c r="A204" s="7">
        <v>43472</v>
      </c>
      <c r="B204" s="526">
        <v>16841</v>
      </c>
      <c r="C204" s="526" t="s">
        <v>33</v>
      </c>
      <c r="D204" t="s">
        <v>17</v>
      </c>
      <c r="F204" s="2">
        <v>36</v>
      </c>
      <c r="G204" s="2">
        <f t="shared" si="5"/>
        <v>0</v>
      </c>
    </row>
    <row r="205" spans="1:7">
      <c r="A205" s="44">
        <v>43465</v>
      </c>
      <c r="B205" s="525" t="s">
        <v>14</v>
      </c>
      <c r="C205" s="525" t="s">
        <v>34</v>
      </c>
      <c r="D205" t="s">
        <v>16</v>
      </c>
      <c r="E205" s="2">
        <v>63.6</v>
      </c>
      <c r="G205" s="2">
        <f t="shared" si="5"/>
        <v>63.6</v>
      </c>
    </row>
    <row r="206" spans="1:7">
      <c r="B206" s="526"/>
      <c r="C206" s="526"/>
      <c r="D206" t="s">
        <v>17</v>
      </c>
      <c r="E206" s="2">
        <v>36</v>
      </c>
      <c r="G206" s="2">
        <f t="shared" si="5"/>
        <v>99.6</v>
      </c>
    </row>
    <row r="207" spans="1:7">
      <c r="B207" s="526"/>
      <c r="C207" s="526"/>
      <c r="D207" t="s">
        <v>18</v>
      </c>
      <c r="E207" s="2">
        <v>60</v>
      </c>
      <c r="G207" s="2">
        <f t="shared" si="5"/>
        <v>159.6</v>
      </c>
    </row>
    <row r="208" spans="1:7">
      <c r="B208" s="526"/>
      <c r="C208" s="526"/>
      <c r="D208" t="s">
        <v>19</v>
      </c>
      <c r="E208" s="2">
        <v>5</v>
      </c>
      <c r="G208" s="2">
        <f t="shared" si="5"/>
        <v>164.6</v>
      </c>
    </row>
    <row r="209" spans="1:7">
      <c r="A209" s="7">
        <v>43465</v>
      </c>
      <c r="B209" s="526" t="s">
        <v>114</v>
      </c>
      <c r="C209" s="526" t="s">
        <v>34</v>
      </c>
      <c r="D209" t="s">
        <v>18</v>
      </c>
      <c r="F209" s="2">
        <v>60</v>
      </c>
      <c r="G209" s="2">
        <f t="shared" si="5"/>
        <v>104.6</v>
      </c>
    </row>
    <row r="210" spans="1:7">
      <c r="A210" s="7">
        <v>43465</v>
      </c>
      <c r="B210" s="526" t="s">
        <v>114</v>
      </c>
      <c r="C210" s="526" t="s">
        <v>34</v>
      </c>
      <c r="D210" t="s">
        <v>19</v>
      </c>
      <c r="F210" s="2">
        <v>5</v>
      </c>
      <c r="G210" s="2">
        <f t="shared" si="5"/>
        <v>99.6</v>
      </c>
    </row>
    <row r="211" spans="1:7">
      <c r="A211" s="7">
        <v>43502</v>
      </c>
      <c r="B211" s="526">
        <v>17110</v>
      </c>
      <c r="C211" s="526" t="s">
        <v>34</v>
      </c>
      <c r="D211" t="s">
        <v>16</v>
      </c>
      <c r="F211" s="2">
        <v>63.6</v>
      </c>
      <c r="G211" s="2">
        <f t="shared" si="5"/>
        <v>35.999999999999993</v>
      </c>
    </row>
    <row r="212" spans="1:7">
      <c r="A212" s="7">
        <v>43502</v>
      </c>
      <c r="B212" s="526">
        <v>17110</v>
      </c>
      <c r="C212" s="526" t="s">
        <v>34</v>
      </c>
      <c r="D212" t="s">
        <v>17</v>
      </c>
      <c r="F212" s="2">
        <v>36</v>
      </c>
      <c r="G212" s="2">
        <f t="shared" si="5"/>
        <v>0</v>
      </c>
    </row>
    <row r="213" spans="1:7">
      <c r="A213" s="44">
        <v>43496</v>
      </c>
      <c r="B213" s="525" t="s">
        <v>14</v>
      </c>
      <c r="C213" s="525" t="s">
        <v>15</v>
      </c>
      <c r="D213" t="s">
        <v>16</v>
      </c>
      <c r="E213" s="2">
        <v>85.8</v>
      </c>
      <c r="G213" s="2">
        <f t="shared" si="5"/>
        <v>85.8</v>
      </c>
    </row>
    <row r="214" spans="1:7">
      <c r="B214" s="526"/>
      <c r="C214" s="526"/>
      <c r="D214" t="s">
        <v>17</v>
      </c>
      <c r="E214" s="2">
        <v>36</v>
      </c>
      <c r="G214" s="2">
        <f t="shared" si="5"/>
        <v>121.8</v>
      </c>
    </row>
    <row r="215" spans="1:7">
      <c r="B215" s="526"/>
      <c r="C215" s="526"/>
      <c r="D215" t="s">
        <v>18</v>
      </c>
      <c r="E215" s="2">
        <v>60</v>
      </c>
      <c r="G215" s="2">
        <f t="shared" si="5"/>
        <v>181.8</v>
      </c>
    </row>
    <row r="216" spans="1:7">
      <c r="B216" s="526"/>
      <c r="C216" s="526"/>
      <c r="D216" t="s">
        <v>19</v>
      </c>
      <c r="E216" s="2">
        <v>5</v>
      </c>
      <c r="G216" s="2">
        <f t="shared" si="5"/>
        <v>186.8</v>
      </c>
    </row>
    <row r="217" spans="1:7">
      <c r="A217" s="7">
        <v>43496</v>
      </c>
      <c r="B217" s="526" t="s">
        <v>114</v>
      </c>
      <c r="C217" s="526" t="s">
        <v>15</v>
      </c>
      <c r="D217" t="s">
        <v>18</v>
      </c>
      <c r="F217" s="2">
        <v>60</v>
      </c>
      <c r="G217" s="2">
        <f t="shared" si="5"/>
        <v>126.80000000000001</v>
      </c>
    </row>
    <row r="218" spans="1:7">
      <c r="A218" s="7">
        <v>43496</v>
      </c>
      <c r="B218" s="526" t="s">
        <v>114</v>
      </c>
      <c r="C218" s="526" t="s">
        <v>15</v>
      </c>
      <c r="D218" t="s">
        <v>19</v>
      </c>
      <c r="F218" s="2">
        <v>5</v>
      </c>
      <c r="G218" s="2">
        <f t="shared" si="5"/>
        <v>121.80000000000001</v>
      </c>
    </row>
    <row r="219" spans="1:7">
      <c r="A219" s="7">
        <v>43523</v>
      </c>
      <c r="B219" s="526">
        <v>17205</v>
      </c>
      <c r="C219" s="526" t="s">
        <v>15</v>
      </c>
      <c r="D219" t="s">
        <v>16</v>
      </c>
      <c r="F219" s="2">
        <v>85.8</v>
      </c>
      <c r="G219" s="2">
        <f t="shared" si="5"/>
        <v>36.000000000000014</v>
      </c>
    </row>
    <row r="220" spans="1:7">
      <c r="A220" s="7">
        <v>43523</v>
      </c>
      <c r="B220" s="526">
        <v>17205</v>
      </c>
      <c r="C220" s="526" t="s">
        <v>15</v>
      </c>
      <c r="D220" t="s">
        <v>17</v>
      </c>
      <c r="F220" s="2">
        <v>36</v>
      </c>
      <c r="G220" s="2">
        <f t="shared" si="5"/>
        <v>0</v>
      </c>
    </row>
    <row r="221" spans="1:7">
      <c r="A221" s="44">
        <v>43524</v>
      </c>
      <c r="B221" s="525" t="s">
        <v>14</v>
      </c>
      <c r="C221" s="525" t="s">
        <v>20</v>
      </c>
      <c r="D221" t="s">
        <v>16</v>
      </c>
      <c r="E221" s="2">
        <v>90.7</v>
      </c>
      <c r="G221" s="2">
        <f t="shared" si="5"/>
        <v>90.7</v>
      </c>
    </row>
    <row r="222" spans="1:7">
      <c r="B222" s="526"/>
      <c r="C222" s="526"/>
      <c r="D222" t="s">
        <v>17</v>
      </c>
      <c r="E222" s="2">
        <v>44</v>
      </c>
      <c r="G222" s="2">
        <f t="shared" si="5"/>
        <v>134.69999999999999</v>
      </c>
    </row>
    <row r="223" spans="1:7">
      <c r="B223" s="526"/>
      <c r="C223" s="526"/>
      <c r="D223" t="s">
        <v>18</v>
      </c>
      <c r="E223" s="2">
        <v>56</v>
      </c>
      <c r="G223" s="2">
        <f t="shared" si="5"/>
        <v>190.7</v>
      </c>
    </row>
    <row r="224" spans="1:7">
      <c r="B224" s="526"/>
      <c r="C224" s="526"/>
      <c r="D224" t="s">
        <v>19</v>
      </c>
      <c r="E224" s="2">
        <v>5</v>
      </c>
      <c r="G224" s="2">
        <f t="shared" si="5"/>
        <v>195.7</v>
      </c>
    </row>
    <row r="225" spans="1:7">
      <c r="A225" s="7">
        <v>43524</v>
      </c>
      <c r="B225" s="526" t="s">
        <v>114</v>
      </c>
      <c r="C225" s="526" t="s">
        <v>20</v>
      </c>
      <c r="D225" t="s">
        <v>18</v>
      </c>
      <c r="F225" s="2">
        <v>56</v>
      </c>
      <c r="G225" s="2">
        <f t="shared" si="5"/>
        <v>139.69999999999999</v>
      </c>
    </row>
    <row r="226" spans="1:7">
      <c r="A226" s="7">
        <v>43524</v>
      </c>
      <c r="B226" s="526" t="s">
        <v>114</v>
      </c>
      <c r="C226" s="526" t="s">
        <v>20</v>
      </c>
      <c r="D226" t="s">
        <v>19</v>
      </c>
      <c r="F226" s="2">
        <v>5</v>
      </c>
      <c r="G226" s="2">
        <f t="shared" si="5"/>
        <v>134.69999999999999</v>
      </c>
    </row>
    <row r="227" spans="1:7">
      <c r="A227" s="7">
        <v>43589</v>
      </c>
      <c r="B227" s="526">
        <v>17794</v>
      </c>
      <c r="C227" s="526" t="s">
        <v>20</v>
      </c>
      <c r="D227" t="s">
        <v>16</v>
      </c>
      <c r="F227" s="2">
        <v>90.7</v>
      </c>
      <c r="G227" s="2">
        <f t="shared" si="5"/>
        <v>43.999999999999986</v>
      </c>
    </row>
    <row r="228" spans="1:7">
      <c r="A228" s="7">
        <v>43589</v>
      </c>
      <c r="B228" s="526">
        <v>17794</v>
      </c>
      <c r="C228" s="526" t="s">
        <v>20</v>
      </c>
      <c r="D228" t="s">
        <v>17</v>
      </c>
      <c r="F228" s="2">
        <v>44</v>
      </c>
      <c r="G228" s="2">
        <f t="shared" si="5"/>
        <v>0</v>
      </c>
    </row>
    <row r="229" spans="1:7">
      <c r="A229" s="44">
        <v>43555</v>
      </c>
      <c r="B229" s="525" t="s">
        <v>14</v>
      </c>
      <c r="C229" s="525" t="s">
        <v>23</v>
      </c>
      <c r="D229" t="s">
        <v>16</v>
      </c>
      <c r="E229" s="2">
        <v>84.2</v>
      </c>
      <c r="G229" s="2">
        <f t="shared" si="5"/>
        <v>84.2</v>
      </c>
    </row>
    <row r="230" spans="1:7">
      <c r="B230" s="526"/>
      <c r="C230" s="526"/>
      <c r="D230" t="s">
        <v>17</v>
      </c>
      <c r="E230" s="2">
        <v>35.9</v>
      </c>
      <c r="G230" s="2">
        <f t="shared" si="5"/>
        <v>120.1</v>
      </c>
    </row>
    <row r="231" spans="1:7">
      <c r="B231" s="526"/>
      <c r="C231" s="526"/>
      <c r="D231" t="s">
        <v>18</v>
      </c>
      <c r="E231" s="2">
        <v>60</v>
      </c>
      <c r="G231" s="2">
        <f t="shared" si="5"/>
        <v>180.1</v>
      </c>
    </row>
    <row r="232" spans="1:7">
      <c r="B232" s="526"/>
      <c r="C232" s="526"/>
      <c r="D232" t="s">
        <v>19</v>
      </c>
      <c r="E232" s="2">
        <v>5</v>
      </c>
      <c r="G232" s="2">
        <f t="shared" si="5"/>
        <v>185.1</v>
      </c>
    </row>
    <row r="233" spans="1:7">
      <c r="A233" s="7">
        <v>43555</v>
      </c>
      <c r="B233" s="526" t="s">
        <v>114</v>
      </c>
      <c r="C233" s="526" t="s">
        <v>23</v>
      </c>
      <c r="D233" t="s">
        <v>18</v>
      </c>
      <c r="F233" s="2">
        <v>60</v>
      </c>
      <c r="G233" s="2">
        <f t="shared" si="5"/>
        <v>125.1</v>
      </c>
    </row>
    <row r="234" spans="1:7">
      <c r="A234" s="7">
        <v>43555</v>
      </c>
      <c r="B234" s="526" t="s">
        <v>114</v>
      </c>
      <c r="C234" s="526" t="s">
        <v>23</v>
      </c>
      <c r="D234" t="s">
        <v>19</v>
      </c>
      <c r="F234" s="2">
        <v>5</v>
      </c>
      <c r="G234" s="2">
        <f t="shared" si="5"/>
        <v>120.1</v>
      </c>
    </row>
    <row r="235" spans="1:7">
      <c r="A235" s="7">
        <v>43589</v>
      </c>
      <c r="B235" s="526">
        <v>17794</v>
      </c>
      <c r="C235" s="526" t="s">
        <v>23</v>
      </c>
      <c r="D235" t="s">
        <v>16</v>
      </c>
      <c r="F235" s="2">
        <v>84.2</v>
      </c>
      <c r="G235" s="2">
        <f t="shared" si="5"/>
        <v>35.899999999999991</v>
      </c>
    </row>
    <row r="236" spans="1:7">
      <c r="A236" s="7">
        <v>43589</v>
      </c>
      <c r="B236" s="526">
        <v>17794</v>
      </c>
      <c r="C236" s="526" t="s">
        <v>23</v>
      </c>
      <c r="D236" t="s">
        <v>17</v>
      </c>
      <c r="F236" s="2">
        <v>35.9</v>
      </c>
      <c r="G236" s="2">
        <f t="shared" si="5"/>
        <v>0</v>
      </c>
    </row>
    <row r="237" spans="1:7">
      <c r="A237" s="44">
        <v>43585</v>
      </c>
      <c r="B237" s="525" t="s">
        <v>14</v>
      </c>
      <c r="C237" s="525" t="s">
        <v>24</v>
      </c>
      <c r="D237" t="s">
        <v>16</v>
      </c>
      <c r="E237" s="2">
        <v>85.2</v>
      </c>
      <c r="G237" s="2">
        <f t="shared" si="5"/>
        <v>85.2</v>
      </c>
    </row>
    <row r="238" spans="1:7">
      <c r="B238" s="526"/>
      <c r="C238" s="526"/>
      <c r="D238" t="s">
        <v>17</v>
      </c>
      <c r="E238" s="2">
        <v>31.9</v>
      </c>
      <c r="G238" s="2">
        <f t="shared" si="5"/>
        <v>117.1</v>
      </c>
    </row>
    <row r="239" spans="1:7">
      <c r="B239" s="526"/>
      <c r="C239" s="526"/>
      <c r="D239" t="s">
        <v>18</v>
      </c>
      <c r="E239" s="2">
        <v>60</v>
      </c>
      <c r="G239" s="2">
        <f t="shared" si="5"/>
        <v>177.1</v>
      </c>
    </row>
    <row r="240" spans="1:7">
      <c r="B240" s="526"/>
      <c r="C240" s="526"/>
      <c r="D240" t="s">
        <v>19</v>
      </c>
      <c r="E240" s="2">
        <v>5</v>
      </c>
      <c r="G240" s="2">
        <f t="shared" si="5"/>
        <v>182.1</v>
      </c>
    </row>
    <row r="241" spans="1:7">
      <c r="A241" s="7">
        <v>43585</v>
      </c>
      <c r="B241" s="526" t="s">
        <v>114</v>
      </c>
      <c r="C241" s="526" t="s">
        <v>24</v>
      </c>
      <c r="D241" t="s">
        <v>18</v>
      </c>
      <c r="F241" s="2">
        <v>60</v>
      </c>
      <c r="G241" s="2">
        <f t="shared" si="5"/>
        <v>122.1</v>
      </c>
    </row>
    <row r="242" spans="1:7">
      <c r="A242" s="7">
        <v>43585</v>
      </c>
      <c r="B242" s="526" t="s">
        <v>114</v>
      </c>
      <c r="C242" s="526" t="s">
        <v>24</v>
      </c>
      <c r="D242" t="s">
        <v>19</v>
      </c>
      <c r="F242" s="2">
        <v>5</v>
      </c>
      <c r="G242" s="2">
        <f t="shared" si="5"/>
        <v>117.1</v>
      </c>
    </row>
    <row r="243" spans="1:7">
      <c r="A243" s="7">
        <v>43623</v>
      </c>
      <c r="B243" s="526">
        <v>18025</v>
      </c>
      <c r="C243" s="526" t="s">
        <v>24</v>
      </c>
      <c r="D243" t="s">
        <v>16</v>
      </c>
      <c r="F243" s="2">
        <v>85.2</v>
      </c>
      <c r="G243" s="2">
        <f t="shared" si="5"/>
        <v>31.899999999999991</v>
      </c>
    </row>
    <row r="244" spans="1:7">
      <c r="A244" s="7">
        <v>43623</v>
      </c>
      <c r="B244" s="526">
        <v>18025</v>
      </c>
      <c r="C244" s="526" t="s">
        <v>24</v>
      </c>
      <c r="D244" t="s">
        <v>17</v>
      </c>
      <c r="F244" s="2">
        <v>31.9</v>
      </c>
      <c r="G244" s="2">
        <f t="shared" si="5"/>
        <v>0</v>
      </c>
    </row>
    <row r="245" spans="1:7">
      <c r="A245" s="44">
        <v>43616</v>
      </c>
      <c r="B245" s="525" t="s">
        <v>14</v>
      </c>
      <c r="C245" s="525" t="s">
        <v>25</v>
      </c>
      <c r="D245" t="s">
        <v>16</v>
      </c>
      <c r="E245" s="2">
        <v>71.3</v>
      </c>
      <c r="G245" s="2">
        <f t="shared" si="5"/>
        <v>71.3</v>
      </c>
    </row>
    <row r="246" spans="1:7">
      <c r="B246" s="526"/>
      <c r="C246" s="526"/>
      <c r="D246" t="s">
        <v>17</v>
      </c>
      <c r="E246" s="2">
        <v>37</v>
      </c>
      <c r="G246" s="2">
        <f t="shared" si="5"/>
        <v>108.3</v>
      </c>
    </row>
    <row r="247" spans="1:7">
      <c r="B247" s="526"/>
      <c r="C247" s="526"/>
      <c r="D247" t="s">
        <v>18</v>
      </c>
      <c r="E247" s="2">
        <v>60</v>
      </c>
      <c r="G247" s="2">
        <f t="shared" si="5"/>
        <v>168.3</v>
      </c>
    </row>
    <row r="248" spans="1:7">
      <c r="B248" s="526"/>
      <c r="C248" s="526"/>
      <c r="D248" t="s">
        <v>19</v>
      </c>
      <c r="E248" s="2">
        <v>5</v>
      </c>
      <c r="G248" s="2">
        <f t="shared" si="5"/>
        <v>173.3</v>
      </c>
    </row>
    <row r="249" spans="1:7">
      <c r="B249" s="526"/>
      <c r="C249" s="526"/>
      <c r="D249" t="s">
        <v>209</v>
      </c>
      <c r="E249" s="2">
        <v>10</v>
      </c>
      <c r="G249" s="2">
        <f t="shared" si="5"/>
        <v>183.3</v>
      </c>
    </row>
    <row r="250" spans="1:7">
      <c r="A250" s="7">
        <v>43616</v>
      </c>
      <c r="B250" s="526" t="s">
        <v>114</v>
      </c>
      <c r="C250" s="526" t="s">
        <v>25</v>
      </c>
      <c r="D250" t="s">
        <v>18</v>
      </c>
      <c r="F250" s="2">
        <v>60</v>
      </c>
      <c r="G250" s="2">
        <f t="shared" si="5"/>
        <v>123.30000000000001</v>
      </c>
    </row>
    <row r="251" spans="1:7">
      <c r="A251" s="7">
        <v>43616</v>
      </c>
      <c r="B251" s="526" t="s">
        <v>114</v>
      </c>
      <c r="C251" s="526" t="s">
        <v>25</v>
      </c>
      <c r="D251" t="s">
        <v>19</v>
      </c>
      <c r="F251" s="2">
        <v>5</v>
      </c>
      <c r="G251" s="2">
        <f t="shared" si="5"/>
        <v>118.30000000000001</v>
      </c>
    </row>
    <row r="252" spans="1:7">
      <c r="A252" s="7">
        <v>43650</v>
      </c>
      <c r="B252" s="526">
        <v>18180</v>
      </c>
      <c r="C252" s="526" t="s">
        <v>25</v>
      </c>
      <c r="D252" t="s">
        <v>16</v>
      </c>
      <c r="F252" s="2">
        <v>71.3</v>
      </c>
      <c r="G252" s="2">
        <f t="shared" si="5"/>
        <v>47.000000000000014</v>
      </c>
    </row>
    <row r="253" spans="1:7">
      <c r="A253" s="7">
        <v>43650</v>
      </c>
      <c r="B253" s="526">
        <v>18180</v>
      </c>
      <c r="C253" s="526" t="s">
        <v>25</v>
      </c>
      <c r="D253" t="s">
        <v>17</v>
      </c>
      <c r="F253" s="2">
        <v>37</v>
      </c>
      <c r="G253" s="2">
        <f t="shared" si="5"/>
        <v>10.000000000000014</v>
      </c>
    </row>
    <row r="254" spans="1:7">
      <c r="A254" s="7">
        <v>44845</v>
      </c>
      <c r="B254" s="526">
        <v>25607</v>
      </c>
      <c r="C254" s="526" t="s">
        <v>25</v>
      </c>
      <c r="D254" t="s">
        <v>209</v>
      </c>
      <c r="F254" s="2">
        <v>10</v>
      </c>
      <c r="G254" s="2">
        <f t="shared" si="5"/>
        <v>1.4210854715202004E-14</v>
      </c>
    </row>
    <row r="255" spans="1:7">
      <c r="A255" s="44">
        <v>43646</v>
      </c>
      <c r="B255" s="525" t="s">
        <v>14</v>
      </c>
      <c r="C255" s="525" t="s">
        <v>26</v>
      </c>
      <c r="D255" t="s">
        <v>16</v>
      </c>
      <c r="E255" s="2">
        <v>55.3</v>
      </c>
      <c r="G255" s="2">
        <f t="shared" si="5"/>
        <v>55.300000000000011</v>
      </c>
    </row>
    <row r="256" spans="1:7">
      <c r="B256" s="526"/>
      <c r="C256" s="526"/>
      <c r="D256" t="s">
        <v>17</v>
      </c>
      <c r="E256" s="2">
        <v>35.4</v>
      </c>
      <c r="G256" s="2">
        <f t="shared" si="5"/>
        <v>90.700000000000017</v>
      </c>
    </row>
    <row r="257" spans="1:7">
      <c r="B257" s="526"/>
      <c r="C257" s="526"/>
      <c r="D257" t="s">
        <v>18</v>
      </c>
      <c r="E257" s="2">
        <v>60</v>
      </c>
      <c r="G257" s="2">
        <f t="shared" si="5"/>
        <v>150.70000000000002</v>
      </c>
    </row>
    <row r="258" spans="1:7">
      <c r="B258" s="526"/>
      <c r="C258" s="526"/>
      <c r="D258" t="s">
        <v>19</v>
      </c>
      <c r="E258" s="2">
        <v>5</v>
      </c>
      <c r="G258" s="2">
        <f t="shared" si="5"/>
        <v>155.70000000000002</v>
      </c>
    </row>
    <row r="259" spans="1:7">
      <c r="A259" s="7">
        <v>43646</v>
      </c>
      <c r="B259" s="526" t="s">
        <v>114</v>
      </c>
      <c r="C259" s="526" t="s">
        <v>26</v>
      </c>
      <c r="D259" t="s">
        <v>18</v>
      </c>
      <c r="F259" s="2">
        <v>60</v>
      </c>
      <c r="G259" s="2">
        <f t="shared" si="5"/>
        <v>95.700000000000017</v>
      </c>
    </row>
    <row r="260" spans="1:7">
      <c r="A260" s="7">
        <v>43646</v>
      </c>
      <c r="B260" s="526" t="s">
        <v>114</v>
      </c>
      <c r="C260" s="526" t="s">
        <v>26</v>
      </c>
      <c r="D260" t="s">
        <v>19</v>
      </c>
      <c r="F260" s="2">
        <v>5</v>
      </c>
      <c r="G260" s="2">
        <f t="shared" si="5"/>
        <v>90.700000000000017</v>
      </c>
    </row>
    <row r="261" spans="1:7">
      <c r="A261" s="7">
        <v>43679</v>
      </c>
      <c r="B261" s="526">
        <v>18375</v>
      </c>
      <c r="C261" s="526" t="s">
        <v>26</v>
      </c>
      <c r="D261" t="s">
        <v>16</v>
      </c>
      <c r="F261" s="2">
        <v>55.3</v>
      </c>
      <c r="G261" s="2">
        <f t="shared" si="5"/>
        <v>35.40000000000002</v>
      </c>
    </row>
    <row r="262" spans="1:7">
      <c r="A262" s="7">
        <v>43679</v>
      </c>
      <c r="B262" s="526">
        <v>18375</v>
      </c>
      <c r="C262" s="526" t="s">
        <v>26</v>
      </c>
      <c r="D262" t="s">
        <v>17</v>
      </c>
      <c r="F262" s="2">
        <v>35.4</v>
      </c>
      <c r="G262" s="2">
        <f t="shared" si="5"/>
        <v>0</v>
      </c>
    </row>
    <row r="263" spans="1:7">
      <c r="A263" s="44">
        <v>43677</v>
      </c>
      <c r="B263" s="525" t="s">
        <v>14</v>
      </c>
      <c r="C263" s="525" t="s">
        <v>27</v>
      </c>
      <c r="D263" t="s">
        <v>16</v>
      </c>
      <c r="E263" s="2">
        <v>55.3</v>
      </c>
      <c r="G263" s="2">
        <f t="shared" si="5"/>
        <v>55.3</v>
      </c>
    </row>
    <row r="264" spans="1:7">
      <c r="B264" s="526"/>
      <c r="C264" s="526"/>
      <c r="D264" t="s">
        <v>17</v>
      </c>
      <c r="E264" s="2">
        <v>34.299999999999997</v>
      </c>
      <c r="G264" s="2">
        <f t="shared" si="5"/>
        <v>89.6</v>
      </c>
    </row>
    <row r="265" spans="1:7">
      <c r="B265" s="526"/>
      <c r="C265" s="526"/>
      <c r="D265" t="s">
        <v>18</v>
      </c>
      <c r="E265" s="2">
        <v>60</v>
      </c>
      <c r="G265" s="2">
        <f t="shared" si="5"/>
        <v>149.6</v>
      </c>
    </row>
    <row r="266" spans="1:7">
      <c r="B266" s="526"/>
      <c r="C266" s="526"/>
      <c r="D266" t="s">
        <v>19</v>
      </c>
      <c r="E266" s="2">
        <v>5</v>
      </c>
      <c r="G266" s="2">
        <f t="shared" si="5"/>
        <v>154.6</v>
      </c>
    </row>
    <row r="267" spans="1:7">
      <c r="A267" s="7">
        <v>43678</v>
      </c>
      <c r="B267" s="526">
        <v>18370</v>
      </c>
      <c r="C267" s="526" t="s">
        <v>27</v>
      </c>
      <c r="D267" t="s">
        <v>18</v>
      </c>
      <c r="F267" s="2">
        <v>6</v>
      </c>
      <c r="G267" s="2">
        <f t="shared" si="5"/>
        <v>148.6</v>
      </c>
    </row>
    <row r="268" spans="1:7">
      <c r="A268" s="7">
        <v>43678</v>
      </c>
      <c r="B268" s="526">
        <v>18370</v>
      </c>
      <c r="C268" s="526" t="s">
        <v>27</v>
      </c>
      <c r="D268" t="s">
        <v>19</v>
      </c>
      <c r="F268" s="2">
        <v>5</v>
      </c>
      <c r="G268" s="2">
        <f t="shared" ref="G268:G331" si="6">+G267+E268-F268</f>
        <v>143.6</v>
      </c>
    </row>
    <row r="269" spans="1:7">
      <c r="A269" s="7">
        <v>43677</v>
      </c>
      <c r="B269" s="526" t="s">
        <v>114</v>
      </c>
      <c r="C269" s="526" t="s">
        <v>27</v>
      </c>
      <c r="D269" t="s">
        <v>18</v>
      </c>
      <c r="F269" s="2">
        <v>54</v>
      </c>
      <c r="G269" s="2">
        <f t="shared" si="6"/>
        <v>89.6</v>
      </c>
    </row>
    <row r="270" spans="1:7">
      <c r="A270" s="7">
        <v>43732</v>
      </c>
      <c r="B270" s="526">
        <v>18774</v>
      </c>
      <c r="C270" s="526" t="s">
        <v>27</v>
      </c>
      <c r="D270" t="s">
        <v>16</v>
      </c>
      <c r="F270" s="2">
        <v>55.3</v>
      </c>
      <c r="G270" s="2">
        <f t="shared" si="6"/>
        <v>34.299999999999997</v>
      </c>
    </row>
    <row r="271" spans="1:7">
      <c r="A271" s="7">
        <v>43732</v>
      </c>
      <c r="B271" s="526">
        <v>18774</v>
      </c>
      <c r="C271" s="526" t="s">
        <v>27</v>
      </c>
      <c r="D271" t="s">
        <v>17</v>
      </c>
      <c r="F271" s="2">
        <v>34.299999999999997</v>
      </c>
      <c r="G271" s="2">
        <f t="shared" si="6"/>
        <v>0</v>
      </c>
    </row>
    <row r="272" spans="1:7">
      <c r="A272" s="44">
        <v>43708</v>
      </c>
      <c r="B272" s="525" t="s">
        <v>14</v>
      </c>
      <c r="C272" s="525" t="s">
        <v>28</v>
      </c>
      <c r="D272" t="s">
        <v>16</v>
      </c>
      <c r="E272" s="2">
        <v>53.8</v>
      </c>
      <c r="G272" s="2">
        <f t="shared" si="6"/>
        <v>53.8</v>
      </c>
    </row>
    <row r="273" spans="1:7">
      <c r="B273" s="526"/>
      <c r="C273" s="526"/>
      <c r="D273" t="s">
        <v>17</v>
      </c>
      <c r="E273" s="2">
        <v>33.200000000000003</v>
      </c>
      <c r="G273" s="2">
        <f t="shared" si="6"/>
        <v>87</v>
      </c>
    </row>
    <row r="274" spans="1:7">
      <c r="B274" s="526"/>
      <c r="C274" s="526"/>
      <c r="D274" t="s">
        <v>18</v>
      </c>
      <c r="E274" s="2">
        <v>60</v>
      </c>
      <c r="G274" s="2">
        <f t="shared" si="6"/>
        <v>147</v>
      </c>
    </row>
    <row r="275" spans="1:7">
      <c r="B275" s="526"/>
      <c r="C275" s="526"/>
      <c r="D275" t="s">
        <v>19</v>
      </c>
      <c r="E275" s="2">
        <v>5</v>
      </c>
      <c r="G275" s="2">
        <f t="shared" si="6"/>
        <v>152</v>
      </c>
    </row>
    <row r="276" spans="1:7">
      <c r="A276" s="7">
        <v>43708</v>
      </c>
      <c r="B276" s="526" t="s">
        <v>114</v>
      </c>
      <c r="C276" s="526" t="s">
        <v>28</v>
      </c>
      <c r="D276" t="s">
        <v>18</v>
      </c>
      <c r="F276" s="2">
        <v>60</v>
      </c>
      <c r="G276" s="2">
        <f t="shared" si="6"/>
        <v>92</v>
      </c>
    </row>
    <row r="277" spans="1:7">
      <c r="A277" s="7">
        <v>43708</v>
      </c>
      <c r="B277" s="526" t="s">
        <v>114</v>
      </c>
      <c r="C277" s="526" t="s">
        <v>28</v>
      </c>
      <c r="D277" t="s">
        <v>19</v>
      </c>
      <c r="F277" s="2">
        <v>5</v>
      </c>
      <c r="G277" s="2">
        <f t="shared" si="6"/>
        <v>87</v>
      </c>
    </row>
    <row r="278" spans="1:7">
      <c r="A278" s="7">
        <v>43732</v>
      </c>
      <c r="B278" s="526">
        <v>18774</v>
      </c>
      <c r="C278" s="526" t="s">
        <v>28</v>
      </c>
      <c r="D278" t="s">
        <v>16</v>
      </c>
      <c r="F278" s="2">
        <v>53.8</v>
      </c>
      <c r="G278" s="2">
        <f t="shared" si="6"/>
        <v>33.200000000000003</v>
      </c>
    </row>
    <row r="279" spans="1:7">
      <c r="A279" s="7">
        <v>43732</v>
      </c>
      <c r="B279" s="526">
        <v>18774</v>
      </c>
      <c r="C279" s="526" t="s">
        <v>28</v>
      </c>
      <c r="D279" t="s">
        <v>17</v>
      </c>
      <c r="F279" s="2">
        <v>33.200000000000003</v>
      </c>
      <c r="G279" s="2">
        <f t="shared" si="6"/>
        <v>0</v>
      </c>
    </row>
    <row r="280" spans="1:7">
      <c r="A280" s="44">
        <v>43738</v>
      </c>
      <c r="B280" s="525" t="s">
        <v>14</v>
      </c>
      <c r="C280" s="525" t="s">
        <v>29</v>
      </c>
      <c r="D280" t="s">
        <v>16</v>
      </c>
      <c r="E280" s="2">
        <v>54.1</v>
      </c>
      <c r="G280" s="2">
        <f t="shared" si="6"/>
        <v>54.1</v>
      </c>
    </row>
    <row r="281" spans="1:7">
      <c r="B281" s="526"/>
      <c r="C281" s="526"/>
      <c r="D281" t="s">
        <v>17</v>
      </c>
      <c r="E281" s="2">
        <v>33.700000000000003</v>
      </c>
      <c r="G281" s="2">
        <f t="shared" si="6"/>
        <v>87.800000000000011</v>
      </c>
    </row>
    <row r="282" spans="1:7">
      <c r="B282" s="526"/>
      <c r="C282" s="526"/>
      <c r="D282" t="s">
        <v>18</v>
      </c>
      <c r="E282" s="2">
        <v>60</v>
      </c>
      <c r="G282" s="2">
        <f t="shared" si="6"/>
        <v>147.80000000000001</v>
      </c>
    </row>
    <row r="283" spans="1:7">
      <c r="B283" s="526"/>
      <c r="C283" s="526"/>
      <c r="D283" t="s">
        <v>19</v>
      </c>
      <c r="E283" s="2">
        <v>5</v>
      </c>
      <c r="G283" s="2">
        <f t="shared" si="6"/>
        <v>152.80000000000001</v>
      </c>
    </row>
    <row r="284" spans="1:7">
      <c r="A284" s="7">
        <v>43738</v>
      </c>
      <c r="B284" s="526" t="s">
        <v>114</v>
      </c>
      <c r="C284" s="526" t="s">
        <v>29</v>
      </c>
      <c r="D284" t="s">
        <v>18</v>
      </c>
      <c r="F284" s="2">
        <v>60</v>
      </c>
      <c r="G284" s="2">
        <f t="shared" si="6"/>
        <v>92.800000000000011</v>
      </c>
    </row>
    <row r="285" spans="1:7">
      <c r="A285" s="7">
        <v>43738</v>
      </c>
      <c r="B285" s="526" t="s">
        <v>114</v>
      </c>
      <c r="C285" s="526" t="s">
        <v>29</v>
      </c>
      <c r="D285" t="s">
        <v>19</v>
      </c>
      <c r="F285" s="2">
        <v>5</v>
      </c>
      <c r="G285" s="2">
        <f t="shared" si="6"/>
        <v>87.800000000000011</v>
      </c>
    </row>
    <row r="286" spans="1:7">
      <c r="A286" s="7">
        <v>43794</v>
      </c>
      <c r="B286" s="526">
        <v>19154</v>
      </c>
      <c r="C286" s="526" t="s">
        <v>29</v>
      </c>
      <c r="D286" t="s">
        <v>16</v>
      </c>
      <c r="F286" s="2">
        <v>54.1</v>
      </c>
      <c r="G286" s="2">
        <f t="shared" si="6"/>
        <v>33.70000000000001</v>
      </c>
    </row>
    <row r="287" spans="1:7">
      <c r="A287" s="7">
        <v>43794</v>
      </c>
      <c r="B287" s="526">
        <v>19154</v>
      </c>
      <c r="C287" s="526" t="s">
        <v>29</v>
      </c>
      <c r="D287" t="s">
        <v>17</v>
      </c>
      <c r="F287" s="2">
        <v>33.700000000000003</v>
      </c>
      <c r="G287" s="2">
        <f t="shared" si="6"/>
        <v>0</v>
      </c>
    </row>
    <row r="288" spans="1:7">
      <c r="A288" s="44">
        <v>43769</v>
      </c>
      <c r="B288" s="525" t="s">
        <v>14</v>
      </c>
      <c r="C288" s="525" t="s">
        <v>30</v>
      </c>
      <c r="D288" t="s">
        <v>16</v>
      </c>
      <c r="E288" s="2">
        <v>54.4</v>
      </c>
      <c r="G288" s="2">
        <f t="shared" si="6"/>
        <v>54.4</v>
      </c>
    </row>
    <row r="289" spans="1:7">
      <c r="B289" s="526"/>
      <c r="C289" s="526"/>
      <c r="D289" t="s">
        <v>17</v>
      </c>
      <c r="E289" s="2">
        <v>32.5</v>
      </c>
      <c r="G289" s="2">
        <f t="shared" si="6"/>
        <v>86.9</v>
      </c>
    </row>
    <row r="290" spans="1:7">
      <c r="B290" s="526"/>
      <c r="C290" s="526"/>
      <c r="D290" t="s">
        <v>18</v>
      </c>
      <c r="E290" s="2">
        <v>60</v>
      </c>
      <c r="G290" s="2">
        <f t="shared" si="6"/>
        <v>146.9</v>
      </c>
    </row>
    <row r="291" spans="1:7">
      <c r="B291" s="526"/>
      <c r="C291" s="526"/>
      <c r="D291" t="s">
        <v>40</v>
      </c>
      <c r="E291" s="2">
        <v>5</v>
      </c>
      <c r="G291" s="2">
        <f t="shared" si="6"/>
        <v>151.9</v>
      </c>
    </row>
    <row r="292" spans="1:7">
      <c r="A292" s="7">
        <v>43769</v>
      </c>
      <c r="B292" s="526" t="s">
        <v>114</v>
      </c>
      <c r="C292" s="526" t="s">
        <v>30</v>
      </c>
      <c r="D292" t="s">
        <v>18</v>
      </c>
      <c r="F292" s="2">
        <v>60</v>
      </c>
      <c r="G292" s="2">
        <f t="shared" si="6"/>
        <v>91.9</v>
      </c>
    </row>
    <row r="293" spans="1:7">
      <c r="A293" s="7">
        <v>43769</v>
      </c>
      <c r="B293" s="526" t="s">
        <v>114</v>
      </c>
      <c r="C293" s="526" t="s">
        <v>30</v>
      </c>
      <c r="D293" t="s">
        <v>40</v>
      </c>
      <c r="F293" s="2">
        <v>5</v>
      </c>
      <c r="G293" s="2">
        <f t="shared" si="6"/>
        <v>86.9</v>
      </c>
    </row>
    <row r="294" spans="1:7">
      <c r="A294" s="7">
        <v>43794</v>
      </c>
      <c r="B294" s="526">
        <v>19154</v>
      </c>
      <c r="C294" s="526" t="s">
        <v>30</v>
      </c>
      <c r="D294" t="s">
        <v>16</v>
      </c>
      <c r="F294" s="2">
        <v>54.4</v>
      </c>
      <c r="G294" s="2">
        <f t="shared" si="6"/>
        <v>32.500000000000007</v>
      </c>
    </row>
    <row r="295" spans="1:7">
      <c r="A295" s="7">
        <v>43794</v>
      </c>
      <c r="B295" s="526">
        <v>19154</v>
      </c>
      <c r="C295" s="526" t="s">
        <v>30</v>
      </c>
      <c r="D295" t="s">
        <v>17</v>
      </c>
      <c r="F295" s="2">
        <v>32.5</v>
      </c>
      <c r="G295" s="2">
        <f t="shared" si="6"/>
        <v>0</v>
      </c>
    </row>
    <row r="296" spans="1:7">
      <c r="A296" s="44">
        <v>43799</v>
      </c>
      <c r="B296" s="525" t="s">
        <v>14</v>
      </c>
      <c r="C296" s="525" t="s">
        <v>33</v>
      </c>
      <c r="D296" t="s">
        <v>16</v>
      </c>
      <c r="E296" s="2">
        <v>60.9</v>
      </c>
      <c r="G296" s="2">
        <f t="shared" si="6"/>
        <v>60.9</v>
      </c>
    </row>
    <row r="297" spans="1:7">
      <c r="B297" s="526"/>
      <c r="C297" s="526"/>
      <c r="D297" t="s">
        <v>17</v>
      </c>
      <c r="E297" s="2">
        <v>33.700000000000003</v>
      </c>
      <c r="G297" s="2">
        <f t="shared" si="6"/>
        <v>94.6</v>
      </c>
    </row>
    <row r="298" spans="1:7">
      <c r="B298" s="526"/>
      <c r="C298" s="526"/>
      <c r="D298" t="s">
        <v>18</v>
      </c>
      <c r="E298" s="2">
        <v>60</v>
      </c>
      <c r="G298" s="2">
        <f t="shared" si="6"/>
        <v>154.6</v>
      </c>
    </row>
    <row r="299" spans="1:7">
      <c r="B299" s="526"/>
      <c r="C299" s="526"/>
      <c r="D299" t="s">
        <v>40</v>
      </c>
      <c r="E299" s="2">
        <v>5</v>
      </c>
      <c r="G299" s="2">
        <f t="shared" si="6"/>
        <v>159.6</v>
      </c>
    </row>
    <row r="300" spans="1:7">
      <c r="A300" s="7">
        <v>43799</v>
      </c>
      <c r="B300" s="526" t="s">
        <v>114</v>
      </c>
      <c r="C300" s="526" t="s">
        <v>33</v>
      </c>
      <c r="D300" t="s">
        <v>18</v>
      </c>
      <c r="F300" s="2">
        <v>60</v>
      </c>
      <c r="G300" s="2">
        <f t="shared" si="6"/>
        <v>99.6</v>
      </c>
    </row>
    <row r="301" spans="1:7">
      <c r="A301" s="7">
        <v>43799</v>
      </c>
      <c r="B301" s="526" t="s">
        <v>114</v>
      </c>
      <c r="C301" s="526" t="s">
        <v>33</v>
      </c>
      <c r="D301" t="s">
        <v>19</v>
      </c>
      <c r="F301" s="2">
        <v>5</v>
      </c>
      <c r="G301" s="2">
        <f t="shared" si="6"/>
        <v>94.6</v>
      </c>
    </row>
    <row r="302" spans="1:7">
      <c r="A302" s="7">
        <v>43826</v>
      </c>
      <c r="B302" s="526">
        <v>19393</v>
      </c>
      <c r="C302" s="526" t="s">
        <v>33</v>
      </c>
      <c r="D302" t="s">
        <v>16</v>
      </c>
      <c r="F302" s="2">
        <v>60.9</v>
      </c>
      <c r="G302" s="2">
        <f t="shared" si="6"/>
        <v>33.699999999999996</v>
      </c>
    </row>
    <row r="303" spans="1:7">
      <c r="A303" s="7">
        <v>43826</v>
      </c>
      <c r="B303" s="526">
        <v>19393</v>
      </c>
      <c r="C303" s="526" t="s">
        <v>33</v>
      </c>
      <c r="D303" t="s">
        <v>17</v>
      </c>
      <c r="F303" s="2">
        <v>33.700000000000003</v>
      </c>
      <c r="G303" s="2">
        <f t="shared" si="6"/>
        <v>0</v>
      </c>
    </row>
    <row r="304" spans="1:7">
      <c r="A304" s="44">
        <v>43830</v>
      </c>
      <c r="B304" s="525" t="s">
        <v>14</v>
      </c>
      <c r="C304" s="525" t="s">
        <v>34</v>
      </c>
      <c r="D304" t="s">
        <v>16</v>
      </c>
      <c r="E304" s="2">
        <v>63.7</v>
      </c>
      <c r="G304" s="2">
        <f t="shared" si="6"/>
        <v>63.7</v>
      </c>
    </row>
    <row r="305" spans="1:7">
      <c r="B305" s="526"/>
      <c r="C305" s="526"/>
      <c r="D305" t="s">
        <v>17</v>
      </c>
      <c r="E305" s="2">
        <v>33.9</v>
      </c>
      <c r="G305" s="2">
        <f t="shared" si="6"/>
        <v>97.6</v>
      </c>
    </row>
    <row r="306" spans="1:7">
      <c r="B306" s="526"/>
      <c r="C306" s="526"/>
      <c r="D306" t="s">
        <v>18</v>
      </c>
      <c r="E306" s="2">
        <v>60</v>
      </c>
      <c r="G306" s="2">
        <f t="shared" si="6"/>
        <v>157.6</v>
      </c>
    </row>
    <row r="307" spans="1:7">
      <c r="B307" s="526"/>
      <c r="C307" s="526"/>
      <c r="D307" t="s">
        <v>40</v>
      </c>
      <c r="E307" s="2">
        <v>5</v>
      </c>
      <c r="G307" s="2">
        <f t="shared" si="6"/>
        <v>162.6</v>
      </c>
    </row>
    <row r="308" spans="1:7">
      <c r="A308" s="7">
        <v>43830</v>
      </c>
      <c r="B308" s="526" t="s">
        <v>114</v>
      </c>
      <c r="C308" s="526" t="s">
        <v>34</v>
      </c>
      <c r="D308" t="s">
        <v>18</v>
      </c>
      <c r="F308" s="2">
        <v>60</v>
      </c>
      <c r="G308" s="2">
        <f t="shared" si="6"/>
        <v>102.6</v>
      </c>
    </row>
    <row r="309" spans="1:7">
      <c r="A309" s="7">
        <v>43830</v>
      </c>
      <c r="B309" s="526" t="s">
        <v>114</v>
      </c>
      <c r="C309" s="526" t="s">
        <v>34</v>
      </c>
      <c r="D309" t="s">
        <v>19</v>
      </c>
      <c r="F309" s="2">
        <v>5</v>
      </c>
      <c r="G309" s="2">
        <f t="shared" si="6"/>
        <v>97.6</v>
      </c>
    </row>
    <row r="310" spans="1:7">
      <c r="A310" s="7">
        <v>43853</v>
      </c>
      <c r="B310" s="526">
        <v>19617</v>
      </c>
      <c r="C310" s="526" t="s">
        <v>34</v>
      </c>
      <c r="D310" t="s">
        <v>16</v>
      </c>
      <c r="F310" s="2">
        <v>63.7</v>
      </c>
      <c r="G310" s="2">
        <f t="shared" si="6"/>
        <v>33.899999999999991</v>
      </c>
    </row>
    <row r="311" spans="1:7">
      <c r="A311" s="7">
        <v>43853</v>
      </c>
      <c r="B311" s="526">
        <v>19617</v>
      </c>
      <c r="C311" s="526" t="s">
        <v>34</v>
      </c>
      <c r="D311" t="s">
        <v>17</v>
      </c>
      <c r="F311" s="2">
        <v>33.9</v>
      </c>
      <c r="G311" s="2">
        <f t="shared" si="6"/>
        <v>0</v>
      </c>
    </row>
    <row r="312" spans="1:7">
      <c r="A312" s="44">
        <v>43861</v>
      </c>
      <c r="B312" s="525" t="s">
        <v>14</v>
      </c>
      <c r="C312" s="525" t="s">
        <v>15</v>
      </c>
      <c r="D312" t="s">
        <v>16</v>
      </c>
      <c r="E312" s="2">
        <v>67.3</v>
      </c>
      <c r="G312" s="2">
        <f t="shared" si="6"/>
        <v>67.3</v>
      </c>
    </row>
    <row r="313" spans="1:7">
      <c r="B313" s="526"/>
      <c r="C313" s="526"/>
      <c r="D313" t="s">
        <v>17</v>
      </c>
      <c r="E313" s="2">
        <v>32.200000000000003</v>
      </c>
      <c r="G313" s="2">
        <f t="shared" si="6"/>
        <v>99.5</v>
      </c>
    </row>
    <row r="314" spans="1:7">
      <c r="B314" s="526"/>
      <c r="C314" s="526"/>
      <c r="D314" t="s">
        <v>18</v>
      </c>
      <c r="E314" s="2">
        <v>60</v>
      </c>
      <c r="G314" s="2">
        <f t="shared" si="6"/>
        <v>159.5</v>
      </c>
    </row>
    <row r="315" spans="1:7">
      <c r="B315" s="526"/>
      <c r="C315" s="526"/>
      <c r="D315" t="s">
        <v>40</v>
      </c>
      <c r="E315" s="2">
        <v>5</v>
      </c>
      <c r="G315" s="2">
        <f t="shared" si="6"/>
        <v>164.5</v>
      </c>
    </row>
    <row r="316" spans="1:7">
      <c r="A316" s="7">
        <v>43861</v>
      </c>
      <c r="B316" s="526" t="s">
        <v>114</v>
      </c>
      <c r="C316" s="526" t="s">
        <v>15</v>
      </c>
      <c r="D316" t="s">
        <v>18</v>
      </c>
      <c r="F316" s="2">
        <v>60</v>
      </c>
      <c r="G316" s="2">
        <f t="shared" si="6"/>
        <v>104.5</v>
      </c>
    </row>
    <row r="317" spans="1:7">
      <c r="A317" s="7">
        <v>43861</v>
      </c>
      <c r="B317" s="526" t="s">
        <v>114</v>
      </c>
      <c r="C317" s="526" t="s">
        <v>15</v>
      </c>
      <c r="D317" t="s">
        <v>19</v>
      </c>
      <c r="F317" s="2">
        <v>5</v>
      </c>
      <c r="G317" s="2">
        <f t="shared" si="6"/>
        <v>99.5</v>
      </c>
    </row>
    <row r="318" spans="1:7">
      <c r="A318" s="7">
        <v>43888</v>
      </c>
      <c r="B318" s="526">
        <v>19839</v>
      </c>
      <c r="C318" s="526" t="s">
        <v>15</v>
      </c>
      <c r="D318" t="s">
        <v>16</v>
      </c>
      <c r="F318" s="2">
        <v>67.3</v>
      </c>
      <c r="G318" s="2">
        <f t="shared" si="6"/>
        <v>32.200000000000003</v>
      </c>
    </row>
    <row r="319" spans="1:7" s="7" customFormat="1">
      <c r="A319" s="7">
        <v>43888</v>
      </c>
      <c r="B319" s="526">
        <v>19839</v>
      </c>
      <c r="C319" s="526" t="s">
        <v>15</v>
      </c>
      <c r="D319" s="7" t="s">
        <v>17</v>
      </c>
      <c r="E319" s="2"/>
      <c r="F319" s="2">
        <v>32.200000000000003</v>
      </c>
      <c r="G319" s="2">
        <f t="shared" si="6"/>
        <v>0</v>
      </c>
    </row>
    <row r="320" spans="1:7" s="7" customFormat="1">
      <c r="A320" s="44">
        <v>43890</v>
      </c>
      <c r="B320" s="525" t="s">
        <v>14</v>
      </c>
      <c r="C320" s="525" t="s">
        <v>20</v>
      </c>
      <c r="D320" s="7" t="s">
        <v>16</v>
      </c>
      <c r="E320" s="2">
        <v>69.900000000000006</v>
      </c>
      <c r="F320" s="2"/>
      <c r="G320" s="2">
        <f t="shared" si="6"/>
        <v>69.900000000000006</v>
      </c>
    </row>
    <row r="321" spans="1:7" s="7" customFormat="1">
      <c r="B321" s="526"/>
      <c r="C321" s="526"/>
      <c r="D321" s="7" t="s">
        <v>17</v>
      </c>
      <c r="E321" s="2">
        <v>34.5</v>
      </c>
      <c r="F321" s="2"/>
      <c r="G321" s="2">
        <f t="shared" si="6"/>
        <v>104.4</v>
      </c>
    </row>
    <row r="322" spans="1:7" s="7" customFormat="1">
      <c r="B322" s="526"/>
      <c r="C322" s="526"/>
      <c r="D322" s="7" t="s">
        <v>18</v>
      </c>
      <c r="E322" s="2">
        <v>58</v>
      </c>
      <c r="F322" s="2"/>
      <c r="G322" s="2">
        <f t="shared" si="6"/>
        <v>162.4</v>
      </c>
    </row>
    <row r="323" spans="1:7" s="7" customFormat="1">
      <c r="B323" s="526"/>
      <c r="C323" s="526"/>
      <c r="D323" s="7" t="s">
        <v>40</v>
      </c>
      <c r="E323" s="2">
        <v>5</v>
      </c>
      <c r="F323" s="2"/>
      <c r="G323" s="2">
        <f t="shared" si="6"/>
        <v>167.4</v>
      </c>
    </row>
    <row r="324" spans="1:7" s="7" customFormat="1">
      <c r="A324" s="7">
        <v>43890</v>
      </c>
      <c r="B324" s="526" t="s">
        <v>114</v>
      </c>
      <c r="C324" s="526" t="s">
        <v>20</v>
      </c>
      <c r="D324" s="7" t="s">
        <v>18</v>
      </c>
      <c r="E324" s="2"/>
      <c r="F324" s="2">
        <v>58</v>
      </c>
      <c r="G324" s="2">
        <f t="shared" si="6"/>
        <v>109.4</v>
      </c>
    </row>
    <row r="325" spans="1:7" s="7" customFormat="1">
      <c r="A325" s="7">
        <v>43890</v>
      </c>
      <c r="B325" s="526" t="s">
        <v>114</v>
      </c>
      <c r="C325" s="526" t="s">
        <v>20</v>
      </c>
      <c r="D325" s="7" t="s">
        <v>40</v>
      </c>
      <c r="E325" s="2"/>
      <c r="F325" s="2">
        <v>5</v>
      </c>
      <c r="G325" s="2">
        <f t="shared" si="6"/>
        <v>104.4</v>
      </c>
    </row>
    <row r="326" spans="1:7" s="7" customFormat="1">
      <c r="A326" s="7">
        <v>44158</v>
      </c>
      <c r="B326" s="526">
        <v>20834</v>
      </c>
      <c r="C326" s="526" t="s">
        <v>20</v>
      </c>
      <c r="D326" s="7" t="s">
        <v>16</v>
      </c>
      <c r="E326" s="2"/>
      <c r="F326" s="2">
        <v>69.900000000000006</v>
      </c>
      <c r="G326" s="2">
        <f t="shared" si="6"/>
        <v>34.5</v>
      </c>
    </row>
    <row r="327" spans="1:7" s="7" customFormat="1">
      <c r="A327" s="7">
        <v>44177</v>
      </c>
      <c r="B327" s="526">
        <v>21061</v>
      </c>
      <c r="C327" s="526" t="s">
        <v>20</v>
      </c>
      <c r="D327" s="7" t="s">
        <v>17</v>
      </c>
      <c r="E327" s="2"/>
      <c r="F327" s="2">
        <v>34.5</v>
      </c>
      <c r="G327" s="2">
        <f t="shared" si="6"/>
        <v>0</v>
      </c>
    </row>
    <row r="328" spans="1:7" s="7" customFormat="1">
      <c r="A328" s="44">
        <v>43921</v>
      </c>
      <c r="B328" s="525" t="s">
        <v>14</v>
      </c>
      <c r="C328" s="525" t="s">
        <v>23</v>
      </c>
      <c r="D328" s="7" t="s">
        <v>16</v>
      </c>
      <c r="E328" s="2">
        <v>54.9</v>
      </c>
      <c r="F328" s="2"/>
      <c r="G328" s="2">
        <f t="shared" si="6"/>
        <v>54.9</v>
      </c>
    </row>
    <row r="329" spans="1:7" s="7" customFormat="1">
      <c r="B329" s="526"/>
      <c r="C329" s="526"/>
      <c r="D329" s="7" t="s">
        <v>17</v>
      </c>
      <c r="E329" s="2">
        <v>35</v>
      </c>
      <c r="F329" s="2"/>
      <c r="G329" s="2">
        <f t="shared" si="6"/>
        <v>89.9</v>
      </c>
    </row>
    <row r="330" spans="1:7" s="7" customFormat="1">
      <c r="B330" s="526"/>
      <c r="C330" s="526"/>
      <c r="D330" s="7" t="s">
        <v>18</v>
      </c>
      <c r="E330" s="2">
        <v>60</v>
      </c>
      <c r="F330" s="2"/>
      <c r="G330" s="2">
        <f t="shared" si="6"/>
        <v>149.9</v>
      </c>
    </row>
    <row r="331" spans="1:7" s="7" customFormat="1">
      <c r="B331" s="526"/>
      <c r="C331" s="526"/>
      <c r="D331" s="7" t="s">
        <v>40</v>
      </c>
      <c r="E331" s="2">
        <v>5</v>
      </c>
      <c r="F331" s="2"/>
      <c r="G331" s="2">
        <f t="shared" si="6"/>
        <v>154.9</v>
      </c>
    </row>
    <row r="332" spans="1:7" s="7" customFormat="1">
      <c r="A332" s="7">
        <v>43921</v>
      </c>
      <c r="B332" s="526" t="s">
        <v>114</v>
      </c>
      <c r="C332" s="526" t="s">
        <v>23</v>
      </c>
      <c r="D332" s="7" t="s">
        <v>18</v>
      </c>
      <c r="E332" s="2"/>
      <c r="F332" s="2">
        <v>24</v>
      </c>
      <c r="G332" s="2">
        <f t="shared" ref="G332:G409" si="7">+G331+E332-F332</f>
        <v>130.9</v>
      </c>
    </row>
    <row r="333" spans="1:7" s="7" customFormat="1">
      <c r="A333" s="7">
        <v>44158</v>
      </c>
      <c r="B333" s="526">
        <v>20834</v>
      </c>
      <c r="C333" s="526" t="s">
        <v>23</v>
      </c>
      <c r="D333" s="7" t="s">
        <v>16</v>
      </c>
      <c r="E333" s="2"/>
      <c r="F333" s="2">
        <v>54.9</v>
      </c>
      <c r="G333" s="2">
        <f t="shared" si="7"/>
        <v>76</v>
      </c>
    </row>
    <row r="334" spans="1:7" s="7" customFormat="1">
      <c r="A334" s="7">
        <v>44177</v>
      </c>
      <c r="B334" s="526">
        <v>21061</v>
      </c>
      <c r="C334" s="526" t="s">
        <v>23</v>
      </c>
      <c r="D334" s="7" t="s">
        <v>17</v>
      </c>
      <c r="E334" s="2"/>
      <c r="F334" s="2">
        <v>35</v>
      </c>
      <c r="G334" s="2">
        <f t="shared" si="7"/>
        <v>41</v>
      </c>
    </row>
    <row r="335" spans="1:7" s="7" customFormat="1">
      <c r="A335" s="7">
        <v>44845</v>
      </c>
      <c r="B335" s="526">
        <v>25607</v>
      </c>
      <c r="C335" s="526" t="s">
        <v>23</v>
      </c>
      <c r="D335" s="7" t="s">
        <v>18</v>
      </c>
      <c r="E335" s="2"/>
      <c r="F335" s="2">
        <v>36</v>
      </c>
      <c r="G335" s="2">
        <f t="shared" si="7"/>
        <v>5</v>
      </c>
    </row>
    <row r="336" spans="1:7" s="7" customFormat="1">
      <c r="A336" s="7">
        <v>44845</v>
      </c>
      <c r="B336" s="526">
        <v>25607</v>
      </c>
      <c r="C336" s="526" t="s">
        <v>23</v>
      </c>
      <c r="D336" s="7" t="s">
        <v>40</v>
      </c>
      <c r="E336" s="2"/>
      <c r="F336" s="2">
        <v>5</v>
      </c>
      <c r="G336" s="2">
        <f t="shared" si="7"/>
        <v>0</v>
      </c>
    </row>
    <row r="337" spans="1:7" s="7" customFormat="1">
      <c r="A337" s="44">
        <v>43951</v>
      </c>
      <c r="B337" s="525" t="s">
        <v>14</v>
      </c>
      <c r="C337" s="525" t="s">
        <v>24</v>
      </c>
      <c r="D337" s="7" t="s">
        <v>16</v>
      </c>
      <c r="E337" s="2">
        <v>13.1</v>
      </c>
      <c r="F337" s="2"/>
      <c r="G337" s="2">
        <f t="shared" si="7"/>
        <v>13.1</v>
      </c>
    </row>
    <row r="338" spans="1:7" s="7" customFormat="1">
      <c r="B338" s="526"/>
      <c r="C338" s="526"/>
      <c r="D338" s="7" t="s">
        <v>17</v>
      </c>
      <c r="E338" s="2">
        <v>4.5999999999999996</v>
      </c>
      <c r="F338" s="2"/>
      <c r="G338" s="2">
        <f t="shared" si="7"/>
        <v>17.7</v>
      </c>
    </row>
    <row r="339" spans="1:7" s="7" customFormat="1">
      <c r="B339" s="526"/>
      <c r="C339" s="526"/>
      <c r="D339" s="7" t="s">
        <v>18</v>
      </c>
      <c r="E339" s="2">
        <v>60</v>
      </c>
      <c r="F339" s="2"/>
      <c r="G339" s="2">
        <f t="shared" si="7"/>
        <v>77.7</v>
      </c>
    </row>
    <row r="340" spans="1:7" s="7" customFormat="1">
      <c r="B340" s="526"/>
      <c r="C340" s="526"/>
      <c r="D340" s="7" t="s">
        <v>40</v>
      </c>
      <c r="E340" s="2">
        <v>5</v>
      </c>
      <c r="F340" s="2"/>
      <c r="G340" s="2">
        <f t="shared" si="7"/>
        <v>82.7</v>
      </c>
    </row>
    <row r="341" spans="1:7" s="7" customFormat="1">
      <c r="A341" s="7">
        <v>44175</v>
      </c>
      <c r="B341" s="526">
        <v>21020</v>
      </c>
      <c r="C341" s="526" t="s">
        <v>24</v>
      </c>
      <c r="D341" s="7" t="s">
        <v>16</v>
      </c>
      <c r="E341" s="2"/>
      <c r="F341" s="2">
        <v>13.1</v>
      </c>
      <c r="G341" s="2">
        <f t="shared" si="7"/>
        <v>69.600000000000009</v>
      </c>
    </row>
    <row r="342" spans="1:7" s="7" customFormat="1">
      <c r="A342" s="7">
        <v>44177</v>
      </c>
      <c r="B342" s="526">
        <v>21061</v>
      </c>
      <c r="C342" s="526" t="s">
        <v>24</v>
      </c>
      <c r="D342" s="7" t="s">
        <v>17</v>
      </c>
      <c r="E342" s="2"/>
      <c r="F342" s="2">
        <v>4.5999999999999996</v>
      </c>
      <c r="G342" s="2">
        <f t="shared" si="7"/>
        <v>65.000000000000014</v>
      </c>
    </row>
    <row r="343" spans="1:7" s="7" customFormat="1">
      <c r="A343" s="7">
        <v>44845</v>
      </c>
      <c r="B343" s="526">
        <v>25607</v>
      </c>
      <c r="C343" s="526" t="s">
        <v>24</v>
      </c>
      <c r="D343" s="7" t="s">
        <v>18</v>
      </c>
      <c r="E343" s="2"/>
      <c r="F343" s="2">
        <v>60</v>
      </c>
      <c r="G343" s="2">
        <f t="shared" si="7"/>
        <v>5.0000000000000142</v>
      </c>
    </row>
    <row r="344" spans="1:7" s="7" customFormat="1">
      <c r="A344" s="7">
        <v>44845</v>
      </c>
      <c r="B344" s="526">
        <v>25607</v>
      </c>
      <c r="C344" s="526" t="s">
        <v>24</v>
      </c>
      <c r="D344" s="7" t="s">
        <v>40</v>
      </c>
      <c r="E344" s="2"/>
      <c r="F344" s="2">
        <v>5</v>
      </c>
      <c r="G344" s="2">
        <f t="shared" si="7"/>
        <v>1.4210854715202004E-14</v>
      </c>
    </row>
    <row r="345" spans="1:7" s="7" customFormat="1">
      <c r="A345" s="44">
        <v>43982</v>
      </c>
      <c r="B345" s="525" t="s">
        <v>14</v>
      </c>
      <c r="C345" s="525" t="s">
        <v>25</v>
      </c>
      <c r="D345" t="s">
        <v>16</v>
      </c>
      <c r="E345" s="2">
        <v>12.1</v>
      </c>
      <c r="F345" s="2"/>
      <c r="G345" s="2">
        <f t="shared" si="7"/>
        <v>12.100000000000014</v>
      </c>
    </row>
    <row r="346" spans="1:7" s="7" customFormat="1">
      <c r="B346" s="526"/>
      <c r="C346" s="526"/>
      <c r="D346" t="s">
        <v>17</v>
      </c>
      <c r="E346" s="2">
        <v>2.5</v>
      </c>
      <c r="F346" s="2"/>
      <c r="G346" s="2">
        <f t="shared" si="7"/>
        <v>14.600000000000014</v>
      </c>
    </row>
    <row r="347" spans="1:7" s="7" customFormat="1">
      <c r="B347" s="526"/>
      <c r="C347" s="526"/>
      <c r="D347" t="s">
        <v>18</v>
      </c>
      <c r="E347" s="2">
        <v>60</v>
      </c>
      <c r="F347" s="2"/>
      <c r="G347" s="2">
        <f t="shared" si="7"/>
        <v>74.600000000000009</v>
      </c>
    </row>
    <row r="348" spans="1:7" s="7" customFormat="1">
      <c r="B348" s="526"/>
      <c r="C348" s="526"/>
      <c r="D348" t="s">
        <v>40</v>
      </c>
      <c r="E348" s="2">
        <v>5</v>
      </c>
      <c r="F348" s="2"/>
      <c r="G348" s="2">
        <f t="shared" si="7"/>
        <v>79.600000000000009</v>
      </c>
    </row>
    <row r="349" spans="1:7" s="7" customFormat="1">
      <c r="A349" s="7">
        <v>44175</v>
      </c>
      <c r="B349" s="526">
        <v>21020</v>
      </c>
      <c r="C349" s="526" t="s">
        <v>25</v>
      </c>
      <c r="D349" t="s">
        <v>16</v>
      </c>
      <c r="E349" s="2"/>
      <c r="F349" s="2">
        <v>12.1</v>
      </c>
      <c r="G349" s="2">
        <f t="shared" si="7"/>
        <v>67.500000000000014</v>
      </c>
    </row>
    <row r="350" spans="1:7" s="7" customFormat="1">
      <c r="A350" s="7">
        <v>44177</v>
      </c>
      <c r="B350" s="526">
        <v>21061</v>
      </c>
      <c r="C350" s="526" t="s">
        <v>25</v>
      </c>
      <c r="D350" t="s">
        <v>17</v>
      </c>
      <c r="E350" s="2"/>
      <c r="F350" s="2">
        <v>2.5</v>
      </c>
      <c r="G350" s="2">
        <f t="shared" si="7"/>
        <v>65.000000000000014</v>
      </c>
    </row>
    <row r="351" spans="1:7" s="7" customFormat="1">
      <c r="A351" s="7">
        <v>44845</v>
      </c>
      <c r="B351" s="526">
        <v>25607</v>
      </c>
      <c r="C351" s="526" t="s">
        <v>25</v>
      </c>
      <c r="D351" s="7" t="s">
        <v>18</v>
      </c>
      <c r="E351" s="2"/>
      <c r="F351" s="2">
        <v>60</v>
      </c>
      <c r="G351" s="2">
        <f t="shared" si="7"/>
        <v>5.0000000000000142</v>
      </c>
    </row>
    <row r="352" spans="1:7" s="7" customFormat="1">
      <c r="A352" s="7">
        <v>44845</v>
      </c>
      <c r="B352" s="526">
        <v>25607</v>
      </c>
      <c r="C352" s="526" t="s">
        <v>25</v>
      </c>
      <c r="D352" s="7" t="s">
        <v>40</v>
      </c>
      <c r="E352" s="2"/>
      <c r="F352" s="2">
        <v>5</v>
      </c>
      <c r="G352" s="2">
        <f t="shared" si="7"/>
        <v>1.4210854715202004E-14</v>
      </c>
    </row>
    <row r="353" spans="1:7" s="7" customFormat="1">
      <c r="A353" s="44">
        <v>44012</v>
      </c>
      <c r="B353" s="525" t="s">
        <v>14</v>
      </c>
      <c r="C353" s="525" t="s">
        <v>26</v>
      </c>
      <c r="D353" t="s">
        <v>16</v>
      </c>
      <c r="E353" s="2">
        <v>10.7</v>
      </c>
      <c r="F353" s="2"/>
      <c r="G353" s="2">
        <f t="shared" si="7"/>
        <v>10.700000000000014</v>
      </c>
    </row>
    <row r="354" spans="1:7" s="7" customFormat="1">
      <c r="B354" s="526"/>
      <c r="C354" s="526"/>
      <c r="D354" t="s">
        <v>17</v>
      </c>
      <c r="E354" s="2">
        <v>1.2</v>
      </c>
      <c r="F354" s="2"/>
      <c r="G354" s="2">
        <f t="shared" si="7"/>
        <v>11.900000000000013</v>
      </c>
    </row>
    <row r="355" spans="1:7" s="7" customFormat="1">
      <c r="B355" s="526"/>
      <c r="C355" s="526"/>
      <c r="D355" t="s">
        <v>18</v>
      </c>
      <c r="E355" s="2">
        <v>60</v>
      </c>
      <c r="F355" s="2"/>
      <c r="G355" s="2">
        <f t="shared" si="7"/>
        <v>71.900000000000006</v>
      </c>
    </row>
    <row r="356" spans="1:7" s="7" customFormat="1">
      <c r="B356" s="526"/>
      <c r="C356" s="526"/>
      <c r="D356" t="s">
        <v>40</v>
      </c>
      <c r="E356" s="2">
        <v>5</v>
      </c>
      <c r="F356" s="2"/>
      <c r="G356" s="2">
        <f t="shared" si="7"/>
        <v>76.900000000000006</v>
      </c>
    </row>
    <row r="357" spans="1:7" s="7" customFormat="1">
      <c r="A357" s="7">
        <v>44175</v>
      </c>
      <c r="B357" s="526">
        <v>21020</v>
      </c>
      <c r="C357" s="526" t="s">
        <v>26</v>
      </c>
      <c r="D357" t="s">
        <v>16</v>
      </c>
      <c r="E357" s="2"/>
      <c r="F357" s="2">
        <v>10.7</v>
      </c>
      <c r="G357" s="2">
        <f t="shared" si="7"/>
        <v>66.2</v>
      </c>
    </row>
    <row r="358" spans="1:7" s="7" customFormat="1">
      <c r="A358" s="7">
        <v>44177</v>
      </c>
      <c r="B358" s="526">
        <v>21061</v>
      </c>
      <c r="C358" s="526" t="s">
        <v>26</v>
      </c>
      <c r="D358" t="s">
        <v>17</v>
      </c>
      <c r="E358" s="2"/>
      <c r="F358" s="2">
        <v>1.2</v>
      </c>
      <c r="G358" s="2">
        <f t="shared" si="7"/>
        <v>65</v>
      </c>
    </row>
    <row r="359" spans="1:7" s="7" customFormat="1">
      <c r="A359" s="7">
        <v>44845</v>
      </c>
      <c r="B359" s="526">
        <v>25607</v>
      </c>
      <c r="C359" s="526" t="s">
        <v>26</v>
      </c>
      <c r="D359" s="7" t="s">
        <v>18</v>
      </c>
      <c r="E359" s="2"/>
      <c r="F359" s="2">
        <v>60</v>
      </c>
      <c r="G359" s="2">
        <f t="shared" si="7"/>
        <v>5</v>
      </c>
    </row>
    <row r="360" spans="1:7" s="7" customFormat="1">
      <c r="A360" s="7">
        <v>44845</v>
      </c>
      <c r="B360" s="526">
        <v>25607</v>
      </c>
      <c r="C360" s="526" t="s">
        <v>26</v>
      </c>
      <c r="D360" s="7" t="s">
        <v>40</v>
      </c>
      <c r="E360" s="2"/>
      <c r="F360" s="2">
        <v>5</v>
      </c>
      <c r="G360" s="2">
        <f t="shared" si="7"/>
        <v>0</v>
      </c>
    </row>
    <row r="361" spans="1:7" s="7" customFormat="1">
      <c r="A361" s="44">
        <v>44043</v>
      </c>
      <c r="B361" s="525" t="s">
        <v>14</v>
      </c>
      <c r="C361" s="525" t="s">
        <v>27</v>
      </c>
      <c r="D361" t="s">
        <v>16</v>
      </c>
      <c r="E361" s="2">
        <v>35.1</v>
      </c>
      <c r="F361" s="2"/>
      <c r="G361" s="2">
        <f t="shared" si="7"/>
        <v>35.1</v>
      </c>
    </row>
    <row r="362" spans="1:7" s="7" customFormat="1">
      <c r="B362" s="526"/>
      <c r="C362" s="526"/>
      <c r="D362" t="s">
        <v>17</v>
      </c>
      <c r="E362" s="2">
        <v>6.2</v>
      </c>
      <c r="F362" s="2"/>
      <c r="G362" s="2">
        <f t="shared" si="7"/>
        <v>41.300000000000004</v>
      </c>
    </row>
    <row r="363" spans="1:7" s="7" customFormat="1">
      <c r="B363" s="526"/>
      <c r="C363" s="526"/>
      <c r="D363" t="s">
        <v>18</v>
      </c>
      <c r="E363" s="2">
        <v>60</v>
      </c>
      <c r="F363" s="2"/>
      <c r="G363" s="2">
        <f t="shared" si="7"/>
        <v>101.30000000000001</v>
      </c>
    </row>
    <row r="364" spans="1:7" ht="14.25" customHeight="1">
      <c r="B364" s="526"/>
      <c r="C364" s="526"/>
      <c r="D364" t="s">
        <v>40</v>
      </c>
      <c r="E364" s="2">
        <v>5</v>
      </c>
      <c r="G364" s="2">
        <f t="shared" si="7"/>
        <v>106.30000000000001</v>
      </c>
    </row>
    <row r="365" spans="1:7" ht="14.25" customHeight="1">
      <c r="B365" s="526"/>
      <c r="C365" s="526"/>
      <c r="D365" s="67" t="s">
        <v>43</v>
      </c>
      <c r="E365" s="2">
        <v>10</v>
      </c>
      <c r="G365" s="2">
        <f t="shared" si="7"/>
        <v>116.30000000000001</v>
      </c>
    </row>
    <row r="366" spans="1:7" ht="14.25" customHeight="1">
      <c r="B366" s="526"/>
      <c r="C366" s="526"/>
      <c r="D366" s="67" t="s">
        <v>44</v>
      </c>
      <c r="E366" s="79">
        <v>10</v>
      </c>
      <c r="F366" s="79"/>
      <c r="G366" s="79">
        <f t="shared" si="7"/>
        <v>126.30000000000001</v>
      </c>
    </row>
    <row r="367" spans="1:7" ht="14.25" customHeight="1">
      <c r="A367" s="7">
        <v>44124</v>
      </c>
      <c r="B367" s="526">
        <v>20498</v>
      </c>
      <c r="C367" s="526" t="s">
        <v>27</v>
      </c>
      <c r="D367" t="s">
        <v>16</v>
      </c>
      <c r="E367" s="79"/>
      <c r="F367" s="79">
        <v>35.1</v>
      </c>
      <c r="G367" s="79">
        <f t="shared" si="7"/>
        <v>91.200000000000017</v>
      </c>
    </row>
    <row r="368" spans="1:7" ht="14.25" customHeight="1">
      <c r="A368" s="7">
        <v>44124</v>
      </c>
      <c r="B368" s="526">
        <v>20498</v>
      </c>
      <c r="C368" s="526" t="s">
        <v>27</v>
      </c>
      <c r="D368" t="s">
        <v>17</v>
      </c>
      <c r="E368" s="79"/>
      <c r="F368" s="79">
        <v>6.2</v>
      </c>
      <c r="G368" s="79">
        <f t="shared" si="7"/>
        <v>85.000000000000014</v>
      </c>
    </row>
    <row r="369" spans="1:8">
      <c r="A369" s="86">
        <v>44503</v>
      </c>
      <c r="B369" s="526">
        <v>23677</v>
      </c>
      <c r="C369" s="526" t="s">
        <v>27</v>
      </c>
      <c r="D369" t="s">
        <v>18</v>
      </c>
      <c r="E369" s="79"/>
      <c r="F369" s="79">
        <v>60</v>
      </c>
      <c r="G369" s="79">
        <f t="shared" si="7"/>
        <v>25.000000000000014</v>
      </c>
    </row>
    <row r="370" spans="1:8">
      <c r="A370" s="86">
        <v>44503</v>
      </c>
      <c r="B370" s="526">
        <v>23677</v>
      </c>
      <c r="C370" s="526" t="s">
        <v>27</v>
      </c>
      <c r="D370" t="s">
        <v>19</v>
      </c>
      <c r="E370" s="79"/>
      <c r="F370" s="79">
        <v>5</v>
      </c>
      <c r="G370" s="79">
        <f t="shared" si="7"/>
        <v>20.000000000000014</v>
      </c>
    </row>
    <row r="371" spans="1:8">
      <c r="A371" s="7">
        <v>44837</v>
      </c>
      <c r="B371" s="526" t="s">
        <v>208</v>
      </c>
      <c r="C371" s="526" t="s">
        <v>27</v>
      </c>
      <c r="D371" s="67" t="s">
        <v>43</v>
      </c>
      <c r="E371" s="101"/>
      <c r="F371" s="101">
        <v>10</v>
      </c>
      <c r="G371" s="79">
        <f t="shared" si="7"/>
        <v>10.000000000000014</v>
      </c>
    </row>
    <row r="372" spans="1:8">
      <c r="A372" s="7">
        <v>44837</v>
      </c>
      <c r="B372" s="526" t="s">
        <v>208</v>
      </c>
      <c r="C372" s="526" t="s">
        <v>27</v>
      </c>
      <c r="D372" s="67" t="s">
        <v>44</v>
      </c>
      <c r="E372" s="101"/>
      <c r="F372" s="101">
        <v>10</v>
      </c>
      <c r="G372" s="79">
        <f t="shared" si="7"/>
        <v>1.4210854715202004E-14</v>
      </c>
    </row>
    <row r="373" spans="1:8" ht="14.25" customHeight="1">
      <c r="A373" s="44">
        <v>44074</v>
      </c>
      <c r="B373" s="525" t="s">
        <v>14</v>
      </c>
      <c r="C373" s="525" t="s">
        <v>28</v>
      </c>
      <c r="D373" t="s">
        <v>16</v>
      </c>
      <c r="E373" s="79">
        <v>33.700000000000003</v>
      </c>
      <c r="F373" s="79"/>
      <c r="G373" s="79">
        <f t="shared" si="7"/>
        <v>33.700000000000017</v>
      </c>
    </row>
    <row r="374" spans="1:8" ht="14.25" customHeight="1">
      <c r="B374" s="526"/>
      <c r="C374" s="526"/>
      <c r="D374" t="s">
        <v>17</v>
      </c>
      <c r="E374" s="79">
        <v>4.4000000000000004</v>
      </c>
      <c r="F374" s="79"/>
      <c r="G374" s="79">
        <f t="shared" si="7"/>
        <v>38.100000000000016</v>
      </c>
    </row>
    <row r="375" spans="1:8" ht="14.25" customHeight="1">
      <c r="B375" s="526"/>
      <c r="C375" s="526"/>
      <c r="D375" t="s">
        <v>18</v>
      </c>
      <c r="E375" s="79">
        <v>60</v>
      </c>
      <c r="F375" s="79"/>
      <c r="G375" s="79">
        <f t="shared" si="7"/>
        <v>98.100000000000023</v>
      </c>
    </row>
    <row r="376" spans="1:8" ht="14.25" customHeight="1">
      <c r="B376" s="526"/>
      <c r="C376" s="526"/>
      <c r="D376" t="s">
        <v>40</v>
      </c>
      <c r="E376" s="79">
        <v>5</v>
      </c>
      <c r="F376" s="79"/>
      <c r="G376" s="79">
        <f t="shared" si="7"/>
        <v>103.10000000000002</v>
      </c>
    </row>
    <row r="377" spans="1:8" ht="14.25" customHeight="1">
      <c r="B377" s="526"/>
      <c r="C377" s="526"/>
      <c r="D377" t="s">
        <v>45</v>
      </c>
      <c r="E377" s="79">
        <v>15</v>
      </c>
      <c r="F377" s="79"/>
      <c r="G377" s="79">
        <f t="shared" si="7"/>
        <v>118.10000000000002</v>
      </c>
      <c r="H377" s="7"/>
    </row>
    <row r="378" spans="1:8" ht="14.25" customHeight="1">
      <c r="A378" s="7">
        <v>44155</v>
      </c>
      <c r="B378" s="526">
        <v>20821</v>
      </c>
      <c r="C378" s="526" t="s">
        <v>28</v>
      </c>
      <c r="D378" t="s">
        <v>16</v>
      </c>
      <c r="E378" s="79"/>
      <c r="F378" s="79">
        <v>33.700000000000003</v>
      </c>
      <c r="G378" s="79">
        <f t="shared" si="7"/>
        <v>84.40000000000002</v>
      </c>
    </row>
    <row r="379" spans="1:8" ht="14.25" customHeight="1">
      <c r="A379" s="7">
        <v>44155</v>
      </c>
      <c r="B379" s="526">
        <v>20821</v>
      </c>
      <c r="C379" s="526" t="s">
        <v>28</v>
      </c>
      <c r="D379" t="s">
        <v>17</v>
      </c>
      <c r="E379" s="79"/>
      <c r="F379" s="79">
        <v>4.4000000000000004</v>
      </c>
      <c r="G379" s="79">
        <f t="shared" si="7"/>
        <v>80.000000000000014</v>
      </c>
    </row>
    <row r="380" spans="1:8">
      <c r="A380" s="86">
        <v>44503</v>
      </c>
      <c r="B380" s="526">
        <v>23677</v>
      </c>
      <c r="C380" s="526" t="s">
        <v>28</v>
      </c>
      <c r="D380" t="s">
        <v>18</v>
      </c>
      <c r="E380" s="79"/>
      <c r="F380" s="79">
        <v>60</v>
      </c>
      <c r="G380" s="79">
        <f t="shared" si="7"/>
        <v>20.000000000000014</v>
      </c>
    </row>
    <row r="381" spans="1:8">
      <c r="A381" s="86">
        <v>44503</v>
      </c>
      <c r="B381" s="526">
        <v>23677</v>
      </c>
      <c r="C381" s="526" t="s">
        <v>28</v>
      </c>
      <c r="D381" t="s">
        <v>19</v>
      </c>
      <c r="E381" s="79"/>
      <c r="F381" s="79">
        <v>5</v>
      </c>
      <c r="G381" s="79">
        <f t="shared" si="7"/>
        <v>15.000000000000014</v>
      </c>
    </row>
    <row r="382" spans="1:8">
      <c r="A382" s="86">
        <v>44839</v>
      </c>
      <c r="B382" s="526" t="s">
        <v>210</v>
      </c>
      <c r="C382" s="526" t="s">
        <v>28</v>
      </c>
      <c r="D382" t="s">
        <v>45</v>
      </c>
      <c r="E382" s="79"/>
      <c r="F382" s="79">
        <v>15</v>
      </c>
      <c r="G382" s="79">
        <f t="shared" si="7"/>
        <v>1.4210854715202004E-14</v>
      </c>
    </row>
    <row r="383" spans="1:8" ht="14.25" customHeight="1">
      <c r="A383" s="44">
        <v>44104</v>
      </c>
      <c r="B383" s="525" t="s">
        <v>14</v>
      </c>
      <c r="C383" s="525" t="s">
        <v>29</v>
      </c>
      <c r="D383" t="s">
        <v>16</v>
      </c>
      <c r="E383" s="79">
        <v>34.5</v>
      </c>
      <c r="F383" s="79"/>
      <c r="G383" s="79">
        <f t="shared" si="7"/>
        <v>34.500000000000014</v>
      </c>
    </row>
    <row r="384" spans="1:8" ht="14.25" customHeight="1">
      <c r="B384" s="526"/>
      <c r="C384" s="526"/>
      <c r="D384" t="s">
        <v>17</v>
      </c>
      <c r="E384" s="79">
        <v>5.0999999999999996</v>
      </c>
      <c r="F384" s="79"/>
      <c r="G384" s="79">
        <f t="shared" si="7"/>
        <v>39.600000000000016</v>
      </c>
    </row>
    <row r="385" spans="1:7" ht="14.25" customHeight="1">
      <c r="B385" s="526"/>
      <c r="C385" s="526"/>
      <c r="D385" t="s">
        <v>18</v>
      </c>
      <c r="E385" s="79">
        <v>60</v>
      </c>
      <c r="F385" s="79"/>
      <c r="G385" s="79">
        <f t="shared" si="7"/>
        <v>99.600000000000023</v>
      </c>
    </row>
    <row r="386" spans="1:7" ht="14.25" customHeight="1">
      <c r="B386" s="526"/>
      <c r="C386" s="526"/>
      <c r="D386" t="s">
        <v>40</v>
      </c>
      <c r="E386" s="79">
        <v>5</v>
      </c>
      <c r="F386" s="79"/>
      <c r="G386" s="79">
        <f t="shared" si="7"/>
        <v>104.60000000000002</v>
      </c>
    </row>
    <row r="387" spans="1:7" ht="14.25" customHeight="1">
      <c r="B387" s="526"/>
      <c r="C387" s="526"/>
      <c r="D387" t="s">
        <v>45</v>
      </c>
      <c r="E387" s="79">
        <v>8.5</v>
      </c>
      <c r="F387" s="79"/>
      <c r="G387" s="79">
        <f t="shared" si="7"/>
        <v>113.10000000000002</v>
      </c>
    </row>
    <row r="388" spans="1:7" ht="14.25" customHeight="1">
      <c r="A388" s="7">
        <v>44187</v>
      </c>
      <c r="B388" s="526">
        <v>21177</v>
      </c>
      <c r="C388" s="526" t="s">
        <v>29</v>
      </c>
      <c r="D388" t="s">
        <v>16</v>
      </c>
      <c r="E388" s="79"/>
      <c r="F388" s="79">
        <v>34.5</v>
      </c>
      <c r="G388" s="79">
        <f t="shared" si="7"/>
        <v>78.600000000000023</v>
      </c>
    </row>
    <row r="389" spans="1:7" ht="14.25" customHeight="1">
      <c r="A389" s="7">
        <v>44187</v>
      </c>
      <c r="B389" s="526">
        <v>21177</v>
      </c>
      <c r="C389" s="526" t="s">
        <v>29</v>
      </c>
      <c r="D389" t="s">
        <v>17</v>
      </c>
      <c r="E389" s="79"/>
      <c r="F389" s="79">
        <v>5.0999999999999996</v>
      </c>
      <c r="G389" s="79">
        <f t="shared" si="7"/>
        <v>73.500000000000028</v>
      </c>
    </row>
    <row r="390" spans="1:7">
      <c r="A390" s="86">
        <v>44503</v>
      </c>
      <c r="B390" s="526">
        <v>23677</v>
      </c>
      <c r="C390" s="526" t="s">
        <v>29</v>
      </c>
      <c r="D390" t="s">
        <v>18</v>
      </c>
      <c r="E390" s="79"/>
      <c r="F390" s="79">
        <v>60</v>
      </c>
      <c r="G390" s="79">
        <f t="shared" si="7"/>
        <v>13.500000000000028</v>
      </c>
    </row>
    <row r="391" spans="1:7">
      <c r="A391" s="86">
        <v>44503</v>
      </c>
      <c r="B391" s="526">
        <v>23677</v>
      </c>
      <c r="C391" s="526" t="s">
        <v>29</v>
      </c>
      <c r="D391" t="s">
        <v>19</v>
      </c>
      <c r="E391" s="79"/>
      <c r="F391" s="79">
        <v>5</v>
      </c>
      <c r="G391" s="79">
        <f t="shared" si="7"/>
        <v>8.5000000000000284</v>
      </c>
    </row>
    <row r="392" spans="1:7">
      <c r="A392" s="86">
        <v>44839</v>
      </c>
      <c r="B392" s="526" t="s">
        <v>210</v>
      </c>
      <c r="C392" s="526" t="s">
        <v>29</v>
      </c>
      <c r="D392" t="s">
        <v>45</v>
      </c>
      <c r="E392" s="79"/>
      <c r="F392" s="79">
        <v>8.5</v>
      </c>
      <c r="G392" s="79">
        <f t="shared" si="7"/>
        <v>2.8421709430404007E-14</v>
      </c>
    </row>
    <row r="393" spans="1:7" ht="14.25" customHeight="1">
      <c r="A393" s="44">
        <v>44135</v>
      </c>
      <c r="B393" s="525" t="s">
        <v>14</v>
      </c>
      <c r="C393" s="525" t="s">
        <v>30</v>
      </c>
      <c r="D393" t="s">
        <v>16</v>
      </c>
      <c r="E393" s="79">
        <v>40.5</v>
      </c>
      <c r="F393" s="79"/>
      <c r="G393" s="79">
        <f t="shared" si="7"/>
        <v>40.500000000000028</v>
      </c>
    </row>
    <row r="394" spans="1:7" ht="14.25" customHeight="1">
      <c r="B394" s="526"/>
      <c r="C394" s="526"/>
      <c r="D394" t="s">
        <v>17</v>
      </c>
      <c r="E394" s="79">
        <v>5.4</v>
      </c>
      <c r="F394" s="79"/>
      <c r="G394" s="79">
        <f t="shared" si="7"/>
        <v>45.900000000000027</v>
      </c>
    </row>
    <row r="395" spans="1:7" ht="14.25" customHeight="1">
      <c r="B395" s="526"/>
      <c r="C395" s="526"/>
      <c r="D395" t="s">
        <v>18</v>
      </c>
      <c r="E395" s="79">
        <v>60</v>
      </c>
      <c r="F395" s="79"/>
      <c r="G395" s="79">
        <f t="shared" si="7"/>
        <v>105.90000000000003</v>
      </c>
    </row>
    <row r="396" spans="1:7" ht="14.25" customHeight="1">
      <c r="B396" s="526"/>
      <c r="C396" s="526"/>
      <c r="D396" t="s">
        <v>40</v>
      </c>
      <c r="E396" s="79">
        <v>5</v>
      </c>
      <c r="F396" s="79"/>
      <c r="G396" s="79">
        <f t="shared" si="7"/>
        <v>110.90000000000003</v>
      </c>
    </row>
    <row r="397" spans="1:7" ht="14.25" customHeight="1">
      <c r="B397" s="526"/>
      <c r="C397" s="526"/>
      <c r="D397" s="67" t="s">
        <v>46</v>
      </c>
      <c r="E397" s="79">
        <v>10</v>
      </c>
      <c r="F397" s="79"/>
      <c r="G397" s="79">
        <f t="shared" si="7"/>
        <v>120.90000000000003</v>
      </c>
    </row>
    <row r="398" spans="1:7" ht="14.25" customHeight="1">
      <c r="B398" s="526"/>
      <c r="C398" s="526"/>
      <c r="D398" s="67" t="s">
        <v>47</v>
      </c>
      <c r="E398" s="79">
        <v>10</v>
      </c>
      <c r="F398" s="79"/>
      <c r="G398" s="79">
        <f t="shared" si="7"/>
        <v>130.90000000000003</v>
      </c>
    </row>
    <row r="399" spans="1:7" ht="14.25" customHeight="1">
      <c r="A399" s="7">
        <v>44201</v>
      </c>
      <c r="B399" s="526">
        <v>21330</v>
      </c>
      <c r="C399" s="526" t="s">
        <v>30</v>
      </c>
      <c r="D399" s="67" t="s">
        <v>16</v>
      </c>
      <c r="E399" s="79"/>
      <c r="F399" s="79">
        <v>40.5</v>
      </c>
      <c r="G399" s="79">
        <f t="shared" si="7"/>
        <v>90.400000000000034</v>
      </c>
    </row>
    <row r="400" spans="1:7" ht="14.25" customHeight="1">
      <c r="A400" s="7">
        <v>44201</v>
      </c>
      <c r="B400" s="526">
        <v>21330</v>
      </c>
      <c r="C400" s="526" t="s">
        <v>30</v>
      </c>
      <c r="D400" s="67" t="s">
        <v>17</v>
      </c>
      <c r="E400" s="79"/>
      <c r="F400" s="79">
        <v>5.4</v>
      </c>
      <c r="G400" s="79">
        <f t="shared" si="7"/>
        <v>85.000000000000028</v>
      </c>
    </row>
    <row r="401" spans="1:7">
      <c r="A401" s="86">
        <v>44515</v>
      </c>
      <c r="B401" s="526">
        <v>23850</v>
      </c>
      <c r="C401" s="526" t="s">
        <v>30</v>
      </c>
      <c r="D401" t="s">
        <v>18</v>
      </c>
      <c r="E401" s="79"/>
      <c r="F401" s="79">
        <v>60</v>
      </c>
      <c r="G401" s="79">
        <f t="shared" si="7"/>
        <v>25.000000000000028</v>
      </c>
    </row>
    <row r="402" spans="1:7">
      <c r="A402" s="86">
        <v>44515</v>
      </c>
      <c r="B402" s="526">
        <v>23850</v>
      </c>
      <c r="C402" s="526" t="s">
        <v>30</v>
      </c>
      <c r="D402" t="s">
        <v>19</v>
      </c>
      <c r="E402" s="79"/>
      <c r="F402" s="79">
        <v>5</v>
      </c>
      <c r="G402" s="79">
        <f t="shared" si="7"/>
        <v>20.000000000000028</v>
      </c>
    </row>
    <row r="403" spans="1:7">
      <c r="A403" s="7">
        <v>44837</v>
      </c>
      <c r="B403" s="526" t="s">
        <v>208</v>
      </c>
      <c r="C403" s="526" t="s">
        <v>30</v>
      </c>
      <c r="D403" s="67" t="s">
        <v>46</v>
      </c>
      <c r="E403" s="101"/>
      <c r="F403" s="101">
        <v>10</v>
      </c>
      <c r="G403" s="79">
        <f t="shared" si="7"/>
        <v>10.000000000000028</v>
      </c>
    </row>
    <row r="404" spans="1:7">
      <c r="A404" s="7">
        <v>44837</v>
      </c>
      <c r="B404" s="526" t="s">
        <v>208</v>
      </c>
      <c r="C404" s="526" t="s">
        <v>30</v>
      </c>
      <c r="D404" s="67" t="s">
        <v>47</v>
      </c>
      <c r="E404" s="101"/>
      <c r="F404" s="101">
        <v>10</v>
      </c>
      <c r="G404" s="79">
        <f t="shared" si="7"/>
        <v>2.8421709430404007E-14</v>
      </c>
    </row>
    <row r="405" spans="1:7" ht="14.25" customHeight="1">
      <c r="A405" s="44">
        <v>44165</v>
      </c>
      <c r="B405" s="525" t="s">
        <v>14</v>
      </c>
      <c r="C405" s="525" t="s">
        <v>33</v>
      </c>
      <c r="D405" s="67" t="s">
        <v>16</v>
      </c>
      <c r="E405" s="79">
        <v>38.4</v>
      </c>
      <c r="F405" s="79"/>
      <c r="G405" s="79">
        <f t="shared" si="7"/>
        <v>38.400000000000027</v>
      </c>
    </row>
    <row r="406" spans="1:7" ht="14.25" customHeight="1">
      <c r="B406" s="526"/>
      <c r="C406" s="526"/>
      <c r="D406" s="67" t="s">
        <v>17</v>
      </c>
      <c r="E406" s="79">
        <v>5.6</v>
      </c>
      <c r="F406" s="79"/>
      <c r="G406" s="79">
        <f t="shared" si="7"/>
        <v>44.000000000000028</v>
      </c>
    </row>
    <row r="407" spans="1:7" ht="14.25" customHeight="1">
      <c r="B407" s="526"/>
      <c r="C407" s="526"/>
      <c r="D407" s="67" t="s">
        <v>18</v>
      </c>
      <c r="E407" s="79">
        <v>60</v>
      </c>
      <c r="F407" s="79"/>
      <c r="G407" s="79">
        <f t="shared" si="7"/>
        <v>104.00000000000003</v>
      </c>
    </row>
    <row r="408" spans="1:7" ht="14.25" customHeight="1">
      <c r="B408" s="526"/>
      <c r="C408" s="526"/>
      <c r="D408" s="67" t="s">
        <v>40</v>
      </c>
      <c r="E408" s="79">
        <v>5</v>
      </c>
      <c r="F408" s="79"/>
      <c r="G408" s="79">
        <f t="shared" si="7"/>
        <v>109.00000000000003</v>
      </c>
    </row>
    <row r="409" spans="1:7" ht="14.25" customHeight="1">
      <c r="A409" s="7">
        <v>44231</v>
      </c>
      <c r="B409" s="526">
        <v>21507</v>
      </c>
      <c r="C409" s="526" t="s">
        <v>33</v>
      </c>
      <c r="D409" s="67" t="s">
        <v>16</v>
      </c>
      <c r="E409" s="79"/>
      <c r="F409" s="79">
        <v>38.4</v>
      </c>
      <c r="G409" s="79">
        <f t="shared" si="7"/>
        <v>70.600000000000023</v>
      </c>
    </row>
    <row r="410" spans="1:7" ht="14.25" customHeight="1">
      <c r="A410" s="7">
        <v>44231</v>
      </c>
      <c r="B410" s="526">
        <v>21507</v>
      </c>
      <c r="C410" s="526" t="s">
        <v>33</v>
      </c>
      <c r="D410" s="67" t="s">
        <v>17</v>
      </c>
      <c r="E410" s="79"/>
      <c r="F410" s="79">
        <v>5.6</v>
      </c>
      <c r="G410" s="79">
        <f t="shared" ref="G410:G500" si="8">+G409+E410-F410</f>
        <v>65.000000000000028</v>
      </c>
    </row>
    <row r="411" spans="1:7">
      <c r="A411" s="86">
        <v>44515</v>
      </c>
      <c r="B411" s="526">
        <v>23850</v>
      </c>
      <c r="C411" s="526" t="s">
        <v>33</v>
      </c>
      <c r="D411" t="s">
        <v>18</v>
      </c>
      <c r="E411" s="79"/>
      <c r="F411" s="79">
        <v>60</v>
      </c>
      <c r="G411" s="79">
        <f t="shared" si="8"/>
        <v>5.0000000000000284</v>
      </c>
    </row>
    <row r="412" spans="1:7">
      <c r="A412" s="86">
        <v>44515</v>
      </c>
      <c r="B412" s="526">
        <v>23850</v>
      </c>
      <c r="C412" s="526" t="s">
        <v>33</v>
      </c>
      <c r="D412" t="s">
        <v>19</v>
      </c>
      <c r="E412" s="79"/>
      <c r="F412" s="79">
        <v>5</v>
      </c>
      <c r="G412" s="79">
        <f t="shared" si="8"/>
        <v>2.8421709430404007E-14</v>
      </c>
    </row>
    <row r="413" spans="1:7" ht="14.25" customHeight="1">
      <c r="A413" s="44">
        <v>44196</v>
      </c>
      <c r="B413" s="525" t="s">
        <v>14</v>
      </c>
      <c r="C413" s="525" t="s">
        <v>34</v>
      </c>
      <c r="D413" t="s">
        <v>16</v>
      </c>
      <c r="E413" s="101">
        <v>43.9</v>
      </c>
      <c r="F413" s="79"/>
      <c r="G413" s="79">
        <f t="shared" si="8"/>
        <v>43.900000000000027</v>
      </c>
    </row>
    <row r="414" spans="1:7" ht="14.25" customHeight="1">
      <c r="B414" s="526"/>
      <c r="C414" s="526"/>
      <c r="D414" t="s">
        <v>17</v>
      </c>
      <c r="E414" s="101">
        <v>4.9000000000000004</v>
      </c>
      <c r="F414" s="79"/>
      <c r="G414" s="79">
        <f t="shared" si="8"/>
        <v>48.800000000000026</v>
      </c>
    </row>
    <row r="415" spans="1:7" ht="14.25" customHeight="1">
      <c r="B415" s="526"/>
      <c r="C415" s="526"/>
      <c r="D415" t="s">
        <v>48</v>
      </c>
      <c r="E415" s="101">
        <v>60</v>
      </c>
      <c r="F415" s="79"/>
      <c r="G415" s="79">
        <f t="shared" si="8"/>
        <v>108.80000000000003</v>
      </c>
    </row>
    <row r="416" spans="1:7" ht="14.25" customHeight="1">
      <c r="B416" s="526"/>
      <c r="C416" s="526"/>
      <c r="D416" t="s">
        <v>40</v>
      </c>
      <c r="E416" s="101">
        <v>5</v>
      </c>
      <c r="F416" s="79"/>
      <c r="G416" s="79">
        <f t="shared" si="8"/>
        <v>113.80000000000003</v>
      </c>
    </row>
    <row r="417" spans="1:7" ht="14.25" customHeight="1">
      <c r="A417" s="7">
        <v>44273</v>
      </c>
      <c r="B417" s="526">
        <v>21943</v>
      </c>
      <c r="C417" s="526" t="s">
        <v>34</v>
      </c>
      <c r="D417" t="s">
        <v>16</v>
      </c>
      <c r="E417" s="101"/>
      <c r="F417" s="79">
        <v>43.9</v>
      </c>
      <c r="G417" s="79">
        <f t="shared" si="8"/>
        <v>69.900000000000034</v>
      </c>
    </row>
    <row r="418" spans="1:7" ht="14.25" customHeight="1">
      <c r="A418" s="7">
        <v>44273</v>
      </c>
      <c r="B418" s="526">
        <v>21943</v>
      </c>
      <c r="C418" s="526" t="s">
        <v>34</v>
      </c>
      <c r="D418" t="s">
        <v>17</v>
      </c>
      <c r="E418" s="101"/>
      <c r="F418" s="79">
        <v>4.9000000000000004</v>
      </c>
      <c r="G418" s="79">
        <f t="shared" si="8"/>
        <v>65.000000000000028</v>
      </c>
    </row>
    <row r="419" spans="1:7" ht="14.25" customHeight="1">
      <c r="A419" s="7">
        <v>44837</v>
      </c>
      <c r="B419" s="526" t="s">
        <v>211</v>
      </c>
      <c r="C419" s="526" t="s">
        <v>34</v>
      </c>
      <c r="D419" t="s">
        <v>48</v>
      </c>
      <c r="E419" s="101"/>
      <c r="F419" s="101">
        <v>60</v>
      </c>
      <c r="G419" s="79">
        <f t="shared" si="8"/>
        <v>5.0000000000000284</v>
      </c>
    </row>
    <row r="420" spans="1:7" ht="14.25" customHeight="1">
      <c r="A420" s="7">
        <v>44837</v>
      </c>
      <c r="B420" s="526" t="s">
        <v>211</v>
      </c>
      <c r="C420" s="526" t="s">
        <v>34</v>
      </c>
      <c r="D420" t="s">
        <v>40</v>
      </c>
      <c r="E420" s="101"/>
      <c r="F420" s="101">
        <v>5</v>
      </c>
      <c r="G420" s="79">
        <f t="shared" si="8"/>
        <v>2.8421709430404007E-14</v>
      </c>
    </row>
    <row r="421" spans="1:7" ht="14.25" customHeight="1">
      <c r="A421" s="44">
        <v>44227</v>
      </c>
      <c r="B421" s="525" t="s">
        <v>14</v>
      </c>
      <c r="C421" s="525" t="s">
        <v>15</v>
      </c>
      <c r="D421" t="s">
        <v>16</v>
      </c>
      <c r="E421" s="101">
        <v>46.9</v>
      </c>
      <c r="F421" s="79"/>
      <c r="G421" s="79">
        <f t="shared" si="8"/>
        <v>46.900000000000027</v>
      </c>
    </row>
    <row r="422" spans="1:7" ht="14.25" customHeight="1">
      <c r="B422" s="526"/>
      <c r="C422" s="526"/>
      <c r="D422" t="s">
        <v>17</v>
      </c>
      <c r="E422" s="101">
        <v>6.3</v>
      </c>
      <c r="F422" s="79"/>
      <c r="G422" s="79">
        <f t="shared" si="8"/>
        <v>53.200000000000024</v>
      </c>
    </row>
    <row r="423" spans="1:7" ht="14.25" customHeight="1">
      <c r="B423" s="526"/>
      <c r="C423" s="526"/>
      <c r="D423" t="s">
        <v>48</v>
      </c>
      <c r="E423" s="101">
        <v>60</v>
      </c>
      <c r="F423" s="79"/>
      <c r="G423" s="79">
        <f t="shared" si="8"/>
        <v>113.20000000000002</v>
      </c>
    </row>
    <row r="424" spans="1:7" ht="14.25" customHeight="1">
      <c r="B424" s="526"/>
      <c r="C424" s="526"/>
      <c r="D424" t="s">
        <v>40</v>
      </c>
      <c r="E424" s="101">
        <v>5</v>
      </c>
      <c r="F424" s="79"/>
      <c r="G424" s="79">
        <f t="shared" si="8"/>
        <v>118.20000000000002</v>
      </c>
    </row>
    <row r="425" spans="1:7" ht="14.25" customHeight="1">
      <c r="A425" s="7">
        <v>44319</v>
      </c>
      <c r="B425" s="526">
        <v>22319</v>
      </c>
      <c r="C425" s="526" t="s">
        <v>15</v>
      </c>
      <c r="D425" t="s">
        <v>16</v>
      </c>
      <c r="E425" s="101"/>
      <c r="F425" s="79">
        <v>46.9</v>
      </c>
      <c r="G425" s="79">
        <f t="shared" si="8"/>
        <v>71.300000000000011</v>
      </c>
    </row>
    <row r="426" spans="1:7" ht="14.25" customHeight="1">
      <c r="A426" s="7">
        <v>44319</v>
      </c>
      <c r="B426" s="526">
        <v>22319</v>
      </c>
      <c r="C426" s="526" t="s">
        <v>15</v>
      </c>
      <c r="D426" t="s">
        <v>17</v>
      </c>
      <c r="E426" s="101"/>
      <c r="F426" s="79">
        <v>6.3</v>
      </c>
      <c r="G426" s="79">
        <f t="shared" si="8"/>
        <v>65.000000000000014</v>
      </c>
    </row>
    <row r="427" spans="1:7" ht="14.25" customHeight="1">
      <c r="A427" s="7">
        <v>44839</v>
      </c>
      <c r="B427" s="526">
        <v>25577</v>
      </c>
      <c r="C427" s="526" t="s">
        <v>15</v>
      </c>
      <c r="D427" t="s">
        <v>48</v>
      </c>
      <c r="E427" s="101"/>
      <c r="F427" s="101">
        <v>60</v>
      </c>
      <c r="G427" s="79">
        <f t="shared" si="8"/>
        <v>5.0000000000000142</v>
      </c>
    </row>
    <row r="428" spans="1:7" ht="14.25" customHeight="1">
      <c r="A428" s="7">
        <v>44839</v>
      </c>
      <c r="B428" s="526">
        <v>25577</v>
      </c>
      <c r="C428" s="526" t="s">
        <v>15</v>
      </c>
      <c r="D428" t="s">
        <v>40</v>
      </c>
      <c r="E428" s="101"/>
      <c r="F428" s="101">
        <v>5</v>
      </c>
      <c r="G428" s="79">
        <f t="shared" si="8"/>
        <v>1.4210854715202004E-14</v>
      </c>
    </row>
    <row r="429" spans="1:7" ht="14.25" customHeight="1">
      <c r="A429" s="44">
        <v>44255</v>
      </c>
      <c r="B429" s="525" t="s">
        <v>14</v>
      </c>
      <c r="C429" s="525" t="s">
        <v>20</v>
      </c>
      <c r="D429" t="s">
        <v>16</v>
      </c>
      <c r="E429" s="101">
        <v>42.5</v>
      </c>
      <c r="F429" s="79"/>
      <c r="G429" s="79">
        <f t="shared" si="8"/>
        <v>42.500000000000014</v>
      </c>
    </row>
    <row r="430" spans="1:7" ht="14.25" customHeight="1">
      <c r="B430" s="526"/>
      <c r="C430" s="526"/>
      <c r="D430" t="s">
        <v>17</v>
      </c>
      <c r="E430" s="101">
        <v>10.9</v>
      </c>
      <c r="F430" s="79"/>
      <c r="G430" s="79">
        <f t="shared" si="8"/>
        <v>53.400000000000013</v>
      </c>
    </row>
    <row r="431" spans="1:7" ht="14.25" customHeight="1">
      <c r="B431" s="526"/>
      <c r="C431" s="526"/>
      <c r="D431" t="s">
        <v>48</v>
      </c>
      <c r="E431" s="101">
        <v>56</v>
      </c>
      <c r="F431" s="79"/>
      <c r="G431" s="79">
        <f t="shared" si="8"/>
        <v>109.4</v>
      </c>
    </row>
    <row r="432" spans="1:7" ht="14.25" customHeight="1">
      <c r="B432" s="526"/>
      <c r="C432" s="526"/>
      <c r="D432" t="s">
        <v>40</v>
      </c>
      <c r="E432" s="101">
        <v>5</v>
      </c>
      <c r="F432" s="79"/>
      <c r="G432" s="79">
        <f t="shared" si="8"/>
        <v>114.4</v>
      </c>
    </row>
    <row r="433" spans="1:7" ht="14.25" customHeight="1">
      <c r="B433" s="526"/>
      <c r="C433" s="526"/>
      <c r="D433" t="s">
        <v>49</v>
      </c>
      <c r="E433" s="101">
        <v>10</v>
      </c>
      <c r="F433" s="79"/>
      <c r="G433" s="79">
        <f t="shared" si="8"/>
        <v>124.4</v>
      </c>
    </row>
    <row r="434" spans="1:7" ht="14.25" customHeight="1">
      <c r="A434" s="7">
        <v>44327</v>
      </c>
      <c r="B434" s="526">
        <v>22420</v>
      </c>
      <c r="C434" s="526" t="s">
        <v>20</v>
      </c>
      <c r="D434" t="s">
        <v>16</v>
      </c>
      <c r="E434" s="101"/>
      <c r="F434" s="79">
        <v>42.5</v>
      </c>
      <c r="G434" s="79">
        <f t="shared" si="8"/>
        <v>81.900000000000006</v>
      </c>
    </row>
    <row r="435" spans="1:7" ht="14.25" customHeight="1">
      <c r="A435" s="7">
        <v>44327</v>
      </c>
      <c r="B435" s="526">
        <v>22420</v>
      </c>
      <c r="C435" s="526" t="s">
        <v>20</v>
      </c>
      <c r="D435" t="s">
        <v>17</v>
      </c>
      <c r="E435" s="101"/>
      <c r="F435" s="79">
        <v>10.9</v>
      </c>
      <c r="G435" s="79">
        <f t="shared" si="8"/>
        <v>71</v>
      </c>
    </row>
    <row r="436" spans="1:7" ht="14.25" customHeight="1">
      <c r="A436" s="7">
        <v>44837</v>
      </c>
      <c r="B436" s="526" t="s">
        <v>208</v>
      </c>
      <c r="C436" s="526" t="s">
        <v>20</v>
      </c>
      <c r="D436" t="s">
        <v>49</v>
      </c>
      <c r="E436" s="101"/>
      <c r="F436" s="101">
        <v>10</v>
      </c>
      <c r="G436" s="79">
        <f t="shared" si="8"/>
        <v>61</v>
      </c>
    </row>
    <row r="437" spans="1:7" ht="14.25" customHeight="1">
      <c r="A437" s="7">
        <v>44839</v>
      </c>
      <c r="B437" s="526">
        <v>25577</v>
      </c>
      <c r="C437" s="526" t="s">
        <v>20</v>
      </c>
      <c r="D437" t="s">
        <v>48</v>
      </c>
      <c r="E437" s="101"/>
      <c r="F437" s="101">
        <v>56</v>
      </c>
      <c r="G437" s="79">
        <f t="shared" si="8"/>
        <v>5</v>
      </c>
    </row>
    <row r="438" spans="1:7" ht="14.25" customHeight="1">
      <c r="A438" s="7">
        <v>44839</v>
      </c>
      <c r="B438" s="526">
        <v>25577</v>
      </c>
      <c r="C438" s="526" t="s">
        <v>20</v>
      </c>
      <c r="D438" t="s">
        <v>40</v>
      </c>
      <c r="E438" s="101"/>
      <c r="F438" s="101">
        <v>5</v>
      </c>
      <c r="G438" s="79">
        <f t="shared" si="8"/>
        <v>0</v>
      </c>
    </row>
    <row r="439" spans="1:7" ht="14.25" customHeight="1">
      <c r="A439" s="44">
        <v>44286</v>
      </c>
      <c r="B439" s="525" t="s">
        <v>14</v>
      </c>
      <c r="C439" s="525" t="s">
        <v>23</v>
      </c>
      <c r="D439" t="s">
        <v>16</v>
      </c>
      <c r="E439" s="101">
        <v>46.6</v>
      </c>
      <c r="F439" s="79"/>
      <c r="G439" s="79">
        <f t="shared" si="8"/>
        <v>46.6</v>
      </c>
    </row>
    <row r="440" spans="1:7" ht="14.25" customHeight="1">
      <c r="B440" s="526"/>
      <c r="C440" s="526"/>
      <c r="D440" t="s">
        <v>17</v>
      </c>
      <c r="E440" s="101">
        <v>9.1</v>
      </c>
      <c r="F440" s="79"/>
      <c r="G440" s="79">
        <f t="shared" si="8"/>
        <v>55.7</v>
      </c>
    </row>
    <row r="441" spans="1:7" ht="14.25" customHeight="1">
      <c r="B441" s="526"/>
      <c r="C441" s="526"/>
      <c r="D441" t="s">
        <v>48</v>
      </c>
      <c r="E441" s="101">
        <v>60</v>
      </c>
      <c r="F441" s="79"/>
      <c r="G441" s="79">
        <f t="shared" si="8"/>
        <v>115.7</v>
      </c>
    </row>
    <row r="442" spans="1:7" ht="14.25" customHeight="1">
      <c r="B442" s="526"/>
      <c r="C442" s="526"/>
      <c r="D442" t="s">
        <v>40</v>
      </c>
      <c r="E442" s="101">
        <v>5</v>
      </c>
      <c r="F442" s="79"/>
      <c r="G442" s="79">
        <f t="shared" si="8"/>
        <v>120.7</v>
      </c>
    </row>
    <row r="443" spans="1:7" ht="14.25" customHeight="1">
      <c r="B443" s="526"/>
      <c r="C443" s="526"/>
      <c r="D443" t="s">
        <v>50</v>
      </c>
      <c r="E443" s="101">
        <v>10</v>
      </c>
      <c r="F443" s="79"/>
      <c r="G443" s="79">
        <f t="shared" si="8"/>
        <v>130.69999999999999</v>
      </c>
    </row>
    <row r="444" spans="1:7" ht="14.25" customHeight="1">
      <c r="A444" s="7">
        <v>44286</v>
      </c>
      <c r="B444" s="526">
        <v>22075</v>
      </c>
      <c r="C444" s="526" t="s">
        <v>23</v>
      </c>
      <c r="D444" t="s">
        <v>50</v>
      </c>
      <c r="E444" s="101"/>
      <c r="F444" s="79">
        <v>10</v>
      </c>
      <c r="G444" s="79">
        <f t="shared" si="8"/>
        <v>120.69999999999999</v>
      </c>
    </row>
    <row r="445" spans="1:7" ht="14.25" customHeight="1">
      <c r="A445" s="7">
        <v>44358</v>
      </c>
      <c r="B445" s="526">
        <v>22801</v>
      </c>
      <c r="C445" s="526" t="s">
        <v>23</v>
      </c>
      <c r="D445" t="s">
        <v>16</v>
      </c>
      <c r="E445" s="101"/>
      <c r="F445" s="79">
        <v>46.6</v>
      </c>
      <c r="G445" s="79">
        <f t="shared" si="8"/>
        <v>74.099999999999994</v>
      </c>
    </row>
    <row r="446" spans="1:7" ht="14.25" customHeight="1">
      <c r="A446" s="7">
        <v>44358</v>
      </c>
      <c r="B446" s="526">
        <v>22801</v>
      </c>
      <c r="C446" s="526" t="s">
        <v>23</v>
      </c>
      <c r="D446" t="s">
        <v>17</v>
      </c>
      <c r="E446" s="101"/>
      <c r="F446" s="79">
        <v>9.1</v>
      </c>
      <c r="G446" s="79">
        <f t="shared" si="8"/>
        <v>65</v>
      </c>
    </row>
    <row r="447" spans="1:7" ht="14.25" customHeight="1">
      <c r="A447" s="7">
        <v>44839</v>
      </c>
      <c r="B447" s="526">
        <v>25577</v>
      </c>
      <c r="C447" s="526" t="s">
        <v>23</v>
      </c>
      <c r="D447" t="s">
        <v>48</v>
      </c>
      <c r="E447" s="101"/>
      <c r="F447" s="101">
        <v>60</v>
      </c>
      <c r="G447" s="79">
        <f t="shared" si="8"/>
        <v>5</v>
      </c>
    </row>
    <row r="448" spans="1:7" ht="14.25" customHeight="1">
      <c r="A448" s="7">
        <v>44839</v>
      </c>
      <c r="B448" s="526">
        <v>25577</v>
      </c>
      <c r="C448" s="526" t="s">
        <v>23</v>
      </c>
      <c r="D448" t="s">
        <v>40</v>
      </c>
      <c r="E448" s="101"/>
      <c r="F448" s="101">
        <v>5</v>
      </c>
      <c r="G448" s="79">
        <f t="shared" si="8"/>
        <v>0</v>
      </c>
    </row>
    <row r="449" spans="1:7" ht="14.25" customHeight="1">
      <c r="A449" s="44">
        <v>44316</v>
      </c>
      <c r="B449" s="525" t="s">
        <v>14</v>
      </c>
      <c r="C449" s="525" t="s">
        <v>24</v>
      </c>
      <c r="D449" t="s">
        <v>16</v>
      </c>
      <c r="E449" s="101">
        <v>45</v>
      </c>
      <c r="F449" s="79"/>
      <c r="G449" s="79">
        <f t="shared" si="8"/>
        <v>45</v>
      </c>
    </row>
    <row r="450" spans="1:7" ht="14.25" customHeight="1">
      <c r="B450" s="526"/>
      <c r="C450" s="526"/>
      <c r="D450" t="s">
        <v>17</v>
      </c>
      <c r="E450" s="101">
        <v>10.3</v>
      </c>
      <c r="F450" s="79"/>
      <c r="G450" s="79">
        <f t="shared" si="8"/>
        <v>55.3</v>
      </c>
    </row>
    <row r="451" spans="1:7" ht="14.25" customHeight="1">
      <c r="B451" s="526"/>
      <c r="C451" s="526"/>
      <c r="D451" t="s">
        <v>48</v>
      </c>
      <c r="E451" s="101">
        <v>60</v>
      </c>
      <c r="F451" s="79"/>
      <c r="G451" s="79">
        <f t="shared" si="8"/>
        <v>115.3</v>
      </c>
    </row>
    <row r="452" spans="1:7" ht="14.25" customHeight="1">
      <c r="B452" s="526"/>
      <c r="C452" s="526"/>
      <c r="D452" t="s">
        <v>40</v>
      </c>
      <c r="E452" s="101">
        <v>5</v>
      </c>
      <c r="F452" s="79"/>
      <c r="G452" s="79">
        <f t="shared" si="8"/>
        <v>120.3</v>
      </c>
    </row>
    <row r="453" spans="1:7" ht="14.25" customHeight="1">
      <c r="A453" s="7">
        <v>44389</v>
      </c>
      <c r="B453" s="526">
        <v>23003</v>
      </c>
      <c r="C453" s="526" t="s">
        <v>24</v>
      </c>
      <c r="D453" t="s">
        <v>16</v>
      </c>
      <c r="E453" s="101"/>
      <c r="F453" s="101">
        <v>45</v>
      </c>
      <c r="G453" s="79">
        <f t="shared" si="8"/>
        <v>75.3</v>
      </c>
    </row>
    <row r="454" spans="1:7" ht="14.25" customHeight="1">
      <c r="A454" s="7">
        <v>44389</v>
      </c>
      <c r="B454" s="526">
        <v>23003</v>
      </c>
      <c r="C454" s="526" t="s">
        <v>24</v>
      </c>
      <c r="D454" t="s">
        <v>17</v>
      </c>
      <c r="E454" s="101"/>
      <c r="F454" s="101">
        <v>10.3</v>
      </c>
      <c r="G454" s="79">
        <f t="shared" si="8"/>
        <v>65</v>
      </c>
    </row>
    <row r="455" spans="1:7" ht="14.25" customHeight="1">
      <c r="A455" s="7">
        <v>44847</v>
      </c>
      <c r="B455" s="526">
        <v>25627</v>
      </c>
      <c r="C455" s="526" t="s">
        <v>24</v>
      </c>
      <c r="D455" t="s">
        <v>48</v>
      </c>
      <c r="E455" s="101"/>
      <c r="F455" s="101">
        <v>60</v>
      </c>
      <c r="G455" s="79">
        <f t="shared" si="8"/>
        <v>5</v>
      </c>
    </row>
    <row r="456" spans="1:7" ht="14.25" customHeight="1">
      <c r="A456" s="7">
        <v>44847</v>
      </c>
      <c r="B456" s="526">
        <v>25627</v>
      </c>
      <c r="C456" s="526" t="s">
        <v>24</v>
      </c>
      <c r="D456" t="s">
        <v>40</v>
      </c>
      <c r="E456" s="101"/>
      <c r="F456" s="101">
        <v>5</v>
      </c>
      <c r="G456" s="79">
        <f t="shared" si="8"/>
        <v>0</v>
      </c>
    </row>
    <row r="457" spans="1:7" ht="14.25" customHeight="1">
      <c r="A457" s="44">
        <v>44347</v>
      </c>
      <c r="B457" s="525" t="s">
        <v>14</v>
      </c>
      <c r="C457" s="525" t="s">
        <v>25</v>
      </c>
      <c r="D457" t="s">
        <v>16</v>
      </c>
      <c r="E457" s="101">
        <v>36.5</v>
      </c>
      <c r="F457" s="79"/>
      <c r="G457" s="79">
        <f t="shared" si="8"/>
        <v>36.5</v>
      </c>
    </row>
    <row r="458" spans="1:7" ht="14.25" customHeight="1">
      <c r="B458" s="526"/>
      <c r="C458" s="526"/>
      <c r="D458" t="s">
        <v>17</v>
      </c>
      <c r="E458" s="101">
        <v>11.2</v>
      </c>
      <c r="F458" s="79"/>
      <c r="G458" s="79">
        <f t="shared" si="8"/>
        <v>47.7</v>
      </c>
    </row>
    <row r="459" spans="1:7" ht="14.25" customHeight="1">
      <c r="B459" s="526"/>
      <c r="C459" s="526"/>
      <c r="D459" t="s">
        <v>48</v>
      </c>
      <c r="E459" s="101">
        <v>60</v>
      </c>
      <c r="F459" s="79"/>
      <c r="G459" s="79">
        <f t="shared" si="8"/>
        <v>107.7</v>
      </c>
    </row>
    <row r="460" spans="1:7" ht="14.25" customHeight="1">
      <c r="B460" s="526"/>
      <c r="C460" s="526"/>
      <c r="D460" t="s">
        <v>40</v>
      </c>
      <c r="E460" s="101">
        <v>5</v>
      </c>
      <c r="F460" s="79"/>
      <c r="G460" s="79">
        <f t="shared" si="8"/>
        <v>112.7</v>
      </c>
    </row>
    <row r="461" spans="1:7" ht="14.25" customHeight="1">
      <c r="B461" s="526"/>
      <c r="C461" s="526"/>
      <c r="D461" t="s">
        <v>51</v>
      </c>
      <c r="E461" s="101">
        <v>8.5</v>
      </c>
      <c r="F461" s="79"/>
      <c r="G461" s="79">
        <f t="shared" si="8"/>
        <v>121.2</v>
      </c>
    </row>
    <row r="462" spans="1:7" ht="14.25" customHeight="1">
      <c r="A462" s="7">
        <v>44385</v>
      </c>
      <c r="B462" s="526">
        <v>22962</v>
      </c>
      <c r="C462" s="526" t="s">
        <v>25</v>
      </c>
      <c r="D462" t="s">
        <v>51</v>
      </c>
      <c r="E462" s="101"/>
      <c r="F462" s="101">
        <v>8.5</v>
      </c>
      <c r="G462" s="79">
        <f t="shared" si="8"/>
        <v>112.7</v>
      </c>
    </row>
    <row r="463" spans="1:7" ht="14.25" customHeight="1">
      <c r="A463" s="7">
        <v>44448</v>
      </c>
      <c r="B463" s="526">
        <v>23405</v>
      </c>
      <c r="C463" s="526" t="s">
        <v>25</v>
      </c>
      <c r="D463" t="s">
        <v>16</v>
      </c>
      <c r="E463" s="101"/>
      <c r="F463" s="101">
        <v>36.5</v>
      </c>
      <c r="G463" s="79">
        <f t="shared" si="8"/>
        <v>76.2</v>
      </c>
    </row>
    <row r="464" spans="1:7" ht="14.25" customHeight="1">
      <c r="A464" s="7">
        <v>44448</v>
      </c>
      <c r="B464" s="526">
        <v>23405</v>
      </c>
      <c r="C464" s="526" t="s">
        <v>25</v>
      </c>
      <c r="D464" t="s">
        <v>17</v>
      </c>
      <c r="E464" s="101"/>
      <c r="F464" s="101">
        <v>11.2</v>
      </c>
      <c r="G464" s="79">
        <f t="shared" si="8"/>
        <v>65</v>
      </c>
    </row>
    <row r="465" spans="1:10" ht="14.25" customHeight="1">
      <c r="A465" s="7">
        <v>44847</v>
      </c>
      <c r="B465" s="526">
        <v>25627</v>
      </c>
      <c r="C465" s="526" t="s">
        <v>25</v>
      </c>
      <c r="D465" t="s">
        <v>48</v>
      </c>
      <c r="E465" s="101"/>
      <c r="F465" s="101">
        <v>60</v>
      </c>
      <c r="G465" s="79">
        <f t="shared" si="8"/>
        <v>5</v>
      </c>
    </row>
    <row r="466" spans="1:10" ht="14.25" customHeight="1">
      <c r="A466" s="7">
        <v>44847</v>
      </c>
      <c r="B466" s="526">
        <v>25627</v>
      </c>
      <c r="C466" s="526" t="s">
        <v>25</v>
      </c>
      <c r="D466" t="s">
        <v>40</v>
      </c>
      <c r="E466" s="101"/>
      <c r="F466" s="101">
        <v>5</v>
      </c>
      <c r="G466" s="79">
        <f t="shared" si="8"/>
        <v>0</v>
      </c>
    </row>
    <row r="467" spans="1:10" ht="14.25" customHeight="1">
      <c r="A467" s="44">
        <v>44377</v>
      </c>
      <c r="B467" s="525" t="s">
        <v>14</v>
      </c>
      <c r="C467" s="525" t="s">
        <v>26</v>
      </c>
      <c r="D467" t="s">
        <v>16</v>
      </c>
      <c r="E467" s="101">
        <v>40</v>
      </c>
      <c r="F467" s="79"/>
      <c r="G467" s="79">
        <f t="shared" si="8"/>
        <v>40</v>
      </c>
    </row>
    <row r="468" spans="1:10" ht="14.25" customHeight="1">
      <c r="B468" s="526"/>
      <c r="C468" s="526"/>
      <c r="D468" t="s">
        <v>17</v>
      </c>
      <c r="E468" s="101">
        <v>6.4</v>
      </c>
      <c r="F468" s="79"/>
      <c r="G468" s="79">
        <f t="shared" si="8"/>
        <v>46.4</v>
      </c>
    </row>
    <row r="469" spans="1:10" ht="14.25" customHeight="1">
      <c r="B469" s="526"/>
      <c r="C469" s="526"/>
      <c r="D469" t="s">
        <v>48</v>
      </c>
      <c r="E469" s="101">
        <v>60</v>
      </c>
      <c r="F469" s="79"/>
      <c r="G469" s="79">
        <f t="shared" si="8"/>
        <v>106.4</v>
      </c>
    </row>
    <row r="470" spans="1:10" ht="14.25" customHeight="1">
      <c r="B470" s="526"/>
      <c r="C470" s="526"/>
      <c r="D470" t="s">
        <v>40</v>
      </c>
      <c r="E470" s="101">
        <v>5</v>
      </c>
      <c r="F470" s="79"/>
      <c r="G470" s="79">
        <f t="shared" si="8"/>
        <v>111.4</v>
      </c>
      <c r="I470" s="5"/>
      <c r="J470" s="5"/>
    </row>
    <row r="471" spans="1:10" ht="14.25" customHeight="1">
      <c r="A471" s="7">
        <v>44456</v>
      </c>
      <c r="B471" s="526">
        <v>23463</v>
      </c>
      <c r="C471" s="526" t="s">
        <v>26</v>
      </c>
      <c r="D471" t="s">
        <v>16</v>
      </c>
      <c r="E471" s="101"/>
      <c r="F471" s="101">
        <v>40</v>
      </c>
      <c r="G471" s="79">
        <f t="shared" si="8"/>
        <v>71.400000000000006</v>
      </c>
    </row>
    <row r="472" spans="1:10" ht="14.25" customHeight="1">
      <c r="A472" s="7">
        <v>44456</v>
      </c>
      <c r="B472" s="526">
        <v>23463</v>
      </c>
      <c r="C472" s="526" t="s">
        <v>26</v>
      </c>
      <c r="D472" t="s">
        <v>17</v>
      </c>
      <c r="E472" s="101"/>
      <c r="F472" s="101">
        <v>6.4</v>
      </c>
      <c r="G472" s="79">
        <f t="shared" si="8"/>
        <v>65</v>
      </c>
    </row>
    <row r="473" spans="1:10" ht="14.25" customHeight="1">
      <c r="A473" s="7">
        <v>44852</v>
      </c>
      <c r="B473" s="526" t="s">
        <v>212</v>
      </c>
      <c r="C473" s="526" t="s">
        <v>26</v>
      </c>
      <c r="D473" t="s">
        <v>48</v>
      </c>
      <c r="E473" s="101"/>
      <c r="F473" s="101">
        <v>60</v>
      </c>
      <c r="G473" s="79">
        <f t="shared" si="8"/>
        <v>5</v>
      </c>
    </row>
    <row r="474" spans="1:10" ht="14.25" customHeight="1">
      <c r="A474" s="7">
        <v>44852</v>
      </c>
      <c r="B474" s="526" t="s">
        <v>212</v>
      </c>
      <c r="C474" s="526" t="s">
        <v>26</v>
      </c>
      <c r="D474" t="s">
        <v>40</v>
      </c>
      <c r="E474" s="101"/>
      <c r="F474" s="101">
        <v>5</v>
      </c>
      <c r="G474" s="79">
        <f t="shared" si="8"/>
        <v>0</v>
      </c>
    </row>
    <row r="475" spans="1:10">
      <c r="A475" s="88">
        <v>44408</v>
      </c>
      <c r="B475" s="525" t="s">
        <v>14</v>
      </c>
      <c r="C475" s="525" t="s">
        <v>27</v>
      </c>
      <c r="D475" t="s">
        <v>16</v>
      </c>
      <c r="E475" s="79">
        <v>35</v>
      </c>
      <c r="F475" s="79"/>
      <c r="G475" s="79">
        <f t="shared" si="8"/>
        <v>35</v>
      </c>
    </row>
    <row r="476" spans="1:10">
      <c r="A476" s="86"/>
      <c r="B476" s="526"/>
      <c r="C476" s="526"/>
      <c r="D476" t="s">
        <v>17</v>
      </c>
      <c r="E476" s="79">
        <v>7.6</v>
      </c>
      <c r="F476" s="79"/>
      <c r="G476" s="79">
        <f t="shared" si="8"/>
        <v>42.6</v>
      </c>
    </row>
    <row r="477" spans="1:10">
      <c r="A477" s="86"/>
      <c r="B477" s="526"/>
      <c r="C477" s="526"/>
      <c r="D477" t="s">
        <v>18</v>
      </c>
      <c r="E477" s="79">
        <v>60</v>
      </c>
      <c r="F477" s="79"/>
      <c r="G477" s="79">
        <f t="shared" si="8"/>
        <v>102.6</v>
      </c>
    </row>
    <row r="478" spans="1:10">
      <c r="A478" s="86"/>
      <c r="B478" s="526"/>
      <c r="C478" s="526"/>
      <c r="D478" t="s">
        <v>19</v>
      </c>
      <c r="E478" s="79">
        <v>5</v>
      </c>
      <c r="F478" s="79"/>
      <c r="G478" s="79">
        <f t="shared" si="8"/>
        <v>107.6</v>
      </c>
    </row>
    <row r="479" spans="1:10">
      <c r="A479" s="86">
        <v>44707</v>
      </c>
      <c r="B479" s="526" t="s">
        <v>213</v>
      </c>
      <c r="C479" s="526" t="s">
        <v>33</v>
      </c>
      <c r="D479" t="s">
        <v>16</v>
      </c>
      <c r="E479" s="79"/>
      <c r="F479" s="79">
        <v>35</v>
      </c>
      <c r="G479" s="79">
        <f t="shared" si="8"/>
        <v>72.599999999999994</v>
      </c>
    </row>
    <row r="480" spans="1:10">
      <c r="A480" s="86">
        <v>44707</v>
      </c>
      <c r="B480" s="526" t="s">
        <v>213</v>
      </c>
      <c r="C480" s="526" t="s">
        <v>33</v>
      </c>
      <c r="D480" t="s">
        <v>17</v>
      </c>
      <c r="E480" s="79"/>
      <c r="F480" s="79">
        <v>7.6</v>
      </c>
      <c r="G480" s="79">
        <f t="shared" si="8"/>
        <v>65</v>
      </c>
    </row>
    <row r="481" spans="1:7">
      <c r="A481" s="7">
        <v>44852</v>
      </c>
      <c r="B481" s="526" t="s">
        <v>212</v>
      </c>
      <c r="C481" s="526" t="s">
        <v>33</v>
      </c>
      <c r="D481" t="s">
        <v>48</v>
      </c>
      <c r="E481" s="101"/>
      <c r="F481" s="101">
        <v>60</v>
      </c>
      <c r="G481" s="79">
        <f t="shared" si="8"/>
        <v>5</v>
      </c>
    </row>
    <row r="482" spans="1:7">
      <c r="A482" s="7">
        <v>44852</v>
      </c>
      <c r="B482" s="526" t="s">
        <v>212</v>
      </c>
      <c r="C482" s="526" t="s">
        <v>33</v>
      </c>
      <c r="D482" t="s">
        <v>40</v>
      </c>
      <c r="E482" s="101"/>
      <c r="F482" s="101">
        <v>5</v>
      </c>
      <c r="G482" s="79">
        <f t="shared" si="8"/>
        <v>0</v>
      </c>
    </row>
    <row r="483" spans="1:7">
      <c r="A483" s="90">
        <v>44439</v>
      </c>
      <c r="B483" s="64" t="s">
        <v>14</v>
      </c>
      <c r="C483" s="64" t="s">
        <v>28</v>
      </c>
      <c r="D483" t="s">
        <v>16</v>
      </c>
      <c r="E483" s="79">
        <v>39.700000000000003</v>
      </c>
      <c r="F483" s="79"/>
      <c r="G483" s="79">
        <f t="shared" si="8"/>
        <v>39.700000000000003</v>
      </c>
    </row>
    <row r="484" spans="1:7">
      <c r="B484" s="526"/>
      <c r="C484" s="526"/>
      <c r="D484" t="s">
        <v>17</v>
      </c>
      <c r="E484" s="79">
        <v>10.8</v>
      </c>
      <c r="F484" s="79"/>
      <c r="G484" s="79">
        <f t="shared" si="8"/>
        <v>50.5</v>
      </c>
    </row>
    <row r="485" spans="1:7">
      <c r="B485" s="526"/>
      <c r="C485" s="526"/>
      <c r="D485" t="s">
        <v>18</v>
      </c>
      <c r="E485" s="79">
        <v>60</v>
      </c>
      <c r="F485" s="79"/>
      <c r="G485" s="79">
        <f t="shared" si="8"/>
        <v>110.5</v>
      </c>
    </row>
    <row r="486" spans="1:7">
      <c r="B486" s="526"/>
      <c r="C486" s="526"/>
      <c r="D486" t="s">
        <v>19</v>
      </c>
      <c r="E486" s="79">
        <v>5</v>
      </c>
      <c r="F486" s="79"/>
      <c r="G486" s="79">
        <f t="shared" si="8"/>
        <v>115.5</v>
      </c>
    </row>
    <row r="487" spans="1:7">
      <c r="A487" s="86">
        <v>44707</v>
      </c>
      <c r="B487" s="526" t="s">
        <v>213</v>
      </c>
      <c r="C487" s="526" t="s">
        <v>28</v>
      </c>
      <c r="D487" t="s">
        <v>16</v>
      </c>
      <c r="E487" s="79"/>
      <c r="F487" s="79">
        <v>39.700000000000003</v>
      </c>
      <c r="G487" s="79">
        <f t="shared" si="8"/>
        <v>75.8</v>
      </c>
    </row>
    <row r="488" spans="1:7">
      <c r="A488" s="86">
        <v>44707</v>
      </c>
      <c r="B488" s="526" t="s">
        <v>213</v>
      </c>
      <c r="C488" s="526" t="s">
        <v>28</v>
      </c>
      <c r="D488" t="s">
        <v>17</v>
      </c>
      <c r="E488" s="79"/>
      <c r="F488" s="79">
        <v>10.8</v>
      </c>
      <c r="G488" s="79">
        <f t="shared" si="8"/>
        <v>65</v>
      </c>
    </row>
    <row r="489" spans="1:7">
      <c r="A489" s="7">
        <v>44852</v>
      </c>
      <c r="B489" s="526" t="s">
        <v>212</v>
      </c>
      <c r="C489" s="526" t="s">
        <v>28</v>
      </c>
      <c r="D489" t="s">
        <v>48</v>
      </c>
      <c r="E489" s="101"/>
      <c r="F489" s="101">
        <v>60</v>
      </c>
      <c r="G489" s="79">
        <f t="shared" si="8"/>
        <v>5</v>
      </c>
    </row>
    <row r="490" spans="1:7">
      <c r="A490" s="7">
        <v>44852</v>
      </c>
      <c r="B490" s="526" t="s">
        <v>212</v>
      </c>
      <c r="C490" s="526" t="s">
        <v>28</v>
      </c>
      <c r="D490" t="s">
        <v>40</v>
      </c>
      <c r="E490" s="101"/>
      <c r="F490" s="101">
        <v>5</v>
      </c>
      <c r="G490" s="79">
        <f t="shared" si="8"/>
        <v>0</v>
      </c>
    </row>
    <row r="491" spans="1:7">
      <c r="A491" s="90">
        <v>44469</v>
      </c>
      <c r="B491" s="64" t="s">
        <v>14</v>
      </c>
      <c r="C491" s="64" t="s">
        <v>53</v>
      </c>
      <c r="D491" t="s">
        <v>16</v>
      </c>
      <c r="E491" s="79">
        <v>41.1</v>
      </c>
      <c r="F491" s="79"/>
      <c r="G491" s="79">
        <f t="shared" si="8"/>
        <v>41.1</v>
      </c>
    </row>
    <row r="492" spans="1:7">
      <c r="B492" s="526"/>
      <c r="C492" s="526"/>
      <c r="D492" t="s">
        <v>17</v>
      </c>
      <c r="E492" s="79">
        <v>8</v>
      </c>
      <c r="F492" s="79"/>
      <c r="G492" s="79">
        <f t="shared" si="8"/>
        <v>49.1</v>
      </c>
    </row>
    <row r="493" spans="1:7">
      <c r="B493" s="526"/>
      <c r="C493" s="526"/>
      <c r="D493" t="s">
        <v>18</v>
      </c>
      <c r="E493" s="79">
        <v>60</v>
      </c>
      <c r="F493" s="79"/>
      <c r="G493" s="79">
        <f t="shared" si="8"/>
        <v>109.1</v>
      </c>
    </row>
    <row r="494" spans="1:7">
      <c r="B494" s="526"/>
      <c r="C494" s="526"/>
      <c r="D494" t="s">
        <v>19</v>
      </c>
      <c r="E494" s="79">
        <v>5</v>
      </c>
      <c r="F494" s="79"/>
      <c r="G494" s="79">
        <f t="shared" si="8"/>
        <v>114.1</v>
      </c>
    </row>
    <row r="495" spans="1:7">
      <c r="A495" s="86">
        <v>44707</v>
      </c>
      <c r="B495" s="526" t="s">
        <v>213</v>
      </c>
      <c r="C495" s="526" t="s">
        <v>53</v>
      </c>
      <c r="D495" t="s">
        <v>16</v>
      </c>
      <c r="E495" s="79"/>
      <c r="F495" s="79">
        <v>41.1</v>
      </c>
      <c r="G495" s="79">
        <f t="shared" si="8"/>
        <v>73</v>
      </c>
    </row>
    <row r="496" spans="1:7">
      <c r="A496" s="86">
        <v>44707</v>
      </c>
      <c r="B496" s="526" t="s">
        <v>213</v>
      </c>
      <c r="C496" s="526" t="s">
        <v>53</v>
      </c>
      <c r="D496" t="s">
        <v>17</v>
      </c>
      <c r="E496" s="79"/>
      <c r="F496" s="79">
        <v>8</v>
      </c>
      <c r="G496" s="79">
        <f t="shared" si="8"/>
        <v>65</v>
      </c>
    </row>
    <row r="497" spans="1:9">
      <c r="A497" s="7">
        <v>44852</v>
      </c>
      <c r="B497" s="526" t="s">
        <v>212</v>
      </c>
      <c r="C497" s="526" t="s">
        <v>53</v>
      </c>
      <c r="D497" t="s">
        <v>48</v>
      </c>
      <c r="E497" s="101"/>
      <c r="F497" s="101">
        <v>60</v>
      </c>
      <c r="G497" s="79">
        <f t="shared" si="8"/>
        <v>5</v>
      </c>
    </row>
    <row r="498" spans="1:9">
      <c r="A498" s="7">
        <v>44852</v>
      </c>
      <c r="B498" s="526" t="s">
        <v>212</v>
      </c>
      <c r="C498" s="526" t="s">
        <v>53</v>
      </c>
      <c r="D498" t="s">
        <v>40</v>
      </c>
      <c r="E498" s="101"/>
      <c r="F498" s="101">
        <v>5</v>
      </c>
      <c r="G498" s="79">
        <f t="shared" si="8"/>
        <v>0</v>
      </c>
    </row>
    <row r="499" spans="1:9">
      <c r="A499" s="88">
        <v>44500</v>
      </c>
      <c r="B499" s="525" t="s">
        <v>14</v>
      </c>
      <c r="C499" s="525" t="s">
        <v>30</v>
      </c>
      <c r="D499" t="s">
        <v>16</v>
      </c>
      <c r="E499" s="79">
        <v>42.6</v>
      </c>
      <c r="F499" s="79"/>
      <c r="G499" s="79">
        <f t="shared" si="8"/>
        <v>42.6</v>
      </c>
    </row>
    <row r="500" spans="1:9">
      <c r="A500" s="86"/>
      <c r="B500" s="526"/>
      <c r="C500" s="526"/>
      <c r="D500" t="s">
        <v>17</v>
      </c>
      <c r="E500" s="79">
        <v>13.9</v>
      </c>
      <c r="F500" s="79"/>
      <c r="G500" s="79">
        <f t="shared" si="8"/>
        <v>56.5</v>
      </c>
    </row>
    <row r="501" spans="1:9">
      <c r="A501" s="86"/>
      <c r="B501" s="526"/>
      <c r="C501" s="526"/>
      <c r="D501" t="s">
        <v>18</v>
      </c>
      <c r="E501" s="79">
        <v>60</v>
      </c>
      <c r="F501" s="79"/>
      <c r="G501" s="79">
        <f t="shared" ref="G501:G508" si="9">+G500+E501-F501</f>
        <v>116.5</v>
      </c>
    </row>
    <row r="502" spans="1:9">
      <c r="A502" s="86"/>
      <c r="B502" s="526"/>
      <c r="C502" s="526"/>
      <c r="D502" t="s">
        <v>19</v>
      </c>
      <c r="E502" s="79">
        <v>5</v>
      </c>
      <c r="F502" s="79"/>
      <c r="G502" s="79">
        <f t="shared" si="9"/>
        <v>121.5</v>
      </c>
    </row>
    <row r="503" spans="1:9">
      <c r="A503" s="86">
        <v>44707</v>
      </c>
      <c r="B503" s="526" t="s">
        <v>213</v>
      </c>
      <c r="C503" s="526" t="s">
        <v>30</v>
      </c>
      <c r="D503" t="s">
        <v>16</v>
      </c>
      <c r="E503" s="79"/>
      <c r="F503" s="79">
        <v>42.6</v>
      </c>
      <c r="G503" s="79">
        <f t="shared" si="9"/>
        <v>78.900000000000006</v>
      </c>
    </row>
    <row r="504" spans="1:9">
      <c r="A504" s="86">
        <v>44707</v>
      </c>
      <c r="B504" s="526" t="s">
        <v>213</v>
      </c>
      <c r="C504" s="526" t="s">
        <v>30</v>
      </c>
      <c r="D504" t="s">
        <v>17</v>
      </c>
      <c r="E504" s="79"/>
      <c r="F504" s="79">
        <v>13.9</v>
      </c>
      <c r="G504" s="79">
        <f t="shared" si="9"/>
        <v>65</v>
      </c>
    </row>
    <row r="505" spans="1:9">
      <c r="A505" s="7">
        <v>44852</v>
      </c>
      <c r="B505" s="526" t="s">
        <v>212</v>
      </c>
      <c r="C505" s="526" t="s">
        <v>30</v>
      </c>
      <c r="D505" t="s">
        <v>48</v>
      </c>
      <c r="E505" s="101"/>
      <c r="F505" s="101">
        <v>60</v>
      </c>
      <c r="G505" s="79">
        <f t="shared" si="9"/>
        <v>5</v>
      </c>
    </row>
    <row r="506" spans="1:9">
      <c r="A506" s="7">
        <v>44852</v>
      </c>
      <c r="B506" s="526" t="s">
        <v>212</v>
      </c>
      <c r="C506" s="526" t="s">
        <v>30</v>
      </c>
      <c r="D506" t="s">
        <v>40</v>
      </c>
      <c r="E506" s="101"/>
      <c r="F506" s="101">
        <v>5</v>
      </c>
      <c r="G506" s="79">
        <f t="shared" si="9"/>
        <v>0</v>
      </c>
    </row>
    <row r="507" spans="1:9">
      <c r="A507" s="88">
        <v>44530</v>
      </c>
      <c r="B507" s="525" t="s">
        <v>14</v>
      </c>
      <c r="C507" s="525" t="s">
        <v>33</v>
      </c>
      <c r="D507" t="s">
        <v>16</v>
      </c>
      <c r="E507" s="79">
        <v>45.4</v>
      </c>
      <c r="F507" s="79"/>
      <c r="G507" s="79">
        <f t="shared" si="9"/>
        <v>45.4</v>
      </c>
      <c r="I507" s="79"/>
    </row>
    <row r="508" spans="1:9">
      <c r="A508" s="86"/>
      <c r="B508" s="526"/>
      <c r="C508" s="526"/>
      <c r="D508" t="s">
        <v>17</v>
      </c>
      <c r="E508" s="79">
        <v>10.9</v>
      </c>
      <c r="F508" s="79"/>
      <c r="G508" s="79">
        <f t="shared" si="9"/>
        <v>56.3</v>
      </c>
    </row>
    <row r="509" spans="1:9">
      <c r="A509" s="86"/>
      <c r="B509" s="526"/>
      <c r="C509" s="526"/>
      <c r="D509" t="s">
        <v>18</v>
      </c>
      <c r="E509" s="79">
        <v>60</v>
      </c>
      <c r="F509" s="79"/>
      <c r="G509" s="79">
        <f t="shared" ref="G509:G592" si="10">+G508+E509-F509</f>
        <v>116.3</v>
      </c>
    </row>
    <row r="510" spans="1:9">
      <c r="A510" s="86"/>
      <c r="B510" s="526"/>
      <c r="C510" s="526"/>
      <c r="D510" t="s">
        <v>19</v>
      </c>
      <c r="E510" s="79">
        <v>5</v>
      </c>
      <c r="F510" s="79"/>
      <c r="G510" s="79">
        <f t="shared" si="10"/>
        <v>121.3</v>
      </c>
    </row>
    <row r="511" spans="1:9">
      <c r="A511" s="86"/>
      <c r="B511" s="526"/>
      <c r="C511" s="526"/>
      <c r="D511" t="s">
        <v>21</v>
      </c>
      <c r="E511" s="79">
        <v>93</v>
      </c>
      <c r="F511" s="79"/>
      <c r="G511" s="79">
        <f t="shared" si="10"/>
        <v>214.3</v>
      </c>
    </row>
    <row r="512" spans="1:9">
      <c r="A512" s="86"/>
      <c r="B512" s="526"/>
      <c r="C512" s="526"/>
      <c r="D512" t="s">
        <v>96</v>
      </c>
      <c r="E512" s="79">
        <v>10</v>
      </c>
      <c r="F512" s="79"/>
      <c r="G512" s="79">
        <f t="shared" si="10"/>
        <v>224.3</v>
      </c>
    </row>
    <row r="513" spans="1:9">
      <c r="A513" s="86">
        <v>44530</v>
      </c>
      <c r="B513" s="526" t="s">
        <v>114</v>
      </c>
      <c r="C513" s="526" t="s">
        <v>33</v>
      </c>
      <c r="D513" t="s">
        <v>18</v>
      </c>
      <c r="E513" s="79"/>
      <c r="F513" s="79">
        <v>60</v>
      </c>
      <c r="G513" s="79">
        <f t="shared" si="10"/>
        <v>164.3</v>
      </c>
    </row>
    <row r="514" spans="1:9">
      <c r="A514" s="86">
        <v>44530</v>
      </c>
      <c r="B514" s="526" t="s">
        <v>114</v>
      </c>
      <c r="C514" s="526" t="s">
        <v>33</v>
      </c>
      <c r="D514" t="s">
        <v>19</v>
      </c>
      <c r="E514" s="79"/>
      <c r="F514" s="79">
        <v>5</v>
      </c>
      <c r="G514" s="79">
        <f t="shared" si="10"/>
        <v>159.30000000000001</v>
      </c>
    </row>
    <row r="515" spans="1:9">
      <c r="A515" s="86">
        <v>44712</v>
      </c>
      <c r="B515" s="526" t="s">
        <v>214</v>
      </c>
      <c r="C515" s="526" t="s">
        <v>33</v>
      </c>
      <c r="D515" t="s">
        <v>16</v>
      </c>
      <c r="E515" s="79"/>
      <c r="F515" s="79">
        <v>45.4</v>
      </c>
      <c r="G515" s="79">
        <f t="shared" si="10"/>
        <v>113.9</v>
      </c>
    </row>
    <row r="516" spans="1:9">
      <c r="A516" s="86">
        <v>44712</v>
      </c>
      <c r="B516" s="526" t="s">
        <v>214</v>
      </c>
      <c r="C516" s="526" t="s">
        <v>33</v>
      </c>
      <c r="D516" t="s">
        <v>17</v>
      </c>
      <c r="E516" s="79"/>
      <c r="F516" s="79">
        <v>10.9</v>
      </c>
      <c r="G516" s="79">
        <f t="shared" si="10"/>
        <v>103</v>
      </c>
    </row>
    <row r="517" spans="1:9">
      <c r="A517" s="86">
        <v>44837</v>
      </c>
      <c r="B517" s="526" t="s">
        <v>208</v>
      </c>
      <c r="C517" s="526" t="s">
        <v>33</v>
      </c>
      <c r="D517" t="s">
        <v>96</v>
      </c>
      <c r="E517" s="79"/>
      <c r="F517" s="79">
        <v>10</v>
      </c>
      <c r="G517" s="79">
        <f t="shared" si="10"/>
        <v>93</v>
      </c>
    </row>
    <row r="518" spans="1:9">
      <c r="A518" s="86"/>
      <c r="B518" s="526" t="s">
        <v>12</v>
      </c>
      <c r="C518" s="161">
        <v>0.5</v>
      </c>
      <c r="D518" t="s">
        <v>21</v>
      </c>
      <c r="E518" s="79"/>
      <c r="F518" s="79">
        <v>46.5</v>
      </c>
      <c r="G518" s="79">
        <f t="shared" si="10"/>
        <v>46.5</v>
      </c>
    </row>
    <row r="519" spans="1:9">
      <c r="A519" s="86">
        <v>44861</v>
      </c>
      <c r="B519" s="526" t="s">
        <v>215</v>
      </c>
      <c r="C519" s="161" t="s">
        <v>33</v>
      </c>
      <c r="D519" t="s">
        <v>21</v>
      </c>
      <c r="E519" s="79"/>
      <c r="F519" s="79">
        <v>46.5</v>
      </c>
      <c r="G519" s="79">
        <f t="shared" si="10"/>
        <v>0</v>
      </c>
    </row>
    <row r="520" spans="1:9">
      <c r="A520" s="88">
        <v>44561</v>
      </c>
      <c r="B520" s="525" t="s">
        <v>14</v>
      </c>
      <c r="C520" s="525" t="s">
        <v>34</v>
      </c>
      <c r="D520" t="s">
        <v>16</v>
      </c>
      <c r="E520" s="79">
        <v>47.7</v>
      </c>
      <c r="F520" s="79"/>
      <c r="G520" s="79">
        <f t="shared" si="10"/>
        <v>47.7</v>
      </c>
    </row>
    <row r="521" spans="1:9">
      <c r="A521" s="86"/>
      <c r="B521" s="526"/>
      <c r="C521" s="526"/>
      <c r="D521" t="s">
        <v>17</v>
      </c>
      <c r="E521" s="79">
        <v>10.3</v>
      </c>
      <c r="F521" s="79"/>
      <c r="G521" s="79">
        <f t="shared" si="10"/>
        <v>58</v>
      </c>
    </row>
    <row r="522" spans="1:9">
      <c r="A522" s="86"/>
      <c r="B522" s="526"/>
      <c r="C522" s="526"/>
      <c r="D522" t="s">
        <v>18</v>
      </c>
      <c r="E522" s="79">
        <v>60</v>
      </c>
      <c r="F522" s="79"/>
      <c r="G522" s="79">
        <f t="shared" si="10"/>
        <v>118</v>
      </c>
      <c r="I522" s="79"/>
    </row>
    <row r="523" spans="1:9">
      <c r="A523" s="86"/>
      <c r="B523" s="526"/>
      <c r="C523" s="526"/>
      <c r="D523" t="s">
        <v>19</v>
      </c>
      <c r="E523" s="79">
        <v>5</v>
      </c>
      <c r="F523" s="79"/>
      <c r="G523" s="79">
        <f t="shared" si="10"/>
        <v>123</v>
      </c>
      <c r="H523" s="5"/>
      <c r="I523" s="79"/>
    </row>
    <row r="524" spans="1:9">
      <c r="A524" s="7">
        <v>44561</v>
      </c>
      <c r="B524" s="526" t="s">
        <v>121</v>
      </c>
      <c r="C524" s="526" t="s">
        <v>34</v>
      </c>
      <c r="D524" t="s">
        <v>18</v>
      </c>
      <c r="E524" s="79"/>
      <c r="F524" s="79">
        <v>60</v>
      </c>
      <c r="G524" s="79">
        <f t="shared" si="10"/>
        <v>63</v>
      </c>
    </row>
    <row r="525" spans="1:9">
      <c r="A525" s="7">
        <v>44561</v>
      </c>
      <c r="B525" s="526" t="s">
        <v>121</v>
      </c>
      <c r="C525" s="526" t="s">
        <v>34</v>
      </c>
      <c r="D525" t="s">
        <v>19</v>
      </c>
      <c r="E525" s="79"/>
      <c r="F525" s="79">
        <v>5</v>
      </c>
      <c r="G525" s="79">
        <f t="shared" si="10"/>
        <v>58</v>
      </c>
    </row>
    <row r="526" spans="1:9">
      <c r="A526" s="86">
        <v>44712</v>
      </c>
      <c r="B526" s="526" t="s">
        <v>214</v>
      </c>
      <c r="C526" s="526" t="s">
        <v>34</v>
      </c>
      <c r="D526" t="s">
        <v>16</v>
      </c>
      <c r="E526" s="79"/>
      <c r="F526" s="79">
        <v>47.7</v>
      </c>
      <c r="G526" s="79">
        <f t="shared" si="10"/>
        <v>10.299999999999997</v>
      </c>
      <c r="H526" s="101"/>
      <c r="I526" s="79"/>
    </row>
    <row r="527" spans="1:9">
      <c r="A527" s="86">
        <v>44712</v>
      </c>
      <c r="B527" s="526" t="s">
        <v>214</v>
      </c>
      <c r="C527" s="526" t="s">
        <v>34</v>
      </c>
      <c r="D527" t="s">
        <v>17</v>
      </c>
      <c r="E527" s="79"/>
      <c r="F527" s="79">
        <v>10.3</v>
      </c>
      <c r="G527" s="79">
        <f t="shared" si="10"/>
        <v>0</v>
      </c>
      <c r="H527" s="101"/>
      <c r="I527" s="79"/>
    </row>
    <row r="528" spans="1:9">
      <c r="A528" s="44">
        <v>44592</v>
      </c>
      <c r="B528" s="525" t="s">
        <v>14</v>
      </c>
      <c r="C528" s="525" t="s">
        <v>15</v>
      </c>
      <c r="D528" t="s">
        <v>16</v>
      </c>
      <c r="E528" s="79">
        <v>50.4</v>
      </c>
      <c r="F528" s="79"/>
      <c r="G528" s="79">
        <f t="shared" si="10"/>
        <v>50.4</v>
      </c>
      <c r="H528" s="101"/>
      <c r="I528" s="79"/>
    </row>
    <row r="529" spans="1:9">
      <c r="B529" s="526"/>
      <c r="C529" s="526"/>
      <c r="D529" t="s">
        <v>17</v>
      </c>
      <c r="E529" s="79">
        <v>16.899999999999999</v>
      </c>
      <c r="F529" s="79"/>
      <c r="G529" s="79">
        <f t="shared" si="10"/>
        <v>67.3</v>
      </c>
      <c r="H529" s="101"/>
      <c r="I529" s="79"/>
    </row>
    <row r="530" spans="1:9">
      <c r="B530" s="526"/>
      <c r="C530" s="526"/>
      <c r="D530" t="s">
        <v>18</v>
      </c>
      <c r="E530" s="79">
        <v>60</v>
      </c>
      <c r="F530" s="79"/>
      <c r="G530" s="79">
        <f t="shared" si="10"/>
        <v>127.3</v>
      </c>
      <c r="H530" s="101"/>
      <c r="I530" s="101"/>
    </row>
    <row r="531" spans="1:9">
      <c r="B531" s="526"/>
      <c r="C531" s="526"/>
      <c r="D531" t="s">
        <v>19</v>
      </c>
      <c r="E531" s="79">
        <v>5</v>
      </c>
      <c r="F531" s="79"/>
      <c r="G531" s="79">
        <f t="shared" si="10"/>
        <v>132.30000000000001</v>
      </c>
      <c r="H531" s="101"/>
      <c r="I531" s="101"/>
    </row>
    <row r="532" spans="1:9">
      <c r="B532" s="526"/>
      <c r="C532" s="526"/>
      <c r="D532" t="s">
        <v>57</v>
      </c>
      <c r="E532" s="79">
        <v>10</v>
      </c>
      <c r="F532" s="79"/>
      <c r="G532" s="79">
        <f t="shared" si="10"/>
        <v>142.30000000000001</v>
      </c>
      <c r="H532" s="79"/>
      <c r="I532" s="101"/>
    </row>
    <row r="533" spans="1:9">
      <c r="A533" s="7">
        <v>44592</v>
      </c>
      <c r="B533" s="526" t="s">
        <v>119</v>
      </c>
      <c r="C533" s="526" t="s">
        <v>15</v>
      </c>
      <c r="D533" t="s">
        <v>18</v>
      </c>
      <c r="E533" s="79"/>
      <c r="F533" s="79">
        <v>60</v>
      </c>
      <c r="G533" s="79">
        <f t="shared" si="10"/>
        <v>82.300000000000011</v>
      </c>
      <c r="H533" s="79"/>
      <c r="I533" s="101"/>
    </row>
    <row r="534" spans="1:9">
      <c r="A534" s="7">
        <v>44592</v>
      </c>
      <c r="B534" s="526" t="s">
        <v>119</v>
      </c>
      <c r="C534" s="526" t="s">
        <v>15</v>
      </c>
      <c r="D534" t="s">
        <v>19</v>
      </c>
      <c r="E534" s="79"/>
      <c r="F534" s="79">
        <v>5</v>
      </c>
      <c r="G534" s="79">
        <f t="shared" si="10"/>
        <v>77.300000000000011</v>
      </c>
      <c r="H534" s="79"/>
      <c r="I534" s="101"/>
    </row>
    <row r="535" spans="1:9">
      <c r="A535" s="86">
        <v>44712</v>
      </c>
      <c r="B535" s="526" t="s">
        <v>214</v>
      </c>
      <c r="C535" s="526" t="s">
        <v>15</v>
      </c>
      <c r="D535" t="s">
        <v>16</v>
      </c>
      <c r="E535" s="79"/>
      <c r="F535" s="79">
        <v>50.4</v>
      </c>
      <c r="G535" s="79">
        <f t="shared" si="10"/>
        <v>26.900000000000013</v>
      </c>
      <c r="H535" s="79"/>
      <c r="I535" s="101"/>
    </row>
    <row r="536" spans="1:9">
      <c r="A536" s="86">
        <v>44712</v>
      </c>
      <c r="B536" s="526" t="s">
        <v>214</v>
      </c>
      <c r="C536" s="526" t="s">
        <v>15</v>
      </c>
      <c r="D536" t="s">
        <v>17</v>
      </c>
      <c r="E536" s="79"/>
      <c r="F536" s="79">
        <v>16.899999999999999</v>
      </c>
      <c r="G536" s="79">
        <f t="shared" si="10"/>
        <v>10.000000000000014</v>
      </c>
      <c r="H536" s="79"/>
    </row>
    <row r="537" spans="1:9">
      <c r="A537" s="86">
        <v>44837</v>
      </c>
      <c r="B537" s="526" t="s">
        <v>208</v>
      </c>
      <c r="C537" s="526" t="s">
        <v>15</v>
      </c>
      <c r="D537" t="s">
        <v>57</v>
      </c>
      <c r="E537" s="79"/>
      <c r="F537" s="79">
        <v>10</v>
      </c>
      <c r="G537" s="79">
        <f t="shared" si="10"/>
        <v>1.4210854715202004E-14</v>
      </c>
      <c r="H537" s="79"/>
    </row>
    <row r="538" spans="1:9">
      <c r="A538" s="44">
        <v>44620</v>
      </c>
      <c r="B538" s="525" t="s">
        <v>14</v>
      </c>
      <c r="C538" s="525" t="s">
        <v>20</v>
      </c>
      <c r="D538" t="s">
        <v>16</v>
      </c>
      <c r="E538" s="79">
        <v>62.4</v>
      </c>
      <c r="F538" s="79"/>
      <c r="G538" s="79">
        <f t="shared" si="10"/>
        <v>62.400000000000013</v>
      </c>
      <c r="H538" s="79"/>
    </row>
    <row r="539" spans="1:9">
      <c r="B539" s="526"/>
      <c r="C539" s="526"/>
      <c r="D539" t="s">
        <v>17</v>
      </c>
      <c r="E539" s="79">
        <v>16.3</v>
      </c>
      <c r="F539" s="79"/>
      <c r="G539" s="79">
        <f t="shared" si="10"/>
        <v>78.700000000000017</v>
      </c>
      <c r="H539" s="79"/>
    </row>
    <row r="540" spans="1:9">
      <c r="B540" s="526"/>
      <c r="C540" s="526"/>
      <c r="D540" t="s">
        <v>18</v>
      </c>
      <c r="E540" s="79">
        <v>56</v>
      </c>
      <c r="F540" s="79"/>
      <c r="G540" s="79">
        <f t="shared" si="10"/>
        <v>134.70000000000002</v>
      </c>
    </row>
    <row r="541" spans="1:9">
      <c r="B541" s="526"/>
      <c r="C541" s="526"/>
      <c r="D541" t="s">
        <v>19</v>
      </c>
      <c r="E541" s="79">
        <v>5</v>
      </c>
      <c r="F541" s="79"/>
      <c r="G541" s="79">
        <f t="shared" si="10"/>
        <v>139.70000000000002</v>
      </c>
    </row>
    <row r="542" spans="1:9">
      <c r="A542" s="7">
        <v>44620</v>
      </c>
      <c r="B542" s="526" t="s">
        <v>135</v>
      </c>
      <c r="C542" s="526" t="s">
        <v>20</v>
      </c>
      <c r="D542" t="s">
        <v>18</v>
      </c>
      <c r="E542" s="79"/>
      <c r="F542" s="79">
        <v>56</v>
      </c>
      <c r="G542" s="79">
        <f t="shared" si="10"/>
        <v>83.700000000000017</v>
      </c>
    </row>
    <row r="543" spans="1:9">
      <c r="A543" s="7">
        <v>44620</v>
      </c>
      <c r="B543" s="526" t="s">
        <v>135</v>
      </c>
      <c r="C543" s="526" t="s">
        <v>20</v>
      </c>
      <c r="D543" t="s">
        <v>19</v>
      </c>
      <c r="E543" s="79"/>
      <c r="F543" s="79">
        <v>5</v>
      </c>
      <c r="G543" s="79">
        <f t="shared" si="10"/>
        <v>78.700000000000017</v>
      </c>
    </row>
    <row r="544" spans="1:9">
      <c r="A544" s="86">
        <v>44712</v>
      </c>
      <c r="B544" s="526" t="s">
        <v>214</v>
      </c>
      <c r="C544" s="526" t="s">
        <v>20</v>
      </c>
      <c r="D544" t="s">
        <v>16</v>
      </c>
      <c r="E544" s="79"/>
      <c r="F544" s="79">
        <v>62.4</v>
      </c>
      <c r="G544" s="79">
        <f t="shared" si="10"/>
        <v>16.300000000000018</v>
      </c>
    </row>
    <row r="545" spans="1:9">
      <c r="A545" s="86">
        <v>44712</v>
      </c>
      <c r="B545" s="526" t="s">
        <v>214</v>
      </c>
      <c r="C545" s="526" t="s">
        <v>20</v>
      </c>
      <c r="D545" t="s">
        <v>17</v>
      </c>
      <c r="E545" s="79"/>
      <c r="F545" s="79">
        <v>16.3</v>
      </c>
      <c r="G545" s="79">
        <f t="shared" si="10"/>
        <v>0</v>
      </c>
    </row>
    <row r="546" spans="1:9">
      <c r="A546" s="44">
        <v>44651</v>
      </c>
      <c r="B546" s="525" t="s">
        <v>14</v>
      </c>
      <c r="C546" s="525" t="s">
        <v>23</v>
      </c>
      <c r="D546" t="s">
        <v>16</v>
      </c>
      <c r="E546" s="8">
        <v>62.1</v>
      </c>
      <c r="F546" s="79"/>
      <c r="G546" s="79">
        <f t="shared" si="10"/>
        <v>62.1</v>
      </c>
    </row>
    <row r="547" spans="1:9">
      <c r="B547" s="526"/>
      <c r="C547" s="526"/>
      <c r="D547" t="s">
        <v>17</v>
      </c>
      <c r="E547" s="8">
        <v>13.3</v>
      </c>
      <c r="F547" s="79"/>
      <c r="G547" s="79">
        <f t="shared" si="10"/>
        <v>75.400000000000006</v>
      </c>
    </row>
    <row r="548" spans="1:9">
      <c r="B548" s="526"/>
      <c r="C548" s="526"/>
      <c r="D548" t="s">
        <v>18</v>
      </c>
      <c r="E548" s="8">
        <v>60</v>
      </c>
      <c r="F548" s="79"/>
      <c r="G548" s="79">
        <f t="shared" si="10"/>
        <v>135.4</v>
      </c>
    </row>
    <row r="549" spans="1:9">
      <c r="B549" s="526"/>
      <c r="C549" s="526"/>
      <c r="D549" t="s">
        <v>19</v>
      </c>
      <c r="E549" s="8">
        <v>5</v>
      </c>
      <c r="F549" s="79"/>
      <c r="G549" s="79">
        <f t="shared" si="10"/>
        <v>140.4</v>
      </c>
    </row>
    <row r="550" spans="1:9">
      <c r="B550" s="526"/>
      <c r="C550" s="526"/>
      <c r="D550" t="s">
        <v>59</v>
      </c>
      <c r="E550" s="37">
        <v>93</v>
      </c>
      <c r="F550" s="79"/>
      <c r="G550" s="79">
        <f t="shared" si="10"/>
        <v>233.4</v>
      </c>
    </row>
    <row r="551" spans="1:9">
      <c r="B551" s="526"/>
      <c r="C551" s="526"/>
      <c r="D551" t="s">
        <v>60</v>
      </c>
      <c r="E551" s="37">
        <v>93</v>
      </c>
      <c r="F551" s="79"/>
      <c r="G551" s="79">
        <f t="shared" si="10"/>
        <v>326.39999999999998</v>
      </c>
    </row>
    <row r="552" spans="1:9">
      <c r="A552" s="7">
        <v>44651</v>
      </c>
      <c r="B552" s="526" t="s">
        <v>124</v>
      </c>
      <c r="C552" s="526" t="s">
        <v>23</v>
      </c>
      <c r="D552" t="s">
        <v>18</v>
      </c>
      <c r="E552" s="8"/>
      <c r="F552" s="79">
        <v>60</v>
      </c>
      <c r="G552" s="79">
        <f t="shared" si="10"/>
        <v>266.39999999999998</v>
      </c>
    </row>
    <row r="553" spans="1:9">
      <c r="A553" s="7">
        <v>44651</v>
      </c>
      <c r="B553" s="526" t="s">
        <v>124</v>
      </c>
      <c r="C553" s="526" t="s">
        <v>23</v>
      </c>
      <c r="D553" t="s">
        <v>19</v>
      </c>
      <c r="E553" s="8"/>
      <c r="F553" s="79">
        <v>5</v>
      </c>
      <c r="G553" s="79">
        <f t="shared" si="10"/>
        <v>261.39999999999998</v>
      </c>
      <c r="I553" s="79"/>
    </row>
    <row r="554" spans="1:9">
      <c r="A554" s="10">
        <v>44819</v>
      </c>
      <c r="B554" s="10" t="s">
        <v>216</v>
      </c>
      <c r="C554" s="526" t="s">
        <v>23</v>
      </c>
      <c r="D554" t="s">
        <v>16</v>
      </c>
      <c r="E554" s="8"/>
      <c r="F554" s="8">
        <v>62.1</v>
      </c>
      <c r="G554" s="79">
        <f t="shared" si="10"/>
        <v>199.29999999999998</v>
      </c>
    </row>
    <row r="555" spans="1:9">
      <c r="A555" s="10">
        <v>44819</v>
      </c>
      <c r="B555" s="10" t="s">
        <v>216</v>
      </c>
      <c r="C555" s="526" t="s">
        <v>23</v>
      </c>
      <c r="D555" t="s">
        <v>17</v>
      </c>
      <c r="E555" s="8"/>
      <c r="F555" s="8">
        <v>13.3</v>
      </c>
      <c r="G555" s="79">
        <f t="shared" si="10"/>
        <v>185.99999999999997</v>
      </c>
      <c r="H555" s="79"/>
    </row>
    <row r="556" spans="1:9">
      <c r="A556" s="86"/>
      <c r="B556" s="526" t="s">
        <v>12</v>
      </c>
      <c r="C556" s="161">
        <v>0.5</v>
      </c>
      <c r="D556" t="s">
        <v>59</v>
      </c>
      <c r="E556" s="8"/>
      <c r="F556" s="79">
        <v>46.5</v>
      </c>
      <c r="G556" s="79">
        <f t="shared" si="10"/>
        <v>139.49999999999997</v>
      </c>
      <c r="H556" s="79"/>
    </row>
    <row r="557" spans="1:9">
      <c r="A557" s="86">
        <v>44861</v>
      </c>
      <c r="B557" s="526" t="s">
        <v>215</v>
      </c>
      <c r="C557" s="161" t="s">
        <v>33</v>
      </c>
      <c r="D557" t="s">
        <v>59</v>
      </c>
      <c r="E557" s="8"/>
      <c r="F557" s="79">
        <v>46.5</v>
      </c>
      <c r="G557" s="79">
        <f t="shared" si="10"/>
        <v>92.999999999999972</v>
      </c>
      <c r="H557" s="79"/>
    </row>
    <row r="558" spans="1:9">
      <c r="A558" s="86"/>
      <c r="B558" s="526" t="s">
        <v>12</v>
      </c>
      <c r="C558" s="161">
        <v>0.5</v>
      </c>
      <c r="D558" t="s">
        <v>60</v>
      </c>
      <c r="E558" s="8"/>
      <c r="F558" s="79">
        <v>46.5</v>
      </c>
      <c r="G558" s="79">
        <f t="shared" si="10"/>
        <v>46.499999999999972</v>
      </c>
      <c r="H558" s="79"/>
    </row>
    <row r="559" spans="1:9">
      <c r="A559" s="86">
        <v>44861</v>
      </c>
      <c r="B559" s="526" t="s">
        <v>215</v>
      </c>
      <c r="C559" s="161" t="s">
        <v>33</v>
      </c>
      <c r="D559" t="s">
        <v>60</v>
      </c>
      <c r="E559" s="8"/>
      <c r="F559" s="79">
        <v>46.5</v>
      </c>
      <c r="G559" s="79">
        <f t="shared" si="10"/>
        <v>0</v>
      </c>
      <c r="H559" s="79"/>
    </row>
    <row r="560" spans="1:9">
      <c r="A560" s="44">
        <v>44681</v>
      </c>
      <c r="B560" s="525" t="s">
        <v>14</v>
      </c>
      <c r="C560" s="525" t="s">
        <v>24</v>
      </c>
      <c r="D560" t="s">
        <v>16</v>
      </c>
      <c r="E560" s="8">
        <v>63.3</v>
      </c>
      <c r="F560" s="79"/>
      <c r="G560" s="79">
        <f t="shared" si="10"/>
        <v>63.3</v>
      </c>
      <c r="H560" s="79"/>
      <c r="I560" s="79"/>
    </row>
    <row r="561" spans="1:9">
      <c r="B561" s="526"/>
      <c r="C561" s="526"/>
      <c r="D561" t="s">
        <v>17</v>
      </c>
      <c r="E561" s="8">
        <v>12.7</v>
      </c>
      <c r="F561" s="79"/>
      <c r="G561" s="79">
        <f t="shared" si="10"/>
        <v>76</v>
      </c>
    </row>
    <row r="562" spans="1:9">
      <c r="B562" s="526"/>
      <c r="C562" s="526"/>
      <c r="D562" t="s">
        <v>18</v>
      </c>
      <c r="E562" s="8">
        <v>60</v>
      </c>
      <c r="F562" s="79"/>
      <c r="G562" s="79">
        <f t="shared" si="10"/>
        <v>136</v>
      </c>
    </row>
    <row r="563" spans="1:9">
      <c r="B563" s="526"/>
      <c r="C563" s="526"/>
      <c r="D563" t="s">
        <v>19</v>
      </c>
      <c r="E563" s="8">
        <v>5</v>
      </c>
      <c r="F563" s="79"/>
      <c r="G563" s="79">
        <f t="shared" si="10"/>
        <v>141</v>
      </c>
      <c r="H563" s="8"/>
    </row>
    <row r="564" spans="1:9">
      <c r="B564" s="526"/>
      <c r="C564" s="526"/>
      <c r="D564" t="s">
        <v>61</v>
      </c>
      <c r="E564" s="79">
        <v>10</v>
      </c>
      <c r="F564" s="79"/>
      <c r="G564" s="79">
        <f t="shared" si="10"/>
        <v>151</v>
      </c>
      <c r="H564" s="8"/>
    </row>
    <row r="565" spans="1:9">
      <c r="A565" s="7">
        <v>44681</v>
      </c>
      <c r="B565" s="526" t="s">
        <v>125</v>
      </c>
      <c r="C565" s="526" t="s">
        <v>24</v>
      </c>
      <c r="D565" t="s">
        <v>18</v>
      </c>
      <c r="E565" s="8"/>
      <c r="F565" s="79">
        <v>60</v>
      </c>
      <c r="G565" s="79">
        <f t="shared" si="10"/>
        <v>91</v>
      </c>
      <c r="H565" s="8"/>
    </row>
    <row r="566" spans="1:9">
      <c r="A566" s="7">
        <v>44681</v>
      </c>
      <c r="B566" s="526" t="s">
        <v>125</v>
      </c>
      <c r="C566" s="526" t="s">
        <v>24</v>
      </c>
      <c r="D566" t="s">
        <v>19</v>
      </c>
      <c r="E566" s="8"/>
      <c r="F566" s="79">
        <v>5</v>
      </c>
      <c r="G566" s="79">
        <f t="shared" si="10"/>
        <v>86</v>
      </c>
      <c r="H566" s="8"/>
    </row>
    <row r="567" spans="1:9">
      <c r="A567" s="86">
        <v>44530</v>
      </c>
      <c r="B567" s="526" t="s">
        <v>114</v>
      </c>
      <c r="C567" s="526" t="s">
        <v>33</v>
      </c>
      <c r="D567" t="s">
        <v>16</v>
      </c>
      <c r="E567" s="79"/>
      <c r="F567" s="79">
        <v>10</v>
      </c>
      <c r="G567" s="79">
        <f t="shared" si="10"/>
        <v>76</v>
      </c>
      <c r="I567" s="79"/>
    </row>
    <row r="568" spans="1:9">
      <c r="A568" s="86">
        <v>44837</v>
      </c>
      <c r="B568" s="526" t="s">
        <v>208</v>
      </c>
      <c r="C568" s="526" t="s">
        <v>24</v>
      </c>
      <c r="D568" t="s">
        <v>61</v>
      </c>
      <c r="E568" s="79"/>
      <c r="F568" s="79">
        <v>10</v>
      </c>
      <c r="G568" s="79">
        <f t="shared" si="10"/>
        <v>66</v>
      </c>
      <c r="I568" s="79"/>
    </row>
    <row r="569" spans="1:9">
      <c r="A569" s="86">
        <v>44837</v>
      </c>
      <c r="B569" s="526" t="s">
        <v>217</v>
      </c>
      <c r="C569" s="526" t="s">
        <v>24</v>
      </c>
      <c r="D569" t="s">
        <v>16</v>
      </c>
      <c r="E569" s="79"/>
      <c r="F569" s="8">
        <v>53.3</v>
      </c>
      <c r="G569" s="79">
        <f t="shared" si="10"/>
        <v>12.700000000000003</v>
      </c>
      <c r="I569" s="79"/>
    </row>
    <row r="570" spans="1:9">
      <c r="A570" s="86">
        <v>44837</v>
      </c>
      <c r="B570" s="526" t="s">
        <v>217</v>
      </c>
      <c r="C570" s="526" t="s">
        <v>24</v>
      </c>
      <c r="D570" t="s">
        <v>17</v>
      </c>
      <c r="E570" s="79"/>
      <c r="F570" s="8">
        <v>12.7</v>
      </c>
      <c r="G570" s="79">
        <f t="shared" si="10"/>
        <v>0</v>
      </c>
      <c r="I570" s="79"/>
    </row>
    <row r="571" spans="1:9">
      <c r="A571" s="44">
        <v>44712</v>
      </c>
      <c r="B571" s="525" t="s">
        <v>14</v>
      </c>
      <c r="C571" s="525" t="s">
        <v>25</v>
      </c>
      <c r="D571" t="s">
        <v>16</v>
      </c>
      <c r="E571" s="79">
        <v>60.5</v>
      </c>
      <c r="F571" s="79"/>
      <c r="G571" s="79">
        <f t="shared" si="10"/>
        <v>60.5</v>
      </c>
      <c r="H571" s="79"/>
    </row>
    <row r="572" spans="1:9">
      <c r="B572" s="526"/>
      <c r="C572" s="526"/>
      <c r="D572" t="s">
        <v>17</v>
      </c>
      <c r="E572" s="79">
        <v>14.9</v>
      </c>
      <c r="F572" s="79"/>
      <c r="G572" s="79">
        <f t="shared" si="10"/>
        <v>75.400000000000006</v>
      </c>
      <c r="H572" s="79"/>
    </row>
    <row r="573" spans="1:9">
      <c r="B573" s="526"/>
      <c r="C573" s="526"/>
      <c r="D573" t="s">
        <v>18</v>
      </c>
      <c r="E573" s="79">
        <v>60</v>
      </c>
      <c r="F573" s="79"/>
      <c r="G573" s="79">
        <f t="shared" si="10"/>
        <v>135.4</v>
      </c>
      <c r="H573" s="79"/>
    </row>
    <row r="574" spans="1:9">
      <c r="B574" s="526"/>
      <c r="C574" s="526"/>
      <c r="D574" t="s">
        <v>19</v>
      </c>
      <c r="E574" s="79">
        <v>5</v>
      </c>
      <c r="F574" s="79"/>
      <c r="G574" s="79">
        <f t="shared" si="10"/>
        <v>140.4</v>
      </c>
      <c r="H574" s="79"/>
    </row>
    <row r="575" spans="1:9">
      <c r="B575" s="526"/>
      <c r="C575" s="526"/>
      <c r="D575" t="s">
        <v>98</v>
      </c>
      <c r="E575" s="79">
        <v>6</v>
      </c>
      <c r="F575" s="79"/>
      <c r="G575" s="79">
        <f t="shared" si="10"/>
        <v>146.4</v>
      </c>
      <c r="H575" s="79"/>
    </row>
    <row r="576" spans="1:9">
      <c r="A576" s="7">
        <v>44712</v>
      </c>
      <c r="B576" s="526" t="s">
        <v>128</v>
      </c>
      <c r="C576" s="526" t="s">
        <v>25</v>
      </c>
      <c r="D576" t="s">
        <v>18</v>
      </c>
      <c r="E576" s="79"/>
      <c r="F576" s="79">
        <v>60</v>
      </c>
      <c r="G576" s="79">
        <f t="shared" si="10"/>
        <v>86.4</v>
      </c>
      <c r="H576" s="79"/>
    </row>
    <row r="577" spans="1:8">
      <c r="A577" s="7">
        <v>44712</v>
      </c>
      <c r="B577" s="526" t="s">
        <v>128</v>
      </c>
      <c r="C577" s="526" t="s">
        <v>25</v>
      </c>
      <c r="D577" t="s">
        <v>19</v>
      </c>
      <c r="E577" s="79"/>
      <c r="F577" s="79">
        <v>5</v>
      </c>
      <c r="G577" s="79">
        <f t="shared" si="10"/>
        <v>81.400000000000006</v>
      </c>
      <c r="H577" s="79"/>
    </row>
    <row r="578" spans="1:8">
      <c r="A578" s="86">
        <v>44837</v>
      </c>
      <c r="B578" s="526" t="s">
        <v>217</v>
      </c>
      <c r="C578" s="526" t="s">
        <v>25</v>
      </c>
      <c r="D578" t="s">
        <v>16</v>
      </c>
      <c r="E578" s="79"/>
      <c r="F578" s="79">
        <v>60.5</v>
      </c>
      <c r="G578" s="79">
        <f t="shared" si="10"/>
        <v>20.900000000000006</v>
      </c>
      <c r="H578" s="79"/>
    </row>
    <row r="579" spans="1:8">
      <c r="A579" s="86">
        <v>44837</v>
      </c>
      <c r="B579" s="526" t="s">
        <v>217</v>
      </c>
      <c r="C579" s="526" t="s">
        <v>25</v>
      </c>
      <c r="D579" t="s">
        <v>17</v>
      </c>
      <c r="E579" s="79"/>
      <c r="F579" s="79">
        <v>14.9</v>
      </c>
      <c r="G579" s="79">
        <f t="shared" si="10"/>
        <v>6.0000000000000053</v>
      </c>
      <c r="H579" s="79"/>
    </row>
    <row r="580" spans="1:8">
      <c r="A580" s="86">
        <v>44837</v>
      </c>
      <c r="B580" s="526" t="s">
        <v>217</v>
      </c>
      <c r="C580" s="526" t="s">
        <v>25</v>
      </c>
      <c r="D580" t="s">
        <v>98</v>
      </c>
      <c r="E580" s="79"/>
      <c r="F580" s="79">
        <v>6</v>
      </c>
      <c r="G580" s="79">
        <f t="shared" si="10"/>
        <v>0</v>
      </c>
      <c r="H580" s="79"/>
    </row>
    <row r="581" spans="1:8">
      <c r="A581" s="44">
        <v>44742</v>
      </c>
      <c r="B581" s="525" t="s">
        <v>14</v>
      </c>
      <c r="C581" s="525" t="s">
        <v>26</v>
      </c>
      <c r="D581" t="s">
        <v>16</v>
      </c>
      <c r="E581" s="79">
        <v>58.6</v>
      </c>
      <c r="F581" s="79"/>
      <c r="G581" s="79">
        <f t="shared" si="10"/>
        <v>58.6</v>
      </c>
      <c r="H581" s="148"/>
    </row>
    <row r="582" spans="1:8">
      <c r="B582" s="526"/>
      <c r="C582" s="526"/>
      <c r="D582" t="s">
        <v>17</v>
      </c>
      <c r="E582" s="79">
        <v>16</v>
      </c>
      <c r="F582" s="79"/>
      <c r="G582" s="79">
        <f t="shared" si="10"/>
        <v>74.599999999999994</v>
      </c>
      <c r="H582" s="79"/>
    </row>
    <row r="583" spans="1:8">
      <c r="B583" s="526"/>
      <c r="C583" s="526"/>
      <c r="D583" t="s">
        <v>18</v>
      </c>
      <c r="E583" s="79">
        <v>60</v>
      </c>
      <c r="F583" s="79"/>
      <c r="G583" s="79">
        <f t="shared" si="10"/>
        <v>134.6</v>
      </c>
      <c r="H583" s="79"/>
    </row>
    <row r="584" spans="1:8">
      <c r="B584" s="526"/>
      <c r="C584" s="526"/>
      <c r="D584" t="s">
        <v>19</v>
      </c>
      <c r="E584" s="79">
        <v>5</v>
      </c>
      <c r="F584" s="79"/>
      <c r="G584" s="79">
        <f t="shared" si="10"/>
        <v>139.6</v>
      </c>
    </row>
    <row r="585" spans="1:8">
      <c r="A585" s="7">
        <v>44742</v>
      </c>
      <c r="B585" s="526" t="s">
        <v>129</v>
      </c>
      <c r="C585" s="526" t="s">
        <v>26</v>
      </c>
      <c r="D585" t="s">
        <v>18</v>
      </c>
      <c r="E585" s="79"/>
      <c r="F585" s="79">
        <v>60</v>
      </c>
      <c r="G585" s="79">
        <f t="shared" si="10"/>
        <v>79.599999999999994</v>
      </c>
    </row>
    <row r="586" spans="1:8">
      <c r="A586" s="7">
        <v>44742</v>
      </c>
      <c r="B586" s="526" t="s">
        <v>129</v>
      </c>
      <c r="C586" s="526" t="s">
        <v>26</v>
      </c>
      <c r="D586" t="s">
        <v>19</v>
      </c>
      <c r="E586" s="79"/>
      <c r="F586" s="79">
        <v>5</v>
      </c>
      <c r="G586" s="79">
        <f t="shared" si="10"/>
        <v>74.599999999999994</v>
      </c>
    </row>
    <row r="587" spans="1:8">
      <c r="A587" s="86">
        <v>44837</v>
      </c>
      <c r="B587" s="526" t="s">
        <v>217</v>
      </c>
      <c r="C587" s="526" t="s">
        <v>26</v>
      </c>
      <c r="D587" t="s">
        <v>16</v>
      </c>
      <c r="E587" s="79"/>
      <c r="F587" s="79">
        <v>58.6</v>
      </c>
      <c r="G587" s="79">
        <f t="shared" si="10"/>
        <v>15.999999999999993</v>
      </c>
    </row>
    <row r="588" spans="1:8">
      <c r="A588" s="86">
        <v>44837</v>
      </c>
      <c r="B588" s="526" t="s">
        <v>217</v>
      </c>
      <c r="C588" s="526" t="s">
        <v>26</v>
      </c>
      <c r="D588" t="s">
        <v>17</v>
      </c>
      <c r="E588" s="79"/>
      <c r="F588" s="79">
        <v>16</v>
      </c>
      <c r="G588" s="79">
        <f t="shared" si="10"/>
        <v>0</v>
      </c>
    </row>
    <row r="589" spans="1:8">
      <c r="A589" s="44">
        <v>44773</v>
      </c>
      <c r="B589" s="525" t="s">
        <v>14</v>
      </c>
      <c r="C589" s="525" t="s">
        <v>27</v>
      </c>
      <c r="D589" t="s">
        <v>16</v>
      </c>
      <c r="E589" s="79">
        <v>58.4</v>
      </c>
      <c r="F589" s="79"/>
      <c r="G589" s="79">
        <f t="shared" si="10"/>
        <v>58.4</v>
      </c>
    </row>
    <row r="590" spans="1:8">
      <c r="B590" s="526"/>
      <c r="C590" s="526"/>
      <c r="D590" t="s">
        <v>17</v>
      </c>
      <c r="E590" s="79">
        <v>14.7</v>
      </c>
      <c r="F590" s="79"/>
      <c r="G590" s="79">
        <f t="shared" si="10"/>
        <v>73.099999999999994</v>
      </c>
    </row>
    <row r="591" spans="1:8">
      <c r="B591" s="526"/>
      <c r="C591" s="526"/>
      <c r="D591" t="s">
        <v>18</v>
      </c>
      <c r="E591" s="148">
        <v>60</v>
      </c>
      <c r="F591" s="79"/>
      <c r="G591" s="79">
        <f t="shared" si="10"/>
        <v>133.1</v>
      </c>
    </row>
    <row r="592" spans="1:8">
      <c r="B592" s="526"/>
      <c r="C592" s="526"/>
      <c r="D592" t="s">
        <v>19</v>
      </c>
      <c r="E592" s="148">
        <v>5</v>
      </c>
      <c r="F592" s="79"/>
      <c r="G592" s="79">
        <f t="shared" si="10"/>
        <v>138.1</v>
      </c>
    </row>
    <row r="593" spans="1:8">
      <c r="A593" s="7">
        <v>44773</v>
      </c>
      <c r="B593" s="526" t="s">
        <v>115</v>
      </c>
      <c r="C593" s="526" t="s">
        <v>27</v>
      </c>
      <c r="D593" t="s">
        <v>18</v>
      </c>
      <c r="E593" s="79"/>
      <c r="F593" s="148">
        <v>60</v>
      </c>
      <c r="G593" s="79">
        <f t="shared" ref="G593:G664" si="11">+G592+E593-F593</f>
        <v>78.099999999999994</v>
      </c>
    </row>
    <row r="594" spans="1:8">
      <c r="A594" s="7">
        <v>44773</v>
      </c>
      <c r="B594" s="526" t="s">
        <v>115</v>
      </c>
      <c r="C594" s="526" t="s">
        <v>27</v>
      </c>
      <c r="D594" t="s">
        <v>19</v>
      </c>
      <c r="E594" s="79"/>
      <c r="F594" s="148">
        <v>5</v>
      </c>
      <c r="G594" s="79">
        <f t="shared" si="11"/>
        <v>73.099999999999994</v>
      </c>
    </row>
    <row r="595" spans="1:8">
      <c r="A595" s="86">
        <v>44837</v>
      </c>
      <c r="B595" s="526" t="s">
        <v>217</v>
      </c>
      <c r="C595" s="526" t="s">
        <v>27</v>
      </c>
      <c r="D595" t="s">
        <v>16</v>
      </c>
      <c r="E595" s="79"/>
      <c r="F595" s="79">
        <v>58.4</v>
      </c>
      <c r="G595" s="79">
        <f t="shared" si="11"/>
        <v>14.699999999999996</v>
      </c>
    </row>
    <row r="596" spans="1:8">
      <c r="A596" s="86">
        <v>44837</v>
      </c>
      <c r="B596" s="526" t="s">
        <v>217</v>
      </c>
      <c r="C596" s="526" t="s">
        <v>27</v>
      </c>
      <c r="D596" t="s">
        <v>17</v>
      </c>
      <c r="E596" s="79"/>
      <c r="F596" s="79">
        <v>14.7</v>
      </c>
      <c r="G596" s="79">
        <f t="shared" si="11"/>
        <v>0</v>
      </c>
    </row>
    <row r="597" spans="1:8">
      <c r="A597" s="44">
        <v>44804</v>
      </c>
      <c r="B597" s="525" t="s">
        <v>14</v>
      </c>
      <c r="C597" s="525" t="s">
        <v>28</v>
      </c>
      <c r="D597" t="s">
        <v>16</v>
      </c>
      <c r="E597" s="79">
        <v>58.7</v>
      </c>
      <c r="F597" s="79"/>
      <c r="G597" s="79">
        <f t="shared" si="11"/>
        <v>58.7</v>
      </c>
    </row>
    <row r="598" spans="1:8">
      <c r="B598" s="526"/>
      <c r="C598" s="526"/>
      <c r="D598" t="s">
        <v>17</v>
      </c>
      <c r="E598" s="79">
        <v>17.100000000000001</v>
      </c>
      <c r="F598" s="79"/>
      <c r="G598" s="79">
        <f t="shared" si="11"/>
        <v>75.800000000000011</v>
      </c>
    </row>
    <row r="599" spans="1:8">
      <c r="B599" s="526"/>
      <c r="C599" s="526"/>
      <c r="D599" t="s">
        <v>18</v>
      </c>
      <c r="E599" s="2">
        <v>60</v>
      </c>
      <c r="G599" s="79">
        <f t="shared" si="11"/>
        <v>135.80000000000001</v>
      </c>
    </row>
    <row r="600" spans="1:8">
      <c r="B600" s="526"/>
      <c r="C600" s="526"/>
      <c r="D600" t="s">
        <v>19</v>
      </c>
      <c r="E600" s="2">
        <v>5</v>
      </c>
      <c r="G600" s="79">
        <f t="shared" si="11"/>
        <v>140.80000000000001</v>
      </c>
    </row>
    <row r="601" spans="1:8">
      <c r="B601" s="526"/>
      <c r="C601" s="526"/>
      <c r="D601" t="s">
        <v>166</v>
      </c>
      <c r="E601" s="37">
        <v>102.5</v>
      </c>
      <c r="G601" s="79">
        <f t="shared" si="11"/>
        <v>243.3</v>
      </c>
    </row>
    <row r="602" spans="1:8">
      <c r="B602" s="526"/>
      <c r="C602" s="526"/>
      <c r="D602" t="s">
        <v>167</v>
      </c>
      <c r="E602" s="37">
        <v>102.5</v>
      </c>
      <c r="G602" s="79">
        <f t="shared" si="11"/>
        <v>345.8</v>
      </c>
    </row>
    <row r="603" spans="1:8">
      <c r="B603" s="526"/>
      <c r="C603" s="526"/>
      <c r="D603" t="s">
        <v>66</v>
      </c>
      <c r="E603" s="148">
        <v>10</v>
      </c>
      <c r="G603" s="79">
        <f t="shared" si="11"/>
        <v>355.8</v>
      </c>
    </row>
    <row r="604" spans="1:8">
      <c r="A604" s="7">
        <v>44804</v>
      </c>
      <c r="B604" s="526" t="s">
        <v>116</v>
      </c>
      <c r="C604" s="526" t="s">
        <v>28</v>
      </c>
      <c r="D604" t="s">
        <v>18</v>
      </c>
      <c r="F604" s="2">
        <v>60</v>
      </c>
      <c r="G604" s="79">
        <f t="shared" si="11"/>
        <v>295.8</v>
      </c>
      <c r="H604" s="79"/>
    </row>
    <row r="605" spans="1:8">
      <c r="A605" s="7">
        <v>44804</v>
      </c>
      <c r="B605" s="526" t="s">
        <v>116</v>
      </c>
      <c r="C605" s="526" t="s">
        <v>28</v>
      </c>
      <c r="D605" t="s">
        <v>19</v>
      </c>
      <c r="F605" s="2">
        <v>5</v>
      </c>
      <c r="G605" s="79">
        <f t="shared" si="11"/>
        <v>290.8</v>
      </c>
      <c r="H605" s="37"/>
    </row>
    <row r="606" spans="1:8">
      <c r="A606" s="86">
        <v>44837</v>
      </c>
      <c r="B606" s="526" t="s">
        <v>217</v>
      </c>
      <c r="C606" s="526" t="s">
        <v>28</v>
      </c>
      <c r="D606" t="s">
        <v>16</v>
      </c>
      <c r="F606" s="79">
        <v>58.7</v>
      </c>
      <c r="G606" s="79">
        <f t="shared" si="11"/>
        <v>232.10000000000002</v>
      </c>
      <c r="H606" s="37"/>
    </row>
    <row r="607" spans="1:8">
      <c r="A607" s="86">
        <v>44837</v>
      </c>
      <c r="B607" s="526" t="s">
        <v>217</v>
      </c>
      <c r="C607" s="526" t="s">
        <v>28</v>
      </c>
      <c r="D607" t="s">
        <v>17</v>
      </c>
      <c r="F607" s="79">
        <v>17.100000000000001</v>
      </c>
      <c r="G607" s="79">
        <f t="shared" si="11"/>
        <v>215.00000000000003</v>
      </c>
      <c r="H607" s="37"/>
    </row>
    <row r="608" spans="1:8">
      <c r="A608" s="86">
        <v>44837</v>
      </c>
      <c r="B608" s="526" t="s">
        <v>217</v>
      </c>
      <c r="C608" s="526" t="s">
        <v>28</v>
      </c>
      <c r="D608" t="s">
        <v>66</v>
      </c>
      <c r="F608" s="148">
        <v>10</v>
      </c>
      <c r="G608" s="79">
        <f t="shared" si="11"/>
        <v>205.00000000000003</v>
      </c>
      <c r="H608" s="37"/>
    </row>
    <row r="609" spans="1:8">
      <c r="A609" s="86"/>
      <c r="B609" s="526" t="s">
        <v>12</v>
      </c>
      <c r="C609" s="161">
        <v>0.5</v>
      </c>
      <c r="D609" t="s">
        <v>166</v>
      </c>
      <c r="F609" s="148">
        <v>51.25</v>
      </c>
      <c r="G609" s="79">
        <f t="shared" si="11"/>
        <v>153.75000000000003</v>
      </c>
      <c r="H609" s="37"/>
    </row>
    <row r="610" spans="1:8">
      <c r="A610" s="86">
        <v>44861</v>
      </c>
      <c r="B610" s="526" t="s">
        <v>215</v>
      </c>
      <c r="C610" s="161" t="s">
        <v>33</v>
      </c>
      <c r="D610" t="s">
        <v>166</v>
      </c>
      <c r="F610" s="148">
        <v>51.25</v>
      </c>
      <c r="G610" s="79">
        <f t="shared" si="11"/>
        <v>102.50000000000003</v>
      </c>
      <c r="H610" s="37"/>
    </row>
    <row r="611" spans="1:8">
      <c r="A611" s="86"/>
      <c r="B611" s="526" t="s">
        <v>12</v>
      </c>
      <c r="C611" s="161">
        <v>0.5</v>
      </c>
      <c r="D611" t="s">
        <v>167</v>
      </c>
      <c r="F611" s="148">
        <v>51.25</v>
      </c>
      <c r="G611" s="79">
        <f t="shared" si="11"/>
        <v>51.250000000000028</v>
      </c>
      <c r="H611" s="37"/>
    </row>
    <row r="612" spans="1:8">
      <c r="A612" s="86">
        <v>44861</v>
      </c>
      <c r="B612" s="526" t="s">
        <v>215</v>
      </c>
      <c r="C612" s="161" t="s">
        <v>33</v>
      </c>
      <c r="D612" t="s">
        <v>167</v>
      </c>
      <c r="F612" s="148">
        <v>51.25</v>
      </c>
      <c r="G612" s="79">
        <f t="shared" si="11"/>
        <v>0</v>
      </c>
      <c r="H612" s="37"/>
    </row>
    <row r="613" spans="1:8">
      <c r="A613" s="88">
        <v>44834</v>
      </c>
      <c r="B613" s="525" t="s">
        <v>14</v>
      </c>
      <c r="C613" s="525" t="s">
        <v>53</v>
      </c>
      <c r="D613" t="s">
        <v>16</v>
      </c>
      <c r="E613" s="2">
        <v>52.1</v>
      </c>
      <c r="G613" s="79">
        <f t="shared" si="11"/>
        <v>52.1</v>
      </c>
    </row>
    <row r="614" spans="1:8">
      <c r="A614" s="86"/>
      <c r="B614" s="526"/>
      <c r="C614" s="526"/>
      <c r="D614" t="s">
        <v>17</v>
      </c>
      <c r="E614" s="2">
        <v>17.3</v>
      </c>
      <c r="G614" s="79">
        <f t="shared" si="11"/>
        <v>69.400000000000006</v>
      </c>
    </row>
    <row r="615" spans="1:8">
      <c r="A615" s="86"/>
      <c r="B615" s="526"/>
      <c r="C615" s="526"/>
      <c r="D615" t="s">
        <v>18</v>
      </c>
      <c r="E615" s="2">
        <v>60</v>
      </c>
      <c r="G615" s="79">
        <f t="shared" si="11"/>
        <v>129.4</v>
      </c>
    </row>
    <row r="616" spans="1:8">
      <c r="A616" s="86"/>
      <c r="B616" s="526"/>
      <c r="C616" s="526"/>
      <c r="D616" t="s">
        <v>19</v>
      </c>
      <c r="E616" s="2">
        <v>5</v>
      </c>
      <c r="G616" s="79">
        <f t="shared" si="11"/>
        <v>134.4</v>
      </c>
    </row>
    <row r="617" spans="1:8">
      <c r="A617" s="86"/>
      <c r="B617" s="526"/>
      <c r="C617" s="526"/>
      <c r="D617" t="s">
        <v>218</v>
      </c>
      <c r="E617" s="2">
        <v>6000</v>
      </c>
      <c r="G617" s="79">
        <f t="shared" si="11"/>
        <v>6134.4</v>
      </c>
    </row>
    <row r="618" spans="1:8">
      <c r="A618" s="86">
        <v>44834</v>
      </c>
      <c r="B618" s="526" t="s">
        <v>117</v>
      </c>
      <c r="C618" s="526" t="s">
        <v>53</v>
      </c>
      <c r="D618" t="s">
        <v>18</v>
      </c>
      <c r="F618" s="2">
        <v>60</v>
      </c>
      <c r="G618" s="79">
        <f t="shared" si="11"/>
        <v>6074.4</v>
      </c>
    </row>
    <row r="619" spans="1:8">
      <c r="A619" s="86">
        <v>44834</v>
      </c>
      <c r="B619" s="526" t="s">
        <v>117</v>
      </c>
      <c r="C619" s="526" t="s">
        <v>53</v>
      </c>
      <c r="D619" t="s">
        <v>19</v>
      </c>
      <c r="F619" s="2">
        <v>5</v>
      </c>
      <c r="G619" s="79">
        <f t="shared" si="11"/>
        <v>6069.4</v>
      </c>
    </row>
    <row r="620" spans="1:8">
      <c r="A620" s="7">
        <v>44833</v>
      </c>
      <c r="B620" s="526" t="s">
        <v>219</v>
      </c>
      <c r="C620" s="526" t="s">
        <v>220</v>
      </c>
      <c r="D620" t="s">
        <v>218</v>
      </c>
      <c r="F620" s="2">
        <v>6000</v>
      </c>
      <c r="G620" s="79">
        <f t="shared" si="11"/>
        <v>69.399999999999636</v>
      </c>
    </row>
    <row r="621" spans="1:8">
      <c r="A621" s="7">
        <v>44914</v>
      </c>
      <c r="B621" s="526" t="s">
        <v>221</v>
      </c>
      <c r="C621" s="526" t="s">
        <v>53</v>
      </c>
      <c r="D621" t="s">
        <v>16</v>
      </c>
      <c r="F621" s="2">
        <v>52.1</v>
      </c>
      <c r="G621" s="79">
        <f t="shared" si="11"/>
        <v>17.299999999999635</v>
      </c>
    </row>
    <row r="622" spans="1:8">
      <c r="A622" s="7">
        <v>44914</v>
      </c>
      <c r="B622" s="526" t="s">
        <v>221</v>
      </c>
      <c r="C622" s="526" t="s">
        <v>53</v>
      </c>
      <c r="D622" t="s">
        <v>17</v>
      </c>
      <c r="F622" s="2">
        <v>17.3</v>
      </c>
      <c r="G622" s="79">
        <f t="shared" si="11"/>
        <v>-3.659295089164516E-13</v>
      </c>
    </row>
    <row r="623" spans="1:8">
      <c r="A623" s="44">
        <v>44865</v>
      </c>
      <c r="B623" s="525" t="s">
        <v>14</v>
      </c>
      <c r="C623" s="525" t="s">
        <v>30</v>
      </c>
      <c r="D623" t="s">
        <v>16</v>
      </c>
      <c r="E623" s="148">
        <v>51.9</v>
      </c>
      <c r="G623" s="79">
        <f t="shared" si="11"/>
        <v>51.899999999999636</v>
      </c>
    </row>
    <row r="624" spans="1:8">
      <c r="A624" s="44"/>
      <c r="B624" s="525"/>
      <c r="C624" s="525"/>
      <c r="D624" t="s">
        <v>17</v>
      </c>
      <c r="E624" s="148">
        <v>11.9</v>
      </c>
      <c r="G624" s="79">
        <f t="shared" si="11"/>
        <v>63.799999999999635</v>
      </c>
    </row>
    <row r="625" spans="1:7">
      <c r="A625" s="44"/>
      <c r="B625" s="525"/>
      <c r="C625" s="525"/>
      <c r="D625" t="s">
        <v>18</v>
      </c>
      <c r="E625" s="148">
        <v>60</v>
      </c>
      <c r="G625" s="79">
        <f t="shared" si="11"/>
        <v>123.79999999999964</v>
      </c>
    </row>
    <row r="626" spans="1:7">
      <c r="A626" s="44"/>
      <c r="B626" s="525"/>
      <c r="C626" s="525"/>
      <c r="D626" t="s">
        <v>19</v>
      </c>
      <c r="E626" s="148">
        <v>5</v>
      </c>
      <c r="G626" s="79">
        <f t="shared" si="11"/>
        <v>128.79999999999964</v>
      </c>
    </row>
    <row r="627" spans="1:7">
      <c r="A627" s="7">
        <v>44865</v>
      </c>
      <c r="B627" s="526" t="s">
        <v>118</v>
      </c>
      <c r="C627" s="526" t="s">
        <v>30</v>
      </c>
      <c r="D627" t="s">
        <v>18</v>
      </c>
      <c r="E627" s="148"/>
      <c r="F627" s="148">
        <v>10</v>
      </c>
      <c r="G627" s="79">
        <f t="shared" si="11"/>
        <v>118.79999999999964</v>
      </c>
    </row>
    <row r="628" spans="1:7">
      <c r="A628" s="7">
        <v>44914</v>
      </c>
      <c r="B628" s="526" t="s">
        <v>221</v>
      </c>
      <c r="C628" s="526" t="s">
        <v>30</v>
      </c>
      <c r="D628" t="s">
        <v>16</v>
      </c>
      <c r="E628" s="148"/>
      <c r="F628" s="148">
        <v>51.9</v>
      </c>
      <c r="G628" s="79">
        <f t="shared" si="11"/>
        <v>66.899999999999636</v>
      </c>
    </row>
    <row r="629" spans="1:7">
      <c r="A629" s="7">
        <v>44914</v>
      </c>
      <c r="B629" s="526" t="s">
        <v>221</v>
      </c>
      <c r="C629" s="526" t="s">
        <v>30</v>
      </c>
      <c r="D629" t="s">
        <v>17</v>
      </c>
      <c r="E629" s="148"/>
      <c r="F629" s="148">
        <v>11.9</v>
      </c>
      <c r="G629" s="79">
        <f t="shared" si="11"/>
        <v>54.999999999999638</v>
      </c>
    </row>
    <row r="630" spans="1:7">
      <c r="A630" s="7">
        <v>44914</v>
      </c>
      <c r="B630" s="526" t="s">
        <v>221</v>
      </c>
      <c r="C630" s="526" t="s">
        <v>30</v>
      </c>
      <c r="D630" t="s">
        <v>18</v>
      </c>
      <c r="E630" s="148"/>
      <c r="F630" s="148">
        <v>50</v>
      </c>
      <c r="G630" s="79">
        <f t="shared" si="11"/>
        <v>4.9999999999996376</v>
      </c>
    </row>
    <row r="631" spans="1:7">
      <c r="A631" s="7">
        <v>44914</v>
      </c>
      <c r="B631" s="526" t="s">
        <v>221</v>
      </c>
      <c r="C631" s="526" t="s">
        <v>30</v>
      </c>
      <c r="D631" t="s">
        <v>19</v>
      </c>
      <c r="E631" s="148"/>
      <c r="F631" s="148">
        <v>5</v>
      </c>
      <c r="G631" s="79">
        <f t="shared" si="11"/>
        <v>-3.6237679523765109E-13</v>
      </c>
    </row>
    <row r="632" spans="1:7">
      <c r="A632" s="44">
        <v>44895</v>
      </c>
      <c r="B632" s="525" t="s">
        <v>14</v>
      </c>
      <c r="C632" s="525" t="s">
        <v>33</v>
      </c>
      <c r="D632" t="s">
        <v>16</v>
      </c>
      <c r="E632" s="2">
        <v>58</v>
      </c>
      <c r="G632" s="79">
        <f t="shared" si="11"/>
        <v>57.999999999999638</v>
      </c>
    </row>
    <row r="633" spans="1:7">
      <c r="B633" s="526"/>
      <c r="C633" s="526"/>
      <c r="D633" t="s">
        <v>17</v>
      </c>
      <c r="E633" s="2">
        <v>14.1</v>
      </c>
      <c r="G633" s="79">
        <f t="shared" si="11"/>
        <v>72.099999999999639</v>
      </c>
    </row>
    <row r="634" spans="1:7">
      <c r="B634" s="526"/>
      <c r="C634" s="526"/>
      <c r="D634" t="s">
        <v>18</v>
      </c>
      <c r="E634" s="2">
        <v>60</v>
      </c>
      <c r="G634" s="79">
        <f t="shared" si="11"/>
        <v>132.09999999999962</v>
      </c>
    </row>
    <row r="635" spans="1:7">
      <c r="B635" s="526"/>
      <c r="C635" s="526"/>
      <c r="D635" t="s">
        <v>19</v>
      </c>
      <c r="E635" s="2">
        <v>5</v>
      </c>
      <c r="G635" s="79">
        <f t="shared" si="11"/>
        <v>137.09999999999962</v>
      </c>
    </row>
    <row r="636" spans="1:7">
      <c r="B636" s="526"/>
      <c r="C636" s="526"/>
      <c r="D636" t="s">
        <v>222</v>
      </c>
      <c r="E636" s="2">
        <v>2000</v>
      </c>
      <c r="G636" s="79">
        <f t="shared" si="11"/>
        <v>2137.0999999999995</v>
      </c>
    </row>
    <row r="637" spans="1:7">
      <c r="B637" s="526"/>
      <c r="C637" s="526"/>
      <c r="D637" t="s">
        <v>222</v>
      </c>
      <c r="F637" s="2">
        <v>2000</v>
      </c>
      <c r="G637" s="79">
        <f t="shared" si="11"/>
        <v>137.09999999999945</v>
      </c>
    </row>
    <row r="638" spans="1:7">
      <c r="A638" s="7">
        <v>44914</v>
      </c>
      <c r="B638" s="526" t="s">
        <v>221</v>
      </c>
      <c r="C638" s="526" t="s">
        <v>33</v>
      </c>
      <c r="D638" t="s">
        <v>18</v>
      </c>
      <c r="F638" s="2">
        <v>60</v>
      </c>
      <c r="G638" s="79">
        <f t="shared" si="11"/>
        <v>77.099999999999454</v>
      </c>
    </row>
    <row r="639" spans="1:7">
      <c r="A639" s="7">
        <v>44914</v>
      </c>
      <c r="B639" s="526" t="s">
        <v>221</v>
      </c>
      <c r="C639" s="526" t="s">
        <v>33</v>
      </c>
      <c r="D639" t="s">
        <v>19</v>
      </c>
      <c r="F639" s="2">
        <v>5</v>
      </c>
      <c r="G639" s="79">
        <f t="shared" si="11"/>
        <v>72.099999999999454</v>
      </c>
    </row>
    <row r="640" spans="1:7">
      <c r="A640" s="7">
        <v>44971</v>
      </c>
      <c r="B640" s="526" t="s">
        <v>223</v>
      </c>
      <c r="C640" s="526" t="s">
        <v>33</v>
      </c>
      <c r="D640" t="s">
        <v>16</v>
      </c>
      <c r="F640" s="2">
        <v>58</v>
      </c>
      <c r="G640" s="79">
        <f t="shared" si="11"/>
        <v>14.099999999999454</v>
      </c>
    </row>
    <row r="641" spans="1:7">
      <c r="A641" s="7">
        <v>44971</v>
      </c>
      <c r="B641" s="526" t="s">
        <v>223</v>
      </c>
      <c r="C641" s="526" t="s">
        <v>33</v>
      </c>
      <c r="D641" t="s">
        <v>17</v>
      </c>
      <c r="F641" s="2">
        <v>14.1</v>
      </c>
      <c r="G641" s="79">
        <f t="shared" si="11"/>
        <v>-5.4534154969587689E-13</v>
      </c>
    </row>
    <row r="642" spans="1:7">
      <c r="A642" s="44">
        <v>44926</v>
      </c>
      <c r="B642" s="525" t="s">
        <v>14</v>
      </c>
      <c r="C642" s="525" t="s">
        <v>34</v>
      </c>
      <c r="D642" t="s">
        <v>16</v>
      </c>
      <c r="E642" s="2">
        <v>66.2</v>
      </c>
      <c r="G642" s="79">
        <f t="shared" si="11"/>
        <v>66.199999999999463</v>
      </c>
    </row>
    <row r="643" spans="1:7">
      <c r="B643" s="526"/>
      <c r="C643" s="526"/>
      <c r="D643" t="s">
        <v>17</v>
      </c>
      <c r="E643" s="2">
        <v>10.5</v>
      </c>
      <c r="G643" s="79">
        <f t="shared" si="11"/>
        <v>76.699999999999463</v>
      </c>
    </row>
    <row r="644" spans="1:7">
      <c r="B644" s="526"/>
      <c r="C644" s="526"/>
      <c r="D644" t="s">
        <v>18</v>
      </c>
      <c r="E644" s="2">
        <v>60</v>
      </c>
      <c r="G644" s="79">
        <f t="shared" si="11"/>
        <v>136.69999999999948</v>
      </c>
    </row>
    <row r="645" spans="1:7">
      <c r="B645" s="526"/>
      <c r="C645" s="526"/>
      <c r="D645" t="s">
        <v>19</v>
      </c>
      <c r="E645" s="2">
        <v>5</v>
      </c>
      <c r="G645" s="79">
        <f t="shared" si="11"/>
        <v>141.69999999999948</v>
      </c>
    </row>
    <row r="646" spans="1:7">
      <c r="A646" s="7">
        <v>44971</v>
      </c>
      <c r="B646" s="526" t="s">
        <v>223</v>
      </c>
      <c r="C646" s="526" t="s">
        <v>34</v>
      </c>
      <c r="D646" t="s">
        <v>16</v>
      </c>
      <c r="F646" s="2">
        <v>10.199999999999999</v>
      </c>
      <c r="G646" s="79">
        <f t="shared" si="11"/>
        <v>131.49999999999949</v>
      </c>
    </row>
    <row r="647" spans="1:7">
      <c r="A647" s="7">
        <v>44992</v>
      </c>
      <c r="B647" s="526">
        <v>26567</v>
      </c>
      <c r="C647" s="526" t="s">
        <v>34</v>
      </c>
      <c r="D647" t="s">
        <v>16</v>
      </c>
      <c r="F647" s="2">
        <v>56</v>
      </c>
      <c r="G647" s="79">
        <f t="shared" si="11"/>
        <v>75.499999999999488</v>
      </c>
    </row>
    <row r="648" spans="1:7">
      <c r="A648" s="7">
        <v>44992</v>
      </c>
      <c r="B648" s="526">
        <v>26567</v>
      </c>
      <c r="C648" s="526" t="s">
        <v>34</v>
      </c>
      <c r="D648" t="s">
        <v>17</v>
      </c>
      <c r="F648" s="2">
        <v>10.5</v>
      </c>
      <c r="G648" s="79">
        <f t="shared" si="11"/>
        <v>64.999999999999488</v>
      </c>
    </row>
    <row r="649" spans="1:7">
      <c r="A649" s="7">
        <v>44992</v>
      </c>
      <c r="B649" s="526">
        <v>26567</v>
      </c>
      <c r="C649" s="526" t="s">
        <v>34</v>
      </c>
      <c r="D649" t="s">
        <v>18</v>
      </c>
      <c r="F649" s="2">
        <v>60</v>
      </c>
      <c r="G649" s="79">
        <f t="shared" si="11"/>
        <v>4.9999999999994884</v>
      </c>
    </row>
    <row r="650" spans="1:7">
      <c r="A650" s="7">
        <v>44992</v>
      </c>
      <c r="B650" s="526">
        <v>26567</v>
      </c>
      <c r="C650" s="526" t="s">
        <v>34</v>
      </c>
      <c r="D650" t="s">
        <v>19</v>
      </c>
      <c r="F650" s="2">
        <v>5</v>
      </c>
      <c r="G650" s="79">
        <f t="shared" si="11"/>
        <v>-5.1159076974727213E-13</v>
      </c>
    </row>
    <row r="651" spans="1:7">
      <c r="A651" s="44">
        <v>44926</v>
      </c>
      <c r="B651" s="525" t="s">
        <v>14</v>
      </c>
      <c r="C651" s="525" t="s">
        <v>15</v>
      </c>
      <c r="D651" t="s">
        <v>16</v>
      </c>
      <c r="E651" s="2">
        <v>60</v>
      </c>
      <c r="G651" s="79">
        <f t="shared" si="11"/>
        <v>59.999999999999488</v>
      </c>
    </row>
    <row r="652" spans="1:7">
      <c r="B652" s="526"/>
      <c r="C652" s="526"/>
      <c r="D652" t="s">
        <v>17</v>
      </c>
      <c r="E652" s="2">
        <v>7.8</v>
      </c>
      <c r="G652" s="79">
        <f t="shared" si="11"/>
        <v>67.799999999999486</v>
      </c>
    </row>
    <row r="653" spans="1:7">
      <c r="B653" s="526"/>
      <c r="C653" s="526"/>
      <c r="D653" t="s">
        <v>18</v>
      </c>
      <c r="E653" s="2">
        <v>60</v>
      </c>
      <c r="G653" s="79">
        <f t="shared" si="11"/>
        <v>127.79999999999949</v>
      </c>
    </row>
    <row r="654" spans="1:7">
      <c r="B654" s="526"/>
      <c r="C654" s="526"/>
      <c r="D654" t="s">
        <v>19</v>
      </c>
      <c r="E654" s="2">
        <v>5</v>
      </c>
      <c r="G654" s="79">
        <f t="shared" si="11"/>
        <v>132.7999999999995</v>
      </c>
    </row>
    <row r="655" spans="1:7">
      <c r="A655" s="7">
        <v>44992</v>
      </c>
      <c r="B655" s="526">
        <v>26567</v>
      </c>
      <c r="C655" s="526" t="s">
        <v>15</v>
      </c>
      <c r="D655" t="s">
        <v>16</v>
      </c>
      <c r="F655" s="2">
        <v>60</v>
      </c>
      <c r="G655" s="79">
        <f t="shared" si="11"/>
        <v>72.7999999999995</v>
      </c>
    </row>
    <row r="656" spans="1:7">
      <c r="A656" s="7">
        <v>44992</v>
      </c>
      <c r="B656" s="526">
        <v>26567</v>
      </c>
      <c r="C656" s="526" t="s">
        <v>15</v>
      </c>
      <c r="D656" t="s">
        <v>17</v>
      </c>
      <c r="F656" s="2">
        <v>7.8</v>
      </c>
      <c r="G656" s="79">
        <f t="shared" si="11"/>
        <v>64.999999999999503</v>
      </c>
    </row>
    <row r="657" spans="1:7">
      <c r="A657" s="7">
        <v>44992</v>
      </c>
      <c r="B657" s="526">
        <v>26567</v>
      </c>
      <c r="C657" s="526" t="s">
        <v>15</v>
      </c>
      <c r="D657" t="s">
        <v>18</v>
      </c>
      <c r="F657" s="2">
        <v>60</v>
      </c>
      <c r="G657" s="79">
        <f t="shared" si="11"/>
        <v>4.9999999999995026</v>
      </c>
    </row>
    <row r="658" spans="1:7">
      <c r="A658" s="7">
        <v>44992</v>
      </c>
      <c r="B658" s="526">
        <v>26567</v>
      </c>
      <c r="C658" s="526" t="s">
        <v>15</v>
      </c>
      <c r="D658" t="s">
        <v>19</v>
      </c>
      <c r="F658" s="2">
        <v>5</v>
      </c>
      <c r="G658" s="79">
        <f t="shared" si="11"/>
        <v>-4.9737991503207013E-13</v>
      </c>
    </row>
    <row r="659" spans="1:7">
      <c r="A659" s="44">
        <v>44926</v>
      </c>
      <c r="B659" s="525" t="s">
        <v>14</v>
      </c>
      <c r="C659" s="525" t="s">
        <v>20</v>
      </c>
      <c r="D659" t="s">
        <v>16</v>
      </c>
      <c r="E659" s="2">
        <v>65.5</v>
      </c>
      <c r="G659" s="79">
        <f t="shared" si="11"/>
        <v>65.499999999999503</v>
      </c>
    </row>
    <row r="660" spans="1:7">
      <c r="B660" s="526"/>
      <c r="C660" s="526"/>
      <c r="D660" t="s">
        <v>17</v>
      </c>
      <c r="E660" s="2">
        <v>13.9</v>
      </c>
      <c r="G660" s="79">
        <f t="shared" si="11"/>
        <v>79.399999999999508</v>
      </c>
    </row>
    <row r="661" spans="1:7">
      <c r="B661" s="526"/>
      <c r="C661" s="526"/>
      <c r="D661" t="s">
        <v>18</v>
      </c>
      <c r="E661" s="2">
        <v>56</v>
      </c>
      <c r="G661" s="79">
        <f t="shared" si="11"/>
        <v>135.39999999999952</v>
      </c>
    </row>
    <row r="662" spans="1:7">
      <c r="B662" s="526"/>
      <c r="C662" s="526"/>
      <c r="D662" t="s">
        <v>19</v>
      </c>
      <c r="E662" s="2">
        <v>5</v>
      </c>
      <c r="G662" s="79">
        <f t="shared" si="11"/>
        <v>140.39999999999952</v>
      </c>
    </row>
    <row r="663" spans="1:7">
      <c r="A663" s="7">
        <v>44992</v>
      </c>
      <c r="B663" s="526">
        <v>26567</v>
      </c>
      <c r="C663" s="526" t="s">
        <v>20</v>
      </c>
      <c r="D663" t="s">
        <v>18</v>
      </c>
      <c r="F663" s="2">
        <v>56</v>
      </c>
      <c r="G663" s="79">
        <f>+G662+E663-F663</f>
        <v>84.399999999999523</v>
      </c>
    </row>
    <row r="664" spans="1:7">
      <c r="A664" s="7">
        <v>44992</v>
      </c>
      <c r="B664" s="526">
        <v>26567</v>
      </c>
      <c r="C664" s="526" t="s">
        <v>20</v>
      </c>
      <c r="D664" t="s">
        <v>19</v>
      </c>
      <c r="F664" s="2">
        <v>5</v>
      </c>
      <c r="G664" s="79">
        <f>+G663+E664-F664</f>
        <v>79.399999999999523</v>
      </c>
    </row>
    <row r="665" spans="1:7">
      <c r="A665" s="7">
        <v>45010</v>
      </c>
      <c r="B665" s="526">
        <v>26708</v>
      </c>
      <c r="C665" s="526" t="s">
        <v>20</v>
      </c>
      <c r="D665" t="s">
        <v>16</v>
      </c>
      <c r="F665" s="2">
        <v>65.5</v>
      </c>
      <c r="G665" s="79">
        <f>+G664+E665-F665</f>
        <v>13.899999999999523</v>
      </c>
    </row>
    <row r="666" spans="1:7">
      <c r="A666" s="7">
        <v>45010</v>
      </c>
      <c r="B666" s="526">
        <v>26708</v>
      </c>
      <c r="C666" s="526" t="s">
        <v>20</v>
      </c>
      <c r="D666" t="s">
        <v>17</v>
      </c>
      <c r="F666" s="2">
        <v>13.9</v>
      </c>
      <c r="G666" s="79">
        <f t="shared" ref="G666:G731" si="12">+G665+E666-F666</f>
        <v>-4.7783998979866737E-13</v>
      </c>
    </row>
    <row r="667" spans="1:7">
      <c r="A667" s="88">
        <v>45016</v>
      </c>
      <c r="B667" s="525" t="s">
        <v>14</v>
      </c>
      <c r="C667" s="525" t="s">
        <v>23</v>
      </c>
      <c r="D667" t="s">
        <v>16</v>
      </c>
      <c r="E667" s="241">
        <v>66.400000000000006</v>
      </c>
      <c r="F667" s="241"/>
      <c r="G667" s="79">
        <f t="shared" si="12"/>
        <v>66.399999999999523</v>
      </c>
    </row>
    <row r="668" spans="1:7">
      <c r="A668" s="86"/>
      <c r="B668" s="526"/>
      <c r="C668" s="526"/>
      <c r="D668" t="s">
        <v>17</v>
      </c>
      <c r="E668" s="241">
        <v>14</v>
      </c>
      <c r="F668" s="241"/>
      <c r="G668" s="79">
        <f t="shared" si="12"/>
        <v>80.399999999999523</v>
      </c>
    </row>
    <row r="669" spans="1:7">
      <c r="A669" s="86"/>
      <c r="B669" s="526"/>
      <c r="C669" s="526"/>
      <c r="D669" t="s">
        <v>18</v>
      </c>
      <c r="E669" s="241">
        <v>60</v>
      </c>
      <c r="F669" s="241"/>
      <c r="G669" s="79">
        <f t="shared" si="12"/>
        <v>140.39999999999952</v>
      </c>
    </row>
    <row r="670" spans="1:7">
      <c r="A670" s="86"/>
      <c r="B670" s="526"/>
      <c r="C670" s="526"/>
      <c r="D670" t="s">
        <v>19</v>
      </c>
      <c r="E670" s="241">
        <v>5</v>
      </c>
      <c r="F670" s="241"/>
      <c r="G670" s="79">
        <f t="shared" si="12"/>
        <v>145.39999999999952</v>
      </c>
    </row>
    <row r="671" spans="1:7">
      <c r="A671" s="86"/>
      <c r="B671" s="526"/>
      <c r="C671" s="526"/>
      <c r="D671" t="s">
        <v>74</v>
      </c>
      <c r="E671" s="241">
        <v>102.5</v>
      </c>
      <c r="F671" s="241"/>
      <c r="G671" s="79">
        <f t="shared" si="12"/>
        <v>247.89999999999952</v>
      </c>
    </row>
    <row r="672" spans="1:7">
      <c r="A672" s="86"/>
      <c r="B672" s="526"/>
      <c r="C672" s="526"/>
      <c r="D672" t="s">
        <v>75</v>
      </c>
      <c r="E672" s="241">
        <v>102.5</v>
      </c>
      <c r="F672" s="241"/>
      <c r="G672" s="79">
        <f t="shared" si="12"/>
        <v>350.39999999999952</v>
      </c>
    </row>
    <row r="673" spans="1:10">
      <c r="A673" s="86">
        <v>45016</v>
      </c>
      <c r="B673" s="526" t="s">
        <v>124</v>
      </c>
      <c r="C673" s="526" t="s">
        <v>23</v>
      </c>
      <c r="D673" t="s">
        <v>18</v>
      </c>
      <c r="E673" s="241"/>
      <c r="F673" s="241">
        <v>60</v>
      </c>
      <c r="G673" s="79">
        <f t="shared" si="12"/>
        <v>290.39999999999952</v>
      </c>
    </row>
    <row r="674" spans="1:10">
      <c r="A674" s="86">
        <v>45016</v>
      </c>
      <c r="B674" s="526" t="s">
        <v>124</v>
      </c>
      <c r="C674" s="526" t="s">
        <v>23</v>
      </c>
      <c r="D674" t="s">
        <v>19</v>
      </c>
      <c r="E674" s="241"/>
      <c r="F674" s="241">
        <v>5</v>
      </c>
      <c r="G674" s="79">
        <f t="shared" si="12"/>
        <v>285.39999999999952</v>
      </c>
    </row>
    <row r="675" spans="1:10">
      <c r="A675" s="86">
        <v>45096</v>
      </c>
      <c r="B675" s="526">
        <v>26964</v>
      </c>
      <c r="C675" s="526" t="s">
        <v>23</v>
      </c>
      <c r="D675" t="s">
        <v>16</v>
      </c>
      <c r="E675" s="241"/>
      <c r="F675" s="241">
        <v>66.400000000000006</v>
      </c>
      <c r="G675" s="79">
        <f t="shared" si="12"/>
        <v>218.99999999999952</v>
      </c>
    </row>
    <row r="676" spans="1:10">
      <c r="A676" s="86">
        <v>45096</v>
      </c>
      <c r="B676" s="526">
        <v>26964</v>
      </c>
      <c r="C676" s="526" t="s">
        <v>23</v>
      </c>
      <c r="D676" t="s">
        <v>17</v>
      </c>
      <c r="E676" s="241"/>
      <c r="F676" s="241">
        <v>14</v>
      </c>
      <c r="G676" s="79">
        <f t="shared" si="12"/>
        <v>204.99999999999952</v>
      </c>
    </row>
    <row r="677" spans="1:10">
      <c r="A677" s="86">
        <v>45096</v>
      </c>
      <c r="B677" s="526">
        <v>26964</v>
      </c>
      <c r="C677" s="526" t="s">
        <v>23</v>
      </c>
      <c r="D677" t="s">
        <v>74</v>
      </c>
      <c r="E677" s="241"/>
      <c r="F677" s="241">
        <v>102.5</v>
      </c>
      <c r="G677" s="79">
        <f t="shared" si="12"/>
        <v>102.49999999999952</v>
      </c>
    </row>
    <row r="678" spans="1:10">
      <c r="A678" s="86">
        <v>45096</v>
      </c>
      <c r="B678" s="526">
        <v>26964</v>
      </c>
      <c r="C678" s="526" t="s">
        <v>23</v>
      </c>
      <c r="D678" t="s">
        <v>75</v>
      </c>
      <c r="E678" s="241"/>
      <c r="F678" s="241">
        <v>102.5</v>
      </c>
      <c r="G678" s="79">
        <f t="shared" si="12"/>
        <v>-4.8316906031686813E-13</v>
      </c>
    </row>
    <row r="679" spans="1:10">
      <c r="A679" s="88">
        <v>45046</v>
      </c>
      <c r="B679" s="525" t="s">
        <v>14</v>
      </c>
      <c r="C679" s="525" t="s">
        <v>24</v>
      </c>
      <c r="D679" t="s">
        <v>16</v>
      </c>
      <c r="E679" s="240">
        <v>69.400000000000006</v>
      </c>
      <c r="F679" s="240"/>
      <c r="G679" s="79">
        <f t="shared" si="12"/>
        <v>69.399999999999523</v>
      </c>
    </row>
    <row r="680" spans="1:10">
      <c r="A680" s="86"/>
      <c r="B680" s="526"/>
      <c r="C680" s="526"/>
      <c r="D680" t="s">
        <v>17</v>
      </c>
      <c r="E680" s="240">
        <v>8.6999999999999993</v>
      </c>
      <c r="F680" s="240"/>
      <c r="G680" s="79">
        <f t="shared" si="12"/>
        <v>78.099999999999525</v>
      </c>
      <c r="I680" s="283"/>
      <c r="J680" s="284"/>
    </row>
    <row r="681" spans="1:10">
      <c r="A681" s="86"/>
      <c r="B681" s="526"/>
      <c r="C681" s="526"/>
      <c r="D681" t="s">
        <v>18</v>
      </c>
      <c r="E681" s="240">
        <v>60</v>
      </c>
      <c r="F681" s="240"/>
      <c r="G681" s="79">
        <f t="shared" si="12"/>
        <v>138.09999999999951</v>
      </c>
    </row>
    <row r="682" spans="1:10">
      <c r="A682" s="86"/>
      <c r="B682" s="526"/>
      <c r="C682" s="526"/>
      <c r="D682" t="s">
        <v>19</v>
      </c>
      <c r="E682" s="240">
        <v>5</v>
      </c>
      <c r="F682" s="240"/>
      <c r="G682" s="79">
        <f t="shared" si="12"/>
        <v>143.09999999999951</v>
      </c>
    </row>
    <row r="683" spans="1:10">
      <c r="A683" s="86">
        <v>45046</v>
      </c>
      <c r="B683" s="526" t="s">
        <v>125</v>
      </c>
      <c r="C683" s="526" t="s">
        <v>24</v>
      </c>
      <c r="D683" t="s">
        <v>18</v>
      </c>
      <c r="E683" s="240"/>
      <c r="F683" s="240">
        <v>60</v>
      </c>
      <c r="G683" s="79">
        <f t="shared" si="12"/>
        <v>83.099999999999511</v>
      </c>
      <c r="H683" s="37"/>
    </row>
    <row r="684" spans="1:10">
      <c r="A684" s="86">
        <v>45046</v>
      </c>
      <c r="B684" s="526" t="s">
        <v>125</v>
      </c>
      <c r="C684" s="526" t="s">
        <v>24</v>
      </c>
      <c r="D684" t="s">
        <v>19</v>
      </c>
      <c r="E684" s="240"/>
      <c r="F684" s="240">
        <v>5</v>
      </c>
      <c r="G684" s="79">
        <f t="shared" si="12"/>
        <v>78.099999999999511</v>
      </c>
    </row>
    <row r="685" spans="1:10">
      <c r="A685" s="86">
        <v>45196</v>
      </c>
      <c r="B685" s="526">
        <v>27529</v>
      </c>
      <c r="C685" s="526" t="s">
        <v>24</v>
      </c>
      <c r="D685" t="s">
        <v>16</v>
      </c>
      <c r="E685" s="240"/>
      <c r="F685" s="240">
        <v>69.400000000000006</v>
      </c>
      <c r="G685" s="79">
        <f t="shared" si="12"/>
        <v>8.6999999999995055</v>
      </c>
    </row>
    <row r="686" spans="1:10">
      <c r="A686" s="86">
        <v>45196</v>
      </c>
      <c r="B686" s="526">
        <v>27529</v>
      </c>
      <c r="C686" s="526" t="s">
        <v>24</v>
      </c>
      <c r="D686" t="s">
        <v>17</v>
      </c>
      <c r="E686" s="240"/>
      <c r="F686" s="240">
        <v>8.6999999999999993</v>
      </c>
      <c r="G686" s="79">
        <f t="shared" si="12"/>
        <v>-4.9382720135326963E-13</v>
      </c>
    </row>
    <row r="687" spans="1:10">
      <c r="A687" s="88">
        <v>45077</v>
      </c>
      <c r="B687" s="525" t="s">
        <v>14</v>
      </c>
      <c r="C687" s="525" t="s">
        <v>25</v>
      </c>
      <c r="D687" t="s">
        <v>16</v>
      </c>
      <c r="E687" s="240">
        <v>64.2</v>
      </c>
      <c r="F687" s="240"/>
      <c r="G687" s="79">
        <f t="shared" si="12"/>
        <v>64.199999999999505</v>
      </c>
    </row>
    <row r="688" spans="1:10">
      <c r="A688" s="86"/>
      <c r="B688" s="526"/>
      <c r="C688" s="526"/>
      <c r="D688" t="s">
        <v>17</v>
      </c>
      <c r="E688" s="240">
        <v>3.2</v>
      </c>
      <c r="F688" s="240"/>
      <c r="G688" s="79">
        <f t="shared" si="12"/>
        <v>67.399999999999508</v>
      </c>
    </row>
    <row r="689" spans="1:15">
      <c r="A689" s="86"/>
      <c r="B689" s="526"/>
      <c r="C689" s="526"/>
      <c r="D689" t="s">
        <v>18</v>
      </c>
      <c r="E689" s="240">
        <v>60</v>
      </c>
      <c r="F689" s="240"/>
      <c r="G689" s="79">
        <f t="shared" si="12"/>
        <v>127.39999999999951</v>
      </c>
    </row>
    <row r="690" spans="1:15">
      <c r="A690" s="86"/>
      <c r="B690" s="526"/>
      <c r="C690" s="526"/>
      <c r="D690" t="s">
        <v>19</v>
      </c>
      <c r="E690" s="240">
        <v>5</v>
      </c>
      <c r="F690" s="240"/>
      <c r="G690" s="79">
        <f t="shared" si="12"/>
        <v>132.39999999999952</v>
      </c>
    </row>
    <row r="691" spans="1:15">
      <c r="A691" s="86"/>
      <c r="B691" s="526"/>
      <c r="C691" s="526"/>
      <c r="D691" t="s">
        <v>76</v>
      </c>
      <c r="E691" s="92">
        <v>10</v>
      </c>
      <c r="F691" s="240"/>
      <c r="G691" s="79">
        <f t="shared" si="12"/>
        <v>142.39999999999952</v>
      </c>
    </row>
    <row r="692" spans="1:15">
      <c r="A692" s="86">
        <v>45077</v>
      </c>
      <c r="B692" s="526" t="s">
        <v>128</v>
      </c>
      <c r="C692" s="526" t="s">
        <v>25</v>
      </c>
      <c r="D692" t="s">
        <v>18</v>
      </c>
      <c r="E692" s="240"/>
      <c r="F692" s="240">
        <v>60</v>
      </c>
      <c r="G692" s="79">
        <f t="shared" si="12"/>
        <v>82.399999999999523</v>
      </c>
    </row>
    <row r="693" spans="1:15">
      <c r="A693" s="86">
        <v>45077</v>
      </c>
      <c r="B693" s="526" t="s">
        <v>128</v>
      </c>
      <c r="C693" s="526" t="s">
        <v>25</v>
      </c>
      <c r="D693" t="s">
        <v>19</v>
      </c>
      <c r="E693" s="240"/>
      <c r="F693" s="240">
        <v>5</v>
      </c>
      <c r="G693" s="79">
        <f t="shared" si="12"/>
        <v>77.399999999999523</v>
      </c>
    </row>
    <row r="694" spans="1:15">
      <c r="A694" s="86">
        <v>45196</v>
      </c>
      <c r="B694" s="526">
        <v>27529</v>
      </c>
      <c r="C694" s="526" t="s">
        <v>25</v>
      </c>
      <c r="D694" t="s">
        <v>16</v>
      </c>
      <c r="E694" s="240"/>
      <c r="F694" s="240">
        <v>64.2</v>
      </c>
      <c r="G694" s="79">
        <f t="shared" si="12"/>
        <v>13.19999999999952</v>
      </c>
    </row>
    <row r="695" spans="1:15">
      <c r="A695" s="86">
        <v>45196</v>
      </c>
      <c r="B695" s="526">
        <v>27529</v>
      </c>
      <c r="C695" s="526" t="s">
        <v>25</v>
      </c>
      <c r="D695" t="s">
        <v>17</v>
      </c>
      <c r="E695" s="240"/>
      <c r="F695" s="240">
        <v>3.2</v>
      </c>
      <c r="G695" s="79">
        <f t="shared" si="12"/>
        <v>9.9999999999995204</v>
      </c>
    </row>
    <row r="696" spans="1:15" s="9" customFormat="1">
      <c r="A696" s="20">
        <v>45392</v>
      </c>
      <c r="B696" s="526">
        <v>28743</v>
      </c>
      <c r="C696" s="526" t="s">
        <v>25</v>
      </c>
      <c r="D696" t="s">
        <v>76</v>
      </c>
      <c r="E696" s="526"/>
      <c r="F696" s="92">
        <v>10</v>
      </c>
      <c r="G696" s="79">
        <f t="shared" si="12"/>
        <v>-4.7961634663806763E-13</v>
      </c>
      <c r="H696" s="526"/>
      <c r="I696" s="526"/>
      <c r="J696" s="526"/>
      <c r="K696" s="526"/>
      <c r="L696" s="526"/>
      <c r="M696" s="526"/>
      <c r="N696" s="526"/>
      <c r="O696" s="526"/>
    </row>
    <row r="697" spans="1:15">
      <c r="A697" s="88">
        <v>45107</v>
      </c>
      <c r="B697" s="525" t="s">
        <v>14</v>
      </c>
      <c r="C697" s="525" t="s">
        <v>26</v>
      </c>
      <c r="D697" t="s">
        <v>16</v>
      </c>
      <c r="E697" s="240">
        <v>65.400000000000006</v>
      </c>
      <c r="F697" s="240"/>
      <c r="G697" s="79">
        <f t="shared" si="12"/>
        <v>65.399999999999523</v>
      </c>
    </row>
    <row r="698" spans="1:15">
      <c r="A698" s="86"/>
      <c r="B698" s="526"/>
      <c r="C698" s="526"/>
      <c r="D698" t="s">
        <v>17</v>
      </c>
      <c r="E698" s="240">
        <v>5.6</v>
      </c>
      <c r="F698" s="240"/>
      <c r="G698" s="79">
        <f t="shared" si="12"/>
        <v>70.999999999999517</v>
      </c>
    </row>
    <row r="699" spans="1:15">
      <c r="A699" s="86"/>
      <c r="B699" s="526"/>
      <c r="C699" s="526"/>
      <c r="D699" t="s">
        <v>18</v>
      </c>
      <c r="E699" s="240">
        <v>60</v>
      </c>
      <c r="F699" s="240"/>
      <c r="G699" s="79">
        <f t="shared" si="12"/>
        <v>130.99999999999952</v>
      </c>
    </row>
    <row r="700" spans="1:15">
      <c r="A700" s="86"/>
      <c r="B700" s="526"/>
      <c r="C700" s="526"/>
      <c r="D700" t="s">
        <v>19</v>
      </c>
      <c r="E700" s="240">
        <v>5</v>
      </c>
      <c r="F700" s="240"/>
      <c r="G700" s="79">
        <f t="shared" si="12"/>
        <v>135.99999999999952</v>
      </c>
    </row>
    <row r="701" spans="1:15">
      <c r="A701" s="86">
        <v>45107</v>
      </c>
      <c r="B701" s="526" t="s">
        <v>129</v>
      </c>
      <c r="C701" s="526" t="s">
        <v>26</v>
      </c>
      <c r="D701" t="s">
        <v>18</v>
      </c>
      <c r="E701" s="240"/>
      <c r="F701" s="240">
        <v>60</v>
      </c>
      <c r="G701" s="79">
        <f t="shared" si="12"/>
        <v>75.999999999999517</v>
      </c>
    </row>
    <row r="702" spans="1:15">
      <c r="A702" s="86">
        <v>45107</v>
      </c>
      <c r="B702" s="526" t="s">
        <v>129</v>
      </c>
      <c r="C702" s="526" t="s">
        <v>26</v>
      </c>
      <c r="D702" t="s">
        <v>19</v>
      </c>
      <c r="E702" s="240"/>
      <c r="F702" s="240">
        <v>5</v>
      </c>
      <c r="G702" s="79">
        <f t="shared" si="12"/>
        <v>70.999999999999517</v>
      </c>
    </row>
    <row r="703" spans="1:15">
      <c r="A703" s="86">
        <v>45196</v>
      </c>
      <c r="B703" s="526">
        <v>27529</v>
      </c>
      <c r="C703" s="526" t="s">
        <v>26</v>
      </c>
      <c r="D703" t="s">
        <v>16</v>
      </c>
      <c r="E703" s="240"/>
      <c r="F703" s="240">
        <v>65.400000000000006</v>
      </c>
      <c r="G703" s="79">
        <f t="shared" si="12"/>
        <v>5.5999999999995111</v>
      </c>
    </row>
    <row r="704" spans="1:15">
      <c r="A704" s="86">
        <v>45196</v>
      </c>
      <c r="B704" s="526">
        <v>27529</v>
      </c>
      <c r="C704" s="526" t="s">
        <v>26</v>
      </c>
      <c r="D704" t="s">
        <v>17</v>
      </c>
      <c r="E704" s="240"/>
      <c r="F704" s="240">
        <v>5.6</v>
      </c>
      <c r="G704" s="79">
        <f t="shared" si="12"/>
        <v>-4.8849813083506888E-13</v>
      </c>
    </row>
    <row r="705" spans="1:8">
      <c r="A705" s="88">
        <v>45138</v>
      </c>
      <c r="B705" s="525" t="s">
        <v>14</v>
      </c>
      <c r="C705" s="525" t="s">
        <v>27</v>
      </c>
      <c r="D705" t="s">
        <v>16</v>
      </c>
      <c r="E705" s="240">
        <v>61.6</v>
      </c>
      <c r="F705" s="240"/>
      <c r="G705" s="79">
        <f t="shared" si="12"/>
        <v>61.599999999999511</v>
      </c>
    </row>
    <row r="706" spans="1:8">
      <c r="A706" s="86"/>
      <c r="B706" s="526"/>
      <c r="C706" s="526"/>
      <c r="D706" t="s">
        <v>17</v>
      </c>
      <c r="E706" s="240">
        <v>3.5</v>
      </c>
      <c r="F706" s="240"/>
      <c r="G706" s="79">
        <f t="shared" si="12"/>
        <v>65.099999999999511</v>
      </c>
    </row>
    <row r="707" spans="1:8">
      <c r="A707" s="86"/>
      <c r="B707" s="526"/>
      <c r="C707" s="526"/>
      <c r="D707" t="s">
        <v>18</v>
      </c>
      <c r="E707" s="240">
        <v>60</v>
      </c>
      <c r="F707" s="240"/>
      <c r="G707" s="79">
        <f t="shared" si="12"/>
        <v>125.09999999999951</v>
      </c>
    </row>
    <row r="708" spans="1:8">
      <c r="A708" s="86"/>
      <c r="B708" s="526"/>
      <c r="C708" s="526"/>
      <c r="D708" t="s">
        <v>19</v>
      </c>
      <c r="E708" s="240">
        <v>5</v>
      </c>
      <c r="F708" s="240"/>
      <c r="G708" s="79">
        <f t="shared" si="12"/>
        <v>130.09999999999951</v>
      </c>
    </row>
    <row r="709" spans="1:8">
      <c r="A709" s="86"/>
      <c r="B709" s="526"/>
      <c r="C709" s="526"/>
      <c r="D709" t="s">
        <v>136</v>
      </c>
      <c r="E709" s="240">
        <v>102.5</v>
      </c>
      <c r="F709" s="240"/>
      <c r="G709" s="79">
        <f t="shared" si="12"/>
        <v>232.59999999999951</v>
      </c>
    </row>
    <row r="710" spans="1:8">
      <c r="A710" s="86"/>
      <c r="B710" s="526"/>
      <c r="C710" s="526"/>
      <c r="D710" t="s">
        <v>137</v>
      </c>
      <c r="E710" s="240">
        <v>102.5</v>
      </c>
      <c r="F710" s="240"/>
      <c r="G710" s="79">
        <f t="shared" si="12"/>
        <v>335.09999999999951</v>
      </c>
    </row>
    <row r="711" spans="1:8">
      <c r="A711" s="86">
        <v>45138</v>
      </c>
      <c r="B711" s="526" t="s">
        <v>115</v>
      </c>
      <c r="C711" s="526" t="s">
        <v>27</v>
      </c>
      <c r="D711" t="s">
        <v>18</v>
      </c>
      <c r="E711" s="240"/>
      <c r="F711" s="240">
        <v>60</v>
      </c>
      <c r="G711" s="79">
        <f t="shared" si="12"/>
        <v>275.09999999999951</v>
      </c>
    </row>
    <row r="712" spans="1:8">
      <c r="A712" s="86">
        <v>45138</v>
      </c>
      <c r="B712" s="526" t="s">
        <v>115</v>
      </c>
      <c r="C712" s="526" t="s">
        <v>27</v>
      </c>
      <c r="D712" t="s">
        <v>19</v>
      </c>
      <c r="E712" s="240"/>
      <c r="F712" s="240">
        <v>5</v>
      </c>
      <c r="G712" s="79">
        <f t="shared" si="12"/>
        <v>270.09999999999951</v>
      </c>
    </row>
    <row r="713" spans="1:8">
      <c r="A713" s="86">
        <v>45206</v>
      </c>
      <c r="B713" s="526">
        <v>27596</v>
      </c>
      <c r="C713" s="526" t="s">
        <v>27</v>
      </c>
      <c r="D713" t="s">
        <v>16</v>
      </c>
      <c r="E713" s="240"/>
      <c r="F713" s="240">
        <v>61.6</v>
      </c>
      <c r="G713" s="79">
        <f t="shared" si="12"/>
        <v>208.49999999999952</v>
      </c>
    </row>
    <row r="714" spans="1:8">
      <c r="A714" s="86">
        <v>45206</v>
      </c>
      <c r="B714" s="526">
        <v>27596</v>
      </c>
      <c r="C714" s="526" t="s">
        <v>27</v>
      </c>
      <c r="D714" t="s">
        <v>17</v>
      </c>
      <c r="E714" s="240"/>
      <c r="F714" s="240">
        <v>3.5</v>
      </c>
      <c r="G714" s="79">
        <f>+G713+E714-F714</f>
        <v>204.99999999999952</v>
      </c>
      <c r="H714" s="240"/>
    </row>
    <row r="715" spans="1:8">
      <c r="A715" s="86">
        <v>45223</v>
      </c>
      <c r="B715" s="526">
        <v>27681</v>
      </c>
      <c r="C715" s="526" t="s">
        <v>27</v>
      </c>
      <c r="D715" t="s">
        <v>136</v>
      </c>
      <c r="E715" s="240"/>
      <c r="F715" s="240">
        <v>102.5</v>
      </c>
      <c r="G715" s="79">
        <f>+G714+E715-F715</f>
        <v>102.49999999999952</v>
      </c>
    </row>
    <row r="716" spans="1:8">
      <c r="A716" s="86">
        <v>45223</v>
      </c>
      <c r="B716" s="526">
        <v>27681</v>
      </c>
      <c r="C716" s="526" t="s">
        <v>27</v>
      </c>
      <c r="D716" t="s">
        <v>137</v>
      </c>
      <c r="E716" s="240"/>
      <c r="F716" s="240">
        <v>102.5</v>
      </c>
      <c r="G716" s="79">
        <f>+G715+E716-F716</f>
        <v>-4.8316906031686813E-13</v>
      </c>
    </row>
    <row r="717" spans="1:8">
      <c r="A717" s="44">
        <v>45169</v>
      </c>
      <c r="B717" s="525" t="s">
        <v>14</v>
      </c>
      <c r="C717" s="525" t="s">
        <v>28</v>
      </c>
      <c r="D717" t="s">
        <v>16</v>
      </c>
      <c r="E717" s="240">
        <v>58.9</v>
      </c>
      <c r="F717" s="240"/>
      <c r="G717" s="79">
        <f>+G716+E717-F717</f>
        <v>58.899999999999515</v>
      </c>
      <c r="H717" s="240"/>
    </row>
    <row r="718" spans="1:8">
      <c r="B718" s="526"/>
      <c r="C718" s="526"/>
      <c r="D718" t="s">
        <v>17</v>
      </c>
      <c r="E718" s="240">
        <v>2.2999999999999998</v>
      </c>
      <c r="F718" s="240"/>
      <c r="G718" s="79">
        <f>+G717+E718-F718</f>
        <v>61.199999999999513</v>
      </c>
    </row>
    <row r="719" spans="1:8">
      <c r="B719" s="526"/>
      <c r="C719" s="526"/>
      <c r="D719" t="s">
        <v>18</v>
      </c>
      <c r="E719" s="240">
        <v>60</v>
      </c>
      <c r="F719" s="240"/>
      <c r="G719" s="79">
        <f>+G718+E719-F719</f>
        <v>121.19999999999951</v>
      </c>
    </row>
    <row r="720" spans="1:8">
      <c r="B720" s="526"/>
      <c r="C720" s="526"/>
      <c r="D720" t="s">
        <v>19</v>
      </c>
      <c r="E720" s="240">
        <v>5</v>
      </c>
      <c r="F720" s="240"/>
      <c r="G720" s="79">
        <f>+G719+E720-F720</f>
        <v>126.19999999999951</v>
      </c>
    </row>
    <row r="721" spans="1:7">
      <c r="B721" s="526"/>
      <c r="C721" s="526"/>
      <c r="D721" t="s">
        <v>66</v>
      </c>
      <c r="E721" s="240">
        <v>15</v>
      </c>
      <c r="F721" s="240"/>
      <c r="G721" s="79">
        <f t="shared" si="12"/>
        <v>141.19999999999951</v>
      </c>
    </row>
    <row r="722" spans="1:7">
      <c r="A722" s="7">
        <v>45169</v>
      </c>
      <c r="B722" s="526" t="s">
        <v>116</v>
      </c>
      <c r="C722" s="526" t="s">
        <v>28</v>
      </c>
      <c r="D722" t="s">
        <v>18</v>
      </c>
      <c r="E722" s="240"/>
      <c r="F722" s="240">
        <v>60</v>
      </c>
      <c r="G722" s="79">
        <f t="shared" si="12"/>
        <v>81.199999999999505</v>
      </c>
    </row>
    <row r="723" spans="1:7">
      <c r="A723" s="7">
        <v>45169</v>
      </c>
      <c r="B723" s="526" t="s">
        <v>116</v>
      </c>
      <c r="C723" s="526" t="s">
        <v>28</v>
      </c>
      <c r="D723" t="s">
        <v>19</v>
      </c>
      <c r="E723" s="240"/>
      <c r="F723" s="240">
        <v>5</v>
      </c>
      <c r="G723" s="79">
        <f t="shared" si="12"/>
        <v>76.199999999999505</v>
      </c>
    </row>
    <row r="724" spans="1:7">
      <c r="A724" s="7">
        <v>45210</v>
      </c>
      <c r="B724" s="526">
        <v>27620</v>
      </c>
      <c r="C724" s="526" t="s">
        <v>28</v>
      </c>
      <c r="D724" t="s">
        <v>16</v>
      </c>
      <c r="E724" s="8"/>
      <c r="F724" s="8">
        <v>58.9</v>
      </c>
      <c r="G724" s="79">
        <f t="shared" si="12"/>
        <v>17.299999999999507</v>
      </c>
    </row>
    <row r="725" spans="1:7">
      <c r="A725" s="7">
        <v>45210</v>
      </c>
      <c r="B725" s="526">
        <v>27620</v>
      </c>
      <c r="C725" s="526" t="s">
        <v>28</v>
      </c>
      <c r="D725" t="s">
        <v>17</v>
      </c>
      <c r="E725" s="8"/>
      <c r="F725" s="8">
        <v>2.2999999999999998</v>
      </c>
      <c r="G725" s="79">
        <f t="shared" si="12"/>
        <v>14.999999999999506</v>
      </c>
    </row>
    <row r="726" spans="1:7">
      <c r="A726" s="7">
        <v>45392</v>
      </c>
      <c r="B726" s="526">
        <v>28743</v>
      </c>
      <c r="C726" s="526" t="s">
        <v>28</v>
      </c>
      <c r="D726" t="s">
        <v>66</v>
      </c>
      <c r="E726" s="8"/>
      <c r="F726" s="8">
        <v>15</v>
      </c>
      <c r="G726" s="79">
        <f t="shared" si="12"/>
        <v>-4.9382720135326963E-13</v>
      </c>
    </row>
    <row r="727" spans="1:7">
      <c r="A727" s="44">
        <v>45199</v>
      </c>
      <c r="B727" s="525" t="s">
        <v>14</v>
      </c>
      <c r="C727" s="525" t="s">
        <v>53</v>
      </c>
      <c r="D727" t="s">
        <v>16</v>
      </c>
      <c r="E727" s="240">
        <v>58.6</v>
      </c>
      <c r="F727" s="240"/>
      <c r="G727" s="79">
        <f t="shared" si="12"/>
        <v>58.599999999999511</v>
      </c>
    </row>
    <row r="728" spans="1:7">
      <c r="B728" s="526"/>
      <c r="C728" s="526"/>
      <c r="D728" t="s">
        <v>17</v>
      </c>
      <c r="E728" s="240">
        <v>3.4</v>
      </c>
      <c r="F728" s="240"/>
      <c r="G728" s="79">
        <f t="shared" si="12"/>
        <v>61.99999999999951</v>
      </c>
    </row>
    <row r="729" spans="1:7">
      <c r="B729" s="526"/>
      <c r="C729" s="526"/>
      <c r="D729" t="s">
        <v>18</v>
      </c>
      <c r="E729" s="240">
        <v>60</v>
      </c>
      <c r="F729" s="240"/>
      <c r="G729" s="79">
        <f t="shared" si="12"/>
        <v>121.99999999999952</v>
      </c>
    </row>
    <row r="730" spans="1:7">
      <c r="B730" s="526"/>
      <c r="C730" s="526"/>
      <c r="D730" t="s">
        <v>19</v>
      </c>
      <c r="E730" s="240">
        <v>5</v>
      </c>
      <c r="F730" s="240"/>
      <c r="G730" s="79">
        <f t="shared" si="12"/>
        <v>126.99999999999952</v>
      </c>
    </row>
    <row r="731" spans="1:7">
      <c r="B731" s="526"/>
      <c r="C731" s="526"/>
      <c r="D731" t="s">
        <v>77</v>
      </c>
      <c r="E731" s="240">
        <v>10</v>
      </c>
      <c r="F731" s="240"/>
      <c r="G731" s="79">
        <f t="shared" si="12"/>
        <v>136.99999999999952</v>
      </c>
    </row>
    <row r="732" spans="1:7">
      <c r="B732" s="526"/>
      <c r="C732" s="526"/>
      <c r="D732" t="s">
        <v>105</v>
      </c>
      <c r="E732" s="240">
        <v>10</v>
      </c>
      <c r="F732" s="240"/>
      <c r="G732" s="79">
        <f t="shared" ref="G732:G795" si="13">+G731+E732-F732</f>
        <v>146.99999999999952</v>
      </c>
    </row>
    <row r="733" spans="1:7">
      <c r="A733" s="7">
        <v>45199</v>
      </c>
      <c r="B733" s="526" t="s">
        <v>117</v>
      </c>
      <c r="C733" s="526" t="s">
        <v>53</v>
      </c>
      <c r="D733" t="s">
        <v>18</v>
      </c>
      <c r="E733" s="240"/>
      <c r="F733" s="240">
        <v>60</v>
      </c>
      <c r="G733" s="79">
        <f t="shared" si="13"/>
        <v>86.999999999999517</v>
      </c>
    </row>
    <row r="734" spans="1:7">
      <c r="A734" s="7">
        <v>45199</v>
      </c>
      <c r="B734" s="526" t="s">
        <v>117</v>
      </c>
      <c r="C734" s="526" t="s">
        <v>53</v>
      </c>
      <c r="D734" t="s">
        <v>19</v>
      </c>
      <c r="E734" s="240"/>
      <c r="F734" s="240">
        <v>5</v>
      </c>
      <c r="G734" s="79">
        <f t="shared" si="13"/>
        <v>81.999999999999517</v>
      </c>
    </row>
    <row r="735" spans="1:7">
      <c r="A735" s="86">
        <v>45230</v>
      </c>
      <c r="B735" s="526" t="s">
        <v>118</v>
      </c>
      <c r="C735" s="526" t="s">
        <v>53</v>
      </c>
      <c r="D735" t="s">
        <v>16</v>
      </c>
      <c r="E735" s="240"/>
      <c r="F735" s="240">
        <v>40</v>
      </c>
      <c r="G735" s="79">
        <f t="shared" si="13"/>
        <v>41.999999999999517</v>
      </c>
    </row>
    <row r="736" spans="1:7">
      <c r="A736" s="1">
        <v>45260</v>
      </c>
      <c r="B736" s="526" t="s">
        <v>132</v>
      </c>
      <c r="C736" s="526" t="s">
        <v>53</v>
      </c>
      <c r="D736" t="s">
        <v>16</v>
      </c>
      <c r="E736" s="8"/>
      <c r="F736" s="8">
        <v>15</v>
      </c>
      <c r="G736" s="79">
        <f t="shared" si="13"/>
        <v>26.999999999999517</v>
      </c>
    </row>
    <row r="737" spans="1:9">
      <c r="A737" s="1">
        <v>45267</v>
      </c>
      <c r="B737" s="526">
        <v>27918</v>
      </c>
      <c r="C737" s="526" t="s">
        <v>53</v>
      </c>
      <c r="D737" t="s">
        <v>16</v>
      </c>
      <c r="E737" s="8"/>
      <c r="F737" s="8">
        <v>3.6</v>
      </c>
      <c r="G737" s="79">
        <f t="shared" si="13"/>
        <v>23.399999999999515</v>
      </c>
    </row>
    <row r="738" spans="1:9">
      <c r="A738" s="1">
        <v>45267</v>
      </c>
      <c r="B738" s="526">
        <v>27918</v>
      </c>
      <c r="C738" s="526" t="s">
        <v>53</v>
      </c>
      <c r="D738" t="s">
        <v>17</v>
      </c>
      <c r="E738" s="8"/>
      <c r="F738" s="8">
        <v>3.4</v>
      </c>
      <c r="G738" s="79">
        <f t="shared" si="13"/>
        <v>19.999999999999517</v>
      </c>
    </row>
    <row r="739" spans="1:9">
      <c r="A739" s="7">
        <v>45392</v>
      </c>
      <c r="B739" s="526">
        <v>28743</v>
      </c>
      <c r="C739" s="526" t="s">
        <v>53</v>
      </c>
      <c r="D739" t="s">
        <v>77</v>
      </c>
      <c r="E739" s="8"/>
      <c r="F739" s="240">
        <v>10</v>
      </c>
      <c r="G739" s="79">
        <f t="shared" si="13"/>
        <v>9.9999999999995168</v>
      </c>
    </row>
    <row r="740" spans="1:9">
      <c r="A740" s="7">
        <v>45392</v>
      </c>
      <c r="B740" s="526">
        <v>28743</v>
      </c>
      <c r="C740" s="526" t="s">
        <v>53</v>
      </c>
      <c r="D740" t="s">
        <v>105</v>
      </c>
      <c r="E740" s="8"/>
      <c r="F740" s="240">
        <v>10</v>
      </c>
      <c r="G740" s="79">
        <f t="shared" si="13"/>
        <v>-4.8316906031686813E-13</v>
      </c>
    </row>
    <row r="741" spans="1:9">
      <c r="A741" s="44">
        <v>45230</v>
      </c>
      <c r="B741" s="525" t="s">
        <v>14</v>
      </c>
      <c r="C741" s="525" t="s">
        <v>30</v>
      </c>
      <c r="D741" t="s">
        <v>16</v>
      </c>
      <c r="E741" s="26">
        <v>57</v>
      </c>
      <c r="F741" s="148"/>
      <c r="G741" s="79">
        <f t="shared" si="13"/>
        <v>56.999999999999517</v>
      </c>
    </row>
    <row r="742" spans="1:9">
      <c r="B742" s="526"/>
      <c r="C742" s="526"/>
      <c r="D742" t="s">
        <v>17</v>
      </c>
      <c r="E742" s="26">
        <v>4.5</v>
      </c>
      <c r="F742" s="148"/>
      <c r="G742" s="79">
        <f t="shared" si="13"/>
        <v>61.499999999999517</v>
      </c>
    </row>
    <row r="743" spans="1:9">
      <c r="B743" s="526"/>
      <c r="C743" s="526"/>
      <c r="D743" t="s">
        <v>18</v>
      </c>
      <c r="E743" s="240">
        <v>60</v>
      </c>
      <c r="F743" s="148"/>
      <c r="G743" s="79">
        <f t="shared" si="13"/>
        <v>121.49999999999952</v>
      </c>
    </row>
    <row r="744" spans="1:9">
      <c r="B744" s="526"/>
      <c r="C744" s="526"/>
      <c r="D744" t="s">
        <v>19</v>
      </c>
      <c r="E744" s="240">
        <v>5</v>
      </c>
      <c r="F744" s="148"/>
      <c r="G744" s="79">
        <f t="shared" si="13"/>
        <v>126.49999999999952</v>
      </c>
    </row>
    <row r="745" spans="1:9">
      <c r="A745" s="86">
        <v>45230</v>
      </c>
      <c r="B745" s="526" t="s">
        <v>118</v>
      </c>
      <c r="C745" s="526" t="s">
        <v>30</v>
      </c>
      <c r="D745" t="s">
        <v>18</v>
      </c>
      <c r="E745" s="240"/>
      <c r="F745" s="240">
        <v>60</v>
      </c>
      <c r="G745" s="79">
        <f t="shared" si="13"/>
        <v>66.499999999999517</v>
      </c>
    </row>
    <row r="746" spans="1:9">
      <c r="A746" s="86">
        <v>45230</v>
      </c>
      <c r="B746" s="526" t="s">
        <v>118</v>
      </c>
      <c r="C746" s="526" t="s">
        <v>30</v>
      </c>
      <c r="D746" t="s">
        <v>19</v>
      </c>
      <c r="E746" s="240"/>
      <c r="F746" s="240">
        <v>5</v>
      </c>
      <c r="G746" s="79">
        <f t="shared" si="13"/>
        <v>61.499999999999517</v>
      </c>
    </row>
    <row r="747" spans="1:9">
      <c r="A747" s="7">
        <v>45291</v>
      </c>
      <c r="B747" s="526" t="s">
        <v>121</v>
      </c>
      <c r="C747" s="526" t="s">
        <v>30</v>
      </c>
      <c r="D747" t="s">
        <v>16</v>
      </c>
      <c r="E747" s="240"/>
      <c r="F747" s="240">
        <v>10</v>
      </c>
      <c r="G747" s="79">
        <f t="shared" si="13"/>
        <v>51.499999999999517</v>
      </c>
    </row>
    <row r="748" spans="1:9">
      <c r="A748" s="86">
        <v>45372</v>
      </c>
      <c r="B748" s="526">
        <v>28559</v>
      </c>
      <c r="C748" s="526" t="s">
        <v>30</v>
      </c>
      <c r="D748" t="s">
        <v>16</v>
      </c>
      <c r="E748" s="240"/>
      <c r="F748" s="26">
        <v>47</v>
      </c>
      <c r="G748" s="79">
        <f t="shared" si="13"/>
        <v>4.4999999999995168</v>
      </c>
      <c r="H748" s="526"/>
    </row>
    <row r="749" spans="1:9">
      <c r="A749" s="86">
        <v>45372</v>
      </c>
      <c r="B749" s="526">
        <v>28559</v>
      </c>
      <c r="C749" s="526" t="s">
        <v>30</v>
      </c>
      <c r="D749" t="s">
        <v>17</v>
      </c>
      <c r="E749" s="240"/>
      <c r="F749" s="26">
        <v>4.5</v>
      </c>
      <c r="G749" s="79">
        <f t="shared" si="13"/>
        <v>-4.8316906031686813E-13</v>
      </c>
    </row>
    <row r="750" spans="1:9">
      <c r="A750" s="88">
        <v>45260</v>
      </c>
      <c r="B750" s="525" t="s">
        <v>14</v>
      </c>
      <c r="C750" s="525" t="s">
        <v>33</v>
      </c>
      <c r="D750" t="s">
        <v>16</v>
      </c>
      <c r="E750" s="26">
        <v>62</v>
      </c>
      <c r="F750" s="240"/>
      <c r="G750" s="79">
        <f t="shared" si="13"/>
        <v>61.999999999999517</v>
      </c>
      <c r="I750" s="26"/>
    </row>
    <row r="751" spans="1:9">
      <c r="A751" s="86"/>
      <c r="B751" s="526"/>
      <c r="C751" s="526"/>
      <c r="D751" t="s">
        <v>17</v>
      </c>
      <c r="E751" s="26">
        <v>10</v>
      </c>
      <c r="F751" s="240"/>
      <c r="G751" s="79">
        <f t="shared" si="13"/>
        <v>71.999999999999517</v>
      </c>
      <c r="H751" s="526"/>
      <c r="I751" s="26"/>
    </row>
    <row r="752" spans="1:9">
      <c r="A752" s="86"/>
      <c r="B752" s="526"/>
      <c r="C752" s="526"/>
      <c r="D752" t="s">
        <v>18</v>
      </c>
      <c r="E752" s="240">
        <v>60</v>
      </c>
      <c r="F752" s="240"/>
      <c r="G752" s="79">
        <f t="shared" si="13"/>
        <v>131.99999999999952</v>
      </c>
      <c r="H752" s="92"/>
      <c r="I752" s="26"/>
    </row>
    <row r="753" spans="1:10">
      <c r="A753" s="86"/>
      <c r="B753" s="526"/>
      <c r="C753" s="526"/>
      <c r="D753" t="s">
        <v>19</v>
      </c>
      <c r="E753" s="240">
        <v>5</v>
      </c>
      <c r="F753" s="240"/>
      <c r="G753" s="79">
        <f t="shared" si="13"/>
        <v>136.99999999999952</v>
      </c>
      <c r="H753" s="240"/>
      <c r="I753" s="26"/>
    </row>
    <row r="754" spans="1:10">
      <c r="A754" s="86">
        <v>45260</v>
      </c>
      <c r="B754" s="526" t="s">
        <v>132</v>
      </c>
      <c r="C754" s="526" t="s">
        <v>33</v>
      </c>
      <c r="D754" t="s">
        <v>18</v>
      </c>
      <c r="E754" s="240"/>
      <c r="F754" s="240">
        <v>60</v>
      </c>
      <c r="G754" s="79">
        <f t="shared" si="13"/>
        <v>76.999999999999517</v>
      </c>
      <c r="H754" s="240"/>
    </row>
    <row r="755" spans="1:10">
      <c r="A755" s="86">
        <v>45260</v>
      </c>
      <c r="B755" s="526" t="s">
        <v>132</v>
      </c>
      <c r="C755" s="526" t="s">
        <v>33</v>
      </c>
      <c r="D755" t="s">
        <v>19</v>
      </c>
      <c r="E755" s="240"/>
      <c r="F755" s="240">
        <v>5</v>
      </c>
      <c r="G755" s="79">
        <f t="shared" si="13"/>
        <v>71.999999999999517</v>
      </c>
      <c r="H755" s="240"/>
    </row>
    <row r="756" spans="1:10">
      <c r="A756" s="86">
        <v>45372</v>
      </c>
      <c r="B756" s="526">
        <v>28559</v>
      </c>
      <c r="C756" s="526" t="s">
        <v>33</v>
      </c>
      <c r="D756" t="s">
        <v>16</v>
      </c>
      <c r="E756" s="240"/>
      <c r="F756" s="26">
        <v>62</v>
      </c>
      <c r="G756" s="79">
        <f t="shared" si="13"/>
        <v>9.9999999999995168</v>
      </c>
      <c r="I756" s="26"/>
    </row>
    <row r="757" spans="1:10">
      <c r="A757" s="86">
        <v>45372</v>
      </c>
      <c r="B757" s="526">
        <v>28559</v>
      </c>
      <c r="C757" s="526" t="s">
        <v>33</v>
      </c>
      <c r="D757" t="s">
        <v>17</v>
      </c>
      <c r="E757" s="240"/>
      <c r="F757" s="26">
        <v>10</v>
      </c>
      <c r="G757" s="79">
        <f t="shared" si="13"/>
        <v>-4.8316906031686813E-13</v>
      </c>
      <c r="I757" s="26"/>
    </row>
    <row r="758" spans="1:10">
      <c r="A758" s="44">
        <v>45291</v>
      </c>
      <c r="B758" s="525" t="s">
        <v>14</v>
      </c>
      <c r="C758" s="525" t="s">
        <v>34</v>
      </c>
      <c r="D758" t="s">
        <v>16</v>
      </c>
      <c r="E758" s="26">
        <v>66.2</v>
      </c>
      <c r="F758" s="240"/>
      <c r="G758" s="79">
        <f t="shared" si="13"/>
        <v>66.19999999999952</v>
      </c>
      <c r="I758" s="26"/>
    </row>
    <row r="759" spans="1:10">
      <c r="B759" s="526"/>
      <c r="C759" s="526"/>
      <c r="D759" t="s">
        <v>17</v>
      </c>
      <c r="E759" s="26">
        <v>5.4</v>
      </c>
      <c r="F759" s="240"/>
      <c r="G759" s="79">
        <f t="shared" si="13"/>
        <v>71.599999999999525</v>
      </c>
      <c r="I759" s="26"/>
    </row>
    <row r="760" spans="1:10">
      <c r="B760" s="526"/>
      <c r="C760" s="526"/>
      <c r="D760" t="s">
        <v>18</v>
      </c>
      <c r="E760" s="240">
        <v>60</v>
      </c>
      <c r="F760" s="240"/>
      <c r="G760" s="79">
        <f t="shared" si="13"/>
        <v>131.59999999999951</v>
      </c>
      <c r="H760" s="240"/>
    </row>
    <row r="761" spans="1:10">
      <c r="B761" s="526"/>
      <c r="C761" s="526"/>
      <c r="D761" t="s">
        <v>19</v>
      </c>
      <c r="E761" s="240">
        <v>5</v>
      </c>
      <c r="F761" s="240"/>
      <c r="G761" s="79">
        <f t="shared" si="13"/>
        <v>136.59999999999951</v>
      </c>
    </row>
    <row r="762" spans="1:10">
      <c r="A762" s="7">
        <v>45291</v>
      </c>
      <c r="B762" s="526" t="s">
        <v>121</v>
      </c>
      <c r="C762" s="526" t="s">
        <v>34</v>
      </c>
      <c r="D762" t="s">
        <v>18</v>
      </c>
      <c r="E762" s="240"/>
      <c r="F762" s="240">
        <v>60</v>
      </c>
      <c r="G762" s="79">
        <f t="shared" si="13"/>
        <v>76.599999999999511</v>
      </c>
    </row>
    <row r="763" spans="1:10">
      <c r="A763" s="7">
        <v>45291</v>
      </c>
      <c r="B763" s="526" t="s">
        <v>121</v>
      </c>
      <c r="C763" s="526" t="s">
        <v>34</v>
      </c>
      <c r="D763" t="s">
        <v>19</v>
      </c>
      <c r="E763" s="240"/>
      <c r="F763" s="240">
        <v>5</v>
      </c>
      <c r="G763" s="79">
        <f t="shared" si="13"/>
        <v>71.599999999999511</v>
      </c>
      <c r="H763" s="240"/>
    </row>
    <row r="764" spans="1:10">
      <c r="A764" s="86">
        <v>45376</v>
      </c>
      <c r="B764" s="526">
        <v>28670</v>
      </c>
      <c r="C764" s="526" t="s">
        <v>34</v>
      </c>
      <c r="D764" t="s">
        <v>16</v>
      </c>
      <c r="E764" s="240"/>
      <c r="F764" s="26">
        <v>66.2</v>
      </c>
      <c r="G764" s="79">
        <f t="shared" si="13"/>
        <v>5.3999999999995083</v>
      </c>
      <c r="H764" s="240"/>
    </row>
    <row r="765" spans="1:10">
      <c r="A765" s="86">
        <v>45376</v>
      </c>
      <c r="B765" s="526">
        <v>28670</v>
      </c>
      <c r="C765" s="526" t="s">
        <v>34</v>
      </c>
      <c r="D765" t="s">
        <v>17</v>
      </c>
      <c r="E765" s="240"/>
      <c r="F765" s="26">
        <v>5.4</v>
      </c>
      <c r="G765" s="79">
        <f t="shared" si="13"/>
        <v>-4.9205084451386938E-13</v>
      </c>
      <c r="H765" s="240"/>
    </row>
    <row r="766" spans="1:10">
      <c r="A766" s="88">
        <v>45322</v>
      </c>
      <c r="B766" s="525" t="s">
        <v>14</v>
      </c>
      <c r="C766" s="525" t="s">
        <v>15</v>
      </c>
      <c r="D766" t="s">
        <v>16</v>
      </c>
      <c r="E766" s="26">
        <v>73.900000000000006</v>
      </c>
      <c r="F766" s="240"/>
      <c r="G766" s="79">
        <f t="shared" si="13"/>
        <v>73.899999999999508</v>
      </c>
      <c r="H766" s="240"/>
    </row>
    <row r="767" spans="1:10">
      <c r="A767" s="86"/>
      <c r="B767" s="526"/>
      <c r="C767" s="526"/>
      <c r="D767" t="s">
        <v>17</v>
      </c>
      <c r="E767" s="26">
        <v>11.1</v>
      </c>
      <c r="F767" s="240"/>
      <c r="G767" s="79">
        <f t="shared" si="13"/>
        <v>84.999999999999503</v>
      </c>
      <c r="H767" s="37"/>
      <c r="I767" s="26"/>
      <c r="J767" s="26"/>
    </row>
    <row r="768" spans="1:10">
      <c r="A768" s="86"/>
      <c r="B768" s="526"/>
      <c r="C768" s="526"/>
      <c r="D768" t="s">
        <v>18</v>
      </c>
      <c r="E768" s="240">
        <v>60</v>
      </c>
      <c r="F768" s="240"/>
      <c r="G768" s="79">
        <f t="shared" si="13"/>
        <v>144.99999999999949</v>
      </c>
      <c r="H768" s="37"/>
      <c r="I768" s="37"/>
      <c r="J768" s="37"/>
    </row>
    <row r="769" spans="1:7">
      <c r="A769" s="86"/>
      <c r="B769" s="526"/>
      <c r="C769" s="526"/>
      <c r="D769" t="s">
        <v>19</v>
      </c>
      <c r="E769" s="240">
        <v>5</v>
      </c>
      <c r="F769" s="240"/>
      <c r="G769" s="79">
        <f t="shared" si="13"/>
        <v>149.99999999999949</v>
      </c>
    </row>
    <row r="770" spans="1:7">
      <c r="A770" s="86"/>
      <c r="B770" s="526"/>
      <c r="C770" s="526"/>
      <c r="D770" t="s">
        <v>139</v>
      </c>
      <c r="E770" s="240">
        <v>24.2</v>
      </c>
      <c r="F770" s="240"/>
      <c r="G770" s="79">
        <f t="shared" si="13"/>
        <v>174.19999999999948</v>
      </c>
    </row>
    <row r="771" spans="1:7">
      <c r="A771" s="86"/>
      <c r="B771" s="526"/>
      <c r="C771" s="240">
        <v>387.1</v>
      </c>
      <c r="D771" t="s">
        <v>224</v>
      </c>
      <c r="F771" s="240"/>
      <c r="G771" s="79">
        <f t="shared" si="13"/>
        <v>174.19999999999948</v>
      </c>
    </row>
    <row r="772" spans="1:7">
      <c r="A772" s="86">
        <v>45322</v>
      </c>
      <c r="B772" s="526" t="s">
        <v>119</v>
      </c>
      <c r="C772" s="526" t="s">
        <v>15</v>
      </c>
      <c r="D772" t="s">
        <v>18</v>
      </c>
      <c r="E772" s="240"/>
      <c r="F772" s="240">
        <v>60</v>
      </c>
      <c r="G772" s="79">
        <f t="shared" si="13"/>
        <v>114.19999999999948</v>
      </c>
    </row>
    <row r="773" spans="1:7">
      <c r="A773" s="86">
        <v>45322</v>
      </c>
      <c r="B773" s="526" t="s">
        <v>119</v>
      </c>
      <c r="C773" s="526" t="s">
        <v>15</v>
      </c>
      <c r="D773" t="s">
        <v>19</v>
      </c>
      <c r="E773" s="240"/>
      <c r="F773" s="240">
        <v>5</v>
      </c>
      <c r="G773" s="79">
        <f t="shared" si="13"/>
        <v>109.19999999999948</v>
      </c>
    </row>
    <row r="774" spans="1:7">
      <c r="A774" s="86">
        <v>45376</v>
      </c>
      <c r="B774" s="526">
        <v>28670</v>
      </c>
      <c r="C774" s="526" t="s">
        <v>15</v>
      </c>
      <c r="D774" t="s">
        <v>16</v>
      </c>
      <c r="E774" s="240"/>
      <c r="F774" s="26">
        <v>73.900000000000006</v>
      </c>
      <c r="G774" s="79">
        <f t="shared" si="13"/>
        <v>35.299999999999471</v>
      </c>
    </row>
    <row r="775" spans="1:7">
      <c r="A775" s="86">
        <v>45376</v>
      </c>
      <c r="B775" s="526">
        <v>28670</v>
      </c>
      <c r="C775" s="526" t="s">
        <v>15</v>
      </c>
      <c r="D775" t="s">
        <v>17</v>
      </c>
      <c r="E775" s="240"/>
      <c r="F775" s="26">
        <v>11.1</v>
      </c>
      <c r="G775" s="79">
        <f t="shared" si="13"/>
        <v>24.19999999999947</v>
      </c>
    </row>
    <row r="776" spans="1:7">
      <c r="A776" s="86">
        <v>45392</v>
      </c>
      <c r="B776" s="526">
        <v>28743</v>
      </c>
      <c r="C776" s="526" t="s">
        <v>15</v>
      </c>
      <c r="D776" t="s">
        <v>139</v>
      </c>
      <c r="E776" s="240"/>
      <c r="F776" s="26">
        <v>24.2</v>
      </c>
      <c r="G776" s="79">
        <f t="shared" si="13"/>
        <v>-5.2935433814127464E-13</v>
      </c>
    </row>
    <row r="777" spans="1:7">
      <c r="A777" s="88">
        <v>45351</v>
      </c>
      <c r="B777" s="525" t="s">
        <v>14</v>
      </c>
      <c r="C777" s="525" t="s">
        <v>20</v>
      </c>
      <c r="D777" t="s">
        <v>16</v>
      </c>
      <c r="E777">
        <v>76.599999999999994</v>
      </c>
      <c r="F777" s="240"/>
      <c r="G777" s="79">
        <f t="shared" si="13"/>
        <v>76.599999999999469</v>
      </c>
    </row>
    <row r="778" spans="1:7">
      <c r="A778" s="86"/>
      <c r="B778" s="526"/>
      <c r="C778" s="526"/>
      <c r="D778" t="s">
        <v>17</v>
      </c>
      <c r="E778">
        <v>5</v>
      </c>
      <c r="F778" s="240"/>
      <c r="G778" s="79">
        <f t="shared" si="13"/>
        <v>81.599999999999469</v>
      </c>
    </row>
    <row r="779" spans="1:7">
      <c r="A779" s="86"/>
      <c r="B779" s="526"/>
      <c r="C779" s="526"/>
      <c r="D779" t="s">
        <v>18</v>
      </c>
      <c r="E779" s="240">
        <v>58</v>
      </c>
      <c r="F779" s="240"/>
      <c r="G779" s="79">
        <f t="shared" si="13"/>
        <v>139.59999999999945</v>
      </c>
    </row>
    <row r="780" spans="1:7">
      <c r="A780" s="86"/>
      <c r="B780" s="526"/>
      <c r="C780" s="526"/>
      <c r="D780" t="s">
        <v>19</v>
      </c>
      <c r="E780" s="240">
        <v>5</v>
      </c>
      <c r="F780" s="240"/>
      <c r="G780" s="79">
        <f t="shared" si="13"/>
        <v>144.59999999999945</v>
      </c>
    </row>
    <row r="781" spans="1:7">
      <c r="A781" s="86">
        <v>45351</v>
      </c>
      <c r="B781" s="526" t="s">
        <v>135</v>
      </c>
      <c r="C781" s="526" t="s">
        <v>20</v>
      </c>
      <c r="D781" t="s">
        <v>18</v>
      </c>
      <c r="E781" s="240"/>
      <c r="F781" s="240">
        <v>15</v>
      </c>
      <c r="G781" s="79">
        <f t="shared" si="13"/>
        <v>129.59999999999945</v>
      </c>
    </row>
    <row r="782" spans="1:7">
      <c r="A782" s="86">
        <v>45392</v>
      </c>
      <c r="B782" s="526">
        <v>28743</v>
      </c>
      <c r="C782" s="526" t="s">
        <v>20</v>
      </c>
      <c r="D782" t="s">
        <v>16</v>
      </c>
      <c r="E782" s="240"/>
      <c r="F782" s="240">
        <v>76.599999999999994</v>
      </c>
      <c r="G782" s="79">
        <f t="shared" si="13"/>
        <v>52.99999999999946</v>
      </c>
    </row>
    <row r="783" spans="1:7">
      <c r="A783" s="86">
        <v>45392</v>
      </c>
      <c r="B783" s="526">
        <v>28743</v>
      </c>
      <c r="C783" s="526" t="s">
        <v>20</v>
      </c>
      <c r="D783" t="s">
        <v>17</v>
      </c>
      <c r="E783" s="240"/>
      <c r="F783" s="240">
        <v>5</v>
      </c>
      <c r="G783" s="79">
        <f t="shared" si="13"/>
        <v>47.99999999999946</v>
      </c>
    </row>
    <row r="784" spans="1:7">
      <c r="A784" s="86">
        <v>45392</v>
      </c>
      <c r="B784" s="526">
        <v>28743</v>
      </c>
      <c r="C784" s="526" t="s">
        <v>20</v>
      </c>
      <c r="D784" t="s">
        <v>18</v>
      </c>
      <c r="E784" s="240"/>
      <c r="F784" s="240">
        <v>43</v>
      </c>
      <c r="G784" s="79">
        <f t="shared" si="13"/>
        <v>4.99999999999946</v>
      </c>
    </row>
    <row r="785" spans="1:8">
      <c r="A785" s="86">
        <v>45392</v>
      </c>
      <c r="B785" s="526">
        <v>28743</v>
      </c>
      <c r="C785" s="526" t="s">
        <v>20</v>
      </c>
      <c r="D785" t="s">
        <v>19</v>
      </c>
      <c r="E785" s="240"/>
      <c r="F785" s="240">
        <v>5</v>
      </c>
      <c r="G785" s="79">
        <f t="shared" si="13"/>
        <v>-5.4001247917767614E-13</v>
      </c>
    </row>
    <row r="786" spans="1:8">
      <c r="A786" s="88">
        <v>45382</v>
      </c>
      <c r="B786" s="525" t="s">
        <v>14</v>
      </c>
      <c r="C786" s="525" t="s">
        <v>23</v>
      </c>
      <c r="D786" t="s">
        <v>16</v>
      </c>
      <c r="E786" s="240">
        <v>74.099999999999994</v>
      </c>
      <c r="F786" s="240"/>
      <c r="G786" s="79">
        <f t="shared" si="13"/>
        <v>74.099999999999454</v>
      </c>
    </row>
    <row r="787" spans="1:8">
      <c r="B787" s="526"/>
      <c r="C787" s="526"/>
      <c r="D787" t="s">
        <v>17</v>
      </c>
      <c r="E787" s="240">
        <v>5</v>
      </c>
      <c r="G787" s="79">
        <f t="shared" si="13"/>
        <v>79.099999999999454</v>
      </c>
    </row>
    <row r="788" spans="1:8">
      <c r="B788" s="526"/>
      <c r="C788" s="526"/>
      <c r="D788" t="s">
        <v>18</v>
      </c>
      <c r="E788" s="240">
        <v>60</v>
      </c>
      <c r="G788" s="79">
        <f t="shared" si="13"/>
        <v>139.09999999999945</v>
      </c>
    </row>
    <row r="789" spans="1:8">
      <c r="B789" s="526"/>
      <c r="C789" s="526"/>
      <c r="D789" t="s">
        <v>19</v>
      </c>
      <c r="E789" s="240">
        <v>5</v>
      </c>
      <c r="G789" s="79">
        <f t="shared" si="13"/>
        <v>144.09999999999945</v>
      </c>
    </row>
    <row r="790" spans="1:8">
      <c r="B790" s="526"/>
      <c r="C790" s="526"/>
      <c r="D790" t="s">
        <v>78</v>
      </c>
      <c r="E790" s="2">
        <v>102.5</v>
      </c>
      <c r="G790" s="79">
        <f t="shared" si="13"/>
        <v>246.59999999999945</v>
      </c>
      <c r="H790" s="240"/>
    </row>
    <row r="791" spans="1:8">
      <c r="B791" s="526"/>
      <c r="C791" s="526"/>
      <c r="D791" t="s">
        <v>225</v>
      </c>
      <c r="E791" s="2">
        <v>102.5</v>
      </c>
      <c r="G791" s="79">
        <f t="shared" si="13"/>
        <v>349.09999999999945</v>
      </c>
      <c r="H791" s="240"/>
    </row>
    <row r="792" spans="1:8">
      <c r="B792" s="526"/>
      <c r="C792" s="526"/>
      <c r="D792" t="s">
        <v>226</v>
      </c>
      <c r="E792" s="2">
        <v>5</v>
      </c>
      <c r="G792" s="79">
        <f t="shared" si="13"/>
        <v>354.09999999999945</v>
      </c>
      <c r="H792" s="240"/>
    </row>
    <row r="793" spans="1:8">
      <c r="A793" s="7">
        <v>45392</v>
      </c>
      <c r="B793" s="526">
        <v>28743</v>
      </c>
      <c r="C793" s="526" t="s">
        <v>23</v>
      </c>
      <c r="D793" t="s">
        <v>18</v>
      </c>
      <c r="F793" s="240">
        <v>60</v>
      </c>
      <c r="G793" s="79">
        <f t="shared" si="13"/>
        <v>294.09999999999945</v>
      </c>
      <c r="H793" s="240"/>
    </row>
    <row r="794" spans="1:8">
      <c r="A794" s="7">
        <v>45392</v>
      </c>
      <c r="B794" s="526">
        <v>28743</v>
      </c>
      <c r="C794" s="526" t="s">
        <v>23</v>
      </c>
      <c r="D794" t="s">
        <v>19</v>
      </c>
      <c r="F794" s="240">
        <v>5</v>
      </c>
      <c r="G794" s="79">
        <f t="shared" si="13"/>
        <v>289.09999999999945</v>
      </c>
    </row>
    <row r="795" spans="1:8">
      <c r="A795" s="7">
        <v>45392</v>
      </c>
      <c r="B795" s="526">
        <v>28743</v>
      </c>
      <c r="C795" s="526" t="s">
        <v>23</v>
      </c>
      <c r="D795" t="s">
        <v>78</v>
      </c>
      <c r="F795" s="2">
        <v>102.5</v>
      </c>
      <c r="G795" s="79">
        <f t="shared" si="13"/>
        <v>186.59999999999945</v>
      </c>
    </row>
    <row r="796" spans="1:8">
      <c r="A796" s="7">
        <v>45392</v>
      </c>
      <c r="B796" s="526">
        <v>28743</v>
      </c>
      <c r="C796" s="526" t="s">
        <v>23</v>
      </c>
      <c r="D796" t="s">
        <v>225</v>
      </c>
      <c r="F796" s="2">
        <v>102.5</v>
      </c>
      <c r="G796" s="79">
        <f t="shared" ref="G796" si="14">+G795+E796-F796</f>
        <v>84.099999999999454</v>
      </c>
      <c r="H796" s="240"/>
    </row>
    <row r="797" spans="1:8">
      <c r="A797" s="7">
        <v>45485</v>
      </c>
      <c r="B797" s="526">
        <v>29333</v>
      </c>
      <c r="C797" s="526" t="s">
        <v>23</v>
      </c>
      <c r="D797" t="s">
        <v>16</v>
      </c>
      <c r="F797" s="2">
        <v>74.099999999999994</v>
      </c>
      <c r="G797" s="79">
        <f>+G796+E797-F797</f>
        <v>9.99999999999946</v>
      </c>
      <c r="H797" s="240"/>
    </row>
    <row r="798" spans="1:8">
      <c r="A798" s="7">
        <v>45485</v>
      </c>
      <c r="B798" s="526">
        <v>29333</v>
      </c>
      <c r="C798" s="526" t="s">
        <v>23</v>
      </c>
      <c r="D798" t="s">
        <v>17</v>
      </c>
      <c r="F798" s="2">
        <v>5</v>
      </c>
      <c r="G798" s="79">
        <f>+G797+E798-F798</f>
        <v>4.99999999999946</v>
      </c>
      <c r="H798" s="240"/>
    </row>
    <row r="799" spans="1:8">
      <c r="A799" s="7">
        <v>45517</v>
      </c>
      <c r="B799" s="526">
        <v>29534</v>
      </c>
      <c r="C799" s="526" t="s">
        <v>23</v>
      </c>
      <c r="D799" t="s">
        <v>226</v>
      </c>
      <c r="F799" s="2">
        <v>5</v>
      </c>
      <c r="G799" s="79">
        <f>+G798+E799-F799</f>
        <v>-5.4001247917767614E-13</v>
      </c>
      <c r="H799" s="240"/>
    </row>
    <row r="800" spans="1:8">
      <c r="A800" s="44">
        <v>45412</v>
      </c>
      <c r="B800" s="525" t="s">
        <v>14</v>
      </c>
      <c r="C800" s="525" t="s">
        <v>24</v>
      </c>
      <c r="D800" t="s">
        <v>16</v>
      </c>
      <c r="E800" s="240">
        <v>73.7</v>
      </c>
      <c r="G800" s="79">
        <f>+G799+E800-F800</f>
        <v>73.699999999999463</v>
      </c>
      <c r="H800" s="240"/>
    </row>
    <row r="801" spans="1:8">
      <c r="B801" s="526"/>
      <c r="C801" s="526"/>
      <c r="D801" t="s">
        <v>17</v>
      </c>
      <c r="E801" s="240">
        <v>5</v>
      </c>
      <c r="G801" s="79">
        <f>+G800+E801-F801</f>
        <v>78.699999999999463</v>
      </c>
    </row>
    <row r="802" spans="1:8">
      <c r="B802" s="526"/>
      <c r="C802" s="526"/>
      <c r="D802" t="s">
        <v>18</v>
      </c>
      <c r="E802" s="240">
        <v>60</v>
      </c>
      <c r="G802" s="79">
        <f>+G801+E802-F802</f>
        <v>138.69999999999948</v>
      </c>
    </row>
    <row r="803" spans="1:8">
      <c r="B803" s="526"/>
      <c r="C803" s="526"/>
      <c r="D803" t="s">
        <v>19</v>
      </c>
      <c r="E803" s="240">
        <v>5</v>
      </c>
      <c r="G803" s="79">
        <f>+G802+E803-F803</f>
        <v>143.69999999999948</v>
      </c>
    </row>
    <row r="804" spans="1:8">
      <c r="A804" s="7">
        <v>45485</v>
      </c>
      <c r="B804" s="526">
        <v>29333</v>
      </c>
      <c r="C804" s="526" t="s">
        <v>24</v>
      </c>
      <c r="D804" t="s">
        <v>16</v>
      </c>
      <c r="E804" s="240"/>
      <c r="F804" s="240">
        <v>73.7</v>
      </c>
      <c r="G804" s="79">
        <f>+G803+E804-F804</f>
        <v>69.999999999999474</v>
      </c>
    </row>
    <row r="805" spans="1:8">
      <c r="A805" s="7">
        <v>45485</v>
      </c>
      <c r="B805" s="526">
        <v>29333</v>
      </c>
      <c r="C805" s="526" t="s">
        <v>24</v>
      </c>
      <c r="D805" t="s">
        <v>17</v>
      </c>
      <c r="E805" s="240"/>
      <c r="F805" s="240">
        <v>5</v>
      </c>
      <c r="G805" s="79">
        <f>+G804+E805-F805</f>
        <v>64.999999999999474</v>
      </c>
    </row>
    <row r="806" spans="1:8">
      <c r="A806" s="7">
        <v>45517</v>
      </c>
      <c r="B806" s="526">
        <v>29534</v>
      </c>
      <c r="C806" s="526" t="s">
        <v>24</v>
      </c>
      <c r="D806" t="s">
        <v>18</v>
      </c>
      <c r="F806" s="240">
        <v>60</v>
      </c>
      <c r="G806" s="79">
        <f>+G805+E806-F806</f>
        <v>4.9999999999994742</v>
      </c>
    </row>
    <row r="807" spans="1:8">
      <c r="A807" s="7">
        <v>45517</v>
      </c>
      <c r="B807" s="526">
        <v>29534</v>
      </c>
      <c r="C807" s="526" t="s">
        <v>24</v>
      </c>
      <c r="D807" t="s">
        <v>19</v>
      </c>
      <c r="F807" s="240">
        <v>5</v>
      </c>
      <c r="G807" s="79">
        <f>+G806+E807-F807</f>
        <v>-5.2580162446247414E-13</v>
      </c>
    </row>
    <row r="808" spans="1:8">
      <c r="A808" s="44">
        <v>45443</v>
      </c>
      <c r="B808" s="525" t="s">
        <v>14</v>
      </c>
      <c r="C808" s="525" t="s">
        <v>25</v>
      </c>
      <c r="D808" t="s">
        <v>16</v>
      </c>
      <c r="E808" s="240">
        <v>67.099999999999994</v>
      </c>
      <c r="G808" s="79">
        <f>+G807+E808-F808</f>
        <v>67.099999999999469</v>
      </c>
    </row>
    <row r="809" spans="1:8">
      <c r="B809" s="526"/>
      <c r="C809" s="526"/>
      <c r="D809" t="s">
        <v>17</v>
      </c>
      <c r="E809" s="240">
        <v>5</v>
      </c>
      <c r="G809" s="79">
        <f>+G808+E809-F809</f>
        <v>72.099999999999469</v>
      </c>
    </row>
    <row r="810" spans="1:8">
      <c r="B810" s="526"/>
      <c r="C810" s="526"/>
      <c r="D810" t="s">
        <v>18</v>
      </c>
      <c r="E810" s="240">
        <v>60</v>
      </c>
      <c r="G810" s="79">
        <f>+G809+E810-F810</f>
        <v>132.09999999999945</v>
      </c>
      <c r="H810" s="37"/>
    </row>
    <row r="811" spans="1:8">
      <c r="B811" s="526"/>
      <c r="C811" s="526"/>
      <c r="D811" t="s">
        <v>19</v>
      </c>
      <c r="E811" s="240">
        <v>5</v>
      </c>
      <c r="G811" s="79">
        <f>+G810+E811-F811</f>
        <v>137.09999999999945</v>
      </c>
      <c r="H811" s="37"/>
    </row>
    <row r="812" spans="1:8">
      <c r="B812" s="526"/>
      <c r="C812" s="526"/>
      <c r="D812" t="s">
        <v>106</v>
      </c>
      <c r="E812" s="8">
        <v>10</v>
      </c>
      <c r="G812" s="79">
        <f>+G811+E812-F812</f>
        <v>147.09999999999945</v>
      </c>
    </row>
    <row r="813" spans="1:8">
      <c r="A813" s="7">
        <v>45489</v>
      </c>
      <c r="B813" s="526">
        <v>29345</v>
      </c>
      <c r="C813" s="526" t="s">
        <v>25</v>
      </c>
      <c r="D813" t="s">
        <v>16</v>
      </c>
      <c r="E813" s="8"/>
      <c r="F813" s="2">
        <v>67.099999999999994</v>
      </c>
      <c r="G813" s="79">
        <f t="shared" ref="G813:G876" si="15">+G812+E813-F813</f>
        <v>79.99999999999946</v>
      </c>
    </row>
    <row r="814" spans="1:8">
      <c r="A814" s="7">
        <v>45489</v>
      </c>
      <c r="B814" s="526">
        <v>29345</v>
      </c>
      <c r="C814" s="526" t="s">
        <v>25</v>
      </c>
      <c r="D814" t="s">
        <v>17</v>
      </c>
      <c r="E814" s="8"/>
      <c r="F814" s="2">
        <v>5</v>
      </c>
      <c r="G814" s="79">
        <f t="shared" si="15"/>
        <v>74.99999999999946</v>
      </c>
    </row>
    <row r="815" spans="1:8">
      <c r="A815" s="7">
        <v>45517</v>
      </c>
      <c r="B815" s="526">
        <v>29534</v>
      </c>
      <c r="C815" s="526" t="s">
        <v>25</v>
      </c>
      <c r="D815" t="s">
        <v>18</v>
      </c>
      <c r="F815" s="240">
        <v>60</v>
      </c>
      <c r="G815" s="79">
        <f t="shared" si="15"/>
        <v>14.99999999999946</v>
      </c>
    </row>
    <row r="816" spans="1:8">
      <c r="A816" s="7">
        <v>45517</v>
      </c>
      <c r="B816" s="526">
        <v>29534</v>
      </c>
      <c r="C816" s="526" t="s">
        <v>25</v>
      </c>
      <c r="D816" t="s">
        <v>19</v>
      </c>
      <c r="F816" s="240">
        <v>5</v>
      </c>
      <c r="G816" s="79">
        <f t="shared" si="15"/>
        <v>9.99999999999946</v>
      </c>
    </row>
    <row r="817" spans="1:7">
      <c r="A817" s="7">
        <v>45539</v>
      </c>
      <c r="B817" s="526">
        <v>29623</v>
      </c>
      <c r="C817" s="526" t="s">
        <v>25</v>
      </c>
      <c r="D817" t="s">
        <v>106</v>
      </c>
      <c r="F817" s="240">
        <v>10</v>
      </c>
      <c r="G817" s="79">
        <f t="shared" si="15"/>
        <v>-5.4001247917767614E-13</v>
      </c>
    </row>
    <row r="818" spans="1:7">
      <c r="A818" s="88">
        <v>45473</v>
      </c>
      <c r="B818" s="525" t="s">
        <v>14</v>
      </c>
      <c r="C818" s="525" t="s">
        <v>26</v>
      </c>
      <c r="D818" t="s">
        <v>16</v>
      </c>
      <c r="E818" s="240">
        <v>65.099999999999994</v>
      </c>
      <c r="G818" s="79">
        <f t="shared" si="15"/>
        <v>65.099999999999454</v>
      </c>
    </row>
    <row r="819" spans="1:7">
      <c r="A819" s="86"/>
      <c r="B819" s="526"/>
      <c r="C819" s="526"/>
      <c r="D819" t="s">
        <v>17</v>
      </c>
      <c r="E819" s="240">
        <v>7</v>
      </c>
      <c r="G819" s="79">
        <f t="shared" si="15"/>
        <v>72.099999999999454</v>
      </c>
    </row>
    <row r="820" spans="1:7">
      <c r="A820" s="86"/>
      <c r="B820" s="526"/>
      <c r="C820" s="526"/>
      <c r="D820" t="s">
        <v>18</v>
      </c>
      <c r="E820" s="240">
        <v>60</v>
      </c>
      <c r="G820" s="79">
        <f t="shared" si="15"/>
        <v>132.09999999999945</v>
      </c>
    </row>
    <row r="821" spans="1:7">
      <c r="A821" s="86"/>
      <c r="B821" s="526"/>
      <c r="C821" s="526"/>
      <c r="D821" t="s">
        <v>19</v>
      </c>
      <c r="E821" s="240">
        <v>5</v>
      </c>
      <c r="G821" s="79">
        <f t="shared" si="15"/>
        <v>137.09999999999945</v>
      </c>
    </row>
    <row r="822" spans="1:7">
      <c r="A822" s="86">
        <v>45533</v>
      </c>
      <c r="B822" s="526">
        <v>29590</v>
      </c>
      <c r="C822" s="526" t="s">
        <v>26</v>
      </c>
      <c r="D822" t="s">
        <v>16</v>
      </c>
      <c r="E822" s="240"/>
      <c r="F822" s="2">
        <v>65.099999999999994</v>
      </c>
      <c r="G822" s="79">
        <f t="shared" si="15"/>
        <v>71.99999999999946</v>
      </c>
    </row>
    <row r="823" spans="1:7">
      <c r="A823" s="86">
        <v>45533</v>
      </c>
      <c r="B823" s="526">
        <v>29590</v>
      </c>
      <c r="C823" s="526" t="s">
        <v>26</v>
      </c>
      <c r="D823" t="s">
        <v>17</v>
      </c>
      <c r="E823" s="240"/>
      <c r="F823" s="2">
        <v>7</v>
      </c>
      <c r="G823" s="79">
        <f t="shared" si="15"/>
        <v>64.99999999999946</v>
      </c>
    </row>
    <row r="824" spans="1:7">
      <c r="A824" s="86">
        <v>45539</v>
      </c>
      <c r="B824" s="526">
        <v>29623</v>
      </c>
      <c r="C824" s="526" t="s">
        <v>26</v>
      </c>
      <c r="D824" t="s">
        <v>18</v>
      </c>
      <c r="E824" s="240"/>
      <c r="F824" s="2">
        <v>60</v>
      </c>
      <c r="G824" s="79">
        <f t="shared" si="15"/>
        <v>4.99999999999946</v>
      </c>
    </row>
    <row r="825" spans="1:7">
      <c r="A825" s="86">
        <v>45539</v>
      </c>
      <c r="B825" s="526">
        <v>29623</v>
      </c>
      <c r="C825" s="526" t="s">
        <v>26</v>
      </c>
      <c r="D825" t="s">
        <v>19</v>
      </c>
      <c r="E825" s="240"/>
      <c r="F825" s="2">
        <v>5</v>
      </c>
      <c r="G825" s="79">
        <f t="shared" si="15"/>
        <v>-5.4001247917767614E-13</v>
      </c>
    </row>
    <row r="826" spans="1:7">
      <c r="A826" s="44">
        <v>45504</v>
      </c>
      <c r="B826" s="525" t="s">
        <v>14</v>
      </c>
      <c r="C826" s="525" t="s">
        <v>27</v>
      </c>
      <c r="D826" t="s">
        <v>16</v>
      </c>
      <c r="E826" s="265">
        <v>63.9</v>
      </c>
      <c r="G826" s="79">
        <f t="shared" si="15"/>
        <v>63.899999999999459</v>
      </c>
    </row>
    <row r="827" spans="1:7">
      <c r="B827" s="526"/>
      <c r="C827" s="526"/>
      <c r="D827" t="s">
        <v>17</v>
      </c>
      <c r="E827" s="265">
        <v>7</v>
      </c>
      <c r="G827" s="79">
        <f t="shared" si="15"/>
        <v>70.899999999999466</v>
      </c>
    </row>
    <row r="828" spans="1:7">
      <c r="B828" s="526"/>
      <c r="C828" s="526"/>
      <c r="D828" t="s">
        <v>18</v>
      </c>
      <c r="E828" s="265">
        <v>60</v>
      </c>
      <c r="G828" s="79">
        <f t="shared" si="15"/>
        <v>130.89999999999947</v>
      </c>
    </row>
    <row r="829" spans="1:7">
      <c r="B829" s="526"/>
      <c r="C829" s="526"/>
      <c r="D829" t="s">
        <v>19</v>
      </c>
      <c r="E829" s="265">
        <v>5</v>
      </c>
      <c r="G829" s="79">
        <f t="shared" si="15"/>
        <v>135.89999999999947</v>
      </c>
    </row>
    <row r="830" spans="1:7">
      <c r="B830" s="526"/>
      <c r="C830" s="526"/>
      <c r="D830" t="s">
        <v>79</v>
      </c>
      <c r="E830" s="2">
        <v>102.5</v>
      </c>
      <c r="G830" s="79">
        <f t="shared" si="15"/>
        <v>238.39999999999947</v>
      </c>
    </row>
    <row r="831" spans="1:7">
      <c r="B831" s="526"/>
      <c r="C831" s="526"/>
      <c r="D831" s="67" t="s">
        <v>80</v>
      </c>
      <c r="E831" s="67">
        <v>250</v>
      </c>
      <c r="G831" s="79">
        <f t="shared" si="15"/>
        <v>488.39999999999947</v>
      </c>
    </row>
    <row r="832" spans="1:7">
      <c r="A832" s="7">
        <v>45539</v>
      </c>
      <c r="B832" s="526">
        <v>29623</v>
      </c>
      <c r="C832" s="526" t="s">
        <v>27</v>
      </c>
      <c r="D832" t="s">
        <v>16</v>
      </c>
      <c r="F832" s="265">
        <v>63.9</v>
      </c>
      <c r="G832" s="79">
        <f t="shared" si="15"/>
        <v>424.49999999999949</v>
      </c>
    </row>
    <row r="833" spans="1:7">
      <c r="A833" s="7">
        <v>45539</v>
      </c>
      <c r="B833" s="526">
        <v>29623</v>
      </c>
      <c r="C833" s="526" t="s">
        <v>27</v>
      </c>
      <c r="D833" t="s">
        <v>17</v>
      </c>
      <c r="F833" s="265">
        <v>7</v>
      </c>
      <c r="G833" s="79">
        <f t="shared" si="15"/>
        <v>417.49999999999949</v>
      </c>
    </row>
    <row r="834" spans="1:7">
      <c r="A834" s="7">
        <v>45539</v>
      </c>
      <c r="B834" s="526">
        <v>29623</v>
      </c>
      <c r="C834" s="526" t="s">
        <v>27</v>
      </c>
      <c r="D834" t="s">
        <v>18</v>
      </c>
      <c r="F834" s="265">
        <v>60</v>
      </c>
      <c r="G834" s="79">
        <f t="shared" si="15"/>
        <v>357.49999999999949</v>
      </c>
    </row>
    <row r="835" spans="1:7">
      <c r="A835" s="7">
        <v>45539</v>
      </c>
      <c r="B835" s="526">
        <v>29623</v>
      </c>
      <c r="C835" s="526" t="s">
        <v>27</v>
      </c>
      <c r="D835" t="s">
        <v>19</v>
      </c>
      <c r="F835" s="265">
        <v>5</v>
      </c>
      <c r="G835" s="79">
        <f t="shared" si="15"/>
        <v>352.49999999999949</v>
      </c>
    </row>
    <row r="836" spans="1:7">
      <c r="A836" s="7">
        <v>45539</v>
      </c>
      <c r="B836" s="526">
        <v>29623</v>
      </c>
      <c r="C836" s="526" t="s">
        <v>27</v>
      </c>
      <c r="D836" t="s">
        <v>79</v>
      </c>
      <c r="F836" s="2">
        <v>102.5</v>
      </c>
      <c r="G836" s="79">
        <f t="shared" si="15"/>
        <v>249.99999999999949</v>
      </c>
    </row>
    <row r="837" spans="1:7">
      <c r="A837" s="7">
        <v>45539</v>
      </c>
      <c r="B837" s="526">
        <v>29624</v>
      </c>
      <c r="C837" s="526" t="s">
        <v>27</v>
      </c>
      <c r="D837" t="s">
        <v>80</v>
      </c>
      <c r="F837" s="2">
        <v>250</v>
      </c>
      <c r="G837" s="79">
        <f t="shared" si="15"/>
        <v>-5.1159076974727213E-13</v>
      </c>
    </row>
    <row r="838" spans="1:7">
      <c r="A838" s="44">
        <v>45535</v>
      </c>
      <c r="B838" s="525" t="s">
        <v>14</v>
      </c>
      <c r="C838" s="525" t="s">
        <v>81</v>
      </c>
      <c r="D838" t="s">
        <v>16</v>
      </c>
      <c r="E838" s="240">
        <v>64.099999999999994</v>
      </c>
      <c r="F838" s="240"/>
      <c r="G838" s="79">
        <f t="shared" si="15"/>
        <v>64.099999999999483</v>
      </c>
    </row>
    <row r="839" spans="1:7">
      <c r="B839" s="526"/>
      <c r="C839" s="526"/>
      <c r="D839" t="s">
        <v>17</v>
      </c>
      <c r="E839" s="240">
        <v>7</v>
      </c>
      <c r="F839" s="240"/>
      <c r="G839" s="79">
        <f t="shared" si="15"/>
        <v>71.099999999999483</v>
      </c>
    </row>
    <row r="840" spans="1:7">
      <c r="B840" s="526"/>
      <c r="C840" s="526"/>
      <c r="D840" t="s">
        <v>18</v>
      </c>
      <c r="E840" s="240">
        <v>60</v>
      </c>
      <c r="F840" s="240"/>
      <c r="G840" s="79">
        <f t="shared" si="15"/>
        <v>131.09999999999948</v>
      </c>
    </row>
    <row r="841" spans="1:7">
      <c r="B841" s="526"/>
      <c r="C841" s="526"/>
      <c r="D841" t="s">
        <v>19</v>
      </c>
      <c r="E841" s="240">
        <v>5</v>
      </c>
      <c r="F841" s="240"/>
      <c r="G841" s="79">
        <f t="shared" si="15"/>
        <v>136.09999999999948</v>
      </c>
    </row>
    <row r="842" spans="1:7">
      <c r="A842" s="7">
        <v>45629</v>
      </c>
      <c r="B842" s="526">
        <v>30070</v>
      </c>
      <c r="C842" s="526" t="s">
        <v>81</v>
      </c>
      <c r="D842" t="s">
        <v>16</v>
      </c>
      <c r="E842" s="240"/>
      <c r="F842" s="240">
        <v>64.099999999999994</v>
      </c>
      <c r="G842" s="79">
        <f t="shared" si="15"/>
        <v>71.999999999999488</v>
      </c>
    </row>
    <row r="843" spans="1:7">
      <c r="A843" s="7">
        <v>45629</v>
      </c>
      <c r="B843" s="526">
        <v>30070</v>
      </c>
      <c r="C843" s="526" t="s">
        <v>81</v>
      </c>
      <c r="D843" t="s">
        <v>17</v>
      </c>
      <c r="E843" s="240"/>
      <c r="F843" s="240">
        <v>7</v>
      </c>
      <c r="G843" s="79">
        <f t="shared" si="15"/>
        <v>64.999999999999488</v>
      </c>
    </row>
    <row r="844" spans="1:7">
      <c r="A844" s="7">
        <v>45629</v>
      </c>
      <c r="B844" s="526">
        <v>30070</v>
      </c>
      <c r="C844" s="526" t="s">
        <v>81</v>
      </c>
      <c r="D844" t="s">
        <v>18</v>
      </c>
      <c r="E844" s="240"/>
      <c r="F844" s="240">
        <v>60</v>
      </c>
      <c r="G844" s="79">
        <f t="shared" si="15"/>
        <v>4.9999999999994884</v>
      </c>
    </row>
    <row r="845" spans="1:7">
      <c r="A845" s="7">
        <v>45629</v>
      </c>
      <c r="B845" s="526">
        <v>30070</v>
      </c>
      <c r="C845" s="526" t="s">
        <v>81</v>
      </c>
      <c r="D845" t="s">
        <v>19</v>
      </c>
      <c r="E845" s="240"/>
      <c r="F845" s="240">
        <v>5</v>
      </c>
      <c r="G845" s="79">
        <f t="shared" si="15"/>
        <v>-5.1159076974727213E-13</v>
      </c>
    </row>
    <row r="846" spans="1:7">
      <c r="A846" s="44">
        <v>45565</v>
      </c>
      <c r="B846" s="525" t="s">
        <v>14</v>
      </c>
      <c r="C846" s="525" t="s">
        <v>53</v>
      </c>
      <c r="D846" t="s">
        <v>16</v>
      </c>
      <c r="E846" s="240">
        <v>64.5</v>
      </c>
      <c r="F846" s="240"/>
      <c r="G846" s="79">
        <f t="shared" si="15"/>
        <v>64.499999999999488</v>
      </c>
    </row>
    <row r="847" spans="1:7">
      <c r="B847" s="526"/>
      <c r="C847" s="526"/>
      <c r="D847" t="s">
        <v>17</v>
      </c>
      <c r="E847" s="240">
        <v>5</v>
      </c>
      <c r="F847" s="240"/>
      <c r="G847" s="79">
        <f t="shared" si="15"/>
        <v>69.499999999999488</v>
      </c>
    </row>
    <row r="848" spans="1:7">
      <c r="B848" s="526"/>
      <c r="C848" s="526"/>
      <c r="D848" t="s">
        <v>18</v>
      </c>
      <c r="E848" s="240">
        <v>60</v>
      </c>
      <c r="G848" s="79">
        <f t="shared" si="15"/>
        <v>129.49999999999949</v>
      </c>
    </row>
    <row r="849" spans="1:8">
      <c r="B849" s="526"/>
      <c r="C849" s="526"/>
      <c r="D849" t="s">
        <v>19</v>
      </c>
      <c r="E849" s="240">
        <v>5</v>
      </c>
      <c r="G849" s="79">
        <f t="shared" si="15"/>
        <v>134.49999999999949</v>
      </c>
    </row>
    <row r="850" spans="1:8">
      <c r="A850" s="7">
        <v>45629</v>
      </c>
      <c r="B850" s="526">
        <v>30070</v>
      </c>
      <c r="C850" s="526" t="s">
        <v>53</v>
      </c>
      <c r="D850" t="s">
        <v>16</v>
      </c>
      <c r="E850" s="240"/>
      <c r="F850" s="240">
        <v>64.5</v>
      </c>
      <c r="G850" s="79">
        <f t="shared" si="15"/>
        <v>69.999999999999488</v>
      </c>
    </row>
    <row r="851" spans="1:8">
      <c r="A851" s="7">
        <v>45629</v>
      </c>
      <c r="B851" s="526">
        <v>30070</v>
      </c>
      <c r="C851" s="526" t="s">
        <v>53</v>
      </c>
      <c r="D851" t="s">
        <v>17</v>
      </c>
      <c r="E851" s="240"/>
      <c r="F851" s="240">
        <v>5</v>
      </c>
      <c r="G851" s="79">
        <f t="shared" si="15"/>
        <v>64.999999999999488</v>
      </c>
    </row>
    <row r="852" spans="1:8">
      <c r="A852" s="7">
        <v>45629</v>
      </c>
      <c r="B852" s="526">
        <v>30070</v>
      </c>
      <c r="C852" s="526" t="s">
        <v>53</v>
      </c>
      <c r="D852" t="s">
        <v>18</v>
      </c>
      <c r="E852" s="240"/>
      <c r="F852" s="240">
        <v>60</v>
      </c>
      <c r="G852" s="79">
        <f t="shared" si="15"/>
        <v>4.9999999999994884</v>
      </c>
    </row>
    <row r="853" spans="1:8">
      <c r="A853" s="7">
        <v>45629</v>
      </c>
      <c r="B853" s="526">
        <v>30070</v>
      </c>
      <c r="C853" s="526" t="s">
        <v>53</v>
      </c>
      <c r="D853" t="s">
        <v>19</v>
      </c>
      <c r="E853" s="240"/>
      <c r="F853" s="240">
        <v>5</v>
      </c>
      <c r="G853" s="79">
        <f t="shared" si="15"/>
        <v>-5.1159076974727213E-13</v>
      </c>
    </row>
    <row r="854" spans="1:8">
      <c r="A854" s="88">
        <v>45596</v>
      </c>
      <c r="B854" s="525" t="s">
        <v>14</v>
      </c>
      <c r="C854" s="525" t="s">
        <v>30</v>
      </c>
      <c r="D854" t="s">
        <v>16</v>
      </c>
      <c r="E854" s="240">
        <v>15</v>
      </c>
      <c r="G854" s="79">
        <f t="shared" si="15"/>
        <v>14.999999999999488</v>
      </c>
    </row>
    <row r="855" spans="1:8">
      <c r="A855" s="86"/>
      <c r="B855" s="526"/>
      <c r="C855" s="526"/>
      <c r="D855" t="s">
        <v>17</v>
      </c>
      <c r="E855" s="240">
        <v>7</v>
      </c>
      <c r="G855" s="79">
        <f t="shared" si="15"/>
        <v>21.999999999999488</v>
      </c>
    </row>
    <row r="856" spans="1:8">
      <c r="A856" s="86"/>
      <c r="B856" s="526"/>
      <c r="C856" s="526"/>
      <c r="D856" t="s">
        <v>18</v>
      </c>
      <c r="E856" s="240">
        <v>60</v>
      </c>
      <c r="G856" s="79">
        <f t="shared" si="15"/>
        <v>81.999999999999488</v>
      </c>
    </row>
    <row r="857" spans="1:8">
      <c r="A857" s="86"/>
      <c r="B857" s="526"/>
      <c r="C857" s="526"/>
      <c r="D857" t="s">
        <v>19</v>
      </c>
      <c r="E857" s="240">
        <v>5</v>
      </c>
      <c r="G857" s="79">
        <f t="shared" si="15"/>
        <v>86.999999999999488</v>
      </c>
    </row>
    <row r="858" spans="1:8">
      <c r="A858" s="7">
        <v>45629</v>
      </c>
      <c r="B858" s="526">
        <v>30070</v>
      </c>
      <c r="C858" s="526" t="s">
        <v>30</v>
      </c>
      <c r="D858" t="s">
        <v>16</v>
      </c>
      <c r="F858" s="240">
        <v>15</v>
      </c>
      <c r="G858" s="79">
        <f t="shared" si="15"/>
        <v>71.999999999999488</v>
      </c>
    </row>
    <row r="859" spans="1:8">
      <c r="A859" s="7">
        <v>45629</v>
      </c>
      <c r="B859" s="526">
        <v>30070</v>
      </c>
      <c r="C859" s="526" t="s">
        <v>30</v>
      </c>
      <c r="D859" t="s">
        <v>17</v>
      </c>
      <c r="F859" s="240">
        <v>7</v>
      </c>
      <c r="G859" s="79">
        <f t="shared" si="15"/>
        <v>64.999999999999488</v>
      </c>
    </row>
    <row r="860" spans="1:8">
      <c r="A860" s="7">
        <v>45629</v>
      </c>
      <c r="B860" s="526">
        <v>30070</v>
      </c>
      <c r="C860" s="526" t="s">
        <v>30</v>
      </c>
      <c r="D860" t="s">
        <v>18</v>
      </c>
      <c r="F860" s="240">
        <v>60</v>
      </c>
      <c r="G860" s="79">
        <f t="shared" si="15"/>
        <v>4.9999999999994884</v>
      </c>
    </row>
    <row r="861" spans="1:8">
      <c r="A861" s="7">
        <v>45629</v>
      </c>
      <c r="B861" s="526">
        <v>30070</v>
      </c>
      <c r="C861" s="526" t="s">
        <v>30</v>
      </c>
      <c r="D861" t="s">
        <v>19</v>
      </c>
      <c r="F861" s="240">
        <v>5</v>
      </c>
      <c r="G861" s="79">
        <f t="shared" si="15"/>
        <v>-5.1159076974727213E-13</v>
      </c>
    </row>
    <row r="862" spans="1:8">
      <c r="A862" s="88">
        <v>45626</v>
      </c>
      <c r="B862" s="525" t="s">
        <v>14</v>
      </c>
      <c r="C862" s="525" t="s">
        <v>83</v>
      </c>
      <c r="D862" t="s">
        <v>16</v>
      </c>
      <c r="E862" s="240">
        <v>15</v>
      </c>
      <c r="G862" s="79">
        <f t="shared" si="15"/>
        <v>14.999999999999488</v>
      </c>
      <c r="H862" s="526"/>
    </row>
    <row r="863" spans="1:8">
      <c r="A863" s="86"/>
      <c r="B863" s="526"/>
      <c r="C863" s="526"/>
      <c r="D863" t="s">
        <v>17</v>
      </c>
      <c r="E863" s="240">
        <v>7</v>
      </c>
      <c r="G863" s="79">
        <f t="shared" si="15"/>
        <v>21.999999999999488</v>
      </c>
      <c r="H863" s="240"/>
    </row>
    <row r="864" spans="1:8">
      <c r="A864" s="86"/>
      <c r="B864" s="526"/>
      <c r="C864" s="526"/>
      <c r="D864" t="s">
        <v>18</v>
      </c>
      <c r="E864" s="240">
        <v>60</v>
      </c>
      <c r="G864" s="79">
        <f t="shared" si="15"/>
        <v>81.999999999999488</v>
      </c>
      <c r="H864" s="240"/>
    </row>
    <row r="865" spans="1:8">
      <c r="A865" s="86"/>
      <c r="B865" s="526"/>
      <c r="C865" s="526"/>
      <c r="D865" t="s">
        <v>19</v>
      </c>
      <c r="E865" s="240">
        <v>5</v>
      </c>
      <c r="G865" s="79">
        <f t="shared" si="15"/>
        <v>86.999999999999488</v>
      </c>
      <c r="H865" s="240"/>
    </row>
    <row r="866" spans="1:8">
      <c r="A866" s="7">
        <v>45705</v>
      </c>
      <c r="B866" s="526">
        <v>30471</v>
      </c>
      <c r="C866" s="526" t="s">
        <v>83</v>
      </c>
      <c r="D866" t="s">
        <v>16</v>
      </c>
      <c r="E866" s="240"/>
      <c r="F866" s="2">
        <v>15</v>
      </c>
      <c r="G866" s="79">
        <f t="shared" si="15"/>
        <v>71.999999999999488</v>
      </c>
      <c r="H866" s="240"/>
    </row>
    <row r="867" spans="1:8">
      <c r="A867" s="7">
        <v>45705</v>
      </c>
      <c r="B867" s="526">
        <v>30471</v>
      </c>
      <c r="C867" s="526" t="s">
        <v>83</v>
      </c>
      <c r="D867" t="s">
        <v>17</v>
      </c>
      <c r="E867" s="240"/>
      <c r="F867" s="2">
        <v>7</v>
      </c>
      <c r="G867" s="79">
        <f t="shared" si="15"/>
        <v>64.999999999999488</v>
      </c>
      <c r="H867" s="240"/>
    </row>
    <row r="868" spans="1:8">
      <c r="A868" s="7">
        <v>45705</v>
      </c>
      <c r="B868" s="526">
        <v>30471</v>
      </c>
      <c r="C868" s="526" t="s">
        <v>83</v>
      </c>
      <c r="D868" t="s">
        <v>18</v>
      </c>
      <c r="E868" s="240"/>
      <c r="F868" s="2">
        <v>60</v>
      </c>
      <c r="G868" s="79">
        <f t="shared" si="15"/>
        <v>4.9999999999994884</v>
      </c>
      <c r="H868" s="240"/>
    </row>
    <row r="869" spans="1:8">
      <c r="A869" s="7">
        <v>45705</v>
      </c>
      <c r="B869" s="526">
        <v>30471</v>
      </c>
      <c r="C869" s="526" t="s">
        <v>83</v>
      </c>
      <c r="D869" t="s">
        <v>19</v>
      </c>
      <c r="E869" s="240"/>
      <c r="F869" s="2">
        <v>5</v>
      </c>
      <c r="G869" s="79">
        <f t="shared" si="15"/>
        <v>-5.1159076974727213E-13</v>
      </c>
      <c r="H869" s="240"/>
    </row>
    <row r="870" spans="1:8">
      <c r="A870" s="88">
        <v>45657</v>
      </c>
      <c r="B870" s="525" t="s">
        <v>14</v>
      </c>
      <c r="C870" s="525" t="s">
        <v>34</v>
      </c>
      <c r="D870" t="s">
        <v>16</v>
      </c>
      <c r="E870" s="240">
        <v>4.8</v>
      </c>
      <c r="G870" s="79">
        <f t="shared" si="15"/>
        <v>4.7999999999994882</v>
      </c>
      <c r="H870" s="240"/>
    </row>
    <row r="871" spans="1:8">
      <c r="A871" s="86"/>
      <c r="B871" s="526"/>
      <c r="C871" s="526"/>
      <c r="D871" t="s">
        <v>17</v>
      </c>
      <c r="E871" s="240">
        <v>3.1</v>
      </c>
      <c r="G871" s="79">
        <f t="shared" si="15"/>
        <v>7.8999999999994888</v>
      </c>
      <c r="H871" s="240"/>
    </row>
    <row r="872" spans="1:8">
      <c r="A872" s="86"/>
      <c r="B872" s="526"/>
      <c r="C872" s="526"/>
      <c r="D872" t="s">
        <v>18</v>
      </c>
      <c r="E872" s="240">
        <v>60</v>
      </c>
      <c r="G872" s="79">
        <f t="shared" si="15"/>
        <v>67.899999999999494</v>
      </c>
      <c r="H872" s="240"/>
    </row>
    <row r="873" spans="1:8">
      <c r="A873" s="86"/>
      <c r="B873" s="526"/>
      <c r="C873" s="526"/>
      <c r="D873" t="s">
        <v>19</v>
      </c>
      <c r="E873" s="240">
        <v>5</v>
      </c>
      <c r="G873" s="79">
        <f t="shared" si="15"/>
        <v>72.899999999999494</v>
      </c>
      <c r="H873" s="240"/>
    </row>
    <row r="874" spans="1:8">
      <c r="A874" s="7">
        <v>45705</v>
      </c>
      <c r="B874" s="526">
        <v>30471</v>
      </c>
      <c r="C874" s="526" t="s">
        <v>34</v>
      </c>
      <c r="D874" t="s">
        <v>16</v>
      </c>
      <c r="E874" s="240"/>
      <c r="F874" s="240">
        <v>4.8</v>
      </c>
      <c r="G874" s="79">
        <f t="shared" si="15"/>
        <v>68.099999999999497</v>
      </c>
      <c r="H874" s="240"/>
    </row>
    <row r="875" spans="1:8">
      <c r="A875" s="7">
        <v>45705</v>
      </c>
      <c r="B875" s="526">
        <v>30471</v>
      </c>
      <c r="C875" s="526" t="s">
        <v>34</v>
      </c>
      <c r="D875" t="s">
        <v>17</v>
      </c>
      <c r="E875" s="240"/>
      <c r="F875" s="240">
        <v>3.1</v>
      </c>
      <c r="G875" s="79">
        <f t="shared" si="15"/>
        <v>64.999999999999503</v>
      </c>
      <c r="H875" s="240"/>
    </row>
    <row r="876" spans="1:8">
      <c r="A876" s="7">
        <v>45705</v>
      </c>
      <c r="B876" s="526">
        <v>30471</v>
      </c>
      <c r="C876" s="526" t="s">
        <v>34</v>
      </c>
      <c r="D876" t="s">
        <v>18</v>
      </c>
      <c r="E876" s="240"/>
      <c r="F876" s="240">
        <v>60</v>
      </c>
      <c r="G876" s="79">
        <f t="shared" si="15"/>
        <v>4.9999999999995026</v>
      </c>
      <c r="H876" s="240"/>
    </row>
    <row r="877" spans="1:8">
      <c r="A877" s="7">
        <v>45705</v>
      </c>
      <c r="B877" s="526">
        <v>30471</v>
      </c>
      <c r="C877" s="526" t="s">
        <v>34</v>
      </c>
      <c r="D877" t="s">
        <v>19</v>
      </c>
      <c r="E877" s="240"/>
      <c r="F877" s="240">
        <v>5</v>
      </c>
      <c r="G877" s="79">
        <f t="shared" ref="G877:G890" si="16">+G876+E877-F877</f>
        <v>-4.9737991503207013E-13</v>
      </c>
      <c r="H877" s="240"/>
    </row>
    <row r="878" spans="1:8">
      <c r="A878" s="88">
        <v>45688</v>
      </c>
      <c r="B878" s="525" t="s">
        <v>14</v>
      </c>
      <c r="C878" s="525" t="s">
        <v>15</v>
      </c>
      <c r="D878" t="s">
        <v>16</v>
      </c>
      <c r="E878" s="240">
        <v>7.7</v>
      </c>
      <c r="G878" s="79">
        <f t="shared" si="16"/>
        <v>7.6999999999995028</v>
      </c>
      <c r="H878" s="240"/>
    </row>
    <row r="879" spans="1:8">
      <c r="A879" s="86"/>
      <c r="B879" s="526"/>
      <c r="C879" s="526"/>
      <c r="D879" t="s">
        <v>17</v>
      </c>
      <c r="E879" s="240">
        <v>2.8</v>
      </c>
      <c r="G879" s="79">
        <f t="shared" si="16"/>
        <v>10.499999999999503</v>
      </c>
      <c r="H879" s="240"/>
    </row>
    <row r="880" spans="1:8">
      <c r="A880" s="86"/>
      <c r="B880" s="526"/>
      <c r="C880" s="526"/>
      <c r="D880" t="s">
        <v>18</v>
      </c>
      <c r="E880" s="240">
        <v>60</v>
      </c>
      <c r="G880" s="79">
        <f t="shared" si="16"/>
        <v>70.499999999999503</v>
      </c>
      <c r="H880" s="240"/>
    </row>
    <row r="881" spans="1:10">
      <c r="A881" s="86"/>
      <c r="B881" s="526"/>
      <c r="C881" s="526"/>
      <c r="D881" t="s">
        <v>19</v>
      </c>
      <c r="E881" s="240">
        <v>5</v>
      </c>
      <c r="G881" s="79">
        <f t="shared" si="16"/>
        <v>75.499999999999503</v>
      </c>
      <c r="H881" s="240"/>
    </row>
    <row r="882" spans="1:10">
      <c r="A882" s="7">
        <v>45705</v>
      </c>
      <c r="B882" s="526">
        <v>30471</v>
      </c>
      <c r="C882" s="526" t="s">
        <v>15</v>
      </c>
      <c r="D882" t="s">
        <v>18</v>
      </c>
      <c r="E882" s="240"/>
      <c r="F882" s="240">
        <v>60</v>
      </c>
      <c r="G882" s="79">
        <f t="shared" si="16"/>
        <v>15.499999999999503</v>
      </c>
      <c r="H882" s="240"/>
    </row>
    <row r="883" spans="1:10">
      <c r="A883" s="7">
        <v>45705</v>
      </c>
      <c r="B883" s="526">
        <v>30471</v>
      </c>
      <c r="C883" s="526" t="s">
        <v>15</v>
      </c>
      <c r="D883" t="s">
        <v>19</v>
      </c>
      <c r="E883" s="240"/>
      <c r="F883" s="240">
        <v>5</v>
      </c>
      <c r="G883" s="79">
        <f t="shared" si="16"/>
        <v>10.499999999999503</v>
      </c>
      <c r="H883" s="37"/>
    </row>
    <row r="884" spans="1:10">
      <c r="A884" s="7">
        <v>45743</v>
      </c>
      <c r="B884" s="526">
        <v>30868</v>
      </c>
      <c r="C884" s="526" t="s">
        <v>15</v>
      </c>
      <c r="D884" t="s">
        <v>16</v>
      </c>
      <c r="E884" s="240"/>
      <c r="F884" s="240">
        <v>7.7</v>
      </c>
      <c r="G884" s="79">
        <f t="shared" si="16"/>
        <v>2.7999999999995024</v>
      </c>
      <c r="H884" s="37"/>
    </row>
    <row r="885" spans="1:10">
      <c r="A885" s="7">
        <v>45743</v>
      </c>
      <c r="B885" s="526">
        <v>30868</v>
      </c>
      <c r="C885" s="526" t="s">
        <v>15</v>
      </c>
      <c r="D885" t="s">
        <v>17</v>
      </c>
      <c r="E885" s="240"/>
      <c r="F885" s="240">
        <v>2.8</v>
      </c>
      <c r="G885" s="79">
        <f t="shared" si="16"/>
        <v>-4.9737991503207013E-13</v>
      </c>
      <c r="H885" s="37"/>
    </row>
    <row r="886" spans="1:10">
      <c r="A886" s="44">
        <v>45716</v>
      </c>
      <c r="B886" s="525" t="s">
        <v>14</v>
      </c>
      <c r="C886" s="525" t="s">
        <v>20</v>
      </c>
      <c r="D886" t="s">
        <v>16</v>
      </c>
      <c r="E886" s="2">
        <v>18.5</v>
      </c>
      <c r="G886" s="79">
        <f t="shared" si="16"/>
        <v>18.499999999999503</v>
      </c>
    </row>
    <row r="887" spans="1:10">
      <c r="B887" s="526"/>
      <c r="C887" s="526"/>
      <c r="D887" t="s">
        <v>17</v>
      </c>
      <c r="E887" s="2">
        <v>98.4</v>
      </c>
      <c r="G887" s="79">
        <f t="shared" si="16"/>
        <v>116.89999999999951</v>
      </c>
      <c r="H887" s="526"/>
    </row>
    <row r="888" spans="1:10">
      <c r="B888" s="526"/>
      <c r="C888" s="526"/>
      <c r="D888" t="s">
        <v>18</v>
      </c>
      <c r="E888" s="2">
        <v>56</v>
      </c>
      <c r="G888" s="79">
        <f t="shared" si="16"/>
        <v>172.89999999999952</v>
      </c>
      <c r="I888" s="240">
        <v>7.7</v>
      </c>
    </row>
    <row r="889" spans="1:10">
      <c r="B889" s="526"/>
      <c r="C889" s="526"/>
      <c r="D889" t="s">
        <v>19</v>
      </c>
      <c r="E889" s="2">
        <v>5</v>
      </c>
      <c r="G889" s="79">
        <f t="shared" si="16"/>
        <v>177.89999999999952</v>
      </c>
      <c r="I889" s="240">
        <v>2.8</v>
      </c>
    </row>
    <row r="890" spans="1:10">
      <c r="A890" s="7">
        <v>45743</v>
      </c>
      <c r="B890" s="526">
        <v>30868</v>
      </c>
      <c r="C890" s="526" t="s">
        <v>20</v>
      </c>
      <c r="D890" t="s">
        <v>18</v>
      </c>
      <c r="F890" s="2">
        <v>56</v>
      </c>
      <c r="G890" s="79">
        <f t="shared" si="16"/>
        <v>121.89999999999952</v>
      </c>
      <c r="H890" s="2">
        <v>18.5</v>
      </c>
    </row>
    <row r="891" spans="1:10">
      <c r="A891" s="7">
        <v>45743</v>
      </c>
      <c r="B891" s="526">
        <v>30868</v>
      </c>
      <c r="C891" s="526" t="s">
        <v>20</v>
      </c>
      <c r="D891" t="s">
        <v>19</v>
      </c>
      <c r="F891" s="2">
        <v>5</v>
      </c>
      <c r="G891" s="2">
        <f t="shared" ref="G891:G965" si="17">+G890+E891-F891</f>
        <v>116.89999999999952</v>
      </c>
      <c r="H891" s="2">
        <v>98.4</v>
      </c>
    </row>
    <row r="892" spans="1:10">
      <c r="A892" s="7">
        <v>45743</v>
      </c>
      <c r="B892" s="526">
        <v>30869</v>
      </c>
      <c r="C892" s="526" t="s">
        <v>20</v>
      </c>
      <c r="D892" t="s">
        <v>16</v>
      </c>
      <c r="F892" s="2">
        <v>18.5</v>
      </c>
      <c r="G892" s="2">
        <f t="shared" si="17"/>
        <v>98.399999999999523</v>
      </c>
      <c r="I892" s="2">
        <v>56</v>
      </c>
    </row>
    <row r="893" spans="1:10">
      <c r="A893" s="7">
        <v>45743</v>
      </c>
      <c r="B893" s="526">
        <v>30869</v>
      </c>
      <c r="C893" s="526" t="s">
        <v>20</v>
      </c>
      <c r="D893" t="s">
        <v>17</v>
      </c>
      <c r="F893" s="2">
        <v>98.4</v>
      </c>
      <c r="G893" s="2">
        <f t="shared" si="17"/>
        <v>-4.8316906031686813E-13</v>
      </c>
      <c r="I893" s="2">
        <v>5</v>
      </c>
    </row>
    <row r="894" spans="1:10">
      <c r="A894" s="44">
        <v>45747</v>
      </c>
      <c r="B894" s="525" t="s">
        <v>14</v>
      </c>
      <c r="C894" s="525" t="s">
        <v>23</v>
      </c>
      <c r="D894" t="s">
        <v>16</v>
      </c>
      <c r="E894" s="240">
        <v>50.6</v>
      </c>
      <c r="G894" s="2">
        <f t="shared" si="17"/>
        <v>50.599999999999518</v>
      </c>
      <c r="H894" s="37">
        <f>SUM(H888:H893)</f>
        <v>116.9</v>
      </c>
      <c r="I894" s="37">
        <f>SUM(I888:I893)</f>
        <v>71.5</v>
      </c>
      <c r="J894" s="37">
        <f>100-I894</f>
        <v>28.5</v>
      </c>
    </row>
    <row r="895" spans="1:10">
      <c r="B895" s="526"/>
      <c r="C895" s="526"/>
      <c r="D895" t="s">
        <v>17</v>
      </c>
      <c r="E895" s="240">
        <v>124.7</v>
      </c>
      <c r="G895" s="2">
        <f t="shared" si="17"/>
        <v>175.29999999999953</v>
      </c>
      <c r="H895" s="37">
        <f>120-H894</f>
        <v>3.0999999999999943</v>
      </c>
    </row>
    <row r="896" spans="1:10">
      <c r="B896" s="526"/>
      <c r="C896" s="526"/>
      <c r="D896" t="s">
        <v>18</v>
      </c>
      <c r="E896" s="240">
        <v>60</v>
      </c>
      <c r="G896" s="2">
        <f t="shared" si="17"/>
        <v>235.29999999999953</v>
      </c>
    </row>
    <row r="897" spans="1:11">
      <c r="B897" s="526"/>
      <c r="C897" s="526"/>
      <c r="D897" t="s">
        <v>19</v>
      </c>
      <c r="E897" s="240">
        <v>5</v>
      </c>
      <c r="G897" s="2">
        <f t="shared" si="17"/>
        <v>240.29999999999953</v>
      </c>
    </row>
    <row r="898" spans="1:11">
      <c r="A898" s="7">
        <v>45805</v>
      </c>
      <c r="B898" s="526">
        <v>31048</v>
      </c>
      <c r="C898" s="526" t="s">
        <v>23</v>
      </c>
      <c r="D898" t="s">
        <v>16</v>
      </c>
      <c r="E898" s="240"/>
      <c r="F898" s="2">
        <v>50.6</v>
      </c>
      <c r="G898" s="2">
        <f t="shared" si="17"/>
        <v>189.69999999999953</v>
      </c>
    </row>
    <row r="899" spans="1:11">
      <c r="A899" s="7">
        <v>45805</v>
      </c>
      <c r="B899" s="526">
        <v>31048</v>
      </c>
      <c r="C899" s="526" t="s">
        <v>23</v>
      </c>
      <c r="D899" t="s">
        <v>17</v>
      </c>
      <c r="E899" s="240"/>
      <c r="F899" s="2">
        <v>124.7</v>
      </c>
      <c r="G899" s="2">
        <f t="shared" si="17"/>
        <v>64.999999999999531</v>
      </c>
    </row>
    <row r="900" spans="1:11">
      <c r="A900" s="7">
        <v>45806</v>
      </c>
      <c r="B900" s="526">
        <v>31052</v>
      </c>
      <c r="C900" s="526" t="s">
        <v>23</v>
      </c>
      <c r="D900" t="s">
        <v>18</v>
      </c>
      <c r="E900" s="240"/>
      <c r="F900" s="240">
        <v>60</v>
      </c>
      <c r="G900" s="2">
        <f t="shared" si="17"/>
        <v>4.999999999999531</v>
      </c>
    </row>
    <row r="901" spans="1:11">
      <c r="A901" s="7">
        <v>45806</v>
      </c>
      <c r="B901" s="526">
        <v>31052</v>
      </c>
      <c r="C901" s="526" t="s">
        <v>23</v>
      </c>
      <c r="D901" t="s">
        <v>19</v>
      </c>
      <c r="E901" s="240"/>
      <c r="F901" s="240">
        <v>5</v>
      </c>
      <c r="G901" s="2">
        <f t="shared" si="17"/>
        <v>-4.6895820560166612E-13</v>
      </c>
    </row>
    <row r="902" spans="1:11">
      <c r="A902" s="88">
        <v>45777</v>
      </c>
      <c r="B902" s="525" t="s">
        <v>14</v>
      </c>
      <c r="C902" s="525" t="s">
        <v>24</v>
      </c>
      <c r="D902" t="s">
        <v>16</v>
      </c>
      <c r="E902" s="240">
        <v>41.6</v>
      </c>
      <c r="G902" s="2">
        <f t="shared" si="17"/>
        <v>41.599999999999532</v>
      </c>
      <c r="H902" s="339"/>
    </row>
    <row r="903" spans="1:11">
      <c r="A903" s="86"/>
      <c r="B903" s="526"/>
      <c r="C903" s="526"/>
      <c r="D903" t="s">
        <v>17</v>
      </c>
      <c r="E903" s="240">
        <v>145.30000000000001</v>
      </c>
      <c r="G903" s="2">
        <f t="shared" si="17"/>
        <v>186.89999999999955</v>
      </c>
      <c r="H903" s="339"/>
    </row>
    <row r="904" spans="1:11">
      <c r="A904" s="86"/>
      <c r="B904" s="526"/>
      <c r="C904" s="526"/>
      <c r="D904" t="s">
        <v>18</v>
      </c>
      <c r="E904" s="240">
        <v>60</v>
      </c>
      <c r="G904" s="2">
        <f t="shared" si="17"/>
        <v>246.89999999999955</v>
      </c>
      <c r="H904" s="362"/>
    </row>
    <row r="905" spans="1:11">
      <c r="A905" s="86"/>
      <c r="B905" s="526"/>
      <c r="C905" s="526"/>
      <c r="D905" t="s">
        <v>19</v>
      </c>
      <c r="E905" s="240">
        <v>5</v>
      </c>
      <c r="G905" s="2">
        <f t="shared" si="17"/>
        <v>251.89999999999955</v>
      </c>
      <c r="H905" s="339"/>
    </row>
    <row r="906" spans="1:11">
      <c r="A906" s="7">
        <v>45806</v>
      </c>
      <c r="B906" s="526">
        <v>31052</v>
      </c>
      <c r="C906" s="526" t="s">
        <v>24</v>
      </c>
      <c r="D906" t="s">
        <v>18</v>
      </c>
      <c r="E906" s="240"/>
      <c r="F906" s="240">
        <v>60</v>
      </c>
      <c r="G906" s="2">
        <f t="shared" si="17"/>
        <v>191.89999999999955</v>
      </c>
      <c r="H906" s="339"/>
    </row>
    <row r="907" spans="1:11">
      <c r="A907" s="7">
        <v>45806</v>
      </c>
      <c r="B907" s="526">
        <v>31052</v>
      </c>
      <c r="C907" s="526" t="s">
        <v>24</v>
      </c>
      <c r="D907" t="s">
        <v>19</v>
      </c>
      <c r="E907" s="240"/>
      <c r="F907" s="240">
        <v>5</v>
      </c>
      <c r="G907" s="2">
        <f t="shared" si="17"/>
        <v>186.89999999999955</v>
      </c>
      <c r="H907" s="339"/>
    </row>
    <row r="908" spans="1:11">
      <c r="A908" s="7">
        <v>45876</v>
      </c>
      <c r="B908" s="526">
        <v>31535</v>
      </c>
      <c r="C908" s="526" t="s">
        <v>24</v>
      </c>
      <c r="D908" t="s">
        <v>16</v>
      </c>
      <c r="E908" s="240"/>
      <c r="F908" s="240">
        <v>41.6</v>
      </c>
      <c r="G908" s="2">
        <f t="shared" si="17"/>
        <v>145.29999999999956</v>
      </c>
      <c r="H908" s="339"/>
    </row>
    <row r="909" spans="1:11">
      <c r="A909" s="7">
        <v>45876</v>
      </c>
      <c r="B909" s="526">
        <v>31535</v>
      </c>
      <c r="C909" s="526" t="s">
        <v>24</v>
      </c>
      <c r="D909" t="s">
        <v>17</v>
      </c>
      <c r="E909" s="240"/>
      <c r="F909" s="240">
        <v>145.30000000000001</v>
      </c>
      <c r="G909" s="2">
        <f t="shared" si="17"/>
        <v>-4.5474735088646412E-13</v>
      </c>
      <c r="H909" s="339"/>
    </row>
    <row r="910" spans="1:11">
      <c r="A910" s="88">
        <v>45808</v>
      </c>
      <c r="B910" s="525" t="s">
        <v>14</v>
      </c>
      <c r="C910" s="525" t="s">
        <v>25</v>
      </c>
      <c r="D910" t="s">
        <v>16</v>
      </c>
      <c r="E910" s="240">
        <v>25.3</v>
      </c>
      <c r="G910" s="2">
        <f t="shared" si="17"/>
        <v>25.299999999999546</v>
      </c>
      <c r="H910" s="339"/>
      <c r="I910" s="543" t="s">
        <v>227</v>
      </c>
      <c r="J910" s="543"/>
      <c r="K910" s="543"/>
    </row>
    <row r="911" spans="1:11">
      <c r="A911" s="86"/>
      <c r="B911" s="526"/>
      <c r="C911" s="526"/>
      <c r="D911" t="s">
        <v>17</v>
      </c>
      <c r="E911" s="240">
        <v>143.69999999999999</v>
      </c>
      <c r="G911" s="2">
        <f t="shared" si="17"/>
        <v>168.99999999999955</v>
      </c>
      <c r="H911" s="339">
        <v>2025</v>
      </c>
      <c r="I911" s="525" t="s">
        <v>24</v>
      </c>
      <c r="J911" t="s">
        <v>16</v>
      </c>
      <c r="K911" s="240">
        <v>41.6</v>
      </c>
    </row>
    <row r="912" spans="1:11">
      <c r="A912" s="86"/>
      <c r="B912" s="526"/>
      <c r="C912" s="526"/>
      <c r="D912" t="s">
        <v>18</v>
      </c>
      <c r="E912" s="240">
        <v>60</v>
      </c>
      <c r="G912" s="2">
        <f t="shared" si="17"/>
        <v>228.99999999999955</v>
      </c>
      <c r="H912" s="339"/>
      <c r="I912" s="526"/>
      <c r="J912" t="s">
        <v>17</v>
      </c>
      <c r="K912" s="240">
        <v>145.30000000000001</v>
      </c>
    </row>
    <row r="913" spans="1:12">
      <c r="A913" s="86"/>
      <c r="B913" s="526"/>
      <c r="C913" s="526"/>
      <c r="D913" t="s">
        <v>19</v>
      </c>
      <c r="E913" s="240">
        <v>5</v>
      </c>
      <c r="G913" s="2">
        <f t="shared" si="17"/>
        <v>233.99999999999955</v>
      </c>
      <c r="H913" s="339"/>
      <c r="I913" s="525" t="s">
        <v>25</v>
      </c>
      <c r="J913" t="s">
        <v>16</v>
      </c>
      <c r="K913" s="240">
        <v>25.3</v>
      </c>
    </row>
    <row r="914" spans="1:12">
      <c r="A914" s="7">
        <v>45833</v>
      </c>
      <c r="B914" s="526">
        <v>31210</v>
      </c>
      <c r="C914" s="526" t="s">
        <v>25</v>
      </c>
      <c r="D914" t="s">
        <v>18</v>
      </c>
      <c r="F914" s="2">
        <v>60</v>
      </c>
      <c r="G914" s="2">
        <f t="shared" si="17"/>
        <v>173.99999999999955</v>
      </c>
      <c r="H914" s="339"/>
      <c r="I914" s="526"/>
      <c r="J914" t="s">
        <v>17</v>
      </c>
      <c r="K914" s="240">
        <v>143.69999999999999</v>
      </c>
    </row>
    <row r="915" spans="1:12">
      <c r="A915" s="7">
        <v>45833</v>
      </c>
      <c r="B915" s="526">
        <v>31210</v>
      </c>
      <c r="C915" s="526" t="s">
        <v>25</v>
      </c>
      <c r="D915" t="s">
        <v>19</v>
      </c>
      <c r="F915" s="2">
        <v>5</v>
      </c>
      <c r="G915" s="2">
        <f t="shared" si="17"/>
        <v>168.99999999999955</v>
      </c>
      <c r="H915" s="339"/>
      <c r="I915" s="525" t="s">
        <v>26</v>
      </c>
      <c r="J915" t="s">
        <v>16</v>
      </c>
      <c r="K915" s="240">
        <v>10.1</v>
      </c>
    </row>
    <row r="916" spans="1:12">
      <c r="A916" s="7">
        <v>45876</v>
      </c>
      <c r="B916" s="526">
        <v>31535</v>
      </c>
      <c r="C916" s="526" t="s">
        <v>25</v>
      </c>
      <c r="D916" t="s">
        <v>16</v>
      </c>
      <c r="F916" s="2">
        <v>25.3</v>
      </c>
      <c r="G916" s="2">
        <f t="shared" si="17"/>
        <v>143.69999999999953</v>
      </c>
      <c r="H916" s="339"/>
      <c r="I916" s="525"/>
      <c r="K916" s="240"/>
    </row>
    <row r="917" spans="1:12">
      <c r="A917" s="7">
        <v>45876</v>
      </c>
      <c r="B917" s="526">
        <v>31535</v>
      </c>
      <c r="C917" s="526" t="s">
        <v>25</v>
      </c>
      <c r="D917" t="s">
        <v>17</v>
      </c>
      <c r="F917" s="2">
        <v>143.69999999999999</v>
      </c>
      <c r="G917" s="2">
        <f t="shared" si="17"/>
        <v>-4.5474735088646412E-13</v>
      </c>
      <c r="H917" s="339"/>
      <c r="I917" s="525"/>
      <c r="K917" s="240"/>
    </row>
    <row r="918" spans="1:12">
      <c r="A918" s="88">
        <v>45838</v>
      </c>
      <c r="B918" s="525" t="s">
        <v>14</v>
      </c>
      <c r="C918" s="525" t="s">
        <v>26</v>
      </c>
      <c r="D918" t="s">
        <v>16</v>
      </c>
      <c r="E918" s="240">
        <v>10.1</v>
      </c>
      <c r="G918" s="2">
        <f t="shared" si="17"/>
        <v>10.099999999999545</v>
      </c>
      <c r="H918" s="339"/>
      <c r="I918" s="526"/>
      <c r="J918" t="s">
        <v>17</v>
      </c>
      <c r="K918" s="240">
        <v>130.4</v>
      </c>
    </row>
    <row r="919" spans="1:12">
      <c r="A919" s="86"/>
      <c r="B919" s="526"/>
      <c r="C919" s="526"/>
      <c r="D919" t="s">
        <v>17</v>
      </c>
      <c r="E919" s="240">
        <v>130.4</v>
      </c>
      <c r="G919" s="2">
        <f t="shared" si="17"/>
        <v>140.49999999999955</v>
      </c>
      <c r="K919" s="359">
        <f>SUM(K911:K918)</f>
        <v>496.4</v>
      </c>
    </row>
    <row r="920" spans="1:12">
      <c r="A920" s="86"/>
      <c r="B920" s="526"/>
      <c r="C920" s="526"/>
      <c r="D920" t="s">
        <v>18</v>
      </c>
      <c r="E920" s="240">
        <v>60</v>
      </c>
      <c r="G920" s="2">
        <f t="shared" si="17"/>
        <v>200.49999999999955</v>
      </c>
    </row>
    <row r="921" spans="1:12">
      <c r="A921" s="86"/>
      <c r="B921" s="526"/>
      <c r="C921" s="526"/>
      <c r="D921" t="s">
        <v>19</v>
      </c>
      <c r="E921" s="240">
        <v>5</v>
      </c>
      <c r="G921" s="2">
        <f t="shared" si="17"/>
        <v>205.49999999999955</v>
      </c>
    </row>
    <row r="922" spans="1:12">
      <c r="A922" s="7">
        <v>45853</v>
      </c>
      <c r="B922" s="526">
        <v>31371</v>
      </c>
      <c r="C922" s="526" t="s">
        <v>26</v>
      </c>
      <c r="D922" t="s">
        <v>18</v>
      </c>
      <c r="F922" s="2">
        <v>60</v>
      </c>
      <c r="G922" s="2">
        <f t="shared" si="17"/>
        <v>145.49999999999955</v>
      </c>
    </row>
    <row r="923" spans="1:12">
      <c r="A923" s="7">
        <v>45853</v>
      </c>
      <c r="B923" s="526">
        <v>31371</v>
      </c>
      <c r="C923" s="526" t="s">
        <v>26</v>
      </c>
      <c r="D923" t="s">
        <v>19</v>
      </c>
      <c r="F923" s="2">
        <v>5</v>
      </c>
      <c r="G923" s="2">
        <f t="shared" si="17"/>
        <v>140.49999999999955</v>
      </c>
    </row>
    <row r="924" spans="1:12">
      <c r="A924" s="7">
        <v>45876</v>
      </c>
      <c r="B924" s="526">
        <v>31535</v>
      </c>
      <c r="C924" s="526" t="s">
        <v>26</v>
      </c>
      <c r="D924" t="s">
        <v>16</v>
      </c>
      <c r="F924" s="2">
        <v>10.1</v>
      </c>
      <c r="G924" s="2">
        <f t="shared" si="17"/>
        <v>130.39999999999955</v>
      </c>
    </row>
    <row r="925" spans="1:12">
      <c r="A925" s="7">
        <v>45876</v>
      </c>
      <c r="B925" s="526">
        <v>31535</v>
      </c>
      <c r="C925" s="526" t="s">
        <v>26</v>
      </c>
      <c r="D925" t="s">
        <v>17</v>
      </c>
      <c r="F925" s="2">
        <v>130.4</v>
      </c>
      <c r="G925" s="2">
        <f t="shared" si="17"/>
        <v>-4.5474735088646412E-13</v>
      </c>
    </row>
    <row r="926" spans="1:12">
      <c r="A926" s="44">
        <v>45869</v>
      </c>
      <c r="B926" s="525" t="s">
        <v>14</v>
      </c>
      <c r="C926" s="525" t="s">
        <v>27</v>
      </c>
      <c r="D926" t="s">
        <v>16</v>
      </c>
      <c r="E926" s="240">
        <v>8.1</v>
      </c>
      <c r="G926" s="2">
        <f t="shared" si="17"/>
        <v>8.0999999999995449</v>
      </c>
    </row>
    <row r="927" spans="1:12">
      <c r="B927" s="526"/>
      <c r="C927" s="526"/>
      <c r="D927" t="s">
        <v>17</v>
      </c>
      <c r="E927" s="240">
        <v>50.4</v>
      </c>
      <c r="G927" s="2">
        <f t="shared" si="17"/>
        <v>58.499999999999545</v>
      </c>
      <c r="L927" s="37">
        <f>500-K919</f>
        <v>3.6000000000000227</v>
      </c>
    </row>
    <row r="928" spans="1:12">
      <c r="B928" s="526"/>
      <c r="C928" s="526"/>
      <c r="D928" t="s">
        <v>18</v>
      </c>
      <c r="E928" s="240">
        <v>60</v>
      </c>
      <c r="G928" s="2">
        <f t="shared" si="17"/>
        <v>118.49999999999955</v>
      </c>
    </row>
    <row r="929" spans="1:13">
      <c r="B929" s="526"/>
      <c r="C929" s="526"/>
      <c r="D929" t="s">
        <v>19</v>
      </c>
      <c r="E929" s="240">
        <v>5</v>
      </c>
      <c r="G929" s="2">
        <f t="shared" si="17"/>
        <v>123.49999999999955</v>
      </c>
      <c r="H929" s="542" t="s">
        <v>227</v>
      </c>
      <c r="I929" s="542"/>
      <c r="J929" s="542"/>
      <c r="K929" s="542"/>
    </row>
    <row r="930" spans="1:13">
      <c r="B930" s="526"/>
      <c r="C930" s="526"/>
      <c r="D930" s="48" t="s">
        <v>228</v>
      </c>
      <c r="E930" s="316">
        <v>113</v>
      </c>
      <c r="G930" s="2">
        <f t="shared" si="17"/>
        <v>236.49999999999955</v>
      </c>
      <c r="H930" s="525"/>
      <c r="I930" s="525"/>
      <c r="J930" s="525"/>
      <c r="K930" s="525"/>
    </row>
    <row r="931" spans="1:13">
      <c r="A931" s="7">
        <v>45950</v>
      </c>
      <c r="B931" s="526">
        <v>31773</v>
      </c>
      <c r="C931" s="526" t="s">
        <v>27</v>
      </c>
      <c r="D931" t="s">
        <v>18</v>
      </c>
      <c r="E931" s="240"/>
      <c r="F931" s="240">
        <v>60</v>
      </c>
      <c r="G931" s="2">
        <f t="shared" si="17"/>
        <v>176.49999999999955</v>
      </c>
      <c r="H931" s="525"/>
      <c r="I931" s="525"/>
      <c r="J931" s="525"/>
      <c r="K931" s="525"/>
    </row>
    <row r="932" spans="1:13">
      <c r="A932" s="7">
        <v>45950</v>
      </c>
      <c r="B932" s="526">
        <v>31773</v>
      </c>
      <c r="C932" s="526" t="s">
        <v>27</v>
      </c>
      <c r="D932" t="s">
        <v>19</v>
      </c>
      <c r="E932" s="240"/>
      <c r="F932" s="240">
        <v>5</v>
      </c>
      <c r="G932" s="2">
        <f t="shared" si="17"/>
        <v>171.49999999999955</v>
      </c>
      <c r="H932" s="525"/>
      <c r="I932" s="525"/>
      <c r="J932" s="525"/>
      <c r="K932" s="525"/>
    </row>
    <row r="933" spans="1:13">
      <c r="A933" s="7">
        <v>45950</v>
      </c>
      <c r="B933" s="526">
        <v>31774</v>
      </c>
      <c r="C933" s="526" t="s">
        <v>27</v>
      </c>
      <c r="D933" t="s">
        <v>16</v>
      </c>
      <c r="E933" s="240"/>
      <c r="F933" s="240">
        <v>8.1</v>
      </c>
      <c r="G933" s="2">
        <f t="shared" si="17"/>
        <v>163.39999999999955</v>
      </c>
      <c r="H933" s="530"/>
      <c r="I933" s="530"/>
      <c r="J933" s="530"/>
      <c r="K933" s="530"/>
      <c r="L933" s="339"/>
      <c r="M933" s="339"/>
    </row>
    <row r="934" spans="1:13">
      <c r="A934" s="7">
        <v>45950</v>
      </c>
      <c r="B934" s="526">
        <v>31774</v>
      </c>
      <c r="C934" s="526" t="s">
        <v>27</v>
      </c>
      <c r="D934" t="s">
        <v>17</v>
      </c>
      <c r="E934" s="240"/>
      <c r="F934" s="240">
        <v>50.4</v>
      </c>
      <c r="G934" s="2">
        <f t="shared" si="17"/>
        <v>112.99999999999955</v>
      </c>
      <c r="H934" s="530"/>
      <c r="I934" s="530"/>
      <c r="J934" s="530"/>
      <c r="K934" s="530"/>
      <c r="L934" s="339"/>
      <c r="M934" s="339"/>
    </row>
    <row r="935" spans="1:13">
      <c r="B935" s="526" t="s">
        <v>12</v>
      </c>
      <c r="C935" s="526"/>
      <c r="D935" s="48" t="s">
        <v>228</v>
      </c>
      <c r="E935" s="240"/>
      <c r="F935" s="240">
        <v>63</v>
      </c>
      <c r="G935" s="2">
        <f t="shared" si="17"/>
        <v>49.999999999999545</v>
      </c>
      <c r="H935" s="530"/>
      <c r="I935" s="530"/>
      <c r="J935" s="530"/>
      <c r="K935" s="530"/>
      <c r="L935" s="339"/>
      <c r="M935" s="339"/>
    </row>
    <row r="936" spans="1:13">
      <c r="A936" s="7">
        <v>45986</v>
      </c>
      <c r="B936" s="526">
        <v>32144</v>
      </c>
      <c r="C936" s="526" t="s">
        <v>27</v>
      </c>
      <c r="D936" s="48" t="s">
        <v>228</v>
      </c>
      <c r="E936" s="240"/>
      <c r="F936" s="240">
        <v>50</v>
      </c>
      <c r="G936" s="2">
        <f t="shared" si="17"/>
        <v>-4.5474735088646412E-13</v>
      </c>
      <c r="H936" s="530"/>
      <c r="I936" s="530"/>
      <c r="J936" s="530"/>
      <c r="K936" s="530"/>
      <c r="L936" s="339"/>
      <c r="M936" s="339"/>
    </row>
    <row r="937" spans="1:13">
      <c r="A937" s="44">
        <v>45900</v>
      </c>
      <c r="B937" s="525" t="s">
        <v>14</v>
      </c>
      <c r="C937" s="525" t="s">
        <v>28</v>
      </c>
      <c r="D937" t="s">
        <v>16</v>
      </c>
      <c r="E937" s="8">
        <v>61.7</v>
      </c>
      <c r="G937" s="2">
        <f t="shared" si="17"/>
        <v>61.699999999999548</v>
      </c>
      <c r="H937" s="395"/>
      <c r="I937" s="530"/>
      <c r="J937" s="8"/>
      <c r="K937" s="282"/>
      <c r="L937" s="339"/>
      <c r="M937" s="339"/>
    </row>
    <row r="938" spans="1:13">
      <c r="B938" s="526"/>
      <c r="C938" s="526"/>
      <c r="D938" s="339" t="s">
        <v>17</v>
      </c>
      <c r="E938" s="387">
        <v>179.9</v>
      </c>
      <c r="F938" s="79"/>
      <c r="G938" s="2">
        <f t="shared" si="17"/>
        <v>241.59999999999957</v>
      </c>
      <c r="H938" s="339"/>
      <c r="I938" s="529"/>
      <c r="J938" s="388"/>
      <c r="K938" s="282"/>
      <c r="L938" s="339"/>
      <c r="M938" s="339"/>
    </row>
    <row r="939" spans="1:13">
      <c r="B939" s="526"/>
      <c r="C939" s="526"/>
      <c r="D939" s="339" t="s">
        <v>18</v>
      </c>
      <c r="E939" s="387">
        <v>60</v>
      </c>
      <c r="F939" s="79"/>
      <c r="G939" s="2">
        <f t="shared" si="17"/>
        <v>301.59999999999957</v>
      </c>
      <c r="H939" s="339"/>
      <c r="I939" s="529"/>
      <c r="J939" s="387"/>
      <c r="K939" s="282"/>
      <c r="L939" s="339"/>
      <c r="M939" s="339"/>
    </row>
    <row r="940" spans="1:13">
      <c r="B940" s="526"/>
      <c r="C940" s="526"/>
      <c r="D940" s="339" t="s">
        <v>19</v>
      </c>
      <c r="E940" s="387">
        <v>5</v>
      </c>
      <c r="F940" s="79"/>
      <c r="G940" s="2">
        <f t="shared" si="17"/>
        <v>306.59999999999957</v>
      </c>
      <c r="H940" s="339"/>
      <c r="I940" s="529"/>
      <c r="J940" s="339"/>
      <c r="K940" s="282"/>
      <c r="L940" s="339"/>
      <c r="M940" s="339"/>
    </row>
    <row r="941" spans="1:13">
      <c r="A941" s="7">
        <v>45950</v>
      </c>
      <c r="B941" s="526">
        <v>31773</v>
      </c>
      <c r="C941" s="526" t="s">
        <v>28</v>
      </c>
      <c r="D941" s="339" t="s">
        <v>18</v>
      </c>
      <c r="E941" s="387"/>
      <c r="F941" s="387">
        <v>60</v>
      </c>
      <c r="G941" s="2">
        <f t="shared" si="17"/>
        <v>246.59999999999957</v>
      </c>
      <c r="H941" s="339"/>
      <c r="I941" s="525"/>
      <c r="K941" s="8"/>
      <c r="L941" s="339"/>
      <c r="M941" s="339"/>
    </row>
    <row r="942" spans="1:13">
      <c r="A942" s="7">
        <v>45950</v>
      </c>
      <c r="B942" s="526">
        <v>31773</v>
      </c>
      <c r="C942" s="526" t="s">
        <v>28</v>
      </c>
      <c r="D942" s="339" t="s">
        <v>19</v>
      </c>
      <c r="E942" s="387"/>
      <c r="F942" s="387">
        <v>5</v>
      </c>
      <c r="G942" s="2">
        <f t="shared" si="17"/>
        <v>241.59999999999957</v>
      </c>
      <c r="H942" s="339"/>
      <c r="I942" s="526"/>
      <c r="J942" s="222"/>
      <c r="K942" s="388"/>
      <c r="L942" s="339"/>
      <c r="M942" s="339"/>
    </row>
    <row r="943" spans="1:13">
      <c r="A943" s="7">
        <v>45986</v>
      </c>
      <c r="B943" s="526">
        <v>32150</v>
      </c>
      <c r="C943" s="526" t="s">
        <v>28</v>
      </c>
      <c r="D943" s="339" t="s">
        <v>16</v>
      </c>
      <c r="E943" s="387"/>
      <c r="F943" s="387">
        <v>61.7</v>
      </c>
      <c r="G943" s="2">
        <f t="shared" si="17"/>
        <v>179.89999999999958</v>
      </c>
      <c r="H943" s="339"/>
      <c r="I943" s="526"/>
      <c r="J943" s="222"/>
      <c r="K943" s="388"/>
      <c r="L943" s="339"/>
      <c r="M943" s="339"/>
    </row>
    <row r="944" spans="1:13">
      <c r="A944" s="7">
        <v>45986</v>
      </c>
      <c r="B944" s="526">
        <v>32150</v>
      </c>
      <c r="C944" s="526" t="s">
        <v>28</v>
      </c>
      <c r="D944" s="339" t="s">
        <v>17</v>
      </c>
      <c r="E944" s="387"/>
      <c r="F944" s="387">
        <v>179.9</v>
      </c>
      <c r="G944" s="2">
        <f t="shared" si="17"/>
        <v>-4.2632564145606011E-13</v>
      </c>
      <c r="H944" s="339"/>
      <c r="I944" s="526"/>
      <c r="J944" s="222"/>
      <c r="K944" s="388"/>
      <c r="L944" s="339"/>
      <c r="M944" s="339"/>
    </row>
    <row r="945" spans="1:13">
      <c r="A945" s="88">
        <v>45930</v>
      </c>
      <c r="B945" s="525" t="s">
        <v>14</v>
      </c>
      <c r="C945" s="525" t="s">
        <v>85</v>
      </c>
      <c r="D945" t="s">
        <v>16</v>
      </c>
      <c r="E945" s="240">
        <v>79.2</v>
      </c>
      <c r="G945" s="2">
        <f t="shared" si="17"/>
        <v>79.199999999999577</v>
      </c>
      <c r="H945" s="339"/>
      <c r="I945" s="525"/>
      <c r="K945" s="240"/>
      <c r="L945" s="339"/>
      <c r="M945" s="339"/>
    </row>
    <row r="946" spans="1:13">
      <c r="B946" s="526"/>
      <c r="C946" s="526"/>
      <c r="D946" t="s">
        <v>17</v>
      </c>
      <c r="E946" s="26">
        <v>57</v>
      </c>
      <c r="G946" s="2">
        <f t="shared" si="17"/>
        <v>136.19999999999959</v>
      </c>
      <c r="H946" s="339"/>
      <c r="I946" s="526"/>
      <c r="K946" s="26"/>
      <c r="L946" s="339"/>
      <c r="M946" s="339"/>
    </row>
    <row r="947" spans="1:13">
      <c r="B947" s="526"/>
      <c r="C947" s="526"/>
      <c r="D947" t="s">
        <v>18</v>
      </c>
      <c r="E947" s="26">
        <v>60</v>
      </c>
      <c r="G947" s="2">
        <f t="shared" si="17"/>
        <v>196.19999999999959</v>
      </c>
      <c r="H947" s="339"/>
      <c r="I947" s="525"/>
      <c r="K947" s="2"/>
      <c r="L947" s="339"/>
      <c r="M947" s="339"/>
    </row>
    <row r="948" spans="1:13">
      <c r="B948" s="526"/>
      <c r="C948" s="526"/>
      <c r="D948" t="s">
        <v>19</v>
      </c>
      <c r="E948" s="26">
        <v>5</v>
      </c>
      <c r="G948" s="2">
        <f t="shared" si="17"/>
        <v>201.19999999999959</v>
      </c>
      <c r="H948" s="339"/>
      <c r="I948" s="526"/>
      <c r="K948" s="2"/>
      <c r="L948" s="339"/>
      <c r="M948" s="339"/>
    </row>
    <row r="949" spans="1:13">
      <c r="B949" s="526"/>
      <c r="C949" s="526"/>
      <c r="D949" t="s">
        <v>86</v>
      </c>
      <c r="E949" s="240">
        <v>10</v>
      </c>
      <c r="F949" s="240"/>
      <c r="G949" s="2">
        <f t="shared" si="17"/>
        <v>211.19999999999959</v>
      </c>
      <c r="H949" s="339"/>
      <c r="I949" s="421"/>
      <c r="J949" s="339"/>
      <c r="K949" s="381"/>
      <c r="L949" s="339"/>
      <c r="M949" s="339"/>
    </row>
    <row r="950" spans="1:13">
      <c r="A950" s="7">
        <v>45905</v>
      </c>
      <c r="B950" s="526"/>
      <c r="C950" s="526" t="s">
        <v>53</v>
      </c>
      <c r="D950" t="s">
        <v>86</v>
      </c>
      <c r="E950" s="240"/>
      <c r="F950" s="240">
        <v>10</v>
      </c>
      <c r="G950" s="2">
        <f t="shared" si="17"/>
        <v>201.19999999999959</v>
      </c>
      <c r="H950" s="339"/>
      <c r="I950" s="339"/>
      <c r="J950" s="339"/>
      <c r="K950" s="381"/>
      <c r="L950" s="339"/>
      <c r="M950" s="339"/>
    </row>
    <row r="951" spans="1:13">
      <c r="A951" s="7">
        <v>45950</v>
      </c>
      <c r="B951" s="526">
        <v>31773</v>
      </c>
      <c r="C951" s="526" t="s">
        <v>53</v>
      </c>
      <c r="D951" t="s">
        <v>18</v>
      </c>
      <c r="E951" s="240"/>
      <c r="F951" s="26">
        <v>60</v>
      </c>
      <c r="G951" s="2">
        <f t="shared" si="17"/>
        <v>141.19999999999959</v>
      </c>
      <c r="H951" s="339"/>
      <c r="I951" s="339"/>
      <c r="J951" s="339"/>
      <c r="K951" s="381"/>
      <c r="L951" s="339"/>
      <c r="M951" s="339"/>
    </row>
    <row r="952" spans="1:13">
      <c r="A952" s="7">
        <v>45950</v>
      </c>
      <c r="B952" s="526">
        <v>31773</v>
      </c>
      <c r="C952" s="526" t="s">
        <v>53</v>
      </c>
      <c r="D952" t="s">
        <v>19</v>
      </c>
      <c r="E952" s="240"/>
      <c r="F952" s="26">
        <v>5</v>
      </c>
      <c r="G952" s="2">
        <f t="shared" si="17"/>
        <v>136.19999999999959</v>
      </c>
      <c r="H952" s="339"/>
      <c r="I952" s="339"/>
      <c r="J952" s="339"/>
      <c r="K952" s="381"/>
      <c r="L952" s="339"/>
      <c r="M952" s="339"/>
    </row>
    <row r="953" spans="1:13">
      <c r="A953" s="7">
        <v>45986</v>
      </c>
      <c r="B953" s="526">
        <v>32150</v>
      </c>
      <c r="C953" s="526" t="s">
        <v>53</v>
      </c>
      <c r="D953" t="s">
        <v>16</v>
      </c>
      <c r="E953" s="240"/>
      <c r="F953" s="240">
        <v>79.2</v>
      </c>
      <c r="G953" s="2">
        <f t="shared" si="17"/>
        <v>56.999999999999588</v>
      </c>
      <c r="H953" s="339"/>
      <c r="I953" s="339"/>
      <c r="J953" s="339"/>
      <c r="K953" s="381"/>
      <c r="L953" s="339"/>
      <c r="M953" s="339"/>
    </row>
    <row r="954" spans="1:13">
      <c r="A954" s="7">
        <v>45986</v>
      </c>
      <c r="B954" s="526">
        <v>32150</v>
      </c>
      <c r="C954" s="526" t="s">
        <v>53</v>
      </c>
      <c r="D954" t="s">
        <v>17</v>
      </c>
      <c r="E954" s="240"/>
      <c r="F954" s="26">
        <v>57</v>
      </c>
      <c r="G954" s="2">
        <f t="shared" si="17"/>
        <v>-4.1211478674085811E-13</v>
      </c>
      <c r="H954" s="339"/>
      <c r="I954" s="339"/>
      <c r="J954" s="339"/>
      <c r="K954" s="381"/>
      <c r="L954" s="339"/>
      <c r="M954" s="339"/>
    </row>
    <row r="955" spans="1:13">
      <c r="A955" s="88">
        <v>45961</v>
      </c>
      <c r="B955" s="525" t="s">
        <v>14</v>
      </c>
      <c r="C955" s="525" t="s">
        <v>30</v>
      </c>
      <c r="D955" t="s">
        <v>16</v>
      </c>
      <c r="E955" s="2">
        <v>54.8</v>
      </c>
      <c r="G955" s="2">
        <f t="shared" si="17"/>
        <v>54.799999999999585</v>
      </c>
      <c r="H955" s="339"/>
      <c r="I955" s="339"/>
      <c r="J955" s="339"/>
      <c r="K955" s="362"/>
      <c r="L955" s="339"/>
      <c r="M955" s="339"/>
    </row>
    <row r="956" spans="1:13">
      <c r="A956" s="86"/>
      <c r="B956" s="526"/>
      <c r="C956" s="526"/>
      <c r="D956" t="s">
        <v>17</v>
      </c>
      <c r="E956" s="2">
        <v>7</v>
      </c>
      <c r="G956" s="2">
        <f t="shared" si="17"/>
        <v>61.799999999999585</v>
      </c>
      <c r="H956" s="339"/>
      <c r="I956" s="339"/>
      <c r="J956" s="339"/>
      <c r="K956" s="339"/>
      <c r="L956" s="339"/>
      <c r="M956" s="339"/>
    </row>
    <row r="957" spans="1:13">
      <c r="A957" s="86"/>
      <c r="B957" s="526"/>
      <c r="C957" s="526"/>
      <c r="D957" t="s">
        <v>18</v>
      </c>
      <c r="E957" s="26">
        <v>60</v>
      </c>
      <c r="G957" s="2">
        <f t="shared" si="17"/>
        <v>121.79999999999959</v>
      </c>
      <c r="H957" s="339"/>
      <c r="I957" s="339"/>
      <c r="J957" s="339"/>
      <c r="K957" s="339"/>
      <c r="L957" s="339"/>
      <c r="M957" s="339"/>
    </row>
    <row r="958" spans="1:13">
      <c r="A958" s="86"/>
      <c r="B958" s="526"/>
      <c r="C958" s="526"/>
      <c r="D958" t="s">
        <v>19</v>
      </c>
      <c r="E958" s="26">
        <v>5</v>
      </c>
      <c r="G958" s="2">
        <f t="shared" si="17"/>
        <v>126.79999999999959</v>
      </c>
    </row>
    <row r="959" spans="1:13">
      <c r="A959" s="7">
        <v>45986</v>
      </c>
      <c r="B959" s="526">
        <v>32124</v>
      </c>
      <c r="C959" s="526" t="s">
        <v>30</v>
      </c>
      <c r="D959" t="s">
        <v>18</v>
      </c>
      <c r="F959" s="26">
        <v>60</v>
      </c>
      <c r="G959" s="2">
        <f t="shared" si="17"/>
        <v>66.799999999999585</v>
      </c>
    </row>
    <row r="960" spans="1:13">
      <c r="A960" s="7">
        <v>45986</v>
      </c>
      <c r="B960" s="526">
        <v>32124</v>
      </c>
      <c r="C960" s="526" t="s">
        <v>30</v>
      </c>
      <c r="D960" t="s">
        <v>19</v>
      </c>
      <c r="F960" s="26">
        <v>5</v>
      </c>
      <c r="G960" s="2">
        <f t="shared" si="17"/>
        <v>61.799999999999585</v>
      </c>
      <c r="L960" s="395"/>
    </row>
    <row r="961" spans="1:12">
      <c r="A961" s="7">
        <v>45986</v>
      </c>
      <c r="B961" s="526">
        <v>32150</v>
      </c>
      <c r="C961" s="526" t="s">
        <v>30</v>
      </c>
      <c r="D961" t="s">
        <v>16</v>
      </c>
      <c r="F961" s="2">
        <v>54.8</v>
      </c>
      <c r="G961" s="2">
        <f t="shared" si="17"/>
        <v>6.9999999999995879</v>
      </c>
      <c r="H961" s="339"/>
      <c r="I961" s="530"/>
      <c r="J961" s="339"/>
      <c r="K961" s="387"/>
      <c r="L961" s="339"/>
    </row>
    <row r="962" spans="1:12">
      <c r="A962" s="7">
        <v>45986</v>
      </c>
      <c r="B962" s="526">
        <v>32150</v>
      </c>
      <c r="C962" s="526" t="s">
        <v>30</v>
      </c>
      <c r="D962" t="s">
        <v>17</v>
      </c>
      <c r="F962" s="2">
        <v>7</v>
      </c>
      <c r="G962" s="2">
        <f t="shared" si="17"/>
        <v>-4.1211478674085811E-13</v>
      </c>
      <c r="H962" s="339"/>
      <c r="I962" s="530"/>
      <c r="J962" s="339"/>
      <c r="K962" s="387"/>
      <c r="L962" s="339"/>
    </row>
    <row r="963" spans="1:12">
      <c r="A963" s="88">
        <v>45991</v>
      </c>
      <c r="B963" s="525" t="s">
        <v>14</v>
      </c>
      <c r="C963" s="525" t="s">
        <v>33</v>
      </c>
      <c r="D963" t="s">
        <v>16</v>
      </c>
      <c r="E963" s="26">
        <v>53.6</v>
      </c>
      <c r="G963" s="2">
        <f t="shared" si="17"/>
        <v>53.599999999999589</v>
      </c>
      <c r="H963" s="339"/>
      <c r="I963" s="530"/>
      <c r="J963" s="339"/>
      <c r="K963" s="282"/>
      <c r="L963" s="339"/>
    </row>
    <row r="964" spans="1:12">
      <c r="A964" s="86"/>
      <c r="B964" s="526"/>
      <c r="C964" s="526"/>
      <c r="D964" t="s">
        <v>17</v>
      </c>
      <c r="E964" s="26">
        <v>11.6</v>
      </c>
      <c r="G964" s="2">
        <f t="shared" si="17"/>
        <v>65.199999999999591</v>
      </c>
      <c r="H964" s="339"/>
      <c r="I964" s="529"/>
      <c r="J964" s="339"/>
      <c r="K964" s="381"/>
      <c r="L964" s="339"/>
    </row>
    <row r="965" spans="1:12">
      <c r="A965" s="86"/>
      <c r="B965" s="526"/>
      <c r="C965" s="526"/>
      <c r="D965" t="s">
        <v>18</v>
      </c>
      <c r="E965" s="240">
        <v>60</v>
      </c>
      <c r="G965" s="2">
        <f t="shared" si="17"/>
        <v>125.19999999999959</v>
      </c>
      <c r="H965" s="339"/>
      <c r="I965" s="530"/>
      <c r="J965" s="339"/>
      <c r="K965" s="79"/>
      <c r="L965" s="339"/>
    </row>
    <row r="966" spans="1:12">
      <c r="A966" s="86"/>
      <c r="B966" s="526"/>
      <c r="C966" s="526"/>
      <c r="D966" t="s">
        <v>19</v>
      </c>
      <c r="E966" s="240">
        <v>5</v>
      </c>
      <c r="G966" s="2">
        <f>+G965+E966-F966</f>
        <v>130.19999999999959</v>
      </c>
      <c r="H966" s="367"/>
      <c r="I966" s="542" t="s">
        <v>227</v>
      </c>
      <c r="J966" s="542"/>
      <c r="K966" s="542"/>
      <c r="L966" s="339"/>
    </row>
    <row r="967" spans="1:12">
      <c r="A967" s="86">
        <v>46077</v>
      </c>
      <c r="B967" s="526">
        <v>32562</v>
      </c>
      <c r="C967" s="526" t="s">
        <v>33</v>
      </c>
      <c r="D967" t="s">
        <v>16</v>
      </c>
      <c r="E967" s="240"/>
      <c r="F967" s="2">
        <v>53.6</v>
      </c>
      <c r="G967" s="2">
        <f t="shared" ref="G967:G983" si="18">+G966+E967-F967</f>
        <v>76.599999999999596</v>
      </c>
      <c r="H967" s="367"/>
      <c r="I967" s="525"/>
      <c r="J967" s="525"/>
      <c r="K967" s="525"/>
      <c r="L967" s="339"/>
    </row>
    <row r="968" spans="1:12">
      <c r="A968" s="86">
        <v>46077</v>
      </c>
      <c r="B968" s="526">
        <v>32562</v>
      </c>
      <c r="C968" s="526" t="s">
        <v>33</v>
      </c>
      <c r="D968" t="s">
        <v>17</v>
      </c>
      <c r="E968" s="240"/>
      <c r="F968" s="2">
        <v>11.6</v>
      </c>
      <c r="G968" s="2">
        <f t="shared" si="18"/>
        <v>64.999999999999602</v>
      </c>
      <c r="H968" s="367"/>
      <c r="I968" s="525"/>
      <c r="J968" s="525"/>
      <c r="K968" s="525"/>
      <c r="L968" s="339"/>
    </row>
    <row r="969" spans="1:12">
      <c r="A969" s="86">
        <v>46077</v>
      </c>
      <c r="B969" s="526">
        <v>32562</v>
      </c>
      <c r="C969" s="526" t="s">
        <v>33</v>
      </c>
      <c r="D969" t="s">
        <v>18</v>
      </c>
      <c r="E969" s="240"/>
      <c r="F969" s="2">
        <v>60</v>
      </c>
      <c r="G969" s="2">
        <f t="shared" si="18"/>
        <v>4.9999999999996021</v>
      </c>
      <c r="H969" s="367"/>
      <c r="I969" s="525"/>
      <c r="J969" s="525"/>
      <c r="K969" s="525"/>
      <c r="L969" s="339"/>
    </row>
    <row r="970" spans="1:12">
      <c r="A970" s="86">
        <v>46077</v>
      </c>
      <c r="B970" s="526">
        <v>32562</v>
      </c>
      <c r="C970" s="526" t="s">
        <v>33</v>
      </c>
      <c r="D970" t="s">
        <v>19</v>
      </c>
      <c r="E970" s="240"/>
      <c r="F970" s="2">
        <v>5</v>
      </c>
      <c r="G970" s="2">
        <f t="shared" si="18"/>
        <v>-3.979039320256561E-13</v>
      </c>
      <c r="H970" s="367"/>
      <c r="I970" s="525"/>
      <c r="J970" s="525"/>
      <c r="K970" s="525"/>
      <c r="L970" s="339"/>
    </row>
    <row r="971" spans="1:12">
      <c r="A971" s="44">
        <v>46022</v>
      </c>
      <c r="B971" s="525" t="s">
        <v>14</v>
      </c>
      <c r="C971" s="525" t="s">
        <v>34</v>
      </c>
      <c r="D971" t="s">
        <v>16</v>
      </c>
      <c r="E971" s="8">
        <v>18.5</v>
      </c>
      <c r="G971" s="2">
        <f t="shared" si="18"/>
        <v>18.499999999999602</v>
      </c>
      <c r="H971" s="395">
        <v>2025</v>
      </c>
      <c r="I971" s="525" t="s">
        <v>33</v>
      </c>
      <c r="J971" t="s">
        <v>16</v>
      </c>
      <c r="K971" s="26">
        <v>53.6</v>
      </c>
      <c r="L971" s="339"/>
    </row>
    <row r="972" spans="1:12">
      <c r="B972" s="526"/>
      <c r="C972" s="526"/>
      <c r="D972" t="s">
        <v>17</v>
      </c>
      <c r="E972" s="8">
        <v>70.099999999999994</v>
      </c>
      <c r="G972" s="2">
        <f t="shared" si="18"/>
        <v>88.599999999999596</v>
      </c>
      <c r="I972" s="526"/>
      <c r="J972" t="s">
        <v>17</v>
      </c>
      <c r="K972" s="26">
        <v>11.6</v>
      </c>
      <c r="L972" s="339"/>
    </row>
    <row r="973" spans="1:12">
      <c r="B973" s="526"/>
      <c r="C973" s="526"/>
      <c r="D973" t="s">
        <v>18</v>
      </c>
      <c r="E973" s="8">
        <v>60</v>
      </c>
      <c r="G973" s="2">
        <f t="shared" si="18"/>
        <v>148.5999999999996</v>
      </c>
      <c r="I973" s="526"/>
      <c r="J973" t="s">
        <v>18</v>
      </c>
      <c r="K973" s="240">
        <v>60</v>
      </c>
      <c r="L973" s="339"/>
    </row>
    <row r="974" spans="1:12">
      <c r="B974" s="526"/>
      <c r="C974" s="526"/>
      <c r="D974" t="s">
        <v>19</v>
      </c>
      <c r="E974" s="8">
        <v>5</v>
      </c>
      <c r="G974" s="2">
        <f t="shared" si="18"/>
        <v>153.5999999999996</v>
      </c>
      <c r="I974" s="526"/>
      <c r="J974" t="s">
        <v>19</v>
      </c>
      <c r="K974" s="240">
        <v>5</v>
      </c>
      <c r="L974" s="339"/>
    </row>
    <row r="975" spans="1:12">
      <c r="A975" s="7">
        <v>46077</v>
      </c>
      <c r="B975" s="526">
        <v>32562</v>
      </c>
      <c r="C975" s="526" t="s">
        <v>34</v>
      </c>
      <c r="D975" t="s">
        <v>16</v>
      </c>
      <c r="E975" s="8"/>
      <c r="F975" s="2">
        <v>18.5</v>
      </c>
      <c r="G975" s="2">
        <f t="shared" si="18"/>
        <v>135.0999999999996</v>
      </c>
      <c r="I975" s="526"/>
      <c r="K975" s="240"/>
      <c r="L975" s="339"/>
    </row>
    <row r="976" spans="1:12">
      <c r="A976" s="7">
        <v>46077</v>
      </c>
      <c r="B976" s="526">
        <v>32562</v>
      </c>
      <c r="C976" s="526" t="s">
        <v>34</v>
      </c>
      <c r="D976" t="s">
        <v>17</v>
      </c>
      <c r="E976" s="8"/>
      <c r="F976" s="2">
        <v>70.099999999999994</v>
      </c>
      <c r="G976" s="2">
        <f t="shared" si="18"/>
        <v>64.999999999999602</v>
      </c>
      <c r="I976" s="526"/>
      <c r="K976" s="240"/>
      <c r="L976" s="339"/>
    </row>
    <row r="977" spans="1:12">
      <c r="A977" s="7">
        <v>46077</v>
      </c>
      <c r="B977" s="526">
        <v>32562</v>
      </c>
      <c r="C977" s="526" t="s">
        <v>34</v>
      </c>
      <c r="D977" t="s">
        <v>18</v>
      </c>
      <c r="E977" s="8"/>
      <c r="F977" s="2">
        <v>60</v>
      </c>
      <c r="G977" s="2">
        <f t="shared" si="18"/>
        <v>4.9999999999996021</v>
      </c>
      <c r="I977" s="526"/>
      <c r="K977" s="240"/>
      <c r="L977" s="339"/>
    </row>
    <row r="978" spans="1:12">
      <c r="A978" s="7">
        <v>46077</v>
      </c>
      <c r="B978" s="526">
        <v>32562</v>
      </c>
      <c r="C978" s="526" t="s">
        <v>34</v>
      </c>
      <c r="D978" t="s">
        <v>19</v>
      </c>
      <c r="E978" s="8"/>
      <c r="F978" s="2">
        <v>5</v>
      </c>
      <c r="G978" s="2">
        <f t="shared" si="18"/>
        <v>-3.979039320256561E-13</v>
      </c>
      <c r="I978" s="526"/>
      <c r="K978" s="240"/>
      <c r="L978" s="339"/>
    </row>
    <row r="979" spans="1:12">
      <c r="A979" s="88">
        <v>46053</v>
      </c>
      <c r="B979" s="525" t="s">
        <v>14</v>
      </c>
      <c r="C979" s="525" t="s">
        <v>15</v>
      </c>
      <c r="D979" t="s">
        <v>16</v>
      </c>
      <c r="E979" s="26">
        <v>42.3</v>
      </c>
      <c r="G979" s="2">
        <f t="shared" si="18"/>
        <v>42.299999999999599</v>
      </c>
      <c r="I979" s="525" t="s">
        <v>34</v>
      </c>
      <c r="J979" t="s">
        <v>16</v>
      </c>
      <c r="K979" s="8">
        <v>18.5</v>
      </c>
      <c r="L979" s="339"/>
    </row>
    <row r="980" spans="1:12">
      <c r="A980" s="86"/>
      <c r="B980" s="526"/>
      <c r="C980" s="526"/>
      <c r="D980" t="s">
        <v>17</v>
      </c>
      <c r="E980" s="26">
        <v>48.6</v>
      </c>
      <c r="G980" s="2">
        <f t="shared" si="18"/>
        <v>90.899999999999608</v>
      </c>
      <c r="I980" s="526"/>
      <c r="J980" t="s">
        <v>17</v>
      </c>
      <c r="K980" s="8">
        <v>70.099999999999994</v>
      </c>
      <c r="L980" s="339"/>
    </row>
    <row r="981" spans="1:12">
      <c r="A981" s="86"/>
      <c r="B981" s="526"/>
      <c r="C981" s="526"/>
      <c r="D981" t="s">
        <v>18</v>
      </c>
      <c r="E981" s="240">
        <v>60</v>
      </c>
      <c r="G981" s="2">
        <f t="shared" si="18"/>
        <v>150.89999999999961</v>
      </c>
      <c r="I981" s="526"/>
      <c r="J981" t="s">
        <v>18</v>
      </c>
      <c r="K981" s="8">
        <v>60</v>
      </c>
      <c r="L981" s="339"/>
    </row>
    <row r="982" spans="1:12">
      <c r="A982" s="86"/>
      <c r="B982" s="526"/>
      <c r="C982" s="526"/>
      <c r="D982" t="s">
        <v>19</v>
      </c>
      <c r="E982" s="240">
        <v>5</v>
      </c>
      <c r="G982" s="2">
        <f t="shared" si="18"/>
        <v>155.89999999999961</v>
      </c>
      <c r="H982" s="5"/>
      <c r="I982" s="526"/>
      <c r="J982" t="s">
        <v>19</v>
      </c>
      <c r="K982" s="8">
        <v>5</v>
      </c>
      <c r="L982" s="339"/>
    </row>
    <row r="983" spans="1:12">
      <c r="B983" s="526"/>
      <c r="C983" s="526"/>
      <c r="D983" t="s">
        <v>146</v>
      </c>
      <c r="E983" s="240">
        <v>10</v>
      </c>
      <c r="G983" s="2">
        <f t="shared" si="18"/>
        <v>165.89999999999961</v>
      </c>
      <c r="H983" s="5">
        <v>2026</v>
      </c>
      <c r="I983" s="525" t="s">
        <v>15</v>
      </c>
      <c r="J983" t="s">
        <v>18</v>
      </c>
      <c r="K983" s="240">
        <v>60</v>
      </c>
      <c r="L983" s="339"/>
    </row>
    <row r="984" spans="1:12">
      <c r="B984" s="526"/>
      <c r="C984" s="526"/>
      <c r="D984" s="472" t="s">
        <v>109</v>
      </c>
      <c r="E984" s="473">
        <v>28.3</v>
      </c>
      <c r="G984" s="2">
        <f t="shared" ref="G980:G1041" si="19">+G983+E984-F984</f>
        <v>194.19999999999962</v>
      </c>
      <c r="I984" s="526"/>
      <c r="J984" t="s">
        <v>19</v>
      </c>
      <c r="K984" s="240">
        <v>5</v>
      </c>
      <c r="L984" s="339"/>
    </row>
    <row r="985" spans="1:12">
      <c r="A985" s="7">
        <v>46074</v>
      </c>
      <c r="B985" s="526">
        <v>32546</v>
      </c>
      <c r="C985" s="526" t="s">
        <v>15</v>
      </c>
      <c r="D985" t="s">
        <v>16</v>
      </c>
      <c r="F985" s="2">
        <v>42.3</v>
      </c>
      <c r="G985" s="2">
        <f t="shared" si="19"/>
        <v>151.89999999999964</v>
      </c>
      <c r="I985" s="526"/>
      <c r="J985" t="s">
        <v>146</v>
      </c>
      <c r="K985" s="240">
        <v>10</v>
      </c>
      <c r="L985" s="339"/>
    </row>
    <row r="986" spans="1:12">
      <c r="A986" s="7">
        <v>46074</v>
      </c>
      <c r="B986" s="526">
        <v>32546</v>
      </c>
      <c r="C986" s="526" t="s">
        <v>15</v>
      </c>
      <c r="D986" t="s">
        <v>17</v>
      </c>
      <c r="F986" s="2">
        <v>48.6</v>
      </c>
      <c r="G986" s="2">
        <f t="shared" si="19"/>
        <v>103.29999999999964</v>
      </c>
      <c r="I986" s="526"/>
      <c r="J986" s="472" t="s">
        <v>109</v>
      </c>
      <c r="K986" s="473">
        <v>28.3</v>
      </c>
      <c r="L986" s="339"/>
    </row>
    <row r="987" spans="1:12">
      <c r="A987" s="7">
        <v>46077</v>
      </c>
      <c r="B987" s="526">
        <v>32562</v>
      </c>
      <c r="C987" s="526" t="s">
        <v>15</v>
      </c>
      <c r="D987" t="s">
        <v>18</v>
      </c>
      <c r="F987" s="2">
        <v>60</v>
      </c>
      <c r="G987" s="2">
        <f t="shared" si="19"/>
        <v>43.299999999999642</v>
      </c>
      <c r="I987" s="526"/>
      <c r="J987" s="339"/>
      <c r="K987" s="24">
        <f>SUM(K971:K986)</f>
        <v>387.09999999999997</v>
      </c>
      <c r="L987" s="339"/>
    </row>
    <row r="988" spans="1:12">
      <c r="A988" s="7">
        <v>46077</v>
      </c>
      <c r="B988" s="526">
        <v>32562</v>
      </c>
      <c r="C988" s="526" t="s">
        <v>15</v>
      </c>
      <c r="D988" t="s">
        <v>19</v>
      </c>
      <c r="F988" s="2">
        <v>5</v>
      </c>
      <c r="G988" s="2">
        <f t="shared" si="19"/>
        <v>38.299999999999642</v>
      </c>
      <c r="I988" s="526"/>
      <c r="J988" s="339"/>
      <c r="K988" s="387"/>
      <c r="L988" s="339"/>
    </row>
    <row r="989" spans="1:12">
      <c r="A989" s="7">
        <v>46077</v>
      </c>
      <c r="B989" s="526">
        <v>32562</v>
      </c>
      <c r="C989" s="526" t="s">
        <v>15</v>
      </c>
      <c r="D989" t="s">
        <v>146</v>
      </c>
      <c r="F989" s="2">
        <v>10</v>
      </c>
      <c r="G989" s="2">
        <f t="shared" si="19"/>
        <v>28.299999999999642</v>
      </c>
      <c r="I989" s="529"/>
      <c r="L989" s="339"/>
    </row>
    <row r="990" spans="1:12">
      <c r="A990" s="7">
        <v>46077</v>
      </c>
      <c r="B990" s="526">
        <v>32562</v>
      </c>
      <c r="C990" s="526" t="s">
        <v>15</v>
      </c>
      <c r="D990" t="s">
        <v>109</v>
      </c>
      <c r="F990" s="2">
        <v>28.3</v>
      </c>
      <c r="G990" s="2">
        <f t="shared" si="19"/>
        <v>-3.5882408155885059E-13</v>
      </c>
      <c r="I990" s="339"/>
      <c r="L990" s="362"/>
    </row>
    <row r="991" spans="1:12">
      <c r="A991" s="88">
        <v>46081</v>
      </c>
      <c r="B991" s="525" t="s">
        <v>14</v>
      </c>
      <c r="C991" s="525" t="s">
        <v>20</v>
      </c>
      <c r="D991" t="s">
        <v>16</v>
      </c>
      <c r="E991" s="240">
        <v>87.1</v>
      </c>
      <c r="G991" s="2">
        <f t="shared" si="19"/>
        <v>87.099999999999639</v>
      </c>
      <c r="I991" s="542" t="s">
        <v>227</v>
      </c>
      <c r="J991" s="542"/>
      <c r="K991" s="542"/>
    </row>
    <row r="992" spans="1:12">
      <c r="B992" s="526"/>
      <c r="C992" s="526"/>
      <c r="D992" t="s">
        <v>17</v>
      </c>
      <c r="E992" s="8">
        <v>48.5</v>
      </c>
      <c r="G992" s="2">
        <f t="shared" si="19"/>
        <v>135.59999999999962</v>
      </c>
      <c r="H992" s="525">
        <v>2026</v>
      </c>
      <c r="I992" s="525" t="s">
        <v>20</v>
      </c>
      <c r="J992" t="s">
        <v>16</v>
      </c>
      <c r="K992" s="240">
        <v>87.1</v>
      </c>
    </row>
    <row r="993" spans="1:11">
      <c r="B993" s="526"/>
      <c r="C993" s="526"/>
      <c r="D993" t="s">
        <v>18</v>
      </c>
      <c r="E993" s="8">
        <v>56</v>
      </c>
      <c r="G993" s="2">
        <f t="shared" si="19"/>
        <v>191.59999999999962</v>
      </c>
      <c r="I993" s="526"/>
      <c r="J993" t="s">
        <v>17</v>
      </c>
      <c r="K993" s="8">
        <v>48.5</v>
      </c>
    </row>
    <row r="994" spans="1:11">
      <c r="B994" s="526"/>
      <c r="C994" s="526"/>
      <c r="D994" t="s">
        <v>19</v>
      </c>
      <c r="E994" s="8">
        <v>5</v>
      </c>
      <c r="G994" s="2">
        <f t="shared" si="19"/>
        <v>196.59999999999962</v>
      </c>
      <c r="I994" s="526"/>
      <c r="K994" s="359">
        <f>SUM(K992:K993)</f>
        <v>135.6</v>
      </c>
    </row>
    <row r="995" spans="1:11">
      <c r="A995" s="7">
        <v>46101</v>
      </c>
      <c r="B995" s="526">
        <v>32717</v>
      </c>
      <c r="C995" s="526" t="s">
        <v>20</v>
      </c>
      <c r="D995" t="s">
        <v>18</v>
      </c>
      <c r="F995" s="2">
        <v>56</v>
      </c>
      <c r="G995" s="2">
        <f t="shared" si="19"/>
        <v>140.59999999999962</v>
      </c>
      <c r="I995" s="526"/>
    </row>
    <row r="996" spans="1:11">
      <c r="A996" s="7">
        <v>46101</v>
      </c>
      <c r="B996" s="526">
        <v>32717</v>
      </c>
      <c r="C996" s="526" t="s">
        <v>20</v>
      </c>
      <c r="D996" t="s">
        <v>19</v>
      </c>
      <c r="F996" s="2">
        <v>5</v>
      </c>
      <c r="G996" s="2">
        <f t="shared" si="19"/>
        <v>135.59999999999962</v>
      </c>
    </row>
    <row r="997" spans="1:11">
      <c r="A997" s="7">
        <v>46102</v>
      </c>
      <c r="B997" s="526">
        <v>32745</v>
      </c>
      <c r="C997" s="526" t="s">
        <v>20</v>
      </c>
      <c r="D997" t="s">
        <v>16</v>
      </c>
      <c r="F997" s="2">
        <v>87.1</v>
      </c>
      <c r="G997" s="2">
        <f t="shared" si="19"/>
        <v>48.499999999999631</v>
      </c>
    </row>
    <row r="998" spans="1:11">
      <c r="A998" s="7">
        <v>46102</v>
      </c>
      <c r="B998" s="526">
        <v>32745</v>
      </c>
      <c r="C998" s="526" t="s">
        <v>20</v>
      </c>
      <c r="D998" t="s">
        <v>17</v>
      </c>
      <c r="F998" s="2">
        <v>48.5</v>
      </c>
      <c r="G998" s="2">
        <f t="shared" si="19"/>
        <v>-3.694822225952521E-13</v>
      </c>
    </row>
    <row r="999" spans="1:11">
      <c r="A999" s="44">
        <v>46112</v>
      </c>
      <c r="B999" s="525" t="s">
        <v>14</v>
      </c>
      <c r="C999" s="525" t="s">
        <v>23</v>
      </c>
      <c r="D999" t="s">
        <v>16</v>
      </c>
      <c r="E999" s="8">
        <v>47.1</v>
      </c>
      <c r="G999" s="2">
        <f t="shared" si="19"/>
        <v>47.099999999999632</v>
      </c>
    </row>
    <row r="1000" spans="1:11">
      <c r="B1000" s="526"/>
      <c r="C1000" s="526"/>
      <c r="D1000" t="s">
        <v>17</v>
      </c>
      <c r="E1000" s="8">
        <v>47.7</v>
      </c>
      <c r="G1000" s="2">
        <f t="shared" si="19"/>
        <v>94.799999999999642</v>
      </c>
    </row>
    <row r="1001" spans="1:11">
      <c r="B1001" s="526"/>
      <c r="C1001" s="526"/>
      <c r="D1001" t="s">
        <v>18</v>
      </c>
      <c r="E1001" s="8">
        <v>60</v>
      </c>
      <c r="G1001" s="2">
        <f t="shared" si="19"/>
        <v>154.79999999999964</v>
      </c>
    </row>
    <row r="1002" spans="1:11">
      <c r="B1002" s="526"/>
      <c r="C1002" s="526"/>
      <c r="D1002" t="s">
        <v>19</v>
      </c>
      <c r="E1002" s="8">
        <v>5</v>
      </c>
      <c r="G1002" s="2">
        <f t="shared" si="19"/>
        <v>159.79999999999964</v>
      </c>
    </row>
    <row r="1003" spans="1:11">
      <c r="B1003" s="526"/>
      <c r="C1003" s="526"/>
      <c r="G1003" s="2">
        <f t="shared" si="19"/>
        <v>159.79999999999964</v>
      </c>
    </row>
    <row r="1004" spans="1:11">
      <c r="B1004" s="526"/>
      <c r="C1004" s="526"/>
      <c r="G1004" s="2">
        <f t="shared" si="19"/>
        <v>159.79999999999964</v>
      </c>
    </row>
    <row r="1005" spans="1:11">
      <c r="B1005" s="526"/>
      <c r="C1005" s="526"/>
      <c r="G1005" s="2">
        <f t="shared" si="19"/>
        <v>159.79999999999964</v>
      </c>
    </row>
    <row r="1006" spans="1:11">
      <c r="B1006" s="526"/>
      <c r="C1006" s="526"/>
      <c r="G1006" s="2">
        <f t="shared" si="19"/>
        <v>159.79999999999964</v>
      </c>
    </row>
    <row r="1007" spans="1:11">
      <c r="B1007" s="526"/>
      <c r="C1007" s="526"/>
      <c r="G1007" s="2">
        <f t="shared" si="19"/>
        <v>159.79999999999964</v>
      </c>
    </row>
    <row r="1008" spans="1:11">
      <c r="B1008" s="526"/>
      <c r="C1008" s="526"/>
      <c r="G1008" s="2">
        <f t="shared" si="19"/>
        <v>159.79999999999964</v>
      </c>
    </row>
    <row r="1009" spans="2:7">
      <c r="B1009" s="526"/>
      <c r="C1009" s="526"/>
      <c r="G1009" s="2">
        <f t="shared" si="19"/>
        <v>159.79999999999964</v>
      </c>
    </row>
    <row r="1010" spans="2:7">
      <c r="B1010" s="526"/>
      <c r="C1010" s="526"/>
      <c r="G1010" s="2">
        <f t="shared" si="19"/>
        <v>159.79999999999964</v>
      </c>
    </row>
    <row r="1011" spans="2:7">
      <c r="B1011" s="526"/>
      <c r="C1011" s="526"/>
      <c r="G1011" s="2">
        <f t="shared" si="19"/>
        <v>159.79999999999964</v>
      </c>
    </row>
    <row r="1012" spans="2:7">
      <c r="B1012" s="526"/>
      <c r="C1012" s="526"/>
      <c r="G1012" s="2">
        <f t="shared" si="19"/>
        <v>159.79999999999964</v>
      </c>
    </row>
    <row r="1013" spans="2:7">
      <c r="B1013" s="526"/>
      <c r="C1013" s="526"/>
      <c r="G1013" s="2">
        <f t="shared" si="19"/>
        <v>159.79999999999964</v>
      </c>
    </row>
    <row r="1014" spans="2:7">
      <c r="B1014" s="526"/>
      <c r="C1014" s="526"/>
      <c r="G1014" s="2">
        <f t="shared" si="19"/>
        <v>159.79999999999964</v>
      </c>
    </row>
    <row r="1015" spans="2:7">
      <c r="B1015" s="526"/>
      <c r="C1015" s="526"/>
      <c r="G1015" s="2">
        <f t="shared" si="19"/>
        <v>159.79999999999964</v>
      </c>
    </row>
    <row r="1016" spans="2:7">
      <c r="B1016" s="526"/>
      <c r="C1016" s="526"/>
      <c r="G1016" s="2">
        <f t="shared" si="19"/>
        <v>159.79999999999964</v>
      </c>
    </row>
    <row r="1017" spans="2:7">
      <c r="B1017" s="526"/>
      <c r="C1017" s="526"/>
      <c r="G1017" s="2">
        <f t="shared" si="19"/>
        <v>159.79999999999964</v>
      </c>
    </row>
    <row r="1018" spans="2:7">
      <c r="B1018" s="526"/>
      <c r="C1018" s="526"/>
      <c r="G1018" s="2">
        <f t="shared" si="19"/>
        <v>159.79999999999964</v>
      </c>
    </row>
    <row r="1019" spans="2:7">
      <c r="B1019" s="526"/>
      <c r="C1019" s="526"/>
      <c r="G1019" s="2">
        <f t="shared" si="19"/>
        <v>159.79999999999964</v>
      </c>
    </row>
    <row r="1020" spans="2:7">
      <c r="B1020" s="526"/>
      <c r="C1020" s="526"/>
      <c r="G1020" s="2">
        <f t="shared" si="19"/>
        <v>159.79999999999964</v>
      </c>
    </row>
    <row r="1021" spans="2:7">
      <c r="B1021" s="526"/>
      <c r="C1021" s="526"/>
      <c r="G1021" s="2">
        <f t="shared" si="19"/>
        <v>159.79999999999964</v>
      </c>
    </row>
    <row r="1022" spans="2:7">
      <c r="B1022" s="526"/>
      <c r="C1022" s="526"/>
      <c r="G1022" s="2">
        <f t="shared" si="19"/>
        <v>159.79999999999964</v>
      </c>
    </row>
    <row r="1023" spans="2:7">
      <c r="B1023" s="526"/>
      <c r="C1023" s="526"/>
      <c r="G1023" s="2">
        <f t="shared" si="19"/>
        <v>159.79999999999964</v>
      </c>
    </row>
    <row r="1024" spans="2:7">
      <c r="B1024" s="526"/>
      <c r="C1024" s="526"/>
      <c r="G1024" s="2">
        <f t="shared" si="19"/>
        <v>159.79999999999964</v>
      </c>
    </row>
    <row r="1025" spans="2:7">
      <c r="B1025" s="526"/>
      <c r="C1025" s="526"/>
      <c r="G1025" s="2">
        <f t="shared" si="19"/>
        <v>159.79999999999964</v>
      </c>
    </row>
    <row r="1026" spans="2:7">
      <c r="B1026" s="526"/>
      <c r="C1026" s="526"/>
      <c r="G1026" s="2">
        <f t="shared" si="19"/>
        <v>159.79999999999964</v>
      </c>
    </row>
    <row r="1027" spans="2:7">
      <c r="B1027" s="526"/>
      <c r="C1027" s="526"/>
      <c r="G1027" s="2">
        <f t="shared" si="19"/>
        <v>159.79999999999964</v>
      </c>
    </row>
    <row r="1028" spans="2:7">
      <c r="B1028" s="526"/>
      <c r="C1028" s="526"/>
      <c r="G1028" s="2">
        <f t="shared" si="19"/>
        <v>159.79999999999964</v>
      </c>
    </row>
    <row r="1029" spans="2:7">
      <c r="B1029" s="526"/>
      <c r="C1029" s="526"/>
      <c r="G1029" s="2">
        <f t="shared" si="19"/>
        <v>159.79999999999964</v>
      </c>
    </row>
    <row r="1030" spans="2:7">
      <c r="B1030" s="526"/>
      <c r="C1030" s="526"/>
      <c r="G1030" s="2">
        <f t="shared" si="19"/>
        <v>159.79999999999964</v>
      </c>
    </row>
    <row r="1031" spans="2:7">
      <c r="B1031" s="526"/>
      <c r="C1031" s="526"/>
      <c r="G1031" s="2">
        <f t="shared" si="19"/>
        <v>159.79999999999964</v>
      </c>
    </row>
    <row r="1032" spans="2:7">
      <c r="B1032" s="526"/>
      <c r="C1032" s="526"/>
      <c r="G1032" s="2">
        <f t="shared" si="19"/>
        <v>159.79999999999964</v>
      </c>
    </row>
    <row r="1033" spans="2:7">
      <c r="B1033" s="526"/>
      <c r="C1033" s="526"/>
      <c r="G1033" s="2">
        <f t="shared" si="19"/>
        <v>159.79999999999964</v>
      </c>
    </row>
    <row r="1034" spans="2:7">
      <c r="B1034" s="526"/>
      <c r="C1034" s="526"/>
      <c r="G1034" s="2">
        <f t="shared" si="19"/>
        <v>159.79999999999964</v>
      </c>
    </row>
    <row r="1035" spans="2:7">
      <c r="B1035" s="526"/>
      <c r="C1035" s="526"/>
      <c r="G1035" s="2">
        <f t="shared" si="19"/>
        <v>159.79999999999964</v>
      </c>
    </row>
    <row r="1036" spans="2:7">
      <c r="B1036" s="526"/>
      <c r="C1036" s="526"/>
      <c r="G1036" s="2">
        <f t="shared" si="19"/>
        <v>159.79999999999964</v>
      </c>
    </row>
    <row r="1037" spans="2:7">
      <c r="B1037" s="526"/>
      <c r="C1037" s="526"/>
      <c r="G1037" s="2">
        <f t="shared" si="19"/>
        <v>159.79999999999964</v>
      </c>
    </row>
    <row r="1038" spans="2:7">
      <c r="B1038" s="526"/>
      <c r="C1038" s="526"/>
      <c r="G1038" s="2">
        <f t="shared" si="19"/>
        <v>159.79999999999964</v>
      </c>
    </row>
    <row r="1039" spans="2:7">
      <c r="B1039" s="526"/>
      <c r="C1039" s="526"/>
      <c r="G1039" s="2">
        <f t="shared" si="19"/>
        <v>159.79999999999964</v>
      </c>
    </row>
    <row r="1040" spans="2:7">
      <c r="B1040" s="526"/>
      <c r="C1040" s="526"/>
      <c r="G1040" s="2">
        <f t="shared" si="19"/>
        <v>159.79999999999964</v>
      </c>
    </row>
    <row r="1041" spans="2:7">
      <c r="B1041" s="526"/>
      <c r="C1041" s="526"/>
      <c r="G1041" s="2">
        <f t="shared" si="19"/>
        <v>159.79999999999964</v>
      </c>
    </row>
    <row r="1042" spans="2:7">
      <c r="B1042" s="526"/>
      <c r="C1042" s="526"/>
      <c r="G1042" s="2">
        <f t="shared" ref="G1042:G1105" si="20">+G1041+E1042-F1042</f>
        <v>159.79999999999964</v>
      </c>
    </row>
    <row r="1043" spans="2:7">
      <c r="B1043" s="526"/>
      <c r="C1043" s="526"/>
      <c r="G1043" s="2">
        <f t="shared" si="20"/>
        <v>159.79999999999964</v>
      </c>
    </row>
    <row r="1044" spans="2:7">
      <c r="B1044" s="526"/>
      <c r="C1044" s="526"/>
      <c r="G1044" s="2">
        <f t="shared" si="20"/>
        <v>159.79999999999964</v>
      </c>
    </row>
    <row r="1045" spans="2:7">
      <c r="B1045" s="526"/>
      <c r="C1045" s="526"/>
      <c r="G1045" s="2">
        <f t="shared" si="20"/>
        <v>159.79999999999964</v>
      </c>
    </row>
    <row r="1046" spans="2:7">
      <c r="B1046" s="526"/>
      <c r="C1046" s="526"/>
      <c r="G1046" s="2">
        <f t="shared" si="20"/>
        <v>159.79999999999964</v>
      </c>
    </row>
    <row r="1047" spans="2:7">
      <c r="B1047" s="526"/>
      <c r="C1047" s="526"/>
      <c r="G1047" s="2">
        <f t="shared" si="20"/>
        <v>159.79999999999964</v>
      </c>
    </row>
    <row r="1048" spans="2:7">
      <c r="B1048" s="526"/>
      <c r="C1048" s="526"/>
      <c r="G1048" s="2">
        <f t="shared" si="20"/>
        <v>159.79999999999964</v>
      </c>
    </row>
    <row r="1049" spans="2:7">
      <c r="B1049" s="526"/>
      <c r="C1049" s="526"/>
      <c r="G1049" s="2">
        <f t="shared" si="20"/>
        <v>159.79999999999964</v>
      </c>
    </row>
    <row r="1050" spans="2:7">
      <c r="B1050" s="526"/>
      <c r="C1050" s="526"/>
      <c r="G1050" s="2">
        <f t="shared" si="20"/>
        <v>159.79999999999964</v>
      </c>
    </row>
    <row r="1051" spans="2:7">
      <c r="B1051" s="526"/>
      <c r="C1051" s="526"/>
      <c r="G1051" s="2">
        <f t="shared" si="20"/>
        <v>159.79999999999964</v>
      </c>
    </row>
    <row r="1052" spans="2:7">
      <c r="B1052" s="526"/>
      <c r="C1052" s="526"/>
      <c r="G1052" s="2">
        <f t="shared" si="20"/>
        <v>159.79999999999964</v>
      </c>
    </row>
    <row r="1053" spans="2:7">
      <c r="B1053" s="526"/>
      <c r="C1053" s="526"/>
      <c r="G1053" s="2">
        <f t="shared" si="20"/>
        <v>159.79999999999964</v>
      </c>
    </row>
    <row r="1054" spans="2:7">
      <c r="B1054" s="526"/>
      <c r="C1054" s="526"/>
      <c r="G1054" s="2">
        <f t="shared" si="20"/>
        <v>159.79999999999964</v>
      </c>
    </row>
    <row r="1055" spans="2:7">
      <c r="B1055" s="526"/>
      <c r="C1055" s="526"/>
      <c r="G1055" s="2">
        <f t="shared" si="20"/>
        <v>159.79999999999964</v>
      </c>
    </row>
    <row r="1056" spans="2:7">
      <c r="B1056" s="526"/>
      <c r="C1056" s="526"/>
      <c r="G1056" s="2">
        <f t="shared" si="20"/>
        <v>159.79999999999964</v>
      </c>
    </row>
    <row r="1057" spans="2:7">
      <c r="B1057" s="526"/>
      <c r="C1057" s="526"/>
      <c r="G1057" s="2">
        <f t="shared" si="20"/>
        <v>159.79999999999964</v>
      </c>
    </row>
    <row r="1058" spans="2:7">
      <c r="B1058" s="526"/>
      <c r="C1058" s="526"/>
      <c r="G1058" s="2">
        <f t="shared" si="20"/>
        <v>159.79999999999964</v>
      </c>
    </row>
    <row r="1059" spans="2:7">
      <c r="B1059" s="526"/>
      <c r="C1059" s="526"/>
      <c r="G1059" s="2">
        <f t="shared" si="20"/>
        <v>159.79999999999964</v>
      </c>
    </row>
    <row r="1060" spans="2:7">
      <c r="B1060" s="526"/>
      <c r="C1060" s="526"/>
      <c r="G1060" s="2">
        <f t="shared" si="20"/>
        <v>159.79999999999964</v>
      </c>
    </row>
    <row r="1061" spans="2:7">
      <c r="B1061" s="526"/>
      <c r="C1061" s="526"/>
      <c r="G1061" s="2">
        <f t="shared" si="20"/>
        <v>159.79999999999964</v>
      </c>
    </row>
    <row r="1062" spans="2:7">
      <c r="B1062" s="526"/>
      <c r="C1062" s="526"/>
      <c r="G1062" s="2">
        <f t="shared" si="20"/>
        <v>159.79999999999964</v>
      </c>
    </row>
    <row r="1063" spans="2:7">
      <c r="B1063" s="526"/>
      <c r="C1063" s="526"/>
      <c r="G1063" s="2">
        <f t="shared" si="20"/>
        <v>159.79999999999964</v>
      </c>
    </row>
    <row r="1064" spans="2:7">
      <c r="B1064" s="526"/>
      <c r="C1064" s="526"/>
      <c r="G1064" s="2">
        <f t="shared" si="20"/>
        <v>159.79999999999964</v>
      </c>
    </row>
    <row r="1065" spans="2:7">
      <c r="B1065" s="526"/>
      <c r="C1065" s="526"/>
      <c r="G1065" s="2">
        <f t="shared" si="20"/>
        <v>159.79999999999964</v>
      </c>
    </row>
    <row r="1066" spans="2:7">
      <c r="B1066" s="526"/>
      <c r="C1066" s="526"/>
      <c r="G1066" s="2">
        <f t="shared" si="20"/>
        <v>159.79999999999964</v>
      </c>
    </row>
    <row r="1067" spans="2:7">
      <c r="B1067" s="526"/>
      <c r="C1067" s="526"/>
      <c r="G1067" s="2">
        <f t="shared" si="20"/>
        <v>159.79999999999964</v>
      </c>
    </row>
    <row r="1068" spans="2:7">
      <c r="B1068" s="526"/>
      <c r="C1068" s="526"/>
      <c r="G1068" s="2">
        <f t="shared" si="20"/>
        <v>159.79999999999964</v>
      </c>
    </row>
    <row r="1069" spans="2:7">
      <c r="B1069" s="526"/>
      <c r="C1069" s="526"/>
      <c r="G1069" s="2">
        <f t="shared" si="20"/>
        <v>159.79999999999964</v>
      </c>
    </row>
    <row r="1070" spans="2:7">
      <c r="B1070" s="526"/>
      <c r="C1070" s="526"/>
      <c r="G1070" s="2">
        <f t="shared" si="20"/>
        <v>159.79999999999964</v>
      </c>
    </row>
    <row r="1071" spans="2:7">
      <c r="B1071" s="526"/>
      <c r="C1071" s="526"/>
      <c r="G1071" s="2">
        <f t="shared" si="20"/>
        <v>159.79999999999964</v>
      </c>
    </row>
    <row r="1072" spans="2:7">
      <c r="B1072" s="526"/>
      <c r="C1072" s="526"/>
      <c r="G1072" s="2">
        <f t="shared" si="20"/>
        <v>159.79999999999964</v>
      </c>
    </row>
    <row r="1073" spans="2:7">
      <c r="B1073" s="526"/>
      <c r="C1073" s="526"/>
      <c r="G1073" s="2">
        <f t="shared" si="20"/>
        <v>159.79999999999964</v>
      </c>
    </row>
    <row r="1074" spans="2:7">
      <c r="B1074" s="526"/>
      <c r="C1074" s="526"/>
      <c r="G1074" s="2">
        <f t="shared" si="20"/>
        <v>159.79999999999964</v>
      </c>
    </row>
    <row r="1075" spans="2:7">
      <c r="B1075" s="526"/>
      <c r="C1075" s="526"/>
      <c r="G1075" s="2">
        <f t="shared" si="20"/>
        <v>159.79999999999964</v>
      </c>
    </row>
    <row r="1076" spans="2:7">
      <c r="B1076" s="526"/>
      <c r="C1076" s="526"/>
      <c r="G1076" s="2">
        <f t="shared" si="20"/>
        <v>159.79999999999964</v>
      </c>
    </row>
    <row r="1077" spans="2:7">
      <c r="B1077" s="526"/>
      <c r="C1077" s="526"/>
      <c r="G1077" s="2">
        <f t="shared" si="20"/>
        <v>159.79999999999964</v>
      </c>
    </row>
    <row r="1078" spans="2:7">
      <c r="B1078" s="526"/>
      <c r="C1078" s="526"/>
      <c r="G1078" s="2">
        <f t="shared" si="20"/>
        <v>159.79999999999964</v>
      </c>
    </row>
    <row r="1079" spans="2:7">
      <c r="B1079" s="526"/>
      <c r="C1079" s="526"/>
      <c r="G1079" s="2">
        <f t="shared" si="20"/>
        <v>159.79999999999964</v>
      </c>
    </row>
    <row r="1080" spans="2:7">
      <c r="B1080" s="526"/>
      <c r="C1080" s="526"/>
      <c r="G1080" s="2">
        <f t="shared" si="20"/>
        <v>159.79999999999964</v>
      </c>
    </row>
    <row r="1081" spans="2:7">
      <c r="B1081" s="526"/>
      <c r="C1081" s="526"/>
      <c r="G1081" s="2">
        <f t="shared" si="20"/>
        <v>159.79999999999964</v>
      </c>
    </row>
    <row r="1082" spans="2:7">
      <c r="B1082" s="526"/>
      <c r="C1082" s="526"/>
      <c r="G1082" s="2">
        <f t="shared" si="20"/>
        <v>159.79999999999964</v>
      </c>
    </row>
    <row r="1083" spans="2:7">
      <c r="B1083" s="526"/>
      <c r="C1083" s="526"/>
      <c r="G1083" s="2">
        <f t="shared" si="20"/>
        <v>159.79999999999964</v>
      </c>
    </row>
    <row r="1084" spans="2:7">
      <c r="B1084" s="526"/>
      <c r="C1084" s="526"/>
      <c r="G1084" s="2">
        <f t="shared" si="20"/>
        <v>159.79999999999964</v>
      </c>
    </row>
    <row r="1085" spans="2:7">
      <c r="B1085" s="526"/>
      <c r="C1085" s="526"/>
      <c r="G1085" s="2">
        <f t="shared" si="20"/>
        <v>159.79999999999964</v>
      </c>
    </row>
    <row r="1086" spans="2:7">
      <c r="B1086" s="526"/>
      <c r="C1086" s="526"/>
      <c r="G1086" s="2">
        <f t="shared" si="20"/>
        <v>159.79999999999964</v>
      </c>
    </row>
    <row r="1087" spans="2:7">
      <c r="B1087" s="526"/>
      <c r="C1087" s="526"/>
      <c r="G1087" s="2">
        <f t="shared" si="20"/>
        <v>159.79999999999964</v>
      </c>
    </row>
    <row r="1088" spans="2:7">
      <c r="B1088" s="526"/>
      <c r="C1088" s="526"/>
      <c r="G1088" s="2">
        <f t="shared" si="20"/>
        <v>159.79999999999964</v>
      </c>
    </row>
    <row r="1089" spans="2:7">
      <c r="B1089" s="526"/>
      <c r="C1089" s="526"/>
      <c r="G1089" s="2">
        <f t="shared" si="20"/>
        <v>159.79999999999964</v>
      </c>
    </row>
    <row r="1090" spans="2:7">
      <c r="B1090" s="526"/>
      <c r="C1090" s="526"/>
      <c r="G1090" s="2">
        <f t="shared" si="20"/>
        <v>159.79999999999964</v>
      </c>
    </row>
    <row r="1091" spans="2:7">
      <c r="B1091" s="526"/>
      <c r="C1091" s="526"/>
      <c r="G1091" s="2">
        <f t="shared" si="20"/>
        <v>159.79999999999964</v>
      </c>
    </row>
    <row r="1092" spans="2:7">
      <c r="B1092" s="526"/>
      <c r="C1092" s="526"/>
      <c r="G1092" s="2">
        <f t="shared" si="20"/>
        <v>159.79999999999964</v>
      </c>
    </row>
    <row r="1093" spans="2:7">
      <c r="B1093" s="526"/>
      <c r="C1093" s="526"/>
      <c r="G1093" s="2">
        <f t="shared" si="20"/>
        <v>159.79999999999964</v>
      </c>
    </row>
    <row r="1094" spans="2:7">
      <c r="B1094" s="526"/>
      <c r="C1094" s="526"/>
      <c r="G1094" s="2">
        <f t="shared" si="20"/>
        <v>159.79999999999964</v>
      </c>
    </row>
    <row r="1095" spans="2:7">
      <c r="B1095" s="526"/>
      <c r="C1095" s="526"/>
      <c r="G1095" s="2">
        <f t="shared" si="20"/>
        <v>159.79999999999964</v>
      </c>
    </row>
    <row r="1096" spans="2:7">
      <c r="B1096" s="526"/>
      <c r="C1096" s="526"/>
      <c r="G1096" s="2">
        <f t="shared" si="20"/>
        <v>159.79999999999964</v>
      </c>
    </row>
    <row r="1097" spans="2:7">
      <c r="B1097" s="526"/>
      <c r="C1097" s="526"/>
      <c r="G1097" s="2">
        <f t="shared" si="20"/>
        <v>159.79999999999964</v>
      </c>
    </row>
    <row r="1098" spans="2:7">
      <c r="B1098" s="526"/>
      <c r="C1098" s="526"/>
      <c r="G1098" s="2">
        <f t="shared" si="20"/>
        <v>159.79999999999964</v>
      </c>
    </row>
    <row r="1099" spans="2:7">
      <c r="B1099" s="526"/>
      <c r="C1099" s="526"/>
      <c r="G1099" s="2">
        <f t="shared" si="20"/>
        <v>159.79999999999964</v>
      </c>
    </row>
    <row r="1100" spans="2:7">
      <c r="B1100" s="526"/>
      <c r="C1100" s="526"/>
      <c r="G1100" s="2">
        <f t="shared" si="20"/>
        <v>159.79999999999964</v>
      </c>
    </row>
    <row r="1101" spans="2:7">
      <c r="B1101" s="526"/>
      <c r="C1101" s="526"/>
      <c r="G1101" s="2">
        <f t="shared" si="20"/>
        <v>159.79999999999964</v>
      </c>
    </row>
    <row r="1102" spans="2:7">
      <c r="B1102" s="526"/>
      <c r="C1102" s="526"/>
      <c r="G1102" s="2">
        <f t="shared" si="20"/>
        <v>159.79999999999964</v>
      </c>
    </row>
    <row r="1103" spans="2:7">
      <c r="B1103" s="526"/>
      <c r="C1103" s="526"/>
      <c r="G1103" s="2">
        <f t="shared" si="20"/>
        <v>159.79999999999964</v>
      </c>
    </row>
    <row r="1104" spans="2:7">
      <c r="B1104" s="526"/>
      <c r="C1104" s="526"/>
      <c r="G1104" s="2">
        <f t="shared" si="20"/>
        <v>159.79999999999964</v>
      </c>
    </row>
    <row r="1105" spans="2:7">
      <c r="B1105" s="526"/>
      <c r="C1105" s="526"/>
      <c r="G1105" s="2">
        <f t="shared" si="20"/>
        <v>159.79999999999964</v>
      </c>
    </row>
    <row r="1106" spans="2:7">
      <c r="B1106" s="526"/>
      <c r="C1106" s="526"/>
      <c r="G1106" s="2">
        <f t="shared" ref="G1106:G1169" si="21">+G1105+E1106-F1106</f>
        <v>159.79999999999964</v>
      </c>
    </row>
    <row r="1107" spans="2:7">
      <c r="B1107" s="526"/>
      <c r="C1107" s="526"/>
      <c r="G1107" s="2">
        <f t="shared" si="21"/>
        <v>159.79999999999964</v>
      </c>
    </row>
    <row r="1108" spans="2:7">
      <c r="B1108" s="526"/>
      <c r="C1108" s="526"/>
      <c r="G1108" s="2">
        <f t="shared" si="21"/>
        <v>159.79999999999964</v>
      </c>
    </row>
    <row r="1109" spans="2:7">
      <c r="B1109" s="526"/>
      <c r="C1109" s="526"/>
      <c r="G1109" s="2">
        <f t="shared" si="21"/>
        <v>159.79999999999964</v>
      </c>
    </row>
    <row r="1110" spans="2:7">
      <c r="B1110" s="526"/>
      <c r="C1110" s="526"/>
      <c r="G1110" s="2">
        <f t="shared" si="21"/>
        <v>159.79999999999964</v>
      </c>
    </row>
    <row r="1111" spans="2:7">
      <c r="B1111" s="526"/>
      <c r="C1111" s="526"/>
      <c r="G1111" s="2">
        <f t="shared" si="21"/>
        <v>159.79999999999964</v>
      </c>
    </row>
    <row r="1112" spans="2:7">
      <c r="B1112" s="526"/>
      <c r="C1112" s="526"/>
      <c r="G1112" s="2">
        <f t="shared" si="21"/>
        <v>159.79999999999964</v>
      </c>
    </row>
    <row r="1113" spans="2:7">
      <c r="B1113" s="526"/>
      <c r="C1113" s="526"/>
      <c r="G1113" s="2">
        <f t="shared" si="21"/>
        <v>159.79999999999964</v>
      </c>
    </row>
    <row r="1114" spans="2:7">
      <c r="B1114" s="526"/>
      <c r="C1114" s="526"/>
      <c r="G1114" s="2">
        <f t="shared" si="21"/>
        <v>159.79999999999964</v>
      </c>
    </row>
    <row r="1115" spans="2:7">
      <c r="B1115" s="526"/>
      <c r="C1115" s="526"/>
      <c r="G1115" s="2">
        <f t="shared" si="21"/>
        <v>159.79999999999964</v>
      </c>
    </row>
    <row r="1116" spans="2:7">
      <c r="B1116" s="526"/>
      <c r="C1116" s="526"/>
      <c r="G1116" s="2">
        <f t="shared" si="21"/>
        <v>159.79999999999964</v>
      </c>
    </row>
    <row r="1117" spans="2:7">
      <c r="B1117" s="526"/>
      <c r="C1117" s="526"/>
      <c r="G1117" s="2">
        <f t="shared" si="21"/>
        <v>159.79999999999964</v>
      </c>
    </row>
    <row r="1118" spans="2:7">
      <c r="B1118" s="526"/>
      <c r="C1118" s="526"/>
      <c r="G1118" s="2">
        <f t="shared" si="21"/>
        <v>159.79999999999964</v>
      </c>
    </row>
    <row r="1119" spans="2:7">
      <c r="B1119" s="526"/>
      <c r="C1119" s="526"/>
      <c r="G1119" s="2">
        <f t="shared" si="21"/>
        <v>159.79999999999964</v>
      </c>
    </row>
    <row r="1120" spans="2:7">
      <c r="B1120" s="526"/>
      <c r="C1120" s="526"/>
      <c r="G1120" s="2">
        <f t="shared" si="21"/>
        <v>159.79999999999964</v>
      </c>
    </row>
    <row r="1121" spans="2:7">
      <c r="B1121" s="526"/>
      <c r="C1121" s="526"/>
      <c r="G1121" s="2">
        <f t="shared" si="21"/>
        <v>159.79999999999964</v>
      </c>
    </row>
    <row r="1122" spans="2:7">
      <c r="B1122" s="526"/>
      <c r="C1122" s="526"/>
      <c r="G1122" s="2">
        <f t="shared" si="21"/>
        <v>159.79999999999964</v>
      </c>
    </row>
    <row r="1123" spans="2:7">
      <c r="B1123" s="526"/>
      <c r="C1123" s="526"/>
      <c r="G1123" s="2">
        <f t="shared" si="21"/>
        <v>159.79999999999964</v>
      </c>
    </row>
    <row r="1124" spans="2:7">
      <c r="B1124" s="526"/>
      <c r="C1124" s="526"/>
      <c r="G1124" s="2">
        <f t="shared" si="21"/>
        <v>159.79999999999964</v>
      </c>
    </row>
    <row r="1125" spans="2:7">
      <c r="B1125" s="526"/>
      <c r="C1125" s="526"/>
      <c r="G1125" s="2">
        <f t="shared" si="21"/>
        <v>159.79999999999964</v>
      </c>
    </row>
    <row r="1126" spans="2:7">
      <c r="B1126" s="526"/>
      <c r="C1126" s="526"/>
      <c r="G1126" s="2">
        <f t="shared" si="21"/>
        <v>159.79999999999964</v>
      </c>
    </row>
    <row r="1127" spans="2:7">
      <c r="B1127" s="526"/>
      <c r="C1127" s="526"/>
      <c r="G1127" s="2">
        <f t="shared" si="21"/>
        <v>159.79999999999964</v>
      </c>
    </row>
    <row r="1128" spans="2:7">
      <c r="B1128" s="526"/>
      <c r="C1128" s="526"/>
      <c r="G1128" s="2">
        <f t="shared" si="21"/>
        <v>159.79999999999964</v>
      </c>
    </row>
    <row r="1129" spans="2:7">
      <c r="B1129" s="526"/>
      <c r="C1129" s="526"/>
      <c r="G1129" s="2">
        <f t="shared" si="21"/>
        <v>159.79999999999964</v>
      </c>
    </row>
    <row r="1130" spans="2:7">
      <c r="B1130" s="526"/>
      <c r="C1130" s="526"/>
      <c r="G1130" s="2">
        <f t="shared" si="21"/>
        <v>159.79999999999964</v>
      </c>
    </row>
    <row r="1131" spans="2:7">
      <c r="B1131" s="526"/>
      <c r="C1131" s="526"/>
      <c r="G1131" s="2">
        <f t="shared" si="21"/>
        <v>159.79999999999964</v>
      </c>
    </row>
    <row r="1132" spans="2:7">
      <c r="B1132" s="526"/>
      <c r="C1132" s="526"/>
      <c r="G1132" s="2">
        <f t="shared" si="21"/>
        <v>159.79999999999964</v>
      </c>
    </row>
    <row r="1133" spans="2:7">
      <c r="B1133" s="526"/>
      <c r="C1133" s="526"/>
      <c r="G1133" s="2">
        <f t="shared" si="21"/>
        <v>159.79999999999964</v>
      </c>
    </row>
    <row r="1134" spans="2:7">
      <c r="B1134" s="526"/>
      <c r="C1134" s="526"/>
      <c r="G1134" s="2">
        <f t="shared" si="21"/>
        <v>159.79999999999964</v>
      </c>
    </row>
    <row r="1135" spans="2:7">
      <c r="B1135" s="526"/>
      <c r="C1135" s="526"/>
      <c r="G1135" s="2">
        <f t="shared" si="21"/>
        <v>159.79999999999964</v>
      </c>
    </row>
    <row r="1136" spans="2:7">
      <c r="B1136" s="526"/>
      <c r="C1136" s="526"/>
      <c r="G1136" s="2">
        <f t="shared" si="21"/>
        <v>159.79999999999964</v>
      </c>
    </row>
    <row r="1137" spans="2:7">
      <c r="B1137" s="526"/>
      <c r="C1137" s="526"/>
      <c r="G1137" s="2">
        <f t="shared" si="21"/>
        <v>159.79999999999964</v>
      </c>
    </row>
    <row r="1138" spans="2:7">
      <c r="B1138" s="526"/>
      <c r="C1138" s="526"/>
      <c r="G1138" s="2">
        <f t="shared" si="21"/>
        <v>159.79999999999964</v>
      </c>
    </row>
    <row r="1139" spans="2:7">
      <c r="B1139" s="526"/>
      <c r="C1139" s="526"/>
      <c r="G1139" s="2">
        <f t="shared" si="21"/>
        <v>159.79999999999964</v>
      </c>
    </row>
    <row r="1140" spans="2:7">
      <c r="B1140" s="526"/>
      <c r="C1140" s="526"/>
      <c r="G1140" s="2">
        <f t="shared" si="21"/>
        <v>159.79999999999964</v>
      </c>
    </row>
    <row r="1141" spans="2:7">
      <c r="B1141" s="526"/>
      <c r="C1141" s="526"/>
      <c r="G1141" s="2">
        <f t="shared" si="21"/>
        <v>159.79999999999964</v>
      </c>
    </row>
    <row r="1142" spans="2:7">
      <c r="B1142" s="526"/>
      <c r="C1142" s="526"/>
      <c r="G1142" s="2">
        <f t="shared" si="21"/>
        <v>159.79999999999964</v>
      </c>
    </row>
    <row r="1143" spans="2:7">
      <c r="B1143" s="526"/>
      <c r="C1143" s="526"/>
      <c r="G1143" s="2">
        <f t="shared" si="21"/>
        <v>159.79999999999964</v>
      </c>
    </row>
    <row r="1144" spans="2:7">
      <c r="B1144" s="526"/>
      <c r="C1144" s="526"/>
      <c r="G1144" s="2">
        <f t="shared" si="21"/>
        <v>159.79999999999964</v>
      </c>
    </row>
    <row r="1145" spans="2:7">
      <c r="B1145" s="526"/>
      <c r="C1145" s="526"/>
      <c r="G1145" s="2">
        <f t="shared" si="21"/>
        <v>159.79999999999964</v>
      </c>
    </row>
    <row r="1146" spans="2:7">
      <c r="B1146" s="526"/>
      <c r="C1146" s="526"/>
      <c r="G1146" s="2">
        <f t="shared" si="21"/>
        <v>159.79999999999964</v>
      </c>
    </row>
    <row r="1147" spans="2:7">
      <c r="B1147" s="526"/>
      <c r="C1147" s="526"/>
      <c r="G1147" s="2">
        <f t="shared" si="21"/>
        <v>159.79999999999964</v>
      </c>
    </row>
    <row r="1148" spans="2:7">
      <c r="B1148" s="526"/>
      <c r="C1148" s="526"/>
      <c r="G1148" s="2">
        <f t="shared" si="21"/>
        <v>159.79999999999964</v>
      </c>
    </row>
    <row r="1149" spans="2:7">
      <c r="B1149" s="526"/>
      <c r="C1149" s="526"/>
      <c r="G1149" s="2">
        <f t="shared" si="21"/>
        <v>159.79999999999964</v>
      </c>
    </row>
    <row r="1150" spans="2:7">
      <c r="B1150" s="526"/>
      <c r="C1150" s="526"/>
      <c r="G1150" s="2">
        <f t="shared" si="21"/>
        <v>159.79999999999964</v>
      </c>
    </row>
    <row r="1151" spans="2:7">
      <c r="B1151" s="526"/>
      <c r="C1151" s="526"/>
      <c r="G1151" s="2">
        <f t="shared" si="21"/>
        <v>159.79999999999964</v>
      </c>
    </row>
    <row r="1152" spans="2:7">
      <c r="B1152" s="526"/>
      <c r="C1152" s="526"/>
      <c r="G1152" s="2">
        <f t="shared" si="21"/>
        <v>159.79999999999964</v>
      </c>
    </row>
    <row r="1153" spans="2:7">
      <c r="B1153" s="526"/>
      <c r="C1153" s="526"/>
      <c r="G1153" s="2">
        <f t="shared" si="21"/>
        <v>159.79999999999964</v>
      </c>
    </row>
    <row r="1154" spans="2:7">
      <c r="B1154" s="526"/>
      <c r="C1154" s="526"/>
      <c r="G1154" s="2">
        <f t="shared" si="21"/>
        <v>159.79999999999964</v>
      </c>
    </row>
    <row r="1155" spans="2:7">
      <c r="B1155" s="526"/>
      <c r="C1155" s="526"/>
      <c r="G1155" s="2">
        <f t="shared" si="21"/>
        <v>159.79999999999964</v>
      </c>
    </row>
    <row r="1156" spans="2:7">
      <c r="B1156" s="526"/>
      <c r="C1156" s="526"/>
      <c r="G1156" s="2">
        <f t="shared" si="21"/>
        <v>159.79999999999964</v>
      </c>
    </row>
    <row r="1157" spans="2:7">
      <c r="B1157" s="526"/>
      <c r="C1157" s="526"/>
      <c r="G1157" s="2">
        <f t="shared" si="21"/>
        <v>159.79999999999964</v>
      </c>
    </row>
    <row r="1158" spans="2:7">
      <c r="B1158" s="526"/>
      <c r="C1158" s="526"/>
      <c r="G1158" s="2">
        <f t="shared" si="21"/>
        <v>159.79999999999964</v>
      </c>
    </row>
    <row r="1159" spans="2:7">
      <c r="B1159" s="526"/>
      <c r="C1159" s="526"/>
      <c r="G1159" s="2">
        <f t="shared" si="21"/>
        <v>159.79999999999964</v>
      </c>
    </row>
    <row r="1160" spans="2:7">
      <c r="B1160" s="526"/>
      <c r="C1160" s="526"/>
      <c r="G1160" s="2">
        <f t="shared" si="21"/>
        <v>159.79999999999964</v>
      </c>
    </row>
    <row r="1161" spans="2:7">
      <c r="B1161" s="526"/>
      <c r="C1161" s="526"/>
      <c r="G1161" s="2">
        <f t="shared" si="21"/>
        <v>159.79999999999964</v>
      </c>
    </row>
    <row r="1162" spans="2:7">
      <c r="B1162" s="526"/>
      <c r="C1162" s="526"/>
      <c r="G1162" s="2">
        <f t="shared" si="21"/>
        <v>159.79999999999964</v>
      </c>
    </row>
    <row r="1163" spans="2:7">
      <c r="B1163" s="526"/>
      <c r="C1163" s="526"/>
      <c r="G1163" s="2">
        <f t="shared" si="21"/>
        <v>159.79999999999964</v>
      </c>
    </row>
    <row r="1164" spans="2:7">
      <c r="B1164" s="526"/>
      <c r="C1164" s="526"/>
      <c r="G1164" s="2">
        <f t="shared" si="21"/>
        <v>159.79999999999964</v>
      </c>
    </row>
    <row r="1165" spans="2:7">
      <c r="B1165" s="526"/>
      <c r="C1165" s="526"/>
      <c r="G1165" s="2">
        <f t="shared" si="21"/>
        <v>159.79999999999964</v>
      </c>
    </row>
    <row r="1166" spans="2:7">
      <c r="B1166" s="526"/>
      <c r="C1166" s="526"/>
      <c r="G1166" s="2">
        <f t="shared" si="21"/>
        <v>159.79999999999964</v>
      </c>
    </row>
    <row r="1167" spans="2:7">
      <c r="B1167" s="526"/>
      <c r="C1167" s="526"/>
      <c r="G1167" s="2">
        <f t="shared" si="21"/>
        <v>159.79999999999964</v>
      </c>
    </row>
    <row r="1168" spans="2:7">
      <c r="B1168" s="526"/>
      <c r="C1168" s="526"/>
      <c r="G1168" s="2">
        <f t="shared" si="21"/>
        <v>159.79999999999964</v>
      </c>
    </row>
    <row r="1169" spans="2:7">
      <c r="B1169" s="526"/>
      <c r="C1169" s="526"/>
      <c r="G1169" s="2">
        <f t="shared" si="21"/>
        <v>159.79999999999964</v>
      </c>
    </row>
    <row r="1170" spans="2:7">
      <c r="B1170" s="526"/>
      <c r="C1170" s="526"/>
      <c r="G1170" s="2">
        <f t="shared" ref="G1170:G1233" si="22">+G1169+E1170-F1170</f>
        <v>159.79999999999964</v>
      </c>
    </row>
    <row r="1171" spans="2:7">
      <c r="B1171" s="526"/>
      <c r="C1171" s="526"/>
      <c r="G1171" s="2">
        <f t="shared" si="22"/>
        <v>159.79999999999964</v>
      </c>
    </row>
    <row r="1172" spans="2:7">
      <c r="B1172" s="526"/>
      <c r="C1172" s="526"/>
      <c r="G1172" s="2">
        <f t="shared" si="22"/>
        <v>159.79999999999964</v>
      </c>
    </row>
    <row r="1173" spans="2:7">
      <c r="B1173" s="526"/>
      <c r="C1173" s="526"/>
      <c r="G1173" s="2">
        <f t="shared" si="22"/>
        <v>159.79999999999964</v>
      </c>
    </row>
    <row r="1174" spans="2:7">
      <c r="B1174" s="526"/>
      <c r="C1174" s="526"/>
      <c r="G1174" s="2">
        <f t="shared" si="22"/>
        <v>159.79999999999964</v>
      </c>
    </row>
    <row r="1175" spans="2:7">
      <c r="B1175" s="526"/>
      <c r="C1175" s="526"/>
      <c r="G1175" s="2">
        <f t="shared" si="22"/>
        <v>159.79999999999964</v>
      </c>
    </row>
    <row r="1176" spans="2:7">
      <c r="B1176" s="526"/>
      <c r="C1176" s="526"/>
      <c r="G1176" s="2">
        <f t="shared" si="22"/>
        <v>159.79999999999964</v>
      </c>
    </row>
    <row r="1177" spans="2:7">
      <c r="B1177" s="526"/>
      <c r="C1177" s="526"/>
      <c r="G1177" s="2">
        <f t="shared" si="22"/>
        <v>159.79999999999964</v>
      </c>
    </row>
    <row r="1178" spans="2:7">
      <c r="B1178" s="526"/>
      <c r="C1178" s="526"/>
      <c r="G1178" s="2">
        <f t="shared" si="22"/>
        <v>159.79999999999964</v>
      </c>
    </row>
    <row r="1179" spans="2:7">
      <c r="B1179" s="526"/>
      <c r="C1179" s="526"/>
      <c r="G1179" s="2">
        <f t="shared" si="22"/>
        <v>159.79999999999964</v>
      </c>
    </row>
    <row r="1180" spans="2:7">
      <c r="B1180" s="526"/>
      <c r="C1180" s="526"/>
      <c r="G1180" s="2">
        <f t="shared" si="22"/>
        <v>159.79999999999964</v>
      </c>
    </row>
    <row r="1181" spans="2:7">
      <c r="B1181" s="526"/>
      <c r="C1181" s="526"/>
      <c r="G1181" s="2">
        <f t="shared" si="22"/>
        <v>159.79999999999964</v>
      </c>
    </row>
    <row r="1182" spans="2:7">
      <c r="B1182" s="526"/>
      <c r="C1182" s="526"/>
      <c r="G1182" s="2">
        <f t="shared" si="22"/>
        <v>159.79999999999964</v>
      </c>
    </row>
    <row r="1183" spans="2:7">
      <c r="B1183" s="526"/>
      <c r="C1183" s="526"/>
      <c r="G1183" s="2">
        <f t="shared" si="22"/>
        <v>159.79999999999964</v>
      </c>
    </row>
    <row r="1184" spans="2:7">
      <c r="B1184" s="526"/>
      <c r="C1184" s="526"/>
      <c r="G1184" s="2">
        <f t="shared" si="22"/>
        <v>159.79999999999964</v>
      </c>
    </row>
    <row r="1185" spans="2:7">
      <c r="B1185" s="526"/>
      <c r="C1185" s="526"/>
      <c r="G1185" s="2">
        <f t="shared" si="22"/>
        <v>159.79999999999964</v>
      </c>
    </row>
    <row r="1186" spans="2:7">
      <c r="B1186" s="526"/>
      <c r="C1186" s="526"/>
      <c r="G1186" s="2">
        <f t="shared" si="22"/>
        <v>159.79999999999964</v>
      </c>
    </row>
    <row r="1187" spans="2:7">
      <c r="B1187" s="526"/>
      <c r="C1187" s="526"/>
      <c r="G1187" s="2">
        <f t="shared" si="22"/>
        <v>159.79999999999964</v>
      </c>
    </row>
    <row r="1188" spans="2:7">
      <c r="B1188" s="526"/>
      <c r="C1188" s="526"/>
      <c r="G1188" s="2">
        <f t="shared" si="22"/>
        <v>159.79999999999964</v>
      </c>
    </row>
    <row r="1189" spans="2:7">
      <c r="B1189" s="526"/>
      <c r="C1189" s="526"/>
      <c r="G1189" s="2">
        <f t="shared" si="22"/>
        <v>159.79999999999964</v>
      </c>
    </row>
    <row r="1190" spans="2:7">
      <c r="B1190" s="526"/>
      <c r="C1190" s="526"/>
      <c r="G1190" s="2">
        <f t="shared" si="22"/>
        <v>159.79999999999964</v>
      </c>
    </row>
    <row r="1191" spans="2:7">
      <c r="B1191" s="526"/>
      <c r="C1191" s="526"/>
      <c r="G1191" s="2">
        <f t="shared" si="22"/>
        <v>159.79999999999964</v>
      </c>
    </row>
    <row r="1192" spans="2:7">
      <c r="B1192" s="526"/>
      <c r="C1192" s="526"/>
      <c r="G1192" s="2">
        <f t="shared" si="22"/>
        <v>159.79999999999964</v>
      </c>
    </row>
    <row r="1193" spans="2:7">
      <c r="B1193" s="526"/>
      <c r="C1193" s="526"/>
      <c r="G1193" s="2">
        <f t="shared" si="22"/>
        <v>159.79999999999964</v>
      </c>
    </row>
    <row r="1194" spans="2:7">
      <c r="B1194" s="526"/>
      <c r="C1194" s="526"/>
      <c r="G1194" s="2">
        <f t="shared" si="22"/>
        <v>159.79999999999964</v>
      </c>
    </row>
    <row r="1195" spans="2:7">
      <c r="B1195" s="526"/>
      <c r="C1195" s="526"/>
      <c r="G1195" s="2">
        <f t="shared" si="22"/>
        <v>159.79999999999964</v>
      </c>
    </row>
    <row r="1196" spans="2:7">
      <c r="B1196" s="526"/>
      <c r="C1196" s="526"/>
      <c r="G1196" s="2">
        <f t="shared" si="22"/>
        <v>159.79999999999964</v>
      </c>
    </row>
    <row r="1197" spans="2:7">
      <c r="B1197" s="526"/>
      <c r="C1197" s="526"/>
      <c r="G1197" s="2">
        <f t="shared" si="22"/>
        <v>159.79999999999964</v>
      </c>
    </row>
    <row r="1198" spans="2:7">
      <c r="B1198" s="526"/>
      <c r="C1198" s="526"/>
      <c r="G1198" s="2">
        <f t="shared" si="22"/>
        <v>159.79999999999964</v>
      </c>
    </row>
    <row r="1199" spans="2:7">
      <c r="B1199" s="526"/>
      <c r="C1199" s="526"/>
      <c r="G1199" s="2">
        <f t="shared" si="22"/>
        <v>159.79999999999964</v>
      </c>
    </row>
    <row r="1200" spans="2:7">
      <c r="B1200" s="526"/>
      <c r="C1200" s="526"/>
      <c r="G1200" s="2">
        <f t="shared" si="22"/>
        <v>159.79999999999964</v>
      </c>
    </row>
    <row r="1201" spans="2:7">
      <c r="B1201" s="526"/>
      <c r="C1201" s="526"/>
      <c r="G1201" s="2">
        <f t="shared" si="22"/>
        <v>159.79999999999964</v>
      </c>
    </row>
    <row r="1202" spans="2:7">
      <c r="B1202" s="526"/>
      <c r="C1202" s="526"/>
      <c r="G1202" s="2">
        <f t="shared" si="22"/>
        <v>159.79999999999964</v>
      </c>
    </row>
    <row r="1203" spans="2:7">
      <c r="B1203" s="526"/>
      <c r="C1203" s="526"/>
      <c r="G1203" s="2">
        <f t="shared" si="22"/>
        <v>159.79999999999964</v>
      </c>
    </row>
    <row r="1204" spans="2:7">
      <c r="B1204" s="526"/>
      <c r="C1204" s="526"/>
      <c r="G1204" s="2">
        <f t="shared" si="22"/>
        <v>159.79999999999964</v>
      </c>
    </row>
    <row r="1205" spans="2:7">
      <c r="B1205" s="526"/>
      <c r="C1205" s="526"/>
      <c r="G1205" s="2">
        <f t="shared" si="22"/>
        <v>159.79999999999964</v>
      </c>
    </row>
    <row r="1206" spans="2:7">
      <c r="B1206" s="526"/>
      <c r="C1206" s="526"/>
      <c r="G1206" s="2">
        <f t="shared" si="22"/>
        <v>159.79999999999964</v>
      </c>
    </row>
    <row r="1207" spans="2:7">
      <c r="B1207" s="526"/>
      <c r="C1207" s="526"/>
      <c r="G1207" s="2">
        <f t="shared" si="22"/>
        <v>159.79999999999964</v>
      </c>
    </row>
    <row r="1208" spans="2:7">
      <c r="B1208" s="526"/>
      <c r="C1208" s="526"/>
      <c r="G1208" s="2">
        <f t="shared" si="22"/>
        <v>159.79999999999964</v>
      </c>
    </row>
    <row r="1209" spans="2:7">
      <c r="B1209" s="526"/>
      <c r="C1209" s="526"/>
      <c r="G1209" s="2">
        <f t="shared" si="22"/>
        <v>159.79999999999964</v>
      </c>
    </row>
    <row r="1210" spans="2:7">
      <c r="B1210" s="526"/>
      <c r="C1210" s="526"/>
      <c r="G1210" s="2">
        <f t="shared" si="22"/>
        <v>159.79999999999964</v>
      </c>
    </row>
    <row r="1211" spans="2:7">
      <c r="B1211" s="526"/>
      <c r="C1211" s="526"/>
      <c r="G1211" s="2">
        <f t="shared" si="22"/>
        <v>159.79999999999964</v>
      </c>
    </row>
    <row r="1212" spans="2:7">
      <c r="B1212" s="526"/>
      <c r="C1212" s="526"/>
      <c r="G1212" s="2">
        <f t="shared" si="22"/>
        <v>159.79999999999964</v>
      </c>
    </row>
    <row r="1213" spans="2:7">
      <c r="B1213" s="526"/>
      <c r="C1213" s="526"/>
      <c r="G1213" s="2">
        <f t="shared" si="22"/>
        <v>159.79999999999964</v>
      </c>
    </row>
    <row r="1214" spans="2:7">
      <c r="B1214" s="526"/>
      <c r="C1214" s="526"/>
      <c r="G1214" s="2">
        <f t="shared" si="22"/>
        <v>159.79999999999964</v>
      </c>
    </row>
    <row r="1215" spans="2:7">
      <c r="B1215" s="526"/>
      <c r="C1215" s="526"/>
      <c r="G1215" s="2">
        <f t="shared" si="22"/>
        <v>159.79999999999964</v>
      </c>
    </row>
    <row r="1216" spans="2:7">
      <c r="B1216" s="526"/>
      <c r="C1216" s="526"/>
      <c r="G1216" s="2">
        <f t="shared" si="22"/>
        <v>159.79999999999964</v>
      </c>
    </row>
    <row r="1217" spans="2:7">
      <c r="B1217" s="526"/>
      <c r="C1217" s="526"/>
      <c r="G1217" s="2">
        <f t="shared" si="22"/>
        <v>159.79999999999964</v>
      </c>
    </row>
    <row r="1218" spans="2:7">
      <c r="B1218" s="526"/>
      <c r="C1218" s="526"/>
      <c r="G1218" s="2">
        <f t="shared" si="22"/>
        <v>159.79999999999964</v>
      </c>
    </row>
    <row r="1219" spans="2:7">
      <c r="B1219" s="526"/>
      <c r="C1219" s="526"/>
      <c r="G1219" s="2">
        <f t="shared" si="22"/>
        <v>159.79999999999964</v>
      </c>
    </row>
    <row r="1220" spans="2:7">
      <c r="B1220" s="526"/>
      <c r="C1220" s="526"/>
      <c r="G1220" s="2">
        <f t="shared" si="22"/>
        <v>159.79999999999964</v>
      </c>
    </row>
    <row r="1221" spans="2:7">
      <c r="B1221" s="526"/>
      <c r="C1221" s="526"/>
      <c r="G1221" s="2">
        <f t="shared" si="22"/>
        <v>159.79999999999964</v>
      </c>
    </row>
    <row r="1222" spans="2:7">
      <c r="B1222" s="526"/>
      <c r="C1222" s="526"/>
      <c r="G1222" s="2">
        <f t="shared" si="22"/>
        <v>159.79999999999964</v>
      </c>
    </row>
    <row r="1223" spans="2:7">
      <c r="B1223" s="526"/>
      <c r="C1223" s="526"/>
      <c r="G1223" s="2">
        <f t="shared" si="22"/>
        <v>159.79999999999964</v>
      </c>
    </row>
    <row r="1224" spans="2:7">
      <c r="B1224" s="526"/>
      <c r="C1224" s="526"/>
      <c r="G1224" s="2">
        <f t="shared" si="22"/>
        <v>159.79999999999964</v>
      </c>
    </row>
    <row r="1225" spans="2:7">
      <c r="B1225" s="526"/>
      <c r="C1225" s="526"/>
      <c r="G1225" s="2">
        <f t="shared" si="22"/>
        <v>159.79999999999964</v>
      </c>
    </row>
    <row r="1226" spans="2:7">
      <c r="B1226" s="526"/>
      <c r="C1226" s="526"/>
      <c r="G1226" s="2">
        <f t="shared" si="22"/>
        <v>159.79999999999964</v>
      </c>
    </row>
    <row r="1227" spans="2:7">
      <c r="B1227" s="526"/>
      <c r="C1227" s="526"/>
      <c r="G1227" s="2">
        <f t="shared" si="22"/>
        <v>159.79999999999964</v>
      </c>
    </row>
    <row r="1228" spans="2:7">
      <c r="B1228" s="526"/>
      <c r="C1228" s="526"/>
      <c r="G1228" s="2">
        <f t="shared" si="22"/>
        <v>159.79999999999964</v>
      </c>
    </row>
    <row r="1229" spans="2:7">
      <c r="B1229" s="526"/>
      <c r="C1229" s="526"/>
      <c r="G1229" s="2">
        <f t="shared" si="22"/>
        <v>159.79999999999964</v>
      </c>
    </row>
    <row r="1230" spans="2:7">
      <c r="B1230" s="526"/>
      <c r="C1230" s="526"/>
      <c r="G1230" s="2">
        <f t="shared" si="22"/>
        <v>159.79999999999964</v>
      </c>
    </row>
    <row r="1231" spans="2:7">
      <c r="B1231" s="526"/>
      <c r="C1231" s="526"/>
      <c r="G1231" s="2">
        <f t="shared" si="22"/>
        <v>159.79999999999964</v>
      </c>
    </row>
    <row r="1232" spans="2:7">
      <c r="B1232" s="526"/>
      <c r="C1232" s="526"/>
      <c r="G1232" s="2">
        <f t="shared" si="22"/>
        <v>159.79999999999964</v>
      </c>
    </row>
    <row r="1233" spans="2:7">
      <c r="B1233" s="526"/>
      <c r="C1233" s="526"/>
      <c r="G1233" s="2">
        <f t="shared" si="22"/>
        <v>159.79999999999964</v>
      </c>
    </row>
    <row r="1234" spans="2:7">
      <c r="B1234" s="526"/>
      <c r="C1234" s="526"/>
      <c r="G1234" s="2">
        <f t="shared" ref="G1234:G1297" si="23">+G1233+E1234-F1234</f>
        <v>159.79999999999964</v>
      </c>
    </row>
    <row r="1235" spans="2:7">
      <c r="B1235" s="526"/>
      <c r="C1235" s="526"/>
      <c r="G1235" s="2">
        <f t="shared" si="23"/>
        <v>159.79999999999964</v>
      </c>
    </row>
    <row r="1236" spans="2:7">
      <c r="B1236" s="526"/>
      <c r="C1236" s="526"/>
      <c r="G1236" s="2">
        <f t="shared" si="23"/>
        <v>159.79999999999964</v>
      </c>
    </row>
    <row r="1237" spans="2:7">
      <c r="B1237" s="526"/>
      <c r="C1237" s="526"/>
      <c r="G1237" s="2">
        <f t="shared" si="23"/>
        <v>159.79999999999964</v>
      </c>
    </row>
    <row r="1238" spans="2:7">
      <c r="B1238" s="526"/>
      <c r="C1238" s="526"/>
      <c r="G1238" s="2">
        <f t="shared" si="23"/>
        <v>159.79999999999964</v>
      </c>
    </row>
    <row r="1239" spans="2:7">
      <c r="B1239" s="526"/>
      <c r="C1239" s="526"/>
      <c r="G1239" s="2">
        <f t="shared" si="23"/>
        <v>159.79999999999964</v>
      </c>
    </row>
    <row r="1240" spans="2:7">
      <c r="B1240" s="526"/>
      <c r="C1240" s="526"/>
      <c r="G1240" s="2">
        <f t="shared" si="23"/>
        <v>159.79999999999964</v>
      </c>
    </row>
    <row r="1241" spans="2:7">
      <c r="B1241" s="526"/>
      <c r="C1241" s="526"/>
      <c r="G1241" s="2">
        <f t="shared" si="23"/>
        <v>159.79999999999964</v>
      </c>
    </row>
    <row r="1242" spans="2:7">
      <c r="B1242" s="526"/>
      <c r="C1242" s="526"/>
      <c r="G1242" s="2">
        <f t="shared" si="23"/>
        <v>159.79999999999964</v>
      </c>
    </row>
    <row r="1243" spans="2:7">
      <c r="B1243" s="526"/>
      <c r="C1243" s="526"/>
      <c r="G1243" s="2">
        <f t="shared" si="23"/>
        <v>159.79999999999964</v>
      </c>
    </row>
    <row r="1244" spans="2:7">
      <c r="B1244" s="526"/>
      <c r="C1244" s="526"/>
      <c r="G1244" s="2">
        <f t="shared" si="23"/>
        <v>159.79999999999964</v>
      </c>
    </row>
    <row r="1245" spans="2:7">
      <c r="B1245" s="526"/>
      <c r="C1245" s="526"/>
      <c r="G1245" s="2">
        <f t="shared" si="23"/>
        <v>159.79999999999964</v>
      </c>
    </row>
    <row r="1246" spans="2:7">
      <c r="B1246" s="526"/>
      <c r="C1246" s="526"/>
      <c r="G1246" s="2">
        <f t="shared" si="23"/>
        <v>159.79999999999964</v>
      </c>
    </row>
    <row r="1247" spans="2:7">
      <c r="B1247" s="526"/>
      <c r="C1247" s="526"/>
      <c r="G1247" s="2">
        <f t="shared" si="23"/>
        <v>159.79999999999964</v>
      </c>
    </row>
    <row r="1248" spans="2:7">
      <c r="B1248" s="526"/>
      <c r="C1248" s="526"/>
      <c r="G1248" s="2">
        <f t="shared" si="23"/>
        <v>159.79999999999964</v>
      </c>
    </row>
    <row r="1249" spans="2:7">
      <c r="B1249" s="526"/>
      <c r="C1249" s="526"/>
      <c r="G1249" s="2">
        <f t="shared" si="23"/>
        <v>159.79999999999964</v>
      </c>
    </row>
    <row r="1250" spans="2:7">
      <c r="B1250" s="526"/>
      <c r="C1250" s="526"/>
      <c r="G1250" s="2">
        <f t="shared" si="23"/>
        <v>159.79999999999964</v>
      </c>
    </row>
    <row r="1251" spans="2:7">
      <c r="B1251" s="526"/>
      <c r="C1251" s="526"/>
      <c r="G1251" s="2">
        <f t="shared" si="23"/>
        <v>159.79999999999964</v>
      </c>
    </row>
    <row r="1252" spans="2:7">
      <c r="B1252" s="526"/>
      <c r="C1252" s="526"/>
      <c r="G1252" s="2">
        <f t="shared" si="23"/>
        <v>159.79999999999964</v>
      </c>
    </row>
    <row r="1253" spans="2:7">
      <c r="B1253" s="526"/>
      <c r="C1253" s="526"/>
      <c r="G1253" s="2">
        <f t="shared" si="23"/>
        <v>159.79999999999964</v>
      </c>
    </row>
    <row r="1254" spans="2:7">
      <c r="B1254" s="526"/>
      <c r="C1254" s="526"/>
      <c r="G1254" s="2">
        <f t="shared" si="23"/>
        <v>159.79999999999964</v>
      </c>
    </row>
    <row r="1255" spans="2:7">
      <c r="B1255" s="526"/>
      <c r="C1255" s="526"/>
      <c r="G1255" s="2">
        <f t="shared" si="23"/>
        <v>159.79999999999964</v>
      </c>
    </row>
    <row r="1256" spans="2:7">
      <c r="B1256" s="526"/>
      <c r="C1256" s="526"/>
      <c r="G1256" s="2">
        <f t="shared" si="23"/>
        <v>159.79999999999964</v>
      </c>
    </row>
    <row r="1257" spans="2:7">
      <c r="B1257" s="526"/>
      <c r="C1257" s="526"/>
      <c r="G1257" s="2">
        <f t="shared" si="23"/>
        <v>159.79999999999964</v>
      </c>
    </row>
    <row r="1258" spans="2:7">
      <c r="B1258" s="526"/>
      <c r="C1258" s="526"/>
      <c r="G1258" s="2">
        <f t="shared" si="23"/>
        <v>159.79999999999964</v>
      </c>
    </row>
    <row r="1259" spans="2:7">
      <c r="B1259" s="526"/>
      <c r="C1259" s="526"/>
      <c r="G1259" s="2">
        <f t="shared" si="23"/>
        <v>159.79999999999964</v>
      </c>
    </row>
    <row r="1260" spans="2:7">
      <c r="B1260" s="526"/>
      <c r="C1260" s="526"/>
      <c r="G1260" s="2">
        <f t="shared" si="23"/>
        <v>159.79999999999964</v>
      </c>
    </row>
    <row r="1261" spans="2:7">
      <c r="B1261" s="526"/>
      <c r="C1261" s="526"/>
      <c r="G1261" s="2">
        <f t="shared" si="23"/>
        <v>159.79999999999964</v>
      </c>
    </row>
    <row r="1262" spans="2:7">
      <c r="B1262" s="526"/>
      <c r="C1262" s="526"/>
      <c r="G1262" s="2">
        <f t="shared" si="23"/>
        <v>159.79999999999964</v>
      </c>
    </row>
    <row r="1263" spans="2:7">
      <c r="B1263" s="526"/>
      <c r="C1263" s="526"/>
      <c r="G1263" s="2">
        <f t="shared" si="23"/>
        <v>159.79999999999964</v>
      </c>
    </row>
    <row r="1264" spans="2:7">
      <c r="B1264" s="526"/>
      <c r="C1264" s="526"/>
      <c r="G1264" s="2">
        <f t="shared" si="23"/>
        <v>159.79999999999964</v>
      </c>
    </row>
    <row r="1265" spans="2:7">
      <c r="B1265" s="526"/>
      <c r="C1265" s="526"/>
      <c r="G1265" s="2">
        <f t="shared" si="23"/>
        <v>159.79999999999964</v>
      </c>
    </row>
    <row r="1266" spans="2:7">
      <c r="B1266" s="526"/>
      <c r="C1266" s="526"/>
      <c r="G1266" s="2">
        <f t="shared" si="23"/>
        <v>159.79999999999964</v>
      </c>
    </row>
    <row r="1267" spans="2:7">
      <c r="B1267" s="526"/>
      <c r="C1267" s="526"/>
      <c r="G1267" s="2">
        <f t="shared" si="23"/>
        <v>159.79999999999964</v>
      </c>
    </row>
    <row r="1268" spans="2:7">
      <c r="B1268" s="526"/>
      <c r="C1268" s="526"/>
      <c r="G1268" s="2">
        <f t="shared" si="23"/>
        <v>159.79999999999964</v>
      </c>
    </row>
    <row r="1269" spans="2:7">
      <c r="B1269" s="526"/>
      <c r="C1269" s="526"/>
      <c r="G1269" s="2">
        <f t="shared" si="23"/>
        <v>159.79999999999964</v>
      </c>
    </row>
    <row r="1270" spans="2:7">
      <c r="B1270" s="526"/>
      <c r="C1270" s="526"/>
      <c r="G1270" s="2">
        <f t="shared" si="23"/>
        <v>159.79999999999964</v>
      </c>
    </row>
    <row r="1271" spans="2:7">
      <c r="B1271" s="526"/>
      <c r="C1271" s="526"/>
      <c r="G1271" s="2">
        <f t="shared" si="23"/>
        <v>159.79999999999964</v>
      </c>
    </row>
    <row r="1272" spans="2:7">
      <c r="B1272" s="526"/>
      <c r="C1272" s="526"/>
      <c r="G1272" s="2">
        <f t="shared" si="23"/>
        <v>159.79999999999964</v>
      </c>
    </row>
    <row r="1273" spans="2:7">
      <c r="B1273" s="526"/>
      <c r="C1273" s="526"/>
      <c r="G1273" s="2">
        <f t="shared" si="23"/>
        <v>159.79999999999964</v>
      </c>
    </row>
    <row r="1274" spans="2:7">
      <c r="B1274" s="526"/>
      <c r="C1274" s="526"/>
      <c r="G1274" s="2">
        <f t="shared" si="23"/>
        <v>159.79999999999964</v>
      </c>
    </row>
    <row r="1275" spans="2:7">
      <c r="B1275" s="526"/>
      <c r="C1275" s="526"/>
      <c r="G1275" s="2">
        <f t="shared" si="23"/>
        <v>159.79999999999964</v>
      </c>
    </row>
    <row r="1276" spans="2:7">
      <c r="B1276" s="526"/>
      <c r="C1276" s="526"/>
      <c r="G1276" s="2">
        <f t="shared" si="23"/>
        <v>159.79999999999964</v>
      </c>
    </row>
    <row r="1277" spans="2:7">
      <c r="B1277" s="526"/>
      <c r="C1277" s="526"/>
      <c r="G1277" s="2">
        <f t="shared" si="23"/>
        <v>159.79999999999964</v>
      </c>
    </row>
    <row r="1278" spans="2:7">
      <c r="B1278" s="526"/>
      <c r="C1278" s="526"/>
      <c r="G1278" s="2">
        <f t="shared" si="23"/>
        <v>159.79999999999964</v>
      </c>
    </row>
    <row r="1279" spans="2:7">
      <c r="B1279" s="526"/>
      <c r="C1279" s="526"/>
      <c r="G1279" s="2">
        <f t="shared" si="23"/>
        <v>159.79999999999964</v>
      </c>
    </row>
    <row r="1280" spans="2:7">
      <c r="B1280" s="526"/>
      <c r="C1280" s="526"/>
      <c r="G1280" s="2">
        <f t="shared" si="23"/>
        <v>159.79999999999964</v>
      </c>
    </row>
    <row r="1281" spans="2:7">
      <c r="B1281" s="526"/>
      <c r="C1281" s="526"/>
      <c r="G1281" s="2">
        <f t="shared" si="23"/>
        <v>159.79999999999964</v>
      </c>
    </row>
    <row r="1282" spans="2:7">
      <c r="B1282" s="526"/>
      <c r="C1282" s="526"/>
      <c r="G1282" s="2">
        <f t="shared" si="23"/>
        <v>159.79999999999964</v>
      </c>
    </row>
    <row r="1283" spans="2:7">
      <c r="B1283" s="526"/>
      <c r="C1283" s="526"/>
      <c r="G1283" s="2">
        <f t="shared" si="23"/>
        <v>159.79999999999964</v>
      </c>
    </row>
    <row r="1284" spans="2:7">
      <c r="B1284" s="526"/>
      <c r="C1284" s="526"/>
      <c r="G1284" s="2">
        <f t="shared" si="23"/>
        <v>159.79999999999964</v>
      </c>
    </row>
    <row r="1285" spans="2:7">
      <c r="B1285" s="526"/>
      <c r="C1285" s="526"/>
      <c r="G1285" s="2">
        <f t="shared" si="23"/>
        <v>159.79999999999964</v>
      </c>
    </row>
    <row r="1286" spans="2:7">
      <c r="B1286" s="526"/>
      <c r="C1286" s="526"/>
      <c r="G1286" s="2">
        <f t="shared" si="23"/>
        <v>159.79999999999964</v>
      </c>
    </row>
    <row r="1287" spans="2:7">
      <c r="B1287" s="526"/>
      <c r="C1287" s="526"/>
      <c r="G1287" s="2">
        <f t="shared" si="23"/>
        <v>159.79999999999964</v>
      </c>
    </row>
    <row r="1288" spans="2:7">
      <c r="B1288" s="526"/>
      <c r="C1288" s="526"/>
      <c r="G1288" s="2">
        <f t="shared" si="23"/>
        <v>159.79999999999964</v>
      </c>
    </row>
    <row r="1289" spans="2:7">
      <c r="B1289" s="526"/>
      <c r="C1289" s="526"/>
      <c r="G1289" s="2">
        <f t="shared" si="23"/>
        <v>159.79999999999964</v>
      </c>
    </row>
    <row r="1290" spans="2:7">
      <c r="B1290" s="526"/>
      <c r="C1290" s="526"/>
      <c r="G1290" s="2">
        <f t="shared" si="23"/>
        <v>159.79999999999964</v>
      </c>
    </row>
    <row r="1291" spans="2:7">
      <c r="B1291" s="526"/>
      <c r="C1291" s="526"/>
      <c r="G1291" s="2">
        <f t="shared" si="23"/>
        <v>159.79999999999964</v>
      </c>
    </row>
    <row r="1292" spans="2:7">
      <c r="B1292" s="526"/>
      <c r="C1292" s="526"/>
      <c r="G1292" s="2">
        <f t="shared" si="23"/>
        <v>159.79999999999964</v>
      </c>
    </row>
    <row r="1293" spans="2:7">
      <c r="B1293" s="526"/>
      <c r="C1293" s="526"/>
      <c r="G1293" s="2">
        <f t="shared" si="23"/>
        <v>159.79999999999964</v>
      </c>
    </row>
    <row r="1294" spans="2:7">
      <c r="B1294" s="526"/>
      <c r="C1294" s="526"/>
      <c r="G1294" s="2">
        <f t="shared" si="23"/>
        <v>159.79999999999964</v>
      </c>
    </row>
    <row r="1295" spans="2:7">
      <c r="B1295" s="526"/>
      <c r="C1295" s="526"/>
      <c r="G1295" s="2">
        <f t="shared" si="23"/>
        <v>159.79999999999964</v>
      </c>
    </row>
    <row r="1296" spans="2:7">
      <c r="B1296" s="526"/>
      <c r="C1296" s="526"/>
      <c r="G1296" s="2">
        <f t="shared" si="23"/>
        <v>159.79999999999964</v>
      </c>
    </row>
    <row r="1297" spans="2:7">
      <c r="B1297" s="526"/>
      <c r="C1297" s="526"/>
      <c r="G1297" s="2">
        <f t="shared" si="23"/>
        <v>159.79999999999964</v>
      </c>
    </row>
    <row r="1298" spans="2:7">
      <c r="B1298" s="526"/>
      <c r="C1298" s="526"/>
      <c r="G1298" s="2">
        <f t="shared" ref="G1298:G1322" si="24">+G1297+E1298-F1298</f>
        <v>159.79999999999964</v>
      </c>
    </row>
    <row r="1299" spans="2:7">
      <c r="B1299" s="526"/>
      <c r="C1299" s="526"/>
      <c r="G1299" s="2">
        <f t="shared" si="24"/>
        <v>159.79999999999964</v>
      </c>
    </row>
    <row r="1300" spans="2:7">
      <c r="B1300" s="526"/>
      <c r="C1300" s="526"/>
      <c r="G1300" s="2">
        <f t="shared" si="24"/>
        <v>159.79999999999964</v>
      </c>
    </row>
    <row r="1301" spans="2:7">
      <c r="B1301" s="526"/>
      <c r="C1301" s="526"/>
      <c r="G1301" s="2">
        <f t="shared" si="24"/>
        <v>159.79999999999964</v>
      </c>
    </row>
    <row r="1302" spans="2:7">
      <c r="B1302" s="526"/>
      <c r="C1302" s="526"/>
      <c r="G1302" s="2">
        <f t="shared" si="24"/>
        <v>159.79999999999964</v>
      </c>
    </row>
    <row r="1303" spans="2:7">
      <c r="B1303" s="526"/>
      <c r="C1303" s="526"/>
      <c r="G1303" s="2">
        <f t="shared" si="24"/>
        <v>159.79999999999964</v>
      </c>
    </row>
    <row r="1304" spans="2:7">
      <c r="B1304" s="526"/>
      <c r="C1304" s="526"/>
      <c r="G1304" s="2">
        <f t="shared" si="24"/>
        <v>159.79999999999964</v>
      </c>
    </row>
    <row r="1305" spans="2:7">
      <c r="B1305" s="526"/>
      <c r="C1305" s="526"/>
      <c r="G1305" s="2">
        <f t="shared" si="24"/>
        <v>159.79999999999964</v>
      </c>
    </row>
    <row r="1306" spans="2:7">
      <c r="B1306" s="526"/>
      <c r="C1306" s="526"/>
      <c r="G1306" s="2">
        <f t="shared" si="24"/>
        <v>159.79999999999964</v>
      </c>
    </row>
    <row r="1307" spans="2:7">
      <c r="B1307" s="526"/>
      <c r="C1307" s="526"/>
      <c r="G1307" s="2">
        <f t="shared" si="24"/>
        <v>159.79999999999964</v>
      </c>
    </row>
    <row r="1308" spans="2:7">
      <c r="B1308" s="526"/>
      <c r="C1308" s="526"/>
      <c r="G1308" s="2">
        <f t="shared" si="24"/>
        <v>159.79999999999964</v>
      </c>
    </row>
    <row r="1309" spans="2:7">
      <c r="B1309" s="526"/>
      <c r="C1309" s="526"/>
      <c r="G1309" s="2">
        <f t="shared" si="24"/>
        <v>159.79999999999964</v>
      </c>
    </row>
    <row r="1310" spans="2:7">
      <c r="B1310" s="526"/>
      <c r="C1310" s="526"/>
      <c r="G1310" s="2">
        <f t="shared" si="24"/>
        <v>159.79999999999964</v>
      </c>
    </row>
    <row r="1311" spans="2:7">
      <c r="B1311" s="526"/>
      <c r="C1311" s="526"/>
      <c r="G1311" s="2">
        <f t="shared" si="24"/>
        <v>159.79999999999964</v>
      </c>
    </row>
    <row r="1312" spans="2:7">
      <c r="B1312" s="526"/>
      <c r="C1312" s="526"/>
      <c r="G1312" s="2">
        <f t="shared" si="24"/>
        <v>159.79999999999964</v>
      </c>
    </row>
    <row r="1313" spans="2:7">
      <c r="B1313" s="526"/>
      <c r="C1313" s="526"/>
      <c r="G1313" s="2">
        <f t="shared" si="24"/>
        <v>159.79999999999964</v>
      </c>
    </row>
    <row r="1314" spans="2:7">
      <c r="B1314" s="526"/>
      <c r="C1314" s="526"/>
      <c r="G1314" s="2">
        <f t="shared" si="24"/>
        <v>159.79999999999964</v>
      </c>
    </row>
    <row r="1315" spans="2:7">
      <c r="B1315" s="526"/>
      <c r="C1315" s="526"/>
      <c r="G1315" s="2">
        <f t="shared" si="24"/>
        <v>159.79999999999964</v>
      </c>
    </row>
    <row r="1316" spans="2:7">
      <c r="B1316" s="526"/>
      <c r="C1316" s="526"/>
      <c r="G1316" s="2">
        <f t="shared" si="24"/>
        <v>159.79999999999964</v>
      </c>
    </row>
    <row r="1317" spans="2:7">
      <c r="B1317" s="526"/>
      <c r="C1317" s="526"/>
      <c r="G1317" s="2">
        <f t="shared" si="24"/>
        <v>159.79999999999964</v>
      </c>
    </row>
    <row r="1318" spans="2:7">
      <c r="B1318" s="526"/>
      <c r="C1318" s="526"/>
      <c r="G1318" s="2">
        <f t="shared" si="24"/>
        <v>159.79999999999964</v>
      </c>
    </row>
    <row r="1319" spans="2:7">
      <c r="B1319" s="526"/>
      <c r="C1319" s="526"/>
      <c r="G1319" s="2">
        <f t="shared" si="24"/>
        <v>159.79999999999964</v>
      </c>
    </row>
    <row r="1320" spans="2:7">
      <c r="B1320" s="526"/>
      <c r="C1320" s="526"/>
      <c r="G1320" s="2">
        <f t="shared" si="24"/>
        <v>159.79999999999964</v>
      </c>
    </row>
    <row r="1321" spans="2:7">
      <c r="B1321" s="526"/>
      <c r="C1321" s="526"/>
      <c r="G1321" s="2">
        <f t="shared" si="24"/>
        <v>159.79999999999964</v>
      </c>
    </row>
    <row r="1322" spans="2:7">
      <c r="B1322" s="526"/>
      <c r="C1322" s="526"/>
      <c r="G1322" s="2">
        <f t="shared" si="24"/>
        <v>159.79999999999964</v>
      </c>
    </row>
  </sheetData>
  <autoFilter ref="A4:G643" xr:uid="{00000000-0001-0000-0500-000000000000}"/>
  <mergeCells count="5">
    <mergeCell ref="B2:G2"/>
    <mergeCell ref="I910:K910"/>
    <mergeCell ref="H929:K929"/>
    <mergeCell ref="I966:K966"/>
    <mergeCell ref="I991:K991"/>
  </mergeCells>
  <pageMargins left="0" right="0"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P1334"/>
  <sheetViews>
    <sheetView topLeftCell="A916" zoomScaleNormal="100" workbookViewId="0">
      <selection activeCell="I918" sqref="I918:K922"/>
    </sheetView>
  </sheetViews>
  <sheetFormatPr defaultColWidth="11.42578125" defaultRowHeight="15"/>
  <cols>
    <col min="1" max="1" width="11.42578125" style="7"/>
    <col min="2" max="3" width="14.5703125" style="9" customWidth="1"/>
    <col min="4" max="4" width="47.28515625" bestFit="1" customWidth="1"/>
    <col min="5" max="5" width="11.42578125" style="8"/>
    <col min="6" max="6" width="11.42578125" style="2"/>
    <col min="7" max="7" width="13.85546875" customWidth="1"/>
    <col min="11" max="11" width="18.140625" customWidth="1"/>
    <col min="15" max="15" width="21.42578125" bestFit="1" customWidth="1"/>
  </cols>
  <sheetData>
    <row r="2" spans="1:7">
      <c r="B2" s="542" t="s">
        <v>229</v>
      </c>
      <c r="C2" s="542"/>
      <c r="D2" s="542"/>
      <c r="E2" s="542"/>
      <c r="F2" s="542"/>
      <c r="G2" s="542"/>
    </row>
    <row r="4" spans="1:7" ht="30.75">
      <c r="A4" s="43" t="s">
        <v>1</v>
      </c>
      <c r="B4" s="528" t="s">
        <v>2</v>
      </c>
      <c r="C4" s="528" t="s">
        <v>3</v>
      </c>
      <c r="D4" s="528" t="s">
        <v>4</v>
      </c>
      <c r="E4" s="13" t="s">
        <v>5</v>
      </c>
      <c r="F4" s="13" t="s">
        <v>6</v>
      </c>
      <c r="G4" s="13" t="s">
        <v>7</v>
      </c>
    </row>
    <row r="5" spans="1:7">
      <c r="A5" s="44">
        <v>42736</v>
      </c>
      <c r="B5" s="525" t="s">
        <v>8</v>
      </c>
      <c r="C5" s="526"/>
      <c r="G5" s="2">
        <v>153.4</v>
      </c>
    </row>
    <row r="6" spans="1:7">
      <c r="A6" s="7">
        <v>42783</v>
      </c>
      <c r="B6" s="526">
        <v>12968</v>
      </c>
      <c r="C6" s="526" t="s">
        <v>9</v>
      </c>
      <c r="F6" s="2">
        <v>153.4</v>
      </c>
      <c r="G6" s="2">
        <f t="shared" ref="G6:G75" si="0">+G5+E6-F6</f>
        <v>0</v>
      </c>
    </row>
    <row r="7" spans="1:7">
      <c r="A7" s="44">
        <v>42766</v>
      </c>
      <c r="B7" s="525" t="s">
        <v>14</v>
      </c>
      <c r="C7" s="525" t="s">
        <v>15</v>
      </c>
      <c r="D7" t="s">
        <v>16</v>
      </c>
      <c r="E7" s="2">
        <v>35.5</v>
      </c>
      <c r="G7" s="2">
        <f t="shared" si="0"/>
        <v>35.5</v>
      </c>
    </row>
    <row r="8" spans="1:7">
      <c r="B8" s="526"/>
      <c r="C8" s="526"/>
      <c r="D8" t="s">
        <v>17</v>
      </c>
      <c r="E8" s="2">
        <v>2.8</v>
      </c>
      <c r="G8" s="2">
        <f t="shared" si="0"/>
        <v>38.299999999999997</v>
      </c>
    </row>
    <row r="9" spans="1:7">
      <c r="B9" s="526"/>
      <c r="C9" s="526"/>
      <c r="D9" t="s">
        <v>18</v>
      </c>
      <c r="E9" s="2">
        <v>60</v>
      </c>
      <c r="G9" s="2">
        <f t="shared" si="0"/>
        <v>98.3</v>
      </c>
    </row>
    <row r="10" spans="1:7">
      <c r="B10" s="526"/>
      <c r="C10" s="526"/>
      <c r="D10" t="s">
        <v>19</v>
      </c>
      <c r="E10" s="2">
        <v>2</v>
      </c>
      <c r="G10" s="2">
        <f t="shared" si="0"/>
        <v>100.3</v>
      </c>
    </row>
    <row r="11" spans="1:7">
      <c r="B11" s="526" t="s">
        <v>114</v>
      </c>
      <c r="C11" s="526" t="s">
        <v>15</v>
      </c>
      <c r="D11" t="s">
        <v>18</v>
      </c>
      <c r="E11" s="2"/>
      <c r="F11" s="2">
        <v>60</v>
      </c>
      <c r="G11" s="2">
        <f t="shared" si="0"/>
        <v>40.299999999999997</v>
      </c>
    </row>
    <row r="12" spans="1:7">
      <c r="B12" s="526" t="s">
        <v>114</v>
      </c>
      <c r="C12" s="526" t="s">
        <v>15</v>
      </c>
      <c r="D12" t="s">
        <v>19</v>
      </c>
      <c r="E12" s="2"/>
      <c r="F12" s="2">
        <v>2</v>
      </c>
      <c r="G12" s="2">
        <f t="shared" si="0"/>
        <v>38.299999999999997</v>
      </c>
    </row>
    <row r="13" spans="1:7">
      <c r="A13" s="7">
        <v>42786</v>
      </c>
      <c r="B13" s="526">
        <v>12228</v>
      </c>
      <c r="C13" s="526" t="s">
        <v>15</v>
      </c>
      <c r="D13" t="s">
        <v>17</v>
      </c>
      <c r="E13" s="2"/>
      <c r="F13" s="2">
        <v>2.8</v>
      </c>
      <c r="G13" s="2">
        <f t="shared" si="0"/>
        <v>35.5</v>
      </c>
    </row>
    <row r="14" spans="1:7">
      <c r="A14" s="7">
        <v>42786</v>
      </c>
      <c r="B14" s="526">
        <v>12228</v>
      </c>
      <c r="C14" s="526" t="s">
        <v>15</v>
      </c>
      <c r="D14" t="s">
        <v>16</v>
      </c>
      <c r="E14" s="2"/>
      <c r="F14" s="2">
        <v>35.5</v>
      </c>
      <c r="G14" s="2">
        <f t="shared" si="0"/>
        <v>0</v>
      </c>
    </row>
    <row r="15" spans="1:7">
      <c r="A15" s="44">
        <v>42794</v>
      </c>
      <c r="B15" s="525" t="s">
        <v>14</v>
      </c>
      <c r="C15" s="525" t="s">
        <v>20</v>
      </c>
      <c r="D15" t="s">
        <v>16</v>
      </c>
      <c r="E15" s="2">
        <v>43.7</v>
      </c>
      <c r="G15" s="2">
        <f t="shared" si="0"/>
        <v>43.7</v>
      </c>
    </row>
    <row r="16" spans="1:7">
      <c r="B16" s="526"/>
      <c r="C16" s="526"/>
      <c r="D16" t="s">
        <v>17</v>
      </c>
      <c r="E16" s="2">
        <v>2</v>
      </c>
      <c r="G16" s="2">
        <f t="shared" si="0"/>
        <v>45.7</v>
      </c>
    </row>
    <row r="17" spans="1:7">
      <c r="B17" s="526"/>
      <c r="C17" s="526"/>
      <c r="D17" t="s">
        <v>18</v>
      </c>
      <c r="E17" s="2">
        <v>56</v>
      </c>
      <c r="G17" s="2">
        <f t="shared" si="0"/>
        <v>101.7</v>
      </c>
    </row>
    <row r="18" spans="1:7">
      <c r="B18" s="526"/>
      <c r="C18" s="526"/>
      <c r="D18" t="s">
        <v>19</v>
      </c>
      <c r="E18" s="2">
        <v>2</v>
      </c>
      <c r="G18" s="2">
        <f t="shared" si="0"/>
        <v>103.7</v>
      </c>
    </row>
    <row r="19" spans="1:7">
      <c r="B19" s="526" t="s">
        <v>114</v>
      </c>
      <c r="C19" s="526" t="s">
        <v>20</v>
      </c>
      <c r="D19" t="s">
        <v>18</v>
      </c>
      <c r="E19" s="2"/>
      <c r="F19" s="2">
        <v>56</v>
      </c>
      <c r="G19" s="2">
        <f t="shared" si="0"/>
        <v>47.7</v>
      </c>
    </row>
    <row r="20" spans="1:7">
      <c r="B20" s="526" t="s">
        <v>114</v>
      </c>
      <c r="C20" s="526" t="s">
        <v>20</v>
      </c>
      <c r="D20" t="s">
        <v>19</v>
      </c>
      <c r="E20" s="2"/>
      <c r="F20" s="2">
        <v>2</v>
      </c>
      <c r="G20" s="2">
        <f t="shared" si="0"/>
        <v>45.7</v>
      </c>
    </row>
    <row r="21" spans="1:7">
      <c r="A21" s="7">
        <v>42819</v>
      </c>
      <c r="B21" s="526">
        <v>12476</v>
      </c>
      <c r="C21" s="526" t="s">
        <v>20</v>
      </c>
      <c r="D21" t="s">
        <v>16</v>
      </c>
      <c r="E21" s="2"/>
      <c r="F21" s="2">
        <v>43.7</v>
      </c>
      <c r="G21" s="2">
        <f t="shared" si="0"/>
        <v>2</v>
      </c>
    </row>
    <row r="22" spans="1:7">
      <c r="A22" s="7">
        <v>42819</v>
      </c>
      <c r="B22" s="526">
        <v>12476</v>
      </c>
      <c r="C22" s="526" t="s">
        <v>20</v>
      </c>
      <c r="D22" t="s">
        <v>17</v>
      </c>
      <c r="E22" s="2"/>
      <c r="F22" s="2">
        <v>2</v>
      </c>
      <c r="G22" s="2">
        <f t="shared" si="0"/>
        <v>0</v>
      </c>
    </row>
    <row r="23" spans="1:7">
      <c r="A23" s="44">
        <v>42825</v>
      </c>
      <c r="B23" s="525" t="s">
        <v>14</v>
      </c>
      <c r="C23" s="525" t="s">
        <v>23</v>
      </c>
      <c r="D23" t="s">
        <v>16</v>
      </c>
      <c r="E23" s="2">
        <v>41</v>
      </c>
      <c r="G23" s="2">
        <f t="shared" si="0"/>
        <v>41</v>
      </c>
    </row>
    <row r="24" spans="1:7">
      <c r="B24" s="526"/>
      <c r="C24" s="526"/>
      <c r="D24" t="s">
        <v>17</v>
      </c>
      <c r="E24" s="2">
        <v>2</v>
      </c>
      <c r="G24" s="2">
        <f t="shared" si="0"/>
        <v>43</v>
      </c>
    </row>
    <row r="25" spans="1:7">
      <c r="B25" s="526"/>
      <c r="C25" s="526"/>
      <c r="D25" t="s">
        <v>18</v>
      </c>
      <c r="E25" s="2">
        <v>60</v>
      </c>
      <c r="G25" s="2">
        <f t="shared" si="0"/>
        <v>103</v>
      </c>
    </row>
    <row r="26" spans="1:7">
      <c r="B26" s="526"/>
      <c r="C26" s="526"/>
      <c r="D26" t="s">
        <v>19</v>
      </c>
      <c r="E26" s="2">
        <v>2</v>
      </c>
      <c r="G26" s="2">
        <f t="shared" si="0"/>
        <v>105</v>
      </c>
    </row>
    <row r="27" spans="1:7">
      <c r="B27" s="526" t="s">
        <v>114</v>
      </c>
      <c r="C27" s="526" t="s">
        <v>23</v>
      </c>
      <c r="D27" t="s">
        <v>18</v>
      </c>
      <c r="E27" s="2"/>
      <c r="F27" s="2">
        <v>60</v>
      </c>
      <c r="G27" s="2">
        <f t="shared" si="0"/>
        <v>45</v>
      </c>
    </row>
    <row r="28" spans="1:7">
      <c r="B28" s="526" t="s">
        <v>114</v>
      </c>
      <c r="C28" s="526" t="s">
        <v>23</v>
      </c>
      <c r="D28" t="s">
        <v>19</v>
      </c>
      <c r="E28" s="2"/>
      <c r="F28" s="2">
        <v>2</v>
      </c>
      <c r="G28" s="2">
        <f t="shared" si="0"/>
        <v>43</v>
      </c>
    </row>
    <row r="29" spans="1:7">
      <c r="A29" s="7">
        <v>42884</v>
      </c>
      <c r="B29" s="526">
        <v>12854</v>
      </c>
      <c r="C29" s="526" t="s">
        <v>23</v>
      </c>
      <c r="D29" t="s">
        <v>16</v>
      </c>
      <c r="E29" s="2"/>
      <c r="F29" s="2">
        <v>41</v>
      </c>
      <c r="G29" s="2">
        <f t="shared" si="0"/>
        <v>2</v>
      </c>
    </row>
    <row r="30" spans="1:7">
      <c r="A30" s="7">
        <v>42884</v>
      </c>
      <c r="B30" s="526">
        <v>12854</v>
      </c>
      <c r="C30" s="526" t="s">
        <v>23</v>
      </c>
      <c r="D30" t="s">
        <v>17</v>
      </c>
      <c r="E30" s="2"/>
      <c r="F30" s="2">
        <v>2</v>
      </c>
      <c r="G30" s="2">
        <f t="shared" si="0"/>
        <v>0</v>
      </c>
    </row>
    <row r="31" spans="1:7">
      <c r="A31" s="44">
        <v>42855</v>
      </c>
      <c r="B31" s="525" t="s">
        <v>14</v>
      </c>
      <c r="C31" s="525" t="s">
        <v>24</v>
      </c>
      <c r="D31" t="s">
        <v>16</v>
      </c>
      <c r="E31" s="2">
        <v>43.2</v>
      </c>
      <c r="G31" s="2">
        <f t="shared" si="0"/>
        <v>43.2</v>
      </c>
    </row>
    <row r="32" spans="1:7">
      <c r="B32" s="526"/>
      <c r="C32" s="526"/>
      <c r="D32" t="s">
        <v>17</v>
      </c>
      <c r="E32" s="2">
        <v>2</v>
      </c>
      <c r="G32" s="2">
        <f t="shared" si="0"/>
        <v>45.2</v>
      </c>
    </row>
    <row r="33" spans="1:7">
      <c r="B33" s="526"/>
      <c r="C33" s="526"/>
      <c r="D33" t="s">
        <v>18</v>
      </c>
      <c r="E33" s="2">
        <v>60</v>
      </c>
      <c r="G33" s="2">
        <f t="shared" si="0"/>
        <v>105.2</v>
      </c>
    </row>
    <row r="34" spans="1:7">
      <c r="B34" s="526"/>
      <c r="C34" s="526"/>
      <c r="D34" t="s">
        <v>19</v>
      </c>
      <c r="E34" s="2">
        <v>2</v>
      </c>
      <c r="G34" s="2">
        <f t="shared" si="0"/>
        <v>107.2</v>
      </c>
    </row>
    <row r="35" spans="1:7">
      <c r="B35" s="526" t="s">
        <v>114</v>
      </c>
      <c r="C35" s="526" t="s">
        <v>24</v>
      </c>
      <c r="D35" t="s">
        <v>18</v>
      </c>
      <c r="E35" s="2"/>
      <c r="F35" s="2">
        <v>60</v>
      </c>
      <c r="G35" s="2">
        <f t="shared" si="0"/>
        <v>47.2</v>
      </c>
    </row>
    <row r="36" spans="1:7">
      <c r="B36" s="526" t="s">
        <v>114</v>
      </c>
      <c r="C36" s="526" t="s">
        <v>24</v>
      </c>
      <c r="D36" t="s">
        <v>19</v>
      </c>
      <c r="E36" s="2"/>
      <c r="F36" s="2">
        <v>2</v>
      </c>
      <c r="G36" s="2">
        <f t="shared" si="0"/>
        <v>45.2</v>
      </c>
    </row>
    <row r="37" spans="1:7">
      <c r="A37" s="7">
        <v>42884</v>
      </c>
      <c r="B37" s="526">
        <v>12854</v>
      </c>
      <c r="C37" s="526" t="s">
        <v>24</v>
      </c>
      <c r="D37" t="s">
        <v>16</v>
      </c>
      <c r="E37" s="2"/>
      <c r="F37" s="2">
        <v>43.2</v>
      </c>
      <c r="G37" s="2">
        <f t="shared" si="0"/>
        <v>2</v>
      </c>
    </row>
    <row r="38" spans="1:7">
      <c r="A38" s="7">
        <v>42884</v>
      </c>
      <c r="B38" s="526">
        <v>12854</v>
      </c>
      <c r="C38" s="526" t="s">
        <v>24</v>
      </c>
      <c r="D38" t="s">
        <v>17</v>
      </c>
      <c r="E38" s="2"/>
      <c r="F38" s="2">
        <v>2</v>
      </c>
      <c r="G38" s="2">
        <f t="shared" si="0"/>
        <v>0</v>
      </c>
    </row>
    <row r="39" spans="1:7">
      <c r="A39" s="44">
        <v>42886</v>
      </c>
      <c r="B39" s="525" t="s">
        <v>14</v>
      </c>
      <c r="C39" s="525" t="s">
        <v>25</v>
      </c>
      <c r="D39" t="s">
        <v>16</v>
      </c>
      <c r="E39" s="2">
        <v>41.8</v>
      </c>
      <c r="G39" s="2">
        <f t="shared" si="0"/>
        <v>41.8</v>
      </c>
    </row>
    <row r="40" spans="1:7">
      <c r="B40" s="526"/>
      <c r="C40" s="526"/>
      <c r="D40" t="s">
        <v>17</v>
      </c>
      <c r="E40" s="2">
        <v>2</v>
      </c>
      <c r="G40" s="2">
        <f t="shared" si="0"/>
        <v>43.8</v>
      </c>
    </row>
    <row r="41" spans="1:7">
      <c r="B41" s="526"/>
      <c r="C41" s="526"/>
      <c r="D41" t="s">
        <v>18</v>
      </c>
      <c r="E41" s="2">
        <v>60</v>
      </c>
      <c r="G41" s="2">
        <f t="shared" si="0"/>
        <v>103.8</v>
      </c>
    </row>
    <row r="42" spans="1:7">
      <c r="B42" s="526"/>
      <c r="C42" s="526"/>
      <c r="D42" t="s">
        <v>19</v>
      </c>
      <c r="E42" s="2">
        <v>2</v>
      </c>
      <c r="G42" s="2">
        <f t="shared" si="0"/>
        <v>105.8</v>
      </c>
    </row>
    <row r="43" spans="1:7">
      <c r="A43" s="7">
        <v>42885</v>
      </c>
      <c r="B43" s="526" t="s">
        <v>114</v>
      </c>
      <c r="C43" s="526" t="s">
        <v>25</v>
      </c>
      <c r="D43" t="s">
        <v>18</v>
      </c>
      <c r="E43" s="2"/>
      <c r="F43" s="2">
        <v>60</v>
      </c>
      <c r="G43" s="2">
        <f t="shared" si="0"/>
        <v>45.8</v>
      </c>
    </row>
    <row r="44" spans="1:7">
      <c r="A44" s="7">
        <v>42885</v>
      </c>
      <c r="B44" s="526" t="s">
        <v>114</v>
      </c>
      <c r="C44" s="526" t="s">
        <v>25</v>
      </c>
      <c r="D44" t="s">
        <v>19</v>
      </c>
      <c r="E44" s="2"/>
      <c r="F44" s="2">
        <v>2</v>
      </c>
      <c r="G44" s="2">
        <f t="shared" si="0"/>
        <v>43.8</v>
      </c>
    </row>
    <row r="45" spans="1:7">
      <c r="A45" s="7">
        <v>42949</v>
      </c>
      <c r="B45" s="526">
        <v>13342</v>
      </c>
      <c r="C45" s="526" t="s">
        <v>25</v>
      </c>
      <c r="D45" t="s">
        <v>16</v>
      </c>
      <c r="E45" s="2"/>
      <c r="F45" s="2">
        <v>41.8</v>
      </c>
      <c r="G45" s="2">
        <f t="shared" si="0"/>
        <v>2</v>
      </c>
    </row>
    <row r="46" spans="1:7">
      <c r="A46" s="7">
        <v>42949</v>
      </c>
      <c r="B46" s="526">
        <v>13342</v>
      </c>
      <c r="C46" s="526" t="s">
        <v>25</v>
      </c>
      <c r="D46" t="s">
        <v>17</v>
      </c>
      <c r="E46" s="2"/>
      <c r="F46" s="2">
        <v>2</v>
      </c>
      <c r="G46" s="2">
        <f t="shared" si="0"/>
        <v>0</v>
      </c>
    </row>
    <row r="47" spans="1:7">
      <c r="A47" s="44">
        <v>42916</v>
      </c>
      <c r="B47" s="525" t="s">
        <v>14</v>
      </c>
      <c r="C47" s="525" t="s">
        <v>26</v>
      </c>
      <c r="D47" t="s">
        <v>16</v>
      </c>
      <c r="E47" s="2">
        <v>40.5</v>
      </c>
      <c r="G47" s="2">
        <f t="shared" si="0"/>
        <v>40.5</v>
      </c>
    </row>
    <row r="48" spans="1:7">
      <c r="B48" s="526"/>
      <c r="C48" s="526"/>
      <c r="D48" t="s">
        <v>17</v>
      </c>
      <c r="E48" s="2">
        <v>2</v>
      </c>
      <c r="G48" s="2">
        <f t="shared" si="0"/>
        <v>42.5</v>
      </c>
    </row>
    <row r="49" spans="1:7">
      <c r="B49" s="526"/>
      <c r="C49" s="526"/>
      <c r="D49" t="s">
        <v>18</v>
      </c>
      <c r="E49" s="2">
        <v>60</v>
      </c>
      <c r="G49" s="2">
        <f t="shared" si="0"/>
        <v>102.5</v>
      </c>
    </row>
    <row r="50" spans="1:7">
      <c r="B50" s="526"/>
      <c r="C50" s="526"/>
      <c r="D50" t="s">
        <v>19</v>
      </c>
      <c r="E50" s="2">
        <v>2</v>
      </c>
      <c r="G50" s="2">
        <f t="shared" si="0"/>
        <v>104.5</v>
      </c>
    </row>
    <row r="51" spans="1:7">
      <c r="A51" s="7">
        <v>42916</v>
      </c>
      <c r="B51" s="526" t="s">
        <v>114</v>
      </c>
      <c r="C51" s="526" t="s">
        <v>26</v>
      </c>
      <c r="D51" t="s">
        <v>18</v>
      </c>
      <c r="E51" s="2"/>
      <c r="F51" s="2">
        <v>60</v>
      </c>
      <c r="G51" s="2">
        <f t="shared" si="0"/>
        <v>44.5</v>
      </c>
    </row>
    <row r="52" spans="1:7">
      <c r="A52" s="7">
        <v>42916</v>
      </c>
      <c r="B52" s="526" t="s">
        <v>114</v>
      </c>
      <c r="C52" s="526" t="s">
        <v>26</v>
      </c>
      <c r="D52" t="s">
        <v>19</v>
      </c>
      <c r="E52" s="2"/>
      <c r="F52" s="2">
        <v>2</v>
      </c>
      <c r="G52" s="2">
        <f t="shared" si="0"/>
        <v>42.5</v>
      </c>
    </row>
    <row r="53" spans="1:7">
      <c r="A53" s="7">
        <v>42949</v>
      </c>
      <c r="B53" s="526">
        <v>13342</v>
      </c>
      <c r="C53" s="526" t="s">
        <v>26</v>
      </c>
      <c r="D53" t="s">
        <v>16</v>
      </c>
      <c r="E53" s="2"/>
      <c r="F53" s="2">
        <v>40.5</v>
      </c>
      <c r="G53" s="2">
        <f t="shared" si="0"/>
        <v>2</v>
      </c>
    </row>
    <row r="54" spans="1:7">
      <c r="A54" s="7">
        <v>42949</v>
      </c>
      <c r="B54" s="526">
        <v>13342</v>
      </c>
      <c r="C54" s="526" t="s">
        <v>26</v>
      </c>
      <c r="D54" t="s">
        <v>17</v>
      </c>
      <c r="E54" s="2"/>
      <c r="F54" s="2">
        <v>2</v>
      </c>
      <c r="G54" s="2">
        <f t="shared" si="0"/>
        <v>0</v>
      </c>
    </row>
    <row r="55" spans="1:7">
      <c r="A55" s="44">
        <v>42947</v>
      </c>
      <c r="B55" s="525" t="s">
        <v>14</v>
      </c>
      <c r="C55" s="525" t="s">
        <v>27</v>
      </c>
      <c r="D55" t="s">
        <v>16</v>
      </c>
      <c r="E55" s="2">
        <v>39.6</v>
      </c>
      <c r="G55" s="2">
        <f t="shared" si="0"/>
        <v>39.6</v>
      </c>
    </row>
    <row r="56" spans="1:7">
      <c r="B56" s="526"/>
      <c r="C56" s="526"/>
      <c r="D56" t="s">
        <v>17</v>
      </c>
      <c r="E56" s="2">
        <v>2</v>
      </c>
      <c r="G56" s="2">
        <f t="shared" si="0"/>
        <v>41.6</v>
      </c>
    </row>
    <row r="57" spans="1:7">
      <c r="B57" s="526"/>
      <c r="C57" s="526"/>
      <c r="D57" t="s">
        <v>18</v>
      </c>
      <c r="E57" s="2">
        <v>60</v>
      </c>
      <c r="G57" s="2">
        <f t="shared" si="0"/>
        <v>101.6</v>
      </c>
    </row>
    <row r="58" spans="1:7">
      <c r="B58" s="526"/>
      <c r="C58" s="526"/>
      <c r="D58" t="s">
        <v>19</v>
      </c>
      <c r="E58" s="2">
        <v>2</v>
      </c>
      <c r="G58" s="2">
        <f t="shared" si="0"/>
        <v>103.6</v>
      </c>
    </row>
    <row r="59" spans="1:7">
      <c r="A59" s="7">
        <v>42947</v>
      </c>
      <c r="B59" s="526" t="s">
        <v>114</v>
      </c>
      <c r="C59" s="526" t="s">
        <v>27</v>
      </c>
      <c r="D59" t="s">
        <v>18</v>
      </c>
      <c r="E59" s="2"/>
      <c r="F59" s="2">
        <v>60</v>
      </c>
      <c r="G59" s="2">
        <f t="shared" si="0"/>
        <v>43.599999999999994</v>
      </c>
    </row>
    <row r="60" spans="1:7">
      <c r="A60" s="7">
        <v>42947</v>
      </c>
      <c r="B60" s="526" t="s">
        <v>114</v>
      </c>
      <c r="C60" s="526" t="s">
        <v>27</v>
      </c>
      <c r="D60" t="s">
        <v>19</v>
      </c>
      <c r="E60" s="2"/>
      <c r="F60" s="2">
        <v>2</v>
      </c>
      <c r="G60" s="2">
        <f t="shared" si="0"/>
        <v>41.599999999999994</v>
      </c>
    </row>
    <row r="61" spans="1:7">
      <c r="A61" s="7">
        <v>43012</v>
      </c>
      <c r="B61" s="526">
        <v>13788</v>
      </c>
      <c r="C61" s="526" t="s">
        <v>27</v>
      </c>
      <c r="D61" t="s">
        <v>16</v>
      </c>
      <c r="E61" s="2"/>
      <c r="F61" s="2">
        <v>39.6</v>
      </c>
      <c r="G61" s="2">
        <f t="shared" si="0"/>
        <v>1.9999999999999929</v>
      </c>
    </row>
    <row r="62" spans="1:7">
      <c r="A62" s="7">
        <v>43012</v>
      </c>
      <c r="B62" s="526">
        <v>13788</v>
      </c>
      <c r="C62" s="526" t="s">
        <v>27</v>
      </c>
      <c r="D62" t="s">
        <v>17</v>
      </c>
      <c r="E62" s="2"/>
      <c r="F62" s="2">
        <v>2</v>
      </c>
      <c r="G62" s="2">
        <f t="shared" si="0"/>
        <v>-7.1054273576010019E-15</v>
      </c>
    </row>
    <row r="63" spans="1:7">
      <c r="A63" s="44">
        <v>42978</v>
      </c>
      <c r="B63" s="525" t="s">
        <v>14</v>
      </c>
      <c r="C63" s="525" t="s">
        <v>28</v>
      </c>
      <c r="D63" t="s">
        <v>16</v>
      </c>
      <c r="E63" s="2">
        <v>39.6</v>
      </c>
      <c r="G63" s="2">
        <f t="shared" si="0"/>
        <v>39.599999999999994</v>
      </c>
    </row>
    <row r="64" spans="1:7">
      <c r="B64" s="526"/>
      <c r="C64" s="526"/>
      <c r="D64" t="s">
        <v>17</v>
      </c>
      <c r="E64" s="2">
        <v>2</v>
      </c>
      <c r="G64" s="2">
        <f t="shared" si="0"/>
        <v>41.599999999999994</v>
      </c>
    </row>
    <row r="65" spans="1:7">
      <c r="B65" s="526"/>
      <c r="C65" s="526"/>
      <c r="D65" t="s">
        <v>18</v>
      </c>
      <c r="E65" s="2">
        <v>60</v>
      </c>
      <c r="G65" s="2">
        <f t="shared" si="0"/>
        <v>101.6</v>
      </c>
    </row>
    <row r="66" spans="1:7" ht="15.75" customHeight="1">
      <c r="B66" s="526"/>
      <c r="C66" s="526"/>
      <c r="D66" t="s">
        <v>19</v>
      </c>
      <c r="E66" s="2">
        <v>2</v>
      </c>
      <c r="G66" s="2">
        <f t="shared" si="0"/>
        <v>103.6</v>
      </c>
    </row>
    <row r="67" spans="1:7" ht="15.75" customHeight="1">
      <c r="B67" s="526"/>
      <c r="C67" s="526"/>
      <c r="D67" t="s">
        <v>21</v>
      </c>
      <c r="E67" s="2">
        <v>85</v>
      </c>
      <c r="G67" s="2">
        <f t="shared" si="0"/>
        <v>188.6</v>
      </c>
    </row>
    <row r="68" spans="1:7" ht="15.75" customHeight="1">
      <c r="A68" s="7">
        <v>42978</v>
      </c>
      <c r="B68" s="526" t="s">
        <v>114</v>
      </c>
      <c r="C68" s="526" t="s">
        <v>28</v>
      </c>
      <c r="D68" t="s">
        <v>18</v>
      </c>
      <c r="E68" s="2"/>
      <c r="F68" s="2">
        <v>60</v>
      </c>
      <c r="G68" s="2">
        <f t="shared" si="0"/>
        <v>128.6</v>
      </c>
    </row>
    <row r="69" spans="1:7" ht="15.75" customHeight="1">
      <c r="A69" s="7">
        <v>42978</v>
      </c>
      <c r="B69" s="526" t="s">
        <v>114</v>
      </c>
      <c r="C69" s="526" t="s">
        <v>28</v>
      </c>
      <c r="D69" t="s">
        <v>19</v>
      </c>
      <c r="E69" s="2"/>
      <c r="F69" s="2">
        <v>2</v>
      </c>
      <c r="G69" s="2">
        <f t="shared" si="0"/>
        <v>126.6</v>
      </c>
    </row>
    <row r="70" spans="1:7" ht="15.75" customHeight="1">
      <c r="A70" s="7">
        <v>43012</v>
      </c>
      <c r="B70" s="526">
        <v>13788</v>
      </c>
      <c r="C70" s="526" t="s">
        <v>28</v>
      </c>
      <c r="D70" t="s">
        <v>16</v>
      </c>
      <c r="E70" s="2"/>
      <c r="F70" s="2">
        <v>39.6</v>
      </c>
      <c r="G70" s="2">
        <f t="shared" si="0"/>
        <v>87</v>
      </c>
    </row>
    <row r="71" spans="1:7" ht="15.75" customHeight="1">
      <c r="A71" s="7">
        <v>43012</v>
      </c>
      <c r="B71" s="526">
        <v>13788</v>
      </c>
      <c r="C71" s="526" t="s">
        <v>28</v>
      </c>
      <c r="D71" t="s">
        <v>17</v>
      </c>
      <c r="E71" s="2"/>
      <c r="F71" s="2">
        <v>2</v>
      </c>
      <c r="G71" s="2">
        <f t="shared" si="0"/>
        <v>85</v>
      </c>
    </row>
    <row r="72" spans="1:7" ht="15.75" customHeight="1">
      <c r="A72" s="7">
        <v>43067</v>
      </c>
      <c r="B72" s="526" t="s">
        <v>12</v>
      </c>
      <c r="C72" s="526" t="s">
        <v>28</v>
      </c>
      <c r="D72" t="s">
        <v>21</v>
      </c>
      <c r="E72" s="2"/>
      <c r="F72" s="2">
        <v>85</v>
      </c>
      <c r="G72" s="2">
        <f t="shared" si="0"/>
        <v>0</v>
      </c>
    </row>
    <row r="73" spans="1:7">
      <c r="A73" s="44">
        <v>43008</v>
      </c>
      <c r="B73" s="525" t="s">
        <v>14</v>
      </c>
      <c r="C73" s="525" t="s">
        <v>29</v>
      </c>
      <c r="D73" t="s">
        <v>16</v>
      </c>
      <c r="E73" s="2">
        <v>38.700000000000003</v>
      </c>
      <c r="G73" s="2">
        <f t="shared" si="0"/>
        <v>38.700000000000003</v>
      </c>
    </row>
    <row r="74" spans="1:7">
      <c r="B74" s="526"/>
      <c r="C74" s="526"/>
      <c r="D74" t="s">
        <v>17</v>
      </c>
      <c r="E74" s="2">
        <v>2</v>
      </c>
      <c r="G74" s="2">
        <f t="shared" si="0"/>
        <v>40.700000000000003</v>
      </c>
    </row>
    <row r="75" spans="1:7">
      <c r="B75" s="526"/>
      <c r="C75" s="526"/>
      <c r="D75" t="s">
        <v>18</v>
      </c>
      <c r="E75" s="2">
        <v>60</v>
      </c>
      <c r="G75" s="2">
        <f t="shared" si="0"/>
        <v>100.7</v>
      </c>
    </row>
    <row r="76" spans="1:7">
      <c r="B76" s="526"/>
      <c r="C76" s="526"/>
      <c r="D76" t="s">
        <v>19</v>
      </c>
      <c r="E76" s="2">
        <v>2</v>
      </c>
      <c r="G76" s="2">
        <f t="shared" ref="G76:G139" si="1">+G75+E76-F76</f>
        <v>102.7</v>
      </c>
    </row>
    <row r="77" spans="1:7">
      <c r="A77" s="7">
        <v>42788</v>
      </c>
      <c r="B77" s="526"/>
      <c r="C77" s="526"/>
      <c r="D77" t="s">
        <v>21</v>
      </c>
      <c r="E77" s="2">
        <v>85</v>
      </c>
      <c r="G77" s="2">
        <f t="shared" si="1"/>
        <v>187.7</v>
      </c>
    </row>
    <row r="78" spans="1:7">
      <c r="A78" s="7">
        <v>42823</v>
      </c>
      <c r="B78" s="526"/>
      <c r="C78" s="526"/>
      <c r="D78" t="s">
        <v>21</v>
      </c>
      <c r="E78" s="2">
        <v>85</v>
      </c>
      <c r="G78" s="2">
        <f t="shared" si="1"/>
        <v>272.7</v>
      </c>
    </row>
    <row r="79" spans="1:7">
      <c r="A79" s="7">
        <v>43008</v>
      </c>
      <c r="B79" s="526" t="s">
        <v>114</v>
      </c>
      <c r="C79" s="526" t="s">
        <v>29</v>
      </c>
      <c r="D79" t="s">
        <v>18</v>
      </c>
      <c r="E79" s="2"/>
      <c r="F79" s="2">
        <v>60</v>
      </c>
      <c r="G79" s="2">
        <f t="shared" si="1"/>
        <v>212.7</v>
      </c>
    </row>
    <row r="80" spans="1:7">
      <c r="A80" s="7">
        <v>43008</v>
      </c>
      <c r="B80" s="526" t="s">
        <v>114</v>
      </c>
      <c r="C80" s="526" t="s">
        <v>29</v>
      </c>
      <c r="D80" t="s">
        <v>19</v>
      </c>
      <c r="E80" s="2"/>
      <c r="F80" s="2">
        <v>2</v>
      </c>
      <c r="G80" s="2">
        <f t="shared" si="1"/>
        <v>210.7</v>
      </c>
    </row>
    <row r="81" spans="1:7">
      <c r="A81" s="7">
        <v>43056</v>
      </c>
      <c r="B81" s="526">
        <v>13987</v>
      </c>
      <c r="C81" s="526" t="s">
        <v>29</v>
      </c>
      <c r="D81" t="s">
        <v>16</v>
      </c>
      <c r="E81" s="2"/>
      <c r="F81" s="2">
        <v>38.700000000000003</v>
      </c>
      <c r="G81" s="2">
        <f t="shared" si="1"/>
        <v>172</v>
      </c>
    </row>
    <row r="82" spans="1:7">
      <c r="A82" s="7">
        <v>43056</v>
      </c>
      <c r="B82" s="526">
        <v>13987</v>
      </c>
      <c r="C82" s="526" t="s">
        <v>29</v>
      </c>
      <c r="D82" t="s">
        <v>17</v>
      </c>
      <c r="E82" s="2"/>
      <c r="F82" s="2">
        <v>2</v>
      </c>
      <c r="G82" s="2">
        <f t="shared" si="1"/>
        <v>170</v>
      </c>
    </row>
    <row r="83" spans="1:7">
      <c r="A83" s="7">
        <v>43067</v>
      </c>
      <c r="B83" s="526" t="s">
        <v>12</v>
      </c>
      <c r="C83" s="20">
        <v>42788</v>
      </c>
      <c r="D83" t="s">
        <v>21</v>
      </c>
      <c r="E83" s="2"/>
      <c r="F83" s="2">
        <v>85</v>
      </c>
      <c r="G83" s="2">
        <f t="shared" si="1"/>
        <v>85</v>
      </c>
    </row>
    <row r="84" spans="1:7">
      <c r="A84" s="7">
        <v>43067</v>
      </c>
      <c r="B84" s="526" t="s">
        <v>12</v>
      </c>
      <c r="C84" s="20">
        <v>42823</v>
      </c>
      <c r="D84" t="s">
        <v>21</v>
      </c>
      <c r="E84" s="2"/>
      <c r="F84" s="2">
        <v>85</v>
      </c>
      <c r="G84" s="2">
        <f t="shared" si="1"/>
        <v>0</v>
      </c>
    </row>
    <row r="85" spans="1:7">
      <c r="A85" s="44">
        <v>43039</v>
      </c>
      <c r="B85" s="525" t="s">
        <v>14</v>
      </c>
      <c r="C85" s="525" t="s">
        <v>30</v>
      </c>
      <c r="D85" t="s">
        <v>16</v>
      </c>
      <c r="E85" s="2">
        <v>30.8</v>
      </c>
      <c r="G85" s="2">
        <f t="shared" si="1"/>
        <v>30.8</v>
      </c>
    </row>
    <row r="86" spans="1:7" ht="15.75" customHeight="1">
      <c r="B86" s="526"/>
      <c r="C86" s="526"/>
      <c r="D86" t="s">
        <v>17</v>
      </c>
      <c r="E86" s="2">
        <v>2</v>
      </c>
      <c r="G86" s="2">
        <f t="shared" si="1"/>
        <v>32.799999999999997</v>
      </c>
    </row>
    <row r="87" spans="1:7">
      <c r="B87" s="526"/>
      <c r="C87" s="526"/>
      <c r="D87" t="s">
        <v>18</v>
      </c>
      <c r="E87" s="2">
        <v>60</v>
      </c>
      <c r="G87" s="2">
        <f t="shared" si="1"/>
        <v>92.8</v>
      </c>
    </row>
    <row r="88" spans="1:7">
      <c r="B88" s="526"/>
      <c r="C88" s="526"/>
      <c r="D88" t="s">
        <v>19</v>
      </c>
      <c r="E88" s="2">
        <v>2</v>
      </c>
      <c r="G88" s="2">
        <f t="shared" si="1"/>
        <v>94.8</v>
      </c>
    </row>
    <row r="89" spans="1:7">
      <c r="A89" s="7">
        <v>43039</v>
      </c>
      <c r="B89" s="526" t="s">
        <v>114</v>
      </c>
      <c r="C89" s="526" t="s">
        <v>30</v>
      </c>
      <c r="D89" t="s">
        <v>18</v>
      </c>
      <c r="E89" s="2"/>
      <c r="F89" s="2">
        <v>60</v>
      </c>
      <c r="G89" s="2">
        <f t="shared" si="1"/>
        <v>34.799999999999997</v>
      </c>
    </row>
    <row r="90" spans="1:7">
      <c r="A90" s="7">
        <v>43039</v>
      </c>
      <c r="B90" s="526" t="s">
        <v>114</v>
      </c>
      <c r="C90" s="526" t="s">
        <v>30</v>
      </c>
      <c r="D90" t="s">
        <v>19</v>
      </c>
      <c r="E90" s="2"/>
      <c r="F90" s="2">
        <v>2</v>
      </c>
      <c r="G90" s="2">
        <f t="shared" si="1"/>
        <v>32.799999999999997</v>
      </c>
    </row>
    <row r="91" spans="1:7">
      <c r="A91" s="7">
        <v>43062</v>
      </c>
      <c r="B91" s="526">
        <v>14008</v>
      </c>
      <c r="C91" s="526" t="s">
        <v>30</v>
      </c>
      <c r="D91" t="s">
        <v>17</v>
      </c>
      <c r="E91" s="2"/>
      <c r="F91" s="2">
        <v>2</v>
      </c>
      <c r="G91" s="2">
        <f t="shared" si="1"/>
        <v>30.799999999999997</v>
      </c>
    </row>
    <row r="92" spans="1:7">
      <c r="A92" s="7">
        <v>43062</v>
      </c>
      <c r="B92" s="526">
        <v>14008</v>
      </c>
      <c r="C92" s="526" t="s">
        <v>30</v>
      </c>
      <c r="D92" t="s">
        <v>16</v>
      </c>
      <c r="E92" s="2"/>
      <c r="F92" s="2">
        <v>30.8</v>
      </c>
      <c r="G92" s="2">
        <f t="shared" si="1"/>
        <v>0</v>
      </c>
    </row>
    <row r="93" spans="1:7">
      <c r="A93" s="44">
        <v>43069</v>
      </c>
      <c r="B93" s="525" t="s">
        <v>14</v>
      </c>
      <c r="C93" s="525" t="s">
        <v>33</v>
      </c>
      <c r="D93" t="s">
        <v>16</v>
      </c>
      <c r="E93" s="2">
        <v>32.9</v>
      </c>
      <c r="G93" s="2">
        <f t="shared" si="1"/>
        <v>32.9</v>
      </c>
    </row>
    <row r="94" spans="1:7">
      <c r="B94" s="526"/>
      <c r="C94" s="526"/>
      <c r="D94" t="s">
        <v>17</v>
      </c>
      <c r="E94" s="2">
        <v>2</v>
      </c>
      <c r="G94" s="2">
        <f t="shared" si="1"/>
        <v>34.9</v>
      </c>
    </row>
    <row r="95" spans="1:7">
      <c r="B95" s="526"/>
      <c r="C95" s="526"/>
      <c r="D95" t="s">
        <v>18</v>
      </c>
      <c r="E95" s="2">
        <v>60</v>
      </c>
      <c r="G95" s="2">
        <f t="shared" si="1"/>
        <v>94.9</v>
      </c>
    </row>
    <row r="96" spans="1:7">
      <c r="B96" s="526"/>
      <c r="C96" s="526"/>
      <c r="D96" t="s">
        <v>19</v>
      </c>
      <c r="E96" s="2">
        <v>2</v>
      </c>
      <c r="G96" s="2">
        <f t="shared" si="1"/>
        <v>96.9</v>
      </c>
    </row>
    <row r="97" spans="1:7">
      <c r="A97" s="7">
        <v>43089</v>
      </c>
      <c r="B97" s="526">
        <v>14336</v>
      </c>
      <c r="C97" s="526" t="s">
        <v>33</v>
      </c>
      <c r="D97" t="s">
        <v>16</v>
      </c>
      <c r="E97" s="2"/>
      <c r="F97" s="2">
        <v>32.9</v>
      </c>
      <c r="G97" s="2">
        <f t="shared" si="1"/>
        <v>64</v>
      </c>
    </row>
    <row r="98" spans="1:7">
      <c r="A98" s="7">
        <v>43089</v>
      </c>
      <c r="B98" s="526">
        <v>14336</v>
      </c>
      <c r="C98" s="526" t="s">
        <v>33</v>
      </c>
      <c r="D98" t="s">
        <v>17</v>
      </c>
      <c r="E98" s="2"/>
      <c r="F98" s="2">
        <v>2</v>
      </c>
      <c r="G98" s="2">
        <f t="shared" si="1"/>
        <v>62</v>
      </c>
    </row>
    <row r="99" spans="1:7">
      <c r="A99" s="7">
        <v>43069</v>
      </c>
      <c r="B99" s="526" t="s">
        <v>114</v>
      </c>
      <c r="C99" s="526" t="s">
        <v>33</v>
      </c>
      <c r="D99" t="s">
        <v>18</v>
      </c>
      <c r="E99" s="2"/>
      <c r="F99" s="2">
        <v>60</v>
      </c>
      <c r="G99" s="2">
        <f t="shared" si="1"/>
        <v>2</v>
      </c>
    </row>
    <row r="100" spans="1:7">
      <c r="A100" s="7">
        <v>43069</v>
      </c>
      <c r="B100" s="526" t="s">
        <v>114</v>
      </c>
      <c r="C100" s="526" t="s">
        <v>33</v>
      </c>
      <c r="D100" t="s">
        <v>19</v>
      </c>
      <c r="E100" s="2"/>
      <c r="F100" s="2">
        <v>2</v>
      </c>
      <c r="G100" s="2">
        <f t="shared" si="1"/>
        <v>0</v>
      </c>
    </row>
    <row r="101" spans="1:7">
      <c r="A101" s="44">
        <v>43100</v>
      </c>
      <c r="B101" s="525" t="s">
        <v>14</v>
      </c>
      <c r="C101" s="525" t="s">
        <v>34</v>
      </c>
      <c r="D101" t="s">
        <v>16</v>
      </c>
      <c r="E101" s="2">
        <v>35.799999999999997</v>
      </c>
      <c r="G101" s="2">
        <f t="shared" si="1"/>
        <v>35.799999999999997</v>
      </c>
    </row>
    <row r="102" spans="1:7">
      <c r="B102" s="526"/>
      <c r="C102" s="526"/>
      <c r="D102" t="s">
        <v>17</v>
      </c>
      <c r="E102" s="2">
        <v>2</v>
      </c>
      <c r="G102" s="2">
        <f t="shared" si="1"/>
        <v>37.799999999999997</v>
      </c>
    </row>
    <row r="103" spans="1:7">
      <c r="B103" s="526"/>
      <c r="C103" s="526"/>
      <c r="D103" t="s">
        <v>18</v>
      </c>
      <c r="E103" s="2">
        <v>60</v>
      </c>
      <c r="G103" s="2">
        <f t="shared" si="1"/>
        <v>97.8</v>
      </c>
    </row>
    <row r="104" spans="1:7">
      <c r="B104" s="526"/>
      <c r="C104" s="526"/>
      <c r="D104" t="s">
        <v>19</v>
      </c>
      <c r="E104" s="2">
        <v>2</v>
      </c>
      <c r="G104" s="2">
        <f t="shared" si="1"/>
        <v>99.8</v>
      </c>
    </row>
    <row r="105" spans="1:7">
      <c r="A105" s="7">
        <v>43099</v>
      </c>
      <c r="B105" s="526" t="s">
        <v>114</v>
      </c>
      <c r="C105" s="526" t="s">
        <v>34</v>
      </c>
      <c r="D105" t="s">
        <v>18</v>
      </c>
      <c r="E105" s="2"/>
      <c r="F105" s="2">
        <v>60</v>
      </c>
      <c r="G105" s="2">
        <f t="shared" si="1"/>
        <v>39.799999999999997</v>
      </c>
    </row>
    <row r="106" spans="1:7">
      <c r="A106" s="7">
        <v>43099</v>
      </c>
      <c r="B106" s="526" t="s">
        <v>114</v>
      </c>
      <c r="C106" s="526" t="s">
        <v>34</v>
      </c>
      <c r="D106" t="s">
        <v>19</v>
      </c>
      <c r="E106" s="2"/>
      <c r="F106" s="2">
        <v>2</v>
      </c>
      <c r="G106" s="2">
        <f t="shared" si="1"/>
        <v>37.799999999999997</v>
      </c>
    </row>
    <row r="107" spans="1:7">
      <c r="A107" s="7">
        <v>43118</v>
      </c>
      <c r="B107" s="526">
        <v>14454</v>
      </c>
      <c r="C107" s="526" t="s">
        <v>34</v>
      </c>
      <c r="D107" t="s">
        <v>16</v>
      </c>
      <c r="E107" s="2"/>
      <c r="F107" s="2">
        <v>35.799999999999997</v>
      </c>
      <c r="G107" s="2">
        <f t="shared" si="1"/>
        <v>2</v>
      </c>
    </row>
    <row r="108" spans="1:7">
      <c r="A108" s="7">
        <v>43118</v>
      </c>
      <c r="B108" s="526">
        <v>14454</v>
      </c>
      <c r="C108" s="526" t="s">
        <v>34</v>
      </c>
      <c r="D108" t="s">
        <v>17</v>
      </c>
      <c r="E108" s="2"/>
      <c r="F108" s="2">
        <v>2</v>
      </c>
      <c r="G108" s="2">
        <f t="shared" si="1"/>
        <v>0</v>
      </c>
    </row>
    <row r="109" spans="1:7">
      <c r="A109" s="44">
        <v>43131</v>
      </c>
      <c r="B109" s="525" t="s">
        <v>14</v>
      </c>
      <c r="C109" s="525" t="s">
        <v>15</v>
      </c>
      <c r="D109" t="s">
        <v>16</v>
      </c>
      <c r="E109" s="2">
        <v>31.8</v>
      </c>
      <c r="G109" s="2">
        <f t="shared" si="1"/>
        <v>31.8</v>
      </c>
    </row>
    <row r="110" spans="1:7">
      <c r="B110" s="526"/>
      <c r="C110" s="526"/>
      <c r="D110" t="s">
        <v>17</v>
      </c>
      <c r="E110" s="2">
        <v>2</v>
      </c>
      <c r="G110" s="2">
        <f t="shared" si="1"/>
        <v>33.799999999999997</v>
      </c>
    </row>
    <row r="111" spans="1:7">
      <c r="B111" s="526"/>
      <c r="C111" s="526"/>
      <c r="D111" t="s">
        <v>18</v>
      </c>
      <c r="E111" s="2">
        <v>60</v>
      </c>
      <c r="G111" s="2">
        <f t="shared" si="1"/>
        <v>93.8</v>
      </c>
    </row>
    <row r="112" spans="1:7">
      <c r="B112" s="526"/>
      <c r="C112" s="526"/>
      <c r="D112" t="s">
        <v>19</v>
      </c>
      <c r="E112" s="2">
        <v>2</v>
      </c>
      <c r="G112" s="2">
        <f t="shared" si="1"/>
        <v>95.8</v>
      </c>
    </row>
    <row r="113" spans="1:7">
      <c r="A113" s="7">
        <v>43131</v>
      </c>
      <c r="B113" s="526" t="s">
        <v>114</v>
      </c>
      <c r="C113" s="526" t="s">
        <v>15</v>
      </c>
      <c r="D113" t="s">
        <v>18</v>
      </c>
      <c r="E113" s="2"/>
      <c r="F113" s="2">
        <v>60</v>
      </c>
      <c r="G113" s="2">
        <f t="shared" si="1"/>
        <v>35.799999999999997</v>
      </c>
    </row>
    <row r="114" spans="1:7">
      <c r="A114" s="7">
        <v>43131</v>
      </c>
      <c r="B114" s="526" t="s">
        <v>114</v>
      </c>
      <c r="C114" s="526" t="s">
        <v>15</v>
      </c>
      <c r="D114" t="s">
        <v>19</v>
      </c>
      <c r="E114" s="2"/>
      <c r="F114" s="2">
        <v>2</v>
      </c>
      <c r="G114" s="2">
        <f t="shared" si="1"/>
        <v>33.799999999999997</v>
      </c>
    </row>
    <row r="115" spans="1:7">
      <c r="A115" s="7">
        <v>43167</v>
      </c>
      <c r="B115" s="526">
        <v>14807</v>
      </c>
      <c r="C115" s="526" t="s">
        <v>15</v>
      </c>
      <c r="D115" t="s">
        <v>16</v>
      </c>
      <c r="E115" s="2"/>
      <c r="F115" s="2">
        <v>31.8</v>
      </c>
      <c r="G115" s="2">
        <f t="shared" si="1"/>
        <v>1.9999999999999964</v>
      </c>
    </row>
    <row r="116" spans="1:7">
      <c r="A116" s="7">
        <v>43167</v>
      </c>
      <c r="B116" s="526">
        <v>14807</v>
      </c>
      <c r="C116" s="526" t="s">
        <v>15</v>
      </c>
      <c r="D116" t="s">
        <v>17</v>
      </c>
      <c r="E116" s="2"/>
      <c r="F116" s="2">
        <v>2</v>
      </c>
      <c r="G116" s="2">
        <f t="shared" si="1"/>
        <v>-3.5527136788005009E-15</v>
      </c>
    </row>
    <row r="117" spans="1:7">
      <c r="A117" s="44">
        <v>43159</v>
      </c>
      <c r="B117" s="525" t="s">
        <v>14</v>
      </c>
      <c r="C117" s="525" t="s">
        <v>20</v>
      </c>
      <c r="D117" t="s">
        <v>16</v>
      </c>
      <c r="E117" s="2">
        <v>32</v>
      </c>
      <c r="G117" s="2">
        <f t="shared" si="1"/>
        <v>31.999999999999996</v>
      </c>
    </row>
    <row r="118" spans="1:7">
      <c r="B118" s="526"/>
      <c r="C118" s="526"/>
      <c r="D118" t="s">
        <v>17</v>
      </c>
      <c r="E118" s="2">
        <v>2</v>
      </c>
      <c r="G118" s="2">
        <f t="shared" si="1"/>
        <v>34</v>
      </c>
    </row>
    <row r="119" spans="1:7">
      <c r="B119" s="526"/>
      <c r="C119" s="526"/>
      <c r="D119" t="s">
        <v>18</v>
      </c>
      <c r="E119" s="2">
        <v>56</v>
      </c>
      <c r="G119" s="2">
        <f t="shared" si="1"/>
        <v>90</v>
      </c>
    </row>
    <row r="120" spans="1:7">
      <c r="B120" s="526"/>
      <c r="C120" s="526"/>
      <c r="D120" t="s">
        <v>19</v>
      </c>
      <c r="E120" s="2">
        <v>5</v>
      </c>
      <c r="G120" s="2">
        <f t="shared" si="1"/>
        <v>95</v>
      </c>
    </row>
    <row r="121" spans="1:7">
      <c r="A121" s="7">
        <v>43159</v>
      </c>
      <c r="B121" s="526" t="s">
        <v>114</v>
      </c>
      <c r="C121" s="526" t="s">
        <v>20</v>
      </c>
      <c r="D121" t="s">
        <v>19</v>
      </c>
      <c r="E121" s="2"/>
      <c r="F121" s="2">
        <v>56</v>
      </c>
      <c r="G121" s="2">
        <f t="shared" si="1"/>
        <v>39</v>
      </c>
    </row>
    <row r="122" spans="1:7">
      <c r="A122" s="7">
        <v>43159</v>
      </c>
      <c r="B122" s="526" t="s">
        <v>114</v>
      </c>
      <c r="C122" s="526" t="s">
        <v>20</v>
      </c>
      <c r="D122" t="s">
        <v>18</v>
      </c>
      <c r="E122" s="2"/>
      <c r="F122" s="2">
        <v>5</v>
      </c>
      <c r="G122" s="2">
        <f t="shared" si="1"/>
        <v>34</v>
      </c>
    </row>
    <row r="123" spans="1:7">
      <c r="A123" s="7">
        <v>43175</v>
      </c>
      <c r="B123" s="526">
        <v>144956</v>
      </c>
      <c r="C123" s="526" t="s">
        <v>20</v>
      </c>
      <c r="D123" t="s">
        <v>16</v>
      </c>
      <c r="E123" s="2"/>
      <c r="F123" s="2">
        <v>32</v>
      </c>
      <c r="G123" s="2">
        <f t="shared" si="1"/>
        <v>2</v>
      </c>
    </row>
    <row r="124" spans="1:7">
      <c r="A124" s="7">
        <v>43175</v>
      </c>
      <c r="B124" s="526">
        <v>144956</v>
      </c>
      <c r="C124" s="526" t="s">
        <v>20</v>
      </c>
      <c r="D124" t="s">
        <v>17</v>
      </c>
      <c r="E124" s="2"/>
      <c r="F124" s="2">
        <v>2</v>
      </c>
      <c r="G124" s="2">
        <f t="shared" si="1"/>
        <v>0</v>
      </c>
    </row>
    <row r="125" spans="1:7">
      <c r="A125" s="44">
        <v>43189</v>
      </c>
      <c r="B125" s="525" t="s">
        <v>14</v>
      </c>
      <c r="C125" s="525" t="s">
        <v>23</v>
      </c>
      <c r="D125" t="s">
        <v>16</v>
      </c>
      <c r="E125" s="2">
        <v>31</v>
      </c>
      <c r="G125" s="2">
        <f t="shared" si="1"/>
        <v>31</v>
      </c>
    </row>
    <row r="126" spans="1:7">
      <c r="B126" s="526"/>
      <c r="C126" s="526"/>
      <c r="D126" t="s">
        <v>17</v>
      </c>
      <c r="E126" s="2">
        <v>2</v>
      </c>
      <c r="G126" s="2">
        <f t="shared" si="1"/>
        <v>33</v>
      </c>
    </row>
    <row r="127" spans="1:7">
      <c r="B127" s="526"/>
      <c r="C127" s="526"/>
      <c r="D127" t="s">
        <v>18</v>
      </c>
      <c r="E127" s="2">
        <v>60</v>
      </c>
      <c r="G127" s="2">
        <f t="shared" si="1"/>
        <v>93</v>
      </c>
    </row>
    <row r="128" spans="1:7">
      <c r="B128" s="526"/>
      <c r="C128" s="526"/>
      <c r="D128" t="s">
        <v>19</v>
      </c>
      <c r="E128" s="2">
        <v>5</v>
      </c>
      <c r="G128" s="2">
        <f t="shared" si="1"/>
        <v>98</v>
      </c>
    </row>
    <row r="129" spans="1:7">
      <c r="A129" s="7">
        <v>43190</v>
      </c>
      <c r="B129" s="526" t="s">
        <v>114</v>
      </c>
      <c r="C129" s="526" t="s">
        <v>23</v>
      </c>
      <c r="D129" t="s">
        <v>18</v>
      </c>
      <c r="E129" s="2"/>
      <c r="F129" s="2">
        <v>60</v>
      </c>
      <c r="G129" s="2">
        <f t="shared" si="1"/>
        <v>38</v>
      </c>
    </row>
    <row r="130" spans="1:7">
      <c r="A130" s="7">
        <v>43190</v>
      </c>
      <c r="B130" s="526" t="s">
        <v>114</v>
      </c>
      <c r="C130" s="526" t="s">
        <v>23</v>
      </c>
      <c r="D130" t="s">
        <v>19</v>
      </c>
      <c r="E130" s="2"/>
      <c r="F130" s="2">
        <v>5</v>
      </c>
      <c r="G130" s="2">
        <f t="shared" si="1"/>
        <v>33</v>
      </c>
    </row>
    <row r="131" spans="1:7">
      <c r="A131" s="7">
        <v>43216</v>
      </c>
      <c r="B131" s="526">
        <v>15217</v>
      </c>
      <c r="C131" s="526" t="s">
        <v>23</v>
      </c>
      <c r="D131" t="s">
        <v>16</v>
      </c>
      <c r="E131" s="2"/>
      <c r="F131" s="2">
        <v>31</v>
      </c>
      <c r="G131" s="2">
        <f t="shared" si="1"/>
        <v>2</v>
      </c>
    </row>
    <row r="132" spans="1:7">
      <c r="A132" s="7">
        <v>43216</v>
      </c>
      <c r="B132" s="526">
        <v>15217</v>
      </c>
      <c r="C132" s="526" t="s">
        <v>23</v>
      </c>
      <c r="D132" t="s">
        <v>17</v>
      </c>
      <c r="E132" s="2"/>
      <c r="F132" s="2">
        <v>2</v>
      </c>
      <c r="G132" s="2">
        <f t="shared" si="1"/>
        <v>0</v>
      </c>
    </row>
    <row r="133" spans="1:7">
      <c r="A133" s="44">
        <v>43220</v>
      </c>
      <c r="B133" s="525" t="s">
        <v>14</v>
      </c>
      <c r="C133" s="525" t="s">
        <v>24</v>
      </c>
      <c r="D133" t="s">
        <v>16</v>
      </c>
      <c r="E133" s="2">
        <v>31.8</v>
      </c>
      <c r="G133" s="2">
        <f t="shared" si="1"/>
        <v>31.8</v>
      </c>
    </row>
    <row r="134" spans="1:7">
      <c r="B134" s="526"/>
      <c r="C134" s="526"/>
      <c r="D134" t="s">
        <v>17</v>
      </c>
      <c r="E134" s="2">
        <v>2</v>
      </c>
      <c r="G134" s="2">
        <f t="shared" si="1"/>
        <v>33.799999999999997</v>
      </c>
    </row>
    <row r="135" spans="1:7">
      <c r="B135" s="526"/>
      <c r="C135" s="526"/>
      <c r="D135" t="s">
        <v>18</v>
      </c>
      <c r="E135" s="2">
        <v>60</v>
      </c>
      <c r="G135" s="2">
        <f t="shared" si="1"/>
        <v>93.8</v>
      </c>
    </row>
    <row r="136" spans="1:7">
      <c r="B136" s="526"/>
      <c r="C136" s="526"/>
      <c r="D136" t="s">
        <v>19</v>
      </c>
      <c r="E136" s="2">
        <v>5</v>
      </c>
      <c r="G136" s="2">
        <f t="shared" si="1"/>
        <v>98.8</v>
      </c>
    </row>
    <row r="137" spans="1:7">
      <c r="A137" s="7">
        <v>43220</v>
      </c>
      <c r="B137" s="526" t="s">
        <v>158</v>
      </c>
      <c r="C137" s="526" t="s">
        <v>24</v>
      </c>
      <c r="D137" t="s">
        <v>18</v>
      </c>
      <c r="E137" s="2"/>
      <c r="F137" s="2">
        <v>60</v>
      </c>
      <c r="G137" s="2">
        <f t="shared" si="1"/>
        <v>38.799999999999997</v>
      </c>
    </row>
    <row r="138" spans="1:7" ht="16.5" customHeight="1">
      <c r="A138" s="7">
        <v>43220</v>
      </c>
      <c r="B138" s="526" t="s">
        <v>158</v>
      </c>
      <c r="C138" s="526" t="s">
        <v>24</v>
      </c>
      <c r="D138" t="s">
        <v>40</v>
      </c>
      <c r="E138" s="2"/>
      <c r="F138" s="2">
        <v>5</v>
      </c>
      <c r="G138" s="2">
        <f t="shared" si="1"/>
        <v>33.799999999999997</v>
      </c>
    </row>
    <row r="139" spans="1:7" ht="16.5" customHeight="1">
      <c r="A139" s="7">
        <v>43272</v>
      </c>
      <c r="B139" s="526">
        <v>15548</v>
      </c>
      <c r="C139" s="526" t="s">
        <v>24</v>
      </c>
      <c r="D139" t="s">
        <v>16</v>
      </c>
      <c r="E139" s="2"/>
      <c r="F139" s="2">
        <v>31.8</v>
      </c>
      <c r="G139" s="2">
        <f t="shared" si="1"/>
        <v>1.9999999999999964</v>
      </c>
    </row>
    <row r="140" spans="1:7" ht="16.5" customHeight="1">
      <c r="A140" s="7">
        <v>43272</v>
      </c>
      <c r="B140" s="526">
        <v>15548</v>
      </c>
      <c r="C140" s="526" t="s">
        <v>24</v>
      </c>
      <c r="D140" t="s">
        <v>17</v>
      </c>
      <c r="E140" s="2"/>
      <c r="F140" s="2">
        <v>2</v>
      </c>
      <c r="G140" s="2">
        <f t="shared" ref="G140:G203" si="2">+G139+E140-F140</f>
        <v>-3.5527136788005009E-15</v>
      </c>
    </row>
    <row r="141" spans="1:7" ht="16.5" customHeight="1">
      <c r="A141" s="44">
        <v>43251</v>
      </c>
      <c r="B141" s="525" t="s">
        <v>14</v>
      </c>
      <c r="C141" s="525" t="s">
        <v>25</v>
      </c>
      <c r="D141" t="s">
        <v>16</v>
      </c>
      <c r="E141" s="2">
        <v>29.6</v>
      </c>
      <c r="G141" s="2">
        <f t="shared" si="2"/>
        <v>29.599999999999998</v>
      </c>
    </row>
    <row r="142" spans="1:7" ht="16.5" customHeight="1">
      <c r="B142" s="526"/>
      <c r="C142" s="526"/>
      <c r="D142" t="s">
        <v>17</v>
      </c>
      <c r="E142" s="2">
        <v>2</v>
      </c>
      <c r="G142" s="2">
        <f t="shared" si="2"/>
        <v>31.599999999999998</v>
      </c>
    </row>
    <row r="143" spans="1:7" ht="16.5" customHeight="1">
      <c r="B143" s="526"/>
      <c r="C143" s="526"/>
      <c r="D143" t="s">
        <v>18</v>
      </c>
      <c r="E143" s="2">
        <v>60</v>
      </c>
      <c r="G143" s="2">
        <f t="shared" si="2"/>
        <v>91.6</v>
      </c>
    </row>
    <row r="144" spans="1:7" ht="16.5" customHeight="1">
      <c r="B144" s="526"/>
      <c r="C144" s="526"/>
      <c r="D144" t="s">
        <v>19</v>
      </c>
      <c r="E144" s="2">
        <v>5</v>
      </c>
      <c r="G144" s="2">
        <f t="shared" si="2"/>
        <v>96.6</v>
      </c>
    </row>
    <row r="145" spans="1:7" ht="16.5" customHeight="1">
      <c r="A145" s="7">
        <v>43251</v>
      </c>
      <c r="B145" s="526" t="s">
        <v>114</v>
      </c>
      <c r="C145" s="526" t="s">
        <v>25</v>
      </c>
      <c r="D145" t="s">
        <v>18</v>
      </c>
      <c r="E145" s="2"/>
      <c r="F145" s="2">
        <v>60</v>
      </c>
      <c r="G145" s="2">
        <f t="shared" si="2"/>
        <v>36.599999999999994</v>
      </c>
    </row>
    <row r="146" spans="1:7" ht="16.5" customHeight="1">
      <c r="A146" s="7">
        <v>43251</v>
      </c>
      <c r="B146" s="526" t="s">
        <v>114</v>
      </c>
      <c r="C146" s="526" t="s">
        <v>25</v>
      </c>
      <c r="D146" t="s">
        <v>40</v>
      </c>
      <c r="E146" s="2"/>
      <c r="F146" s="2">
        <v>5</v>
      </c>
      <c r="G146" s="2">
        <f t="shared" si="2"/>
        <v>31.599999999999994</v>
      </c>
    </row>
    <row r="147" spans="1:7" ht="16.5" customHeight="1">
      <c r="A147" s="7">
        <v>43272</v>
      </c>
      <c r="B147" s="526">
        <v>15548</v>
      </c>
      <c r="C147" s="526" t="s">
        <v>25</v>
      </c>
      <c r="D147" t="s">
        <v>16</v>
      </c>
      <c r="E147" s="2"/>
      <c r="F147" s="2">
        <v>29.6</v>
      </c>
      <c r="G147" s="2">
        <f t="shared" si="2"/>
        <v>1.9999999999999929</v>
      </c>
    </row>
    <row r="148" spans="1:7" ht="16.5" customHeight="1">
      <c r="A148" s="7">
        <v>43272</v>
      </c>
      <c r="B148" s="526">
        <v>15548</v>
      </c>
      <c r="C148" s="526" t="s">
        <v>25</v>
      </c>
      <c r="D148" t="s">
        <v>17</v>
      </c>
      <c r="E148" s="2"/>
      <c r="F148" s="2">
        <v>2</v>
      </c>
      <c r="G148" s="2">
        <f t="shared" si="2"/>
        <v>-7.1054273576010019E-15</v>
      </c>
    </row>
    <row r="149" spans="1:7" ht="16.5" customHeight="1">
      <c r="A149" s="44">
        <v>43281</v>
      </c>
      <c r="B149" s="525" t="s">
        <v>14</v>
      </c>
      <c r="C149" s="525" t="s">
        <v>26</v>
      </c>
      <c r="D149" t="s">
        <v>16</v>
      </c>
      <c r="E149" s="2">
        <v>27.3</v>
      </c>
      <c r="G149" s="2">
        <f t="shared" si="2"/>
        <v>27.299999999999994</v>
      </c>
    </row>
    <row r="150" spans="1:7" ht="16.5" customHeight="1">
      <c r="B150" s="526"/>
      <c r="C150" s="526"/>
      <c r="D150" t="s">
        <v>17</v>
      </c>
      <c r="E150" s="2">
        <v>4</v>
      </c>
      <c r="G150" s="2">
        <f t="shared" si="2"/>
        <v>31.299999999999994</v>
      </c>
    </row>
    <row r="151" spans="1:7" ht="16.5" customHeight="1">
      <c r="B151" s="526"/>
      <c r="C151" s="526"/>
      <c r="D151" t="s">
        <v>18</v>
      </c>
      <c r="E151" s="2">
        <v>60</v>
      </c>
      <c r="G151" s="2">
        <f t="shared" si="2"/>
        <v>91.3</v>
      </c>
    </row>
    <row r="152" spans="1:7" ht="16.5" customHeight="1">
      <c r="B152" s="526"/>
      <c r="C152" s="526"/>
      <c r="D152" t="s">
        <v>19</v>
      </c>
      <c r="E152" s="2">
        <v>5</v>
      </c>
      <c r="G152" s="2">
        <f t="shared" si="2"/>
        <v>96.3</v>
      </c>
    </row>
    <row r="153" spans="1:7" ht="16.5" customHeight="1">
      <c r="A153" s="7">
        <v>43281</v>
      </c>
      <c r="B153" s="526" t="s">
        <v>114</v>
      </c>
      <c r="C153" s="526" t="s">
        <v>26</v>
      </c>
      <c r="D153" t="s">
        <v>18</v>
      </c>
      <c r="E153" s="2"/>
      <c r="F153" s="2">
        <v>60</v>
      </c>
      <c r="G153" s="2">
        <f t="shared" si="2"/>
        <v>36.299999999999997</v>
      </c>
    </row>
    <row r="154" spans="1:7" ht="16.5" customHeight="1">
      <c r="A154" s="7">
        <v>43281</v>
      </c>
      <c r="B154" s="526" t="s">
        <v>114</v>
      </c>
      <c r="C154" s="526" t="s">
        <v>26</v>
      </c>
      <c r="D154" t="s">
        <v>19</v>
      </c>
      <c r="E154" s="2"/>
      <c r="F154" s="2">
        <v>5</v>
      </c>
      <c r="G154" s="2">
        <f t="shared" si="2"/>
        <v>31.299999999999997</v>
      </c>
    </row>
    <row r="155" spans="1:7" ht="16.5" customHeight="1">
      <c r="A155" s="7">
        <v>43318</v>
      </c>
      <c r="B155" s="526">
        <v>15882</v>
      </c>
      <c r="C155" s="526" t="s">
        <v>26</v>
      </c>
      <c r="D155" t="s">
        <v>16</v>
      </c>
      <c r="E155" s="2"/>
      <c r="F155" s="2">
        <v>27.3</v>
      </c>
      <c r="G155" s="2">
        <f t="shared" si="2"/>
        <v>3.9999999999999964</v>
      </c>
    </row>
    <row r="156" spans="1:7" ht="16.5" customHeight="1">
      <c r="A156" s="7">
        <v>43318</v>
      </c>
      <c r="B156" s="526">
        <v>15882</v>
      </c>
      <c r="C156" s="526" t="s">
        <v>26</v>
      </c>
      <c r="D156" t="s">
        <v>17</v>
      </c>
      <c r="E156" s="2"/>
      <c r="F156" s="2">
        <v>4</v>
      </c>
      <c r="G156" s="2">
        <f t="shared" si="2"/>
        <v>-3.5527136788005009E-15</v>
      </c>
    </row>
    <row r="157" spans="1:7" ht="16.5" customHeight="1">
      <c r="A157" s="44">
        <v>43312</v>
      </c>
      <c r="B157" s="525" t="s">
        <v>14</v>
      </c>
      <c r="C157" s="525" t="s">
        <v>27</v>
      </c>
      <c r="D157" t="s">
        <v>16</v>
      </c>
      <c r="E157" s="2">
        <v>26.8</v>
      </c>
      <c r="G157" s="2">
        <f t="shared" si="2"/>
        <v>26.799999999999997</v>
      </c>
    </row>
    <row r="158" spans="1:7" ht="16.5" customHeight="1">
      <c r="B158" s="526"/>
      <c r="C158" s="526"/>
      <c r="D158" t="s">
        <v>17</v>
      </c>
      <c r="E158" s="2">
        <v>2</v>
      </c>
      <c r="G158" s="2">
        <f t="shared" si="2"/>
        <v>28.799999999999997</v>
      </c>
    </row>
    <row r="159" spans="1:7" ht="16.5" customHeight="1">
      <c r="B159" s="526"/>
      <c r="C159" s="526"/>
      <c r="D159" t="s">
        <v>18</v>
      </c>
      <c r="E159" s="2">
        <v>60</v>
      </c>
      <c r="G159" s="2">
        <f t="shared" si="2"/>
        <v>88.8</v>
      </c>
    </row>
    <row r="160" spans="1:7" ht="16.5" customHeight="1">
      <c r="B160" s="526"/>
      <c r="C160" s="526"/>
      <c r="D160" t="s">
        <v>19</v>
      </c>
      <c r="E160" s="2">
        <v>5</v>
      </c>
      <c r="G160" s="2">
        <f t="shared" si="2"/>
        <v>93.8</v>
      </c>
    </row>
    <row r="161" spans="1:7" ht="16.5" customHeight="1">
      <c r="A161" s="7">
        <v>43312</v>
      </c>
      <c r="B161" s="526" t="s">
        <v>114</v>
      </c>
      <c r="C161" s="526" t="s">
        <v>27</v>
      </c>
      <c r="D161" t="s">
        <v>18</v>
      </c>
      <c r="E161" s="2"/>
      <c r="F161" s="2">
        <v>60</v>
      </c>
      <c r="G161" s="2">
        <f t="shared" si="2"/>
        <v>33.799999999999997</v>
      </c>
    </row>
    <row r="162" spans="1:7" ht="16.5" customHeight="1">
      <c r="A162" s="7">
        <v>43312</v>
      </c>
      <c r="B162" s="526" t="s">
        <v>114</v>
      </c>
      <c r="C162" s="526" t="s">
        <v>27</v>
      </c>
      <c r="D162" t="s">
        <v>19</v>
      </c>
      <c r="E162" s="2"/>
      <c r="F162" s="2">
        <v>5</v>
      </c>
      <c r="G162" s="2">
        <f t="shared" si="2"/>
        <v>28.799999999999997</v>
      </c>
    </row>
    <row r="163" spans="1:7" ht="16.5" customHeight="1">
      <c r="A163" s="7">
        <v>43368</v>
      </c>
      <c r="B163" s="526">
        <v>16201</v>
      </c>
      <c r="C163" s="526" t="s">
        <v>27</v>
      </c>
      <c r="D163" t="s">
        <v>16</v>
      </c>
      <c r="E163" s="2"/>
      <c r="F163" s="2">
        <v>26.8</v>
      </c>
      <c r="G163" s="2">
        <f t="shared" si="2"/>
        <v>1.9999999999999964</v>
      </c>
    </row>
    <row r="164" spans="1:7" ht="16.5" customHeight="1">
      <c r="A164" s="7">
        <v>43368</v>
      </c>
      <c r="B164" s="526">
        <v>16201</v>
      </c>
      <c r="C164" s="526" t="s">
        <v>27</v>
      </c>
      <c r="D164" t="s">
        <v>17</v>
      </c>
      <c r="E164" s="2"/>
      <c r="F164" s="2">
        <v>2</v>
      </c>
      <c r="G164" s="2">
        <f t="shared" si="2"/>
        <v>-3.5527136788005009E-15</v>
      </c>
    </row>
    <row r="165" spans="1:7" ht="16.5" customHeight="1">
      <c r="A165" s="44">
        <v>43343</v>
      </c>
      <c r="B165" s="525" t="s">
        <v>14</v>
      </c>
      <c r="C165" s="525" t="s">
        <v>28</v>
      </c>
      <c r="D165" t="s">
        <v>16</v>
      </c>
      <c r="E165" s="2">
        <v>26.6</v>
      </c>
      <c r="G165" s="2">
        <f t="shared" si="2"/>
        <v>26.599999999999998</v>
      </c>
    </row>
    <row r="166" spans="1:7" ht="16.5" customHeight="1">
      <c r="B166" s="526"/>
      <c r="C166" s="526"/>
      <c r="D166" t="s">
        <v>17</v>
      </c>
      <c r="E166" s="2">
        <v>2</v>
      </c>
      <c r="G166" s="2">
        <f t="shared" si="2"/>
        <v>28.599999999999998</v>
      </c>
    </row>
    <row r="167" spans="1:7" ht="16.5" customHeight="1">
      <c r="B167" s="526"/>
      <c r="C167" s="526"/>
      <c r="D167" t="s">
        <v>18</v>
      </c>
      <c r="E167" s="2">
        <v>60</v>
      </c>
      <c r="G167" s="2">
        <f t="shared" si="2"/>
        <v>88.6</v>
      </c>
    </row>
    <row r="168" spans="1:7" ht="16.5" customHeight="1">
      <c r="B168" s="526"/>
      <c r="C168" s="526"/>
      <c r="D168" t="s">
        <v>19</v>
      </c>
      <c r="E168" s="2">
        <v>5</v>
      </c>
      <c r="G168" s="2">
        <f t="shared" si="2"/>
        <v>93.6</v>
      </c>
    </row>
    <row r="169" spans="1:7" ht="16.5" customHeight="1">
      <c r="A169" s="7">
        <v>43343</v>
      </c>
      <c r="B169" s="526" t="s">
        <v>114</v>
      </c>
      <c r="C169" s="526" t="s">
        <v>28</v>
      </c>
      <c r="D169" t="s">
        <v>18</v>
      </c>
      <c r="E169" s="2"/>
      <c r="F169" s="2">
        <v>60</v>
      </c>
      <c r="G169" s="2">
        <f t="shared" si="2"/>
        <v>33.599999999999994</v>
      </c>
    </row>
    <row r="170" spans="1:7" ht="16.5" customHeight="1">
      <c r="A170" s="7">
        <v>43343</v>
      </c>
      <c r="B170" s="526" t="s">
        <v>114</v>
      </c>
      <c r="C170" s="526" t="s">
        <v>28</v>
      </c>
      <c r="D170" t="s">
        <v>19</v>
      </c>
      <c r="E170" s="2"/>
      <c r="F170" s="2">
        <v>5</v>
      </c>
      <c r="G170" s="2">
        <f t="shared" si="2"/>
        <v>28.599999999999994</v>
      </c>
    </row>
    <row r="171" spans="1:7" ht="16.5" customHeight="1">
      <c r="A171" s="7">
        <v>43390</v>
      </c>
      <c r="B171" s="526">
        <v>16336</v>
      </c>
      <c r="C171" s="526" t="s">
        <v>28</v>
      </c>
      <c r="D171" t="s">
        <v>16</v>
      </c>
      <c r="E171" s="2"/>
      <c r="F171" s="2">
        <v>26.6</v>
      </c>
      <c r="G171" s="2">
        <f t="shared" si="2"/>
        <v>1.9999999999999929</v>
      </c>
    </row>
    <row r="172" spans="1:7" ht="16.5" customHeight="1">
      <c r="A172" s="7">
        <v>43390</v>
      </c>
      <c r="B172" s="526">
        <v>16336</v>
      </c>
      <c r="C172" s="526" t="s">
        <v>28</v>
      </c>
      <c r="D172" t="s">
        <v>17</v>
      </c>
      <c r="E172" s="2"/>
      <c r="F172" s="2">
        <v>2</v>
      </c>
      <c r="G172" s="2">
        <f t="shared" si="2"/>
        <v>-7.1054273576010019E-15</v>
      </c>
    </row>
    <row r="173" spans="1:7" ht="16.5" customHeight="1">
      <c r="A173" s="44">
        <v>43373</v>
      </c>
      <c r="B173" s="525" t="s">
        <v>14</v>
      </c>
      <c r="C173" s="525" t="s">
        <v>29</v>
      </c>
      <c r="D173" t="s">
        <v>16</v>
      </c>
      <c r="E173" s="2">
        <v>27.8</v>
      </c>
      <c r="G173" s="2">
        <f t="shared" si="2"/>
        <v>27.799999999999994</v>
      </c>
    </row>
    <row r="174" spans="1:7" ht="16.5" customHeight="1">
      <c r="B174" s="526"/>
      <c r="C174" s="526"/>
      <c r="D174" t="s">
        <v>17</v>
      </c>
      <c r="E174" s="2">
        <v>3</v>
      </c>
      <c r="G174" s="2">
        <f t="shared" si="2"/>
        <v>30.799999999999994</v>
      </c>
    </row>
    <row r="175" spans="1:7" ht="16.5" customHeight="1">
      <c r="B175" s="526"/>
      <c r="C175" s="526"/>
      <c r="D175" t="s">
        <v>18</v>
      </c>
      <c r="E175" s="2">
        <v>60</v>
      </c>
      <c r="G175" s="2">
        <f t="shared" si="2"/>
        <v>90.8</v>
      </c>
    </row>
    <row r="176" spans="1:7" ht="16.5" customHeight="1">
      <c r="B176" s="526"/>
      <c r="C176" s="526"/>
      <c r="D176" t="s">
        <v>19</v>
      </c>
      <c r="E176" s="2">
        <v>5</v>
      </c>
      <c r="G176" s="2">
        <f t="shared" si="2"/>
        <v>95.8</v>
      </c>
    </row>
    <row r="177" spans="1:7" ht="16.5" customHeight="1">
      <c r="A177" s="7">
        <v>43373</v>
      </c>
      <c r="B177" s="526" t="s">
        <v>114</v>
      </c>
      <c r="C177" s="526" t="s">
        <v>29</v>
      </c>
      <c r="D177" t="s">
        <v>18</v>
      </c>
      <c r="E177" s="2"/>
      <c r="F177" s="2">
        <v>60</v>
      </c>
      <c r="G177" s="2">
        <f t="shared" si="2"/>
        <v>35.799999999999997</v>
      </c>
    </row>
    <row r="178" spans="1:7" ht="16.5" customHeight="1">
      <c r="A178" s="7">
        <v>43373</v>
      </c>
      <c r="B178" s="526" t="s">
        <v>114</v>
      </c>
      <c r="C178" s="526" t="s">
        <v>29</v>
      </c>
      <c r="D178" t="s">
        <v>19</v>
      </c>
      <c r="E178" s="2"/>
      <c r="F178" s="2">
        <v>5</v>
      </c>
      <c r="G178" s="2">
        <f t="shared" si="2"/>
        <v>30.799999999999997</v>
      </c>
    </row>
    <row r="179" spans="1:7" ht="16.5" customHeight="1">
      <c r="A179" s="7">
        <v>43437</v>
      </c>
      <c r="B179" s="526">
        <v>16680</v>
      </c>
      <c r="C179" s="526" t="s">
        <v>29</v>
      </c>
      <c r="D179" t="s">
        <v>16</v>
      </c>
      <c r="E179" s="2"/>
      <c r="F179" s="2">
        <v>27.8</v>
      </c>
      <c r="G179" s="2">
        <f t="shared" si="2"/>
        <v>2.9999999999999964</v>
      </c>
    </row>
    <row r="180" spans="1:7" ht="16.5" customHeight="1">
      <c r="A180" s="7">
        <v>43437</v>
      </c>
      <c r="B180" s="526">
        <v>16680</v>
      </c>
      <c r="C180" s="526" t="s">
        <v>29</v>
      </c>
      <c r="D180" t="s">
        <v>17</v>
      </c>
      <c r="E180" s="2"/>
      <c r="F180" s="2">
        <v>3</v>
      </c>
      <c r="G180" s="2">
        <f t="shared" si="2"/>
        <v>-3.5527136788005009E-15</v>
      </c>
    </row>
    <row r="181" spans="1:7" ht="16.5" customHeight="1">
      <c r="A181" s="44">
        <v>43404</v>
      </c>
      <c r="B181" s="525" t="s">
        <v>14</v>
      </c>
      <c r="C181" s="525" t="s">
        <v>30</v>
      </c>
      <c r="D181" t="s">
        <v>16</v>
      </c>
      <c r="E181" s="2">
        <v>27.5</v>
      </c>
      <c r="G181" s="2">
        <f t="shared" si="2"/>
        <v>27.499999999999996</v>
      </c>
    </row>
    <row r="182" spans="1:7" ht="16.5" customHeight="1">
      <c r="B182" s="526"/>
      <c r="C182" s="526"/>
      <c r="D182" t="s">
        <v>17</v>
      </c>
      <c r="E182" s="2">
        <v>4</v>
      </c>
      <c r="G182" s="2">
        <f t="shared" si="2"/>
        <v>31.499999999999996</v>
      </c>
    </row>
    <row r="183" spans="1:7" ht="16.5" customHeight="1">
      <c r="B183" s="526"/>
      <c r="C183" s="526"/>
      <c r="D183" t="s">
        <v>18</v>
      </c>
      <c r="E183" s="2">
        <v>60</v>
      </c>
      <c r="G183" s="2">
        <f t="shared" si="2"/>
        <v>91.5</v>
      </c>
    </row>
    <row r="184" spans="1:7" ht="16.5" customHeight="1">
      <c r="B184" s="526"/>
      <c r="C184" s="526"/>
      <c r="D184" t="s">
        <v>19</v>
      </c>
      <c r="E184" s="2">
        <v>5</v>
      </c>
      <c r="G184" s="2">
        <f t="shared" si="2"/>
        <v>96.5</v>
      </c>
    </row>
    <row r="185" spans="1:7" ht="16.5" customHeight="1">
      <c r="A185" s="7">
        <v>43404</v>
      </c>
      <c r="B185" s="526" t="s">
        <v>114</v>
      </c>
      <c r="C185" s="526" t="s">
        <v>30</v>
      </c>
      <c r="D185" t="s">
        <v>18</v>
      </c>
      <c r="E185" s="2"/>
      <c r="F185" s="2">
        <v>60</v>
      </c>
      <c r="G185" s="2">
        <f t="shared" si="2"/>
        <v>36.5</v>
      </c>
    </row>
    <row r="186" spans="1:7" ht="16.5" customHeight="1">
      <c r="A186" s="7">
        <v>43404</v>
      </c>
      <c r="B186" s="526" t="s">
        <v>114</v>
      </c>
      <c r="C186" s="526" t="s">
        <v>30</v>
      </c>
      <c r="D186" t="s">
        <v>19</v>
      </c>
      <c r="E186" s="2"/>
      <c r="F186" s="2">
        <v>5</v>
      </c>
      <c r="G186" s="2">
        <f t="shared" si="2"/>
        <v>31.5</v>
      </c>
    </row>
    <row r="187" spans="1:7" ht="16.5" customHeight="1">
      <c r="A187" s="7">
        <v>43482</v>
      </c>
      <c r="B187" s="526">
        <v>16959</v>
      </c>
      <c r="C187" s="526" t="s">
        <v>30</v>
      </c>
      <c r="D187" t="s">
        <v>16</v>
      </c>
      <c r="E187" s="2"/>
      <c r="F187" s="2">
        <v>27.5</v>
      </c>
      <c r="G187" s="2">
        <f t="shared" si="2"/>
        <v>4</v>
      </c>
    </row>
    <row r="188" spans="1:7" ht="16.5" customHeight="1">
      <c r="A188" s="7">
        <v>43482</v>
      </c>
      <c r="B188" s="526">
        <v>16959</v>
      </c>
      <c r="C188" s="526" t="s">
        <v>30</v>
      </c>
      <c r="D188" t="s">
        <v>17</v>
      </c>
      <c r="E188" s="2"/>
      <c r="F188" s="2">
        <v>4</v>
      </c>
      <c r="G188" s="2">
        <f t="shared" si="2"/>
        <v>0</v>
      </c>
    </row>
    <row r="189" spans="1:7" ht="16.5" customHeight="1">
      <c r="A189" s="44">
        <v>43434</v>
      </c>
      <c r="B189" s="525" t="s">
        <v>14</v>
      </c>
      <c r="C189" s="525" t="s">
        <v>33</v>
      </c>
      <c r="D189" t="s">
        <v>16</v>
      </c>
      <c r="E189" s="2">
        <v>28.2</v>
      </c>
      <c r="G189" s="2">
        <f t="shared" si="2"/>
        <v>28.2</v>
      </c>
    </row>
    <row r="190" spans="1:7" ht="16.5" customHeight="1">
      <c r="B190" s="526"/>
      <c r="C190" s="526"/>
      <c r="D190" t="s">
        <v>17</v>
      </c>
      <c r="E190" s="2">
        <v>4</v>
      </c>
      <c r="G190" s="2">
        <f t="shared" si="2"/>
        <v>32.200000000000003</v>
      </c>
    </row>
    <row r="191" spans="1:7" ht="16.5" customHeight="1">
      <c r="B191" s="526"/>
      <c r="C191" s="526"/>
      <c r="D191" t="s">
        <v>18</v>
      </c>
      <c r="E191" s="2">
        <v>60</v>
      </c>
      <c r="G191" s="2">
        <f t="shared" si="2"/>
        <v>92.2</v>
      </c>
    </row>
    <row r="192" spans="1:7" ht="16.5" customHeight="1">
      <c r="B192" s="526"/>
      <c r="C192" s="526"/>
      <c r="D192" t="s">
        <v>19</v>
      </c>
      <c r="E192" s="2">
        <v>5</v>
      </c>
      <c r="G192" s="2">
        <f t="shared" si="2"/>
        <v>97.2</v>
      </c>
    </row>
    <row r="193" spans="1:7" ht="16.5" customHeight="1">
      <c r="A193" s="7">
        <v>43434</v>
      </c>
      <c r="B193" s="526" t="s">
        <v>114</v>
      </c>
      <c r="C193" s="526" t="s">
        <v>33</v>
      </c>
      <c r="D193" t="s">
        <v>18</v>
      </c>
      <c r="E193" s="2"/>
      <c r="F193" s="2">
        <v>60</v>
      </c>
      <c r="G193" s="2">
        <f t="shared" si="2"/>
        <v>37.200000000000003</v>
      </c>
    </row>
    <row r="194" spans="1:7" ht="16.5" customHeight="1">
      <c r="A194" s="7">
        <v>43434</v>
      </c>
      <c r="B194" s="526" t="s">
        <v>114</v>
      </c>
      <c r="C194" s="526" t="s">
        <v>33</v>
      </c>
      <c r="D194" t="s">
        <v>19</v>
      </c>
      <c r="E194" s="2"/>
      <c r="F194" s="2">
        <v>5</v>
      </c>
      <c r="G194" s="2">
        <f t="shared" si="2"/>
        <v>32.200000000000003</v>
      </c>
    </row>
    <row r="195" spans="1:7" ht="16.5" customHeight="1">
      <c r="A195" s="7">
        <v>43495</v>
      </c>
      <c r="B195" s="526">
        <v>17022</v>
      </c>
      <c r="C195" s="526" t="s">
        <v>33</v>
      </c>
      <c r="D195" t="s">
        <v>16</v>
      </c>
      <c r="E195" s="2"/>
      <c r="F195" s="2">
        <v>28.2</v>
      </c>
      <c r="G195" s="2">
        <f t="shared" si="2"/>
        <v>4.0000000000000036</v>
      </c>
    </row>
    <row r="196" spans="1:7" ht="16.5" customHeight="1">
      <c r="A196" s="7">
        <v>43495</v>
      </c>
      <c r="B196" s="526">
        <v>17022</v>
      </c>
      <c r="C196" s="526" t="s">
        <v>33</v>
      </c>
      <c r="D196" t="s">
        <v>17</v>
      </c>
      <c r="E196" s="2"/>
      <c r="F196" s="2">
        <v>4</v>
      </c>
      <c r="G196" s="2">
        <f t="shared" si="2"/>
        <v>0</v>
      </c>
    </row>
    <row r="197" spans="1:7" ht="16.5" customHeight="1">
      <c r="A197" s="44">
        <v>43465</v>
      </c>
      <c r="B197" s="525" t="s">
        <v>14</v>
      </c>
      <c r="C197" s="525" t="s">
        <v>34</v>
      </c>
      <c r="D197" t="s">
        <v>16</v>
      </c>
      <c r="E197" s="2">
        <v>30.2</v>
      </c>
      <c r="G197" s="2">
        <f t="shared" si="2"/>
        <v>30.2</v>
      </c>
    </row>
    <row r="198" spans="1:7" ht="16.5" customHeight="1">
      <c r="B198" s="526"/>
      <c r="C198" s="526"/>
      <c r="D198" t="s">
        <v>17</v>
      </c>
      <c r="E198" s="2">
        <v>4</v>
      </c>
      <c r="G198" s="2">
        <f t="shared" si="2"/>
        <v>34.200000000000003</v>
      </c>
    </row>
    <row r="199" spans="1:7" ht="16.5" customHeight="1">
      <c r="B199" s="526"/>
      <c r="C199" s="526"/>
      <c r="D199" t="s">
        <v>18</v>
      </c>
      <c r="E199" s="2">
        <v>60</v>
      </c>
      <c r="G199" s="2">
        <f t="shared" si="2"/>
        <v>94.2</v>
      </c>
    </row>
    <row r="200" spans="1:7" ht="16.5" customHeight="1">
      <c r="B200" s="526"/>
      <c r="C200" s="526"/>
      <c r="D200" t="s">
        <v>19</v>
      </c>
      <c r="E200" s="2">
        <v>5</v>
      </c>
      <c r="G200" s="2">
        <f t="shared" si="2"/>
        <v>99.2</v>
      </c>
    </row>
    <row r="201" spans="1:7" ht="16.5" customHeight="1">
      <c r="A201" s="7">
        <v>43465</v>
      </c>
      <c r="B201" s="526" t="s">
        <v>114</v>
      </c>
      <c r="C201" s="526" t="s">
        <v>34</v>
      </c>
      <c r="D201" t="s">
        <v>18</v>
      </c>
      <c r="E201" s="2"/>
      <c r="F201" s="2">
        <v>60</v>
      </c>
      <c r="G201" s="2">
        <f t="shared" si="2"/>
        <v>39.200000000000003</v>
      </c>
    </row>
    <row r="202" spans="1:7" ht="16.5" customHeight="1">
      <c r="A202" s="7">
        <v>43465</v>
      </c>
      <c r="B202" s="526" t="s">
        <v>114</v>
      </c>
      <c r="C202" s="526" t="s">
        <v>34</v>
      </c>
      <c r="D202" t="s">
        <v>19</v>
      </c>
      <c r="E202" s="2"/>
      <c r="F202" s="2">
        <v>5</v>
      </c>
      <c r="G202" s="2">
        <f t="shared" si="2"/>
        <v>34.200000000000003</v>
      </c>
    </row>
    <row r="203" spans="1:7" ht="16.5" customHeight="1">
      <c r="A203" s="7">
        <v>43524</v>
      </c>
      <c r="B203" s="526">
        <v>17239</v>
      </c>
      <c r="C203" s="526" t="s">
        <v>34</v>
      </c>
      <c r="D203" t="s">
        <v>16</v>
      </c>
      <c r="E203" s="2"/>
      <c r="F203" s="2">
        <v>30.2</v>
      </c>
      <c r="G203" s="2">
        <f t="shared" si="2"/>
        <v>4.0000000000000036</v>
      </c>
    </row>
    <row r="204" spans="1:7" ht="16.5" customHeight="1">
      <c r="A204" s="7">
        <v>43524</v>
      </c>
      <c r="B204" s="526">
        <v>17239</v>
      </c>
      <c r="C204" s="526" t="s">
        <v>34</v>
      </c>
      <c r="D204" t="s">
        <v>17</v>
      </c>
      <c r="E204" s="2"/>
      <c r="F204" s="2">
        <v>4</v>
      </c>
      <c r="G204" s="2">
        <f t="shared" ref="G204:G268" si="3">+G203+E204-F204</f>
        <v>0</v>
      </c>
    </row>
    <row r="205" spans="1:7" ht="16.5" customHeight="1">
      <c r="A205" s="44">
        <v>43496</v>
      </c>
      <c r="B205" s="525" t="s">
        <v>14</v>
      </c>
      <c r="C205" s="525" t="s">
        <v>15</v>
      </c>
      <c r="D205" t="s">
        <v>16</v>
      </c>
      <c r="E205" s="2">
        <v>31.4</v>
      </c>
      <c r="G205" s="2">
        <f t="shared" si="3"/>
        <v>31.4</v>
      </c>
    </row>
    <row r="206" spans="1:7" ht="16.5" customHeight="1">
      <c r="B206" s="526"/>
      <c r="C206" s="526"/>
      <c r="D206" t="s">
        <v>17</v>
      </c>
      <c r="E206" s="2">
        <v>4</v>
      </c>
      <c r="G206" s="2">
        <f t="shared" si="3"/>
        <v>35.4</v>
      </c>
    </row>
    <row r="207" spans="1:7" ht="16.5" customHeight="1">
      <c r="B207" s="526"/>
      <c r="C207" s="526"/>
      <c r="D207" t="s">
        <v>18</v>
      </c>
      <c r="E207" s="2">
        <v>60</v>
      </c>
      <c r="G207" s="2">
        <f t="shared" si="3"/>
        <v>95.4</v>
      </c>
    </row>
    <row r="208" spans="1:7" ht="16.5" customHeight="1">
      <c r="B208" s="526"/>
      <c r="C208" s="526"/>
      <c r="D208" t="s">
        <v>19</v>
      </c>
      <c r="E208" s="2">
        <v>5</v>
      </c>
      <c r="G208" s="2">
        <f t="shared" si="3"/>
        <v>100.4</v>
      </c>
    </row>
    <row r="209" spans="1:7" ht="16.5" customHeight="1">
      <c r="A209" s="7">
        <v>43496</v>
      </c>
      <c r="B209" s="526" t="s">
        <v>114</v>
      </c>
      <c r="C209" s="526" t="s">
        <v>15</v>
      </c>
      <c r="D209" t="s">
        <v>18</v>
      </c>
      <c r="E209" s="2"/>
      <c r="F209" s="2">
        <v>60</v>
      </c>
      <c r="G209" s="2">
        <f t="shared" si="3"/>
        <v>40.400000000000006</v>
      </c>
    </row>
    <row r="210" spans="1:7" ht="16.5" customHeight="1">
      <c r="A210" s="7">
        <v>43496</v>
      </c>
      <c r="B210" s="526" t="s">
        <v>114</v>
      </c>
      <c r="C210" s="526" t="s">
        <v>15</v>
      </c>
      <c r="D210" t="s">
        <v>19</v>
      </c>
      <c r="E210" s="2"/>
      <c r="F210" s="2">
        <v>5</v>
      </c>
      <c r="G210" s="2">
        <f t="shared" si="3"/>
        <v>35.400000000000006</v>
      </c>
    </row>
    <row r="211" spans="1:7" ht="16.5" customHeight="1">
      <c r="A211" s="7">
        <v>43524</v>
      </c>
      <c r="B211" s="526">
        <v>17239</v>
      </c>
      <c r="C211" s="526" t="s">
        <v>15</v>
      </c>
      <c r="D211" t="s">
        <v>16</v>
      </c>
      <c r="E211" s="2"/>
      <c r="F211" s="2">
        <v>31.4</v>
      </c>
      <c r="G211" s="2">
        <f t="shared" si="3"/>
        <v>4.0000000000000071</v>
      </c>
    </row>
    <row r="212" spans="1:7" ht="16.5" customHeight="1">
      <c r="A212" s="7">
        <v>43524</v>
      </c>
      <c r="B212" s="526">
        <v>17239</v>
      </c>
      <c r="C212" s="526" t="s">
        <v>15</v>
      </c>
      <c r="D212" t="s">
        <v>17</v>
      </c>
      <c r="E212" s="2"/>
      <c r="F212" s="2">
        <v>4</v>
      </c>
      <c r="G212" s="2">
        <f t="shared" si="3"/>
        <v>7.1054273576010019E-15</v>
      </c>
    </row>
    <row r="213" spans="1:7" ht="16.5" customHeight="1">
      <c r="A213" s="44">
        <v>43524</v>
      </c>
      <c r="B213" s="525" t="s">
        <v>14</v>
      </c>
      <c r="C213" s="525" t="s">
        <v>20</v>
      </c>
      <c r="D213" t="s">
        <v>16</v>
      </c>
      <c r="E213" s="2">
        <v>33.200000000000003</v>
      </c>
      <c r="G213" s="2">
        <f t="shared" si="3"/>
        <v>33.20000000000001</v>
      </c>
    </row>
    <row r="214" spans="1:7" ht="16.5" customHeight="1">
      <c r="B214" s="526"/>
      <c r="C214" s="526"/>
      <c r="D214" t="s">
        <v>17</v>
      </c>
      <c r="E214" s="2">
        <v>4.9000000000000004</v>
      </c>
      <c r="G214" s="2">
        <f t="shared" si="3"/>
        <v>38.100000000000009</v>
      </c>
    </row>
    <row r="215" spans="1:7" ht="16.5" customHeight="1">
      <c r="B215" s="526"/>
      <c r="C215" s="526"/>
      <c r="D215" t="s">
        <v>18</v>
      </c>
      <c r="E215" s="2">
        <v>56</v>
      </c>
      <c r="G215" s="2">
        <f t="shared" si="3"/>
        <v>94.100000000000009</v>
      </c>
    </row>
    <row r="216" spans="1:7" ht="16.5" customHeight="1">
      <c r="B216" s="526"/>
      <c r="C216" s="526"/>
      <c r="D216" t="s">
        <v>19</v>
      </c>
      <c r="E216" s="2">
        <v>5</v>
      </c>
      <c r="G216" s="2">
        <f t="shared" si="3"/>
        <v>99.100000000000009</v>
      </c>
    </row>
    <row r="217" spans="1:7" ht="16.5" customHeight="1">
      <c r="A217" s="7">
        <v>43524</v>
      </c>
      <c r="B217" s="526" t="s">
        <v>114</v>
      </c>
      <c r="C217" s="526" t="s">
        <v>20</v>
      </c>
      <c r="D217" t="s">
        <v>18</v>
      </c>
      <c r="E217" s="2"/>
      <c r="F217" s="2">
        <v>56</v>
      </c>
      <c r="G217" s="2">
        <f t="shared" si="3"/>
        <v>43.100000000000009</v>
      </c>
    </row>
    <row r="218" spans="1:7" ht="16.5" customHeight="1">
      <c r="A218" s="7">
        <v>43524</v>
      </c>
      <c r="B218" s="526" t="s">
        <v>114</v>
      </c>
      <c r="C218" s="526" t="s">
        <v>20</v>
      </c>
      <c r="D218" t="s">
        <v>19</v>
      </c>
      <c r="E218" s="2"/>
      <c r="F218" s="2">
        <v>5</v>
      </c>
      <c r="G218" s="2">
        <f t="shared" si="3"/>
        <v>38.100000000000009</v>
      </c>
    </row>
    <row r="219" spans="1:7" ht="16.5" customHeight="1">
      <c r="A219" s="7">
        <v>43551</v>
      </c>
      <c r="B219" s="526">
        <v>17442</v>
      </c>
      <c r="C219" s="526" t="s">
        <v>20</v>
      </c>
      <c r="D219" t="s">
        <v>16</v>
      </c>
      <c r="E219" s="2"/>
      <c r="F219" s="2">
        <v>33.200000000000003</v>
      </c>
      <c r="G219" s="2">
        <f t="shared" si="3"/>
        <v>4.9000000000000057</v>
      </c>
    </row>
    <row r="220" spans="1:7" ht="16.5" customHeight="1">
      <c r="A220" s="7">
        <v>43578</v>
      </c>
      <c r="B220" s="526">
        <v>17630</v>
      </c>
      <c r="C220" s="526" t="s">
        <v>20</v>
      </c>
      <c r="D220" t="s">
        <v>17</v>
      </c>
      <c r="E220" s="2"/>
      <c r="F220" s="2">
        <v>4.9000000000000004</v>
      </c>
      <c r="G220" s="2">
        <f t="shared" si="3"/>
        <v>0</v>
      </c>
    </row>
    <row r="221" spans="1:7" ht="16.5" customHeight="1">
      <c r="A221" s="44">
        <v>43555</v>
      </c>
      <c r="B221" s="525" t="s">
        <v>14</v>
      </c>
      <c r="C221" s="525" t="s">
        <v>23</v>
      </c>
      <c r="D221" t="s">
        <v>16</v>
      </c>
      <c r="E221" s="2">
        <v>30.8</v>
      </c>
      <c r="G221" s="2">
        <f t="shared" si="3"/>
        <v>30.8</v>
      </c>
    </row>
    <row r="222" spans="1:7" ht="16.5" customHeight="1">
      <c r="B222" s="526"/>
      <c r="C222" s="526"/>
      <c r="D222" t="s">
        <v>17</v>
      </c>
      <c r="E222" s="2">
        <v>3.9</v>
      </c>
      <c r="G222" s="2">
        <f t="shared" si="3"/>
        <v>34.700000000000003</v>
      </c>
    </row>
    <row r="223" spans="1:7" ht="16.5" customHeight="1">
      <c r="B223" s="526"/>
      <c r="C223" s="526"/>
      <c r="D223" t="s">
        <v>18</v>
      </c>
      <c r="E223" s="2">
        <v>60</v>
      </c>
      <c r="G223" s="2">
        <f t="shared" si="3"/>
        <v>94.7</v>
      </c>
    </row>
    <row r="224" spans="1:7" ht="16.5" customHeight="1">
      <c r="B224" s="526"/>
      <c r="C224" s="526"/>
      <c r="D224" t="s">
        <v>19</v>
      </c>
      <c r="E224" s="2">
        <v>5</v>
      </c>
      <c r="G224" s="2">
        <f t="shared" si="3"/>
        <v>99.7</v>
      </c>
    </row>
    <row r="225" spans="1:7" ht="16.5" customHeight="1">
      <c r="A225" s="7">
        <v>43555</v>
      </c>
      <c r="B225" s="526" t="s">
        <v>114</v>
      </c>
      <c r="C225" s="526" t="s">
        <v>23</v>
      </c>
      <c r="D225" t="s">
        <v>18</v>
      </c>
      <c r="E225" s="2"/>
      <c r="F225" s="2">
        <v>60</v>
      </c>
      <c r="G225" s="2">
        <f t="shared" si="3"/>
        <v>39.700000000000003</v>
      </c>
    </row>
    <row r="226" spans="1:7" ht="16.5" customHeight="1">
      <c r="A226" s="7">
        <v>43555</v>
      </c>
      <c r="B226" s="526" t="s">
        <v>114</v>
      </c>
      <c r="C226" s="526" t="s">
        <v>23</v>
      </c>
      <c r="D226" t="s">
        <v>19</v>
      </c>
      <c r="E226" s="2"/>
      <c r="F226" s="2">
        <v>5</v>
      </c>
      <c r="G226" s="2">
        <f t="shared" si="3"/>
        <v>34.700000000000003</v>
      </c>
    </row>
    <row r="227" spans="1:7" ht="16.5" customHeight="1">
      <c r="A227" s="7">
        <v>43623</v>
      </c>
      <c r="B227" s="526">
        <v>18038</v>
      </c>
      <c r="C227" s="526" t="s">
        <v>23</v>
      </c>
      <c r="D227" t="s">
        <v>16</v>
      </c>
      <c r="E227" s="2"/>
      <c r="F227" s="2">
        <v>30.8</v>
      </c>
      <c r="G227" s="2">
        <f t="shared" si="3"/>
        <v>3.9000000000000021</v>
      </c>
    </row>
    <row r="228" spans="1:7" ht="16.5" customHeight="1">
      <c r="A228" s="7">
        <v>43623</v>
      </c>
      <c r="B228" s="526">
        <v>18038</v>
      </c>
      <c r="C228" s="526" t="s">
        <v>23</v>
      </c>
      <c r="D228" t="s">
        <v>17</v>
      </c>
      <c r="E228" s="2"/>
      <c r="F228" s="2">
        <v>3.9</v>
      </c>
      <c r="G228" s="2">
        <f t="shared" si="3"/>
        <v>0</v>
      </c>
    </row>
    <row r="229" spans="1:7" ht="16.5" customHeight="1">
      <c r="A229" s="44">
        <v>43585</v>
      </c>
      <c r="B229" s="525" t="s">
        <v>14</v>
      </c>
      <c r="C229" s="525" t="s">
        <v>24</v>
      </c>
      <c r="D229" t="s">
        <v>16</v>
      </c>
      <c r="E229" s="2">
        <v>31.2</v>
      </c>
      <c r="G229" s="2">
        <f t="shared" si="3"/>
        <v>31.2</v>
      </c>
    </row>
    <row r="230" spans="1:7" ht="16.5" customHeight="1">
      <c r="B230" s="526"/>
      <c r="C230" s="526"/>
      <c r="D230" t="s">
        <v>17</v>
      </c>
      <c r="E230" s="2">
        <v>3.6</v>
      </c>
      <c r="G230" s="2">
        <f t="shared" si="3"/>
        <v>34.799999999999997</v>
      </c>
    </row>
    <row r="231" spans="1:7" ht="16.5" customHeight="1">
      <c r="B231" s="526"/>
      <c r="C231" s="526"/>
      <c r="D231" t="s">
        <v>18</v>
      </c>
      <c r="E231" s="2">
        <v>60</v>
      </c>
      <c r="G231" s="2">
        <f t="shared" si="3"/>
        <v>94.8</v>
      </c>
    </row>
    <row r="232" spans="1:7" ht="16.5" customHeight="1">
      <c r="B232" s="526"/>
      <c r="C232" s="526"/>
      <c r="D232" t="s">
        <v>19</v>
      </c>
      <c r="E232" s="2">
        <v>5</v>
      </c>
      <c r="G232" s="2">
        <f t="shared" si="3"/>
        <v>99.8</v>
      </c>
    </row>
    <row r="233" spans="1:7" ht="16.5" customHeight="1">
      <c r="A233" s="7">
        <v>43585</v>
      </c>
      <c r="B233" s="526" t="s">
        <v>114</v>
      </c>
      <c r="C233" s="526" t="s">
        <v>24</v>
      </c>
      <c r="D233" t="s">
        <v>18</v>
      </c>
      <c r="E233" s="2"/>
      <c r="F233" s="2">
        <v>60</v>
      </c>
      <c r="G233" s="2">
        <f t="shared" si="3"/>
        <v>39.799999999999997</v>
      </c>
    </row>
    <row r="234" spans="1:7" ht="16.5" customHeight="1">
      <c r="A234" s="7">
        <v>43585</v>
      </c>
      <c r="B234" s="526" t="s">
        <v>114</v>
      </c>
      <c r="C234" s="526" t="s">
        <v>24</v>
      </c>
      <c r="D234" t="s">
        <v>19</v>
      </c>
      <c r="E234" s="2"/>
      <c r="F234" s="2">
        <v>5</v>
      </c>
      <c r="G234" s="2">
        <f t="shared" si="3"/>
        <v>34.799999999999997</v>
      </c>
    </row>
    <row r="235" spans="1:7" ht="16.5" customHeight="1">
      <c r="A235" s="7">
        <v>43623</v>
      </c>
      <c r="B235" s="526">
        <v>18038</v>
      </c>
      <c r="C235" s="526" t="s">
        <v>24</v>
      </c>
      <c r="D235" t="s">
        <v>16</v>
      </c>
      <c r="E235" s="2"/>
      <c r="F235" s="2">
        <v>31.2</v>
      </c>
      <c r="G235" s="2">
        <f t="shared" si="3"/>
        <v>3.5999999999999979</v>
      </c>
    </row>
    <row r="236" spans="1:7" ht="16.5" customHeight="1">
      <c r="A236" s="7">
        <v>43623</v>
      </c>
      <c r="B236" s="526">
        <v>18038</v>
      </c>
      <c r="C236" s="526" t="s">
        <v>24</v>
      </c>
      <c r="D236" t="s">
        <v>17</v>
      </c>
      <c r="E236" s="2"/>
      <c r="F236" s="2">
        <v>3.6</v>
      </c>
      <c r="G236" s="2">
        <f t="shared" si="3"/>
        <v>0</v>
      </c>
    </row>
    <row r="237" spans="1:7" ht="16.5" customHeight="1">
      <c r="A237" s="44">
        <v>43616</v>
      </c>
      <c r="B237" s="525" t="s">
        <v>14</v>
      </c>
      <c r="C237" s="525" t="s">
        <v>25</v>
      </c>
      <c r="D237" t="s">
        <v>16</v>
      </c>
      <c r="E237" s="2">
        <v>28.8</v>
      </c>
      <c r="G237" s="2">
        <f t="shared" si="3"/>
        <v>28.8</v>
      </c>
    </row>
    <row r="238" spans="1:7" ht="16.5" customHeight="1">
      <c r="B238" s="526"/>
      <c r="C238" s="526"/>
      <c r="D238" t="s">
        <v>17</v>
      </c>
      <c r="E238" s="2">
        <v>4.0999999999999996</v>
      </c>
      <c r="G238" s="2">
        <f t="shared" si="3"/>
        <v>32.9</v>
      </c>
    </row>
    <row r="239" spans="1:7" ht="16.5" customHeight="1">
      <c r="B239" s="526"/>
      <c r="C239" s="526"/>
      <c r="D239" t="s">
        <v>18</v>
      </c>
      <c r="E239" s="2">
        <v>60</v>
      </c>
      <c r="G239" s="2">
        <f t="shared" si="3"/>
        <v>92.9</v>
      </c>
    </row>
    <row r="240" spans="1:7" ht="16.5" customHeight="1">
      <c r="B240" s="526"/>
      <c r="C240" s="526"/>
      <c r="D240" t="s">
        <v>19</v>
      </c>
      <c r="E240" s="2">
        <v>5</v>
      </c>
      <c r="G240" s="2">
        <f t="shared" si="3"/>
        <v>97.9</v>
      </c>
    </row>
    <row r="241" spans="1:7" ht="16.5" customHeight="1">
      <c r="B241" s="526"/>
      <c r="C241" s="526"/>
      <c r="D241" t="s">
        <v>39</v>
      </c>
      <c r="E241" s="2">
        <v>10</v>
      </c>
      <c r="G241" s="2">
        <f t="shared" si="3"/>
        <v>107.9</v>
      </c>
    </row>
    <row r="242" spans="1:7" ht="16.5" customHeight="1">
      <c r="A242" s="7">
        <v>43616</v>
      </c>
      <c r="B242" s="526" t="s">
        <v>114</v>
      </c>
      <c r="C242" s="526" t="s">
        <v>25</v>
      </c>
      <c r="D242" t="s">
        <v>18</v>
      </c>
      <c r="E242" s="2"/>
      <c r="F242" s="2">
        <v>60</v>
      </c>
      <c r="G242" s="2">
        <f t="shared" si="3"/>
        <v>47.900000000000006</v>
      </c>
    </row>
    <row r="243" spans="1:7" ht="16.5" customHeight="1">
      <c r="A243" s="7">
        <v>43616</v>
      </c>
      <c r="B243" s="526" t="s">
        <v>114</v>
      </c>
      <c r="C243" s="526" t="s">
        <v>25</v>
      </c>
      <c r="D243" t="s">
        <v>19</v>
      </c>
      <c r="E243" s="2"/>
      <c r="F243" s="2">
        <v>5</v>
      </c>
      <c r="G243" s="2">
        <f t="shared" si="3"/>
        <v>42.900000000000006</v>
      </c>
    </row>
    <row r="244" spans="1:7" ht="16.5" customHeight="1">
      <c r="A244" s="7">
        <v>43672</v>
      </c>
      <c r="B244" s="526">
        <v>18351</v>
      </c>
      <c r="C244" s="526" t="s">
        <v>25</v>
      </c>
      <c r="D244" t="s">
        <v>16</v>
      </c>
      <c r="E244" s="2"/>
      <c r="F244" s="2">
        <v>28.8</v>
      </c>
      <c r="G244" s="2">
        <f t="shared" si="3"/>
        <v>14.100000000000005</v>
      </c>
    </row>
    <row r="245" spans="1:7" ht="16.5" customHeight="1">
      <c r="A245" s="7">
        <v>43672</v>
      </c>
      <c r="B245" s="526">
        <v>18351</v>
      </c>
      <c r="C245" s="526" t="s">
        <v>25</v>
      </c>
      <c r="D245" t="s">
        <v>17</v>
      </c>
      <c r="E245" s="2"/>
      <c r="F245" s="2">
        <v>4.0999999999999996</v>
      </c>
      <c r="G245" s="2">
        <f t="shared" si="3"/>
        <v>10.000000000000005</v>
      </c>
    </row>
    <row r="246" spans="1:7" ht="16.5" customHeight="1">
      <c r="A246" s="7">
        <v>44511</v>
      </c>
      <c r="B246" s="526">
        <v>23753</v>
      </c>
      <c r="C246" s="526" t="s">
        <v>25</v>
      </c>
      <c r="D246" t="s">
        <v>39</v>
      </c>
      <c r="E246" s="2"/>
      <c r="F246" s="2">
        <v>10</v>
      </c>
      <c r="G246" s="2">
        <f t="shared" si="3"/>
        <v>0</v>
      </c>
    </row>
    <row r="247" spans="1:7" ht="16.5" customHeight="1">
      <c r="A247" s="44">
        <v>43646</v>
      </c>
      <c r="B247" s="525" t="s">
        <v>14</v>
      </c>
      <c r="C247" s="525" t="s">
        <v>26</v>
      </c>
      <c r="D247" t="s">
        <v>16</v>
      </c>
      <c r="E247" s="2">
        <v>25.7</v>
      </c>
      <c r="G247" s="2">
        <f t="shared" si="3"/>
        <v>25.7</v>
      </c>
    </row>
    <row r="248" spans="1:7" ht="16.5" customHeight="1">
      <c r="B248" s="526"/>
      <c r="C248" s="526"/>
      <c r="D248" t="s">
        <v>17</v>
      </c>
      <c r="E248" s="2">
        <v>4</v>
      </c>
      <c r="G248" s="2">
        <f t="shared" si="3"/>
        <v>29.7</v>
      </c>
    </row>
    <row r="249" spans="1:7" ht="16.5" customHeight="1">
      <c r="B249" s="526"/>
      <c r="C249" s="526"/>
      <c r="D249" t="s">
        <v>18</v>
      </c>
      <c r="E249" s="2">
        <v>60</v>
      </c>
      <c r="G249" s="2">
        <f t="shared" si="3"/>
        <v>89.7</v>
      </c>
    </row>
    <row r="250" spans="1:7" ht="16.5" customHeight="1">
      <c r="B250" s="526"/>
      <c r="C250" s="526"/>
      <c r="D250" t="s">
        <v>19</v>
      </c>
      <c r="E250" s="2">
        <v>5</v>
      </c>
      <c r="G250" s="2">
        <f t="shared" si="3"/>
        <v>94.7</v>
      </c>
    </row>
    <row r="251" spans="1:7" ht="16.5" customHeight="1">
      <c r="A251" s="7">
        <v>43646</v>
      </c>
      <c r="B251" s="526" t="s">
        <v>114</v>
      </c>
      <c r="C251" s="526" t="s">
        <v>26</v>
      </c>
      <c r="D251" t="s">
        <v>18</v>
      </c>
      <c r="E251" s="2"/>
      <c r="F251" s="2">
        <v>60</v>
      </c>
      <c r="G251" s="2">
        <f t="shared" si="3"/>
        <v>34.700000000000003</v>
      </c>
    </row>
    <row r="252" spans="1:7" ht="16.5" customHeight="1">
      <c r="A252" s="7">
        <v>43646</v>
      </c>
      <c r="B252" s="526" t="s">
        <v>114</v>
      </c>
      <c r="C252" s="526" t="s">
        <v>26</v>
      </c>
      <c r="D252" t="s">
        <v>19</v>
      </c>
      <c r="E252" s="2"/>
      <c r="F252" s="2">
        <v>5</v>
      </c>
      <c r="G252" s="2">
        <f t="shared" si="3"/>
        <v>29.700000000000003</v>
      </c>
    </row>
    <row r="253" spans="1:7" ht="16.5" customHeight="1">
      <c r="A253" s="7">
        <v>43672</v>
      </c>
      <c r="B253" s="526">
        <v>18351</v>
      </c>
      <c r="C253" s="526" t="s">
        <v>26</v>
      </c>
      <c r="D253" t="s">
        <v>16</v>
      </c>
      <c r="E253" s="2"/>
      <c r="F253" s="2">
        <v>25.7</v>
      </c>
      <c r="G253" s="2">
        <f t="shared" si="3"/>
        <v>4.0000000000000036</v>
      </c>
    </row>
    <row r="254" spans="1:7" ht="16.5" customHeight="1">
      <c r="A254" s="7">
        <v>43672</v>
      </c>
      <c r="B254" s="526">
        <v>18351</v>
      </c>
      <c r="C254" s="526" t="s">
        <v>26</v>
      </c>
      <c r="D254" t="s">
        <v>17</v>
      </c>
      <c r="E254" s="2"/>
      <c r="F254" s="2">
        <v>4</v>
      </c>
      <c r="G254" s="2">
        <f t="shared" si="3"/>
        <v>0</v>
      </c>
    </row>
    <row r="255" spans="1:7" ht="16.5" customHeight="1">
      <c r="A255" s="44">
        <v>43677</v>
      </c>
      <c r="B255" s="525" t="s">
        <v>14</v>
      </c>
      <c r="C255" s="525" t="s">
        <v>27</v>
      </c>
      <c r="D255" t="s">
        <v>16</v>
      </c>
      <c r="E255" s="2">
        <v>25.7</v>
      </c>
      <c r="G255" s="2">
        <f t="shared" si="3"/>
        <v>25.7</v>
      </c>
    </row>
    <row r="256" spans="1:7" ht="16.5" customHeight="1">
      <c r="B256" s="526"/>
      <c r="C256" s="526"/>
      <c r="D256" t="s">
        <v>17</v>
      </c>
      <c r="E256" s="2">
        <v>3.8</v>
      </c>
      <c r="G256" s="2">
        <f t="shared" si="3"/>
        <v>29.5</v>
      </c>
    </row>
    <row r="257" spans="1:7" ht="16.5" customHeight="1">
      <c r="B257" s="526"/>
      <c r="C257" s="526"/>
      <c r="D257" t="s">
        <v>18</v>
      </c>
      <c r="E257" s="2">
        <v>60</v>
      </c>
      <c r="G257" s="2">
        <f t="shared" si="3"/>
        <v>89.5</v>
      </c>
    </row>
    <row r="258" spans="1:7" ht="16.5" customHeight="1">
      <c r="B258" s="526"/>
      <c r="C258" s="526"/>
      <c r="D258" t="s">
        <v>19</v>
      </c>
      <c r="E258" s="2">
        <v>5</v>
      </c>
      <c r="G258" s="2">
        <f t="shared" si="3"/>
        <v>94.5</v>
      </c>
    </row>
    <row r="259" spans="1:7" ht="16.5" customHeight="1">
      <c r="A259" s="7">
        <v>43677</v>
      </c>
      <c r="B259" s="526" t="s">
        <v>114</v>
      </c>
      <c r="C259" s="526" t="s">
        <v>27</v>
      </c>
      <c r="D259" t="s">
        <v>18</v>
      </c>
      <c r="E259" s="2"/>
      <c r="F259" s="2">
        <v>60</v>
      </c>
      <c r="G259" s="2">
        <f t="shared" si="3"/>
        <v>34.5</v>
      </c>
    </row>
    <row r="260" spans="1:7" ht="16.5" customHeight="1">
      <c r="A260" s="7">
        <v>43677</v>
      </c>
      <c r="B260" s="526" t="s">
        <v>114</v>
      </c>
      <c r="C260" s="526" t="s">
        <v>27</v>
      </c>
      <c r="D260" t="s">
        <v>19</v>
      </c>
      <c r="E260" s="2"/>
      <c r="F260" s="2">
        <v>5</v>
      </c>
      <c r="G260" s="2">
        <f t="shared" si="3"/>
        <v>29.5</v>
      </c>
    </row>
    <row r="261" spans="1:7" ht="16.5" customHeight="1">
      <c r="A261" s="7">
        <v>43732</v>
      </c>
      <c r="B261" s="526">
        <v>18777</v>
      </c>
      <c r="C261" s="526" t="s">
        <v>27</v>
      </c>
      <c r="D261" t="s">
        <v>16</v>
      </c>
      <c r="E261" s="2"/>
      <c r="F261" s="2">
        <v>25.7</v>
      </c>
      <c r="G261" s="2">
        <f t="shared" si="3"/>
        <v>3.8000000000000007</v>
      </c>
    </row>
    <row r="262" spans="1:7" ht="16.5" customHeight="1">
      <c r="A262" s="7">
        <v>43732</v>
      </c>
      <c r="B262" s="526">
        <v>18777</v>
      </c>
      <c r="C262" s="526" t="s">
        <v>27</v>
      </c>
      <c r="D262" t="s">
        <v>17</v>
      </c>
      <c r="E262" s="2"/>
      <c r="F262" s="2">
        <v>3.8</v>
      </c>
      <c r="G262" s="2">
        <f t="shared" si="3"/>
        <v>0</v>
      </c>
    </row>
    <row r="263" spans="1:7" ht="16.5" customHeight="1">
      <c r="A263" s="44">
        <v>43708</v>
      </c>
      <c r="B263" s="525" t="s">
        <v>14</v>
      </c>
      <c r="C263" s="525" t="s">
        <v>28</v>
      </c>
      <c r="D263" t="s">
        <v>16</v>
      </c>
      <c r="E263" s="2">
        <v>25</v>
      </c>
      <c r="G263" s="2">
        <f t="shared" si="3"/>
        <v>25</v>
      </c>
    </row>
    <row r="264" spans="1:7" ht="16.5" customHeight="1">
      <c r="B264" s="526"/>
      <c r="C264" s="526"/>
      <c r="D264" t="s">
        <v>17</v>
      </c>
      <c r="E264" s="2">
        <v>3.7</v>
      </c>
      <c r="G264" s="2">
        <f t="shared" si="3"/>
        <v>28.7</v>
      </c>
    </row>
    <row r="265" spans="1:7" ht="16.5" customHeight="1">
      <c r="B265" s="526"/>
      <c r="C265" s="526"/>
      <c r="D265" t="s">
        <v>18</v>
      </c>
      <c r="E265" s="2">
        <v>60</v>
      </c>
      <c r="G265" s="2">
        <f t="shared" si="3"/>
        <v>88.7</v>
      </c>
    </row>
    <row r="266" spans="1:7" ht="16.5" customHeight="1">
      <c r="B266" s="526"/>
      <c r="C266" s="526"/>
      <c r="D266" t="s">
        <v>19</v>
      </c>
      <c r="E266" s="2">
        <v>5</v>
      </c>
      <c r="G266" s="2">
        <f t="shared" si="3"/>
        <v>93.7</v>
      </c>
    </row>
    <row r="267" spans="1:7" ht="16.5" customHeight="1">
      <c r="A267" s="7">
        <v>43708</v>
      </c>
      <c r="B267" s="526" t="s">
        <v>114</v>
      </c>
      <c r="C267" s="526" t="s">
        <v>28</v>
      </c>
      <c r="D267" t="s">
        <v>18</v>
      </c>
      <c r="E267" s="2"/>
      <c r="F267" s="2">
        <v>60</v>
      </c>
      <c r="G267" s="2">
        <f t="shared" si="3"/>
        <v>33.700000000000003</v>
      </c>
    </row>
    <row r="268" spans="1:7" ht="16.5" customHeight="1">
      <c r="A268" s="7">
        <v>43708</v>
      </c>
      <c r="B268" s="526" t="s">
        <v>114</v>
      </c>
      <c r="C268" s="526" t="s">
        <v>28</v>
      </c>
      <c r="D268" t="s">
        <v>19</v>
      </c>
      <c r="E268" s="2"/>
      <c r="F268" s="2">
        <v>5</v>
      </c>
      <c r="G268" s="2">
        <f t="shared" si="3"/>
        <v>28.700000000000003</v>
      </c>
    </row>
    <row r="269" spans="1:7" ht="16.5" customHeight="1">
      <c r="A269" s="7">
        <v>43732</v>
      </c>
      <c r="B269" s="526">
        <v>18777</v>
      </c>
      <c r="C269" s="526" t="s">
        <v>28</v>
      </c>
      <c r="D269" t="s">
        <v>16</v>
      </c>
      <c r="E269" s="2"/>
      <c r="F269" s="2">
        <v>25</v>
      </c>
      <c r="G269" s="2">
        <f t="shared" ref="G269:G317" si="4">+G268+E269-F269</f>
        <v>3.7000000000000028</v>
      </c>
    </row>
    <row r="270" spans="1:7" ht="16.5" customHeight="1">
      <c r="A270" s="7">
        <v>43732</v>
      </c>
      <c r="B270" s="526">
        <v>18777</v>
      </c>
      <c r="C270" s="526" t="s">
        <v>28</v>
      </c>
      <c r="D270" t="s">
        <v>17</v>
      </c>
      <c r="E270" s="2"/>
      <c r="F270" s="2">
        <v>3.7</v>
      </c>
      <c r="G270" s="2">
        <f t="shared" si="4"/>
        <v>0</v>
      </c>
    </row>
    <row r="271" spans="1:7" ht="16.5" customHeight="1">
      <c r="A271" s="44">
        <v>43738</v>
      </c>
      <c r="B271" s="525" t="s">
        <v>14</v>
      </c>
      <c r="C271" s="525" t="s">
        <v>29</v>
      </c>
      <c r="D271" t="s">
        <v>16</v>
      </c>
      <c r="E271" s="2">
        <v>25.1</v>
      </c>
      <c r="G271" s="2">
        <f t="shared" si="4"/>
        <v>25.1</v>
      </c>
    </row>
    <row r="272" spans="1:7" ht="16.5" customHeight="1">
      <c r="B272" s="526"/>
      <c r="C272" s="526"/>
      <c r="D272" t="s">
        <v>17</v>
      </c>
      <c r="E272" s="2">
        <v>3.7</v>
      </c>
      <c r="G272" s="2">
        <f t="shared" si="4"/>
        <v>28.8</v>
      </c>
    </row>
    <row r="273" spans="1:7" ht="16.5" customHeight="1">
      <c r="B273" s="526"/>
      <c r="C273" s="526"/>
      <c r="D273" t="s">
        <v>18</v>
      </c>
      <c r="E273" s="2">
        <v>60</v>
      </c>
      <c r="G273" s="2">
        <f t="shared" si="4"/>
        <v>88.8</v>
      </c>
    </row>
    <row r="274" spans="1:7" ht="16.5" customHeight="1">
      <c r="B274" s="526"/>
      <c r="C274" s="526"/>
      <c r="D274" t="s">
        <v>19</v>
      </c>
      <c r="E274" s="2">
        <v>5</v>
      </c>
      <c r="G274" s="2">
        <f t="shared" si="4"/>
        <v>93.8</v>
      </c>
    </row>
    <row r="275" spans="1:7" ht="16.5" customHeight="1">
      <c r="A275" s="7">
        <v>43738</v>
      </c>
      <c r="B275" s="526" t="s">
        <v>114</v>
      </c>
      <c r="C275" s="526" t="s">
        <v>29</v>
      </c>
      <c r="D275" t="s">
        <v>18</v>
      </c>
      <c r="E275" s="2"/>
      <c r="F275" s="2">
        <v>60</v>
      </c>
      <c r="G275" s="2">
        <f t="shared" si="4"/>
        <v>33.799999999999997</v>
      </c>
    </row>
    <row r="276" spans="1:7" ht="16.5" customHeight="1">
      <c r="A276" s="7">
        <v>43738</v>
      </c>
      <c r="B276" s="526" t="s">
        <v>114</v>
      </c>
      <c r="C276" s="526" t="s">
        <v>29</v>
      </c>
      <c r="D276" t="s">
        <v>19</v>
      </c>
      <c r="E276" s="2"/>
      <c r="F276" s="2">
        <v>5</v>
      </c>
      <c r="G276" s="2">
        <f t="shared" si="4"/>
        <v>28.799999999999997</v>
      </c>
    </row>
    <row r="277" spans="1:7" ht="16.5" customHeight="1">
      <c r="A277" s="7">
        <v>43761</v>
      </c>
      <c r="B277" s="526">
        <v>18982</v>
      </c>
      <c r="C277" s="526" t="s">
        <v>29</v>
      </c>
      <c r="D277" t="s">
        <v>16</v>
      </c>
      <c r="E277" s="2"/>
      <c r="F277" s="2">
        <v>25.1</v>
      </c>
      <c r="G277" s="2">
        <f t="shared" si="4"/>
        <v>3.6999999999999957</v>
      </c>
    </row>
    <row r="278" spans="1:7" ht="16.5" customHeight="1">
      <c r="A278" s="7">
        <v>43761</v>
      </c>
      <c r="B278" s="526">
        <v>18982</v>
      </c>
      <c r="C278" s="526" t="s">
        <v>29</v>
      </c>
      <c r="D278" t="s">
        <v>17</v>
      </c>
      <c r="E278" s="2"/>
      <c r="F278" s="2">
        <v>3.7</v>
      </c>
      <c r="G278" s="2">
        <f t="shared" si="4"/>
        <v>-4.4408920985006262E-15</v>
      </c>
    </row>
    <row r="279" spans="1:7" ht="16.5" customHeight="1">
      <c r="A279" s="44">
        <v>43769</v>
      </c>
      <c r="B279" s="525" t="s">
        <v>14</v>
      </c>
      <c r="C279" s="525" t="s">
        <v>30</v>
      </c>
      <c r="D279" t="s">
        <v>16</v>
      </c>
      <c r="E279" s="2">
        <v>25.3</v>
      </c>
      <c r="G279" s="2">
        <f t="shared" si="4"/>
        <v>25.299999999999997</v>
      </c>
    </row>
    <row r="280" spans="1:7" ht="16.5" customHeight="1">
      <c r="B280" s="526"/>
      <c r="C280" s="526"/>
      <c r="D280" t="s">
        <v>17</v>
      </c>
      <c r="E280" s="2">
        <v>3.6</v>
      </c>
      <c r="G280" s="2">
        <f t="shared" si="4"/>
        <v>28.9</v>
      </c>
    </row>
    <row r="281" spans="1:7" ht="16.5" customHeight="1">
      <c r="B281" s="526"/>
      <c r="C281" s="526"/>
      <c r="D281" t="s">
        <v>18</v>
      </c>
      <c r="E281" s="2">
        <v>60</v>
      </c>
      <c r="G281" s="2">
        <f t="shared" si="4"/>
        <v>88.9</v>
      </c>
    </row>
    <row r="282" spans="1:7" ht="16.5" customHeight="1">
      <c r="B282" s="526"/>
      <c r="C282" s="526"/>
      <c r="D282" t="s">
        <v>40</v>
      </c>
      <c r="E282" s="2">
        <v>5</v>
      </c>
      <c r="G282" s="2">
        <f t="shared" si="4"/>
        <v>93.9</v>
      </c>
    </row>
    <row r="283" spans="1:7" ht="16.5" customHeight="1">
      <c r="A283" s="7">
        <v>43769</v>
      </c>
      <c r="B283" s="526" t="s">
        <v>114</v>
      </c>
      <c r="C283" s="526" t="s">
        <v>30</v>
      </c>
      <c r="D283" t="s">
        <v>18</v>
      </c>
      <c r="E283" s="2"/>
      <c r="F283" s="2">
        <v>60</v>
      </c>
      <c r="G283" s="2">
        <f t="shared" si="4"/>
        <v>33.900000000000006</v>
      </c>
    </row>
    <row r="284" spans="1:7" ht="16.5" customHeight="1">
      <c r="A284" s="7">
        <v>43769</v>
      </c>
      <c r="B284" s="526" t="s">
        <v>114</v>
      </c>
      <c r="C284" s="526" t="s">
        <v>30</v>
      </c>
      <c r="D284" t="s">
        <v>40</v>
      </c>
      <c r="E284" s="2"/>
      <c r="F284" s="2">
        <v>5</v>
      </c>
      <c r="G284" s="2">
        <f t="shared" si="4"/>
        <v>28.900000000000006</v>
      </c>
    </row>
    <row r="285" spans="1:7" ht="16.5" customHeight="1">
      <c r="A285" s="7">
        <v>43795</v>
      </c>
      <c r="B285" s="526">
        <v>19161</v>
      </c>
      <c r="C285" s="526" t="s">
        <v>30</v>
      </c>
      <c r="D285" t="s">
        <v>16</v>
      </c>
      <c r="E285" s="2"/>
      <c r="F285" s="2">
        <v>25.3</v>
      </c>
      <c r="G285" s="2">
        <f t="shared" si="4"/>
        <v>3.600000000000005</v>
      </c>
    </row>
    <row r="286" spans="1:7" ht="16.5" customHeight="1">
      <c r="A286" s="7">
        <v>43795</v>
      </c>
      <c r="B286" s="526">
        <v>19161</v>
      </c>
      <c r="C286" s="526" t="s">
        <v>30</v>
      </c>
      <c r="D286" t="s">
        <v>17</v>
      </c>
      <c r="E286" s="2"/>
      <c r="F286" s="2">
        <v>3.6</v>
      </c>
      <c r="G286" s="2">
        <f t="shared" si="4"/>
        <v>4.8849813083506888E-15</v>
      </c>
    </row>
    <row r="287" spans="1:7" ht="16.5" customHeight="1">
      <c r="A287" s="44">
        <v>43799</v>
      </c>
      <c r="B287" s="525" t="s">
        <v>14</v>
      </c>
      <c r="C287" s="525" t="s">
        <v>33</v>
      </c>
      <c r="D287" t="s">
        <v>16</v>
      </c>
      <c r="E287" s="2">
        <v>28.3</v>
      </c>
      <c r="G287" s="2">
        <f t="shared" si="4"/>
        <v>28.300000000000004</v>
      </c>
    </row>
    <row r="288" spans="1:7" ht="16.5" customHeight="1">
      <c r="B288" s="526"/>
      <c r="C288" s="526"/>
      <c r="D288" t="s">
        <v>17</v>
      </c>
      <c r="E288" s="2">
        <v>3.7</v>
      </c>
      <c r="G288" s="2">
        <f t="shared" si="4"/>
        <v>32.000000000000007</v>
      </c>
    </row>
    <row r="289" spans="1:7" ht="16.5" customHeight="1">
      <c r="B289" s="526"/>
      <c r="C289" s="526"/>
      <c r="D289" t="s">
        <v>18</v>
      </c>
      <c r="E289" s="2">
        <v>60</v>
      </c>
      <c r="G289" s="2">
        <f t="shared" si="4"/>
        <v>92</v>
      </c>
    </row>
    <row r="290" spans="1:7" ht="16.5" customHeight="1">
      <c r="B290" s="526"/>
      <c r="C290" s="526"/>
      <c r="D290" t="s">
        <v>40</v>
      </c>
      <c r="E290" s="2">
        <v>5</v>
      </c>
      <c r="G290" s="2">
        <f t="shared" si="4"/>
        <v>97</v>
      </c>
    </row>
    <row r="291" spans="1:7" ht="16.5" customHeight="1">
      <c r="A291" s="7">
        <v>43799</v>
      </c>
      <c r="B291" s="526" t="s">
        <v>114</v>
      </c>
      <c r="C291" s="526" t="s">
        <v>33</v>
      </c>
      <c r="D291" t="s">
        <v>18</v>
      </c>
      <c r="E291" s="2"/>
      <c r="F291" s="2">
        <v>60</v>
      </c>
      <c r="G291" s="2">
        <f t="shared" si="4"/>
        <v>37</v>
      </c>
    </row>
    <row r="292" spans="1:7" ht="16.5" customHeight="1">
      <c r="A292" s="7">
        <v>43799</v>
      </c>
      <c r="B292" s="526" t="s">
        <v>114</v>
      </c>
      <c r="C292" s="526" t="s">
        <v>33</v>
      </c>
      <c r="D292" t="s">
        <v>19</v>
      </c>
      <c r="E292" s="2"/>
      <c r="F292" s="2">
        <v>5</v>
      </c>
      <c r="G292" s="2">
        <f t="shared" si="4"/>
        <v>32</v>
      </c>
    </row>
    <row r="293" spans="1:7" ht="16.5" customHeight="1">
      <c r="A293" s="7">
        <v>43852</v>
      </c>
      <c r="B293" s="526">
        <v>19550</v>
      </c>
      <c r="C293" s="526" t="s">
        <v>33</v>
      </c>
      <c r="D293" t="s">
        <v>16</v>
      </c>
      <c r="E293" s="2"/>
      <c r="F293" s="2">
        <v>28.3</v>
      </c>
      <c r="G293" s="2">
        <f t="shared" si="4"/>
        <v>3.6999999999999993</v>
      </c>
    </row>
    <row r="294" spans="1:7" ht="16.5" customHeight="1">
      <c r="A294" s="7">
        <v>43852</v>
      </c>
      <c r="B294" s="526">
        <v>19550</v>
      </c>
      <c r="C294" s="526" t="s">
        <v>33</v>
      </c>
      <c r="D294" t="s">
        <v>17</v>
      </c>
      <c r="E294" s="2"/>
      <c r="F294" s="2">
        <v>3.7</v>
      </c>
      <c r="G294" s="2">
        <f t="shared" si="4"/>
        <v>0</v>
      </c>
    </row>
    <row r="295" spans="1:7" ht="16.5" customHeight="1">
      <c r="A295" s="44">
        <v>43830</v>
      </c>
      <c r="B295" s="525" t="s">
        <v>14</v>
      </c>
      <c r="C295" s="525" t="s">
        <v>34</v>
      </c>
      <c r="D295" t="s">
        <v>16</v>
      </c>
      <c r="E295" s="2">
        <v>29.6</v>
      </c>
      <c r="G295" s="2">
        <f t="shared" si="4"/>
        <v>29.6</v>
      </c>
    </row>
    <row r="296" spans="1:7" ht="16.5" customHeight="1">
      <c r="B296" s="526"/>
      <c r="C296" s="526"/>
      <c r="D296" t="s">
        <v>17</v>
      </c>
      <c r="E296" s="2">
        <v>3.8</v>
      </c>
      <c r="G296" s="2">
        <f t="shared" si="4"/>
        <v>33.4</v>
      </c>
    </row>
    <row r="297" spans="1:7" ht="16.5" customHeight="1">
      <c r="B297" s="526"/>
      <c r="C297" s="526"/>
      <c r="D297" t="s">
        <v>18</v>
      </c>
      <c r="E297" s="2">
        <v>60</v>
      </c>
      <c r="G297" s="2">
        <f t="shared" si="4"/>
        <v>93.4</v>
      </c>
    </row>
    <row r="298" spans="1:7" ht="16.5" customHeight="1">
      <c r="B298" s="526"/>
      <c r="C298" s="526"/>
      <c r="D298" t="s">
        <v>40</v>
      </c>
      <c r="E298" s="2">
        <v>5</v>
      </c>
      <c r="G298" s="2">
        <f t="shared" si="4"/>
        <v>98.4</v>
      </c>
    </row>
    <row r="299" spans="1:7" ht="16.5" customHeight="1">
      <c r="A299" s="7">
        <v>43830</v>
      </c>
      <c r="B299" s="526" t="s">
        <v>114</v>
      </c>
      <c r="C299" s="526" t="s">
        <v>34</v>
      </c>
      <c r="D299" t="s">
        <v>18</v>
      </c>
      <c r="E299" s="2"/>
      <c r="F299" s="2">
        <v>60</v>
      </c>
      <c r="G299" s="2">
        <f t="shared" si="4"/>
        <v>38.400000000000006</v>
      </c>
    </row>
    <row r="300" spans="1:7" ht="16.5" customHeight="1">
      <c r="A300" s="7">
        <v>43830</v>
      </c>
      <c r="B300" s="526" t="s">
        <v>114</v>
      </c>
      <c r="C300" s="526" t="s">
        <v>34</v>
      </c>
      <c r="D300" t="s">
        <v>19</v>
      </c>
      <c r="E300" s="2"/>
      <c r="F300" s="2">
        <v>5</v>
      </c>
      <c r="G300" s="2">
        <f t="shared" si="4"/>
        <v>33.400000000000006</v>
      </c>
    </row>
    <row r="301" spans="1:7" ht="16.5" customHeight="1">
      <c r="A301" s="7">
        <v>43852</v>
      </c>
      <c r="B301" s="526">
        <v>19550</v>
      </c>
      <c r="C301" s="526" t="s">
        <v>34</v>
      </c>
      <c r="D301" t="s">
        <v>16</v>
      </c>
      <c r="E301" s="2"/>
      <c r="F301" s="2">
        <v>29.6</v>
      </c>
      <c r="G301" s="2">
        <f t="shared" si="4"/>
        <v>3.8000000000000043</v>
      </c>
    </row>
    <row r="302" spans="1:7" ht="16.5" customHeight="1">
      <c r="A302" s="7">
        <v>43852</v>
      </c>
      <c r="B302" s="526">
        <v>19550</v>
      </c>
      <c r="C302" s="526" t="s">
        <v>34</v>
      </c>
      <c r="D302" t="s">
        <v>17</v>
      </c>
      <c r="E302" s="2"/>
      <c r="F302" s="2">
        <v>3.8</v>
      </c>
      <c r="G302" s="2">
        <f t="shared" si="4"/>
        <v>4.4408920985006262E-15</v>
      </c>
    </row>
    <row r="303" spans="1:7" ht="16.5" customHeight="1">
      <c r="A303" s="44">
        <v>43861</v>
      </c>
      <c r="B303" s="525" t="s">
        <v>14</v>
      </c>
      <c r="C303" s="525" t="s">
        <v>15</v>
      </c>
      <c r="D303" t="s">
        <v>16</v>
      </c>
      <c r="E303" s="2">
        <v>32.5</v>
      </c>
      <c r="G303" s="2">
        <f t="shared" si="4"/>
        <v>32.500000000000007</v>
      </c>
    </row>
    <row r="304" spans="1:7" ht="16.5" customHeight="1">
      <c r="B304" s="526"/>
      <c r="C304" s="526"/>
      <c r="D304" t="s">
        <v>17</v>
      </c>
      <c r="E304" s="2">
        <v>3.6</v>
      </c>
      <c r="G304" s="2">
        <f t="shared" si="4"/>
        <v>36.100000000000009</v>
      </c>
    </row>
    <row r="305" spans="1:7" ht="16.5" customHeight="1">
      <c r="B305" s="526"/>
      <c r="C305" s="526"/>
      <c r="D305" t="s">
        <v>18</v>
      </c>
      <c r="E305" s="2">
        <v>60</v>
      </c>
      <c r="G305" s="2">
        <f t="shared" si="4"/>
        <v>96.100000000000009</v>
      </c>
    </row>
    <row r="306" spans="1:7" ht="16.5" customHeight="1">
      <c r="B306" s="526"/>
      <c r="C306" s="526"/>
      <c r="D306" t="s">
        <v>40</v>
      </c>
      <c r="E306" s="2">
        <v>5</v>
      </c>
      <c r="G306" s="2">
        <f t="shared" si="4"/>
        <v>101.10000000000001</v>
      </c>
    </row>
    <row r="307" spans="1:7" ht="16.5" customHeight="1">
      <c r="A307" s="7">
        <v>43861</v>
      </c>
      <c r="B307" s="526" t="s">
        <v>114</v>
      </c>
      <c r="C307" s="526" t="s">
        <v>15</v>
      </c>
      <c r="D307" t="s">
        <v>18</v>
      </c>
      <c r="E307" s="2"/>
      <c r="F307" s="2">
        <v>60</v>
      </c>
      <c r="G307" s="2">
        <f t="shared" si="4"/>
        <v>41.100000000000009</v>
      </c>
    </row>
    <row r="308" spans="1:7" ht="16.5" customHeight="1">
      <c r="A308" s="7">
        <v>43861</v>
      </c>
      <c r="B308" s="526" t="s">
        <v>114</v>
      </c>
      <c r="C308" s="526" t="s">
        <v>15</v>
      </c>
      <c r="D308" t="s">
        <v>19</v>
      </c>
      <c r="E308" s="2"/>
      <c r="F308" s="2">
        <v>5</v>
      </c>
      <c r="G308" s="2">
        <f t="shared" si="4"/>
        <v>36.100000000000009</v>
      </c>
    </row>
    <row r="309" spans="1:7" ht="16.5" customHeight="1">
      <c r="A309" s="7">
        <v>44151</v>
      </c>
      <c r="B309" s="526">
        <v>20674</v>
      </c>
      <c r="C309" s="526" t="s">
        <v>15</v>
      </c>
      <c r="D309" t="s">
        <v>16</v>
      </c>
      <c r="E309" s="2"/>
      <c r="F309" s="2">
        <v>32.5</v>
      </c>
      <c r="G309" s="2">
        <f t="shared" si="4"/>
        <v>3.6000000000000085</v>
      </c>
    </row>
    <row r="310" spans="1:7" ht="16.5" customHeight="1">
      <c r="A310" s="7">
        <v>44151</v>
      </c>
      <c r="B310" s="526">
        <v>20674</v>
      </c>
      <c r="C310" s="526" t="s">
        <v>15</v>
      </c>
      <c r="D310" t="s">
        <v>17</v>
      </c>
      <c r="E310" s="2"/>
      <c r="F310" s="2">
        <v>3.6</v>
      </c>
      <c r="G310" s="2">
        <f t="shared" si="4"/>
        <v>8.4376949871511897E-15</v>
      </c>
    </row>
    <row r="311" spans="1:7" ht="16.5" customHeight="1">
      <c r="A311" s="44">
        <v>43890</v>
      </c>
      <c r="B311" s="525" t="s">
        <v>14</v>
      </c>
      <c r="C311" s="525" t="s">
        <v>20</v>
      </c>
      <c r="D311" t="s">
        <v>16</v>
      </c>
      <c r="E311" s="2">
        <v>33.700000000000003</v>
      </c>
      <c r="G311" s="2">
        <f t="shared" si="4"/>
        <v>33.70000000000001</v>
      </c>
    </row>
    <row r="312" spans="1:7" ht="16.5" customHeight="1">
      <c r="B312" s="526"/>
      <c r="C312" s="526"/>
      <c r="D312" t="s">
        <v>17</v>
      </c>
      <c r="E312" s="2">
        <v>3.8</v>
      </c>
      <c r="G312" s="2">
        <f t="shared" si="4"/>
        <v>37.500000000000007</v>
      </c>
    </row>
    <row r="313" spans="1:7" ht="16.5" customHeight="1">
      <c r="B313" s="526"/>
      <c r="C313" s="526"/>
      <c r="D313" t="s">
        <v>18</v>
      </c>
      <c r="E313" s="2">
        <v>58</v>
      </c>
      <c r="G313" s="2">
        <f t="shared" si="4"/>
        <v>95.5</v>
      </c>
    </row>
    <row r="314" spans="1:7" ht="16.5" customHeight="1">
      <c r="B314" s="526"/>
      <c r="C314" s="526"/>
      <c r="D314" t="s">
        <v>40</v>
      </c>
      <c r="E314" s="2">
        <v>5</v>
      </c>
      <c r="G314" s="2">
        <f t="shared" si="4"/>
        <v>100.5</v>
      </c>
    </row>
    <row r="315" spans="1:7" ht="16.5" customHeight="1">
      <c r="A315" s="7">
        <v>43890</v>
      </c>
      <c r="B315" s="526" t="s">
        <v>114</v>
      </c>
      <c r="C315" s="526" t="s">
        <v>20</v>
      </c>
      <c r="D315" t="s">
        <v>18</v>
      </c>
      <c r="E315" s="2"/>
      <c r="F315" s="2">
        <v>58</v>
      </c>
      <c r="G315" s="2">
        <f t="shared" si="4"/>
        <v>42.5</v>
      </c>
    </row>
    <row r="316" spans="1:7" ht="16.5" customHeight="1">
      <c r="A316" s="7">
        <v>43890</v>
      </c>
      <c r="B316" s="526" t="s">
        <v>114</v>
      </c>
      <c r="C316" s="526" t="s">
        <v>20</v>
      </c>
      <c r="D316" t="s">
        <v>40</v>
      </c>
      <c r="E316" s="2"/>
      <c r="F316" s="2">
        <v>5</v>
      </c>
      <c r="G316" s="2">
        <f t="shared" si="4"/>
        <v>37.5</v>
      </c>
    </row>
    <row r="317" spans="1:7" ht="16.5" customHeight="1">
      <c r="A317" s="7">
        <v>44151</v>
      </c>
      <c r="B317" s="526">
        <v>20674</v>
      </c>
      <c r="C317" s="526" t="s">
        <v>20</v>
      </c>
      <c r="D317" t="s">
        <v>16</v>
      </c>
      <c r="E317" s="2"/>
      <c r="F317" s="2">
        <v>33.700000000000003</v>
      </c>
      <c r="G317" s="2">
        <f t="shared" si="4"/>
        <v>3.7999999999999972</v>
      </c>
    </row>
    <row r="318" spans="1:7" ht="16.5" customHeight="1">
      <c r="A318" s="7">
        <v>44151</v>
      </c>
      <c r="B318" s="526">
        <v>20674</v>
      </c>
      <c r="C318" s="526" t="s">
        <v>20</v>
      </c>
      <c r="D318" t="s">
        <v>17</v>
      </c>
      <c r="E318" s="2"/>
      <c r="F318" s="2">
        <v>3.8</v>
      </c>
      <c r="G318" s="97">
        <f>+G317+E318-F318</f>
        <v>0</v>
      </c>
    </row>
    <row r="319" spans="1:7" ht="16.5" customHeight="1">
      <c r="A319" s="44">
        <v>43921</v>
      </c>
      <c r="B319" s="525" t="s">
        <v>14</v>
      </c>
      <c r="C319" s="525" t="s">
        <v>23</v>
      </c>
      <c r="D319" t="s">
        <v>16</v>
      </c>
      <c r="E319" s="2">
        <v>28.5</v>
      </c>
      <c r="G319" s="2">
        <f>+G318+E319-F319</f>
        <v>28.5</v>
      </c>
    </row>
    <row r="320" spans="1:7" ht="16.5" customHeight="1">
      <c r="B320" s="526"/>
      <c r="C320" s="526"/>
      <c r="D320" t="s">
        <v>17</v>
      </c>
      <c r="E320" s="2">
        <v>3.9</v>
      </c>
      <c r="G320" s="2">
        <f t="shared" ref="G320:G401" si="5">+G319+E320-F320</f>
        <v>32.4</v>
      </c>
    </row>
    <row r="321" spans="1:7" ht="16.5" customHeight="1">
      <c r="B321" s="526"/>
      <c r="C321" s="526"/>
      <c r="D321" t="s">
        <v>18</v>
      </c>
      <c r="E321" s="2">
        <v>60</v>
      </c>
      <c r="G321" s="2">
        <f t="shared" si="5"/>
        <v>92.4</v>
      </c>
    </row>
    <row r="322" spans="1:7" ht="16.5" customHeight="1">
      <c r="B322" s="526"/>
      <c r="C322" s="526"/>
      <c r="D322" t="s">
        <v>40</v>
      </c>
      <c r="E322" s="2">
        <v>5</v>
      </c>
      <c r="G322" s="2">
        <f t="shared" si="5"/>
        <v>97.4</v>
      </c>
    </row>
    <row r="323" spans="1:7" ht="16.5" customHeight="1">
      <c r="A323" s="7">
        <v>43921</v>
      </c>
      <c r="B323" s="526" t="s">
        <v>114</v>
      </c>
      <c r="C323" s="526" t="s">
        <v>23</v>
      </c>
      <c r="D323" t="s">
        <v>18</v>
      </c>
      <c r="E323" s="2"/>
      <c r="F323" s="2">
        <v>28</v>
      </c>
      <c r="G323" s="2">
        <f t="shared" si="5"/>
        <v>69.400000000000006</v>
      </c>
    </row>
    <row r="324" spans="1:7" ht="16.5" customHeight="1">
      <c r="A324" s="7">
        <v>44151</v>
      </c>
      <c r="B324" s="526">
        <v>20674</v>
      </c>
      <c r="C324" s="526" t="s">
        <v>23</v>
      </c>
      <c r="D324" t="s">
        <v>16</v>
      </c>
      <c r="E324" s="2"/>
      <c r="F324" s="2">
        <v>28.5</v>
      </c>
      <c r="G324" s="2">
        <f t="shared" si="5"/>
        <v>40.900000000000006</v>
      </c>
    </row>
    <row r="325" spans="1:7" ht="16.5" customHeight="1">
      <c r="A325" s="7">
        <v>44151</v>
      </c>
      <c r="B325" s="526">
        <v>20674</v>
      </c>
      <c r="C325" s="526" t="s">
        <v>23</v>
      </c>
      <c r="D325" t="s">
        <v>17</v>
      </c>
      <c r="E325" s="2"/>
      <c r="F325" s="2">
        <v>3.9</v>
      </c>
      <c r="G325" s="2">
        <f t="shared" si="5"/>
        <v>37.000000000000007</v>
      </c>
    </row>
    <row r="326" spans="1:7" ht="16.5" customHeight="1">
      <c r="A326" s="7">
        <v>44511</v>
      </c>
      <c r="B326" s="526">
        <v>23753</v>
      </c>
      <c r="C326" s="526" t="s">
        <v>23</v>
      </c>
      <c r="D326" t="s">
        <v>18</v>
      </c>
      <c r="E326" s="2"/>
      <c r="F326" s="2">
        <v>32</v>
      </c>
      <c r="G326" s="2">
        <f t="shared" si="5"/>
        <v>5.0000000000000071</v>
      </c>
    </row>
    <row r="327" spans="1:7" ht="16.5" customHeight="1">
      <c r="A327" s="7">
        <v>44511</v>
      </c>
      <c r="B327" s="526">
        <v>23753</v>
      </c>
      <c r="C327" s="526" t="s">
        <v>23</v>
      </c>
      <c r="D327" t="s">
        <v>40</v>
      </c>
      <c r="E327" s="2"/>
      <c r="F327" s="2">
        <v>5</v>
      </c>
      <c r="G327" s="2">
        <f t="shared" si="5"/>
        <v>7.1054273576010019E-15</v>
      </c>
    </row>
    <row r="328" spans="1:7" ht="16.5" customHeight="1">
      <c r="A328" s="44">
        <v>43951</v>
      </c>
      <c r="B328" s="525" t="s">
        <v>14</v>
      </c>
      <c r="C328" s="525" t="s">
        <v>24</v>
      </c>
      <c r="D328" t="s">
        <v>16</v>
      </c>
      <c r="E328" s="2">
        <v>13.1</v>
      </c>
      <c r="G328" s="2">
        <f t="shared" si="5"/>
        <v>13.100000000000007</v>
      </c>
    </row>
    <row r="329" spans="1:7" ht="16.5" customHeight="1">
      <c r="B329" s="526"/>
      <c r="C329" s="526"/>
      <c r="D329" t="s">
        <v>17</v>
      </c>
      <c r="E329" s="2">
        <v>6.2</v>
      </c>
      <c r="G329" s="2">
        <f t="shared" si="5"/>
        <v>19.300000000000008</v>
      </c>
    </row>
    <row r="330" spans="1:7" ht="16.5" customHeight="1">
      <c r="B330" s="526"/>
      <c r="C330" s="526"/>
      <c r="D330" t="s">
        <v>18</v>
      </c>
      <c r="E330" s="2">
        <v>60</v>
      </c>
      <c r="G330" s="2">
        <f t="shared" si="5"/>
        <v>79.300000000000011</v>
      </c>
    </row>
    <row r="331" spans="1:7" ht="16.5" customHeight="1">
      <c r="B331" s="526"/>
      <c r="C331" s="526"/>
      <c r="D331" t="s">
        <v>40</v>
      </c>
      <c r="E331" s="2">
        <v>5</v>
      </c>
      <c r="G331" s="2">
        <f t="shared" si="5"/>
        <v>84.300000000000011</v>
      </c>
    </row>
    <row r="332" spans="1:7" ht="16.5" customHeight="1">
      <c r="A332" s="7">
        <v>44151</v>
      </c>
      <c r="B332" s="526">
        <v>20674</v>
      </c>
      <c r="C332" s="526" t="s">
        <v>24</v>
      </c>
      <c r="D332" t="s">
        <v>16</v>
      </c>
      <c r="E332" s="2"/>
      <c r="F332" s="2">
        <v>13.1</v>
      </c>
      <c r="G332" s="2">
        <f t="shared" si="5"/>
        <v>71.200000000000017</v>
      </c>
    </row>
    <row r="333" spans="1:7" ht="16.5" customHeight="1">
      <c r="A333" s="7">
        <v>44151</v>
      </c>
      <c r="B333" s="526">
        <v>20674</v>
      </c>
      <c r="C333" s="526" t="s">
        <v>24</v>
      </c>
      <c r="D333" t="s">
        <v>17</v>
      </c>
      <c r="E333" s="2"/>
      <c r="F333" s="2">
        <v>6.2</v>
      </c>
      <c r="G333" s="2">
        <f t="shared" si="5"/>
        <v>65.000000000000014</v>
      </c>
    </row>
    <row r="334" spans="1:7" ht="16.5" customHeight="1">
      <c r="A334" s="7">
        <v>44511</v>
      </c>
      <c r="B334" s="526">
        <v>23753</v>
      </c>
      <c r="C334" s="526" t="s">
        <v>24</v>
      </c>
      <c r="D334" t="s">
        <v>18</v>
      </c>
      <c r="E334" s="2"/>
      <c r="F334" s="2">
        <v>60</v>
      </c>
      <c r="G334" s="2">
        <f t="shared" si="5"/>
        <v>5.0000000000000142</v>
      </c>
    </row>
    <row r="335" spans="1:7" ht="16.5" customHeight="1">
      <c r="A335" s="7">
        <v>44511</v>
      </c>
      <c r="B335" s="526">
        <v>23753</v>
      </c>
      <c r="C335" s="526" t="s">
        <v>24</v>
      </c>
      <c r="D335" t="s">
        <v>40</v>
      </c>
      <c r="E335" s="2"/>
      <c r="F335" s="2">
        <v>5</v>
      </c>
      <c r="G335" s="2">
        <f t="shared" si="5"/>
        <v>1.4210854715202004E-14</v>
      </c>
    </row>
    <row r="336" spans="1:7" ht="16.5" customHeight="1">
      <c r="A336" s="44">
        <v>43982</v>
      </c>
      <c r="B336" s="525" t="s">
        <v>14</v>
      </c>
      <c r="C336" s="525" t="s">
        <v>25</v>
      </c>
      <c r="D336" t="s">
        <v>16</v>
      </c>
      <c r="E336" s="2">
        <v>12.1</v>
      </c>
      <c r="G336" s="2">
        <f t="shared" si="5"/>
        <v>12.100000000000014</v>
      </c>
    </row>
    <row r="337" spans="1:7" ht="16.5" customHeight="1">
      <c r="B337" s="526"/>
      <c r="C337" s="526"/>
      <c r="D337" t="s">
        <v>17</v>
      </c>
      <c r="E337" s="2">
        <v>3.3</v>
      </c>
      <c r="G337" s="2">
        <f t="shared" si="5"/>
        <v>15.400000000000013</v>
      </c>
    </row>
    <row r="338" spans="1:7" ht="16.5" customHeight="1">
      <c r="B338" s="526"/>
      <c r="C338" s="526"/>
      <c r="D338" t="s">
        <v>18</v>
      </c>
      <c r="E338" s="2">
        <v>60</v>
      </c>
      <c r="G338" s="2">
        <f t="shared" si="5"/>
        <v>75.400000000000006</v>
      </c>
    </row>
    <row r="339" spans="1:7" ht="16.5" customHeight="1">
      <c r="B339" s="526"/>
      <c r="C339" s="526"/>
      <c r="D339" t="s">
        <v>40</v>
      </c>
      <c r="E339" s="2">
        <v>5</v>
      </c>
      <c r="G339" s="2">
        <f t="shared" si="5"/>
        <v>80.400000000000006</v>
      </c>
    </row>
    <row r="340" spans="1:7" ht="16.5" customHeight="1">
      <c r="A340" s="7">
        <v>44151</v>
      </c>
      <c r="B340" s="526">
        <v>20674</v>
      </c>
      <c r="C340" s="526" t="s">
        <v>25</v>
      </c>
      <c r="D340" t="s">
        <v>16</v>
      </c>
      <c r="E340" s="2"/>
      <c r="F340" s="2">
        <v>12.1</v>
      </c>
      <c r="G340" s="2">
        <f t="shared" si="5"/>
        <v>68.300000000000011</v>
      </c>
    </row>
    <row r="341" spans="1:7" ht="16.5" customHeight="1">
      <c r="A341" s="7">
        <v>44151</v>
      </c>
      <c r="B341" s="526">
        <v>20674</v>
      </c>
      <c r="C341" s="526" t="s">
        <v>25</v>
      </c>
      <c r="D341" t="s">
        <v>17</v>
      </c>
      <c r="E341" s="2"/>
      <c r="F341" s="2">
        <v>3.3</v>
      </c>
      <c r="G341" s="2">
        <f t="shared" si="5"/>
        <v>65.000000000000014</v>
      </c>
    </row>
    <row r="342" spans="1:7" ht="16.5" customHeight="1">
      <c r="A342" s="7">
        <v>44511</v>
      </c>
      <c r="B342" s="526">
        <v>23753</v>
      </c>
      <c r="C342" s="526" t="s">
        <v>25</v>
      </c>
      <c r="D342" t="s">
        <v>18</v>
      </c>
      <c r="E342" s="2"/>
      <c r="F342" s="2">
        <v>60</v>
      </c>
      <c r="G342" s="2">
        <f t="shared" si="5"/>
        <v>5.0000000000000142</v>
      </c>
    </row>
    <row r="343" spans="1:7" ht="16.5" customHeight="1">
      <c r="A343" s="7">
        <v>44511</v>
      </c>
      <c r="B343" s="526">
        <v>23753</v>
      </c>
      <c r="C343" s="526" t="s">
        <v>25</v>
      </c>
      <c r="D343" t="s">
        <v>40</v>
      </c>
      <c r="E343" s="2"/>
      <c r="F343" s="2">
        <v>5</v>
      </c>
      <c r="G343" s="2">
        <f t="shared" si="5"/>
        <v>1.4210854715202004E-14</v>
      </c>
    </row>
    <row r="344" spans="1:7" ht="16.5" customHeight="1">
      <c r="A344" s="44">
        <v>44012</v>
      </c>
      <c r="B344" s="525" t="s">
        <v>14</v>
      </c>
      <c r="C344" s="525" t="s">
        <v>26</v>
      </c>
      <c r="D344" t="s">
        <v>16</v>
      </c>
      <c r="E344" s="2">
        <v>10.7</v>
      </c>
      <c r="G344" s="2">
        <f t="shared" si="5"/>
        <v>10.700000000000014</v>
      </c>
    </row>
    <row r="345" spans="1:7" ht="16.5" customHeight="1">
      <c r="B345" s="526"/>
      <c r="C345" s="526"/>
      <c r="D345" t="s">
        <v>17</v>
      </c>
      <c r="E345" s="2">
        <v>1.2</v>
      </c>
      <c r="G345" s="2">
        <f t="shared" si="5"/>
        <v>11.900000000000013</v>
      </c>
    </row>
    <row r="346" spans="1:7" ht="16.5" customHeight="1">
      <c r="B346" s="526"/>
      <c r="C346" s="526"/>
      <c r="D346" t="s">
        <v>18</v>
      </c>
      <c r="E346" s="2">
        <v>60</v>
      </c>
      <c r="G346" s="2">
        <f t="shared" si="5"/>
        <v>71.900000000000006</v>
      </c>
    </row>
    <row r="347" spans="1:7" ht="16.5" customHeight="1">
      <c r="B347" s="526"/>
      <c r="C347" s="526"/>
      <c r="D347" t="s">
        <v>40</v>
      </c>
      <c r="E347" s="2">
        <v>5</v>
      </c>
      <c r="G347" s="2">
        <f t="shared" si="5"/>
        <v>76.900000000000006</v>
      </c>
    </row>
    <row r="348" spans="1:7" ht="16.5" customHeight="1">
      <c r="A348" s="7">
        <v>44151</v>
      </c>
      <c r="B348" s="526">
        <v>20675</v>
      </c>
      <c r="C348" s="526" t="s">
        <v>26</v>
      </c>
      <c r="D348" t="s">
        <v>16</v>
      </c>
      <c r="E348" s="2"/>
      <c r="F348" s="2">
        <v>10.7</v>
      </c>
      <c r="G348" s="2">
        <f t="shared" si="5"/>
        <v>66.2</v>
      </c>
    </row>
    <row r="349" spans="1:7" ht="16.5" customHeight="1">
      <c r="A349" s="7">
        <v>44151</v>
      </c>
      <c r="B349" s="526">
        <v>20675</v>
      </c>
      <c r="C349" s="526" t="s">
        <v>26</v>
      </c>
      <c r="D349" t="s">
        <v>17</v>
      </c>
      <c r="E349" s="2"/>
      <c r="F349" s="2">
        <v>1.2</v>
      </c>
      <c r="G349" s="2">
        <f t="shared" si="5"/>
        <v>65</v>
      </c>
    </row>
    <row r="350" spans="1:7" ht="16.5" customHeight="1">
      <c r="A350" s="7">
        <v>44511</v>
      </c>
      <c r="B350" s="526">
        <v>23753</v>
      </c>
      <c r="C350" s="526" t="s">
        <v>26</v>
      </c>
      <c r="D350" t="s">
        <v>18</v>
      </c>
      <c r="E350" s="2"/>
      <c r="F350" s="2">
        <v>60</v>
      </c>
      <c r="G350" s="2">
        <f t="shared" si="5"/>
        <v>5</v>
      </c>
    </row>
    <row r="351" spans="1:7" ht="16.5" customHeight="1">
      <c r="A351" s="7">
        <v>44511</v>
      </c>
      <c r="B351" s="526">
        <v>23753</v>
      </c>
      <c r="C351" s="526" t="s">
        <v>26</v>
      </c>
      <c r="D351" t="s">
        <v>40</v>
      </c>
      <c r="E351" s="2"/>
      <c r="F351" s="2">
        <v>5</v>
      </c>
      <c r="G351" s="2">
        <f t="shared" si="5"/>
        <v>0</v>
      </c>
    </row>
    <row r="352" spans="1:7" ht="16.5" customHeight="1">
      <c r="A352" s="44">
        <v>44043</v>
      </c>
      <c r="B352" s="525" t="s">
        <v>14</v>
      </c>
      <c r="C352" s="525" t="s">
        <v>27</v>
      </c>
      <c r="D352" t="s">
        <v>16</v>
      </c>
      <c r="E352" s="2">
        <v>31.5</v>
      </c>
      <c r="G352" s="2">
        <f t="shared" si="5"/>
        <v>31.5</v>
      </c>
    </row>
    <row r="353" spans="1:7" ht="16.5" customHeight="1">
      <c r="B353" s="526"/>
      <c r="C353" s="526"/>
      <c r="D353" t="s">
        <v>17</v>
      </c>
      <c r="E353" s="2">
        <v>5</v>
      </c>
      <c r="G353" s="2">
        <f t="shared" si="5"/>
        <v>36.5</v>
      </c>
    </row>
    <row r="354" spans="1:7" ht="16.5" customHeight="1">
      <c r="B354" s="526"/>
      <c r="C354" s="526"/>
      <c r="D354" t="s">
        <v>18</v>
      </c>
      <c r="E354" s="2">
        <v>60</v>
      </c>
      <c r="G354" s="2">
        <f t="shared" si="5"/>
        <v>96.5</v>
      </c>
    </row>
    <row r="355" spans="1:7" ht="16.5" customHeight="1">
      <c r="B355" s="526"/>
      <c r="C355" s="526"/>
      <c r="D355" t="s">
        <v>40</v>
      </c>
      <c r="E355" s="2">
        <v>5</v>
      </c>
      <c r="G355" s="2">
        <f t="shared" si="5"/>
        <v>101.5</v>
      </c>
    </row>
    <row r="356" spans="1:7" ht="16.5" customHeight="1">
      <c r="B356" s="526"/>
      <c r="C356" s="526"/>
      <c r="D356" s="67" t="s">
        <v>43</v>
      </c>
      <c r="E356" s="2">
        <v>10</v>
      </c>
      <c r="G356" s="2">
        <f t="shared" si="5"/>
        <v>111.5</v>
      </c>
    </row>
    <row r="357" spans="1:7" ht="16.5" customHeight="1">
      <c r="B357" s="526"/>
      <c r="C357" s="526"/>
      <c r="D357" s="67" t="s">
        <v>44</v>
      </c>
      <c r="E357" s="2">
        <v>10</v>
      </c>
      <c r="G357" s="2">
        <f t="shared" si="5"/>
        <v>121.5</v>
      </c>
    </row>
    <row r="358" spans="1:7" ht="16.5" customHeight="1">
      <c r="A358" s="7">
        <v>44151</v>
      </c>
      <c r="B358" s="526">
        <v>20675</v>
      </c>
      <c r="C358" s="526" t="s">
        <v>27</v>
      </c>
      <c r="D358" s="67" t="s">
        <v>16</v>
      </c>
      <c r="E358" s="2"/>
      <c r="F358" s="2">
        <v>31.5</v>
      </c>
      <c r="G358" s="2">
        <f t="shared" si="5"/>
        <v>90</v>
      </c>
    </row>
    <row r="359" spans="1:7" ht="16.5" customHeight="1">
      <c r="A359" s="7">
        <v>44151</v>
      </c>
      <c r="B359" s="526">
        <v>20675</v>
      </c>
      <c r="C359" s="526" t="s">
        <v>27</v>
      </c>
      <c r="D359" s="67" t="s">
        <v>17</v>
      </c>
      <c r="E359" s="2"/>
      <c r="F359" s="2">
        <v>5</v>
      </c>
      <c r="G359" s="2">
        <f t="shared" si="5"/>
        <v>85</v>
      </c>
    </row>
    <row r="360" spans="1:7" ht="16.5" customHeight="1">
      <c r="A360" s="7">
        <v>44511</v>
      </c>
      <c r="B360" s="526">
        <v>23753</v>
      </c>
      <c r="C360" s="526" t="s">
        <v>27</v>
      </c>
      <c r="D360" t="s">
        <v>18</v>
      </c>
      <c r="E360" s="2"/>
      <c r="F360" s="2">
        <v>60</v>
      </c>
      <c r="G360" s="2">
        <f t="shared" si="5"/>
        <v>25</v>
      </c>
    </row>
    <row r="361" spans="1:7" ht="16.5" customHeight="1">
      <c r="A361" s="7">
        <v>44511</v>
      </c>
      <c r="B361" s="526">
        <v>23753</v>
      </c>
      <c r="C361" s="526" t="s">
        <v>27</v>
      </c>
      <c r="D361" t="s">
        <v>40</v>
      </c>
      <c r="E361" s="2"/>
      <c r="F361" s="2">
        <v>5</v>
      </c>
      <c r="G361" s="2">
        <f t="shared" si="5"/>
        <v>20</v>
      </c>
    </row>
    <row r="362" spans="1:7" ht="16.5" customHeight="1">
      <c r="A362" s="7">
        <v>44511</v>
      </c>
      <c r="B362" s="526">
        <v>23754</v>
      </c>
      <c r="C362" s="526" t="s">
        <v>27</v>
      </c>
      <c r="D362" s="67" t="s">
        <v>43</v>
      </c>
      <c r="E362" s="2"/>
      <c r="F362" s="2">
        <v>10</v>
      </c>
      <c r="G362" s="2">
        <f t="shared" si="5"/>
        <v>10</v>
      </c>
    </row>
    <row r="363" spans="1:7" ht="16.5" customHeight="1">
      <c r="A363" s="7">
        <v>44511</v>
      </c>
      <c r="B363" s="526">
        <v>23754</v>
      </c>
      <c r="C363" s="526" t="s">
        <v>27</v>
      </c>
      <c r="D363" s="67" t="s">
        <v>44</v>
      </c>
      <c r="E363" s="2"/>
      <c r="F363" s="2">
        <v>10</v>
      </c>
      <c r="G363" s="2">
        <f t="shared" si="5"/>
        <v>0</v>
      </c>
    </row>
    <row r="364" spans="1:7" ht="16.5" customHeight="1">
      <c r="A364" s="44">
        <v>44074</v>
      </c>
      <c r="B364" s="525" t="s">
        <v>14</v>
      </c>
      <c r="C364" s="525" t="s">
        <v>28</v>
      </c>
      <c r="D364" t="s">
        <v>16</v>
      </c>
      <c r="E364" s="2">
        <v>30.2</v>
      </c>
      <c r="G364" s="2">
        <f t="shared" si="5"/>
        <v>30.2</v>
      </c>
    </row>
    <row r="365" spans="1:7" ht="16.5" customHeight="1">
      <c r="B365" s="526"/>
      <c r="C365" s="526"/>
      <c r="D365" t="s">
        <v>17</v>
      </c>
      <c r="E365" s="2">
        <v>3.5</v>
      </c>
      <c r="G365" s="2">
        <f t="shared" si="5"/>
        <v>33.700000000000003</v>
      </c>
    </row>
    <row r="366" spans="1:7" ht="16.5" customHeight="1">
      <c r="B366" s="526"/>
      <c r="C366" s="526"/>
      <c r="D366" t="s">
        <v>18</v>
      </c>
      <c r="E366" s="2">
        <v>60</v>
      </c>
      <c r="G366" s="2">
        <f t="shared" si="5"/>
        <v>93.7</v>
      </c>
    </row>
    <row r="367" spans="1:7" ht="16.5" customHeight="1">
      <c r="B367" s="526"/>
      <c r="C367" s="526"/>
      <c r="D367" t="s">
        <v>40</v>
      </c>
      <c r="E367" s="2">
        <v>5</v>
      </c>
      <c r="G367" s="2">
        <f t="shared" si="5"/>
        <v>98.7</v>
      </c>
    </row>
    <row r="368" spans="1:7" ht="16.5" customHeight="1">
      <c r="B368" s="526"/>
      <c r="C368" s="526"/>
      <c r="D368" t="s">
        <v>45</v>
      </c>
      <c r="E368" s="2">
        <v>15</v>
      </c>
      <c r="G368" s="2">
        <f t="shared" si="5"/>
        <v>113.7</v>
      </c>
    </row>
    <row r="369" spans="1:7" ht="16.5" customHeight="1">
      <c r="A369" s="7">
        <v>44130</v>
      </c>
      <c r="B369" s="526">
        <v>20550</v>
      </c>
      <c r="C369" s="526" t="s">
        <v>28</v>
      </c>
      <c r="D369" t="s">
        <v>16</v>
      </c>
      <c r="E369" s="2"/>
      <c r="F369" s="2">
        <v>30.2</v>
      </c>
      <c r="G369" s="2">
        <f t="shared" si="5"/>
        <v>83.5</v>
      </c>
    </row>
    <row r="370" spans="1:7" ht="16.5" customHeight="1">
      <c r="A370" s="7">
        <v>44130</v>
      </c>
      <c r="B370" s="526">
        <v>20550</v>
      </c>
      <c r="C370" s="526" t="s">
        <v>28</v>
      </c>
      <c r="D370" t="s">
        <v>17</v>
      </c>
      <c r="E370" s="2"/>
      <c r="F370" s="2">
        <v>3.5</v>
      </c>
      <c r="G370" s="2">
        <f t="shared" si="5"/>
        <v>80</v>
      </c>
    </row>
    <row r="371" spans="1:7" ht="16.5" customHeight="1">
      <c r="A371" s="7">
        <v>44511</v>
      </c>
      <c r="B371" s="526">
        <v>23753</v>
      </c>
      <c r="C371" s="526" t="s">
        <v>28</v>
      </c>
      <c r="D371" t="s">
        <v>18</v>
      </c>
      <c r="E371" s="2"/>
      <c r="F371" s="2">
        <v>60</v>
      </c>
      <c r="G371" s="2">
        <f t="shared" si="5"/>
        <v>20</v>
      </c>
    </row>
    <row r="372" spans="1:7" ht="16.5" customHeight="1">
      <c r="A372" s="7">
        <v>44511</v>
      </c>
      <c r="B372" s="526">
        <v>23753</v>
      </c>
      <c r="C372" s="526" t="s">
        <v>28</v>
      </c>
      <c r="D372" t="s">
        <v>40</v>
      </c>
      <c r="E372" s="2"/>
      <c r="F372" s="2">
        <v>5</v>
      </c>
      <c r="G372" s="2">
        <f t="shared" si="5"/>
        <v>15</v>
      </c>
    </row>
    <row r="373" spans="1:7" ht="16.5" customHeight="1">
      <c r="A373" s="7">
        <v>44511</v>
      </c>
      <c r="B373" s="526">
        <v>23754</v>
      </c>
      <c r="C373" s="526" t="s">
        <v>28</v>
      </c>
      <c r="D373" t="s">
        <v>45</v>
      </c>
      <c r="E373" s="2"/>
      <c r="F373" s="2">
        <v>15</v>
      </c>
      <c r="G373" s="2">
        <f t="shared" si="5"/>
        <v>0</v>
      </c>
    </row>
    <row r="374" spans="1:7" ht="16.5" customHeight="1">
      <c r="A374" s="44">
        <v>44104</v>
      </c>
      <c r="B374" s="525" t="s">
        <v>14</v>
      </c>
      <c r="C374" s="525" t="s">
        <v>29</v>
      </c>
      <c r="D374" t="s">
        <v>16</v>
      </c>
      <c r="E374" s="2">
        <v>31</v>
      </c>
      <c r="G374" s="2">
        <f t="shared" si="5"/>
        <v>31</v>
      </c>
    </row>
    <row r="375" spans="1:7" ht="16.5" customHeight="1">
      <c r="B375" s="526"/>
      <c r="C375" s="526"/>
      <c r="D375" t="s">
        <v>17</v>
      </c>
      <c r="E375" s="2">
        <v>4.0999999999999996</v>
      </c>
      <c r="G375" s="2">
        <f t="shared" si="5"/>
        <v>35.1</v>
      </c>
    </row>
    <row r="376" spans="1:7" ht="16.5" customHeight="1">
      <c r="B376" s="526"/>
      <c r="C376" s="526"/>
      <c r="D376" t="s">
        <v>18</v>
      </c>
      <c r="E376" s="2">
        <v>60</v>
      </c>
      <c r="G376" s="2">
        <f t="shared" si="5"/>
        <v>95.1</v>
      </c>
    </row>
    <row r="377" spans="1:7" ht="16.5" customHeight="1">
      <c r="B377" s="526"/>
      <c r="C377" s="526"/>
      <c r="D377" t="s">
        <v>40</v>
      </c>
      <c r="E377" s="2">
        <v>5</v>
      </c>
      <c r="G377" s="2">
        <f t="shared" si="5"/>
        <v>100.1</v>
      </c>
    </row>
    <row r="378" spans="1:7" ht="16.5" customHeight="1">
      <c r="B378" s="526"/>
      <c r="C378" s="526"/>
      <c r="D378" t="s">
        <v>45</v>
      </c>
      <c r="E378" s="2">
        <v>8.5</v>
      </c>
      <c r="G378" s="2">
        <f t="shared" si="5"/>
        <v>108.6</v>
      </c>
    </row>
    <row r="379" spans="1:7" ht="16.5" customHeight="1">
      <c r="A379" s="7">
        <v>44104</v>
      </c>
      <c r="B379" s="526" t="s">
        <v>114</v>
      </c>
      <c r="C379" s="526" t="s">
        <v>29</v>
      </c>
      <c r="D379" t="s">
        <v>18</v>
      </c>
      <c r="E379" s="2"/>
      <c r="F379" s="2">
        <v>60</v>
      </c>
      <c r="G379" s="2">
        <f t="shared" si="5"/>
        <v>48.599999999999994</v>
      </c>
    </row>
    <row r="380" spans="1:7" ht="16.5" customHeight="1">
      <c r="A380" s="7">
        <v>44104</v>
      </c>
      <c r="B380" s="526" t="s">
        <v>114</v>
      </c>
      <c r="C380" s="526" t="s">
        <v>29</v>
      </c>
      <c r="D380" t="s">
        <v>40</v>
      </c>
      <c r="E380" s="2"/>
      <c r="F380" s="2">
        <v>5</v>
      </c>
      <c r="G380" s="2">
        <f t="shared" si="5"/>
        <v>43.599999999999994</v>
      </c>
    </row>
    <row r="381" spans="1:7" ht="16.5" customHeight="1">
      <c r="A381" s="7">
        <v>44187</v>
      </c>
      <c r="B381" s="526">
        <v>21182</v>
      </c>
      <c r="C381" s="526" t="s">
        <v>29</v>
      </c>
      <c r="D381" t="s">
        <v>16</v>
      </c>
      <c r="E381" s="2"/>
      <c r="F381" s="2">
        <v>31</v>
      </c>
      <c r="G381" s="2">
        <f t="shared" si="5"/>
        <v>12.599999999999994</v>
      </c>
    </row>
    <row r="382" spans="1:7" ht="16.5" customHeight="1">
      <c r="A382" s="7">
        <v>44187</v>
      </c>
      <c r="B382" s="526">
        <v>21182</v>
      </c>
      <c r="C382" s="526" t="s">
        <v>29</v>
      </c>
      <c r="D382" t="s">
        <v>17</v>
      </c>
      <c r="E382" s="2"/>
      <c r="F382" s="2">
        <v>4.0999999999999996</v>
      </c>
      <c r="G382" s="2">
        <f t="shared" si="5"/>
        <v>8.4999999999999947</v>
      </c>
    </row>
    <row r="383" spans="1:7" ht="16.5" customHeight="1">
      <c r="A383" s="7">
        <v>44511</v>
      </c>
      <c r="B383" s="526">
        <v>23754</v>
      </c>
      <c r="C383" s="526" t="s">
        <v>29</v>
      </c>
      <c r="D383" t="s">
        <v>45</v>
      </c>
      <c r="E383" s="2"/>
      <c r="F383" s="2">
        <v>8.5</v>
      </c>
      <c r="G383" s="2">
        <f t="shared" si="5"/>
        <v>0</v>
      </c>
    </row>
    <row r="384" spans="1:7" ht="16.5" customHeight="1">
      <c r="A384" s="44">
        <v>44135</v>
      </c>
      <c r="B384" s="525" t="s">
        <v>14</v>
      </c>
      <c r="C384" s="525" t="s">
        <v>30</v>
      </c>
      <c r="D384" t="s">
        <v>16</v>
      </c>
      <c r="E384" s="2">
        <v>36.4</v>
      </c>
      <c r="G384" s="2">
        <f t="shared" si="5"/>
        <v>36.4</v>
      </c>
    </row>
    <row r="385" spans="1:7" ht="16.5" customHeight="1">
      <c r="B385" s="526"/>
      <c r="C385" s="526"/>
      <c r="D385" t="s">
        <v>17</v>
      </c>
      <c r="E385" s="2">
        <v>4.3</v>
      </c>
      <c r="G385" s="2">
        <f t="shared" si="5"/>
        <v>40.699999999999996</v>
      </c>
    </row>
    <row r="386" spans="1:7" ht="16.5" customHeight="1">
      <c r="B386" s="526"/>
      <c r="C386" s="526"/>
      <c r="D386" t="s">
        <v>18</v>
      </c>
      <c r="E386" s="2">
        <v>60</v>
      </c>
      <c r="G386" s="2">
        <f t="shared" si="5"/>
        <v>100.69999999999999</v>
      </c>
    </row>
    <row r="387" spans="1:7" ht="16.5" customHeight="1">
      <c r="B387" s="526"/>
      <c r="C387" s="526"/>
      <c r="D387" t="s">
        <v>40</v>
      </c>
      <c r="E387" s="2">
        <v>5</v>
      </c>
      <c r="G387" s="2">
        <f t="shared" si="5"/>
        <v>105.69999999999999</v>
      </c>
    </row>
    <row r="388" spans="1:7" ht="16.5" customHeight="1">
      <c r="B388" s="526"/>
      <c r="C388" s="526"/>
      <c r="D388" s="67" t="s">
        <v>46</v>
      </c>
      <c r="E388" s="2">
        <v>10</v>
      </c>
      <c r="G388" s="2">
        <f t="shared" si="5"/>
        <v>115.69999999999999</v>
      </c>
    </row>
    <row r="389" spans="1:7" ht="16.5" customHeight="1">
      <c r="B389" s="526"/>
      <c r="C389" s="526"/>
      <c r="D389" s="67" t="s">
        <v>47</v>
      </c>
      <c r="E389" s="2">
        <v>10</v>
      </c>
      <c r="G389" s="2">
        <f t="shared" si="5"/>
        <v>125.69999999999999</v>
      </c>
    </row>
    <row r="390" spans="1:7" ht="16.5" customHeight="1">
      <c r="A390" s="7">
        <v>44135</v>
      </c>
      <c r="B390" s="526" t="s">
        <v>114</v>
      </c>
      <c r="C390" s="526" t="s">
        <v>30</v>
      </c>
      <c r="D390" t="s">
        <v>18</v>
      </c>
      <c r="E390" s="2"/>
      <c r="F390" s="2">
        <v>60</v>
      </c>
      <c r="G390" s="2">
        <f t="shared" si="5"/>
        <v>65.699999999999989</v>
      </c>
    </row>
    <row r="391" spans="1:7" ht="16.5" customHeight="1">
      <c r="A391" s="7">
        <v>44135</v>
      </c>
      <c r="B391" s="526" t="s">
        <v>114</v>
      </c>
      <c r="C391" s="526" t="s">
        <v>30</v>
      </c>
      <c r="D391" t="s">
        <v>40</v>
      </c>
      <c r="E391" s="2"/>
      <c r="F391" s="2">
        <v>5</v>
      </c>
      <c r="G391" s="2">
        <f t="shared" si="5"/>
        <v>60.699999999999989</v>
      </c>
    </row>
    <row r="392" spans="1:7" ht="16.5" customHeight="1">
      <c r="A392" s="7">
        <v>44187</v>
      </c>
      <c r="B392" s="526">
        <v>21182</v>
      </c>
      <c r="C392" s="526" t="s">
        <v>30</v>
      </c>
      <c r="D392" t="s">
        <v>16</v>
      </c>
      <c r="E392" s="2"/>
      <c r="F392" s="2">
        <v>36.4</v>
      </c>
      <c r="G392" s="2">
        <f t="shared" si="5"/>
        <v>24.29999999999999</v>
      </c>
    </row>
    <row r="393" spans="1:7" ht="16.5" customHeight="1">
      <c r="A393" s="7">
        <v>44187</v>
      </c>
      <c r="B393" s="526">
        <v>21182</v>
      </c>
      <c r="C393" s="526" t="s">
        <v>30</v>
      </c>
      <c r="D393" t="s">
        <v>17</v>
      </c>
      <c r="E393" s="2"/>
      <c r="F393" s="2">
        <v>4.3</v>
      </c>
      <c r="G393" s="2">
        <f t="shared" si="5"/>
        <v>19.999999999999989</v>
      </c>
    </row>
    <row r="394" spans="1:7" ht="16.5" customHeight="1">
      <c r="A394" s="7">
        <v>44511</v>
      </c>
      <c r="B394" s="526">
        <v>23754</v>
      </c>
      <c r="C394" s="526" t="s">
        <v>30</v>
      </c>
      <c r="D394" s="67" t="s">
        <v>46</v>
      </c>
      <c r="E394" s="2"/>
      <c r="F394" s="2">
        <v>10</v>
      </c>
      <c r="G394" s="2">
        <f t="shared" si="5"/>
        <v>9.9999999999999893</v>
      </c>
    </row>
    <row r="395" spans="1:7" ht="16.5" customHeight="1">
      <c r="A395" s="7">
        <v>44511</v>
      </c>
      <c r="B395" s="526">
        <v>23754</v>
      </c>
      <c r="C395" s="526" t="s">
        <v>30</v>
      </c>
      <c r="D395" s="67" t="s">
        <v>47</v>
      </c>
      <c r="E395" s="2"/>
      <c r="F395" s="2">
        <v>10</v>
      </c>
      <c r="G395" s="2">
        <f t="shared" si="5"/>
        <v>0</v>
      </c>
    </row>
    <row r="396" spans="1:7" ht="16.5" customHeight="1">
      <c r="A396" s="44">
        <v>44165</v>
      </c>
      <c r="B396" s="525" t="s">
        <v>14</v>
      </c>
      <c r="C396" s="525" t="s">
        <v>33</v>
      </c>
      <c r="D396" t="s">
        <v>16</v>
      </c>
      <c r="E396" s="2">
        <v>34.5</v>
      </c>
      <c r="G396" s="2">
        <f t="shared" si="5"/>
        <v>34.5</v>
      </c>
    </row>
    <row r="397" spans="1:7" ht="16.5" customHeight="1">
      <c r="B397" s="526"/>
      <c r="C397" s="526"/>
      <c r="D397" t="s">
        <v>17</v>
      </c>
      <c r="E397" s="2">
        <v>4.5</v>
      </c>
      <c r="G397" s="2">
        <f t="shared" si="5"/>
        <v>39</v>
      </c>
    </row>
    <row r="398" spans="1:7" ht="16.5" customHeight="1">
      <c r="B398" s="526"/>
      <c r="C398" s="526"/>
      <c r="D398" t="s">
        <v>48</v>
      </c>
      <c r="E398" s="2">
        <v>60</v>
      </c>
      <c r="G398" s="2">
        <f t="shared" si="5"/>
        <v>99</v>
      </c>
    </row>
    <row r="399" spans="1:7" ht="16.5" customHeight="1">
      <c r="B399" s="526"/>
      <c r="C399" s="526"/>
      <c r="D399" t="s">
        <v>40</v>
      </c>
      <c r="E399" s="2">
        <v>5</v>
      </c>
      <c r="G399" s="2">
        <f t="shared" si="5"/>
        <v>104</v>
      </c>
    </row>
    <row r="400" spans="1:7" ht="16.5" customHeight="1">
      <c r="B400" s="526"/>
      <c r="C400" s="526"/>
      <c r="D400" t="s">
        <v>230</v>
      </c>
      <c r="E400" s="2">
        <v>600</v>
      </c>
      <c r="G400" s="2">
        <f t="shared" si="5"/>
        <v>704</v>
      </c>
    </row>
    <row r="401" spans="1:7" ht="16.5" customHeight="1">
      <c r="A401" s="7">
        <v>44161</v>
      </c>
      <c r="B401" s="526">
        <v>20932</v>
      </c>
      <c r="C401" s="526" t="s">
        <v>33</v>
      </c>
      <c r="D401" t="s">
        <v>230</v>
      </c>
      <c r="E401" s="2"/>
      <c r="F401" s="2">
        <v>600</v>
      </c>
      <c r="G401" s="2">
        <f t="shared" si="5"/>
        <v>104</v>
      </c>
    </row>
    <row r="402" spans="1:7" ht="16.5" customHeight="1">
      <c r="A402" s="7">
        <v>44165</v>
      </c>
      <c r="B402" s="526" t="s">
        <v>114</v>
      </c>
      <c r="C402" s="526" t="s">
        <v>33</v>
      </c>
      <c r="D402" s="67" t="s">
        <v>18</v>
      </c>
      <c r="F402" s="2">
        <v>60</v>
      </c>
      <c r="G402" s="2">
        <f t="shared" ref="G402:G467" si="6">+G401+E402-F402</f>
        <v>44</v>
      </c>
    </row>
    <row r="403" spans="1:7" ht="16.5" customHeight="1">
      <c r="A403" s="7">
        <v>44165</v>
      </c>
      <c r="B403" s="526" t="s">
        <v>114</v>
      </c>
      <c r="C403" s="526" t="s">
        <v>33</v>
      </c>
      <c r="D403" s="67" t="s">
        <v>40</v>
      </c>
      <c r="F403" s="2">
        <v>5</v>
      </c>
      <c r="G403" s="2">
        <f t="shared" si="6"/>
        <v>39</v>
      </c>
    </row>
    <row r="404" spans="1:7" ht="16.5" customHeight="1">
      <c r="A404" s="7">
        <v>44187</v>
      </c>
      <c r="B404" s="526">
        <v>21182</v>
      </c>
      <c r="C404" s="526" t="s">
        <v>33</v>
      </c>
      <c r="D404" s="67" t="s">
        <v>16</v>
      </c>
      <c r="F404" s="2">
        <v>34.5</v>
      </c>
      <c r="G404" s="2">
        <f t="shared" si="6"/>
        <v>4.5</v>
      </c>
    </row>
    <row r="405" spans="1:7" ht="16.5" customHeight="1">
      <c r="A405" s="7">
        <v>44187</v>
      </c>
      <c r="B405" s="526">
        <v>21182</v>
      </c>
      <c r="C405" s="526" t="s">
        <v>33</v>
      </c>
      <c r="D405" s="67" t="s">
        <v>17</v>
      </c>
      <c r="F405" s="2">
        <v>4.5</v>
      </c>
      <c r="G405" s="2">
        <f t="shared" si="6"/>
        <v>0</v>
      </c>
    </row>
    <row r="406" spans="1:7" ht="16.5" customHeight="1">
      <c r="A406" s="44">
        <v>44196</v>
      </c>
      <c r="B406" s="525" t="s">
        <v>14</v>
      </c>
      <c r="C406" s="525" t="s">
        <v>34</v>
      </c>
      <c r="D406" t="s">
        <v>16</v>
      </c>
      <c r="E406" s="80">
        <v>39.4</v>
      </c>
      <c r="G406" s="2">
        <f t="shared" si="6"/>
        <v>39.4</v>
      </c>
    </row>
    <row r="407" spans="1:7" ht="16.5" customHeight="1">
      <c r="B407" s="526"/>
      <c r="C407" s="526"/>
      <c r="D407" t="s">
        <v>17</v>
      </c>
      <c r="E407" s="80">
        <v>4</v>
      </c>
      <c r="G407" s="2">
        <f t="shared" si="6"/>
        <v>43.4</v>
      </c>
    </row>
    <row r="408" spans="1:7" ht="16.5" customHeight="1">
      <c r="B408" s="526"/>
      <c r="C408" s="526"/>
      <c r="D408" t="s">
        <v>48</v>
      </c>
      <c r="E408" s="80">
        <v>60</v>
      </c>
      <c r="G408" s="2">
        <f t="shared" si="6"/>
        <v>103.4</v>
      </c>
    </row>
    <row r="409" spans="1:7" ht="16.5" customHeight="1">
      <c r="B409" s="526"/>
      <c r="C409" s="526"/>
      <c r="D409" t="s">
        <v>40</v>
      </c>
      <c r="E409" s="80">
        <v>5</v>
      </c>
      <c r="G409" s="2">
        <f t="shared" si="6"/>
        <v>108.4</v>
      </c>
    </row>
    <row r="410" spans="1:7" ht="16.5" customHeight="1">
      <c r="A410" s="86">
        <v>44196</v>
      </c>
      <c r="B410" s="526" t="s">
        <v>114</v>
      </c>
      <c r="C410" s="526" t="s">
        <v>34</v>
      </c>
      <c r="D410" t="s">
        <v>48</v>
      </c>
      <c r="E410" s="2"/>
      <c r="F410" s="2">
        <v>60</v>
      </c>
      <c r="G410" s="2">
        <f t="shared" si="6"/>
        <v>48.400000000000006</v>
      </c>
    </row>
    <row r="411" spans="1:7" ht="16.5" customHeight="1">
      <c r="A411" s="86">
        <v>44196</v>
      </c>
      <c r="B411" s="526" t="s">
        <v>114</v>
      </c>
      <c r="C411" s="526" t="s">
        <v>34</v>
      </c>
      <c r="D411" t="s">
        <v>40</v>
      </c>
      <c r="E411" s="2"/>
      <c r="F411" s="2">
        <v>5</v>
      </c>
      <c r="G411" s="2">
        <f t="shared" si="6"/>
        <v>43.400000000000006</v>
      </c>
    </row>
    <row r="412" spans="1:7" ht="16.5" customHeight="1">
      <c r="A412" s="86">
        <v>44257</v>
      </c>
      <c r="B412" s="526">
        <v>21706</v>
      </c>
      <c r="C412" s="526" t="s">
        <v>34</v>
      </c>
      <c r="D412" t="s">
        <v>16</v>
      </c>
      <c r="E412" s="2"/>
      <c r="F412" s="2">
        <v>39.4</v>
      </c>
      <c r="G412" s="2">
        <f t="shared" si="6"/>
        <v>4.0000000000000071</v>
      </c>
    </row>
    <row r="413" spans="1:7" ht="16.5" customHeight="1">
      <c r="A413" s="86">
        <v>44257</v>
      </c>
      <c r="B413" s="526">
        <v>21706</v>
      </c>
      <c r="C413" s="526" t="s">
        <v>34</v>
      </c>
      <c r="D413" t="s">
        <v>17</v>
      </c>
      <c r="E413" s="2"/>
      <c r="F413" s="2">
        <v>4</v>
      </c>
      <c r="G413" s="2">
        <f t="shared" si="6"/>
        <v>7.1054273576010019E-15</v>
      </c>
    </row>
    <row r="414" spans="1:7" ht="16.5" customHeight="1">
      <c r="A414" s="44">
        <v>44227</v>
      </c>
      <c r="B414" s="525" t="s">
        <v>14</v>
      </c>
      <c r="C414" s="525" t="s">
        <v>15</v>
      </c>
      <c r="D414" t="s">
        <v>16</v>
      </c>
      <c r="E414" s="80">
        <v>42.1</v>
      </c>
      <c r="G414" s="2">
        <f t="shared" si="6"/>
        <v>42.100000000000009</v>
      </c>
    </row>
    <row r="415" spans="1:7" ht="16.5" customHeight="1">
      <c r="B415" s="526"/>
      <c r="C415" s="526"/>
      <c r="D415" t="s">
        <v>17</v>
      </c>
      <c r="E415" s="80">
        <v>5</v>
      </c>
      <c r="G415" s="2">
        <f t="shared" si="6"/>
        <v>47.100000000000009</v>
      </c>
    </row>
    <row r="416" spans="1:7" ht="16.5" customHeight="1">
      <c r="B416" s="526"/>
      <c r="C416" s="526"/>
      <c r="D416" t="s">
        <v>48</v>
      </c>
      <c r="E416" s="80">
        <v>60</v>
      </c>
      <c r="G416" s="2">
        <f t="shared" si="6"/>
        <v>107.10000000000001</v>
      </c>
    </row>
    <row r="417" spans="1:7" ht="16.5" customHeight="1">
      <c r="B417" s="526"/>
      <c r="C417" s="526"/>
      <c r="D417" t="s">
        <v>40</v>
      </c>
      <c r="E417" s="80">
        <v>5</v>
      </c>
      <c r="G417" s="2">
        <f t="shared" si="6"/>
        <v>112.10000000000001</v>
      </c>
    </row>
    <row r="418" spans="1:7" ht="16.5" customHeight="1">
      <c r="A418" s="86">
        <v>44227</v>
      </c>
      <c r="B418" s="526" t="s">
        <v>114</v>
      </c>
      <c r="C418" s="526" t="s">
        <v>15</v>
      </c>
      <c r="D418" t="s">
        <v>48</v>
      </c>
      <c r="E418" s="2"/>
      <c r="F418" s="2">
        <v>60</v>
      </c>
      <c r="G418" s="2">
        <f t="shared" si="6"/>
        <v>52.100000000000009</v>
      </c>
    </row>
    <row r="419" spans="1:7" ht="16.5" customHeight="1">
      <c r="A419" s="86">
        <v>44227</v>
      </c>
      <c r="B419" s="526" t="s">
        <v>114</v>
      </c>
      <c r="C419" s="526" t="s">
        <v>15</v>
      </c>
      <c r="D419" t="s">
        <v>40</v>
      </c>
      <c r="E419" s="2"/>
      <c r="F419" s="2">
        <v>5</v>
      </c>
      <c r="G419" s="2">
        <f t="shared" si="6"/>
        <v>47.100000000000009</v>
      </c>
    </row>
    <row r="420" spans="1:7" ht="16.5" customHeight="1">
      <c r="A420" s="86">
        <v>44257</v>
      </c>
      <c r="B420" s="526">
        <v>21706</v>
      </c>
      <c r="C420" s="526" t="s">
        <v>15</v>
      </c>
      <c r="D420" t="s">
        <v>16</v>
      </c>
      <c r="E420" s="2"/>
      <c r="F420" s="2">
        <v>42.1</v>
      </c>
      <c r="G420" s="2">
        <f t="shared" si="6"/>
        <v>5.0000000000000071</v>
      </c>
    </row>
    <row r="421" spans="1:7" ht="16.5" customHeight="1">
      <c r="A421" s="86">
        <v>44257</v>
      </c>
      <c r="B421" s="526">
        <v>21706</v>
      </c>
      <c r="C421" s="526" t="s">
        <v>15</v>
      </c>
      <c r="D421" t="s">
        <v>17</v>
      </c>
      <c r="E421" s="2"/>
      <c r="F421" s="2">
        <v>5</v>
      </c>
      <c r="G421" s="2">
        <f t="shared" si="6"/>
        <v>7.1054273576010019E-15</v>
      </c>
    </row>
    <row r="422" spans="1:7" ht="16.5" customHeight="1">
      <c r="A422" s="44">
        <v>44255</v>
      </c>
      <c r="B422" s="525" t="s">
        <v>14</v>
      </c>
      <c r="C422" s="525" t="s">
        <v>20</v>
      </c>
      <c r="D422" t="s">
        <v>16</v>
      </c>
      <c r="E422" s="80">
        <v>10.9</v>
      </c>
      <c r="G422" s="2">
        <f t="shared" si="6"/>
        <v>10.900000000000007</v>
      </c>
    </row>
    <row r="423" spans="1:7" ht="16.5" customHeight="1">
      <c r="B423" s="526"/>
      <c r="C423" s="526"/>
      <c r="D423" t="s">
        <v>17</v>
      </c>
      <c r="E423" s="80">
        <v>4.7</v>
      </c>
      <c r="G423" s="2">
        <f t="shared" si="6"/>
        <v>15.600000000000009</v>
      </c>
    </row>
    <row r="424" spans="1:7" ht="16.5" customHeight="1">
      <c r="B424" s="526"/>
      <c r="C424" s="526"/>
      <c r="D424" t="s">
        <v>48</v>
      </c>
      <c r="E424" s="80">
        <v>56</v>
      </c>
      <c r="G424" s="2">
        <f t="shared" si="6"/>
        <v>71.600000000000009</v>
      </c>
    </row>
    <row r="425" spans="1:7" ht="16.5" customHeight="1">
      <c r="B425" s="526"/>
      <c r="C425" s="526"/>
      <c r="D425" t="s">
        <v>40</v>
      </c>
      <c r="E425" s="80">
        <v>5</v>
      </c>
      <c r="G425" s="2">
        <f t="shared" si="6"/>
        <v>76.600000000000009</v>
      </c>
    </row>
    <row r="426" spans="1:7" ht="16.5" customHeight="1">
      <c r="A426" s="7">
        <v>44301</v>
      </c>
      <c r="B426" s="526">
        <v>22177</v>
      </c>
      <c r="C426" s="526" t="s">
        <v>20</v>
      </c>
      <c r="D426" t="s">
        <v>16</v>
      </c>
      <c r="E426" s="80"/>
      <c r="F426" s="2">
        <v>10.9</v>
      </c>
      <c r="G426" s="2">
        <f t="shared" si="6"/>
        <v>65.7</v>
      </c>
    </row>
    <row r="427" spans="1:7" ht="16.5" customHeight="1">
      <c r="A427" s="7">
        <v>44301</v>
      </c>
      <c r="B427" s="526">
        <v>22177</v>
      </c>
      <c r="C427" s="526" t="s">
        <v>20</v>
      </c>
      <c r="D427" t="s">
        <v>17</v>
      </c>
      <c r="E427" s="80"/>
      <c r="F427" s="2">
        <v>4.7</v>
      </c>
      <c r="G427" s="2">
        <f t="shared" si="6"/>
        <v>61</v>
      </c>
    </row>
    <row r="428" spans="1:7" ht="16.5" customHeight="1">
      <c r="A428" s="7">
        <v>44511</v>
      </c>
      <c r="B428" s="526">
        <v>23754</v>
      </c>
      <c r="C428" s="526" t="s">
        <v>20</v>
      </c>
      <c r="D428" t="s">
        <v>48</v>
      </c>
      <c r="E428" s="80"/>
      <c r="F428" s="2">
        <v>56</v>
      </c>
      <c r="G428" s="2">
        <f t="shared" si="6"/>
        <v>5</v>
      </c>
    </row>
    <row r="429" spans="1:7" ht="16.5" customHeight="1">
      <c r="A429" s="7">
        <v>44511</v>
      </c>
      <c r="B429" s="526">
        <v>23754</v>
      </c>
      <c r="C429" s="526" t="s">
        <v>20</v>
      </c>
      <c r="D429" t="s">
        <v>40</v>
      </c>
      <c r="E429" s="80"/>
      <c r="F429" s="2">
        <v>5</v>
      </c>
      <c r="G429" s="2">
        <f t="shared" si="6"/>
        <v>0</v>
      </c>
    </row>
    <row r="430" spans="1:7" ht="16.5" customHeight="1">
      <c r="A430" s="44">
        <v>44286</v>
      </c>
      <c r="B430" s="525" t="s">
        <v>14</v>
      </c>
      <c r="C430" s="525" t="s">
        <v>23</v>
      </c>
      <c r="D430" t="s">
        <v>16</v>
      </c>
      <c r="E430" s="80">
        <v>41.8</v>
      </c>
      <c r="G430" s="2">
        <f t="shared" si="6"/>
        <v>41.8</v>
      </c>
    </row>
    <row r="431" spans="1:7" ht="16.5" customHeight="1">
      <c r="B431" s="526"/>
      <c r="C431" s="526"/>
      <c r="D431" t="s">
        <v>17</v>
      </c>
      <c r="E431" s="80">
        <v>3.8</v>
      </c>
      <c r="G431" s="2">
        <f t="shared" si="6"/>
        <v>45.599999999999994</v>
      </c>
    </row>
    <row r="432" spans="1:7" ht="16.5" customHeight="1">
      <c r="B432" s="526"/>
      <c r="C432" s="526"/>
      <c r="D432" t="s">
        <v>48</v>
      </c>
      <c r="E432" s="80">
        <v>60</v>
      </c>
      <c r="G432" s="2">
        <f t="shared" si="6"/>
        <v>105.6</v>
      </c>
    </row>
    <row r="433" spans="1:7" ht="16.5" customHeight="1">
      <c r="B433" s="526"/>
      <c r="C433" s="526"/>
      <c r="D433" t="s">
        <v>40</v>
      </c>
      <c r="E433" s="80">
        <v>5</v>
      </c>
      <c r="G433" s="2">
        <f t="shared" si="6"/>
        <v>110.6</v>
      </c>
    </row>
    <row r="434" spans="1:7" ht="16.5" customHeight="1">
      <c r="B434" s="526"/>
      <c r="C434" s="526"/>
      <c r="D434" t="s">
        <v>50</v>
      </c>
      <c r="E434" s="80">
        <v>10</v>
      </c>
      <c r="G434" s="2">
        <f t="shared" si="6"/>
        <v>120.6</v>
      </c>
    </row>
    <row r="435" spans="1:7" ht="16.5" customHeight="1">
      <c r="A435" s="7">
        <v>44277</v>
      </c>
      <c r="B435" s="526">
        <v>22028</v>
      </c>
      <c r="C435" s="526" t="s">
        <v>23</v>
      </c>
      <c r="D435" t="s">
        <v>50</v>
      </c>
      <c r="E435" s="80"/>
      <c r="F435" s="2">
        <v>10</v>
      </c>
      <c r="G435" s="2">
        <f t="shared" si="6"/>
        <v>110.6</v>
      </c>
    </row>
    <row r="436" spans="1:7" ht="16.5" customHeight="1">
      <c r="A436" s="7">
        <v>44286</v>
      </c>
      <c r="B436" s="526" t="s">
        <v>114</v>
      </c>
      <c r="C436" s="526" t="s">
        <v>23</v>
      </c>
      <c r="D436" t="s">
        <v>18</v>
      </c>
      <c r="E436" s="80"/>
      <c r="F436" s="2">
        <v>60</v>
      </c>
      <c r="G436" s="2">
        <f t="shared" si="6"/>
        <v>50.599999999999994</v>
      </c>
    </row>
    <row r="437" spans="1:7" ht="16.5" customHeight="1">
      <c r="A437" s="7">
        <v>44286</v>
      </c>
      <c r="B437" s="526" t="s">
        <v>114</v>
      </c>
      <c r="C437" s="526" t="s">
        <v>23</v>
      </c>
      <c r="D437" t="s">
        <v>19</v>
      </c>
      <c r="E437" s="80"/>
      <c r="F437" s="2">
        <v>5</v>
      </c>
      <c r="G437" s="2">
        <f t="shared" si="6"/>
        <v>45.599999999999994</v>
      </c>
    </row>
    <row r="438" spans="1:7" ht="16.5" customHeight="1">
      <c r="A438" s="7">
        <v>44314</v>
      </c>
      <c r="B438" s="526">
        <v>22280</v>
      </c>
      <c r="C438" s="526" t="s">
        <v>23</v>
      </c>
      <c r="D438" t="s">
        <v>16</v>
      </c>
      <c r="E438" s="80"/>
      <c r="F438" s="2">
        <v>41.8</v>
      </c>
      <c r="G438" s="2">
        <f t="shared" si="6"/>
        <v>3.7999999999999972</v>
      </c>
    </row>
    <row r="439" spans="1:7" ht="16.5" customHeight="1">
      <c r="A439" s="7">
        <v>44314</v>
      </c>
      <c r="B439" s="526">
        <v>22280</v>
      </c>
      <c r="C439" s="526" t="s">
        <v>23</v>
      </c>
      <c r="D439" t="s">
        <v>17</v>
      </c>
      <c r="E439" s="80"/>
      <c r="F439" s="2">
        <v>3.8</v>
      </c>
      <c r="G439" s="2">
        <f t="shared" si="6"/>
        <v>0</v>
      </c>
    </row>
    <row r="440" spans="1:7" ht="16.5" customHeight="1">
      <c r="A440" s="44">
        <v>44316</v>
      </c>
      <c r="B440" s="525" t="s">
        <v>14</v>
      </c>
      <c r="C440" s="525" t="s">
        <v>24</v>
      </c>
      <c r="D440" t="s">
        <v>16</v>
      </c>
      <c r="E440" s="80">
        <v>40.299999999999997</v>
      </c>
      <c r="G440" s="2">
        <f t="shared" si="6"/>
        <v>40.299999999999997</v>
      </c>
    </row>
    <row r="441" spans="1:7" ht="16.5" customHeight="1">
      <c r="B441" s="526"/>
      <c r="C441" s="526"/>
      <c r="D441" t="s">
        <v>17</v>
      </c>
      <c r="E441" s="80">
        <v>4.8</v>
      </c>
      <c r="G441" s="2">
        <f t="shared" si="6"/>
        <v>45.099999999999994</v>
      </c>
    </row>
    <row r="442" spans="1:7" ht="16.5" customHeight="1">
      <c r="B442" s="526"/>
      <c r="C442" s="526"/>
      <c r="D442" t="s">
        <v>48</v>
      </c>
      <c r="E442" s="80">
        <v>60</v>
      </c>
      <c r="G442" s="2">
        <f t="shared" si="6"/>
        <v>105.1</v>
      </c>
    </row>
    <row r="443" spans="1:7" ht="16.5" customHeight="1">
      <c r="B443" s="526"/>
      <c r="C443" s="526"/>
      <c r="D443" t="s">
        <v>40</v>
      </c>
      <c r="E443" s="80">
        <v>5</v>
      </c>
      <c r="G443" s="2">
        <f t="shared" si="6"/>
        <v>110.1</v>
      </c>
    </row>
    <row r="444" spans="1:7" ht="16.5" customHeight="1">
      <c r="A444" s="7">
        <v>44316</v>
      </c>
      <c r="B444" s="526" t="s">
        <v>114</v>
      </c>
      <c r="C444" s="526" t="s">
        <v>24</v>
      </c>
      <c r="D444" t="s">
        <v>18</v>
      </c>
      <c r="E444" s="80"/>
      <c r="F444" s="2">
        <v>60</v>
      </c>
      <c r="G444" s="2">
        <f t="shared" si="6"/>
        <v>50.099999999999994</v>
      </c>
    </row>
    <row r="445" spans="1:7" ht="16.5" customHeight="1">
      <c r="A445" s="7">
        <v>44316</v>
      </c>
      <c r="B445" s="526" t="s">
        <v>114</v>
      </c>
      <c r="C445" s="526" t="s">
        <v>24</v>
      </c>
      <c r="D445" t="s">
        <v>19</v>
      </c>
      <c r="E445" s="80"/>
      <c r="F445" s="2">
        <v>5</v>
      </c>
      <c r="G445" s="2">
        <f t="shared" si="6"/>
        <v>45.099999999999994</v>
      </c>
    </row>
    <row r="446" spans="1:7" ht="16.5" customHeight="1">
      <c r="A446" s="7">
        <v>44336</v>
      </c>
      <c r="B446" s="526">
        <v>22497</v>
      </c>
      <c r="C446" s="526" t="s">
        <v>24</v>
      </c>
      <c r="D446" t="s">
        <v>16</v>
      </c>
      <c r="E446" s="80"/>
      <c r="F446" s="2">
        <v>40.299999999999997</v>
      </c>
      <c r="G446" s="2">
        <f t="shared" si="6"/>
        <v>4.7999999999999972</v>
      </c>
    </row>
    <row r="447" spans="1:7" ht="16.5" customHeight="1">
      <c r="A447" s="7">
        <v>44336</v>
      </c>
      <c r="B447" s="526">
        <v>22497</v>
      </c>
      <c r="C447" s="526" t="s">
        <v>24</v>
      </c>
      <c r="D447" t="s">
        <v>17</v>
      </c>
      <c r="E447" s="80"/>
      <c r="F447" s="2">
        <v>4.8</v>
      </c>
      <c r="G447" s="2">
        <f t="shared" si="6"/>
        <v>0</v>
      </c>
    </row>
    <row r="448" spans="1:7" ht="16.5" customHeight="1">
      <c r="A448" s="44">
        <v>44347</v>
      </c>
      <c r="B448" s="525" t="s">
        <v>14</v>
      </c>
      <c r="C448" s="525" t="s">
        <v>25</v>
      </c>
      <c r="D448" t="s">
        <v>16</v>
      </c>
      <c r="E448" s="80">
        <v>32.799999999999997</v>
      </c>
      <c r="G448" s="2">
        <f t="shared" si="6"/>
        <v>32.799999999999997</v>
      </c>
    </row>
    <row r="449" spans="1:7" ht="16.5" customHeight="1">
      <c r="B449" s="526"/>
      <c r="C449" s="526"/>
      <c r="D449" t="s">
        <v>17</v>
      </c>
      <c r="E449" s="80">
        <v>3.5</v>
      </c>
      <c r="G449" s="2">
        <f t="shared" si="6"/>
        <v>36.299999999999997</v>
      </c>
    </row>
    <row r="450" spans="1:7" ht="16.5" customHeight="1">
      <c r="B450" s="526"/>
      <c r="C450" s="526"/>
      <c r="D450" t="s">
        <v>48</v>
      </c>
      <c r="E450" s="80">
        <v>60</v>
      </c>
      <c r="G450" s="2">
        <f t="shared" si="6"/>
        <v>96.3</v>
      </c>
    </row>
    <row r="451" spans="1:7" ht="16.5" customHeight="1">
      <c r="B451" s="526"/>
      <c r="C451" s="526"/>
      <c r="D451" t="s">
        <v>40</v>
      </c>
      <c r="E451" s="80">
        <v>5</v>
      </c>
      <c r="G451" s="2">
        <f t="shared" si="6"/>
        <v>101.3</v>
      </c>
    </row>
    <row r="452" spans="1:7" ht="16.5" customHeight="1">
      <c r="A452" s="7">
        <v>44347</v>
      </c>
      <c r="B452" s="526" t="s">
        <v>114</v>
      </c>
      <c r="C452" s="526" t="s">
        <v>25</v>
      </c>
      <c r="D452" t="s">
        <v>18</v>
      </c>
      <c r="E452" s="80"/>
      <c r="F452" s="2">
        <v>60</v>
      </c>
      <c r="G452" s="2">
        <f t="shared" si="6"/>
        <v>41.3</v>
      </c>
    </row>
    <row r="453" spans="1:7" ht="16.5" customHeight="1">
      <c r="A453" s="7">
        <v>44347</v>
      </c>
      <c r="B453" s="526" t="s">
        <v>114</v>
      </c>
      <c r="C453" s="526" t="s">
        <v>25</v>
      </c>
      <c r="D453" t="s">
        <v>19</v>
      </c>
      <c r="E453" s="80"/>
      <c r="F453" s="2">
        <v>5</v>
      </c>
      <c r="G453" s="2">
        <f t="shared" si="6"/>
        <v>36.299999999999997</v>
      </c>
    </row>
    <row r="454" spans="1:7" ht="16.5" customHeight="1">
      <c r="A454" s="7">
        <v>44370</v>
      </c>
      <c r="B454" s="526">
        <v>22858</v>
      </c>
      <c r="C454" s="526" t="s">
        <v>231</v>
      </c>
      <c r="D454" t="s">
        <v>16</v>
      </c>
      <c r="E454" s="80"/>
      <c r="F454" s="2">
        <v>32.799999999999997</v>
      </c>
      <c r="G454" s="2">
        <f t="shared" si="6"/>
        <v>3.5</v>
      </c>
    </row>
    <row r="455" spans="1:7" ht="16.5" customHeight="1">
      <c r="A455" s="7">
        <v>44370</v>
      </c>
      <c r="B455" s="526">
        <v>22858</v>
      </c>
      <c r="C455" s="526" t="s">
        <v>231</v>
      </c>
      <c r="D455" t="s">
        <v>17</v>
      </c>
      <c r="E455" s="80"/>
      <c r="F455" s="2">
        <v>3.5</v>
      </c>
      <c r="G455" s="2">
        <f t="shared" si="6"/>
        <v>0</v>
      </c>
    </row>
    <row r="456" spans="1:7" ht="16.5" customHeight="1">
      <c r="A456" s="44">
        <v>44377</v>
      </c>
      <c r="B456" s="525" t="s">
        <v>14</v>
      </c>
      <c r="C456" s="525" t="s">
        <v>26</v>
      </c>
      <c r="D456" t="s">
        <v>16</v>
      </c>
      <c r="E456" s="80">
        <v>35.9</v>
      </c>
      <c r="G456" s="2">
        <f t="shared" si="6"/>
        <v>35.9</v>
      </c>
    </row>
    <row r="457" spans="1:7" ht="16.5" customHeight="1">
      <c r="B457" s="526"/>
      <c r="C457" s="526"/>
      <c r="D457" t="s">
        <v>17</v>
      </c>
      <c r="E457" s="87">
        <v>5.4</v>
      </c>
      <c r="G457" s="2">
        <f t="shared" si="6"/>
        <v>41.3</v>
      </c>
    </row>
    <row r="458" spans="1:7" ht="16.5" customHeight="1">
      <c r="B458" s="526"/>
      <c r="C458" s="526"/>
      <c r="D458" t="s">
        <v>48</v>
      </c>
      <c r="E458" s="80">
        <v>60</v>
      </c>
      <c r="G458" s="2">
        <f t="shared" si="6"/>
        <v>101.3</v>
      </c>
    </row>
    <row r="459" spans="1:7" ht="16.5" customHeight="1">
      <c r="B459" s="526"/>
      <c r="C459" s="526"/>
      <c r="D459" t="s">
        <v>40</v>
      </c>
      <c r="E459" s="80">
        <v>5</v>
      </c>
      <c r="G459" s="2">
        <f t="shared" si="6"/>
        <v>106.3</v>
      </c>
    </row>
    <row r="460" spans="1:7" ht="16.5" customHeight="1">
      <c r="A460" s="7">
        <v>44377</v>
      </c>
      <c r="B460" s="526" t="s">
        <v>114</v>
      </c>
      <c r="C460" s="526" t="s">
        <v>26</v>
      </c>
      <c r="D460" t="s">
        <v>18</v>
      </c>
      <c r="E460" s="80"/>
      <c r="F460" s="2">
        <v>60</v>
      </c>
      <c r="G460" s="2">
        <f t="shared" si="6"/>
        <v>46.3</v>
      </c>
    </row>
    <row r="461" spans="1:7" ht="16.5" customHeight="1">
      <c r="A461" s="7">
        <v>44377</v>
      </c>
      <c r="B461" s="526" t="s">
        <v>114</v>
      </c>
      <c r="C461" s="526" t="s">
        <v>26</v>
      </c>
      <c r="D461" t="s">
        <v>19</v>
      </c>
      <c r="E461" s="80"/>
      <c r="F461" s="2">
        <v>5</v>
      </c>
      <c r="G461" s="2">
        <f t="shared" si="6"/>
        <v>41.3</v>
      </c>
    </row>
    <row r="462" spans="1:7" ht="16.5" customHeight="1">
      <c r="A462" s="7">
        <v>44400</v>
      </c>
      <c r="B462" s="526">
        <v>23099</v>
      </c>
      <c r="C462" s="526" t="s">
        <v>26</v>
      </c>
      <c r="D462" t="s">
        <v>16</v>
      </c>
      <c r="E462" s="80"/>
      <c r="F462" s="80">
        <v>35.9</v>
      </c>
      <c r="G462" s="2">
        <f t="shared" si="6"/>
        <v>5.3999999999999986</v>
      </c>
    </row>
    <row r="463" spans="1:7" ht="16.5" customHeight="1">
      <c r="A463" s="7">
        <v>44400</v>
      </c>
      <c r="B463" s="526">
        <v>23099</v>
      </c>
      <c r="C463" s="526" t="s">
        <v>26</v>
      </c>
      <c r="D463" t="s">
        <v>17</v>
      </c>
      <c r="E463" s="80"/>
      <c r="F463" s="87">
        <v>5.4</v>
      </c>
      <c r="G463" s="2">
        <f t="shared" si="6"/>
        <v>0</v>
      </c>
    </row>
    <row r="464" spans="1:7">
      <c r="A464" s="88">
        <v>44408</v>
      </c>
      <c r="B464" s="525" t="s">
        <v>14</v>
      </c>
      <c r="C464" s="525" t="s">
        <v>27</v>
      </c>
      <c r="D464" t="s">
        <v>16</v>
      </c>
      <c r="E464" s="2">
        <v>31.4</v>
      </c>
      <c r="G464" s="2">
        <f t="shared" si="6"/>
        <v>31.4</v>
      </c>
    </row>
    <row r="465" spans="1:7">
      <c r="A465" s="86"/>
      <c r="B465" s="526"/>
      <c r="C465" s="526"/>
      <c r="D465" t="s">
        <v>17</v>
      </c>
      <c r="E465" s="2">
        <v>2.8</v>
      </c>
      <c r="G465" s="2">
        <f t="shared" si="6"/>
        <v>34.199999999999996</v>
      </c>
    </row>
    <row r="466" spans="1:7">
      <c r="A466" s="86"/>
      <c r="B466" s="526"/>
      <c r="C466" s="526"/>
      <c r="D466" t="s">
        <v>18</v>
      </c>
      <c r="E466" s="2">
        <v>60</v>
      </c>
      <c r="G466" s="2">
        <f t="shared" si="6"/>
        <v>94.199999999999989</v>
      </c>
    </row>
    <row r="467" spans="1:7">
      <c r="A467" s="86"/>
      <c r="B467" s="526"/>
      <c r="C467" s="526"/>
      <c r="D467" t="s">
        <v>19</v>
      </c>
      <c r="E467" s="2">
        <v>5</v>
      </c>
      <c r="G467" s="2">
        <f t="shared" si="6"/>
        <v>99.199999999999989</v>
      </c>
    </row>
    <row r="468" spans="1:7">
      <c r="A468" s="86">
        <v>44408</v>
      </c>
      <c r="B468" s="526" t="s">
        <v>114</v>
      </c>
      <c r="C468" s="526" t="s">
        <v>27</v>
      </c>
      <c r="D468" t="s">
        <v>18</v>
      </c>
      <c r="E468" s="2"/>
      <c r="F468" s="2">
        <v>60</v>
      </c>
      <c r="G468" s="2">
        <f t="shared" ref="G468:G549" si="7">+G467+E468-F468</f>
        <v>39.199999999999989</v>
      </c>
    </row>
    <row r="469" spans="1:7">
      <c r="A469" s="86">
        <v>44408</v>
      </c>
      <c r="B469" s="526" t="s">
        <v>114</v>
      </c>
      <c r="C469" s="526" t="s">
        <v>27</v>
      </c>
      <c r="D469" t="s">
        <v>19</v>
      </c>
      <c r="E469" s="2"/>
      <c r="F469" s="2">
        <v>5</v>
      </c>
      <c r="G469" s="2">
        <f t="shared" si="7"/>
        <v>34.199999999999989</v>
      </c>
    </row>
    <row r="470" spans="1:7">
      <c r="A470" s="86">
        <v>44440</v>
      </c>
      <c r="B470" s="526">
        <v>23336</v>
      </c>
      <c r="C470" s="526" t="s">
        <v>27</v>
      </c>
      <c r="D470" t="s">
        <v>16</v>
      </c>
      <c r="E470" s="2"/>
      <c r="F470" s="2">
        <v>31.4</v>
      </c>
      <c r="G470" s="2">
        <f t="shared" si="7"/>
        <v>2.7999999999999901</v>
      </c>
    </row>
    <row r="471" spans="1:7">
      <c r="A471" s="86">
        <v>44440</v>
      </c>
      <c r="B471" s="526">
        <v>23336</v>
      </c>
      <c r="C471" s="526" t="s">
        <v>27</v>
      </c>
      <c r="D471" t="s">
        <v>17</v>
      </c>
      <c r="E471" s="2"/>
      <c r="F471" s="2">
        <v>2.8</v>
      </c>
      <c r="G471" s="2">
        <f t="shared" si="7"/>
        <v>-9.7699626167013776E-15</v>
      </c>
    </row>
    <row r="472" spans="1:7">
      <c r="A472" s="90">
        <v>44439</v>
      </c>
      <c r="B472" s="64" t="s">
        <v>14</v>
      </c>
      <c r="C472" s="64" t="s">
        <v>28</v>
      </c>
      <c r="D472" t="s">
        <v>16</v>
      </c>
      <c r="E472" s="79">
        <v>35.6</v>
      </c>
      <c r="G472" s="2">
        <f t="shared" si="7"/>
        <v>35.599999999999994</v>
      </c>
    </row>
    <row r="473" spans="1:7">
      <c r="B473" s="526"/>
      <c r="C473" s="526"/>
      <c r="D473" t="s">
        <v>17</v>
      </c>
      <c r="E473" s="79">
        <v>3.1</v>
      </c>
      <c r="G473" s="2">
        <f t="shared" si="7"/>
        <v>38.699999999999996</v>
      </c>
    </row>
    <row r="474" spans="1:7">
      <c r="B474" s="526"/>
      <c r="C474" s="526"/>
      <c r="D474" t="s">
        <v>18</v>
      </c>
      <c r="E474" s="2">
        <v>60</v>
      </c>
      <c r="G474" s="2">
        <f t="shared" si="7"/>
        <v>98.699999999999989</v>
      </c>
    </row>
    <row r="475" spans="1:7">
      <c r="B475" s="526"/>
      <c r="C475" s="526"/>
      <c r="D475" t="s">
        <v>19</v>
      </c>
      <c r="E475" s="2">
        <v>5</v>
      </c>
      <c r="G475" s="2">
        <f t="shared" si="7"/>
        <v>103.69999999999999</v>
      </c>
    </row>
    <row r="476" spans="1:7">
      <c r="A476" s="7">
        <v>44439</v>
      </c>
      <c r="B476" s="526" t="s">
        <v>114</v>
      </c>
      <c r="C476" s="526" t="s">
        <v>28</v>
      </c>
      <c r="D476" t="s">
        <v>48</v>
      </c>
      <c r="E476" s="146"/>
      <c r="F476" s="92">
        <v>60</v>
      </c>
      <c r="G476" s="2">
        <f t="shared" si="7"/>
        <v>43.699999999999989</v>
      </c>
    </row>
    <row r="477" spans="1:7">
      <c r="A477" s="7">
        <v>44439</v>
      </c>
      <c r="B477" s="526" t="s">
        <v>114</v>
      </c>
      <c r="C477" s="526" t="s">
        <v>28</v>
      </c>
      <c r="D477" t="s">
        <v>40</v>
      </c>
      <c r="E477" s="146"/>
      <c r="F477" s="92">
        <v>5</v>
      </c>
      <c r="G477" s="2">
        <f t="shared" si="7"/>
        <v>38.699999999999989</v>
      </c>
    </row>
    <row r="478" spans="1:7">
      <c r="A478" s="7">
        <v>44467</v>
      </c>
      <c r="B478" s="526">
        <v>23526</v>
      </c>
      <c r="C478" s="526" t="s">
        <v>28</v>
      </c>
      <c r="D478" t="s">
        <v>16</v>
      </c>
      <c r="E478" s="146"/>
      <c r="F478" s="92">
        <v>35.6</v>
      </c>
      <c r="G478" s="2">
        <f t="shared" si="7"/>
        <v>3.0999999999999872</v>
      </c>
    </row>
    <row r="479" spans="1:7">
      <c r="A479" s="7">
        <v>44467</v>
      </c>
      <c r="B479" s="526">
        <v>23526</v>
      </c>
      <c r="C479" s="526" t="s">
        <v>28</v>
      </c>
      <c r="D479" t="s">
        <v>17</v>
      </c>
      <c r="E479" s="146"/>
      <c r="F479" s="92">
        <v>3.1</v>
      </c>
      <c r="G479" s="2">
        <f t="shared" si="7"/>
        <v>-1.2878587085651816E-14</v>
      </c>
    </row>
    <row r="480" spans="1:7">
      <c r="A480" s="90">
        <v>44469</v>
      </c>
      <c r="B480" s="64" t="s">
        <v>14</v>
      </c>
      <c r="C480" s="64" t="s">
        <v>53</v>
      </c>
      <c r="D480" t="s">
        <v>16</v>
      </c>
      <c r="E480" s="79">
        <v>36.9</v>
      </c>
      <c r="F480" s="92"/>
      <c r="G480" s="2">
        <f t="shared" si="7"/>
        <v>36.899999999999984</v>
      </c>
    </row>
    <row r="481" spans="1:13">
      <c r="B481" s="526"/>
      <c r="C481" s="526"/>
      <c r="D481" t="s">
        <v>17</v>
      </c>
      <c r="E481" s="79">
        <v>4</v>
      </c>
      <c r="F481" s="92"/>
      <c r="G481" s="2">
        <f t="shared" si="7"/>
        <v>40.899999999999984</v>
      </c>
    </row>
    <row r="482" spans="1:13">
      <c r="B482" s="526"/>
      <c r="C482" s="526"/>
      <c r="D482" t="s">
        <v>18</v>
      </c>
      <c r="E482" s="2">
        <v>60</v>
      </c>
      <c r="F482" s="92"/>
      <c r="G482" s="2">
        <f t="shared" si="7"/>
        <v>100.89999999999998</v>
      </c>
    </row>
    <row r="483" spans="1:13">
      <c r="B483" s="526"/>
      <c r="C483" s="526"/>
      <c r="D483" t="s">
        <v>19</v>
      </c>
      <c r="E483" s="2">
        <v>5</v>
      </c>
      <c r="F483" s="92"/>
      <c r="G483" s="2">
        <f t="shared" si="7"/>
        <v>105.89999999999998</v>
      </c>
    </row>
    <row r="484" spans="1:13">
      <c r="A484" s="95">
        <v>44469</v>
      </c>
      <c r="B484" s="65" t="s">
        <v>114</v>
      </c>
      <c r="C484" s="65" t="s">
        <v>53</v>
      </c>
      <c r="D484" t="s">
        <v>18</v>
      </c>
      <c r="E484" s="146"/>
      <c r="F484" s="2">
        <v>60</v>
      </c>
      <c r="G484" s="2">
        <f t="shared" si="7"/>
        <v>45.899999999999977</v>
      </c>
    </row>
    <row r="485" spans="1:13">
      <c r="A485" s="95">
        <v>44469</v>
      </c>
      <c r="B485" s="65" t="s">
        <v>114</v>
      </c>
      <c r="C485" s="65" t="s">
        <v>53</v>
      </c>
      <c r="D485" t="s">
        <v>19</v>
      </c>
      <c r="E485" s="146"/>
      <c r="F485" s="2">
        <v>5</v>
      </c>
      <c r="G485" s="2">
        <f t="shared" si="7"/>
        <v>40.899999999999977</v>
      </c>
      <c r="K485" s="525"/>
      <c r="M485" s="2"/>
    </row>
    <row r="486" spans="1:13">
      <c r="A486" s="95">
        <v>44511</v>
      </c>
      <c r="B486" s="65">
        <v>23762</v>
      </c>
      <c r="C486" s="65" t="s">
        <v>53</v>
      </c>
      <c r="D486" t="s">
        <v>16</v>
      </c>
      <c r="E486" s="146"/>
      <c r="F486" s="79">
        <v>36.9</v>
      </c>
      <c r="G486" s="2">
        <f t="shared" si="7"/>
        <v>3.9999999999999787</v>
      </c>
      <c r="K486" s="526"/>
      <c r="M486" s="2"/>
    </row>
    <row r="487" spans="1:13">
      <c r="A487" s="95">
        <v>44511</v>
      </c>
      <c r="B487" s="65">
        <v>23762</v>
      </c>
      <c r="C487" s="65" t="s">
        <v>53</v>
      </c>
      <c r="D487" t="s">
        <v>17</v>
      </c>
      <c r="E487" s="146"/>
      <c r="F487" s="79">
        <v>4</v>
      </c>
      <c r="G487" s="2">
        <f t="shared" si="7"/>
        <v>-2.1316282072803006E-14</v>
      </c>
      <c r="K487" s="525"/>
      <c r="M487" s="2"/>
    </row>
    <row r="488" spans="1:13">
      <c r="A488" s="88">
        <v>44500</v>
      </c>
      <c r="B488" s="525" t="s">
        <v>14</v>
      </c>
      <c r="C488" s="525" t="s">
        <v>30</v>
      </c>
      <c r="D488" t="s">
        <v>16</v>
      </c>
      <c r="E488" s="2">
        <v>38.200000000000003</v>
      </c>
      <c r="G488" s="2">
        <f t="shared" si="7"/>
        <v>38.199999999999982</v>
      </c>
      <c r="K488" s="526"/>
      <c r="M488" s="2"/>
    </row>
    <row r="489" spans="1:13">
      <c r="A489" s="86"/>
      <c r="B489" s="526"/>
      <c r="C489" s="526"/>
      <c r="D489" t="s">
        <v>17</v>
      </c>
      <c r="E489" s="2">
        <v>2.6</v>
      </c>
      <c r="G489" s="2">
        <f t="shared" si="7"/>
        <v>40.799999999999983</v>
      </c>
      <c r="K489" s="525"/>
      <c r="M489" s="2"/>
    </row>
    <row r="490" spans="1:13">
      <c r="A490" s="86"/>
      <c r="B490" s="526"/>
      <c r="C490" s="526"/>
      <c r="D490" t="s">
        <v>18</v>
      </c>
      <c r="E490" s="2">
        <v>60</v>
      </c>
      <c r="G490" s="2">
        <f t="shared" si="7"/>
        <v>100.79999999999998</v>
      </c>
      <c r="K490" s="525"/>
      <c r="M490" s="2"/>
    </row>
    <row r="491" spans="1:13">
      <c r="A491" s="86"/>
      <c r="B491" s="526"/>
      <c r="C491" s="526"/>
      <c r="D491" t="s">
        <v>19</v>
      </c>
      <c r="E491" s="2">
        <v>5</v>
      </c>
      <c r="G491" s="2">
        <f t="shared" si="7"/>
        <v>105.79999999999998</v>
      </c>
      <c r="M491" s="2"/>
    </row>
    <row r="492" spans="1:13">
      <c r="A492" s="86">
        <v>44500</v>
      </c>
      <c r="B492" s="526" t="s">
        <v>118</v>
      </c>
      <c r="C492" s="526" t="s">
        <v>30</v>
      </c>
      <c r="D492" t="s">
        <v>18</v>
      </c>
      <c r="E492" s="51"/>
      <c r="F492" s="51">
        <v>60</v>
      </c>
      <c r="G492" s="2">
        <f t="shared" si="7"/>
        <v>45.799999999999983</v>
      </c>
      <c r="H492" s="537"/>
      <c r="M492" s="51"/>
    </row>
    <row r="493" spans="1:13">
      <c r="A493" s="86">
        <v>44500</v>
      </c>
      <c r="B493" s="526" t="s">
        <v>118</v>
      </c>
      <c r="C493" s="526" t="s">
        <v>30</v>
      </c>
      <c r="D493" t="s">
        <v>19</v>
      </c>
      <c r="E493" s="51"/>
      <c r="F493" s="51">
        <v>5</v>
      </c>
      <c r="G493" s="2">
        <f t="shared" si="7"/>
        <v>40.799999999999983</v>
      </c>
      <c r="H493" s="537"/>
      <c r="M493" s="51"/>
    </row>
    <row r="494" spans="1:13">
      <c r="A494" s="86">
        <v>44592</v>
      </c>
      <c r="B494" s="526">
        <v>24182</v>
      </c>
      <c r="C494" s="526" t="s">
        <v>30</v>
      </c>
      <c r="D494" t="s">
        <v>16</v>
      </c>
      <c r="E494" s="51"/>
      <c r="F494" s="2">
        <v>38.200000000000003</v>
      </c>
      <c r="G494" s="2">
        <f t="shared" si="7"/>
        <v>2.5999999999999801</v>
      </c>
      <c r="H494" s="537"/>
      <c r="M494" s="51"/>
    </row>
    <row r="495" spans="1:13">
      <c r="A495" s="86">
        <v>44592</v>
      </c>
      <c r="B495" s="526">
        <v>24182</v>
      </c>
      <c r="C495" s="526" t="s">
        <v>30</v>
      </c>
      <c r="D495" t="s">
        <v>17</v>
      </c>
      <c r="E495" s="51"/>
      <c r="F495" s="2">
        <v>2.6</v>
      </c>
      <c r="G495" s="24">
        <f t="shared" si="7"/>
        <v>-1.9984014443252818E-14</v>
      </c>
      <c r="H495" s="537"/>
      <c r="M495" s="51"/>
    </row>
    <row r="496" spans="1:13">
      <c r="A496" s="88">
        <v>44530</v>
      </c>
      <c r="B496" s="525" t="s">
        <v>14</v>
      </c>
      <c r="C496" s="525" t="s">
        <v>33</v>
      </c>
      <c r="D496" t="s">
        <v>16</v>
      </c>
      <c r="E496" s="2">
        <v>40.799999999999997</v>
      </c>
      <c r="G496" s="2">
        <f t="shared" si="7"/>
        <v>40.799999999999976</v>
      </c>
      <c r="M496" s="51"/>
    </row>
    <row r="497" spans="1:12">
      <c r="A497" s="86"/>
      <c r="B497" s="526"/>
      <c r="C497" s="526"/>
      <c r="D497" t="s">
        <v>17</v>
      </c>
      <c r="E497" s="2">
        <v>4</v>
      </c>
      <c r="G497" s="2">
        <f t="shared" si="7"/>
        <v>44.799999999999976</v>
      </c>
    </row>
    <row r="498" spans="1:12">
      <c r="A498" s="86"/>
      <c r="B498" s="526"/>
      <c r="C498" s="526"/>
      <c r="D498" t="s">
        <v>18</v>
      </c>
      <c r="E498" s="2">
        <v>60</v>
      </c>
      <c r="G498" s="2">
        <f t="shared" si="7"/>
        <v>104.79999999999998</v>
      </c>
    </row>
    <row r="499" spans="1:12">
      <c r="A499" s="86"/>
      <c r="B499" s="526"/>
      <c r="C499" s="526"/>
      <c r="D499" t="s">
        <v>19</v>
      </c>
      <c r="E499" s="2">
        <v>5</v>
      </c>
      <c r="G499" s="2">
        <f t="shared" si="7"/>
        <v>109.79999999999998</v>
      </c>
      <c r="J499" s="525" t="s">
        <v>33</v>
      </c>
      <c r="K499" t="s">
        <v>96</v>
      </c>
      <c r="L499" s="2">
        <v>10</v>
      </c>
    </row>
    <row r="500" spans="1:12">
      <c r="A500" s="86"/>
      <c r="B500" s="526"/>
      <c r="C500" s="526"/>
      <c r="D500" t="s">
        <v>96</v>
      </c>
      <c r="E500" s="2">
        <v>10</v>
      </c>
      <c r="G500" s="2">
        <f t="shared" si="7"/>
        <v>119.79999999999998</v>
      </c>
      <c r="J500" s="525" t="s">
        <v>15</v>
      </c>
      <c r="K500" t="s">
        <v>16</v>
      </c>
      <c r="L500" s="2">
        <v>45.3</v>
      </c>
    </row>
    <row r="501" spans="1:12">
      <c r="A501" s="86">
        <v>44530</v>
      </c>
      <c r="B501" s="526" t="s">
        <v>114</v>
      </c>
      <c r="C501" s="526" t="s">
        <v>33</v>
      </c>
      <c r="D501" t="s">
        <v>18</v>
      </c>
      <c r="E501" s="2"/>
      <c r="F501" s="2">
        <v>60</v>
      </c>
      <c r="G501" s="2">
        <f t="shared" si="7"/>
        <v>59.799999999999983</v>
      </c>
      <c r="J501" s="526"/>
      <c r="K501" t="s">
        <v>17</v>
      </c>
      <c r="L501" s="8">
        <v>1.3</v>
      </c>
    </row>
    <row r="502" spans="1:12">
      <c r="A502" s="86">
        <v>44530</v>
      </c>
      <c r="B502" s="526" t="s">
        <v>114</v>
      </c>
      <c r="C502" s="526" t="s">
        <v>33</v>
      </c>
      <c r="D502" t="s">
        <v>19</v>
      </c>
      <c r="E502" s="2"/>
      <c r="F502" s="2">
        <v>5</v>
      </c>
      <c r="G502" s="2">
        <f t="shared" si="7"/>
        <v>54.799999999999983</v>
      </c>
    </row>
    <row r="503" spans="1:12">
      <c r="A503" s="86">
        <v>44592</v>
      </c>
      <c r="B503" s="526">
        <v>24182</v>
      </c>
      <c r="C503" s="526" t="s">
        <v>33</v>
      </c>
      <c r="D503" t="s">
        <v>16</v>
      </c>
      <c r="E503" s="2"/>
      <c r="F503" s="2">
        <v>40.799999999999997</v>
      </c>
      <c r="G503" s="2">
        <f t="shared" si="7"/>
        <v>13.999999999999986</v>
      </c>
      <c r="J503" s="525"/>
      <c r="L503" s="2"/>
    </row>
    <row r="504" spans="1:12">
      <c r="A504" s="86">
        <v>44592</v>
      </c>
      <c r="B504" s="526">
        <v>24182</v>
      </c>
      <c r="C504" s="526" t="s">
        <v>33</v>
      </c>
      <c r="D504" t="s">
        <v>17</v>
      </c>
      <c r="E504" s="2"/>
      <c r="F504" s="2">
        <v>4</v>
      </c>
      <c r="G504" s="2">
        <f t="shared" si="7"/>
        <v>9.9999999999999858</v>
      </c>
      <c r="J504" s="525"/>
      <c r="L504" s="2"/>
    </row>
    <row r="505" spans="1:12">
      <c r="A505" s="7">
        <v>44620</v>
      </c>
      <c r="B505" s="526">
        <v>24427</v>
      </c>
      <c r="C505" s="526" t="s">
        <v>33</v>
      </c>
      <c r="D505" t="s">
        <v>96</v>
      </c>
      <c r="E505" s="2"/>
      <c r="F505" s="2">
        <v>10</v>
      </c>
      <c r="G505" s="2">
        <f t="shared" si="7"/>
        <v>-1.4210854715202004E-14</v>
      </c>
      <c r="J505" s="525"/>
      <c r="L505" s="2"/>
    </row>
    <row r="506" spans="1:12">
      <c r="A506" s="88">
        <v>44561</v>
      </c>
      <c r="B506" s="525" t="s">
        <v>14</v>
      </c>
      <c r="C506" s="525" t="s">
        <v>34</v>
      </c>
      <c r="D506" t="s">
        <v>16</v>
      </c>
      <c r="E506" s="2">
        <v>42.8</v>
      </c>
      <c r="G506" s="2">
        <f t="shared" si="7"/>
        <v>42.799999999999983</v>
      </c>
      <c r="J506" s="526"/>
      <c r="L506" s="8"/>
    </row>
    <row r="507" spans="1:12">
      <c r="A507" s="88"/>
      <c r="B507" s="525"/>
      <c r="C507" s="525"/>
      <c r="D507" t="s">
        <v>17</v>
      </c>
      <c r="E507" s="2">
        <v>4.4000000000000004</v>
      </c>
      <c r="G507" s="2">
        <f t="shared" si="7"/>
        <v>47.199999999999982</v>
      </c>
      <c r="L507" s="8"/>
    </row>
    <row r="508" spans="1:12">
      <c r="A508" s="88"/>
      <c r="B508" s="525"/>
      <c r="C508" s="525"/>
      <c r="D508" t="s">
        <v>18</v>
      </c>
      <c r="E508" s="2">
        <v>60</v>
      </c>
      <c r="G508" s="2">
        <f t="shared" si="7"/>
        <v>107.19999999999999</v>
      </c>
    </row>
    <row r="509" spans="1:12">
      <c r="A509" s="88"/>
      <c r="B509" s="525"/>
      <c r="C509" s="525"/>
      <c r="D509" t="s">
        <v>19</v>
      </c>
      <c r="E509" s="2">
        <v>5</v>
      </c>
      <c r="G509" s="2">
        <f t="shared" si="7"/>
        <v>112.19999999999999</v>
      </c>
    </row>
    <row r="510" spans="1:12">
      <c r="A510" s="86">
        <v>44544</v>
      </c>
      <c r="B510" s="526">
        <v>24022</v>
      </c>
      <c r="C510" s="526" t="s">
        <v>34</v>
      </c>
      <c r="D510" t="s">
        <v>18</v>
      </c>
      <c r="E510" s="2"/>
      <c r="F510" s="2">
        <v>60</v>
      </c>
      <c r="G510" s="2">
        <f t="shared" si="7"/>
        <v>52.199999999999989</v>
      </c>
    </row>
    <row r="511" spans="1:12">
      <c r="A511" s="86">
        <v>44544</v>
      </c>
      <c r="B511" s="526">
        <v>24022</v>
      </c>
      <c r="C511" s="526" t="s">
        <v>34</v>
      </c>
      <c r="D511" t="s">
        <v>19</v>
      </c>
      <c r="E511" s="2"/>
      <c r="F511" s="2">
        <v>5</v>
      </c>
      <c r="G511" s="2">
        <f t="shared" si="7"/>
        <v>47.199999999999989</v>
      </c>
    </row>
    <row r="512" spans="1:12">
      <c r="A512" s="86">
        <v>44592</v>
      </c>
      <c r="B512" s="526">
        <v>24182</v>
      </c>
      <c r="C512" s="526" t="s">
        <v>34</v>
      </c>
      <c r="D512" t="s">
        <v>16</v>
      </c>
      <c r="E512" s="2"/>
      <c r="F512" s="2">
        <v>42.8</v>
      </c>
      <c r="G512" s="2">
        <f t="shared" si="7"/>
        <v>4.3999999999999915</v>
      </c>
    </row>
    <row r="513" spans="1:7">
      <c r="A513" s="86">
        <v>44592</v>
      </c>
      <c r="B513" s="526">
        <v>24182</v>
      </c>
      <c r="C513" s="526" t="s">
        <v>34</v>
      </c>
      <c r="D513" t="s">
        <v>17</v>
      </c>
      <c r="E513" s="2"/>
      <c r="F513" s="2">
        <v>4.4000000000000004</v>
      </c>
      <c r="G513" s="2">
        <f t="shared" si="7"/>
        <v>-8.8817841970012523E-15</v>
      </c>
    </row>
    <row r="514" spans="1:7">
      <c r="A514" s="88">
        <v>44592</v>
      </c>
      <c r="B514" s="525" t="s">
        <v>14</v>
      </c>
      <c r="C514" s="525" t="s">
        <v>15</v>
      </c>
      <c r="D514" t="s">
        <v>16</v>
      </c>
      <c r="E514" s="2">
        <v>45.3</v>
      </c>
      <c r="G514" s="2">
        <f t="shared" si="7"/>
        <v>45.29999999999999</v>
      </c>
    </row>
    <row r="515" spans="1:7">
      <c r="B515" s="526"/>
      <c r="C515" s="526"/>
      <c r="D515" t="s">
        <v>17</v>
      </c>
      <c r="E515" s="8">
        <v>1.3</v>
      </c>
      <c r="G515" s="2">
        <f t="shared" si="7"/>
        <v>46.599999999999987</v>
      </c>
    </row>
    <row r="516" spans="1:7">
      <c r="B516" s="526"/>
      <c r="C516" s="526"/>
      <c r="D516" t="s">
        <v>18</v>
      </c>
      <c r="E516" s="8">
        <v>60</v>
      </c>
      <c r="G516" s="2">
        <f t="shared" si="7"/>
        <v>106.6</v>
      </c>
    </row>
    <row r="517" spans="1:7">
      <c r="B517" s="526"/>
      <c r="C517" s="526"/>
      <c r="D517" t="s">
        <v>19</v>
      </c>
      <c r="E517" s="8">
        <v>5</v>
      </c>
      <c r="G517" s="2">
        <f t="shared" si="7"/>
        <v>111.6</v>
      </c>
    </row>
    <row r="518" spans="1:7">
      <c r="A518" s="7">
        <v>44592</v>
      </c>
      <c r="B518" s="526">
        <v>24165</v>
      </c>
      <c r="C518" s="526" t="s">
        <v>15</v>
      </c>
      <c r="D518" t="s">
        <v>18</v>
      </c>
      <c r="F518" s="2">
        <v>60</v>
      </c>
      <c r="G518" s="2">
        <f t="shared" si="7"/>
        <v>51.599999999999994</v>
      </c>
    </row>
    <row r="519" spans="1:7">
      <c r="A519" s="7">
        <v>44592</v>
      </c>
      <c r="B519" s="526">
        <v>24165</v>
      </c>
      <c r="C519" s="526" t="s">
        <v>15</v>
      </c>
      <c r="D519" t="s">
        <v>19</v>
      </c>
      <c r="F519" s="2">
        <v>5</v>
      </c>
      <c r="G519" s="2">
        <f t="shared" si="7"/>
        <v>46.599999999999994</v>
      </c>
    </row>
    <row r="520" spans="1:7">
      <c r="A520" s="7">
        <v>44620</v>
      </c>
      <c r="B520" s="526">
        <v>24427</v>
      </c>
      <c r="C520" s="526" t="s">
        <v>15</v>
      </c>
      <c r="D520" t="s">
        <v>16</v>
      </c>
      <c r="F520" s="2">
        <v>45.3</v>
      </c>
      <c r="G520" s="2">
        <f t="shared" si="7"/>
        <v>1.2999999999999972</v>
      </c>
    </row>
    <row r="521" spans="1:7">
      <c r="A521" s="7">
        <v>44620</v>
      </c>
      <c r="B521" s="526">
        <v>24427</v>
      </c>
      <c r="C521" s="526" t="s">
        <v>15</v>
      </c>
      <c r="D521" t="s">
        <v>17</v>
      </c>
      <c r="F521" s="8">
        <v>1.3</v>
      </c>
      <c r="G521" s="2">
        <f t="shared" si="7"/>
        <v>-2.886579864025407E-15</v>
      </c>
    </row>
    <row r="522" spans="1:7">
      <c r="A522" s="44">
        <v>44620</v>
      </c>
      <c r="B522" s="525" t="s">
        <v>14</v>
      </c>
      <c r="C522" s="525" t="s">
        <v>20</v>
      </c>
      <c r="D522" t="s">
        <v>16</v>
      </c>
      <c r="E522" s="8">
        <v>50.9</v>
      </c>
      <c r="G522" s="2">
        <f t="shared" si="7"/>
        <v>50.9</v>
      </c>
    </row>
    <row r="523" spans="1:7">
      <c r="B523" s="526"/>
      <c r="C523" s="526"/>
      <c r="D523" t="s">
        <v>17</v>
      </c>
      <c r="E523" s="8">
        <v>4.3</v>
      </c>
      <c r="G523" s="2">
        <f t="shared" si="7"/>
        <v>55.199999999999996</v>
      </c>
    </row>
    <row r="524" spans="1:7">
      <c r="B524" s="526"/>
      <c r="C524" s="526"/>
      <c r="D524" t="s">
        <v>18</v>
      </c>
      <c r="E524" s="8">
        <v>56</v>
      </c>
      <c r="G524" s="2">
        <f t="shared" si="7"/>
        <v>111.19999999999999</v>
      </c>
    </row>
    <row r="525" spans="1:7">
      <c r="B525" s="526"/>
      <c r="C525" s="526"/>
      <c r="D525" t="s">
        <v>19</v>
      </c>
      <c r="E525" s="8">
        <v>5</v>
      </c>
      <c r="G525" s="2">
        <f t="shared" si="7"/>
        <v>116.19999999999999</v>
      </c>
    </row>
    <row r="526" spans="1:7">
      <c r="A526" s="7">
        <v>44645</v>
      </c>
      <c r="B526" s="526">
        <v>24607</v>
      </c>
      <c r="C526" s="526" t="s">
        <v>20</v>
      </c>
      <c r="D526" t="s">
        <v>16</v>
      </c>
      <c r="F526" s="8">
        <v>50.9</v>
      </c>
      <c r="G526" s="2">
        <f t="shared" si="7"/>
        <v>65.299999999999983</v>
      </c>
    </row>
    <row r="527" spans="1:7">
      <c r="A527" s="7">
        <v>44645</v>
      </c>
      <c r="B527" s="526">
        <v>24607</v>
      </c>
      <c r="C527" s="526" t="s">
        <v>20</v>
      </c>
      <c r="D527" t="s">
        <v>17</v>
      </c>
      <c r="F527" s="8">
        <v>4.3</v>
      </c>
      <c r="G527" s="2">
        <f t="shared" si="7"/>
        <v>60.999999999999986</v>
      </c>
    </row>
    <row r="528" spans="1:7">
      <c r="A528" s="7">
        <v>44645</v>
      </c>
      <c r="B528" s="526">
        <v>24607</v>
      </c>
      <c r="C528" s="526" t="s">
        <v>20</v>
      </c>
      <c r="D528" t="s">
        <v>18</v>
      </c>
      <c r="F528" s="8">
        <v>56</v>
      </c>
      <c r="G528" s="2">
        <f t="shared" si="7"/>
        <v>4.9999999999999858</v>
      </c>
    </row>
    <row r="529" spans="1:16">
      <c r="A529" s="7">
        <v>44645</v>
      </c>
      <c r="B529" s="526">
        <v>24607</v>
      </c>
      <c r="C529" s="526" t="s">
        <v>20</v>
      </c>
      <c r="D529" t="s">
        <v>19</v>
      </c>
      <c r="F529" s="8">
        <v>5</v>
      </c>
      <c r="G529" s="2">
        <f t="shared" si="7"/>
        <v>-1.4210854715202004E-14</v>
      </c>
      <c r="J529" s="543" t="s">
        <v>232</v>
      </c>
      <c r="K529" s="543"/>
      <c r="L529" s="543"/>
      <c r="N529" s="543" t="s">
        <v>233</v>
      </c>
      <c r="O529" s="543"/>
      <c r="P529" s="543"/>
    </row>
    <row r="530" spans="1:16">
      <c r="A530" s="88">
        <v>44651</v>
      </c>
      <c r="B530" s="525" t="s">
        <v>14</v>
      </c>
      <c r="C530" s="525" t="s">
        <v>23</v>
      </c>
      <c r="D530" t="s">
        <v>16</v>
      </c>
      <c r="E530" s="2">
        <v>50.8</v>
      </c>
      <c r="F530" s="8"/>
      <c r="G530" s="2">
        <f t="shared" si="7"/>
        <v>50.799999999999983</v>
      </c>
    </row>
    <row r="531" spans="1:16">
      <c r="A531" s="86"/>
      <c r="B531" s="526"/>
      <c r="C531" s="526"/>
      <c r="D531" t="s">
        <v>17</v>
      </c>
      <c r="E531" s="2">
        <v>5.2</v>
      </c>
      <c r="F531" s="8"/>
      <c r="G531" s="2">
        <f t="shared" si="7"/>
        <v>55.999999999999986</v>
      </c>
      <c r="J531" s="525" t="s">
        <v>25</v>
      </c>
      <c r="K531" t="s">
        <v>16</v>
      </c>
      <c r="L531" s="2">
        <v>42</v>
      </c>
      <c r="N531" s="525" t="s">
        <v>25</v>
      </c>
      <c r="O531" t="s">
        <v>16</v>
      </c>
      <c r="P531" s="8">
        <v>42</v>
      </c>
    </row>
    <row r="532" spans="1:16">
      <c r="A532" s="86"/>
      <c r="B532" s="526"/>
      <c r="C532" s="526"/>
      <c r="D532" t="s">
        <v>18</v>
      </c>
      <c r="E532" s="2">
        <v>60</v>
      </c>
      <c r="F532" s="8"/>
      <c r="G532" s="2">
        <f t="shared" si="7"/>
        <v>115.99999999999999</v>
      </c>
      <c r="J532" s="526"/>
      <c r="K532" t="s">
        <v>17</v>
      </c>
      <c r="L532" s="2">
        <v>9.1</v>
      </c>
      <c r="N532" s="526"/>
      <c r="O532" t="s">
        <v>17</v>
      </c>
      <c r="P532" s="8">
        <v>9.1</v>
      </c>
    </row>
    <row r="533" spans="1:16">
      <c r="A533" s="86"/>
      <c r="B533" s="526"/>
      <c r="C533" s="526"/>
      <c r="D533" t="s">
        <v>19</v>
      </c>
      <c r="E533" s="2">
        <v>5</v>
      </c>
      <c r="F533" s="8"/>
      <c r="G533" s="2">
        <f t="shared" si="7"/>
        <v>120.99999999999999</v>
      </c>
      <c r="J533" s="526"/>
      <c r="K533" t="s">
        <v>18</v>
      </c>
      <c r="L533" s="2">
        <v>60</v>
      </c>
      <c r="N533" s="526"/>
      <c r="O533" t="s">
        <v>18</v>
      </c>
      <c r="P533" s="2">
        <v>60</v>
      </c>
    </row>
    <row r="534" spans="1:16">
      <c r="A534" s="7">
        <v>44678</v>
      </c>
      <c r="B534" s="526">
        <v>24794</v>
      </c>
      <c r="C534" s="526" t="s">
        <v>23</v>
      </c>
      <c r="D534" t="s">
        <v>16</v>
      </c>
      <c r="F534" s="2">
        <v>50.8</v>
      </c>
      <c r="G534" s="2">
        <f t="shared" si="7"/>
        <v>70.199999999999989</v>
      </c>
      <c r="J534" s="526"/>
      <c r="K534" t="s">
        <v>19</v>
      </c>
      <c r="L534" s="2">
        <v>5</v>
      </c>
      <c r="N534" s="526"/>
      <c r="O534" t="s">
        <v>19</v>
      </c>
      <c r="P534" s="2">
        <v>5</v>
      </c>
    </row>
    <row r="535" spans="1:16">
      <c r="A535" s="7">
        <v>44678</v>
      </c>
      <c r="B535" s="526">
        <v>24794</v>
      </c>
      <c r="C535" s="526" t="s">
        <v>23</v>
      </c>
      <c r="D535" t="s">
        <v>17</v>
      </c>
      <c r="F535" s="2">
        <v>5.2</v>
      </c>
      <c r="G535" s="2">
        <f t="shared" si="7"/>
        <v>64.999999999999986</v>
      </c>
      <c r="J535" s="525" t="s">
        <v>26</v>
      </c>
      <c r="K535" t="s">
        <v>16</v>
      </c>
      <c r="L535" s="2">
        <v>40.700000000000003</v>
      </c>
      <c r="N535" s="525" t="s">
        <v>26</v>
      </c>
      <c r="O535" t="s">
        <v>16</v>
      </c>
      <c r="P535" s="2">
        <v>40.700000000000003</v>
      </c>
    </row>
    <row r="536" spans="1:16">
      <c r="A536" s="7">
        <v>44678</v>
      </c>
      <c r="B536" s="526">
        <v>24794</v>
      </c>
      <c r="C536" s="526" t="s">
        <v>23</v>
      </c>
      <c r="D536" t="s">
        <v>18</v>
      </c>
      <c r="F536" s="2">
        <v>60</v>
      </c>
      <c r="G536" s="2">
        <f t="shared" si="7"/>
        <v>4.9999999999999858</v>
      </c>
      <c r="J536" s="526"/>
      <c r="K536" t="s">
        <v>17</v>
      </c>
      <c r="L536" s="2">
        <v>6.9</v>
      </c>
      <c r="N536" s="526"/>
      <c r="O536" t="s">
        <v>17</v>
      </c>
      <c r="P536" s="2">
        <v>6.9</v>
      </c>
    </row>
    <row r="537" spans="1:16">
      <c r="A537" s="7">
        <v>44678</v>
      </c>
      <c r="B537" s="526">
        <v>24794</v>
      </c>
      <c r="C537" s="526" t="s">
        <v>23</v>
      </c>
      <c r="D537" t="s">
        <v>19</v>
      </c>
      <c r="F537" s="2">
        <v>5</v>
      </c>
      <c r="G537" s="2">
        <f t="shared" si="7"/>
        <v>-1.4210854715202004E-14</v>
      </c>
      <c r="J537" s="526"/>
      <c r="K537" t="s">
        <v>18</v>
      </c>
      <c r="L537" s="2">
        <v>60</v>
      </c>
      <c r="N537" s="526"/>
      <c r="O537" t="s">
        <v>18</v>
      </c>
      <c r="P537" s="2">
        <v>60</v>
      </c>
    </row>
    <row r="538" spans="1:16">
      <c r="A538" s="44">
        <v>44681</v>
      </c>
      <c r="B538" s="525" t="s">
        <v>14</v>
      </c>
      <c r="C538" s="525" t="s">
        <v>24</v>
      </c>
      <c r="D538" t="s">
        <v>16</v>
      </c>
      <c r="E538" s="8">
        <v>51.7</v>
      </c>
      <c r="G538" s="2">
        <f t="shared" si="7"/>
        <v>51.699999999999989</v>
      </c>
      <c r="J538" s="526"/>
      <c r="K538" t="s">
        <v>19</v>
      </c>
      <c r="L538" s="2">
        <v>5</v>
      </c>
      <c r="N538" s="526"/>
      <c r="O538" t="s">
        <v>19</v>
      </c>
      <c r="P538" s="2">
        <v>5</v>
      </c>
    </row>
    <row r="539" spans="1:16">
      <c r="B539" s="526"/>
      <c r="C539" s="526"/>
      <c r="D539" t="s">
        <v>17</v>
      </c>
      <c r="E539" s="8">
        <v>2.8</v>
      </c>
      <c r="G539" s="2">
        <f t="shared" si="7"/>
        <v>54.499999999999986</v>
      </c>
      <c r="J539" s="525" t="s">
        <v>27</v>
      </c>
      <c r="K539" t="s">
        <v>18</v>
      </c>
      <c r="L539" s="2">
        <v>60</v>
      </c>
      <c r="N539" s="525" t="s">
        <v>27</v>
      </c>
      <c r="O539" t="s">
        <v>18</v>
      </c>
      <c r="P539" s="2">
        <v>60</v>
      </c>
    </row>
    <row r="540" spans="1:16">
      <c r="B540" s="526"/>
      <c r="C540" s="526"/>
      <c r="D540" t="s">
        <v>18</v>
      </c>
      <c r="E540" s="8">
        <v>60</v>
      </c>
      <c r="G540" s="2">
        <f t="shared" si="7"/>
        <v>114.49999999999999</v>
      </c>
      <c r="K540" t="s">
        <v>19</v>
      </c>
      <c r="L540" s="2">
        <v>5</v>
      </c>
      <c r="O540" t="s">
        <v>19</v>
      </c>
      <c r="P540" s="2">
        <v>5</v>
      </c>
    </row>
    <row r="541" spans="1:16">
      <c r="B541" s="526"/>
      <c r="C541" s="526"/>
      <c r="D541" t="s">
        <v>19</v>
      </c>
      <c r="E541" s="8">
        <v>5</v>
      </c>
      <c r="G541" s="2">
        <f t="shared" si="7"/>
        <v>119.49999999999999</v>
      </c>
    </row>
    <row r="542" spans="1:16">
      <c r="A542" s="7">
        <v>44733</v>
      </c>
      <c r="B542" s="526">
        <v>25008</v>
      </c>
      <c r="C542" s="526" t="s">
        <v>24</v>
      </c>
      <c r="D542" t="s">
        <v>16</v>
      </c>
      <c r="F542" s="8">
        <v>51.7</v>
      </c>
      <c r="G542" s="2">
        <f t="shared" si="7"/>
        <v>67.799999999999983</v>
      </c>
      <c r="L542" s="8">
        <f>SUM(L531:L541)</f>
        <v>293.70000000000005</v>
      </c>
      <c r="P542" s="8">
        <f>SUM(P531:P541)</f>
        <v>293.70000000000005</v>
      </c>
    </row>
    <row r="543" spans="1:16">
      <c r="A543" s="7">
        <v>44733</v>
      </c>
      <c r="B543" s="526">
        <v>25008</v>
      </c>
      <c r="C543" s="526" t="s">
        <v>24</v>
      </c>
      <c r="D543" t="s">
        <v>17</v>
      </c>
      <c r="F543" s="8">
        <v>2.8</v>
      </c>
      <c r="G543" s="2">
        <f t="shared" si="7"/>
        <v>64.999999999999986</v>
      </c>
    </row>
    <row r="544" spans="1:16">
      <c r="A544" s="7">
        <v>44733</v>
      </c>
      <c r="B544" s="526">
        <v>25008</v>
      </c>
      <c r="C544" s="526" t="s">
        <v>24</v>
      </c>
      <c r="D544" t="s">
        <v>18</v>
      </c>
      <c r="F544" s="8">
        <v>60</v>
      </c>
      <c r="G544" s="2">
        <f t="shared" si="7"/>
        <v>4.9999999999999858</v>
      </c>
    </row>
    <row r="545" spans="1:16">
      <c r="A545" s="7">
        <v>44733</v>
      </c>
      <c r="B545" s="526">
        <v>25008</v>
      </c>
      <c r="C545" s="526" t="s">
        <v>24</v>
      </c>
      <c r="D545" t="s">
        <v>19</v>
      </c>
      <c r="F545" s="8">
        <v>5</v>
      </c>
      <c r="G545" s="2">
        <f t="shared" si="7"/>
        <v>-1.4210854715202004E-14</v>
      </c>
    </row>
    <row r="546" spans="1:16">
      <c r="A546" s="44">
        <v>44712</v>
      </c>
      <c r="B546" s="525" t="s">
        <v>14</v>
      </c>
      <c r="C546" s="525" t="s">
        <v>25</v>
      </c>
      <c r="D546" t="s">
        <v>16</v>
      </c>
      <c r="E546" s="2">
        <v>49.4</v>
      </c>
      <c r="G546" s="2">
        <f t="shared" si="7"/>
        <v>49.399999999999984</v>
      </c>
      <c r="K546" t="s">
        <v>234</v>
      </c>
      <c r="N546" s="543" t="s">
        <v>235</v>
      </c>
      <c r="O546" s="543"/>
      <c r="P546" s="543"/>
    </row>
    <row r="547" spans="1:16">
      <c r="A547" s="44"/>
      <c r="B547" s="525"/>
      <c r="C547" s="525"/>
      <c r="D547" t="s">
        <v>17</v>
      </c>
      <c r="E547" s="2">
        <v>9.1</v>
      </c>
      <c r="G547" s="2">
        <f t="shared" si="7"/>
        <v>58.499999999999986</v>
      </c>
    </row>
    <row r="548" spans="1:16">
      <c r="A548" s="44"/>
      <c r="B548" s="525"/>
      <c r="C548" s="525"/>
      <c r="D548" t="s">
        <v>18</v>
      </c>
      <c r="E548" s="8">
        <v>60</v>
      </c>
      <c r="G548" s="2">
        <f t="shared" si="7"/>
        <v>118.49999999999999</v>
      </c>
      <c r="J548" s="525" t="s">
        <v>25</v>
      </c>
      <c r="K548" t="s">
        <v>16</v>
      </c>
      <c r="L548" s="2">
        <v>49.4</v>
      </c>
      <c r="N548" s="525" t="s">
        <v>25</v>
      </c>
      <c r="O548" t="s">
        <v>236</v>
      </c>
      <c r="P548" s="2">
        <v>160</v>
      </c>
    </row>
    <row r="549" spans="1:16">
      <c r="A549" s="44"/>
      <c r="B549" s="525"/>
      <c r="C549" s="525"/>
      <c r="D549" t="s">
        <v>19</v>
      </c>
      <c r="E549" s="8">
        <v>5</v>
      </c>
      <c r="F549" s="8"/>
      <c r="G549" s="2">
        <f t="shared" si="7"/>
        <v>123.49999999999999</v>
      </c>
      <c r="J549" s="525"/>
      <c r="K549" t="s">
        <v>17</v>
      </c>
      <c r="L549" s="2">
        <v>9.1</v>
      </c>
      <c r="O549" t="s">
        <v>16</v>
      </c>
      <c r="P549" s="2">
        <v>44.5</v>
      </c>
    </row>
    <row r="550" spans="1:16">
      <c r="A550" s="7">
        <v>44777</v>
      </c>
      <c r="B550" s="526" t="s">
        <v>237</v>
      </c>
      <c r="C550" s="526" t="s">
        <v>25</v>
      </c>
      <c r="D550" t="s">
        <v>16</v>
      </c>
      <c r="F550" s="2">
        <v>49.4</v>
      </c>
      <c r="G550" s="2">
        <f t="shared" ref="G550:G637" si="8">+G549+E550-F550</f>
        <v>74.099999999999994</v>
      </c>
      <c r="J550" s="525"/>
      <c r="L550" s="2"/>
      <c r="P550" s="2"/>
    </row>
    <row r="551" spans="1:16">
      <c r="A551" s="7">
        <v>44777</v>
      </c>
      <c r="B551" s="526" t="s">
        <v>237</v>
      </c>
      <c r="C551" s="526" t="s">
        <v>25</v>
      </c>
      <c r="D551" t="s">
        <v>17</v>
      </c>
      <c r="F551" s="2">
        <v>9.1</v>
      </c>
      <c r="G551" s="2">
        <f t="shared" si="8"/>
        <v>65</v>
      </c>
      <c r="J551" s="525"/>
      <c r="L551" s="2"/>
      <c r="P551" s="2"/>
    </row>
    <row r="552" spans="1:16">
      <c r="A552" s="7">
        <v>44777</v>
      </c>
      <c r="B552" s="526" t="s">
        <v>237</v>
      </c>
      <c r="C552" s="526" t="s">
        <v>25</v>
      </c>
      <c r="D552" t="s">
        <v>18</v>
      </c>
      <c r="F552" s="8">
        <v>60</v>
      </c>
      <c r="G552" s="2">
        <f t="shared" si="8"/>
        <v>5</v>
      </c>
      <c r="J552" s="525"/>
      <c r="L552" s="2"/>
      <c r="P552" s="2"/>
    </row>
    <row r="553" spans="1:16">
      <c r="A553" s="7">
        <v>44777</v>
      </c>
      <c r="B553" s="526" t="s">
        <v>237</v>
      </c>
      <c r="C553" s="526" t="s">
        <v>25</v>
      </c>
      <c r="D553" t="s">
        <v>19</v>
      </c>
      <c r="F553" s="8">
        <v>5</v>
      </c>
      <c r="G553" s="2">
        <f t="shared" si="8"/>
        <v>0</v>
      </c>
      <c r="J553" s="525"/>
      <c r="L553" s="2"/>
      <c r="P553" s="2"/>
    </row>
    <row r="554" spans="1:16">
      <c r="A554" s="44">
        <v>44742</v>
      </c>
      <c r="B554" s="525" t="s">
        <v>14</v>
      </c>
      <c r="C554" s="525" t="s">
        <v>26</v>
      </c>
      <c r="D554" t="s">
        <v>16</v>
      </c>
      <c r="E554" s="2">
        <v>47.9</v>
      </c>
      <c r="G554" s="2">
        <f t="shared" si="8"/>
        <v>47.9</v>
      </c>
      <c r="J554" s="525"/>
      <c r="L554" s="2"/>
      <c r="P554" s="2"/>
    </row>
    <row r="555" spans="1:16">
      <c r="A555" s="44"/>
      <c r="B555" s="525"/>
      <c r="C555" s="525"/>
      <c r="D555" t="s">
        <v>17</v>
      </c>
      <c r="E555" s="2">
        <v>6.9</v>
      </c>
      <c r="G555" s="2">
        <f t="shared" si="8"/>
        <v>54.8</v>
      </c>
      <c r="J555" s="525"/>
      <c r="L555" s="2"/>
      <c r="P555" s="2"/>
    </row>
    <row r="556" spans="1:16">
      <c r="A556" s="44"/>
      <c r="B556" s="525"/>
      <c r="C556" s="525"/>
      <c r="D556" t="s">
        <v>18</v>
      </c>
      <c r="E556" s="8">
        <v>60</v>
      </c>
      <c r="G556" s="2">
        <f t="shared" si="8"/>
        <v>114.8</v>
      </c>
      <c r="J556" s="525"/>
      <c r="L556" s="2"/>
      <c r="P556" s="2"/>
    </row>
    <row r="557" spans="1:16">
      <c r="A557" s="44"/>
      <c r="B557" s="525"/>
      <c r="C557" s="525"/>
      <c r="D557" t="s">
        <v>19</v>
      </c>
      <c r="E557" s="8">
        <v>5</v>
      </c>
      <c r="G557" s="2">
        <f t="shared" si="8"/>
        <v>119.8</v>
      </c>
      <c r="J557" s="525"/>
      <c r="L557" s="2"/>
      <c r="P557" s="2"/>
    </row>
    <row r="558" spans="1:16">
      <c r="A558" s="7">
        <v>44795</v>
      </c>
      <c r="B558" s="526">
        <v>25353</v>
      </c>
      <c r="C558" s="526" t="s">
        <v>26</v>
      </c>
      <c r="D558" t="s">
        <v>16</v>
      </c>
      <c r="F558" s="2">
        <v>47.9</v>
      </c>
      <c r="G558" s="2">
        <f t="shared" si="8"/>
        <v>71.900000000000006</v>
      </c>
      <c r="J558" s="525"/>
      <c r="L558" s="2"/>
      <c r="P558" s="2"/>
    </row>
    <row r="559" spans="1:16">
      <c r="A559" s="7">
        <v>44795</v>
      </c>
      <c r="B559" s="526">
        <v>25353</v>
      </c>
      <c r="C559" s="526" t="s">
        <v>26</v>
      </c>
      <c r="D559" t="s">
        <v>17</v>
      </c>
      <c r="F559" s="2">
        <v>6.9</v>
      </c>
      <c r="G559" s="2">
        <f t="shared" si="8"/>
        <v>65</v>
      </c>
      <c r="J559" s="525"/>
      <c r="L559" s="2"/>
      <c r="P559" s="2"/>
    </row>
    <row r="560" spans="1:16">
      <c r="A560" s="7">
        <v>44795</v>
      </c>
      <c r="B560" s="526">
        <v>25353</v>
      </c>
      <c r="C560" s="526" t="s">
        <v>26</v>
      </c>
      <c r="D560" t="s">
        <v>18</v>
      </c>
      <c r="F560" s="8">
        <v>60</v>
      </c>
      <c r="G560" s="2">
        <f t="shared" si="8"/>
        <v>5</v>
      </c>
      <c r="J560" s="525"/>
      <c r="L560" s="2"/>
      <c r="P560" s="2"/>
    </row>
    <row r="561" spans="1:16">
      <c r="A561" s="7">
        <v>44795</v>
      </c>
      <c r="B561" s="526">
        <v>25353</v>
      </c>
      <c r="C561" s="526" t="s">
        <v>26</v>
      </c>
      <c r="D561" t="s">
        <v>19</v>
      </c>
      <c r="F561" s="8">
        <v>5</v>
      </c>
      <c r="G561" s="2">
        <f t="shared" si="8"/>
        <v>0</v>
      </c>
      <c r="J561" s="525"/>
      <c r="L561" s="2"/>
      <c r="P561" s="2"/>
    </row>
    <row r="562" spans="1:16">
      <c r="A562" s="44">
        <v>44773</v>
      </c>
      <c r="B562" s="525" t="s">
        <v>14</v>
      </c>
      <c r="C562" s="525" t="s">
        <v>27</v>
      </c>
      <c r="D562" t="s">
        <v>16</v>
      </c>
      <c r="E562" s="2">
        <v>47.6</v>
      </c>
      <c r="G562" s="2">
        <f t="shared" si="8"/>
        <v>47.6</v>
      </c>
      <c r="J562" s="525"/>
      <c r="L562" s="2"/>
      <c r="P562" s="2"/>
    </row>
    <row r="563" spans="1:16">
      <c r="B563" s="526"/>
      <c r="C563" s="526"/>
      <c r="D563" t="s">
        <v>17</v>
      </c>
      <c r="E563" s="2">
        <v>9.6999999999999993</v>
      </c>
      <c r="G563" s="2">
        <f t="shared" si="8"/>
        <v>57.3</v>
      </c>
      <c r="J563" s="525"/>
      <c r="L563" s="2"/>
      <c r="P563" s="2"/>
    </row>
    <row r="564" spans="1:16">
      <c r="B564" s="526"/>
      <c r="C564" s="526"/>
      <c r="D564" t="s">
        <v>18</v>
      </c>
      <c r="E564" s="148">
        <v>60</v>
      </c>
      <c r="G564" s="2">
        <f t="shared" si="8"/>
        <v>117.3</v>
      </c>
      <c r="J564" s="525"/>
      <c r="L564" s="2"/>
      <c r="P564" s="2"/>
    </row>
    <row r="565" spans="1:16">
      <c r="B565" s="526"/>
      <c r="C565" s="526"/>
      <c r="D565" t="s">
        <v>19</v>
      </c>
      <c r="E565" s="148">
        <v>5</v>
      </c>
      <c r="G565" s="2">
        <f t="shared" si="8"/>
        <v>122.3</v>
      </c>
      <c r="J565" s="525"/>
      <c r="L565" s="2"/>
      <c r="P565" s="2"/>
    </row>
    <row r="566" spans="1:16">
      <c r="A566" s="7">
        <v>44795</v>
      </c>
      <c r="B566" s="526">
        <v>25353</v>
      </c>
      <c r="C566" s="526" t="s">
        <v>27</v>
      </c>
      <c r="D566" t="s">
        <v>16</v>
      </c>
      <c r="E566" s="148"/>
      <c r="F566" s="2">
        <v>47.6</v>
      </c>
      <c r="G566" s="2">
        <f t="shared" si="8"/>
        <v>74.699999999999989</v>
      </c>
      <c r="J566" s="525"/>
      <c r="L566" s="2"/>
      <c r="P566" s="2"/>
    </row>
    <row r="567" spans="1:16">
      <c r="A567" s="7">
        <v>44795</v>
      </c>
      <c r="B567" s="526">
        <v>25353</v>
      </c>
      <c r="C567" s="526" t="s">
        <v>27</v>
      </c>
      <c r="D567" t="s">
        <v>17</v>
      </c>
      <c r="E567" s="148"/>
      <c r="F567" s="2">
        <v>9.6999999999999993</v>
      </c>
      <c r="G567" s="2">
        <f t="shared" si="8"/>
        <v>64.999999999999986</v>
      </c>
      <c r="J567" s="525"/>
      <c r="L567" s="2"/>
      <c r="P567" s="2"/>
    </row>
    <row r="568" spans="1:16">
      <c r="A568" s="7">
        <v>44795</v>
      </c>
      <c r="B568" s="526">
        <v>25353</v>
      </c>
      <c r="C568" s="526" t="s">
        <v>27</v>
      </c>
      <c r="D568" t="s">
        <v>18</v>
      </c>
      <c r="E568" s="148"/>
      <c r="F568" s="148">
        <v>60</v>
      </c>
      <c r="G568" s="2">
        <f t="shared" si="8"/>
        <v>4.9999999999999858</v>
      </c>
      <c r="J568" s="525"/>
      <c r="L568" s="2"/>
      <c r="P568" s="2"/>
    </row>
    <row r="569" spans="1:16">
      <c r="A569" s="7">
        <v>44795</v>
      </c>
      <c r="B569" s="526">
        <v>25353</v>
      </c>
      <c r="C569" s="526" t="s">
        <v>27</v>
      </c>
      <c r="D569" t="s">
        <v>19</v>
      </c>
      <c r="E569" s="148"/>
      <c r="F569" s="148">
        <v>5</v>
      </c>
      <c r="G569" s="2">
        <f t="shared" si="8"/>
        <v>-1.4210854715202004E-14</v>
      </c>
      <c r="J569" s="525"/>
      <c r="L569" s="2"/>
      <c r="P569" s="2"/>
    </row>
    <row r="570" spans="1:16">
      <c r="A570" s="44">
        <v>44804</v>
      </c>
      <c r="B570" s="525" t="s">
        <v>14</v>
      </c>
      <c r="C570" s="525" t="s">
        <v>28</v>
      </c>
      <c r="D570" t="s">
        <v>16</v>
      </c>
      <c r="E570" s="2">
        <v>47.9</v>
      </c>
      <c r="F570" s="148"/>
      <c r="G570" s="2">
        <f t="shared" si="8"/>
        <v>47.899999999999984</v>
      </c>
      <c r="J570" s="525"/>
      <c r="L570" s="2"/>
      <c r="P570" s="2"/>
    </row>
    <row r="571" spans="1:16">
      <c r="B571" s="526"/>
      <c r="C571" s="526"/>
      <c r="D571" t="s">
        <v>17</v>
      </c>
      <c r="E571" s="2">
        <v>7</v>
      </c>
      <c r="G571" s="2">
        <f t="shared" si="8"/>
        <v>54.899999999999984</v>
      </c>
      <c r="J571" s="525"/>
      <c r="L571" s="2"/>
      <c r="P571" s="2"/>
    </row>
    <row r="572" spans="1:16">
      <c r="B572" s="526"/>
      <c r="C572" s="526"/>
      <c r="D572" t="s">
        <v>18</v>
      </c>
      <c r="E572" s="2">
        <v>60</v>
      </c>
      <c r="G572" s="2">
        <f t="shared" si="8"/>
        <v>114.89999999999998</v>
      </c>
      <c r="J572" s="525"/>
      <c r="L572" s="2"/>
      <c r="P572" s="2"/>
    </row>
    <row r="573" spans="1:16">
      <c r="B573" s="526"/>
      <c r="C573" s="526"/>
      <c r="D573" t="s">
        <v>19</v>
      </c>
      <c r="E573" s="2">
        <v>5</v>
      </c>
      <c r="G573" s="2">
        <f t="shared" si="8"/>
        <v>119.89999999999998</v>
      </c>
      <c r="P573" s="2"/>
    </row>
    <row r="574" spans="1:16">
      <c r="A574" s="7">
        <v>44853</v>
      </c>
      <c r="B574" s="526" t="s">
        <v>238</v>
      </c>
      <c r="C574" s="526" t="s">
        <v>28</v>
      </c>
      <c r="D574" t="s">
        <v>16</v>
      </c>
      <c r="E574" s="2"/>
      <c r="F574" s="2">
        <v>47.9</v>
      </c>
      <c r="G574" s="2">
        <f t="shared" si="8"/>
        <v>71.999999999999972</v>
      </c>
      <c r="P574" s="2"/>
    </row>
    <row r="575" spans="1:16">
      <c r="A575" s="7">
        <v>44853</v>
      </c>
      <c r="B575" s="526" t="s">
        <v>238</v>
      </c>
      <c r="C575" s="526" t="s">
        <v>28</v>
      </c>
      <c r="D575" t="s">
        <v>17</v>
      </c>
      <c r="E575" s="2"/>
      <c r="F575" s="2">
        <v>7</v>
      </c>
      <c r="G575" s="2">
        <f t="shared" si="8"/>
        <v>64.999999999999972</v>
      </c>
      <c r="P575" s="2"/>
    </row>
    <row r="576" spans="1:16">
      <c r="A576" s="7">
        <v>44853</v>
      </c>
      <c r="B576" s="526" t="s">
        <v>238</v>
      </c>
      <c r="C576" s="526" t="s">
        <v>28</v>
      </c>
      <c r="D576" t="s">
        <v>18</v>
      </c>
      <c r="E576" s="2"/>
      <c r="F576" s="2">
        <v>60</v>
      </c>
      <c r="G576" s="2">
        <f t="shared" si="8"/>
        <v>4.9999999999999716</v>
      </c>
      <c r="P576" s="2"/>
    </row>
    <row r="577" spans="1:16">
      <c r="A577" s="7">
        <v>44853</v>
      </c>
      <c r="B577" s="526" t="s">
        <v>238</v>
      </c>
      <c r="C577" s="526" t="s">
        <v>28</v>
      </c>
      <c r="D577" t="s">
        <v>19</v>
      </c>
      <c r="E577" s="2"/>
      <c r="F577" s="2">
        <v>5</v>
      </c>
      <c r="G577" s="2">
        <f t="shared" si="8"/>
        <v>-2.8421709430404007E-14</v>
      </c>
      <c r="P577" s="2"/>
    </row>
    <row r="578" spans="1:16">
      <c r="A578" s="44">
        <v>44834</v>
      </c>
      <c r="B578" s="525" t="s">
        <v>14</v>
      </c>
      <c r="C578" s="525" t="s">
        <v>53</v>
      </c>
      <c r="D578" t="s">
        <v>16</v>
      </c>
      <c r="E578" s="2">
        <v>42.5</v>
      </c>
      <c r="G578" s="2">
        <f t="shared" si="8"/>
        <v>42.499999999999972</v>
      </c>
      <c r="P578" s="2"/>
    </row>
    <row r="579" spans="1:16">
      <c r="B579" s="526"/>
      <c r="C579" s="526"/>
      <c r="D579" t="s">
        <v>17</v>
      </c>
      <c r="E579" s="2">
        <v>8.1999999999999993</v>
      </c>
      <c r="G579" s="2">
        <f t="shared" si="8"/>
        <v>50.699999999999974</v>
      </c>
      <c r="P579" s="2"/>
    </row>
    <row r="580" spans="1:16">
      <c r="B580" s="526"/>
      <c r="C580" s="526"/>
      <c r="D580" t="s">
        <v>18</v>
      </c>
      <c r="E580" s="2">
        <v>60</v>
      </c>
      <c r="G580" s="2">
        <f t="shared" si="8"/>
        <v>110.69999999999997</v>
      </c>
      <c r="P580" s="2"/>
    </row>
    <row r="581" spans="1:16">
      <c r="B581" s="526"/>
      <c r="C581" s="526"/>
      <c r="D581" t="s">
        <v>19</v>
      </c>
      <c r="E581" s="2">
        <v>5</v>
      </c>
      <c r="G581" s="2">
        <f t="shared" si="8"/>
        <v>115.69999999999997</v>
      </c>
      <c r="P581" s="2"/>
    </row>
    <row r="582" spans="1:16">
      <c r="A582" s="7">
        <v>44875</v>
      </c>
      <c r="B582" s="526" t="s">
        <v>239</v>
      </c>
      <c r="C582" s="526" t="s">
        <v>53</v>
      </c>
      <c r="D582" t="s">
        <v>16</v>
      </c>
      <c r="E582" s="2"/>
      <c r="F582" s="2">
        <v>42.5</v>
      </c>
      <c r="G582" s="2">
        <f t="shared" si="8"/>
        <v>73.199999999999974</v>
      </c>
      <c r="P582" s="2"/>
    </row>
    <row r="583" spans="1:16">
      <c r="A583" s="7">
        <v>44875</v>
      </c>
      <c r="B583" s="526" t="s">
        <v>239</v>
      </c>
      <c r="C583" s="526" t="s">
        <v>53</v>
      </c>
      <c r="D583" t="s">
        <v>17</v>
      </c>
      <c r="E583" s="2"/>
      <c r="F583" s="2">
        <v>8.1999999999999993</v>
      </c>
      <c r="G583" s="2">
        <f t="shared" si="8"/>
        <v>64.999999999999972</v>
      </c>
      <c r="P583" s="2"/>
    </row>
    <row r="584" spans="1:16">
      <c r="A584" s="7">
        <v>44875</v>
      </c>
      <c r="B584" s="526" t="s">
        <v>239</v>
      </c>
      <c r="C584" s="526" t="s">
        <v>53</v>
      </c>
      <c r="D584" t="s">
        <v>18</v>
      </c>
      <c r="E584" s="2"/>
      <c r="F584" s="2">
        <v>60</v>
      </c>
      <c r="G584" s="2">
        <f t="shared" si="8"/>
        <v>4.9999999999999716</v>
      </c>
      <c r="P584" s="2"/>
    </row>
    <row r="585" spans="1:16">
      <c r="A585" s="7">
        <v>44875</v>
      </c>
      <c r="B585" s="526" t="s">
        <v>239</v>
      </c>
      <c r="C585" s="526" t="s">
        <v>53</v>
      </c>
      <c r="D585" t="s">
        <v>19</v>
      </c>
      <c r="E585" s="2"/>
      <c r="F585" s="2">
        <v>5</v>
      </c>
      <c r="G585" s="2">
        <f t="shared" si="8"/>
        <v>-2.8421709430404007E-14</v>
      </c>
      <c r="P585" s="2"/>
    </row>
    <row r="586" spans="1:16">
      <c r="A586" s="44">
        <v>44865</v>
      </c>
      <c r="B586" s="525" t="s">
        <v>14</v>
      </c>
      <c r="C586" s="525" t="s">
        <v>30</v>
      </c>
      <c r="D586" t="s">
        <v>16</v>
      </c>
      <c r="E586" s="148">
        <v>36</v>
      </c>
      <c r="G586" s="2">
        <f t="shared" si="8"/>
        <v>35.999999999999972</v>
      </c>
      <c r="P586" s="2"/>
    </row>
    <row r="587" spans="1:16">
      <c r="B587" s="526"/>
      <c r="C587" s="526"/>
      <c r="D587" t="s">
        <v>17</v>
      </c>
      <c r="E587" s="148">
        <v>4.9000000000000004</v>
      </c>
      <c r="G587" s="2">
        <f t="shared" si="8"/>
        <v>40.89999999999997</v>
      </c>
      <c r="P587" s="2"/>
    </row>
    <row r="588" spans="1:16">
      <c r="B588" s="526"/>
      <c r="C588" s="526"/>
      <c r="D588" t="s">
        <v>18</v>
      </c>
      <c r="E588" s="148">
        <v>60</v>
      </c>
      <c r="G588" s="2">
        <f t="shared" si="8"/>
        <v>100.89999999999998</v>
      </c>
      <c r="P588" s="2"/>
    </row>
    <row r="589" spans="1:16">
      <c r="B589" s="526"/>
      <c r="C589" s="526"/>
      <c r="D589" t="s">
        <v>19</v>
      </c>
      <c r="E589" s="148">
        <v>5</v>
      </c>
      <c r="G589" s="2">
        <f t="shared" si="8"/>
        <v>105.89999999999998</v>
      </c>
      <c r="P589" s="2"/>
    </row>
    <row r="590" spans="1:16">
      <c r="A590" s="7">
        <v>44938</v>
      </c>
      <c r="B590" s="526" t="s">
        <v>240</v>
      </c>
      <c r="C590" s="526" t="s">
        <v>30</v>
      </c>
      <c r="D590" t="s">
        <v>16</v>
      </c>
      <c r="E590" s="148"/>
      <c r="F590" s="148">
        <v>36</v>
      </c>
      <c r="G590" s="2">
        <f t="shared" si="8"/>
        <v>69.899999999999977</v>
      </c>
      <c r="P590" s="2"/>
    </row>
    <row r="591" spans="1:16">
      <c r="A591" s="7">
        <v>44938</v>
      </c>
      <c r="B591" s="526" t="s">
        <v>240</v>
      </c>
      <c r="C591" s="526" t="s">
        <v>30</v>
      </c>
      <c r="D591" t="s">
        <v>17</v>
      </c>
      <c r="E591" s="148"/>
      <c r="F591" s="148">
        <v>4.9000000000000004</v>
      </c>
      <c r="G591" s="2">
        <f t="shared" si="8"/>
        <v>64.999999999999972</v>
      </c>
      <c r="P591" s="2"/>
    </row>
    <row r="592" spans="1:16">
      <c r="A592" s="7">
        <v>44938</v>
      </c>
      <c r="B592" s="526" t="s">
        <v>240</v>
      </c>
      <c r="C592" s="526" t="s">
        <v>30</v>
      </c>
      <c r="D592" t="s">
        <v>18</v>
      </c>
      <c r="E592" s="148"/>
      <c r="F592" s="148">
        <v>60</v>
      </c>
      <c r="G592" s="2">
        <f t="shared" si="8"/>
        <v>4.9999999999999716</v>
      </c>
      <c r="P592" s="2"/>
    </row>
    <row r="593" spans="1:16">
      <c r="A593" s="7">
        <v>44938</v>
      </c>
      <c r="B593" s="526" t="s">
        <v>240</v>
      </c>
      <c r="C593" s="526" t="s">
        <v>30</v>
      </c>
      <c r="D593" t="s">
        <v>19</v>
      </c>
      <c r="E593" s="148"/>
      <c r="F593" s="148">
        <v>5</v>
      </c>
      <c r="G593" s="2">
        <f t="shared" si="8"/>
        <v>-2.8421709430404007E-14</v>
      </c>
      <c r="P593" s="2"/>
    </row>
    <row r="594" spans="1:16">
      <c r="A594" s="88">
        <v>44895</v>
      </c>
      <c r="B594" s="525" t="s">
        <v>14</v>
      </c>
      <c r="C594" s="525" t="s">
        <v>33</v>
      </c>
      <c r="D594" t="s">
        <v>16</v>
      </c>
      <c r="E594" s="2">
        <v>40.200000000000003</v>
      </c>
      <c r="G594" s="2">
        <f t="shared" si="8"/>
        <v>40.199999999999974</v>
      </c>
      <c r="P594" s="2"/>
    </row>
    <row r="595" spans="1:16">
      <c r="A595" s="86"/>
      <c r="B595" s="526"/>
      <c r="C595" s="526"/>
      <c r="D595" t="s">
        <v>17</v>
      </c>
      <c r="E595" s="2">
        <v>6.3</v>
      </c>
      <c r="G595" s="2">
        <f t="shared" si="8"/>
        <v>46.499999999999972</v>
      </c>
      <c r="P595" s="2"/>
    </row>
    <row r="596" spans="1:16">
      <c r="A596" s="86"/>
      <c r="B596" s="526"/>
      <c r="C596" s="526"/>
      <c r="D596" t="s">
        <v>18</v>
      </c>
      <c r="E596" s="2">
        <v>60</v>
      </c>
      <c r="G596" s="2">
        <f t="shared" si="8"/>
        <v>106.49999999999997</v>
      </c>
      <c r="P596" s="2"/>
    </row>
    <row r="597" spans="1:16">
      <c r="A597" s="86"/>
      <c r="B597" s="526"/>
      <c r="C597" s="526"/>
      <c r="D597" t="s">
        <v>19</v>
      </c>
      <c r="E597" s="2">
        <v>5</v>
      </c>
      <c r="G597" s="2">
        <f t="shared" si="8"/>
        <v>111.49999999999997</v>
      </c>
      <c r="P597" s="2"/>
    </row>
    <row r="598" spans="1:16">
      <c r="A598" s="7">
        <v>44938</v>
      </c>
      <c r="B598" s="526" t="s">
        <v>240</v>
      </c>
      <c r="C598" s="526" t="s">
        <v>33</v>
      </c>
      <c r="D598" t="s">
        <v>16</v>
      </c>
      <c r="E598" s="2"/>
      <c r="F598" s="2">
        <v>40.200000000000003</v>
      </c>
      <c r="G598" s="2">
        <f t="shared" si="8"/>
        <v>71.299999999999969</v>
      </c>
      <c r="P598" s="2"/>
    </row>
    <row r="599" spans="1:16">
      <c r="A599" s="7">
        <v>44938</v>
      </c>
      <c r="B599" s="526" t="s">
        <v>240</v>
      </c>
      <c r="C599" s="526" t="s">
        <v>33</v>
      </c>
      <c r="D599" t="s">
        <v>17</v>
      </c>
      <c r="E599" s="2"/>
      <c r="F599" s="2">
        <v>6.3</v>
      </c>
      <c r="G599" s="2">
        <f t="shared" si="8"/>
        <v>64.999999999999972</v>
      </c>
      <c r="P599" s="2"/>
    </row>
    <row r="600" spans="1:16">
      <c r="A600" s="7">
        <v>44938</v>
      </c>
      <c r="B600" s="526" t="s">
        <v>240</v>
      </c>
      <c r="C600" s="526" t="s">
        <v>33</v>
      </c>
      <c r="D600" t="s">
        <v>18</v>
      </c>
      <c r="E600" s="2"/>
      <c r="F600" s="2">
        <v>60</v>
      </c>
      <c r="G600" s="2">
        <f t="shared" si="8"/>
        <v>4.9999999999999716</v>
      </c>
      <c r="P600" s="2"/>
    </row>
    <row r="601" spans="1:16">
      <c r="A601" s="7">
        <v>44938</v>
      </c>
      <c r="B601" s="526" t="s">
        <v>240</v>
      </c>
      <c r="C601" s="526" t="s">
        <v>33</v>
      </c>
      <c r="D601" t="s">
        <v>19</v>
      </c>
      <c r="E601" s="2"/>
      <c r="F601" s="2">
        <v>5</v>
      </c>
      <c r="G601" s="2">
        <f t="shared" si="8"/>
        <v>-2.8421709430404007E-14</v>
      </c>
      <c r="I601" s="525"/>
      <c r="K601" s="2"/>
      <c r="P601" s="2"/>
    </row>
    <row r="602" spans="1:16">
      <c r="A602" s="88">
        <v>44926</v>
      </c>
      <c r="B602" s="525" t="s">
        <v>14</v>
      </c>
      <c r="C602" s="525" t="s">
        <v>34</v>
      </c>
      <c r="D602" t="s">
        <v>16</v>
      </c>
      <c r="E602" s="2">
        <v>46</v>
      </c>
      <c r="G602" s="2">
        <f t="shared" si="8"/>
        <v>45.999999999999972</v>
      </c>
      <c r="I602" s="526"/>
      <c r="K602" s="2"/>
      <c r="P602" s="2"/>
    </row>
    <row r="603" spans="1:16">
      <c r="A603" s="86"/>
      <c r="B603" s="526"/>
      <c r="C603" s="526"/>
      <c r="D603" t="s">
        <v>17</v>
      </c>
      <c r="E603" s="2">
        <v>5.7</v>
      </c>
      <c r="G603" s="2">
        <f t="shared" si="8"/>
        <v>51.699999999999974</v>
      </c>
      <c r="I603" s="526"/>
      <c r="K603" s="2"/>
      <c r="P603" s="2"/>
    </row>
    <row r="604" spans="1:16">
      <c r="A604" s="86"/>
      <c r="B604" s="526"/>
      <c r="C604" s="526"/>
      <c r="D604" t="s">
        <v>18</v>
      </c>
      <c r="E604" s="2">
        <v>60</v>
      </c>
      <c r="G604" s="2">
        <f t="shared" si="8"/>
        <v>111.69999999999997</v>
      </c>
      <c r="I604" s="526"/>
      <c r="K604" s="2"/>
      <c r="P604" s="2"/>
    </row>
    <row r="605" spans="1:16">
      <c r="A605" s="86"/>
      <c r="B605" s="526"/>
      <c r="C605" s="526"/>
      <c r="D605" t="s">
        <v>19</v>
      </c>
      <c r="E605" s="2">
        <v>5</v>
      </c>
      <c r="G605" s="2">
        <f t="shared" si="8"/>
        <v>116.69999999999997</v>
      </c>
      <c r="I605" s="525"/>
      <c r="K605" s="2"/>
      <c r="P605" s="2"/>
    </row>
    <row r="606" spans="1:16">
      <c r="A606" s="7">
        <v>44991</v>
      </c>
      <c r="B606" s="526">
        <v>26436</v>
      </c>
      <c r="C606" s="526" t="s">
        <v>34</v>
      </c>
      <c r="D606" t="s">
        <v>16</v>
      </c>
      <c r="E606" s="2"/>
      <c r="F606" s="2">
        <v>46</v>
      </c>
      <c r="G606" s="2">
        <f t="shared" si="8"/>
        <v>70.699999999999974</v>
      </c>
      <c r="I606" s="525"/>
      <c r="K606" s="2"/>
      <c r="P606" s="2"/>
    </row>
    <row r="607" spans="1:16">
      <c r="A607" s="7">
        <v>44991</v>
      </c>
      <c r="B607" s="526">
        <v>26436</v>
      </c>
      <c r="C607" s="526" t="s">
        <v>34</v>
      </c>
      <c r="D607" t="s">
        <v>17</v>
      </c>
      <c r="E607" s="2"/>
      <c r="F607" s="2">
        <v>5.7</v>
      </c>
      <c r="G607" s="2">
        <f t="shared" si="8"/>
        <v>64.999999999999972</v>
      </c>
      <c r="I607" s="525"/>
      <c r="K607" s="2"/>
      <c r="P607" s="2"/>
    </row>
    <row r="608" spans="1:16">
      <c r="A608" s="7">
        <v>44991</v>
      </c>
      <c r="B608" s="526">
        <v>26436</v>
      </c>
      <c r="C608" s="526" t="s">
        <v>34</v>
      </c>
      <c r="D608" t="s">
        <v>18</v>
      </c>
      <c r="E608" s="2"/>
      <c r="F608" s="2">
        <v>60</v>
      </c>
      <c r="G608" s="2">
        <f t="shared" si="8"/>
        <v>4.9999999999999716</v>
      </c>
      <c r="I608" s="525"/>
      <c r="K608" s="2"/>
      <c r="P608" s="2"/>
    </row>
    <row r="609" spans="1:16">
      <c r="A609" s="7">
        <v>44991</v>
      </c>
      <c r="B609" s="526">
        <v>26436</v>
      </c>
      <c r="C609" s="526" t="s">
        <v>34</v>
      </c>
      <c r="D609" t="s">
        <v>19</v>
      </c>
      <c r="E609" s="2"/>
      <c r="F609" s="2">
        <v>5</v>
      </c>
      <c r="G609" s="2">
        <f t="shared" si="8"/>
        <v>-2.8421709430404007E-14</v>
      </c>
      <c r="I609" s="525"/>
      <c r="K609" s="2"/>
      <c r="P609" s="2"/>
    </row>
    <row r="610" spans="1:16">
      <c r="A610" s="88">
        <v>44957</v>
      </c>
      <c r="B610" s="525" t="s">
        <v>14</v>
      </c>
      <c r="C610" s="525" t="s">
        <v>15</v>
      </c>
      <c r="D610" t="s">
        <v>16</v>
      </c>
      <c r="E610" s="2">
        <v>41.6</v>
      </c>
      <c r="G610" s="2">
        <f t="shared" si="8"/>
        <v>41.599999999999973</v>
      </c>
      <c r="I610" s="526"/>
      <c r="K610" s="2"/>
      <c r="P610" s="2"/>
    </row>
    <row r="611" spans="1:16">
      <c r="A611" s="86"/>
      <c r="B611" s="526"/>
      <c r="C611" s="526"/>
      <c r="D611" t="s">
        <v>17</v>
      </c>
      <c r="E611" s="2">
        <v>4.8</v>
      </c>
      <c r="G611" s="2">
        <f t="shared" si="8"/>
        <v>46.39999999999997</v>
      </c>
      <c r="I611" s="526"/>
      <c r="K611" s="2"/>
      <c r="P611" s="2"/>
    </row>
    <row r="612" spans="1:16">
      <c r="A612" s="86"/>
      <c r="B612" s="526"/>
      <c r="C612" s="526"/>
      <c r="D612" t="s">
        <v>18</v>
      </c>
      <c r="E612" s="2">
        <v>60</v>
      </c>
      <c r="G612" s="2">
        <f t="shared" si="8"/>
        <v>106.39999999999998</v>
      </c>
      <c r="I612" s="526"/>
      <c r="K612" s="2"/>
      <c r="P612" s="2"/>
    </row>
    <row r="613" spans="1:16">
      <c r="A613" s="86"/>
      <c r="B613" s="526"/>
      <c r="C613" s="526"/>
      <c r="D613" t="s">
        <v>19</v>
      </c>
      <c r="E613" s="2">
        <v>5</v>
      </c>
      <c r="G613" s="2">
        <f t="shared" si="8"/>
        <v>111.39999999999998</v>
      </c>
      <c r="I613" s="525"/>
      <c r="K613" s="2"/>
      <c r="P613" s="2"/>
    </row>
    <row r="614" spans="1:16">
      <c r="A614" s="7">
        <v>44991</v>
      </c>
      <c r="B614" s="526">
        <v>26436</v>
      </c>
      <c r="C614" s="526" t="s">
        <v>15</v>
      </c>
      <c r="D614" t="s">
        <v>16</v>
      </c>
      <c r="E614" s="2"/>
      <c r="F614" s="2">
        <v>41.6</v>
      </c>
      <c r="G614" s="2">
        <f t="shared" si="8"/>
        <v>69.799999999999983</v>
      </c>
      <c r="I614" s="525"/>
      <c r="K614" s="2"/>
      <c r="P614" s="2"/>
    </row>
    <row r="615" spans="1:16">
      <c r="A615" s="7">
        <v>44991</v>
      </c>
      <c r="B615" s="526">
        <v>26436</v>
      </c>
      <c r="C615" s="526" t="s">
        <v>15</v>
      </c>
      <c r="D615" t="s">
        <v>17</v>
      </c>
      <c r="E615" s="2"/>
      <c r="F615" s="2">
        <v>4.8</v>
      </c>
      <c r="G615" s="2">
        <f t="shared" si="8"/>
        <v>64.999999999999986</v>
      </c>
      <c r="I615" s="525"/>
      <c r="K615" s="2"/>
      <c r="P615" s="2"/>
    </row>
    <row r="616" spans="1:16">
      <c r="A616" s="7">
        <v>44991</v>
      </c>
      <c r="B616" s="526">
        <v>26436</v>
      </c>
      <c r="C616" s="526" t="s">
        <v>15</v>
      </c>
      <c r="D616" t="s">
        <v>18</v>
      </c>
      <c r="E616" s="2"/>
      <c r="F616" s="2">
        <v>60</v>
      </c>
      <c r="G616" s="2">
        <f t="shared" si="8"/>
        <v>4.9999999999999858</v>
      </c>
      <c r="I616" s="525"/>
      <c r="K616" s="2"/>
      <c r="P616" s="2"/>
    </row>
    <row r="617" spans="1:16">
      <c r="A617" s="7">
        <v>44991</v>
      </c>
      <c r="B617" s="526">
        <v>26436</v>
      </c>
      <c r="C617" s="526" t="s">
        <v>15</v>
      </c>
      <c r="D617" t="s">
        <v>19</v>
      </c>
      <c r="E617" s="2"/>
      <c r="F617" s="2">
        <v>5</v>
      </c>
      <c r="G617" s="2">
        <f t="shared" si="8"/>
        <v>-1.4210854715202004E-14</v>
      </c>
      <c r="I617" s="525"/>
      <c r="K617" s="2"/>
      <c r="P617" s="2"/>
    </row>
    <row r="618" spans="1:16">
      <c r="A618" s="88">
        <v>44985</v>
      </c>
      <c r="B618" s="525" t="s">
        <v>14</v>
      </c>
      <c r="C618" s="525" t="s">
        <v>20</v>
      </c>
      <c r="D618" t="s">
        <v>16</v>
      </c>
      <c r="E618" s="2">
        <v>45.4</v>
      </c>
      <c r="G618" s="2">
        <f t="shared" si="8"/>
        <v>45.399999999999984</v>
      </c>
      <c r="K618" s="2"/>
      <c r="P618" s="2"/>
    </row>
    <row r="619" spans="1:16">
      <c r="A619" s="86"/>
      <c r="B619" s="526"/>
      <c r="C619" s="526"/>
      <c r="D619" t="s">
        <v>17</v>
      </c>
      <c r="E619" s="2">
        <v>1.2</v>
      </c>
      <c r="G619" s="2">
        <f t="shared" si="8"/>
        <v>46.599999999999987</v>
      </c>
      <c r="P619" s="2"/>
    </row>
    <row r="620" spans="1:16">
      <c r="A620" s="86"/>
      <c r="B620" s="526"/>
      <c r="C620" s="526"/>
      <c r="D620" t="s">
        <v>18</v>
      </c>
      <c r="E620" s="2">
        <v>56</v>
      </c>
      <c r="G620" s="2">
        <f t="shared" si="8"/>
        <v>102.6</v>
      </c>
      <c r="K620" s="8"/>
      <c r="P620" s="2"/>
    </row>
    <row r="621" spans="1:16">
      <c r="A621" s="86"/>
      <c r="B621" s="526"/>
      <c r="C621" s="526"/>
      <c r="D621" t="s">
        <v>19</v>
      </c>
      <c r="E621" s="2">
        <v>5</v>
      </c>
      <c r="G621" s="2">
        <f t="shared" si="8"/>
        <v>107.6</v>
      </c>
      <c r="P621" s="2"/>
    </row>
    <row r="622" spans="1:16">
      <c r="A622" s="7">
        <v>44991</v>
      </c>
      <c r="B622" s="526">
        <v>26436</v>
      </c>
      <c r="C622" s="526" t="s">
        <v>20</v>
      </c>
      <c r="D622" t="s">
        <v>18</v>
      </c>
      <c r="E622" s="2"/>
      <c r="F622" s="2">
        <v>56</v>
      </c>
      <c r="G622" s="2">
        <f t="shared" si="8"/>
        <v>51.599999999999994</v>
      </c>
      <c r="P622" s="2"/>
    </row>
    <row r="623" spans="1:16">
      <c r="A623" s="7">
        <v>44991</v>
      </c>
      <c r="B623" s="526">
        <v>26436</v>
      </c>
      <c r="C623" s="526" t="s">
        <v>20</v>
      </c>
      <c r="D623" t="s">
        <v>19</v>
      </c>
      <c r="E623" s="2"/>
      <c r="F623" s="2">
        <v>5</v>
      </c>
      <c r="G623" s="2">
        <f t="shared" si="8"/>
        <v>46.599999999999994</v>
      </c>
      <c r="P623" s="2"/>
    </row>
    <row r="624" spans="1:16">
      <c r="A624" s="7">
        <v>45008</v>
      </c>
      <c r="B624" s="526">
        <v>26634</v>
      </c>
      <c r="C624" s="526" t="s">
        <v>20</v>
      </c>
      <c r="D624" t="s">
        <v>16</v>
      </c>
      <c r="E624" s="2"/>
      <c r="F624" s="2">
        <v>45.4</v>
      </c>
      <c r="G624" s="2">
        <f t="shared" si="8"/>
        <v>1.1999999999999957</v>
      </c>
      <c r="P624" s="2"/>
    </row>
    <row r="625" spans="1:16">
      <c r="A625" s="7">
        <v>45008</v>
      </c>
      <c r="B625" s="526">
        <v>26634</v>
      </c>
      <c r="C625" s="526" t="s">
        <v>20</v>
      </c>
      <c r="D625" t="s">
        <v>17</v>
      </c>
      <c r="E625" s="2"/>
      <c r="F625" s="2">
        <v>1.2</v>
      </c>
      <c r="G625" s="2">
        <f t="shared" si="8"/>
        <v>-4.2188474935755949E-15</v>
      </c>
      <c r="J625" s="543"/>
      <c r="K625" s="543"/>
      <c r="L625" s="543"/>
      <c r="P625" s="2"/>
    </row>
    <row r="626" spans="1:16">
      <c r="A626" s="88">
        <v>45016</v>
      </c>
      <c r="B626" s="525" t="s">
        <v>14</v>
      </c>
      <c r="C626" s="525" t="s">
        <v>23</v>
      </c>
      <c r="D626" t="s">
        <v>16</v>
      </c>
      <c r="E626" s="241">
        <v>47.9</v>
      </c>
      <c r="G626" s="2">
        <f t="shared" si="8"/>
        <v>47.899999999999991</v>
      </c>
      <c r="J626" s="525"/>
      <c r="L626" s="241"/>
      <c r="P626" s="2"/>
    </row>
    <row r="627" spans="1:16">
      <c r="A627" s="86"/>
      <c r="B627" s="526"/>
      <c r="C627" s="526"/>
      <c r="D627" t="s">
        <v>17</v>
      </c>
      <c r="E627" s="241">
        <v>1.3</v>
      </c>
      <c r="G627" s="2">
        <f t="shared" si="8"/>
        <v>49.199999999999989</v>
      </c>
      <c r="J627" s="526"/>
      <c r="L627" s="241"/>
      <c r="P627" s="2"/>
    </row>
    <row r="628" spans="1:16">
      <c r="A628" s="86"/>
      <c r="B628" s="526"/>
      <c r="C628" s="526"/>
      <c r="D628" t="s">
        <v>18</v>
      </c>
      <c r="E628" s="241">
        <v>60</v>
      </c>
      <c r="G628" s="2">
        <f t="shared" si="8"/>
        <v>109.19999999999999</v>
      </c>
      <c r="J628" s="526"/>
      <c r="L628" s="241"/>
      <c r="P628" s="2"/>
    </row>
    <row r="629" spans="1:16">
      <c r="A629" s="86"/>
      <c r="B629" s="526"/>
      <c r="C629" s="526"/>
      <c r="D629" t="s">
        <v>19</v>
      </c>
      <c r="E629" s="241">
        <v>5</v>
      </c>
      <c r="G629" s="2">
        <f t="shared" si="8"/>
        <v>114.19999999999999</v>
      </c>
      <c r="J629" s="526"/>
      <c r="L629" s="241"/>
      <c r="P629" s="2"/>
    </row>
    <row r="630" spans="1:16">
      <c r="A630" s="86">
        <v>45111</v>
      </c>
      <c r="B630" s="526">
        <v>27121</v>
      </c>
      <c r="C630" s="526" t="s">
        <v>23</v>
      </c>
      <c r="D630" t="s">
        <v>16</v>
      </c>
      <c r="E630" s="241"/>
      <c r="F630" s="241">
        <v>47.9</v>
      </c>
      <c r="G630" s="2">
        <f t="shared" si="8"/>
        <v>66.299999999999983</v>
      </c>
      <c r="J630" s="526"/>
      <c r="L630" s="241"/>
      <c r="P630" s="2"/>
    </row>
    <row r="631" spans="1:16">
      <c r="A631" s="86">
        <v>45111</v>
      </c>
      <c r="B631" s="526">
        <v>27121</v>
      </c>
      <c r="C631" s="526" t="s">
        <v>23</v>
      </c>
      <c r="D631" t="s">
        <v>17</v>
      </c>
      <c r="E631" s="241"/>
      <c r="F631" s="241">
        <v>1.3</v>
      </c>
      <c r="G631" s="2">
        <f t="shared" si="8"/>
        <v>64.999999999999986</v>
      </c>
      <c r="J631" s="526"/>
      <c r="L631" s="241"/>
      <c r="P631" s="2"/>
    </row>
    <row r="632" spans="1:16">
      <c r="A632" s="86">
        <v>45111</v>
      </c>
      <c r="B632" s="526">
        <v>27121</v>
      </c>
      <c r="C632" s="526" t="s">
        <v>23</v>
      </c>
      <c r="D632" t="s">
        <v>18</v>
      </c>
      <c r="E632" s="241"/>
      <c r="F632" s="241">
        <v>60</v>
      </c>
      <c r="G632" s="2">
        <f t="shared" si="8"/>
        <v>4.9999999999999858</v>
      </c>
      <c r="J632" s="526"/>
      <c r="L632" s="241"/>
      <c r="P632" s="2"/>
    </row>
    <row r="633" spans="1:16">
      <c r="A633" s="86">
        <v>45111</v>
      </c>
      <c r="B633" s="526">
        <v>27121</v>
      </c>
      <c r="C633" s="526" t="s">
        <v>23</v>
      </c>
      <c r="D633" t="s">
        <v>19</v>
      </c>
      <c r="E633" s="241"/>
      <c r="F633" s="241">
        <v>5</v>
      </c>
      <c r="G633" s="2">
        <f t="shared" si="8"/>
        <v>-1.4210854715202004E-14</v>
      </c>
      <c r="J633" s="526"/>
      <c r="L633" s="241"/>
      <c r="P633" s="2"/>
    </row>
    <row r="634" spans="1:16">
      <c r="A634" s="88">
        <v>45046</v>
      </c>
      <c r="B634" s="525" t="s">
        <v>14</v>
      </c>
      <c r="C634" s="525" t="s">
        <v>24</v>
      </c>
      <c r="D634" t="s">
        <v>16</v>
      </c>
      <c r="E634" s="240">
        <v>50.1</v>
      </c>
      <c r="G634" s="2">
        <f t="shared" si="8"/>
        <v>50.099999999999987</v>
      </c>
      <c r="J634" s="525"/>
      <c r="L634" s="240"/>
      <c r="P634" s="2"/>
    </row>
    <row r="635" spans="1:16">
      <c r="A635" s="86"/>
      <c r="B635" s="526"/>
      <c r="C635" s="526"/>
      <c r="D635" t="s">
        <v>17</v>
      </c>
      <c r="E635" s="240">
        <v>1.5</v>
      </c>
      <c r="G635" s="2">
        <f t="shared" si="8"/>
        <v>51.599999999999987</v>
      </c>
      <c r="J635" s="526"/>
      <c r="L635" s="240"/>
      <c r="P635" s="2"/>
    </row>
    <row r="636" spans="1:16">
      <c r="A636" s="86"/>
      <c r="B636" s="526"/>
      <c r="C636" s="526"/>
      <c r="D636" t="s">
        <v>18</v>
      </c>
      <c r="E636" s="240">
        <v>60</v>
      </c>
      <c r="G636" s="2">
        <f t="shared" si="8"/>
        <v>111.6</v>
      </c>
      <c r="J636" s="526"/>
      <c r="L636" s="240"/>
      <c r="P636" s="2"/>
    </row>
    <row r="637" spans="1:16">
      <c r="A637" s="86"/>
      <c r="B637" s="526"/>
      <c r="C637" s="526"/>
      <c r="D637" t="s">
        <v>19</v>
      </c>
      <c r="E637" s="240">
        <v>5</v>
      </c>
      <c r="G637" s="2">
        <f t="shared" si="8"/>
        <v>116.6</v>
      </c>
      <c r="J637" s="526"/>
      <c r="L637" s="240"/>
      <c r="P637" s="2"/>
    </row>
    <row r="638" spans="1:16">
      <c r="A638" s="86">
        <v>45111</v>
      </c>
      <c r="B638" s="526">
        <v>27121</v>
      </c>
      <c r="C638" s="526" t="s">
        <v>24</v>
      </c>
      <c r="D638" t="s">
        <v>16</v>
      </c>
      <c r="E638" s="240"/>
      <c r="F638" s="240">
        <v>50.1</v>
      </c>
      <c r="G638" s="2">
        <f t="shared" ref="G638:G643" si="9">+G637+E638-F638</f>
        <v>66.5</v>
      </c>
      <c r="J638" s="526"/>
      <c r="L638" s="240"/>
      <c r="P638" s="2"/>
    </row>
    <row r="639" spans="1:16">
      <c r="A639" s="86">
        <v>45111</v>
      </c>
      <c r="B639" s="526">
        <v>27121</v>
      </c>
      <c r="C639" s="526" t="s">
        <v>24</v>
      </c>
      <c r="D639" t="s">
        <v>17</v>
      </c>
      <c r="E639" s="240"/>
      <c r="F639" s="240">
        <v>1.5</v>
      </c>
      <c r="G639" s="2">
        <f t="shared" si="9"/>
        <v>65</v>
      </c>
      <c r="J639" s="526"/>
      <c r="L639" s="240"/>
      <c r="P639" s="2"/>
    </row>
    <row r="640" spans="1:16">
      <c r="A640" s="86">
        <v>45111</v>
      </c>
      <c r="B640" s="526">
        <v>27121</v>
      </c>
      <c r="C640" s="526" t="s">
        <v>24</v>
      </c>
      <c r="D640" t="s">
        <v>18</v>
      </c>
      <c r="E640" s="240"/>
      <c r="F640" s="240">
        <v>60</v>
      </c>
      <c r="G640" s="2">
        <f t="shared" si="9"/>
        <v>5</v>
      </c>
      <c r="J640" s="526"/>
      <c r="L640" s="240"/>
      <c r="P640" s="2"/>
    </row>
    <row r="641" spans="1:16">
      <c r="A641" s="86">
        <v>45111</v>
      </c>
      <c r="B641" s="526">
        <v>27121</v>
      </c>
      <c r="C641" s="526" t="s">
        <v>24</v>
      </c>
      <c r="D641" t="s">
        <v>19</v>
      </c>
      <c r="E641" s="240"/>
      <c r="F641" s="240">
        <v>5</v>
      </c>
      <c r="G641" s="2">
        <f t="shared" si="9"/>
        <v>0</v>
      </c>
      <c r="J641" s="526"/>
      <c r="L641" s="240"/>
      <c r="P641" s="2"/>
    </row>
    <row r="642" spans="1:16">
      <c r="A642" s="88">
        <v>45077</v>
      </c>
      <c r="B642" s="525" t="s">
        <v>14</v>
      </c>
      <c r="C642" s="525" t="s">
        <v>25</v>
      </c>
      <c r="D642" t="s">
        <v>16</v>
      </c>
      <c r="E642" s="240">
        <v>46.4</v>
      </c>
      <c r="G642" s="2">
        <f t="shared" si="9"/>
        <v>46.4</v>
      </c>
      <c r="J642" s="525"/>
      <c r="L642" s="240"/>
      <c r="N642" s="525"/>
      <c r="P642" s="2"/>
    </row>
    <row r="643" spans="1:16">
      <c r="A643" s="86"/>
      <c r="B643" s="526"/>
      <c r="C643" s="526"/>
      <c r="D643" t="s">
        <v>17</v>
      </c>
      <c r="E643" s="240">
        <v>2.1</v>
      </c>
      <c r="G643" s="2">
        <f t="shared" si="9"/>
        <v>48.5</v>
      </c>
      <c r="J643" s="526"/>
      <c r="L643" s="240"/>
      <c r="P643" s="2"/>
    </row>
    <row r="644" spans="1:16">
      <c r="A644" s="86"/>
      <c r="B644" s="526"/>
      <c r="C644" s="526"/>
      <c r="D644" t="s">
        <v>18</v>
      </c>
      <c r="E644" s="240">
        <v>60</v>
      </c>
      <c r="G644" s="2">
        <f t="shared" ref="G644:G711" si="10">+G643+E644-F644</f>
        <v>108.5</v>
      </c>
      <c r="J644" s="526"/>
      <c r="L644" s="92"/>
      <c r="P644" s="8"/>
    </row>
    <row r="645" spans="1:16">
      <c r="A645" s="86"/>
      <c r="B645" s="526"/>
      <c r="C645" s="526"/>
      <c r="D645" t="s">
        <v>19</v>
      </c>
      <c r="E645" s="240">
        <v>5</v>
      </c>
      <c r="G645" s="2">
        <f t="shared" si="10"/>
        <v>113.5</v>
      </c>
      <c r="J645" s="526"/>
      <c r="L645" s="37"/>
      <c r="P645" s="8"/>
    </row>
    <row r="646" spans="1:16">
      <c r="A646" s="86"/>
      <c r="B646" s="526"/>
      <c r="C646" s="526"/>
      <c r="D646" t="s">
        <v>76</v>
      </c>
      <c r="E646" s="92">
        <v>10</v>
      </c>
      <c r="G646" s="2">
        <f t="shared" si="10"/>
        <v>123.5</v>
      </c>
      <c r="J646" s="526"/>
      <c r="N646" s="525"/>
      <c r="P646" s="8"/>
    </row>
    <row r="647" spans="1:16">
      <c r="A647" s="7">
        <v>45111</v>
      </c>
      <c r="B647" s="526">
        <v>27122</v>
      </c>
      <c r="C647" s="526" t="s">
        <v>25</v>
      </c>
      <c r="D647" t="s">
        <v>16</v>
      </c>
      <c r="F647" s="240">
        <v>46.4</v>
      </c>
      <c r="G647" s="2">
        <f t="shared" si="10"/>
        <v>77.099999999999994</v>
      </c>
      <c r="P647" s="8"/>
    </row>
    <row r="648" spans="1:16">
      <c r="A648" s="7">
        <v>45111</v>
      </c>
      <c r="B648" s="526">
        <v>27122</v>
      </c>
      <c r="C648" s="526" t="s">
        <v>25</v>
      </c>
      <c r="D648" t="s">
        <v>17</v>
      </c>
      <c r="F648" s="240">
        <v>2.1</v>
      </c>
      <c r="G648" s="2">
        <f t="shared" si="10"/>
        <v>75</v>
      </c>
      <c r="L648" s="8"/>
    </row>
    <row r="649" spans="1:16">
      <c r="A649" s="7">
        <v>45111</v>
      </c>
      <c r="B649" s="526">
        <v>27122</v>
      </c>
      <c r="C649" s="526" t="s">
        <v>25</v>
      </c>
      <c r="D649" t="s">
        <v>18</v>
      </c>
      <c r="F649" s="240">
        <v>60</v>
      </c>
      <c r="G649" s="2">
        <f t="shared" si="10"/>
        <v>15</v>
      </c>
      <c r="P649" s="8"/>
    </row>
    <row r="650" spans="1:16">
      <c r="A650" s="7">
        <v>45111</v>
      </c>
      <c r="B650" s="526">
        <v>27122</v>
      </c>
      <c r="C650" s="526" t="s">
        <v>25</v>
      </c>
      <c r="D650" t="s">
        <v>19</v>
      </c>
      <c r="F650" s="240">
        <v>5</v>
      </c>
      <c r="G650" s="2">
        <f t="shared" si="10"/>
        <v>10</v>
      </c>
    </row>
    <row r="651" spans="1:16">
      <c r="A651" s="7">
        <v>45111</v>
      </c>
      <c r="B651" s="526">
        <v>27122</v>
      </c>
      <c r="C651" s="526" t="s">
        <v>25</v>
      </c>
      <c r="D651" t="s">
        <v>76</v>
      </c>
      <c r="F651" s="92">
        <v>10</v>
      </c>
      <c r="G651" s="2">
        <f t="shared" si="10"/>
        <v>0</v>
      </c>
      <c r="K651" s="67"/>
      <c r="L651" s="67"/>
    </row>
    <row r="652" spans="1:16">
      <c r="A652" s="44">
        <v>45107</v>
      </c>
      <c r="B652" s="525" t="s">
        <v>14</v>
      </c>
      <c r="C652" s="525" t="s">
        <v>26</v>
      </c>
      <c r="D652" t="s">
        <v>16</v>
      </c>
      <c r="E652" s="37">
        <v>42.2</v>
      </c>
      <c r="G652" s="2">
        <f t="shared" si="10"/>
        <v>42.2</v>
      </c>
    </row>
    <row r="653" spans="1:16">
      <c r="B653" s="526"/>
      <c r="C653" s="526"/>
      <c r="D653" t="s">
        <v>17</v>
      </c>
      <c r="E653" s="37">
        <v>2</v>
      </c>
      <c r="G653" s="2">
        <f t="shared" si="10"/>
        <v>44.2</v>
      </c>
    </row>
    <row r="654" spans="1:16">
      <c r="B654" s="526"/>
      <c r="C654" s="526"/>
      <c r="D654" t="s">
        <v>18</v>
      </c>
      <c r="E654" s="37">
        <v>60</v>
      </c>
      <c r="G654" s="2">
        <f t="shared" si="10"/>
        <v>104.2</v>
      </c>
    </row>
    <row r="655" spans="1:16">
      <c r="B655" s="526"/>
      <c r="C655" s="526"/>
      <c r="D655" t="s">
        <v>19</v>
      </c>
      <c r="E655" s="37">
        <v>5</v>
      </c>
      <c r="G655" s="2">
        <f t="shared" si="10"/>
        <v>109.2</v>
      </c>
    </row>
    <row r="656" spans="1:16">
      <c r="A656" s="7">
        <v>45189</v>
      </c>
      <c r="B656" s="526">
        <v>27490</v>
      </c>
      <c r="C656" s="526" t="s">
        <v>26</v>
      </c>
      <c r="D656" t="s">
        <v>16</v>
      </c>
      <c r="E656" s="37"/>
      <c r="F656" s="37">
        <v>42.2</v>
      </c>
      <c r="G656" s="2">
        <f t="shared" si="10"/>
        <v>67</v>
      </c>
    </row>
    <row r="657" spans="1:13">
      <c r="A657" s="7">
        <v>45189</v>
      </c>
      <c r="B657" s="526">
        <v>27490</v>
      </c>
      <c r="C657" s="526" t="s">
        <v>26</v>
      </c>
      <c r="D657" t="s">
        <v>17</v>
      </c>
      <c r="E657" s="37"/>
      <c r="F657" s="37">
        <v>2</v>
      </c>
      <c r="G657" s="2">
        <f t="shared" si="10"/>
        <v>65</v>
      </c>
    </row>
    <row r="658" spans="1:13">
      <c r="A658" s="7">
        <v>45189</v>
      </c>
      <c r="B658" s="526">
        <v>27490</v>
      </c>
      <c r="C658" s="526" t="s">
        <v>26</v>
      </c>
      <c r="D658" t="s">
        <v>18</v>
      </c>
      <c r="E658" s="37"/>
      <c r="F658" s="37">
        <v>60</v>
      </c>
      <c r="G658" s="2">
        <f t="shared" si="10"/>
        <v>5</v>
      </c>
    </row>
    <row r="659" spans="1:13">
      <c r="A659" s="7">
        <v>45189</v>
      </c>
      <c r="B659" s="526">
        <v>27490</v>
      </c>
      <c r="C659" s="526" t="s">
        <v>26</v>
      </c>
      <c r="D659" t="s">
        <v>19</v>
      </c>
      <c r="E659" s="37"/>
      <c r="F659" s="37">
        <v>5</v>
      </c>
      <c r="G659" s="2">
        <f t="shared" si="10"/>
        <v>0</v>
      </c>
    </row>
    <row r="660" spans="1:13">
      <c r="A660" s="88">
        <v>45138</v>
      </c>
      <c r="B660" s="525" t="s">
        <v>14</v>
      </c>
      <c r="C660" s="525" t="s">
        <v>27</v>
      </c>
      <c r="D660" t="s">
        <v>16</v>
      </c>
      <c r="E660" s="240">
        <v>44.5</v>
      </c>
      <c r="G660" s="2">
        <f t="shared" si="10"/>
        <v>44.5</v>
      </c>
    </row>
    <row r="661" spans="1:13">
      <c r="A661" s="86"/>
      <c r="B661" s="526"/>
      <c r="C661" s="526"/>
      <c r="D661" t="s">
        <v>17</v>
      </c>
      <c r="E661" s="240">
        <v>2</v>
      </c>
      <c r="G661" s="2">
        <f t="shared" si="10"/>
        <v>46.5</v>
      </c>
    </row>
    <row r="662" spans="1:13">
      <c r="A662" s="86"/>
      <c r="B662" s="526"/>
      <c r="C662" s="526"/>
      <c r="D662" t="s">
        <v>18</v>
      </c>
      <c r="E662" s="240">
        <v>60</v>
      </c>
      <c r="G662" s="2">
        <f t="shared" si="10"/>
        <v>106.5</v>
      </c>
    </row>
    <row r="663" spans="1:13">
      <c r="A663" s="86"/>
      <c r="B663" s="526"/>
      <c r="C663" s="526"/>
      <c r="D663" t="s">
        <v>19</v>
      </c>
      <c r="E663" s="240">
        <v>5</v>
      </c>
      <c r="G663" s="2">
        <f t="shared" si="10"/>
        <v>111.5</v>
      </c>
    </row>
    <row r="664" spans="1:13">
      <c r="A664" s="7">
        <v>45189</v>
      </c>
      <c r="B664" s="526">
        <v>27490</v>
      </c>
      <c r="C664" s="526" t="s">
        <v>27</v>
      </c>
      <c r="D664" t="s">
        <v>16</v>
      </c>
      <c r="E664" s="240"/>
      <c r="F664" s="240">
        <v>44.5</v>
      </c>
      <c r="G664" s="2">
        <f t="shared" si="10"/>
        <v>67</v>
      </c>
    </row>
    <row r="665" spans="1:13">
      <c r="A665" s="7">
        <v>45189</v>
      </c>
      <c r="B665" s="526">
        <v>27490</v>
      </c>
      <c r="C665" s="526" t="s">
        <v>27</v>
      </c>
      <c r="D665" t="s">
        <v>17</v>
      </c>
      <c r="E665" s="240"/>
      <c r="F665" s="240">
        <v>2</v>
      </c>
      <c r="G665" s="2">
        <f t="shared" si="10"/>
        <v>65</v>
      </c>
    </row>
    <row r="666" spans="1:13">
      <c r="A666" s="7">
        <v>45189</v>
      </c>
      <c r="B666" s="526">
        <v>27490</v>
      </c>
      <c r="C666" s="526" t="s">
        <v>27</v>
      </c>
      <c r="D666" t="s">
        <v>18</v>
      </c>
      <c r="E666" s="240"/>
      <c r="F666" s="240">
        <v>60</v>
      </c>
      <c r="G666" s="2">
        <f t="shared" si="10"/>
        <v>5</v>
      </c>
    </row>
    <row r="667" spans="1:13">
      <c r="A667" s="7">
        <v>45189</v>
      </c>
      <c r="B667" s="526">
        <v>27490</v>
      </c>
      <c r="C667" s="526" t="s">
        <v>27</v>
      </c>
      <c r="D667" t="s">
        <v>19</v>
      </c>
      <c r="E667" s="240"/>
      <c r="F667" s="240">
        <v>5</v>
      </c>
      <c r="G667" s="2">
        <f t="shared" si="10"/>
        <v>0</v>
      </c>
    </row>
    <row r="668" spans="1:13">
      <c r="A668" s="44">
        <v>45169</v>
      </c>
      <c r="B668" s="525" t="s">
        <v>14</v>
      </c>
      <c r="C668" s="525" t="s">
        <v>28</v>
      </c>
      <c r="D668" t="s">
        <v>16</v>
      </c>
      <c r="E668" s="240">
        <v>42.5</v>
      </c>
      <c r="G668" s="2">
        <f t="shared" si="10"/>
        <v>42.5</v>
      </c>
    </row>
    <row r="669" spans="1:13">
      <c r="B669" s="526"/>
      <c r="C669" s="526"/>
      <c r="D669" t="s">
        <v>17</v>
      </c>
      <c r="E669" s="240">
        <v>2.2999999999999998</v>
      </c>
      <c r="G669" s="2">
        <f t="shared" si="10"/>
        <v>44.8</v>
      </c>
    </row>
    <row r="670" spans="1:13">
      <c r="B670" s="526"/>
      <c r="C670" s="526"/>
      <c r="D670" t="s">
        <v>18</v>
      </c>
      <c r="E670" s="240">
        <v>60</v>
      </c>
      <c r="G670" s="2">
        <f t="shared" si="10"/>
        <v>104.8</v>
      </c>
    </row>
    <row r="671" spans="1:13">
      <c r="B671" s="526"/>
      <c r="C671" s="526"/>
      <c r="D671" t="s">
        <v>19</v>
      </c>
      <c r="E671" s="240">
        <v>5</v>
      </c>
      <c r="G671" s="2">
        <f t="shared" si="10"/>
        <v>109.8</v>
      </c>
      <c r="J671" s="297"/>
      <c r="K671" s="297"/>
      <c r="L671" s="297"/>
      <c r="M671" s="297"/>
    </row>
    <row r="672" spans="1:13">
      <c r="A672" s="7">
        <v>45189</v>
      </c>
      <c r="B672" s="526">
        <v>27490</v>
      </c>
      <c r="C672" s="526" t="s">
        <v>28</v>
      </c>
      <c r="D672" t="s">
        <v>16</v>
      </c>
      <c r="F672" s="240">
        <v>42.5</v>
      </c>
      <c r="G672" s="2">
        <f t="shared" si="10"/>
        <v>67.3</v>
      </c>
      <c r="K672" s="525"/>
      <c r="M672" s="37"/>
    </row>
    <row r="673" spans="1:13">
      <c r="A673" s="7">
        <v>45189</v>
      </c>
      <c r="B673" s="526">
        <v>27490</v>
      </c>
      <c r="C673" s="526" t="s">
        <v>28</v>
      </c>
      <c r="D673" t="s">
        <v>17</v>
      </c>
      <c r="F673" s="240">
        <v>2.2999999999999998</v>
      </c>
      <c r="G673" s="2">
        <f t="shared" si="10"/>
        <v>65</v>
      </c>
      <c r="K673" s="526"/>
      <c r="M673" s="37"/>
    </row>
    <row r="674" spans="1:13">
      <c r="A674" s="7">
        <v>45189</v>
      </c>
      <c r="B674" s="526">
        <v>27490</v>
      </c>
      <c r="C674" s="526" t="s">
        <v>28</v>
      </c>
      <c r="D674" t="s">
        <v>18</v>
      </c>
      <c r="F674" s="240">
        <v>60</v>
      </c>
      <c r="G674" s="2">
        <f t="shared" si="10"/>
        <v>5</v>
      </c>
      <c r="K674" s="526"/>
      <c r="M674" s="37"/>
    </row>
    <row r="675" spans="1:13">
      <c r="A675" s="7">
        <v>45189</v>
      </c>
      <c r="B675" s="526">
        <v>27490</v>
      </c>
      <c r="C675" s="526" t="s">
        <v>28</v>
      </c>
      <c r="D675" t="s">
        <v>19</v>
      </c>
      <c r="F675" s="240">
        <v>5</v>
      </c>
      <c r="G675" s="2">
        <f t="shared" si="10"/>
        <v>0</v>
      </c>
      <c r="K675" s="526"/>
      <c r="M675" s="37"/>
    </row>
    <row r="676" spans="1:13">
      <c r="A676" s="44">
        <v>45199</v>
      </c>
      <c r="B676" s="525" t="s">
        <v>14</v>
      </c>
      <c r="C676" s="525" t="s">
        <v>53</v>
      </c>
      <c r="D676" t="s">
        <v>16</v>
      </c>
      <c r="E676" s="240">
        <v>42.3</v>
      </c>
      <c r="G676" s="2">
        <f t="shared" si="10"/>
        <v>42.3</v>
      </c>
      <c r="K676" s="525"/>
      <c r="M676" s="240"/>
    </row>
    <row r="677" spans="1:13">
      <c r="A677" s="86"/>
      <c r="B677" s="526"/>
      <c r="C677" s="526"/>
      <c r="D677" t="s">
        <v>17</v>
      </c>
      <c r="E677" s="240">
        <v>2</v>
      </c>
      <c r="G677" s="2">
        <f t="shared" si="10"/>
        <v>44.3</v>
      </c>
      <c r="M677" s="240"/>
    </row>
    <row r="678" spans="1:13">
      <c r="A678" s="86"/>
      <c r="B678" s="526"/>
      <c r="C678" s="526"/>
      <c r="D678" t="s">
        <v>18</v>
      </c>
      <c r="E678" s="240">
        <v>60</v>
      </c>
      <c r="G678" s="2">
        <f t="shared" si="10"/>
        <v>104.3</v>
      </c>
      <c r="J678" s="525"/>
      <c r="L678" s="240"/>
      <c r="M678" s="240"/>
    </row>
    <row r="679" spans="1:13">
      <c r="A679" s="86"/>
      <c r="B679" s="526"/>
      <c r="C679" s="526"/>
      <c r="D679" t="s">
        <v>19</v>
      </c>
      <c r="E679" s="240">
        <v>5</v>
      </c>
      <c r="G679" s="2">
        <f t="shared" si="10"/>
        <v>109.3</v>
      </c>
      <c r="J679" s="526"/>
      <c r="L679" s="240"/>
      <c r="M679" s="240"/>
    </row>
    <row r="680" spans="1:13">
      <c r="A680" s="299"/>
      <c r="B680" s="60"/>
      <c r="C680" s="60"/>
      <c r="D680" t="s">
        <v>77</v>
      </c>
      <c r="E680" s="240">
        <v>10</v>
      </c>
      <c r="G680" s="2">
        <f t="shared" si="10"/>
        <v>119.3</v>
      </c>
      <c r="J680" s="526"/>
      <c r="L680" s="240"/>
      <c r="M680" s="240"/>
    </row>
    <row r="681" spans="1:13">
      <c r="A681" s="299">
        <v>45248</v>
      </c>
      <c r="B681" s="60">
        <v>27796</v>
      </c>
      <c r="C681" s="60" t="s">
        <v>53</v>
      </c>
      <c r="D681" t="s">
        <v>16</v>
      </c>
      <c r="E681" s="240"/>
      <c r="F681" s="240">
        <v>42.3</v>
      </c>
      <c r="G681" s="2">
        <f t="shared" si="10"/>
        <v>77</v>
      </c>
      <c r="J681" s="526"/>
      <c r="L681" s="240"/>
      <c r="M681" s="240"/>
    </row>
    <row r="682" spans="1:13">
      <c r="A682" s="299">
        <v>45248</v>
      </c>
      <c r="B682" s="60">
        <v>27796</v>
      </c>
      <c r="C682" s="60" t="s">
        <v>53</v>
      </c>
      <c r="D682" t="s">
        <v>17</v>
      </c>
      <c r="E682" s="240"/>
      <c r="F682" s="240">
        <v>2</v>
      </c>
      <c r="G682" s="2">
        <f t="shared" si="10"/>
        <v>75</v>
      </c>
      <c r="J682" s="526"/>
      <c r="L682" s="240"/>
      <c r="M682" s="240"/>
    </row>
    <row r="683" spans="1:13">
      <c r="A683" s="299">
        <v>45248</v>
      </c>
      <c r="B683" s="60">
        <v>27796</v>
      </c>
      <c r="C683" s="60" t="s">
        <v>53</v>
      </c>
      <c r="D683" t="s">
        <v>18</v>
      </c>
      <c r="E683" s="240"/>
      <c r="F683" s="240">
        <v>60</v>
      </c>
      <c r="G683" s="2">
        <f t="shared" si="10"/>
        <v>15</v>
      </c>
      <c r="J683" s="526"/>
      <c r="L683" s="240"/>
      <c r="M683" s="240"/>
    </row>
    <row r="684" spans="1:13">
      <c r="A684" s="299">
        <v>45248</v>
      </c>
      <c r="B684" s="60">
        <v>27796</v>
      </c>
      <c r="C684" s="60" t="s">
        <v>53</v>
      </c>
      <c r="D684" t="s">
        <v>19</v>
      </c>
      <c r="E684" s="240"/>
      <c r="F684" s="240">
        <v>5</v>
      </c>
      <c r="G684" s="2">
        <f t="shared" si="10"/>
        <v>10</v>
      </c>
      <c r="J684" s="526"/>
      <c r="L684" s="240"/>
      <c r="M684" s="240"/>
    </row>
    <row r="685" spans="1:13">
      <c r="A685" s="299">
        <v>45248</v>
      </c>
      <c r="B685" s="60">
        <v>27796</v>
      </c>
      <c r="C685" s="60" t="s">
        <v>53</v>
      </c>
      <c r="D685" t="s">
        <v>77</v>
      </c>
      <c r="E685" s="240"/>
      <c r="F685" s="240">
        <v>10</v>
      </c>
      <c r="G685" s="2">
        <f t="shared" si="10"/>
        <v>0</v>
      </c>
      <c r="J685" s="526"/>
      <c r="L685" s="240"/>
      <c r="M685" s="240"/>
    </row>
    <row r="686" spans="1:13">
      <c r="A686" s="44">
        <v>45230</v>
      </c>
      <c r="B686" s="525" t="s">
        <v>14</v>
      </c>
      <c r="C686" s="525" t="s">
        <v>30</v>
      </c>
      <c r="D686" t="s">
        <v>16</v>
      </c>
      <c r="E686" s="26">
        <v>41.2</v>
      </c>
      <c r="G686" s="2">
        <f t="shared" si="10"/>
        <v>41.2</v>
      </c>
      <c r="J686" s="526"/>
      <c r="L686" s="240"/>
      <c r="M686" s="240"/>
    </row>
    <row r="687" spans="1:13">
      <c r="B687" s="526"/>
      <c r="C687" s="526"/>
      <c r="D687" t="s">
        <v>17</v>
      </c>
      <c r="E687" s="26">
        <v>2</v>
      </c>
      <c r="G687" s="2">
        <f t="shared" si="10"/>
        <v>43.2</v>
      </c>
      <c r="J687" s="60"/>
      <c r="L687" s="240"/>
      <c r="M687" s="240"/>
    </row>
    <row r="688" spans="1:13">
      <c r="B688" s="526"/>
      <c r="C688" s="526"/>
      <c r="D688" t="s">
        <v>18</v>
      </c>
      <c r="E688" s="240">
        <v>60</v>
      </c>
      <c r="G688" s="2">
        <f t="shared" si="10"/>
        <v>103.2</v>
      </c>
      <c r="J688" s="525"/>
      <c r="L688" s="26"/>
      <c r="M688" s="240"/>
    </row>
    <row r="689" spans="1:13">
      <c r="B689" s="526"/>
      <c r="C689" s="526"/>
      <c r="D689" t="s">
        <v>19</v>
      </c>
      <c r="E689" s="240">
        <v>5</v>
      </c>
      <c r="G689" s="2">
        <f t="shared" si="10"/>
        <v>108.2</v>
      </c>
      <c r="J689" s="526"/>
      <c r="L689" s="26"/>
      <c r="M689" s="37"/>
    </row>
    <row r="690" spans="1:13">
      <c r="A690" s="299">
        <v>45248</v>
      </c>
      <c r="B690" s="60">
        <v>27796</v>
      </c>
      <c r="C690" s="526" t="s">
        <v>30</v>
      </c>
      <c r="D690" t="s">
        <v>16</v>
      </c>
      <c r="F690" s="26">
        <v>41.2</v>
      </c>
      <c r="G690" s="2">
        <f t="shared" si="10"/>
        <v>67</v>
      </c>
      <c r="J690" s="526"/>
      <c r="L690" s="240"/>
    </row>
    <row r="691" spans="1:13">
      <c r="A691" s="299">
        <v>45248</v>
      </c>
      <c r="B691" s="60">
        <v>27796</v>
      </c>
      <c r="C691" s="526" t="s">
        <v>30</v>
      </c>
      <c r="D691" t="s">
        <v>17</v>
      </c>
      <c r="F691" s="26">
        <v>2</v>
      </c>
      <c r="G691" s="2">
        <f t="shared" si="10"/>
        <v>65</v>
      </c>
      <c r="J691" s="526"/>
      <c r="L691" s="240"/>
    </row>
    <row r="692" spans="1:13">
      <c r="A692" s="299">
        <v>45248</v>
      </c>
      <c r="B692" s="60">
        <v>27796</v>
      </c>
      <c r="C692" s="526" t="s">
        <v>30</v>
      </c>
      <c r="D692" t="s">
        <v>18</v>
      </c>
      <c r="F692" s="240">
        <v>60</v>
      </c>
      <c r="G692" s="2">
        <f t="shared" si="10"/>
        <v>5</v>
      </c>
      <c r="H692" s="310"/>
      <c r="L692" s="240"/>
    </row>
    <row r="693" spans="1:13">
      <c r="A693" s="299">
        <v>45248</v>
      </c>
      <c r="B693" s="60">
        <v>27796</v>
      </c>
      <c r="C693" s="526" t="s">
        <v>30</v>
      </c>
      <c r="D693" t="s">
        <v>19</v>
      </c>
      <c r="F693" s="240">
        <v>5</v>
      </c>
      <c r="G693" s="2">
        <f t="shared" si="10"/>
        <v>0</v>
      </c>
      <c r="J693" s="526"/>
      <c r="L693" s="240"/>
    </row>
    <row r="694" spans="1:13">
      <c r="A694" s="44">
        <v>45260</v>
      </c>
      <c r="B694" s="525" t="s">
        <v>14</v>
      </c>
      <c r="C694" s="525" t="s">
        <v>33</v>
      </c>
      <c r="D694" t="s">
        <v>16</v>
      </c>
      <c r="E694" s="26">
        <v>44.7</v>
      </c>
      <c r="G694" s="2">
        <f t="shared" si="10"/>
        <v>44.7</v>
      </c>
      <c r="H694" s="525"/>
      <c r="J694" s="26"/>
      <c r="L694" s="240"/>
    </row>
    <row r="695" spans="1:13">
      <c r="B695" s="526"/>
      <c r="C695" s="526"/>
      <c r="D695" t="s">
        <v>17</v>
      </c>
      <c r="E695" s="26">
        <v>5</v>
      </c>
      <c r="G695" s="2">
        <f t="shared" si="10"/>
        <v>49.7</v>
      </c>
      <c r="H695" s="526"/>
      <c r="J695" s="26"/>
      <c r="L695" s="240"/>
    </row>
    <row r="696" spans="1:13">
      <c r="B696" s="526"/>
      <c r="C696" s="526"/>
      <c r="D696" t="s">
        <v>18</v>
      </c>
      <c r="E696" s="240">
        <v>60</v>
      </c>
      <c r="G696" s="2">
        <f t="shared" si="10"/>
        <v>109.7</v>
      </c>
      <c r="H696" s="526"/>
      <c r="J696" s="240"/>
      <c r="L696" s="240"/>
    </row>
    <row r="697" spans="1:13">
      <c r="B697" s="526"/>
      <c r="C697" s="526"/>
      <c r="D697" t="s">
        <v>19</v>
      </c>
      <c r="E697" s="240">
        <v>5</v>
      </c>
      <c r="G697" s="2">
        <f t="shared" si="10"/>
        <v>114.7</v>
      </c>
      <c r="H697" s="526"/>
      <c r="J697" s="240"/>
      <c r="L697" s="240"/>
    </row>
    <row r="698" spans="1:13">
      <c r="A698" s="7">
        <v>45320</v>
      </c>
      <c r="B698" s="526">
        <v>28180</v>
      </c>
      <c r="C698" s="526" t="s">
        <v>33</v>
      </c>
      <c r="D698" t="s">
        <v>16</v>
      </c>
      <c r="E698" s="240"/>
      <c r="F698" s="26">
        <v>44.7</v>
      </c>
      <c r="G698" s="2">
        <f t="shared" si="10"/>
        <v>70</v>
      </c>
      <c r="H698" s="526"/>
      <c r="J698" s="240"/>
      <c r="L698" s="240"/>
    </row>
    <row r="699" spans="1:13">
      <c r="A699" s="7">
        <v>45320</v>
      </c>
      <c r="B699" s="526">
        <v>28180</v>
      </c>
      <c r="C699" s="526" t="s">
        <v>33</v>
      </c>
      <c r="D699" t="s">
        <v>17</v>
      </c>
      <c r="E699" s="240"/>
      <c r="F699" s="26">
        <v>5</v>
      </c>
      <c r="G699" s="2">
        <f t="shared" si="10"/>
        <v>65</v>
      </c>
      <c r="H699" s="526"/>
      <c r="J699" s="240"/>
      <c r="L699" s="240"/>
    </row>
    <row r="700" spans="1:13">
      <c r="A700" s="7">
        <v>45320</v>
      </c>
      <c r="B700" s="526">
        <v>28180</v>
      </c>
      <c r="C700" s="526" t="s">
        <v>33</v>
      </c>
      <c r="D700" t="s">
        <v>18</v>
      </c>
      <c r="E700" s="240"/>
      <c r="F700" s="240">
        <v>60</v>
      </c>
      <c r="G700" s="2">
        <f t="shared" si="10"/>
        <v>5</v>
      </c>
      <c r="H700" s="526"/>
      <c r="J700" s="240"/>
      <c r="L700" s="240"/>
    </row>
    <row r="701" spans="1:13">
      <c r="A701" s="7">
        <v>45320</v>
      </c>
      <c r="B701" s="526">
        <v>28180</v>
      </c>
      <c r="C701" s="526" t="s">
        <v>33</v>
      </c>
      <c r="D701" t="s">
        <v>19</v>
      </c>
      <c r="E701" s="240"/>
      <c r="F701" s="240">
        <v>5</v>
      </c>
      <c r="G701" s="2">
        <f t="shared" si="10"/>
        <v>0</v>
      </c>
      <c r="H701" s="526"/>
      <c r="J701" s="240"/>
      <c r="L701" s="240"/>
    </row>
    <row r="702" spans="1:13">
      <c r="A702" s="44">
        <v>45291</v>
      </c>
      <c r="B702" s="525" t="s">
        <v>14</v>
      </c>
      <c r="C702" s="525" t="s">
        <v>34</v>
      </c>
      <c r="D702" t="s">
        <v>16</v>
      </c>
      <c r="E702" s="26">
        <v>47.8</v>
      </c>
      <c r="F702" s="240"/>
      <c r="G702" s="2">
        <f t="shared" si="10"/>
        <v>47.8</v>
      </c>
      <c r="H702" s="525"/>
      <c r="J702" s="26"/>
      <c r="L702" s="240"/>
    </row>
    <row r="703" spans="1:13">
      <c r="B703" s="526"/>
      <c r="C703" s="526"/>
      <c r="D703" t="s">
        <v>17</v>
      </c>
      <c r="E703" s="26">
        <v>5</v>
      </c>
      <c r="F703" s="240"/>
      <c r="G703" s="2">
        <f t="shared" si="10"/>
        <v>52.8</v>
      </c>
      <c r="H703" s="526"/>
      <c r="J703" s="26"/>
      <c r="L703" s="37"/>
    </row>
    <row r="704" spans="1:13">
      <c r="B704" s="526"/>
      <c r="C704" s="526"/>
      <c r="D704" t="s">
        <v>18</v>
      </c>
      <c r="E704" s="240">
        <v>60</v>
      </c>
      <c r="F704" s="240"/>
      <c r="G704" s="2">
        <f t="shared" si="10"/>
        <v>112.8</v>
      </c>
      <c r="H704" s="526"/>
      <c r="J704" s="240"/>
    </row>
    <row r="705" spans="1:10">
      <c r="B705" s="526"/>
      <c r="C705" s="526"/>
      <c r="D705" t="s">
        <v>19</v>
      </c>
      <c r="E705" s="240">
        <v>5</v>
      </c>
      <c r="F705" s="240"/>
      <c r="G705" s="2">
        <f t="shared" si="10"/>
        <v>117.8</v>
      </c>
      <c r="H705" s="526"/>
      <c r="J705" s="240"/>
    </row>
    <row r="706" spans="1:10">
      <c r="A706" s="7">
        <v>45320</v>
      </c>
      <c r="B706" s="526">
        <v>28180</v>
      </c>
      <c r="C706" s="526" t="s">
        <v>34</v>
      </c>
      <c r="D706" t="s">
        <v>16</v>
      </c>
      <c r="E706" s="240"/>
      <c r="F706" s="26">
        <v>47.8</v>
      </c>
      <c r="G706" s="2">
        <f t="shared" si="10"/>
        <v>70</v>
      </c>
    </row>
    <row r="707" spans="1:10">
      <c r="A707" s="7">
        <v>45320</v>
      </c>
      <c r="B707" s="526">
        <v>28180</v>
      </c>
      <c r="C707" s="526" t="s">
        <v>34</v>
      </c>
      <c r="D707" t="s">
        <v>17</v>
      </c>
      <c r="E707" s="240"/>
      <c r="F707" s="26">
        <v>5</v>
      </c>
      <c r="G707" s="2">
        <f t="shared" si="10"/>
        <v>65</v>
      </c>
    </row>
    <row r="708" spans="1:10">
      <c r="A708" s="7">
        <v>45320</v>
      </c>
      <c r="B708" s="526">
        <v>28180</v>
      </c>
      <c r="C708" s="526" t="s">
        <v>34</v>
      </c>
      <c r="D708" t="s">
        <v>18</v>
      </c>
      <c r="F708" s="240">
        <v>60</v>
      </c>
      <c r="G708" s="2">
        <f t="shared" si="10"/>
        <v>5</v>
      </c>
    </row>
    <row r="709" spans="1:10">
      <c r="A709" s="7">
        <v>45320</v>
      </c>
      <c r="B709" s="526">
        <v>28180</v>
      </c>
      <c r="C709" s="526" t="s">
        <v>34</v>
      </c>
      <c r="D709" t="s">
        <v>19</v>
      </c>
      <c r="F709" s="240">
        <v>5</v>
      </c>
      <c r="G709" s="2">
        <f t="shared" si="10"/>
        <v>0</v>
      </c>
    </row>
    <row r="710" spans="1:10">
      <c r="A710" s="88">
        <v>45322</v>
      </c>
      <c r="B710" s="525" t="s">
        <v>14</v>
      </c>
      <c r="C710" s="525" t="s">
        <v>15</v>
      </c>
      <c r="D710" t="s">
        <v>16</v>
      </c>
      <c r="E710" s="26">
        <v>53.4</v>
      </c>
      <c r="G710" s="2">
        <f>+G709+E710-F710</f>
        <v>53.4</v>
      </c>
    </row>
    <row r="711" spans="1:10">
      <c r="A711" s="86"/>
      <c r="B711" s="526"/>
      <c r="C711" s="526"/>
      <c r="D711" t="s">
        <v>17</v>
      </c>
      <c r="E711" s="26">
        <v>8.8000000000000007</v>
      </c>
      <c r="G711" s="2">
        <f t="shared" si="10"/>
        <v>62.2</v>
      </c>
    </row>
    <row r="712" spans="1:10">
      <c r="A712" s="86"/>
      <c r="B712" s="526"/>
      <c r="C712" s="526"/>
      <c r="D712" t="s">
        <v>18</v>
      </c>
      <c r="E712" s="240">
        <v>60</v>
      </c>
      <c r="G712" s="2">
        <f t="shared" ref="G712:G726" si="11">+G711+E712-F712</f>
        <v>122.2</v>
      </c>
    </row>
    <row r="713" spans="1:10">
      <c r="A713" s="86"/>
      <c r="B713" s="526"/>
      <c r="C713" s="526"/>
      <c r="D713" t="s">
        <v>19</v>
      </c>
      <c r="E713" s="240">
        <v>5</v>
      </c>
      <c r="G713" s="2">
        <f t="shared" si="11"/>
        <v>127.2</v>
      </c>
    </row>
    <row r="714" spans="1:10">
      <c r="A714" s="7">
        <v>45344</v>
      </c>
      <c r="B714" s="526">
        <v>28279</v>
      </c>
      <c r="C714" s="526" t="s">
        <v>15</v>
      </c>
      <c r="D714" t="s">
        <v>16</v>
      </c>
      <c r="F714" s="26">
        <v>53.4</v>
      </c>
      <c r="G714" s="2">
        <f t="shared" si="11"/>
        <v>73.800000000000011</v>
      </c>
    </row>
    <row r="715" spans="1:10">
      <c r="A715" s="7">
        <v>45344</v>
      </c>
      <c r="B715" s="526">
        <v>28279</v>
      </c>
      <c r="C715" s="526" t="s">
        <v>15</v>
      </c>
      <c r="D715" t="s">
        <v>17</v>
      </c>
      <c r="F715" s="26">
        <v>8.8000000000000007</v>
      </c>
      <c r="G715" s="2">
        <f>+G714+E715-F715</f>
        <v>65.000000000000014</v>
      </c>
    </row>
    <row r="716" spans="1:10" hidden="1">
      <c r="B716" s="526"/>
      <c r="C716" s="526"/>
      <c r="D716" t="s">
        <v>18</v>
      </c>
      <c r="F716" s="240">
        <v>60</v>
      </c>
      <c r="G716" s="2">
        <f t="shared" ref="G716:G723" si="12">+G715+E716-F716</f>
        <v>5.0000000000000142</v>
      </c>
    </row>
    <row r="717" spans="1:10">
      <c r="A717" s="7">
        <v>45344</v>
      </c>
      <c r="B717" s="526">
        <v>28279</v>
      </c>
      <c r="C717" s="526" t="s">
        <v>15</v>
      </c>
      <c r="D717" t="s">
        <v>18</v>
      </c>
      <c r="F717" s="240">
        <v>60</v>
      </c>
      <c r="G717" s="2">
        <f>G715+E717-F717</f>
        <v>5.0000000000000142</v>
      </c>
    </row>
    <row r="718" spans="1:10">
      <c r="A718" s="7">
        <v>45344</v>
      </c>
      <c r="B718" s="526">
        <v>28279</v>
      </c>
      <c r="C718" s="526" t="s">
        <v>15</v>
      </c>
      <c r="D718" t="s">
        <v>19</v>
      </c>
      <c r="F718" s="240">
        <v>5</v>
      </c>
      <c r="G718" s="2">
        <f>+G717+E718-F718</f>
        <v>1.4210854715202004E-14</v>
      </c>
    </row>
    <row r="719" spans="1:10">
      <c r="A719" s="44">
        <v>45351</v>
      </c>
      <c r="B719" s="525" t="s">
        <v>14</v>
      </c>
      <c r="C719" s="64" t="s">
        <v>20</v>
      </c>
      <c r="D719" t="s">
        <v>16</v>
      </c>
      <c r="E719" s="26">
        <v>55.3</v>
      </c>
      <c r="G719" s="2">
        <f>+G718+E719-F719</f>
        <v>55.300000000000011</v>
      </c>
    </row>
    <row r="720" spans="1:10">
      <c r="B720" s="526"/>
      <c r="C720" s="65"/>
      <c r="D720" t="s">
        <v>17</v>
      </c>
      <c r="E720" s="26">
        <v>5</v>
      </c>
      <c r="G720" s="2">
        <f t="shared" si="12"/>
        <v>60.300000000000011</v>
      </c>
    </row>
    <row r="721" spans="1:8">
      <c r="B721" s="526"/>
      <c r="C721" s="65"/>
      <c r="D721" t="s">
        <v>18</v>
      </c>
      <c r="E721" s="26">
        <v>58</v>
      </c>
      <c r="G721" s="2">
        <f t="shared" si="12"/>
        <v>118.30000000000001</v>
      </c>
    </row>
    <row r="722" spans="1:8">
      <c r="B722" s="526"/>
      <c r="C722" s="65"/>
      <c r="D722" t="s">
        <v>19</v>
      </c>
      <c r="E722" s="26">
        <v>5</v>
      </c>
      <c r="G722" s="2">
        <f t="shared" si="12"/>
        <v>123.30000000000001</v>
      </c>
      <c r="H722" s="26"/>
    </row>
    <row r="723" spans="1:8">
      <c r="A723" s="7">
        <v>45355</v>
      </c>
      <c r="B723" s="526">
        <v>28346</v>
      </c>
      <c r="C723" s="65" t="s">
        <v>20</v>
      </c>
      <c r="D723" t="s">
        <v>18</v>
      </c>
      <c r="E723" s="26"/>
      <c r="F723" s="2">
        <v>58</v>
      </c>
      <c r="G723" s="2">
        <f t="shared" si="12"/>
        <v>65.300000000000011</v>
      </c>
    </row>
    <row r="724" spans="1:8">
      <c r="A724" s="7">
        <v>45355</v>
      </c>
      <c r="B724" s="526">
        <v>28346</v>
      </c>
      <c r="C724" s="65" t="s">
        <v>20</v>
      </c>
      <c r="D724" t="s">
        <v>19</v>
      </c>
      <c r="E724" s="26"/>
      <c r="F724" s="2">
        <v>5</v>
      </c>
      <c r="G724" s="2">
        <f t="shared" si="11"/>
        <v>60.300000000000011</v>
      </c>
    </row>
    <row r="725" spans="1:8">
      <c r="A725" s="7">
        <v>45374</v>
      </c>
      <c r="B725" s="526">
        <v>28578</v>
      </c>
      <c r="C725" s="65" t="s">
        <v>20</v>
      </c>
      <c r="D725" t="s">
        <v>16</v>
      </c>
      <c r="F725" s="26">
        <v>55.3</v>
      </c>
      <c r="G725" s="2">
        <f t="shared" si="11"/>
        <v>5.0000000000000142</v>
      </c>
    </row>
    <row r="726" spans="1:8">
      <c r="A726" s="7">
        <v>45374</v>
      </c>
      <c r="B726" s="526">
        <v>28578</v>
      </c>
      <c r="C726" s="65" t="s">
        <v>20</v>
      </c>
      <c r="D726" t="s">
        <v>17</v>
      </c>
      <c r="F726" s="26">
        <v>5</v>
      </c>
      <c r="G726" s="2">
        <f t="shared" si="11"/>
        <v>1.4210854715202004E-14</v>
      </c>
    </row>
    <row r="727" spans="1:8">
      <c r="A727" s="44">
        <v>45382</v>
      </c>
      <c r="B727" s="525" t="s">
        <v>14</v>
      </c>
      <c r="C727" s="525" t="s">
        <v>23</v>
      </c>
      <c r="D727" t="s">
        <v>16</v>
      </c>
      <c r="E727" s="240">
        <v>53.5</v>
      </c>
      <c r="G727" s="2">
        <f t="shared" ref="G727:G802" si="13">+G726+E727-F727</f>
        <v>53.500000000000014</v>
      </c>
    </row>
    <row r="728" spans="1:8">
      <c r="B728" s="526"/>
      <c r="C728" s="526"/>
      <c r="D728" t="s">
        <v>17</v>
      </c>
      <c r="E728" s="240">
        <v>5</v>
      </c>
      <c r="G728" s="2">
        <f t="shared" si="13"/>
        <v>58.500000000000014</v>
      </c>
    </row>
    <row r="729" spans="1:8">
      <c r="B729" s="526"/>
      <c r="C729" s="526"/>
      <c r="D729" t="s">
        <v>18</v>
      </c>
      <c r="E729" s="240">
        <v>60</v>
      </c>
      <c r="G729" s="2">
        <f t="shared" si="13"/>
        <v>118.50000000000001</v>
      </c>
    </row>
    <row r="730" spans="1:8">
      <c r="B730" s="526"/>
      <c r="C730" s="526"/>
      <c r="D730" t="s">
        <v>19</v>
      </c>
      <c r="E730" s="240">
        <v>5</v>
      </c>
      <c r="G730" s="2">
        <f t="shared" si="13"/>
        <v>123.50000000000001</v>
      </c>
    </row>
    <row r="731" spans="1:8">
      <c r="A731" s="7">
        <v>45420</v>
      </c>
      <c r="B731" s="526">
        <v>28846</v>
      </c>
      <c r="C731" s="526" t="s">
        <v>23</v>
      </c>
      <c r="D731" t="s">
        <v>16</v>
      </c>
      <c r="F731" s="240">
        <v>53.5</v>
      </c>
      <c r="G731" s="2">
        <f t="shared" si="13"/>
        <v>70.000000000000014</v>
      </c>
    </row>
    <row r="732" spans="1:8">
      <c r="A732" s="7">
        <v>45420</v>
      </c>
      <c r="B732" s="526">
        <v>28846</v>
      </c>
      <c r="C732" s="526" t="s">
        <v>23</v>
      </c>
      <c r="D732" t="s">
        <v>17</v>
      </c>
      <c r="F732" s="240">
        <v>5</v>
      </c>
      <c r="G732" s="2">
        <f t="shared" si="13"/>
        <v>65.000000000000014</v>
      </c>
    </row>
    <row r="733" spans="1:8">
      <c r="A733" s="7">
        <v>45420</v>
      </c>
      <c r="B733" s="526">
        <v>28846</v>
      </c>
      <c r="C733" s="526" t="s">
        <v>23</v>
      </c>
      <c r="D733" t="s">
        <v>18</v>
      </c>
      <c r="F733" s="240">
        <v>60</v>
      </c>
      <c r="G733" s="2">
        <f t="shared" si="13"/>
        <v>5.0000000000000142</v>
      </c>
    </row>
    <row r="734" spans="1:8">
      <c r="A734" s="7">
        <v>45420</v>
      </c>
      <c r="B734" s="526">
        <v>28846</v>
      </c>
      <c r="C734" s="526" t="s">
        <v>23</v>
      </c>
      <c r="D734" t="s">
        <v>19</v>
      </c>
      <c r="F734" s="240">
        <v>5</v>
      </c>
      <c r="G734" s="2">
        <f t="shared" si="13"/>
        <v>1.4210854715202004E-14</v>
      </c>
    </row>
    <row r="735" spans="1:8">
      <c r="A735" s="44">
        <v>45412</v>
      </c>
      <c r="B735" s="525" t="s">
        <v>14</v>
      </c>
      <c r="C735" s="525" t="s">
        <v>24</v>
      </c>
      <c r="D735" t="s">
        <v>16</v>
      </c>
      <c r="E735" s="8">
        <v>53.2</v>
      </c>
      <c r="G735" s="2">
        <f t="shared" si="13"/>
        <v>53.200000000000017</v>
      </c>
    </row>
    <row r="736" spans="1:8">
      <c r="B736" s="526"/>
      <c r="C736" s="526"/>
      <c r="D736" t="s">
        <v>17</v>
      </c>
      <c r="E736" s="8">
        <v>5</v>
      </c>
      <c r="G736" s="2">
        <f t="shared" si="13"/>
        <v>58.200000000000017</v>
      </c>
    </row>
    <row r="737" spans="1:11">
      <c r="B737" s="526"/>
      <c r="C737" s="526"/>
      <c r="D737" t="s">
        <v>18</v>
      </c>
      <c r="E737" s="8">
        <v>60</v>
      </c>
      <c r="G737" s="2">
        <f t="shared" si="13"/>
        <v>118.20000000000002</v>
      </c>
    </row>
    <row r="738" spans="1:11">
      <c r="B738" s="526"/>
      <c r="C738" s="526"/>
      <c r="D738" t="s">
        <v>19</v>
      </c>
      <c r="E738" s="8">
        <v>5</v>
      </c>
      <c r="G738" s="2">
        <f t="shared" si="13"/>
        <v>123.20000000000002</v>
      </c>
    </row>
    <row r="739" spans="1:11">
      <c r="A739" s="7">
        <v>45420</v>
      </c>
      <c r="B739" s="526">
        <v>28846</v>
      </c>
      <c r="C739" s="526" t="s">
        <v>24</v>
      </c>
      <c r="D739" t="s">
        <v>18</v>
      </c>
      <c r="F739" s="2">
        <v>60</v>
      </c>
      <c r="G739" s="2">
        <f>+G738+E739-F739</f>
        <v>63.200000000000017</v>
      </c>
    </row>
    <row r="740" spans="1:11">
      <c r="A740" s="7">
        <v>45420</v>
      </c>
      <c r="B740" s="526">
        <v>28846</v>
      </c>
      <c r="C740" s="526" t="s">
        <v>24</v>
      </c>
      <c r="D740" t="s">
        <v>19</v>
      </c>
      <c r="F740" s="2">
        <v>5</v>
      </c>
      <c r="G740" s="2">
        <f t="shared" ref="G740:G750" si="14">+G739+E740-F740</f>
        <v>58.200000000000017</v>
      </c>
    </row>
    <row r="741" spans="1:11">
      <c r="A741" s="7">
        <v>45468</v>
      </c>
      <c r="B741" s="526">
        <v>29074</v>
      </c>
      <c r="C741" s="526" t="s">
        <v>24</v>
      </c>
      <c r="D741" t="s">
        <v>16</v>
      </c>
      <c r="F741" s="8">
        <v>53.2</v>
      </c>
      <c r="G741" s="2">
        <f t="shared" si="14"/>
        <v>5.0000000000000142</v>
      </c>
    </row>
    <row r="742" spans="1:11">
      <c r="A742" s="7">
        <v>45468</v>
      </c>
      <c r="B742" s="526">
        <v>29074</v>
      </c>
      <c r="C742" s="526" t="s">
        <v>24</v>
      </c>
      <c r="D742" t="s">
        <v>17</v>
      </c>
      <c r="F742" s="8">
        <v>5</v>
      </c>
      <c r="G742" s="2">
        <f t="shared" si="14"/>
        <v>1.4210854715202004E-14</v>
      </c>
    </row>
    <row r="743" spans="1:11">
      <c r="A743" s="44">
        <v>45443</v>
      </c>
      <c r="B743" s="525" t="s">
        <v>14</v>
      </c>
      <c r="C743" s="525" t="s">
        <v>25</v>
      </c>
      <c r="D743" t="s">
        <v>16</v>
      </c>
      <c r="E743" s="240">
        <v>48.4</v>
      </c>
      <c r="G743" s="2">
        <f t="shared" si="14"/>
        <v>48.400000000000013</v>
      </c>
    </row>
    <row r="744" spans="1:11">
      <c r="B744" s="526"/>
      <c r="C744" s="526"/>
      <c r="D744" t="s">
        <v>17</v>
      </c>
      <c r="E744" s="240">
        <v>5</v>
      </c>
      <c r="G744" s="2">
        <f t="shared" si="14"/>
        <v>53.400000000000013</v>
      </c>
    </row>
    <row r="745" spans="1:11">
      <c r="B745" s="526"/>
      <c r="C745" s="526"/>
      <c r="D745" t="s">
        <v>18</v>
      </c>
      <c r="E745" s="240">
        <v>60</v>
      </c>
      <c r="G745" s="2">
        <f t="shared" si="14"/>
        <v>113.4</v>
      </c>
    </row>
    <row r="746" spans="1:11">
      <c r="B746" s="526"/>
      <c r="C746" s="526"/>
      <c r="D746" t="s">
        <v>19</v>
      </c>
      <c r="E746" s="240">
        <v>5</v>
      </c>
      <c r="G746" s="2">
        <f t="shared" si="14"/>
        <v>118.4</v>
      </c>
    </row>
    <row r="747" spans="1:11">
      <c r="A747" s="7">
        <v>45468</v>
      </c>
      <c r="B747" s="526">
        <v>29074</v>
      </c>
      <c r="C747" s="526" t="s">
        <v>25</v>
      </c>
      <c r="D747" t="s">
        <v>16</v>
      </c>
      <c r="F747" s="240">
        <v>48.4</v>
      </c>
      <c r="G747" s="2">
        <f t="shared" si="14"/>
        <v>70</v>
      </c>
    </row>
    <row r="748" spans="1:11">
      <c r="A748" s="7">
        <v>45468</v>
      </c>
      <c r="B748" s="526">
        <v>29074</v>
      </c>
      <c r="C748" s="526" t="s">
        <v>25</v>
      </c>
      <c r="D748" t="s">
        <v>17</v>
      </c>
      <c r="F748" s="240">
        <v>5</v>
      </c>
      <c r="G748" s="2">
        <f t="shared" si="14"/>
        <v>65</v>
      </c>
    </row>
    <row r="749" spans="1:11">
      <c r="A749" s="7">
        <v>45468</v>
      </c>
      <c r="B749" s="526">
        <v>29074</v>
      </c>
      <c r="C749" s="526" t="s">
        <v>25</v>
      </c>
      <c r="D749" t="s">
        <v>18</v>
      </c>
      <c r="F749" s="240">
        <v>60</v>
      </c>
      <c r="G749" s="2">
        <f t="shared" si="14"/>
        <v>5</v>
      </c>
      <c r="I749" s="324"/>
      <c r="J749" s="324"/>
      <c r="K749" s="324"/>
    </row>
    <row r="750" spans="1:11">
      <c r="A750" s="7">
        <v>45468</v>
      </c>
      <c r="B750" s="526">
        <v>29074</v>
      </c>
      <c r="C750" s="526" t="s">
        <v>25</v>
      </c>
      <c r="D750" t="s">
        <v>19</v>
      </c>
      <c r="F750" s="240">
        <v>5</v>
      </c>
      <c r="G750" s="2">
        <f t="shared" si="14"/>
        <v>0</v>
      </c>
      <c r="I750" s="525"/>
      <c r="K750" s="240"/>
    </row>
    <row r="751" spans="1:11">
      <c r="A751" s="88">
        <v>45473</v>
      </c>
      <c r="B751" s="525" t="s">
        <v>14</v>
      </c>
      <c r="C751" s="525" t="s">
        <v>26</v>
      </c>
      <c r="D751" t="s">
        <v>16</v>
      </c>
      <c r="E751" s="240">
        <v>47</v>
      </c>
      <c r="F751" s="8"/>
      <c r="G751" s="2">
        <f t="shared" si="13"/>
        <v>47</v>
      </c>
      <c r="I751" s="526"/>
      <c r="K751" s="240"/>
    </row>
    <row r="752" spans="1:11">
      <c r="A752" s="86"/>
      <c r="B752" s="526"/>
      <c r="C752" s="526"/>
      <c r="D752" t="s">
        <v>17</v>
      </c>
      <c r="E752" s="240">
        <v>7</v>
      </c>
      <c r="G752" s="2">
        <f t="shared" si="13"/>
        <v>54</v>
      </c>
      <c r="I752" s="525"/>
      <c r="K752" s="265"/>
    </row>
    <row r="753" spans="1:11">
      <c r="A753" s="86"/>
      <c r="B753" s="526"/>
      <c r="C753" s="526"/>
      <c r="D753" t="s">
        <v>18</v>
      </c>
      <c r="E753" s="240">
        <v>60</v>
      </c>
      <c r="G753" s="2">
        <f t="shared" si="13"/>
        <v>114</v>
      </c>
      <c r="I753" s="526"/>
      <c r="K753" s="265"/>
    </row>
    <row r="754" spans="1:11">
      <c r="A754" s="86"/>
      <c r="B754" s="526"/>
      <c r="C754" s="526"/>
      <c r="D754" t="s">
        <v>19</v>
      </c>
      <c r="E754" s="240">
        <v>5</v>
      </c>
      <c r="G754" s="2">
        <f t="shared" si="13"/>
        <v>119</v>
      </c>
      <c r="I754" s="526"/>
      <c r="K754" s="265"/>
    </row>
    <row r="755" spans="1:11">
      <c r="A755" s="7">
        <v>45481</v>
      </c>
      <c r="B755" s="526">
        <v>29198</v>
      </c>
      <c r="C755" s="526" t="s">
        <v>26</v>
      </c>
      <c r="D755" t="s">
        <v>18</v>
      </c>
      <c r="F755" s="240">
        <v>60</v>
      </c>
      <c r="G755" s="2">
        <f t="shared" si="13"/>
        <v>59</v>
      </c>
      <c r="I755" s="526"/>
      <c r="K755" s="265"/>
    </row>
    <row r="756" spans="1:11">
      <c r="A756" s="7">
        <v>45481</v>
      </c>
      <c r="B756" s="526">
        <v>29198</v>
      </c>
      <c r="C756" s="526" t="s">
        <v>26</v>
      </c>
      <c r="D756" t="s">
        <v>19</v>
      </c>
      <c r="F756" s="240">
        <v>5</v>
      </c>
      <c r="G756" s="2">
        <f t="shared" si="13"/>
        <v>54</v>
      </c>
      <c r="I756" s="525"/>
      <c r="K756" s="240"/>
    </row>
    <row r="757" spans="1:11">
      <c r="A757" s="7">
        <v>45566</v>
      </c>
      <c r="B757" s="526">
        <v>29741</v>
      </c>
      <c r="C757" s="526" t="s">
        <v>26</v>
      </c>
      <c r="D757" t="s">
        <v>16</v>
      </c>
      <c r="F757" s="240">
        <v>47</v>
      </c>
      <c r="G757" s="2">
        <f t="shared" si="13"/>
        <v>7</v>
      </c>
      <c r="I757" s="525"/>
      <c r="K757" s="240"/>
    </row>
    <row r="758" spans="1:11">
      <c r="A758" s="7">
        <v>45566</v>
      </c>
      <c r="B758" s="526">
        <v>29741</v>
      </c>
      <c r="C758" s="526" t="s">
        <v>26</v>
      </c>
      <c r="D758" t="s">
        <v>17</v>
      </c>
      <c r="F758" s="240">
        <v>7</v>
      </c>
      <c r="G758" s="2">
        <f t="shared" si="13"/>
        <v>0</v>
      </c>
      <c r="I758" s="525"/>
      <c r="K758" s="240"/>
    </row>
    <row r="759" spans="1:11">
      <c r="A759" s="44">
        <v>45504</v>
      </c>
      <c r="B759" s="525" t="s">
        <v>14</v>
      </c>
      <c r="C759" s="525" t="s">
        <v>27</v>
      </c>
      <c r="D759" t="s">
        <v>16</v>
      </c>
      <c r="E759" s="265">
        <v>46.2</v>
      </c>
      <c r="G759" s="2">
        <f t="shared" si="13"/>
        <v>46.2</v>
      </c>
      <c r="I759" s="526"/>
      <c r="K759" s="240"/>
    </row>
    <row r="760" spans="1:11">
      <c r="B760" s="526"/>
      <c r="C760" s="526"/>
      <c r="D760" t="s">
        <v>17</v>
      </c>
      <c r="E760" s="265">
        <v>7</v>
      </c>
      <c r="G760" s="2">
        <f t="shared" si="13"/>
        <v>53.2</v>
      </c>
      <c r="I760" s="526"/>
      <c r="K760" s="240"/>
    </row>
    <row r="761" spans="1:11">
      <c r="B761" s="526"/>
      <c r="C761" s="526"/>
      <c r="D761" t="s">
        <v>18</v>
      </c>
      <c r="E761" s="265">
        <v>60</v>
      </c>
      <c r="G761" s="2">
        <f t="shared" si="13"/>
        <v>113.2</v>
      </c>
      <c r="I761" s="526"/>
      <c r="K761" s="240"/>
    </row>
    <row r="762" spans="1:11">
      <c r="B762" s="526"/>
      <c r="C762" s="526"/>
      <c r="D762" t="s">
        <v>19</v>
      </c>
      <c r="E762" s="265">
        <v>5</v>
      </c>
      <c r="G762" s="2">
        <f t="shared" si="13"/>
        <v>118.2</v>
      </c>
      <c r="K762" s="37"/>
    </row>
    <row r="763" spans="1:11">
      <c r="B763" s="526"/>
      <c r="C763" s="526"/>
      <c r="D763" t="s">
        <v>80</v>
      </c>
      <c r="E763" s="240">
        <v>250</v>
      </c>
      <c r="G763" s="2">
        <f t="shared" si="13"/>
        <v>368.2</v>
      </c>
      <c r="K763" s="37"/>
    </row>
    <row r="764" spans="1:11">
      <c r="A764" s="7">
        <v>45566</v>
      </c>
      <c r="B764" s="526">
        <v>29741</v>
      </c>
      <c r="C764" s="526" t="s">
        <v>27</v>
      </c>
      <c r="D764" t="s">
        <v>16</v>
      </c>
      <c r="E764" s="265"/>
      <c r="F764" s="265">
        <v>46.2</v>
      </c>
      <c r="G764" s="2">
        <f t="shared" si="13"/>
        <v>322</v>
      </c>
      <c r="K764" s="37"/>
    </row>
    <row r="765" spans="1:11">
      <c r="A765" s="7">
        <v>45566</v>
      </c>
      <c r="B765" s="526">
        <v>29741</v>
      </c>
      <c r="C765" s="526" t="s">
        <v>27</v>
      </c>
      <c r="D765" t="s">
        <v>17</v>
      </c>
      <c r="E765" s="265"/>
      <c r="F765" s="265">
        <v>7</v>
      </c>
      <c r="G765" s="2">
        <f t="shared" si="13"/>
        <v>315</v>
      </c>
      <c r="K765" s="37"/>
    </row>
    <row r="766" spans="1:11">
      <c r="A766" s="7">
        <v>45566</v>
      </c>
      <c r="B766" s="526">
        <v>29741</v>
      </c>
      <c r="C766" s="526" t="s">
        <v>27</v>
      </c>
      <c r="D766" t="s">
        <v>18</v>
      </c>
      <c r="E766" s="265"/>
      <c r="F766" s="265">
        <v>60</v>
      </c>
      <c r="G766" s="2">
        <f t="shared" si="13"/>
        <v>255</v>
      </c>
      <c r="K766" s="37"/>
    </row>
    <row r="767" spans="1:11">
      <c r="A767" s="7">
        <v>45566</v>
      </c>
      <c r="B767" s="526">
        <v>29741</v>
      </c>
      <c r="C767" s="526" t="s">
        <v>27</v>
      </c>
      <c r="D767" t="s">
        <v>19</v>
      </c>
      <c r="E767" s="265"/>
      <c r="F767" s="265">
        <v>5</v>
      </c>
      <c r="G767" s="2">
        <f t="shared" si="13"/>
        <v>250</v>
      </c>
      <c r="K767" s="37"/>
    </row>
    <row r="768" spans="1:11">
      <c r="A768" s="7">
        <v>45497</v>
      </c>
      <c r="B768" s="526">
        <v>29395</v>
      </c>
      <c r="C768" s="526" t="s">
        <v>27</v>
      </c>
      <c r="D768" t="s">
        <v>80</v>
      </c>
      <c r="E768" s="265"/>
      <c r="F768" s="265">
        <v>250</v>
      </c>
      <c r="G768" s="2">
        <f t="shared" si="13"/>
        <v>0</v>
      </c>
      <c r="K768" s="37"/>
    </row>
    <row r="769" spans="1:12">
      <c r="A769" s="44">
        <v>45535</v>
      </c>
      <c r="B769" s="525" t="s">
        <v>14</v>
      </c>
      <c r="C769" s="525" t="s">
        <v>81</v>
      </c>
      <c r="D769" t="s">
        <v>16</v>
      </c>
      <c r="E769" s="240">
        <v>46.3</v>
      </c>
      <c r="G769" s="2">
        <f t="shared" si="13"/>
        <v>46.3</v>
      </c>
    </row>
    <row r="770" spans="1:12">
      <c r="B770" s="526"/>
      <c r="C770" s="526"/>
      <c r="D770" t="s">
        <v>17</v>
      </c>
      <c r="E770" s="240">
        <v>7</v>
      </c>
      <c r="G770" s="2">
        <f t="shared" si="13"/>
        <v>53.3</v>
      </c>
    </row>
    <row r="771" spans="1:12">
      <c r="B771" s="526"/>
      <c r="C771" s="526"/>
      <c r="D771" t="s">
        <v>18</v>
      </c>
      <c r="E771" s="240">
        <v>60</v>
      </c>
      <c r="G771" s="2">
        <f t="shared" si="13"/>
        <v>113.3</v>
      </c>
    </row>
    <row r="772" spans="1:12">
      <c r="B772" s="526"/>
      <c r="C772" s="526"/>
      <c r="D772" t="s">
        <v>19</v>
      </c>
      <c r="E772" s="240">
        <v>5</v>
      </c>
      <c r="G772" s="2">
        <f t="shared" si="13"/>
        <v>118.3</v>
      </c>
    </row>
    <row r="773" spans="1:12">
      <c r="A773" s="7">
        <v>45566</v>
      </c>
      <c r="B773" s="526">
        <v>29741</v>
      </c>
      <c r="C773" s="526" t="s">
        <v>81</v>
      </c>
      <c r="D773" t="s">
        <v>16</v>
      </c>
      <c r="F773" s="240">
        <v>46.3</v>
      </c>
      <c r="G773" s="2">
        <f t="shared" si="13"/>
        <v>72</v>
      </c>
    </row>
    <row r="774" spans="1:12">
      <c r="A774" s="7">
        <v>45566</v>
      </c>
      <c r="B774" s="526">
        <v>29741</v>
      </c>
      <c r="C774" s="526" t="s">
        <v>81</v>
      </c>
      <c r="D774" t="s">
        <v>17</v>
      </c>
      <c r="F774" s="240">
        <v>7</v>
      </c>
      <c r="G774" s="2">
        <f t="shared" si="13"/>
        <v>65</v>
      </c>
    </row>
    <row r="775" spans="1:12">
      <c r="A775" s="7">
        <v>45566</v>
      </c>
      <c r="B775" s="526">
        <v>29741</v>
      </c>
      <c r="C775" s="526" t="s">
        <v>81</v>
      </c>
      <c r="D775" t="s">
        <v>18</v>
      </c>
      <c r="F775" s="240">
        <v>60</v>
      </c>
      <c r="G775" s="2">
        <f t="shared" si="13"/>
        <v>5</v>
      </c>
    </row>
    <row r="776" spans="1:12">
      <c r="A776" s="7">
        <v>45566</v>
      </c>
      <c r="B776" s="526">
        <v>29741</v>
      </c>
      <c r="C776" s="526" t="s">
        <v>81</v>
      </c>
      <c r="D776" t="s">
        <v>19</v>
      </c>
      <c r="F776" s="240">
        <v>5</v>
      </c>
      <c r="G776" s="2">
        <f t="shared" si="13"/>
        <v>0</v>
      </c>
      <c r="J776" s="525"/>
      <c r="L776" s="240"/>
    </row>
    <row r="777" spans="1:12">
      <c r="A777" s="44">
        <v>45565</v>
      </c>
      <c r="B777" s="525" t="s">
        <v>14</v>
      </c>
      <c r="C777" s="525" t="s">
        <v>53</v>
      </c>
      <c r="D777" t="s">
        <v>16</v>
      </c>
      <c r="E777" s="240">
        <v>46.6</v>
      </c>
      <c r="G777" s="2">
        <f t="shared" si="13"/>
        <v>46.6</v>
      </c>
      <c r="J777" s="526"/>
      <c r="L777" s="240"/>
    </row>
    <row r="778" spans="1:12">
      <c r="B778" s="526"/>
      <c r="C778" s="526"/>
      <c r="D778" t="s">
        <v>17</v>
      </c>
      <c r="E778" s="240">
        <v>5</v>
      </c>
      <c r="G778" s="2">
        <f t="shared" si="13"/>
        <v>51.6</v>
      </c>
      <c r="J778" s="526"/>
      <c r="L778" s="240"/>
    </row>
    <row r="779" spans="1:12">
      <c r="B779" s="526"/>
      <c r="C779" s="526"/>
      <c r="D779" t="s">
        <v>18</v>
      </c>
      <c r="E779" s="240">
        <v>60</v>
      </c>
      <c r="G779" s="2">
        <f t="shared" si="13"/>
        <v>111.6</v>
      </c>
      <c r="J779" s="526"/>
      <c r="L779" s="240"/>
    </row>
    <row r="780" spans="1:12">
      <c r="B780" s="526"/>
      <c r="C780" s="526"/>
      <c r="D780" t="s">
        <v>19</v>
      </c>
      <c r="E780" s="240">
        <v>5</v>
      </c>
      <c r="G780" s="2">
        <f t="shared" si="13"/>
        <v>116.6</v>
      </c>
      <c r="J780" s="525"/>
      <c r="L780" s="240"/>
    </row>
    <row r="781" spans="1:12">
      <c r="A781" s="7">
        <v>45632</v>
      </c>
      <c r="B781" s="526">
        <v>30108</v>
      </c>
      <c r="C781" s="526" t="s">
        <v>53</v>
      </c>
      <c r="D781" t="s">
        <v>16</v>
      </c>
      <c r="E781" s="240"/>
      <c r="F781" s="240">
        <v>46.6</v>
      </c>
      <c r="G781" s="2">
        <f t="shared" si="13"/>
        <v>70</v>
      </c>
      <c r="J781" s="525"/>
      <c r="L781" s="240"/>
    </row>
    <row r="782" spans="1:12">
      <c r="A782" s="7">
        <v>45632</v>
      </c>
      <c r="B782" s="526">
        <v>30108</v>
      </c>
      <c r="C782" s="526" t="s">
        <v>53</v>
      </c>
      <c r="D782" t="s">
        <v>17</v>
      </c>
      <c r="E782" s="240"/>
      <c r="F782" s="240">
        <v>5</v>
      </c>
      <c r="G782" s="2">
        <f t="shared" si="13"/>
        <v>65</v>
      </c>
      <c r="J782" s="525"/>
      <c r="L782" s="240"/>
    </row>
    <row r="783" spans="1:12">
      <c r="A783" s="7">
        <v>45632</v>
      </c>
      <c r="B783" s="526">
        <v>30108</v>
      </c>
      <c r="C783" s="526" t="s">
        <v>53</v>
      </c>
      <c r="D783" t="s">
        <v>18</v>
      </c>
      <c r="E783" s="240"/>
      <c r="F783" s="240">
        <v>60</v>
      </c>
      <c r="G783" s="2">
        <f t="shared" si="13"/>
        <v>5</v>
      </c>
      <c r="J783" s="525"/>
      <c r="L783" s="240"/>
    </row>
    <row r="784" spans="1:12">
      <c r="A784" s="7">
        <v>45632</v>
      </c>
      <c r="B784" s="526">
        <v>30108</v>
      </c>
      <c r="C784" s="526" t="s">
        <v>53</v>
      </c>
      <c r="D784" t="s">
        <v>19</v>
      </c>
      <c r="E784" s="240"/>
      <c r="F784" s="240">
        <v>5</v>
      </c>
      <c r="G784" s="2">
        <f t="shared" si="13"/>
        <v>0</v>
      </c>
      <c r="J784" s="525"/>
      <c r="L784" s="240"/>
    </row>
    <row r="785" spans="1:12">
      <c r="A785" s="88">
        <v>45596</v>
      </c>
      <c r="B785" s="525" t="s">
        <v>14</v>
      </c>
      <c r="C785" s="525" t="s">
        <v>30</v>
      </c>
      <c r="D785" t="s">
        <v>16</v>
      </c>
      <c r="E785" s="240">
        <v>39.1</v>
      </c>
      <c r="G785" s="2">
        <f t="shared" si="13"/>
        <v>39.1</v>
      </c>
      <c r="J785" s="526"/>
      <c r="L785" s="240"/>
    </row>
    <row r="786" spans="1:12">
      <c r="A786" s="86"/>
      <c r="B786" s="526"/>
      <c r="C786" s="526"/>
      <c r="D786" t="s">
        <v>17</v>
      </c>
      <c r="E786" s="240">
        <v>7</v>
      </c>
      <c r="G786" s="2">
        <f t="shared" si="13"/>
        <v>46.1</v>
      </c>
      <c r="J786" s="526"/>
      <c r="L786" s="240"/>
    </row>
    <row r="787" spans="1:12">
      <c r="A787" s="86"/>
      <c r="B787" s="526"/>
      <c r="C787" s="526"/>
      <c r="D787" t="s">
        <v>18</v>
      </c>
      <c r="E787" s="240">
        <v>60</v>
      </c>
      <c r="G787" s="2">
        <f t="shared" si="13"/>
        <v>106.1</v>
      </c>
      <c r="J787" s="526"/>
      <c r="L787" s="240"/>
    </row>
    <row r="788" spans="1:12">
      <c r="A788" s="86"/>
      <c r="B788" s="526"/>
      <c r="C788" s="526"/>
      <c r="D788" t="s">
        <v>19</v>
      </c>
      <c r="E788" s="240">
        <v>5</v>
      </c>
      <c r="G788" s="2">
        <f t="shared" si="13"/>
        <v>111.1</v>
      </c>
      <c r="J788" s="347"/>
      <c r="K788" s="325"/>
      <c r="L788" s="325"/>
    </row>
    <row r="789" spans="1:12">
      <c r="A789" s="7">
        <v>45632</v>
      </c>
      <c r="B789" s="526">
        <v>30108</v>
      </c>
      <c r="C789" s="526" t="s">
        <v>30</v>
      </c>
      <c r="D789" t="s">
        <v>16</v>
      </c>
      <c r="E789" s="240"/>
      <c r="F789" s="240">
        <v>39.1</v>
      </c>
      <c r="G789" s="2">
        <f t="shared" si="13"/>
        <v>72</v>
      </c>
      <c r="J789" s="347"/>
      <c r="K789" s="325"/>
      <c r="L789" s="325"/>
    </row>
    <row r="790" spans="1:12">
      <c r="A790" s="7">
        <v>45632</v>
      </c>
      <c r="B790" s="526">
        <v>30108</v>
      </c>
      <c r="C790" s="526" t="s">
        <v>30</v>
      </c>
      <c r="D790" t="s">
        <v>17</v>
      </c>
      <c r="E790" s="240"/>
      <c r="F790" s="240">
        <v>7</v>
      </c>
      <c r="G790" s="2">
        <f t="shared" si="13"/>
        <v>65</v>
      </c>
      <c r="J790" s="347"/>
      <c r="K790" s="325"/>
      <c r="L790" s="325"/>
    </row>
    <row r="791" spans="1:12">
      <c r="A791" s="7">
        <v>45632</v>
      </c>
      <c r="B791" s="526">
        <v>30108</v>
      </c>
      <c r="C791" s="526" t="s">
        <v>30</v>
      </c>
      <c r="D791" t="s">
        <v>18</v>
      </c>
      <c r="E791" s="240"/>
      <c r="F791" s="240">
        <v>60</v>
      </c>
      <c r="G791" s="2">
        <f t="shared" si="13"/>
        <v>5</v>
      </c>
      <c r="J791" s="347"/>
      <c r="K791" s="325"/>
      <c r="L791" s="325"/>
    </row>
    <row r="792" spans="1:12">
      <c r="A792" s="7">
        <v>45632</v>
      </c>
      <c r="B792" s="526">
        <v>30108</v>
      </c>
      <c r="C792" s="526" t="s">
        <v>30</v>
      </c>
      <c r="D792" t="s">
        <v>19</v>
      </c>
      <c r="E792" s="240"/>
      <c r="F792" s="240">
        <v>5</v>
      </c>
      <c r="G792" s="2">
        <f t="shared" si="13"/>
        <v>0</v>
      </c>
      <c r="J792" s="347"/>
      <c r="K792" s="325"/>
      <c r="L792" s="325"/>
    </row>
    <row r="793" spans="1:12">
      <c r="A793" s="88">
        <v>45626</v>
      </c>
      <c r="B793" s="525" t="s">
        <v>14</v>
      </c>
      <c r="C793" s="525" t="s">
        <v>83</v>
      </c>
      <c r="D793" t="s">
        <v>16</v>
      </c>
      <c r="E793" s="240">
        <v>38.6</v>
      </c>
      <c r="G793" s="2">
        <f t="shared" si="13"/>
        <v>38.6</v>
      </c>
      <c r="J793" s="325"/>
      <c r="K793" s="325"/>
      <c r="L793" s="325"/>
    </row>
    <row r="794" spans="1:12">
      <c r="A794" s="86"/>
      <c r="B794" s="526"/>
      <c r="C794" s="526"/>
      <c r="D794" t="s">
        <v>17</v>
      </c>
      <c r="E794" s="240">
        <v>7</v>
      </c>
      <c r="G794" s="2">
        <f t="shared" si="13"/>
        <v>45.6</v>
      </c>
      <c r="I794" s="543" t="s">
        <v>234</v>
      </c>
      <c r="J794" s="543"/>
      <c r="K794" s="543"/>
      <c r="L794" s="37"/>
    </row>
    <row r="795" spans="1:12">
      <c r="A795" s="86"/>
      <c r="B795" s="526"/>
      <c r="C795" s="526"/>
      <c r="D795" t="s">
        <v>18</v>
      </c>
      <c r="E795" s="240">
        <v>60</v>
      </c>
      <c r="G795" s="2">
        <f t="shared" si="13"/>
        <v>105.6</v>
      </c>
      <c r="H795">
        <v>2024</v>
      </c>
      <c r="I795" s="525" t="s">
        <v>83</v>
      </c>
      <c r="J795" t="s">
        <v>16</v>
      </c>
      <c r="K795" s="240">
        <v>38.6</v>
      </c>
    </row>
    <row r="796" spans="1:12">
      <c r="A796" s="86"/>
      <c r="B796" s="526"/>
      <c r="C796" s="526"/>
      <c r="D796" t="s">
        <v>19</v>
      </c>
      <c r="E796" s="240">
        <v>5</v>
      </c>
      <c r="G796" s="2">
        <f t="shared" si="13"/>
        <v>110.6</v>
      </c>
      <c r="I796" s="526"/>
      <c r="J796" t="s">
        <v>17</v>
      </c>
      <c r="K796" s="240">
        <v>7</v>
      </c>
    </row>
    <row r="797" spans="1:12">
      <c r="A797" s="7">
        <v>45632</v>
      </c>
      <c r="B797" s="526">
        <v>30108</v>
      </c>
      <c r="C797" s="526" t="s">
        <v>83</v>
      </c>
      <c r="D797" t="s">
        <v>18</v>
      </c>
      <c r="F797" s="240">
        <v>60</v>
      </c>
      <c r="G797" s="2">
        <f t="shared" si="13"/>
        <v>50.599999999999994</v>
      </c>
      <c r="I797" s="525" t="s">
        <v>34</v>
      </c>
      <c r="J797" t="s">
        <v>16</v>
      </c>
      <c r="K797" s="240">
        <v>32.6</v>
      </c>
    </row>
    <row r="798" spans="1:12">
      <c r="A798" s="7">
        <v>45632</v>
      </c>
      <c r="B798" s="526">
        <v>30108</v>
      </c>
      <c r="C798" s="526" t="s">
        <v>83</v>
      </c>
      <c r="D798" t="s">
        <v>19</v>
      </c>
      <c r="F798" s="240">
        <v>5</v>
      </c>
      <c r="G798" s="2">
        <f t="shared" si="13"/>
        <v>45.599999999999994</v>
      </c>
      <c r="I798" s="526"/>
      <c r="J798" t="s">
        <v>17</v>
      </c>
      <c r="K798" s="240">
        <v>3</v>
      </c>
    </row>
    <row r="799" spans="1:12">
      <c r="A799" s="7">
        <v>45680</v>
      </c>
      <c r="B799" s="526">
        <v>30353</v>
      </c>
      <c r="C799" s="526" t="s">
        <v>83</v>
      </c>
      <c r="D799" t="s">
        <v>16</v>
      </c>
      <c r="F799" s="240">
        <v>38.6</v>
      </c>
      <c r="G799" s="2">
        <f t="shared" si="13"/>
        <v>6.9999999999999929</v>
      </c>
      <c r="I799" s="526"/>
      <c r="K799" s="240"/>
    </row>
    <row r="800" spans="1:12">
      <c r="A800" s="7">
        <v>45680</v>
      </c>
      <c r="B800" s="526">
        <v>30353</v>
      </c>
      <c r="C800" s="526" t="s">
        <v>83</v>
      </c>
      <c r="D800" t="s">
        <v>17</v>
      </c>
      <c r="F800" s="240">
        <v>7</v>
      </c>
      <c r="G800" s="2">
        <f t="shared" si="13"/>
        <v>-7.1054273576010019E-15</v>
      </c>
      <c r="I800" s="526"/>
      <c r="K800" s="240"/>
    </row>
    <row r="801" spans="1:12">
      <c r="A801" s="44">
        <v>45657</v>
      </c>
      <c r="B801" s="525" t="s">
        <v>14</v>
      </c>
      <c r="C801" s="525" t="s">
        <v>34</v>
      </c>
      <c r="D801" t="s">
        <v>16</v>
      </c>
      <c r="E801" s="240">
        <v>32.6</v>
      </c>
      <c r="G801" s="2">
        <f t="shared" si="13"/>
        <v>32.599999999999994</v>
      </c>
      <c r="I801" s="526"/>
      <c r="J801" t="s">
        <v>18</v>
      </c>
      <c r="K801" s="240">
        <v>60</v>
      </c>
    </row>
    <row r="802" spans="1:12">
      <c r="B802" s="526"/>
      <c r="C802" s="526"/>
      <c r="D802" t="s">
        <v>17</v>
      </c>
      <c r="E802" s="240">
        <v>3</v>
      </c>
      <c r="G802" s="2">
        <f t="shared" si="13"/>
        <v>35.599999999999994</v>
      </c>
      <c r="I802" s="526"/>
      <c r="J802" t="s">
        <v>19</v>
      </c>
      <c r="K802" s="240">
        <v>5</v>
      </c>
    </row>
    <row r="803" spans="1:12">
      <c r="B803" s="526"/>
      <c r="C803" s="526"/>
      <c r="D803" t="s">
        <v>18</v>
      </c>
      <c r="E803" s="240">
        <v>60</v>
      </c>
      <c r="G803" s="2">
        <f t="shared" ref="G803:G808" si="15">+G802+E803-F803</f>
        <v>95.6</v>
      </c>
      <c r="K803" s="37">
        <f>SUM(K795:K802)</f>
        <v>146.19999999999999</v>
      </c>
    </row>
    <row r="804" spans="1:12">
      <c r="B804" s="526"/>
      <c r="C804" s="526"/>
      <c r="D804" t="s">
        <v>19</v>
      </c>
      <c r="E804" s="240">
        <v>5</v>
      </c>
      <c r="G804" s="2">
        <f t="shared" si="15"/>
        <v>100.6</v>
      </c>
    </row>
    <row r="805" spans="1:12">
      <c r="A805" s="7">
        <v>45680</v>
      </c>
      <c r="B805" s="526">
        <v>30353</v>
      </c>
      <c r="C805" s="526" t="s">
        <v>34</v>
      </c>
      <c r="D805" t="s">
        <v>16</v>
      </c>
      <c r="F805" s="240">
        <v>32.6</v>
      </c>
      <c r="G805" s="2">
        <f t="shared" si="15"/>
        <v>68</v>
      </c>
    </row>
    <row r="806" spans="1:12">
      <c r="A806" s="7">
        <v>45680</v>
      </c>
      <c r="B806" s="526">
        <v>30353</v>
      </c>
      <c r="C806" s="526" t="s">
        <v>34</v>
      </c>
      <c r="D806" t="s">
        <v>17</v>
      </c>
      <c r="F806" s="240">
        <v>3</v>
      </c>
      <c r="G806" s="2">
        <f t="shared" si="15"/>
        <v>65</v>
      </c>
    </row>
    <row r="807" spans="1:12">
      <c r="A807" s="7">
        <v>45680</v>
      </c>
      <c r="B807" s="526">
        <v>30353</v>
      </c>
      <c r="C807" s="526" t="s">
        <v>34</v>
      </c>
      <c r="D807" t="s">
        <v>18</v>
      </c>
      <c r="F807" s="240">
        <v>60</v>
      </c>
      <c r="G807" s="2">
        <f t="shared" si="15"/>
        <v>5</v>
      </c>
    </row>
    <row r="808" spans="1:12">
      <c r="A808" s="7">
        <v>45680</v>
      </c>
      <c r="B808" s="526">
        <v>30353</v>
      </c>
      <c r="C808" s="526" t="s">
        <v>34</v>
      </c>
      <c r="D808" t="s">
        <v>19</v>
      </c>
      <c r="F808" s="240">
        <v>5</v>
      </c>
      <c r="G808" s="2">
        <f t="shared" si="15"/>
        <v>0</v>
      </c>
      <c r="K808">
        <v>27</v>
      </c>
    </row>
    <row r="809" spans="1:12">
      <c r="A809" s="88">
        <v>45688</v>
      </c>
      <c r="B809" s="525" t="s">
        <v>14</v>
      </c>
      <c r="C809" s="525" t="s">
        <v>15</v>
      </c>
      <c r="D809" t="s">
        <v>16</v>
      </c>
      <c r="E809" s="240">
        <v>36.9</v>
      </c>
      <c r="G809" s="2">
        <f>+G808+E809-F809</f>
        <v>36.9</v>
      </c>
      <c r="K809">
        <v>31</v>
      </c>
    </row>
    <row r="810" spans="1:12">
      <c r="A810" s="86"/>
      <c r="B810" s="526"/>
      <c r="C810" s="526"/>
      <c r="D810" t="s">
        <v>17</v>
      </c>
      <c r="E810" s="240">
        <v>3</v>
      </c>
      <c r="G810" s="2">
        <f>+G809+E810-F810</f>
        <v>39.9</v>
      </c>
      <c r="K810">
        <v>29</v>
      </c>
    </row>
    <row r="811" spans="1:12">
      <c r="A811" s="86"/>
      <c r="B811" s="526"/>
      <c r="C811" s="526"/>
      <c r="D811" t="s">
        <v>18</v>
      </c>
      <c r="E811" s="240">
        <v>60</v>
      </c>
      <c r="G811" s="2">
        <f t="shared" ref="G811:G874" si="16">+G810+E811-F811</f>
        <v>99.9</v>
      </c>
    </row>
    <row r="812" spans="1:12">
      <c r="A812" s="86"/>
      <c r="B812" s="526"/>
      <c r="C812" s="526"/>
      <c r="D812" t="s">
        <v>19</v>
      </c>
      <c r="E812" s="240">
        <v>5</v>
      </c>
      <c r="G812" s="2">
        <f t="shared" si="16"/>
        <v>104.9</v>
      </c>
      <c r="I812" s="543" t="s">
        <v>234</v>
      </c>
      <c r="J812" s="543"/>
      <c r="K812" s="543"/>
      <c r="L812" s="543"/>
    </row>
    <row r="813" spans="1:12">
      <c r="A813" s="7">
        <v>45723</v>
      </c>
      <c r="B813" s="526">
        <v>30602</v>
      </c>
      <c r="C813" s="526" t="s">
        <v>15</v>
      </c>
      <c r="D813" t="s">
        <v>16</v>
      </c>
      <c r="E813" s="26"/>
      <c r="F813" s="240">
        <v>36.9</v>
      </c>
      <c r="G813" s="2">
        <f t="shared" si="16"/>
        <v>68</v>
      </c>
      <c r="I813">
        <v>2025</v>
      </c>
      <c r="J813" s="525" t="s">
        <v>15</v>
      </c>
      <c r="K813" t="s">
        <v>16</v>
      </c>
      <c r="L813" s="240">
        <v>36.9</v>
      </c>
    </row>
    <row r="814" spans="1:12">
      <c r="A814" s="7">
        <v>45723</v>
      </c>
      <c r="B814" s="526">
        <v>30602</v>
      </c>
      <c r="C814" s="526" t="s">
        <v>15</v>
      </c>
      <c r="D814" t="s">
        <v>17</v>
      </c>
      <c r="F814" s="240">
        <v>3</v>
      </c>
      <c r="G814" s="2">
        <f t="shared" si="16"/>
        <v>65</v>
      </c>
      <c r="J814" s="526"/>
      <c r="K814" t="s">
        <v>17</v>
      </c>
      <c r="L814" s="240">
        <v>3</v>
      </c>
    </row>
    <row r="815" spans="1:12">
      <c r="A815" s="7">
        <v>45723</v>
      </c>
      <c r="B815" s="526">
        <v>30602</v>
      </c>
      <c r="C815" s="526" t="s">
        <v>15</v>
      </c>
      <c r="D815" t="s">
        <v>18</v>
      </c>
      <c r="F815" s="240">
        <v>60</v>
      </c>
      <c r="G815" s="2">
        <f t="shared" si="16"/>
        <v>5</v>
      </c>
      <c r="J815" s="526"/>
      <c r="K815" t="s">
        <v>18</v>
      </c>
      <c r="L815" s="240">
        <v>60</v>
      </c>
    </row>
    <row r="816" spans="1:12">
      <c r="A816" s="7">
        <v>45723</v>
      </c>
      <c r="B816" s="526">
        <v>30602</v>
      </c>
      <c r="C816" s="526" t="s">
        <v>15</v>
      </c>
      <c r="D816" t="s">
        <v>19</v>
      </c>
      <c r="F816" s="240">
        <v>5</v>
      </c>
      <c r="G816" s="2">
        <f t="shared" si="16"/>
        <v>0</v>
      </c>
      <c r="J816" s="526"/>
      <c r="K816" t="s">
        <v>19</v>
      </c>
      <c r="L816" s="240">
        <v>5</v>
      </c>
    </row>
    <row r="817" spans="1:13">
      <c r="A817" s="44">
        <v>45716</v>
      </c>
      <c r="B817" s="525" t="s">
        <v>14</v>
      </c>
      <c r="C817" s="525" t="s">
        <v>20</v>
      </c>
      <c r="D817" t="s">
        <v>16</v>
      </c>
      <c r="E817" s="2">
        <v>44.9</v>
      </c>
      <c r="G817" s="2">
        <f t="shared" si="16"/>
        <v>44.9</v>
      </c>
      <c r="L817" s="359">
        <f>SUM(L813:L816)</f>
        <v>104.9</v>
      </c>
    </row>
    <row r="818" spans="1:13">
      <c r="B818" s="526"/>
      <c r="C818" s="526"/>
      <c r="D818" t="s">
        <v>17</v>
      </c>
      <c r="E818" s="2">
        <v>3</v>
      </c>
      <c r="G818" s="2">
        <f t="shared" si="16"/>
        <v>47.9</v>
      </c>
    </row>
    <row r="819" spans="1:13">
      <c r="B819" s="526"/>
      <c r="C819" s="526"/>
      <c r="D819" t="s">
        <v>18</v>
      </c>
      <c r="E819" s="2">
        <v>56</v>
      </c>
      <c r="G819" s="2">
        <f t="shared" si="16"/>
        <v>103.9</v>
      </c>
      <c r="J819" s="543" t="s">
        <v>234</v>
      </c>
      <c r="K819" s="543"/>
      <c r="L819" s="543"/>
      <c r="M819" s="543"/>
    </row>
    <row r="820" spans="1:13">
      <c r="B820" s="526"/>
      <c r="C820" s="526"/>
      <c r="D820" t="s">
        <v>19</v>
      </c>
      <c r="E820" s="2">
        <v>5</v>
      </c>
      <c r="G820" s="2">
        <f t="shared" si="16"/>
        <v>108.9</v>
      </c>
      <c r="J820" s="525" t="s">
        <v>20</v>
      </c>
      <c r="K820" t="s">
        <v>16</v>
      </c>
      <c r="L820" s="26">
        <v>44.9</v>
      </c>
    </row>
    <row r="821" spans="1:13">
      <c r="A821" s="7">
        <v>45740</v>
      </c>
      <c r="B821" s="526">
        <v>30731</v>
      </c>
      <c r="C821" s="526" t="s">
        <v>20</v>
      </c>
      <c r="D821" t="s">
        <v>16</v>
      </c>
      <c r="F821" s="2">
        <v>44.9</v>
      </c>
      <c r="G821" s="2">
        <f t="shared" si="16"/>
        <v>64</v>
      </c>
      <c r="J821" s="526"/>
      <c r="K821" t="s">
        <v>17</v>
      </c>
      <c r="L821" s="26">
        <v>3</v>
      </c>
    </row>
    <row r="822" spans="1:13">
      <c r="A822" s="7">
        <v>45740</v>
      </c>
      <c r="B822" s="526">
        <v>30731</v>
      </c>
      <c r="C822" s="526" t="s">
        <v>20</v>
      </c>
      <c r="D822" t="s">
        <v>17</v>
      </c>
      <c r="F822" s="2">
        <v>3</v>
      </c>
      <c r="G822" s="2">
        <f t="shared" si="16"/>
        <v>61</v>
      </c>
      <c r="L822" s="26">
        <f>SUM(L820:L821)</f>
        <v>47.9</v>
      </c>
    </row>
    <row r="823" spans="1:13">
      <c r="A823" s="7">
        <v>45740</v>
      </c>
      <c r="B823" s="526">
        <v>30736</v>
      </c>
      <c r="C823" s="526" t="s">
        <v>20</v>
      </c>
      <c r="D823" t="s">
        <v>18</v>
      </c>
      <c r="F823" s="2">
        <v>56</v>
      </c>
      <c r="G823" s="2">
        <f t="shared" si="16"/>
        <v>5</v>
      </c>
    </row>
    <row r="824" spans="1:13">
      <c r="A824" s="7">
        <v>45740</v>
      </c>
      <c r="B824" s="526">
        <v>30736</v>
      </c>
      <c r="C824" s="526" t="s">
        <v>20</v>
      </c>
      <c r="D824" t="s">
        <v>19</v>
      </c>
      <c r="F824" s="2">
        <v>5</v>
      </c>
      <c r="G824" s="2">
        <f t="shared" si="16"/>
        <v>0</v>
      </c>
    </row>
    <row r="825" spans="1:13">
      <c r="A825" s="44">
        <v>45747</v>
      </c>
      <c r="B825" s="525" t="s">
        <v>14</v>
      </c>
      <c r="C825" s="525" t="s">
        <v>23</v>
      </c>
      <c r="D825" t="s">
        <v>16</v>
      </c>
      <c r="E825" s="240">
        <v>69</v>
      </c>
      <c r="G825" s="2">
        <f t="shared" si="16"/>
        <v>69</v>
      </c>
    </row>
    <row r="826" spans="1:13">
      <c r="B826" s="526"/>
      <c r="C826" s="526"/>
      <c r="D826" t="s">
        <v>17</v>
      </c>
      <c r="E826" s="240">
        <v>3</v>
      </c>
      <c r="G826" s="2">
        <f t="shared" si="16"/>
        <v>72</v>
      </c>
    </row>
    <row r="827" spans="1:13">
      <c r="B827" s="526"/>
      <c r="C827" s="526"/>
      <c r="D827" t="s">
        <v>18</v>
      </c>
      <c r="E827" s="240">
        <v>60</v>
      </c>
      <c r="G827" s="2">
        <f t="shared" si="16"/>
        <v>132</v>
      </c>
    </row>
    <row r="828" spans="1:13">
      <c r="B828" s="526"/>
      <c r="C828" s="526"/>
      <c r="D828" t="s">
        <v>19</v>
      </c>
      <c r="E828" s="240">
        <v>5</v>
      </c>
      <c r="G828" s="2">
        <f t="shared" si="16"/>
        <v>137</v>
      </c>
    </row>
    <row r="829" spans="1:13">
      <c r="A829" s="7">
        <v>45800</v>
      </c>
      <c r="B829" s="526">
        <v>31035</v>
      </c>
      <c r="C829" s="526" t="s">
        <v>23</v>
      </c>
      <c r="D829" t="s">
        <v>16</v>
      </c>
      <c r="E829" s="240"/>
      <c r="F829" s="240">
        <v>69</v>
      </c>
      <c r="G829" s="2">
        <f t="shared" si="16"/>
        <v>68</v>
      </c>
    </row>
    <row r="830" spans="1:13">
      <c r="A830" s="7">
        <v>45800</v>
      </c>
      <c r="B830" s="526">
        <v>31035</v>
      </c>
      <c r="C830" s="526" t="s">
        <v>23</v>
      </c>
      <c r="D830" t="s">
        <v>17</v>
      </c>
      <c r="E830" s="240"/>
      <c r="F830" s="240">
        <v>3</v>
      </c>
      <c r="G830" s="2">
        <f t="shared" si="16"/>
        <v>65</v>
      </c>
    </row>
    <row r="831" spans="1:13">
      <c r="A831" s="7">
        <v>45800</v>
      </c>
      <c r="B831" s="526">
        <v>31035</v>
      </c>
      <c r="C831" s="526" t="s">
        <v>23</v>
      </c>
      <c r="D831" t="s">
        <v>18</v>
      </c>
      <c r="E831" s="240"/>
      <c r="F831" s="240">
        <v>60</v>
      </c>
      <c r="G831" s="2">
        <f t="shared" si="16"/>
        <v>5</v>
      </c>
    </row>
    <row r="832" spans="1:13">
      <c r="A832" s="7">
        <v>45800</v>
      </c>
      <c r="B832" s="526">
        <v>31035</v>
      </c>
      <c r="C832" s="526" t="s">
        <v>23</v>
      </c>
      <c r="D832" t="s">
        <v>19</v>
      </c>
      <c r="E832" s="240"/>
      <c r="F832" s="240">
        <v>5</v>
      </c>
      <c r="G832" s="2">
        <f t="shared" si="16"/>
        <v>0</v>
      </c>
    </row>
    <row r="833" spans="1:12">
      <c r="A833" s="88">
        <v>45777</v>
      </c>
      <c r="B833" s="525" t="s">
        <v>14</v>
      </c>
      <c r="C833" s="525" t="s">
        <v>24</v>
      </c>
      <c r="D833" t="s">
        <v>16</v>
      </c>
      <c r="E833" s="240">
        <v>68.2</v>
      </c>
      <c r="G833" s="2">
        <f t="shared" si="16"/>
        <v>68.2</v>
      </c>
      <c r="I833" s="543" t="s">
        <v>234</v>
      </c>
      <c r="J833" s="543"/>
      <c r="K833" s="543"/>
      <c r="L833" s="324"/>
    </row>
    <row r="834" spans="1:12">
      <c r="A834" s="86"/>
      <c r="B834" s="526"/>
      <c r="C834" s="526"/>
      <c r="D834" t="s">
        <v>17</v>
      </c>
      <c r="E834" s="240">
        <v>3</v>
      </c>
      <c r="G834" s="2">
        <f t="shared" si="16"/>
        <v>71.2</v>
      </c>
      <c r="H834">
        <v>2025</v>
      </c>
      <c r="I834" s="525" t="s">
        <v>26</v>
      </c>
      <c r="J834" t="s">
        <v>16</v>
      </c>
      <c r="K834" s="240">
        <v>61.8</v>
      </c>
    </row>
    <row r="835" spans="1:12">
      <c r="A835" s="86"/>
      <c r="B835" s="526"/>
      <c r="C835" s="526"/>
      <c r="D835" t="s">
        <v>18</v>
      </c>
      <c r="E835" s="240">
        <v>60</v>
      </c>
      <c r="G835" s="2">
        <f t="shared" si="16"/>
        <v>131.19999999999999</v>
      </c>
      <c r="I835" s="526"/>
      <c r="J835" t="s">
        <v>17</v>
      </c>
      <c r="K835" s="240">
        <v>4</v>
      </c>
    </row>
    <row r="836" spans="1:12">
      <c r="A836" s="86"/>
      <c r="B836" s="526"/>
      <c r="C836" s="526"/>
      <c r="D836" t="s">
        <v>19</v>
      </c>
      <c r="E836" s="240">
        <v>5</v>
      </c>
      <c r="G836" s="2">
        <f t="shared" si="16"/>
        <v>136.19999999999999</v>
      </c>
      <c r="I836" s="526"/>
      <c r="J836" t="s">
        <v>18</v>
      </c>
      <c r="K836" s="240">
        <v>60</v>
      </c>
    </row>
    <row r="837" spans="1:12">
      <c r="A837" s="7">
        <v>45800</v>
      </c>
      <c r="B837" s="526">
        <v>31035</v>
      </c>
      <c r="C837" s="526" t="s">
        <v>24</v>
      </c>
      <c r="D837" t="s">
        <v>16</v>
      </c>
      <c r="F837" s="240">
        <v>68.2</v>
      </c>
      <c r="G837" s="2">
        <f t="shared" si="16"/>
        <v>67.999999999999986</v>
      </c>
      <c r="I837" s="526"/>
      <c r="J837" t="s">
        <v>19</v>
      </c>
      <c r="K837" s="240">
        <v>5</v>
      </c>
    </row>
    <row r="838" spans="1:12">
      <c r="A838" s="7">
        <v>45800</v>
      </c>
      <c r="B838" s="526">
        <v>31035</v>
      </c>
      <c r="C838" s="526" t="s">
        <v>24</v>
      </c>
      <c r="D838" t="s">
        <v>17</v>
      </c>
      <c r="F838" s="240">
        <v>3</v>
      </c>
      <c r="G838" s="2">
        <f t="shared" si="16"/>
        <v>64.999999999999986</v>
      </c>
      <c r="I838" s="525"/>
      <c r="K838" s="240">
        <f>SUM(K834:K837)</f>
        <v>130.80000000000001</v>
      </c>
    </row>
    <row r="839" spans="1:12">
      <c r="A839" s="7">
        <v>45800</v>
      </c>
      <c r="B839" s="526">
        <v>31035</v>
      </c>
      <c r="C839" s="526" t="s">
        <v>24</v>
      </c>
      <c r="D839" t="s">
        <v>18</v>
      </c>
      <c r="F839" s="240">
        <v>60</v>
      </c>
      <c r="G839" s="2">
        <f t="shared" si="16"/>
        <v>4.9999999999999858</v>
      </c>
      <c r="I839" s="526"/>
    </row>
    <row r="840" spans="1:12">
      <c r="A840" s="7">
        <v>45800</v>
      </c>
      <c r="B840" s="526">
        <v>31035</v>
      </c>
      <c r="C840" s="526" t="s">
        <v>24</v>
      </c>
      <c r="D840" t="s">
        <v>19</v>
      </c>
      <c r="F840" s="240">
        <v>5</v>
      </c>
      <c r="G840" s="2">
        <f t="shared" si="16"/>
        <v>-1.4210854715202004E-14</v>
      </c>
      <c r="I840" s="526"/>
      <c r="K840" s="240"/>
    </row>
    <row r="841" spans="1:12">
      <c r="A841" s="88">
        <v>45808</v>
      </c>
      <c r="B841" s="525" t="s">
        <v>14</v>
      </c>
      <c r="C841" s="525" t="s">
        <v>25</v>
      </c>
      <c r="D841" t="s">
        <v>16</v>
      </c>
      <c r="E841" s="240">
        <v>68.2</v>
      </c>
      <c r="F841" s="8"/>
      <c r="G841" s="2">
        <f t="shared" si="16"/>
        <v>68.199999999999989</v>
      </c>
      <c r="I841" s="526"/>
      <c r="K841" s="240"/>
    </row>
    <row r="842" spans="1:12">
      <c r="A842" s="86"/>
      <c r="B842" s="526"/>
      <c r="C842" s="526"/>
      <c r="D842" t="s">
        <v>17</v>
      </c>
      <c r="E842" s="240">
        <v>5</v>
      </c>
      <c r="G842" s="2">
        <f t="shared" si="16"/>
        <v>73.199999999999989</v>
      </c>
      <c r="K842" s="37"/>
    </row>
    <row r="843" spans="1:12">
      <c r="A843" s="86"/>
      <c r="B843" s="526"/>
      <c r="C843" s="526"/>
      <c r="D843" t="s">
        <v>18</v>
      </c>
      <c r="E843" s="240">
        <v>60</v>
      </c>
      <c r="G843" s="2">
        <f t="shared" si="16"/>
        <v>133.19999999999999</v>
      </c>
    </row>
    <row r="844" spans="1:12">
      <c r="A844" s="86"/>
      <c r="B844" s="526"/>
      <c r="C844" s="526"/>
      <c r="D844" t="s">
        <v>19</v>
      </c>
      <c r="E844" s="240">
        <v>5</v>
      </c>
      <c r="G844" s="2">
        <f t="shared" si="16"/>
        <v>138.19999999999999</v>
      </c>
    </row>
    <row r="845" spans="1:12">
      <c r="A845" s="7">
        <v>45833</v>
      </c>
      <c r="B845" s="526">
        <v>31203</v>
      </c>
      <c r="C845" s="526" t="s">
        <v>25</v>
      </c>
      <c r="D845" t="s">
        <v>16</v>
      </c>
      <c r="F845" s="240">
        <v>68.2</v>
      </c>
      <c r="G845" s="2">
        <f t="shared" si="16"/>
        <v>69.999999999999986</v>
      </c>
    </row>
    <row r="846" spans="1:12">
      <c r="A846" s="7">
        <v>45833</v>
      </c>
      <c r="B846" s="526">
        <v>31203</v>
      </c>
      <c r="C846" s="526" t="s">
        <v>25</v>
      </c>
      <c r="D846" t="s">
        <v>17</v>
      </c>
      <c r="F846" s="240">
        <v>5</v>
      </c>
      <c r="G846" s="2">
        <f t="shared" si="16"/>
        <v>64.999999999999986</v>
      </c>
    </row>
    <row r="847" spans="1:12">
      <c r="A847" s="7">
        <v>45833</v>
      </c>
      <c r="B847" s="526">
        <v>31203</v>
      </c>
      <c r="C847" s="526" t="s">
        <v>25</v>
      </c>
      <c r="D847" t="s">
        <v>18</v>
      </c>
      <c r="F847" s="240">
        <v>60</v>
      </c>
      <c r="G847" s="2">
        <f t="shared" si="16"/>
        <v>4.9999999999999858</v>
      </c>
    </row>
    <row r="848" spans="1:12">
      <c r="A848" s="7">
        <v>45833</v>
      </c>
      <c r="B848" s="526">
        <v>31203</v>
      </c>
      <c r="C848" s="526" t="s">
        <v>25</v>
      </c>
      <c r="D848" t="s">
        <v>19</v>
      </c>
      <c r="F848" s="240">
        <v>5</v>
      </c>
      <c r="G848" s="2">
        <f t="shared" si="16"/>
        <v>-1.4210854715202004E-14</v>
      </c>
    </row>
    <row r="849" spans="1:11">
      <c r="A849" s="88">
        <v>45838</v>
      </c>
      <c r="B849" s="525" t="s">
        <v>14</v>
      </c>
      <c r="C849" s="525" t="s">
        <v>26</v>
      </c>
      <c r="D849" t="s">
        <v>16</v>
      </c>
      <c r="E849" s="240">
        <v>61.8</v>
      </c>
      <c r="G849" s="2">
        <f t="shared" si="16"/>
        <v>61.799999999999983</v>
      </c>
    </row>
    <row r="850" spans="1:11">
      <c r="A850" s="86"/>
      <c r="B850" s="526"/>
      <c r="C850" s="526"/>
      <c r="D850" t="s">
        <v>17</v>
      </c>
      <c r="E850" s="240">
        <v>4</v>
      </c>
      <c r="G850" s="2">
        <f t="shared" si="16"/>
        <v>65.799999999999983</v>
      </c>
    </row>
    <row r="851" spans="1:11">
      <c r="A851" s="86"/>
      <c r="B851" s="526"/>
      <c r="C851" s="526"/>
      <c r="D851" t="s">
        <v>18</v>
      </c>
      <c r="E851" s="240">
        <v>60</v>
      </c>
      <c r="G851" s="2">
        <f t="shared" si="16"/>
        <v>125.79999999999998</v>
      </c>
    </row>
    <row r="852" spans="1:11">
      <c r="A852" s="86"/>
      <c r="B852" s="526"/>
      <c r="C852" s="526"/>
      <c r="D852" t="s">
        <v>19</v>
      </c>
      <c r="E852" s="240">
        <v>5</v>
      </c>
      <c r="G852" s="2">
        <f t="shared" si="16"/>
        <v>130.79999999999998</v>
      </c>
    </row>
    <row r="853" spans="1:11">
      <c r="A853" s="7">
        <v>45852</v>
      </c>
      <c r="B853" s="526">
        <v>31342</v>
      </c>
      <c r="C853" s="526" t="s">
        <v>26</v>
      </c>
      <c r="D853" t="s">
        <v>16</v>
      </c>
      <c r="F853" s="240">
        <v>61.8</v>
      </c>
      <c r="G853" s="2">
        <f t="shared" si="16"/>
        <v>68.999999999999986</v>
      </c>
    </row>
    <row r="854" spans="1:11">
      <c r="A854" s="7">
        <v>45852</v>
      </c>
      <c r="B854" s="526">
        <v>31342</v>
      </c>
      <c r="C854" s="526" t="s">
        <v>26</v>
      </c>
      <c r="D854" t="s">
        <v>17</v>
      </c>
      <c r="F854" s="240">
        <v>4</v>
      </c>
      <c r="G854" s="2">
        <f t="shared" si="16"/>
        <v>64.999999999999986</v>
      </c>
      <c r="H854" s="324"/>
      <c r="I854" s="543" t="s">
        <v>234</v>
      </c>
      <c r="J854" s="543"/>
      <c r="K854" s="543"/>
    </row>
    <row r="855" spans="1:11">
      <c r="A855" s="7">
        <v>45852</v>
      </c>
      <c r="B855" s="526">
        <v>31342</v>
      </c>
      <c r="C855" s="526" t="s">
        <v>26</v>
      </c>
      <c r="D855" t="s">
        <v>18</v>
      </c>
      <c r="F855" s="240">
        <v>60</v>
      </c>
      <c r="G855" s="2">
        <f t="shared" si="16"/>
        <v>4.9999999999999858</v>
      </c>
      <c r="H855">
        <v>2025</v>
      </c>
      <c r="I855" s="525" t="s">
        <v>28</v>
      </c>
      <c r="J855" t="s">
        <v>16</v>
      </c>
      <c r="K855" s="240">
        <v>61.8</v>
      </c>
    </row>
    <row r="856" spans="1:11">
      <c r="A856" s="7">
        <v>45852</v>
      </c>
      <c r="B856" s="526">
        <v>31342</v>
      </c>
      <c r="C856" s="526" t="s">
        <v>26</v>
      </c>
      <c r="D856" t="s">
        <v>19</v>
      </c>
      <c r="F856" s="240">
        <v>5</v>
      </c>
      <c r="G856" s="2">
        <f t="shared" si="16"/>
        <v>-1.4210854715202004E-14</v>
      </c>
      <c r="I856" s="526"/>
      <c r="J856" t="s">
        <v>17</v>
      </c>
      <c r="K856" s="240">
        <v>8</v>
      </c>
    </row>
    <row r="857" spans="1:11">
      <c r="A857" s="44">
        <v>45869</v>
      </c>
      <c r="B857" s="525" t="s">
        <v>14</v>
      </c>
      <c r="C857" s="525" t="s">
        <v>27</v>
      </c>
      <c r="D857" t="s">
        <v>16</v>
      </c>
      <c r="E857" s="8">
        <v>61.8</v>
      </c>
      <c r="G857" s="2">
        <f t="shared" si="16"/>
        <v>61.799999999999983</v>
      </c>
      <c r="I857" s="526"/>
      <c r="J857" t="s">
        <v>18</v>
      </c>
      <c r="K857" s="240">
        <v>60</v>
      </c>
    </row>
    <row r="858" spans="1:11">
      <c r="B858" s="526"/>
      <c r="C858" s="526"/>
      <c r="D858" t="s">
        <v>17</v>
      </c>
      <c r="E858" s="8">
        <v>4</v>
      </c>
      <c r="G858" s="2">
        <f t="shared" si="16"/>
        <v>65.799999999999983</v>
      </c>
      <c r="I858" s="526"/>
      <c r="J858" t="s">
        <v>19</v>
      </c>
      <c r="K858" s="240">
        <v>5</v>
      </c>
    </row>
    <row r="859" spans="1:11">
      <c r="B859" s="526"/>
      <c r="C859" s="526"/>
      <c r="D859" t="s">
        <v>18</v>
      </c>
      <c r="E859" s="8">
        <v>60</v>
      </c>
      <c r="G859" s="2">
        <f t="shared" si="16"/>
        <v>125.79999999999998</v>
      </c>
      <c r="K859" s="8">
        <f>SUM(K855:K858)</f>
        <v>134.80000000000001</v>
      </c>
    </row>
    <row r="860" spans="1:11">
      <c r="B860" s="526"/>
      <c r="C860" s="526"/>
      <c r="D860" t="s">
        <v>19</v>
      </c>
      <c r="E860" s="8">
        <v>5</v>
      </c>
      <c r="G860" s="2">
        <f t="shared" si="16"/>
        <v>130.79999999999998</v>
      </c>
    </row>
    <row r="861" spans="1:11">
      <c r="A861" s="7">
        <v>45891</v>
      </c>
      <c r="B861" s="526">
        <v>31564</v>
      </c>
      <c r="C861" s="526" t="s">
        <v>27</v>
      </c>
      <c r="D861" t="s">
        <v>16</v>
      </c>
      <c r="F861" s="8">
        <v>61.8</v>
      </c>
      <c r="G861" s="2">
        <f t="shared" si="16"/>
        <v>68.999999999999986</v>
      </c>
    </row>
    <row r="862" spans="1:11">
      <c r="A862" s="7">
        <v>45891</v>
      </c>
      <c r="B862" s="526">
        <v>31564</v>
      </c>
      <c r="C862" s="526" t="s">
        <v>27</v>
      </c>
      <c r="D862" t="s">
        <v>17</v>
      </c>
      <c r="F862" s="8">
        <v>4</v>
      </c>
      <c r="G862" s="2">
        <f t="shared" si="16"/>
        <v>64.999999999999986</v>
      </c>
    </row>
    <row r="863" spans="1:11">
      <c r="A863" s="7">
        <v>45891</v>
      </c>
      <c r="B863" s="526">
        <v>31564</v>
      </c>
      <c r="C863" s="526" t="s">
        <v>27</v>
      </c>
      <c r="D863" t="s">
        <v>18</v>
      </c>
      <c r="F863" s="8">
        <v>60</v>
      </c>
      <c r="G863" s="2">
        <f t="shared" si="16"/>
        <v>4.9999999999999858</v>
      </c>
    </row>
    <row r="864" spans="1:11">
      <c r="A864" s="7">
        <v>45891</v>
      </c>
      <c r="B864" s="526">
        <v>31564</v>
      </c>
      <c r="C864" s="526" t="s">
        <v>27</v>
      </c>
      <c r="D864" t="s">
        <v>19</v>
      </c>
      <c r="F864" s="8">
        <v>5</v>
      </c>
      <c r="G864" s="2">
        <f t="shared" si="16"/>
        <v>-1.4210854715202004E-14</v>
      </c>
    </row>
    <row r="865" spans="1:11">
      <c r="A865" s="44">
        <v>45900</v>
      </c>
      <c r="B865" s="525" t="s">
        <v>14</v>
      </c>
      <c r="C865" s="525" t="s">
        <v>28</v>
      </c>
      <c r="D865" t="s">
        <v>16</v>
      </c>
      <c r="E865" s="240">
        <v>61.8</v>
      </c>
      <c r="G865" s="2">
        <f t="shared" si="16"/>
        <v>61.799999999999983</v>
      </c>
    </row>
    <row r="866" spans="1:11">
      <c r="B866" s="526"/>
      <c r="C866" s="526"/>
      <c r="D866" t="s">
        <v>17</v>
      </c>
      <c r="E866" s="240">
        <v>8</v>
      </c>
      <c r="G866" s="2">
        <f t="shared" si="16"/>
        <v>69.799999999999983</v>
      </c>
    </row>
    <row r="867" spans="1:11">
      <c r="B867" s="526"/>
      <c r="C867" s="526"/>
      <c r="D867" t="s">
        <v>18</v>
      </c>
      <c r="E867" s="240">
        <v>60</v>
      </c>
      <c r="G867" s="2">
        <f t="shared" si="16"/>
        <v>129.79999999999998</v>
      </c>
    </row>
    <row r="868" spans="1:11">
      <c r="B868" s="526"/>
      <c r="C868" s="526"/>
      <c r="D868" t="s">
        <v>19</v>
      </c>
      <c r="E868" s="240">
        <v>5</v>
      </c>
      <c r="G868" s="2">
        <f t="shared" si="16"/>
        <v>134.79999999999998</v>
      </c>
    </row>
    <row r="869" spans="1:11">
      <c r="A869" s="7">
        <v>45930</v>
      </c>
      <c r="B869" s="526">
        <v>31674</v>
      </c>
      <c r="C869" s="526" t="s">
        <v>28</v>
      </c>
      <c r="D869" t="s">
        <v>16</v>
      </c>
      <c r="F869" s="240">
        <v>61.8</v>
      </c>
      <c r="G869" s="2">
        <f t="shared" si="16"/>
        <v>72.999999999999986</v>
      </c>
    </row>
    <row r="870" spans="1:11">
      <c r="A870" s="7">
        <v>45930</v>
      </c>
      <c r="B870" s="526">
        <v>31674</v>
      </c>
      <c r="C870" s="526" t="s">
        <v>28</v>
      </c>
      <c r="D870" t="s">
        <v>17</v>
      </c>
      <c r="F870" s="240">
        <v>8</v>
      </c>
      <c r="G870" s="2">
        <f t="shared" si="16"/>
        <v>64.999999999999986</v>
      </c>
    </row>
    <row r="871" spans="1:11">
      <c r="A871" s="7">
        <v>45930</v>
      </c>
      <c r="B871" s="526">
        <v>31674</v>
      </c>
      <c r="C871" s="526" t="s">
        <v>28</v>
      </c>
      <c r="D871" t="s">
        <v>18</v>
      </c>
      <c r="F871" s="240">
        <v>60</v>
      </c>
      <c r="G871" s="2">
        <f t="shared" si="16"/>
        <v>4.9999999999999858</v>
      </c>
    </row>
    <row r="872" spans="1:11">
      <c r="A872" s="7">
        <v>45930</v>
      </c>
      <c r="B872" s="526">
        <v>31674</v>
      </c>
      <c r="C872" s="526" t="s">
        <v>28</v>
      </c>
      <c r="D872" t="s">
        <v>19</v>
      </c>
      <c r="F872" s="240">
        <v>5</v>
      </c>
      <c r="G872" s="2">
        <f t="shared" si="16"/>
        <v>-1.4210854715202004E-14</v>
      </c>
    </row>
    <row r="873" spans="1:11">
      <c r="A873" s="88">
        <v>45930</v>
      </c>
      <c r="B873" s="525" t="s">
        <v>14</v>
      </c>
      <c r="C873" s="525" t="s">
        <v>85</v>
      </c>
      <c r="D873" t="s">
        <v>16</v>
      </c>
      <c r="E873" s="240">
        <v>59.4</v>
      </c>
      <c r="G873" s="2">
        <f t="shared" si="16"/>
        <v>59.399999999999984</v>
      </c>
    </row>
    <row r="874" spans="1:11">
      <c r="B874" s="526"/>
      <c r="C874" s="526"/>
      <c r="D874" t="s">
        <v>17</v>
      </c>
      <c r="E874" s="26">
        <v>4</v>
      </c>
      <c r="G874" s="2">
        <f t="shared" si="16"/>
        <v>63.399999999999984</v>
      </c>
    </row>
    <row r="875" spans="1:11">
      <c r="B875" s="526"/>
      <c r="C875" s="526"/>
      <c r="D875" t="s">
        <v>18</v>
      </c>
      <c r="E875" s="26">
        <v>60</v>
      </c>
      <c r="G875" s="2">
        <f t="shared" ref="G875:G948" si="17">+G874+E875-F875</f>
        <v>123.39999999999998</v>
      </c>
      <c r="I875" s="525"/>
      <c r="K875" s="240"/>
    </row>
    <row r="876" spans="1:11">
      <c r="B876" s="526"/>
      <c r="C876" s="526"/>
      <c r="D876" t="s">
        <v>19</v>
      </c>
      <c r="E876" s="26">
        <v>5</v>
      </c>
      <c r="G876" s="2">
        <f t="shared" si="17"/>
        <v>128.39999999999998</v>
      </c>
      <c r="I876" s="526"/>
      <c r="K876" s="26"/>
    </row>
    <row r="877" spans="1:11">
      <c r="B877" s="526"/>
      <c r="C877" s="526"/>
      <c r="D877" t="s">
        <v>86</v>
      </c>
      <c r="E877" s="240">
        <v>10</v>
      </c>
      <c r="F877" s="240"/>
      <c r="G877" s="2">
        <f t="shared" si="17"/>
        <v>138.39999999999998</v>
      </c>
      <c r="I877" s="526"/>
      <c r="K877" s="26"/>
    </row>
    <row r="878" spans="1:11">
      <c r="A878" s="7">
        <v>45905</v>
      </c>
      <c r="B878" s="526"/>
      <c r="C878" s="526" t="s">
        <v>53</v>
      </c>
      <c r="D878" t="s">
        <v>86</v>
      </c>
      <c r="E878" s="240"/>
      <c r="F878" s="240">
        <v>10</v>
      </c>
      <c r="G878" s="2">
        <f t="shared" si="17"/>
        <v>128.39999999999998</v>
      </c>
      <c r="I878" s="526"/>
      <c r="K878" s="26"/>
    </row>
    <row r="879" spans="1:11">
      <c r="A879" s="7">
        <v>45978</v>
      </c>
      <c r="B879" s="526">
        <v>31938</v>
      </c>
      <c r="C879" s="526" t="s">
        <v>53</v>
      </c>
      <c r="D879" t="s">
        <v>16</v>
      </c>
      <c r="E879" s="240"/>
      <c r="F879" s="240">
        <v>59.4</v>
      </c>
      <c r="G879" s="2">
        <f t="shared" si="17"/>
        <v>68.999999999999972</v>
      </c>
      <c r="I879" s="526"/>
      <c r="K879" s="26"/>
    </row>
    <row r="880" spans="1:11">
      <c r="A880" s="7">
        <v>45978</v>
      </c>
      <c r="B880" s="526">
        <v>31938</v>
      </c>
      <c r="C880" s="526" t="s">
        <v>85</v>
      </c>
      <c r="D880" t="s">
        <v>17</v>
      </c>
      <c r="E880" s="240"/>
      <c r="F880" s="26">
        <v>4</v>
      </c>
      <c r="G880" s="2">
        <f t="shared" si="17"/>
        <v>64.999999999999972</v>
      </c>
      <c r="I880" s="526"/>
      <c r="K880" s="26"/>
    </row>
    <row r="881" spans="1:12">
      <c r="A881" s="7">
        <v>45978</v>
      </c>
      <c r="B881" s="526">
        <v>31938</v>
      </c>
      <c r="C881" s="526" t="s">
        <v>53</v>
      </c>
      <c r="D881" t="s">
        <v>18</v>
      </c>
      <c r="E881" s="240"/>
      <c r="F881" s="26">
        <v>60</v>
      </c>
      <c r="G881" s="2">
        <f t="shared" si="17"/>
        <v>4.9999999999999716</v>
      </c>
      <c r="I881" s="526"/>
      <c r="K881" s="26"/>
    </row>
    <row r="882" spans="1:12">
      <c r="A882" s="7">
        <v>45978</v>
      </c>
      <c r="B882" s="526">
        <v>31938</v>
      </c>
      <c r="C882" s="526" t="s">
        <v>53</v>
      </c>
      <c r="D882" t="s">
        <v>19</v>
      </c>
      <c r="E882" s="240"/>
      <c r="F882" s="26">
        <v>5</v>
      </c>
      <c r="G882" s="2">
        <f t="shared" si="17"/>
        <v>-2.8421709430404007E-14</v>
      </c>
      <c r="I882" s="542" t="s">
        <v>234</v>
      </c>
      <c r="J882" s="542"/>
      <c r="K882" s="542"/>
    </row>
    <row r="883" spans="1:12">
      <c r="A883" s="88">
        <v>45961</v>
      </c>
      <c r="B883" s="525" t="s">
        <v>14</v>
      </c>
      <c r="C883" s="525" t="s">
        <v>30</v>
      </c>
      <c r="D883" t="s">
        <v>16</v>
      </c>
      <c r="E883" s="8">
        <v>58.6</v>
      </c>
      <c r="G883" s="2">
        <f t="shared" si="17"/>
        <v>58.599999999999973</v>
      </c>
      <c r="H883" s="5">
        <v>2025</v>
      </c>
      <c r="I883" s="525" t="s">
        <v>30</v>
      </c>
      <c r="J883" t="s">
        <v>16</v>
      </c>
      <c r="K883" s="8">
        <v>58.6</v>
      </c>
    </row>
    <row r="884" spans="1:12">
      <c r="A884" s="86"/>
      <c r="B884" s="526"/>
      <c r="C884" s="526"/>
      <c r="D884" t="s">
        <v>17</v>
      </c>
      <c r="E884" s="8">
        <v>7</v>
      </c>
      <c r="G884" s="2">
        <f t="shared" si="17"/>
        <v>65.599999999999966</v>
      </c>
      <c r="I884" s="526"/>
      <c r="J884" t="s">
        <v>17</v>
      </c>
      <c r="K884" s="8">
        <v>7</v>
      </c>
    </row>
    <row r="885" spans="1:12">
      <c r="A885" s="86"/>
      <c r="B885" s="526"/>
      <c r="C885" s="526"/>
      <c r="D885" t="s">
        <v>18</v>
      </c>
      <c r="E885" s="26">
        <v>60</v>
      </c>
      <c r="G885" s="2">
        <f t="shared" si="17"/>
        <v>125.59999999999997</v>
      </c>
      <c r="K885" s="37">
        <f>SUM(K875:K884)</f>
        <v>65.599999999999994</v>
      </c>
    </row>
    <row r="886" spans="1:12">
      <c r="A886" s="86"/>
      <c r="B886" s="526"/>
      <c r="C886" s="526"/>
      <c r="D886" t="s">
        <v>19</v>
      </c>
      <c r="E886" s="26">
        <v>5</v>
      </c>
      <c r="G886" s="2">
        <f t="shared" si="17"/>
        <v>130.59999999999997</v>
      </c>
    </row>
    <row r="887" spans="1:12">
      <c r="A887" s="7">
        <v>45978</v>
      </c>
      <c r="B887" s="526">
        <v>31938</v>
      </c>
      <c r="C887" s="526" t="s">
        <v>30</v>
      </c>
      <c r="D887" t="s">
        <v>18</v>
      </c>
      <c r="F887" s="26">
        <v>60</v>
      </c>
      <c r="G887" s="2">
        <f t="shared" si="17"/>
        <v>70.599999999999966</v>
      </c>
    </row>
    <row r="888" spans="1:12">
      <c r="A888" s="7">
        <v>45978</v>
      </c>
      <c r="B888" s="526">
        <v>31938</v>
      </c>
      <c r="C888" s="526" t="s">
        <v>30</v>
      </c>
      <c r="D888" t="s">
        <v>19</v>
      </c>
      <c r="F888" s="26">
        <v>5</v>
      </c>
      <c r="G888" s="2">
        <f t="shared" si="17"/>
        <v>65.599999999999966</v>
      </c>
    </row>
    <row r="889" spans="1:12">
      <c r="A889" s="7">
        <v>45986</v>
      </c>
      <c r="B889" s="526">
        <v>32092</v>
      </c>
      <c r="C889" s="526" t="s">
        <v>30</v>
      </c>
      <c r="D889" t="s">
        <v>16</v>
      </c>
      <c r="F889" s="8">
        <v>58.6</v>
      </c>
      <c r="G889" s="2">
        <f t="shared" si="17"/>
        <v>6.9999999999999645</v>
      </c>
    </row>
    <row r="890" spans="1:12">
      <c r="A890" s="7">
        <v>45986</v>
      </c>
      <c r="B890" s="526">
        <v>32092</v>
      </c>
      <c r="C890" s="526" t="s">
        <v>30</v>
      </c>
      <c r="D890" t="s">
        <v>17</v>
      </c>
      <c r="F890" s="8">
        <v>7</v>
      </c>
      <c r="G890" s="2">
        <f t="shared" si="17"/>
        <v>-3.5527136788005009E-14</v>
      </c>
      <c r="J890" s="542" t="s">
        <v>234</v>
      </c>
      <c r="K890" s="542"/>
      <c r="L890" s="542"/>
    </row>
    <row r="891" spans="1:12">
      <c r="A891" s="88">
        <v>45991</v>
      </c>
      <c r="B891" s="525" t="s">
        <v>14</v>
      </c>
      <c r="C891" s="525" t="s">
        <v>33</v>
      </c>
      <c r="D891" t="s">
        <v>16</v>
      </c>
      <c r="E891" s="26">
        <v>55.4</v>
      </c>
      <c r="G891" s="2">
        <f t="shared" si="17"/>
        <v>55.399999999999963</v>
      </c>
      <c r="I891" s="5">
        <v>2025</v>
      </c>
      <c r="J891" s="525" t="s">
        <v>33</v>
      </c>
      <c r="K891" t="s">
        <v>16</v>
      </c>
      <c r="L891" s="26">
        <v>55.4</v>
      </c>
    </row>
    <row r="892" spans="1:12">
      <c r="A892" s="86"/>
      <c r="B892" s="526"/>
      <c r="C892" s="526"/>
      <c r="D892" t="s">
        <v>17</v>
      </c>
      <c r="E892" s="26">
        <v>6</v>
      </c>
      <c r="G892" s="2">
        <f t="shared" si="17"/>
        <v>61.399999999999963</v>
      </c>
      <c r="J892" s="526"/>
      <c r="K892" t="s">
        <v>17</v>
      </c>
      <c r="L892" s="26">
        <v>6</v>
      </c>
    </row>
    <row r="893" spans="1:12">
      <c r="A893" s="86"/>
      <c r="B893" s="526"/>
      <c r="C893" s="526"/>
      <c r="D893" t="s">
        <v>18</v>
      </c>
      <c r="E893" s="240">
        <v>60</v>
      </c>
      <c r="G893" s="2">
        <f t="shared" si="17"/>
        <v>121.39999999999996</v>
      </c>
      <c r="J893" s="526"/>
      <c r="K893" t="s">
        <v>18</v>
      </c>
      <c r="L893" s="240">
        <v>60</v>
      </c>
    </row>
    <row r="894" spans="1:12">
      <c r="A894" s="86"/>
      <c r="B894" s="526"/>
      <c r="C894" s="526"/>
      <c r="D894" t="s">
        <v>19</v>
      </c>
      <c r="E894" s="240">
        <v>5</v>
      </c>
      <c r="G894" s="2">
        <f t="shared" si="17"/>
        <v>126.39999999999996</v>
      </c>
      <c r="J894" s="526"/>
      <c r="K894" t="s">
        <v>19</v>
      </c>
      <c r="L894" s="240">
        <v>5</v>
      </c>
    </row>
    <row r="895" spans="1:12">
      <c r="A895" s="86">
        <v>46037</v>
      </c>
      <c r="B895" s="526">
        <v>32346</v>
      </c>
      <c r="C895" s="526" t="s">
        <v>33</v>
      </c>
      <c r="D895" t="s">
        <v>16</v>
      </c>
      <c r="E895" s="240"/>
      <c r="F895" s="26">
        <v>55.4</v>
      </c>
      <c r="G895" s="2">
        <f t="shared" si="17"/>
        <v>70.999999999999972</v>
      </c>
      <c r="J895" s="526"/>
      <c r="L895" s="240"/>
    </row>
    <row r="896" spans="1:12">
      <c r="A896" s="86">
        <v>46037</v>
      </c>
      <c r="B896" s="526">
        <v>32346</v>
      </c>
      <c r="C896" s="526" t="s">
        <v>33</v>
      </c>
      <c r="D896" t="s">
        <v>17</v>
      </c>
      <c r="E896" s="240"/>
      <c r="F896" s="26">
        <v>6</v>
      </c>
      <c r="G896" s="2">
        <f t="shared" si="17"/>
        <v>64.999999999999972</v>
      </c>
      <c r="J896" s="526"/>
      <c r="L896" s="240"/>
    </row>
    <row r="897" spans="1:12">
      <c r="A897" s="86">
        <v>46037</v>
      </c>
      <c r="B897" s="526">
        <v>32346</v>
      </c>
      <c r="C897" s="526" t="s">
        <v>33</v>
      </c>
      <c r="D897" t="s">
        <v>18</v>
      </c>
      <c r="E897" s="240"/>
      <c r="F897" s="240">
        <v>60</v>
      </c>
      <c r="G897" s="2">
        <f t="shared" si="17"/>
        <v>4.9999999999999716</v>
      </c>
      <c r="J897" s="526"/>
      <c r="L897" s="240"/>
    </row>
    <row r="898" spans="1:12">
      <c r="A898" s="86">
        <v>46037</v>
      </c>
      <c r="B898" s="526">
        <v>32346</v>
      </c>
      <c r="C898" s="526" t="s">
        <v>33</v>
      </c>
      <c r="D898" t="s">
        <v>19</v>
      </c>
      <c r="E898" s="240"/>
      <c r="F898" s="240">
        <v>5</v>
      </c>
      <c r="G898" s="2">
        <f t="shared" si="17"/>
        <v>-2.8421709430404007E-14</v>
      </c>
      <c r="J898" s="526"/>
      <c r="L898" s="240"/>
    </row>
    <row r="899" spans="1:12">
      <c r="A899" s="44">
        <v>46022</v>
      </c>
      <c r="B899" s="525" t="s">
        <v>14</v>
      </c>
      <c r="C899" s="525" t="s">
        <v>34</v>
      </c>
      <c r="D899" t="s">
        <v>16</v>
      </c>
      <c r="E899" s="8">
        <v>56.2</v>
      </c>
      <c r="G899" s="2">
        <f t="shared" si="17"/>
        <v>56.199999999999974</v>
      </c>
      <c r="J899" s="525" t="s">
        <v>34</v>
      </c>
      <c r="K899" t="s">
        <v>18</v>
      </c>
      <c r="L899" s="240">
        <v>60</v>
      </c>
    </row>
    <row r="900" spans="1:12">
      <c r="B900" s="526"/>
      <c r="C900" s="526"/>
      <c r="D900" t="s">
        <v>17</v>
      </c>
      <c r="E900" s="8">
        <v>6</v>
      </c>
      <c r="G900" s="2">
        <f t="shared" si="17"/>
        <v>62.199999999999974</v>
      </c>
      <c r="K900" t="s">
        <v>19</v>
      </c>
      <c r="L900" s="240">
        <v>5</v>
      </c>
    </row>
    <row r="901" spans="1:12">
      <c r="B901" s="526"/>
      <c r="C901" s="526"/>
      <c r="D901" t="s">
        <v>18</v>
      </c>
      <c r="E901" s="8">
        <v>60</v>
      </c>
      <c r="G901" s="2">
        <f t="shared" si="17"/>
        <v>122.19999999999997</v>
      </c>
      <c r="L901" s="168">
        <f>SUM(L891:L900)</f>
        <v>191.4</v>
      </c>
    </row>
    <row r="902" spans="1:12">
      <c r="B902" s="526"/>
      <c r="C902" s="526"/>
      <c r="D902" t="s">
        <v>19</v>
      </c>
      <c r="E902" s="8">
        <v>5</v>
      </c>
      <c r="G902" s="2">
        <f t="shared" si="17"/>
        <v>127.19999999999997</v>
      </c>
    </row>
    <row r="903" spans="1:12">
      <c r="A903" s="86">
        <v>46037</v>
      </c>
      <c r="B903" s="526">
        <v>32346</v>
      </c>
      <c r="C903" s="526" t="s">
        <v>34</v>
      </c>
      <c r="D903" t="s">
        <v>16</v>
      </c>
      <c r="F903" s="8">
        <v>56.2</v>
      </c>
      <c r="G903" s="2">
        <f t="shared" si="17"/>
        <v>70.999999999999972</v>
      </c>
    </row>
    <row r="904" spans="1:12">
      <c r="A904" s="86">
        <v>46037</v>
      </c>
      <c r="B904" s="526">
        <v>32346</v>
      </c>
      <c r="C904" s="526" t="s">
        <v>34</v>
      </c>
      <c r="D904" t="s">
        <v>17</v>
      </c>
      <c r="F904" s="8">
        <v>6</v>
      </c>
      <c r="G904" s="2">
        <f t="shared" si="17"/>
        <v>64.999999999999972</v>
      </c>
    </row>
    <row r="905" spans="1:12">
      <c r="A905" s="86">
        <v>46037</v>
      </c>
      <c r="B905" s="526">
        <v>32346</v>
      </c>
      <c r="C905" s="526" t="s">
        <v>34</v>
      </c>
      <c r="D905" t="s">
        <v>18</v>
      </c>
      <c r="F905" s="8">
        <v>60</v>
      </c>
      <c r="G905" s="2">
        <f t="shared" si="17"/>
        <v>4.9999999999999716</v>
      </c>
    </row>
    <row r="906" spans="1:12">
      <c r="A906" s="86">
        <v>46037</v>
      </c>
      <c r="B906" s="526">
        <v>32346</v>
      </c>
      <c r="C906" s="526" t="s">
        <v>34</v>
      </c>
      <c r="D906" t="s">
        <v>19</v>
      </c>
      <c r="F906" s="8">
        <v>5</v>
      </c>
      <c r="G906" s="2">
        <f t="shared" si="17"/>
        <v>-2.8421709430404007E-14</v>
      </c>
    </row>
    <row r="907" spans="1:12">
      <c r="A907" s="88">
        <v>46053</v>
      </c>
      <c r="B907" s="525" t="s">
        <v>14</v>
      </c>
      <c r="C907" s="525" t="s">
        <v>15</v>
      </c>
      <c r="D907" t="s">
        <v>16</v>
      </c>
      <c r="E907" s="26">
        <v>54.7</v>
      </c>
      <c r="G907" s="2">
        <f t="shared" si="17"/>
        <v>54.699999999999974</v>
      </c>
    </row>
    <row r="908" spans="1:12">
      <c r="A908" s="86"/>
      <c r="B908" s="526"/>
      <c r="C908" s="526"/>
      <c r="D908" t="s">
        <v>17</v>
      </c>
      <c r="E908" s="26">
        <v>5</v>
      </c>
      <c r="G908" s="2">
        <f t="shared" si="17"/>
        <v>59.699999999999974</v>
      </c>
    </row>
    <row r="909" spans="1:12">
      <c r="A909" s="86"/>
      <c r="B909" s="526"/>
      <c r="C909" s="526"/>
      <c r="D909" t="s">
        <v>18</v>
      </c>
      <c r="E909" s="240">
        <v>60</v>
      </c>
      <c r="G909" s="2">
        <f t="shared" si="17"/>
        <v>119.69999999999997</v>
      </c>
    </row>
    <row r="910" spans="1:12">
      <c r="A910" s="86"/>
      <c r="B910" s="526"/>
      <c r="C910" s="526"/>
      <c r="D910" t="s">
        <v>19</v>
      </c>
      <c r="E910" s="240">
        <v>5</v>
      </c>
      <c r="G910" s="2">
        <f t="shared" si="17"/>
        <v>124.69999999999997</v>
      </c>
    </row>
    <row r="911" spans="1:12">
      <c r="B911" s="526"/>
      <c r="C911" s="526"/>
      <c r="D911" t="s">
        <v>146</v>
      </c>
      <c r="E911" s="240">
        <v>10</v>
      </c>
      <c r="G911" s="2">
        <f t="shared" si="17"/>
        <v>134.69999999999999</v>
      </c>
    </row>
    <row r="912" spans="1:12">
      <c r="B912" s="526"/>
      <c r="C912" s="526"/>
      <c r="D912" s="472" t="s">
        <v>109</v>
      </c>
      <c r="E912" s="473">
        <v>28.3</v>
      </c>
      <c r="G912" s="2">
        <f t="shared" si="17"/>
        <v>163</v>
      </c>
    </row>
    <row r="913" spans="1:11">
      <c r="A913" s="7">
        <v>46085</v>
      </c>
      <c r="B913" s="526">
        <v>32618</v>
      </c>
      <c r="C913" s="526" t="s">
        <v>15</v>
      </c>
      <c r="D913" t="s">
        <v>16</v>
      </c>
      <c r="E913" s="387"/>
      <c r="F913" s="2">
        <v>54.7</v>
      </c>
      <c r="G913" s="2">
        <f t="shared" si="17"/>
        <v>108.3</v>
      </c>
    </row>
    <row r="914" spans="1:11">
      <c r="A914" s="7">
        <v>46085</v>
      </c>
      <c r="B914" s="526">
        <v>32618</v>
      </c>
      <c r="C914" s="526" t="s">
        <v>15</v>
      </c>
      <c r="D914" t="s">
        <v>17</v>
      </c>
      <c r="E914" s="387"/>
      <c r="F914" s="2">
        <v>5</v>
      </c>
      <c r="G914" s="2">
        <f t="shared" si="17"/>
        <v>103.3</v>
      </c>
    </row>
    <row r="915" spans="1:11">
      <c r="A915" s="7">
        <v>46085</v>
      </c>
      <c r="B915" s="526">
        <v>32618</v>
      </c>
      <c r="C915" s="526" t="s">
        <v>15</v>
      </c>
      <c r="D915" t="s">
        <v>18</v>
      </c>
      <c r="E915" s="387"/>
      <c r="F915" s="2">
        <v>60</v>
      </c>
      <c r="G915" s="2">
        <f t="shared" si="17"/>
        <v>43.3</v>
      </c>
    </row>
    <row r="916" spans="1:11">
      <c r="A916" s="7">
        <v>46085</v>
      </c>
      <c r="B916" s="526">
        <v>32618</v>
      </c>
      <c r="C916" s="526" t="s">
        <v>15</v>
      </c>
      <c r="D916" t="s">
        <v>19</v>
      </c>
      <c r="E916" s="387"/>
      <c r="F916" s="2">
        <v>5</v>
      </c>
      <c r="G916" s="2">
        <f t="shared" si="17"/>
        <v>38.299999999999997</v>
      </c>
    </row>
    <row r="917" spans="1:11">
      <c r="A917" s="7">
        <v>46085</v>
      </c>
      <c r="B917" s="526">
        <v>32618</v>
      </c>
      <c r="C917" s="526" t="s">
        <v>15</v>
      </c>
      <c r="D917" t="s">
        <v>146</v>
      </c>
      <c r="E917" s="387"/>
      <c r="F917" s="2">
        <v>10</v>
      </c>
      <c r="G917" s="2">
        <f t="shared" si="17"/>
        <v>28.299999999999997</v>
      </c>
    </row>
    <row r="918" spans="1:11">
      <c r="A918" s="7">
        <v>46085</v>
      </c>
      <c r="B918" s="526">
        <v>32618</v>
      </c>
      <c r="C918" s="526" t="s">
        <v>15</v>
      </c>
      <c r="D918" s="472" t="s">
        <v>109</v>
      </c>
      <c r="E918" s="387"/>
      <c r="F918" s="2">
        <v>28.3</v>
      </c>
      <c r="G918" s="2">
        <f t="shared" si="17"/>
        <v>0</v>
      </c>
      <c r="I918" s="542" t="s">
        <v>234</v>
      </c>
      <c r="J918" s="542"/>
      <c r="K918" s="542"/>
    </row>
    <row r="919" spans="1:11">
      <c r="A919" s="88">
        <v>46081</v>
      </c>
      <c r="B919" s="525" t="s">
        <v>14</v>
      </c>
      <c r="C919" s="525" t="s">
        <v>20</v>
      </c>
      <c r="D919" t="s">
        <v>16</v>
      </c>
      <c r="E919" s="240">
        <v>53.9</v>
      </c>
      <c r="G919" s="2">
        <f t="shared" si="17"/>
        <v>53.9</v>
      </c>
      <c r="H919" s="525">
        <v>2026</v>
      </c>
      <c r="I919" s="525" t="s">
        <v>23</v>
      </c>
      <c r="J919" t="s">
        <v>16</v>
      </c>
      <c r="K919" s="8">
        <v>56.1</v>
      </c>
    </row>
    <row r="920" spans="1:11">
      <c r="B920" s="526"/>
      <c r="C920" s="526"/>
      <c r="D920" t="s">
        <v>17</v>
      </c>
      <c r="E920" s="8">
        <v>10</v>
      </c>
      <c r="G920" s="2">
        <f t="shared" si="17"/>
        <v>63.9</v>
      </c>
      <c r="I920" s="526"/>
      <c r="J920" t="s">
        <v>17</v>
      </c>
      <c r="K920" s="8">
        <v>6</v>
      </c>
    </row>
    <row r="921" spans="1:11">
      <c r="B921" s="526"/>
      <c r="C921" s="526"/>
      <c r="D921" t="s">
        <v>18</v>
      </c>
      <c r="E921" s="8">
        <v>56</v>
      </c>
      <c r="G921" s="2">
        <f t="shared" si="17"/>
        <v>119.9</v>
      </c>
      <c r="I921" s="526"/>
      <c r="J921" t="s">
        <v>18</v>
      </c>
      <c r="K921" s="8">
        <v>60</v>
      </c>
    </row>
    <row r="922" spans="1:11">
      <c r="B922" s="526"/>
      <c r="C922" s="526"/>
      <c r="D922" t="s">
        <v>19</v>
      </c>
      <c r="E922" s="8">
        <v>5</v>
      </c>
      <c r="G922" s="2">
        <f t="shared" si="17"/>
        <v>124.9</v>
      </c>
      <c r="I922" s="526"/>
      <c r="J922" t="s">
        <v>19</v>
      </c>
      <c r="K922" s="8">
        <v>5</v>
      </c>
    </row>
    <row r="923" spans="1:11">
      <c r="A923" s="7">
        <v>46104</v>
      </c>
      <c r="B923" s="526">
        <v>32765</v>
      </c>
      <c r="C923" s="526" t="s">
        <v>20</v>
      </c>
      <c r="D923" t="s">
        <v>16</v>
      </c>
      <c r="F923" s="2">
        <v>53.9</v>
      </c>
      <c r="G923" s="2">
        <f t="shared" si="17"/>
        <v>71</v>
      </c>
      <c r="K923" s="359">
        <f>SUM(K919:K922)</f>
        <v>127.1</v>
      </c>
    </row>
    <row r="924" spans="1:11">
      <c r="A924" s="7">
        <v>46104</v>
      </c>
      <c r="B924" s="526">
        <v>32765</v>
      </c>
      <c r="C924" s="526" t="s">
        <v>20</v>
      </c>
      <c r="D924" t="s">
        <v>17</v>
      </c>
      <c r="F924" s="2">
        <v>10</v>
      </c>
      <c r="G924" s="2">
        <f t="shared" si="17"/>
        <v>61</v>
      </c>
    </row>
    <row r="925" spans="1:11">
      <c r="A925" s="7">
        <v>46104</v>
      </c>
      <c r="B925" s="526">
        <v>32765</v>
      </c>
      <c r="C925" s="526" t="s">
        <v>20</v>
      </c>
      <c r="D925" t="s">
        <v>18</v>
      </c>
      <c r="F925" s="2">
        <v>56</v>
      </c>
      <c r="G925" s="2">
        <f t="shared" si="17"/>
        <v>5</v>
      </c>
    </row>
    <row r="926" spans="1:11">
      <c r="A926" s="7">
        <v>46104</v>
      </c>
      <c r="B926" s="526">
        <v>32765</v>
      </c>
      <c r="C926" s="526" t="s">
        <v>20</v>
      </c>
      <c r="D926" t="s">
        <v>19</v>
      </c>
      <c r="F926" s="2">
        <v>5</v>
      </c>
      <c r="G926" s="2">
        <f t="shared" si="17"/>
        <v>0</v>
      </c>
    </row>
    <row r="927" spans="1:11">
      <c r="A927" s="44">
        <v>46112</v>
      </c>
      <c r="B927" s="525" t="s">
        <v>14</v>
      </c>
      <c r="C927" s="525" t="s">
        <v>23</v>
      </c>
      <c r="D927" t="s">
        <v>16</v>
      </c>
      <c r="E927" s="8">
        <v>56.1</v>
      </c>
      <c r="G927" s="2">
        <f t="shared" si="17"/>
        <v>56.1</v>
      </c>
    </row>
    <row r="928" spans="1:11">
      <c r="B928" s="526"/>
      <c r="C928" s="526"/>
      <c r="D928" t="s">
        <v>17</v>
      </c>
      <c r="E928" s="8">
        <v>6</v>
      </c>
      <c r="G928" s="2">
        <f t="shared" si="17"/>
        <v>62.1</v>
      </c>
    </row>
    <row r="929" spans="2:7">
      <c r="B929" s="526"/>
      <c r="C929" s="526"/>
      <c r="D929" t="s">
        <v>18</v>
      </c>
      <c r="E929" s="8">
        <v>60</v>
      </c>
      <c r="G929" s="2">
        <f t="shared" si="17"/>
        <v>122.1</v>
      </c>
    </row>
    <row r="930" spans="2:7">
      <c r="B930" s="526"/>
      <c r="C930" s="526"/>
      <c r="D930" t="s">
        <v>19</v>
      </c>
      <c r="E930" s="8">
        <v>5</v>
      </c>
      <c r="G930" s="2">
        <f t="shared" si="17"/>
        <v>127.1</v>
      </c>
    </row>
    <row r="931" spans="2:7">
      <c r="B931" s="526"/>
      <c r="C931" s="526"/>
      <c r="G931" s="2">
        <f t="shared" si="17"/>
        <v>127.1</v>
      </c>
    </row>
    <row r="932" spans="2:7">
      <c r="B932" s="526"/>
      <c r="C932" s="526"/>
      <c r="G932" s="2">
        <f t="shared" si="17"/>
        <v>127.1</v>
      </c>
    </row>
    <row r="933" spans="2:7">
      <c r="B933" s="526"/>
      <c r="C933" s="526"/>
      <c r="G933" s="2">
        <f t="shared" si="17"/>
        <v>127.1</v>
      </c>
    </row>
    <row r="934" spans="2:7">
      <c r="B934" s="526"/>
      <c r="C934" s="526"/>
      <c r="G934" s="2">
        <f t="shared" si="17"/>
        <v>127.1</v>
      </c>
    </row>
    <row r="935" spans="2:7">
      <c r="B935" s="526"/>
      <c r="C935" s="526"/>
      <c r="G935" s="2">
        <f t="shared" si="17"/>
        <v>127.1</v>
      </c>
    </row>
    <row r="936" spans="2:7">
      <c r="B936" s="526"/>
      <c r="C936" s="526"/>
      <c r="G936" s="2">
        <f t="shared" si="17"/>
        <v>127.1</v>
      </c>
    </row>
    <row r="937" spans="2:7">
      <c r="B937" s="526"/>
      <c r="C937" s="526"/>
      <c r="G937" s="2">
        <f t="shared" si="17"/>
        <v>127.1</v>
      </c>
    </row>
    <row r="938" spans="2:7">
      <c r="B938" s="526"/>
      <c r="C938" s="526"/>
      <c r="G938" s="2">
        <f t="shared" si="17"/>
        <v>127.1</v>
      </c>
    </row>
    <row r="939" spans="2:7">
      <c r="B939" s="526"/>
      <c r="C939" s="526"/>
      <c r="G939" s="2">
        <f t="shared" si="17"/>
        <v>127.1</v>
      </c>
    </row>
    <row r="940" spans="2:7">
      <c r="B940" s="526"/>
      <c r="C940" s="526"/>
      <c r="G940" s="2">
        <f t="shared" si="17"/>
        <v>127.1</v>
      </c>
    </row>
    <row r="941" spans="2:7">
      <c r="B941" s="526"/>
      <c r="C941" s="526"/>
      <c r="G941" s="2">
        <f t="shared" si="17"/>
        <v>127.1</v>
      </c>
    </row>
    <row r="942" spans="2:7">
      <c r="B942" s="526"/>
      <c r="C942" s="526"/>
      <c r="G942" s="2">
        <f t="shared" si="17"/>
        <v>127.1</v>
      </c>
    </row>
    <row r="943" spans="2:7">
      <c r="B943" s="526"/>
      <c r="C943" s="526"/>
      <c r="G943" s="2">
        <f t="shared" si="17"/>
        <v>127.1</v>
      </c>
    </row>
    <row r="944" spans="2:7">
      <c r="B944" s="526"/>
      <c r="C944" s="526"/>
      <c r="G944" s="2">
        <f t="shared" si="17"/>
        <v>127.1</v>
      </c>
    </row>
    <row r="945" spans="2:7">
      <c r="B945" s="526"/>
      <c r="C945" s="526"/>
      <c r="G945" s="2">
        <f t="shared" si="17"/>
        <v>127.1</v>
      </c>
    </row>
    <row r="946" spans="2:7">
      <c r="B946" s="526"/>
      <c r="C946" s="526"/>
      <c r="G946" s="2">
        <f t="shared" si="17"/>
        <v>127.1</v>
      </c>
    </row>
    <row r="947" spans="2:7">
      <c r="B947" s="526"/>
      <c r="C947" s="526"/>
      <c r="G947" s="2">
        <f t="shared" si="17"/>
        <v>127.1</v>
      </c>
    </row>
    <row r="948" spans="2:7">
      <c r="B948" s="526"/>
      <c r="C948" s="526"/>
      <c r="G948" s="2">
        <f t="shared" si="17"/>
        <v>127.1</v>
      </c>
    </row>
    <row r="949" spans="2:7">
      <c r="B949" s="526"/>
      <c r="C949" s="526"/>
      <c r="G949" s="2">
        <f t="shared" ref="G949:G1012" si="18">+G948+E949-F949</f>
        <v>127.1</v>
      </c>
    </row>
    <row r="950" spans="2:7">
      <c r="B950" s="526"/>
      <c r="C950" s="526"/>
      <c r="G950" s="2">
        <f t="shared" si="18"/>
        <v>127.1</v>
      </c>
    </row>
    <row r="951" spans="2:7">
      <c r="B951" s="526"/>
      <c r="C951" s="526"/>
      <c r="G951" s="2">
        <f t="shared" si="18"/>
        <v>127.1</v>
      </c>
    </row>
    <row r="952" spans="2:7">
      <c r="B952" s="526"/>
      <c r="C952" s="526"/>
      <c r="G952" s="2">
        <f t="shared" si="18"/>
        <v>127.1</v>
      </c>
    </row>
    <row r="953" spans="2:7">
      <c r="B953" s="526"/>
      <c r="C953" s="526"/>
      <c r="G953" s="2">
        <f t="shared" si="18"/>
        <v>127.1</v>
      </c>
    </row>
    <row r="954" spans="2:7">
      <c r="B954" s="526"/>
      <c r="C954" s="526"/>
      <c r="G954" s="2">
        <f t="shared" si="18"/>
        <v>127.1</v>
      </c>
    </row>
    <row r="955" spans="2:7">
      <c r="B955" s="526"/>
      <c r="C955" s="526"/>
      <c r="G955" s="2">
        <f t="shared" si="18"/>
        <v>127.1</v>
      </c>
    </row>
    <row r="956" spans="2:7">
      <c r="B956" s="526"/>
      <c r="C956" s="526"/>
      <c r="G956" s="2">
        <f t="shared" si="18"/>
        <v>127.1</v>
      </c>
    </row>
    <row r="957" spans="2:7">
      <c r="B957" s="526"/>
      <c r="C957" s="526"/>
      <c r="G957" s="2">
        <f t="shared" si="18"/>
        <v>127.1</v>
      </c>
    </row>
    <row r="958" spans="2:7">
      <c r="B958" s="526"/>
      <c r="C958" s="526"/>
      <c r="G958" s="2">
        <f t="shared" si="18"/>
        <v>127.1</v>
      </c>
    </row>
    <row r="959" spans="2:7">
      <c r="B959" s="526"/>
      <c r="C959" s="526"/>
      <c r="G959" s="2">
        <f t="shared" si="18"/>
        <v>127.1</v>
      </c>
    </row>
    <row r="960" spans="2:7">
      <c r="B960" s="526"/>
      <c r="C960" s="526"/>
      <c r="G960" s="2">
        <f t="shared" si="18"/>
        <v>127.1</v>
      </c>
    </row>
    <row r="961" spans="2:7">
      <c r="B961" s="526"/>
      <c r="C961" s="526"/>
      <c r="G961" s="2">
        <f t="shared" si="18"/>
        <v>127.1</v>
      </c>
    </row>
    <row r="962" spans="2:7">
      <c r="B962" s="526"/>
      <c r="C962" s="526"/>
      <c r="G962" s="2">
        <f t="shared" si="18"/>
        <v>127.1</v>
      </c>
    </row>
    <row r="963" spans="2:7">
      <c r="B963" s="526"/>
      <c r="C963" s="526"/>
      <c r="G963" s="2">
        <f t="shared" si="18"/>
        <v>127.1</v>
      </c>
    </row>
    <row r="964" spans="2:7">
      <c r="B964" s="526"/>
      <c r="C964" s="526"/>
      <c r="G964" s="2">
        <f t="shared" si="18"/>
        <v>127.1</v>
      </c>
    </row>
    <row r="965" spans="2:7">
      <c r="B965" s="526"/>
      <c r="C965" s="526"/>
      <c r="G965" s="2">
        <f t="shared" si="18"/>
        <v>127.1</v>
      </c>
    </row>
    <row r="966" spans="2:7">
      <c r="B966" s="526"/>
      <c r="C966" s="526"/>
      <c r="G966" s="2">
        <f t="shared" si="18"/>
        <v>127.1</v>
      </c>
    </row>
    <row r="967" spans="2:7">
      <c r="B967" s="526"/>
      <c r="C967" s="526"/>
      <c r="G967" s="2">
        <f t="shared" si="18"/>
        <v>127.1</v>
      </c>
    </row>
    <row r="968" spans="2:7">
      <c r="B968" s="526"/>
      <c r="C968" s="526"/>
      <c r="G968" s="2">
        <f t="shared" si="18"/>
        <v>127.1</v>
      </c>
    </row>
    <row r="969" spans="2:7">
      <c r="B969" s="526"/>
      <c r="C969" s="526"/>
      <c r="G969" s="2">
        <f t="shared" si="18"/>
        <v>127.1</v>
      </c>
    </row>
    <row r="970" spans="2:7">
      <c r="B970" s="526"/>
      <c r="C970" s="526"/>
      <c r="G970" s="2">
        <f t="shared" si="18"/>
        <v>127.1</v>
      </c>
    </row>
    <row r="971" spans="2:7">
      <c r="B971" s="526"/>
      <c r="C971" s="526"/>
      <c r="G971" s="2">
        <f t="shared" si="18"/>
        <v>127.1</v>
      </c>
    </row>
    <row r="972" spans="2:7">
      <c r="B972" s="526"/>
      <c r="C972" s="526"/>
      <c r="G972" s="2">
        <f t="shared" si="18"/>
        <v>127.1</v>
      </c>
    </row>
    <row r="973" spans="2:7">
      <c r="B973" s="526"/>
      <c r="C973" s="526"/>
      <c r="G973" s="2">
        <f t="shared" si="18"/>
        <v>127.1</v>
      </c>
    </row>
    <row r="974" spans="2:7">
      <c r="B974" s="526"/>
      <c r="C974" s="526"/>
      <c r="G974" s="2">
        <f t="shared" si="18"/>
        <v>127.1</v>
      </c>
    </row>
    <row r="975" spans="2:7">
      <c r="B975" s="526"/>
      <c r="C975" s="526"/>
      <c r="G975" s="2">
        <f t="shared" si="18"/>
        <v>127.1</v>
      </c>
    </row>
    <row r="976" spans="2:7">
      <c r="B976" s="526"/>
      <c r="C976" s="526"/>
      <c r="G976" s="2">
        <f t="shared" si="18"/>
        <v>127.1</v>
      </c>
    </row>
    <row r="977" spans="2:7">
      <c r="B977" s="526"/>
      <c r="C977" s="526"/>
      <c r="G977" s="2">
        <f t="shared" si="18"/>
        <v>127.1</v>
      </c>
    </row>
    <row r="978" spans="2:7">
      <c r="B978" s="526"/>
      <c r="C978" s="526"/>
      <c r="G978" s="2">
        <f t="shared" si="18"/>
        <v>127.1</v>
      </c>
    </row>
    <row r="979" spans="2:7">
      <c r="B979" s="526"/>
      <c r="C979" s="526"/>
      <c r="G979" s="2">
        <f t="shared" si="18"/>
        <v>127.1</v>
      </c>
    </row>
    <row r="980" spans="2:7">
      <c r="B980" s="526"/>
      <c r="C980" s="526"/>
      <c r="G980" s="2">
        <f t="shared" si="18"/>
        <v>127.1</v>
      </c>
    </row>
    <row r="981" spans="2:7">
      <c r="B981" s="526"/>
      <c r="C981" s="526"/>
      <c r="G981" s="2">
        <f t="shared" si="18"/>
        <v>127.1</v>
      </c>
    </row>
    <row r="982" spans="2:7">
      <c r="B982" s="526"/>
      <c r="C982" s="526"/>
      <c r="G982" s="2">
        <f t="shared" si="18"/>
        <v>127.1</v>
      </c>
    </row>
    <row r="983" spans="2:7">
      <c r="B983" s="526"/>
      <c r="C983" s="526"/>
      <c r="G983" s="2">
        <f t="shared" si="18"/>
        <v>127.1</v>
      </c>
    </row>
    <row r="984" spans="2:7">
      <c r="B984" s="526"/>
      <c r="C984" s="526"/>
      <c r="G984" s="2">
        <f t="shared" si="18"/>
        <v>127.1</v>
      </c>
    </row>
    <row r="985" spans="2:7">
      <c r="B985" s="526"/>
      <c r="C985" s="526"/>
      <c r="G985" s="2">
        <f t="shared" si="18"/>
        <v>127.1</v>
      </c>
    </row>
    <row r="986" spans="2:7">
      <c r="B986" s="526"/>
      <c r="C986" s="526"/>
      <c r="G986" s="2">
        <f t="shared" si="18"/>
        <v>127.1</v>
      </c>
    </row>
    <row r="987" spans="2:7">
      <c r="B987" s="526"/>
      <c r="C987" s="526"/>
      <c r="G987" s="2">
        <f t="shared" si="18"/>
        <v>127.1</v>
      </c>
    </row>
    <row r="988" spans="2:7">
      <c r="B988" s="526"/>
      <c r="C988" s="526"/>
      <c r="G988" s="2">
        <f t="shared" si="18"/>
        <v>127.1</v>
      </c>
    </row>
    <row r="989" spans="2:7">
      <c r="B989" s="526"/>
      <c r="C989" s="526"/>
      <c r="G989" s="2">
        <f t="shared" si="18"/>
        <v>127.1</v>
      </c>
    </row>
    <row r="990" spans="2:7">
      <c r="B990" s="526"/>
      <c r="C990" s="526"/>
      <c r="G990" s="2">
        <f t="shared" si="18"/>
        <v>127.1</v>
      </c>
    </row>
    <row r="991" spans="2:7">
      <c r="B991" s="526"/>
      <c r="C991" s="526"/>
      <c r="G991" s="2">
        <f t="shared" si="18"/>
        <v>127.1</v>
      </c>
    </row>
    <row r="992" spans="2:7">
      <c r="B992" s="526"/>
      <c r="C992" s="526"/>
      <c r="G992" s="2">
        <f t="shared" si="18"/>
        <v>127.1</v>
      </c>
    </row>
    <row r="993" spans="2:7">
      <c r="B993" s="526"/>
      <c r="C993" s="526"/>
      <c r="G993" s="2">
        <f t="shared" si="18"/>
        <v>127.1</v>
      </c>
    </row>
    <row r="994" spans="2:7">
      <c r="B994" s="526"/>
      <c r="C994" s="526"/>
      <c r="G994" s="2">
        <f t="shared" si="18"/>
        <v>127.1</v>
      </c>
    </row>
    <row r="995" spans="2:7">
      <c r="B995" s="526"/>
      <c r="C995" s="526"/>
      <c r="G995" s="2">
        <f t="shared" si="18"/>
        <v>127.1</v>
      </c>
    </row>
    <row r="996" spans="2:7">
      <c r="B996" s="526"/>
      <c r="C996" s="526"/>
      <c r="G996" s="2">
        <f t="shared" si="18"/>
        <v>127.1</v>
      </c>
    </row>
    <row r="997" spans="2:7">
      <c r="B997" s="526"/>
      <c r="C997" s="526"/>
      <c r="G997" s="2">
        <f t="shared" si="18"/>
        <v>127.1</v>
      </c>
    </row>
    <row r="998" spans="2:7">
      <c r="B998" s="526"/>
      <c r="C998" s="526"/>
      <c r="G998" s="2">
        <f t="shared" si="18"/>
        <v>127.1</v>
      </c>
    </row>
    <row r="999" spans="2:7">
      <c r="B999" s="526"/>
      <c r="C999" s="526"/>
      <c r="G999" s="2">
        <f t="shared" si="18"/>
        <v>127.1</v>
      </c>
    </row>
    <row r="1000" spans="2:7">
      <c r="B1000" s="526"/>
      <c r="C1000" s="526"/>
      <c r="G1000" s="2">
        <f t="shared" si="18"/>
        <v>127.1</v>
      </c>
    </row>
    <row r="1001" spans="2:7">
      <c r="B1001" s="526"/>
      <c r="C1001" s="526"/>
      <c r="G1001" s="2">
        <f t="shared" si="18"/>
        <v>127.1</v>
      </c>
    </row>
    <row r="1002" spans="2:7">
      <c r="B1002" s="526"/>
      <c r="C1002" s="526"/>
      <c r="G1002" s="2">
        <f t="shared" si="18"/>
        <v>127.1</v>
      </c>
    </row>
    <row r="1003" spans="2:7">
      <c r="B1003" s="526"/>
      <c r="C1003" s="526"/>
      <c r="G1003" s="2">
        <f t="shared" si="18"/>
        <v>127.1</v>
      </c>
    </row>
    <row r="1004" spans="2:7">
      <c r="B1004" s="526"/>
      <c r="C1004" s="526"/>
      <c r="G1004" s="2">
        <f t="shared" si="18"/>
        <v>127.1</v>
      </c>
    </row>
    <row r="1005" spans="2:7">
      <c r="B1005" s="526"/>
      <c r="C1005" s="526"/>
      <c r="G1005" s="2">
        <f t="shared" si="18"/>
        <v>127.1</v>
      </c>
    </row>
    <row r="1006" spans="2:7">
      <c r="B1006" s="526"/>
      <c r="C1006" s="526"/>
      <c r="G1006" s="2">
        <f t="shared" si="18"/>
        <v>127.1</v>
      </c>
    </row>
    <row r="1007" spans="2:7">
      <c r="B1007" s="526"/>
      <c r="C1007" s="526"/>
      <c r="G1007" s="2">
        <f t="shared" si="18"/>
        <v>127.1</v>
      </c>
    </row>
    <row r="1008" spans="2:7">
      <c r="B1008" s="526"/>
      <c r="C1008" s="526"/>
      <c r="G1008" s="2">
        <f t="shared" si="18"/>
        <v>127.1</v>
      </c>
    </row>
    <row r="1009" spans="2:7">
      <c r="B1009" s="526"/>
      <c r="C1009" s="526"/>
      <c r="G1009" s="2">
        <f t="shared" si="18"/>
        <v>127.1</v>
      </c>
    </row>
    <row r="1010" spans="2:7">
      <c r="B1010" s="526"/>
      <c r="C1010" s="526"/>
      <c r="G1010" s="2">
        <f t="shared" si="18"/>
        <v>127.1</v>
      </c>
    </row>
    <row r="1011" spans="2:7">
      <c r="B1011" s="526"/>
      <c r="C1011" s="526"/>
      <c r="G1011" s="2">
        <f t="shared" si="18"/>
        <v>127.1</v>
      </c>
    </row>
    <row r="1012" spans="2:7">
      <c r="B1012" s="526"/>
      <c r="C1012" s="526"/>
      <c r="G1012" s="2">
        <f t="shared" si="18"/>
        <v>127.1</v>
      </c>
    </row>
    <row r="1013" spans="2:7">
      <c r="B1013" s="526"/>
      <c r="C1013" s="526"/>
      <c r="G1013" s="2">
        <f t="shared" ref="G1013:G1076" si="19">+G1012+E1013-F1013</f>
        <v>127.1</v>
      </c>
    </row>
    <row r="1014" spans="2:7">
      <c r="B1014" s="526"/>
      <c r="C1014" s="526"/>
      <c r="G1014" s="2">
        <f t="shared" si="19"/>
        <v>127.1</v>
      </c>
    </row>
    <row r="1015" spans="2:7">
      <c r="B1015" s="526"/>
      <c r="C1015" s="526"/>
      <c r="G1015" s="2">
        <f t="shared" si="19"/>
        <v>127.1</v>
      </c>
    </row>
    <row r="1016" spans="2:7">
      <c r="B1016" s="526"/>
      <c r="C1016" s="526"/>
      <c r="G1016" s="2">
        <f t="shared" si="19"/>
        <v>127.1</v>
      </c>
    </row>
    <row r="1017" spans="2:7">
      <c r="B1017" s="526"/>
      <c r="C1017" s="526"/>
      <c r="G1017" s="2">
        <f t="shared" si="19"/>
        <v>127.1</v>
      </c>
    </row>
    <row r="1018" spans="2:7">
      <c r="B1018" s="526"/>
      <c r="C1018" s="526"/>
      <c r="G1018" s="2">
        <f t="shared" si="19"/>
        <v>127.1</v>
      </c>
    </row>
    <row r="1019" spans="2:7">
      <c r="B1019" s="526"/>
      <c r="C1019" s="526"/>
      <c r="G1019" s="2">
        <f t="shared" si="19"/>
        <v>127.1</v>
      </c>
    </row>
    <row r="1020" spans="2:7">
      <c r="B1020" s="526"/>
      <c r="C1020" s="526"/>
      <c r="G1020" s="2">
        <f t="shared" si="19"/>
        <v>127.1</v>
      </c>
    </row>
    <row r="1021" spans="2:7">
      <c r="B1021" s="526"/>
      <c r="C1021" s="526"/>
      <c r="G1021" s="2">
        <f t="shared" si="19"/>
        <v>127.1</v>
      </c>
    </row>
    <row r="1022" spans="2:7">
      <c r="B1022" s="526"/>
      <c r="C1022" s="526"/>
      <c r="G1022" s="2">
        <f t="shared" si="19"/>
        <v>127.1</v>
      </c>
    </row>
    <row r="1023" spans="2:7">
      <c r="B1023" s="526"/>
      <c r="C1023" s="526"/>
      <c r="G1023" s="2">
        <f t="shared" si="19"/>
        <v>127.1</v>
      </c>
    </row>
    <row r="1024" spans="2:7">
      <c r="B1024" s="526"/>
      <c r="C1024" s="526"/>
      <c r="G1024" s="2">
        <f t="shared" si="19"/>
        <v>127.1</v>
      </c>
    </row>
    <row r="1025" spans="2:7">
      <c r="B1025" s="526"/>
      <c r="C1025" s="526"/>
      <c r="G1025" s="2">
        <f t="shared" si="19"/>
        <v>127.1</v>
      </c>
    </row>
    <row r="1026" spans="2:7">
      <c r="B1026" s="526"/>
      <c r="C1026" s="526"/>
      <c r="G1026" s="2">
        <f t="shared" si="19"/>
        <v>127.1</v>
      </c>
    </row>
    <row r="1027" spans="2:7">
      <c r="B1027" s="526"/>
      <c r="C1027" s="526"/>
      <c r="G1027" s="2">
        <f t="shared" si="19"/>
        <v>127.1</v>
      </c>
    </row>
    <row r="1028" spans="2:7">
      <c r="B1028" s="526"/>
      <c r="C1028" s="526"/>
      <c r="G1028" s="2">
        <f t="shared" si="19"/>
        <v>127.1</v>
      </c>
    </row>
    <row r="1029" spans="2:7">
      <c r="B1029" s="526"/>
      <c r="C1029" s="526"/>
      <c r="G1029" s="2">
        <f t="shared" si="19"/>
        <v>127.1</v>
      </c>
    </row>
    <row r="1030" spans="2:7">
      <c r="B1030" s="526"/>
      <c r="C1030" s="526"/>
      <c r="G1030" s="2">
        <f t="shared" si="19"/>
        <v>127.1</v>
      </c>
    </row>
    <row r="1031" spans="2:7">
      <c r="B1031" s="526"/>
      <c r="C1031" s="526"/>
      <c r="G1031" s="2">
        <f t="shared" si="19"/>
        <v>127.1</v>
      </c>
    </row>
    <row r="1032" spans="2:7">
      <c r="B1032" s="526"/>
      <c r="C1032" s="526"/>
      <c r="G1032" s="2">
        <f t="shared" si="19"/>
        <v>127.1</v>
      </c>
    </row>
    <row r="1033" spans="2:7">
      <c r="B1033" s="526"/>
      <c r="C1033" s="526"/>
      <c r="G1033" s="2">
        <f t="shared" si="19"/>
        <v>127.1</v>
      </c>
    </row>
    <row r="1034" spans="2:7">
      <c r="B1034" s="526"/>
      <c r="C1034" s="526"/>
      <c r="G1034" s="2">
        <f t="shared" si="19"/>
        <v>127.1</v>
      </c>
    </row>
    <row r="1035" spans="2:7">
      <c r="B1035" s="526"/>
      <c r="C1035" s="526"/>
      <c r="G1035" s="2">
        <f t="shared" si="19"/>
        <v>127.1</v>
      </c>
    </row>
    <row r="1036" spans="2:7">
      <c r="B1036" s="526"/>
      <c r="C1036" s="526"/>
      <c r="G1036" s="2">
        <f t="shared" si="19"/>
        <v>127.1</v>
      </c>
    </row>
    <row r="1037" spans="2:7">
      <c r="B1037" s="526"/>
      <c r="C1037" s="526"/>
      <c r="G1037" s="2">
        <f t="shared" si="19"/>
        <v>127.1</v>
      </c>
    </row>
    <row r="1038" spans="2:7">
      <c r="B1038" s="526"/>
      <c r="C1038" s="526"/>
      <c r="G1038" s="2">
        <f t="shared" si="19"/>
        <v>127.1</v>
      </c>
    </row>
    <row r="1039" spans="2:7">
      <c r="B1039" s="526"/>
      <c r="C1039" s="526"/>
      <c r="G1039" s="2">
        <f t="shared" si="19"/>
        <v>127.1</v>
      </c>
    </row>
    <row r="1040" spans="2:7">
      <c r="B1040" s="526"/>
      <c r="C1040" s="526"/>
      <c r="G1040" s="2">
        <f t="shared" si="19"/>
        <v>127.1</v>
      </c>
    </row>
    <row r="1041" spans="2:7">
      <c r="B1041" s="526"/>
      <c r="C1041" s="526"/>
      <c r="G1041" s="2">
        <f t="shared" si="19"/>
        <v>127.1</v>
      </c>
    </row>
    <row r="1042" spans="2:7">
      <c r="B1042" s="526"/>
      <c r="C1042" s="526"/>
      <c r="G1042" s="2">
        <f t="shared" si="19"/>
        <v>127.1</v>
      </c>
    </row>
    <row r="1043" spans="2:7">
      <c r="B1043" s="526"/>
      <c r="C1043" s="526"/>
      <c r="G1043" s="2">
        <f t="shared" si="19"/>
        <v>127.1</v>
      </c>
    </row>
    <row r="1044" spans="2:7">
      <c r="B1044" s="526"/>
      <c r="C1044" s="526"/>
      <c r="G1044" s="2">
        <f t="shared" si="19"/>
        <v>127.1</v>
      </c>
    </row>
    <row r="1045" spans="2:7">
      <c r="B1045" s="526"/>
      <c r="C1045" s="526"/>
      <c r="G1045" s="2">
        <f t="shared" si="19"/>
        <v>127.1</v>
      </c>
    </row>
    <row r="1046" spans="2:7">
      <c r="B1046" s="526"/>
      <c r="C1046" s="526"/>
      <c r="G1046" s="2">
        <f t="shared" si="19"/>
        <v>127.1</v>
      </c>
    </row>
    <row r="1047" spans="2:7">
      <c r="B1047" s="526"/>
      <c r="C1047" s="526"/>
      <c r="G1047" s="2">
        <f t="shared" si="19"/>
        <v>127.1</v>
      </c>
    </row>
    <row r="1048" spans="2:7">
      <c r="B1048" s="526"/>
      <c r="C1048" s="526"/>
      <c r="G1048" s="2">
        <f t="shared" si="19"/>
        <v>127.1</v>
      </c>
    </row>
    <row r="1049" spans="2:7">
      <c r="B1049" s="526"/>
      <c r="C1049" s="526"/>
      <c r="G1049" s="2">
        <f t="shared" si="19"/>
        <v>127.1</v>
      </c>
    </row>
    <row r="1050" spans="2:7">
      <c r="B1050" s="526"/>
      <c r="C1050" s="526"/>
      <c r="G1050" s="2">
        <f t="shared" si="19"/>
        <v>127.1</v>
      </c>
    </row>
    <row r="1051" spans="2:7">
      <c r="B1051" s="526"/>
      <c r="C1051" s="526"/>
      <c r="G1051" s="2">
        <f t="shared" si="19"/>
        <v>127.1</v>
      </c>
    </row>
    <row r="1052" spans="2:7">
      <c r="B1052" s="526"/>
      <c r="C1052" s="526"/>
      <c r="G1052" s="2">
        <f t="shared" si="19"/>
        <v>127.1</v>
      </c>
    </row>
    <row r="1053" spans="2:7">
      <c r="B1053" s="526"/>
      <c r="C1053" s="526"/>
      <c r="G1053" s="2">
        <f t="shared" si="19"/>
        <v>127.1</v>
      </c>
    </row>
    <row r="1054" spans="2:7">
      <c r="B1054" s="526"/>
      <c r="C1054" s="526"/>
      <c r="G1054" s="2">
        <f t="shared" si="19"/>
        <v>127.1</v>
      </c>
    </row>
    <row r="1055" spans="2:7">
      <c r="B1055" s="526"/>
      <c r="C1055" s="526"/>
      <c r="G1055" s="2">
        <f t="shared" si="19"/>
        <v>127.1</v>
      </c>
    </row>
    <row r="1056" spans="2:7">
      <c r="B1056" s="526"/>
      <c r="C1056" s="526"/>
      <c r="G1056" s="2">
        <f t="shared" si="19"/>
        <v>127.1</v>
      </c>
    </row>
    <row r="1057" spans="2:7">
      <c r="B1057" s="526"/>
      <c r="C1057" s="526"/>
      <c r="G1057" s="2">
        <f t="shared" si="19"/>
        <v>127.1</v>
      </c>
    </row>
    <row r="1058" spans="2:7">
      <c r="B1058" s="526"/>
      <c r="C1058" s="526"/>
      <c r="G1058" s="2">
        <f t="shared" si="19"/>
        <v>127.1</v>
      </c>
    </row>
    <row r="1059" spans="2:7">
      <c r="B1059" s="526"/>
      <c r="C1059" s="526"/>
      <c r="G1059" s="2">
        <f t="shared" si="19"/>
        <v>127.1</v>
      </c>
    </row>
    <row r="1060" spans="2:7">
      <c r="B1060" s="526"/>
      <c r="C1060" s="526"/>
      <c r="G1060" s="2">
        <f t="shared" si="19"/>
        <v>127.1</v>
      </c>
    </row>
    <row r="1061" spans="2:7">
      <c r="B1061" s="526"/>
      <c r="C1061" s="526"/>
      <c r="G1061" s="2">
        <f t="shared" si="19"/>
        <v>127.1</v>
      </c>
    </row>
    <row r="1062" spans="2:7">
      <c r="B1062" s="526"/>
      <c r="C1062" s="526"/>
      <c r="G1062" s="2">
        <f t="shared" si="19"/>
        <v>127.1</v>
      </c>
    </row>
    <row r="1063" spans="2:7">
      <c r="B1063" s="526"/>
      <c r="C1063" s="526"/>
      <c r="G1063" s="2">
        <f t="shared" si="19"/>
        <v>127.1</v>
      </c>
    </row>
    <row r="1064" spans="2:7">
      <c r="B1064" s="526"/>
      <c r="C1064" s="526"/>
      <c r="G1064" s="2">
        <f t="shared" si="19"/>
        <v>127.1</v>
      </c>
    </row>
    <row r="1065" spans="2:7">
      <c r="B1065" s="526"/>
      <c r="C1065" s="526"/>
      <c r="G1065" s="2">
        <f t="shared" si="19"/>
        <v>127.1</v>
      </c>
    </row>
    <row r="1066" spans="2:7">
      <c r="B1066" s="526"/>
      <c r="C1066" s="526"/>
      <c r="G1066" s="2">
        <f t="shared" si="19"/>
        <v>127.1</v>
      </c>
    </row>
    <row r="1067" spans="2:7">
      <c r="B1067" s="526"/>
      <c r="C1067" s="526"/>
      <c r="G1067" s="2">
        <f t="shared" si="19"/>
        <v>127.1</v>
      </c>
    </row>
    <row r="1068" spans="2:7">
      <c r="B1068" s="526"/>
      <c r="C1068" s="526"/>
      <c r="G1068" s="2">
        <f t="shared" si="19"/>
        <v>127.1</v>
      </c>
    </row>
    <row r="1069" spans="2:7">
      <c r="B1069" s="526"/>
      <c r="C1069" s="526"/>
      <c r="G1069" s="2">
        <f t="shared" si="19"/>
        <v>127.1</v>
      </c>
    </row>
    <row r="1070" spans="2:7">
      <c r="B1070" s="526"/>
      <c r="C1070" s="526"/>
      <c r="G1070" s="2">
        <f t="shared" si="19"/>
        <v>127.1</v>
      </c>
    </row>
    <row r="1071" spans="2:7">
      <c r="B1071" s="526"/>
      <c r="C1071" s="526"/>
      <c r="G1071" s="2">
        <f t="shared" si="19"/>
        <v>127.1</v>
      </c>
    </row>
    <row r="1072" spans="2:7">
      <c r="B1072" s="526"/>
      <c r="C1072" s="526"/>
      <c r="G1072" s="2">
        <f t="shared" si="19"/>
        <v>127.1</v>
      </c>
    </row>
    <row r="1073" spans="2:7">
      <c r="B1073" s="526"/>
      <c r="C1073" s="526"/>
      <c r="G1073" s="2">
        <f t="shared" si="19"/>
        <v>127.1</v>
      </c>
    </row>
    <row r="1074" spans="2:7">
      <c r="B1074" s="526"/>
      <c r="C1074" s="526"/>
      <c r="G1074" s="2">
        <f t="shared" si="19"/>
        <v>127.1</v>
      </c>
    </row>
    <row r="1075" spans="2:7">
      <c r="B1075" s="526"/>
      <c r="C1075" s="526"/>
      <c r="G1075" s="2">
        <f t="shared" si="19"/>
        <v>127.1</v>
      </c>
    </row>
    <row r="1076" spans="2:7">
      <c r="B1076" s="526"/>
      <c r="C1076" s="526"/>
      <c r="G1076" s="2">
        <f t="shared" si="19"/>
        <v>127.1</v>
      </c>
    </row>
    <row r="1077" spans="2:7">
      <c r="B1077" s="526"/>
      <c r="C1077" s="526"/>
      <c r="G1077" s="2">
        <f t="shared" ref="G1077:G1140" si="20">+G1076+E1077-F1077</f>
        <v>127.1</v>
      </c>
    </row>
    <row r="1078" spans="2:7">
      <c r="B1078" s="526"/>
      <c r="C1078" s="526"/>
      <c r="G1078" s="2">
        <f t="shared" si="20"/>
        <v>127.1</v>
      </c>
    </row>
    <row r="1079" spans="2:7">
      <c r="B1079" s="526"/>
      <c r="C1079" s="526"/>
      <c r="G1079" s="2">
        <f t="shared" si="20"/>
        <v>127.1</v>
      </c>
    </row>
    <row r="1080" spans="2:7">
      <c r="B1080" s="526"/>
      <c r="C1080" s="526"/>
      <c r="G1080" s="2">
        <f t="shared" si="20"/>
        <v>127.1</v>
      </c>
    </row>
    <row r="1081" spans="2:7">
      <c r="B1081" s="526"/>
      <c r="C1081" s="526"/>
      <c r="G1081" s="2">
        <f t="shared" si="20"/>
        <v>127.1</v>
      </c>
    </row>
    <row r="1082" spans="2:7">
      <c r="B1082" s="526"/>
      <c r="C1082" s="526"/>
      <c r="G1082" s="2">
        <f t="shared" si="20"/>
        <v>127.1</v>
      </c>
    </row>
    <row r="1083" spans="2:7">
      <c r="B1083" s="526"/>
      <c r="C1083" s="526"/>
      <c r="G1083" s="2">
        <f t="shared" si="20"/>
        <v>127.1</v>
      </c>
    </row>
    <row r="1084" spans="2:7">
      <c r="B1084" s="526"/>
      <c r="C1084" s="526"/>
      <c r="G1084" s="2">
        <f t="shared" si="20"/>
        <v>127.1</v>
      </c>
    </row>
    <row r="1085" spans="2:7">
      <c r="B1085" s="526"/>
      <c r="C1085" s="526"/>
      <c r="G1085" s="2">
        <f t="shared" si="20"/>
        <v>127.1</v>
      </c>
    </row>
    <row r="1086" spans="2:7">
      <c r="B1086" s="526"/>
      <c r="C1086" s="526"/>
      <c r="G1086" s="2">
        <f t="shared" si="20"/>
        <v>127.1</v>
      </c>
    </row>
    <row r="1087" spans="2:7">
      <c r="B1087" s="526"/>
      <c r="C1087" s="526"/>
      <c r="G1087" s="2">
        <f t="shared" si="20"/>
        <v>127.1</v>
      </c>
    </row>
    <row r="1088" spans="2:7">
      <c r="B1088" s="526"/>
      <c r="C1088" s="526"/>
      <c r="G1088" s="2">
        <f t="shared" si="20"/>
        <v>127.1</v>
      </c>
    </row>
    <row r="1089" spans="2:7">
      <c r="B1089" s="526"/>
      <c r="C1089" s="526"/>
      <c r="G1089" s="2">
        <f t="shared" si="20"/>
        <v>127.1</v>
      </c>
    </row>
    <row r="1090" spans="2:7">
      <c r="B1090" s="526"/>
      <c r="C1090" s="526"/>
      <c r="G1090" s="2">
        <f t="shared" si="20"/>
        <v>127.1</v>
      </c>
    </row>
    <row r="1091" spans="2:7">
      <c r="B1091" s="526"/>
      <c r="C1091" s="526"/>
      <c r="G1091" s="2">
        <f t="shared" si="20"/>
        <v>127.1</v>
      </c>
    </row>
    <row r="1092" spans="2:7">
      <c r="B1092" s="526"/>
      <c r="C1092" s="526"/>
      <c r="G1092" s="2">
        <f t="shared" si="20"/>
        <v>127.1</v>
      </c>
    </row>
    <row r="1093" spans="2:7">
      <c r="B1093" s="526"/>
      <c r="C1093" s="526"/>
      <c r="G1093" s="2">
        <f t="shared" si="20"/>
        <v>127.1</v>
      </c>
    </row>
    <row r="1094" spans="2:7">
      <c r="B1094" s="526"/>
      <c r="C1094" s="526"/>
      <c r="G1094" s="2">
        <f t="shared" si="20"/>
        <v>127.1</v>
      </c>
    </row>
    <row r="1095" spans="2:7">
      <c r="B1095" s="526"/>
      <c r="C1095" s="526"/>
      <c r="G1095" s="2">
        <f t="shared" si="20"/>
        <v>127.1</v>
      </c>
    </row>
    <row r="1096" spans="2:7">
      <c r="B1096" s="526"/>
      <c r="C1096" s="526"/>
      <c r="G1096" s="2">
        <f t="shared" si="20"/>
        <v>127.1</v>
      </c>
    </row>
    <row r="1097" spans="2:7">
      <c r="B1097" s="526"/>
      <c r="C1097" s="526"/>
      <c r="G1097" s="2">
        <f t="shared" si="20"/>
        <v>127.1</v>
      </c>
    </row>
    <row r="1098" spans="2:7">
      <c r="B1098" s="526"/>
      <c r="C1098" s="526"/>
      <c r="G1098" s="2">
        <f t="shared" si="20"/>
        <v>127.1</v>
      </c>
    </row>
    <row r="1099" spans="2:7">
      <c r="B1099" s="526"/>
      <c r="C1099" s="526"/>
      <c r="G1099" s="2">
        <f t="shared" si="20"/>
        <v>127.1</v>
      </c>
    </row>
    <row r="1100" spans="2:7">
      <c r="B1100" s="526"/>
      <c r="C1100" s="526"/>
      <c r="G1100" s="2">
        <f t="shared" si="20"/>
        <v>127.1</v>
      </c>
    </row>
    <row r="1101" spans="2:7">
      <c r="B1101" s="526"/>
      <c r="C1101" s="526"/>
      <c r="G1101" s="2">
        <f t="shared" si="20"/>
        <v>127.1</v>
      </c>
    </row>
    <row r="1102" spans="2:7">
      <c r="B1102" s="526"/>
      <c r="C1102" s="526"/>
      <c r="G1102" s="2">
        <f t="shared" si="20"/>
        <v>127.1</v>
      </c>
    </row>
    <row r="1103" spans="2:7">
      <c r="B1103" s="526"/>
      <c r="C1103" s="526"/>
      <c r="G1103" s="2">
        <f t="shared" si="20"/>
        <v>127.1</v>
      </c>
    </row>
    <row r="1104" spans="2:7">
      <c r="B1104" s="526"/>
      <c r="C1104" s="526"/>
      <c r="G1104" s="2">
        <f t="shared" si="20"/>
        <v>127.1</v>
      </c>
    </row>
    <row r="1105" spans="2:7">
      <c r="B1105" s="526"/>
      <c r="C1105" s="526"/>
      <c r="G1105" s="2">
        <f t="shared" si="20"/>
        <v>127.1</v>
      </c>
    </row>
    <row r="1106" spans="2:7">
      <c r="B1106" s="526"/>
      <c r="C1106" s="526"/>
      <c r="G1106" s="2">
        <f t="shared" si="20"/>
        <v>127.1</v>
      </c>
    </row>
    <row r="1107" spans="2:7">
      <c r="B1107" s="526"/>
      <c r="C1107" s="526"/>
      <c r="G1107" s="2">
        <f t="shared" si="20"/>
        <v>127.1</v>
      </c>
    </row>
    <row r="1108" spans="2:7">
      <c r="B1108" s="526"/>
      <c r="C1108" s="526"/>
      <c r="G1108" s="2">
        <f t="shared" si="20"/>
        <v>127.1</v>
      </c>
    </row>
    <row r="1109" spans="2:7">
      <c r="B1109" s="526"/>
      <c r="C1109" s="526"/>
      <c r="G1109" s="2">
        <f t="shared" si="20"/>
        <v>127.1</v>
      </c>
    </row>
    <row r="1110" spans="2:7">
      <c r="B1110" s="526"/>
      <c r="C1110" s="526"/>
      <c r="G1110" s="2">
        <f t="shared" si="20"/>
        <v>127.1</v>
      </c>
    </row>
    <row r="1111" spans="2:7">
      <c r="B1111" s="526"/>
      <c r="C1111" s="526"/>
      <c r="G1111" s="2">
        <f t="shared" si="20"/>
        <v>127.1</v>
      </c>
    </row>
    <row r="1112" spans="2:7">
      <c r="B1112" s="526"/>
      <c r="C1112" s="526"/>
      <c r="G1112" s="2">
        <f t="shared" si="20"/>
        <v>127.1</v>
      </c>
    </row>
    <row r="1113" spans="2:7">
      <c r="B1113" s="526"/>
      <c r="C1113" s="526"/>
      <c r="G1113" s="2">
        <f t="shared" si="20"/>
        <v>127.1</v>
      </c>
    </row>
    <row r="1114" spans="2:7">
      <c r="B1114" s="526"/>
      <c r="C1114" s="526"/>
      <c r="G1114" s="2">
        <f t="shared" si="20"/>
        <v>127.1</v>
      </c>
    </row>
    <row r="1115" spans="2:7">
      <c r="B1115" s="526"/>
      <c r="C1115" s="526"/>
      <c r="G1115" s="2">
        <f t="shared" si="20"/>
        <v>127.1</v>
      </c>
    </row>
    <row r="1116" spans="2:7">
      <c r="B1116" s="526"/>
      <c r="C1116" s="526"/>
      <c r="G1116" s="2">
        <f t="shared" si="20"/>
        <v>127.1</v>
      </c>
    </row>
    <row r="1117" spans="2:7">
      <c r="B1117" s="526"/>
      <c r="C1117" s="526"/>
      <c r="G1117" s="2">
        <f t="shared" si="20"/>
        <v>127.1</v>
      </c>
    </row>
    <row r="1118" spans="2:7">
      <c r="B1118" s="526"/>
      <c r="C1118" s="526"/>
      <c r="G1118" s="2">
        <f t="shared" si="20"/>
        <v>127.1</v>
      </c>
    </row>
    <row r="1119" spans="2:7">
      <c r="B1119" s="526"/>
      <c r="C1119" s="526"/>
      <c r="G1119" s="2">
        <f t="shared" si="20"/>
        <v>127.1</v>
      </c>
    </row>
    <row r="1120" spans="2:7">
      <c r="B1120" s="526"/>
      <c r="C1120" s="526"/>
      <c r="G1120" s="2">
        <f t="shared" si="20"/>
        <v>127.1</v>
      </c>
    </row>
    <row r="1121" spans="2:7">
      <c r="B1121" s="526"/>
      <c r="C1121" s="526"/>
      <c r="G1121" s="2">
        <f t="shared" si="20"/>
        <v>127.1</v>
      </c>
    </row>
    <row r="1122" spans="2:7">
      <c r="B1122" s="526"/>
      <c r="C1122" s="526"/>
      <c r="G1122" s="2">
        <f t="shared" si="20"/>
        <v>127.1</v>
      </c>
    </row>
    <row r="1123" spans="2:7">
      <c r="B1123" s="526"/>
      <c r="C1123" s="526"/>
      <c r="G1123" s="2">
        <f t="shared" si="20"/>
        <v>127.1</v>
      </c>
    </row>
    <row r="1124" spans="2:7">
      <c r="B1124" s="526"/>
      <c r="C1124" s="526"/>
      <c r="G1124" s="2">
        <f t="shared" si="20"/>
        <v>127.1</v>
      </c>
    </row>
    <row r="1125" spans="2:7">
      <c r="B1125" s="526"/>
      <c r="C1125" s="526"/>
      <c r="G1125" s="2">
        <f t="shared" si="20"/>
        <v>127.1</v>
      </c>
    </row>
    <row r="1126" spans="2:7">
      <c r="B1126" s="526"/>
      <c r="C1126" s="526"/>
      <c r="G1126" s="2">
        <f t="shared" si="20"/>
        <v>127.1</v>
      </c>
    </row>
    <row r="1127" spans="2:7">
      <c r="B1127" s="526"/>
      <c r="C1127" s="526"/>
      <c r="G1127" s="2">
        <f t="shared" si="20"/>
        <v>127.1</v>
      </c>
    </row>
    <row r="1128" spans="2:7">
      <c r="B1128" s="526"/>
      <c r="C1128" s="526"/>
      <c r="G1128" s="2">
        <f t="shared" si="20"/>
        <v>127.1</v>
      </c>
    </row>
    <row r="1129" spans="2:7">
      <c r="B1129" s="526"/>
      <c r="C1129" s="526"/>
      <c r="G1129" s="2">
        <f t="shared" si="20"/>
        <v>127.1</v>
      </c>
    </row>
    <row r="1130" spans="2:7">
      <c r="B1130" s="526"/>
      <c r="C1130" s="526"/>
      <c r="G1130" s="2">
        <f t="shared" si="20"/>
        <v>127.1</v>
      </c>
    </row>
    <row r="1131" spans="2:7">
      <c r="B1131" s="526"/>
      <c r="C1131" s="526"/>
      <c r="G1131" s="2">
        <f t="shared" si="20"/>
        <v>127.1</v>
      </c>
    </row>
    <row r="1132" spans="2:7">
      <c r="B1132" s="526"/>
      <c r="C1132" s="526"/>
      <c r="G1132" s="2">
        <f t="shared" si="20"/>
        <v>127.1</v>
      </c>
    </row>
    <row r="1133" spans="2:7">
      <c r="B1133" s="526"/>
      <c r="C1133" s="526"/>
      <c r="G1133" s="2">
        <f t="shared" si="20"/>
        <v>127.1</v>
      </c>
    </row>
    <row r="1134" spans="2:7">
      <c r="B1134" s="526"/>
      <c r="C1134" s="526"/>
      <c r="G1134" s="2">
        <f t="shared" si="20"/>
        <v>127.1</v>
      </c>
    </row>
    <row r="1135" spans="2:7">
      <c r="B1135" s="526"/>
      <c r="C1135" s="526"/>
      <c r="G1135" s="2">
        <f t="shared" si="20"/>
        <v>127.1</v>
      </c>
    </row>
    <row r="1136" spans="2:7">
      <c r="B1136" s="526"/>
      <c r="C1136" s="526"/>
      <c r="G1136" s="2">
        <f t="shared" si="20"/>
        <v>127.1</v>
      </c>
    </row>
    <row r="1137" spans="2:7">
      <c r="B1137" s="526"/>
      <c r="C1137" s="526"/>
      <c r="G1137" s="2">
        <f t="shared" si="20"/>
        <v>127.1</v>
      </c>
    </row>
    <row r="1138" spans="2:7">
      <c r="B1138" s="526"/>
      <c r="C1138" s="526"/>
      <c r="G1138" s="2">
        <f t="shared" si="20"/>
        <v>127.1</v>
      </c>
    </row>
    <row r="1139" spans="2:7">
      <c r="B1139" s="526"/>
      <c r="C1139" s="526"/>
      <c r="G1139" s="2">
        <f t="shared" si="20"/>
        <v>127.1</v>
      </c>
    </row>
    <row r="1140" spans="2:7">
      <c r="B1140" s="526"/>
      <c r="C1140" s="526"/>
      <c r="G1140" s="2">
        <f t="shared" si="20"/>
        <v>127.1</v>
      </c>
    </row>
    <row r="1141" spans="2:7">
      <c r="B1141" s="526"/>
      <c r="C1141" s="526"/>
      <c r="G1141" s="2">
        <f t="shared" ref="G1141:G1204" si="21">+G1140+E1141-F1141</f>
        <v>127.1</v>
      </c>
    </row>
    <row r="1142" spans="2:7">
      <c r="B1142" s="526"/>
      <c r="C1142" s="526"/>
      <c r="G1142" s="2">
        <f t="shared" si="21"/>
        <v>127.1</v>
      </c>
    </row>
    <row r="1143" spans="2:7">
      <c r="B1143" s="526"/>
      <c r="C1143" s="526"/>
      <c r="G1143" s="2">
        <f t="shared" si="21"/>
        <v>127.1</v>
      </c>
    </row>
    <row r="1144" spans="2:7">
      <c r="B1144" s="526"/>
      <c r="C1144" s="526"/>
      <c r="G1144" s="2">
        <f t="shared" si="21"/>
        <v>127.1</v>
      </c>
    </row>
    <row r="1145" spans="2:7">
      <c r="B1145" s="526"/>
      <c r="C1145" s="526"/>
      <c r="G1145" s="2">
        <f t="shared" si="21"/>
        <v>127.1</v>
      </c>
    </row>
    <row r="1146" spans="2:7">
      <c r="B1146" s="526"/>
      <c r="C1146" s="526"/>
      <c r="G1146" s="2">
        <f t="shared" si="21"/>
        <v>127.1</v>
      </c>
    </row>
    <row r="1147" spans="2:7">
      <c r="B1147" s="526"/>
      <c r="C1147" s="526"/>
      <c r="G1147" s="2">
        <f t="shared" si="21"/>
        <v>127.1</v>
      </c>
    </row>
    <row r="1148" spans="2:7">
      <c r="B1148" s="526"/>
      <c r="C1148" s="526"/>
      <c r="G1148" s="2">
        <f t="shared" si="21"/>
        <v>127.1</v>
      </c>
    </row>
    <row r="1149" spans="2:7">
      <c r="B1149" s="526"/>
      <c r="C1149" s="526"/>
      <c r="G1149" s="2">
        <f t="shared" si="21"/>
        <v>127.1</v>
      </c>
    </row>
    <row r="1150" spans="2:7">
      <c r="B1150" s="526"/>
      <c r="C1150" s="526"/>
      <c r="G1150" s="2">
        <f t="shared" si="21"/>
        <v>127.1</v>
      </c>
    </row>
    <row r="1151" spans="2:7">
      <c r="B1151" s="526"/>
      <c r="C1151" s="526"/>
      <c r="G1151" s="2">
        <f t="shared" si="21"/>
        <v>127.1</v>
      </c>
    </row>
    <row r="1152" spans="2:7">
      <c r="B1152" s="526"/>
      <c r="C1152" s="526"/>
      <c r="G1152" s="2">
        <f t="shared" si="21"/>
        <v>127.1</v>
      </c>
    </row>
    <row r="1153" spans="2:7">
      <c r="B1153" s="526"/>
      <c r="C1153" s="526"/>
      <c r="G1153" s="2">
        <f t="shared" si="21"/>
        <v>127.1</v>
      </c>
    </row>
    <row r="1154" spans="2:7">
      <c r="B1154" s="526"/>
      <c r="C1154" s="526"/>
      <c r="G1154" s="2">
        <f t="shared" si="21"/>
        <v>127.1</v>
      </c>
    </row>
    <row r="1155" spans="2:7">
      <c r="B1155" s="526"/>
      <c r="C1155" s="526"/>
      <c r="G1155" s="2">
        <f t="shared" si="21"/>
        <v>127.1</v>
      </c>
    </row>
    <row r="1156" spans="2:7">
      <c r="B1156" s="526"/>
      <c r="C1156" s="526"/>
      <c r="G1156" s="2">
        <f t="shared" si="21"/>
        <v>127.1</v>
      </c>
    </row>
    <row r="1157" spans="2:7">
      <c r="B1157" s="526"/>
      <c r="C1157" s="526"/>
      <c r="G1157" s="2">
        <f t="shared" si="21"/>
        <v>127.1</v>
      </c>
    </row>
    <row r="1158" spans="2:7">
      <c r="B1158" s="526"/>
      <c r="C1158" s="526"/>
      <c r="G1158" s="2">
        <f t="shared" si="21"/>
        <v>127.1</v>
      </c>
    </row>
    <row r="1159" spans="2:7">
      <c r="B1159" s="526"/>
      <c r="C1159" s="526"/>
      <c r="G1159" s="2">
        <f t="shared" si="21"/>
        <v>127.1</v>
      </c>
    </row>
    <row r="1160" spans="2:7">
      <c r="B1160" s="526"/>
      <c r="C1160" s="526"/>
      <c r="G1160" s="2">
        <f t="shared" si="21"/>
        <v>127.1</v>
      </c>
    </row>
    <row r="1161" spans="2:7">
      <c r="B1161" s="526"/>
      <c r="C1161" s="526"/>
      <c r="G1161" s="2">
        <f t="shared" si="21"/>
        <v>127.1</v>
      </c>
    </row>
    <row r="1162" spans="2:7">
      <c r="B1162" s="526"/>
      <c r="C1162" s="526"/>
      <c r="G1162" s="2">
        <f t="shared" si="21"/>
        <v>127.1</v>
      </c>
    </row>
    <row r="1163" spans="2:7">
      <c r="B1163" s="526"/>
      <c r="C1163" s="526"/>
      <c r="G1163" s="2">
        <f t="shared" si="21"/>
        <v>127.1</v>
      </c>
    </row>
    <row r="1164" spans="2:7">
      <c r="B1164" s="526"/>
      <c r="C1164" s="526"/>
      <c r="G1164" s="2">
        <f t="shared" si="21"/>
        <v>127.1</v>
      </c>
    </row>
    <row r="1165" spans="2:7">
      <c r="B1165" s="526"/>
      <c r="C1165" s="526"/>
      <c r="G1165" s="2">
        <f t="shared" si="21"/>
        <v>127.1</v>
      </c>
    </row>
    <row r="1166" spans="2:7">
      <c r="B1166" s="526"/>
      <c r="C1166" s="526"/>
      <c r="G1166" s="2">
        <f t="shared" si="21"/>
        <v>127.1</v>
      </c>
    </row>
    <row r="1167" spans="2:7">
      <c r="B1167" s="526"/>
      <c r="C1167" s="526"/>
      <c r="G1167" s="2">
        <f t="shared" si="21"/>
        <v>127.1</v>
      </c>
    </row>
    <row r="1168" spans="2:7">
      <c r="B1168" s="526"/>
      <c r="C1168" s="526"/>
      <c r="G1168" s="2">
        <f t="shared" si="21"/>
        <v>127.1</v>
      </c>
    </row>
    <row r="1169" spans="2:7">
      <c r="B1169" s="526"/>
      <c r="C1169" s="526"/>
      <c r="G1169" s="2">
        <f t="shared" si="21"/>
        <v>127.1</v>
      </c>
    </row>
    <row r="1170" spans="2:7">
      <c r="B1170" s="526"/>
      <c r="C1170" s="526"/>
      <c r="G1170" s="2">
        <f t="shared" si="21"/>
        <v>127.1</v>
      </c>
    </row>
    <row r="1171" spans="2:7">
      <c r="B1171" s="526"/>
      <c r="C1171" s="526"/>
      <c r="G1171" s="2">
        <f t="shared" si="21"/>
        <v>127.1</v>
      </c>
    </row>
    <row r="1172" spans="2:7">
      <c r="B1172" s="526"/>
      <c r="C1172" s="526"/>
      <c r="G1172" s="2">
        <f t="shared" si="21"/>
        <v>127.1</v>
      </c>
    </row>
    <row r="1173" spans="2:7">
      <c r="B1173" s="526"/>
      <c r="C1173" s="526"/>
      <c r="G1173" s="2">
        <f t="shared" si="21"/>
        <v>127.1</v>
      </c>
    </row>
    <row r="1174" spans="2:7">
      <c r="B1174" s="526"/>
      <c r="C1174" s="526"/>
      <c r="G1174" s="2">
        <f t="shared" si="21"/>
        <v>127.1</v>
      </c>
    </row>
    <row r="1175" spans="2:7">
      <c r="B1175" s="526"/>
      <c r="C1175" s="526"/>
      <c r="G1175" s="2">
        <f t="shared" si="21"/>
        <v>127.1</v>
      </c>
    </row>
    <row r="1176" spans="2:7">
      <c r="B1176" s="526"/>
      <c r="C1176" s="526"/>
      <c r="G1176" s="2">
        <f t="shared" si="21"/>
        <v>127.1</v>
      </c>
    </row>
    <row r="1177" spans="2:7">
      <c r="B1177" s="526"/>
      <c r="C1177" s="526"/>
      <c r="G1177" s="2">
        <f t="shared" si="21"/>
        <v>127.1</v>
      </c>
    </row>
    <row r="1178" spans="2:7">
      <c r="B1178" s="526"/>
      <c r="C1178" s="526"/>
      <c r="G1178" s="2">
        <f t="shared" si="21"/>
        <v>127.1</v>
      </c>
    </row>
    <row r="1179" spans="2:7">
      <c r="B1179" s="526"/>
      <c r="C1179" s="526"/>
      <c r="G1179" s="2">
        <f t="shared" si="21"/>
        <v>127.1</v>
      </c>
    </row>
    <row r="1180" spans="2:7">
      <c r="B1180" s="526"/>
      <c r="C1180" s="526"/>
      <c r="G1180" s="2">
        <f t="shared" si="21"/>
        <v>127.1</v>
      </c>
    </row>
    <row r="1181" spans="2:7">
      <c r="B1181" s="526"/>
      <c r="C1181" s="526"/>
      <c r="G1181" s="2">
        <f t="shared" si="21"/>
        <v>127.1</v>
      </c>
    </row>
    <row r="1182" spans="2:7">
      <c r="B1182" s="526"/>
      <c r="C1182" s="526"/>
      <c r="G1182" s="2">
        <f t="shared" si="21"/>
        <v>127.1</v>
      </c>
    </row>
    <row r="1183" spans="2:7">
      <c r="B1183" s="526"/>
      <c r="C1183" s="526"/>
      <c r="G1183" s="2">
        <f t="shared" si="21"/>
        <v>127.1</v>
      </c>
    </row>
    <row r="1184" spans="2:7">
      <c r="B1184" s="526"/>
      <c r="C1184" s="526"/>
      <c r="G1184" s="2">
        <f t="shared" si="21"/>
        <v>127.1</v>
      </c>
    </row>
    <row r="1185" spans="2:7">
      <c r="B1185" s="526"/>
      <c r="C1185" s="526"/>
      <c r="G1185" s="2">
        <f t="shared" si="21"/>
        <v>127.1</v>
      </c>
    </row>
    <row r="1186" spans="2:7">
      <c r="B1186" s="526"/>
      <c r="C1186" s="526"/>
      <c r="G1186" s="2">
        <f t="shared" si="21"/>
        <v>127.1</v>
      </c>
    </row>
    <row r="1187" spans="2:7">
      <c r="B1187" s="526"/>
      <c r="C1187" s="526"/>
      <c r="G1187" s="2">
        <f t="shared" si="21"/>
        <v>127.1</v>
      </c>
    </row>
    <row r="1188" spans="2:7">
      <c r="B1188" s="526"/>
      <c r="C1188" s="526"/>
      <c r="G1188" s="2">
        <f t="shared" si="21"/>
        <v>127.1</v>
      </c>
    </row>
    <row r="1189" spans="2:7">
      <c r="B1189" s="526"/>
      <c r="C1189" s="526"/>
      <c r="G1189" s="2">
        <f t="shared" si="21"/>
        <v>127.1</v>
      </c>
    </row>
    <row r="1190" spans="2:7">
      <c r="B1190" s="526"/>
      <c r="C1190" s="526"/>
      <c r="G1190" s="2">
        <f t="shared" si="21"/>
        <v>127.1</v>
      </c>
    </row>
    <row r="1191" spans="2:7">
      <c r="B1191" s="526"/>
      <c r="C1191" s="526"/>
      <c r="G1191" s="2">
        <f t="shared" si="21"/>
        <v>127.1</v>
      </c>
    </row>
    <row r="1192" spans="2:7">
      <c r="B1192" s="526"/>
      <c r="C1192" s="526"/>
      <c r="G1192" s="2">
        <f t="shared" si="21"/>
        <v>127.1</v>
      </c>
    </row>
    <row r="1193" spans="2:7">
      <c r="B1193" s="526"/>
      <c r="C1193" s="526"/>
      <c r="G1193" s="2">
        <f t="shared" si="21"/>
        <v>127.1</v>
      </c>
    </row>
    <row r="1194" spans="2:7">
      <c r="B1194" s="526"/>
      <c r="C1194" s="526"/>
      <c r="G1194" s="2">
        <f t="shared" si="21"/>
        <v>127.1</v>
      </c>
    </row>
    <row r="1195" spans="2:7">
      <c r="B1195" s="526"/>
      <c r="C1195" s="526"/>
      <c r="G1195" s="2">
        <f t="shared" si="21"/>
        <v>127.1</v>
      </c>
    </row>
    <row r="1196" spans="2:7">
      <c r="B1196" s="526"/>
      <c r="C1196" s="526"/>
      <c r="G1196" s="2">
        <f t="shared" si="21"/>
        <v>127.1</v>
      </c>
    </row>
    <row r="1197" spans="2:7">
      <c r="B1197" s="526"/>
      <c r="C1197" s="526"/>
      <c r="G1197" s="2">
        <f t="shared" si="21"/>
        <v>127.1</v>
      </c>
    </row>
    <row r="1198" spans="2:7">
      <c r="B1198" s="526"/>
      <c r="C1198" s="526"/>
      <c r="G1198" s="2">
        <f t="shared" si="21"/>
        <v>127.1</v>
      </c>
    </row>
    <row r="1199" spans="2:7">
      <c r="B1199" s="526"/>
      <c r="C1199" s="526"/>
      <c r="G1199" s="2">
        <f t="shared" si="21"/>
        <v>127.1</v>
      </c>
    </row>
    <row r="1200" spans="2:7">
      <c r="B1200" s="526"/>
      <c r="C1200" s="526"/>
      <c r="G1200" s="2">
        <f t="shared" si="21"/>
        <v>127.1</v>
      </c>
    </row>
    <row r="1201" spans="2:7">
      <c r="B1201" s="526"/>
      <c r="C1201" s="526"/>
      <c r="G1201" s="2">
        <f t="shared" si="21"/>
        <v>127.1</v>
      </c>
    </row>
    <row r="1202" spans="2:7">
      <c r="B1202" s="526"/>
      <c r="C1202" s="526"/>
      <c r="G1202" s="2">
        <f t="shared" si="21"/>
        <v>127.1</v>
      </c>
    </row>
    <row r="1203" spans="2:7">
      <c r="B1203" s="526"/>
      <c r="C1203" s="526"/>
      <c r="G1203" s="2">
        <f t="shared" si="21"/>
        <v>127.1</v>
      </c>
    </row>
    <row r="1204" spans="2:7">
      <c r="B1204" s="526"/>
      <c r="C1204" s="526"/>
      <c r="G1204" s="2">
        <f t="shared" si="21"/>
        <v>127.1</v>
      </c>
    </row>
    <row r="1205" spans="2:7">
      <c r="B1205" s="526"/>
      <c r="C1205" s="526"/>
      <c r="G1205" s="2">
        <f t="shared" ref="G1205:G1268" si="22">+G1204+E1205-F1205</f>
        <v>127.1</v>
      </c>
    </row>
    <row r="1206" spans="2:7">
      <c r="B1206" s="526"/>
      <c r="C1206" s="526"/>
      <c r="G1206" s="2">
        <f t="shared" si="22"/>
        <v>127.1</v>
      </c>
    </row>
    <row r="1207" spans="2:7">
      <c r="B1207" s="526"/>
      <c r="C1207" s="526"/>
      <c r="G1207" s="2">
        <f t="shared" si="22"/>
        <v>127.1</v>
      </c>
    </row>
    <row r="1208" spans="2:7">
      <c r="B1208" s="526"/>
      <c r="C1208" s="526"/>
      <c r="G1208" s="2">
        <f t="shared" si="22"/>
        <v>127.1</v>
      </c>
    </row>
    <row r="1209" spans="2:7">
      <c r="B1209" s="526"/>
      <c r="C1209" s="526"/>
      <c r="G1209" s="2">
        <f t="shared" si="22"/>
        <v>127.1</v>
      </c>
    </row>
    <row r="1210" spans="2:7">
      <c r="B1210" s="526"/>
      <c r="C1210" s="526"/>
      <c r="G1210" s="2">
        <f t="shared" si="22"/>
        <v>127.1</v>
      </c>
    </row>
    <row r="1211" spans="2:7">
      <c r="B1211" s="526"/>
      <c r="C1211" s="526"/>
      <c r="G1211" s="2">
        <f t="shared" si="22"/>
        <v>127.1</v>
      </c>
    </row>
    <row r="1212" spans="2:7">
      <c r="B1212" s="526"/>
      <c r="C1212" s="526"/>
      <c r="G1212" s="2">
        <f t="shared" si="22"/>
        <v>127.1</v>
      </c>
    </row>
    <row r="1213" spans="2:7">
      <c r="B1213" s="526"/>
      <c r="C1213" s="526"/>
      <c r="G1213" s="2">
        <f t="shared" si="22"/>
        <v>127.1</v>
      </c>
    </row>
    <row r="1214" spans="2:7">
      <c r="B1214" s="526"/>
      <c r="C1214" s="526"/>
      <c r="G1214" s="2">
        <f t="shared" si="22"/>
        <v>127.1</v>
      </c>
    </row>
    <row r="1215" spans="2:7">
      <c r="B1215" s="526"/>
      <c r="C1215" s="526"/>
      <c r="G1215" s="2">
        <f t="shared" si="22"/>
        <v>127.1</v>
      </c>
    </row>
    <row r="1216" spans="2:7">
      <c r="B1216" s="526"/>
      <c r="C1216" s="526"/>
      <c r="G1216" s="2">
        <f t="shared" si="22"/>
        <v>127.1</v>
      </c>
    </row>
    <row r="1217" spans="2:7">
      <c r="B1217" s="526"/>
      <c r="C1217" s="526"/>
      <c r="G1217" s="2">
        <f t="shared" si="22"/>
        <v>127.1</v>
      </c>
    </row>
    <row r="1218" spans="2:7">
      <c r="B1218" s="526"/>
      <c r="C1218" s="526"/>
      <c r="G1218" s="2">
        <f t="shared" si="22"/>
        <v>127.1</v>
      </c>
    </row>
    <row r="1219" spans="2:7">
      <c r="B1219" s="526"/>
      <c r="C1219" s="526"/>
      <c r="G1219" s="2">
        <f t="shared" si="22"/>
        <v>127.1</v>
      </c>
    </row>
    <row r="1220" spans="2:7">
      <c r="B1220" s="526"/>
      <c r="C1220" s="526"/>
      <c r="G1220" s="2">
        <f t="shared" si="22"/>
        <v>127.1</v>
      </c>
    </row>
    <row r="1221" spans="2:7">
      <c r="B1221" s="526"/>
      <c r="C1221" s="526"/>
      <c r="G1221" s="2">
        <f t="shared" si="22"/>
        <v>127.1</v>
      </c>
    </row>
    <row r="1222" spans="2:7">
      <c r="B1222" s="526"/>
      <c r="C1222" s="526"/>
      <c r="G1222" s="2">
        <f t="shared" si="22"/>
        <v>127.1</v>
      </c>
    </row>
    <row r="1223" spans="2:7">
      <c r="B1223" s="526"/>
      <c r="C1223" s="526"/>
      <c r="G1223" s="2">
        <f t="shared" si="22"/>
        <v>127.1</v>
      </c>
    </row>
    <row r="1224" spans="2:7">
      <c r="B1224" s="526"/>
      <c r="C1224" s="526"/>
      <c r="G1224" s="2">
        <f t="shared" si="22"/>
        <v>127.1</v>
      </c>
    </row>
    <row r="1225" spans="2:7">
      <c r="B1225" s="526"/>
      <c r="C1225" s="526"/>
      <c r="G1225" s="2">
        <f t="shared" si="22"/>
        <v>127.1</v>
      </c>
    </row>
    <row r="1226" spans="2:7">
      <c r="B1226" s="526"/>
      <c r="C1226" s="526"/>
      <c r="G1226" s="2">
        <f t="shared" si="22"/>
        <v>127.1</v>
      </c>
    </row>
    <row r="1227" spans="2:7">
      <c r="B1227" s="526"/>
      <c r="C1227" s="526"/>
      <c r="G1227" s="2">
        <f t="shared" si="22"/>
        <v>127.1</v>
      </c>
    </row>
    <row r="1228" spans="2:7">
      <c r="B1228" s="526"/>
      <c r="C1228" s="526"/>
      <c r="G1228" s="2">
        <f t="shared" si="22"/>
        <v>127.1</v>
      </c>
    </row>
    <row r="1229" spans="2:7">
      <c r="B1229" s="526"/>
      <c r="C1229" s="526"/>
      <c r="G1229" s="2">
        <f t="shared" si="22"/>
        <v>127.1</v>
      </c>
    </row>
    <row r="1230" spans="2:7">
      <c r="B1230" s="526"/>
      <c r="C1230" s="526"/>
      <c r="G1230" s="2">
        <f t="shared" si="22"/>
        <v>127.1</v>
      </c>
    </row>
    <row r="1231" spans="2:7">
      <c r="B1231" s="526"/>
      <c r="C1231" s="526"/>
      <c r="G1231" s="2">
        <f t="shared" si="22"/>
        <v>127.1</v>
      </c>
    </row>
    <row r="1232" spans="2:7">
      <c r="B1232" s="526"/>
      <c r="C1232" s="526"/>
      <c r="G1232" s="2">
        <f t="shared" si="22"/>
        <v>127.1</v>
      </c>
    </row>
    <row r="1233" spans="2:7">
      <c r="B1233" s="526"/>
      <c r="C1233" s="526"/>
      <c r="G1233" s="2">
        <f t="shared" si="22"/>
        <v>127.1</v>
      </c>
    </row>
    <row r="1234" spans="2:7">
      <c r="B1234" s="526"/>
      <c r="C1234" s="526"/>
      <c r="G1234" s="2">
        <f t="shared" si="22"/>
        <v>127.1</v>
      </c>
    </row>
    <row r="1235" spans="2:7">
      <c r="B1235" s="526"/>
      <c r="C1235" s="526"/>
      <c r="G1235" s="2">
        <f t="shared" si="22"/>
        <v>127.1</v>
      </c>
    </row>
    <row r="1236" spans="2:7">
      <c r="B1236" s="526"/>
      <c r="C1236" s="526"/>
      <c r="G1236" s="2">
        <f t="shared" si="22"/>
        <v>127.1</v>
      </c>
    </row>
    <row r="1237" spans="2:7">
      <c r="B1237" s="526"/>
      <c r="C1237" s="526"/>
      <c r="G1237" s="2">
        <f t="shared" si="22"/>
        <v>127.1</v>
      </c>
    </row>
    <row r="1238" spans="2:7">
      <c r="B1238" s="526"/>
      <c r="C1238" s="526"/>
      <c r="G1238" s="2">
        <f t="shared" si="22"/>
        <v>127.1</v>
      </c>
    </row>
    <row r="1239" spans="2:7">
      <c r="B1239" s="526"/>
      <c r="C1239" s="526"/>
      <c r="G1239" s="2">
        <f t="shared" si="22"/>
        <v>127.1</v>
      </c>
    </row>
    <row r="1240" spans="2:7">
      <c r="B1240" s="526"/>
      <c r="C1240" s="526"/>
      <c r="G1240" s="2">
        <f t="shared" si="22"/>
        <v>127.1</v>
      </c>
    </row>
    <row r="1241" spans="2:7">
      <c r="B1241" s="526"/>
      <c r="C1241" s="526"/>
      <c r="G1241" s="2">
        <f t="shared" si="22"/>
        <v>127.1</v>
      </c>
    </row>
    <row r="1242" spans="2:7">
      <c r="B1242" s="526"/>
      <c r="C1242" s="526"/>
      <c r="G1242" s="2">
        <f t="shared" si="22"/>
        <v>127.1</v>
      </c>
    </row>
    <row r="1243" spans="2:7">
      <c r="B1243" s="526"/>
      <c r="C1243" s="526"/>
      <c r="G1243" s="2">
        <f t="shared" si="22"/>
        <v>127.1</v>
      </c>
    </row>
    <row r="1244" spans="2:7">
      <c r="B1244" s="526"/>
      <c r="C1244" s="526"/>
      <c r="G1244" s="2">
        <f t="shared" si="22"/>
        <v>127.1</v>
      </c>
    </row>
    <row r="1245" spans="2:7">
      <c r="B1245" s="526"/>
      <c r="C1245" s="526"/>
      <c r="G1245" s="2">
        <f t="shared" si="22"/>
        <v>127.1</v>
      </c>
    </row>
    <row r="1246" spans="2:7">
      <c r="B1246" s="526"/>
      <c r="C1246" s="526"/>
      <c r="G1246" s="2">
        <f t="shared" si="22"/>
        <v>127.1</v>
      </c>
    </row>
    <row r="1247" spans="2:7">
      <c r="B1247" s="526"/>
      <c r="C1247" s="526"/>
      <c r="G1247" s="2">
        <f t="shared" si="22"/>
        <v>127.1</v>
      </c>
    </row>
    <row r="1248" spans="2:7">
      <c r="B1248" s="526"/>
      <c r="C1248" s="526"/>
      <c r="G1248" s="2">
        <f t="shared" si="22"/>
        <v>127.1</v>
      </c>
    </row>
    <row r="1249" spans="2:7">
      <c r="B1249" s="526"/>
      <c r="C1249" s="526"/>
      <c r="G1249" s="2">
        <f t="shared" si="22"/>
        <v>127.1</v>
      </c>
    </row>
    <row r="1250" spans="2:7">
      <c r="B1250" s="526"/>
      <c r="C1250" s="526"/>
      <c r="G1250" s="2">
        <f t="shared" si="22"/>
        <v>127.1</v>
      </c>
    </row>
    <row r="1251" spans="2:7">
      <c r="B1251" s="526"/>
      <c r="C1251" s="526"/>
      <c r="G1251" s="2">
        <f t="shared" si="22"/>
        <v>127.1</v>
      </c>
    </row>
    <row r="1252" spans="2:7">
      <c r="B1252" s="526"/>
      <c r="C1252" s="526"/>
      <c r="G1252" s="2">
        <f t="shared" si="22"/>
        <v>127.1</v>
      </c>
    </row>
    <row r="1253" spans="2:7">
      <c r="B1253" s="526"/>
      <c r="C1253" s="526"/>
      <c r="G1253" s="2">
        <f t="shared" si="22"/>
        <v>127.1</v>
      </c>
    </row>
    <row r="1254" spans="2:7">
      <c r="B1254" s="526"/>
      <c r="C1254" s="526"/>
      <c r="G1254" s="2">
        <f t="shared" si="22"/>
        <v>127.1</v>
      </c>
    </row>
    <row r="1255" spans="2:7">
      <c r="B1255" s="526"/>
      <c r="C1255" s="526"/>
      <c r="G1255" s="2">
        <f t="shared" si="22"/>
        <v>127.1</v>
      </c>
    </row>
    <row r="1256" spans="2:7">
      <c r="B1256" s="526"/>
      <c r="C1256" s="526"/>
      <c r="G1256" s="2">
        <f t="shared" si="22"/>
        <v>127.1</v>
      </c>
    </row>
    <row r="1257" spans="2:7">
      <c r="B1257" s="526"/>
      <c r="C1257" s="526"/>
      <c r="G1257" s="2">
        <f t="shared" si="22"/>
        <v>127.1</v>
      </c>
    </row>
    <row r="1258" spans="2:7">
      <c r="B1258" s="526"/>
      <c r="C1258" s="526"/>
      <c r="G1258" s="2">
        <f t="shared" si="22"/>
        <v>127.1</v>
      </c>
    </row>
    <row r="1259" spans="2:7">
      <c r="B1259" s="526"/>
      <c r="C1259" s="526"/>
      <c r="G1259" s="2">
        <f t="shared" si="22"/>
        <v>127.1</v>
      </c>
    </row>
    <row r="1260" spans="2:7">
      <c r="B1260" s="526"/>
      <c r="C1260" s="526"/>
      <c r="G1260" s="2">
        <f t="shared" si="22"/>
        <v>127.1</v>
      </c>
    </row>
    <row r="1261" spans="2:7">
      <c r="B1261" s="526"/>
      <c r="C1261" s="526"/>
      <c r="G1261" s="2">
        <f t="shared" si="22"/>
        <v>127.1</v>
      </c>
    </row>
    <row r="1262" spans="2:7">
      <c r="B1262" s="526"/>
      <c r="C1262" s="526"/>
      <c r="G1262" s="2">
        <f t="shared" si="22"/>
        <v>127.1</v>
      </c>
    </row>
    <row r="1263" spans="2:7">
      <c r="B1263" s="526"/>
      <c r="C1263" s="526"/>
      <c r="G1263" s="2">
        <f t="shared" si="22"/>
        <v>127.1</v>
      </c>
    </row>
    <row r="1264" spans="2:7">
      <c r="B1264" s="526"/>
      <c r="C1264" s="526"/>
      <c r="G1264" s="2">
        <f t="shared" si="22"/>
        <v>127.1</v>
      </c>
    </row>
    <row r="1265" spans="2:7">
      <c r="B1265" s="526"/>
      <c r="C1265" s="526"/>
      <c r="G1265" s="2">
        <f t="shared" si="22"/>
        <v>127.1</v>
      </c>
    </row>
    <row r="1266" spans="2:7">
      <c r="B1266" s="526"/>
      <c r="C1266" s="526"/>
      <c r="G1266" s="2">
        <f t="shared" si="22"/>
        <v>127.1</v>
      </c>
    </row>
    <row r="1267" spans="2:7">
      <c r="B1267" s="526"/>
      <c r="C1267" s="526"/>
      <c r="G1267" s="2">
        <f t="shared" si="22"/>
        <v>127.1</v>
      </c>
    </row>
    <row r="1268" spans="2:7">
      <c r="B1268" s="526"/>
      <c r="C1268" s="526"/>
      <c r="G1268" s="2">
        <f t="shared" si="22"/>
        <v>127.1</v>
      </c>
    </row>
    <row r="1269" spans="2:7">
      <c r="B1269" s="526"/>
      <c r="C1269" s="526"/>
      <c r="G1269" s="2">
        <f t="shared" ref="G1269:G1332" si="23">+G1268+E1269-F1269</f>
        <v>127.1</v>
      </c>
    </row>
    <row r="1270" spans="2:7">
      <c r="B1270" s="526"/>
      <c r="C1270" s="526"/>
      <c r="G1270" s="2">
        <f t="shared" si="23"/>
        <v>127.1</v>
      </c>
    </row>
    <row r="1271" spans="2:7">
      <c r="B1271" s="526"/>
      <c r="C1271" s="526"/>
      <c r="G1271" s="2">
        <f t="shared" si="23"/>
        <v>127.1</v>
      </c>
    </row>
    <row r="1272" spans="2:7">
      <c r="B1272" s="526"/>
      <c r="C1272" s="526"/>
      <c r="G1272" s="2">
        <f t="shared" si="23"/>
        <v>127.1</v>
      </c>
    </row>
    <row r="1273" spans="2:7">
      <c r="B1273" s="526"/>
      <c r="C1273" s="526"/>
      <c r="G1273" s="2">
        <f t="shared" si="23"/>
        <v>127.1</v>
      </c>
    </row>
    <row r="1274" spans="2:7">
      <c r="B1274" s="526"/>
      <c r="C1274" s="526"/>
      <c r="G1274" s="2">
        <f t="shared" si="23"/>
        <v>127.1</v>
      </c>
    </row>
    <row r="1275" spans="2:7">
      <c r="B1275" s="526"/>
      <c r="C1275" s="526"/>
      <c r="G1275" s="2">
        <f t="shared" si="23"/>
        <v>127.1</v>
      </c>
    </row>
    <row r="1276" spans="2:7">
      <c r="B1276" s="526"/>
      <c r="C1276" s="526"/>
      <c r="G1276" s="2">
        <f t="shared" si="23"/>
        <v>127.1</v>
      </c>
    </row>
    <row r="1277" spans="2:7">
      <c r="B1277" s="526"/>
      <c r="C1277" s="526"/>
      <c r="G1277" s="2">
        <f t="shared" si="23"/>
        <v>127.1</v>
      </c>
    </row>
    <row r="1278" spans="2:7">
      <c r="B1278" s="526"/>
      <c r="C1278" s="526"/>
      <c r="G1278" s="2">
        <f t="shared" si="23"/>
        <v>127.1</v>
      </c>
    </row>
    <row r="1279" spans="2:7">
      <c r="B1279" s="526"/>
      <c r="C1279" s="526"/>
      <c r="G1279" s="2">
        <f t="shared" si="23"/>
        <v>127.1</v>
      </c>
    </row>
    <row r="1280" spans="2:7">
      <c r="B1280" s="526"/>
      <c r="C1280" s="526"/>
      <c r="G1280" s="2">
        <f t="shared" si="23"/>
        <v>127.1</v>
      </c>
    </row>
    <row r="1281" spans="2:7">
      <c r="B1281" s="526"/>
      <c r="C1281" s="526"/>
      <c r="G1281" s="2">
        <f t="shared" si="23"/>
        <v>127.1</v>
      </c>
    </row>
    <row r="1282" spans="2:7">
      <c r="B1282" s="526"/>
      <c r="C1282" s="526"/>
      <c r="G1282" s="2">
        <f t="shared" si="23"/>
        <v>127.1</v>
      </c>
    </row>
    <row r="1283" spans="2:7">
      <c r="B1283" s="526"/>
      <c r="C1283" s="526"/>
      <c r="G1283" s="2">
        <f t="shared" si="23"/>
        <v>127.1</v>
      </c>
    </row>
    <row r="1284" spans="2:7">
      <c r="B1284" s="526"/>
      <c r="C1284" s="526"/>
      <c r="G1284" s="2">
        <f t="shared" si="23"/>
        <v>127.1</v>
      </c>
    </row>
    <row r="1285" spans="2:7">
      <c r="B1285" s="526"/>
      <c r="C1285" s="526"/>
      <c r="G1285" s="2">
        <f t="shared" si="23"/>
        <v>127.1</v>
      </c>
    </row>
    <row r="1286" spans="2:7">
      <c r="B1286" s="526"/>
      <c r="C1286" s="526"/>
      <c r="G1286" s="2">
        <f t="shared" si="23"/>
        <v>127.1</v>
      </c>
    </row>
    <row r="1287" spans="2:7">
      <c r="B1287" s="526"/>
      <c r="C1287" s="526"/>
      <c r="G1287" s="2">
        <f t="shared" si="23"/>
        <v>127.1</v>
      </c>
    </row>
    <row r="1288" spans="2:7">
      <c r="B1288" s="526"/>
      <c r="C1288" s="526"/>
      <c r="G1288" s="2">
        <f t="shared" si="23"/>
        <v>127.1</v>
      </c>
    </row>
    <row r="1289" spans="2:7">
      <c r="B1289" s="526"/>
      <c r="C1289" s="526"/>
      <c r="G1289" s="2">
        <f t="shared" si="23"/>
        <v>127.1</v>
      </c>
    </row>
    <row r="1290" spans="2:7">
      <c r="B1290" s="526"/>
      <c r="C1290" s="526"/>
      <c r="G1290" s="2">
        <f t="shared" si="23"/>
        <v>127.1</v>
      </c>
    </row>
    <row r="1291" spans="2:7">
      <c r="B1291" s="526"/>
      <c r="C1291" s="526"/>
      <c r="G1291" s="2">
        <f t="shared" si="23"/>
        <v>127.1</v>
      </c>
    </row>
    <row r="1292" spans="2:7">
      <c r="B1292" s="526"/>
      <c r="C1292" s="526"/>
      <c r="G1292" s="2">
        <f t="shared" si="23"/>
        <v>127.1</v>
      </c>
    </row>
    <row r="1293" spans="2:7">
      <c r="B1293" s="526"/>
      <c r="C1293" s="526"/>
      <c r="G1293" s="2">
        <f t="shared" si="23"/>
        <v>127.1</v>
      </c>
    </row>
    <row r="1294" spans="2:7">
      <c r="B1294" s="526"/>
      <c r="C1294" s="526"/>
      <c r="G1294" s="2">
        <f t="shared" si="23"/>
        <v>127.1</v>
      </c>
    </row>
    <row r="1295" spans="2:7">
      <c r="B1295" s="526"/>
      <c r="C1295" s="526"/>
      <c r="G1295" s="2">
        <f t="shared" si="23"/>
        <v>127.1</v>
      </c>
    </row>
    <row r="1296" spans="2:7">
      <c r="B1296" s="526"/>
      <c r="C1296" s="526"/>
      <c r="G1296" s="2">
        <f t="shared" si="23"/>
        <v>127.1</v>
      </c>
    </row>
    <row r="1297" spans="2:7">
      <c r="B1297" s="526"/>
      <c r="C1297" s="526"/>
      <c r="G1297" s="2">
        <f t="shared" si="23"/>
        <v>127.1</v>
      </c>
    </row>
    <row r="1298" spans="2:7">
      <c r="B1298" s="526"/>
      <c r="C1298" s="526"/>
      <c r="G1298" s="2">
        <f t="shared" si="23"/>
        <v>127.1</v>
      </c>
    </row>
    <row r="1299" spans="2:7">
      <c r="B1299" s="526"/>
      <c r="C1299" s="526"/>
      <c r="G1299" s="2">
        <f t="shared" si="23"/>
        <v>127.1</v>
      </c>
    </row>
    <row r="1300" spans="2:7">
      <c r="B1300" s="526"/>
      <c r="C1300" s="526"/>
      <c r="G1300" s="2">
        <f t="shared" si="23"/>
        <v>127.1</v>
      </c>
    </row>
    <row r="1301" spans="2:7">
      <c r="B1301" s="526"/>
      <c r="C1301" s="526"/>
      <c r="G1301" s="2">
        <f t="shared" si="23"/>
        <v>127.1</v>
      </c>
    </row>
    <row r="1302" spans="2:7">
      <c r="B1302" s="526"/>
      <c r="C1302" s="526"/>
      <c r="G1302" s="2">
        <f t="shared" si="23"/>
        <v>127.1</v>
      </c>
    </row>
    <row r="1303" spans="2:7">
      <c r="B1303" s="526"/>
      <c r="C1303" s="526"/>
      <c r="G1303" s="2">
        <f t="shared" si="23"/>
        <v>127.1</v>
      </c>
    </row>
    <row r="1304" spans="2:7">
      <c r="B1304" s="526"/>
      <c r="C1304" s="526"/>
      <c r="G1304" s="2">
        <f t="shared" si="23"/>
        <v>127.1</v>
      </c>
    </row>
    <row r="1305" spans="2:7">
      <c r="B1305" s="526"/>
      <c r="C1305" s="526"/>
      <c r="G1305" s="2">
        <f t="shared" si="23"/>
        <v>127.1</v>
      </c>
    </row>
    <row r="1306" spans="2:7">
      <c r="B1306" s="526"/>
      <c r="C1306" s="526"/>
      <c r="G1306" s="2">
        <f t="shared" si="23"/>
        <v>127.1</v>
      </c>
    </row>
    <row r="1307" spans="2:7">
      <c r="B1307" s="526"/>
      <c r="C1307" s="526"/>
      <c r="G1307" s="2">
        <f t="shared" si="23"/>
        <v>127.1</v>
      </c>
    </row>
    <row r="1308" spans="2:7">
      <c r="B1308" s="526"/>
      <c r="C1308" s="526"/>
      <c r="G1308" s="2">
        <f t="shared" si="23"/>
        <v>127.1</v>
      </c>
    </row>
    <row r="1309" spans="2:7">
      <c r="B1309" s="526"/>
      <c r="C1309" s="526"/>
      <c r="G1309" s="2">
        <f t="shared" si="23"/>
        <v>127.1</v>
      </c>
    </row>
    <row r="1310" spans="2:7">
      <c r="B1310" s="526"/>
      <c r="C1310" s="526"/>
      <c r="G1310" s="2">
        <f t="shared" si="23"/>
        <v>127.1</v>
      </c>
    </row>
    <row r="1311" spans="2:7">
      <c r="B1311" s="526"/>
      <c r="C1311" s="526"/>
      <c r="G1311" s="2">
        <f t="shared" si="23"/>
        <v>127.1</v>
      </c>
    </row>
    <row r="1312" spans="2:7">
      <c r="B1312" s="526"/>
      <c r="C1312" s="526"/>
      <c r="G1312" s="2">
        <f t="shared" si="23"/>
        <v>127.1</v>
      </c>
    </row>
    <row r="1313" spans="2:7">
      <c r="B1313" s="526"/>
      <c r="C1313" s="526"/>
      <c r="G1313" s="2">
        <f t="shared" si="23"/>
        <v>127.1</v>
      </c>
    </row>
    <row r="1314" spans="2:7">
      <c r="B1314" s="526"/>
      <c r="C1314" s="526"/>
      <c r="G1314" s="2">
        <f t="shared" si="23"/>
        <v>127.1</v>
      </c>
    </row>
    <row r="1315" spans="2:7">
      <c r="B1315" s="526"/>
      <c r="C1315" s="526"/>
      <c r="G1315" s="2">
        <f t="shared" si="23"/>
        <v>127.1</v>
      </c>
    </row>
    <row r="1316" spans="2:7">
      <c r="B1316" s="526"/>
      <c r="C1316" s="526"/>
      <c r="G1316" s="2">
        <f t="shared" si="23"/>
        <v>127.1</v>
      </c>
    </row>
    <row r="1317" spans="2:7">
      <c r="B1317" s="526"/>
      <c r="C1317" s="526"/>
      <c r="G1317" s="2">
        <f t="shared" si="23"/>
        <v>127.1</v>
      </c>
    </row>
    <row r="1318" spans="2:7">
      <c r="B1318" s="526"/>
      <c r="C1318" s="526"/>
      <c r="G1318" s="2">
        <f t="shared" si="23"/>
        <v>127.1</v>
      </c>
    </row>
    <row r="1319" spans="2:7">
      <c r="B1319" s="526"/>
      <c r="C1319" s="526"/>
      <c r="G1319" s="2">
        <f t="shared" si="23"/>
        <v>127.1</v>
      </c>
    </row>
    <row r="1320" spans="2:7">
      <c r="B1320" s="526"/>
      <c r="C1320" s="526"/>
      <c r="G1320" s="2">
        <f t="shared" si="23"/>
        <v>127.1</v>
      </c>
    </row>
    <row r="1321" spans="2:7">
      <c r="B1321" s="526"/>
      <c r="C1321" s="526"/>
      <c r="G1321" s="2">
        <f t="shared" si="23"/>
        <v>127.1</v>
      </c>
    </row>
    <row r="1322" spans="2:7">
      <c r="B1322" s="526"/>
      <c r="C1322" s="526"/>
      <c r="G1322" s="2">
        <f t="shared" si="23"/>
        <v>127.1</v>
      </c>
    </row>
    <row r="1323" spans="2:7">
      <c r="B1323" s="526"/>
      <c r="C1323" s="526"/>
      <c r="G1323" s="2">
        <f t="shared" si="23"/>
        <v>127.1</v>
      </c>
    </row>
    <row r="1324" spans="2:7">
      <c r="B1324" s="526"/>
      <c r="C1324" s="526"/>
      <c r="G1324" s="2">
        <f t="shared" si="23"/>
        <v>127.1</v>
      </c>
    </row>
    <row r="1325" spans="2:7">
      <c r="B1325" s="526"/>
      <c r="C1325" s="526"/>
      <c r="G1325" s="2">
        <f t="shared" si="23"/>
        <v>127.1</v>
      </c>
    </row>
    <row r="1326" spans="2:7">
      <c r="B1326" s="526"/>
      <c r="C1326" s="526"/>
      <c r="G1326" s="2">
        <f t="shared" si="23"/>
        <v>127.1</v>
      </c>
    </row>
    <row r="1327" spans="2:7">
      <c r="B1327" s="526"/>
      <c r="C1327" s="526"/>
      <c r="G1327" s="2">
        <f t="shared" si="23"/>
        <v>127.1</v>
      </c>
    </row>
    <row r="1328" spans="2:7">
      <c r="B1328" s="526"/>
      <c r="C1328" s="526"/>
      <c r="G1328" s="2">
        <f t="shared" si="23"/>
        <v>127.1</v>
      </c>
    </row>
    <row r="1329" spans="2:7">
      <c r="B1329" s="526"/>
      <c r="C1329" s="526"/>
      <c r="G1329" s="2">
        <f t="shared" si="23"/>
        <v>127.1</v>
      </c>
    </row>
    <row r="1330" spans="2:7">
      <c r="B1330" s="526"/>
      <c r="C1330" s="526"/>
      <c r="G1330" s="2">
        <f t="shared" si="23"/>
        <v>127.1</v>
      </c>
    </row>
    <row r="1331" spans="2:7">
      <c r="B1331" s="526"/>
      <c r="C1331" s="526"/>
      <c r="G1331" s="2">
        <f t="shared" si="23"/>
        <v>127.1</v>
      </c>
    </row>
    <row r="1332" spans="2:7">
      <c r="B1332" s="526"/>
      <c r="C1332" s="526"/>
      <c r="G1332" s="2">
        <f t="shared" si="23"/>
        <v>127.1</v>
      </c>
    </row>
    <row r="1333" spans="2:7">
      <c r="B1333" s="526"/>
      <c r="C1333" s="526"/>
      <c r="G1333" s="2">
        <f t="shared" ref="G1333:G1334" si="24">+G1332+E1333-F1333</f>
        <v>127.1</v>
      </c>
    </row>
    <row r="1334" spans="2:7">
      <c r="B1334" s="526"/>
      <c r="C1334" s="526"/>
      <c r="G1334" s="2">
        <f t="shared" si="24"/>
        <v>127.1</v>
      </c>
    </row>
  </sheetData>
  <autoFilter ref="A4:P4" xr:uid="{00000000-0001-0000-0900-000000000000}"/>
  <mergeCells count="13">
    <mergeCell ref="N529:P529"/>
    <mergeCell ref="N546:P546"/>
    <mergeCell ref="J625:L625"/>
    <mergeCell ref="J819:M819"/>
    <mergeCell ref="I812:L812"/>
    <mergeCell ref="I794:K794"/>
    <mergeCell ref="I918:K918"/>
    <mergeCell ref="B2:G2"/>
    <mergeCell ref="J529:L529"/>
    <mergeCell ref="I833:K833"/>
    <mergeCell ref="J890:L890"/>
    <mergeCell ref="I882:K882"/>
    <mergeCell ref="I854:K854"/>
  </mergeCells>
  <pageMargins left="0" right="0"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N1323"/>
  <sheetViews>
    <sheetView topLeftCell="A928" zoomScaleNormal="100" workbookViewId="0">
      <selection activeCell="K951" sqref="K951"/>
    </sheetView>
  </sheetViews>
  <sheetFormatPr defaultColWidth="11.42578125" defaultRowHeight="15"/>
  <cols>
    <col min="1" max="1" width="11.42578125" style="7"/>
    <col min="2" max="2" width="14.85546875" style="9" customWidth="1"/>
    <col min="3" max="3" width="18.5703125" style="9" customWidth="1"/>
    <col min="4" max="4" width="34.140625" bestFit="1" customWidth="1"/>
    <col min="5" max="6" width="11.42578125" style="2"/>
    <col min="7" max="7" width="12.5703125" style="2" customWidth="1"/>
    <col min="9" max="9" width="14.7109375" bestFit="1" customWidth="1"/>
    <col min="10" max="10" width="14.28515625" style="269" customWidth="1"/>
    <col min="11" max="11" width="33.42578125" customWidth="1"/>
  </cols>
  <sheetData>
    <row r="2" spans="1:7">
      <c r="B2" s="542" t="s">
        <v>241</v>
      </c>
      <c r="C2" s="542"/>
      <c r="D2" s="542"/>
      <c r="E2" s="542"/>
      <c r="F2" s="542"/>
      <c r="G2" s="542"/>
    </row>
    <row r="4" spans="1:7" ht="30.75">
      <c r="A4" s="43" t="s">
        <v>1</v>
      </c>
      <c r="B4" s="528" t="s">
        <v>2</v>
      </c>
      <c r="C4" s="528" t="s">
        <v>3</v>
      </c>
      <c r="D4" s="528" t="s">
        <v>4</v>
      </c>
      <c r="E4" s="13" t="s">
        <v>5</v>
      </c>
      <c r="F4" s="13" t="s">
        <v>6</v>
      </c>
      <c r="G4" s="13" t="s">
        <v>7</v>
      </c>
    </row>
    <row r="5" spans="1:7">
      <c r="A5" s="44">
        <v>42736</v>
      </c>
      <c r="B5" s="525" t="s">
        <v>8</v>
      </c>
      <c r="C5" s="526"/>
      <c r="G5" s="2">
        <v>122.9</v>
      </c>
    </row>
    <row r="6" spans="1:7">
      <c r="A6" s="7">
        <v>42772</v>
      </c>
      <c r="B6" s="526">
        <v>12922</v>
      </c>
      <c r="C6" s="526" t="s">
        <v>157</v>
      </c>
      <c r="F6" s="2">
        <v>122.9</v>
      </c>
      <c r="G6" s="2">
        <f>+G5+E6-F6</f>
        <v>0</v>
      </c>
    </row>
    <row r="7" spans="1:7">
      <c r="A7" s="44">
        <v>42766</v>
      </c>
      <c r="B7" s="525" t="s">
        <v>14</v>
      </c>
      <c r="C7" s="525" t="s">
        <v>15</v>
      </c>
      <c r="D7" t="s">
        <v>16</v>
      </c>
      <c r="E7" s="2">
        <v>58.9</v>
      </c>
      <c r="G7" s="2">
        <f t="shared" ref="G7:G70" si="0">+G6+E7-F7</f>
        <v>58.9</v>
      </c>
    </row>
    <row r="8" spans="1:7">
      <c r="B8" s="526"/>
      <c r="C8" s="526"/>
      <c r="D8" t="s">
        <v>17</v>
      </c>
      <c r="E8" s="2">
        <v>2.8</v>
      </c>
      <c r="G8" s="2">
        <f t="shared" si="0"/>
        <v>61.699999999999996</v>
      </c>
    </row>
    <row r="9" spans="1:7">
      <c r="B9" s="526"/>
      <c r="C9" s="526"/>
      <c r="D9" t="s">
        <v>18</v>
      </c>
      <c r="E9" s="2">
        <v>60</v>
      </c>
      <c r="G9" s="2">
        <f t="shared" si="0"/>
        <v>121.69999999999999</v>
      </c>
    </row>
    <row r="10" spans="1:7">
      <c r="B10" s="526"/>
      <c r="C10" s="526"/>
      <c r="D10" t="s">
        <v>19</v>
      </c>
      <c r="E10" s="2">
        <v>2</v>
      </c>
      <c r="G10" s="2">
        <f t="shared" si="0"/>
        <v>123.69999999999999</v>
      </c>
    </row>
    <row r="11" spans="1:7">
      <c r="A11" s="7">
        <v>42765</v>
      </c>
      <c r="B11" s="526" t="s">
        <v>114</v>
      </c>
      <c r="C11" s="526" t="s">
        <v>15</v>
      </c>
      <c r="D11" t="s">
        <v>18</v>
      </c>
      <c r="F11" s="2">
        <v>60</v>
      </c>
      <c r="G11" s="2">
        <f t="shared" si="0"/>
        <v>63.699999999999989</v>
      </c>
    </row>
    <row r="12" spans="1:7">
      <c r="A12" s="7">
        <v>42765</v>
      </c>
      <c r="B12" s="526" t="s">
        <v>114</v>
      </c>
      <c r="C12" s="526" t="s">
        <v>15</v>
      </c>
      <c r="D12" t="s">
        <v>19</v>
      </c>
      <c r="F12" s="2">
        <v>2</v>
      </c>
      <c r="G12" s="2">
        <f t="shared" si="0"/>
        <v>61.699999999999989</v>
      </c>
    </row>
    <row r="13" spans="1:7">
      <c r="A13" s="7">
        <v>42803</v>
      </c>
      <c r="B13" s="526">
        <v>12410</v>
      </c>
      <c r="C13" s="526" t="s">
        <v>15</v>
      </c>
      <c r="D13" t="s">
        <v>17</v>
      </c>
      <c r="F13" s="2">
        <v>2.8</v>
      </c>
      <c r="G13" s="2">
        <f t="shared" si="0"/>
        <v>58.899999999999991</v>
      </c>
    </row>
    <row r="14" spans="1:7">
      <c r="A14" s="7">
        <v>42803</v>
      </c>
      <c r="B14" s="526">
        <v>12410</v>
      </c>
      <c r="C14" s="526" t="s">
        <v>15</v>
      </c>
      <c r="D14" t="s">
        <v>16</v>
      </c>
      <c r="F14" s="2">
        <v>58.9</v>
      </c>
      <c r="G14" s="2">
        <f t="shared" si="0"/>
        <v>0</v>
      </c>
    </row>
    <row r="15" spans="1:7">
      <c r="A15" s="44">
        <v>42794</v>
      </c>
      <c r="B15" s="525" t="s">
        <v>14</v>
      </c>
      <c r="C15" s="525" t="s">
        <v>20</v>
      </c>
      <c r="D15" t="s">
        <v>16</v>
      </c>
      <c r="E15" s="2">
        <v>59.2</v>
      </c>
      <c r="G15" s="2">
        <f t="shared" si="0"/>
        <v>59.2</v>
      </c>
    </row>
    <row r="16" spans="1:7">
      <c r="B16" s="526"/>
      <c r="C16" s="526"/>
      <c r="D16" t="s">
        <v>17</v>
      </c>
      <c r="E16" s="2">
        <v>2</v>
      </c>
      <c r="G16" s="2">
        <f t="shared" si="0"/>
        <v>61.2</v>
      </c>
    </row>
    <row r="17" spans="1:7">
      <c r="B17" s="526"/>
      <c r="C17" s="526"/>
      <c r="D17" t="s">
        <v>18</v>
      </c>
      <c r="E17" s="2">
        <v>56</v>
      </c>
      <c r="G17" s="2">
        <f t="shared" si="0"/>
        <v>117.2</v>
      </c>
    </row>
    <row r="18" spans="1:7">
      <c r="B18" s="526"/>
      <c r="C18" s="526"/>
      <c r="D18" t="s">
        <v>19</v>
      </c>
      <c r="E18" s="2">
        <v>2</v>
      </c>
      <c r="G18" s="2">
        <f t="shared" si="0"/>
        <v>119.2</v>
      </c>
    </row>
    <row r="19" spans="1:7">
      <c r="B19" s="526"/>
      <c r="C19" s="526"/>
      <c r="D19" t="s">
        <v>21</v>
      </c>
      <c r="E19" s="2">
        <v>85</v>
      </c>
      <c r="G19" s="2">
        <f t="shared" si="0"/>
        <v>204.2</v>
      </c>
    </row>
    <row r="20" spans="1:7">
      <c r="A20" s="7">
        <v>42794</v>
      </c>
      <c r="B20" s="526" t="s">
        <v>114</v>
      </c>
      <c r="C20" s="526" t="s">
        <v>20</v>
      </c>
      <c r="D20" t="s">
        <v>18</v>
      </c>
      <c r="F20" s="2">
        <v>56</v>
      </c>
      <c r="G20" s="2">
        <f t="shared" si="0"/>
        <v>148.19999999999999</v>
      </c>
    </row>
    <row r="21" spans="1:7">
      <c r="A21" s="7">
        <v>42794</v>
      </c>
      <c r="B21" s="526" t="s">
        <v>114</v>
      </c>
      <c r="C21" s="526" t="s">
        <v>20</v>
      </c>
      <c r="D21" t="s">
        <v>19</v>
      </c>
      <c r="F21" s="2">
        <v>2</v>
      </c>
      <c r="G21" s="2">
        <f t="shared" si="0"/>
        <v>146.19999999999999</v>
      </c>
    </row>
    <row r="22" spans="1:7">
      <c r="A22" s="7">
        <v>42817</v>
      </c>
      <c r="B22" s="526">
        <v>12453</v>
      </c>
      <c r="C22" s="526" t="s">
        <v>20</v>
      </c>
      <c r="D22" t="s">
        <v>16</v>
      </c>
      <c r="F22" s="2">
        <v>59.2</v>
      </c>
      <c r="G22" s="2">
        <f t="shared" si="0"/>
        <v>86.999999999999986</v>
      </c>
    </row>
    <row r="23" spans="1:7">
      <c r="A23" s="7">
        <v>42817</v>
      </c>
      <c r="B23" s="526">
        <v>12453</v>
      </c>
      <c r="C23" s="526" t="s">
        <v>20</v>
      </c>
      <c r="D23" t="s">
        <v>17</v>
      </c>
      <c r="F23" s="2">
        <v>2</v>
      </c>
      <c r="G23" s="2">
        <f t="shared" si="0"/>
        <v>84.999999999999986</v>
      </c>
    </row>
    <row r="24" spans="1:7">
      <c r="A24" s="7">
        <v>42818</v>
      </c>
      <c r="B24" s="526">
        <v>12472</v>
      </c>
      <c r="C24" s="526" t="s">
        <v>20</v>
      </c>
      <c r="D24" t="s">
        <v>21</v>
      </c>
      <c r="F24" s="2">
        <v>85</v>
      </c>
      <c r="G24" s="2">
        <f t="shared" si="0"/>
        <v>0</v>
      </c>
    </row>
    <row r="25" spans="1:7">
      <c r="A25" s="44">
        <v>42825</v>
      </c>
      <c r="B25" s="525" t="s">
        <v>14</v>
      </c>
      <c r="C25" s="525" t="s">
        <v>23</v>
      </c>
      <c r="D25" t="s">
        <v>16</v>
      </c>
      <c r="E25" s="2">
        <v>56</v>
      </c>
      <c r="G25" s="2">
        <f t="shared" si="0"/>
        <v>56</v>
      </c>
    </row>
    <row r="26" spans="1:7">
      <c r="B26" s="526"/>
      <c r="C26" s="526"/>
      <c r="D26" t="s">
        <v>17</v>
      </c>
      <c r="E26" s="2">
        <v>2</v>
      </c>
      <c r="G26" s="2">
        <f t="shared" si="0"/>
        <v>58</v>
      </c>
    </row>
    <row r="27" spans="1:7">
      <c r="B27" s="526"/>
      <c r="C27" s="526"/>
      <c r="D27" t="s">
        <v>18</v>
      </c>
      <c r="E27" s="2">
        <v>60</v>
      </c>
      <c r="G27" s="2">
        <f t="shared" si="0"/>
        <v>118</v>
      </c>
    </row>
    <row r="28" spans="1:7">
      <c r="B28" s="526"/>
      <c r="C28" s="526"/>
      <c r="D28" t="s">
        <v>19</v>
      </c>
      <c r="E28" s="2">
        <v>2</v>
      </c>
      <c r="G28" s="2">
        <f t="shared" si="0"/>
        <v>120</v>
      </c>
    </row>
    <row r="29" spans="1:7">
      <c r="A29" s="7">
        <v>42824</v>
      </c>
      <c r="B29" s="526" t="s">
        <v>114</v>
      </c>
      <c r="C29" s="526" t="s">
        <v>23</v>
      </c>
      <c r="D29" t="s">
        <v>18</v>
      </c>
      <c r="F29" s="2">
        <v>60</v>
      </c>
      <c r="G29" s="2">
        <f t="shared" si="0"/>
        <v>60</v>
      </c>
    </row>
    <row r="30" spans="1:7">
      <c r="A30" s="7">
        <v>42824</v>
      </c>
      <c r="B30" s="526" t="s">
        <v>114</v>
      </c>
      <c r="C30" s="526" t="s">
        <v>23</v>
      </c>
      <c r="D30" t="s">
        <v>19</v>
      </c>
      <c r="F30" s="2">
        <v>2</v>
      </c>
      <c r="G30" s="2">
        <f t="shared" si="0"/>
        <v>58</v>
      </c>
    </row>
    <row r="31" spans="1:7">
      <c r="A31" s="7">
        <v>42849</v>
      </c>
      <c r="B31" s="526">
        <v>12694</v>
      </c>
      <c r="C31" s="526" t="s">
        <v>23</v>
      </c>
      <c r="D31" t="s">
        <v>16</v>
      </c>
      <c r="F31" s="2">
        <v>56</v>
      </c>
      <c r="G31" s="2">
        <f t="shared" si="0"/>
        <v>2</v>
      </c>
    </row>
    <row r="32" spans="1:7">
      <c r="A32" s="7">
        <v>42849</v>
      </c>
      <c r="B32" s="526">
        <v>12694</v>
      </c>
      <c r="C32" s="526" t="s">
        <v>23</v>
      </c>
      <c r="D32" t="s">
        <v>17</v>
      </c>
      <c r="F32" s="2">
        <v>2</v>
      </c>
      <c r="G32" s="2">
        <f t="shared" si="0"/>
        <v>0</v>
      </c>
    </row>
    <row r="33" spans="1:7">
      <c r="A33" s="44">
        <v>42855</v>
      </c>
      <c r="B33" s="525" t="s">
        <v>14</v>
      </c>
      <c r="C33" s="525" t="s">
        <v>24</v>
      </c>
      <c r="D33" t="s">
        <v>16</v>
      </c>
      <c r="E33" s="2">
        <v>58.3</v>
      </c>
      <c r="G33" s="2">
        <f t="shared" si="0"/>
        <v>58.3</v>
      </c>
    </row>
    <row r="34" spans="1:7">
      <c r="B34" s="526"/>
      <c r="C34" s="526"/>
      <c r="D34" t="s">
        <v>17</v>
      </c>
      <c r="E34" s="2">
        <v>2</v>
      </c>
      <c r="G34" s="2">
        <f t="shared" si="0"/>
        <v>60.3</v>
      </c>
    </row>
    <row r="35" spans="1:7">
      <c r="B35" s="526"/>
      <c r="C35" s="526"/>
      <c r="D35" t="s">
        <v>18</v>
      </c>
      <c r="E35" s="2">
        <v>60</v>
      </c>
      <c r="G35" s="2">
        <f t="shared" si="0"/>
        <v>120.3</v>
      </c>
    </row>
    <row r="36" spans="1:7">
      <c r="B36" s="526"/>
      <c r="C36" s="526"/>
      <c r="D36" t="s">
        <v>19</v>
      </c>
      <c r="E36" s="2">
        <v>2</v>
      </c>
      <c r="G36" s="2">
        <f t="shared" si="0"/>
        <v>122.3</v>
      </c>
    </row>
    <row r="37" spans="1:7">
      <c r="A37" s="7">
        <v>42855</v>
      </c>
      <c r="B37" s="526" t="s">
        <v>114</v>
      </c>
      <c r="C37" s="526" t="s">
        <v>24</v>
      </c>
      <c r="D37" t="s">
        <v>18</v>
      </c>
      <c r="F37" s="2">
        <v>60</v>
      </c>
      <c r="G37" s="2">
        <f t="shared" si="0"/>
        <v>62.3</v>
      </c>
    </row>
    <row r="38" spans="1:7">
      <c r="A38" s="7">
        <v>42855</v>
      </c>
      <c r="B38" s="526" t="s">
        <v>114</v>
      </c>
      <c r="C38" s="526" t="s">
        <v>24</v>
      </c>
      <c r="D38" t="s">
        <v>19</v>
      </c>
      <c r="F38" s="2">
        <v>2</v>
      </c>
      <c r="G38" s="2">
        <f t="shared" si="0"/>
        <v>60.3</v>
      </c>
    </row>
    <row r="39" spans="1:7">
      <c r="A39" s="7">
        <v>42884</v>
      </c>
      <c r="B39" s="526">
        <v>12857</v>
      </c>
      <c r="C39" s="526" t="s">
        <v>24</v>
      </c>
      <c r="D39" t="s">
        <v>16</v>
      </c>
      <c r="F39" s="2">
        <v>58.3</v>
      </c>
      <c r="G39" s="2">
        <f t="shared" si="0"/>
        <v>2</v>
      </c>
    </row>
    <row r="40" spans="1:7">
      <c r="A40" s="7">
        <v>42884</v>
      </c>
      <c r="B40" s="526">
        <v>12857</v>
      </c>
      <c r="C40" s="526" t="s">
        <v>24</v>
      </c>
      <c r="D40" t="s">
        <v>17</v>
      </c>
      <c r="F40" s="2">
        <v>2</v>
      </c>
      <c r="G40" s="2">
        <f t="shared" si="0"/>
        <v>0</v>
      </c>
    </row>
    <row r="41" spans="1:7">
      <c r="A41" s="44">
        <v>42886</v>
      </c>
      <c r="B41" s="525" t="s">
        <v>14</v>
      </c>
      <c r="C41" s="525" t="s">
        <v>25</v>
      </c>
      <c r="D41" t="s">
        <v>16</v>
      </c>
      <c r="E41" s="2">
        <v>55.7</v>
      </c>
      <c r="G41" s="2">
        <f t="shared" si="0"/>
        <v>55.7</v>
      </c>
    </row>
    <row r="42" spans="1:7">
      <c r="B42" s="526"/>
      <c r="C42" s="526"/>
      <c r="D42" t="s">
        <v>17</v>
      </c>
      <c r="E42" s="2">
        <v>2</v>
      </c>
      <c r="G42" s="2">
        <f t="shared" si="0"/>
        <v>57.7</v>
      </c>
    </row>
    <row r="43" spans="1:7">
      <c r="B43" s="526"/>
      <c r="C43" s="526"/>
      <c r="D43" t="s">
        <v>18</v>
      </c>
      <c r="E43" s="2">
        <v>60</v>
      </c>
      <c r="G43" s="2">
        <f t="shared" si="0"/>
        <v>117.7</v>
      </c>
    </row>
    <row r="44" spans="1:7">
      <c r="B44" s="526"/>
      <c r="C44" s="526"/>
      <c r="D44" t="s">
        <v>19</v>
      </c>
      <c r="E44" s="2">
        <v>2</v>
      </c>
      <c r="G44" s="2">
        <f t="shared" si="0"/>
        <v>119.7</v>
      </c>
    </row>
    <row r="45" spans="1:7">
      <c r="A45" s="7">
        <v>42885</v>
      </c>
      <c r="B45" s="526" t="s">
        <v>114</v>
      </c>
      <c r="C45" s="526" t="s">
        <v>25</v>
      </c>
      <c r="D45" t="s">
        <v>18</v>
      </c>
      <c r="F45" s="2">
        <v>60</v>
      </c>
      <c r="G45" s="2">
        <f t="shared" si="0"/>
        <v>59.7</v>
      </c>
    </row>
    <row r="46" spans="1:7">
      <c r="A46" s="7">
        <v>42885</v>
      </c>
      <c r="B46" s="526" t="s">
        <v>114</v>
      </c>
      <c r="C46" s="526" t="s">
        <v>25</v>
      </c>
      <c r="D46" t="s">
        <v>19</v>
      </c>
      <c r="F46" s="2">
        <v>2</v>
      </c>
      <c r="G46" s="2">
        <f t="shared" si="0"/>
        <v>57.7</v>
      </c>
    </row>
    <row r="47" spans="1:7">
      <c r="A47" s="7">
        <v>42914</v>
      </c>
      <c r="B47" s="526">
        <v>13165</v>
      </c>
      <c r="C47" s="526" t="s">
        <v>25</v>
      </c>
      <c r="D47" t="s">
        <v>16</v>
      </c>
      <c r="F47" s="2">
        <v>55.7</v>
      </c>
      <c r="G47" s="2">
        <f t="shared" si="0"/>
        <v>2</v>
      </c>
    </row>
    <row r="48" spans="1:7">
      <c r="A48" s="7">
        <v>42914</v>
      </c>
      <c r="B48" s="526">
        <v>13165</v>
      </c>
      <c r="C48" s="526" t="s">
        <v>25</v>
      </c>
      <c r="D48" t="s">
        <v>17</v>
      </c>
      <c r="F48" s="2">
        <v>2</v>
      </c>
      <c r="G48" s="2">
        <f t="shared" si="0"/>
        <v>0</v>
      </c>
    </row>
    <row r="49" spans="1:7">
      <c r="A49" s="44">
        <v>42916</v>
      </c>
      <c r="B49" s="525" t="s">
        <v>14</v>
      </c>
      <c r="C49" s="525" t="s">
        <v>26</v>
      </c>
      <c r="D49" t="s">
        <v>16</v>
      </c>
      <c r="E49" s="2">
        <v>54.1</v>
      </c>
      <c r="G49" s="2">
        <f t="shared" si="0"/>
        <v>54.1</v>
      </c>
    </row>
    <row r="50" spans="1:7">
      <c r="B50" s="526"/>
      <c r="C50" s="526"/>
      <c r="D50" t="s">
        <v>17</v>
      </c>
      <c r="E50" s="2">
        <v>2</v>
      </c>
      <c r="G50" s="2">
        <f t="shared" si="0"/>
        <v>56.1</v>
      </c>
    </row>
    <row r="51" spans="1:7">
      <c r="B51" s="526"/>
      <c r="C51" s="526"/>
      <c r="D51" t="s">
        <v>18</v>
      </c>
      <c r="E51" s="2">
        <v>60</v>
      </c>
      <c r="G51" s="2">
        <f t="shared" si="0"/>
        <v>116.1</v>
      </c>
    </row>
    <row r="52" spans="1:7">
      <c r="B52" s="526"/>
      <c r="C52" s="526"/>
      <c r="D52" t="s">
        <v>19</v>
      </c>
      <c r="E52" s="2">
        <v>2</v>
      </c>
      <c r="G52" s="2">
        <f t="shared" si="0"/>
        <v>118.1</v>
      </c>
    </row>
    <row r="53" spans="1:7">
      <c r="A53" s="7">
        <v>42916</v>
      </c>
      <c r="B53" s="526" t="s">
        <v>114</v>
      </c>
      <c r="C53" s="526" t="s">
        <v>26</v>
      </c>
      <c r="D53" t="s">
        <v>18</v>
      </c>
      <c r="F53" s="2">
        <v>60</v>
      </c>
      <c r="G53" s="2">
        <f t="shared" si="0"/>
        <v>58.099999999999994</v>
      </c>
    </row>
    <row r="54" spans="1:7">
      <c r="A54" s="7">
        <v>42916</v>
      </c>
      <c r="B54" s="526" t="s">
        <v>114</v>
      </c>
      <c r="C54" s="526" t="s">
        <v>26</v>
      </c>
      <c r="D54" t="s">
        <v>19</v>
      </c>
      <c r="F54" s="2">
        <v>2</v>
      </c>
      <c r="G54" s="2">
        <f t="shared" si="0"/>
        <v>56.099999999999994</v>
      </c>
    </row>
    <row r="55" spans="1:7">
      <c r="A55" s="7">
        <v>42937</v>
      </c>
      <c r="B55" s="526">
        <v>13233</v>
      </c>
      <c r="C55" s="526" t="s">
        <v>26</v>
      </c>
      <c r="D55" t="s">
        <v>17</v>
      </c>
      <c r="F55" s="2">
        <v>2</v>
      </c>
      <c r="G55" s="2">
        <f t="shared" si="0"/>
        <v>54.099999999999994</v>
      </c>
    </row>
    <row r="56" spans="1:7">
      <c r="A56" s="7">
        <v>42937</v>
      </c>
      <c r="B56" s="526">
        <v>13233</v>
      </c>
      <c r="C56" s="526" t="s">
        <v>26</v>
      </c>
      <c r="D56" t="s">
        <v>16</v>
      </c>
      <c r="F56" s="2">
        <v>54.1</v>
      </c>
      <c r="G56" s="2">
        <f t="shared" si="0"/>
        <v>0</v>
      </c>
    </row>
    <row r="57" spans="1:7">
      <c r="A57" s="7">
        <v>42947</v>
      </c>
      <c r="B57" s="526" t="s">
        <v>14</v>
      </c>
      <c r="C57" s="526" t="s">
        <v>27</v>
      </c>
      <c r="D57" t="s">
        <v>16</v>
      </c>
      <c r="E57" s="2">
        <v>51.5</v>
      </c>
      <c r="G57" s="2">
        <f t="shared" si="0"/>
        <v>51.5</v>
      </c>
    </row>
    <row r="58" spans="1:7">
      <c r="B58" s="526"/>
      <c r="C58" s="526"/>
      <c r="D58" t="s">
        <v>17</v>
      </c>
      <c r="E58" s="2">
        <v>2</v>
      </c>
      <c r="G58" s="2">
        <f t="shared" si="0"/>
        <v>53.5</v>
      </c>
    </row>
    <row r="59" spans="1:7">
      <c r="B59" s="526"/>
      <c r="C59" s="526"/>
      <c r="D59" t="s">
        <v>18</v>
      </c>
      <c r="E59" s="2">
        <v>60</v>
      </c>
      <c r="G59" s="2">
        <f t="shared" si="0"/>
        <v>113.5</v>
      </c>
    </row>
    <row r="60" spans="1:7">
      <c r="B60" s="526"/>
      <c r="C60" s="526"/>
      <c r="D60" t="s">
        <v>19</v>
      </c>
      <c r="E60" s="2">
        <v>2</v>
      </c>
      <c r="G60" s="2">
        <f t="shared" si="0"/>
        <v>115.5</v>
      </c>
    </row>
    <row r="61" spans="1:7">
      <c r="A61" s="7">
        <v>42947</v>
      </c>
      <c r="B61" s="526" t="s">
        <v>114</v>
      </c>
      <c r="C61" s="526" t="s">
        <v>27</v>
      </c>
      <c r="D61" t="s">
        <v>18</v>
      </c>
      <c r="F61" s="2">
        <v>60</v>
      </c>
      <c r="G61" s="2">
        <f t="shared" si="0"/>
        <v>55.5</v>
      </c>
    </row>
    <row r="62" spans="1:7">
      <c r="A62" s="7">
        <v>42947</v>
      </c>
      <c r="B62" s="526" t="s">
        <v>114</v>
      </c>
      <c r="C62" s="526" t="s">
        <v>27</v>
      </c>
      <c r="D62" t="s">
        <v>19</v>
      </c>
      <c r="F62" s="2">
        <v>2</v>
      </c>
      <c r="G62" s="2">
        <f t="shared" si="0"/>
        <v>53.5</v>
      </c>
    </row>
    <row r="63" spans="1:7">
      <c r="A63" s="7">
        <v>42972</v>
      </c>
      <c r="B63" s="526">
        <v>13499</v>
      </c>
      <c r="C63" s="526" t="s">
        <v>27</v>
      </c>
      <c r="D63" t="s">
        <v>16</v>
      </c>
      <c r="F63" s="2">
        <v>51.5</v>
      </c>
      <c r="G63" s="2">
        <f t="shared" si="0"/>
        <v>2</v>
      </c>
    </row>
    <row r="64" spans="1:7">
      <c r="A64" s="7">
        <v>42972</v>
      </c>
      <c r="B64" s="526">
        <v>13499</v>
      </c>
      <c r="C64" s="526" t="s">
        <v>27</v>
      </c>
      <c r="D64" t="s">
        <v>17</v>
      </c>
      <c r="F64" s="2">
        <v>2</v>
      </c>
      <c r="G64" s="2">
        <f t="shared" si="0"/>
        <v>0</v>
      </c>
    </row>
    <row r="65" spans="1:7">
      <c r="A65" s="7">
        <v>42978</v>
      </c>
      <c r="B65" s="526" t="s">
        <v>14</v>
      </c>
      <c r="C65" s="526" t="s">
        <v>28</v>
      </c>
      <c r="D65" t="s">
        <v>16</v>
      </c>
      <c r="E65" s="2">
        <v>51.5</v>
      </c>
      <c r="G65" s="2">
        <f t="shared" si="0"/>
        <v>51.5</v>
      </c>
    </row>
    <row r="66" spans="1:7">
      <c r="B66" s="526"/>
      <c r="C66" s="526"/>
      <c r="D66" t="s">
        <v>17</v>
      </c>
      <c r="E66" s="2">
        <v>2</v>
      </c>
      <c r="G66" s="2">
        <f t="shared" si="0"/>
        <v>53.5</v>
      </c>
    </row>
    <row r="67" spans="1:7">
      <c r="B67" s="526"/>
      <c r="C67" s="526"/>
      <c r="D67" t="s">
        <v>18</v>
      </c>
      <c r="E67" s="2">
        <v>60</v>
      </c>
      <c r="G67" s="2">
        <f t="shared" si="0"/>
        <v>113.5</v>
      </c>
    </row>
    <row r="68" spans="1:7">
      <c r="B68" s="526"/>
      <c r="C68" s="526"/>
      <c r="D68" t="s">
        <v>19</v>
      </c>
      <c r="E68" s="2">
        <v>2</v>
      </c>
      <c r="G68" s="2">
        <f t="shared" si="0"/>
        <v>115.5</v>
      </c>
    </row>
    <row r="69" spans="1:7">
      <c r="A69" s="7">
        <v>42978</v>
      </c>
      <c r="B69" s="526" t="s">
        <v>114</v>
      </c>
      <c r="C69" s="526" t="s">
        <v>28</v>
      </c>
      <c r="D69" t="s">
        <v>18</v>
      </c>
      <c r="F69" s="2">
        <v>60</v>
      </c>
      <c r="G69" s="2">
        <f t="shared" si="0"/>
        <v>55.5</v>
      </c>
    </row>
    <row r="70" spans="1:7">
      <c r="A70" s="7">
        <v>42978</v>
      </c>
      <c r="B70" s="526" t="s">
        <v>114</v>
      </c>
      <c r="C70" s="526" t="s">
        <v>28</v>
      </c>
      <c r="D70" t="s">
        <v>19</v>
      </c>
      <c r="F70" s="2">
        <v>2</v>
      </c>
      <c r="G70" s="2">
        <f t="shared" si="0"/>
        <v>53.5</v>
      </c>
    </row>
    <row r="71" spans="1:7">
      <c r="A71" s="7">
        <v>43000</v>
      </c>
      <c r="B71" s="526">
        <v>13653</v>
      </c>
      <c r="C71" s="526" t="s">
        <v>28</v>
      </c>
      <c r="D71" t="s">
        <v>16</v>
      </c>
      <c r="F71" s="2">
        <v>51.5</v>
      </c>
      <c r="G71" s="2">
        <f t="shared" ref="G71:G134" si="1">+G70+E71-F71</f>
        <v>2</v>
      </c>
    </row>
    <row r="72" spans="1:7">
      <c r="A72" s="7">
        <v>43000</v>
      </c>
      <c r="B72" s="526">
        <v>13653</v>
      </c>
      <c r="C72" s="526" t="s">
        <v>28</v>
      </c>
      <c r="D72" t="s">
        <v>17</v>
      </c>
      <c r="F72" s="2">
        <v>2</v>
      </c>
      <c r="G72" s="2">
        <f t="shared" si="1"/>
        <v>0</v>
      </c>
    </row>
    <row r="73" spans="1:7">
      <c r="A73" s="7">
        <v>43008</v>
      </c>
      <c r="B73" s="526" t="s">
        <v>14</v>
      </c>
      <c r="C73" s="526" t="s">
        <v>29</v>
      </c>
      <c r="D73" t="s">
        <v>16</v>
      </c>
      <c r="E73" s="2">
        <v>38.5</v>
      </c>
      <c r="G73" s="2">
        <f t="shared" si="1"/>
        <v>38.5</v>
      </c>
    </row>
    <row r="74" spans="1:7">
      <c r="B74" s="526"/>
      <c r="C74" s="526"/>
      <c r="D74" t="s">
        <v>17</v>
      </c>
      <c r="E74" s="2">
        <v>1.3</v>
      </c>
      <c r="G74" s="2">
        <f t="shared" si="1"/>
        <v>39.799999999999997</v>
      </c>
    </row>
    <row r="75" spans="1:7">
      <c r="B75" s="526"/>
      <c r="C75" s="526"/>
      <c r="D75" t="s">
        <v>18</v>
      </c>
      <c r="E75" s="2">
        <v>60</v>
      </c>
      <c r="G75" s="2">
        <f t="shared" si="1"/>
        <v>99.8</v>
      </c>
    </row>
    <row r="76" spans="1:7">
      <c r="B76" s="526"/>
      <c r="C76" s="526"/>
      <c r="D76" t="s">
        <v>19</v>
      </c>
      <c r="E76" s="2">
        <v>2</v>
      </c>
      <c r="G76" s="2">
        <f t="shared" si="1"/>
        <v>101.8</v>
      </c>
    </row>
    <row r="77" spans="1:7">
      <c r="A77" s="7">
        <v>43008</v>
      </c>
      <c r="B77" s="526" t="s">
        <v>114</v>
      </c>
      <c r="C77" s="526" t="s">
        <v>29</v>
      </c>
      <c r="D77" t="s">
        <v>18</v>
      </c>
      <c r="F77" s="2">
        <v>60</v>
      </c>
      <c r="G77" s="2">
        <f t="shared" si="1"/>
        <v>41.8</v>
      </c>
    </row>
    <row r="78" spans="1:7">
      <c r="A78" s="7">
        <v>43008</v>
      </c>
      <c r="B78" s="526" t="s">
        <v>114</v>
      </c>
      <c r="C78" s="526" t="s">
        <v>29</v>
      </c>
      <c r="D78" t="s">
        <v>19</v>
      </c>
      <c r="F78" s="2">
        <v>2</v>
      </c>
      <c r="G78" s="2">
        <f t="shared" si="1"/>
        <v>39.799999999999997</v>
      </c>
    </row>
    <row r="79" spans="1:7">
      <c r="A79" s="7">
        <v>43028</v>
      </c>
      <c r="B79" s="526">
        <v>13844</v>
      </c>
      <c r="C79" s="526" t="s">
        <v>29</v>
      </c>
      <c r="D79" t="s">
        <v>16</v>
      </c>
      <c r="F79" s="2">
        <v>38.5</v>
      </c>
      <c r="G79" s="2">
        <f t="shared" si="1"/>
        <v>1.2999999999999972</v>
      </c>
    </row>
    <row r="80" spans="1:7">
      <c r="A80" s="7">
        <v>43028</v>
      </c>
      <c r="B80" s="526">
        <v>13844</v>
      </c>
      <c r="C80" s="526" t="s">
        <v>29</v>
      </c>
      <c r="D80" t="s">
        <v>17</v>
      </c>
      <c r="F80" s="2">
        <v>1.3</v>
      </c>
      <c r="G80" s="2">
        <f t="shared" si="1"/>
        <v>-2.886579864025407E-15</v>
      </c>
    </row>
    <row r="81" spans="1:7">
      <c r="A81" s="7">
        <v>43039</v>
      </c>
      <c r="B81" s="526" t="s">
        <v>14</v>
      </c>
      <c r="C81" s="526" t="s">
        <v>30</v>
      </c>
      <c r="D81" t="s">
        <v>16</v>
      </c>
      <c r="E81" s="2">
        <v>38.5</v>
      </c>
      <c r="G81" s="2">
        <f t="shared" si="1"/>
        <v>38.5</v>
      </c>
    </row>
    <row r="82" spans="1:7">
      <c r="B82" s="526"/>
      <c r="C82" s="526"/>
      <c r="D82" t="s">
        <v>17</v>
      </c>
      <c r="E82" s="2">
        <v>2</v>
      </c>
      <c r="G82" s="2">
        <f t="shared" si="1"/>
        <v>40.5</v>
      </c>
    </row>
    <row r="83" spans="1:7">
      <c r="B83" s="526"/>
      <c r="C83" s="526"/>
      <c r="D83" t="s">
        <v>18</v>
      </c>
      <c r="E83" s="2">
        <v>60</v>
      </c>
      <c r="G83" s="2">
        <f t="shared" si="1"/>
        <v>100.5</v>
      </c>
    </row>
    <row r="84" spans="1:7">
      <c r="B84" s="526"/>
      <c r="C84" s="526"/>
      <c r="D84" t="s">
        <v>19</v>
      </c>
      <c r="E84" s="2">
        <v>2</v>
      </c>
      <c r="G84" s="2">
        <f t="shared" si="1"/>
        <v>102.5</v>
      </c>
    </row>
    <row r="85" spans="1:7">
      <c r="A85" s="7">
        <v>43039</v>
      </c>
      <c r="B85" s="526" t="s">
        <v>114</v>
      </c>
      <c r="C85" s="526" t="s">
        <v>30</v>
      </c>
      <c r="D85" t="s">
        <v>18</v>
      </c>
      <c r="F85" s="2">
        <v>60</v>
      </c>
      <c r="G85" s="2">
        <f t="shared" si="1"/>
        <v>42.5</v>
      </c>
    </row>
    <row r="86" spans="1:7" ht="15.75" customHeight="1">
      <c r="A86" s="7">
        <v>43039</v>
      </c>
      <c r="B86" s="526" t="s">
        <v>114</v>
      </c>
      <c r="C86" s="526" t="s">
        <v>30</v>
      </c>
      <c r="D86" t="s">
        <v>19</v>
      </c>
      <c r="F86" s="2">
        <v>2</v>
      </c>
      <c r="G86" s="2">
        <f t="shared" si="1"/>
        <v>40.5</v>
      </c>
    </row>
    <row r="87" spans="1:7" ht="15.75" customHeight="1">
      <c r="A87" s="7">
        <v>43063</v>
      </c>
      <c r="B87" s="526">
        <v>14079</v>
      </c>
      <c r="C87" s="526" t="s">
        <v>30</v>
      </c>
      <c r="D87" t="s">
        <v>16</v>
      </c>
      <c r="F87" s="2">
        <v>38.5</v>
      </c>
      <c r="G87" s="2">
        <f t="shared" si="1"/>
        <v>2</v>
      </c>
    </row>
    <row r="88" spans="1:7" ht="15.75" customHeight="1">
      <c r="A88" s="7">
        <v>43063</v>
      </c>
      <c r="B88" s="526">
        <v>14079</v>
      </c>
      <c r="C88" s="526" t="s">
        <v>30</v>
      </c>
      <c r="D88" t="s">
        <v>17</v>
      </c>
      <c r="F88" s="2">
        <v>2</v>
      </c>
      <c r="G88" s="2">
        <f t="shared" si="1"/>
        <v>0</v>
      </c>
    </row>
    <row r="89" spans="1:7" ht="15.75" customHeight="1">
      <c r="A89" s="7">
        <v>43069</v>
      </c>
      <c r="B89" s="526" t="s">
        <v>14</v>
      </c>
      <c r="C89" s="526" t="s">
        <v>33</v>
      </c>
      <c r="D89" t="s">
        <v>16</v>
      </c>
      <c r="E89" s="2">
        <v>41.1</v>
      </c>
      <c r="G89" s="2">
        <f t="shared" si="1"/>
        <v>41.1</v>
      </c>
    </row>
    <row r="90" spans="1:7" ht="15.75" customHeight="1">
      <c r="B90" s="526"/>
      <c r="C90" s="526"/>
      <c r="D90" t="s">
        <v>17</v>
      </c>
      <c r="E90" s="2">
        <v>2</v>
      </c>
      <c r="G90" s="2">
        <f t="shared" si="1"/>
        <v>43.1</v>
      </c>
    </row>
    <row r="91" spans="1:7" ht="15.75" customHeight="1">
      <c r="B91" s="526"/>
      <c r="C91" s="526"/>
      <c r="D91" t="s">
        <v>18</v>
      </c>
      <c r="E91" s="2">
        <v>60</v>
      </c>
      <c r="G91" s="2">
        <f t="shared" si="1"/>
        <v>103.1</v>
      </c>
    </row>
    <row r="92" spans="1:7" ht="15.75" customHeight="1">
      <c r="B92" s="526"/>
      <c r="C92" s="526"/>
      <c r="D92" t="s">
        <v>19</v>
      </c>
      <c r="E92" s="2">
        <v>2</v>
      </c>
      <c r="G92" s="2">
        <f t="shared" si="1"/>
        <v>105.1</v>
      </c>
    </row>
    <row r="93" spans="1:7">
      <c r="A93" s="7">
        <v>43087</v>
      </c>
      <c r="B93" s="526">
        <v>14271</v>
      </c>
      <c r="C93" s="526" t="s">
        <v>33</v>
      </c>
      <c r="D93" t="s">
        <v>16</v>
      </c>
      <c r="F93" s="2">
        <v>41.1</v>
      </c>
      <c r="G93" s="2">
        <f t="shared" si="1"/>
        <v>63.999999999999993</v>
      </c>
    </row>
    <row r="94" spans="1:7">
      <c r="A94" s="7">
        <v>43087</v>
      </c>
      <c r="B94" s="526">
        <v>14271</v>
      </c>
      <c r="C94" s="526" t="s">
        <v>33</v>
      </c>
      <c r="D94" t="s">
        <v>17</v>
      </c>
      <c r="F94" s="2">
        <v>2</v>
      </c>
      <c r="G94" s="2">
        <f t="shared" si="1"/>
        <v>61.999999999999993</v>
      </c>
    </row>
    <row r="95" spans="1:7">
      <c r="A95" s="7">
        <v>43069</v>
      </c>
      <c r="B95" s="526" t="s">
        <v>114</v>
      </c>
      <c r="C95" s="526" t="s">
        <v>33</v>
      </c>
      <c r="D95" t="s">
        <v>18</v>
      </c>
      <c r="F95" s="2">
        <v>60</v>
      </c>
      <c r="G95" s="2">
        <f t="shared" si="1"/>
        <v>1.9999999999999929</v>
      </c>
    </row>
    <row r="96" spans="1:7">
      <c r="A96" s="7">
        <v>43069</v>
      </c>
      <c r="B96" s="526" t="s">
        <v>114</v>
      </c>
      <c r="C96" s="526" t="s">
        <v>33</v>
      </c>
      <c r="D96" t="s">
        <v>19</v>
      </c>
      <c r="F96" s="2">
        <v>2</v>
      </c>
      <c r="G96" s="2">
        <f t="shared" si="1"/>
        <v>-7.1054273576010019E-15</v>
      </c>
    </row>
    <row r="97" spans="1:7">
      <c r="A97" s="7">
        <v>43100</v>
      </c>
      <c r="B97" s="526" t="s">
        <v>14</v>
      </c>
      <c r="C97" s="526" t="s">
        <v>34</v>
      </c>
      <c r="D97" t="s">
        <v>16</v>
      </c>
      <c r="E97" s="2">
        <v>55.9</v>
      </c>
      <c r="G97" s="2">
        <f t="shared" si="1"/>
        <v>55.899999999999991</v>
      </c>
    </row>
    <row r="98" spans="1:7">
      <c r="B98" s="526"/>
      <c r="C98" s="526"/>
      <c r="D98" t="s">
        <v>17</v>
      </c>
      <c r="E98" s="2">
        <v>2</v>
      </c>
      <c r="G98" s="2">
        <f t="shared" si="1"/>
        <v>57.899999999999991</v>
      </c>
    </row>
    <row r="99" spans="1:7">
      <c r="B99" s="526"/>
      <c r="C99" s="526"/>
      <c r="D99" t="s">
        <v>18</v>
      </c>
      <c r="E99" s="2">
        <v>60</v>
      </c>
      <c r="G99" s="2">
        <f t="shared" si="1"/>
        <v>117.89999999999999</v>
      </c>
    </row>
    <row r="100" spans="1:7">
      <c r="B100" s="526"/>
      <c r="C100" s="526"/>
      <c r="D100" t="s">
        <v>19</v>
      </c>
      <c r="E100" s="2">
        <v>2</v>
      </c>
      <c r="G100" s="2">
        <f t="shared" si="1"/>
        <v>119.89999999999999</v>
      </c>
    </row>
    <row r="101" spans="1:7">
      <c r="A101" s="7">
        <v>43099</v>
      </c>
      <c r="B101" s="526" t="s">
        <v>114</v>
      </c>
      <c r="C101" s="526" t="s">
        <v>34</v>
      </c>
      <c r="D101" t="s">
        <v>18</v>
      </c>
      <c r="F101" s="2">
        <v>60</v>
      </c>
      <c r="G101" s="2">
        <f t="shared" si="1"/>
        <v>59.899999999999991</v>
      </c>
    </row>
    <row r="102" spans="1:7">
      <c r="A102" s="7">
        <v>43099</v>
      </c>
      <c r="B102" s="526" t="s">
        <v>114</v>
      </c>
      <c r="C102" s="526" t="s">
        <v>34</v>
      </c>
      <c r="D102" t="s">
        <v>19</v>
      </c>
      <c r="F102" s="2">
        <v>2</v>
      </c>
      <c r="G102" s="2">
        <f t="shared" si="1"/>
        <v>57.899999999999991</v>
      </c>
    </row>
    <row r="103" spans="1:7">
      <c r="A103" s="7">
        <v>43118</v>
      </c>
      <c r="B103" s="526">
        <v>14479</v>
      </c>
      <c r="C103" s="526" t="s">
        <v>34</v>
      </c>
      <c r="D103" t="s">
        <v>16</v>
      </c>
      <c r="F103" s="2">
        <v>55.9</v>
      </c>
      <c r="G103" s="2">
        <f t="shared" si="1"/>
        <v>1.9999999999999929</v>
      </c>
    </row>
    <row r="104" spans="1:7">
      <c r="A104" s="7">
        <v>43118</v>
      </c>
      <c r="B104" s="526">
        <v>14479</v>
      </c>
      <c r="C104" s="526" t="s">
        <v>34</v>
      </c>
      <c r="D104" t="s">
        <v>17</v>
      </c>
      <c r="F104" s="2">
        <v>2</v>
      </c>
      <c r="G104" s="2">
        <f t="shared" si="1"/>
        <v>-7.1054273576010019E-15</v>
      </c>
    </row>
    <row r="105" spans="1:7">
      <c r="A105" s="7">
        <v>43131</v>
      </c>
      <c r="B105" s="526" t="s">
        <v>14</v>
      </c>
      <c r="C105" s="526" t="s">
        <v>15</v>
      </c>
      <c r="D105" t="s">
        <v>16</v>
      </c>
      <c r="E105" s="2">
        <v>49.7</v>
      </c>
      <c r="G105" s="2">
        <f t="shared" si="1"/>
        <v>49.699999999999996</v>
      </c>
    </row>
    <row r="106" spans="1:7">
      <c r="B106" s="526"/>
      <c r="C106" s="526"/>
      <c r="D106" t="s">
        <v>17</v>
      </c>
      <c r="E106" s="2">
        <v>2</v>
      </c>
      <c r="G106" s="2">
        <f t="shared" si="1"/>
        <v>51.699999999999996</v>
      </c>
    </row>
    <row r="107" spans="1:7">
      <c r="B107" s="526"/>
      <c r="C107" s="526"/>
      <c r="D107" t="s">
        <v>18</v>
      </c>
      <c r="E107" s="2">
        <v>60</v>
      </c>
      <c r="G107" s="2">
        <f t="shared" si="1"/>
        <v>111.69999999999999</v>
      </c>
    </row>
    <row r="108" spans="1:7">
      <c r="B108" s="526"/>
      <c r="C108" s="526"/>
      <c r="D108" t="s">
        <v>19</v>
      </c>
      <c r="E108" s="2">
        <v>2</v>
      </c>
      <c r="G108" s="2">
        <f t="shared" si="1"/>
        <v>113.69999999999999</v>
      </c>
    </row>
    <row r="109" spans="1:7">
      <c r="A109" s="7">
        <v>43131</v>
      </c>
      <c r="B109" s="526" t="s">
        <v>114</v>
      </c>
      <c r="C109" s="526" t="s">
        <v>15</v>
      </c>
      <c r="D109" t="s">
        <v>18</v>
      </c>
      <c r="F109" s="2">
        <v>60</v>
      </c>
      <c r="G109" s="2">
        <f t="shared" si="1"/>
        <v>53.699999999999989</v>
      </c>
    </row>
    <row r="110" spans="1:7">
      <c r="A110" s="7">
        <v>43131</v>
      </c>
      <c r="B110" s="526" t="s">
        <v>114</v>
      </c>
      <c r="C110" s="526" t="s">
        <v>15</v>
      </c>
      <c r="D110" t="s">
        <v>19</v>
      </c>
      <c r="F110" s="2">
        <v>2</v>
      </c>
      <c r="G110" s="2">
        <f t="shared" si="1"/>
        <v>51.699999999999989</v>
      </c>
    </row>
    <row r="111" spans="1:7">
      <c r="A111" s="7">
        <v>43148</v>
      </c>
      <c r="B111" s="526">
        <v>14651</v>
      </c>
      <c r="C111" s="526" t="s">
        <v>15</v>
      </c>
      <c r="D111" t="s">
        <v>16</v>
      </c>
      <c r="F111" s="2">
        <v>49.7</v>
      </c>
      <c r="G111" s="2">
        <f t="shared" si="1"/>
        <v>1.9999999999999858</v>
      </c>
    </row>
    <row r="112" spans="1:7">
      <c r="A112" s="7">
        <v>43148</v>
      </c>
      <c r="B112" s="526">
        <v>14651</v>
      </c>
      <c r="C112" s="526" t="s">
        <v>15</v>
      </c>
      <c r="D112" t="s">
        <v>17</v>
      </c>
      <c r="F112" s="2">
        <v>2</v>
      </c>
      <c r="G112" s="2">
        <f t="shared" si="1"/>
        <v>-1.4210854715202004E-14</v>
      </c>
    </row>
    <row r="113" spans="1:7">
      <c r="A113" s="7">
        <v>43159</v>
      </c>
      <c r="B113" s="526" t="s">
        <v>14</v>
      </c>
      <c r="C113" s="526" t="s">
        <v>20</v>
      </c>
      <c r="D113" t="s">
        <v>16</v>
      </c>
      <c r="E113" s="2">
        <v>61.6</v>
      </c>
      <c r="G113" s="2">
        <f t="shared" si="1"/>
        <v>61.599999999999987</v>
      </c>
    </row>
    <row r="114" spans="1:7">
      <c r="B114" s="526"/>
      <c r="C114" s="526"/>
      <c r="D114" t="s">
        <v>17</v>
      </c>
      <c r="E114" s="2">
        <v>2</v>
      </c>
      <c r="G114" s="2">
        <f t="shared" si="1"/>
        <v>63.599999999999987</v>
      </c>
    </row>
    <row r="115" spans="1:7">
      <c r="B115" s="526"/>
      <c r="C115" s="526"/>
      <c r="D115" t="s">
        <v>18</v>
      </c>
      <c r="E115" s="2">
        <v>56</v>
      </c>
      <c r="G115" s="2">
        <f t="shared" si="1"/>
        <v>119.6</v>
      </c>
    </row>
    <row r="116" spans="1:7">
      <c r="B116" s="526"/>
      <c r="C116" s="526"/>
      <c r="D116" t="s">
        <v>19</v>
      </c>
      <c r="E116" s="2">
        <v>5</v>
      </c>
      <c r="G116" s="2">
        <f t="shared" si="1"/>
        <v>124.6</v>
      </c>
    </row>
    <row r="117" spans="1:7">
      <c r="A117" s="7">
        <v>43159</v>
      </c>
      <c r="B117" s="526" t="s">
        <v>114</v>
      </c>
      <c r="C117" s="526" t="s">
        <v>20</v>
      </c>
      <c r="D117" t="s">
        <v>18</v>
      </c>
      <c r="F117" s="2">
        <v>56</v>
      </c>
      <c r="G117" s="2">
        <f t="shared" si="1"/>
        <v>68.599999999999994</v>
      </c>
    </row>
    <row r="118" spans="1:7">
      <c r="A118" s="7">
        <v>43159</v>
      </c>
      <c r="B118" s="526" t="s">
        <v>114</v>
      </c>
      <c r="C118" s="526" t="s">
        <v>20</v>
      </c>
      <c r="D118" t="s">
        <v>19</v>
      </c>
      <c r="F118" s="2">
        <v>5</v>
      </c>
      <c r="G118" s="2">
        <f t="shared" si="1"/>
        <v>63.599999999999994</v>
      </c>
    </row>
    <row r="119" spans="1:7">
      <c r="A119" s="7">
        <v>43180</v>
      </c>
      <c r="B119" s="526">
        <v>14866</v>
      </c>
      <c r="C119" s="526" t="s">
        <v>20</v>
      </c>
      <c r="D119" t="s">
        <v>16</v>
      </c>
      <c r="F119" s="2">
        <v>61.6</v>
      </c>
      <c r="G119" s="2">
        <f t="shared" si="1"/>
        <v>1.9999999999999929</v>
      </c>
    </row>
    <row r="120" spans="1:7">
      <c r="A120" s="7">
        <v>43180</v>
      </c>
      <c r="B120" s="526">
        <v>14866</v>
      </c>
      <c r="C120" s="526" t="s">
        <v>20</v>
      </c>
      <c r="D120" t="s">
        <v>17</v>
      </c>
      <c r="F120" s="2">
        <v>2</v>
      </c>
      <c r="G120" s="2">
        <f t="shared" si="1"/>
        <v>-7.1054273576010019E-15</v>
      </c>
    </row>
    <row r="121" spans="1:7">
      <c r="A121" s="7">
        <v>43189</v>
      </c>
      <c r="B121" s="526" t="s">
        <v>14</v>
      </c>
      <c r="C121" s="526" t="s">
        <v>23</v>
      </c>
      <c r="D121" t="s">
        <v>16</v>
      </c>
      <c r="E121" s="2">
        <v>59.1</v>
      </c>
      <c r="G121" s="2">
        <f t="shared" si="1"/>
        <v>59.099999999999994</v>
      </c>
    </row>
    <row r="122" spans="1:7">
      <c r="B122" s="526"/>
      <c r="C122" s="526"/>
      <c r="D122" t="s">
        <v>17</v>
      </c>
      <c r="E122" s="2">
        <v>2</v>
      </c>
      <c r="G122" s="2">
        <f t="shared" si="1"/>
        <v>61.099999999999994</v>
      </c>
    </row>
    <row r="123" spans="1:7">
      <c r="B123" s="526"/>
      <c r="C123" s="526"/>
      <c r="D123" t="s">
        <v>18</v>
      </c>
      <c r="E123" s="2">
        <v>60</v>
      </c>
      <c r="G123" s="2">
        <f t="shared" si="1"/>
        <v>121.1</v>
      </c>
    </row>
    <row r="124" spans="1:7">
      <c r="B124" s="526"/>
      <c r="C124" s="526"/>
      <c r="D124" t="s">
        <v>19</v>
      </c>
      <c r="E124" s="2">
        <v>5</v>
      </c>
      <c r="G124" s="2">
        <f t="shared" si="1"/>
        <v>126.1</v>
      </c>
    </row>
    <row r="125" spans="1:7">
      <c r="B125" s="526"/>
      <c r="C125" s="526"/>
      <c r="D125" t="s">
        <v>21</v>
      </c>
      <c r="E125" s="2">
        <v>85</v>
      </c>
      <c r="G125" s="2">
        <f t="shared" si="1"/>
        <v>211.1</v>
      </c>
    </row>
    <row r="126" spans="1:7">
      <c r="A126" s="7">
        <v>43209</v>
      </c>
      <c r="B126" s="526">
        <v>15135</v>
      </c>
      <c r="C126" s="526" t="s">
        <v>23</v>
      </c>
      <c r="D126" t="s">
        <v>21</v>
      </c>
      <c r="F126" s="2">
        <v>85</v>
      </c>
      <c r="G126" s="2">
        <f t="shared" si="1"/>
        <v>126.1</v>
      </c>
    </row>
    <row r="127" spans="1:7">
      <c r="A127" s="7">
        <v>43209</v>
      </c>
      <c r="B127" s="526">
        <v>15138</v>
      </c>
      <c r="C127" s="526" t="s">
        <v>23</v>
      </c>
      <c r="D127" t="s">
        <v>16</v>
      </c>
      <c r="F127" s="2">
        <v>59.1</v>
      </c>
      <c r="G127" s="2">
        <f t="shared" si="1"/>
        <v>67</v>
      </c>
    </row>
    <row r="128" spans="1:7">
      <c r="A128" s="7">
        <v>43209</v>
      </c>
      <c r="B128" s="526">
        <v>15138</v>
      </c>
      <c r="C128" s="526" t="s">
        <v>23</v>
      </c>
      <c r="D128" t="s">
        <v>17</v>
      </c>
      <c r="F128" s="2">
        <v>2</v>
      </c>
      <c r="G128" s="2">
        <f t="shared" si="1"/>
        <v>65</v>
      </c>
    </row>
    <row r="129" spans="1:7">
      <c r="A129" s="7">
        <v>43190</v>
      </c>
      <c r="B129" s="526" t="s">
        <v>114</v>
      </c>
      <c r="C129" s="526" t="s">
        <v>23</v>
      </c>
      <c r="D129" t="s">
        <v>18</v>
      </c>
      <c r="F129" s="2">
        <v>60</v>
      </c>
      <c r="G129" s="2">
        <f t="shared" si="1"/>
        <v>5</v>
      </c>
    </row>
    <row r="130" spans="1:7">
      <c r="A130" s="7">
        <v>43190</v>
      </c>
      <c r="B130" s="526" t="s">
        <v>114</v>
      </c>
      <c r="C130" s="526" t="s">
        <v>23</v>
      </c>
      <c r="D130" t="s">
        <v>19</v>
      </c>
      <c r="F130" s="2">
        <v>5</v>
      </c>
      <c r="G130" s="2">
        <f t="shared" si="1"/>
        <v>0</v>
      </c>
    </row>
    <row r="131" spans="1:7">
      <c r="A131" s="7">
        <v>43220</v>
      </c>
      <c r="B131" s="526" t="s">
        <v>14</v>
      </c>
      <c r="C131" s="526" t="s">
        <v>24</v>
      </c>
      <c r="D131" t="s">
        <v>16</v>
      </c>
      <c r="E131" s="2">
        <v>61.2</v>
      </c>
      <c r="G131" s="2">
        <f t="shared" si="1"/>
        <v>61.2</v>
      </c>
    </row>
    <row r="132" spans="1:7">
      <c r="B132" s="526"/>
      <c r="C132" s="526"/>
      <c r="D132" t="s">
        <v>17</v>
      </c>
      <c r="E132" s="2">
        <v>2</v>
      </c>
      <c r="G132" s="2">
        <f t="shared" si="1"/>
        <v>63.2</v>
      </c>
    </row>
    <row r="133" spans="1:7">
      <c r="B133" s="526"/>
      <c r="C133" s="526"/>
      <c r="D133" t="s">
        <v>18</v>
      </c>
      <c r="E133" s="2">
        <v>60</v>
      </c>
      <c r="G133" s="2">
        <f t="shared" si="1"/>
        <v>123.2</v>
      </c>
    </row>
    <row r="134" spans="1:7">
      <c r="B134" s="526"/>
      <c r="C134" s="526"/>
      <c r="D134" t="s">
        <v>19</v>
      </c>
      <c r="E134" s="2">
        <v>5</v>
      </c>
      <c r="G134" s="2">
        <f t="shared" si="1"/>
        <v>128.19999999999999</v>
      </c>
    </row>
    <row r="135" spans="1:7">
      <c r="A135" s="7">
        <v>43220</v>
      </c>
      <c r="B135" s="526" t="s">
        <v>114</v>
      </c>
      <c r="C135" s="526" t="s">
        <v>24</v>
      </c>
      <c r="D135" t="s">
        <v>18</v>
      </c>
      <c r="F135" s="2">
        <v>60</v>
      </c>
      <c r="G135" s="2">
        <f t="shared" ref="G135:G200" si="2">+G134+E135-F135</f>
        <v>68.199999999999989</v>
      </c>
    </row>
    <row r="136" spans="1:7">
      <c r="A136" s="7">
        <v>43220</v>
      </c>
      <c r="B136" s="526" t="s">
        <v>114</v>
      </c>
      <c r="C136" s="526" t="s">
        <v>24</v>
      </c>
      <c r="D136" t="s">
        <v>19</v>
      </c>
      <c r="F136" s="2">
        <v>5</v>
      </c>
      <c r="G136" s="2">
        <f t="shared" si="2"/>
        <v>63.199999999999989</v>
      </c>
    </row>
    <row r="137" spans="1:7">
      <c r="A137" s="7">
        <v>43241</v>
      </c>
      <c r="B137" s="526">
        <v>15367</v>
      </c>
      <c r="C137" s="526" t="s">
        <v>24</v>
      </c>
      <c r="D137" t="s">
        <v>16</v>
      </c>
      <c r="F137" s="2">
        <v>61.2</v>
      </c>
      <c r="G137" s="2">
        <f t="shared" si="2"/>
        <v>1.9999999999999858</v>
      </c>
    </row>
    <row r="138" spans="1:7">
      <c r="A138" s="7">
        <v>43241</v>
      </c>
      <c r="B138" s="526">
        <v>15367</v>
      </c>
      <c r="C138" s="526" t="s">
        <v>24</v>
      </c>
      <c r="D138" t="s">
        <v>17</v>
      </c>
      <c r="F138" s="2">
        <v>2</v>
      </c>
      <c r="G138" s="2">
        <f t="shared" si="2"/>
        <v>-1.4210854715202004E-14</v>
      </c>
    </row>
    <row r="139" spans="1:7">
      <c r="A139" s="7">
        <v>43251</v>
      </c>
      <c r="B139" s="526" t="s">
        <v>14</v>
      </c>
      <c r="C139" s="526" t="s">
        <v>25</v>
      </c>
      <c r="D139" t="s">
        <v>16</v>
      </c>
      <c r="E139" s="2">
        <v>57</v>
      </c>
      <c r="G139" s="2">
        <f t="shared" si="2"/>
        <v>56.999999999999986</v>
      </c>
    </row>
    <row r="140" spans="1:7">
      <c r="B140" s="526"/>
      <c r="C140" s="526"/>
      <c r="D140" t="s">
        <v>17</v>
      </c>
      <c r="E140" s="2">
        <v>5</v>
      </c>
      <c r="G140" s="2">
        <f t="shared" si="2"/>
        <v>61.999999999999986</v>
      </c>
    </row>
    <row r="141" spans="1:7">
      <c r="B141" s="526"/>
      <c r="C141" s="526"/>
      <c r="D141" t="s">
        <v>18</v>
      </c>
      <c r="E141" s="2">
        <v>60</v>
      </c>
      <c r="G141" s="2">
        <f t="shared" si="2"/>
        <v>121.99999999999999</v>
      </c>
    </row>
    <row r="142" spans="1:7">
      <c r="B142" s="526"/>
      <c r="C142" s="526"/>
      <c r="D142" t="s">
        <v>19</v>
      </c>
      <c r="E142" s="2">
        <v>5</v>
      </c>
      <c r="G142" s="2">
        <f t="shared" si="2"/>
        <v>126.99999999999999</v>
      </c>
    </row>
    <row r="143" spans="1:7">
      <c r="A143" s="7">
        <v>43251</v>
      </c>
      <c r="B143" s="526" t="s">
        <v>114</v>
      </c>
      <c r="C143" s="526" t="s">
        <v>25</v>
      </c>
      <c r="D143" t="s">
        <v>18</v>
      </c>
      <c r="F143" s="2">
        <v>60</v>
      </c>
      <c r="G143" s="2">
        <f t="shared" si="2"/>
        <v>66.999999999999986</v>
      </c>
    </row>
    <row r="144" spans="1:7">
      <c r="A144" s="7">
        <v>43251</v>
      </c>
      <c r="B144" s="526" t="s">
        <v>114</v>
      </c>
      <c r="C144" s="526" t="s">
        <v>25</v>
      </c>
      <c r="D144" t="s">
        <v>19</v>
      </c>
      <c r="F144" s="2">
        <v>5</v>
      </c>
      <c r="G144" s="2">
        <f t="shared" si="2"/>
        <v>61.999999999999986</v>
      </c>
    </row>
    <row r="145" spans="1:7">
      <c r="A145" s="7">
        <v>43273</v>
      </c>
      <c r="B145" s="526">
        <v>15579</v>
      </c>
      <c r="C145" s="526" t="s">
        <v>25</v>
      </c>
      <c r="D145" t="s">
        <v>16</v>
      </c>
      <c r="F145" s="2">
        <v>57</v>
      </c>
      <c r="G145" s="2">
        <f t="shared" si="2"/>
        <v>4.9999999999999858</v>
      </c>
    </row>
    <row r="146" spans="1:7">
      <c r="A146" s="7">
        <v>43273</v>
      </c>
      <c r="B146" s="526">
        <v>15579</v>
      </c>
      <c r="C146" s="526" t="s">
        <v>25</v>
      </c>
      <c r="D146" t="s">
        <v>17</v>
      </c>
      <c r="F146" s="2">
        <v>5</v>
      </c>
      <c r="G146" s="2">
        <f t="shared" si="2"/>
        <v>-1.4210854715202004E-14</v>
      </c>
    </row>
    <row r="147" spans="1:7">
      <c r="A147" s="7">
        <v>43281</v>
      </c>
      <c r="B147" s="526" t="s">
        <v>14</v>
      </c>
      <c r="C147" s="526" t="s">
        <v>26</v>
      </c>
      <c r="D147" t="s">
        <v>16</v>
      </c>
      <c r="E147" s="2">
        <v>52.6</v>
      </c>
      <c r="G147" s="2">
        <f t="shared" si="2"/>
        <v>52.599999999999987</v>
      </c>
    </row>
    <row r="148" spans="1:7">
      <c r="B148" s="526"/>
      <c r="C148" s="526"/>
      <c r="D148" t="s">
        <v>17</v>
      </c>
      <c r="E148" s="2">
        <v>4</v>
      </c>
      <c r="G148" s="2">
        <f t="shared" si="2"/>
        <v>56.599999999999987</v>
      </c>
    </row>
    <row r="149" spans="1:7">
      <c r="B149" s="526"/>
      <c r="C149" s="526"/>
      <c r="D149" t="s">
        <v>18</v>
      </c>
      <c r="E149" s="2">
        <v>60</v>
      </c>
      <c r="G149" s="2">
        <f t="shared" si="2"/>
        <v>116.6</v>
      </c>
    </row>
    <row r="150" spans="1:7">
      <c r="B150" s="526"/>
      <c r="C150" s="526"/>
      <c r="D150" t="s">
        <v>19</v>
      </c>
      <c r="E150" s="2">
        <v>5</v>
      </c>
      <c r="G150" s="2">
        <f t="shared" si="2"/>
        <v>121.6</v>
      </c>
    </row>
    <row r="151" spans="1:7">
      <c r="A151" s="7">
        <v>43281</v>
      </c>
      <c r="B151" s="526" t="s">
        <v>114</v>
      </c>
      <c r="C151" s="526" t="s">
        <v>26</v>
      </c>
      <c r="D151" t="s">
        <v>18</v>
      </c>
      <c r="F151" s="2">
        <v>60</v>
      </c>
      <c r="G151" s="2">
        <f t="shared" si="2"/>
        <v>61.599999999999994</v>
      </c>
    </row>
    <row r="152" spans="1:7">
      <c r="A152" s="7">
        <v>43281</v>
      </c>
      <c r="B152" s="526" t="s">
        <v>114</v>
      </c>
      <c r="C152" s="526" t="s">
        <v>26</v>
      </c>
      <c r="D152" t="s">
        <v>19</v>
      </c>
      <c r="F152" s="2">
        <v>5</v>
      </c>
      <c r="G152" s="2">
        <f t="shared" si="2"/>
        <v>56.599999999999994</v>
      </c>
    </row>
    <row r="153" spans="1:7">
      <c r="A153" s="7">
        <v>43304</v>
      </c>
      <c r="B153" s="526">
        <v>15793</v>
      </c>
      <c r="C153" s="526" t="s">
        <v>26</v>
      </c>
      <c r="D153" t="s">
        <v>16</v>
      </c>
      <c r="F153" s="2">
        <v>52.6</v>
      </c>
      <c r="G153" s="2">
        <f t="shared" si="2"/>
        <v>3.9999999999999929</v>
      </c>
    </row>
    <row r="154" spans="1:7">
      <c r="A154" s="7">
        <v>43304</v>
      </c>
      <c r="B154" s="526">
        <v>15793</v>
      </c>
      <c r="C154" s="526" t="s">
        <v>26</v>
      </c>
      <c r="D154" t="s">
        <v>17</v>
      </c>
      <c r="F154" s="2">
        <v>4</v>
      </c>
      <c r="G154" s="2">
        <f t="shared" si="2"/>
        <v>-7.1054273576010019E-15</v>
      </c>
    </row>
    <row r="155" spans="1:7">
      <c r="A155" s="7">
        <v>43312</v>
      </c>
      <c r="B155" s="526" t="s">
        <v>14</v>
      </c>
      <c r="C155" s="526" t="s">
        <v>27</v>
      </c>
      <c r="D155" t="s">
        <v>16</v>
      </c>
      <c r="E155" s="2">
        <v>51.6</v>
      </c>
      <c r="G155" s="2">
        <f t="shared" si="2"/>
        <v>51.599999999999994</v>
      </c>
    </row>
    <row r="156" spans="1:7">
      <c r="B156" s="526"/>
      <c r="C156" s="526"/>
      <c r="D156" t="s">
        <v>17</v>
      </c>
      <c r="E156" s="2">
        <v>4</v>
      </c>
      <c r="G156" s="2">
        <f t="shared" si="2"/>
        <v>55.599999999999994</v>
      </c>
    </row>
    <row r="157" spans="1:7">
      <c r="B157" s="526"/>
      <c r="C157" s="526"/>
      <c r="D157" t="s">
        <v>18</v>
      </c>
      <c r="E157" s="2">
        <v>60</v>
      </c>
      <c r="G157" s="2">
        <f t="shared" si="2"/>
        <v>115.6</v>
      </c>
    </row>
    <row r="158" spans="1:7">
      <c r="B158" s="526"/>
      <c r="C158" s="526"/>
      <c r="D158" t="s">
        <v>19</v>
      </c>
      <c r="E158" s="2">
        <v>5</v>
      </c>
      <c r="G158" s="2">
        <f t="shared" si="2"/>
        <v>120.6</v>
      </c>
    </row>
    <row r="159" spans="1:7">
      <c r="A159" s="7">
        <v>43312</v>
      </c>
      <c r="B159" s="526" t="s">
        <v>114</v>
      </c>
      <c r="C159" s="526" t="s">
        <v>27</v>
      </c>
      <c r="D159" t="s">
        <v>18</v>
      </c>
      <c r="F159" s="2">
        <v>60</v>
      </c>
      <c r="G159" s="2">
        <f t="shared" si="2"/>
        <v>60.599999999999994</v>
      </c>
    </row>
    <row r="160" spans="1:7">
      <c r="A160" s="7">
        <v>43312</v>
      </c>
      <c r="B160" s="526" t="s">
        <v>114</v>
      </c>
      <c r="C160" s="526" t="s">
        <v>27</v>
      </c>
      <c r="D160" t="s">
        <v>19</v>
      </c>
      <c r="F160" s="2">
        <v>5</v>
      </c>
      <c r="G160" s="2">
        <f t="shared" si="2"/>
        <v>55.599999999999994</v>
      </c>
    </row>
    <row r="161" spans="1:7">
      <c r="A161" s="7">
        <v>43363</v>
      </c>
      <c r="B161" s="526">
        <v>16157</v>
      </c>
      <c r="C161" s="526" t="s">
        <v>27</v>
      </c>
      <c r="D161" t="s">
        <v>16</v>
      </c>
      <c r="F161" s="2">
        <v>51.6</v>
      </c>
      <c r="G161" s="2">
        <f t="shared" si="2"/>
        <v>3.9999999999999929</v>
      </c>
    </row>
    <row r="162" spans="1:7">
      <c r="A162" s="7">
        <v>43363</v>
      </c>
      <c r="B162" s="526">
        <v>16157</v>
      </c>
      <c r="C162" s="526" t="s">
        <v>27</v>
      </c>
      <c r="D162" t="s">
        <v>17</v>
      </c>
      <c r="F162" s="2">
        <v>4</v>
      </c>
      <c r="G162" s="2">
        <f t="shared" si="2"/>
        <v>-7.1054273576010019E-15</v>
      </c>
    </row>
    <row r="163" spans="1:7">
      <c r="A163" s="7">
        <v>43343</v>
      </c>
      <c r="B163" s="526" t="s">
        <v>14</v>
      </c>
      <c r="C163" s="526" t="s">
        <v>28</v>
      </c>
      <c r="D163" t="s">
        <v>16</v>
      </c>
      <c r="E163" s="2">
        <v>51.2</v>
      </c>
      <c r="G163" s="2">
        <f t="shared" si="2"/>
        <v>51.199999999999996</v>
      </c>
    </row>
    <row r="164" spans="1:7">
      <c r="B164" s="526"/>
      <c r="C164" s="526"/>
      <c r="D164" t="s">
        <v>17</v>
      </c>
      <c r="E164" s="2">
        <v>4</v>
      </c>
      <c r="G164" s="2">
        <f t="shared" si="2"/>
        <v>55.199999999999996</v>
      </c>
    </row>
    <row r="165" spans="1:7">
      <c r="B165" s="526"/>
      <c r="C165" s="526"/>
      <c r="D165" t="s">
        <v>18</v>
      </c>
      <c r="E165" s="2">
        <v>60</v>
      </c>
      <c r="G165" s="2">
        <f t="shared" si="2"/>
        <v>115.19999999999999</v>
      </c>
    </row>
    <row r="166" spans="1:7">
      <c r="B166" s="526"/>
      <c r="C166" s="526"/>
      <c r="D166" t="s">
        <v>19</v>
      </c>
      <c r="E166" s="2">
        <v>5</v>
      </c>
      <c r="G166" s="2">
        <f t="shared" si="2"/>
        <v>120.19999999999999</v>
      </c>
    </row>
    <row r="167" spans="1:7">
      <c r="B167" s="526"/>
      <c r="C167" s="526"/>
      <c r="D167" t="s">
        <v>35</v>
      </c>
      <c r="E167" s="2">
        <v>25</v>
      </c>
      <c r="G167" s="2">
        <f t="shared" si="2"/>
        <v>145.19999999999999</v>
      </c>
    </row>
    <row r="168" spans="1:7">
      <c r="A168" s="7">
        <v>43343</v>
      </c>
      <c r="B168" s="526" t="s">
        <v>114</v>
      </c>
      <c r="C168" s="526" t="s">
        <v>28</v>
      </c>
      <c r="D168" t="s">
        <v>18</v>
      </c>
      <c r="F168" s="2">
        <v>60</v>
      </c>
      <c r="G168" s="2">
        <f t="shared" si="2"/>
        <v>85.199999999999989</v>
      </c>
    </row>
    <row r="169" spans="1:7">
      <c r="A169" s="7">
        <v>43343</v>
      </c>
      <c r="B169" s="526" t="s">
        <v>114</v>
      </c>
      <c r="C169" s="526" t="s">
        <v>28</v>
      </c>
      <c r="D169" t="s">
        <v>19</v>
      </c>
      <c r="F169" s="2">
        <v>5</v>
      </c>
      <c r="G169" s="2">
        <f t="shared" si="2"/>
        <v>80.199999999999989</v>
      </c>
    </row>
    <row r="170" spans="1:7">
      <c r="A170" s="7">
        <v>43390</v>
      </c>
      <c r="B170" s="526">
        <v>16349</v>
      </c>
      <c r="C170" s="526" t="s">
        <v>28</v>
      </c>
      <c r="D170" t="s">
        <v>16</v>
      </c>
      <c r="F170" s="2">
        <v>51.2</v>
      </c>
      <c r="G170" s="2">
        <f t="shared" si="2"/>
        <v>28.999999999999986</v>
      </c>
    </row>
    <row r="171" spans="1:7">
      <c r="A171" s="7">
        <v>43390</v>
      </c>
      <c r="B171" s="526">
        <v>16349</v>
      </c>
      <c r="C171" s="526" t="s">
        <v>28</v>
      </c>
      <c r="D171" t="s">
        <v>17</v>
      </c>
      <c r="F171" s="2">
        <v>4</v>
      </c>
      <c r="G171" s="2">
        <f t="shared" si="2"/>
        <v>24.999999999999986</v>
      </c>
    </row>
    <row r="172" spans="1:7">
      <c r="A172" s="7">
        <v>43392</v>
      </c>
      <c r="B172" s="526">
        <v>9018</v>
      </c>
      <c r="C172" s="526" t="s">
        <v>28</v>
      </c>
      <c r="D172" t="s">
        <v>35</v>
      </c>
      <c r="F172" s="2">
        <v>25</v>
      </c>
      <c r="G172" s="2">
        <f t="shared" si="2"/>
        <v>0</v>
      </c>
    </row>
    <row r="173" spans="1:7">
      <c r="A173" s="7">
        <v>43373</v>
      </c>
      <c r="B173" s="526" t="s">
        <v>14</v>
      </c>
      <c r="C173" s="526" t="s">
        <v>29</v>
      </c>
      <c r="D173" t="s">
        <v>16</v>
      </c>
      <c r="E173" s="2">
        <v>52.5</v>
      </c>
      <c r="G173" s="2">
        <f t="shared" si="2"/>
        <v>52.5</v>
      </c>
    </row>
    <row r="174" spans="1:7">
      <c r="B174" s="526"/>
      <c r="C174" s="526"/>
      <c r="D174" t="s">
        <v>17</v>
      </c>
      <c r="E174" s="2">
        <v>4</v>
      </c>
      <c r="G174" s="2">
        <f t="shared" si="2"/>
        <v>56.5</v>
      </c>
    </row>
    <row r="175" spans="1:7">
      <c r="B175" s="526"/>
      <c r="C175" s="526"/>
      <c r="D175" t="s">
        <v>18</v>
      </c>
      <c r="E175" s="2">
        <v>60</v>
      </c>
      <c r="G175" s="2">
        <f t="shared" si="2"/>
        <v>116.5</v>
      </c>
    </row>
    <row r="176" spans="1:7">
      <c r="B176" s="526"/>
      <c r="C176" s="526"/>
      <c r="D176" t="s">
        <v>19</v>
      </c>
      <c r="E176" s="2">
        <v>5</v>
      </c>
      <c r="G176" s="2">
        <f t="shared" si="2"/>
        <v>121.5</v>
      </c>
    </row>
    <row r="177" spans="1:7">
      <c r="A177" s="7">
        <v>43373</v>
      </c>
      <c r="B177" s="526" t="s">
        <v>114</v>
      </c>
      <c r="C177" s="526" t="s">
        <v>29</v>
      </c>
      <c r="D177" t="s">
        <v>18</v>
      </c>
      <c r="F177" s="2">
        <v>60</v>
      </c>
      <c r="G177" s="2">
        <f t="shared" si="2"/>
        <v>61.5</v>
      </c>
    </row>
    <row r="178" spans="1:7">
      <c r="A178" s="7">
        <v>43373</v>
      </c>
      <c r="B178" s="526" t="s">
        <v>114</v>
      </c>
      <c r="C178" s="526" t="s">
        <v>29</v>
      </c>
      <c r="D178" t="s">
        <v>19</v>
      </c>
      <c r="F178" s="2">
        <v>5</v>
      </c>
      <c r="G178" s="2">
        <f t="shared" si="2"/>
        <v>56.5</v>
      </c>
    </row>
    <row r="179" spans="1:7">
      <c r="A179" s="7">
        <v>43399</v>
      </c>
      <c r="B179" s="526">
        <v>16464</v>
      </c>
      <c r="C179" s="526" t="s">
        <v>29</v>
      </c>
      <c r="D179" t="s">
        <v>16</v>
      </c>
      <c r="F179" s="2">
        <v>52.5</v>
      </c>
      <c r="G179" s="2">
        <f t="shared" si="2"/>
        <v>4</v>
      </c>
    </row>
    <row r="180" spans="1:7">
      <c r="A180" s="7">
        <v>43399</v>
      </c>
      <c r="B180" s="526">
        <v>16464</v>
      </c>
      <c r="C180" s="526" t="s">
        <v>29</v>
      </c>
      <c r="D180" t="s">
        <v>17</v>
      </c>
      <c r="F180" s="2">
        <v>4</v>
      </c>
      <c r="G180" s="2">
        <f t="shared" si="2"/>
        <v>0</v>
      </c>
    </row>
    <row r="181" spans="1:7">
      <c r="A181" s="7">
        <v>43404</v>
      </c>
      <c r="B181" s="526" t="s">
        <v>14</v>
      </c>
      <c r="C181" s="526" t="s">
        <v>30</v>
      </c>
      <c r="D181" t="s">
        <v>16</v>
      </c>
      <c r="E181" s="2">
        <v>52.8</v>
      </c>
      <c r="G181" s="2">
        <f t="shared" si="2"/>
        <v>52.8</v>
      </c>
    </row>
    <row r="182" spans="1:7">
      <c r="B182" s="526"/>
      <c r="C182" s="526"/>
      <c r="D182" t="s">
        <v>17</v>
      </c>
      <c r="E182" s="2">
        <v>5</v>
      </c>
      <c r="G182" s="2">
        <f t="shared" si="2"/>
        <v>57.8</v>
      </c>
    </row>
    <row r="183" spans="1:7">
      <c r="B183" s="526"/>
      <c r="C183" s="526"/>
      <c r="D183" t="s">
        <v>18</v>
      </c>
      <c r="E183" s="2">
        <v>60</v>
      </c>
      <c r="G183" s="2">
        <f t="shared" si="2"/>
        <v>117.8</v>
      </c>
    </row>
    <row r="184" spans="1:7">
      <c r="B184" s="526"/>
      <c r="C184" s="526"/>
      <c r="D184" t="s">
        <v>19</v>
      </c>
      <c r="E184" s="2">
        <v>5</v>
      </c>
      <c r="G184" s="2">
        <f t="shared" si="2"/>
        <v>122.8</v>
      </c>
    </row>
    <row r="185" spans="1:7">
      <c r="A185" s="7">
        <v>43404</v>
      </c>
      <c r="B185" s="526" t="s">
        <v>114</v>
      </c>
      <c r="C185" s="526" t="s">
        <v>30</v>
      </c>
      <c r="D185" t="s">
        <v>18</v>
      </c>
      <c r="F185" s="2">
        <v>60</v>
      </c>
      <c r="G185" s="2">
        <f t="shared" si="2"/>
        <v>62.8</v>
      </c>
    </row>
    <row r="186" spans="1:7">
      <c r="A186" s="7">
        <v>43404</v>
      </c>
      <c r="B186" s="526" t="s">
        <v>114</v>
      </c>
      <c r="C186" s="526" t="s">
        <v>30</v>
      </c>
      <c r="D186" t="s">
        <v>19</v>
      </c>
      <c r="F186" s="2">
        <v>5</v>
      </c>
      <c r="G186" s="2">
        <f t="shared" si="2"/>
        <v>57.8</v>
      </c>
    </row>
    <row r="187" spans="1:7">
      <c r="A187" s="7">
        <v>43439</v>
      </c>
      <c r="B187" s="526">
        <v>16710</v>
      </c>
      <c r="C187" s="526" t="s">
        <v>30</v>
      </c>
      <c r="D187" t="s">
        <v>16</v>
      </c>
      <c r="F187" s="2">
        <v>52.8</v>
      </c>
      <c r="G187" s="2">
        <f t="shared" si="2"/>
        <v>5</v>
      </c>
    </row>
    <row r="188" spans="1:7">
      <c r="A188" s="7">
        <v>43439</v>
      </c>
      <c r="B188" s="526">
        <v>16710</v>
      </c>
      <c r="C188" s="526" t="s">
        <v>30</v>
      </c>
      <c r="D188" t="s">
        <v>17</v>
      </c>
      <c r="F188" s="2">
        <v>5</v>
      </c>
      <c r="G188" s="2">
        <f t="shared" si="2"/>
        <v>0</v>
      </c>
    </row>
    <row r="189" spans="1:7">
      <c r="A189" s="7">
        <v>43434</v>
      </c>
      <c r="B189" s="526" t="s">
        <v>14</v>
      </c>
      <c r="C189" s="526" t="s">
        <v>33</v>
      </c>
      <c r="D189" t="s">
        <v>16</v>
      </c>
      <c r="E189" s="2">
        <v>54.3</v>
      </c>
      <c r="G189" s="2">
        <f t="shared" si="2"/>
        <v>54.3</v>
      </c>
    </row>
    <row r="190" spans="1:7">
      <c r="B190" s="526"/>
      <c r="C190" s="526"/>
      <c r="D190" t="s">
        <v>17</v>
      </c>
      <c r="E190" s="2">
        <v>5</v>
      </c>
      <c r="G190" s="2">
        <f t="shared" si="2"/>
        <v>59.3</v>
      </c>
    </row>
    <row r="191" spans="1:7">
      <c r="B191" s="526"/>
      <c r="C191" s="526"/>
      <c r="D191" t="s">
        <v>18</v>
      </c>
      <c r="E191" s="2">
        <v>60</v>
      </c>
      <c r="G191" s="2">
        <f t="shared" si="2"/>
        <v>119.3</v>
      </c>
    </row>
    <row r="192" spans="1:7">
      <c r="B192" s="526"/>
      <c r="C192" s="526"/>
      <c r="D192" t="s">
        <v>19</v>
      </c>
      <c r="E192" s="2">
        <v>5</v>
      </c>
      <c r="G192" s="2">
        <f t="shared" si="2"/>
        <v>124.3</v>
      </c>
    </row>
    <row r="193" spans="1:7">
      <c r="A193" s="7">
        <v>43434</v>
      </c>
      <c r="B193" s="526" t="s">
        <v>114</v>
      </c>
      <c r="C193" s="526" t="s">
        <v>33</v>
      </c>
      <c r="D193" t="s">
        <v>18</v>
      </c>
      <c r="F193" s="2">
        <v>60</v>
      </c>
      <c r="G193" s="2">
        <f t="shared" si="2"/>
        <v>64.3</v>
      </c>
    </row>
    <row r="194" spans="1:7">
      <c r="A194" s="7">
        <v>43434</v>
      </c>
      <c r="B194" s="526" t="s">
        <v>114</v>
      </c>
      <c r="C194" s="526" t="s">
        <v>33</v>
      </c>
      <c r="D194" t="s">
        <v>19</v>
      </c>
      <c r="F194" s="2">
        <v>5</v>
      </c>
      <c r="G194" s="2">
        <f t="shared" si="2"/>
        <v>59.3</v>
      </c>
    </row>
    <row r="195" spans="1:7">
      <c r="A195" s="7">
        <v>43473</v>
      </c>
      <c r="B195" s="526">
        <v>16860</v>
      </c>
      <c r="C195" s="526" t="s">
        <v>33</v>
      </c>
      <c r="D195" t="s">
        <v>16</v>
      </c>
      <c r="F195" s="2">
        <v>54.3</v>
      </c>
      <c r="G195" s="2">
        <f t="shared" si="2"/>
        <v>5</v>
      </c>
    </row>
    <row r="196" spans="1:7">
      <c r="A196" s="7">
        <v>43473</v>
      </c>
      <c r="B196" s="526">
        <v>16860</v>
      </c>
      <c r="C196" s="526" t="s">
        <v>33</v>
      </c>
      <c r="D196" t="s">
        <v>17</v>
      </c>
      <c r="F196" s="2">
        <v>5</v>
      </c>
      <c r="G196" s="2">
        <f t="shared" si="2"/>
        <v>0</v>
      </c>
    </row>
    <row r="197" spans="1:7">
      <c r="A197" s="7">
        <v>43465</v>
      </c>
      <c r="B197" s="526" t="s">
        <v>14</v>
      </c>
      <c r="C197" s="526" t="s">
        <v>34</v>
      </c>
      <c r="D197" t="s">
        <v>16</v>
      </c>
      <c r="E197" s="2">
        <v>58</v>
      </c>
      <c r="G197" s="2">
        <f t="shared" si="2"/>
        <v>58</v>
      </c>
    </row>
    <row r="198" spans="1:7">
      <c r="B198" s="526"/>
      <c r="C198" s="526"/>
      <c r="D198" t="s">
        <v>17</v>
      </c>
      <c r="E198" s="2">
        <v>5</v>
      </c>
      <c r="G198" s="2">
        <f t="shared" si="2"/>
        <v>63</v>
      </c>
    </row>
    <row r="199" spans="1:7">
      <c r="B199" s="526"/>
      <c r="C199" s="526"/>
      <c r="D199" t="s">
        <v>18</v>
      </c>
      <c r="E199" s="2">
        <v>60</v>
      </c>
      <c r="G199" s="2">
        <f t="shared" si="2"/>
        <v>123</v>
      </c>
    </row>
    <row r="200" spans="1:7">
      <c r="B200" s="526"/>
      <c r="C200" s="526"/>
      <c r="D200" t="s">
        <v>19</v>
      </c>
      <c r="E200" s="2">
        <v>5</v>
      </c>
      <c r="G200" s="2">
        <f t="shared" si="2"/>
        <v>128</v>
      </c>
    </row>
    <row r="201" spans="1:7">
      <c r="A201" s="7">
        <v>43465</v>
      </c>
      <c r="B201" s="526" t="s">
        <v>114</v>
      </c>
      <c r="C201" s="526" t="s">
        <v>34</v>
      </c>
      <c r="D201" t="s">
        <v>18</v>
      </c>
      <c r="F201" s="2">
        <v>60</v>
      </c>
      <c r="G201" s="2">
        <f t="shared" ref="G201:G265" si="3">+G200+E201-F201</f>
        <v>68</v>
      </c>
    </row>
    <row r="202" spans="1:7">
      <c r="A202" s="7">
        <v>43465</v>
      </c>
      <c r="B202" s="526" t="s">
        <v>114</v>
      </c>
      <c r="C202" s="526" t="s">
        <v>34</v>
      </c>
      <c r="D202" t="s">
        <v>19</v>
      </c>
      <c r="F202" s="2">
        <v>5</v>
      </c>
      <c r="G202" s="2">
        <f t="shared" si="3"/>
        <v>63</v>
      </c>
    </row>
    <row r="203" spans="1:7">
      <c r="A203" s="7">
        <v>43495</v>
      </c>
      <c r="B203" s="526">
        <v>17028</v>
      </c>
      <c r="C203" s="526" t="s">
        <v>34</v>
      </c>
      <c r="D203" t="s">
        <v>16</v>
      </c>
      <c r="F203" s="2">
        <v>58</v>
      </c>
      <c r="G203" s="2">
        <f t="shared" si="3"/>
        <v>5</v>
      </c>
    </row>
    <row r="204" spans="1:7">
      <c r="A204" s="7">
        <v>43495</v>
      </c>
      <c r="B204" s="526">
        <v>17028</v>
      </c>
      <c r="C204" s="526" t="s">
        <v>34</v>
      </c>
      <c r="D204" t="s">
        <v>17</v>
      </c>
      <c r="F204" s="2">
        <v>5</v>
      </c>
      <c r="G204" s="2">
        <f t="shared" si="3"/>
        <v>0</v>
      </c>
    </row>
    <row r="205" spans="1:7">
      <c r="A205" s="7">
        <v>43496</v>
      </c>
      <c r="B205" s="526" t="s">
        <v>14</v>
      </c>
      <c r="C205" s="526" t="s">
        <v>15</v>
      </c>
      <c r="D205" t="s">
        <v>16</v>
      </c>
      <c r="E205" s="2">
        <v>66.400000000000006</v>
      </c>
      <c r="G205" s="2">
        <f t="shared" si="3"/>
        <v>66.400000000000006</v>
      </c>
    </row>
    <row r="206" spans="1:7">
      <c r="B206" s="526"/>
      <c r="C206" s="526"/>
      <c r="D206" t="s">
        <v>17</v>
      </c>
      <c r="E206" s="2">
        <v>5</v>
      </c>
      <c r="G206" s="2">
        <f t="shared" si="3"/>
        <v>71.400000000000006</v>
      </c>
    </row>
    <row r="207" spans="1:7">
      <c r="B207" s="526"/>
      <c r="C207" s="526"/>
      <c r="D207" t="s">
        <v>18</v>
      </c>
      <c r="E207" s="2">
        <v>60</v>
      </c>
      <c r="G207" s="2">
        <f t="shared" si="3"/>
        <v>131.4</v>
      </c>
    </row>
    <row r="208" spans="1:7" ht="15.75" customHeight="1">
      <c r="B208" s="526"/>
      <c r="C208" s="526"/>
      <c r="D208" t="s">
        <v>19</v>
      </c>
      <c r="E208" s="2">
        <v>5</v>
      </c>
      <c r="G208" s="2">
        <f t="shared" si="3"/>
        <v>136.4</v>
      </c>
    </row>
    <row r="209" spans="1:7">
      <c r="A209" s="7">
        <v>43496</v>
      </c>
      <c r="B209" s="526" t="s">
        <v>114</v>
      </c>
      <c r="C209" s="526" t="s">
        <v>15</v>
      </c>
      <c r="D209" t="s">
        <v>18</v>
      </c>
      <c r="F209" s="2">
        <v>60</v>
      </c>
      <c r="G209" s="2">
        <f t="shared" si="3"/>
        <v>76.400000000000006</v>
      </c>
    </row>
    <row r="210" spans="1:7">
      <c r="A210" s="7">
        <v>43496</v>
      </c>
      <c r="B210" s="526" t="s">
        <v>114</v>
      </c>
      <c r="C210" s="526" t="s">
        <v>15</v>
      </c>
      <c r="D210" t="s">
        <v>19</v>
      </c>
      <c r="F210" s="2">
        <v>5</v>
      </c>
      <c r="G210" s="2">
        <f t="shared" si="3"/>
        <v>71.400000000000006</v>
      </c>
    </row>
    <row r="211" spans="1:7">
      <c r="A211" s="7">
        <v>43525</v>
      </c>
      <c r="B211" s="526">
        <v>17248</v>
      </c>
      <c r="C211" s="526" t="s">
        <v>15</v>
      </c>
      <c r="D211" t="s">
        <v>16</v>
      </c>
      <c r="F211" s="2">
        <v>66.400000000000006</v>
      </c>
      <c r="G211" s="2">
        <f t="shared" si="3"/>
        <v>5</v>
      </c>
    </row>
    <row r="212" spans="1:7">
      <c r="A212" s="7">
        <v>43525</v>
      </c>
      <c r="B212" s="526">
        <v>17248</v>
      </c>
      <c r="C212" s="526" t="s">
        <v>15</v>
      </c>
      <c r="D212" t="s">
        <v>17</v>
      </c>
      <c r="F212" s="2">
        <v>5</v>
      </c>
      <c r="G212" s="2">
        <f t="shared" si="3"/>
        <v>0</v>
      </c>
    </row>
    <row r="213" spans="1:7">
      <c r="A213" s="7">
        <v>43524</v>
      </c>
      <c r="B213" s="526" t="s">
        <v>14</v>
      </c>
      <c r="C213" s="526" t="s">
        <v>20</v>
      </c>
      <c r="D213" t="s">
        <v>16</v>
      </c>
      <c r="E213" s="2">
        <v>70.3</v>
      </c>
      <c r="G213" s="2">
        <f t="shared" si="3"/>
        <v>70.3</v>
      </c>
    </row>
    <row r="214" spans="1:7">
      <c r="B214" s="526"/>
      <c r="C214" s="526"/>
      <c r="D214" t="s">
        <v>17</v>
      </c>
      <c r="E214" s="2">
        <v>6.1</v>
      </c>
      <c r="G214" s="2">
        <f t="shared" si="3"/>
        <v>76.399999999999991</v>
      </c>
    </row>
    <row r="215" spans="1:7">
      <c r="B215" s="526"/>
      <c r="C215" s="526"/>
      <c r="D215" t="s">
        <v>18</v>
      </c>
      <c r="E215" s="2">
        <v>56</v>
      </c>
      <c r="G215" s="2">
        <f t="shared" si="3"/>
        <v>132.39999999999998</v>
      </c>
    </row>
    <row r="216" spans="1:7">
      <c r="B216" s="526"/>
      <c r="C216" s="526"/>
      <c r="D216" t="s">
        <v>19</v>
      </c>
      <c r="E216" s="2">
        <v>5</v>
      </c>
      <c r="G216" s="2">
        <f t="shared" si="3"/>
        <v>137.39999999999998</v>
      </c>
    </row>
    <row r="217" spans="1:7">
      <c r="A217" s="7">
        <v>43524</v>
      </c>
      <c r="B217" s="526" t="s">
        <v>114</v>
      </c>
      <c r="C217" s="526" t="s">
        <v>20</v>
      </c>
      <c r="D217" t="s">
        <v>18</v>
      </c>
      <c r="F217" s="2">
        <v>56</v>
      </c>
      <c r="G217" s="2">
        <f t="shared" si="3"/>
        <v>81.399999999999977</v>
      </c>
    </row>
    <row r="218" spans="1:7">
      <c r="A218" s="7">
        <v>43524</v>
      </c>
      <c r="B218" s="526" t="s">
        <v>114</v>
      </c>
      <c r="C218" s="526" t="s">
        <v>20</v>
      </c>
      <c r="D218" t="s">
        <v>19</v>
      </c>
      <c r="F218" s="2">
        <v>5</v>
      </c>
      <c r="G218" s="2">
        <f t="shared" si="3"/>
        <v>76.399999999999977</v>
      </c>
    </row>
    <row r="219" spans="1:7">
      <c r="A219" s="7">
        <v>43550</v>
      </c>
      <c r="B219" s="526">
        <v>17427</v>
      </c>
      <c r="C219" s="526" t="s">
        <v>20</v>
      </c>
      <c r="D219" t="s">
        <v>16</v>
      </c>
      <c r="F219" s="2">
        <v>70.3</v>
      </c>
      <c r="G219" s="2">
        <f t="shared" si="3"/>
        <v>6.0999999999999801</v>
      </c>
    </row>
    <row r="220" spans="1:7">
      <c r="A220" s="7">
        <v>43578</v>
      </c>
      <c r="B220" s="526">
        <v>17647</v>
      </c>
      <c r="C220" s="526" t="s">
        <v>20</v>
      </c>
      <c r="D220" t="s">
        <v>17</v>
      </c>
      <c r="F220" s="2">
        <v>6.1</v>
      </c>
      <c r="G220" s="2">
        <f t="shared" si="3"/>
        <v>-1.9539925233402755E-14</v>
      </c>
    </row>
    <row r="221" spans="1:7">
      <c r="A221" s="7">
        <v>43555</v>
      </c>
      <c r="B221" s="526" t="s">
        <v>14</v>
      </c>
      <c r="C221" s="526" t="s">
        <v>23</v>
      </c>
      <c r="D221" t="s">
        <v>16</v>
      </c>
      <c r="E221" s="2">
        <v>65.2</v>
      </c>
      <c r="G221" s="2">
        <f t="shared" si="3"/>
        <v>65.199999999999989</v>
      </c>
    </row>
    <row r="222" spans="1:7">
      <c r="B222" s="526"/>
      <c r="C222" s="526"/>
      <c r="D222" t="s">
        <v>17</v>
      </c>
      <c r="E222" s="2">
        <v>4.9000000000000004</v>
      </c>
      <c r="G222" s="2">
        <f t="shared" si="3"/>
        <v>70.099999999999994</v>
      </c>
    </row>
    <row r="223" spans="1:7">
      <c r="B223" s="526"/>
      <c r="C223" s="526"/>
      <c r="D223" t="s">
        <v>18</v>
      </c>
      <c r="E223" s="2">
        <v>60</v>
      </c>
      <c r="G223" s="2">
        <f t="shared" si="3"/>
        <v>130.1</v>
      </c>
    </row>
    <row r="224" spans="1:7">
      <c r="B224" s="526"/>
      <c r="C224" s="526"/>
      <c r="D224" t="s">
        <v>19</v>
      </c>
      <c r="E224" s="2">
        <v>5</v>
      </c>
      <c r="G224" s="2">
        <f t="shared" si="3"/>
        <v>135.1</v>
      </c>
    </row>
    <row r="225" spans="1:7">
      <c r="A225" s="7">
        <v>43555</v>
      </c>
      <c r="B225" s="526" t="s">
        <v>114</v>
      </c>
      <c r="C225" s="526" t="s">
        <v>23</v>
      </c>
      <c r="D225" t="s">
        <v>18</v>
      </c>
      <c r="F225" s="2">
        <v>60</v>
      </c>
      <c r="G225" s="2">
        <f t="shared" si="3"/>
        <v>75.099999999999994</v>
      </c>
    </row>
    <row r="226" spans="1:7">
      <c r="A226" s="7">
        <v>43555</v>
      </c>
      <c r="B226" s="526" t="s">
        <v>114</v>
      </c>
      <c r="C226" s="526" t="s">
        <v>23</v>
      </c>
      <c r="D226" t="s">
        <v>19</v>
      </c>
      <c r="F226" s="2">
        <v>5</v>
      </c>
      <c r="G226" s="2">
        <f t="shared" si="3"/>
        <v>70.099999999999994</v>
      </c>
    </row>
    <row r="227" spans="1:7">
      <c r="A227" s="7">
        <v>43588</v>
      </c>
      <c r="B227" s="526">
        <v>17734</v>
      </c>
      <c r="C227" s="526" t="s">
        <v>23</v>
      </c>
      <c r="D227" t="s">
        <v>16</v>
      </c>
      <c r="F227" s="2">
        <v>65.2</v>
      </c>
      <c r="G227" s="2">
        <f t="shared" si="3"/>
        <v>4.8999999999999915</v>
      </c>
    </row>
    <row r="228" spans="1:7">
      <c r="A228" s="7">
        <v>43588</v>
      </c>
      <c r="B228" s="526">
        <v>17734</v>
      </c>
      <c r="C228" s="526" t="s">
        <v>23</v>
      </c>
      <c r="D228" t="s">
        <v>17</v>
      </c>
      <c r="F228" s="2">
        <v>4.9000000000000004</v>
      </c>
      <c r="G228" s="2">
        <f t="shared" si="3"/>
        <v>-8.8817841970012523E-15</v>
      </c>
    </row>
    <row r="229" spans="1:7">
      <c r="A229" s="44">
        <v>43585</v>
      </c>
      <c r="B229" s="525" t="s">
        <v>14</v>
      </c>
      <c r="C229" s="525" t="s">
        <v>24</v>
      </c>
      <c r="D229" t="s">
        <v>16</v>
      </c>
      <c r="E229" s="2">
        <v>66</v>
      </c>
      <c r="G229" s="2">
        <f t="shared" si="3"/>
        <v>65.999999999999986</v>
      </c>
    </row>
    <row r="230" spans="1:7">
      <c r="B230" s="526"/>
      <c r="C230" s="526"/>
      <c r="D230" t="s">
        <v>17</v>
      </c>
      <c r="E230" s="2">
        <v>4.5</v>
      </c>
      <c r="G230" s="2">
        <f t="shared" si="3"/>
        <v>70.499999999999986</v>
      </c>
    </row>
    <row r="231" spans="1:7">
      <c r="B231" s="526"/>
      <c r="C231" s="526"/>
      <c r="D231" t="s">
        <v>18</v>
      </c>
      <c r="E231" s="2">
        <v>60</v>
      </c>
      <c r="G231" s="2">
        <f t="shared" si="3"/>
        <v>130.5</v>
      </c>
    </row>
    <row r="232" spans="1:7">
      <c r="B232" s="526"/>
      <c r="C232" s="526"/>
      <c r="D232" t="s">
        <v>19</v>
      </c>
      <c r="E232" s="2">
        <v>5</v>
      </c>
      <c r="G232" s="2">
        <f t="shared" si="3"/>
        <v>135.5</v>
      </c>
    </row>
    <row r="233" spans="1:7">
      <c r="A233" s="7">
        <v>43585</v>
      </c>
      <c r="B233" s="526" t="s">
        <v>114</v>
      </c>
      <c r="C233" s="526" t="s">
        <v>24</v>
      </c>
      <c r="D233" t="s">
        <v>18</v>
      </c>
      <c r="F233" s="2">
        <v>60</v>
      </c>
      <c r="G233" s="2">
        <f t="shared" si="3"/>
        <v>75.5</v>
      </c>
    </row>
    <row r="234" spans="1:7">
      <c r="A234" s="7">
        <v>43585</v>
      </c>
      <c r="B234" s="526" t="s">
        <v>114</v>
      </c>
      <c r="C234" s="526" t="s">
        <v>24</v>
      </c>
      <c r="D234" t="s">
        <v>19</v>
      </c>
      <c r="F234" s="2">
        <v>5</v>
      </c>
      <c r="G234" s="2">
        <f t="shared" si="3"/>
        <v>70.5</v>
      </c>
    </row>
    <row r="235" spans="1:7">
      <c r="A235" s="7">
        <v>43608</v>
      </c>
      <c r="B235" s="526">
        <v>17934</v>
      </c>
      <c r="C235" s="526" t="s">
        <v>24</v>
      </c>
      <c r="D235" t="s">
        <v>16</v>
      </c>
      <c r="F235" s="2">
        <v>66</v>
      </c>
      <c r="G235" s="2">
        <f t="shared" si="3"/>
        <v>4.5</v>
      </c>
    </row>
    <row r="236" spans="1:7">
      <c r="A236" s="7">
        <v>43608</v>
      </c>
      <c r="B236" s="526">
        <v>17934</v>
      </c>
      <c r="C236" s="526" t="s">
        <v>24</v>
      </c>
      <c r="D236" t="s">
        <v>17</v>
      </c>
      <c r="F236" s="2">
        <v>4.5</v>
      </c>
      <c r="G236" s="2">
        <f t="shared" si="3"/>
        <v>0</v>
      </c>
    </row>
    <row r="237" spans="1:7">
      <c r="A237" s="44">
        <v>43616</v>
      </c>
      <c r="B237" s="525" t="s">
        <v>14</v>
      </c>
      <c r="C237" s="525" t="s">
        <v>25</v>
      </c>
      <c r="D237" t="s">
        <v>16</v>
      </c>
      <c r="E237" s="2">
        <v>49.8</v>
      </c>
      <c r="G237" s="2">
        <f t="shared" si="3"/>
        <v>49.8</v>
      </c>
    </row>
    <row r="238" spans="1:7">
      <c r="B238" s="526"/>
      <c r="C238" s="526"/>
      <c r="D238" t="s">
        <v>17</v>
      </c>
      <c r="E238" s="2">
        <v>5.2</v>
      </c>
      <c r="G238" s="2">
        <f t="shared" si="3"/>
        <v>55</v>
      </c>
    </row>
    <row r="239" spans="1:7">
      <c r="B239" s="526"/>
      <c r="C239" s="526"/>
      <c r="D239" t="s">
        <v>18</v>
      </c>
      <c r="E239" s="2">
        <v>60</v>
      </c>
      <c r="G239" s="2">
        <f t="shared" si="3"/>
        <v>115</v>
      </c>
    </row>
    <row r="240" spans="1:7">
      <c r="B240" s="526"/>
      <c r="C240" s="526"/>
      <c r="D240" t="s">
        <v>19</v>
      </c>
      <c r="E240" s="2">
        <v>5</v>
      </c>
      <c r="G240" s="2">
        <f t="shared" si="3"/>
        <v>120</v>
      </c>
    </row>
    <row r="241" spans="1:7">
      <c r="A241" s="7">
        <v>43616</v>
      </c>
      <c r="B241" s="526" t="s">
        <v>114</v>
      </c>
      <c r="C241" s="526" t="s">
        <v>25</v>
      </c>
      <c r="D241" t="s">
        <v>18</v>
      </c>
      <c r="F241" s="2">
        <v>60</v>
      </c>
      <c r="G241" s="2">
        <f t="shared" si="3"/>
        <v>60</v>
      </c>
    </row>
    <row r="242" spans="1:7">
      <c r="A242" s="7">
        <v>43616</v>
      </c>
      <c r="B242" s="526" t="s">
        <v>114</v>
      </c>
      <c r="C242" s="526" t="s">
        <v>25</v>
      </c>
      <c r="D242" t="s">
        <v>19</v>
      </c>
      <c r="F242" s="2">
        <v>5</v>
      </c>
      <c r="G242" s="2">
        <f t="shared" si="3"/>
        <v>55</v>
      </c>
    </row>
    <row r="243" spans="1:7">
      <c r="A243" s="7">
        <v>43640</v>
      </c>
      <c r="B243" s="526">
        <v>18089</v>
      </c>
      <c r="C243" s="526" t="s">
        <v>25</v>
      </c>
      <c r="D243" t="s">
        <v>16</v>
      </c>
      <c r="F243" s="2">
        <v>49.8</v>
      </c>
      <c r="G243" s="2">
        <f t="shared" si="3"/>
        <v>5.2000000000000028</v>
      </c>
    </row>
    <row r="244" spans="1:7">
      <c r="A244" s="7">
        <v>43640</v>
      </c>
      <c r="B244" s="526">
        <v>18089</v>
      </c>
      <c r="C244" s="526" t="s">
        <v>25</v>
      </c>
      <c r="D244" t="s">
        <v>17</v>
      </c>
      <c r="F244" s="2">
        <v>5.2</v>
      </c>
      <c r="G244" s="2">
        <f t="shared" si="3"/>
        <v>0</v>
      </c>
    </row>
    <row r="245" spans="1:7">
      <c r="A245" s="44">
        <v>43646</v>
      </c>
      <c r="B245" s="525" t="s">
        <v>14</v>
      </c>
      <c r="C245" s="525" t="s">
        <v>26</v>
      </c>
      <c r="D245" t="s">
        <v>16</v>
      </c>
      <c r="E245" s="2">
        <v>44.4</v>
      </c>
      <c r="G245" s="2">
        <f t="shared" si="3"/>
        <v>44.4</v>
      </c>
    </row>
    <row r="246" spans="1:7">
      <c r="B246" s="526"/>
      <c r="C246" s="526"/>
      <c r="D246" t="s">
        <v>17</v>
      </c>
      <c r="E246" s="2">
        <v>4.9000000000000004</v>
      </c>
      <c r="G246" s="2">
        <f t="shared" si="3"/>
        <v>49.3</v>
      </c>
    </row>
    <row r="247" spans="1:7">
      <c r="B247" s="526"/>
      <c r="C247" s="526"/>
      <c r="D247" t="s">
        <v>18</v>
      </c>
      <c r="E247" s="2">
        <v>60</v>
      </c>
      <c r="G247" s="2">
        <f t="shared" si="3"/>
        <v>109.3</v>
      </c>
    </row>
    <row r="248" spans="1:7">
      <c r="B248" s="526"/>
      <c r="C248" s="526"/>
      <c r="D248" t="s">
        <v>19</v>
      </c>
      <c r="E248" s="2">
        <v>5</v>
      </c>
      <c r="G248" s="2">
        <f t="shared" si="3"/>
        <v>114.3</v>
      </c>
    </row>
    <row r="249" spans="1:7">
      <c r="A249" s="7">
        <v>43670</v>
      </c>
      <c r="B249" s="526">
        <v>18266</v>
      </c>
      <c r="C249" s="526" t="s">
        <v>26</v>
      </c>
      <c r="D249" t="s">
        <v>16</v>
      </c>
      <c r="F249" s="2">
        <v>44.4</v>
      </c>
      <c r="G249" s="2">
        <f t="shared" si="3"/>
        <v>69.900000000000006</v>
      </c>
    </row>
    <row r="250" spans="1:7">
      <c r="A250" s="7">
        <v>43670</v>
      </c>
      <c r="B250" s="526">
        <v>18266</v>
      </c>
      <c r="C250" s="526" t="s">
        <v>26</v>
      </c>
      <c r="D250" t="s">
        <v>17</v>
      </c>
      <c r="F250" s="2">
        <v>4.9000000000000004</v>
      </c>
      <c r="G250" s="2">
        <f t="shared" si="3"/>
        <v>65</v>
      </c>
    </row>
    <row r="251" spans="1:7">
      <c r="A251" s="7">
        <v>43646</v>
      </c>
      <c r="B251" s="526" t="s">
        <v>114</v>
      </c>
      <c r="C251" s="526" t="s">
        <v>26</v>
      </c>
      <c r="D251" t="s">
        <v>18</v>
      </c>
      <c r="F251" s="2">
        <v>60</v>
      </c>
      <c r="G251" s="2">
        <f t="shared" si="3"/>
        <v>5</v>
      </c>
    </row>
    <row r="252" spans="1:7">
      <c r="A252" s="7">
        <v>43646</v>
      </c>
      <c r="B252" s="526" t="s">
        <v>114</v>
      </c>
      <c r="C252" s="526" t="s">
        <v>26</v>
      </c>
      <c r="D252" t="s">
        <v>19</v>
      </c>
      <c r="F252" s="2">
        <v>5</v>
      </c>
      <c r="G252" s="2">
        <f t="shared" si="3"/>
        <v>0</v>
      </c>
    </row>
    <row r="253" spans="1:7">
      <c r="A253" s="44">
        <v>43677</v>
      </c>
      <c r="B253" s="525" t="s">
        <v>14</v>
      </c>
      <c r="C253" s="525" t="s">
        <v>27</v>
      </c>
      <c r="D253" t="s">
        <v>16</v>
      </c>
      <c r="E253" s="2">
        <v>44.5</v>
      </c>
      <c r="G253" s="2">
        <f t="shared" si="3"/>
        <v>44.5</v>
      </c>
    </row>
    <row r="254" spans="1:7">
      <c r="B254" s="526"/>
      <c r="C254" s="526"/>
      <c r="D254" t="s">
        <v>17</v>
      </c>
      <c r="E254" s="2">
        <v>4.8</v>
      </c>
      <c r="G254" s="2">
        <f t="shared" si="3"/>
        <v>49.3</v>
      </c>
    </row>
    <row r="255" spans="1:7">
      <c r="B255" s="526"/>
      <c r="C255" s="526"/>
      <c r="D255" t="s">
        <v>18</v>
      </c>
      <c r="E255" s="2">
        <v>60</v>
      </c>
      <c r="G255" s="2">
        <f t="shared" si="3"/>
        <v>109.3</v>
      </c>
    </row>
    <row r="256" spans="1:7">
      <c r="B256" s="526"/>
      <c r="C256" s="526"/>
      <c r="D256" t="s">
        <v>19</v>
      </c>
      <c r="E256" s="2">
        <v>5</v>
      </c>
      <c r="G256" s="2">
        <f t="shared" si="3"/>
        <v>114.3</v>
      </c>
    </row>
    <row r="257" spans="1:7">
      <c r="A257" s="7">
        <v>43677</v>
      </c>
      <c r="B257" s="526" t="s">
        <v>114</v>
      </c>
      <c r="C257" s="526" t="s">
        <v>27</v>
      </c>
      <c r="D257" t="s">
        <v>18</v>
      </c>
      <c r="F257" s="2">
        <v>60</v>
      </c>
      <c r="G257" s="2">
        <f t="shared" si="3"/>
        <v>54.3</v>
      </c>
    </row>
    <row r="258" spans="1:7">
      <c r="A258" s="7">
        <v>43677</v>
      </c>
      <c r="B258" s="526" t="s">
        <v>114</v>
      </c>
      <c r="C258" s="526" t="s">
        <v>27</v>
      </c>
      <c r="D258" t="s">
        <v>19</v>
      </c>
      <c r="F258" s="2">
        <v>5</v>
      </c>
      <c r="G258" s="2">
        <f t="shared" si="3"/>
        <v>49.3</v>
      </c>
    </row>
    <row r="259" spans="1:7">
      <c r="A259" s="7">
        <v>43701</v>
      </c>
      <c r="B259" s="526">
        <v>18552</v>
      </c>
      <c r="C259" s="526" t="s">
        <v>27</v>
      </c>
      <c r="D259" t="s">
        <v>16</v>
      </c>
      <c r="F259" s="2">
        <v>44.5</v>
      </c>
      <c r="G259" s="2">
        <f t="shared" si="3"/>
        <v>4.7999999999999972</v>
      </c>
    </row>
    <row r="260" spans="1:7">
      <c r="A260" s="7">
        <v>43701</v>
      </c>
      <c r="B260" s="526">
        <v>18552</v>
      </c>
      <c r="C260" s="526" t="s">
        <v>27</v>
      </c>
      <c r="D260" t="s">
        <v>17</v>
      </c>
      <c r="F260" s="2">
        <v>4.8</v>
      </c>
      <c r="G260" s="2">
        <f t="shared" si="3"/>
        <v>0</v>
      </c>
    </row>
    <row r="261" spans="1:7">
      <c r="A261" s="44">
        <v>43708</v>
      </c>
      <c r="B261" s="525" t="s">
        <v>14</v>
      </c>
      <c r="C261" s="525" t="s">
        <v>28</v>
      </c>
      <c r="D261" t="s">
        <v>16</v>
      </c>
      <c r="E261" s="2">
        <v>43.2</v>
      </c>
      <c r="G261" s="2">
        <f t="shared" si="3"/>
        <v>43.2</v>
      </c>
    </row>
    <row r="262" spans="1:7">
      <c r="B262" s="526"/>
      <c r="C262" s="526"/>
      <c r="D262" t="s">
        <v>17</v>
      </c>
      <c r="E262" s="2">
        <v>4.5999999999999996</v>
      </c>
      <c r="G262" s="2">
        <f t="shared" si="3"/>
        <v>47.800000000000004</v>
      </c>
    </row>
    <row r="263" spans="1:7">
      <c r="B263" s="526"/>
      <c r="C263" s="526"/>
      <c r="D263" t="s">
        <v>18</v>
      </c>
      <c r="E263" s="2">
        <v>60</v>
      </c>
      <c r="G263" s="2">
        <f t="shared" si="3"/>
        <v>107.80000000000001</v>
      </c>
    </row>
    <row r="264" spans="1:7">
      <c r="B264" s="526"/>
      <c r="C264" s="526"/>
      <c r="D264" t="s">
        <v>19</v>
      </c>
      <c r="E264" s="2">
        <v>5</v>
      </c>
      <c r="G264" s="2">
        <f t="shared" si="3"/>
        <v>112.80000000000001</v>
      </c>
    </row>
    <row r="265" spans="1:7">
      <c r="B265" s="526"/>
      <c r="C265" s="526"/>
      <c r="D265" t="s">
        <v>41</v>
      </c>
      <c r="E265" s="2">
        <v>10</v>
      </c>
      <c r="G265" s="2">
        <f t="shared" si="3"/>
        <v>122.80000000000001</v>
      </c>
    </row>
    <row r="266" spans="1:7">
      <c r="A266" s="7">
        <v>43694</v>
      </c>
      <c r="B266" s="526">
        <v>18528</v>
      </c>
      <c r="C266" s="526" t="s">
        <v>28</v>
      </c>
      <c r="D266" t="s">
        <v>41</v>
      </c>
      <c r="F266" s="2">
        <v>10</v>
      </c>
      <c r="G266" s="2">
        <f t="shared" ref="G266:G340" si="4">+G265+E266-F266</f>
        <v>112.80000000000001</v>
      </c>
    </row>
    <row r="267" spans="1:7">
      <c r="A267" s="7">
        <v>43708</v>
      </c>
      <c r="B267" s="526" t="s">
        <v>114</v>
      </c>
      <c r="C267" s="526" t="s">
        <v>28</v>
      </c>
      <c r="D267" t="s">
        <v>18</v>
      </c>
      <c r="F267" s="2">
        <v>60</v>
      </c>
      <c r="G267" s="2">
        <f t="shared" si="4"/>
        <v>52.800000000000011</v>
      </c>
    </row>
    <row r="268" spans="1:7">
      <c r="A268" s="7">
        <v>43708</v>
      </c>
      <c r="B268" s="526" t="s">
        <v>114</v>
      </c>
      <c r="C268" s="526" t="s">
        <v>28</v>
      </c>
      <c r="D268" t="s">
        <v>19</v>
      </c>
      <c r="F268" s="2">
        <v>5</v>
      </c>
      <c r="G268" s="2">
        <f t="shared" si="4"/>
        <v>47.800000000000011</v>
      </c>
    </row>
    <row r="269" spans="1:7">
      <c r="A269" s="7">
        <v>43729</v>
      </c>
      <c r="B269" s="526">
        <v>18693</v>
      </c>
      <c r="C269" s="526" t="s">
        <v>28</v>
      </c>
      <c r="D269" t="s">
        <v>16</v>
      </c>
      <c r="F269" s="2">
        <v>43.2</v>
      </c>
      <c r="G269" s="2">
        <f t="shared" si="4"/>
        <v>4.6000000000000085</v>
      </c>
    </row>
    <row r="270" spans="1:7">
      <c r="A270" s="7">
        <v>43729</v>
      </c>
      <c r="B270" s="526">
        <v>18693</v>
      </c>
      <c r="C270" s="526" t="s">
        <v>28</v>
      </c>
      <c r="D270" t="s">
        <v>17</v>
      </c>
      <c r="F270" s="2">
        <v>4.5999999999999996</v>
      </c>
      <c r="G270" s="2">
        <f t="shared" si="4"/>
        <v>8.8817841970012523E-15</v>
      </c>
    </row>
    <row r="271" spans="1:7">
      <c r="A271" s="44">
        <v>43738</v>
      </c>
      <c r="B271" s="525" t="s">
        <v>14</v>
      </c>
      <c r="C271" s="525" t="s">
        <v>29</v>
      </c>
      <c r="D271" t="s">
        <v>16</v>
      </c>
      <c r="E271" s="2">
        <v>43.4</v>
      </c>
      <c r="G271" s="2">
        <f t="shared" si="4"/>
        <v>43.400000000000006</v>
      </c>
    </row>
    <row r="272" spans="1:7">
      <c r="B272" s="526"/>
      <c r="C272" s="526"/>
      <c r="D272" t="s">
        <v>17</v>
      </c>
      <c r="E272" s="2">
        <v>4.7</v>
      </c>
      <c r="G272" s="2">
        <f t="shared" si="4"/>
        <v>48.100000000000009</v>
      </c>
    </row>
    <row r="273" spans="1:7">
      <c r="B273" s="526"/>
      <c r="C273" s="526"/>
      <c r="D273" t="s">
        <v>18</v>
      </c>
      <c r="E273" s="2">
        <v>60</v>
      </c>
      <c r="G273" s="2">
        <f t="shared" si="4"/>
        <v>108.10000000000001</v>
      </c>
    </row>
    <row r="274" spans="1:7">
      <c r="B274" s="526"/>
      <c r="C274" s="526"/>
      <c r="D274" t="s">
        <v>19</v>
      </c>
      <c r="E274" s="2">
        <v>5</v>
      </c>
      <c r="G274" s="2">
        <f t="shared" si="4"/>
        <v>113.10000000000001</v>
      </c>
    </row>
    <row r="275" spans="1:7">
      <c r="A275" s="7">
        <v>43738</v>
      </c>
      <c r="B275" s="526" t="s">
        <v>114</v>
      </c>
      <c r="C275" s="526" t="s">
        <v>29</v>
      </c>
      <c r="D275" t="s">
        <v>18</v>
      </c>
      <c r="F275" s="2">
        <v>60</v>
      </c>
      <c r="G275" s="2">
        <f t="shared" si="4"/>
        <v>53.100000000000009</v>
      </c>
    </row>
    <row r="276" spans="1:7">
      <c r="A276" s="7">
        <v>43738</v>
      </c>
      <c r="B276" s="526" t="s">
        <v>114</v>
      </c>
      <c r="C276" s="526" t="s">
        <v>29</v>
      </c>
      <c r="D276" t="s">
        <v>19</v>
      </c>
      <c r="F276" s="2">
        <v>5</v>
      </c>
      <c r="G276" s="2">
        <f t="shared" si="4"/>
        <v>48.100000000000009</v>
      </c>
    </row>
    <row r="277" spans="1:7">
      <c r="A277" s="7">
        <v>43760</v>
      </c>
      <c r="B277" s="526">
        <v>18913</v>
      </c>
      <c r="C277" s="526" t="s">
        <v>29</v>
      </c>
      <c r="D277" t="s">
        <v>16</v>
      </c>
      <c r="F277" s="2">
        <v>43.4</v>
      </c>
      <c r="G277" s="2">
        <f t="shared" si="4"/>
        <v>4.7000000000000099</v>
      </c>
    </row>
    <row r="278" spans="1:7">
      <c r="A278" s="7">
        <v>43760</v>
      </c>
      <c r="B278" s="526">
        <v>18913</v>
      </c>
      <c r="C278" s="526" t="s">
        <v>29</v>
      </c>
      <c r="D278" t="s">
        <v>17</v>
      </c>
      <c r="F278" s="2">
        <v>4.7</v>
      </c>
      <c r="G278" s="2">
        <f t="shared" si="4"/>
        <v>9.7699626167013776E-15</v>
      </c>
    </row>
    <row r="279" spans="1:7">
      <c r="A279" s="44">
        <v>43769</v>
      </c>
      <c r="B279" s="525" t="s">
        <v>14</v>
      </c>
      <c r="C279" s="525" t="s">
        <v>30</v>
      </c>
      <c r="D279" t="s">
        <v>16</v>
      </c>
      <c r="E279" s="2">
        <v>43.7</v>
      </c>
      <c r="G279" s="2">
        <f t="shared" si="4"/>
        <v>43.70000000000001</v>
      </c>
    </row>
    <row r="280" spans="1:7">
      <c r="B280" s="526"/>
      <c r="C280" s="526"/>
      <c r="D280" t="s">
        <v>17</v>
      </c>
      <c r="E280" s="2">
        <v>4.5</v>
      </c>
      <c r="G280" s="2">
        <f t="shared" si="4"/>
        <v>48.20000000000001</v>
      </c>
    </row>
    <row r="281" spans="1:7">
      <c r="B281" s="526"/>
      <c r="C281" s="526"/>
      <c r="D281" t="s">
        <v>18</v>
      </c>
      <c r="E281" s="2">
        <v>60</v>
      </c>
      <c r="G281" s="2">
        <f t="shared" si="4"/>
        <v>108.20000000000002</v>
      </c>
    </row>
    <row r="282" spans="1:7">
      <c r="B282" s="526"/>
      <c r="C282" s="526"/>
      <c r="D282" t="s">
        <v>40</v>
      </c>
      <c r="E282" s="2">
        <v>5</v>
      </c>
      <c r="G282" s="2">
        <f t="shared" si="4"/>
        <v>113.20000000000002</v>
      </c>
    </row>
    <row r="283" spans="1:7">
      <c r="A283" s="7">
        <v>43769</v>
      </c>
      <c r="B283" s="526" t="s">
        <v>114</v>
      </c>
      <c r="C283" s="526" t="s">
        <v>30</v>
      </c>
      <c r="D283" t="s">
        <v>18</v>
      </c>
      <c r="F283" s="2">
        <v>60</v>
      </c>
      <c r="G283" s="2">
        <f t="shared" si="4"/>
        <v>53.200000000000017</v>
      </c>
    </row>
    <row r="284" spans="1:7">
      <c r="A284" s="7">
        <v>43769</v>
      </c>
      <c r="B284" s="526" t="s">
        <v>114</v>
      </c>
      <c r="C284" s="526" t="s">
        <v>30</v>
      </c>
      <c r="D284" t="s">
        <v>40</v>
      </c>
      <c r="F284" s="2">
        <v>5</v>
      </c>
      <c r="G284" s="2">
        <f t="shared" si="4"/>
        <v>48.200000000000017</v>
      </c>
    </row>
    <row r="285" spans="1:7">
      <c r="A285" s="7">
        <v>43795</v>
      </c>
      <c r="B285" s="526">
        <v>19179</v>
      </c>
      <c r="C285" s="526" t="s">
        <v>30</v>
      </c>
      <c r="D285" t="s">
        <v>16</v>
      </c>
      <c r="F285" s="2">
        <v>43.7</v>
      </c>
      <c r="G285" s="2">
        <f t="shared" si="4"/>
        <v>4.5000000000000142</v>
      </c>
    </row>
    <row r="286" spans="1:7">
      <c r="A286" s="7">
        <v>43795</v>
      </c>
      <c r="B286" s="526">
        <v>19179</v>
      </c>
      <c r="C286" s="526" t="s">
        <v>30</v>
      </c>
      <c r="D286" t="s">
        <v>17</v>
      </c>
      <c r="F286" s="2">
        <v>4.5</v>
      </c>
      <c r="G286" s="2">
        <f t="shared" si="4"/>
        <v>1.4210854715202004E-14</v>
      </c>
    </row>
    <row r="287" spans="1:7">
      <c r="A287" s="44">
        <v>43799</v>
      </c>
      <c r="B287" s="525" t="s">
        <v>14</v>
      </c>
      <c r="C287" s="525" t="s">
        <v>33</v>
      </c>
      <c r="D287" t="s">
        <v>16</v>
      </c>
      <c r="E287" s="2">
        <v>49</v>
      </c>
      <c r="G287" s="2">
        <f t="shared" si="4"/>
        <v>49.000000000000014</v>
      </c>
    </row>
    <row r="288" spans="1:7">
      <c r="B288" s="526"/>
      <c r="C288" s="526"/>
      <c r="D288" t="s">
        <v>17</v>
      </c>
      <c r="E288" s="2">
        <v>4.7</v>
      </c>
      <c r="G288" s="2">
        <f t="shared" si="4"/>
        <v>53.700000000000017</v>
      </c>
    </row>
    <row r="289" spans="1:7">
      <c r="B289" s="526"/>
      <c r="C289" s="526"/>
      <c r="D289" t="s">
        <v>18</v>
      </c>
      <c r="E289" s="2">
        <v>60</v>
      </c>
      <c r="G289" s="2">
        <f t="shared" si="4"/>
        <v>113.70000000000002</v>
      </c>
    </row>
    <row r="290" spans="1:7">
      <c r="B290" s="526"/>
      <c r="C290" s="526"/>
      <c r="D290" t="s">
        <v>40</v>
      </c>
      <c r="E290" s="2">
        <v>5</v>
      </c>
      <c r="G290" s="2">
        <f t="shared" si="4"/>
        <v>118.70000000000002</v>
      </c>
    </row>
    <row r="291" spans="1:7">
      <c r="A291" s="7">
        <v>43799</v>
      </c>
      <c r="B291" s="526" t="s">
        <v>114</v>
      </c>
      <c r="C291" s="526" t="s">
        <v>33</v>
      </c>
      <c r="D291" t="s">
        <v>18</v>
      </c>
      <c r="F291" s="2">
        <v>60</v>
      </c>
      <c r="G291" s="2">
        <f t="shared" si="4"/>
        <v>58.700000000000017</v>
      </c>
    </row>
    <row r="292" spans="1:7">
      <c r="A292" s="7">
        <v>43799</v>
      </c>
      <c r="B292" s="526" t="s">
        <v>114</v>
      </c>
      <c r="C292" s="526" t="s">
        <v>33</v>
      </c>
      <c r="D292" t="s">
        <v>19</v>
      </c>
      <c r="F292" s="2">
        <v>5</v>
      </c>
      <c r="G292" s="2">
        <f t="shared" si="4"/>
        <v>53.700000000000017</v>
      </c>
    </row>
    <row r="293" spans="1:7">
      <c r="A293" s="7">
        <v>43825</v>
      </c>
      <c r="B293" s="526">
        <v>19367</v>
      </c>
      <c r="C293" s="526" t="s">
        <v>33</v>
      </c>
      <c r="D293" t="s">
        <v>16</v>
      </c>
      <c r="F293" s="2">
        <v>49</v>
      </c>
      <c r="G293" s="2">
        <f t="shared" si="4"/>
        <v>4.7000000000000171</v>
      </c>
    </row>
    <row r="294" spans="1:7">
      <c r="A294" s="7">
        <v>43825</v>
      </c>
      <c r="B294" s="526">
        <v>19367</v>
      </c>
      <c r="C294" s="526" t="s">
        <v>33</v>
      </c>
      <c r="D294" t="s">
        <v>17</v>
      </c>
      <c r="F294" s="2">
        <v>4.7</v>
      </c>
      <c r="G294" s="2">
        <f t="shared" si="4"/>
        <v>1.6875389974302379E-14</v>
      </c>
    </row>
    <row r="295" spans="1:7">
      <c r="A295" s="44">
        <v>43830</v>
      </c>
      <c r="B295" s="525" t="s">
        <v>14</v>
      </c>
      <c r="C295" s="525" t="s">
        <v>34</v>
      </c>
      <c r="D295" t="s">
        <v>16</v>
      </c>
      <c r="E295" s="2">
        <v>51.2</v>
      </c>
      <c r="G295" s="2">
        <f t="shared" si="4"/>
        <v>51.200000000000017</v>
      </c>
    </row>
    <row r="296" spans="1:7">
      <c r="B296" s="526"/>
      <c r="C296" s="526"/>
      <c r="D296" t="s">
        <v>17</v>
      </c>
      <c r="E296" s="2">
        <v>4.7</v>
      </c>
      <c r="G296" s="2">
        <f t="shared" si="4"/>
        <v>55.90000000000002</v>
      </c>
    </row>
    <row r="297" spans="1:7">
      <c r="B297" s="526"/>
      <c r="C297" s="526"/>
      <c r="D297" t="s">
        <v>18</v>
      </c>
      <c r="E297" s="2">
        <v>60</v>
      </c>
      <c r="G297" s="2">
        <f t="shared" si="4"/>
        <v>115.90000000000002</v>
      </c>
    </row>
    <row r="298" spans="1:7">
      <c r="B298" s="526"/>
      <c r="C298" s="526"/>
      <c r="D298" t="s">
        <v>40</v>
      </c>
      <c r="E298" s="2">
        <v>5</v>
      </c>
      <c r="G298" s="2">
        <f t="shared" si="4"/>
        <v>120.90000000000002</v>
      </c>
    </row>
    <row r="299" spans="1:7">
      <c r="A299" s="7">
        <v>43830</v>
      </c>
      <c r="B299" s="526" t="s">
        <v>114</v>
      </c>
      <c r="C299" s="526" t="s">
        <v>34</v>
      </c>
      <c r="D299" t="s">
        <v>18</v>
      </c>
      <c r="F299" s="2">
        <v>60</v>
      </c>
      <c r="G299" s="2">
        <f t="shared" si="4"/>
        <v>60.90000000000002</v>
      </c>
    </row>
    <row r="300" spans="1:7">
      <c r="A300" s="7">
        <v>43830</v>
      </c>
      <c r="B300" s="526" t="s">
        <v>114</v>
      </c>
      <c r="C300" s="526" t="s">
        <v>34</v>
      </c>
      <c r="D300" t="s">
        <v>19</v>
      </c>
      <c r="F300" s="2">
        <v>5</v>
      </c>
      <c r="G300" s="2">
        <f t="shared" si="4"/>
        <v>55.90000000000002</v>
      </c>
    </row>
    <row r="301" spans="1:7">
      <c r="A301" s="7">
        <v>43852</v>
      </c>
      <c r="B301" s="526">
        <v>19564</v>
      </c>
      <c r="C301" s="526" t="s">
        <v>34</v>
      </c>
      <c r="D301" t="s">
        <v>16</v>
      </c>
      <c r="F301" s="2">
        <v>51.2</v>
      </c>
      <c r="G301" s="2">
        <f t="shared" si="4"/>
        <v>4.7000000000000171</v>
      </c>
    </row>
    <row r="302" spans="1:7">
      <c r="A302" s="7">
        <v>43852</v>
      </c>
      <c r="B302" s="526">
        <v>19564</v>
      </c>
      <c r="C302" s="526" t="s">
        <v>34</v>
      </c>
      <c r="D302" t="s">
        <v>17</v>
      </c>
      <c r="F302" s="2">
        <v>4.7</v>
      </c>
      <c r="G302" s="2">
        <f t="shared" si="4"/>
        <v>1.6875389974302379E-14</v>
      </c>
    </row>
    <row r="303" spans="1:7">
      <c r="A303" s="44">
        <v>43861</v>
      </c>
      <c r="B303" s="525" t="s">
        <v>14</v>
      </c>
      <c r="C303" s="525" t="s">
        <v>15</v>
      </c>
      <c r="D303" t="s">
        <v>16</v>
      </c>
      <c r="E303" s="2">
        <v>54.6</v>
      </c>
      <c r="G303" s="2">
        <f t="shared" si="4"/>
        <v>54.600000000000016</v>
      </c>
    </row>
    <row r="304" spans="1:7">
      <c r="B304" s="526"/>
      <c r="C304" s="526"/>
      <c r="D304" t="s">
        <v>17</v>
      </c>
      <c r="E304" s="2">
        <v>4.5</v>
      </c>
      <c r="G304" s="2">
        <f t="shared" si="4"/>
        <v>59.100000000000016</v>
      </c>
    </row>
    <row r="305" spans="1:7">
      <c r="B305" s="526"/>
      <c r="C305" s="526"/>
      <c r="D305" t="s">
        <v>18</v>
      </c>
      <c r="E305" s="2">
        <v>60</v>
      </c>
      <c r="G305" s="2">
        <f t="shared" si="4"/>
        <v>119.10000000000002</v>
      </c>
    </row>
    <row r="306" spans="1:7">
      <c r="B306" s="526"/>
      <c r="C306" s="526"/>
      <c r="D306" t="s">
        <v>40</v>
      </c>
      <c r="E306" s="2">
        <v>5</v>
      </c>
      <c r="G306" s="2">
        <f t="shared" si="4"/>
        <v>124.10000000000002</v>
      </c>
    </row>
    <row r="307" spans="1:7">
      <c r="A307" s="7">
        <v>43861</v>
      </c>
      <c r="B307" s="526" t="s">
        <v>114</v>
      </c>
      <c r="C307" s="526" t="s">
        <v>15</v>
      </c>
      <c r="D307" t="s">
        <v>18</v>
      </c>
      <c r="F307" s="2">
        <v>60</v>
      </c>
      <c r="G307" s="2">
        <f t="shared" si="4"/>
        <v>64.100000000000023</v>
      </c>
    </row>
    <row r="308" spans="1:7">
      <c r="A308" s="7">
        <v>43861</v>
      </c>
      <c r="B308" s="526" t="s">
        <v>114</v>
      </c>
      <c r="C308" s="526" t="s">
        <v>15</v>
      </c>
      <c r="D308" t="s">
        <v>19</v>
      </c>
      <c r="F308" s="2">
        <v>5</v>
      </c>
      <c r="G308" s="2">
        <f t="shared" si="4"/>
        <v>59.100000000000023</v>
      </c>
    </row>
    <row r="309" spans="1:7">
      <c r="A309" s="7">
        <v>43886</v>
      </c>
      <c r="B309" s="526">
        <v>19789</v>
      </c>
      <c r="C309" s="526" t="s">
        <v>15</v>
      </c>
      <c r="D309" t="s">
        <v>16</v>
      </c>
      <c r="F309" s="2">
        <v>54.6</v>
      </c>
      <c r="G309" s="2">
        <f t="shared" si="4"/>
        <v>4.5000000000000213</v>
      </c>
    </row>
    <row r="310" spans="1:7">
      <c r="A310" s="7">
        <v>43886</v>
      </c>
      <c r="B310" s="526">
        <v>19789</v>
      </c>
      <c r="C310" s="526" t="s">
        <v>15</v>
      </c>
      <c r="D310" t="s">
        <v>17</v>
      </c>
      <c r="F310" s="2">
        <v>4.5</v>
      </c>
      <c r="G310" s="2">
        <f t="shared" si="4"/>
        <v>2.1316282072803006E-14</v>
      </c>
    </row>
    <row r="311" spans="1:7">
      <c r="A311" s="44">
        <v>43890</v>
      </c>
      <c r="B311" s="525" t="s">
        <v>14</v>
      </c>
      <c r="C311" s="525" t="s">
        <v>20</v>
      </c>
      <c r="D311" t="s">
        <v>16</v>
      </c>
      <c r="E311" s="2">
        <v>56.6</v>
      </c>
      <c r="G311" s="2">
        <f t="shared" si="4"/>
        <v>56.600000000000023</v>
      </c>
    </row>
    <row r="312" spans="1:7">
      <c r="B312" s="526"/>
      <c r="C312" s="526"/>
      <c r="D312" t="s">
        <v>17</v>
      </c>
      <c r="E312" s="2">
        <v>4.8</v>
      </c>
      <c r="G312" s="2">
        <f t="shared" si="4"/>
        <v>61.40000000000002</v>
      </c>
    </row>
    <row r="313" spans="1:7">
      <c r="B313" s="526"/>
      <c r="C313" s="526"/>
      <c r="D313" t="s">
        <v>48</v>
      </c>
      <c r="E313" s="2">
        <v>58</v>
      </c>
      <c r="G313" s="2">
        <f t="shared" si="4"/>
        <v>119.40000000000002</v>
      </c>
    </row>
    <row r="314" spans="1:7">
      <c r="B314" s="526"/>
      <c r="C314" s="526"/>
      <c r="D314" t="s">
        <v>40</v>
      </c>
      <c r="E314" s="2">
        <v>5</v>
      </c>
      <c r="G314" s="2">
        <f t="shared" si="4"/>
        <v>124.40000000000002</v>
      </c>
    </row>
    <row r="315" spans="1:7">
      <c r="A315" s="7">
        <v>43890</v>
      </c>
      <c r="B315" s="526" t="s">
        <v>114</v>
      </c>
      <c r="C315" s="526" t="s">
        <v>20</v>
      </c>
      <c r="D315" t="s">
        <v>48</v>
      </c>
      <c r="F315" s="2">
        <v>58</v>
      </c>
      <c r="G315" s="2">
        <f t="shared" si="4"/>
        <v>66.40000000000002</v>
      </c>
    </row>
    <row r="316" spans="1:7">
      <c r="A316" s="7">
        <v>43890</v>
      </c>
      <c r="B316" s="526" t="s">
        <v>114</v>
      </c>
      <c r="C316" s="526" t="s">
        <v>20</v>
      </c>
      <c r="D316" t="s">
        <v>40</v>
      </c>
      <c r="F316" s="16">
        <v>5</v>
      </c>
      <c r="G316" s="2">
        <f t="shared" si="4"/>
        <v>61.40000000000002</v>
      </c>
    </row>
    <row r="317" spans="1:7">
      <c r="A317" s="7">
        <v>44043</v>
      </c>
      <c r="B317" s="526">
        <v>20127</v>
      </c>
      <c r="C317" s="526" t="s">
        <v>20</v>
      </c>
      <c r="D317" t="s">
        <v>16</v>
      </c>
      <c r="F317" s="16">
        <v>56.6</v>
      </c>
      <c r="G317" s="2">
        <f t="shared" si="4"/>
        <v>4.8000000000000185</v>
      </c>
    </row>
    <row r="318" spans="1:7">
      <c r="A318" s="7">
        <v>44043</v>
      </c>
      <c r="B318" s="526">
        <v>20127</v>
      </c>
      <c r="C318" s="526" t="s">
        <v>20</v>
      </c>
      <c r="D318" t="s">
        <v>17</v>
      </c>
      <c r="F318" s="16">
        <v>4.8</v>
      </c>
      <c r="G318" s="2">
        <f t="shared" si="4"/>
        <v>1.865174681370263E-14</v>
      </c>
    </row>
    <row r="319" spans="1:7">
      <c r="A319" s="44">
        <v>43921</v>
      </c>
      <c r="B319" s="525" t="s">
        <v>14</v>
      </c>
      <c r="C319" s="525" t="s">
        <v>23</v>
      </c>
      <c r="D319" t="s">
        <v>16</v>
      </c>
      <c r="E319" s="2">
        <v>59.2</v>
      </c>
      <c r="F319" s="16"/>
      <c r="G319" s="2">
        <f t="shared" si="4"/>
        <v>59.200000000000024</v>
      </c>
    </row>
    <row r="320" spans="1:7">
      <c r="B320" s="526"/>
      <c r="C320" s="526"/>
      <c r="D320" t="s">
        <v>17</v>
      </c>
      <c r="E320" s="2">
        <v>4.9000000000000004</v>
      </c>
      <c r="F320" s="16"/>
      <c r="G320" s="2">
        <f t="shared" si="4"/>
        <v>64.100000000000023</v>
      </c>
    </row>
    <row r="321" spans="1:10">
      <c r="B321" s="526"/>
      <c r="C321" s="526"/>
      <c r="D321" t="s">
        <v>48</v>
      </c>
      <c r="E321" s="2">
        <v>60</v>
      </c>
      <c r="F321" s="16"/>
      <c r="G321" s="2">
        <f t="shared" si="4"/>
        <v>124.10000000000002</v>
      </c>
    </row>
    <row r="322" spans="1:10">
      <c r="B322" s="526"/>
      <c r="C322" s="526"/>
      <c r="D322" t="s">
        <v>40</v>
      </c>
      <c r="E322" s="2">
        <v>5</v>
      </c>
      <c r="F322" s="16"/>
      <c r="G322" s="2">
        <f t="shared" si="4"/>
        <v>129.10000000000002</v>
      </c>
    </row>
    <row r="323" spans="1:10">
      <c r="A323" s="7">
        <v>43921</v>
      </c>
      <c r="B323" s="526" t="s">
        <v>114</v>
      </c>
      <c r="C323" s="526" t="s">
        <v>23</v>
      </c>
      <c r="D323" t="s">
        <v>18</v>
      </c>
      <c r="F323" s="16">
        <v>60</v>
      </c>
      <c r="G323" s="2">
        <f t="shared" si="4"/>
        <v>69.100000000000023</v>
      </c>
    </row>
    <row r="324" spans="1:10">
      <c r="A324" s="7">
        <v>43921</v>
      </c>
      <c r="B324" s="526" t="s">
        <v>114</v>
      </c>
      <c r="C324" s="526" t="s">
        <v>23</v>
      </c>
      <c r="D324" t="s">
        <v>40</v>
      </c>
      <c r="F324" s="16">
        <v>5</v>
      </c>
      <c r="G324" s="2">
        <f t="shared" si="4"/>
        <v>64.100000000000023</v>
      </c>
    </row>
    <row r="325" spans="1:10">
      <c r="A325" s="7">
        <v>44043</v>
      </c>
      <c r="B325" s="526">
        <v>20127</v>
      </c>
      <c r="C325" s="526" t="s">
        <v>23</v>
      </c>
      <c r="D325" t="s">
        <v>16</v>
      </c>
      <c r="F325" s="16">
        <v>54.2</v>
      </c>
      <c r="G325" s="2">
        <f t="shared" si="4"/>
        <v>9.9000000000000199</v>
      </c>
    </row>
    <row r="326" spans="1:10">
      <c r="A326" s="7">
        <v>44043</v>
      </c>
      <c r="B326" s="526">
        <v>20127</v>
      </c>
      <c r="C326" s="526" t="s">
        <v>23</v>
      </c>
      <c r="D326" t="s">
        <v>17</v>
      </c>
      <c r="F326" s="16">
        <v>4.9000000000000004</v>
      </c>
      <c r="G326" s="2">
        <f t="shared" si="4"/>
        <v>5.0000000000000195</v>
      </c>
    </row>
    <row r="327" spans="1:10">
      <c r="A327" s="7">
        <v>44152</v>
      </c>
      <c r="B327" s="526">
        <v>20700</v>
      </c>
      <c r="C327" s="526" t="s">
        <v>23</v>
      </c>
      <c r="D327" t="s">
        <v>16</v>
      </c>
      <c r="F327" s="16">
        <v>5</v>
      </c>
      <c r="G327" s="2">
        <f t="shared" si="4"/>
        <v>1.9539925233402755E-14</v>
      </c>
    </row>
    <row r="328" spans="1:10">
      <c r="A328" s="44">
        <v>43951</v>
      </c>
      <c r="B328" s="525" t="s">
        <v>14</v>
      </c>
      <c r="C328" s="525" t="s">
        <v>24</v>
      </c>
      <c r="D328" t="s">
        <v>16</v>
      </c>
      <c r="E328" s="2">
        <v>61.3</v>
      </c>
      <c r="F328" s="16"/>
      <c r="G328" s="2">
        <f t="shared" si="4"/>
        <v>61.300000000000018</v>
      </c>
      <c r="J328" s="474"/>
    </row>
    <row r="329" spans="1:10">
      <c r="B329" s="526"/>
      <c r="C329" s="526"/>
      <c r="D329" t="s">
        <v>17</v>
      </c>
      <c r="E329" s="2">
        <v>7.7</v>
      </c>
      <c r="F329" s="16"/>
      <c r="G329" s="2">
        <f t="shared" si="4"/>
        <v>69.000000000000014</v>
      </c>
      <c r="J329" s="474"/>
    </row>
    <row r="330" spans="1:10">
      <c r="B330" s="526"/>
      <c r="C330" s="526"/>
      <c r="D330" t="s">
        <v>48</v>
      </c>
      <c r="E330" s="2">
        <v>60</v>
      </c>
      <c r="F330" s="16"/>
      <c r="G330" s="2">
        <f t="shared" si="4"/>
        <v>129</v>
      </c>
    </row>
    <row r="331" spans="1:10">
      <c r="B331" s="526"/>
      <c r="C331" s="526"/>
      <c r="D331" t="s">
        <v>40</v>
      </c>
      <c r="E331" s="2">
        <v>5</v>
      </c>
      <c r="F331" s="16"/>
      <c r="G331" s="2">
        <f t="shared" si="4"/>
        <v>134</v>
      </c>
    </row>
    <row r="332" spans="1:10">
      <c r="A332" s="7">
        <v>43951</v>
      </c>
      <c r="B332" s="526" t="s">
        <v>114</v>
      </c>
      <c r="C332" s="526" t="s">
        <v>24</v>
      </c>
      <c r="D332" t="s">
        <v>48</v>
      </c>
      <c r="F332" s="16">
        <v>60</v>
      </c>
      <c r="G332" s="2">
        <f t="shared" si="4"/>
        <v>74</v>
      </c>
    </row>
    <row r="333" spans="1:10">
      <c r="A333" s="7">
        <v>43951</v>
      </c>
      <c r="B333" s="526" t="s">
        <v>114</v>
      </c>
      <c r="C333" s="526" t="s">
        <v>24</v>
      </c>
      <c r="D333" t="s">
        <v>40</v>
      </c>
      <c r="F333" s="2">
        <v>5</v>
      </c>
      <c r="G333" s="2">
        <f t="shared" si="4"/>
        <v>69</v>
      </c>
    </row>
    <row r="334" spans="1:10">
      <c r="A334" s="7">
        <v>44043</v>
      </c>
      <c r="B334" s="526">
        <v>20127</v>
      </c>
      <c r="C334" s="526" t="s">
        <v>24</v>
      </c>
      <c r="D334" t="s">
        <v>16</v>
      </c>
      <c r="F334" s="2">
        <v>56.9</v>
      </c>
      <c r="G334" s="2">
        <f t="shared" si="4"/>
        <v>12.100000000000001</v>
      </c>
      <c r="H334" s="37"/>
    </row>
    <row r="335" spans="1:10">
      <c r="A335" s="7">
        <v>44043</v>
      </c>
      <c r="B335" s="526">
        <v>20127</v>
      </c>
      <c r="C335" s="526" t="s">
        <v>24</v>
      </c>
      <c r="D335" t="s">
        <v>17</v>
      </c>
      <c r="F335" s="2">
        <v>4.8</v>
      </c>
      <c r="G335" s="2">
        <f t="shared" si="4"/>
        <v>7.3000000000000016</v>
      </c>
      <c r="H335" s="37"/>
    </row>
    <row r="336" spans="1:10">
      <c r="A336" s="7">
        <v>44152</v>
      </c>
      <c r="B336" s="526">
        <v>20700</v>
      </c>
      <c r="C336" s="526" t="s">
        <v>24</v>
      </c>
      <c r="D336" t="s">
        <v>16</v>
      </c>
      <c r="F336" s="2">
        <v>4.4000000000000004</v>
      </c>
      <c r="G336" s="2">
        <f t="shared" si="4"/>
        <v>2.9000000000000012</v>
      </c>
      <c r="H336" s="37"/>
    </row>
    <row r="337" spans="1:8">
      <c r="A337" s="7">
        <v>44152</v>
      </c>
      <c r="B337" s="526">
        <v>20700</v>
      </c>
      <c r="C337" s="526" t="s">
        <v>24</v>
      </c>
      <c r="D337" t="s">
        <v>17</v>
      </c>
      <c r="F337" s="2">
        <v>2.9</v>
      </c>
      <c r="G337" s="2">
        <f t="shared" si="4"/>
        <v>0</v>
      </c>
      <c r="H337" s="37"/>
    </row>
    <row r="338" spans="1:8">
      <c r="A338" s="52">
        <v>43982</v>
      </c>
      <c r="B338" s="53" t="s">
        <v>14</v>
      </c>
      <c r="C338" s="525" t="s">
        <v>25</v>
      </c>
      <c r="D338" t="s">
        <v>16</v>
      </c>
      <c r="E338" s="2">
        <v>57</v>
      </c>
      <c r="G338" s="2">
        <f t="shared" si="4"/>
        <v>57</v>
      </c>
    </row>
    <row r="339" spans="1:8">
      <c r="B339" s="526"/>
      <c r="C339" s="526"/>
      <c r="D339" t="s">
        <v>17</v>
      </c>
      <c r="E339" s="2">
        <v>4.2</v>
      </c>
      <c r="G339" s="2">
        <f t="shared" si="4"/>
        <v>61.2</v>
      </c>
    </row>
    <row r="340" spans="1:8">
      <c r="B340" s="526"/>
      <c r="C340" s="526"/>
      <c r="D340" t="s">
        <v>18</v>
      </c>
      <c r="E340" s="2">
        <v>60</v>
      </c>
      <c r="G340" s="2">
        <f t="shared" si="4"/>
        <v>121.2</v>
      </c>
    </row>
    <row r="341" spans="1:8">
      <c r="B341" s="526"/>
      <c r="C341" s="526"/>
      <c r="D341" t="s">
        <v>40</v>
      </c>
      <c r="E341" s="2">
        <v>5</v>
      </c>
      <c r="G341" s="2">
        <f t="shared" ref="G341:G414" si="5">+G340+E341-F341</f>
        <v>126.2</v>
      </c>
    </row>
    <row r="342" spans="1:8" ht="14.25" customHeight="1">
      <c r="A342" s="7">
        <v>43982</v>
      </c>
      <c r="B342" s="526" t="s">
        <v>114</v>
      </c>
      <c r="C342" s="526" t="s">
        <v>25</v>
      </c>
      <c r="D342" t="s">
        <v>48</v>
      </c>
      <c r="F342" s="2">
        <v>30</v>
      </c>
      <c r="G342" s="2">
        <f t="shared" si="5"/>
        <v>96.2</v>
      </c>
    </row>
    <row r="343" spans="1:8" ht="14.25" customHeight="1">
      <c r="A343" s="7">
        <v>44043</v>
      </c>
      <c r="B343" s="526">
        <v>20127</v>
      </c>
      <c r="C343" s="526" t="s">
        <v>25</v>
      </c>
      <c r="D343" t="s">
        <v>48</v>
      </c>
      <c r="F343" s="2">
        <v>30</v>
      </c>
      <c r="G343" s="2">
        <f t="shared" si="5"/>
        <v>66.2</v>
      </c>
    </row>
    <row r="344" spans="1:8" ht="14.25" customHeight="1">
      <c r="A344" s="7">
        <v>44043</v>
      </c>
      <c r="B344" s="526">
        <v>20127</v>
      </c>
      <c r="C344" s="526" t="s">
        <v>25</v>
      </c>
      <c r="D344" t="s">
        <v>40</v>
      </c>
      <c r="F344" s="2">
        <v>5</v>
      </c>
      <c r="G344" s="2">
        <f t="shared" si="5"/>
        <v>61.2</v>
      </c>
    </row>
    <row r="345" spans="1:8" ht="14.25" customHeight="1">
      <c r="A345" s="7">
        <v>44053</v>
      </c>
      <c r="B345" s="526">
        <v>20169</v>
      </c>
      <c r="C345" s="526" t="s">
        <v>25</v>
      </c>
      <c r="D345" t="s">
        <v>16</v>
      </c>
      <c r="F345" s="2">
        <v>20.8</v>
      </c>
      <c r="G345" s="2">
        <f t="shared" si="5"/>
        <v>40.400000000000006</v>
      </c>
      <c r="H345" s="8"/>
    </row>
    <row r="346" spans="1:8" ht="14.25" customHeight="1">
      <c r="A346" s="7">
        <v>44152</v>
      </c>
      <c r="B346" s="526">
        <v>20700</v>
      </c>
      <c r="C346" s="526" t="s">
        <v>25</v>
      </c>
      <c r="D346" t="s">
        <v>16</v>
      </c>
      <c r="F346" s="2">
        <v>36.200000000000003</v>
      </c>
      <c r="G346" s="2">
        <f t="shared" si="5"/>
        <v>4.2000000000000028</v>
      </c>
      <c r="H346" s="8"/>
    </row>
    <row r="347" spans="1:8" ht="14.25" customHeight="1">
      <c r="A347" s="7">
        <v>44152</v>
      </c>
      <c r="B347" s="526">
        <v>20700</v>
      </c>
      <c r="C347" s="526" t="s">
        <v>25</v>
      </c>
      <c r="D347" t="s">
        <v>17</v>
      </c>
      <c r="F347" s="2">
        <v>4.2</v>
      </c>
      <c r="G347" s="79">
        <f>+G346+E347-F347</f>
        <v>0</v>
      </c>
      <c r="H347" s="8"/>
    </row>
    <row r="348" spans="1:8" ht="14.25" customHeight="1">
      <c r="A348" s="44">
        <v>44012</v>
      </c>
      <c r="B348" s="525" t="s">
        <v>14</v>
      </c>
      <c r="C348" s="525" t="s">
        <v>26</v>
      </c>
      <c r="D348" t="s">
        <v>16</v>
      </c>
      <c r="E348" s="2">
        <v>50.4</v>
      </c>
      <c r="F348" s="46"/>
      <c r="G348" s="2">
        <f>+G347+E348-F348</f>
        <v>50.4</v>
      </c>
    </row>
    <row r="349" spans="1:8" ht="14.25" customHeight="1">
      <c r="B349" s="526"/>
      <c r="C349" s="526"/>
      <c r="D349" t="s">
        <v>17</v>
      </c>
      <c r="E349" s="2">
        <v>2</v>
      </c>
      <c r="G349" s="2">
        <f t="shared" si="5"/>
        <v>52.4</v>
      </c>
    </row>
    <row r="350" spans="1:8" ht="14.25" customHeight="1">
      <c r="B350" s="526"/>
      <c r="C350" s="526"/>
      <c r="D350" t="s">
        <v>18</v>
      </c>
      <c r="E350" s="2">
        <v>60</v>
      </c>
      <c r="G350" s="2">
        <f t="shared" si="5"/>
        <v>112.4</v>
      </c>
    </row>
    <row r="351" spans="1:8" ht="14.25" customHeight="1">
      <c r="B351" s="526"/>
      <c r="C351" s="526"/>
      <c r="D351" t="s">
        <v>40</v>
      </c>
      <c r="E351" s="2">
        <v>5</v>
      </c>
      <c r="G351" s="2">
        <f t="shared" si="5"/>
        <v>117.4</v>
      </c>
    </row>
    <row r="352" spans="1:8" ht="14.25" customHeight="1">
      <c r="A352" s="7">
        <v>44053</v>
      </c>
      <c r="B352" s="526">
        <v>20169</v>
      </c>
      <c r="C352" s="526" t="s">
        <v>26</v>
      </c>
      <c r="D352" t="s">
        <v>16</v>
      </c>
      <c r="F352" s="2">
        <v>20.7</v>
      </c>
      <c r="G352" s="2">
        <f t="shared" si="5"/>
        <v>96.7</v>
      </c>
    </row>
    <row r="353" spans="1:7" ht="14.25" customHeight="1">
      <c r="A353" s="7">
        <v>44043</v>
      </c>
      <c r="B353" s="526">
        <v>20127</v>
      </c>
      <c r="C353" s="526" t="s">
        <v>26</v>
      </c>
      <c r="D353" t="s">
        <v>48</v>
      </c>
      <c r="F353" s="2">
        <v>60</v>
      </c>
      <c r="G353" s="2">
        <f t="shared" si="5"/>
        <v>36.700000000000003</v>
      </c>
    </row>
    <row r="354" spans="1:7" ht="14.25" customHeight="1">
      <c r="A354" s="7">
        <v>44043</v>
      </c>
      <c r="B354" s="526">
        <v>20127</v>
      </c>
      <c r="C354" s="526" t="s">
        <v>26</v>
      </c>
      <c r="D354" t="s">
        <v>40</v>
      </c>
      <c r="F354" s="2">
        <v>5</v>
      </c>
      <c r="G354" s="2">
        <f t="shared" si="5"/>
        <v>31.700000000000003</v>
      </c>
    </row>
    <row r="355" spans="1:7" ht="14.25" customHeight="1">
      <c r="A355" s="7">
        <v>44152</v>
      </c>
      <c r="B355" s="526">
        <v>20700</v>
      </c>
      <c r="C355" s="526" t="s">
        <v>26</v>
      </c>
      <c r="D355" t="s">
        <v>16</v>
      </c>
      <c r="F355" s="2">
        <v>29.7</v>
      </c>
      <c r="G355" s="2">
        <f t="shared" si="5"/>
        <v>2.0000000000000036</v>
      </c>
    </row>
    <row r="356" spans="1:7" ht="14.25" customHeight="1">
      <c r="A356" s="7">
        <v>44152</v>
      </c>
      <c r="B356" s="526">
        <v>20700</v>
      </c>
      <c r="C356" s="526" t="s">
        <v>26</v>
      </c>
      <c r="D356" t="s">
        <v>17</v>
      </c>
      <c r="F356" s="2">
        <v>2</v>
      </c>
      <c r="G356" s="79">
        <f t="shared" si="5"/>
        <v>3.5527136788005009E-15</v>
      </c>
    </row>
    <row r="357" spans="1:7" ht="14.25" customHeight="1">
      <c r="A357" s="44">
        <v>44043</v>
      </c>
      <c r="B357" s="525" t="s">
        <v>14</v>
      </c>
      <c r="C357" s="525" t="s">
        <v>27</v>
      </c>
      <c r="D357" t="s">
        <v>16</v>
      </c>
      <c r="E357" s="2">
        <v>42.2</v>
      </c>
      <c r="G357" s="79">
        <f t="shared" si="5"/>
        <v>42.2</v>
      </c>
    </row>
    <row r="358" spans="1:7" ht="14.25" customHeight="1">
      <c r="B358" s="526"/>
      <c r="C358" s="526"/>
      <c r="D358" t="s">
        <v>17</v>
      </c>
      <c r="E358" s="2">
        <v>6.2</v>
      </c>
      <c r="G358" s="79">
        <f t="shared" si="5"/>
        <v>48.400000000000006</v>
      </c>
    </row>
    <row r="359" spans="1:7" ht="14.25" customHeight="1">
      <c r="B359" s="526"/>
      <c r="C359" s="526"/>
      <c r="D359" t="s">
        <v>18</v>
      </c>
      <c r="E359" s="2">
        <v>60</v>
      </c>
      <c r="G359" s="79">
        <f t="shared" si="5"/>
        <v>108.4</v>
      </c>
    </row>
    <row r="360" spans="1:7" ht="14.25" customHeight="1">
      <c r="B360" s="526"/>
      <c r="C360" s="526"/>
      <c r="D360" t="s">
        <v>40</v>
      </c>
      <c r="E360" s="2">
        <v>5</v>
      </c>
      <c r="G360" s="79">
        <f t="shared" si="5"/>
        <v>113.4</v>
      </c>
    </row>
    <row r="361" spans="1:7" ht="14.25" customHeight="1">
      <c r="B361" s="526"/>
      <c r="C361" s="526"/>
      <c r="D361" s="67" t="s">
        <v>43</v>
      </c>
      <c r="E361" s="2">
        <v>10</v>
      </c>
      <c r="G361" s="79">
        <f t="shared" si="5"/>
        <v>123.4</v>
      </c>
    </row>
    <row r="362" spans="1:7" ht="14.25" customHeight="1">
      <c r="B362" s="526"/>
      <c r="C362" s="526"/>
      <c r="D362" s="67" t="s">
        <v>44</v>
      </c>
      <c r="E362" s="2">
        <v>10</v>
      </c>
      <c r="G362" s="79">
        <f t="shared" si="5"/>
        <v>133.4</v>
      </c>
    </row>
    <row r="363" spans="1:7" ht="14.25" customHeight="1">
      <c r="A363" s="7">
        <v>44043</v>
      </c>
      <c r="B363" s="526">
        <v>20128</v>
      </c>
      <c r="C363" s="526" t="s">
        <v>27</v>
      </c>
      <c r="D363" t="s">
        <v>48</v>
      </c>
      <c r="F363" s="2">
        <v>60</v>
      </c>
      <c r="G363" s="79">
        <f t="shared" si="5"/>
        <v>73.400000000000006</v>
      </c>
    </row>
    <row r="364" spans="1:7" ht="14.25" customHeight="1">
      <c r="A364" s="7">
        <v>44043</v>
      </c>
      <c r="B364" s="526">
        <v>20128</v>
      </c>
      <c r="C364" s="526" t="s">
        <v>27</v>
      </c>
      <c r="D364" t="s">
        <v>40</v>
      </c>
      <c r="F364" s="2">
        <v>5</v>
      </c>
      <c r="G364" s="79">
        <f t="shared" si="5"/>
        <v>68.400000000000006</v>
      </c>
    </row>
    <row r="365" spans="1:7" ht="14.25" customHeight="1">
      <c r="A365" s="7">
        <v>44152</v>
      </c>
      <c r="B365" s="526">
        <v>20700</v>
      </c>
      <c r="C365" s="526" t="s">
        <v>27</v>
      </c>
      <c r="D365" t="s">
        <v>16</v>
      </c>
      <c r="F365" s="2">
        <v>42.2</v>
      </c>
      <c r="G365" s="79">
        <f t="shared" si="5"/>
        <v>26.200000000000003</v>
      </c>
    </row>
    <row r="366" spans="1:7" ht="14.25" customHeight="1">
      <c r="A366" s="7">
        <v>44152</v>
      </c>
      <c r="B366" s="526">
        <v>20700</v>
      </c>
      <c r="C366" s="526" t="s">
        <v>27</v>
      </c>
      <c r="D366" t="s">
        <v>17</v>
      </c>
      <c r="F366" s="2">
        <v>6.2</v>
      </c>
      <c r="G366" s="79">
        <f t="shared" si="5"/>
        <v>20.000000000000004</v>
      </c>
    </row>
    <row r="367" spans="1:7" ht="14.25" customHeight="1">
      <c r="A367" s="7">
        <v>44517</v>
      </c>
      <c r="B367" s="526">
        <v>23934</v>
      </c>
      <c r="C367" s="526" t="s">
        <v>27</v>
      </c>
      <c r="D367" s="67" t="s">
        <v>43</v>
      </c>
      <c r="F367" s="2">
        <v>10</v>
      </c>
      <c r="G367" s="79">
        <f t="shared" si="5"/>
        <v>10.000000000000004</v>
      </c>
    </row>
    <row r="368" spans="1:7" ht="14.25" customHeight="1">
      <c r="A368" s="7">
        <v>44517</v>
      </c>
      <c r="B368" s="526">
        <v>23934</v>
      </c>
      <c r="C368" s="526" t="s">
        <v>27</v>
      </c>
      <c r="D368" s="67" t="s">
        <v>44</v>
      </c>
      <c r="F368" s="2">
        <v>10</v>
      </c>
      <c r="G368" s="79">
        <f t="shared" si="5"/>
        <v>0</v>
      </c>
    </row>
    <row r="369" spans="1:7" ht="14.25" customHeight="1">
      <c r="A369" s="44">
        <v>44074</v>
      </c>
      <c r="B369" s="525" t="s">
        <v>14</v>
      </c>
      <c r="C369" s="525" t="s">
        <v>28</v>
      </c>
      <c r="D369" t="s">
        <v>16</v>
      </c>
      <c r="E369" s="2">
        <v>27.8</v>
      </c>
      <c r="G369" s="79">
        <f t="shared" si="5"/>
        <v>27.8</v>
      </c>
    </row>
    <row r="370" spans="1:7" ht="14.25" customHeight="1">
      <c r="B370" s="526"/>
      <c r="C370" s="526"/>
      <c r="D370" t="s">
        <v>17</v>
      </c>
      <c r="E370" s="2">
        <v>2.7</v>
      </c>
      <c r="G370" s="79">
        <f t="shared" si="5"/>
        <v>30.5</v>
      </c>
    </row>
    <row r="371" spans="1:7" ht="14.25" customHeight="1">
      <c r="B371" s="526"/>
      <c r="C371" s="526"/>
      <c r="D371" t="s">
        <v>18</v>
      </c>
      <c r="E371" s="2">
        <v>60</v>
      </c>
      <c r="G371" s="79">
        <f t="shared" si="5"/>
        <v>90.5</v>
      </c>
    </row>
    <row r="372" spans="1:7" ht="14.25" customHeight="1">
      <c r="B372" s="526"/>
      <c r="C372" s="526"/>
      <c r="D372" t="s">
        <v>40</v>
      </c>
      <c r="E372" s="2">
        <v>5</v>
      </c>
      <c r="G372" s="79">
        <f t="shared" si="5"/>
        <v>95.5</v>
      </c>
    </row>
    <row r="373" spans="1:7" ht="14.25" customHeight="1">
      <c r="B373" s="526"/>
      <c r="C373" s="526"/>
      <c r="D373" t="s">
        <v>45</v>
      </c>
      <c r="E373" s="2">
        <v>15</v>
      </c>
      <c r="G373" s="79">
        <f t="shared" si="5"/>
        <v>110.5</v>
      </c>
    </row>
    <row r="374" spans="1:7" ht="14.25" customHeight="1">
      <c r="A374" s="7">
        <v>44043</v>
      </c>
      <c r="B374" s="526">
        <v>20128</v>
      </c>
      <c r="C374" s="526" t="s">
        <v>28</v>
      </c>
      <c r="D374" t="s">
        <v>48</v>
      </c>
      <c r="F374" s="2">
        <v>60</v>
      </c>
      <c r="G374" s="79">
        <f t="shared" si="5"/>
        <v>50.5</v>
      </c>
    </row>
    <row r="375" spans="1:7" ht="14.25" customHeight="1">
      <c r="A375" s="7">
        <v>44043</v>
      </c>
      <c r="B375" s="526">
        <v>20128</v>
      </c>
      <c r="C375" s="526" t="s">
        <v>28</v>
      </c>
      <c r="D375" t="s">
        <v>40</v>
      </c>
      <c r="F375" s="2">
        <v>5</v>
      </c>
      <c r="G375" s="79">
        <f t="shared" si="5"/>
        <v>45.5</v>
      </c>
    </row>
    <row r="376" spans="1:7" ht="14.25" customHeight="1">
      <c r="A376" s="7">
        <v>44152</v>
      </c>
      <c r="B376" s="526">
        <v>20700</v>
      </c>
      <c r="C376" s="526" t="s">
        <v>28</v>
      </c>
      <c r="D376" t="s">
        <v>16</v>
      </c>
      <c r="F376" s="2">
        <v>27.8</v>
      </c>
      <c r="G376" s="79">
        <f t="shared" si="5"/>
        <v>17.7</v>
      </c>
    </row>
    <row r="377" spans="1:7" ht="14.25" customHeight="1">
      <c r="A377" s="7">
        <v>44152</v>
      </c>
      <c r="B377" s="526">
        <v>20700</v>
      </c>
      <c r="C377" s="526" t="s">
        <v>28</v>
      </c>
      <c r="D377" t="s">
        <v>17</v>
      </c>
      <c r="F377" s="2">
        <v>2.7</v>
      </c>
      <c r="G377" s="79">
        <f t="shared" si="5"/>
        <v>15</v>
      </c>
    </row>
    <row r="378" spans="1:7" ht="14.25" customHeight="1">
      <c r="A378" s="7">
        <v>44517</v>
      </c>
      <c r="B378" s="526">
        <v>23934</v>
      </c>
      <c r="C378" s="526" t="s">
        <v>28</v>
      </c>
      <c r="D378" t="s">
        <v>45</v>
      </c>
      <c r="F378" s="2">
        <v>15</v>
      </c>
      <c r="G378" s="79">
        <f t="shared" si="5"/>
        <v>0</v>
      </c>
    </row>
    <row r="379" spans="1:7" ht="14.25" customHeight="1">
      <c r="A379" s="44">
        <v>44104</v>
      </c>
      <c r="B379" s="525" t="s">
        <v>14</v>
      </c>
      <c r="C379" s="525" t="s">
        <v>29</v>
      </c>
      <c r="D379" t="s">
        <v>16</v>
      </c>
      <c r="E379" s="2">
        <v>11.8</v>
      </c>
      <c r="G379" s="79">
        <f t="shared" si="5"/>
        <v>11.8</v>
      </c>
    </row>
    <row r="380" spans="1:7" ht="14.25" customHeight="1">
      <c r="B380" s="526"/>
      <c r="C380" s="526"/>
      <c r="D380" t="s">
        <v>17</v>
      </c>
      <c r="E380" s="2">
        <v>3.1</v>
      </c>
      <c r="G380" s="79">
        <f t="shared" si="5"/>
        <v>14.9</v>
      </c>
    </row>
    <row r="381" spans="1:7" ht="14.25" customHeight="1">
      <c r="B381" s="526"/>
      <c r="C381" s="526"/>
      <c r="D381" t="s">
        <v>18</v>
      </c>
      <c r="E381" s="2">
        <v>60</v>
      </c>
      <c r="G381" s="79">
        <f t="shared" si="5"/>
        <v>74.900000000000006</v>
      </c>
    </row>
    <row r="382" spans="1:7" ht="14.25" customHeight="1">
      <c r="B382" s="526"/>
      <c r="C382" s="526"/>
      <c r="D382" t="s">
        <v>40</v>
      </c>
      <c r="E382" s="2">
        <v>5</v>
      </c>
      <c r="G382" s="79">
        <f t="shared" si="5"/>
        <v>79.900000000000006</v>
      </c>
    </row>
    <row r="383" spans="1:7" ht="14.25" customHeight="1">
      <c r="B383" s="526"/>
      <c r="C383" s="526"/>
      <c r="D383" t="s">
        <v>45</v>
      </c>
      <c r="E383" s="2">
        <v>8.5</v>
      </c>
      <c r="G383" s="79">
        <f t="shared" si="5"/>
        <v>88.4</v>
      </c>
    </row>
    <row r="384" spans="1:7" ht="14.25" customHeight="1">
      <c r="A384" s="7">
        <v>44174</v>
      </c>
      <c r="B384" s="526">
        <v>20989</v>
      </c>
      <c r="C384" s="526" t="s">
        <v>29</v>
      </c>
      <c r="D384" t="s">
        <v>16</v>
      </c>
      <c r="F384" s="2">
        <v>11.8</v>
      </c>
      <c r="G384" s="79">
        <f t="shared" si="5"/>
        <v>76.600000000000009</v>
      </c>
    </row>
    <row r="385" spans="1:7" ht="14.25" customHeight="1">
      <c r="A385" s="7">
        <v>44174</v>
      </c>
      <c r="B385" s="526">
        <v>20989</v>
      </c>
      <c r="C385" s="526" t="s">
        <v>29</v>
      </c>
      <c r="D385" t="s">
        <v>17</v>
      </c>
      <c r="F385" s="2">
        <v>3.1</v>
      </c>
      <c r="G385" s="79">
        <f t="shared" si="5"/>
        <v>73.500000000000014</v>
      </c>
    </row>
    <row r="386" spans="1:7" ht="14.25" customHeight="1">
      <c r="A386" s="7">
        <v>44517</v>
      </c>
      <c r="B386" s="526">
        <v>23934</v>
      </c>
      <c r="C386" s="526" t="s">
        <v>29</v>
      </c>
      <c r="D386" t="s">
        <v>45</v>
      </c>
      <c r="F386" s="2">
        <v>8.5</v>
      </c>
      <c r="G386" s="79">
        <f t="shared" si="5"/>
        <v>65.000000000000014</v>
      </c>
    </row>
    <row r="387" spans="1:7" ht="14.25" customHeight="1">
      <c r="A387" s="7">
        <v>44517</v>
      </c>
      <c r="B387" s="526">
        <v>23934</v>
      </c>
      <c r="C387" s="526" t="s">
        <v>29</v>
      </c>
      <c r="D387" t="s">
        <v>18</v>
      </c>
      <c r="F387" s="2">
        <v>60</v>
      </c>
      <c r="G387" s="79">
        <f t="shared" si="5"/>
        <v>5.0000000000000142</v>
      </c>
    </row>
    <row r="388" spans="1:7" ht="14.25" customHeight="1">
      <c r="A388" s="7">
        <v>44517</v>
      </c>
      <c r="B388" s="526">
        <v>23934</v>
      </c>
      <c r="C388" s="526" t="s">
        <v>29</v>
      </c>
      <c r="D388" t="s">
        <v>40</v>
      </c>
      <c r="F388" s="2">
        <v>5</v>
      </c>
      <c r="G388" s="79">
        <f t="shared" si="5"/>
        <v>1.4210854715202004E-14</v>
      </c>
    </row>
    <row r="389" spans="1:7" ht="14.25" customHeight="1">
      <c r="A389" s="44">
        <v>44135</v>
      </c>
      <c r="B389" s="525" t="s">
        <v>14</v>
      </c>
      <c r="C389" s="525" t="s">
        <v>30</v>
      </c>
      <c r="D389" t="s">
        <v>16</v>
      </c>
      <c r="E389" s="2">
        <v>31.2</v>
      </c>
      <c r="G389" s="79">
        <f t="shared" si="5"/>
        <v>31.200000000000014</v>
      </c>
    </row>
    <row r="390" spans="1:7" ht="14.25" customHeight="1">
      <c r="B390" s="526"/>
      <c r="C390" s="526"/>
      <c r="D390" t="s">
        <v>17</v>
      </c>
      <c r="E390" s="2">
        <v>6.5</v>
      </c>
      <c r="G390" s="79">
        <f t="shared" si="5"/>
        <v>37.700000000000017</v>
      </c>
    </row>
    <row r="391" spans="1:7" ht="14.25" customHeight="1">
      <c r="B391" s="526"/>
      <c r="C391" s="526"/>
      <c r="D391" t="s">
        <v>18</v>
      </c>
      <c r="E391" s="2">
        <v>60</v>
      </c>
      <c r="G391" s="79">
        <f t="shared" si="5"/>
        <v>97.700000000000017</v>
      </c>
    </row>
    <row r="392" spans="1:7" ht="14.25" customHeight="1">
      <c r="B392" s="526"/>
      <c r="C392" s="526"/>
      <c r="D392" t="s">
        <v>40</v>
      </c>
      <c r="E392" s="2">
        <v>5</v>
      </c>
      <c r="G392" s="79">
        <f t="shared" si="5"/>
        <v>102.70000000000002</v>
      </c>
    </row>
    <row r="393" spans="1:7" ht="14.25" customHeight="1">
      <c r="B393" s="526"/>
      <c r="C393" s="526"/>
      <c r="D393" s="67" t="s">
        <v>46</v>
      </c>
      <c r="E393" s="2">
        <v>10</v>
      </c>
      <c r="G393" s="79">
        <f t="shared" si="5"/>
        <v>112.70000000000002</v>
      </c>
    </row>
    <row r="394" spans="1:7" ht="14.25" customHeight="1">
      <c r="B394" s="526"/>
      <c r="C394" s="526"/>
      <c r="D394" s="67" t="s">
        <v>47</v>
      </c>
      <c r="E394" s="2">
        <v>10</v>
      </c>
      <c r="G394" s="79">
        <f t="shared" si="5"/>
        <v>122.70000000000002</v>
      </c>
    </row>
    <row r="395" spans="1:7" ht="14.25" customHeight="1">
      <c r="A395" s="7">
        <v>44174</v>
      </c>
      <c r="B395" s="526">
        <v>20989</v>
      </c>
      <c r="C395" s="526" t="s">
        <v>30</v>
      </c>
      <c r="D395" s="67" t="s">
        <v>16</v>
      </c>
      <c r="F395" s="2">
        <v>31.2</v>
      </c>
      <c r="G395" s="79">
        <f t="shared" si="5"/>
        <v>91.500000000000014</v>
      </c>
    </row>
    <row r="396" spans="1:7" ht="14.25" customHeight="1">
      <c r="A396" s="7">
        <v>44174</v>
      </c>
      <c r="B396" s="526">
        <v>20989</v>
      </c>
      <c r="C396" s="526" t="s">
        <v>30</v>
      </c>
      <c r="D396" s="67" t="s">
        <v>17</v>
      </c>
      <c r="F396" s="2">
        <v>6.5</v>
      </c>
      <c r="G396" s="79">
        <f t="shared" si="5"/>
        <v>85.000000000000014</v>
      </c>
    </row>
    <row r="397" spans="1:7" ht="14.25" customHeight="1">
      <c r="A397" s="7">
        <v>44517</v>
      </c>
      <c r="B397" s="526">
        <v>23934</v>
      </c>
      <c r="C397" s="526" t="s">
        <v>30</v>
      </c>
      <c r="D397" t="s">
        <v>18</v>
      </c>
      <c r="F397" s="2">
        <v>60</v>
      </c>
      <c r="G397" s="79">
        <f t="shared" si="5"/>
        <v>25.000000000000014</v>
      </c>
    </row>
    <row r="398" spans="1:7" ht="14.25" customHeight="1">
      <c r="A398" s="7">
        <v>44517</v>
      </c>
      <c r="B398" s="526">
        <v>23934</v>
      </c>
      <c r="C398" s="526" t="s">
        <v>30</v>
      </c>
      <c r="D398" t="s">
        <v>40</v>
      </c>
      <c r="F398" s="2">
        <v>5</v>
      </c>
      <c r="G398" s="79">
        <f t="shared" si="5"/>
        <v>20.000000000000014</v>
      </c>
    </row>
    <row r="399" spans="1:7" ht="14.25" customHeight="1">
      <c r="A399" s="7">
        <v>44517</v>
      </c>
      <c r="B399" s="526">
        <v>23934</v>
      </c>
      <c r="C399" s="526" t="s">
        <v>30</v>
      </c>
      <c r="D399" s="67" t="s">
        <v>46</v>
      </c>
      <c r="F399" s="2">
        <v>10</v>
      </c>
      <c r="G399" s="79">
        <f t="shared" si="5"/>
        <v>10.000000000000014</v>
      </c>
    </row>
    <row r="400" spans="1:7" ht="14.25" customHeight="1">
      <c r="A400" s="7">
        <v>44517</v>
      </c>
      <c r="B400" s="526">
        <v>23934</v>
      </c>
      <c r="C400" s="526" t="s">
        <v>30</v>
      </c>
      <c r="D400" s="67" t="s">
        <v>47</v>
      </c>
      <c r="F400" s="2">
        <v>10</v>
      </c>
      <c r="G400" s="79">
        <f t="shared" si="5"/>
        <v>1.4210854715202004E-14</v>
      </c>
    </row>
    <row r="401" spans="1:7" ht="14.25" customHeight="1">
      <c r="A401" s="44">
        <v>44165</v>
      </c>
      <c r="B401" s="525" t="s">
        <v>14</v>
      </c>
      <c r="C401" s="525" t="s">
        <v>33</v>
      </c>
      <c r="D401" s="67" t="s">
        <v>16</v>
      </c>
      <c r="E401" s="2">
        <v>29.6</v>
      </c>
      <c r="G401" s="79">
        <f t="shared" si="5"/>
        <v>29.600000000000016</v>
      </c>
    </row>
    <row r="402" spans="1:7" ht="14.25" customHeight="1">
      <c r="B402" s="526"/>
      <c r="C402" s="526"/>
      <c r="D402" s="67" t="s">
        <v>17</v>
      </c>
      <c r="E402" s="2">
        <v>5.6</v>
      </c>
      <c r="G402" s="79">
        <f t="shared" si="5"/>
        <v>35.200000000000017</v>
      </c>
    </row>
    <row r="403" spans="1:7" ht="14.25" customHeight="1">
      <c r="B403" s="526"/>
      <c r="C403" s="526"/>
      <c r="D403" s="67" t="s">
        <v>48</v>
      </c>
      <c r="E403" s="2">
        <v>60</v>
      </c>
      <c r="G403" s="79">
        <f t="shared" si="5"/>
        <v>95.200000000000017</v>
      </c>
    </row>
    <row r="404" spans="1:7" ht="14.25" customHeight="1">
      <c r="B404" s="526"/>
      <c r="C404" s="526"/>
      <c r="D404" s="67" t="s">
        <v>40</v>
      </c>
      <c r="E404" s="2">
        <v>5</v>
      </c>
      <c r="G404" s="79">
        <f t="shared" si="5"/>
        <v>100.20000000000002</v>
      </c>
    </row>
    <row r="405" spans="1:7" ht="14.25" customHeight="1">
      <c r="A405" s="7">
        <v>44165</v>
      </c>
      <c r="B405" s="526" t="s">
        <v>114</v>
      </c>
      <c r="C405" s="526" t="s">
        <v>33</v>
      </c>
      <c r="D405" s="67" t="s">
        <v>18</v>
      </c>
      <c r="E405" s="8"/>
      <c r="F405" s="2">
        <v>60</v>
      </c>
      <c r="G405" s="79">
        <f t="shared" si="5"/>
        <v>40.200000000000017</v>
      </c>
    </row>
    <row r="406" spans="1:7" ht="14.25" customHeight="1">
      <c r="A406" s="7">
        <v>44165</v>
      </c>
      <c r="B406" s="526" t="s">
        <v>114</v>
      </c>
      <c r="C406" s="526" t="s">
        <v>33</v>
      </c>
      <c r="D406" s="67" t="s">
        <v>40</v>
      </c>
      <c r="E406" s="8"/>
      <c r="F406" s="2">
        <v>5</v>
      </c>
      <c r="G406" s="79">
        <f t="shared" si="5"/>
        <v>35.200000000000017</v>
      </c>
    </row>
    <row r="407" spans="1:7" ht="14.25" customHeight="1">
      <c r="A407" s="7">
        <v>44223</v>
      </c>
      <c r="B407" s="526">
        <v>21465</v>
      </c>
      <c r="C407" s="526" t="s">
        <v>33</v>
      </c>
      <c r="D407" s="67" t="s">
        <v>16</v>
      </c>
      <c r="E407" s="8"/>
      <c r="F407" s="2">
        <v>29.6</v>
      </c>
      <c r="G407" s="79">
        <f t="shared" si="5"/>
        <v>5.6000000000000156</v>
      </c>
    </row>
    <row r="408" spans="1:7" ht="14.25" customHeight="1">
      <c r="A408" s="7">
        <v>44223</v>
      </c>
      <c r="B408" s="526">
        <v>21465</v>
      </c>
      <c r="C408" s="526" t="s">
        <v>33</v>
      </c>
      <c r="D408" s="67" t="s">
        <v>17</v>
      </c>
      <c r="E408" s="8"/>
      <c r="F408" s="2">
        <v>5.6</v>
      </c>
      <c r="G408" s="79">
        <f t="shared" si="5"/>
        <v>1.5987211554602254E-14</v>
      </c>
    </row>
    <row r="409" spans="1:7" ht="14.25" customHeight="1">
      <c r="A409" s="44">
        <v>44196</v>
      </c>
      <c r="B409" s="525" t="s">
        <v>14</v>
      </c>
      <c r="C409" s="525" t="s">
        <v>34</v>
      </c>
      <c r="D409" t="s">
        <v>16</v>
      </c>
      <c r="E409" s="80">
        <v>33.799999999999997</v>
      </c>
      <c r="G409" s="79">
        <f t="shared" si="5"/>
        <v>33.800000000000011</v>
      </c>
    </row>
    <row r="410" spans="1:7" ht="14.25" customHeight="1">
      <c r="B410" s="526"/>
      <c r="C410" s="526"/>
      <c r="D410" t="s">
        <v>17</v>
      </c>
      <c r="E410" s="80">
        <v>4.9000000000000004</v>
      </c>
      <c r="G410" s="79">
        <f t="shared" si="5"/>
        <v>38.70000000000001</v>
      </c>
    </row>
    <row r="411" spans="1:7" ht="14.25" customHeight="1">
      <c r="B411" s="526"/>
      <c r="C411" s="526"/>
      <c r="D411" t="s">
        <v>48</v>
      </c>
      <c r="E411" s="80">
        <v>60</v>
      </c>
      <c r="G411" s="79">
        <f t="shared" si="5"/>
        <v>98.700000000000017</v>
      </c>
    </row>
    <row r="412" spans="1:7" ht="14.25" customHeight="1">
      <c r="B412" s="526"/>
      <c r="C412" s="526"/>
      <c r="D412" t="s">
        <v>40</v>
      </c>
      <c r="E412" s="80">
        <v>5</v>
      </c>
      <c r="G412" s="79">
        <f t="shared" si="5"/>
        <v>103.70000000000002</v>
      </c>
    </row>
    <row r="413" spans="1:7" ht="14.25" customHeight="1">
      <c r="A413" s="86">
        <v>44196</v>
      </c>
      <c r="B413" s="526" t="s">
        <v>114</v>
      </c>
      <c r="C413" s="526" t="s">
        <v>34</v>
      </c>
      <c r="D413" t="s">
        <v>48</v>
      </c>
      <c r="F413" s="2">
        <v>60</v>
      </c>
      <c r="G413" s="79">
        <f t="shared" si="5"/>
        <v>43.700000000000017</v>
      </c>
    </row>
    <row r="414" spans="1:7" ht="14.25" customHeight="1">
      <c r="A414" s="86">
        <v>44196</v>
      </c>
      <c r="B414" s="526" t="s">
        <v>114</v>
      </c>
      <c r="C414" s="526" t="s">
        <v>34</v>
      </c>
      <c r="D414" t="s">
        <v>40</v>
      </c>
      <c r="F414" s="2">
        <v>5</v>
      </c>
      <c r="G414" s="79">
        <f t="shared" si="5"/>
        <v>38.700000000000017</v>
      </c>
    </row>
    <row r="415" spans="1:7" ht="14.25" customHeight="1">
      <c r="A415" s="7">
        <v>44223</v>
      </c>
      <c r="B415" s="526">
        <v>21465</v>
      </c>
      <c r="C415" s="526" t="s">
        <v>34</v>
      </c>
      <c r="D415" t="s">
        <v>16</v>
      </c>
      <c r="F415" s="80">
        <v>33.799999999999997</v>
      </c>
      <c r="G415" s="79">
        <f t="shared" ref="G415:G479" si="6">+G414+E415-F415</f>
        <v>4.9000000000000199</v>
      </c>
    </row>
    <row r="416" spans="1:7" ht="14.25" customHeight="1">
      <c r="A416" s="7">
        <v>44223</v>
      </c>
      <c r="B416" s="526">
        <v>21465</v>
      </c>
      <c r="C416" s="526" t="s">
        <v>34</v>
      </c>
      <c r="D416" t="s">
        <v>17</v>
      </c>
      <c r="F416" s="80">
        <v>4.9000000000000004</v>
      </c>
      <c r="G416" s="79">
        <f t="shared" si="6"/>
        <v>1.9539925233402755E-14</v>
      </c>
    </row>
    <row r="417" spans="1:7" ht="14.25" customHeight="1">
      <c r="A417" s="44">
        <v>44227</v>
      </c>
      <c r="B417" s="525" t="s">
        <v>14</v>
      </c>
      <c r="C417" s="525" t="s">
        <v>15</v>
      </c>
      <c r="D417" t="s">
        <v>16</v>
      </c>
      <c r="E417" s="80">
        <v>36.1</v>
      </c>
      <c r="G417" s="79">
        <f t="shared" si="6"/>
        <v>36.100000000000023</v>
      </c>
    </row>
    <row r="418" spans="1:7" ht="14.25" customHeight="1">
      <c r="B418" s="526"/>
      <c r="C418" s="526"/>
      <c r="D418" t="s">
        <v>17</v>
      </c>
      <c r="E418" s="80">
        <v>6.3</v>
      </c>
      <c r="G418" s="79">
        <f t="shared" si="6"/>
        <v>42.40000000000002</v>
      </c>
    </row>
    <row r="419" spans="1:7" ht="14.25" customHeight="1">
      <c r="B419" s="526"/>
      <c r="C419" s="526"/>
      <c r="D419" t="s">
        <v>48</v>
      </c>
      <c r="E419" s="80">
        <v>60</v>
      </c>
      <c r="G419" s="79">
        <f t="shared" si="6"/>
        <v>102.40000000000002</v>
      </c>
    </row>
    <row r="420" spans="1:7" ht="14.25" customHeight="1">
      <c r="B420" s="526"/>
      <c r="C420" s="526"/>
      <c r="D420" t="s">
        <v>40</v>
      </c>
      <c r="E420" s="80">
        <v>5</v>
      </c>
      <c r="G420" s="79">
        <f t="shared" si="6"/>
        <v>107.40000000000002</v>
      </c>
    </row>
    <row r="421" spans="1:7" ht="14.25" customHeight="1">
      <c r="A421" s="86">
        <v>44227</v>
      </c>
      <c r="B421" s="526" t="s">
        <v>114</v>
      </c>
      <c r="C421" s="526" t="s">
        <v>15</v>
      </c>
      <c r="D421" t="s">
        <v>48</v>
      </c>
      <c r="F421" s="2">
        <v>60</v>
      </c>
      <c r="G421" s="79">
        <f t="shared" si="6"/>
        <v>47.40000000000002</v>
      </c>
    </row>
    <row r="422" spans="1:7" ht="14.25" customHeight="1">
      <c r="A422" s="86">
        <v>44227</v>
      </c>
      <c r="B422" s="526" t="s">
        <v>114</v>
      </c>
      <c r="C422" s="526" t="s">
        <v>15</v>
      </c>
      <c r="D422" t="s">
        <v>40</v>
      </c>
      <c r="F422" s="2">
        <v>5</v>
      </c>
      <c r="G422" s="79">
        <f t="shared" si="6"/>
        <v>42.40000000000002</v>
      </c>
    </row>
    <row r="423" spans="1:7" ht="14.25" customHeight="1">
      <c r="A423" s="86">
        <v>44271</v>
      </c>
      <c r="B423" s="526">
        <v>21931</v>
      </c>
      <c r="C423" s="526" t="s">
        <v>15</v>
      </c>
      <c r="D423" t="s">
        <v>16</v>
      </c>
      <c r="F423" s="2">
        <v>36.1</v>
      </c>
      <c r="G423" s="79">
        <f t="shared" si="6"/>
        <v>6.3000000000000185</v>
      </c>
    </row>
    <row r="424" spans="1:7" ht="14.25" customHeight="1">
      <c r="A424" s="86">
        <v>44271</v>
      </c>
      <c r="B424" s="526">
        <v>21931</v>
      </c>
      <c r="C424" s="526" t="s">
        <v>15</v>
      </c>
      <c r="D424" t="s">
        <v>17</v>
      </c>
      <c r="F424" s="2">
        <v>6.3</v>
      </c>
      <c r="G424" s="79">
        <f t="shared" si="6"/>
        <v>1.865174681370263E-14</v>
      </c>
    </row>
    <row r="425" spans="1:7" ht="14.25" customHeight="1">
      <c r="A425" s="44">
        <v>44255</v>
      </c>
      <c r="B425" s="525" t="s">
        <v>14</v>
      </c>
      <c r="C425" s="525" t="s">
        <v>20</v>
      </c>
      <c r="D425" t="s">
        <v>16</v>
      </c>
      <c r="E425" s="80">
        <v>32.700000000000003</v>
      </c>
      <c r="G425" s="79">
        <f t="shared" si="6"/>
        <v>32.700000000000024</v>
      </c>
    </row>
    <row r="426" spans="1:7" ht="14.25" customHeight="1">
      <c r="B426" s="526"/>
      <c r="C426" s="526"/>
      <c r="D426" t="s">
        <v>17</v>
      </c>
      <c r="E426" s="80">
        <v>5.7</v>
      </c>
      <c r="G426" s="79">
        <f t="shared" si="6"/>
        <v>38.400000000000027</v>
      </c>
    </row>
    <row r="427" spans="1:7" ht="14.25" customHeight="1">
      <c r="B427" s="526"/>
      <c r="C427" s="526"/>
      <c r="D427" t="s">
        <v>48</v>
      </c>
      <c r="E427" s="80">
        <v>56</v>
      </c>
      <c r="G427" s="79">
        <f t="shared" si="6"/>
        <v>94.400000000000034</v>
      </c>
    </row>
    <row r="428" spans="1:7" ht="14.25" customHeight="1">
      <c r="B428" s="526"/>
      <c r="C428" s="526"/>
      <c r="D428" t="s">
        <v>40</v>
      </c>
      <c r="E428" s="80">
        <v>5</v>
      </c>
      <c r="G428" s="79">
        <f t="shared" si="6"/>
        <v>99.400000000000034</v>
      </c>
    </row>
    <row r="429" spans="1:7" ht="14.25" customHeight="1">
      <c r="A429" s="7">
        <v>44255</v>
      </c>
      <c r="B429" s="526" t="s">
        <v>114</v>
      </c>
      <c r="C429" s="526" t="s">
        <v>20</v>
      </c>
      <c r="D429" t="s">
        <v>18</v>
      </c>
      <c r="E429" s="80"/>
      <c r="F429" s="2">
        <v>56</v>
      </c>
      <c r="G429" s="79">
        <f t="shared" si="6"/>
        <v>43.400000000000034</v>
      </c>
    </row>
    <row r="430" spans="1:7" ht="14.25" customHeight="1">
      <c r="A430" s="7">
        <v>44255</v>
      </c>
      <c r="B430" s="526" t="s">
        <v>114</v>
      </c>
      <c r="C430" s="526" t="s">
        <v>20</v>
      </c>
      <c r="D430" t="s">
        <v>19</v>
      </c>
      <c r="E430" s="80"/>
      <c r="F430" s="2">
        <v>5</v>
      </c>
      <c r="G430" s="79">
        <f t="shared" si="6"/>
        <v>38.400000000000034</v>
      </c>
    </row>
    <row r="431" spans="1:7" ht="14.25" customHeight="1">
      <c r="A431" s="7">
        <v>44313</v>
      </c>
      <c r="B431" s="526">
        <v>22264</v>
      </c>
      <c r="C431" s="526" t="s">
        <v>20</v>
      </c>
      <c r="D431" t="s">
        <v>16</v>
      </c>
      <c r="E431" s="80"/>
      <c r="F431" s="2">
        <v>32.700000000000003</v>
      </c>
      <c r="G431" s="79">
        <f t="shared" si="6"/>
        <v>5.7000000000000313</v>
      </c>
    </row>
    <row r="432" spans="1:7" ht="14.25" customHeight="1">
      <c r="A432" s="7">
        <v>44313</v>
      </c>
      <c r="B432" s="526">
        <v>22264</v>
      </c>
      <c r="C432" s="526" t="s">
        <v>20</v>
      </c>
      <c r="D432" t="s">
        <v>17</v>
      </c>
      <c r="E432" s="80"/>
      <c r="F432" s="2">
        <v>5.7</v>
      </c>
      <c r="G432" s="79">
        <f t="shared" si="6"/>
        <v>3.1086244689504383E-14</v>
      </c>
    </row>
    <row r="433" spans="1:7" ht="14.25" customHeight="1">
      <c r="A433" s="44">
        <v>44286</v>
      </c>
      <c r="B433" s="525" t="s">
        <v>14</v>
      </c>
      <c r="C433" s="525" t="s">
        <v>23</v>
      </c>
      <c r="D433" t="s">
        <v>16</v>
      </c>
      <c r="E433" s="80">
        <v>35.799999999999997</v>
      </c>
      <c r="G433" s="79">
        <f t="shared" si="6"/>
        <v>35.800000000000026</v>
      </c>
    </row>
    <row r="434" spans="1:7" ht="14.25" customHeight="1">
      <c r="B434" s="526"/>
      <c r="C434" s="526"/>
      <c r="D434" t="s">
        <v>17</v>
      </c>
      <c r="E434" s="80">
        <v>3.8</v>
      </c>
      <c r="G434" s="79">
        <f t="shared" si="6"/>
        <v>39.600000000000023</v>
      </c>
    </row>
    <row r="435" spans="1:7" ht="14.25" customHeight="1">
      <c r="B435" s="526"/>
      <c r="C435" s="526"/>
      <c r="D435" t="s">
        <v>48</v>
      </c>
      <c r="E435" s="80">
        <v>60</v>
      </c>
      <c r="G435" s="79">
        <f t="shared" si="6"/>
        <v>99.600000000000023</v>
      </c>
    </row>
    <row r="436" spans="1:7" ht="14.25" customHeight="1">
      <c r="B436" s="526"/>
      <c r="C436" s="526"/>
      <c r="D436" t="s">
        <v>40</v>
      </c>
      <c r="E436" s="80">
        <v>5</v>
      </c>
      <c r="G436" s="79">
        <f t="shared" si="6"/>
        <v>104.60000000000002</v>
      </c>
    </row>
    <row r="437" spans="1:7" ht="14.25" customHeight="1">
      <c r="B437" s="526"/>
      <c r="C437" s="526"/>
      <c r="D437" t="s">
        <v>242</v>
      </c>
      <c r="E437" s="80">
        <v>10</v>
      </c>
      <c r="G437" s="79">
        <f t="shared" si="6"/>
        <v>114.60000000000002</v>
      </c>
    </row>
    <row r="438" spans="1:7" ht="14.25" customHeight="1">
      <c r="A438" s="7">
        <v>44286</v>
      </c>
      <c r="B438" s="526" t="s">
        <v>114</v>
      </c>
      <c r="C438" s="526" t="s">
        <v>23</v>
      </c>
      <c r="D438" t="s">
        <v>18</v>
      </c>
      <c r="E438" s="80"/>
      <c r="F438" s="2">
        <v>60</v>
      </c>
      <c r="G438" s="79">
        <f t="shared" si="6"/>
        <v>54.600000000000023</v>
      </c>
    </row>
    <row r="439" spans="1:7" ht="14.25" customHeight="1">
      <c r="A439" s="7">
        <v>44286</v>
      </c>
      <c r="B439" s="526" t="s">
        <v>114</v>
      </c>
      <c r="C439" s="526" t="s">
        <v>23</v>
      </c>
      <c r="D439" t="s">
        <v>19</v>
      </c>
      <c r="E439" s="80"/>
      <c r="F439" s="2">
        <v>5</v>
      </c>
      <c r="G439" s="79">
        <f t="shared" si="6"/>
        <v>49.600000000000023</v>
      </c>
    </row>
    <row r="440" spans="1:7" ht="14.25" customHeight="1">
      <c r="A440" s="7">
        <v>44313</v>
      </c>
      <c r="B440" s="526">
        <v>22264</v>
      </c>
      <c r="C440" s="526" t="s">
        <v>23</v>
      </c>
      <c r="D440" t="s">
        <v>16</v>
      </c>
      <c r="E440" s="80"/>
      <c r="F440" s="2">
        <v>35.799999999999997</v>
      </c>
      <c r="G440" s="79">
        <f t="shared" si="6"/>
        <v>13.800000000000026</v>
      </c>
    </row>
    <row r="441" spans="1:7" ht="14.25" customHeight="1">
      <c r="A441" s="7">
        <v>44517</v>
      </c>
      <c r="B441" s="526">
        <v>23934</v>
      </c>
      <c r="C441" s="526" t="s">
        <v>23</v>
      </c>
      <c r="D441" t="s">
        <v>242</v>
      </c>
      <c r="E441" s="80"/>
      <c r="F441" s="2">
        <v>10</v>
      </c>
      <c r="G441" s="79">
        <f t="shared" si="6"/>
        <v>3.8000000000000256</v>
      </c>
    </row>
    <row r="442" spans="1:7" ht="14.25" customHeight="1">
      <c r="A442" s="7">
        <v>44313</v>
      </c>
      <c r="B442" s="526">
        <v>22264</v>
      </c>
      <c r="C442" s="526" t="s">
        <v>23</v>
      </c>
      <c r="D442" t="s">
        <v>17</v>
      </c>
      <c r="E442" s="80"/>
      <c r="F442" s="2">
        <v>3.8</v>
      </c>
      <c r="G442" s="79">
        <f t="shared" si="6"/>
        <v>2.5757174171303632E-14</v>
      </c>
    </row>
    <row r="443" spans="1:7" ht="14.25" customHeight="1">
      <c r="A443" s="44">
        <v>44316</v>
      </c>
      <c r="B443" s="525" t="s">
        <v>14</v>
      </c>
      <c r="C443" s="525" t="s">
        <v>24</v>
      </c>
      <c r="D443" t="s">
        <v>16</v>
      </c>
      <c r="E443" s="80">
        <v>34.6</v>
      </c>
      <c r="G443" s="79">
        <f t="shared" si="6"/>
        <v>34.60000000000003</v>
      </c>
    </row>
    <row r="444" spans="1:7" ht="14.25" customHeight="1">
      <c r="B444" s="526"/>
      <c r="C444" s="526"/>
      <c r="D444" t="s">
        <v>17</v>
      </c>
      <c r="E444" s="80">
        <v>4.8</v>
      </c>
      <c r="G444" s="79">
        <f t="shared" si="6"/>
        <v>39.400000000000027</v>
      </c>
    </row>
    <row r="445" spans="1:7" ht="14.25" customHeight="1">
      <c r="B445" s="526"/>
      <c r="C445" s="526"/>
      <c r="D445" t="s">
        <v>48</v>
      </c>
      <c r="E445" s="80">
        <v>60</v>
      </c>
      <c r="G445" s="79">
        <f t="shared" si="6"/>
        <v>99.400000000000034</v>
      </c>
    </row>
    <row r="446" spans="1:7" ht="14.25" customHeight="1">
      <c r="B446" s="526"/>
      <c r="C446" s="526"/>
      <c r="D446" t="s">
        <v>40</v>
      </c>
      <c r="E446" s="80">
        <v>5</v>
      </c>
      <c r="G446" s="79">
        <f t="shared" si="6"/>
        <v>104.40000000000003</v>
      </c>
    </row>
    <row r="447" spans="1:7" ht="14.25" customHeight="1">
      <c r="A447" s="7">
        <v>44316</v>
      </c>
      <c r="B447" s="526" t="s">
        <v>114</v>
      </c>
      <c r="C447" s="526" t="s">
        <v>24</v>
      </c>
      <c r="D447" t="s">
        <v>18</v>
      </c>
      <c r="E447" s="80"/>
      <c r="F447" s="2">
        <v>60</v>
      </c>
      <c r="G447" s="79">
        <f t="shared" si="6"/>
        <v>44.400000000000034</v>
      </c>
    </row>
    <row r="448" spans="1:7" ht="14.25" customHeight="1">
      <c r="A448" s="7">
        <v>44316</v>
      </c>
      <c r="B448" s="526" t="s">
        <v>114</v>
      </c>
      <c r="C448" s="526" t="s">
        <v>24</v>
      </c>
      <c r="D448" t="s">
        <v>19</v>
      </c>
      <c r="E448" s="80"/>
      <c r="F448" s="2">
        <v>5</v>
      </c>
      <c r="G448" s="79">
        <f t="shared" si="6"/>
        <v>39.400000000000034</v>
      </c>
    </row>
    <row r="449" spans="1:7" ht="14.25" customHeight="1">
      <c r="A449" s="7">
        <v>44336</v>
      </c>
      <c r="B449" s="526">
        <v>22503</v>
      </c>
      <c r="C449" s="526" t="s">
        <v>24</v>
      </c>
      <c r="D449" t="s">
        <v>16</v>
      </c>
      <c r="E449" s="80"/>
      <c r="F449" s="2">
        <v>34.6</v>
      </c>
      <c r="G449" s="79">
        <f t="shared" si="6"/>
        <v>4.8000000000000327</v>
      </c>
    </row>
    <row r="450" spans="1:7" ht="14.25" customHeight="1">
      <c r="A450" s="7">
        <v>44336</v>
      </c>
      <c r="B450" s="526">
        <v>22503</v>
      </c>
      <c r="C450" s="526" t="s">
        <v>24</v>
      </c>
      <c r="D450" t="s">
        <v>17</v>
      </c>
      <c r="E450" s="80"/>
      <c r="F450" s="2">
        <v>4.8</v>
      </c>
      <c r="G450" s="79">
        <f t="shared" si="6"/>
        <v>3.2862601528904634E-14</v>
      </c>
    </row>
    <row r="451" spans="1:7" ht="14.25" customHeight="1">
      <c r="A451" s="44">
        <v>44347</v>
      </c>
      <c r="B451" s="525" t="s">
        <v>14</v>
      </c>
      <c r="C451" s="525" t="s">
        <v>25</v>
      </c>
      <c r="D451" t="s">
        <v>16</v>
      </c>
      <c r="E451" s="80">
        <v>28.1</v>
      </c>
      <c r="G451" s="79">
        <f t="shared" si="6"/>
        <v>28.100000000000033</v>
      </c>
    </row>
    <row r="452" spans="1:7" ht="14.25" customHeight="1">
      <c r="B452" s="526"/>
      <c r="C452" s="526"/>
      <c r="D452" t="s">
        <v>17</v>
      </c>
      <c r="E452" s="80">
        <v>3.5</v>
      </c>
      <c r="G452" s="79">
        <f t="shared" si="6"/>
        <v>31.600000000000033</v>
      </c>
    </row>
    <row r="453" spans="1:7" ht="14.25" customHeight="1">
      <c r="B453" s="526"/>
      <c r="C453" s="526"/>
      <c r="D453" t="s">
        <v>48</v>
      </c>
      <c r="E453" s="80">
        <v>60</v>
      </c>
      <c r="G453" s="79">
        <f t="shared" si="6"/>
        <v>91.600000000000037</v>
      </c>
    </row>
    <row r="454" spans="1:7" ht="14.25" customHeight="1">
      <c r="B454" s="526"/>
      <c r="C454" s="526"/>
      <c r="D454" t="s">
        <v>40</v>
      </c>
      <c r="E454" s="80">
        <v>5</v>
      </c>
      <c r="G454" s="79">
        <f t="shared" si="6"/>
        <v>96.600000000000037</v>
      </c>
    </row>
    <row r="455" spans="1:7" ht="14.25" customHeight="1">
      <c r="A455" s="7">
        <v>44347</v>
      </c>
      <c r="B455" s="526" t="s">
        <v>114</v>
      </c>
      <c r="C455" s="526" t="s">
        <v>25</v>
      </c>
      <c r="D455" t="s">
        <v>18</v>
      </c>
      <c r="E455" s="80"/>
      <c r="F455" s="2">
        <v>60</v>
      </c>
      <c r="G455" s="79">
        <f t="shared" si="6"/>
        <v>36.600000000000037</v>
      </c>
    </row>
    <row r="456" spans="1:7" ht="14.25" customHeight="1">
      <c r="A456" s="7">
        <v>44347</v>
      </c>
      <c r="B456" s="526" t="s">
        <v>114</v>
      </c>
      <c r="C456" s="526" t="s">
        <v>25</v>
      </c>
      <c r="D456" t="s">
        <v>19</v>
      </c>
      <c r="E456" s="80"/>
      <c r="F456" s="2">
        <v>5</v>
      </c>
      <c r="G456" s="79">
        <f t="shared" si="6"/>
        <v>31.600000000000037</v>
      </c>
    </row>
    <row r="457" spans="1:7" ht="14.25" customHeight="1">
      <c r="A457" s="7">
        <v>44370</v>
      </c>
      <c r="B457" s="526">
        <v>22855</v>
      </c>
      <c r="C457" s="526" t="s">
        <v>25</v>
      </c>
      <c r="D457" t="s">
        <v>16</v>
      </c>
      <c r="E457" s="80"/>
      <c r="F457" s="2">
        <v>28.1</v>
      </c>
      <c r="G457" s="79">
        <f t="shared" si="6"/>
        <v>3.5000000000000355</v>
      </c>
    </row>
    <row r="458" spans="1:7" ht="14.25" customHeight="1">
      <c r="A458" s="7">
        <v>44370</v>
      </c>
      <c r="B458" s="526">
        <v>22855</v>
      </c>
      <c r="C458" s="526" t="s">
        <v>25</v>
      </c>
      <c r="D458" t="s">
        <v>17</v>
      </c>
      <c r="E458" s="80"/>
      <c r="F458" s="2">
        <v>3.5</v>
      </c>
      <c r="G458" s="79">
        <f t="shared" si="6"/>
        <v>3.5527136788005009E-14</v>
      </c>
    </row>
    <row r="459" spans="1:7" ht="14.25" customHeight="1">
      <c r="A459" s="44">
        <v>44377</v>
      </c>
      <c r="B459" s="525" t="s">
        <v>14</v>
      </c>
      <c r="C459" s="525" t="s">
        <v>26</v>
      </c>
      <c r="D459" t="s">
        <v>16</v>
      </c>
      <c r="E459" s="80">
        <v>30.8</v>
      </c>
      <c r="G459" s="79">
        <f t="shared" si="6"/>
        <v>30.800000000000036</v>
      </c>
    </row>
    <row r="460" spans="1:7" ht="14.25" customHeight="1">
      <c r="B460" s="526"/>
      <c r="C460" s="526"/>
      <c r="D460" t="s">
        <v>17</v>
      </c>
      <c r="E460" s="87">
        <v>5.4</v>
      </c>
      <c r="G460" s="79">
        <f t="shared" si="6"/>
        <v>36.200000000000038</v>
      </c>
    </row>
    <row r="461" spans="1:7" ht="14.25" customHeight="1">
      <c r="B461" s="526"/>
      <c r="C461" s="526"/>
      <c r="D461" t="s">
        <v>48</v>
      </c>
      <c r="E461" s="80">
        <v>60</v>
      </c>
      <c r="G461" s="79">
        <f t="shared" si="6"/>
        <v>96.200000000000045</v>
      </c>
    </row>
    <row r="462" spans="1:7" ht="14.25" customHeight="1">
      <c r="B462" s="526"/>
      <c r="C462" s="526"/>
      <c r="D462" t="s">
        <v>40</v>
      </c>
      <c r="E462" s="80">
        <v>5</v>
      </c>
      <c r="G462" s="79">
        <f t="shared" si="6"/>
        <v>101.20000000000005</v>
      </c>
    </row>
    <row r="463" spans="1:7" ht="14.25" customHeight="1">
      <c r="A463" s="7">
        <v>44377</v>
      </c>
      <c r="B463" s="526" t="s">
        <v>114</v>
      </c>
      <c r="C463" s="526" t="s">
        <v>26</v>
      </c>
      <c r="D463" t="s">
        <v>18</v>
      </c>
      <c r="E463" s="80"/>
      <c r="F463" s="2">
        <v>60</v>
      </c>
      <c r="G463" s="79">
        <f t="shared" si="6"/>
        <v>41.200000000000045</v>
      </c>
    </row>
    <row r="464" spans="1:7" ht="14.25" customHeight="1">
      <c r="A464" s="7">
        <v>44377</v>
      </c>
      <c r="B464" s="526" t="s">
        <v>114</v>
      </c>
      <c r="C464" s="526" t="s">
        <v>26</v>
      </c>
      <c r="D464" t="s">
        <v>19</v>
      </c>
      <c r="E464" s="80"/>
      <c r="F464" s="2">
        <v>5</v>
      </c>
      <c r="G464" s="79">
        <f t="shared" si="6"/>
        <v>36.200000000000045</v>
      </c>
    </row>
    <row r="465" spans="1:7" ht="14.25" customHeight="1">
      <c r="A465" s="7">
        <v>44400</v>
      </c>
      <c r="B465" s="526">
        <v>23101</v>
      </c>
      <c r="C465" s="526" t="s">
        <v>26</v>
      </c>
      <c r="D465" t="s">
        <v>16</v>
      </c>
      <c r="E465" s="80"/>
      <c r="F465" s="2">
        <v>30.8</v>
      </c>
      <c r="G465" s="79">
        <f t="shared" si="6"/>
        <v>5.4000000000000448</v>
      </c>
    </row>
    <row r="466" spans="1:7" ht="14.25" customHeight="1">
      <c r="A466" s="7">
        <v>44400</v>
      </c>
      <c r="B466" s="526">
        <v>23101</v>
      </c>
      <c r="C466" s="526" t="s">
        <v>26</v>
      </c>
      <c r="D466" t="s">
        <v>17</v>
      </c>
      <c r="E466" s="80"/>
      <c r="F466" s="2">
        <v>5.4</v>
      </c>
      <c r="G466" s="79">
        <f t="shared" si="6"/>
        <v>4.4408920985006262E-14</v>
      </c>
    </row>
    <row r="467" spans="1:7" ht="14.25" customHeight="1">
      <c r="A467" s="88">
        <v>44408</v>
      </c>
      <c r="B467" s="525" t="s">
        <v>14</v>
      </c>
      <c r="C467" s="525" t="s">
        <v>27</v>
      </c>
      <c r="D467" t="s">
        <v>16</v>
      </c>
      <c r="E467" s="2">
        <v>27</v>
      </c>
      <c r="G467" s="79">
        <f t="shared" si="6"/>
        <v>27.000000000000043</v>
      </c>
    </row>
    <row r="468" spans="1:7">
      <c r="A468" s="86"/>
      <c r="B468" s="526"/>
      <c r="C468" s="526"/>
      <c r="D468" t="s">
        <v>17</v>
      </c>
      <c r="E468" s="2">
        <v>2.8</v>
      </c>
      <c r="G468" s="79">
        <f t="shared" si="6"/>
        <v>29.800000000000043</v>
      </c>
    </row>
    <row r="469" spans="1:7">
      <c r="A469" s="86"/>
      <c r="B469" s="526"/>
      <c r="C469" s="526"/>
      <c r="D469" t="s">
        <v>18</v>
      </c>
      <c r="E469" s="2">
        <v>60</v>
      </c>
      <c r="G469" s="79">
        <f t="shared" si="6"/>
        <v>89.80000000000004</v>
      </c>
    </row>
    <row r="470" spans="1:7">
      <c r="A470" s="86"/>
      <c r="B470" s="526"/>
      <c r="C470" s="526"/>
      <c r="D470" t="s">
        <v>19</v>
      </c>
      <c r="E470" s="2">
        <v>5</v>
      </c>
      <c r="G470" s="79">
        <f t="shared" si="6"/>
        <v>94.80000000000004</v>
      </c>
    </row>
    <row r="471" spans="1:7">
      <c r="A471" s="86">
        <v>44408</v>
      </c>
      <c r="B471" s="526" t="s">
        <v>114</v>
      </c>
      <c r="C471" s="526" t="s">
        <v>27</v>
      </c>
      <c r="D471" t="s">
        <v>18</v>
      </c>
      <c r="F471" s="2">
        <v>60</v>
      </c>
      <c r="G471" s="79">
        <f t="shared" si="6"/>
        <v>34.80000000000004</v>
      </c>
    </row>
    <row r="472" spans="1:7">
      <c r="A472" s="86">
        <v>44408</v>
      </c>
      <c r="B472" s="526" t="s">
        <v>114</v>
      </c>
      <c r="C472" s="526" t="s">
        <v>27</v>
      </c>
      <c r="D472" t="s">
        <v>19</v>
      </c>
      <c r="F472" s="2">
        <v>5</v>
      </c>
      <c r="G472" s="79">
        <f t="shared" si="6"/>
        <v>29.80000000000004</v>
      </c>
    </row>
    <row r="473" spans="1:7">
      <c r="A473" s="86">
        <v>44440</v>
      </c>
      <c r="B473" s="526">
        <v>23342</v>
      </c>
      <c r="C473" s="526" t="s">
        <v>27</v>
      </c>
      <c r="D473" t="s">
        <v>16</v>
      </c>
      <c r="F473" s="2">
        <v>27</v>
      </c>
      <c r="G473" s="79">
        <f t="shared" si="6"/>
        <v>2.8000000000000398</v>
      </c>
    </row>
    <row r="474" spans="1:7">
      <c r="A474" s="86">
        <v>44440</v>
      </c>
      <c r="B474" s="526">
        <v>23342</v>
      </c>
      <c r="C474" s="526" t="s">
        <v>27</v>
      </c>
      <c r="D474" t="s">
        <v>17</v>
      </c>
      <c r="F474" s="2">
        <v>2.8</v>
      </c>
      <c r="G474" s="79">
        <f t="shared" si="6"/>
        <v>3.9968028886505635E-14</v>
      </c>
    </row>
    <row r="475" spans="1:7">
      <c r="A475" s="90">
        <v>44439</v>
      </c>
      <c r="B475" s="64" t="s">
        <v>14</v>
      </c>
      <c r="C475" s="64" t="s">
        <v>28</v>
      </c>
      <c r="D475" t="s">
        <v>16</v>
      </c>
      <c r="E475" s="2">
        <v>30.5</v>
      </c>
      <c r="G475" s="79">
        <f t="shared" si="6"/>
        <v>30.500000000000039</v>
      </c>
    </row>
    <row r="476" spans="1:7">
      <c r="B476" s="526"/>
      <c r="C476" s="526"/>
      <c r="D476" t="s">
        <v>17</v>
      </c>
      <c r="E476" s="2">
        <v>3.1</v>
      </c>
      <c r="G476" s="79">
        <f t="shared" si="6"/>
        <v>33.600000000000037</v>
      </c>
    </row>
    <row r="477" spans="1:7">
      <c r="B477" s="526"/>
      <c r="C477" s="526"/>
      <c r="D477" t="s">
        <v>18</v>
      </c>
      <c r="E477" s="2">
        <v>60</v>
      </c>
      <c r="G477" s="79">
        <f t="shared" si="6"/>
        <v>93.600000000000037</v>
      </c>
    </row>
    <row r="478" spans="1:7">
      <c r="B478" s="526"/>
      <c r="C478" s="526"/>
      <c r="D478" t="s">
        <v>19</v>
      </c>
      <c r="E478" s="2">
        <v>5</v>
      </c>
      <c r="G478" s="79">
        <f t="shared" si="6"/>
        <v>98.600000000000037</v>
      </c>
    </row>
    <row r="479" spans="1:7">
      <c r="A479" s="7">
        <v>44439</v>
      </c>
      <c r="B479" s="526" t="s">
        <v>114</v>
      </c>
      <c r="C479" s="526" t="s">
        <v>28</v>
      </c>
      <c r="D479" t="s">
        <v>18</v>
      </c>
      <c r="E479" s="92"/>
      <c r="F479" s="93">
        <v>60</v>
      </c>
      <c r="G479" s="79">
        <f t="shared" si="6"/>
        <v>38.600000000000037</v>
      </c>
    </row>
    <row r="480" spans="1:7">
      <c r="A480" s="7">
        <v>44439</v>
      </c>
      <c r="B480" s="526" t="s">
        <v>114</v>
      </c>
      <c r="C480" s="526" t="s">
        <v>28</v>
      </c>
      <c r="D480" t="s">
        <v>19</v>
      </c>
      <c r="E480" s="92"/>
      <c r="F480" s="93">
        <v>5</v>
      </c>
      <c r="G480" s="79">
        <f t="shared" ref="G480:G552" si="7">+G479+E480-F480</f>
        <v>33.600000000000037</v>
      </c>
    </row>
    <row r="481" spans="1:13">
      <c r="A481" s="7">
        <v>44474</v>
      </c>
      <c r="B481" s="526">
        <v>23563</v>
      </c>
      <c r="C481" s="526" t="s">
        <v>28</v>
      </c>
      <c r="D481" t="s">
        <v>16</v>
      </c>
      <c r="E481" s="94"/>
      <c r="F481" s="163">
        <v>30.5</v>
      </c>
      <c r="G481" s="79">
        <f t="shared" si="7"/>
        <v>3.1000000000000369</v>
      </c>
    </row>
    <row r="482" spans="1:13">
      <c r="A482" s="7">
        <v>44474</v>
      </c>
      <c r="B482" s="526">
        <v>23563</v>
      </c>
      <c r="C482" s="526" t="s">
        <v>28</v>
      </c>
      <c r="D482" t="s">
        <v>17</v>
      </c>
      <c r="E482" s="94"/>
      <c r="F482" s="163">
        <v>3.1</v>
      </c>
      <c r="G482" s="79">
        <f t="shared" si="7"/>
        <v>3.6859404417555197E-14</v>
      </c>
    </row>
    <row r="483" spans="1:13">
      <c r="A483" s="90">
        <v>44469</v>
      </c>
      <c r="B483" s="64" t="s">
        <v>14</v>
      </c>
      <c r="C483" s="64" t="s">
        <v>53</v>
      </c>
      <c r="D483" t="s">
        <v>16</v>
      </c>
      <c r="E483" s="79">
        <v>31.6</v>
      </c>
      <c r="F483" s="163"/>
      <c r="G483" s="79">
        <f t="shared" si="7"/>
        <v>31.600000000000037</v>
      </c>
    </row>
    <row r="484" spans="1:13">
      <c r="B484" s="526"/>
      <c r="C484" s="526"/>
      <c r="D484" t="s">
        <v>17</v>
      </c>
      <c r="E484" s="79">
        <v>4.7</v>
      </c>
      <c r="F484" s="163"/>
      <c r="G484" s="79">
        <f t="shared" si="7"/>
        <v>36.30000000000004</v>
      </c>
    </row>
    <row r="485" spans="1:13">
      <c r="B485" s="526"/>
      <c r="C485" s="526"/>
      <c r="D485" t="s">
        <v>18</v>
      </c>
      <c r="E485" s="79">
        <v>60</v>
      </c>
      <c r="F485" s="163"/>
      <c r="G485" s="79">
        <f t="shared" si="7"/>
        <v>96.30000000000004</v>
      </c>
    </row>
    <row r="486" spans="1:13">
      <c r="B486" s="526"/>
      <c r="C486" s="526"/>
      <c r="D486" t="s">
        <v>19</v>
      </c>
      <c r="E486" s="79">
        <v>5</v>
      </c>
      <c r="F486" s="163"/>
      <c r="G486" s="79">
        <f t="shared" si="7"/>
        <v>101.30000000000004</v>
      </c>
    </row>
    <row r="487" spans="1:13">
      <c r="A487" s="95">
        <v>44469</v>
      </c>
      <c r="B487" s="65" t="s">
        <v>114</v>
      </c>
      <c r="C487" s="65" t="s">
        <v>53</v>
      </c>
      <c r="D487" t="s">
        <v>18</v>
      </c>
      <c r="E487" s="94"/>
      <c r="F487" s="79">
        <v>60</v>
      </c>
      <c r="G487" s="79">
        <f t="shared" si="7"/>
        <v>41.30000000000004</v>
      </c>
    </row>
    <row r="488" spans="1:13">
      <c r="A488" s="95">
        <v>44469</v>
      </c>
      <c r="B488" s="65" t="s">
        <v>114</v>
      </c>
      <c r="C488" s="65" t="s">
        <v>53</v>
      </c>
      <c r="D488" t="s">
        <v>19</v>
      </c>
      <c r="E488" s="94"/>
      <c r="F488" s="79">
        <v>5</v>
      </c>
      <c r="G488" s="79">
        <f t="shared" si="7"/>
        <v>36.30000000000004</v>
      </c>
      <c r="J488" s="475"/>
    </row>
    <row r="489" spans="1:13">
      <c r="A489" s="95">
        <v>44621</v>
      </c>
      <c r="B489" s="65">
        <v>24508</v>
      </c>
      <c r="C489" s="65" t="s">
        <v>53</v>
      </c>
      <c r="D489" t="s">
        <v>16</v>
      </c>
      <c r="E489" s="94"/>
      <c r="F489" s="79">
        <v>31.6</v>
      </c>
      <c r="G489" s="79">
        <f t="shared" si="7"/>
        <v>4.7000000000000384</v>
      </c>
      <c r="J489" s="475"/>
    </row>
    <row r="490" spans="1:13">
      <c r="A490" s="95">
        <v>44621</v>
      </c>
      <c r="B490" s="65">
        <v>24508</v>
      </c>
      <c r="C490" s="65" t="s">
        <v>53</v>
      </c>
      <c r="D490" t="s">
        <v>17</v>
      </c>
      <c r="E490" s="94"/>
      <c r="F490" s="79">
        <v>4.7</v>
      </c>
      <c r="G490" s="79">
        <f t="shared" si="7"/>
        <v>3.8191672047105385E-14</v>
      </c>
      <c r="J490" s="475"/>
    </row>
    <row r="491" spans="1:13">
      <c r="A491" s="88">
        <v>44500</v>
      </c>
      <c r="B491" s="525" t="s">
        <v>14</v>
      </c>
      <c r="C491" s="525" t="s">
        <v>30</v>
      </c>
      <c r="D491" t="s">
        <v>16</v>
      </c>
      <c r="E491" s="79">
        <v>32.700000000000003</v>
      </c>
      <c r="F491" s="79"/>
      <c r="G491" s="79">
        <f t="shared" si="7"/>
        <v>32.700000000000038</v>
      </c>
      <c r="J491" s="475"/>
    </row>
    <row r="492" spans="1:13">
      <c r="A492" s="86"/>
      <c r="B492" s="526"/>
      <c r="C492" s="526"/>
      <c r="D492" t="s">
        <v>17</v>
      </c>
      <c r="E492" s="79">
        <v>2.6</v>
      </c>
      <c r="F492" s="79"/>
      <c r="G492" s="79">
        <f t="shared" si="7"/>
        <v>35.30000000000004</v>
      </c>
      <c r="J492" s="475"/>
    </row>
    <row r="493" spans="1:13">
      <c r="A493" s="86"/>
      <c r="B493" s="526"/>
      <c r="C493" s="526"/>
      <c r="D493" t="s">
        <v>18</v>
      </c>
      <c r="E493" s="79">
        <v>60</v>
      </c>
      <c r="F493" s="79"/>
      <c r="G493" s="79">
        <f t="shared" si="7"/>
        <v>95.30000000000004</v>
      </c>
      <c r="J493" s="475"/>
    </row>
    <row r="494" spans="1:13">
      <c r="A494" s="86"/>
      <c r="B494" s="526"/>
      <c r="C494" s="526"/>
      <c r="D494" t="s">
        <v>19</v>
      </c>
      <c r="E494" s="79">
        <v>5</v>
      </c>
      <c r="F494" s="79"/>
      <c r="G494" s="79">
        <f t="shared" si="7"/>
        <v>100.30000000000004</v>
      </c>
      <c r="J494" s="475"/>
    </row>
    <row r="495" spans="1:13">
      <c r="A495" s="86">
        <v>44500</v>
      </c>
      <c r="B495" s="526" t="s">
        <v>118</v>
      </c>
      <c r="C495" s="526" t="s">
        <v>30</v>
      </c>
      <c r="D495" t="s">
        <v>18</v>
      </c>
      <c r="E495" s="99"/>
      <c r="F495" s="99">
        <v>60</v>
      </c>
      <c r="G495" s="79">
        <f t="shared" si="7"/>
        <v>40.30000000000004</v>
      </c>
      <c r="H495" s="537"/>
      <c r="J495" s="475"/>
      <c r="M495" s="51"/>
    </row>
    <row r="496" spans="1:13">
      <c r="A496" s="86">
        <v>44500</v>
      </c>
      <c r="B496" s="526" t="s">
        <v>118</v>
      </c>
      <c r="C496" s="526" t="s">
        <v>30</v>
      </c>
      <c r="D496" t="s">
        <v>19</v>
      </c>
      <c r="E496" s="51"/>
      <c r="F496" s="51">
        <v>5</v>
      </c>
      <c r="G496" s="79">
        <f t="shared" si="7"/>
        <v>35.30000000000004</v>
      </c>
      <c r="H496" s="537"/>
      <c r="M496" s="51"/>
    </row>
    <row r="497" spans="1:14">
      <c r="A497" s="86">
        <v>44574</v>
      </c>
      <c r="B497" s="526">
        <v>24115</v>
      </c>
      <c r="C497" s="526" t="s">
        <v>30</v>
      </c>
      <c r="D497" t="s">
        <v>16</v>
      </c>
      <c r="E497" s="51"/>
      <c r="F497" s="51">
        <v>32.700000000000003</v>
      </c>
      <c r="G497" s="79">
        <f t="shared" si="7"/>
        <v>2.6000000000000369</v>
      </c>
      <c r="H497" s="537"/>
      <c r="M497" s="51"/>
    </row>
    <row r="498" spans="1:14">
      <c r="A498" s="86">
        <v>44574</v>
      </c>
      <c r="B498" s="526">
        <v>24115</v>
      </c>
      <c r="C498" s="526" t="s">
        <v>30</v>
      </c>
      <c r="D498" t="s">
        <v>17</v>
      </c>
      <c r="E498" s="51"/>
      <c r="F498" s="51">
        <v>2.6</v>
      </c>
      <c r="G498" s="79">
        <f t="shared" si="7"/>
        <v>3.6859404417555197E-14</v>
      </c>
      <c r="H498" s="537"/>
      <c r="M498" s="51"/>
    </row>
    <row r="499" spans="1:14">
      <c r="A499" s="88">
        <v>44530</v>
      </c>
      <c r="B499" s="525" t="s">
        <v>14</v>
      </c>
      <c r="C499" s="525" t="s">
        <v>33</v>
      </c>
      <c r="D499" t="s">
        <v>16</v>
      </c>
      <c r="E499" s="2">
        <v>34.9</v>
      </c>
      <c r="G499" s="79">
        <f t="shared" si="7"/>
        <v>34.900000000000034</v>
      </c>
    </row>
    <row r="500" spans="1:14">
      <c r="A500" s="86"/>
      <c r="B500" s="526"/>
      <c r="C500" s="526"/>
      <c r="D500" t="s">
        <v>17</v>
      </c>
      <c r="E500" s="2">
        <v>4</v>
      </c>
      <c r="G500" s="79">
        <f t="shared" si="7"/>
        <v>38.900000000000034</v>
      </c>
    </row>
    <row r="501" spans="1:14">
      <c r="A501" s="86"/>
      <c r="B501" s="526"/>
      <c r="C501" s="526"/>
      <c r="D501" t="s">
        <v>18</v>
      </c>
      <c r="E501" s="2">
        <v>60</v>
      </c>
      <c r="G501" s="79">
        <f t="shared" si="7"/>
        <v>98.900000000000034</v>
      </c>
    </row>
    <row r="502" spans="1:14">
      <c r="A502" s="86"/>
      <c r="B502" s="526"/>
      <c r="C502" s="526"/>
      <c r="D502" t="s">
        <v>19</v>
      </c>
      <c r="E502" s="2">
        <v>5</v>
      </c>
      <c r="G502" s="79">
        <f t="shared" si="7"/>
        <v>103.90000000000003</v>
      </c>
    </row>
    <row r="503" spans="1:14">
      <c r="A503" s="86">
        <v>44530</v>
      </c>
      <c r="B503" s="526" t="s">
        <v>114</v>
      </c>
      <c r="C503" s="526" t="s">
        <v>33</v>
      </c>
      <c r="D503" t="s">
        <v>18</v>
      </c>
      <c r="F503" s="2">
        <v>60</v>
      </c>
      <c r="G503" s="79">
        <f t="shared" si="7"/>
        <v>43.900000000000034</v>
      </c>
    </row>
    <row r="504" spans="1:14">
      <c r="A504" s="86">
        <v>44530</v>
      </c>
      <c r="B504" s="526" t="s">
        <v>114</v>
      </c>
      <c r="C504" s="526" t="s">
        <v>33</v>
      </c>
      <c r="D504" t="s">
        <v>19</v>
      </c>
      <c r="F504" s="2">
        <v>5</v>
      </c>
      <c r="G504" s="79">
        <f t="shared" si="7"/>
        <v>38.900000000000034</v>
      </c>
    </row>
    <row r="505" spans="1:14">
      <c r="A505" s="86">
        <v>44574</v>
      </c>
      <c r="B505" s="526">
        <v>24115</v>
      </c>
      <c r="C505" s="526" t="s">
        <v>33</v>
      </c>
      <c r="D505" t="s">
        <v>16</v>
      </c>
      <c r="F505" s="2">
        <v>34.9</v>
      </c>
      <c r="G505" s="79">
        <f t="shared" si="7"/>
        <v>4.0000000000000355</v>
      </c>
    </row>
    <row r="506" spans="1:14">
      <c r="A506" s="86">
        <v>44574</v>
      </c>
      <c r="B506" s="526">
        <v>24115</v>
      </c>
      <c r="C506" s="526" t="s">
        <v>33</v>
      </c>
      <c r="D506" t="s">
        <v>17</v>
      </c>
      <c r="F506" s="2">
        <v>4</v>
      </c>
      <c r="G506" s="79">
        <f t="shared" si="7"/>
        <v>3.5527136788005009E-14</v>
      </c>
    </row>
    <row r="507" spans="1:14">
      <c r="A507" s="88">
        <v>44561</v>
      </c>
      <c r="B507" s="525" t="s">
        <v>14</v>
      </c>
      <c r="C507" s="525" t="s">
        <v>34</v>
      </c>
      <c r="D507" t="s">
        <v>16</v>
      </c>
      <c r="E507" s="2">
        <v>36.700000000000003</v>
      </c>
      <c r="G507" s="79">
        <f t="shared" si="7"/>
        <v>36.700000000000038</v>
      </c>
    </row>
    <row r="508" spans="1:14">
      <c r="A508" s="86"/>
      <c r="B508" s="526"/>
      <c r="C508" s="526"/>
      <c r="D508" t="s">
        <v>17</v>
      </c>
      <c r="E508" s="2">
        <v>4.4000000000000004</v>
      </c>
      <c r="G508" s="79">
        <f t="shared" si="7"/>
        <v>41.100000000000037</v>
      </c>
    </row>
    <row r="509" spans="1:14">
      <c r="A509" s="86"/>
      <c r="B509" s="526"/>
      <c r="C509" s="526"/>
      <c r="D509" t="s">
        <v>18</v>
      </c>
      <c r="E509" s="2">
        <v>60</v>
      </c>
      <c r="G509" s="79">
        <f t="shared" si="7"/>
        <v>101.10000000000004</v>
      </c>
      <c r="L509" s="525"/>
      <c r="N509" s="2"/>
    </row>
    <row r="510" spans="1:14">
      <c r="A510" s="86"/>
      <c r="B510" s="526"/>
      <c r="C510" s="526"/>
      <c r="D510" t="s">
        <v>19</v>
      </c>
      <c r="E510" s="2">
        <v>5</v>
      </c>
      <c r="G510" s="79">
        <f t="shared" si="7"/>
        <v>106.10000000000004</v>
      </c>
      <c r="L510" s="526"/>
      <c r="N510" s="2"/>
    </row>
    <row r="511" spans="1:14">
      <c r="A511" s="7">
        <v>44561</v>
      </c>
      <c r="B511" s="526" t="s">
        <v>121</v>
      </c>
      <c r="C511" s="526" t="s">
        <v>34</v>
      </c>
      <c r="D511" t="s">
        <v>18</v>
      </c>
      <c r="F511" s="2">
        <v>60</v>
      </c>
      <c r="G511" s="79">
        <f t="shared" si="7"/>
        <v>46.100000000000037</v>
      </c>
      <c r="L511" s="525"/>
    </row>
    <row r="512" spans="1:14">
      <c r="A512" s="7">
        <v>44561</v>
      </c>
      <c r="B512" s="526" t="s">
        <v>121</v>
      </c>
      <c r="C512" s="526" t="s">
        <v>34</v>
      </c>
      <c r="D512" t="s">
        <v>19</v>
      </c>
      <c r="F512" s="2">
        <v>5</v>
      </c>
      <c r="G512" s="79">
        <f t="shared" si="7"/>
        <v>41.100000000000037</v>
      </c>
    </row>
    <row r="513" spans="1:14">
      <c r="A513" s="7">
        <v>44616</v>
      </c>
      <c r="B513" s="526">
        <v>24263</v>
      </c>
      <c r="C513" s="526" t="s">
        <v>34</v>
      </c>
      <c r="D513" t="s">
        <v>16</v>
      </c>
      <c r="F513" s="2">
        <v>36.700000000000003</v>
      </c>
      <c r="G513" s="79">
        <f t="shared" si="7"/>
        <v>4.4000000000000341</v>
      </c>
    </row>
    <row r="514" spans="1:14">
      <c r="A514" s="7">
        <v>44616</v>
      </c>
      <c r="B514" s="526">
        <v>24263</v>
      </c>
      <c r="C514" s="526" t="s">
        <v>34</v>
      </c>
      <c r="D514" t="s">
        <v>17</v>
      </c>
      <c r="F514" s="2">
        <v>4.4000000000000004</v>
      </c>
      <c r="G514" s="79">
        <f t="shared" si="7"/>
        <v>3.3750779948604759E-14</v>
      </c>
    </row>
    <row r="515" spans="1:14">
      <c r="A515" s="44">
        <v>44592</v>
      </c>
      <c r="B515" s="525" t="s">
        <v>14</v>
      </c>
      <c r="C515" s="525" t="s">
        <v>15</v>
      </c>
      <c r="D515" t="s">
        <v>16</v>
      </c>
      <c r="E515" s="2">
        <v>37.200000000000003</v>
      </c>
      <c r="G515" s="79">
        <f t="shared" si="7"/>
        <v>37.200000000000038</v>
      </c>
      <c r="N515" s="8"/>
    </row>
    <row r="516" spans="1:14">
      <c r="B516" s="526"/>
      <c r="C516" s="526"/>
      <c r="D516" t="s">
        <v>17</v>
      </c>
      <c r="E516" s="2">
        <v>1.3</v>
      </c>
      <c r="G516" s="79">
        <f t="shared" si="7"/>
        <v>38.500000000000036</v>
      </c>
      <c r="N516" s="8"/>
    </row>
    <row r="517" spans="1:14">
      <c r="B517" s="526"/>
      <c r="C517" s="526"/>
      <c r="D517" t="s">
        <v>18</v>
      </c>
      <c r="E517" s="2">
        <v>60</v>
      </c>
      <c r="G517" s="79">
        <f t="shared" si="7"/>
        <v>98.500000000000028</v>
      </c>
    </row>
    <row r="518" spans="1:14">
      <c r="B518" s="526"/>
      <c r="C518" s="526"/>
      <c r="D518" t="s">
        <v>19</v>
      </c>
      <c r="E518" s="2">
        <v>5</v>
      </c>
      <c r="G518" s="79">
        <f t="shared" si="7"/>
        <v>103.50000000000003</v>
      </c>
    </row>
    <row r="519" spans="1:14">
      <c r="A519" s="7">
        <v>44592</v>
      </c>
      <c r="B519" s="526" t="s">
        <v>119</v>
      </c>
      <c r="C519" s="526" t="s">
        <v>15</v>
      </c>
      <c r="D519" t="s">
        <v>18</v>
      </c>
      <c r="F519" s="2">
        <v>60</v>
      </c>
      <c r="G519" s="79">
        <f t="shared" si="7"/>
        <v>43.500000000000028</v>
      </c>
    </row>
    <row r="520" spans="1:14">
      <c r="A520" s="7">
        <v>44592</v>
      </c>
      <c r="B520" s="526" t="s">
        <v>119</v>
      </c>
      <c r="C520" s="526" t="s">
        <v>15</v>
      </c>
      <c r="D520" t="s">
        <v>19</v>
      </c>
      <c r="F520" s="2">
        <v>5</v>
      </c>
      <c r="G520" s="79">
        <f t="shared" si="7"/>
        <v>38.500000000000028</v>
      </c>
    </row>
    <row r="521" spans="1:14">
      <c r="A521" s="7">
        <v>44616</v>
      </c>
      <c r="B521" s="526">
        <v>24263</v>
      </c>
      <c r="C521" s="526" t="s">
        <v>15</v>
      </c>
      <c r="D521" t="s">
        <v>16</v>
      </c>
      <c r="F521" s="2">
        <v>37.200000000000003</v>
      </c>
      <c r="G521" s="79">
        <f t="shared" si="7"/>
        <v>1.3000000000000256</v>
      </c>
    </row>
    <row r="522" spans="1:14">
      <c r="A522" s="7">
        <v>44616</v>
      </c>
      <c r="B522" s="526">
        <v>24263</v>
      </c>
      <c r="C522" s="526" t="s">
        <v>15</v>
      </c>
      <c r="D522" t="s">
        <v>17</v>
      </c>
      <c r="F522" s="2">
        <v>1.3</v>
      </c>
      <c r="G522" s="79">
        <f t="shared" si="7"/>
        <v>2.55351295663786E-14</v>
      </c>
      <c r="K522" s="8"/>
    </row>
    <row r="523" spans="1:14">
      <c r="A523" s="44">
        <v>44620</v>
      </c>
      <c r="B523" s="525" t="s">
        <v>14</v>
      </c>
      <c r="C523" s="525" t="s">
        <v>20</v>
      </c>
      <c r="D523" t="s">
        <v>16</v>
      </c>
      <c r="E523" s="8">
        <v>58.5</v>
      </c>
      <c r="G523" s="79">
        <f t="shared" si="7"/>
        <v>58.500000000000028</v>
      </c>
    </row>
    <row r="524" spans="1:14">
      <c r="B524" s="526"/>
      <c r="C524" s="526"/>
      <c r="D524" t="s">
        <v>17</v>
      </c>
      <c r="E524" s="8">
        <v>4.3</v>
      </c>
      <c r="G524" s="79">
        <f t="shared" si="7"/>
        <v>62.800000000000026</v>
      </c>
    </row>
    <row r="525" spans="1:14">
      <c r="B525" s="526"/>
      <c r="C525" s="526"/>
      <c r="D525" t="s">
        <v>18</v>
      </c>
      <c r="E525" s="8">
        <v>56</v>
      </c>
      <c r="G525" s="79">
        <f t="shared" si="7"/>
        <v>118.80000000000003</v>
      </c>
    </row>
    <row r="526" spans="1:14">
      <c r="B526" s="526"/>
      <c r="C526" s="526"/>
      <c r="D526" t="s">
        <v>19</v>
      </c>
      <c r="E526" s="8">
        <v>5</v>
      </c>
      <c r="G526" s="79">
        <f t="shared" si="7"/>
        <v>123.80000000000003</v>
      </c>
    </row>
    <row r="527" spans="1:14">
      <c r="A527" s="7">
        <v>44620</v>
      </c>
      <c r="B527" s="526" t="s">
        <v>135</v>
      </c>
      <c r="C527" s="526" t="s">
        <v>20</v>
      </c>
      <c r="D527" t="s">
        <v>18</v>
      </c>
      <c r="E527" s="8"/>
      <c r="F527" s="2">
        <v>56</v>
      </c>
      <c r="G527" s="79">
        <f t="shared" si="7"/>
        <v>67.800000000000026</v>
      </c>
    </row>
    <row r="528" spans="1:14">
      <c r="A528" s="7">
        <v>44620</v>
      </c>
      <c r="B528" s="526" t="s">
        <v>135</v>
      </c>
      <c r="C528" s="526" t="s">
        <v>20</v>
      </c>
      <c r="D528" t="s">
        <v>19</v>
      </c>
      <c r="E528" s="8"/>
      <c r="F528" s="2">
        <v>5</v>
      </c>
      <c r="G528" s="79">
        <f t="shared" si="7"/>
        <v>62.800000000000026</v>
      </c>
    </row>
    <row r="529" spans="1:7">
      <c r="A529" s="7">
        <v>44646</v>
      </c>
      <c r="B529" s="526">
        <v>24623</v>
      </c>
      <c r="C529" s="526" t="s">
        <v>20</v>
      </c>
      <c r="D529" t="s">
        <v>16</v>
      </c>
      <c r="F529" s="8">
        <v>58.5</v>
      </c>
      <c r="G529" s="79">
        <f t="shared" si="7"/>
        <v>4.3000000000000256</v>
      </c>
    </row>
    <row r="530" spans="1:7">
      <c r="A530" s="7">
        <v>44646</v>
      </c>
      <c r="B530" s="526">
        <v>24623</v>
      </c>
      <c r="C530" s="526" t="s">
        <v>20</v>
      </c>
      <c r="D530" t="s">
        <v>17</v>
      </c>
      <c r="F530" s="8">
        <v>4.3</v>
      </c>
      <c r="G530" s="79">
        <f t="shared" si="7"/>
        <v>2.5757174171303632E-14</v>
      </c>
    </row>
    <row r="531" spans="1:7">
      <c r="A531" s="44">
        <v>44651</v>
      </c>
      <c r="B531" s="525" t="s">
        <v>14</v>
      </c>
      <c r="C531" s="525" t="s">
        <v>23</v>
      </c>
      <c r="D531" t="s">
        <v>16</v>
      </c>
      <c r="E531" s="8">
        <v>58.4</v>
      </c>
      <c r="G531" s="79">
        <f t="shared" si="7"/>
        <v>58.400000000000027</v>
      </c>
    </row>
    <row r="532" spans="1:7">
      <c r="B532" s="526"/>
      <c r="C532" s="526"/>
      <c r="D532" t="s">
        <v>17</v>
      </c>
      <c r="E532" s="8">
        <v>5.2</v>
      </c>
      <c r="G532" s="79">
        <f t="shared" si="7"/>
        <v>63.60000000000003</v>
      </c>
    </row>
    <row r="533" spans="1:7">
      <c r="B533" s="526"/>
      <c r="C533" s="526"/>
      <c r="D533" t="s">
        <v>18</v>
      </c>
      <c r="E533" s="8">
        <v>60</v>
      </c>
      <c r="G533" s="79">
        <f t="shared" si="7"/>
        <v>123.60000000000002</v>
      </c>
    </row>
    <row r="534" spans="1:7">
      <c r="B534" s="526"/>
      <c r="C534" s="526"/>
      <c r="D534" t="s">
        <v>19</v>
      </c>
      <c r="E534" s="8">
        <v>5</v>
      </c>
      <c r="G534" s="79">
        <f t="shared" si="7"/>
        <v>128.60000000000002</v>
      </c>
    </row>
    <row r="535" spans="1:7">
      <c r="A535" s="7">
        <v>44651</v>
      </c>
      <c r="B535" s="526" t="s">
        <v>124</v>
      </c>
      <c r="C535" s="526" t="s">
        <v>23</v>
      </c>
      <c r="D535" t="s">
        <v>18</v>
      </c>
      <c r="E535" s="8"/>
      <c r="F535" s="2">
        <v>60</v>
      </c>
      <c r="G535" s="79">
        <f t="shared" si="7"/>
        <v>68.600000000000023</v>
      </c>
    </row>
    <row r="536" spans="1:7">
      <c r="A536" s="7">
        <v>44651</v>
      </c>
      <c r="B536" s="526" t="s">
        <v>124</v>
      </c>
      <c r="C536" s="526" t="s">
        <v>23</v>
      </c>
      <c r="D536" t="s">
        <v>19</v>
      </c>
      <c r="E536" s="8"/>
      <c r="F536" s="2">
        <v>5</v>
      </c>
      <c r="G536" s="79">
        <f t="shared" si="7"/>
        <v>63.600000000000023</v>
      </c>
    </row>
    <row r="537" spans="1:7">
      <c r="A537" s="7">
        <v>44712</v>
      </c>
      <c r="B537" s="526" t="s">
        <v>243</v>
      </c>
      <c r="C537" s="526" t="s">
        <v>23</v>
      </c>
      <c r="D537" t="s">
        <v>16</v>
      </c>
      <c r="E537" s="8"/>
      <c r="F537" s="8">
        <v>58.4</v>
      </c>
      <c r="G537" s="79">
        <f t="shared" si="7"/>
        <v>5.2000000000000242</v>
      </c>
    </row>
    <row r="538" spans="1:7">
      <c r="A538" s="7">
        <v>44712</v>
      </c>
      <c r="B538" s="526" t="s">
        <v>243</v>
      </c>
      <c r="C538" s="526" t="s">
        <v>23</v>
      </c>
      <c r="D538" t="s">
        <v>17</v>
      </c>
      <c r="E538" s="8"/>
      <c r="F538" s="8">
        <v>5.2</v>
      </c>
      <c r="G538" s="79">
        <f t="shared" si="7"/>
        <v>2.3980817331903381E-14</v>
      </c>
    </row>
    <row r="539" spans="1:7">
      <c r="A539" s="44">
        <v>44681</v>
      </c>
      <c r="B539" s="525" t="s">
        <v>14</v>
      </c>
      <c r="C539" s="525" t="s">
        <v>24</v>
      </c>
      <c r="D539" t="s">
        <v>16</v>
      </c>
      <c r="E539" s="8">
        <v>59.4</v>
      </c>
      <c r="G539" s="79">
        <f t="shared" si="7"/>
        <v>59.40000000000002</v>
      </c>
    </row>
    <row r="540" spans="1:7">
      <c r="B540" s="526"/>
      <c r="C540" s="526"/>
      <c r="D540" t="s">
        <v>17</v>
      </c>
      <c r="E540" s="8">
        <v>2.8</v>
      </c>
      <c r="G540" s="79">
        <f t="shared" si="7"/>
        <v>62.200000000000017</v>
      </c>
    </row>
    <row r="541" spans="1:7">
      <c r="B541" s="526"/>
      <c r="C541" s="526"/>
      <c r="D541" t="s">
        <v>18</v>
      </c>
      <c r="E541" s="8">
        <v>60</v>
      </c>
      <c r="G541" s="79">
        <f t="shared" si="7"/>
        <v>122.20000000000002</v>
      </c>
    </row>
    <row r="542" spans="1:7">
      <c r="B542" s="526"/>
      <c r="C542" s="526"/>
      <c r="D542" t="s">
        <v>19</v>
      </c>
      <c r="E542" s="8">
        <v>5</v>
      </c>
      <c r="G542" s="79">
        <f t="shared" si="7"/>
        <v>127.20000000000002</v>
      </c>
    </row>
    <row r="543" spans="1:7">
      <c r="B543" s="526"/>
      <c r="C543" s="526"/>
      <c r="D543" t="s">
        <v>97</v>
      </c>
      <c r="E543" s="8">
        <v>10</v>
      </c>
      <c r="G543" s="79">
        <f t="shared" si="7"/>
        <v>137.20000000000002</v>
      </c>
    </row>
    <row r="544" spans="1:7">
      <c r="A544" s="7">
        <v>44681</v>
      </c>
      <c r="B544" s="526" t="s">
        <v>125</v>
      </c>
      <c r="C544" s="526" t="s">
        <v>24</v>
      </c>
      <c r="D544" t="s">
        <v>18</v>
      </c>
      <c r="E544" s="8"/>
      <c r="F544" s="2">
        <v>60</v>
      </c>
      <c r="G544" s="79">
        <f t="shared" si="7"/>
        <v>77.200000000000017</v>
      </c>
    </row>
    <row r="545" spans="1:12">
      <c r="A545" s="7">
        <v>44681</v>
      </c>
      <c r="B545" s="526" t="s">
        <v>125</v>
      </c>
      <c r="C545" s="526" t="s">
        <v>24</v>
      </c>
      <c r="D545" t="s">
        <v>19</v>
      </c>
      <c r="E545" s="8"/>
      <c r="F545" s="2">
        <v>5</v>
      </c>
      <c r="G545" s="79">
        <f t="shared" si="7"/>
        <v>72.200000000000017</v>
      </c>
    </row>
    <row r="546" spans="1:12">
      <c r="A546" s="7">
        <v>44767</v>
      </c>
      <c r="B546" s="526" t="s">
        <v>244</v>
      </c>
      <c r="C546" s="526" t="s">
        <v>24</v>
      </c>
      <c r="D546" t="s">
        <v>16</v>
      </c>
      <c r="E546" s="8"/>
      <c r="F546" s="8">
        <v>59.4</v>
      </c>
      <c r="G546" s="79">
        <f t="shared" si="7"/>
        <v>12.800000000000018</v>
      </c>
    </row>
    <row r="547" spans="1:12">
      <c r="A547" s="7">
        <v>44767</v>
      </c>
      <c r="B547" s="526" t="s">
        <v>244</v>
      </c>
      <c r="C547" s="526" t="s">
        <v>24</v>
      </c>
      <c r="D547" t="s">
        <v>17</v>
      </c>
      <c r="E547" s="8"/>
      <c r="F547" s="8">
        <v>2.8</v>
      </c>
      <c r="G547" s="79">
        <f t="shared" si="7"/>
        <v>10.000000000000018</v>
      </c>
    </row>
    <row r="548" spans="1:12">
      <c r="A548" s="7">
        <v>44797</v>
      </c>
      <c r="B548" s="526" t="s">
        <v>245</v>
      </c>
      <c r="C548" s="526" t="s">
        <v>24</v>
      </c>
      <c r="D548" t="s">
        <v>97</v>
      </c>
      <c r="E548" s="8"/>
      <c r="F548" s="8">
        <v>10</v>
      </c>
      <c r="G548" s="79">
        <f t="shared" si="7"/>
        <v>1.7763568394002505E-14</v>
      </c>
    </row>
    <row r="549" spans="1:12">
      <c r="A549" s="44">
        <v>44712</v>
      </c>
      <c r="B549" s="525" t="s">
        <v>14</v>
      </c>
      <c r="C549" s="525" t="s">
        <v>25</v>
      </c>
      <c r="D549" t="s">
        <v>16</v>
      </c>
      <c r="E549" s="2">
        <v>56.8</v>
      </c>
      <c r="G549" s="79">
        <f t="shared" si="7"/>
        <v>56.800000000000011</v>
      </c>
    </row>
    <row r="550" spans="1:12">
      <c r="B550" s="526"/>
      <c r="C550" s="526"/>
      <c r="D550" t="s">
        <v>17</v>
      </c>
      <c r="E550" s="2">
        <v>9.1</v>
      </c>
      <c r="G550" s="79">
        <f t="shared" si="7"/>
        <v>65.900000000000006</v>
      </c>
    </row>
    <row r="551" spans="1:12">
      <c r="B551" s="526"/>
      <c r="C551" s="526"/>
      <c r="D551" t="s">
        <v>18</v>
      </c>
      <c r="E551" s="2">
        <v>60</v>
      </c>
      <c r="G551" s="79">
        <f t="shared" si="7"/>
        <v>125.9</v>
      </c>
    </row>
    <row r="552" spans="1:12">
      <c r="B552" s="526"/>
      <c r="C552" s="526"/>
      <c r="D552" t="s">
        <v>19</v>
      </c>
      <c r="E552" s="2">
        <v>5</v>
      </c>
      <c r="G552" s="79">
        <f t="shared" si="7"/>
        <v>130.9</v>
      </c>
    </row>
    <row r="553" spans="1:12">
      <c r="A553" s="7">
        <v>44712</v>
      </c>
      <c r="B553" s="526" t="s">
        <v>128</v>
      </c>
      <c r="C553" s="526" t="s">
        <v>25</v>
      </c>
      <c r="D553" t="s">
        <v>18</v>
      </c>
      <c r="F553" s="2">
        <v>60</v>
      </c>
      <c r="G553" s="79">
        <f t="shared" ref="G553:G559" si="8">+G552+E553-F553</f>
        <v>70.900000000000006</v>
      </c>
    </row>
    <row r="554" spans="1:12">
      <c r="A554" s="7">
        <v>44712</v>
      </c>
      <c r="B554" s="526" t="s">
        <v>128</v>
      </c>
      <c r="C554" s="526" t="s">
        <v>25</v>
      </c>
      <c r="D554" t="s">
        <v>19</v>
      </c>
      <c r="F554" s="2">
        <v>5</v>
      </c>
      <c r="G554" s="79">
        <f t="shared" si="8"/>
        <v>65.900000000000006</v>
      </c>
      <c r="J554" s="403" t="s">
        <v>24</v>
      </c>
      <c r="K554" t="s">
        <v>16</v>
      </c>
      <c r="L554" s="8">
        <v>59.4</v>
      </c>
    </row>
    <row r="555" spans="1:12">
      <c r="A555" s="7">
        <v>44767</v>
      </c>
      <c r="B555" s="526" t="s">
        <v>244</v>
      </c>
      <c r="C555" s="526" t="s">
        <v>25</v>
      </c>
      <c r="D555" t="s">
        <v>16</v>
      </c>
      <c r="F555" s="2">
        <v>56.8</v>
      </c>
      <c r="G555" s="79">
        <f t="shared" si="8"/>
        <v>9.1000000000000085</v>
      </c>
      <c r="J555" s="403"/>
      <c r="L555" s="8"/>
    </row>
    <row r="556" spans="1:12">
      <c r="A556" s="7">
        <v>44767</v>
      </c>
      <c r="B556" s="526" t="s">
        <v>244</v>
      </c>
      <c r="C556" s="526" t="s">
        <v>25</v>
      </c>
      <c r="D556" t="s">
        <v>17</v>
      </c>
      <c r="F556" s="2">
        <v>9.1</v>
      </c>
      <c r="G556" s="79">
        <f t="shared" si="8"/>
        <v>0</v>
      </c>
      <c r="J556" s="403"/>
      <c r="L556" s="8"/>
    </row>
    <row r="557" spans="1:12">
      <c r="A557" s="44">
        <v>44742</v>
      </c>
      <c r="B557" s="525" t="s">
        <v>14</v>
      </c>
      <c r="C557" s="525" t="s">
        <v>26</v>
      </c>
      <c r="D557" t="s">
        <v>16</v>
      </c>
      <c r="E557" s="2">
        <v>47.9</v>
      </c>
      <c r="G557" s="79">
        <f t="shared" si="8"/>
        <v>47.9</v>
      </c>
      <c r="K557" t="s">
        <v>17</v>
      </c>
      <c r="L557" s="8">
        <v>2.8</v>
      </c>
    </row>
    <row r="558" spans="1:12">
      <c r="B558" s="526"/>
      <c r="C558" s="526"/>
      <c r="D558" t="s">
        <v>17</v>
      </c>
      <c r="E558" s="2">
        <v>6.9</v>
      </c>
      <c r="G558" s="79">
        <f t="shared" si="8"/>
        <v>54.8</v>
      </c>
      <c r="J558" s="403" t="s">
        <v>25</v>
      </c>
      <c r="K558" t="s">
        <v>16</v>
      </c>
      <c r="L558" s="2">
        <v>56.8</v>
      </c>
    </row>
    <row r="559" spans="1:12">
      <c r="B559" s="526"/>
      <c r="C559" s="526"/>
      <c r="D559" t="s">
        <v>18</v>
      </c>
      <c r="E559" s="2">
        <v>60</v>
      </c>
      <c r="G559" s="79">
        <f t="shared" si="8"/>
        <v>114.8</v>
      </c>
      <c r="K559" t="s">
        <v>17</v>
      </c>
      <c r="L559" s="2">
        <v>9.1</v>
      </c>
    </row>
    <row r="560" spans="1:12">
      <c r="B560" s="526"/>
      <c r="C560" s="526"/>
      <c r="D560" t="s">
        <v>19</v>
      </c>
      <c r="E560" s="2">
        <v>5</v>
      </c>
      <c r="G560" s="79">
        <f t="shared" ref="G560:G615" si="9">+G559+E560-F560</f>
        <v>119.8</v>
      </c>
    </row>
    <row r="561" spans="1:13">
      <c r="A561" s="7">
        <v>44742</v>
      </c>
      <c r="B561" s="526" t="s">
        <v>129</v>
      </c>
      <c r="C561" s="526" t="s">
        <v>26</v>
      </c>
      <c r="D561" t="s">
        <v>18</v>
      </c>
      <c r="F561" s="2">
        <v>60</v>
      </c>
      <c r="G561" s="79">
        <f t="shared" si="9"/>
        <v>59.8</v>
      </c>
      <c r="L561" s="8">
        <f>SUM(L554:L560)</f>
        <v>128.1</v>
      </c>
    </row>
    <row r="562" spans="1:13">
      <c r="A562" s="7">
        <v>44742</v>
      </c>
      <c r="B562" s="526" t="s">
        <v>129</v>
      </c>
      <c r="C562" s="526" t="s">
        <v>26</v>
      </c>
      <c r="D562" t="s">
        <v>19</v>
      </c>
      <c r="F562" s="2">
        <v>5</v>
      </c>
      <c r="G562" s="79">
        <f t="shared" si="9"/>
        <v>54.8</v>
      </c>
    </row>
    <row r="563" spans="1:13">
      <c r="A563" s="7">
        <v>44795</v>
      </c>
      <c r="B563" s="526">
        <v>25270</v>
      </c>
      <c r="C563" s="526" t="s">
        <v>26</v>
      </c>
      <c r="D563" t="s">
        <v>16</v>
      </c>
      <c r="F563" s="2">
        <v>47.9</v>
      </c>
      <c r="G563" s="79">
        <f t="shared" si="9"/>
        <v>6.8999999999999986</v>
      </c>
    </row>
    <row r="564" spans="1:13">
      <c r="A564" s="7">
        <v>44795</v>
      </c>
      <c r="B564" s="526">
        <v>25270</v>
      </c>
      <c r="C564" s="526" t="s">
        <v>26</v>
      </c>
      <c r="D564" t="s">
        <v>17</v>
      </c>
      <c r="F564" s="2">
        <v>6.9</v>
      </c>
      <c r="G564" s="79">
        <f t="shared" si="9"/>
        <v>0</v>
      </c>
    </row>
    <row r="565" spans="1:13">
      <c r="A565" s="44">
        <v>44773</v>
      </c>
      <c r="B565" s="525" t="s">
        <v>14</v>
      </c>
      <c r="C565" s="525" t="s">
        <v>27</v>
      </c>
      <c r="D565" t="s">
        <v>16</v>
      </c>
      <c r="E565" s="2">
        <v>47.6</v>
      </c>
      <c r="G565" s="79">
        <f t="shared" si="9"/>
        <v>47.6</v>
      </c>
    </row>
    <row r="566" spans="1:13">
      <c r="B566" s="526"/>
      <c r="C566" s="526"/>
      <c r="D566" t="s">
        <v>17</v>
      </c>
      <c r="E566" s="2">
        <v>9.6999999999999993</v>
      </c>
      <c r="G566" s="79">
        <f t="shared" si="9"/>
        <v>57.3</v>
      </c>
    </row>
    <row r="567" spans="1:13">
      <c r="B567" s="526"/>
      <c r="C567" s="526"/>
      <c r="D567" t="s">
        <v>18</v>
      </c>
      <c r="E567" s="148">
        <v>60</v>
      </c>
      <c r="G567" s="79">
        <f t="shared" si="9"/>
        <v>117.3</v>
      </c>
    </row>
    <row r="568" spans="1:13" ht="15.75" customHeight="1">
      <c r="B568" s="526"/>
      <c r="C568" s="526"/>
      <c r="D568" t="s">
        <v>19</v>
      </c>
      <c r="E568" s="148">
        <v>5</v>
      </c>
      <c r="G568" s="79">
        <f t="shared" si="9"/>
        <v>122.3</v>
      </c>
    </row>
    <row r="569" spans="1:13">
      <c r="A569" s="7">
        <v>44773</v>
      </c>
      <c r="B569" s="526" t="s">
        <v>115</v>
      </c>
      <c r="C569" s="526" t="s">
        <v>27</v>
      </c>
      <c r="D569" t="s">
        <v>18</v>
      </c>
      <c r="F569" s="148">
        <v>60</v>
      </c>
      <c r="G569" s="79">
        <f t="shared" si="9"/>
        <v>62.3</v>
      </c>
    </row>
    <row r="570" spans="1:13">
      <c r="A570" s="7">
        <v>44773</v>
      </c>
      <c r="B570" s="526" t="s">
        <v>115</v>
      </c>
      <c r="C570" s="526" t="s">
        <v>27</v>
      </c>
      <c r="D570" t="s">
        <v>19</v>
      </c>
      <c r="F570" s="148">
        <v>5</v>
      </c>
      <c r="G570" s="79">
        <f t="shared" si="9"/>
        <v>57.3</v>
      </c>
    </row>
    <row r="571" spans="1:13">
      <c r="A571" s="7">
        <v>44795</v>
      </c>
      <c r="B571" s="526">
        <v>25270</v>
      </c>
      <c r="C571" s="526" t="s">
        <v>27</v>
      </c>
      <c r="D571" t="s">
        <v>16</v>
      </c>
      <c r="F571" s="148">
        <v>47.6</v>
      </c>
      <c r="G571" s="79">
        <f t="shared" si="9"/>
        <v>9.6999999999999957</v>
      </c>
    </row>
    <row r="572" spans="1:13">
      <c r="A572" s="7">
        <v>44795</v>
      </c>
      <c r="B572" s="526">
        <v>25270</v>
      </c>
      <c r="C572" s="526" t="s">
        <v>27</v>
      </c>
      <c r="D572" t="s">
        <v>17</v>
      </c>
      <c r="F572" s="148">
        <v>9.6999999999999993</v>
      </c>
      <c r="G572" s="79">
        <f t="shared" si="9"/>
        <v>0</v>
      </c>
    </row>
    <row r="573" spans="1:13">
      <c r="A573" s="44">
        <v>44804</v>
      </c>
      <c r="B573" s="525" t="s">
        <v>14</v>
      </c>
      <c r="C573" s="525" t="s">
        <v>28</v>
      </c>
      <c r="D573" t="s">
        <v>16</v>
      </c>
      <c r="E573" s="2">
        <v>47.9</v>
      </c>
      <c r="G573" s="79">
        <f t="shared" si="9"/>
        <v>47.9</v>
      </c>
    </row>
    <row r="574" spans="1:13">
      <c r="B574" s="526"/>
      <c r="C574" s="526"/>
      <c r="D574" t="s">
        <v>17</v>
      </c>
      <c r="E574" s="2">
        <v>7</v>
      </c>
      <c r="G574" s="79">
        <f t="shared" si="9"/>
        <v>54.9</v>
      </c>
    </row>
    <row r="575" spans="1:13">
      <c r="B575" s="526"/>
      <c r="C575" s="526"/>
      <c r="D575" t="s">
        <v>18</v>
      </c>
      <c r="E575" s="2">
        <v>60</v>
      </c>
      <c r="G575" s="79">
        <f t="shared" si="9"/>
        <v>114.9</v>
      </c>
      <c r="K575" s="525"/>
      <c r="M575" s="2"/>
    </row>
    <row r="576" spans="1:13">
      <c r="B576" s="526"/>
      <c r="C576" s="526"/>
      <c r="D576" t="s">
        <v>19</v>
      </c>
      <c r="E576" s="2">
        <v>5</v>
      </c>
      <c r="G576" s="79">
        <f t="shared" si="9"/>
        <v>119.9</v>
      </c>
      <c r="K576" s="526"/>
      <c r="M576" s="2"/>
    </row>
    <row r="577" spans="1:13">
      <c r="A577" s="7">
        <v>44804</v>
      </c>
      <c r="B577" s="526" t="s">
        <v>116</v>
      </c>
      <c r="C577" s="526" t="s">
        <v>28</v>
      </c>
      <c r="D577" t="s">
        <v>18</v>
      </c>
      <c r="F577" s="2">
        <v>60</v>
      </c>
      <c r="G577" s="79">
        <f t="shared" si="9"/>
        <v>59.900000000000006</v>
      </c>
      <c r="K577" s="525"/>
      <c r="M577" s="2"/>
    </row>
    <row r="578" spans="1:13">
      <c r="A578" s="7">
        <v>44804</v>
      </c>
      <c r="B578" s="526" t="s">
        <v>116</v>
      </c>
      <c r="C578" s="526" t="s">
        <v>28</v>
      </c>
      <c r="D578" t="s">
        <v>19</v>
      </c>
      <c r="F578" s="2">
        <v>5</v>
      </c>
      <c r="G578" s="79">
        <f t="shared" si="9"/>
        <v>54.900000000000006</v>
      </c>
      <c r="K578" s="526"/>
      <c r="M578" s="2"/>
    </row>
    <row r="579" spans="1:13">
      <c r="A579" s="7">
        <v>44874</v>
      </c>
      <c r="B579" s="526" t="s">
        <v>246</v>
      </c>
      <c r="C579" s="526" t="s">
        <v>28</v>
      </c>
      <c r="D579" t="s">
        <v>16</v>
      </c>
      <c r="F579" s="2">
        <v>47.9</v>
      </c>
      <c r="G579" s="79">
        <f t="shared" si="9"/>
        <v>7.0000000000000071</v>
      </c>
      <c r="K579" s="526"/>
      <c r="M579" s="2"/>
    </row>
    <row r="580" spans="1:13">
      <c r="A580" s="7">
        <v>44874</v>
      </c>
      <c r="B580" s="526" t="s">
        <v>246</v>
      </c>
      <c r="C580" s="526" t="s">
        <v>28</v>
      </c>
      <c r="D580" t="s">
        <v>17</v>
      </c>
      <c r="F580" s="2">
        <v>7</v>
      </c>
      <c r="G580" s="79">
        <f t="shared" si="9"/>
        <v>7.1054273576010019E-15</v>
      </c>
      <c r="K580" s="526"/>
      <c r="M580" s="2"/>
    </row>
    <row r="581" spans="1:13">
      <c r="A581" s="88">
        <v>44834</v>
      </c>
      <c r="B581" s="525" t="s">
        <v>14</v>
      </c>
      <c r="C581" s="525" t="s">
        <v>184</v>
      </c>
      <c r="D581" t="s">
        <v>16</v>
      </c>
      <c r="E581" s="2">
        <v>42.5</v>
      </c>
      <c r="G581" s="79">
        <f t="shared" si="9"/>
        <v>42.500000000000007</v>
      </c>
    </row>
    <row r="582" spans="1:13">
      <c r="A582" s="86"/>
      <c r="B582" s="526"/>
      <c r="C582" s="526"/>
      <c r="D582" t="s">
        <v>17</v>
      </c>
      <c r="E582" s="2">
        <v>8.1999999999999993</v>
      </c>
      <c r="G582" s="79">
        <f t="shared" si="9"/>
        <v>50.7</v>
      </c>
      <c r="M582" s="8"/>
    </row>
    <row r="583" spans="1:13">
      <c r="A583" s="86"/>
      <c r="B583" s="526"/>
      <c r="C583" s="526"/>
      <c r="D583" t="s">
        <v>18</v>
      </c>
      <c r="E583" s="2">
        <v>60</v>
      </c>
      <c r="G583" s="79">
        <f t="shared" si="9"/>
        <v>110.7</v>
      </c>
      <c r="M583" s="8"/>
    </row>
    <row r="584" spans="1:13">
      <c r="A584" s="86"/>
      <c r="B584" s="526"/>
      <c r="C584" s="526"/>
      <c r="D584" t="s">
        <v>19</v>
      </c>
      <c r="E584" s="2">
        <v>5</v>
      </c>
      <c r="G584" s="79">
        <f t="shared" si="9"/>
        <v>115.7</v>
      </c>
    </row>
    <row r="585" spans="1:13">
      <c r="A585" s="86">
        <v>44834</v>
      </c>
      <c r="B585" s="526" t="s">
        <v>117</v>
      </c>
      <c r="C585" s="526" t="s">
        <v>184</v>
      </c>
      <c r="D585" t="s">
        <v>18</v>
      </c>
      <c r="F585" s="2">
        <v>60</v>
      </c>
      <c r="G585" s="79">
        <f t="shared" si="9"/>
        <v>55.7</v>
      </c>
    </row>
    <row r="586" spans="1:13">
      <c r="A586" s="86">
        <v>44834</v>
      </c>
      <c r="B586" s="526" t="s">
        <v>117</v>
      </c>
      <c r="C586" s="526" t="s">
        <v>184</v>
      </c>
      <c r="D586" t="s">
        <v>19</v>
      </c>
      <c r="F586" s="2">
        <v>5</v>
      </c>
      <c r="G586" s="79">
        <f t="shared" si="9"/>
        <v>50.7</v>
      </c>
    </row>
    <row r="587" spans="1:13">
      <c r="A587" s="7">
        <v>44874</v>
      </c>
      <c r="B587" s="526" t="s">
        <v>246</v>
      </c>
      <c r="C587" s="526" t="s">
        <v>184</v>
      </c>
      <c r="D587" t="s">
        <v>16</v>
      </c>
      <c r="F587" s="2">
        <v>42.5</v>
      </c>
      <c r="G587" s="79">
        <f t="shared" si="9"/>
        <v>8.2000000000000028</v>
      </c>
    </row>
    <row r="588" spans="1:13">
      <c r="A588" s="7">
        <v>44874</v>
      </c>
      <c r="B588" s="526" t="s">
        <v>246</v>
      </c>
      <c r="C588" s="526" t="s">
        <v>184</v>
      </c>
      <c r="D588" t="s">
        <v>17</v>
      </c>
      <c r="F588" s="2">
        <v>8.1999999999999993</v>
      </c>
      <c r="G588" s="79">
        <f t="shared" si="9"/>
        <v>0</v>
      </c>
    </row>
    <row r="589" spans="1:13">
      <c r="A589" s="44">
        <v>44865</v>
      </c>
      <c r="B589" s="525" t="s">
        <v>14</v>
      </c>
      <c r="C589" s="525" t="s">
        <v>30</v>
      </c>
      <c r="D589" t="s">
        <v>16</v>
      </c>
      <c r="E589" s="148">
        <v>42.4</v>
      </c>
      <c r="G589" s="79">
        <f t="shared" si="9"/>
        <v>42.4</v>
      </c>
    </row>
    <row r="590" spans="1:13">
      <c r="B590" s="526"/>
      <c r="C590" s="526"/>
      <c r="D590" t="s">
        <v>17</v>
      </c>
      <c r="E590" s="148">
        <v>4.9000000000000004</v>
      </c>
      <c r="G590" s="79">
        <f t="shared" si="9"/>
        <v>47.3</v>
      </c>
    </row>
    <row r="591" spans="1:13">
      <c r="B591" s="526"/>
      <c r="C591" s="526"/>
      <c r="D591" t="s">
        <v>18</v>
      </c>
      <c r="E591" s="148">
        <v>60</v>
      </c>
      <c r="G591" s="79">
        <f t="shared" si="9"/>
        <v>107.3</v>
      </c>
    </row>
    <row r="592" spans="1:13">
      <c r="B592" s="526"/>
      <c r="C592" s="526"/>
      <c r="D592" t="s">
        <v>19</v>
      </c>
      <c r="E592" s="148">
        <v>5</v>
      </c>
      <c r="G592" s="79">
        <f t="shared" si="9"/>
        <v>112.3</v>
      </c>
    </row>
    <row r="593" spans="1:11">
      <c r="A593" s="7">
        <v>44865</v>
      </c>
      <c r="B593" s="526" t="s">
        <v>247</v>
      </c>
      <c r="C593" s="526" t="s">
        <v>30</v>
      </c>
      <c r="D593" t="s">
        <v>18</v>
      </c>
      <c r="E593" s="148"/>
      <c r="F593" s="148">
        <v>60</v>
      </c>
      <c r="G593" s="79">
        <f t="shared" si="9"/>
        <v>52.3</v>
      </c>
    </row>
    <row r="594" spans="1:11">
      <c r="A594" s="7">
        <v>44865</v>
      </c>
      <c r="B594" s="526" t="s">
        <v>247</v>
      </c>
      <c r="C594" s="526" t="s">
        <v>30</v>
      </c>
      <c r="D594" t="s">
        <v>19</v>
      </c>
      <c r="E594" s="148"/>
      <c r="F594" s="148">
        <v>5</v>
      </c>
      <c r="G594" s="79">
        <f t="shared" si="9"/>
        <v>47.3</v>
      </c>
    </row>
    <row r="595" spans="1:11">
      <c r="A595" s="7">
        <v>44957</v>
      </c>
      <c r="B595" s="526" t="s">
        <v>248</v>
      </c>
      <c r="C595" s="526" t="s">
        <v>30</v>
      </c>
      <c r="D595" t="s">
        <v>16</v>
      </c>
      <c r="E595" s="148"/>
      <c r="F595" s="148">
        <v>42.4</v>
      </c>
      <c r="G595" s="79">
        <f t="shared" si="9"/>
        <v>4.8999999999999986</v>
      </c>
    </row>
    <row r="596" spans="1:11">
      <c r="A596" s="7">
        <v>44957</v>
      </c>
      <c r="B596" s="526" t="s">
        <v>248</v>
      </c>
      <c r="C596" s="526" t="s">
        <v>30</v>
      </c>
      <c r="D596" t="s">
        <v>17</v>
      </c>
      <c r="E596" s="148"/>
      <c r="F596" s="148">
        <v>4.9000000000000004</v>
      </c>
      <c r="G596" s="79">
        <f t="shared" si="9"/>
        <v>0</v>
      </c>
    </row>
    <row r="597" spans="1:11">
      <c r="A597" s="88">
        <v>44895</v>
      </c>
      <c r="B597" s="525" t="s">
        <v>14</v>
      </c>
      <c r="C597" s="525" t="s">
        <v>33</v>
      </c>
      <c r="D597" t="s">
        <v>16</v>
      </c>
      <c r="E597" s="2">
        <v>47.3</v>
      </c>
      <c r="G597" s="79">
        <f t="shared" si="9"/>
        <v>47.3</v>
      </c>
    </row>
    <row r="598" spans="1:11">
      <c r="A598" s="86"/>
      <c r="B598" s="526"/>
      <c r="C598" s="526"/>
      <c r="D598" t="s">
        <v>17</v>
      </c>
      <c r="E598" s="2">
        <v>6.3</v>
      </c>
      <c r="G598" s="79">
        <f t="shared" si="9"/>
        <v>53.599999999999994</v>
      </c>
    </row>
    <row r="599" spans="1:11">
      <c r="A599" s="86"/>
      <c r="B599" s="526"/>
      <c r="C599" s="526"/>
      <c r="D599" t="s">
        <v>18</v>
      </c>
      <c r="E599" s="2">
        <v>60</v>
      </c>
      <c r="G599" s="79">
        <f t="shared" si="9"/>
        <v>113.6</v>
      </c>
    </row>
    <row r="600" spans="1:11">
      <c r="A600" s="86"/>
      <c r="B600" s="526"/>
      <c r="C600" s="526"/>
      <c r="D600" t="s">
        <v>19</v>
      </c>
      <c r="E600" s="2">
        <v>5</v>
      </c>
      <c r="G600" s="79">
        <f t="shared" si="9"/>
        <v>118.6</v>
      </c>
    </row>
    <row r="601" spans="1:11">
      <c r="A601" s="7">
        <v>44895</v>
      </c>
      <c r="B601" s="526" t="s">
        <v>132</v>
      </c>
      <c r="C601" s="526" t="s">
        <v>33</v>
      </c>
      <c r="D601" t="s">
        <v>18</v>
      </c>
      <c r="F601" s="2">
        <v>60</v>
      </c>
      <c r="G601" s="79">
        <f t="shared" si="9"/>
        <v>58.599999999999994</v>
      </c>
      <c r="I601" s="525"/>
      <c r="K601" s="148"/>
    </row>
    <row r="602" spans="1:11">
      <c r="A602" s="7">
        <v>44895</v>
      </c>
      <c r="B602" s="526" t="s">
        <v>132</v>
      </c>
      <c r="C602" s="526" t="s">
        <v>33</v>
      </c>
      <c r="D602" t="s">
        <v>19</v>
      </c>
      <c r="E602" s="8"/>
      <c r="F602" s="11">
        <v>5</v>
      </c>
      <c r="G602" s="79">
        <f t="shared" si="9"/>
        <v>53.599999999999994</v>
      </c>
      <c r="I602" s="526"/>
      <c r="K602" s="148"/>
    </row>
    <row r="603" spans="1:11">
      <c r="A603" s="7">
        <v>44957</v>
      </c>
      <c r="B603" s="526" t="s">
        <v>248</v>
      </c>
      <c r="C603" s="526" t="s">
        <v>33</v>
      </c>
      <c r="D603" t="s">
        <v>16</v>
      </c>
      <c r="E603" s="8"/>
      <c r="F603" s="2">
        <v>47.3</v>
      </c>
      <c r="G603" s="79">
        <f t="shared" si="9"/>
        <v>6.2999999999999972</v>
      </c>
      <c r="I603" s="526"/>
      <c r="K603" s="148"/>
    </row>
    <row r="604" spans="1:11">
      <c r="A604" s="7">
        <v>44957</v>
      </c>
      <c r="B604" s="526" t="s">
        <v>248</v>
      </c>
      <c r="C604" s="526" t="s">
        <v>33</v>
      </c>
      <c r="D604" t="s">
        <v>17</v>
      </c>
      <c r="E604" s="8"/>
      <c r="F604" s="2">
        <v>6.3</v>
      </c>
      <c r="G604" s="79">
        <f t="shared" si="9"/>
        <v>0</v>
      </c>
      <c r="I604" s="526"/>
      <c r="K604" s="148"/>
    </row>
    <row r="605" spans="1:11">
      <c r="A605" s="88">
        <v>44926</v>
      </c>
      <c r="B605" s="525" t="s">
        <v>14</v>
      </c>
      <c r="C605" s="525" t="s">
        <v>34</v>
      </c>
      <c r="D605" t="s">
        <v>16</v>
      </c>
      <c r="E605" s="2">
        <v>54.1</v>
      </c>
      <c r="G605" s="79">
        <f t="shared" si="9"/>
        <v>54.1</v>
      </c>
      <c r="I605" s="525"/>
      <c r="K605" s="2"/>
    </row>
    <row r="606" spans="1:11">
      <c r="A606" s="86"/>
      <c r="B606" s="526"/>
      <c r="C606" s="526"/>
      <c r="D606" t="s">
        <v>17</v>
      </c>
      <c r="E606" s="2">
        <v>5.7</v>
      </c>
      <c r="G606" s="79">
        <f t="shared" si="9"/>
        <v>59.800000000000004</v>
      </c>
      <c r="I606" s="526"/>
      <c r="K606" s="2"/>
    </row>
    <row r="607" spans="1:11">
      <c r="A607" s="86"/>
      <c r="B607" s="526"/>
      <c r="C607" s="526"/>
      <c r="D607" t="s">
        <v>18</v>
      </c>
      <c r="E607" s="2">
        <v>60</v>
      </c>
      <c r="G607" s="79">
        <f t="shared" si="9"/>
        <v>119.80000000000001</v>
      </c>
      <c r="I607" s="525"/>
      <c r="K607" s="2"/>
    </row>
    <row r="608" spans="1:11">
      <c r="A608" s="86"/>
      <c r="B608" s="526"/>
      <c r="C608" s="526"/>
      <c r="D608" t="s">
        <v>19</v>
      </c>
      <c r="E608" s="2">
        <v>5</v>
      </c>
      <c r="G608" s="79">
        <f t="shared" si="9"/>
        <v>124.80000000000001</v>
      </c>
      <c r="I608" s="526"/>
      <c r="K608" s="2"/>
    </row>
    <row r="609" spans="1:11">
      <c r="A609" s="86">
        <v>44926</v>
      </c>
      <c r="B609" s="526" t="s">
        <v>121</v>
      </c>
      <c r="C609" s="526" t="s">
        <v>34</v>
      </c>
      <c r="D609" t="s">
        <v>18</v>
      </c>
      <c r="F609" s="2">
        <v>60</v>
      </c>
      <c r="G609" s="79">
        <f t="shared" si="9"/>
        <v>64.800000000000011</v>
      </c>
    </row>
    <row r="610" spans="1:11">
      <c r="A610" s="86">
        <v>44926</v>
      </c>
      <c r="B610" s="526" t="s">
        <v>121</v>
      </c>
      <c r="C610" s="526" t="s">
        <v>34</v>
      </c>
      <c r="D610" t="s">
        <v>19</v>
      </c>
      <c r="F610" s="2">
        <v>5</v>
      </c>
      <c r="G610" s="79">
        <f t="shared" si="9"/>
        <v>59.800000000000011</v>
      </c>
      <c r="K610" s="8"/>
    </row>
    <row r="611" spans="1:11">
      <c r="A611" s="7">
        <v>44957</v>
      </c>
      <c r="B611" s="526" t="s">
        <v>248</v>
      </c>
      <c r="C611" s="526" t="s">
        <v>34</v>
      </c>
      <c r="D611" t="s">
        <v>16</v>
      </c>
      <c r="F611" s="2">
        <v>54.1</v>
      </c>
      <c r="G611" s="79">
        <f t="shared" si="9"/>
        <v>5.7000000000000099</v>
      </c>
      <c r="K611" s="8"/>
    </row>
    <row r="612" spans="1:11">
      <c r="A612" s="7">
        <v>44957</v>
      </c>
      <c r="B612" s="526" t="s">
        <v>248</v>
      </c>
      <c r="C612" s="526" t="s">
        <v>34</v>
      </c>
      <c r="D612" t="s">
        <v>17</v>
      </c>
      <c r="F612" s="2">
        <v>5.7</v>
      </c>
      <c r="G612" s="79">
        <f t="shared" si="9"/>
        <v>9.7699626167013776E-15</v>
      </c>
      <c r="K612" s="8"/>
    </row>
    <row r="613" spans="1:11">
      <c r="A613" s="44">
        <v>44957</v>
      </c>
      <c r="B613" s="525" t="s">
        <v>14</v>
      </c>
      <c r="C613" s="525" t="s">
        <v>15</v>
      </c>
      <c r="D613" t="s">
        <v>16</v>
      </c>
      <c r="E613" s="241">
        <v>49</v>
      </c>
      <c r="F613" s="241"/>
      <c r="G613" s="79">
        <f>+G612+E613-F613</f>
        <v>49.000000000000007</v>
      </c>
      <c r="K613" s="8"/>
    </row>
    <row r="614" spans="1:11">
      <c r="B614" s="526"/>
      <c r="C614" s="526"/>
      <c r="D614" t="s">
        <v>17</v>
      </c>
      <c r="E614" s="241">
        <v>4.8</v>
      </c>
      <c r="F614" s="241"/>
      <c r="G614" s="79">
        <f>+G613+E614-F614</f>
        <v>53.800000000000004</v>
      </c>
      <c r="K614" s="8"/>
    </row>
    <row r="615" spans="1:11">
      <c r="B615" s="526"/>
      <c r="C615" s="526"/>
      <c r="D615" t="s">
        <v>18</v>
      </c>
      <c r="E615" s="241">
        <v>60</v>
      </c>
      <c r="F615" s="241"/>
      <c r="G615" s="79">
        <f>+G614+E615-F615</f>
        <v>113.80000000000001</v>
      </c>
    </row>
    <row r="616" spans="1:11">
      <c r="B616" s="526"/>
      <c r="C616" s="526"/>
      <c r="D616" t="s">
        <v>19</v>
      </c>
      <c r="E616" s="241">
        <v>5</v>
      </c>
      <c r="F616" s="241"/>
      <c r="G616" s="2">
        <f>+G615+E616-F616</f>
        <v>118.80000000000001</v>
      </c>
    </row>
    <row r="617" spans="1:11">
      <c r="A617" s="7">
        <v>44957</v>
      </c>
      <c r="B617" s="526" t="s">
        <v>119</v>
      </c>
      <c r="C617" s="526" t="s">
        <v>15</v>
      </c>
      <c r="D617" t="s">
        <v>18</v>
      </c>
      <c r="E617" s="241"/>
      <c r="F617" s="241">
        <v>60</v>
      </c>
      <c r="G617" s="2">
        <f>+G616+E617-F617</f>
        <v>58.800000000000011</v>
      </c>
    </row>
    <row r="618" spans="1:11">
      <c r="A618" s="7">
        <v>44957</v>
      </c>
      <c r="B618" s="526" t="s">
        <v>119</v>
      </c>
      <c r="C618" s="526" t="s">
        <v>15</v>
      </c>
      <c r="D618" t="s">
        <v>19</v>
      </c>
      <c r="E618" s="241"/>
      <c r="F618" s="241">
        <v>5</v>
      </c>
      <c r="G618" s="2">
        <f t="shared" ref="G618:G681" si="10">+G617+E618-F618</f>
        <v>53.800000000000011</v>
      </c>
    </row>
    <row r="619" spans="1:11">
      <c r="A619" s="7">
        <v>44991</v>
      </c>
      <c r="B619" s="526">
        <v>26416</v>
      </c>
      <c r="C619" s="526" t="s">
        <v>15</v>
      </c>
      <c r="D619" t="s">
        <v>16</v>
      </c>
      <c r="E619" s="241"/>
      <c r="F619" s="241">
        <v>49</v>
      </c>
      <c r="G619" s="2">
        <f t="shared" si="10"/>
        <v>4.8000000000000114</v>
      </c>
    </row>
    <row r="620" spans="1:11">
      <c r="A620" s="7">
        <v>44991</v>
      </c>
      <c r="B620" s="526">
        <v>26416</v>
      </c>
      <c r="C620" s="526" t="s">
        <v>15</v>
      </c>
      <c r="D620" t="s">
        <v>17</v>
      </c>
      <c r="E620" s="241"/>
      <c r="F620" s="241">
        <v>4.8</v>
      </c>
      <c r="G620" s="2">
        <f t="shared" si="10"/>
        <v>1.1546319456101628E-14</v>
      </c>
    </row>
    <row r="621" spans="1:11">
      <c r="A621" s="44">
        <v>44985</v>
      </c>
      <c r="B621" s="525" t="s">
        <v>14</v>
      </c>
      <c r="C621" s="525" t="s">
        <v>20</v>
      </c>
      <c r="D621" t="s">
        <v>16</v>
      </c>
      <c r="E621" s="241">
        <v>53.4</v>
      </c>
      <c r="F621" s="241"/>
      <c r="G621" s="2">
        <f t="shared" si="10"/>
        <v>53.400000000000013</v>
      </c>
    </row>
    <row r="622" spans="1:11">
      <c r="B622" s="526"/>
      <c r="C622" s="526"/>
      <c r="D622" t="s">
        <v>17</v>
      </c>
      <c r="E622" s="241">
        <v>1.2</v>
      </c>
      <c r="F622" s="241"/>
      <c r="G622" s="2">
        <f t="shared" si="10"/>
        <v>54.600000000000016</v>
      </c>
    </row>
    <row r="623" spans="1:11">
      <c r="B623" s="526"/>
      <c r="C623" s="526"/>
      <c r="D623" t="s">
        <v>18</v>
      </c>
      <c r="E623" s="241">
        <v>56</v>
      </c>
      <c r="F623" s="241"/>
      <c r="G623" s="2">
        <f t="shared" si="10"/>
        <v>110.60000000000002</v>
      </c>
    </row>
    <row r="624" spans="1:11">
      <c r="B624" s="526"/>
      <c r="C624" s="526"/>
      <c r="D624" t="s">
        <v>19</v>
      </c>
      <c r="E624" s="241">
        <v>5</v>
      </c>
      <c r="F624" s="241"/>
      <c r="G624" s="2">
        <f t="shared" si="10"/>
        <v>115.60000000000002</v>
      </c>
    </row>
    <row r="625" spans="1:12">
      <c r="A625" s="7">
        <v>44985</v>
      </c>
      <c r="B625" s="526" t="s">
        <v>135</v>
      </c>
      <c r="C625" s="526" t="s">
        <v>20</v>
      </c>
      <c r="D625" t="s">
        <v>18</v>
      </c>
      <c r="E625" s="241"/>
      <c r="F625" s="241">
        <v>56</v>
      </c>
      <c r="G625" s="2">
        <f t="shared" si="10"/>
        <v>59.600000000000023</v>
      </c>
    </row>
    <row r="626" spans="1:12">
      <c r="A626" s="7">
        <v>44985</v>
      </c>
      <c r="B626" s="526" t="s">
        <v>135</v>
      </c>
      <c r="C626" s="526" t="s">
        <v>20</v>
      </c>
      <c r="D626" t="s">
        <v>19</v>
      </c>
      <c r="E626" s="241"/>
      <c r="F626" s="241">
        <v>5</v>
      </c>
      <c r="G626" s="2">
        <f t="shared" si="10"/>
        <v>54.600000000000023</v>
      </c>
    </row>
    <row r="627" spans="1:12">
      <c r="A627" s="7">
        <v>45008</v>
      </c>
      <c r="B627" s="526" t="s">
        <v>249</v>
      </c>
      <c r="C627" s="526" t="s">
        <v>20</v>
      </c>
      <c r="D627" t="s">
        <v>16</v>
      </c>
      <c r="F627" s="241">
        <v>53.4</v>
      </c>
      <c r="G627" s="2">
        <f t="shared" si="10"/>
        <v>1.2000000000000242</v>
      </c>
    </row>
    <row r="628" spans="1:12">
      <c r="A628" s="7">
        <v>45008</v>
      </c>
      <c r="B628" s="526" t="s">
        <v>249</v>
      </c>
      <c r="C628" s="526" t="s">
        <v>20</v>
      </c>
      <c r="D628" t="s">
        <v>17</v>
      </c>
      <c r="F628" s="241">
        <v>1.2</v>
      </c>
      <c r="G628" s="2">
        <f t="shared" si="10"/>
        <v>2.4202861936828413E-14</v>
      </c>
    </row>
    <row r="629" spans="1:12">
      <c r="A629" s="88">
        <v>45016</v>
      </c>
      <c r="B629" s="525" t="s">
        <v>14</v>
      </c>
      <c r="C629" s="525" t="s">
        <v>23</v>
      </c>
      <c r="D629" t="s">
        <v>16</v>
      </c>
      <c r="E629" s="241">
        <v>55.3</v>
      </c>
      <c r="F629" s="241"/>
      <c r="G629" s="2">
        <f t="shared" si="10"/>
        <v>55.300000000000018</v>
      </c>
    </row>
    <row r="630" spans="1:12">
      <c r="A630" s="86"/>
      <c r="B630" s="526"/>
      <c r="C630" s="526"/>
      <c r="D630" t="s">
        <v>17</v>
      </c>
      <c r="E630" s="241">
        <v>1.3</v>
      </c>
      <c r="F630" s="241"/>
      <c r="G630" s="2">
        <f t="shared" si="10"/>
        <v>56.600000000000016</v>
      </c>
    </row>
    <row r="631" spans="1:12">
      <c r="A631" s="86"/>
      <c r="B631" s="526"/>
      <c r="C631" s="526"/>
      <c r="D631" t="s">
        <v>18</v>
      </c>
      <c r="E631" s="241">
        <v>60</v>
      </c>
      <c r="F631" s="241"/>
      <c r="G631" s="2">
        <f t="shared" si="10"/>
        <v>116.60000000000002</v>
      </c>
    </row>
    <row r="632" spans="1:12">
      <c r="A632" s="86"/>
      <c r="B632" s="526"/>
      <c r="C632" s="526"/>
      <c r="D632" t="s">
        <v>19</v>
      </c>
      <c r="E632" s="241">
        <v>5</v>
      </c>
      <c r="F632" s="241"/>
      <c r="G632" s="2">
        <f t="shared" si="10"/>
        <v>121.60000000000002</v>
      </c>
      <c r="J632" s="403" t="s">
        <v>23</v>
      </c>
      <c r="K632" t="s">
        <v>16</v>
      </c>
      <c r="L632" s="241">
        <v>55.3</v>
      </c>
    </row>
    <row r="633" spans="1:12">
      <c r="A633" s="86">
        <v>45016</v>
      </c>
      <c r="B633" s="526" t="s">
        <v>124</v>
      </c>
      <c r="C633" s="526" t="s">
        <v>23</v>
      </c>
      <c r="D633" t="s">
        <v>18</v>
      </c>
      <c r="E633" s="241"/>
      <c r="F633" s="241">
        <v>60</v>
      </c>
      <c r="G633" s="2">
        <f t="shared" si="10"/>
        <v>61.600000000000023</v>
      </c>
      <c r="K633" t="s">
        <v>17</v>
      </c>
      <c r="L633" s="241">
        <v>1.3</v>
      </c>
    </row>
    <row r="634" spans="1:12">
      <c r="A634" s="86">
        <v>45016</v>
      </c>
      <c r="B634" s="526" t="s">
        <v>124</v>
      </c>
      <c r="C634" s="526" t="s">
        <v>23</v>
      </c>
      <c r="D634" t="s">
        <v>19</v>
      </c>
      <c r="E634" s="241"/>
      <c r="F634" s="241">
        <v>5</v>
      </c>
      <c r="G634" s="2">
        <f t="shared" si="10"/>
        <v>56.600000000000023</v>
      </c>
      <c r="J634" s="403" t="s">
        <v>24</v>
      </c>
      <c r="K634" t="s">
        <v>16</v>
      </c>
      <c r="L634" s="240">
        <v>57.9</v>
      </c>
    </row>
    <row r="635" spans="1:12">
      <c r="A635" s="86">
        <v>45110</v>
      </c>
      <c r="B635" s="526">
        <v>27056</v>
      </c>
      <c r="C635" s="526" t="s">
        <v>23</v>
      </c>
      <c r="D635" t="s">
        <v>16</v>
      </c>
      <c r="E635" s="241"/>
      <c r="F635" s="241">
        <v>55.3</v>
      </c>
      <c r="G635" s="2">
        <f t="shared" si="10"/>
        <v>1.3000000000000256</v>
      </c>
      <c r="J635" s="403"/>
      <c r="L635" s="240"/>
    </row>
    <row r="636" spans="1:12">
      <c r="A636" s="86">
        <v>45110</v>
      </c>
      <c r="B636" s="526">
        <v>27056</v>
      </c>
      <c r="C636" s="526" t="s">
        <v>23</v>
      </c>
      <c r="D636" t="s">
        <v>17</v>
      </c>
      <c r="E636" s="241"/>
      <c r="F636" s="241">
        <v>1.3</v>
      </c>
      <c r="G636" s="2">
        <f t="shared" si="10"/>
        <v>2.55351295663786E-14</v>
      </c>
      <c r="J636" s="403"/>
      <c r="L636" s="240"/>
    </row>
    <row r="637" spans="1:12">
      <c r="A637" s="88">
        <v>45046</v>
      </c>
      <c r="B637" s="525" t="s">
        <v>14</v>
      </c>
      <c r="C637" s="525" t="s">
        <v>24</v>
      </c>
      <c r="D637" t="s">
        <v>16</v>
      </c>
      <c r="E637" s="240">
        <v>57.9</v>
      </c>
      <c r="F637" s="240"/>
      <c r="G637" s="2">
        <f t="shared" si="10"/>
        <v>57.900000000000027</v>
      </c>
      <c r="K637" t="s">
        <v>17</v>
      </c>
      <c r="L637" s="240">
        <v>1.5</v>
      </c>
    </row>
    <row r="638" spans="1:12">
      <c r="A638" s="86"/>
      <c r="B638" s="526"/>
      <c r="C638" s="526"/>
      <c r="D638" t="s">
        <v>17</v>
      </c>
      <c r="E638" s="240">
        <v>1.5</v>
      </c>
      <c r="F638" s="240"/>
      <c r="G638" s="2">
        <f t="shared" si="10"/>
        <v>59.400000000000027</v>
      </c>
      <c r="J638" s="403" t="s">
        <v>25</v>
      </c>
      <c r="K638" t="s">
        <v>16</v>
      </c>
      <c r="L638" s="240">
        <v>53.5</v>
      </c>
    </row>
    <row r="639" spans="1:12">
      <c r="A639" s="86"/>
      <c r="B639" s="526"/>
      <c r="C639" s="526"/>
      <c r="D639" t="s">
        <v>18</v>
      </c>
      <c r="E639" s="240">
        <v>60</v>
      </c>
      <c r="F639" s="240"/>
      <c r="G639" s="2">
        <f t="shared" si="10"/>
        <v>119.40000000000003</v>
      </c>
      <c r="K639" t="s">
        <v>17</v>
      </c>
      <c r="L639" s="240">
        <v>2.1</v>
      </c>
    </row>
    <row r="640" spans="1:12">
      <c r="A640" s="86"/>
      <c r="B640" s="526"/>
      <c r="C640" s="526"/>
      <c r="D640" t="s">
        <v>19</v>
      </c>
      <c r="E640" s="240">
        <v>5</v>
      </c>
      <c r="F640" s="240"/>
      <c r="G640" s="2">
        <f t="shared" si="10"/>
        <v>124.40000000000003</v>
      </c>
      <c r="K640" t="s">
        <v>76</v>
      </c>
      <c r="L640" s="92">
        <v>10</v>
      </c>
    </row>
    <row r="641" spans="1:12">
      <c r="A641" s="86">
        <v>45046</v>
      </c>
      <c r="B641" s="526" t="s">
        <v>125</v>
      </c>
      <c r="C641" s="526" t="s">
        <v>24</v>
      </c>
      <c r="D641" t="s">
        <v>18</v>
      </c>
      <c r="E641" s="240"/>
      <c r="F641" s="240">
        <v>60</v>
      </c>
      <c r="G641" s="2">
        <f t="shared" si="10"/>
        <v>64.400000000000034</v>
      </c>
      <c r="L641" s="37">
        <f>SUM(L632:L640)</f>
        <v>181.6</v>
      </c>
    </row>
    <row r="642" spans="1:12">
      <c r="A642" s="86">
        <v>45046</v>
      </c>
      <c r="B642" s="526" t="s">
        <v>125</v>
      </c>
      <c r="C642" s="526" t="s">
        <v>24</v>
      </c>
      <c r="D642" t="s">
        <v>19</v>
      </c>
      <c r="E642" s="240"/>
      <c r="F642" s="240">
        <v>5</v>
      </c>
      <c r="G642" s="2">
        <f t="shared" si="10"/>
        <v>59.400000000000034</v>
      </c>
    </row>
    <row r="643" spans="1:12">
      <c r="A643" s="86">
        <v>45110</v>
      </c>
      <c r="B643" s="526">
        <v>27056</v>
      </c>
      <c r="C643" s="526" t="s">
        <v>24</v>
      </c>
      <c r="D643" t="s">
        <v>16</v>
      </c>
      <c r="E643" s="240"/>
      <c r="F643" s="240">
        <v>57.9</v>
      </c>
      <c r="G643" s="2">
        <f t="shared" si="10"/>
        <v>1.5000000000000355</v>
      </c>
    </row>
    <row r="644" spans="1:12">
      <c r="A644" s="86">
        <v>45110</v>
      </c>
      <c r="B644" s="526">
        <v>27056</v>
      </c>
      <c r="C644" s="526" t="s">
        <v>24</v>
      </c>
      <c r="D644" t="s">
        <v>17</v>
      </c>
      <c r="E644" s="240"/>
      <c r="F644" s="240">
        <v>1.5</v>
      </c>
      <c r="G644" s="2">
        <f t="shared" si="10"/>
        <v>3.5527136788005009E-14</v>
      </c>
    </row>
    <row r="645" spans="1:12">
      <c r="A645" s="88">
        <v>45077</v>
      </c>
      <c r="B645" s="525" t="s">
        <v>14</v>
      </c>
      <c r="C645" s="525" t="s">
        <v>25</v>
      </c>
      <c r="D645" t="s">
        <v>16</v>
      </c>
      <c r="E645" s="240">
        <v>53.5</v>
      </c>
      <c r="F645" s="240"/>
      <c r="G645" s="2">
        <f t="shared" si="10"/>
        <v>53.500000000000036</v>
      </c>
    </row>
    <row r="646" spans="1:12">
      <c r="A646" s="86"/>
      <c r="B646" s="526"/>
      <c r="C646" s="526"/>
      <c r="D646" t="s">
        <v>17</v>
      </c>
      <c r="E646" s="240">
        <v>2.1</v>
      </c>
      <c r="F646" s="240"/>
      <c r="G646" s="2">
        <f t="shared" si="10"/>
        <v>55.600000000000037</v>
      </c>
    </row>
    <row r="647" spans="1:12">
      <c r="A647" s="86"/>
      <c r="B647" s="526"/>
      <c r="C647" s="526"/>
      <c r="D647" t="s">
        <v>18</v>
      </c>
      <c r="E647" s="240">
        <v>60</v>
      </c>
      <c r="F647" s="240"/>
      <c r="G647" s="2">
        <f t="shared" si="10"/>
        <v>115.60000000000004</v>
      </c>
    </row>
    <row r="648" spans="1:12">
      <c r="A648" s="86"/>
      <c r="B648" s="526"/>
      <c r="C648" s="526"/>
      <c r="D648" t="s">
        <v>19</v>
      </c>
      <c r="E648" s="240">
        <v>5</v>
      </c>
      <c r="F648" s="240"/>
      <c r="G648" s="2">
        <f t="shared" si="10"/>
        <v>120.60000000000004</v>
      </c>
    </row>
    <row r="649" spans="1:12">
      <c r="A649" s="86"/>
      <c r="B649" s="526"/>
      <c r="C649" s="526"/>
      <c r="D649" t="s">
        <v>76</v>
      </c>
      <c r="E649" s="92">
        <v>10</v>
      </c>
      <c r="F649" s="240"/>
      <c r="G649" s="2">
        <f t="shared" si="10"/>
        <v>130.60000000000002</v>
      </c>
    </row>
    <row r="650" spans="1:12">
      <c r="A650" s="86">
        <v>45077</v>
      </c>
      <c r="B650" s="526" t="s">
        <v>128</v>
      </c>
      <c r="C650" s="526" t="s">
        <v>25</v>
      </c>
      <c r="D650" t="s">
        <v>18</v>
      </c>
      <c r="E650" s="240"/>
      <c r="F650" s="240">
        <v>60</v>
      </c>
      <c r="G650" s="2">
        <f t="shared" si="10"/>
        <v>70.600000000000023</v>
      </c>
    </row>
    <row r="651" spans="1:12">
      <c r="A651" s="86">
        <v>45077</v>
      </c>
      <c r="B651" s="526" t="s">
        <v>128</v>
      </c>
      <c r="C651" s="526" t="s">
        <v>25</v>
      </c>
      <c r="D651" t="s">
        <v>19</v>
      </c>
      <c r="E651" s="240"/>
      <c r="F651" s="240">
        <v>5</v>
      </c>
      <c r="G651" s="2">
        <f t="shared" si="10"/>
        <v>65.600000000000023</v>
      </c>
    </row>
    <row r="652" spans="1:12">
      <c r="A652" s="7" t="s">
        <v>250</v>
      </c>
      <c r="B652" s="526">
        <v>27056</v>
      </c>
      <c r="C652" s="526" t="s">
        <v>25</v>
      </c>
      <c r="D652" t="s">
        <v>16</v>
      </c>
      <c r="F652" s="2">
        <v>53.5</v>
      </c>
      <c r="G652" s="2">
        <f t="shared" si="10"/>
        <v>12.100000000000023</v>
      </c>
    </row>
    <row r="653" spans="1:12">
      <c r="A653" s="7" t="s">
        <v>251</v>
      </c>
      <c r="B653" s="526">
        <v>27056</v>
      </c>
      <c r="C653" s="526" t="s">
        <v>25</v>
      </c>
      <c r="D653" t="s">
        <v>17</v>
      </c>
      <c r="F653" s="2">
        <v>2.1</v>
      </c>
      <c r="G653" s="2">
        <f t="shared" si="10"/>
        <v>10.000000000000023</v>
      </c>
    </row>
    <row r="654" spans="1:12">
      <c r="A654" s="7">
        <v>45110</v>
      </c>
      <c r="B654" s="526">
        <v>27056</v>
      </c>
      <c r="C654" s="526" t="s">
        <v>25</v>
      </c>
      <c r="D654" t="s">
        <v>76</v>
      </c>
      <c r="F654" s="2">
        <v>10</v>
      </c>
      <c r="G654" s="2">
        <f t="shared" si="10"/>
        <v>2.3092638912203256E-14</v>
      </c>
    </row>
    <row r="655" spans="1:12">
      <c r="A655" s="88">
        <v>45107</v>
      </c>
      <c r="B655" s="525" t="s">
        <v>14</v>
      </c>
      <c r="C655" s="525" t="s">
        <v>26</v>
      </c>
      <c r="D655" t="s">
        <v>16</v>
      </c>
      <c r="E655" s="240">
        <v>54.5</v>
      </c>
      <c r="F655" s="240"/>
      <c r="G655" s="2">
        <f t="shared" si="10"/>
        <v>54.500000000000021</v>
      </c>
    </row>
    <row r="656" spans="1:12">
      <c r="A656" s="86"/>
      <c r="B656" s="526"/>
      <c r="C656" s="526"/>
      <c r="D656" t="s">
        <v>17</v>
      </c>
      <c r="E656" s="240">
        <v>2</v>
      </c>
      <c r="F656" s="240"/>
      <c r="G656" s="2">
        <f t="shared" si="10"/>
        <v>56.500000000000021</v>
      </c>
    </row>
    <row r="657" spans="1:12">
      <c r="A657" s="86"/>
      <c r="B657" s="526"/>
      <c r="C657" s="526"/>
      <c r="D657" t="s">
        <v>18</v>
      </c>
      <c r="E657" s="240">
        <v>60</v>
      </c>
      <c r="F657" s="240"/>
      <c r="G657" s="2">
        <f t="shared" si="10"/>
        <v>116.50000000000003</v>
      </c>
    </row>
    <row r="658" spans="1:12">
      <c r="A658" s="86"/>
      <c r="B658" s="526"/>
      <c r="C658" s="526"/>
      <c r="D658" t="s">
        <v>19</v>
      </c>
      <c r="E658" s="240">
        <v>5</v>
      </c>
      <c r="F658" s="240"/>
      <c r="G658" s="2">
        <f t="shared" si="10"/>
        <v>121.50000000000003</v>
      </c>
      <c r="J658" s="403"/>
      <c r="L658" s="240"/>
    </row>
    <row r="659" spans="1:12">
      <c r="A659" s="86">
        <v>45107</v>
      </c>
      <c r="B659" s="526" t="s">
        <v>129</v>
      </c>
      <c r="C659" s="526" t="s">
        <v>26</v>
      </c>
      <c r="D659" t="s">
        <v>18</v>
      </c>
      <c r="E659" s="240"/>
      <c r="F659" s="240">
        <v>40</v>
      </c>
      <c r="G659" s="2">
        <f t="shared" si="10"/>
        <v>81.500000000000028</v>
      </c>
      <c r="L659" s="240"/>
    </row>
    <row r="660" spans="1:12">
      <c r="A660" s="86">
        <v>45132</v>
      </c>
      <c r="B660" s="526">
        <v>27271</v>
      </c>
      <c r="C660" s="526" t="s">
        <v>26</v>
      </c>
      <c r="D660" t="s">
        <v>16</v>
      </c>
      <c r="F660" s="240">
        <v>54.5</v>
      </c>
      <c r="G660" s="2">
        <f t="shared" si="10"/>
        <v>27.000000000000028</v>
      </c>
      <c r="L660" s="240"/>
    </row>
    <row r="661" spans="1:12">
      <c r="A661" s="86">
        <v>45132</v>
      </c>
      <c r="B661" s="526">
        <v>27271</v>
      </c>
      <c r="C661" s="526" t="s">
        <v>26</v>
      </c>
      <c r="D661" t="s">
        <v>17</v>
      </c>
      <c r="F661" s="240">
        <v>2</v>
      </c>
      <c r="G661" s="2">
        <f t="shared" si="10"/>
        <v>25.000000000000028</v>
      </c>
      <c r="L661" s="240"/>
    </row>
    <row r="662" spans="1:12">
      <c r="A662" s="86">
        <v>45132</v>
      </c>
      <c r="B662" s="526">
        <v>27271</v>
      </c>
      <c r="C662" s="526" t="s">
        <v>26</v>
      </c>
      <c r="D662" t="s">
        <v>18</v>
      </c>
      <c r="F662" s="240">
        <v>20</v>
      </c>
      <c r="G662" s="2">
        <f t="shared" si="10"/>
        <v>5.0000000000000284</v>
      </c>
      <c r="L662" s="37"/>
    </row>
    <row r="663" spans="1:12">
      <c r="A663" s="86">
        <v>45132</v>
      </c>
      <c r="B663" s="526">
        <v>27271</v>
      </c>
      <c r="C663" s="526" t="s">
        <v>26</v>
      </c>
      <c r="D663" t="s">
        <v>19</v>
      </c>
      <c r="F663" s="240">
        <v>5</v>
      </c>
      <c r="G663" s="2">
        <f t="shared" si="10"/>
        <v>2.8421709430404007E-14</v>
      </c>
    </row>
    <row r="664" spans="1:12">
      <c r="A664" s="88">
        <v>45138</v>
      </c>
      <c r="B664" s="525" t="s">
        <v>14</v>
      </c>
      <c r="C664" s="525" t="s">
        <v>27</v>
      </c>
      <c r="D664" t="s">
        <v>16</v>
      </c>
      <c r="E664" s="240">
        <v>51.3</v>
      </c>
      <c r="F664" s="240"/>
      <c r="G664" s="2">
        <f t="shared" si="10"/>
        <v>51.300000000000026</v>
      </c>
    </row>
    <row r="665" spans="1:12">
      <c r="A665" s="86"/>
      <c r="B665" s="526"/>
      <c r="C665" s="526"/>
      <c r="D665" t="s">
        <v>17</v>
      </c>
      <c r="E665" s="240">
        <v>2</v>
      </c>
      <c r="F665" s="240"/>
      <c r="G665" s="2">
        <f t="shared" si="10"/>
        <v>53.300000000000026</v>
      </c>
    </row>
    <row r="666" spans="1:12">
      <c r="A666" s="86"/>
      <c r="B666" s="526"/>
      <c r="C666" s="526"/>
      <c r="D666" t="s">
        <v>18</v>
      </c>
      <c r="E666" s="240">
        <v>60</v>
      </c>
      <c r="F666" s="240"/>
      <c r="G666" s="2">
        <f t="shared" si="10"/>
        <v>113.30000000000003</v>
      </c>
    </row>
    <row r="667" spans="1:12">
      <c r="A667" s="86"/>
      <c r="B667" s="526"/>
      <c r="C667" s="526"/>
      <c r="D667" t="s">
        <v>19</v>
      </c>
      <c r="E667" s="240">
        <v>5</v>
      </c>
      <c r="F667" s="240"/>
      <c r="G667" s="2">
        <f t="shared" si="10"/>
        <v>118.30000000000003</v>
      </c>
    </row>
    <row r="668" spans="1:12">
      <c r="A668" s="86">
        <v>45138</v>
      </c>
      <c r="B668" s="526" t="s">
        <v>115</v>
      </c>
      <c r="C668" s="526" t="s">
        <v>27</v>
      </c>
      <c r="D668" t="s">
        <v>18</v>
      </c>
      <c r="E668" s="240"/>
      <c r="F668" s="240">
        <v>60</v>
      </c>
      <c r="G668" s="2">
        <f t="shared" si="10"/>
        <v>58.300000000000026</v>
      </c>
    </row>
    <row r="669" spans="1:12">
      <c r="A669" s="86">
        <v>45138</v>
      </c>
      <c r="B669" s="526" t="s">
        <v>115</v>
      </c>
      <c r="C669" s="526" t="s">
        <v>27</v>
      </c>
      <c r="D669" t="s">
        <v>19</v>
      </c>
      <c r="E669" s="240"/>
      <c r="F669" s="240">
        <v>5</v>
      </c>
      <c r="G669" s="2">
        <f t="shared" si="10"/>
        <v>53.300000000000026</v>
      </c>
    </row>
    <row r="670" spans="1:12">
      <c r="A670" s="86">
        <v>45223</v>
      </c>
      <c r="B670" s="526">
        <v>27682</v>
      </c>
      <c r="C670" s="526" t="s">
        <v>27</v>
      </c>
      <c r="D670" t="s">
        <v>16</v>
      </c>
      <c r="E670" s="240"/>
      <c r="F670" s="240">
        <v>51.3</v>
      </c>
      <c r="G670" s="2">
        <f t="shared" si="10"/>
        <v>2.0000000000000284</v>
      </c>
    </row>
    <row r="671" spans="1:12">
      <c r="A671" s="86">
        <v>45223</v>
      </c>
      <c r="B671" s="526">
        <v>27682</v>
      </c>
      <c r="C671" s="526" t="s">
        <v>27</v>
      </c>
      <c r="D671" t="s">
        <v>17</v>
      </c>
      <c r="E671" s="240"/>
      <c r="F671" s="240">
        <v>2</v>
      </c>
      <c r="G671" s="2">
        <f t="shared" si="10"/>
        <v>2.8421709430404007E-14</v>
      </c>
    </row>
    <row r="672" spans="1:12">
      <c r="A672" s="44">
        <v>45169</v>
      </c>
      <c r="B672" s="525" t="s">
        <v>14</v>
      </c>
      <c r="C672" s="525" t="s">
        <v>28</v>
      </c>
      <c r="D672" t="s">
        <v>16</v>
      </c>
      <c r="E672" s="240">
        <v>49.1</v>
      </c>
      <c r="F672" s="240"/>
      <c r="G672" s="2">
        <f t="shared" si="10"/>
        <v>49.10000000000003</v>
      </c>
      <c r="I672" s="525"/>
      <c r="K672" s="240"/>
    </row>
    <row r="673" spans="1:12">
      <c r="B673" s="526"/>
      <c r="C673" s="526"/>
      <c r="D673" t="s">
        <v>17</v>
      </c>
      <c r="E673" s="240">
        <v>2.2999999999999998</v>
      </c>
      <c r="F673" s="240"/>
      <c r="G673" s="2">
        <f t="shared" si="10"/>
        <v>51.400000000000027</v>
      </c>
      <c r="I673" s="526"/>
      <c r="K673" s="240"/>
    </row>
    <row r="674" spans="1:12">
      <c r="B674" s="526"/>
      <c r="C674" s="526"/>
      <c r="D674" t="s">
        <v>18</v>
      </c>
      <c r="E674" s="240">
        <v>60</v>
      </c>
      <c r="F674" s="240"/>
      <c r="G674" s="2">
        <f t="shared" si="10"/>
        <v>111.40000000000003</v>
      </c>
      <c r="I674" s="525"/>
      <c r="K674" s="240"/>
    </row>
    <row r="675" spans="1:12">
      <c r="B675" s="526"/>
      <c r="C675" s="526"/>
      <c r="D675" t="s">
        <v>19</v>
      </c>
      <c r="E675" s="240">
        <v>5</v>
      </c>
      <c r="F675" s="240"/>
      <c r="G675" s="2">
        <f t="shared" si="10"/>
        <v>116.40000000000003</v>
      </c>
      <c r="I675" s="526"/>
      <c r="K675" s="240"/>
    </row>
    <row r="676" spans="1:12" ht="15.75" customHeight="1">
      <c r="B676" s="526"/>
      <c r="C676" s="526"/>
      <c r="D676" t="s">
        <v>66</v>
      </c>
      <c r="E676" s="240">
        <v>15</v>
      </c>
      <c r="F676" s="240"/>
      <c r="G676" s="2">
        <f t="shared" si="10"/>
        <v>131.40000000000003</v>
      </c>
      <c r="K676" s="240"/>
    </row>
    <row r="677" spans="1:12" ht="15.75" customHeight="1">
      <c r="A677" s="7">
        <v>45169</v>
      </c>
      <c r="B677" s="526" t="s">
        <v>116</v>
      </c>
      <c r="C677" s="526" t="s">
        <v>28</v>
      </c>
      <c r="D677" t="s">
        <v>18</v>
      </c>
      <c r="E677" s="240"/>
      <c r="F677" s="240">
        <v>60</v>
      </c>
      <c r="G677" s="2">
        <f t="shared" si="10"/>
        <v>71.400000000000034</v>
      </c>
      <c r="K677" s="37"/>
    </row>
    <row r="678" spans="1:12" ht="15.75" customHeight="1">
      <c r="A678" s="7">
        <v>45169</v>
      </c>
      <c r="B678" s="526" t="s">
        <v>116</v>
      </c>
      <c r="C678" s="526" t="s">
        <v>28</v>
      </c>
      <c r="D678" t="s">
        <v>19</v>
      </c>
      <c r="E678" s="240"/>
      <c r="F678" s="240">
        <v>5</v>
      </c>
      <c r="G678" s="2">
        <f t="shared" si="10"/>
        <v>66.400000000000034</v>
      </c>
    </row>
    <row r="679" spans="1:12" ht="15.75" customHeight="1">
      <c r="A679" s="86">
        <v>45223</v>
      </c>
      <c r="B679" s="526">
        <v>27682</v>
      </c>
      <c r="C679" s="526" t="s">
        <v>28</v>
      </c>
      <c r="D679" t="s">
        <v>16</v>
      </c>
      <c r="E679" s="240"/>
      <c r="F679" s="240">
        <v>49.1</v>
      </c>
      <c r="G679" s="2">
        <f t="shared" si="10"/>
        <v>17.300000000000033</v>
      </c>
    </row>
    <row r="680" spans="1:12" ht="15.75" customHeight="1">
      <c r="A680" s="86">
        <v>45223</v>
      </c>
      <c r="B680" s="526">
        <v>27682</v>
      </c>
      <c r="C680" s="526" t="s">
        <v>28</v>
      </c>
      <c r="D680" t="s">
        <v>17</v>
      </c>
      <c r="E680" s="240"/>
      <c r="F680" s="240">
        <v>2.2999999999999998</v>
      </c>
      <c r="G680" s="2">
        <f t="shared" si="10"/>
        <v>15.000000000000032</v>
      </c>
    </row>
    <row r="681" spans="1:12" ht="15.75" customHeight="1">
      <c r="A681" s="86">
        <v>45223</v>
      </c>
      <c r="B681" s="526">
        <v>27682</v>
      </c>
      <c r="C681" s="526" t="s">
        <v>28</v>
      </c>
      <c r="D681" t="s">
        <v>66</v>
      </c>
      <c r="E681" s="240"/>
      <c r="F681" s="240">
        <v>15</v>
      </c>
      <c r="G681" s="2">
        <f t="shared" si="10"/>
        <v>3.1974423109204508E-14</v>
      </c>
    </row>
    <row r="682" spans="1:12" ht="15.75" customHeight="1">
      <c r="A682" s="44">
        <v>45199</v>
      </c>
      <c r="B682" s="525" t="s">
        <v>14</v>
      </c>
      <c r="C682" s="525" t="s">
        <v>53</v>
      </c>
      <c r="D682" t="s">
        <v>16</v>
      </c>
      <c r="E682" s="240">
        <v>48.9</v>
      </c>
      <c r="F682" s="240"/>
      <c r="G682" s="2">
        <f t="shared" ref="G682:G727" si="11">+G681+E682-F682</f>
        <v>48.900000000000034</v>
      </c>
    </row>
    <row r="683" spans="1:12" ht="15.75" customHeight="1">
      <c r="B683" s="526"/>
      <c r="C683" s="526"/>
      <c r="D683" t="s">
        <v>17</v>
      </c>
      <c r="E683" s="240">
        <v>2</v>
      </c>
      <c r="F683" s="240"/>
      <c r="G683" s="2">
        <f t="shared" si="11"/>
        <v>50.900000000000034</v>
      </c>
    </row>
    <row r="684" spans="1:12" ht="15.75" customHeight="1">
      <c r="B684" s="526"/>
      <c r="C684" s="526"/>
      <c r="D684" t="s">
        <v>18</v>
      </c>
      <c r="E684" s="240">
        <v>60</v>
      </c>
      <c r="F684" s="240"/>
      <c r="G684" s="2">
        <f t="shared" si="11"/>
        <v>110.90000000000003</v>
      </c>
      <c r="I684" s="525"/>
      <c r="K684" s="240"/>
    </row>
    <row r="685" spans="1:12">
      <c r="B685" s="526"/>
      <c r="C685" s="526"/>
      <c r="D685" t="s">
        <v>19</v>
      </c>
      <c r="E685" s="240">
        <v>5</v>
      </c>
      <c r="F685" s="240"/>
      <c r="G685" s="2">
        <f t="shared" si="11"/>
        <v>115.90000000000003</v>
      </c>
      <c r="I685" s="526"/>
      <c r="K685" s="240"/>
    </row>
    <row r="686" spans="1:12">
      <c r="B686" s="526"/>
      <c r="C686" s="526"/>
      <c r="D686" t="s">
        <v>77</v>
      </c>
      <c r="E686" s="240">
        <v>10</v>
      </c>
      <c r="F686" s="240"/>
      <c r="G686" s="2">
        <f t="shared" si="11"/>
        <v>125.90000000000003</v>
      </c>
      <c r="K686" s="240"/>
      <c r="L686" s="240"/>
    </row>
    <row r="687" spans="1:12">
      <c r="B687" s="526"/>
      <c r="C687" s="526"/>
      <c r="D687" t="s">
        <v>105</v>
      </c>
      <c r="E687" s="240">
        <v>10</v>
      </c>
      <c r="F687" s="240"/>
      <c r="G687" s="2">
        <f t="shared" si="11"/>
        <v>135.90000000000003</v>
      </c>
      <c r="K687" s="240"/>
      <c r="L687" s="240"/>
    </row>
    <row r="688" spans="1:12">
      <c r="A688" s="7">
        <v>45199</v>
      </c>
      <c r="B688" s="526" t="s">
        <v>117</v>
      </c>
      <c r="C688" s="526" t="s">
        <v>53</v>
      </c>
      <c r="D688" t="s">
        <v>18</v>
      </c>
      <c r="E688" s="240"/>
      <c r="F688" s="240">
        <v>60</v>
      </c>
      <c r="G688" s="2">
        <f t="shared" si="11"/>
        <v>75.900000000000034</v>
      </c>
      <c r="J688" s="403"/>
      <c r="K688" s="37"/>
      <c r="L688" s="240"/>
    </row>
    <row r="689" spans="1:14">
      <c r="A689" s="7">
        <v>45199</v>
      </c>
      <c r="B689" s="526" t="s">
        <v>117</v>
      </c>
      <c r="C689" s="526" t="s">
        <v>53</v>
      </c>
      <c r="D689" t="s">
        <v>19</v>
      </c>
      <c r="E689" s="240"/>
      <c r="F689" s="240">
        <v>5</v>
      </c>
      <c r="G689" s="2">
        <f t="shared" si="11"/>
        <v>70.900000000000034</v>
      </c>
      <c r="L689" s="240"/>
    </row>
    <row r="690" spans="1:14">
      <c r="A690" s="7">
        <v>45278</v>
      </c>
      <c r="B690" s="526">
        <v>27987</v>
      </c>
      <c r="C690" s="526" t="s">
        <v>53</v>
      </c>
      <c r="D690" t="s">
        <v>16</v>
      </c>
      <c r="E690" s="240"/>
      <c r="F690" s="240">
        <v>48.9</v>
      </c>
      <c r="G690" s="2">
        <f t="shared" si="11"/>
        <v>22.000000000000036</v>
      </c>
      <c r="L690" s="240"/>
    </row>
    <row r="691" spans="1:14">
      <c r="A691" s="7">
        <v>45278</v>
      </c>
      <c r="B691" s="526">
        <v>27987</v>
      </c>
      <c r="C691" s="526" t="s">
        <v>53</v>
      </c>
      <c r="D691" t="s">
        <v>17</v>
      </c>
      <c r="E691" s="240"/>
      <c r="F691" s="240">
        <v>2</v>
      </c>
      <c r="G691" s="2">
        <f t="shared" si="11"/>
        <v>20.000000000000036</v>
      </c>
      <c r="L691" s="240"/>
    </row>
    <row r="692" spans="1:14">
      <c r="A692" s="7">
        <v>45278</v>
      </c>
      <c r="B692" s="526">
        <v>27987</v>
      </c>
      <c r="C692" s="526" t="s">
        <v>53</v>
      </c>
      <c r="D692" t="s">
        <v>77</v>
      </c>
      <c r="E692" s="240"/>
      <c r="F692" s="240">
        <v>10</v>
      </c>
      <c r="G692" s="2">
        <f t="shared" si="11"/>
        <v>10.000000000000036</v>
      </c>
      <c r="L692" s="240"/>
    </row>
    <row r="693" spans="1:14">
      <c r="A693" s="7">
        <v>45278</v>
      </c>
      <c r="B693" s="526">
        <v>27987</v>
      </c>
      <c r="C693" s="526" t="s">
        <v>53</v>
      </c>
      <c r="D693" t="s">
        <v>105</v>
      </c>
      <c r="E693" s="240"/>
      <c r="F693" s="240">
        <v>10</v>
      </c>
      <c r="G693" s="2">
        <f t="shared" si="11"/>
        <v>3.5527136788005009E-14</v>
      </c>
      <c r="L693" s="240"/>
    </row>
    <row r="694" spans="1:14">
      <c r="A694" s="44">
        <v>45230</v>
      </c>
      <c r="B694" s="525" t="s">
        <v>14</v>
      </c>
      <c r="C694" s="525" t="s">
        <v>30</v>
      </c>
      <c r="D694" t="s">
        <v>16</v>
      </c>
      <c r="E694" s="26">
        <v>47.5</v>
      </c>
      <c r="F694" s="148"/>
      <c r="G694" s="2">
        <f t="shared" si="11"/>
        <v>47.500000000000036</v>
      </c>
      <c r="K694" s="37"/>
      <c r="L694" s="240"/>
    </row>
    <row r="695" spans="1:14">
      <c r="B695" s="526"/>
      <c r="C695" s="526"/>
      <c r="D695" t="s">
        <v>17</v>
      </c>
      <c r="E695" s="26">
        <v>2</v>
      </c>
      <c r="F695" s="148"/>
      <c r="G695" s="2">
        <f t="shared" si="11"/>
        <v>49.500000000000036</v>
      </c>
      <c r="J695" s="403"/>
      <c r="L695" s="240"/>
    </row>
    <row r="696" spans="1:14">
      <c r="B696" s="526"/>
      <c r="C696" s="526"/>
      <c r="D696" t="s">
        <v>18</v>
      </c>
      <c r="E696" s="240">
        <v>60</v>
      </c>
      <c r="F696" s="148"/>
      <c r="G696" s="2">
        <f t="shared" si="11"/>
        <v>109.50000000000003</v>
      </c>
      <c r="L696" s="240"/>
      <c r="N696" s="37"/>
    </row>
    <row r="697" spans="1:14">
      <c r="B697" s="526"/>
      <c r="C697" s="526"/>
      <c r="D697" t="s">
        <v>19</v>
      </c>
      <c r="E697" s="240">
        <v>5</v>
      </c>
      <c r="F697" s="148"/>
      <c r="G697" s="2">
        <f t="shared" si="11"/>
        <v>114.50000000000003</v>
      </c>
      <c r="L697" s="240"/>
      <c r="N697" s="37"/>
    </row>
    <row r="698" spans="1:14">
      <c r="A698" s="86">
        <v>45230</v>
      </c>
      <c r="B698" s="526" t="s">
        <v>118</v>
      </c>
      <c r="C698" s="526" t="s">
        <v>30</v>
      </c>
      <c r="D698" t="s">
        <v>18</v>
      </c>
      <c r="E698" s="240"/>
      <c r="F698" s="240">
        <v>20</v>
      </c>
      <c r="G698" s="2">
        <f t="shared" si="11"/>
        <v>94.500000000000028</v>
      </c>
      <c r="L698" s="240"/>
    </row>
    <row r="699" spans="1:14">
      <c r="A699" s="7">
        <v>45335</v>
      </c>
      <c r="B699" s="526">
        <v>28246</v>
      </c>
      <c r="C699" s="526" t="s">
        <v>30</v>
      </c>
      <c r="D699" t="s">
        <v>16</v>
      </c>
      <c r="E699" s="240"/>
      <c r="F699" s="26">
        <v>47.5</v>
      </c>
      <c r="G699" s="2">
        <f t="shared" si="11"/>
        <v>47.000000000000028</v>
      </c>
      <c r="L699" s="240"/>
    </row>
    <row r="700" spans="1:14">
      <c r="A700" s="7">
        <v>45335</v>
      </c>
      <c r="B700" s="526">
        <v>28246</v>
      </c>
      <c r="C700" s="526" t="s">
        <v>30</v>
      </c>
      <c r="D700" t="s">
        <v>17</v>
      </c>
      <c r="E700" s="240"/>
      <c r="F700" s="26">
        <v>2</v>
      </c>
      <c r="G700" s="2">
        <f t="shared" si="11"/>
        <v>45.000000000000028</v>
      </c>
      <c r="L700" s="240"/>
    </row>
    <row r="701" spans="1:14">
      <c r="A701" s="7">
        <v>45335</v>
      </c>
      <c r="B701" s="526">
        <v>28246</v>
      </c>
      <c r="C701" s="526" t="s">
        <v>30</v>
      </c>
      <c r="D701" t="s">
        <v>18</v>
      </c>
      <c r="E701" s="240"/>
      <c r="F701" s="240">
        <v>40</v>
      </c>
      <c r="G701" s="2">
        <f t="shared" si="11"/>
        <v>5.0000000000000284</v>
      </c>
      <c r="L701" s="240"/>
    </row>
    <row r="702" spans="1:14">
      <c r="A702" s="7">
        <v>45335</v>
      </c>
      <c r="B702" s="526">
        <v>28246</v>
      </c>
      <c r="C702" s="526" t="s">
        <v>30</v>
      </c>
      <c r="D702" t="s">
        <v>19</v>
      </c>
      <c r="E702" s="240"/>
      <c r="F702" s="240">
        <v>5</v>
      </c>
      <c r="G702" s="2">
        <f t="shared" si="11"/>
        <v>2.8421709430404007E-14</v>
      </c>
      <c r="L702" s="240"/>
    </row>
    <row r="703" spans="1:14">
      <c r="A703" s="44">
        <v>45260</v>
      </c>
      <c r="B703" s="525" t="s">
        <v>14</v>
      </c>
      <c r="C703" s="525" t="s">
        <v>33</v>
      </c>
      <c r="D703" t="s">
        <v>16</v>
      </c>
      <c r="E703" s="26">
        <v>51.6</v>
      </c>
      <c r="F703" s="240"/>
      <c r="G703" s="2">
        <f t="shared" si="11"/>
        <v>51.60000000000003</v>
      </c>
      <c r="J703" s="403"/>
      <c r="L703" s="26"/>
    </row>
    <row r="704" spans="1:14">
      <c r="B704" s="526"/>
      <c r="C704" s="526"/>
      <c r="D704" t="s">
        <v>17</v>
      </c>
      <c r="E704" s="26">
        <v>5</v>
      </c>
      <c r="F704" s="240"/>
      <c r="G704" s="2">
        <f t="shared" si="11"/>
        <v>56.60000000000003</v>
      </c>
      <c r="L704" s="26"/>
    </row>
    <row r="705" spans="1:12">
      <c r="B705" s="526"/>
      <c r="C705" s="526"/>
      <c r="D705" t="s">
        <v>18</v>
      </c>
      <c r="E705" s="240">
        <v>60</v>
      </c>
      <c r="F705" s="240"/>
      <c r="G705" s="2">
        <f t="shared" si="11"/>
        <v>116.60000000000002</v>
      </c>
      <c r="L705" s="240"/>
    </row>
    <row r="706" spans="1:12">
      <c r="B706" s="526"/>
      <c r="C706" s="526"/>
      <c r="D706" t="s">
        <v>19</v>
      </c>
      <c r="E706" s="240">
        <v>5</v>
      </c>
      <c r="F706" s="240"/>
      <c r="G706" s="2">
        <f t="shared" si="11"/>
        <v>121.60000000000002</v>
      </c>
      <c r="L706" s="240"/>
    </row>
    <row r="707" spans="1:12">
      <c r="A707" s="7">
        <v>45260</v>
      </c>
      <c r="B707" s="526" t="s">
        <v>132</v>
      </c>
      <c r="C707" s="526" t="s">
        <v>33</v>
      </c>
      <c r="D707" t="s">
        <v>18</v>
      </c>
      <c r="E707" s="240"/>
      <c r="F707" s="240">
        <v>55</v>
      </c>
      <c r="G707" s="2">
        <f t="shared" si="11"/>
        <v>66.600000000000023</v>
      </c>
      <c r="J707" s="403"/>
      <c r="L707" s="26"/>
    </row>
    <row r="708" spans="1:12">
      <c r="A708" s="7">
        <v>45335</v>
      </c>
      <c r="B708" s="526">
        <v>28246</v>
      </c>
      <c r="C708" s="526" t="s">
        <v>33</v>
      </c>
      <c r="D708" t="s">
        <v>16</v>
      </c>
      <c r="E708" s="240"/>
      <c r="F708" s="26">
        <v>51.6</v>
      </c>
      <c r="G708" s="2">
        <f t="shared" si="11"/>
        <v>15.000000000000021</v>
      </c>
      <c r="J708" s="403"/>
      <c r="L708" s="26"/>
    </row>
    <row r="709" spans="1:12">
      <c r="A709" s="7">
        <v>45335</v>
      </c>
      <c r="B709" s="526">
        <v>28246</v>
      </c>
      <c r="C709" s="526" t="s">
        <v>33</v>
      </c>
      <c r="D709" t="s">
        <v>17</v>
      </c>
      <c r="E709" s="240"/>
      <c r="F709" s="26">
        <v>5</v>
      </c>
      <c r="G709" s="2">
        <f t="shared" si="11"/>
        <v>10.000000000000021</v>
      </c>
      <c r="J709" s="403"/>
      <c r="L709" s="26"/>
    </row>
    <row r="710" spans="1:12">
      <c r="A710" s="7">
        <v>45335</v>
      </c>
      <c r="B710" s="526">
        <v>28246</v>
      </c>
      <c r="C710" s="526" t="s">
        <v>33</v>
      </c>
      <c r="D710" t="s">
        <v>18</v>
      </c>
      <c r="E710" s="240"/>
      <c r="F710" s="240">
        <v>5</v>
      </c>
      <c r="G710" s="2">
        <f t="shared" si="11"/>
        <v>5.0000000000000213</v>
      </c>
      <c r="J710" s="403"/>
      <c r="L710" s="26"/>
    </row>
    <row r="711" spans="1:12">
      <c r="A711" s="7">
        <v>45335</v>
      </c>
      <c r="B711" s="526">
        <v>28246</v>
      </c>
      <c r="C711" s="526" t="s">
        <v>33</v>
      </c>
      <c r="D711" t="s">
        <v>19</v>
      </c>
      <c r="E711" s="240"/>
      <c r="F711" s="240">
        <v>5</v>
      </c>
      <c r="G711" s="2">
        <f t="shared" si="11"/>
        <v>2.1316282072803006E-14</v>
      </c>
      <c r="J711" s="403"/>
      <c r="L711" s="26"/>
    </row>
    <row r="712" spans="1:12">
      <c r="A712" s="44">
        <v>45291</v>
      </c>
      <c r="B712" s="525" t="s">
        <v>14</v>
      </c>
      <c r="C712" s="525" t="s">
        <v>34</v>
      </c>
      <c r="D712" t="s">
        <v>16</v>
      </c>
      <c r="E712" s="26">
        <v>55.2</v>
      </c>
      <c r="F712" s="240"/>
      <c r="G712" s="2">
        <f t="shared" si="11"/>
        <v>55.200000000000024</v>
      </c>
      <c r="L712" s="26"/>
    </row>
    <row r="713" spans="1:12">
      <c r="B713" s="526"/>
      <c r="C713" s="526"/>
      <c r="D713" t="s">
        <v>17</v>
      </c>
      <c r="E713" s="26">
        <v>5</v>
      </c>
      <c r="F713" s="240"/>
      <c r="G713" s="2">
        <f t="shared" si="11"/>
        <v>60.200000000000024</v>
      </c>
      <c r="L713" s="240"/>
    </row>
    <row r="714" spans="1:12">
      <c r="B714" s="526"/>
      <c r="C714" s="526"/>
      <c r="D714" t="s">
        <v>18</v>
      </c>
      <c r="E714" s="240">
        <v>60</v>
      </c>
      <c r="F714" s="240"/>
      <c r="G714" s="2">
        <f t="shared" si="11"/>
        <v>120.20000000000002</v>
      </c>
      <c r="L714" s="240"/>
    </row>
    <row r="715" spans="1:12">
      <c r="B715" s="526"/>
      <c r="C715" s="526"/>
      <c r="D715" t="s">
        <v>19</v>
      </c>
      <c r="E715" s="240">
        <v>5</v>
      </c>
      <c r="F715" s="240"/>
      <c r="G715" s="2">
        <f t="shared" si="11"/>
        <v>125.20000000000002</v>
      </c>
      <c r="L715" s="26"/>
    </row>
    <row r="716" spans="1:12">
      <c r="A716" s="7">
        <v>45291</v>
      </c>
      <c r="B716" s="526" t="s">
        <v>121</v>
      </c>
      <c r="C716" s="526" t="s">
        <v>34</v>
      </c>
      <c r="D716" t="s">
        <v>18</v>
      </c>
      <c r="E716" s="240"/>
      <c r="F716" s="240">
        <v>60</v>
      </c>
      <c r="G716" s="2">
        <f t="shared" si="11"/>
        <v>65.200000000000017</v>
      </c>
      <c r="L716" s="37"/>
    </row>
    <row r="717" spans="1:12">
      <c r="A717" s="7">
        <v>45291</v>
      </c>
      <c r="B717" s="526" t="s">
        <v>121</v>
      </c>
      <c r="C717" s="526" t="s">
        <v>34</v>
      </c>
      <c r="D717" t="s">
        <v>19</v>
      </c>
      <c r="E717" s="240"/>
      <c r="F717" s="240">
        <v>5</v>
      </c>
      <c r="G717" s="2">
        <f t="shared" si="11"/>
        <v>60.200000000000017</v>
      </c>
    </row>
    <row r="718" spans="1:12">
      <c r="A718" s="86">
        <v>45355</v>
      </c>
      <c r="B718" s="526">
        <v>28366</v>
      </c>
      <c r="C718" s="526" t="s">
        <v>34</v>
      </c>
      <c r="D718" t="s">
        <v>16</v>
      </c>
      <c r="E718" s="240"/>
      <c r="F718" s="26">
        <v>55.2</v>
      </c>
      <c r="G718" s="2">
        <f t="shared" si="11"/>
        <v>5.0000000000000142</v>
      </c>
    </row>
    <row r="719" spans="1:12">
      <c r="A719" s="86">
        <v>45355</v>
      </c>
      <c r="B719" s="526">
        <v>28366</v>
      </c>
      <c r="C719" s="526" t="s">
        <v>34</v>
      </c>
      <c r="D719" t="s">
        <v>17</v>
      </c>
      <c r="E719" s="240"/>
      <c r="F719" s="26">
        <v>5</v>
      </c>
      <c r="G719" s="2">
        <f t="shared" si="11"/>
        <v>1.4210854715202004E-14</v>
      </c>
    </row>
    <row r="720" spans="1:12">
      <c r="A720" s="88">
        <v>45322</v>
      </c>
      <c r="B720" s="525" t="s">
        <v>14</v>
      </c>
      <c r="C720" s="525" t="s">
        <v>15</v>
      </c>
      <c r="D720" t="s">
        <v>16</v>
      </c>
      <c r="E720" s="26">
        <v>61.6</v>
      </c>
      <c r="F720" s="240"/>
      <c r="G720" s="2">
        <f t="shared" si="11"/>
        <v>61.600000000000016</v>
      </c>
      <c r="H720">
        <v>130.6</v>
      </c>
    </row>
    <row r="721" spans="1:9">
      <c r="A721" s="86"/>
      <c r="B721" s="526"/>
      <c r="C721" s="526"/>
      <c r="D721" t="s">
        <v>17</v>
      </c>
      <c r="E721" s="26">
        <v>8.8000000000000007</v>
      </c>
      <c r="F721" s="240"/>
      <c r="G721" s="2">
        <f t="shared" si="11"/>
        <v>70.40000000000002</v>
      </c>
      <c r="H721">
        <v>218.8</v>
      </c>
    </row>
    <row r="722" spans="1:9">
      <c r="A722" s="86"/>
      <c r="B722" s="526"/>
      <c r="C722" s="526"/>
      <c r="D722" t="s">
        <v>18</v>
      </c>
      <c r="E722" s="240">
        <v>60</v>
      </c>
      <c r="F722" s="240"/>
      <c r="G722" s="2">
        <f t="shared" si="11"/>
        <v>130.40000000000003</v>
      </c>
      <c r="H722">
        <f>SUM(H720:H721)</f>
        <v>349.4</v>
      </c>
    </row>
    <row r="723" spans="1:9">
      <c r="A723" s="86"/>
      <c r="B723" s="526"/>
      <c r="C723" s="526"/>
      <c r="D723" t="s">
        <v>19</v>
      </c>
      <c r="E723" s="240">
        <v>5</v>
      </c>
      <c r="F723" s="240"/>
      <c r="G723" s="2">
        <f t="shared" si="11"/>
        <v>135.40000000000003</v>
      </c>
      <c r="I723">
        <f>350-H722</f>
        <v>0.60000000000002274</v>
      </c>
    </row>
    <row r="724" spans="1:9">
      <c r="A724" s="86">
        <v>45322</v>
      </c>
      <c r="B724" s="526" t="s">
        <v>119</v>
      </c>
      <c r="C724" s="526" t="s">
        <v>15</v>
      </c>
      <c r="D724" t="s">
        <v>18</v>
      </c>
      <c r="E724" s="240"/>
      <c r="F724" s="240">
        <v>60</v>
      </c>
      <c r="G724" s="2">
        <f t="shared" si="11"/>
        <v>75.400000000000034</v>
      </c>
    </row>
    <row r="725" spans="1:9">
      <c r="A725" s="86">
        <v>45322</v>
      </c>
      <c r="B725" s="526" t="s">
        <v>119</v>
      </c>
      <c r="C725" s="526" t="s">
        <v>15</v>
      </c>
      <c r="D725" t="s">
        <v>19</v>
      </c>
      <c r="E725" s="240"/>
      <c r="F725" s="240">
        <v>5</v>
      </c>
      <c r="G725" s="2">
        <f t="shared" si="11"/>
        <v>70.400000000000034</v>
      </c>
    </row>
    <row r="726" spans="1:9">
      <c r="A726" s="86">
        <v>45355</v>
      </c>
      <c r="B726" s="526">
        <v>28366</v>
      </c>
      <c r="C726" s="526" t="s">
        <v>15</v>
      </c>
      <c r="D726" t="s">
        <v>16</v>
      </c>
      <c r="F726" s="26">
        <v>61.6</v>
      </c>
      <c r="G726" s="2">
        <f t="shared" si="11"/>
        <v>8.8000000000000327</v>
      </c>
    </row>
    <row r="727" spans="1:9">
      <c r="A727" s="86">
        <v>45355</v>
      </c>
      <c r="B727" s="526">
        <v>28366</v>
      </c>
      <c r="C727" s="526" t="s">
        <v>15</v>
      </c>
      <c r="D727" t="s">
        <v>17</v>
      </c>
      <c r="F727" s="26">
        <v>8.8000000000000007</v>
      </c>
      <c r="G727" s="2">
        <f t="shared" si="11"/>
        <v>3.1974423109204508E-14</v>
      </c>
    </row>
    <row r="728" spans="1:9">
      <c r="A728" s="88">
        <v>45351</v>
      </c>
      <c r="B728" s="525" t="s">
        <v>14</v>
      </c>
      <c r="C728" s="525" t="s">
        <v>20</v>
      </c>
      <c r="D728" t="s">
        <v>16</v>
      </c>
      <c r="E728" s="240">
        <v>63.8</v>
      </c>
      <c r="F728" s="240"/>
      <c r="G728" s="2">
        <f t="shared" ref="G728:G795" si="12">+G727+E728-F728</f>
        <v>63.800000000000026</v>
      </c>
    </row>
    <row r="729" spans="1:9">
      <c r="A729" s="86"/>
      <c r="B729" s="526"/>
      <c r="C729" s="526"/>
      <c r="D729" t="s">
        <v>17</v>
      </c>
      <c r="E729" s="240">
        <v>5</v>
      </c>
      <c r="F729" s="240"/>
      <c r="G729" s="2">
        <f t="shared" si="12"/>
        <v>68.800000000000026</v>
      </c>
    </row>
    <row r="730" spans="1:9">
      <c r="A730" s="86"/>
      <c r="B730" s="526"/>
      <c r="C730" s="526"/>
      <c r="D730" t="s">
        <v>18</v>
      </c>
      <c r="E730" s="240">
        <v>58</v>
      </c>
      <c r="F730" s="240"/>
      <c r="G730" s="2">
        <f t="shared" si="12"/>
        <v>126.80000000000003</v>
      </c>
    </row>
    <row r="731" spans="1:9">
      <c r="A731" s="86"/>
      <c r="B731" s="526"/>
      <c r="C731" s="526"/>
      <c r="D731" t="s">
        <v>19</v>
      </c>
      <c r="E731" s="240">
        <v>5</v>
      </c>
      <c r="F731" s="240"/>
      <c r="G731" s="2">
        <f t="shared" si="12"/>
        <v>131.80000000000001</v>
      </c>
    </row>
    <row r="732" spans="1:9">
      <c r="A732" s="86">
        <v>45351</v>
      </c>
      <c r="B732" s="526" t="s">
        <v>135</v>
      </c>
      <c r="C732" s="526" t="s">
        <v>20</v>
      </c>
      <c r="D732" t="s">
        <v>18</v>
      </c>
      <c r="E732" s="240"/>
      <c r="F732" s="240">
        <v>58</v>
      </c>
      <c r="G732" s="2">
        <f t="shared" si="12"/>
        <v>73.800000000000011</v>
      </c>
    </row>
    <row r="733" spans="1:9">
      <c r="A733" s="86">
        <v>45351</v>
      </c>
      <c r="B733" s="526" t="s">
        <v>135</v>
      </c>
      <c r="C733" s="526" t="s">
        <v>20</v>
      </c>
      <c r="D733" t="s">
        <v>19</v>
      </c>
      <c r="E733" s="240"/>
      <c r="F733" s="240">
        <v>5</v>
      </c>
      <c r="G733" s="2">
        <f t="shared" si="12"/>
        <v>68.800000000000011</v>
      </c>
    </row>
    <row r="734" spans="1:9">
      <c r="A734" s="7">
        <v>45376</v>
      </c>
      <c r="B734" s="526">
        <v>28678</v>
      </c>
      <c r="C734" s="526" t="s">
        <v>20</v>
      </c>
      <c r="D734" t="s">
        <v>16</v>
      </c>
      <c r="F734" s="2">
        <v>63.8</v>
      </c>
      <c r="G734" s="2">
        <f t="shared" si="12"/>
        <v>5.0000000000000142</v>
      </c>
    </row>
    <row r="735" spans="1:9">
      <c r="A735" s="7">
        <v>45376</v>
      </c>
      <c r="B735" s="526">
        <v>28678</v>
      </c>
      <c r="C735" s="526" t="s">
        <v>20</v>
      </c>
      <c r="D735" t="s">
        <v>17</v>
      </c>
      <c r="F735" s="2">
        <v>5</v>
      </c>
      <c r="G735" s="2">
        <f t="shared" si="12"/>
        <v>1.4210854715202004E-14</v>
      </c>
    </row>
    <row r="736" spans="1:9">
      <c r="A736" s="44">
        <v>45382</v>
      </c>
      <c r="B736" s="525" t="s">
        <v>14</v>
      </c>
      <c r="C736" s="525" t="s">
        <v>23</v>
      </c>
      <c r="D736" t="s">
        <v>16</v>
      </c>
      <c r="E736" s="240">
        <v>61.8</v>
      </c>
      <c r="F736" s="240"/>
      <c r="G736" s="2">
        <f t="shared" si="12"/>
        <v>61.800000000000011</v>
      </c>
    </row>
    <row r="737" spans="1:7">
      <c r="B737" s="526"/>
      <c r="C737" s="526"/>
      <c r="D737" t="s">
        <v>17</v>
      </c>
      <c r="E737" s="240">
        <v>5</v>
      </c>
      <c r="F737" s="240"/>
      <c r="G737" s="2">
        <f t="shared" si="12"/>
        <v>66.800000000000011</v>
      </c>
    </row>
    <row r="738" spans="1:7">
      <c r="B738" s="526"/>
      <c r="C738" s="526"/>
      <c r="D738" t="s">
        <v>18</v>
      </c>
      <c r="E738" s="240">
        <v>60</v>
      </c>
      <c r="F738" s="240"/>
      <c r="G738" s="2">
        <f t="shared" si="12"/>
        <v>126.80000000000001</v>
      </c>
    </row>
    <row r="739" spans="1:7">
      <c r="B739" s="526"/>
      <c r="C739" s="526"/>
      <c r="D739" t="s">
        <v>19</v>
      </c>
      <c r="E739" s="240">
        <v>5</v>
      </c>
      <c r="F739" s="240"/>
      <c r="G739" s="2">
        <f t="shared" si="12"/>
        <v>131.80000000000001</v>
      </c>
    </row>
    <row r="740" spans="1:7">
      <c r="A740" s="7">
        <v>45382</v>
      </c>
      <c r="B740" s="526" t="s">
        <v>124</v>
      </c>
      <c r="C740" s="526" t="s">
        <v>23</v>
      </c>
      <c r="D740" t="s">
        <v>18</v>
      </c>
      <c r="E740" s="240"/>
      <c r="F740" s="240">
        <v>60</v>
      </c>
      <c r="G740" s="2">
        <f t="shared" si="12"/>
        <v>71.800000000000011</v>
      </c>
    </row>
    <row r="741" spans="1:7">
      <c r="A741" s="7">
        <v>45382</v>
      </c>
      <c r="B741" s="526" t="s">
        <v>124</v>
      </c>
      <c r="C741" s="526" t="s">
        <v>23</v>
      </c>
      <c r="D741" t="s">
        <v>19</v>
      </c>
      <c r="E741" s="240"/>
      <c r="F741" s="240">
        <v>5</v>
      </c>
      <c r="G741" s="2">
        <f t="shared" si="12"/>
        <v>66.800000000000011</v>
      </c>
    </row>
    <row r="742" spans="1:7">
      <c r="A742" s="7">
        <v>45411</v>
      </c>
      <c r="B742" s="526">
        <v>28774</v>
      </c>
      <c r="C742" s="526" t="s">
        <v>23</v>
      </c>
      <c r="D742" t="s">
        <v>16</v>
      </c>
      <c r="F742" s="240">
        <v>61.8</v>
      </c>
      <c r="G742" s="2">
        <f t="shared" si="12"/>
        <v>5.0000000000000142</v>
      </c>
    </row>
    <row r="743" spans="1:7">
      <c r="A743" s="7">
        <v>45411</v>
      </c>
      <c r="B743" s="526">
        <v>28774</v>
      </c>
      <c r="C743" s="526" t="s">
        <v>23</v>
      </c>
      <c r="D743" t="s">
        <v>17</v>
      </c>
      <c r="F743" s="240">
        <v>5</v>
      </c>
      <c r="G743" s="2">
        <f t="shared" si="12"/>
        <v>1.4210854715202004E-14</v>
      </c>
    </row>
    <row r="744" spans="1:7">
      <c r="A744" s="44">
        <v>45412</v>
      </c>
      <c r="B744" s="525" t="s">
        <v>14</v>
      </c>
      <c r="C744" s="525" t="s">
        <v>24</v>
      </c>
      <c r="D744" t="s">
        <v>16</v>
      </c>
      <c r="E744" s="240">
        <v>61.4</v>
      </c>
      <c r="F744" s="240"/>
      <c r="G744" s="2">
        <f t="shared" si="12"/>
        <v>61.400000000000013</v>
      </c>
    </row>
    <row r="745" spans="1:7">
      <c r="A745" s="44"/>
      <c r="B745" s="525"/>
      <c r="C745" s="525"/>
      <c r="D745" t="s">
        <v>17</v>
      </c>
      <c r="E745" s="240">
        <v>5</v>
      </c>
      <c r="F745" s="240"/>
      <c r="G745" s="2">
        <f t="shared" si="12"/>
        <v>66.400000000000006</v>
      </c>
    </row>
    <row r="746" spans="1:7">
      <c r="B746" s="526"/>
      <c r="C746" s="526"/>
      <c r="D746" t="s">
        <v>18</v>
      </c>
      <c r="E746" s="240">
        <v>60</v>
      </c>
      <c r="F746" s="240"/>
      <c r="G746" s="2">
        <f t="shared" si="12"/>
        <v>126.4</v>
      </c>
    </row>
    <row r="747" spans="1:7">
      <c r="B747" s="526"/>
      <c r="C747" s="526"/>
      <c r="D747" t="s">
        <v>19</v>
      </c>
      <c r="E747" s="240">
        <v>5</v>
      </c>
      <c r="F747" s="240"/>
      <c r="G747" s="2">
        <f t="shared" si="12"/>
        <v>131.4</v>
      </c>
    </row>
    <row r="748" spans="1:7">
      <c r="A748" s="7">
        <v>45412</v>
      </c>
      <c r="B748" s="526" t="s">
        <v>140</v>
      </c>
      <c r="C748" s="526" t="s">
        <v>24</v>
      </c>
      <c r="D748" t="s">
        <v>18</v>
      </c>
      <c r="E748" s="240"/>
      <c r="F748" s="240">
        <v>50</v>
      </c>
      <c r="G748" s="2">
        <f t="shared" si="12"/>
        <v>81.400000000000006</v>
      </c>
    </row>
    <row r="749" spans="1:7">
      <c r="A749" s="7">
        <v>45423</v>
      </c>
      <c r="B749" s="526">
        <v>28865</v>
      </c>
      <c r="C749" s="526" t="s">
        <v>24</v>
      </c>
      <c r="D749" t="s">
        <v>18</v>
      </c>
      <c r="E749" s="8"/>
      <c r="F749" s="240">
        <v>10</v>
      </c>
      <c r="G749" s="2">
        <f t="shared" si="12"/>
        <v>71.400000000000006</v>
      </c>
    </row>
    <row r="750" spans="1:7">
      <c r="A750" s="7">
        <v>45423</v>
      </c>
      <c r="B750" s="526">
        <v>28865</v>
      </c>
      <c r="C750" s="526" t="s">
        <v>24</v>
      </c>
      <c r="D750" t="s">
        <v>19</v>
      </c>
      <c r="E750" s="8"/>
      <c r="F750" s="240">
        <v>5</v>
      </c>
      <c r="G750" s="2">
        <f t="shared" si="12"/>
        <v>66.400000000000006</v>
      </c>
    </row>
    <row r="751" spans="1:7">
      <c r="A751" s="7">
        <v>45469</v>
      </c>
      <c r="B751" s="526">
        <v>29099</v>
      </c>
      <c r="C751" s="526" t="s">
        <v>24</v>
      </c>
      <c r="D751" t="s">
        <v>16</v>
      </c>
      <c r="E751" s="8"/>
      <c r="F751" s="240">
        <v>61.4</v>
      </c>
      <c r="G751" s="2">
        <f t="shared" si="12"/>
        <v>5.0000000000000071</v>
      </c>
    </row>
    <row r="752" spans="1:7">
      <c r="A752" s="7">
        <v>45469</v>
      </c>
      <c r="B752" s="526">
        <v>29099</v>
      </c>
      <c r="C752" s="526" t="s">
        <v>24</v>
      </c>
      <c r="D752" t="s">
        <v>17</v>
      </c>
      <c r="E752" s="8"/>
      <c r="F752" s="240">
        <v>5</v>
      </c>
      <c r="G752" s="2">
        <f t="shared" si="12"/>
        <v>7.1054273576010019E-15</v>
      </c>
    </row>
    <row r="753" spans="1:12">
      <c r="A753" s="44">
        <v>45443</v>
      </c>
      <c r="B753" s="525" t="s">
        <v>14</v>
      </c>
      <c r="C753" s="525" t="s">
        <v>25</v>
      </c>
      <c r="D753" t="s">
        <v>16</v>
      </c>
      <c r="E753" s="240">
        <v>55.9</v>
      </c>
      <c r="F753" s="240"/>
      <c r="G753" s="2">
        <f t="shared" si="12"/>
        <v>55.900000000000006</v>
      </c>
    </row>
    <row r="754" spans="1:12">
      <c r="B754" s="526"/>
      <c r="C754" s="526"/>
      <c r="D754" t="s">
        <v>17</v>
      </c>
      <c r="E754" s="240">
        <v>5</v>
      </c>
      <c r="F754" s="240"/>
      <c r="G754" s="2">
        <f t="shared" si="12"/>
        <v>60.900000000000006</v>
      </c>
    </row>
    <row r="755" spans="1:12">
      <c r="B755" s="526"/>
      <c r="C755" s="526"/>
      <c r="D755" t="s">
        <v>18</v>
      </c>
      <c r="E755" s="240">
        <v>60</v>
      </c>
      <c r="F755" s="240"/>
      <c r="G755" s="2">
        <f t="shared" si="12"/>
        <v>120.9</v>
      </c>
    </row>
    <row r="756" spans="1:12">
      <c r="B756" s="526"/>
      <c r="C756" s="526"/>
      <c r="D756" t="s">
        <v>19</v>
      </c>
      <c r="E756" s="240">
        <v>5</v>
      </c>
      <c r="F756" s="240"/>
      <c r="G756" s="2">
        <f t="shared" si="12"/>
        <v>125.9</v>
      </c>
    </row>
    <row r="757" spans="1:12">
      <c r="B757" s="526"/>
      <c r="C757" s="526"/>
      <c r="D757" t="s">
        <v>106</v>
      </c>
      <c r="E757" s="240">
        <v>10</v>
      </c>
      <c r="F757" s="240"/>
      <c r="G757" s="2">
        <f t="shared" si="12"/>
        <v>135.9</v>
      </c>
      <c r="H757" s="525"/>
      <c r="I757" s="525"/>
      <c r="K757" s="240"/>
    </row>
    <row r="758" spans="1:12">
      <c r="A758" s="7">
        <v>45443</v>
      </c>
      <c r="B758" s="526" t="s">
        <v>141</v>
      </c>
      <c r="C758" s="526" t="s">
        <v>25</v>
      </c>
      <c r="D758" t="s">
        <v>18</v>
      </c>
      <c r="E758" s="240"/>
      <c r="F758" s="240">
        <v>10</v>
      </c>
      <c r="G758" s="2">
        <f t="shared" si="12"/>
        <v>125.9</v>
      </c>
      <c r="H758" s="526"/>
      <c r="I758" s="526"/>
      <c r="K758" s="240"/>
      <c r="L758" s="240"/>
    </row>
    <row r="759" spans="1:12">
      <c r="A759" s="7">
        <v>45482</v>
      </c>
      <c r="B759" s="526">
        <v>29234</v>
      </c>
      <c r="C759" s="526" t="s">
        <v>25</v>
      </c>
      <c r="D759" t="s">
        <v>16</v>
      </c>
      <c r="E759" s="240"/>
      <c r="F759" s="240">
        <v>55.9</v>
      </c>
      <c r="G759" s="2">
        <f t="shared" si="12"/>
        <v>70</v>
      </c>
      <c r="H759" s="526"/>
      <c r="I759" s="526"/>
      <c r="K759" s="240"/>
      <c r="L759" s="240"/>
    </row>
    <row r="760" spans="1:12">
      <c r="A760" s="7">
        <v>45482</v>
      </c>
      <c r="B760" s="526">
        <v>29234</v>
      </c>
      <c r="C760" s="526" t="s">
        <v>25</v>
      </c>
      <c r="D760" t="s">
        <v>17</v>
      </c>
      <c r="E760" s="240"/>
      <c r="F760" s="240">
        <v>5</v>
      </c>
      <c r="G760" s="2">
        <f t="shared" si="12"/>
        <v>65</v>
      </c>
      <c r="H760" s="526"/>
      <c r="I760" s="526"/>
      <c r="K760" s="240"/>
      <c r="L760" s="240"/>
    </row>
    <row r="761" spans="1:12">
      <c r="A761" s="7">
        <v>45482</v>
      </c>
      <c r="B761" s="526">
        <v>29234</v>
      </c>
      <c r="C761" s="526" t="s">
        <v>25</v>
      </c>
      <c r="D761" t="s">
        <v>18</v>
      </c>
      <c r="E761" s="240"/>
      <c r="F761" s="240">
        <v>50</v>
      </c>
      <c r="G761" s="2">
        <f t="shared" si="12"/>
        <v>15</v>
      </c>
      <c r="H761" s="526"/>
      <c r="I761" s="526"/>
      <c r="K761" s="240"/>
      <c r="L761" s="240"/>
    </row>
    <row r="762" spans="1:12">
      <c r="A762" s="7">
        <v>45482</v>
      </c>
      <c r="B762" s="526">
        <v>29234</v>
      </c>
      <c r="C762" s="526" t="s">
        <v>25</v>
      </c>
      <c r="D762" t="s">
        <v>19</v>
      </c>
      <c r="E762" s="240"/>
      <c r="F762" s="240">
        <v>5</v>
      </c>
      <c r="G762" s="2">
        <f t="shared" si="12"/>
        <v>10</v>
      </c>
      <c r="H762" s="526"/>
      <c r="I762" s="526"/>
      <c r="K762" s="240"/>
      <c r="L762" s="240"/>
    </row>
    <row r="763" spans="1:12">
      <c r="A763" s="7">
        <v>45482</v>
      </c>
      <c r="B763" s="526">
        <v>29234</v>
      </c>
      <c r="C763" s="526" t="s">
        <v>25</v>
      </c>
      <c r="D763" t="s">
        <v>106</v>
      </c>
      <c r="E763" s="240"/>
      <c r="F763" s="240">
        <v>10</v>
      </c>
      <c r="G763" s="2">
        <f t="shared" si="12"/>
        <v>0</v>
      </c>
      <c r="H763" s="526"/>
      <c r="I763" s="526"/>
      <c r="K763" s="240"/>
      <c r="L763" s="240"/>
    </row>
    <row r="764" spans="1:12">
      <c r="A764" s="88">
        <v>45473</v>
      </c>
      <c r="B764" s="525" t="s">
        <v>14</v>
      </c>
      <c r="C764" s="525" t="s">
        <v>26</v>
      </c>
      <c r="D764" t="s">
        <v>16</v>
      </c>
      <c r="E764" s="240">
        <v>54.3</v>
      </c>
      <c r="F764" s="240"/>
      <c r="G764" s="2">
        <f t="shared" si="12"/>
        <v>54.3</v>
      </c>
      <c r="H764" s="526"/>
      <c r="I764" s="526"/>
      <c r="K764" s="240"/>
      <c r="L764" s="240"/>
    </row>
    <row r="765" spans="1:12">
      <c r="A765" s="86"/>
      <c r="B765" s="526"/>
      <c r="C765" s="526"/>
      <c r="D765" t="s">
        <v>17</v>
      </c>
      <c r="E765" s="240">
        <v>7</v>
      </c>
      <c r="F765" s="240"/>
      <c r="G765" s="2">
        <f t="shared" si="12"/>
        <v>61.3</v>
      </c>
      <c r="H765" s="526"/>
      <c r="I765" s="526"/>
      <c r="K765" s="240"/>
    </row>
    <row r="766" spans="1:12">
      <c r="A766" s="86"/>
      <c r="B766" s="526"/>
      <c r="C766" s="526"/>
      <c r="D766" t="s">
        <v>18</v>
      </c>
      <c r="E766" s="240">
        <v>60</v>
      </c>
      <c r="F766" s="240"/>
      <c r="G766" s="2">
        <f t="shared" si="12"/>
        <v>121.3</v>
      </c>
      <c r="H766" s="526"/>
      <c r="I766" s="526"/>
      <c r="K766" s="240"/>
    </row>
    <row r="767" spans="1:12">
      <c r="A767" s="86"/>
      <c r="B767" s="526"/>
      <c r="C767" s="526"/>
      <c r="D767" t="s">
        <v>19</v>
      </c>
      <c r="E767" s="240">
        <v>5</v>
      </c>
      <c r="F767" s="240"/>
      <c r="G767" s="2">
        <f t="shared" si="12"/>
        <v>126.3</v>
      </c>
      <c r="K767" s="37"/>
    </row>
    <row r="768" spans="1:12">
      <c r="A768" s="86"/>
      <c r="B768" s="526"/>
      <c r="C768" s="526"/>
      <c r="D768" t="s">
        <v>80</v>
      </c>
      <c r="E768" s="240">
        <v>250</v>
      </c>
      <c r="F768" s="240"/>
      <c r="G768" s="2">
        <f t="shared" si="12"/>
        <v>376.3</v>
      </c>
      <c r="K768" s="37"/>
    </row>
    <row r="769" spans="1:11">
      <c r="A769" s="86">
        <v>45473</v>
      </c>
      <c r="B769" s="526" t="s">
        <v>129</v>
      </c>
      <c r="C769" s="526" t="s">
        <v>26</v>
      </c>
      <c r="D769" t="s">
        <v>18</v>
      </c>
      <c r="E769" s="240"/>
      <c r="F769" s="240">
        <v>60</v>
      </c>
      <c r="G769" s="2">
        <f t="shared" si="12"/>
        <v>316.3</v>
      </c>
      <c r="I769" s="525"/>
      <c r="K769" s="240"/>
    </row>
    <row r="770" spans="1:11">
      <c r="A770" s="86">
        <v>45473</v>
      </c>
      <c r="B770" s="526" t="s">
        <v>129</v>
      </c>
      <c r="C770" s="526" t="s">
        <v>26</v>
      </c>
      <c r="D770" t="s">
        <v>19</v>
      </c>
      <c r="E770" s="240"/>
      <c r="F770" s="240">
        <v>5</v>
      </c>
      <c r="G770" s="2">
        <f t="shared" si="12"/>
        <v>311.3</v>
      </c>
      <c r="I770" s="526"/>
      <c r="K770" s="240"/>
    </row>
    <row r="771" spans="1:11">
      <c r="A771" s="86">
        <v>45581</v>
      </c>
      <c r="B771" s="526">
        <v>29815</v>
      </c>
      <c r="C771" s="526" t="s">
        <v>26</v>
      </c>
      <c r="D771" t="s">
        <v>16</v>
      </c>
      <c r="E771" s="240"/>
      <c r="F771" s="240">
        <v>54.3</v>
      </c>
      <c r="G771" s="2">
        <f t="shared" si="12"/>
        <v>257</v>
      </c>
      <c r="I771" s="526"/>
      <c r="K771" s="240"/>
    </row>
    <row r="772" spans="1:11">
      <c r="A772" s="86">
        <v>45581</v>
      </c>
      <c r="B772" s="526">
        <v>29815</v>
      </c>
      <c r="C772" s="526" t="s">
        <v>26</v>
      </c>
      <c r="D772" t="s">
        <v>17</v>
      </c>
      <c r="E772" s="240"/>
      <c r="F772" s="240">
        <v>7</v>
      </c>
      <c r="G772" s="2">
        <f t="shared" si="12"/>
        <v>250</v>
      </c>
      <c r="I772" s="526"/>
      <c r="K772" s="240"/>
    </row>
    <row r="773" spans="1:11">
      <c r="A773" s="88">
        <v>45504</v>
      </c>
      <c r="B773" s="525" t="s">
        <v>14</v>
      </c>
      <c r="C773" s="525" t="s">
        <v>27</v>
      </c>
      <c r="D773" t="s">
        <v>16</v>
      </c>
      <c r="E773" s="240">
        <v>53.3</v>
      </c>
      <c r="F773" s="240"/>
      <c r="G773" s="2">
        <f t="shared" si="12"/>
        <v>303.3</v>
      </c>
      <c r="I773" s="525"/>
      <c r="K773" s="240"/>
    </row>
    <row r="774" spans="1:11">
      <c r="A774" s="86"/>
      <c r="B774" s="526"/>
      <c r="C774" s="526"/>
      <c r="D774" t="s">
        <v>17</v>
      </c>
      <c r="E774" s="240">
        <v>7</v>
      </c>
      <c r="F774" s="240"/>
      <c r="G774" s="2">
        <f t="shared" si="12"/>
        <v>310.3</v>
      </c>
      <c r="I774" s="526"/>
      <c r="K774" s="240"/>
    </row>
    <row r="775" spans="1:11">
      <c r="A775" s="86"/>
      <c r="B775" s="526"/>
      <c r="C775" s="526"/>
      <c r="D775" t="s">
        <v>18</v>
      </c>
      <c r="E775" s="240">
        <v>60</v>
      </c>
      <c r="F775" s="240"/>
      <c r="G775" s="2">
        <f t="shared" si="12"/>
        <v>370.3</v>
      </c>
      <c r="K775" s="240"/>
    </row>
    <row r="776" spans="1:11">
      <c r="A776" s="86"/>
      <c r="B776" s="526"/>
      <c r="C776" s="526"/>
      <c r="D776" t="s">
        <v>19</v>
      </c>
      <c r="E776" s="240">
        <v>5</v>
      </c>
      <c r="F776" s="240"/>
      <c r="G776" s="2">
        <f t="shared" si="12"/>
        <v>375.3</v>
      </c>
      <c r="I776" s="525"/>
      <c r="K776" s="240"/>
    </row>
    <row r="777" spans="1:11">
      <c r="A777" s="86"/>
      <c r="B777" s="526"/>
      <c r="C777" s="526"/>
      <c r="D777" t="s">
        <v>80</v>
      </c>
      <c r="E777" s="240"/>
      <c r="F777" s="240"/>
      <c r="G777" s="2">
        <f t="shared" si="12"/>
        <v>375.3</v>
      </c>
      <c r="I777" s="525"/>
      <c r="K777" s="240"/>
    </row>
    <row r="778" spans="1:11">
      <c r="A778" s="86">
        <v>45504</v>
      </c>
      <c r="B778" s="526" t="s">
        <v>115</v>
      </c>
      <c r="C778" s="526" t="s">
        <v>27</v>
      </c>
      <c r="D778" t="s">
        <v>18</v>
      </c>
      <c r="E778" s="240"/>
      <c r="F778" s="240">
        <v>60</v>
      </c>
      <c r="G778" s="2">
        <f t="shared" si="12"/>
        <v>315.3</v>
      </c>
      <c r="I778" s="526"/>
      <c r="K778" s="240"/>
    </row>
    <row r="779" spans="1:11">
      <c r="A779" s="86">
        <v>45504</v>
      </c>
      <c r="B779" s="526" t="s">
        <v>115</v>
      </c>
      <c r="C779" s="526" t="s">
        <v>27</v>
      </c>
      <c r="D779" t="s">
        <v>19</v>
      </c>
      <c r="E779" s="240"/>
      <c r="F779" s="240">
        <v>5</v>
      </c>
      <c r="G779" s="2">
        <f t="shared" si="12"/>
        <v>310.3</v>
      </c>
      <c r="I779" s="525"/>
      <c r="K779" s="240"/>
    </row>
    <row r="780" spans="1:11">
      <c r="A780" s="86">
        <v>45581</v>
      </c>
      <c r="B780" s="526">
        <v>29815</v>
      </c>
      <c r="C780" s="526" t="s">
        <v>27</v>
      </c>
      <c r="D780" t="s">
        <v>16</v>
      </c>
      <c r="E780" s="240"/>
      <c r="F780" s="240">
        <v>53.3</v>
      </c>
      <c r="G780" s="2">
        <f t="shared" si="12"/>
        <v>257</v>
      </c>
      <c r="I780" s="525"/>
      <c r="K780" s="240"/>
    </row>
    <row r="781" spans="1:11">
      <c r="A781" s="86">
        <v>45581</v>
      </c>
      <c r="B781" s="526">
        <v>29815</v>
      </c>
      <c r="C781" s="526" t="s">
        <v>27</v>
      </c>
      <c r="D781" t="s">
        <v>17</v>
      </c>
      <c r="E781" s="240"/>
      <c r="F781" s="240">
        <v>7</v>
      </c>
      <c r="G781" s="2">
        <f t="shared" si="12"/>
        <v>250</v>
      </c>
      <c r="I781" s="525"/>
      <c r="K781" s="240"/>
    </row>
    <row r="782" spans="1:11">
      <c r="A782" s="86">
        <v>45503</v>
      </c>
      <c r="B782" s="526">
        <v>29465</v>
      </c>
      <c r="C782" s="526" t="s">
        <v>27</v>
      </c>
      <c r="D782" t="s">
        <v>80</v>
      </c>
      <c r="E782" s="240"/>
      <c r="F782" s="240">
        <v>250</v>
      </c>
      <c r="G782" s="2">
        <f t="shared" si="12"/>
        <v>0</v>
      </c>
      <c r="I782" s="525"/>
      <c r="K782" s="240"/>
    </row>
    <row r="783" spans="1:11">
      <c r="A783" s="44">
        <v>45535</v>
      </c>
      <c r="B783" s="525" t="s">
        <v>14</v>
      </c>
      <c r="C783" s="526" t="s">
        <v>27</v>
      </c>
      <c r="D783" t="s">
        <v>16</v>
      </c>
      <c r="E783" s="240">
        <v>53.4</v>
      </c>
      <c r="F783" s="240"/>
      <c r="G783" s="2">
        <f t="shared" si="12"/>
        <v>53.4</v>
      </c>
      <c r="I783" s="526"/>
      <c r="K783" s="240"/>
    </row>
    <row r="784" spans="1:11">
      <c r="B784" s="526"/>
      <c r="C784" s="526"/>
      <c r="D784" t="s">
        <v>17</v>
      </c>
      <c r="E784" s="240">
        <v>7</v>
      </c>
      <c r="F784" s="240"/>
      <c r="G784" s="2">
        <f t="shared" si="12"/>
        <v>60.4</v>
      </c>
      <c r="K784" s="37"/>
    </row>
    <row r="785" spans="1:11">
      <c r="B785" s="526"/>
      <c r="C785" s="526"/>
      <c r="D785" t="s">
        <v>18</v>
      </c>
      <c r="E785" s="240">
        <v>60</v>
      </c>
      <c r="F785" s="240"/>
      <c r="G785" s="2">
        <f t="shared" si="12"/>
        <v>120.4</v>
      </c>
      <c r="I785" s="525"/>
      <c r="K785" s="240"/>
    </row>
    <row r="786" spans="1:11">
      <c r="B786" s="526"/>
      <c r="C786" s="526"/>
      <c r="D786" t="s">
        <v>19</v>
      </c>
      <c r="E786" s="240">
        <v>5</v>
      </c>
      <c r="F786" s="240"/>
      <c r="G786" s="2">
        <f t="shared" si="12"/>
        <v>125.4</v>
      </c>
      <c r="I786" s="526"/>
      <c r="K786" s="240"/>
    </row>
    <row r="787" spans="1:11">
      <c r="A787" s="7">
        <v>45535</v>
      </c>
      <c r="B787" s="526" t="s">
        <v>143</v>
      </c>
      <c r="C787" s="526" t="s">
        <v>81</v>
      </c>
      <c r="D787" t="s">
        <v>18</v>
      </c>
      <c r="E787" s="240"/>
      <c r="F787" s="240">
        <v>60</v>
      </c>
      <c r="G787" s="2">
        <f t="shared" si="12"/>
        <v>65.400000000000006</v>
      </c>
    </row>
    <row r="788" spans="1:11">
      <c r="A788" s="7">
        <v>45535</v>
      </c>
      <c r="B788" s="526" t="s">
        <v>143</v>
      </c>
      <c r="C788" s="526" t="s">
        <v>81</v>
      </c>
      <c r="D788" t="s">
        <v>19</v>
      </c>
      <c r="E788" s="240"/>
      <c r="F788" s="240">
        <v>5</v>
      </c>
      <c r="G788" s="2">
        <f t="shared" si="12"/>
        <v>60.400000000000006</v>
      </c>
      <c r="I788" s="525"/>
      <c r="K788" s="240"/>
    </row>
    <row r="789" spans="1:11">
      <c r="A789" s="7">
        <v>45600</v>
      </c>
      <c r="B789" s="526">
        <v>29941</v>
      </c>
      <c r="C789" s="526" t="s">
        <v>81</v>
      </c>
      <c r="D789" t="s">
        <v>16</v>
      </c>
      <c r="E789" s="240"/>
      <c r="F789" s="240">
        <v>53.4</v>
      </c>
      <c r="G789" s="2">
        <f t="shared" si="12"/>
        <v>7.0000000000000071</v>
      </c>
      <c r="I789" s="525"/>
      <c r="K789" s="240"/>
    </row>
    <row r="790" spans="1:11">
      <c r="A790" s="7">
        <v>45600</v>
      </c>
      <c r="B790" s="526">
        <v>29941</v>
      </c>
      <c r="C790" s="526" t="s">
        <v>81</v>
      </c>
      <c r="D790" t="s">
        <v>17</v>
      </c>
      <c r="E790" s="240"/>
      <c r="F790" s="240">
        <v>7</v>
      </c>
      <c r="G790" s="2">
        <f t="shared" si="12"/>
        <v>7.1054273576010019E-15</v>
      </c>
      <c r="I790" s="525"/>
      <c r="K790" s="240"/>
    </row>
    <row r="791" spans="1:11">
      <c r="A791" s="88">
        <v>45565</v>
      </c>
      <c r="B791" s="525" t="s">
        <v>14</v>
      </c>
      <c r="C791" s="525" t="s">
        <v>53</v>
      </c>
      <c r="D791" t="s">
        <v>16</v>
      </c>
      <c r="E791" s="240">
        <v>46.6</v>
      </c>
      <c r="F791" s="240"/>
      <c r="G791" s="2">
        <f t="shared" si="12"/>
        <v>46.600000000000009</v>
      </c>
      <c r="I791" s="526"/>
      <c r="K791" s="240"/>
    </row>
    <row r="792" spans="1:11">
      <c r="A792" s="86"/>
      <c r="B792" s="526"/>
      <c r="C792" s="526"/>
      <c r="D792" t="s">
        <v>17</v>
      </c>
      <c r="E792" s="240">
        <v>5</v>
      </c>
      <c r="F792" s="240"/>
      <c r="G792" s="2">
        <f t="shared" si="12"/>
        <v>51.600000000000009</v>
      </c>
      <c r="K792" s="37"/>
    </row>
    <row r="793" spans="1:11">
      <c r="A793" s="86"/>
      <c r="B793" s="526"/>
      <c r="C793" s="526"/>
      <c r="D793" t="s">
        <v>18</v>
      </c>
      <c r="E793" s="240">
        <v>60</v>
      </c>
      <c r="F793" s="240"/>
      <c r="G793" s="2">
        <f t="shared" si="12"/>
        <v>111.60000000000001</v>
      </c>
    </row>
    <row r="794" spans="1:11">
      <c r="A794" s="86"/>
      <c r="B794" s="526"/>
      <c r="C794" s="526"/>
      <c r="D794" t="s">
        <v>19</v>
      </c>
      <c r="E794" s="240">
        <v>5</v>
      </c>
      <c r="F794" s="240"/>
      <c r="G794" s="2">
        <f t="shared" si="12"/>
        <v>116.60000000000001</v>
      </c>
    </row>
    <row r="795" spans="1:11">
      <c r="A795" s="86">
        <v>45565</v>
      </c>
      <c r="B795" s="526" t="s">
        <v>117</v>
      </c>
      <c r="C795" s="526" t="s">
        <v>53</v>
      </c>
      <c r="D795" t="s">
        <v>18</v>
      </c>
      <c r="E795" s="240"/>
      <c r="F795" s="240">
        <v>60</v>
      </c>
      <c r="G795" s="2">
        <f t="shared" si="12"/>
        <v>56.600000000000009</v>
      </c>
    </row>
    <row r="796" spans="1:11">
      <c r="A796" s="86">
        <v>45565</v>
      </c>
      <c r="B796" s="526" t="s">
        <v>117</v>
      </c>
      <c r="C796" s="526" t="s">
        <v>53</v>
      </c>
      <c r="D796" t="s">
        <v>19</v>
      </c>
      <c r="E796" s="240"/>
      <c r="F796" s="240">
        <v>5</v>
      </c>
      <c r="G796" s="2">
        <f t="shared" ref="G796:G829" si="13">+G795+E796-F796</f>
        <v>51.600000000000009</v>
      </c>
    </row>
    <row r="797" spans="1:11">
      <c r="A797" s="7">
        <v>45644</v>
      </c>
      <c r="B797" s="526">
        <v>30173</v>
      </c>
      <c r="C797" s="526" t="s">
        <v>53</v>
      </c>
      <c r="D797" t="s">
        <v>16</v>
      </c>
      <c r="E797" s="240"/>
      <c r="F797" s="240">
        <v>46.6</v>
      </c>
      <c r="G797" s="2">
        <f t="shared" si="13"/>
        <v>5.0000000000000071</v>
      </c>
    </row>
    <row r="798" spans="1:11">
      <c r="A798" s="7">
        <v>45644</v>
      </c>
      <c r="B798" s="526">
        <v>30173</v>
      </c>
      <c r="C798" s="526" t="s">
        <v>53</v>
      </c>
      <c r="D798" t="s">
        <v>17</v>
      </c>
      <c r="E798" s="240"/>
      <c r="F798" s="240">
        <v>5</v>
      </c>
      <c r="G798" s="2">
        <f t="shared" si="13"/>
        <v>7.1054273576010019E-15</v>
      </c>
    </row>
    <row r="799" spans="1:11">
      <c r="A799" s="88">
        <v>45596</v>
      </c>
      <c r="B799" s="525" t="s">
        <v>14</v>
      </c>
      <c r="C799" s="525" t="s">
        <v>30</v>
      </c>
      <c r="D799" t="s">
        <v>16</v>
      </c>
      <c r="E799" s="240">
        <v>45.1</v>
      </c>
      <c r="F799" s="240"/>
      <c r="G799" s="2">
        <f t="shared" si="13"/>
        <v>45.100000000000009</v>
      </c>
    </row>
    <row r="800" spans="1:11">
      <c r="A800" s="86"/>
      <c r="B800" s="526"/>
      <c r="C800" s="526"/>
      <c r="D800" t="s">
        <v>17</v>
      </c>
      <c r="E800" s="240">
        <v>7</v>
      </c>
      <c r="F800" s="240"/>
      <c r="G800" s="2">
        <f t="shared" si="13"/>
        <v>52.100000000000009</v>
      </c>
    </row>
    <row r="801" spans="1:11">
      <c r="A801" s="86"/>
      <c r="B801" s="526"/>
      <c r="C801" s="526"/>
      <c r="D801" t="s">
        <v>18</v>
      </c>
      <c r="E801" s="240">
        <v>60</v>
      </c>
      <c r="F801" s="240"/>
      <c r="G801" s="2">
        <f t="shared" si="13"/>
        <v>112.10000000000001</v>
      </c>
    </row>
    <row r="802" spans="1:11">
      <c r="A802" s="86"/>
      <c r="B802" s="526"/>
      <c r="C802" s="526"/>
      <c r="D802" t="s">
        <v>19</v>
      </c>
      <c r="E802" s="240">
        <v>5</v>
      </c>
      <c r="F802" s="240"/>
      <c r="G802" s="2">
        <f t="shared" si="13"/>
        <v>117.10000000000001</v>
      </c>
    </row>
    <row r="803" spans="1:11">
      <c r="A803" s="86">
        <v>45596</v>
      </c>
      <c r="B803" s="526" t="s">
        <v>118</v>
      </c>
      <c r="C803" s="526" t="s">
        <v>30</v>
      </c>
      <c r="D803" t="s">
        <v>18</v>
      </c>
      <c r="E803" s="240"/>
      <c r="F803" s="240">
        <v>60</v>
      </c>
      <c r="G803" s="2">
        <f t="shared" si="13"/>
        <v>57.100000000000009</v>
      </c>
      <c r="I803" s="525"/>
      <c r="K803" s="240"/>
    </row>
    <row r="804" spans="1:11">
      <c r="A804" s="86">
        <v>45596</v>
      </c>
      <c r="B804" s="526" t="s">
        <v>118</v>
      </c>
      <c r="C804" s="526" t="s">
        <v>30</v>
      </c>
      <c r="D804" t="s">
        <v>19</v>
      </c>
      <c r="E804" s="240"/>
      <c r="F804" s="240">
        <v>5</v>
      </c>
      <c r="G804" s="2">
        <f t="shared" si="13"/>
        <v>52.100000000000009</v>
      </c>
      <c r="I804" s="526"/>
      <c r="K804" s="240"/>
    </row>
    <row r="805" spans="1:11">
      <c r="A805" s="7">
        <v>45644</v>
      </c>
      <c r="B805" s="526">
        <v>30173</v>
      </c>
      <c r="C805" s="526" t="s">
        <v>30</v>
      </c>
      <c r="D805" t="s">
        <v>16</v>
      </c>
      <c r="E805" s="240"/>
      <c r="F805" s="240">
        <v>45.1</v>
      </c>
      <c r="G805" s="2">
        <f t="shared" si="13"/>
        <v>7.0000000000000071</v>
      </c>
      <c r="I805" s="526"/>
      <c r="K805" s="240"/>
    </row>
    <row r="806" spans="1:11">
      <c r="A806" s="7">
        <v>45644</v>
      </c>
      <c r="B806" s="526">
        <v>30173</v>
      </c>
      <c r="C806" s="526" t="s">
        <v>30</v>
      </c>
      <c r="D806" t="s">
        <v>17</v>
      </c>
      <c r="E806" s="240"/>
      <c r="F806" s="240">
        <v>7</v>
      </c>
      <c r="G806" s="2">
        <f t="shared" si="13"/>
        <v>7.1054273576010019E-15</v>
      </c>
      <c r="I806" s="526"/>
      <c r="K806" s="240"/>
    </row>
    <row r="807" spans="1:11">
      <c r="A807" s="88">
        <v>45626</v>
      </c>
      <c r="B807" s="525" t="s">
        <v>14</v>
      </c>
      <c r="C807" s="525" t="s">
        <v>83</v>
      </c>
      <c r="D807" t="s">
        <v>16</v>
      </c>
      <c r="E807" s="240">
        <v>44.6</v>
      </c>
      <c r="F807" s="240"/>
      <c r="G807" s="2">
        <f t="shared" si="13"/>
        <v>44.600000000000009</v>
      </c>
      <c r="I807" s="525"/>
      <c r="K807" s="240"/>
    </row>
    <row r="808" spans="1:11">
      <c r="A808" s="86"/>
      <c r="B808" s="526"/>
      <c r="C808" s="526"/>
      <c r="D808" t="s">
        <v>17</v>
      </c>
      <c r="E808" s="240">
        <v>7</v>
      </c>
      <c r="F808" s="240"/>
      <c r="G808" s="2">
        <f t="shared" si="13"/>
        <v>51.600000000000009</v>
      </c>
      <c r="I808" s="526"/>
      <c r="K808" s="240"/>
    </row>
    <row r="809" spans="1:11">
      <c r="A809" s="86"/>
      <c r="B809" s="526"/>
      <c r="C809" s="526"/>
      <c r="D809" t="s">
        <v>18</v>
      </c>
      <c r="E809" s="240">
        <v>60</v>
      </c>
      <c r="F809" s="240"/>
      <c r="G809" s="2">
        <f t="shared" si="13"/>
        <v>111.60000000000001</v>
      </c>
      <c r="I809" s="525"/>
      <c r="K809" s="240"/>
    </row>
    <row r="810" spans="1:11">
      <c r="A810" s="86"/>
      <c r="B810" s="526"/>
      <c r="C810" s="526"/>
      <c r="D810" t="s">
        <v>19</v>
      </c>
      <c r="E810" s="240">
        <v>5</v>
      </c>
      <c r="F810" s="240"/>
      <c r="G810" s="2">
        <f t="shared" si="13"/>
        <v>116.60000000000001</v>
      </c>
      <c r="I810" s="526"/>
      <c r="K810" s="240"/>
    </row>
    <row r="811" spans="1:11">
      <c r="A811" s="86">
        <v>45626</v>
      </c>
      <c r="B811" s="526" t="s">
        <v>132</v>
      </c>
      <c r="C811" s="526" t="s">
        <v>83</v>
      </c>
      <c r="D811" t="s">
        <v>18</v>
      </c>
      <c r="E811" s="240"/>
      <c r="F811" s="240">
        <v>60</v>
      </c>
      <c r="G811" s="2">
        <f t="shared" si="13"/>
        <v>56.600000000000009</v>
      </c>
      <c r="K811" s="37"/>
    </row>
    <row r="812" spans="1:11">
      <c r="A812" s="86">
        <v>45626</v>
      </c>
      <c r="B812" s="526" t="s">
        <v>132</v>
      </c>
      <c r="C812" s="526" t="s">
        <v>83</v>
      </c>
      <c r="D812" t="s">
        <v>19</v>
      </c>
      <c r="E812" s="240"/>
      <c r="F812" s="240">
        <v>5</v>
      </c>
      <c r="G812" s="2">
        <f t="shared" si="13"/>
        <v>51.600000000000009</v>
      </c>
    </row>
    <row r="813" spans="1:11">
      <c r="A813" s="7">
        <v>45644</v>
      </c>
      <c r="B813" s="526">
        <v>30173</v>
      </c>
      <c r="C813" s="526" t="s">
        <v>83</v>
      </c>
      <c r="D813" t="s">
        <v>16</v>
      </c>
      <c r="F813" s="2">
        <v>44.6</v>
      </c>
      <c r="G813" s="2">
        <f t="shared" si="13"/>
        <v>7.0000000000000071</v>
      </c>
    </row>
    <row r="814" spans="1:11">
      <c r="A814" s="7">
        <v>45644</v>
      </c>
      <c r="B814" s="526">
        <v>30173</v>
      </c>
      <c r="C814" s="526" t="s">
        <v>83</v>
      </c>
      <c r="D814" t="s">
        <v>17</v>
      </c>
      <c r="F814" s="2">
        <v>7</v>
      </c>
      <c r="G814" s="2">
        <f t="shared" si="13"/>
        <v>7.1054273576010019E-15</v>
      </c>
    </row>
    <row r="815" spans="1:11">
      <c r="A815" s="88">
        <v>45657</v>
      </c>
      <c r="B815" s="525" t="s">
        <v>14</v>
      </c>
      <c r="C815" s="525" t="s">
        <v>34</v>
      </c>
      <c r="D815" t="s">
        <v>16</v>
      </c>
      <c r="E815" s="240">
        <v>37.6</v>
      </c>
      <c r="F815" s="240"/>
      <c r="G815" s="2">
        <f t="shared" si="13"/>
        <v>37.600000000000009</v>
      </c>
    </row>
    <row r="816" spans="1:11">
      <c r="A816" s="86"/>
      <c r="B816" s="526"/>
      <c r="C816" s="526"/>
      <c r="D816" t="s">
        <v>17</v>
      </c>
      <c r="E816" s="240">
        <v>3</v>
      </c>
      <c r="F816" s="240"/>
      <c r="G816" s="2">
        <f t="shared" si="13"/>
        <v>40.600000000000009</v>
      </c>
    </row>
    <row r="817" spans="1:11">
      <c r="A817" s="86"/>
      <c r="B817" s="526"/>
      <c r="C817" s="526"/>
      <c r="D817" t="s">
        <v>18</v>
      </c>
      <c r="E817" s="240">
        <v>60</v>
      </c>
      <c r="F817" s="240"/>
      <c r="G817" s="2">
        <f t="shared" si="13"/>
        <v>100.60000000000001</v>
      </c>
      <c r="I817" s="525" t="s">
        <v>34</v>
      </c>
      <c r="J817" s="269" t="s">
        <v>16</v>
      </c>
      <c r="K817" s="240">
        <v>37.6</v>
      </c>
    </row>
    <row r="818" spans="1:11">
      <c r="A818" s="86"/>
      <c r="B818" s="526"/>
      <c r="C818" s="526"/>
      <c r="D818" t="s">
        <v>19</v>
      </c>
      <c r="E818" s="240">
        <v>5</v>
      </c>
      <c r="F818" s="240"/>
      <c r="G818" s="2">
        <f t="shared" si="13"/>
        <v>105.60000000000001</v>
      </c>
      <c r="I818" s="526"/>
      <c r="J818" s="269" t="s">
        <v>17</v>
      </c>
      <c r="K818" s="240">
        <v>3</v>
      </c>
    </row>
    <row r="819" spans="1:11">
      <c r="A819" s="86">
        <v>45657</v>
      </c>
      <c r="B819" s="526" t="s">
        <v>121</v>
      </c>
      <c r="C819" s="526" t="s">
        <v>34</v>
      </c>
      <c r="D819" t="s">
        <v>18</v>
      </c>
      <c r="E819" s="240"/>
      <c r="F819" s="240">
        <v>60</v>
      </c>
      <c r="G819" s="2">
        <f t="shared" si="13"/>
        <v>45.600000000000009</v>
      </c>
      <c r="I819" s="525" t="s">
        <v>15</v>
      </c>
      <c r="J819" s="269" t="s">
        <v>16</v>
      </c>
      <c r="K819" s="240">
        <v>42.6</v>
      </c>
    </row>
    <row r="820" spans="1:11">
      <c r="A820" s="86">
        <v>45657</v>
      </c>
      <c r="B820" s="526" t="s">
        <v>121</v>
      </c>
      <c r="C820" s="526" t="s">
        <v>34</v>
      </c>
      <c r="D820" t="s">
        <v>19</v>
      </c>
      <c r="E820" s="240"/>
      <c r="F820" s="240">
        <v>5</v>
      </c>
      <c r="G820" s="2">
        <f t="shared" si="13"/>
        <v>40.600000000000009</v>
      </c>
      <c r="I820" s="526"/>
      <c r="J820" s="269" t="s">
        <v>17</v>
      </c>
      <c r="K820" s="240">
        <v>3</v>
      </c>
    </row>
    <row r="821" spans="1:11">
      <c r="A821" s="86">
        <v>45714</v>
      </c>
      <c r="B821" s="526">
        <v>30537</v>
      </c>
      <c r="C821" s="526" t="s">
        <v>34</v>
      </c>
      <c r="D821" t="s">
        <v>16</v>
      </c>
      <c r="E821" s="240"/>
      <c r="F821" s="240">
        <v>37.6</v>
      </c>
      <c r="G821" s="2">
        <f t="shared" si="13"/>
        <v>3.0000000000000071</v>
      </c>
      <c r="I821" s="526"/>
      <c r="K821" s="240"/>
    </row>
    <row r="822" spans="1:11">
      <c r="A822" s="86">
        <v>45714</v>
      </c>
      <c r="B822" s="526">
        <v>30537</v>
      </c>
      <c r="C822" s="526" t="s">
        <v>34</v>
      </c>
      <c r="D822" t="s">
        <v>17</v>
      </c>
      <c r="E822" s="240"/>
      <c r="F822" s="240">
        <v>3</v>
      </c>
      <c r="G822" s="2">
        <f t="shared" si="13"/>
        <v>7.1054273576010019E-15</v>
      </c>
      <c r="I822" s="526"/>
      <c r="K822" s="240"/>
    </row>
    <row r="823" spans="1:11">
      <c r="A823" s="88">
        <v>45688</v>
      </c>
      <c r="B823" s="525" t="s">
        <v>14</v>
      </c>
      <c r="C823" s="525" t="s">
        <v>15</v>
      </c>
      <c r="D823" t="s">
        <v>16</v>
      </c>
      <c r="E823" s="240">
        <v>42.6</v>
      </c>
      <c r="F823" s="240"/>
      <c r="G823" s="2">
        <f t="shared" si="13"/>
        <v>42.600000000000009</v>
      </c>
      <c r="K823" s="37">
        <f>SUM(K817:K820)</f>
        <v>86.2</v>
      </c>
    </row>
    <row r="824" spans="1:11">
      <c r="A824" s="86"/>
      <c r="B824" s="526"/>
      <c r="C824" s="526"/>
      <c r="D824" t="s">
        <v>17</v>
      </c>
      <c r="E824" s="240">
        <v>3</v>
      </c>
      <c r="F824" s="240"/>
      <c r="G824" s="2">
        <f t="shared" si="13"/>
        <v>45.600000000000009</v>
      </c>
    </row>
    <row r="825" spans="1:11">
      <c r="A825" s="86"/>
      <c r="B825" s="526"/>
      <c r="C825" s="526"/>
      <c r="D825" t="s">
        <v>18</v>
      </c>
      <c r="E825" s="240">
        <v>60</v>
      </c>
      <c r="F825" s="240"/>
      <c r="G825" s="2">
        <f t="shared" si="13"/>
        <v>105.60000000000001</v>
      </c>
    </row>
    <row r="826" spans="1:11">
      <c r="A826" s="86"/>
      <c r="B826" s="526"/>
      <c r="C826" s="526"/>
      <c r="D826" t="s">
        <v>19</v>
      </c>
      <c r="E826" s="240">
        <v>5</v>
      </c>
      <c r="F826" s="240"/>
      <c r="G826" s="2">
        <f t="shared" si="13"/>
        <v>110.60000000000001</v>
      </c>
    </row>
    <row r="827" spans="1:11">
      <c r="A827" s="86">
        <v>45688</v>
      </c>
      <c r="B827" s="526" t="s">
        <v>119</v>
      </c>
      <c r="C827" s="526" t="s">
        <v>15</v>
      </c>
      <c r="D827" t="s">
        <v>18</v>
      </c>
      <c r="E827" s="240"/>
      <c r="F827" s="240">
        <v>60</v>
      </c>
      <c r="G827" s="2">
        <f t="shared" si="13"/>
        <v>50.600000000000009</v>
      </c>
    </row>
    <row r="828" spans="1:11">
      <c r="A828" s="86">
        <v>45688</v>
      </c>
      <c r="B828" s="526" t="s">
        <v>119</v>
      </c>
      <c r="C828" s="526" t="s">
        <v>15</v>
      </c>
      <c r="D828" t="s">
        <v>19</v>
      </c>
      <c r="E828" s="240"/>
      <c r="F828" s="240">
        <v>5</v>
      </c>
      <c r="G828" s="2">
        <f t="shared" si="13"/>
        <v>45.600000000000009</v>
      </c>
    </row>
    <row r="829" spans="1:11">
      <c r="A829" s="86">
        <v>45714</v>
      </c>
      <c r="B829" s="526">
        <v>30537</v>
      </c>
      <c r="C829" s="526" t="s">
        <v>15</v>
      </c>
      <c r="D829" t="s">
        <v>16</v>
      </c>
      <c r="F829" s="2">
        <v>42.6</v>
      </c>
      <c r="G829" s="2">
        <f t="shared" si="13"/>
        <v>3.0000000000000071</v>
      </c>
    </row>
    <row r="830" spans="1:11">
      <c r="A830" s="86">
        <v>45714</v>
      </c>
      <c r="B830" s="526">
        <v>30537</v>
      </c>
      <c r="C830" s="526" t="s">
        <v>15</v>
      </c>
      <c r="D830" t="s">
        <v>17</v>
      </c>
      <c r="F830" s="2">
        <v>3</v>
      </c>
      <c r="G830" s="2">
        <f t="shared" ref="G830:G844" si="14">+G829+E830-F830</f>
        <v>7.1054273576010019E-15</v>
      </c>
    </row>
    <row r="831" spans="1:11">
      <c r="A831" s="44">
        <v>45716</v>
      </c>
      <c r="B831" s="525" t="s">
        <v>14</v>
      </c>
      <c r="C831" s="525" t="s">
        <v>20</v>
      </c>
      <c r="D831" t="s">
        <v>16</v>
      </c>
      <c r="E831" s="240">
        <v>51</v>
      </c>
      <c r="F831" s="240"/>
      <c r="G831" s="2">
        <f t="shared" si="14"/>
        <v>51.000000000000007</v>
      </c>
    </row>
    <row r="832" spans="1:11">
      <c r="B832" s="526"/>
      <c r="C832" s="526"/>
      <c r="D832" t="s">
        <v>17</v>
      </c>
      <c r="E832" s="240">
        <v>3</v>
      </c>
      <c r="F832" s="240"/>
      <c r="G832" s="2">
        <f t="shared" si="14"/>
        <v>54.000000000000007</v>
      </c>
    </row>
    <row r="833" spans="1:11">
      <c r="B833" s="526"/>
      <c r="C833" s="526"/>
      <c r="D833" t="s">
        <v>18</v>
      </c>
      <c r="E833" s="240">
        <v>56</v>
      </c>
      <c r="F833" s="240"/>
      <c r="G833" s="2">
        <f t="shared" si="14"/>
        <v>110</v>
      </c>
    </row>
    <row r="834" spans="1:11">
      <c r="B834" s="526"/>
      <c r="C834" s="526"/>
      <c r="D834" t="s">
        <v>19</v>
      </c>
      <c r="E834" s="240">
        <v>5</v>
      </c>
      <c r="F834" s="240"/>
      <c r="G834" s="2">
        <f t="shared" si="14"/>
        <v>115</v>
      </c>
    </row>
    <row r="835" spans="1:11">
      <c r="A835" s="7">
        <v>45716</v>
      </c>
      <c r="B835" s="526" t="s">
        <v>135</v>
      </c>
      <c r="C835" s="526" t="s">
        <v>20</v>
      </c>
      <c r="D835" t="s">
        <v>18</v>
      </c>
      <c r="E835" s="240"/>
      <c r="F835" s="240">
        <v>56</v>
      </c>
      <c r="G835" s="2">
        <f t="shared" si="14"/>
        <v>59</v>
      </c>
    </row>
    <row r="836" spans="1:11">
      <c r="A836" s="7">
        <v>45716</v>
      </c>
      <c r="B836" s="526" t="s">
        <v>135</v>
      </c>
      <c r="C836" s="526" t="s">
        <v>20</v>
      </c>
      <c r="D836" t="s">
        <v>19</v>
      </c>
      <c r="E836" s="240"/>
      <c r="F836" s="240">
        <v>5</v>
      </c>
      <c r="G836" s="2">
        <f t="shared" si="14"/>
        <v>54</v>
      </c>
    </row>
    <row r="837" spans="1:11">
      <c r="A837" s="7">
        <v>45737</v>
      </c>
      <c r="B837" s="526">
        <v>30686</v>
      </c>
      <c r="C837" s="526" t="s">
        <v>20</v>
      </c>
      <c r="D837" t="s">
        <v>16</v>
      </c>
      <c r="F837" s="2">
        <v>51</v>
      </c>
      <c r="G837" s="2">
        <f t="shared" si="14"/>
        <v>3</v>
      </c>
    </row>
    <row r="838" spans="1:11">
      <c r="A838" s="7">
        <v>45737</v>
      </c>
      <c r="B838" s="526">
        <v>30686</v>
      </c>
      <c r="C838" s="526" t="s">
        <v>20</v>
      </c>
      <c r="D838" t="s">
        <v>17</v>
      </c>
      <c r="F838" s="2">
        <v>3</v>
      </c>
      <c r="G838" s="2">
        <f t="shared" si="14"/>
        <v>0</v>
      </c>
    </row>
    <row r="839" spans="1:11">
      <c r="A839" s="44">
        <v>45747</v>
      </c>
      <c r="B839" s="525" t="s">
        <v>14</v>
      </c>
      <c r="C839" s="525" t="s">
        <v>23</v>
      </c>
      <c r="D839" t="s">
        <v>16</v>
      </c>
      <c r="E839" s="240">
        <v>35.4</v>
      </c>
      <c r="F839" s="240"/>
      <c r="G839" s="2">
        <f t="shared" si="14"/>
        <v>35.4</v>
      </c>
    </row>
    <row r="840" spans="1:11">
      <c r="B840" s="526"/>
      <c r="C840" s="526"/>
      <c r="D840" t="s">
        <v>17</v>
      </c>
      <c r="E840" s="240">
        <v>3</v>
      </c>
      <c r="F840" s="240"/>
      <c r="G840" s="2">
        <f t="shared" si="14"/>
        <v>38.4</v>
      </c>
    </row>
    <row r="841" spans="1:11">
      <c r="B841" s="526"/>
      <c r="C841" s="526"/>
      <c r="D841" t="s">
        <v>18</v>
      </c>
      <c r="E841" s="240">
        <v>60</v>
      </c>
      <c r="F841" s="240"/>
      <c r="G841" s="2">
        <f t="shared" si="14"/>
        <v>98.4</v>
      </c>
    </row>
    <row r="842" spans="1:11">
      <c r="B842" s="526"/>
      <c r="C842" s="526"/>
      <c r="D842" t="s">
        <v>19</v>
      </c>
      <c r="E842" s="240">
        <v>5</v>
      </c>
      <c r="F842" s="240"/>
      <c r="G842" s="2">
        <f t="shared" si="14"/>
        <v>103.4</v>
      </c>
    </row>
    <row r="843" spans="1:11">
      <c r="B843" s="526"/>
      <c r="C843" s="526"/>
      <c r="D843" t="s">
        <v>252</v>
      </c>
      <c r="E843" s="240">
        <v>113</v>
      </c>
      <c r="F843" s="240"/>
      <c r="G843" s="2">
        <f t="shared" si="14"/>
        <v>216.4</v>
      </c>
    </row>
    <row r="844" spans="1:11">
      <c r="A844" s="7">
        <v>45747</v>
      </c>
      <c r="B844" s="526" t="s">
        <v>124</v>
      </c>
      <c r="C844" s="526" t="s">
        <v>23</v>
      </c>
      <c r="D844" t="s">
        <v>18</v>
      </c>
      <c r="E844" s="240"/>
      <c r="F844" s="240">
        <v>60</v>
      </c>
      <c r="G844" s="2">
        <f t="shared" si="14"/>
        <v>156.4</v>
      </c>
    </row>
    <row r="845" spans="1:11">
      <c r="A845" s="7">
        <v>45747</v>
      </c>
      <c r="B845" s="526" t="s">
        <v>124</v>
      </c>
      <c r="C845" s="526" t="s">
        <v>23</v>
      </c>
      <c r="D845" t="s">
        <v>19</v>
      </c>
      <c r="E845" s="240"/>
      <c r="F845" s="240">
        <v>5</v>
      </c>
      <c r="G845" s="2">
        <f>+G844+E845-F845</f>
        <v>151.4</v>
      </c>
      <c r="I845" s="525" t="s">
        <v>23</v>
      </c>
      <c r="J845" s="269" t="s">
        <v>16</v>
      </c>
      <c r="K845" s="240">
        <v>35.4</v>
      </c>
    </row>
    <row r="846" spans="1:11">
      <c r="A846" s="7">
        <v>45754</v>
      </c>
      <c r="B846" s="526">
        <v>30890</v>
      </c>
      <c r="C846" s="526" t="s">
        <v>23</v>
      </c>
      <c r="D846" t="s">
        <v>252</v>
      </c>
      <c r="F846" s="2">
        <v>113</v>
      </c>
      <c r="G846" s="2">
        <f>+G845+E846-F846</f>
        <v>38.400000000000006</v>
      </c>
      <c r="I846" s="526"/>
      <c r="J846" s="269" t="s">
        <v>17</v>
      </c>
      <c r="K846" s="240">
        <v>3</v>
      </c>
    </row>
    <row r="847" spans="1:11">
      <c r="A847" s="7">
        <v>45789</v>
      </c>
      <c r="B847" s="526">
        <v>30964</v>
      </c>
      <c r="C847" s="526" t="s">
        <v>23</v>
      </c>
      <c r="D847" t="s">
        <v>16</v>
      </c>
      <c r="F847" s="2">
        <v>35.4</v>
      </c>
      <c r="G847" s="2">
        <f>+G846+E847-F847</f>
        <v>3.0000000000000071</v>
      </c>
      <c r="I847" s="526"/>
      <c r="K847" s="240"/>
    </row>
    <row r="848" spans="1:11">
      <c r="A848" s="7">
        <v>45789</v>
      </c>
      <c r="B848" s="526">
        <v>30964</v>
      </c>
      <c r="C848" s="526" t="s">
        <v>23</v>
      </c>
      <c r="D848" t="s">
        <v>17</v>
      </c>
      <c r="F848" s="2">
        <v>3</v>
      </c>
      <c r="G848" s="2">
        <f>+G847+E848-F848</f>
        <v>7.1054273576010019E-15</v>
      </c>
      <c r="I848" s="526"/>
      <c r="K848" s="240"/>
    </row>
    <row r="849" spans="1:12">
      <c r="A849" s="88">
        <v>45777</v>
      </c>
      <c r="B849" s="525" t="s">
        <v>14</v>
      </c>
      <c r="C849" s="525" t="s">
        <v>24</v>
      </c>
      <c r="D849" t="s">
        <v>16</v>
      </c>
      <c r="E849" s="240">
        <v>35.1</v>
      </c>
      <c r="F849" s="240"/>
      <c r="G849" s="2">
        <f>+G848+E849-F849</f>
        <v>35.100000000000009</v>
      </c>
    </row>
    <row r="850" spans="1:12">
      <c r="A850" s="86"/>
      <c r="B850" s="526"/>
      <c r="C850" s="526"/>
      <c r="D850" t="s">
        <v>17</v>
      </c>
      <c r="E850" s="240">
        <v>3</v>
      </c>
      <c r="F850" s="240"/>
      <c r="G850" s="2">
        <f t="shared" ref="G850:G928" si="15">+G849+E850-F850</f>
        <v>38.100000000000009</v>
      </c>
    </row>
    <row r="851" spans="1:12">
      <c r="A851" s="86"/>
      <c r="B851" s="526"/>
      <c r="C851" s="526"/>
      <c r="D851" t="s">
        <v>18</v>
      </c>
      <c r="E851" s="240">
        <v>60</v>
      </c>
      <c r="F851" s="240"/>
      <c r="G851" s="2">
        <f t="shared" si="15"/>
        <v>98.100000000000009</v>
      </c>
    </row>
    <row r="852" spans="1:12">
      <c r="A852" s="86"/>
      <c r="B852" s="526"/>
      <c r="C852" s="526"/>
      <c r="D852" t="s">
        <v>19</v>
      </c>
      <c r="E852" s="240">
        <v>5</v>
      </c>
      <c r="F852" s="240"/>
      <c r="G852" s="2">
        <f t="shared" si="15"/>
        <v>103.10000000000001</v>
      </c>
    </row>
    <row r="853" spans="1:12">
      <c r="A853" s="86">
        <v>45777</v>
      </c>
      <c r="B853" s="526" t="s">
        <v>125</v>
      </c>
      <c r="C853" s="526" t="s">
        <v>24</v>
      </c>
      <c r="D853" t="s">
        <v>18</v>
      </c>
      <c r="E853" s="240"/>
      <c r="F853" s="240">
        <v>60</v>
      </c>
      <c r="G853" s="2">
        <f t="shared" si="15"/>
        <v>43.100000000000009</v>
      </c>
      <c r="J853" s="403" t="s">
        <v>24</v>
      </c>
      <c r="K853" t="s">
        <v>16</v>
      </c>
      <c r="L853" s="240">
        <v>35.1</v>
      </c>
    </row>
    <row r="854" spans="1:12">
      <c r="A854" s="86">
        <v>45777</v>
      </c>
      <c r="B854" s="526" t="s">
        <v>125</v>
      </c>
      <c r="C854" s="526" t="s">
        <v>24</v>
      </c>
      <c r="D854" t="s">
        <v>19</v>
      </c>
      <c r="E854" s="240"/>
      <c r="F854" s="240">
        <v>5</v>
      </c>
      <c r="G854" s="2">
        <f t="shared" si="15"/>
        <v>38.100000000000009</v>
      </c>
      <c r="K854" t="s">
        <v>17</v>
      </c>
      <c r="L854" s="240">
        <v>3</v>
      </c>
    </row>
    <row r="855" spans="1:12">
      <c r="A855" s="7">
        <v>45833</v>
      </c>
      <c r="B855" s="526">
        <v>31214</v>
      </c>
      <c r="C855" s="526" t="s">
        <v>24</v>
      </c>
      <c r="D855" t="s">
        <v>16</v>
      </c>
      <c r="E855" s="240"/>
      <c r="F855" s="240">
        <v>35.1</v>
      </c>
      <c r="G855" s="2">
        <f t="shared" si="15"/>
        <v>3.0000000000000071</v>
      </c>
      <c r="L855" s="240"/>
    </row>
    <row r="856" spans="1:12">
      <c r="A856" s="7">
        <v>45833</v>
      </c>
      <c r="B856" s="526">
        <v>31214</v>
      </c>
      <c r="C856" s="526" t="s">
        <v>24</v>
      </c>
      <c r="D856" t="s">
        <v>17</v>
      </c>
      <c r="E856" s="240"/>
      <c r="F856" s="240">
        <v>3</v>
      </c>
      <c r="G856" s="2">
        <f t="shared" si="15"/>
        <v>7.1054273576010019E-15</v>
      </c>
      <c r="L856" s="240"/>
    </row>
    <row r="857" spans="1:12">
      <c r="A857" s="44">
        <v>45808</v>
      </c>
      <c r="B857" s="525" t="s">
        <v>14</v>
      </c>
      <c r="C857" s="525" t="s">
        <v>25</v>
      </c>
      <c r="D857" t="s">
        <v>16</v>
      </c>
      <c r="E857" s="240">
        <v>35.1</v>
      </c>
      <c r="F857" s="240"/>
      <c r="G857" s="2">
        <f t="shared" si="15"/>
        <v>35.100000000000009</v>
      </c>
      <c r="J857" s="403" t="s">
        <v>25</v>
      </c>
      <c r="K857" t="s">
        <v>16</v>
      </c>
      <c r="L857" s="240">
        <v>35.1</v>
      </c>
    </row>
    <row r="858" spans="1:12">
      <c r="B858" s="526"/>
      <c r="C858" s="526"/>
      <c r="D858" t="s">
        <v>17</v>
      </c>
      <c r="E858" s="240">
        <v>5</v>
      </c>
      <c r="F858" s="240"/>
      <c r="G858" s="2">
        <f t="shared" si="15"/>
        <v>40.100000000000009</v>
      </c>
      <c r="K858" t="s">
        <v>17</v>
      </c>
      <c r="L858" s="240">
        <v>5</v>
      </c>
    </row>
    <row r="859" spans="1:12">
      <c r="B859" s="526"/>
      <c r="C859" s="526"/>
      <c r="D859" t="s">
        <v>18</v>
      </c>
      <c r="E859" s="240">
        <v>60</v>
      </c>
      <c r="F859" s="240"/>
      <c r="G859" s="2">
        <f t="shared" si="15"/>
        <v>100.10000000000001</v>
      </c>
      <c r="K859" t="s">
        <v>18</v>
      </c>
      <c r="L859" s="240">
        <v>40</v>
      </c>
    </row>
    <row r="860" spans="1:12">
      <c r="B860" s="526"/>
      <c r="C860" s="526"/>
      <c r="D860" t="s">
        <v>19</v>
      </c>
      <c r="E860" s="240">
        <v>5</v>
      </c>
      <c r="F860" s="240"/>
      <c r="G860" s="2">
        <f t="shared" si="15"/>
        <v>105.10000000000001</v>
      </c>
      <c r="K860" t="s">
        <v>19</v>
      </c>
      <c r="L860" s="240">
        <v>5</v>
      </c>
    </row>
    <row r="861" spans="1:12">
      <c r="A861" s="7">
        <v>45808</v>
      </c>
      <c r="B861" s="526" t="s">
        <v>128</v>
      </c>
      <c r="C861" s="526" t="s">
        <v>25</v>
      </c>
      <c r="D861" t="s">
        <v>18</v>
      </c>
      <c r="E861" s="240"/>
      <c r="F861" s="240">
        <v>20</v>
      </c>
      <c r="G861" s="2">
        <f t="shared" si="15"/>
        <v>85.100000000000009</v>
      </c>
      <c r="L861" s="37">
        <f>SUM(L853:L860)</f>
        <v>123.2</v>
      </c>
    </row>
    <row r="862" spans="1:12">
      <c r="A862" s="7">
        <v>45833</v>
      </c>
      <c r="B862" s="526">
        <v>31214</v>
      </c>
      <c r="C862" s="526" t="s">
        <v>25</v>
      </c>
      <c r="D862" t="s">
        <v>18</v>
      </c>
      <c r="E862" s="240"/>
      <c r="F862" s="240">
        <v>40</v>
      </c>
      <c r="G862" s="2">
        <f t="shared" si="15"/>
        <v>45.100000000000009</v>
      </c>
    </row>
    <row r="863" spans="1:12">
      <c r="A863" s="7">
        <v>45833</v>
      </c>
      <c r="B863" s="526">
        <v>31214</v>
      </c>
      <c r="C863" s="526" t="s">
        <v>25</v>
      </c>
      <c r="D863" t="s">
        <v>19</v>
      </c>
      <c r="F863" s="2">
        <v>5</v>
      </c>
      <c r="G863" s="2">
        <f t="shared" si="15"/>
        <v>40.100000000000009</v>
      </c>
    </row>
    <row r="864" spans="1:12">
      <c r="A864" s="7">
        <v>45853</v>
      </c>
      <c r="B864" s="526">
        <v>31386</v>
      </c>
      <c r="C864" s="526" t="s">
        <v>25</v>
      </c>
      <c r="D864" t="s">
        <v>16</v>
      </c>
      <c r="F864" s="2">
        <v>35.1</v>
      </c>
      <c r="G864" s="2">
        <f t="shared" si="15"/>
        <v>5.0000000000000071</v>
      </c>
    </row>
    <row r="865" spans="1:12">
      <c r="A865" s="7">
        <v>45853</v>
      </c>
      <c r="B865" s="526">
        <v>31386</v>
      </c>
      <c r="C865" s="526" t="s">
        <v>25</v>
      </c>
      <c r="D865" t="s">
        <v>17</v>
      </c>
      <c r="F865" s="2">
        <v>5</v>
      </c>
      <c r="G865" s="2">
        <f t="shared" si="15"/>
        <v>7.1054273576010019E-15</v>
      </c>
    </row>
    <row r="866" spans="1:12">
      <c r="A866" s="88">
        <v>45838</v>
      </c>
      <c r="B866" s="525" t="s">
        <v>14</v>
      </c>
      <c r="C866" s="525" t="s">
        <v>26</v>
      </c>
      <c r="D866" t="s">
        <v>16</v>
      </c>
      <c r="E866" s="240">
        <v>27.8</v>
      </c>
      <c r="F866" s="240"/>
      <c r="G866" s="2">
        <f t="shared" si="15"/>
        <v>27.800000000000008</v>
      </c>
      <c r="J866" s="403" t="s">
        <v>25</v>
      </c>
      <c r="K866" t="s">
        <v>16</v>
      </c>
      <c r="L866" s="240">
        <v>35.1</v>
      </c>
    </row>
    <row r="867" spans="1:12">
      <c r="A867" s="86"/>
      <c r="B867" s="526"/>
      <c r="C867" s="526"/>
      <c r="D867" t="s">
        <v>17</v>
      </c>
      <c r="E867" s="240">
        <v>4</v>
      </c>
      <c r="F867" s="240"/>
      <c r="G867" s="2">
        <f t="shared" si="15"/>
        <v>31.800000000000008</v>
      </c>
      <c r="K867" t="s">
        <v>17</v>
      </c>
      <c r="L867" s="240">
        <v>5</v>
      </c>
    </row>
    <row r="868" spans="1:12">
      <c r="A868" s="86"/>
      <c r="B868" s="526"/>
      <c r="C868" s="526"/>
      <c r="D868" t="s">
        <v>18</v>
      </c>
      <c r="E868" s="240">
        <v>60</v>
      </c>
      <c r="F868" s="240"/>
      <c r="G868" s="2">
        <f t="shared" si="15"/>
        <v>91.800000000000011</v>
      </c>
      <c r="J868" s="403" t="s">
        <v>26</v>
      </c>
      <c r="K868" t="s">
        <v>16</v>
      </c>
      <c r="L868" s="240">
        <v>27.8</v>
      </c>
    </row>
    <row r="869" spans="1:12">
      <c r="A869" s="86"/>
      <c r="B869" s="526"/>
      <c r="C869" s="526"/>
      <c r="D869" t="s">
        <v>19</v>
      </c>
      <c r="E869" s="240">
        <v>5</v>
      </c>
      <c r="F869" s="240"/>
      <c r="G869" s="2">
        <f t="shared" si="15"/>
        <v>96.800000000000011</v>
      </c>
      <c r="K869" t="s">
        <v>17</v>
      </c>
      <c r="L869" s="240">
        <v>4</v>
      </c>
    </row>
    <row r="870" spans="1:12">
      <c r="A870" s="86">
        <v>45838</v>
      </c>
      <c r="B870" s="526" t="s">
        <v>129</v>
      </c>
      <c r="C870" s="526" t="s">
        <v>26</v>
      </c>
      <c r="D870" t="s">
        <v>18</v>
      </c>
      <c r="E870" s="240"/>
      <c r="F870" s="240">
        <v>60</v>
      </c>
      <c r="G870" s="2">
        <f t="shared" si="15"/>
        <v>36.800000000000011</v>
      </c>
      <c r="L870" s="37">
        <f>SUM(L866:L869)</f>
        <v>71.900000000000006</v>
      </c>
    </row>
    <row r="871" spans="1:12">
      <c r="A871" s="86">
        <v>45838</v>
      </c>
      <c r="B871" s="526" t="s">
        <v>129</v>
      </c>
      <c r="C871" s="526" t="s">
        <v>26</v>
      </c>
      <c r="D871" t="s">
        <v>19</v>
      </c>
      <c r="E871" s="240"/>
      <c r="F871" s="240">
        <v>5</v>
      </c>
      <c r="G871" s="2">
        <f t="shared" si="15"/>
        <v>31.800000000000011</v>
      </c>
    </row>
    <row r="872" spans="1:12">
      <c r="A872" s="7">
        <v>45853</v>
      </c>
      <c r="B872" s="526">
        <v>31386</v>
      </c>
      <c r="C872" s="526" t="s">
        <v>26</v>
      </c>
      <c r="D872" t="s">
        <v>16</v>
      </c>
      <c r="F872" s="2">
        <v>27.8</v>
      </c>
      <c r="G872" s="2">
        <f t="shared" si="15"/>
        <v>4.0000000000000107</v>
      </c>
    </row>
    <row r="873" spans="1:12">
      <c r="A873" s="7">
        <v>45853</v>
      </c>
      <c r="B873" s="526">
        <v>31386</v>
      </c>
      <c r="C873" s="526" t="s">
        <v>26</v>
      </c>
      <c r="D873" t="s">
        <v>17</v>
      </c>
      <c r="F873" s="2">
        <v>4</v>
      </c>
      <c r="G873" s="2">
        <f t="shared" si="15"/>
        <v>1.0658141036401503E-14</v>
      </c>
    </row>
    <row r="874" spans="1:12">
      <c r="A874" s="88">
        <v>45869</v>
      </c>
      <c r="B874" s="525" t="s">
        <v>14</v>
      </c>
      <c r="C874" s="525" t="s">
        <v>27</v>
      </c>
      <c r="D874" t="s">
        <v>16</v>
      </c>
      <c r="E874" s="240">
        <v>27.8</v>
      </c>
      <c r="F874" s="240"/>
      <c r="G874" s="2">
        <f t="shared" si="15"/>
        <v>27.800000000000011</v>
      </c>
    </row>
    <row r="875" spans="1:12">
      <c r="A875" s="86"/>
      <c r="B875" s="526"/>
      <c r="C875" s="526"/>
      <c r="D875" t="s">
        <v>17</v>
      </c>
      <c r="E875" s="240">
        <v>4</v>
      </c>
      <c r="F875" s="240"/>
      <c r="G875" s="2">
        <f t="shared" si="15"/>
        <v>31.800000000000011</v>
      </c>
      <c r="I875" s="525" t="s">
        <v>27</v>
      </c>
      <c r="J875" s="269" t="s">
        <v>16</v>
      </c>
      <c r="K875" s="240">
        <v>27.8</v>
      </c>
    </row>
    <row r="876" spans="1:12">
      <c r="A876" s="86"/>
      <c r="B876" s="526"/>
      <c r="C876" s="526"/>
      <c r="D876" t="s">
        <v>18</v>
      </c>
      <c r="E876" s="240">
        <v>60</v>
      </c>
      <c r="F876" s="240"/>
      <c r="G876" s="2">
        <f t="shared" si="15"/>
        <v>91.800000000000011</v>
      </c>
      <c r="I876" s="526"/>
      <c r="J876" s="269" t="s">
        <v>17</v>
      </c>
      <c r="K876" s="240">
        <v>4</v>
      </c>
    </row>
    <row r="877" spans="1:12">
      <c r="A877" s="86"/>
      <c r="B877" s="526"/>
      <c r="C877" s="526"/>
      <c r="D877" t="s">
        <v>19</v>
      </c>
      <c r="E877" s="240">
        <v>5</v>
      </c>
      <c r="F877" s="240"/>
      <c r="G877" s="2">
        <f t="shared" si="15"/>
        <v>96.800000000000011</v>
      </c>
      <c r="I877" s="525" t="s">
        <v>28</v>
      </c>
      <c r="J877" s="269" t="s">
        <v>16</v>
      </c>
      <c r="K877" s="240">
        <v>27.8</v>
      </c>
    </row>
    <row r="878" spans="1:12">
      <c r="A878" s="86">
        <v>45869</v>
      </c>
      <c r="B878" s="526" t="s">
        <v>115</v>
      </c>
      <c r="C878" s="526" t="s">
        <v>27</v>
      </c>
      <c r="D878" t="s">
        <v>18</v>
      </c>
      <c r="E878" s="240"/>
      <c r="F878" s="240">
        <v>60</v>
      </c>
      <c r="G878" s="2">
        <f t="shared" si="15"/>
        <v>36.800000000000011</v>
      </c>
      <c r="I878" s="526"/>
      <c r="J878" s="269" t="s">
        <v>17</v>
      </c>
      <c r="K878" s="240">
        <v>8</v>
      </c>
    </row>
    <row r="879" spans="1:12">
      <c r="A879" s="86">
        <v>45869</v>
      </c>
      <c r="B879" s="526" t="s">
        <v>115</v>
      </c>
      <c r="C879" s="526" t="s">
        <v>27</v>
      </c>
      <c r="D879" t="s">
        <v>19</v>
      </c>
      <c r="E879" s="240"/>
      <c r="F879" s="240">
        <v>5</v>
      </c>
      <c r="G879" s="2">
        <f t="shared" si="15"/>
        <v>31.800000000000011</v>
      </c>
      <c r="I879" s="525"/>
      <c r="K879" s="240"/>
    </row>
    <row r="880" spans="1:12">
      <c r="A880" s="86">
        <v>45945</v>
      </c>
      <c r="B880" s="526">
        <v>31754</v>
      </c>
      <c r="C880" s="526" t="s">
        <v>27</v>
      </c>
      <c r="D880" t="s">
        <v>16</v>
      </c>
      <c r="E880" s="240"/>
      <c r="F880" s="240">
        <v>27.8</v>
      </c>
      <c r="G880" s="2">
        <f t="shared" si="15"/>
        <v>4.0000000000000107</v>
      </c>
      <c r="I880" s="525"/>
      <c r="K880" s="240"/>
    </row>
    <row r="881" spans="1:12">
      <c r="A881" s="86">
        <v>45945</v>
      </c>
      <c r="B881" s="526">
        <v>31754</v>
      </c>
      <c r="C881" s="526" t="s">
        <v>27</v>
      </c>
      <c r="D881" t="s">
        <v>17</v>
      </c>
      <c r="E881" s="240"/>
      <c r="F881" s="240">
        <v>4</v>
      </c>
      <c r="G881" s="2">
        <f t="shared" si="15"/>
        <v>1.0658141036401503E-14</v>
      </c>
      <c r="I881" s="525"/>
      <c r="K881" s="240"/>
    </row>
    <row r="882" spans="1:12">
      <c r="A882" s="44">
        <v>45900</v>
      </c>
      <c r="B882" s="525" t="s">
        <v>14</v>
      </c>
      <c r="C882" s="525" t="s">
        <v>28</v>
      </c>
      <c r="D882" t="s">
        <v>16</v>
      </c>
      <c r="E882" s="240">
        <v>27.8</v>
      </c>
      <c r="G882" s="2">
        <f t="shared" si="15"/>
        <v>27.800000000000011</v>
      </c>
      <c r="J882" s="269">
        <v>80</v>
      </c>
      <c r="K882" s="37">
        <f>SUM(K875:K879)</f>
        <v>67.599999999999994</v>
      </c>
      <c r="L882" s="37">
        <f>J882-K882</f>
        <v>12.400000000000006</v>
      </c>
    </row>
    <row r="883" spans="1:12">
      <c r="B883" s="526"/>
      <c r="C883" s="526"/>
      <c r="D883" t="s">
        <v>17</v>
      </c>
      <c r="E883" s="240">
        <v>8</v>
      </c>
      <c r="G883" s="2">
        <f t="shared" si="15"/>
        <v>35.800000000000011</v>
      </c>
    </row>
    <row r="884" spans="1:12">
      <c r="B884" s="526"/>
      <c r="C884" s="526"/>
      <c r="D884" t="s">
        <v>18</v>
      </c>
      <c r="E884" s="240">
        <v>60</v>
      </c>
      <c r="G884" s="2">
        <f t="shared" si="15"/>
        <v>95.800000000000011</v>
      </c>
    </row>
    <row r="885" spans="1:12">
      <c r="B885" s="526"/>
      <c r="C885" s="526"/>
      <c r="D885" t="s">
        <v>19</v>
      </c>
      <c r="E885" s="240">
        <v>5</v>
      </c>
      <c r="G885" s="2">
        <f t="shared" si="15"/>
        <v>100.80000000000001</v>
      </c>
    </row>
    <row r="886" spans="1:12">
      <c r="B886" s="526"/>
      <c r="C886" s="526"/>
      <c r="D886" s="460" t="s">
        <v>66</v>
      </c>
      <c r="E886" s="461">
        <v>15</v>
      </c>
      <c r="G886" s="2">
        <f t="shared" si="15"/>
        <v>115.80000000000001</v>
      </c>
    </row>
    <row r="887" spans="1:12">
      <c r="A887" s="7">
        <v>45900</v>
      </c>
      <c r="B887" s="526" t="s">
        <v>116</v>
      </c>
      <c r="C887" s="526" t="s">
        <v>28</v>
      </c>
      <c r="D887" t="s">
        <v>18</v>
      </c>
      <c r="F887" s="8">
        <v>60</v>
      </c>
      <c r="G887" s="2">
        <f t="shared" si="15"/>
        <v>55.800000000000011</v>
      </c>
    </row>
    <row r="888" spans="1:12">
      <c r="A888" s="7">
        <v>45900</v>
      </c>
      <c r="B888" s="526" t="s">
        <v>116</v>
      </c>
      <c r="C888" s="526" t="s">
        <v>28</v>
      </c>
      <c r="D888" t="s">
        <v>19</v>
      </c>
      <c r="F888" s="8">
        <v>5</v>
      </c>
      <c r="G888" s="2">
        <f t="shared" si="15"/>
        <v>50.800000000000011</v>
      </c>
    </row>
    <row r="889" spans="1:12">
      <c r="A889" s="86">
        <v>45945</v>
      </c>
      <c r="B889" s="526">
        <v>31754</v>
      </c>
      <c r="C889" s="526" t="s">
        <v>28</v>
      </c>
      <c r="D889" t="s">
        <v>16</v>
      </c>
      <c r="F889" s="240">
        <v>27.8</v>
      </c>
      <c r="G889" s="2">
        <f t="shared" si="15"/>
        <v>23.000000000000011</v>
      </c>
    </row>
    <row r="890" spans="1:12">
      <c r="A890" s="86">
        <v>45945</v>
      </c>
      <c r="B890" s="526">
        <v>31754</v>
      </c>
      <c r="C890" s="526" t="s">
        <v>28</v>
      </c>
      <c r="D890" t="s">
        <v>17</v>
      </c>
      <c r="F890" s="240">
        <v>8</v>
      </c>
      <c r="G890" s="2">
        <f t="shared" si="15"/>
        <v>15.000000000000011</v>
      </c>
    </row>
    <row r="891" spans="1:12">
      <c r="A891" s="86">
        <v>46105</v>
      </c>
      <c r="B891" s="526">
        <v>32839</v>
      </c>
      <c r="C891" s="526" t="s">
        <v>28</v>
      </c>
      <c r="D891" t="s">
        <v>66</v>
      </c>
      <c r="F891" s="240">
        <v>15</v>
      </c>
      <c r="G891" s="2">
        <f t="shared" si="15"/>
        <v>0</v>
      </c>
    </row>
    <row r="892" spans="1:12">
      <c r="A892" s="88">
        <v>45930</v>
      </c>
      <c r="B892" s="525" t="s">
        <v>14</v>
      </c>
      <c r="C892" s="525" t="s">
        <v>85</v>
      </c>
      <c r="D892" t="s">
        <v>16</v>
      </c>
      <c r="E892" s="240">
        <v>26.7</v>
      </c>
      <c r="G892" s="2">
        <f t="shared" si="15"/>
        <v>26.7</v>
      </c>
    </row>
    <row r="893" spans="1:12">
      <c r="B893" s="526"/>
      <c r="C893" s="526"/>
      <c r="D893" t="s">
        <v>17</v>
      </c>
      <c r="E893" s="26">
        <v>4</v>
      </c>
      <c r="G893" s="2">
        <f t="shared" si="15"/>
        <v>30.7</v>
      </c>
      <c r="I893" s="542" t="s">
        <v>253</v>
      </c>
      <c r="J893" s="542"/>
      <c r="K893" s="542"/>
    </row>
    <row r="894" spans="1:12">
      <c r="B894" s="526"/>
      <c r="C894" s="526"/>
      <c r="D894" t="s">
        <v>18</v>
      </c>
      <c r="E894" s="26">
        <v>60</v>
      </c>
      <c r="G894" s="2">
        <f t="shared" si="15"/>
        <v>90.7</v>
      </c>
      <c r="I894" s="525" t="s">
        <v>85</v>
      </c>
      <c r="J894" s="269" t="s">
        <v>16</v>
      </c>
      <c r="K894" s="240">
        <v>26.7</v>
      </c>
    </row>
    <row r="895" spans="1:12">
      <c r="B895" s="526"/>
      <c r="C895" s="526"/>
      <c r="D895" t="s">
        <v>19</v>
      </c>
      <c r="E895" s="26">
        <v>5</v>
      </c>
      <c r="G895" s="2">
        <f t="shared" si="15"/>
        <v>95.7</v>
      </c>
      <c r="I895" s="526"/>
      <c r="J895" s="269" t="s">
        <v>17</v>
      </c>
      <c r="K895" s="26">
        <v>4</v>
      </c>
    </row>
    <row r="896" spans="1:12">
      <c r="B896" s="526"/>
      <c r="C896" s="526"/>
      <c r="D896" t="s">
        <v>86</v>
      </c>
      <c r="E896" s="240">
        <v>10</v>
      </c>
      <c r="G896" s="2">
        <f t="shared" si="15"/>
        <v>105.7</v>
      </c>
      <c r="J896" s="269" t="s">
        <v>86</v>
      </c>
      <c r="K896" s="240">
        <v>10</v>
      </c>
    </row>
    <row r="897" spans="1:12">
      <c r="A897" s="7">
        <v>45930</v>
      </c>
      <c r="B897" s="526" t="s">
        <v>145</v>
      </c>
      <c r="C897" s="526" t="s">
        <v>53</v>
      </c>
      <c r="D897" t="s">
        <v>18</v>
      </c>
      <c r="E897" s="240"/>
      <c r="F897" s="26">
        <v>60</v>
      </c>
      <c r="G897" s="2">
        <f t="shared" si="15"/>
        <v>45.7</v>
      </c>
      <c r="I897" s="525" t="s">
        <v>30</v>
      </c>
      <c r="J897" s="269" t="s">
        <v>16</v>
      </c>
      <c r="K897" s="2">
        <v>26.4</v>
      </c>
    </row>
    <row r="898" spans="1:12">
      <c r="A898" s="7">
        <v>45930</v>
      </c>
      <c r="B898" s="526" t="s">
        <v>145</v>
      </c>
      <c r="C898" s="526" t="s">
        <v>53</v>
      </c>
      <c r="D898" t="s">
        <v>19</v>
      </c>
      <c r="E898" s="240"/>
      <c r="F898" s="26">
        <v>5</v>
      </c>
      <c r="G898" s="2">
        <f t="shared" si="15"/>
        <v>40.700000000000003</v>
      </c>
      <c r="J898" s="269" t="s">
        <v>17</v>
      </c>
      <c r="K898" s="2">
        <v>7</v>
      </c>
    </row>
    <row r="899" spans="1:12">
      <c r="A899" s="7">
        <v>45978</v>
      </c>
      <c r="B899" s="526">
        <v>31942</v>
      </c>
      <c r="C899" s="526" t="s">
        <v>53</v>
      </c>
      <c r="D899" t="s">
        <v>16</v>
      </c>
      <c r="E899" s="240"/>
      <c r="F899" s="240">
        <v>26.7</v>
      </c>
      <c r="G899" s="2">
        <f t="shared" si="15"/>
        <v>14.000000000000004</v>
      </c>
      <c r="K899" s="2"/>
    </row>
    <row r="900" spans="1:12">
      <c r="A900" s="7">
        <v>45978</v>
      </c>
      <c r="B900" s="526">
        <v>31942</v>
      </c>
      <c r="C900" s="526" t="s">
        <v>53</v>
      </c>
      <c r="D900" t="s">
        <v>17</v>
      </c>
      <c r="E900" s="240"/>
      <c r="F900" s="26">
        <v>4</v>
      </c>
      <c r="G900" s="2">
        <f t="shared" si="15"/>
        <v>10.000000000000004</v>
      </c>
      <c r="K900" s="2"/>
    </row>
    <row r="901" spans="1:12">
      <c r="A901" s="7">
        <v>45978</v>
      </c>
      <c r="B901" s="526">
        <v>31942</v>
      </c>
      <c r="C901" s="526" t="s">
        <v>53</v>
      </c>
      <c r="D901" t="s">
        <v>86</v>
      </c>
      <c r="E901" s="240"/>
      <c r="F901" s="240">
        <v>10</v>
      </c>
      <c r="G901" s="2">
        <f t="shared" si="15"/>
        <v>0</v>
      </c>
      <c r="K901" s="2"/>
    </row>
    <row r="902" spans="1:12">
      <c r="A902" s="88">
        <v>45961</v>
      </c>
      <c r="B902" s="525" t="s">
        <v>14</v>
      </c>
      <c r="C902" s="525" t="s">
        <v>30</v>
      </c>
      <c r="D902" t="s">
        <v>16</v>
      </c>
      <c r="E902" s="2">
        <v>26.4</v>
      </c>
      <c r="G902" s="2">
        <f t="shared" si="15"/>
        <v>26.4</v>
      </c>
      <c r="J902" s="269" t="s">
        <v>18</v>
      </c>
      <c r="K902" s="26">
        <v>35</v>
      </c>
    </row>
    <row r="903" spans="1:12">
      <c r="A903" s="86"/>
      <c r="B903" s="526"/>
      <c r="C903" s="526"/>
      <c r="D903" t="s">
        <v>17</v>
      </c>
      <c r="E903" s="2">
        <v>7</v>
      </c>
      <c r="G903" s="2">
        <f t="shared" si="15"/>
        <v>33.4</v>
      </c>
      <c r="J903" s="269" t="s">
        <v>19</v>
      </c>
      <c r="K903" s="26">
        <v>5</v>
      </c>
    </row>
    <row r="904" spans="1:12">
      <c r="A904" s="86"/>
      <c r="B904" s="526"/>
      <c r="C904" s="526"/>
      <c r="D904" t="s">
        <v>18</v>
      </c>
      <c r="E904" s="26">
        <v>60</v>
      </c>
      <c r="G904" s="2">
        <f t="shared" si="15"/>
        <v>93.4</v>
      </c>
      <c r="K904" s="37">
        <f>SUM(K894:K903)</f>
        <v>114.1</v>
      </c>
    </row>
    <row r="905" spans="1:12">
      <c r="A905" s="86"/>
      <c r="B905" s="526"/>
      <c r="C905" s="526"/>
      <c r="D905" t="s">
        <v>19</v>
      </c>
      <c r="E905" s="26">
        <v>5</v>
      </c>
      <c r="G905" s="2">
        <f t="shared" si="15"/>
        <v>98.4</v>
      </c>
    </row>
    <row r="906" spans="1:12">
      <c r="A906" s="7">
        <v>45961</v>
      </c>
      <c r="B906" s="526" t="s">
        <v>118</v>
      </c>
      <c r="C906" s="526" t="s">
        <v>30</v>
      </c>
      <c r="D906" t="s">
        <v>18</v>
      </c>
      <c r="F906" s="2">
        <v>25</v>
      </c>
      <c r="G906" s="2">
        <f t="shared" si="15"/>
        <v>73.400000000000006</v>
      </c>
    </row>
    <row r="907" spans="1:12">
      <c r="A907" s="7">
        <v>45978</v>
      </c>
      <c r="B907" s="526">
        <v>31942</v>
      </c>
      <c r="C907" s="526" t="s">
        <v>30</v>
      </c>
      <c r="D907" t="s">
        <v>16</v>
      </c>
      <c r="F907" s="2">
        <v>26.4</v>
      </c>
      <c r="G907" s="2">
        <f t="shared" si="15"/>
        <v>47.000000000000007</v>
      </c>
      <c r="J907" s="542" t="s">
        <v>253</v>
      </c>
      <c r="K907" s="542"/>
      <c r="L907" s="542"/>
    </row>
    <row r="908" spans="1:12">
      <c r="A908" s="7">
        <v>45978</v>
      </c>
      <c r="B908" s="526">
        <v>31942</v>
      </c>
      <c r="C908" s="526" t="s">
        <v>30</v>
      </c>
      <c r="D908" t="s">
        <v>17</v>
      </c>
      <c r="F908" s="2">
        <v>7</v>
      </c>
      <c r="G908" s="2">
        <f t="shared" si="15"/>
        <v>40.000000000000007</v>
      </c>
      <c r="I908" s="5">
        <v>2025</v>
      </c>
      <c r="J908" s="403" t="s">
        <v>28</v>
      </c>
      <c r="K908" s="460" t="s">
        <v>66</v>
      </c>
      <c r="L908" s="461">
        <v>15</v>
      </c>
    </row>
    <row r="909" spans="1:12">
      <c r="A909" s="7">
        <v>45978</v>
      </c>
      <c r="B909" s="526">
        <v>31942</v>
      </c>
      <c r="C909" s="526" t="s">
        <v>30</v>
      </c>
      <c r="D909" t="s">
        <v>18</v>
      </c>
      <c r="F909" s="26">
        <v>35</v>
      </c>
      <c r="G909" s="2">
        <f t="shared" si="15"/>
        <v>5.0000000000000071</v>
      </c>
      <c r="I909" s="5">
        <v>2026</v>
      </c>
      <c r="J909" s="525" t="s">
        <v>15</v>
      </c>
      <c r="K909" t="s">
        <v>16</v>
      </c>
      <c r="L909" s="26">
        <v>24.6</v>
      </c>
    </row>
    <row r="910" spans="1:12">
      <c r="A910" s="7">
        <v>45978</v>
      </c>
      <c r="B910" s="526">
        <v>31942</v>
      </c>
      <c r="C910" s="526" t="s">
        <v>30</v>
      </c>
      <c r="D910" t="s">
        <v>19</v>
      </c>
      <c r="F910" s="26">
        <v>5</v>
      </c>
      <c r="G910" s="2">
        <f t="shared" si="15"/>
        <v>7.1054273576010019E-15</v>
      </c>
      <c r="J910" s="526"/>
      <c r="K910" t="s">
        <v>17</v>
      </c>
      <c r="L910" s="26">
        <v>5</v>
      </c>
    </row>
    <row r="911" spans="1:12">
      <c r="A911" s="88">
        <v>45991</v>
      </c>
      <c r="B911" s="525" t="s">
        <v>14</v>
      </c>
      <c r="C911" s="525" t="s">
        <v>33</v>
      </c>
      <c r="D911" t="s">
        <v>16</v>
      </c>
      <c r="E911" s="26">
        <v>25</v>
      </c>
      <c r="G911" s="2">
        <f t="shared" si="15"/>
        <v>25.000000000000007</v>
      </c>
      <c r="J911" s="526"/>
      <c r="K911" t="s">
        <v>18</v>
      </c>
      <c r="L911" s="240">
        <v>60</v>
      </c>
    </row>
    <row r="912" spans="1:12">
      <c r="A912" s="86"/>
      <c r="B912" s="526"/>
      <c r="C912" s="526"/>
      <c r="D912" t="s">
        <v>17</v>
      </c>
      <c r="E912" s="26">
        <v>6</v>
      </c>
      <c r="G912" s="2">
        <f t="shared" si="15"/>
        <v>31.000000000000007</v>
      </c>
      <c r="J912" s="526"/>
      <c r="K912" t="s">
        <v>19</v>
      </c>
      <c r="L912" s="240">
        <v>5</v>
      </c>
    </row>
    <row r="913" spans="1:12">
      <c r="A913" s="86"/>
      <c r="B913" s="526"/>
      <c r="C913" s="526"/>
      <c r="D913" t="s">
        <v>18</v>
      </c>
      <c r="E913" s="240">
        <v>60</v>
      </c>
      <c r="G913" s="2">
        <f t="shared" si="15"/>
        <v>91</v>
      </c>
      <c r="J913" s="526"/>
      <c r="K913" t="s">
        <v>146</v>
      </c>
      <c r="L913" s="240">
        <v>10</v>
      </c>
    </row>
    <row r="914" spans="1:12">
      <c r="A914" s="86"/>
      <c r="B914" s="526"/>
      <c r="C914" s="526"/>
      <c r="D914" t="s">
        <v>19</v>
      </c>
      <c r="E914" s="240">
        <v>5</v>
      </c>
      <c r="G914" s="2">
        <f t="shared" si="15"/>
        <v>96</v>
      </c>
      <c r="J914" s="525" t="s">
        <v>20</v>
      </c>
      <c r="K914" t="s">
        <v>16</v>
      </c>
      <c r="L914" s="240">
        <v>24.2</v>
      </c>
    </row>
    <row r="915" spans="1:12">
      <c r="A915" s="86">
        <v>46063</v>
      </c>
      <c r="B915" s="526">
        <v>32488</v>
      </c>
      <c r="C915" s="526" t="s">
        <v>33</v>
      </c>
      <c r="D915" t="s">
        <v>16</v>
      </c>
      <c r="E915" s="240"/>
      <c r="F915" s="26">
        <v>25</v>
      </c>
      <c r="G915" s="2">
        <f t="shared" si="15"/>
        <v>71</v>
      </c>
      <c r="J915" s="526"/>
      <c r="K915" t="s">
        <v>17</v>
      </c>
      <c r="L915" s="8">
        <v>10</v>
      </c>
    </row>
    <row r="916" spans="1:12">
      <c r="A916" s="86">
        <v>46063</v>
      </c>
      <c r="B916" s="526">
        <v>32488</v>
      </c>
      <c r="C916" s="526" t="s">
        <v>33</v>
      </c>
      <c r="D916" t="s">
        <v>17</v>
      </c>
      <c r="E916" s="240"/>
      <c r="F916" s="26">
        <v>6</v>
      </c>
      <c r="G916" s="2">
        <f t="shared" si="15"/>
        <v>65</v>
      </c>
      <c r="J916" s="526"/>
      <c r="K916" t="s">
        <v>18</v>
      </c>
      <c r="L916" s="8">
        <v>56</v>
      </c>
    </row>
    <row r="917" spans="1:12">
      <c r="A917" s="86">
        <v>46063</v>
      </c>
      <c r="B917" s="526">
        <v>32488</v>
      </c>
      <c r="C917" s="526" t="s">
        <v>33</v>
      </c>
      <c r="D917" t="s">
        <v>18</v>
      </c>
      <c r="E917" s="240"/>
      <c r="F917" s="240">
        <v>60</v>
      </c>
      <c r="G917" s="2">
        <f t="shared" si="15"/>
        <v>5</v>
      </c>
      <c r="I917" s="5"/>
      <c r="J917" s="526"/>
      <c r="K917" t="s">
        <v>19</v>
      </c>
      <c r="L917" s="8">
        <v>5</v>
      </c>
    </row>
    <row r="918" spans="1:12">
      <c r="A918" s="86">
        <v>46063</v>
      </c>
      <c r="B918" s="526">
        <v>32488</v>
      </c>
      <c r="C918" s="526" t="s">
        <v>33</v>
      </c>
      <c r="D918" t="s">
        <v>19</v>
      </c>
      <c r="E918" s="240"/>
      <c r="F918" s="240">
        <v>5</v>
      </c>
      <c r="G918" s="2">
        <f t="shared" si="15"/>
        <v>0</v>
      </c>
      <c r="L918" s="113">
        <f ca="1">SUM(L908:L919)</f>
        <v>282.3</v>
      </c>
    </row>
    <row r="919" spans="1:12">
      <c r="A919" s="44">
        <v>46022</v>
      </c>
      <c r="B919" s="525" t="s">
        <v>14</v>
      </c>
      <c r="C919" s="525" t="s">
        <v>34</v>
      </c>
      <c r="D919" t="s">
        <v>16</v>
      </c>
      <c r="E919" s="8">
        <v>25.3</v>
      </c>
      <c r="F919" s="240"/>
      <c r="G919" s="2">
        <f t="shared" si="15"/>
        <v>25.3</v>
      </c>
      <c r="L919" s="240"/>
    </row>
    <row r="920" spans="1:12">
      <c r="B920" s="526"/>
      <c r="C920" s="526"/>
      <c r="D920" t="s">
        <v>17</v>
      </c>
      <c r="E920" s="8">
        <v>6</v>
      </c>
      <c r="G920" s="2">
        <f t="shared" si="15"/>
        <v>31.3</v>
      </c>
    </row>
    <row r="921" spans="1:12">
      <c r="B921" s="526"/>
      <c r="C921" s="526"/>
      <c r="D921" t="s">
        <v>18</v>
      </c>
      <c r="E921" s="8">
        <v>60</v>
      </c>
      <c r="G921" s="2">
        <f t="shared" si="15"/>
        <v>91.3</v>
      </c>
    </row>
    <row r="922" spans="1:12">
      <c r="B922" s="526"/>
      <c r="C922" s="526"/>
      <c r="D922" t="s">
        <v>19</v>
      </c>
      <c r="E922" s="8">
        <v>5</v>
      </c>
      <c r="G922" s="2">
        <f t="shared" si="15"/>
        <v>96.3</v>
      </c>
    </row>
    <row r="923" spans="1:12">
      <c r="A923" s="7">
        <v>46063</v>
      </c>
      <c r="B923" s="526">
        <v>32488</v>
      </c>
      <c r="C923" s="526" t="s">
        <v>34</v>
      </c>
      <c r="D923" t="s">
        <v>16</v>
      </c>
      <c r="E923" s="8"/>
      <c r="F923" s="2">
        <v>25.3</v>
      </c>
      <c r="G923" s="2">
        <f t="shared" si="15"/>
        <v>71</v>
      </c>
      <c r="L923" s="240"/>
    </row>
    <row r="924" spans="1:12">
      <c r="A924" s="7">
        <v>46063</v>
      </c>
      <c r="B924" s="526">
        <v>32488</v>
      </c>
      <c r="C924" s="526" t="s">
        <v>34</v>
      </c>
      <c r="D924" t="s">
        <v>17</v>
      </c>
      <c r="E924" s="8"/>
      <c r="F924" s="2">
        <v>6</v>
      </c>
      <c r="G924" s="2">
        <f t="shared" si="15"/>
        <v>65</v>
      </c>
      <c r="L924" s="240"/>
    </row>
    <row r="925" spans="1:12">
      <c r="A925" s="7">
        <v>46063</v>
      </c>
      <c r="B925" s="526">
        <v>32488</v>
      </c>
      <c r="C925" s="526" t="s">
        <v>34</v>
      </c>
      <c r="D925" t="s">
        <v>18</v>
      </c>
      <c r="E925" s="8"/>
      <c r="F925" s="2">
        <v>60</v>
      </c>
      <c r="G925" s="2">
        <f t="shared" si="15"/>
        <v>5</v>
      </c>
      <c r="L925" s="240"/>
    </row>
    <row r="926" spans="1:12">
      <c r="A926" s="7">
        <v>46063</v>
      </c>
      <c r="B926" s="526">
        <v>32488</v>
      </c>
      <c r="C926" s="526" t="s">
        <v>34</v>
      </c>
      <c r="D926" t="s">
        <v>19</v>
      </c>
      <c r="E926" s="8"/>
      <c r="F926" s="2">
        <v>5</v>
      </c>
      <c r="G926" s="2">
        <f t="shared" si="15"/>
        <v>0</v>
      </c>
      <c r="L926" s="240"/>
    </row>
    <row r="927" spans="1:12">
      <c r="A927" s="88">
        <v>46053</v>
      </c>
      <c r="B927" s="525" t="s">
        <v>14</v>
      </c>
      <c r="C927" s="525" t="s">
        <v>15</v>
      </c>
      <c r="D927" t="s">
        <v>16</v>
      </c>
      <c r="E927" s="26">
        <v>24.6</v>
      </c>
      <c r="G927" s="2">
        <f t="shared" si="15"/>
        <v>24.6</v>
      </c>
    </row>
    <row r="928" spans="1:12">
      <c r="A928" s="86"/>
      <c r="B928" s="526"/>
      <c r="C928" s="526"/>
      <c r="D928" t="s">
        <v>17</v>
      </c>
      <c r="E928" s="26">
        <v>5</v>
      </c>
      <c r="G928" s="2">
        <f t="shared" si="15"/>
        <v>29.6</v>
      </c>
    </row>
    <row r="929" spans="1:12">
      <c r="A929" s="86"/>
      <c r="B929" s="526"/>
      <c r="C929" s="526"/>
      <c r="D929" t="s">
        <v>18</v>
      </c>
      <c r="E929" s="240">
        <v>60</v>
      </c>
      <c r="G929" s="2">
        <f t="shared" ref="G929:G997" si="16">+G928+E929-F929</f>
        <v>89.6</v>
      </c>
    </row>
    <row r="930" spans="1:12">
      <c r="A930" s="86"/>
      <c r="B930" s="526"/>
      <c r="C930" s="526"/>
      <c r="D930" t="s">
        <v>19</v>
      </c>
      <c r="E930" s="240">
        <v>5</v>
      </c>
      <c r="G930" s="2">
        <f t="shared" si="16"/>
        <v>94.6</v>
      </c>
    </row>
    <row r="931" spans="1:12">
      <c r="B931" s="526"/>
      <c r="C931" s="526"/>
      <c r="D931" t="s">
        <v>146</v>
      </c>
      <c r="E931" s="240">
        <v>10</v>
      </c>
      <c r="G931" s="2">
        <f t="shared" si="16"/>
        <v>104.6</v>
      </c>
      <c r="J931" s="403"/>
      <c r="L931" s="26"/>
    </row>
    <row r="932" spans="1:12">
      <c r="A932" s="7">
        <v>46105</v>
      </c>
      <c r="B932" s="526">
        <v>32839</v>
      </c>
      <c r="C932" s="526" t="s">
        <v>15</v>
      </c>
      <c r="D932" t="s">
        <v>16</v>
      </c>
      <c r="E932" s="240"/>
      <c r="F932" s="2">
        <v>24.6</v>
      </c>
      <c r="G932" s="2">
        <f t="shared" si="16"/>
        <v>80</v>
      </c>
      <c r="J932" s="403"/>
      <c r="L932" s="26"/>
    </row>
    <row r="933" spans="1:12">
      <c r="A933" s="7">
        <v>46105</v>
      </c>
      <c r="B933" s="526">
        <v>32839</v>
      </c>
      <c r="C933" s="526" t="s">
        <v>15</v>
      </c>
      <c r="D933" t="s">
        <v>17</v>
      </c>
      <c r="E933" s="240"/>
      <c r="F933" s="2">
        <v>5</v>
      </c>
      <c r="G933" s="2">
        <f t="shared" si="16"/>
        <v>75</v>
      </c>
      <c r="J933" s="403"/>
      <c r="L933" s="26"/>
    </row>
    <row r="934" spans="1:12">
      <c r="A934" s="7">
        <v>46105</v>
      </c>
      <c r="B934" s="526">
        <v>32839</v>
      </c>
      <c r="C934" s="526" t="s">
        <v>15</v>
      </c>
      <c r="D934" t="s">
        <v>18</v>
      </c>
      <c r="E934" s="240"/>
      <c r="F934" s="2">
        <v>60</v>
      </c>
      <c r="G934" s="2">
        <f t="shared" si="16"/>
        <v>15</v>
      </c>
      <c r="J934" s="403"/>
      <c r="L934" s="26"/>
    </row>
    <row r="935" spans="1:12">
      <c r="A935" s="7">
        <v>46105</v>
      </c>
      <c r="B935" s="526">
        <v>32839</v>
      </c>
      <c r="C935" s="526" t="s">
        <v>15</v>
      </c>
      <c r="D935" t="s">
        <v>19</v>
      </c>
      <c r="E935" s="240"/>
      <c r="F935" s="2">
        <v>5</v>
      </c>
      <c r="G935" s="2">
        <f t="shared" si="16"/>
        <v>10</v>
      </c>
      <c r="J935" s="403"/>
      <c r="L935" s="26"/>
    </row>
    <row r="936" spans="1:12">
      <c r="A936" s="7">
        <v>46105</v>
      </c>
      <c r="B936" s="526">
        <v>32839</v>
      </c>
      <c r="C936" s="526" t="s">
        <v>15</v>
      </c>
      <c r="D936" t="s">
        <v>146</v>
      </c>
      <c r="E936" s="240"/>
      <c r="F936" s="2">
        <v>10</v>
      </c>
      <c r="G936" s="2">
        <f t="shared" si="16"/>
        <v>0</v>
      </c>
      <c r="J936" s="403"/>
      <c r="L936" s="26"/>
    </row>
    <row r="937" spans="1:12">
      <c r="A937" s="88">
        <v>46081</v>
      </c>
      <c r="B937" s="525" t="s">
        <v>14</v>
      </c>
      <c r="C937" s="525" t="s">
        <v>20</v>
      </c>
      <c r="D937" t="s">
        <v>16</v>
      </c>
      <c r="E937" s="240">
        <v>24.2</v>
      </c>
      <c r="G937" s="2">
        <f t="shared" si="16"/>
        <v>24.2</v>
      </c>
      <c r="L937" s="26"/>
    </row>
    <row r="938" spans="1:12">
      <c r="B938" s="526"/>
      <c r="C938" s="526"/>
      <c r="D938" t="s">
        <v>17</v>
      </c>
      <c r="E938" s="8">
        <v>10</v>
      </c>
      <c r="G938" s="2">
        <f t="shared" si="16"/>
        <v>34.200000000000003</v>
      </c>
      <c r="L938" s="240"/>
    </row>
    <row r="939" spans="1:12">
      <c r="B939" s="526"/>
      <c r="C939" s="526"/>
      <c r="D939" t="s">
        <v>18</v>
      </c>
      <c r="E939" s="8">
        <v>56</v>
      </c>
      <c r="G939" s="2">
        <f t="shared" si="16"/>
        <v>90.2</v>
      </c>
      <c r="L939" s="240"/>
    </row>
    <row r="940" spans="1:12">
      <c r="B940" s="526"/>
      <c r="C940" s="526"/>
      <c r="D940" t="s">
        <v>19</v>
      </c>
      <c r="E940" s="8">
        <v>5</v>
      </c>
      <c r="G940" s="2">
        <f t="shared" si="16"/>
        <v>95.2</v>
      </c>
      <c r="J940" s="403"/>
      <c r="L940" s="8"/>
    </row>
    <row r="941" spans="1:12">
      <c r="A941" s="7">
        <v>46105</v>
      </c>
      <c r="B941" s="526">
        <v>32839</v>
      </c>
      <c r="C941" s="526" t="s">
        <v>20</v>
      </c>
      <c r="D941" t="s">
        <v>16</v>
      </c>
      <c r="F941" s="2">
        <v>24.2</v>
      </c>
      <c r="G941" s="2">
        <f t="shared" si="16"/>
        <v>71</v>
      </c>
      <c r="L941" s="8"/>
    </row>
    <row r="942" spans="1:12">
      <c r="A942" s="7">
        <v>46105</v>
      </c>
      <c r="B942" s="526">
        <v>32839</v>
      </c>
      <c r="C942" s="526" t="s">
        <v>20</v>
      </c>
      <c r="D942" t="s">
        <v>17</v>
      </c>
      <c r="F942" s="2">
        <v>10</v>
      </c>
      <c r="G942" s="2">
        <f t="shared" si="16"/>
        <v>61</v>
      </c>
      <c r="L942" s="8"/>
    </row>
    <row r="943" spans="1:12">
      <c r="A943" s="7">
        <v>46105</v>
      </c>
      <c r="B943" s="526">
        <v>32839</v>
      </c>
      <c r="C943" s="526" t="s">
        <v>20</v>
      </c>
      <c r="D943" t="s">
        <v>18</v>
      </c>
      <c r="F943" s="2">
        <v>56</v>
      </c>
      <c r="G943" s="2">
        <f t="shared" si="16"/>
        <v>5</v>
      </c>
      <c r="L943" s="8"/>
    </row>
    <row r="944" spans="1:12">
      <c r="A944" s="7">
        <v>46105</v>
      </c>
      <c r="B944" s="526">
        <v>32839</v>
      </c>
      <c r="C944" s="526" t="s">
        <v>20</v>
      </c>
      <c r="D944" t="s">
        <v>19</v>
      </c>
      <c r="F944" s="2">
        <v>5</v>
      </c>
      <c r="G944" s="2">
        <f t="shared" si="16"/>
        <v>0</v>
      </c>
      <c r="L944" s="26"/>
    </row>
    <row r="945" spans="1:11">
      <c r="A945" s="44">
        <v>46112</v>
      </c>
      <c r="B945" s="525" t="s">
        <v>14</v>
      </c>
      <c r="C945" s="525" t="s">
        <v>23</v>
      </c>
      <c r="D945" t="s">
        <v>16</v>
      </c>
      <c r="E945" s="8">
        <v>25.6</v>
      </c>
      <c r="G945" s="2">
        <f t="shared" si="16"/>
        <v>25.6</v>
      </c>
    </row>
    <row r="946" spans="1:11">
      <c r="B946" s="526"/>
      <c r="C946" s="526"/>
      <c r="D946" t="s">
        <v>17</v>
      </c>
      <c r="E946" s="8">
        <v>6</v>
      </c>
      <c r="G946" s="2">
        <f t="shared" si="16"/>
        <v>31.6</v>
      </c>
      <c r="I946" s="525" t="s">
        <v>23</v>
      </c>
      <c r="J946" t="s">
        <v>16</v>
      </c>
      <c r="K946" s="8">
        <v>25.6</v>
      </c>
    </row>
    <row r="947" spans="1:11">
      <c r="B947" s="526"/>
      <c r="C947" s="526"/>
      <c r="D947" t="s">
        <v>18</v>
      </c>
      <c r="E947" s="8">
        <v>60</v>
      </c>
      <c r="G947" s="2">
        <f t="shared" si="16"/>
        <v>91.6</v>
      </c>
      <c r="I947" s="526"/>
      <c r="J947" t="s">
        <v>17</v>
      </c>
      <c r="K947" s="8">
        <v>6</v>
      </c>
    </row>
    <row r="948" spans="1:11">
      <c r="B948" s="526"/>
      <c r="C948" s="526"/>
      <c r="D948" t="s">
        <v>19</v>
      </c>
      <c r="E948" s="8">
        <v>5</v>
      </c>
      <c r="G948" s="2">
        <f t="shared" si="16"/>
        <v>96.6</v>
      </c>
      <c r="I948" s="526"/>
      <c r="J948" t="s">
        <v>18</v>
      </c>
      <c r="K948" s="8">
        <v>60</v>
      </c>
    </row>
    <row r="949" spans="1:11">
      <c r="A949" s="7">
        <v>46141</v>
      </c>
      <c r="B949" s="526">
        <v>32987</v>
      </c>
      <c r="C949" s="526" t="s">
        <v>23</v>
      </c>
      <c r="D949" t="s">
        <v>16</v>
      </c>
      <c r="F949" s="2">
        <v>25.6</v>
      </c>
      <c r="G949" s="2">
        <f t="shared" si="16"/>
        <v>71</v>
      </c>
      <c r="I949" s="526"/>
      <c r="J949" t="s">
        <v>19</v>
      </c>
      <c r="K949" s="8">
        <v>5</v>
      </c>
    </row>
    <row r="950" spans="1:11">
      <c r="A950" s="7">
        <v>46141</v>
      </c>
      <c r="B950" s="526">
        <v>32987</v>
      </c>
      <c r="C950" s="526" t="s">
        <v>23</v>
      </c>
      <c r="D950" t="s">
        <v>17</v>
      </c>
      <c r="F950" s="2">
        <v>6</v>
      </c>
      <c r="G950" s="2">
        <f t="shared" si="16"/>
        <v>65</v>
      </c>
      <c r="K950" s="8">
        <f>SUM(K946:K949)</f>
        <v>96.6</v>
      </c>
    </row>
    <row r="951" spans="1:11">
      <c r="A951" s="7">
        <v>46141</v>
      </c>
      <c r="B951" s="526">
        <v>32987</v>
      </c>
      <c r="C951" s="526" t="s">
        <v>23</v>
      </c>
      <c r="D951" t="s">
        <v>18</v>
      </c>
      <c r="F951" s="2">
        <v>60</v>
      </c>
      <c r="G951" s="2">
        <f t="shared" si="16"/>
        <v>5</v>
      </c>
    </row>
    <row r="952" spans="1:11">
      <c r="A952" s="7">
        <v>46141</v>
      </c>
      <c r="B952" s="526">
        <v>32987</v>
      </c>
      <c r="C952" s="526" t="s">
        <v>23</v>
      </c>
      <c r="D952" t="s">
        <v>19</v>
      </c>
      <c r="F952" s="2">
        <v>5</v>
      </c>
      <c r="G952" s="2">
        <f t="shared" si="16"/>
        <v>0</v>
      </c>
    </row>
    <row r="953" spans="1:11">
      <c r="B953" s="526"/>
      <c r="C953" s="526"/>
      <c r="G953" s="2">
        <f t="shared" si="16"/>
        <v>0</v>
      </c>
    </row>
    <row r="954" spans="1:11">
      <c r="B954" s="526"/>
      <c r="C954" s="526"/>
      <c r="G954" s="2">
        <f t="shared" si="16"/>
        <v>0</v>
      </c>
    </row>
    <row r="955" spans="1:11">
      <c r="B955" s="526"/>
      <c r="C955" s="526"/>
      <c r="G955" s="2">
        <f t="shared" si="16"/>
        <v>0</v>
      </c>
    </row>
    <row r="956" spans="1:11">
      <c r="B956" s="526"/>
      <c r="C956" s="526"/>
      <c r="G956" s="2">
        <f t="shared" si="16"/>
        <v>0</v>
      </c>
    </row>
    <row r="957" spans="1:11">
      <c r="B957" s="526"/>
      <c r="C957" s="526"/>
      <c r="G957" s="2">
        <f t="shared" si="16"/>
        <v>0</v>
      </c>
    </row>
    <row r="958" spans="1:11">
      <c r="B958" s="526"/>
      <c r="C958" s="526"/>
      <c r="G958" s="2">
        <f t="shared" si="16"/>
        <v>0</v>
      </c>
    </row>
    <row r="959" spans="1:11">
      <c r="B959" s="526"/>
      <c r="C959" s="526"/>
      <c r="G959" s="2">
        <f t="shared" si="16"/>
        <v>0</v>
      </c>
    </row>
    <row r="960" spans="1:11">
      <c r="B960" s="526"/>
      <c r="C960" s="526"/>
      <c r="G960" s="2">
        <f t="shared" si="16"/>
        <v>0</v>
      </c>
    </row>
    <row r="961" spans="2:7">
      <c r="B961" s="526"/>
      <c r="C961" s="526"/>
      <c r="G961" s="2">
        <f t="shared" si="16"/>
        <v>0</v>
      </c>
    </row>
    <row r="962" spans="2:7">
      <c r="B962" s="526"/>
      <c r="C962" s="526"/>
      <c r="G962" s="2">
        <f t="shared" si="16"/>
        <v>0</v>
      </c>
    </row>
    <row r="963" spans="2:7">
      <c r="B963" s="526"/>
      <c r="C963" s="526"/>
      <c r="G963" s="2">
        <f t="shared" si="16"/>
        <v>0</v>
      </c>
    </row>
    <row r="964" spans="2:7">
      <c r="B964" s="526"/>
      <c r="C964" s="526"/>
      <c r="G964" s="2">
        <f t="shared" si="16"/>
        <v>0</v>
      </c>
    </row>
    <row r="965" spans="2:7">
      <c r="B965" s="526"/>
      <c r="C965" s="526"/>
      <c r="G965" s="2">
        <f t="shared" si="16"/>
        <v>0</v>
      </c>
    </row>
    <row r="966" spans="2:7">
      <c r="B966" s="526"/>
      <c r="C966" s="526"/>
      <c r="G966" s="2">
        <f t="shared" si="16"/>
        <v>0</v>
      </c>
    </row>
    <row r="967" spans="2:7">
      <c r="B967" s="526"/>
      <c r="C967" s="526"/>
      <c r="G967" s="2">
        <f t="shared" si="16"/>
        <v>0</v>
      </c>
    </row>
    <row r="968" spans="2:7">
      <c r="B968" s="526"/>
      <c r="C968" s="526"/>
      <c r="G968" s="2">
        <f t="shared" si="16"/>
        <v>0</v>
      </c>
    </row>
    <row r="969" spans="2:7">
      <c r="B969" s="526"/>
      <c r="C969" s="526"/>
      <c r="G969" s="2">
        <f t="shared" si="16"/>
        <v>0</v>
      </c>
    </row>
    <row r="970" spans="2:7">
      <c r="B970" s="526"/>
      <c r="C970" s="526"/>
      <c r="G970" s="2">
        <f t="shared" si="16"/>
        <v>0</v>
      </c>
    </row>
    <row r="971" spans="2:7">
      <c r="B971" s="526"/>
      <c r="C971" s="526"/>
      <c r="G971" s="2">
        <f t="shared" si="16"/>
        <v>0</v>
      </c>
    </row>
    <row r="972" spans="2:7">
      <c r="B972" s="526"/>
      <c r="C972" s="526"/>
      <c r="G972" s="2">
        <f t="shared" si="16"/>
        <v>0</v>
      </c>
    </row>
    <row r="973" spans="2:7">
      <c r="B973" s="526"/>
      <c r="C973" s="526"/>
      <c r="G973" s="2">
        <f t="shared" si="16"/>
        <v>0</v>
      </c>
    </row>
    <row r="974" spans="2:7">
      <c r="B974" s="526"/>
      <c r="C974" s="526"/>
      <c r="G974" s="2">
        <f t="shared" si="16"/>
        <v>0</v>
      </c>
    </row>
    <row r="975" spans="2:7">
      <c r="B975" s="526"/>
      <c r="C975" s="526"/>
      <c r="G975" s="2">
        <f t="shared" si="16"/>
        <v>0</v>
      </c>
    </row>
    <row r="976" spans="2:7">
      <c r="B976" s="526"/>
      <c r="C976" s="526"/>
      <c r="G976" s="2">
        <f t="shared" si="16"/>
        <v>0</v>
      </c>
    </row>
    <row r="977" spans="2:7">
      <c r="B977" s="526"/>
      <c r="C977" s="526"/>
      <c r="G977" s="2">
        <f t="shared" si="16"/>
        <v>0</v>
      </c>
    </row>
    <row r="978" spans="2:7">
      <c r="B978" s="526"/>
      <c r="C978" s="526"/>
      <c r="G978" s="2">
        <f t="shared" si="16"/>
        <v>0</v>
      </c>
    </row>
    <row r="979" spans="2:7">
      <c r="B979" s="526"/>
      <c r="C979" s="526"/>
      <c r="G979" s="2">
        <f t="shared" si="16"/>
        <v>0</v>
      </c>
    </row>
    <row r="980" spans="2:7">
      <c r="B980" s="526"/>
      <c r="C980" s="526"/>
      <c r="G980" s="2">
        <f t="shared" si="16"/>
        <v>0</v>
      </c>
    </row>
    <row r="981" spans="2:7">
      <c r="B981" s="526"/>
      <c r="C981" s="526"/>
      <c r="G981" s="2">
        <f t="shared" si="16"/>
        <v>0</v>
      </c>
    </row>
    <row r="982" spans="2:7">
      <c r="B982" s="526"/>
      <c r="C982" s="526"/>
      <c r="G982" s="2">
        <f t="shared" si="16"/>
        <v>0</v>
      </c>
    </row>
    <row r="983" spans="2:7">
      <c r="B983" s="526"/>
      <c r="C983" s="526"/>
      <c r="G983" s="2">
        <f t="shared" si="16"/>
        <v>0</v>
      </c>
    </row>
    <row r="984" spans="2:7">
      <c r="B984" s="526"/>
      <c r="C984" s="526"/>
      <c r="G984" s="2">
        <f t="shared" si="16"/>
        <v>0</v>
      </c>
    </row>
    <row r="985" spans="2:7">
      <c r="B985" s="526"/>
      <c r="C985" s="526"/>
      <c r="G985" s="2">
        <f t="shared" si="16"/>
        <v>0</v>
      </c>
    </row>
    <row r="986" spans="2:7">
      <c r="B986" s="526"/>
      <c r="C986" s="526"/>
      <c r="G986" s="2">
        <f t="shared" si="16"/>
        <v>0</v>
      </c>
    </row>
    <row r="987" spans="2:7">
      <c r="B987" s="526"/>
      <c r="C987" s="526"/>
      <c r="G987" s="2">
        <f t="shared" si="16"/>
        <v>0</v>
      </c>
    </row>
    <row r="988" spans="2:7">
      <c r="B988" s="526"/>
      <c r="C988" s="526"/>
      <c r="G988" s="2">
        <f t="shared" si="16"/>
        <v>0</v>
      </c>
    </row>
    <row r="989" spans="2:7">
      <c r="B989" s="526"/>
      <c r="C989" s="526"/>
      <c r="G989" s="2">
        <f t="shared" si="16"/>
        <v>0</v>
      </c>
    </row>
    <row r="990" spans="2:7">
      <c r="B990" s="526"/>
      <c r="C990" s="526"/>
      <c r="G990" s="2">
        <f t="shared" si="16"/>
        <v>0</v>
      </c>
    </row>
    <row r="991" spans="2:7">
      <c r="B991" s="526"/>
      <c r="C991" s="526"/>
      <c r="G991" s="2">
        <f t="shared" si="16"/>
        <v>0</v>
      </c>
    </row>
    <row r="992" spans="2:7">
      <c r="B992" s="526"/>
      <c r="C992" s="526"/>
      <c r="G992" s="2">
        <f t="shared" si="16"/>
        <v>0</v>
      </c>
    </row>
    <row r="993" spans="2:7">
      <c r="B993" s="526"/>
      <c r="C993" s="526"/>
      <c r="G993" s="2">
        <f t="shared" si="16"/>
        <v>0</v>
      </c>
    </row>
    <row r="994" spans="2:7">
      <c r="B994" s="526"/>
      <c r="C994" s="526"/>
      <c r="G994" s="2">
        <f t="shared" si="16"/>
        <v>0</v>
      </c>
    </row>
    <row r="995" spans="2:7">
      <c r="B995" s="526"/>
      <c r="C995" s="526"/>
      <c r="G995" s="2">
        <f t="shared" si="16"/>
        <v>0</v>
      </c>
    </row>
    <row r="996" spans="2:7">
      <c r="B996" s="526"/>
      <c r="C996" s="526"/>
      <c r="G996" s="2">
        <f t="shared" si="16"/>
        <v>0</v>
      </c>
    </row>
    <row r="997" spans="2:7">
      <c r="B997" s="526"/>
      <c r="C997" s="526"/>
      <c r="G997" s="2">
        <f t="shared" si="16"/>
        <v>0</v>
      </c>
    </row>
    <row r="998" spans="2:7">
      <c r="B998" s="526"/>
      <c r="C998" s="526"/>
      <c r="G998" s="2">
        <f t="shared" ref="G998:G1061" si="17">+G997+E998-F998</f>
        <v>0</v>
      </c>
    </row>
    <row r="999" spans="2:7">
      <c r="B999" s="526"/>
      <c r="C999" s="526"/>
      <c r="G999" s="2">
        <f t="shared" si="17"/>
        <v>0</v>
      </c>
    </row>
    <row r="1000" spans="2:7">
      <c r="B1000" s="526"/>
      <c r="C1000" s="526"/>
      <c r="G1000" s="2">
        <f t="shared" si="17"/>
        <v>0</v>
      </c>
    </row>
    <row r="1001" spans="2:7">
      <c r="B1001" s="526"/>
      <c r="C1001" s="526"/>
      <c r="G1001" s="2">
        <f t="shared" si="17"/>
        <v>0</v>
      </c>
    </row>
    <row r="1002" spans="2:7">
      <c r="B1002" s="526"/>
      <c r="C1002" s="526"/>
      <c r="G1002" s="2">
        <f t="shared" si="17"/>
        <v>0</v>
      </c>
    </row>
    <row r="1003" spans="2:7">
      <c r="B1003" s="526"/>
      <c r="C1003" s="526"/>
      <c r="G1003" s="2">
        <f t="shared" si="17"/>
        <v>0</v>
      </c>
    </row>
    <row r="1004" spans="2:7">
      <c r="B1004" s="526"/>
      <c r="C1004" s="526"/>
      <c r="G1004" s="2">
        <f t="shared" si="17"/>
        <v>0</v>
      </c>
    </row>
    <row r="1005" spans="2:7">
      <c r="B1005" s="526"/>
      <c r="C1005" s="526"/>
      <c r="G1005" s="2">
        <f t="shared" si="17"/>
        <v>0</v>
      </c>
    </row>
    <row r="1006" spans="2:7">
      <c r="B1006" s="526"/>
      <c r="C1006" s="526"/>
      <c r="G1006" s="2">
        <f t="shared" si="17"/>
        <v>0</v>
      </c>
    </row>
    <row r="1007" spans="2:7">
      <c r="B1007" s="526"/>
      <c r="C1007" s="526"/>
      <c r="G1007" s="2">
        <f t="shared" si="17"/>
        <v>0</v>
      </c>
    </row>
    <row r="1008" spans="2:7">
      <c r="B1008" s="526"/>
      <c r="C1008" s="526"/>
      <c r="G1008" s="2">
        <f t="shared" si="17"/>
        <v>0</v>
      </c>
    </row>
    <row r="1009" spans="2:7">
      <c r="B1009" s="526"/>
      <c r="C1009" s="526"/>
      <c r="G1009" s="2">
        <f t="shared" si="17"/>
        <v>0</v>
      </c>
    </row>
    <row r="1010" spans="2:7">
      <c r="B1010" s="526"/>
      <c r="C1010" s="526"/>
      <c r="G1010" s="2">
        <f t="shared" si="17"/>
        <v>0</v>
      </c>
    </row>
    <row r="1011" spans="2:7">
      <c r="B1011" s="526"/>
      <c r="C1011" s="526"/>
      <c r="G1011" s="2">
        <f t="shared" si="17"/>
        <v>0</v>
      </c>
    </row>
    <row r="1012" spans="2:7">
      <c r="B1012" s="526"/>
      <c r="C1012" s="526"/>
      <c r="G1012" s="2">
        <f t="shared" si="17"/>
        <v>0</v>
      </c>
    </row>
    <row r="1013" spans="2:7">
      <c r="B1013" s="526"/>
      <c r="C1013" s="526"/>
      <c r="G1013" s="2">
        <f t="shared" si="17"/>
        <v>0</v>
      </c>
    </row>
    <row r="1014" spans="2:7">
      <c r="B1014" s="526"/>
      <c r="C1014" s="526"/>
      <c r="G1014" s="2">
        <f t="shared" si="17"/>
        <v>0</v>
      </c>
    </row>
    <row r="1015" spans="2:7">
      <c r="B1015" s="526"/>
      <c r="C1015" s="526"/>
      <c r="G1015" s="2">
        <f t="shared" si="17"/>
        <v>0</v>
      </c>
    </row>
    <row r="1016" spans="2:7">
      <c r="B1016" s="526"/>
      <c r="C1016" s="526"/>
      <c r="G1016" s="2">
        <f t="shared" si="17"/>
        <v>0</v>
      </c>
    </row>
    <row r="1017" spans="2:7">
      <c r="B1017" s="526"/>
      <c r="C1017" s="526"/>
      <c r="G1017" s="2">
        <f t="shared" si="17"/>
        <v>0</v>
      </c>
    </row>
    <row r="1018" spans="2:7">
      <c r="B1018" s="526"/>
      <c r="C1018" s="526"/>
      <c r="G1018" s="2">
        <f t="shared" si="17"/>
        <v>0</v>
      </c>
    </row>
    <row r="1019" spans="2:7">
      <c r="B1019" s="526"/>
      <c r="C1019" s="526"/>
      <c r="G1019" s="2">
        <f t="shared" si="17"/>
        <v>0</v>
      </c>
    </row>
    <row r="1020" spans="2:7">
      <c r="B1020" s="526"/>
      <c r="C1020" s="526"/>
      <c r="G1020" s="2">
        <f t="shared" si="17"/>
        <v>0</v>
      </c>
    </row>
    <row r="1021" spans="2:7">
      <c r="B1021" s="526"/>
      <c r="C1021" s="526"/>
      <c r="G1021" s="2">
        <f t="shared" si="17"/>
        <v>0</v>
      </c>
    </row>
    <row r="1022" spans="2:7">
      <c r="B1022" s="526"/>
      <c r="C1022" s="526"/>
      <c r="G1022" s="2">
        <f t="shared" si="17"/>
        <v>0</v>
      </c>
    </row>
    <row r="1023" spans="2:7">
      <c r="B1023" s="526"/>
      <c r="C1023" s="526"/>
      <c r="G1023" s="2">
        <f t="shared" si="17"/>
        <v>0</v>
      </c>
    </row>
    <row r="1024" spans="2:7">
      <c r="B1024" s="526"/>
      <c r="C1024" s="526"/>
      <c r="G1024" s="2">
        <f t="shared" si="17"/>
        <v>0</v>
      </c>
    </row>
    <row r="1025" spans="2:7">
      <c r="B1025" s="526"/>
      <c r="C1025" s="526"/>
      <c r="G1025" s="2">
        <f t="shared" si="17"/>
        <v>0</v>
      </c>
    </row>
    <row r="1026" spans="2:7">
      <c r="B1026" s="526"/>
      <c r="C1026" s="526"/>
      <c r="G1026" s="2">
        <f t="shared" si="17"/>
        <v>0</v>
      </c>
    </row>
    <row r="1027" spans="2:7">
      <c r="B1027" s="526"/>
      <c r="C1027" s="526"/>
      <c r="G1027" s="2">
        <f t="shared" si="17"/>
        <v>0</v>
      </c>
    </row>
    <row r="1028" spans="2:7">
      <c r="B1028" s="526"/>
      <c r="C1028" s="526"/>
      <c r="G1028" s="2">
        <f t="shared" si="17"/>
        <v>0</v>
      </c>
    </row>
    <row r="1029" spans="2:7">
      <c r="B1029" s="526"/>
      <c r="C1029" s="526"/>
      <c r="G1029" s="2">
        <f t="shared" si="17"/>
        <v>0</v>
      </c>
    </row>
    <row r="1030" spans="2:7">
      <c r="B1030" s="526"/>
      <c r="C1030" s="526"/>
      <c r="G1030" s="2">
        <f t="shared" si="17"/>
        <v>0</v>
      </c>
    </row>
    <row r="1031" spans="2:7">
      <c r="B1031" s="526"/>
      <c r="C1031" s="526"/>
      <c r="G1031" s="2">
        <f t="shared" si="17"/>
        <v>0</v>
      </c>
    </row>
    <row r="1032" spans="2:7">
      <c r="B1032" s="526"/>
      <c r="C1032" s="526"/>
      <c r="G1032" s="2">
        <f t="shared" si="17"/>
        <v>0</v>
      </c>
    </row>
    <row r="1033" spans="2:7">
      <c r="B1033" s="526"/>
      <c r="C1033" s="526"/>
      <c r="G1033" s="2">
        <f t="shared" si="17"/>
        <v>0</v>
      </c>
    </row>
    <row r="1034" spans="2:7">
      <c r="B1034" s="526"/>
      <c r="C1034" s="526"/>
      <c r="G1034" s="2">
        <f t="shared" si="17"/>
        <v>0</v>
      </c>
    </row>
    <row r="1035" spans="2:7">
      <c r="B1035" s="526"/>
      <c r="C1035" s="526"/>
      <c r="G1035" s="2">
        <f t="shared" si="17"/>
        <v>0</v>
      </c>
    </row>
    <row r="1036" spans="2:7">
      <c r="B1036" s="526"/>
      <c r="C1036" s="526"/>
      <c r="G1036" s="2">
        <f t="shared" si="17"/>
        <v>0</v>
      </c>
    </row>
    <row r="1037" spans="2:7">
      <c r="B1037" s="526"/>
      <c r="C1037" s="526"/>
      <c r="G1037" s="2">
        <f t="shared" si="17"/>
        <v>0</v>
      </c>
    </row>
    <row r="1038" spans="2:7">
      <c r="B1038" s="526"/>
      <c r="C1038" s="526"/>
      <c r="G1038" s="2">
        <f t="shared" si="17"/>
        <v>0</v>
      </c>
    </row>
    <row r="1039" spans="2:7">
      <c r="B1039" s="526"/>
      <c r="C1039" s="526"/>
      <c r="G1039" s="2">
        <f t="shared" si="17"/>
        <v>0</v>
      </c>
    </row>
    <row r="1040" spans="2:7">
      <c r="B1040" s="526"/>
      <c r="C1040" s="526"/>
      <c r="G1040" s="2">
        <f t="shared" si="17"/>
        <v>0</v>
      </c>
    </row>
    <row r="1041" spans="2:7">
      <c r="B1041" s="526"/>
      <c r="C1041" s="526"/>
      <c r="G1041" s="2">
        <f t="shared" si="17"/>
        <v>0</v>
      </c>
    </row>
    <row r="1042" spans="2:7">
      <c r="B1042" s="526"/>
      <c r="C1042" s="526"/>
      <c r="G1042" s="2">
        <f t="shared" si="17"/>
        <v>0</v>
      </c>
    </row>
    <row r="1043" spans="2:7">
      <c r="B1043" s="526"/>
      <c r="C1043" s="526"/>
      <c r="G1043" s="2">
        <f t="shared" si="17"/>
        <v>0</v>
      </c>
    </row>
    <row r="1044" spans="2:7">
      <c r="B1044" s="526"/>
      <c r="C1044" s="526"/>
      <c r="G1044" s="2">
        <f t="shared" si="17"/>
        <v>0</v>
      </c>
    </row>
    <row r="1045" spans="2:7">
      <c r="B1045" s="526"/>
      <c r="C1045" s="526"/>
      <c r="G1045" s="2">
        <f t="shared" si="17"/>
        <v>0</v>
      </c>
    </row>
    <row r="1046" spans="2:7">
      <c r="B1046" s="526"/>
      <c r="C1046" s="526"/>
      <c r="G1046" s="2">
        <f t="shared" si="17"/>
        <v>0</v>
      </c>
    </row>
    <row r="1047" spans="2:7">
      <c r="B1047" s="526"/>
      <c r="C1047" s="526"/>
      <c r="G1047" s="2">
        <f t="shared" si="17"/>
        <v>0</v>
      </c>
    </row>
    <row r="1048" spans="2:7">
      <c r="B1048" s="526"/>
      <c r="C1048" s="526"/>
      <c r="G1048" s="2">
        <f t="shared" si="17"/>
        <v>0</v>
      </c>
    </row>
    <row r="1049" spans="2:7">
      <c r="B1049" s="526"/>
      <c r="C1049" s="526"/>
      <c r="G1049" s="2">
        <f t="shared" si="17"/>
        <v>0</v>
      </c>
    </row>
    <row r="1050" spans="2:7">
      <c r="B1050" s="526"/>
      <c r="C1050" s="526"/>
      <c r="G1050" s="2">
        <f t="shared" si="17"/>
        <v>0</v>
      </c>
    </row>
    <row r="1051" spans="2:7">
      <c r="B1051" s="526"/>
      <c r="C1051" s="526"/>
      <c r="G1051" s="2">
        <f t="shared" si="17"/>
        <v>0</v>
      </c>
    </row>
    <row r="1052" spans="2:7">
      <c r="B1052" s="526"/>
      <c r="C1052" s="526"/>
      <c r="G1052" s="2">
        <f t="shared" si="17"/>
        <v>0</v>
      </c>
    </row>
    <row r="1053" spans="2:7">
      <c r="B1053" s="526"/>
      <c r="C1053" s="526"/>
      <c r="G1053" s="2">
        <f t="shared" si="17"/>
        <v>0</v>
      </c>
    </row>
    <row r="1054" spans="2:7">
      <c r="B1054" s="526"/>
      <c r="C1054" s="526"/>
      <c r="G1054" s="2">
        <f t="shared" si="17"/>
        <v>0</v>
      </c>
    </row>
    <row r="1055" spans="2:7">
      <c r="B1055" s="526"/>
      <c r="C1055" s="526"/>
      <c r="G1055" s="2">
        <f t="shared" si="17"/>
        <v>0</v>
      </c>
    </row>
    <row r="1056" spans="2:7">
      <c r="B1056" s="526"/>
      <c r="C1056" s="526"/>
      <c r="G1056" s="2">
        <f t="shared" si="17"/>
        <v>0</v>
      </c>
    </row>
    <row r="1057" spans="2:7">
      <c r="B1057" s="526"/>
      <c r="C1057" s="526"/>
      <c r="G1057" s="2">
        <f t="shared" si="17"/>
        <v>0</v>
      </c>
    </row>
    <row r="1058" spans="2:7">
      <c r="B1058" s="526"/>
      <c r="C1058" s="526"/>
      <c r="G1058" s="2">
        <f t="shared" si="17"/>
        <v>0</v>
      </c>
    </row>
    <row r="1059" spans="2:7">
      <c r="B1059" s="526"/>
      <c r="C1059" s="526"/>
      <c r="G1059" s="2">
        <f t="shared" si="17"/>
        <v>0</v>
      </c>
    </row>
    <row r="1060" spans="2:7">
      <c r="B1060" s="526"/>
      <c r="C1060" s="526"/>
      <c r="G1060" s="2">
        <f t="shared" si="17"/>
        <v>0</v>
      </c>
    </row>
    <row r="1061" spans="2:7">
      <c r="B1061" s="526"/>
      <c r="C1061" s="526"/>
      <c r="G1061" s="2">
        <f t="shared" si="17"/>
        <v>0</v>
      </c>
    </row>
    <row r="1062" spans="2:7">
      <c r="B1062" s="526"/>
      <c r="C1062" s="526"/>
      <c r="G1062" s="2">
        <f t="shared" ref="G1062:G1125" si="18">+G1061+E1062-F1062</f>
        <v>0</v>
      </c>
    </row>
    <row r="1063" spans="2:7">
      <c r="B1063" s="526"/>
      <c r="C1063" s="526"/>
      <c r="G1063" s="2">
        <f t="shared" si="18"/>
        <v>0</v>
      </c>
    </row>
    <row r="1064" spans="2:7">
      <c r="B1064" s="526"/>
      <c r="C1064" s="526"/>
      <c r="G1064" s="2">
        <f t="shared" si="18"/>
        <v>0</v>
      </c>
    </row>
    <row r="1065" spans="2:7">
      <c r="B1065" s="526"/>
      <c r="C1065" s="526"/>
      <c r="G1065" s="2">
        <f t="shared" si="18"/>
        <v>0</v>
      </c>
    </row>
    <row r="1066" spans="2:7">
      <c r="B1066" s="526"/>
      <c r="C1066" s="526"/>
      <c r="G1066" s="2">
        <f t="shared" si="18"/>
        <v>0</v>
      </c>
    </row>
    <row r="1067" spans="2:7">
      <c r="B1067" s="526"/>
      <c r="C1067" s="526"/>
      <c r="G1067" s="2">
        <f t="shared" si="18"/>
        <v>0</v>
      </c>
    </row>
    <row r="1068" spans="2:7">
      <c r="B1068" s="526"/>
      <c r="C1068" s="526"/>
      <c r="G1068" s="2">
        <f t="shared" si="18"/>
        <v>0</v>
      </c>
    </row>
    <row r="1069" spans="2:7">
      <c r="B1069" s="526"/>
      <c r="C1069" s="526"/>
      <c r="G1069" s="2">
        <f t="shared" si="18"/>
        <v>0</v>
      </c>
    </row>
    <row r="1070" spans="2:7">
      <c r="B1070" s="526"/>
      <c r="C1070" s="526"/>
      <c r="G1070" s="2">
        <f t="shared" si="18"/>
        <v>0</v>
      </c>
    </row>
    <row r="1071" spans="2:7">
      <c r="B1071" s="526"/>
      <c r="C1071" s="526"/>
      <c r="G1071" s="2">
        <f t="shared" si="18"/>
        <v>0</v>
      </c>
    </row>
    <row r="1072" spans="2:7">
      <c r="B1072" s="526"/>
      <c r="C1072" s="526"/>
      <c r="G1072" s="2">
        <f t="shared" si="18"/>
        <v>0</v>
      </c>
    </row>
    <row r="1073" spans="2:7">
      <c r="B1073" s="526"/>
      <c r="C1073" s="526"/>
      <c r="G1073" s="2">
        <f t="shared" si="18"/>
        <v>0</v>
      </c>
    </row>
    <row r="1074" spans="2:7">
      <c r="B1074" s="526"/>
      <c r="C1074" s="526"/>
      <c r="G1074" s="2">
        <f t="shared" si="18"/>
        <v>0</v>
      </c>
    </row>
    <row r="1075" spans="2:7">
      <c r="B1075" s="526"/>
      <c r="C1075" s="526"/>
      <c r="G1075" s="2">
        <f t="shared" si="18"/>
        <v>0</v>
      </c>
    </row>
    <row r="1076" spans="2:7">
      <c r="B1076" s="526"/>
      <c r="C1076" s="526"/>
      <c r="G1076" s="2">
        <f t="shared" si="18"/>
        <v>0</v>
      </c>
    </row>
    <row r="1077" spans="2:7">
      <c r="B1077" s="526"/>
      <c r="C1077" s="526"/>
      <c r="G1077" s="2">
        <f t="shared" si="18"/>
        <v>0</v>
      </c>
    </row>
    <row r="1078" spans="2:7">
      <c r="B1078" s="526"/>
      <c r="C1078" s="526"/>
      <c r="G1078" s="2">
        <f t="shared" si="18"/>
        <v>0</v>
      </c>
    </row>
    <row r="1079" spans="2:7">
      <c r="B1079" s="526"/>
      <c r="C1079" s="526"/>
      <c r="G1079" s="2">
        <f t="shared" si="18"/>
        <v>0</v>
      </c>
    </row>
    <row r="1080" spans="2:7">
      <c r="B1080" s="526"/>
      <c r="C1080" s="526"/>
      <c r="G1080" s="2">
        <f t="shared" si="18"/>
        <v>0</v>
      </c>
    </row>
    <row r="1081" spans="2:7">
      <c r="B1081" s="526"/>
      <c r="C1081" s="526"/>
      <c r="G1081" s="2">
        <f t="shared" si="18"/>
        <v>0</v>
      </c>
    </row>
    <row r="1082" spans="2:7">
      <c r="B1082" s="526"/>
      <c r="C1082" s="526"/>
      <c r="G1082" s="2">
        <f t="shared" si="18"/>
        <v>0</v>
      </c>
    </row>
    <row r="1083" spans="2:7">
      <c r="B1083" s="526"/>
      <c r="C1083" s="526"/>
      <c r="G1083" s="2">
        <f t="shared" si="18"/>
        <v>0</v>
      </c>
    </row>
    <row r="1084" spans="2:7">
      <c r="B1084" s="526"/>
      <c r="C1084" s="526"/>
      <c r="G1084" s="2">
        <f t="shared" si="18"/>
        <v>0</v>
      </c>
    </row>
    <row r="1085" spans="2:7">
      <c r="B1085" s="526"/>
      <c r="C1085" s="526"/>
      <c r="G1085" s="2">
        <f t="shared" si="18"/>
        <v>0</v>
      </c>
    </row>
    <row r="1086" spans="2:7">
      <c r="B1086" s="526"/>
      <c r="C1086" s="526"/>
      <c r="G1086" s="2">
        <f t="shared" si="18"/>
        <v>0</v>
      </c>
    </row>
    <row r="1087" spans="2:7">
      <c r="B1087" s="526"/>
      <c r="C1087" s="526"/>
      <c r="G1087" s="2">
        <f t="shared" si="18"/>
        <v>0</v>
      </c>
    </row>
    <row r="1088" spans="2:7">
      <c r="B1088" s="526"/>
      <c r="C1088" s="526"/>
      <c r="G1088" s="2">
        <f t="shared" si="18"/>
        <v>0</v>
      </c>
    </row>
    <row r="1089" spans="2:7">
      <c r="B1089" s="526"/>
      <c r="C1089" s="526"/>
      <c r="G1089" s="2">
        <f t="shared" si="18"/>
        <v>0</v>
      </c>
    </row>
    <row r="1090" spans="2:7">
      <c r="B1090" s="526"/>
      <c r="C1090" s="526"/>
      <c r="G1090" s="2">
        <f t="shared" si="18"/>
        <v>0</v>
      </c>
    </row>
    <row r="1091" spans="2:7">
      <c r="B1091" s="526"/>
      <c r="C1091" s="526"/>
      <c r="G1091" s="2">
        <f t="shared" si="18"/>
        <v>0</v>
      </c>
    </row>
    <row r="1092" spans="2:7">
      <c r="B1092" s="526"/>
      <c r="C1092" s="526"/>
      <c r="G1092" s="2">
        <f t="shared" si="18"/>
        <v>0</v>
      </c>
    </row>
    <row r="1093" spans="2:7">
      <c r="B1093" s="526"/>
      <c r="C1093" s="526"/>
      <c r="G1093" s="2">
        <f t="shared" si="18"/>
        <v>0</v>
      </c>
    </row>
    <row r="1094" spans="2:7">
      <c r="B1094" s="526"/>
      <c r="C1094" s="526"/>
      <c r="G1094" s="2">
        <f t="shared" si="18"/>
        <v>0</v>
      </c>
    </row>
    <row r="1095" spans="2:7">
      <c r="B1095" s="526"/>
      <c r="C1095" s="526"/>
      <c r="G1095" s="2">
        <f t="shared" si="18"/>
        <v>0</v>
      </c>
    </row>
    <row r="1096" spans="2:7">
      <c r="B1096" s="526"/>
      <c r="C1096" s="526"/>
      <c r="G1096" s="2">
        <f t="shared" si="18"/>
        <v>0</v>
      </c>
    </row>
    <row r="1097" spans="2:7">
      <c r="B1097" s="526"/>
      <c r="C1097" s="526"/>
      <c r="G1097" s="2">
        <f t="shared" si="18"/>
        <v>0</v>
      </c>
    </row>
    <row r="1098" spans="2:7">
      <c r="B1098" s="526"/>
      <c r="C1098" s="526"/>
      <c r="G1098" s="2">
        <f t="shared" si="18"/>
        <v>0</v>
      </c>
    </row>
    <row r="1099" spans="2:7">
      <c r="B1099" s="526"/>
      <c r="C1099" s="526"/>
      <c r="G1099" s="2">
        <f t="shared" si="18"/>
        <v>0</v>
      </c>
    </row>
    <row r="1100" spans="2:7">
      <c r="B1100" s="526"/>
      <c r="C1100" s="526"/>
      <c r="G1100" s="2">
        <f t="shared" si="18"/>
        <v>0</v>
      </c>
    </row>
    <row r="1101" spans="2:7">
      <c r="B1101" s="526"/>
      <c r="C1101" s="526"/>
      <c r="G1101" s="2">
        <f t="shared" si="18"/>
        <v>0</v>
      </c>
    </row>
    <row r="1102" spans="2:7">
      <c r="B1102" s="526"/>
      <c r="C1102" s="526"/>
      <c r="G1102" s="2">
        <f t="shared" si="18"/>
        <v>0</v>
      </c>
    </row>
    <row r="1103" spans="2:7">
      <c r="B1103" s="526"/>
      <c r="C1103" s="526"/>
      <c r="G1103" s="2">
        <f t="shared" si="18"/>
        <v>0</v>
      </c>
    </row>
    <row r="1104" spans="2:7">
      <c r="B1104" s="526"/>
      <c r="C1104" s="526"/>
      <c r="G1104" s="2">
        <f t="shared" si="18"/>
        <v>0</v>
      </c>
    </row>
    <row r="1105" spans="2:7">
      <c r="B1105" s="526"/>
      <c r="C1105" s="526"/>
      <c r="G1105" s="2">
        <f t="shared" si="18"/>
        <v>0</v>
      </c>
    </row>
    <row r="1106" spans="2:7">
      <c r="B1106" s="526"/>
      <c r="C1106" s="526"/>
      <c r="G1106" s="2">
        <f t="shared" si="18"/>
        <v>0</v>
      </c>
    </row>
    <row r="1107" spans="2:7">
      <c r="B1107" s="526"/>
      <c r="C1107" s="526"/>
      <c r="G1107" s="2">
        <f t="shared" si="18"/>
        <v>0</v>
      </c>
    </row>
    <row r="1108" spans="2:7">
      <c r="B1108" s="526"/>
      <c r="C1108" s="526"/>
      <c r="G1108" s="2">
        <f t="shared" si="18"/>
        <v>0</v>
      </c>
    </row>
    <row r="1109" spans="2:7">
      <c r="B1109" s="526"/>
      <c r="C1109" s="526"/>
      <c r="G1109" s="2">
        <f t="shared" si="18"/>
        <v>0</v>
      </c>
    </row>
    <row r="1110" spans="2:7">
      <c r="B1110" s="526"/>
      <c r="C1110" s="526"/>
      <c r="G1110" s="2">
        <f t="shared" si="18"/>
        <v>0</v>
      </c>
    </row>
    <row r="1111" spans="2:7">
      <c r="B1111" s="526"/>
      <c r="C1111" s="526"/>
      <c r="G1111" s="2">
        <f t="shared" si="18"/>
        <v>0</v>
      </c>
    </row>
    <row r="1112" spans="2:7">
      <c r="B1112" s="526"/>
      <c r="C1112" s="526"/>
      <c r="G1112" s="2">
        <f t="shared" si="18"/>
        <v>0</v>
      </c>
    </row>
    <row r="1113" spans="2:7">
      <c r="B1113" s="526"/>
      <c r="C1113" s="526"/>
      <c r="G1113" s="2">
        <f t="shared" si="18"/>
        <v>0</v>
      </c>
    </row>
    <row r="1114" spans="2:7">
      <c r="B1114" s="526"/>
      <c r="C1114" s="526"/>
      <c r="G1114" s="2">
        <f t="shared" si="18"/>
        <v>0</v>
      </c>
    </row>
    <row r="1115" spans="2:7">
      <c r="B1115" s="526"/>
      <c r="C1115" s="526"/>
      <c r="G1115" s="2">
        <f t="shared" si="18"/>
        <v>0</v>
      </c>
    </row>
    <row r="1116" spans="2:7">
      <c r="B1116" s="526"/>
      <c r="C1116" s="526"/>
      <c r="G1116" s="2">
        <f t="shared" si="18"/>
        <v>0</v>
      </c>
    </row>
    <row r="1117" spans="2:7">
      <c r="B1117" s="526"/>
      <c r="C1117" s="526"/>
      <c r="G1117" s="2">
        <f t="shared" si="18"/>
        <v>0</v>
      </c>
    </row>
    <row r="1118" spans="2:7">
      <c r="B1118" s="526"/>
      <c r="C1118" s="526"/>
      <c r="G1118" s="2">
        <f t="shared" si="18"/>
        <v>0</v>
      </c>
    </row>
    <row r="1119" spans="2:7">
      <c r="B1119" s="526"/>
      <c r="C1119" s="526"/>
      <c r="G1119" s="2">
        <f t="shared" si="18"/>
        <v>0</v>
      </c>
    </row>
    <row r="1120" spans="2:7">
      <c r="B1120" s="526"/>
      <c r="C1120" s="526"/>
      <c r="G1120" s="2">
        <f t="shared" si="18"/>
        <v>0</v>
      </c>
    </row>
    <row r="1121" spans="2:7">
      <c r="B1121" s="526"/>
      <c r="C1121" s="526"/>
      <c r="G1121" s="2">
        <f t="shared" si="18"/>
        <v>0</v>
      </c>
    </row>
    <row r="1122" spans="2:7">
      <c r="B1122" s="526"/>
      <c r="C1122" s="526"/>
      <c r="G1122" s="2">
        <f t="shared" si="18"/>
        <v>0</v>
      </c>
    </row>
    <row r="1123" spans="2:7">
      <c r="B1123" s="526"/>
      <c r="C1123" s="526"/>
      <c r="G1123" s="2">
        <f t="shared" si="18"/>
        <v>0</v>
      </c>
    </row>
    <row r="1124" spans="2:7">
      <c r="B1124" s="526"/>
      <c r="C1124" s="526"/>
      <c r="G1124" s="2">
        <f t="shared" si="18"/>
        <v>0</v>
      </c>
    </row>
    <row r="1125" spans="2:7">
      <c r="B1125" s="526"/>
      <c r="C1125" s="526"/>
      <c r="G1125" s="2">
        <f t="shared" si="18"/>
        <v>0</v>
      </c>
    </row>
    <row r="1126" spans="2:7">
      <c r="B1126" s="526"/>
      <c r="C1126" s="526"/>
      <c r="G1126" s="2">
        <f t="shared" ref="G1126:G1189" si="19">+G1125+E1126-F1126</f>
        <v>0</v>
      </c>
    </row>
    <row r="1127" spans="2:7">
      <c r="B1127" s="526"/>
      <c r="C1127" s="526"/>
      <c r="G1127" s="2">
        <f t="shared" si="19"/>
        <v>0</v>
      </c>
    </row>
    <row r="1128" spans="2:7">
      <c r="B1128" s="526"/>
      <c r="C1128" s="526"/>
      <c r="G1128" s="2">
        <f t="shared" si="19"/>
        <v>0</v>
      </c>
    </row>
    <row r="1129" spans="2:7">
      <c r="B1129" s="526"/>
      <c r="C1129" s="526"/>
      <c r="G1129" s="2">
        <f t="shared" si="19"/>
        <v>0</v>
      </c>
    </row>
    <row r="1130" spans="2:7">
      <c r="B1130" s="526"/>
      <c r="C1130" s="526"/>
      <c r="G1130" s="2">
        <f t="shared" si="19"/>
        <v>0</v>
      </c>
    </row>
    <row r="1131" spans="2:7">
      <c r="B1131" s="526"/>
      <c r="C1131" s="526"/>
      <c r="G1131" s="2">
        <f t="shared" si="19"/>
        <v>0</v>
      </c>
    </row>
    <row r="1132" spans="2:7">
      <c r="B1132" s="526"/>
      <c r="C1132" s="526"/>
      <c r="G1132" s="2">
        <f t="shared" si="19"/>
        <v>0</v>
      </c>
    </row>
    <row r="1133" spans="2:7">
      <c r="B1133" s="526"/>
      <c r="C1133" s="526"/>
      <c r="G1133" s="2">
        <f t="shared" si="19"/>
        <v>0</v>
      </c>
    </row>
    <row r="1134" spans="2:7">
      <c r="B1134" s="526"/>
      <c r="C1134" s="526"/>
      <c r="G1134" s="2">
        <f t="shared" si="19"/>
        <v>0</v>
      </c>
    </row>
    <row r="1135" spans="2:7">
      <c r="B1135" s="526"/>
      <c r="C1135" s="526"/>
      <c r="G1135" s="2">
        <f t="shared" si="19"/>
        <v>0</v>
      </c>
    </row>
    <row r="1136" spans="2:7">
      <c r="B1136" s="526"/>
      <c r="C1136" s="526"/>
      <c r="G1136" s="2">
        <f t="shared" si="19"/>
        <v>0</v>
      </c>
    </row>
    <row r="1137" spans="2:7">
      <c r="B1137" s="526"/>
      <c r="C1137" s="526"/>
      <c r="G1137" s="2">
        <f t="shared" si="19"/>
        <v>0</v>
      </c>
    </row>
    <row r="1138" spans="2:7">
      <c r="B1138" s="526"/>
      <c r="C1138" s="526"/>
      <c r="G1138" s="2">
        <f t="shared" si="19"/>
        <v>0</v>
      </c>
    </row>
    <row r="1139" spans="2:7">
      <c r="B1139" s="526"/>
      <c r="C1139" s="526"/>
      <c r="G1139" s="2">
        <f t="shared" si="19"/>
        <v>0</v>
      </c>
    </row>
    <row r="1140" spans="2:7">
      <c r="B1140" s="526"/>
      <c r="C1140" s="526"/>
      <c r="G1140" s="2">
        <f t="shared" si="19"/>
        <v>0</v>
      </c>
    </row>
    <row r="1141" spans="2:7">
      <c r="B1141" s="526"/>
      <c r="C1141" s="526"/>
      <c r="G1141" s="2">
        <f t="shared" si="19"/>
        <v>0</v>
      </c>
    </row>
    <row r="1142" spans="2:7">
      <c r="B1142" s="526"/>
      <c r="C1142" s="526"/>
      <c r="G1142" s="2">
        <f t="shared" si="19"/>
        <v>0</v>
      </c>
    </row>
    <row r="1143" spans="2:7">
      <c r="B1143" s="526"/>
      <c r="C1143" s="526"/>
      <c r="G1143" s="2">
        <f t="shared" si="19"/>
        <v>0</v>
      </c>
    </row>
    <row r="1144" spans="2:7">
      <c r="B1144" s="526"/>
      <c r="C1144" s="526"/>
      <c r="G1144" s="2">
        <f t="shared" si="19"/>
        <v>0</v>
      </c>
    </row>
    <row r="1145" spans="2:7">
      <c r="B1145" s="526"/>
      <c r="C1145" s="526"/>
      <c r="G1145" s="2">
        <f t="shared" si="19"/>
        <v>0</v>
      </c>
    </row>
    <row r="1146" spans="2:7">
      <c r="B1146" s="526"/>
      <c r="C1146" s="526"/>
      <c r="G1146" s="2">
        <f t="shared" si="19"/>
        <v>0</v>
      </c>
    </row>
    <row r="1147" spans="2:7">
      <c r="B1147" s="526"/>
      <c r="C1147" s="526"/>
      <c r="G1147" s="2">
        <f t="shared" si="19"/>
        <v>0</v>
      </c>
    </row>
    <row r="1148" spans="2:7">
      <c r="B1148" s="526"/>
      <c r="C1148" s="526"/>
      <c r="G1148" s="2">
        <f t="shared" si="19"/>
        <v>0</v>
      </c>
    </row>
    <row r="1149" spans="2:7">
      <c r="B1149" s="526"/>
      <c r="C1149" s="526"/>
      <c r="G1149" s="2">
        <f t="shared" si="19"/>
        <v>0</v>
      </c>
    </row>
    <row r="1150" spans="2:7">
      <c r="B1150" s="526"/>
      <c r="C1150" s="526"/>
      <c r="G1150" s="2">
        <f t="shared" si="19"/>
        <v>0</v>
      </c>
    </row>
    <row r="1151" spans="2:7">
      <c r="B1151" s="526"/>
      <c r="C1151" s="526"/>
      <c r="G1151" s="2">
        <f t="shared" si="19"/>
        <v>0</v>
      </c>
    </row>
    <row r="1152" spans="2:7">
      <c r="B1152" s="526"/>
      <c r="C1152" s="526"/>
      <c r="G1152" s="2">
        <f t="shared" si="19"/>
        <v>0</v>
      </c>
    </row>
    <row r="1153" spans="2:7">
      <c r="B1153" s="526"/>
      <c r="C1153" s="526"/>
      <c r="G1153" s="2">
        <f t="shared" si="19"/>
        <v>0</v>
      </c>
    </row>
    <row r="1154" spans="2:7">
      <c r="B1154" s="526"/>
      <c r="C1154" s="526"/>
      <c r="G1154" s="2">
        <f t="shared" si="19"/>
        <v>0</v>
      </c>
    </row>
    <row r="1155" spans="2:7">
      <c r="B1155" s="526"/>
      <c r="C1155" s="526"/>
      <c r="G1155" s="2">
        <f t="shared" si="19"/>
        <v>0</v>
      </c>
    </row>
    <row r="1156" spans="2:7">
      <c r="B1156" s="526"/>
      <c r="C1156" s="526"/>
      <c r="G1156" s="2">
        <f t="shared" si="19"/>
        <v>0</v>
      </c>
    </row>
    <row r="1157" spans="2:7">
      <c r="B1157" s="526"/>
      <c r="C1157" s="526"/>
      <c r="G1157" s="2">
        <f t="shared" si="19"/>
        <v>0</v>
      </c>
    </row>
    <row r="1158" spans="2:7">
      <c r="B1158" s="526"/>
      <c r="C1158" s="526"/>
      <c r="G1158" s="2">
        <f t="shared" si="19"/>
        <v>0</v>
      </c>
    </row>
    <row r="1159" spans="2:7">
      <c r="B1159" s="526"/>
      <c r="C1159" s="526"/>
      <c r="G1159" s="2">
        <f t="shared" si="19"/>
        <v>0</v>
      </c>
    </row>
    <row r="1160" spans="2:7">
      <c r="B1160" s="526"/>
      <c r="C1160" s="526"/>
      <c r="G1160" s="2">
        <f t="shared" si="19"/>
        <v>0</v>
      </c>
    </row>
    <row r="1161" spans="2:7">
      <c r="B1161" s="526"/>
      <c r="C1161" s="526"/>
      <c r="G1161" s="2">
        <f t="shared" si="19"/>
        <v>0</v>
      </c>
    </row>
    <row r="1162" spans="2:7">
      <c r="B1162" s="526"/>
      <c r="C1162" s="526"/>
      <c r="G1162" s="2">
        <f t="shared" si="19"/>
        <v>0</v>
      </c>
    </row>
    <row r="1163" spans="2:7">
      <c r="B1163" s="526"/>
      <c r="C1163" s="526"/>
      <c r="G1163" s="2">
        <f t="shared" si="19"/>
        <v>0</v>
      </c>
    </row>
    <row r="1164" spans="2:7">
      <c r="B1164" s="526"/>
      <c r="C1164" s="526"/>
      <c r="G1164" s="2">
        <f t="shared" si="19"/>
        <v>0</v>
      </c>
    </row>
    <row r="1165" spans="2:7">
      <c r="B1165" s="526"/>
      <c r="C1165" s="526"/>
      <c r="G1165" s="2">
        <f t="shared" si="19"/>
        <v>0</v>
      </c>
    </row>
    <row r="1166" spans="2:7">
      <c r="B1166" s="526"/>
      <c r="C1166" s="526"/>
      <c r="G1166" s="2">
        <f t="shared" si="19"/>
        <v>0</v>
      </c>
    </row>
    <row r="1167" spans="2:7">
      <c r="B1167" s="526"/>
      <c r="C1167" s="526"/>
      <c r="G1167" s="2">
        <f t="shared" si="19"/>
        <v>0</v>
      </c>
    </row>
    <row r="1168" spans="2:7">
      <c r="B1168" s="526"/>
      <c r="C1168" s="526"/>
      <c r="G1168" s="2">
        <f t="shared" si="19"/>
        <v>0</v>
      </c>
    </row>
    <row r="1169" spans="2:7">
      <c r="B1169" s="526"/>
      <c r="C1169" s="526"/>
      <c r="G1169" s="2">
        <f t="shared" si="19"/>
        <v>0</v>
      </c>
    </row>
    <row r="1170" spans="2:7">
      <c r="B1170" s="526"/>
      <c r="C1170" s="526"/>
      <c r="G1170" s="2">
        <f t="shared" si="19"/>
        <v>0</v>
      </c>
    </row>
    <row r="1171" spans="2:7">
      <c r="B1171" s="526"/>
      <c r="C1171" s="526"/>
      <c r="G1171" s="2">
        <f t="shared" si="19"/>
        <v>0</v>
      </c>
    </row>
    <row r="1172" spans="2:7">
      <c r="B1172" s="526"/>
      <c r="C1172" s="526"/>
      <c r="G1172" s="2">
        <f t="shared" si="19"/>
        <v>0</v>
      </c>
    </row>
    <row r="1173" spans="2:7">
      <c r="B1173" s="526"/>
      <c r="C1173" s="526"/>
      <c r="G1173" s="2">
        <f t="shared" si="19"/>
        <v>0</v>
      </c>
    </row>
    <row r="1174" spans="2:7">
      <c r="B1174" s="526"/>
      <c r="C1174" s="526"/>
      <c r="G1174" s="2">
        <f t="shared" si="19"/>
        <v>0</v>
      </c>
    </row>
    <row r="1175" spans="2:7">
      <c r="B1175" s="526"/>
      <c r="C1175" s="526"/>
      <c r="G1175" s="2">
        <f t="shared" si="19"/>
        <v>0</v>
      </c>
    </row>
    <row r="1176" spans="2:7">
      <c r="B1176" s="526"/>
      <c r="C1176" s="526"/>
      <c r="G1176" s="2">
        <f t="shared" si="19"/>
        <v>0</v>
      </c>
    </row>
    <row r="1177" spans="2:7">
      <c r="B1177" s="526"/>
      <c r="C1177" s="526"/>
      <c r="G1177" s="2">
        <f t="shared" si="19"/>
        <v>0</v>
      </c>
    </row>
    <row r="1178" spans="2:7">
      <c r="B1178" s="526"/>
      <c r="C1178" s="526"/>
      <c r="G1178" s="2">
        <f t="shared" si="19"/>
        <v>0</v>
      </c>
    </row>
    <row r="1179" spans="2:7">
      <c r="B1179" s="526"/>
      <c r="C1179" s="526"/>
      <c r="G1179" s="2">
        <f t="shared" si="19"/>
        <v>0</v>
      </c>
    </row>
    <row r="1180" spans="2:7">
      <c r="B1180" s="526"/>
      <c r="C1180" s="526"/>
      <c r="G1180" s="2">
        <f t="shared" si="19"/>
        <v>0</v>
      </c>
    </row>
    <row r="1181" spans="2:7">
      <c r="B1181" s="526"/>
      <c r="C1181" s="526"/>
      <c r="G1181" s="2">
        <f t="shared" si="19"/>
        <v>0</v>
      </c>
    </row>
    <row r="1182" spans="2:7">
      <c r="B1182" s="526"/>
      <c r="C1182" s="526"/>
      <c r="G1182" s="2">
        <f t="shared" si="19"/>
        <v>0</v>
      </c>
    </row>
    <row r="1183" spans="2:7">
      <c r="B1183" s="526"/>
      <c r="C1183" s="526"/>
      <c r="G1183" s="2">
        <f t="shared" si="19"/>
        <v>0</v>
      </c>
    </row>
    <row r="1184" spans="2:7">
      <c r="B1184" s="526"/>
      <c r="C1184" s="526"/>
      <c r="G1184" s="2">
        <f t="shared" si="19"/>
        <v>0</v>
      </c>
    </row>
    <row r="1185" spans="2:7">
      <c r="B1185" s="526"/>
      <c r="C1185" s="526"/>
      <c r="G1185" s="2">
        <f t="shared" si="19"/>
        <v>0</v>
      </c>
    </row>
    <row r="1186" spans="2:7">
      <c r="B1186" s="526"/>
      <c r="C1186" s="526"/>
      <c r="G1186" s="2">
        <f t="shared" si="19"/>
        <v>0</v>
      </c>
    </row>
    <row r="1187" spans="2:7">
      <c r="B1187" s="526"/>
      <c r="C1187" s="526"/>
      <c r="G1187" s="2">
        <f t="shared" si="19"/>
        <v>0</v>
      </c>
    </row>
    <row r="1188" spans="2:7">
      <c r="B1188" s="526"/>
      <c r="C1188" s="526"/>
      <c r="G1188" s="2">
        <f t="shared" si="19"/>
        <v>0</v>
      </c>
    </row>
    <row r="1189" spans="2:7">
      <c r="B1189" s="526"/>
      <c r="C1189" s="526"/>
      <c r="G1189" s="2">
        <f t="shared" si="19"/>
        <v>0</v>
      </c>
    </row>
    <row r="1190" spans="2:7">
      <c r="B1190" s="526"/>
      <c r="C1190" s="526"/>
      <c r="G1190" s="2">
        <f t="shared" ref="G1190:G1253" si="20">+G1189+E1190-F1190</f>
        <v>0</v>
      </c>
    </row>
    <row r="1191" spans="2:7">
      <c r="B1191" s="526"/>
      <c r="C1191" s="526"/>
      <c r="G1191" s="2">
        <f t="shared" si="20"/>
        <v>0</v>
      </c>
    </row>
    <row r="1192" spans="2:7">
      <c r="B1192" s="526"/>
      <c r="C1192" s="526"/>
      <c r="G1192" s="2">
        <f t="shared" si="20"/>
        <v>0</v>
      </c>
    </row>
    <row r="1193" spans="2:7">
      <c r="B1193" s="526"/>
      <c r="C1193" s="526"/>
      <c r="G1193" s="2">
        <f t="shared" si="20"/>
        <v>0</v>
      </c>
    </row>
    <row r="1194" spans="2:7">
      <c r="B1194" s="526"/>
      <c r="C1194" s="526"/>
      <c r="G1194" s="2">
        <f t="shared" si="20"/>
        <v>0</v>
      </c>
    </row>
    <row r="1195" spans="2:7">
      <c r="B1195" s="526"/>
      <c r="C1195" s="526"/>
      <c r="G1195" s="2">
        <f t="shared" si="20"/>
        <v>0</v>
      </c>
    </row>
    <row r="1196" spans="2:7">
      <c r="B1196" s="526"/>
      <c r="C1196" s="526"/>
      <c r="G1196" s="2">
        <f t="shared" si="20"/>
        <v>0</v>
      </c>
    </row>
    <row r="1197" spans="2:7">
      <c r="B1197" s="526"/>
      <c r="C1197" s="526"/>
      <c r="G1197" s="2">
        <f t="shared" si="20"/>
        <v>0</v>
      </c>
    </row>
    <row r="1198" spans="2:7">
      <c r="B1198" s="526"/>
      <c r="C1198" s="526"/>
      <c r="G1198" s="2">
        <f t="shared" si="20"/>
        <v>0</v>
      </c>
    </row>
    <row r="1199" spans="2:7">
      <c r="B1199" s="526"/>
      <c r="C1199" s="526"/>
      <c r="G1199" s="2">
        <f t="shared" si="20"/>
        <v>0</v>
      </c>
    </row>
    <row r="1200" spans="2:7">
      <c r="B1200" s="526"/>
      <c r="C1200" s="526"/>
      <c r="G1200" s="2">
        <f t="shared" si="20"/>
        <v>0</v>
      </c>
    </row>
    <row r="1201" spans="2:7">
      <c r="B1201" s="526"/>
      <c r="C1201" s="526"/>
      <c r="G1201" s="2">
        <f t="shared" si="20"/>
        <v>0</v>
      </c>
    </row>
    <row r="1202" spans="2:7">
      <c r="B1202" s="526"/>
      <c r="C1202" s="526"/>
      <c r="G1202" s="2">
        <f t="shared" si="20"/>
        <v>0</v>
      </c>
    </row>
    <row r="1203" spans="2:7">
      <c r="B1203" s="526"/>
      <c r="C1203" s="526"/>
      <c r="G1203" s="2">
        <f t="shared" si="20"/>
        <v>0</v>
      </c>
    </row>
    <row r="1204" spans="2:7">
      <c r="B1204" s="526"/>
      <c r="C1204" s="526"/>
      <c r="G1204" s="2">
        <f t="shared" si="20"/>
        <v>0</v>
      </c>
    </row>
    <row r="1205" spans="2:7">
      <c r="B1205" s="526"/>
      <c r="C1205" s="526"/>
      <c r="G1205" s="2">
        <f t="shared" si="20"/>
        <v>0</v>
      </c>
    </row>
    <row r="1206" spans="2:7">
      <c r="B1206" s="526"/>
      <c r="C1206" s="526"/>
      <c r="G1206" s="2">
        <f t="shared" si="20"/>
        <v>0</v>
      </c>
    </row>
    <row r="1207" spans="2:7">
      <c r="B1207" s="526"/>
      <c r="C1207" s="526"/>
      <c r="G1207" s="2">
        <f t="shared" si="20"/>
        <v>0</v>
      </c>
    </row>
    <row r="1208" spans="2:7">
      <c r="B1208" s="526"/>
      <c r="C1208" s="526"/>
      <c r="G1208" s="2">
        <f t="shared" si="20"/>
        <v>0</v>
      </c>
    </row>
    <row r="1209" spans="2:7">
      <c r="B1209" s="526"/>
      <c r="C1209" s="526"/>
      <c r="G1209" s="2">
        <f t="shared" si="20"/>
        <v>0</v>
      </c>
    </row>
    <row r="1210" spans="2:7">
      <c r="B1210" s="526"/>
      <c r="C1210" s="526"/>
      <c r="G1210" s="2">
        <f t="shared" si="20"/>
        <v>0</v>
      </c>
    </row>
    <row r="1211" spans="2:7">
      <c r="B1211" s="526"/>
      <c r="C1211" s="526"/>
      <c r="G1211" s="2">
        <f t="shared" si="20"/>
        <v>0</v>
      </c>
    </row>
    <row r="1212" spans="2:7">
      <c r="B1212" s="526"/>
      <c r="C1212" s="526"/>
      <c r="G1212" s="2">
        <f t="shared" si="20"/>
        <v>0</v>
      </c>
    </row>
    <row r="1213" spans="2:7">
      <c r="B1213" s="526"/>
      <c r="C1213" s="526"/>
      <c r="G1213" s="2">
        <f t="shared" si="20"/>
        <v>0</v>
      </c>
    </row>
    <row r="1214" spans="2:7">
      <c r="B1214" s="526"/>
      <c r="C1214" s="526"/>
      <c r="G1214" s="2">
        <f t="shared" si="20"/>
        <v>0</v>
      </c>
    </row>
    <row r="1215" spans="2:7">
      <c r="B1215" s="526"/>
      <c r="C1215" s="526"/>
      <c r="G1215" s="2">
        <f t="shared" si="20"/>
        <v>0</v>
      </c>
    </row>
    <row r="1216" spans="2:7">
      <c r="B1216" s="526"/>
      <c r="C1216" s="526"/>
      <c r="G1216" s="2">
        <f t="shared" si="20"/>
        <v>0</v>
      </c>
    </row>
    <row r="1217" spans="2:7">
      <c r="B1217" s="526"/>
      <c r="C1217" s="526"/>
      <c r="G1217" s="2">
        <f t="shared" si="20"/>
        <v>0</v>
      </c>
    </row>
    <row r="1218" spans="2:7">
      <c r="B1218" s="526"/>
      <c r="C1218" s="526"/>
      <c r="G1218" s="2">
        <f t="shared" si="20"/>
        <v>0</v>
      </c>
    </row>
    <row r="1219" spans="2:7">
      <c r="B1219" s="526"/>
      <c r="C1219" s="526"/>
      <c r="G1219" s="2">
        <f t="shared" si="20"/>
        <v>0</v>
      </c>
    </row>
    <row r="1220" spans="2:7">
      <c r="B1220" s="526"/>
      <c r="C1220" s="526"/>
      <c r="G1220" s="2">
        <f t="shared" si="20"/>
        <v>0</v>
      </c>
    </row>
    <row r="1221" spans="2:7">
      <c r="B1221" s="526"/>
      <c r="C1221" s="526"/>
      <c r="G1221" s="2">
        <f t="shared" si="20"/>
        <v>0</v>
      </c>
    </row>
    <row r="1222" spans="2:7">
      <c r="B1222" s="526"/>
      <c r="C1222" s="526"/>
      <c r="G1222" s="2">
        <f t="shared" si="20"/>
        <v>0</v>
      </c>
    </row>
    <row r="1223" spans="2:7">
      <c r="B1223" s="526"/>
      <c r="C1223" s="526"/>
      <c r="G1223" s="2">
        <f t="shared" si="20"/>
        <v>0</v>
      </c>
    </row>
    <row r="1224" spans="2:7">
      <c r="B1224" s="526"/>
      <c r="C1224" s="526"/>
      <c r="G1224" s="2">
        <f t="shared" si="20"/>
        <v>0</v>
      </c>
    </row>
    <row r="1225" spans="2:7">
      <c r="B1225" s="526"/>
      <c r="C1225" s="526"/>
      <c r="G1225" s="2">
        <f t="shared" si="20"/>
        <v>0</v>
      </c>
    </row>
    <row r="1226" spans="2:7">
      <c r="B1226" s="526"/>
      <c r="C1226" s="526"/>
      <c r="G1226" s="2">
        <f t="shared" si="20"/>
        <v>0</v>
      </c>
    </row>
    <row r="1227" spans="2:7">
      <c r="B1227" s="526"/>
      <c r="C1227" s="526"/>
      <c r="G1227" s="2">
        <f t="shared" si="20"/>
        <v>0</v>
      </c>
    </row>
    <row r="1228" spans="2:7">
      <c r="B1228" s="526"/>
      <c r="C1228" s="526"/>
      <c r="G1228" s="2">
        <f t="shared" si="20"/>
        <v>0</v>
      </c>
    </row>
    <row r="1229" spans="2:7">
      <c r="B1229" s="526"/>
      <c r="C1229" s="526"/>
      <c r="G1229" s="2">
        <f t="shared" si="20"/>
        <v>0</v>
      </c>
    </row>
    <row r="1230" spans="2:7">
      <c r="B1230" s="526"/>
      <c r="C1230" s="526"/>
      <c r="G1230" s="2">
        <f t="shared" si="20"/>
        <v>0</v>
      </c>
    </row>
    <row r="1231" spans="2:7">
      <c r="B1231" s="526"/>
      <c r="C1231" s="526"/>
      <c r="G1231" s="2">
        <f t="shared" si="20"/>
        <v>0</v>
      </c>
    </row>
    <row r="1232" spans="2:7">
      <c r="B1232" s="526"/>
      <c r="C1232" s="526"/>
      <c r="G1232" s="2">
        <f t="shared" si="20"/>
        <v>0</v>
      </c>
    </row>
    <row r="1233" spans="2:7">
      <c r="B1233" s="526"/>
      <c r="C1233" s="526"/>
      <c r="G1233" s="2">
        <f t="shared" si="20"/>
        <v>0</v>
      </c>
    </row>
    <row r="1234" spans="2:7">
      <c r="B1234" s="526"/>
      <c r="C1234" s="526"/>
      <c r="G1234" s="2">
        <f t="shared" si="20"/>
        <v>0</v>
      </c>
    </row>
    <row r="1235" spans="2:7">
      <c r="B1235" s="526"/>
      <c r="C1235" s="526"/>
      <c r="G1235" s="2">
        <f t="shared" si="20"/>
        <v>0</v>
      </c>
    </row>
    <row r="1236" spans="2:7">
      <c r="B1236" s="526"/>
      <c r="C1236" s="526"/>
      <c r="G1236" s="2">
        <f t="shared" si="20"/>
        <v>0</v>
      </c>
    </row>
    <row r="1237" spans="2:7">
      <c r="B1237" s="526"/>
      <c r="C1237" s="526"/>
      <c r="G1237" s="2">
        <f t="shared" si="20"/>
        <v>0</v>
      </c>
    </row>
    <row r="1238" spans="2:7">
      <c r="B1238" s="526"/>
      <c r="C1238" s="526"/>
      <c r="G1238" s="2">
        <f t="shared" si="20"/>
        <v>0</v>
      </c>
    </row>
    <row r="1239" spans="2:7">
      <c r="B1239" s="526"/>
      <c r="C1239" s="526"/>
      <c r="G1239" s="2">
        <f t="shared" si="20"/>
        <v>0</v>
      </c>
    </row>
    <row r="1240" spans="2:7">
      <c r="B1240" s="526"/>
      <c r="C1240" s="526"/>
      <c r="G1240" s="2">
        <f t="shared" si="20"/>
        <v>0</v>
      </c>
    </row>
    <row r="1241" spans="2:7">
      <c r="B1241" s="526"/>
      <c r="C1241" s="526"/>
      <c r="G1241" s="2">
        <f t="shared" si="20"/>
        <v>0</v>
      </c>
    </row>
    <row r="1242" spans="2:7">
      <c r="B1242" s="526"/>
      <c r="C1242" s="526"/>
      <c r="G1242" s="2">
        <f t="shared" si="20"/>
        <v>0</v>
      </c>
    </row>
    <row r="1243" spans="2:7">
      <c r="B1243" s="526"/>
      <c r="C1243" s="526"/>
      <c r="G1243" s="2">
        <f t="shared" si="20"/>
        <v>0</v>
      </c>
    </row>
    <row r="1244" spans="2:7">
      <c r="B1244" s="526"/>
      <c r="C1244" s="526"/>
      <c r="G1244" s="2">
        <f t="shared" si="20"/>
        <v>0</v>
      </c>
    </row>
    <row r="1245" spans="2:7">
      <c r="B1245" s="526"/>
      <c r="C1245" s="526"/>
      <c r="G1245" s="2">
        <f t="shared" si="20"/>
        <v>0</v>
      </c>
    </row>
    <row r="1246" spans="2:7">
      <c r="B1246" s="526"/>
      <c r="C1246" s="526"/>
      <c r="G1246" s="2">
        <f t="shared" si="20"/>
        <v>0</v>
      </c>
    </row>
    <row r="1247" spans="2:7">
      <c r="B1247" s="526"/>
      <c r="C1247" s="526"/>
      <c r="G1247" s="2">
        <f t="shared" si="20"/>
        <v>0</v>
      </c>
    </row>
    <row r="1248" spans="2:7">
      <c r="B1248" s="526"/>
      <c r="C1248" s="526"/>
      <c r="G1248" s="2">
        <f t="shared" si="20"/>
        <v>0</v>
      </c>
    </row>
    <row r="1249" spans="2:7">
      <c r="B1249" s="526"/>
      <c r="C1249" s="526"/>
      <c r="G1249" s="2">
        <f t="shared" si="20"/>
        <v>0</v>
      </c>
    </row>
    <row r="1250" spans="2:7">
      <c r="B1250" s="526"/>
      <c r="C1250" s="526"/>
      <c r="G1250" s="2">
        <f t="shared" si="20"/>
        <v>0</v>
      </c>
    </row>
    <row r="1251" spans="2:7">
      <c r="B1251" s="526"/>
      <c r="C1251" s="526"/>
      <c r="G1251" s="2">
        <f t="shared" si="20"/>
        <v>0</v>
      </c>
    </row>
    <row r="1252" spans="2:7">
      <c r="B1252" s="526"/>
      <c r="C1252" s="526"/>
      <c r="G1252" s="2">
        <f t="shared" si="20"/>
        <v>0</v>
      </c>
    </row>
    <row r="1253" spans="2:7">
      <c r="B1253" s="526"/>
      <c r="C1253" s="526"/>
      <c r="G1253" s="2">
        <f t="shared" si="20"/>
        <v>0</v>
      </c>
    </row>
    <row r="1254" spans="2:7">
      <c r="B1254" s="526"/>
      <c r="C1254" s="526"/>
      <c r="G1254" s="2">
        <f t="shared" ref="G1254:G1317" si="21">+G1253+E1254-F1254</f>
        <v>0</v>
      </c>
    </row>
    <row r="1255" spans="2:7">
      <c r="B1255" s="526"/>
      <c r="C1255" s="526"/>
      <c r="G1255" s="2">
        <f t="shared" si="21"/>
        <v>0</v>
      </c>
    </row>
    <row r="1256" spans="2:7">
      <c r="B1256" s="526"/>
      <c r="C1256" s="526"/>
      <c r="G1256" s="2">
        <f t="shared" si="21"/>
        <v>0</v>
      </c>
    </row>
    <row r="1257" spans="2:7">
      <c r="B1257" s="526"/>
      <c r="C1257" s="526"/>
      <c r="G1257" s="2">
        <f t="shared" si="21"/>
        <v>0</v>
      </c>
    </row>
    <row r="1258" spans="2:7">
      <c r="B1258" s="526"/>
      <c r="C1258" s="526"/>
      <c r="G1258" s="2">
        <f t="shared" si="21"/>
        <v>0</v>
      </c>
    </row>
    <row r="1259" spans="2:7">
      <c r="B1259" s="526"/>
      <c r="C1259" s="526"/>
      <c r="G1259" s="2">
        <f t="shared" si="21"/>
        <v>0</v>
      </c>
    </row>
    <row r="1260" spans="2:7">
      <c r="B1260" s="526"/>
      <c r="C1260" s="526"/>
      <c r="G1260" s="2">
        <f t="shared" si="21"/>
        <v>0</v>
      </c>
    </row>
    <row r="1261" spans="2:7">
      <c r="B1261" s="526"/>
      <c r="C1261" s="526"/>
      <c r="G1261" s="2">
        <f t="shared" si="21"/>
        <v>0</v>
      </c>
    </row>
    <row r="1262" spans="2:7">
      <c r="B1262" s="526"/>
      <c r="C1262" s="526"/>
      <c r="G1262" s="2">
        <f t="shared" si="21"/>
        <v>0</v>
      </c>
    </row>
    <row r="1263" spans="2:7">
      <c r="B1263" s="526"/>
      <c r="C1263" s="526"/>
      <c r="G1263" s="2">
        <f t="shared" si="21"/>
        <v>0</v>
      </c>
    </row>
    <row r="1264" spans="2:7">
      <c r="B1264" s="526"/>
      <c r="C1264" s="526"/>
      <c r="G1264" s="2">
        <f t="shared" si="21"/>
        <v>0</v>
      </c>
    </row>
    <row r="1265" spans="2:7">
      <c r="B1265" s="526"/>
      <c r="C1265" s="526"/>
      <c r="G1265" s="2">
        <f t="shared" si="21"/>
        <v>0</v>
      </c>
    </row>
    <row r="1266" spans="2:7">
      <c r="B1266" s="526"/>
      <c r="C1266" s="526"/>
      <c r="G1266" s="2">
        <f t="shared" si="21"/>
        <v>0</v>
      </c>
    </row>
    <row r="1267" spans="2:7">
      <c r="B1267" s="526"/>
      <c r="C1267" s="526"/>
      <c r="G1267" s="2">
        <f t="shared" si="21"/>
        <v>0</v>
      </c>
    </row>
    <row r="1268" spans="2:7">
      <c r="B1268" s="526"/>
      <c r="C1268" s="526"/>
      <c r="G1268" s="2">
        <f t="shared" si="21"/>
        <v>0</v>
      </c>
    </row>
    <row r="1269" spans="2:7">
      <c r="B1269" s="526"/>
      <c r="C1269" s="526"/>
      <c r="G1269" s="2">
        <f t="shared" si="21"/>
        <v>0</v>
      </c>
    </row>
    <row r="1270" spans="2:7">
      <c r="B1270" s="526"/>
      <c r="C1270" s="526"/>
      <c r="G1270" s="2">
        <f t="shared" si="21"/>
        <v>0</v>
      </c>
    </row>
    <row r="1271" spans="2:7">
      <c r="B1271" s="526"/>
      <c r="C1271" s="526"/>
      <c r="G1271" s="2">
        <f t="shared" si="21"/>
        <v>0</v>
      </c>
    </row>
    <row r="1272" spans="2:7">
      <c r="B1272" s="526"/>
      <c r="C1272" s="526"/>
      <c r="G1272" s="2">
        <f t="shared" si="21"/>
        <v>0</v>
      </c>
    </row>
    <row r="1273" spans="2:7">
      <c r="B1273" s="526"/>
      <c r="C1273" s="526"/>
      <c r="G1273" s="2">
        <f t="shared" si="21"/>
        <v>0</v>
      </c>
    </row>
    <row r="1274" spans="2:7">
      <c r="B1274" s="526"/>
      <c r="C1274" s="526"/>
      <c r="G1274" s="2">
        <f t="shared" si="21"/>
        <v>0</v>
      </c>
    </row>
    <row r="1275" spans="2:7">
      <c r="B1275" s="526"/>
      <c r="C1275" s="526"/>
      <c r="G1275" s="2">
        <f t="shared" si="21"/>
        <v>0</v>
      </c>
    </row>
    <row r="1276" spans="2:7">
      <c r="B1276" s="526"/>
      <c r="C1276" s="526"/>
      <c r="G1276" s="2">
        <f t="shared" si="21"/>
        <v>0</v>
      </c>
    </row>
    <row r="1277" spans="2:7">
      <c r="B1277" s="526"/>
      <c r="C1277" s="526"/>
      <c r="G1277" s="2">
        <f t="shared" si="21"/>
        <v>0</v>
      </c>
    </row>
    <row r="1278" spans="2:7">
      <c r="B1278" s="526"/>
      <c r="C1278" s="526"/>
      <c r="G1278" s="2">
        <f t="shared" si="21"/>
        <v>0</v>
      </c>
    </row>
    <row r="1279" spans="2:7">
      <c r="B1279" s="526"/>
      <c r="C1279" s="526"/>
      <c r="G1279" s="2">
        <f t="shared" si="21"/>
        <v>0</v>
      </c>
    </row>
    <row r="1280" spans="2:7">
      <c r="B1280" s="526"/>
      <c r="C1280" s="526"/>
      <c r="G1280" s="2">
        <f t="shared" si="21"/>
        <v>0</v>
      </c>
    </row>
    <row r="1281" spans="2:7">
      <c r="B1281" s="526"/>
      <c r="C1281" s="526"/>
      <c r="G1281" s="2">
        <f t="shared" si="21"/>
        <v>0</v>
      </c>
    </row>
    <row r="1282" spans="2:7">
      <c r="B1282" s="526"/>
      <c r="C1282" s="526"/>
      <c r="G1282" s="2">
        <f t="shared" si="21"/>
        <v>0</v>
      </c>
    </row>
    <row r="1283" spans="2:7">
      <c r="B1283" s="526"/>
      <c r="C1283" s="526"/>
      <c r="G1283" s="2">
        <f t="shared" si="21"/>
        <v>0</v>
      </c>
    </row>
    <row r="1284" spans="2:7">
      <c r="B1284" s="526"/>
      <c r="C1284" s="526"/>
      <c r="G1284" s="2">
        <f t="shared" si="21"/>
        <v>0</v>
      </c>
    </row>
    <row r="1285" spans="2:7">
      <c r="B1285" s="526"/>
      <c r="C1285" s="526"/>
      <c r="G1285" s="2">
        <f t="shared" si="21"/>
        <v>0</v>
      </c>
    </row>
    <row r="1286" spans="2:7">
      <c r="B1286" s="526"/>
      <c r="C1286" s="526"/>
      <c r="G1286" s="2">
        <f t="shared" si="21"/>
        <v>0</v>
      </c>
    </row>
    <row r="1287" spans="2:7">
      <c r="B1287" s="526"/>
      <c r="C1287" s="526"/>
      <c r="G1287" s="2">
        <f t="shared" si="21"/>
        <v>0</v>
      </c>
    </row>
    <row r="1288" spans="2:7">
      <c r="B1288" s="526"/>
      <c r="C1288" s="526"/>
      <c r="G1288" s="2">
        <f t="shared" si="21"/>
        <v>0</v>
      </c>
    </row>
    <row r="1289" spans="2:7">
      <c r="B1289" s="526"/>
      <c r="C1289" s="526"/>
      <c r="G1289" s="2">
        <f t="shared" si="21"/>
        <v>0</v>
      </c>
    </row>
    <row r="1290" spans="2:7">
      <c r="B1290" s="526"/>
      <c r="C1290" s="526"/>
      <c r="G1290" s="2">
        <f t="shared" si="21"/>
        <v>0</v>
      </c>
    </row>
    <row r="1291" spans="2:7">
      <c r="B1291" s="526"/>
      <c r="C1291" s="526"/>
      <c r="G1291" s="2">
        <f t="shared" si="21"/>
        <v>0</v>
      </c>
    </row>
    <row r="1292" spans="2:7">
      <c r="B1292" s="526"/>
      <c r="C1292" s="526"/>
      <c r="G1292" s="2">
        <f t="shared" si="21"/>
        <v>0</v>
      </c>
    </row>
    <row r="1293" spans="2:7">
      <c r="B1293" s="526"/>
      <c r="C1293" s="526"/>
      <c r="G1293" s="2">
        <f t="shared" si="21"/>
        <v>0</v>
      </c>
    </row>
    <row r="1294" spans="2:7">
      <c r="B1294" s="526"/>
      <c r="C1294" s="526"/>
      <c r="G1294" s="2">
        <f t="shared" si="21"/>
        <v>0</v>
      </c>
    </row>
    <row r="1295" spans="2:7">
      <c r="B1295" s="526"/>
      <c r="C1295" s="526"/>
      <c r="G1295" s="2">
        <f t="shared" si="21"/>
        <v>0</v>
      </c>
    </row>
    <row r="1296" spans="2:7">
      <c r="B1296" s="526"/>
      <c r="C1296" s="526"/>
      <c r="G1296" s="2">
        <f t="shared" si="21"/>
        <v>0</v>
      </c>
    </row>
    <row r="1297" spans="2:7">
      <c r="B1297" s="526"/>
      <c r="C1297" s="526"/>
      <c r="G1297" s="2">
        <f t="shared" si="21"/>
        <v>0</v>
      </c>
    </row>
    <row r="1298" spans="2:7">
      <c r="B1298" s="526"/>
      <c r="C1298" s="526"/>
      <c r="G1298" s="2">
        <f t="shared" si="21"/>
        <v>0</v>
      </c>
    </row>
    <row r="1299" spans="2:7">
      <c r="B1299" s="526"/>
      <c r="C1299" s="526"/>
      <c r="G1299" s="2">
        <f t="shared" si="21"/>
        <v>0</v>
      </c>
    </row>
    <row r="1300" spans="2:7">
      <c r="B1300" s="526"/>
      <c r="C1300" s="526"/>
      <c r="G1300" s="2">
        <f t="shared" si="21"/>
        <v>0</v>
      </c>
    </row>
    <row r="1301" spans="2:7">
      <c r="B1301" s="526"/>
      <c r="C1301" s="526"/>
      <c r="G1301" s="2">
        <f t="shared" si="21"/>
        <v>0</v>
      </c>
    </row>
    <row r="1302" spans="2:7">
      <c r="B1302" s="526"/>
      <c r="C1302" s="526"/>
      <c r="G1302" s="2">
        <f t="shared" si="21"/>
        <v>0</v>
      </c>
    </row>
    <row r="1303" spans="2:7">
      <c r="B1303" s="526"/>
      <c r="C1303" s="526"/>
      <c r="G1303" s="2">
        <f t="shared" si="21"/>
        <v>0</v>
      </c>
    </row>
    <row r="1304" spans="2:7">
      <c r="B1304" s="526"/>
      <c r="C1304" s="526"/>
      <c r="G1304" s="2">
        <f t="shared" si="21"/>
        <v>0</v>
      </c>
    </row>
    <row r="1305" spans="2:7">
      <c r="B1305" s="526"/>
      <c r="C1305" s="526"/>
      <c r="G1305" s="2">
        <f t="shared" si="21"/>
        <v>0</v>
      </c>
    </row>
    <row r="1306" spans="2:7">
      <c r="B1306" s="526"/>
      <c r="C1306" s="526"/>
      <c r="G1306" s="2">
        <f t="shared" si="21"/>
        <v>0</v>
      </c>
    </row>
    <row r="1307" spans="2:7">
      <c r="B1307" s="526"/>
      <c r="C1307" s="526"/>
      <c r="G1307" s="2">
        <f t="shared" si="21"/>
        <v>0</v>
      </c>
    </row>
    <row r="1308" spans="2:7">
      <c r="B1308" s="526"/>
      <c r="C1308" s="526"/>
      <c r="G1308" s="2">
        <f t="shared" si="21"/>
        <v>0</v>
      </c>
    </row>
    <row r="1309" spans="2:7">
      <c r="B1309" s="526"/>
      <c r="C1309" s="526"/>
      <c r="G1309" s="2">
        <f t="shared" si="21"/>
        <v>0</v>
      </c>
    </row>
    <row r="1310" spans="2:7">
      <c r="B1310" s="526"/>
      <c r="C1310" s="526"/>
      <c r="G1310" s="2">
        <f t="shared" si="21"/>
        <v>0</v>
      </c>
    </row>
    <row r="1311" spans="2:7">
      <c r="B1311" s="526"/>
      <c r="C1311" s="526"/>
      <c r="G1311" s="2">
        <f t="shared" si="21"/>
        <v>0</v>
      </c>
    </row>
    <row r="1312" spans="2:7">
      <c r="B1312" s="526"/>
      <c r="C1312" s="526"/>
      <c r="G1312" s="2">
        <f t="shared" si="21"/>
        <v>0</v>
      </c>
    </row>
    <row r="1313" spans="2:7">
      <c r="B1313" s="526"/>
      <c r="C1313" s="526"/>
      <c r="G1313" s="2">
        <f t="shared" si="21"/>
        <v>0</v>
      </c>
    </row>
    <row r="1314" spans="2:7">
      <c r="B1314" s="526"/>
      <c r="C1314" s="526"/>
      <c r="G1314" s="2">
        <f t="shared" si="21"/>
        <v>0</v>
      </c>
    </row>
    <row r="1315" spans="2:7">
      <c r="B1315" s="526"/>
      <c r="C1315" s="526"/>
      <c r="G1315" s="2">
        <f t="shared" si="21"/>
        <v>0</v>
      </c>
    </row>
    <row r="1316" spans="2:7">
      <c r="B1316" s="526"/>
      <c r="C1316" s="526"/>
      <c r="G1316" s="2">
        <f t="shared" si="21"/>
        <v>0</v>
      </c>
    </row>
    <row r="1317" spans="2:7">
      <c r="B1317" s="526"/>
      <c r="C1317" s="526"/>
      <c r="G1317" s="2">
        <f t="shared" si="21"/>
        <v>0</v>
      </c>
    </row>
    <row r="1318" spans="2:7">
      <c r="B1318" s="526"/>
      <c r="C1318" s="526"/>
      <c r="G1318" s="2">
        <f t="shared" ref="G1318:G1323" si="22">+G1317+E1318-F1318</f>
        <v>0</v>
      </c>
    </row>
    <row r="1319" spans="2:7">
      <c r="B1319" s="526"/>
      <c r="C1319" s="526"/>
      <c r="G1319" s="2">
        <f t="shared" si="22"/>
        <v>0</v>
      </c>
    </row>
    <row r="1320" spans="2:7">
      <c r="B1320" s="526"/>
      <c r="C1320" s="526"/>
      <c r="G1320" s="2">
        <f t="shared" si="22"/>
        <v>0</v>
      </c>
    </row>
    <row r="1321" spans="2:7">
      <c r="B1321" s="526"/>
      <c r="C1321" s="526"/>
      <c r="G1321" s="2">
        <f t="shared" si="22"/>
        <v>0</v>
      </c>
    </row>
    <row r="1322" spans="2:7">
      <c r="B1322" s="526"/>
      <c r="C1322" s="526"/>
      <c r="G1322" s="2">
        <f t="shared" si="22"/>
        <v>0</v>
      </c>
    </row>
    <row r="1323" spans="2:7">
      <c r="B1323" s="526"/>
      <c r="C1323" s="526"/>
      <c r="G1323" s="2">
        <f t="shared" si="22"/>
        <v>0</v>
      </c>
    </row>
  </sheetData>
  <autoFilter ref="A4:G144" xr:uid="{00000000-0009-0000-0000-00000A000000}"/>
  <mergeCells count="3">
    <mergeCell ref="B2:G2"/>
    <mergeCell ref="I893:K893"/>
    <mergeCell ref="J907:L907"/>
  </mergeCells>
  <phoneticPr fontId="27" type="noConversion"/>
  <pageMargins left="0" right="0"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N1331"/>
  <sheetViews>
    <sheetView topLeftCell="A961" zoomScaleNormal="100" workbookViewId="0">
      <selection activeCell="E982" sqref="E982"/>
    </sheetView>
  </sheetViews>
  <sheetFormatPr defaultColWidth="11.42578125" defaultRowHeight="15"/>
  <cols>
    <col min="1" max="1" width="11.42578125" style="7"/>
    <col min="2" max="2" width="17.7109375" style="9" bestFit="1" customWidth="1"/>
    <col min="3" max="3" width="16.28515625" style="9" customWidth="1"/>
    <col min="4" max="4" width="43.42578125" customWidth="1"/>
    <col min="5" max="5" width="11.42578125" style="8"/>
    <col min="6" max="6" width="11.42578125" style="2"/>
    <col min="9" max="9" width="11.85546875" bestFit="1" customWidth="1"/>
    <col min="10" max="10" width="17.28515625" customWidth="1"/>
    <col min="11" max="11" width="11.42578125" style="26"/>
    <col min="12" max="12" width="25.85546875" bestFit="1" customWidth="1"/>
  </cols>
  <sheetData>
    <row r="2" spans="1:7">
      <c r="B2" s="542" t="s">
        <v>254</v>
      </c>
      <c r="C2" s="542"/>
      <c r="D2" s="542"/>
      <c r="E2" s="542"/>
      <c r="F2" s="542"/>
      <c r="G2" s="542"/>
    </row>
    <row r="4" spans="1:7" ht="45.75">
      <c r="A4" s="43" t="s">
        <v>1</v>
      </c>
      <c r="B4" s="528" t="s">
        <v>2</v>
      </c>
      <c r="C4" s="528" t="s">
        <v>3</v>
      </c>
      <c r="D4" s="528" t="s">
        <v>4</v>
      </c>
      <c r="E4" s="13" t="s">
        <v>5</v>
      </c>
      <c r="F4" s="13" t="s">
        <v>6</v>
      </c>
      <c r="G4" s="13" t="s">
        <v>7</v>
      </c>
    </row>
    <row r="5" spans="1:7">
      <c r="A5" s="44">
        <v>42736</v>
      </c>
      <c r="B5" s="525" t="s">
        <v>8</v>
      </c>
      <c r="C5" s="526"/>
      <c r="G5" s="2">
        <v>186.8</v>
      </c>
    </row>
    <row r="6" spans="1:7">
      <c r="A6" s="7">
        <v>42787</v>
      </c>
      <c r="B6" s="526">
        <v>12324</v>
      </c>
      <c r="C6" s="526" t="s">
        <v>9</v>
      </c>
      <c r="F6" s="2">
        <v>62.8</v>
      </c>
      <c r="G6" s="2">
        <f t="shared" ref="G6:G73" si="0">+G5+E6-F6</f>
        <v>124.00000000000001</v>
      </c>
    </row>
    <row r="7" spans="1:7">
      <c r="A7" s="7">
        <v>42787</v>
      </c>
      <c r="B7" s="526">
        <v>12327</v>
      </c>
      <c r="C7" s="526" t="s">
        <v>157</v>
      </c>
      <c r="F7" s="2">
        <v>124</v>
      </c>
      <c r="G7" s="2">
        <f t="shared" si="0"/>
        <v>0</v>
      </c>
    </row>
    <row r="8" spans="1:7">
      <c r="A8" s="44">
        <v>42766</v>
      </c>
      <c r="B8" s="525" t="s">
        <v>14</v>
      </c>
      <c r="C8" s="525" t="s">
        <v>15</v>
      </c>
      <c r="D8" t="s">
        <v>16</v>
      </c>
      <c r="E8" s="2">
        <v>29.6</v>
      </c>
      <c r="G8" s="2">
        <f t="shared" si="0"/>
        <v>29.6</v>
      </c>
    </row>
    <row r="9" spans="1:7">
      <c r="B9" s="526"/>
      <c r="C9" s="526"/>
      <c r="D9" t="s">
        <v>17</v>
      </c>
      <c r="E9" s="2">
        <v>2.8</v>
      </c>
      <c r="G9" s="2">
        <f t="shared" si="0"/>
        <v>32.4</v>
      </c>
    </row>
    <row r="10" spans="1:7">
      <c r="B10" s="526"/>
      <c r="C10" s="526"/>
      <c r="D10" t="s">
        <v>18</v>
      </c>
      <c r="E10" s="2">
        <v>60</v>
      </c>
      <c r="G10" s="2">
        <f t="shared" si="0"/>
        <v>92.4</v>
      </c>
    </row>
    <row r="11" spans="1:7">
      <c r="B11" s="526"/>
      <c r="C11" s="526"/>
      <c r="D11" t="s">
        <v>19</v>
      </c>
      <c r="E11" s="2">
        <v>2</v>
      </c>
      <c r="G11" s="2">
        <f t="shared" si="0"/>
        <v>94.4</v>
      </c>
    </row>
    <row r="12" spans="1:7">
      <c r="A12" s="7">
        <v>42787</v>
      </c>
      <c r="B12" s="526">
        <v>12324</v>
      </c>
      <c r="C12" s="526" t="s">
        <v>15</v>
      </c>
      <c r="D12" t="s">
        <v>16</v>
      </c>
      <c r="E12" s="2"/>
      <c r="F12" s="2">
        <v>29.6</v>
      </c>
      <c r="G12" s="2">
        <f t="shared" si="0"/>
        <v>64.800000000000011</v>
      </c>
    </row>
    <row r="13" spans="1:7">
      <c r="A13" s="7">
        <v>42787</v>
      </c>
      <c r="B13" s="526">
        <v>12324</v>
      </c>
      <c r="C13" s="526" t="s">
        <v>15</v>
      </c>
      <c r="D13" t="s">
        <v>17</v>
      </c>
      <c r="E13" s="2"/>
      <c r="F13" s="2">
        <v>2.8</v>
      </c>
      <c r="G13" s="2">
        <f t="shared" si="0"/>
        <v>62.000000000000014</v>
      </c>
    </row>
    <row r="14" spans="1:7">
      <c r="A14" s="7">
        <v>42787</v>
      </c>
      <c r="B14" s="526">
        <v>12327</v>
      </c>
      <c r="C14" s="526" t="s">
        <v>15</v>
      </c>
      <c r="D14" t="s">
        <v>18</v>
      </c>
      <c r="E14" s="2"/>
      <c r="F14" s="2">
        <v>60</v>
      </c>
      <c r="G14" s="2">
        <f t="shared" si="0"/>
        <v>2.0000000000000142</v>
      </c>
    </row>
    <row r="15" spans="1:7">
      <c r="A15" s="7">
        <v>42787</v>
      </c>
      <c r="B15" s="526">
        <v>12327</v>
      </c>
      <c r="C15" s="526" t="s">
        <v>15</v>
      </c>
      <c r="D15" t="s">
        <v>19</v>
      </c>
      <c r="E15" s="2"/>
      <c r="F15" s="2">
        <v>2</v>
      </c>
      <c r="G15" s="2">
        <f t="shared" si="0"/>
        <v>1.4210854715202004E-14</v>
      </c>
    </row>
    <row r="16" spans="1:7">
      <c r="A16" s="44">
        <v>42794</v>
      </c>
      <c r="B16" s="525" t="s">
        <v>14</v>
      </c>
      <c r="C16" s="525" t="s">
        <v>20</v>
      </c>
      <c r="D16" t="s">
        <v>16</v>
      </c>
      <c r="E16" s="2">
        <v>28.5</v>
      </c>
      <c r="G16" s="2">
        <f t="shared" si="0"/>
        <v>28.500000000000014</v>
      </c>
    </row>
    <row r="17" spans="1:7">
      <c r="B17" s="526"/>
      <c r="C17" s="526"/>
      <c r="D17" t="s">
        <v>17</v>
      </c>
      <c r="E17" s="2">
        <v>2</v>
      </c>
      <c r="G17" s="2">
        <f t="shared" si="0"/>
        <v>30.500000000000014</v>
      </c>
    </row>
    <row r="18" spans="1:7">
      <c r="B18" s="526"/>
      <c r="C18" s="526"/>
      <c r="D18" t="s">
        <v>18</v>
      </c>
      <c r="E18" s="2">
        <v>56</v>
      </c>
      <c r="G18" s="2">
        <f t="shared" si="0"/>
        <v>86.500000000000014</v>
      </c>
    </row>
    <row r="19" spans="1:7">
      <c r="B19" s="526"/>
      <c r="C19" s="526"/>
      <c r="D19" t="s">
        <v>19</v>
      </c>
      <c r="E19" s="2">
        <v>2</v>
      </c>
      <c r="G19" s="2">
        <f t="shared" si="0"/>
        <v>88.500000000000014</v>
      </c>
    </row>
    <row r="20" spans="1:7">
      <c r="A20" s="7">
        <v>42822</v>
      </c>
      <c r="B20" s="526">
        <v>12596</v>
      </c>
      <c r="C20" s="526" t="s">
        <v>20</v>
      </c>
      <c r="D20" t="s">
        <v>18</v>
      </c>
      <c r="E20" s="2"/>
      <c r="F20" s="2">
        <v>56</v>
      </c>
      <c r="G20" s="2">
        <f t="shared" si="0"/>
        <v>32.500000000000014</v>
      </c>
    </row>
    <row r="21" spans="1:7">
      <c r="A21" s="7">
        <v>42822</v>
      </c>
      <c r="B21" s="526">
        <v>12596</v>
      </c>
      <c r="C21" s="526" t="s">
        <v>20</v>
      </c>
      <c r="D21" t="s">
        <v>19</v>
      </c>
      <c r="E21" s="2"/>
      <c r="F21" s="2">
        <v>2</v>
      </c>
      <c r="G21" s="2">
        <f t="shared" si="0"/>
        <v>30.500000000000014</v>
      </c>
    </row>
    <row r="22" spans="1:7">
      <c r="A22" s="7">
        <v>42822</v>
      </c>
      <c r="B22" s="526">
        <v>12596</v>
      </c>
      <c r="C22" s="526" t="s">
        <v>20</v>
      </c>
      <c r="D22" t="s">
        <v>16</v>
      </c>
      <c r="E22" s="2"/>
      <c r="F22" s="2">
        <v>28.5</v>
      </c>
      <c r="G22" s="2">
        <f t="shared" si="0"/>
        <v>2.0000000000000142</v>
      </c>
    </row>
    <row r="23" spans="1:7">
      <c r="A23" s="7">
        <v>42822</v>
      </c>
      <c r="B23" s="526">
        <v>12596</v>
      </c>
      <c r="C23" s="526" t="s">
        <v>20</v>
      </c>
      <c r="D23" t="s">
        <v>17</v>
      </c>
      <c r="E23" s="2"/>
      <c r="F23" s="2">
        <v>2</v>
      </c>
      <c r="G23" s="2">
        <f t="shared" si="0"/>
        <v>1.4210854715202004E-14</v>
      </c>
    </row>
    <row r="24" spans="1:7">
      <c r="A24" s="44">
        <v>42825</v>
      </c>
      <c r="B24" s="525" t="s">
        <v>14</v>
      </c>
      <c r="C24" s="525" t="s">
        <v>23</v>
      </c>
      <c r="D24" t="s">
        <v>16</v>
      </c>
      <c r="E24" s="2">
        <v>26.9</v>
      </c>
      <c r="G24" s="2">
        <f t="shared" si="0"/>
        <v>26.900000000000013</v>
      </c>
    </row>
    <row r="25" spans="1:7">
      <c r="B25" s="526"/>
      <c r="C25" s="526"/>
      <c r="D25" t="s">
        <v>17</v>
      </c>
      <c r="E25" s="2">
        <v>2</v>
      </c>
      <c r="G25" s="2">
        <f t="shared" si="0"/>
        <v>28.900000000000013</v>
      </c>
    </row>
    <row r="26" spans="1:7">
      <c r="B26" s="526"/>
      <c r="C26" s="526"/>
      <c r="D26" t="s">
        <v>18</v>
      </c>
      <c r="E26" s="2">
        <v>60</v>
      </c>
      <c r="G26" s="2">
        <f t="shared" si="0"/>
        <v>88.9</v>
      </c>
    </row>
    <row r="27" spans="1:7">
      <c r="B27" s="526"/>
      <c r="C27" s="526"/>
      <c r="D27" t="s">
        <v>19</v>
      </c>
      <c r="E27" s="2">
        <v>2</v>
      </c>
      <c r="G27" s="2">
        <f t="shared" si="0"/>
        <v>90.9</v>
      </c>
    </row>
    <row r="28" spans="1:7">
      <c r="A28" s="7">
        <v>42893</v>
      </c>
      <c r="B28" s="526">
        <v>13078</v>
      </c>
      <c r="C28" s="526" t="s">
        <v>23</v>
      </c>
      <c r="D28" t="s">
        <v>16</v>
      </c>
      <c r="E28" s="2"/>
      <c r="F28" s="2">
        <v>26.9</v>
      </c>
      <c r="G28" s="2">
        <f t="shared" si="0"/>
        <v>64</v>
      </c>
    </row>
    <row r="29" spans="1:7">
      <c r="A29" s="7">
        <v>42893</v>
      </c>
      <c r="B29" s="526">
        <v>13078</v>
      </c>
      <c r="C29" s="526" t="s">
        <v>23</v>
      </c>
      <c r="D29" t="s">
        <v>17</v>
      </c>
      <c r="E29" s="2"/>
      <c r="F29" s="2">
        <v>2</v>
      </c>
      <c r="G29" s="2">
        <f t="shared" si="0"/>
        <v>62</v>
      </c>
    </row>
    <row r="30" spans="1:7">
      <c r="A30" s="7">
        <v>42950</v>
      </c>
      <c r="B30" s="526">
        <v>13420</v>
      </c>
      <c r="C30" s="526" t="s">
        <v>23</v>
      </c>
      <c r="D30" t="s">
        <v>18</v>
      </c>
      <c r="E30" s="2"/>
      <c r="F30" s="2">
        <v>60</v>
      </c>
      <c r="G30" s="2">
        <f t="shared" si="0"/>
        <v>2</v>
      </c>
    </row>
    <row r="31" spans="1:7">
      <c r="A31" s="7">
        <v>42950</v>
      </c>
      <c r="B31" s="526">
        <v>13420</v>
      </c>
      <c r="C31" s="526" t="s">
        <v>23</v>
      </c>
      <c r="D31" t="s">
        <v>19</v>
      </c>
      <c r="E31" s="2"/>
      <c r="F31" s="2">
        <v>2</v>
      </c>
      <c r="G31" s="2">
        <f t="shared" si="0"/>
        <v>0</v>
      </c>
    </row>
    <row r="32" spans="1:7">
      <c r="A32" s="44">
        <v>42855</v>
      </c>
      <c r="B32" s="525" t="s">
        <v>14</v>
      </c>
      <c r="C32" s="525" t="s">
        <v>24</v>
      </c>
      <c r="D32" t="s">
        <v>16</v>
      </c>
      <c r="E32" s="2">
        <v>28.1</v>
      </c>
      <c r="G32" s="2">
        <f t="shared" si="0"/>
        <v>28.1</v>
      </c>
    </row>
    <row r="33" spans="1:7">
      <c r="B33" s="526"/>
      <c r="C33" s="526"/>
      <c r="D33" t="s">
        <v>17</v>
      </c>
      <c r="E33" s="2">
        <v>2</v>
      </c>
      <c r="G33" s="2">
        <f t="shared" si="0"/>
        <v>30.1</v>
      </c>
    </row>
    <row r="34" spans="1:7">
      <c r="B34" s="526"/>
      <c r="C34" s="526"/>
      <c r="D34" t="s">
        <v>18</v>
      </c>
      <c r="E34" s="2">
        <v>60</v>
      </c>
      <c r="G34" s="2">
        <f t="shared" si="0"/>
        <v>90.1</v>
      </c>
    </row>
    <row r="35" spans="1:7">
      <c r="B35" s="526"/>
      <c r="C35" s="526"/>
      <c r="D35" t="s">
        <v>19</v>
      </c>
      <c r="E35" s="2">
        <v>2</v>
      </c>
      <c r="G35" s="2">
        <f t="shared" si="0"/>
        <v>92.1</v>
      </c>
    </row>
    <row r="36" spans="1:7">
      <c r="A36" s="7">
        <v>42893</v>
      </c>
      <c r="B36" s="526">
        <v>13078</v>
      </c>
      <c r="C36" s="526" t="s">
        <v>24</v>
      </c>
      <c r="D36" t="s">
        <v>16</v>
      </c>
      <c r="E36" s="2"/>
      <c r="F36" s="2">
        <v>28.1</v>
      </c>
      <c r="G36" s="2">
        <f t="shared" si="0"/>
        <v>63.999999999999993</v>
      </c>
    </row>
    <row r="37" spans="1:7">
      <c r="A37" s="7">
        <v>42893</v>
      </c>
      <c r="B37" s="526">
        <v>13078</v>
      </c>
      <c r="C37" s="526" t="s">
        <v>24</v>
      </c>
      <c r="D37" t="s">
        <v>17</v>
      </c>
      <c r="E37" s="2"/>
      <c r="F37" s="2">
        <v>2</v>
      </c>
      <c r="G37" s="2">
        <f t="shared" si="0"/>
        <v>61.999999999999993</v>
      </c>
    </row>
    <row r="38" spans="1:7">
      <c r="A38" s="7">
        <v>42950</v>
      </c>
      <c r="B38" s="526">
        <v>13392</v>
      </c>
      <c r="C38" s="526" t="s">
        <v>24</v>
      </c>
      <c r="D38" t="s">
        <v>19</v>
      </c>
      <c r="E38" s="2"/>
      <c r="F38" s="2">
        <v>2</v>
      </c>
      <c r="G38" s="2">
        <f t="shared" si="0"/>
        <v>59.999999999999993</v>
      </c>
    </row>
    <row r="39" spans="1:7">
      <c r="A39" s="7">
        <v>42950</v>
      </c>
      <c r="B39" s="526">
        <v>13392</v>
      </c>
      <c r="C39" s="526" t="s">
        <v>24</v>
      </c>
      <c r="D39" t="s">
        <v>18</v>
      </c>
      <c r="E39" s="2"/>
      <c r="F39" s="2">
        <v>60</v>
      </c>
      <c r="G39" s="2">
        <f t="shared" si="0"/>
        <v>0</v>
      </c>
    </row>
    <row r="40" spans="1:7">
      <c r="A40" s="44">
        <v>42886</v>
      </c>
      <c r="B40" s="525" t="s">
        <v>14</v>
      </c>
      <c r="C40" s="525" t="s">
        <v>25</v>
      </c>
      <c r="D40" t="s">
        <v>16</v>
      </c>
      <c r="E40" s="2">
        <v>26.9</v>
      </c>
      <c r="G40" s="2">
        <f t="shared" si="0"/>
        <v>26.9</v>
      </c>
    </row>
    <row r="41" spans="1:7">
      <c r="B41" s="526"/>
      <c r="C41" s="526"/>
      <c r="D41" t="s">
        <v>17</v>
      </c>
      <c r="E41" s="2">
        <v>2</v>
      </c>
      <c r="G41" s="2">
        <f t="shared" si="0"/>
        <v>28.9</v>
      </c>
    </row>
    <row r="42" spans="1:7">
      <c r="B42" s="526"/>
      <c r="C42" s="526"/>
      <c r="D42" t="s">
        <v>18</v>
      </c>
      <c r="E42" s="2">
        <v>60</v>
      </c>
      <c r="G42" s="2">
        <f t="shared" si="0"/>
        <v>88.9</v>
      </c>
    </row>
    <row r="43" spans="1:7">
      <c r="B43" s="526"/>
      <c r="C43" s="526"/>
      <c r="D43" t="s">
        <v>19</v>
      </c>
      <c r="E43" s="2">
        <v>2</v>
      </c>
      <c r="G43" s="2">
        <f t="shared" si="0"/>
        <v>90.9</v>
      </c>
    </row>
    <row r="44" spans="1:7">
      <c r="A44" s="7">
        <v>42950</v>
      </c>
      <c r="B44" s="526">
        <v>13392</v>
      </c>
      <c r="C44" s="526" t="s">
        <v>25</v>
      </c>
      <c r="D44" t="s">
        <v>18</v>
      </c>
      <c r="E44" s="2"/>
      <c r="F44" s="2">
        <v>60</v>
      </c>
      <c r="G44" s="2">
        <f t="shared" si="0"/>
        <v>30.900000000000006</v>
      </c>
    </row>
    <row r="45" spans="1:7">
      <c r="A45" s="7">
        <v>42950</v>
      </c>
      <c r="B45" s="526">
        <v>13392</v>
      </c>
      <c r="C45" s="526" t="s">
        <v>25</v>
      </c>
      <c r="D45" t="s">
        <v>19</v>
      </c>
      <c r="E45" s="2"/>
      <c r="F45" s="2">
        <v>2</v>
      </c>
      <c r="G45" s="2">
        <f t="shared" si="0"/>
        <v>28.900000000000006</v>
      </c>
    </row>
    <row r="46" spans="1:7">
      <c r="A46" s="7">
        <v>42950</v>
      </c>
      <c r="B46" s="526">
        <v>13393</v>
      </c>
      <c r="C46" s="526" t="s">
        <v>25</v>
      </c>
      <c r="D46" t="s">
        <v>16</v>
      </c>
      <c r="E46" s="2"/>
      <c r="F46" s="2">
        <v>26.9</v>
      </c>
      <c r="G46" s="2">
        <f t="shared" si="0"/>
        <v>2.0000000000000071</v>
      </c>
    </row>
    <row r="47" spans="1:7">
      <c r="A47" s="7">
        <v>42950</v>
      </c>
      <c r="B47" s="526">
        <v>13393</v>
      </c>
      <c r="C47" s="526" t="s">
        <v>25</v>
      </c>
      <c r="D47" t="s">
        <v>17</v>
      </c>
      <c r="E47" s="2"/>
      <c r="F47" s="2">
        <v>2</v>
      </c>
      <c r="G47" s="2">
        <f t="shared" si="0"/>
        <v>7.1054273576010019E-15</v>
      </c>
    </row>
    <row r="48" spans="1:7">
      <c r="A48" s="44">
        <v>42916</v>
      </c>
      <c r="B48" s="525" t="s">
        <v>14</v>
      </c>
      <c r="C48" s="525" t="s">
        <v>26</v>
      </c>
      <c r="D48" t="s">
        <v>16</v>
      </c>
      <c r="E48" s="2">
        <v>26.1</v>
      </c>
      <c r="G48" s="2">
        <f t="shared" si="0"/>
        <v>26.100000000000009</v>
      </c>
    </row>
    <row r="49" spans="1:7">
      <c r="B49" s="526"/>
      <c r="C49" s="526"/>
      <c r="D49" t="s">
        <v>17</v>
      </c>
      <c r="E49" s="2">
        <v>2</v>
      </c>
      <c r="G49" s="2">
        <f t="shared" si="0"/>
        <v>28.100000000000009</v>
      </c>
    </row>
    <row r="50" spans="1:7">
      <c r="B50" s="526"/>
      <c r="C50" s="526"/>
      <c r="D50" t="s">
        <v>18</v>
      </c>
      <c r="E50" s="2">
        <v>60</v>
      </c>
      <c r="G50" s="2">
        <f t="shared" si="0"/>
        <v>88.100000000000009</v>
      </c>
    </row>
    <row r="51" spans="1:7">
      <c r="B51" s="526"/>
      <c r="C51" s="526"/>
      <c r="D51" t="s">
        <v>19</v>
      </c>
      <c r="E51" s="2">
        <v>2</v>
      </c>
      <c r="G51" s="2">
        <f t="shared" si="0"/>
        <v>90.100000000000009</v>
      </c>
    </row>
    <row r="52" spans="1:7">
      <c r="A52" s="7">
        <v>42950</v>
      </c>
      <c r="B52" s="526">
        <v>13393</v>
      </c>
      <c r="C52" s="526" t="s">
        <v>26</v>
      </c>
      <c r="D52" t="s">
        <v>16</v>
      </c>
      <c r="E52" s="2"/>
      <c r="F52" s="2">
        <v>26.1</v>
      </c>
      <c r="G52" s="2">
        <f t="shared" si="0"/>
        <v>64</v>
      </c>
    </row>
    <row r="53" spans="1:7">
      <c r="A53" s="7">
        <v>42950</v>
      </c>
      <c r="B53" s="526">
        <v>13393</v>
      </c>
      <c r="C53" s="526" t="s">
        <v>26</v>
      </c>
      <c r="D53" t="s">
        <v>17</v>
      </c>
      <c r="E53" s="2"/>
      <c r="F53" s="2">
        <v>2</v>
      </c>
      <c r="G53" s="2">
        <f t="shared" si="0"/>
        <v>62</v>
      </c>
    </row>
    <row r="54" spans="1:7">
      <c r="A54" s="7">
        <v>42950</v>
      </c>
      <c r="B54" s="526">
        <v>13392</v>
      </c>
      <c r="C54" s="526" t="s">
        <v>26</v>
      </c>
      <c r="D54" t="s">
        <v>18</v>
      </c>
      <c r="E54" s="2"/>
      <c r="F54" s="2">
        <v>60</v>
      </c>
      <c r="G54" s="2">
        <f t="shared" si="0"/>
        <v>2</v>
      </c>
    </row>
    <row r="55" spans="1:7">
      <c r="A55" s="7">
        <v>42950</v>
      </c>
      <c r="B55" s="526">
        <v>13392</v>
      </c>
      <c r="C55" s="526" t="s">
        <v>26</v>
      </c>
      <c r="D55" t="s">
        <v>19</v>
      </c>
      <c r="E55" s="2"/>
      <c r="F55" s="2">
        <v>2</v>
      </c>
      <c r="G55" s="2">
        <f t="shared" si="0"/>
        <v>0</v>
      </c>
    </row>
    <row r="56" spans="1:7">
      <c r="A56" s="44">
        <v>42947</v>
      </c>
      <c r="B56" s="525" t="s">
        <v>14</v>
      </c>
      <c r="C56" s="525" t="s">
        <v>27</v>
      </c>
      <c r="D56" t="s">
        <v>16</v>
      </c>
      <c r="E56" s="2">
        <v>24.9</v>
      </c>
      <c r="G56" s="2">
        <f t="shared" si="0"/>
        <v>24.9</v>
      </c>
    </row>
    <row r="57" spans="1:7">
      <c r="B57" s="526"/>
      <c r="C57" s="526"/>
      <c r="D57" t="s">
        <v>17</v>
      </c>
      <c r="E57" s="2">
        <v>2</v>
      </c>
      <c r="G57" s="2">
        <f t="shared" si="0"/>
        <v>26.9</v>
      </c>
    </row>
    <row r="58" spans="1:7">
      <c r="B58" s="526"/>
      <c r="C58" s="526"/>
      <c r="D58" t="s">
        <v>18</v>
      </c>
      <c r="E58" s="2">
        <v>60</v>
      </c>
      <c r="G58" s="2">
        <f t="shared" si="0"/>
        <v>86.9</v>
      </c>
    </row>
    <row r="59" spans="1:7">
      <c r="B59" s="526"/>
      <c r="C59" s="526"/>
      <c r="D59" t="s">
        <v>19</v>
      </c>
      <c r="E59" s="2">
        <v>2</v>
      </c>
      <c r="G59" s="2">
        <f t="shared" si="0"/>
        <v>88.9</v>
      </c>
    </row>
    <row r="60" spans="1:7">
      <c r="A60" s="7">
        <v>42950</v>
      </c>
      <c r="B60" s="526">
        <v>13392</v>
      </c>
      <c r="C60" s="526" t="s">
        <v>27</v>
      </c>
      <c r="D60" t="s">
        <v>19</v>
      </c>
      <c r="F60" s="2">
        <v>2</v>
      </c>
      <c r="G60" s="2">
        <f t="shared" si="0"/>
        <v>86.9</v>
      </c>
    </row>
    <row r="61" spans="1:7">
      <c r="A61" s="7">
        <v>42950</v>
      </c>
      <c r="B61" s="526">
        <v>13392</v>
      </c>
      <c r="C61" s="526" t="s">
        <v>27</v>
      </c>
      <c r="D61" t="s">
        <v>18</v>
      </c>
      <c r="F61" s="2">
        <v>60</v>
      </c>
      <c r="G61" s="2">
        <f t="shared" si="0"/>
        <v>26.900000000000006</v>
      </c>
    </row>
    <row r="62" spans="1:7">
      <c r="A62" s="7">
        <v>42971</v>
      </c>
      <c r="B62" s="526">
        <v>13476</v>
      </c>
      <c r="C62" s="526" t="s">
        <v>27</v>
      </c>
      <c r="D62" t="s">
        <v>16</v>
      </c>
      <c r="F62" s="2">
        <v>24.9</v>
      </c>
      <c r="G62" s="2">
        <f t="shared" si="0"/>
        <v>2.0000000000000071</v>
      </c>
    </row>
    <row r="63" spans="1:7">
      <c r="A63" s="7">
        <v>42971</v>
      </c>
      <c r="B63" s="526">
        <v>13476</v>
      </c>
      <c r="C63" s="526" t="s">
        <v>27</v>
      </c>
      <c r="D63" t="s">
        <v>17</v>
      </c>
      <c r="F63" s="2">
        <v>2</v>
      </c>
      <c r="G63" s="2">
        <f t="shared" si="0"/>
        <v>7.1054273576010019E-15</v>
      </c>
    </row>
    <row r="64" spans="1:7">
      <c r="A64" s="44">
        <v>42978</v>
      </c>
      <c r="B64" s="525" t="s">
        <v>14</v>
      </c>
      <c r="C64" s="525" t="s">
        <v>28</v>
      </c>
      <c r="D64" t="s">
        <v>16</v>
      </c>
      <c r="E64" s="2">
        <v>24.9</v>
      </c>
      <c r="G64" s="2">
        <f t="shared" si="0"/>
        <v>24.900000000000006</v>
      </c>
    </row>
    <row r="65" spans="1:11">
      <c r="B65" s="526"/>
      <c r="C65" s="526"/>
      <c r="D65" t="s">
        <v>17</v>
      </c>
      <c r="E65" s="2">
        <v>2</v>
      </c>
      <c r="G65" s="2">
        <f t="shared" si="0"/>
        <v>26.900000000000006</v>
      </c>
    </row>
    <row r="66" spans="1:11">
      <c r="B66" s="526"/>
      <c r="C66" s="526"/>
      <c r="D66" t="s">
        <v>18</v>
      </c>
      <c r="E66" s="2">
        <v>60</v>
      </c>
      <c r="G66" s="2">
        <f t="shared" si="0"/>
        <v>86.9</v>
      </c>
    </row>
    <row r="67" spans="1:11">
      <c r="B67" s="526"/>
      <c r="C67" s="526"/>
      <c r="D67" t="s">
        <v>19</v>
      </c>
      <c r="E67" s="2">
        <v>2</v>
      </c>
      <c r="G67" s="2">
        <f t="shared" si="0"/>
        <v>88.9</v>
      </c>
    </row>
    <row r="68" spans="1:11">
      <c r="A68" s="7">
        <v>42978</v>
      </c>
      <c r="B68" s="526" t="s">
        <v>114</v>
      </c>
      <c r="C68" s="526" t="s">
        <v>28</v>
      </c>
      <c r="D68" t="s">
        <v>18</v>
      </c>
      <c r="E68" s="2"/>
      <c r="F68" s="2">
        <v>60</v>
      </c>
      <c r="G68" s="2">
        <f t="shared" si="0"/>
        <v>28.900000000000006</v>
      </c>
    </row>
    <row r="69" spans="1:11">
      <c r="A69" s="7">
        <v>42978</v>
      </c>
      <c r="B69" s="526" t="s">
        <v>114</v>
      </c>
      <c r="C69" s="526" t="s">
        <v>28</v>
      </c>
      <c r="D69" t="s">
        <v>19</v>
      </c>
      <c r="E69" s="2"/>
      <c r="F69" s="2">
        <v>2</v>
      </c>
      <c r="G69" s="2">
        <f t="shared" si="0"/>
        <v>26.900000000000006</v>
      </c>
    </row>
    <row r="70" spans="1:11">
      <c r="A70" s="7">
        <v>43067</v>
      </c>
      <c r="B70" s="526">
        <v>14152</v>
      </c>
      <c r="C70" s="526" t="s">
        <v>28</v>
      </c>
      <c r="D70" t="s">
        <v>16</v>
      </c>
      <c r="E70" s="2"/>
      <c r="F70" s="2">
        <v>24.9</v>
      </c>
      <c r="G70" s="2">
        <f t="shared" si="0"/>
        <v>2.0000000000000071</v>
      </c>
    </row>
    <row r="71" spans="1:11">
      <c r="A71" s="7">
        <v>43067</v>
      </c>
      <c r="B71" s="526">
        <v>14152</v>
      </c>
      <c r="C71" s="526" t="s">
        <v>28</v>
      </c>
      <c r="D71" t="s">
        <v>17</v>
      </c>
      <c r="E71" s="2"/>
      <c r="F71" s="2">
        <v>2</v>
      </c>
      <c r="G71" s="2">
        <f t="shared" si="0"/>
        <v>7.1054273576010019E-15</v>
      </c>
    </row>
    <row r="72" spans="1:11">
      <c r="A72" s="44">
        <v>43008</v>
      </c>
      <c r="B72" s="525" t="s">
        <v>14</v>
      </c>
      <c r="C72" s="525" t="s">
        <v>29</v>
      </c>
      <c r="D72" t="s">
        <v>16</v>
      </c>
      <c r="E72" s="2">
        <v>21.3</v>
      </c>
      <c r="G72" s="2">
        <f t="shared" si="0"/>
        <v>21.300000000000008</v>
      </c>
    </row>
    <row r="73" spans="1:11">
      <c r="B73" s="526"/>
      <c r="C73" s="526"/>
      <c r="D73" t="s">
        <v>17</v>
      </c>
      <c r="E73" s="2">
        <v>2</v>
      </c>
      <c r="G73" s="2">
        <f t="shared" si="0"/>
        <v>23.300000000000008</v>
      </c>
    </row>
    <row r="74" spans="1:11">
      <c r="B74" s="526"/>
      <c r="C74" s="526"/>
      <c r="D74" t="s">
        <v>18</v>
      </c>
      <c r="E74" s="2">
        <v>60</v>
      </c>
      <c r="G74" s="2">
        <f t="shared" ref="G74:G145" si="1">+G73+E74-F74</f>
        <v>83.300000000000011</v>
      </c>
    </row>
    <row r="75" spans="1:11">
      <c r="B75" s="526"/>
      <c r="C75" s="526"/>
      <c r="D75" t="s">
        <v>19</v>
      </c>
      <c r="E75" s="2">
        <v>2</v>
      </c>
      <c r="G75" s="2">
        <f t="shared" si="1"/>
        <v>85.300000000000011</v>
      </c>
    </row>
    <row r="76" spans="1:11">
      <c r="A76" s="7">
        <v>43008</v>
      </c>
      <c r="B76" s="526" t="s">
        <v>114</v>
      </c>
      <c r="C76" s="526" t="s">
        <v>29</v>
      </c>
      <c r="D76" t="s">
        <v>18</v>
      </c>
      <c r="E76" s="2"/>
      <c r="F76" s="2">
        <v>20</v>
      </c>
      <c r="G76" s="2">
        <f t="shared" si="1"/>
        <v>65.300000000000011</v>
      </c>
    </row>
    <row r="77" spans="1:11">
      <c r="A77" s="7">
        <v>43067</v>
      </c>
      <c r="B77" s="526">
        <v>14152</v>
      </c>
      <c r="C77" s="526" t="s">
        <v>29</v>
      </c>
      <c r="D77" t="s">
        <v>18</v>
      </c>
      <c r="E77" s="2"/>
      <c r="F77" s="2">
        <v>40</v>
      </c>
      <c r="G77" s="2">
        <f t="shared" si="1"/>
        <v>25.300000000000011</v>
      </c>
      <c r="K77" s="26">
        <v>223.8</v>
      </c>
    </row>
    <row r="78" spans="1:11">
      <c r="A78" s="7">
        <v>43067</v>
      </c>
      <c r="B78" s="526">
        <v>14152</v>
      </c>
      <c r="C78" s="526" t="s">
        <v>29</v>
      </c>
      <c r="D78" t="s">
        <v>19</v>
      </c>
      <c r="E78" s="2"/>
      <c r="F78" s="2">
        <v>2</v>
      </c>
      <c r="G78" s="2">
        <f t="shared" si="1"/>
        <v>23.300000000000011</v>
      </c>
      <c r="K78" s="26">
        <f>250.8-K77</f>
        <v>27</v>
      </c>
    </row>
    <row r="79" spans="1:11">
      <c r="A79" s="7">
        <v>43067</v>
      </c>
      <c r="B79" s="526">
        <v>14152</v>
      </c>
      <c r="C79" s="526" t="s">
        <v>29</v>
      </c>
      <c r="D79" t="s">
        <v>16</v>
      </c>
      <c r="E79" s="2"/>
      <c r="F79" s="2">
        <v>21.3</v>
      </c>
      <c r="G79" s="2">
        <f t="shared" si="1"/>
        <v>2.0000000000000107</v>
      </c>
    </row>
    <row r="80" spans="1:11">
      <c r="A80" s="7">
        <v>43067</v>
      </c>
      <c r="B80" s="526">
        <v>14152</v>
      </c>
      <c r="C80" s="526" t="s">
        <v>29</v>
      </c>
      <c r="D80" t="s">
        <v>17</v>
      </c>
      <c r="E80" s="2"/>
      <c r="F80" s="2">
        <v>2</v>
      </c>
      <c r="G80" s="2">
        <f t="shared" si="1"/>
        <v>1.0658141036401503E-14</v>
      </c>
    </row>
    <row r="81" spans="1:7">
      <c r="A81" s="44">
        <v>43039</v>
      </c>
      <c r="B81" s="525" t="s">
        <v>14</v>
      </c>
      <c r="C81" s="525" t="s">
        <v>30</v>
      </c>
      <c r="D81" t="s">
        <v>16</v>
      </c>
      <c r="E81" s="2">
        <v>21.2</v>
      </c>
      <c r="G81" s="2">
        <f t="shared" si="1"/>
        <v>21.20000000000001</v>
      </c>
    </row>
    <row r="82" spans="1:7">
      <c r="B82" s="526"/>
      <c r="C82" s="526"/>
      <c r="D82" t="s">
        <v>17</v>
      </c>
      <c r="E82" s="2">
        <v>2</v>
      </c>
      <c r="G82" s="2">
        <f t="shared" si="1"/>
        <v>23.20000000000001</v>
      </c>
    </row>
    <row r="83" spans="1:7">
      <c r="B83" s="526"/>
      <c r="C83" s="526"/>
      <c r="D83" t="s">
        <v>18</v>
      </c>
      <c r="E83" s="2">
        <v>60</v>
      </c>
      <c r="G83" s="2">
        <f t="shared" si="1"/>
        <v>83.200000000000017</v>
      </c>
    </row>
    <row r="84" spans="1:7">
      <c r="B84" s="526"/>
      <c r="C84" s="526"/>
      <c r="D84" t="s">
        <v>19</v>
      </c>
      <c r="E84" s="2">
        <v>2</v>
      </c>
      <c r="G84" s="2">
        <f t="shared" si="1"/>
        <v>85.200000000000017</v>
      </c>
    </row>
    <row r="85" spans="1:7">
      <c r="A85" s="7">
        <v>43039</v>
      </c>
      <c r="B85" s="526" t="s">
        <v>114</v>
      </c>
      <c r="C85" s="526" t="s">
        <v>30</v>
      </c>
      <c r="D85" t="s">
        <v>18</v>
      </c>
      <c r="E85" s="2"/>
      <c r="F85" s="2">
        <v>60</v>
      </c>
      <c r="G85" s="2">
        <f t="shared" si="1"/>
        <v>25.200000000000017</v>
      </c>
    </row>
    <row r="86" spans="1:7" ht="15.75" customHeight="1">
      <c r="A86" s="7">
        <v>43039</v>
      </c>
      <c r="B86" s="526" t="s">
        <v>114</v>
      </c>
      <c r="C86" s="526" t="s">
        <v>30</v>
      </c>
      <c r="D86" t="s">
        <v>19</v>
      </c>
      <c r="E86" s="2"/>
      <c r="F86" s="2">
        <v>2</v>
      </c>
      <c r="G86" s="2">
        <f t="shared" si="1"/>
        <v>23.200000000000017</v>
      </c>
    </row>
    <row r="87" spans="1:7">
      <c r="A87" s="7">
        <v>43067</v>
      </c>
      <c r="B87" s="526">
        <v>14152</v>
      </c>
      <c r="C87" s="526" t="s">
        <v>30</v>
      </c>
      <c r="D87" t="s">
        <v>16</v>
      </c>
      <c r="E87" s="2"/>
      <c r="F87" s="2">
        <v>21.2</v>
      </c>
      <c r="G87" s="2">
        <f t="shared" si="1"/>
        <v>2.0000000000000178</v>
      </c>
    </row>
    <row r="88" spans="1:7">
      <c r="A88" s="7">
        <v>43067</v>
      </c>
      <c r="B88" s="526">
        <v>14152</v>
      </c>
      <c r="C88" s="526" t="s">
        <v>30</v>
      </c>
      <c r="D88" t="s">
        <v>17</v>
      </c>
      <c r="E88" s="2"/>
      <c r="F88" s="2">
        <v>2</v>
      </c>
      <c r="G88" s="2">
        <f t="shared" si="1"/>
        <v>1.7763568394002505E-14</v>
      </c>
    </row>
    <row r="89" spans="1:7">
      <c r="A89" s="44">
        <v>43069</v>
      </c>
      <c r="B89" s="525" t="s">
        <v>14</v>
      </c>
      <c r="C89" s="525" t="s">
        <v>33</v>
      </c>
      <c r="D89" t="s">
        <v>16</v>
      </c>
      <c r="E89" s="2">
        <v>22.6</v>
      </c>
      <c r="G89" s="2">
        <f t="shared" si="1"/>
        <v>22.600000000000019</v>
      </c>
    </row>
    <row r="90" spans="1:7">
      <c r="A90" s="44"/>
      <c r="B90" s="525"/>
      <c r="C90" s="525"/>
      <c r="D90" t="s">
        <v>17</v>
      </c>
      <c r="E90" s="2">
        <v>2</v>
      </c>
      <c r="G90" s="2">
        <f t="shared" si="1"/>
        <v>24.600000000000019</v>
      </c>
    </row>
    <row r="91" spans="1:7">
      <c r="B91" s="526"/>
      <c r="C91" s="526"/>
      <c r="D91" t="s">
        <v>18</v>
      </c>
      <c r="E91" s="2">
        <v>60</v>
      </c>
      <c r="G91" s="2">
        <f t="shared" si="1"/>
        <v>84.600000000000023</v>
      </c>
    </row>
    <row r="92" spans="1:7">
      <c r="B92" s="526"/>
      <c r="C92" s="526"/>
      <c r="D92" t="s">
        <v>19</v>
      </c>
      <c r="E92" s="2">
        <v>2</v>
      </c>
      <c r="G92" s="2">
        <f t="shared" si="1"/>
        <v>86.600000000000023</v>
      </c>
    </row>
    <row r="93" spans="1:7">
      <c r="B93" s="526"/>
      <c r="C93" s="526"/>
      <c r="D93" t="s">
        <v>90</v>
      </c>
      <c r="E93" s="2">
        <v>10</v>
      </c>
      <c r="G93" s="2">
        <f t="shared" si="1"/>
        <v>96.600000000000023</v>
      </c>
    </row>
    <row r="94" spans="1:7">
      <c r="A94" s="7">
        <v>43069</v>
      </c>
      <c r="B94" s="526" t="s">
        <v>114</v>
      </c>
      <c r="C94" s="526" t="s">
        <v>33</v>
      </c>
      <c r="D94" t="s">
        <v>18</v>
      </c>
      <c r="E94" s="2"/>
      <c r="F94" s="2">
        <v>15</v>
      </c>
      <c r="G94" s="2">
        <f t="shared" si="1"/>
        <v>81.600000000000023</v>
      </c>
    </row>
    <row r="95" spans="1:7">
      <c r="A95" s="7">
        <v>43161</v>
      </c>
      <c r="B95" s="526">
        <v>14782</v>
      </c>
      <c r="C95" s="526" t="s">
        <v>33</v>
      </c>
      <c r="D95" t="s">
        <v>16</v>
      </c>
      <c r="E95" s="2"/>
      <c r="F95" s="2">
        <v>22.6</v>
      </c>
      <c r="G95" s="2">
        <f t="shared" si="1"/>
        <v>59.000000000000021</v>
      </c>
    </row>
    <row r="96" spans="1:7">
      <c r="A96" s="7">
        <v>43161</v>
      </c>
      <c r="B96" s="526">
        <v>14782</v>
      </c>
      <c r="C96" s="526" t="s">
        <v>33</v>
      </c>
      <c r="D96" t="s">
        <v>17</v>
      </c>
      <c r="E96" s="2"/>
      <c r="F96" s="2">
        <v>2</v>
      </c>
      <c r="G96" s="2">
        <f t="shared" si="1"/>
        <v>57.000000000000021</v>
      </c>
    </row>
    <row r="97" spans="1:7">
      <c r="A97" s="7">
        <v>43161</v>
      </c>
      <c r="B97" s="526">
        <v>14782</v>
      </c>
      <c r="C97" s="526" t="s">
        <v>33</v>
      </c>
      <c r="D97" t="s">
        <v>18</v>
      </c>
      <c r="E97" s="2"/>
      <c r="F97" s="2">
        <v>45</v>
      </c>
      <c r="G97" s="2">
        <f t="shared" si="1"/>
        <v>12.000000000000021</v>
      </c>
    </row>
    <row r="98" spans="1:7">
      <c r="A98" s="7">
        <v>43161</v>
      </c>
      <c r="B98" s="526">
        <v>14782</v>
      </c>
      <c r="C98" s="526" t="s">
        <v>33</v>
      </c>
      <c r="D98" t="s">
        <v>19</v>
      </c>
      <c r="E98" s="2"/>
      <c r="F98" s="2">
        <v>2</v>
      </c>
      <c r="G98" s="2">
        <f t="shared" si="1"/>
        <v>10.000000000000021</v>
      </c>
    </row>
    <row r="99" spans="1:7">
      <c r="A99" s="7">
        <v>43186</v>
      </c>
      <c r="B99" s="526">
        <v>15050</v>
      </c>
      <c r="C99" s="526" t="s">
        <v>33</v>
      </c>
      <c r="D99" t="s">
        <v>90</v>
      </c>
      <c r="E99" s="2"/>
      <c r="F99" s="2">
        <v>10</v>
      </c>
      <c r="G99" s="2">
        <f t="shared" si="1"/>
        <v>2.1316282072803006E-14</v>
      </c>
    </row>
    <row r="100" spans="1:7">
      <c r="A100" s="44">
        <v>43100</v>
      </c>
      <c r="B100" s="525" t="s">
        <v>14</v>
      </c>
      <c r="C100" s="525" t="s">
        <v>34</v>
      </c>
      <c r="D100" t="s">
        <v>16</v>
      </c>
      <c r="E100" s="2">
        <v>24.6</v>
      </c>
      <c r="G100" s="2">
        <f t="shared" si="1"/>
        <v>24.600000000000023</v>
      </c>
    </row>
    <row r="101" spans="1:7">
      <c r="A101" s="44"/>
      <c r="B101" s="525"/>
      <c r="C101" s="525"/>
      <c r="D101" t="s">
        <v>17</v>
      </c>
      <c r="E101" s="2">
        <v>2</v>
      </c>
      <c r="G101" s="2">
        <f t="shared" si="1"/>
        <v>26.600000000000023</v>
      </c>
    </row>
    <row r="102" spans="1:7">
      <c r="B102" s="526"/>
      <c r="C102" s="526"/>
      <c r="D102" t="s">
        <v>18</v>
      </c>
      <c r="E102" s="2">
        <v>60</v>
      </c>
      <c r="G102" s="2">
        <f t="shared" si="1"/>
        <v>86.600000000000023</v>
      </c>
    </row>
    <row r="103" spans="1:7">
      <c r="B103" s="526"/>
      <c r="C103" s="526"/>
      <c r="D103" t="s">
        <v>19</v>
      </c>
      <c r="E103" s="2">
        <v>2</v>
      </c>
      <c r="G103" s="2">
        <f t="shared" si="1"/>
        <v>88.600000000000023</v>
      </c>
    </row>
    <row r="104" spans="1:7">
      <c r="A104" s="7">
        <v>43118</v>
      </c>
      <c r="B104" s="526">
        <v>14497</v>
      </c>
      <c r="C104" s="526" t="s">
        <v>34</v>
      </c>
      <c r="D104" t="s">
        <v>16</v>
      </c>
      <c r="E104" s="2"/>
      <c r="F104" s="2">
        <v>24.6</v>
      </c>
      <c r="G104" s="2">
        <f t="shared" si="1"/>
        <v>64.000000000000028</v>
      </c>
    </row>
    <row r="105" spans="1:7">
      <c r="A105" s="7">
        <v>43118</v>
      </c>
      <c r="B105" s="526">
        <v>14497</v>
      </c>
      <c r="C105" s="526" t="s">
        <v>34</v>
      </c>
      <c r="D105" t="s">
        <v>17</v>
      </c>
      <c r="E105" s="2"/>
      <c r="F105" s="2">
        <v>2</v>
      </c>
      <c r="G105" s="2">
        <f t="shared" si="1"/>
        <v>62.000000000000028</v>
      </c>
    </row>
    <row r="106" spans="1:7">
      <c r="A106" s="7">
        <v>43161</v>
      </c>
      <c r="B106" s="526">
        <v>14782</v>
      </c>
      <c r="C106" s="526" t="s">
        <v>34</v>
      </c>
      <c r="D106" t="s">
        <v>18</v>
      </c>
      <c r="E106" s="2"/>
      <c r="F106" s="2">
        <v>60</v>
      </c>
      <c r="G106" s="2">
        <f t="shared" si="1"/>
        <v>2.0000000000000284</v>
      </c>
    </row>
    <row r="107" spans="1:7">
      <c r="A107" s="7">
        <v>43161</v>
      </c>
      <c r="B107" s="526">
        <v>14782</v>
      </c>
      <c r="C107" s="526" t="s">
        <v>34</v>
      </c>
      <c r="D107" t="s">
        <v>19</v>
      </c>
      <c r="E107" s="2"/>
      <c r="F107" s="2">
        <v>2</v>
      </c>
      <c r="G107" s="2">
        <f t="shared" si="1"/>
        <v>2.8421709430404007E-14</v>
      </c>
    </row>
    <row r="108" spans="1:7">
      <c r="A108" s="44">
        <v>43131</v>
      </c>
      <c r="B108" s="525" t="s">
        <v>14</v>
      </c>
      <c r="C108" s="525" t="s">
        <v>15</v>
      </c>
      <c r="D108" t="s">
        <v>16</v>
      </c>
      <c r="E108" s="2">
        <v>21.9</v>
      </c>
      <c r="G108" s="2">
        <f t="shared" si="1"/>
        <v>21.900000000000027</v>
      </c>
    </row>
    <row r="109" spans="1:7">
      <c r="A109" s="44"/>
      <c r="B109" s="525"/>
      <c r="C109" s="525"/>
      <c r="D109" t="s">
        <v>17</v>
      </c>
      <c r="E109" s="2">
        <v>2</v>
      </c>
      <c r="G109" s="2">
        <f t="shared" si="1"/>
        <v>23.900000000000027</v>
      </c>
    </row>
    <row r="110" spans="1:7">
      <c r="B110" s="526"/>
      <c r="C110" s="526"/>
      <c r="D110" t="s">
        <v>18</v>
      </c>
      <c r="E110" s="2">
        <v>60</v>
      </c>
      <c r="G110" s="2">
        <f t="shared" si="1"/>
        <v>83.900000000000034</v>
      </c>
    </row>
    <row r="111" spans="1:7">
      <c r="B111" s="526"/>
      <c r="C111" s="526"/>
      <c r="D111" t="s">
        <v>19</v>
      </c>
      <c r="E111" s="2">
        <v>2</v>
      </c>
      <c r="G111" s="2">
        <f t="shared" si="1"/>
        <v>85.900000000000034</v>
      </c>
    </row>
    <row r="112" spans="1:7">
      <c r="A112" s="7">
        <v>43161</v>
      </c>
      <c r="B112" s="526">
        <v>14774</v>
      </c>
      <c r="C112" s="526" t="s">
        <v>15</v>
      </c>
      <c r="D112" t="s">
        <v>16</v>
      </c>
      <c r="E112" s="2"/>
      <c r="F112" s="2">
        <v>21.9</v>
      </c>
      <c r="G112" s="2">
        <f t="shared" si="1"/>
        <v>64.000000000000028</v>
      </c>
    </row>
    <row r="113" spans="1:7">
      <c r="A113" s="7">
        <v>43161</v>
      </c>
      <c r="B113" s="526">
        <v>14774</v>
      </c>
      <c r="C113" s="526" t="s">
        <v>15</v>
      </c>
      <c r="D113" t="s">
        <v>17</v>
      </c>
      <c r="E113" s="2"/>
      <c r="F113" s="2">
        <v>2</v>
      </c>
      <c r="G113" s="2">
        <f t="shared" si="1"/>
        <v>62.000000000000028</v>
      </c>
    </row>
    <row r="114" spans="1:7">
      <c r="A114" s="7">
        <v>43186</v>
      </c>
      <c r="B114" s="526">
        <v>15050</v>
      </c>
      <c r="C114" s="526" t="s">
        <v>20</v>
      </c>
      <c r="D114" t="s">
        <v>18</v>
      </c>
      <c r="E114" s="2"/>
      <c r="F114" s="2">
        <v>60</v>
      </c>
      <c r="G114" s="2">
        <f t="shared" si="1"/>
        <v>2.0000000000000284</v>
      </c>
    </row>
    <row r="115" spans="1:7">
      <c r="A115" s="7">
        <v>43186</v>
      </c>
      <c r="B115" s="526">
        <v>15050</v>
      </c>
      <c r="C115" s="526" t="s">
        <v>20</v>
      </c>
      <c r="D115" t="s">
        <v>19</v>
      </c>
      <c r="E115" s="2"/>
      <c r="F115" s="2">
        <v>2</v>
      </c>
      <c r="G115" s="2">
        <f t="shared" si="1"/>
        <v>2.8421709430404007E-14</v>
      </c>
    </row>
    <row r="116" spans="1:7">
      <c r="A116" s="44">
        <v>43159</v>
      </c>
      <c r="B116" s="525" t="s">
        <v>14</v>
      </c>
      <c r="C116" s="525" t="s">
        <v>20</v>
      </c>
      <c r="D116" t="s">
        <v>16</v>
      </c>
      <c r="E116" s="2">
        <v>27.1</v>
      </c>
      <c r="G116" s="2">
        <f t="shared" si="1"/>
        <v>27.10000000000003</v>
      </c>
    </row>
    <row r="117" spans="1:7">
      <c r="A117" s="44"/>
      <c r="B117" s="525"/>
      <c r="C117" s="525"/>
      <c r="D117" t="s">
        <v>17</v>
      </c>
      <c r="E117" s="2">
        <v>2</v>
      </c>
      <c r="G117" s="2">
        <f t="shared" si="1"/>
        <v>29.10000000000003</v>
      </c>
    </row>
    <row r="118" spans="1:7">
      <c r="B118" s="526"/>
      <c r="C118" s="526"/>
      <c r="D118" t="s">
        <v>18</v>
      </c>
      <c r="E118" s="2">
        <v>56</v>
      </c>
      <c r="G118" s="2">
        <f t="shared" si="1"/>
        <v>85.100000000000023</v>
      </c>
    </row>
    <row r="119" spans="1:7">
      <c r="B119" s="526"/>
      <c r="C119" s="526"/>
      <c r="D119" t="s">
        <v>19</v>
      </c>
      <c r="E119" s="2">
        <v>5</v>
      </c>
      <c r="G119" s="2">
        <f t="shared" si="1"/>
        <v>90.100000000000023</v>
      </c>
    </row>
    <row r="120" spans="1:7">
      <c r="A120" s="7">
        <v>43182</v>
      </c>
      <c r="B120" s="526">
        <v>14938</v>
      </c>
      <c r="C120" s="526" t="s">
        <v>20</v>
      </c>
      <c r="D120" t="s">
        <v>16</v>
      </c>
      <c r="E120" s="2"/>
      <c r="F120" s="2">
        <v>27.1</v>
      </c>
      <c r="G120" s="2">
        <f t="shared" si="1"/>
        <v>63.000000000000021</v>
      </c>
    </row>
    <row r="121" spans="1:7">
      <c r="A121" s="7">
        <v>43182</v>
      </c>
      <c r="B121" s="526">
        <v>14938</v>
      </c>
      <c r="C121" s="526" t="s">
        <v>20</v>
      </c>
      <c r="D121" t="s">
        <v>17</v>
      </c>
      <c r="E121" s="2"/>
      <c r="F121" s="2">
        <v>2</v>
      </c>
      <c r="G121" s="2">
        <f t="shared" si="1"/>
        <v>61.000000000000021</v>
      </c>
    </row>
    <row r="122" spans="1:7">
      <c r="A122" s="7">
        <v>43186</v>
      </c>
      <c r="B122" s="526">
        <v>15050</v>
      </c>
      <c r="C122" s="526" t="s">
        <v>20</v>
      </c>
      <c r="D122" t="s">
        <v>18</v>
      </c>
      <c r="E122" s="2"/>
      <c r="F122" s="2">
        <v>56</v>
      </c>
      <c r="G122" s="2">
        <f t="shared" si="1"/>
        <v>5.0000000000000213</v>
      </c>
    </row>
    <row r="123" spans="1:7">
      <c r="A123" s="7">
        <v>43186</v>
      </c>
      <c r="B123" s="526">
        <v>15050</v>
      </c>
      <c r="C123" s="526" t="s">
        <v>20</v>
      </c>
      <c r="D123" t="s">
        <v>19</v>
      </c>
      <c r="E123" s="2"/>
      <c r="F123" s="2">
        <v>5</v>
      </c>
      <c r="G123" s="2">
        <f t="shared" si="1"/>
        <v>2.1316282072803006E-14</v>
      </c>
    </row>
    <row r="124" spans="1:7">
      <c r="A124" s="44">
        <v>43189</v>
      </c>
      <c r="B124" s="525" t="s">
        <v>14</v>
      </c>
      <c r="C124" s="525" t="s">
        <v>23</v>
      </c>
      <c r="D124" t="s">
        <v>16</v>
      </c>
      <c r="E124" s="2">
        <v>26.3</v>
      </c>
      <c r="G124" s="2">
        <f t="shared" si="1"/>
        <v>26.300000000000022</v>
      </c>
    </row>
    <row r="125" spans="1:7">
      <c r="A125" s="44"/>
      <c r="B125" s="525"/>
      <c r="C125" s="525"/>
      <c r="D125" t="s">
        <v>17</v>
      </c>
      <c r="E125" s="2">
        <v>2</v>
      </c>
      <c r="G125" s="2">
        <f t="shared" si="1"/>
        <v>28.300000000000022</v>
      </c>
    </row>
    <row r="126" spans="1:7">
      <c r="B126" s="526"/>
      <c r="C126" s="526"/>
      <c r="D126" t="s">
        <v>18</v>
      </c>
      <c r="E126" s="2">
        <v>60</v>
      </c>
      <c r="G126" s="2">
        <f t="shared" si="1"/>
        <v>88.300000000000026</v>
      </c>
    </row>
    <row r="127" spans="1:7">
      <c r="B127" s="526"/>
      <c r="C127" s="526"/>
      <c r="D127" t="s">
        <v>19</v>
      </c>
      <c r="E127" s="2">
        <v>5</v>
      </c>
      <c r="G127" s="2">
        <f t="shared" si="1"/>
        <v>93.300000000000026</v>
      </c>
    </row>
    <row r="128" spans="1:7">
      <c r="A128" s="7">
        <v>43216</v>
      </c>
      <c r="B128" s="526">
        <v>15197</v>
      </c>
      <c r="C128" s="526" t="s">
        <v>23</v>
      </c>
      <c r="D128" t="s">
        <v>16</v>
      </c>
      <c r="E128" s="2"/>
      <c r="F128" s="2">
        <v>26.3</v>
      </c>
      <c r="G128" s="2">
        <f t="shared" si="1"/>
        <v>67.000000000000028</v>
      </c>
    </row>
    <row r="129" spans="1:11">
      <c r="A129" s="7">
        <v>43216</v>
      </c>
      <c r="B129" s="526">
        <v>15197</v>
      </c>
      <c r="C129" s="526" t="s">
        <v>23</v>
      </c>
      <c r="D129" t="s">
        <v>17</v>
      </c>
      <c r="E129" s="2"/>
      <c r="F129" s="2">
        <v>2</v>
      </c>
      <c r="G129" s="2">
        <f t="shared" si="1"/>
        <v>65.000000000000028</v>
      </c>
    </row>
    <row r="130" spans="1:11">
      <c r="A130" s="7">
        <v>43216</v>
      </c>
      <c r="B130" s="526">
        <v>15197</v>
      </c>
      <c r="C130" s="526" t="s">
        <v>23</v>
      </c>
      <c r="D130" t="s">
        <v>18</v>
      </c>
      <c r="E130" s="2"/>
      <c r="F130" s="2">
        <v>60</v>
      </c>
      <c r="G130" s="2">
        <f t="shared" si="1"/>
        <v>5.0000000000000284</v>
      </c>
    </row>
    <row r="131" spans="1:11">
      <c r="A131" s="7">
        <v>43216</v>
      </c>
      <c r="B131" s="526">
        <v>15197</v>
      </c>
      <c r="C131" s="526" t="s">
        <v>23</v>
      </c>
      <c r="D131" t="s">
        <v>19</v>
      </c>
      <c r="E131" s="2"/>
      <c r="F131" s="2">
        <v>5</v>
      </c>
      <c r="G131" s="2">
        <f t="shared" si="1"/>
        <v>2.8421709430404007E-14</v>
      </c>
    </row>
    <row r="132" spans="1:11">
      <c r="A132" s="44">
        <v>43189</v>
      </c>
      <c r="B132" s="525" t="s">
        <v>14</v>
      </c>
      <c r="C132" s="525" t="s">
        <v>24</v>
      </c>
      <c r="D132" t="s">
        <v>16</v>
      </c>
      <c r="E132" s="2">
        <v>27</v>
      </c>
      <c r="G132" s="2">
        <f t="shared" si="1"/>
        <v>27.000000000000028</v>
      </c>
    </row>
    <row r="133" spans="1:11">
      <c r="A133" s="44"/>
      <c r="B133" s="525"/>
      <c r="C133" s="525"/>
      <c r="D133" t="s">
        <v>17</v>
      </c>
      <c r="E133" s="2">
        <v>2</v>
      </c>
      <c r="G133" s="2">
        <f t="shared" si="1"/>
        <v>29.000000000000028</v>
      </c>
    </row>
    <row r="134" spans="1:11">
      <c r="B134" s="526"/>
      <c r="C134" s="526"/>
      <c r="D134" t="s">
        <v>18</v>
      </c>
      <c r="E134" s="2">
        <v>60</v>
      </c>
      <c r="G134" s="2">
        <f t="shared" si="1"/>
        <v>89.000000000000028</v>
      </c>
    </row>
    <row r="135" spans="1:11">
      <c r="B135" s="526"/>
      <c r="C135" s="526"/>
      <c r="D135" t="s">
        <v>19</v>
      </c>
      <c r="E135" s="2">
        <v>5</v>
      </c>
      <c r="G135" s="2">
        <f t="shared" si="1"/>
        <v>94.000000000000028</v>
      </c>
    </row>
    <row r="136" spans="1:11">
      <c r="A136" s="7">
        <v>43291</v>
      </c>
      <c r="B136" s="526">
        <v>15680</v>
      </c>
      <c r="C136" s="526" t="s">
        <v>24</v>
      </c>
      <c r="D136" t="s">
        <v>16</v>
      </c>
      <c r="E136" s="2"/>
      <c r="F136" s="2">
        <v>27</v>
      </c>
      <c r="G136" s="2">
        <f t="shared" si="1"/>
        <v>67.000000000000028</v>
      </c>
    </row>
    <row r="137" spans="1:11">
      <c r="A137" s="7">
        <v>43291</v>
      </c>
      <c r="B137" s="526">
        <v>15680</v>
      </c>
      <c r="C137" s="526" t="s">
        <v>24</v>
      </c>
      <c r="D137" t="s">
        <v>17</v>
      </c>
      <c r="E137" s="2"/>
      <c r="F137" s="2">
        <v>2</v>
      </c>
      <c r="G137" s="2">
        <f t="shared" si="1"/>
        <v>65.000000000000028</v>
      </c>
    </row>
    <row r="138" spans="1:11" s="5" customFormat="1">
      <c r="A138" s="7">
        <v>43318</v>
      </c>
      <c r="B138" s="526">
        <v>15914</v>
      </c>
      <c r="C138" s="526" t="s">
        <v>24</v>
      </c>
      <c r="D138" t="s">
        <v>18</v>
      </c>
      <c r="E138" s="11"/>
      <c r="F138" s="11">
        <v>60</v>
      </c>
      <c r="G138" s="2">
        <f t="shared" si="1"/>
        <v>5.0000000000000284</v>
      </c>
      <c r="K138" s="31"/>
    </row>
    <row r="139" spans="1:11" s="5" customFormat="1">
      <c r="A139" s="7">
        <v>43318</v>
      </c>
      <c r="B139" s="526">
        <v>15914</v>
      </c>
      <c r="C139" s="526" t="s">
        <v>24</v>
      </c>
      <c r="D139" t="s">
        <v>19</v>
      </c>
      <c r="E139" s="11"/>
      <c r="F139" s="11">
        <v>5</v>
      </c>
      <c r="G139" s="2">
        <f t="shared" si="1"/>
        <v>2.8421709430404007E-14</v>
      </c>
      <c r="K139" s="31"/>
    </row>
    <row r="140" spans="1:11">
      <c r="A140" s="44">
        <v>43251</v>
      </c>
      <c r="B140" s="525" t="s">
        <v>14</v>
      </c>
      <c r="C140" s="525" t="s">
        <v>25</v>
      </c>
      <c r="D140" t="s">
        <v>16</v>
      </c>
      <c r="E140" s="2">
        <v>25.1</v>
      </c>
      <c r="G140" s="2">
        <f t="shared" si="1"/>
        <v>25.10000000000003</v>
      </c>
    </row>
    <row r="141" spans="1:11">
      <c r="A141" s="44"/>
      <c r="B141" s="525"/>
      <c r="C141" s="525"/>
      <c r="D141" t="s">
        <v>17</v>
      </c>
      <c r="E141" s="2">
        <v>5</v>
      </c>
      <c r="G141" s="2">
        <f t="shared" si="1"/>
        <v>30.10000000000003</v>
      </c>
    </row>
    <row r="142" spans="1:11">
      <c r="B142" s="526"/>
      <c r="C142" s="526"/>
      <c r="D142" t="s">
        <v>18</v>
      </c>
      <c r="E142" s="2">
        <v>60</v>
      </c>
      <c r="G142" s="2">
        <f t="shared" si="1"/>
        <v>90.100000000000023</v>
      </c>
    </row>
    <row r="143" spans="1:11">
      <c r="B143" s="526"/>
      <c r="C143" s="526"/>
      <c r="D143" t="s">
        <v>19</v>
      </c>
      <c r="E143" s="2">
        <v>5</v>
      </c>
      <c r="G143" s="2">
        <f t="shared" si="1"/>
        <v>95.100000000000023</v>
      </c>
    </row>
    <row r="144" spans="1:11">
      <c r="A144" s="7">
        <v>43273</v>
      </c>
      <c r="B144" s="526">
        <v>15558</v>
      </c>
      <c r="C144" s="526" t="s">
        <v>25</v>
      </c>
      <c r="D144" t="s">
        <v>16</v>
      </c>
      <c r="E144" s="2"/>
      <c r="F144" s="2">
        <v>25.1</v>
      </c>
      <c r="G144" s="2">
        <f t="shared" si="1"/>
        <v>70.000000000000028</v>
      </c>
    </row>
    <row r="145" spans="1:11">
      <c r="A145" s="7">
        <v>43273</v>
      </c>
      <c r="B145" s="526">
        <v>15558</v>
      </c>
      <c r="C145" s="526" t="s">
        <v>25</v>
      </c>
      <c r="D145" t="s">
        <v>17</v>
      </c>
      <c r="E145" s="2"/>
      <c r="F145" s="2">
        <v>5</v>
      </c>
      <c r="G145" s="2">
        <f t="shared" si="1"/>
        <v>65.000000000000028</v>
      </c>
    </row>
    <row r="146" spans="1:11" s="5" customFormat="1">
      <c r="A146" s="7">
        <v>43318</v>
      </c>
      <c r="B146" s="526">
        <v>15914</v>
      </c>
      <c r="C146" s="526" t="s">
        <v>25</v>
      </c>
      <c r="D146" t="s">
        <v>18</v>
      </c>
      <c r="E146" s="11"/>
      <c r="F146" s="11">
        <v>60</v>
      </c>
      <c r="G146" s="2">
        <f t="shared" ref="G146:G219" si="2">+G145+E146-F146</f>
        <v>5.0000000000000284</v>
      </c>
      <c r="K146" s="31"/>
    </row>
    <row r="147" spans="1:11" s="5" customFormat="1">
      <c r="A147" s="7">
        <v>43318</v>
      </c>
      <c r="B147" s="526">
        <v>15914</v>
      </c>
      <c r="C147" s="526" t="s">
        <v>25</v>
      </c>
      <c r="D147" t="s">
        <v>19</v>
      </c>
      <c r="E147" s="11"/>
      <c r="F147" s="11">
        <v>5</v>
      </c>
      <c r="G147" s="2">
        <f t="shared" si="2"/>
        <v>2.8421709430404007E-14</v>
      </c>
      <c r="K147" s="31"/>
    </row>
    <row r="148" spans="1:11">
      <c r="A148" s="44">
        <v>43281</v>
      </c>
      <c r="B148" s="525" t="s">
        <v>14</v>
      </c>
      <c r="C148" s="525" t="s">
        <v>26</v>
      </c>
      <c r="D148" t="s">
        <v>16</v>
      </c>
      <c r="E148" s="2">
        <v>23.4</v>
      </c>
      <c r="G148" s="2">
        <f t="shared" si="2"/>
        <v>23.400000000000027</v>
      </c>
    </row>
    <row r="149" spans="1:11">
      <c r="A149" s="44"/>
      <c r="B149" s="525"/>
      <c r="C149" s="525"/>
      <c r="D149" t="s">
        <v>17</v>
      </c>
      <c r="E149" s="2">
        <v>4</v>
      </c>
      <c r="G149" s="2">
        <f t="shared" si="2"/>
        <v>27.400000000000027</v>
      </c>
    </row>
    <row r="150" spans="1:11">
      <c r="B150" s="526"/>
      <c r="C150" s="526"/>
      <c r="D150" t="s">
        <v>18</v>
      </c>
      <c r="E150" s="2">
        <v>60</v>
      </c>
      <c r="G150" s="2">
        <f t="shared" si="2"/>
        <v>87.400000000000034</v>
      </c>
    </row>
    <row r="151" spans="1:11">
      <c r="B151" s="526"/>
      <c r="C151" s="526"/>
      <c r="D151" t="s">
        <v>19</v>
      </c>
      <c r="E151" s="2">
        <v>5</v>
      </c>
      <c r="G151" s="2">
        <f t="shared" si="2"/>
        <v>92.400000000000034</v>
      </c>
    </row>
    <row r="152" spans="1:11">
      <c r="A152" s="7">
        <v>43305</v>
      </c>
      <c r="B152" s="526">
        <v>15807</v>
      </c>
      <c r="C152" s="526" t="s">
        <v>26</v>
      </c>
      <c r="D152" t="s">
        <v>16</v>
      </c>
      <c r="E152" s="2"/>
      <c r="F152" s="2">
        <v>23.4</v>
      </c>
      <c r="G152" s="2">
        <f t="shared" si="2"/>
        <v>69.000000000000028</v>
      </c>
    </row>
    <row r="153" spans="1:11">
      <c r="A153" s="7">
        <v>43305</v>
      </c>
      <c r="B153" s="526">
        <v>15807</v>
      </c>
      <c r="C153" s="526" t="s">
        <v>26</v>
      </c>
      <c r="D153" t="s">
        <v>17</v>
      </c>
      <c r="E153" s="2"/>
      <c r="F153" s="2">
        <v>4</v>
      </c>
      <c r="G153" s="2">
        <f t="shared" si="2"/>
        <v>65.000000000000028</v>
      </c>
    </row>
    <row r="154" spans="1:11" s="5" customFormat="1">
      <c r="A154" s="7">
        <v>43318</v>
      </c>
      <c r="B154" s="526">
        <v>15914</v>
      </c>
      <c r="C154" s="526" t="s">
        <v>26</v>
      </c>
      <c r="D154" t="s">
        <v>18</v>
      </c>
      <c r="E154" s="11"/>
      <c r="F154" s="11">
        <v>60</v>
      </c>
      <c r="G154" s="2">
        <f t="shared" si="2"/>
        <v>5.0000000000000284</v>
      </c>
      <c r="K154" s="31"/>
    </row>
    <row r="155" spans="1:11" s="5" customFormat="1">
      <c r="A155" s="7">
        <v>43318</v>
      </c>
      <c r="B155" s="526">
        <v>15914</v>
      </c>
      <c r="C155" s="526" t="s">
        <v>26</v>
      </c>
      <c r="D155" t="s">
        <v>19</v>
      </c>
      <c r="E155" s="11"/>
      <c r="F155" s="11">
        <v>5</v>
      </c>
      <c r="G155" s="2">
        <f t="shared" si="2"/>
        <v>2.8421709430404007E-14</v>
      </c>
      <c r="K155" s="31"/>
    </row>
    <row r="156" spans="1:11">
      <c r="A156" s="44">
        <v>43312</v>
      </c>
      <c r="B156" s="525" t="s">
        <v>14</v>
      </c>
      <c r="C156" s="525" t="s">
        <v>27</v>
      </c>
      <c r="D156" t="s">
        <v>16</v>
      </c>
      <c r="E156" s="2">
        <v>22.7</v>
      </c>
      <c r="G156" s="2">
        <f t="shared" si="2"/>
        <v>22.700000000000028</v>
      </c>
    </row>
    <row r="157" spans="1:11">
      <c r="A157" s="44"/>
      <c r="B157" s="525"/>
      <c r="C157" s="525"/>
      <c r="D157" t="s">
        <v>17</v>
      </c>
      <c r="E157" s="2">
        <v>4</v>
      </c>
      <c r="G157" s="2">
        <f t="shared" si="2"/>
        <v>26.700000000000028</v>
      </c>
    </row>
    <row r="158" spans="1:11">
      <c r="B158" s="526"/>
      <c r="C158" s="526"/>
      <c r="D158" t="s">
        <v>18</v>
      </c>
      <c r="E158" s="2">
        <v>60</v>
      </c>
      <c r="G158" s="2">
        <f t="shared" si="2"/>
        <v>86.700000000000031</v>
      </c>
    </row>
    <row r="159" spans="1:11">
      <c r="B159" s="526"/>
      <c r="C159" s="526"/>
      <c r="D159" t="s">
        <v>19</v>
      </c>
      <c r="E159" s="2">
        <v>5</v>
      </c>
      <c r="G159" s="2">
        <f t="shared" si="2"/>
        <v>91.700000000000031</v>
      </c>
    </row>
    <row r="160" spans="1:11">
      <c r="A160" s="7">
        <v>43318</v>
      </c>
      <c r="B160" s="526">
        <v>15914</v>
      </c>
      <c r="C160" s="526" t="s">
        <v>27</v>
      </c>
      <c r="D160" t="s">
        <v>18</v>
      </c>
      <c r="E160" s="11"/>
      <c r="F160" s="11">
        <v>60</v>
      </c>
      <c r="G160" s="2">
        <f t="shared" si="2"/>
        <v>31.700000000000031</v>
      </c>
    </row>
    <row r="161" spans="1:7">
      <c r="A161" s="7">
        <v>43318</v>
      </c>
      <c r="B161" s="526">
        <v>15914</v>
      </c>
      <c r="C161" s="526" t="s">
        <v>27</v>
      </c>
      <c r="D161" t="s">
        <v>19</v>
      </c>
      <c r="E161" s="11"/>
      <c r="F161" s="11">
        <v>5</v>
      </c>
      <c r="G161" s="2">
        <f t="shared" si="2"/>
        <v>26.700000000000031</v>
      </c>
    </row>
    <row r="162" spans="1:7">
      <c r="A162" s="7">
        <v>43333</v>
      </c>
      <c r="B162" s="526">
        <v>16023</v>
      </c>
      <c r="C162" s="526" t="s">
        <v>27</v>
      </c>
      <c r="D162" t="s">
        <v>16</v>
      </c>
      <c r="E162" s="11"/>
      <c r="F162" s="11">
        <v>22.7</v>
      </c>
      <c r="G162" s="2">
        <f t="shared" si="2"/>
        <v>4.000000000000032</v>
      </c>
    </row>
    <row r="163" spans="1:7">
      <c r="A163" s="7">
        <v>43333</v>
      </c>
      <c r="B163" s="526">
        <v>16023</v>
      </c>
      <c r="C163" s="526" t="s">
        <v>27</v>
      </c>
      <c r="D163" t="s">
        <v>17</v>
      </c>
      <c r="E163" s="11"/>
      <c r="F163" s="11">
        <v>4</v>
      </c>
      <c r="G163" s="2">
        <f t="shared" si="2"/>
        <v>3.1974423109204508E-14</v>
      </c>
    </row>
    <row r="164" spans="1:7">
      <c r="A164" s="44">
        <v>43343</v>
      </c>
      <c r="B164" s="525" t="s">
        <v>14</v>
      </c>
      <c r="C164" s="525" t="s">
        <v>28</v>
      </c>
      <c r="D164" t="s">
        <v>16</v>
      </c>
      <c r="E164" s="2">
        <v>22.5</v>
      </c>
      <c r="F164" s="11"/>
      <c r="G164" s="2">
        <f t="shared" si="2"/>
        <v>22.500000000000032</v>
      </c>
    </row>
    <row r="165" spans="1:7">
      <c r="A165" s="44"/>
      <c r="B165" s="525"/>
      <c r="C165" s="525"/>
      <c r="D165" t="s">
        <v>17</v>
      </c>
      <c r="E165" s="2">
        <v>4</v>
      </c>
      <c r="F165" s="11"/>
      <c r="G165" s="2">
        <f t="shared" si="2"/>
        <v>26.500000000000032</v>
      </c>
    </row>
    <row r="166" spans="1:7">
      <c r="B166" s="526"/>
      <c r="C166" s="526"/>
      <c r="D166" t="s">
        <v>18</v>
      </c>
      <c r="E166" s="2">
        <v>60</v>
      </c>
      <c r="F166" s="11"/>
      <c r="G166" s="2">
        <f t="shared" si="2"/>
        <v>86.500000000000028</v>
      </c>
    </row>
    <row r="167" spans="1:7">
      <c r="B167" s="526"/>
      <c r="C167" s="526"/>
      <c r="D167" t="s">
        <v>19</v>
      </c>
      <c r="E167" s="2">
        <v>5</v>
      </c>
      <c r="F167" s="11"/>
      <c r="G167" s="2">
        <f t="shared" si="2"/>
        <v>91.500000000000028</v>
      </c>
    </row>
    <row r="168" spans="1:7">
      <c r="B168" s="526"/>
      <c r="C168" s="526"/>
      <c r="D168" t="s">
        <v>35</v>
      </c>
      <c r="E168" s="2">
        <v>25</v>
      </c>
      <c r="F168" s="11"/>
      <c r="G168" s="2">
        <f t="shared" si="2"/>
        <v>116.50000000000003</v>
      </c>
    </row>
    <row r="169" spans="1:7">
      <c r="A169" s="7">
        <v>43367</v>
      </c>
      <c r="B169" s="526">
        <v>16177</v>
      </c>
      <c r="C169" s="526" t="s">
        <v>28</v>
      </c>
      <c r="D169" t="s">
        <v>16</v>
      </c>
      <c r="E169" s="2"/>
      <c r="F169" s="11">
        <v>22.5</v>
      </c>
      <c r="G169" s="2">
        <f t="shared" si="2"/>
        <v>94.000000000000028</v>
      </c>
    </row>
    <row r="170" spans="1:7">
      <c r="A170" s="7">
        <v>43367</v>
      </c>
      <c r="B170" s="526">
        <v>16177</v>
      </c>
      <c r="C170" s="526" t="s">
        <v>28</v>
      </c>
      <c r="D170" t="s">
        <v>17</v>
      </c>
      <c r="E170" s="2"/>
      <c r="F170" s="11">
        <v>4</v>
      </c>
      <c r="G170" s="2">
        <f t="shared" si="2"/>
        <v>90.000000000000028</v>
      </c>
    </row>
    <row r="171" spans="1:7">
      <c r="A171" s="7">
        <v>43395</v>
      </c>
      <c r="B171" s="526">
        <v>16423</v>
      </c>
      <c r="C171" s="526" t="s">
        <v>28</v>
      </c>
      <c r="D171" t="s">
        <v>18</v>
      </c>
      <c r="E171" s="2"/>
      <c r="F171" s="11">
        <v>60</v>
      </c>
      <c r="G171" s="2">
        <f t="shared" si="2"/>
        <v>30.000000000000028</v>
      </c>
    </row>
    <row r="172" spans="1:7">
      <c r="A172" s="7">
        <v>43395</v>
      </c>
      <c r="B172" s="526">
        <v>16423</v>
      </c>
      <c r="C172" s="526" t="s">
        <v>28</v>
      </c>
      <c r="D172" t="s">
        <v>40</v>
      </c>
      <c r="E172" s="2"/>
      <c r="F172" s="11">
        <v>5</v>
      </c>
      <c r="G172" s="2">
        <f t="shared" si="2"/>
        <v>25.000000000000028</v>
      </c>
    </row>
    <row r="173" spans="1:7">
      <c r="A173" s="7">
        <v>43395</v>
      </c>
      <c r="B173" s="526">
        <v>9028</v>
      </c>
      <c r="C173" s="526" t="s">
        <v>28</v>
      </c>
      <c r="D173" t="s">
        <v>35</v>
      </c>
      <c r="E173" s="2"/>
      <c r="F173" s="11">
        <v>25</v>
      </c>
      <c r="G173" s="2">
        <f t="shared" si="2"/>
        <v>2.8421709430404007E-14</v>
      </c>
    </row>
    <row r="174" spans="1:7">
      <c r="A174" s="44">
        <v>43373</v>
      </c>
      <c r="B174" s="525" t="s">
        <v>14</v>
      </c>
      <c r="C174" s="525" t="s">
        <v>29</v>
      </c>
      <c r="D174" t="s">
        <v>16</v>
      </c>
      <c r="E174" s="2">
        <v>23.1</v>
      </c>
      <c r="F174" s="11"/>
      <c r="G174" s="2">
        <f t="shared" si="2"/>
        <v>23.10000000000003</v>
      </c>
    </row>
    <row r="175" spans="1:7">
      <c r="A175" s="44"/>
      <c r="B175" s="525"/>
      <c r="C175" s="525"/>
      <c r="D175" t="s">
        <v>17</v>
      </c>
      <c r="E175" s="2">
        <v>4</v>
      </c>
      <c r="F175" s="11"/>
      <c r="G175" s="2">
        <f t="shared" si="2"/>
        <v>27.10000000000003</v>
      </c>
    </row>
    <row r="176" spans="1:7">
      <c r="B176" s="526"/>
      <c r="C176" s="526"/>
      <c r="D176" t="s">
        <v>18</v>
      </c>
      <c r="E176" s="2">
        <v>60</v>
      </c>
      <c r="F176" s="11"/>
      <c r="G176" s="2">
        <f t="shared" si="2"/>
        <v>87.100000000000023</v>
      </c>
    </row>
    <row r="177" spans="1:7">
      <c r="B177" s="526"/>
      <c r="C177" s="526"/>
      <c r="D177" t="s">
        <v>19</v>
      </c>
      <c r="E177" s="2">
        <v>5</v>
      </c>
      <c r="F177" s="11"/>
      <c r="G177" s="2">
        <f t="shared" si="2"/>
        <v>92.100000000000023</v>
      </c>
    </row>
    <row r="178" spans="1:7">
      <c r="A178" s="7">
        <v>43395</v>
      </c>
      <c r="B178" s="526">
        <v>16423</v>
      </c>
      <c r="C178" s="526" t="s">
        <v>53</v>
      </c>
      <c r="D178" t="s">
        <v>18</v>
      </c>
      <c r="E178" s="2"/>
      <c r="F178" s="11">
        <v>60</v>
      </c>
      <c r="G178" s="2">
        <f t="shared" si="2"/>
        <v>32.100000000000023</v>
      </c>
    </row>
    <row r="179" spans="1:7">
      <c r="A179" s="7">
        <v>43395</v>
      </c>
      <c r="B179" s="526">
        <v>16423</v>
      </c>
      <c r="C179" s="526" t="s">
        <v>53</v>
      </c>
      <c r="D179" t="s">
        <v>40</v>
      </c>
      <c r="E179" s="2"/>
      <c r="F179" s="11">
        <v>5</v>
      </c>
      <c r="G179" s="2">
        <f t="shared" si="2"/>
        <v>27.100000000000023</v>
      </c>
    </row>
    <row r="180" spans="1:7">
      <c r="B180" s="526"/>
      <c r="C180" s="526" t="s">
        <v>53</v>
      </c>
      <c r="D180" t="s">
        <v>16</v>
      </c>
      <c r="E180" s="2"/>
      <c r="F180" s="11">
        <v>23.1</v>
      </c>
      <c r="G180" s="2">
        <f t="shared" si="2"/>
        <v>4.0000000000000213</v>
      </c>
    </row>
    <row r="181" spans="1:7">
      <c r="B181" s="526"/>
      <c r="C181" s="526" t="s">
        <v>53</v>
      </c>
      <c r="D181" t="s">
        <v>17</v>
      </c>
      <c r="E181" s="2"/>
      <c r="F181" s="11">
        <v>4</v>
      </c>
      <c r="G181" s="2">
        <f t="shared" si="2"/>
        <v>2.1316282072803006E-14</v>
      </c>
    </row>
    <row r="182" spans="1:7">
      <c r="A182" s="44">
        <v>43404</v>
      </c>
      <c r="B182" s="525" t="s">
        <v>14</v>
      </c>
      <c r="C182" s="525" t="s">
        <v>30</v>
      </c>
      <c r="D182" t="s">
        <v>16</v>
      </c>
      <c r="E182" s="2">
        <v>23.2</v>
      </c>
      <c r="F182" s="11"/>
      <c r="G182" s="2">
        <f t="shared" si="2"/>
        <v>23.200000000000021</v>
      </c>
    </row>
    <row r="183" spans="1:7">
      <c r="A183" s="44"/>
      <c r="B183" s="525"/>
      <c r="C183" s="525"/>
      <c r="D183" t="s">
        <v>17</v>
      </c>
      <c r="E183" s="2">
        <v>5</v>
      </c>
      <c r="F183" s="11"/>
      <c r="G183" s="2">
        <f t="shared" si="2"/>
        <v>28.200000000000021</v>
      </c>
    </row>
    <row r="184" spans="1:7">
      <c r="B184" s="526"/>
      <c r="C184" s="526"/>
      <c r="D184" t="s">
        <v>18</v>
      </c>
      <c r="E184" s="2">
        <v>60</v>
      </c>
      <c r="F184" s="11"/>
      <c r="G184" s="2">
        <f t="shared" si="2"/>
        <v>88.200000000000017</v>
      </c>
    </row>
    <row r="185" spans="1:7">
      <c r="B185" s="526"/>
      <c r="C185" s="526"/>
      <c r="D185" t="s">
        <v>19</v>
      </c>
      <c r="E185" s="2">
        <v>5</v>
      </c>
      <c r="F185" s="11"/>
      <c r="G185" s="2">
        <f t="shared" si="2"/>
        <v>93.200000000000017</v>
      </c>
    </row>
    <row r="186" spans="1:7">
      <c r="A186" s="7">
        <v>43433</v>
      </c>
      <c r="B186" s="526">
        <v>16650</v>
      </c>
      <c r="C186" s="526" t="s">
        <v>30</v>
      </c>
      <c r="D186" t="s">
        <v>16</v>
      </c>
      <c r="E186" s="2"/>
      <c r="F186" s="11">
        <v>23.2</v>
      </c>
      <c r="G186" s="2">
        <f t="shared" si="2"/>
        <v>70.000000000000014</v>
      </c>
    </row>
    <row r="187" spans="1:7">
      <c r="A187" s="7">
        <v>43433</v>
      </c>
      <c r="B187" s="526">
        <v>16650</v>
      </c>
      <c r="C187" s="526" t="s">
        <v>30</v>
      </c>
      <c r="D187" t="s">
        <v>17</v>
      </c>
      <c r="E187" s="2"/>
      <c r="F187" s="11">
        <v>5</v>
      </c>
      <c r="G187" s="2">
        <f t="shared" si="2"/>
        <v>65.000000000000014</v>
      </c>
    </row>
    <row r="188" spans="1:7">
      <c r="A188" s="7">
        <v>43552</v>
      </c>
      <c r="B188" s="526">
        <v>17523</v>
      </c>
      <c r="C188" s="526" t="s">
        <v>30</v>
      </c>
      <c r="D188" t="s">
        <v>18</v>
      </c>
      <c r="E188" s="2"/>
      <c r="F188" s="11">
        <v>60</v>
      </c>
      <c r="G188" s="2">
        <f t="shared" si="2"/>
        <v>5.0000000000000142</v>
      </c>
    </row>
    <row r="189" spans="1:7">
      <c r="A189" s="7">
        <v>43552</v>
      </c>
      <c r="B189" s="526">
        <v>17523</v>
      </c>
      <c r="C189" s="526" t="s">
        <v>30</v>
      </c>
      <c r="D189" t="s">
        <v>19</v>
      </c>
      <c r="E189" s="2"/>
      <c r="F189" s="11">
        <v>5</v>
      </c>
      <c r="G189" s="2">
        <f t="shared" si="2"/>
        <v>1.4210854715202004E-14</v>
      </c>
    </row>
    <row r="190" spans="1:7">
      <c r="A190" s="44">
        <v>43434</v>
      </c>
      <c r="B190" s="525" t="s">
        <v>14</v>
      </c>
      <c r="C190" s="525" t="s">
        <v>33</v>
      </c>
      <c r="D190" t="s">
        <v>16</v>
      </c>
      <c r="E190" s="2">
        <v>23.9</v>
      </c>
      <c r="F190" s="11"/>
      <c r="G190" s="2">
        <f t="shared" si="2"/>
        <v>23.900000000000013</v>
      </c>
    </row>
    <row r="191" spans="1:7">
      <c r="A191" s="44"/>
      <c r="B191" s="525"/>
      <c r="C191" s="525"/>
      <c r="D191" t="s">
        <v>17</v>
      </c>
      <c r="E191" s="2">
        <v>5</v>
      </c>
      <c r="F191" s="11"/>
      <c r="G191" s="2">
        <f t="shared" si="2"/>
        <v>28.900000000000013</v>
      </c>
    </row>
    <row r="192" spans="1:7">
      <c r="B192" s="526"/>
      <c r="C192" s="526"/>
      <c r="D192" t="s">
        <v>18</v>
      </c>
      <c r="E192" s="2">
        <v>60</v>
      </c>
      <c r="F192" s="11"/>
      <c r="G192" s="2">
        <f t="shared" si="2"/>
        <v>88.9</v>
      </c>
    </row>
    <row r="193" spans="1:7">
      <c r="B193" s="526"/>
      <c r="C193" s="526"/>
      <c r="D193" t="s">
        <v>19</v>
      </c>
      <c r="E193" s="2">
        <v>5</v>
      </c>
      <c r="F193" s="11"/>
      <c r="G193" s="2">
        <f t="shared" si="2"/>
        <v>93.9</v>
      </c>
    </row>
    <row r="194" spans="1:7">
      <c r="A194" s="7">
        <v>43474</v>
      </c>
      <c r="B194" s="526">
        <v>16905</v>
      </c>
      <c r="C194" s="526" t="s">
        <v>33</v>
      </c>
      <c r="D194" t="s">
        <v>16</v>
      </c>
      <c r="E194" s="2"/>
      <c r="F194" s="11">
        <v>23.9</v>
      </c>
      <c r="G194" s="2">
        <f t="shared" si="2"/>
        <v>70</v>
      </c>
    </row>
    <row r="195" spans="1:7">
      <c r="A195" s="7">
        <v>43474</v>
      </c>
      <c r="B195" s="526">
        <v>16905</v>
      </c>
      <c r="C195" s="526" t="s">
        <v>33</v>
      </c>
      <c r="D195" t="s">
        <v>17</v>
      </c>
      <c r="E195" s="2"/>
      <c r="F195" s="11">
        <v>5</v>
      </c>
      <c r="G195" s="2">
        <f t="shared" si="2"/>
        <v>65</v>
      </c>
    </row>
    <row r="196" spans="1:7">
      <c r="A196" s="7">
        <v>43552</v>
      </c>
      <c r="B196" s="526">
        <v>17523</v>
      </c>
      <c r="C196" s="526" t="s">
        <v>33</v>
      </c>
      <c r="D196" t="s">
        <v>18</v>
      </c>
      <c r="E196" s="2"/>
      <c r="F196" s="11">
        <v>60</v>
      </c>
      <c r="G196" s="2">
        <f t="shared" si="2"/>
        <v>5</v>
      </c>
    </row>
    <row r="197" spans="1:7">
      <c r="A197" s="7">
        <v>43552</v>
      </c>
      <c r="B197" s="526">
        <v>17523</v>
      </c>
      <c r="C197" s="526" t="s">
        <v>33</v>
      </c>
      <c r="D197" t="s">
        <v>19</v>
      </c>
      <c r="E197" s="2"/>
      <c r="F197" s="11">
        <v>5</v>
      </c>
      <c r="G197" s="2">
        <f t="shared" si="2"/>
        <v>0</v>
      </c>
    </row>
    <row r="198" spans="1:7">
      <c r="A198" s="44">
        <v>43465</v>
      </c>
      <c r="B198" s="525" t="s">
        <v>14</v>
      </c>
      <c r="C198" s="525" t="s">
        <v>34</v>
      </c>
      <c r="D198" t="s">
        <v>16</v>
      </c>
      <c r="E198" s="2">
        <v>25.5</v>
      </c>
      <c r="F198" s="11"/>
      <c r="G198" s="2">
        <f t="shared" si="2"/>
        <v>25.5</v>
      </c>
    </row>
    <row r="199" spans="1:7">
      <c r="A199" s="44"/>
      <c r="B199" s="525"/>
      <c r="C199" s="525"/>
      <c r="D199" t="s">
        <v>17</v>
      </c>
      <c r="E199" s="2">
        <v>5</v>
      </c>
      <c r="F199" s="11"/>
      <c r="G199" s="2">
        <f t="shared" si="2"/>
        <v>30.5</v>
      </c>
    </row>
    <row r="200" spans="1:7">
      <c r="B200" s="526"/>
      <c r="C200" s="526"/>
      <c r="D200" t="s">
        <v>18</v>
      </c>
      <c r="E200" s="2">
        <v>60</v>
      </c>
      <c r="F200" s="11"/>
      <c r="G200" s="2">
        <f t="shared" si="2"/>
        <v>90.5</v>
      </c>
    </row>
    <row r="201" spans="1:7">
      <c r="B201" s="526"/>
      <c r="C201" s="526"/>
      <c r="D201" t="s">
        <v>19</v>
      </c>
      <c r="E201" s="2">
        <v>5</v>
      </c>
      <c r="F201" s="11"/>
      <c r="G201" s="2">
        <f t="shared" si="2"/>
        <v>95.5</v>
      </c>
    </row>
    <row r="202" spans="1:7">
      <c r="A202" s="7">
        <v>43530</v>
      </c>
      <c r="B202" s="526">
        <v>17312</v>
      </c>
      <c r="C202" s="526" t="s">
        <v>34</v>
      </c>
      <c r="D202" t="s">
        <v>16</v>
      </c>
      <c r="E202" s="2"/>
      <c r="F202" s="11">
        <v>25.5</v>
      </c>
      <c r="G202" s="2">
        <f t="shared" si="2"/>
        <v>70</v>
      </c>
    </row>
    <row r="203" spans="1:7">
      <c r="A203" s="7">
        <v>43530</v>
      </c>
      <c r="B203" s="526">
        <v>17312</v>
      </c>
      <c r="C203" s="526" t="s">
        <v>34</v>
      </c>
      <c r="D203" t="s">
        <v>17</v>
      </c>
      <c r="E203" s="2"/>
      <c r="F203" s="11">
        <v>5</v>
      </c>
      <c r="G203" s="2">
        <f t="shared" si="2"/>
        <v>65</v>
      </c>
    </row>
    <row r="204" spans="1:7">
      <c r="A204" s="7">
        <v>43552</v>
      </c>
      <c r="B204" s="526">
        <v>17523</v>
      </c>
      <c r="C204" s="526" t="s">
        <v>34</v>
      </c>
      <c r="D204" t="s">
        <v>18</v>
      </c>
      <c r="E204" s="2"/>
      <c r="F204" s="11">
        <v>60</v>
      </c>
      <c r="G204" s="2">
        <f t="shared" si="2"/>
        <v>5</v>
      </c>
    </row>
    <row r="205" spans="1:7">
      <c r="A205" s="7">
        <v>43552</v>
      </c>
      <c r="B205" s="526">
        <v>17523</v>
      </c>
      <c r="C205" s="526" t="s">
        <v>34</v>
      </c>
      <c r="D205" t="s">
        <v>19</v>
      </c>
      <c r="E205" s="2"/>
      <c r="F205" s="11">
        <v>5</v>
      </c>
      <c r="G205" s="2">
        <f t="shared" si="2"/>
        <v>0</v>
      </c>
    </row>
    <row r="206" spans="1:7">
      <c r="A206" s="44">
        <v>43496</v>
      </c>
      <c r="B206" s="525" t="s">
        <v>14</v>
      </c>
      <c r="C206" s="525" t="s">
        <v>15</v>
      </c>
      <c r="D206" t="s">
        <v>16</v>
      </c>
      <c r="E206" s="2">
        <v>26.6</v>
      </c>
      <c r="F206" s="11"/>
      <c r="G206" s="2">
        <f t="shared" si="2"/>
        <v>26.6</v>
      </c>
    </row>
    <row r="207" spans="1:7">
      <c r="A207" s="44"/>
      <c r="B207" s="525"/>
      <c r="C207" s="525"/>
      <c r="D207" t="s">
        <v>17</v>
      </c>
      <c r="E207" s="2">
        <v>5</v>
      </c>
      <c r="F207" s="11"/>
      <c r="G207" s="2">
        <f t="shared" si="2"/>
        <v>31.6</v>
      </c>
    </row>
    <row r="208" spans="1:7">
      <c r="B208" s="526"/>
      <c r="C208" s="526"/>
      <c r="D208" t="s">
        <v>18</v>
      </c>
      <c r="E208" s="2">
        <v>60</v>
      </c>
      <c r="F208" s="11"/>
      <c r="G208" s="2">
        <f t="shared" si="2"/>
        <v>91.6</v>
      </c>
    </row>
    <row r="209" spans="1:7">
      <c r="B209" s="526"/>
      <c r="C209" s="526"/>
      <c r="D209" t="s">
        <v>19</v>
      </c>
      <c r="E209" s="2">
        <v>5</v>
      </c>
      <c r="F209" s="11"/>
      <c r="G209" s="2">
        <f t="shared" si="2"/>
        <v>96.6</v>
      </c>
    </row>
    <row r="210" spans="1:7">
      <c r="A210" s="7">
        <v>43530</v>
      </c>
      <c r="B210" s="526">
        <v>17312</v>
      </c>
      <c r="C210" s="526" t="s">
        <v>15</v>
      </c>
      <c r="D210" t="s">
        <v>16</v>
      </c>
      <c r="E210" s="2"/>
      <c r="F210" s="11">
        <v>26.6</v>
      </c>
      <c r="G210" s="2">
        <f t="shared" si="2"/>
        <v>70</v>
      </c>
    </row>
    <row r="211" spans="1:7">
      <c r="A211" s="7">
        <v>43530</v>
      </c>
      <c r="B211" s="526">
        <v>17312</v>
      </c>
      <c r="C211" s="526" t="s">
        <v>15</v>
      </c>
      <c r="D211" t="s">
        <v>17</v>
      </c>
      <c r="E211" s="2"/>
      <c r="F211" s="11">
        <v>5</v>
      </c>
      <c r="G211" s="2">
        <f t="shared" si="2"/>
        <v>65</v>
      </c>
    </row>
    <row r="212" spans="1:7">
      <c r="A212" s="7">
        <v>43552</v>
      </c>
      <c r="B212" s="526">
        <v>17523</v>
      </c>
      <c r="C212" s="526" t="s">
        <v>15</v>
      </c>
      <c r="D212" t="s">
        <v>18</v>
      </c>
      <c r="E212" s="2"/>
      <c r="F212" s="11">
        <v>60</v>
      </c>
      <c r="G212" s="2">
        <f t="shared" si="2"/>
        <v>5</v>
      </c>
    </row>
    <row r="213" spans="1:7">
      <c r="A213" s="7">
        <v>43552</v>
      </c>
      <c r="B213" s="526">
        <v>17523</v>
      </c>
      <c r="C213" s="526" t="s">
        <v>15</v>
      </c>
      <c r="D213" t="s">
        <v>19</v>
      </c>
      <c r="E213" s="2"/>
      <c r="F213" s="11">
        <v>5</v>
      </c>
      <c r="G213" s="2">
        <f t="shared" si="2"/>
        <v>0</v>
      </c>
    </row>
    <row r="214" spans="1:7">
      <c r="A214" s="44">
        <v>43524</v>
      </c>
      <c r="B214" s="525" t="s">
        <v>14</v>
      </c>
      <c r="C214" s="525" t="s">
        <v>20</v>
      </c>
      <c r="D214" t="s">
        <v>16</v>
      </c>
      <c r="E214" s="2">
        <v>28.1</v>
      </c>
      <c r="F214" s="11"/>
      <c r="G214" s="2">
        <f t="shared" si="2"/>
        <v>28.1</v>
      </c>
    </row>
    <row r="215" spans="1:7">
      <c r="A215" s="44"/>
      <c r="B215" s="525"/>
      <c r="C215" s="525"/>
      <c r="D215" t="s">
        <v>17</v>
      </c>
      <c r="E215" s="2">
        <v>6.1</v>
      </c>
      <c r="F215" s="11"/>
      <c r="G215" s="2">
        <f t="shared" si="2"/>
        <v>34.200000000000003</v>
      </c>
    </row>
    <row r="216" spans="1:7">
      <c r="B216" s="526"/>
      <c r="C216" s="526"/>
      <c r="D216" t="s">
        <v>18</v>
      </c>
      <c r="E216" s="2">
        <v>56</v>
      </c>
      <c r="F216" s="11"/>
      <c r="G216" s="2">
        <f t="shared" si="2"/>
        <v>90.2</v>
      </c>
    </row>
    <row r="217" spans="1:7">
      <c r="B217" s="526"/>
      <c r="C217" s="526"/>
      <c r="D217" t="s">
        <v>19</v>
      </c>
      <c r="E217" s="2">
        <v>5</v>
      </c>
      <c r="F217" s="11"/>
      <c r="G217" s="2">
        <f t="shared" si="2"/>
        <v>95.2</v>
      </c>
    </row>
    <row r="218" spans="1:7">
      <c r="A218" s="7">
        <v>43524</v>
      </c>
      <c r="B218" s="526" t="s">
        <v>114</v>
      </c>
      <c r="C218" s="526" t="s">
        <v>20</v>
      </c>
      <c r="D218" t="s">
        <v>18</v>
      </c>
      <c r="E218" s="2"/>
      <c r="F218" s="11">
        <v>56</v>
      </c>
      <c r="G218" s="2">
        <f t="shared" si="2"/>
        <v>39.200000000000003</v>
      </c>
    </row>
    <row r="219" spans="1:7">
      <c r="A219" s="7">
        <v>43524</v>
      </c>
      <c r="B219" s="526" t="s">
        <v>114</v>
      </c>
      <c r="C219" s="526" t="s">
        <v>20</v>
      </c>
      <c r="D219" t="s">
        <v>19</v>
      </c>
      <c r="E219" s="2"/>
      <c r="F219" s="11">
        <v>5</v>
      </c>
      <c r="G219" s="2">
        <f t="shared" si="2"/>
        <v>34.200000000000003</v>
      </c>
    </row>
    <row r="220" spans="1:7">
      <c r="A220" s="7">
        <v>43552</v>
      </c>
      <c r="B220" s="526">
        <v>17524</v>
      </c>
      <c r="C220" s="526" t="s">
        <v>20</v>
      </c>
      <c r="D220" t="s">
        <v>16</v>
      </c>
      <c r="E220" s="2"/>
      <c r="F220" s="11">
        <v>28.1</v>
      </c>
      <c r="G220" s="2">
        <f t="shared" ref="G220:G284" si="3">+G219+E220-F220</f>
        <v>6.1000000000000014</v>
      </c>
    </row>
    <row r="221" spans="1:7">
      <c r="A221" s="7">
        <v>43580</v>
      </c>
      <c r="B221" s="526">
        <v>17708</v>
      </c>
      <c r="C221" s="526" t="s">
        <v>20</v>
      </c>
      <c r="D221" t="s">
        <v>17</v>
      </c>
      <c r="E221" s="2"/>
      <c r="F221" s="11">
        <v>6.1</v>
      </c>
      <c r="G221" s="2">
        <f t="shared" si="3"/>
        <v>0</v>
      </c>
    </row>
    <row r="222" spans="1:7">
      <c r="A222" s="44">
        <v>43555</v>
      </c>
      <c r="B222" s="525" t="s">
        <v>14</v>
      </c>
      <c r="C222" s="525" t="s">
        <v>23</v>
      </c>
      <c r="D222" t="s">
        <v>16</v>
      </c>
      <c r="E222" s="2">
        <v>26.1</v>
      </c>
      <c r="F222" s="11"/>
      <c r="G222" s="2">
        <f t="shared" si="3"/>
        <v>26.1</v>
      </c>
    </row>
    <row r="223" spans="1:7">
      <c r="A223" s="44"/>
      <c r="B223" s="525"/>
      <c r="C223" s="525"/>
      <c r="D223" t="s">
        <v>17</v>
      </c>
      <c r="E223" s="2">
        <v>4.9000000000000004</v>
      </c>
      <c r="F223" s="11"/>
      <c r="G223" s="2">
        <f t="shared" si="3"/>
        <v>31</v>
      </c>
    </row>
    <row r="224" spans="1:7">
      <c r="B224" s="526"/>
      <c r="C224" s="526"/>
      <c r="D224" t="s">
        <v>18</v>
      </c>
      <c r="E224" s="2">
        <v>60</v>
      </c>
      <c r="F224" s="11"/>
      <c r="G224" s="2">
        <f t="shared" si="3"/>
        <v>91</v>
      </c>
    </row>
    <row r="225" spans="1:7">
      <c r="B225" s="526"/>
      <c r="C225" s="526"/>
      <c r="D225" t="s">
        <v>19</v>
      </c>
      <c r="E225" s="2">
        <v>5</v>
      </c>
      <c r="F225" s="11"/>
      <c r="G225" s="2">
        <f t="shared" si="3"/>
        <v>96</v>
      </c>
    </row>
    <row r="226" spans="1:7">
      <c r="A226" s="7">
        <v>43555</v>
      </c>
      <c r="B226" s="526" t="s">
        <v>114</v>
      </c>
      <c r="C226" s="526" t="s">
        <v>23</v>
      </c>
      <c r="D226" t="s">
        <v>18</v>
      </c>
      <c r="E226" s="2"/>
      <c r="F226" s="11">
        <v>8</v>
      </c>
      <c r="G226" s="2">
        <f t="shared" si="3"/>
        <v>88</v>
      </c>
    </row>
    <row r="227" spans="1:7">
      <c r="A227" s="7">
        <v>43589</v>
      </c>
      <c r="B227" s="526">
        <v>17785</v>
      </c>
      <c r="C227" s="526" t="s">
        <v>23</v>
      </c>
      <c r="D227" t="s">
        <v>16</v>
      </c>
      <c r="E227" s="2"/>
      <c r="F227" s="11">
        <v>26.1</v>
      </c>
      <c r="G227" s="2">
        <f t="shared" si="3"/>
        <v>61.9</v>
      </c>
    </row>
    <row r="228" spans="1:7">
      <c r="A228" s="7">
        <v>43589</v>
      </c>
      <c r="B228" s="526">
        <v>17785</v>
      </c>
      <c r="C228" s="526" t="s">
        <v>23</v>
      </c>
      <c r="D228" t="s">
        <v>17</v>
      </c>
      <c r="E228" s="2"/>
      <c r="F228" s="11">
        <v>4.9000000000000004</v>
      </c>
      <c r="G228" s="2">
        <f t="shared" si="3"/>
        <v>57</v>
      </c>
    </row>
    <row r="229" spans="1:7">
      <c r="A229" s="7">
        <v>43683</v>
      </c>
      <c r="B229" s="526">
        <v>18501</v>
      </c>
      <c r="C229" s="526" t="s">
        <v>23</v>
      </c>
      <c r="D229" t="s">
        <v>18</v>
      </c>
      <c r="E229" s="2"/>
      <c r="F229" s="11">
        <v>52</v>
      </c>
      <c r="G229" s="2">
        <f t="shared" si="3"/>
        <v>5</v>
      </c>
    </row>
    <row r="230" spans="1:7">
      <c r="A230" s="7">
        <v>43683</v>
      </c>
      <c r="B230" s="526">
        <v>18501</v>
      </c>
      <c r="C230" s="526" t="s">
        <v>23</v>
      </c>
      <c r="D230" t="s">
        <v>40</v>
      </c>
      <c r="E230" s="2"/>
      <c r="F230" s="11">
        <v>5</v>
      </c>
      <c r="G230" s="2">
        <f t="shared" si="3"/>
        <v>0</v>
      </c>
    </row>
    <row r="231" spans="1:7">
      <c r="A231" s="44">
        <v>43585</v>
      </c>
      <c r="B231" s="525" t="s">
        <v>14</v>
      </c>
      <c r="C231" s="525" t="s">
        <v>24</v>
      </c>
      <c r="D231" t="s">
        <v>16</v>
      </c>
      <c r="E231" s="2">
        <v>26.4</v>
      </c>
      <c r="F231" s="11"/>
      <c r="G231" s="2">
        <f t="shared" si="3"/>
        <v>26.4</v>
      </c>
    </row>
    <row r="232" spans="1:7">
      <c r="A232" s="44"/>
      <c r="B232" s="525"/>
      <c r="C232" s="525"/>
      <c r="D232" t="s">
        <v>17</v>
      </c>
      <c r="E232" s="2">
        <v>4.5</v>
      </c>
      <c r="F232" s="11"/>
      <c r="G232" s="2">
        <f t="shared" si="3"/>
        <v>30.9</v>
      </c>
    </row>
    <row r="233" spans="1:7">
      <c r="B233" s="526"/>
      <c r="C233" s="526"/>
      <c r="D233" t="s">
        <v>18</v>
      </c>
      <c r="E233" s="2">
        <v>60</v>
      </c>
      <c r="F233" s="11"/>
      <c r="G233" s="2">
        <f t="shared" si="3"/>
        <v>90.9</v>
      </c>
    </row>
    <row r="234" spans="1:7">
      <c r="B234" s="526"/>
      <c r="C234" s="526"/>
      <c r="D234" t="s">
        <v>19</v>
      </c>
      <c r="E234" s="2">
        <v>5</v>
      </c>
      <c r="F234" s="11"/>
      <c r="G234" s="2">
        <f t="shared" si="3"/>
        <v>95.9</v>
      </c>
    </row>
    <row r="235" spans="1:7">
      <c r="A235" s="7">
        <v>43585</v>
      </c>
      <c r="B235" s="526" t="s">
        <v>114</v>
      </c>
      <c r="C235" s="526" t="s">
        <v>24</v>
      </c>
      <c r="D235" t="s">
        <v>18</v>
      </c>
      <c r="E235" s="2"/>
      <c r="F235" s="11">
        <v>5</v>
      </c>
      <c r="G235" s="2">
        <f t="shared" si="3"/>
        <v>90.9</v>
      </c>
    </row>
    <row r="236" spans="1:7">
      <c r="A236" s="7">
        <v>43608</v>
      </c>
      <c r="B236" s="526">
        <v>17951</v>
      </c>
      <c r="C236" s="526" t="s">
        <v>24</v>
      </c>
      <c r="D236" t="s">
        <v>16</v>
      </c>
      <c r="E236" s="2"/>
      <c r="F236" s="11">
        <v>26.4</v>
      </c>
      <c r="G236" s="2">
        <f t="shared" si="3"/>
        <v>64.5</v>
      </c>
    </row>
    <row r="237" spans="1:7">
      <c r="A237" s="7">
        <v>43608</v>
      </c>
      <c r="B237" s="526">
        <v>17951</v>
      </c>
      <c r="C237" s="526" t="s">
        <v>24</v>
      </c>
      <c r="D237" t="s">
        <v>17</v>
      </c>
      <c r="E237" s="2"/>
      <c r="F237" s="11">
        <v>4.5</v>
      </c>
      <c r="G237" s="2">
        <f t="shared" si="3"/>
        <v>60</v>
      </c>
    </row>
    <row r="238" spans="1:7">
      <c r="A238" s="7">
        <v>43683</v>
      </c>
      <c r="B238" s="526">
        <v>18501</v>
      </c>
      <c r="C238" s="526" t="s">
        <v>24</v>
      </c>
      <c r="D238" t="s">
        <v>18</v>
      </c>
      <c r="E238" s="2"/>
      <c r="F238" s="11">
        <v>55</v>
      </c>
      <c r="G238" s="2">
        <f t="shared" si="3"/>
        <v>5</v>
      </c>
    </row>
    <row r="239" spans="1:7">
      <c r="A239" s="7">
        <v>43683</v>
      </c>
      <c r="B239" s="526">
        <v>18501</v>
      </c>
      <c r="C239" s="526" t="s">
        <v>24</v>
      </c>
      <c r="D239" t="s">
        <v>40</v>
      </c>
      <c r="E239" s="2"/>
      <c r="F239" s="11">
        <v>5</v>
      </c>
      <c r="G239" s="2">
        <f t="shared" si="3"/>
        <v>0</v>
      </c>
    </row>
    <row r="240" spans="1:7">
      <c r="A240" s="44">
        <v>43616</v>
      </c>
      <c r="B240" s="525" t="s">
        <v>14</v>
      </c>
      <c r="C240" s="525" t="s">
        <v>25</v>
      </c>
      <c r="D240" t="s">
        <v>16</v>
      </c>
      <c r="E240" s="2">
        <v>24.3</v>
      </c>
      <c r="F240" s="11"/>
      <c r="G240" s="2">
        <f t="shared" si="3"/>
        <v>24.3</v>
      </c>
    </row>
    <row r="241" spans="1:7">
      <c r="A241" s="44"/>
      <c r="B241" s="525"/>
      <c r="C241" s="525"/>
      <c r="D241" t="s">
        <v>17</v>
      </c>
      <c r="E241" s="2">
        <v>5.2</v>
      </c>
      <c r="F241" s="11"/>
      <c r="G241" s="2">
        <f t="shared" si="3"/>
        <v>29.5</v>
      </c>
    </row>
    <row r="242" spans="1:7">
      <c r="B242" s="526"/>
      <c r="C242" s="526"/>
      <c r="D242" t="s">
        <v>18</v>
      </c>
      <c r="E242" s="2">
        <v>60</v>
      </c>
      <c r="F242" s="11"/>
      <c r="G242" s="2">
        <f t="shared" si="3"/>
        <v>89.5</v>
      </c>
    </row>
    <row r="243" spans="1:7">
      <c r="B243" s="526"/>
      <c r="C243" s="526"/>
      <c r="D243" t="s">
        <v>19</v>
      </c>
      <c r="E243" s="2">
        <v>5</v>
      </c>
      <c r="F243" s="11"/>
      <c r="G243" s="2">
        <f t="shared" si="3"/>
        <v>94.5</v>
      </c>
    </row>
    <row r="244" spans="1:7">
      <c r="A244" s="7">
        <v>43671</v>
      </c>
      <c r="B244" s="526">
        <v>18319</v>
      </c>
      <c r="C244" s="526" t="s">
        <v>25</v>
      </c>
      <c r="D244" t="s">
        <v>16</v>
      </c>
      <c r="E244" s="2"/>
      <c r="F244" s="11">
        <v>24.3</v>
      </c>
      <c r="G244" s="2">
        <f t="shared" si="3"/>
        <v>70.2</v>
      </c>
    </row>
    <row r="245" spans="1:7">
      <c r="A245" s="7">
        <v>43671</v>
      </c>
      <c r="B245" s="526">
        <v>18319</v>
      </c>
      <c r="C245" s="526" t="s">
        <v>25</v>
      </c>
      <c r="D245" t="s">
        <v>17</v>
      </c>
      <c r="E245" s="2"/>
      <c r="F245" s="11">
        <v>5.2</v>
      </c>
      <c r="G245" s="2">
        <f t="shared" si="3"/>
        <v>65</v>
      </c>
    </row>
    <row r="246" spans="1:7">
      <c r="A246" s="7">
        <v>43683</v>
      </c>
      <c r="B246" s="526">
        <v>18501</v>
      </c>
      <c r="C246" s="526" t="s">
        <v>25</v>
      </c>
      <c r="D246" t="s">
        <v>18</v>
      </c>
      <c r="E246" s="2"/>
      <c r="F246" s="11">
        <v>60</v>
      </c>
      <c r="G246" s="2">
        <f t="shared" si="3"/>
        <v>5</v>
      </c>
    </row>
    <row r="247" spans="1:7">
      <c r="A247" s="7">
        <v>43683</v>
      </c>
      <c r="B247" s="526">
        <v>18501</v>
      </c>
      <c r="C247" s="526" t="s">
        <v>25</v>
      </c>
      <c r="D247" t="s">
        <v>40</v>
      </c>
      <c r="E247" s="2"/>
      <c r="F247" s="11">
        <v>5</v>
      </c>
      <c r="G247" s="2">
        <f t="shared" si="3"/>
        <v>0</v>
      </c>
    </row>
    <row r="248" spans="1:7">
      <c r="A248" s="44">
        <v>43646</v>
      </c>
      <c r="B248" s="525" t="s">
        <v>14</v>
      </c>
      <c r="C248" s="525" t="s">
        <v>26</v>
      </c>
      <c r="D248" t="s">
        <v>16</v>
      </c>
      <c r="E248" s="2">
        <v>21.7</v>
      </c>
      <c r="F248" s="11"/>
      <c r="G248" s="2">
        <f t="shared" si="3"/>
        <v>21.7</v>
      </c>
    </row>
    <row r="249" spans="1:7">
      <c r="A249" s="44"/>
      <c r="B249" s="525"/>
      <c r="C249" s="525"/>
      <c r="D249" t="s">
        <v>17</v>
      </c>
      <c r="E249" s="2">
        <v>4.9000000000000004</v>
      </c>
      <c r="F249" s="11"/>
      <c r="G249" s="2">
        <f t="shared" si="3"/>
        <v>26.6</v>
      </c>
    </row>
    <row r="250" spans="1:7">
      <c r="B250" s="526"/>
      <c r="C250" s="526"/>
      <c r="D250" t="s">
        <v>18</v>
      </c>
      <c r="E250" s="2">
        <v>60</v>
      </c>
      <c r="F250" s="11"/>
      <c r="G250" s="2">
        <f t="shared" si="3"/>
        <v>86.6</v>
      </c>
    </row>
    <row r="251" spans="1:7">
      <c r="B251" s="526"/>
      <c r="C251" s="526"/>
      <c r="D251" t="s">
        <v>19</v>
      </c>
      <c r="E251" s="2">
        <v>5</v>
      </c>
      <c r="F251" s="11"/>
      <c r="G251" s="2">
        <f t="shared" si="3"/>
        <v>91.6</v>
      </c>
    </row>
    <row r="252" spans="1:7">
      <c r="A252" s="7">
        <v>43671</v>
      </c>
      <c r="B252" s="526">
        <v>18319</v>
      </c>
      <c r="C252" s="526" t="s">
        <v>26</v>
      </c>
      <c r="D252" t="s">
        <v>16</v>
      </c>
      <c r="E252" s="2"/>
      <c r="F252" s="11">
        <v>21.7</v>
      </c>
      <c r="G252" s="2">
        <f t="shared" si="3"/>
        <v>69.899999999999991</v>
      </c>
    </row>
    <row r="253" spans="1:7">
      <c r="A253" s="7">
        <v>43671</v>
      </c>
      <c r="B253" s="526">
        <v>18319</v>
      </c>
      <c r="C253" s="526" t="s">
        <v>26</v>
      </c>
      <c r="D253" t="s">
        <v>17</v>
      </c>
      <c r="E253" s="2"/>
      <c r="F253" s="11">
        <v>4.9000000000000004</v>
      </c>
      <c r="G253" s="2">
        <f t="shared" si="3"/>
        <v>64.999999999999986</v>
      </c>
    </row>
    <row r="254" spans="1:7">
      <c r="A254" s="7">
        <v>43683</v>
      </c>
      <c r="B254" s="526">
        <v>18501</v>
      </c>
      <c r="C254" s="526" t="s">
        <v>26</v>
      </c>
      <c r="D254" t="s">
        <v>18</v>
      </c>
      <c r="E254" s="2"/>
      <c r="F254" s="11">
        <v>60</v>
      </c>
      <c r="G254" s="2">
        <f t="shared" si="3"/>
        <v>4.9999999999999858</v>
      </c>
    </row>
    <row r="255" spans="1:7">
      <c r="A255" s="7">
        <v>43683</v>
      </c>
      <c r="B255" s="526">
        <v>18501</v>
      </c>
      <c r="C255" s="526" t="s">
        <v>26</v>
      </c>
      <c r="D255" t="s">
        <v>40</v>
      </c>
      <c r="E255" s="2"/>
      <c r="F255" s="11">
        <v>5</v>
      </c>
      <c r="G255" s="2">
        <f t="shared" si="3"/>
        <v>-1.4210854715202004E-14</v>
      </c>
    </row>
    <row r="256" spans="1:7">
      <c r="A256" s="44">
        <v>43677</v>
      </c>
      <c r="B256" s="525" t="s">
        <v>14</v>
      </c>
      <c r="C256" s="525" t="s">
        <v>27</v>
      </c>
      <c r="D256" t="s">
        <v>16</v>
      </c>
      <c r="E256" s="2">
        <v>21.8</v>
      </c>
      <c r="F256" s="11"/>
      <c r="G256" s="2">
        <f t="shared" si="3"/>
        <v>21.799999999999986</v>
      </c>
    </row>
    <row r="257" spans="1:7">
      <c r="A257" s="44"/>
      <c r="B257" s="525"/>
      <c r="C257" s="525"/>
      <c r="D257" t="s">
        <v>17</v>
      </c>
      <c r="E257" s="2">
        <v>4.8</v>
      </c>
      <c r="F257" s="11"/>
      <c r="G257" s="2">
        <f t="shared" si="3"/>
        <v>26.599999999999987</v>
      </c>
    </row>
    <row r="258" spans="1:7">
      <c r="B258" s="526"/>
      <c r="C258" s="526"/>
      <c r="D258" t="s">
        <v>18</v>
      </c>
      <c r="E258" s="2">
        <v>60</v>
      </c>
      <c r="F258" s="11"/>
      <c r="G258" s="2">
        <f t="shared" si="3"/>
        <v>86.6</v>
      </c>
    </row>
    <row r="259" spans="1:7">
      <c r="B259" s="526"/>
      <c r="C259" s="526"/>
      <c r="D259" t="s">
        <v>19</v>
      </c>
      <c r="E259" s="2">
        <v>5</v>
      </c>
      <c r="F259" s="11"/>
      <c r="G259" s="2">
        <f t="shared" si="3"/>
        <v>91.6</v>
      </c>
    </row>
    <row r="260" spans="1:7">
      <c r="A260" s="7">
        <v>43683</v>
      </c>
      <c r="B260" s="526">
        <v>18501</v>
      </c>
      <c r="C260" s="526" t="s">
        <v>27</v>
      </c>
      <c r="D260" t="s">
        <v>18</v>
      </c>
      <c r="E260" s="2"/>
      <c r="F260" s="11">
        <v>60</v>
      </c>
      <c r="G260" s="2">
        <f t="shared" si="3"/>
        <v>31.599999999999994</v>
      </c>
    </row>
    <row r="261" spans="1:7">
      <c r="A261" s="7">
        <v>43683</v>
      </c>
      <c r="B261" s="526">
        <v>18501</v>
      </c>
      <c r="C261" s="526" t="s">
        <v>27</v>
      </c>
      <c r="D261" t="s">
        <v>40</v>
      </c>
      <c r="E261" s="2"/>
      <c r="F261" s="11">
        <v>5</v>
      </c>
      <c r="G261" s="2">
        <f t="shared" si="3"/>
        <v>26.599999999999994</v>
      </c>
    </row>
    <row r="262" spans="1:7">
      <c r="A262" s="7">
        <v>43742</v>
      </c>
      <c r="B262" s="526">
        <v>18862</v>
      </c>
      <c r="C262" s="526" t="s">
        <v>27</v>
      </c>
      <c r="D262" t="s">
        <v>16</v>
      </c>
      <c r="E262" s="2"/>
      <c r="F262" s="11">
        <v>21.8</v>
      </c>
      <c r="G262" s="2">
        <f t="shared" si="3"/>
        <v>4.7999999999999936</v>
      </c>
    </row>
    <row r="263" spans="1:7">
      <c r="A263" s="7">
        <v>43742</v>
      </c>
      <c r="B263" s="526">
        <v>18862</v>
      </c>
      <c r="C263" s="526" t="s">
        <v>27</v>
      </c>
      <c r="D263" t="s">
        <v>17</v>
      </c>
      <c r="E263" s="2"/>
      <c r="F263" s="11">
        <v>4.8</v>
      </c>
      <c r="G263" s="2">
        <f t="shared" si="3"/>
        <v>0</v>
      </c>
    </row>
    <row r="264" spans="1:7">
      <c r="A264" s="44">
        <v>43708</v>
      </c>
      <c r="B264" s="525" t="s">
        <v>14</v>
      </c>
      <c r="C264" s="525" t="s">
        <v>28</v>
      </c>
      <c r="D264" t="s">
        <v>16</v>
      </c>
      <c r="E264" s="2">
        <v>21.1</v>
      </c>
      <c r="F264" s="11"/>
      <c r="G264" s="2">
        <f t="shared" si="3"/>
        <v>21.1</v>
      </c>
    </row>
    <row r="265" spans="1:7">
      <c r="A265" s="44"/>
      <c r="B265" s="525"/>
      <c r="C265" s="525"/>
      <c r="D265" t="s">
        <v>17</v>
      </c>
      <c r="E265" s="2">
        <v>4.5999999999999996</v>
      </c>
      <c r="F265" s="11"/>
      <c r="G265" s="2">
        <f t="shared" si="3"/>
        <v>25.700000000000003</v>
      </c>
    </row>
    <row r="266" spans="1:7">
      <c r="B266" s="526"/>
      <c r="C266" s="526"/>
      <c r="D266" t="s">
        <v>18</v>
      </c>
      <c r="E266" s="2">
        <v>60</v>
      </c>
      <c r="F266" s="11"/>
      <c r="G266" s="2">
        <f t="shared" si="3"/>
        <v>85.7</v>
      </c>
    </row>
    <row r="267" spans="1:7">
      <c r="B267" s="526"/>
      <c r="C267" s="526"/>
      <c r="D267" t="s">
        <v>19</v>
      </c>
      <c r="E267" s="2">
        <v>5</v>
      </c>
      <c r="F267" s="11"/>
      <c r="G267" s="2">
        <f t="shared" si="3"/>
        <v>90.7</v>
      </c>
    </row>
    <row r="268" spans="1:7">
      <c r="A268" s="7">
        <v>43742</v>
      </c>
      <c r="B268" s="526">
        <v>18862</v>
      </c>
      <c r="C268" s="526" t="s">
        <v>28</v>
      </c>
      <c r="D268" t="s">
        <v>16</v>
      </c>
      <c r="E268" s="2"/>
      <c r="F268" s="11">
        <v>21.1</v>
      </c>
      <c r="G268" s="2">
        <f t="shared" si="3"/>
        <v>69.599999999999994</v>
      </c>
    </row>
    <row r="269" spans="1:7">
      <c r="A269" s="7">
        <v>43742</v>
      </c>
      <c r="B269" s="526">
        <v>18862</v>
      </c>
      <c r="C269" s="526" t="s">
        <v>28</v>
      </c>
      <c r="D269" t="s">
        <v>17</v>
      </c>
      <c r="E269" s="2"/>
      <c r="F269" s="11">
        <v>4.5999999999999996</v>
      </c>
      <c r="G269" s="2">
        <f t="shared" si="3"/>
        <v>65</v>
      </c>
    </row>
    <row r="270" spans="1:7">
      <c r="A270" s="7">
        <v>43766</v>
      </c>
      <c r="B270" s="526">
        <v>19098</v>
      </c>
      <c r="C270" s="526" t="s">
        <v>28</v>
      </c>
      <c r="D270" t="s">
        <v>18</v>
      </c>
      <c r="E270" s="2"/>
      <c r="F270" s="11">
        <v>60</v>
      </c>
      <c r="G270" s="2">
        <f t="shared" si="3"/>
        <v>5</v>
      </c>
    </row>
    <row r="271" spans="1:7">
      <c r="A271" s="7">
        <v>43766</v>
      </c>
      <c r="B271" s="526">
        <v>19098</v>
      </c>
      <c r="C271" s="526" t="s">
        <v>28</v>
      </c>
      <c r="D271" t="s">
        <v>19</v>
      </c>
      <c r="E271" s="2"/>
      <c r="F271" s="11">
        <v>5</v>
      </c>
      <c r="G271" s="2">
        <f t="shared" si="3"/>
        <v>0</v>
      </c>
    </row>
    <row r="272" spans="1:7">
      <c r="A272" s="44">
        <v>43738</v>
      </c>
      <c r="B272" s="525" t="s">
        <v>14</v>
      </c>
      <c r="C272" s="525" t="s">
        <v>53</v>
      </c>
      <c r="D272" t="s">
        <v>16</v>
      </c>
      <c r="E272" s="2">
        <v>21.2</v>
      </c>
      <c r="F272" s="11"/>
      <c r="G272" s="2">
        <f t="shared" si="3"/>
        <v>21.2</v>
      </c>
    </row>
    <row r="273" spans="1:7">
      <c r="A273" s="44"/>
      <c r="B273" s="525"/>
      <c r="C273" s="525"/>
      <c r="D273" t="s">
        <v>17</v>
      </c>
      <c r="E273" s="2">
        <v>4.7</v>
      </c>
      <c r="F273" s="11"/>
      <c r="G273" s="2">
        <f t="shared" si="3"/>
        <v>25.9</v>
      </c>
    </row>
    <row r="274" spans="1:7">
      <c r="B274" s="526"/>
      <c r="C274" s="526"/>
      <c r="D274" t="s">
        <v>18</v>
      </c>
      <c r="E274" s="2">
        <v>60</v>
      </c>
      <c r="F274" s="11"/>
      <c r="G274" s="2">
        <f t="shared" si="3"/>
        <v>85.9</v>
      </c>
    </row>
    <row r="275" spans="1:7">
      <c r="B275" s="526"/>
      <c r="C275" s="526"/>
      <c r="D275" t="s">
        <v>19</v>
      </c>
      <c r="E275" s="2">
        <v>5</v>
      </c>
      <c r="F275" s="11"/>
      <c r="G275" s="2">
        <f t="shared" si="3"/>
        <v>90.9</v>
      </c>
    </row>
    <row r="276" spans="1:7">
      <c r="B276" s="526"/>
      <c r="C276" s="526"/>
      <c r="D276" t="s">
        <v>255</v>
      </c>
      <c r="E276" s="2">
        <v>300</v>
      </c>
      <c r="F276" s="11"/>
      <c r="G276" s="2">
        <f t="shared" si="3"/>
        <v>390.9</v>
      </c>
    </row>
    <row r="277" spans="1:7">
      <c r="A277" s="7">
        <v>43712</v>
      </c>
      <c r="B277" s="526">
        <v>18631</v>
      </c>
      <c r="C277" s="526" t="s">
        <v>53</v>
      </c>
      <c r="D277" t="s">
        <v>255</v>
      </c>
      <c r="E277" s="2"/>
      <c r="F277" s="11">
        <v>300</v>
      </c>
      <c r="G277" s="2">
        <f t="shared" si="3"/>
        <v>90.899999999999977</v>
      </c>
    </row>
    <row r="278" spans="1:7">
      <c r="A278" s="7">
        <v>43761</v>
      </c>
      <c r="B278" s="526">
        <v>18966</v>
      </c>
      <c r="C278" s="526" t="s">
        <v>53</v>
      </c>
      <c r="D278" t="s">
        <v>16</v>
      </c>
      <c r="E278" s="2"/>
      <c r="F278" s="11">
        <v>21.2</v>
      </c>
      <c r="G278" s="2">
        <f t="shared" si="3"/>
        <v>69.699999999999974</v>
      </c>
    </row>
    <row r="279" spans="1:7">
      <c r="A279" s="7">
        <v>43761</v>
      </c>
      <c r="B279" s="526">
        <v>18966</v>
      </c>
      <c r="C279" s="526" t="s">
        <v>53</v>
      </c>
      <c r="D279" t="s">
        <v>17</v>
      </c>
      <c r="E279" s="2"/>
      <c r="F279" s="11">
        <v>4.7</v>
      </c>
      <c r="G279" s="2">
        <f t="shared" si="3"/>
        <v>64.999999999999972</v>
      </c>
    </row>
    <row r="280" spans="1:7">
      <c r="A280" s="7">
        <v>43766</v>
      </c>
      <c r="B280" s="526">
        <v>19095</v>
      </c>
      <c r="C280" s="526" t="s">
        <v>53</v>
      </c>
      <c r="D280" t="s">
        <v>18</v>
      </c>
      <c r="E280" s="2"/>
      <c r="F280" s="11">
        <v>60</v>
      </c>
      <c r="G280" s="2">
        <f t="shared" si="3"/>
        <v>4.9999999999999716</v>
      </c>
    </row>
    <row r="281" spans="1:7">
      <c r="A281" s="7">
        <v>43766</v>
      </c>
      <c r="B281" s="526">
        <v>19095</v>
      </c>
      <c r="C281" s="526" t="s">
        <v>53</v>
      </c>
      <c r="D281" t="s">
        <v>19</v>
      </c>
      <c r="E281" s="2"/>
      <c r="F281" s="11">
        <v>5</v>
      </c>
      <c r="G281" s="2">
        <f t="shared" si="3"/>
        <v>-2.8421709430404007E-14</v>
      </c>
    </row>
    <row r="282" spans="1:7">
      <c r="A282" s="44">
        <v>43769</v>
      </c>
      <c r="B282" s="525" t="s">
        <v>14</v>
      </c>
      <c r="C282" s="525" t="s">
        <v>30</v>
      </c>
      <c r="D282" t="s">
        <v>16</v>
      </c>
      <c r="E282" s="2">
        <v>15.5</v>
      </c>
      <c r="F282" s="11"/>
      <c r="G282" s="2">
        <f t="shared" si="3"/>
        <v>15.499999999999972</v>
      </c>
    </row>
    <row r="283" spans="1:7">
      <c r="B283" s="526"/>
      <c r="C283" s="526"/>
      <c r="D283" t="s">
        <v>17</v>
      </c>
      <c r="E283" s="2">
        <v>4.5</v>
      </c>
      <c r="F283" s="11"/>
      <c r="G283" s="2">
        <f t="shared" si="3"/>
        <v>19.999999999999972</v>
      </c>
    </row>
    <row r="284" spans="1:7">
      <c r="B284" s="526"/>
      <c r="C284" s="526"/>
      <c r="D284" t="s">
        <v>18</v>
      </c>
      <c r="E284" s="2">
        <v>60</v>
      </c>
      <c r="F284" s="11"/>
      <c r="G284" s="2">
        <f t="shared" si="3"/>
        <v>79.999999999999972</v>
      </c>
    </row>
    <row r="285" spans="1:7">
      <c r="B285" s="526"/>
      <c r="C285" s="526"/>
      <c r="D285" t="s">
        <v>40</v>
      </c>
      <c r="E285" s="2">
        <v>5</v>
      </c>
      <c r="F285" s="11"/>
      <c r="G285" s="2">
        <f t="shared" ref="G285:G331" si="4">+G284+E285-F285</f>
        <v>84.999999999999972</v>
      </c>
    </row>
    <row r="286" spans="1:7">
      <c r="A286" s="7">
        <v>43769</v>
      </c>
      <c r="B286" s="526" t="s">
        <v>114</v>
      </c>
      <c r="C286" s="526" t="s">
        <v>30</v>
      </c>
      <c r="D286" t="s">
        <v>18</v>
      </c>
      <c r="E286" s="2"/>
      <c r="F286" s="11">
        <v>28</v>
      </c>
      <c r="G286" s="2">
        <f t="shared" si="4"/>
        <v>56.999999999999972</v>
      </c>
    </row>
    <row r="287" spans="1:7">
      <c r="A287" s="7">
        <v>43796</v>
      </c>
      <c r="B287" s="526">
        <v>19229</v>
      </c>
      <c r="C287" s="526" t="s">
        <v>30</v>
      </c>
      <c r="D287" t="s">
        <v>16</v>
      </c>
      <c r="E287" s="2"/>
      <c r="F287" s="11">
        <v>15.5</v>
      </c>
      <c r="G287" s="2">
        <f t="shared" si="4"/>
        <v>41.499999999999972</v>
      </c>
    </row>
    <row r="288" spans="1:7">
      <c r="A288" s="7">
        <v>43796</v>
      </c>
      <c r="B288" s="526">
        <v>19229</v>
      </c>
      <c r="C288" s="526" t="s">
        <v>30</v>
      </c>
      <c r="D288" t="s">
        <v>17</v>
      </c>
      <c r="E288" s="2"/>
      <c r="F288" s="11">
        <v>4.5</v>
      </c>
      <c r="G288" s="2">
        <f t="shared" si="4"/>
        <v>36.999999999999972</v>
      </c>
    </row>
    <row r="289" spans="1:7">
      <c r="A289" s="7">
        <v>43857</v>
      </c>
      <c r="B289" s="526">
        <v>19714</v>
      </c>
      <c r="C289" s="526" t="s">
        <v>30</v>
      </c>
      <c r="D289" t="s">
        <v>18</v>
      </c>
      <c r="E289" s="2"/>
      <c r="F289" s="11">
        <v>32</v>
      </c>
      <c r="G289" s="2">
        <f t="shared" si="4"/>
        <v>4.9999999999999716</v>
      </c>
    </row>
    <row r="290" spans="1:7">
      <c r="A290" s="7">
        <v>43857</v>
      </c>
      <c r="B290" s="526">
        <v>19714</v>
      </c>
      <c r="C290" s="526" t="s">
        <v>30</v>
      </c>
      <c r="D290" t="s">
        <v>40</v>
      </c>
      <c r="E290" s="2"/>
      <c r="F290" s="11">
        <v>5</v>
      </c>
      <c r="G290" s="2">
        <f t="shared" si="4"/>
        <v>-2.8421709430404007E-14</v>
      </c>
    </row>
    <row r="291" spans="1:7">
      <c r="A291" s="44">
        <v>43799</v>
      </c>
      <c r="B291" s="525" t="s">
        <v>14</v>
      </c>
      <c r="C291" s="525" t="s">
        <v>33</v>
      </c>
      <c r="D291" t="s">
        <v>16</v>
      </c>
      <c r="E291" s="2">
        <v>17.399999999999999</v>
      </c>
      <c r="F291" s="11"/>
      <c r="G291" s="2">
        <f t="shared" si="4"/>
        <v>17.39999999999997</v>
      </c>
    </row>
    <row r="292" spans="1:7">
      <c r="B292" s="526"/>
      <c r="C292" s="526"/>
      <c r="D292" t="s">
        <v>17</v>
      </c>
      <c r="E292" s="2">
        <v>4.7</v>
      </c>
      <c r="F292" s="11"/>
      <c r="G292" s="2">
        <f t="shared" si="4"/>
        <v>22.099999999999969</v>
      </c>
    </row>
    <row r="293" spans="1:7">
      <c r="B293" s="526"/>
      <c r="C293" s="526"/>
      <c r="D293" t="s">
        <v>18</v>
      </c>
      <c r="E293" s="2">
        <v>60</v>
      </c>
      <c r="F293" s="11"/>
      <c r="G293" s="2">
        <f t="shared" si="4"/>
        <v>82.099999999999966</v>
      </c>
    </row>
    <row r="294" spans="1:7">
      <c r="B294" s="526"/>
      <c r="C294" s="526"/>
      <c r="D294" t="s">
        <v>40</v>
      </c>
      <c r="E294" s="2">
        <v>5</v>
      </c>
      <c r="F294" s="11"/>
      <c r="G294" s="2">
        <f t="shared" si="4"/>
        <v>87.099999999999966</v>
      </c>
    </row>
    <row r="295" spans="1:7">
      <c r="A295" s="7">
        <v>43799</v>
      </c>
      <c r="B295" s="526" t="s">
        <v>114</v>
      </c>
      <c r="C295" s="526" t="s">
        <v>33</v>
      </c>
      <c r="D295" t="s">
        <v>18</v>
      </c>
      <c r="E295" s="2"/>
      <c r="F295" s="11">
        <v>60</v>
      </c>
      <c r="G295" s="2">
        <f t="shared" si="4"/>
        <v>27.099999999999966</v>
      </c>
    </row>
    <row r="296" spans="1:7">
      <c r="A296" s="7">
        <v>43799</v>
      </c>
      <c r="B296" s="526" t="s">
        <v>114</v>
      </c>
      <c r="C296" s="526" t="s">
        <v>33</v>
      </c>
      <c r="D296" t="s">
        <v>19</v>
      </c>
      <c r="E296" s="2"/>
      <c r="F296" s="11">
        <v>5</v>
      </c>
      <c r="G296" s="2">
        <f t="shared" si="4"/>
        <v>22.099999999999966</v>
      </c>
    </row>
    <row r="297" spans="1:7">
      <c r="A297" s="7">
        <v>43826</v>
      </c>
      <c r="B297" s="526">
        <v>19400</v>
      </c>
      <c r="C297" s="526" t="s">
        <v>33</v>
      </c>
      <c r="D297" t="s">
        <v>16</v>
      </c>
      <c r="E297" s="2"/>
      <c r="F297" s="11">
        <v>17.399999999999999</v>
      </c>
      <c r="G297" s="2">
        <f t="shared" si="4"/>
        <v>4.6999999999999673</v>
      </c>
    </row>
    <row r="298" spans="1:7">
      <c r="A298" s="7">
        <v>43826</v>
      </c>
      <c r="B298" s="526">
        <v>19400</v>
      </c>
      <c r="C298" s="526" t="s">
        <v>33</v>
      </c>
      <c r="D298" t="s">
        <v>17</v>
      </c>
      <c r="E298" s="2"/>
      <c r="F298" s="11">
        <v>4.7</v>
      </c>
      <c r="G298" s="2">
        <f t="shared" si="4"/>
        <v>-3.2862601528904634E-14</v>
      </c>
    </row>
    <row r="299" spans="1:7">
      <c r="A299" s="44">
        <v>43830</v>
      </c>
      <c r="B299" s="525" t="s">
        <v>14</v>
      </c>
      <c r="C299" s="525" t="s">
        <v>34</v>
      </c>
      <c r="D299" t="s">
        <v>16</v>
      </c>
      <c r="E299" s="2">
        <v>18.2</v>
      </c>
      <c r="F299" s="11"/>
      <c r="G299" s="2">
        <f t="shared" si="4"/>
        <v>18.199999999999967</v>
      </c>
    </row>
    <row r="300" spans="1:7">
      <c r="B300" s="526"/>
      <c r="C300" s="526"/>
      <c r="D300" t="s">
        <v>17</v>
      </c>
      <c r="E300" s="2">
        <v>4.7</v>
      </c>
      <c r="F300" s="11"/>
      <c r="G300" s="2">
        <f t="shared" si="4"/>
        <v>22.899999999999967</v>
      </c>
    </row>
    <row r="301" spans="1:7">
      <c r="B301" s="526"/>
      <c r="C301" s="526"/>
      <c r="D301" t="s">
        <v>18</v>
      </c>
      <c r="E301" s="2">
        <v>60</v>
      </c>
      <c r="F301" s="11"/>
      <c r="G301" s="2">
        <f t="shared" si="4"/>
        <v>82.899999999999963</v>
      </c>
    </row>
    <row r="302" spans="1:7">
      <c r="B302" s="526"/>
      <c r="C302" s="526"/>
      <c r="D302" t="s">
        <v>40</v>
      </c>
      <c r="E302" s="2">
        <v>5</v>
      </c>
      <c r="F302" s="11"/>
      <c r="G302" s="2">
        <f t="shared" si="4"/>
        <v>87.899999999999963</v>
      </c>
    </row>
    <row r="303" spans="1:7">
      <c r="A303" s="7">
        <v>43830</v>
      </c>
      <c r="B303" s="526" t="s">
        <v>256</v>
      </c>
      <c r="C303" s="526" t="s">
        <v>34</v>
      </c>
      <c r="D303" t="s">
        <v>18</v>
      </c>
      <c r="E303" s="2"/>
      <c r="F303" s="11">
        <v>60</v>
      </c>
      <c r="G303" s="2">
        <f t="shared" si="4"/>
        <v>27.899999999999963</v>
      </c>
    </row>
    <row r="304" spans="1:7">
      <c r="A304" s="7">
        <v>43830</v>
      </c>
      <c r="B304" s="526" t="s">
        <v>256</v>
      </c>
      <c r="C304" s="526" t="s">
        <v>34</v>
      </c>
      <c r="D304" t="s">
        <v>19</v>
      </c>
      <c r="E304" s="2"/>
      <c r="F304" s="11">
        <v>5</v>
      </c>
      <c r="G304" s="2">
        <f t="shared" si="4"/>
        <v>22.899999999999963</v>
      </c>
    </row>
    <row r="305" spans="1:7">
      <c r="A305" s="7">
        <v>43853</v>
      </c>
      <c r="B305" s="526">
        <v>19624</v>
      </c>
      <c r="C305" s="526" t="s">
        <v>34</v>
      </c>
      <c r="D305" t="s">
        <v>16</v>
      </c>
      <c r="E305" s="2"/>
      <c r="F305" s="2">
        <v>18.2</v>
      </c>
      <c r="G305" s="2">
        <f t="shared" si="4"/>
        <v>4.6999999999999638</v>
      </c>
    </row>
    <row r="306" spans="1:7">
      <c r="A306" s="7">
        <v>43853</v>
      </c>
      <c r="B306" s="526">
        <v>19624</v>
      </c>
      <c r="C306" s="526" t="s">
        <v>34</v>
      </c>
      <c r="D306" t="s">
        <v>17</v>
      </c>
      <c r="E306" s="2"/>
      <c r="F306" s="2">
        <v>4.7</v>
      </c>
      <c r="G306" s="2">
        <f t="shared" si="4"/>
        <v>-3.6415315207705135E-14</v>
      </c>
    </row>
    <row r="307" spans="1:7">
      <c r="A307" s="44">
        <v>43861</v>
      </c>
      <c r="B307" s="525" t="s">
        <v>14</v>
      </c>
      <c r="C307" s="525" t="s">
        <v>15</v>
      </c>
      <c r="D307" t="s">
        <v>16</v>
      </c>
      <c r="E307" s="2">
        <v>20.9</v>
      </c>
      <c r="G307" s="2">
        <f t="shared" si="4"/>
        <v>20.899999999999963</v>
      </c>
    </row>
    <row r="308" spans="1:7">
      <c r="B308" s="526"/>
      <c r="C308" s="526"/>
      <c r="D308" t="s">
        <v>17</v>
      </c>
      <c r="E308" s="2">
        <v>4.5</v>
      </c>
      <c r="G308" s="2">
        <f t="shared" si="4"/>
        <v>25.399999999999963</v>
      </c>
    </row>
    <row r="309" spans="1:7">
      <c r="B309" s="526"/>
      <c r="C309" s="526"/>
      <c r="D309" t="s">
        <v>18</v>
      </c>
      <c r="E309" s="2">
        <v>60</v>
      </c>
      <c r="G309" s="2">
        <f t="shared" si="4"/>
        <v>85.399999999999963</v>
      </c>
    </row>
    <row r="310" spans="1:7">
      <c r="B310" s="526"/>
      <c r="C310" s="526"/>
      <c r="D310" t="s">
        <v>40</v>
      </c>
      <c r="E310" s="2">
        <v>5</v>
      </c>
      <c r="G310" s="2">
        <f t="shared" si="4"/>
        <v>90.399999999999963</v>
      </c>
    </row>
    <row r="311" spans="1:7">
      <c r="A311" s="7">
        <v>43861</v>
      </c>
      <c r="B311" s="526" t="s">
        <v>114</v>
      </c>
      <c r="C311" s="526" t="s">
        <v>15</v>
      </c>
      <c r="D311" t="s">
        <v>18</v>
      </c>
      <c r="E311" s="2"/>
      <c r="F311" s="2">
        <v>30</v>
      </c>
      <c r="G311" s="2">
        <f t="shared" si="4"/>
        <v>60.399999999999963</v>
      </c>
    </row>
    <row r="312" spans="1:7">
      <c r="A312" s="7">
        <v>43951</v>
      </c>
      <c r="B312" s="526">
        <v>19924</v>
      </c>
      <c r="C312" s="526" t="s">
        <v>15</v>
      </c>
      <c r="D312" t="s">
        <v>16</v>
      </c>
      <c r="E312" s="2"/>
      <c r="F312" s="2">
        <v>20.9</v>
      </c>
      <c r="G312" s="2">
        <f t="shared" si="4"/>
        <v>39.499999999999964</v>
      </c>
    </row>
    <row r="313" spans="1:7">
      <c r="A313" s="7">
        <v>43951</v>
      </c>
      <c r="B313" s="526">
        <v>19924</v>
      </c>
      <c r="C313" s="526" t="s">
        <v>15</v>
      </c>
      <c r="D313" t="s">
        <v>17</v>
      </c>
      <c r="E313" s="2"/>
      <c r="F313" s="2">
        <v>4.5</v>
      </c>
      <c r="G313" s="2">
        <f t="shared" si="4"/>
        <v>34.999999999999964</v>
      </c>
    </row>
    <row r="314" spans="1:7">
      <c r="A314" s="7">
        <v>43951</v>
      </c>
      <c r="B314" s="526">
        <v>19924</v>
      </c>
      <c r="C314" s="526" t="s">
        <v>15</v>
      </c>
      <c r="D314" t="s">
        <v>18</v>
      </c>
      <c r="E314" s="2"/>
      <c r="F314" s="2">
        <v>30</v>
      </c>
      <c r="G314" s="2">
        <f t="shared" si="4"/>
        <v>4.9999999999999645</v>
      </c>
    </row>
    <row r="315" spans="1:7">
      <c r="A315" s="7">
        <v>43951</v>
      </c>
      <c r="B315" s="526">
        <v>19924</v>
      </c>
      <c r="C315" s="526" t="s">
        <v>15</v>
      </c>
      <c r="D315" t="s">
        <v>19</v>
      </c>
      <c r="E315" s="2"/>
      <c r="F315" s="2">
        <v>5</v>
      </c>
      <c r="G315" s="2">
        <f t="shared" si="4"/>
        <v>-3.5527136788005009E-14</v>
      </c>
    </row>
    <row r="316" spans="1:7">
      <c r="A316" s="44">
        <v>43890</v>
      </c>
      <c r="B316" s="525" t="s">
        <v>14</v>
      </c>
      <c r="C316" s="525" t="s">
        <v>20</v>
      </c>
      <c r="D316" t="s">
        <v>16</v>
      </c>
      <c r="E316" s="2">
        <v>21.7</v>
      </c>
      <c r="G316" s="2">
        <f t="shared" si="4"/>
        <v>21.699999999999964</v>
      </c>
    </row>
    <row r="317" spans="1:7">
      <c r="B317" s="526"/>
      <c r="C317" s="526"/>
      <c r="D317" t="s">
        <v>17</v>
      </c>
      <c r="E317" s="2">
        <v>4.8</v>
      </c>
      <c r="G317" s="2">
        <f t="shared" si="4"/>
        <v>26.499999999999964</v>
      </c>
    </row>
    <row r="318" spans="1:7">
      <c r="B318" s="526"/>
      <c r="C318" s="526"/>
      <c r="D318" t="s">
        <v>18</v>
      </c>
      <c r="E318" s="2">
        <v>58</v>
      </c>
      <c r="G318" s="2">
        <f t="shared" si="4"/>
        <v>84.499999999999972</v>
      </c>
    </row>
    <row r="319" spans="1:7">
      <c r="B319" s="526"/>
      <c r="C319" s="526"/>
      <c r="D319" t="s">
        <v>40</v>
      </c>
      <c r="E319" s="2">
        <v>5</v>
      </c>
      <c r="G319" s="2">
        <f t="shared" si="4"/>
        <v>89.499999999999972</v>
      </c>
    </row>
    <row r="320" spans="1:7">
      <c r="A320" s="7">
        <v>43890</v>
      </c>
      <c r="B320" s="526" t="s">
        <v>114</v>
      </c>
      <c r="C320" s="526" t="s">
        <v>20</v>
      </c>
      <c r="D320" t="s">
        <v>18</v>
      </c>
      <c r="E320" s="2"/>
      <c r="F320" s="2">
        <v>58</v>
      </c>
      <c r="G320" s="2">
        <f t="shared" si="4"/>
        <v>31.499999999999972</v>
      </c>
    </row>
    <row r="321" spans="1:7">
      <c r="A321" s="7">
        <v>43890</v>
      </c>
      <c r="B321" s="526" t="s">
        <v>114</v>
      </c>
      <c r="C321" s="526" t="s">
        <v>20</v>
      </c>
      <c r="D321" t="s">
        <v>40</v>
      </c>
      <c r="E321" s="2"/>
      <c r="F321" s="2">
        <v>5</v>
      </c>
      <c r="G321" s="2">
        <f t="shared" si="4"/>
        <v>26.499999999999972</v>
      </c>
    </row>
    <row r="322" spans="1:7">
      <c r="A322" s="7">
        <v>44156</v>
      </c>
      <c r="B322" s="526">
        <v>20829</v>
      </c>
      <c r="C322" s="526" t="s">
        <v>20</v>
      </c>
      <c r="D322" t="s">
        <v>16</v>
      </c>
      <c r="E322" s="2"/>
      <c r="F322" s="2">
        <v>21.7</v>
      </c>
      <c r="G322" s="2">
        <f t="shared" si="4"/>
        <v>4.7999999999999723</v>
      </c>
    </row>
    <row r="323" spans="1:7">
      <c r="A323" s="7">
        <v>44156</v>
      </c>
      <c r="B323" s="526">
        <v>20829</v>
      </c>
      <c r="C323" s="526" t="s">
        <v>20</v>
      </c>
      <c r="D323" t="s">
        <v>17</v>
      </c>
      <c r="E323" s="2"/>
      <c r="F323" s="2">
        <v>4.8</v>
      </c>
      <c r="G323" s="2">
        <f t="shared" si="4"/>
        <v>-2.7533531010703882E-14</v>
      </c>
    </row>
    <row r="324" spans="1:7">
      <c r="A324" s="44">
        <v>43921</v>
      </c>
      <c r="B324" s="525" t="s">
        <v>14</v>
      </c>
      <c r="C324" s="525" t="s">
        <v>23</v>
      </c>
      <c r="D324" t="s">
        <v>16</v>
      </c>
      <c r="E324" s="2">
        <v>22.7</v>
      </c>
      <c r="G324" s="2">
        <f t="shared" si="4"/>
        <v>22.699999999999971</v>
      </c>
    </row>
    <row r="325" spans="1:7">
      <c r="B325" s="526"/>
      <c r="C325" s="526"/>
      <c r="D325" t="s">
        <v>17</v>
      </c>
      <c r="E325" s="2">
        <v>4.9000000000000004</v>
      </c>
      <c r="G325" s="2">
        <f t="shared" si="4"/>
        <v>27.599999999999973</v>
      </c>
    </row>
    <row r="326" spans="1:7">
      <c r="B326" s="526"/>
      <c r="C326" s="526"/>
      <c r="D326" t="s">
        <v>18</v>
      </c>
      <c r="E326" s="2">
        <v>60</v>
      </c>
      <c r="G326" s="2">
        <f t="shared" si="4"/>
        <v>87.599999999999966</v>
      </c>
    </row>
    <row r="327" spans="1:7">
      <c r="B327" s="526"/>
      <c r="C327" s="526"/>
      <c r="D327" t="s">
        <v>40</v>
      </c>
      <c r="E327" s="2">
        <v>5</v>
      </c>
      <c r="G327" s="2">
        <f t="shared" si="4"/>
        <v>92.599999999999966</v>
      </c>
    </row>
    <row r="328" spans="1:7">
      <c r="A328" s="7">
        <v>43921</v>
      </c>
      <c r="B328" s="526" t="s">
        <v>114</v>
      </c>
      <c r="C328" s="526" t="s">
        <v>23</v>
      </c>
      <c r="D328" t="s">
        <v>18</v>
      </c>
      <c r="E328" s="2"/>
      <c r="F328" s="2">
        <v>20</v>
      </c>
      <c r="G328" s="2">
        <f t="shared" si="4"/>
        <v>72.599999999999966</v>
      </c>
    </row>
    <row r="329" spans="1:7">
      <c r="A329" s="7">
        <v>44156</v>
      </c>
      <c r="B329" s="526">
        <v>20829</v>
      </c>
      <c r="C329" s="526" t="s">
        <v>23</v>
      </c>
      <c r="D329" t="s">
        <v>16</v>
      </c>
      <c r="E329" s="2"/>
      <c r="F329" s="2">
        <v>22.7</v>
      </c>
      <c r="G329" s="2">
        <f t="shared" si="4"/>
        <v>49.899999999999963</v>
      </c>
    </row>
    <row r="330" spans="1:7">
      <c r="A330" s="7">
        <v>44156</v>
      </c>
      <c r="B330" s="526">
        <v>20829</v>
      </c>
      <c r="C330" s="526" t="s">
        <v>23</v>
      </c>
      <c r="D330" t="s">
        <v>17</v>
      </c>
      <c r="E330" s="2"/>
      <c r="F330" s="2">
        <v>4.9000000000000004</v>
      </c>
      <c r="G330" s="2">
        <f t="shared" si="4"/>
        <v>44.999999999999964</v>
      </c>
    </row>
    <row r="331" spans="1:7">
      <c r="A331" s="7">
        <v>44196</v>
      </c>
      <c r="B331" s="526" t="s">
        <v>114</v>
      </c>
      <c r="C331" s="526" t="s">
        <v>23</v>
      </c>
      <c r="D331" t="s">
        <v>18</v>
      </c>
      <c r="E331" s="2"/>
      <c r="F331" s="2">
        <v>40</v>
      </c>
      <c r="G331" s="2">
        <f t="shared" si="4"/>
        <v>4.9999999999999645</v>
      </c>
    </row>
    <row r="332" spans="1:7">
      <c r="A332" s="7">
        <v>44196</v>
      </c>
      <c r="B332" s="526" t="s">
        <v>114</v>
      </c>
      <c r="C332" s="526" t="s">
        <v>23</v>
      </c>
      <c r="D332" t="s">
        <v>40</v>
      </c>
      <c r="E332" s="2"/>
      <c r="F332" s="2">
        <v>5</v>
      </c>
      <c r="G332" s="2">
        <f>+G331+E332-F332</f>
        <v>-3.5527136788005009E-14</v>
      </c>
    </row>
    <row r="333" spans="1:7">
      <c r="A333" s="44">
        <v>43951</v>
      </c>
      <c r="B333" s="525" t="s">
        <v>14</v>
      </c>
      <c r="C333" s="525" t="s">
        <v>24</v>
      </c>
      <c r="D333" t="s">
        <v>16</v>
      </c>
      <c r="E333" s="2">
        <v>23.5</v>
      </c>
      <c r="G333" s="2">
        <f t="shared" ref="G333:G404" si="5">+G332+E333-F333</f>
        <v>23.499999999999964</v>
      </c>
    </row>
    <row r="334" spans="1:7">
      <c r="B334" s="526"/>
      <c r="C334" s="526"/>
      <c r="D334" t="s">
        <v>17</v>
      </c>
      <c r="E334" s="2">
        <v>7.7</v>
      </c>
      <c r="G334" s="2">
        <f t="shared" si="5"/>
        <v>31.199999999999964</v>
      </c>
    </row>
    <row r="335" spans="1:7">
      <c r="B335" s="526"/>
      <c r="C335" s="526"/>
      <c r="D335" t="s">
        <v>18</v>
      </c>
      <c r="E335" s="2">
        <v>60</v>
      </c>
      <c r="G335" s="2">
        <f t="shared" si="5"/>
        <v>91.19999999999996</v>
      </c>
    </row>
    <row r="336" spans="1:7">
      <c r="B336" s="526"/>
      <c r="C336" s="526"/>
      <c r="D336" t="s">
        <v>40</v>
      </c>
      <c r="E336" s="2">
        <v>5</v>
      </c>
      <c r="G336" s="2">
        <f t="shared" si="5"/>
        <v>96.19999999999996</v>
      </c>
    </row>
    <row r="337" spans="1:7">
      <c r="A337" s="7">
        <v>44156</v>
      </c>
      <c r="B337" s="526">
        <v>20829</v>
      </c>
      <c r="C337" s="526" t="s">
        <v>24</v>
      </c>
      <c r="D337" t="s">
        <v>16</v>
      </c>
      <c r="E337" s="2"/>
      <c r="F337" s="2">
        <v>23.5</v>
      </c>
      <c r="G337" s="2">
        <f t="shared" si="5"/>
        <v>72.69999999999996</v>
      </c>
    </row>
    <row r="338" spans="1:7">
      <c r="A338" s="7">
        <v>44156</v>
      </c>
      <c r="B338" s="526">
        <v>20829</v>
      </c>
      <c r="C338" s="526" t="s">
        <v>24</v>
      </c>
      <c r="D338" t="s">
        <v>17</v>
      </c>
      <c r="E338" s="2"/>
      <c r="F338" s="2">
        <v>7.7</v>
      </c>
      <c r="G338" s="2">
        <f t="shared" si="5"/>
        <v>64.999999999999957</v>
      </c>
    </row>
    <row r="339" spans="1:7">
      <c r="A339" s="7">
        <v>44196</v>
      </c>
      <c r="B339" s="526" t="s">
        <v>114</v>
      </c>
      <c r="C339" s="526" t="s">
        <v>24</v>
      </c>
      <c r="D339" t="s">
        <v>18</v>
      </c>
      <c r="E339" s="2"/>
      <c r="F339" s="2">
        <v>5</v>
      </c>
      <c r="G339" s="2">
        <f t="shared" si="5"/>
        <v>59.999999999999957</v>
      </c>
    </row>
    <row r="340" spans="1:7">
      <c r="A340" s="7">
        <v>44227</v>
      </c>
      <c r="B340" s="526" t="s">
        <v>114</v>
      </c>
      <c r="C340" s="526" t="s">
        <v>24</v>
      </c>
      <c r="D340" t="s">
        <v>48</v>
      </c>
      <c r="E340" s="2"/>
      <c r="F340" s="2">
        <v>10</v>
      </c>
      <c r="G340" s="2">
        <f t="shared" si="5"/>
        <v>49.999999999999957</v>
      </c>
    </row>
    <row r="341" spans="1:7">
      <c r="A341" s="7">
        <v>44734</v>
      </c>
      <c r="B341" s="526" t="s">
        <v>257</v>
      </c>
      <c r="C341" s="526" t="s">
        <v>24</v>
      </c>
      <c r="D341" t="s">
        <v>18</v>
      </c>
      <c r="E341" s="2"/>
      <c r="F341" s="2">
        <v>45</v>
      </c>
      <c r="G341" s="2">
        <f t="shared" si="5"/>
        <v>4.9999999999999574</v>
      </c>
    </row>
    <row r="342" spans="1:7">
      <c r="A342" s="7">
        <v>44734</v>
      </c>
      <c r="B342" s="526" t="s">
        <v>257</v>
      </c>
      <c r="C342" s="526" t="s">
        <v>24</v>
      </c>
      <c r="D342" t="s">
        <v>40</v>
      </c>
      <c r="E342" s="2"/>
      <c r="F342" s="2">
        <v>5</v>
      </c>
      <c r="G342" s="2">
        <f t="shared" si="5"/>
        <v>-4.2632564145606011E-14</v>
      </c>
    </row>
    <row r="343" spans="1:7">
      <c r="A343" s="44">
        <v>43982</v>
      </c>
      <c r="B343" s="525" t="s">
        <v>14</v>
      </c>
      <c r="C343" s="525" t="s">
        <v>25</v>
      </c>
      <c r="D343" t="s">
        <v>16</v>
      </c>
      <c r="E343" s="2">
        <v>21.8</v>
      </c>
      <c r="G343" s="2">
        <f t="shared" si="5"/>
        <v>21.799999999999958</v>
      </c>
    </row>
    <row r="344" spans="1:7">
      <c r="B344" s="526"/>
      <c r="C344" s="526"/>
      <c r="D344" t="s">
        <v>17</v>
      </c>
      <c r="E344" s="2">
        <v>4.2</v>
      </c>
      <c r="G344" s="2">
        <f t="shared" si="5"/>
        <v>25.999999999999957</v>
      </c>
    </row>
    <row r="345" spans="1:7">
      <c r="B345" s="526"/>
      <c r="C345" s="526"/>
      <c r="D345" t="s">
        <v>18</v>
      </c>
      <c r="E345" s="2">
        <v>60</v>
      </c>
      <c r="G345" s="2">
        <f t="shared" si="5"/>
        <v>85.999999999999957</v>
      </c>
    </row>
    <row r="346" spans="1:7">
      <c r="B346" s="526"/>
      <c r="C346" s="526"/>
      <c r="D346" t="s">
        <v>40</v>
      </c>
      <c r="E346" s="2">
        <v>5</v>
      </c>
      <c r="G346" s="2">
        <f t="shared" si="5"/>
        <v>90.999999999999957</v>
      </c>
    </row>
    <row r="347" spans="1:7">
      <c r="A347" s="7">
        <v>44156</v>
      </c>
      <c r="B347" s="526">
        <v>20829</v>
      </c>
      <c r="C347" s="526" t="s">
        <v>25</v>
      </c>
      <c r="D347" t="s">
        <v>16</v>
      </c>
      <c r="E347" s="2"/>
      <c r="F347" s="2">
        <v>21.8</v>
      </c>
      <c r="G347" s="2">
        <f t="shared" si="5"/>
        <v>69.19999999999996</v>
      </c>
    </row>
    <row r="348" spans="1:7">
      <c r="A348" s="7">
        <v>44156</v>
      </c>
      <c r="B348" s="526">
        <v>20829</v>
      </c>
      <c r="C348" s="526" t="s">
        <v>25</v>
      </c>
      <c r="D348" t="s">
        <v>17</v>
      </c>
      <c r="E348" s="2"/>
      <c r="F348" s="2">
        <v>4.2</v>
      </c>
      <c r="G348" s="2">
        <f t="shared" si="5"/>
        <v>64.999999999999957</v>
      </c>
    </row>
    <row r="349" spans="1:7">
      <c r="A349" s="7">
        <v>44734</v>
      </c>
      <c r="B349" s="526" t="s">
        <v>257</v>
      </c>
      <c r="C349" s="526" t="s">
        <v>25</v>
      </c>
      <c r="D349" t="s">
        <v>18</v>
      </c>
      <c r="E349" s="2"/>
      <c r="F349" s="2">
        <v>60</v>
      </c>
      <c r="G349" s="2">
        <f t="shared" si="5"/>
        <v>4.9999999999999574</v>
      </c>
    </row>
    <row r="350" spans="1:7">
      <c r="A350" s="7">
        <v>44734</v>
      </c>
      <c r="B350" s="526" t="s">
        <v>257</v>
      </c>
      <c r="C350" s="526" t="s">
        <v>25</v>
      </c>
      <c r="D350" t="s">
        <v>40</v>
      </c>
      <c r="E350" s="2"/>
      <c r="F350" s="2">
        <v>5</v>
      </c>
      <c r="G350" s="2">
        <f t="shared" si="5"/>
        <v>-4.2632564145606011E-14</v>
      </c>
    </row>
    <row r="351" spans="1:7">
      <c r="A351" s="44">
        <v>44012</v>
      </c>
      <c r="B351" s="525" t="s">
        <v>14</v>
      </c>
      <c r="C351" s="525" t="s">
        <v>26</v>
      </c>
      <c r="D351" t="s">
        <v>16</v>
      </c>
      <c r="E351" s="2">
        <v>19.3</v>
      </c>
      <c r="G351" s="2">
        <f t="shared" si="5"/>
        <v>19.299999999999958</v>
      </c>
    </row>
    <row r="352" spans="1:7">
      <c r="B352" s="526"/>
      <c r="C352" s="526"/>
      <c r="D352" t="s">
        <v>17</v>
      </c>
      <c r="E352" s="2">
        <v>2</v>
      </c>
      <c r="G352" s="2">
        <f t="shared" si="5"/>
        <v>21.299999999999958</v>
      </c>
    </row>
    <row r="353" spans="1:7">
      <c r="B353" s="526"/>
      <c r="C353" s="526"/>
      <c r="D353" t="s">
        <v>18</v>
      </c>
      <c r="E353" s="2">
        <v>60</v>
      </c>
      <c r="G353" s="2">
        <f t="shared" si="5"/>
        <v>81.299999999999955</v>
      </c>
    </row>
    <row r="354" spans="1:7">
      <c r="B354" s="526"/>
      <c r="C354" s="526"/>
      <c r="D354" t="s">
        <v>40</v>
      </c>
      <c r="E354" s="2">
        <v>5</v>
      </c>
      <c r="G354" s="2">
        <f t="shared" si="5"/>
        <v>86.299999999999955</v>
      </c>
    </row>
    <row r="355" spans="1:7">
      <c r="A355" s="7">
        <v>44156</v>
      </c>
      <c r="B355" s="526">
        <v>20829</v>
      </c>
      <c r="C355" s="526" t="s">
        <v>26</v>
      </c>
      <c r="D355" t="s">
        <v>16</v>
      </c>
      <c r="E355" s="2"/>
      <c r="F355" s="2">
        <v>19.3</v>
      </c>
      <c r="G355" s="2">
        <f t="shared" si="5"/>
        <v>66.999999999999957</v>
      </c>
    </row>
    <row r="356" spans="1:7">
      <c r="A356" s="7">
        <v>44156</v>
      </c>
      <c r="B356" s="526">
        <v>20829</v>
      </c>
      <c r="C356" s="526" t="s">
        <v>26</v>
      </c>
      <c r="D356" t="s">
        <v>17</v>
      </c>
      <c r="E356" s="2"/>
      <c r="F356" s="2">
        <v>2</v>
      </c>
      <c r="G356" s="2">
        <f t="shared" si="5"/>
        <v>64.999999999999957</v>
      </c>
    </row>
    <row r="357" spans="1:7">
      <c r="A357" s="7">
        <v>44734</v>
      </c>
      <c r="B357" s="526" t="s">
        <v>257</v>
      </c>
      <c r="C357" s="526" t="s">
        <v>26</v>
      </c>
      <c r="D357" t="s">
        <v>18</v>
      </c>
      <c r="E357" s="2"/>
      <c r="F357" s="2">
        <v>60</v>
      </c>
      <c r="G357" s="2">
        <f t="shared" si="5"/>
        <v>4.9999999999999574</v>
      </c>
    </row>
    <row r="358" spans="1:7">
      <c r="A358" s="7">
        <v>44734</v>
      </c>
      <c r="B358" s="526" t="s">
        <v>257</v>
      </c>
      <c r="C358" s="526" t="s">
        <v>26</v>
      </c>
      <c r="D358" t="s">
        <v>40</v>
      </c>
      <c r="E358" s="2"/>
      <c r="F358" s="2">
        <v>5</v>
      </c>
      <c r="G358" s="2">
        <f t="shared" si="5"/>
        <v>-4.2632564145606011E-14</v>
      </c>
    </row>
    <row r="359" spans="1:7">
      <c r="A359" s="44">
        <v>44043</v>
      </c>
      <c r="B359" s="525" t="s">
        <v>14</v>
      </c>
      <c r="C359" s="525" t="s">
        <v>27</v>
      </c>
      <c r="D359" t="s">
        <v>16</v>
      </c>
      <c r="E359" s="2">
        <v>16.2</v>
      </c>
      <c r="G359" s="2">
        <f t="shared" si="5"/>
        <v>16.199999999999957</v>
      </c>
    </row>
    <row r="360" spans="1:7">
      <c r="B360" s="526"/>
      <c r="C360" s="526"/>
      <c r="D360" t="s">
        <v>17</v>
      </c>
      <c r="E360" s="2">
        <v>6.2</v>
      </c>
      <c r="G360" s="2">
        <f t="shared" si="5"/>
        <v>22.399999999999956</v>
      </c>
    </row>
    <row r="361" spans="1:7">
      <c r="B361" s="526"/>
      <c r="C361" s="526"/>
      <c r="D361" t="s">
        <v>18</v>
      </c>
      <c r="E361" s="2">
        <v>60</v>
      </c>
      <c r="G361" s="2">
        <f t="shared" si="5"/>
        <v>82.399999999999949</v>
      </c>
    </row>
    <row r="362" spans="1:7">
      <c r="B362" s="526"/>
      <c r="C362" s="526"/>
      <c r="D362" t="s">
        <v>40</v>
      </c>
      <c r="E362" s="2">
        <v>5</v>
      </c>
      <c r="G362" s="2">
        <f t="shared" si="5"/>
        <v>87.399999999999949</v>
      </c>
    </row>
    <row r="363" spans="1:7">
      <c r="B363" s="526"/>
      <c r="C363" s="526"/>
      <c r="D363" s="67" t="s">
        <v>43</v>
      </c>
      <c r="E363" s="2">
        <v>10</v>
      </c>
      <c r="G363" s="2">
        <f t="shared" si="5"/>
        <v>97.399999999999949</v>
      </c>
    </row>
    <row r="364" spans="1:7">
      <c r="B364" s="526"/>
      <c r="C364" s="526"/>
      <c r="D364" s="67" t="s">
        <v>44</v>
      </c>
      <c r="E364" s="2">
        <v>10</v>
      </c>
      <c r="G364" s="2">
        <f t="shared" si="5"/>
        <v>107.39999999999995</v>
      </c>
    </row>
    <row r="365" spans="1:7">
      <c r="A365" s="7">
        <v>44043</v>
      </c>
      <c r="B365" s="526" t="s">
        <v>114</v>
      </c>
      <c r="C365" s="526" t="s">
        <v>27</v>
      </c>
      <c r="D365" t="s">
        <v>18</v>
      </c>
      <c r="E365" s="2"/>
      <c r="F365" s="2">
        <v>60</v>
      </c>
      <c r="G365" s="2">
        <f t="shared" si="5"/>
        <v>47.399999999999949</v>
      </c>
    </row>
    <row r="366" spans="1:7">
      <c r="A366" s="7">
        <v>44043</v>
      </c>
      <c r="B366" s="526" t="s">
        <v>114</v>
      </c>
      <c r="C366" s="526" t="s">
        <v>27</v>
      </c>
      <c r="D366" t="s">
        <v>19</v>
      </c>
      <c r="E366" s="2"/>
      <c r="F366" s="2">
        <v>5</v>
      </c>
      <c r="G366" s="2">
        <f t="shared" si="5"/>
        <v>42.399999999999949</v>
      </c>
    </row>
    <row r="367" spans="1:7">
      <c r="A367" s="7">
        <v>44111</v>
      </c>
      <c r="B367" s="526">
        <v>20421</v>
      </c>
      <c r="C367" s="526" t="s">
        <v>27</v>
      </c>
      <c r="D367" t="s">
        <v>16</v>
      </c>
      <c r="E367" s="2"/>
      <c r="F367" s="2">
        <v>16.2</v>
      </c>
      <c r="G367" s="2">
        <f t="shared" si="5"/>
        <v>26.19999999999995</v>
      </c>
    </row>
    <row r="368" spans="1:7">
      <c r="A368" s="7">
        <v>44111</v>
      </c>
      <c r="B368" s="526">
        <v>20421</v>
      </c>
      <c r="C368" s="526" t="s">
        <v>27</v>
      </c>
      <c r="D368" t="s">
        <v>17</v>
      </c>
      <c r="E368" s="2"/>
      <c r="F368" s="2">
        <v>6.2</v>
      </c>
      <c r="G368" s="2">
        <f t="shared" si="5"/>
        <v>19.99999999999995</v>
      </c>
    </row>
    <row r="369" spans="1:7">
      <c r="A369" s="7">
        <v>44156</v>
      </c>
      <c r="B369" s="526">
        <v>20832</v>
      </c>
      <c r="C369" s="526" t="s">
        <v>27</v>
      </c>
      <c r="D369" s="67" t="s">
        <v>43</v>
      </c>
      <c r="E369" s="2"/>
      <c r="F369" s="2">
        <v>10</v>
      </c>
      <c r="G369" s="2">
        <f t="shared" si="5"/>
        <v>9.9999999999999503</v>
      </c>
    </row>
    <row r="370" spans="1:7">
      <c r="A370" s="7">
        <v>44156</v>
      </c>
      <c r="B370" s="526">
        <v>20832</v>
      </c>
      <c r="C370" s="526" t="s">
        <v>27</v>
      </c>
      <c r="D370" s="67" t="s">
        <v>44</v>
      </c>
      <c r="E370" s="2"/>
      <c r="F370" s="2">
        <v>10</v>
      </c>
      <c r="G370" s="2">
        <f t="shared" si="5"/>
        <v>-4.9737991503207013E-14</v>
      </c>
    </row>
    <row r="371" spans="1:7">
      <c r="A371" s="44">
        <v>44074</v>
      </c>
      <c r="B371" s="525" t="s">
        <v>14</v>
      </c>
      <c r="C371" s="525" t="s">
        <v>28</v>
      </c>
      <c r="D371" t="s">
        <v>16</v>
      </c>
      <c r="E371" s="2">
        <v>15.5</v>
      </c>
      <c r="G371" s="2">
        <f t="shared" si="5"/>
        <v>15.49999999999995</v>
      </c>
    </row>
    <row r="372" spans="1:7">
      <c r="B372" s="526"/>
      <c r="C372" s="526"/>
      <c r="D372" t="s">
        <v>17</v>
      </c>
      <c r="E372" s="2">
        <v>4.4000000000000004</v>
      </c>
      <c r="G372" s="2">
        <f t="shared" si="5"/>
        <v>19.899999999999949</v>
      </c>
    </row>
    <row r="373" spans="1:7">
      <c r="B373" s="526"/>
      <c r="C373" s="526"/>
      <c r="D373" t="s">
        <v>18</v>
      </c>
      <c r="E373" s="2">
        <v>60</v>
      </c>
      <c r="G373" s="2">
        <f t="shared" si="5"/>
        <v>79.899999999999949</v>
      </c>
    </row>
    <row r="374" spans="1:7">
      <c r="B374" s="526"/>
      <c r="C374" s="526"/>
      <c r="D374" t="s">
        <v>40</v>
      </c>
      <c r="E374" s="2">
        <v>5</v>
      </c>
      <c r="G374" s="2">
        <f t="shared" si="5"/>
        <v>84.899999999999949</v>
      </c>
    </row>
    <row r="375" spans="1:7">
      <c r="B375" s="526"/>
      <c r="C375" s="526"/>
      <c r="D375" t="s">
        <v>258</v>
      </c>
      <c r="E375" s="2">
        <v>15</v>
      </c>
      <c r="G375" s="2">
        <f t="shared" si="5"/>
        <v>99.899999999999949</v>
      </c>
    </row>
    <row r="376" spans="1:7">
      <c r="A376" s="7">
        <v>44074</v>
      </c>
      <c r="B376" s="526" t="s">
        <v>114</v>
      </c>
      <c r="C376" s="526" t="s">
        <v>28</v>
      </c>
      <c r="D376" t="s">
        <v>18</v>
      </c>
      <c r="E376" s="2"/>
      <c r="F376" s="2">
        <v>60</v>
      </c>
      <c r="G376" s="2">
        <f t="shared" si="5"/>
        <v>39.899999999999949</v>
      </c>
    </row>
    <row r="377" spans="1:7">
      <c r="A377" s="7">
        <v>44074</v>
      </c>
      <c r="B377" s="526" t="s">
        <v>114</v>
      </c>
      <c r="C377" s="526" t="s">
        <v>28</v>
      </c>
      <c r="D377" t="s">
        <v>19</v>
      </c>
      <c r="E377" s="2"/>
      <c r="F377" s="2">
        <v>5</v>
      </c>
      <c r="G377" s="2">
        <f t="shared" si="5"/>
        <v>34.899999999999949</v>
      </c>
    </row>
    <row r="378" spans="1:7">
      <c r="A378" s="7">
        <v>44156</v>
      </c>
      <c r="B378" s="526">
        <v>20829</v>
      </c>
      <c r="C378" s="526" t="s">
        <v>28</v>
      </c>
      <c r="D378" t="s">
        <v>16</v>
      </c>
      <c r="E378" s="2"/>
      <c r="F378" s="2">
        <v>15.5</v>
      </c>
      <c r="G378" s="2">
        <f t="shared" si="5"/>
        <v>19.399999999999949</v>
      </c>
    </row>
    <row r="379" spans="1:7">
      <c r="A379" s="7">
        <v>44156</v>
      </c>
      <c r="B379" s="526">
        <v>20829</v>
      </c>
      <c r="C379" s="526" t="s">
        <v>28</v>
      </c>
      <c r="D379" t="s">
        <v>17</v>
      </c>
      <c r="E379" s="2"/>
      <c r="F379" s="2">
        <v>4.4000000000000004</v>
      </c>
      <c r="G379" s="2">
        <f t="shared" si="5"/>
        <v>14.999999999999948</v>
      </c>
    </row>
    <row r="380" spans="1:7">
      <c r="A380" s="7">
        <v>44734</v>
      </c>
      <c r="B380" s="526" t="s">
        <v>257</v>
      </c>
      <c r="C380" s="526" t="s">
        <v>28</v>
      </c>
      <c r="D380" t="s">
        <v>258</v>
      </c>
      <c r="E380" s="2"/>
      <c r="F380" s="2">
        <v>15</v>
      </c>
      <c r="G380" s="2">
        <f t="shared" si="5"/>
        <v>-5.1514348342607263E-14</v>
      </c>
    </row>
    <row r="381" spans="1:7">
      <c r="A381" s="44">
        <v>44104</v>
      </c>
      <c r="B381" s="525" t="s">
        <v>14</v>
      </c>
      <c r="C381" s="525" t="s">
        <v>53</v>
      </c>
      <c r="D381" t="s">
        <v>16</v>
      </c>
      <c r="E381" s="2">
        <v>15.9</v>
      </c>
      <c r="G381" s="2">
        <f t="shared" si="5"/>
        <v>15.899999999999949</v>
      </c>
    </row>
    <row r="382" spans="1:7">
      <c r="B382" s="526"/>
      <c r="C382" s="526"/>
      <c r="D382" t="s">
        <v>17</v>
      </c>
      <c r="E382" s="2">
        <v>5.0999999999999996</v>
      </c>
      <c r="G382" s="2">
        <f t="shared" si="5"/>
        <v>20.99999999999995</v>
      </c>
    </row>
    <row r="383" spans="1:7">
      <c r="B383" s="526"/>
      <c r="C383" s="526"/>
      <c r="D383" t="s">
        <v>18</v>
      </c>
      <c r="E383" s="2">
        <v>60</v>
      </c>
      <c r="G383" s="2">
        <f t="shared" si="5"/>
        <v>80.999999999999943</v>
      </c>
    </row>
    <row r="384" spans="1:7">
      <c r="B384" s="526"/>
      <c r="C384" s="526"/>
      <c r="D384" t="s">
        <v>40</v>
      </c>
      <c r="E384" s="2">
        <v>5</v>
      </c>
      <c r="G384" s="2">
        <f t="shared" si="5"/>
        <v>85.999999999999943</v>
      </c>
    </row>
    <row r="385" spans="1:7">
      <c r="B385" s="526"/>
      <c r="C385" s="526"/>
      <c r="D385" t="s">
        <v>258</v>
      </c>
      <c r="E385" s="2">
        <v>8.5</v>
      </c>
      <c r="G385" s="2">
        <f t="shared" si="5"/>
        <v>94.499999999999943</v>
      </c>
    </row>
    <row r="386" spans="1:7">
      <c r="A386" s="7">
        <v>44104</v>
      </c>
      <c r="B386" s="526" t="s">
        <v>114</v>
      </c>
      <c r="C386" s="526" t="s">
        <v>53</v>
      </c>
      <c r="D386" t="s">
        <v>18</v>
      </c>
      <c r="E386" s="2"/>
      <c r="F386" s="2">
        <v>60</v>
      </c>
      <c r="G386" s="2">
        <f t="shared" si="5"/>
        <v>34.499999999999943</v>
      </c>
    </row>
    <row r="387" spans="1:7">
      <c r="A387" s="7">
        <v>44104</v>
      </c>
      <c r="B387" s="526" t="s">
        <v>114</v>
      </c>
      <c r="C387" s="526" t="s">
        <v>53</v>
      </c>
      <c r="D387" t="s">
        <v>19</v>
      </c>
      <c r="E387" s="2"/>
      <c r="F387" s="2">
        <v>5</v>
      </c>
      <c r="G387" s="2">
        <f t="shared" si="5"/>
        <v>29.499999999999943</v>
      </c>
    </row>
    <row r="388" spans="1:7">
      <c r="A388" s="7">
        <v>44183</v>
      </c>
      <c r="B388" s="526">
        <v>21129</v>
      </c>
      <c r="C388" s="526" t="s">
        <v>53</v>
      </c>
      <c r="D388" t="s">
        <v>16</v>
      </c>
      <c r="E388" s="2"/>
      <c r="F388" s="2">
        <v>15.9</v>
      </c>
      <c r="G388" s="2">
        <f t="shared" si="5"/>
        <v>13.599999999999943</v>
      </c>
    </row>
    <row r="389" spans="1:7">
      <c r="A389" s="7">
        <v>44183</v>
      </c>
      <c r="B389" s="526">
        <v>21129</v>
      </c>
      <c r="C389" s="526" t="s">
        <v>53</v>
      </c>
      <c r="D389" t="s">
        <v>17</v>
      </c>
      <c r="E389" s="2"/>
      <c r="F389" s="2">
        <v>5.0999999999999996</v>
      </c>
      <c r="G389" s="2">
        <f t="shared" si="5"/>
        <v>8.4999999999999432</v>
      </c>
    </row>
    <row r="390" spans="1:7">
      <c r="A390" s="7">
        <v>44734</v>
      </c>
      <c r="B390" s="526" t="s">
        <v>257</v>
      </c>
      <c r="C390" s="526" t="s">
        <v>53</v>
      </c>
      <c r="D390" t="s">
        <v>258</v>
      </c>
      <c r="E390" s="2"/>
      <c r="F390" s="2">
        <v>8.5</v>
      </c>
      <c r="G390" s="2">
        <f t="shared" si="5"/>
        <v>-5.6843418860808015E-14</v>
      </c>
    </row>
    <row r="391" spans="1:7">
      <c r="A391" s="44">
        <v>44135</v>
      </c>
      <c r="B391" s="525" t="s">
        <v>14</v>
      </c>
      <c r="C391" s="525" t="s">
        <v>30</v>
      </c>
      <c r="D391" t="s">
        <v>16</v>
      </c>
      <c r="E391" s="2">
        <v>18.7</v>
      </c>
      <c r="G391" s="2">
        <f t="shared" si="5"/>
        <v>18.699999999999942</v>
      </c>
    </row>
    <row r="392" spans="1:7">
      <c r="B392" s="526"/>
      <c r="C392" s="526"/>
      <c r="D392" t="s">
        <v>17</v>
      </c>
      <c r="E392" s="2">
        <v>5.4</v>
      </c>
      <c r="G392" s="2">
        <f t="shared" si="5"/>
        <v>24.099999999999945</v>
      </c>
    </row>
    <row r="393" spans="1:7">
      <c r="B393" s="526"/>
      <c r="C393" s="526"/>
      <c r="D393" t="s">
        <v>18</v>
      </c>
      <c r="E393" s="2">
        <v>60</v>
      </c>
      <c r="G393" s="2">
        <f t="shared" si="5"/>
        <v>84.099999999999937</v>
      </c>
    </row>
    <row r="394" spans="1:7">
      <c r="B394" s="526"/>
      <c r="C394" s="526"/>
      <c r="D394" t="s">
        <v>40</v>
      </c>
      <c r="E394" s="2">
        <v>5</v>
      </c>
      <c r="G394" s="2">
        <f t="shared" si="5"/>
        <v>89.099999999999937</v>
      </c>
    </row>
    <row r="395" spans="1:7">
      <c r="B395" s="526"/>
      <c r="C395" s="526"/>
      <c r="D395" s="67" t="s">
        <v>46</v>
      </c>
      <c r="E395" s="2">
        <v>10</v>
      </c>
      <c r="G395" s="2">
        <f t="shared" si="5"/>
        <v>99.099999999999937</v>
      </c>
    </row>
    <row r="396" spans="1:7">
      <c r="B396" s="526"/>
      <c r="C396" s="526"/>
      <c r="D396" s="67" t="s">
        <v>47</v>
      </c>
      <c r="E396" s="2">
        <v>10</v>
      </c>
      <c r="G396" s="2">
        <f t="shared" si="5"/>
        <v>109.09999999999994</v>
      </c>
    </row>
    <row r="397" spans="1:7">
      <c r="A397" s="7">
        <v>44135</v>
      </c>
      <c r="B397" s="526" t="s">
        <v>114</v>
      </c>
      <c r="C397" s="526" t="s">
        <v>30</v>
      </c>
      <c r="D397" t="s">
        <v>18</v>
      </c>
      <c r="E397" s="2"/>
      <c r="F397" s="2">
        <v>60</v>
      </c>
      <c r="G397" s="2">
        <f t="shared" si="5"/>
        <v>49.099999999999937</v>
      </c>
    </row>
    <row r="398" spans="1:7">
      <c r="A398" s="7">
        <v>44135</v>
      </c>
      <c r="B398" s="526" t="s">
        <v>114</v>
      </c>
      <c r="C398" s="526" t="s">
        <v>30</v>
      </c>
      <c r="D398" t="s">
        <v>19</v>
      </c>
      <c r="E398" s="2"/>
      <c r="F398" s="2">
        <v>5</v>
      </c>
      <c r="G398" s="2">
        <f t="shared" si="5"/>
        <v>44.099999999999937</v>
      </c>
    </row>
    <row r="399" spans="1:7">
      <c r="A399" s="7">
        <v>44156</v>
      </c>
      <c r="B399" s="526">
        <v>20832</v>
      </c>
      <c r="C399" s="526" t="s">
        <v>30</v>
      </c>
      <c r="D399" s="67" t="s">
        <v>46</v>
      </c>
      <c r="E399" s="2"/>
      <c r="F399" s="2">
        <v>10</v>
      </c>
      <c r="G399" s="2">
        <f t="shared" si="5"/>
        <v>34.099999999999937</v>
      </c>
    </row>
    <row r="400" spans="1:7">
      <c r="A400" s="7">
        <v>44156</v>
      </c>
      <c r="B400" s="526">
        <v>20832</v>
      </c>
      <c r="C400" s="526" t="s">
        <v>30</v>
      </c>
      <c r="D400" s="67" t="s">
        <v>47</v>
      </c>
      <c r="E400" s="2"/>
      <c r="F400" s="2">
        <v>10</v>
      </c>
      <c r="G400" s="2">
        <f t="shared" si="5"/>
        <v>24.099999999999937</v>
      </c>
    </row>
    <row r="401" spans="1:7">
      <c r="A401" s="7">
        <v>0</v>
      </c>
      <c r="B401" s="526">
        <v>21129</v>
      </c>
      <c r="C401" s="526" t="s">
        <v>30</v>
      </c>
      <c r="D401" s="67" t="s">
        <v>16</v>
      </c>
      <c r="E401" s="2"/>
      <c r="F401" s="2">
        <v>18.7</v>
      </c>
      <c r="G401" s="2">
        <f t="shared" si="5"/>
        <v>5.3999999999999382</v>
      </c>
    </row>
    <row r="402" spans="1:7">
      <c r="A402" s="7">
        <v>44183</v>
      </c>
      <c r="B402" s="526">
        <v>21129</v>
      </c>
      <c r="C402" s="526" t="s">
        <v>30</v>
      </c>
      <c r="D402" s="67" t="s">
        <v>17</v>
      </c>
      <c r="E402" s="2"/>
      <c r="F402" s="2">
        <v>5.4</v>
      </c>
      <c r="G402" s="2">
        <f t="shared" si="5"/>
        <v>-6.2172489379008766E-14</v>
      </c>
    </row>
    <row r="403" spans="1:7">
      <c r="A403" s="44">
        <v>44165</v>
      </c>
      <c r="B403" s="525" t="s">
        <v>14</v>
      </c>
      <c r="C403" s="525" t="s">
        <v>33</v>
      </c>
      <c r="D403" s="67" t="s">
        <v>16</v>
      </c>
      <c r="E403" s="2">
        <v>17.7</v>
      </c>
      <c r="G403" s="2">
        <f t="shared" si="5"/>
        <v>17.699999999999939</v>
      </c>
    </row>
    <row r="404" spans="1:7">
      <c r="B404" s="526"/>
      <c r="C404" s="526"/>
      <c r="D404" s="67" t="s">
        <v>17</v>
      </c>
      <c r="E404" s="2">
        <v>5.6</v>
      </c>
      <c r="G404" s="2">
        <f t="shared" si="5"/>
        <v>23.29999999999994</v>
      </c>
    </row>
    <row r="405" spans="1:7">
      <c r="B405" s="526"/>
      <c r="C405" s="526"/>
      <c r="D405" s="67" t="s">
        <v>18</v>
      </c>
      <c r="E405" s="2">
        <v>60</v>
      </c>
      <c r="G405" s="2">
        <f t="shared" ref="G405:G471" si="6">+G404+E405-F405</f>
        <v>83.29999999999994</v>
      </c>
    </row>
    <row r="406" spans="1:7">
      <c r="B406" s="526"/>
      <c r="C406" s="526"/>
      <c r="D406" s="67" t="s">
        <v>40</v>
      </c>
      <c r="E406" s="2">
        <v>5</v>
      </c>
      <c r="G406" s="2">
        <f t="shared" si="6"/>
        <v>88.29999999999994</v>
      </c>
    </row>
    <row r="407" spans="1:7">
      <c r="A407" s="7">
        <v>44165</v>
      </c>
      <c r="B407" s="526" t="s">
        <v>114</v>
      </c>
      <c r="C407" s="526" t="s">
        <v>33</v>
      </c>
      <c r="D407" s="67" t="s">
        <v>18</v>
      </c>
      <c r="F407" s="2">
        <v>60</v>
      </c>
      <c r="G407" s="2">
        <f t="shared" si="6"/>
        <v>28.29999999999994</v>
      </c>
    </row>
    <row r="408" spans="1:7">
      <c r="A408" s="7">
        <v>44165</v>
      </c>
      <c r="B408" s="526" t="s">
        <v>114</v>
      </c>
      <c r="C408" s="526" t="s">
        <v>33</v>
      </c>
      <c r="D408" s="67" t="s">
        <v>40</v>
      </c>
      <c r="F408" s="2">
        <v>5</v>
      </c>
      <c r="G408" s="2">
        <f t="shared" si="6"/>
        <v>23.29999999999994</v>
      </c>
    </row>
    <row r="409" spans="1:7">
      <c r="A409" s="7">
        <v>44183</v>
      </c>
      <c r="B409" s="526">
        <v>21129</v>
      </c>
      <c r="C409" s="526" t="s">
        <v>33</v>
      </c>
      <c r="D409" s="67" t="s">
        <v>16</v>
      </c>
      <c r="F409" s="2">
        <v>17.7</v>
      </c>
      <c r="G409" s="2">
        <f t="shared" si="6"/>
        <v>5.599999999999941</v>
      </c>
    </row>
    <row r="410" spans="1:7">
      <c r="A410" s="7">
        <v>44183</v>
      </c>
      <c r="B410" s="526">
        <v>21129</v>
      </c>
      <c r="C410" s="526" t="s">
        <v>33</v>
      </c>
      <c r="D410" s="67" t="s">
        <v>17</v>
      </c>
      <c r="F410" s="2">
        <v>5.6</v>
      </c>
      <c r="G410" s="2">
        <f t="shared" si="6"/>
        <v>-5.8619775700208265E-14</v>
      </c>
    </row>
    <row r="411" spans="1:7">
      <c r="A411" s="44">
        <v>44196</v>
      </c>
      <c r="B411" s="525" t="s">
        <v>14</v>
      </c>
      <c r="C411" s="525" t="s">
        <v>34</v>
      </c>
      <c r="D411" t="s">
        <v>16</v>
      </c>
      <c r="E411" s="80">
        <v>20.3</v>
      </c>
      <c r="G411" s="2">
        <f t="shared" si="6"/>
        <v>20.29999999999994</v>
      </c>
    </row>
    <row r="412" spans="1:7">
      <c r="B412" s="526"/>
      <c r="C412" s="526"/>
      <c r="D412" t="s">
        <v>17</v>
      </c>
      <c r="E412" s="80">
        <v>4.9000000000000004</v>
      </c>
      <c r="G412" s="2">
        <f t="shared" si="6"/>
        <v>25.199999999999939</v>
      </c>
    </row>
    <row r="413" spans="1:7">
      <c r="B413" s="526"/>
      <c r="C413" s="526"/>
      <c r="D413" t="s">
        <v>48</v>
      </c>
      <c r="E413" s="80">
        <v>60</v>
      </c>
      <c r="G413" s="2">
        <f t="shared" si="6"/>
        <v>85.199999999999932</v>
      </c>
    </row>
    <row r="414" spans="1:7">
      <c r="B414" s="526"/>
      <c r="C414" s="526"/>
      <c r="D414" t="s">
        <v>40</v>
      </c>
      <c r="E414" s="80">
        <v>5</v>
      </c>
      <c r="G414" s="2">
        <f t="shared" si="6"/>
        <v>90.199999999999932</v>
      </c>
    </row>
    <row r="415" spans="1:7">
      <c r="A415" s="86">
        <v>44196</v>
      </c>
      <c r="B415" s="526" t="s">
        <v>114</v>
      </c>
      <c r="C415" s="526" t="s">
        <v>34</v>
      </c>
      <c r="D415" t="s">
        <v>48</v>
      </c>
      <c r="E415" s="2"/>
      <c r="F415" s="2">
        <v>60</v>
      </c>
      <c r="G415" s="2">
        <f t="shared" si="6"/>
        <v>30.199999999999932</v>
      </c>
    </row>
    <row r="416" spans="1:7">
      <c r="A416" s="86">
        <v>44196</v>
      </c>
      <c r="B416" s="526" t="s">
        <v>114</v>
      </c>
      <c r="C416" s="526" t="s">
        <v>34</v>
      </c>
      <c r="D416" t="s">
        <v>40</v>
      </c>
      <c r="E416" s="2"/>
      <c r="F416" s="2">
        <v>5</v>
      </c>
      <c r="G416" s="2">
        <f t="shared" si="6"/>
        <v>25.199999999999932</v>
      </c>
    </row>
    <row r="417" spans="1:7">
      <c r="A417" s="86">
        <v>44225</v>
      </c>
      <c r="B417" s="526">
        <v>21482</v>
      </c>
      <c r="C417" s="526" t="s">
        <v>34</v>
      </c>
      <c r="D417" t="s">
        <v>16</v>
      </c>
      <c r="E417" s="2"/>
      <c r="F417" s="2">
        <v>20.3</v>
      </c>
      <c r="G417" s="2">
        <f t="shared" si="6"/>
        <v>4.8999999999999311</v>
      </c>
    </row>
    <row r="418" spans="1:7">
      <c r="A418" s="86">
        <v>44225</v>
      </c>
      <c r="B418" s="526">
        <v>21482</v>
      </c>
      <c r="C418" s="526" t="s">
        <v>34</v>
      </c>
      <c r="D418" t="s">
        <v>17</v>
      </c>
      <c r="E418" s="2"/>
      <c r="F418" s="2">
        <v>4.9000000000000004</v>
      </c>
      <c r="G418" s="2">
        <f t="shared" si="6"/>
        <v>-6.9277916736609768E-14</v>
      </c>
    </row>
    <row r="419" spans="1:7">
      <c r="A419" s="44">
        <v>44227</v>
      </c>
      <c r="B419" s="525" t="s">
        <v>14</v>
      </c>
      <c r="C419" s="525" t="s">
        <v>15</v>
      </c>
      <c r="D419" t="s">
        <v>16</v>
      </c>
      <c r="E419" s="80">
        <v>21.7</v>
      </c>
      <c r="G419" s="2">
        <f t="shared" si="6"/>
        <v>21.699999999999932</v>
      </c>
    </row>
    <row r="420" spans="1:7">
      <c r="B420" s="526"/>
      <c r="C420" s="526"/>
      <c r="D420" t="s">
        <v>17</v>
      </c>
      <c r="E420" s="80">
        <v>6.3</v>
      </c>
      <c r="G420" s="2">
        <f t="shared" si="6"/>
        <v>27.999999999999932</v>
      </c>
    </row>
    <row r="421" spans="1:7">
      <c r="B421" s="526"/>
      <c r="C421" s="526"/>
      <c r="D421" t="s">
        <v>48</v>
      </c>
      <c r="E421" s="80">
        <v>60</v>
      </c>
      <c r="G421" s="2">
        <f t="shared" si="6"/>
        <v>87.999999999999929</v>
      </c>
    </row>
    <row r="422" spans="1:7">
      <c r="B422" s="526"/>
      <c r="C422" s="526"/>
      <c r="D422" t="s">
        <v>40</v>
      </c>
      <c r="E422" s="80">
        <v>5</v>
      </c>
      <c r="G422" s="2">
        <f t="shared" si="6"/>
        <v>92.999999999999929</v>
      </c>
    </row>
    <row r="423" spans="1:7">
      <c r="A423" s="7">
        <v>44227</v>
      </c>
      <c r="B423" s="526" t="s">
        <v>114</v>
      </c>
      <c r="C423" s="526" t="s">
        <v>15</v>
      </c>
      <c r="D423" t="s">
        <v>48</v>
      </c>
      <c r="E423" s="80"/>
      <c r="F423" s="2">
        <v>40</v>
      </c>
      <c r="G423" s="2">
        <f t="shared" si="6"/>
        <v>52.999999999999929</v>
      </c>
    </row>
    <row r="424" spans="1:7">
      <c r="A424" s="7">
        <v>44231</v>
      </c>
      <c r="B424" s="526">
        <v>21519</v>
      </c>
      <c r="C424" s="526" t="s">
        <v>15</v>
      </c>
      <c r="D424" t="s">
        <v>48</v>
      </c>
      <c r="E424" s="80"/>
      <c r="F424" s="2">
        <v>20</v>
      </c>
      <c r="G424" s="2">
        <f t="shared" si="6"/>
        <v>32.999999999999929</v>
      </c>
    </row>
    <row r="425" spans="1:7">
      <c r="A425" s="7">
        <v>44231</v>
      </c>
      <c r="B425" s="526">
        <v>21519</v>
      </c>
      <c r="C425" s="526" t="s">
        <v>15</v>
      </c>
      <c r="D425" t="s">
        <v>40</v>
      </c>
      <c r="E425" s="80"/>
      <c r="F425" s="2">
        <v>5</v>
      </c>
      <c r="G425" s="2">
        <f t="shared" si="6"/>
        <v>27.999999999999929</v>
      </c>
    </row>
    <row r="426" spans="1:7">
      <c r="A426" s="7">
        <v>44257</v>
      </c>
      <c r="B426" s="526">
        <v>21696</v>
      </c>
      <c r="C426" s="526" t="s">
        <v>15</v>
      </c>
      <c r="D426" t="s">
        <v>16</v>
      </c>
      <c r="E426" s="80"/>
      <c r="F426" s="2">
        <v>21.7</v>
      </c>
      <c r="G426" s="2">
        <f t="shared" si="6"/>
        <v>6.2999999999999297</v>
      </c>
    </row>
    <row r="427" spans="1:7">
      <c r="A427" s="7">
        <v>44257</v>
      </c>
      <c r="B427" s="526">
        <v>21696</v>
      </c>
      <c r="C427" s="526" t="s">
        <v>15</v>
      </c>
      <c r="D427" t="s">
        <v>17</v>
      </c>
      <c r="E427" s="80"/>
      <c r="F427" s="2">
        <v>6.3</v>
      </c>
      <c r="G427" s="2">
        <f t="shared" si="6"/>
        <v>-7.0166095156309893E-14</v>
      </c>
    </row>
    <row r="428" spans="1:7">
      <c r="A428" s="44">
        <v>44255</v>
      </c>
      <c r="B428" s="525" t="s">
        <v>14</v>
      </c>
      <c r="C428" s="525" t="s">
        <v>20</v>
      </c>
      <c r="D428" t="s">
        <v>16</v>
      </c>
      <c r="E428" s="80">
        <v>19.600000000000001</v>
      </c>
      <c r="G428" s="2">
        <f t="shared" si="6"/>
        <v>19.59999999999993</v>
      </c>
    </row>
    <row r="429" spans="1:7">
      <c r="B429" s="526"/>
      <c r="C429" s="526"/>
      <c r="D429" t="s">
        <v>17</v>
      </c>
      <c r="E429" s="80">
        <v>5.7</v>
      </c>
      <c r="G429" s="2">
        <f t="shared" si="6"/>
        <v>25.29999999999993</v>
      </c>
    </row>
    <row r="430" spans="1:7">
      <c r="B430" s="526"/>
      <c r="C430" s="526"/>
      <c r="D430" t="s">
        <v>48</v>
      </c>
      <c r="E430" s="80">
        <v>56</v>
      </c>
      <c r="G430" s="2">
        <f t="shared" si="6"/>
        <v>81.299999999999926</v>
      </c>
    </row>
    <row r="431" spans="1:7">
      <c r="B431" s="526"/>
      <c r="C431" s="526"/>
      <c r="D431" t="s">
        <v>40</v>
      </c>
      <c r="E431" s="80">
        <v>5</v>
      </c>
      <c r="G431" s="2">
        <f t="shared" si="6"/>
        <v>86.299999999999926</v>
      </c>
    </row>
    <row r="432" spans="1:7">
      <c r="A432" s="7">
        <v>44255</v>
      </c>
      <c r="B432" s="526" t="s">
        <v>114</v>
      </c>
      <c r="C432" s="526" t="s">
        <v>20</v>
      </c>
      <c r="D432" t="s">
        <v>18</v>
      </c>
      <c r="E432" s="80"/>
      <c r="F432" s="2">
        <v>56</v>
      </c>
      <c r="G432" s="2">
        <f t="shared" si="6"/>
        <v>30.299999999999926</v>
      </c>
    </row>
    <row r="433" spans="1:7">
      <c r="A433" s="7">
        <v>44255</v>
      </c>
      <c r="B433" s="526" t="s">
        <v>114</v>
      </c>
      <c r="C433" s="526" t="s">
        <v>20</v>
      </c>
      <c r="D433" t="s">
        <v>19</v>
      </c>
      <c r="E433" s="80"/>
      <c r="F433" s="2">
        <v>5</v>
      </c>
      <c r="G433" s="2">
        <f t="shared" si="6"/>
        <v>25.299999999999926</v>
      </c>
    </row>
    <row r="434" spans="1:7">
      <c r="A434" s="7">
        <v>44350</v>
      </c>
      <c r="B434" s="526">
        <v>22744</v>
      </c>
      <c r="C434" s="526" t="s">
        <v>20</v>
      </c>
      <c r="D434" t="s">
        <v>16</v>
      </c>
      <c r="E434" s="80"/>
      <c r="F434" s="2">
        <v>19.600000000000001</v>
      </c>
      <c r="G434" s="2">
        <f t="shared" si="6"/>
        <v>5.6999999999999247</v>
      </c>
    </row>
    <row r="435" spans="1:7">
      <c r="A435" s="7">
        <v>44350</v>
      </c>
      <c r="B435" s="526">
        <v>22744</v>
      </c>
      <c r="C435" s="526" t="s">
        <v>20</v>
      </c>
      <c r="D435" t="s">
        <v>17</v>
      </c>
      <c r="E435" s="80"/>
      <c r="F435" s="2">
        <v>5.7</v>
      </c>
      <c r="G435" s="2">
        <f t="shared" si="6"/>
        <v>-7.5495165674510645E-14</v>
      </c>
    </row>
    <row r="436" spans="1:7">
      <c r="A436" s="44">
        <v>44286</v>
      </c>
      <c r="B436" s="525" t="s">
        <v>14</v>
      </c>
      <c r="C436" s="525" t="s">
        <v>23</v>
      </c>
      <c r="D436" t="s">
        <v>16</v>
      </c>
      <c r="E436" s="80">
        <v>21.5</v>
      </c>
      <c r="G436" s="2">
        <f t="shared" si="6"/>
        <v>21.499999999999925</v>
      </c>
    </row>
    <row r="437" spans="1:7">
      <c r="B437" s="526"/>
      <c r="C437" s="526"/>
      <c r="D437" t="s">
        <v>17</v>
      </c>
      <c r="E437" s="80">
        <v>3.8</v>
      </c>
      <c r="G437" s="2">
        <f t="shared" si="6"/>
        <v>25.299999999999926</v>
      </c>
    </row>
    <row r="438" spans="1:7">
      <c r="B438" s="526"/>
      <c r="C438" s="526"/>
      <c r="D438" t="s">
        <v>48</v>
      </c>
      <c r="E438" s="80">
        <v>60</v>
      </c>
      <c r="G438" s="2">
        <f t="shared" si="6"/>
        <v>85.299999999999926</v>
      </c>
    </row>
    <row r="439" spans="1:7">
      <c r="B439" s="526"/>
      <c r="C439" s="526"/>
      <c r="D439" t="s">
        <v>40</v>
      </c>
      <c r="E439" s="80">
        <v>5</v>
      </c>
      <c r="G439" s="2">
        <f t="shared" si="6"/>
        <v>90.299999999999926</v>
      </c>
    </row>
    <row r="440" spans="1:7">
      <c r="B440" s="526"/>
      <c r="C440" s="526"/>
      <c r="D440" t="s">
        <v>50</v>
      </c>
      <c r="E440" s="80">
        <v>10</v>
      </c>
      <c r="G440" s="2">
        <f t="shared" si="6"/>
        <v>100.29999999999993</v>
      </c>
    </row>
    <row r="441" spans="1:7">
      <c r="A441" s="7">
        <v>44277</v>
      </c>
      <c r="B441" s="526">
        <v>22029</v>
      </c>
      <c r="C441" s="526" t="s">
        <v>23</v>
      </c>
      <c r="D441" t="s">
        <v>50</v>
      </c>
      <c r="E441" s="80"/>
      <c r="F441" s="2">
        <v>10</v>
      </c>
      <c r="G441" s="2">
        <f t="shared" si="6"/>
        <v>90.299999999999926</v>
      </c>
    </row>
    <row r="442" spans="1:7">
      <c r="A442" s="7">
        <v>44286</v>
      </c>
      <c r="B442" s="526" t="s">
        <v>114</v>
      </c>
      <c r="C442" s="526" t="s">
        <v>23</v>
      </c>
      <c r="D442" t="s">
        <v>18</v>
      </c>
      <c r="E442" s="80"/>
      <c r="F442" s="2">
        <v>60</v>
      </c>
      <c r="G442" s="2">
        <f t="shared" si="6"/>
        <v>30.299999999999926</v>
      </c>
    </row>
    <row r="443" spans="1:7">
      <c r="A443" s="7">
        <v>44286</v>
      </c>
      <c r="B443" s="526" t="s">
        <v>114</v>
      </c>
      <c r="C443" s="526" t="s">
        <v>23</v>
      </c>
      <c r="D443" t="s">
        <v>19</v>
      </c>
      <c r="E443" s="80"/>
      <c r="F443" s="2">
        <v>5</v>
      </c>
      <c r="G443" s="2">
        <f t="shared" si="6"/>
        <v>25.299999999999926</v>
      </c>
    </row>
    <row r="444" spans="1:7">
      <c r="A444" s="7">
        <v>44350</v>
      </c>
      <c r="B444" s="526">
        <v>22744</v>
      </c>
      <c r="C444" s="526" t="s">
        <v>23</v>
      </c>
      <c r="D444" t="s">
        <v>16</v>
      </c>
      <c r="E444" s="80"/>
      <c r="F444" s="2">
        <v>21.5</v>
      </c>
      <c r="G444" s="2">
        <f t="shared" si="6"/>
        <v>3.7999999999999261</v>
      </c>
    </row>
    <row r="445" spans="1:7">
      <c r="A445" s="7">
        <v>44350</v>
      </c>
      <c r="B445" s="526">
        <v>22744</v>
      </c>
      <c r="C445" s="526" t="s">
        <v>23</v>
      </c>
      <c r="D445" t="s">
        <v>17</v>
      </c>
      <c r="E445" s="80"/>
      <c r="F445" s="2">
        <v>3.8</v>
      </c>
      <c r="G445" s="2">
        <f t="shared" si="6"/>
        <v>-7.3718808835110394E-14</v>
      </c>
    </row>
    <row r="446" spans="1:7">
      <c r="A446" s="44">
        <v>44316</v>
      </c>
      <c r="B446" s="525" t="s">
        <v>14</v>
      </c>
      <c r="C446" s="525" t="s">
        <v>24</v>
      </c>
      <c r="D446" t="s">
        <v>16</v>
      </c>
      <c r="E446" s="80">
        <v>20.8</v>
      </c>
      <c r="G446" s="2">
        <f t="shared" si="6"/>
        <v>20.799999999999926</v>
      </c>
    </row>
    <row r="447" spans="1:7">
      <c r="B447" s="526"/>
      <c r="C447" s="526"/>
      <c r="D447" t="s">
        <v>17</v>
      </c>
      <c r="E447" s="80">
        <v>4.8</v>
      </c>
      <c r="G447" s="2">
        <f t="shared" si="6"/>
        <v>25.599999999999927</v>
      </c>
    </row>
    <row r="448" spans="1:7">
      <c r="B448" s="526"/>
      <c r="C448" s="526"/>
      <c r="D448" t="s">
        <v>48</v>
      </c>
      <c r="E448" s="80">
        <v>60</v>
      </c>
      <c r="G448" s="2">
        <f t="shared" si="6"/>
        <v>85.599999999999923</v>
      </c>
    </row>
    <row r="449" spans="1:7">
      <c r="B449" s="526"/>
      <c r="C449" s="526"/>
      <c r="D449" t="s">
        <v>40</v>
      </c>
      <c r="E449" s="80">
        <v>5</v>
      </c>
      <c r="G449" s="2">
        <f t="shared" si="6"/>
        <v>90.599999999999923</v>
      </c>
    </row>
    <row r="450" spans="1:7">
      <c r="A450" s="7">
        <v>44316</v>
      </c>
      <c r="B450" s="526" t="s">
        <v>114</v>
      </c>
      <c r="C450" s="526" t="s">
        <v>24</v>
      </c>
      <c r="D450" t="s">
        <v>18</v>
      </c>
      <c r="E450" s="80"/>
      <c r="F450" s="2">
        <v>45</v>
      </c>
      <c r="G450" s="2">
        <f t="shared" si="6"/>
        <v>45.599999999999923</v>
      </c>
    </row>
    <row r="451" spans="1:7">
      <c r="A451" s="7">
        <v>44350</v>
      </c>
      <c r="B451" s="526">
        <v>22744</v>
      </c>
      <c r="C451" s="526" t="s">
        <v>24</v>
      </c>
      <c r="D451" t="s">
        <v>16</v>
      </c>
      <c r="E451" s="80"/>
      <c r="F451" s="2">
        <v>20.8</v>
      </c>
      <c r="G451" s="2">
        <f t="shared" si="6"/>
        <v>24.799999999999923</v>
      </c>
    </row>
    <row r="452" spans="1:7">
      <c r="A452" s="7">
        <v>44350</v>
      </c>
      <c r="B452" s="526">
        <v>22744</v>
      </c>
      <c r="C452" s="526" t="s">
        <v>24</v>
      </c>
      <c r="D452" t="s">
        <v>17</v>
      </c>
      <c r="E452" s="80"/>
      <c r="F452" s="2">
        <v>4.8</v>
      </c>
      <c r="G452" s="2">
        <f t="shared" si="6"/>
        <v>19.999999999999922</v>
      </c>
    </row>
    <row r="453" spans="1:7">
      <c r="A453" s="7">
        <v>44734</v>
      </c>
      <c r="B453" s="526" t="s">
        <v>259</v>
      </c>
      <c r="C453" s="526" t="s">
        <v>24</v>
      </c>
      <c r="D453" t="s">
        <v>48</v>
      </c>
      <c r="E453" s="80"/>
      <c r="F453" s="2">
        <v>15</v>
      </c>
      <c r="G453" s="2">
        <f t="shared" si="6"/>
        <v>4.9999999999999218</v>
      </c>
    </row>
    <row r="454" spans="1:7">
      <c r="A454" s="7">
        <v>44734</v>
      </c>
      <c r="B454" s="526" t="s">
        <v>259</v>
      </c>
      <c r="C454" s="526" t="s">
        <v>24</v>
      </c>
      <c r="D454" t="s">
        <v>40</v>
      </c>
      <c r="E454" s="80"/>
      <c r="F454" s="2">
        <v>5</v>
      </c>
      <c r="G454" s="2">
        <f t="shared" si="6"/>
        <v>-7.815970093361102E-14</v>
      </c>
    </row>
    <row r="455" spans="1:7">
      <c r="A455" s="44">
        <v>44347</v>
      </c>
      <c r="B455" s="525" t="s">
        <v>14</v>
      </c>
      <c r="C455" s="525" t="s">
        <v>25</v>
      </c>
      <c r="D455" t="s">
        <v>16</v>
      </c>
      <c r="E455" s="80">
        <v>16.899999999999999</v>
      </c>
      <c r="G455" s="2">
        <f t="shared" si="6"/>
        <v>16.89999999999992</v>
      </c>
    </row>
    <row r="456" spans="1:7">
      <c r="B456" s="526"/>
      <c r="C456" s="526"/>
      <c r="D456" t="s">
        <v>17</v>
      </c>
      <c r="E456" s="80">
        <v>3.5</v>
      </c>
      <c r="G456" s="2">
        <f t="shared" si="6"/>
        <v>20.39999999999992</v>
      </c>
    </row>
    <row r="457" spans="1:7">
      <c r="B457" s="526"/>
      <c r="C457" s="526"/>
      <c r="D457" t="s">
        <v>48</v>
      </c>
      <c r="E457" s="80">
        <v>60</v>
      </c>
      <c r="G457" s="2">
        <f t="shared" si="6"/>
        <v>80.39999999999992</v>
      </c>
    </row>
    <row r="458" spans="1:7">
      <c r="B458" s="526"/>
      <c r="C458" s="526"/>
      <c r="D458" t="s">
        <v>40</v>
      </c>
      <c r="E458" s="80">
        <v>5</v>
      </c>
      <c r="G458" s="2">
        <f t="shared" si="6"/>
        <v>85.39999999999992</v>
      </c>
    </row>
    <row r="459" spans="1:7">
      <c r="A459" s="7">
        <v>44347</v>
      </c>
      <c r="B459" s="526" t="s">
        <v>114</v>
      </c>
      <c r="C459" s="526" t="s">
        <v>25</v>
      </c>
      <c r="D459" t="s">
        <v>18</v>
      </c>
      <c r="E459" s="80"/>
      <c r="F459" s="2">
        <v>20</v>
      </c>
      <c r="G459" s="2">
        <f t="shared" si="6"/>
        <v>65.39999999999992</v>
      </c>
    </row>
    <row r="460" spans="1:7">
      <c r="A460" s="7">
        <v>44420</v>
      </c>
      <c r="B460" s="526">
        <v>23211</v>
      </c>
      <c r="C460" s="526" t="s">
        <v>25</v>
      </c>
      <c r="D460" t="s">
        <v>16</v>
      </c>
      <c r="E460" s="80"/>
      <c r="F460" s="80">
        <v>16.899999999999999</v>
      </c>
      <c r="G460" s="2">
        <f t="shared" si="6"/>
        <v>48.499999999999922</v>
      </c>
    </row>
    <row r="461" spans="1:7">
      <c r="A461" s="7">
        <v>44420</v>
      </c>
      <c r="B461" s="526">
        <v>23211</v>
      </c>
      <c r="C461" s="526" t="s">
        <v>25</v>
      </c>
      <c r="D461" t="s">
        <v>17</v>
      </c>
      <c r="E461" s="80"/>
      <c r="F461" s="80">
        <v>3.5</v>
      </c>
      <c r="G461" s="2">
        <f t="shared" si="6"/>
        <v>44.999999999999922</v>
      </c>
    </row>
    <row r="462" spans="1:7">
      <c r="A462" s="7">
        <v>44734</v>
      </c>
      <c r="B462" s="526" t="s">
        <v>259</v>
      </c>
      <c r="C462" s="526" t="s">
        <v>25</v>
      </c>
      <c r="D462" t="s">
        <v>48</v>
      </c>
      <c r="E462" s="80"/>
      <c r="F462" s="80">
        <v>40</v>
      </c>
      <c r="G462" s="2">
        <f t="shared" si="6"/>
        <v>4.9999999999999218</v>
      </c>
    </row>
    <row r="463" spans="1:7">
      <c r="A463" s="7">
        <v>44734</v>
      </c>
      <c r="B463" s="526" t="s">
        <v>259</v>
      </c>
      <c r="C463" s="526" t="s">
        <v>25</v>
      </c>
      <c r="D463" t="s">
        <v>40</v>
      </c>
      <c r="E463" s="80"/>
      <c r="F463" s="80">
        <v>5</v>
      </c>
      <c r="G463" s="2">
        <f t="shared" si="6"/>
        <v>-7.815970093361102E-14</v>
      </c>
    </row>
    <row r="464" spans="1:7">
      <c r="A464" s="44">
        <v>44377</v>
      </c>
      <c r="B464" s="525" t="s">
        <v>14</v>
      </c>
      <c r="C464" s="525" t="s">
        <v>26</v>
      </c>
      <c r="D464" t="s">
        <v>16</v>
      </c>
      <c r="E464" s="80">
        <v>18.5</v>
      </c>
      <c r="G464" s="2">
        <f t="shared" si="6"/>
        <v>18.499999999999922</v>
      </c>
    </row>
    <row r="465" spans="1:12">
      <c r="B465" s="526"/>
      <c r="C465" s="526"/>
      <c r="D465" t="s">
        <v>17</v>
      </c>
      <c r="E465" s="87">
        <v>5.4</v>
      </c>
      <c r="G465" s="2">
        <f t="shared" si="6"/>
        <v>23.89999999999992</v>
      </c>
    </row>
    <row r="466" spans="1:12">
      <c r="B466" s="526"/>
      <c r="C466" s="526"/>
      <c r="D466" t="s">
        <v>48</v>
      </c>
      <c r="E466" s="80">
        <v>60</v>
      </c>
      <c r="G466" s="2">
        <f t="shared" si="6"/>
        <v>83.89999999999992</v>
      </c>
    </row>
    <row r="467" spans="1:12">
      <c r="B467" s="526"/>
      <c r="C467" s="526"/>
      <c r="D467" t="s">
        <v>40</v>
      </c>
      <c r="E467" s="80">
        <v>5</v>
      </c>
      <c r="G467" s="2">
        <f t="shared" si="6"/>
        <v>88.89999999999992</v>
      </c>
    </row>
    <row r="468" spans="1:12">
      <c r="A468" s="7">
        <v>44377</v>
      </c>
      <c r="B468" s="526" t="s">
        <v>114</v>
      </c>
      <c r="C468" s="526" t="s">
        <v>26</v>
      </c>
      <c r="D468" t="s">
        <v>18</v>
      </c>
      <c r="E468" s="80"/>
      <c r="F468" s="2">
        <v>60</v>
      </c>
      <c r="G468" s="2">
        <f t="shared" si="6"/>
        <v>28.89999999999992</v>
      </c>
    </row>
    <row r="469" spans="1:12">
      <c r="A469" s="7">
        <v>44377</v>
      </c>
      <c r="B469" s="526" t="s">
        <v>114</v>
      </c>
      <c r="C469" s="526" t="s">
        <v>26</v>
      </c>
      <c r="D469" t="s">
        <v>19</v>
      </c>
      <c r="E469" s="80"/>
      <c r="F469" s="2">
        <v>5</v>
      </c>
      <c r="G469" s="2">
        <f t="shared" si="6"/>
        <v>23.89999999999992</v>
      </c>
    </row>
    <row r="470" spans="1:12">
      <c r="A470" s="7">
        <v>44420</v>
      </c>
      <c r="B470" s="526">
        <v>23211</v>
      </c>
      <c r="C470" s="526" t="s">
        <v>26</v>
      </c>
      <c r="D470" t="s">
        <v>16</v>
      </c>
      <c r="E470" s="80"/>
      <c r="F470" s="80">
        <v>18.5</v>
      </c>
      <c r="G470" s="2">
        <f t="shared" si="6"/>
        <v>5.3999999999999204</v>
      </c>
    </row>
    <row r="471" spans="1:12">
      <c r="A471" s="7">
        <v>44420</v>
      </c>
      <c r="B471" s="526">
        <v>23211</v>
      </c>
      <c r="C471" s="526" t="s">
        <v>26</v>
      </c>
      <c r="D471" t="s">
        <v>17</v>
      </c>
      <c r="E471" s="80"/>
      <c r="F471" s="87">
        <v>5.4</v>
      </c>
      <c r="G471" s="2">
        <f t="shared" si="6"/>
        <v>-7.9936057773011271E-14</v>
      </c>
    </row>
    <row r="472" spans="1:12" ht="15.75" customHeight="1">
      <c r="A472" s="88">
        <v>44408</v>
      </c>
      <c r="B472" s="525" t="s">
        <v>14</v>
      </c>
      <c r="C472" s="525" t="s">
        <v>27</v>
      </c>
      <c r="D472" t="s">
        <v>16</v>
      </c>
      <c r="E472" s="2">
        <v>16.2</v>
      </c>
      <c r="F472" s="11"/>
      <c r="G472" s="2">
        <f>+G471+E472-F472</f>
        <v>16.199999999999918</v>
      </c>
    </row>
    <row r="473" spans="1:12">
      <c r="A473" s="86"/>
      <c r="B473" s="526"/>
      <c r="C473" s="526"/>
      <c r="D473" t="s">
        <v>17</v>
      </c>
      <c r="E473" s="2">
        <v>2.8</v>
      </c>
      <c r="G473" s="2">
        <f t="shared" ref="G473:G573" si="7">+G472+E473-F473</f>
        <v>18.999999999999918</v>
      </c>
    </row>
    <row r="474" spans="1:12">
      <c r="A474" s="86"/>
      <c r="B474" s="526"/>
      <c r="C474" s="526"/>
      <c r="D474" t="s">
        <v>18</v>
      </c>
      <c r="E474" s="2">
        <v>60</v>
      </c>
      <c r="G474" s="2">
        <f t="shared" si="7"/>
        <v>78.999999999999915</v>
      </c>
      <c r="J474" s="64"/>
      <c r="L474" s="2"/>
    </row>
    <row r="475" spans="1:12">
      <c r="A475" s="86"/>
      <c r="B475" s="526"/>
      <c r="C475" s="526"/>
      <c r="D475" t="s">
        <v>19</v>
      </c>
      <c r="E475" s="2">
        <v>5</v>
      </c>
      <c r="G475" s="2">
        <f t="shared" si="7"/>
        <v>83.999999999999915</v>
      </c>
      <c r="J475" s="526"/>
      <c r="L475" s="2"/>
    </row>
    <row r="476" spans="1:12">
      <c r="A476" s="86">
        <v>44408</v>
      </c>
      <c r="B476" s="526" t="s">
        <v>114</v>
      </c>
      <c r="C476" s="526" t="s">
        <v>27</v>
      </c>
      <c r="D476" t="s">
        <v>18</v>
      </c>
      <c r="E476" s="2"/>
      <c r="F476" s="2">
        <v>60</v>
      </c>
      <c r="G476" s="2">
        <f t="shared" si="7"/>
        <v>23.999999999999915</v>
      </c>
      <c r="L476" s="2"/>
    </row>
    <row r="477" spans="1:12">
      <c r="A477" s="86">
        <v>44408</v>
      </c>
      <c r="B477" s="526" t="s">
        <v>114</v>
      </c>
      <c r="C477" s="526" t="s">
        <v>27</v>
      </c>
      <c r="D477" t="s">
        <v>19</v>
      </c>
      <c r="E477" s="2"/>
      <c r="F477" s="2">
        <v>5</v>
      </c>
      <c r="G477" s="2">
        <f t="shared" si="7"/>
        <v>18.999999999999915</v>
      </c>
    </row>
    <row r="478" spans="1:12">
      <c r="A478" s="86">
        <v>44580</v>
      </c>
      <c r="B478" s="526">
        <v>24134</v>
      </c>
      <c r="C478" s="526" t="s">
        <v>27</v>
      </c>
      <c r="D478" t="s">
        <v>16</v>
      </c>
      <c r="E478" s="2"/>
      <c r="F478" s="2">
        <v>16.2</v>
      </c>
      <c r="G478" s="2">
        <f t="shared" si="7"/>
        <v>2.7999999999999154</v>
      </c>
    </row>
    <row r="479" spans="1:12">
      <c r="A479" s="86">
        <v>44580</v>
      </c>
      <c r="B479" s="526">
        <v>24134</v>
      </c>
      <c r="C479" s="526" t="s">
        <v>27</v>
      </c>
      <c r="D479" t="s">
        <v>17</v>
      </c>
      <c r="E479" s="2"/>
      <c r="F479" s="2">
        <v>2.8</v>
      </c>
      <c r="G479" s="2">
        <f t="shared" si="7"/>
        <v>-8.4376949871511897E-14</v>
      </c>
    </row>
    <row r="480" spans="1:12">
      <c r="A480" s="90">
        <v>44439</v>
      </c>
      <c r="B480" s="64" t="s">
        <v>14</v>
      </c>
      <c r="C480" s="64" t="s">
        <v>28</v>
      </c>
      <c r="D480" t="s">
        <v>16</v>
      </c>
      <c r="E480" s="2">
        <v>18.3</v>
      </c>
      <c r="G480" s="2">
        <f t="shared" si="7"/>
        <v>18.299999999999915</v>
      </c>
    </row>
    <row r="481" spans="1:13">
      <c r="B481" s="526"/>
      <c r="C481" s="526"/>
      <c r="D481" t="s">
        <v>17</v>
      </c>
      <c r="E481" s="2">
        <v>3.1</v>
      </c>
      <c r="G481" s="2">
        <f t="shared" si="7"/>
        <v>21.399999999999917</v>
      </c>
    </row>
    <row r="482" spans="1:13" ht="15.75" thickBot="1">
      <c r="B482" s="526"/>
      <c r="C482" s="526"/>
      <c r="D482" t="s">
        <v>18</v>
      </c>
      <c r="E482" s="2">
        <v>60</v>
      </c>
      <c r="G482" s="2">
        <f t="shared" si="7"/>
        <v>81.39999999999992</v>
      </c>
    </row>
    <row r="483" spans="1:13" ht="15.75" thickBot="1">
      <c r="B483" s="526"/>
      <c r="C483" s="526"/>
      <c r="D483" t="s">
        <v>19</v>
      </c>
      <c r="E483" s="2">
        <v>5</v>
      </c>
      <c r="G483" s="2">
        <f t="shared" si="7"/>
        <v>86.39999999999992</v>
      </c>
      <c r="L483" s="138">
        <f>SUM(L446:L481)</f>
        <v>0</v>
      </c>
    </row>
    <row r="484" spans="1:13">
      <c r="A484" s="7">
        <v>44439</v>
      </c>
      <c r="B484" s="526" t="s">
        <v>114</v>
      </c>
      <c r="C484" s="526" t="s">
        <v>28</v>
      </c>
      <c r="D484" t="s">
        <v>48</v>
      </c>
      <c r="E484" s="2"/>
      <c r="F484" s="2">
        <v>60</v>
      </c>
      <c r="G484" s="2">
        <f t="shared" si="7"/>
        <v>26.39999999999992</v>
      </c>
    </row>
    <row r="485" spans="1:13">
      <c r="A485" s="7">
        <v>44439</v>
      </c>
      <c r="B485" s="526" t="s">
        <v>114</v>
      </c>
      <c r="C485" s="526" t="s">
        <v>28</v>
      </c>
      <c r="D485" t="s">
        <v>40</v>
      </c>
      <c r="E485" s="2"/>
      <c r="F485" s="2">
        <v>5</v>
      </c>
      <c r="G485" s="2">
        <f t="shared" si="7"/>
        <v>21.39999999999992</v>
      </c>
    </row>
    <row r="486" spans="1:13">
      <c r="A486" s="86">
        <v>44580</v>
      </c>
      <c r="B486" s="526">
        <v>24134</v>
      </c>
      <c r="C486" s="526" t="s">
        <v>28</v>
      </c>
      <c r="D486" t="s">
        <v>16</v>
      </c>
      <c r="E486" s="2"/>
      <c r="F486" s="2">
        <v>18.3</v>
      </c>
      <c r="G486" s="2">
        <f t="shared" si="7"/>
        <v>3.0999999999999197</v>
      </c>
    </row>
    <row r="487" spans="1:13">
      <c r="A487" s="86">
        <v>44580</v>
      </c>
      <c r="B487" s="526">
        <v>24134</v>
      </c>
      <c r="C487" s="526" t="s">
        <v>28</v>
      </c>
      <c r="D487" t="s">
        <v>17</v>
      </c>
      <c r="E487" s="2"/>
      <c r="F487" s="2">
        <v>3.1</v>
      </c>
      <c r="G487" s="2">
        <f t="shared" si="7"/>
        <v>-8.0380146982861334E-14</v>
      </c>
    </row>
    <row r="488" spans="1:13">
      <c r="A488" s="90">
        <v>44469</v>
      </c>
      <c r="B488" s="64" t="s">
        <v>14</v>
      </c>
      <c r="C488" s="64" t="s">
        <v>53</v>
      </c>
      <c r="D488" t="s">
        <v>16</v>
      </c>
      <c r="E488" s="2">
        <v>19</v>
      </c>
      <c r="G488" s="2">
        <f t="shared" si="7"/>
        <v>18.999999999999918</v>
      </c>
    </row>
    <row r="489" spans="1:13">
      <c r="B489" s="526"/>
      <c r="C489" s="526"/>
      <c r="D489" t="s">
        <v>17</v>
      </c>
      <c r="E489" s="2">
        <v>4.7</v>
      </c>
      <c r="G489" s="2">
        <f t="shared" si="7"/>
        <v>23.699999999999918</v>
      </c>
    </row>
    <row r="490" spans="1:13">
      <c r="B490" s="526"/>
      <c r="C490" s="526"/>
      <c r="D490" t="s">
        <v>18</v>
      </c>
      <c r="E490" s="2">
        <v>60</v>
      </c>
      <c r="G490" s="2">
        <f t="shared" si="7"/>
        <v>83.699999999999918</v>
      </c>
    </row>
    <row r="491" spans="1:13">
      <c r="B491" s="526"/>
      <c r="C491" s="526"/>
      <c r="D491" t="s">
        <v>19</v>
      </c>
      <c r="E491" s="2">
        <v>5</v>
      </c>
      <c r="G491" s="2">
        <f t="shared" si="7"/>
        <v>88.699999999999918</v>
      </c>
    </row>
    <row r="492" spans="1:13">
      <c r="A492" s="86">
        <v>44500</v>
      </c>
      <c r="B492" s="526" t="s">
        <v>117</v>
      </c>
      <c r="C492" s="526" t="s">
        <v>53</v>
      </c>
      <c r="D492" t="s">
        <v>18</v>
      </c>
      <c r="E492" s="51"/>
      <c r="F492" s="51">
        <v>50</v>
      </c>
      <c r="G492" s="2">
        <f t="shared" si="7"/>
        <v>38.699999999999918</v>
      </c>
      <c r="H492" s="537"/>
      <c r="M492" s="51"/>
    </row>
    <row r="493" spans="1:13">
      <c r="A493" s="86">
        <v>44580</v>
      </c>
      <c r="B493" s="526">
        <v>24134</v>
      </c>
      <c r="C493" s="526" t="s">
        <v>53</v>
      </c>
      <c r="D493" t="s">
        <v>16</v>
      </c>
      <c r="E493" s="51"/>
      <c r="F493" s="51">
        <v>19</v>
      </c>
      <c r="G493" s="2">
        <f t="shared" si="7"/>
        <v>19.699999999999918</v>
      </c>
      <c r="H493" s="537"/>
      <c r="M493" s="51"/>
    </row>
    <row r="494" spans="1:13">
      <c r="A494" s="86">
        <v>44580</v>
      </c>
      <c r="B494" s="526">
        <v>24134</v>
      </c>
      <c r="C494" s="526" t="s">
        <v>53</v>
      </c>
      <c r="D494" t="s">
        <v>17</v>
      </c>
      <c r="E494" s="51"/>
      <c r="F494" s="51">
        <v>4.7</v>
      </c>
      <c r="G494" s="2">
        <f t="shared" si="7"/>
        <v>14.999999999999918</v>
      </c>
      <c r="H494" s="537"/>
      <c r="M494" s="51"/>
    </row>
    <row r="495" spans="1:13">
      <c r="A495" s="7">
        <v>44734</v>
      </c>
      <c r="B495" s="526" t="s">
        <v>259</v>
      </c>
      <c r="C495" s="526" t="s">
        <v>53</v>
      </c>
      <c r="D495" t="s">
        <v>18</v>
      </c>
      <c r="E495" s="51"/>
      <c r="F495" s="51">
        <v>10</v>
      </c>
      <c r="G495" s="2">
        <f t="shared" si="7"/>
        <v>4.9999999999999183</v>
      </c>
      <c r="H495" s="537"/>
      <c r="M495" s="51"/>
    </row>
    <row r="496" spans="1:13">
      <c r="A496" s="7">
        <v>44734</v>
      </c>
      <c r="B496" s="526" t="s">
        <v>259</v>
      </c>
      <c r="C496" s="526" t="s">
        <v>53</v>
      </c>
      <c r="D496" t="s">
        <v>19</v>
      </c>
      <c r="E496" s="51"/>
      <c r="F496" s="51">
        <v>5</v>
      </c>
      <c r="G496" s="2">
        <f t="shared" si="7"/>
        <v>-8.1712414612411521E-14</v>
      </c>
      <c r="H496" s="537"/>
      <c r="M496" s="51"/>
    </row>
    <row r="497" spans="1:13" ht="14.25" customHeight="1">
      <c r="A497" s="90">
        <v>44469</v>
      </c>
      <c r="B497" s="64" t="s">
        <v>14</v>
      </c>
      <c r="C497" s="64" t="s">
        <v>30</v>
      </c>
      <c r="D497" t="s">
        <v>16</v>
      </c>
      <c r="E497" s="2">
        <v>19.600000000000001</v>
      </c>
      <c r="G497" s="2">
        <f t="shared" si="7"/>
        <v>19.59999999999992</v>
      </c>
    </row>
    <row r="498" spans="1:13">
      <c r="B498" s="526"/>
      <c r="C498" s="526"/>
      <c r="D498" t="s">
        <v>17</v>
      </c>
      <c r="E498" s="2">
        <v>2.6</v>
      </c>
      <c r="G498" s="2">
        <f t="shared" si="7"/>
        <v>22.199999999999921</v>
      </c>
    </row>
    <row r="499" spans="1:13">
      <c r="B499" s="526"/>
      <c r="C499" s="526"/>
      <c r="D499" t="s">
        <v>18</v>
      </c>
      <c r="E499" s="2">
        <v>60</v>
      </c>
      <c r="G499" s="2">
        <f t="shared" si="7"/>
        <v>82.199999999999918</v>
      </c>
    </row>
    <row r="500" spans="1:13">
      <c r="B500" s="526"/>
      <c r="C500" s="526"/>
      <c r="D500" t="s">
        <v>19</v>
      </c>
      <c r="E500" s="2">
        <v>5</v>
      </c>
      <c r="G500" s="2">
        <f t="shared" si="7"/>
        <v>87.199999999999918</v>
      </c>
    </row>
    <row r="501" spans="1:13">
      <c r="A501" s="86">
        <v>44500</v>
      </c>
      <c r="B501" s="526" t="s">
        <v>118</v>
      </c>
      <c r="C501" s="526" t="s">
        <v>30</v>
      </c>
      <c r="D501" t="s">
        <v>18</v>
      </c>
      <c r="E501" s="51"/>
      <c r="F501" s="51">
        <v>50</v>
      </c>
      <c r="G501" s="2">
        <f t="shared" si="7"/>
        <v>37.199999999999918</v>
      </c>
      <c r="H501" s="537"/>
      <c r="M501" s="51"/>
    </row>
    <row r="502" spans="1:13">
      <c r="A502" s="86">
        <v>44580</v>
      </c>
      <c r="B502" s="526">
        <v>24134</v>
      </c>
      <c r="C502" s="526" t="s">
        <v>30</v>
      </c>
      <c r="D502" t="s">
        <v>16</v>
      </c>
      <c r="E502" s="51"/>
      <c r="F502" s="51">
        <v>19.600000000000001</v>
      </c>
      <c r="G502" s="2">
        <f t="shared" si="7"/>
        <v>17.599999999999916</v>
      </c>
      <c r="H502" s="537"/>
      <c r="M502" s="51"/>
    </row>
    <row r="503" spans="1:13">
      <c r="A503" s="86">
        <v>44580</v>
      </c>
      <c r="B503" s="526">
        <v>24134</v>
      </c>
      <c r="C503" s="526" t="s">
        <v>30</v>
      </c>
      <c r="D503" t="s">
        <v>17</v>
      </c>
      <c r="E503" s="51"/>
      <c r="F503" s="51">
        <v>2.6</v>
      </c>
      <c r="G503" s="2">
        <f t="shared" si="7"/>
        <v>14.999999999999917</v>
      </c>
      <c r="H503" s="537"/>
      <c r="M503" s="51"/>
    </row>
    <row r="504" spans="1:13">
      <c r="A504" s="7">
        <v>44734</v>
      </c>
      <c r="B504" s="526" t="s">
        <v>259</v>
      </c>
      <c r="C504" s="526" t="s">
        <v>30</v>
      </c>
      <c r="D504" t="s">
        <v>18</v>
      </c>
      <c r="E504" s="51"/>
      <c r="F504" s="51">
        <v>10</v>
      </c>
      <c r="G504" s="2">
        <f t="shared" si="7"/>
        <v>4.9999999999999165</v>
      </c>
      <c r="H504" s="537"/>
      <c r="M504" s="51"/>
    </row>
    <row r="505" spans="1:13">
      <c r="A505" s="7">
        <v>44734</v>
      </c>
      <c r="B505" s="526" t="s">
        <v>259</v>
      </c>
      <c r="C505" s="526" t="s">
        <v>30</v>
      </c>
      <c r="D505" t="s">
        <v>19</v>
      </c>
      <c r="E505" s="51"/>
      <c r="F505" s="51">
        <v>5</v>
      </c>
      <c r="G505" s="2">
        <f t="shared" si="7"/>
        <v>-8.3488771451811772E-14</v>
      </c>
      <c r="H505" s="537"/>
      <c r="M505" s="51"/>
    </row>
    <row r="506" spans="1:13">
      <c r="A506" s="90">
        <v>44469</v>
      </c>
      <c r="B506" s="64" t="s">
        <v>14</v>
      </c>
      <c r="C506" s="64" t="s">
        <v>33</v>
      </c>
      <c r="D506" t="s">
        <v>16</v>
      </c>
      <c r="E506" s="2">
        <v>21</v>
      </c>
      <c r="G506" s="2">
        <f t="shared" si="7"/>
        <v>20.999999999999915</v>
      </c>
    </row>
    <row r="507" spans="1:13">
      <c r="B507" s="526"/>
      <c r="C507" s="526"/>
      <c r="D507" t="s">
        <v>17</v>
      </c>
      <c r="E507" s="2">
        <v>4</v>
      </c>
      <c r="G507" s="2">
        <f t="shared" si="7"/>
        <v>24.999999999999915</v>
      </c>
    </row>
    <row r="508" spans="1:13">
      <c r="B508" s="526"/>
      <c r="C508" s="526"/>
      <c r="D508" t="s">
        <v>18</v>
      </c>
      <c r="E508" s="2">
        <v>60</v>
      </c>
      <c r="G508" s="2">
        <f t="shared" si="7"/>
        <v>84.999999999999915</v>
      </c>
    </row>
    <row r="509" spans="1:13">
      <c r="B509" s="526"/>
      <c r="C509" s="526"/>
      <c r="D509" t="s">
        <v>19</v>
      </c>
      <c r="E509" s="2">
        <v>5</v>
      </c>
      <c r="G509" s="2">
        <f t="shared" si="7"/>
        <v>89.999999999999915</v>
      </c>
    </row>
    <row r="510" spans="1:13">
      <c r="B510" s="526"/>
      <c r="C510" s="526"/>
      <c r="D510" t="s">
        <v>260</v>
      </c>
      <c r="E510" s="2">
        <v>10</v>
      </c>
      <c r="G510" s="2">
        <f t="shared" si="7"/>
        <v>99.999999999999915</v>
      </c>
    </row>
    <row r="511" spans="1:13">
      <c r="B511" s="526"/>
      <c r="C511" s="526"/>
      <c r="D511" t="s">
        <v>21</v>
      </c>
      <c r="E511" s="2">
        <v>93</v>
      </c>
      <c r="G511" s="2">
        <f t="shared" si="7"/>
        <v>192.99999999999991</v>
      </c>
    </row>
    <row r="512" spans="1:13">
      <c r="A512" s="7">
        <v>44530</v>
      </c>
      <c r="B512" s="526" t="s">
        <v>114</v>
      </c>
      <c r="C512" s="526" t="s">
        <v>33</v>
      </c>
      <c r="D512" t="s">
        <v>18</v>
      </c>
      <c r="E512" s="2"/>
      <c r="F512" s="2">
        <v>60</v>
      </c>
      <c r="G512" s="2">
        <f t="shared" si="7"/>
        <v>132.99999999999991</v>
      </c>
    </row>
    <row r="513" spans="1:11">
      <c r="A513" s="7">
        <v>44530</v>
      </c>
      <c r="B513" s="526" t="s">
        <v>114</v>
      </c>
      <c r="C513" s="526" t="s">
        <v>33</v>
      </c>
      <c r="D513" t="s">
        <v>19</v>
      </c>
      <c r="E513" s="2"/>
      <c r="F513" s="2">
        <v>5</v>
      </c>
      <c r="G513" s="2">
        <f t="shared" si="7"/>
        <v>127.99999999999991</v>
      </c>
    </row>
    <row r="514" spans="1:11">
      <c r="A514" s="86">
        <v>44580</v>
      </c>
      <c r="B514" s="526">
        <v>24135</v>
      </c>
      <c r="C514" s="526" t="s">
        <v>33</v>
      </c>
      <c r="D514" t="s">
        <v>16</v>
      </c>
      <c r="E514" s="2"/>
      <c r="F514" s="2">
        <v>21</v>
      </c>
      <c r="G514" s="2">
        <f t="shared" si="7"/>
        <v>106.99999999999991</v>
      </c>
    </row>
    <row r="515" spans="1:11">
      <c r="A515" s="86">
        <v>44580</v>
      </c>
      <c r="B515" s="526">
        <v>24135</v>
      </c>
      <c r="C515" s="526" t="s">
        <v>33</v>
      </c>
      <c r="D515" t="s">
        <v>17</v>
      </c>
      <c r="E515" s="2"/>
      <c r="F515" s="2">
        <v>4</v>
      </c>
      <c r="G515" s="2">
        <f t="shared" si="7"/>
        <v>102.99999999999991</v>
      </c>
    </row>
    <row r="516" spans="1:11">
      <c r="A516" s="86">
        <v>44580</v>
      </c>
      <c r="B516" s="526">
        <v>24138</v>
      </c>
      <c r="C516" s="526" t="s">
        <v>33</v>
      </c>
      <c r="D516" t="s">
        <v>260</v>
      </c>
      <c r="E516" s="2"/>
      <c r="F516" s="2">
        <v>10</v>
      </c>
      <c r="G516" s="2">
        <f t="shared" si="7"/>
        <v>92.999999999999915</v>
      </c>
    </row>
    <row r="517" spans="1:11">
      <c r="A517" s="86"/>
      <c r="B517" s="526" t="s">
        <v>261</v>
      </c>
      <c r="C517" s="526" t="s">
        <v>33</v>
      </c>
      <c r="D517" t="s">
        <v>21</v>
      </c>
      <c r="E517" s="2"/>
      <c r="F517" s="2">
        <v>46.5</v>
      </c>
      <c r="G517" s="2">
        <f t="shared" si="7"/>
        <v>46.499999999999915</v>
      </c>
    </row>
    <row r="518" spans="1:11">
      <c r="A518" s="86">
        <v>44795</v>
      </c>
      <c r="B518" s="526">
        <v>25296</v>
      </c>
      <c r="C518" s="526" t="s">
        <v>33</v>
      </c>
      <c r="D518" t="s">
        <v>21</v>
      </c>
      <c r="E518" s="2"/>
      <c r="F518" s="2">
        <v>46.5</v>
      </c>
      <c r="G518" s="2">
        <f t="shared" si="7"/>
        <v>-8.5265128291212022E-14</v>
      </c>
    </row>
    <row r="519" spans="1:11">
      <c r="A519" s="44">
        <v>44561</v>
      </c>
      <c r="B519" s="64" t="s">
        <v>14</v>
      </c>
      <c r="C519" s="525" t="s">
        <v>34</v>
      </c>
      <c r="D519" t="s">
        <v>16</v>
      </c>
      <c r="E519" s="2">
        <v>22</v>
      </c>
      <c r="G519" s="2">
        <f t="shared" si="7"/>
        <v>21.999999999999915</v>
      </c>
    </row>
    <row r="520" spans="1:11">
      <c r="B520" s="526"/>
      <c r="C520" s="526"/>
      <c r="D520" t="s">
        <v>17</v>
      </c>
      <c r="E520" s="2">
        <v>4.4000000000000004</v>
      </c>
      <c r="G520" s="2">
        <f t="shared" si="7"/>
        <v>26.399999999999913</v>
      </c>
    </row>
    <row r="521" spans="1:11" ht="14.25" customHeight="1">
      <c r="B521" s="526"/>
      <c r="C521" s="526"/>
      <c r="D521" t="s">
        <v>18</v>
      </c>
      <c r="E521" s="8">
        <v>60</v>
      </c>
      <c r="G521" s="2">
        <f t="shared" si="7"/>
        <v>86.39999999999992</v>
      </c>
    </row>
    <row r="522" spans="1:11">
      <c r="B522" s="526"/>
      <c r="C522" s="526"/>
      <c r="D522" t="s">
        <v>19</v>
      </c>
      <c r="E522" s="8">
        <v>5</v>
      </c>
      <c r="G522" s="2">
        <f t="shared" si="7"/>
        <v>91.39999999999992</v>
      </c>
      <c r="I522" s="525"/>
      <c r="K522" s="160"/>
    </row>
    <row r="523" spans="1:11">
      <c r="A523" s="7">
        <v>44561</v>
      </c>
      <c r="B523" s="526" t="s">
        <v>121</v>
      </c>
      <c r="C523" s="526" t="s">
        <v>34</v>
      </c>
      <c r="D523" t="s">
        <v>18</v>
      </c>
      <c r="F523" s="2">
        <v>60</v>
      </c>
      <c r="G523" s="2">
        <f t="shared" si="7"/>
        <v>31.39999999999992</v>
      </c>
      <c r="I523" s="526"/>
      <c r="K523" s="160"/>
    </row>
    <row r="524" spans="1:11">
      <c r="A524" s="7">
        <v>44561</v>
      </c>
      <c r="B524" s="526" t="s">
        <v>121</v>
      </c>
      <c r="C524" s="526" t="s">
        <v>34</v>
      </c>
      <c r="D524" t="s">
        <v>19</v>
      </c>
      <c r="F524" s="2">
        <v>5</v>
      </c>
      <c r="G524" s="2">
        <f t="shared" si="7"/>
        <v>26.39999999999992</v>
      </c>
      <c r="I524" s="525"/>
    </row>
    <row r="525" spans="1:11">
      <c r="A525" s="7">
        <v>44712</v>
      </c>
      <c r="B525" s="526">
        <v>24938</v>
      </c>
      <c r="C525" s="526" t="s">
        <v>34</v>
      </c>
      <c r="D525" t="s">
        <v>16</v>
      </c>
      <c r="F525" s="2">
        <v>22</v>
      </c>
      <c r="G525" s="2">
        <f t="shared" si="7"/>
        <v>4.3999999999999204</v>
      </c>
      <c r="I525" s="525"/>
    </row>
    <row r="526" spans="1:11">
      <c r="A526" s="7">
        <v>44712</v>
      </c>
      <c r="B526" s="526">
        <v>24938</v>
      </c>
      <c r="C526" s="526" t="s">
        <v>34</v>
      </c>
      <c r="D526" t="s">
        <v>17</v>
      </c>
      <c r="F526" s="2">
        <v>4.4000000000000004</v>
      </c>
      <c r="G526" s="2">
        <f t="shared" si="7"/>
        <v>-7.9936057773011271E-14</v>
      </c>
      <c r="I526" s="525"/>
    </row>
    <row r="527" spans="1:11">
      <c r="A527" s="44">
        <v>44592</v>
      </c>
      <c r="B527" s="525" t="s">
        <v>14</v>
      </c>
      <c r="C527" s="525" t="s">
        <v>15</v>
      </c>
      <c r="D527" t="s">
        <v>16</v>
      </c>
      <c r="E527" s="8">
        <v>23.3</v>
      </c>
      <c r="G527" s="2">
        <f t="shared" si="7"/>
        <v>23.299999999999919</v>
      </c>
      <c r="I527" s="526"/>
    </row>
    <row r="528" spans="1:11">
      <c r="B528" s="526"/>
      <c r="C528" s="526"/>
      <c r="D528" t="s">
        <v>17</v>
      </c>
      <c r="E528" s="8">
        <v>1.3</v>
      </c>
      <c r="G528" s="2">
        <f t="shared" si="7"/>
        <v>24.59999999999992</v>
      </c>
      <c r="I528" s="525"/>
    </row>
    <row r="529" spans="1:9">
      <c r="B529" s="526"/>
      <c r="C529" s="526"/>
      <c r="D529" t="s">
        <v>18</v>
      </c>
      <c r="E529" s="8">
        <v>60</v>
      </c>
      <c r="G529" s="2">
        <f t="shared" si="7"/>
        <v>84.599999999999923</v>
      </c>
      <c r="I529" s="526"/>
    </row>
    <row r="530" spans="1:9">
      <c r="B530" s="526"/>
      <c r="C530" s="526"/>
      <c r="D530" t="s">
        <v>19</v>
      </c>
      <c r="E530" s="8">
        <v>5</v>
      </c>
      <c r="G530" s="2">
        <f t="shared" si="7"/>
        <v>89.599999999999923</v>
      </c>
      <c r="I530" s="525"/>
    </row>
    <row r="531" spans="1:9">
      <c r="A531" s="7">
        <v>44592</v>
      </c>
      <c r="B531" s="526" t="s">
        <v>119</v>
      </c>
      <c r="C531" s="526" t="s">
        <v>15</v>
      </c>
      <c r="D531" t="s">
        <v>18</v>
      </c>
      <c r="F531" s="2">
        <v>60</v>
      </c>
      <c r="G531" s="2">
        <f t="shared" si="7"/>
        <v>29.599999999999923</v>
      </c>
      <c r="I531" s="526"/>
    </row>
    <row r="532" spans="1:9">
      <c r="A532" s="7">
        <v>44592</v>
      </c>
      <c r="B532" s="526" t="s">
        <v>119</v>
      </c>
      <c r="C532" s="526" t="s">
        <v>15</v>
      </c>
      <c r="D532" t="s">
        <v>19</v>
      </c>
      <c r="F532" s="2">
        <v>5</v>
      </c>
      <c r="G532" s="2">
        <f t="shared" si="7"/>
        <v>24.599999999999923</v>
      </c>
      <c r="I532" s="525"/>
    </row>
    <row r="533" spans="1:9">
      <c r="A533" s="7">
        <v>44712</v>
      </c>
      <c r="B533" s="526">
        <v>24938</v>
      </c>
      <c r="C533" s="526" t="s">
        <v>15</v>
      </c>
      <c r="D533" t="s">
        <v>16</v>
      </c>
      <c r="F533" s="8">
        <v>23.3</v>
      </c>
      <c r="G533" s="2">
        <f t="shared" si="7"/>
        <v>1.2999999999999226</v>
      </c>
      <c r="I533" s="525"/>
    </row>
    <row r="534" spans="1:9">
      <c r="A534" s="7">
        <v>44712</v>
      </c>
      <c r="B534" s="526">
        <v>24938</v>
      </c>
      <c r="C534" s="526" t="s">
        <v>15</v>
      </c>
      <c r="D534" t="s">
        <v>17</v>
      </c>
      <c r="F534" s="8">
        <v>1.3</v>
      </c>
      <c r="G534" s="2">
        <f t="shared" si="7"/>
        <v>-7.7493567118835927E-14</v>
      </c>
      <c r="I534" s="525"/>
    </row>
    <row r="535" spans="1:9">
      <c r="A535" s="44">
        <v>44620</v>
      </c>
      <c r="B535" s="525" t="s">
        <v>14</v>
      </c>
      <c r="C535" s="525" t="s">
        <v>20</v>
      </c>
      <c r="D535" t="s">
        <v>16</v>
      </c>
      <c r="E535" s="8">
        <v>22.9</v>
      </c>
      <c r="G535" s="2">
        <f>+G534+E535-F535</f>
        <v>22.89999999999992</v>
      </c>
      <c r="I535" s="526"/>
    </row>
    <row r="536" spans="1:9">
      <c r="B536" s="526"/>
      <c r="C536" s="526"/>
      <c r="D536" t="s">
        <v>17</v>
      </c>
      <c r="E536" s="8">
        <v>4.3</v>
      </c>
      <c r="G536" s="2">
        <f t="shared" si="7"/>
        <v>27.199999999999921</v>
      </c>
    </row>
    <row r="537" spans="1:9">
      <c r="B537" s="526"/>
      <c r="C537" s="526"/>
      <c r="D537" t="s">
        <v>18</v>
      </c>
      <c r="E537" s="8">
        <v>56</v>
      </c>
      <c r="G537" s="2">
        <f t="shared" si="7"/>
        <v>83.199999999999918</v>
      </c>
    </row>
    <row r="538" spans="1:9">
      <c r="B538" s="526"/>
      <c r="C538" s="526"/>
      <c r="D538" t="s">
        <v>19</v>
      </c>
      <c r="E538" s="8">
        <v>5</v>
      </c>
      <c r="G538" s="2">
        <f t="shared" si="7"/>
        <v>88.199999999999918</v>
      </c>
    </row>
    <row r="539" spans="1:9">
      <c r="A539" s="7">
        <v>44620</v>
      </c>
      <c r="B539" s="526" t="s">
        <v>135</v>
      </c>
      <c r="C539" s="526" t="s">
        <v>20</v>
      </c>
      <c r="D539" t="s">
        <v>18</v>
      </c>
      <c r="F539" s="2">
        <v>40</v>
      </c>
      <c r="G539" s="2">
        <f t="shared" si="7"/>
        <v>48.199999999999918</v>
      </c>
    </row>
    <row r="540" spans="1:9">
      <c r="A540" s="7">
        <v>44712</v>
      </c>
      <c r="B540" s="526">
        <v>24938</v>
      </c>
      <c r="C540" s="526" t="s">
        <v>20</v>
      </c>
      <c r="D540" t="s">
        <v>16</v>
      </c>
      <c r="F540" s="8">
        <v>22.9</v>
      </c>
      <c r="G540" s="2">
        <f t="shared" si="7"/>
        <v>25.299999999999919</v>
      </c>
    </row>
    <row r="541" spans="1:9">
      <c r="A541" s="7">
        <v>44712</v>
      </c>
      <c r="B541" s="526">
        <v>24938</v>
      </c>
      <c r="C541" s="526" t="s">
        <v>20</v>
      </c>
      <c r="D541" t="s">
        <v>17</v>
      </c>
      <c r="F541" s="8">
        <v>4.3</v>
      </c>
      <c r="G541" s="2">
        <f t="shared" si="7"/>
        <v>20.999999999999918</v>
      </c>
    </row>
    <row r="542" spans="1:9">
      <c r="A542" s="7">
        <v>44734</v>
      </c>
      <c r="B542" s="526" t="s">
        <v>259</v>
      </c>
      <c r="C542" s="526" t="s">
        <v>20</v>
      </c>
      <c r="D542" t="s">
        <v>18</v>
      </c>
      <c r="F542" s="8">
        <v>16</v>
      </c>
      <c r="G542" s="2">
        <f t="shared" si="7"/>
        <v>4.9999999999999183</v>
      </c>
    </row>
    <row r="543" spans="1:9">
      <c r="A543" s="7">
        <v>44734</v>
      </c>
      <c r="B543" s="526" t="s">
        <v>259</v>
      </c>
      <c r="C543" s="526" t="s">
        <v>20</v>
      </c>
      <c r="D543" t="s">
        <v>19</v>
      </c>
      <c r="F543" s="8">
        <v>5</v>
      </c>
      <c r="G543" s="2">
        <f t="shared" si="7"/>
        <v>-8.1712414612411521E-14</v>
      </c>
    </row>
    <row r="544" spans="1:9">
      <c r="A544" s="44">
        <v>44651</v>
      </c>
      <c r="B544" s="525" t="s">
        <v>14</v>
      </c>
      <c r="C544" s="525" t="s">
        <v>23</v>
      </c>
      <c r="D544" t="s">
        <v>16</v>
      </c>
      <c r="E544" s="8">
        <v>23.1</v>
      </c>
      <c r="G544" s="2">
        <f t="shared" si="7"/>
        <v>23.09999999999992</v>
      </c>
    </row>
    <row r="545" spans="1:7">
      <c r="B545" s="526"/>
      <c r="C545" s="526"/>
      <c r="D545" t="s">
        <v>17</v>
      </c>
      <c r="E545" s="8">
        <v>5.2</v>
      </c>
      <c r="G545" s="2">
        <f t="shared" si="7"/>
        <v>28.299999999999919</v>
      </c>
    </row>
    <row r="546" spans="1:7">
      <c r="B546" s="526"/>
      <c r="C546" s="526"/>
      <c r="D546" t="s">
        <v>18</v>
      </c>
      <c r="E546" s="8">
        <v>60</v>
      </c>
      <c r="G546" s="2">
        <f t="shared" si="7"/>
        <v>88.299999999999926</v>
      </c>
    </row>
    <row r="547" spans="1:7">
      <c r="B547" s="526"/>
      <c r="C547" s="526"/>
      <c r="D547" t="s">
        <v>19</v>
      </c>
      <c r="E547" s="8">
        <v>5</v>
      </c>
      <c r="G547" s="2">
        <f t="shared" si="7"/>
        <v>93.299999999999926</v>
      </c>
    </row>
    <row r="548" spans="1:7">
      <c r="B548" s="526"/>
      <c r="C548" s="526"/>
      <c r="D548" t="s">
        <v>59</v>
      </c>
      <c r="E548" s="2">
        <v>93</v>
      </c>
      <c r="G548" s="2">
        <f t="shared" si="7"/>
        <v>186.29999999999993</v>
      </c>
    </row>
    <row r="549" spans="1:7">
      <c r="B549" s="526"/>
      <c r="C549" s="526"/>
      <c r="D549" t="s">
        <v>160</v>
      </c>
      <c r="E549" s="2">
        <v>93</v>
      </c>
      <c r="G549" s="2">
        <f t="shared" si="7"/>
        <v>279.29999999999995</v>
      </c>
    </row>
    <row r="550" spans="1:7">
      <c r="A550" s="7">
        <v>44651</v>
      </c>
      <c r="B550" s="526" t="s">
        <v>124</v>
      </c>
      <c r="C550" s="526" t="s">
        <v>23</v>
      </c>
      <c r="D550" t="s">
        <v>18</v>
      </c>
      <c r="F550" s="2">
        <v>60</v>
      </c>
      <c r="G550" s="2">
        <f t="shared" si="7"/>
        <v>219.29999999999995</v>
      </c>
    </row>
    <row r="551" spans="1:7">
      <c r="A551" s="7">
        <v>44651</v>
      </c>
      <c r="B551" s="526" t="s">
        <v>124</v>
      </c>
      <c r="C551" s="526" t="s">
        <v>23</v>
      </c>
      <c r="D551" t="s">
        <v>19</v>
      </c>
      <c r="F551" s="2">
        <v>5</v>
      </c>
      <c r="G551" s="2">
        <f t="shared" si="7"/>
        <v>214.29999999999995</v>
      </c>
    </row>
    <row r="552" spans="1:7">
      <c r="A552" s="7">
        <v>44712</v>
      </c>
      <c r="B552" s="526">
        <v>24938</v>
      </c>
      <c r="C552" s="526" t="s">
        <v>23</v>
      </c>
      <c r="D552" t="s">
        <v>16</v>
      </c>
      <c r="F552" s="8">
        <v>23.1</v>
      </c>
      <c r="G552" s="2">
        <f t="shared" si="7"/>
        <v>191.19999999999996</v>
      </c>
    </row>
    <row r="553" spans="1:7">
      <c r="A553" s="7">
        <v>44712</v>
      </c>
      <c r="B553" s="526">
        <v>24938</v>
      </c>
      <c r="C553" s="526" t="s">
        <v>23</v>
      </c>
      <c r="D553" t="s">
        <v>17</v>
      </c>
      <c r="F553" s="8">
        <v>5.2</v>
      </c>
      <c r="G553" s="2">
        <f t="shared" si="7"/>
        <v>185.99999999999997</v>
      </c>
    </row>
    <row r="554" spans="1:7">
      <c r="A554" s="86"/>
      <c r="B554" s="526" t="s">
        <v>261</v>
      </c>
      <c r="C554" s="526" t="s">
        <v>33</v>
      </c>
      <c r="D554" t="s">
        <v>59</v>
      </c>
      <c r="E554" s="2"/>
      <c r="F554" s="2">
        <v>46.5</v>
      </c>
      <c r="G554" s="2">
        <f t="shared" si="7"/>
        <v>139.49999999999997</v>
      </c>
    </row>
    <row r="555" spans="1:7">
      <c r="A555" s="86">
        <v>44795</v>
      </c>
      <c r="B555" s="526">
        <v>25296</v>
      </c>
      <c r="C555" s="526" t="s">
        <v>33</v>
      </c>
      <c r="D555" t="s">
        <v>160</v>
      </c>
      <c r="E555" s="2"/>
      <c r="F555" s="2">
        <v>46.5</v>
      </c>
      <c r="G555" s="2">
        <f t="shared" si="7"/>
        <v>92.999999999999972</v>
      </c>
    </row>
    <row r="556" spans="1:7">
      <c r="A556" s="86"/>
      <c r="B556" s="526" t="s">
        <v>261</v>
      </c>
      <c r="C556" s="526" t="s">
        <v>33</v>
      </c>
      <c r="D556" t="s">
        <v>59</v>
      </c>
      <c r="E556" s="2"/>
      <c r="F556" s="2">
        <v>46.5</v>
      </c>
      <c r="G556" s="2">
        <f t="shared" si="7"/>
        <v>46.499999999999972</v>
      </c>
    </row>
    <row r="557" spans="1:7">
      <c r="A557" s="86">
        <v>44795</v>
      </c>
      <c r="B557" s="526">
        <v>25296</v>
      </c>
      <c r="C557" s="526" t="s">
        <v>33</v>
      </c>
      <c r="D557" t="s">
        <v>160</v>
      </c>
      <c r="E557" s="2"/>
      <c r="F557" s="2">
        <v>46.5</v>
      </c>
      <c r="G557" s="2">
        <f t="shared" si="7"/>
        <v>0</v>
      </c>
    </row>
    <row r="558" spans="1:7">
      <c r="A558" s="44">
        <v>44681</v>
      </c>
      <c r="B558" s="525" t="s">
        <v>14</v>
      </c>
      <c r="C558" s="525" t="s">
        <v>24</v>
      </c>
      <c r="D558" t="s">
        <v>16</v>
      </c>
      <c r="E558" s="8">
        <v>23.3</v>
      </c>
      <c r="G558" s="2">
        <f t="shared" si="7"/>
        <v>23.3</v>
      </c>
    </row>
    <row r="559" spans="1:7">
      <c r="B559" s="526"/>
      <c r="C559" s="526"/>
      <c r="D559" t="s">
        <v>17</v>
      </c>
      <c r="E559" s="8">
        <v>2.8</v>
      </c>
      <c r="G559" s="2">
        <f t="shared" si="7"/>
        <v>26.1</v>
      </c>
    </row>
    <row r="560" spans="1:7">
      <c r="B560" s="526"/>
      <c r="C560" s="526"/>
      <c r="D560" t="s">
        <v>18</v>
      </c>
      <c r="E560" s="8">
        <v>60</v>
      </c>
      <c r="G560" s="2">
        <f t="shared" si="7"/>
        <v>86.1</v>
      </c>
    </row>
    <row r="561" spans="1:7">
      <c r="B561" s="526"/>
      <c r="C561" s="526"/>
      <c r="D561" t="s">
        <v>19</v>
      </c>
      <c r="E561" s="8">
        <v>5</v>
      </c>
      <c r="G561" s="2">
        <f t="shared" si="7"/>
        <v>91.1</v>
      </c>
    </row>
    <row r="562" spans="1:7">
      <c r="B562" s="526"/>
      <c r="C562" s="526"/>
      <c r="D562" t="s">
        <v>97</v>
      </c>
      <c r="E562" s="8">
        <v>10</v>
      </c>
      <c r="G562" s="2">
        <f t="shared" si="7"/>
        <v>101.1</v>
      </c>
    </row>
    <row r="563" spans="1:7">
      <c r="A563" s="7">
        <v>44681</v>
      </c>
      <c r="B563" s="526" t="s">
        <v>125</v>
      </c>
      <c r="C563" s="526" t="s">
        <v>24</v>
      </c>
      <c r="D563" t="s">
        <v>18</v>
      </c>
      <c r="F563" s="2">
        <v>60</v>
      </c>
      <c r="G563" s="2">
        <f t="shared" si="7"/>
        <v>41.099999999999994</v>
      </c>
    </row>
    <row r="564" spans="1:7">
      <c r="A564" s="7">
        <v>44681</v>
      </c>
      <c r="B564" s="526" t="s">
        <v>125</v>
      </c>
      <c r="C564" s="526" t="s">
        <v>24</v>
      </c>
      <c r="D564" t="s">
        <v>19</v>
      </c>
      <c r="F564" s="2">
        <v>5</v>
      </c>
      <c r="G564" s="2">
        <f t="shared" si="7"/>
        <v>36.099999999999994</v>
      </c>
    </row>
    <row r="565" spans="1:7">
      <c r="A565" s="7">
        <v>44712</v>
      </c>
      <c r="B565" s="526">
        <v>24938</v>
      </c>
      <c r="C565" s="526" t="s">
        <v>24</v>
      </c>
      <c r="D565" t="s">
        <v>16</v>
      </c>
      <c r="F565" s="8">
        <v>23.3</v>
      </c>
      <c r="G565" s="2">
        <f t="shared" si="7"/>
        <v>12.799999999999994</v>
      </c>
    </row>
    <row r="566" spans="1:7">
      <c r="A566" s="7">
        <v>44712</v>
      </c>
      <c r="B566" s="526">
        <v>24938</v>
      </c>
      <c r="C566" s="526" t="s">
        <v>24</v>
      </c>
      <c r="D566" t="s">
        <v>17</v>
      </c>
      <c r="F566" s="8">
        <v>2.8</v>
      </c>
      <c r="G566" s="2">
        <f t="shared" si="7"/>
        <v>9.9999999999999929</v>
      </c>
    </row>
    <row r="567" spans="1:7">
      <c r="A567" s="7">
        <v>44712</v>
      </c>
      <c r="B567" s="526">
        <v>24938</v>
      </c>
      <c r="C567" s="526" t="s">
        <v>24</v>
      </c>
      <c r="D567" t="s">
        <v>97</v>
      </c>
      <c r="F567" s="8">
        <v>10</v>
      </c>
      <c r="G567" s="2">
        <f t="shared" si="7"/>
        <v>0</v>
      </c>
    </row>
    <row r="568" spans="1:7">
      <c r="A568" s="44">
        <v>44712</v>
      </c>
      <c r="B568" s="525" t="s">
        <v>14</v>
      </c>
      <c r="C568" s="525" t="s">
        <v>25</v>
      </c>
      <c r="D568" t="s">
        <v>164</v>
      </c>
      <c r="E568" s="8">
        <v>160</v>
      </c>
      <c r="G568" s="2">
        <f t="shared" si="7"/>
        <v>160</v>
      </c>
    </row>
    <row r="569" spans="1:7">
      <c r="A569" s="44"/>
      <c r="B569" s="525"/>
      <c r="C569" s="525"/>
      <c r="D569" t="s">
        <v>16</v>
      </c>
      <c r="E569" s="8">
        <v>22.2</v>
      </c>
      <c r="G569" s="2">
        <f t="shared" si="7"/>
        <v>182.2</v>
      </c>
    </row>
    <row r="570" spans="1:7">
      <c r="B570" s="526"/>
      <c r="C570" s="526"/>
      <c r="D570" t="s">
        <v>17</v>
      </c>
      <c r="E570" s="8">
        <v>9.1</v>
      </c>
      <c r="G570" s="2">
        <f t="shared" si="7"/>
        <v>191.29999999999998</v>
      </c>
    </row>
    <row r="571" spans="1:7">
      <c r="B571" s="526"/>
      <c r="C571" s="526"/>
      <c r="D571" t="s">
        <v>18</v>
      </c>
      <c r="E571" s="8">
        <v>60</v>
      </c>
      <c r="G571" s="2">
        <f t="shared" si="7"/>
        <v>251.29999999999998</v>
      </c>
    </row>
    <row r="572" spans="1:7">
      <c r="B572" s="526"/>
      <c r="C572" s="526"/>
      <c r="D572" t="s">
        <v>19</v>
      </c>
      <c r="E572" s="8">
        <v>5</v>
      </c>
      <c r="G572" s="2">
        <f t="shared" si="7"/>
        <v>256.29999999999995</v>
      </c>
    </row>
    <row r="573" spans="1:7">
      <c r="A573" s="7">
        <v>44712</v>
      </c>
      <c r="B573" s="526" t="s">
        <v>14</v>
      </c>
      <c r="C573" s="526" t="s">
        <v>25</v>
      </c>
      <c r="D573" t="s">
        <v>18</v>
      </c>
      <c r="E573" s="2"/>
      <c r="F573" s="2">
        <v>50</v>
      </c>
      <c r="G573" s="2">
        <f t="shared" si="7"/>
        <v>206.29999999999995</v>
      </c>
    </row>
    <row r="574" spans="1:7">
      <c r="A574" s="7">
        <v>44734</v>
      </c>
      <c r="B574" s="526" t="s">
        <v>259</v>
      </c>
      <c r="C574" s="526" t="s">
        <v>25</v>
      </c>
      <c r="D574" t="s">
        <v>18</v>
      </c>
      <c r="E574" s="2"/>
      <c r="F574" s="2">
        <v>10</v>
      </c>
      <c r="G574" s="2">
        <f t="shared" ref="G574:G641" si="8">+G573+E574-F574</f>
        <v>196.29999999999995</v>
      </c>
    </row>
    <row r="575" spans="1:7">
      <c r="A575" s="7">
        <v>44734</v>
      </c>
      <c r="B575" s="526" t="s">
        <v>259</v>
      </c>
      <c r="C575" s="526" t="s">
        <v>25</v>
      </c>
      <c r="D575" t="s">
        <v>19</v>
      </c>
      <c r="F575" s="2">
        <v>5</v>
      </c>
      <c r="G575" s="2">
        <f t="shared" si="8"/>
        <v>191.29999999999995</v>
      </c>
    </row>
    <row r="576" spans="1:7">
      <c r="A576" s="7">
        <v>44795</v>
      </c>
      <c r="B576" s="526">
        <v>25292</v>
      </c>
      <c r="C576" s="526" t="s">
        <v>25</v>
      </c>
      <c r="D576" t="s">
        <v>16</v>
      </c>
      <c r="F576" s="8">
        <v>22.2</v>
      </c>
      <c r="G576" s="2">
        <f t="shared" si="8"/>
        <v>169.09999999999997</v>
      </c>
    </row>
    <row r="577" spans="1:7">
      <c r="A577" s="7">
        <v>44795</v>
      </c>
      <c r="B577" s="526">
        <v>25292</v>
      </c>
      <c r="C577" s="526" t="s">
        <v>25</v>
      </c>
      <c r="D577" t="s">
        <v>17</v>
      </c>
      <c r="F577" s="8">
        <v>9.1</v>
      </c>
      <c r="G577" s="2">
        <f t="shared" si="8"/>
        <v>159.99999999999997</v>
      </c>
    </row>
    <row r="578" spans="1:7">
      <c r="A578" s="86">
        <v>44795</v>
      </c>
      <c r="B578" s="526">
        <v>25296</v>
      </c>
      <c r="C578" s="526" t="s">
        <v>25</v>
      </c>
      <c r="D578" t="s">
        <v>164</v>
      </c>
      <c r="F578" s="8">
        <v>160</v>
      </c>
      <c r="G578" s="2">
        <f t="shared" si="8"/>
        <v>0</v>
      </c>
    </row>
    <row r="579" spans="1:7">
      <c r="A579" s="44">
        <v>44742</v>
      </c>
      <c r="B579" s="525" t="s">
        <v>14</v>
      </c>
      <c r="C579" s="525" t="s">
        <v>26</v>
      </c>
      <c r="D579" t="s">
        <v>16</v>
      </c>
      <c r="E579" s="2">
        <v>21.5</v>
      </c>
      <c r="G579" s="2">
        <f t="shared" si="8"/>
        <v>21.5</v>
      </c>
    </row>
    <row r="580" spans="1:7">
      <c r="B580" s="526"/>
      <c r="C580" s="526"/>
      <c r="D580" t="s">
        <v>17</v>
      </c>
      <c r="E580" s="2">
        <v>6.9</v>
      </c>
      <c r="G580" s="2">
        <f t="shared" si="8"/>
        <v>28.4</v>
      </c>
    </row>
    <row r="581" spans="1:7">
      <c r="B581" s="526"/>
      <c r="C581" s="526"/>
      <c r="D581" t="s">
        <v>18</v>
      </c>
      <c r="E581" s="2">
        <v>60</v>
      </c>
      <c r="G581" s="2">
        <f t="shared" si="8"/>
        <v>88.4</v>
      </c>
    </row>
    <row r="582" spans="1:7">
      <c r="B582" s="526"/>
      <c r="C582" s="526"/>
      <c r="D582" t="s">
        <v>19</v>
      </c>
      <c r="E582" s="2">
        <v>5</v>
      </c>
      <c r="G582" s="2">
        <f t="shared" si="8"/>
        <v>93.4</v>
      </c>
    </row>
    <row r="583" spans="1:7">
      <c r="A583" s="7">
        <v>44742</v>
      </c>
      <c r="B583" s="526" t="s">
        <v>129</v>
      </c>
      <c r="C583" s="526" t="s">
        <v>26</v>
      </c>
      <c r="D583" t="s">
        <v>18</v>
      </c>
      <c r="E583" s="2"/>
      <c r="F583" s="2">
        <v>55</v>
      </c>
      <c r="G583" s="2">
        <f t="shared" si="8"/>
        <v>38.400000000000006</v>
      </c>
    </row>
    <row r="584" spans="1:7">
      <c r="A584" s="7">
        <v>44795</v>
      </c>
      <c r="B584" s="526">
        <v>25292</v>
      </c>
      <c r="C584" s="526" t="s">
        <v>26</v>
      </c>
      <c r="D584" t="s">
        <v>16</v>
      </c>
      <c r="E584" s="2"/>
      <c r="F584" s="2">
        <v>21.5</v>
      </c>
      <c r="G584" s="2">
        <f t="shared" si="8"/>
        <v>16.900000000000006</v>
      </c>
    </row>
    <row r="585" spans="1:7">
      <c r="A585" s="7">
        <v>44795</v>
      </c>
      <c r="B585" s="526">
        <v>25292</v>
      </c>
      <c r="C585" s="526" t="s">
        <v>26</v>
      </c>
      <c r="D585" t="s">
        <v>17</v>
      </c>
      <c r="E585" s="2"/>
      <c r="F585" s="2">
        <v>6.9</v>
      </c>
      <c r="G585" s="2">
        <f t="shared" si="8"/>
        <v>10.000000000000005</v>
      </c>
    </row>
    <row r="586" spans="1:7">
      <c r="A586" s="7">
        <v>44795</v>
      </c>
      <c r="B586" s="526">
        <v>25292</v>
      </c>
      <c r="C586" s="526" t="s">
        <v>26</v>
      </c>
      <c r="D586" t="s">
        <v>18</v>
      </c>
      <c r="E586" s="2"/>
      <c r="F586" s="2">
        <v>5</v>
      </c>
      <c r="G586" s="2">
        <f t="shared" si="8"/>
        <v>5.0000000000000053</v>
      </c>
    </row>
    <row r="587" spans="1:7">
      <c r="A587" s="7">
        <v>44795</v>
      </c>
      <c r="B587" s="526">
        <v>25292</v>
      </c>
      <c r="C587" s="526" t="s">
        <v>26</v>
      </c>
      <c r="D587" t="s">
        <v>19</v>
      </c>
      <c r="E587" s="2"/>
      <c r="F587" s="2">
        <v>5</v>
      </c>
      <c r="G587" s="2">
        <f t="shared" si="8"/>
        <v>0</v>
      </c>
    </row>
    <row r="588" spans="1:7">
      <c r="A588" s="44">
        <v>44773</v>
      </c>
      <c r="B588" s="525" t="s">
        <v>14</v>
      </c>
      <c r="C588" s="525" t="s">
        <v>27</v>
      </c>
      <c r="D588" t="s">
        <v>16</v>
      </c>
      <c r="E588" s="2">
        <v>21.4</v>
      </c>
      <c r="G588" s="2">
        <f t="shared" si="8"/>
        <v>21.4</v>
      </c>
    </row>
    <row r="589" spans="1:7">
      <c r="B589" s="526"/>
      <c r="C589" s="526"/>
      <c r="D589" t="s">
        <v>17</v>
      </c>
      <c r="E589" s="2">
        <v>9.6999999999999993</v>
      </c>
      <c r="G589" s="2">
        <f t="shared" si="8"/>
        <v>31.099999999999998</v>
      </c>
    </row>
    <row r="590" spans="1:7">
      <c r="B590" s="526"/>
      <c r="C590" s="526"/>
      <c r="D590" t="s">
        <v>18</v>
      </c>
      <c r="E590" s="148">
        <v>60</v>
      </c>
      <c r="G590" s="2">
        <f t="shared" si="8"/>
        <v>91.1</v>
      </c>
    </row>
    <row r="591" spans="1:7">
      <c r="B591" s="526"/>
      <c r="C591" s="526"/>
      <c r="D591" t="s">
        <v>19</v>
      </c>
      <c r="E591" s="148">
        <v>5</v>
      </c>
      <c r="G591" s="2">
        <f t="shared" si="8"/>
        <v>96.1</v>
      </c>
    </row>
    <row r="592" spans="1:7">
      <c r="A592" s="7">
        <v>44773</v>
      </c>
      <c r="B592" s="526" t="s">
        <v>115</v>
      </c>
      <c r="C592" s="526" t="s">
        <v>27</v>
      </c>
      <c r="D592" t="s">
        <v>18</v>
      </c>
      <c r="E592" s="2"/>
      <c r="F592" s="148">
        <v>60</v>
      </c>
      <c r="G592" s="2">
        <f t="shared" si="8"/>
        <v>36.099999999999994</v>
      </c>
    </row>
    <row r="593" spans="1:13">
      <c r="A593" s="7">
        <v>44795</v>
      </c>
      <c r="B593" s="526">
        <v>25292</v>
      </c>
      <c r="C593" s="526" t="s">
        <v>27</v>
      </c>
      <c r="D593" t="s">
        <v>16</v>
      </c>
      <c r="E593" s="2"/>
      <c r="F593" s="2">
        <v>21.4</v>
      </c>
      <c r="G593" s="2">
        <f t="shared" si="8"/>
        <v>14.699999999999996</v>
      </c>
    </row>
    <row r="594" spans="1:13">
      <c r="A594" s="7">
        <v>44795</v>
      </c>
      <c r="B594" s="526">
        <v>25292</v>
      </c>
      <c r="C594" s="526" t="s">
        <v>27</v>
      </c>
      <c r="D594" t="s">
        <v>17</v>
      </c>
      <c r="E594" s="2"/>
      <c r="F594" s="2">
        <v>9.6999999999999993</v>
      </c>
      <c r="G594" s="2">
        <f t="shared" si="8"/>
        <v>4.9999999999999964</v>
      </c>
    </row>
    <row r="595" spans="1:13">
      <c r="A595" s="7">
        <v>44795</v>
      </c>
      <c r="B595" s="526">
        <v>25292</v>
      </c>
      <c r="C595" s="526" t="s">
        <v>27</v>
      </c>
      <c r="D595" t="s">
        <v>19</v>
      </c>
      <c r="E595" s="2"/>
      <c r="F595" s="148">
        <v>5</v>
      </c>
      <c r="G595" s="2">
        <f t="shared" si="8"/>
        <v>0</v>
      </c>
    </row>
    <row r="596" spans="1:13">
      <c r="A596" s="44">
        <v>44804</v>
      </c>
      <c r="B596" s="525" t="s">
        <v>14</v>
      </c>
      <c r="C596" s="525" t="s">
        <v>28</v>
      </c>
      <c r="D596" t="s">
        <v>16</v>
      </c>
      <c r="E596" s="2">
        <v>21.6</v>
      </c>
      <c r="F596" s="148"/>
      <c r="G596" s="2">
        <f t="shared" si="8"/>
        <v>21.6</v>
      </c>
    </row>
    <row r="597" spans="1:13">
      <c r="B597" s="526"/>
      <c r="C597" s="526"/>
      <c r="D597" t="s">
        <v>17</v>
      </c>
      <c r="E597" s="2">
        <v>7</v>
      </c>
      <c r="G597" s="2">
        <f t="shared" si="8"/>
        <v>28.6</v>
      </c>
      <c r="K597" s="543" t="s">
        <v>262</v>
      </c>
      <c r="L597" s="543"/>
      <c r="M597" s="543"/>
    </row>
    <row r="598" spans="1:13">
      <c r="B598" s="526"/>
      <c r="C598" s="526"/>
      <c r="D598" t="s">
        <v>18</v>
      </c>
      <c r="E598" s="2">
        <v>60</v>
      </c>
      <c r="G598" s="2">
        <f t="shared" si="8"/>
        <v>88.6</v>
      </c>
    </row>
    <row r="599" spans="1:13">
      <c r="B599" s="526"/>
      <c r="C599" s="526"/>
      <c r="D599" t="s">
        <v>19</v>
      </c>
      <c r="E599" s="2">
        <v>5</v>
      </c>
      <c r="G599" s="2">
        <f t="shared" si="8"/>
        <v>93.6</v>
      </c>
      <c r="K599" s="275"/>
      <c r="M599" s="8"/>
    </row>
    <row r="600" spans="1:13">
      <c r="A600" s="7">
        <v>44804</v>
      </c>
      <c r="B600" s="526" t="s">
        <v>116</v>
      </c>
      <c r="C600" s="526" t="s">
        <v>28</v>
      </c>
      <c r="D600" t="s">
        <v>18</v>
      </c>
      <c r="E600" s="2"/>
      <c r="F600" s="2">
        <v>60</v>
      </c>
      <c r="G600" s="2">
        <f t="shared" si="8"/>
        <v>33.599999999999994</v>
      </c>
      <c r="K600" s="275"/>
      <c r="M600" s="2"/>
    </row>
    <row r="601" spans="1:13">
      <c r="A601" s="7">
        <v>44897</v>
      </c>
      <c r="B601" s="526" t="s">
        <v>263</v>
      </c>
      <c r="C601" s="526" t="s">
        <v>28</v>
      </c>
      <c r="D601" t="s">
        <v>16</v>
      </c>
      <c r="E601" s="2"/>
      <c r="F601" s="2">
        <v>21.6</v>
      </c>
      <c r="G601" s="2">
        <f t="shared" si="8"/>
        <v>11.999999999999993</v>
      </c>
      <c r="K601" s="275"/>
      <c r="M601" s="2"/>
    </row>
    <row r="602" spans="1:13">
      <c r="A602" s="7">
        <v>44897</v>
      </c>
      <c r="B602" s="526" t="s">
        <v>263</v>
      </c>
      <c r="C602" s="526" t="s">
        <v>28</v>
      </c>
      <c r="D602" t="s">
        <v>17</v>
      </c>
      <c r="E602" s="2"/>
      <c r="F602" s="2">
        <v>7</v>
      </c>
      <c r="G602" s="2">
        <f t="shared" si="8"/>
        <v>4.9999999999999929</v>
      </c>
      <c r="K602" s="275"/>
      <c r="M602" s="2"/>
    </row>
    <row r="603" spans="1:13">
      <c r="A603" s="7">
        <v>44946</v>
      </c>
      <c r="B603" s="526" t="s">
        <v>264</v>
      </c>
      <c r="C603" s="526" t="s">
        <v>28</v>
      </c>
      <c r="D603" t="s">
        <v>19</v>
      </c>
      <c r="E603" s="2"/>
      <c r="F603" s="2">
        <v>5</v>
      </c>
      <c r="G603" s="2">
        <f t="shared" si="8"/>
        <v>-7.1054273576010019E-15</v>
      </c>
      <c r="K603" s="275"/>
      <c r="M603" s="2"/>
    </row>
    <row r="604" spans="1:13">
      <c r="A604" s="88">
        <v>44834</v>
      </c>
      <c r="B604" s="525" t="s">
        <v>14</v>
      </c>
      <c r="C604" s="525" t="s">
        <v>53</v>
      </c>
      <c r="D604" t="s">
        <v>16</v>
      </c>
      <c r="E604" s="2">
        <v>19.100000000000001</v>
      </c>
      <c r="G604" s="2">
        <f t="shared" si="8"/>
        <v>19.099999999999994</v>
      </c>
      <c r="M604" s="8"/>
    </row>
    <row r="605" spans="1:13">
      <c r="A605" s="86"/>
      <c r="B605" s="526"/>
      <c r="C605" s="526"/>
      <c r="D605" t="s">
        <v>17</v>
      </c>
      <c r="E605" s="2">
        <v>8.1999999999999993</v>
      </c>
      <c r="G605" s="2">
        <f t="shared" si="8"/>
        <v>27.299999999999994</v>
      </c>
    </row>
    <row r="606" spans="1:13">
      <c r="A606" s="86"/>
      <c r="B606" s="526"/>
      <c r="C606" s="526"/>
      <c r="D606" t="s">
        <v>18</v>
      </c>
      <c r="E606" s="2">
        <v>60</v>
      </c>
      <c r="G606" s="2">
        <f t="shared" si="8"/>
        <v>87.3</v>
      </c>
    </row>
    <row r="607" spans="1:13">
      <c r="A607" s="86"/>
      <c r="B607" s="526"/>
      <c r="C607" s="526"/>
      <c r="D607" t="s">
        <v>19</v>
      </c>
      <c r="E607" s="2">
        <v>5</v>
      </c>
      <c r="G607" s="2">
        <f t="shared" si="8"/>
        <v>92.3</v>
      </c>
    </row>
    <row r="608" spans="1:13">
      <c r="A608" s="86">
        <v>44834</v>
      </c>
      <c r="B608" s="526" t="s">
        <v>117</v>
      </c>
      <c r="C608" s="526" t="s">
        <v>53</v>
      </c>
      <c r="D608" t="s">
        <v>18</v>
      </c>
      <c r="E608" s="2"/>
      <c r="F608" s="2">
        <v>50</v>
      </c>
      <c r="G608" s="2">
        <f t="shared" si="8"/>
        <v>42.3</v>
      </c>
    </row>
    <row r="609" spans="1:13">
      <c r="A609" s="7">
        <v>44897</v>
      </c>
      <c r="B609" s="526" t="s">
        <v>263</v>
      </c>
      <c r="C609" s="526" t="s">
        <v>53</v>
      </c>
      <c r="D609" t="s">
        <v>16</v>
      </c>
      <c r="E609" s="2"/>
      <c r="F609" s="2">
        <v>19.100000000000001</v>
      </c>
      <c r="G609" s="2">
        <f t="shared" si="8"/>
        <v>23.199999999999996</v>
      </c>
    </row>
    <row r="610" spans="1:13">
      <c r="A610" s="7">
        <v>44897</v>
      </c>
      <c r="B610" s="526" t="s">
        <v>263</v>
      </c>
      <c r="C610" s="526" t="s">
        <v>53</v>
      </c>
      <c r="D610" t="s">
        <v>17</v>
      </c>
      <c r="E610" s="2"/>
      <c r="F610" s="2">
        <v>8.1999999999999993</v>
      </c>
      <c r="G610" s="2">
        <f t="shared" si="8"/>
        <v>14.999999999999996</v>
      </c>
    </row>
    <row r="611" spans="1:13">
      <c r="A611" s="7">
        <v>44946</v>
      </c>
      <c r="B611" s="526" t="s">
        <v>264</v>
      </c>
      <c r="C611" s="526" t="s">
        <v>53</v>
      </c>
      <c r="D611" t="s">
        <v>18</v>
      </c>
      <c r="E611" s="2"/>
      <c r="F611" s="2">
        <v>10</v>
      </c>
      <c r="G611" s="2">
        <f t="shared" si="8"/>
        <v>4.9999999999999964</v>
      </c>
    </row>
    <row r="612" spans="1:13">
      <c r="A612" s="7">
        <v>44946</v>
      </c>
      <c r="B612" s="526" t="s">
        <v>264</v>
      </c>
      <c r="C612" s="526" t="s">
        <v>53</v>
      </c>
      <c r="D612" t="s">
        <v>19</v>
      </c>
      <c r="E612" s="2"/>
      <c r="F612" s="2">
        <v>5</v>
      </c>
      <c r="G612" s="2">
        <f t="shared" si="8"/>
        <v>0</v>
      </c>
    </row>
    <row r="613" spans="1:13">
      <c r="A613" s="44">
        <v>44865</v>
      </c>
      <c r="B613" s="525" t="s">
        <v>14</v>
      </c>
      <c r="C613" s="525" t="s">
        <v>30</v>
      </c>
      <c r="D613" t="s">
        <v>16</v>
      </c>
      <c r="E613" s="148">
        <v>19.100000000000001</v>
      </c>
      <c r="G613" s="2">
        <f t="shared" si="8"/>
        <v>19.100000000000001</v>
      </c>
    </row>
    <row r="614" spans="1:13">
      <c r="A614" s="44"/>
      <c r="B614" s="525"/>
      <c r="C614" s="525"/>
      <c r="D614" t="s">
        <v>17</v>
      </c>
      <c r="E614" s="148">
        <v>4.9000000000000004</v>
      </c>
      <c r="G614" s="2">
        <f t="shared" si="8"/>
        <v>24</v>
      </c>
      <c r="K614" s="275"/>
      <c r="M614" s="2"/>
    </row>
    <row r="615" spans="1:13">
      <c r="A615" s="44"/>
      <c r="B615" s="525"/>
      <c r="C615" s="525"/>
      <c r="D615" t="s">
        <v>18</v>
      </c>
      <c r="E615" s="148">
        <v>60</v>
      </c>
      <c r="G615" s="2">
        <f t="shared" si="8"/>
        <v>84</v>
      </c>
      <c r="K615" s="277"/>
      <c r="M615" s="2"/>
    </row>
    <row r="616" spans="1:13">
      <c r="A616" s="44"/>
      <c r="B616" s="525"/>
      <c r="C616" s="525"/>
      <c r="D616" t="s">
        <v>19</v>
      </c>
      <c r="E616" s="148">
        <v>5</v>
      </c>
      <c r="G616" s="2">
        <f t="shared" si="8"/>
        <v>89</v>
      </c>
      <c r="I616" s="525"/>
      <c r="K616" s="160"/>
      <c r="M616" s="2"/>
    </row>
    <row r="617" spans="1:13">
      <c r="A617" s="7">
        <v>44865</v>
      </c>
      <c r="B617" s="526" t="s">
        <v>118</v>
      </c>
      <c r="C617" s="526" t="s">
        <v>30</v>
      </c>
      <c r="D617" t="s">
        <v>18</v>
      </c>
      <c r="E617" s="148"/>
      <c r="F617" s="148">
        <v>60</v>
      </c>
      <c r="G617" s="2">
        <f t="shared" si="8"/>
        <v>29</v>
      </c>
      <c r="I617" s="525"/>
      <c r="K617" s="160"/>
      <c r="M617" s="2"/>
    </row>
    <row r="618" spans="1:13">
      <c r="A618" s="7">
        <v>44946</v>
      </c>
      <c r="B618" s="526" t="s">
        <v>264</v>
      </c>
      <c r="C618" s="526" t="s">
        <v>30</v>
      </c>
      <c r="D618" t="s">
        <v>19</v>
      </c>
      <c r="E618" s="148"/>
      <c r="F618" s="2">
        <v>5</v>
      </c>
      <c r="G618" s="2">
        <f t="shared" si="8"/>
        <v>24</v>
      </c>
      <c r="I618" s="525"/>
      <c r="K618" s="160"/>
      <c r="M618" s="2"/>
    </row>
    <row r="619" spans="1:13">
      <c r="A619" s="7">
        <v>44946</v>
      </c>
      <c r="B619" s="526" t="s">
        <v>265</v>
      </c>
      <c r="C619" s="526" t="s">
        <v>30</v>
      </c>
      <c r="D619" t="s">
        <v>16</v>
      </c>
      <c r="E619" s="148"/>
      <c r="F619" s="148">
        <v>19.100000000000001</v>
      </c>
      <c r="G619" s="2">
        <f t="shared" si="8"/>
        <v>4.8999999999999986</v>
      </c>
      <c r="I619" s="525"/>
      <c r="K619" s="160"/>
      <c r="M619" s="2"/>
    </row>
    <row r="620" spans="1:13">
      <c r="A620" s="7">
        <v>44946</v>
      </c>
      <c r="B620" s="526" t="s">
        <v>265</v>
      </c>
      <c r="C620" s="526" t="s">
        <v>30</v>
      </c>
      <c r="D620" t="s">
        <v>17</v>
      </c>
      <c r="E620" s="148"/>
      <c r="F620" s="148">
        <v>4.9000000000000004</v>
      </c>
      <c r="G620" s="2">
        <f t="shared" si="8"/>
        <v>0</v>
      </c>
      <c r="I620" s="525"/>
      <c r="K620" s="160"/>
      <c r="M620" s="2"/>
    </row>
    <row r="621" spans="1:13">
      <c r="A621" s="88">
        <v>44895</v>
      </c>
      <c r="B621" s="525" t="s">
        <v>14</v>
      </c>
      <c r="C621" s="525" t="s">
        <v>33</v>
      </c>
      <c r="D621" t="s">
        <v>16</v>
      </c>
      <c r="E621" s="2">
        <v>21.3</v>
      </c>
      <c r="G621" s="2">
        <f t="shared" si="8"/>
        <v>21.3</v>
      </c>
      <c r="K621" s="160"/>
    </row>
    <row r="622" spans="1:13">
      <c r="A622" s="86"/>
      <c r="B622" s="526"/>
      <c r="C622" s="526"/>
      <c r="D622" t="s">
        <v>17</v>
      </c>
      <c r="E622" s="2">
        <v>6.3</v>
      </c>
      <c r="G622" s="2">
        <f t="shared" si="8"/>
        <v>27.6</v>
      </c>
      <c r="I622" s="525"/>
      <c r="L622" s="148"/>
      <c r="M622" s="8"/>
    </row>
    <row r="623" spans="1:13">
      <c r="A623" s="86"/>
      <c r="B623" s="526"/>
      <c r="C623" s="526"/>
      <c r="D623" t="s">
        <v>18</v>
      </c>
      <c r="E623" s="2">
        <v>60</v>
      </c>
      <c r="G623" s="2">
        <f t="shared" si="8"/>
        <v>87.6</v>
      </c>
      <c r="I623" s="525"/>
      <c r="L623" s="148"/>
      <c r="M623" s="2"/>
    </row>
    <row r="624" spans="1:13">
      <c r="A624" s="86"/>
      <c r="B624" s="526"/>
      <c r="C624" s="526"/>
      <c r="D624" t="s">
        <v>19</v>
      </c>
      <c r="E624" s="2">
        <v>5</v>
      </c>
      <c r="G624" s="2">
        <f t="shared" si="8"/>
        <v>92.6</v>
      </c>
      <c r="K624" s="181"/>
      <c r="M624" s="2"/>
    </row>
    <row r="625" spans="1:13">
      <c r="A625" s="7">
        <v>44895</v>
      </c>
      <c r="B625" s="526" t="s">
        <v>132</v>
      </c>
      <c r="C625" s="526" t="s">
        <v>33</v>
      </c>
      <c r="D625" t="s">
        <v>18</v>
      </c>
      <c r="E625" s="2"/>
      <c r="F625" s="2">
        <v>60</v>
      </c>
      <c r="G625" s="2">
        <f t="shared" si="8"/>
        <v>32.599999999999994</v>
      </c>
      <c r="I625" s="525"/>
      <c r="L625" s="2"/>
      <c r="M625" s="2"/>
    </row>
    <row r="626" spans="1:13">
      <c r="A626" s="7">
        <v>44946</v>
      </c>
      <c r="B626" s="526" t="s">
        <v>264</v>
      </c>
      <c r="C626" s="526" t="s">
        <v>33</v>
      </c>
      <c r="D626" t="s">
        <v>19</v>
      </c>
      <c r="E626" s="2"/>
      <c r="F626" s="2">
        <v>5</v>
      </c>
      <c r="G626" s="2">
        <f t="shared" si="8"/>
        <v>27.599999999999994</v>
      </c>
      <c r="I626" s="525"/>
      <c r="L626" s="2"/>
      <c r="M626" s="2"/>
    </row>
    <row r="627" spans="1:13">
      <c r="A627" s="7">
        <v>44946</v>
      </c>
      <c r="B627" s="526" t="s">
        <v>265</v>
      </c>
      <c r="C627" s="526" t="s">
        <v>33</v>
      </c>
      <c r="D627" t="s">
        <v>16</v>
      </c>
      <c r="E627" s="2"/>
      <c r="F627" s="2">
        <v>21.3</v>
      </c>
      <c r="G627" s="2">
        <f t="shared" si="8"/>
        <v>6.2999999999999936</v>
      </c>
      <c r="I627" s="525"/>
      <c r="L627" s="2"/>
      <c r="M627" s="2"/>
    </row>
    <row r="628" spans="1:13">
      <c r="A628" s="7">
        <v>44946</v>
      </c>
      <c r="B628" s="526" t="s">
        <v>265</v>
      </c>
      <c r="C628" s="526" t="s">
        <v>33</v>
      </c>
      <c r="D628" t="s">
        <v>17</v>
      </c>
      <c r="E628" s="2"/>
      <c r="F628" s="2">
        <v>6.3</v>
      </c>
      <c r="G628" s="2">
        <f t="shared" si="8"/>
        <v>0</v>
      </c>
      <c r="I628" s="525"/>
      <c r="L628" s="2"/>
      <c r="M628" s="2"/>
    </row>
    <row r="629" spans="1:13">
      <c r="A629" s="88">
        <v>44926</v>
      </c>
      <c r="B629" s="525" t="s">
        <v>14</v>
      </c>
      <c r="C629" s="525" t="s">
        <v>34</v>
      </c>
      <c r="D629" t="s">
        <v>16</v>
      </c>
      <c r="E629" s="2">
        <v>24.3</v>
      </c>
      <c r="G629" s="2">
        <f t="shared" si="8"/>
        <v>24.3</v>
      </c>
      <c r="I629" s="526"/>
      <c r="L629" s="2"/>
      <c r="M629" s="2"/>
    </row>
    <row r="630" spans="1:13">
      <c r="A630" s="86"/>
      <c r="B630" s="526"/>
      <c r="C630" s="526"/>
      <c r="D630" t="s">
        <v>17</v>
      </c>
      <c r="E630" s="2">
        <v>5.7</v>
      </c>
      <c r="G630" s="2">
        <f t="shared" si="8"/>
        <v>30</v>
      </c>
      <c r="K630" s="160"/>
    </row>
    <row r="631" spans="1:13">
      <c r="A631" s="86"/>
      <c r="B631" s="526"/>
      <c r="C631" s="526"/>
      <c r="D631" t="s">
        <v>18</v>
      </c>
      <c r="E631" s="2">
        <v>60</v>
      </c>
      <c r="G631" s="2">
        <f t="shared" si="8"/>
        <v>90</v>
      </c>
      <c r="I631" s="525"/>
      <c r="K631" s="160"/>
      <c r="M631" s="8"/>
    </row>
    <row r="632" spans="1:13">
      <c r="A632" s="86"/>
      <c r="B632" s="526"/>
      <c r="C632" s="526"/>
      <c r="D632" t="s">
        <v>19</v>
      </c>
      <c r="E632" s="2">
        <v>5</v>
      </c>
      <c r="G632" s="2">
        <f t="shared" si="8"/>
        <v>95</v>
      </c>
      <c r="L632" s="8"/>
    </row>
    <row r="633" spans="1:13">
      <c r="A633" s="86">
        <v>44926</v>
      </c>
      <c r="B633" s="526" t="s">
        <v>121</v>
      </c>
      <c r="C633" s="526" t="s">
        <v>34</v>
      </c>
      <c r="D633" t="s">
        <v>18</v>
      </c>
      <c r="E633" s="2"/>
      <c r="F633" s="2">
        <v>60</v>
      </c>
      <c r="G633" s="2">
        <f t="shared" si="8"/>
        <v>35</v>
      </c>
    </row>
    <row r="634" spans="1:13">
      <c r="A634" s="7">
        <v>44946</v>
      </c>
      <c r="B634" s="526" t="s">
        <v>264</v>
      </c>
      <c r="C634" s="526" t="s">
        <v>34</v>
      </c>
      <c r="D634" t="s">
        <v>19</v>
      </c>
      <c r="E634" s="2"/>
      <c r="F634" s="2">
        <v>5</v>
      </c>
      <c r="G634" s="2">
        <f t="shared" si="8"/>
        <v>30</v>
      </c>
      <c r="H634" s="525"/>
      <c r="J634" s="2"/>
    </row>
    <row r="635" spans="1:13">
      <c r="A635" s="7">
        <v>44992</v>
      </c>
      <c r="B635" s="526">
        <v>26517</v>
      </c>
      <c r="C635" s="526" t="s">
        <v>34</v>
      </c>
      <c r="D635" t="s">
        <v>16</v>
      </c>
      <c r="E635" s="2"/>
      <c r="F635" s="2">
        <v>24.3</v>
      </c>
      <c r="G635" s="2">
        <f t="shared" si="8"/>
        <v>5.6999999999999993</v>
      </c>
      <c r="H635" s="525"/>
      <c r="J635" s="2"/>
    </row>
    <row r="636" spans="1:13">
      <c r="A636" s="7">
        <v>44992</v>
      </c>
      <c r="B636" s="526">
        <v>26517</v>
      </c>
      <c r="C636" s="526" t="s">
        <v>34</v>
      </c>
      <c r="D636" t="s">
        <v>17</v>
      </c>
      <c r="E636" s="2"/>
      <c r="F636" s="2">
        <v>5.7</v>
      </c>
      <c r="G636" s="2">
        <f t="shared" si="8"/>
        <v>0</v>
      </c>
      <c r="H636" s="525"/>
      <c r="J636" s="2"/>
    </row>
    <row r="637" spans="1:13">
      <c r="A637" s="44">
        <v>44957</v>
      </c>
      <c r="B637" s="525" t="s">
        <v>14</v>
      </c>
      <c r="C637" s="525" t="s">
        <v>15</v>
      </c>
      <c r="D637" t="s">
        <v>16</v>
      </c>
      <c r="E637" s="241">
        <v>22</v>
      </c>
      <c r="F637" s="241"/>
      <c r="G637" s="2">
        <f t="shared" si="8"/>
        <v>22</v>
      </c>
      <c r="H637" s="526"/>
      <c r="J637" s="2"/>
    </row>
    <row r="638" spans="1:13">
      <c r="B638" s="526"/>
      <c r="C638" s="526"/>
      <c r="D638" t="s">
        <v>17</v>
      </c>
      <c r="E638" s="241">
        <v>4.8</v>
      </c>
      <c r="F638" s="241"/>
      <c r="G638" s="2">
        <f t="shared" si="8"/>
        <v>26.8</v>
      </c>
      <c r="H638" s="525"/>
      <c r="J638" s="241"/>
    </row>
    <row r="639" spans="1:13">
      <c r="B639" s="526"/>
      <c r="C639" s="526"/>
      <c r="D639" t="s">
        <v>18</v>
      </c>
      <c r="E639" s="241">
        <v>60</v>
      </c>
      <c r="F639" s="241"/>
      <c r="G639" s="2">
        <f t="shared" si="8"/>
        <v>86.8</v>
      </c>
      <c r="H639" s="526"/>
      <c r="J639" s="241"/>
    </row>
    <row r="640" spans="1:13">
      <c r="B640" s="526"/>
      <c r="C640" s="526"/>
      <c r="D640" t="s">
        <v>19</v>
      </c>
      <c r="E640" s="241">
        <v>5</v>
      </c>
      <c r="F640" s="241"/>
      <c r="G640" s="2">
        <f t="shared" si="8"/>
        <v>91.8</v>
      </c>
      <c r="K640" s="245"/>
    </row>
    <row r="641" spans="1:11">
      <c r="A641" s="7">
        <v>44957</v>
      </c>
      <c r="B641" s="526" t="s">
        <v>119</v>
      </c>
      <c r="C641" s="526" t="s">
        <v>15</v>
      </c>
      <c r="D641" t="s">
        <v>18</v>
      </c>
      <c r="E641" s="241"/>
      <c r="F641" s="241">
        <v>40</v>
      </c>
      <c r="G641" s="2">
        <f t="shared" si="8"/>
        <v>51.8</v>
      </c>
      <c r="K641" s="245"/>
    </row>
    <row r="642" spans="1:11">
      <c r="A642" s="7">
        <v>44992</v>
      </c>
      <c r="B642" s="526">
        <v>26517</v>
      </c>
      <c r="C642" s="526" t="s">
        <v>15</v>
      </c>
      <c r="D642" t="s">
        <v>16</v>
      </c>
      <c r="E642" s="241"/>
      <c r="F642" s="241">
        <v>22</v>
      </c>
      <c r="G642" s="2">
        <f t="shared" ref="G642:G648" si="9">+G641+E642-F642</f>
        <v>29.799999999999997</v>
      </c>
      <c r="K642" s="245"/>
    </row>
    <row r="643" spans="1:11">
      <c r="A643" s="7">
        <v>44992</v>
      </c>
      <c r="B643" s="526">
        <v>26517</v>
      </c>
      <c r="C643" s="526" t="s">
        <v>15</v>
      </c>
      <c r="D643" t="s">
        <v>17</v>
      </c>
      <c r="E643" s="241"/>
      <c r="F643" s="241">
        <v>4.8</v>
      </c>
      <c r="G643" s="2">
        <f t="shared" si="9"/>
        <v>24.999999999999996</v>
      </c>
      <c r="K643" s="245"/>
    </row>
    <row r="644" spans="1:11">
      <c r="A644" s="7">
        <v>44992</v>
      </c>
      <c r="B644" s="526">
        <v>26518</v>
      </c>
      <c r="C644" s="526" t="s">
        <v>15</v>
      </c>
      <c r="D644" t="s">
        <v>18</v>
      </c>
      <c r="E644" s="241"/>
      <c r="F644" s="241">
        <v>20</v>
      </c>
      <c r="G644" s="2">
        <f t="shared" si="9"/>
        <v>4.9999999999999964</v>
      </c>
      <c r="K644" s="245"/>
    </row>
    <row r="645" spans="1:11">
      <c r="A645" s="7">
        <v>44992</v>
      </c>
      <c r="B645" s="526">
        <v>26518</v>
      </c>
      <c r="C645" s="526" t="s">
        <v>15</v>
      </c>
      <c r="D645" t="s">
        <v>19</v>
      </c>
      <c r="E645" s="241"/>
      <c r="F645" s="241">
        <v>5</v>
      </c>
      <c r="G645" s="2">
        <f t="shared" si="9"/>
        <v>0</v>
      </c>
      <c r="K645" s="245"/>
    </row>
    <row r="646" spans="1:11">
      <c r="A646" s="44">
        <v>44985</v>
      </c>
      <c r="B646" s="525" t="s">
        <v>14</v>
      </c>
      <c r="C646" s="525" t="s">
        <v>20</v>
      </c>
      <c r="D646" t="s">
        <v>16</v>
      </c>
      <c r="E646" s="241">
        <v>24</v>
      </c>
      <c r="F646" s="241"/>
      <c r="G646" s="2">
        <f t="shared" si="9"/>
        <v>24</v>
      </c>
      <c r="H646" s="525"/>
      <c r="K646" s="245"/>
    </row>
    <row r="647" spans="1:11">
      <c r="B647" s="526"/>
      <c r="C647" s="526"/>
      <c r="D647" t="s">
        <v>17</v>
      </c>
      <c r="E647" s="241">
        <v>1.2</v>
      </c>
      <c r="F647" s="241"/>
      <c r="G647" s="2">
        <f t="shared" si="9"/>
        <v>25.2</v>
      </c>
      <c r="K647" s="245"/>
    </row>
    <row r="648" spans="1:11">
      <c r="B648" s="526"/>
      <c r="C648" s="526"/>
      <c r="D648" t="s">
        <v>18</v>
      </c>
      <c r="E648" s="241">
        <v>56</v>
      </c>
      <c r="F648" s="241"/>
      <c r="G648" s="2">
        <f t="shared" si="9"/>
        <v>81.2</v>
      </c>
    </row>
    <row r="649" spans="1:11">
      <c r="B649" s="526"/>
      <c r="C649" s="526"/>
      <c r="D649" t="s">
        <v>19</v>
      </c>
      <c r="E649" s="241">
        <v>5</v>
      </c>
      <c r="F649" s="241"/>
      <c r="G649" s="2">
        <f t="shared" ref="G641:G650" si="10">+G648+E649-F649</f>
        <v>86.2</v>
      </c>
    </row>
    <row r="650" spans="1:11">
      <c r="A650" s="7">
        <v>44985</v>
      </c>
      <c r="B650" s="526" t="s">
        <v>135</v>
      </c>
      <c r="C650" s="526" t="s">
        <v>20</v>
      </c>
      <c r="D650" t="s">
        <v>18</v>
      </c>
      <c r="E650" s="241"/>
      <c r="F650" s="241">
        <v>30</v>
      </c>
      <c r="G650" s="2">
        <f t="shared" si="10"/>
        <v>56.2</v>
      </c>
    </row>
    <row r="651" spans="1:11">
      <c r="A651" s="7">
        <v>44992</v>
      </c>
      <c r="B651" s="526">
        <v>26518</v>
      </c>
      <c r="C651" s="526" t="s">
        <v>20</v>
      </c>
      <c r="D651" t="s">
        <v>18</v>
      </c>
      <c r="E651" s="241"/>
      <c r="F651" s="241">
        <v>26</v>
      </c>
      <c r="G651" s="2">
        <f t="shared" ref="G651:G732" si="11">+G650+E651-F651</f>
        <v>30.200000000000003</v>
      </c>
    </row>
    <row r="652" spans="1:11">
      <c r="A652" s="7">
        <v>44992</v>
      </c>
      <c r="B652" s="526">
        <v>26518</v>
      </c>
      <c r="C652" s="526" t="s">
        <v>20</v>
      </c>
      <c r="D652" t="s">
        <v>19</v>
      </c>
      <c r="E652" s="241"/>
      <c r="F652" s="241">
        <v>5</v>
      </c>
      <c r="G652" s="2">
        <f t="shared" si="11"/>
        <v>25.200000000000003</v>
      </c>
    </row>
    <row r="653" spans="1:11">
      <c r="A653" s="7">
        <v>45010</v>
      </c>
      <c r="B653" s="526">
        <v>26719</v>
      </c>
      <c r="C653" s="526" t="s">
        <v>20</v>
      </c>
      <c r="D653" t="s">
        <v>16</v>
      </c>
      <c r="E653" s="241"/>
      <c r="F653" s="241">
        <v>24</v>
      </c>
      <c r="G653" s="2">
        <f t="shared" si="11"/>
        <v>1.2000000000000028</v>
      </c>
    </row>
    <row r="654" spans="1:11">
      <c r="A654" s="7">
        <v>45010</v>
      </c>
      <c r="B654" s="526">
        <v>26719</v>
      </c>
      <c r="C654" s="526" t="s">
        <v>20</v>
      </c>
      <c r="D654" t="s">
        <v>17</v>
      </c>
      <c r="E654" s="241"/>
      <c r="F654" s="241">
        <v>1.2</v>
      </c>
      <c r="G654" s="2">
        <f t="shared" si="11"/>
        <v>2.886579864025407E-15</v>
      </c>
    </row>
    <row r="655" spans="1:11">
      <c r="A655" s="88">
        <v>45016</v>
      </c>
      <c r="B655" s="525" t="s">
        <v>14</v>
      </c>
      <c r="C655" s="525" t="s">
        <v>23</v>
      </c>
      <c r="D655" t="s">
        <v>16</v>
      </c>
      <c r="E655" s="241">
        <v>28.3</v>
      </c>
      <c r="F655" s="241"/>
      <c r="G655" s="2">
        <f t="shared" si="11"/>
        <v>28.300000000000004</v>
      </c>
    </row>
    <row r="656" spans="1:11">
      <c r="A656" s="86"/>
      <c r="B656" s="526"/>
      <c r="C656" s="526"/>
      <c r="D656" t="s">
        <v>17</v>
      </c>
      <c r="E656" s="241">
        <v>1.3</v>
      </c>
      <c r="F656" s="241"/>
      <c r="G656" s="2">
        <f t="shared" si="11"/>
        <v>29.600000000000005</v>
      </c>
    </row>
    <row r="657" spans="1:12">
      <c r="A657" s="86"/>
      <c r="B657" s="526"/>
      <c r="C657" s="526"/>
      <c r="D657" t="s">
        <v>18</v>
      </c>
      <c r="E657" s="241">
        <v>60</v>
      </c>
      <c r="F657" s="241"/>
      <c r="G657" s="2">
        <f t="shared" si="11"/>
        <v>89.600000000000009</v>
      </c>
    </row>
    <row r="658" spans="1:12">
      <c r="A658" s="86"/>
      <c r="B658" s="526"/>
      <c r="C658" s="526"/>
      <c r="D658" t="s">
        <v>19</v>
      </c>
      <c r="E658" s="241">
        <v>5</v>
      </c>
      <c r="F658" s="241"/>
      <c r="G658" s="2">
        <f t="shared" si="11"/>
        <v>94.600000000000009</v>
      </c>
    </row>
    <row r="659" spans="1:12">
      <c r="A659" s="86">
        <v>45016</v>
      </c>
      <c r="B659" s="526" t="s">
        <v>124</v>
      </c>
      <c r="C659" s="526" t="s">
        <v>23</v>
      </c>
      <c r="D659" t="s">
        <v>18</v>
      </c>
      <c r="E659" s="241"/>
      <c r="F659" s="241">
        <v>20</v>
      </c>
      <c r="G659" s="2">
        <f t="shared" si="11"/>
        <v>74.600000000000009</v>
      </c>
      <c r="H659" s="525"/>
      <c r="I659" s="543"/>
      <c r="J659" s="543"/>
      <c r="K659" s="543"/>
    </row>
    <row r="660" spans="1:12">
      <c r="A660" s="86">
        <v>45111</v>
      </c>
      <c r="B660" s="526">
        <v>27199</v>
      </c>
      <c r="C660" s="526" t="s">
        <v>23</v>
      </c>
      <c r="D660" t="s">
        <v>16</v>
      </c>
      <c r="E660" s="241"/>
      <c r="F660" s="241">
        <v>28.3</v>
      </c>
      <c r="G660" s="2">
        <f t="shared" si="11"/>
        <v>46.300000000000011</v>
      </c>
      <c r="H660" s="525"/>
      <c r="I660" s="526"/>
      <c r="J660" s="526"/>
      <c r="K660" s="277"/>
    </row>
    <row r="661" spans="1:12">
      <c r="A661" s="86">
        <v>45111</v>
      </c>
      <c r="B661" s="526">
        <v>27199</v>
      </c>
      <c r="C661" s="526" t="s">
        <v>23</v>
      </c>
      <c r="D661" t="s">
        <v>17</v>
      </c>
      <c r="E661" s="241"/>
      <c r="F661" s="241">
        <v>1.3</v>
      </c>
      <c r="G661" s="2">
        <f t="shared" si="11"/>
        <v>45.000000000000014</v>
      </c>
      <c r="H661" s="525"/>
      <c r="I661" s="526"/>
      <c r="J661" s="526"/>
      <c r="K661" s="277"/>
    </row>
    <row r="662" spans="1:12">
      <c r="A662" s="86">
        <v>45111</v>
      </c>
      <c r="B662" s="526">
        <v>27199</v>
      </c>
      <c r="C662" s="526" t="s">
        <v>23</v>
      </c>
      <c r="D662" t="s">
        <v>18</v>
      </c>
      <c r="E662" s="241"/>
      <c r="F662" s="241">
        <v>40</v>
      </c>
      <c r="G662" s="2">
        <f t="shared" si="11"/>
        <v>5.0000000000000142</v>
      </c>
      <c r="H662" s="525"/>
      <c r="I662" s="526"/>
      <c r="J662" s="526"/>
      <c r="K662" s="277"/>
    </row>
    <row r="663" spans="1:12">
      <c r="A663" s="86">
        <v>45111</v>
      </c>
      <c r="B663" s="526">
        <v>27199</v>
      </c>
      <c r="C663" s="526" t="s">
        <v>23</v>
      </c>
      <c r="D663" t="s">
        <v>19</v>
      </c>
      <c r="E663" s="241"/>
      <c r="F663" s="241">
        <v>5</v>
      </c>
      <c r="G663" s="2">
        <f t="shared" si="11"/>
        <v>1.4210854715202004E-14</v>
      </c>
      <c r="H663" s="525"/>
      <c r="I663" s="526"/>
      <c r="J663" s="526"/>
      <c r="K663" s="277"/>
    </row>
    <row r="664" spans="1:12">
      <c r="A664" s="88">
        <v>45046</v>
      </c>
      <c r="B664" s="525" t="s">
        <v>14</v>
      </c>
      <c r="C664" s="525" t="s">
        <v>24</v>
      </c>
      <c r="D664" t="s">
        <v>16</v>
      </c>
      <c r="E664" s="240">
        <v>29.6</v>
      </c>
      <c r="F664" s="240"/>
      <c r="G664" s="2">
        <f t="shared" si="11"/>
        <v>29.600000000000016</v>
      </c>
      <c r="H664" s="526"/>
      <c r="I664" s="525"/>
      <c r="K664" s="245"/>
    </row>
    <row r="665" spans="1:12">
      <c r="A665" s="86"/>
      <c r="B665" s="526"/>
      <c r="C665" s="526"/>
      <c r="D665" t="s">
        <v>17</v>
      </c>
      <c r="E665" s="240">
        <v>1.5</v>
      </c>
      <c r="F665" s="240"/>
      <c r="G665" s="2">
        <f t="shared" si="11"/>
        <v>31.100000000000016</v>
      </c>
    </row>
    <row r="666" spans="1:12">
      <c r="A666" s="86"/>
      <c r="B666" s="526"/>
      <c r="C666" s="526"/>
      <c r="D666" t="s">
        <v>18</v>
      </c>
      <c r="E666" s="240">
        <v>60</v>
      </c>
      <c r="F666" s="240"/>
      <c r="G666" s="2">
        <f t="shared" si="11"/>
        <v>91.100000000000023</v>
      </c>
      <c r="I666" s="526"/>
      <c r="K666" s="245"/>
    </row>
    <row r="667" spans="1:12">
      <c r="A667" s="86"/>
      <c r="B667" s="526"/>
      <c r="C667" s="526"/>
      <c r="D667" t="s">
        <v>19</v>
      </c>
      <c r="E667" s="240">
        <v>5</v>
      </c>
      <c r="F667" s="240"/>
      <c r="G667" s="2">
        <f t="shared" si="11"/>
        <v>96.100000000000023</v>
      </c>
      <c r="H667" s="525"/>
      <c r="I667" s="526"/>
      <c r="K667" s="245"/>
    </row>
    <row r="668" spans="1:12">
      <c r="A668" s="86">
        <v>45046</v>
      </c>
      <c r="B668" s="526" t="s">
        <v>125</v>
      </c>
      <c r="C668" s="526" t="s">
        <v>24</v>
      </c>
      <c r="D668" t="s">
        <v>18</v>
      </c>
      <c r="E668" s="240"/>
      <c r="F668" s="240">
        <v>55</v>
      </c>
      <c r="G668" s="2">
        <f t="shared" si="11"/>
        <v>41.100000000000023</v>
      </c>
      <c r="I668" s="526"/>
      <c r="K668" s="245"/>
      <c r="L668" s="241"/>
    </row>
    <row r="669" spans="1:12">
      <c r="A669" s="86">
        <v>45111</v>
      </c>
      <c r="B669" s="526">
        <v>27199</v>
      </c>
      <c r="C669" s="526" t="s">
        <v>24</v>
      </c>
      <c r="D669" t="s">
        <v>16</v>
      </c>
      <c r="E669" s="240"/>
      <c r="F669" s="240">
        <v>29.6</v>
      </c>
      <c r="G669" s="2">
        <f t="shared" si="11"/>
        <v>11.500000000000021</v>
      </c>
      <c r="I669" s="526"/>
      <c r="L669" s="241"/>
    </row>
    <row r="670" spans="1:12">
      <c r="A670" s="86">
        <v>45111</v>
      </c>
      <c r="B670" s="526">
        <v>27199</v>
      </c>
      <c r="C670" s="526" t="s">
        <v>24</v>
      </c>
      <c r="D670" t="s">
        <v>17</v>
      </c>
      <c r="E670" s="240"/>
      <c r="F670" s="240">
        <v>1.5</v>
      </c>
      <c r="G670" s="2">
        <f t="shared" si="11"/>
        <v>10.000000000000021</v>
      </c>
      <c r="L670" s="241"/>
    </row>
    <row r="671" spans="1:12">
      <c r="A671" s="86">
        <v>45111</v>
      </c>
      <c r="B671" s="526">
        <v>27199</v>
      </c>
      <c r="C671" s="526" t="s">
        <v>24</v>
      </c>
      <c r="D671" t="s">
        <v>18</v>
      </c>
      <c r="E671" s="240"/>
      <c r="F671" s="240">
        <v>5</v>
      </c>
      <c r="G671" s="2">
        <f t="shared" si="11"/>
        <v>5.0000000000000213</v>
      </c>
      <c r="L671" s="241"/>
    </row>
    <row r="672" spans="1:12">
      <c r="A672" s="86">
        <v>45111</v>
      </c>
      <c r="B672" s="526">
        <v>27199</v>
      </c>
      <c r="C672" s="526" t="s">
        <v>24</v>
      </c>
      <c r="D672" t="s">
        <v>19</v>
      </c>
      <c r="E672" s="240"/>
      <c r="F672" s="240">
        <v>5</v>
      </c>
      <c r="G672" s="2">
        <f t="shared" si="11"/>
        <v>2.1316282072803006E-14</v>
      </c>
      <c r="L672" s="241"/>
    </row>
    <row r="673" spans="1:11">
      <c r="A673" s="88">
        <v>45077</v>
      </c>
      <c r="B673" s="525" t="s">
        <v>14</v>
      </c>
      <c r="C673" s="525" t="s">
        <v>25</v>
      </c>
      <c r="D673" t="s">
        <v>16</v>
      </c>
      <c r="E673" s="240">
        <v>27.3</v>
      </c>
      <c r="F673" s="240"/>
      <c r="G673" s="2">
        <f t="shared" si="11"/>
        <v>27.300000000000022</v>
      </c>
      <c r="I673" s="525"/>
      <c r="K673" s="257"/>
    </row>
    <row r="674" spans="1:11">
      <c r="A674" s="86"/>
      <c r="B674" s="526"/>
      <c r="C674" s="526"/>
      <c r="D674" t="s">
        <v>17</v>
      </c>
      <c r="E674" s="240">
        <v>2.1</v>
      </c>
      <c r="F674" s="240"/>
      <c r="G674" s="2">
        <f t="shared" si="11"/>
        <v>29.400000000000023</v>
      </c>
      <c r="I674" s="526"/>
      <c r="K674" s="257"/>
    </row>
    <row r="675" spans="1:11">
      <c r="A675" s="86"/>
      <c r="B675" s="526"/>
      <c r="C675" s="526"/>
      <c r="D675" t="s">
        <v>18</v>
      </c>
      <c r="E675" s="240">
        <v>60</v>
      </c>
      <c r="F675" s="240"/>
      <c r="G675" s="2">
        <f t="shared" si="11"/>
        <v>89.40000000000002</v>
      </c>
      <c r="I675" s="526"/>
      <c r="K675" s="257"/>
    </row>
    <row r="676" spans="1:11">
      <c r="A676" s="86"/>
      <c r="B676" s="526"/>
      <c r="C676" s="526"/>
      <c r="D676" t="s">
        <v>19</v>
      </c>
      <c r="E676" s="240">
        <v>5</v>
      </c>
      <c r="F676" s="240"/>
      <c r="G676" s="2">
        <f t="shared" si="11"/>
        <v>94.40000000000002</v>
      </c>
      <c r="I676" s="526"/>
      <c r="K676" s="257"/>
    </row>
    <row r="677" spans="1:11">
      <c r="A677" s="86"/>
      <c r="B677" s="526"/>
      <c r="C677" s="526"/>
      <c r="D677" t="s">
        <v>76</v>
      </c>
      <c r="E677" s="92">
        <v>10</v>
      </c>
      <c r="F677" s="240"/>
      <c r="G677" s="2">
        <f t="shared" si="11"/>
        <v>104.40000000000002</v>
      </c>
      <c r="I677" s="525"/>
      <c r="K677" s="257"/>
    </row>
    <row r="678" spans="1:11">
      <c r="A678" s="86">
        <v>45077</v>
      </c>
      <c r="B678" s="526" t="s">
        <v>128</v>
      </c>
      <c r="C678" s="526" t="s">
        <v>25</v>
      </c>
      <c r="D678" t="s">
        <v>18</v>
      </c>
      <c r="E678" s="240"/>
      <c r="F678" s="240">
        <v>45</v>
      </c>
      <c r="G678" s="2">
        <f t="shared" si="11"/>
        <v>59.40000000000002</v>
      </c>
    </row>
    <row r="679" spans="1:11">
      <c r="A679" s="86">
        <v>45111</v>
      </c>
      <c r="B679" s="526">
        <v>27200</v>
      </c>
      <c r="C679" s="526" t="s">
        <v>25</v>
      </c>
      <c r="D679" t="s">
        <v>16</v>
      </c>
      <c r="E679" s="240"/>
      <c r="F679" s="240">
        <v>27.3</v>
      </c>
      <c r="G679" s="2">
        <f t="shared" si="11"/>
        <v>32.100000000000023</v>
      </c>
    </row>
    <row r="680" spans="1:11">
      <c r="A680" s="86">
        <v>45111</v>
      </c>
      <c r="B680" s="526">
        <v>27200</v>
      </c>
      <c r="C680" s="526" t="s">
        <v>25</v>
      </c>
      <c r="D680" t="s">
        <v>17</v>
      </c>
      <c r="F680" s="2">
        <v>2.1</v>
      </c>
      <c r="G680" s="2">
        <f t="shared" si="11"/>
        <v>30.000000000000021</v>
      </c>
      <c r="I680" s="526"/>
      <c r="K680" s="257"/>
    </row>
    <row r="681" spans="1:11">
      <c r="A681" s="86">
        <v>45111</v>
      </c>
      <c r="B681" s="526">
        <v>27200</v>
      </c>
      <c r="C681" s="526" t="s">
        <v>25</v>
      </c>
      <c r="D681" t="s">
        <v>18</v>
      </c>
      <c r="F681" s="2">
        <v>15</v>
      </c>
      <c r="G681" s="2">
        <f t="shared" si="11"/>
        <v>15.000000000000021</v>
      </c>
      <c r="I681" s="526"/>
      <c r="K681" s="320"/>
    </row>
    <row r="682" spans="1:11">
      <c r="A682" s="86">
        <v>45111</v>
      </c>
      <c r="B682" s="526">
        <v>27200</v>
      </c>
      <c r="C682" s="526" t="s">
        <v>25</v>
      </c>
      <c r="D682" t="s">
        <v>19</v>
      </c>
      <c r="F682" s="2">
        <v>5</v>
      </c>
      <c r="G682" s="2">
        <f t="shared" si="11"/>
        <v>10.000000000000021</v>
      </c>
    </row>
    <row r="683" spans="1:11">
      <c r="A683" s="86">
        <v>45111</v>
      </c>
      <c r="B683" s="526">
        <v>27200</v>
      </c>
      <c r="C683" s="526" t="s">
        <v>25</v>
      </c>
      <c r="D683" t="s">
        <v>76</v>
      </c>
      <c r="F683" s="2">
        <v>10</v>
      </c>
      <c r="G683" s="2">
        <f t="shared" si="11"/>
        <v>2.1316282072803006E-14</v>
      </c>
    </row>
    <row r="684" spans="1:11">
      <c r="A684" s="88">
        <v>45107</v>
      </c>
      <c r="B684" s="525" t="s">
        <v>14</v>
      </c>
      <c r="C684" s="525" t="s">
        <v>26</v>
      </c>
      <c r="D684" t="s">
        <v>16</v>
      </c>
      <c r="E684" s="240">
        <v>27.9</v>
      </c>
      <c r="F684" s="240"/>
      <c r="G684" s="2">
        <f t="shared" si="11"/>
        <v>27.90000000000002</v>
      </c>
    </row>
    <row r="685" spans="1:11">
      <c r="A685" s="86"/>
      <c r="B685" s="526"/>
      <c r="C685" s="526"/>
      <c r="D685" t="s">
        <v>17</v>
      </c>
      <c r="E685" s="240">
        <v>2</v>
      </c>
      <c r="F685" s="240"/>
      <c r="G685" s="2">
        <f t="shared" si="11"/>
        <v>29.90000000000002</v>
      </c>
      <c r="I685" s="525"/>
      <c r="K685" s="245"/>
    </row>
    <row r="686" spans="1:11">
      <c r="A686" s="86"/>
      <c r="B686" s="526"/>
      <c r="C686" s="526"/>
      <c r="D686" t="s">
        <v>18</v>
      </c>
      <c r="E686" s="240">
        <v>60</v>
      </c>
      <c r="F686" s="240"/>
      <c r="G686" s="2">
        <f t="shared" si="11"/>
        <v>89.90000000000002</v>
      </c>
      <c r="I686" s="525"/>
      <c r="K686" s="257"/>
    </row>
    <row r="687" spans="1:11">
      <c r="A687" s="86"/>
      <c r="B687" s="526"/>
      <c r="C687" s="526"/>
      <c r="D687" t="s">
        <v>19</v>
      </c>
      <c r="E687" s="240">
        <v>5</v>
      </c>
      <c r="F687" s="240"/>
      <c r="G687" s="2">
        <f t="shared" si="11"/>
        <v>94.90000000000002</v>
      </c>
      <c r="I687" s="526"/>
      <c r="K687" s="257"/>
    </row>
    <row r="688" spans="1:11">
      <c r="A688" s="86">
        <v>45107</v>
      </c>
      <c r="B688" s="526" t="s">
        <v>129</v>
      </c>
      <c r="C688" s="526" t="s">
        <v>26</v>
      </c>
      <c r="D688" t="s">
        <v>18</v>
      </c>
      <c r="E688" s="240"/>
      <c r="F688" s="240">
        <v>40</v>
      </c>
      <c r="G688" s="2">
        <f t="shared" si="11"/>
        <v>54.90000000000002</v>
      </c>
      <c r="I688" s="526"/>
      <c r="K688" s="257"/>
    </row>
    <row r="689" spans="1:11">
      <c r="A689" s="86">
        <v>45244</v>
      </c>
      <c r="B689" s="526">
        <v>27774</v>
      </c>
      <c r="C689" s="526" t="s">
        <v>26</v>
      </c>
      <c r="D689" t="s">
        <v>16</v>
      </c>
      <c r="E689" s="240"/>
      <c r="F689" s="240">
        <v>27.9</v>
      </c>
      <c r="G689" s="2">
        <f t="shared" si="11"/>
        <v>27.000000000000021</v>
      </c>
      <c r="I689" s="526"/>
      <c r="K689" s="257"/>
    </row>
    <row r="690" spans="1:11">
      <c r="A690" s="86">
        <v>45244</v>
      </c>
      <c r="B690" s="526">
        <v>27774</v>
      </c>
      <c r="C690" s="526" t="s">
        <v>26</v>
      </c>
      <c r="D690" t="s">
        <v>17</v>
      </c>
      <c r="E690" s="240"/>
      <c r="F690" s="240">
        <v>2</v>
      </c>
      <c r="G690" s="2">
        <f t="shared" si="11"/>
        <v>25.000000000000021</v>
      </c>
      <c r="I690" s="526"/>
      <c r="K690" s="257"/>
    </row>
    <row r="691" spans="1:11">
      <c r="A691" s="86">
        <v>45244</v>
      </c>
      <c r="B691" s="526">
        <v>27774</v>
      </c>
      <c r="C691" s="526" t="s">
        <v>26</v>
      </c>
      <c r="D691" t="s">
        <v>18</v>
      </c>
      <c r="E691" s="240"/>
      <c r="F691" s="240">
        <v>20</v>
      </c>
      <c r="G691" s="2">
        <f t="shared" si="11"/>
        <v>5.0000000000000213</v>
      </c>
      <c r="I691" s="526"/>
      <c r="K691" s="257"/>
    </row>
    <row r="692" spans="1:11">
      <c r="A692" s="86">
        <v>45244</v>
      </c>
      <c r="B692" s="526">
        <v>27774</v>
      </c>
      <c r="C692" s="526" t="s">
        <v>26</v>
      </c>
      <c r="D692" t="s">
        <v>19</v>
      </c>
      <c r="E692" s="240"/>
      <c r="F692" s="240">
        <v>5</v>
      </c>
      <c r="G692" s="2">
        <f t="shared" si="11"/>
        <v>2.1316282072803006E-14</v>
      </c>
      <c r="I692" s="526"/>
      <c r="K692" s="257"/>
    </row>
    <row r="693" spans="1:11">
      <c r="A693" s="88">
        <v>45138</v>
      </c>
      <c r="B693" s="525" t="s">
        <v>14</v>
      </c>
      <c r="C693" s="525" t="s">
        <v>27</v>
      </c>
      <c r="D693" t="s">
        <v>16</v>
      </c>
      <c r="E693" s="240">
        <v>26.2</v>
      </c>
      <c r="F693" s="240"/>
      <c r="G693" s="2">
        <f t="shared" si="11"/>
        <v>26.200000000000021</v>
      </c>
      <c r="I693" s="526"/>
      <c r="K693" s="257"/>
    </row>
    <row r="694" spans="1:11">
      <c r="A694" s="86"/>
      <c r="B694" s="526"/>
      <c r="C694" s="526"/>
      <c r="D694" t="s">
        <v>17</v>
      </c>
      <c r="E694" s="240">
        <v>2</v>
      </c>
      <c r="F694" s="240"/>
      <c r="G694" s="2">
        <f t="shared" si="11"/>
        <v>28.200000000000021</v>
      </c>
      <c r="I694" s="525"/>
      <c r="K694" s="257"/>
    </row>
    <row r="695" spans="1:11">
      <c r="A695" s="86"/>
      <c r="B695" s="526"/>
      <c r="C695" s="526"/>
      <c r="D695" t="s">
        <v>18</v>
      </c>
      <c r="E695" s="240">
        <v>60</v>
      </c>
      <c r="F695" s="240"/>
      <c r="G695" s="2">
        <f t="shared" si="11"/>
        <v>88.200000000000017</v>
      </c>
      <c r="I695" s="526"/>
      <c r="K695" s="257"/>
    </row>
    <row r="696" spans="1:11">
      <c r="A696" s="86"/>
      <c r="B696" s="526"/>
      <c r="C696" s="526"/>
      <c r="D696" t="s">
        <v>19</v>
      </c>
      <c r="E696" s="240">
        <v>5</v>
      </c>
      <c r="F696" s="240"/>
      <c r="G696" s="2">
        <f t="shared" si="11"/>
        <v>93.200000000000017</v>
      </c>
    </row>
    <row r="697" spans="1:11">
      <c r="A697" s="86">
        <v>45138</v>
      </c>
      <c r="B697" s="526" t="s">
        <v>115</v>
      </c>
      <c r="C697" s="526" t="s">
        <v>27</v>
      </c>
      <c r="D697" t="s">
        <v>18</v>
      </c>
      <c r="E697" s="240"/>
      <c r="F697" s="240">
        <v>40</v>
      </c>
      <c r="G697" s="2">
        <f t="shared" si="11"/>
        <v>53.200000000000017</v>
      </c>
      <c r="I697" s="525"/>
      <c r="K697" s="257"/>
    </row>
    <row r="698" spans="1:11">
      <c r="A698" s="86">
        <v>45244</v>
      </c>
      <c r="B698" s="526">
        <v>27774</v>
      </c>
      <c r="C698" s="526" t="s">
        <v>27</v>
      </c>
      <c r="D698" t="s">
        <v>16</v>
      </c>
      <c r="E698" s="240"/>
      <c r="F698" s="240">
        <v>26.2</v>
      </c>
      <c r="G698" s="2">
        <f t="shared" si="11"/>
        <v>27.000000000000018</v>
      </c>
      <c r="I698" s="525"/>
      <c r="K698" s="257"/>
    </row>
    <row r="699" spans="1:11">
      <c r="A699" s="86">
        <v>45244</v>
      </c>
      <c r="B699" s="526">
        <v>27774</v>
      </c>
      <c r="C699" s="526" t="s">
        <v>27</v>
      </c>
      <c r="D699" t="s">
        <v>17</v>
      </c>
      <c r="E699" s="240"/>
      <c r="F699" s="240">
        <v>2</v>
      </c>
      <c r="G699" s="2">
        <f t="shared" si="11"/>
        <v>25.000000000000018</v>
      </c>
      <c r="I699" s="525"/>
      <c r="K699" s="257"/>
    </row>
    <row r="700" spans="1:11">
      <c r="A700" s="86">
        <v>45244</v>
      </c>
      <c r="B700" s="526">
        <v>27774</v>
      </c>
      <c r="C700" s="526" t="s">
        <v>27</v>
      </c>
      <c r="D700" t="s">
        <v>18</v>
      </c>
      <c r="E700" s="240"/>
      <c r="F700" s="240">
        <v>20</v>
      </c>
      <c r="G700" s="2">
        <f t="shared" si="11"/>
        <v>5.0000000000000178</v>
      </c>
      <c r="I700" s="525"/>
      <c r="K700" s="257"/>
    </row>
    <row r="701" spans="1:11">
      <c r="A701" s="86">
        <v>45244</v>
      </c>
      <c r="B701" s="526">
        <v>27774</v>
      </c>
      <c r="C701" s="526" t="s">
        <v>27</v>
      </c>
      <c r="D701" t="s">
        <v>19</v>
      </c>
      <c r="E701" s="240"/>
      <c r="F701" s="240">
        <v>5</v>
      </c>
      <c r="G701" s="2">
        <f t="shared" si="11"/>
        <v>1.7763568394002505E-14</v>
      </c>
      <c r="I701" s="525"/>
      <c r="K701" s="257"/>
    </row>
    <row r="702" spans="1:11">
      <c r="A702" s="44">
        <v>45169</v>
      </c>
      <c r="B702" s="525" t="s">
        <v>14</v>
      </c>
      <c r="C702" s="525" t="s">
        <v>28</v>
      </c>
      <c r="D702" t="s">
        <v>16</v>
      </c>
      <c r="E702" s="240">
        <v>25.1</v>
      </c>
      <c r="F702" s="240"/>
      <c r="G702" s="2">
        <f t="shared" si="11"/>
        <v>25.100000000000019</v>
      </c>
      <c r="I702" s="526"/>
      <c r="K702" s="257"/>
    </row>
    <row r="703" spans="1:11">
      <c r="B703" s="526"/>
      <c r="C703" s="526"/>
      <c r="D703" t="s">
        <v>17</v>
      </c>
      <c r="E703" s="240">
        <v>2.2999999999999998</v>
      </c>
      <c r="F703" s="240"/>
      <c r="G703" s="2">
        <f t="shared" si="11"/>
        <v>27.40000000000002</v>
      </c>
      <c r="I703" s="526"/>
      <c r="K703" s="257"/>
    </row>
    <row r="704" spans="1:11">
      <c r="B704" s="526"/>
      <c r="C704" s="526"/>
      <c r="D704" t="s">
        <v>18</v>
      </c>
      <c r="E704" s="240">
        <v>60</v>
      </c>
      <c r="F704" s="240"/>
      <c r="G704" s="2">
        <f t="shared" si="11"/>
        <v>87.40000000000002</v>
      </c>
      <c r="I704" s="526"/>
      <c r="K704" s="257"/>
    </row>
    <row r="705" spans="1:11">
      <c r="B705" s="526"/>
      <c r="C705" s="526"/>
      <c r="D705" t="s">
        <v>19</v>
      </c>
      <c r="E705" s="240">
        <v>5</v>
      </c>
      <c r="F705" s="240"/>
      <c r="G705" s="2">
        <f t="shared" si="11"/>
        <v>92.40000000000002</v>
      </c>
      <c r="I705" s="525"/>
      <c r="K705" s="257"/>
    </row>
    <row r="706" spans="1:11">
      <c r="B706" s="526"/>
      <c r="C706" s="526"/>
      <c r="D706" t="s">
        <v>66</v>
      </c>
      <c r="E706" s="240">
        <v>15</v>
      </c>
      <c r="F706" s="240"/>
      <c r="G706" s="2">
        <f t="shared" si="11"/>
        <v>107.40000000000002</v>
      </c>
      <c r="I706" s="526"/>
      <c r="K706" s="257"/>
    </row>
    <row r="707" spans="1:11">
      <c r="A707" s="7">
        <v>45169</v>
      </c>
      <c r="B707" s="526" t="s">
        <v>116</v>
      </c>
      <c r="C707" s="526" t="s">
        <v>28</v>
      </c>
      <c r="D707" t="s">
        <v>18</v>
      </c>
      <c r="E707" s="240"/>
      <c r="F707" s="240">
        <v>55</v>
      </c>
      <c r="G707" s="2">
        <f t="shared" si="11"/>
        <v>52.40000000000002</v>
      </c>
      <c r="I707" s="526"/>
      <c r="K707" s="257"/>
    </row>
    <row r="708" spans="1:11">
      <c r="A708" s="7">
        <v>45244</v>
      </c>
      <c r="B708" s="526">
        <v>27775</v>
      </c>
      <c r="C708" s="526" t="s">
        <v>28</v>
      </c>
      <c r="D708" t="s">
        <v>16</v>
      </c>
      <c r="E708" s="240"/>
      <c r="F708" s="240">
        <v>25.1</v>
      </c>
      <c r="G708" s="2">
        <f t="shared" si="11"/>
        <v>27.300000000000018</v>
      </c>
      <c r="I708" s="526"/>
      <c r="K708" s="257"/>
    </row>
    <row r="709" spans="1:11">
      <c r="A709" s="7">
        <v>45244</v>
      </c>
      <c r="B709" s="526">
        <v>27775</v>
      </c>
      <c r="C709" s="526" t="s">
        <v>28</v>
      </c>
      <c r="D709" t="s">
        <v>17</v>
      </c>
      <c r="E709" s="240"/>
      <c r="F709" s="240">
        <v>2.2999999999999998</v>
      </c>
      <c r="G709" s="2">
        <f t="shared" si="11"/>
        <v>25.000000000000018</v>
      </c>
      <c r="I709" s="526"/>
      <c r="K709" s="257"/>
    </row>
    <row r="710" spans="1:11">
      <c r="A710" s="7">
        <v>45244</v>
      </c>
      <c r="B710" s="526">
        <v>27775</v>
      </c>
      <c r="C710" s="526" t="s">
        <v>28</v>
      </c>
      <c r="D710" t="s">
        <v>18</v>
      </c>
      <c r="E710" s="240"/>
      <c r="F710" s="240">
        <v>5</v>
      </c>
      <c r="G710" s="2">
        <f t="shared" si="11"/>
        <v>20.000000000000018</v>
      </c>
      <c r="I710" s="526"/>
      <c r="K710" s="257"/>
    </row>
    <row r="711" spans="1:11">
      <c r="A711" s="7">
        <v>45244</v>
      </c>
      <c r="B711" s="526">
        <v>27775</v>
      </c>
      <c r="C711" s="526" t="s">
        <v>28</v>
      </c>
      <c r="D711" t="s">
        <v>19</v>
      </c>
      <c r="E711" s="240"/>
      <c r="F711" s="240">
        <v>5</v>
      </c>
      <c r="G711" s="2">
        <f t="shared" si="11"/>
        <v>15.000000000000018</v>
      </c>
      <c r="I711" s="526"/>
      <c r="K711" s="257"/>
    </row>
    <row r="712" spans="1:11">
      <c r="A712" s="7">
        <v>45244</v>
      </c>
      <c r="B712" s="526">
        <v>27775</v>
      </c>
      <c r="C712" s="526" t="s">
        <v>28</v>
      </c>
      <c r="D712" t="s">
        <v>66</v>
      </c>
      <c r="E712" s="240"/>
      <c r="F712" s="240">
        <v>15</v>
      </c>
      <c r="G712" s="2">
        <f t="shared" si="11"/>
        <v>1.7763568394002505E-14</v>
      </c>
      <c r="I712" s="526"/>
      <c r="K712" s="257"/>
    </row>
    <row r="713" spans="1:11">
      <c r="A713" s="44">
        <v>45199</v>
      </c>
      <c r="B713" s="525" t="s">
        <v>14</v>
      </c>
      <c r="C713" s="525" t="s">
        <v>53</v>
      </c>
      <c r="D713" t="s">
        <v>16</v>
      </c>
      <c r="E713" s="240">
        <v>25</v>
      </c>
      <c r="G713" s="2">
        <f t="shared" si="11"/>
        <v>25.000000000000018</v>
      </c>
      <c r="I713" s="526"/>
      <c r="K713" s="257"/>
    </row>
    <row r="714" spans="1:11">
      <c r="B714" s="526"/>
      <c r="C714" s="526"/>
      <c r="D714" t="s">
        <v>17</v>
      </c>
      <c r="E714" s="240">
        <v>2</v>
      </c>
      <c r="G714" s="2">
        <f t="shared" si="11"/>
        <v>27.000000000000018</v>
      </c>
      <c r="I714" s="525"/>
      <c r="K714" s="257"/>
    </row>
    <row r="715" spans="1:11">
      <c r="B715" s="526"/>
      <c r="C715" s="526"/>
      <c r="D715" t="s">
        <v>18</v>
      </c>
      <c r="E715" s="240">
        <v>60</v>
      </c>
      <c r="G715" s="2">
        <f t="shared" si="11"/>
        <v>87.000000000000014</v>
      </c>
      <c r="I715" s="526"/>
      <c r="K715" s="257"/>
    </row>
    <row r="716" spans="1:11">
      <c r="B716" s="526"/>
      <c r="C716" s="526"/>
      <c r="D716" t="s">
        <v>19</v>
      </c>
      <c r="E716" s="240">
        <v>5</v>
      </c>
      <c r="G716" s="2">
        <f t="shared" si="11"/>
        <v>92.000000000000014</v>
      </c>
      <c r="I716" s="526"/>
      <c r="K716" s="257"/>
    </row>
    <row r="717" spans="1:11">
      <c r="A717" s="7">
        <v>45199</v>
      </c>
      <c r="B717" s="526" t="s">
        <v>117</v>
      </c>
      <c r="C717" s="526" t="s">
        <v>53</v>
      </c>
      <c r="D717" t="s">
        <v>18</v>
      </c>
      <c r="F717" s="2">
        <v>25</v>
      </c>
      <c r="G717" s="2">
        <f t="shared" si="11"/>
        <v>67.000000000000014</v>
      </c>
    </row>
    <row r="718" spans="1:11">
      <c r="A718" s="7">
        <v>45244</v>
      </c>
      <c r="B718" s="526">
        <v>27775</v>
      </c>
      <c r="C718" s="526" t="s">
        <v>53</v>
      </c>
      <c r="D718" t="s">
        <v>16</v>
      </c>
      <c r="F718" s="2">
        <v>25</v>
      </c>
      <c r="G718" s="2">
        <f t="shared" si="11"/>
        <v>42.000000000000014</v>
      </c>
    </row>
    <row r="719" spans="1:11">
      <c r="A719" s="7">
        <v>45244</v>
      </c>
      <c r="B719" s="526">
        <v>27775</v>
      </c>
      <c r="C719" s="526" t="s">
        <v>53</v>
      </c>
      <c r="D719" t="s">
        <v>17</v>
      </c>
      <c r="F719" s="2">
        <v>2</v>
      </c>
      <c r="G719" s="2">
        <f t="shared" si="11"/>
        <v>40.000000000000014</v>
      </c>
      <c r="I719" s="525"/>
    </row>
    <row r="720" spans="1:11">
      <c r="A720" s="7">
        <v>45244</v>
      </c>
      <c r="B720" s="526">
        <v>27775</v>
      </c>
      <c r="C720" s="526" t="s">
        <v>53</v>
      </c>
      <c r="D720" t="s">
        <v>18</v>
      </c>
      <c r="F720" s="2">
        <v>35</v>
      </c>
      <c r="G720" s="2">
        <f t="shared" si="11"/>
        <v>5.0000000000000142</v>
      </c>
      <c r="I720" s="526"/>
    </row>
    <row r="721" spans="1:11">
      <c r="A721" s="7">
        <v>45244</v>
      </c>
      <c r="B721" s="526">
        <v>27775</v>
      </c>
      <c r="C721" s="526" t="s">
        <v>53</v>
      </c>
      <c r="D721" t="s">
        <v>19</v>
      </c>
      <c r="F721" s="2">
        <v>5</v>
      </c>
      <c r="G721" s="2">
        <f t="shared" si="11"/>
        <v>1.4210854715202004E-14</v>
      </c>
      <c r="I721" s="526"/>
      <c r="K721" s="257"/>
    </row>
    <row r="722" spans="1:11">
      <c r="A722" s="44">
        <v>45230</v>
      </c>
      <c r="B722" s="525" t="s">
        <v>14</v>
      </c>
      <c r="C722" s="525" t="s">
        <v>30</v>
      </c>
      <c r="D722" t="s">
        <v>16</v>
      </c>
      <c r="E722" s="26">
        <v>24.3</v>
      </c>
      <c r="G722" s="2">
        <f t="shared" si="11"/>
        <v>24.300000000000015</v>
      </c>
      <c r="I722" s="526"/>
      <c r="K722" s="257"/>
    </row>
    <row r="723" spans="1:11">
      <c r="B723" s="526"/>
      <c r="C723" s="526"/>
      <c r="D723" t="s">
        <v>17</v>
      </c>
      <c r="E723" s="26">
        <v>2</v>
      </c>
      <c r="G723" s="2">
        <f t="shared" si="11"/>
        <v>26.300000000000015</v>
      </c>
      <c r="I723" s="525"/>
    </row>
    <row r="724" spans="1:11">
      <c r="B724" s="526"/>
      <c r="C724" s="526"/>
      <c r="D724" t="s">
        <v>18</v>
      </c>
      <c r="E724" s="240">
        <v>60</v>
      </c>
      <c r="G724" s="2">
        <f t="shared" si="11"/>
        <v>86.300000000000011</v>
      </c>
      <c r="I724" s="526"/>
    </row>
    <row r="725" spans="1:11">
      <c r="B725" s="526"/>
      <c r="C725" s="526"/>
      <c r="D725" t="s">
        <v>19</v>
      </c>
      <c r="E725" s="240">
        <v>5</v>
      </c>
      <c r="G725" s="2">
        <f t="shared" si="11"/>
        <v>91.300000000000011</v>
      </c>
      <c r="I725" s="526"/>
      <c r="K725" s="257"/>
    </row>
    <row r="726" spans="1:11">
      <c r="A726" s="7">
        <v>45357</v>
      </c>
      <c r="B726" s="526">
        <v>28486</v>
      </c>
      <c r="C726" s="526" t="s">
        <v>30</v>
      </c>
      <c r="D726" t="s">
        <v>16</v>
      </c>
      <c r="E726" s="240"/>
      <c r="F726" s="26">
        <v>24.3</v>
      </c>
      <c r="G726" s="2">
        <f t="shared" si="11"/>
        <v>67.000000000000014</v>
      </c>
      <c r="I726" s="526"/>
      <c r="K726" s="257"/>
    </row>
    <row r="727" spans="1:11">
      <c r="A727" s="7">
        <v>45357</v>
      </c>
      <c r="B727" s="526">
        <v>28486</v>
      </c>
      <c r="C727" s="526" t="s">
        <v>30</v>
      </c>
      <c r="D727" t="s">
        <v>17</v>
      </c>
      <c r="E727" s="240"/>
      <c r="F727" s="26">
        <v>2</v>
      </c>
      <c r="G727" s="2">
        <f t="shared" si="11"/>
        <v>65.000000000000014</v>
      </c>
      <c r="I727" s="526"/>
      <c r="K727" s="257"/>
    </row>
    <row r="728" spans="1:11">
      <c r="A728" s="7">
        <v>45357</v>
      </c>
      <c r="B728" s="526">
        <v>28486</v>
      </c>
      <c r="C728" s="526" t="s">
        <v>30</v>
      </c>
      <c r="D728" t="s">
        <v>18</v>
      </c>
      <c r="E728" s="240"/>
      <c r="F728" s="240">
        <v>60</v>
      </c>
      <c r="G728" s="2">
        <f t="shared" si="11"/>
        <v>5.0000000000000142</v>
      </c>
      <c r="I728" s="526"/>
      <c r="K728" s="257"/>
    </row>
    <row r="729" spans="1:11">
      <c r="A729" s="7">
        <v>45357</v>
      </c>
      <c r="B729" s="526">
        <v>28486</v>
      </c>
      <c r="C729" s="526" t="s">
        <v>30</v>
      </c>
      <c r="D729" t="s">
        <v>19</v>
      </c>
      <c r="E729" s="240"/>
      <c r="F729" s="240">
        <v>5</v>
      </c>
      <c r="G729" s="2">
        <f t="shared" si="11"/>
        <v>1.4210854715202004E-14</v>
      </c>
      <c r="I729" s="526"/>
      <c r="K729" s="257"/>
    </row>
    <row r="730" spans="1:11">
      <c r="A730" s="44">
        <v>45260</v>
      </c>
      <c r="B730" s="525" t="s">
        <v>14</v>
      </c>
      <c r="C730" s="525" t="s">
        <v>33</v>
      </c>
      <c r="D730" t="s">
        <v>16</v>
      </c>
      <c r="E730" s="26">
        <v>26.4</v>
      </c>
      <c r="F730" s="240"/>
      <c r="G730" s="2">
        <f t="shared" si="11"/>
        <v>26.400000000000013</v>
      </c>
      <c r="I730" s="526"/>
      <c r="K730" s="257"/>
    </row>
    <row r="731" spans="1:11">
      <c r="B731" s="526"/>
      <c r="C731" s="526"/>
      <c r="D731" t="s">
        <v>17</v>
      </c>
      <c r="E731" s="26">
        <v>5</v>
      </c>
      <c r="F731" s="240"/>
      <c r="G731" s="2">
        <f t="shared" si="11"/>
        <v>31.400000000000013</v>
      </c>
      <c r="I731" s="525"/>
    </row>
    <row r="732" spans="1:11">
      <c r="B732" s="526"/>
      <c r="C732" s="526"/>
      <c r="D732" t="s">
        <v>18</v>
      </c>
      <c r="E732" s="240">
        <v>60</v>
      </c>
      <c r="F732" s="240"/>
      <c r="G732" s="2">
        <f t="shared" si="11"/>
        <v>91.4</v>
      </c>
      <c r="I732" s="526"/>
    </row>
    <row r="733" spans="1:11">
      <c r="B733" s="526"/>
      <c r="C733" s="526"/>
      <c r="D733" t="s">
        <v>19</v>
      </c>
      <c r="E733" s="240">
        <v>5</v>
      </c>
      <c r="F733" s="240"/>
      <c r="G733" s="2">
        <f t="shared" ref="G733:G761" si="12">+G732+E733-F733</f>
        <v>96.4</v>
      </c>
      <c r="I733" s="526"/>
      <c r="K733" s="257"/>
    </row>
    <row r="734" spans="1:11">
      <c r="A734" s="7">
        <v>45260</v>
      </c>
      <c r="B734" s="526" t="s">
        <v>132</v>
      </c>
      <c r="C734" s="526" t="s">
        <v>33</v>
      </c>
      <c r="D734" t="s">
        <v>18</v>
      </c>
      <c r="E734" s="240"/>
      <c r="F734" s="240">
        <v>20</v>
      </c>
      <c r="G734" s="2">
        <f t="shared" si="12"/>
        <v>76.400000000000006</v>
      </c>
      <c r="I734" s="526"/>
      <c r="K734" s="257"/>
    </row>
    <row r="735" spans="1:11">
      <c r="A735" s="7">
        <v>45357</v>
      </c>
      <c r="B735" s="526">
        <v>28486</v>
      </c>
      <c r="C735" s="526" t="s">
        <v>33</v>
      </c>
      <c r="D735" t="s">
        <v>16</v>
      </c>
      <c r="E735" s="240"/>
      <c r="F735" s="26">
        <v>26.4</v>
      </c>
      <c r="G735" s="2">
        <f t="shared" si="12"/>
        <v>50.000000000000007</v>
      </c>
      <c r="I735" s="526"/>
      <c r="K735" s="257"/>
    </row>
    <row r="736" spans="1:11">
      <c r="A736" s="7">
        <v>45357</v>
      </c>
      <c r="B736" s="526">
        <v>28486</v>
      </c>
      <c r="C736" s="526" t="s">
        <v>33</v>
      </c>
      <c r="D736" t="s">
        <v>17</v>
      </c>
      <c r="E736" s="240"/>
      <c r="F736" s="26">
        <v>5</v>
      </c>
      <c r="G736" s="2">
        <f t="shared" si="12"/>
        <v>45.000000000000007</v>
      </c>
      <c r="I736" s="526"/>
      <c r="K736" s="257"/>
    </row>
    <row r="737" spans="1:11">
      <c r="A737" s="7">
        <v>45357</v>
      </c>
      <c r="B737" s="526">
        <v>28486</v>
      </c>
      <c r="C737" s="526" t="s">
        <v>33</v>
      </c>
      <c r="D737" t="s">
        <v>18</v>
      </c>
      <c r="E737" s="240"/>
      <c r="F737" s="240">
        <v>40</v>
      </c>
      <c r="G737" s="2">
        <f t="shared" si="12"/>
        <v>5.0000000000000071</v>
      </c>
      <c r="I737" s="526"/>
      <c r="K737" s="257"/>
    </row>
    <row r="738" spans="1:11">
      <c r="A738" s="7">
        <v>45357</v>
      </c>
      <c r="B738" s="526">
        <v>28486</v>
      </c>
      <c r="C738" s="526" t="s">
        <v>33</v>
      </c>
      <c r="D738" t="s">
        <v>19</v>
      </c>
      <c r="E738" s="240"/>
      <c r="F738" s="240">
        <v>5</v>
      </c>
      <c r="G738" s="2">
        <f t="shared" si="12"/>
        <v>7.1054273576010019E-15</v>
      </c>
      <c r="I738" s="526"/>
      <c r="K738" s="257"/>
    </row>
    <row r="739" spans="1:11">
      <c r="A739" s="44">
        <v>45291</v>
      </c>
      <c r="B739" s="525" t="s">
        <v>14</v>
      </c>
      <c r="C739" s="525" t="s">
        <v>34</v>
      </c>
      <c r="D739" t="s">
        <v>16</v>
      </c>
      <c r="E739" s="26">
        <v>28.2</v>
      </c>
      <c r="F739" s="240"/>
      <c r="G739" s="2">
        <f t="shared" si="12"/>
        <v>28.200000000000006</v>
      </c>
      <c r="I739" s="525"/>
    </row>
    <row r="740" spans="1:11">
      <c r="B740" s="526"/>
      <c r="C740" s="526"/>
      <c r="D740" t="s">
        <v>17</v>
      </c>
      <c r="E740" s="26">
        <v>5</v>
      </c>
      <c r="F740" s="240"/>
      <c r="G740" s="2">
        <f t="shared" si="12"/>
        <v>33.200000000000003</v>
      </c>
      <c r="I740" s="526"/>
    </row>
    <row r="741" spans="1:11">
      <c r="B741" s="526"/>
      <c r="C741" s="526"/>
      <c r="D741" t="s">
        <v>18</v>
      </c>
      <c r="E741" s="240">
        <v>60</v>
      </c>
      <c r="F741" s="240"/>
      <c r="G741" s="2">
        <f t="shared" si="12"/>
        <v>93.2</v>
      </c>
      <c r="I741" s="526"/>
      <c r="K741" s="257"/>
    </row>
    <row r="742" spans="1:11">
      <c r="B742" s="526"/>
      <c r="C742" s="526"/>
      <c r="D742" t="s">
        <v>19</v>
      </c>
      <c r="E742" s="240">
        <v>5</v>
      </c>
      <c r="F742" s="240"/>
      <c r="G742" s="2">
        <f t="shared" si="12"/>
        <v>98.2</v>
      </c>
    </row>
    <row r="743" spans="1:11">
      <c r="A743" s="7">
        <v>45291</v>
      </c>
      <c r="B743" s="526" t="s">
        <v>121</v>
      </c>
      <c r="C743" s="526" t="s">
        <v>34</v>
      </c>
      <c r="D743" t="s">
        <v>18</v>
      </c>
      <c r="E743" s="240"/>
      <c r="F743" s="240">
        <v>50</v>
      </c>
      <c r="G743" s="2">
        <f t="shared" si="12"/>
        <v>48.2</v>
      </c>
      <c r="I743" s="525"/>
      <c r="K743" s="257"/>
    </row>
    <row r="744" spans="1:11">
      <c r="A744" s="7">
        <v>45357</v>
      </c>
      <c r="B744" s="526">
        <v>28486</v>
      </c>
      <c r="C744" s="526" t="s">
        <v>34</v>
      </c>
      <c r="D744" t="s">
        <v>16</v>
      </c>
      <c r="E744" s="240"/>
      <c r="F744" s="26">
        <v>28.2</v>
      </c>
      <c r="G744" s="2">
        <f t="shared" si="12"/>
        <v>20.000000000000004</v>
      </c>
      <c r="I744" s="525"/>
      <c r="K744" s="257"/>
    </row>
    <row r="745" spans="1:11">
      <c r="A745" s="7">
        <v>45357</v>
      </c>
      <c r="B745" s="526">
        <v>28486</v>
      </c>
      <c r="C745" s="526" t="s">
        <v>34</v>
      </c>
      <c r="D745" t="s">
        <v>17</v>
      </c>
      <c r="E745" s="240"/>
      <c r="F745" s="26">
        <v>5</v>
      </c>
      <c r="G745" s="2">
        <f t="shared" si="12"/>
        <v>15.000000000000004</v>
      </c>
      <c r="I745" s="525"/>
      <c r="K745" s="257"/>
    </row>
    <row r="746" spans="1:11">
      <c r="A746" s="7">
        <v>45357</v>
      </c>
      <c r="B746" s="526">
        <v>28486</v>
      </c>
      <c r="C746" s="526" t="s">
        <v>34</v>
      </c>
      <c r="D746" t="s">
        <v>18</v>
      </c>
      <c r="E746" s="240"/>
      <c r="F746" s="240">
        <v>10</v>
      </c>
      <c r="G746" s="2">
        <f t="shared" si="12"/>
        <v>5.0000000000000036</v>
      </c>
      <c r="I746" s="525"/>
      <c r="K746" s="257"/>
    </row>
    <row r="747" spans="1:11">
      <c r="A747" s="7">
        <v>45357</v>
      </c>
      <c r="B747" s="526">
        <v>28486</v>
      </c>
      <c r="C747" s="526" t="s">
        <v>34</v>
      </c>
      <c r="D747" t="s">
        <v>19</v>
      </c>
      <c r="E747" s="240"/>
      <c r="F747" s="240">
        <v>5</v>
      </c>
      <c r="G747" s="2">
        <f t="shared" si="12"/>
        <v>0</v>
      </c>
      <c r="I747" s="525"/>
      <c r="K747" s="257"/>
    </row>
    <row r="748" spans="1:11">
      <c r="A748" s="88">
        <v>45322</v>
      </c>
      <c r="B748" s="525" t="s">
        <v>14</v>
      </c>
      <c r="C748" s="525" t="s">
        <v>15</v>
      </c>
      <c r="D748" t="s">
        <v>16</v>
      </c>
      <c r="E748" s="26">
        <v>31.5</v>
      </c>
      <c r="F748" s="240"/>
      <c r="G748" s="2">
        <f t="shared" si="12"/>
        <v>31.5</v>
      </c>
      <c r="I748" s="526"/>
      <c r="K748" s="257"/>
    </row>
    <row r="749" spans="1:11">
      <c r="A749" s="86"/>
      <c r="B749" s="526"/>
      <c r="C749" s="526"/>
      <c r="D749" t="s">
        <v>17</v>
      </c>
      <c r="E749" s="26">
        <v>8.8000000000000007</v>
      </c>
      <c r="F749" s="240"/>
      <c r="G749" s="2">
        <f t="shared" si="12"/>
        <v>40.299999999999997</v>
      </c>
      <c r="I749" s="526"/>
    </row>
    <row r="750" spans="1:11">
      <c r="A750" s="86"/>
      <c r="B750" s="526"/>
      <c r="C750" s="526"/>
      <c r="D750" t="s">
        <v>18</v>
      </c>
      <c r="E750" s="240">
        <v>60</v>
      </c>
      <c r="F750" s="240"/>
      <c r="G750" s="2">
        <f t="shared" si="12"/>
        <v>100.3</v>
      </c>
      <c r="I750" s="526"/>
    </row>
    <row r="751" spans="1:11">
      <c r="A751" s="86"/>
      <c r="B751" s="526"/>
      <c r="C751" s="526"/>
      <c r="D751" t="s">
        <v>19</v>
      </c>
      <c r="E751" s="240">
        <v>5</v>
      </c>
      <c r="F751" s="240"/>
      <c r="G751" s="2">
        <f t="shared" si="12"/>
        <v>105.3</v>
      </c>
    </row>
    <row r="752" spans="1:11">
      <c r="A752" s="86">
        <v>45322</v>
      </c>
      <c r="B752" s="526" t="s">
        <v>119</v>
      </c>
      <c r="C752" s="526" t="s">
        <v>15</v>
      </c>
      <c r="D752" t="s">
        <v>18</v>
      </c>
      <c r="E752" s="240"/>
      <c r="F752" s="240">
        <v>20</v>
      </c>
      <c r="G752" s="2">
        <f t="shared" si="12"/>
        <v>85.3</v>
      </c>
    </row>
    <row r="753" spans="1:12">
      <c r="A753" s="7">
        <v>45357</v>
      </c>
      <c r="B753" s="526">
        <v>28486</v>
      </c>
      <c r="C753" s="526" t="s">
        <v>15</v>
      </c>
      <c r="D753" t="s">
        <v>16</v>
      </c>
      <c r="E753" s="240"/>
      <c r="F753" s="26">
        <v>31.5</v>
      </c>
      <c r="G753" s="2">
        <f t="shared" si="12"/>
        <v>53.8</v>
      </c>
    </row>
    <row r="754" spans="1:12">
      <c r="A754" s="7">
        <v>45357</v>
      </c>
      <c r="B754" s="526">
        <v>28486</v>
      </c>
      <c r="C754" s="526" t="s">
        <v>15</v>
      </c>
      <c r="D754" t="s">
        <v>17</v>
      </c>
      <c r="E754" s="240"/>
      <c r="F754" s="26">
        <v>8.8000000000000007</v>
      </c>
      <c r="G754" s="2">
        <f t="shared" si="12"/>
        <v>45</v>
      </c>
    </row>
    <row r="755" spans="1:12">
      <c r="A755" s="7">
        <v>45357</v>
      </c>
      <c r="B755" s="526">
        <v>28486</v>
      </c>
      <c r="C755" s="526" t="s">
        <v>15</v>
      </c>
      <c r="D755" t="s">
        <v>18</v>
      </c>
      <c r="E755" s="240"/>
      <c r="F755" s="240">
        <v>40</v>
      </c>
      <c r="G755" s="2">
        <f t="shared" si="12"/>
        <v>5</v>
      </c>
    </row>
    <row r="756" spans="1:12">
      <c r="A756" s="7">
        <v>45357</v>
      </c>
      <c r="B756" s="526">
        <v>28486</v>
      </c>
      <c r="C756" s="526" t="s">
        <v>15</v>
      </c>
      <c r="D756" t="s">
        <v>19</v>
      </c>
      <c r="E756" s="240"/>
      <c r="F756" s="240">
        <v>5</v>
      </c>
      <c r="G756" s="2">
        <f t="shared" si="12"/>
        <v>0</v>
      </c>
    </row>
    <row r="757" spans="1:12">
      <c r="A757" s="88">
        <v>45351</v>
      </c>
      <c r="B757" s="525" t="s">
        <v>14</v>
      </c>
      <c r="C757" s="525" t="s">
        <v>20</v>
      </c>
      <c r="D757" t="s">
        <v>16</v>
      </c>
      <c r="E757" s="240">
        <v>32.6</v>
      </c>
      <c r="F757" s="240"/>
      <c r="G757" s="2">
        <f t="shared" si="12"/>
        <v>32.6</v>
      </c>
      <c r="L757" s="26"/>
    </row>
    <row r="758" spans="1:12">
      <c r="A758" s="86"/>
      <c r="B758" s="526"/>
      <c r="C758" s="526"/>
      <c r="D758" t="s">
        <v>17</v>
      </c>
      <c r="E758" s="240">
        <v>5</v>
      </c>
      <c r="F758" s="240"/>
      <c r="G758" s="2">
        <f t="shared" si="12"/>
        <v>37.6</v>
      </c>
    </row>
    <row r="759" spans="1:12">
      <c r="A759" s="86"/>
      <c r="B759" s="526"/>
      <c r="C759" s="526"/>
      <c r="D759" t="s">
        <v>18</v>
      </c>
      <c r="E759" s="240">
        <v>58</v>
      </c>
      <c r="F759" s="240"/>
      <c r="G759" s="2">
        <f t="shared" si="12"/>
        <v>95.6</v>
      </c>
    </row>
    <row r="760" spans="1:12">
      <c r="A760" s="86"/>
      <c r="B760" s="526"/>
      <c r="C760" s="526"/>
      <c r="D760" t="s">
        <v>19</v>
      </c>
      <c r="E760" s="240">
        <v>5</v>
      </c>
      <c r="F760" s="240"/>
      <c r="G760" s="2">
        <f t="shared" si="12"/>
        <v>100.6</v>
      </c>
    </row>
    <row r="761" spans="1:12">
      <c r="A761" s="86">
        <v>45351</v>
      </c>
      <c r="B761" s="526" t="s">
        <v>135</v>
      </c>
      <c r="C761" s="526" t="s">
        <v>20</v>
      </c>
      <c r="D761" t="s">
        <v>18</v>
      </c>
      <c r="E761" s="240"/>
      <c r="F761" s="240">
        <v>30</v>
      </c>
      <c r="G761" s="2">
        <f t="shared" si="12"/>
        <v>70.599999999999994</v>
      </c>
    </row>
    <row r="762" spans="1:12">
      <c r="A762" s="7">
        <v>45357</v>
      </c>
      <c r="B762" s="526">
        <v>28486</v>
      </c>
      <c r="C762" s="526" t="s">
        <v>20</v>
      </c>
      <c r="D762" t="s">
        <v>18</v>
      </c>
      <c r="E762" s="240"/>
      <c r="F762" s="240">
        <v>28</v>
      </c>
      <c r="G762" s="2">
        <f t="shared" ref="G762:G772" si="13">+G761+E762-F762</f>
        <v>42.599999999999994</v>
      </c>
    </row>
    <row r="763" spans="1:12">
      <c r="A763" s="7">
        <v>45357</v>
      </c>
      <c r="B763" s="526">
        <v>28486</v>
      </c>
      <c r="C763" s="526" t="s">
        <v>20</v>
      </c>
      <c r="D763" t="s">
        <v>19</v>
      </c>
      <c r="F763" s="2">
        <v>5</v>
      </c>
      <c r="G763" s="2">
        <f t="shared" si="13"/>
        <v>37.599999999999994</v>
      </c>
    </row>
    <row r="764" spans="1:12">
      <c r="A764" s="7">
        <v>45376</v>
      </c>
      <c r="B764" s="526">
        <v>28652</v>
      </c>
      <c r="C764" s="526" t="s">
        <v>20</v>
      </c>
      <c r="D764" t="s">
        <v>16</v>
      </c>
      <c r="F764" s="240">
        <v>32.6</v>
      </c>
      <c r="G764" s="2">
        <f t="shared" si="13"/>
        <v>4.9999999999999929</v>
      </c>
    </row>
    <row r="765" spans="1:12">
      <c r="A765" s="7">
        <v>45376</v>
      </c>
      <c r="B765" s="526">
        <v>28652</v>
      </c>
      <c r="C765" s="526" t="s">
        <v>20</v>
      </c>
      <c r="D765" t="s">
        <v>17</v>
      </c>
      <c r="F765" s="240">
        <v>5</v>
      </c>
      <c r="G765" s="2">
        <f t="shared" si="13"/>
        <v>-7.1054273576010019E-15</v>
      </c>
    </row>
    <row r="766" spans="1:12">
      <c r="A766" s="44">
        <v>45382</v>
      </c>
      <c r="B766" s="525" t="s">
        <v>14</v>
      </c>
      <c r="C766" s="525" t="s">
        <v>23</v>
      </c>
      <c r="D766" t="s">
        <v>16</v>
      </c>
      <c r="E766" s="240">
        <v>31.6</v>
      </c>
      <c r="F766" s="240"/>
      <c r="G766" s="2">
        <f t="shared" si="13"/>
        <v>31.599999999999994</v>
      </c>
    </row>
    <row r="767" spans="1:12">
      <c r="B767" s="526"/>
      <c r="C767" s="526"/>
      <c r="D767" t="s">
        <v>17</v>
      </c>
      <c r="E767" s="240">
        <v>5</v>
      </c>
      <c r="F767" s="240"/>
      <c r="G767" s="2">
        <f t="shared" si="13"/>
        <v>36.599999999999994</v>
      </c>
    </row>
    <row r="768" spans="1:12">
      <c r="B768" s="526"/>
      <c r="C768" s="526"/>
      <c r="D768" t="s">
        <v>18</v>
      </c>
      <c r="E768" s="240">
        <v>60</v>
      </c>
      <c r="F768" s="240"/>
      <c r="G768" s="2">
        <f t="shared" si="13"/>
        <v>96.6</v>
      </c>
    </row>
    <row r="769" spans="1:12">
      <c r="B769" s="526"/>
      <c r="C769" s="526"/>
      <c r="D769" t="s">
        <v>19</v>
      </c>
      <c r="E769" s="240">
        <v>5</v>
      </c>
      <c r="F769" s="240"/>
      <c r="G769" s="2">
        <f t="shared" si="13"/>
        <v>101.6</v>
      </c>
    </row>
    <row r="770" spans="1:12">
      <c r="B770" s="526"/>
      <c r="C770" s="240">
        <v>102.5</v>
      </c>
      <c r="D770" t="s">
        <v>198</v>
      </c>
      <c r="F770" s="240"/>
      <c r="G770" s="2">
        <f t="shared" si="13"/>
        <v>101.6</v>
      </c>
    </row>
    <row r="771" spans="1:12">
      <c r="A771" s="7">
        <v>45382</v>
      </c>
      <c r="B771" s="526" t="s">
        <v>124</v>
      </c>
      <c r="C771" s="526" t="s">
        <v>23</v>
      </c>
      <c r="D771" t="s">
        <v>18</v>
      </c>
      <c r="E771" s="240"/>
      <c r="F771" s="240">
        <v>25</v>
      </c>
      <c r="G771" s="2">
        <f t="shared" si="13"/>
        <v>76.599999999999994</v>
      </c>
    </row>
    <row r="772" spans="1:12">
      <c r="A772" s="7">
        <v>45469</v>
      </c>
      <c r="B772" s="526">
        <v>29092</v>
      </c>
      <c r="C772" s="526" t="s">
        <v>23</v>
      </c>
      <c r="D772" t="s">
        <v>16</v>
      </c>
      <c r="E772" s="240"/>
      <c r="F772" s="240">
        <v>31.6</v>
      </c>
      <c r="G772" s="2">
        <f t="shared" si="13"/>
        <v>44.999999999999993</v>
      </c>
    </row>
    <row r="773" spans="1:12">
      <c r="A773" s="7">
        <v>45469</v>
      </c>
      <c r="B773" s="526">
        <v>29092</v>
      </c>
      <c r="C773" s="526" t="s">
        <v>23</v>
      </c>
      <c r="D773" t="s">
        <v>17</v>
      </c>
      <c r="E773" s="240"/>
      <c r="F773" s="240">
        <v>5</v>
      </c>
      <c r="G773" s="2">
        <f>+G772+E773-F773</f>
        <v>39.999999999999993</v>
      </c>
    </row>
    <row r="774" spans="1:12">
      <c r="A774" s="7">
        <v>45481</v>
      </c>
      <c r="B774" s="526">
        <v>29207</v>
      </c>
      <c r="C774" s="526" t="s">
        <v>23</v>
      </c>
      <c r="D774" t="s">
        <v>18</v>
      </c>
      <c r="E774" s="240"/>
      <c r="F774" s="240">
        <v>35</v>
      </c>
      <c r="G774" s="2">
        <f>+G773+E774-F774</f>
        <v>4.9999999999999929</v>
      </c>
    </row>
    <row r="775" spans="1:12">
      <c r="A775" s="7">
        <v>45481</v>
      </c>
      <c r="B775" s="526">
        <v>29207</v>
      </c>
      <c r="C775" s="526" t="s">
        <v>23</v>
      </c>
      <c r="D775" t="s">
        <v>19</v>
      </c>
      <c r="E775" s="240"/>
      <c r="F775" s="240">
        <v>5</v>
      </c>
      <c r="G775" s="2">
        <f>+G774+E775-F775</f>
        <v>-7.1054273576010019E-15</v>
      </c>
    </row>
    <row r="776" spans="1:12">
      <c r="A776" s="44">
        <v>45412</v>
      </c>
      <c r="B776" s="525" t="s">
        <v>14</v>
      </c>
      <c r="C776" s="525" t="s">
        <v>24</v>
      </c>
      <c r="D776" t="s">
        <v>16</v>
      </c>
      <c r="E776" s="240">
        <v>31.4</v>
      </c>
      <c r="F776" s="240"/>
      <c r="G776" s="2">
        <f>+G775+E776-F776</f>
        <v>31.399999999999991</v>
      </c>
    </row>
    <row r="777" spans="1:12">
      <c r="B777" s="526"/>
      <c r="C777" s="526"/>
      <c r="D777" t="s">
        <v>17</v>
      </c>
      <c r="E777" s="240">
        <v>5</v>
      </c>
      <c r="G777" s="2">
        <f>+G776+E777-F777</f>
        <v>36.399999999999991</v>
      </c>
      <c r="J777" s="526"/>
      <c r="L777" s="240"/>
    </row>
    <row r="778" spans="1:12">
      <c r="B778" s="526"/>
      <c r="C778" s="526"/>
      <c r="D778" t="s">
        <v>18</v>
      </c>
      <c r="E778" s="240">
        <v>60</v>
      </c>
      <c r="G778" s="2">
        <f>+G777+E778-F778</f>
        <v>96.399999999999991</v>
      </c>
      <c r="J778" s="324"/>
      <c r="K778" s="383"/>
      <c r="L778" s="324"/>
    </row>
    <row r="779" spans="1:12">
      <c r="B779" s="526"/>
      <c r="C779" s="526"/>
      <c r="D779" t="s">
        <v>19</v>
      </c>
      <c r="E779" s="240">
        <v>5</v>
      </c>
      <c r="G779" s="2">
        <f>+G778+E779-F779</f>
        <v>101.39999999999999</v>
      </c>
      <c r="J779" s="525"/>
      <c r="L779" s="240"/>
    </row>
    <row r="780" spans="1:12">
      <c r="A780" s="7">
        <v>45469</v>
      </c>
      <c r="B780" s="526">
        <v>29092</v>
      </c>
      <c r="C780" s="526" t="s">
        <v>24</v>
      </c>
      <c r="D780" t="s">
        <v>16</v>
      </c>
      <c r="E780" s="240"/>
      <c r="F780" s="2">
        <v>31.4</v>
      </c>
      <c r="G780" s="2">
        <f>+G779+E780-F780</f>
        <v>70</v>
      </c>
      <c r="J780" s="526"/>
      <c r="L780" s="240"/>
    </row>
    <row r="781" spans="1:12">
      <c r="A781" s="7">
        <v>45469</v>
      </c>
      <c r="B781" s="526">
        <v>29092</v>
      </c>
      <c r="C781" s="526" t="s">
        <v>24</v>
      </c>
      <c r="D781" t="s">
        <v>17</v>
      </c>
      <c r="E781" s="240"/>
      <c r="F781" s="2">
        <v>5</v>
      </c>
      <c r="G781" s="2">
        <f>+G780+E781-F781</f>
        <v>65</v>
      </c>
      <c r="J781" s="525"/>
      <c r="L781" s="240"/>
    </row>
    <row r="782" spans="1:12">
      <c r="A782" s="7">
        <v>45481</v>
      </c>
      <c r="B782" s="526">
        <v>29207</v>
      </c>
      <c r="C782" s="526" t="s">
        <v>24</v>
      </c>
      <c r="D782" t="s">
        <v>18</v>
      </c>
      <c r="E782" s="240"/>
      <c r="F782" s="2">
        <v>60</v>
      </c>
      <c r="G782" s="2">
        <f>+G781+E782-F782</f>
        <v>5</v>
      </c>
      <c r="J782" s="525"/>
      <c r="L782" s="240"/>
    </row>
    <row r="783" spans="1:12">
      <c r="A783" s="7">
        <v>45481</v>
      </c>
      <c r="B783" s="526">
        <v>29207</v>
      </c>
      <c r="C783" s="526" t="s">
        <v>24</v>
      </c>
      <c r="D783" t="s">
        <v>19</v>
      </c>
      <c r="E783" s="240"/>
      <c r="F783" s="2">
        <v>5</v>
      </c>
      <c r="G783" s="2">
        <f>+G782+E783-F783</f>
        <v>0</v>
      </c>
      <c r="J783" s="525"/>
      <c r="L783" s="240"/>
    </row>
    <row r="784" spans="1:12">
      <c r="A784" s="44">
        <v>45443</v>
      </c>
      <c r="B784" s="525" t="s">
        <v>14</v>
      </c>
      <c r="C784" s="525" t="s">
        <v>25</v>
      </c>
      <c r="D784" t="s">
        <v>16</v>
      </c>
      <c r="E784" s="240">
        <v>28.6</v>
      </c>
      <c r="G784" s="2">
        <f>+G783+E784-F784</f>
        <v>28.6</v>
      </c>
      <c r="J784" s="526"/>
      <c r="L784" s="240"/>
    </row>
    <row r="785" spans="1:13">
      <c r="B785" s="526"/>
      <c r="C785" s="526"/>
      <c r="D785" t="s">
        <v>17</v>
      </c>
      <c r="E785" s="240">
        <v>5</v>
      </c>
      <c r="G785" s="2">
        <f>+G784+E785-F785</f>
        <v>33.6</v>
      </c>
      <c r="J785" s="525"/>
      <c r="L785" s="240"/>
    </row>
    <row r="786" spans="1:13">
      <c r="B786" s="526"/>
      <c r="C786" s="526"/>
      <c r="D786" t="s">
        <v>18</v>
      </c>
      <c r="E786" s="240">
        <v>60</v>
      </c>
      <c r="G786" s="2">
        <f>+G785+E786-F786</f>
        <v>93.6</v>
      </c>
      <c r="J786" s="526"/>
      <c r="L786" s="240"/>
    </row>
    <row r="787" spans="1:13">
      <c r="B787" s="526"/>
      <c r="C787" s="526"/>
      <c r="D787" t="s">
        <v>19</v>
      </c>
      <c r="E787" s="240">
        <v>5</v>
      </c>
      <c r="G787" s="2">
        <f>+G786+E787-F787</f>
        <v>98.6</v>
      </c>
      <c r="J787" s="526"/>
      <c r="L787" s="240"/>
    </row>
    <row r="788" spans="1:13">
      <c r="A788" s="7">
        <v>45481</v>
      </c>
      <c r="B788" s="526">
        <v>29207</v>
      </c>
      <c r="C788" s="526" t="s">
        <v>25</v>
      </c>
      <c r="D788" t="s">
        <v>16</v>
      </c>
      <c r="E788" s="240"/>
      <c r="F788" s="240">
        <v>28.6</v>
      </c>
      <c r="G788" s="2">
        <f>+G787+E788-F788</f>
        <v>70</v>
      </c>
      <c r="J788" s="526"/>
      <c r="L788" s="240"/>
    </row>
    <row r="789" spans="1:13">
      <c r="A789" s="7">
        <v>45481</v>
      </c>
      <c r="B789" s="526">
        <v>29207</v>
      </c>
      <c r="C789" s="526" t="s">
        <v>25</v>
      </c>
      <c r="D789" t="s">
        <v>17</v>
      </c>
      <c r="E789" s="240"/>
      <c r="F789" s="240">
        <v>5</v>
      </c>
      <c r="G789" s="2">
        <f>+G788+E789-F789</f>
        <v>65</v>
      </c>
      <c r="J789" s="526"/>
      <c r="L789" s="240"/>
    </row>
    <row r="790" spans="1:13">
      <c r="A790" s="7">
        <v>45481</v>
      </c>
      <c r="B790" s="526">
        <v>29207</v>
      </c>
      <c r="C790" s="526" t="s">
        <v>25</v>
      </c>
      <c r="D790" t="s">
        <v>18</v>
      </c>
      <c r="E790" s="240"/>
      <c r="F790" s="240">
        <v>60</v>
      </c>
      <c r="G790" s="2">
        <f>+G789+E790-F790</f>
        <v>5</v>
      </c>
      <c r="L790" s="240"/>
    </row>
    <row r="791" spans="1:13">
      <c r="A791" s="7">
        <v>45481</v>
      </c>
      <c r="B791" s="526">
        <v>29207</v>
      </c>
      <c r="C791" s="526" t="s">
        <v>25</v>
      </c>
      <c r="D791" t="s">
        <v>19</v>
      </c>
      <c r="E791" s="240"/>
      <c r="F791" s="240">
        <v>5</v>
      </c>
      <c r="G791" s="2">
        <f>+G790+E791-F791</f>
        <v>0</v>
      </c>
      <c r="L791" s="240"/>
    </row>
    <row r="792" spans="1:13">
      <c r="A792" s="88">
        <v>45473</v>
      </c>
      <c r="B792" s="525" t="s">
        <v>14</v>
      </c>
      <c r="C792" s="525" t="s">
        <v>26</v>
      </c>
      <c r="D792" t="s">
        <v>16</v>
      </c>
      <c r="E792" s="240">
        <v>27.7</v>
      </c>
      <c r="G792" s="2">
        <f>+G791+E792-F792</f>
        <v>27.7</v>
      </c>
      <c r="I792" s="525"/>
      <c r="K792" s="257"/>
      <c r="L792" s="240"/>
    </row>
    <row r="793" spans="1:13">
      <c r="A793" s="86"/>
      <c r="B793" s="526"/>
      <c r="C793" s="526"/>
      <c r="D793" t="s">
        <v>17</v>
      </c>
      <c r="E793" s="240">
        <v>7</v>
      </c>
      <c r="G793" s="2">
        <f t="shared" ref="G793:G859" si="14">+G792+E793-F793</f>
        <v>34.700000000000003</v>
      </c>
      <c r="I793" s="526"/>
      <c r="K793" s="257"/>
      <c r="M793" s="240"/>
    </row>
    <row r="794" spans="1:13">
      <c r="A794" s="86"/>
      <c r="B794" s="526"/>
      <c r="C794" s="526"/>
      <c r="D794" t="s">
        <v>18</v>
      </c>
      <c r="E794" s="240">
        <v>60</v>
      </c>
      <c r="G794" s="2">
        <f t="shared" si="14"/>
        <v>94.7</v>
      </c>
      <c r="I794" s="526"/>
      <c r="K794" s="257"/>
      <c r="M794" s="240"/>
    </row>
    <row r="795" spans="1:13">
      <c r="A795" s="86"/>
      <c r="B795" s="526"/>
      <c r="C795" s="526"/>
      <c r="D795" t="s">
        <v>19</v>
      </c>
      <c r="E795" s="240">
        <v>5</v>
      </c>
      <c r="G795" s="2">
        <f t="shared" si="14"/>
        <v>99.7</v>
      </c>
      <c r="I795" s="526"/>
      <c r="K795" s="257"/>
      <c r="L795" s="37"/>
    </row>
    <row r="796" spans="1:13">
      <c r="A796" s="7">
        <v>45581</v>
      </c>
      <c r="B796" s="526">
        <v>29825</v>
      </c>
      <c r="C796" s="526" t="s">
        <v>26</v>
      </c>
      <c r="D796" t="s">
        <v>16</v>
      </c>
      <c r="E796" s="240"/>
      <c r="F796" s="2">
        <v>27.7</v>
      </c>
      <c r="G796" s="2">
        <f t="shared" si="14"/>
        <v>72</v>
      </c>
      <c r="I796" s="526"/>
      <c r="K796" s="257"/>
      <c r="L796" s="37"/>
    </row>
    <row r="797" spans="1:13">
      <c r="A797" s="7">
        <v>45581</v>
      </c>
      <c r="B797" s="526">
        <v>29825</v>
      </c>
      <c r="C797" s="526" t="s">
        <v>26</v>
      </c>
      <c r="D797" t="s">
        <v>17</v>
      </c>
      <c r="E797" s="240"/>
      <c r="F797" s="2">
        <v>7</v>
      </c>
      <c r="G797" s="2">
        <f t="shared" si="14"/>
        <v>65</v>
      </c>
      <c r="I797" s="526"/>
      <c r="K797" s="257"/>
      <c r="L797" s="37"/>
    </row>
    <row r="798" spans="1:13">
      <c r="A798" s="7">
        <v>45581</v>
      </c>
      <c r="B798" s="526">
        <v>29825</v>
      </c>
      <c r="C798" s="526" t="s">
        <v>26</v>
      </c>
      <c r="D798" t="s">
        <v>18</v>
      </c>
      <c r="E798" s="240"/>
      <c r="F798" s="2">
        <v>60</v>
      </c>
      <c r="G798" s="2">
        <f t="shared" si="14"/>
        <v>5</v>
      </c>
      <c r="I798" s="526"/>
      <c r="K798" s="257"/>
      <c r="L798" s="37"/>
    </row>
    <row r="799" spans="1:13">
      <c r="A799" s="7">
        <v>45581</v>
      </c>
      <c r="B799" s="526">
        <v>29825</v>
      </c>
      <c r="C799" s="526" t="s">
        <v>26</v>
      </c>
      <c r="D799" t="s">
        <v>19</v>
      </c>
      <c r="E799" s="240"/>
      <c r="F799" s="2">
        <v>5</v>
      </c>
      <c r="G799" s="2">
        <f t="shared" si="14"/>
        <v>0</v>
      </c>
      <c r="I799" s="526"/>
      <c r="K799" s="257"/>
      <c r="L799" s="37"/>
    </row>
    <row r="800" spans="1:13">
      <c r="A800" s="88">
        <v>45504</v>
      </c>
      <c r="B800" s="525" t="s">
        <v>14</v>
      </c>
      <c r="C800" s="525" t="s">
        <v>27</v>
      </c>
      <c r="D800" t="s">
        <v>16</v>
      </c>
      <c r="E800" s="240">
        <v>27.2</v>
      </c>
      <c r="F800" s="240"/>
      <c r="G800" s="2">
        <f t="shared" si="14"/>
        <v>27.2</v>
      </c>
      <c r="I800" s="525"/>
      <c r="K800" s="257"/>
    </row>
    <row r="801" spans="1:12">
      <c r="A801" s="86"/>
      <c r="B801" s="526"/>
      <c r="C801" s="526"/>
      <c r="D801" t="s">
        <v>17</v>
      </c>
      <c r="E801" s="240">
        <v>7</v>
      </c>
      <c r="F801" s="240"/>
      <c r="G801" s="2">
        <f t="shared" si="14"/>
        <v>34.200000000000003</v>
      </c>
      <c r="I801" s="526"/>
      <c r="K801" s="257"/>
    </row>
    <row r="802" spans="1:12">
      <c r="A802" s="86"/>
      <c r="B802" s="526"/>
      <c r="C802" s="526"/>
      <c r="D802" t="s">
        <v>18</v>
      </c>
      <c r="E802" s="240">
        <v>60</v>
      </c>
      <c r="F802" s="240"/>
      <c r="G802" s="2">
        <f t="shared" si="14"/>
        <v>94.2</v>
      </c>
      <c r="I802" s="526"/>
      <c r="K802" s="257"/>
    </row>
    <row r="803" spans="1:12">
      <c r="A803" s="86"/>
      <c r="B803" s="526"/>
      <c r="C803" s="526"/>
      <c r="D803" t="s">
        <v>19</v>
      </c>
      <c r="E803" s="240">
        <v>5</v>
      </c>
      <c r="F803" s="240"/>
      <c r="G803" s="2">
        <f t="shared" si="14"/>
        <v>99.2</v>
      </c>
      <c r="I803" s="526"/>
      <c r="K803" s="257"/>
    </row>
    <row r="804" spans="1:12">
      <c r="A804" s="86"/>
      <c r="B804" s="526"/>
      <c r="C804" s="526"/>
      <c r="D804" t="s">
        <v>107</v>
      </c>
      <c r="E804" s="240">
        <v>250</v>
      </c>
      <c r="F804" s="240"/>
      <c r="G804" s="2">
        <f t="shared" si="14"/>
        <v>349.2</v>
      </c>
      <c r="I804" s="526"/>
      <c r="L804" s="240"/>
    </row>
    <row r="805" spans="1:12">
      <c r="A805" s="86"/>
      <c r="B805" s="526"/>
      <c r="C805" s="526"/>
      <c r="D805" t="s">
        <v>202</v>
      </c>
      <c r="E805" s="240">
        <v>102.5</v>
      </c>
      <c r="F805" s="240"/>
      <c r="G805" s="2">
        <f t="shared" si="14"/>
        <v>451.7</v>
      </c>
      <c r="I805" s="526"/>
      <c r="L805" s="240"/>
    </row>
    <row r="806" spans="1:12">
      <c r="A806" s="86">
        <v>45504</v>
      </c>
      <c r="B806" s="526" t="s">
        <v>115</v>
      </c>
      <c r="C806" s="526" t="s">
        <v>27</v>
      </c>
      <c r="D806" t="s">
        <v>18</v>
      </c>
      <c r="E806" s="240"/>
      <c r="F806" s="240">
        <v>35</v>
      </c>
      <c r="G806" s="2">
        <f t="shared" si="14"/>
        <v>416.7</v>
      </c>
      <c r="I806" s="525"/>
      <c r="K806" s="257"/>
    </row>
    <row r="807" spans="1:12">
      <c r="A807" s="7">
        <v>45581</v>
      </c>
      <c r="B807" s="526">
        <v>29825</v>
      </c>
      <c r="C807" s="526" t="s">
        <v>27</v>
      </c>
      <c r="D807" t="s">
        <v>16</v>
      </c>
      <c r="E807" s="240"/>
      <c r="F807" s="240">
        <v>27.2</v>
      </c>
      <c r="G807" s="2">
        <f t="shared" si="14"/>
        <v>389.5</v>
      </c>
      <c r="I807" s="525"/>
      <c r="K807" s="257"/>
    </row>
    <row r="808" spans="1:12">
      <c r="A808" s="7">
        <v>45581</v>
      </c>
      <c r="B808" s="526">
        <v>29825</v>
      </c>
      <c r="C808" s="526" t="s">
        <v>27</v>
      </c>
      <c r="D808" t="s">
        <v>17</v>
      </c>
      <c r="E808" s="240"/>
      <c r="F808" s="240">
        <v>7</v>
      </c>
      <c r="G808" s="2">
        <f t="shared" si="14"/>
        <v>382.5</v>
      </c>
      <c r="H808" s="37"/>
      <c r="I808" s="525"/>
      <c r="K808" s="257"/>
    </row>
    <row r="809" spans="1:12">
      <c r="A809" s="7">
        <v>45581</v>
      </c>
      <c r="B809" s="526">
        <v>29825</v>
      </c>
      <c r="C809" s="526" t="s">
        <v>27</v>
      </c>
      <c r="D809" t="s">
        <v>18</v>
      </c>
      <c r="E809" s="240"/>
      <c r="F809" s="240">
        <v>25</v>
      </c>
      <c r="G809" s="2">
        <f t="shared" si="14"/>
        <v>357.5</v>
      </c>
      <c r="I809" s="525"/>
      <c r="K809" s="257"/>
    </row>
    <row r="810" spans="1:12">
      <c r="A810" s="7">
        <v>45581</v>
      </c>
      <c r="B810" s="526">
        <v>29825</v>
      </c>
      <c r="C810" s="526" t="s">
        <v>27</v>
      </c>
      <c r="D810" t="s">
        <v>19</v>
      </c>
      <c r="E810" s="240"/>
      <c r="F810" s="240">
        <v>5</v>
      </c>
      <c r="G810" s="2">
        <f t="shared" si="14"/>
        <v>352.5</v>
      </c>
      <c r="I810" s="525"/>
      <c r="K810" s="257"/>
    </row>
    <row r="811" spans="1:12">
      <c r="A811" s="86">
        <v>45596</v>
      </c>
      <c r="B811" s="526" t="s">
        <v>118</v>
      </c>
      <c r="C811" s="526" t="s">
        <v>27</v>
      </c>
      <c r="D811" t="s">
        <v>107</v>
      </c>
      <c r="E811" s="240"/>
      <c r="F811" s="240">
        <v>30</v>
      </c>
      <c r="G811" s="2">
        <f t="shared" si="14"/>
        <v>322.5</v>
      </c>
    </row>
    <row r="812" spans="1:12">
      <c r="A812" s="86">
        <v>45626</v>
      </c>
      <c r="B812" s="526" t="s">
        <v>132</v>
      </c>
      <c r="C812" s="526" t="s">
        <v>27</v>
      </c>
      <c r="D812" t="s">
        <v>107</v>
      </c>
      <c r="E812" s="240"/>
      <c r="F812" s="240">
        <v>70</v>
      </c>
      <c r="G812" s="2">
        <f t="shared" si="14"/>
        <v>252.5</v>
      </c>
      <c r="H812" s="37">
        <f>E805/2</f>
        <v>51.25</v>
      </c>
    </row>
    <row r="813" spans="1:12">
      <c r="A813" s="86">
        <v>45657</v>
      </c>
      <c r="B813" s="526" t="s">
        <v>121</v>
      </c>
      <c r="C813" s="526" t="s">
        <v>34</v>
      </c>
      <c r="D813" t="s">
        <v>107</v>
      </c>
      <c r="F813" s="2">
        <v>80</v>
      </c>
      <c r="G813" s="2">
        <f t="shared" si="14"/>
        <v>172.5</v>
      </c>
    </row>
    <row r="814" spans="1:12">
      <c r="A814" s="86"/>
      <c r="B814" s="526" t="s">
        <v>12</v>
      </c>
      <c r="C814" s="526"/>
      <c r="D814" t="s">
        <v>202</v>
      </c>
      <c r="F814" s="2">
        <v>52.5</v>
      </c>
      <c r="G814" s="2">
        <f t="shared" si="14"/>
        <v>120</v>
      </c>
    </row>
    <row r="815" spans="1:12">
      <c r="A815" s="86"/>
      <c r="B815" s="526"/>
      <c r="C815" s="526"/>
      <c r="G815" s="2">
        <f t="shared" si="14"/>
        <v>120</v>
      </c>
    </row>
    <row r="816" spans="1:12">
      <c r="A816" s="44">
        <v>45535</v>
      </c>
      <c r="B816" s="525" t="s">
        <v>14</v>
      </c>
      <c r="C816" s="525" t="s">
        <v>81</v>
      </c>
      <c r="D816" t="s">
        <v>16</v>
      </c>
      <c r="E816" s="240">
        <v>27.3</v>
      </c>
      <c r="F816" s="240"/>
      <c r="G816" s="2">
        <f t="shared" si="14"/>
        <v>147.30000000000001</v>
      </c>
      <c r="I816" s="526"/>
      <c r="K816" s="257"/>
    </row>
    <row r="817" spans="1:12">
      <c r="B817" s="526"/>
      <c r="C817" s="526"/>
      <c r="D817" t="s">
        <v>17</v>
      </c>
      <c r="E817" s="240">
        <v>7</v>
      </c>
      <c r="G817" s="2">
        <f t="shared" si="14"/>
        <v>154.30000000000001</v>
      </c>
      <c r="I817" s="526"/>
      <c r="K817" s="257"/>
    </row>
    <row r="818" spans="1:12">
      <c r="B818" s="526"/>
      <c r="C818" s="526"/>
      <c r="D818" t="s">
        <v>18</v>
      </c>
      <c r="E818" s="240">
        <v>60</v>
      </c>
      <c r="G818" s="2">
        <f t="shared" si="14"/>
        <v>214.3</v>
      </c>
    </row>
    <row r="819" spans="1:12">
      <c r="B819" s="526"/>
      <c r="C819" s="526"/>
      <c r="D819" t="s">
        <v>19</v>
      </c>
      <c r="E819" s="240">
        <v>5</v>
      </c>
      <c r="G819" s="2">
        <f t="shared" si="14"/>
        <v>219.3</v>
      </c>
      <c r="L819" s="37"/>
    </row>
    <row r="820" spans="1:12">
      <c r="A820" s="7">
        <v>45581</v>
      </c>
      <c r="B820" s="526">
        <v>29825</v>
      </c>
      <c r="C820" s="526" t="s">
        <v>81</v>
      </c>
      <c r="D820" t="s">
        <v>16</v>
      </c>
      <c r="E820" s="240"/>
      <c r="F820" s="2">
        <v>27.3</v>
      </c>
      <c r="G820" s="2">
        <f t="shared" si="14"/>
        <v>192</v>
      </c>
    </row>
    <row r="821" spans="1:12">
      <c r="A821" s="7">
        <v>45581</v>
      </c>
      <c r="B821" s="526">
        <v>29825</v>
      </c>
      <c r="C821" s="526" t="s">
        <v>81</v>
      </c>
      <c r="D821" t="s">
        <v>17</v>
      </c>
      <c r="E821" s="240"/>
      <c r="F821" s="2">
        <v>7</v>
      </c>
      <c r="G821" s="2">
        <f t="shared" si="14"/>
        <v>185</v>
      </c>
    </row>
    <row r="822" spans="1:12">
      <c r="A822" s="7">
        <v>45581</v>
      </c>
      <c r="B822" s="526">
        <v>29825</v>
      </c>
      <c r="C822" s="526" t="s">
        <v>81</v>
      </c>
      <c r="D822" t="s">
        <v>18</v>
      </c>
      <c r="E822" s="240"/>
      <c r="F822" s="2">
        <v>60</v>
      </c>
      <c r="G822" s="2">
        <f t="shared" si="14"/>
        <v>125</v>
      </c>
    </row>
    <row r="823" spans="1:12">
      <c r="A823" s="7">
        <v>45581</v>
      </c>
      <c r="B823" s="526">
        <v>29825</v>
      </c>
      <c r="C823" s="526" t="s">
        <v>81</v>
      </c>
      <c r="D823" t="s">
        <v>19</v>
      </c>
      <c r="E823" s="240"/>
      <c r="F823" s="2">
        <v>5</v>
      </c>
      <c r="G823" s="2">
        <f t="shared" si="14"/>
        <v>120</v>
      </c>
    </row>
    <row r="824" spans="1:12">
      <c r="A824" s="88">
        <v>45565</v>
      </c>
      <c r="B824" s="525" t="s">
        <v>14</v>
      </c>
      <c r="C824" s="525" t="s">
        <v>53</v>
      </c>
      <c r="D824" t="s">
        <v>16</v>
      </c>
      <c r="E824" s="240">
        <v>27.5</v>
      </c>
      <c r="G824" s="2">
        <f t="shared" si="14"/>
        <v>147.5</v>
      </c>
    </row>
    <row r="825" spans="1:12">
      <c r="A825" s="86"/>
      <c r="B825" s="526"/>
      <c r="C825" s="526"/>
      <c r="D825" t="s">
        <v>17</v>
      </c>
      <c r="E825" s="240">
        <v>5</v>
      </c>
      <c r="G825" s="2">
        <f t="shared" si="14"/>
        <v>152.5</v>
      </c>
    </row>
    <row r="826" spans="1:12">
      <c r="A826" s="86"/>
      <c r="B826" s="526"/>
      <c r="C826" s="526"/>
      <c r="D826" t="s">
        <v>18</v>
      </c>
      <c r="E826" s="240">
        <v>60</v>
      </c>
      <c r="G826" s="2">
        <f t="shared" si="14"/>
        <v>212.5</v>
      </c>
    </row>
    <row r="827" spans="1:12">
      <c r="A827" s="86"/>
      <c r="B827" s="526"/>
      <c r="C827" s="526"/>
      <c r="D827" t="s">
        <v>19</v>
      </c>
      <c r="E827" s="240">
        <v>5</v>
      </c>
      <c r="G827" s="2">
        <f t="shared" si="14"/>
        <v>217.5</v>
      </c>
    </row>
    <row r="828" spans="1:12">
      <c r="A828" s="7">
        <v>45581</v>
      </c>
      <c r="B828" s="526">
        <v>29826</v>
      </c>
      <c r="C828" s="526" t="s">
        <v>53</v>
      </c>
      <c r="D828" t="s">
        <v>16</v>
      </c>
      <c r="F828" s="240">
        <v>27.5</v>
      </c>
      <c r="G828" s="2">
        <f t="shared" si="14"/>
        <v>190</v>
      </c>
    </row>
    <row r="829" spans="1:12">
      <c r="A829" s="7">
        <v>45581</v>
      </c>
      <c r="B829" s="526">
        <v>29826</v>
      </c>
      <c r="C829" s="526" t="s">
        <v>53</v>
      </c>
      <c r="D829" t="s">
        <v>17</v>
      </c>
      <c r="F829" s="240">
        <v>5</v>
      </c>
      <c r="G829" s="2">
        <f t="shared" si="14"/>
        <v>185</v>
      </c>
    </row>
    <row r="830" spans="1:12">
      <c r="A830" s="7">
        <v>45581</v>
      </c>
      <c r="B830" s="526">
        <v>29826</v>
      </c>
      <c r="C830" s="526" t="s">
        <v>53</v>
      </c>
      <c r="D830" t="s">
        <v>18</v>
      </c>
      <c r="F830" s="240">
        <v>60</v>
      </c>
      <c r="G830" s="2">
        <f t="shared" si="14"/>
        <v>125</v>
      </c>
    </row>
    <row r="831" spans="1:12">
      <c r="A831" s="7">
        <v>45581</v>
      </c>
      <c r="B831" s="526">
        <v>29826</v>
      </c>
      <c r="C831" s="526" t="s">
        <v>53</v>
      </c>
      <c r="D831" t="s">
        <v>19</v>
      </c>
      <c r="F831" s="240">
        <v>5</v>
      </c>
      <c r="G831" s="2">
        <f t="shared" si="14"/>
        <v>120</v>
      </c>
    </row>
    <row r="832" spans="1:12">
      <c r="A832" s="88">
        <v>45596</v>
      </c>
      <c r="B832" s="525" t="s">
        <v>14</v>
      </c>
      <c r="C832" s="525" t="s">
        <v>30</v>
      </c>
      <c r="D832" t="s">
        <v>16</v>
      </c>
      <c r="E832" s="240">
        <v>8.5</v>
      </c>
      <c r="F832" s="240"/>
      <c r="G832" s="2">
        <f t="shared" si="14"/>
        <v>128.5</v>
      </c>
    </row>
    <row r="833" spans="1:14">
      <c r="A833" s="86"/>
      <c r="B833" s="526"/>
      <c r="C833" s="526"/>
      <c r="D833" t="s">
        <v>17</v>
      </c>
      <c r="E833" s="240">
        <v>7</v>
      </c>
      <c r="F833" s="240"/>
      <c r="G833" s="2">
        <f t="shared" si="14"/>
        <v>135.5</v>
      </c>
    </row>
    <row r="834" spans="1:14">
      <c r="A834" s="86"/>
      <c r="B834" s="526"/>
      <c r="C834" s="526"/>
      <c r="D834" t="s">
        <v>18</v>
      </c>
      <c r="E834" s="240">
        <v>60</v>
      </c>
      <c r="F834" s="240"/>
      <c r="G834" s="2">
        <f t="shared" si="14"/>
        <v>195.5</v>
      </c>
    </row>
    <row r="835" spans="1:14">
      <c r="A835" s="86"/>
      <c r="B835" s="526"/>
      <c r="C835" s="526"/>
      <c r="D835" t="s">
        <v>19</v>
      </c>
      <c r="E835" s="240">
        <v>5</v>
      </c>
      <c r="F835" s="240"/>
      <c r="G835" s="2">
        <f t="shared" si="14"/>
        <v>200.5</v>
      </c>
    </row>
    <row r="836" spans="1:14">
      <c r="A836" s="86">
        <v>45596</v>
      </c>
      <c r="B836" s="526" t="s">
        <v>118</v>
      </c>
      <c r="C836" s="526" t="s">
        <v>30</v>
      </c>
      <c r="D836" t="s">
        <v>18</v>
      </c>
      <c r="E836" s="240"/>
      <c r="F836" s="240">
        <v>25</v>
      </c>
      <c r="G836" s="2">
        <f t="shared" si="14"/>
        <v>175.5</v>
      </c>
    </row>
    <row r="837" spans="1:14">
      <c r="A837" s="88">
        <v>45626</v>
      </c>
      <c r="B837" s="525" t="s">
        <v>14</v>
      </c>
      <c r="C837" s="525" t="s">
        <v>83</v>
      </c>
      <c r="D837" t="s">
        <v>16</v>
      </c>
      <c r="E837" s="240">
        <v>8.5</v>
      </c>
      <c r="F837" s="240"/>
      <c r="G837" s="2">
        <f t="shared" si="14"/>
        <v>184</v>
      </c>
    </row>
    <row r="838" spans="1:14">
      <c r="A838" s="86"/>
      <c r="B838" s="526"/>
      <c r="C838" s="526"/>
      <c r="D838" t="s">
        <v>17</v>
      </c>
      <c r="E838" s="240">
        <v>7</v>
      </c>
      <c r="F838" s="240"/>
      <c r="G838" s="2">
        <f t="shared" si="14"/>
        <v>191</v>
      </c>
    </row>
    <row r="839" spans="1:14">
      <c r="A839" s="86"/>
      <c r="B839" s="526"/>
      <c r="C839" s="526"/>
      <c r="D839" t="s">
        <v>18</v>
      </c>
      <c r="E839" s="240">
        <v>60</v>
      </c>
      <c r="F839" s="240"/>
      <c r="G839" s="2">
        <f t="shared" si="14"/>
        <v>251</v>
      </c>
    </row>
    <row r="840" spans="1:14">
      <c r="A840" s="86"/>
      <c r="B840" s="526"/>
      <c r="C840" s="526"/>
      <c r="D840" t="s">
        <v>19</v>
      </c>
      <c r="E840" s="240">
        <v>5</v>
      </c>
      <c r="F840" s="240"/>
      <c r="G840" s="2">
        <f t="shared" si="14"/>
        <v>256</v>
      </c>
    </row>
    <row r="841" spans="1:14">
      <c r="A841" s="86">
        <v>45626</v>
      </c>
      <c r="B841" s="526" t="s">
        <v>132</v>
      </c>
      <c r="C841" s="526" t="s">
        <v>83</v>
      </c>
      <c r="D841" t="s">
        <v>18</v>
      </c>
      <c r="E841" s="240"/>
      <c r="F841" s="240">
        <v>60</v>
      </c>
      <c r="G841" s="2">
        <f t="shared" si="14"/>
        <v>196</v>
      </c>
      <c r="I841" s="363"/>
      <c r="J841" s="363"/>
      <c r="K841" s="405"/>
    </row>
    <row r="842" spans="1:14">
      <c r="A842" s="86">
        <v>45626</v>
      </c>
      <c r="B842" s="526" t="s">
        <v>132</v>
      </c>
      <c r="C842" s="526" t="s">
        <v>83</v>
      </c>
      <c r="D842" t="s">
        <v>19</v>
      </c>
      <c r="E842" s="240"/>
      <c r="F842" s="240">
        <v>5</v>
      </c>
      <c r="G842" s="2">
        <f t="shared" si="14"/>
        <v>191</v>
      </c>
      <c r="I842" s="525"/>
      <c r="L842" s="240"/>
    </row>
    <row r="843" spans="1:14">
      <c r="A843" s="88">
        <v>45657</v>
      </c>
      <c r="B843" s="525" t="s">
        <v>14</v>
      </c>
      <c r="C843" s="525" t="s">
        <v>34</v>
      </c>
      <c r="D843" t="s">
        <v>16</v>
      </c>
      <c r="E843" s="240">
        <v>8.9</v>
      </c>
      <c r="F843" s="240"/>
      <c r="G843" s="2">
        <f t="shared" si="14"/>
        <v>199.9</v>
      </c>
      <c r="I843" s="525"/>
      <c r="L843" s="240"/>
    </row>
    <row r="844" spans="1:14">
      <c r="A844" s="86"/>
      <c r="B844" s="526"/>
      <c r="C844" s="526"/>
      <c r="D844" t="s">
        <v>17</v>
      </c>
      <c r="E844" s="240">
        <v>3</v>
      </c>
      <c r="F844" s="240"/>
      <c r="G844" s="2">
        <f t="shared" si="14"/>
        <v>202.9</v>
      </c>
      <c r="I844" s="525"/>
      <c r="L844" s="240"/>
    </row>
    <row r="845" spans="1:14">
      <c r="A845" s="86"/>
      <c r="B845" s="526"/>
      <c r="C845" s="526"/>
      <c r="D845" t="s">
        <v>18</v>
      </c>
      <c r="E845" s="240">
        <v>60</v>
      </c>
      <c r="F845" s="240"/>
      <c r="G845" s="2">
        <f t="shared" si="14"/>
        <v>262.89999999999998</v>
      </c>
      <c r="I845" s="525"/>
      <c r="L845" s="240"/>
    </row>
    <row r="846" spans="1:14">
      <c r="A846" s="86"/>
      <c r="B846" s="526"/>
      <c r="C846" s="526"/>
      <c r="D846" t="s">
        <v>19</v>
      </c>
      <c r="E846" s="240">
        <v>5</v>
      </c>
      <c r="F846" s="240"/>
      <c r="G846" s="2">
        <f t="shared" si="14"/>
        <v>267.89999999999998</v>
      </c>
      <c r="L846" s="240"/>
      <c r="N846" s="240"/>
    </row>
    <row r="847" spans="1:14">
      <c r="A847" s="86"/>
      <c r="B847" s="526"/>
      <c r="C847" s="526"/>
      <c r="D847" t="s">
        <v>266</v>
      </c>
      <c r="E847" s="240">
        <v>600</v>
      </c>
      <c r="F847" s="240"/>
      <c r="G847" s="2">
        <f t="shared" si="14"/>
        <v>867.9</v>
      </c>
      <c r="L847" s="240"/>
      <c r="N847" s="240"/>
    </row>
    <row r="848" spans="1:14">
      <c r="A848" s="86">
        <v>45657</v>
      </c>
      <c r="B848" s="526" t="s">
        <v>121</v>
      </c>
      <c r="C848" s="526" t="s">
        <v>34</v>
      </c>
      <c r="D848" t="s">
        <v>18</v>
      </c>
      <c r="E848" s="240"/>
      <c r="F848" s="240">
        <v>50</v>
      </c>
      <c r="G848" s="2">
        <f t="shared" si="14"/>
        <v>817.9</v>
      </c>
      <c r="I848" s="525"/>
      <c r="L848" s="240"/>
      <c r="N848" s="37"/>
    </row>
    <row r="849" spans="1:13">
      <c r="A849" s="86">
        <v>45688</v>
      </c>
      <c r="B849" s="526" t="s">
        <v>119</v>
      </c>
      <c r="C849" s="526" t="s">
        <v>34</v>
      </c>
      <c r="D849" t="s">
        <v>266</v>
      </c>
      <c r="E849" s="240"/>
      <c r="F849" s="240">
        <v>380</v>
      </c>
      <c r="G849" s="2">
        <f t="shared" si="14"/>
        <v>437.9</v>
      </c>
      <c r="I849" s="526"/>
      <c r="L849" s="240"/>
    </row>
    <row r="850" spans="1:13">
      <c r="A850" s="7">
        <v>45716</v>
      </c>
      <c r="B850" s="526" t="s">
        <v>135</v>
      </c>
      <c r="C850" s="526" t="s">
        <v>34</v>
      </c>
      <c r="D850" t="s">
        <v>266</v>
      </c>
      <c r="E850" s="240"/>
      <c r="F850" s="240">
        <v>220</v>
      </c>
      <c r="G850" s="2">
        <f t="shared" si="14"/>
        <v>217.89999999999998</v>
      </c>
      <c r="I850" s="525"/>
      <c r="L850" s="240"/>
    </row>
    <row r="851" spans="1:13">
      <c r="A851" s="88">
        <v>45688</v>
      </c>
      <c r="B851" s="525" t="s">
        <v>14</v>
      </c>
      <c r="C851" s="525" t="s">
        <v>15</v>
      </c>
      <c r="D851" t="s">
        <v>16</v>
      </c>
      <c r="E851" s="240">
        <v>12</v>
      </c>
      <c r="F851" s="240"/>
      <c r="G851" s="2">
        <f t="shared" si="14"/>
        <v>229.89999999999998</v>
      </c>
      <c r="L851" s="240"/>
    </row>
    <row r="852" spans="1:13">
      <c r="A852" s="86"/>
      <c r="B852" s="526"/>
      <c r="C852" s="526"/>
      <c r="D852" t="s">
        <v>17</v>
      </c>
      <c r="E852" s="240">
        <v>3</v>
      </c>
      <c r="F852" s="240"/>
      <c r="G852" s="2">
        <f t="shared" si="14"/>
        <v>232.89999999999998</v>
      </c>
      <c r="L852" s="240"/>
    </row>
    <row r="853" spans="1:13">
      <c r="A853" s="86"/>
      <c r="B853" s="526"/>
      <c r="C853" s="526"/>
      <c r="D853" t="s">
        <v>18</v>
      </c>
      <c r="E853" s="240">
        <v>60</v>
      </c>
      <c r="F853" s="240"/>
      <c r="G853" s="2">
        <f t="shared" si="14"/>
        <v>292.89999999999998</v>
      </c>
      <c r="L853" s="240"/>
    </row>
    <row r="854" spans="1:13">
      <c r="A854" s="86"/>
      <c r="B854" s="526"/>
      <c r="C854" s="526"/>
      <c r="D854" t="s">
        <v>19</v>
      </c>
      <c r="E854" s="240">
        <v>5</v>
      </c>
      <c r="F854" s="240"/>
      <c r="G854" s="2">
        <f t="shared" si="14"/>
        <v>297.89999999999998</v>
      </c>
      <c r="I854" s="525"/>
      <c r="L854" s="240"/>
    </row>
    <row r="855" spans="1:13">
      <c r="A855" s="86">
        <v>45688</v>
      </c>
      <c r="B855" s="526" t="s">
        <v>119</v>
      </c>
      <c r="C855" s="526" t="s">
        <v>15</v>
      </c>
      <c r="D855" t="s">
        <v>18</v>
      </c>
      <c r="E855" s="240"/>
      <c r="F855" s="240">
        <v>10</v>
      </c>
      <c r="G855" s="2">
        <f t="shared" si="14"/>
        <v>287.89999999999998</v>
      </c>
      <c r="L855" s="240"/>
    </row>
    <row r="856" spans="1:13">
      <c r="A856" s="44">
        <v>45716</v>
      </c>
      <c r="B856" s="525" t="s">
        <v>14</v>
      </c>
      <c r="C856" s="525" t="s">
        <v>20</v>
      </c>
      <c r="D856" t="s">
        <v>16</v>
      </c>
      <c r="E856" s="240">
        <v>47.6</v>
      </c>
      <c r="F856" s="240"/>
      <c r="G856" s="2">
        <f t="shared" si="14"/>
        <v>335.5</v>
      </c>
      <c r="L856" s="240"/>
    </row>
    <row r="857" spans="1:13">
      <c r="B857" s="526"/>
      <c r="C857" s="526"/>
      <c r="D857" t="s">
        <v>17</v>
      </c>
      <c r="E857" s="240">
        <v>3</v>
      </c>
      <c r="F857" s="240"/>
      <c r="G857" s="2">
        <f t="shared" si="14"/>
        <v>338.5</v>
      </c>
      <c r="L857" s="240"/>
    </row>
    <row r="858" spans="1:13">
      <c r="B858" s="526"/>
      <c r="C858" s="526"/>
      <c r="D858" t="s">
        <v>18</v>
      </c>
      <c r="E858" s="240">
        <v>56</v>
      </c>
      <c r="F858" s="240"/>
      <c r="G858" s="2">
        <f t="shared" si="14"/>
        <v>394.5</v>
      </c>
      <c r="I858" s="525"/>
      <c r="K858" s="257"/>
      <c r="M858" s="37"/>
    </row>
    <row r="859" spans="1:13">
      <c r="B859" s="526"/>
      <c r="C859" s="526"/>
      <c r="D859" t="s">
        <v>19</v>
      </c>
      <c r="E859" s="240">
        <v>5</v>
      </c>
      <c r="F859" s="240"/>
      <c r="G859" s="2">
        <f t="shared" si="14"/>
        <v>399.5</v>
      </c>
      <c r="I859" s="526"/>
      <c r="K859" s="257"/>
    </row>
    <row r="860" spans="1:13">
      <c r="A860" s="7">
        <v>45716</v>
      </c>
      <c r="B860" s="526" t="s">
        <v>135</v>
      </c>
      <c r="C860" s="526" t="s">
        <v>20</v>
      </c>
      <c r="D860" t="s">
        <v>18</v>
      </c>
      <c r="E860" s="240"/>
      <c r="F860" s="240">
        <v>45</v>
      </c>
      <c r="G860" s="2">
        <f t="shared" ref="G860:G927" si="15">+G859+E860-F860</f>
        <v>354.5</v>
      </c>
      <c r="I860" s="526"/>
      <c r="K860" s="257"/>
    </row>
    <row r="861" spans="1:13">
      <c r="A861" s="7">
        <v>45743</v>
      </c>
      <c r="B861" s="526">
        <v>30367</v>
      </c>
      <c r="C861" s="526" t="s">
        <v>20</v>
      </c>
      <c r="D861" t="s">
        <v>16</v>
      </c>
      <c r="E861" s="240"/>
      <c r="F861" s="240">
        <v>45.5</v>
      </c>
      <c r="G861" s="2">
        <f t="shared" si="15"/>
        <v>309</v>
      </c>
      <c r="I861" s="526"/>
      <c r="K861" s="257"/>
    </row>
    <row r="862" spans="1:13">
      <c r="A862" s="7">
        <v>45743</v>
      </c>
      <c r="B862" s="526">
        <v>30367</v>
      </c>
      <c r="C862" s="526" t="s">
        <v>20</v>
      </c>
      <c r="D862" t="s">
        <v>17</v>
      </c>
      <c r="F862" s="2">
        <v>3</v>
      </c>
      <c r="G862" s="2">
        <f t="shared" si="15"/>
        <v>306</v>
      </c>
      <c r="L862" s="37"/>
    </row>
    <row r="863" spans="1:13">
      <c r="A863" s="7">
        <v>45743</v>
      </c>
      <c r="B863" s="526">
        <v>30367</v>
      </c>
      <c r="C863" s="526" t="s">
        <v>20</v>
      </c>
      <c r="D863" t="s">
        <v>18</v>
      </c>
      <c r="F863" s="2">
        <v>11</v>
      </c>
      <c r="G863" s="2">
        <f t="shared" si="15"/>
        <v>295</v>
      </c>
      <c r="M863" s="37"/>
    </row>
    <row r="864" spans="1:13">
      <c r="A864" s="7">
        <v>45743</v>
      </c>
      <c r="B864" s="526">
        <v>30367</v>
      </c>
      <c r="C864" s="526" t="s">
        <v>20</v>
      </c>
      <c r="D864" t="s">
        <v>19</v>
      </c>
      <c r="F864" s="2">
        <v>5</v>
      </c>
      <c r="G864" s="2">
        <f t="shared" si="15"/>
        <v>290</v>
      </c>
      <c r="I864" s="543"/>
      <c r="J864" s="543"/>
      <c r="K864" s="543"/>
    </row>
    <row r="865" spans="1:11">
      <c r="A865" s="7">
        <v>45747</v>
      </c>
      <c r="B865" s="526" t="s">
        <v>124</v>
      </c>
      <c r="C865" s="526" t="s">
        <v>20</v>
      </c>
      <c r="F865" s="2">
        <v>290</v>
      </c>
      <c r="G865" s="2">
        <f t="shared" si="15"/>
        <v>0</v>
      </c>
      <c r="I865" s="530"/>
      <c r="J865" s="339"/>
      <c r="K865" s="305"/>
    </row>
    <row r="866" spans="1:11">
      <c r="A866" s="44">
        <v>45747</v>
      </c>
      <c r="B866" s="525" t="s">
        <v>14</v>
      </c>
      <c r="C866" s="525" t="s">
        <v>23</v>
      </c>
      <c r="D866" t="s">
        <v>16</v>
      </c>
      <c r="E866" s="240">
        <v>53.7</v>
      </c>
      <c r="G866" s="2">
        <f t="shared" si="15"/>
        <v>53.7</v>
      </c>
      <c r="I866" s="529"/>
      <c r="J866" s="339"/>
      <c r="K866" s="305"/>
    </row>
    <row r="867" spans="1:11">
      <c r="B867" s="526"/>
      <c r="C867" s="526"/>
      <c r="D867" t="s">
        <v>17</v>
      </c>
      <c r="E867" s="240">
        <v>3</v>
      </c>
      <c r="G867" s="2">
        <f t="shared" si="15"/>
        <v>56.7</v>
      </c>
      <c r="I867" s="529"/>
      <c r="J867" s="339"/>
      <c r="K867" s="305"/>
    </row>
    <row r="868" spans="1:11">
      <c r="B868" s="526"/>
      <c r="C868" s="526"/>
      <c r="D868" t="s">
        <v>18</v>
      </c>
      <c r="E868" s="240">
        <v>60</v>
      </c>
      <c r="G868" s="2">
        <f t="shared" si="15"/>
        <v>116.7</v>
      </c>
      <c r="I868" s="339"/>
      <c r="J868" s="339"/>
      <c r="K868" s="381"/>
    </row>
    <row r="869" spans="1:11">
      <c r="B869" s="526"/>
      <c r="C869" s="526"/>
      <c r="D869" t="s">
        <v>19</v>
      </c>
      <c r="E869" s="240">
        <v>5</v>
      </c>
      <c r="G869" s="2">
        <f t="shared" si="15"/>
        <v>121.7</v>
      </c>
      <c r="I869" s="562" t="s">
        <v>262</v>
      </c>
      <c r="J869" s="562"/>
      <c r="K869" s="562"/>
    </row>
    <row r="870" spans="1:11">
      <c r="A870" s="7">
        <v>45747</v>
      </c>
      <c r="B870" s="526" t="s">
        <v>124</v>
      </c>
      <c r="C870" s="526" t="s">
        <v>23</v>
      </c>
      <c r="D870" t="s">
        <v>18</v>
      </c>
      <c r="E870" s="240"/>
      <c r="F870" s="240">
        <v>50</v>
      </c>
      <c r="G870" s="2">
        <f t="shared" si="15"/>
        <v>71.7</v>
      </c>
      <c r="H870">
        <v>2025</v>
      </c>
      <c r="I870" s="525" t="s">
        <v>23</v>
      </c>
      <c r="J870" t="s">
        <v>16</v>
      </c>
      <c r="K870" s="257">
        <v>53.7</v>
      </c>
    </row>
    <row r="871" spans="1:11">
      <c r="A871" s="7">
        <v>45805</v>
      </c>
      <c r="B871" s="526">
        <v>31049</v>
      </c>
      <c r="C871" s="526" t="s">
        <v>23</v>
      </c>
      <c r="D871" t="s">
        <v>16</v>
      </c>
      <c r="E871" s="240"/>
      <c r="F871" s="240">
        <v>53.7</v>
      </c>
      <c r="G871" s="2">
        <f t="shared" si="15"/>
        <v>18</v>
      </c>
      <c r="I871" s="525"/>
      <c r="K871" s="257"/>
    </row>
    <row r="872" spans="1:11">
      <c r="A872" s="7">
        <v>45805</v>
      </c>
      <c r="B872" s="526">
        <v>31049</v>
      </c>
      <c r="C872" s="526" t="s">
        <v>23</v>
      </c>
      <c r="D872" t="s">
        <v>17</v>
      </c>
      <c r="E872" s="240"/>
      <c r="F872" s="240">
        <v>3</v>
      </c>
      <c r="G872" s="2">
        <f t="shared" si="15"/>
        <v>15</v>
      </c>
      <c r="I872" s="525"/>
      <c r="K872" s="257"/>
    </row>
    <row r="873" spans="1:11">
      <c r="A873" s="7">
        <v>45806</v>
      </c>
      <c r="B873" s="526">
        <v>31054</v>
      </c>
      <c r="C873" s="526" t="s">
        <v>23</v>
      </c>
      <c r="D873" t="s">
        <v>18</v>
      </c>
      <c r="E873" s="240"/>
      <c r="F873" s="240">
        <v>10</v>
      </c>
      <c r="G873" s="2">
        <f t="shared" si="15"/>
        <v>5</v>
      </c>
      <c r="I873" s="525"/>
      <c r="K873" s="257"/>
    </row>
    <row r="874" spans="1:11">
      <c r="A874" s="7">
        <v>45806</v>
      </c>
      <c r="B874" s="526">
        <v>31054</v>
      </c>
      <c r="C874" s="526" t="s">
        <v>23</v>
      </c>
      <c r="D874" t="s">
        <v>19</v>
      </c>
      <c r="E874" s="240"/>
      <c r="F874" s="240">
        <v>5</v>
      </c>
      <c r="G874" s="2">
        <f t="shared" si="15"/>
        <v>0</v>
      </c>
      <c r="I874" s="525"/>
      <c r="K874" s="257"/>
    </row>
    <row r="875" spans="1:11">
      <c r="A875" s="88">
        <v>45777</v>
      </c>
      <c r="B875" s="525" t="s">
        <v>14</v>
      </c>
      <c r="C875" s="525" t="s">
        <v>24</v>
      </c>
      <c r="D875" t="s">
        <v>16</v>
      </c>
      <c r="E875" s="240">
        <v>46.9</v>
      </c>
      <c r="F875" s="240"/>
      <c r="G875" s="2">
        <f t="shared" si="15"/>
        <v>46.9</v>
      </c>
      <c r="I875" s="526"/>
      <c r="J875" t="s">
        <v>17</v>
      </c>
      <c r="K875" s="257">
        <v>3</v>
      </c>
    </row>
    <row r="876" spans="1:11">
      <c r="A876" s="86"/>
      <c r="B876" s="526"/>
      <c r="C876" s="526"/>
      <c r="D876" t="s">
        <v>17</v>
      </c>
      <c r="E876" s="240">
        <v>3</v>
      </c>
      <c r="F876" s="240"/>
      <c r="G876" s="2">
        <f t="shared" si="15"/>
        <v>49.9</v>
      </c>
      <c r="I876" s="526"/>
      <c r="J876" t="s">
        <v>18</v>
      </c>
      <c r="K876" s="257">
        <v>10</v>
      </c>
    </row>
    <row r="877" spans="1:11">
      <c r="A877" s="86"/>
      <c r="B877" s="526"/>
      <c r="C877" s="526"/>
      <c r="D877" t="s">
        <v>18</v>
      </c>
      <c r="E877" s="240">
        <v>60</v>
      </c>
      <c r="F877" s="240"/>
      <c r="G877" s="2">
        <f t="shared" si="15"/>
        <v>109.9</v>
      </c>
      <c r="I877" s="526"/>
      <c r="J877" t="s">
        <v>19</v>
      </c>
      <c r="K877" s="257">
        <v>5</v>
      </c>
    </row>
    <row r="878" spans="1:11">
      <c r="A878" s="86"/>
      <c r="B878" s="526"/>
      <c r="C878" s="526"/>
      <c r="D878" t="s">
        <v>19</v>
      </c>
      <c r="E878" s="240">
        <v>5</v>
      </c>
      <c r="F878" s="240"/>
      <c r="G878" s="2">
        <f t="shared" si="15"/>
        <v>114.9</v>
      </c>
      <c r="I878" s="525" t="s">
        <v>24</v>
      </c>
      <c r="J878" t="s">
        <v>16</v>
      </c>
      <c r="K878" s="257">
        <v>46.9</v>
      </c>
    </row>
    <row r="879" spans="1:11">
      <c r="A879" s="86">
        <v>45777</v>
      </c>
      <c r="B879" s="526" t="s">
        <v>125</v>
      </c>
      <c r="C879" s="526" t="s">
        <v>24</v>
      </c>
      <c r="D879" t="s">
        <v>18</v>
      </c>
      <c r="E879" s="240"/>
      <c r="F879" s="240">
        <v>60</v>
      </c>
      <c r="G879" s="2">
        <f t="shared" si="15"/>
        <v>54.900000000000006</v>
      </c>
      <c r="I879" s="526"/>
      <c r="J879" t="s">
        <v>17</v>
      </c>
      <c r="K879" s="257">
        <v>3</v>
      </c>
    </row>
    <row r="880" spans="1:11">
      <c r="A880" s="86">
        <v>45777</v>
      </c>
      <c r="B880" s="526" t="s">
        <v>125</v>
      </c>
      <c r="C880" s="526" t="s">
        <v>24</v>
      </c>
      <c r="D880" t="s">
        <v>19</v>
      </c>
      <c r="E880" s="240"/>
      <c r="F880" s="240">
        <v>5</v>
      </c>
      <c r="G880" s="2">
        <f t="shared" si="15"/>
        <v>49.900000000000006</v>
      </c>
      <c r="I880" s="339"/>
      <c r="J880" s="339"/>
      <c r="K880" s="381">
        <f>SUM(K870:K879)</f>
        <v>121.6</v>
      </c>
    </row>
    <row r="881" spans="1:11">
      <c r="A881" s="86">
        <v>45852</v>
      </c>
      <c r="B881" s="526">
        <v>31348</v>
      </c>
      <c r="C881" s="526" t="s">
        <v>24</v>
      </c>
      <c r="D881" t="s">
        <v>16</v>
      </c>
      <c r="E881" s="240"/>
      <c r="F881" s="240">
        <v>46.9</v>
      </c>
      <c r="G881" s="2">
        <f t="shared" si="15"/>
        <v>3.0000000000000071</v>
      </c>
      <c r="I881" s="339"/>
      <c r="J881" s="339"/>
      <c r="K881" s="381"/>
    </row>
    <row r="882" spans="1:11">
      <c r="A882" s="86">
        <v>45852</v>
      </c>
      <c r="B882" s="526">
        <v>31348</v>
      </c>
      <c r="C882" s="526" t="s">
        <v>24</v>
      </c>
      <c r="D882" t="s">
        <v>17</v>
      </c>
      <c r="E882" s="240"/>
      <c r="F882" s="240">
        <v>3</v>
      </c>
      <c r="G882" s="2">
        <f t="shared" si="15"/>
        <v>7.1054273576010019E-15</v>
      </c>
      <c r="I882" s="339"/>
      <c r="J882" s="339"/>
      <c r="K882" s="381"/>
    </row>
    <row r="883" spans="1:11">
      <c r="A883" s="44">
        <v>45808</v>
      </c>
      <c r="B883" s="525" t="s">
        <v>14</v>
      </c>
      <c r="C883" s="525" t="s">
        <v>25</v>
      </c>
      <c r="D883" t="s">
        <v>16</v>
      </c>
      <c r="E883" s="240">
        <v>43.6</v>
      </c>
      <c r="F883" s="240"/>
      <c r="G883" s="2">
        <f t="shared" si="15"/>
        <v>43.600000000000009</v>
      </c>
      <c r="I883" s="339"/>
      <c r="J883" s="339"/>
      <c r="K883" s="381"/>
    </row>
    <row r="884" spans="1:11">
      <c r="B884" s="526"/>
      <c r="C884" s="526"/>
      <c r="D884" t="s">
        <v>17</v>
      </c>
      <c r="E884" s="240">
        <v>5</v>
      </c>
      <c r="F884" s="240"/>
      <c r="G884" s="2">
        <f t="shared" si="15"/>
        <v>48.600000000000009</v>
      </c>
      <c r="I884" s="339"/>
      <c r="J884" s="339"/>
      <c r="K884" s="381"/>
    </row>
    <row r="885" spans="1:11">
      <c r="B885" s="526"/>
      <c r="C885" s="526"/>
      <c r="D885" t="s">
        <v>18</v>
      </c>
      <c r="E885" s="240">
        <v>60</v>
      </c>
      <c r="F885" s="240"/>
      <c r="G885" s="2">
        <f t="shared" si="15"/>
        <v>108.60000000000001</v>
      </c>
      <c r="I885" s="525" t="s">
        <v>23</v>
      </c>
      <c r="J885" t="s">
        <v>18</v>
      </c>
      <c r="K885" s="257">
        <v>10</v>
      </c>
    </row>
    <row r="886" spans="1:11">
      <c r="B886" s="526"/>
      <c r="C886" s="526"/>
      <c r="D886" t="s">
        <v>19</v>
      </c>
      <c r="E886" s="240">
        <v>5</v>
      </c>
      <c r="F886" s="240"/>
      <c r="G886" s="2">
        <f t="shared" si="15"/>
        <v>113.60000000000001</v>
      </c>
      <c r="J886" t="s">
        <v>19</v>
      </c>
      <c r="K886" s="257">
        <v>5</v>
      </c>
    </row>
    <row r="887" spans="1:11">
      <c r="A887" s="7">
        <v>45808</v>
      </c>
      <c r="B887" s="526" t="s">
        <v>128</v>
      </c>
      <c r="C887" s="526" t="s">
        <v>25</v>
      </c>
      <c r="D887" t="s">
        <v>18</v>
      </c>
      <c r="E887" s="240"/>
      <c r="F887" s="240">
        <v>60</v>
      </c>
      <c r="G887" s="2">
        <f t="shared" si="15"/>
        <v>53.600000000000009</v>
      </c>
    </row>
    <row r="888" spans="1:11">
      <c r="A888" s="86">
        <v>45852</v>
      </c>
      <c r="B888" s="526">
        <v>31348</v>
      </c>
      <c r="C888" s="526" t="s">
        <v>25</v>
      </c>
      <c r="D888" t="s">
        <v>16</v>
      </c>
      <c r="E888" s="240"/>
      <c r="F888" s="240">
        <v>43.6</v>
      </c>
      <c r="G888" s="2">
        <f t="shared" si="15"/>
        <v>10.000000000000007</v>
      </c>
      <c r="I888" s="529"/>
      <c r="J888" s="529"/>
      <c r="K888" s="406"/>
    </row>
    <row r="889" spans="1:11">
      <c r="A889" s="86">
        <v>45852</v>
      </c>
      <c r="B889" s="526">
        <v>31348</v>
      </c>
      <c r="C889" s="526" t="s">
        <v>25</v>
      </c>
      <c r="D889" t="s">
        <v>17</v>
      </c>
      <c r="E889" s="240"/>
      <c r="F889" s="240">
        <v>5</v>
      </c>
      <c r="G889" s="2">
        <f t="shared" si="15"/>
        <v>5.0000000000000071</v>
      </c>
      <c r="I889" s="529"/>
      <c r="J889" s="529"/>
      <c r="K889" s="406"/>
    </row>
    <row r="890" spans="1:11">
      <c r="A890" s="86">
        <v>45853</v>
      </c>
      <c r="B890" s="526">
        <v>31372</v>
      </c>
      <c r="C890" s="526" t="s">
        <v>25</v>
      </c>
      <c r="D890" t="s">
        <v>19</v>
      </c>
      <c r="E890" s="240"/>
      <c r="F890" s="240">
        <v>5</v>
      </c>
      <c r="G890" s="2">
        <f t="shared" si="15"/>
        <v>7.1054273576010019E-15</v>
      </c>
      <c r="I890" s="529"/>
      <c r="J890" s="529"/>
      <c r="K890" s="406"/>
    </row>
    <row r="891" spans="1:11">
      <c r="A891" s="88">
        <v>45838</v>
      </c>
      <c r="B891" s="525" t="s">
        <v>14</v>
      </c>
      <c r="C891" s="525" t="s">
        <v>26</v>
      </c>
      <c r="D891" t="s">
        <v>16</v>
      </c>
      <c r="E891" s="240">
        <v>33.9</v>
      </c>
      <c r="F891" s="240"/>
      <c r="G891" s="2">
        <f t="shared" si="15"/>
        <v>33.900000000000006</v>
      </c>
      <c r="I891" s="525"/>
      <c r="K891" s="257"/>
    </row>
    <row r="892" spans="1:11">
      <c r="A892" s="86"/>
      <c r="B892" s="526"/>
      <c r="C892" s="526"/>
      <c r="D892" t="s">
        <v>17</v>
      </c>
      <c r="E892" s="240">
        <v>4</v>
      </c>
      <c r="F892" s="240"/>
      <c r="G892" s="2">
        <f t="shared" si="15"/>
        <v>37.900000000000006</v>
      </c>
      <c r="I892" s="526"/>
      <c r="K892" s="257"/>
    </row>
    <row r="893" spans="1:11">
      <c r="A893" s="86"/>
      <c r="B893" s="526"/>
      <c r="C893" s="526"/>
      <c r="D893" t="s">
        <v>18</v>
      </c>
      <c r="E893" s="240">
        <v>60</v>
      </c>
      <c r="F893" s="240"/>
      <c r="G893" s="2">
        <f t="shared" si="15"/>
        <v>97.9</v>
      </c>
      <c r="I893" s="525"/>
      <c r="K893" s="257"/>
    </row>
    <row r="894" spans="1:11">
      <c r="A894" s="86"/>
      <c r="B894" s="526"/>
      <c r="C894" s="526"/>
      <c r="D894" t="s">
        <v>19</v>
      </c>
      <c r="E894" s="240">
        <v>5</v>
      </c>
      <c r="F894" s="240"/>
      <c r="G894" s="2">
        <f t="shared" si="15"/>
        <v>102.9</v>
      </c>
      <c r="I894" s="525" t="s">
        <v>25</v>
      </c>
      <c r="J894" t="s">
        <v>19</v>
      </c>
      <c r="K894" s="257">
        <v>5</v>
      </c>
    </row>
    <row r="895" spans="1:11">
      <c r="A895" s="86">
        <v>45838</v>
      </c>
      <c r="B895" s="526" t="s">
        <v>129</v>
      </c>
      <c r="C895" s="526" t="s">
        <v>26</v>
      </c>
      <c r="D895" t="s">
        <v>18</v>
      </c>
      <c r="E895" s="240"/>
      <c r="F895" s="240">
        <v>40</v>
      </c>
      <c r="G895" s="2">
        <f t="shared" si="15"/>
        <v>62.900000000000006</v>
      </c>
      <c r="I895" s="525" t="s">
        <v>26</v>
      </c>
      <c r="J895" t="s">
        <v>18</v>
      </c>
      <c r="K895" s="305">
        <v>20</v>
      </c>
    </row>
    <row r="896" spans="1:11">
      <c r="A896" s="86">
        <v>45852</v>
      </c>
      <c r="B896" s="526">
        <v>31348</v>
      </c>
      <c r="C896" s="526" t="s">
        <v>26</v>
      </c>
      <c r="D896" t="s">
        <v>16</v>
      </c>
      <c r="E896" s="240"/>
      <c r="F896" s="240">
        <v>1.5</v>
      </c>
      <c r="G896" s="2">
        <f t="shared" si="15"/>
        <v>61.400000000000006</v>
      </c>
      <c r="J896" t="s">
        <v>19</v>
      </c>
      <c r="K896" s="26">
        <v>5</v>
      </c>
    </row>
    <row r="897" spans="1:11">
      <c r="A897" s="86">
        <v>45853</v>
      </c>
      <c r="B897" s="526">
        <v>31372</v>
      </c>
      <c r="C897" s="526" t="s">
        <v>26</v>
      </c>
      <c r="D897" t="s">
        <v>18</v>
      </c>
      <c r="F897" s="2">
        <v>20</v>
      </c>
      <c r="G897" s="2">
        <f>+G896+E897-F897</f>
        <v>41.400000000000006</v>
      </c>
      <c r="I897" s="373"/>
      <c r="J897" s="373"/>
      <c r="K897" s="407">
        <f>SUM(K894:K896)</f>
        <v>30</v>
      </c>
    </row>
    <row r="898" spans="1:11">
      <c r="A898" s="86">
        <v>45853</v>
      </c>
      <c r="B898" s="526">
        <v>31372</v>
      </c>
      <c r="C898" s="526" t="s">
        <v>26</v>
      </c>
      <c r="D898" t="s">
        <v>19</v>
      </c>
      <c r="F898" s="2">
        <v>5</v>
      </c>
      <c r="G898" s="2">
        <f>+G897+E898-F898</f>
        <v>36.400000000000006</v>
      </c>
      <c r="I898" s="525"/>
      <c r="K898" s="257"/>
    </row>
    <row r="899" spans="1:11">
      <c r="A899" s="7">
        <v>45855</v>
      </c>
      <c r="B899" s="526">
        <v>31493</v>
      </c>
      <c r="C899" s="526" t="s">
        <v>26</v>
      </c>
      <c r="D899" t="s">
        <v>16</v>
      </c>
      <c r="F899" s="2">
        <v>32.4</v>
      </c>
      <c r="G899" s="2">
        <f>+G898+E899-F899</f>
        <v>4.0000000000000071</v>
      </c>
      <c r="I899" s="526"/>
      <c r="K899" s="257"/>
    </row>
    <row r="900" spans="1:11">
      <c r="A900" s="7">
        <v>45855</v>
      </c>
      <c r="B900" s="526">
        <v>31493</v>
      </c>
      <c r="C900" s="526" t="s">
        <v>26</v>
      </c>
      <c r="D900" t="s">
        <v>17</v>
      </c>
      <c r="F900" s="2">
        <v>4</v>
      </c>
      <c r="G900" s="2">
        <f>+G899+E900-F900</f>
        <v>7.1054273576010019E-15</v>
      </c>
      <c r="I900" s="525" t="s">
        <v>26</v>
      </c>
      <c r="J900" t="s">
        <v>16</v>
      </c>
      <c r="K900" s="257">
        <f>E891-F896</f>
        <v>32.4</v>
      </c>
    </row>
    <row r="901" spans="1:11">
      <c r="A901" s="7">
        <v>45855</v>
      </c>
      <c r="B901" s="526">
        <v>31493</v>
      </c>
      <c r="C901" s="526" t="s">
        <v>27</v>
      </c>
      <c r="D901" t="s">
        <v>16</v>
      </c>
      <c r="F901" s="2">
        <v>1.5</v>
      </c>
      <c r="G901" s="2">
        <f>+G900+E901-F901</f>
        <v>-1.4999999999999929</v>
      </c>
      <c r="I901" s="526"/>
      <c r="J901" t="s">
        <v>17</v>
      </c>
      <c r="K901" s="257">
        <v>4</v>
      </c>
    </row>
    <row r="902" spans="1:11">
      <c r="A902" s="88">
        <v>45869</v>
      </c>
      <c r="B902" s="525" t="s">
        <v>14</v>
      </c>
      <c r="C902" s="525" t="s">
        <v>27</v>
      </c>
      <c r="D902" t="s">
        <v>16</v>
      </c>
      <c r="E902" s="240">
        <v>26.6</v>
      </c>
      <c r="F902" s="240"/>
      <c r="G902" s="2">
        <f>+G901+E902-F902</f>
        <v>25.100000000000009</v>
      </c>
      <c r="I902" s="525"/>
      <c r="K902" s="257">
        <f>SUM(K900:K901)</f>
        <v>36.4</v>
      </c>
    </row>
    <row r="903" spans="1:11">
      <c r="A903" s="86"/>
      <c r="B903" s="526"/>
      <c r="C903" s="526"/>
      <c r="D903" t="s">
        <v>17</v>
      </c>
      <c r="E903" s="240">
        <v>4</v>
      </c>
      <c r="F903" s="240"/>
      <c r="G903" s="2">
        <f t="shared" si="15"/>
        <v>29.100000000000009</v>
      </c>
      <c r="K903" s="257"/>
    </row>
    <row r="904" spans="1:11">
      <c r="A904" s="86"/>
      <c r="B904" s="526"/>
      <c r="C904" s="526"/>
      <c r="D904" t="s">
        <v>18</v>
      </c>
      <c r="E904" s="240">
        <v>60</v>
      </c>
      <c r="F904" s="240"/>
      <c r="G904" s="2">
        <f t="shared" si="15"/>
        <v>89.100000000000009</v>
      </c>
      <c r="K904" s="257"/>
    </row>
    <row r="905" spans="1:11">
      <c r="A905" s="86"/>
      <c r="B905" s="526"/>
      <c r="C905" s="526"/>
      <c r="D905" t="s">
        <v>19</v>
      </c>
      <c r="E905" s="240">
        <v>5</v>
      </c>
      <c r="F905" s="240"/>
      <c r="G905" s="2">
        <f t="shared" si="15"/>
        <v>94.100000000000009</v>
      </c>
      <c r="K905" s="257"/>
    </row>
    <row r="906" spans="1:11">
      <c r="A906" s="86">
        <v>45869</v>
      </c>
      <c r="B906" s="526" t="s">
        <v>115</v>
      </c>
      <c r="C906" s="526" t="s">
        <v>27</v>
      </c>
      <c r="D906" t="s">
        <v>18</v>
      </c>
      <c r="E906" s="240"/>
      <c r="F906" s="240">
        <v>35</v>
      </c>
      <c r="G906" s="2">
        <f t="shared" si="15"/>
        <v>59.100000000000009</v>
      </c>
      <c r="I906" s="525" t="s">
        <v>27</v>
      </c>
      <c r="J906" t="s">
        <v>16</v>
      </c>
      <c r="K906" s="257">
        <v>26.6</v>
      </c>
    </row>
    <row r="907" spans="1:11">
      <c r="A907" s="86">
        <v>45964</v>
      </c>
      <c r="B907" s="526">
        <v>31846</v>
      </c>
      <c r="C907" s="526" t="s">
        <v>27</v>
      </c>
      <c r="D907" t="s">
        <v>18</v>
      </c>
      <c r="E907" s="240"/>
      <c r="F907" s="240">
        <v>25</v>
      </c>
      <c r="G907" s="2">
        <f t="shared" si="15"/>
        <v>34.100000000000009</v>
      </c>
      <c r="I907" s="525"/>
      <c r="K907" s="257"/>
    </row>
    <row r="908" spans="1:11">
      <c r="A908" s="86">
        <v>45964</v>
      </c>
      <c r="B908" s="526">
        <v>31846</v>
      </c>
      <c r="C908" s="526" t="s">
        <v>27</v>
      </c>
      <c r="D908" t="s">
        <v>19</v>
      </c>
      <c r="E908" s="240"/>
      <c r="F908" s="240">
        <v>5</v>
      </c>
      <c r="G908" s="2">
        <f t="shared" si="15"/>
        <v>29.100000000000009</v>
      </c>
      <c r="I908" s="525"/>
      <c r="K908" s="257"/>
    </row>
    <row r="909" spans="1:11">
      <c r="A909" s="86">
        <v>45985</v>
      </c>
      <c r="B909" s="526">
        <v>32012</v>
      </c>
      <c r="C909" s="526" t="s">
        <v>27</v>
      </c>
      <c r="D909" t="s">
        <v>16</v>
      </c>
      <c r="E909" s="240"/>
      <c r="F909" s="240">
        <v>25.1</v>
      </c>
      <c r="G909" s="2">
        <f t="shared" si="15"/>
        <v>4.0000000000000071</v>
      </c>
      <c r="I909" s="525"/>
      <c r="K909" s="257"/>
    </row>
    <row r="910" spans="1:11">
      <c r="A910" s="86">
        <v>45985</v>
      </c>
      <c r="B910" s="526">
        <v>32012</v>
      </c>
      <c r="C910" s="526" t="s">
        <v>27</v>
      </c>
      <c r="D910" t="s">
        <v>17</v>
      </c>
      <c r="E910" s="240"/>
      <c r="F910" s="240">
        <v>4</v>
      </c>
      <c r="G910" s="2">
        <f t="shared" si="15"/>
        <v>7.1054273576010019E-15</v>
      </c>
      <c r="I910" s="525"/>
      <c r="K910" s="257"/>
    </row>
    <row r="911" spans="1:11">
      <c r="A911" s="44">
        <v>45900</v>
      </c>
      <c r="B911" s="525" t="s">
        <v>14</v>
      </c>
      <c r="C911" s="525" t="s">
        <v>28</v>
      </c>
      <c r="D911" t="s">
        <v>16</v>
      </c>
      <c r="E911" s="240">
        <v>28.5</v>
      </c>
      <c r="F911" s="240"/>
      <c r="G911" s="2">
        <f t="shared" si="15"/>
        <v>28.500000000000007</v>
      </c>
      <c r="I911" s="526"/>
      <c r="J911" t="s">
        <v>17</v>
      </c>
      <c r="K911" s="257">
        <v>4</v>
      </c>
    </row>
    <row r="912" spans="1:11">
      <c r="B912" s="526"/>
      <c r="C912" s="526"/>
      <c r="D912" t="s">
        <v>17</v>
      </c>
      <c r="E912" s="240">
        <v>8</v>
      </c>
      <c r="G912" s="2">
        <f t="shared" si="15"/>
        <v>36.500000000000007</v>
      </c>
      <c r="K912" s="26">
        <f>SUM(K906:K911)</f>
        <v>30.6</v>
      </c>
    </row>
    <row r="913" spans="1:11">
      <c r="B913" s="526"/>
      <c r="C913" s="526"/>
      <c r="D913" t="s">
        <v>18</v>
      </c>
      <c r="E913" s="240">
        <v>60</v>
      </c>
      <c r="G913" s="2">
        <f t="shared" si="15"/>
        <v>96.5</v>
      </c>
    </row>
    <row r="914" spans="1:11">
      <c r="B914" s="526"/>
      <c r="C914" s="526"/>
      <c r="D914" t="s">
        <v>19</v>
      </c>
      <c r="E914" s="240">
        <v>5</v>
      </c>
      <c r="G914" s="2">
        <f t="shared" si="15"/>
        <v>101.5</v>
      </c>
    </row>
    <row r="915" spans="1:11">
      <c r="A915" s="7">
        <v>45900</v>
      </c>
      <c r="B915" s="526" t="s">
        <v>116</v>
      </c>
      <c r="C915" s="526" t="s">
        <v>28</v>
      </c>
      <c r="D915" t="s">
        <v>18</v>
      </c>
      <c r="F915" s="2">
        <v>45</v>
      </c>
      <c r="G915" s="2">
        <f t="shared" si="15"/>
        <v>56.5</v>
      </c>
      <c r="I915" s="561" t="s">
        <v>262</v>
      </c>
      <c r="J915" s="561"/>
      <c r="K915" s="561"/>
    </row>
    <row r="916" spans="1:11">
      <c r="A916" s="86">
        <v>45964</v>
      </c>
      <c r="B916" s="526">
        <v>31846</v>
      </c>
      <c r="C916" s="526" t="s">
        <v>28</v>
      </c>
      <c r="D916" t="s">
        <v>18</v>
      </c>
      <c r="F916" s="2">
        <v>15</v>
      </c>
      <c r="G916" s="2">
        <f t="shared" si="15"/>
        <v>41.5</v>
      </c>
      <c r="H916" s="395">
        <v>2025</v>
      </c>
      <c r="I916" s="525" t="s">
        <v>27</v>
      </c>
      <c r="J916" s="384" t="s">
        <v>16</v>
      </c>
      <c r="K916" s="417">
        <f>E902-1.5</f>
        <v>25.1</v>
      </c>
    </row>
    <row r="917" spans="1:11">
      <c r="A917" s="86">
        <v>45964</v>
      </c>
      <c r="B917" s="526">
        <v>31846</v>
      </c>
      <c r="C917" s="526" t="s">
        <v>28</v>
      </c>
      <c r="D917" t="s">
        <v>19</v>
      </c>
      <c r="F917" s="2">
        <v>5</v>
      </c>
      <c r="G917" s="2">
        <f t="shared" si="15"/>
        <v>36.5</v>
      </c>
      <c r="H917" s="339"/>
      <c r="I917" s="530"/>
      <c r="J917" s="384" t="s">
        <v>17</v>
      </c>
      <c r="K917" s="240">
        <v>4</v>
      </c>
    </row>
    <row r="918" spans="1:11">
      <c r="A918" s="86">
        <v>45985</v>
      </c>
      <c r="B918" s="526">
        <v>32012</v>
      </c>
      <c r="C918" s="526" t="s">
        <v>28</v>
      </c>
      <c r="D918" t="s">
        <v>16</v>
      </c>
      <c r="F918" s="240">
        <v>28.5</v>
      </c>
      <c r="G918" s="2">
        <f t="shared" si="15"/>
        <v>8</v>
      </c>
      <c r="H918" s="339"/>
      <c r="I918" s="530"/>
      <c r="J918" s="384"/>
      <c r="K918" s="240"/>
    </row>
    <row r="919" spans="1:11">
      <c r="A919" s="86">
        <v>45985</v>
      </c>
      <c r="B919" s="526">
        <v>32012</v>
      </c>
      <c r="C919" s="526" t="s">
        <v>28</v>
      </c>
      <c r="D919" t="s">
        <v>17</v>
      </c>
      <c r="F919" s="240">
        <v>8</v>
      </c>
      <c r="G919" s="2">
        <f t="shared" si="15"/>
        <v>0</v>
      </c>
      <c r="H919" s="339"/>
      <c r="I919" s="530"/>
      <c r="J919" s="384"/>
      <c r="K919" s="240"/>
    </row>
    <row r="920" spans="1:11">
      <c r="A920" s="88">
        <v>45930</v>
      </c>
      <c r="B920" s="525" t="s">
        <v>14</v>
      </c>
      <c r="C920" s="525" t="s">
        <v>85</v>
      </c>
      <c r="D920" t="s">
        <v>16</v>
      </c>
      <c r="E920" s="240">
        <v>31.7</v>
      </c>
      <c r="G920" s="2">
        <f t="shared" si="15"/>
        <v>31.7</v>
      </c>
      <c r="H920" s="395"/>
      <c r="I920" s="525" t="s">
        <v>28</v>
      </c>
      <c r="J920" t="s">
        <v>16</v>
      </c>
      <c r="K920" s="240">
        <v>28.5</v>
      </c>
    </row>
    <row r="921" spans="1:11">
      <c r="B921" s="526"/>
      <c r="C921" s="526"/>
      <c r="D921" t="s">
        <v>17</v>
      </c>
      <c r="E921" s="26">
        <v>4</v>
      </c>
      <c r="G921" s="2">
        <f t="shared" si="15"/>
        <v>35.700000000000003</v>
      </c>
      <c r="H921" s="339"/>
      <c r="I921" s="529"/>
      <c r="J921" t="s">
        <v>17</v>
      </c>
      <c r="K921" s="240">
        <v>8</v>
      </c>
    </row>
    <row r="922" spans="1:11">
      <c r="B922" s="526"/>
      <c r="C922" s="526"/>
      <c r="D922" t="s">
        <v>18</v>
      </c>
      <c r="E922" s="26">
        <v>60</v>
      </c>
      <c r="G922" s="2">
        <f t="shared" si="15"/>
        <v>95.7</v>
      </c>
      <c r="H922" s="339"/>
      <c r="I922" s="525" t="s">
        <v>85</v>
      </c>
      <c r="J922" t="s">
        <v>16</v>
      </c>
      <c r="K922" s="240">
        <v>31.7</v>
      </c>
    </row>
    <row r="923" spans="1:11">
      <c r="B923" s="526"/>
      <c r="C923" s="526"/>
      <c r="D923" t="s">
        <v>19</v>
      </c>
      <c r="E923" s="26">
        <v>5</v>
      </c>
      <c r="G923" s="2">
        <f t="shared" si="15"/>
        <v>100.7</v>
      </c>
      <c r="H923" s="339"/>
      <c r="I923" s="526"/>
      <c r="J923" t="s">
        <v>17</v>
      </c>
      <c r="K923" s="26">
        <v>4</v>
      </c>
    </row>
    <row r="924" spans="1:11">
      <c r="B924" s="526"/>
      <c r="C924" s="526"/>
      <c r="D924" t="s">
        <v>86</v>
      </c>
      <c r="E924" s="240">
        <v>10</v>
      </c>
      <c r="F924" s="240"/>
      <c r="G924" s="2">
        <f t="shared" si="15"/>
        <v>110.7</v>
      </c>
      <c r="H924" s="339"/>
      <c r="I924" s="525"/>
      <c r="K924" s="8">
        <f>SUM(K916:K923)</f>
        <v>101.3</v>
      </c>
    </row>
    <row r="925" spans="1:11">
      <c r="A925" s="7">
        <v>45905</v>
      </c>
      <c r="B925" s="526"/>
      <c r="C925" s="526" t="s">
        <v>53</v>
      </c>
      <c r="D925" t="s">
        <v>86</v>
      </c>
      <c r="E925" s="240"/>
      <c r="F925" s="240">
        <v>10</v>
      </c>
      <c r="G925" s="2">
        <f t="shared" si="15"/>
        <v>100.7</v>
      </c>
      <c r="H925" s="339"/>
      <c r="I925" s="526"/>
      <c r="K925" s="8"/>
    </row>
    <row r="926" spans="1:11">
      <c r="A926" s="7">
        <v>45930</v>
      </c>
      <c r="B926" s="526" t="s">
        <v>145</v>
      </c>
      <c r="C926" s="526" t="s">
        <v>53</v>
      </c>
      <c r="D926" t="s">
        <v>18</v>
      </c>
      <c r="E926" s="240"/>
      <c r="F926" s="240">
        <v>30</v>
      </c>
      <c r="G926" s="2">
        <f t="shared" si="15"/>
        <v>70.7</v>
      </c>
      <c r="H926" s="339"/>
      <c r="I926" s="529"/>
      <c r="J926" s="339"/>
      <c r="K926" s="305"/>
    </row>
    <row r="927" spans="1:11">
      <c r="A927" s="86">
        <v>45964</v>
      </c>
      <c r="B927" s="526">
        <v>31846</v>
      </c>
      <c r="C927" s="526" t="s">
        <v>53</v>
      </c>
      <c r="D927" t="s">
        <v>18</v>
      </c>
      <c r="E927" s="240"/>
      <c r="F927" s="240">
        <v>30</v>
      </c>
      <c r="G927" s="2">
        <f t="shared" si="15"/>
        <v>40.700000000000003</v>
      </c>
      <c r="H927" s="339"/>
      <c r="I927" s="529"/>
      <c r="J927" s="339"/>
      <c r="K927" s="305"/>
    </row>
    <row r="928" spans="1:11">
      <c r="A928" s="86">
        <v>45964</v>
      </c>
      <c r="B928" s="526">
        <v>31846</v>
      </c>
      <c r="C928" s="526" t="s">
        <v>53</v>
      </c>
      <c r="D928" t="s">
        <v>19</v>
      </c>
      <c r="E928" s="240"/>
      <c r="F928" s="240">
        <v>5</v>
      </c>
      <c r="G928" s="2">
        <f t="shared" ref="G928:G942" si="16">+G927+E928-F928</f>
        <v>35.700000000000003</v>
      </c>
      <c r="H928" s="339"/>
      <c r="I928" s="561" t="s">
        <v>262</v>
      </c>
      <c r="J928" s="561"/>
      <c r="K928" s="561"/>
    </row>
    <row r="929" spans="1:12">
      <c r="A929" s="86">
        <v>45985</v>
      </c>
      <c r="B929" s="526">
        <v>32012</v>
      </c>
      <c r="C929" s="526" t="s">
        <v>53</v>
      </c>
      <c r="D929" t="s">
        <v>16</v>
      </c>
      <c r="E929" s="240"/>
      <c r="F929" s="240">
        <v>31.7</v>
      </c>
      <c r="G929" s="2">
        <f t="shared" si="16"/>
        <v>4.0000000000000036</v>
      </c>
      <c r="H929" s="339"/>
      <c r="I929" s="530"/>
      <c r="J929" s="530"/>
      <c r="K929" s="530"/>
    </row>
    <row r="930" spans="1:12">
      <c r="A930" s="86">
        <v>45985</v>
      </c>
      <c r="B930" s="526">
        <v>32012</v>
      </c>
      <c r="C930" s="526" t="s">
        <v>53</v>
      </c>
      <c r="D930" t="s">
        <v>17</v>
      </c>
      <c r="E930" s="240"/>
      <c r="F930" s="26">
        <v>4</v>
      </c>
      <c r="G930" s="2">
        <f t="shared" si="16"/>
        <v>0</v>
      </c>
      <c r="H930" s="339"/>
      <c r="I930" s="530"/>
      <c r="J930" s="530"/>
      <c r="K930" s="530"/>
    </row>
    <row r="931" spans="1:12">
      <c r="A931" s="88">
        <v>45961</v>
      </c>
      <c r="B931" s="525" t="s">
        <v>14</v>
      </c>
      <c r="C931" s="525" t="s">
        <v>30</v>
      </c>
      <c r="D931" t="s">
        <v>16</v>
      </c>
      <c r="E931" s="8">
        <v>31.7</v>
      </c>
      <c r="G931" s="2">
        <f t="shared" si="16"/>
        <v>31.7</v>
      </c>
      <c r="H931" s="395">
        <v>2025</v>
      </c>
      <c r="I931" s="525" t="s">
        <v>30</v>
      </c>
      <c r="J931" t="s">
        <v>16</v>
      </c>
      <c r="K931" s="8">
        <v>31.7</v>
      </c>
    </row>
    <row r="932" spans="1:12">
      <c r="A932" s="86"/>
      <c r="B932" s="526"/>
      <c r="C932" s="526"/>
      <c r="D932" t="s">
        <v>17</v>
      </c>
      <c r="E932" s="8">
        <v>7</v>
      </c>
      <c r="G932" s="2">
        <f t="shared" si="16"/>
        <v>38.700000000000003</v>
      </c>
      <c r="H932" s="339"/>
      <c r="I932" s="526"/>
      <c r="J932" t="s">
        <v>17</v>
      </c>
      <c r="K932" s="8">
        <v>7</v>
      </c>
    </row>
    <row r="933" spans="1:12">
      <c r="A933" s="86"/>
      <c r="B933" s="526"/>
      <c r="C933" s="526"/>
      <c r="D933" t="s">
        <v>18</v>
      </c>
      <c r="E933" s="26">
        <v>60</v>
      </c>
      <c r="G933" s="2">
        <f t="shared" si="16"/>
        <v>98.7</v>
      </c>
      <c r="H933" s="339"/>
      <c r="I933" s="339"/>
      <c r="J933" s="339">
        <v>40</v>
      </c>
      <c r="K933" s="168">
        <f>SUM(K931:K932)</f>
        <v>38.700000000000003</v>
      </c>
      <c r="L933" s="26">
        <f>J933-K933</f>
        <v>1.2999999999999972</v>
      </c>
    </row>
    <row r="934" spans="1:12">
      <c r="A934" s="86"/>
      <c r="B934" s="526"/>
      <c r="C934" s="526"/>
      <c r="D934" t="s">
        <v>19</v>
      </c>
      <c r="E934" s="26">
        <v>5</v>
      </c>
      <c r="G934" s="2">
        <f t="shared" si="16"/>
        <v>103.7</v>
      </c>
      <c r="H934" s="339"/>
      <c r="I934" s="339"/>
      <c r="J934" s="339"/>
      <c r="K934" s="381"/>
    </row>
    <row r="935" spans="1:12">
      <c r="A935" s="7">
        <v>45961</v>
      </c>
      <c r="B935" s="526" t="s">
        <v>118</v>
      </c>
      <c r="C935" s="526" t="s">
        <v>30</v>
      </c>
      <c r="D935" t="s">
        <v>18</v>
      </c>
      <c r="F935" s="2">
        <v>20</v>
      </c>
      <c r="G935" s="2">
        <f t="shared" si="16"/>
        <v>83.7</v>
      </c>
      <c r="H935" s="339"/>
      <c r="I935" s="339"/>
      <c r="J935" s="339"/>
      <c r="K935" s="381"/>
    </row>
    <row r="936" spans="1:12">
      <c r="A936" s="86">
        <v>45964</v>
      </c>
      <c r="B936" s="526">
        <v>31846</v>
      </c>
      <c r="C936" s="526" t="s">
        <v>30</v>
      </c>
      <c r="D936" t="s">
        <v>18</v>
      </c>
      <c r="F936" s="2">
        <v>40</v>
      </c>
      <c r="G936" s="2">
        <f t="shared" si="16"/>
        <v>43.7</v>
      </c>
      <c r="H936" s="339"/>
      <c r="I936" s="339"/>
      <c r="J936" s="339"/>
      <c r="K936" s="381"/>
    </row>
    <row r="937" spans="1:12">
      <c r="A937" s="86">
        <v>45964</v>
      </c>
      <c r="B937" s="526">
        <v>31846</v>
      </c>
      <c r="C937" s="526" t="s">
        <v>30</v>
      </c>
      <c r="D937" t="s">
        <v>19</v>
      </c>
      <c r="F937" s="2">
        <v>5</v>
      </c>
      <c r="G937" s="2">
        <f t="shared" si="16"/>
        <v>38.700000000000003</v>
      </c>
      <c r="H937" s="339"/>
      <c r="I937" s="339"/>
      <c r="J937" s="339"/>
      <c r="K937" s="381"/>
    </row>
    <row r="938" spans="1:12">
      <c r="A938" s="7">
        <v>45987</v>
      </c>
      <c r="B938" s="526">
        <v>32163</v>
      </c>
      <c r="C938" s="526" t="s">
        <v>30</v>
      </c>
      <c r="D938" t="s">
        <v>16</v>
      </c>
      <c r="F938" s="8">
        <v>31.7</v>
      </c>
      <c r="G938" s="2">
        <f t="shared" si="16"/>
        <v>7.0000000000000036</v>
      </c>
      <c r="H938" s="339"/>
      <c r="I938" s="339"/>
      <c r="J938" s="339"/>
      <c r="K938" s="381"/>
    </row>
    <row r="939" spans="1:12">
      <c r="A939" s="7">
        <v>45987</v>
      </c>
      <c r="B939" s="526">
        <v>32163</v>
      </c>
      <c r="C939" s="526" t="s">
        <v>30</v>
      </c>
      <c r="D939" t="s">
        <v>17</v>
      </c>
      <c r="F939" s="8">
        <v>7</v>
      </c>
      <c r="G939" s="2">
        <f t="shared" si="16"/>
        <v>0</v>
      </c>
      <c r="H939" s="339"/>
      <c r="I939" s="339"/>
      <c r="J939" s="339"/>
      <c r="K939" s="381"/>
    </row>
    <row r="940" spans="1:12">
      <c r="A940" s="88">
        <v>45991</v>
      </c>
      <c r="B940" s="525" t="s">
        <v>14</v>
      </c>
      <c r="C940" s="525" t="s">
        <v>33</v>
      </c>
      <c r="D940" t="s">
        <v>16</v>
      </c>
      <c r="E940" s="26">
        <v>33.6</v>
      </c>
      <c r="G940" s="2">
        <f t="shared" si="16"/>
        <v>33.6</v>
      </c>
      <c r="H940" s="339"/>
      <c r="I940" s="561" t="s">
        <v>262</v>
      </c>
      <c r="J940" s="561"/>
      <c r="K940" s="561"/>
    </row>
    <row r="941" spans="1:12">
      <c r="A941" s="86"/>
      <c r="B941" s="526"/>
      <c r="C941" s="526"/>
      <c r="D941" t="s">
        <v>17</v>
      </c>
      <c r="E941" s="26">
        <v>6</v>
      </c>
      <c r="G941" s="2">
        <f t="shared" si="16"/>
        <v>39.6</v>
      </c>
      <c r="H941" s="525">
        <v>2025</v>
      </c>
      <c r="I941" s="525" t="s">
        <v>33</v>
      </c>
      <c r="J941" t="s">
        <v>18</v>
      </c>
      <c r="K941" s="240">
        <v>50</v>
      </c>
    </row>
    <row r="942" spans="1:12">
      <c r="A942" s="86"/>
      <c r="B942" s="526"/>
      <c r="C942" s="526"/>
      <c r="D942" t="s">
        <v>18</v>
      </c>
      <c r="E942" s="240">
        <v>60</v>
      </c>
      <c r="G942" s="2">
        <f t="shared" si="16"/>
        <v>99.6</v>
      </c>
      <c r="J942" t="s">
        <v>19</v>
      </c>
      <c r="K942" s="240">
        <v>5</v>
      </c>
    </row>
    <row r="943" spans="1:12">
      <c r="A943" s="86"/>
      <c r="B943" s="526"/>
      <c r="C943" s="526"/>
      <c r="D943" t="s">
        <v>19</v>
      </c>
      <c r="E943" s="240">
        <v>5</v>
      </c>
      <c r="G943" s="2">
        <f t="shared" ref="G943:G1010" si="17">+G942+E943-F943</f>
        <v>104.6</v>
      </c>
      <c r="I943" s="525" t="s">
        <v>34</v>
      </c>
      <c r="J943" t="s">
        <v>18</v>
      </c>
      <c r="K943" s="8">
        <f>E951-F953</f>
        <v>25</v>
      </c>
    </row>
    <row r="944" spans="1:12">
      <c r="A944" s="7">
        <v>45991</v>
      </c>
      <c r="B944" s="526" t="s">
        <v>132</v>
      </c>
      <c r="C944" s="526" t="s">
        <v>33</v>
      </c>
      <c r="D944" t="s">
        <v>18</v>
      </c>
      <c r="F944" s="2">
        <v>10</v>
      </c>
      <c r="G944" s="2">
        <f t="shared" si="17"/>
        <v>94.6</v>
      </c>
      <c r="J944" t="s">
        <v>19</v>
      </c>
      <c r="K944" s="8">
        <v>5</v>
      </c>
    </row>
    <row r="945" spans="1:12">
      <c r="A945" s="86">
        <v>46071</v>
      </c>
      <c r="B945" s="526">
        <v>32529</v>
      </c>
      <c r="C945" s="526" t="s">
        <v>33</v>
      </c>
      <c r="D945" t="s">
        <v>16</v>
      </c>
      <c r="F945" s="2">
        <v>33.6</v>
      </c>
      <c r="G945" s="2">
        <f t="shared" si="17"/>
        <v>60.999999999999993</v>
      </c>
      <c r="H945" s="525">
        <v>2026</v>
      </c>
      <c r="I945" s="525" t="s">
        <v>15</v>
      </c>
      <c r="J945" t="s">
        <v>18</v>
      </c>
      <c r="K945" s="240">
        <v>20</v>
      </c>
    </row>
    <row r="946" spans="1:12">
      <c r="A946" s="86">
        <v>46071</v>
      </c>
      <c r="B946" s="526">
        <v>32529</v>
      </c>
      <c r="C946" s="526" t="s">
        <v>33</v>
      </c>
      <c r="D946" t="s">
        <v>17</v>
      </c>
      <c r="F946" s="2">
        <v>6</v>
      </c>
      <c r="G946" s="2">
        <f t="shared" si="17"/>
        <v>54.999999999999993</v>
      </c>
      <c r="I946" s="526"/>
      <c r="J946" t="s">
        <v>19</v>
      </c>
      <c r="K946" s="240">
        <v>5</v>
      </c>
    </row>
    <row r="947" spans="1:12">
      <c r="A947" s="86">
        <v>46101</v>
      </c>
      <c r="B947" s="526">
        <v>32720</v>
      </c>
      <c r="C947" s="526" t="s">
        <v>33</v>
      </c>
      <c r="D947" t="s">
        <v>18</v>
      </c>
      <c r="F947" s="2">
        <v>50</v>
      </c>
      <c r="G947" s="2">
        <f t="shared" si="17"/>
        <v>4.9999999999999929</v>
      </c>
      <c r="I947" s="526"/>
      <c r="K947" s="240"/>
    </row>
    <row r="948" spans="1:12">
      <c r="A948" s="86">
        <v>46101</v>
      </c>
      <c r="B948" s="526">
        <v>32720</v>
      </c>
      <c r="C948" s="526" t="s">
        <v>33</v>
      </c>
      <c r="D948" t="s">
        <v>19</v>
      </c>
      <c r="F948" s="2">
        <v>5</v>
      </c>
      <c r="G948" s="2">
        <f t="shared" si="17"/>
        <v>-7.1054273576010019E-15</v>
      </c>
      <c r="I948" s="526"/>
      <c r="K948" s="240"/>
    </row>
    <row r="949" spans="1:12">
      <c r="A949" s="44">
        <v>46022</v>
      </c>
      <c r="B949" s="525" t="s">
        <v>14</v>
      </c>
      <c r="C949" s="525" t="s">
        <v>34</v>
      </c>
      <c r="D949" t="s">
        <v>16</v>
      </c>
      <c r="E949" s="8">
        <v>34.9</v>
      </c>
      <c r="G949" s="2">
        <f t="shared" si="17"/>
        <v>34.899999999999991</v>
      </c>
      <c r="I949" s="525" t="s">
        <v>20</v>
      </c>
      <c r="J949" t="s">
        <v>18</v>
      </c>
      <c r="K949" s="8">
        <v>26</v>
      </c>
    </row>
    <row r="950" spans="1:12">
      <c r="B950" s="526"/>
      <c r="C950" s="526"/>
      <c r="D950" t="s">
        <v>17</v>
      </c>
      <c r="E950" s="8">
        <v>6</v>
      </c>
      <c r="G950" s="2">
        <f t="shared" si="17"/>
        <v>40.899999999999991</v>
      </c>
      <c r="I950" s="526"/>
      <c r="J950" t="s">
        <v>19</v>
      </c>
      <c r="K950" s="8">
        <v>5</v>
      </c>
    </row>
    <row r="951" spans="1:12">
      <c r="B951" s="526"/>
      <c r="C951" s="526"/>
      <c r="D951" t="s">
        <v>18</v>
      </c>
      <c r="E951" s="8">
        <v>60</v>
      </c>
      <c r="G951" s="2">
        <f t="shared" si="17"/>
        <v>100.89999999999999</v>
      </c>
      <c r="K951" s="168">
        <f ca="1">SUM(K941:K952)</f>
        <v>141</v>
      </c>
    </row>
    <row r="952" spans="1:12">
      <c r="B952" s="526"/>
      <c r="C952" s="526"/>
      <c r="D952" t="s">
        <v>19</v>
      </c>
      <c r="E952" s="8">
        <v>5</v>
      </c>
      <c r="G952" s="2">
        <f t="shared" si="17"/>
        <v>105.89999999999999</v>
      </c>
      <c r="I952" s="526"/>
      <c r="K952" s="8"/>
    </row>
    <row r="953" spans="1:12">
      <c r="A953" s="86">
        <v>46022</v>
      </c>
      <c r="B953" s="526" t="s">
        <v>121</v>
      </c>
      <c r="C953" s="65" t="s">
        <v>34</v>
      </c>
      <c r="D953" t="s">
        <v>18</v>
      </c>
      <c r="F953" s="2">
        <v>35</v>
      </c>
      <c r="G953" s="2">
        <f t="shared" si="17"/>
        <v>70.899999999999991</v>
      </c>
      <c r="I953" s="526"/>
    </row>
    <row r="954" spans="1:12">
      <c r="A954" s="86">
        <v>46071</v>
      </c>
      <c r="B954" s="526">
        <v>32529</v>
      </c>
      <c r="C954" s="65" t="s">
        <v>34</v>
      </c>
      <c r="D954" t="s">
        <v>16</v>
      </c>
      <c r="F954" s="2">
        <v>34.9</v>
      </c>
      <c r="G954" s="2">
        <f t="shared" si="17"/>
        <v>35.999999999999993</v>
      </c>
      <c r="I954" s="526"/>
    </row>
    <row r="955" spans="1:12">
      <c r="A955" s="86">
        <v>46071</v>
      </c>
      <c r="B955" s="526">
        <v>32529</v>
      </c>
      <c r="C955" s="65" t="s">
        <v>34</v>
      </c>
      <c r="D955" t="s">
        <v>17</v>
      </c>
      <c r="F955" s="2">
        <v>6</v>
      </c>
      <c r="G955" s="2">
        <f t="shared" si="17"/>
        <v>29.999999999999993</v>
      </c>
    </row>
    <row r="956" spans="1:12">
      <c r="A956" s="86">
        <v>46101</v>
      </c>
      <c r="B956" s="526">
        <v>32720</v>
      </c>
      <c r="C956" s="65" t="s">
        <v>34</v>
      </c>
      <c r="D956" t="s">
        <v>18</v>
      </c>
      <c r="F956" s="2">
        <v>25</v>
      </c>
      <c r="G956" s="2">
        <f t="shared" si="17"/>
        <v>4.9999999999999929</v>
      </c>
    </row>
    <row r="957" spans="1:12">
      <c r="A957" s="86">
        <v>46101</v>
      </c>
      <c r="B957" s="526">
        <v>32720</v>
      </c>
      <c r="C957" s="65" t="s">
        <v>34</v>
      </c>
      <c r="D957" t="s">
        <v>19</v>
      </c>
      <c r="F957" s="2">
        <v>5</v>
      </c>
      <c r="G957" s="2">
        <f t="shared" si="17"/>
        <v>-7.1054273576010019E-15</v>
      </c>
    </row>
    <row r="958" spans="1:12">
      <c r="A958" s="88">
        <v>46053</v>
      </c>
      <c r="B958" s="525" t="s">
        <v>14</v>
      </c>
      <c r="C958" s="525" t="s">
        <v>15</v>
      </c>
      <c r="D958" t="s">
        <v>16</v>
      </c>
      <c r="E958" s="26">
        <v>46.2</v>
      </c>
      <c r="G958" s="2">
        <f t="shared" si="17"/>
        <v>46.199999999999996</v>
      </c>
      <c r="I958" s="339"/>
      <c r="J958" s="339"/>
      <c r="K958" s="381"/>
      <c r="L958" s="339"/>
    </row>
    <row r="959" spans="1:12">
      <c r="A959" s="86"/>
      <c r="B959" s="526"/>
      <c r="C959" s="526"/>
      <c r="D959" t="s">
        <v>17</v>
      </c>
      <c r="E959" s="26">
        <v>5</v>
      </c>
      <c r="G959" s="2">
        <f t="shared" si="17"/>
        <v>51.199999999999996</v>
      </c>
      <c r="I959" s="525"/>
    </row>
    <row r="960" spans="1:12">
      <c r="A960" s="86"/>
      <c r="B960" s="526"/>
      <c r="C960" s="526"/>
      <c r="D960" t="s">
        <v>18</v>
      </c>
      <c r="E960" s="240">
        <v>60</v>
      </c>
      <c r="G960" s="2">
        <f t="shared" si="17"/>
        <v>111.19999999999999</v>
      </c>
    </row>
    <row r="961" spans="1:7">
      <c r="A961" s="86"/>
      <c r="B961" s="526"/>
      <c r="C961" s="526"/>
      <c r="D961" t="s">
        <v>19</v>
      </c>
      <c r="E961" s="240">
        <v>5</v>
      </c>
      <c r="G961" s="2">
        <f t="shared" si="17"/>
        <v>116.19999999999999</v>
      </c>
    </row>
    <row r="962" spans="1:7">
      <c r="A962" s="86">
        <v>46053</v>
      </c>
      <c r="B962" s="526" t="s">
        <v>119</v>
      </c>
      <c r="C962" s="526" t="s">
        <v>15</v>
      </c>
      <c r="D962" t="s">
        <v>18</v>
      </c>
      <c r="E962" s="240"/>
      <c r="F962" s="240">
        <v>40</v>
      </c>
      <c r="G962" s="2">
        <f t="shared" si="17"/>
        <v>76.199999999999989</v>
      </c>
    </row>
    <row r="963" spans="1:7">
      <c r="A963" s="86">
        <v>46101</v>
      </c>
      <c r="B963" s="526">
        <v>32720</v>
      </c>
      <c r="C963" s="526" t="s">
        <v>15</v>
      </c>
      <c r="D963" t="s">
        <v>18</v>
      </c>
      <c r="E963" s="240"/>
      <c r="F963" s="240">
        <v>20</v>
      </c>
      <c r="G963" s="2">
        <f t="shared" si="17"/>
        <v>56.199999999999989</v>
      </c>
    </row>
    <row r="964" spans="1:7">
      <c r="A964" s="86">
        <v>46101</v>
      </c>
      <c r="B964" s="526">
        <v>32720</v>
      </c>
      <c r="C964" s="526" t="s">
        <v>15</v>
      </c>
      <c r="D964" t="s">
        <v>19</v>
      </c>
      <c r="E964" s="240"/>
      <c r="F964" s="240">
        <v>5</v>
      </c>
      <c r="G964" s="2">
        <f t="shared" si="17"/>
        <v>51.199999999999989</v>
      </c>
    </row>
    <row r="965" spans="1:7">
      <c r="A965" s="86">
        <v>46105</v>
      </c>
      <c r="B965" s="526">
        <v>32817</v>
      </c>
      <c r="C965" s="526" t="s">
        <v>15</v>
      </c>
      <c r="D965" t="s">
        <v>16</v>
      </c>
      <c r="E965" s="240"/>
      <c r="F965" s="240">
        <v>46.2</v>
      </c>
      <c r="G965" s="2">
        <f t="shared" si="17"/>
        <v>4.9999999999999858</v>
      </c>
    </row>
    <row r="966" spans="1:7">
      <c r="A966" s="86">
        <v>46105</v>
      </c>
      <c r="B966" s="526">
        <v>32817</v>
      </c>
      <c r="C966" s="526" t="s">
        <v>15</v>
      </c>
      <c r="D966" t="s">
        <v>17</v>
      </c>
      <c r="E966" s="240"/>
      <c r="F966" s="240">
        <v>5</v>
      </c>
      <c r="G966" s="2">
        <f t="shared" si="17"/>
        <v>-1.4210854715202004E-14</v>
      </c>
    </row>
    <row r="967" spans="1:7">
      <c r="A967" s="88">
        <v>46081</v>
      </c>
      <c r="B967" s="525" t="s">
        <v>14</v>
      </c>
      <c r="C967" s="525" t="s">
        <v>20</v>
      </c>
      <c r="D967" t="s">
        <v>16</v>
      </c>
      <c r="E967" s="240">
        <v>52.8</v>
      </c>
      <c r="G967" s="2">
        <f t="shared" si="17"/>
        <v>52.799999999999983</v>
      </c>
    </row>
    <row r="968" spans="1:7">
      <c r="B968" s="526"/>
      <c r="C968" s="526"/>
      <c r="D968" t="s">
        <v>17</v>
      </c>
      <c r="E968" s="8">
        <v>10</v>
      </c>
      <c r="G968" s="2">
        <f t="shared" si="17"/>
        <v>62.799999999999983</v>
      </c>
    </row>
    <row r="969" spans="1:7">
      <c r="B969" s="526"/>
      <c r="C969" s="526"/>
      <c r="D969" t="s">
        <v>18</v>
      </c>
      <c r="E969" s="8">
        <v>56</v>
      </c>
      <c r="G969" s="2">
        <f t="shared" si="17"/>
        <v>118.79999999999998</v>
      </c>
    </row>
    <row r="970" spans="1:7">
      <c r="B970" s="526"/>
      <c r="C970" s="526"/>
      <c r="D970" t="s">
        <v>19</v>
      </c>
      <c r="E970" s="8">
        <v>5</v>
      </c>
      <c r="G970" s="2">
        <f t="shared" si="17"/>
        <v>123.79999999999998</v>
      </c>
    </row>
    <row r="971" spans="1:7">
      <c r="A971" s="86">
        <v>46081</v>
      </c>
      <c r="B971" s="526" t="s">
        <v>135</v>
      </c>
      <c r="C971" s="526" t="s">
        <v>20</v>
      </c>
      <c r="D971" t="s">
        <v>18</v>
      </c>
      <c r="F971" s="2">
        <v>30</v>
      </c>
      <c r="G971" s="2">
        <f t="shared" si="17"/>
        <v>93.799999999999983</v>
      </c>
    </row>
    <row r="972" spans="1:7">
      <c r="A972" s="86">
        <v>46101</v>
      </c>
      <c r="B972" s="526">
        <v>32720</v>
      </c>
      <c r="C972" s="526" t="s">
        <v>20</v>
      </c>
      <c r="D972" t="s">
        <v>18</v>
      </c>
      <c r="F972" s="2">
        <v>26</v>
      </c>
      <c r="G972" s="2">
        <f t="shared" si="17"/>
        <v>67.799999999999983</v>
      </c>
    </row>
    <row r="973" spans="1:7">
      <c r="A973" s="86">
        <v>46101</v>
      </c>
      <c r="B973" s="526">
        <v>32720</v>
      </c>
      <c r="C973" s="526" t="s">
        <v>20</v>
      </c>
      <c r="D973" t="s">
        <v>19</v>
      </c>
      <c r="F973" s="2">
        <v>5</v>
      </c>
      <c r="G973" s="2">
        <f t="shared" si="17"/>
        <v>62.799999999999983</v>
      </c>
    </row>
    <row r="974" spans="1:7">
      <c r="A974" s="7">
        <v>46105</v>
      </c>
      <c r="B974" s="526">
        <v>32817</v>
      </c>
      <c r="C974" s="526" t="s">
        <v>20</v>
      </c>
      <c r="D974" t="s">
        <v>16</v>
      </c>
      <c r="F974" s="2">
        <v>52.8</v>
      </c>
      <c r="G974" s="2">
        <f t="shared" si="17"/>
        <v>9.9999999999999858</v>
      </c>
    </row>
    <row r="975" spans="1:7">
      <c r="A975" s="7">
        <v>46105</v>
      </c>
      <c r="B975" s="526">
        <v>32817</v>
      </c>
      <c r="C975" s="526" t="s">
        <v>20</v>
      </c>
      <c r="D975" t="s">
        <v>17</v>
      </c>
      <c r="F975" s="2">
        <v>10</v>
      </c>
      <c r="G975" s="2">
        <f t="shared" si="17"/>
        <v>-1.4210854715202004E-14</v>
      </c>
    </row>
    <row r="976" spans="1:7">
      <c r="A976" s="44">
        <v>46112</v>
      </c>
      <c r="B976" s="525" t="s">
        <v>14</v>
      </c>
      <c r="C976" s="525" t="s">
        <v>23</v>
      </c>
      <c r="D976" t="s">
        <v>16</v>
      </c>
      <c r="E976" s="8">
        <v>56.6</v>
      </c>
      <c r="G976" s="2">
        <f t="shared" si="17"/>
        <v>56.599999999999987</v>
      </c>
    </row>
    <row r="977" spans="1:12">
      <c r="B977" s="526"/>
      <c r="C977" s="526"/>
      <c r="D977" t="s">
        <v>17</v>
      </c>
      <c r="E977" s="8">
        <v>6</v>
      </c>
      <c r="G977" s="2">
        <f t="shared" si="17"/>
        <v>62.599999999999987</v>
      </c>
      <c r="J977" s="542" t="s">
        <v>262</v>
      </c>
      <c r="K977" s="542"/>
      <c r="L977" s="542"/>
    </row>
    <row r="978" spans="1:12">
      <c r="B978" s="526"/>
      <c r="C978" s="526"/>
      <c r="D978" t="s">
        <v>18</v>
      </c>
      <c r="E978" s="8">
        <v>60</v>
      </c>
      <c r="G978" s="2">
        <f t="shared" si="17"/>
        <v>122.6</v>
      </c>
      <c r="I978" s="5">
        <v>2026</v>
      </c>
      <c r="J978" s="525" t="s">
        <v>15</v>
      </c>
      <c r="K978" t="s">
        <v>16</v>
      </c>
      <c r="L978" s="26">
        <v>46.2</v>
      </c>
    </row>
    <row r="979" spans="1:12">
      <c r="B979" s="526"/>
      <c r="C979" s="526"/>
      <c r="D979" t="s">
        <v>19</v>
      </c>
      <c r="E979" s="8">
        <v>5</v>
      </c>
      <c r="G979" s="2">
        <f t="shared" si="17"/>
        <v>127.6</v>
      </c>
      <c r="J979" s="526"/>
      <c r="K979" t="s">
        <v>17</v>
      </c>
      <c r="L979" s="26">
        <v>5</v>
      </c>
    </row>
    <row r="980" spans="1:12">
      <c r="A980" s="86">
        <v>46112</v>
      </c>
      <c r="B980" s="526" t="s">
        <v>124</v>
      </c>
      <c r="C980" s="526" t="s">
        <v>23</v>
      </c>
      <c r="D980" t="s">
        <v>18</v>
      </c>
      <c r="E980" s="240"/>
      <c r="F980" s="240">
        <v>20</v>
      </c>
      <c r="G980" s="2">
        <f t="shared" si="17"/>
        <v>107.6</v>
      </c>
      <c r="J980" s="525" t="s">
        <v>20</v>
      </c>
      <c r="K980" t="s">
        <v>16</v>
      </c>
      <c r="L980" s="240">
        <v>52.8</v>
      </c>
    </row>
    <row r="981" spans="1:12">
      <c r="B981" s="526"/>
      <c r="C981" s="526"/>
      <c r="G981" s="2">
        <f t="shared" si="17"/>
        <v>107.6</v>
      </c>
      <c r="J981" s="526"/>
      <c r="K981" t="s">
        <v>17</v>
      </c>
      <c r="L981" s="8">
        <v>10</v>
      </c>
    </row>
    <row r="982" spans="1:12">
      <c r="B982" s="526"/>
      <c r="C982" s="526"/>
      <c r="G982" s="2">
        <f t="shared" si="17"/>
        <v>107.6</v>
      </c>
      <c r="L982" s="366">
        <f>SUM(L978:L981)</f>
        <v>114</v>
      </c>
    </row>
    <row r="983" spans="1:12">
      <c r="B983" s="526"/>
      <c r="C983" s="526"/>
      <c r="G983" s="2">
        <f t="shared" si="17"/>
        <v>107.6</v>
      </c>
    </row>
    <row r="984" spans="1:12">
      <c r="B984" s="526"/>
      <c r="C984" s="526"/>
      <c r="G984" s="2">
        <f t="shared" si="17"/>
        <v>107.6</v>
      </c>
    </row>
    <row r="985" spans="1:12">
      <c r="B985" s="526"/>
      <c r="C985" s="526"/>
      <c r="G985" s="2">
        <f t="shared" si="17"/>
        <v>107.6</v>
      </c>
      <c r="J985" s="542" t="s">
        <v>262</v>
      </c>
      <c r="K985" s="542"/>
      <c r="L985" s="542"/>
    </row>
    <row r="986" spans="1:12">
      <c r="B986" s="526"/>
      <c r="C986" s="526"/>
      <c r="G986" s="2">
        <f t="shared" si="17"/>
        <v>107.6</v>
      </c>
      <c r="I986" s="5">
        <v>2026</v>
      </c>
      <c r="J986" s="525" t="s">
        <v>23</v>
      </c>
      <c r="K986" t="s">
        <v>16</v>
      </c>
      <c r="L986" s="8">
        <v>56.6</v>
      </c>
    </row>
    <row r="987" spans="1:12">
      <c r="B987" s="526"/>
      <c r="C987" s="526"/>
      <c r="G987" s="2">
        <f t="shared" si="17"/>
        <v>107.6</v>
      </c>
      <c r="J987" s="526"/>
      <c r="K987" t="s">
        <v>17</v>
      </c>
      <c r="L987" s="8">
        <v>6</v>
      </c>
    </row>
    <row r="988" spans="1:12">
      <c r="B988" s="526"/>
      <c r="C988" s="526"/>
      <c r="G988" s="2">
        <f t="shared" si="17"/>
        <v>107.6</v>
      </c>
      <c r="L988" s="113">
        <f>SUM(L986:L987)</f>
        <v>62.6</v>
      </c>
    </row>
    <row r="989" spans="1:12">
      <c r="B989" s="526"/>
      <c r="C989" s="526"/>
      <c r="G989" s="2">
        <f t="shared" si="17"/>
        <v>107.6</v>
      </c>
    </row>
    <row r="990" spans="1:12">
      <c r="B990" s="526"/>
      <c r="C990" s="526"/>
      <c r="G990" s="2">
        <f t="shared" si="17"/>
        <v>107.6</v>
      </c>
    </row>
    <row r="991" spans="1:12">
      <c r="B991" s="526"/>
      <c r="C991" s="526"/>
      <c r="G991" s="2">
        <f t="shared" si="17"/>
        <v>107.6</v>
      </c>
    </row>
    <row r="992" spans="1:12">
      <c r="B992" s="526"/>
      <c r="C992" s="526"/>
      <c r="G992" s="2">
        <f t="shared" si="17"/>
        <v>107.6</v>
      </c>
    </row>
    <row r="993" spans="2:7">
      <c r="B993" s="526"/>
      <c r="C993" s="526"/>
      <c r="G993" s="2">
        <f t="shared" si="17"/>
        <v>107.6</v>
      </c>
    </row>
    <row r="994" spans="2:7">
      <c r="B994" s="526"/>
      <c r="C994" s="526"/>
      <c r="G994" s="2">
        <f t="shared" si="17"/>
        <v>107.6</v>
      </c>
    </row>
    <row r="995" spans="2:7">
      <c r="B995" s="526"/>
      <c r="C995" s="526"/>
      <c r="G995" s="2">
        <f t="shared" si="17"/>
        <v>107.6</v>
      </c>
    </row>
    <row r="996" spans="2:7">
      <c r="B996" s="526"/>
      <c r="C996" s="526"/>
      <c r="G996" s="2">
        <f t="shared" si="17"/>
        <v>107.6</v>
      </c>
    </row>
    <row r="997" spans="2:7">
      <c r="B997" s="526"/>
      <c r="C997" s="526"/>
      <c r="G997" s="2">
        <f t="shared" si="17"/>
        <v>107.6</v>
      </c>
    </row>
    <row r="998" spans="2:7">
      <c r="B998" s="526"/>
      <c r="C998" s="526"/>
      <c r="G998" s="2">
        <f t="shared" si="17"/>
        <v>107.6</v>
      </c>
    </row>
    <row r="999" spans="2:7">
      <c r="B999" s="526"/>
      <c r="C999" s="526"/>
      <c r="G999" s="2">
        <f t="shared" si="17"/>
        <v>107.6</v>
      </c>
    </row>
    <row r="1000" spans="2:7">
      <c r="B1000" s="526"/>
      <c r="C1000" s="526"/>
      <c r="G1000" s="2">
        <f t="shared" si="17"/>
        <v>107.6</v>
      </c>
    </row>
    <row r="1001" spans="2:7">
      <c r="B1001" s="526"/>
      <c r="C1001" s="526"/>
      <c r="G1001" s="2">
        <f t="shared" si="17"/>
        <v>107.6</v>
      </c>
    </row>
    <row r="1002" spans="2:7">
      <c r="B1002" s="526"/>
      <c r="C1002" s="526"/>
      <c r="G1002" s="2">
        <f t="shared" si="17"/>
        <v>107.6</v>
      </c>
    </row>
    <row r="1003" spans="2:7">
      <c r="B1003" s="526"/>
      <c r="C1003" s="526"/>
      <c r="G1003" s="2">
        <f t="shared" si="17"/>
        <v>107.6</v>
      </c>
    </row>
    <row r="1004" spans="2:7">
      <c r="B1004" s="526"/>
      <c r="C1004" s="526"/>
      <c r="G1004" s="2">
        <f t="shared" si="17"/>
        <v>107.6</v>
      </c>
    </row>
    <row r="1005" spans="2:7">
      <c r="B1005" s="526"/>
      <c r="C1005" s="526"/>
      <c r="G1005" s="2">
        <f t="shared" si="17"/>
        <v>107.6</v>
      </c>
    </row>
    <row r="1006" spans="2:7">
      <c r="B1006" s="526"/>
      <c r="C1006" s="526"/>
      <c r="G1006" s="2">
        <f t="shared" si="17"/>
        <v>107.6</v>
      </c>
    </row>
    <row r="1007" spans="2:7">
      <c r="B1007" s="526"/>
      <c r="C1007" s="526"/>
      <c r="G1007" s="2">
        <f t="shared" si="17"/>
        <v>107.6</v>
      </c>
    </row>
    <row r="1008" spans="2:7">
      <c r="B1008" s="526"/>
      <c r="C1008" s="526"/>
      <c r="G1008" s="2">
        <f t="shared" si="17"/>
        <v>107.6</v>
      </c>
    </row>
    <row r="1009" spans="2:7">
      <c r="B1009" s="526"/>
      <c r="C1009" s="526"/>
      <c r="G1009" s="2">
        <f t="shared" si="17"/>
        <v>107.6</v>
      </c>
    </row>
    <row r="1010" spans="2:7">
      <c r="B1010" s="526"/>
      <c r="C1010" s="526"/>
      <c r="G1010" s="2">
        <f t="shared" si="17"/>
        <v>107.6</v>
      </c>
    </row>
    <row r="1011" spans="2:7">
      <c r="B1011" s="526"/>
      <c r="C1011" s="526"/>
      <c r="G1011" s="2">
        <f t="shared" ref="G1011:G1074" si="18">+G1010+E1011-F1011</f>
        <v>107.6</v>
      </c>
    </row>
    <row r="1012" spans="2:7">
      <c r="B1012" s="526"/>
      <c r="C1012" s="526"/>
      <c r="G1012" s="2">
        <f t="shared" si="18"/>
        <v>107.6</v>
      </c>
    </row>
    <row r="1013" spans="2:7">
      <c r="B1013" s="526"/>
      <c r="C1013" s="526"/>
      <c r="G1013" s="2">
        <f t="shared" si="18"/>
        <v>107.6</v>
      </c>
    </row>
    <row r="1014" spans="2:7">
      <c r="B1014" s="526"/>
      <c r="C1014" s="526"/>
      <c r="G1014" s="2">
        <f t="shared" si="18"/>
        <v>107.6</v>
      </c>
    </row>
    <row r="1015" spans="2:7">
      <c r="B1015" s="526"/>
      <c r="C1015" s="526"/>
      <c r="G1015" s="2">
        <f t="shared" si="18"/>
        <v>107.6</v>
      </c>
    </row>
    <row r="1016" spans="2:7">
      <c r="B1016" s="526"/>
      <c r="C1016" s="526"/>
      <c r="G1016" s="2">
        <f t="shared" si="18"/>
        <v>107.6</v>
      </c>
    </row>
    <row r="1017" spans="2:7">
      <c r="B1017" s="526"/>
      <c r="C1017" s="526"/>
      <c r="G1017" s="2">
        <f t="shared" si="18"/>
        <v>107.6</v>
      </c>
    </row>
    <row r="1018" spans="2:7">
      <c r="B1018" s="526"/>
      <c r="C1018" s="526"/>
      <c r="G1018" s="2">
        <f t="shared" si="18"/>
        <v>107.6</v>
      </c>
    </row>
    <row r="1019" spans="2:7">
      <c r="B1019" s="526"/>
      <c r="C1019" s="526"/>
      <c r="G1019" s="2">
        <f t="shared" si="18"/>
        <v>107.6</v>
      </c>
    </row>
    <row r="1020" spans="2:7">
      <c r="B1020" s="526"/>
      <c r="C1020" s="526"/>
      <c r="G1020" s="2">
        <f t="shared" si="18"/>
        <v>107.6</v>
      </c>
    </row>
    <row r="1021" spans="2:7">
      <c r="B1021" s="526"/>
      <c r="C1021" s="526"/>
      <c r="G1021" s="2">
        <f t="shared" si="18"/>
        <v>107.6</v>
      </c>
    </row>
    <row r="1022" spans="2:7">
      <c r="B1022" s="526"/>
      <c r="C1022" s="526"/>
      <c r="G1022" s="2">
        <f t="shared" si="18"/>
        <v>107.6</v>
      </c>
    </row>
    <row r="1023" spans="2:7">
      <c r="B1023" s="526"/>
      <c r="C1023" s="526"/>
      <c r="G1023" s="2">
        <f t="shared" si="18"/>
        <v>107.6</v>
      </c>
    </row>
    <row r="1024" spans="2:7">
      <c r="B1024" s="526"/>
      <c r="C1024" s="526"/>
      <c r="G1024" s="2">
        <f t="shared" si="18"/>
        <v>107.6</v>
      </c>
    </row>
    <row r="1025" spans="2:7">
      <c r="B1025" s="526"/>
      <c r="C1025" s="526"/>
      <c r="G1025" s="2">
        <f t="shared" si="18"/>
        <v>107.6</v>
      </c>
    </row>
    <row r="1026" spans="2:7">
      <c r="B1026" s="526"/>
      <c r="C1026" s="526"/>
      <c r="G1026" s="2">
        <f t="shared" si="18"/>
        <v>107.6</v>
      </c>
    </row>
    <row r="1027" spans="2:7">
      <c r="B1027" s="526"/>
      <c r="C1027" s="526"/>
      <c r="G1027" s="2">
        <f t="shared" si="18"/>
        <v>107.6</v>
      </c>
    </row>
    <row r="1028" spans="2:7">
      <c r="B1028" s="526"/>
      <c r="C1028" s="526"/>
      <c r="G1028" s="2">
        <f t="shared" si="18"/>
        <v>107.6</v>
      </c>
    </row>
    <row r="1029" spans="2:7">
      <c r="B1029" s="526"/>
      <c r="C1029" s="526"/>
      <c r="G1029" s="2">
        <f t="shared" si="18"/>
        <v>107.6</v>
      </c>
    </row>
    <row r="1030" spans="2:7">
      <c r="B1030" s="526"/>
      <c r="C1030" s="526"/>
      <c r="G1030" s="2">
        <f t="shared" si="18"/>
        <v>107.6</v>
      </c>
    </row>
    <row r="1031" spans="2:7">
      <c r="B1031" s="526"/>
      <c r="C1031" s="526"/>
      <c r="G1031" s="2">
        <f t="shared" si="18"/>
        <v>107.6</v>
      </c>
    </row>
    <row r="1032" spans="2:7">
      <c r="B1032" s="526"/>
      <c r="C1032" s="526"/>
      <c r="G1032" s="2">
        <f t="shared" si="18"/>
        <v>107.6</v>
      </c>
    </row>
    <row r="1033" spans="2:7">
      <c r="B1033" s="526"/>
      <c r="C1033" s="526"/>
      <c r="G1033" s="2">
        <f t="shared" si="18"/>
        <v>107.6</v>
      </c>
    </row>
    <row r="1034" spans="2:7">
      <c r="B1034" s="526"/>
      <c r="C1034" s="526"/>
      <c r="G1034" s="2">
        <f t="shared" si="18"/>
        <v>107.6</v>
      </c>
    </row>
    <row r="1035" spans="2:7">
      <c r="B1035" s="526"/>
      <c r="C1035" s="526"/>
      <c r="G1035" s="2">
        <f t="shared" si="18"/>
        <v>107.6</v>
      </c>
    </row>
    <row r="1036" spans="2:7">
      <c r="B1036" s="526"/>
      <c r="C1036" s="526"/>
      <c r="G1036" s="2">
        <f t="shared" si="18"/>
        <v>107.6</v>
      </c>
    </row>
    <row r="1037" spans="2:7">
      <c r="B1037" s="526"/>
      <c r="C1037" s="526"/>
      <c r="G1037" s="2">
        <f t="shared" si="18"/>
        <v>107.6</v>
      </c>
    </row>
    <row r="1038" spans="2:7">
      <c r="B1038" s="526"/>
      <c r="C1038" s="526"/>
      <c r="G1038" s="2">
        <f t="shared" si="18"/>
        <v>107.6</v>
      </c>
    </row>
    <row r="1039" spans="2:7">
      <c r="B1039" s="526"/>
      <c r="C1039" s="526"/>
      <c r="G1039" s="2">
        <f t="shared" si="18"/>
        <v>107.6</v>
      </c>
    </row>
    <row r="1040" spans="2:7">
      <c r="B1040" s="526"/>
      <c r="C1040" s="526"/>
      <c r="G1040" s="2">
        <f t="shared" si="18"/>
        <v>107.6</v>
      </c>
    </row>
    <row r="1041" spans="2:7">
      <c r="B1041" s="526"/>
      <c r="C1041" s="526"/>
      <c r="G1041" s="2">
        <f t="shared" si="18"/>
        <v>107.6</v>
      </c>
    </row>
    <row r="1042" spans="2:7">
      <c r="B1042" s="526"/>
      <c r="C1042" s="526"/>
      <c r="G1042" s="2">
        <f t="shared" si="18"/>
        <v>107.6</v>
      </c>
    </row>
    <row r="1043" spans="2:7">
      <c r="B1043" s="526"/>
      <c r="C1043" s="526"/>
      <c r="G1043" s="2">
        <f t="shared" si="18"/>
        <v>107.6</v>
      </c>
    </row>
    <row r="1044" spans="2:7">
      <c r="B1044" s="526"/>
      <c r="C1044" s="526"/>
      <c r="G1044" s="2">
        <f t="shared" si="18"/>
        <v>107.6</v>
      </c>
    </row>
    <row r="1045" spans="2:7">
      <c r="B1045" s="526"/>
      <c r="C1045" s="526"/>
      <c r="G1045" s="2">
        <f t="shared" si="18"/>
        <v>107.6</v>
      </c>
    </row>
    <row r="1046" spans="2:7">
      <c r="B1046" s="526"/>
      <c r="C1046" s="526"/>
      <c r="G1046" s="2">
        <f t="shared" si="18"/>
        <v>107.6</v>
      </c>
    </row>
    <row r="1047" spans="2:7">
      <c r="B1047" s="526"/>
      <c r="C1047" s="526"/>
      <c r="G1047" s="2">
        <f t="shared" si="18"/>
        <v>107.6</v>
      </c>
    </row>
    <row r="1048" spans="2:7">
      <c r="B1048" s="526"/>
      <c r="C1048" s="526"/>
      <c r="G1048" s="2">
        <f t="shared" si="18"/>
        <v>107.6</v>
      </c>
    </row>
    <row r="1049" spans="2:7">
      <c r="B1049" s="526"/>
      <c r="C1049" s="526"/>
      <c r="G1049" s="2">
        <f t="shared" si="18"/>
        <v>107.6</v>
      </c>
    </row>
    <row r="1050" spans="2:7">
      <c r="B1050" s="526"/>
      <c r="C1050" s="526"/>
      <c r="G1050" s="2">
        <f t="shared" si="18"/>
        <v>107.6</v>
      </c>
    </row>
    <row r="1051" spans="2:7">
      <c r="B1051" s="526"/>
      <c r="C1051" s="526"/>
      <c r="G1051" s="2">
        <f t="shared" si="18"/>
        <v>107.6</v>
      </c>
    </row>
    <row r="1052" spans="2:7">
      <c r="B1052" s="526"/>
      <c r="C1052" s="526"/>
      <c r="G1052" s="2">
        <f t="shared" si="18"/>
        <v>107.6</v>
      </c>
    </row>
    <row r="1053" spans="2:7">
      <c r="B1053" s="526"/>
      <c r="C1053" s="526"/>
      <c r="G1053" s="2">
        <f t="shared" si="18"/>
        <v>107.6</v>
      </c>
    </row>
    <row r="1054" spans="2:7">
      <c r="B1054" s="526"/>
      <c r="C1054" s="526"/>
      <c r="G1054" s="2">
        <f t="shared" si="18"/>
        <v>107.6</v>
      </c>
    </row>
    <row r="1055" spans="2:7">
      <c r="B1055" s="526"/>
      <c r="C1055" s="526"/>
      <c r="G1055" s="2">
        <f t="shared" si="18"/>
        <v>107.6</v>
      </c>
    </row>
    <row r="1056" spans="2:7">
      <c r="B1056" s="526"/>
      <c r="C1056" s="526"/>
      <c r="G1056" s="2">
        <f t="shared" si="18"/>
        <v>107.6</v>
      </c>
    </row>
    <row r="1057" spans="2:7">
      <c r="B1057" s="526"/>
      <c r="C1057" s="526"/>
      <c r="G1057" s="2">
        <f t="shared" si="18"/>
        <v>107.6</v>
      </c>
    </row>
    <row r="1058" spans="2:7">
      <c r="B1058" s="526"/>
      <c r="C1058" s="526"/>
      <c r="G1058" s="2">
        <f t="shared" si="18"/>
        <v>107.6</v>
      </c>
    </row>
    <row r="1059" spans="2:7">
      <c r="B1059" s="526"/>
      <c r="C1059" s="526"/>
      <c r="G1059" s="2">
        <f t="shared" si="18"/>
        <v>107.6</v>
      </c>
    </row>
    <row r="1060" spans="2:7">
      <c r="B1060" s="526"/>
      <c r="C1060" s="526"/>
      <c r="G1060" s="2">
        <f t="shared" si="18"/>
        <v>107.6</v>
      </c>
    </row>
    <row r="1061" spans="2:7">
      <c r="B1061" s="526"/>
      <c r="C1061" s="526"/>
      <c r="G1061" s="2">
        <f t="shared" si="18"/>
        <v>107.6</v>
      </c>
    </row>
    <row r="1062" spans="2:7">
      <c r="B1062" s="526"/>
      <c r="C1062" s="526"/>
      <c r="G1062" s="2">
        <f t="shared" si="18"/>
        <v>107.6</v>
      </c>
    </row>
    <row r="1063" spans="2:7">
      <c r="B1063" s="526"/>
      <c r="C1063" s="526"/>
      <c r="G1063" s="2">
        <f t="shared" si="18"/>
        <v>107.6</v>
      </c>
    </row>
    <row r="1064" spans="2:7">
      <c r="B1064" s="526"/>
      <c r="C1064" s="526"/>
      <c r="G1064" s="2">
        <f t="shared" si="18"/>
        <v>107.6</v>
      </c>
    </row>
    <row r="1065" spans="2:7">
      <c r="B1065" s="526"/>
      <c r="C1065" s="526"/>
      <c r="G1065" s="2">
        <f t="shared" si="18"/>
        <v>107.6</v>
      </c>
    </row>
    <row r="1066" spans="2:7">
      <c r="B1066" s="526"/>
      <c r="C1066" s="526"/>
      <c r="G1066" s="2">
        <f t="shared" si="18"/>
        <v>107.6</v>
      </c>
    </row>
    <row r="1067" spans="2:7">
      <c r="B1067" s="526"/>
      <c r="C1067" s="526"/>
      <c r="G1067" s="2">
        <f t="shared" si="18"/>
        <v>107.6</v>
      </c>
    </row>
    <row r="1068" spans="2:7">
      <c r="B1068" s="526"/>
      <c r="C1068" s="526"/>
      <c r="G1068" s="2">
        <f t="shared" si="18"/>
        <v>107.6</v>
      </c>
    </row>
    <row r="1069" spans="2:7">
      <c r="B1069" s="526"/>
      <c r="C1069" s="526"/>
      <c r="G1069" s="2">
        <f t="shared" si="18"/>
        <v>107.6</v>
      </c>
    </row>
    <row r="1070" spans="2:7">
      <c r="B1070" s="526"/>
      <c r="C1070" s="526"/>
      <c r="G1070" s="2">
        <f t="shared" si="18"/>
        <v>107.6</v>
      </c>
    </row>
    <row r="1071" spans="2:7">
      <c r="B1071" s="526"/>
      <c r="C1071" s="526"/>
      <c r="G1071" s="2">
        <f t="shared" si="18"/>
        <v>107.6</v>
      </c>
    </row>
    <row r="1072" spans="2:7">
      <c r="B1072" s="526"/>
      <c r="C1072" s="526"/>
      <c r="G1072" s="2">
        <f t="shared" si="18"/>
        <v>107.6</v>
      </c>
    </row>
    <row r="1073" spans="2:7">
      <c r="B1073" s="526"/>
      <c r="C1073" s="526"/>
      <c r="G1073" s="2">
        <f t="shared" si="18"/>
        <v>107.6</v>
      </c>
    </row>
    <row r="1074" spans="2:7">
      <c r="B1074" s="526"/>
      <c r="C1074" s="526"/>
      <c r="G1074" s="2">
        <f t="shared" si="18"/>
        <v>107.6</v>
      </c>
    </row>
    <row r="1075" spans="2:7">
      <c r="B1075" s="526"/>
      <c r="C1075" s="526"/>
      <c r="G1075" s="2">
        <f t="shared" ref="G1075:G1138" si="19">+G1074+E1075-F1075</f>
        <v>107.6</v>
      </c>
    </row>
    <row r="1076" spans="2:7">
      <c r="B1076" s="526"/>
      <c r="C1076" s="526"/>
      <c r="G1076" s="2">
        <f t="shared" si="19"/>
        <v>107.6</v>
      </c>
    </row>
    <row r="1077" spans="2:7">
      <c r="B1077" s="526"/>
      <c r="C1077" s="526"/>
      <c r="G1077" s="2">
        <f t="shared" si="19"/>
        <v>107.6</v>
      </c>
    </row>
    <row r="1078" spans="2:7">
      <c r="B1078" s="526"/>
      <c r="C1078" s="526"/>
      <c r="G1078" s="2">
        <f t="shared" si="19"/>
        <v>107.6</v>
      </c>
    </row>
    <row r="1079" spans="2:7">
      <c r="B1079" s="526"/>
      <c r="C1079" s="526"/>
      <c r="G1079" s="2">
        <f t="shared" si="19"/>
        <v>107.6</v>
      </c>
    </row>
    <row r="1080" spans="2:7">
      <c r="B1080" s="526"/>
      <c r="C1080" s="526"/>
      <c r="G1080" s="2">
        <f t="shared" si="19"/>
        <v>107.6</v>
      </c>
    </row>
    <row r="1081" spans="2:7">
      <c r="B1081" s="526"/>
      <c r="C1081" s="526"/>
      <c r="G1081" s="2">
        <f t="shared" si="19"/>
        <v>107.6</v>
      </c>
    </row>
    <row r="1082" spans="2:7">
      <c r="B1082" s="526"/>
      <c r="C1082" s="526"/>
      <c r="G1082" s="2">
        <f t="shared" si="19"/>
        <v>107.6</v>
      </c>
    </row>
    <row r="1083" spans="2:7">
      <c r="B1083" s="526"/>
      <c r="C1083" s="526"/>
      <c r="G1083" s="2">
        <f t="shared" si="19"/>
        <v>107.6</v>
      </c>
    </row>
    <row r="1084" spans="2:7">
      <c r="B1084" s="526"/>
      <c r="C1084" s="526"/>
      <c r="G1084" s="2">
        <f t="shared" si="19"/>
        <v>107.6</v>
      </c>
    </row>
    <row r="1085" spans="2:7">
      <c r="B1085" s="526"/>
      <c r="C1085" s="526"/>
      <c r="G1085" s="2">
        <f t="shared" si="19"/>
        <v>107.6</v>
      </c>
    </row>
    <row r="1086" spans="2:7">
      <c r="B1086" s="526"/>
      <c r="C1086" s="526"/>
      <c r="G1086" s="2">
        <f t="shared" si="19"/>
        <v>107.6</v>
      </c>
    </row>
    <row r="1087" spans="2:7">
      <c r="B1087" s="526"/>
      <c r="C1087" s="526"/>
      <c r="G1087" s="2">
        <f t="shared" si="19"/>
        <v>107.6</v>
      </c>
    </row>
    <row r="1088" spans="2:7">
      <c r="B1088" s="526"/>
      <c r="C1088" s="526"/>
      <c r="G1088" s="2">
        <f t="shared" si="19"/>
        <v>107.6</v>
      </c>
    </row>
    <row r="1089" spans="2:7">
      <c r="B1089" s="526"/>
      <c r="C1089" s="526"/>
      <c r="G1089" s="2">
        <f t="shared" si="19"/>
        <v>107.6</v>
      </c>
    </row>
    <row r="1090" spans="2:7">
      <c r="B1090" s="526"/>
      <c r="C1090" s="526"/>
      <c r="G1090" s="2">
        <f t="shared" si="19"/>
        <v>107.6</v>
      </c>
    </row>
    <row r="1091" spans="2:7">
      <c r="B1091" s="526"/>
      <c r="C1091" s="526"/>
      <c r="G1091" s="2">
        <f t="shared" si="19"/>
        <v>107.6</v>
      </c>
    </row>
    <row r="1092" spans="2:7">
      <c r="B1092" s="526"/>
      <c r="C1092" s="526"/>
      <c r="G1092" s="2">
        <f t="shared" si="19"/>
        <v>107.6</v>
      </c>
    </row>
    <row r="1093" spans="2:7">
      <c r="B1093" s="526"/>
      <c r="C1093" s="526"/>
      <c r="G1093" s="2">
        <f t="shared" si="19"/>
        <v>107.6</v>
      </c>
    </row>
    <row r="1094" spans="2:7">
      <c r="B1094" s="526"/>
      <c r="C1094" s="526"/>
      <c r="G1094" s="2">
        <f t="shared" si="19"/>
        <v>107.6</v>
      </c>
    </row>
    <row r="1095" spans="2:7">
      <c r="B1095" s="526"/>
      <c r="C1095" s="526"/>
      <c r="G1095" s="2">
        <f t="shared" si="19"/>
        <v>107.6</v>
      </c>
    </row>
    <row r="1096" spans="2:7">
      <c r="B1096" s="526"/>
      <c r="C1096" s="526"/>
      <c r="G1096" s="2">
        <f t="shared" si="19"/>
        <v>107.6</v>
      </c>
    </row>
    <row r="1097" spans="2:7">
      <c r="B1097" s="526"/>
      <c r="C1097" s="526"/>
      <c r="G1097" s="2">
        <f t="shared" si="19"/>
        <v>107.6</v>
      </c>
    </row>
    <row r="1098" spans="2:7">
      <c r="B1098" s="526"/>
      <c r="C1098" s="526"/>
      <c r="G1098" s="2">
        <f t="shared" si="19"/>
        <v>107.6</v>
      </c>
    </row>
    <row r="1099" spans="2:7">
      <c r="B1099" s="526"/>
      <c r="C1099" s="526"/>
      <c r="G1099" s="2">
        <f t="shared" si="19"/>
        <v>107.6</v>
      </c>
    </row>
    <row r="1100" spans="2:7">
      <c r="B1100" s="526"/>
      <c r="C1100" s="526"/>
      <c r="G1100" s="2">
        <f t="shared" si="19"/>
        <v>107.6</v>
      </c>
    </row>
    <row r="1101" spans="2:7">
      <c r="B1101" s="526"/>
      <c r="C1101" s="526"/>
      <c r="G1101" s="2">
        <f t="shared" si="19"/>
        <v>107.6</v>
      </c>
    </row>
    <row r="1102" spans="2:7">
      <c r="B1102" s="526"/>
      <c r="C1102" s="526"/>
      <c r="G1102" s="2">
        <f t="shared" si="19"/>
        <v>107.6</v>
      </c>
    </row>
    <row r="1103" spans="2:7">
      <c r="B1103" s="526"/>
      <c r="C1103" s="526"/>
      <c r="G1103" s="2">
        <f t="shared" si="19"/>
        <v>107.6</v>
      </c>
    </row>
    <row r="1104" spans="2:7">
      <c r="B1104" s="526"/>
      <c r="C1104" s="526"/>
      <c r="G1104" s="2">
        <f t="shared" si="19"/>
        <v>107.6</v>
      </c>
    </row>
    <row r="1105" spans="2:7">
      <c r="B1105" s="526"/>
      <c r="C1105" s="526"/>
      <c r="G1105" s="2">
        <f t="shared" si="19"/>
        <v>107.6</v>
      </c>
    </row>
    <row r="1106" spans="2:7">
      <c r="B1106" s="526"/>
      <c r="C1106" s="526"/>
      <c r="G1106" s="2">
        <f t="shared" si="19"/>
        <v>107.6</v>
      </c>
    </row>
    <row r="1107" spans="2:7">
      <c r="B1107" s="526"/>
      <c r="C1107" s="526"/>
      <c r="G1107" s="2">
        <f t="shared" si="19"/>
        <v>107.6</v>
      </c>
    </row>
    <row r="1108" spans="2:7">
      <c r="B1108" s="526"/>
      <c r="C1108" s="526"/>
      <c r="G1108" s="2">
        <f t="shared" si="19"/>
        <v>107.6</v>
      </c>
    </row>
    <row r="1109" spans="2:7">
      <c r="B1109" s="526"/>
      <c r="C1109" s="526"/>
      <c r="G1109" s="2">
        <f t="shared" si="19"/>
        <v>107.6</v>
      </c>
    </row>
    <row r="1110" spans="2:7">
      <c r="B1110" s="526"/>
      <c r="C1110" s="526"/>
      <c r="G1110" s="2">
        <f t="shared" si="19"/>
        <v>107.6</v>
      </c>
    </row>
    <row r="1111" spans="2:7">
      <c r="B1111" s="526"/>
      <c r="C1111" s="526"/>
      <c r="G1111" s="2">
        <f t="shared" si="19"/>
        <v>107.6</v>
      </c>
    </row>
    <row r="1112" spans="2:7">
      <c r="B1112" s="526"/>
      <c r="C1112" s="526"/>
      <c r="G1112" s="2">
        <f t="shared" si="19"/>
        <v>107.6</v>
      </c>
    </row>
    <row r="1113" spans="2:7">
      <c r="B1113" s="526"/>
      <c r="C1113" s="526"/>
      <c r="G1113" s="2">
        <f t="shared" si="19"/>
        <v>107.6</v>
      </c>
    </row>
    <row r="1114" spans="2:7">
      <c r="B1114" s="526"/>
      <c r="C1114" s="526"/>
      <c r="G1114" s="2">
        <f t="shared" si="19"/>
        <v>107.6</v>
      </c>
    </row>
    <row r="1115" spans="2:7">
      <c r="B1115" s="526"/>
      <c r="C1115" s="526"/>
      <c r="G1115" s="2">
        <f t="shared" si="19"/>
        <v>107.6</v>
      </c>
    </row>
    <row r="1116" spans="2:7">
      <c r="B1116" s="526"/>
      <c r="C1116" s="526"/>
      <c r="G1116" s="2">
        <f t="shared" si="19"/>
        <v>107.6</v>
      </c>
    </row>
    <row r="1117" spans="2:7">
      <c r="B1117" s="526"/>
      <c r="C1117" s="526"/>
      <c r="G1117" s="2">
        <f t="shared" si="19"/>
        <v>107.6</v>
      </c>
    </row>
    <row r="1118" spans="2:7">
      <c r="B1118" s="526"/>
      <c r="C1118" s="526"/>
      <c r="G1118" s="2">
        <f t="shared" si="19"/>
        <v>107.6</v>
      </c>
    </row>
    <row r="1119" spans="2:7">
      <c r="B1119" s="526"/>
      <c r="C1119" s="526"/>
      <c r="G1119" s="2">
        <f t="shared" si="19"/>
        <v>107.6</v>
      </c>
    </row>
    <row r="1120" spans="2:7">
      <c r="B1120" s="526"/>
      <c r="C1120" s="526"/>
      <c r="G1120" s="2">
        <f t="shared" si="19"/>
        <v>107.6</v>
      </c>
    </row>
    <row r="1121" spans="2:7">
      <c r="B1121" s="526"/>
      <c r="C1121" s="526"/>
      <c r="G1121" s="2">
        <f t="shared" si="19"/>
        <v>107.6</v>
      </c>
    </row>
    <row r="1122" spans="2:7">
      <c r="B1122" s="526"/>
      <c r="C1122" s="526"/>
      <c r="G1122" s="2">
        <f t="shared" si="19"/>
        <v>107.6</v>
      </c>
    </row>
    <row r="1123" spans="2:7">
      <c r="B1123" s="526"/>
      <c r="C1123" s="526"/>
      <c r="G1123" s="2">
        <f t="shared" si="19"/>
        <v>107.6</v>
      </c>
    </row>
    <row r="1124" spans="2:7">
      <c r="B1124" s="526"/>
      <c r="C1124" s="526"/>
      <c r="G1124" s="2">
        <f t="shared" si="19"/>
        <v>107.6</v>
      </c>
    </row>
    <row r="1125" spans="2:7">
      <c r="B1125" s="526"/>
      <c r="C1125" s="526"/>
      <c r="G1125" s="2">
        <f t="shared" si="19"/>
        <v>107.6</v>
      </c>
    </row>
    <row r="1126" spans="2:7">
      <c r="B1126" s="526"/>
      <c r="C1126" s="526"/>
      <c r="G1126" s="2">
        <f t="shared" si="19"/>
        <v>107.6</v>
      </c>
    </row>
    <row r="1127" spans="2:7">
      <c r="B1127" s="526"/>
      <c r="C1127" s="526"/>
      <c r="G1127" s="2">
        <f t="shared" si="19"/>
        <v>107.6</v>
      </c>
    </row>
    <row r="1128" spans="2:7">
      <c r="B1128" s="526"/>
      <c r="C1128" s="526"/>
      <c r="G1128" s="2">
        <f t="shared" si="19"/>
        <v>107.6</v>
      </c>
    </row>
    <row r="1129" spans="2:7">
      <c r="B1129" s="526"/>
      <c r="C1129" s="526"/>
      <c r="G1129" s="2">
        <f t="shared" si="19"/>
        <v>107.6</v>
      </c>
    </row>
    <row r="1130" spans="2:7">
      <c r="B1130" s="526"/>
      <c r="C1130" s="526"/>
      <c r="G1130" s="2">
        <f t="shared" si="19"/>
        <v>107.6</v>
      </c>
    </row>
    <row r="1131" spans="2:7">
      <c r="B1131" s="526"/>
      <c r="C1131" s="526"/>
      <c r="G1131" s="2">
        <f t="shared" si="19"/>
        <v>107.6</v>
      </c>
    </row>
    <row r="1132" spans="2:7">
      <c r="B1132" s="526"/>
      <c r="C1132" s="526"/>
      <c r="G1132" s="2">
        <f t="shared" si="19"/>
        <v>107.6</v>
      </c>
    </row>
    <row r="1133" spans="2:7">
      <c r="B1133" s="526"/>
      <c r="C1133" s="526"/>
      <c r="G1133" s="2">
        <f t="shared" si="19"/>
        <v>107.6</v>
      </c>
    </row>
    <row r="1134" spans="2:7">
      <c r="B1134" s="526"/>
      <c r="C1134" s="526"/>
      <c r="G1134" s="2">
        <f t="shared" si="19"/>
        <v>107.6</v>
      </c>
    </row>
    <row r="1135" spans="2:7">
      <c r="B1135" s="526"/>
      <c r="C1135" s="526"/>
      <c r="G1135" s="2">
        <f t="shared" si="19"/>
        <v>107.6</v>
      </c>
    </row>
    <row r="1136" spans="2:7">
      <c r="B1136" s="526"/>
      <c r="C1136" s="526"/>
      <c r="G1136" s="2">
        <f t="shared" si="19"/>
        <v>107.6</v>
      </c>
    </row>
    <row r="1137" spans="2:7">
      <c r="B1137" s="526"/>
      <c r="C1137" s="526"/>
      <c r="G1137" s="2">
        <f t="shared" si="19"/>
        <v>107.6</v>
      </c>
    </row>
    <row r="1138" spans="2:7">
      <c r="B1138" s="526"/>
      <c r="C1138" s="526"/>
      <c r="G1138" s="2">
        <f t="shared" si="19"/>
        <v>107.6</v>
      </c>
    </row>
    <row r="1139" spans="2:7">
      <c r="B1139" s="526"/>
      <c r="C1139" s="526"/>
      <c r="G1139" s="2">
        <f t="shared" ref="G1139:G1202" si="20">+G1138+E1139-F1139</f>
        <v>107.6</v>
      </c>
    </row>
    <row r="1140" spans="2:7">
      <c r="B1140" s="526"/>
      <c r="C1140" s="526"/>
      <c r="G1140" s="2">
        <f t="shared" si="20"/>
        <v>107.6</v>
      </c>
    </row>
    <row r="1141" spans="2:7">
      <c r="B1141" s="526"/>
      <c r="C1141" s="526"/>
      <c r="G1141" s="2">
        <f t="shared" si="20"/>
        <v>107.6</v>
      </c>
    </row>
    <row r="1142" spans="2:7">
      <c r="B1142" s="526"/>
      <c r="C1142" s="526"/>
      <c r="G1142" s="2">
        <f t="shared" si="20"/>
        <v>107.6</v>
      </c>
    </row>
    <row r="1143" spans="2:7">
      <c r="B1143" s="526"/>
      <c r="C1143" s="526"/>
      <c r="G1143" s="2">
        <f t="shared" si="20"/>
        <v>107.6</v>
      </c>
    </row>
    <row r="1144" spans="2:7">
      <c r="B1144" s="526"/>
      <c r="C1144" s="526"/>
      <c r="G1144" s="2">
        <f t="shared" si="20"/>
        <v>107.6</v>
      </c>
    </row>
    <row r="1145" spans="2:7">
      <c r="B1145" s="526"/>
      <c r="C1145" s="526"/>
      <c r="G1145" s="2">
        <f t="shared" si="20"/>
        <v>107.6</v>
      </c>
    </row>
    <row r="1146" spans="2:7">
      <c r="B1146" s="526"/>
      <c r="C1146" s="526"/>
      <c r="G1146" s="2">
        <f t="shared" si="20"/>
        <v>107.6</v>
      </c>
    </row>
    <row r="1147" spans="2:7">
      <c r="B1147" s="526"/>
      <c r="C1147" s="526"/>
      <c r="G1147" s="2">
        <f t="shared" si="20"/>
        <v>107.6</v>
      </c>
    </row>
    <row r="1148" spans="2:7">
      <c r="B1148" s="526"/>
      <c r="C1148" s="526"/>
      <c r="G1148" s="2">
        <f t="shared" si="20"/>
        <v>107.6</v>
      </c>
    </row>
    <row r="1149" spans="2:7">
      <c r="B1149" s="526"/>
      <c r="C1149" s="526"/>
      <c r="G1149" s="2">
        <f t="shared" si="20"/>
        <v>107.6</v>
      </c>
    </row>
    <row r="1150" spans="2:7">
      <c r="B1150" s="526"/>
      <c r="C1150" s="526"/>
      <c r="G1150" s="2">
        <f t="shared" si="20"/>
        <v>107.6</v>
      </c>
    </row>
    <row r="1151" spans="2:7">
      <c r="B1151" s="526"/>
      <c r="C1151" s="526"/>
      <c r="G1151" s="2">
        <f t="shared" si="20"/>
        <v>107.6</v>
      </c>
    </row>
    <row r="1152" spans="2:7">
      <c r="B1152" s="526"/>
      <c r="C1152" s="526"/>
      <c r="G1152" s="2">
        <f t="shared" si="20"/>
        <v>107.6</v>
      </c>
    </row>
    <row r="1153" spans="2:7">
      <c r="B1153" s="526"/>
      <c r="C1153" s="526"/>
      <c r="G1153" s="2">
        <f t="shared" si="20"/>
        <v>107.6</v>
      </c>
    </row>
    <row r="1154" spans="2:7">
      <c r="B1154" s="526"/>
      <c r="C1154" s="526"/>
      <c r="G1154" s="2">
        <f t="shared" si="20"/>
        <v>107.6</v>
      </c>
    </row>
    <row r="1155" spans="2:7">
      <c r="B1155" s="526"/>
      <c r="C1155" s="526"/>
      <c r="G1155" s="2">
        <f t="shared" si="20"/>
        <v>107.6</v>
      </c>
    </row>
    <row r="1156" spans="2:7">
      <c r="B1156" s="526"/>
      <c r="C1156" s="526"/>
      <c r="G1156" s="2">
        <f t="shared" si="20"/>
        <v>107.6</v>
      </c>
    </row>
    <row r="1157" spans="2:7">
      <c r="B1157" s="526"/>
      <c r="C1157" s="526"/>
      <c r="G1157" s="2">
        <f t="shared" si="20"/>
        <v>107.6</v>
      </c>
    </row>
    <row r="1158" spans="2:7">
      <c r="B1158" s="526"/>
      <c r="C1158" s="526"/>
      <c r="G1158" s="2">
        <f t="shared" si="20"/>
        <v>107.6</v>
      </c>
    </row>
    <row r="1159" spans="2:7">
      <c r="B1159" s="526"/>
      <c r="C1159" s="526"/>
      <c r="G1159" s="2">
        <f t="shared" si="20"/>
        <v>107.6</v>
      </c>
    </row>
    <row r="1160" spans="2:7">
      <c r="B1160" s="526"/>
      <c r="C1160" s="526"/>
      <c r="G1160" s="2">
        <f t="shared" si="20"/>
        <v>107.6</v>
      </c>
    </row>
    <row r="1161" spans="2:7">
      <c r="B1161" s="526"/>
      <c r="C1161" s="526"/>
      <c r="G1161" s="2">
        <f t="shared" si="20"/>
        <v>107.6</v>
      </c>
    </row>
    <row r="1162" spans="2:7">
      <c r="B1162" s="526"/>
      <c r="C1162" s="526"/>
      <c r="G1162" s="2">
        <f t="shared" si="20"/>
        <v>107.6</v>
      </c>
    </row>
    <row r="1163" spans="2:7">
      <c r="B1163" s="526"/>
      <c r="C1163" s="526"/>
      <c r="G1163" s="2">
        <f t="shared" si="20"/>
        <v>107.6</v>
      </c>
    </row>
    <row r="1164" spans="2:7">
      <c r="B1164" s="526"/>
      <c r="C1164" s="526"/>
      <c r="G1164" s="2">
        <f t="shared" si="20"/>
        <v>107.6</v>
      </c>
    </row>
    <row r="1165" spans="2:7">
      <c r="B1165" s="526"/>
      <c r="C1165" s="526"/>
      <c r="G1165" s="2">
        <f t="shared" si="20"/>
        <v>107.6</v>
      </c>
    </row>
    <row r="1166" spans="2:7">
      <c r="B1166" s="526"/>
      <c r="C1166" s="526"/>
      <c r="G1166" s="2">
        <f t="shared" si="20"/>
        <v>107.6</v>
      </c>
    </row>
    <row r="1167" spans="2:7">
      <c r="B1167" s="526"/>
      <c r="C1167" s="526"/>
      <c r="G1167" s="2">
        <f t="shared" si="20"/>
        <v>107.6</v>
      </c>
    </row>
    <row r="1168" spans="2:7">
      <c r="B1168" s="526"/>
      <c r="C1168" s="526"/>
      <c r="G1168" s="2">
        <f t="shared" si="20"/>
        <v>107.6</v>
      </c>
    </row>
    <row r="1169" spans="2:7">
      <c r="B1169" s="526"/>
      <c r="C1169" s="526"/>
      <c r="G1169" s="2">
        <f t="shared" si="20"/>
        <v>107.6</v>
      </c>
    </row>
    <row r="1170" spans="2:7">
      <c r="B1170" s="526"/>
      <c r="C1170" s="526"/>
      <c r="G1170" s="2">
        <f t="shared" si="20"/>
        <v>107.6</v>
      </c>
    </row>
    <row r="1171" spans="2:7">
      <c r="B1171" s="526"/>
      <c r="C1171" s="526"/>
      <c r="G1171" s="2">
        <f t="shared" si="20"/>
        <v>107.6</v>
      </c>
    </row>
    <row r="1172" spans="2:7">
      <c r="B1172" s="526"/>
      <c r="C1172" s="526"/>
      <c r="G1172" s="2">
        <f t="shared" si="20"/>
        <v>107.6</v>
      </c>
    </row>
    <row r="1173" spans="2:7">
      <c r="B1173" s="526"/>
      <c r="C1173" s="526"/>
      <c r="G1173" s="2">
        <f t="shared" si="20"/>
        <v>107.6</v>
      </c>
    </row>
    <row r="1174" spans="2:7">
      <c r="B1174" s="526"/>
      <c r="C1174" s="526"/>
      <c r="G1174" s="2">
        <f t="shared" si="20"/>
        <v>107.6</v>
      </c>
    </row>
    <row r="1175" spans="2:7">
      <c r="B1175" s="526"/>
      <c r="C1175" s="526"/>
      <c r="G1175" s="2">
        <f t="shared" si="20"/>
        <v>107.6</v>
      </c>
    </row>
    <row r="1176" spans="2:7">
      <c r="B1176" s="526"/>
      <c r="C1176" s="526"/>
      <c r="G1176" s="2">
        <f t="shared" si="20"/>
        <v>107.6</v>
      </c>
    </row>
    <row r="1177" spans="2:7">
      <c r="B1177" s="526"/>
      <c r="C1177" s="526"/>
      <c r="G1177" s="2">
        <f t="shared" si="20"/>
        <v>107.6</v>
      </c>
    </row>
    <row r="1178" spans="2:7">
      <c r="B1178" s="526"/>
      <c r="C1178" s="526"/>
      <c r="G1178" s="2">
        <f t="shared" si="20"/>
        <v>107.6</v>
      </c>
    </row>
    <row r="1179" spans="2:7">
      <c r="B1179" s="526"/>
      <c r="C1179" s="526"/>
      <c r="G1179" s="2">
        <f t="shared" si="20"/>
        <v>107.6</v>
      </c>
    </row>
    <row r="1180" spans="2:7">
      <c r="B1180" s="526"/>
      <c r="C1180" s="526"/>
      <c r="G1180" s="2">
        <f t="shared" si="20"/>
        <v>107.6</v>
      </c>
    </row>
    <row r="1181" spans="2:7">
      <c r="B1181" s="526"/>
      <c r="C1181" s="526"/>
      <c r="G1181" s="2">
        <f t="shared" si="20"/>
        <v>107.6</v>
      </c>
    </row>
    <row r="1182" spans="2:7">
      <c r="B1182" s="526"/>
      <c r="C1182" s="526"/>
      <c r="G1182" s="2">
        <f t="shared" si="20"/>
        <v>107.6</v>
      </c>
    </row>
    <row r="1183" spans="2:7">
      <c r="B1183" s="526"/>
      <c r="C1183" s="526"/>
      <c r="G1183" s="2">
        <f t="shared" si="20"/>
        <v>107.6</v>
      </c>
    </row>
    <row r="1184" spans="2:7">
      <c r="B1184" s="526"/>
      <c r="C1184" s="526"/>
      <c r="G1184" s="2">
        <f t="shared" si="20"/>
        <v>107.6</v>
      </c>
    </row>
    <row r="1185" spans="2:7">
      <c r="B1185" s="526"/>
      <c r="C1185" s="526"/>
      <c r="G1185" s="2">
        <f t="shared" si="20"/>
        <v>107.6</v>
      </c>
    </row>
    <row r="1186" spans="2:7">
      <c r="B1186" s="526"/>
      <c r="C1186" s="526"/>
      <c r="G1186" s="2">
        <f t="shared" si="20"/>
        <v>107.6</v>
      </c>
    </row>
    <row r="1187" spans="2:7">
      <c r="B1187" s="526"/>
      <c r="C1187" s="526"/>
      <c r="G1187" s="2">
        <f t="shared" si="20"/>
        <v>107.6</v>
      </c>
    </row>
    <row r="1188" spans="2:7">
      <c r="B1188" s="526"/>
      <c r="C1188" s="526"/>
      <c r="G1188" s="2">
        <f t="shared" si="20"/>
        <v>107.6</v>
      </c>
    </row>
    <row r="1189" spans="2:7">
      <c r="B1189" s="526"/>
      <c r="C1189" s="526"/>
      <c r="G1189" s="2">
        <f t="shared" si="20"/>
        <v>107.6</v>
      </c>
    </row>
    <row r="1190" spans="2:7">
      <c r="B1190" s="526"/>
      <c r="C1190" s="526"/>
      <c r="G1190" s="2">
        <f t="shared" si="20"/>
        <v>107.6</v>
      </c>
    </row>
    <row r="1191" spans="2:7">
      <c r="B1191" s="526"/>
      <c r="C1191" s="526"/>
      <c r="G1191" s="2">
        <f t="shared" si="20"/>
        <v>107.6</v>
      </c>
    </row>
    <row r="1192" spans="2:7">
      <c r="B1192" s="526"/>
      <c r="C1192" s="526"/>
      <c r="G1192" s="2">
        <f t="shared" si="20"/>
        <v>107.6</v>
      </c>
    </row>
    <row r="1193" spans="2:7">
      <c r="B1193" s="526"/>
      <c r="C1193" s="526"/>
      <c r="G1193" s="2">
        <f t="shared" si="20"/>
        <v>107.6</v>
      </c>
    </row>
    <row r="1194" spans="2:7">
      <c r="B1194" s="526"/>
      <c r="C1194" s="526"/>
      <c r="G1194" s="2">
        <f t="shared" si="20"/>
        <v>107.6</v>
      </c>
    </row>
    <row r="1195" spans="2:7">
      <c r="B1195" s="526"/>
      <c r="C1195" s="526"/>
      <c r="G1195" s="2">
        <f t="shared" si="20"/>
        <v>107.6</v>
      </c>
    </row>
    <row r="1196" spans="2:7">
      <c r="B1196" s="526"/>
      <c r="C1196" s="526"/>
      <c r="G1196" s="2">
        <f t="shared" si="20"/>
        <v>107.6</v>
      </c>
    </row>
    <row r="1197" spans="2:7">
      <c r="B1197" s="526"/>
      <c r="C1197" s="526"/>
      <c r="G1197" s="2">
        <f t="shared" si="20"/>
        <v>107.6</v>
      </c>
    </row>
    <row r="1198" spans="2:7">
      <c r="B1198" s="526"/>
      <c r="C1198" s="526"/>
      <c r="G1198" s="2">
        <f t="shared" si="20"/>
        <v>107.6</v>
      </c>
    </row>
    <row r="1199" spans="2:7">
      <c r="B1199" s="526"/>
      <c r="C1199" s="526"/>
      <c r="G1199" s="2">
        <f t="shared" si="20"/>
        <v>107.6</v>
      </c>
    </row>
    <row r="1200" spans="2:7">
      <c r="B1200" s="526"/>
      <c r="C1200" s="526"/>
      <c r="G1200" s="2">
        <f t="shared" si="20"/>
        <v>107.6</v>
      </c>
    </row>
    <row r="1201" spans="2:7">
      <c r="B1201" s="526"/>
      <c r="C1201" s="526"/>
      <c r="G1201" s="2">
        <f t="shared" si="20"/>
        <v>107.6</v>
      </c>
    </row>
    <row r="1202" spans="2:7">
      <c r="B1202" s="526"/>
      <c r="C1202" s="526"/>
      <c r="G1202" s="2">
        <f t="shared" si="20"/>
        <v>107.6</v>
      </c>
    </row>
    <row r="1203" spans="2:7">
      <c r="B1203" s="526"/>
      <c r="C1203" s="526"/>
      <c r="G1203" s="2">
        <f t="shared" ref="G1203:G1266" si="21">+G1202+E1203-F1203</f>
        <v>107.6</v>
      </c>
    </row>
    <row r="1204" spans="2:7">
      <c r="B1204" s="526"/>
      <c r="C1204" s="526"/>
      <c r="G1204" s="2">
        <f t="shared" si="21"/>
        <v>107.6</v>
      </c>
    </row>
    <row r="1205" spans="2:7">
      <c r="B1205" s="526"/>
      <c r="C1205" s="526"/>
      <c r="G1205" s="2">
        <f t="shared" si="21"/>
        <v>107.6</v>
      </c>
    </row>
    <row r="1206" spans="2:7">
      <c r="B1206" s="526"/>
      <c r="C1206" s="526"/>
      <c r="G1206" s="2">
        <f t="shared" si="21"/>
        <v>107.6</v>
      </c>
    </row>
    <row r="1207" spans="2:7">
      <c r="B1207" s="526"/>
      <c r="C1207" s="526"/>
      <c r="G1207" s="2">
        <f t="shared" si="21"/>
        <v>107.6</v>
      </c>
    </row>
    <row r="1208" spans="2:7">
      <c r="B1208" s="526"/>
      <c r="C1208" s="526"/>
      <c r="G1208" s="2">
        <f t="shared" si="21"/>
        <v>107.6</v>
      </c>
    </row>
    <row r="1209" spans="2:7">
      <c r="B1209" s="526"/>
      <c r="C1209" s="526"/>
      <c r="G1209" s="2">
        <f t="shared" si="21"/>
        <v>107.6</v>
      </c>
    </row>
    <row r="1210" spans="2:7">
      <c r="B1210" s="526"/>
      <c r="C1210" s="526"/>
      <c r="G1210" s="2">
        <f t="shared" si="21"/>
        <v>107.6</v>
      </c>
    </row>
    <row r="1211" spans="2:7">
      <c r="B1211" s="526"/>
      <c r="C1211" s="526"/>
      <c r="G1211" s="2">
        <f t="shared" si="21"/>
        <v>107.6</v>
      </c>
    </row>
    <row r="1212" spans="2:7">
      <c r="B1212" s="526"/>
      <c r="C1212" s="526"/>
      <c r="G1212" s="2">
        <f t="shared" si="21"/>
        <v>107.6</v>
      </c>
    </row>
    <row r="1213" spans="2:7">
      <c r="B1213" s="526"/>
      <c r="C1213" s="526"/>
      <c r="G1213" s="2">
        <f t="shared" si="21"/>
        <v>107.6</v>
      </c>
    </row>
    <row r="1214" spans="2:7">
      <c r="B1214" s="526"/>
      <c r="C1214" s="526"/>
      <c r="G1214" s="2">
        <f t="shared" si="21"/>
        <v>107.6</v>
      </c>
    </row>
    <row r="1215" spans="2:7">
      <c r="B1215" s="526"/>
      <c r="C1215" s="526"/>
      <c r="G1215" s="2">
        <f t="shared" si="21"/>
        <v>107.6</v>
      </c>
    </row>
    <row r="1216" spans="2:7">
      <c r="B1216" s="526"/>
      <c r="C1216" s="526"/>
      <c r="G1216" s="2">
        <f t="shared" si="21"/>
        <v>107.6</v>
      </c>
    </row>
    <row r="1217" spans="2:7">
      <c r="B1217" s="526"/>
      <c r="C1217" s="526"/>
      <c r="G1217" s="2">
        <f t="shared" si="21"/>
        <v>107.6</v>
      </c>
    </row>
    <row r="1218" spans="2:7">
      <c r="B1218" s="526"/>
      <c r="C1218" s="526"/>
      <c r="G1218" s="2">
        <f t="shared" si="21"/>
        <v>107.6</v>
      </c>
    </row>
    <row r="1219" spans="2:7">
      <c r="B1219" s="526"/>
      <c r="C1219" s="526"/>
      <c r="G1219" s="2">
        <f t="shared" si="21"/>
        <v>107.6</v>
      </c>
    </row>
    <row r="1220" spans="2:7">
      <c r="B1220" s="526"/>
      <c r="C1220" s="526"/>
      <c r="G1220" s="2">
        <f t="shared" si="21"/>
        <v>107.6</v>
      </c>
    </row>
    <row r="1221" spans="2:7">
      <c r="B1221" s="526"/>
      <c r="C1221" s="526"/>
      <c r="G1221" s="2">
        <f t="shared" si="21"/>
        <v>107.6</v>
      </c>
    </row>
    <row r="1222" spans="2:7">
      <c r="B1222" s="526"/>
      <c r="C1222" s="526"/>
      <c r="G1222" s="2">
        <f t="shared" si="21"/>
        <v>107.6</v>
      </c>
    </row>
    <row r="1223" spans="2:7">
      <c r="B1223" s="526"/>
      <c r="C1223" s="526"/>
      <c r="G1223" s="2">
        <f t="shared" si="21"/>
        <v>107.6</v>
      </c>
    </row>
    <row r="1224" spans="2:7">
      <c r="B1224" s="526"/>
      <c r="C1224" s="526"/>
      <c r="G1224" s="2">
        <f t="shared" si="21"/>
        <v>107.6</v>
      </c>
    </row>
    <row r="1225" spans="2:7">
      <c r="B1225" s="526"/>
      <c r="C1225" s="526"/>
      <c r="G1225" s="2">
        <f t="shared" si="21"/>
        <v>107.6</v>
      </c>
    </row>
    <row r="1226" spans="2:7">
      <c r="B1226" s="526"/>
      <c r="C1226" s="526"/>
      <c r="G1226" s="2">
        <f t="shared" si="21"/>
        <v>107.6</v>
      </c>
    </row>
    <row r="1227" spans="2:7">
      <c r="B1227" s="526"/>
      <c r="C1227" s="526"/>
      <c r="G1227" s="2">
        <f t="shared" si="21"/>
        <v>107.6</v>
      </c>
    </row>
    <row r="1228" spans="2:7">
      <c r="B1228" s="526"/>
      <c r="C1228" s="526"/>
      <c r="G1228" s="2">
        <f t="shared" si="21"/>
        <v>107.6</v>
      </c>
    </row>
    <row r="1229" spans="2:7">
      <c r="B1229" s="526"/>
      <c r="C1229" s="526"/>
      <c r="G1229" s="2">
        <f t="shared" si="21"/>
        <v>107.6</v>
      </c>
    </row>
    <row r="1230" spans="2:7">
      <c r="B1230" s="526"/>
      <c r="C1230" s="526"/>
      <c r="G1230" s="2">
        <f t="shared" si="21"/>
        <v>107.6</v>
      </c>
    </row>
    <row r="1231" spans="2:7">
      <c r="B1231" s="526"/>
      <c r="C1231" s="526"/>
      <c r="G1231" s="2">
        <f t="shared" si="21"/>
        <v>107.6</v>
      </c>
    </row>
    <row r="1232" spans="2:7">
      <c r="B1232" s="526"/>
      <c r="C1232" s="526"/>
      <c r="G1232" s="2">
        <f t="shared" si="21"/>
        <v>107.6</v>
      </c>
    </row>
    <row r="1233" spans="2:7">
      <c r="B1233" s="526"/>
      <c r="C1233" s="526"/>
      <c r="G1233" s="2">
        <f t="shared" si="21"/>
        <v>107.6</v>
      </c>
    </row>
    <row r="1234" spans="2:7">
      <c r="B1234" s="526"/>
      <c r="C1234" s="526"/>
      <c r="G1234" s="2">
        <f t="shared" si="21"/>
        <v>107.6</v>
      </c>
    </row>
    <row r="1235" spans="2:7">
      <c r="B1235" s="526"/>
      <c r="C1235" s="526"/>
      <c r="G1235" s="2">
        <f t="shared" si="21"/>
        <v>107.6</v>
      </c>
    </row>
    <row r="1236" spans="2:7">
      <c r="B1236" s="526"/>
      <c r="C1236" s="526"/>
      <c r="G1236" s="2">
        <f t="shared" si="21"/>
        <v>107.6</v>
      </c>
    </row>
    <row r="1237" spans="2:7">
      <c r="B1237" s="526"/>
      <c r="C1237" s="526"/>
      <c r="G1237" s="2">
        <f t="shared" si="21"/>
        <v>107.6</v>
      </c>
    </row>
    <row r="1238" spans="2:7">
      <c r="B1238" s="526"/>
      <c r="C1238" s="526"/>
      <c r="G1238" s="2">
        <f t="shared" si="21"/>
        <v>107.6</v>
      </c>
    </row>
    <row r="1239" spans="2:7">
      <c r="B1239" s="526"/>
      <c r="C1239" s="526"/>
      <c r="G1239" s="2">
        <f t="shared" si="21"/>
        <v>107.6</v>
      </c>
    </row>
    <row r="1240" spans="2:7">
      <c r="B1240" s="526"/>
      <c r="C1240" s="526"/>
      <c r="G1240" s="2">
        <f t="shared" si="21"/>
        <v>107.6</v>
      </c>
    </row>
    <row r="1241" spans="2:7">
      <c r="B1241" s="526"/>
      <c r="C1241" s="526"/>
      <c r="G1241" s="2">
        <f t="shared" si="21"/>
        <v>107.6</v>
      </c>
    </row>
    <row r="1242" spans="2:7">
      <c r="B1242" s="526"/>
      <c r="C1242" s="526"/>
      <c r="G1242" s="2">
        <f t="shared" si="21"/>
        <v>107.6</v>
      </c>
    </row>
    <row r="1243" spans="2:7">
      <c r="B1243" s="526"/>
      <c r="C1243" s="526"/>
      <c r="G1243" s="2">
        <f t="shared" si="21"/>
        <v>107.6</v>
      </c>
    </row>
    <row r="1244" spans="2:7">
      <c r="B1244" s="526"/>
      <c r="C1244" s="526"/>
      <c r="G1244" s="2">
        <f t="shared" si="21"/>
        <v>107.6</v>
      </c>
    </row>
    <row r="1245" spans="2:7">
      <c r="B1245" s="526"/>
      <c r="C1245" s="526"/>
      <c r="G1245" s="2">
        <f t="shared" si="21"/>
        <v>107.6</v>
      </c>
    </row>
    <row r="1246" spans="2:7">
      <c r="B1246" s="526"/>
      <c r="C1246" s="526"/>
      <c r="G1246" s="2">
        <f t="shared" si="21"/>
        <v>107.6</v>
      </c>
    </row>
    <row r="1247" spans="2:7">
      <c r="B1247" s="526"/>
      <c r="C1247" s="526"/>
      <c r="G1247" s="2">
        <f t="shared" si="21"/>
        <v>107.6</v>
      </c>
    </row>
    <row r="1248" spans="2:7">
      <c r="B1248" s="526"/>
      <c r="C1248" s="526"/>
      <c r="G1248" s="2">
        <f t="shared" si="21"/>
        <v>107.6</v>
      </c>
    </row>
    <row r="1249" spans="2:7">
      <c r="B1249" s="526"/>
      <c r="C1249" s="526"/>
      <c r="G1249" s="2">
        <f t="shared" si="21"/>
        <v>107.6</v>
      </c>
    </row>
    <row r="1250" spans="2:7">
      <c r="B1250" s="526"/>
      <c r="C1250" s="526"/>
      <c r="G1250" s="2">
        <f t="shared" si="21"/>
        <v>107.6</v>
      </c>
    </row>
    <row r="1251" spans="2:7">
      <c r="B1251" s="526"/>
      <c r="C1251" s="526"/>
      <c r="G1251" s="2">
        <f t="shared" si="21"/>
        <v>107.6</v>
      </c>
    </row>
    <row r="1252" spans="2:7">
      <c r="B1252" s="526"/>
      <c r="C1252" s="526"/>
      <c r="G1252" s="2">
        <f t="shared" si="21"/>
        <v>107.6</v>
      </c>
    </row>
    <row r="1253" spans="2:7">
      <c r="B1253" s="526"/>
      <c r="C1253" s="526"/>
      <c r="G1253" s="2">
        <f t="shared" si="21"/>
        <v>107.6</v>
      </c>
    </row>
    <row r="1254" spans="2:7">
      <c r="B1254" s="526"/>
      <c r="C1254" s="526"/>
      <c r="G1254" s="2">
        <f t="shared" si="21"/>
        <v>107.6</v>
      </c>
    </row>
    <row r="1255" spans="2:7">
      <c r="B1255" s="526"/>
      <c r="C1255" s="526"/>
      <c r="G1255" s="2">
        <f t="shared" si="21"/>
        <v>107.6</v>
      </c>
    </row>
    <row r="1256" spans="2:7">
      <c r="B1256" s="526"/>
      <c r="C1256" s="526"/>
      <c r="G1256" s="2">
        <f t="shared" si="21"/>
        <v>107.6</v>
      </c>
    </row>
    <row r="1257" spans="2:7">
      <c r="B1257" s="526"/>
      <c r="C1257" s="526"/>
      <c r="G1257" s="2">
        <f t="shared" si="21"/>
        <v>107.6</v>
      </c>
    </row>
    <row r="1258" spans="2:7">
      <c r="B1258" s="526"/>
      <c r="C1258" s="526"/>
      <c r="G1258" s="2">
        <f t="shared" si="21"/>
        <v>107.6</v>
      </c>
    </row>
    <row r="1259" spans="2:7">
      <c r="B1259" s="526"/>
      <c r="C1259" s="526"/>
      <c r="G1259" s="2">
        <f t="shared" si="21"/>
        <v>107.6</v>
      </c>
    </row>
    <row r="1260" spans="2:7">
      <c r="B1260" s="526"/>
      <c r="C1260" s="526"/>
      <c r="G1260" s="2">
        <f t="shared" si="21"/>
        <v>107.6</v>
      </c>
    </row>
    <row r="1261" spans="2:7">
      <c r="B1261" s="526"/>
      <c r="C1261" s="526"/>
      <c r="G1261" s="2">
        <f t="shared" si="21"/>
        <v>107.6</v>
      </c>
    </row>
    <row r="1262" spans="2:7">
      <c r="B1262" s="526"/>
      <c r="C1262" s="526"/>
      <c r="G1262" s="2">
        <f t="shared" si="21"/>
        <v>107.6</v>
      </c>
    </row>
    <row r="1263" spans="2:7">
      <c r="B1263" s="526"/>
      <c r="C1263" s="526"/>
      <c r="G1263" s="2">
        <f t="shared" si="21"/>
        <v>107.6</v>
      </c>
    </row>
    <row r="1264" spans="2:7">
      <c r="B1264" s="526"/>
      <c r="C1264" s="526"/>
      <c r="G1264" s="2">
        <f t="shared" si="21"/>
        <v>107.6</v>
      </c>
    </row>
    <row r="1265" spans="2:7">
      <c r="B1265" s="526"/>
      <c r="C1265" s="526"/>
      <c r="G1265" s="2">
        <f t="shared" si="21"/>
        <v>107.6</v>
      </c>
    </row>
    <row r="1266" spans="2:7">
      <c r="B1266" s="526"/>
      <c r="C1266" s="526"/>
      <c r="G1266" s="2">
        <f t="shared" si="21"/>
        <v>107.6</v>
      </c>
    </row>
    <row r="1267" spans="2:7">
      <c r="B1267" s="526"/>
      <c r="C1267" s="526"/>
      <c r="G1267" s="2">
        <f t="shared" ref="G1267:G1328" si="22">+G1266+E1267-F1267</f>
        <v>107.6</v>
      </c>
    </row>
    <row r="1268" spans="2:7">
      <c r="B1268" s="526"/>
      <c r="C1268" s="526"/>
      <c r="G1268" s="2">
        <f t="shared" si="22"/>
        <v>107.6</v>
      </c>
    </row>
    <row r="1269" spans="2:7">
      <c r="B1269" s="526"/>
      <c r="C1269" s="526"/>
      <c r="G1269" s="2">
        <f t="shared" si="22"/>
        <v>107.6</v>
      </c>
    </row>
    <row r="1270" spans="2:7">
      <c r="B1270" s="526"/>
      <c r="C1270" s="526"/>
      <c r="G1270" s="2">
        <f t="shared" si="22"/>
        <v>107.6</v>
      </c>
    </row>
    <row r="1271" spans="2:7">
      <c r="B1271" s="526"/>
      <c r="C1271" s="526"/>
      <c r="G1271" s="2">
        <f t="shared" si="22"/>
        <v>107.6</v>
      </c>
    </row>
    <row r="1272" spans="2:7">
      <c r="B1272" s="526"/>
      <c r="C1272" s="526"/>
      <c r="G1272" s="2">
        <f t="shared" si="22"/>
        <v>107.6</v>
      </c>
    </row>
    <row r="1273" spans="2:7">
      <c r="B1273" s="526"/>
      <c r="C1273" s="526"/>
      <c r="G1273" s="2">
        <f t="shared" si="22"/>
        <v>107.6</v>
      </c>
    </row>
    <row r="1274" spans="2:7">
      <c r="B1274" s="526"/>
      <c r="C1274" s="526"/>
      <c r="G1274" s="2">
        <f t="shared" si="22"/>
        <v>107.6</v>
      </c>
    </row>
    <row r="1275" spans="2:7">
      <c r="B1275" s="526"/>
      <c r="C1275" s="526"/>
      <c r="G1275" s="2">
        <f t="shared" si="22"/>
        <v>107.6</v>
      </c>
    </row>
    <row r="1276" spans="2:7">
      <c r="B1276" s="526"/>
      <c r="C1276" s="526"/>
      <c r="G1276" s="2">
        <f t="shared" si="22"/>
        <v>107.6</v>
      </c>
    </row>
    <row r="1277" spans="2:7">
      <c r="B1277" s="526"/>
      <c r="C1277" s="526"/>
      <c r="G1277" s="2">
        <f t="shared" si="22"/>
        <v>107.6</v>
      </c>
    </row>
    <row r="1278" spans="2:7">
      <c r="B1278" s="526"/>
      <c r="C1278" s="526"/>
      <c r="G1278" s="2">
        <f t="shared" si="22"/>
        <v>107.6</v>
      </c>
    </row>
    <row r="1279" spans="2:7">
      <c r="B1279" s="526"/>
      <c r="C1279" s="526"/>
      <c r="G1279" s="2">
        <f t="shared" si="22"/>
        <v>107.6</v>
      </c>
    </row>
    <row r="1280" spans="2:7">
      <c r="B1280" s="526"/>
      <c r="C1280" s="526"/>
      <c r="G1280" s="2">
        <f t="shared" si="22"/>
        <v>107.6</v>
      </c>
    </row>
    <row r="1281" spans="2:7">
      <c r="B1281" s="526"/>
      <c r="C1281" s="526"/>
      <c r="G1281" s="2">
        <f t="shared" si="22"/>
        <v>107.6</v>
      </c>
    </row>
    <row r="1282" spans="2:7">
      <c r="B1282" s="526"/>
      <c r="C1282" s="526"/>
      <c r="G1282" s="2">
        <f t="shared" si="22"/>
        <v>107.6</v>
      </c>
    </row>
    <row r="1283" spans="2:7">
      <c r="B1283" s="526"/>
      <c r="C1283" s="526"/>
      <c r="G1283" s="2">
        <f t="shared" si="22"/>
        <v>107.6</v>
      </c>
    </row>
    <row r="1284" spans="2:7">
      <c r="B1284" s="526"/>
      <c r="C1284" s="526"/>
      <c r="G1284" s="2">
        <f t="shared" si="22"/>
        <v>107.6</v>
      </c>
    </row>
    <row r="1285" spans="2:7">
      <c r="B1285" s="526"/>
      <c r="C1285" s="526"/>
      <c r="G1285" s="2">
        <f t="shared" si="22"/>
        <v>107.6</v>
      </c>
    </row>
    <row r="1286" spans="2:7">
      <c r="B1286" s="526"/>
      <c r="C1286" s="526"/>
      <c r="G1286" s="2">
        <f t="shared" si="22"/>
        <v>107.6</v>
      </c>
    </row>
    <row r="1287" spans="2:7">
      <c r="B1287" s="526"/>
      <c r="C1287" s="526"/>
      <c r="G1287" s="2">
        <f t="shared" si="22"/>
        <v>107.6</v>
      </c>
    </row>
    <row r="1288" spans="2:7">
      <c r="B1288" s="526"/>
      <c r="C1288" s="526"/>
      <c r="G1288" s="2">
        <f t="shared" si="22"/>
        <v>107.6</v>
      </c>
    </row>
    <row r="1289" spans="2:7">
      <c r="B1289" s="526"/>
      <c r="C1289" s="526"/>
      <c r="G1289" s="2">
        <f t="shared" si="22"/>
        <v>107.6</v>
      </c>
    </row>
    <row r="1290" spans="2:7">
      <c r="B1290" s="526"/>
      <c r="C1290" s="526"/>
      <c r="G1290" s="2">
        <f t="shared" si="22"/>
        <v>107.6</v>
      </c>
    </row>
    <row r="1291" spans="2:7">
      <c r="B1291" s="526"/>
      <c r="C1291" s="526"/>
      <c r="G1291" s="2">
        <f t="shared" si="22"/>
        <v>107.6</v>
      </c>
    </row>
    <row r="1292" spans="2:7">
      <c r="B1292" s="526"/>
      <c r="C1292" s="526"/>
      <c r="G1292" s="2">
        <f t="shared" si="22"/>
        <v>107.6</v>
      </c>
    </row>
    <row r="1293" spans="2:7">
      <c r="B1293" s="526"/>
      <c r="C1293" s="526"/>
      <c r="G1293" s="2">
        <f t="shared" si="22"/>
        <v>107.6</v>
      </c>
    </row>
    <row r="1294" spans="2:7">
      <c r="B1294" s="526"/>
      <c r="C1294" s="526"/>
      <c r="G1294" s="2">
        <f t="shared" si="22"/>
        <v>107.6</v>
      </c>
    </row>
    <row r="1295" spans="2:7">
      <c r="B1295" s="526"/>
      <c r="C1295" s="526"/>
      <c r="G1295" s="2">
        <f t="shared" si="22"/>
        <v>107.6</v>
      </c>
    </row>
    <row r="1296" spans="2:7">
      <c r="B1296" s="526"/>
      <c r="C1296" s="526"/>
      <c r="G1296" s="2">
        <f t="shared" si="22"/>
        <v>107.6</v>
      </c>
    </row>
    <row r="1297" spans="2:7">
      <c r="B1297" s="526"/>
      <c r="C1297" s="526"/>
      <c r="G1297" s="2">
        <f t="shared" si="22"/>
        <v>107.6</v>
      </c>
    </row>
    <row r="1298" spans="2:7">
      <c r="B1298" s="526"/>
      <c r="C1298" s="526"/>
      <c r="G1298" s="2">
        <f t="shared" si="22"/>
        <v>107.6</v>
      </c>
    </row>
    <row r="1299" spans="2:7">
      <c r="B1299" s="526"/>
      <c r="C1299" s="526"/>
      <c r="G1299" s="2">
        <f t="shared" si="22"/>
        <v>107.6</v>
      </c>
    </row>
    <row r="1300" spans="2:7">
      <c r="B1300" s="526"/>
      <c r="C1300" s="526"/>
      <c r="G1300" s="2">
        <f t="shared" si="22"/>
        <v>107.6</v>
      </c>
    </row>
    <row r="1301" spans="2:7">
      <c r="B1301" s="526"/>
      <c r="C1301" s="526"/>
      <c r="G1301" s="2">
        <f t="shared" si="22"/>
        <v>107.6</v>
      </c>
    </row>
    <row r="1302" spans="2:7">
      <c r="B1302" s="526"/>
      <c r="C1302" s="526"/>
      <c r="G1302" s="2">
        <f t="shared" si="22"/>
        <v>107.6</v>
      </c>
    </row>
    <row r="1303" spans="2:7">
      <c r="B1303" s="526"/>
      <c r="C1303" s="526"/>
      <c r="G1303" s="2">
        <f t="shared" si="22"/>
        <v>107.6</v>
      </c>
    </row>
    <row r="1304" spans="2:7">
      <c r="B1304" s="526"/>
      <c r="C1304" s="526"/>
      <c r="G1304" s="2">
        <f t="shared" si="22"/>
        <v>107.6</v>
      </c>
    </row>
    <row r="1305" spans="2:7">
      <c r="B1305" s="526"/>
      <c r="C1305" s="526"/>
      <c r="G1305" s="2">
        <f t="shared" si="22"/>
        <v>107.6</v>
      </c>
    </row>
    <row r="1306" spans="2:7">
      <c r="B1306" s="526"/>
      <c r="C1306" s="526"/>
      <c r="G1306" s="2">
        <f t="shared" si="22"/>
        <v>107.6</v>
      </c>
    </row>
    <row r="1307" spans="2:7">
      <c r="B1307" s="526"/>
      <c r="C1307" s="526"/>
      <c r="G1307" s="2">
        <f t="shared" si="22"/>
        <v>107.6</v>
      </c>
    </row>
    <row r="1308" spans="2:7">
      <c r="B1308" s="526"/>
      <c r="C1308" s="526"/>
      <c r="G1308" s="2">
        <f t="shared" si="22"/>
        <v>107.6</v>
      </c>
    </row>
    <row r="1309" spans="2:7">
      <c r="B1309" s="526"/>
      <c r="C1309" s="526"/>
      <c r="G1309" s="2">
        <f t="shared" si="22"/>
        <v>107.6</v>
      </c>
    </row>
    <row r="1310" spans="2:7">
      <c r="B1310" s="526"/>
      <c r="C1310" s="526"/>
      <c r="G1310" s="2">
        <f t="shared" si="22"/>
        <v>107.6</v>
      </c>
    </row>
    <row r="1311" spans="2:7">
      <c r="B1311" s="526"/>
      <c r="C1311" s="526"/>
      <c r="G1311" s="2">
        <f t="shared" si="22"/>
        <v>107.6</v>
      </c>
    </row>
    <row r="1312" spans="2:7">
      <c r="B1312" s="526"/>
      <c r="C1312" s="526"/>
      <c r="G1312" s="2">
        <f t="shared" si="22"/>
        <v>107.6</v>
      </c>
    </row>
    <row r="1313" spans="2:7">
      <c r="B1313" s="526"/>
      <c r="C1313" s="526"/>
      <c r="G1313" s="2">
        <f t="shared" si="22"/>
        <v>107.6</v>
      </c>
    </row>
    <row r="1314" spans="2:7">
      <c r="B1314" s="526"/>
      <c r="C1314" s="526"/>
      <c r="G1314" s="2">
        <f t="shared" si="22"/>
        <v>107.6</v>
      </c>
    </row>
    <row r="1315" spans="2:7">
      <c r="B1315" s="526"/>
      <c r="C1315" s="526"/>
      <c r="G1315" s="2">
        <f t="shared" si="22"/>
        <v>107.6</v>
      </c>
    </row>
    <row r="1316" spans="2:7">
      <c r="B1316" s="526"/>
      <c r="C1316" s="526"/>
      <c r="G1316" s="2">
        <f t="shared" si="22"/>
        <v>107.6</v>
      </c>
    </row>
    <row r="1317" spans="2:7">
      <c r="B1317" s="526"/>
      <c r="C1317" s="526"/>
      <c r="G1317" s="2">
        <f t="shared" si="22"/>
        <v>107.6</v>
      </c>
    </row>
    <row r="1318" spans="2:7">
      <c r="B1318" s="526"/>
      <c r="C1318" s="526"/>
      <c r="G1318" s="2">
        <f t="shared" si="22"/>
        <v>107.6</v>
      </c>
    </row>
    <row r="1319" spans="2:7">
      <c r="B1319" s="526"/>
      <c r="C1319" s="526"/>
      <c r="G1319" s="2">
        <f t="shared" si="22"/>
        <v>107.6</v>
      </c>
    </row>
    <row r="1320" spans="2:7">
      <c r="B1320" s="526"/>
      <c r="C1320" s="526"/>
      <c r="G1320" s="2">
        <f t="shared" si="22"/>
        <v>107.6</v>
      </c>
    </row>
    <row r="1321" spans="2:7">
      <c r="B1321" s="526"/>
      <c r="C1321" s="526"/>
      <c r="G1321" s="2">
        <f t="shared" si="22"/>
        <v>107.6</v>
      </c>
    </row>
    <row r="1322" spans="2:7">
      <c r="B1322" s="526"/>
      <c r="C1322" s="526"/>
      <c r="G1322" s="2">
        <f t="shared" si="22"/>
        <v>107.6</v>
      </c>
    </row>
    <row r="1323" spans="2:7">
      <c r="B1323" s="526"/>
      <c r="C1323" s="526"/>
      <c r="G1323" s="2">
        <f t="shared" si="22"/>
        <v>107.6</v>
      </c>
    </row>
    <row r="1324" spans="2:7">
      <c r="B1324" s="526"/>
      <c r="C1324" s="526"/>
      <c r="G1324" s="2">
        <f t="shared" si="22"/>
        <v>107.6</v>
      </c>
    </row>
    <row r="1325" spans="2:7">
      <c r="B1325" s="526"/>
      <c r="C1325" s="526"/>
      <c r="G1325" s="2">
        <f t="shared" si="22"/>
        <v>107.6</v>
      </c>
    </row>
    <row r="1326" spans="2:7">
      <c r="B1326" s="526"/>
      <c r="C1326" s="526"/>
      <c r="G1326" s="2">
        <f t="shared" si="22"/>
        <v>107.6</v>
      </c>
    </row>
    <row r="1327" spans="2:7">
      <c r="B1327" s="526"/>
      <c r="C1327" s="526"/>
      <c r="G1327" s="2">
        <f t="shared" si="22"/>
        <v>107.6</v>
      </c>
    </row>
    <row r="1328" spans="2:7">
      <c r="B1328" s="526"/>
      <c r="C1328" s="526"/>
      <c r="G1328" s="2">
        <f t="shared" si="22"/>
        <v>107.6</v>
      </c>
    </row>
    <row r="1329" spans="2:3">
      <c r="B1329" s="526"/>
      <c r="C1329" s="526"/>
    </row>
    <row r="1330" spans="2:3">
      <c r="B1330" s="526"/>
      <c r="C1330" s="526"/>
    </row>
    <row r="1331" spans="2:3">
      <c r="B1331" s="526"/>
      <c r="C1331" s="526"/>
    </row>
  </sheetData>
  <autoFilter ref="A4:N924" xr:uid="{00000000-0001-0000-0B00-000000000000}"/>
  <mergeCells count="10">
    <mergeCell ref="B2:G2"/>
    <mergeCell ref="K597:M597"/>
    <mergeCell ref="I659:K659"/>
    <mergeCell ref="I864:K864"/>
    <mergeCell ref="I869:K869"/>
    <mergeCell ref="J985:L985"/>
    <mergeCell ref="J977:L977"/>
    <mergeCell ref="I940:K940"/>
    <mergeCell ref="I928:K928"/>
    <mergeCell ref="I915:K915"/>
  </mergeCells>
  <phoneticPr fontId="27" type="noConversion"/>
  <pageMargins left="0" right="0"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R1319"/>
  <sheetViews>
    <sheetView topLeftCell="A992" zoomScaleNormal="100" workbookViewId="0">
      <selection activeCell="H1006" sqref="H1006"/>
    </sheetView>
  </sheetViews>
  <sheetFormatPr defaultColWidth="11.42578125" defaultRowHeight="15"/>
  <cols>
    <col min="1" max="1" width="11.42578125" style="7"/>
    <col min="2" max="2" width="14" style="9" customWidth="1"/>
    <col min="3" max="3" width="14.7109375" style="9" customWidth="1"/>
    <col min="4" max="4" width="47.28515625" bestFit="1" customWidth="1"/>
    <col min="5" max="6" width="11.42578125" style="2"/>
    <col min="7" max="7" width="11.85546875" style="2" customWidth="1"/>
    <col min="9" max="9" width="13.140625" customWidth="1"/>
    <col min="10" max="10" width="18.5703125" customWidth="1"/>
    <col min="11" max="11" width="23" bestFit="1" customWidth="1"/>
    <col min="12" max="12" width="11.85546875" customWidth="1"/>
    <col min="13" max="13" width="9" customWidth="1"/>
  </cols>
  <sheetData>
    <row r="2" spans="1:7">
      <c r="B2" s="542" t="s">
        <v>267</v>
      </c>
      <c r="C2" s="542"/>
      <c r="D2" s="542"/>
      <c r="E2" s="542"/>
      <c r="F2" s="542"/>
      <c r="G2" s="542"/>
    </row>
    <row r="4" spans="1:7" ht="30.75">
      <c r="A4" s="43" t="s">
        <v>1</v>
      </c>
      <c r="B4" s="528" t="s">
        <v>2</v>
      </c>
      <c r="C4" s="528" t="s">
        <v>3</v>
      </c>
      <c r="D4" s="528" t="s">
        <v>4</v>
      </c>
      <c r="E4" s="13" t="s">
        <v>5</v>
      </c>
      <c r="F4" s="13" t="s">
        <v>6</v>
      </c>
      <c r="G4" s="13" t="s">
        <v>7</v>
      </c>
    </row>
    <row r="5" spans="1:7">
      <c r="A5" s="7">
        <v>42736</v>
      </c>
      <c r="B5" s="526" t="s">
        <v>8</v>
      </c>
      <c r="C5" s="526"/>
      <c r="G5" s="2">
        <v>183.8</v>
      </c>
    </row>
    <row r="6" spans="1:7">
      <c r="A6" s="7">
        <v>42765</v>
      </c>
      <c r="B6" s="526">
        <v>12175</v>
      </c>
      <c r="C6" s="526" t="s">
        <v>9</v>
      </c>
      <c r="F6" s="2">
        <v>62</v>
      </c>
      <c r="G6" s="2">
        <f t="shared" ref="G6:G70" si="0">+G5+E6-F6</f>
        <v>121.80000000000001</v>
      </c>
    </row>
    <row r="7" spans="1:7">
      <c r="A7" s="7">
        <v>42786</v>
      </c>
      <c r="B7" s="526">
        <v>12297</v>
      </c>
      <c r="C7" s="526" t="s">
        <v>88</v>
      </c>
      <c r="F7" s="2">
        <v>121.8</v>
      </c>
      <c r="G7" s="2">
        <f t="shared" si="0"/>
        <v>0</v>
      </c>
    </row>
    <row r="8" spans="1:7">
      <c r="A8" s="44">
        <v>42766</v>
      </c>
      <c r="B8" s="525" t="s">
        <v>14</v>
      </c>
      <c r="C8" s="525" t="s">
        <v>15</v>
      </c>
      <c r="D8" t="s">
        <v>16</v>
      </c>
      <c r="E8" s="2">
        <v>50.4</v>
      </c>
      <c r="G8" s="2">
        <f t="shared" si="0"/>
        <v>50.4</v>
      </c>
    </row>
    <row r="9" spans="1:7">
      <c r="B9" s="526"/>
      <c r="C9" s="526"/>
      <c r="D9" t="s">
        <v>17</v>
      </c>
      <c r="E9" s="2">
        <v>2.8</v>
      </c>
      <c r="G9" s="2">
        <f t="shared" si="0"/>
        <v>53.199999999999996</v>
      </c>
    </row>
    <row r="10" spans="1:7">
      <c r="B10" s="526"/>
      <c r="C10" s="526"/>
      <c r="D10" t="s">
        <v>18</v>
      </c>
      <c r="E10" s="2">
        <v>60</v>
      </c>
      <c r="G10" s="2">
        <f t="shared" si="0"/>
        <v>113.19999999999999</v>
      </c>
    </row>
    <row r="11" spans="1:7">
      <c r="B11" s="526"/>
      <c r="C11" s="526"/>
      <c r="D11" t="s">
        <v>19</v>
      </c>
      <c r="E11" s="2">
        <v>2</v>
      </c>
      <c r="G11" s="2">
        <f t="shared" si="0"/>
        <v>115.19999999999999</v>
      </c>
    </row>
    <row r="12" spans="1:7">
      <c r="A12" s="7">
        <v>42822</v>
      </c>
      <c r="B12" s="526">
        <v>12617</v>
      </c>
      <c r="C12" s="526" t="s">
        <v>15</v>
      </c>
      <c r="D12" t="s">
        <v>18</v>
      </c>
      <c r="F12" s="2">
        <v>40</v>
      </c>
      <c r="G12" s="2">
        <f t="shared" si="0"/>
        <v>75.199999999999989</v>
      </c>
    </row>
    <row r="13" spans="1:7">
      <c r="A13" s="7">
        <v>42766</v>
      </c>
      <c r="B13" s="526" t="s">
        <v>114</v>
      </c>
      <c r="C13" s="526" t="s">
        <v>15</v>
      </c>
      <c r="D13" t="s">
        <v>18</v>
      </c>
      <c r="F13" s="2">
        <v>20</v>
      </c>
      <c r="G13" s="2">
        <f t="shared" si="0"/>
        <v>55.199999999999989</v>
      </c>
    </row>
    <row r="14" spans="1:7">
      <c r="A14" s="7">
        <v>42766</v>
      </c>
      <c r="B14" s="526" t="s">
        <v>114</v>
      </c>
      <c r="C14" s="526" t="s">
        <v>15</v>
      </c>
      <c r="D14" t="s">
        <v>19</v>
      </c>
      <c r="F14" s="2">
        <v>2</v>
      </c>
      <c r="G14" s="2">
        <f t="shared" si="0"/>
        <v>53.199999999999989</v>
      </c>
    </row>
    <row r="15" spans="1:7">
      <c r="A15" s="7">
        <v>42786</v>
      </c>
      <c r="B15" s="526">
        <v>12297</v>
      </c>
      <c r="C15" s="526" t="s">
        <v>15</v>
      </c>
      <c r="D15" t="s">
        <v>16</v>
      </c>
      <c r="F15" s="2">
        <v>50.4</v>
      </c>
      <c r="G15" s="2">
        <f t="shared" si="0"/>
        <v>2.7999999999999901</v>
      </c>
    </row>
    <row r="16" spans="1:7">
      <c r="A16" s="7">
        <v>42786</v>
      </c>
      <c r="B16" s="526">
        <v>12297</v>
      </c>
      <c r="C16" s="526" t="s">
        <v>15</v>
      </c>
      <c r="D16" t="s">
        <v>17</v>
      </c>
      <c r="F16" s="2">
        <v>2.8</v>
      </c>
      <c r="G16" s="2">
        <f t="shared" si="0"/>
        <v>-9.7699626167013776E-15</v>
      </c>
    </row>
    <row r="17" spans="1:13">
      <c r="A17" s="44">
        <v>42794</v>
      </c>
      <c r="B17" s="525" t="s">
        <v>14</v>
      </c>
      <c r="C17" s="525" t="s">
        <v>20</v>
      </c>
      <c r="D17" t="s">
        <v>16</v>
      </c>
      <c r="E17" s="2">
        <v>72.400000000000006</v>
      </c>
      <c r="G17" s="2">
        <f t="shared" si="0"/>
        <v>72.399999999999991</v>
      </c>
    </row>
    <row r="18" spans="1:13">
      <c r="B18" s="526"/>
      <c r="C18" s="526"/>
      <c r="D18" t="s">
        <v>17</v>
      </c>
      <c r="E18" s="2">
        <v>2</v>
      </c>
      <c r="G18" s="2">
        <f t="shared" si="0"/>
        <v>74.399999999999991</v>
      </c>
    </row>
    <row r="19" spans="1:13">
      <c r="B19" s="526"/>
      <c r="C19" s="526"/>
      <c r="D19" t="s">
        <v>18</v>
      </c>
      <c r="E19" s="2">
        <v>56</v>
      </c>
      <c r="G19" s="2">
        <f t="shared" si="0"/>
        <v>130.39999999999998</v>
      </c>
      <c r="K19">
        <v>16</v>
      </c>
    </row>
    <row r="20" spans="1:13">
      <c r="B20" s="526"/>
      <c r="C20" s="526"/>
      <c r="D20" t="s">
        <v>19</v>
      </c>
      <c r="E20" s="2">
        <v>2</v>
      </c>
      <c r="G20" s="2">
        <f t="shared" si="0"/>
        <v>132.39999999999998</v>
      </c>
      <c r="K20">
        <v>13</v>
      </c>
      <c r="M20">
        <v>164</v>
      </c>
    </row>
    <row r="21" spans="1:13">
      <c r="B21" s="526"/>
      <c r="C21" s="526"/>
      <c r="D21" t="s">
        <v>268</v>
      </c>
      <c r="E21" s="2">
        <v>10</v>
      </c>
      <c r="G21" s="2">
        <f t="shared" si="0"/>
        <v>142.39999999999998</v>
      </c>
      <c r="K21">
        <v>16</v>
      </c>
      <c r="M21">
        <f>185-M20</f>
        <v>21</v>
      </c>
    </row>
    <row r="22" spans="1:13">
      <c r="A22" s="7">
        <v>42788</v>
      </c>
      <c r="B22" s="526" t="s">
        <v>114</v>
      </c>
      <c r="C22" s="526" t="s">
        <v>20</v>
      </c>
      <c r="D22" t="s">
        <v>268</v>
      </c>
      <c r="F22" s="2">
        <v>10</v>
      </c>
      <c r="G22" s="2">
        <f t="shared" si="0"/>
        <v>132.39999999999998</v>
      </c>
      <c r="K22">
        <v>16</v>
      </c>
    </row>
    <row r="23" spans="1:13">
      <c r="A23" s="7">
        <v>42788</v>
      </c>
      <c r="B23" s="526" t="s">
        <v>114</v>
      </c>
      <c r="C23" s="526" t="s">
        <v>20</v>
      </c>
      <c r="D23" t="s">
        <v>18</v>
      </c>
      <c r="F23" s="2">
        <v>56</v>
      </c>
      <c r="G23" s="2">
        <f t="shared" si="0"/>
        <v>76.399999999999977</v>
      </c>
      <c r="K23">
        <v>13</v>
      </c>
    </row>
    <row r="24" spans="1:13">
      <c r="A24" s="7">
        <v>42788</v>
      </c>
      <c r="B24" s="526" t="s">
        <v>114</v>
      </c>
      <c r="C24" s="526" t="s">
        <v>20</v>
      </c>
      <c r="D24" t="s">
        <v>19</v>
      </c>
      <c r="F24" s="2">
        <v>2</v>
      </c>
      <c r="G24" s="2">
        <f t="shared" si="0"/>
        <v>74.399999999999977</v>
      </c>
      <c r="K24">
        <v>12</v>
      </c>
    </row>
    <row r="25" spans="1:13">
      <c r="A25" s="7">
        <v>42822</v>
      </c>
      <c r="B25" s="526">
        <v>12618</v>
      </c>
      <c r="C25" s="526" t="s">
        <v>20</v>
      </c>
      <c r="D25" t="s">
        <v>16</v>
      </c>
      <c r="F25" s="2">
        <v>72.400000000000006</v>
      </c>
      <c r="G25" s="2">
        <f t="shared" si="0"/>
        <v>1.9999999999999716</v>
      </c>
      <c r="K25">
        <v>2</v>
      </c>
    </row>
    <row r="26" spans="1:13">
      <c r="A26" s="7">
        <v>42822</v>
      </c>
      <c r="B26" s="526">
        <v>12618</v>
      </c>
      <c r="C26" s="526" t="s">
        <v>20</v>
      </c>
      <c r="D26" t="s">
        <v>17</v>
      </c>
      <c r="F26" s="2">
        <v>2</v>
      </c>
      <c r="G26" s="2">
        <f t="shared" si="0"/>
        <v>-2.8421709430404007E-14</v>
      </c>
    </row>
    <row r="27" spans="1:13">
      <c r="A27" s="44">
        <v>42825</v>
      </c>
      <c r="B27" s="525" t="s">
        <v>14</v>
      </c>
      <c r="C27" s="525" t="s">
        <v>23</v>
      </c>
      <c r="D27" t="s">
        <v>16</v>
      </c>
      <c r="E27" s="2">
        <v>47.4</v>
      </c>
      <c r="G27" s="2">
        <f t="shared" si="0"/>
        <v>47.39999999999997</v>
      </c>
    </row>
    <row r="28" spans="1:13">
      <c r="B28" s="526"/>
      <c r="C28" s="526"/>
      <c r="D28" t="s">
        <v>17</v>
      </c>
      <c r="E28" s="2">
        <v>2</v>
      </c>
      <c r="G28" s="2">
        <f t="shared" si="0"/>
        <v>49.39999999999997</v>
      </c>
    </row>
    <row r="29" spans="1:13">
      <c r="B29" s="526"/>
      <c r="C29" s="526"/>
      <c r="D29" t="s">
        <v>18</v>
      </c>
      <c r="E29" s="2">
        <v>60</v>
      </c>
      <c r="G29" s="2">
        <f t="shared" si="0"/>
        <v>109.39999999999998</v>
      </c>
    </row>
    <row r="30" spans="1:13">
      <c r="B30" s="526"/>
      <c r="C30" s="526"/>
      <c r="D30" t="s">
        <v>19</v>
      </c>
      <c r="E30" s="2">
        <v>2</v>
      </c>
      <c r="G30" s="2">
        <f t="shared" si="0"/>
        <v>111.39999999999998</v>
      </c>
    </row>
    <row r="31" spans="1:13">
      <c r="B31" s="526"/>
      <c r="C31" s="526"/>
      <c r="D31" t="s">
        <v>269</v>
      </c>
      <c r="E31" s="2">
        <v>10</v>
      </c>
      <c r="G31" s="2">
        <f t="shared" si="0"/>
        <v>121.39999999999998</v>
      </c>
    </row>
    <row r="32" spans="1:13">
      <c r="A32" s="7">
        <v>42822</v>
      </c>
      <c r="B32" s="526">
        <v>12617</v>
      </c>
      <c r="C32" s="526" t="s">
        <v>23</v>
      </c>
      <c r="D32" t="s">
        <v>269</v>
      </c>
      <c r="F32" s="2">
        <v>10</v>
      </c>
      <c r="G32" s="2">
        <f t="shared" si="0"/>
        <v>111.39999999999998</v>
      </c>
    </row>
    <row r="33" spans="1:7">
      <c r="A33" s="7">
        <v>42825</v>
      </c>
      <c r="B33" s="526">
        <v>12625</v>
      </c>
      <c r="C33" s="526" t="s">
        <v>23</v>
      </c>
      <c r="D33" t="s">
        <v>18</v>
      </c>
      <c r="F33" s="2">
        <v>60</v>
      </c>
      <c r="G33" s="2">
        <f t="shared" si="0"/>
        <v>51.399999999999977</v>
      </c>
    </row>
    <row r="34" spans="1:7">
      <c r="A34" s="7">
        <v>42825</v>
      </c>
      <c r="B34" s="526">
        <v>12625</v>
      </c>
      <c r="C34" s="526" t="s">
        <v>23</v>
      </c>
      <c r="D34" t="s">
        <v>19</v>
      </c>
      <c r="F34" s="2">
        <v>2</v>
      </c>
      <c r="G34" s="2">
        <f t="shared" si="0"/>
        <v>49.399999999999977</v>
      </c>
    </row>
    <row r="35" spans="1:7">
      <c r="A35" s="7">
        <v>42893</v>
      </c>
      <c r="B35" s="526">
        <v>13083</v>
      </c>
      <c r="C35" s="526" t="s">
        <v>23</v>
      </c>
      <c r="D35" t="s">
        <v>16</v>
      </c>
      <c r="F35" s="2">
        <v>47.4</v>
      </c>
      <c r="G35" s="2">
        <f t="shared" si="0"/>
        <v>1.9999999999999787</v>
      </c>
    </row>
    <row r="36" spans="1:7">
      <c r="A36" s="7">
        <v>42893</v>
      </c>
      <c r="B36" s="526">
        <v>13083</v>
      </c>
      <c r="C36" s="526" t="s">
        <v>23</v>
      </c>
      <c r="D36" t="s">
        <v>17</v>
      </c>
      <c r="F36" s="2">
        <v>2</v>
      </c>
      <c r="G36" s="2">
        <f t="shared" si="0"/>
        <v>-2.1316282072803006E-14</v>
      </c>
    </row>
    <row r="37" spans="1:7">
      <c r="A37" s="44">
        <v>42855</v>
      </c>
      <c r="B37" s="525" t="s">
        <v>14</v>
      </c>
      <c r="C37" s="525" t="s">
        <v>24</v>
      </c>
      <c r="D37" t="s">
        <v>16</v>
      </c>
      <c r="E37" s="2">
        <v>49.7</v>
      </c>
      <c r="G37" s="2">
        <f t="shared" si="0"/>
        <v>49.699999999999982</v>
      </c>
    </row>
    <row r="38" spans="1:7">
      <c r="B38" s="526"/>
      <c r="C38" s="526"/>
      <c r="D38" t="s">
        <v>17</v>
      </c>
      <c r="E38" s="2">
        <v>2</v>
      </c>
      <c r="G38" s="2">
        <f t="shared" si="0"/>
        <v>51.699999999999982</v>
      </c>
    </row>
    <row r="39" spans="1:7">
      <c r="B39" s="526"/>
      <c r="C39" s="526"/>
      <c r="D39" t="s">
        <v>18</v>
      </c>
      <c r="E39" s="2">
        <v>60</v>
      </c>
      <c r="G39" s="2">
        <f t="shared" si="0"/>
        <v>111.69999999999999</v>
      </c>
    </row>
    <row r="40" spans="1:7">
      <c r="B40" s="526"/>
      <c r="C40" s="526"/>
      <c r="D40" t="s">
        <v>19</v>
      </c>
      <c r="E40" s="2">
        <v>2</v>
      </c>
      <c r="G40" s="2">
        <f t="shared" si="0"/>
        <v>113.69999999999999</v>
      </c>
    </row>
    <row r="41" spans="1:7">
      <c r="A41" s="7">
        <v>42893</v>
      </c>
      <c r="B41" s="526">
        <v>13083</v>
      </c>
      <c r="C41" s="526" t="s">
        <v>24</v>
      </c>
      <c r="D41" t="s">
        <v>16</v>
      </c>
      <c r="F41" s="2">
        <v>49.7</v>
      </c>
      <c r="G41" s="2">
        <f t="shared" si="0"/>
        <v>63.999999999999986</v>
      </c>
    </row>
    <row r="42" spans="1:7">
      <c r="A42" s="7">
        <v>42893</v>
      </c>
      <c r="B42" s="526">
        <v>13083</v>
      </c>
      <c r="C42" s="526" t="s">
        <v>24</v>
      </c>
      <c r="D42" t="s">
        <v>17</v>
      </c>
      <c r="F42" s="2">
        <v>2</v>
      </c>
      <c r="G42" s="2">
        <f t="shared" si="0"/>
        <v>61.999999999999986</v>
      </c>
    </row>
    <row r="43" spans="1:7">
      <c r="A43" s="7">
        <v>42940</v>
      </c>
      <c r="B43" s="526">
        <v>13249</v>
      </c>
      <c r="C43" s="526" t="s">
        <v>24</v>
      </c>
      <c r="D43" t="s">
        <v>18</v>
      </c>
      <c r="F43" s="2">
        <v>60</v>
      </c>
      <c r="G43" s="2">
        <f t="shared" si="0"/>
        <v>1.9999999999999858</v>
      </c>
    </row>
    <row r="44" spans="1:7">
      <c r="A44" s="7">
        <v>42940</v>
      </c>
      <c r="B44" s="526">
        <v>13249</v>
      </c>
      <c r="C44" s="526" t="s">
        <v>24</v>
      </c>
      <c r="D44" t="s">
        <v>19</v>
      </c>
      <c r="F44" s="2">
        <v>2</v>
      </c>
      <c r="G44" s="2">
        <f t="shared" si="0"/>
        <v>-1.4210854715202004E-14</v>
      </c>
    </row>
    <row r="45" spans="1:7">
      <c r="A45" s="44">
        <v>42886</v>
      </c>
      <c r="B45" s="525" t="s">
        <v>14</v>
      </c>
      <c r="C45" s="525" t="s">
        <v>25</v>
      </c>
      <c r="D45" t="s">
        <v>16</v>
      </c>
      <c r="E45" s="2">
        <v>34.799999999999997</v>
      </c>
      <c r="G45" s="2">
        <f t="shared" si="0"/>
        <v>34.799999999999983</v>
      </c>
    </row>
    <row r="46" spans="1:7">
      <c r="B46" s="526"/>
      <c r="C46" s="526"/>
      <c r="D46" t="s">
        <v>17</v>
      </c>
      <c r="E46" s="2">
        <v>2</v>
      </c>
      <c r="G46" s="2">
        <f t="shared" si="0"/>
        <v>36.799999999999983</v>
      </c>
    </row>
    <row r="47" spans="1:7">
      <c r="B47" s="526"/>
      <c r="C47" s="526"/>
      <c r="D47" t="s">
        <v>18</v>
      </c>
      <c r="E47" s="2">
        <v>60</v>
      </c>
      <c r="G47" s="2">
        <f t="shared" si="0"/>
        <v>96.799999999999983</v>
      </c>
    </row>
    <row r="48" spans="1:7">
      <c r="B48" s="526"/>
      <c r="C48" s="526"/>
      <c r="D48" t="s">
        <v>19</v>
      </c>
      <c r="E48" s="2">
        <v>2</v>
      </c>
      <c r="G48" s="2">
        <f t="shared" si="0"/>
        <v>98.799999999999983</v>
      </c>
    </row>
    <row r="49" spans="1:7">
      <c r="A49" s="7">
        <v>42940</v>
      </c>
      <c r="B49" s="526">
        <v>13249</v>
      </c>
      <c r="C49" s="526" t="s">
        <v>25</v>
      </c>
      <c r="D49" t="s">
        <v>18</v>
      </c>
      <c r="F49" s="2">
        <v>60</v>
      </c>
      <c r="G49" s="2">
        <f t="shared" si="0"/>
        <v>38.799999999999983</v>
      </c>
    </row>
    <row r="50" spans="1:7">
      <c r="A50" s="7">
        <v>42940</v>
      </c>
      <c r="B50" s="526">
        <v>13249</v>
      </c>
      <c r="C50" s="526" t="s">
        <v>25</v>
      </c>
      <c r="D50" t="s">
        <v>19</v>
      </c>
      <c r="F50" s="2">
        <v>2</v>
      </c>
      <c r="G50" s="2">
        <f t="shared" si="0"/>
        <v>36.799999999999983</v>
      </c>
    </row>
    <row r="51" spans="1:7">
      <c r="A51" s="7">
        <v>42949</v>
      </c>
      <c r="B51" s="526">
        <v>13364</v>
      </c>
      <c r="C51" s="526" t="s">
        <v>25</v>
      </c>
      <c r="D51" t="s">
        <v>16</v>
      </c>
      <c r="F51" s="2">
        <v>34.799999999999997</v>
      </c>
      <c r="G51" s="2">
        <f t="shared" si="0"/>
        <v>1.9999999999999858</v>
      </c>
    </row>
    <row r="52" spans="1:7">
      <c r="A52" s="7">
        <v>42949</v>
      </c>
      <c r="B52" s="526">
        <v>13364</v>
      </c>
      <c r="C52" s="526" t="s">
        <v>25</v>
      </c>
      <c r="D52" t="s">
        <v>17</v>
      </c>
      <c r="F52" s="2">
        <v>2</v>
      </c>
      <c r="G52" s="2">
        <f t="shared" si="0"/>
        <v>-1.4210854715202004E-14</v>
      </c>
    </row>
    <row r="53" spans="1:7">
      <c r="A53" s="44">
        <v>42916</v>
      </c>
      <c r="B53" s="525" t="s">
        <v>14</v>
      </c>
      <c r="C53" s="525" t="s">
        <v>26</v>
      </c>
      <c r="D53" t="s">
        <v>16</v>
      </c>
      <c r="E53" s="2">
        <v>33.9</v>
      </c>
      <c r="G53" s="2">
        <f t="shared" si="0"/>
        <v>33.899999999999984</v>
      </c>
    </row>
    <row r="54" spans="1:7">
      <c r="B54" s="526"/>
      <c r="C54" s="526"/>
      <c r="D54" t="s">
        <v>17</v>
      </c>
      <c r="E54" s="2">
        <v>2</v>
      </c>
      <c r="G54" s="2">
        <f t="shared" si="0"/>
        <v>35.899999999999984</v>
      </c>
    </row>
    <row r="55" spans="1:7">
      <c r="B55" s="526"/>
      <c r="C55" s="526"/>
      <c r="D55" t="s">
        <v>18</v>
      </c>
      <c r="E55" s="2">
        <v>60</v>
      </c>
      <c r="G55" s="2">
        <f t="shared" si="0"/>
        <v>95.899999999999977</v>
      </c>
    </row>
    <row r="56" spans="1:7">
      <c r="B56" s="526"/>
      <c r="C56" s="526"/>
      <c r="D56" t="s">
        <v>19</v>
      </c>
      <c r="E56" s="2">
        <v>2</v>
      </c>
      <c r="G56" s="2">
        <f t="shared" si="0"/>
        <v>97.899999999999977</v>
      </c>
    </row>
    <row r="57" spans="1:7">
      <c r="A57" s="7">
        <v>42940</v>
      </c>
      <c r="B57" s="526">
        <v>13249</v>
      </c>
      <c r="C57" s="526" t="s">
        <v>26</v>
      </c>
      <c r="D57" t="s">
        <v>18</v>
      </c>
      <c r="F57" s="2">
        <v>60</v>
      </c>
      <c r="G57" s="2">
        <f t="shared" si="0"/>
        <v>37.899999999999977</v>
      </c>
    </row>
    <row r="58" spans="1:7">
      <c r="A58" s="7">
        <v>42940</v>
      </c>
      <c r="B58" s="526">
        <v>13249</v>
      </c>
      <c r="C58" s="526" t="s">
        <v>26</v>
      </c>
      <c r="D58" t="s">
        <v>19</v>
      </c>
      <c r="F58" s="2">
        <v>2</v>
      </c>
      <c r="G58" s="2">
        <f t="shared" si="0"/>
        <v>35.899999999999977</v>
      </c>
    </row>
    <row r="59" spans="1:7">
      <c r="A59" s="7">
        <v>42949</v>
      </c>
      <c r="B59" s="526">
        <v>13364</v>
      </c>
      <c r="C59" s="526" t="s">
        <v>26</v>
      </c>
      <c r="D59" t="s">
        <v>16</v>
      </c>
      <c r="F59" s="2">
        <v>33.9</v>
      </c>
      <c r="G59" s="2">
        <f t="shared" si="0"/>
        <v>1.9999999999999787</v>
      </c>
    </row>
    <row r="60" spans="1:7">
      <c r="A60" s="7">
        <v>42949</v>
      </c>
      <c r="B60" s="526">
        <v>13364</v>
      </c>
      <c r="C60" s="526" t="s">
        <v>26</v>
      </c>
      <c r="D60" t="s">
        <v>17</v>
      </c>
      <c r="F60" s="2">
        <v>2</v>
      </c>
      <c r="G60" s="2">
        <f t="shared" si="0"/>
        <v>-2.1316282072803006E-14</v>
      </c>
    </row>
    <row r="61" spans="1:7">
      <c r="A61" s="44">
        <v>42947</v>
      </c>
      <c r="B61" s="525" t="s">
        <v>14</v>
      </c>
      <c r="C61" s="525" t="s">
        <v>27</v>
      </c>
      <c r="D61" t="s">
        <v>16</v>
      </c>
      <c r="E61" s="2">
        <v>44.7</v>
      </c>
      <c r="G61" s="2">
        <f t="shared" si="0"/>
        <v>44.699999999999982</v>
      </c>
    </row>
    <row r="62" spans="1:7">
      <c r="B62" s="526"/>
      <c r="C62" s="526"/>
      <c r="D62" t="s">
        <v>17</v>
      </c>
      <c r="E62" s="2">
        <v>2</v>
      </c>
      <c r="G62" s="2">
        <f t="shared" si="0"/>
        <v>46.699999999999982</v>
      </c>
    </row>
    <row r="63" spans="1:7">
      <c r="B63" s="526"/>
      <c r="C63" s="526"/>
      <c r="D63" t="s">
        <v>18</v>
      </c>
      <c r="E63" s="2">
        <v>60</v>
      </c>
      <c r="G63" s="2">
        <f t="shared" si="0"/>
        <v>106.69999999999999</v>
      </c>
    </row>
    <row r="64" spans="1:7">
      <c r="B64" s="526"/>
      <c r="C64" s="526"/>
      <c r="D64" t="s">
        <v>19</v>
      </c>
      <c r="E64" s="2">
        <v>2</v>
      </c>
      <c r="G64" s="2">
        <f t="shared" si="0"/>
        <v>108.69999999999999</v>
      </c>
    </row>
    <row r="65" spans="1:7">
      <c r="B65" s="526"/>
      <c r="C65" s="526"/>
      <c r="D65" t="s">
        <v>98</v>
      </c>
      <c r="E65" s="2">
        <v>10</v>
      </c>
      <c r="G65" s="2">
        <f t="shared" si="0"/>
        <v>118.69999999999999</v>
      </c>
    </row>
    <row r="66" spans="1:7">
      <c r="B66" s="526"/>
      <c r="C66" s="526"/>
      <c r="D66" t="s">
        <v>269</v>
      </c>
      <c r="E66" s="2">
        <v>10</v>
      </c>
      <c r="G66" s="2">
        <f t="shared" si="0"/>
        <v>128.69999999999999</v>
      </c>
    </row>
    <row r="67" spans="1:7">
      <c r="A67" s="7">
        <v>42949</v>
      </c>
      <c r="B67" s="526">
        <v>13364</v>
      </c>
      <c r="C67" s="526" t="s">
        <v>27</v>
      </c>
      <c r="D67" t="s">
        <v>98</v>
      </c>
      <c r="F67" s="2">
        <v>10</v>
      </c>
      <c r="G67" s="2">
        <f t="shared" si="0"/>
        <v>118.69999999999999</v>
      </c>
    </row>
    <row r="68" spans="1:7">
      <c r="A68" s="7">
        <v>42949</v>
      </c>
      <c r="B68" s="526">
        <v>13364</v>
      </c>
      <c r="C68" s="526" t="s">
        <v>27</v>
      </c>
      <c r="D68" t="s">
        <v>269</v>
      </c>
      <c r="F68" s="2">
        <v>10</v>
      </c>
      <c r="G68" s="2">
        <f t="shared" si="0"/>
        <v>108.69999999999999</v>
      </c>
    </row>
    <row r="69" spans="1:7">
      <c r="A69" s="7">
        <v>42949</v>
      </c>
      <c r="B69" s="526">
        <v>13366</v>
      </c>
      <c r="C69" s="526" t="s">
        <v>27</v>
      </c>
      <c r="D69" t="s">
        <v>19</v>
      </c>
      <c r="F69" s="2">
        <v>2</v>
      </c>
      <c r="G69" s="2">
        <f t="shared" si="0"/>
        <v>106.69999999999999</v>
      </c>
    </row>
    <row r="70" spans="1:7">
      <c r="A70" s="7">
        <v>42949</v>
      </c>
      <c r="B70" s="526">
        <v>13366</v>
      </c>
      <c r="C70" s="526" t="s">
        <v>27</v>
      </c>
      <c r="D70" t="s">
        <v>18</v>
      </c>
      <c r="F70" s="2">
        <v>60</v>
      </c>
      <c r="G70" s="2">
        <f t="shared" si="0"/>
        <v>46.699999999999989</v>
      </c>
    </row>
    <row r="71" spans="1:7">
      <c r="A71" s="7">
        <v>43005</v>
      </c>
      <c r="B71" s="526">
        <v>13692</v>
      </c>
      <c r="C71" s="526" t="s">
        <v>27</v>
      </c>
      <c r="D71" t="s">
        <v>17</v>
      </c>
      <c r="F71" s="2">
        <v>2</v>
      </c>
      <c r="G71" s="2">
        <f t="shared" ref="G71:G135" si="1">+G70+E71-F71</f>
        <v>44.699999999999989</v>
      </c>
    </row>
    <row r="72" spans="1:7">
      <c r="A72" s="7">
        <v>43005</v>
      </c>
      <c r="B72" s="526">
        <v>13692</v>
      </c>
      <c r="C72" s="526" t="s">
        <v>27</v>
      </c>
      <c r="D72" t="s">
        <v>16</v>
      </c>
      <c r="F72" s="2">
        <v>44.7</v>
      </c>
      <c r="G72" s="2">
        <f t="shared" si="1"/>
        <v>0</v>
      </c>
    </row>
    <row r="73" spans="1:7">
      <c r="A73" s="44">
        <v>42978</v>
      </c>
      <c r="B73" s="525" t="s">
        <v>14</v>
      </c>
      <c r="C73" s="525" t="s">
        <v>28</v>
      </c>
      <c r="D73" t="s">
        <v>16</v>
      </c>
      <c r="E73" s="2">
        <v>44.7</v>
      </c>
      <c r="G73" s="2">
        <f t="shared" si="1"/>
        <v>44.7</v>
      </c>
    </row>
    <row r="74" spans="1:7">
      <c r="B74" s="526"/>
      <c r="C74" s="526"/>
      <c r="D74" t="s">
        <v>17</v>
      </c>
      <c r="E74" s="2">
        <v>2</v>
      </c>
      <c r="G74" s="2">
        <f t="shared" si="1"/>
        <v>46.7</v>
      </c>
    </row>
    <row r="75" spans="1:7">
      <c r="B75" s="526"/>
      <c r="C75" s="526"/>
      <c r="D75" t="s">
        <v>18</v>
      </c>
      <c r="E75" s="2">
        <v>60</v>
      </c>
      <c r="G75" s="2">
        <f t="shared" si="1"/>
        <v>106.7</v>
      </c>
    </row>
    <row r="76" spans="1:7">
      <c r="B76" s="526"/>
      <c r="C76" s="526"/>
      <c r="D76" t="s">
        <v>19</v>
      </c>
      <c r="E76" s="2">
        <v>2</v>
      </c>
      <c r="G76" s="2">
        <f t="shared" si="1"/>
        <v>108.7</v>
      </c>
    </row>
    <row r="77" spans="1:7">
      <c r="A77" s="7">
        <v>43054</v>
      </c>
      <c r="B77" s="526">
        <v>13984</v>
      </c>
      <c r="C77" s="526" t="s">
        <v>28</v>
      </c>
      <c r="D77" t="s">
        <v>18</v>
      </c>
      <c r="F77" s="2">
        <v>60</v>
      </c>
      <c r="G77" s="2">
        <f t="shared" si="1"/>
        <v>48.7</v>
      </c>
    </row>
    <row r="78" spans="1:7">
      <c r="A78" s="7">
        <v>43054</v>
      </c>
      <c r="B78" s="526">
        <v>13984</v>
      </c>
      <c r="C78" s="526" t="s">
        <v>28</v>
      </c>
      <c r="D78" t="s">
        <v>19</v>
      </c>
      <c r="F78" s="2">
        <v>2</v>
      </c>
      <c r="G78" s="2">
        <f t="shared" si="1"/>
        <v>46.7</v>
      </c>
    </row>
    <row r="79" spans="1:7">
      <c r="A79" s="7">
        <v>43067</v>
      </c>
      <c r="B79" s="526">
        <v>14151</v>
      </c>
      <c r="C79" s="526" t="s">
        <v>28</v>
      </c>
      <c r="D79" t="s">
        <v>16</v>
      </c>
      <c r="F79" s="2">
        <v>44.7</v>
      </c>
      <c r="G79" s="2">
        <f t="shared" si="1"/>
        <v>2</v>
      </c>
    </row>
    <row r="80" spans="1:7">
      <c r="A80" s="7">
        <v>43067</v>
      </c>
      <c r="B80" s="526">
        <v>14151</v>
      </c>
      <c r="C80" s="526" t="s">
        <v>28</v>
      </c>
      <c r="D80" t="s">
        <v>17</v>
      </c>
      <c r="F80" s="2">
        <v>2</v>
      </c>
      <c r="G80" s="2">
        <f t="shared" si="1"/>
        <v>0</v>
      </c>
    </row>
    <row r="81" spans="1:7">
      <c r="A81" s="44">
        <v>43008</v>
      </c>
      <c r="B81" s="525" t="s">
        <v>14</v>
      </c>
      <c r="C81" s="525" t="s">
        <v>29</v>
      </c>
      <c r="D81" t="s">
        <v>16</v>
      </c>
      <c r="E81" s="2">
        <v>37.799999999999997</v>
      </c>
      <c r="G81" s="2">
        <f t="shared" si="1"/>
        <v>37.799999999999997</v>
      </c>
    </row>
    <row r="82" spans="1:7">
      <c r="B82" s="526"/>
      <c r="C82" s="526"/>
      <c r="D82" t="s">
        <v>17</v>
      </c>
      <c r="E82" s="2">
        <v>2</v>
      </c>
      <c r="G82" s="2">
        <f t="shared" si="1"/>
        <v>39.799999999999997</v>
      </c>
    </row>
    <row r="83" spans="1:7">
      <c r="B83" s="526"/>
      <c r="C83" s="526"/>
      <c r="D83" t="s">
        <v>18</v>
      </c>
      <c r="E83" s="2">
        <v>60</v>
      </c>
      <c r="G83" s="2">
        <f t="shared" si="1"/>
        <v>99.8</v>
      </c>
    </row>
    <row r="84" spans="1:7">
      <c r="B84" s="526"/>
      <c r="C84" s="526"/>
      <c r="D84" t="s">
        <v>19</v>
      </c>
      <c r="E84" s="2">
        <v>2</v>
      </c>
      <c r="G84" s="2">
        <f t="shared" si="1"/>
        <v>101.8</v>
      </c>
    </row>
    <row r="85" spans="1:7">
      <c r="A85" s="7">
        <v>42823</v>
      </c>
      <c r="B85" s="526"/>
      <c r="C85" s="526"/>
      <c r="D85" t="s">
        <v>21</v>
      </c>
      <c r="E85" s="2">
        <v>85</v>
      </c>
      <c r="G85" s="2">
        <f t="shared" si="1"/>
        <v>186.8</v>
      </c>
    </row>
    <row r="86" spans="1:7" ht="15.75" customHeight="1">
      <c r="A86" s="7">
        <v>43054</v>
      </c>
      <c r="B86" s="526">
        <v>13984</v>
      </c>
      <c r="C86" s="526" t="s">
        <v>29</v>
      </c>
      <c r="D86" t="s">
        <v>18</v>
      </c>
      <c r="F86" s="2">
        <v>60</v>
      </c>
      <c r="G86" s="2">
        <f t="shared" si="1"/>
        <v>126.80000000000001</v>
      </c>
    </row>
    <row r="87" spans="1:7">
      <c r="A87" s="7">
        <v>43054</v>
      </c>
      <c r="B87" s="526">
        <v>13984</v>
      </c>
      <c r="C87" s="526" t="s">
        <v>29</v>
      </c>
      <c r="D87" t="s">
        <v>19</v>
      </c>
      <c r="F87" s="2">
        <v>2</v>
      </c>
      <c r="G87" s="2">
        <f t="shared" si="1"/>
        <v>124.80000000000001</v>
      </c>
    </row>
    <row r="88" spans="1:7">
      <c r="A88" s="7">
        <v>43067</v>
      </c>
      <c r="B88" s="526" t="s">
        <v>12</v>
      </c>
      <c r="C88" s="20">
        <v>42823</v>
      </c>
      <c r="D88" t="s">
        <v>21</v>
      </c>
      <c r="F88" s="2">
        <v>85</v>
      </c>
      <c r="G88" s="2">
        <f t="shared" si="1"/>
        <v>39.800000000000011</v>
      </c>
    </row>
    <row r="89" spans="1:7">
      <c r="A89" s="7">
        <v>43067</v>
      </c>
      <c r="B89" s="526">
        <v>14151</v>
      </c>
      <c r="C89" s="20" t="s">
        <v>29</v>
      </c>
      <c r="D89" t="s">
        <v>16</v>
      </c>
      <c r="F89" s="2">
        <v>37.799999999999997</v>
      </c>
      <c r="G89" s="2">
        <f t="shared" si="1"/>
        <v>2.0000000000000142</v>
      </c>
    </row>
    <row r="90" spans="1:7">
      <c r="A90" s="7">
        <v>43067</v>
      </c>
      <c r="B90" s="526">
        <v>14151</v>
      </c>
      <c r="C90" s="20" t="s">
        <v>29</v>
      </c>
      <c r="D90" t="s">
        <v>17</v>
      </c>
      <c r="F90" s="2">
        <v>2</v>
      </c>
      <c r="G90" s="2">
        <f t="shared" si="1"/>
        <v>1.4210854715202004E-14</v>
      </c>
    </row>
    <row r="91" spans="1:7">
      <c r="A91" s="44">
        <v>43039</v>
      </c>
      <c r="B91" s="525" t="s">
        <v>14</v>
      </c>
      <c r="C91" s="525" t="s">
        <v>30</v>
      </c>
      <c r="D91" t="s">
        <v>16</v>
      </c>
      <c r="E91" s="2">
        <v>37.5</v>
      </c>
      <c r="G91" s="2">
        <f t="shared" si="1"/>
        <v>37.500000000000014</v>
      </c>
    </row>
    <row r="92" spans="1:7">
      <c r="B92" s="526"/>
      <c r="C92" s="526"/>
      <c r="D92" t="s">
        <v>17</v>
      </c>
      <c r="E92" s="2">
        <v>2</v>
      </c>
      <c r="G92" s="2">
        <f t="shared" si="1"/>
        <v>39.500000000000014</v>
      </c>
    </row>
    <row r="93" spans="1:7">
      <c r="B93" s="526"/>
      <c r="C93" s="526"/>
      <c r="D93" t="s">
        <v>18</v>
      </c>
      <c r="E93" s="2">
        <v>60</v>
      </c>
      <c r="G93" s="2">
        <f t="shared" si="1"/>
        <v>99.500000000000014</v>
      </c>
    </row>
    <row r="94" spans="1:7">
      <c r="B94" s="526"/>
      <c r="C94" s="526"/>
      <c r="D94" t="s">
        <v>19</v>
      </c>
      <c r="E94" s="2">
        <v>2</v>
      </c>
      <c r="G94" s="2">
        <f t="shared" si="1"/>
        <v>101.50000000000001</v>
      </c>
    </row>
    <row r="95" spans="1:7">
      <c r="A95" s="7">
        <v>43054</v>
      </c>
      <c r="B95" s="526">
        <v>13984</v>
      </c>
      <c r="C95" s="526" t="s">
        <v>30</v>
      </c>
      <c r="D95" t="s">
        <v>18</v>
      </c>
      <c r="F95" s="2">
        <v>60</v>
      </c>
      <c r="G95" s="2">
        <f t="shared" si="1"/>
        <v>41.500000000000014</v>
      </c>
    </row>
    <row r="96" spans="1:7">
      <c r="A96" s="7">
        <v>43054</v>
      </c>
      <c r="B96" s="526">
        <v>13984</v>
      </c>
      <c r="C96" s="526" t="s">
        <v>30</v>
      </c>
      <c r="D96" t="s">
        <v>19</v>
      </c>
      <c r="F96" s="2">
        <v>2</v>
      </c>
      <c r="G96" s="2">
        <f t="shared" si="1"/>
        <v>39.500000000000014</v>
      </c>
    </row>
    <row r="97" spans="1:7">
      <c r="A97" s="7">
        <v>43067</v>
      </c>
      <c r="B97" s="526">
        <v>14151</v>
      </c>
      <c r="C97" s="526" t="s">
        <v>30</v>
      </c>
      <c r="D97" t="s">
        <v>16</v>
      </c>
      <c r="F97" s="2">
        <v>37.5</v>
      </c>
      <c r="G97" s="2">
        <f t="shared" si="1"/>
        <v>2.0000000000000142</v>
      </c>
    </row>
    <row r="98" spans="1:7">
      <c r="A98" s="7">
        <v>43067</v>
      </c>
      <c r="B98" s="526">
        <v>14151</v>
      </c>
      <c r="C98" s="526" t="s">
        <v>30</v>
      </c>
      <c r="D98" t="s">
        <v>17</v>
      </c>
      <c r="F98" s="2">
        <v>2</v>
      </c>
      <c r="G98" s="2">
        <f t="shared" si="1"/>
        <v>1.4210854715202004E-14</v>
      </c>
    </row>
    <row r="99" spans="1:7">
      <c r="A99" s="44">
        <v>43069</v>
      </c>
      <c r="B99" s="525" t="s">
        <v>14</v>
      </c>
      <c r="C99" s="525" t="s">
        <v>33</v>
      </c>
      <c r="D99" t="s">
        <v>16</v>
      </c>
      <c r="E99" s="2">
        <v>40</v>
      </c>
      <c r="G99" s="2">
        <f t="shared" si="1"/>
        <v>40.000000000000014</v>
      </c>
    </row>
    <row r="100" spans="1:7">
      <c r="A100" s="44"/>
      <c r="B100" s="525"/>
      <c r="C100" s="525"/>
      <c r="D100" t="s">
        <v>17</v>
      </c>
      <c r="E100" s="2">
        <v>2</v>
      </c>
      <c r="G100" s="2">
        <f t="shared" si="1"/>
        <v>42.000000000000014</v>
      </c>
    </row>
    <row r="101" spans="1:7">
      <c r="B101" s="526"/>
      <c r="C101" s="526"/>
      <c r="D101" t="s">
        <v>18</v>
      </c>
      <c r="E101" s="2">
        <v>60</v>
      </c>
      <c r="G101" s="2">
        <f t="shared" si="1"/>
        <v>102.00000000000001</v>
      </c>
    </row>
    <row r="102" spans="1:7">
      <c r="B102" s="526"/>
      <c r="C102" s="526"/>
      <c r="D102" t="s">
        <v>19</v>
      </c>
      <c r="E102" s="2">
        <v>2</v>
      </c>
      <c r="G102" s="2">
        <f t="shared" si="1"/>
        <v>104.00000000000001</v>
      </c>
    </row>
    <row r="103" spans="1:7">
      <c r="B103" s="526"/>
      <c r="C103" s="526"/>
      <c r="D103" t="s">
        <v>270</v>
      </c>
      <c r="E103" s="2">
        <v>30</v>
      </c>
      <c r="G103" s="2">
        <f t="shared" si="1"/>
        <v>134</v>
      </c>
    </row>
    <row r="104" spans="1:7">
      <c r="B104" s="526"/>
      <c r="C104" s="526"/>
      <c r="D104" t="s">
        <v>98</v>
      </c>
      <c r="E104" s="2">
        <v>10</v>
      </c>
      <c r="G104" s="2">
        <f t="shared" si="1"/>
        <v>144</v>
      </c>
    </row>
    <row r="105" spans="1:7">
      <c r="B105" s="526"/>
      <c r="C105" s="526"/>
      <c r="D105" t="s">
        <v>90</v>
      </c>
      <c r="E105" s="2">
        <v>10</v>
      </c>
      <c r="G105" s="2">
        <f t="shared" si="1"/>
        <v>154</v>
      </c>
    </row>
    <row r="106" spans="1:7">
      <c r="A106" s="7">
        <v>43066</v>
      </c>
      <c r="B106" s="526">
        <v>14122</v>
      </c>
      <c r="C106" s="526" t="s">
        <v>33</v>
      </c>
      <c r="D106" t="s">
        <v>270</v>
      </c>
      <c r="F106" s="2">
        <v>30</v>
      </c>
      <c r="G106" s="2">
        <f t="shared" si="1"/>
        <v>124</v>
      </c>
    </row>
    <row r="107" spans="1:7">
      <c r="A107" s="7">
        <v>43089</v>
      </c>
      <c r="B107" s="526">
        <v>14328</v>
      </c>
      <c r="C107" s="526" t="s">
        <v>33</v>
      </c>
      <c r="D107" t="s">
        <v>19</v>
      </c>
      <c r="F107" s="2">
        <v>2</v>
      </c>
      <c r="G107" s="2">
        <f t="shared" si="1"/>
        <v>122</v>
      </c>
    </row>
    <row r="108" spans="1:7">
      <c r="A108" s="7">
        <v>43089</v>
      </c>
      <c r="B108" s="526">
        <v>14328</v>
      </c>
      <c r="C108" s="526" t="s">
        <v>33</v>
      </c>
      <c r="D108" t="s">
        <v>18</v>
      </c>
      <c r="F108" s="2">
        <v>60</v>
      </c>
      <c r="G108" s="2">
        <f t="shared" si="1"/>
        <v>62</v>
      </c>
    </row>
    <row r="109" spans="1:7">
      <c r="A109" s="7">
        <v>43145</v>
      </c>
      <c r="B109" s="526">
        <v>14613</v>
      </c>
      <c r="C109" s="526" t="s">
        <v>33</v>
      </c>
      <c r="D109" t="s">
        <v>16</v>
      </c>
      <c r="F109" s="2">
        <v>40</v>
      </c>
      <c r="G109" s="2">
        <f t="shared" si="1"/>
        <v>22</v>
      </c>
    </row>
    <row r="110" spans="1:7">
      <c r="A110" s="7">
        <v>43145</v>
      </c>
      <c r="B110" s="526">
        <v>14613</v>
      </c>
      <c r="C110" s="526" t="s">
        <v>33</v>
      </c>
      <c r="D110" t="s">
        <v>17</v>
      </c>
      <c r="F110" s="2">
        <v>2</v>
      </c>
      <c r="G110" s="2">
        <f t="shared" si="1"/>
        <v>20</v>
      </c>
    </row>
    <row r="111" spans="1:7">
      <c r="A111" s="7">
        <v>43186</v>
      </c>
      <c r="B111" s="526">
        <v>15060</v>
      </c>
      <c r="C111" s="526" t="s">
        <v>33</v>
      </c>
      <c r="D111" t="s">
        <v>269</v>
      </c>
      <c r="F111" s="2">
        <v>10</v>
      </c>
      <c r="G111" s="2">
        <f t="shared" si="1"/>
        <v>10</v>
      </c>
    </row>
    <row r="112" spans="1:7">
      <c r="A112" s="7">
        <v>43186</v>
      </c>
      <c r="B112" s="526">
        <v>15060</v>
      </c>
      <c r="C112" s="526" t="s">
        <v>33</v>
      </c>
      <c r="D112" t="s">
        <v>98</v>
      </c>
      <c r="F112" s="2">
        <v>10</v>
      </c>
      <c r="G112" s="2">
        <f t="shared" si="1"/>
        <v>0</v>
      </c>
    </row>
    <row r="113" spans="1:8">
      <c r="A113" s="44">
        <v>43100</v>
      </c>
      <c r="B113" s="525" t="s">
        <v>14</v>
      </c>
      <c r="C113" s="525" t="s">
        <v>34</v>
      </c>
      <c r="D113" t="s">
        <v>16</v>
      </c>
      <c r="E113" s="2">
        <v>43.6</v>
      </c>
      <c r="G113" s="2">
        <f t="shared" si="1"/>
        <v>43.6</v>
      </c>
    </row>
    <row r="114" spans="1:8">
      <c r="A114" s="44"/>
      <c r="B114" s="525"/>
      <c r="C114" s="525"/>
      <c r="D114" t="s">
        <v>17</v>
      </c>
      <c r="E114" s="2">
        <v>2</v>
      </c>
      <c r="G114" s="2">
        <f t="shared" si="1"/>
        <v>45.6</v>
      </c>
    </row>
    <row r="115" spans="1:8">
      <c r="B115" s="526"/>
      <c r="C115" s="526"/>
      <c r="D115" t="s">
        <v>18</v>
      </c>
      <c r="E115" s="2">
        <v>60</v>
      </c>
      <c r="G115" s="2">
        <f t="shared" si="1"/>
        <v>105.6</v>
      </c>
    </row>
    <row r="116" spans="1:8">
      <c r="B116" s="526"/>
      <c r="C116" s="526"/>
      <c r="D116" t="s">
        <v>19</v>
      </c>
      <c r="E116" s="2">
        <v>2</v>
      </c>
      <c r="G116" s="2">
        <f t="shared" si="1"/>
        <v>107.6</v>
      </c>
    </row>
    <row r="117" spans="1:8">
      <c r="A117" s="7">
        <v>43145</v>
      </c>
      <c r="B117" s="526">
        <v>14613</v>
      </c>
      <c r="C117" s="526" t="s">
        <v>34</v>
      </c>
      <c r="D117" t="s">
        <v>16</v>
      </c>
      <c r="F117" s="2">
        <v>9.8000000000000007</v>
      </c>
      <c r="G117" s="2">
        <f t="shared" si="1"/>
        <v>97.8</v>
      </c>
      <c r="H117" s="8"/>
    </row>
    <row r="118" spans="1:8">
      <c r="A118" s="7">
        <v>43181</v>
      </c>
      <c r="B118" s="526">
        <v>14901</v>
      </c>
      <c r="C118" s="526" t="s">
        <v>34</v>
      </c>
      <c r="D118" t="s">
        <v>18</v>
      </c>
      <c r="F118" s="2">
        <v>60</v>
      </c>
      <c r="G118" s="2">
        <f t="shared" si="1"/>
        <v>37.799999999999997</v>
      </c>
      <c r="H118" s="8"/>
    </row>
    <row r="119" spans="1:8">
      <c r="A119" s="7">
        <v>43181</v>
      </c>
      <c r="B119" s="526">
        <v>14901</v>
      </c>
      <c r="C119" s="526" t="s">
        <v>34</v>
      </c>
      <c r="D119" t="s">
        <v>19</v>
      </c>
      <c r="F119" s="2">
        <v>2</v>
      </c>
      <c r="G119" s="2">
        <f t="shared" si="1"/>
        <v>35.799999999999997</v>
      </c>
      <c r="H119" s="8"/>
    </row>
    <row r="120" spans="1:8">
      <c r="A120" s="7">
        <v>43186</v>
      </c>
      <c r="B120" s="526">
        <v>15060</v>
      </c>
      <c r="C120" s="526" t="s">
        <v>34</v>
      </c>
      <c r="D120" t="s">
        <v>16</v>
      </c>
      <c r="F120" s="2">
        <v>33.799999999999997</v>
      </c>
      <c r="G120" s="2">
        <f t="shared" si="1"/>
        <v>2</v>
      </c>
      <c r="H120" s="8"/>
    </row>
    <row r="121" spans="1:8">
      <c r="A121" s="7">
        <v>43186</v>
      </c>
      <c r="B121" s="526">
        <v>15060</v>
      </c>
      <c r="C121" s="526" t="s">
        <v>34</v>
      </c>
      <c r="D121" t="s">
        <v>17</v>
      </c>
      <c r="F121" s="2">
        <v>2</v>
      </c>
      <c r="G121" s="2">
        <f t="shared" si="1"/>
        <v>0</v>
      </c>
      <c r="H121" s="8"/>
    </row>
    <row r="122" spans="1:8">
      <c r="A122" s="44">
        <v>43131</v>
      </c>
      <c r="B122" s="525" t="s">
        <v>14</v>
      </c>
      <c r="C122" s="525" t="s">
        <v>15</v>
      </c>
      <c r="D122" t="s">
        <v>16</v>
      </c>
      <c r="E122" s="2">
        <v>38.799999999999997</v>
      </c>
      <c r="G122" s="2">
        <f t="shared" si="1"/>
        <v>38.799999999999997</v>
      </c>
    </row>
    <row r="123" spans="1:8">
      <c r="A123" s="44"/>
      <c r="B123" s="525"/>
      <c r="C123" s="525"/>
      <c r="D123" t="s">
        <v>17</v>
      </c>
      <c r="E123" s="2">
        <v>2</v>
      </c>
      <c r="G123" s="2">
        <f t="shared" si="1"/>
        <v>40.799999999999997</v>
      </c>
    </row>
    <row r="124" spans="1:8">
      <c r="B124" s="526"/>
      <c r="C124" s="526"/>
      <c r="D124" t="s">
        <v>18</v>
      </c>
      <c r="E124" s="2">
        <v>60</v>
      </c>
      <c r="G124" s="2">
        <f t="shared" si="1"/>
        <v>100.8</v>
      </c>
    </row>
    <row r="125" spans="1:8">
      <c r="B125" s="526"/>
      <c r="C125" s="526"/>
      <c r="D125" t="s">
        <v>19</v>
      </c>
      <c r="E125" s="2">
        <v>2</v>
      </c>
      <c r="G125" s="2">
        <f t="shared" si="1"/>
        <v>102.8</v>
      </c>
    </row>
    <row r="126" spans="1:8">
      <c r="A126" s="7">
        <v>43181</v>
      </c>
      <c r="B126" s="526">
        <v>14901</v>
      </c>
      <c r="C126" s="526" t="s">
        <v>15</v>
      </c>
      <c r="D126" t="s">
        <v>18</v>
      </c>
      <c r="F126" s="2">
        <v>60</v>
      </c>
      <c r="G126" s="2">
        <f t="shared" si="1"/>
        <v>42.8</v>
      </c>
    </row>
    <row r="127" spans="1:8">
      <c r="A127" s="7">
        <v>43181</v>
      </c>
      <c r="B127" s="526">
        <v>14901</v>
      </c>
      <c r="C127" s="526" t="s">
        <v>15</v>
      </c>
      <c r="D127" t="s">
        <v>19</v>
      </c>
      <c r="F127" s="2">
        <v>2</v>
      </c>
      <c r="G127" s="2">
        <f t="shared" si="1"/>
        <v>40.799999999999997</v>
      </c>
    </row>
    <row r="128" spans="1:8">
      <c r="A128" s="7">
        <v>43186</v>
      </c>
      <c r="B128" s="526">
        <v>15060</v>
      </c>
      <c r="C128" s="526" t="s">
        <v>15</v>
      </c>
      <c r="D128" t="s">
        <v>16</v>
      </c>
      <c r="F128" s="2">
        <v>38.799999999999997</v>
      </c>
      <c r="G128" s="2">
        <f t="shared" si="1"/>
        <v>2</v>
      </c>
    </row>
    <row r="129" spans="1:7">
      <c r="A129" s="7">
        <v>43186</v>
      </c>
      <c r="B129" s="526">
        <v>15060</v>
      </c>
      <c r="C129" s="526" t="s">
        <v>15</v>
      </c>
      <c r="D129" t="s">
        <v>17</v>
      </c>
      <c r="F129" s="2">
        <v>2</v>
      </c>
      <c r="G129" s="2">
        <f t="shared" si="1"/>
        <v>0</v>
      </c>
    </row>
    <row r="130" spans="1:7">
      <c r="A130" s="44">
        <v>43159</v>
      </c>
      <c r="B130" s="525" t="s">
        <v>14</v>
      </c>
      <c r="C130" s="525" t="s">
        <v>20</v>
      </c>
      <c r="D130" t="s">
        <v>16</v>
      </c>
      <c r="E130" s="2">
        <v>48.1</v>
      </c>
      <c r="G130" s="2">
        <f t="shared" si="1"/>
        <v>48.1</v>
      </c>
    </row>
    <row r="131" spans="1:7">
      <c r="A131" s="44"/>
      <c r="B131" s="525"/>
      <c r="C131" s="525"/>
      <c r="D131" t="s">
        <v>17</v>
      </c>
      <c r="E131" s="2">
        <v>2</v>
      </c>
      <c r="G131" s="2">
        <f t="shared" si="1"/>
        <v>50.1</v>
      </c>
    </row>
    <row r="132" spans="1:7">
      <c r="B132" s="526"/>
      <c r="C132" s="526"/>
      <c r="D132" t="s">
        <v>18</v>
      </c>
      <c r="E132" s="2">
        <v>56</v>
      </c>
      <c r="G132" s="2">
        <f t="shared" si="1"/>
        <v>106.1</v>
      </c>
    </row>
    <row r="133" spans="1:7">
      <c r="B133" s="526"/>
      <c r="C133" s="526"/>
      <c r="D133" t="s">
        <v>19</v>
      </c>
      <c r="E133" s="2">
        <v>5</v>
      </c>
      <c r="G133" s="2">
        <f t="shared" si="1"/>
        <v>111.1</v>
      </c>
    </row>
    <row r="134" spans="1:7">
      <c r="A134" s="7">
        <v>43181</v>
      </c>
      <c r="B134" s="526">
        <v>14901</v>
      </c>
      <c r="C134" s="526" t="s">
        <v>20</v>
      </c>
      <c r="D134" t="s">
        <v>18</v>
      </c>
      <c r="F134" s="2">
        <v>56</v>
      </c>
      <c r="G134" s="2">
        <f t="shared" si="1"/>
        <v>55.099999999999994</v>
      </c>
    </row>
    <row r="135" spans="1:7">
      <c r="A135" s="7">
        <v>43181</v>
      </c>
      <c r="B135" s="526">
        <v>14901</v>
      </c>
      <c r="C135" s="526" t="s">
        <v>20</v>
      </c>
      <c r="D135" t="s">
        <v>19</v>
      </c>
      <c r="F135" s="2">
        <v>5</v>
      </c>
      <c r="G135" s="2">
        <f t="shared" si="1"/>
        <v>50.099999999999994</v>
      </c>
    </row>
    <row r="136" spans="1:7">
      <c r="A136" s="7">
        <v>43186</v>
      </c>
      <c r="B136" s="526">
        <v>15060</v>
      </c>
      <c r="C136" s="526" t="s">
        <v>20</v>
      </c>
      <c r="D136" t="s">
        <v>16</v>
      </c>
      <c r="F136" s="2">
        <v>48.1</v>
      </c>
      <c r="G136" s="2">
        <f t="shared" ref="G136:G203" si="2">+G135+E136-F136</f>
        <v>1.9999999999999929</v>
      </c>
    </row>
    <row r="137" spans="1:7">
      <c r="A137" s="7">
        <v>43186</v>
      </c>
      <c r="B137" s="526">
        <v>15060</v>
      </c>
      <c r="C137" s="526" t="s">
        <v>20</v>
      </c>
      <c r="D137" t="s">
        <v>17</v>
      </c>
      <c r="F137" s="2">
        <v>2</v>
      </c>
      <c r="G137" s="2">
        <f t="shared" si="2"/>
        <v>-7.1054273576010019E-15</v>
      </c>
    </row>
    <row r="138" spans="1:7">
      <c r="A138" s="44">
        <v>43189</v>
      </c>
      <c r="B138" s="525" t="s">
        <v>14</v>
      </c>
      <c r="C138" s="525" t="s">
        <v>23</v>
      </c>
      <c r="D138" t="s">
        <v>16</v>
      </c>
      <c r="E138" s="2">
        <v>46.5</v>
      </c>
      <c r="G138" s="2">
        <f t="shared" si="2"/>
        <v>46.499999999999993</v>
      </c>
    </row>
    <row r="139" spans="1:7">
      <c r="A139" s="44"/>
      <c r="B139" s="525"/>
      <c r="C139" s="525"/>
      <c r="D139" t="s">
        <v>17</v>
      </c>
      <c r="E139" s="2">
        <v>2</v>
      </c>
      <c r="G139" s="2">
        <f t="shared" si="2"/>
        <v>48.499999999999993</v>
      </c>
    </row>
    <row r="140" spans="1:7">
      <c r="B140" s="526"/>
      <c r="C140" s="526"/>
      <c r="D140" t="s">
        <v>18</v>
      </c>
      <c r="E140" s="2">
        <v>60</v>
      </c>
      <c r="G140" s="2">
        <f t="shared" si="2"/>
        <v>108.5</v>
      </c>
    </row>
    <row r="141" spans="1:7">
      <c r="B141" s="526"/>
      <c r="C141" s="526"/>
      <c r="D141" t="s">
        <v>19</v>
      </c>
      <c r="E141" s="2">
        <v>5</v>
      </c>
      <c r="G141" s="2">
        <f t="shared" si="2"/>
        <v>113.5</v>
      </c>
    </row>
    <row r="142" spans="1:7">
      <c r="A142" s="7">
        <v>43216</v>
      </c>
      <c r="B142" s="526">
        <v>15195</v>
      </c>
      <c r="C142" s="526" t="s">
        <v>23</v>
      </c>
      <c r="D142" t="s">
        <v>18</v>
      </c>
      <c r="F142" s="2">
        <v>60</v>
      </c>
      <c r="G142" s="2">
        <f t="shared" si="2"/>
        <v>53.5</v>
      </c>
    </row>
    <row r="143" spans="1:7">
      <c r="A143" s="7">
        <v>43216</v>
      </c>
      <c r="B143" s="526">
        <v>15195</v>
      </c>
      <c r="C143" s="526" t="s">
        <v>23</v>
      </c>
      <c r="D143" t="s">
        <v>19</v>
      </c>
      <c r="F143" s="2">
        <v>5</v>
      </c>
      <c r="G143" s="2">
        <f t="shared" si="2"/>
        <v>48.5</v>
      </c>
    </row>
    <row r="144" spans="1:7">
      <c r="A144" s="7">
        <v>43216</v>
      </c>
      <c r="B144" s="526">
        <v>15268</v>
      </c>
      <c r="C144" s="526" t="s">
        <v>23</v>
      </c>
      <c r="D144" t="s">
        <v>16</v>
      </c>
      <c r="F144" s="2">
        <v>46.5</v>
      </c>
      <c r="G144" s="2">
        <f t="shared" si="2"/>
        <v>2</v>
      </c>
    </row>
    <row r="145" spans="1:7">
      <c r="A145" s="7">
        <v>43216</v>
      </c>
      <c r="B145" s="526">
        <v>15268</v>
      </c>
      <c r="C145" s="526" t="s">
        <v>23</v>
      </c>
      <c r="D145" t="s">
        <v>17</v>
      </c>
      <c r="F145" s="2">
        <v>2</v>
      </c>
      <c r="G145" s="2">
        <f t="shared" si="2"/>
        <v>0</v>
      </c>
    </row>
    <row r="146" spans="1:7">
      <c r="A146" s="44">
        <v>43220</v>
      </c>
      <c r="B146" s="525" t="s">
        <v>14</v>
      </c>
      <c r="C146" s="525" t="s">
        <v>24</v>
      </c>
      <c r="D146" t="s">
        <v>16</v>
      </c>
      <c r="E146" s="2">
        <v>49.7</v>
      </c>
      <c r="G146" s="2">
        <f t="shared" si="2"/>
        <v>49.7</v>
      </c>
    </row>
    <row r="147" spans="1:7">
      <c r="A147" s="44"/>
      <c r="B147" s="525"/>
      <c r="C147" s="525"/>
      <c r="D147" t="s">
        <v>17</v>
      </c>
      <c r="E147" s="2">
        <v>2</v>
      </c>
      <c r="G147" s="2">
        <f t="shared" si="2"/>
        <v>51.7</v>
      </c>
    </row>
    <row r="148" spans="1:7">
      <c r="B148" s="526"/>
      <c r="C148" s="526"/>
      <c r="D148" t="s">
        <v>18</v>
      </c>
      <c r="E148" s="2">
        <v>60</v>
      </c>
      <c r="G148" s="2">
        <f t="shared" si="2"/>
        <v>111.7</v>
      </c>
    </row>
    <row r="149" spans="1:7">
      <c r="B149" s="526"/>
      <c r="C149" s="526"/>
      <c r="D149" t="s">
        <v>19</v>
      </c>
      <c r="E149" s="2">
        <v>5</v>
      </c>
      <c r="G149" s="2">
        <f t="shared" si="2"/>
        <v>116.7</v>
      </c>
    </row>
    <row r="150" spans="1:7">
      <c r="A150" s="7">
        <v>43281</v>
      </c>
      <c r="B150" s="526">
        <v>15627</v>
      </c>
      <c r="C150" s="526" t="s">
        <v>24</v>
      </c>
      <c r="D150" t="s">
        <v>18</v>
      </c>
      <c r="F150" s="2">
        <v>60</v>
      </c>
      <c r="G150" s="2">
        <f t="shared" si="2"/>
        <v>56.7</v>
      </c>
    </row>
    <row r="151" spans="1:7">
      <c r="A151" s="7">
        <v>43281</v>
      </c>
      <c r="B151" s="526">
        <v>15627</v>
      </c>
      <c r="C151" s="526" t="s">
        <v>24</v>
      </c>
      <c r="D151" t="s">
        <v>19</v>
      </c>
      <c r="F151" s="2">
        <v>5</v>
      </c>
      <c r="G151" s="2">
        <f t="shared" si="2"/>
        <v>51.7</v>
      </c>
    </row>
    <row r="152" spans="1:7">
      <c r="A152" s="7">
        <v>43292</v>
      </c>
      <c r="B152" s="526">
        <v>15688</v>
      </c>
      <c r="C152" s="526" t="s">
        <v>24</v>
      </c>
      <c r="D152" t="s">
        <v>16</v>
      </c>
      <c r="F152" s="2">
        <v>49.7</v>
      </c>
      <c r="G152" s="2">
        <f t="shared" si="2"/>
        <v>2</v>
      </c>
    </row>
    <row r="153" spans="1:7">
      <c r="A153" s="7">
        <v>43292</v>
      </c>
      <c r="B153" s="526">
        <v>15688</v>
      </c>
      <c r="C153" s="526" t="s">
        <v>24</v>
      </c>
      <c r="D153" t="s">
        <v>17</v>
      </c>
      <c r="F153" s="2">
        <v>2</v>
      </c>
      <c r="G153" s="2">
        <f t="shared" si="2"/>
        <v>0</v>
      </c>
    </row>
    <row r="154" spans="1:7">
      <c r="A154" s="44">
        <v>43251</v>
      </c>
      <c r="B154" s="525" t="s">
        <v>14</v>
      </c>
      <c r="C154" s="525" t="s">
        <v>25</v>
      </c>
      <c r="D154" t="s">
        <v>16</v>
      </c>
      <c r="E154" s="2">
        <v>44.4</v>
      </c>
      <c r="G154" s="2">
        <f t="shared" si="2"/>
        <v>44.4</v>
      </c>
    </row>
    <row r="155" spans="1:7">
      <c r="A155" s="44"/>
      <c r="B155" s="525"/>
      <c r="C155" s="525"/>
      <c r="D155" t="s">
        <v>17</v>
      </c>
      <c r="E155" s="2">
        <v>2</v>
      </c>
      <c r="G155" s="2">
        <f t="shared" si="2"/>
        <v>46.4</v>
      </c>
    </row>
    <row r="156" spans="1:7">
      <c r="B156" s="526"/>
      <c r="C156" s="526"/>
      <c r="D156" t="s">
        <v>18</v>
      </c>
      <c r="E156" s="2">
        <v>60</v>
      </c>
      <c r="G156" s="2">
        <f t="shared" si="2"/>
        <v>106.4</v>
      </c>
    </row>
    <row r="157" spans="1:7">
      <c r="B157" s="526"/>
      <c r="C157" s="526"/>
      <c r="D157" t="s">
        <v>19</v>
      </c>
      <c r="E157" s="2">
        <v>5</v>
      </c>
      <c r="G157" s="2">
        <f t="shared" si="2"/>
        <v>111.4</v>
      </c>
    </row>
    <row r="158" spans="1:7">
      <c r="A158" s="7">
        <v>43281</v>
      </c>
      <c r="B158" s="526">
        <v>15627</v>
      </c>
      <c r="C158" s="526" t="s">
        <v>25</v>
      </c>
      <c r="D158" t="s">
        <v>18</v>
      </c>
      <c r="F158" s="2">
        <v>60</v>
      </c>
      <c r="G158" s="2">
        <f t="shared" si="2"/>
        <v>51.400000000000006</v>
      </c>
    </row>
    <row r="159" spans="1:7">
      <c r="A159" s="7">
        <v>43281</v>
      </c>
      <c r="B159" s="526">
        <v>15627</v>
      </c>
      <c r="C159" s="526" t="s">
        <v>25</v>
      </c>
      <c r="D159" t="s">
        <v>19</v>
      </c>
      <c r="F159" s="2">
        <v>5</v>
      </c>
      <c r="G159" s="2">
        <f t="shared" si="2"/>
        <v>46.400000000000006</v>
      </c>
    </row>
    <row r="160" spans="1:7">
      <c r="A160" s="7">
        <v>43292</v>
      </c>
      <c r="B160" s="526">
        <v>15688</v>
      </c>
      <c r="C160" s="526" t="s">
        <v>25</v>
      </c>
      <c r="D160" t="s">
        <v>16</v>
      </c>
      <c r="F160" s="2">
        <v>44.4</v>
      </c>
      <c r="G160" s="2">
        <f t="shared" si="2"/>
        <v>2.0000000000000071</v>
      </c>
    </row>
    <row r="161" spans="1:7">
      <c r="A161" s="7">
        <v>43292</v>
      </c>
      <c r="B161" s="526">
        <v>15688</v>
      </c>
      <c r="C161" s="526" t="s">
        <v>25</v>
      </c>
      <c r="D161" t="s">
        <v>17</v>
      </c>
      <c r="F161" s="2">
        <v>2</v>
      </c>
      <c r="G161" s="2">
        <f t="shared" si="2"/>
        <v>7.1054273576010019E-15</v>
      </c>
    </row>
    <row r="162" spans="1:7">
      <c r="A162" s="44">
        <v>43281</v>
      </c>
      <c r="B162" s="525" t="s">
        <v>14</v>
      </c>
      <c r="C162" s="525" t="s">
        <v>26</v>
      </c>
      <c r="D162" t="s">
        <v>16</v>
      </c>
      <c r="E162" s="2">
        <v>41</v>
      </c>
      <c r="G162" s="2">
        <f t="shared" si="2"/>
        <v>41.000000000000007</v>
      </c>
    </row>
    <row r="163" spans="1:7">
      <c r="A163" s="44"/>
      <c r="B163" s="525"/>
      <c r="C163" s="525"/>
      <c r="D163" t="s">
        <v>17</v>
      </c>
      <c r="E163" s="2">
        <v>4</v>
      </c>
      <c r="G163" s="2">
        <f t="shared" si="2"/>
        <v>45.000000000000007</v>
      </c>
    </row>
    <row r="164" spans="1:7">
      <c r="B164" s="526"/>
      <c r="C164" s="526"/>
      <c r="D164" t="s">
        <v>18</v>
      </c>
      <c r="E164" s="2">
        <v>60</v>
      </c>
      <c r="G164" s="2">
        <f t="shared" si="2"/>
        <v>105</v>
      </c>
    </row>
    <row r="165" spans="1:7">
      <c r="B165" s="526"/>
      <c r="C165" s="526"/>
      <c r="D165" t="s">
        <v>19</v>
      </c>
      <c r="E165" s="2">
        <v>5</v>
      </c>
      <c r="G165" s="2">
        <f t="shared" si="2"/>
        <v>110</v>
      </c>
    </row>
    <row r="166" spans="1:7">
      <c r="A166" s="7">
        <v>43308</v>
      </c>
      <c r="B166" s="526">
        <v>15835</v>
      </c>
      <c r="C166" s="526" t="s">
        <v>26</v>
      </c>
      <c r="D166" t="s">
        <v>18</v>
      </c>
      <c r="F166" s="2">
        <v>60</v>
      </c>
      <c r="G166" s="2">
        <f t="shared" si="2"/>
        <v>50</v>
      </c>
    </row>
    <row r="167" spans="1:7">
      <c r="A167" s="7">
        <v>43308</v>
      </c>
      <c r="B167" s="526">
        <v>15835</v>
      </c>
      <c r="C167" s="526" t="s">
        <v>26</v>
      </c>
      <c r="D167" t="s">
        <v>19</v>
      </c>
      <c r="F167" s="2">
        <v>5</v>
      </c>
      <c r="G167" s="2">
        <f t="shared" si="2"/>
        <v>45</v>
      </c>
    </row>
    <row r="168" spans="1:7" s="5" customFormat="1">
      <c r="A168" s="7">
        <v>43318</v>
      </c>
      <c r="B168" s="526">
        <v>15950</v>
      </c>
      <c r="C168" s="526" t="s">
        <v>26</v>
      </c>
      <c r="D168" t="s">
        <v>16</v>
      </c>
      <c r="E168" s="11"/>
      <c r="F168" s="11">
        <v>41</v>
      </c>
      <c r="G168" s="11">
        <f t="shared" si="2"/>
        <v>4</v>
      </c>
    </row>
    <row r="169" spans="1:7" s="5" customFormat="1">
      <c r="A169" s="7">
        <v>43318</v>
      </c>
      <c r="B169" s="526">
        <v>15950</v>
      </c>
      <c r="C169" s="526" t="s">
        <v>26</v>
      </c>
      <c r="D169" t="s">
        <v>17</v>
      </c>
      <c r="E169" s="11"/>
      <c r="F169" s="11">
        <v>4</v>
      </c>
      <c r="G169" s="11">
        <f t="shared" si="2"/>
        <v>0</v>
      </c>
    </row>
    <row r="170" spans="1:7">
      <c r="A170" s="44">
        <v>43312</v>
      </c>
      <c r="B170" s="525" t="s">
        <v>14</v>
      </c>
      <c r="C170" s="525" t="s">
        <v>27</v>
      </c>
      <c r="D170" t="s">
        <v>16</v>
      </c>
      <c r="E170" s="2">
        <v>40.200000000000003</v>
      </c>
      <c r="G170" s="11">
        <f t="shared" si="2"/>
        <v>40.200000000000003</v>
      </c>
    </row>
    <row r="171" spans="1:7">
      <c r="A171" s="44"/>
      <c r="B171" s="525"/>
      <c r="C171" s="525"/>
      <c r="D171" t="s">
        <v>17</v>
      </c>
      <c r="E171" s="2">
        <v>2</v>
      </c>
      <c r="G171" s="11">
        <f t="shared" si="2"/>
        <v>42.2</v>
      </c>
    </row>
    <row r="172" spans="1:7">
      <c r="B172" s="526"/>
      <c r="C172" s="526"/>
      <c r="D172" t="s">
        <v>18</v>
      </c>
      <c r="E172" s="2">
        <v>60</v>
      </c>
      <c r="G172" s="11">
        <f t="shared" si="2"/>
        <v>102.2</v>
      </c>
    </row>
    <row r="173" spans="1:7">
      <c r="B173" s="526"/>
      <c r="C173" s="526"/>
      <c r="D173" t="s">
        <v>19</v>
      </c>
      <c r="E173" s="2">
        <v>5</v>
      </c>
      <c r="G173" s="11">
        <f t="shared" si="2"/>
        <v>107.2</v>
      </c>
    </row>
    <row r="174" spans="1:7">
      <c r="A174" s="7">
        <v>43308</v>
      </c>
      <c r="B174" s="526">
        <v>15835</v>
      </c>
      <c r="C174" s="526" t="s">
        <v>27</v>
      </c>
      <c r="D174" t="s">
        <v>18</v>
      </c>
      <c r="F174" s="2">
        <v>60</v>
      </c>
      <c r="G174" s="11">
        <f t="shared" si="2"/>
        <v>47.2</v>
      </c>
    </row>
    <row r="175" spans="1:7">
      <c r="A175" s="7">
        <v>43308</v>
      </c>
      <c r="B175" s="526">
        <v>15835</v>
      </c>
      <c r="C175" s="526" t="s">
        <v>27</v>
      </c>
      <c r="D175" t="s">
        <v>19</v>
      </c>
      <c r="F175" s="2">
        <v>5</v>
      </c>
      <c r="G175" s="11">
        <f t="shared" si="2"/>
        <v>42.2</v>
      </c>
    </row>
    <row r="176" spans="1:7">
      <c r="A176" s="7">
        <v>43391</v>
      </c>
      <c r="B176" s="526">
        <v>16376</v>
      </c>
      <c r="C176" s="526" t="s">
        <v>27</v>
      </c>
      <c r="D176" t="s">
        <v>16</v>
      </c>
      <c r="F176" s="2">
        <v>40.200000000000003</v>
      </c>
      <c r="G176" s="11">
        <f t="shared" si="2"/>
        <v>2</v>
      </c>
    </row>
    <row r="177" spans="1:7">
      <c r="A177" s="7">
        <v>43391</v>
      </c>
      <c r="B177" s="526">
        <v>16376</v>
      </c>
      <c r="C177" s="526" t="s">
        <v>27</v>
      </c>
      <c r="D177" t="s">
        <v>17</v>
      </c>
      <c r="F177" s="2">
        <v>2</v>
      </c>
      <c r="G177" s="11">
        <f t="shared" si="2"/>
        <v>0</v>
      </c>
    </row>
    <row r="178" spans="1:7">
      <c r="A178" s="44">
        <v>43343</v>
      </c>
      <c r="B178" s="525" t="s">
        <v>14</v>
      </c>
      <c r="C178" s="525" t="s">
        <v>28</v>
      </c>
      <c r="D178" t="s">
        <v>16</v>
      </c>
      <c r="E178" s="2">
        <v>39.9</v>
      </c>
      <c r="G178" s="11">
        <f t="shared" si="2"/>
        <v>39.9</v>
      </c>
    </row>
    <row r="179" spans="1:7">
      <c r="A179" s="44"/>
      <c r="B179" s="525"/>
      <c r="C179" s="525"/>
      <c r="D179" t="s">
        <v>17</v>
      </c>
      <c r="E179" s="2">
        <v>2</v>
      </c>
      <c r="G179" s="11">
        <f t="shared" si="2"/>
        <v>41.9</v>
      </c>
    </row>
    <row r="180" spans="1:7">
      <c r="B180" s="526"/>
      <c r="C180" s="526"/>
      <c r="D180" t="s">
        <v>18</v>
      </c>
      <c r="E180" s="2">
        <v>60</v>
      </c>
      <c r="G180" s="11">
        <f t="shared" si="2"/>
        <v>101.9</v>
      </c>
    </row>
    <row r="181" spans="1:7">
      <c r="B181" s="526"/>
      <c r="C181" s="526"/>
      <c r="D181" t="s">
        <v>19</v>
      </c>
      <c r="E181" s="2">
        <v>5</v>
      </c>
      <c r="G181" s="11">
        <f t="shared" si="2"/>
        <v>106.9</v>
      </c>
    </row>
    <row r="182" spans="1:7">
      <c r="B182" s="526"/>
      <c r="C182" s="526"/>
      <c r="D182" t="s">
        <v>35</v>
      </c>
      <c r="E182" s="2">
        <v>25</v>
      </c>
      <c r="G182" s="11">
        <f t="shared" si="2"/>
        <v>131.9</v>
      </c>
    </row>
    <row r="183" spans="1:7">
      <c r="A183" s="7">
        <v>43391</v>
      </c>
      <c r="B183" s="526">
        <v>16376</v>
      </c>
      <c r="C183" s="526" t="s">
        <v>28</v>
      </c>
      <c r="D183" t="s">
        <v>16</v>
      </c>
      <c r="F183" s="2">
        <v>27.8</v>
      </c>
      <c r="G183" s="11">
        <f t="shared" si="2"/>
        <v>104.10000000000001</v>
      </c>
    </row>
    <row r="184" spans="1:7">
      <c r="A184" s="7">
        <v>43392</v>
      </c>
      <c r="B184" s="526">
        <v>16379</v>
      </c>
      <c r="C184" s="526" t="s">
        <v>28</v>
      </c>
      <c r="D184" t="s">
        <v>16</v>
      </c>
      <c r="F184" s="2">
        <v>12.1</v>
      </c>
      <c r="G184" s="11">
        <f t="shared" si="2"/>
        <v>92.000000000000014</v>
      </c>
    </row>
    <row r="185" spans="1:7">
      <c r="A185" s="7">
        <v>43392</v>
      </c>
      <c r="B185" s="526">
        <v>16379</v>
      </c>
      <c r="C185" s="526" t="s">
        <v>28</v>
      </c>
      <c r="D185" t="s">
        <v>17</v>
      </c>
      <c r="F185" s="2">
        <v>2</v>
      </c>
      <c r="G185" s="11">
        <f t="shared" si="2"/>
        <v>90.000000000000014</v>
      </c>
    </row>
    <row r="186" spans="1:7">
      <c r="A186" s="7">
        <v>43395</v>
      </c>
      <c r="B186" s="526">
        <v>16416</v>
      </c>
      <c r="C186" s="526" t="s">
        <v>28</v>
      </c>
      <c r="D186" t="s">
        <v>18</v>
      </c>
      <c r="F186" s="2">
        <v>60</v>
      </c>
      <c r="G186" s="11">
        <f t="shared" si="2"/>
        <v>30.000000000000014</v>
      </c>
    </row>
    <row r="187" spans="1:7">
      <c r="A187" s="7">
        <v>43395</v>
      </c>
      <c r="B187" s="526">
        <v>16416</v>
      </c>
      <c r="C187" s="526" t="s">
        <v>28</v>
      </c>
      <c r="D187" t="s">
        <v>40</v>
      </c>
      <c r="F187" s="2">
        <v>5</v>
      </c>
      <c r="G187" s="11">
        <f t="shared" si="2"/>
        <v>25.000000000000014</v>
      </c>
    </row>
    <row r="188" spans="1:7">
      <c r="A188" s="7">
        <v>43395</v>
      </c>
      <c r="B188" s="526">
        <v>9026</v>
      </c>
      <c r="C188" s="526" t="s">
        <v>28</v>
      </c>
      <c r="D188" t="s">
        <v>35</v>
      </c>
      <c r="F188" s="2">
        <v>25</v>
      </c>
      <c r="G188" s="11">
        <f t="shared" si="2"/>
        <v>0</v>
      </c>
    </row>
    <row r="189" spans="1:7">
      <c r="A189" s="44">
        <v>43373</v>
      </c>
      <c r="B189" s="525" t="s">
        <v>14</v>
      </c>
      <c r="C189" s="525" t="s">
        <v>29</v>
      </c>
      <c r="D189" t="s">
        <v>16</v>
      </c>
      <c r="E189" s="2">
        <v>41</v>
      </c>
      <c r="G189" s="11">
        <f t="shared" si="2"/>
        <v>41</v>
      </c>
    </row>
    <row r="190" spans="1:7">
      <c r="A190" s="44"/>
      <c r="B190" s="525"/>
      <c r="C190" s="525"/>
      <c r="D190" t="s">
        <v>17</v>
      </c>
      <c r="E190" s="2">
        <v>3</v>
      </c>
      <c r="G190" s="11">
        <f t="shared" si="2"/>
        <v>44</v>
      </c>
    </row>
    <row r="191" spans="1:7">
      <c r="B191" s="526"/>
      <c r="C191" s="526"/>
      <c r="D191" t="s">
        <v>18</v>
      </c>
      <c r="E191" s="2">
        <v>60</v>
      </c>
      <c r="G191" s="11">
        <f t="shared" si="2"/>
        <v>104</v>
      </c>
    </row>
    <row r="192" spans="1:7">
      <c r="B192" s="526"/>
      <c r="C192" s="526"/>
      <c r="D192" t="s">
        <v>19</v>
      </c>
      <c r="E192" s="2">
        <v>5</v>
      </c>
      <c r="G192" s="11">
        <f t="shared" si="2"/>
        <v>109</v>
      </c>
    </row>
    <row r="193" spans="1:7">
      <c r="B193" s="526"/>
      <c r="C193" s="526"/>
      <c r="D193" t="s">
        <v>271</v>
      </c>
      <c r="E193" s="2">
        <v>10</v>
      </c>
      <c r="G193" s="11">
        <f t="shared" si="2"/>
        <v>119</v>
      </c>
    </row>
    <row r="194" spans="1:7">
      <c r="A194" s="7">
        <v>43395</v>
      </c>
      <c r="B194" s="526">
        <v>16416</v>
      </c>
      <c r="C194" s="526" t="s">
        <v>53</v>
      </c>
      <c r="D194" t="s">
        <v>271</v>
      </c>
      <c r="F194" s="2">
        <v>10</v>
      </c>
      <c r="G194" s="11">
        <f t="shared" si="2"/>
        <v>109</v>
      </c>
    </row>
    <row r="195" spans="1:7">
      <c r="A195" s="7">
        <v>43395</v>
      </c>
      <c r="B195" s="526">
        <v>16416</v>
      </c>
      <c r="C195" s="526" t="s">
        <v>53</v>
      </c>
      <c r="D195" t="s">
        <v>18</v>
      </c>
      <c r="F195" s="2">
        <v>60</v>
      </c>
      <c r="G195" s="11">
        <f t="shared" si="2"/>
        <v>49</v>
      </c>
    </row>
    <row r="196" spans="1:7">
      <c r="A196" s="7">
        <v>43395</v>
      </c>
      <c r="B196" s="526">
        <v>16416</v>
      </c>
      <c r="C196" s="526" t="s">
        <v>53</v>
      </c>
      <c r="D196" t="s">
        <v>40</v>
      </c>
      <c r="F196" s="2">
        <v>5</v>
      </c>
      <c r="G196" s="11">
        <f t="shared" si="2"/>
        <v>44</v>
      </c>
    </row>
    <row r="197" spans="1:7">
      <c r="A197" s="7">
        <v>43448</v>
      </c>
      <c r="B197" s="526">
        <v>16776</v>
      </c>
      <c r="C197" s="526" t="s">
        <v>53</v>
      </c>
      <c r="D197" t="s">
        <v>16</v>
      </c>
      <c r="F197" s="2">
        <v>41</v>
      </c>
      <c r="G197" s="11">
        <f t="shared" si="2"/>
        <v>3</v>
      </c>
    </row>
    <row r="198" spans="1:7">
      <c r="A198" s="7">
        <v>43448</v>
      </c>
      <c r="B198" s="526">
        <v>16776</v>
      </c>
      <c r="C198" s="526" t="s">
        <v>53</v>
      </c>
      <c r="D198" t="s">
        <v>17</v>
      </c>
      <c r="F198" s="2">
        <v>3</v>
      </c>
      <c r="G198" s="11">
        <f t="shared" si="2"/>
        <v>0</v>
      </c>
    </row>
    <row r="199" spans="1:7">
      <c r="A199" s="44">
        <v>43404</v>
      </c>
      <c r="B199" s="525" t="s">
        <v>14</v>
      </c>
      <c r="C199" s="525" t="s">
        <v>30</v>
      </c>
      <c r="D199" t="s">
        <v>16</v>
      </c>
      <c r="E199" s="2">
        <v>41.2</v>
      </c>
      <c r="G199" s="11">
        <f t="shared" si="2"/>
        <v>41.2</v>
      </c>
    </row>
    <row r="200" spans="1:7">
      <c r="A200" s="44"/>
      <c r="B200" s="525"/>
      <c r="C200" s="525"/>
      <c r="D200" t="s">
        <v>17</v>
      </c>
      <c r="E200" s="2">
        <v>4</v>
      </c>
      <c r="G200" s="11">
        <f t="shared" si="2"/>
        <v>45.2</v>
      </c>
    </row>
    <row r="201" spans="1:7">
      <c r="B201" s="526"/>
      <c r="C201" s="526"/>
      <c r="D201" t="s">
        <v>18</v>
      </c>
      <c r="E201" s="2">
        <v>60</v>
      </c>
      <c r="G201" s="11">
        <f t="shared" si="2"/>
        <v>105.2</v>
      </c>
    </row>
    <row r="202" spans="1:7">
      <c r="B202" s="526"/>
      <c r="C202" s="526"/>
      <c r="D202" t="s">
        <v>19</v>
      </c>
      <c r="E202" s="2">
        <v>5</v>
      </c>
      <c r="G202" s="11">
        <f t="shared" si="2"/>
        <v>110.2</v>
      </c>
    </row>
    <row r="203" spans="1:7">
      <c r="B203" s="526"/>
      <c r="C203" s="526"/>
      <c r="D203" t="s">
        <v>98</v>
      </c>
      <c r="E203" s="2">
        <v>6</v>
      </c>
      <c r="G203" s="11">
        <f t="shared" si="2"/>
        <v>116.2</v>
      </c>
    </row>
    <row r="204" spans="1:7">
      <c r="A204" s="7">
        <v>43395</v>
      </c>
      <c r="B204" s="526">
        <v>16416</v>
      </c>
      <c r="C204" s="526" t="s">
        <v>30</v>
      </c>
      <c r="D204" t="s">
        <v>40</v>
      </c>
      <c r="F204" s="2">
        <v>6</v>
      </c>
      <c r="G204" s="11">
        <f t="shared" ref="G204:G279" si="3">+G203+E204-F204</f>
        <v>110.2</v>
      </c>
    </row>
    <row r="205" spans="1:7">
      <c r="A205" s="7">
        <v>43448</v>
      </c>
      <c r="B205" s="526">
        <v>16776</v>
      </c>
      <c r="C205" s="526" t="s">
        <v>30</v>
      </c>
      <c r="D205" t="s">
        <v>16</v>
      </c>
      <c r="F205" s="2">
        <v>41.2</v>
      </c>
      <c r="G205" s="11">
        <f t="shared" si="3"/>
        <v>69</v>
      </c>
    </row>
    <row r="206" spans="1:7">
      <c r="A206" s="7">
        <v>43448</v>
      </c>
      <c r="B206" s="526">
        <v>16776</v>
      </c>
      <c r="C206" s="526" t="s">
        <v>30</v>
      </c>
      <c r="D206" t="s">
        <v>17</v>
      </c>
      <c r="F206" s="2">
        <v>4</v>
      </c>
      <c r="G206" s="11">
        <f t="shared" si="3"/>
        <v>65</v>
      </c>
    </row>
    <row r="207" spans="1:7">
      <c r="A207" s="7">
        <v>43452</v>
      </c>
      <c r="B207" s="526">
        <v>16783</v>
      </c>
      <c r="C207" s="526" t="s">
        <v>30</v>
      </c>
      <c r="D207" t="s">
        <v>18</v>
      </c>
      <c r="F207" s="2">
        <v>60</v>
      </c>
      <c r="G207" s="11">
        <f t="shared" si="3"/>
        <v>5</v>
      </c>
    </row>
    <row r="208" spans="1:7">
      <c r="A208" s="7">
        <v>43452</v>
      </c>
      <c r="B208" s="526">
        <v>16783</v>
      </c>
      <c r="C208" s="526" t="s">
        <v>30</v>
      </c>
      <c r="D208" t="s">
        <v>19</v>
      </c>
      <c r="F208" s="2">
        <v>5</v>
      </c>
      <c r="G208" s="11">
        <f t="shared" si="3"/>
        <v>0</v>
      </c>
    </row>
    <row r="209" spans="1:7">
      <c r="A209" s="44">
        <v>43434</v>
      </c>
      <c r="B209" s="525" t="s">
        <v>14</v>
      </c>
      <c r="C209" s="525" t="s">
        <v>33</v>
      </c>
      <c r="D209" t="s">
        <v>16</v>
      </c>
      <c r="E209" s="2">
        <v>42.3</v>
      </c>
      <c r="G209" s="11">
        <f t="shared" si="3"/>
        <v>42.3</v>
      </c>
    </row>
    <row r="210" spans="1:7">
      <c r="A210" s="44"/>
      <c r="B210" s="525"/>
      <c r="C210" s="525"/>
      <c r="D210" t="s">
        <v>17</v>
      </c>
      <c r="E210" s="2">
        <v>4</v>
      </c>
      <c r="G210" s="11">
        <f t="shared" si="3"/>
        <v>46.3</v>
      </c>
    </row>
    <row r="211" spans="1:7">
      <c r="B211" s="526"/>
      <c r="C211" s="526"/>
      <c r="D211" t="s">
        <v>18</v>
      </c>
      <c r="E211" s="2">
        <v>60</v>
      </c>
      <c r="G211" s="11">
        <f t="shared" si="3"/>
        <v>106.3</v>
      </c>
    </row>
    <row r="212" spans="1:7">
      <c r="B212" s="526"/>
      <c r="C212" s="526"/>
      <c r="D212" t="s">
        <v>19</v>
      </c>
      <c r="E212" s="2">
        <v>5</v>
      </c>
      <c r="G212" s="11">
        <f t="shared" si="3"/>
        <v>111.3</v>
      </c>
    </row>
    <row r="213" spans="1:7">
      <c r="A213" s="7">
        <v>43454</v>
      </c>
      <c r="B213" s="526">
        <v>16792</v>
      </c>
      <c r="C213" s="526" t="s">
        <v>33</v>
      </c>
      <c r="D213" t="s">
        <v>18</v>
      </c>
      <c r="F213" s="2">
        <v>60</v>
      </c>
      <c r="G213" s="11">
        <f t="shared" si="3"/>
        <v>51.3</v>
      </c>
    </row>
    <row r="214" spans="1:7">
      <c r="A214" s="7">
        <v>43454</v>
      </c>
      <c r="B214" s="526">
        <v>16792</v>
      </c>
      <c r="C214" s="526" t="s">
        <v>33</v>
      </c>
      <c r="D214" t="s">
        <v>19</v>
      </c>
      <c r="F214" s="2">
        <v>5</v>
      </c>
      <c r="G214" s="11">
        <f t="shared" si="3"/>
        <v>46.3</v>
      </c>
    </row>
    <row r="215" spans="1:7">
      <c r="A215" s="7">
        <v>43504</v>
      </c>
      <c r="B215" s="526">
        <v>17140</v>
      </c>
      <c r="C215" s="526" t="s">
        <v>33</v>
      </c>
      <c r="D215" t="s">
        <v>16</v>
      </c>
      <c r="F215" s="2">
        <v>42.3</v>
      </c>
      <c r="G215" s="11">
        <f t="shared" si="3"/>
        <v>4</v>
      </c>
    </row>
    <row r="216" spans="1:7">
      <c r="A216" s="7">
        <v>43504</v>
      </c>
      <c r="B216" s="526">
        <v>17140</v>
      </c>
      <c r="C216" s="526" t="s">
        <v>33</v>
      </c>
      <c r="D216" t="s">
        <v>17</v>
      </c>
      <c r="F216" s="2">
        <v>4</v>
      </c>
      <c r="G216" s="11">
        <f t="shared" si="3"/>
        <v>0</v>
      </c>
    </row>
    <row r="217" spans="1:7">
      <c r="A217" s="44">
        <v>43465</v>
      </c>
      <c r="B217" s="525" t="s">
        <v>14</v>
      </c>
      <c r="C217" s="525" t="s">
        <v>34</v>
      </c>
      <c r="D217" t="s">
        <v>16</v>
      </c>
      <c r="E217" s="2">
        <v>45.2</v>
      </c>
      <c r="G217" s="11">
        <f t="shared" si="3"/>
        <v>45.2</v>
      </c>
    </row>
    <row r="218" spans="1:7">
      <c r="A218" s="44"/>
      <c r="B218" s="525"/>
      <c r="C218" s="525"/>
      <c r="D218" t="s">
        <v>17</v>
      </c>
      <c r="E218" s="2">
        <v>4</v>
      </c>
      <c r="G218" s="11">
        <f t="shared" si="3"/>
        <v>49.2</v>
      </c>
    </row>
    <row r="219" spans="1:7">
      <c r="B219" s="526"/>
      <c r="C219" s="526"/>
      <c r="D219" t="s">
        <v>18</v>
      </c>
      <c r="E219" s="2">
        <v>60</v>
      </c>
      <c r="G219" s="11">
        <f t="shared" si="3"/>
        <v>109.2</v>
      </c>
    </row>
    <row r="220" spans="1:7">
      <c r="B220" s="526"/>
      <c r="C220" s="526"/>
      <c r="D220" t="s">
        <v>19</v>
      </c>
      <c r="E220" s="2">
        <v>5</v>
      </c>
      <c r="G220" s="11">
        <f t="shared" si="3"/>
        <v>114.2</v>
      </c>
    </row>
    <row r="221" spans="1:7">
      <c r="A221" s="7">
        <v>43454</v>
      </c>
      <c r="B221" s="526">
        <v>16792</v>
      </c>
      <c r="C221" s="526" t="s">
        <v>34</v>
      </c>
      <c r="D221" t="s">
        <v>18</v>
      </c>
      <c r="F221" s="2">
        <v>60</v>
      </c>
      <c r="G221" s="11">
        <f t="shared" si="3"/>
        <v>54.2</v>
      </c>
    </row>
    <row r="222" spans="1:7">
      <c r="A222" s="7">
        <v>43454</v>
      </c>
      <c r="B222" s="526">
        <v>16792</v>
      </c>
      <c r="C222" s="526" t="s">
        <v>34</v>
      </c>
      <c r="D222" t="s">
        <v>19</v>
      </c>
      <c r="F222" s="2">
        <v>5</v>
      </c>
      <c r="G222" s="11">
        <f t="shared" si="3"/>
        <v>49.2</v>
      </c>
    </row>
    <row r="223" spans="1:7">
      <c r="A223" s="7">
        <v>43504</v>
      </c>
      <c r="B223" s="526">
        <v>17140</v>
      </c>
      <c r="C223" s="526" t="s">
        <v>34</v>
      </c>
      <c r="D223" t="s">
        <v>16</v>
      </c>
      <c r="F223" s="2">
        <v>45.2</v>
      </c>
      <c r="G223" s="11">
        <f t="shared" si="3"/>
        <v>4</v>
      </c>
    </row>
    <row r="224" spans="1:7">
      <c r="A224" s="7">
        <v>43504</v>
      </c>
      <c r="B224" s="526">
        <v>17140</v>
      </c>
      <c r="C224" s="526" t="s">
        <v>34</v>
      </c>
      <c r="D224" t="s">
        <v>17</v>
      </c>
      <c r="F224" s="2">
        <v>4</v>
      </c>
      <c r="G224" s="11">
        <f t="shared" si="3"/>
        <v>0</v>
      </c>
    </row>
    <row r="225" spans="1:7">
      <c r="A225" s="44">
        <v>43496</v>
      </c>
      <c r="B225" s="525" t="s">
        <v>14</v>
      </c>
      <c r="C225" s="525" t="s">
        <v>15</v>
      </c>
      <c r="D225" t="s">
        <v>16</v>
      </c>
      <c r="E225" s="2">
        <v>47.1</v>
      </c>
      <c r="G225" s="11">
        <f t="shared" si="3"/>
        <v>47.1</v>
      </c>
    </row>
    <row r="226" spans="1:7">
      <c r="A226" s="44"/>
      <c r="B226" s="525"/>
      <c r="C226" s="525"/>
      <c r="D226" t="s">
        <v>17</v>
      </c>
      <c r="E226" s="2">
        <v>4</v>
      </c>
      <c r="G226" s="11">
        <f t="shared" si="3"/>
        <v>51.1</v>
      </c>
    </row>
    <row r="227" spans="1:7">
      <c r="B227" s="526"/>
      <c r="C227" s="526"/>
      <c r="D227" t="s">
        <v>18</v>
      </c>
      <c r="E227" s="2">
        <v>60</v>
      </c>
      <c r="G227" s="11">
        <f t="shared" si="3"/>
        <v>111.1</v>
      </c>
    </row>
    <row r="228" spans="1:7">
      <c r="B228" s="526"/>
      <c r="C228" s="526"/>
      <c r="D228" t="s">
        <v>19</v>
      </c>
      <c r="E228" s="2">
        <v>5</v>
      </c>
      <c r="G228" s="11">
        <f t="shared" si="3"/>
        <v>116.1</v>
      </c>
    </row>
    <row r="229" spans="1:7">
      <c r="A229" s="7">
        <v>43519</v>
      </c>
      <c r="B229" s="526">
        <v>17183</v>
      </c>
      <c r="C229" s="526" t="s">
        <v>15</v>
      </c>
      <c r="D229" t="s">
        <v>18</v>
      </c>
      <c r="F229" s="2">
        <v>60</v>
      </c>
      <c r="G229" s="11">
        <f t="shared" si="3"/>
        <v>56.099999999999994</v>
      </c>
    </row>
    <row r="230" spans="1:7">
      <c r="A230" s="7">
        <v>43519</v>
      </c>
      <c r="B230" s="526">
        <v>17183</v>
      </c>
      <c r="C230" s="526" t="s">
        <v>15</v>
      </c>
      <c r="D230" t="s">
        <v>19</v>
      </c>
      <c r="F230" s="2">
        <v>5</v>
      </c>
      <c r="G230" s="11">
        <f t="shared" si="3"/>
        <v>51.099999999999994</v>
      </c>
    </row>
    <row r="231" spans="1:7">
      <c r="A231" s="7">
        <v>43552</v>
      </c>
      <c r="B231" s="526">
        <v>17566</v>
      </c>
      <c r="C231" s="526" t="s">
        <v>15</v>
      </c>
      <c r="D231" t="s">
        <v>16</v>
      </c>
      <c r="F231" s="2">
        <v>47.1</v>
      </c>
      <c r="G231" s="11">
        <f t="shared" si="3"/>
        <v>3.9999999999999929</v>
      </c>
    </row>
    <row r="232" spans="1:7">
      <c r="A232" s="7">
        <v>43552</v>
      </c>
      <c r="B232" s="526">
        <v>17566</v>
      </c>
      <c r="C232" s="526" t="s">
        <v>15</v>
      </c>
      <c r="D232" t="s">
        <v>17</v>
      </c>
      <c r="F232" s="2">
        <v>4</v>
      </c>
      <c r="G232" s="11">
        <f t="shared" si="3"/>
        <v>-7.1054273576010019E-15</v>
      </c>
    </row>
    <row r="233" spans="1:7">
      <c r="A233" s="44">
        <v>43524</v>
      </c>
      <c r="B233" s="525" t="s">
        <v>14</v>
      </c>
      <c r="C233" s="525" t="s">
        <v>20</v>
      </c>
      <c r="D233" t="s">
        <v>16</v>
      </c>
      <c r="E233" s="2">
        <v>49.8</v>
      </c>
      <c r="G233" s="11">
        <f t="shared" si="3"/>
        <v>49.79999999999999</v>
      </c>
    </row>
    <row r="234" spans="1:7">
      <c r="A234" s="44"/>
      <c r="B234" s="525"/>
      <c r="C234" s="525"/>
      <c r="D234" t="s">
        <v>17</v>
      </c>
      <c r="E234" s="2">
        <v>4.9000000000000004</v>
      </c>
      <c r="G234" s="11">
        <f t="shared" si="3"/>
        <v>54.699999999999989</v>
      </c>
    </row>
    <row r="235" spans="1:7">
      <c r="B235" s="526"/>
      <c r="C235" s="526"/>
      <c r="D235" t="s">
        <v>18</v>
      </c>
      <c r="E235" s="2">
        <v>56</v>
      </c>
      <c r="G235" s="11">
        <f t="shared" si="3"/>
        <v>110.69999999999999</v>
      </c>
    </row>
    <row r="236" spans="1:7">
      <c r="B236" s="526"/>
      <c r="C236" s="526"/>
      <c r="D236" t="s">
        <v>19</v>
      </c>
      <c r="E236" s="2">
        <v>5</v>
      </c>
      <c r="G236" s="11">
        <f t="shared" si="3"/>
        <v>115.69999999999999</v>
      </c>
    </row>
    <row r="237" spans="1:7">
      <c r="A237" s="7">
        <v>43519</v>
      </c>
      <c r="B237" s="526">
        <v>17183</v>
      </c>
      <c r="C237" s="526" t="s">
        <v>20</v>
      </c>
      <c r="D237" t="s">
        <v>18</v>
      </c>
      <c r="F237" s="2">
        <v>56</v>
      </c>
      <c r="G237" s="11">
        <f t="shared" si="3"/>
        <v>59.699999999999989</v>
      </c>
    </row>
    <row r="238" spans="1:7">
      <c r="A238" s="7">
        <v>43519</v>
      </c>
      <c r="B238" s="526">
        <v>17183</v>
      </c>
      <c r="C238" s="526" t="s">
        <v>20</v>
      </c>
      <c r="D238" t="s">
        <v>19</v>
      </c>
      <c r="F238" s="2">
        <v>5</v>
      </c>
      <c r="G238" s="11">
        <f t="shared" si="3"/>
        <v>54.699999999999989</v>
      </c>
    </row>
    <row r="239" spans="1:7">
      <c r="A239" s="7">
        <v>43552</v>
      </c>
      <c r="B239" s="526">
        <v>17566</v>
      </c>
      <c r="C239" s="526" t="s">
        <v>20</v>
      </c>
      <c r="D239" t="s">
        <v>16</v>
      </c>
      <c r="F239" s="2">
        <v>49.8</v>
      </c>
      <c r="G239" s="11">
        <f t="shared" si="3"/>
        <v>4.8999999999999915</v>
      </c>
    </row>
    <row r="240" spans="1:7">
      <c r="A240" s="7">
        <v>43650</v>
      </c>
      <c r="B240" s="526">
        <v>18164</v>
      </c>
      <c r="C240" s="526" t="s">
        <v>20</v>
      </c>
      <c r="D240" t="s">
        <v>17</v>
      </c>
      <c r="F240" s="2">
        <v>4.9000000000000004</v>
      </c>
      <c r="G240" s="11">
        <f t="shared" si="3"/>
        <v>-8.8817841970012523E-15</v>
      </c>
    </row>
    <row r="241" spans="1:7">
      <c r="A241" s="44">
        <v>43555</v>
      </c>
      <c r="B241" s="525" t="s">
        <v>14</v>
      </c>
      <c r="C241" s="525" t="s">
        <v>23</v>
      </c>
      <c r="D241" t="s">
        <v>16</v>
      </c>
      <c r="E241" s="2">
        <v>46.3</v>
      </c>
      <c r="G241" s="11">
        <f t="shared" si="3"/>
        <v>46.29999999999999</v>
      </c>
    </row>
    <row r="242" spans="1:7">
      <c r="A242" s="44"/>
      <c r="B242" s="525"/>
      <c r="C242" s="525"/>
      <c r="D242" t="s">
        <v>17</v>
      </c>
      <c r="E242" s="2">
        <v>3.9</v>
      </c>
      <c r="G242" s="11">
        <f t="shared" si="3"/>
        <v>50.199999999999989</v>
      </c>
    </row>
    <row r="243" spans="1:7">
      <c r="B243" s="526"/>
      <c r="C243" s="526"/>
      <c r="D243" t="s">
        <v>18</v>
      </c>
      <c r="E243" s="2">
        <v>60</v>
      </c>
      <c r="G243" s="11">
        <f t="shared" si="3"/>
        <v>110.19999999999999</v>
      </c>
    </row>
    <row r="244" spans="1:7">
      <c r="B244" s="526"/>
      <c r="C244" s="526"/>
      <c r="D244" t="s">
        <v>19</v>
      </c>
      <c r="E244" s="2">
        <v>5</v>
      </c>
      <c r="G244" s="11">
        <f t="shared" si="3"/>
        <v>115.19999999999999</v>
      </c>
    </row>
    <row r="245" spans="1:7">
      <c r="A245" s="7">
        <v>43614</v>
      </c>
      <c r="B245" s="526">
        <v>17991</v>
      </c>
      <c r="C245" s="526" t="s">
        <v>23</v>
      </c>
      <c r="D245" t="s">
        <v>18</v>
      </c>
      <c r="F245" s="2">
        <v>60</v>
      </c>
      <c r="G245" s="11">
        <f t="shared" si="3"/>
        <v>55.199999999999989</v>
      </c>
    </row>
    <row r="246" spans="1:7">
      <c r="A246" s="7">
        <v>43614</v>
      </c>
      <c r="B246" s="526">
        <v>17991</v>
      </c>
      <c r="C246" s="526" t="s">
        <v>23</v>
      </c>
      <c r="D246" t="s">
        <v>19</v>
      </c>
      <c r="F246" s="2">
        <v>5</v>
      </c>
      <c r="G246" s="11">
        <f t="shared" si="3"/>
        <v>50.199999999999989</v>
      </c>
    </row>
    <row r="247" spans="1:7">
      <c r="A247" s="7">
        <v>43650</v>
      </c>
      <c r="B247" s="526">
        <v>18164</v>
      </c>
      <c r="C247" s="526" t="s">
        <v>23</v>
      </c>
      <c r="D247" t="s">
        <v>16</v>
      </c>
      <c r="F247" s="2">
        <v>46.3</v>
      </c>
      <c r="G247" s="11">
        <f t="shared" si="3"/>
        <v>3.8999999999999915</v>
      </c>
    </row>
    <row r="248" spans="1:7">
      <c r="A248" s="7">
        <v>43650</v>
      </c>
      <c r="B248" s="526">
        <v>18164</v>
      </c>
      <c r="C248" s="526" t="s">
        <v>23</v>
      </c>
      <c r="D248" t="s">
        <v>17</v>
      </c>
      <c r="F248" s="2">
        <v>3.9</v>
      </c>
      <c r="G248" s="11">
        <f t="shared" si="3"/>
        <v>-8.4376949871511897E-15</v>
      </c>
    </row>
    <row r="249" spans="1:7">
      <c r="A249" s="44">
        <v>43585</v>
      </c>
      <c r="B249" s="525" t="s">
        <v>14</v>
      </c>
      <c r="C249" s="525" t="s">
        <v>24</v>
      </c>
      <c r="D249" t="s">
        <v>16</v>
      </c>
      <c r="E249" s="2">
        <v>46.8</v>
      </c>
      <c r="G249" s="11">
        <f t="shared" si="3"/>
        <v>46.79999999999999</v>
      </c>
    </row>
    <row r="250" spans="1:7">
      <c r="A250" s="44"/>
      <c r="B250" s="525"/>
      <c r="C250" s="525"/>
      <c r="D250" t="s">
        <v>17</v>
      </c>
      <c r="E250" s="2">
        <v>3.6</v>
      </c>
      <c r="G250" s="11">
        <f t="shared" si="3"/>
        <v>50.399999999999991</v>
      </c>
    </row>
    <row r="251" spans="1:7">
      <c r="B251" s="526"/>
      <c r="C251" s="526"/>
      <c r="D251" t="s">
        <v>18</v>
      </c>
      <c r="E251" s="2">
        <v>60</v>
      </c>
      <c r="G251" s="11">
        <f t="shared" si="3"/>
        <v>110.39999999999999</v>
      </c>
    </row>
    <row r="252" spans="1:7">
      <c r="B252" s="526"/>
      <c r="C252" s="526"/>
      <c r="D252" t="s">
        <v>19</v>
      </c>
      <c r="E252" s="2">
        <v>5</v>
      </c>
      <c r="G252" s="11">
        <f t="shared" si="3"/>
        <v>115.39999999999999</v>
      </c>
    </row>
    <row r="253" spans="1:7">
      <c r="A253" s="7">
        <v>43670</v>
      </c>
      <c r="B253" s="526">
        <v>18300</v>
      </c>
      <c r="C253" s="526" t="s">
        <v>24</v>
      </c>
      <c r="D253" t="s">
        <v>18</v>
      </c>
      <c r="F253" s="2">
        <v>60</v>
      </c>
      <c r="G253" s="11">
        <f t="shared" si="3"/>
        <v>55.399999999999991</v>
      </c>
    </row>
    <row r="254" spans="1:7">
      <c r="A254" s="7">
        <v>43670</v>
      </c>
      <c r="B254" s="526">
        <v>18300</v>
      </c>
      <c r="C254" s="526" t="s">
        <v>24</v>
      </c>
      <c r="D254" t="s">
        <v>19</v>
      </c>
      <c r="F254" s="2">
        <v>5</v>
      </c>
      <c r="G254" s="11">
        <f t="shared" si="3"/>
        <v>50.399999999999991</v>
      </c>
    </row>
    <row r="255" spans="1:7">
      <c r="A255" s="7">
        <v>43683</v>
      </c>
      <c r="B255" s="526">
        <v>18492</v>
      </c>
      <c r="C255" s="526" t="s">
        <v>24</v>
      </c>
      <c r="D255" t="s">
        <v>16</v>
      </c>
      <c r="F255" s="2">
        <v>46.8</v>
      </c>
      <c r="G255" s="11">
        <f t="shared" si="3"/>
        <v>3.5999999999999943</v>
      </c>
    </row>
    <row r="256" spans="1:7">
      <c r="A256" s="7">
        <v>43683</v>
      </c>
      <c r="B256" s="526">
        <v>18492</v>
      </c>
      <c r="C256" s="526" t="s">
        <v>24</v>
      </c>
      <c r="D256" t="s">
        <v>17</v>
      </c>
      <c r="F256" s="2">
        <v>3.6</v>
      </c>
      <c r="G256" s="11">
        <f t="shared" si="3"/>
        <v>-5.773159728050814E-15</v>
      </c>
    </row>
    <row r="257" spans="1:7">
      <c r="A257" s="44">
        <v>43616</v>
      </c>
      <c r="B257" s="525" t="s">
        <v>14</v>
      </c>
      <c r="C257" s="525" t="s">
        <v>25</v>
      </c>
      <c r="D257" t="s">
        <v>16</v>
      </c>
      <c r="E257" s="2">
        <v>43.1</v>
      </c>
      <c r="G257" s="11">
        <f t="shared" si="3"/>
        <v>43.099999999999994</v>
      </c>
    </row>
    <row r="258" spans="1:7">
      <c r="A258" s="44"/>
      <c r="B258" s="525"/>
      <c r="C258" s="525"/>
      <c r="D258" t="s">
        <v>17</v>
      </c>
      <c r="E258" s="2">
        <v>4.0999999999999996</v>
      </c>
      <c r="G258" s="11">
        <f t="shared" si="3"/>
        <v>47.199999999999996</v>
      </c>
    </row>
    <row r="259" spans="1:7">
      <c r="B259" s="526"/>
      <c r="C259" s="526"/>
      <c r="D259" t="s">
        <v>18</v>
      </c>
      <c r="E259" s="2">
        <v>60</v>
      </c>
      <c r="G259" s="11">
        <f t="shared" si="3"/>
        <v>107.19999999999999</v>
      </c>
    </row>
    <row r="260" spans="1:7">
      <c r="B260" s="526"/>
      <c r="C260" s="526"/>
      <c r="D260" t="s">
        <v>19</v>
      </c>
      <c r="E260" s="2">
        <v>5</v>
      </c>
      <c r="G260" s="11">
        <f t="shared" si="3"/>
        <v>112.19999999999999</v>
      </c>
    </row>
    <row r="261" spans="1:7">
      <c r="B261" s="526"/>
      <c r="C261" s="526"/>
      <c r="D261" t="s">
        <v>39</v>
      </c>
      <c r="E261" s="2">
        <v>10</v>
      </c>
      <c r="G261" s="11">
        <f t="shared" si="3"/>
        <v>122.19999999999999</v>
      </c>
    </row>
    <row r="262" spans="1:7">
      <c r="A262" s="7">
        <v>43670</v>
      </c>
      <c r="B262" s="526">
        <v>18300</v>
      </c>
      <c r="C262" s="526" t="s">
        <v>25</v>
      </c>
      <c r="D262" t="s">
        <v>18</v>
      </c>
      <c r="F262" s="2">
        <v>60</v>
      </c>
      <c r="G262" s="11">
        <f t="shared" si="3"/>
        <v>62.199999999999989</v>
      </c>
    </row>
    <row r="263" spans="1:7">
      <c r="A263" s="7">
        <v>43670</v>
      </c>
      <c r="B263" s="526">
        <v>18300</v>
      </c>
      <c r="C263" s="526" t="s">
        <v>25</v>
      </c>
      <c r="D263" t="s">
        <v>19</v>
      </c>
      <c r="F263" s="2">
        <v>5</v>
      </c>
      <c r="G263" s="11">
        <f t="shared" si="3"/>
        <v>57.199999999999989</v>
      </c>
    </row>
    <row r="264" spans="1:7">
      <c r="A264" s="7">
        <v>43683</v>
      </c>
      <c r="B264" s="526">
        <v>18492</v>
      </c>
      <c r="C264" s="526" t="s">
        <v>25</v>
      </c>
      <c r="D264" t="s">
        <v>16</v>
      </c>
      <c r="F264" s="2">
        <v>43.1</v>
      </c>
      <c r="G264" s="11">
        <f t="shared" si="3"/>
        <v>14.099999999999987</v>
      </c>
    </row>
    <row r="265" spans="1:7">
      <c r="A265" s="7">
        <v>43683</v>
      </c>
      <c r="B265" s="526">
        <v>18492</v>
      </c>
      <c r="C265" s="526" t="s">
        <v>25</v>
      </c>
      <c r="D265" t="s">
        <v>17</v>
      </c>
      <c r="F265" s="2">
        <v>4.0999999999999996</v>
      </c>
      <c r="G265" s="11">
        <f t="shared" si="3"/>
        <v>9.9999999999999876</v>
      </c>
    </row>
    <row r="266" spans="1:7">
      <c r="A266" s="7">
        <v>43683</v>
      </c>
      <c r="B266" s="526">
        <v>18493</v>
      </c>
      <c r="C266" s="526" t="s">
        <v>25</v>
      </c>
      <c r="D266" t="s">
        <v>39</v>
      </c>
      <c r="F266" s="2">
        <v>10</v>
      </c>
      <c r="G266" s="11">
        <f t="shared" si="3"/>
        <v>0</v>
      </c>
    </row>
    <row r="267" spans="1:7">
      <c r="A267" s="44">
        <v>43646</v>
      </c>
      <c r="B267" s="525" t="s">
        <v>14</v>
      </c>
      <c r="C267" s="525" t="s">
        <v>26</v>
      </c>
      <c r="D267" t="s">
        <v>16</v>
      </c>
      <c r="E267" s="2">
        <v>38.5</v>
      </c>
      <c r="G267" s="11">
        <f t="shared" si="3"/>
        <v>38.5</v>
      </c>
    </row>
    <row r="268" spans="1:7">
      <c r="A268" s="44"/>
      <c r="B268" s="525"/>
      <c r="C268" s="525"/>
      <c r="D268" t="s">
        <v>17</v>
      </c>
      <c r="E268" s="2">
        <v>4</v>
      </c>
      <c r="G268" s="11">
        <f t="shared" si="3"/>
        <v>42.5</v>
      </c>
    </row>
    <row r="269" spans="1:7">
      <c r="B269" s="526"/>
      <c r="C269" s="526"/>
      <c r="D269" t="s">
        <v>18</v>
      </c>
      <c r="E269" s="2">
        <v>60</v>
      </c>
      <c r="G269" s="11">
        <f t="shared" si="3"/>
        <v>102.5</v>
      </c>
    </row>
    <row r="270" spans="1:7">
      <c r="B270" s="526"/>
      <c r="C270" s="526"/>
      <c r="D270" t="s">
        <v>19</v>
      </c>
      <c r="E270" s="2">
        <v>5</v>
      </c>
      <c r="G270" s="11">
        <f t="shared" si="3"/>
        <v>107.5</v>
      </c>
    </row>
    <row r="271" spans="1:7">
      <c r="A271" s="7">
        <v>43670</v>
      </c>
      <c r="B271" s="526">
        <v>18300</v>
      </c>
      <c r="C271" s="526" t="s">
        <v>26</v>
      </c>
      <c r="D271" t="s">
        <v>18</v>
      </c>
      <c r="F271" s="2">
        <v>60</v>
      </c>
      <c r="G271" s="11">
        <f t="shared" si="3"/>
        <v>47.5</v>
      </c>
    </row>
    <row r="272" spans="1:7">
      <c r="A272" s="7">
        <v>43670</v>
      </c>
      <c r="B272" s="526">
        <v>18300</v>
      </c>
      <c r="C272" s="526" t="s">
        <v>26</v>
      </c>
      <c r="D272" t="s">
        <v>19</v>
      </c>
      <c r="F272" s="2">
        <v>5</v>
      </c>
      <c r="G272" s="11">
        <f t="shared" si="3"/>
        <v>42.5</v>
      </c>
    </row>
    <row r="273" spans="1:7">
      <c r="A273" s="7">
        <v>43683</v>
      </c>
      <c r="B273" s="526">
        <v>18492</v>
      </c>
      <c r="C273" s="526" t="s">
        <v>26</v>
      </c>
      <c r="D273" t="s">
        <v>16</v>
      </c>
      <c r="F273" s="2">
        <v>38.5</v>
      </c>
      <c r="G273" s="11">
        <f t="shared" si="3"/>
        <v>4</v>
      </c>
    </row>
    <row r="274" spans="1:7">
      <c r="A274" s="7">
        <v>43683</v>
      </c>
      <c r="B274" s="526">
        <v>18492</v>
      </c>
      <c r="C274" s="526" t="s">
        <v>26</v>
      </c>
      <c r="D274" t="s">
        <v>17</v>
      </c>
      <c r="F274" s="2">
        <v>4</v>
      </c>
      <c r="G274" s="11">
        <f t="shared" si="3"/>
        <v>0</v>
      </c>
    </row>
    <row r="275" spans="1:7">
      <c r="A275" s="44">
        <v>43677</v>
      </c>
      <c r="B275" s="525" t="s">
        <v>14</v>
      </c>
      <c r="C275" s="525" t="s">
        <v>27</v>
      </c>
      <c r="D275" t="s">
        <v>16</v>
      </c>
      <c r="E275" s="2">
        <v>38.6</v>
      </c>
      <c r="G275" s="11">
        <f t="shared" si="3"/>
        <v>38.6</v>
      </c>
    </row>
    <row r="276" spans="1:7">
      <c r="A276" s="44"/>
      <c r="B276" s="525"/>
      <c r="C276" s="525"/>
      <c r="D276" t="s">
        <v>17</v>
      </c>
      <c r="E276" s="2">
        <v>3.8</v>
      </c>
      <c r="G276" s="11">
        <f t="shared" si="3"/>
        <v>42.4</v>
      </c>
    </row>
    <row r="277" spans="1:7">
      <c r="B277" s="526"/>
      <c r="C277" s="526"/>
      <c r="D277" t="s">
        <v>18</v>
      </c>
      <c r="E277" s="2">
        <v>60</v>
      </c>
      <c r="G277" s="11">
        <f t="shared" si="3"/>
        <v>102.4</v>
      </c>
    </row>
    <row r="278" spans="1:7">
      <c r="B278" s="526"/>
      <c r="C278" s="526"/>
      <c r="D278" t="s">
        <v>19</v>
      </c>
      <c r="E278" s="2">
        <v>5</v>
      </c>
      <c r="G278" s="11">
        <f t="shared" si="3"/>
        <v>107.4</v>
      </c>
    </row>
    <row r="279" spans="1:7">
      <c r="A279" s="7">
        <v>43733</v>
      </c>
      <c r="B279" s="526">
        <v>18782</v>
      </c>
      <c r="C279" s="526" t="s">
        <v>27</v>
      </c>
      <c r="D279" t="s">
        <v>18</v>
      </c>
      <c r="F279" s="2">
        <v>60</v>
      </c>
      <c r="G279" s="11">
        <f t="shared" si="3"/>
        <v>47.400000000000006</v>
      </c>
    </row>
    <row r="280" spans="1:7">
      <c r="A280" s="7">
        <v>43733</v>
      </c>
      <c r="B280" s="526">
        <v>18782</v>
      </c>
      <c r="C280" s="526" t="s">
        <v>27</v>
      </c>
      <c r="D280" t="s">
        <v>40</v>
      </c>
      <c r="F280" s="2">
        <v>5</v>
      </c>
      <c r="G280" s="11">
        <f t="shared" ref="G280:G356" si="4">+G279+E280-F280</f>
        <v>42.400000000000006</v>
      </c>
    </row>
    <row r="281" spans="1:7">
      <c r="A281" s="7">
        <v>43742</v>
      </c>
      <c r="B281" s="526">
        <v>18868</v>
      </c>
      <c r="C281" s="526" t="s">
        <v>27</v>
      </c>
      <c r="D281" t="s">
        <v>16</v>
      </c>
      <c r="F281" s="2">
        <v>38.6</v>
      </c>
      <c r="G281" s="11">
        <f t="shared" si="4"/>
        <v>3.8000000000000043</v>
      </c>
    </row>
    <row r="282" spans="1:7">
      <c r="A282" s="7">
        <v>43742</v>
      </c>
      <c r="B282" s="526">
        <v>18868</v>
      </c>
      <c r="C282" s="526" t="s">
        <v>27</v>
      </c>
      <c r="D282" t="s">
        <v>17</v>
      </c>
      <c r="F282" s="2">
        <v>3.8</v>
      </c>
      <c r="G282" s="11">
        <f t="shared" si="4"/>
        <v>4.4408920985006262E-15</v>
      </c>
    </row>
    <row r="283" spans="1:7">
      <c r="A283" s="44">
        <v>43708</v>
      </c>
      <c r="B283" s="525" t="s">
        <v>14</v>
      </c>
      <c r="C283" s="525" t="s">
        <v>28</v>
      </c>
      <c r="D283" t="s">
        <v>16</v>
      </c>
      <c r="E283" s="2">
        <v>37.5</v>
      </c>
      <c r="G283" s="11">
        <f t="shared" si="4"/>
        <v>37.500000000000007</v>
      </c>
    </row>
    <row r="284" spans="1:7">
      <c r="B284" s="526"/>
      <c r="C284" s="526"/>
      <c r="D284" t="s">
        <v>17</v>
      </c>
      <c r="E284" s="2">
        <v>3.7</v>
      </c>
      <c r="G284" s="11">
        <f t="shared" si="4"/>
        <v>41.20000000000001</v>
      </c>
    </row>
    <row r="285" spans="1:7">
      <c r="B285" s="526"/>
      <c r="C285" s="526"/>
      <c r="D285" t="s">
        <v>18</v>
      </c>
      <c r="E285" s="2">
        <v>60</v>
      </c>
      <c r="G285" s="11">
        <f t="shared" si="4"/>
        <v>101.20000000000002</v>
      </c>
    </row>
    <row r="286" spans="1:7">
      <c r="B286" s="526"/>
      <c r="C286" s="526"/>
      <c r="D286" t="s">
        <v>40</v>
      </c>
      <c r="E286" s="2">
        <v>5</v>
      </c>
      <c r="G286" s="11">
        <f t="shared" si="4"/>
        <v>106.20000000000002</v>
      </c>
    </row>
    <row r="287" spans="1:7">
      <c r="B287" s="526"/>
      <c r="C287" s="526"/>
      <c r="D287" t="s">
        <v>272</v>
      </c>
      <c r="E287" s="2">
        <v>10</v>
      </c>
      <c r="G287" s="11">
        <f t="shared" si="4"/>
        <v>116.20000000000002</v>
      </c>
    </row>
    <row r="288" spans="1:7">
      <c r="B288" s="526"/>
      <c r="C288" s="526"/>
      <c r="D288" t="s">
        <v>35</v>
      </c>
      <c r="E288" s="2">
        <v>25</v>
      </c>
      <c r="G288" s="11">
        <f t="shared" si="4"/>
        <v>141.20000000000002</v>
      </c>
    </row>
    <row r="289" spans="1:7">
      <c r="A289" s="7">
        <v>43702</v>
      </c>
      <c r="B289" s="526">
        <v>18782</v>
      </c>
      <c r="C289" s="526" t="s">
        <v>28</v>
      </c>
      <c r="D289" t="s">
        <v>18</v>
      </c>
      <c r="F289" s="2">
        <v>60</v>
      </c>
      <c r="G289" s="11">
        <f t="shared" si="4"/>
        <v>81.200000000000017</v>
      </c>
    </row>
    <row r="290" spans="1:7">
      <c r="A290" s="7">
        <v>43702</v>
      </c>
      <c r="B290" s="526">
        <v>18782</v>
      </c>
      <c r="C290" s="526" t="s">
        <v>28</v>
      </c>
      <c r="D290" t="s">
        <v>19</v>
      </c>
      <c r="F290" s="2">
        <v>5</v>
      </c>
      <c r="G290" s="11">
        <f t="shared" si="4"/>
        <v>76.200000000000017</v>
      </c>
    </row>
    <row r="291" spans="1:7">
      <c r="A291" s="7">
        <v>43742</v>
      </c>
      <c r="B291" s="526">
        <v>18868</v>
      </c>
      <c r="C291" s="526" t="s">
        <v>28</v>
      </c>
      <c r="D291" t="s">
        <v>16</v>
      </c>
      <c r="F291" s="2">
        <v>7.6</v>
      </c>
      <c r="G291" s="11">
        <f t="shared" si="4"/>
        <v>68.600000000000023</v>
      </c>
    </row>
    <row r="292" spans="1:7">
      <c r="A292" s="7">
        <v>43761</v>
      </c>
      <c r="B292" s="526">
        <v>9552</v>
      </c>
      <c r="C292" s="526" t="s">
        <v>28</v>
      </c>
      <c r="D292" t="s">
        <v>35</v>
      </c>
      <c r="F292" s="2">
        <v>25</v>
      </c>
      <c r="G292" s="11">
        <f t="shared" si="4"/>
        <v>43.600000000000023</v>
      </c>
    </row>
    <row r="293" spans="1:7">
      <c r="A293" s="7">
        <v>43761</v>
      </c>
      <c r="B293" s="526">
        <v>18992</v>
      </c>
      <c r="C293" s="526" t="s">
        <v>28</v>
      </c>
      <c r="D293" t="s">
        <v>273</v>
      </c>
      <c r="F293" s="2">
        <v>10</v>
      </c>
      <c r="G293" s="11">
        <f t="shared" si="4"/>
        <v>33.600000000000023</v>
      </c>
    </row>
    <row r="294" spans="1:7">
      <c r="A294" s="7">
        <v>43766</v>
      </c>
      <c r="B294" s="526">
        <v>19096</v>
      </c>
      <c r="C294" s="526" t="s">
        <v>28</v>
      </c>
      <c r="D294" t="s">
        <v>16</v>
      </c>
      <c r="F294" s="2">
        <v>29.9</v>
      </c>
      <c r="G294" s="11">
        <f t="shared" si="4"/>
        <v>3.7000000000000242</v>
      </c>
    </row>
    <row r="295" spans="1:7">
      <c r="A295" s="7">
        <v>43766</v>
      </c>
      <c r="B295" s="526">
        <v>19096</v>
      </c>
      <c r="C295" s="526" t="s">
        <v>28</v>
      </c>
      <c r="D295" t="s">
        <v>17</v>
      </c>
      <c r="F295" s="2">
        <v>3.7</v>
      </c>
      <c r="G295" s="11">
        <f t="shared" si="4"/>
        <v>2.3980817331903381E-14</v>
      </c>
    </row>
    <row r="296" spans="1:7">
      <c r="A296" s="44">
        <v>43738</v>
      </c>
      <c r="B296" s="525" t="s">
        <v>14</v>
      </c>
      <c r="C296" s="525" t="s">
        <v>29</v>
      </c>
      <c r="D296" t="s">
        <v>16</v>
      </c>
      <c r="E296" s="2">
        <v>37.700000000000003</v>
      </c>
      <c r="G296" s="11">
        <f t="shared" si="4"/>
        <v>37.700000000000024</v>
      </c>
    </row>
    <row r="297" spans="1:7">
      <c r="B297" s="526"/>
      <c r="C297" s="526"/>
      <c r="D297" t="s">
        <v>17</v>
      </c>
      <c r="E297" s="2">
        <v>3.7</v>
      </c>
      <c r="G297" s="11">
        <f t="shared" si="4"/>
        <v>41.400000000000027</v>
      </c>
    </row>
    <row r="298" spans="1:7">
      <c r="B298" s="526"/>
      <c r="C298" s="526"/>
      <c r="D298" t="s">
        <v>18</v>
      </c>
      <c r="E298" s="2">
        <v>60</v>
      </c>
      <c r="G298" s="11">
        <f t="shared" si="4"/>
        <v>101.40000000000003</v>
      </c>
    </row>
    <row r="299" spans="1:7">
      <c r="B299" s="526"/>
      <c r="C299" s="526"/>
      <c r="D299" t="s">
        <v>40</v>
      </c>
      <c r="E299" s="2">
        <v>5</v>
      </c>
      <c r="G299" s="11">
        <f t="shared" si="4"/>
        <v>106.40000000000003</v>
      </c>
    </row>
    <row r="300" spans="1:7">
      <c r="A300" s="7">
        <v>43761</v>
      </c>
      <c r="B300" s="526">
        <v>18992</v>
      </c>
      <c r="C300" s="526" t="s">
        <v>29</v>
      </c>
      <c r="D300" t="s">
        <v>18</v>
      </c>
      <c r="F300" s="2">
        <v>60</v>
      </c>
      <c r="G300" s="11">
        <f t="shared" si="4"/>
        <v>46.400000000000034</v>
      </c>
    </row>
    <row r="301" spans="1:7">
      <c r="A301" s="7">
        <v>43761</v>
      </c>
      <c r="B301" s="526">
        <v>18992</v>
      </c>
      <c r="C301" s="526" t="s">
        <v>29</v>
      </c>
      <c r="D301" t="s">
        <v>40</v>
      </c>
      <c r="F301" s="2">
        <v>5</v>
      </c>
      <c r="G301" s="11">
        <f t="shared" si="4"/>
        <v>41.400000000000034</v>
      </c>
    </row>
    <row r="302" spans="1:7">
      <c r="A302" s="7">
        <v>43766</v>
      </c>
      <c r="B302" s="526">
        <v>19096</v>
      </c>
      <c r="C302" s="526" t="s">
        <v>29</v>
      </c>
      <c r="D302" t="s">
        <v>16</v>
      </c>
      <c r="F302" s="2">
        <v>37.700000000000003</v>
      </c>
      <c r="G302" s="11">
        <f t="shared" si="4"/>
        <v>3.7000000000000313</v>
      </c>
    </row>
    <row r="303" spans="1:7">
      <c r="A303" s="7">
        <v>43766</v>
      </c>
      <c r="B303" s="526">
        <v>19096</v>
      </c>
      <c r="C303" s="526" t="s">
        <v>29</v>
      </c>
      <c r="D303" t="s">
        <v>17</v>
      </c>
      <c r="F303" s="2">
        <v>3.7</v>
      </c>
      <c r="G303" s="11">
        <f t="shared" si="4"/>
        <v>3.1086244689504383E-14</v>
      </c>
    </row>
    <row r="304" spans="1:7">
      <c r="A304" s="44">
        <v>43769</v>
      </c>
      <c r="B304" s="525" t="s">
        <v>14</v>
      </c>
      <c r="C304" s="525" t="s">
        <v>30</v>
      </c>
      <c r="D304" t="s">
        <v>16</v>
      </c>
      <c r="E304" s="2">
        <v>37.9</v>
      </c>
      <c r="G304" s="11">
        <f t="shared" si="4"/>
        <v>37.900000000000027</v>
      </c>
    </row>
    <row r="305" spans="1:7">
      <c r="B305" s="526"/>
      <c r="C305" s="526"/>
      <c r="D305" t="s">
        <v>17</v>
      </c>
      <c r="E305" s="2">
        <v>3.6</v>
      </c>
      <c r="G305" s="11">
        <f t="shared" si="4"/>
        <v>41.500000000000028</v>
      </c>
    </row>
    <row r="306" spans="1:7">
      <c r="B306" s="526"/>
      <c r="C306" s="526"/>
      <c r="D306" t="s">
        <v>18</v>
      </c>
      <c r="E306" s="2">
        <v>60</v>
      </c>
      <c r="G306" s="11">
        <f t="shared" si="4"/>
        <v>101.50000000000003</v>
      </c>
    </row>
    <row r="307" spans="1:7">
      <c r="B307" s="526"/>
      <c r="C307" s="526"/>
      <c r="D307" t="s">
        <v>40</v>
      </c>
      <c r="E307" s="2">
        <v>5</v>
      </c>
      <c r="G307" s="11">
        <f t="shared" si="4"/>
        <v>106.50000000000003</v>
      </c>
    </row>
    <row r="308" spans="1:7">
      <c r="A308" s="7">
        <v>43790</v>
      </c>
      <c r="B308" s="526">
        <v>19150</v>
      </c>
      <c r="C308" s="526" t="s">
        <v>30</v>
      </c>
      <c r="D308" t="s">
        <v>18</v>
      </c>
      <c r="F308" s="2">
        <v>60</v>
      </c>
      <c r="G308" s="11">
        <f t="shared" si="4"/>
        <v>46.500000000000028</v>
      </c>
    </row>
    <row r="309" spans="1:7">
      <c r="A309" s="7">
        <v>43790</v>
      </c>
      <c r="B309" s="526">
        <v>19150</v>
      </c>
      <c r="C309" s="526" t="s">
        <v>30</v>
      </c>
      <c r="D309" t="s">
        <v>19</v>
      </c>
      <c r="F309" s="2">
        <v>5</v>
      </c>
      <c r="G309" s="11">
        <f t="shared" si="4"/>
        <v>41.500000000000028</v>
      </c>
    </row>
    <row r="310" spans="1:7">
      <c r="A310" s="7">
        <v>43839</v>
      </c>
      <c r="B310" s="526">
        <v>19516</v>
      </c>
      <c r="C310" s="526" t="s">
        <v>30</v>
      </c>
      <c r="D310" t="s">
        <v>16</v>
      </c>
      <c r="F310" s="2">
        <v>37.9</v>
      </c>
      <c r="G310" s="11">
        <f t="shared" si="4"/>
        <v>3.6000000000000298</v>
      </c>
    </row>
    <row r="311" spans="1:7">
      <c r="A311" s="7">
        <v>43839</v>
      </c>
      <c r="B311" s="526">
        <v>19516</v>
      </c>
      <c r="C311" s="526" t="s">
        <v>30</v>
      </c>
      <c r="D311" t="s">
        <v>17</v>
      </c>
      <c r="F311" s="2">
        <v>3.6</v>
      </c>
      <c r="G311" s="11">
        <f t="shared" si="4"/>
        <v>2.9753977059954195E-14</v>
      </c>
    </row>
    <row r="312" spans="1:7">
      <c r="A312" s="44">
        <v>43799</v>
      </c>
      <c r="B312" s="525" t="s">
        <v>14</v>
      </c>
      <c r="C312" s="525" t="s">
        <v>33</v>
      </c>
      <c r="D312" t="s">
        <v>16</v>
      </c>
      <c r="E312" s="2">
        <v>42.4</v>
      </c>
      <c r="G312" s="11">
        <f t="shared" si="4"/>
        <v>42.400000000000027</v>
      </c>
    </row>
    <row r="313" spans="1:7">
      <c r="B313" s="526"/>
      <c r="C313" s="526"/>
      <c r="D313" t="s">
        <v>17</v>
      </c>
      <c r="E313" s="2">
        <v>3.7</v>
      </c>
      <c r="G313" s="11">
        <f t="shared" si="4"/>
        <v>46.10000000000003</v>
      </c>
    </row>
    <row r="314" spans="1:7">
      <c r="B314" s="526"/>
      <c r="C314" s="526"/>
      <c r="D314" t="s">
        <v>18</v>
      </c>
      <c r="E314" s="2">
        <v>60</v>
      </c>
      <c r="G314" s="11">
        <f t="shared" si="4"/>
        <v>106.10000000000002</v>
      </c>
    </row>
    <row r="315" spans="1:7">
      <c r="B315" s="526"/>
      <c r="C315" s="526"/>
      <c r="D315" t="s">
        <v>40</v>
      </c>
      <c r="E315" s="2">
        <v>5</v>
      </c>
      <c r="G315" s="11">
        <f t="shared" si="4"/>
        <v>111.10000000000002</v>
      </c>
    </row>
    <row r="316" spans="1:7">
      <c r="A316" s="7">
        <v>43818</v>
      </c>
      <c r="B316" s="526">
        <v>19329</v>
      </c>
      <c r="C316" s="526" t="s">
        <v>33</v>
      </c>
      <c r="D316" t="s">
        <v>18</v>
      </c>
      <c r="F316" s="2">
        <v>60</v>
      </c>
      <c r="G316" s="11">
        <f t="shared" si="4"/>
        <v>51.100000000000023</v>
      </c>
    </row>
    <row r="317" spans="1:7">
      <c r="A317" s="7">
        <v>43818</v>
      </c>
      <c r="B317" s="526">
        <v>19329</v>
      </c>
      <c r="C317" s="526" t="s">
        <v>33</v>
      </c>
      <c r="D317" t="s">
        <v>19</v>
      </c>
      <c r="F317" s="2">
        <v>5</v>
      </c>
      <c r="G317" s="11">
        <f t="shared" si="4"/>
        <v>46.100000000000023</v>
      </c>
    </row>
    <row r="318" spans="1:7">
      <c r="A318" s="7">
        <v>43858</v>
      </c>
      <c r="B318" s="526">
        <v>19737</v>
      </c>
      <c r="C318" s="526" t="s">
        <v>33</v>
      </c>
      <c r="D318" t="s">
        <v>16</v>
      </c>
      <c r="F318" s="2">
        <v>42.4</v>
      </c>
      <c r="G318" s="11">
        <f t="shared" si="4"/>
        <v>3.7000000000000242</v>
      </c>
    </row>
    <row r="319" spans="1:7">
      <c r="A319" s="7">
        <v>43858</v>
      </c>
      <c r="B319" s="526">
        <v>19737</v>
      </c>
      <c r="C319" s="526" t="s">
        <v>33</v>
      </c>
      <c r="D319" t="s">
        <v>17</v>
      </c>
      <c r="F319" s="2">
        <v>3.7</v>
      </c>
      <c r="G319" s="11">
        <f t="shared" si="4"/>
        <v>2.3980817331903381E-14</v>
      </c>
    </row>
    <row r="320" spans="1:7">
      <c r="A320" s="44">
        <v>43830</v>
      </c>
      <c r="B320" s="525" t="s">
        <v>14</v>
      </c>
      <c r="C320" s="525" t="s">
        <v>34</v>
      </c>
      <c r="D320" t="s">
        <v>16</v>
      </c>
      <c r="E320" s="2">
        <v>44.4</v>
      </c>
      <c r="G320" s="11">
        <f t="shared" si="4"/>
        <v>44.40000000000002</v>
      </c>
    </row>
    <row r="321" spans="1:7">
      <c r="B321" s="526"/>
      <c r="C321" s="526"/>
      <c r="D321" t="s">
        <v>17</v>
      </c>
      <c r="E321" s="2">
        <v>3.8</v>
      </c>
      <c r="G321" s="11">
        <f t="shared" si="4"/>
        <v>48.200000000000017</v>
      </c>
    </row>
    <row r="322" spans="1:7">
      <c r="B322" s="526"/>
      <c r="C322" s="526"/>
      <c r="D322" t="s">
        <v>18</v>
      </c>
      <c r="E322" s="2">
        <v>60</v>
      </c>
      <c r="G322" s="11">
        <f t="shared" si="4"/>
        <v>108.20000000000002</v>
      </c>
    </row>
    <row r="323" spans="1:7">
      <c r="B323" s="526"/>
      <c r="C323" s="526"/>
      <c r="D323" t="s">
        <v>40</v>
      </c>
      <c r="E323" s="2">
        <v>5</v>
      </c>
      <c r="G323" s="11">
        <f t="shared" si="4"/>
        <v>113.20000000000002</v>
      </c>
    </row>
    <row r="324" spans="1:7">
      <c r="A324" s="7">
        <v>43854</v>
      </c>
      <c r="B324" s="526">
        <v>19635</v>
      </c>
      <c r="C324" s="526" t="s">
        <v>34</v>
      </c>
      <c r="D324" t="s">
        <v>18</v>
      </c>
      <c r="F324" s="2">
        <v>60</v>
      </c>
      <c r="G324" s="11">
        <f t="shared" si="4"/>
        <v>53.200000000000017</v>
      </c>
    </row>
    <row r="325" spans="1:7">
      <c r="A325" s="7">
        <v>43854</v>
      </c>
      <c r="B325" s="526">
        <v>19635</v>
      </c>
      <c r="C325" s="526" t="s">
        <v>34</v>
      </c>
      <c r="D325" t="s">
        <v>40</v>
      </c>
      <c r="F325" s="2">
        <v>5</v>
      </c>
      <c r="G325" s="11">
        <f t="shared" si="4"/>
        <v>48.200000000000017</v>
      </c>
    </row>
    <row r="326" spans="1:7">
      <c r="A326" s="7">
        <v>43858</v>
      </c>
      <c r="B326" s="526">
        <v>19737</v>
      </c>
      <c r="C326" s="526" t="s">
        <v>34</v>
      </c>
      <c r="D326" t="s">
        <v>16</v>
      </c>
      <c r="F326" s="2">
        <v>44.4</v>
      </c>
      <c r="G326" s="11">
        <f t="shared" si="4"/>
        <v>3.8000000000000185</v>
      </c>
    </row>
    <row r="327" spans="1:7">
      <c r="A327" s="7">
        <v>43858</v>
      </c>
      <c r="B327" s="526">
        <v>19737</v>
      </c>
      <c r="C327" s="526" t="s">
        <v>34</v>
      </c>
      <c r="D327" t="s">
        <v>17</v>
      </c>
      <c r="F327" s="2">
        <v>3.8</v>
      </c>
      <c r="G327" s="11">
        <f t="shared" si="4"/>
        <v>1.865174681370263E-14</v>
      </c>
    </row>
    <row r="328" spans="1:7">
      <c r="A328" s="44">
        <v>43861</v>
      </c>
      <c r="B328" s="525" t="s">
        <v>14</v>
      </c>
      <c r="C328" s="525" t="s">
        <v>15</v>
      </c>
      <c r="D328" t="s">
        <v>16</v>
      </c>
      <c r="E328" s="2">
        <v>42.7</v>
      </c>
      <c r="G328" s="11">
        <f t="shared" si="4"/>
        <v>42.700000000000024</v>
      </c>
    </row>
    <row r="329" spans="1:7">
      <c r="B329" s="526"/>
      <c r="C329" s="526"/>
      <c r="D329" t="s">
        <v>17</v>
      </c>
      <c r="E329" s="2">
        <v>3.6</v>
      </c>
      <c r="G329" s="11">
        <f t="shared" si="4"/>
        <v>46.300000000000026</v>
      </c>
    </row>
    <row r="330" spans="1:7">
      <c r="B330" s="526"/>
      <c r="C330" s="526"/>
      <c r="D330" t="s">
        <v>18</v>
      </c>
      <c r="E330" s="2">
        <v>60</v>
      </c>
      <c r="G330" s="11">
        <f t="shared" si="4"/>
        <v>106.30000000000003</v>
      </c>
    </row>
    <row r="331" spans="1:7">
      <c r="B331" s="526"/>
      <c r="C331" s="526"/>
      <c r="D331" t="s">
        <v>40</v>
      </c>
      <c r="E331" s="2">
        <v>5</v>
      </c>
      <c r="G331" s="11">
        <f t="shared" si="4"/>
        <v>111.30000000000003</v>
      </c>
    </row>
    <row r="332" spans="1:7">
      <c r="A332" s="7">
        <v>44112</v>
      </c>
      <c r="B332" s="526">
        <v>20440</v>
      </c>
      <c r="C332" s="526" t="s">
        <v>15</v>
      </c>
      <c r="D332" t="s">
        <v>18</v>
      </c>
      <c r="F332" s="2">
        <v>60</v>
      </c>
      <c r="G332" s="11">
        <f t="shared" si="4"/>
        <v>51.300000000000026</v>
      </c>
    </row>
    <row r="333" spans="1:7">
      <c r="A333" s="7">
        <v>44112</v>
      </c>
      <c r="B333" s="526">
        <v>20440</v>
      </c>
      <c r="C333" s="526" t="s">
        <v>15</v>
      </c>
      <c r="D333" t="s">
        <v>40</v>
      </c>
      <c r="F333" s="2">
        <v>5</v>
      </c>
      <c r="G333" s="11">
        <f t="shared" si="4"/>
        <v>46.300000000000026</v>
      </c>
    </row>
    <row r="334" spans="1:7">
      <c r="A334" s="7">
        <v>44175</v>
      </c>
      <c r="B334" s="526">
        <v>21024</v>
      </c>
      <c r="C334" s="526" t="s">
        <v>15</v>
      </c>
      <c r="D334" t="s">
        <v>16</v>
      </c>
      <c r="F334" s="2">
        <v>42.7</v>
      </c>
      <c r="G334" s="11">
        <f t="shared" si="4"/>
        <v>3.6000000000000227</v>
      </c>
    </row>
    <row r="335" spans="1:7">
      <c r="A335" s="7">
        <v>44175</v>
      </c>
      <c r="B335" s="526">
        <v>21024</v>
      </c>
      <c r="C335" s="526" t="s">
        <v>15</v>
      </c>
      <c r="D335" t="s">
        <v>17</v>
      </c>
      <c r="F335" s="2">
        <v>3.6</v>
      </c>
      <c r="G335" s="11">
        <f t="shared" si="4"/>
        <v>2.2648549702353193E-14</v>
      </c>
    </row>
    <row r="336" spans="1:7">
      <c r="A336" s="44">
        <v>43890</v>
      </c>
      <c r="B336" s="525" t="s">
        <v>14</v>
      </c>
      <c r="C336" s="525" t="s">
        <v>20</v>
      </c>
      <c r="D336" t="s">
        <v>16</v>
      </c>
      <c r="E336" s="2">
        <v>38.6</v>
      </c>
      <c r="G336" s="11">
        <f t="shared" si="4"/>
        <v>38.600000000000023</v>
      </c>
    </row>
    <row r="337" spans="1:7">
      <c r="B337" s="526"/>
      <c r="C337" s="526"/>
      <c r="D337" t="s">
        <v>17</v>
      </c>
      <c r="E337" s="2">
        <v>3.8</v>
      </c>
      <c r="G337" s="11">
        <f t="shared" si="4"/>
        <v>42.40000000000002</v>
      </c>
    </row>
    <row r="338" spans="1:7">
      <c r="B338" s="526"/>
      <c r="C338" s="526"/>
      <c r="D338" t="s">
        <v>18</v>
      </c>
      <c r="E338" s="2">
        <v>58</v>
      </c>
      <c r="G338" s="11">
        <f t="shared" si="4"/>
        <v>100.40000000000002</v>
      </c>
    </row>
    <row r="339" spans="1:7">
      <c r="B339" s="526"/>
      <c r="C339" s="526"/>
      <c r="D339" t="s">
        <v>40</v>
      </c>
      <c r="E339" s="2">
        <v>5</v>
      </c>
      <c r="G339" s="11">
        <f t="shared" si="4"/>
        <v>105.40000000000002</v>
      </c>
    </row>
    <row r="340" spans="1:7">
      <c r="A340" s="7">
        <v>44112</v>
      </c>
      <c r="B340" s="526">
        <v>20440</v>
      </c>
      <c r="C340" s="526" t="s">
        <v>20</v>
      </c>
      <c r="D340" t="s">
        <v>18</v>
      </c>
      <c r="F340" s="2">
        <v>58</v>
      </c>
      <c r="G340" s="11">
        <f t="shared" si="4"/>
        <v>47.40000000000002</v>
      </c>
    </row>
    <row r="341" spans="1:7">
      <c r="A341" s="7">
        <v>44112</v>
      </c>
      <c r="B341" s="526">
        <v>20440</v>
      </c>
      <c r="C341" s="526" t="s">
        <v>20</v>
      </c>
      <c r="D341" t="s">
        <v>40</v>
      </c>
      <c r="F341" s="2">
        <v>5</v>
      </c>
      <c r="G341" s="11">
        <f t="shared" si="4"/>
        <v>42.40000000000002</v>
      </c>
    </row>
    <row r="342" spans="1:7">
      <c r="A342" s="7">
        <v>44175</v>
      </c>
      <c r="B342" s="526">
        <v>21024</v>
      </c>
      <c r="C342" s="526" t="s">
        <v>20</v>
      </c>
      <c r="D342" t="s">
        <v>16</v>
      </c>
      <c r="F342" s="2">
        <v>38.6</v>
      </c>
      <c r="G342" s="11">
        <f t="shared" si="4"/>
        <v>3.8000000000000185</v>
      </c>
    </row>
    <row r="343" spans="1:7">
      <c r="A343" s="7">
        <v>44175</v>
      </c>
      <c r="B343" s="526">
        <v>21024</v>
      </c>
      <c r="C343" s="526" t="s">
        <v>20</v>
      </c>
      <c r="D343" t="s">
        <v>17</v>
      </c>
      <c r="F343" s="2">
        <v>3.8</v>
      </c>
      <c r="G343" s="11">
        <f t="shared" si="4"/>
        <v>1.865174681370263E-14</v>
      </c>
    </row>
    <row r="344" spans="1:7">
      <c r="A344" s="44">
        <v>43921</v>
      </c>
      <c r="B344" s="525" t="s">
        <v>14</v>
      </c>
      <c r="C344" s="525" t="s">
        <v>23</v>
      </c>
      <c r="D344" t="s">
        <v>16</v>
      </c>
      <c r="E344" s="2">
        <v>39</v>
      </c>
      <c r="G344" s="11">
        <f t="shared" si="4"/>
        <v>39.000000000000021</v>
      </c>
    </row>
    <row r="345" spans="1:7">
      <c r="B345" s="526"/>
      <c r="C345" s="526"/>
      <c r="D345" t="s">
        <v>17</v>
      </c>
      <c r="E345" s="2">
        <v>3.9</v>
      </c>
      <c r="G345" s="11">
        <f t="shared" si="4"/>
        <v>42.90000000000002</v>
      </c>
    </row>
    <row r="346" spans="1:7">
      <c r="B346" s="526"/>
      <c r="C346" s="526"/>
      <c r="D346" t="s">
        <v>18</v>
      </c>
      <c r="E346" s="2">
        <v>60</v>
      </c>
      <c r="G346" s="11">
        <f t="shared" si="4"/>
        <v>102.90000000000002</v>
      </c>
    </row>
    <row r="347" spans="1:7">
      <c r="B347" s="526"/>
      <c r="C347" s="526"/>
      <c r="D347" t="s">
        <v>40</v>
      </c>
      <c r="E347" s="2">
        <v>5</v>
      </c>
      <c r="G347" s="11">
        <f t="shared" si="4"/>
        <v>107.90000000000002</v>
      </c>
    </row>
    <row r="348" spans="1:7">
      <c r="A348" s="7">
        <v>44112</v>
      </c>
      <c r="B348" s="526">
        <v>20440</v>
      </c>
      <c r="C348" s="526" t="s">
        <v>23</v>
      </c>
      <c r="D348" t="s">
        <v>18</v>
      </c>
      <c r="F348" s="2">
        <v>60</v>
      </c>
      <c r="G348" s="11">
        <f t="shared" si="4"/>
        <v>47.90000000000002</v>
      </c>
    </row>
    <row r="349" spans="1:7">
      <c r="A349" s="7">
        <v>44112</v>
      </c>
      <c r="B349" s="526">
        <v>20440</v>
      </c>
      <c r="C349" s="526" t="s">
        <v>23</v>
      </c>
      <c r="D349" t="s">
        <v>40</v>
      </c>
      <c r="F349" s="2">
        <v>5</v>
      </c>
      <c r="G349" s="11">
        <f t="shared" si="4"/>
        <v>42.90000000000002</v>
      </c>
    </row>
    <row r="350" spans="1:7">
      <c r="A350" s="7">
        <v>44175</v>
      </c>
      <c r="B350" s="526">
        <v>21024</v>
      </c>
      <c r="C350" s="526" t="s">
        <v>23</v>
      </c>
      <c r="D350" t="s">
        <v>16</v>
      </c>
      <c r="F350" s="2">
        <v>31.3</v>
      </c>
      <c r="G350" s="11">
        <f t="shared" si="4"/>
        <v>11.600000000000019</v>
      </c>
    </row>
    <row r="351" spans="1:7">
      <c r="A351" s="7">
        <v>44176</v>
      </c>
      <c r="B351" s="526">
        <v>21060</v>
      </c>
      <c r="C351" s="526" t="s">
        <v>23</v>
      </c>
      <c r="D351" t="s">
        <v>16</v>
      </c>
      <c r="F351" s="2">
        <v>7.7</v>
      </c>
      <c r="G351" s="11">
        <f t="shared" si="4"/>
        <v>3.900000000000019</v>
      </c>
    </row>
    <row r="352" spans="1:7">
      <c r="A352" s="7">
        <v>44176</v>
      </c>
      <c r="B352" s="526">
        <v>21060</v>
      </c>
      <c r="C352" s="526" t="s">
        <v>23</v>
      </c>
      <c r="D352" t="s">
        <v>17</v>
      </c>
      <c r="F352" s="2">
        <v>3.9</v>
      </c>
      <c r="G352" s="11">
        <f t="shared" si="4"/>
        <v>1.9095836023552692E-14</v>
      </c>
    </row>
    <row r="353" spans="1:7">
      <c r="A353" s="44">
        <v>43951</v>
      </c>
      <c r="B353" s="525" t="s">
        <v>14</v>
      </c>
      <c r="C353" s="525" t="s">
        <v>24</v>
      </c>
      <c r="D353" t="s">
        <v>16</v>
      </c>
      <c r="E353" s="2">
        <v>13.1</v>
      </c>
      <c r="G353" s="11">
        <f t="shared" si="4"/>
        <v>13.100000000000019</v>
      </c>
    </row>
    <row r="354" spans="1:7">
      <c r="B354" s="526"/>
      <c r="C354" s="526"/>
      <c r="D354" t="s">
        <v>17</v>
      </c>
      <c r="E354" s="2">
        <v>4.5999999999999996</v>
      </c>
      <c r="G354" s="11">
        <f t="shared" si="4"/>
        <v>17.700000000000017</v>
      </c>
    </row>
    <row r="355" spans="1:7">
      <c r="B355" s="526"/>
      <c r="C355" s="526"/>
      <c r="D355" t="s">
        <v>18</v>
      </c>
      <c r="E355" s="2">
        <v>60</v>
      </c>
      <c r="G355" s="11">
        <f t="shared" si="4"/>
        <v>77.700000000000017</v>
      </c>
    </row>
    <row r="356" spans="1:7">
      <c r="B356" s="526"/>
      <c r="C356" s="526"/>
      <c r="D356" t="s">
        <v>40</v>
      </c>
      <c r="E356" s="2">
        <v>5</v>
      </c>
      <c r="G356" s="11">
        <f t="shared" si="4"/>
        <v>82.700000000000017</v>
      </c>
    </row>
    <row r="357" spans="1:7">
      <c r="A357" s="7">
        <v>44153</v>
      </c>
      <c r="B357" s="526">
        <v>20755</v>
      </c>
      <c r="C357" s="526" t="s">
        <v>24</v>
      </c>
      <c r="D357" t="s">
        <v>18</v>
      </c>
      <c r="F357" s="2">
        <v>60</v>
      </c>
      <c r="G357" s="11">
        <f t="shared" ref="G357:G436" si="5">+G356+E357-F357</f>
        <v>22.700000000000017</v>
      </c>
    </row>
    <row r="358" spans="1:7">
      <c r="A358" s="7">
        <v>44153</v>
      </c>
      <c r="B358" s="526">
        <v>20755</v>
      </c>
      <c r="C358" s="526" t="s">
        <v>24</v>
      </c>
      <c r="D358" t="s">
        <v>40</v>
      </c>
      <c r="F358" s="2">
        <v>5</v>
      </c>
      <c r="G358" s="11">
        <f t="shared" si="5"/>
        <v>17.700000000000017</v>
      </c>
    </row>
    <row r="359" spans="1:7">
      <c r="A359" s="7">
        <v>44176</v>
      </c>
      <c r="B359" s="526">
        <v>21060</v>
      </c>
      <c r="C359" s="526" t="s">
        <v>24</v>
      </c>
      <c r="D359" t="s">
        <v>16</v>
      </c>
      <c r="F359" s="2">
        <v>13.1</v>
      </c>
      <c r="G359" s="11">
        <f t="shared" si="5"/>
        <v>4.6000000000000174</v>
      </c>
    </row>
    <row r="360" spans="1:7">
      <c r="A360" s="7">
        <v>44176</v>
      </c>
      <c r="B360" s="526">
        <v>21060</v>
      </c>
      <c r="C360" s="526" t="s">
        <v>24</v>
      </c>
      <c r="D360" t="s">
        <v>17</v>
      </c>
      <c r="F360" s="2">
        <v>4.5999999999999996</v>
      </c>
      <c r="G360" s="11">
        <f t="shared" si="5"/>
        <v>1.7763568394002505E-14</v>
      </c>
    </row>
    <row r="361" spans="1:7">
      <c r="A361" s="44">
        <v>43982</v>
      </c>
      <c r="B361" s="525" t="s">
        <v>14</v>
      </c>
      <c r="C361" s="525" t="s">
        <v>25</v>
      </c>
      <c r="D361" t="s">
        <v>16</v>
      </c>
      <c r="E361" s="2">
        <v>12.1</v>
      </c>
      <c r="G361" s="11">
        <f t="shared" si="5"/>
        <v>12.100000000000017</v>
      </c>
    </row>
    <row r="362" spans="1:7">
      <c r="B362" s="526"/>
      <c r="C362" s="526"/>
      <c r="D362" t="s">
        <v>17</v>
      </c>
      <c r="E362" s="2">
        <v>2.5</v>
      </c>
      <c r="G362" s="11">
        <f t="shared" si="5"/>
        <v>14.600000000000017</v>
      </c>
    </row>
    <row r="363" spans="1:7">
      <c r="B363" s="526"/>
      <c r="C363" s="526"/>
      <c r="D363" t="s">
        <v>18</v>
      </c>
      <c r="E363" s="2">
        <v>60</v>
      </c>
      <c r="G363" s="11">
        <f t="shared" si="5"/>
        <v>74.600000000000023</v>
      </c>
    </row>
    <row r="364" spans="1:7">
      <c r="B364" s="526"/>
      <c r="C364" s="526"/>
      <c r="D364" t="s">
        <v>40</v>
      </c>
      <c r="E364" s="2">
        <v>5</v>
      </c>
      <c r="G364" s="11">
        <f t="shared" si="5"/>
        <v>79.600000000000023</v>
      </c>
    </row>
    <row r="365" spans="1:7">
      <c r="A365" s="7">
        <v>44176</v>
      </c>
      <c r="B365" s="526">
        <v>21060</v>
      </c>
      <c r="C365" s="526" t="s">
        <v>25</v>
      </c>
      <c r="D365" t="s">
        <v>16</v>
      </c>
      <c r="F365" s="2">
        <v>12.1</v>
      </c>
      <c r="G365" s="11">
        <f t="shared" si="5"/>
        <v>67.500000000000028</v>
      </c>
    </row>
    <row r="366" spans="1:7">
      <c r="A366" s="7">
        <v>44176</v>
      </c>
      <c r="B366" s="526">
        <v>21060</v>
      </c>
      <c r="C366" s="526" t="s">
        <v>25</v>
      </c>
      <c r="D366" t="s">
        <v>17</v>
      </c>
      <c r="F366" s="2">
        <v>2.5</v>
      </c>
      <c r="G366" s="11">
        <f t="shared" si="5"/>
        <v>65.000000000000028</v>
      </c>
    </row>
    <row r="367" spans="1:7">
      <c r="A367" s="7">
        <v>44182</v>
      </c>
      <c r="B367" s="526">
        <v>21105</v>
      </c>
      <c r="C367" s="526" t="s">
        <v>25</v>
      </c>
      <c r="D367" t="s">
        <v>18</v>
      </c>
      <c r="F367" s="2">
        <v>60</v>
      </c>
      <c r="G367" s="11">
        <f t="shared" si="5"/>
        <v>5.0000000000000284</v>
      </c>
    </row>
    <row r="368" spans="1:7">
      <c r="A368" s="7">
        <v>44182</v>
      </c>
      <c r="B368" s="526">
        <v>21105</v>
      </c>
      <c r="C368" s="526" t="s">
        <v>25</v>
      </c>
      <c r="D368" t="s">
        <v>19</v>
      </c>
      <c r="F368" s="2">
        <v>5</v>
      </c>
      <c r="G368" s="11">
        <f t="shared" si="5"/>
        <v>2.8421709430404007E-14</v>
      </c>
    </row>
    <row r="369" spans="1:7">
      <c r="A369" s="44">
        <v>44012</v>
      </c>
      <c r="B369" s="525" t="s">
        <v>14</v>
      </c>
      <c r="C369" s="525" t="s">
        <v>26</v>
      </c>
      <c r="D369" t="s">
        <v>16</v>
      </c>
      <c r="E369" s="2">
        <v>10.7</v>
      </c>
      <c r="G369" s="11">
        <f t="shared" si="5"/>
        <v>10.700000000000028</v>
      </c>
    </row>
    <row r="370" spans="1:7">
      <c r="B370" s="526"/>
      <c r="C370" s="526"/>
      <c r="D370" t="s">
        <v>17</v>
      </c>
      <c r="E370" s="2">
        <v>1.2</v>
      </c>
      <c r="G370" s="11">
        <f t="shared" si="5"/>
        <v>11.900000000000027</v>
      </c>
    </row>
    <row r="371" spans="1:7">
      <c r="B371" s="526"/>
      <c r="C371" s="526"/>
      <c r="D371" t="s">
        <v>18</v>
      </c>
      <c r="E371" s="2">
        <v>60</v>
      </c>
      <c r="G371" s="11">
        <f t="shared" si="5"/>
        <v>71.900000000000034</v>
      </c>
    </row>
    <row r="372" spans="1:7">
      <c r="B372" s="526"/>
      <c r="C372" s="526"/>
      <c r="D372" t="s">
        <v>40</v>
      </c>
      <c r="E372" s="2">
        <v>5</v>
      </c>
      <c r="G372" s="11">
        <f t="shared" si="5"/>
        <v>76.900000000000034</v>
      </c>
    </row>
    <row r="373" spans="1:7">
      <c r="A373" s="7">
        <v>44176</v>
      </c>
      <c r="B373" s="526">
        <v>21060</v>
      </c>
      <c r="C373" s="526" t="s">
        <v>26</v>
      </c>
      <c r="D373" t="s">
        <v>16</v>
      </c>
      <c r="F373" s="2">
        <v>10.7</v>
      </c>
      <c r="G373" s="11">
        <f t="shared" si="5"/>
        <v>66.200000000000031</v>
      </c>
    </row>
    <row r="374" spans="1:7">
      <c r="A374" s="7">
        <v>44176</v>
      </c>
      <c r="B374" s="526">
        <v>21060</v>
      </c>
      <c r="C374" s="526" t="s">
        <v>26</v>
      </c>
      <c r="D374" t="s">
        <v>17</v>
      </c>
      <c r="F374" s="2">
        <v>1.2</v>
      </c>
      <c r="G374" s="11">
        <f t="shared" si="5"/>
        <v>65.000000000000028</v>
      </c>
    </row>
    <row r="375" spans="1:7">
      <c r="A375" s="7">
        <v>44182</v>
      </c>
      <c r="B375" s="526">
        <v>21105</v>
      </c>
      <c r="C375" s="526" t="s">
        <v>26</v>
      </c>
      <c r="D375" t="s">
        <v>18</v>
      </c>
      <c r="F375" s="2">
        <v>60</v>
      </c>
      <c r="G375" s="11">
        <f t="shared" si="5"/>
        <v>5.0000000000000284</v>
      </c>
    </row>
    <row r="376" spans="1:7">
      <c r="A376" s="7">
        <v>44182</v>
      </c>
      <c r="B376" s="526">
        <v>21105</v>
      </c>
      <c r="C376" s="526" t="s">
        <v>26</v>
      </c>
      <c r="D376" t="s">
        <v>19</v>
      </c>
      <c r="F376" s="2">
        <v>5</v>
      </c>
      <c r="G376" s="132">
        <f t="shared" si="5"/>
        <v>2.8421709430404007E-14</v>
      </c>
    </row>
    <row r="377" spans="1:7">
      <c r="A377" s="44">
        <v>44043</v>
      </c>
      <c r="B377" s="525" t="s">
        <v>14</v>
      </c>
      <c r="C377" s="525" t="s">
        <v>27</v>
      </c>
      <c r="D377" t="s">
        <v>16</v>
      </c>
      <c r="E377" s="2">
        <v>33.299999999999997</v>
      </c>
      <c r="G377" s="132">
        <f t="shared" si="5"/>
        <v>33.300000000000026</v>
      </c>
    </row>
    <row r="378" spans="1:7">
      <c r="B378" s="526"/>
      <c r="C378" s="526"/>
      <c r="D378" t="s">
        <v>17</v>
      </c>
      <c r="E378" s="2">
        <v>5</v>
      </c>
      <c r="G378" s="132">
        <f t="shared" si="5"/>
        <v>38.300000000000026</v>
      </c>
    </row>
    <row r="379" spans="1:7">
      <c r="B379" s="526"/>
      <c r="C379" s="526"/>
      <c r="D379" t="s">
        <v>18</v>
      </c>
      <c r="E379" s="2">
        <v>60</v>
      </c>
      <c r="G379" s="132">
        <f t="shared" si="5"/>
        <v>98.300000000000026</v>
      </c>
    </row>
    <row r="380" spans="1:7">
      <c r="B380" s="526"/>
      <c r="C380" s="526"/>
      <c r="D380" t="s">
        <v>40</v>
      </c>
      <c r="E380" s="2">
        <v>5</v>
      </c>
      <c r="G380" s="132">
        <f t="shared" si="5"/>
        <v>103.30000000000003</v>
      </c>
    </row>
    <row r="381" spans="1:7">
      <c r="B381" s="526"/>
      <c r="C381" s="526"/>
      <c r="D381" s="136" t="s">
        <v>43</v>
      </c>
      <c r="E381" s="24">
        <v>10</v>
      </c>
      <c r="G381" s="132">
        <f t="shared" si="5"/>
        <v>113.30000000000003</v>
      </c>
    </row>
    <row r="382" spans="1:7">
      <c r="B382" s="526"/>
      <c r="C382" s="526"/>
      <c r="D382" s="136" t="s">
        <v>44</v>
      </c>
      <c r="E382" s="24">
        <v>10</v>
      </c>
      <c r="G382" s="132">
        <f t="shared" si="5"/>
        <v>123.30000000000003</v>
      </c>
    </row>
    <row r="383" spans="1:7">
      <c r="A383" s="7">
        <v>44176</v>
      </c>
      <c r="B383" s="526">
        <v>21060</v>
      </c>
      <c r="C383" s="526" t="s">
        <v>27</v>
      </c>
      <c r="D383" s="67" t="s">
        <v>16</v>
      </c>
      <c r="F383" s="2">
        <v>33.299999999999997</v>
      </c>
      <c r="G383" s="132">
        <f t="shared" si="5"/>
        <v>90.000000000000028</v>
      </c>
    </row>
    <row r="384" spans="1:7">
      <c r="A384" s="7">
        <v>44176</v>
      </c>
      <c r="B384" s="526">
        <v>21060</v>
      </c>
      <c r="C384" s="526" t="s">
        <v>27</v>
      </c>
      <c r="D384" s="67" t="s">
        <v>17</v>
      </c>
      <c r="F384" s="2">
        <v>5</v>
      </c>
      <c r="G384" s="132">
        <f t="shared" si="5"/>
        <v>85.000000000000028</v>
      </c>
    </row>
    <row r="385" spans="1:7">
      <c r="A385" s="7">
        <v>44523</v>
      </c>
      <c r="B385" s="526">
        <v>23953</v>
      </c>
      <c r="C385" s="526" t="s">
        <v>27</v>
      </c>
      <c r="D385" t="s">
        <v>18</v>
      </c>
      <c r="F385" s="2">
        <v>60</v>
      </c>
      <c r="G385" s="132">
        <f t="shared" si="5"/>
        <v>25.000000000000028</v>
      </c>
    </row>
    <row r="386" spans="1:7">
      <c r="A386" s="7">
        <v>44523</v>
      </c>
      <c r="B386" s="526">
        <v>23953</v>
      </c>
      <c r="C386" s="526" t="s">
        <v>27</v>
      </c>
      <c r="D386" t="s">
        <v>40</v>
      </c>
      <c r="F386" s="2">
        <v>5</v>
      </c>
      <c r="G386" s="132">
        <f t="shared" si="5"/>
        <v>20.000000000000028</v>
      </c>
    </row>
    <row r="387" spans="1:7">
      <c r="A387" s="7">
        <v>44545</v>
      </c>
      <c r="B387" s="526">
        <v>24026</v>
      </c>
      <c r="C387" s="526" t="s">
        <v>27</v>
      </c>
      <c r="D387" s="136" t="s">
        <v>43</v>
      </c>
      <c r="F387" s="2">
        <v>10</v>
      </c>
      <c r="G387" s="132">
        <f t="shared" si="5"/>
        <v>10.000000000000028</v>
      </c>
    </row>
    <row r="388" spans="1:7">
      <c r="A388" s="7">
        <v>44545</v>
      </c>
      <c r="B388" s="526">
        <v>24026</v>
      </c>
      <c r="C388" s="526" t="s">
        <v>27</v>
      </c>
      <c r="D388" s="136" t="s">
        <v>44</v>
      </c>
      <c r="F388" s="2">
        <v>10</v>
      </c>
      <c r="G388" s="117">
        <f t="shared" si="5"/>
        <v>2.8421709430404007E-14</v>
      </c>
    </row>
    <row r="389" spans="1:7">
      <c r="A389" s="44">
        <v>44074</v>
      </c>
      <c r="B389" s="525" t="s">
        <v>14</v>
      </c>
      <c r="C389" s="525" t="s">
        <v>28</v>
      </c>
      <c r="D389" t="s">
        <v>16</v>
      </c>
      <c r="E389" s="2">
        <v>32</v>
      </c>
      <c r="G389" s="132">
        <f t="shared" si="5"/>
        <v>32.000000000000028</v>
      </c>
    </row>
    <row r="390" spans="1:7">
      <c r="B390" s="526"/>
      <c r="C390" s="526"/>
      <c r="D390" t="s">
        <v>17</v>
      </c>
      <c r="E390" s="2">
        <v>3.5</v>
      </c>
      <c r="G390" s="132">
        <f t="shared" si="5"/>
        <v>35.500000000000028</v>
      </c>
    </row>
    <row r="391" spans="1:7">
      <c r="B391" s="526"/>
      <c r="C391" s="526"/>
      <c r="D391" t="s">
        <v>18</v>
      </c>
      <c r="E391" s="2">
        <v>60</v>
      </c>
      <c r="G391" s="132">
        <f t="shared" si="5"/>
        <v>95.500000000000028</v>
      </c>
    </row>
    <row r="392" spans="1:7">
      <c r="B392" s="526"/>
      <c r="C392" s="526"/>
      <c r="D392" t="s">
        <v>40</v>
      </c>
      <c r="E392" s="2">
        <v>5</v>
      </c>
      <c r="G392" s="132">
        <f t="shared" si="5"/>
        <v>100.50000000000003</v>
      </c>
    </row>
    <row r="393" spans="1:7">
      <c r="B393" s="526"/>
      <c r="C393" s="526"/>
      <c r="D393" s="48" t="s">
        <v>45</v>
      </c>
      <c r="E393" s="24">
        <v>15</v>
      </c>
      <c r="G393" s="132">
        <f t="shared" si="5"/>
        <v>115.50000000000003</v>
      </c>
    </row>
    <row r="394" spans="1:7">
      <c r="A394" s="7">
        <v>44176</v>
      </c>
      <c r="B394" s="526">
        <v>21060</v>
      </c>
      <c r="C394" s="526" t="s">
        <v>28</v>
      </c>
      <c r="D394" t="s">
        <v>16</v>
      </c>
      <c r="F394" s="2">
        <v>5.9</v>
      </c>
      <c r="G394" s="132">
        <f t="shared" si="5"/>
        <v>109.60000000000002</v>
      </c>
    </row>
    <row r="395" spans="1:7">
      <c r="A395" s="7">
        <v>44181</v>
      </c>
      <c r="B395" s="526">
        <v>21101</v>
      </c>
      <c r="C395" s="526" t="s">
        <v>28</v>
      </c>
      <c r="D395" t="s">
        <v>16</v>
      </c>
      <c r="F395" s="2">
        <v>26.1</v>
      </c>
      <c r="G395" s="132">
        <f t="shared" si="5"/>
        <v>83.500000000000028</v>
      </c>
    </row>
    <row r="396" spans="1:7">
      <c r="A396" s="7">
        <v>44181</v>
      </c>
      <c r="B396" s="526">
        <v>21101</v>
      </c>
      <c r="C396" s="526" t="s">
        <v>28</v>
      </c>
      <c r="D396" t="s">
        <v>17</v>
      </c>
      <c r="F396" s="2">
        <v>3.5</v>
      </c>
      <c r="G396" s="132">
        <f t="shared" si="5"/>
        <v>80.000000000000028</v>
      </c>
    </row>
    <row r="397" spans="1:7">
      <c r="A397" s="7">
        <v>44523</v>
      </c>
      <c r="B397" s="526">
        <v>23953</v>
      </c>
      <c r="C397" s="526" t="s">
        <v>28</v>
      </c>
      <c r="D397" t="s">
        <v>18</v>
      </c>
      <c r="F397" s="2">
        <v>60</v>
      </c>
      <c r="G397" s="132">
        <f t="shared" si="5"/>
        <v>20.000000000000028</v>
      </c>
    </row>
    <row r="398" spans="1:7">
      <c r="A398" s="7">
        <v>44523</v>
      </c>
      <c r="B398" s="526">
        <v>23953</v>
      </c>
      <c r="C398" s="526" t="s">
        <v>28</v>
      </c>
      <c r="D398" t="s">
        <v>40</v>
      </c>
      <c r="F398" s="2">
        <v>5</v>
      </c>
      <c r="G398" s="132">
        <f t="shared" si="5"/>
        <v>15.000000000000028</v>
      </c>
    </row>
    <row r="399" spans="1:7">
      <c r="A399" s="7">
        <v>44545</v>
      </c>
      <c r="B399" s="526">
        <v>24026</v>
      </c>
      <c r="C399" s="526" t="s">
        <v>28</v>
      </c>
      <c r="D399" s="48" t="s">
        <v>45</v>
      </c>
      <c r="F399" s="2">
        <v>15</v>
      </c>
      <c r="G399" s="132">
        <f t="shared" si="5"/>
        <v>2.8421709430404007E-14</v>
      </c>
    </row>
    <row r="400" spans="1:7">
      <c r="A400" s="44">
        <v>44104</v>
      </c>
      <c r="B400" s="525" t="s">
        <v>14</v>
      </c>
      <c r="C400" s="525" t="s">
        <v>29</v>
      </c>
      <c r="D400" t="s">
        <v>16</v>
      </c>
      <c r="E400" s="2">
        <v>32.799999999999997</v>
      </c>
      <c r="G400" s="132">
        <f t="shared" si="5"/>
        <v>32.800000000000026</v>
      </c>
    </row>
    <row r="401" spans="1:13">
      <c r="B401" s="526"/>
      <c r="C401" s="526"/>
      <c r="D401" t="s">
        <v>17</v>
      </c>
      <c r="E401" s="2">
        <v>4.0999999999999996</v>
      </c>
      <c r="G401" s="132">
        <f t="shared" si="5"/>
        <v>36.900000000000027</v>
      </c>
    </row>
    <row r="402" spans="1:13">
      <c r="B402" s="526"/>
      <c r="C402" s="526"/>
      <c r="D402" t="s">
        <v>18</v>
      </c>
      <c r="E402" s="2">
        <v>60</v>
      </c>
      <c r="G402" s="132">
        <f t="shared" si="5"/>
        <v>96.900000000000034</v>
      </c>
    </row>
    <row r="403" spans="1:13">
      <c r="B403" s="526"/>
      <c r="C403" s="526"/>
      <c r="D403" t="s">
        <v>40</v>
      </c>
      <c r="E403" s="2">
        <v>5</v>
      </c>
      <c r="G403" s="132">
        <f t="shared" si="5"/>
        <v>101.90000000000003</v>
      </c>
    </row>
    <row r="404" spans="1:13">
      <c r="B404" s="526"/>
      <c r="C404" s="526"/>
      <c r="D404" t="s">
        <v>45</v>
      </c>
      <c r="E404" s="2">
        <v>8.5</v>
      </c>
      <c r="G404" s="132">
        <f t="shared" si="5"/>
        <v>110.40000000000003</v>
      </c>
    </row>
    <row r="405" spans="1:13">
      <c r="A405" s="7">
        <v>44204</v>
      </c>
      <c r="B405" s="526">
        <v>21353</v>
      </c>
      <c r="C405" s="526" t="s">
        <v>29</v>
      </c>
      <c r="D405" t="s">
        <v>16</v>
      </c>
      <c r="F405" s="2">
        <v>32.799999999999997</v>
      </c>
      <c r="G405" s="132">
        <f t="shared" si="5"/>
        <v>77.600000000000037</v>
      </c>
    </row>
    <row r="406" spans="1:13">
      <c r="A406" s="7">
        <v>44204</v>
      </c>
      <c r="B406" s="526">
        <v>21353</v>
      </c>
      <c r="C406" s="526" t="s">
        <v>29</v>
      </c>
      <c r="D406" t="s">
        <v>17</v>
      </c>
      <c r="F406" s="2">
        <v>4.0999999999999996</v>
      </c>
      <c r="G406" s="132">
        <f t="shared" si="5"/>
        <v>73.500000000000043</v>
      </c>
    </row>
    <row r="407" spans="1:13">
      <c r="A407" s="7">
        <v>44545</v>
      </c>
      <c r="B407" s="526">
        <v>23993</v>
      </c>
      <c r="C407" s="526" t="s">
        <v>29</v>
      </c>
      <c r="D407" t="s">
        <v>48</v>
      </c>
      <c r="F407" s="2">
        <v>60</v>
      </c>
      <c r="G407" s="132">
        <f t="shared" si="5"/>
        <v>13.500000000000043</v>
      </c>
    </row>
    <row r="408" spans="1:13">
      <c r="A408" s="7">
        <v>44545</v>
      </c>
      <c r="B408" s="526">
        <v>23993</v>
      </c>
      <c r="C408" s="526" t="s">
        <v>29</v>
      </c>
      <c r="D408" t="s">
        <v>19</v>
      </c>
      <c r="F408" s="2">
        <v>5</v>
      </c>
      <c r="G408" s="132">
        <f t="shared" si="5"/>
        <v>8.5000000000000426</v>
      </c>
    </row>
    <row r="409" spans="1:13">
      <c r="A409" s="7">
        <v>44644</v>
      </c>
      <c r="B409" s="526">
        <v>24595</v>
      </c>
      <c r="C409" s="526" t="s">
        <v>29</v>
      </c>
      <c r="D409" t="s">
        <v>45</v>
      </c>
      <c r="F409" s="2">
        <v>8.5</v>
      </c>
      <c r="G409" s="132">
        <f t="shared" si="5"/>
        <v>4.2632564145606011E-14</v>
      </c>
    </row>
    <row r="410" spans="1:13">
      <c r="A410" s="44">
        <v>44135</v>
      </c>
      <c r="B410" s="525" t="s">
        <v>14</v>
      </c>
      <c r="C410" s="525" t="s">
        <v>30</v>
      </c>
      <c r="D410" t="s">
        <v>16</v>
      </c>
      <c r="E410" s="2">
        <v>38.4</v>
      </c>
      <c r="G410" s="132">
        <f t="shared" si="5"/>
        <v>38.400000000000041</v>
      </c>
    </row>
    <row r="411" spans="1:13">
      <c r="B411" s="526"/>
      <c r="C411" s="526"/>
      <c r="D411" t="s">
        <v>17</v>
      </c>
      <c r="E411" s="2">
        <v>4.3</v>
      </c>
      <c r="G411" s="132">
        <f t="shared" si="5"/>
        <v>42.700000000000038</v>
      </c>
    </row>
    <row r="412" spans="1:13">
      <c r="B412" s="526"/>
      <c r="C412" s="526"/>
      <c r="D412" t="s">
        <v>18</v>
      </c>
      <c r="E412" s="2">
        <v>60</v>
      </c>
      <c r="G412" s="132">
        <f t="shared" si="5"/>
        <v>102.70000000000005</v>
      </c>
    </row>
    <row r="413" spans="1:13">
      <c r="B413" s="526"/>
      <c r="C413" s="526"/>
      <c r="D413" t="s">
        <v>40</v>
      </c>
      <c r="E413" s="2">
        <v>5</v>
      </c>
      <c r="G413" s="132">
        <f t="shared" si="5"/>
        <v>107.70000000000005</v>
      </c>
    </row>
    <row r="414" spans="1:13">
      <c r="B414" s="526"/>
      <c r="C414" s="526"/>
      <c r="D414" s="67" t="s">
        <v>46</v>
      </c>
      <c r="E414" s="2">
        <v>10</v>
      </c>
      <c r="G414" s="132">
        <f t="shared" si="5"/>
        <v>117.70000000000005</v>
      </c>
    </row>
    <row r="415" spans="1:13">
      <c r="B415" s="526"/>
      <c r="C415" s="526"/>
      <c r="D415" s="67" t="s">
        <v>47</v>
      </c>
      <c r="E415" s="2">
        <v>10</v>
      </c>
      <c r="G415" s="132">
        <f t="shared" si="5"/>
        <v>127.70000000000005</v>
      </c>
    </row>
    <row r="416" spans="1:13">
      <c r="A416" s="7">
        <v>44204</v>
      </c>
      <c r="B416" s="526">
        <v>21353</v>
      </c>
      <c r="C416" s="526" t="s">
        <v>30</v>
      </c>
      <c r="D416" s="67" t="s">
        <v>16</v>
      </c>
      <c r="F416" s="2">
        <v>38.4</v>
      </c>
      <c r="G416" s="132">
        <f t="shared" si="5"/>
        <v>89.30000000000004</v>
      </c>
      <c r="L416" s="5"/>
      <c r="M416" s="5"/>
    </row>
    <row r="417" spans="1:14">
      <c r="A417" s="7">
        <v>44204</v>
      </c>
      <c r="B417" s="526">
        <v>21353</v>
      </c>
      <c r="C417" s="526" t="s">
        <v>30</v>
      </c>
      <c r="D417" s="67" t="s">
        <v>17</v>
      </c>
      <c r="F417" s="2">
        <v>4.3</v>
      </c>
      <c r="G417" s="132">
        <f t="shared" si="5"/>
        <v>85.000000000000043</v>
      </c>
    </row>
    <row r="418" spans="1:14">
      <c r="A418" s="7">
        <v>44536</v>
      </c>
      <c r="B418" s="526">
        <v>23993</v>
      </c>
      <c r="C418" s="526" t="s">
        <v>30</v>
      </c>
      <c r="D418" s="67" t="s">
        <v>48</v>
      </c>
      <c r="F418" s="2">
        <v>60</v>
      </c>
      <c r="G418" s="132">
        <f t="shared" si="5"/>
        <v>25.000000000000043</v>
      </c>
    </row>
    <row r="419" spans="1:14">
      <c r="A419" s="7">
        <v>44536</v>
      </c>
      <c r="B419" s="526">
        <v>23993</v>
      </c>
      <c r="C419" s="526" t="s">
        <v>30</v>
      </c>
      <c r="D419" s="67" t="s">
        <v>40</v>
      </c>
      <c r="F419" s="2">
        <v>5</v>
      </c>
      <c r="G419" s="132">
        <f t="shared" si="5"/>
        <v>20.000000000000043</v>
      </c>
    </row>
    <row r="420" spans="1:14">
      <c r="A420" s="7">
        <v>44776</v>
      </c>
      <c r="B420" s="526" t="s">
        <v>274</v>
      </c>
      <c r="C420" s="526" t="s">
        <v>30</v>
      </c>
      <c r="D420" s="67" t="s">
        <v>46</v>
      </c>
      <c r="F420" s="2">
        <v>10</v>
      </c>
      <c r="G420" s="132">
        <f t="shared" si="5"/>
        <v>10.000000000000043</v>
      </c>
    </row>
    <row r="421" spans="1:14">
      <c r="A421" s="7">
        <v>44776</v>
      </c>
      <c r="B421" s="526" t="s">
        <v>274</v>
      </c>
      <c r="C421" s="526" t="s">
        <v>30</v>
      </c>
      <c r="D421" s="67" t="s">
        <v>47</v>
      </c>
      <c r="F421" s="2">
        <v>10</v>
      </c>
      <c r="G421" s="132">
        <f t="shared" si="5"/>
        <v>4.2632564145606011E-14</v>
      </c>
    </row>
    <row r="422" spans="1:14">
      <c r="A422" s="44">
        <v>44165</v>
      </c>
      <c r="B422" s="525" t="s">
        <v>14</v>
      </c>
      <c r="C422" s="525" t="s">
        <v>33</v>
      </c>
      <c r="D422" s="67" t="s">
        <v>16</v>
      </c>
      <c r="E422" s="2">
        <v>34.6</v>
      </c>
      <c r="G422" s="132">
        <f t="shared" si="5"/>
        <v>34.600000000000044</v>
      </c>
      <c r="K422" s="525"/>
      <c r="L422" s="67"/>
      <c r="M422" s="67"/>
      <c r="N422" s="2"/>
    </row>
    <row r="423" spans="1:14">
      <c r="B423" s="526"/>
      <c r="C423" s="526"/>
      <c r="D423" s="67" t="s">
        <v>17</v>
      </c>
      <c r="E423" s="2">
        <v>4.5</v>
      </c>
      <c r="G423" s="132">
        <f t="shared" si="5"/>
        <v>39.100000000000044</v>
      </c>
      <c r="L423" s="67"/>
      <c r="M423" s="67"/>
      <c r="N423" s="2"/>
    </row>
    <row r="424" spans="1:14">
      <c r="B424" s="526"/>
      <c r="C424" s="526"/>
      <c r="D424" s="67" t="s">
        <v>18</v>
      </c>
      <c r="E424" s="2">
        <v>60</v>
      </c>
      <c r="G424" s="132">
        <f t="shared" si="5"/>
        <v>99.100000000000051</v>
      </c>
      <c r="K424" s="525"/>
      <c r="N424" s="2"/>
    </row>
    <row r="425" spans="1:14">
      <c r="B425" s="526"/>
      <c r="C425" s="526"/>
      <c r="D425" s="67" t="s">
        <v>40</v>
      </c>
      <c r="E425" s="2">
        <v>5</v>
      </c>
      <c r="G425" s="132">
        <f t="shared" si="5"/>
        <v>104.10000000000005</v>
      </c>
      <c r="K425" s="525"/>
      <c r="N425" s="2"/>
    </row>
    <row r="426" spans="1:14">
      <c r="A426" s="7">
        <v>44204</v>
      </c>
      <c r="B426" s="526">
        <v>21353</v>
      </c>
      <c r="C426" s="526" t="s">
        <v>33</v>
      </c>
      <c r="D426" s="67" t="s">
        <v>16</v>
      </c>
      <c r="F426" s="2">
        <v>20.399999999999999</v>
      </c>
      <c r="G426" s="132">
        <f t="shared" si="5"/>
        <v>83.700000000000045</v>
      </c>
      <c r="H426" s="8"/>
      <c r="N426" s="2"/>
    </row>
    <row r="427" spans="1:14">
      <c r="A427" s="7">
        <v>44279</v>
      </c>
      <c r="B427" s="526">
        <v>22059</v>
      </c>
      <c r="C427" s="526" t="s">
        <v>33</v>
      </c>
      <c r="D427" s="67" t="s">
        <v>16</v>
      </c>
      <c r="F427" s="2">
        <v>14.2</v>
      </c>
      <c r="G427" s="132">
        <f t="shared" si="5"/>
        <v>69.500000000000043</v>
      </c>
      <c r="H427" s="8"/>
      <c r="N427" s="2"/>
    </row>
    <row r="428" spans="1:14">
      <c r="A428" s="7">
        <v>44279</v>
      </c>
      <c r="B428" s="526">
        <v>22059</v>
      </c>
      <c r="C428" s="526" t="s">
        <v>33</v>
      </c>
      <c r="D428" s="67" t="s">
        <v>17</v>
      </c>
      <c r="F428" s="2">
        <v>4.5</v>
      </c>
      <c r="G428" s="132">
        <f t="shared" si="5"/>
        <v>65.000000000000043</v>
      </c>
      <c r="H428" s="8"/>
      <c r="K428" s="525"/>
      <c r="N428" s="2"/>
    </row>
    <row r="429" spans="1:14">
      <c r="A429" s="7">
        <v>44536</v>
      </c>
      <c r="B429" s="526">
        <v>23993</v>
      </c>
      <c r="C429" s="526" t="s">
        <v>33</v>
      </c>
      <c r="D429" s="67" t="s">
        <v>18</v>
      </c>
      <c r="F429" s="2">
        <v>60</v>
      </c>
      <c r="G429" s="132">
        <f t="shared" si="5"/>
        <v>5.0000000000000426</v>
      </c>
      <c r="H429" s="8"/>
      <c r="K429" s="525"/>
      <c r="N429" s="2"/>
    </row>
    <row r="430" spans="1:14">
      <c r="A430" s="7">
        <v>44536</v>
      </c>
      <c r="B430" s="526">
        <v>23993</v>
      </c>
      <c r="C430" s="526" t="s">
        <v>33</v>
      </c>
      <c r="D430" s="67" t="s">
        <v>40</v>
      </c>
      <c r="F430" s="2">
        <v>5</v>
      </c>
      <c r="G430" s="117">
        <f t="shared" si="5"/>
        <v>4.2632564145606011E-14</v>
      </c>
      <c r="K430" s="525"/>
      <c r="N430" s="2"/>
    </row>
    <row r="431" spans="1:14">
      <c r="A431" s="44">
        <v>44196</v>
      </c>
      <c r="B431" s="525" t="s">
        <v>14</v>
      </c>
      <c r="C431" s="525" t="s">
        <v>34</v>
      </c>
      <c r="D431" t="s">
        <v>16</v>
      </c>
      <c r="E431" s="80">
        <v>41.7</v>
      </c>
      <c r="G431" s="132">
        <f t="shared" si="5"/>
        <v>41.700000000000045</v>
      </c>
    </row>
    <row r="432" spans="1:14">
      <c r="B432" s="526"/>
      <c r="C432" s="526"/>
      <c r="D432" t="s">
        <v>17</v>
      </c>
      <c r="E432" s="80">
        <v>4</v>
      </c>
      <c r="G432" s="132">
        <f t="shared" si="5"/>
        <v>45.700000000000045</v>
      </c>
    </row>
    <row r="433" spans="1:14">
      <c r="B433" s="526"/>
      <c r="C433" s="526"/>
      <c r="D433" t="s">
        <v>48</v>
      </c>
      <c r="E433" s="80">
        <v>60</v>
      </c>
      <c r="G433" s="132">
        <f t="shared" si="5"/>
        <v>105.70000000000005</v>
      </c>
    </row>
    <row r="434" spans="1:14">
      <c r="B434" s="526"/>
      <c r="C434" s="526"/>
      <c r="D434" t="s">
        <v>40</v>
      </c>
      <c r="E434" s="80">
        <v>5</v>
      </c>
      <c r="G434" s="132">
        <f t="shared" si="5"/>
        <v>110.70000000000005</v>
      </c>
    </row>
    <row r="435" spans="1:14">
      <c r="A435" s="7">
        <v>44279</v>
      </c>
      <c r="B435" s="526">
        <v>22059</v>
      </c>
      <c r="C435" s="526" t="s">
        <v>34</v>
      </c>
      <c r="D435" t="s">
        <v>16</v>
      </c>
      <c r="E435" s="80"/>
      <c r="F435" s="2">
        <v>41.7</v>
      </c>
      <c r="G435" s="132">
        <f t="shared" si="5"/>
        <v>69.000000000000043</v>
      </c>
      <c r="L435" s="67"/>
      <c r="M435" s="67"/>
      <c r="N435" s="2"/>
    </row>
    <row r="436" spans="1:14">
      <c r="A436" s="7">
        <v>44279</v>
      </c>
      <c r="B436" s="526">
        <v>22059</v>
      </c>
      <c r="C436" s="526" t="s">
        <v>34</v>
      </c>
      <c r="D436" t="s">
        <v>17</v>
      </c>
      <c r="E436" s="80"/>
      <c r="F436" s="2">
        <v>4</v>
      </c>
      <c r="G436" s="132">
        <f t="shared" si="5"/>
        <v>65.000000000000043</v>
      </c>
      <c r="K436" s="525"/>
      <c r="N436" s="80"/>
    </row>
    <row r="437" spans="1:14">
      <c r="A437" s="7">
        <v>44536</v>
      </c>
      <c r="B437" s="526">
        <v>23993</v>
      </c>
      <c r="C437" s="526" t="s">
        <v>34</v>
      </c>
      <c r="D437" t="s">
        <v>48</v>
      </c>
      <c r="E437" s="80"/>
      <c r="F437" s="2">
        <v>60</v>
      </c>
      <c r="G437" s="132">
        <f t="shared" ref="G437:G439" si="6">+G436+E437-F437</f>
        <v>5.0000000000000426</v>
      </c>
      <c r="K437" s="525"/>
      <c r="N437" s="80"/>
    </row>
    <row r="438" spans="1:14">
      <c r="A438" s="7">
        <v>44536</v>
      </c>
      <c r="B438" s="526">
        <v>23993</v>
      </c>
      <c r="C438" s="526" t="s">
        <v>34</v>
      </c>
      <c r="D438" t="s">
        <v>40</v>
      </c>
      <c r="E438" s="80"/>
      <c r="F438" s="2">
        <v>5</v>
      </c>
      <c r="G438" s="132">
        <f t="shared" si="6"/>
        <v>4.2632564145606011E-14</v>
      </c>
      <c r="K438" s="525"/>
      <c r="N438" s="80"/>
    </row>
    <row r="439" spans="1:14">
      <c r="A439" s="44">
        <v>44227</v>
      </c>
      <c r="B439" s="525" t="s">
        <v>14</v>
      </c>
      <c r="C439" s="525" t="s">
        <v>15</v>
      </c>
      <c r="D439" t="s">
        <v>16</v>
      </c>
      <c r="E439" s="80">
        <v>44.5</v>
      </c>
      <c r="G439" s="132">
        <f t="shared" si="6"/>
        <v>44.500000000000043</v>
      </c>
      <c r="N439" s="80"/>
    </row>
    <row r="440" spans="1:14">
      <c r="B440" s="526"/>
      <c r="C440" s="526"/>
      <c r="D440" t="s">
        <v>17</v>
      </c>
      <c r="E440" s="80">
        <v>5</v>
      </c>
      <c r="G440" s="132">
        <f t="shared" ref="G440:G544" si="7">+G439+E440-F440</f>
        <v>49.500000000000043</v>
      </c>
      <c r="K440" s="525"/>
      <c r="N440" s="80"/>
    </row>
    <row r="441" spans="1:14">
      <c r="B441" s="526"/>
      <c r="C441" s="526"/>
      <c r="D441" t="s">
        <v>48</v>
      </c>
      <c r="E441" s="80">
        <v>60</v>
      </c>
      <c r="G441" s="132">
        <f t="shared" si="7"/>
        <v>109.50000000000004</v>
      </c>
      <c r="N441" s="80"/>
    </row>
    <row r="442" spans="1:14">
      <c r="B442" s="526"/>
      <c r="C442" s="526"/>
      <c r="D442" t="s">
        <v>40</v>
      </c>
      <c r="E442" s="80">
        <v>5</v>
      </c>
      <c r="G442" s="132">
        <f t="shared" si="7"/>
        <v>114.50000000000004</v>
      </c>
      <c r="K442" s="525"/>
      <c r="N442" s="80"/>
    </row>
    <row r="443" spans="1:14">
      <c r="A443" s="7">
        <v>44279</v>
      </c>
      <c r="B443" s="526">
        <v>22059</v>
      </c>
      <c r="C443" s="526" t="s">
        <v>15</v>
      </c>
      <c r="D443" t="s">
        <v>16</v>
      </c>
      <c r="E443" s="80"/>
      <c r="F443" s="2">
        <v>44.5</v>
      </c>
      <c r="G443" s="132">
        <f t="shared" si="7"/>
        <v>70.000000000000043</v>
      </c>
      <c r="N443" s="80"/>
    </row>
    <row r="444" spans="1:14">
      <c r="A444" s="7">
        <v>44279</v>
      </c>
      <c r="B444" s="526">
        <v>22059</v>
      </c>
      <c r="C444" s="526" t="s">
        <v>15</v>
      </c>
      <c r="D444" t="s">
        <v>17</v>
      </c>
      <c r="E444" s="80"/>
      <c r="F444" s="2">
        <v>5</v>
      </c>
      <c r="G444" s="132">
        <f t="shared" si="7"/>
        <v>65.000000000000043</v>
      </c>
      <c r="N444" s="80"/>
    </row>
    <row r="445" spans="1:14">
      <c r="A445" s="7">
        <v>44536</v>
      </c>
      <c r="B445" s="526">
        <v>23993</v>
      </c>
      <c r="C445" s="526" t="s">
        <v>15</v>
      </c>
      <c r="D445" t="s">
        <v>48</v>
      </c>
      <c r="E445" s="80"/>
      <c r="F445" s="2">
        <v>60</v>
      </c>
      <c r="G445" s="132">
        <f t="shared" si="7"/>
        <v>5.0000000000000426</v>
      </c>
      <c r="N445" s="80"/>
    </row>
    <row r="446" spans="1:14">
      <c r="A446" s="7">
        <v>44536</v>
      </c>
      <c r="B446" s="526">
        <v>23993</v>
      </c>
      <c r="C446" s="526" t="s">
        <v>15</v>
      </c>
      <c r="D446" t="s">
        <v>40</v>
      </c>
      <c r="E446" s="80"/>
      <c r="F446" s="2">
        <v>5</v>
      </c>
      <c r="G446" s="132">
        <f t="shared" si="7"/>
        <v>4.2632564145606011E-14</v>
      </c>
      <c r="N446" s="80"/>
    </row>
    <row r="447" spans="1:14">
      <c r="A447" s="44">
        <v>44255</v>
      </c>
      <c r="B447" s="525" t="s">
        <v>14</v>
      </c>
      <c r="C447" s="525" t="s">
        <v>20</v>
      </c>
      <c r="D447" t="s">
        <v>16</v>
      </c>
      <c r="E447" s="80">
        <v>28.7</v>
      </c>
      <c r="G447" s="132">
        <f t="shared" si="7"/>
        <v>28.700000000000042</v>
      </c>
      <c r="K447" s="525"/>
      <c r="N447" s="80"/>
    </row>
    <row r="448" spans="1:14">
      <c r="B448" s="526"/>
      <c r="C448" s="526"/>
      <c r="D448" t="s">
        <v>17</v>
      </c>
      <c r="E448" s="80">
        <v>5.7</v>
      </c>
      <c r="G448" s="132">
        <f t="shared" si="7"/>
        <v>34.400000000000041</v>
      </c>
      <c r="N448" s="80"/>
    </row>
    <row r="449" spans="1:14">
      <c r="B449" s="526"/>
      <c r="C449" s="526"/>
      <c r="D449" t="s">
        <v>48</v>
      </c>
      <c r="E449" s="80">
        <v>56</v>
      </c>
      <c r="G449" s="132">
        <f t="shared" si="7"/>
        <v>90.400000000000034</v>
      </c>
      <c r="N449" s="80"/>
    </row>
    <row r="450" spans="1:14">
      <c r="B450" s="526"/>
      <c r="C450" s="526"/>
      <c r="D450" t="s">
        <v>40</v>
      </c>
      <c r="E450" s="80">
        <v>5</v>
      </c>
      <c r="G450" s="132">
        <f t="shared" si="7"/>
        <v>95.400000000000034</v>
      </c>
      <c r="K450" s="525"/>
      <c r="N450" s="80"/>
    </row>
    <row r="451" spans="1:14">
      <c r="B451" s="526"/>
      <c r="C451" s="526"/>
      <c r="D451" t="s">
        <v>49</v>
      </c>
      <c r="E451" s="80">
        <v>10</v>
      </c>
      <c r="G451" s="132">
        <f t="shared" si="7"/>
        <v>105.40000000000003</v>
      </c>
      <c r="N451" s="80"/>
    </row>
    <row r="452" spans="1:14">
      <c r="A452" s="7">
        <v>44329</v>
      </c>
      <c r="B452" s="526">
        <v>22451</v>
      </c>
      <c r="C452" s="526" t="s">
        <v>20</v>
      </c>
      <c r="D452" t="s">
        <v>16</v>
      </c>
      <c r="E452" s="80"/>
      <c r="F452" s="2">
        <v>28.7</v>
      </c>
      <c r="G452" s="132">
        <f t="shared" si="7"/>
        <v>76.700000000000031</v>
      </c>
      <c r="K452" s="525"/>
      <c r="N452" s="80"/>
    </row>
    <row r="453" spans="1:14">
      <c r="A453" s="7">
        <v>44329</v>
      </c>
      <c r="B453" s="526">
        <v>22451</v>
      </c>
      <c r="C453" s="526" t="s">
        <v>20</v>
      </c>
      <c r="D453" t="s">
        <v>17</v>
      </c>
      <c r="E453" s="80"/>
      <c r="F453" s="2">
        <v>5.7</v>
      </c>
      <c r="G453" s="132">
        <f t="shared" si="7"/>
        <v>71.000000000000028</v>
      </c>
    </row>
    <row r="454" spans="1:14">
      <c r="A454" s="7">
        <v>44536</v>
      </c>
      <c r="B454" s="526">
        <v>23993</v>
      </c>
      <c r="C454" s="526" t="s">
        <v>20</v>
      </c>
      <c r="D454" t="s">
        <v>48</v>
      </c>
      <c r="E454" s="80"/>
      <c r="F454" s="2">
        <v>56</v>
      </c>
      <c r="G454" s="132">
        <f t="shared" si="7"/>
        <v>15.000000000000028</v>
      </c>
    </row>
    <row r="455" spans="1:14">
      <c r="A455" s="7">
        <v>44536</v>
      </c>
      <c r="B455" s="526">
        <v>23993</v>
      </c>
      <c r="C455" s="526" t="s">
        <v>20</v>
      </c>
      <c r="D455" t="s">
        <v>40</v>
      </c>
      <c r="E455" s="80"/>
      <c r="F455" s="2">
        <v>5</v>
      </c>
      <c r="G455" s="132">
        <f t="shared" si="7"/>
        <v>10.000000000000028</v>
      </c>
    </row>
    <row r="456" spans="1:14">
      <c r="A456" s="7">
        <v>44776</v>
      </c>
      <c r="B456" s="526" t="s">
        <v>274</v>
      </c>
      <c r="C456" s="526" t="s">
        <v>20</v>
      </c>
      <c r="D456" t="s">
        <v>49</v>
      </c>
      <c r="E456" s="80"/>
      <c r="F456" s="80">
        <v>10</v>
      </c>
      <c r="G456" s="132">
        <f t="shared" si="7"/>
        <v>2.8421709430404007E-14</v>
      </c>
    </row>
    <row r="457" spans="1:14">
      <c r="A457" s="44">
        <v>44286</v>
      </c>
      <c r="B457" s="525" t="s">
        <v>14</v>
      </c>
      <c r="C457" s="525" t="s">
        <v>23</v>
      </c>
      <c r="D457" t="s">
        <v>16</v>
      </c>
      <c r="E457" s="80">
        <v>44.2</v>
      </c>
      <c r="G457" s="132">
        <f t="shared" si="7"/>
        <v>44.200000000000031</v>
      </c>
    </row>
    <row r="458" spans="1:14">
      <c r="B458" s="526"/>
      <c r="C458" s="526"/>
      <c r="D458" t="s">
        <v>17</v>
      </c>
      <c r="E458" s="80">
        <v>3.8</v>
      </c>
      <c r="G458" s="132">
        <f t="shared" si="7"/>
        <v>48.000000000000028</v>
      </c>
    </row>
    <row r="459" spans="1:14">
      <c r="B459" s="526"/>
      <c r="C459" s="526"/>
      <c r="D459" t="s">
        <v>48</v>
      </c>
      <c r="E459" s="80">
        <v>60</v>
      </c>
      <c r="G459" s="132">
        <f t="shared" si="7"/>
        <v>108.00000000000003</v>
      </c>
    </row>
    <row r="460" spans="1:14">
      <c r="B460" s="526"/>
      <c r="C460" s="526"/>
      <c r="D460" t="s">
        <v>40</v>
      </c>
      <c r="E460" s="80">
        <v>5</v>
      </c>
      <c r="G460" s="132">
        <f t="shared" si="7"/>
        <v>113.00000000000003</v>
      </c>
    </row>
    <row r="461" spans="1:14">
      <c r="B461" s="526"/>
      <c r="C461" s="526"/>
      <c r="D461" t="s">
        <v>50</v>
      </c>
      <c r="E461" s="80">
        <v>10</v>
      </c>
      <c r="G461" s="132">
        <f t="shared" si="7"/>
        <v>123.00000000000003</v>
      </c>
    </row>
    <row r="462" spans="1:14">
      <c r="A462" s="7">
        <v>44362</v>
      </c>
      <c r="B462" s="526">
        <v>22819</v>
      </c>
      <c r="C462" s="526" t="s">
        <v>23</v>
      </c>
      <c r="D462" t="s">
        <v>16</v>
      </c>
      <c r="E462" s="80"/>
      <c r="F462" s="2">
        <v>44.2</v>
      </c>
      <c r="G462" s="132">
        <f t="shared" si="7"/>
        <v>78.800000000000026</v>
      </c>
      <c r="K462" s="525"/>
      <c r="N462" s="2"/>
    </row>
    <row r="463" spans="1:14">
      <c r="A463" s="7">
        <v>44362</v>
      </c>
      <c r="B463" s="526">
        <v>22819</v>
      </c>
      <c r="C463" s="526" t="s">
        <v>23</v>
      </c>
      <c r="D463" t="s">
        <v>17</v>
      </c>
      <c r="E463" s="80"/>
      <c r="F463" s="2">
        <v>3.8</v>
      </c>
      <c r="G463" s="132">
        <f t="shared" si="7"/>
        <v>75.000000000000028</v>
      </c>
      <c r="N463" s="2"/>
    </row>
    <row r="464" spans="1:14">
      <c r="A464" s="7">
        <v>44536</v>
      </c>
      <c r="B464" s="526">
        <v>23993</v>
      </c>
      <c r="C464" s="526" t="s">
        <v>23</v>
      </c>
      <c r="D464" t="s">
        <v>48</v>
      </c>
      <c r="E464" s="80"/>
      <c r="F464" s="2">
        <v>60</v>
      </c>
      <c r="G464" s="132">
        <f t="shared" si="7"/>
        <v>15.000000000000028</v>
      </c>
      <c r="N464" s="2"/>
    </row>
    <row r="465" spans="1:14">
      <c r="A465" s="7">
        <v>44536</v>
      </c>
      <c r="B465" s="526">
        <v>23993</v>
      </c>
      <c r="C465" s="526" t="s">
        <v>23</v>
      </c>
      <c r="D465" t="s">
        <v>40</v>
      </c>
      <c r="E465" s="80"/>
      <c r="F465" s="2">
        <v>5</v>
      </c>
      <c r="G465" s="132">
        <f t="shared" si="7"/>
        <v>10.000000000000028</v>
      </c>
      <c r="N465" s="2"/>
    </row>
    <row r="466" spans="1:14">
      <c r="A466" s="7">
        <v>44776</v>
      </c>
      <c r="B466" s="526" t="s">
        <v>274</v>
      </c>
      <c r="C466" s="526" t="s">
        <v>23</v>
      </c>
      <c r="D466" t="s">
        <v>50</v>
      </c>
      <c r="E466" s="80"/>
      <c r="F466" s="80">
        <v>10</v>
      </c>
      <c r="G466" s="117">
        <f t="shared" si="7"/>
        <v>2.8421709430404007E-14</v>
      </c>
      <c r="N466" s="2"/>
    </row>
    <row r="467" spans="1:14">
      <c r="A467" s="44">
        <v>44316</v>
      </c>
      <c r="B467" s="525" t="s">
        <v>14</v>
      </c>
      <c r="C467" s="525" t="s">
        <v>24</v>
      </c>
      <c r="D467" t="s">
        <v>16</v>
      </c>
      <c r="E467" s="80">
        <v>42.7</v>
      </c>
      <c r="G467" s="132">
        <f t="shared" si="7"/>
        <v>42.700000000000031</v>
      </c>
      <c r="N467" s="2"/>
    </row>
    <row r="468" spans="1:14">
      <c r="B468" s="526"/>
      <c r="C468" s="526"/>
      <c r="D468" t="s">
        <v>17</v>
      </c>
      <c r="E468" s="80">
        <v>4.8</v>
      </c>
      <c r="G468" s="132">
        <f t="shared" si="7"/>
        <v>47.500000000000028</v>
      </c>
      <c r="N468" s="2"/>
    </row>
    <row r="469" spans="1:14">
      <c r="B469" s="526"/>
      <c r="C469" s="526"/>
      <c r="D469" t="s">
        <v>48</v>
      </c>
      <c r="E469" s="80">
        <v>60</v>
      </c>
      <c r="G469" s="132">
        <f t="shared" si="7"/>
        <v>107.50000000000003</v>
      </c>
      <c r="K469" s="64"/>
      <c r="N469" s="2"/>
    </row>
    <row r="470" spans="1:14">
      <c r="B470" s="526"/>
      <c r="C470" s="526"/>
      <c r="D470" t="s">
        <v>40</v>
      </c>
      <c r="E470" s="80">
        <v>5</v>
      </c>
      <c r="G470" s="132">
        <f t="shared" si="7"/>
        <v>112.50000000000003</v>
      </c>
      <c r="K470" s="526"/>
      <c r="N470" s="2"/>
    </row>
    <row r="471" spans="1:14">
      <c r="A471" s="7">
        <v>44397</v>
      </c>
      <c r="B471" s="526">
        <v>23066</v>
      </c>
      <c r="C471" s="526" t="s">
        <v>24</v>
      </c>
      <c r="D471" t="s">
        <v>16</v>
      </c>
      <c r="E471" s="80"/>
      <c r="F471" s="2">
        <v>42.7</v>
      </c>
      <c r="G471" s="132">
        <f t="shared" si="7"/>
        <v>69.800000000000026</v>
      </c>
      <c r="K471" s="526"/>
      <c r="N471" s="2"/>
    </row>
    <row r="472" spans="1:14">
      <c r="A472" s="7">
        <v>44397</v>
      </c>
      <c r="B472" s="526">
        <v>23066</v>
      </c>
      <c r="C472" s="526" t="s">
        <v>24</v>
      </c>
      <c r="D472" t="s">
        <v>17</v>
      </c>
      <c r="E472" s="80"/>
      <c r="F472" s="2">
        <v>4.8</v>
      </c>
      <c r="G472" s="132">
        <f t="shared" si="7"/>
        <v>65.000000000000028</v>
      </c>
      <c r="K472" s="526"/>
      <c r="N472" s="2"/>
    </row>
    <row r="473" spans="1:14">
      <c r="A473" s="7">
        <v>44536</v>
      </c>
      <c r="B473" s="526">
        <v>24026</v>
      </c>
      <c r="C473" s="526" t="s">
        <v>24</v>
      </c>
      <c r="D473" t="s">
        <v>48</v>
      </c>
      <c r="E473" s="80"/>
      <c r="F473" s="2">
        <v>60</v>
      </c>
      <c r="G473" s="132">
        <f t="shared" si="7"/>
        <v>5.0000000000000284</v>
      </c>
      <c r="K473" s="526"/>
      <c r="N473" s="2"/>
    </row>
    <row r="474" spans="1:14">
      <c r="A474" s="7">
        <v>44536</v>
      </c>
      <c r="B474" s="526">
        <v>24026</v>
      </c>
      <c r="C474" s="526" t="s">
        <v>24</v>
      </c>
      <c r="D474" t="s">
        <v>40</v>
      </c>
      <c r="E474" s="80"/>
      <c r="F474" s="2">
        <v>5</v>
      </c>
      <c r="G474" s="117">
        <f t="shared" si="7"/>
        <v>2.8421709430404007E-14</v>
      </c>
      <c r="K474" s="526"/>
      <c r="N474" s="2"/>
    </row>
    <row r="475" spans="1:14">
      <c r="A475" s="44">
        <v>44347</v>
      </c>
      <c r="B475" s="525" t="s">
        <v>14</v>
      </c>
      <c r="C475" s="525" t="s">
        <v>25</v>
      </c>
      <c r="D475" t="s">
        <v>16</v>
      </c>
      <c r="E475" s="80">
        <v>34.6</v>
      </c>
      <c r="G475" s="132">
        <f t="shared" si="7"/>
        <v>34.60000000000003</v>
      </c>
      <c r="K475" s="64"/>
      <c r="N475" s="2"/>
    </row>
    <row r="476" spans="1:14">
      <c r="B476" s="526"/>
      <c r="C476" s="526"/>
      <c r="D476" t="s">
        <v>17</v>
      </c>
      <c r="E476" s="80">
        <v>3.5</v>
      </c>
      <c r="G476" s="132">
        <f t="shared" si="7"/>
        <v>38.10000000000003</v>
      </c>
    </row>
    <row r="477" spans="1:14">
      <c r="B477" s="526"/>
      <c r="C477" s="526"/>
      <c r="D477" t="s">
        <v>48</v>
      </c>
      <c r="E477" s="80">
        <v>60</v>
      </c>
      <c r="G477" s="132">
        <f t="shared" si="7"/>
        <v>98.100000000000023</v>
      </c>
    </row>
    <row r="478" spans="1:14">
      <c r="B478" s="526"/>
      <c r="C478" s="526"/>
      <c r="D478" t="s">
        <v>40</v>
      </c>
      <c r="E478" s="80">
        <v>5</v>
      </c>
      <c r="G478" s="132">
        <f t="shared" si="7"/>
        <v>103.10000000000002</v>
      </c>
    </row>
    <row r="479" spans="1:14">
      <c r="B479" s="526"/>
      <c r="C479" s="526"/>
      <c r="D479" s="48" t="s">
        <v>51</v>
      </c>
      <c r="E479" s="112">
        <v>8.5</v>
      </c>
      <c r="G479" s="132">
        <f t="shared" si="7"/>
        <v>111.60000000000002</v>
      </c>
    </row>
    <row r="480" spans="1:14">
      <c r="A480" s="7">
        <v>44448</v>
      </c>
      <c r="B480" s="526">
        <v>23421</v>
      </c>
      <c r="C480" s="526" t="s">
        <v>25</v>
      </c>
      <c r="D480" t="s">
        <v>16</v>
      </c>
      <c r="E480" s="80"/>
      <c r="F480" s="80">
        <v>34.6</v>
      </c>
      <c r="G480" s="132">
        <f t="shared" si="7"/>
        <v>77.000000000000028</v>
      </c>
    </row>
    <row r="481" spans="1:14">
      <c r="A481" s="7">
        <v>44448</v>
      </c>
      <c r="B481" s="526">
        <v>23421</v>
      </c>
      <c r="C481" s="526" t="s">
        <v>25</v>
      </c>
      <c r="D481" t="s">
        <v>17</v>
      </c>
      <c r="E481" s="80"/>
      <c r="F481" s="80">
        <v>3.5</v>
      </c>
      <c r="G481" s="132">
        <f t="shared" si="7"/>
        <v>73.500000000000028</v>
      </c>
    </row>
    <row r="482" spans="1:14">
      <c r="A482" s="7">
        <v>44709</v>
      </c>
      <c r="B482" s="526" t="s">
        <v>275</v>
      </c>
      <c r="C482" s="526" t="s">
        <v>25</v>
      </c>
      <c r="D482" t="s">
        <v>48</v>
      </c>
      <c r="E482" s="80"/>
      <c r="F482" s="80">
        <v>60</v>
      </c>
      <c r="G482" s="132">
        <f t="shared" si="7"/>
        <v>13.500000000000028</v>
      </c>
    </row>
    <row r="483" spans="1:14">
      <c r="A483" s="7">
        <v>44709</v>
      </c>
      <c r="B483" s="526" t="s">
        <v>275</v>
      </c>
      <c r="C483" s="526" t="s">
        <v>25</v>
      </c>
      <c r="D483" t="s">
        <v>40</v>
      </c>
      <c r="E483" s="80"/>
      <c r="F483" s="80">
        <v>5</v>
      </c>
      <c r="G483" s="132">
        <f t="shared" si="7"/>
        <v>8.5000000000000284</v>
      </c>
    </row>
    <row r="484" spans="1:14">
      <c r="A484" s="7">
        <v>45013</v>
      </c>
      <c r="B484" s="526" t="s">
        <v>276</v>
      </c>
      <c r="C484" s="526" t="s">
        <v>25</v>
      </c>
      <c r="D484" s="48" t="s">
        <v>51</v>
      </c>
      <c r="E484" s="80"/>
      <c r="F484" s="112">
        <v>8.5</v>
      </c>
      <c r="G484" s="132">
        <f t="shared" si="7"/>
        <v>2.8421709430404007E-14</v>
      </c>
    </row>
    <row r="485" spans="1:14">
      <c r="A485" s="44">
        <v>44377</v>
      </c>
      <c r="B485" s="525" t="s">
        <v>14</v>
      </c>
      <c r="C485" s="525" t="s">
        <v>26</v>
      </c>
      <c r="D485" t="s">
        <v>16</v>
      </c>
      <c r="E485" s="80">
        <v>38</v>
      </c>
      <c r="G485" s="132">
        <f t="shared" si="7"/>
        <v>38.000000000000028</v>
      </c>
    </row>
    <row r="486" spans="1:14">
      <c r="B486" s="526"/>
      <c r="C486" s="526"/>
      <c r="D486" t="s">
        <v>17</v>
      </c>
      <c r="E486" s="80">
        <v>5.4</v>
      </c>
      <c r="G486" s="132">
        <f t="shared" si="7"/>
        <v>43.400000000000027</v>
      </c>
    </row>
    <row r="487" spans="1:14">
      <c r="B487" s="526"/>
      <c r="C487" s="526"/>
      <c r="D487" t="s">
        <v>48</v>
      </c>
      <c r="E487" s="80">
        <v>60</v>
      </c>
      <c r="G487" s="132">
        <f t="shared" si="7"/>
        <v>103.40000000000003</v>
      </c>
      <c r="N487" s="8"/>
    </row>
    <row r="488" spans="1:14">
      <c r="B488" s="526"/>
      <c r="C488" s="526"/>
      <c r="D488" t="s">
        <v>40</v>
      </c>
      <c r="E488" s="80">
        <v>5</v>
      </c>
      <c r="G488" s="132">
        <f t="shared" si="7"/>
        <v>108.40000000000003</v>
      </c>
    </row>
    <row r="489" spans="1:14">
      <c r="A489" s="7">
        <v>44448</v>
      </c>
      <c r="B489" s="526">
        <v>23421</v>
      </c>
      <c r="C489" s="526" t="s">
        <v>26</v>
      </c>
      <c r="D489" t="s">
        <v>16</v>
      </c>
      <c r="E489" s="80"/>
      <c r="F489" s="24">
        <v>28.9</v>
      </c>
      <c r="G489" s="132">
        <f t="shared" si="7"/>
        <v>79.500000000000028</v>
      </c>
    </row>
    <row r="490" spans="1:14">
      <c r="A490" s="7">
        <v>44644</v>
      </c>
      <c r="B490" s="526">
        <v>24594</v>
      </c>
      <c r="C490" s="526" t="s">
        <v>26</v>
      </c>
      <c r="D490" t="s">
        <v>16</v>
      </c>
      <c r="E490" s="80"/>
      <c r="F490" s="24">
        <v>9.1</v>
      </c>
      <c r="G490" s="132">
        <f t="shared" si="7"/>
        <v>70.400000000000034</v>
      </c>
    </row>
    <row r="491" spans="1:14">
      <c r="A491" s="7">
        <v>44644</v>
      </c>
      <c r="B491" s="526">
        <v>24594</v>
      </c>
      <c r="C491" s="526" t="s">
        <v>26</v>
      </c>
      <c r="D491" t="s">
        <v>17</v>
      </c>
      <c r="E491" s="80"/>
      <c r="F491" s="24">
        <v>5.4</v>
      </c>
      <c r="G491" s="132">
        <f t="shared" si="7"/>
        <v>65.000000000000028</v>
      </c>
    </row>
    <row r="492" spans="1:14">
      <c r="A492" s="7">
        <v>44709</v>
      </c>
      <c r="B492" s="526" t="s">
        <v>275</v>
      </c>
      <c r="C492" s="526" t="s">
        <v>26</v>
      </c>
      <c r="D492" t="s">
        <v>48</v>
      </c>
      <c r="E492" s="80"/>
      <c r="F492" s="80">
        <v>60</v>
      </c>
      <c r="G492" s="132">
        <f t="shared" si="7"/>
        <v>5.0000000000000284</v>
      </c>
    </row>
    <row r="493" spans="1:14">
      <c r="A493" s="7">
        <v>44709</v>
      </c>
      <c r="B493" s="526" t="s">
        <v>275</v>
      </c>
      <c r="C493" s="526" t="s">
        <v>26</v>
      </c>
      <c r="D493" t="s">
        <v>40</v>
      </c>
      <c r="E493" s="80"/>
      <c r="F493" s="80">
        <v>5</v>
      </c>
      <c r="G493" s="132">
        <f t="shared" si="7"/>
        <v>2.8421709430404007E-14</v>
      </c>
    </row>
    <row r="494" spans="1:14">
      <c r="A494" s="88">
        <v>44408</v>
      </c>
      <c r="B494" s="525" t="s">
        <v>14</v>
      </c>
      <c r="C494" s="525" t="s">
        <v>27</v>
      </c>
      <c r="D494" t="s">
        <v>16</v>
      </c>
      <c r="E494" s="2">
        <v>33.200000000000003</v>
      </c>
      <c r="G494" s="132">
        <f t="shared" si="7"/>
        <v>33.200000000000031</v>
      </c>
    </row>
    <row r="495" spans="1:14">
      <c r="A495" s="86"/>
      <c r="B495" s="526"/>
      <c r="C495" s="526"/>
      <c r="D495" t="s">
        <v>17</v>
      </c>
      <c r="E495" s="2">
        <v>2.8</v>
      </c>
      <c r="G495" s="132">
        <f t="shared" si="7"/>
        <v>36.000000000000028</v>
      </c>
    </row>
    <row r="496" spans="1:14">
      <c r="A496" s="86"/>
      <c r="B496" s="526"/>
      <c r="C496" s="526"/>
      <c r="D496" t="s">
        <v>18</v>
      </c>
      <c r="E496" s="2">
        <v>60</v>
      </c>
      <c r="G496" s="132">
        <f t="shared" si="7"/>
        <v>96.000000000000028</v>
      </c>
    </row>
    <row r="497" spans="1:14">
      <c r="A497" s="86"/>
      <c r="B497" s="526"/>
      <c r="C497" s="526"/>
      <c r="D497" t="s">
        <v>19</v>
      </c>
      <c r="E497" s="2">
        <v>5</v>
      </c>
      <c r="G497" s="132">
        <f t="shared" si="7"/>
        <v>101.00000000000003</v>
      </c>
    </row>
    <row r="498" spans="1:14">
      <c r="A498" s="7">
        <v>44644</v>
      </c>
      <c r="B498" s="526">
        <v>24594</v>
      </c>
      <c r="C498" s="526" t="s">
        <v>27</v>
      </c>
      <c r="D498" t="s">
        <v>16</v>
      </c>
      <c r="F498" s="2">
        <v>33.200000000000003</v>
      </c>
      <c r="G498" s="132">
        <f t="shared" si="7"/>
        <v>67.800000000000026</v>
      </c>
    </row>
    <row r="499" spans="1:14">
      <c r="A499" s="7">
        <v>44644</v>
      </c>
      <c r="B499" s="526">
        <v>24594</v>
      </c>
      <c r="C499" s="526" t="s">
        <v>27</v>
      </c>
      <c r="D499" t="s">
        <v>17</v>
      </c>
      <c r="F499" s="2">
        <v>2.8</v>
      </c>
      <c r="G499" s="132">
        <f t="shared" si="7"/>
        <v>65.000000000000028</v>
      </c>
    </row>
    <row r="500" spans="1:14">
      <c r="A500" s="7">
        <v>44776</v>
      </c>
      <c r="B500" s="526" t="s">
        <v>274</v>
      </c>
      <c r="C500" s="526" t="s">
        <v>27</v>
      </c>
      <c r="D500" t="s">
        <v>18</v>
      </c>
      <c r="F500" s="2">
        <v>60</v>
      </c>
      <c r="G500" s="132">
        <f t="shared" si="7"/>
        <v>5.0000000000000284</v>
      </c>
    </row>
    <row r="501" spans="1:14">
      <c r="A501" s="7">
        <v>44776</v>
      </c>
      <c r="B501" s="526" t="s">
        <v>274</v>
      </c>
      <c r="C501" s="526" t="s">
        <v>27</v>
      </c>
      <c r="D501" t="s">
        <v>19</v>
      </c>
      <c r="F501" s="2">
        <v>5</v>
      </c>
      <c r="G501" s="132">
        <f t="shared" si="7"/>
        <v>2.8421709430404007E-14</v>
      </c>
    </row>
    <row r="502" spans="1:14">
      <c r="A502" s="90">
        <v>44439</v>
      </c>
      <c r="B502" s="64" t="s">
        <v>14</v>
      </c>
      <c r="C502" s="64" t="s">
        <v>28</v>
      </c>
      <c r="D502" t="s">
        <v>16</v>
      </c>
      <c r="E502" s="2">
        <v>37.6</v>
      </c>
      <c r="G502" s="132">
        <f t="shared" si="7"/>
        <v>37.60000000000003</v>
      </c>
    </row>
    <row r="503" spans="1:14">
      <c r="B503" s="526"/>
      <c r="C503" s="526"/>
      <c r="D503" t="s">
        <v>17</v>
      </c>
      <c r="E503" s="2">
        <v>3.1</v>
      </c>
      <c r="G503" s="132">
        <f t="shared" si="7"/>
        <v>40.700000000000031</v>
      </c>
      <c r="N503" s="2"/>
    </row>
    <row r="504" spans="1:14">
      <c r="B504" s="526"/>
      <c r="C504" s="526"/>
      <c r="D504" t="s">
        <v>18</v>
      </c>
      <c r="E504" s="2">
        <v>60</v>
      </c>
      <c r="G504" s="132">
        <f t="shared" si="7"/>
        <v>100.70000000000003</v>
      </c>
      <c r="L504" s="67"/>
      <c r="M504" s="67"/>
      <c r="N504" s="2"/>
    </row>
    <row r="505" spans="1:14">
      <c r="B505" s="526"/>
      <c r="C505" s="526"/>
      <c r="D505" t="s">
        <v>19</v>
      </c>
      <c r="E505" s="2">
        <v>5</v>
      </c>
      <c r="G505" s="132">
        <f t="shared" si="7"/>
        <v>105.70000000000003</v>
      </c>
      <c r="L505" s="67"/>
      <c r="M505" s="67"/>
      <c r="N505" s="2"/>
    </row>
    <row r="506" spans="1:14">
      <c r="A506" s="7">
        <v>44644</v>
      </c>
      <c r="B506" s="526">
        <v>24594</v>
      </c>
      <c r="C506" s="526" t="s">
        <v>28</v>
      </c>
      <c r="D506" t="s">
        <v>16</v>
      </c>
      <c r="F506" s="2">
        <v>37.6</v>
      </c>
      <c r="G506" s="132">
        <f t="shared" si="7"/>
        <v>68.100000000000023</v>
      </c>
      <c r="I506" s="525"/>
      <c r="K506" s="80"/>
      <c r="L506" s="67"/>
      <c r="M506" s="67"/>
      <c r="N506" s="2"/>
    </row>
    <row r="507" spans="1:14">
      <c r="A507" s="7">
        <v>44644</v>
      </c>
      <c r="B507" s="526">
        <v>24594</v>
      </c>
      <c r="C507" s="526" t="s">
        <v>28</v>
      </c>
      <c r="D507" t="s">
        <v>17</v>
      </c>
      <c r="F507" s="2">
        <v>3.1</v>
      </c>
      <c r="G507" s="132">
        <f t="shared" si="7"/>
        <v>65.000000000000028</v>
      </c>
      <c r="L507" s="67"/>
      <c r="M507" s="67"/>
      <c r="N507" s="2"/>
    </row>
    <row r="508" spans="1:14">
      <c r="A508" s="7">
        <v>44776</v>
      </c>
      <c r="B508" s="526" t="s">
        <v>274</v>
      </c>
      <c r="C508" s="526" t="s">
        <v>28</v>
      </c>
      <c r="D508" t="s">
        <v>18</v>
      </c>
      <c r="F508" s="2">
        <v>60</v>
      </c>
      <c r="G508" s="132">
        <f t="shared" si="7"/>
        <v>5.0000000000000284</v>
      </c>
      <c r="L508" s="67"/>
      <c r="M508" s="67"/>
      <c r="N508" s="2"/>
    </row>
    <row r="509" spans="1:14">
      <c r="A509" s="7">
        <v>44776</v>
      </c>
      <c r="B509" s="526" t="s">
        <v>274</v>
      </c>
      <c r="C509" s="526" t="s">
        <v>28</v>
      </c>
      <c r="D509" t="s">
        <v>19</v>
      </c>
      <c r="F509" s="2">
        <v>5</v>
      </c>
      <c r="G509" s="132">
        <f t="shared" si="7"/>
        <v>2.8421709430404007E-14</v>
      </c>
      <c r="L509" s="67"/>
      <c r="M509" s="67"/>
      <c r="N509" s="2"/>
    </row>
    <row r="510" spans="1:14">
      <c r="A510" s="90">
        <v>44469</v>
      </c>
      <c r="B510" s="64" t="s">
        <v>14</v>
      </c>
      <c r="C510" s="64" t="s">
        <v>53</v>
      </c>
      <c r="D510" t="s">
        <v>16</v>
      </c>
      <c r="E510" s="2">
        <v>39</v>
      </c>
      <c r="G510" s="132">
        <f t="shared" si="7"/>
        <v>39.000000000000028</v>
      </c>
      <c r="N510" s="80"/>
    </row>
    <row r="511" spans="1:14">
      <c r="B511" s="526"/>
      <c r="C511" s="526"/>
      <c r="D511" t="s">
        <v>17</v>
      </c>
      <c r="E511" s="2">
        <v>4.7</v>
      </c>
      <c r="G511" s="132">
        <f t="shared" si="7"/>
        <v>43.700000000000031</v>
      </c>
      <c r="N511" s="80"/>
    </row>
    <row r="512" spans="1:14">
      <c r="B512" s="526"/>
      <c r="C512" s="526"/>
      <c r="D512" t="s">
        <v>18</v>
      </c>
      <c r="E512" s="2">
        <v>60</v>
      </c>
      <c r="G512" s="132">
        <f t="shared" si="7"/>
        <v>103.70000000000003</v>
      </c>
      <c r="N512" s="80"/>
    </row>
    <row r="513" spans="1:18">
      <c r="B513" s="526"/>
      <c r="C513" s="526"/>
      <c r="D513" t="s">
        <v>19</v>
      </c>
      <c r="E513" s="2">
        <v>5</v>
      </c>
      <c r="G513" s="132">
        <f t="shared" si="7"/>
        <v>108.70000000000003</v>
      </c>
      <c r="N513" s="80"/>
    </row>
    <row r="514" spans="1:18">
      <c r="A514" s="7">
        <v>44644</v>
      </c>
      <c r="B514" s="526">
        <v>24594</v>
      </c>
      <c r="C514" s="526" t="s">
        <v>53</v>
      </c>
      <c r="D514" t="s">
        <v>16</v>
      </c>
      <c r="F514" s="2">
        <v>39</v>
      </c>
      <c r="G514" s="132">
        <f t="shared" si="7"/>
        <v>69.700000000000031</v>
      </c>
      <c r="N514" s="80"/>
    </row>
    <row r="515" spans="1:18">
      <c r="A515" s="7">
        <v>44644</v>
      </c>
      <c r="B515" s="526">
        <v>24594</v>
      </c>
      <c r="C515" s="526" t="s">
        <v>53</v>
      </c>
      <c r="D515" t="s">
        <v>17</v>
      </c>
      <c r="F515" s="2">
        <v>4.7</v>
      </c>
      <c r="G515" s="132">
        <f t="shared" si="7"/>
        <v>65.000000000000028</v>
      </c>
      <c r="N515" s="80"/>
    </row>
    <row r="516" spans="1:18">
      <c r="A516" s="7">
        <v>44804</v>
      </c>
      <c r="B516" s="526" t="s">
        <v>277</v>
      </c>
      <c r="C516" s="526" t="s">
        <v>53</v>
      </c>
      <c r="D516" t="s">
        <v>18</v>
      </c>
      <c r="F516" s="2">
        <v>60</v>
      </c>
      <c r="G516" s="132">
        <f t="shared" si="7"/>
        <v>5.0000000000000284</v>
      </c>
      <c r="N516" s="80"/>
    </row>
    <row r="517" spans="1:18">
      <c r="A517" s="7">
        <v>44804</v>
      </c>
      <c r="B517" s="526" t="s">
        <v>277</v>
      </c>
      <c r="C517" s="526" t="s">
        <v>53</v>
      </c>
      <c r="D517" t="s">
        <v>19</v>
      </c>
      <c r="F517" s="2">
        <v>5</v>
      </c>
      <c r="G517" s="132">
        <f t="shared" si="7"/>
        <v>2.8421709430404007E-14</v>
      </c>
      <c r="N517" s="80"/>
    </row>
    <row r="518" spans="1:18">
      <c r="A518" s="88">
        <v>44500</v>
      </c>
      <c r="B518" s="525" t="s">
        <v>14</v>
      </c>
      <c r="C518" s="525" t="s">
        <v>30</v>
      </c>
      <c r="D518" t="s">
        <v>16</v>
      </c>
      <c r="E518" s="2">
        <v>40.4</v>
      </c>
      <c r="G518" s="132">
        <f t="shared" si="7"/>
        <v>40.400000000000027</v>
      </c>
      <c r="N518" s="80"/>
    </row>
    <row r="519" spans="1:18">
      <c r="A519" s="86"/>
      <c r="B519" s="526"/>
      <c r="C519" s="526"/>
      <c r="D519" t="s">
        <v>17</v>
      </c>
      <c r="E519" s="2">
        <v>2.6</v>
      </c>
      <c r="G519" s="132">
        <f t="shared" si="7"/>
        <v>43.000000000000028</v>
      </c>
      <c r="N519" s="80"/>
    </row>
    <row r="520" spans="1:18">
      <c r="A520" s="86"/>
      <c r="B520" s="526"/>
      <c r="C520" s="526"/>
      <c r="D520" t="s">
        <v>18</v>
      </c>
      <c r="E520" s="2">
        <v>60</v>
      </c>
      <c r="G520" s="132">
        <f t="shared" si="7"/>
        <v>103.00000000000003</v>
      </c>
      <c r="N520" s="80"/>
    </row>
    <row r="521" spans="1:18">
      <c r="A521" s="86"/>
      <c r="B521" s="526"/>
      <c r="C521" s="526"/>
      <c r="D521" t="s">
        <v>19</v>
      </c>
      <c r="E521" s="2">
        <v>5</v>
      </c>
      <c r="G521" s="132">
        <f t="shared" si="7"/>
        <v>108.00000000000003</v>
      </c>
      <c r="N521" s="80"/>
      <c r="P521" s="525"/>
      <c r="R521" s="80"/>
    </row>
    <row r="522" spans="1:18">
      <c r="A522" s="86">
        <v>37339</v>
      </c>
      <c r="B522" s="526">
        <v>24595</v>
      </c>
      <c r="C522" s="526" t="s">
        <v>30</v>
      </c>
      <c r="D522" t="s">
        <v>16</v>
      </c>
      <c r="F522" s="2">
        <v>40.4</v>
      </c>
      <c r="G522" s="132">
        <f t="shared" si="7"/>
        <v>67.600000000000023</v>
      </c>
      <c r="I522" s="525"/>
      <c r="J522" s="67"/>
      <c r="K522" s="2"/>
      <c r="N522" s="80"/>
      <c r="P522" s="525"/>
      <c r="R522" s="80"/>
    </row>
    <row r="523" spans="1:18">
      <c r="A523" s="86">
        <v>37339</v>
      </c>
      <c r="B523" s="526">
        <v>24595</v>
      </c>
      <c r="C523" s="526" t="s">
        <v>30</v>
      </c>
      <c r="D523" t="s">
        <v>17</v>
      </c>
      <c r="F523" s="2">
        <v>2.6</v>
      </c>
      <c r="G523" s="132">
        <f t="shared" si="7"/>
        <v>65.000000000000028</v>
      </c>
      <c r="J523" s="67"/>
      <c r="K523" s="2"/>
      <c r="L523" s="8"/>
      <c r="M523" s="8"/>
      <c r="N523" s="80"/>
      <c r="P523" s="525"/>
      <c r="R523" s="80"/>
    </row>
    <row r="524" spans="1:18">
      <c r="A524" s="7">
        <v>44804</v>
      </c>
      <c r="B524" s="526" t="s">
        <v>277</v>
      </c>
      <c r="C524" s="526" t="s">
        <v>30</v>
      </c>
      <c r="D524" t="s">
        <v>18</v>
      </c>
      <c r="F524" s="2">
        <v>60</v>
      </c>
      <c r="G524" s="132">
        <f t="shared" si="7"/>
        <v>5.0000000000000284</v>
      </c>
      <c r="J524" s="67"/>
      <c r="K524" s="2"/>
      <c r="L524" s="8"/>
      <c r="M524" s="8"/>
      <c r="N524" s="80"/>
      <c r="P524" s="525"/>
      <c r="R524" s="80"/>
    </row>
    <row r="525" spans="1:18">
      <c r="A525" s="7">
        <v>44804</v>
      </c>
      <c r="B525" s="526" t="s">
        <v>277</v>
      </c>
      <c r="C525" s="526" t="s">
        <v>30</v>
      </c>
      <c r="D525" t="s">
        <v>19</v>
      </c>
      <c r="F525" s="2">
        <v>5</v>
      </c>
      <c r="G525" s="132">
        <f t="shared" si="7"/>
        <v>2.8421709430404007E-14</v>
      </c>
      <c r="J525" s="67"/>
      <c r="K525" s="2"/>
      <c r="L525" s="8"/>
      <c r="M525" s="8"/>
      <c r="N525" s="80"/>
      <c r="P525" s="525"/>
      <c r="R525" s="80"/>
    </row>
    <row r="526" spans="1:18">
      <c r="A526" s="88">
        <v>44530</v>
      </c>
      <c r="B526" s="525" t="s">
        <v>14</v>
      </c>
      <c r="C526" s="525" t="s">
        <v>33</v>
      </c>
      <c r="D526" t="s">
        <v>16</v>
      </c>
      <c r="E526" s="2">
        <v>43.1</v>
      </c>
      <c r="G526" s="132">
        <f t="shared" si="7"/>
        <v>43.10000000000003</v>
      </c>
      <c r="N526" s="80"/>
      <c r="P526" s="526"/>
      <c r="R526" s="80"/>
    </row>
    <row r="527" spans="1:18">
      <c r="A527" s="86"/>
      <c r="B527" s="526"/>
      <c r="C527" s="526"/>
      <c r="D527" t="s">
        <v>17</v>
      </c>
      <c r="E527" s="2">
        <v>4</v>
      </c>
      <c r="G527" s="132">
        <f t="shared" si="7"/>
        <v>47.10000000000003</v>
      </c>
      <c r="N527" s="2"/>
      <c r="P527" s="525"/>
      <c r="R527" s="2"/>
    </row>
    <row r="528" spans="1:18">
      <c r="A528" s="86"/>
      <c r="B528" s="526"/>
      <c r="C528" s="526"/>
      <c r="D528" t="s">
        <v>18</v>
      </c>
      <c r="E528" s="2">
        <v>60</v>
      </c>
      <c r="G528" s="132">
        <f t="shared" si="7"/>
        <v>107.10000000000002</v>
      </c>
      <c r="N528" s="2"/>
      <c r="P528" s="526"/>
      <c r="R528" s="2"/>
    </row>
    <row r="529" spans="1:18">
      <c r="A529" s="86"/>
      <c r="B529" s="526"/>
      <c r="C529" s="526"/>
      <c r="D529" t="s">
        <v>19</v>
      </c>
      <c r="E529" s="2">
        <v>5</v>
      </c>
      <c r="G529" s="132">
        <f t="shared" si="7"/>
        <v>112.10000000000002</v>
      </c>
      <c r="N529" s="2"/>
      <c r="P529" s="64"/>
      <c r="R529" s="2"/>
    </row>
    <row r="530" spans="1:18">
      <c r="A530" s="86"/>
      <c r="B530" s="526"/>
      <c r="C530" s="526"/>
      <c r="D530" t="s">
        <v>21</v>
      </c>
      <c r="E530" s="2">
        <v>93</v>
      </c>
      <c r="G530" s="132">
        <f t="shared" si="7"/>
        <v>205.10000000000002</v>
      </c>
      <c r="N530" s="2"/>
      <c r="P530" s="526"/>
      <c r="R530" s="2"/>
    </row>
    <row r="531" spans="1:18">
      <c r="A531" s="86"/>
      <c r="B531" s="526"/>
      <c r="C531" s="526"/>
      <c r="D531" t="s">
        <v>96</v>
      </c>
      <c r="E531" s="2">
        <v>10</v>
      </c>
      <c r="G531" s="132">
        <f t="shared" si="7"/>
        <v>215.10000000000002</v>
      </c>
      <c r="N531" s="2"/>
      <c r="P531" s="64"/>
      <c r="R531" s="2"/>
    </row>
    <row r="532" spans="1:18">
      <c r="A532" s="86">
        <v>37339</v>
      </c>
      <c r="B532" s="526">
        <v>24595</v>
      </c>
      <c r="C532" s="526" t="s">
        <v>33</v>
      </c>
      <c r="D532" t="s">
        <v>16</v>
      </c>
      <c r="F532" s="2">
        <v>22.1</v>
      </c>
      <c r="G532" s="132">
        <f t="shared" si="7"/>
        <v>193.00000000000003</v>
      </c>
      <c r="N532" s="2"/>
      <c r="P532" s="64"/>
      <c r="R532" s="2"/>
    </row>
    <row r="533" spans="1:18">
      <c r="A533" s="86">
        <v>44649</v>
      </c>
      <c r="B533" s="526">
        <v>24723</v>
      </c>
      <c r="C533" s="526" t="s">
        <v>33</v>
      </c>
      <c r="D533" t="s">
        <v>16</v>
      </c>
      <c r="F533" s="2">
        <v>21</v>
      </c>
      <c r="G533" s="132">
        <f t="shared" si="7"/>
        <v>172.00000000000003</v>
      </c>
      <c r="N533" s="2"/>
      <c r="P533" s="64"/>
      <c r="R533" s="2"/>
    </row>
    <row r="534" spans="1:18">
      <c r="A534" s="86">
        <v>44649</v>
      </c>
      <c r="B534" s="526">
        <v>24723</v>
      </c>
      <c r="C534" s="526" t="s">
        <v>33</v>
      </c>
      <c r="D534" t="s">
        <v>17</v>
      </c>
      <c r="F534" s="2">
        <v>4</v>
      </c>
      <c r="G534" s="132">
        <f t="shared" si="7"/>
        <v>168.00000000000003</v>
      </c>
      <c r="N534" s="2"/>
      <c r="P534" s="64"/>
      <c r="R534" s="2"/>
    </row>
    <row r="535" spans="1:18">
      <c r="A535" s="86">
        <v>44824</v>
      </c>
      <c r="B535" s="526">
        <v>25535</v>
      </c>
      <c r="C535" s="526" t="s">
        <v>33</v>
      </c>
      <c r="D535" t="s">
        <v>18</v>
      </c>
      <c r="F535" s="2">
        <v>60</v>
      </c>
      <c r="G535" s="132">
        <f t="shared" si="7"/>
        <v>108.00000000000003</v>
      </c>
      <c r="N535" s="2"/>
      <c r="P535" s="64"/>
      <c r="R535" s="2"/>
    </row>
    <row r="536" spans="1:18">
      <c r="A536" s="86">
        <v>44824</v>
      </c>
      <c r="B536" s="526">
        <v>25535</v>
      </c>
      <c r="C536" s="526" t="s">
        <v>33</v>
      </c>
      <c r="D536" t="s">
        <v>19</v>
      </c>
      <c r="F536" s="2">
        <v>5</v>
      </c>
      <c r="G536" s="132">
        <f t="shared" si="7"/>
        <v>103.00000000000003</v>
      </c>
      <c r="N536" s="2"/>
      <c r="P536" s="64"/>
      <c r="R536" s="2"/>
    </row>
    <row r="537" spans="1:18">
      <c r="A537" s="86"/>
      <c r="B537" s="161">
        <v>0.5</v>
      </c>
      <c r="C537" s="526" t="s">
        <v>33</v>
      </c>
      <c r="D537" t="s">
        <v>160</v>
      </c>
      <c r="F537" s="2">
        <v>46.5</v>
      </c>
      <c r="G537" s="132">
        <f t="shared" si="7"/>
        <v>56.500000000000028</v>
      </c>
      <c r="N537" s="2"/>
      <c r="P537" s="64"/>
      <c r="R537" s="2"/>
    </row>
    <row r="538" spans="1:18">
      <c r="A538" s="86">
        <v>45013</v>
      </c>
      <c r="B538" s="161" t="s">
        <v>278</v>
      </c>
      <c r="C538" s="526" t="s">
        <v>33</v>
      </c>
      <c r="D538" t="s">
        <v>21</v>
      </c>
      <c r="F538" s="2">
        <v>46.5</v>
      </c>
      <c r="G538" s="132">
        <f t="shared" si="7"/>
        <v>10.000000000000028</v>
      </c>
      <c r="N538" s="2"/>
      <c r="P538" s="64"/>
      <c r="R538" s="2"/>
    </row>
    <row r="539" spans="1:18">
      <c r="A539" s="86">
        <v>45013</v>
      </c>
      <c r="B539" s="161" t="s">
        <v>278</v>
      </c>
      <c r="C539" s="526" t="s">
        <v>33</v>
      </c>
      <c r="D539" t="s">
        <v>96</v>
      </c>
      <c r="F539" s="2">
        <v>10</v>
      </c>
      <c r="G539" s="132">
        <f t="shared" si="7"/>
        <v>2.8421709430404007E-14</v>
      </c>
      <c r="N539" s="2"/>
      <c r="P539" s="64"/>
      <c r="R539" s="2"/>
    </row>
    <row r="540" spans="1:18">
      <c r="A540" s="88">
        <v>44561</v>
      </c>
      <c r="B540" s="525" t="s">
        <v>14</v>
      </c>
      <c r="C540" s="525" t="s">
        <v>34</v>
      </c>
      <c r="D540" t="s">
        <v>16</v>
      </c>
      <c r="E540" s="2">
        <v>45.2</v>
      </c>
      <c r="G540" s="132">
        <f t="shared" si="7"/>
        <v>45.200000000000031</v>
      </c>
      <c r="N540" s="2"/>
      <c r="P540" s="526"/>
      <c r="R540" s="2"/>
    </row>
    <row r="541" spans="1:18">
      <c r="A541" s="86"/>
      <c r="B541" s="526"/>
      <c r="C541" s="526"/>
      <c r="D541" t="s">
        <v>17</v>
      </c>
      <c r="E541" s="2">
        <v>4.4000000000000004</v>
      </c>
      <c r="G541" s="132">
        <f t="shared" si="7"/>
        <v>49.60000000000003</v>
      </c>
      <c r="N541" s="2"/>
      <c r="P541" s="525"/>
      <c r="R541" s="2"/>
    </row>
    <row r="542" spans="1:18">
      <c r="A542" s="86"/>
      <c r="B542" s="526"/>
      <c r="C542" s="526"/>
      <c r="D542" t="s">
        <v>18</v>
      </c>
      <c r="E542" s="2">
        <v>60</v>
      </c>
      <c r="G542" s="132">
        <f t="shared" si="7"/>
        <v>109.60000000000002</v>
      </c>
      <c r="N542" s="2"/>
      <c r="P542" s="526"/>
      <c r="R542" s="2"/>
    </row>
    <row r="543" spans="1:18">
      <c r="A543" s="86"/>
      <c r="B543" s="526"/>
      <c r="C543" s="526"/>
      <c r="D543" t="s">
        <v>19</v>
      </c>
      <c r="E543" s="2">
        <v>5</v>
      </c>
      <c r="G543" s="132">
        <f t="shared" si="7"/>
        <v>114.60000000000002</v>
      </c>
      <c r="N543" s="2"/>
      <c r="P543" s="525"/>
      <c r="R543" s="2"/>
    </row>
    <row r="544" spans="1:18">
      <c r="A544" s="86">
        <v>44649</v>
      </c>
      <c r="B544" s="526">
        <v>24723</v>
      </c>
      <c r="C544" s="526" t="s">
        <v>34</v>
      </c>
      <c r="D544" t="s">
        <v>16</v>
      </c>
      <c r="F544" s="2">
        <v>45.2</v>
      </c>
      <c r="G544" s="132">
        <f t="shared" si="7"/>
        <v>69.40000000000002</v>
      </c>
      <c r="N544" s="2"/>
      <c r="P544" s="525"/>
      <c r="R544" s="2"/>
    </row>
    <row r="545" spans="1:18">
      <c r="A545" s="86">
        <v>44649</v>
      </c>
      <c r="B545" s="526">
        <v>24723</v>
      </c>
      <c r="C545" s="526" t="s">
        <v>34</v>
      </c>
      <c r="D545" t="s">
        <v>17</v>
      </c>
      <c r="F545" s="2">
        <v>4.4000000000000004</v>
      </c>
      <c r="G545" s="132">
        <f t="shared" ref="G545:G659" si="8">+G544+E545-F545</f>
        <v>65.000000000000014</v>
      </c>
      <c r="N545" s="2"/>
      <c r="P545" s="525"/>
      <c r="R545" s="2"/>
    </row>
    <row r="546" spans="1:18">
      <c r="A546" s="86">
        <v>44824</v>
      </c>
      <c r="B546" s="526">
        <v>25535</v>
      </c>
      <c r="C546" s="526" t="s">
        <v>34</v>
      </c>
      <c r="D546" t="s">
        <v>18</v>
      </c>
      <c r="F546" s="2">
        <v>60</v>
      </c>
      <c r="G546" s="132">
        <f t="shared" si="8"/>
        <v>5.0000000000000142</v>
      </c>
      <c r="N546" s="2"/>
      <c r="P546" s="525"/>
      <c r="R546" s="2"/>
    </row>
    <row r="547" spans="1:18">
      <c r="A547" s="86">
        <v>44824</v>
      </c>
      <c r="B547" s="526">
        <v>25535</v>
      </c>
      <c r="C547" s="526" t="s">
        <v>34</v>
      </c>
      <c r="D547" t="s">
        <v>19</v>
      </c>
      <c r="F547" s="2">
        <v>5</v>
      </c>
      <c r="G547" s="132">
        <f t="shared" si="8"/>
        <v>1.4210854715202004E-14</v>
      </c>
      <c r="N547" s="2"/>
      <c r="P547" s="525"/>
      <c r="R547" s="2"/>
    </row>
    <row r="548" spans="1:18">
      <c r="A548" s="44">
        <v>44592</v>
      </c>
      <c r="B548" s="525" t="s">
        <v>14</v>
      </c>
      <c r="C548" s="525" t="s">
        <v>15</v>
      </c>
      <c r="D548" t="s">
        <v>16</v>
      </c>
      <c r="E548" s="2">
        <v>47.8</v>
      </c>
      <c r="G548" s="132">
        <f t="shared" si="8"/>
        <v>47.800000000000011</v>
      </c>
      <c r="N548" s="2"/>
      <c r="P548" s="526"/>
      <c r="R548" s="2"/>
    </row>
    <row r="549" spans="1:18">
      <c r="B549" s="526"/>
      <c r="C549" s="526"/>
      <c r="D549" t="s">
        <v>17</v>
      </c>
      <c r="E549" s="2">
        <v>1.3</v>
      </c>
      <c r="G549" s="132">
        <f t="shared" si="8"/>
        <v>49.100000000000009</v>
      </c>
      <c r="N549" s="2"/>
    </row>
    <row r="550" spans="1:18">
      <c r="B550" s="526"/>
      <c r="C550" s="526"/>
      <c r="D550" t="s">
        <v>18</v>
      </c>
      <c r="E550" s="2">
        <v>60</v>
      </c>
      <c r="G550" s="132">
        <f t="shared" si="8"/>
        <v>109.10000000000001</v>
      </c>
      <c r="N550" s="2"/>
    </row>
    <row r="551" spans="1:18">
      <c r="B551" s="526"/>
      <c r="C551" s="526"/>
      <c r="D551" t="s">
        <v>19</v>
      </c>
      <c r="E551" s="2">
        <v>5</v>
      </c>
      <c r="G551" s="132">
        <f t="shared" si="8"/>
        <v>114.10000000000001</v>
      </c>
      <c r="N551" s="2"/>
    </row>
    <row r="552" spans="1:18">
      <c r="B552" s="526"/>
      <c r="C552" s="526"/>
      <c r="D552" t="s">
        <v>57</v>
      </c>
      <c r="E552" s="2">
        <v>10</v>
      </c>
      <c r="G552" s="132">
        <f t="shared" si="8"/>
        <v>124.10000000000001</v>
      </c>
    </row>
    <row r="553" spans="1:18">
      <c r="A553" s="86">
        <v>44649</v>
      </c>
      <c r="B553" s="526">
        <v>24723</v>
      </c>
      <c r="C553" s="526" t="s">
        <v>15</v>
      </c>
      <c r="D553" t="s">
        <v>16</v>
      </c>
      <c r="F553" s="2">
        <v>47.8</v>
      </c>
      <c r="G553" s="132">
        <f t="shared" si="8"/>
        <v>76.300000000000011</v>
      </c>
    </row>
    <row r="554" spans="1:18">
      <c r="A554" s="86">
        <v>44649</v>
      </c>
      <c r="B554" s="526">
        <v>24723</v>
      </c>
      <c r="C554" s="526" t="s">
        <v>15</v>
      </c>
      <c r="D554" t="s">
        <v>17</v>
      </c>
      <c r="F554" s="2">
        <v>1.3</v>
      </c>
      <c r="G554" s="132">
        <f t="shared" si="8"/>
        <v>75.000000000000014</v>
      </c>
    </row>
    <row r="555" spans="1:18">
      <c r="A555" s="86">
        <v>44824</v>
      </c>
      <c r="B555" s="526">
        <v>25535</v>
      </c>
      <c r="C555" s="526" t="s">
        <v>15</v>
      </c>
      <c r="D555" t="s">
        <v>18</v>
      </c>
      <c r="F555" s="2">
        <v>60</v>
      </c>
      <c r="G555" s="132">
        <f t="shared" si="8"/>
        <v>15.000000000000014</v>
      </c>
    </row>
    <row r="556" spans="1:18">
      <c r="A556" s="86">
        <v>44824</v>
      </c>
      <c r="B556" s="526">
        <v>25535</v>
      </c>
      <c r="C556" s="526" t="s">
        <v>15</v>
      </c>
      <c r="D556" t="s">
        <v>19</v>
      </c>
      <c r="F556" s="2">
        <v>5</v>
      </c>
      <c r="G556" s="132">
        <f t="shared" si="8"/>
        <v>10.000000000000014</v>
      </c>
    </row>
    <row r="557" spans="1:18">
      <c r="A557" s="86">
        <v>45013</v>
      </c>
      <c r="B557" s="161" t="s">
        <v>278</v>
      </c>
      <c r="C557" s="526"/>
      <c r="D557" t="s">
        <v>57</v>
      </c>
      <c r="F557" s="2">
        <v>10</v>
      </c>
      <c r="G557" s="132">
        <f t="shared" si="8"/>
        <v>1.4210854715202004E-14</v>
      </c>
    </row>
    <row r="558" spans="1:18">
      <c r="A558" s="44">
        <v>44620</v>
      </c>
      <c r="B558" s="525" t="s">
        <v>14</v>
      </c>
      <c r="C558" s="525" t="s">
        <v>20</v>
      </c>
      <c r="D558" t="s">
        <v>16</v>
      </c>
      <c r="E558" s="2">
        <v>40.700000000000003</v>
      </c>
      <c r="G558" s="132">
        <f t="shared" si="8"/>
        <v>40.700000000000017</v>
      </c>
    </row>
    <row r="559" spans="1:18">
      <c r="B559" s="526"/>
      <c r="C559" s="526"/>
      <c r="D559" t="s">
        <v>17</v>
      </c>
      <c r="E559" s="2">
        <v>4.3</v>
      </c>
      <c r="G559" s="132">
        <f t="shared" si="8"/>
        <v>45.000000000000014</v>
      </c>
    </row>
    <row r="560" spans="1:18">
      <c r="B560" s="526"/>
      <c r="C560" s="526"/>
      <c r="D560" t="s">
        <v>18</v>
      </c>
      <c r="E560" s="2">
        <v>56</v>
      </c>
      <c r="G560" s="132">
        <f t="shared" si="8"/>
        <v>101.00000000000001</v>
      </c>
    </row>
    <row r="561" spans="1:14">
      <c r="B561" s="526"/>
      <c r="C561" s="526"/>
      <c r="D561" t="s">
        <v>19</v>
      </c>
      <c r="E561" s="2">
        <v>5</v>
      </c>
      <c r="G561" s="132">
        <f t="shared" si="8"/>
        <v>106.00000000000001</v>
      </c>
    </row>
    <row r="562" spans="1:14">
      <c r="A562" s="86">
        <v>44649</v>
      </c>
      <c r="B562" s="526">
        <v>24723</v>
      </c>
      <c r="C562" s="526" t="s">
        <v>20</v>
      </c>
      <c r="D562" t="s">
        <v>16</v>
      </c>
      <c r="F562" s="2">
        <v>40.700000000000003</v>
      </c>
      <c r="G562" s="132">
        <f t="shared" si="8"/>
        <v>65.300000000000011</v>
      </c>
    </row>
    <row r="563" spans="1:14">
      <c r="A563" s="86">
        <v>44649</v>
      </c>
      <c r="B563" s="526">
        <v>24723</v>
      </c>
      <c r="C563" s="526" t="s">
        <v>20</v>
      </c>
      <c r="D563" t="s">
        <v>17</v>
      </c>
      <c r="F563" s="2">
        <v>4.3</v>
      </c>
      <c r="G563" s="132">
        <f t="shared" si="8"/>
        <v>61.000000000000014</v>
      </c>
    </row>
    <row r="564" spans="1:14">
      <c r="A564" s="86">
        <v>44824</v>
      </c>
      <c r="B564" s="526">
        <v>25535</v>
      </c>
      <c r="C564" s="526" t="s">
        <v>20</v>
      </c>
      <c r="D564" t="s">
        <v>18</v>
      </c>
      <c r="F564" s="2">
        <v>56</v>
      </c>
      <c r="G564" s="132">
        <f t="shared" si="8"/>
        <v>5.0000000000000142</v>
      </c>
    </row>
    <row r="565" spans="1:14">
      <c r="A565" s="86">
        <v>44824</v>
      </c>
      <c r="B565" s="526">
        <v>25535</v>
      </c>
      <c r="C565" s="526" t="s">
        <v>20</v>
      </c>
      <c r="D565" t="s">
        <v>19</v>
      </c>
      <c r="F565" s="2">
        <v>5</v>
      </c>
      <c r="G565" s="132">
        <f t="shared" si="8"/>
        <v>1.4210854715202004E-14</v>
      </c>
    </row>
    <row r="566" spans="1:14">
      <c r="A566" s="44">
        <v>44651</v>
      </c>
      <c r="B566" s="525" t="s">
        <v>14</v>
      </c>
      <c r="C566" s="525" t="s">
        <v>23</v>
      </c>
      <c r="D566" t="s">
        <v>16</v>
      </c>
      <c r="E566" s="2">
        <v>40.799999999999997</v>
      </c>
      <c r="G566" s="132">
        <f t="shared" si="8"/>
        <v>40.800000000000011</v>
      </c>
    </row>
    <row r="567" spans="1:14">
      <c r="A567" s="44"/>
      <c r="B567" s="525"/>
      <c r="C567" s="525"/>
      <c r="D567" t="s">
        <v>17</v>
      </c>
      <c r="E567" s="2">
        <v>5.2</v>
      </c>
      <c r="G567" s="132">
        <f t="shared" si="8"/>
        <v>46.000000000000014</v>
      </c>
    </row>
    <row r="568" spans="1:14">
      <c r="B568" s="526"/>
      <c r="C568" s="526"/>
      <c r="D568" t="s">
        <v>18</v>
      </c>
      <c r="E568" s="2">
        <v>60</v>
      </c>
      <c r="G568" s="132">
        <f t="shared" si="8"/>
        <v>106.00000000000001</v>
      </c>
      <c r="N568" s="2"/>
    </row>
    <row r="569" spans="1:14">
      <c r="B569" s="526"/>
      <c r="C569" s="526"/>
      <c r="D569" t="s">
        <v>19</v>
      </c>
      <c r="E569" s="2">
        <v>5</v>
      </c>
      <c r="G569" s="132">
        <f t="shared" si="8"/>
        <v>111.00000000000001</v>
      </c>
      <c r="N569" s="2"/>
    </row>
    <row r="570" spans="1:14">
      <c r="B570" s="526"/>
      <c r="C570" s="526"/>
      <c r="D570" t="s">
        <v>36</v>
      </c>
      <c r="E570" s="2">
        <v>15</v>
      </c>
      <c r="G570" s="132">
        <f t="shared" si="8"/>
        <v>126.00000000000001</v>
      </c>
      <c r="N570" s="2"/>
    </row>
    <row r="571" spans="1:14">
      <c r="B571" s="526"/>
      <c r="C571" s="526"/>
      <c r="D571" t="s">
        <v>279</v>
      </c>
      <c r="E571" s="2">
        <v>15</v>
      </c>
      <c r="G571" s="132">
        <f t="shared" si="8"/>
        <v>141</v>
      </c>
      <c r="N571" s="2"/>
    </row>
    <row r="572" spans="1:14">
      <c r="B572" s="526"/>
      <c r="C572" s="526"/>
      <c r="D572" t="s">
        <v>59</v>
      </c>
      <c r="E572" s="2">
        <v>93</v>
      </c>
      <c r="G572" s="132">
        <f t="shared" si="8"/>
        <v>234</v>
      </c>
      <c r="N572" s="2"/>
    </row>
    <row r="573" spans="1:14">
      <c r="B573" s="526"/>
      <c r="C573" s="526"/>
      <c r="D573" t="s">
        <v>160</v>
      </c>
      <c r="E573" s="2">
        <v>93</v>
      </c>
      <c r="G573" s="132">
        <f t="shared" si="8"/>
        <v>327</v>
      </c>
      <c r="N573" s="2"/>
    </row>
    <row r="574" spans="1:14">
      <c r="A574" s="7">
        <v>44644</v>
      </c>
      <c r="B574" s="526">
        <v>24597</v>
      </c>
      <c r="C574" s="526" t="s">
        <v>23</v>
      </c>
      <c r="D574" t="s">
        <v>36</v>
      </c>
      <c r="F574" s="2">
        <v>15</v>
      </c>
      <c r="G574" s="132">
        <f t="shared" si="8"/>
        <v>312</v>
      </c>
      <c r="N574" s="2"/>
    </row>
    <row r="575" spans="1:14">
      <c r="A575" s="7">
        <v>44651</v>
      </c>
      <c r="B575" s="526">
        <v>24763</v>
      </c>
      <c r="C575" s="526" t="s">
        <v>23</v>
      </c>
      <c r="D575" t="s">
        <v>279</v>
      </c>
      <c r="F575" s="2">
        <v>15</v>
      </c>
      <c r="G575" s="132">
        <f t="shared" si="8"/>
        <v>297</v>
      </c>
      <c r="N575" s="2"/>
    </row>
    <row r="576" spans="1:14">
      <c r="A576" s="7">
        <v>44907</v>
      </c>
      <c r="B576" s="526" t="s">
        <v>280</v>
      </c>
      <c r="C576" s="526" t="s">
        <v>23</v>
      </c>
      <c r="D576" t="s">
        <v>18</v>
      </c>
      <c r="F576" s="2">
        <v>60</v>
      </c>
      <c r="G576" s="132">
        <f t="shared" si="8"/>
        <v>237</v>
      </c>
      <c r="N576" s="2"/>
    </row>
    <row r="577" spans="1:14">
      <c r="A577" s="7">
        <v>44907</v>
      </c>
      <c r="B577" s="526" t="s">
        <v>280</v>
      </c>
      <c r="C577" s="526" t="s">
        <v>23</v>
      </c>
      <c r="D577" t="s">
        <v>19</v>
      </c>
      <c r="F577" s="2">
        <v>5</v>
      </c>
      <c r="G577" s="132">
        <f t="shared" si="8"/>
        <v>232</v>
      </c>
      <c r="N577" s="2"/>
    </row>
    <row r="578" spans="1:14">
      <c r="A578" s="7">
        <v>44931</v>
      </c>
      <c r="B578" s="526" t="s">
        <v>281</v>
      </c>
      <c r="C578" s="526" t="s">
        <v>23</v>
      </c>
      <c r="D578" t="s">
        <v>16</v>
      </c>
      <c r="F578" s="2">
        <v>40.799999999999997</v>
      </c>
      <c r="G578" s="132">
        <f t="shared" si="8"/>
        <v>191.2</v>
      </c>
      <c r="N578" s="2"/>
    </row>
    <row r="579" spans="1:14">
      <c r="A579" s="7">
        <v>44931</v>
      </c>
      <c r="B579" s="526" t="s">
        <v>281</v>
      </c>
      <c r="C579" s="526" t="s">
        <v>23</v>
      </c>
      <c r="D579" t="s">
        <v>17</v>
      </c>
      <c r="F579" s="2">
        <v>5.2</v>
      </c>
      <c r="G579" s="132">
        <f t="shared" si="8"/>
        <v>186</v>
      </c>
      <c r="N579" s="2"/>
    </row>
    <row r="580" spans="1:14">
      <c r="B580" s="161">
        <v>0.5</v>
      </c>
      <c r="C580" s="526" t="s">
        <v>23</v>
      </c>
      <c r="D580" t="s">
        <v>59</v>
      </c>
      <c r="F580" s="2">
        <v>46.5</v>
      </c>
      <c r="G580" s="132">
        <f t="shared" si="8"/>
        <v>139.5</v>
      </c>
      <c r="N580" s="2"/>
    </row>
    <row r="581" spans="1:14">
      <c r="B581" s="161">
        <v>0.5</v>
      </c>
      <c r="C581" s="526" t="s">
        <v>23</v>
      </c>
      <c r="D581" t="s">
        <v>160</v>
      </c>
      <c r="F581" s="2">
        <v>46.5</v>
      </c>
      <c r="G581" s="132">
        <f t="shared" si="8"/>
        <v>93</v>
      </c>
      <c r="N581" s="2"/>
    </row>
    <row r="582" spans="1:14">
      <c r="A582" s="86">
        <v>45013</v>
      </c>
      <c r="B582" s="161" t="s">
        <v>278</v>
      </c>
      <c r="C582" s="526" t="s">
        <v>33</v>
      </c>
      <c r="D582" t="s">
        <v>21</v>
      </c>
      <c r="F582" s="2">
        <v>46.5</v>
      </c>
      <c r="G582" s="132">
        <f t="shared" si="8"/>
        <v>46.5</v>
      </c>
      <c r="N582" s="2"/>
    </row>
    <row r="583" spans="1:14">
      <c r="A583" s="86">
        <v>45013</v>
      </c>
      <c r="B583" s="161" t="s">
        <v>278</v>
      </c>
      <c r="C583" s="526" t="s">
        <v>33</v>
      </c>
      <c r="D583" t="s">
        <v>21</v>
      </c>
      <c r="F583" s="2">
        <v>46.5</v>
      </c>
      <c r="G583" s="132">
        <f t="shared" si="8"/>
        <v>0</v>
      </c>
      <c r="N583" s="2"/>
    </row>
    <row r="584" spans="1:14">
      <c r="A584" s="44">
        <v>44681</v>
      </c>
      <c r="B584" s="525" t="s">
        <v>14</v>
      </c>
      <c r="C584" s="525" t="s">
        <v>24</v>
      </c>
      <c r="D584" t="s">
        <v>16</v>
      </c>
      <c r="E584" s="8">
        <v>46.4</v>
      </c>
      <c r="G584" s="132">
        <f t="shared" si="8"/>
        <v>46.4</v>
      </c>
      <c r="N584" s="2"/>
    </row>
    <row r="585" spans="1:14">
      <c r="B585" s="526"/>
      <c r="C585" s="526"/>
      <c r="D585" t="s">
        <v>17</v>
      </c>
      <c r="E585" s="8">
        <v>2.8</v>
      </c>
      <c r="G585" s="132">
        <f t="shared" si="8"/>
        <v>49.199999999999996</v>
      </c>
      <c r="N585" s="2"/>
    </row>
    <row r="586" spans="1:14">
      <c r="B586" s="526"/>
      <c r="C586" s="526"/>
      <c r="D586" t="s">
        <v>18</v>
      </c>
      <c r="E586" s="8">
        <v>60</v>
      </c>
      <c r="G586" s="132">
        <f t="shared" si="8"/>
        <v>109.19999999999999</v>
      </c>
      <c r="N586" s="2"/>
    </row>
    <row r="587" spans="1:14">
      <c r="B587" s="526"/>
      <c r="C587" s="526"/>
      <c r="D587" t="s">
        <v>19</v>
      </c>
      <c r="E587" s="8">
        <v>5</v>
      </c>
      <c r="G587" s="132">
        <f t="shared" si="8"/>
        <v>114.19999999999999</v>
      </c>
      <c r="N587" s="2"/>
    </row>
    <row r="588" spans="1:14">
      <c r="B588" s="526"/>
      <c r="C588" s="526"/>
      <c r="D588" t="s">
        <v>61</v>
      </c>
      <c r="E588" s="2">
        <v>10</v>
      </c>
      <c r="G588" s="132">
        <f t="shared" si="8"/>
        <v>124.19999999999999</v>
      </c>
      <c r="N588" s="2"/>
    </row>
    <row r="589" spans="1:14">
      <c r="A589" s="7">
        <v>44907</v>
      </c>
      <c r="B589" s="526" t="s">
        <v>280</v>
      </c>
      <c r="C589" s="526" t="s">
        <v>24</v>
      </c>
      <c r="D589" t="s">
        <v>18</v>
      </c>
      <c r="F589" s="8">
        <v>60</v>
      </c>
      <c r="G589" s="132">
        <f t="shared" si="8"/>
        <v>64.199999999999989</v>
      </c>
      <c r="N589" s="2"/>
    </row>
    <row r="590" spans="1:14">
      <c r="A590" s="7">
        <v>44907</v>
      </c>
      <c r="B590" s="526" t="s">
        <v>280</v>
      </c>
      <c r="C590" s="526" t="s">
        <v>24</v>
      </c>
      <c r="D590" t="s">
        <v>19</v>
      </c>
      <c r="F590" s="8">
        <v>5</v>
      </c>
      <c r="G590" s="132">
        <f t="shared" si="8"/>
        <v>59.199999999999989</v>
      </c>
    </row>
    <row r="591" spans="1:14">
      <c r="A591" s="7">
        <v>44931</v>
      </c>
      <c r="B591" s="526" t="s">
        <v>281</v>
      </c>
      <c r="C591" s="526" t="s">
        <v>24</v>
      </c>
      <c r="D591" t="s">
        <v>16</v>
      </c>
      <c r="F591" s="8">
        <v>46.4</v>
      </c>
      <c r="G591" s="132">
        <f t="shared" si="8"/>
        <v>12.79999999999999</v>
      </c>
    </row>
    <row r="592" spans="1:14">
      <c r="A592" s="7">
        <v>44931</v>
      </c>
      <c r="B592" s="526" t="s">
        <v>281</v>
      </c>
      <c r="C592" s="526" t="s">
        <v>24</v>
      </c>
      <c r="D592" t="s">
        <v>17</v>
      </c>
      <c r="F592" s="8">
        <v>2.8</v>
      </c>
      <c r="G592" s="132">
        <f t="shared" si="8"/>
        <v>9.9999999999999893</v>
      </c>
    </row>
    <row r="593" spans="1:14">
      <c r="A593" s="86">
        <v>45013</v>
      </c>
      <c r="B593" s="161" t="s">
        <v>278</v>
      </c>
      <c r="C593" s="526" t="s">
        <v>24</v>
      </c>
      <c r="D593" t="s">
        <v>61</v>
      </c>
      <c r="F593" s="2">
        <v>10</v>
      </c>
      <c r="G593" s="132">
        <f t="shared" si="8"/>
        <v>0</v>
      </c>
    </row>
    <row r="594" spans="1:14">
      <c r="A594" s="44">
        <v>44712</v>
      </c>
      <c r="B594" s="525" t="s">
        <v>14</v>
      </c>
      <c r="C594" s="525" t="s">
        <v>25</v>
      </c>
      <c r="D594" t="s">
        <v>16</v>
      </c>
      <c r="E594" s="8">
        <v>39.5</v>
      </c>
      <c r="G594" s="132">
        <f t="shared" si="8"/>
        <v>39.5</v>
      </c>
    </row>
    <row r="595" spans="1:14">
      <c r="B595" s="526"/>
      <c r="C595" s="526"/>
      <c r="D595" t="s">
        <v>17</v>
      </c>
      <c r="E595" s="8">
        <v>9.1</v>
      </c>
      <c r="G595" s="132">
        <f t="shared" si="8"/>
        <v>48.6</v>
      </c>
    </row>
    <row r="596" spans="1:14">
      <c r="B596" s="526"/>
      <c r="C596" s="526"/>
      <c r="D596" t="s">
        <v>18</v>
      </c>
      <c r="E596" s="8">
        <v>60</v>
      </c>
      <c r="G596" s="132">
        <f t="shared" si="8"/>
        <v>108.6</v>
      </c>
    </row>
    <row r="597" spans="1:14">
      <c r="B597" s="526"/>
      <c r="C597" s="526"/>
      <c r="D597" t="s">
        <v>19</v>
      </c>
      <c r="E597" s="8">
        <v>5</v>
      </c>
      <c r="G597" s="132">
        <f t="shared" si="8"/>
        <v>113.6</v>
      </c>
      <c r="N597" s="2"/>
    </row>
    <row r="598" spans="1:14">
      <c r="B598" s="526"/>
      <c r="C598" s="526"/>
      <c r="D598" t="s">
        <v>98</v>
      </c>
      <c r="E598" s="8">
        <v>6</v>
      </c>
      <c r="G598" s="132">
        <f t="shared" si="8"/>
        <v>119.6</v>
      </c>
    </row>
    <row r="599" spans="1:14">
      <c r="A599" s="7">
        <v>44907</v>
      </c>
      <c r="B599" s="526" t="s">
        <v>280</v>
      </c>
      <c r="C599" s="526" t="s">
        <v>25</v>
      </c>
      <c r="D599" t="s">
        <v>18</v>
      </c>
      <c r="E599" s="8"/>
      <c r="F599" s="8">
        <v>60</v>
      </c>
      <c r="G599" s="132">
        <f t="shared" si="8"/>
        <v>59.599999999999994</v>
      </c>
    </row>
    <row r="600" spans="1:14">
      <c r="A600" s="7">
        <v>44907</v>
      </c>
      <c r="B600" s="526" t="s">
        <v>280</v>
      </c>
      <c r="C600" s="526" t="s">
        <v>25</v>
      </c>
      <c r="D600" t="s">
        <v>19</v>
      </c>
      <c r="E600" s="8"/>
      <c r="F600" s="8">
        <v>5</v>
      </c>
      <c r="G600" s="132">
        <f t="shared" si="8"/>
        <v>54.599999999999994</v>
      </c>
      <c r="N600" s="8"/>
    </row>
    <row r="601" spans="1:14">
      <c r="A601" s="7">
        <v>44931</v>
      </c>
      <c r="B601" s="526" t="s">
        <v>281</v>
      </c>
      <c r="C601" s="526" t="s">
        <v>25</v>
      </c>
      <c r="D601" t="s">
        <v>16</v>
      </c>
      <c r="E601" s="8"/>
      <c r="F601" s="8">
        <v>39.5</v>
      </c>
      <c r="G601" s="132">
        <f t="shared" si="8"/>
        <v>15.099999999999994</v>
      </c>
      <c r="N601" s="8"/>
    </row>
    <row r="602" spans="1:14">
      <c r="A602" s="7">
        <v>44931</v>
      </c>
      <c r="B602" s="526" t="s">
        <v>281</v>
      </c>
      <c r="C602" s="526" t="s">
        <v>25</v>
      </c>
      <c r="D602" t="s">
        <v>17</v>
      </c>
      <c r="E602" s="8"/>
      <c r="F602" s="8">
        <v>9.1</v>
      </c>
      <c r="G602" s="132">
        <f t="shared" si="8"/>
        <v>5.9999999999999947</v>
      </c>
      <c r="N602" s="8"/>
    </row>
    <row r="603" spans="1:14">
      <c r="A603" s="7">
        <v>45013</v>
      </c>
      <c r="B603" s="526" t="s">
        <v>276</v>
      </c>
      <c r="C603" s="526" t="s">
        <v>25</v>
      </c>
      <c r="D603" s="48" t="s">
        <v>51</v>
      </c>
      <c r="E603" s="8"/>
      <c r="F603" s="8">
        <v>6</v>
      </c>
      <c r="G603" s="132">
        <f t="shared" si="8"/>
        <v>0</v>
      </c>
      <c r="N603" s="8"/>
    </row>
    <row r="604" spans="1:14">
      <c r="A604" s="44">
        <v>44742</v>
      </c>
      <c r="B604" s="525" t="s">
        <v>14</v>
      </c>
      <c r="C604" s="525" t="s">
        <v>26</v>
      </c>
      <c r="D604" t="s">
        <v>16</v>
      </c>
      <c r="E604" s="8">
        <v>38.299999999999997</v>
      </c>
      <c r="G604" s="132">
        <f t="shared" si="8"/>
        <v>38.299999999999997</v>
      </c>
    </row>
    <row r="605" spans="1:14">
      <c r="A605" s="44"/>
      <c r="B605" s="525"/>
      <c r="C605" s="525"/>
      <c r="D605" t="s">
        <v>17</v>
      </c>
      <c r="E605" s="8">
        <v>6.9</v>
      </c>
      <c r="G605" s="132">
        <f t="shared" si="8"/>
        <v>45.199999999999996</v>
      </c>
    </row>
    <row r="606" spans="1:14">
      <c r="A606" s="44"/>
      <c r="B606" s="525"/>
      <c r="C606" s="525"/>
      <c r="D606" t="s">
        <v>18</v>
      </c>
      <c r="E606" s="8">
        <v>60</v>
      </c>
      <c r="G606" s="132">
        <f t="shared" si="8"/>
        <v>105.19999999999999</v>
      </c>
      <c r="N606" s="8"/>
    </row>
    <row r="607" spans="1:14">
      <c r="A607" s="44"/>
      <c r="B607" s="525"/>
      <c r="C607" s="525"/>
      <c r="D607" t="s">
        <v>19</v>
      </c>
      <c r="E607" s="8">
        <v>5</v>
      </c>
      <c r="G607" s="132">
        <f t="shared" si="8"/>
        <v>110.19999999999999</v>
      </c>
      <c r="N607" s="8"/>
    </row>
    <row r="608" spans="1:14">
      <c r="A608" s="7">
        <v>44931</v>
      </c>
      <c r="B608" s="526" t="s">
        <v>281</v>
      </c>
      <c r="C608" s="526" t="s">
        <v>26</v>
      </c>
      <c r="D608" t="s">
        <v>16</v>
      </c>
      <c r="E608" s="8"/>
      <c r="F608" s="8">
        <v>38.299999999999997</v>
      </c>
      <c r="G608" s="132">
        <f t="shared" si="8"/>
        <v>71.899999999999991</v>
      </c>
      <c r="N608" s="8"/>
    </row>
    <row r="609" spans="1:14">
      <c r="A609" s="7">
        <v>44931</v>
      </c>
      <c r="B609" s="526" t="s">
        <v>281</v>
      </c>
      <c r="C609" s="526" t="s">
        <v>26</v>
      </c>
      <c r="D609" t="s">
        <v>17</v>
      </c>
      <c r="E609" s="8"/>
      <c r="F609" s="8">
        <v>6.9</v>
      </c>
      <c r="G609" s="132">
        <f t="shared" si="8"/>
        <v>64.999999999999986</v>
      </c>
      <c r="N609" s="8"/>
    </row>
    <row r="610" spans="1:14">
      <c r="A610" s="7">
        <v>44937</v>
      </c>
      <c r="B610" s="526" t="s">
        <v>282</v>
      </c>
      <c r="C610" s="526" t="s">
        <v>26</v>
      </c>
      <c r="D610" t="s">
        <v>18</v>
      </c>
      <c r="E610" s="8"/>
      <c r="F610" s="8">
        <v>60</v>
      </c>
      <c r="G610" s="132">
        <f t="shared" si="8"/>
        <v>4.9999999999999858</v>
      </c>
      <c r="N610" s="8"/>
    </row>
    <row r="611" spans="1:14">
      <c r="A611" s="7">
        <v>44937</v>
      </c>
      <c r="B611" s="526" t="s">
        <v>282</v>
      </c>
      <c r="C611" s="526" t="s">
        <v>26</v>
      </c>
      <c r="D611" t="s">
        <v>19</v>
      </c>
      <c r="E611" s="8"/>
      <c r="F611" s="8">
        <v>5</v>
      </c>
      <c r="G611" s="132">
        <f t="shared" si="8"/>
        <v>-1.4210854715202004E-14</v>
      </c>
      <c r="N611" s="8"/>
    </row>
    <row r="612" spans="1:14">
      <c r="A612" s="44">
        <v>44773</v>
      </c>
      <c r="B612" s="525" t="s">
        <v>14</v>
      </c>
      <c r="C612" s="525" t="s">
        <v>27</v>
      </c>
      <c r="D612" t="s">
        <v>16</v>
      </c>
      <c r="E612" s="2">
        <v>38.1</v>
      </c>
      <c r="G612" s="132">
        <f t="shared" si="8"/>
        <v>38.099999999999987</v>
      </c>
      <c r="N612" s="2"/>
    </row>
    <row r="613" spans="1:14">
      <c r="B613" s="526"/>
      <c r="C613" s="526"/>
      <c r="D613" t="s">
        <v>17</v>
      </c>
      <c r="E613" s="2">
        <v>9.6999999999999993</v>
      </c>
      <c r="G613" s="132">
        <f t="shared" si="8"/>
        <v>47.799999999999983</v>
      </c>
      <c r="N613" s="2"/>
    </row>
    <row r="614" spans="1:14">
      <c r="B614" s="526"/>
      <c r="C614" s="526"/>
      <c r="D614" t="s">
        <v>18</v>
      </c>
      <c r="E614" s="148">
        <v>60</v>
      </c>
      <c r="G614" s="132">
        <f t="shared" si="8"/>
        <v>107.79999999999998</v>
      </c>
      <c r="N614" s="148"/>
    </row>
    <row r="615" spans="1:14">
      <c r="B615" s="526"/>
      <c r="C615" s="526"/>
      <c r="D615" t="s">
        <v>19</v>
      </c>
      <c r="E615" s="148">
        <v>5</v>
      </c>
      <c r="G615" s="132">
        <f t="shared" si="8"/>
        <v>112.79999999999998</v>
      </c>
      <c r="N615" s="148"/>
    </row>
    <row r="616" spans="1:14">
      <c r="A616" s="7">
        <v>44931</v>
      </c>
      <c r="B616" s="526" t="s">
        <v>283</v>
      </c>
      <c r="C616" s="526" t="s">
        <v>27</v>
      </c>
      <c r="D616" t="s">
        <v>16</v>
      </c>
      <c r="E616" s="148"/>
      <c r="F616" s="2">
        <v>38.1</v>
      </c>
      <c r="G616" s="132">
        <f t="shared" si="8"/>
        <v>74.699999999999989</v>
      </c>
      <c r="N616" s="148"/>
    </row>
    <row r="617" spans="1:14">
      <c r="A617" s="7">
        <v>44931</v>
      </c>
      <c r="B617" s="526" t="s">
        <v>283</v>
      </c>
      <c r="C617" s="526" t="s">
        <v>27</v>
      </c>
      <c r="D617" t="s">
        <v>17</v>
      </c>
      <c r="E617" s="148"/>
      <c r="F617" s="2">
        <v>9.6999999999999993</v>
      </c>
      <c r="G617" s="132">
        <f t="shared" si="8"/>
        <v>64.999999999999986</v>
      </c>
      <c r="N617" s="148"/>
    </row>
    <row r="618" spans="1:14">
      <c r="A618" s="7">
        <v>44937</v>
      </c>
      <c r="B618" s="526" t="s">
        <v>282</v>
      </c>
      <c r="C618" s="526" t="s">
        <v>27</v>
      </c>
      <c r="D618" t="s">
        <v>18</v>
      </c>
      <c r="E618" s="8"/>
      <c r="F618" s="8">
        <v>60</v>
      </c>
      <c r="G618" s="132">
        <f t="shared" si="8"/>
        <v>4.9999999999999858</v>
      </c>
      <c r="N618" s="148"/>
    </row>
    <row r="619" spans="1:14">
      <c r="A619" s="7">
        <v>44937</v>
      </c>
      <c r="B619" s="526" t="s">
        <v>282</v>
      </c>
      <c r="C619" s="526" t="s">
        <v>27</v>
      </c>
      <c r="D619" t="s">
        <v>19</v>
      </c>
      <c r="E619" s="8"/>
      <c r="F619" s="8">
        <v>5</v>
      </c>
      <c r="G619" s="132">
        <f t="shared" si="8"/>
        <v>-1.4210854715202004E-14</v>
      </c>
      <c r="N619" s="148"/>
    </row>
    <row r="620" spans="1:14">
      <c r="A620" s="44">
        <v>44804</v>
      </c>
      <c r="B620" s="525" t="s">
        <v>14</v>
      </c>
      <c r="C620" s="525" t="s">
        <v>28</v>
      </c>
      <c r="D620" t="s">
        <v>16</v>
      </c>
      <c r="E620" s="8">
        <v>38.299999999999997</v>
      </c>
      <c r="G620" s="132">
        <f t="shared" si="8"/>
        <v>38.299999999999983</v>
      </c>
      <c r="N620" s="2"/>
    </row>
    <row r="621" spans="1:14">
      <c r="B621" s="526"/>
      <c r="C621" s="526"/>
      <c r="D621" t="s">
        <v>17</v>
      </c>
      <c r="E621" s="8">
        <v>7</v>
      </c>
      <c r="G621" s="132">
        <f t="shared" si="8"/>
        <v>45.299999999999983</v>
      </c>
      <c r="N621" s="2"/>
    </row>
    <row r="622" spans="1:14">
      <c r="B622" s="526"/>
      <c r="C622" s="526"/>
      <c r="D622" t="s">
        <v>18</v>
      </c>
      <c r="E622" s="8">
        <v>60</v>
      </c>
      <c r="G622" s="132">
        <f t="shared" si="8"/>
        <v>105.29999999999998</v>
      </c>
      <c r="N622" s="8"/>
    </row>
    <row r="623" spans="1:14">
      <c r="B623" s="526"/>
      <c r="C623" s="526"/>
      <c r="D623" t="s">
        <v>19</v>
      </c>
      <c r="E623" s="8">
        <v>5</v>
      </c>
      <c r="G623" s="132">
        <f t="shared" si="8"/>
        <v>110.29999999999998</v>
      </c>
      <c r="N623" s="8"/>
    </row>
    <row r="624" spans="1:14">
      <c r="A624" s="44"/>
      <c r="B624" s="525"/>
      <c r="C624" s="525"/>
      <c r="D624" t="s">
        <v>36</v>
      </c>
      <c r="E624" s="8">
        <v>30</v>
      </c>
      <c r="G624" s="132">
        <f t="shared" si="8"/>
        <v>140.29999999999998</v>
      </c>
      <c r="N624" s="79"/>
    </row>
    <row r="625" spans="1:14">
      <c r="A625" s="44"/>
      <c r="B625" s="525"/>
      <c r="C625" s="525"/>
      <c r="D625" t="s">
        <v>279</v>
      </c>
      <c r="E625" s="8">
        <v>30</v>
      </c>
      <c r="G625" s="132">
        <f t="shared" si="8"/>
        <v>170.29999999999998</v>
      </c>
      <c r="N625" s="79"/>
    </row>
    <row r="626" spans="1:14">
      <c r="A626" s="44"/>
      <c r="B626" s="525"/>
      <c r="C626" s="525"/>
      <c r="D626" t="s">
        <v>166</v>
      </c>
      <c r="E626" s="2">
        <v>102.5</v>
      </c>
      <c r="G626" s="132">
        <f t="shared" si="8"/>
        <v>272.79999999999995</v>
      </c>
      <c r="J626" s="526"/>
      <c r="N626" s="79"/>
    </row>
    <row r="627" spans="1:14">
      <c r="A627" s="44"/>
      <c r="B627" s="525"/>
      <c r="C627" s="525"/>
      <c r="D627" t="s">
        <v>167</v>
      </c>
      <c r="E627" s="2">
        <v>102.5</v>
      </c>
      <c r="G627" s="132">
        <f t="shared" si="8"/>
        <v>375.29999999999995</v>
      </c>
      <c r="J627" s="525"/>
      <c r="N627" s="79"/>
    </row>
    <row r="628" spans="1:14">
      <c r="A628" s="7">
        <v>44931</v>
      </c>
      <c r="B628" s="526" t="s">
        <v>283</v>
      </c>
      <c r="C628" s="526" t="s">
        <v>28</v>
      </c>
      <c r="D628" t="s">
        <v>16</v>
      </c>
      <c r="F628" s="8">
        <v>38.299999999999997</v>
      </c>
      <c r="G628" s="132">
        <f t="shared" si="8"/>
        <v>336.99999999999994</v>
      </c>
      <c r="J628" s="525"/>
      <c r="N628" s="79"/>
    </row>
    <row r="629" spans="1:14">
      <c r="A629" s="7">
        <v>44931</v>
      </c>
      <c r="B629" s="526" t="s">
        <v>283</v>
      </c>
      <c r="C629" s="526" t="s">
        <v>28</v>
      </c>
      <c r="D629" t="s">
        <v>17</v>
      </c>
      <c r="F629" s="8">
        <v>7</v>
      </c>
      <c r="G629" s="132">
        <f t="shared" si="8"/>
        <v>329.99999999999994</v>
      </c>
      <c r="L629" s="101"/>
      <c r="M629" s="101"/>
      <c r="N629" s="79"/>
    </row>
    <row r="630" spans="1:14">
      <c r="A630" s="7">
        <v>44931</v>
      </c>
      <c r="B630" s="526" t="s">
        <v>283</v>
      </c>
      <c r="C630" s="526" t="s">
        <v>28</v>
      </c>
      <c r="D630" t="s">
        <v>36</v>
      </c>
      <c r="F630" s="8">
        <v>30</v>
      </c>
      <c r="G630" s="132">
        <f t="shared" si="8"/>
        <v>299.99999999999994</v>
      </c>
      <c r="J630" s="525"/>
      <c r="N630" s="79"/>
    </row>
    <row r="631" spans="1:14">
      <c r="A631" s="7">
        <v>44931</v>
      </c>
      <c r="B631" s="526" t="s">
        <v>283</v>
      </c>
      <c r="C631" s="526" t="s">
        <v>28</v>
      </c>
      <c r="D631" t="s">
        <v>279</v>
      </c>
      <c r="F631" s="8">
        <v>30</v>
      </c>
      <c r="G631" s="132">
        <f t="shared" si="8"/>
        <v>269.99999999999994</v>
      </c>
      <c r="M631" s="79"/>
      <c r="N631" s="79"/>
    </row>
    <row r="632" spans="1:14">
      <c r="A632" s="7">
        <v>44965</v>
      </c>
      <c r="B632" s="526" t="s">
        <v>284</v>
      </c>
      <c r="C632" s="526" t="s">
        <v>28</v>
      </c>
      <c r="D632" t="s">
        <v>18</v>
      </c>
      <c r="F632" s="2">
        <v>60</v>
      </c>
      <c r="G632" s="132">
        <f t="shared" si="8"/>
        <v>209.99999999999994</v>
      </c>
      <c r="J632" s="525"/>
      <c r="M632" s="79"/>
      <c r="N632" s="79"/>
    </row>
    <row r="633" spans="1:14">
      <c r="A633" s="7">
        <v>44965</v>
      </c>
      <c r="B633" s="526" t="s">
        <v>284</v>
      </c>
      <c r="C633" s="526" t="s">
        <v>28</v>
      </c>
      <c r="D633" t="s">
        <v>19</v>
      </c>
      <c r="F633" s="2">
        <v>5</v>
      </c>
      <c r="G633" s="132">
        <f t="shared" si="8"/>
        <v>204.99999999999994</v>
      </c>
      <c r="J633" s="525"/>
      <c r="N633" s="79"/>
    </row>
    <row r="634" spans="1:14">
      <c r="B634" s="161">
        <v>0.5</v>
      </c>
      <c r="C634" s="526" t="s">
        <v>23</v>
      </c>
      <c r="D634" t="s">
        <v>166</v>
      </c>
      <c r="F634" s="2">
        <v>51.25</v>
      </c>
      <c r="G634" s="132">
        <f t="shared" si="8"/>
        <v>153.74999999999994</v>
      </c>
      <c r="J634" s="525"/>
      <c r="N634" s="79"/>
    </row>
    <row r="635" spans="1:14">
      <c r="B635" s="161">
        <v>0.5</v>
      </c>
      <c r="C635" s="526" t="s">
        <v>23</v>
      </c>
      <c r="D635" t="s">
        <v>167</v>
      </c>
      <c r="F635" s="2">
        <v>51.25</v>
      </c>
      <c r="G635" s="132">
        <f t="shared" si="8"/>
        <v>102.49999999999994</v>
      </c>
      <c r="J635" s="525"/>
      <c r="N635" s="79"/>
    </row>
    <row r="636" spans="1:14">
      <c r="A636" s="86">
        <v>45013</v>
      </c>
      <c r="B636" s="161" t="s">
        <v>278</v>
      </c>
      <c r="C636" s="526" t="s">
        <v>33</v>
      </c>
      <c r="D636" t="s">
        <v>21</v>
      </c>
      <c r="F636" s="2">
        <v>51.25</v>
      </c>
      <c r="G636" s="132">
        <f t="shared" si="8"/>
        <v>51.249999999999943</v>
      </c>
      <c r="J636" s="525"/>
      <c r="N636" s="2"/>
    </row>
    <row r="637" spans="1:14">
      <c r="A637" s="86">
        <v>45013</v>
      </c>
      <c r="B637" s="161" t="s">
        <v>278</v>
      </c>
      <c r="C637" s="526" t="s">
        <v>33</v>
      </c>
      <c r="D637" t="s">
        <v>21</v>
      </c>
      <c r="F637" s="2">
        <v>51.25</v>
      </c>
      <c r="G637" s="132">
        <f t="shared" si="8"/>
        <v>-5.6843418860808015E-14</v>
      </c>
      <c r="J637" s="525"/>
      <c r="N637" s="2"/>
    </row>
    <row r="638" spans="1:14">
      <c r="A638" s="88">
        <v>44834</v>
      </c>
      <c r="B638" s="525" t="s">
        <v>14</v>
      </c>
      <c r="C638" s="525" t="s">
        <v>53</v>
      </c>
      <c r="D638" t="s">
        <v>16</v>
      </c>
      <c r="E638" s="2">
        <v>10.6</v>
      </c>
      <c r="G638" s="132">
        <f t="shared" si="8"/>
        <v>10.599999999999943</v>
      </c>
      <c r="N638" s="2"/>
    </row>
    <row r="639" spans="1:14">
      <c r="A639" s="86"/>
      <c r="B639" s="526"/>
      <c r="C639" s="526"/>
      <c r="D639" t="s">
        <v>17</v>
      </c>
      <c r="E639" s="2">
        <v>8.1999999999999993</v>
      </c>
      <c r="G639" s="132">
        <f t="shared" si="8"/>
        <v>18.79999999999994</v>
      </c>
      <c r="I639" s="525"/>
      <c r="J639" s="525"/>
      <c r="M639" s="2"/>
      <c r="N639" s="2"/>
    </row>
    <row r="640" spans="1:14">
      <c r="A640" s="86"/>
      <c r="B640" s="526"/>
      <c r="C640" s="526"/>
      <c r="D640" t="s">
        <v>18</v>
      </c>
      <c r="E640" s="2">
        <v>60</v>
      </c>
      <c r="G640" s="132">
        <f t="shared" si="8"/>
        <v>78.79999999999994</v>
      </c>
      <c r="J640" s="525"/>
      <c r="L640" s="8"/>
      <c r="M640" s="8"/>
      <c r="N640" s="2"/>
    </row>
    <row r="641" spans="1:14">
      <c r="A641" s="86"/>
      <c r="B641" s="526"/>
      <c r="C641" s="526"/>
      <c r="D641" t="s">
        <v>19</v>
      </c>
      <c r="E641" s="2">
        <v>5</v>
      </c>
      <c r="G641" s="132">
        <f t="shared" si="8"/>
        <v>83.79999999999994</v>
      </c>
      <c r="J641" s="525"/>
      <c r="N641" s="2"/>
    </row>
    <row r="642" spans="1:14">
      <c r="A642" s="7">
        <v>44931</v>
      </c>
      <c r="B642" s="526" t="s">
        <v>283</v>
      </c>
      <c r="C642" s="526" t="s">
        <v>53</v>
      </c>
      <c r="D642" t="s">
        <v>16</v>
      </c>
      <c r="F642" s="2">
        <v>10.6</v>
      </c>
      <c r="G642" s="132">
        <f t="shared" si="8"/>
        <v>73.199999999999946</v>
      </c>
      <c r="N642" s="2"/>
    </row>
    <row r="643" spans="1:14" ht="15.75" customHeight="1">
      <c r="A643" s="7">
        <v>44931</v>
      </c>
      <c r="B643" s="526" t="s">
        <v>283</v>
      </c>
      <c r="C643" s="526" t="s">
        <v>53</v>
      </c>
      <c r="D643" t="s">
        <v>17</v>
      </c>
      <c r="F643" s="2">
        <v>8.1999999999999993</v>
      </c>
      <c r="G643" s="132">
        <f t="shared" si="8"/>
        <v>64.999999999999943</v>
      </c>
      <c r="J643" s="525"/>
      <c r="M643" s="148"/>
      <c r="N643" s="2"/>
    </row>
    <row r="644" spans="1:14" ht="15.75" customHeight="1">
      <c r="A644" s="7">
        <v>44965</v>
      </c>
      <c r="B644" s="526" t="s">
        <v>284</v>
      </c>
      <c r="C644" s="526" t="s">
        <v>53</v>
      </c>
      <c r="D644" t="s">
        <v>18</v>
      </c>
      <c r="F644" s="2">
        <v>60</v>
      </c>
      <c r="G644" s="132">
        <f t="shared" si="8"/>
        <v>4.9999999999999432</v>
      </c>
      <c r="M644" s="148"/>
      <c r="N644" s="2"/>
    </row>
    <row r="645" spans="1:14" ht="15.75" customHeight="1">
      <c r="A645" s="7">
        <v>44965</v>
      </c>
      <c r="B645" s="526" t="s">
        <v>284</v>
      </c>
      <c r="C645" s="526" t="s">
        <v>53</v>
      </c>
      <c r="D645" t="s">
        <v>19</v>
      </c>
      <c r="F645" s="2">
        <v>5</v>
      </c>
      <c r="G645" s="132">
        <f t="shared" si="8"/>
        <v>-5.6843418860808015E-14</v>
      </c>
      <c r="J645" s="525"/>
      <c r="M645" s="2"/>
      <c r="N645" s="2"/>
    </row>
    <row r="646" spans="1:14">
      <c r="A646" s="44">
        <v>44865</v>
      </c>
      <c r="B646" s="525" t="s">
        <v>14</v>
      </c>
      <c r="C646" s="525" t="s">
        <v>30</v>
      </c>
      <c r="D646" t="s">
        <v>16</v>
      </c>
      <c r="E646" s="148">
        <v>10.6</v>
      </c>
      <c r="G646" s="132">
        <f t="shared" si="8"/>
        <v>10.599999999999943</v>
      </c>
      <c r="M646" s="2"/>
      <c r="N646" s="2"/>
    </row>
    <row r="647" spans="1:14">
      <c r="B647" s="526"/>
      <c r="C647" s="526"/>
      <c r="D647" t="s">
        <v>17</v>
      </c>
      <c r="E647" s="148">
        <v>4.9000000000000004</v>
      </c>
      <c r="G647" s="132">
        <f t="shared" si="8"/>
        <v>15.499999999999943</v>
      </c>
      <c r="J647" s="525"/>
      <c r="L647" s="2"/>
      <c r="M647" s="2"/>
      <c r="N647" s="2"/>
    </row>
    <row r="648" spans="1:14">
      <c r="B648" s="526"/>
      <c r="C648" s="526"/>
      <c r="D648" t="s">
        <v>18</v>
      </c>
      <c r="E648" s="148">
        <v>60</v>
      </c>
      <c r="G648" s="132">
        <f t="shared" si="8"/>
        <v>75.499999999999943</v>
      </c>
      <c r="J648" s="525"/>
      <c r="L648" s="2"/>
      <c r="M648" s="2"/>
      <c r="N648" s="148"/>
    </row>
    <row r="649" spans="1:14">
      <c r="B649" s="526"/>
      <c r="C649" s="526"/>
      <c r="D649" t="s">
        <v>19</v>
      </c>
      <c r="E649" s="148">
        <v>5</v>
      </c>
      <c r="G649" s="132">
        <f t="shared" si="8"/>
        <v>80.499999999999943</v>
      </c>
      <c r="J649" s="525"/>
      <c r="M649" s="2"/>
      <c r="N649" s="148"/>
    </row>
    <row r="650" spans="1:14">
      <c r="A650" s="7">
        <v>44931</v>
      </c>
      <c r="B650" s="526" t="s">
        <v>285</v>
      </c>
      <c r="C650" s="526" t="s">
        <v>30</v>
      </c>
      <c r="D650" t="s">
        <v>16</v>
      </c>
      <c r="E650" s="148"/>
      <c r="F650" s="148">
        <v>10.6</v>
      </c>
      <c r="G650" s="132">
        <f t="shared" si="8"/>
        <v>69.899999999999949</v>
      </c>
      <c r="J650" s="525"/>
      <c r="M650" s="2"/>
      <c r="N650" s="148"/>
    </row>
    <row r="651" spans="1:14">
      <c r="A651" s="7">
        <v>44931</v>
      </c>
      <c r="B651" s="526" t="s">
        <v>285</v>
      </c>
      <c r="C651" s="526" t="s">
        <v>30</v>
      </c>
      <c r="D651" t="s">
        <v>17</v>
      </c>
      <c r="E651" s="148"/>
      <c r="F651" s="148">
        <v>4.9000000000000004</v>
      </c>
      <c r="G651" s="132">
        <f t="shared" si="8"/>
        <v>64.999999999999943</v>
      </c>
      <c r="J651" s="525"/>
      <c r="L651" s="2"/>
      <c r="M651" s="2"/>
      <c r="N651" s="148"/>
    </row>
    <row r="652" spans="1:14">
      <c r="A652" s="7">
        <v>45013</v>
      </c>
      <c r="B652" s="526" t="s">
        <v>286</v>
      </c>
      <c r="C652" s="526" t="s">
        <v>30</v>
      </c>
      <c r="D652" t="s">
        <v>18</v>
      </c>
      <c r="E652" s="148"/>
      <c r="F652" s="148">
        <v>60</v>
      </c>
      <c r="G652" s="132">
        <f t="shared" si="8"/>
        <v>4.9999999999999432</v>
      </c>
      <c r="J652" s="525"/>
      <c r="L652" s="2"/>
      <c r="M652" s="2"/>
      <c r="N652" s="148"/>
    </row>
    <row r="653" spans="1:14">
      <c r="A653" s="7">
        <v>45013</v>
      </c>
      <c r="B653" s="526" t="s">
        <v>286</v>
      </c>
      <c r="C653" s="526" t="s">
        <v>30</v>
      </c>
      <c r="D653" t="s">
        <v>19</v>
      </c>
      <c r="E653" s="148"/>
      <c r="F653" s="148">
        <v>5</v>
      </c>
      <c r="G653" s="132">
        <f t="shared" si="8"/>
        <v>-5.6843418860808015E-14</v>
      </c>
      <c r="J653" s="525"/>
      <c r="L653" s="2"/>
      <c r="M653" s="2"/>
      <c r="N653" s="148"/>
    </row>
    <row r="654" spans="1:14">
      <c r="A654" s="88">
        <v>44895</v>
      </c>
      <c r="B654" s="525" t="s">
        <v>14</v>
      </c>
      <c r="C654" s="525" t="s">
        <v>33</v>
      </c>
      <c r="D654" t="s">
        <v>16</v>
      </c>
      <c r="E654" s="2">
        <v>11.8</v>
      </c>
      <c r="F654" s="148"/>
      <c r="G654" s="132">
        <f t="shared" si="8"/>
        <v>11.799999999999944</v>
      </c>
      <c r="J654" s="525"/>
      <c r="L654" s="2"/>
      <c r="M654" s="2"/>
      <c r="N654" s="2"/>
    </row>
    <row r="655" spans="1:14">
      <c r="A655" s="86"/>
      <c r="B655" s="526"/>
      <c r="C655" s="526"/>
      <c r="D655" t="s">
        <v>17</v>
      </c>
      <c r="E655" s="2">
        <v>6.3</v>
      </c>
      <c r="G655" s="132">
        <f t="shared" si="8"/>
        <v>18.099999999999945</v>
      </c>
      <c r="J655" s="525"/>
      <c r="M655" s="2"/>
      <c r="N655" s="2"/>
    </row>
    <row r="656" spans="1:14">
      <c r="A656" s="86"/>
      <c r="B656" s="526"/>
      <c r="C656" s="526"/>
      <c r="D656" t="s">
        <v>18</v>
      </c>
      <c r="E656" s="2">
        <v>60</v>
      </c>
      <c r="G656" s="132">
        <f t="shared" si="8"/>
        <v>78.099999999999937</v>
      </c>
      <c r="J656" s="525"/>
      <c r="M656" s="2"/>
      <c r="N656" s="2"/>
    </row>
    <row r="657" spans="1:15">
      <c r="A657" s="86"/>
      <c r="B657" s="526"/>
      <c r="C657" s="526"/>
      <c r="D657" t="s">
        <v>19</v>
      </c>
      <c r="E657" s="2">
        <v>5</v>
      </c>
      <c r="G657" s="132">
        <f t="shared" si="8"/>
        <v>83.099999999999937</v>
      </c>
      <c r="J657" s="525"/>
      <c r="L657" s="2"/>
      <c r="M657" s="2"/>
      <c r="N657" s="2"/>
    </row>
    <row r="658" spans="1:15">
      <c r="A658" s="7">
        <v>44931</v>
      </c>
      <c r="B658" s="526" t="s">
        <v>285</v>
      </c>
      <c r="C658" s="526" t="s">
        <v>33</v>
      </c>
      <c r="D658" t="s">
        <v>16</v>
      </c>
      <c r="F658" s="2">
        <v>11.8</v>
      </c>
      <c r="G658" s="132">
        <f t="shared" si="8"/>
        <v>71.29999999999994</v>
      </c>
      <c r="J658" s="526"/>
      <c r="L658" s="8"/>
      <c r="M658" s="8"/>
      <c r="N658" s="2"/>
    </row>
    <row r="659" spans="1:15">
      <c r="A659" s="7">
        <v>44931</v>
      </c>
      <c r="B659" s="526" t="s">
        <v>285</v>
      </c>
      <c r="C659" s="526" t="s">
        <v>33</v>
      </c>
      <c r="D659" t="s">
        <v>17</v>
      </c>
      <c r="F659" s="2">
        <v>6.3</v>
      </c>
      <c r="G659" s="132">
        <f t="shared" si="8"/>
        <v>64.999999999999943</v>
      </c>
      <c r="J659" s="526"/>
      <c r="M659" s="2"/>
      <c r="N659" s="2"/>
    </row>
    <row r="660" spans="1:15">
      <c r="A660" s="7">
        <v>45013</v>
      </c>
      <c r="B660" s="526" t="s">
        <v>286</v>
      </c>
      <c r="C660" s="526" t="s">
        <v>33</v>
      </c>
      <c r="D660" t="s">
        <v>18</v>
      </c>
      <c r="E660" s="148"/>
      <c r="F660" s="148">
        <v>60</v>
      </c>
      <c r="G660" s="132">
        <f t="shared" ref="G660:G731" si="9">+G659+E660-F660</f>
        <v>4.9999999999999432</v>
      </c>
      <c r="J660" s="526"/>
      <c r="M660" s="2"/>
      <c r="N660" s="2"/>
    </row>
    <row r="661" spans="1:15">
      <c r="A661" s="7">
        <v>45013</v>
      </c>
      <c r="B661" s="526" t="s">
        <v>286</v>
      </c>
      <c r="C661" s="526" t="s">
        <v>33</v>
      </c>
      <c r="D661" t="s">
        <v>19</v>
      </c>
      <c r="E661" s="148"/>
      <c r="F661" s="148">
        <v>5</v>
      </c>
      <c r="G661" s="132">
        <f t="shared" si="9"/>
        <v>-5.6843418860808015E-14</v>
      </c>
      <c r="J661" s="526"/>
      <c r="M661" s="2"/>
      <c r="N661" s="2"/>
    </row>
    <row r="662" spans="1:15">
      <c r="A662" s="44">
        <v>44926</v>
      </c>
      <c r="B662" s="525" t="s">
        <v>14</v>
      </c>
      <c r="C662" s="525" t="s">
        <v>34</v>
      </c>
      <c r="D662" t="s">
        <v>16</v>
      </c>
      <c r="E662" s="2">
        <v>13.5</v>
      </c>
      <c r="G662" s="132">
        <f t="shared" si="9"/>
        <v>13.499999999999943</v>
      </c>
      <c r="J662" s="526"/>
      <c r="M662" s="2"/>
      <c r="N662" s="2"/>
    </row>
    <row r="663" spans="1:15">
      <c r="A663" s="44"/>
      <c r="B663" s="525"/>
      <c r="C663" s="525"/>
      <c r="D663" t="s">
        <v>17</v>
      </c>
      <c r="E663" s="2">
        <v>5.7</v>
      </c>
      <c r="G663" s="132">
        <f t="shared" si="9"/>
        <v>19.199999999999942</v>
      </c>
      <c r="J663" s="525"/>
      <c r="N663" s="2"/>
    </row>
    <row r="664" spans="1:15">
      <c r="A664" s="44"/>
      <c r="B664" s="525"/>
      <c r="C664" s="525"/>
      <c r="D664" t="s">
        <v>18</v>
      </c>
      <c r="E664" s="2">
        <v>60</v>
      </c>
      <c r="G664" s="132">
        <f t="shared" si="9"/>
        <v>79.199999999999946</v>
      </c>
      <c r="J664" s="525"/>
      <c r="L664" s="30"/>
      <c r="M664" s="30"/>
      <c r="N664" s="27"/>
    </row>
    <row r="665" spans="1:15">
      <c r="A665" s="44"/>
      <c r="B665" s="525"/>
      <c r="C665" s="525"/>
      <c r="D665" t="s">
        <v>19</v>
      </c>
      <c r="E665" s="2">
        <v>5</v>
      </c>
      <c r="G665" s="132">
        <f t="shared" si="9"/>
        <v>84.199999999999946</v>
      </c>
      <c r="J665" s="525"/>
      <c r="L665" s="8"/>
      <c r="M665" s="8"/>
      <c r="N665" s="8"/>
    </row>
    <row r="666" spans="1:15">
      <c r="A666" s="7">
        <v>45013</v>
      </c>
      <c r="B666" s="526" t="s">
        <v>286</v>
      </c>
      <c r="C666" s="526" t="s">
        <v>34</v>
      </c>
      <c r="D666" t="s">
        <v>18</v>
      </c>
      <c r="E666" s="148"/>
      <c r="F666" s="148">
        <v>60</v>
      </c>
      <c r="G666" s="132">
        <f t="shared" si="9"/>
        <v>24.199999999999946</v>
      </c>
      <c r="J666" s="525"/>
      <c r="L666" s="8"/>
      <c r="M666" s="8"/>
      <c r="N666" s="8"/>
    </row>
    <row r="667" spans="1:15">
      <c r="A667" s="7">
        <v>45013</v>
      </c>
      <c r="B667" s="526" t="s">
        <v>286</v>
      </c>
      <c r="C667" s="526" t="s">
        <v>34</v>
      </c>
      <c r="D667" t="s">
        <v>19</v>
      </c>
      <c r="E667" s="148"/>
      <c r="F667" s="148">
        <v>5</v>
      </c>
      <c r="G667" s="132">
        <f t="shared" si="9"/>
        <v>19.199999999999946</v>
      </c>
      <c r="J667" s="525"/>
      <c r="L667" s="8"/>
      <c r="M667" s="8"/>
      <c r="N667" s="8"/>
    </row>
    <row r="668" spans="1:15">
      <c r="A668" s="7">
        <v>45013</v>
      </c>
      <c r="B668" s="526" t="s">
        <v>276</v>
      </c>
      <c r="C668" s="526" t="s">
        <v>34</v>
      </c>
      <c r="D668" t="s">
        <v>16</v>
      </c>
      <c r="E668" s="148"/>
      <c r="F668" s="2">
        <v>13.5</v>
      </c>
      <c r="G668" s="132">
        <f t="shared" si="9"/>
        <v>5.699999999999946</v>
      </c>
      <c r="J668" s="525"/>
      <c r="L668" s="8"/>
      <c r="M668" s="8"/>
      <c r="N668" s="8"/>
    </row>
    <row r="669" spans="1:15">
      <c r="A669" s="7">
        <v>45013</v>
      </c>
      <c r="B669" s="526" t="s">
        <v>276</v>
      </c>
      <c r="C669" s="526" t="s">
        <v>34</v>
      </c>
      <c r="D669" t="s">
        <v>17</v>
      </c>
      <c r="E669" s="148"/>
      <c r="F669" s="2">
        <v>5.7</v>
      </c>
      <c r="G669" s="132">
        <f t="shared" si="9"/>
        <v>-5.4178883601707639E-14</v>
      </c>
      <c r="J669" s="525"/>
      <c r="L669" s="8"/>
      <c r="M669" s="8"/>
      <c r="N669" s="8"/>
    </row>
    <row r="670" spans="1:15">
      <c r="A670" s="44">
        <v>44957</v>
      </c>
      <c r="B670" s="525" t="s">
        <v>14</v>
      </c>
      <c r="C670" s="525" t="s">
        <v>15</v>
      </c>
      <c r="D670" t="s">
        <v>16</v>
      </c>
      <c r="E670" s="2">
        <v>15.9</v>
      </c>
      <c r="G670" s="132">
        <f t="shared" si="9"/>
        <v>15.899999999999945</v>
      </c>
      <c r="J670" s="525"/>
      <c r="N670" s="2"/>
      <c r="O670" s="37"/>
    </row>
    <row r="671" spans="1:15">
      <c r="A671" s="44"/>
      <c r="B671" s="525"/>
      <c r="C671" s="525"/>
      <c r="D671" t="s">
        <v>17</v>
      </c>
      <c r="E671" s="2">
        <v>4.8</v>
      </c>
      <c r="G671" s="132">
        <f t="shared" si="9"/>
        <v>20.699999999999946</v>
      </c>
      <c r="J671" s="525"/>
      <c r="N671" s="2"/>
      <c r="O671" s="37"/>
    </row>
    <row r="672" spans="1:15">
      <c r="A672" s="44"/>
      <c r="B672" s="525"/>
      <c r="C672" s="525"/>
      <c r="D672" t="s">
        <v>18</v>
      </c>
      <c r="E672" s="2">
        <v>60</v>
      </c>
      <c r="G672" s="132">
        <f t="shared" si="9"/>
        <v>80.699999999999946</v>
      </c>
      <c r="J672" s="525"/>
      <c r="N672" s="2"/>
      <c r="O672" s="37"/>
    </row>
    <row r="673" spans="1:15">
      <c r="A673" s="44"/>
      <c r="B673" s="525"/>
      <c r="C673" s="525"/>
      <c r="D673" t="s">
        <v>19</v>
      </c>
      <c r="E673" s="2">
        <v>5</v>
      </c>
      <c r="G673" s="132">
        <f t="shared" si="9"/>
        <v>85.699999999999946</v>
      </c>
      <c r="J673" s="525"/>
      <c r="N673" s="2"/>
      <c r="O673" s="37"/>
    </row>
    <row r="674" spans="1:15">
      <c r="A674" s="7">
        <v>45013</v>
      </c>
      <c r="B674" s="526" t="s">
        <v>286</v>
      </c>
      <c r="C674" s="526" t="s">
        <v>15</v>
      </c>
      <c r="D674" t="s">
        <v>18</v>
      </c>
      <c r="E674" s="148"/>
      <c r="F674" s="148">
        <v>60</v>
      </c>
      <c r="G674" s="132">
        <f t="shared" si="9"/>
        <v>25.699999999999946</v>
      </c>
      <c r="J674" s="525"/>
      <c r="N674" s="2"/>
      <c r="O674" s="37"/>
    </row>
    <row r="675" spans="1:15">
      <c r="A675" s="7">
        <v>45013</v>
      </c>
      <c r="B675" s="526" t="s">
        <v>286</v>
      </c>
      <c r="C675" s="526" t="s">
        <v>15</v>
      </c>
      <c r="D675" t="s">
        <v>19</v>
      </c>
      <c r="E675" s="148"/>
      <c r="F675" s="148">
        <v>5</v>
      </c>
      <c r="G675" s="132">
        <f t="shared" si="9"/>
        <v>20.699999999999946</v>
      </c>
      <c r="J675" s="525"/>
      <c r="N675" s="2"/>
      <c r="O675" s="37"/>
    </row>
    <row r="676" spans="1:15">
      <c r="A676" s="7">
        <v>45013</v>
      </c>
      <c r="B676" s="526" t="s">
        <v>276</v>
      </c>
      <c r="C676" s="526" t="s">
        <v>15</v>
      </c>
      <c r="D676" t="s">
        <v>16</v>
      </c>
      <c r="E676" s="148"/>
      <c r="F676" s="2">
        <v>15.9</v>
      </c>
      <c r="G676" s="132">
        <f t="shared" si="9"/>
        <v>4.7999999999999456</v>
      </c>
      <c r="J676" s="525"/>
      <c r="N676" s="2"/>
      <c r="O676" s="37"/>
    </row>
    <row r="677" spans="1:15">
      <c r="A677" s="7">
        <v>45013</v>
      </c>
      <c r="B677" s="526" t="s">
        <v>276</v>
      </c>
      <c r="C677" s="526" t="s">
        <v>15</v>
      </c>
      <c r="D677" t="s">
        <v>17</v>
      </c>
      <c r="E677" s="148"/>
      <c r="F677" s="2">
        <v>4.8</v>
      </c>
      <c r="G677" s="132">
        <f t="shared" si="9"/>
        <v>-5.4178883601707639E-14</v>
      </c>
      <c r="J677" s="525"/>
      <c r="N677" s="2"/>
      <c r="O677" s="37"/>
    </row>
    <row r="678" spans="1:15">
      <c r="A678" s="44">
        <v>44985</v>
      </c>
      <c r="B678" s="525" t="s">
        <v>14</v>
      </c>
      <c r="C678" s="525" t="s">
        <v>20</v>
      </c>
      <c r="D678" t="s">
        <v>16</v>
      </c>
      <c r="E678" s="2">
        <v>17.399999999999999</v>
      </c>
      <c r="G678" s="132">
        <f t="shared" si="9"/>
        <v>17.399999999999945</v>
      </c>
      <c r="J678" s="525"/>
      <c r="N678" s="2"/>
      <c r="O678" s="37"/>
    </row>
    <row r="679" spans="1:15">
      <c r="B679" s="526"/>
      <c r="C679" s="526"/>
      <c r="D679" t="s">
        <v>17</v>
      </c>
      <c r="E679" s="8">
        <v>1.2</v>
      </c>
      <c r="G679" s="132">
        <f t="shared" si="9"/>
        <v>18.599999999999945</v>
      </c>
      <c r="J679" s="525"/>
      <c r="L679" s="8"/>
      <c r="M679" s="8"/>
      <c r="N679" s="2"/>
    </row>
    <row r="680" spans="1:15">
      <c r="B680" s="526"/>
      <c r="C680" s="526"/>
      <c r="D680" t="s">
        <v>18</v>
      </c>
      <c r="E680" s="2">
        <v>56</v>
      </c>
      <c r="G680" s="132">
        <f t="shared" si="9"/>
        <v>74.599999999999937</v>
      </c>
      <c r="J680" s="525"/>
      <c r="L680" s="8"/>
      <c r="M680" s="8"/>
      <c r="N680" s="2"/>
    </row>
    <row r="681" spans="1:15">
      <c r="B681" s="526"/>
      <c r="C681" s="526"/>
      <c r="D681" t="s">
        <v>19</v>
      </c>
      <c r="E681" s="2">
        <v>5</v>
      </c>
      <c r="G681" s="132">
        <f t="shared" si="9"/>
        <v>79.599999999999937</v>
      </c>
      <c r="N681" s="2"/>
    </row>
    <row r="682" spans="1:15">
      <c r="A682" s="7">
        <v>45013</v>
      </c>
      <c r="B682" s="526" t="s">
        <v>286</v>
      </c>
      <c r="C682" s="526" t="s">
        <v>20</v>
      </c>
      <c r="D682" t="s">
        <v>18</v>
      </c>
      <c r="E682" s="148"/>
      <c r="F682" s="2">
        <v>56</v>
      </c>
      <c r="G682" s="132">
        <f t="shared" si="9"/>
        <v>23.599999999999937</v>
      </c>
      <c r="L682" s="8"/>
      <c r="M682" s="8"/>
      <c r="N682" s="2"/>
    </row>
    <row r="683" spans="1:15">
      <c r="A683" s="7">
        <v>45013</v>
      </c>
      <c r="B683" s="526" t="s">
        <v>286</v>
      </c>
      <c r="C683" s="526" t="s">
        <v>20</v>
      </c>
      <c r="D683" t="s">
        <v>19</v>
      </c>
      <c r="E683" s="148"/>
      <c r="F683" s="2">
        <v>5</v>
      </c>
      <c r="G683" s="132">
        <f t="shared" si="9"/>
        <v>18.599999999999937</v>
      </c>
      <c r="N683" s="2"/>
    </row>
    <row r="684" spans="1:15">
      <c r="A684" s="7">
        <v>45013</v>
      </c>
      <c r="B684" s="526" t="s">
        <v>276</v>
      </c>
      <c r="C684" s="526" t="s">
        <v>20</v>
      </c>
      <c r="D684" t="s">
        <v>16</v>
      </c>
      <c r="E684" s="148"/>
      <c r="F684" s="2">
        <v>17.399999999999999</v>
      </c>
      <c r="G684" s="132">
        <f t="shared" si="9"/>
        <v>1.1999999999999389</v>
      </c>
      <c r="N684" s="2"/>
    </row>
    <row r="685" spans="1:15">
      <c r="A685" s="7">
        <v>45013</v>
      </c>
      <c r="B685" s="526" t="s">
        <v>276</v>
      </c>
      <c r="C685" s="526" t="s">
        <v>20</v>
      </c>
      <c r="D685" t="s">
        <v>17</v>
      </c>
      <c r="E685" s="148"/>
      <c r="F685" s="8">
        <v>1.2</v>
      </c>
      <c r="G685" s="117">
        <f t="shared" si="9"/>
        <v>-6.106226635438361E-14</v>
      </c>
      <c r="N685" s="2"/>
    </row>
    <row r="686" spans="1:15">
      <c r="A686" s="44">
        <v>44985</v>
      </c>
      <c r="B686" s="525" t="s">
        <v>14</v>
      </c>
      <c r="C686" s="525" t="s">
        <v>23</v>
      </c>
      <c r="D686" t="s">
        <v>16</v>
      </c>
      <c r="E686" s="2">
        <v>18.399999999999999</v>
      </c>
      <c r="G686" s="132">
        <f t="shared" si="9"/>
        <v>18.399999999999938</v>
      </c>
      <c r="N686" s="2"/>
    </row>
    <row r="687" spans="1:15">
      <c r="B687" s="526"/>
      <c r="C687" s="526"/>
      <c r="D687" t="s">
        <v>17</v>
      </c>
      <c r="E687" s="2">
        <v>1.3</v>
      </c>
      <c r="G687" s="132">
        <f t="shared" si="9"/>
        <v>19.699999999999939</v>
      </c>
    </row>
    <row r="688" spans="1:15">
      <c r="B688" s="526"/>
      <c r="C688" s="526"/>
      <c r="D688" t="s">
        <v>18</v>
      </c>
      <c r="E688" s="2">
        <v>60</v>
      </c>
      <c r="G688" s="132">
        <f t="shared" si="9"/>
        <v>79.699999999999932</v>
      </c>
    </row>
    <row r="689" spans="1:14">
      <c r="B689" s="526"/>
      <c r="C689" s="526"/>
      <c r="D689" t="s">
        <v>19</v>
      </c>
      <c r="E689" s="2">
        <v>5</v>
      </c>
      <c r="G689" s="132">
        <f t="shared" si="9"/>
        <v>84.699999999999932</v>
      </c>
      <c r="N689" s="8"/>
    </row>
    <row r="690" spans="1:14">
      <c r="B690" s="526"/>
      <c r="C690" s="526"/>
      <c r="D690" t="s">
        <v>74</v>
      </c>
      <c r="E690" s="240">
        <v>102.5</v>
      </c>
      <c r="G690" s="132">
        <f t="shared" si="9"/>
        <v>187.19999999999993</v>
      </c>
      <c r="N690" s="8"/>
    </row>
    <row r="691" spans="1:14">
      <c r="A691" s="7">
        <v>45052</v>
      </c>
      <c r="B691" s="526">
        <v>26848</v>
      </c>
      <c r="C691" s="526" t="s">
        <v>23</v>
      </c>
      <c r="D691" t="s">
        <v>18</v>
      </c>
      <c r="F691" s="2">
        <v>60</v>
      </c>
      <c r="G691" s="132">
        <f t="shared" si="9"/>
        <v>127.19999999999993</v>
      </c>
      <c r="N691" s="8"/>
    </row>
    <row r="692" spans="1:14">
      <c r="A692" s="7">
        <v>45052</v>
      </c>
      <c r="B692" s="526">
        <v>26848</v>
      </c>
      <c r="C692" s="526" t="s">
        <v>23</v>
      </c>
      <c r="D692" t="s">
        <v>19</v>
      </c>
      <c r="F692" s="2">
        <v>5</v>
      </c>
      <c r="G692" s="132">
        <f t="shared" si="9"/>
        <v>122.19999999999993</v>
      </c>
      <c r="J692" s="525"/>
      <c r="L692" s="2"/>
      <c r="N692" s="8"/>
    </row>
    <row r="693" spans="1:14">
      <c r="B693" s="526" t="s">
        <v>287</v>
      </c>
      <c r="C693" s="526"/>
      <c r="D693" t="s">
        <v>74</v>
      </c>
      <c r="F693" s="2">
        <v>51.2</v>
      </c>
      <c r="G693" s="132">
        <f t="shared" si="9"/>
        <v>70.999999999999929</v>
      </c>
      <c r="J693" s="525"/>
      <c r="L693" s="2"/>
      <c r="N693" s="8"/>
    </row>
    <row r="694" spans="1:14">
      <c r="A694" s="7">
        <v>45111</v>
      </c>
      <c r="B694" s="526">
        <v>27177</v>
      </c>
      <c r="C694" s="526" t="s">
        <v>23</v>
      </c>
      <c r="D694" t="s">
        <v>16</v>
      </c>
      <c r="F694" s="2">
        <v>18.399999999999999</v>
      </c>
      <c r="G694" s="132">
        <f t="shared" si="9"/>
        <v>52.59999999999993</v>
      </c>
      <c r="J694" s="525"/>
      <c r="L694" s="2"/>
      <c r="N694" s="8"/>
    </row>
    <row r="695" spans="1:14">
      <c r="A695" s="7">
        <v>45111</v>
      </c>
      <c r="B695" s="526">
        <v>27177</v>
      </c>
      <c r="C695" s="526" t="s">
        <v>23</v>
      </c>
      <c r="D695" t="s">
        <v>17</v>
      </c>
      <c r="F695" s="2">
        <v>1.3</v>
      </c>
      <c r="G695" s="132">
        <f t="shared" si="9"/>
        <v>51.299999999999933</v>
      </c>
      <c r="J695" s="525"/>
      <c r="L695" s="2"/>
      <c r="N695" s="8"/>
    </row>
    <row r="696" spans="1:14">
      <c r="A696" s="7">
        <v>45111</v>
      </c>
      <c r="B696" s="526">
        <v>27177</v>
      </c>
      <c r="C696" s="526" t="s">
        <v>23</v>
      </c>
      <c r="D696" t="s">
        <v>74</v>
      </c>
      <c r="F696" s="2">
        <v>51.3</v>
      </c>
      <c r="G696" s="132">
        <f t="shared" si="9"/>
        <v>-6.3948846218409017E-14</v>
      </c>
      <c r="J696" s="525"/>
      <c r="L696" s="2"/>
      <c r="N696" s="8"/>
    </row>
    <row r="697" spans="1:14">
      <c r="A697" s="44">
        <v>44985</v>
      </c>
      <c r="B697" s="525" t="s">
        <v>14</v>
      </c>
      <c r="C697" s="525" t="s">
        <v>24</v>
      </c>
      <c r="D697" t="s">
        <v>16</v>
      </c>
      <c r="E697" s="2">
        <v>19.3</v>
      </c>
      <c r="G697" s="132">
        <f t="shared" si="9"/>
        <v>19.299999999999937</v>
      </c>
      <c r="J697" s="526"/>
      <c r="L697" s="2"/>
    </row>
    <row r="698" spans="1:14">
      <c r="B698" s="526"/>
      <c r="C698" s="526"/>
      <c r="D698" t="s">
        <v>17</v>
      </c>
      <c r="E698" s="2">
        <v>1.5</v>
      </c>
      <c r="G698" s="132">
        <f t="shared" si="9"/>
        <v>20.799999999999937</v>
      </c>
      <c r="L698" s="240"/>
      <c r="M698" s="37"/>
    </row>
    <row r="699" spans="1:14">
      <c r="B699" s="526"/>
      <c r="C699" s="526"/>
      <c r="D699" t="s">
        <v>18</v>
      </c>
      <c r="E699" s="2">
        <v>60</v>
      </c>
      <c r="G699" s="132">
        <f t="shared" si="9"/>
        <v>80.79999999999994</v>
      </c>
      <c r="J699" s="525"/>
      <c r="L699" s="2"/>
    </row>
    <row r="700" spans="1:14">
      <c r="B700" s="526"/>
      <c r="C700" s="526"/>
      <c r="D700" t="s">
        <v>19</v>
      </c>
      <c r="E700" s="2">
        <v>5</v>
      </c>
      <c r="G700" s="132">
        <f t="shared" si="9"/>
        <v>85.79999999999994</v>
      </c>
      <c r="J700" s="526"/>
      <c r="L700" s="2"/>
    </row>
    <row r="701" spans="1:14">
      <c r="A701" s="7">
        <v>45073</v>
      </c>
      <c r="B701" s="526">
        <v>26878</v>
      </c>
      <c r="C701" s="526" t="s">
        <v>24</v>
      </c>
      <c r="D701" t="s">
        <v>18</v>
      </c>
      <c r="F701" s="2">
        <v>60</v>
      </c>
      <c r="G701" s="132">
        <f t="shared" si="9"/>
        <v>25.79999999999994</v>
      </c>
      <c r="J701" s="525"/>
      <c r="L701" s="2"/>
    </row>
    <row r="702" spans="1:14">
      <c r="A702" s="7">
        <v>45073</v>
      </c>
      <c r="B702" s="526">
        <v>26878</v>
      </c>
      <c r="C702" s="526" t="s">
        <v>24</v>
      </c>
      <c r="D702" t="s">
        <v>19</v>
      </c>
      <c r="F702" s="2">
        <v>5</v>
      </c>
      <c r="G702" s="132">
        <f t="shared" si="9"/>
        <v>20.79999999999994</v>
      </c>
      <c r="J702" s="526"/>
      <c r="L702" s="2"/>
    </row>
    <row r="703" spans="1:14">
      <c r="A703" s="7">
        <v>45111</v>
      </c>
      <c r="B703" s="526">
        <v>27177</v>
      </c>
      <c r="C703" s="526" t="s">
        <v>24</v>
      </c>
      <c r="D703" t="s">
        <v>16</v>
      </c>
      <c r="F703" s="2">
        <v>19.3</v>
      </c>
      <c r="G703" s="132">
        <f t="shared" si="9"/>
        <v>1.4999999999999396</v>
      </c>
      <c r="J703" s="526"/>
      <c r="L703" s="2"/>
    </row>
    <row r="704" spans="1:14">
      <c r="A704" s="7">
        <v>45111</v>
      </c>
      <c r="B704" s="526">
        <v>27177</v>
      </c>
      <c r="C704" s="526" t="s">
        <v>24</v>
      </c>
      <c r="D704" t="s">
        <v>17</v>
      </c>
      <c r="F704" s="2">
        <v>1.5</v>
      </c>
      <c r="G704" s="132">
        <f t="shared" si="9"/>
        <v>-6.0396132539608516E-14</v>
      </c>
      <c r="J704" s="526"/>
      <c r="L704" s="2"/>
    </row>
    <row r="705" spans="1:13">
      <c r="A705" s="44">
        <v>45077</v>
      </c>
      <c r="B705" s="525" t="s">
        <v>14</v>
      </c>
      <c r="C705" s="525" t="s">
        <v>25</v>
      </c>
      <c r="D705" t="s">
        <v>16</v>
      </c>
      <c r="E705" s="2">
        <v>17.8</v>
      </c>
      <c r="G705" s="132">
        <f t="shared" si="9"/>
        <v>17.79999999999994</v>
      </c>
      <c r="J705" s="526"/>
      <c r="L705" s="2"/>
    </row>
    <row r="706" spans="1:13">
      <c r="B706" s="526"/>
      <c r="C706" s="526"/>
      <c r="D706" t="s">
        <v>17</v>
      </c>
      <c r="E706" s="2">
        <v>2.1</v>
      </c>
      <c r="G706" s="132">
        <f t="shared" si="9"/>
        <v>19.899999999999942</v>
      </c>
      <c r="J706" s="526"/>
      <c r="L706" s="2"/>
    </row>
    <row r="707" spans="1:13">
      <c r="B707" s="526"/>
      <c r="C707" s="526"/>
      <c r="D707" t="s">
        <v>18</v>
      </c>
      <c r="E707" s="2">
        <v>60</v>
      </c>
      <c r="G707" s="132">
        <f t="shared" si="9"/>
        <v>79.899999999999949</v>
      </c>
      <c r="L707" s="8"/>
    </row>
    <row r="708" spans="1:13">
      <c r="B708" s="526"/>
      <c r="C708" s="526"/>
      <c r="D708" t="s">
        <v>19</v>
      </c>
      <c r="E708" s="2">
        <v>5</v>
      </c>
      <c r="G708" s="132">
        <f t="shared" si="9"/>
        <v>84.899999999999949</v>
      </c>
    </row>
    <row r="709" spans="1:13">
      <c r="A709" s="7">
        <v>45111</v>
      </c>
      <c r="B709" s="526">
        <v>27177</v>
      </c>
      <c r="C709" s="526" t="s">
        <v>25</v>
      </c>
      <c r="D709" t="s">
        <v>16</v>
      </c>
      <c r="F709" s="2">
        <v>17.8</v>
      </c>
      <c r="G709" s="132">
        <f t="shared" si="9"/>
        <v>67.099999999999952</v>
      </c>
    </row>
    <row r="710" spans="1:13">
      <c r="A710" s="7">
        <v>45111</v>
      </c>
      <c r="B710" s="526">
        <v>27177</v>
      </c>
      <c r="C710" s="526" t="s">
        <v>25</v>
      </c>
      <c r="D710" t="s">
        <v>17</v>
      </c>
      <c r="F710" s="2">
        <v>2.1</v>
      </c>
      <c r="G710" s="132">
        <f t="shared" si="9"/>
        <v>64.999999999999957</v>
      </c>
    </row>
    <row r="711" spans="1:13">
      <c r="A711" s="7">
        <v>45111</v>
      </c>
      <c r="B711" s="526">
        <v>27177</v>
      </c>
      <c r="C711" s="526" t="s">
        <v>25</v>
      </c>
      <c r="D711" t="s">
        <v>18</v>
      </c>
      <c r="F711" s="2">
        <v>60</v>
      </c>
      <c r="G711" s="132">
        <f t="shared" si="9"/>
        <v>4.9999999999999574</v>
      </c>
    </row>
    <row r="712" spans="1:13">
      <c r="A712" s="7">
        <v>45111</v>
      </c>
      <c r="B712" s="526">
        <v>27177</v>
      </c>
      <c r="C712" s="526" t="s">
        <v>25</v>
      </c>
      <c r="D712" t="s">
        <v>19</v>
      </c>
      <c r="F712" s="2">
        <v>5</v>
      </c>
      <c r="G712" s="132">
        <f t="shared" si="9"/>
        <v>-4.2632564145606011E-14</v>
      </c>
      <c r="M712" s="37"/>
    </row>
    <row r="713" spans="1:13">
      <c r="A713" s="88">
        <v>45107</v>
      </c>
      <c r="B713" s="525" t="s">
        <v>14</v>
      </c>
      <c r="C713" s="525" t="s">
        <v>26</v>
      </c>
      <c r="D713" t="s">
        <v>16</v>
      </c>
      <c r="E713" s="240">
        <v>18.2</v>
      </c>
      <c r="G713" s="132">
        <f t="shared" si="9"/>
        <v>18.199999999999957</v>
      </c>
    </row>
    <row r="714" spans="1:13">
      <c r="A714" s="86"/>
      <c r="B714" s="526"/>
      <c r="C714" s="526"/>
      <c r="D714" t="s">
        <v>17</v>
      </c>
      <c r="E714" s="240">
        <v>2</v>
      </c>
      <c r="G714" s="132">
        <f t="shared" si="9"/>
        <v>20.199999999999957</v>
      </c>
    </row>
    <row r="715" spans="1:13">
      <c r="A715" s="86"/>
      <c r="B715" s="526"/>
      <c r="C715" s="526"/>
      <c r="D715" t="s">
        <v>18</v>
      </c>
      <c r="E715" s="240">
        <v>60</v>
      </c>
      <c r="G715" s="132">
        <f t="shared" si="9"/>
        <v>80.19999999999996</v>
      </c>
    </row>
    <row r="716" spans="1:13">
      <c r="A716" s="86"/>
      <c r="B716" s="526"/>
      <c r="C716" s="526"/>
      <c r="D716" t="s">
        <v>19</v>
      </c>
      <c r="E716" s="240">
        <v>5</v>
      </c>
      <c r="G716" s="132">
        <f t="shared" si="9"/>
        <v>85.19999999999996</v>
      </c>
    </row>
    <row r="717" spans="1:13">
      <c r="A717" s="86">
        <v>45173</v>
      </c>
      <c r="B717" s="526">
        <v>27404</v>
      </c>
      <c r="C717" s="526" t="s">
        <v>26</v>
      </c>
      <c r="D717" t="s">
        <v>18</v>
      </c>
      <c r="E717" s="240"/>
      <c r="F717" s="240">
        <v>60</v>
      </c>
      <c r="G717" s="132">
        <f>+G716+E717-F717</f>
        <v>25.19999999999996</v>
      </c>
    </row>
    <row r="718" spans="1:13">
      <c r="A718" s="86">
        <v>45173</v>
      </c>
      <c r="B718" s="526">
        <v>27404</v>
      </c>
      <c r="C718" s="526" t="s">
        <v>26</v>
      </c>
      <c r="D718" t="s">
        <v>19</v>
      </c>
      <c r="E718" s="240"/>
      <c r="F718" s="240">
        <v>5</v>
      </c>
      <c r="G718" s="132">
        <f>+G717+E718-F718</f>
        <v>20.19999999999996</v>
      </c>
    </row>
    <row r="719" spans="1:13">
      <c r="A719" s="86">
        <v>45251</v>
      </c>
      <c r="B719" s="526">
        <v>27811</v>
      </c>
      <c r="C719" s="526" t="s">
        <v>26</v>
      </c>
      <c r="D719" t="s">
        <v>16</v>
      </c>
      <c r="E719" s="240"/>
      <c r="F719" s="240">
        <v>18.2</v>
      </c>
      <c r="G719" s="132">
        <f>+G718+E719-F719</f>
        <v>1.9999999999999609</v>
      </c>
    </row>
    <row r="720" spans="1:13">
      <c r="A720" s="86">
        <v>45251</v>
      </c>
      <c r="B720" s="526">
        <v>27811</v>
      </c>
      <c r="C720" s="526" t="s">
        <v>26</v>
      </c>
      <c r="D720" t="s">
        <v>17</v>
      </c>
      <c r="E720" s="240"/>
      <c r="F720" s="240">
        <v>2</v>
      </c>
      <c r="G720" s="132">
        <f>+G719+E720-F720</f>
        <v>-3.907985046680551E-14</v>
      </c>
    </row>
    <row r="721" spans="1:12">
      <c r="A721" s="88">
        <v>45138</v>
      </c>
      <c r="B721" s="525" t="s">
        <v>14</v>
      </c>
      <c r="C721" s="525" t="s">
        <v>27</v>
      </c>
      <c r="D721" t="s">
        <v>16</v>
      </c>
      <c r="E721" s="240">
        <v>17.100000000000001</v>
      </c>
      <c r="G721" s="132">
        <f>+G720+E721-F721</f>
        <v>17.099999999999962</v>
      </c>
    </row>
    <row r="722" spans="1:12">
      <c r="A722" s="86"/>
      <c r="B722" s="526"/>
      <c r="C722" s="526"/>
      <c r="D722" t="s">
        <v>17</v>
      </c>
      <c r="E722" s="240">
        <v>2</v>
      </c>
      <c r="G722" s="132">
        <f>+G721+E722-F722</f>
        <v>19.099999999999962</v>
      </c>
    </row>
    <row r="723" spans="1:12">
      <c r="A723" s="86"/>
      <c r="B723" s="526"/>
      <c r="C723" s="526"/>
      <c r="D723" t="s">
        <v>18</v>
      </c>
      <c r="E723" s="240">
        <v>60</v>
      </c>
      <c r="G723" s="132">
        <f>+G722+E723-F723</f>
        <v>79.099999999999966</v>
      </c>
    </row>
    <row r="724" spans="1:12">
      <c r="A724" s="86"/>
      <c r="B724" s="526"/>
      <c r="C724" s="526"/>
      <c r="D724" t="s">
        <v>19</v>
      </c>
      <c r="E724" s="240">
        <v>5</v>
      </c>
      <c r="G724" s="132">
        <f>+G723+E724-F724</f>
        <v>84.099999999999966</v>
      </c>
    </row>
    <row r="725" spans="1:12">
      <c r="A725" s="86">
        <v>45173</v>
      </c>
      <c r="B725" s="526">
        <v>27404</v>
      </c>
      <c r="C725" s="526" t="s">
        <v>27</v>
      </c>
      <c r="D725" t="s">
        <v>18</v>
      </c>
      <c r="E725" s="240"/>
      <c r="F725" s="240">
        <v>60</v>
      </c>
      <c r="G725" s="132">
        <f t="shared" si="9"/>
        <v>24.099999999999966</v>
      </c>
    </row>
    <row r="726" spans="1:12">
      <c r="A726" s="86">
        <v>45173</v>
      </c>
      <c r="B726" s="526">
        <v>27404</v>
      </c>
      <c r="C726" s="526" t="s">
        <v>27</v>
      </c>
      <c r="D726" t="s">
        <v>19</v>
      </c>
      <c r="E726" s="240"/>
      <c r="F726" s="240">
        <v>5</v>
      </c>
      <c r="G726" s="132">
        <f>+G725+E726-F726</f>
        <v>19.099999999999966</v>
      </c>
    </row>
    <row r="727" spans="1:12">
      <c r="A727" s="86">
        <v>45251</v>
      </c>
      <c r="B727" s="526">
        <v>27811</v>
      </c>
      <c r="C727" s="526" t="s">
        <v>27</v>
      </c>
      <c r="D727" t="s">
        <v>16</v>
      </c>
      <c r="E727" s="240"/>
      <c r="F727" s="240">
        <v>17.100000000000001</v>
      </c>
      <c r="G727" s="132">
        <f>+G726+E727-F727</f>
        <v>1.9999999999999645</v>
      </c>
    </row>
    <row r="728" spans="1:12">
      <c r="A728" s="86">
        <v>45251</v>
      </c>
      <c r="B728" s="526">
        <v>27811</v>
      </c>
      <c r="C728" s="526" t="s">
        <v>27</v>
      </c>
      <c r="D728" t="s">
        <v>17</v>
      </c>
      <c r="E728" s="240"/>
      <c r="F728" s="240">
        <v>2</v>
      </c>
      <c r="G728" s="132">
        <f>+G727+E728-F728</f>
        <v>-3.5527136788005009E-14</v>
      </c>
    </row>
    <row r="729" spans="1:12">
      <c r="A729" s="44">
        <v>45169</v>
      </c>
      <c r="B729" s="525" t="s">
        <v>14</v>
      </c>
      <c r="C729" s="525" t="s">
        <v>28</v>
      </c>
      <c r="D729" t="s">
        <v>16</v>
      </c>
      <c r="E729" s="2">
        <v>16.399999999999999</v>
      </c>
      <c r="G729" s="132">
        <f>+G728+E729-F729</f>
        <v>16.399999999999963</v>
      </c>
    </row>
    <row r="730" spans="1:12">
      <c r="B730" s="526"/>
      <c r="C730" s="526"/>
      <c r="D730" t="s">
        <v>17</v>
      </c>
      <c r="E730" s="2">
        <v>2.2999999999999998</v>
      </c>
      <c r="G730" s="132">
        <f>+G729+E730-F730</f>
        <v>18.699999999999964</v>
      </c>
      <c r="J730" s="525"/>
      <c r="L730" s="240"/>
    </row>
    <row r="731" spans="1:12">
      <c r="B731" s="526"/>
      <c r="C731" s="526"/>
      <c r="D731" t="s">
        <v>18</v>
      </c>
      <c r="E731" s="2">
        <v>60</v>
      </c>
      <c r="G731" s="132">
        <f>+G730+E731-F731</f>
        <v>78.69999999999996</v>
      </c>
      <c r="J731" s="526"/>
      <c r="L731" s="240"/>
    </row>
    <row r="732" spans="1:12">
      <c r="B732" s="526"/>
      <c r="C732" s="526"/>
      <c r="D732" t="s">
        <v>19</v>
      </c>
      <c r="E732" s="2">
        <v>5</v>
      </c>
      <c r="G732" s="132">
        <f>+G731+E732-F732</f>
        <v>83.69999999999996</v>
      </c>
    </row>
    <row r="733" spans="1:12">
      <c r="B733" s="526"/>
      <c r="C733" s="526"/>
      <c r="D733" t="s">
        <v>66</v>
      </c>
      <c r="E733" s="2">
        <v>15</v>
      </c>
      <c r="G733" s="132">
        <f>+G732+E733-F733</f>
        <v>98.69999999999996</v>
      </c>
    </row>
    <row r="734" spans="1:12">
      <c r="A734" s="7">
        <v>45229</v>
      </c>
      <c r="B734" s="526">
        <v>27714</v>
      </c>
      <c r="C734" s="526" t="s">
        <v>28</v>
      </c>
      <c r="D734" t="s">
        <v>18</v>
      </c>
      <c r="E734" s="240"/>
      <c r="F734" s="240">
        <v>60</v>
      </c>
      <c r="G734" s="132">
        <f>+G733+E734-F734</f>
        <v>38.69999999999996</v>
      </c>
    </row>
    <row r="735" spans="1:12">
      <c r="A735" s="7">
        <v>45229</v>
      </c>
      <c r="B735" s="526">
        <v>27714</v>
      </c>
      <c r="C735" s="526" t="s">
        <v>28</v>
      </c>
      <c r="D735" t="s">
        <v>19</v>
      </c>
      <c r="E735" s="240"/>
      <c r="F735" s="240">
        <v>5</v>
      </c>
      <c r="G735" s="132">
        <f>+G734+E735-F735</f>
        <v>33.69999999999996</v>
      </c>
    </row>
    <row r="736" spans="1:12">
      <c r="A736" s="86">
        <v>45251</v>
      </c>
      <c r="B736" s="526">
        <v>27811</v>
      </c>
      <c r="C736" s="526" t="s">
        <v>28</v>
      </c>
      <c r="D736" t="s">
        <v>16</v>
      </c>
      <c r="E736" s="240"/>
      <c r="F736" s="2">
        <v>16.399999999999999</v>
      </c>
      <c r="G736" s="132">
        <f>+G735+E736-F736</f>
        <v>17.299999999999962</v>
      </c>
    </row>
    <row r="737" spans="1:12">
      <c r="A737" s="86">
        <v>45251</v>
      </c>
      <c r="B737" s="526">
        <v>27811</v>
      </c>
      <c r="C737" s="526" t="s">
        <v>28</v>
      </c>
      <c r="D737" t="s">
        <v>17</v>
      </c>
      <c r="E737" s="240"/>
      <c r="F737" s="2">
        <v>2.2999999999999998</v>
      </c>
      <c r="G737" s="132">
        <f>+G736+E737-F737</f>
        <v>14.999999999999961</v>
      </c>
    </row>
    <row r="738" spans="1:12">
      <c r="A738" s="86">
        <v>45251</v>
      </c>
      <c r="B738" s="526">
        <v>27811</v>
      </c>
      <c r="C738" s="526" t="s">
        <v>28</v>
      </c>
      <c r="D738" t="s">
        <v>66</v>
      </c>
      <c r="E738" s="240"/>
      <c r="F738" s="2">
        <v>15</v>
      </c>
      <c r="G738" s="132">
        <f>+G737+E738-F738</f>
        <v>-3.907985046680551E-14</v>
      </c>
    </row>
    <row r="739" spans="1:12">
      <c r="A739" s="44">
        <v>45199</v>
      </c>
      <c r="B739" s="525" t="s">
        <v>14</v>
      </c>
      <c r="C739" s="525" t="s">
        <v>53</v>
      </c>
      <c r="D739" t="s">
        <v>16</v>
      </c>
      <c r="E739" s="240">
        <v>16.3</v>
      </c>
      <c r="G739" s="132">
        <f>+G738+E739-F739</f>
        <v>16.299999999999962</v>
      </c>
    </row>
    <row r="740" spans="1:12">
      <c r="A740" s="86"/>
      <c r="B740" s="526"/>
      <c r="C740" s="526"/>
      <c r="D740" t="s">
        <v>17</v>
      </c>
      <c r="E740" s="240">
        <v>2</v>
      </c>
      <c r="G740" s="132">
        <f>+G739+E740-F740</f>
        <v>18.299999999999962</v>
      </c>
      <c r="J740" s="525"/>
      <c r="L740" s="240"/>
    </row>
    <row r="741" spans="1:12">
      <c r="A741" s="86"/>
      <c r="B741" s="526"/>
      <c r="C741" s="526"/>
      <c r="D741" t="s">
        <v>18</v>
      </c>
      <c r="E741" s="240">
        <v>60</v>
      </c>
      <c r="G741" s="132">
        <f>+G740+E741-F741</f>
        <v>78.299999999999955</v>
      </c>
      <c r="J741" s="526"/>
      <c r="L741" s="240"/>
    </row>
    <row r="742" spans="1:12">
      <c r="A742" s="86"/>
      <c r="B742" s="526"/>
      <c r="C742" s="526"/>
      <c r="D742" t="s">
        <v>19</v>
      </c>
      <c r="E742" s="240">
        <v>5</v>
      </c>
      <c r="G742" s="132">
        <f>+G741+E742-F742</f>
        <v>83.299999999999955</v>
      </c>
      <c r="J742" s="525"/>
      <c r="L742" s="240"/>
    </row>
    <row r="743" spans="1:12">
      <c r="A743" s="299"/>
      <c r="B743" s="60"/>
      <c r="C743" s="60"/>
      <c r="D743" t="s">
        <v>77</v>
      </c>
      <c r="E743" s="240">
        <v>10</v>
      </c>
      <c r="G743" s="132">
        <f>+G742+E743-F743</f>
        <v>93.299999999999955</v>
      </c>
      <c r="J743" s="526"/>
      <c r="L743" s="240"/>
    </row>
    <row r="744" spans="1:12">
      <c r="A744" s="299"/>
      <c r="B744" s="60"/>
      <c r="C744" s="60"/>
      <c r="D744" t="s">
        <v>105</v>
      </c>
      <c r="E744" s="240">
        <v>10</v>
      </c>
      <c r="G744" s="132">
        <f>+G743+E744-F744</f>
        <v>103.29999999999995</v>
      </c>
      <c r="J744" s="525"/>
      <c r="L744" s="2"/>
    </row>
    <row r="745" spans="1:12">
      <c r="A745" s="7">
        <v>45229</v>
      </c>
      <c r="B745" s="526">
        <v>27714</v>
      </c>
      <c r="C745" s="526" t="s">
        <v>28</v>
      </c>
      <c r="D745" t="s">
        <v>18</v>
      </c>
      <c r="E745" s="240"/>
      <c r="F745" s="240">
        <v>60</v>
      </c>
      <c r="G745" s="132">
        <f t="shared" ref="G745:G756" si="10">+G744+E745-F745</f>
        <v>43.299999999999955</v>
      </c>
      <c r="J745" s="526"/>
      <c r="L745" s="2"/>
    </row>
    <row r="746" spans="1:12">
      <c r="A746" s="7">
        <v>45229</v>
      </c>
      <c r="B746" s="526">
        <v>27714</v>
      </c>
      <c r="C746" s="526" t="s">
        <v>28</v>
      </c>
      <c r="D746" t="s">
        <v>19</v>
      </c>
      <c r="E746" s="240"/>
      <c r="F746" s="240">
        <v>5</v>
      </c>
      <c r="G746" s="132">
        <f t="shared" si="10"/>
        <v>38.299999999999955</v>
      </c>
      <c r="J746" s="526"/>
      <c r="L746" s="2"/>
    </row>
    <row r="747" spans="1:12">
      <c r="A747" s="86">
        <v>45251</v>
      </c>
      <c r="B747" s="526">
        <v>27811</v>
      </c>
      <c r="C747" s="526" t="s">
        <v>28</v>
      </c>
      <c r="D747" t="s">
        <v>16</v>
      </c>
      <c r="E747" s="240"/>
      <c r="F747" s="240">
        <v>16.3</v>
      </c>
      <c r="G747" s="132">
        <f t="shared" si="10"/>
        <v>21.999999999999954</v>
      </c>
      <c r="J747" s="543"/>
      <c r="K747" s="543"/>
      <c r="L747" s="543"/>
    </row>
    <row r="748" spans="1:12">
      <c r="A748" s="86">
        <v>45251</v>
      </c>
      <c r="B748" s="526">
        <v>27811</v>
      </c>
      <c r="C748" s="526" t="s">
        <v>28</v>
      </c>
      <c r="D748" t="s">
        <v>17</v>
      </c>
      <c r="E748" s="240"/>
      <c r="F748" s="240">
        <v>2</v>
      </c>
      <c r="G748" s="132">
        <f t="shared" si="10"/>
        <v>19.999999999999954</v>
      </c>
      <c r="J748" s="526"/>
      <c r="L748" s="2"/>
    </row>
    <row r="749" spans="1:12">
      <c r="A749" s="86">
        <v>45296</v>
      </c>
      <c r="B749" s="526">
        <v>28113</v>
      </c>
      <c r="C749" s="526" t="s">
        <v>28</v>
      </c>
      <c r="D749" t="s">
        <v>77</v>
      </c>
      <c r="E749" s="240"/>
      <c r="F749" s="240">
        <v>10</v>
      </c>
      <c r="G749" s="132">
        <f t="shared" si="10"/>
        <v>9.9999999999999538</v>
      </c>
      <c r="J749" s="526"/>
      <c r="L749" s="2"/>
    </row>
    <row r="750" spans="1:12">
      <c r="A750" s="86">
        <v>45296</v>
      </c>
      <c r="B750" s="526">
        <v>28113</v>
      </c>
      <c r="C750" s="526" t="s">
        <v>28</v>
      </c>
      <c r="D750" t="s">
        <v>105</v>
      </c>
      <c r="E750" s="240"/>
      <c r="F750" s="240">
        <v>10</v>
      </c>
      <c r="G750" s="132">
        <f t="shared" si="10"/>
        <v>-4.6185277824406512E-14</v>
      </c>
      <c r="J750" s="526"/>
      <c r="L750" s="2"/>
    </row>
    <row r="751" spans="1:12">
      <c r="A751" s="44">
        <v>45230</v>
      </c>
      <c r="B751" s="525" t="s">
        <v>14</v>
      </c>
      <c r="C751" s="525" t="s">
        <v>30</v>
      </c>
      <c r="D751" t="s">
        <v>16</v>
      </c>
      <c r="E751" s="26">
        <v>15.8</v>
      </c>
      <c r="G751" s="132">
        <f t="shared" si="10"/>
        <v>15.799999999999955</v>
      </c>
      <c r="J751" s="525"/>
      <c r="L751" s="240"/>
    </row>
    <row r="752" spans="1:12">
      <c r="B752" s="526"/>
      <c r="C752" s="526"/>
      <c r="D752" t="s">
        <v>17</v>
      </c>
      <c r="E752" s="26">
        <v>2</v>
      </c>
      <c r="G752" s="132">
        <f t="shared" si="10"/>
        <v>17.799999999999955</v>
      </c>
      <c r="J752" s="526"/>
      <c r="L752" s="240"/>
    </row>
    <row r="753" spans="1:13">
      <c r="B753" s="526"/>
      <c r="C753" s="526"/>
      <c r="D753" t="s">
        <v>18</v>
      </c>
      <c r="E753" s="240">
        <v>60</v>
      </c>
      <c r="G753" s="132">
        <f t="shared" si="10"/>
        <v>77.799999999999955</v>
      </c>
      <c r="J753" s="525"/>
      <c r="L753" s="26"/>
      <c r="M753" s="240"/>
    </row>
    <row r="754" spans="1:13">
      <c r="B754" s="526"/>
      <c r="C754" s="526"/>
      <c r="D754" t="s">
        <v>19</v>
      </c>
      <c r="E754" s="240">
        <v>5</v>
      </c>
      <c r="G754" s="132">
        <f t="shared" si="10"/>
        <v>82.799999999999955</v>
      </c>
      <c r="J754" s="526"/>
      <c r="L754" s="26"/>
      <c r="M754" s="240"/>
    </row>
    <row r="755" spans="1:13">
      <c r="A755" s="7">
        <v>45251</v>
      </c>
      <c r="B755" s="526">
        <v>27810</v>
      </c>
      <c r="C755" s="526" t="s">
        <v>288</v>
      </c>
      <c r="D755" t="s">
        <v>18</v>
      </c>
      <c r="F755" s="240">
        <v>60</v>
      </c>
      <c r="G755" s="132">
        <f t="shared" si="10"/>
        <v>22.799999999999955</v>
      </c>
      <c r="J755" s="525"/>
      <c r="L755" s="26"/>
    </row>
    <row r="756" spans="1:13">
      <c r="A756" s="7">
        <v>45251</v>
      </c>
      <c r="B756" s="526">
        <v>27810</v>
      </c>
      <c r="C756" s="526" t="s">
        <v>288</v>
      </c>
      <c r="D756" t="s">
        <v>19</v>
      </c>
      <c r="F756" s="240">
        <v>5</v>
      </c>
      <c r="G756" s="132">
        <f t="shared" si="10"/>
        <v>17.799999999999955</v>
      </c>
      <c r="J756" s="526"/>
      <c r="L756" s="26"/>
    </row>
    <row r="757" spans="1:13">
      <c r="A757" s="86">
        <v>45251</v>
      </c>
      <c r="B757" s="526">
        <v>27811</v>
      </c>
      <c r="C757" s="526" t="s">
        <v>288</v>
      </c>
      <c r="D757" t="s">
        <v>16</v>
      </c>
      <c r="F757" s="26">
        <v>15.8</v>
      </c>
      <c r="G757" s="2">
        <f>+G756+E757-F757</f>
        <v>1.9999999999999538</v>
      </c>
      <c r="J757" s="526"/>
      <c r="L757" s="240"/>
    </row>
    <row r="758" spans="1:13">
      <c r="A758" s="86">
        <v>45251</v>
      </c>
      <c r="B758" s="526">
        <v>27811</v>
      </c>
      <c r="C758" s="526" t="s">
        <v>288</v>
      </c>
      <c r="D758" t="s">
        <v>17</v>
      </c>
      <c r="F758" s="26">
        <v>2</v>
      </c>
      <c r="G758" s="2">
        <f>+G757+E758-F758</f>
        <v>-4.6185277824406512E-14</v>
      </c>
      <c r="J758" s="526"/>
      <c r="L758" s="240"/>
    </row>
    <row r="759" spans="1:13">
      <c r="A759" s="88">
        <v>45260</v>
      </c>
      <c r="B759" s="525" t="s">
        <v>14</v>
      </c>
      <c r="C759" s="525" t="s">
        <v>33</v>
      </c>
      <c r="D759" t="s">
        <v>16</v>
      </c>
      <c r="E759" s="26">
        <v>17.2</v>
      </c>
      <c r="G759" s="2">
        <f t="shared" ref="G759:G826" si="11">+G758+E759-F759</f>
        <v>17.199999999999953</v>
      </c>
      <c r="L759" s="37"/>
    </row>
    <row r="760" spans="1:13">
      <c r="A760" s="86"/>
      <c r="B760" s="526"/>
      <c r="C760" s="526"/>
      <c r="D760" t="s">
        <v>17</v>
      </c>
      <c r="E760" s="26">
        <v>5</v>
      </c>
      <c r="G760" s="2">
        <f t="shared" si="11"/>
        <v>22.199999999999953</v>
      </c>
    </row>
    <row r="761" spans="1:13">
      <c r="A761" s="86"/>
      <c r="B761" s="526"/>
      <c r="C761" s="526"/>
      <c r="D761" t="s">
        <v>18</v>
      </c>
      <c r="E761" s="240">
        <v>60</v>
      </c>
      <c r="G761" s="2">
        <f t="shared" si="11"/>
        <v>82.19999999999996</v>
      </c>
    </row>
    <row r="762" spans="1:13">
      <c r="A762" s="86"/>
      <c r="B762" s="526"/>
      <c r="C762" s="526"/>
      <c r="D762" t="s">
        <v>19</v>
      </c>
      <c r="E762" s="240">
        <v>5</v>
      </c>
      <c r="G762" s="2">
        <f t="shared" si="11"/>
        <v>87.19999999999996</v>
      </c>
    </row>
    <row r="763" spans="1:13">
      <c r="A763" s="7">
        <v>45286</v>
      </c>
      <c r="B763" s="526">
        <v>28040</v>
      </c>
      <c r="C763" s="526" t="s">
        <v>33</v>
      </c>
      <c r="D763" t="s">
        <v>18</v>
      </c>
      <c r="F763" s="240">
        <v>60</v>
      </c>
      <c r="G763" s="2">
        <f t="shared" si="11"/>
        <v>27.19999999999996</v>
      </c>
    </row>
    <row r="764" spans="1:13">
      <c r="A764" s="7">
        <v>45286</v>
      </c>
      <c r="B764" s="526">
        <v>28040</v>
      </c>
      <c r="C764" s="526" t="s">
        <v>33</v>
      </c>
      <c r="D764" t="s">
        <v>19</v>
      </c>
      <c r="F764" s="240">
        <v>5</v>
      </c>
      <c r="G764" s="2">
        <f t="shared" si="11"/>
        <v>22.19999999999996</v>
      </c>
    </row>
    <row r="765" spans="1:13">
      <c r="A765" s="7">
        <v>45300</v>
      </c>
      <c r="B765" s="526">
        <v>28123</v>
      </c>
      <c r="C765" s="526" t="s">
        <v>33</v>
      </c>
      <c r="D765" t="s">
        <v>16</v>
      </c>
      <c r="F765" s="240">
        <v>17.2</v>
      </c>
      <c r="G765" s="2">
        <f t="shared" si="11"/>
        <v>4.9999999999999609</v>
      </c>
    </row>
    <row r="766" spans="1:13">
      <c r="A766" s="7">
        <v>45300</v>
      </c>
      <c r="B766" s="526">
        <v>28123</v>
      </c>
      <c r="C766" s="526" t="s">
        <v>33</v>
      </c>
      <c r="D766" t="s">
        <v>17</v>
      </c>
      <c r="F766" s="240">
        <v>5</v>
      </c>
      <c r="G766" s="2">
        <f t="shared" si="11"/>
        <v>-3.907985046680551E-14</v>
      </c>
    </row>
    <row r="767" spans="1:13">
      <c r="A767" s="44">
        <v>45291</v>
      </c>
      <c r="B767" s="525" t="s">
        <v>14</v>
      </c>
      <c r="C767" s="525" t="s">
        <v>34</v>
      </c>
      <c r="D767" t="s">
        <v>16</v>
      </c>
      <c r="E767" s="26">
        <v>18.399999999999999</v>
      </c>
      <c r="G767" s="2">
        <f t="shared" si="11"/>
        <v>18.399999999999959</v>
      </c>
    </row>
    <row r="768" spans="1:13">
      <c r="B768" s="526"/>
      <c r="C768" s="526"/>
      <c r="D768" t="s">
        <v>17</v>
      </c>
      <c r="E768" s="26">
        <v>5</v>
      </c>
      <c r="G768" s="2">
        <f t="shared" si="11"/>
        <v>23.399999999999959</v>
      </c>
    </row>
    <row r="769" spans="1:12">
      <c r="B769" s="526"/>
      <c r="C769" s="526"/>
      <c r="D769" t="s">
        <v>18</v>
      </c>
      <c r="E769" s="240">
        <v>60</v>
      </c>
      <c r="G769" s="2">
        <f t="shared" si="11"/>
        <v>83.399999999999963</v>
      </c>
    </row>
    <row r="770" spans="1:12">
      <c r="B770" s="526"/>
      <c r="C770" s="526"/>
      <c r="D770" t="s">
        <v>19</v>
      </c>
      <c r="E770" s="240">
        <v>5</v>
      </c>
      <c r="G770" s="2">
        <f t="shared" si="11"/>
        <v>88.399999999999963</v>
      </c>
      <c r="J770" s="525"/>
      <c r="L770" s="26"/>
    </row>
    <row r="771" spans="1:12">
      <c r="A771" s="7">
        <v>45286</v>
      </c>
      <c r="B771" s="526">
        <v>28040</v>
      </c>
      <c r="C771" s="526" t="s">
        <v>34</v>
      </c>
      <c r="D771" t="s">
        <v>18</v>
      </c>
      <c r="F771" s="240">
        <v>60</v>
      </c>
      <c r="G771" s="2">
        <f t="shared" si="11"/>
        <v>28.399999999999963</v>
      </c>
      <c r="J771" s="526"/>
      <c r="L771" s="26"/>
    </row>
    <row r="772" spans="1:12">
      <c r="A772" s="7">
        <v>45286</v>
      </c>
      <c r="B772" s="526">
        <v>28040</v>
      </c>
      <c r="C772" s="526" t="s">
        <v>34</v>
      </c>
      <c r="D772" t="s">
        <v>19</v>
      </c>
      <c r="F772" s="240">
        <v>5</v>
      </c>
      <c r="G772" s="2">
        <f t="shared" si="11"/>
        <v>23.399999999999963</v>
      </c>
      <c r="J772" s="525"/>
      <c r="L772" s="26"/>
    </row>
    <row r="773" spans="1:12">
      <c r="A773" s="7">
        <v>45357</v>
      </c>
      <c r="B773" s="526">
        <v>28478</v>
      </c>
      <c r="C773" s="526" t="s">
        <v>34</v>
      </c>
      <c r="D773" t="s">
        <v>16</v>
      </c>
      <c r="F773" s="26">
        <v>18.399999999999999</v>
      </c>
      <c r="G773" s="2">
        <f t="shared" si="11"/>
        <v>4.9999999999999645</v>
      </c>
      <c r="J773" s="525"/>
      <c r="L773" s="26"/>
    </row>
    <row r="774" spans="1:12">
      <c r="A774" s="7">
        <v>45357</v>
      </c>
      <c r="B774" s="526">
        <v>28478</v>
      </c>
      <c r="C774" s="526" t="s">
        <v>34</v>
      </c>
      <c r="D774" t="s">
        <v>17</v>
      </c>
      <c r="F774" s="26">
        <v>5</v>
      </c>
      <c r="G774" s="2">
        <f t="shared" si="11"/>
        <v>-3.5527136788005009E-14</v>
      </c>
      <c r="J774" s="525"/>
      <c r="L774" s="26"/>
    </row>
    <row r="775" spans="1:12">
      <c r="A775" s="44">
        <v>45322</v>
      </c>
      <c r="B775" s="525" t="s">
        <v>14</v>
      </c>
      <c r="C775" s="525" t="s">
        <v>15</v>
      </c>
      <c r="D775" t="s">
        <v>16</v>
      </c>
      <c r="E775" s="26">
        <v>20.5</v>
      </c>
      <c r="G775" s="2">
        <f t="shared" si="11"/>
        <v>20.499999999999964</v>
      </c>
      <c r="J775" s="526"/>
      <c r="L775" s="26"/>
    </row>
    <row r="776" spans="1:12">
      <c r="B776" s="526"/>
      <c r="C776" s="526"/>
      <c r="D776" t="s">
        <v>17</v>
      </c>
      <c r="E776" s="26">
        <v>8.8000000000000007</v>
      </c>
      <c r="G776" s="2">
        <f t="shared" si="11"/>
        <v>29.299999999999965</v>
      </c>
      <c r="L776" s="240"/>
    </row>
    <row r="777" spans="1:12">
      <c r="B777" s="526"/>
      <c r="C777" s="526"/>
      <c r="D777" t="s">
        <v>18</v>
      </c>
      <c r="E777" s="240">
        <v>60</v>
      </c>
      <c r="G777" s="2">
        <f t="shared" si="11"/>
        <v>89.299999999999969</v>
      </c>
      <c r="L777" s="26"/>
    </row>
    <row r="778" spans="1:12">
      <c r="B778" s="526"/>
      <c r="C778" s="526"/>
      <c r="D778" t="s">
        <v>19</v>
      </c>
      <c r="E778" s="240">
        <v>5</v>
      </c>
      <c r="G778" s="2">
        <f t="shared" si="11"/>
        <v>94.299999999999969</v>
      </c>
    </row>
    <row r="779" spans="1:12">
      <c r="A779" s="7">
        <v>45300</v>
      </c>
      <c r="B779" s="526">
        <v>28122</v>
      </c>
      <c r="C779" s="526" t="s">
        <v>15</v>
      </c>
      <c r="D779" t="s">
        <v>18</v>
      </c>
      <c r="F779" s="240">
        <v>60</v>
      </c>
      <c r="G779" s="2">
        <f t="shared" si="11"/>
        <v>34.299999999999969</v>
      </c>
    </row>
    <row r="780" spans="1:12">
      <c r="A780" s="7">
        <v>45300</v>
      </c>
      <c r="B780" s="526">
        <v>28122</v>
      </c>
      <c r="C780" s="526" t="s">
        <v>15</v>
      </c>
      <c r="D780" t="s">
        <v>19</v>
      </c>
      <c r="F780" s="240">
        <v>5</v>
      </c>
      <c r="G780" s="2">
        <f t="shared" si="11"/>
        <v>29.299999999999969</v>
      </c>
    </row>
    <row r="781" spans="1:12">
      <c r="A781" s="7">
        <v>45357</v>
      </c>
      <c r="B781" s="526">
        <v>28478</v>
      </c>
      <c r="C781" s="526" t="s">
        <v>15</v>
      </c>
      <c r="D781" t="s">
        <v>16</v>
      </c>
      <c r="F781" s="26">
        <v>20.5</v>
      </c>
      <c r="G781" s="2">
        <f t="shared" si="11"/>
        <v>8.7999999999999687</v>
      </c>
    </row>
    <row r="782" spans="1:12">
      <c r="A782" s="7">
        <v>45357</v>
      </c>
      <c r="B782" s="526">
        <v>28478</v>
      </c>
      <c r="C782" s="526" t="s">
        <v>15</v>
      </c>
      <c r="D782" t="s">
        <v>17</v>
      </c>
      <c r="F782" s="26">
        <v>8.8000000000000007</v>
      </c>
      <c r="G782" s="2">
        <f t="shared" si="11"/>
        <v>-3.1974423109204508E-14</v>
      </c>
    </row>
    <row r="783" spans="1:12">
      <c r="A783" s="88">
        <v>45351</v>
      </c>
      <c r="B783" s="525" t="s">
        <v>14</v>
      </c>
      <c r="C783" s="525" t="s">
        <v>20</v>
      </c>
      <c r="D783" t="s">
        <v>16</v>
      </c>
      <c r="E783" s="240">
        <v>21.3</v>
      </c>
      <c r="G783" s="2">
        <f t="shared" si="11"/>
        <v>21.299999999999969</v>
      </c>
    </row>
    <row r="784" spans="1:12">
      <c r="A784" s="86"/>
      <c r="B784" s="526"/>
      <c r="C784" s="526"/>
      <c r="D784" t="s">
        <v>17</v>
      </c>
      <c r="E784" s="240">
        <v>5</v>
      </c>
      <c r="G784" s="2">
        <f t="shared" si="11"/>
        <v>26.299999999999969</v>
      </c>
    </row>
    <row r="785" spans="1:8">
      <c r="A785" s="86"/>
      <c r="B785" s="526"/>
      <c r="C785" s="526"/>
      <c r="D785" t="s">
        <v>18</v>
      </c>
      <c r="E785" s="240">
        <v>58</v>
      </c>
      <c r="G785" s="2">
        <f t="shared" si="11"/>
        <v>84.299999999999969</v>
      </c>
    </row>
    <row r="786" spans="1:8">
      <c r="A786" s="86"/>
      <c r="B786" s="526"/>
      <c r="C786" s="526"/>
      <c r="D786" t="s">
        <v>19</v>
      </c>
      <c r="E786" s="240">
        <v>5</v>
      </c>
      <c r="G786" s="2">
        <f t="shared" si="11"/>
        <v>89.299999999999969</v>
      </c>
    </row>
    <row r="787" spans="1:8">
      <c r="A787" s="7">
        <v>45376</v>
      </c>
      <c r="B787" s="526">
        <v>28677</v>
      </c>
      <c r="C787" s="526" t="s">
        <v>20</v>
      </c>
      <c r="D787" t="s">
        <v>16</v>
      </c>
      <c r="F787" s="240">
        <v>21.3</v>
      </c>
      <c r="G787" s="2">
        <f t="shared" si="11"/>
        <v>67.999999999999972</v>
      </c>
    </row>
    <row r="788" spans="1:8">
      <c r="A788" s="7">
        <v>45376</v>
      </c>
      <c r="B788" s="526">
        <v>28677</v>
      </c>
      <c r="C788" s="526" t="s">
        <v>20</v>
      </c>
      <c r="D788" t="s">
        <v>17</v>
      </c>
      <c r="F788" s="240">
        <v>5</v>
      </c>
      <c r="G788" s="2">
        <f t="shared" si="11"/>
        <v>62.999999999999972</v>
      </c>
      <c r="H788" s="37"/>
    </row>
    <row r="789" spans="1:8">
      <c r="A789" s="7">
        <v>45376</v>
      </c>
      <c r="B789" s="526">
        <v>28677</v>
      </c>
      <c r="C789" s="526" t="s">
        <v>20</v>
      </c>
      <c r="D789" t="s">
        <v>18</v>
      </c>
      <c r="F789" s="240">
        <v>58</v>
      </c>
      <c r="G789" s="2">
        <f t="shared" si="11"/>
        <v>4.9999999999999716</v>
      </c>
    </row>
    <row r="790" spans="1:8">
      <c r="A790" s="7">
        <v>45376</v>
      </c>
      <c r="B790" s="526">
        <v>28677</v>
      </c>
      <c r="C790" s="526" t="s">
        <v>20</v>
      </c>
      <c r="D790" t="s">
        <v>19</v>
      </c>
      <c r="F790" s="240">
        <v>5</v>
      </c>
      <c r="G790" s="2">
        <f t="shared" si="11"/>
        <v>-2.8421709430404007E-14</v>
      </c>
    </row>
    <row r="791" spans="1:8">
      <c r="A791" s="44">
        <v>45382</v>
      </c>
      <c r="B791" s="525" t="s">
        <v>14</v>
      </c>
      <c r="C791" s="525" t="s">
        <v>23</v>
      </c>
      <c r="D791" t="s">
        <v>16</v>
      </c>
      <c r="E791" s="240">
        <v>20.6</v>
      </c>
      <c r="G791" s="2">
        <f t="shared" si="11"/>
        <v>20.599999999999973</v>
      </c>
    </row>
    <row r="792" spans="1:8">
      <c r="B792" s="526"/>
      <c r="C792" s="526"/>
      <c r="D792" t="s">
        <v>17</v>
      </c>
      <c r="E792" s="240">
        <v>5</v>
      </c>
      <c r="G792" s="2">
        <f t="shared" si="11"/>
        <v>25.599999999999973</v>
      </c>
    </row>
    <row r="793" spans="1:8">
      <c r="B793" s="526"/>
      <c r="C793" s="526"/>
      <c r="D793" t="s">
        <v>18</v>
      </c>
      <c r="E793" s="240">
        <v>60</v>
      </c>
      <c r="G793" s="2">
        <f t="shared" si="11"/>
        <v>85.599999999999966</v>
      </c>
    </row>
    <row r="794" spans="1:8">
      <c r="B794" s="526"/>
      <c r="C794" s="526"/>
      <c r="D794" t="s">
        <v>19</v>
      </c>
      <c r="E794" s="240">
        <v>5</v>
      </c>
      <c r="G794" s="2">
        <f t="shared" si="11"/>
        <v>90.599999999999966</v>
      </c>
    </row>
    <row r="795" spans="1:8">
      <c r="A795" s="7">
        <v>45427</v>
      </c>
      <c r="B795" s="526">
        <v>28868</v>
      </c>
      <c r="C795" s="526" t="s">
        <v>23</v>
      </c>
      <c r="D795" t="s">
        <v>18</v>
      </c>
      <c r="F795" s="240">
        <v>60</v>
      </c>
      <c r="G795" s="2">
        <f t="shared" si="11"/>
        <v>30.599999999999966</v>
      </c>
    </row>
    <row r="796" spans="1:8">
      <c r="A796" s="7">
        <v>45427</v>
      </c>
      <c r="B796" s="526">
        <v>28868</v>
      </c>
      <c r="C796" s="526" t="s">
        <v>23</v>
      </c>
      <c r="D796" t="s">
        <v>19</v>
      </c>
      <c r="F796" s="240">
        <v>5</v>
      </c>
      <c r="G796" s="2">
        <f t="shared" si="11"/>
        <v>25.599999999999966</v>
      </c>
    </row>
    <row r="797" spans="1:8">
      <c r="A797" s="7">
        <v>45483</v>
      </c>
      <c r="B797" s="526">
        <v>29303</v>
      </c>
      <c r="C797" s="526" t="s">
        <v>23</v>
      </c>
      <c r="D797" t="s">
        <v>16</v>
      </c>
      <c r="F797" s="240">
        <v>20.6</v>
      </c>
      <c r="G797" s="2">
        <f t="shared" si="11"/>
        <v>4.9999999999999645</v>
      </c>
    </row>
    <row r="798" spans="1:8">
      <c r="A798" s="7">
        <v>45483</v>
      </c>
      <c r="B798" s="526">
        <v>29303</v>
      </c>
      <c r="C798" s="526" t="s">
        <v>23</v>
      </c>
      <c r="D798" t="s">
        <v>17</v>
      </c>
      <c r="F798" s="240">
        <v>5</v>
      </c>
      <c r="G798" s="2">
        <f t="shared" si="11"/>
        <v>-3.5527136788005009E-14</v>
      </c>
    </row>
    <row r="799" spans="1:8">
      <c r="A799" s="44">
        <v>45412</v>
      </c>
      <c r="B799" s="525" t="s">
        <v>14</v>
      </c>
      <c r="C799" s="525" t="s">
        <v>24</v>
      </c>
      <c r="D799" t="s">
        <v>16</v>
      </c>
      <c r="E799" s="240">
        <v>20.5</v>
      </c>
      <c r="G799" s="2">
        <f t="shared" si="11"/>
        <v>20.499999999999964</v>
      </c>
    </row>
    <row r="800" spans="1:8">
      <c r="B800" s="526"/>
      <c r="C800" s="526"/>
      <c r="D800" t="s">
        <v>17</v>
      </c>
      <c r="E800" s="240">
        <v>5</v>
      </c>
      <c r="G800" s="2">
        <f t="shared" si="11"/>
        <v>25.499999999999964</v>
      </c>
    </row>
    <row r="801" spans="1:13">
      <c r="B801" s="526"/>
      <c r="C801" s="526"/>
      <c r="D801" t="s">
        <v>18</v>
      </c>
      <c r="E801" s="240">
        <v>60</v>
      </c>
      <c r="G801" s="2">
        <f t="shared" si="11"/>
        <v>85.499999999999972</v>
      </c>
      <c r="J801" s="525"/>
      <c r="M801" s="240"/>
    </row>
    <row r="802" spans="1:13">
      <c r="B802" s="526"/>
      <c r="C802" s="526"/>
      <c r="D802" t="s">
        <v>19</v>
      </c>
      <c r="E802" s="240">
        <v>5</v>
      </c>
      <c r="G802" s="2">
        <f t="shared" si="11"/>
        <v>90.499999999999972</v>
      </c>
      <c r="J802" s="526"/>
      <c r="M802" s="240"/>
    </row>
    <row r="803" spans="1:13">
      <c r="A803" s="7">
        <v>45427</v>
      </c>
      <c r="B803" s="526">
        <v>28868</v>
      </c>
      <c r="C803" s="526" t="s">
        <v>24</v>
      </c>
      <c r="D803" t="s">
        <v>18</v>
      </c>
      <c r="F803" s="240">
        <v>60</v>
      </c>
      <c r="G803" s="2">
        <f t="shared" si="11"/>
        <v>30.499999999999972</v>
      </c>
      <c r="J803" s="525"/>
      <c r="M803" s="240"/>
    </row>
    <row r="804" spans="1:13">
      <c r="A804" s="7">
        <v>45427</v>
      </c>
      <c r="B804" s="526">
        <v>28868</v>
      </c>
      <c r="C804" s="526" t="s">
        <v>24</v>
      </c>
      <c r="D804" t="s">
        <v>19</v>
      </c>
      <c r="F804" s="240">
        <v>5</v>
      </c>
      <c r="G804" s="2">
        <f t="shared" si="11"/>
        <v>25.499999999999972</v>
      </c>
      <c r="J804" s="526"/>
      <c r="M804" s="240"/>
    </row>
    <row r="805" spans="1:13">
      <c r="A805" s="7">
        <v>45483</v>
      </c>
      <c r="B805" s="526">
        <v>29303</v>
      </c>
      <c r="C805" s="526" t="s">
        <v>24</v>
      </c>
      <c r="D805" t="s">
        <v>16</v>
      </c>
      <c r="F805" s="240">
        <v>20.5</v>
      </c>
      <c r="G805" s="2">
        <f t="shared" si="11"/>
        <v>4.9999999999999716</v>
      </c>
      <c r="J805" s="526"/>
      <c r="M805" s="240"/>
    </row>
    <row r="806" spans="1:13">
      <c r="A806" s="7">
        <v>45483</v>
      </c>
      <c r="B806" s="526">
        <v>29303</v>
      </c>
      <c r="C806" s="526" t="s">
        <v>24</v>
      </c>
      <c r="D806" t="s">
        <v>17</v>
      </c>
      <c r="F806" s="240">
        <v>5</v>
      </c>
      <c r="G806" s="2">
        <f t="shared" si="11"/>
        <v>-2.8421709430404007E-14</v>
      </c>
      <c r="J806" s="526"/>
      <c r="M806" s="240"/>
    </row>
    <row r="807" spans="1:13">
      <c r="A807" s="44">
        <v>45443</v>
      </c>
      <c r="B807" s="525" t="s">
        <v>14</v>
      </c>
      <c r="C807" s="525" t="s">
        <v>25</v>
      </c>
      <c r="D807" t="s">
        <v>16</v>
      </c>
      <c r="E807" s="240">
        <v>18.600000000000001</v>
      </c>
      <c r="G807" s="2">
        <f t="shared" si="11"/>
        <v>18.599999999999973</v>
      </c>
      <c r="J807" s="525"/>
      <c r="M807" s="240"/>
    </row>
    <row r="808" spans="1:13">
      <c r="B808" s="526"/>
      <c r="C808" s="526"/>
      <c r="D808" t="s">
        <v>17</v>
      </c>
      <c r="E808" s="240">
        <v>5</v>
      </c>
      <c r="G808" s="2">
        <f t="shared" si="11"/>
        <v>23.599999999999973</v>
      </c>
      <c r="J808" s="526"/>
      <c r="M808" s="240"/>
    </row>
    <row r="809" spans="1:13">
      <c r="B809" s="526"/>
      <c r="C809" s="526"/>
      <c r="D809" t="s">
        <v>18</v>
      </c>
      <c r="E809" s="240">
        <v>60</v>
      </c>
      <c r="G809" s="2">
        <f t="shared" si="11"/>
        <v>83.599999999999966</v>
      </c>
      <c r="J809" s="526"/>
      <c r="L809" s="240"/>
    </row>
    <row r="810" spans="1:13">
      <c r="B810" s="526"/>
      <c r="C810" s="526"/>
      <c r="D810" t="s">
        <v>19</v>
      </c>
      <c r="E810" s="240">
        <v>5</v>
      </c>
      <c r="G810" s="2">
        <f t="shared" si="11"/>
        <v>88.599999999999966</v>
      </c>
      <c r="J810" s="526"/>
      <c r="L810" s="240"/>
    </row>
    <row r="811" spans="1:13">
      <c r="B811" s="526"/>
      <c r="C811" s="526"/>
      <c r="D811" t="s">
        <v>289</v>
      </c>
      <c r="E811" s="2">
        <v>10</v>
      </c>
      <c r="G811" s="2">
        <f t="shared" si="11"/>
        <v>98.599999999999966</v>
      </c>
      <c r="J811" s="526"/>
      <c r="M811" s="2"/>
    </row>
    <row r="812" spans="1:13">
      <c r="A812" s="7">
        <v>45483</v>
      </c>
      <c r="B812" s="526">
        <v>29303</v>
      </c>
      <c r="C812" s="526" t="s">
        <v>25</v>
      </c>
      <c r="D812" t="s">
        <v>16</v>
      </c>
      <c r="F812" s="2">
        <v>18.600000000000001</v>
      </c>
      <c r="G812" s="2">
        <f t="shared" si="11"/>
        <v>79.999999999999972</v>
      </c>
      <c r="J812" s="526"/>
      <c r="M812" s="2"/>
    </row>
    <row r="813" spans="1:13">
      <c r="A813" s="7">
        <v>45483</v>
      </c>
      <c r="B813" s="526">
        <v>29303</v>
      </c>
      <c r="C813" s="526" t="s">
        <v>25</v>
      </c>
      <c r="D813" t="s">
        <v>17</v>
      </c>
      <c r="F813" s="2">
        <v>5</v>
      </c>
      <c r="G813" s="2">
        <f t="shared" si="11"/>
        <v>74.999999999999972</v>
      </c>
      <c r="J813" s="526"/>
      <c r="M813" s="2"/>
    </row>
    <row r="814" spans="1:13">
      <c r="A814" s="7">
        <v>45483</v>
      </c>
      <c r="B814" s="526">
        <v>29303</v>
      </c>
      <c r="C814" s="526" t="s">
        <v>25</v>
      </c>
      <c r="D814" t="s">
        <v>289</v>
      </c>
      <c r="F814" s="2">
        <v>10</v>
      </c>
      <c r="G814" s="2">
        <f t="shared" si="11"/>
        <v>64.999999999999972</v>
      </c>
      <c r="J814" s="526"/>
      <c r="M814" s="2"/>
    </row>
    <row r="815" spans="1:13">
      <c r="A815" s="7">
        <v>45492</v>
      </c>
      <c r="B815" s="526">
        <v>29370</v>
      </c>
      <c r="C815" s="526" t="s">
        <v>25</v>
      </c>
      <c r="D815" t="s">
        <v>18</v>
      </c>
      <c r="F815" s="240">
        <v>60</v>
      </c>
      <c r="G815" s="2">
        <f t="shared" si="11"/>
        <v>4.9999999999999716</v>
      </c>
      <c r="J815" s="526"/>
      <c r="M815" s="2"/>
    </row>
    <row r="816" spans="1:13">
      <c r="A816" s="7">
        <v>45492</v>
      </c>
      <c r="B816" s="526">
        <v>29370</v>
      </c>
      <c r="C816" s="526" t="s">
        <v>25</v>
      </c>
      <c r="D816" t="s">
        <v>19</v>
      </c>
      <c r="F816" s="240">
        <v>5</v>
      </c>
      <c r="G816" s="2">
        <f t="shared" si="11"/>
        <v>-2.8421709430404007E-14</v>
      </c>
      <c r="J816" s="526"/>
      <c r="M816" s="2"/>
    </row>
    <row r="817" spans="1:14">
      <c r="A817" s="88">
        <v>45473</v>
      </c>
      <c r="B817" s="525" t="s">
        <v>14</v>
      </c>
      <c r="C817" s="525" t="s">
        <v>26</v>
      </c>
      <c r="D817" t="s">
        <v>16</v>
      </c>
      <c r="E817" s="240">
        <v>18.100000000000001</v>
      </c>
      <c r="G817" s="2">
        <f t="shared" si="11"/>
        <v>18.099999999999973</v>
      </c>
      <c r="J817" s="525"/>
      <c r="L817" s="240"/>
    </row>
    <row r="818" spans="1:14">
      <c r="A818" s="86"/>
      <c r="B818" s="526"/>
      <c r="C818" s="526"/>
      <c r="D818" t="s">
        <v>17</v>
      </c>
      <c r="E818" s="240">
        <v>7</v>
      </c>
      <c r="G818" s="2">
        <f t="shared" si="11"/>
        <v>25.099999999999973</v>
      </c>
      <c r="L818" s="240"/>
    </row>
    <row r="819" spans="1:14">
      <c r="A819" s="86"/>
      <c r="B819" s="526"/>
      <c r="C819" s="526"/>
      <c r="D819" t="s">
        <v>18</v>
      </c>
      <c r="E819" s="240">
        <v>60</v>
      </c>
      <c r="G819" s="2">
        <f t="shared" si="11"/>
        <v>85.099999999999966</v>
      </c>
      <c r="L819" s="37"/>
      <c r="M819" s="37"/>
      <c r="N819" s="37"/>
    </row>
    <row r="820" spans="1:14">
      <c r="A820" s="86"/>
      <c r="B820" s="526"/>
      <c r="C820" s="526"/>
      <c r="D820" t="s">
        <v>19</v>
      </c>
      <c r="E820" s="240">
        <v>5</v>
      </c>
      <c r="G820" s="2">
        <f t="shared" si="11"/>
        <v>90.099999999999966</v>
      </c>
    </row>
    <row r="821" spans="1:14">
      <c r="A821" s="7">
        <v>45492</v>
      </c>
      <c r="B821" s="526">
        <v>29370</v>
      </c>
      <c r="C821" s="526" t="s">
        <v>26</v>
      </c>
      <c r="D821" t="s">
        <v>18</v>
      </c>
      <c r="F821" s="2">
        <v>60</v>
      </c>
      <c r="G821" s="2">
        <f t="shared" si="11"/>
        <v>30.099999999999966</v>
      </c>
    </row>
    <row r="822" spans="1:14">
      <c r="A822" s="7">
        <v>45492</v>
      </c>
      <c r="B822" s="526">
        <v>29370</v>
      </c>
      <c r="C822" s="526" t="s">
        <v>26</v>
      </c>
      <c r="D822" t="s">
        <v>19</v>
      </c>
      <c r="F822" s="2">
        <v>5</v>
      </c>
      <c r="G822" s="2">
        <f t="shared" si="11"/>
        <v>25.099999999999966</v>
      </c>
    </row>
    <row r="823" spans="1:14">
      <c r="A823" s="7">
        <v>45649</v>
      </c>
      <c r="B823" s="526">
        <v>30202</v>
      </c>
      <c r="C823" s="526" t="s">
        <v>26</v>
      </c>
      <c r="D823" t="s">
        <v>16</v>
      </c>
      <c r="F823" s="240">
        <v>18.100000000000001</v>
      </c>
      <c r="G823" s="2">
        <f t="shared" si="11"/>
        <v>6.9999999999999645</v>
      </c>
    </row>
    <row r="824" spans="1:14">
      <c r="A824" s="7">
        <v>45649</v>
      </c>
      <c r="B824" s="526">
        <v>30202</v>
      </c>
      <c r="C824" s="526" t="s">
        <v>26</v>
      </c>
      <c r="D824" t="s">
        <v>17</v>
      </c>
      <c r="F824" s="240">
        <v>7</v>
      </c>
      <c r="G824" s="2">
        <f t="shared" si="11"/>
        <v>-3.5527136788005009E-14</v>
      </c>
    </row>
    <row r="825" spans="1:14">
      <c r="A825" s="44">
        <v>45504</v>
      </c>
      <c r="B825" s="525" t="s">
        <v>14</v>
      </c>
      <c r="C825" s="525" t="s">
        <v>27</v>
      </c>
      <c r="D825" t="s">
        <v>16</v>
      </c>
      <c r="E825" s="265">
        <v>17.8</v>
      </c>
      <c r="G825" s="2">
        <f t="shared" si="11"/>
        <v>17.799999999999965</v>
      </c>
    </row>
    <row r="826" spans="1:14">
      <c r="B826" s="526"/>
      <c r="C826" s="526"/>
      <c r="D826" t="s">
        <v>17</v>
      </c>
      <c r="E826" s="265">
        <v>7</v>
      </c>
      <c r="G826" s="2">
        <f t="shared" si="11"/>
        <v>24.799999999999965</v>
      </c>
    </row>
    <row r="827" spans="1:14">
      <c r="B827" s="526"/>
      <c r="C827" s="526"/>
      <c r="D827" t="s">
        <v>18</v>
      </c>
      <c r="E827" s="265">
        <v>60</v>
      </c>
      <c r="G827" s="2">
        <f t="shared" ref="G827:G890" si="12">+G826+E827-F827</f>
        <v>84.799999999999969</v>
      </c>
    </row>
    <row r="828" spans="1:14">
      <c r="B828" s="526"/>
      <c r="C828" s="526"/>
      <c r="D828" t="s">
        <v>19</v>
      </c>
      <c r="E828" s="265">
        <v>5</v>
      </c>
      <c r="G828" s="2">
        <f t="shared" si="12"/>
        <v>89.799999999999969</v>
      </c>
    </row>
    <row r="829" spans="1:14">
      <c r="B829" s="526"/>
      <c r="C829" s="526"/>
      <c r="D829" t="s">
        <v>202</v>
      </c>
      <c r="E829" s="2">
        <v>102.5</v>
      </c>
      <c r="G829" s="2">
        <f t="shared" si="12"/>
        <v>192.29999999999995</v>
      </c>
    </row>
    <row r="830" spans="1:14">
      <c r="B830" s="526"/>
      <c r="C830" s="526"/>
      <c r="D830" s="67" t="s">
        <v>80</v>
      </c>
      <c r="E830" s="67">
        <v>250</v>
      </c>
      <c r="G830" s="2">
        <f t="shared" si="12"/>
        <v>442.29999999999995</v>
      </c>
    </row>
    <row r="831" spans="1:14">
      <c r="A831" s="7">
        <v>45538</v>
      </c>
      <c r="B831" s="526">
        <v>29613</v>
      </c>
      <c r="C831" s="526" t="s">
        <v>27</v>
      </c>
      <c r="D831" t="s">
        <v>18</v>
      </c>
      <c r="E831" s="240"/>
      <c r="F831" s="240">
        <v>60</v>
      </c>
      <c r="G831" s="2">
        <f t="shared" si="12"/>
        <v>382.29999999999995</v>
      </c>
    </row>
    <row r="832" spans="1:14">
      <c r="A832" s="7">
        <v>45538</v>
      </c>
      <c r="B832" s="526">
        <v>29613</v>
      </c>
      <c r="C832" s="526" t="s">
        <v>27</v>
      </c>
      <c r="D832" t="s">
        <v>19</v>
      </c>
      <c r="E832" s="240"/>
      <c r="F832" s="240">
        <v>5</v>
      </c>
      <c r="G832" s="2">
        <f t="shared" si="12"/>
        <v>377.29999999999995</v>
      </c>
    </row>
    <row r="833" spans="1:12">
      <c r="A833" s="7">
        <v>45492</v>
      </c>
      <c r="B833" s="526">
        <v>29371</v>
      </c>
      <c r="C833" s="526" t="s">
        <v>27</v>
      </c>
      <c r="D833" t="s">
        <v>80</v>
      </c>
      <c r="E833" s="240"/>
      <c r="F833" s="240">
        <v>250</v>
      </c>
      <c r="G833" s="2">
        <f t="shared" si="12"/>
        <v>127.29999999999995</v>
      </c>
    </row>
    <row r="834" spans="1:12">
      <c r="A834" s="7">
        <v>45649</v>
      </c>
      <c r="B834" s="526">
        <v>30202</v>
      </c>
      <c r="C834" s="526" t="s">
        <v>27</v>
      </c>
      <c r="D834" t="s">
        <v>16</v>
      </c>
      <c r="E834" s="240"/>
      <c r="F834" s="265">
        <v>17.8</v>
      </c>
      <c r="G834" s="2">
        <f t="shared" si="12"/>
        <v>109.49999999999996</v>
      </c>
    </row>
    <row r="835" spans="1:12">
      <c r="A835" s="7">
        <v>45649</v>
      </c>
      <c r="B835" s="526">
        <v>30202</v>
      </c>
      <c r="C835" s="526" t="s">
        <v>27</v>
      </c>
      <c r="D835" t="s">
        <v>17</v>
      </c>
      <c r="E835" s="240"/>
      <c r="F835" s="265">
        <v>7</v>
      </c>
      <c r="G835" s="2">
        <f t="shared" si="12"/>
        <v>102.49999999999996</v>
      </c>
    </row>
    <row r="836" spans="1:12">
      <c r="A836" s="7">
        <v>45742</v>
      </c>
      <c r="B836" s="526">
        <v>30830</v>
      </c>
      <c r="C836" s="526" t="s">
        <v>27</v>
      </c>
      <c r="D836" t="s">
        <v>202</v>
      </c>
      <c r="E836" s="240"/>
      <c r="F836" s="265">
        <v>102.5</v>
      </c>
      <c r="G836" s="2">
        <f t="shared" si="12"/>
        <v>0</v>
      </c>
    </row>
    <row r="837" spans="1:12">
      <c r="A837" s="44">
        <v>45535</v>
      </c>
      <c r="B837" s="525" t="s">
        <v>14</v>
      </c>
      <c r="C837" s="525" t="s">
        <v>81</v>
      </c>
      <c r="D837" t="s">
        <v>16</v>
      </c>
      <c r="E837" s="240">
        <v>17.8</v>
      </c>
      <c r="F837" s="240"/>
      <c r="G837" s="2">
        <f t="shared" si="12"/>
        <v>17.8</v>
      </c>
      <c r="J837" s="525"/>
      <c r="L837" s="240"/>
    </row>
    <row r="838" spans="1:12">
      <c r="B838" s="526"/>
      <c r="C838" s="526"/>
      <c r="D838" t="s">
        <v>17</v>
      </c>
      <c r="E838" s="240">
        <v>7</v>
      </c>
      <c r="F838" s="240"/>
      <c r="G838" s="2">
        <f t="shared" si="12"/>
        <v>24.8</v>
      </c>
      <c r="J838" s="526"/>
      <c r="L838" s="240"/>
    </row>
    <row r="839" spans="1:12">
      <c r="B839" s="526"/>
      <c r="C839" s="526"/>
      <c r="D839" t="s">
        <v>18</v>
      </c>
      <c r="E839" s="240">
        <v>60</v>
      </c>
      <c r="F839" s="240"/>
      <c r="G839" s="2">
        <f t="shared" si="12"/>
        <v>84.8</v>
      </c>
      <c r="J839" s="525"/>
      <c r="L839" s="265"/>
    </row>
    <row r="840" spans="1:12">
      <c r="B840" s="526"/>
      <c r="C840" s="526"/>
      <c r="D840" t="s">
        <v>19</v>
      </c>
      <c r="E840" s="240">
        <v>5</v>
      </c>
      <c r="F840" s="240"/>
      <c r="G840" s="2">
        <f t="shared" si="12"/>
        <v>89.8</v>
      </c>
      <c r="J840" s="526"/>
      <c r="L840" s="265"/>
    </row>
    <row r="841" spans="1:12">
      <c r="A841" s="7">
        <v>45538</v>
      </c>
      <c r="B841" s="526">
        <v>29613</v>
      </c>
      <c r="C841" s="526" t="s">
        <v>81</v>
      </c>
      <c r="D841" t="s">
        <v>18</v>
      </c>
      <c r="E841" s="240"/>
      <c r="F841" s="240">
        <v>60</v>
      </c>
      <c r="G841" s="2">
        <f t="shared" si="12"/>
        <v>29.799999999999997</v>
      </c>
      <c r="J841" s="525"/>
      <c r="L841" s="240"/>
    </row>
    <row r="842" spans="1:12">
      <c r="A842" s="7">
        <v>45538</v>
      </c>
      <c r="B842" s="526">
        <v>29613</v>
      </c>
      <c r="C842" s="526" t="s">
        <v>81</v>
      </c>
      <c r="D842" t="s">
        <v>19</v>
      </c>
      <c r="E842" s="240"/>
      <c r="F842" s="240">
        <v>5</v>
      </c>
      <c r="G842" s="2">
        <f t="shared" si="12"/>
        <v>24.799999999999997</v>
      </c>
      <c r="J842" s="526"/>
      <c r="L842" s="240"/>
    </row>
    <row r="843" spans="1:12">
      <c r="A843" s="7">
        <v>45649</v>
      </c>
      <c r="B843" s="526">
        <v>30202</v>
      </c>
      <c r="C843" s="526" t="s">
        <v>81</v>
      </c>
      <c r="D843" t="s">
        <v>16</v>
      </c>
      <c r="E843" s="240"/>
      <c r="F843" s="240">
        <v>17.8</v>
      </c>
      <c r="G843" s="2">
        <f t="shared" si="12"/>
        <v>6.9999999999999964</v>
      </c>
      <c r="J843" s="526"/>
      <c r="L843" s="240"/>
    </row>
    <row r="844" spans="1:12">
      <c r="A844" s="7">
        <v>45649</v>
      </c>
      <c r="B844" s="526">
        <v>30202</v>
      </c>
      <c r="C844" s="526" t="s">
        <v>81</v>
      </c>
      <c r="D844" t="s">
        <v>17</v>
      </c>
      <c r="E844" s="240"/>
      <c r="F844" s="240">
        <v>7</v>
      </c>
      <c r="G844" s="2">
        <f t="shared" si="12"/>
        <v>0</v>
      </c>
      <c r="J844" s="526"/>
      <c r="L844" s="240"/>
    </row>
    <row r="845" spans="1:12">
      <c r="A845" s="88">
        <v>45565</v>
      </c>
      <c r="B845" s="525" t="s">
        <v>14</v>
      </c>
      <c r="C845" s="525" t="s">
        <v>53</v>
      </c>
      <c r="D845" t="s">
        <v>16</v>
      </c>
      <c r="E845" s="240">
        <v>17.899999999999999</v>
      </c>
      <c r="G845" s="2">
        <f t="shared" si="12"/>
        <v>17.899999999999999</v>
      </c>
      <c r="L845" s="240"/>
    </row>
    <row r="846" spans="1:12">
      <c r="A846" s="86"/>
      <c r="B846" s="526"/>
      <c r="C846" s="526"/>
      <c r="D846" t="s">
        <v>17</v>
      </c>
      <c r="E846" s="240">
        <v>5</v>
      </c>
      <c r="G846" s="2">
        <f t="shared" si="12"/>
        <v>22.9</v>
      </c>
      <c r="J846" s="526"/>
      <c r="L846" s="240"/>
    </row>
    <row r="847" spans="1:12">
      <c r="A847" s="86"/>
      <c r="B847" s="526"/>
      <c r="C847" s="526"/>
      <c r="D847" t="s">
        <v>18</v>
      </c>
      <c r="E847" s="240">
        <v>60</v>
      </c>
      <c r="G847" s="2">
        <f t="shared" si="12"/>
        <v>82.9</v>
      </c>
      <c r="J847" s="525"/>
      <c r="L847" s="240"/>
    </row>
    <row r="848" spans="1:12">
      <c r="A848" s="86"/>
      <c r="B848" s="526"/>
      <c r="C848" s="526"/>
      <c r="D848" t="s">
        <v>19</v>
      </c>
      <c r="E848" s="240">
        <v>5</v>
      </c>
      <c r="G848" s="2">
        <f t="shared" si="12"/>
        <v>87.9</v>
      </c>
      <c r="J848" s="526"/>
      <c r="L848" s="240"/>
    </row>
    <row r="849" spans="1:12">
      <c r="A849" s="7">
        <v>45577</v>
      </c>
      <c r="B849" s="526">
        <v>29790</v>
      </c>
      <c r="C849" s="526" t="s">
        <v>53</v>
      </c>
      <c r="D849" t="s">
        <v>18</v>
      </c>
      <c r="F849" s="2">
        <v>60</v>
      </c>
      <c r="G849" s="2">
        <f t="shared" si="12"/>
        <v>27.900000000000006</v>
      </c>
      <c r="J849" s="525"/>
      <c r="L849" s="240"/>
    </row>
    <row r="850" spans="1:12">
      <c r="A850" s="7">
        <v>45577</v>
      </c>
      <c r="B850" s="526">
        <v>29790</v>
      </c>
      <c r="C850" s="526" t="s">
        <v>53</v>
      </c>
      <c r="D850" t="s">
        <v>19</v>
      </c>
      <c r="F850" s="2">
        <v>5</v>
      </c>
      <c r="G850" s="2">
        <f t="shared" si="12"/>
        <v>22.900000000000006</v>
      </c>
      <c r="J850" s="526"/>
      <c r="L850" s="240"/>
    </row>
    <row r="851" spans="1:12">
      <c r="A851" s="7">
        <v>45649</v>
      </c>
      <c r="B851" s="526">
        <v>30202</v>
      </c>
      <c r="C851" s="526" t="s">
        <v>53</v>
      </c>
      <c r="D851" t="s">
        <v>16</v>
      </c>
      <c r="F851" s="240">
        <v>17.899999999999999</v>
      </c>
      <c r="G851" s="2">
        <f t="shared" si="12"/>
        <v>5.0000000000000071</v>
      </c>
      <c r="J851" s="526"/>
      <c r="L851" s="240"/>
    </row>
    <row r="852" spans="1:12">
      <c r="A852" s="7">
        <v>45649</v>
      </c>
      <c r="B852" s="526">
        <v>30202</v>
      </c>
      <c r="C852" s="526" t="s">
        <v>53</v>
      </c>
      <c r="D852" t="s">
        <v>17</v>
      </c>
      <c r="F852" s="240">
        <v>5</v>
      </c>
      <c r="G852" s="2">
        <f t="shared" si="12"/>
        <v>7.1054273576010019E-15</v>
      </c>
      <c r="J852" s="526"/>
      <c r="L852" s="240"/>
    </row>
    <row r="853" spans="1:12">
      <c r="A853" s="88">
        <v>45596</v>
      </c>
      <c r="B853" s="525" t="s">
        <v>14</v>
      </c>
      <c r="C853" s="525" t="s">
        <v>30</v>
      </c>
      <c r="D853" t="s">
        <v>16</v>
      </c>
      <c r="E853" s="240">
        <v>15</v>
      </c>
      <c r="G853" s="2">
        <f t="shared" si="12"/>
        <v>15.000000000000007</v>
      </c>
      <c r="L853" s="37"/>
    </row>
    <row r="854" spans="1:12">
      <c r="A854" s="86"/>
      <c r="B854" s="526"/>
      <c r="C854" s="526"/>
      <c r="D854" t="s">
        <v>17</v>
      </c>
      <c r="E854" s="240">
        <v>7</v>
      </c>
      <c r="G854" s="2">
        <f t="shared" si="12"/>
        <v>22.000000000000007</v>
      </c>
    </row>
    <row r="855" spans="1:12">
      <c r="A855" s="86"/>
      <c r="B855" s="526"/>
      <c r="C855" s="526"/>
      <c r="D855" t="s">
        <v>18</v>
      </c>
      <c r="E855" s="240">
        <v>60</v>
      </c>
      <c r="G855" s="2">
        <f t="shared" si="12"/>
        <v>82</v>
      </c>
    </row>
    <row r="856" spans="1:12">
      <c r="A856" s="86"/>
      <c r="B856" s="526"/>
      <c r="C856" s="526"/>
      <c r="D856" t="s">
        <v>19</v>
      </c>
      <c r="E856" s="240">
        <v>5</v>
      </c>
      <c r="G856" s="2">
        <f t="shared" si="12"/>
        <v>87</v>
      </c>
    </row>
    <row r="857" spans="1:12">
      <c r="A857" s="7">
        <v>45649</v>
      </c>
      <c r="B857" s="526">
        <v>30201</v>
      </c>
      <c r="C857" s="526" t="s">
        <v>30</v>
      </c>
      <c r="D857" t="s">
        <v>18</v>
      </c>
      <c r="F857" s="2">
        <v>60</v>
      </c>
      <c r="G857" s="2">
        <f t="shared" si="12"/>
        <v>27</v>
      </c>
    </row>
    <row r="858" spans="1:12">
      <c r="A858" s="7">
        <v>45649</v>
      </c>
      <c r="B858" s="526">
        <v>30201</v>
      </c>
      <c r="C858" s="526" t="s">
        <v>30</v>
      </c>
      <c r="D858" t="s">
        <v>19</v>
      </c>
      <c r="F858" s="2">
        <v>5</v>
      </c>
      <c r="G858" s="2">
        <f t="shared" si="12"/>
        <v>22</v>
      </c>
    </row>
    <row r="859" spans="1:12">
      <c r="A859" s="7">
        <v>45649</v>
      </c>
      <c r="B859" s="526">
        <v>30202</v>
      </c>
      <c r="C859" s="526" t="s">
        <v>30</v>
      </c>
      <c r="D859" t="s">
        <v>16</v>
      </c>
      <c r="F859" s="240">
        <v>15</v>
      </c>
      <c r="G859" s="2">
        <f t="shared" si="12"/>
        <v>7</v>
      </c>
    </row>
    <row r="860" spans="1:12">
      <c r="A860" s="7">
        <v>45649</v>
      </c>
      <c r="B860" s="526">
        <v>30202</v>
      </c>
      <c r="C860" s="526" t="s">
        <v>30</v>
      </c>
      <c r="D860" t="s">
        <v>17</v>
      </c>
      <c r="F860" s="240">
        <v>7</v>
      </c>
      <c r="G860" s="2">
        <f t="shared" si="12"/>
        <v>0</v>
      </c>
    </row>
    <row r="861" spans="1:12">
      <c r="A861" s="88">
        <v>45626</v>
      </c>
      <c r="B861" s="525" t="s">
        <v>14</v>
      </c>
      <c r="C861" s="525" t="s">
        <v>83</v>
      </c>
      <c r="D861" t="s">
        <v>16</v>
      </c>
      <c r="E861" s="240">
        <v>14.9</v>
      </c>
      <c r="G861" s="2">
        <f t="shared" si="12"/>
        <v>14.9</v>
      </c>
    </row>
    <row r="862" spans="1:12">
      <c r="A862" s="86"/>
      <c r="B862" s="526"/>
      <c r="C862" s="526"/>
      <c r="D862" t="s">
        <v>17</v>
      </c>
      <c r="E862" s="240">
        <v>7</v>
      </c>
      <c r="G862" s="2">
        <f t="shared" si="12"/>
        <v>21.9</v>
      </c>
    </row>
    <row r="863" spans="1:12">
      <c r="A863" s="86"/>
      <c r="B863" s="526"/>
      <c r="C863" s="526"/>
      <c r="D863" t="s">
        <v>18</v>
      </c>
      <c r="E863" s="240">
        <v>60</v>
      </c>
      <c r="G863" s="2">
        <f t="shared" si="12"/>
        <v>81.900000000000006</v>
      </c>
    </row>
    <row r="864" spans="1:12">
      <c r="A864" s="86"/>
      <c r="B864" s="526"/>
      <c r="C864" s="526"/>
      <c r="D864" t="s">
        <v>19</v>
      </c>
      <c r="E864" s="240">
        <v>5</v>
      </c>
      <c r="G864" s="2">
        <f t="shared" si="12"/>
        <v>86.9</v>
      </c>
    </row>
    <row r="865" spans="1:11">
      <c r="A865" s="7">
        <v>45649</v>
      </c>
      <c r="B865" s="526">
        <v>30201</v>
      </c>
      <c r="C865" s="526" t="s">
        <v>83</v>
      </c>
      <c r="D865" t="s">
        <v>18</v>
      </c>
      <c r="F865" s="2">
        <v>60</v>
      </c>
      <c r="G865" s="2">
        <f t="shared" si="12"/>
        <v>26.900000000000006</v>
      </c>
    </row>
    <row r="866" spans="1:11">
      <c r="A866" s="7">
        <v>45649</v>
      </c>
      <c r="B866" s="526">
        <v>30201</v>
      </c>
      <c r="C866" s="526" t="s">
        <v>83</v>
      </c>
      <c r="D866" t="s">
        <v>19</v>
      </c>
      <c r="F866" s="2">
        <v>5</v>
      </c>
      <c r="G866" s="2">
        <f t="shared" si="12"/>
        <v>21.900000000000006</v>
      </c>
    </row>
    <row r="867" spans="1:11">
      <c r="A867" s="7">
        <v>45649</v>
      </c>
      <c r="B867" s="526">
        <v>30202</v>
      </c>
      <c r="C867" s="526" t="s">
        <v>83</v>
      </c>
      <c r="D867" t="s">
        <v>16</v>
      </c>
      <c r="F867" s="240">
        <v>14.9</v>
      </c>
      <c r="G867" s="2">
        <f t="shared" si="12"/>
        <v>7.0000000000000053</v>
      </c>
    </row>
    <row r="868" spans="1:11">
      <c r="A868" s="7">
        <v>45649</v>
      </c>
      <c r="B868" s="526">
        <v>30202</v>
      </c>
      <c r="C868" s="526" t="s">
        <v>83</v>
      </c>
      <c r="D868" t="s">
        <v>17</v>
      </c>
      <c r="F868" s="240">
        <v>7</v>
      </c>
      <c r="G868" s="2">
        <f t="shared" si="12"/>
        <v>0</v>
      </c>
    </row>
    <row r="869" spans="1:11">
      <c r="A869" s="44">
        <v>45657</v>
      </c>
      <c r="B869" s="525" t="s">
        <v>14</v>
      </c>
      <c r="C869" s="525" t="s">
        <v>34</v>
      </c>
      <c r="D869" t="s">
        <v>16</v>
      </c>
      <c r="E869" s="240">
        <v>12.5</v>
      </c>
      <c r="G869" s="2">
        <f t="shared" si="12"/>
        <v>12.5</v>
      </c>
    </row>
    <row r="870" spans="1:11">
      <c r="B870" s="526"/>
      <c r="C870" s="526"/>
      <c r="D870" t="s">
        <v>17</v>
      </c>
      <c r="E870" s="240">
        <v>3</v>
      </c>
      <c r="G870" s="2">
        <f t="shared" si="12"/>
        <v>15.5</v>
      </c>
    </row>
    <row r="871" spans="1:11">
      <c r="B871" s="526"/>
      <c r="C871" s="526"/>
      <c r="D871" t="s">
        <v>18</v>
      </c>
      <c r="E871" s="240">
        <v>60</v>
      </c>
      <c r="G871" s="2">
        <f t="shared" si="12"/>
        <v>75.5</v>
      </c>
    </row>
    <row r="872" spans="1:11">
      <c r="B872" s="526"/>
      <c r="C872" s="526"/>
      <c r="D872" t="s">
        <v>19</v>
      </c>
      <c r="E872" s="240">
        <v>5</v>
      </c>
      <c r="G872" s="2">
        <f t="shared" si="12"/>
        <v>80.5</v>
      </c>
    </row>
    <row r="873" spans="1:11">
      <c r="B873" s="526"/>
      <c r="C873" s="526"/>
      <c r="D873" t="s">
        <v>290</v>
      </c>
      <c r="E873" s="2">
        <v>60</v>
      </c>
      <c r="G873" s="2">
        <f t="shared" si="12"/>
        <v>140.5</v>
      </c>
    </row>
    <row r="874" spans="1:11">
      <c r="A874" s="7">
        <v>45657</v>
      </c>
      <c r="B874" s="526">
        <v>30248</v>
      </c>
      <c r="C874" s="526" t="s">
        <v>34</v>
      </c>
      <c r="D874" t="s">
        <v>290</v>
      </c>
      <c r="F874" s="2">
        <v>60</v>
      </c>
      <c r="G874" s="2">
        <f t="shared" si="12"/>
        <v>80.5</v>
      </c>
      <c r="I874" s="525"/>
      <c r="K874" s="2"/>
    </row>
    <row r="875" spans="1:11">
      <c r="A875" s="7">
        <v>45673</v>
      </c>
      <c r="B875" s="526">
        <v>30311</v>
      </c>
      <c r="C875" s="526" t="s">
        <v>34</v>
      </c>
      <c r="D875" t="s">
        <v>18</v>
      </c>
      <c r="F875" s="2">
        <v>60</v>
      </c>
      <c r="G875" s="2">
        <f t="shared" si="12"/>
        <v>20.5</v>
      </c>
      <c r="I875" s="525"/>
      <c r="K875" s="240"/>
    </row>
    <row r="876" spans="1:11">
      <c r="A876" s="7">
        <v>45673</v>
      </c>
      <c r="B876" s="526">
        <v>30311</v>
      </c>
      <c r="C876" s="526" t="s">
        <v>34</v>
      </c>
      <c r="D876" t="s">
        <v>19</v>
      </c>
      <c r="F876" s="2">
        <v>5</v>
      </c>
      <c r="G876" s="2">
        <f t="shared" si="12"/>
        <v>15.5</v>
      </c>
      <c r="I876" s="526"/>
      <c r="K876" s="240"/>
    </row>
    <row r="877" spans="1:11">
      <c r="A877" s="7">
        <v>45742</v>
      </c>
      <c r="B877" s="526">
        <v>30830</v>
      </c>
      <c r="C877" s="526" t="s">
        <v>34</v>
      </c>
      <c r="D877" t="s">
        <v>16</v>
      </c>
      <c r="F877" s="2">
        <v>12.5</v>
      </c>
      <c r="G877" s="2">
        <f t="shared" si="12"/>
        <v>3</v>
      </c>
      <c r="I877" s="526"/>
      <c r="K877" s="240"/>
    </row>
    <row r="878" spans="1:11">
      <c r="A878" s="7">
        <v>45742</v>
      </c>
      <c r="B878" s="526">
        <v>30830</v>
      </c>
      <c r="C878" s="526" t="s">
        <v>34</v>
      </c>
      <c r="D878" t="s">
        <v>17</v>
      </c>
      <c r="F878" s="2">
        <v>3</v>
      </c>
      <c r="G878" s="2">
        <f t="shared" si="12"/>
        <v>0</v>
      </c>
      <c r="I878" s="526"/>
      <c r="K878" s="240"/>
    </row>
    <row r="879" spans="1:11">
      <c r="A879" s="88">
        <v>45688</v>
      </c>
      <c r="B879" s="525" t="s">
        <v>14</v>
      </c>
      <c r="C879" s="525" t="s">
        <v>15</v>
      </c>
      <c r="D879" t="s">
        <v>16</v>
      </c>
      <c r="E879" s="240">
        <v>14.2</v>
      </c>
      <c r="G879" s="2">
        <f t="shared" si="12"/>
        <v>14.2</v>
      </c>
      <c r="I879" s="525"/>
      <c r="K879" s="240"/>
    </row>
    <row r="880" spans="1:11">
      <c r="A880" s="86"/>
      <c r="B880" s="526"/>
      <c r="C880" s="526"/>
      <c r="D880" t="s">
        <v>17</v>
      </c>
      <c r="E880" s="240">
        <v>3</v>
      </c>
      <c r="G880" s="2">
        <f t="shared" si="12"/>
        <v>17.2</v>
      </c>
      <c r="I880" s="526"/>
      <c r="K880" s="240"/>
    </row>
    <row r="881" spans="1:13">
      <c r="A881" s="86"/>
      <c r="B881" s="526"/>
      <c r="C881" s="526"/>
      <c r="D881" t="s">
        <v>18</v>
      </c>
      <c r="E881" s="240">
        <v>60</v>
      </c>
      <c r="G881" s="2">
        <f t="shared" si="12"/>
        <v>77.2</v>
      </c>
      <c r="I881" s="525"/>
      <c r="K881" s="2"/>
    </row>
    <row r="882" spans="1:13">
      <c r="A882" s="86"/>
      <c r="B882" s="526"/>
      <c r="C882" s="526"/>
      <c r="D882" t="s">
        <v>19</v>
      </c>
      <c r="E882" s="240">
        <v>5</v>
      </c>
      <c r="G882" s="2">
        <f t="shared" si="12"/>
        <v>82.2</v>
      </c>
      <c r="I882" s="526"/>
      <c r="K882" s="2"/>
    </row>
    <row r="883" spans="1:13">
      <c r="A883" s="7">
        <v>45694</v>
      </c>
      <c r="B883" s="526">
        <v>30437</v>
      </c>
      <c r="C883" s="526" t="s">
        <v>15</v>
      </c>
      <c r="D883" t="s">
        <v>18</v>
      </c>
      <c r="F883" s="2">
        <v>60</v>
      </c>
      <c r="G883" s="2">
        <f t="shared" si="12"/>
        <v>22.200000000000003</v>
      </c>
      <c r="I883" s="526"/>
      <c r="K883" s="2"/>
    </row>
    <row r="884" spans="1:13">
      <c r="A884" s="7">
        <v>45694</v>
      </c>
      <c r="B884" s="526">
        <v>30437</v>
      </c>
      <c r="C884" s="526" t="s">
        <v>15</v>
      </c>
      <c r="D884" t="s">
        <v>19</v>
      </c>
      <c r="F884" s="2">
        <v>5</v>
      </c>
      <c r="G884" s="2">
        <f t="shared" si="12"/>
        <v>17.200000000000003</v>
      </c>
      <c r="I884" s="526"/>
      <c r="K884" s="2"/>
    </row>
    <row r="885" spans="1:13">
      <c r="A885" s="7">
        <v>45742</v>
      </c>
      <c r="B885" s="526">
        <v>30830</v>
      </c>
      <c r="C885" s="526" t="s">
        <v>15</v>
      </c>
      <c r="D885" t="s">
        <v>16</v>
      </c>
      <c r="F885" s="2">
        <v>14.2</v>
      </c>
      <c r="G885" s="2">
        <f t="shared" si="12"/>
        <v>3.0000000000000036</v>
      </c>
      <c r="I885" s="526"/>
      <c r="K885" s="2"/>
    </row>
    <row r="886" spans="1:13">
      <c r="A886" s="7">
        <v>45742</v>
      </c>
      <c r="B886" s="526">
        <v>30830</v>
      </c>
      <c r="C886" s="526" t="s">
        <v>15</v>
      </c>
      <c r="D886" t="s">
        <v>17</v>
      </c>
      <c r="F886" s="2">
        <v>3</v>
      </c>
      <c r="G886" s="2">
        <f t="shared" si="12"/>
        <v>3.5527136788005009E-15</v>
      </c>
      <c r="I886" s="526"/>
      <c r="K886" s="2"/>
    </row>
    <row r="887" spans="1:13">
      <c r="A887" s="44">
        <v>45716</v>
      </c>
      <c r="B887" s="525" t="s">
        <v>14</v>
      </c>
      <c r="C887" s="525" t="s">
        <v>20</v>
      </c>
      <c r="D887" t="s">
        <v>16</v>
      </c>
      <c r="E887" s="2">
        <v>20.399999999999999</v>
      </c>
      <c r="G887" s="2">
        <f t="shared" si="12"/>
        <v>20.400000000000002</v>
      </c>
      <c r="K887" s="2"/>
    </row>
    <row r="888" spans="1:13">
      <c r="B888" s="526"/>
      <c r="C888" s="526"/>
      <c r="D888" t="s">
        <v>17</v>
      </c>
      <c r="E888" s="2">
        <v>3</v>
      </c>
      <c r="G888" s="2">
        <f t="shared" si="12"/>
        <v>23.400000000000002</v>
      </c>
      <c r="K888" s="8"/>
      <c r="L888" s="8"/>
      <c r="M888" s="8"/>
    </row>
    <row r="889" spans="1:13">
      <c r="B889" s="526"/>
      <c r="C889" s="526"/>
      <c r="D889" t="s">
        <v>18</v>
      </c>
      <c r="E889" s="2">
        <v>56</v>
      </c>
      <c r="G889" s="2">
        <f t="shared" si="12"/>
        <v>79.400000000000006</v>
      </c>
    </row>
    <row r="890" spans="1:13">
      <c r="B890" s="526"/>
      <c r="C890" s="526"/>
      <c r="D890" t="s">
        <v>19</v>
      </c>
      <c r="E890" s="2">
        <v>5</v>
      </c>
      <c r="G890" s="2">
        <f t="shared" si="12"/>
        <v>84.4</v>
      </c>
    </row>
    <row r="891" spans="1:13">
      <c r="B891" s="526"/>
      <c r="C891" s="526"/>
      <c r="D891" t="s">
        <v>98</v>
      </c>
      <c r="E891" s="2">
        <v>5</v>
      </c>
      <c r="G891" s="2">
        <f t="shared" ref="G891:G967" si="13">+G890+E891-F891</f>
        <v>89.4</v>
      </c>
    </row>
    <row r="892" spans="1:13">
      <c r="A892" s="7">
        <v>45742</v>
      </c>
      <c r="B892" s="526">
        <v>30830</v>
      </c>
      <c r="C892" s="526" t="s">
        <v>20</v>
      </c>
      <c r="D892" t="s">
        <v>16</v>
      </c>
      <c r="F892" s="2">
        <v>20.399999999999999</v>
      </c>
      <c r="G892" s="2">
        <f t="shared" si="13"/>
        <v>69</v>
      </c>
    </row>
    <row r="893" spans="1:13">
      <c r="A893" s="7">
        <v>45742</v>
      </c>
      <c r="B893" s="526">
        <v>30830</v>
      </c>
      <c r="C893" s="526" t="s">
        <v>20</v>
      </c>
      <c r="D893" t="s">
        <v>17</v>
      </c>
      <c r="F893" s="2">
        <v>3</v>
      </c>
      <c r="G893" s="2">
        <f t="shared" si="13"/>
        <v>66</v>
      </c>
      <c r="I893" s="525"/>
      <c r="K893" s="240"/>
    </row>
    <row r="894" spans="1:13">
      <c r="A894" s="7">
        <v>45742</v>
      </c>
      <c r="B894" s="526">
        <v>30830</v>
      </c>
      <c r="C894" s="526" t="s">
        <v>20</v>
      </c>
      <c r="D894" t="s">
        <v>18</v>
      </c>
      <c r="F894" s="2">
        <v>56</v>
      </c>
      <c r="G894" s="2">
        <f t="shared" si="13"/>
        <v>10</v>
      </c>
      <c r="K894" s="240"/>
    </row>
    <row r="895" spans="1:13">
      <c r="A895" s="7">
        <v>45742</v>
      </c>
      <c r="B895" s="526">
        <v>30830</v>
      </c>
      <c r="C895" s="526" t="s">
        <v>20</v>
      </c>
      <c r="D895" t="s">
        <v>19</v>
      </c>
      <c r="F895" s="2">
        <v>5</v>
      </c>
      <c r="G895" s="2">
        <f t="shared" si="13"/>
        <v>5</v>
      </c>
      <c r="K895" s="37"/>
    </row>
    <row r="896" spans="1:13">
      <c r="A896" s="7">
        <v>45742</v>
      </c>
      <c r="B896" s="526">
        <v>30830</v>
      </c>
      <c r="C896" s="526" t="s">
        <v>20</v>
      </c>
      <c r="D896" t="s">
        <v>98</v>
      </c>
      <c r="F896" s="2">
        <v>5</v>
      </c>
      <c r="G896" s="2">
        <f t="shared" si="13"/>
        <v>0</v>
      </c>
    </row>
    <row r="897" spans="1:12">
      <c r="A897" s="44">
        <v>45747</v>
      </c>
      <c r="B897" s="525" t="s">
        <v>14</v>
      </c>
      <c r="C897" s="525" t="s">
        <v>23</v>
      </c>
      <c r="D897" t="s">
        <v>16</v>
      </c>
      <c r="E897" s="2">
        <v>30.6</v>
      </c>
      <c r="G897" s="2">
        <f t="shared" si="13"/>
        <v>30.6</v>
      </c>
    </row>
    <row r="898" spans="1:12">
      <c r="B898" s="526"/>
      <c r="C898" s="526"/>
      <c r="D898" t="s">
        <v>17</v>
      </c>
      <c r="E898" s="2">
        <v>3</v>
      </c>
      <c r="G898" s="2">
        <f t="shared" si="13"/>
        <v>33.6</v>
      </c>
    </row>
    <row r="899" spans="1:12">
      <c r="B899" s="526"/>
      <c r="C899" s="526"/>
      <c r="D899" t="s">
        <v>18</v>
      </c>
      <c r="E899" s="2">
        <v>60</v>
      </c>
      <c r="G899" s="2">
        <f t="shared" si="13"/>
        <v>93.6</v>
      </c>
    </row>
    <row r="900" spans="1:12">
      <c r="B900" s="526"/>
      <c r="C900" s="526"/>
      <c r="D900" t="s">
        <v>19</v>
      </c>
      <c r="E900" s="2">
        <v>5</v>
      </c>
      <c r="G900" s="2">
        <f t="shared" si="13"/>
        <v>98.6</v>
      </c>
    </row>
    <row r="901" spans="1:12">
      <c r="A901" s="7">
        <v>45752</v>
      </c>
      <c r="B901" s="526">
        <v>30888</v>
      </c>
      <c r="C901" s="526" t="s">
        <v>23</v>
      </c>
      <c r="D901" t="s">
        <v>18</v>
      </c>
      <c r="F901" s="2">
        <v>60</v>
      </c>
      <c r="G901" s="2">
        <f t="shared" si="13"/>
        <v>38.599999999999994</v>
      </c>
      <c r="I901" s="525"/>
      <c r="J901" t="s">
        <v>291</v>
      </c>
      <c r="K901" s="2"/>
    </row>
    <row r="902" spans="1:12">
      <c r="A902" s="7">
        <v>45752</v>
      </c>
      <c r="B902" s="526">
        <v>30888</v>
      </c>
      <c r="C902" s="526" t="s">
        <v>23</v>
      </c>
      <c r="D902" t="s">
        <v>19</v>
      </c>
      <c r="F902" s="2">
        <v>5</v>
      </c>
      <c r="G902" s="2">
        <f t="shared" si="13"/>
        <v>33.599999999999994</v>
      </c>
      <c r="H902">
        <v>2025</v>
      </c>
      <c r="I902" s="525" t="s">
        <v>24</v>
      </c>
      <c r="J902" t="s">
        <v>16</v>
      </c>
      <c r="K902" s="240">
        <v>30.3</v>
      </c>
      <c r="L902" s="2"/>
    </row>
    <row r="903" spans="1:12">
      <c r="A903" s="7">
        <v>45826</v>
      </c>
      <c r="B903" s="526">
        <v>31174</v>
      </c>
      <c r="C903" s="526" t="s">
        <v>23</v>
      </c>
      <c r="D903" t="s">
        <v>16</v>
      </c>
      <c r="F903" s="2">
        <v>30.6</v>
      </c>
      <c r="G903" s="2">
        <f t="shared" si="13"/>
        <v>2.9999999999999929</v>
      </c>
      <c r="I903" s="526"/>
      <c r="J903" t="s">
        <v>17</v>
      </c>
      <c r="K903" s="240">
        <v>3</v>
      </c>
      <c r="L903" s="2"/>
    </row>
    <row r="904" spans="1:12">
      <c r="A904" s="7">
        <v>45826</v>
      </c>
      <c r="B904" s="526">
        <v>31174</v>
      </c>
      <c r="C904" s="526" t="s">
        <v>23</v>
      </c>
      <c r="D904" t="s">
        <v>17</v>
      </c>
      <c r="F904" s="2">
        <v>3</v>
      </c>
      <c r="G904" s="2">
        <f t="shared" si="13"/>
        <v>-7.1054273576010019E-15</v>
      </c>
      <c r="I904" s="525" t="s">
        <v>25</v>
      </c>
      <c r="J904" t="s">
        <v>16</v>
      </c>
      <c r="K904" s="240">
        <v>30.3</v>
      </c>
      <c r="L904" s="2"/>
    </row>
    <row r="905" spans="1:12">
      <c r="A905" s="88">
        <v>45777</v>
      </c>
      <c r="B905" s="525" t="s">
        <v>14</v>
      </c>
      <c r="C905" s="525" t="s">
        <v>24</v>
      </c>
      <c r="D905" t="s">
        <v>16</v>
      </c>
      <c r="E905" s="240">
        <v>30.3</v>
      </c>
      <c r="G905" s="2">
        <f t="shared" si="13"/>
        <v>30.299999999999994</v>
      </c>
      <c r="I905" s="526"/>
      <c r="J905" t="s">
        <v>17</v>
      </c>
      <c r="K905" s="240">
        <v>5</v>
      </c>
      <c r="L905" s="2"/>
    </row>
    <row r="906" spans="1:12">
      <c r="A906" s="86"/>
      <c r="B906" s="526"/>
      <c r="C906" s="526"/>
      <c r="D906" t="s">
        <v>17</v>
      </c>
      <c r="E906" s="240">
        <v>3</v>
      </c>
      <c r="G906" s="2">
        <f t="shared" si="13"/>
        <v>33.299999999999997</v>
      </c>
      <c r="I906" s="525" t="s">
        <v>26</v>
      </c>
      <c r="J906" t="s">
        <v>16</v>
      </c>
      <c r="K906" s="240">
        <v>32.700000000000003</v>
      </c>
    </row>
    <row r="907" spans="1:12">
      <c r="A907" s="86"/>
      <c r="B907" s="526"/>
      <c r="C907" s="526"/>
      <c r="D907" t="s">
        <v>18</v>
      </c>
      <c r="E907" s="240">
        <v>60</v>
      </c>
      <c r="G907" s="2">
        <f t="shared" si="13"/>
        <v>93.3</v>
      </c>
      <c r="I907" s="526"/>
      <c r="J907" t="s">
        <v>17</v>
      </c>
      <c r="K907" s="240">
        <v>4</v>
      </c>
    </row>
    <row r="908" spans="1:12">
      <c r="A908" s="86"/>
      <c r="B908" s="526"/>
      <c r="C908" s="526"/>
      <c r="D908" t="s">
        <v>19</v>
      </c>
      <c r="E908" s="240">
        <v>5</v>
      </c>
      <c r="G908" s="2">
        <f t="shared" si="13"/>
        <v>98.3</v>
      </c>
      <c r="I908" s="525"/>
      <c r="K908" s="240">
        <f>SUM(K902:K907)</f>
        <v>105.3</v>
      </c>
    </row>
    <row r="909" spans="1:12">
      <c r="A909" s="7">
        <v>45794</v>
      </c>
      <c r="B909" s="526">
        <v>30989</v>
      </c>
      <c r="C909" s="526" t="s">
        <v>24</v>
      </c>
      <c r="D909" t="s">
        <v>18</v>
      </c>
      <c r="F909" s="2">
        <v>60</v>
      </c>
      <c r="G909" s="2">
        <f t="shared" si="13"/>
        <v>38.299999999999997</v>
      </c>
      <c r="I909" s="526"/>
      <c r="K909" s="240"/>
    </row>
    <row r="910" spans="1:12">
      <c r="A910" s="7">
        <v>45794</v>
      </c>
      <c r="B910" s="526">
        <v>30989</v>
      </c>
      <c r="C910" s="526" t="s">
        <v>24</v>
      </c>
      <c r="D910" t="s">
        <v>19</v>
      </c>
      <c r="F910" s="2">
        <v>5</v>
      </c>
      <c r="G910" s="2">
        <f t="shared" si="13"/>
        <v>33.299999999999997</v>
      </c>
      <c r="I910" s="526"/>
      <c r="L910" s="240"/>
    </row>
    <row r="911" spans="1:12">
      <c r="A911" s="7">
        <v>45852</v>
      </c>
      <c r="B911" s="526">
        <v>31340</v>
      </c>
      <c r="C911" s="526" t="s">
        <v>24</v>
      </c>
      <c r="D911" t="s">
        <v>16</v>
      </c>
      <c r="F911" s="2">
        <v>30.3</v>
      </c>
      <c r="G911" s="2">
        <f t="shared" si="13"/>
        <v>2.9999999999999964</v>
      </c>
      <c r="I911" s="526"/>
      <c r="L911" s="240"/>
    </row>
    <row r="912" spans="1:12">
      <c r="A912" s="7">
        <v>45852</v>
      </c>
      <c r="B912" s="526">
        <v>31340</v>
      </c>
      <c r="C912" s="526" t="s">
        <v>24</v>
      </c>
      <c r="D912" t="s">
        <v>17</v>
      </c>
      <c r="F912" s="2">
        <v>3</v>
      </c>
      <c r="G912" s="2">
        <f t="shared" si="13"/>
        <v>-3.5527136788005009E-15</v>
      </c>
      <c r="I912" s="526"/>
      <c r="L912" s="240"/>
    </row>
    <row r="913" spans="1:12">
      <c r="A913" s="88">
        <v>45808</v>
      </c>
      <c r="B913" s="525" t="s">
        <v>14</v>
      </c>
      <c r="C913" s="525" t="s">
        <v>25</v>
      </c>
      <c r="D913" t="s">
        <v>16</v>
      </c>
      <c r="E913" s="240">
        <v>30.3</v>
      </c>
      <c r="G913" s="2">
        <f t="shared" si="13"/>
        <v>30.299999999999997</v>
      </c>
      <c r="I913" s="526"/>
      <c r="L913" s="240"/>
    </row>
    <row r="914" spans="1:12">
      <c r="A914" s="86"/>
      <c r="B914" s="526"/>
      <c r="C914" s="526"/>
      <c r="D914" t="s">
        <v>17</v>
      </c>
      <c r="E914" s="240">
        <v>5</v>
      </c>
      <c r="G914" s="2">
        <f t="shared" si="13"/>
        <v>35.299999999999997</v>
      </c>
      <c r="K914" s="8"/>
    </row>
    <row r="915" spans="1:12">
      <c r="A915" s="86"/>
      <c r="B915" s="526"/>
      <c r="C915" s="526"/>
      <c r="D915" t="s">
        <v>18</v>
      </c>
      <c r="E915" s="240">
        <v>60</v>
      </c>
      <c r="G915" s="2">
        <f t="shared" si="13"/>
        <v>95.3</v>
      </c>
    </row>
    <row r="916" spans="1:12">
      <c r="A916" s="86"/>
      <c r="B916" s="526"/>
      <c r="C916" s="526"/>
      <c r="D916" t="s">
        <v>19</v>
      </c>
      <c r="E916" s="240">
        <v>5</v>
      </c>
      <c r="G916" s="2">
        <f t="shared" si="13"/>
        <v>100.3</v>
      </c>
    </row>
    <row r="917" spans="1:12">
      <c r="A917" s="7">
        <v>45826</v>
      </c>
      <c r="B917" s="526">
        <v>31171</v>
      </c>
      <c r="C917" s="526" t="s">
        <v>25</v>
      </c>
      <c r="D917" t="s">
        <v>18</v>
      </c>
      <c r="F917" s="2">
        <v>60</v>
      </c>
      <c r="G917" s="2">
        <f t="shared" si="13"/>
        <v>40.299999999999997</v>
      </c>
    </row>
    <row r="918" spans="1:12">
      <c r="A918" s="7">
        <v>45826</v>
      </c>
      <c r="B918" s="526">
        <v>31171</v>
      </c>
      <c r="C918" s="526" t="s">
        <v>25</v>
      </c>
      <c r="D918" t="s">
        <v>19</v>
      </c>
      <c r="F918" s="2">
        <v>5</v>
      </c>
      <c r="G918" s="2">
        <f t="shared" si="13"/>
        <v>35.299999999999997</v>
      </c>
    </row>
    <row r="919" spans="1:12">
      <c r="A919" s="7">
        <v>45852</v>
      </c>
      <c r="B919" s="526">
        <v>31340</v>
      </c>
      <c r="C919" s="526" t="s">
        <v>25</v>
      </c>
      <c r="D919" t="s">
        <v>16</v>
      </c>
      <c r="F919" s="2">
        <v>30.3</v>
      </c>
      <c r="G919" s="2">
        <f t="shared" si="13"/>
        <v>4.9999999999999964</v>
      </c>
    </row>
    <row r="920" spans="1:12">
      <c r="A920" s="7">
        <v>45852</v>
      </c>
      <c r="B920" s="526">
        <v>31340</v>
      </c>
      <c r="C920" s="526" t="s">
        <v>25</v>
      </c>
      <c r="D920" t="s">
        <v>17</v>
      </c>
      <c r="F920" s="2">
        <v>5</v>
      </c>
      <c r="G920" s="2">
        <f t="shared" si="13"/>
        <v>0</v>
      </c>
    </row>
    <row r="921" spans="1:12">
      <c r="A921" s="88">
        <v>45838</v>
      </c>
      <c r="B921" s="525" t="s">
        <v>14</v>
      </c>
      <c r="C921" s="525" t="s">
        <v>26</v>
      </c>
      <c r="D921" t="s">
        <v>16</v>
      </c>
      <c r="E921" s="240">
        <v>32.700000000000003</v>
      </c>
      <c r="G921" s="2">
        <f t="shared" si="13"/>
        <v>32.700000000000003</v>
      </c>
    </row>
    <row r="922" spans="1:12">
      <c r="A922" s="86"/>
      <c r="B922" s="526"/>
      <c r="C922" s="526"/>
      <c r="D922" t="s">
        <v>17</v>
      </c>
      <c r="E922" s="240">
        <v>4</v>
      </c>
      <c r="G922" s="2">
        <f t="shared" si="13"/>
        <v>36.700000000000003</v>
      </c>
    </row>
    <row r="923" spans="1:12">
      <c r="A923" s="86"/>
      <c r="B923" s="526"/>
      <c r="C923" s="526"/>
      <c r="D923" t="s">
        <v>18</v>
      </c>
      <c r="E923" s="240">
        <v>60</v>
      </c>
      <c r="G923" s="2">
        <f t="shared" si="13"/>
        <v>96.7</v>
      </c>
    </row>
    <row r="924" spans="1:12">
      <c r="A924" s="86"/>
      <c r="B924" s="526"/>
      <c r="C924" s="526"/>
      <c r="D924" t="s">
        <v>19</v>
      </c>
      <c r="E924" s="240">
        <v>5</v>
      </c>
      <c r="G924" s="2">
        <f t="shared" si="13"/>
        <v>101.7</v>
      </c>
    </row>
    <row r="925" spans="1:12">
      <c r="A925" s="7">
        <v>45852</v>
      </c>
      <c r="B925" s="526">
        <v>31340</v>
      </c>
      <c r="C925" s="526" t="s">
        <v>26</v>
      </c>
      <c r="D925" t="s">
        <v>16</v>
      </c>
      <c r="F925" s="2">
        <v>32.700000000000003</v>
      </c>
      <c r="G925" s="2">
        <f t="shared" si="13"/>
        <v>69</v>
      </c>
    </row>
    <row r="926" spans="1:12">
      <c r="A926" s="7">
        <v>45852</v>
      </c>
      <c r="B926" s="526">
        <v>31340</v>
      </c>
      <c r="C926" s="526" t="s">
        <v>26</v>
      </c>
      <c r="D926" t="s">
        <v>17</v>
      </c>
      <c r="F926" s="2">
        <v>4</v>
      </c>
      <c r="G926" s="2">
        <f t="shared" si="13"/>
        <v>65</v>
      </c>
    </row>
    <row r="927" spans="1:12">
      <c r="A927" s="7">
        <v>45855</v>
      </c>
      <c r="B927" s="526">
        <v>31504</v>
      </c>
      <c r="C927" s="526" t="s">
        <v>26</v>
      </c>
      <c r="D927" t="s">
        <v>18</v>
      </c>
      <c r="F927" s="2">
        <v>60</v>
      </c>
      <c r="G927" s="2">
        <f t="shared" si="13"/>
        <v>5</v>
      </c>
    </row>
    <row r="928" spans="1:12">
      <c r="A928" s="7">
        <v>45855</v>
      </c>
      <c r="B928" s="526">
        <v>31504</v>
      </c>
      <c r="C928" s="526" t="s">
        <v>26</v>
      </c>
      <c r="D928" t="s">
        <v>19</v>
      </c>
      <c r="F928" s="2">
        <v>5</v>
      </c>
      <c r="G928" s="2">
        <f t="shared" si="13"/>
        <v>0</v>
      </c>
    </row>
    <row r="929" spans="1:13">
      <c r="A929" s="44">
        <v>45869</v>
      </c>
      <c r="B929" s="525" t="s">
        <v>14</v>
      </c>
      <c r="C929" s="525" t="s">
        <v>27</v>
      </c>
      <c r="D929" t="s">
        <v>16</v>
      </c>
      <c r="E929" s="8">
        <v>32.700000000000003</v>
      </c>
      <c r="G929" s="2">
        <f t="shared" si="13"/>
        <v>32.700000000000003</v>
      </c>
    </row>
    <row r="930" spans="1:13">
      <c r="B930" s="526"/>
      <c r="C930" s="526"/>
      <c r="D930" t="s">
        <v>17</v>
      </c>
      <c r="E930" s="8">
        <v>4</v>
      </c>
      <c r="G930" s="2">
        <f t="shared" si="13"/>
        <v>36.700000000000003</v>
      </c>
    </row>
    <row r="931" spans="1:13">
      <c r="B931" s="526"/>
      <c r="C931" s="526"/>
      <c r="D931" t="s">
        <v>18</v>
      </c>
      <c r="E931" s="8">
        <v>60</v>
      </c>
      <c r="G931" s="2">
        <f t="shared" si="13"/>
        <v>96.7</v>
      </c>
      <c r="L931">
        <v>5.5</v>
      </c>
    </row>
    <row r="932" spans="1:13">
      <c r="B932" s="526"/>
      <c r="C932" s="526"/>
      <c r="D932" t="s">
        <v>19</v>
      </c>
      <c r="E932" s="8">
        <v>5</v>
      </c>
      <c r="G932" s="2">
        <f t="shared" si="13"/>
        <v>101.7</v>
      </c>
      <c r="L932">
        <v>12</v>
      </c>
      <c r="M932">
        <v>46.5</v>
      </c>
    </row>
    <row r="933" spans="1:13">
      <c r="A933" s="7">
        <v>45891</v>
      </c>
      <c r="B933" s="526">
        <v>31557</v>
      </c>
      <c r="C933" s="526" t="s">
        <v>27</v>
      </c>
      <c r="D933" t="s">
        <v>18</v>
      </c>
      <c r="F933" s="2">
        <v>60</v>
      </c>
      <c r="G933" s="2">
        <f t="shared" si="13"/>
        <v>41.7</v>
      </c>
      <c r="L933">
        <v>167.4</v>
      </c>
      <c r="M933">
        <v>22</v>
      </c>
    </row>
    <row r="934" spans="1:13">
      <c r="A934" s="7">
        <v>45891</v>
      </c>
      <c r="B934" s="526">
        <v>31557</v>
      </c>
      <c r="C934" s="526" t="s">
        <v>27</v>
      </c>
      <c r="D934" t="s">
        <v>19</v>
      </c>
      <c r="F934" s="2">
        <v>5</v>
      </c>
      <c r="G934" s="2">
        <f t="shared" si="13"/>
        <v>36.700000000000003</v>
      </c>
      <c r="L934">
        <v>23.2</v>
      </c>
      <c r="M934">
        <v>6</v>
      </c>
    </row>
    <row r="935" spans="1:13">
      <c r="A935" s="7">
        <v>45986</v>
      </c>
      <c r="B935" s="526">
        <v>32139</v>
      </c>
      <c r="C935" s="526" t="s">
        <v>27</v>
      </c>
      <c r="D935" t="s">
        <v>16</v>
      </c>
      <c r="F935" s="8">
        <v>32.700000000000003</v>
      </c>
      <c r="G935" s="2">
        <f t="shared" si="13"/>
        <v>4</v>
      </c>
    </row>
    <row r="936" spans="1:13">
      <c r="A936" s="7">
        <v>45986</v>
      </c>
      <c r="B936" s="526">
        <v>32139</v>
      </c>
      <c r="C936" s="526" t="s">
        <v>27</v>
      </c>
      <c r="D936" t="s">
        <v>17</v>
      </c>
      <c r="F936" s="8">
        <v>4</v>
      </c>
      <c r="G936" s="2">
        <f t="shared" si="13"/>
        <v>0</v>
      </c>
    </row>
    <row r="937" spans="1:13">
      <c r="A937" s="44">
        <v>45900</v>
      </c>
      <c r="B937" s="525" t="s">
        <v>14</v>
      </c>
      <c r="C937" s="525" t="s">
        <v>28</v>
      </c>
      <c r="D937" t="s">
        <v>16</v>
      </c>
      <c r="E937" s="240">
        <v>32.700000000000003</v>
      </c>
      <c r="G937" s="2">
        <f t="shared" si="13"/>
        <v>32.700000000000003</v>
      </c>
      <c r="L937">
        <f>SUM(L929:L934)</f>
        <v>208.1</v>
      </c>
      <c r="M937">
        <f>SUM(M931:M934)</f>
        <v>74.5</v>
      </c>
    </row>
    <row r="938" spans="1:13">
      <c r="B938" s="526"/>
      <c r="C938" s="526"/>
      <c r="D938" t="s">
        <v>17</v>
      </c>
      <c r="E938" s="240">
        <v>8</v>
      </c>
      <c r="G938" s="2">
        <f t="shared" si="13"/>
        <v>40.700000000000003</v>
      </c>
    </row>
    <row r="939" spans="1:13">
      <c r="B939" s="526"/>
      <c r="C939" s="526"/>
      <c r="D939" t="s">
        <v>18</v>
      </c>
      <c r="E939" s="240">
        <v>60</v>
      </c>
      <c r="G939" s="2">
        <f t="shared" si="13"/>
        <v>100.7</v>
      </c>
    </row>
    <row r="940" spans="1:13">
      <c r="B940" s="526"/>
      <c r="C940" s="526"/>
      <c r="D940" t="s">
        <v>19</v>
      </c>
      <c r="E940" s="240">
        <v>5</v>
      </c>
      <c r="G940" s="2">
        <f t="shared" si="13"/>
        <v>105.7</v>
      </c>
    </row>
    <row r="941" spans="1:13">
      <c r="B941" s="526"/>
      <c r="C941" s="526"/>
      <c r="D941" s="411" t="s">
        <v>66</v>
      </c>
      <c r="E941" s="412">
        <v>15</v>
      </c>
      <c r="G941" s="2">
        <f t="shared" si="13"/>
        <v>120.7</v>
      </c>
    </row>
    <row r="942" spans="1:13">
      <c r="A942" s="7">
        <v>45952</v>
      </c>
      <c r="B942" s="526">
        <v>31799</v>
      </c>
      <c r="C942" s="526" t="s">
        <v>28</v>
      </c>
      <c r="D942" t="s">
        <v>18</v>
      </c>
      <c r="E942" s="240"/>
      <c r="F942" s="240">
        <v>60</v>
      </c>
      <c r="G942" s="2">
        <f t="shared" si="13"/>
        <v>60.7</v>
      </c>
    </row>
    <row r="943" spans="1:13">
      <c r="A943" s="7">
        <v>45952</v>
      </c>
      <c r="B943" s="526">
        <v>31799</v>
      </c>
      <c r="C943" s="526" t="s">
        <v>28</v>
      </c>
      <c r="D943" t="s">
        <v>19</v>
      </c>
      <c r="E943" s="240"/>
      <c r="F943" s="240">
        <v>5</v>
      </c>
      <c r="G943" s="2">
        <f t="shared" si="13"/>
        <v>55.7</v>
      </c>
    </row>
    <row r="944" spans="1:13">
      <c r="A944" s="7">
        <v>45986</v>
      </c>
      <c r="B944" s="526">
        <v>32139</v>
      </c>
      <c r="C944" s="526" t="s">
        <v>28</v>
      </c>
      <c r="D944" t="s">
        <v>16</v>
      </c>
      <c r="E944" s="240"/>
      <c r="F944" s="240">
        <v>32.700000000000003</v>
      </c>
      <c r="G944" s="2">
        <f t="shared" si="13"/>
        <v>23</v>
      </c>
    </row>
    <row r="945" spans="1:12">
      <c r="A945" s="7">
        <v>45986</v>
      </c>
      <c r="B945" s="526">
        <v>32139</v>
      </c>
      <c r="C945" s="526" t="s">
        <v>28</v>
      </c>
      <c r="D945" t="s">
        <v>17</v>
      </c>
      <c r="E945" s="240"/>
      <c r="F945" s="240">
        <v>8</v>
      </c>
      <c r="G945" s="2">
        <f t="shared" si="13"/>
        <v>15</v>
      </c>
    </row>
    <row r="946" spans="1:12">
      <c r="A946" s="7">
        <v>45986</v>
      </c>
      <c r="B946" s="526">
        <v>32139</v>
      </c>
      <c r="C946" s="526" t="s">
        <v>28</v>
      </c>
      <c r="D946" t="s">
        <v>66</v>
      </c>
      <c r="E946" s="240"/>
      <c r="F946" s="240">
        <v>15</v>
      </c>
      <c r="G946" s="2">
        <f t="shared" si="13"/>
        <v>0</v>
      </c>
    </row>
    <row r="947" spans="1:12">
      <c r="A947" s="88">
        <v>45930</v>
      </c>
      <c r="B947" s="525" t="s">
        <v>14</v>
      </c>
      <c r="C947" s="525" t="s">
        <v>85</v>
      </c>
      <c r="D947" t="s">
        <v>16</v>
      </c>
      <c r="E947" s="240">
        <v>31.5</v>
      </c>
      <c r="G947" s="2">
        <f t="shared" si="13"/>
        <v>31.5</v>
      </c>
      <c r="J947" s="542" t="s">
        <v>291</v>
      </c>
      <c r="K947" s="542"/>
      <c r="L947" s="542"/>
    </row>
    <row r="948" spans="1:12">
      <c r="B948" s="526"/>
      <c r="C948" s="526"/>
      <c r="D948" t="s">
        <v>17</v>
      </c>
      <c r="E948" s="26">
        <v>4</v>
      </c>
      <c r="G948" s="2">
        <f t="shared" si="13"/>
        <v>35.5</v>
      </c>
      <c r="I948" s="5">
        <v>2025</v>
      </c>
      <c r="J948" s="525" t="s">
        <v>27</v>
      </c>
      <c r="K948" t="s">
        <v>16</v>
      </c>
      <c r="L948" s="8">
        <v>32.700000000000003</v>
      </c>
    </row>
    <row r="949" spans="1:12">
      <c r="B949" s="526"/>
      <c r="C949" s="526"/>
      <c r="D949" t="s">
        <v>18</v>
      </c>
      <c r="E949" s="26">
        <v>60</v>
      </c>
      <c r="G949" s="2">
        <f t="shared" si="13"/>
        <v>95.5</v>
      </c>
      <c r="J949" s="526"/>
      <c r="K949" t="s">
        <v>17</v>
      </c>
      <c r="L949" s="8">
        <v>4</v>
      </c>
    </row>
    <row r="950" spans="1:12">
      <c r="B950" s="526"/>
      <c r="C950" s="526"/>
      <c r="D950" t="s">
        <v>19</v>
      </c>
      <c r="E950" s="26">
        <v>5</v>
      </c>
      <c r="G950" s="2">
        <f t="shared" si="13"/>
        <v>100.5</v>
      </c>
      <c r="J950" s="525" t="s">
        <v>28</v>
      </c>
      <c r="K950" t="s">
        <v>16</v>
      </c>
      <c r="L950" s="240">
        <v>32.700000000000003</v>
      </c>
    </row>
    <row r="951" spans="1:12">
      <c r="B951" s="526"/>
      <c r="C951" s="526"/>
      <c r="D951" t="s">
        <v>86</v>
      </c>
      <c r="E951" s="240">
        <v>10</v>
      </c>
      <c r="G951" s="2">
        <f t="shared" si="13"/>
        <v>110.5</v>
      </c>
      <c r="J951" s="526"/>
      <c r="K951" t="s">
        <v>17</v>
      </c>
      <c r="L951" s="240">
        <v>8</v>
      </c>
    </row>
    <row r="952" spans="1:12">
      <c r="A952" s="7">
        <v>45952</v>
      </c>
      <c r="B952" s="526">
        <v>31799</v>
      </c>
      <c r="C952" s="526" t="s">
        <v>85</v>
      </c>
      <c r="D952" t="s">
        <v>18</v>
      </c>
      <c r="E952" s="240"/>
      <c r="F952" s="26">
        <v>60</v>
      </c>
      <c r="G952" s="2">
        <f t="shared" si="13"/>
        <v>50.5</v>
      </c>
      <c r="J952" s="525"/>
      <c r="K952" s="411" t="s">
        <v>66</v>
      </c>
      <c r="L952" s="412">
        <v>15</v>
      </c>
    </row>
    <row r="953" spans="1:12">
      <c r="A953" s="7">
        <v>45952</v>
      </c>
      <c r="B953" s="526">
        <v>31799</v>
      </c>
      <c r="C953" s="526" t="s">
        <v>85</v>
      </c>
      <c r="D953" t="s">
        <v>19</v>
      </c>
      <c r="E953" s="240"/>
      <c r="F953" s="26">
        <v>5</v>
      </c>
      <c r="G953" s="2">
        <f t="shared" si="13"/>
        <v>45.5</v>
      </c>
      <c r="J953" s="525" t="s">
        <v>85</v>
      </c>
      <c r="K953" t="s">
        <v>16</v>
      </c>
      <c r="L953" s="240">
        <v>31.5</v>
      </c>
    </row>
    <row r="954" spans="1:12">
      <c r="A954" s="7">
        <v>45986</v>
      </c>
      <c r="B954" s="526">
        <v>32139</v>
      </c>
      <c r="C954" s="526" t="s">
        <v>85</v>
      </c>
      <c r="D954" t="s">
        <v>16</v>
      </c>
      <c r="E954" s="240"/>
      <c r="F954" s="240">
        <v>31.5</v>
      </c>
      <c r="G954" s="2">
        <f t="shared" si="13"/>
        <v>14</v>
      </c>
      <c r="J954" s="525"/>
      <c r="L954" s="240"/>
    </row>
    <row r="955" spans="1:12">
      <c r="A955" s="7">
        <v>45986</v>
      </c>
      <c r="B955" s="526">
        <v>32139</v>
      </c>
      <c r="C955" s="526" t="s">
        <v>85</v>
      </c>
      <c r="D955" t="s">
        <v>17</v>
      </c>
      <c r="E955" s="240"/>
      <c r="F955" s="26">
        <v>4</v>
      </c>
      <c r="G955" s="2">
        <f t="shared" si="13"/>
        <v>10</v>
      </c>
      <c r="J955" s="525"/>
      <c r="L955" s="240"/>
    </row>
    <row r="956" spans="1:12">
      <c r="A956" s="7">
        <v>45986</v>
      </c>
      <c r="B956" s="526">
        <v>32140</v>
      </c>
      <c r="C956" s="526" t="s">
        <v>85</v>
      </c>
      <c r="D956" t="s">
        <v>86</v>
      </c>
      <c r="E956" s="240"/>
      <c r="F956" s="26">
        <v>10</v>
      </c>
      <c r="G956" s="2">
        <f t="shared" si="13"/>
        <v>0</v>
      </c>
      <c r="J956" s="525"/>
      <c r="L956" s="240"/>
    </row>
    <row r="957" spans="1:12">
      <c r="A957" s="88">
        <v>45961</v>
      </c>
      <c r="B957" s="525" t="s">
        <v>14</v>
      </c>
      <c r="C957" s="525" t="s">
        <v>30</v>
      </c>
      <c r="D957" t="s">
        <v>16</v>
      </c>
      <c r="E957" s="2">
        <v>31.1</v>
      </c>
      <c r="G957" s="2">
        <f t="shared" si="13"/>
        <v>31.1</v>
      </c>
      <c r="K957" t="s">
        <v>17</v>
      </c>
      <c r="L957" s="26">
        <v>4</v>
      </c>
    </row>
    <row r="958" spans="1:12">
      <c r="A958" s="86"/>
      <c r="B958" s="526"/>
      <c r="C958" s="526"/>
      <c r="D958" t="s">
        <v>17</v>
      </c>
      <c r="E958" s="2">
        <v>7</v>
      </c>
      <c r="G958" s="2">
        <f t="shared" si="13"/>
        <v>38.1</v>
      </c>
      <c r="J958" s="525"/>
      <c r="L958" s="240"/>
    </row>
    <row r="959" spans="1:12">
      <c r="A959" s="86"/>
      <c r="B959" s="526"/>
      <c r="C959" s="526"/>
      <c r="D959" t="s">
        <v>18</v>
      </c>
      <c r="E959" s="26">
        <v>60</v>
      </c>
      <c r="G959" s="2">
        <f t="shared" si="13"/>
        <v>98.1</v>
      </c>
      <c r="J959" s="525" t="s">
        <v>30</v>
      </c>
      <c r="K959" t="s">
        <v>16</v>
      </c>
      <c r="L959" s="2">
        <v>31.1</v>
      </c>
    </row>
    <row r="960" spans="1:12">
      <c r="A960" s="86"/>
      <c r="B960" s="526"/>
      <c r="C960" s="526"/>
      <c r="D960" t="s">
        <v>19</v>
      </c>
      <c r="E960" s="26">
        <v>5</v>
      </c>
      <c r="G960" s="2">
        <f t="shared" si="13"/>
        <v>103.1</v>
      </c>
      <c r="J960" s="526"/>
      <c r="K960" t="s">
        <v>17</v>
      </c>
      <c r="L960" s="2">
        <v>7</v>
      </c>
    </row>
    <row r="961" spans="1:12">
      <c r="B961" s="526"/>
      <c r="C961" s="526"/>
      <c r="D961" s="414" t="s">
        <v>98</v>
      </c>
      <c r="E961" s="415">
        <v>5</v>
      </c>
      <c r="G961" s="2">
        <f t="shared" si="13"/>
        <v>108.1</v>
      </c>
      <c r="J961" s="526"/>
      <c r="L961" s="26"/>
    </row>
    <row r="962" spans="1:12">
      <c r="A962" s="7">
        <v>45986</v>
      </c>
      <c r="B962" s="526">
        <v>32139</v>
      </c>
      <c r="C962" s="526" t="s">
        <v>30</v>
      </c>
      <c r="D962" t="s">
        <v>16</v>
      </c>
      <c r="F962" s="2">
        <v>31.1</v>
      </c>
      <c r="G962" s="2">
        <f t="shared" si="13"/>
        <v>77</v>
      </c>
      <c r="J962" s="526"/>
      <c r="L962" s="26"/>
    </row>
    <row r="963" spans="1:12">
      <c r="A963" s="7">
        <v>45986</v>
      </c>
      <c r="B963" s="526">
        <v>32139</v>
      </c>
      <c r="C963" s="526" t="s">
        <v>30</v>
      </c>
      <c r="D963" t="s">
        <v>17</v>
      </c>
      <c r="F963" s="2">
        <v>7</v>
      </c>
      <c r="G963" s="2">
        <f t="shared" si="13"/>
        <v>70</v>
      </c>
      <c r="K963" s="414" t="s">
        <v>98</v>
      </c>
      <c r="L963" s="415">
        <v>5</v>
      </c>
    </row>
    <row r="964" spans="1:12">
      <c r="A964" s="7">
        <v>45986</v>
      </c>
      <c r="B964" s="526">
        <v>32139</v>
      </c>
      <c r="C964" s="526" t="s">
        <v>30</v>
      </c>
      <c r="D964" t="s">
        <v>98</v>
      </c>
      <c r="F964" s="2">
        <v>5</v>
      </c>
      <c r="G964" s="2">
        <f t="shared" si="13"/>
        <v>65</v>
      </c>
      <c r="L964" s="113">
        <f>SUM(L948:L963)</f>
        <v>171</v>
      </c>
    </row>
    <row r="965" spans="1:12">
      <c r="A965" s="7">
        <v>45986</v>
      </c>
      <c r="B965" s="526">
        <v>32140</v>
      </c>
      <c r="C965" s="526" t="s">
        <v>30</v>
      </c>
      <c r="D965" t="s">
        <v>18</v>
      </c>
      <c r="F965" s="26">
        <v>60</v>
      </c>
      <c r="G965" s="2">
        <f t="shared" si="13"/>
        <v>5</v>
      </c>
    </row>
    <row r="966" spans="1:12">
      <c r="A966" s="7">
        <v>45986</v>
      </c>
      <c r="B966" s="526">
        <v>32140</v>
      </c>
      <c r="C966" s="526" t="s">
        <v>30</v>
      </c>
      <c r="D966" t="s">
        <v>19</v>
      </c>
      <c r="F966" s="26">
        <v>5</v>
      </c>
      <c r="G966" s="2">
        <f t="shared" si="13"/>
        <v>0</v>
      </c>
      <c r="J966" s="530"/>
      <c r="K966" s="339"/>
      <c r="L966" s="282"/>
    </row>
    <row r="967" spans="1:12">
      <c r="A967" s="88">
        <v>45991</v>
      </c>
      <c r="B967" s="525" t="s">
        <v>14</v>
      </c>
      <c r="C967" s="525" t="s">
        <v>33</v>
      </c>
      <c r="D967" t="s">
        <v>16</v>
      </c>
      <c r="E967" s="26">
        <v>29.4</v>
      </c>
      <c r="G967" s="2">
        <f t="shared" si="13"/>
        <v>29.4</v>
      </c>
      <c r="L967" s="381"/>
    </row>
    <row r="968" spans="1:12">
      <c r="A968" s="86"/>
      <c r="B968" s="526"/>
      <c r="C968" s="526"/>
      <c r="D968" t="s">
        <v>17</v>
      </c>
      <c r="E968" s="26">
        <v>6</v>
      </c>
      <c r="G968" s="2">
        <f t="shared" ref="G968:G1038" si="14">+G967+E968-F968</f>
        <v>35.4</v>
      </c>
      <c r="L968" s="381"/>
    </row>
    <row r="969" spans="1:12">
      <c r="A969" s="86"/>
      <c r="B969" s="526"/>
      <c r="C969" s="526"/>
      <c r="D969" t="s">
        <v>18</v>
      </c>
      <c r="E969" s="240">
        <v>60</v>
      </c>
      <c r="G969" s="2">
        <f t="shared" si="14"/>
        <v>95.4</v>
      </c>
      <c r="L969" s="282"/>
    </row>
    <row r="970" spans="1:12">
      <c r="A970" s="86"/>
      <c r="B970" s="526"/>
      <c r="C970" s="526"/>
      <c r="D970" t="s">
        <v>19</v>
      </c>
      <c r="E970" s="240">
        <v>5</v>
      </c>
      <c r="G970" s="2">
        <f t="shared" si="14"/>
        <v>100.4</v>
      </c>
      <c r="L970" s="362"/>
    </row>
    <row r="971" spans="1:12">
      <c r="A971" s="7">
        <v>46008</v>
      </c>
      <c r="B971" s="526">
        <v>32214</v>
      </c>
      <c r="C971" s="526" t="s">
        <v>33</v>
      </c>
      <c r="D971" t="s">
        <v>18</v>
      </c>
      <c r="F971" s="2">
        <v>60</v>
      </c>
      <c r="G971" s="2">
        <f t="shared" si="14"/>
        <v>40.400000000000006</v>
      </c>
      <c r="L971" s="339"/>
    </row>
    <row r="972" spans="1:12">
      <c r="A972" s="7">
        <v>46008</v>
      </c>
      <c r="B972" s="526">
        <v>32214</v>
      </c>
      <c r="C972" s="526" t="s">
        <v>33</v>
      </c>
      <c r="D972" t="s">
        <v>19</v>
      </c>
      <c r="F972" s="2">
        <v>5</v>
      </c>
      <c r="G972" s="2">
        <f t="shared" si="14"/>
        <v>35.400000000000006</v>
      </c>
      <c r="L972" s="339"/>
    </row>
    <row r="973" spans="1:12">
      <c r="A973" s="7">
        <v>46105</v>
      </c>
      <c r="B973" s="526">
        <v>32858</v>
      </c>
      <c r="C973" s="526" t="s">
        <v>33</v>
      </c>
      <c r="D973" t="s">
        <v>16</v>
      </c>
      <c r="F973" s="2">
        <v>29.4</v>
      </c>
      <c r="G973" s="2">
        <f t="shared" si="14"/>
        <v>6.0000000000000071</v>
      </c>
      <c r="L973" s="339"/>
    </row>
    <row r="974" spans="1:12">
      <c r="A974" s="7">
        <v>46105</v>
      </c>
      <c r="B974" s="526">
        <v>32858</v>
      </c>
      <c r="C974" s="526" t="s">
        <v>33</v>
      </c>
      <c r="D974" t="s">
        <v>17</v>
      </c>
      <c r="F974" s="2">
        <v>6</v>
      </c>
      <c r="G974" s="2">
        <f t="shared" si="14"/>
        <v>7.1054273576010019E-15</v>
      </c>
      <c r="L974" s="339"/>
    </row>
    <row r="975" spans="1:12">
      <c r="A975" s="44">
        <v>46022</v>
      </c>
      <c r="B975" s="525" t="s">
        <v>14</v>
      </c>
      <c r="C975" s="525" t="s">
        <v>34</v>
      </c>
      <c r="D975" t="s">
        <v>16</v>
      </c>
      <c r="E975" s="8">
        <v>29.8</v>
      </c>
      <c r="G975" s="2">
        <f t="shared" si="14"/>
        <v>29.800000000000008</v>
      </c>
      <c r="L975" s="339"/>
    </row>
    <row r="976" spans="1:12">
      <c r="B976" s="526"/>
      <c r="C976" s="526"/>
      <c r="D976" t="s">
        <v>17</v>
      </c>
      <c r="E976" s="8">
        <v>6</v>
      </c>
      <c r="G976" s="2">
        <f t="shared" si="14"/>
        <v>35.800000000000011</v>
      </c>
      <c r="L976" s="387"/>
    </row>
    <row r="977" spans="1:12">
      <c r="B977" s="526"/>
      <c r="C977" s="526"/>
      <c r="D977" t="s">
        <v>18</v>
      </c>
      <c r="E977" s="8">
        <v>60</v>
      </c>
      <c r="G977" s="2">
        <f t="shared" si="14"/>
        <v>95.800000000000011</v>
      </c>
      <c r="L977" s="387"/>
    </row>
    <row r="978" spans="1:12">
      <c r="B978" s="526"/>
      <c r="C978" s="526"/>
      <c r="D978" t="s">
        <v>19</v>
      </c>
      <c r="E978" s="8">
        <v>5</v>
      </c>
      <c r="G978" s="2">
        <f t="shared" si="14"/>
        <v>100.80000000000001</v>
      </c>
      <c r="J978" s="339"/>
      <c r="K978" s="339"/>
      <c r="L978" s="387"/>
    </row>
    <row r="979" spans="1:12">
      <c r="A979" s="7">
        <v>46036</v>
      </c>
      <c r="B979" s="526">
        <v>32324</v>
      </c>
      <c r="C979" s="526" t="s">
        <v>34</v>
      </c>
      <c r="D979" t="s">
        <v>18</v>
      </c>
      <c r="F979" s="2">
        <v>60</v>
      </c>
      <c r="G979" s="2">
        <f t="shared" si="14"/>
        <v>40.800000000000011</v>
      </c>
    </row>
    <row r="980" spans="1:12">
      <c r="A980" s="7">
        <v>46036</v>
      </c>
      <c r="B980" s="526">
        <v>32324</v>
      </c>
      <c r="C980" s="526" t="s">
        <v>34</v>
      </c>
      <c r="D980" t="s">
        <v>19</v>
      </c>
      <c r="F980" s="2">
        <v>5</v>
      </c>
      <c r="G980" s="2">
        <f t="shared" si="14"/>
        <v>35.800000000000011</v>
      </c>
    </row>
    <row r="981" spans="1:12">
      <c r="A981" s="7">
        <v>46105</v>
      </c>
      <c r="B981" s="526">
        <v>32858</v>
      </c>
      <c r="C981" s="526" t="s">
        <v>34</v>
      </c>
      <c r="D981" t="s">
        <v>16</v>
      </c>
      <c r="F981" s="2">
        <v>29.8</v>
      </c>
      <c r="G981" s="2">
        <f t="shared" si="14"/>
        <v>6.0000000000000107</v>
      </c>
    </row>
    <row r="982" spans="1:12">
      <c r="A982" s="7">
        <v>46105</v>
      </c>
      <c r="B982" s="526">
        <v>32858</v>
      </c>
      <c r="C982" s="526" t="s">
        <v>34</v>
      </c>
      <c r="D982" t="s">
        <v>17</v>
      </c>
      <c r="F982" s="2">
        <v>6</v>
      </c>
      <c r="G982" s="2">
        <f t="shared" si="14"/>
        <v>1.0658141036401503E-14</v>
      </c>
    </row>
    <row r="983" spans="1:12">
      <c r="A983" s="88">
        <v>46053</v>
      </c>
      <c r="B983" s="525" t="s">
        <v>14</v>
      </c>
      <c r="C983" s="525" t="s">
        <v>15</v>
      </c>
      <c r="D983" t="s">
        <v>16</v>
      </c>
      <c r="E983" s="26">
        <v>29</v>
      </c>
      <c r="G983" s="2">
        <f t="shared" si="14"/>
        <v>29.000000000000011</v>
      </c>
    </row>
    <row r="984" spans="1:12">
      <c r="A984" s="86"/>
      <c r="B984" s="526"/>
      <c r="C984" s="526"/>
      <c r="D984" t="s">
        <v>17</v>
      </c>
      <c r="E984" s="26">
        <v>5</v>
      </c>
      <c r="G984" s="2">
        <f t="shared" si="14"/>
        <v>34.000000000000014</v>
      </c>
    </row>
    <row r="985" spans="1:12">
      <c r="A985" s="86"/>
      <c r="B985" s="526"/>
      <c r="C985" s="526"/>
      <c r="D985" t="s">
        <v>18</v>
      </c>
      <c r="E985" s="240">
        <v>60</v>
      </c>
      <c r="G985" s="2">
        <f t="shared" si="14"/>
        <v>94.000000000000014</v>
      </c>
      <c r="J985" s="542" t="s">
        <v>291</v>
      </c>
      <c r="K985" s="542"/>
      <c r="L985" s="542"/>
    </row>
    <row r="986" spans="1:12">
      <c r="A986" s="86"/>
      <c r="B986" s="526"/>
      <c r="C986" s="526"/>
      <c r="D986" t="s">
        <v>19</v>
      </c>
      <c r="E986" s="240">
        <v>5</v>
      </c>
      <c r="G986" s="2">
        <f t="shared" si="14"/>
        <v>99.000000000000014</v>
      </c>
      <c r="I986" s="525">
        <v>2025</v>
      </c>
      <c r="J986" s="525" t="s">
        <v>33</v>
      </c>
      <c r="K986" t="s">
        <v>16</v>
      </c>
      <c r="L986" s="26">
        <v>29.4</v>
      </c>
    </row>
    <row r="987" spans="1:12">
      <c r="B987" s="526"/>
      <c r="C987" s="526"/>
      <c r="D987" t="s">
        <v>146</v>
      </c>
      <c r="E987" s="240">
        <v>10</v>
      </c>
      <c r="G987" s="2">
        <f t="shared" si="14"/>
        <v>109.00000000000001</v>
      </c>
      <c r="J987" s="526"/>
      <c r="K987" t="s">
        <v>17</v>
      </c>
      <c r="L987" s="26">
        <v>6</v>
      </c>
    </row>
    <row r="988" spans="1:12">
      <c r="B988" s="526"/>
      <c r="C988" s="526"/>
      <c r="D988" s="472" t="s">
        <v>109</v>
      </c>
      <c r="E988" s="473">
        <v>28.3</v>
      </c>
      <c r="G988" s="2">
        <f t="shared" si="14"/>
        <v>137.30000000000001</v>
      </c>
      <c r="J988" s="525" t="s">
        <v>34</v>
      </c>
      <c r="K988" t="s">
        <v>16</v>
      </c>
      <c r="L988" s="8">
        <v>29.8</v>
      </c>
    </row>
    <row r="989" spans="1:12">
      <c r="A989" s="7">
        <v>46059</v>
      </c>
      <c r="B989" s="526">
        <v>32477</v>
      </c>
      <c r="C989" s="526" t="s">
        <v>15</v>
      </c>
      <c r="D989" t="s">
        <v>18</v>
      </c>
      <c r="F989" s="2">
        <v>60</v>
      </c>
      <c r="G989" s="2">
        <f t="shared" si="14"/>
        <v>77.300000000000011</v>
      </c>
      <c r="J989" s="526"/>
      <c r="K989" t="s">
        <v>17</v>
      </c>
      <c r="L989" s="8">
        <v>6</v>
      </c>
    </row>
    <row r="990" spans="1:12">
      <c r="A990" s="7">
        <v>46059</v>
      </c>
      <c r="B990" s="526">
        <v>32477</v>
      </c>
      <c r="C990" s="526" t="s">
        <v>15</v>
      </c>
      <c r="D990" t="s">
        <v>19</v>
      </c>
      <c r="F990" s="2">
        <v>5</v>
      </c>
      <c r="G990" s="2">
        <f t="shared" si="14"/>
        <v>72.300000000000011</v>
      </c>
      <c r="I990" s="525">
        <v>2026</v>
      </c>
      <c r="J990" s="525" t="s">
        <v>15</v>
      </c>
      <c r="K990" t="s">
        <v>16</v>
      </c>
      <c r="L990" s="26">
        <v>29</v>
      </c>
    </row>
    <row r="991" spans="1:12">
      <c r="A991" s="7">
        <v>46059</v>
      </c>
      <c r="B991" s="526">
        <v>32477</v>
      </c>
      <c r="C991" s="526" t="s">
        <v>15</v>
      </c>
      <c r="D991" t="s">
        <v>146</v>
      </c>
      <c r="F991" s="2">
        <v>10</v>
      </c>
      <c r="G991" s="2">
        <f t="shared" si="14"/>
        <v>62.300000000000011</v>
      </c>
      <c r="J991" s="526"/>
      <c r="K991" t="s">
        <v>17</v>
      </c>
      <c r="L991" s="26">
        <v>5</v>
      </c>
    </row>
    <row r="992" spans="1:12">
      <c r="A992" s="7">
        <v>46105</v>
      </c>
      <c r="B992" s="526">
        <v>32858</v>
      </c>
      <c r="C992" s="526" t="s">
        <v>15</v>
      </c>
      <c r="D992" t="s">
        <v>16</v>
      </c>
      <c r="F992" s="2">
        <v>29</v>
      </c>
      <c r="G992" s="2">
        <f t="shared" si="14"/>
        <v>33.300000000000011</v>
      </c>
      <c r="J992" s="526"/>
      <c r="L992" s="26"/>
    </row>
    <row r="993" spans="1:12">
      <c r="A993" s="7">
        <v>46105</v>
      </c>
      <c r="B993" s="526">
        <v>32858</v>
      </c>
      <c r="C993" s="526" t="s">
        <v>15</v>
      </c>
      <c r="D993" t="s">
        <v>17</v>
      </c>
      <c r="F993" s="2">
        <v>5</v>
      </c>
      <c r="G993" s="2">
        <f t="shared" si="14"/>
        <v>28.300000000000011</v>
      </c>
      <c r="J993" s="526"/>
      <c r="L993" s="26"/>
    </row>
    <row r="994" spans="1:12">
      <c r="A994" s="7">
        <v>46105</v>
      </c>
      <c r="B994" s="526">
        <v>32858</v>
      </c>
      <c r="C994" s="526" t="s">
        <v>15</v>
      </c>
      <c r="D994" t="s">
        <v>109</v>
      </c>
      <c r="F994" s="2">
        <v>28.3</v>
      </c>
      <c r="G994" s="2">
        <f t="shared" si="14"/>
        <v>0</v>
      </c>
      <c r="J994" s="526"/>
      <c r="L994" s="26"/>
    </row>
    <row r="995" spans="1:12">
      <c r="A995" s="88">
        <v>46081</v>
      </c>
      <c r="B995" s="525" t="s">
        <v>14</v>
      </c>
      <c r="C995" s="525" t="s">
        <v>20</v>
      </c>
      <c r="D995" t="s">
        <v>16</v>
      </c>
      <c r="E995" s="240">
        <v>28.5</v>
      </c>
      <c r="G995" s="2">
        <f t="shared" si="14"/>
        <v>28.5</v>
      </c>
      <c r="K995" s="472" t="s">
        <v>109</v>
      </c>
      <c r="L995" s="473">
        <v>28.3</v>
      </c>
    </row>
    <row r="996" spans="1:12">
      <c r="B996" s="526"/>
      <c r="C996" s="526"/>
      <c r="D996" t="s">
        <v>17</v>
      </c>
      <c r="E996" s="8">
        <v>10</v>
      </c>
      <c r="G996" s="2">
        <f t="shared" si="14"/>
        <v>38.5</v>
      </c>
      <c r="J996" s="525" t="s">
        <v>20</v>
      </c>
      <c r="K996" t="s">
        <v>16</v>
      </c>
      <c r="L996" s="240">
        <v>28.5</v>
      </c>
    </row>
    <row r="997" spans="1:12">
      <c r="B997" s="526"/>
      <c r="C997" s="526"/>
      <c r="D997" t="s">
        <v>18</v>
      </c>
      <c r="E997" s="8">
        <v>56</v>
      </c>
      <c r="G997" s="2">
        <f t="shared" si="14"/>
        <v>94.5</v>
      </c>
      <c r="K997" t="s">
        <v>17</v>
      </c>
      <c r="L997" s="8">
        <v>10</v>
      </c>
    </row>
    <row r="998" spans="1:12">
      <c r="B998" s="526"/>
      <c r="C998" s="526"/>
      <c r="D998" t="s">
        <v>19</v>
      </c>
      <c r="E998" s="8">
        <v>5</v>
      </c>
      <c r="G998" s="2">
        <f t="shared" si="14"/>
        <v>99.5</v>
      </c>
      <c r="K998" t="s">
        <v>18</v>
      </c>
      <c r="L998" s="8">
        <v>56</v>
      </c>
    </row>
    <row r="999" spans="1:12">
      <c r="A999" s="7">
        <v>46105</v>
      </c>
      <c r="B999" s="526">
        <v>32858</v>
      </c>
      <c r="C999" s="526" t="s">
        <v>20</v>
      </c>
      <c r="D999" t="s">
        <v>16</v>
      </c>
      <c r="F999" s="2">
        <v>28.5</v>
      </c>
      <c r="G999" s="2">
        <f t="shared" si="14"/>
        <v>71</v>
      </c>
      <c r="K999" t="s">
        <v>19</v>
      </c>
      <c r="L999" s="8">
        <v>5</v>
      </c>
    </row>
    <row r="1000" spans="1:12">
      <c r="A1000" s="7">
        <v>46105</v>
      </c>
      <c r="B1000" s="526">
        <v>32858</v>
      </c>
      <c r="C1000" s="526" t="s">
        <v>20</v>
      </c>
      <c r="D1000" t="s">
        <v>17</v>
      </c>
      <c r="F1000" s="2">
        <v>10</v>
      </c>
      <c r="G1000" s="2">
        <f t="shared" si="14"/>
        <v>61</v>
      </c>
      <c r="L1000" s="168">
        <f>SUM(L986:L999)</f>
        <v>233</v>
      </c>
    </row>
    <row r="1001" spans="1:12">
      <c r="A1001" s="7">
        <v>46105</v>
      </c>
      <c r="B1001" s="526">
        <v>32858</v>
      </c>
      <c r="C1001" s="526" t="s">
        <v>20</v>
      </c>
      <c r="D1001" t="s">
        <v>18</v>
      </c>
      <c r="F1001" s="2">
        <v>38</v>
      </c>
      <c r="G1001" s="2">
        <f t="shared" si="14"/>
        <v>23</v>
      </c>
    </row>
    <row r="1002" spans="1:12">
      <c r="A1002" s="7">
        <v>46105</v>
      </c>
      <c r="B1002" s="526">
        <v>32859</v>
      </c>
      <c r="C1002" s="526" t="s">
        <v>20</v>
      </c>
      <c r="D1002" t="s">
        <v>18</v>
      </c>
      <c r="F1002" s="2">
        <v>18</v>
      </c>
      <c r="G1002" s="2">
        <f t="shared" si="14"/>
        <v>5</v>
      </c>
    </row>
    <row r="1003" spans="1:12">
      <c r="A1003" s="7">
        <v>46105</v>
      </c>
      <c r="B1003" s="526">
        <v>32859</v>
      </c>
      <c r="C1003" s="526" t="s">
        <v>20</v>
      </c>
      <c r="D1003" t="s">
        <v>19</v>
      </c>
      <c r="F1003" s="2">
        <v>5</v>
      </c>
      <c r="G1003" s="2">
        <f t="shared" si="14"/>
        <v>0</v>
      </c>
      <c r="J1003" s="525" t="s">
        <v>33</v>
      </c>
      <c r="K1003" t="s">
        <v>16</v>
      </c>
      <c r="L1003" s="26">
        <v>29.4</v>
      </c>
    </row>
    <row r="1004" spans="1:12">
      <c r="A1004" s="44">
        <v>46112</v>
      </c>
      <c r="B1004" s="525" t="s">
        <v>14</v>
      </c>
      <c r="C1004" s="525" t="s">
        <v>23</v>
      </c>
      <c r="D1004" t="s">
        <v>16</v>
      </c>
      <c r="E1004" s="8">
        <v>30</v>
      </c>
      <c r="G1004" s="2">
        <f t="shared" si="14"/>
        <v>30</v>
      </c>
      <c r="J1004" s="526"/>
      <c r="K1004" t="s">
        <v>17</v>
      </c>
      <c r="L1004" s="26">
        <v>6</v>
      </c>
    </row>
    <row r="1005" spans="1:12">
      <c r="B1005" s="526"/>
      <c r="C1005" s="526"/>
      <c r="D1005" t="s">
        <v>17</v>
      </c>
      <c r="E1005" s="8">
        <v>6</v>
      </c>
      <c r="G1005" s="2">
        <f t="shared" si="14"/>
        <v>36</v>
      </c>
      <c r="J1005" s="525" t="s">
        <v>34</v>
      </c>
      <c r="K1005" t="s">
        <v>16</v>
      </c>
      <c r="L1005" s="8">
        <v>29.8</v>
      </c>
    </row>
    <row r="1006" spans="1:12">
      <c r="B1006" s="526"/>
      <c r="C1006" s="526"/>
      <c r="D1006" t="s">
        <v>18</v>
      </c>
      <c r="E1006" s="8">
        <v>60</v>
      </c>
      <c r="G1006" s="2">
        <f t="shared" si="14"/>
        <v>96</v>
      </c>
      <c r="J1006" s="526"/>
      <c r="K1006" t="s">
        <v>17</v>
      </c>
      <c r="L1006" s="8">
        <v>6</v>
      </c>
    </row>
    <row r="1007" spans="1:12">
      <c r="B1007" s="526"/>
      <c r="C1007" s="526"/>
      <c r="D1007" t="s">
        <v>19</v>
      </c>
      <c r="E1007" s="8">
        <v>5</v>
      </c>
      <c r="G1007" s="2">
        <f t="shared" si="14"/>
        <v>101</v>
      </c>
      <c r="J1007" s="525" t="s">
        <v>15</v>
      </c>
      <c r="K1007" t="s">
        <v>16</v>
      </c>
      <c r="L1007" s="26">
        <v>29</v>
      </c>
    </row>
    <row r="1008" spans="1:12">
      <c r="B1008" s="526"/>
      <c r="C1008" s="526"/>
      <c r="G1008" s="2">
        <f t="shared" si="14"/>
        <v>101</v>
      </c>
      <c r="J1008" s="526"/>
      <c r="K1008" t="s">
        <v>17</v>
      </c>
      <c r="L1008" s="26">
        <v>5</v>
      </c>
    </row>
    <row r="1009" spans="2:14">
      <c r="B1009" s="526"/>
      <c r="C1009" s="526"/>
      <c r="G1009" s="2">
        <f t="shared" si="14"/>
        <v>101</v>
      </c>
      <c r="K1009" s="472" t="s">
        <v>109</v>
      </c>
      <c r="L1009" s="473">
        <v>28.3</v>
      </c>
    </row>
    <row r="1010" spans="2:14">
      <c r="B1010" s="526"/>
      <c r="C1010" s="526"/>
      <c r="G1010" s="2">
        <f t="shared" si="14"/>
        <v>101</v>
      </c>
      <c r="J1010" s="525" t="s">
        <v>20</v>
      </c>
      <c r="K1010" t="s">
        <v>16</v>
      </c>
      <c r="L1010" s="240">
        <v>28.5</v>
      </c>
    </row>
    <row r="1011" spans="2:14">
      <c r="B1011" s="526"/>
      <c r="C1011" s="526"/>
      <c r="G1011" s="2">
        <f t="shared" si="14"/>
        <v>101</v>
      </c>
      <c r="K1011" t="s">
        <v>17</v>
      </c>
      <c r="L1011" s="8">
        <v>10</v>
      </c>
    </row>
    <row r="1012" spans="2:14">
      <c r="B1012" s="526"/>
      <c r="C1012" s="526"/>
      <c r="G1012" s="2">
        <f t="shared" si="14"/>
        <v>101</v>
      </c>
      <c r="K1012" t="s">
        <v>18</v>
      </c>
      <c r="L1012" s="450">
        <v>38</v>
      </c>
      <c r="M1012" s="339"/>
      <c r="N1012" s="381"/>
    </row>
    <row r="1013" spans="2:14">
      <c r="B1013" s="526"/>
      <c r="C1013" s="526"/>
      <c r="G1013" s="2">
        <f t="shared" si="14"/>
        <v>101</v>
      </c>
      <c r="L1013" s="529"/>
      <c r="M1013" s="339"/>
      <c r="N1013" s="381"/>
    </row>
    <row r="1014" spans="2:14">
      <c r="B1014" s="526"/>
      <c r="C1014" s="526"/>
      <c r="G1014" s="2">
        <f t="shared" si="14"/>
        <v>101</v>
      </c>
      <c r="L1014" s="530"/>
      <c r="M1014" s="339"/>
      <c r="N1014" s="387"/>
    </row>
    <row r="1015" spans="2:14">
      <c r="B1015" s="526"/>
      <c r="C1015" s="526"/>
      <c r="G1015" s="2">
        <f t="shared" si="14"/>
        <v>101</v>
      </c>
      <c r="L1015" s="529"/>
      <c r="M1015" s="339"/>
      <c r="N1015" s="387"/>
    </row>
    <row r="1016" spans="2:14">
      <c r="B1016" s="526"/>
      <c r="C1016" s="526"/>
      <c r="G1016" s="2">
        <f t="shared" si="14"/>
        <v>101</v>
      </c>
      <c r="L1016" s="505">
        <f>SUM(L1003:L1015)</f>
        <v>210</v>
      </c>
      <c r="M1016" s="339"/>
      <c r="N1016" s="381"/>
    </row>
    <row r="1017" spans="2:14">
      <c r="B1017" s="526"/>
      <c r="C1017" s="526"/>
      <c r="G1017" s="2">
        <f t="shared" si="14"/>
        <v>101</v>
      </c>
      <c r="L1017" s="529"/>
      <c r="M1017" s="339"/>
      <c r="N1017" s="381"/>
    </row>
    <row r="1018" spans="2:14">
      <c r="B1018" s="526"/>
      <c r="C1018" s="526"/>
      <c r="G1018" s="2">
        <f t="shared" si="14"/>
        <v>101</v>
      </c>
      <c r="J1018" s="525" t="s">
        <v>20</v>
      </c>
      <c r="K1018" t="s">
        <v>18</v>
      </c>
      <c r="L1018" s="339">
        <v>18</v>
      </c>
      <c r="M1018" s="339"/>
      <c r="N1018" s="387"/>
    </row>
    <row r="1019" spans="2:14">
      <c r="B1019" s="526"/>
      <c r="C1019" s="526"/>
      <c r="G1019" s="2">
        <f t="shared" si="14"/>
        <v>101</v>
      </c>
      <c r="K1019" t="s">
        <v>19</v>
      </c>
      <c r="L1019" s="8">
        <v>5</v>
      </c>
      <c r="M1019" s="339"/>
      <c r="N1019" s="282"/>
    </row>
    <row r="1020" spans="2:14">
      <c r="B1020" s="526"/>
      <c r="C1020" s="526"/>
      <c r="G1020" s="2">
        <f t="shared" si="14"/>
        <v>101</v>
      </c>
      <c r="L1020" s="339">
        <f>SUM(L1018:L1019)</f>
        <v>23</v>
      </c>
      <c r="M1020" s="339"/>
      <c r="N1020" s="387"/>
    </row>
    <row r="1021" spans="2:14">
      <c r="B1021" s="526"/>
      <c r="C1021" s="526"/>
      <c r="G1021" s="2">
        <f t="shared" si="14"/>
        <v>101</v>
      </c>
      <c r="L1021" s="339"/>
      <c r="M1021" s="339"/>
      <c r="N1021" s="387"/>
    </row>
    <row r="1022" spans="2:14">
      <c r="B1022" s="526"/>
      <c r="C1022" s="526"/>
      <c r="G1022" s="2">
        <f t="shared" si="14"/>
        <v>101</v>
      </c>
    </row>
    <row r="1023" spans="2:14">
      <c r="B1023" s="526"/>
      <c r="C1023" s="526"/>
      <c r="G1023" s="2">
        <f t="shared" si="14"/>
        <v>101</v>
      </c>
    </row>
    <row r="1024" spans="2:14">
      <c r="B1024" s="526"/>
      <c r="C1024" s="526"/>
      <c r="G1024" s="2">
        <f t="shared" si="14"/>
        <v>101</v>
      </c>
    </row>
    <row r="1025" spans="2:7">
      <c r="B1025" s="526"/>
      <c r="C1025" s="526"/>
      <c r="G1025" s="2">
        <f t="shared" si="14"/>
        <v>101</v>
      </c>
    </row>
    <row r="1026" spans="2:7">
      <c r="B1026" s="526"/>
      <c r="C1026" s="526"/>
      <c r="G1026" s="2">
        <f t="shared" si="14"/>
        <v>101</v>
      </c>
    </row>
    <row r="1027" spans="2:7">
      <c r="B1027" s="526"/>
      <c r="C1027" s="526"/>
      <c r="G1027" s="2">
        <f t="shared" si="14"/>
        <v>101</v>
      </c>
    </row>
    <row r="1028" spans="2:7">
      <c r="B1028" s="526"/>
      <c r="C1028" s="526"/>
      <c r="G1028" s="2">
        <f t="shared" si="14"/>
        <v>101</v>
      </c>
    </row>
    <row r="1029" spans="2:7">
      <c r="B1029" s="526"/>
      <c r="C1029" s="526"/>
      <c r="G1029" s="2">
        <f t="shared" si="14"/>
        <v>101</v>
      </c>
    </row>
    <row r="1030" spans="2:7">
      <c r="B1030" s="526"/>
      <c r="C1030" s="526"/>
      <c r="G1030" s="2">
        <f t="shared" si="14"/>
        <v>101</v>
      </c>
    </row>
    <row r="1031" spans="2:7">
      <c r="B1031" s="526"/>
      <c r="C1031" s="526"/>
      <c r="G1031" s="2">
        <f t="shared" si="14"/>
        <v>101</v>
      </c>
    </row>
    <row r="1032" spans="2:7">
      <c r="B1032" s="526"/>
      <c r="C1032" s="526"/>
      <c r="G1032" s="2">
        <f t="shared" si="14"/>
        <v>101</v>
      </c>
    </row>
    <row r="1033" spans="2:7">
      <c r="B1033" s="526"/>
      <c r="C1033" s="526"/>
      <c r="G1033" s="2">
        <f t="shared" si="14"/>
        <v>101</v>
      </c>
    </row>
    <row r="1034" spans="2:7">
      <c r="B1034" s="526"/>
      <c r="C1034" s="526"/>
      <c r="G1034" s="2">
        <f t="shared" si="14"/>
        <v>101</v>
      </c>
    </row>
    <row r="1035" spans="2:7">
      <c r="B1035" s="526"/>
      <c r="C1035" s="526"/>
      <c r="G1035" s="2">
        <f t="shared" si="14"/>
        <v>101</v>
      </c>
    </row>
    <row r="1036" spans="2:7">
      <c r="B1036" s="526"/>
      <c r="C1036" s="526"/>
      <c r="G1036" s="2">
        <f t="shared" si="14"/>
        <v>101</v>
      </c>
    </row>
    <row r="1037" spans="2:7">
      <c r="B1037" s="526"/>
      <c r="C1037" s="526"/>
      <c r="G1037" s="2">
        <f t="shared" si="14"/>
        <v>101</v>
      </c>
    </row>
    <row r="1038" spans="2:7">
      <c r="B1038" s="526"/>
      <c r="C1038" s="526"/>
      <c r="G1038" s="2">
        <f t="shared" si="14"/>
        <v>101</v>
      </c>
    </row>
    <row r="1039" spans="2:7">
      <c r="B1039" s="526"/>
      <c r="C1039" s="526"/>
      <c r="G1039" s="2">
        <f t="shared" ref="G1039:G1102" si="15">+G1038+E1039-F1039</f>
        <v>101</v>
      </c>
    </row>
    <row r="1040" spans="2:7">
      <c r="B1040" s="526"/>
      <c r="C1040" s="526"/>
      <c r="G1040" s="2">
        <f t="shared" si="15"/>
        <v>101</v>
      </c>
    </row>
    <row r="1041" spans="2:7">
      <c r="B1041" s="526"/>
      <c r="C1041" s="526"/>
      <c r="G1041" s="2">
        <f t="shared" si="15"/>
        <v>101</v>
      </c>
    </row>
    <row r="1042" spans="2:7">
      <c r="B1042" s="526"/>
      <c r="C1042" s="526"/>
      <c r="G1042" s="2">
        <f t="shared" si="15"/>
        <v>101</v>
      </c>
    </row>
    <row r="1043" spans="2:7">
      <c r="B1043" s="526"/>
      <c r="C1043" s="526"/>
      <c r="G1043" s="2">
        <f t="shared" si="15"/>
        <v>101</v>
      </c>
    </row>
    <row r="1044" spans="2:7">
      <c r="B1044" s="526"/>
      <c r="C1044" s="526"/>
      <c r="G1044" s="2">
        <f t="shared" si="15"/>
        <v>101</v>
      </c>
    </row>
    <row r="1045" spans="2:7">
      <c r="B1045" s="526"/>
      <c r="C1045" s="526"/>
      <c r="G1045" s="2">
        <f t="shared" si="15"/>
        <v>101</v>
      </c>
    </row>
    <row r="1046" spans="2:7">
      <c r="B1046" s="526"/>
      <c r="C1046" s="526"/>
      <c r="G1046" s="2">
        <f t="shared" si="15"/>
        <v>101</v>
      </c>
    </row>
    <row r="1047" spans="2:7">
      <c r="B1047" s="526"/>
      <c r="C1047" s="526"/>
      <c r="G1047" s="2">
        <f t="shared" si="15"/>
        <v>101</v>
      </c>
    </row>
    <row r="1048" spans="2:7">
      <c r="B1048" s="526"/>
      <c r="C1048" s="526"/>
      <c r="G1048" s="2">
        <f t="shared" si="15"/>
        <v>101</v>
      </c>
    </row>
    <row r="1049" spans="2:7">
      <c r="B1049" s="526"/>
      <c r="C1049" s="526"/>
      <c r="G1049" s="2">
        <f t="shared" si="15"/>
        <v>101</v>
      </c>
    </row>
    <row r="1050" spans="2:7">
      <c r="B1050" s="526"/>
      <c r="C1050" s="526"/>
      <c r="G1050" s="2">
        <f t="shared" si="15"/>
        <v>101</v>
      </c>
    </row>
    <row r="1051" spans="2:7">
      <c r="B1051" s="526"/>
      <c r="C1051" s="526"/>
      <c r="G1051" s="2">
        <f t="shared" si="15"/>
        <v>101</v>
      </c>
    </row>
    <row r="1052" spans="2:7">
      <c r="B1052" s="526"/>
      <c r="C1052" s="526"/>
      <c r="G1052" s="2">
        <f t="shared" si="15"/>
        <v>101</v>
      </c>
    </row>
    <row r="1053" spans="2:7">
      <c r="B1053" s="526"/>
      <c r="C1053" s="526"/>
      <c r="G1053" s="2">
        <f t="shared" si="15"/>
        <v>101</v>
      </c>
    </row>
    <row r="1054" spans="2:7">
      <c r="B1054" s="526"/>
      <c r="C1054" s="526"/>
      <c r="G1054" s="2">
        <f t="shared" si="15"/>
        <v>101</v>
      </c>
    </row>
    <row r="1055" spans="2:7">
      <c r="B1055" s="526"/>
      <c r="C1055" s="526"/>
      <c r="G1055" s="2">
        <f t="shared" si="15"/>
        <v>101</v>
      </c>
    </row>
    <row r="1056" spans="2:7">
      <c r="B1056" s="526"/>
      <c r="C1056" s="526"/>
      <c r="G1056" s="2">
        <f t="shared" si="15"/>
        <v>101</v>
      </c>
    </row>
    <row r="1057" spans="2:7">
      <c r="B1057" s="526"/>
      <c r="C1057" s="526"/>
      <c r="G1057" s="2">
        <f t="shared" si="15"/>
        <v>101</v>
      </c>
    </row>
    <row r="1058" spans="2:7">
      <c r="B1058" s="526"/>
      <c r="C1058" s="526"/>
      <c r="G1058" s="2">
        <f t="shared" si="15"/>
        <v>101</v>
      </c>
    </row>
    <row r="1059" spans="2:7">
      <c r="B1059" s="526"/>
      <c r="C1059" s="526"/>
      <c r="G1059" s="2">
        <f t="shared" si="15"/>
        <v>101</v>
      </c>
    </row>
    <row r="1060" spans="2:7">
      <c r="B1060" s="526"/>
      <c r="C1060" s="526"/>
      <c r="G1060" s="2">
        <f t="shared" si="15"/>
        <v>101</v>
      </c>
    </row>
    <row r="1061" spans="2:7">
      <c r="B1061" s="526"/>
      <c r="C1061" s="526"/>
      <c r="G1061" s="2">
        <f t="shared" si="15"/>
        <v>101</v>
      </c>
    </row>
    <row r="1062" spans="2:7">
      <c r="B1062" s="526"/>
      <c r="C1062" s="526"/>
      <c r="G1062" s="2">
        <f t="shared" si="15"/>
        <v>101</v>
      </c>
    </row>
    <row r="1063" spans="2:7">
      <c r="B1063" s="526"/>
      <c r="C1063" s="526"/>
      <c r="G1063" s="2">
        <f t="shared" si="15"/>
        <v>101</v>
      </c>
    </row>
    <row r="1064" spans="2:7">
      <c r="B1064" s="526"/>
      <c r="C1064" s="526"/>
      <c r="G1064" s="2">
        <f t="shared" si="15"/>
        <v>101</v>
      </c>
    </row>
    <row r="1065" spans="2:7">
      <c r="B1065" s="526"/>
      <c r="C1065" s="526"/>
      <c r="G1065" s="2">
        <f t="shared" si="15"/>
        <v>101</v>
      </c>
    </row>
    <row r="1066" spans="2:7">
      <c r="B1066" s="526"/>
      <c r="C1066" s="526"/>
      <c r="G1066" s="2">
        <f t="shared" si="15"/>
        <v>101</v>
      </c>
    </row>
    <row r="1067" spans="2:7">
      <c r="B1067" s="526"/>
      <c r="C1067" s="526"/>
      <c r="G1067" s="2">
        <f t="shared" si="15"/>
        <v>101</v>
      </c>
    </row>
    <row r="1068" spans="2:7">
      <c r="B1068" s="526"/>
      <c r="C1068" s="526"/>
      <c r="G1068" s="2">
        <f t="shared" si="15"/>
        <v>101</v>
      </c>
    </row>
    <row r="1069" spans="2:7">
      <c r="B1069" s="526"/>
      <c r="C1069" s="526"/>
      <c r="G1069" s="2">
        <f t="shared" si="15"/>
        <v>101</v>
      </c>
    </row>
    <row r="1070" spans="2:7">
      <c r="B1070" s="526"/>
      <c r="C1070" s="526"/>
      <c r="G1070" s="2">
        <f t="shared" si="15"/>
        <v>101</v>
      </c>
    </row>
    <row r="1071" spans="2:7">
      <c r="B1071" s="526"/>
      <c r="C1071" s="526"/>
      <c r="G1071" s="2">
        <f t="shared" si="15"/>
        <v>101</v>
      </c>
    </row>
    <row r="1072" spans="2:7">
      <c r="B1072" s="526"/>
      <c r="C1072" s="526"/>
      <c r="G1072" s="2">
        <f t="shared" si="15"/>
        <v>101</v>
      </c>
    </row>
    <row r="1073" spans="2:7">
      <c r="B1073" s="526"/>
      <c r="C1073" s="526"/>
      <c r="G1073" s="2">
        <f t="shared" si="15"/>
        <v>101</v>
      </c>
    </row>
    <row r="1074" spans="2:7">
      <c r="B1074" s="526"/>
      <c r="C1074" s="526"/>
      <c r="G1074" s="2">
        <f t="shared" si="15"/>
        <v>101</v>
      </c>
    </row>
    <row r="1075" spans="2:7">
      <c r="B1075" s="526"/>
      <c r="C1075" s="526"/>
      <c r="G1075" s="2">
        <f t="shared" si="15"/>
        <v>101</v>
      </c>
    </row>
    <row r="1076" spans="2:7">
      <c r="B1076" s="526"/>
      <c r="C1076" s="526"/>
      <c r="G1076" s="2">
        <f t="shared" si="15"/>
        <v>101</v>
      </c>
    </row>
    <row r="1077" spans="2:7">
      <c r="B1077" s="526"/>
      <c r="C1077" s="526"/>
      <c r="G1077" s="2">
        <f t="shared" si="15"/>
        <v>101</v>
      </c>
    </row>
    <row r="1078" spans="2:7">
      <c r="B1078" s="526"/>
      <c r="C1078" s="526"/>
      <c r="G1078" s="2">
        <f t="shared" si="15"/>
        <v>101</v>
      </c>
    </row>
    <row r="1079" spans="2:7">
      <c r="B1079" s="526"/>
      <c r="C1079" s="526"/>
      <c r="G1079" s="2">
        <f t="shared" si="15"/>
        <v>101</v>
      </c>
    </row>
    <row r="1080" spans="2:7">
      <c r="B1080" s="526"/>
      <c r="C1080" s="526"/>
      <c r="G1080" s="2">
        <f t="shared" si="15"/>
        <v>101</v>
      </c>
    </row>
    <row r="1081" spans="2:7">
      <c r="B1081" s="526"/>
      <c r="C1081" s="526"/>
      <c r="G1081" s="2">
        <f t="shared" si="15"/>
        <v>101</v>
      </c>
    </row>
    <row r="1082" spans="2:7">
      <c r="B1082" s="526"/>
      <c r="C1082" s="526"/>
      <c r="G1082" s="2">
        <f t="shared" si="15"/>
        <v>101</v>
      </c>
    </row>
    <row r="1083" spans="2:7">
      <c r="B1083" s="526"/>
      <c r="C1083" s="526"/>
      <c r="G1083" s="2">
        <f t="shared" si="15"/>
        <v>101</v>
      </c>
    </row>
    <row r="1084" spans="2:7">
      <c r="B1084" s="526"/>
      <c r="C1084" s="526"/>
      <c r="G1084" s="2">
        <f t="shared" si="15"/>
        <v>101</v>
      </c>
    </row>
    <row r="1085" spans="2:7">
      <c r="B1085" s="526"/>
      <c r="C1085" s="526"/>
      <c r="G1085" s="2">
        <f t="shared" si="15"/>
        <v>101</v>
      </c>
    </row>
    <row r="1086" spans="2:7">
      <c r="B1086" s="526"/>
      <c r="C1086" s="526"/>
      <c r="G1086" s="2">
        <f t="shared" si="15"/>
        <v>101</v>
      </c>
    </row>
    <row r="1087" spans="2:7">
      <c r="B1087" s="526"/>
      <c r="C1087" s="526"/>
      <c r="G1087" s="2">
        <f t="shared" si="15"/>
        <v>101</v>
      </c>
    </row>
    <row r="1088" spans="2:7">
      <c r="B1088" s="526"/>
      <c r="C1088" s="526"/>
      <c r="G1088" s="2">
        <f t="shared" si="15"/>
        <v>101</v>
      </c>
    </row>
    <row r="1089" spans="2:7">
      <c r="B1089" s="526"/>
      <c r="C1089" s="526"/>
      <c r="G1089" s="2">
        <f t="shared" si="15"/>
        <v>101</v>
      </c>
    </row>
    <row r="1090" spans="2:7">
      <c r="B1090" s="526"/>
      <c r="C1090" s="526"/>
      <c r="G1090" s="2">
        <f t="shared" si="15"/>
        <v>101</v>
      </c>
    </row>
    <row r="1091" spans="2:7">
      <c r="B1091" s="526"/>
      <c r="C1091" s="526"/>
      <c r="G1091" s="2">
        <f t="shared" si="15"/>
        <v>101</v>
      </c>
    </row>
    <row r="1092" spans="2:7">
      <c r="B1092" s="526"/>
      <c r="C1092" s="526"/>
      <c r="G1092" s="2">
        <f t="shared" si="15"/>
        <v>101</v>
      </c>
    </row>
    <row r="1093" spans="2:7">
      <c r="B1093" s="526"/>
      <c r="C1093" s="526"/>
      <c r="G1093" s="2">
        <f t="shared" si="15"/>
        <v>101</v>
      </c>
    </row>
    <row r="1094" spans="2:7">
      <c r="B1094" s="526"/>
      <c r="C1094" s="526"/>
      <c r="G1094" s="2">
        <f t="shared" si="15"/>
        <v>101</v>
      </c>
    </row>
    <row r="1095" spans="2:7">
      <c r="B1095" s="526"/>
      <c r="C1095" s="526"/>
      <c r="G1095" s="2">
        <f t="shared" si="15"/>
        <v>101</v>
      </c>
    </row>
    <row r="1096" spans="2:7">
      <c r="B1096" s="526"/>
      <c r="C1096" s="526"/>
      <c r="G1096" s="2">
        <f t="shared" si="15"/>
        <v>101</v>
      </c>
    </row>
    <row r="1097" spans="2:7">
      <c r="B1097" s="526"/>
      <c r="C1097" s="526"/>
      <c r="G1097" s="2">
        <f t="shared" si="15"/>
        <v>101</v>
      </c>
    </row>
    <row r="1098" spans="2:7">
      <c r="B1098" s="526"/>
      <c r="C1098" s="526"/>
      <c r="G1098" s="2">
        <f t="shared" si="15"/>
        <v>101</v>
      </c>
    </row>
    <row r="1099" spans="2:7">
      <c r="B1099" s="526"/>
      <c r="C1099" s="526"/>
      <c r="G1099" s="2">
        <f t="shared" si="15"/>
        <v>101</v>
      </c>
    </row>
    <row r="1100" spans="2:7">
      <c r="B1100" s="526"/>
      <c r="C1100" s="526"/>
      <c r="G1100" s="2">
        <f t="shared" si="15"/>
        <v>101</v>
      </c>
    </row>
    <row r="1101" spans="2:7">
      <c r="B1101" s="526"/>
      <c r="C1101" s="526"/>
      <c r="G1101" s="2">
        <f t="shared" si="15"/>
        <v>101</v>
      </c>
    </row>
    <row r="1102" spans="2:7">
      <c r="B1102" s="526"/>
      <c r="C1102" s="526"/>
      <c r="G1102" s="2">
        <f t="shared" si="15"/>
        <v>101</v>
      </c>
    </row>
    <row r="1103" spans="2:7">
      <c r="B1103" s="526"/>
      <c r="C1103" s="526"/>
      <c r="G1103" s="2">
        <f t="shared" ref="G1103:G1166" si="16">+G1102+E1103-F1103</f>
        <v>101</v>
      </c>
    </row>
    <row r="1104" spans="2:7">
      <c r="B1104" s="526"/>
      <c r="C1104" s="526"/>
      <c r="G1104" s="2">
        <f t="shared" si="16"/>
        <v>101</v>
      </c>
    </row>
    <row r="1105" spans="2:7">
      <c r="B1105" s="526"/>
      <c r="C1105" s="526"/>
      <c r="G1105" s="2">
        <f t="shared" si="16"/>
        <v>101</v>
      </c>
    </row>
    <row r="1106" spans="2:7">
      <c r="B1106" s="526"/>
      <c r="C1106" s="526"/>
      <c r="G1106" s="2">
        <f t="shared" si="16"/>
        <v>101</v>
      </c>
    </row>
    <row r="1107" spans="2:7">
      <c r="B1107" s="526"/>
      <c r="C1107" s="526"/>
      <c r="G1107" s="2">
        <f t="shared" si="16"/>
        <v>101</v>
      </c>
    </row>
    <row r="1108" spans="2:7">
      <c r="B1108" s="526"/>
      <c r="C1108" s="526"/>
      <c r="G1108" s="2">
        <f t="shared" si="16"/>
        <v>101</v>
      </c>
    </row>
    <row r="1109" spans="2:7">
      <c r="B1109" s="526"/>
      <c r="C1109" s="526"/>
      <c r="G1109" s="2">
        <f t="shared" si="16"/>
        <v>101</v>
      </c>
    </row>
    <row r="1110" spans="2:7">
      <c r="B1110" s="526"/>
      <c r="C1110" s="526"/>
      <c r="G1110" s="2">
        <f t="shared" si="16"/>
        <v>101</v>
      </c>
    </row>
    <row r="1111" spans="2:7">
      <c r="B1111" s="526"/>
      <c r="C1111" s="526"/>
      <c r="G1111" s="2">
        <f t="shared" si="16"/>
        <v>101</v>
      </c>
    </row>
    <row r="1112" spans="2:7">
      <c r="B1112" s="526"/>
      <c r="C1112" s="526"/>
      <c r="G1112" s="2">
        <f t="shared" si="16"/>
        <v>101</v>
      </c>
    </row>
    <row r="1113" spans="2:7">
      <c r="B1113" s="526"/>
      <c r="C1113" s="526"/>
      <c r="G1113" s="2">
        <f t="shared" si="16"/>
        <v>101</v>
      </c>
    </row>
    <row r="1114" spans="2:7">
      <c r="B1114" s="526"/>
      <c r="C1114" s="526"/>
      <c r="G1114" s="2">
        <f t="shared" si="16"/>
        <v>101</v>
      </c>
    </row>
    <row r="1115" spans="2:7">
      <c r="B1115" s="526"/>
      <c r="C1115" s="526"/>
      <c r="G1115" s="2">
        <f t="shared" si="16"/>
        <v>101</v>
      </c>
    </row>
    <row r="1116" spans="2:7">
      <c r="B1116" s="526"/>
      <c r="C1116" s="526"/>
      <c r="G1116" s="2">
        <f t="shared" si="16"/>
        <v>101</v>
      </c>
    </row>
    <row r="1117" spans="2:7">
      <c r="B1117" s="526"/>
      <c r="C1117" s="526"/>
      <c r="G1117" s="2">
        <f t="shared" si="16"/>
        <v>101</v>
      </c>
    </row>
    <row r="1118" spans="2:7">
      <c r="B1118" s="526"/>
      <c r="C1118" s="526"/>
      <c r="G1118" s="2">
        <f t="shared" si="16"/>
        <v>101</v>
      </c>
    </row>
    <row r="1119" spans="2:7">
      <c r="B1119" s="526"/>
      <c r="C1119" s="526"/>
      <c r="G1119" s="2">
        <f t="shared" si="16"/>
        <v>101</v>
      </c>
    </row>
    <row r="1120" spans="2:7">
      <c r="B1120" s="526"/>
      <c r="C1120" s="526"/>
      <c r="G1120" s="2">
        <f t="shared" si="16"/>
        <v>101</v>
      </c>
    </row>
    <row r="1121" spans="2:7">
      <c r="B1121" s="526"/>
      <c r="C1121" s="526"/>
      <c r="G1121" s="2">
        <f t="shared" si="16"/>
        <v>101</v>
      </c>
    </row>
    <row r="1122" spans="2:7">
      <c r="B1122" s="526"/>
      <c r="C1122" s="526"/>
      <c r="G1122" s="2">
        <f t="shared" si="16"/>
        <v>101</v>
      </c>
    </row>
    <row r="1123" spans="2:7">
      <c r="B1123" s="526"/>
      <c r="C1123" s="526"/>
      <c r="G1123" s="2">
        <f t="shared" si="16"/>
        <v>101</v>
      </c>
    </row>
    <row r="1124" spans="2:7">
      <c r="B1124" s="526"/>
      <c r="C1124" s="526"/>
      <c r="G1124" s="2">
        <f t="shared" si="16"/>
        <v>101</v>
      </c>
    </row>
    <row r="1125" spans="2:7">
      <c r="B1125" s="526"/>
      <c r="C1125" s="526"/>
      <c r="G1125" s="2">
        <f t="shared" si="16"/>
        <v>101</v>
      </c>
    </row>
    <row r="1126" spans="2:7">
      <c r="B1126" s="526"/>
      <c r="C1126" s="526"/>
      <c r="G1126" s="2">
        <f t="shared" si="16"/>
        <v>101</v>
      </c>
    </row>
    <row r="1127" spans="2:7">
      <c r="B1127" s="526"/>
      <c r="C1127" s="526"/>
      <c r="G1127" s="2">
        <f t="shared" si="16"/>
        <v>101</v>
      </c>
    </row>
    <row r="1128" spans="2:7">
      <c r="B1128" s="526"/>
      <c r="C1128" s="526"/>
      <c r="G1128" s="2">
        <f t="shared" si="16"/>
        <v>101</v>
      </c>
    </row>
    <row r="1129" spans="2:7">
      <c r="B1129" s="526"/>
      <c r="C1129" s="526"/>
      <c r="G1129" s="2">
        <f t="shared" si="16"/>
        <v>101</v>
      </c>
    </row>
    <row r="1130" spans="2:7">
      <c r="B1130" s="526"/>
      <c r="C1130" s="526"/>
      <c r="G1130" s="2">
        <f t="shared" si="16"/>
        <v>101</v>
      </c>
    </row>
    <row r="1131" spans="2:7">
      <c r="B1131" s="526"/>
      <c r="C1131" s="526"/>
      <c r="G1131" s="2">
        <f t="shared" si="16"/>
        <v>101</v>
      </c>
    </row>
    <row r="1132" spans="2:7">
      <c r="B1132" s="526"/>
      <c r="C1132" s="526"/>
      <c r="G1132" s="2">
        <f t="shared" si="16"/>
        <v>101</v>
      </c>
    </row>
    <row r="1133" spans="2:7">
      <c r="B1133" s="526"/>
      <c r="C1133" s="526"/>
      <c r="G1133" s="2">
        <f t="shared" si="16"/>
        <v>101</v>
      </c>
    </row>
    <row r="1134" spans="2:7">
      <c r="B1134" s="526"/>
      <c r="C1134" s="526"/>
      <c r="G1134" s="2">
        <f t="shared" si="16"/>
        <v>101</v>
      </c>
    </row>
    <row r="1135" spans="2:7">
      <c r="B1135" s="526"/>
      <c r="C1135" s="526"/>
      <c r="G1135" s="2">
        <f t="shared" si="16"/>
        <v>101</v>
      </c>
    </row>
    <row r="1136" spans="2:7">
      <c r="B1136" s="526"/>
      <c r="C1136" s="526"/>
      <c r="G1136" s="2">
        <f t="shared" si="16"/>
        <v>101</v>
      </c>
    </row>
    <row r="1137" spans="2:7">
      <c r="B1137" s="526"/>
      <c r="C1137" s="526"/>
      <c r="G1137" s="2">
        <f t="shared" si="16"/>
        <v>101</v>
      </c>
    </row>
    <row r="1138" spans="2:7">
      <c r="B1138" s="526"/>
      <c r="C1138" s="526"/>
      <c r="G1138" s="2">
        <f t="shared" si="16"/>
        <v>101</v>
      </c>
    </row>
    <row r="1139" spans="2:7">
      <c r="B1139" s="526"/>
      <c r="C1139" s="526"/>
      <c r="G1139" s="2">
        <f t="shared" si="16"/>
        <v>101</v>
      </c>
    </row>
    <row r="1140" spans="2:7">
      <c r="B1140" s="526"/>
      <c r="C1140" s="526"/>
      <c r="G1140" s="2">
        <f t="shared" si="16"/>
        <v>101</v>
      </c>
    </row>
    <row r="1141" spans="2:7">
      <c r="B1141" s="526"/>
      <c r="C1141" s="526"/>
      <c r="G1141" s="2">
        <f t="shared" si="16"/>
        <v>101</v>
      </c>
    </row>
    <row r="1142" spans="2:7">
      <c r="B1142" s="526"/>
      <c r="C1142" s="526"/>
      <c r="G1142" s="2">
        <f t="shared" si="16"/>
        <v>101</v>
      </c>
    </row>
    <row r="1143" spans="2:7">
      <c r="B1143" s="526"/>
      <c r="C1143" s="526"/>
      <c r="G1143" s="2">
        <f t="shared" si="16"/>
        <v>101</v>
      </c>
    </row>
    <row r="1144" spans="2:7">
      <c r="B1144" s="526"/>
      <c r="C1144" s="526"/>
      <c r="G1144" s="2">
        <f t="shared" si="16"/>
        <v>101</v>
      </c>
    </row>
    <row r="1145" spans="2:7">
      <c r="B1145" s="526"/>
      <c r="C1145" s="526"/>
      <c r="G1145" s="2">
        <f t="shared" si="16"/>
        <v>101</v>
      </c>
    </row>
    <row r="1146" spans="2:7">
      <c r="B1146" s="526"/>
      <c r="C1146" s="526"/>
      <c r="G1146" s="2">
        <f t="shared" si="16"/>
        <v>101</v>
      </c>
    </row>
    <row r="1147" spans="2:7">
      <c r="B1147" s="526"/>
      <c r="C1147" s="526"/>
      <c r="G1147" s="2">
        <f t="shared" si="16"/>
        <v>101</v>
      </c>
    </row>
    <row r="1148" spans="2:7">
      <c r="B1148" s="526"/>
      <c r="C1148" s="526"/>
      <c r="G1148" s="2">
        <f t="shared" si="16"/>
        <v>101</v>
      </c>
    </row>
    <row r="1149" spans="2:7">
      <c r="B1149" s="526"/>
      <c r="C1149" s="526"/>
      <c r="G1149" s="2">
        <f t="shared" si="16"/>
        <v>101</v>
      </c>
    </row>
    <row r="1150" spans="2:7">
      <c r="B1150" s="526"/>
      <c r="C1150" s="526"/>
      <c r="G1150" s="2">
        <f t="shared" si="16"/>
        <v>101</v>
      </c>
    </row>
    <row r="1151" spans="2:7">
      <c r="B1151" s="526"/>
      <c r="C1151" s="526"/>
      <c r="G1151" s="2">
        <f t="shared" si="16"/>
        <v>101</v>
      </c>
    </row>
    <row r="1152" spans="2:7">
      <c r="B1152" s="526"/>
      <c r="C1152" s="526"/>
      <c r="G1152" s="2">
        <f t="shared" si="16"/>
        <v>101</v>
      </c>
    </row>
    <row r="1153" spans="2:7">
      <c r="B1153" s="526"/>
      <c r="C1153" s="526"/>
      <c r="G1153" s="2">
        <f t="shared" si="16"/>
        <v>101</v>
      </c>
    </row>
    <row r="1154" spans="2:7">
      <c r="B1154" s="526"/>
      <c r="C1154" s="526"/>
      <c r="G1154" s="2">
        <f t="shared" si="16"/>
        <v>101</v>
      </c>
    </row>
    <row r="1155" spans="2:7">
      <c r="B1155" s="526"/>
      <c r="C1155" s="526"/>
      <c r="G1155" s="2">
        <f t="shared" si="16"/>
        <v>101</v>
      </c>
    </row>
    <row r="1156" spans="2:7">
      <c r="B1156" s="526"/>
      <c r="C1156" s="526"/>
      <c r="G1156" s="2">
        <f t="shared" si="16"/>
        <v>101</v>
      </c>
    </row>
    <row r="1157" spans="2:7">
      <c r="B1157" s="526"/>
      <c r="C1157" s="526"/>
      <c r="G1157" s="2">
        <f t="shared" si="16"/>
        <v>101</v>
      </c>
    </row>
    <row r="1158" spans="2:7">
      <c r="B1158" s="526"/>
      <c r="C1158" s="526"/>
      <c r="G1158" s="2">
        <f t="shared" si="16"/>
        <v>101</v>
      </c>
    </row>
    <row r="1159" spans="2:7">
      <c r="B1159" s="526"/>
      <c r="C1159" s="526"/>
      <c r="G1159" s="2">
        <f t="shared" si="16"/>
        <v>101</v>
      </c>
    </row>
    <row r="1160" spans="2:7">
      <c r="B1160" s="526"/>
      <c r="C1160" s="526"/>
      <c r="G1160" s="2">
        <f t="shared" si="16"/>
        <v>101</v>
      </c>
    </row>
    <row r="1161" spans="2:7">
      <c r="B1161" s="526"/>
      <c r="C1161" s="526"/>
      <c r="G1161" s="2">
        <f t="shared" si="16"/>
        <v>101</v>
      </c>
    </row>
    <row r="1162" spans="2:7">
      <c r="B1162" s="526"/>
      <c r="C1162" s="526"/>
      <c r="G1162" s="2">
        <f t="shared" si="16"/>
        <v>101</v>
      </c>
    </row>
    <row r="1163" spans="2:7">
      <c r="B1163" s="526"/>
      <c r="C1163" s="526"/>
      <c r="G1163" s="2">
        <f t="shared" si="16"/>
        <v>101</v>
      </c>
    </row>
    <row r="1164" spans="2:7">
      <c r="B1164" s="526"/>
      <c r="C1164" s="526"/>
      <c r="G1164" s="2">
        <f t="shared" si="16"/>
        <v>101</v>
      </c>
    </row>
    <row r="1165" spans="2:7">
      <c r="B1165" s="526"/>
      <c r="C1165" s="526"/>
      <c r="G1165" s="2">
        <f t="shared" si="16"/>
        <v>101</v>
      </c>
    </row>
    <row r="1166" spans="2:7">
      <c r="B1166" s="526"/>
      <c r="C1166" s="526"/>
      <c r="G1166" s="2">
        <f t="shared" si="16"/>
        <v>101</v>
      </c>
    </row>
    <row r="1167" spans="2:7">
      <c r="B1167" s="526"/>
      <c r="C1167" s="526"/>
      <c r="G1167" s="2">
        <f t="shared" ref="G1167:G1230" si="17">+G1166+E1167-F1167</f>
        <v>101</v>
      </c>
    </row>
    <row r="1168" spans="2:7">
      <c r="B1168" s="526"/>
      <c r="C1168" s="526"/>
      <c r="G1168" s="2">
        <f t="shared" si="17"/>
        <v>101</v>
      </c>
    </row>
    <row r="1169" spans="2:7">
      <c r="B1169" s="526"/>
      <c r="C1169" s="526"/>
      <c r="G1169" s="2">
        <f t="shared" si="17"/>
        <v>101</v>
      </c>
    </row>
    <row r="1170" spans="2:7">
      <c r="B1170" s="526"/>
      <c r="C1170" s="526"/>
      <c r="G1170" s="2">
        <f t="shared" si="17"/>
        <v>101</v>
      </c>
    </row>
    <row r="1171" spans="2:7">
      <c r="B1171" s="526"/>
      <c r="C1171" s="526"/>
      <c r="G1171" s="2">
        <f t="shared" si="17"/>
        <v>101</v>
      </c>
    </row>
    <row r="1172" spans="2:7">
      <c r="B1172" s="526"/>
      <c r="C1172" s="526"/>
      <c r="G1172" s="2">
        <f t="shared" si="17"/>
        <v>101</v>
      </c>
    </row>
    <row r="1173" spans="2:7">
      <c r="B1173" s="526"/>
      <c r="C1173" s="526"/>
      <c r="G1173" s="2">
        <f t="shared" si="17"/>
        <v>101</v>
      </c>
    </row>
    <row r="1174" spans="2:7">
      <c r="B1174" s="526"/>
      <c r="C1174" s="526"/>
      <c r="G1174" s="2">
        <f t="shared" si="17"/>
        <v>101</v>
      </c>
    </row>
    <row r="1175" spans="2:7">
      <c r="B1175" s="526"/>
      <c r="C1175" s="526"/>
      <c r="G1175" s="2">
        <f t="shared" si="17"/>
        <v>101</v>
      </c>
    </row>
    <row r="1176" spans="2:7">
      <c r="B1176" s="526"/>
      <c r="C1176" s="526"/>
      <c r="G1176" s="2">
        <f t="shared" si="17"/>
        <v>101</v>
      </c>
    </row>
    <row r="1177" spans="2:7">
      <c r="B1177" s="526"/>
      <c r="C1177" s="526"/>
      <c r="G1177" s="2">
        <f t="shared" si="17"/>
        <v>101</v>
      </c>
    </row>
    <row r="1178" spans="2:7">
      <c r="B1178" s="526"/>
      <c r="C1178" s="526"/>
      <c r="G1178" s="2">
        <f t="shared" si="17"/>
        <v>101</v>
      </c>
    </row>
    <row r="1179" spans="2:7">
      <c r="B1179" s="526"/>
      <c r="C1179" s="526"/>
      <c r="G1179" s="2">
        <f t="shared" si="17"/>
        <v>101</v>
      </c>
    </row>
    <row r="1180" spans="2:7">
      <c r="B1180" s="526"/>
      <c r="C1180" s="526"/>
      <c r="G1180" s="2">
        <f t="shared" si="17"/>
        <v>101</v>
      </c>
    </row>
    <row r="1181" spans="2:7">
      <c r="B1181" s="526"/>
      <c r="C1181" s="526"/>
      <c r="G1181" s="2">
        <f t="shared" si="17"/>
        <v>101</v>
      </c>
    </row>
    <row r="1182" spans="2:7">
      <c r="B1182" s="526"/>
      <c r="C1182" s="526"/>
      <c r="G1182" s="2">
        <f t="shared" si="17"/>
        <v>101</v>
      </c>
    </row>
    <row r="1183" spans="2:7">
      <c r="B1183" s="526"/>
      <c r="C1183" s="526"/>
      <c r="G1183" s="2">
        <f t="shared" si="17"/>
        <v>101</v>
      </c>
    </row>
    <row r="1184" spans="2:7">
      <c r="B1184" s="526"/>
      <c r="C1184" s="526"/>
      <c r="G1184" s="2">
        <f t="shared" si="17"/>
        <v>101</v>
      </c>
    </row>
    <row r="1185" spans="2:7">
      <c r="B1185" s="526"/>
      <c r="C1185" s="526"/>
      <c r="G1185" s="2">
        <f t="shared" si="17"/>
        <v>101</v>
      </c>
    </row>
    <row r="1186" spans="2:7">
      <c r="B1186" s="526"/>
      <c r="C1186" s="526"/>
      <c r="G1186" s="2">
        <f t="shared" si="17"/>
        <v>101</v>
      </c>
    </row>
    <row r="1187" spans="2:7">
      <c r="B1187" s="526"/>
      <c r="C1187" s="526"/>
      <c r="G1187" s="2">
        <f t="shared" si="17"/>
        <v>101</v>
      </c>
    </row>
    <row r="1188" spans="2:7">
      <c r="B1188" s="526"/>
      <c r="C1188" s="526"/>
      <c r="G1188" s="2">
        <f t="shared" si="17"/>
        <v>101</v>
      </c>
    </row>
    <row r="1189" spans="2:7">
      <c r="B1189" s="526"/>
      <c r="C1189" s="526"/>
      <c r="G1189" s="2">
        <f t="shared" si="17"/>
        <v>101</v>
      </c>
    </row>
    <row r="1190" spans="2:7">
      <c r="B1190" s="526"/>
      <c r="C1190" s="526"/>
      <c r="G1190" s="2">
        <f t="shared" si="17"/>
        <v>101</v>
      </c>
    </row>
    <row r="1191" spans="2:7">
      <c r="B1191" s="526"/>
      <c r="C1191" s="526"/>
      <c r="G1191" s="2">
        <f t="shared" si="17"/>
        <v>101</v>
      </c>
    </row>
    <row r="1192" spans="2:7">
      <c r="B1192" s="526"/>
      <c r="C1192" s="526"/>
      <c r="G1192" s="2">
        <f t="shared" si="17"/>
        <v>101</v>
      </c>
    </row>
    <row r="1193" spans="2:7">
      <c r="B1193" s="526"/>
      <c r="C1193" s="526"/>
      <c r="G1193" s="2">
        <f t="shared" si="17"/>
        <v>101</v>
      </c>
    </row>
    <row r="1194" spans="2:7">
      <c r="B1194" s="526"/>
      <c r="C1194" s="526"/>
      <c r="G1194" s="2">
        <f t="shared" si="17"/>
        <v>101</v>
      </c>
    </row>
    <row r="1195" spans="2:7">
      <c r="B1195" s="526"/>
      <c r="C1195" s="526"/>
      <c r="G1195" s="2">
        <f t="shared" si="17"/>
        <v>101</v>
      </c>
    </row>
    <row r="1196" spans="2:7">
      <c r="B1196" s="526"/>
      <c r="C1196" s="526"/>
      <c r="G1196" s="2">
        <f t="shared" si="17"/>
        <v>101</v>
      </c>
    </row>
    <row r="1197" spans="2:7">
      <c r="B1197" s="526"/>
      <c r="C1197" s="526"/>
      <c r="G1197" s="2">
        <f t="shared" si="17"/>
        <v>101</v>
      </c>
    </row>
    <row r="1198" spans="2:7">
      <c r="B1198" s="526"/>
      <c r="C1198" s="526"/>
      <c r="G1198" s="2">
        <f t="shared" si="17"/>
        <v>101</v>
      </c>
    </row>
    <row r="1199" spans="2:7">
      <c r="B1199" s="526"/>
      <c r="C1199" s="526"/>
      <c r="G1199" s="2">
        <f t="shared" si="17"/>
        <v>101</v>
      </c>
    </row>
    <row r="1200" spans="2:7">
      <c r="B1200" s="526"/>
      <c r="C1200" s="526"/>
      <c r="G1200" s="2">
        <f t="shared" si="17"/>
        <v>101</v>
      </c>
    </row>
    <row r="1201" spans="2:7">
      <c r="B1201" s="526"/>
      <c r="C1201" s="526"/>
      <c r="G1201" s="2">
        <f t="shared" si="17"/>
        <v>101</v>
      </c>
    </row>
    <row r="1202" spans="2:7">
      <c r="B1202" s="526"/>
      <c r="C1202" s="526"/>
      <c r="G1202" s="2">
        <f t="shared" si="17"/>
        <v>101</v>
      </c>
    </row>
    <row r="1203" spans="2:7">
      <c r="B1203" s="526"/>
      <c r="C1203" s="526"/>
      <c r="G1203" s="2">
        <f t="shared" si="17"/>
        <v>101</v>
      </c>
    </row>
    <row r="1204" spans="2:7">
      <c r="B1204" s="526"/>
      <c r="C1204" s="526"/>
      <c r="G1204" s="2">
        <f t="shared" si="17"/>
        <v>101</v>
      </c>
    </row>
    <row r="1205" spans="2:7">
      <c r="B1205" s="526"/>
      <c r="C1205" s="526"/>
      <c r="G1205" s="2">
        <f t="shared" si="17"/>
        <v>101</v>
      </c>
    </row>
    <row r="1206" spans="2:7">
      <c r="B1206" s="526"/>
      <c r="C1206" s="526"/>
      <c r="G1206" s="2">
        <f t="shared" si="17"/>
        <v>101</v>
      </c>
    </row>
    <row r="1207" spans="2:7">
      <c r="B1207" s="526"/>
      <c r="C1207" s="526"/>
      <c r="G1207" s="2">
        <f t="shared" si="17"/>
        <v>101</v>
      </c>
    </row>
    <row r="1208" spans="2:7">
      <c r="B1208" s="526"/>
      <c r="C1208" s="526"/>
      <c r="G1208" s="2">
        <f t="shared" si="17"/>
        <v>101</v>
      </c>
    </row>
    <row r="1209" spans="2:7">
      <c r="B1209" s="526"/>
      <c r="C1209" s="526"/>
      <c r="G1209" s="2">
        <f t="shared" si="17"/>
        <v>101</v>
      </c>
    </row>
    <row r="1210" spans="2:7">
      <c r="B1210" s="526"/>
      <c r="C1210" s="526"/>
      <c r="G1210" s="2">
        <f t="shared" si="17"/>
        <v>101</v>
      </c>
    </row>
    <row r="1211" spans="2:7">
      <c r="B1211" s="526"/>
      <c r="C1211" s="526"/>
      <c r="G1211" s="2">
        <f t="shared" si="17"/>
        <v>101</v>
      </c>
    </row>
    <row r="1212" spans="2:7">
      <c r="B1212" s="526"/>
      <c r="C1212" s="526"/>
      <c r="G1212" s="2">
        <f t="shared" si="17"/>
        <v>101</v>
      </c>
    </row>
    <row r="1213" spans="2:7">
      <c r="B1213" s="526"/>
      <c r="C1213" s="526"/>
      <c r="G1213" s="2">
        <f t="shared" si="17"/>
        <v>101</v>
      </c>
    </row>
    <row r="1214" spans="2:7">
      <c r="B1214" s="526"/>
      <c r="C1214" s="526"/>
      <c r="G1214" s="2">
        <f t="shared" si="17"/>
        <v>101</v>
      </c>
    </row>
    <row r="1215" spans="2:7">
      <c r="B1215" s="526"/>
      <c r="C1215" s="526"/>
      <c r="G1215" s="2">
        <f t="shared" si="17"/>
        <v>101</v>
      </c>
    </row>
    <row r="1216" spans="2:7">
      <c r="B1216" s="526"/>
      <c r="C1216" s="526"/>
      <c r="G1216" s="2">
        <f t="shared" si="17"/>
        <v>101</v>
      </c>
    </row>
    <row r="1217" spans="2:7">
      <c r="B1217" s="526"/>
      <c r="C1217" s="526"/>
      <c r="G1217" s="2">
        <f t="shared" si="17"/>
        <v>101</v>
      </c>
    </row>
    <row r="1218" spans="2:7">
      <c r="B1218" s="526"/>
      <c r="C1218" s="526"/>
      <c r="G1218" s="2">
        <f t="shared" si="17"/>
        <v>101</v>
      </c>
    </row>
    <row r="1219" spans="2:7">
      <c r="B1219" s="526"/>
      <c r="C1219" s="526"/>
      <c r="G1219" s="2">
        <f t="shared" si="17"/>
        <v>101</v>
      </c>
    </row>
    <row r="1220" spans="2:7">
      <c r="B1220" s="526"/>
      <c r="C1220" s="526"/>
      <c r="G1220" s="2">
        <f t="shared" si="17"/>
        <v>101</v>
      </c>
    </row>
    <row r="1221" spans="2:7">
      <c r="B1221" s="526"/>
      <c r="C1221" s="526"/>
      <c r="G1221" s="2">
        <f t="shared" si="17"/>
        <v>101</v>
      </c>
    </row>
    <row r="1222" spans="2:7">
      <c r="B1222" s="526"/>
      <c r="C1222" s="526"/>
      <c r="G1222" s="2">
        <f t="shared" si="17"/>
        <v>101</v>
      </c>
    </row>
    <row r="1223" spans="2:7">
      <c r="B1223" s="526"/>
      <c r="C1223" s="526"/>
      <c r="G1223" s="2">
        <f t="shared" si="17"/>
        <v>101</v>
      </c>
    </row>
    <row r="1224" spans="2:7">
      <c r="B1224" s="526"/>
      <c r="C1224" s="526"/>
      <c r="G1224" s="2">
        <f t="shared" si="17"/>
        <v>101</v>
      </c>
    </row>
    <row r="1225" spans="2:7">
      <c r="B1225" s="526"/>
      <c r="C1225" s="526"/>
      <c r="G1225" s="2">
        <f t="shared" si="17"/>
        <v>101</v>
      </c>
    </row>
    <row r="1226" spans="2:7">
      <c r="B1226" s="526"/>
      <c r="C1226" s="526"/>
      <c r="G1226" s="2">
        <f t="shared" si="17"/>
        <v>101</v>
      </c>
    </row>
    <row r="1227" spans="2:7">
      <c r="B1227" s="526"/>
      <c r="C1227" s="526"/>
      <c r="G1227" s="2">
        <f t="shared" si="17"/>
        <v>101</v>
      </c>
    </row>
    <row r="1228" spans="2:7">
      <c r="B1228" s="526"/>
      <c r="C1228" s="526"/>
      <c r="G1228" s="2">
        <f t="shared" si="17"/>
        <v>101</v>
      </c>
    </row>
    <row r="1229" spans="2:7">
      <c r="B1229" s="526"/>
      <c r="C1229" s="526"/>
      <c r="G1229" s="2">
        <f t="shared" si="17"/>
        <v>101</v>
      </c>
    </row>
    <row r="1230" spans="2:7">
      <c r="B1230" s="526"/>
      <c r="C1230" s="526"/>
      <c r="G1230" s="2">
        <f t="shared" si="17"/>
        <v>101</v>
      </c>
    </row>
    <row r="1231" spans="2:7">
      <c r="B1231" s="526"/>
      <c r="C1231" s="526"/>
      <c r="G1231" s="2">
        <f t="shared" ref="G1231:G1294" si="18">+G1230+E1231-F1231</f>
        <v>101</v>
      </c>
    </row>
    <row r="1232" spans="2:7">
      <c r="B1232" s="526"/>
      <c r="C1232" s="526"/>
      <c r="G1232" s="2">
        <f t="shared" si="18"/>
        <v>101</v>
      </c>
    </row>
    <row r="1233" spans="2:7">
      <c r="B1233" s="526"/>
      <c r="C1233" s="526"/>
      <c r="G1233" s="2">
        <f t="shared" si="18"/>
        <v>101</v>
      </c>
    </row>
    <row r="1234" spans="2:7">
      <c r="B1234" s="526"/>
      <c r="C1234" s="526"/>
      <c r="G1234" s="2">
        <f t="shared" si="18"/>
        <v>101</v>
      </c>
    </row>
    <row r="1235" spans="2:7">
      <c r="B1235" s="526"/>
      <c r="C1235" s="526"/>
      <c r="G1235" s="2">
        <f t="shared" si="18"/>
        <v>101</v>
      </c>
    </row>
    <row r="1236" spans="2:7">
      <c r="B1236" s="526"/>
      <c r="C1236" s="526"/>
      <c r="G1236" s="2">
        <f t="shared" si="18"/>
        <v>101</v>
      </c>
    </row>
    <row r="1237" spans="2:7">
      <c r="B1237" s="526"/>
      <c r="C1237" s="526"/>
      <c r="G1237" s="2">
        <f t="shared" si="18"/>
        <v>101</v>
      </c>
    </row>
    <row r="1238" spans="2:7">
      <c r="B1238" s="526"/>
      <c r="C1238" s="526"/>
      <c r="G1238" s="2">
        <f t="shared" si="18"/>
        <v>101</v>
      </c>
    </row>
    <row r="1239" spans="2:7">
      <c r="B1239" s="526"/>
      <c r="C1239" s="526"/>
      <c r="G1239" s="2">
        <f t="shared" si="18"/>
        <v>101</v>
      </c>
    </row>
    <row r="1240" spans="2:7">
      <c r="B1240" s="526"/>
      <c r="C1240" s="526"/>
      <c r="G1240" s="2">
        <f t="shared" si="18"/>
        <v>101</v>
      </c>
    </row>
    <row r="1241" spans="2:7">
      <c r="B1241" s="526"/>
      <c r="C1241" s="526"/>
      <c r="G1241" s="2">
        <f t="shared" si="18"/>
        <v>101</v>
      </c>
    </row>
    <row r="1242" spans="2:7">
      <c r="B1242" s="526"/>
      <c r="C1242" s="526"/>
      <c r="G1242" s="2">
        <f t="shared" si="18"/>
        <v>101</v>
      </c>
    </row>
    <row r="1243" spans="2:7">
      <c r="B1243" s="526"/>
      <c r="C1243" s="526"/>
      <c r="G1243" s="2">
        <f t="shared" si="18"/>
        <v>101</v>
      </c>
    </row>
    <row r="1244" spans="2:7">
      <c r="B1244" s="526"/>
      <c r="C1244" s="526"/>
      <c r="G1244" s="2">
        <f t="shared" si="18"/>
        <v>101</v>
      </c>
    </row>
    <row r="1245" spans="2:7">
      <c r="B1245" s="526"/>
      <c r="C1245" s="526"/>
      <c r="G1245" s="2">
        <f t="shared" si="18"/>
        <v>101</v>
      </c>
    </row>
    <row r="1246" spans="2:7">
      <c r="B1246" s="526"/>
      <c r="C1246" s="526"/>
      <c r="G1246" s="2">
        <f t="shared" si="18"/>
        <v>101</v>
      </c>
    </row>
    <row r="1247" spans="2:7">
      <c r="B1247" s="526"/>
      <c r="C1247" s="526"/>
      <c r="G1247" s="2">
        <f t="shared" si="18"/>
        <v>101</v>
      </c>
    </row>
    <row r="1248" spans="2:7">
      <c r="B1248" s="526"/>
      <c r="C1248" s="526"/>
      <c r="G1248" s="2">
        <f t="shared" si="18"/>
        <v>101</v>
      </c>
    </row>
    <row r="1249" spans="2:7">
      <c r="B1249" s="526"/>
      <c r="C1249" s="526"/>
      <c r="G1249" s="2">
        <f t="shared" si="18"/>
        <v>101</v>
      </c>
    </row>
    <row r="1250" spans="2:7">
      <c r="B1250" s="526"/>
      <c r="C1250" s="526"/>
      <c r="G1250" s="2">
        <f t="shared" si="18"/>
        <v>101</v>
      </c>
    </row>
    <row r="1251" spans="2:7">
      <c r="B1251" s="526"/>
      <c r="C1251" s="526"/>
      <c r="G1251" s="2">
        <f t="shared" si="18"/>
        <v>101</v>
      </c>
    </row>
    <row r="1252" spans="2:7">
      <c r="B1252" s="526"/>
      <c r="C1252" s="526"/>
      <c r="G1252" s="2">
        <f t="shared" si="18"/>
        <v>101</v>
      </c>
    </row>
    <row r="1253" spans="2:7">
      <c r="B1253" s="526"/>
      <c r="C1253" s="526"/>
      <c r="G1253" s="2">
        <f t="shared" si="18"/>
        <v>101</v>
      </c>
    </row>
    <row r="1254" spans="2:7">
      <c r="B1254" s="526"/>
      <c r="C1254" s="526"/>
      <c r="G1254" s="2">
        <f t="shared" si="18"/>
        <v>101</v>
      </c>
    </row>
    <row r="1255" spans="2:7">
      <c r="B1255" s="526"/>
      <c r="C1255" s="526"/>
      <c r="G1255" s="2">
        <f t="shared" si="18"/>
        <v>101</v>
      </c>
    </row>
    <row r="1256" spans="2:7">
      <c r="B1256" s="526"/>
      <c r="C1256" s="526"/>
      <c r="G1256" s="2">
        <f t="shared" si="18"/>
        <v>101</v>
      </c>
    </row>
    <row r="1257" spans="2:7">
      <c r="B1257" s="526"/>
      <c r="C1257" s="526"/>
      <c r="G1257" s="2">
        <f t="shared" si="18"/>
        <v>101</v>
      </c>
    </row>
    <row r="1258" spans="2:7">
      <c r="B1258" s="526"/>
      <c r="C1258" s="526"/>
      <c r="G1258" s="2">
        <f t="shared" si="18"/>
        <v>101</v>
      </c>
    </row>
    <row r="1259" spans="2:7">
      <c r="B1259" s="526"/>
      <c r="C1259" s="526"/>
      <c r="G1259" s="2">
        <f t="shared" si="18"/>
        <v>101</v>
      </c>
    </row>
    <row r="1260" spans="2:7">
      <c r="B1260" s="526"/>
      <c r="C1260" s="526"/>
      <c r="G1260" s="2">
        <f t="shared" si="18"/>
        <v>101</v>
      </c>
    </row>
    <row r="1261" spans="2:7">
      <c r="B1261" s="526"/>
      <c r="C1261" s="526"/>
      <c r="G1261" s="2">
        <f t="shared" si="18"/>
        <v>101</v>
      </c>
    </row>
    <row r="1262" spans="2:7">
      <c r="B1262" s="526"/>
      <c r="C1262" s="526"/>
      <c r="G1262" s="2">
        <f t="shared" si="18"/>
        <v>101</v>
      </c>
    </row>
    <row r="1263" spans="2:7">
      <c r="B1263" s="526"/>
      <c r="C1263" s="526"/>
      <c r="G1263" s="2">
        <f t="shared" si="18"/>
        <v>101</v>
      </c>
    </row>
    <row r="1264" spans="2:7">
      <c r="B1264" s="526"/>
      <c r="C1264" s="526"/>
      <c r="G1264" s="2">
        <f t="shared" si="18"/>
        <v>101</v>
      </c>
    </row>
    <row r="1265" spans="2:7">
      <c r="B1265" s="526"/>
      <c r="C1265" s="526"/>
      <c r="G1265" s="2">
        <f t="shared" si="18"/>
        <v>101</v>
      </c>
    </row>
    <row r="1266" spans="2:7">
      <c r="B1266" s="526"/>
      <c r="C1266" s="526"/>
      <c r="G1266" s="2">
        <f t="shared" si="18"/>
        <v>101</v>
      </c>
    </row>
    <row r="1267" spans="2:7">
      <c r="B1267" s="526"/>
      <c r="C1267" s="526"/>
      <c r="G1267" s="2">
        <f t="shared" si="18"/>
        <v>101</v>
      </c>
    </row>
    <row r="1268" spans="2:7">
      <c r="B1268" s="526"/>
      <c r="C1268" s="526"/>
      <c r="G1268" s="2">
        <f t="shared" si="18"/>
        <v>101</v>
      </c>
    </row>
    <row r="1269" spans="2:7">
      <c r="B1269" s="526"/>
      <c r="C1269" s="526"/>
      <c r="G1269" s="2">
        <f t="shared" si="18"/>
        <v>101</v>
      </c>
    </row>
    <row r="1270" spans="2:7">
      <c r="B1270" s="526"/>
      <c r="C1270" s="526"/>
      <c r="G1270" s="2">
        <f t="shared" si="18"/>
        <v>101</v>
      </c>
    </row>
    <row r="1271" spans="2:7">
      <c r="B1271" s="526"/>
      <c r="C1271" s="526"/>
      <c r="G1271" s="2">
        <f t="shared" si="18"/>
        <v>101</v>
      </c>
    </row>
    <row r="1272" spans="2:7">
      <c r="B1272" s="526"/>
      <c r="C1272" s="526"/>
      <c r="G1272" s="2">
        <f t="shared" si="18"/>
        <v>101</v>
      </c>
    </row>
    <row r="1273" spans="2:7">
      <c r="B1273" s="526"/>
      <c r="C1273" s="526"/>
      <c r="G1273" s="2">
        <f t="shared" si="18"/>
        <v>101</v>
      </c>
    </row>
    <row r="1274" spans="2:7">
      <c r="B1274" s="526"/>
      <c r="C1274" s="526"/>
      <c r="G1274" s="2">
        <f t="shared" si="18"/>
        <v>101</v>
      </c>
    </row>
    <row r="1275" spans="2:7">
      <c r="B1275" s="526"/>
      <c r="C1275" s="526"/>
      <c r="G1275" s="2">
        <f t="shared" si="18"/>
        <v>101</v>
      </c>
    </row>
    <row r="1276" spans="2:7">
      <c r="B1276" s="526"/>
      <c r="C1276" s="526"/>
      <c r="G1276" s="2">
        <f t="shared" si="18"/>
        <v>101</v>
      </c>
    </row>
    <row r="1277" spans="2:7">
      <c r="B1277" s="526"/>
      <c r="C1277" s="526"/>
      <c r="G1277" s="2">
        <f t="shared" si="18"/>
        <v>101</v>
      </c>
    </row>
    <row r="1278" spans="2:7">
      <c r="B1278" s="526"/>
      <c r="C1278" s="526"/>
      <c r="G1278" s="2">
        <f t="shared" si="18"/>
        <v>101</v>
      </c>
    </row>
    <row r="1279" spans="2:7">
      <c r="B1279" s="526"/>
      <c r="C1279" s="526"/>
      <c r="G1279" s="2">
        <f t="shared" si="18"/>
        <v>101</v>
      </c>
    </row>
    <row r="1280" spans="2:7">
      <c r="B1280" s="526"/>
      <c r="C1280" s="526"/>
      <c r="G1280" s="2">
        <f t="shared" si="18"/>
        <v>101</v>
      </c>
    </row>
    <row r="1281" spans="2:7">
      <c r="B1281" s="526"/>
      <c r="C1281" s="526"/>
      <c r="G1281" s="2">
        <f t="shared" si="18"/>
        <v>101</v>
      </c>
    </row>
    <row r="1282" spans="2:7">
      <c r="B1282" s="526"/>
      <c r="C1282" s="526"/>
      <c r="G1282" s="2">
        <f t="shared" si="18"/>
        <v>101</v>
      </c>
    </row>
    <row r="1283" spans="2:7">
      <c r="B1283" s="526"/>
      <c r="C1283" s="526"/>
      <c r="G1283" s="2">
        <f t="shared" si="18"/>
        <v>101</v>
      </c>
    </row>
    <row r="1284" spans="2:7">
      <c r="B1284" s="526"/>
      <c r="C1284" s="526"/>
      <c r="G1284" s="2">
        <f t="shared" si="18"/>
        <v>101</v>
      </c>
    </row>
    <row r="1285" spans="2:7">
      <c r="B1285" s="526"/>
      <c r="C1285" s="526"/>
      <c r="G1285" s="2">
        <f t="shared" si="18"/>
        <v>101</v>
      </c>
    </row>
    <row r="1286" spans="2:7">
      <c r="B1286" s="526"/>
      <c r="C1286" s="526"/>
      <c r="G1286" s="2">
        <f t="shared" si="18"/>
        <v>101</v>
      </c>
    </row>
    <row r="1287" spans="2:7">
      <c r="B1287" s="526"/>
      <c r="C1287" s="526"/>
      <c r="G1287" s="2">
        <f t="shared" si="18"/>
        <v>101</v>
      </c>
    </row>
    <row r="1288" spans="2:7">
      <c r="B1288" s="526"/>
      <c r="C1288" s="526"/>
      <c r="G1288" s="2">
        <f t="shared" si="18"/>
        <v>101</v>
      </c>
    </row>
    <row r="1289" spans="2:7">
      <c r="B1289" s="526"/>
      <c r="C1289" s="526"/>
      <c r="G1289" s="2">
        <f t="shared" si="18"/>
        <v>101</v>
      </c>
    </row>
    <row r="1290" spans="2:7">
      <c r="B1290" s="526"/>
      <c r="C1290" s="526"/>
      <c r="G1290" s="2">
        <f t="shared" si="18"/>
        <v>101</v>
      </c>
    </row>
    <row r="1291" spans="2:7">
      <c r="B1291" s="526"/>
      <c r="C1291" s="526"/>
      <c r="G1291" s="2">
        <f t="shared" si="18"/>
        <v>101</v>
      </c>
    </row>
    <row r="1292" spans="2:7">
      <c r="B1292" s="526"/>
      <c r="C1292" s="526"/>
      <c r="G1292" s="2">
        <f t="shared" si="18"/>
        <v>101</v>
      </c>
    </row>
    <row r="1293" spans="2:7">
      <c r="B1293" s="526"/>
      <c r="C1293" s="526"/>
      <c r="G1293" s="2">
        <f t="shared" si="18"/>
        <v>101</v>
      </c>
    </row>
    <row r="1294" spans="2:7">
      <c r="B1294" s="526"/>
      <c r="C1294" s="526"/>
      <c r="G1294" s="2">
        <f t="shared" si="18"/>
        <v>101</v>
      </c>
    </row>
    <row r="1295" spans="2:7">
      <c r="B1295" s="526"/>
      <c r="C1295" s="526"/>
      <c r="G1295" s="2">
        <f t="shared" ref="G1295:G1319" si="19">+G1294+E1295-F1295</f>
        <v>101</v>
      </c>
    </row>
    <row r="1296" spans="2:7">
      <c r="B1296" s="526"/>
      <c r="C1296" s="526"/>
      <c r="G1296" s="2">
        <f t="shared" si="19"/>
        <v>101</v>
      </c>
    </row>
    <row r="1297" spans="2:7">
      <c r="B1297" s="526"/>
      <c r="C1297" s="526"/>
      <c r="G1297" s="2">
        <f t="shared" si="19"/>
        <v>101</v>
      </c>
    </row>
    <row r="1298" spans="2:7">
      <c r="B1298" s="526"/>
      <c r="C1298" s="526"/>
      <c r="G1298" s="2">
        <f t="shared" si="19"/>
        <v>101</v>
      </c>
    </row>
    <row r="1299" spans="2:7">
      <c r="B1299" s="526"/>
      <c r="C1299" s="526"/>
      <c r="G1299" s="2">
        <f t="shared" si="19"/>
        <v>101</v>
      </c>
    </row>
    <row r="1300" spans="2:7">
      <c r="B1300" s="526"/>
      <c r="C1300" s="526"/>
      <c r="G1300" s="2">
        <f t="shared" si="19"/>
        <v>101</v>
      </c>
    </row>
    <row r="1301" spans="2:7">
      <c r="B1301" s="526"/>
      <c r="C1301" s="526"/>
      <c r="G1301" s="2">
        <f t="shared" si="19"/>
        <v>101</v>
      </c>
    </row>
    <row r="1302" spans="2:7">
      <c r="B1302" s="526"/>
      <c r="C1302" s="526"/>
      <c r="G1302" s="2">
        <f t="shared" si="19"/>
        <v>101</v>
      </c>
    </row>
    <row r="1303" spans="2:7">
      <c r="B1303" s="526"/>
      <c r="C1303" s="526"/>
      <c r="G1303" s="2">
        <f t="shared" si="19"/>
        <v>101</v>
      </c>
    </row>
    <row r="1304" spans="2:7">
      <c r="B1304" s="526"/>
      <c r="C1304" s="526"/>
      <c r="G1304" s="2">
        <f t="shared" si="19"/>
        <v>101</v>
      </c>
    </row>
    <row r="1305" spans="2:7">
      <c r="B1305" s="526"/>
      <c r="C1305" s="526"/>
      <c r="G1305" s="2">
        <f t="shared" si="19"/>
        <v>101</v>
      </c>
    </row>
    <row r="1306" spans="2:7">
      <c r="B1306" s="526"/>
      <c r="C1306" s="526"/>
      <c r="G1306" s="2">
        <f t="shared" si="19"/>
        <v>101</v>
      </c>
    </row>
    <row r="1307" spans="2:7">
      <c r="B1307" s="526"/>
      <c r="C1307" s="526"/>
      <c r="G1307" s="2">
        <f t="shared" si="19"/>
        <v>101</v>
      </c>
    </row>
    <row r="1308" spans="2:7">
      <c r="B1308" s="526"/>
      <c r="C1308" s="526"/>
      <c r="G1308" s="2">
        <f t="shared" si="19"/>
        <v>101</v>
      </c>
    </row>
    <row r="1309" spans="2:7">
      <c r="B1309" s="526"/>
      <c r="C1309" s="526"/>
      <c r="G1309" s="2">
        <f t="shared" si="19"/>
        <v>101</v>
      </c>
    </row>
    <row r="1310" spans="2:7">
      <c r="B1310" s="526"/>
      <c r="C1310" s="526"/>
      <c r="G1310" s="2">
        <f t="shared" si="19"/>
        <v>101</v>
      </c>
    </row>
    <row r="1311" spans="2:7">
      <c r="B1311" s="526"/>
      <c r="C1311" s="526"/>
      <c r="G1311" s="2">
        <f t="shared" si="19"/>
        <v>101</v>
      </c>
    </row>
    <row r="1312" spans="2:7">
      <c r="B1312" s="526"/>
      <c r="C1312" s="526"/>
      <c r="G1312" s="2">
        <f t="shared" si="19"/>
        <v>101</v>
      </c>
    </row>
    <row r="1313" spans="2:7">
      <c r="B1313" s="526"/>
      <c r="C1313" s="526"/>
      <c r="G1313" s="2">
        <f t="shared" si="19"/>
        <v>101</v>
      </c>
    </row>
    <row r="1314" spans="2:7">
      <c r="B1314" s="526"/>
      <c r="C1314" s="526"/>
      <c r="G1314" s="2">
        <f t="shared" si="19"/>
        <v>101</v>
      </c>
    </row>
    <row r="1315" spans="2:7">
      <c r="B1315" s="526"/>
      <c r="C1315" s="526"/>
      <c r="G1315" s="2">
        <f t="shared" si="19"/>
        <v>101</v>
      </c>
    </row>
    <row r="1316" spans="2:7">
      <c r="B1316" s="526"/>
      <c r="C1316" s="526"/>
      <c r="G1316" s="2">
        <f t="shared" si="19"/>
        <v>101</v>
      </c>
    </row>
    <row r="1317" spans="2:7">
      <c r="B1317" s="526"/>
      <c r="C1317" s="526"/>
      <c r="G1317" s="2">
        <f t="shared" si="19"/>
        <v>101</v>
      </c>
    </row>
    <row r="1318" spans="2:7">
      <c r="B1318" s="526"/>
      <c r="C1318" s="526"/>
      <c r="G1318" s="2">
        <f t="shared" si="19"/>
        <v>101</v>
      </c>
    </row>
    <row r="1319" spans="2:7">
      <c r="B1319" s="526"/>
      <c r="C1319" s="526"/>
      <c r="G1319" s="2">
        <f t="shared" si="19"/>
        <v>101</v>
      </c>
    </row>
  </sheetData>
  <autoFilter ref="A4:G494" xr:uid="{00000000-0009-0000-0000-00000C000000}"/>
  <mergeCells count="4">
    <mergeCell ref="B2:G2"/>
    <mergeCell ref="J747:L747"/>
    <mergeCell ref="J947:L947"/>
    <mergeCell ref="J985:L985"/>
  </mergeCells>
  <phoneticPr fontId="27" type="noConversion"/>
  <pageMargins left="0" right="0" top="0.17" bottom="0.34" header="0.3" footer="0.3"/>
  <pageSetup paperSize="9" scale="130" fitToWidth="0" fitToHeight="0"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P1322"/>
  <sheetViews>
    <sheetView topLeftCell="A910" zoomScaleNormal="100" workbookViewId="0">
      <selection activeCell="E925" sqref="E925"/>
    </sheetView>
  </sheetViews>
  <sheetFormatPr defaultColWidth="11.42578125" defaultRowHeight="15"/>
  <cols>
    <col min="1" max="1" width="11.42578125" style="7"/>
    <col min="2" max="2" width="13.5703125" style="9" customWidth="1"/>
    <col min="3" max="3" width="14.140625" style="9" customWidth="1"/>
    <col min="4" max="4" width="47.28515625" bestFit="1" customWidth="1"/>
    <col min="5" max="5" width="11.42578125" style="8"/>
    <col min="6" max="6" width="11.42578125" style="2"/>
    <col min="7" max="7" width="12.5703125" customWidth="1"/>
    <col min="8" max="8" width="11.140625" bestFit="1" customWidth="1"/>
    <col min="10" max="10" width="16" bestFit="1" customWidth="1"/>
    <col min="12" max="12" width="19.42578125" customWidth="1"/>
  </cols>
  <sheetData>
    <row r="2" spans="1:7">
      <c r="B2" s="542" t="s">
        <v>292</v>
      </c>
      <c r="C2" s="542"/>
      <c r="D2" s="542"/>
      <c r="E2" s="542"/>
      <c r="F2" s="542"/>
      <c r="G2" s="542"/>
    </row>
    <row r="4" spans="1:7" ht="30.75">
      <c r="A4" s="43" t="s">
        <v>1</v>
      </c>
      <c r="B4" s="528" t="s">
        <v>2</v>
      </c>
      <c r="C4" s="528" t="s">
        <v>3</v>
      </c>
      <c r="D4" s="528" t="s">
        <v>4</v>
      </c>
      <c r="E4" s="13" t="s">
        <v>5</v>
      </c>
      <c r="F4" s="13" t="s">
        <v>6</v>
      </c>
      <c r="G4" s="13" t="s">
        <v>7</v>
      </c>
    </row>
    <row r="5" spans="1:7">
      <c r="A5" s="44">
        <v>42736</v>
      </c>
      <c r="B5" s="525" t="s">
        <v>8</v>
      </c>
      <c r="C5" s="526"/>
      <c r="G5" s="2">
        <v>433.3</v>
      </c>
    </row>
    <row r="6" spans="1:7">
      <c r="A6" s="7">
        <v>42752</v>
      </c>
      <c r="B6" s="526">
        <v>12112</v>
      </c>
      <c r="C6" s="526" t="s">
        <v>157</v>
      </c>
      <c r="F6" s="2">
        <v>433.3</v>
      </c>
      <c r="G6" s="2">
        <f t="shared" ref="G6:G69" si="0">+G5+E6-F6</f>
        <v>0</v>
      </c>
    </row>
    <row r="7" spans="1:7">
      <c r="A7" s="44">
        <v>42766</v>
      </c>
      <c r="B7" s="525" t="s">
        <v>14</v>
      </c>
      <c r="C7" s="525" t="s">
        <v>15</v>
      </c>
      <c r="D7" t="s">
        <v>16</v>
      </c>
      <c r="E7" s="2">
        <v>174.8</v>
      </c>
      <c r="G7" s="2">
        <f t="shared" si="0"/>
        <v>174.8</v>
      </c>
    </row>
    <row r="8" spans="1:7">
      <c r="B8" s="526"/>
      <c r="C8" s="526"/>
      <c r="D8" t="s">
        <v>17</v>
      </c>
      <c r="E8" s="2">
        <v>19.2</v>
      </c>
      <c r="G8" s="2">
        <f t="shared" si="0"/>
        <v>194</v>
      </c>
    </row>
    <row r="9" spans="1:7">
      <c r="B9" s="526"/>
      <c r="C9" s="526"/>
      <c r="D9" t="s">
        <v>18</v>
      </c>
      <c r="E9" s="2">
        <v>60</v>
      </c>
      <c r="G9" s="2">
        <f t="shared" si="0"/>
        <v>254</v>
      </c>
    </row>
    <row r="10" spans="1:7">
      <c r="B10" s="526"/>
      <c r="C10" s="526"/>
      <c r="D10" t="s">
        <v>19</v>
      </c>
      <c r="E10" s="2">
        <v>2</v>
      </c>
      <c r="G10" s="2">
        <f t="shared" si="0"/>
        <v>256</v>
      </c>
    </row>
    <row r="11" spans="1:7">
      <c r="A11" s="7">
        <v>42765</v>
      </c>
      <c r="B11" s="526" t="s">
        <v>114</v>
      </c>
      <c r="C11" s="526" t="s">
        <v>15</v>
      </c>
      <c r="D11" t="s">
        <v>18</v>
      </c>
      <c r="E11" s="2"/>
      <c r="F11" s="2">
        <v>60</v>
      </c>
      <c r="G11" s="2">
        <f t="shared" si="0"/>
        <v>196</v>
      </c>
    </row>
    <row r="12" spans="1:7">
      <c r="A12" s="7">
        <v>42765</v>
      </c>
      <c r="B12" s="526" t="s">
        <v>114</v>
      </c>
      <c r="C12" s="526" t="s">
        <v>15</v>
      </c>
      <c r="D12" t="s">
        <v>19</v>
      </c>
      <c r="E12" s="2"/>
      <c r="F12" s="2">
        <v>2</v>
      </c>
      <c r="G12" s="2">
        <f t="shared" si="0"/>
        <v>194</v>
      </c>
    </row>
    <row r="13" spans="1:7">
      <c r="A13" s="7">
        <v>42786</v>
      </c>
      <c r="B13" s="526">
        <v>12206</v>
      </c>
      <c r="C13" s="526" t="s">
        <v>15</v>
      </c>
      <c r="D13" t="s">
        <v>16</v>
      </c>
      <c r="E13" s="2"/>
      <c r="F13" s="2">
        <v>174.8</v>
      </c>
      <c r="G13" s="2">
        <f t="shared" si="0"/>
        <v>19.199999999999989</v>
      </c>
    </row>
    <row r="14" spans="1:7">
      <c r="A14" s="7">
        <v>42786</v>
      </c>
      <c r="B14" s="526">
        <v>12206</v>
      </c>
      <c r="C14" s="526" t="s">
        <v>15</v>
      </c>
      <c r="D14" t="s">
        <v>17</v>
      </c>
      <c r="E14" s="2"/>
      <c r="F14" s="2">
        <v>19.2</v>
      </c>
      <c r="G14" s="2">
        <f t="shared" si="0"/>
        <v>0</v>
      </c>
    </row>
    <row r="15" spans="1:7">
      <c r="A15" s="44">
        <v>42794</v>
      </c>
      <c r="B15" s="525" t="s">
        <v>14</v>
      </c>
      <c r="C15" s="525" t="s">
        <v>20</v>
      </c>
      <c r="D15" t="s">
        <v>16</v>
      </c>
      <c r="E15" s="2">
        <v>179.6</v>
      </c>
      <c r="G15" s="2">
        <f t="shared" si="0"/>
        <v>179.6</v>
      </c>
    </row>
    <row r="16" spans="1:7">
      <c r="B16" s="526"/>
      <c r="C16" s="526"/>
      <c r="D16" t="s">
        <v>17</v>
      </c>
      <c r="E16" s="2">
        <v>13</v>
      </c>
      <c r="G16" s="2">
        <f t="shared" si="0"/>
        <v>192.6</v>
      </c>
    </row>
    <row r="17" spans="1:7">
      <c r="B17" s="526"/>
      <c r="C17" s="526"/>
      <c r="D17" t="s">
        <v>18</v>
      </c>
      <c r="E17" s="2">
        <v>56</v>
      </c>
      <c r="G17" s="2">
        <f t="shared" si="0"/>
        <v>248.6</v>
      </c>
    </row>
    <row r="18" spans="1:7">
      <c r="B18" s="526"/>
      <c r="C18" s="526"/>
      <c r="D18" t="s">
        <v>19</v>
      </c>
      <c r="E18" s="2">
        <v>2</v>
      </c>
      <c r="G18" s="2">
        <f t="shared" si="0"/>
        <v>250.6</v>
      </c>
    </row>
    <row r="19" spans="1:7">
      <c r="A19" s="7">
        <v>42794</v>
      </c>
      <c r="B19" s="526" t="s">
        <v>114</v>
      </c>
      <c r="C19" s="526" t="s">
        <v>20</v>
      </c>
      <c r="D19" t="s">
        <v>18</v>
      </c>
      <c r="E19" s="2"/>
      <c r="F19" s="2">
        <v>56</v>
      </c>
      <c r="G19" s="2">
        <f t="shared" si="0"/>
        <v>194.6</v>
      </c>
    </row>
    <row r="20" spans="1:7">
      <c r="A20" s="7">
        <v>42794</v>
      </c>
      <c r="B20" s="526" t="s">
        <v>114</v>
      </c>
      <c r="C20" s="526" t="s">
        <v>20</v>
      </c>
      <c r="D20" t="s">
        <v>19</v>
      </c>
      <c r="E20" s="2"/>
      <c r="F20" s="2">
        <v>2</v>
      </c>
      <c r="G20" s="2">
        <f t="shared" si="0"/>
        <v>192.6</v>
      </c>
    </row>
    <row r="21" spans="1:7">
      <c r="A21" s="7">
        <v>42821</v>
      </c>
      <c r="B21" s="526">
        <v>12534</v>
      </c>
      <c r="C21" s="526" t="s">
        <v>20</v>
      </c>
      <c r="D21" t="s">
        <v>16</v>
      </c>
      <c r="E21" s="2"/>
      <c r="F21" s="2">
        <v>179.6</v>
      </c>
      <c r="G21" s="2">
        <f t="shared" si="0"/>
        <v>13</v>
      </c>
    </row>
    <row r="22" spans="1:7">
      <c r="A22" s="7">
        <v>42821</v>
      </c>
      <c r="B22" s="526">
        <v>12534</v>
      </c>
      <c r="C22" s="526" t="s">
        <v>20</v>
      </c>
      <c r="D22" t="s">
        <v>17</v>
      </c>
      <c r="E22" s="2"/>
      <c r="F22" s="2">
        <v>13</v>
      </c>
      <c r="G22" s="2">
        <f t="shared" si="0"/>
        <v>0</v>
      </c>
    </row>
    <row r="23" spans="1:7">
      <c r="A23" s="44">
        <v>42825</v>
      </c>
      <c r="B23" s="525" t="s">
        <v>14</v>
      </c>
      <c r="C23" s="525" t="s">
        <v>23</v>
      </c>
      <c r="D23" t="s">
        <v>16</v>
      </c>
      <c r="E23" s="2">
        <v>172</v>
      </c>
      <c r="G23" s="2">
        <f t="shared" si="0"/>
        <v>172</v>
      </c>
    </row>
    <row r="24" spans="1:7">
      <c r="B24" s="526"/>
      <c r="C24" s="526"/>
      <c r="D24" t="s">
        <v>17</v>
      </c>
      <c r="E24" s="2">
        <v>14</v>
      </c>
      <c r="G24" s="2">
        <f t="shared" si="0"/>
        <v>186</v>
      </c>
    </row>
    <row r="25" spans="1:7">
      <c r="B25" s="526"/>
      <c r="C25" s="526"/>
      <c r="D25" t="s">
        <v>18</v>
      </c>
      <c r="E25" s="2">
        <v>60</v>
      </c>
      <c r="G25" s="2">
        <f t="shared" si="0"/>
        <v>246</v>
      </c>
    </row>
    <row r="26" spans="1:7">
      <c r="B26" s="526"/>
      <c r="C26" s="526"/>
      <c r="D26" t="s">
        <v>19</v>
      </c>
      <c r="E26" s="2">
        <v>2</v>
      </c>
      <c r="G26" s="2">
        <f t="shared" si="0"/>
        <v>248</v>
      </c>
    </row>
    <row r="27" spans="1:7">
      <c r="B27" s="526"/>
      <c r="C27" s="526"/>
      <c r="D27" t="s">
        <v>269</v>
      </c>
      <c r="E27" s="2">
        <v>10</v>
      </c>
      <c r="G27" s="2">
        <f t="shared" si="0"/>
        <v>258</v>
      </c>
    </row>
    <row r="28" spans="1:7">
      <c r="A28" s="7">
        <v>42822</v>
      </c>
      <c r="B28" s="526">
        <v>12581</v>
      </c>
      <c r="C28" s="526" t="s">
        <v>23</v>
      </c>
      <c r="D28" t="s">
        <v>269</v>
      </c>
      <c r="E28" s="2"/>
      <c r="F28" s="2">
        <v>10</v>
      </c>
      <c r="G28" s="2">
        <f t="shared" si="0"/>
        <v>248</v>
      </c>
    </row>
    <row r="29" spans="1:7">
      <c r="A29" s="7">
        <v>42825</v>
      </c>
      <c r="B29" s="526" t="s">
        <v>114</v>
      </c>
      <c r="C29" s="526" t="s">
        <v>23</v>
      </c>
      <c r="D29" t="s">
        <v>18</v>
      </c>
      <c r="E29" s="2"/>
      <c r="F29" s="2">
        <v>60</v>
      </c>
      <c r="G29" s="2">
        <f t="shared" si="0"/>
        <v>188</v>
      </c>
    </row>
    <row r="30" spans="1:7">
      <c r="A30" s="7">
        <v>42825</v>
      </c>
      <c r="B30" s="526" t="s">
        <v>114</v>
      </c>
      <c r="C30" s="526" t="s">
        <v>23</v>
      </c>
      <c r="D30" t="s">
        <v>19</v>
      </c>
      <c r="E30" s="2"/>
      <c r="F30" s="2">
        <v>2</v>
      </c>
      <c r="G30" s="2">
        <f t="shared" si="0"/>
        <v>186</v>
      </c>
    </row>
    <row r="31" spans="1:7">
      <c r="A31" s="7">
        <v>42846</v>
      </c>
      <c r="B31" s="526">
        <v>12678</v>
      </c>
      <c r="C31" s="526" t="s">
        <v>23</v>
      </c>
      <c r="D31" t="s">
        <v>16</v>
      </c>
      <c r="E31" s="2"/>
      <c r="F31" s="2">
        <v>172</v>
      </c>
      <c r="G31" s="2">
        <f t="shared" si="0"/>
        <v>14</v>
      </c>
    </row>
    <row r="32" spans="1:7">
      <c r="A32" s="7">
        <v>42846</v>
      </c>
      <c r="B32" s="526">
        <v>12678</v>
      </c>
      <c r="C32" s="526" t="s">
        <v>23</v>
      </c>
      <c r="D32" t="s">
        <v>17</v>
      </c>
      <c r="E32" s="2"/>
      <c r="F32" s="2">
        <v>14</v>
      </c>
      <c r="G32" s="2">
        <f t="shared" si="0"/>
        <v>0</v>
      </c>
    </row>
    <row r="33" spans="1:7">
      <c r="A33" s="44">
        <v>42855</v>
      </c>
      <c r="B33" s="525" t="s">
        <v>14</v>
      </c>
      <c r="C33" s="525" t="s">
        <v>24</v>
      </c>
      <c r="D33" t="s">
        <v>16</v>
      </c>
      <c r="E33" s="2">
        <v>175.4</v>
      </c>
      <c r="G33" s="2">
        <f t="shared" si="0"/>
        <v>175.4</v>
      </c>
    </row>
    <row r="34" spans="1:7">
      <c r="B34" s="526"/>
      <c r="C34" s="526"/>
      <c r="D34" t="s">
        <v>17</v>
      </c>
      <c r="E34" s="2">
        <v>13.7</v>
      </c>
      <c r="G34" s="2">
        <f t="shared" si="0"/>
        <v>189.1</v>
      </c>
    </row>
    <row r="35" spans="1:7">
      <c r="B35" s="526"/>
      <c r="C35" s="526"/>
      <c r="D35" t="s">
        <v>18</v>
      </c>
      <c r="E35" s="2">
        <v>60</v>
      </c>
      <c r="G35" s="2">
        <f t="shared" si="0"/>
        <v>249.1</v>
      </c>
    </row>
    <row r="36" spans="1:7">
      <c r="B36" s="526"/>
      <c r="C36" s="526"/>
      <c r="D36" t="s">
        <v>19</v>
      </c>
      <c r="E36" s="2">
        <v>2</v>
      </c>
      <c r="G36" s="2">
        <f t="shared" si="0"/>
        <v>251.1</v>
      </c>
    </row>
    <row r="37" spans="1:7">
      <c r="A37" s="7">
        <v>42854</v>
      </c>
      <c r="B37" s="526" t="s">
        <v>114</v>
      </c>
      <c r="C37" s="526" t="s">
        <v>24</v>
      </c>
      <c r="D37" t="s">
        <v>18</v>
      </c>
      <c r="E37" s="2"/>
      <c r="F37" s="2">
        <v>60</v>
      </c>
      <c r="G37" s="2">
        <f t="shared" si="0"/>
        <v>191.1</v>
      </c>
    </row>
    <row r="38" spans="1:7">
      <c r="A38" s="7">
        <v>42854</v>
      </c>
      <c r="B38" s="526" t="s">
        <v>114</v>
      </c>
      <c r="C38" s="526" t="s">
        <v>24</v>
      </c>
      <c r="D38" t="s">
        <v>19</v>
      </c>
      <c r="E38" s="2"/>
      <c r="F38" s="2">
        <v>2</v>
      </c>
      <c r="G38" s="2">
        <f t="shared" si="0"/>
        <v>189.1</v>
      </c>
    </row>
    <row r="39" spans="1:7">
      <c r="A39" s="7">
        <v>42886</v>
      </c>
      <c r="B39" s="526">
        <v>13009</v>
      </c>
      <c r="C39" s="526" t="s">
        <v>24</v>
      </c>
      <c r="D39" t="s">
        <v>16</v>
      </c>
      <c r="E39" s="2"/>
      <c r="F39" s="2">
        <v>175.4</v>
      </c>
      <c r="G39" s="2">
        <f t="shared" si="0"/>
        <v>13.699999999999989</v>
      </c>
    </row>
    <row r="40" spans="1:7">
      <c r="A40" s="7">
        <v>42886</v>
      </c>
      <c r="B40" s="526">
        <v>13009</v>
      </c>
      <c r="C40" s="526" t="s">
        <v>24</v>
      </c>
      <c r="D40" t="s">
        <v>17</v>
      </c>
      <c r="E40" s="2"/>
      <c r="F40" s="2">
        <v>13.7</v>
      </c>
      <c r="G40" s="2">
        <f t="shared" si="0"/>
        <v>0</v>
      </c>
    </row>
    <row r="41" spans="1:7">
      <c r="A41" s="44">
        <v>42886</v>
      </c>
      <c r="B41" s="525" t="s">
        <v>14</v>
      </c>
      <c r="C41" s="525" t="s">
        <v>25</v>
      </c>
      <c r="D41" t="s">
        <v>16</v>
      </c>
      <c r="E41" s="2">
        <v>163.6</v>
      </c>
      <c r="G41" s="2">
        <f t="shared" si="0"/>
        <v>163.6</v>
      </c>
    </row>
    <row r="42" spans="1:7">
      <c r="B42" s="526"/>
      <c r="C42" s="526"/>
      <c r="D42" t="s">
        <v>17</v>
      </c>
      <c r="E42" s="2">
        <v>13.4</v>
      </c>
      <c r="G42" s="2">
        <f t="shared" si="0"/>
        <v>177</v>
      </c>
    </row>
    <row r="43" spans="1:7">
      <c r="B43" s="526"/>
      <c r="C43" s="526"/>
      <c r="D43" t="s">
        <v>18</v>
      </c>
      <c r="E43" s="2">
        <v>60</v>
      </c>
      <c r="G43" s="2">
        <f t="shared" si="0"/>
        <v>237</v>
      </c>
    </row>
    <row r="44" spans="1:7">
      <c r="B44" s="526"/>
      <c r="C44" s="526"/>
      <c r="D44" t="s">
        <v>19</v>
      </c>
      <c r="E44" s="2">
        <v>2</v>
      </c>
      <c r="G44" s="2">
        <f t="shared" si="0"/>
        <v>239</v>
      </c>
    </row>
    <row r="45" spans="1:7">
      <c r="A45" s="7">
        <v>42885</v>
      </c>
      <c r="B45" s="526" t="s">
        <v>114</v>
      </c>
      <c r="C45" s="526" t="s">
        <v>25</v>
      </c>
      <c r="D45" t="s">
        <v>18</v>
      </c>
      <c r="E45" s="2"/>
      <c r="F45" s="2">
        <v>60</v>
      </c>
      <c r="G45" s="2">
        <f t="shared" si="0"/>
        <v>179</v>
      </c>
    </row>
    <row r="46" spans="1:7">
      <c r="A46" s="7">
        <v>42885</v>
      </c>
      <c r="B46" s="526" t="s">
        <v>114</v>
      </c>
      <c r="C46" s="526" t="s">
        <v>25</v>
      </c>
      <c r="D46" t="s">
        <v>19</v>
      </c>
      <c r="E46" s="2"/>
      <c r="F46" s="2">
        <v>2</v>
      </c>
      <c r="G46" s="2">
        <f t="shared" si="0"/>
        <v>177</v>
      </c>
    </row>
    <row r="47" spans="1:7">
      <c r="A47" s="7">
        <v>42909</v>
      </c>
      <c r="B47" s="526">
        <v>13145</v>
      </c>
      <c r="C47" s="526" t="s">
        <v>25</v>
      </c>
      <c r="D47" t="s">
        <v>16</v>
      </c>
      <c r="E47" s="2"/>
      <c r="F47" s="2">
        <v>163.6</v>
      </c>
      <c r="G47" s="2">
        <f t="shared" si="0"/>
        <v>13.400000000000006</v>
      </c>
    </row>
    <row r="48" spans="1:7">
      <c r="A48" s="7">
        <v>42909</v>
      </c>
      <c r="B48" s="526">
        <v>13145</v>
      </c>
      <c r="C48" s="526" t="s">
        <v>25</v>
      </c>
      <c r="D48" t="s">
        <v>17</v>
      </c>
      <c r="E48" s="2"/>
      <c r="F48" s="2">
        <v>13.4</v>
      </c>
      <c r="G48" s="2">
        <f t="shared" si="0"/>
        <v>0</v>
      </c>
    </row>
    <row r="49" spans="1:7">
      <c r="A49" s="44">
        <v>42916</v>
      </c>
      <c r="B49" s="525" t="s">
        <v>14</v>
      </c>
      <c r="C49" s="525" t="s">
        <v>26</v>
      </c>
      <c r="D49" t="s">
        <v>16</v>
      </c>
      <c r="E49" s="2">
        <v>160</v>
      </c>
      <c r="G49" s="2">
        <f t="shared" si="0"/>
        <v>160</v>
      </c>
    </row>
    <row r="50" spans="1:7">
      <c r="B50" s="526"/>
      <c r="C50" s="526"/>
      <c r="D50" t="s">
        <v>17</v>
      </c>
      <c r="E50" s="2">
        <v>13.5</v>
      </c>
      <c r="G50" s="2">
        <f t="shared" si="0"/>
        <v>173.5</v>
      </c>
    </row>
    <row r="51" spans="1:7">
      <c r="B51" s="526"/>
      <c r="C51" s="526"/>
      <c r="D51" t="s">
        <v>18</v>
      </c>
      <c r="E51" s="2">
        <v>60</v>
      </c>
      <c r="G51" s="2">
        <f t="shared" si="0"/>
        <v>233.5</v>
      </c>
    </row>
    <row r="52" spans="1:7">
      <c r="B52" s="526"/>
      <c r="C52" s="526"/>
      <c r="D52" t="s">
        <v>19</v>
      </c>
      <c r="E52" s="2">
        <v>2</v>
      </c>
      <c r="G52" s="2">
        <f t="shared" si="0"/>
        <v>235.5</v>
      </c>
    </row>
    <row r="53" spans="1:7">
      <c r="A53" s="7">
        <v>42916</v>
      </c>
      <c r="B53" s="526" t="s">
        <v>114</v>
      </c>
      <c r="C53" s="526" t="s">
        <v>26</v>
      </c>
      <c r="D53" t="s">
        <v>18</v>
      </c>
      <c r="E53" s="2"/>
      <c r="F53" s="2">
        <v>60</v>
      </c>
      <c r="G53" s="2">
        <f t="shared" si="0"/>
        <v>175.5</v>
      </c>
    </row>
    <row r="54" spans="1:7">
      <c r="A54" s="7">
        <v>42916</v>
      </c>
      <c r="B54" s="526" t="s">
        <v>114</v>
      </c>
      <c r="C54" s="526" t="s">
        <v>26</v>
      </c>
      <c r="D54" t="s">
        <v>19</v>
      </c>
      <c r="E54" s="2"/>
      <c r="F54" s="2">
        <v>2</v>
      </c>
      <c r="G54" s="2">
        <f t="shared" si="0"/>
        <v>173.5</v>
      </c>
    </row>
    <row r="55" spans="1:7">
      <c r="A55" s="7">
        <v>42947</v>
      </c>
      <c r="B55" s="526">
        <v>13280</v>
      </c>
      <c r="C55" s="526" t="s">
        <v>26</v>
      </c>
      <c r="D55" t="s">
        <v>16</v>
      </c>
      <c r="E55" s="2"/>
      <c r="F55" s="2">
        <v>160</v>
      </c>
      <c r="G55" s="2">
        <f t="shared" si="0"/>
        <v>13.5</v>
      </c>
    </row>
    <row r="56" spans="1:7">
      <c r="A56" s="7">
        <v>42947</v>
      </c>
      <c r="B56" s="526">
        <v>13280</v>
      </c>
      <c r="C56" s="526" t="s">
        <v>26</v>
      </c>
      <c r="D56" t="s">
        <v>17</v>
      </c>
      <c r="E56" s="2"/>
      <c r="F56" s="2">
        <v>13.5</v>
      </c>
      <c r="G56" s="2">
        <f t="shared" si="0"/>
        <v>0</v>
      </c>
    </row>
    <row r="57" spans="1:7">
      <c r="A57" s="44">
        <v>42947</v>
      </c>
      <c r="B57" s="525" t="s">
        <v>14</v>
      </c>
      <c r="C57" s="525" t="s">
        <v>27</v>
      </c>
      <c r="D57" t="s">
        <v>16</v>
      </c>
      <c r="E57" s="2">
        <v>144.19999999999999</v>
      </c>
      <c r="G57" s="2">
        <f t="shared" si="0"/>
        <v>144.19999999999999</v>
      </c>
    </row>
    <row r="58" spans="1:7">
      <c r="B58" s="526"/>
      <c r="C58" s="526"/>
      <c r="D58" t="s">
        <v>17</v>
      </c>
      <c r="E58" s="2">
        <v>13.5</v>
      </c>
      <c r="G58" s="2">
        <f t="shared" si="0"/>
        <v>157.69999999999999</v>
      </c>
    </row>
    <row r="59" spans="1:7">
      <c r="B59" s="526"/>
      <c r="C59" s="526"/>
      <c r="D59" t="s">
        <v>18</v>
      </c>
      <c r="E59" s="2">
        <v>60</v>
      </c>
      <c r="G59" s="2">
        <f t="shared" si="0"/>
        <v>217.7</v>
      </c>
    </row>
    <row r="60" spans="1:7">
      <c r="B60" s="526"/>
      <c r="C60" s="526"/>
      <c r="D60" t="s">
        <v>19</v>
      </c>
      <c r="E60" s="2">
        <v>2</v>
      </c>
      <c r="G60" s="2">
        <f t="shared" si="0"/>
        <v>219.7</v>
      </c>
    </row>
    <row r="61" spans="1:7">
      <c r="A61" s="7">
        <v>42945</v>
      </c>
      <c r="B61" s="526" t="s">
        <v>114</v>
      </c>
      <c r="C61" s="526" t="s">
        <v>27</v>
      </c>
      <c r="D61" t="s">
        <v>18</v>
      </c>
      <c r="E61" s="2"/>
      <c r="F61" s="2">
        <v>60</v>
      </c>
      <c r="G61" s="2">
        <f t="shared" si="0"/>
        <v>159.69999999999999</v>
      </c>
    </row>
    <row r="62" spans="1:7">
      <c r="A62" s="7">
        <v>42945</v>
      </c>
      <c r="B62" s="526" t="s">
        <v>114</v>
      </c>
      <c r="C62" s="526" t="s">
        <v>27</v>
      </c>
      <c r="D62" t="s">
        <v>19</v>
      </c>
      <c r="E62" s="2"/>
      <c r="F62" s="2">
        <v>2</v>
      </c>
      <c r="G62" s="2">
        <f t="shared" si="0"/>
        <v>157.69999999999999</v>
      </c>
    </row>
    <row r="63" spans="1:7">
      <c r="A63" s="7">
        <v>42972</v>
      </c>
      <c r="B63" s="526">
        <v>13493</v>
      </c>
      <c r="C63" s="526" t="s">
        <v>27</v>
      </c>
      <c r="D63" t="s">
        <v>16</v>
      </c>
      <c r="E63" s="2"/>
      <c r="F63" s="2">
        <v>144.19999999999999</v>
      </c>
      <c r="G63" s="2">
        <f t="shared" si="0"/>
        <v>13.5</v>
      </c>
    </row>
    <row r="64" spans="1:7">
      <c r="A64" s="7">
        <v>42972</v>
      </c>
      <c r="B64" s="526">
        <v>13493</v>
      </c>
      <c r="C64" s="526" t="s">
        <v>27</v>
      </c>
      <c r="D64" t="s">
        <v>17</v>
      </c>
      <c r="E64" s="2"/>
      <c r="F64" s="2">
        <v>13.5</v>
      </c>
      <c r="G64" s="2">
        <f t="shared" si="0"/>
        <v>0</v>
      </c>
    </row>
    <row r="65" spans="1:7">
      <c r="A65" s="44">
        <v>42978</v>
      </c>
      <c r="B65" s="525" t="s">
        <v>14</v>
      </c>
      <c r="C65" s="525" t="s">
        <v>28</v>
      </c>
      <c r="D65" t="s">
        <v>16</v>
      </c>
      <c r="E65" s="2">
        <v>144.19999999999999</v>
      </c>
      <c r="G65" s="2">
        <f t="shared" si="0"/>
        <v>144.19999999999999</v>
      </c>
    </row>
    <row r="66" spans="1:7">
      <c r="B66" s="526"/>
      <c r="C66" s="526"/>
      <c r="D66" t="s">
        <v>17</v>
      </c>
      <c r="E66" s="2">
        <v>13.5</v>
      </c>
      <c r="G66" s="2">
        <f t="shared" si="0"/>
        <v>157.69999999999999</v>
      </c>
    </row>
    <row r="67" spans="1:7">
      <c r="B67" s="526"/>
      <c r="C67" s="526"/>
      <c r="D67" t="s">
        <v>18</v>
      </c>
      <c r="E67" s="2">
        <v>60</v>
      </c>
      <c r="G67" s="2">
        <f t="shared" si="0"/>
        <v>217.7</v>
      </c>
    </row>
    <row r="68" spans="1:7">
      <c r="B68" s="526"/>
      <c r="C68" s="526"/>
      <c r="D68" t="s">
        <v>19</v>
      </c>
      <c r="E68" s="2">
        <v>2</v>
      </c>
      <c r="G68" s="2">
        <f t="shared" si="0"/>
        <v>219.7</v>
      </c>
    </row>
    <row r="69" spans="1:7">
      <c r="A69" s="7">
        <v>42978</v>
      </c>
      <c r="B69" s="526" t="s">
        <v>114</v>
      </c>
      <c r="C69" s="526" t="s">
        <v>28</v>
      </c>
      <c r="D69" t="s">
        <v>19</v>
      </c>
      <c r="E69" s="2"/>
      <c r="F69" s="2">
        <v>60</v>
      </c>
      <c r="G69" s="2">
        <f t="shared" si="0"/>
        <v>159.69999999999999</v>
      </c>
    </row>
    <row r="70" spans="1:7">
      <c r="A70" s="7">
        <v>42978</v>
      </c>
      <c r="B70" s="526" t="s">
        <v>114</v>
      </c>
      <c r="C70" s="526" t="s">
        <v>28</v>
      </c>
      <c r="D70" t="s">
        <v>18</v>
      </c>
      <c r="E70" s="2"/>
      <c r="F70" s="2">
        <v>2</v>
      </c>
      <c r="G70" s="2">
        <f t="shared" ref="G70:G134" si="1">+G69+E70-F70</f>
        <v>157.69999999999999</v>
      </c>
    </row>
    <row r="71" spans="1:7">
      <c r="A71" s="7">
        <v>42996</v>
      </c>
      <c r="B71" s="526">
        <v>13584</v>
      </c>
      <c r="C71" s="526" t="s">
        <v>28</v>
      </c>
      <c r="D71" t="s">
        <v>16</v>
      </c>
      <c r="E71" s="2"/>
      <c r="F71" s="2">
        <v>144.19999999999999</v>
      </c>
      <c r="G71" s="2">
        <f t="shared" si="1"/>
        <v>13.5</v>
      </c>
    </row>
    <row r="72" spans="1:7">
      <c r="A72" s="7">
        <v>42996</v>
      </c>
      <c r="B72" s="526">
        <v>13584</v>
      </c>
      <c r="C72" s="526" t="s">
        <v>28</v>
      </c>
      <c r="D72" t="s">
        <v>17</v>
      </c>
      <c r="E72" s="2"/>
      <c r="F72" s="2">
        <v>13.5</v>
      </c>
      <c r="G72" s="2">
        <f t="shared" si="1"/>
        <v>0</v>
      </c>
    </row>
    <row r="73" spans="1:7">
      <c r="A73" s="44">
        <v>43008</v>
      </c>
      <c r="B73" s="525" t="s">
        <v>14</v>
      </c>
      <c r="C73" s="525" t="s">
        <v>29</v>
      </c>
      <c r="D73" t="s">
        <v>16</v>
      </c>
      <c r="E73" s="2">
        <v>149.9</v>
      </c>
      <c r="F73" s="2">
        <v>0</v>
      </c>
      <c r="G73" s="2">
        <f t="shared" si="1"/>
        <v>149.9</v>
      </c>
    </row>
    <row r="74" spans="1:7">
      <c r="B74" s="526"/>
      <c r="C74" s="526"/>
      <c r="D74" t="s">
        <v>17</v>
      </c>
      <c r="E74" s="2">
        <v>8.9</v>
      </c>
      <c r="G74" s="2">
        <f t="shared" si="1"/>
        <v>158.80000000000001</v>
      </c>
    </row>
    <row r="75" spans="1:7">
      <c r="B75" s="526"/>
      <c r="C75" s="526"/>
      <c r="D75" t="s">
        <v>18</v>
      </c>
      <c r="E75" s="2">
        <v>60</v>
      </c>
      <c r="G75" s="2">
        <f t="shared" si="1"/>
        <v>218.8</v>
      </c>
    </row>
    <row r="76" spans="1:7">
      <c r="B76" s="526"/>
      <c r="C76" s="526"/>
      <c r="D76" t="s">
        <v>19</v>
      </c>
      <c r="E76" s="2">
        <v>2</v>
      </c>
      <c r="G76" s="2">
        <f t="shared" si="1"/>
        <v>220.8</v>
      </c>
    </row>
    <row r="77" spans="1:7">
      <c r="A77" s="7">
        <v>43008</v>
      </c>
      <c r="B77" s="526" t="s">
        <v>114</v>
      </c>
      <c r="C77" s="526" t="s">
        <v>29</v>
      </c>
      <c r="D77" t="s">
        <v>18</v>
      </c>
      <c r="E77" s="2"/>
      <c r="F77" s="2">
        <v>60</v>
      </c>
      <c r="G77" s="2">
        <f t="shared" si="1"/>
        <v>160.80000000000001</v>
      </c>
    </row>
    <row r="78" spans="1:7">
      <c r="A78" s="7">
        <v>43008</v>
      </c>
      <c r="B78" s="526" t="s">
        <v>114</v>
      </c>
      <c r="C78" s="526" t="s">
        <v>29</v>
      </c>
      <c r="D78" t="s">
        <v>19</v>
      </c>
      <c r="E78" s="2"/>
      <c r="F78" s="2">
        <v>2</v>
      </c>
      <c r="G78" s="2">
        <f t="shared" si="1"/>
        <v>158.80000000000001</v>
      </c>
    </row>
    <row r="79" spans="1:7">
      <c r="A79" s="7">
        <v>43029</v>
      </c>
      <c r="B79" s="526">
        <v>13847</v>
      </c>
      <c r="C79" s="526" t="s">
        <v>29</v>
      </c>
      <c r="D79" t="s">
        <v>16</v>
      </c>
      <c r="E79" s="2"/>
      <c r="F79" s="2">
        <v>149.9</v>
      </c>
      <c r="G79" s="2">
        <f t="shared" si="1"/>
        <v>8.9000000000000057</v>
      </c>
    </row>
    <row r="80" spans="1:7">
      <c r="A80" s="7">
        <v>43029</v>
      </c>
      <c r="B80" s="526">
        <v>13847</v>
      </c>
      <c r="C80" s="526" t="s">
        <v>29</v>
      </c>
      <c r="D80" t="s">
        <v>17</v>
      </c>
      <c r="E80" s="2"/>
      <c r="F80" s="2">
        <v>8.9</v>
      </c>
      <c r="G80" s="2">
        <f t="shared" si="1"/>
        <v>0</v>
      </c>
    </row>
    <row r="81" spans="1:7">
      <c r="A81" s="44">
        <v>43039</v>
      </c>
      <c r="B81" s="525" t="s">
        <v>14</v>
      </c>
      <c r="C81" s="525" t="s">
        <v>30</v>
      </c>
      <c r="D81" t="s">
        <v>16</v>
      </c>
      <c r="E81" s="2">
        <v>150.4</v>
      </c>
      <c r="G81" s="2">
        <f t="shared" si="1"/>
        <v>150.4</v>
      </c>
    </row>
    <row r="82" spans="1:7">
      <c r="B82" s="526"/>
      <c r="C82" s="526"/>
      <c r="D82" t="s">
        <v>17</v>
      </c>
      <c r="E82" s="2">
        <v>13.5</v>
      </c>
      <c r="G82" s="2">
        <f t="shared" si="1"/>
        <v>163.9</v>
      </c>
    </row>
    <row r="83" spans="1:7">
      <c r="B83" s="526"/>
      <c r="C83" s="526"/>
      <c r="D83" t="s">
        <v>18</v>
      </c>
      <c r="E83" s="2">
        <v>60</v>
      </c>
      <c r="G83" s="2">
        <f t="shared" si="1"/>
        <v>223.9</v>
      </c>
    </row>
    <row r="84" spans="1:7">
      <c r="B84" s="526"/>
      <c r="C84" s="526"/>
      <c r="D84" t="s">
        <v>19</v>
      </c>
      <c r="E84" s="2">
        <v>2</v>
      </c>
      <c r="G84" s="2">
        <f t="shared" si="1"/>
        <v>225.9</v>
      </c>
    </row>
    <row r="85" spans="1:7">
      <c r="A85" s="7">
        <v>43039</v>
      </c>
      <c r="B85" s="526" t="s">
        <v>114</v>
      </c>
      <c r="C85" s="526" t="s">
        <v>30</v>
      </c>
      <c r="D85" t="s">
        <v>18</v>
      </c>
      <c r="E85" s="2"/>
      <c r="F85" s="2">
        <v>60</v>
      </c>
      <c r="G85" s="2">
        <f t="shared" si="1"/>
        <v>165.9</v>
      </c>
    </row>
    <row r="86" spans="1:7" ht="15.75" customHeight="1">
      <c r="A86" s="7">
        <v>43039</v>
      </c>
      <c r="B86" s="526" t="s">
        <v>114</v>
      </c>
      <c r="C86" s="526" t="s">
        <v>30</v>
      </c>
      <c r="D86" t="s">
        <v>19</v>
      </c>
      <c r="E86" s="2"/>
      <c r="F86" s="2">
        <v>2</v>
      </c>
      <c r="G86" s="2">
        <f t="shared" si="1"/>
        <v>163.9</v>
      </c>
    </row>
    <row r="87" spans="1:7" ht="15.75" customHeight="1">
      <c r="A87" s="7">
        <v>43060</v>
      </c>
      <c r="B87" s="526">
        <v>10207</v>
      </c>
      <c r="C87" s="526" t="s">
        <v>30</v>
      </c>
      <c r="D87" t="s">
        <v>16</v>
      </c>
      <c r="E87" s="2"/>
      <c r="F87" s="2">
        <v>150.4</v>
      </c>
      <c r="G87" s="2">
        <f t="shared" si="1"/>
        <v>13.5</v>
      </c>
    </row>
    <row r="88" spans="1:7" ht="15.75" customHeight="1">
      <c r="A88" s="7">
        <v>43060</v>
      </c>
      <c r="B88" s="526">
        <v>10207</v>
      </c>
      <c r="C88" s="526" t="s">
        <v>30</v>
      </c>
      <c r="D88" t="s">
        <v>17</v>
      </c>
      <c r="E88" s="2"/>
      <c r="F88" s="2">
        <v>13.5</v>
      </c>
      <c r="G88" s="2">
        <f t="shared" si="1"/>
        <v>0</v>
      </c>
    </row>
    <row r="89" spans="1:7" ht="15.75" customHeight="1">
      <c r="A89" s="44">
        <v>43069</v>
      </c>
      <c r="B89" s="525" t="s">
        <v>14</v>
      </c>
      <c r="C89" s="525" t="s">
        <v>33</v>
      </c>
      <c r="D89" t="s">
        <v>16</v>
      </c>
      <c r="E89" s="2">
        <v>190</v>
      </c>
      <c r="G89" s="2">
        <f t="shared" si="1"/>
        <v>190</v>
      </c>
    </row>
    <row r="90" spans="1:7" ht="15.75" customHeight="1">
      <c r="B90" s="526"/>
      <c r="C90" s="526"/>
      <c r="D90" t="s">
        <v>17</v>
      </c>
      <c r="E90" s="2">
        <v>13.4</v>
      </c>
      <c r="G90" s="2">
        <f t="shared" si="1"/>
        <v>203.4</v>
      </c>
    </row>
    <row r="91" spans="1:7" ht="15.75" customHeight="1">
      <c r="B91" s="526"/>
      <c r="C91" s="526"/>
      <c r="D91" t="s">
        <v>18</v>
      </c>
      <c r="E91" s="2">
        <v>60</v>
      </c>
      <c r="G91" s="2">
        <f t="shared" si="1"/>
        <v>263.39999999999998</v>
      </c>
    </row>
    <row r="92" spans="1:7" ht="15.75" customHeight="1">
      <c r="B92" s="526"/>
      <c r="C92" s="526"/>
      <c r="D92" t="s">
        <v>19</v>
      </c>
      <c r="E92" s="2">
        <v>2</v>
      </c>
      <c r="G92" s="2">
        <f t="shared" si="1"/>
        <v>265.39999999999998</v>
      </c>
    </row>
    <row r="93" spans="1:7">
      <c r="A93" s="7">
        <v>43069</v>
      </c>
      <c r="B93" s="526" t="s">
        <v>14</v>
      </c>
      <c r="C93" s="526" t="s">
        <v>33</v>
      </c>
      <c r="D93" t="s">
        <v>293</v>
      </c>
      <c r="E93" s="2">
        <v>200</v>
      </c>
      <c r="G93" s="2">
        <f t="shared" si="1"/>
        <v>465.4</v>
      </c>
    </row>
    <row r="94" spans="1:7">
      <c r="A94" s="7">
        <v>43060</v>
      </c>
      <c r="B94" s="526">
        <v>13999</v>
      </c>
      <c r="C94" s="526" t="s">
        <v>33</v>
      </c>
      <c r="D94" t="s">
        <v>293</v>
      </c>
      <c r="E94" s="2"/>
      <c r="F94" s="2">
        <v>200</v>
      </c>
      <c r="G94" s="2">
        <f t="shared" si="1"/>
        <v>265.39999999999998</v>
      </c>
    </row>
    <row r="95" spans="1:7">
      <c r="A95" s="7">
        <v>43087</v>
      </c>
      <c r="B95" s="526">
        <v>14261</v>
      </c>
      <c r="C95" s="526" t="s">
        <v>33</v>
      </c>
      <c r="D95" t="s">
        <v>16</v>
      </c>
      <c r="E95" s="2"/>
      <c r="F95" s="2">
        <v>190</v>
      </c>
      <c r="G95" s="2">
        <f t="shared" si="1"/>
        <v>75.399999999999977</v>
      </c>
    </row>
    <row r="96" spans="1:7">
      <c r="A96" s="7">
        <v>43087</v>
      </c>
      <c r="B96" s="526">
        <v>14261</v>
      </c>
      <c r="C96" s="526" t="s">
        <v>33</v>
      </c>
      <c r="D96" t="s">
        <v>17</v>
      </c>
      <c r="E96" s="2"/>
      <c r="F96" s="2">
        <v>13.4</v>
      </c>
      <c r="G96" s="2">
        <f t="shared" si="1"/>
        <v>61.999999999999979</v>
      </c>
    </row>
    <row r="97" spans="1:7">
      <c r="A97" s="7">
        <v>43069</v>
      </c>
      <c r="B97" s="526" t="s">
        <v>114</v>
      </c>
      <c r="C97" s="526" t="s">
        <v>33</v>
      </c>
      <c r="D97" t="s">
        <v>18</v>
      </c>
      <c r="E97" s="2"/>
      <c r="F97" s="2">
        <v>60</v>
      </c>
      <c r="G97" s="2">
        <f t="shared" si="1"/>
        <v>1.9999999999999787</v>
      </c>
    </row>
    <row r="98" spans="1:7">
      <c r="A98" s="7">
        <v>43069</v>
      </c>
      <c r="B98" s="526" t="s">
        <v>114</v>
      </c>
      <c r="C98" s="526" t="s">
        <v>33</v>
      </c>
      <c r="D98" t="s">
        <v>19</v>
      </c>
      <c r="E98" s="2"/>
      <c r="F98" s="2">
        <v>2</v>
      </c>
      <c r="G98" s="2">
        <f t="shared" si="1"/>
        <v>-2.1316282072803006E-14</v>
      </c>
    </row>
    <row r="99" spans="1:7">
      <c r="A99" s="44">
        <v>43100</v>
      </c>
      <c r="B99" s="525" t="s">
        <v>14</v>
      </c>
      <c r="C99" s="525" t="s">
        <v>34</v>
      </c>
      <c r="D99" t="s">
        <v>16</v>
      </c>
      <c r="E99" s="2">
        <v>206.7</v>
      </c>
      <c r="G99" s="2">
        <f t="shared" si="1"/>
        <v>206.69999999999996</v>
      </c>
    </row>
    <row r="100" spans="1:7">
      <c r="B100" s="526"/>
      <c r="C100" s="526"/>
      <c r="D100" t="s">
        <v>17</v>
      </c>
      <c r="E100" s="2">
        <v>13.5</v>
      </c>
      <c r="G100" s="2">
        <f t="shared" si="1"/>
        <v>220.19999999999996</v>
      </c>
    </row>
    <row r="101" spans="1:7">
      <c r="B101" s="526"/>
      <c r="C101" s="526"/>
      <c r="D101" t="s">
        <v>18</v>
      </c>
      <c r="E101" s="2">
        <v>60</v>
      </c>
      <c r="G101" s="2">
        <f t="shared" si="1"/>
        <v>280.19999999999993</v>
      </c>
    </row>
    <row r="102" spans="1:7">
      <c r="B102" s="526"/>
      <c r="C102" s="526"/>
      <c r="D102" t="s">
        <v>19</v>
      </c>
      <c r="E102" s="2">
        <v>2</v>
      </c>
      <c r="G102" s="2">
        <f t="shared" si="1"/>
        <v>282.19999999999993</v>
      </c>
    </row>
    <row r="103" spans="1:7">
      <c r="A103" s="7">
        <v>43099</v>
      </c>
      <c r="B103" s="526" t="s">
        <v>114</v>
      </c>
      <c r="C103" s="526" t="s">
        <v>34</v>
      </c>
      <c r="D103" t="s">
        <v>18</v>
      </c>
      <c r="E103" s="2"/>
      <c r="F103" s="2">
        <v>60</v>
      </c>
      <c r="G103" s="2">
        <f t="shared" si="1"/>
        <v>222.19999999999993</v>
      </c>
    </row>
    <row r="104" spans="1:7">
      <c r="A104" s="7">
        <v>43099</v>
      </c>
      <c r="B104" s="526" t="s">
        <v>114</v>
      </c>
      <c r="C104" s="526" t="s">
        <v>34</v>
      </c>
      <c r="D104" t="s">
        <v>19</v>
      </c>
      <c r="E104" s="2"/>
      <c r="F104" s="2">
        <v>2</v>
      </c>
      <c r="G104" s="2">
        <f t="shared" si="1"/>
        <v>220.19999999999993</v>
      </c>
    </row>
    <row r="105" spans="1:7">
      <c r="A105" s="7">
        <v>43119</v>
      </c>
      <c r="B105" s="526">
        <v>14502</v>
      </c>
      <c r="C105" s="526" t="s">
        <v>34</v>
      </c>
      <c r="D105" t="s">
        <v>16</v>
      </c>
      <c r="E105" s="2"/>
      <c r="F105" s="2">
        <v>206.7</v>
      </c>
      <c r="G105" s="2">
        <f t="shared" si="1"/>
        <v>13.499999999999943</v>
      </c>
    </row>
    <row r="106" spans="1:7">
      <c r="A106" s="7">
        <v>43119</v>
      </c>
      <c r="B106" s="526">
        <v>14502</v>
      </c>
      <c r="C106" s="526" t="s">
        <v>34</v>
      </c>
      <c r="D106" t="s">
        <v>17</v>
      </c>
      <c r="E106" s="2"/>
      <c r="F106" s="2">
        <v>13.5</v>
      </c>
      <c r="G106" s="2">
        <f t="shared" si="1"/>
        <v>-5.6843418860808015E-14</v>
      </c>
    </row>
    <row r="107" spans="1:7">
      <c r="A107" s="44">
        <v>43131</v>
      </c>
      <c r="B107" s="525" t="s">
        <v>14</v>
      </c>
      <c r="C107" s="525" t="s">
        <v>15</v>
      </c>
      <c r="D107" t="s">
        <v>16</v>
      </c>
      <c r="E107" s="2">
        <v>184</v>
      </c>
      <c r="G107" s="2">
        <f t="shared" si="1"/>
        <v>183.99999999999994</v>
      </c>
    </row>
    <row r="108" spans="1:7">
      <c r="B108" s="526"/>
      <c r="C108" s="526"/>
      <c r="D108" t="s">
        <v>17</v>
      </c>
      <c r="E108" s="2">
        <v>13.4</v>
      </c>
      <c r="G108" s="2">
        <f t="shared" si="1"/>
        <v>197.39999999999995</v>
      </c>
    </row>
    <row r="109" spans="1:7">
      <c r="B109" s="526"/>
      <c r="C109" s="526"/>
      <c r="D109" t="s">
        <v>18</v>
      </c>
      <c r="E109" s="2">
        <v>60</v>
      </c>
      <c r="G109" s="2">
        <f t="shared" si="1"/>
        <v>257.39999999999998</v>
      </c>
    </row>
    <row r="110" spans="1:7">
      <c r="B110" s="526"/>
      <c r="C110" s="526"/>
      <c r="D110" t="s">
        <v>19</v>
      </c>
      <c r="E110" s="2">
        <v>2</v>
      </c>
      <c r="G110" s="2">
        <f t="shared" si="1"/>
        <v>259.39999999999998</v>
      </c>
    </row>
    <row r="111" spans="1:7">
      <c r="A111" s="7">
        <v>43131</v>
      </c>
      <c r="B111" s="526" t="s">
        <v>114</v>
      </c>
      <c r="C111" s="526" t="s">
        <v>15</v>
      </c>
      <c r="D111" t="s">
        <v>18</v>
      </c>
      <c r="E111" s="2"/>
      <c r="F111" s="2">
        <v>60</v>
      </c>
      <c r="G111" s="2">
        <f t="shared" si="1"/>
        <v>199.39999999999998</v>
      </c>
    </row>
    <row r="112" spans="1:7">
      <c r="A112" s="7">
        <v>43131</v>
      </c>
      <c r="B112" s="526" t="s">
        <v>114</v>
      </c>
      <c r="C112" s="526" t="s">
        <v>15</v>
      </c>
      <c r="D112" t="s">
        <v>19</v>
      </c>
      <c r="E112" s="2"/>
      <c r="F112" s="2">
        <v>2</v>
      </c>
      <c r="G112" s="2">
        <f t="shared" si="1"/>
        <v>197.39999999999998</v>
      </c>
    </row>
    <row r="113" spans="1:7">
      <c r="A113" s="7">
        <v>43147</v>
      </c>
      <c r="B113" s="526">
        <v>14641</v>
      </c>
      <c r="C113" s="526" t="s">
        <v>15</v>
      </c>
      <c r="D113" t="s">
        <v>16</v>
      </c>
      <c r="E113" s="2"/>
      <c r="F113" s="2">
        <v>184</v>
      </c>
      <c r="G113" s="2">
        <f t="shared" si="1"/>
        <v>13.399999999999977</v>
      </c>
    </row>
    <row r="114" spans="1:7">
      <c r="A114" s="7">
        <v>43147</v>
      </c>
      <c r="B114" s="526">
        <v>14641</v>
      </c>
      <c r="C114" s="526" t="s">
        <v>15</v>
      </c>
      <c r="D114" t="s">
        <v>17</v>
      </c>
      <c r="E114" s="2"/>
      <c r="F114" s="2">
        <v>13.4</v>
      </c>
      <c r="G114" s="2">
        <f t="shared" si="1"/>
        <v>-2.3092638912203256E-14</v>
      </c>
    </row>
    <row r="115" spans="1:7">
      <c r="A115" s="44">
        <v>43159</v>
      </c>
      <c r="B115" s="525" t="s">
        <v>14</v>
      </c>
      <c r="C115" s="525" t="s">
        <v>20</v>
      </c>
      <c r="D115" t="s">
        <v>16</v>
      </c>
      <c r="E115" s="2">
        <v>224.2</v>
      </c>
      <c r="G115" s="2">
        <f t="shared" si="1"/>
        <v>224.19999999999996</v>
      </c>
    </row>
    <row r="116" spans="1:7">
      <c r="B116" s="526"/>
      <c r="C116" s="526"/>
      <c r="D116" t="s">
        <v>17</v>
      </c>
      <c r="E116" s="2">
        <v>13.4</v>
      </c>
      <c r="G116" s="2">
        <f t="shared" si="1"/>
        <v>237.59999999999997</v>
      </c>
    </row>
    <row r="117" spans="1:7">
      <c r="B117" s="526"/>
      <c r="C117" s="526"/>
      <c r="D117" t="s">
        <v>18</v>
      </c>
      <c r="E117" s="2">
        <v>56</v>
      </c>
      <c r="G117" s="2">
        <f t="shared" si="1"/>
        <v>293.59999999999997</v>
      </c>
    </row>
    <row r="118" spans="1:7">
      <c r="B118" s="526"/>
      <c r="C118" s="526"/>
      <c r="D118" t="s">
        <v>19</v>
      </c>
      <c r="E118" s="2">
        <v>5</v>
      </c>
      <c r="G118" s="2">
        <f t="shared" si="1"/>
        <v>298.59999999999997</v>
      </c>
    </row>
    <row r="119" spans="1:7">
      <c r="A119" s="7">
        <v>43159</v>
      </c>
      <c r="B119" s="526" t="s">
        <v>114</v>
      </c>
      <c r="C119" s="526" t="s">
        <v>20</v>
      </c>
      <c r="D119" t="s">
        <v>18</v>
      </c>
      <c r="E119" s="2"/>
      <c r="F119" s="2">
        <v>56</v>
      </c>
      <c r="G119" s="2">
        <f t="shared" si="1"/>
        <v>242.59999999999997</v>
      </c>
    </row>
    <row r="120" spans="1:7">
      <c r="A120" s="7">
        <v>43159</v>
      </c>
      <c r="B120" s="526" t="s">
        <v>114</v>
      </c>
      <c r="C120" s="526" t="s">
        <v>20</v>
      </c>
      <c r="D120" t="s">
        <v>19</v>
      </c>
      <c r="E120" s="2"/>
      <c r="F120" s="2">
        <v>5</v>
      </c>
      <c r="G120" s="2">
        <f t="shared" si="1"/>
        <v>237.59999999999997</v>
      </c>
    </row>
    <row r="121" spans="1:7">
      <c r="A121" s="7">
        <v>43179</v>
      </c>
      <c r="B121" s="526">
        <v>14839</v>
      </c>
      <c r="C121" s="526" t="s">
        <v>20</v>
      </c>
      <c r="D121" t="s">
        <v>16</v>
      </c>
      <c r="E121" s="2"/>
      <c r="F121" s="2">
        <v>224.2</v>
      </c>
      <c r="G121" s="2">
        <f t="shared" si="1"/>
        <v>13.399999999999977</v>
      </c>
    </row>
    <row r="122" spans="1:7">
      <c r="A122" s="7">
        <v>43179</v>
      </c>
      <c r="B122" s="526">
        <v>14839</v>
      </c>
      <c r="C122" s="526" t="s">
        <v>20</v>
      </c>
      <c r="D122" t="s">
        <v>17</v>
      </c>
      <c r="E122" s="2"/>
      <c r="F122" s="2">
        <v>13.4</v>
      </c>
      <c r="G122" s="2">
        <f t="shared" si="1"/>
        <v>-2.3092638912203256E-14</v>
      </c>
    </row>
    <row r="123" spans="1:7">
      <c r="A123" s="44">
        <v>43189</v>
      </c>
      <c r="B123" s="525" t="s">
        <v>14</v>
      </c>
      <c r="C123" s="525" t="s">
        <v>23</v>
      </c>
      <c r="D123" t="s">
        <v>16</v>
      </c>
      <c r="E123" s="2">
        <v>215.2</v>
      </c>
      <c r="G123" s="2">
        <f t="shared" si="1"/>
        <v>215.19999999999996</v>
      </c>
    </row>
    <row r="124" spans="1:7">
      <c r="B124" s="526"/>
      <c r="C124" s="526"/>
      <c r="D124" t="s">
        <v>17</v>
      </c>
      <c r="E124" s="2">
        <v>13.4</v>
      </c>
      <c r="G124" s="2">
        <f t="shared" si="1"/>
        <v>228.59999999999997</v>
      </c>
    </row>
    <row r="125" spans="1:7">
      <c r="B125" s="526"/>
      <c r="C125" s="526"/>
      <c r="D125" t="s">
        <v>18</v>
      </c>
      <c r="E125" s="2">
        <v>60</v>
      </c>
      <c r="G125" s="2">
        <f t="shared" si="1"/>
        <v>288.59999999999997</v>
      </c>
    </row>
    <row r="126" spans="1:7">
      <c r="B126" s="526"/>
      <c r="C126" s="526"/>
      <c r="D126" t="s">
        <v>19</v>
      </c>
      <c r="E126" s="2">
        <v>5</v>
      </c>
      <c r="G126" s="2">
        <f t="shared" si="1"/>
        <v>293.59999999999997</v>
      </c>
    </row>
    <row r="127" spans="1:7">
      <c r="A127" s="7">
        <v>43208</v>
      </c>
      <c r="B127" s="526">
        <v>15111</v>
      </c>
      <c r="C127" s="526" t="s">
        <v>23</v>
      </c>
      <c r="D127" t="s">
        <v>16</v>
      </c>
      <c r="E127" s="2"/>
      <c r="F127" s="2">
        <v>215.2</v>
      </c>
      <c r="G127" s="2">
        <f t="shared" si="1"/>
        <v>78.399999999999977</v>
      </c>
    </row>
    <row r="128" spans="1:7">
      <c r="A128" s="7">
        <v>43208</v>
      </c>
      <c r="B128" s="526">
        <v>15111</v>
      </c>
      <c r="C128" s="526" t="s">
        <v>23</v>
      </c>
      <c r="D128" t="s">
        <v>17</v>
      </c>
      <c r="E128" s="2"/>
      <c r="F128" s="2">
        <v>13.4</v>
      </c>
      <c r="G128" s="2">
        <f t="shared" si="1"/>
        <v>64.999999999999972</v>
      </c>
    </row>
    <row r="129" spans="1:7">
      <c r="A129" s="7">
        <v>43190</v>
      </c>
      <c r="B129" s="526" t="s">
        <v>114</v>
      </c>
      <c r="C129" s="526" t="s">
        <v>23</v>
      </c>
      <c r="D129" t="s">
        <v>18</v>
      </c>
      <c r="E129" s="2"/>
      <c r="F129" s="2">
        <v>60</v>
      </c>
      <c r="G129" s="2">
        <f t="shared" si="1"/>
        <v>4.9999999999999716</v>
      </c>
    </row>
    <row r="130" spans="1:7">
      <c r="A130" s="7">
        <v>43190</v>
      </c>
      <c r="B130" s="526" t="s">
        <v>114</v>
      </c>
      <c r="C130" s="526" t="s">
        <v>23</v>
      </c>
      <c r="D130" t="s">
        <v>19</v>
      </c>
      <c r="E130" s="2"/>
      <c r="F130" s="2">
        <v>5</v>
      </c>
      <c r="G130" s="2">
        <f t="shared" si="1"/>
        <v>-2.8421709430404007E-14</v>
      </c>
    </row>
    <row r="131" spans="1:7">
      <c r="A131" s="7">
        <v>43220</v>
      </c>
      <c r="B131" s="526" t="s">
        <v>14</v>
      </c>
      <c r="C131" s="526" t="s">
        <v>24</v>
      </c>
      <c r="D131" t="s">
        <v>16</v>
      </c>
      <c r="E131" s="2">
        <v>222.7</v>
      </c>
      <c r="G131" s="2">
        <f t="shared" si="1"/>
        <v>222.69999999999996</v>
      </c>
    </row>
    <row r="132" spans="1:7">
      <c r="B132" s="526"/>
      <c r="C132" s="526"/>
      <c r="D132" t="s">
        <v>17</v>
      </c>
      <c r="E132" s="2">
        <v>13.4</v>
      </c>
      <c r="G132" s="2">
        <f t="shared" si="1"/>
        <v>236.09999999999997</v>
      </c>
    </row>
    <row r="133" spans="1:7">
      <c r="B133" s="526"/>
      <c r="C133" s="526"/>
      <c r="D133" t="s">
        <v>18</v>
      </c>
      <c r="E133" s="2">
        <v>60</v>
      </c>
      <c r="G133" s="2">
        <f t="shared" si="1"/>
        <v>296.09999999999997</v>
      </c>
    </row>
    <row r="134" spans="1:7">
      <c r="B134" s="526"/>
      <c r="C134" s="526"/>
      <c r="D134" t="s">
        <v>19</v>
      </c>
      <c r="E134" s="2">
        <v>5</v>
      </c>
      <c r="G134" s="2">
        <f t="shared" si="1"/>
        <v>301.09999999999997</v>
      </c>
    </row>
    <row r="135" spans="1:7">
      <c r="A135" s="7">
        <v>43220</v>
      </c>
      <c r="B135" s="526" t="s">
        <v>114</v>
      </c>
      <c r="C135" s="526" t="s">
        <v>24</v>
      </c>
      <c r="D135" t="s">
        <v>18</v>
      </c>
      <c r="E135" s="2"/>
      <c r="F135" s="2">
        <v>60</v>
      </c>
      <c r="G135" s="2">
        <f t="shared" ref="G135:G200" si="2">+G134+E135-F135</f>
        <v>241.09999999999997</v>
      </c>
    </row>
    <row r="136" spans="1:7">
      <c r="A136" s="7">
        <v>43220</v>
      </c>
      <c r="B136" s="526" t="s">
        <v>114</v>
      </c>
      <c r="C136" s="526" t="s">
        <v>24</v>
      </c>
      <c r="D136" t="s">
        <v>19</v>
      </c>
      <c r="E136" s="2"/>
      <c r="F136" s="2">
        <v>5</v>
      </c>
      <c r="G136" s="2">
        <f t="shared" si="2"/>
        <v>236.09999999999997</v>
      </c>
    </row>
    <row r="137" spans="1:7">
      <c r="A137" s="7">
        <v>43241</v>
      </c>
      <c r="B137" s="526">
        <v>15362</v>
      </c>
      <c r="C137" s="526" t="s">
        <v>24</v>
      </c>
      <c r="D137" t="s">
        <v>16</v>
      </c>
      <c r="E137" s="2"/>
      <c r="F137" s="2">
        <v>222.7</v>
      </c>
      <c r="G137" s="2">
        <f t="shared" si="2"/>
        <v>13.399999999999977</v>
      </c>
    </row>
    <row r="138" spans="1:7">
      <c r="A138" s="7">
        <v>43241</v>
      </c>
      <c r="B138" s="526">
        <v>15362</v>
      </c>
      <c r="C138" s="526" t="s">
        <v>24</v>
      </c>
      <c r="D138" t="s">
        <v>17</v>
      </c>
      <c r="E138" s="2"/>
      <c r="F138" s="2">
        <v>13.4</v>
      </c>
      <c r="G138" s="2">
        <f t="shared" si="2"/>
        <v>-2.3092638912203256E-14</v>
      </c>
    </row>
    <row r="139" spans="1:7">
      <c r="A139" s="7">
        <v>43251</v>
      </c>
      <c r="B139" s="526" t="s">
        <v>14</v>
      </c>
      <c r="C139" s="526" t="s">
        <v>25</v>
      </c>
      <c r="D139" t="s">
        <v>16</v>
      </c>
      <c r="E139" s="2">
        <v>207.3</v>
      </c>
      <c r="G139" s="2">
        <f t="shared" si="2"/>
        <v>207.29999999999998</v>
      </c>
    </row>
    <row r="140" spans="1:7">
      <c r="B140" s="526"/>
      <c r="C140" s="526"/>
      <c r="D140" t="s">
        <v>17</v>
      </c>
      <c r="E140" s="2">
        <v>13.4</v>
      </c>
      <c r="G140" s="2">
        <f t="shared" si="2"/>
        <v>220.7</v>
      </c>
    </row>
    <row r="141" spans="1:7">
      <c r="B141" s="526"/>
      <c r="C141" s="526"/>
      <c r="D141" t="s">
        <v>18</v>
      </c>
      <c r="E141" s="2">
        <v>60</v>
      </c>
      <c r="G141" s="2">
        <f t="shared" si="2"/>
        <v>280.7</v>
      </c>
    </row>
    <row r="142" spans="1:7">
      <c r="B142" s="526"/>
      <c r="C142" s="526"/>
      <c r="D142" t="s">
        <v>19</v>
      </c>
      <c r="E142" s="2">
        <v>5</v>
      </c>
      <c r="G142" s="2">
        <f t="shared" si="2"/>
        <v>285.7</v>
      </c>
    </row>
    <row r="143" spans="1:7">
      <c r="A143" s="7">
        <v>43251</v>
      </c>
      <c r="B143" s="526" t="s">
        <v>114</v>
      </c>
      <c r="C143" s="526" t="s">
        <v>25</v>
      </c>
      <c r="D143" t="s">
        <v>18</v>
      </c>
      <c r="E143" s="2"/>
      <c r="F143" s="2">
        <v>60</v>
      </c>
      <c r="G143" s="2">
        <f t="shared" si="2"/>
        <v>225.7</v>
      </c>
    </row>
    <row r="144" spans="1:7">
      <c r="A144" s="7">
        <v>43273</v>
      </c>
      <c r="B144" s="526">
        <v>15569</v>
      </c>
      <c r="C144" s="526" t="s">
        <v>25</v>
      </c>
      <c r="D144" t="s">
        <v>16</v>
      </c>
      <c r="E144" s="2"/>
      <c r="F144" s="2">
        <v>207.3</v>
      </c>
      <c r="G144" s="2">
        <f t="shared" si="2"/>
        <v>18.399999999999977</v>
      </c>
    </row>
    <row r="145" spans="1:7">
      <c r="A145" s="7">
        <v>43273</v>
      </c>
      <c r="B145" s="526">
        <v>15569</v>
      </c>
      <c r="C145" s="526" t="s">
        <v>25</v>
      </c>
      <c r="D145" t="s">
        <v>17</v>
      </c>
      <c r="E145" s="2"/>
      <c r="F145" s="2">
        <v>13.4</v>
      </c>
      <c r="G145" s="2">
        <f t="shared" si="2"/>
        <v>4.9999999999999769</v>
      </c>
    </row>
    <row r="146" spans="1:7">
      <c r="A146" s="7">
        <v>43273</v>
      </c>
      <c r="B146" s="526">
        <v>15571</v>
      </c>
      <c r="C146" s="526" t="s">
        <v>25</v>
      </c>
      <c r="D146" t="s">
        <v>19</v>
      </c>
      <c r="E146" s="2"/>
      <c r="F146" s="2">
        <v>5</v>
      </c>
      <c r="G146" s="2">
        <f t="shared" si="2"/>
        <v>-2.3092638912203256E-14</v>
      </c>
    </row>
    <row r="147" spans="1:7">
      <c r="A147" s="7">
        <v>43281</v>
      </c>
      <c r="B147" s="526" t="s">
        <v>14</v>
      </c>
      <c r="C147" s="526" t="s">
        <v>26</v>
      </c>
      <c r="D147" t="s">
        <v>16</v>
      </c>
      <c r="E147" s="2">
        <v>191.4</v>
      </c>
      <c r="G147" s="2">
        <f t="shared" si="2"/>
        <v>191.39999999999998</v>
      </c>
    </row>
    <row r="148" spans="1:7">
      <c r="B148" s="526"/>
      <c r="C148" s="526"/>
      <c r="D148" t="s">
        <v>17</v>
      </c>
      <c r="E148" s="2">
        <v>13.5</v>
      </c>
      <c r="G148" s="2">
        <f t="shared" si="2"/>
        <v>204.89999999999998</v>
      </c>
    </row>
    <row r="149" spans="1:7">
      <c r="B149" s="526"/>
      <c r="C149" s="526"/>
      <c r="D149" t="s">
        <v>18</v>
      </c>
      <c r="E149" s="2">
        <v>60</v>
      </c>
      <c r="G149" s="2">
        <f t="shared" si="2"/>
        <v>264.89999999999998</v>
      </c>
    </row>
    <row r="150" spans="1:7">
      <c r="B150" s="526"/>
      <c r="C150" s="526"/>
      <c r="D150" t="s">
        <v>19</v>
      </c>
      <c r="E150" s="2">
        <v>5</v>
      </c>
      <c r="G150" s="2">
        <f t="shared" si="2"/>
        <v>269.89999999999998</v>
      </c>
    </row>
    <row r="151" spans="1:7">
      <c r="B151" s="526"/>
      <c r="C151" s="526"/>
      <c r="D151" t="s">
        <v>294</v>
      </c>
      <c r="E151" s="2">
        <v>150</v>
      </c>
      <c r="G151" s="2">
        <f t="shared" si="2"/>
        <v>419.9</v>
      </c>
    </row>
    <row r="152" spans="1:7">
      <c r="A152" s="7">
        <v>43274</v>
      </c>
      <c r="B152" s="526">
        <v>15586</v>
      </c>
      <c r="C152" s="526" t="s">
        <v>26</v>
      </c>
      <c r="D152" t="s">
        <v>294</v>
      </c>
      <c r="E152" s="2"/>
      <c r="F152" s="2">
        <v>150</v>
      </c>
      <c r="G152" s="2">
        <f t="shared" si="2"/>
        <v>269.89999999999998</v>
      </c>
    </row>
    <row r="153" spans="1:7">
      <c r="A153" s="7">
        <v>43281</v>
      </c>
      <c r="B153" s="526" t="s">
        <v>114</v>
      </c>
      <c r="C153" s="526" t="s">
        <v>26</v>
      </c>
      <c r="D153" t="s">
        <v>18</v>
      </c>
      <c r="E153" s="2"/>
      <c r="F153" s="2">
        <v>60</v>
      </c>
      <c r="G153" s="2">
        <f t="shared" si="2"/>
        <v>209.89999999999998</v>
      </c>
    </row>
    <row r="154" spans="1:7">
      <c r="A154" s="7">
        <v>43281</v>
      </c>
      <c r="B154" s="526" t="s">
        <v>114</v>
      </c>
      <c r="C154" s="526" t="s">
        <v>26</v>
      </c>
      <c r="D154" t="s">
        <v>19</v>
      </c>
      <c r="E154" s="2"/>
      <c r="F154" s="2">
        <v>5</v>
      </c>
      <c r="G154" s="2">
        <f t="shared" si="2"/>
        <v>204.89999999999998</v>
      </c>
    </row>
    <row r="155" spans="1:7">
      <c r="A155" s="7">
        <v>43306</v>
      </c>
      <c r="B155" s="526">
        <v>15822</v>
      </c>
      <c r="C155" s="526" t="s">
        <v>26</v>
      </c>
      <c r="D155" t="s">
        <v>16</v>
      </c>
      <c r="E155" s="2"/>
      <c r="F155" s="2">
        <v>191.4</v>
      </c>
      <c r="G155" s="2">
        <f t="shared" si="2"/>
        <v>13.499999999999972</v>
      </c>
    </row>
    <row r="156" spans="1:7">
      <c r="A156" s="7">
        <v>43306</v>
      </c>
      <c r="B156" s="526">
        <v>15822</v>
      </c>
      <c r="C156" s="526" t="s">
        <v>26</v>
      </c>
      <c r="D156" t="s">
        <v>17</v>
      </c>
      <c r="E156" s="2"/>
      <c r="F156" s="2">
        <v>13.5</v>
      </c>
      <c r="G156" s="2">
        <f t="shared" si="2"/>
        <v>-2.8421709430404007E-14</v>
      </c>
    </row>
    <row r="157" spans="1:7">
      <c r="A157" s="7">
        <v>43312</v>
      </c>
      <c r="B157" s="526" t="s">
        <v>14</v>
      </c>
      <c r="C157" s="526" t="s">
        <v>27</v>
      </c>
      <c r="D157" t="s">
        <v>16</v>
      </c>
      <c r="E157" s="2">
        <v>187.7</v>
      </c>
      <c r="G157" s="2">
        <f t="shared" si="2"/>
        <v>187.69999999999996</v>
      </c>
    </row>
    <row r="158" spans="1:7">
      <c r="B158" s="526"/>
      <c r="C158" s="526"/>
      <c r="D158" t="s">
        <v>17</v>
      </c>
      <c r="E158" s="2">
        <v>13.5</v>
      </c>
      <c r="G158" s="2">
        <f t="shared" si="2"/>
        <v>201.19999999999996</v>
      </c>
    </row>
    <row r="159" spans="1:7">
      <c r="B159" s="526"/>
      <c r="C159" s="526"/>
      <c r="D159" t="s">
        <v>18</v>
      </c>
      <c r="E159" s="2">
        <v>60</v>
      </c>
      <c r="G159" s="2">
        <f t="shared" si="2"/>
        <v>261.19999999999993</v>
      </c>
    </row>
    <row r="160" spans="1:7">
      <c r="B160" s="526"/>
      <c r="C160" s="526"/>
      <c r="D160" t="s">
        <v>19</v>
      </c>
      <c r="E160" s="2">
        <v>5</v>
      </c>
      <c r="G160" s="2">
        <f t="shared" si="2"/>
        <v>266.19999999999993</v>
      </c>
    </row>
    <row r="161" spans="1:7">
      <c r="A161" s="7">
        <v>43312</v>
      </c>
      <c r="B161" s="526" t="s">
        <v>114</v>
      </c>
      <c r="C161" s="526" t="s">
        <v>27</v>
      </c>
      <c r="D161" t="s">
        <v>18</v>
      </c>
      <c r="E161" s="2"/>
      <c r="F161" s="2">
        <v>60</v>
      </c>
      <c r="G161" s="2">
        <f t="shared" si="2"/>
        <v>206.19999999999993</v>
      </c>
    </row>
    <row r="162" spans="1:7">
      <c r="A162" s="7">
        <v>43312</v>
      </c>
      <c r="B162" s="526" t="s">
        <v>114</v>
      </c>
      <c r="C162" s="526" t="s">
        <v>27</v>
      </c>
      <c r="D162" t="s">
        <v>19</v>
      </c>
      <c r="E162" s="2"/>
      <c r="F162" s="2">
        <v>5</v>
      </c>
      <c r="G162" s="2">
        <f t="shared" si="2"/>
        <v>201.19999999999993</v>
      </c>
    </row>
    <row r="163" spans="1:7">
      <c r="A163" s="7">
        <v>43334</v>
      </c>
      <c r="B163" s="526">
        <v>16030</v>
      </c>
      <c r="C163" s="526" t="s">
        <v>27</v>
      </c>
      <c r="D163" t="s">
        <v>16</v>
      </c>
      <c r="E163" s="2"/>
      <c r="F163" s="2">
        <v>187.7</v>
      </c>
      <c r="G163" s="2">
        <f t="shared" si="2"/>
        <v>13.499999999999943</v>
      </c>
    </row>
    <row r="164" spans="1:7">
      <c r="A164" s="7">
        <v>43334</v>
      </c>
      <c r="B164" s="526">
        <v>16030</v>
      </c>
      <c r="C164" s="526" t="s">
        <v>27</v>
      </c>
      <c r="D164" t="s">
        <v>17</v>
      </c>
      <c r="E164" s="2"/>
      <c r="F164" s="2">
        <v>13.5</v>
      </c>
      <c r="G164" s="2">
        <f t="shared" si="2"/>
        <v>-5.6843418860808015E-14</v>
      </c>
    </row>
    <row r="165" spans="1:7">
      <c r="A165" s="7">
        <v>43343</v>
      </c>
      <c r="B165" s="526" t="s">
        <v>14</v>
      </c>
      <c r="C165" s="526" t="s">
        <v>28</v>
      </c>
      <c r="D165" t="s">
        <v>16</v>
      </c>
      <c r="E165" s="2">
        <v>186.2</v>
      </c>
      <c r="G165" s="2">
        <f t="shared" si="2"/>
        <v>186.19999999999993</v>
      </c>
    </row>
    <row r="166" spans="1:7">
      <c r="B166" s="526"/>
      <c r="C166" s="526"/>
      <c r="D166" t="s">
        <v>17</v>
      </c>
      <c r="E166" s="2">
        <v>13.5</v>
      </c>
      <c r="G166" s="2">
        <f t="shared" si="2"/>
        <v>199.69999999999993</v>
      </c>
    </row>
    <row r="167" spans="1:7">
      <c r="B167" s="526"/>
      <c r="C167" s="526"/>
      <c r="D167" t="s">
        <v>18</v>
      </c>
      <c r="E167" s="2">
        <v>60</v>
      </c>
      <c r="G167" s="2">
        <f t="shared" si="2"/>
        <v>259.69999999999993</v>
      </c>
    </row>
    <row r="168" spans="1:7">
      <c r="B168" s="526"/>
      <c r="C168" s="526"/>
      <c r="D168" t="s">
        <v>19</v>
      </c>
      <c r="E168" s="2">
        <v>5</v>
      </c>
      <c r="G168" s="2">
        <f t="shared" si="2"/>
        <v>264.69999999999993</v>
      </c>
    </row>
    <row r="169" spans="1:7">
      <c r="A169" s="7">
        <v>43343</v>
      </c>
      <c r="B169" s="526" t="s">
        <v>114</v>
      </c>
      <c r="C169" s="526" t="s">
        <v>28</v>
      </c>
      <c r="D169" t="s">
        <v>18</v>
      </c>
      <c r="E169" s="2"/>
      <c r="F169" s="2">
        <v>60</v>
      </c>
      <c r="G169" s="2">
        <f t="shared" si="2"/>
        <v>204.69999999999993</v>
      </c>
    </row>
    <row r="170" spans="1:7">
      <c r="A170" s="7">
        <v>43343</v>
      </c>
      <c r="B170" s="526" t="s">
        <v>114</v>
      </c>
      <c r="C170" s="526" t="s">
        <v>28</v>
      </c>
      <c r="D170" t="s">
        <v>19</v>
      </c>
      <c r="E170" s="2"/>
      <c r="F170" s="2">
        <v>5</v>
      </c>
      <c r="G170" s="2">
        <f t="shared" si="2"/>
        <v>199.69999999999993</v>
      </c>
    </row>
    <row r="171" spans="1:7">
      <c r="A171" s="7">
        <v>43369</v>
      </c>
      <c r="B171" s="526">
        <v>16260</v>
      </c>
      <c r="C171" s="526" t="s">
        <v>28</v>
      </c>
      <c r="D171" t="s">
        <v>16</v>
      </c>
      <c r="E171" s="2"/>
      <c r="F171" s="2">
        <v>186.2</v>
      </c>
      <c r="G171" s="2">
        <f t="shared" si="2"/>
        <v>13.499999999999943</v>
      </c>
    </row>
    <row r="172" spans="1:7">
      <c r="A172" s="7">
        <v>43369</v>
      </c>
      <c r="B172" s="526">
        <v>16260</v>
      </c>
      <c r="C172" s="526" t="s">
        <v>28</v>
      </c>
      <c r="D172" t="s">
        <v>17</v>
      </c>
      <c r="E172" s="2"/>
      <c r="F172" s="2">
        <v>13.5</v>
      </c>
      <c r="G172" s="2">
        <f t="shared" si="2"/>
        <v>-5.6843418860808015E-14</v>
      </c>
    </row>
    <row r="173" spans="1:7">
      <c r="A173" s="44">
        <v>43373</v>
      </c>
      <c r="B173" s="525" t="s">
        <v>14</v>
      </c>
      <c r="C173" s="525" t="s">
        <v>29</v>
      </c>
      <c r="D173" t="s">
        <v>16</v>
      </c>
      <c r="E173" s="2">
        <v>190.9</v>
      </c>
      <c r="G173" s="2">
        <f t="shared" si="2"/>
        <v>190.89999999999995</v>
      </c>
    </row>
    <row r="174" spans="1:7">
      <c r="B174" s="526"/>
      <c r="C174" s="526"/>
      <c r="D174" t="s">
        <v>17</v>
      </c>
      <c r="E174" s="2">
        <v>13.5</v>
      </c>
      <c r="G174" s="2">
        <f t="shared" si="2"/>
        <v>204.39999999999995</v>
      </c>
    </row>
    <row r="175" spans="1:7">
      <c r="B175" s="526"/>
      <c r="C175" s="526"/>
      <c r="D175" t="s">
        <v>18</v>
      </c>
      <c r="E175" s="2">
        <v>60</v>
      </c>
      <c r="G175" s="2">
        <f t="shared" si="2"/>
        <v>264.39999999999998</v>
      </c>
    </row>
    <row r="176" spans="1:7">
      <c r="B176" s="526"/>
      <c r="C176" s="526"/>
      <c r="D176" t="s">
        <v>19</v>
      </c>
      <c r="E176" s="2">
        <v>5</v>
      </c>
      <c r="G176" s="2">
        <f t="shared" si="2"/>
        <v>269.39999999999998</v>
      </c>
    </row>
    <row r="177" spans="1:7">
      <c r="A177" s="7">
        <v>43373</v>
      </c>
      <c r="B177" s="526" t="s">
        <v>114</v>
      </c>
      <c r="C177" s="526" t="s">
        <v>29</v>
      </c>
      <c r="D177" t="s">
        <v>18</v>
      </c>
      <c r="E177" s="2"/>
      <c r="F177" s="2">
        <v>60</v>
      </c>
      <c r="G177" s="2">
        <f t="shared" si="2"/>
        <v>209.39999999999998</v>
      </c>
    </row>
    <row r="178" spans="1:7">
      <c r="A178" s="7">
        <v>43373</v>
      </c>
      <c r="B178" s="526" t="s">
        <v>114</v>
      </c>
      <c r="C178" s="526" t="s">
        <v>29</v>
      </c>
      <c r="D178" t="s">
        <v>19</v>
      </c>
      <c r="E178" s="2"/>
      <c r="F178" s="2">
        <v>5</v>
      </c>
      <c r="G178" s="2">
        <f t="shared" si="2"/>
        <v>204.39999999999998</v>
      </c>
    </row>
    <row r="179" spans="1:7">
      <c r="A179" s="7">
        <v>43403</v>
      </c>
      <c r="B179" s="526">
        <v>16503</v>
      </c>
      <c r="C179" s="526" t="s">
        <v>29</v>
      </c>
      <c r="D179" t="s">
        <v>16</v>
      </c>
      <c r="E179" s="2"/>
      <c r="F179" s="2">
        <v>190.9</v>
      </c>
      <c r="G179" s="2">
        <f t="shared" si="2"/>
        <v>13.499999999999972</v>
      </c>
    </row>
    <row r="180" spans="1:7">
      <c r="A180" s="7">
        <v>43403</v>
      </c>
      <c r="B180" s="526">
        <v>16503</v>
      </c>
      <c r="C180" s="526" t="s">
        <v>29</v>
      </c>
      <c r="D180" t="s">
        <v>17</v>
      </c>
      <c r="E180" s="2"/>
      <c r="F180" s="2">
        <v>13.5</v>
      </c>
      <c r="G180" s="2">
        <f t="shared" si="2"/>
        <v>-2.8421709430404007E-14</v>
      </c>
    </row>
    <row r="181" spans="1:7">
      <c r="A181" s="44">
        <v>43404</v>
      </c>
      <c r="B181" s="525" t="s">
        <v>14</v>
      </c>
      <c r="C181" s="525" t="s">
        <v>30</v>
      </c>
      <c r="D181" t="s">
        <v>16</v>
      </c>
      <c r="E181" s="2">
        <v>178.6</v>
      </c>
      <c r="G181" s="2">
        <f t="shared" si="2"/>
        <v>178.59999999999997</v>
      </c>
    </row>
    <row r="182" spans="1:7">
      <c r="B182" s="526"/>
      <c r="C182" s="526"/>
      <c r="D182" t="s">
        <v>17</v>
      </c>
      <c r="E182" s="2">
        <v>16.5</v>
      </c>
      <c r="G182" s="2">
        <f t="shared" si="2"/>
        <v>195.09999999999997</v>
      </c>
    </row>
    <row r="183" spans="1:7">
      <c r="B183" s="526"/>
      <c r="C183" s="526"/>
      <c r="D183" t="s">
        <v>18</v>
      </c>
      <c r="E183" s="2">
        <v>60</v>
      </c>
      <c r="G183" s="2">
        <f t="shared" si="2"/>
        <v>255.09999999999997</v>
      </c>
    </row>
    <row r="184" spans="1:7">
      <c r="B184" s="526"/>
      <c r="C184" s="526"/>
      <c r="D184" t="s">
        <v>19</v>
      </c>
      <c r="E184" s="2">
        <v>5</v>
      </c>
      <c r="G184" s="2">
        <f t="shared" si="2"/>
        <v>260.09999999999997</v>
      </c>
    </row>
    <row r="185" spans="1:7">
      <c r="A185" s="7">
        <v>43404</v>
      </c>
      <c r="B185" s="526" t="s">
        <v>114</v>
      </c>
      <c r="C185" s="526" t="s">
        <v>30</v>
      </c>
      <c r="D185" t="s">
        <v>18</v>
      </c>
      <c r="E185" s="2"/>
      <c r="F185" s="2">
        <v>60</v>
      </c>
      <c r="G185" s="2">
        <f t="shared" si="2"/>
        <v>200.09999999999997</v>
      </c>
    </row>
    <row r="186" spans="1:7">
      <c r="A186" s="7">
        <v>43404</v>
      </c>
      <c r="B186" s="526" t="s">
        <v>114</v>
      </c>
      <c r="C186" s="526" t="s">
        <v>30</v>
      </c>
      <c r="D186" t="s">
        <v>19</v>
      </c>
      <c r="E186" s="2"/>
      <c r="F186" s="2">
        <v>5</v>
      </c>
      <c r="G186" s="2">
        <f t="shared" si="2"/>
        <v>195.09999999999997</v>
      </c>
    </row>
    <row r="187" spans="1:7">
      <c r="A187" s="7">
        <v>43437</v>
      </c>
      <c r="B187" s="526">
        <v>16677</v>
      </c>
      <c r="C187" s="526" t="s">
        <v>30</v>
      </c>
      <c r="D187" t="s">
        <v>16</v>
      </c>
      <c r="E187" s="2"/>
      <c r="F187" s="2">
        <v>178.6</v>
      </c>
      <c r="G187" s="2">
        <f t="shared" si="2"/>
        <v>16.499999999999972</v>
      </c>
    </row>
    <row r="188" spans="1:7">
      <c r="A188" s="7">
        <v>43437</v>
      </c>
      <c r="B188" s="526">
        <v>16677</v>
      </c>
      <c r="C188" s="526" t="s">
        <v>30</v>
      </c>
      <c r="D188" t="s">
        <v>17</v>
      </c>
      <c r="E188" s="2"/>
      <c r="F188" s="2">
        <v>16.5</v>
      </c>
      <c r="G188" s="2">
        <f t="shared" si="2"/>
        <v>-2.8421709430404007E-14</v>
      </c>
    </row>
    <row r="189" spans="1:7">
      <c r="A189" s="44">
        <v>43434</v>
      </c>
      <c r="B189" s="525" t="s">
        <v>14</v>
      </c>
      <c r="C189" s="525" t="s">
        <v>33</v>
      </c>
      <c r="D189" t="s">
        <v>16</v>
      </c>
      <c r="E189" s="2">
        <v>183.4</v>
      </c>
      <c r="G189" s="2">
        <f t="shared" si="2"/>
        <v>183.39999999999998</v>
      </c>
    </row>
    <row r="190" spans="1:7">
      <c r="B190" s="526"/>
      <c r="C190" s="526"/>
      <c r="D190" t="s">
        <v>17</v>
      </c>
      <c r="E190" s="2">
        <v>16.5</v>
      </c>
      <c r="G190" s="2">
        <f t="shared" si="2"/>
        <v>199.89999999999998</v>
      </c>
    </row>
    <row r="191" spans="1:7">
      <c r="B191" s="526"/>
      <c r="C191" s="526"/>
      <c r="D191" t="s">
        <v>18</v>
      </c>
      <c r="E191" s="2">
        <v>60</v>
      </c>
      <c r="G191" s="2">
        <f t="shared" si="2"/>
        <v>259.89999999999998</v>
      </c>
    </row>
    <row r="192" spans="1:7">
      <c r="B192" s="526"/>
      <c r="C192" s="526"/>
      <c r="D192" t="s">
        <v>19</v>
      </c>
      <c r="E192" s="2">
        <v>5</v>
      </c>
      <c r="G192" s="2">
        <f t="shared" si="2"/>
        <v>264.89999999999998</v>
      </c>
    </row>
    <row r="193" spans="1:7">
      <c r="A193" s="7">
        <v>43434</v>
      </c>
      <c r="B193" s="526" t="s">
        <v>114</v>
      </c>
      <c r="C193" s="526" t="s">
        <v>33</v>
      </c>
      <c r="D193" t="s">
        <v>18</v>
      </c>
      <c r="E193" s="2"/>
      <c r="F193" s="2">
        <v>60</v>
      </c>
      <c r="G193" s="2">
        <f t="shared" si="2"/>
        <v>204.89999999999998</v>
      </c>
    </row>
    <row r="194" spans="1:7">
      <c r="A194" s="7">
        <v>43434</v>
      </c>
      <c r="B194" s="526" t="s">
        <v>114</v>
      </c>
      <c r="C194" s="526" t="s">
        <v>33</v>
      </c>
      <c r="D194" t="s">
        <v>19</v>
      </c>
      <c r="E194" s="2"/>
      <c r="F194" s="2">
        <v>5</v>
      </c>
      <c r="G194" s="2">
        <f t="shared" si="2"/>
        <v>199.89999999999998</v>
      </c>
    </row>
    <row r="195" spans="1:7">
      <c r="A195" s="7">
        <v>43473</v>
      </c>
      <c r="B195" s="526">
        <v>16851</v>
      </c>
      <c r="C195" s="526" t="s">
        <v>33</v>
      </c>
      <c r="D195" t="s">
        <v>16</v>
      </c>
      <c r="E195" s="2"/>
      <c r="F195" s="2">
        <v>183.4</v>
      </c>
      <c r="G195" s="2">
        <f t="shared" si="2"/>
        <v>16.499999999999972</v>
      </c>
    </row>
    <row r="196" spans="1:7">
      <c r="A196" s="7">
        <v>43473</v>
      </c>
      <c r="B196" s="526">
        <v>16851</v>
      </c>
      <c r="C196" s="526" t="s">
        <v>33</v>
      </c>
      <c r="D196" t="s">
        <v>17</v>
      </c>
      <c r="E196" s="2"/>
      <c r="F196" s="2">
        <v>16.5</v>
      </c>
      <c r="G196" s="2">
        <f t="shared" si="2"/>
        <v>-2.8421709430404007E-14</v>
      </c>
    </row>
    <row r="197" spans="1:7">
      <c r="A197" s="44">
        <v>43465</v>
      </c>
      <c r="B197" s="525" t="s">
        <v>14</v>
      </c>
      <c r="C197" s="525" t="s">
        <v>34</v>
      </c>
      <c r="D197" t="s">
        <v>16</v>
      </c>
      <c r="E197" s="2">
        <v>196</v>
      </c>
      <c r="G197" s="2">
        <f t="shared" si="2"/>
        <v>195.99999999999997</v>
      </c>
    </row>
    <row r="198" spans="1:7">
      <c r="B198" s="526"/>
      <c r="C198" s="526"/>
      <c r="D198" t="s">
        <v>17</v>
      </c>
      <c r="E198" s="2">
        <v>16.5</v>
      </c>
      <c r="G198" s="2">
        <f t="shared" si="2"/>
        <v>212.49999999999997</v>
      </c>
    </row>
    <row r="199" spans="1:7">
      <c r="B199" s="526"/>
      <c r="C199" s="526"/>
      <c r="D199" t="s">
        <v>18</v>
      </c>
      <c r="E199" s="2">
        <v>60</v>
      </c>
      <c r="G199" s="2">
        <f t="shared" si="2"/>
        <v>272.5</v>
      </c>
    </row>
    <row r="200" spans="1:7">
      <c r="B200" s="526"/>
      <c r="C200" s="526"/>
      <c r="D200" t="s">
        <v>19</v>
      </c>
      <c r="E200" s="2">
        <v>5</v>
      </c>
      <c r="G200" s="2">
        <f t="shared" si="2"/>
        <v>277.5</v>
      </c>
    </row>
    <row r="201" spans="1:7">
      <c r="A201" s="7">
        <v>43465</v>
      </c>
      <c r="B201" s="526" t="s">
        <v>114</v>
      </c>
      <c r="C201" s="526" t="s">
        <v>34</v>
      </c>
      <c r="D201" t="s">
        <v>18</v>
      </c>
      <c r="E201" s="2"/>
      <c r="F201" s="2">
        <v>60</v>
      </c>
      <c r="G201" s="2">
        <f t="shared" ref="G201:G264" si="3">+G200+E201-F201</f>
        <v>217.5</v>
      </c>
    </row>
    <row r="202" spans="1:7">
      <c r="A202" s="7">
        <v>43465</v>
      </c>
      <c r="B202" s="526" t="s">
        <v>114</v>
      </c>
      <c r="C202" s="526" t="s">
        <v>34</v>
      </c>
      <c r="D202" t="s">
        <v>19</v>
      </c>
      <c r="E202" s="2"/>
      <c r="F202" s="2">
        <v>5</v>
      </c>
      <c r="G202" s="2">
        <f t="shared" si="3"/>
        <v>212.5</v>
      </c>
    </row>
    <row r="203" spans="1:7">
      <c r="A203" s="7">
        <v>43493</v>
      </c>
      <c r="B203" s="526">
        <v>17004</v>
      </c>
      <c r="C203" s="526" t="s">
        <v>34</v>
      </c>
      <c r="D203" t="s">
        <v>16</v>
      </c>
      <c r="E203" s="2"/>
      <c r="F203" s="2">
        <v>196</v>
      </c>
      <c r="G203" s="2">
        <f t="shared" si="3"/>
        <v>16.5</v>
      </c>
    </row>
    <row r="204" spans="1:7">
      <c r="A204" s="7">
        <v>43493</v>
      </c>
      <c r="B204" s="526">
        <v>17004</v>
      </c>
      <c r="C204" s="526" t="s">
        <v>34</v>
      </c>
      <c r="D204" t="s">
        <v>17</v>
      </c>
      <c r="E204" s="2"/>
      <c r="F204" s="2">
        <v>16.5</v>
      </c>
      <c r="G204" s="2">
        <f t="shared" si="3"/>
        <v>0</v>
      </c>
    </row>
    <row r="205" spans="1:7">
      <c r="A205" s="44">
        <v>43496</v>
      </c>
      <c r="B205" s="525" t="s">
        <v>14</v>
      </c>
      <c r="C205" s="525" t="s">
        <v>15</v>
      </c>
      <c r="D205" t="s">
        <v>16</v>
      </c>
      <c r="E205" s="2">
        <v>210.2</v>
      </c>
      <c r="G205" s="2">
        <f t="shared" si="3"/>
        <v>210.2</v>
      </c>
    </row>
    <row r="206" spans="1:7">
      <c r="B206" s="526"/>
      <c r="C206" s="526"/>
      <c r="D206" t="s">
        <v>17</v>
      </c>
      <c r="E206" s="2">
        <v>16.5</v>
      </c>
      <c r="G206" s="2">
        <f t="shared" si="3"/>
        <v>226.7</v>
      </c>
    </row>
    <row r="207" spans="1:7">
      <c r="B207" s="526"/>
      <c r="C207" s="526"/>
      <c r="D207" t="s">
        <v>18</v>
      </c>
      <c r="E207" s="2">
        <v>60</v>
      </c>
      <c r="G207" s="2">
        <f t="shared" si="3"/>
        <v>286.7</v>
      </c>
    </row>
    <row r="208" spans="1:7">
      <c r="B208" s="526"/>
      <c r="C208" s="526"/>
      <c r="D208" t="s">
        <v>19</v>
      </c>
      <c r="E208" s="2">
        <v>5</v>
      </c>
      <c r="G208" s="2">
        <f t="shared" si="3"/>
        <v>291.7</v>
      </c>
    </row>
    <row r="209" spans="1:7">
      <c r="A209" s="7">
        <v>43496</v>
      </c>
      <c r="B209" s="526" t="s">
        <v>114</v>
      </c>
      <c r="C209" s="526" t="s">
        <v>15</v>
      </c>
      <c r="D209" t="s">
        <v>18</v>
      </c>
      <c r="E209" s="2"/>
      <c r="F209" s="2">
        <v>60</v>
      </c>
      <c r="G209" s="2">
        <f t="shared" si="3"/>
        <v>231.7</v>
      </c>
    </row>
    <row r="210" spans="1:7">
      <c r="A210" s="7">
        <v>43496</v>
      </c>
      <c r="B210" s="526" t="s">
        <v>114</v>
      </c>
      <c r="C210" s="526" t="s">
        <v>15</v>
      </c>
      <c r="D210" t="s">
        <v>19</v>
      </c>
      <c r="E210" s="2"/>
      <c r="F210" s="2">
        <v>5</v>
      </c>
      <c r="G210" s="2">
        <f t="shared" si="3"/>
        <v>226.7</v>
      </c>
    </row>
    <row r="211" spans="1:7">
      <c r="A211" s="7">
        <v>43530</v>
      </c>
      <c r="B211" s="526">
        <v>17310</v>
      </c>
      <c r="C211" s="526" t="s">
        <v>15</v>
      </c>
      <c r="D211" t="s">
        <v>16</v>
      </c>
      <c r="E211" s="2"/>
      <c r="F211" s="2">
        <v>210.2</v>
      </c>
      <c r="G211" s="2">
        <f t="shared" si="3"/>
        <v>16.5</v>
      </c>
    </row>
    <row r="212" spans="1:7">
      <c r="A212" s="7">
        <v>43530</v>
      </c>
      <c r="B212" s="526">
        <v>17310</v>
      </c>
      <c r="C212" s="526" t="s">
        <v>15</v>
      </c>
      <c r="D212" t="s">
        <v>17</v>
      </c>
      <c r="E212" s="2"/>
      <c r="F212" s="2">
        <v>16.5</v>
      </c>
      <c r="G212" s="2">
        <f t="shared" si="3"/>
        <v>0</v>
      </c>
    </row>
    <row r="213" spans="1:7">
      <c r="A213" s="44">
        <v>43524</v>
      </c>
      <c r="B213" s="525" t="s">
        <v>14</v>
      </c>
      <c r="C213" s="525" t="s">
        <v>20</v>
      </c>
      <c r="D213" t="s">
        <v>16</v>
      </c>
      <c r="E213" s="2">
        <v>222.2</v>
      </c>
      <c r="G213" s="2">
        <f t="shared" si="3"/>
        <v>222.2</v>
      </c>
    </row>
    <row r="214" spans="1:7">
      <c r="B214" s="526"/>
      <c r="C214" s="526"/>
      <c r="D214" t="s">
        <v>17</v>
      </c>
      <c r="E214" s="2">
        <v>20.2</v>
      </c>
      <c r="G214" s="2">
        <f t="shared" si="3"/>
        <v>242.39999999999998</v>
      </c>
    </row>
    <row r="215" spans="1:7">
      <c r="B215" s="526"/>
      <c r="C215" s="526"/>
      <c r="D215" t="s">
        <v>18</v>
      </c>
      <c r="E215" s="2">
        <v>56</v>
      </c>
      <c r="G215" s="2">
        <f t="shared" si="3"/>
        <v>298.39999999999998</v>
      </c>
    </row>
    <row r="216" spans="1:7">
      <c r="B216" s="526"/>
      <c r="C216" s="526"/>
      <c r="D216" t="s">
        <v>19</v>
      </c>
      <c r="E216" s="2">
        <v>5</v>
      </c>
      <c r="G216" s="2">
        <f t="shared" si="3"/>
        <v>303.39999999999998</v>
      </c>
    </row>
    <row r="217" spans="1:7">
      <c r="A217" s="7">
        <v>43524</v>
      </c>
      <c r="B217" s="526" t="s">
        <v>114</v>
      </c>
      <c r="C217" s="526" t="s">
        <v>20</v>
      </c>
      <c r="D217" t="s">
        <v>18</v>
      </c>
      <c r="E217" s="2"/>
      <c r="F217" s="2">
        <v>56</v>
      </c>
      <c r="G217" s="2">
        <f t="shared" si="3"/>
        <v>247.39999999999998</v>
      </c>
    </row>
    <row r="218" spans="1:7">
      <c r="A218" s="7">
        <v>43524</v>
      </c>
      <c r="B218" s="526" t="s">
        <v>114</v>
      </c>
      <c r="C218" s="526" t="s">
        <v>20</v>
      </c>
      <c r="D218" t="s">
        <v>19</v>
      </c>
      <c r="E218" s="2"/>
      <c r="F218" s="2">
        <v>5</v>
      </c>
      <c r="G218" s="2">
        <f t="shared" si="3"/>
        <v>242.39999999999998</v>
      </c>
    </row>
    <row r="219" spans="1:7">
      <c r="A219" s="7">
        <v>43550</v>
      </c>
      <c r="B219" s="526">
        <v>17411</v>
      </c>
      <c r="C219" s="526" t="s">
        <v>20</v>
      </c>
      <c r="D219" t="s">
        <v>16</v>
      </c>
      <c r="E219" s="2"/>
      <c r="F219" s="2">
        <v>222.2</v>
      </c>
      <c r="G219" s="2">
        <f t="shared" si="3"/>
        <v>20.199999999999989</v>
      </c>
    </row>
    <row r="220" spans="1:7">
      <c r="A220" s="7">
        <v>43578</v>
      </c>
      <c r="B220" s="526">
        <v>17636</v>
      </c>
      <c r="C220" s="526" t="s">
        <v>20</v>
      </c>
      <c r="D220" t="s">
        <v>17</v>
      </c>
      <c r="E220" s="2"/>
      <c r="F220" s="2">
        <v>20.2</v>
      </c>
      <c r="G220" s="2">
        <f t="shared" si="3"/>
        <v>0</v>
      </c>
    </row>
    <row r="221" spans="1:7">
      <c r="A221" s="44">
        <v>43555</v>
      </c>
      <c r="B221" s="525" t="s">
        <v>14</v>
      </c>
      <c r="C221" s="525" t="s">
        <v>23</v>
      </c>
      <c r="D221" t="s">
        <v>16</v>
      </c>
      <c r="E221" s="2">
        <v>206.4</v>
      </c>
      <c r="G221" s="2">
        <f t="shared" si="3"/>
        <v>206.4</v>
      </c>
    </row>
    <row r="222" spans="1:7">
      <c r="B222" s="526"/>
      <c r="C222" s="526"/>
      <c r="D222" t="s">
        <v>17</v>
      </c>
      <c r="E222" s="2">
        <v>16.100000000000001</v>
      </c>
      <c r="G222" s="2">
        <f t="shared" si="3"/>
        <v>222.5</v>
      </c>
    </row>
    <row r="223" spans="1:7">
      <c r="B223" s="526"/>
      <c r="C223" s="526"/>
      <c r="D223" t="s">
        <v>18</v>
      </c>
      <c r="E223" s="2">
        <v>60</v>
      </c>
      <c r="G223" s="2">
        <f t="shared" si="3"/>
        <v>282.5</v>
      </c>
    </row>
    <row r="224" spans="1:7">
      <c r="B224" s="526"/>
      <c r="C224" s="526"/>
      <c r="D224" t="s">
        <v>19</v>
      </c>
      <c r="E224" s="2">
        <v>5</v>
      </c>
      <c r="G224" s="2">
        <f t="shared" si="3"/>
        <v>287.5</v>
      </c>
    </row>
    <row r="225" spans="1:7">
      <c r="A225" s="7">
        <v>43555</v>
      </c>
      <c r="B225" s="526" t="s">
        <v>114</v>
      </c>
      <c r="C225" s="526" t="s">
        <v>23</v>
      </c>
      <c r="D225" t="s">
        <v>18</v>
      </c>
      <c r="E225" s="2"/>
      <c r="F225" s="2">
        <v>60</v>
      </c>
      <c r="G225" s="2">
        <f t="shared" si="3"/>
        <v>227.5</v>
      </c>
    </row>
    <row r="226" spans="1:7">
      <c r="A226" s="7">
        <v>43555</v>
      </c>
      <c r="B226" s="526" t="s">
        <v>114</v>
      </c>
      <c r="C226" s="526" t="s">
        <v>23</v>
      </c>
      <c r="D226" t="s">
        <v>19</v>
      </c>
      <c r="E226" s="2"/>
      <c r="F226" s="2">
        <v>5</v>
      </c>
      <c r="G226" s="2">
        <f t="shared" si="3"/>
        <v>222.5</v>
      </c>
    </row>
    <row r="227" spans="1:7">
      <c r="A227" s="7">
        <v>43589</v>
      </c>
      <c r="B227" s="526">
        <v>17767</v>
      </c>
      <c r="C227" s="526" t="s">
        <v>23</v>
      </c>
      <c r="D227" t="s">
        <v>16</v>
      </c>
      <c r="E227" s="2"/>
      <c r="F227" s="2">
        <v>206.4</v>
      </c>
      <c r="G227" s="2">
        <f t="shared" si="3"/>
        <v>16.099999999999994</v>
      </c>
    </row>
    <row r="228" spans="1:7">
      <c r="A228" s="7">
        <v>43589</v>
      </c>
      <c r="B228" s="526">
        <v>17767</v>
      </c>
      <c r="C228" s="526" t="s">
        <v>23</v>
      </c>
      <c r="D228" t="s">
        <v>17</v>
      </c>
      <c r="E228" s="2"/>
      <c r="F228" s="2">
        <v>16.100000000000001</v>
      </c>
      <c r="G228" s="2">
        <f t="shared" si="3"/>
        <v>0</v>
      </c>
    </row>
    <row r="229" spans="1:7">
      <c r="A229" s="44">
        <v>43585</v>
      </c>
      <c r="B229" s="525" t="s">
        <v>14</v>
      </c>
      <c r="C229" s="525" t="s">
        <v>24</v>
      </c>
      <c r="D229" t="s">
        <v>16</v>
      </c>
      <c r="E229" s="2">
        <v>208.9</v>
      </c>
      <c r="G229" s="2">
        <f t="shared" si="3"/>
        <v>208.9</v>
      </c>
    </row>
    <row r="230" spans="1:7">
      <c r="B230" s="526"/>
      <c r="C230" s="526"/>
      <c r="D230" t="s">
        <v>17</v>
      </c>
      <c r="E230" s="2">
        <v>14.6</v>
      </c>
      <c r="G230" s="2">
        <f t="shared" si="3"/>
        <v>223.5</v>
      </c>
    </row>
    <row r="231" spans="1:7">
      <c r="B231" s="526"/>
      <c r="C231" s="526"/>
      <c r="D231" t="s">
        <v>18</v>
      </c>
      <c r="E231" s="2">
        <v>60</v>
      </c>
      <c r="G231" s="2">
        <f t="shared" si="3"/>
        <v>283.5</v>
      </c>
    </row>
    <row r="232" spans="1:7">
      <c r="B232" s="526"/>
      <c r="C232" s="526"/>
      <c r="D232" t="s">
        <v>19</v>
      </c>
      <c r="E232" s="2">
        <v>5</v>
      </c>
      <c r="G232" s="2">
        <f t="shared" si="3"/>
        <v>288.5</v>
      </c>
    </row>
    <row r="233" spans="1:7">
      <c r="A233" s="7">
        <v>43585</v>
      </c>
      <c r="B233" s="526" t="s">
        <v>114</v>
      </c>
      <c r="C233" s="526" t="s">
        <v>24</v>
      </c>
      <c r="D233" t="s">
        <v>18</v>
      </c>
      <c r="E233" s="2"/>
      <c r="F233" s="2">
        <v>60</v>
      </c>
      <c r="G233" s="2">
        <f t="shared" si="3"/>
        <v>228.5</v>
      </c>
    </row>
    <row r="234" spans="1:7">
      <c r="A234" s="7">
        <v>43585</v>
      </c>
      <c r="B234" s="526" t="s">
        <v>114</v>
      </c>
      <c r="C234" s="526" t="s">
        <v>24</v>
      </c>
      <c r="D234" t="s">
        <v>19</v>
      </c>
      <c r="E234" s="2"/>
      <c r="F234" s="2">
        <v>5</v>
      </c>
      <c r="G234" s="2">
        <f t="shared" si="3"/>
        <v>223.5</v>
      </c>
    </row>
    <row r="235" spans="1:7">
      <c r="A235" s="7">
        <v>43607</v>
      </c>
      <c r="B235" s="526">
        <v>17874</v>
      </c>
      <c r="C235" s="526" t="s">
        <v>24</v>
      </c>
      <c r="D235" t="s">
        <v>16</v>
      </c>
      <c r="E235" s="2"/>
      <c r="F235" s="2">
        <v>208.9</v>
      </c>
      <c r="G235" s="2">
        <f t="shared" si="3"/>
        <v>14.599999999999994</v>
      </c>
    </row>
    <row r="236" spans="1:7">
      <c r="A236" s="7">
        <v>43607</v>
      </c>
      <c r="B236" s="526">
        <v>17874</v>
      </c>
      <c r="C236" s="526" t="s">
        <v>24</v>
      </c>
      <c r="D236" t="s">
        <v>17</v>
      </c>
      <c r="E236" s="2"/>
      <c r="F236" s="2">
        <v>14.6</v>
      </c>
      <c r="G236" s="2">
        <f t="shared" si="3"/>
        <v>0</v>
      </c>
    </row>
    <row r="237" spans="1:7">
      <c r="A237" s="44">
        <v>43616</v>
      </c>
      <c r="B237" s="525" t="s">
        <v>14</v>
      </c>
      <c r="C237" s="525" t="s">
        <v>25</v>
      </c>
      <c r="D237" t="s">
        <v>16</v>
      </c>
      <c r="E237" s="2">
        <v>192.4</v>
      </c>
      <c r="G237" s="2">
        <f t="shared" si="3"/>
        <v>192.4</v>
      </c>
    </row>
    <row r="238" spans="1:7">
      <c r="B238" s="526"/>
      <c r="C238" s="526"/>
      <c r="D238" t="s">
        <v>17</v>
      </c>
      <c r="E238" s="2">
        <v>17</v>
      </c>
      <c r="G238" s="2">
        <f t="shared" si="3"/>
        <v>209.4</v>
      </c>
    </row>
    <row r="239" spans="1:7">
      <c r="B239" s="526"/>
      <c r="C239" s="526"/>
      <c r="D239" t="s">
        <v>18</v>
      </c>
      <c r="E239" s="2">
        <v>60</v>
      </c>
      <c r="G239" s="2">
        <f t="shared" si="3"/>
        <v>269.39999999999998</v>
      </c>
    </row>
    <row r="240" spans="1:7">
      <c r="B240" s="526"/>
      <c r="C240" s="526"/>
      <c r="D240" t="s">
        <v>19</v>
      </c>
      <c r="E240" s="2">
        <v>5</v>
      </c>
      <c r="G240" s="2">
        <f t="shared" si="3"/>
        <v>274.39999999999998</v>
      </c>
    </row>
    <row r="241" spans="1:7">
      <c r="A241" s="7">
        <v>43616</v>
      </c>
      <c r="B241" s="526" t="s">
        <v>114</v>
      </c>
      <c r="C241" s="526" t="s">
        <v>25</v>
      </c>
      <c r="D241" t="s">
        <v>18</v>
      </c>
      <c r="E241" s="2"/>
      <c r="F241" s="2">
        <v>60</v>
      </c>
      <c r="G241" s="2">
        <f t="shared" si="3"/>
        <v>214.39999999999998</v>
      </c>
    </row>
    <row r="242" spans="1:7">
      <c r="A242" s="7">
        <v>43616</v>
      </c>
      <c r="B242" s="526" t="s">
        <v>114</v>
      </c>
      <c r="C242" s="526" t="s">
        <v>25</v>
      </c>
      <c r="D242" t="s">
        <v>19</v>
      </c>
      <c r="E242" s="2"/>
      <c r="F242" s="2">
        <v>5</v>
      </c>
      <c r="G242" s="2">
        <f t="shared" si="3"/>
        <v>209.39999999999998</v>
      </c>
    </row>
    <row r="243" spans="1:7">
      <c r="A243" s="7">
        <v>43648</v>
      </c>
      <c r="B243" s="526">
        <v>18151</v>
      </c>
      <c r="C243" s="526" t="s">
        <v>25</v>
      </c>
      <c r="D243" t="s">
        <v>16</v>
      </c>
      <c r="E243" s="2"/>
      <c r="F243" s="2">
        <v>192.4</v>
      </c>
      <c r="G243" s="2">
        <f t="shared" si="3"/>
        <v>16.999999999999972</v>
      </c>
    </row>
    <row r="244" spans="1:7">
      <c r="A244" s="7">
        <v>43648</v>
      </c>
      <c r="B244" s="526">
        <v>18151</v>
      </c>
      <c r="C244" s="526" t="s">
        <v>25</v>
      </c>
      <c r="D244" t="s">
        <v>17</v>
      </c>
      <c r="E244" s="2"/>
      <c r="F244" s="2">
        <v>17</v>
      </c>
      <c r="G244" s="2">
        <f t="shared" si="3"/>
        <v>-2.8421709430404007E-14</v>
      </c>
    </row>
    <row r="245" spans="1:7">
      <c r="A245" s="44">
        <v>43646</v>
      </c>
      <c r="B245" s="525" t="s">
        <v>14</v>
      </c>
      <c r="C245" s="525" t="s">
        <v>26</v>
      </c>
      <c r="D245" t="s">
        <v>16</v>
      </c>
      <c r="E245" s="2">
        <v>171.9</v>
      </c>
      <c r="G245" s="2">
        <f t="shared" si="3"/>
        <v>171.89999999999998</v>
      </c>
    </row>
    <row r="246" spans="1:7">
      <c r="B246" s="526"/>
      <c r="C246" s="526"/>
      <c r="D246" t="s">
        <v>17</v>
      </c>
      <c r="E246" s="2">
        <v>16.3</v>
      </c>
      <c r="G246" s="2">
        <f t="shared" si="3"/>
        <v>188.2</v>
      </c>
    </row>
    <row r="247" spans="1:7">
      <c r="B247" s="526"/>
      <c r="C247" s="526"/>
      <c r="D247" t="s">
        <v>18</v>
      </c>
      <c r="E247" s="2">
        <v>60</v>
      </c>
      <c r="G247" s="2">
        <f t="shared" si="3"/>
        <v>248.2</v>
      </c>
    </row>
    <row r="248" spans="1:7">
      <c r="B248" s="526"/>
      <c r="C248" s="526"/>
      <c r="D248" t="s">
        <v>19</v>
      </c>
      <c r="E248" s="2">
        <v>5</v>
      </c>
      <c r="G248" s="2">
        <f t="shared" si="3"/>
        <v>253.2</v>
      </c>
    </row>
    <row r="249" spans="1:7">
      <c r="A249" s="7">
        <v>43670</v>
      </c>
      <c r="B249" s="526">
        <v>18258</v>
      </c>
      <c r="C249" s="526" t="s">
        <v>26</v>
      </c>
      <c r="D249" t="s">
        <v>16</v>
      </c>
      <c r="E249" s="2"/>
      <c r="F249" s="2">
        <v>171.9</v>
      </c>
      <c r="G249" s="2">
        <f t="shared" si="3"/>
        <v>81.299999999999983</v>
      </c>
    </row>
    <row r="250" spans="1:7">
      <c r="A250" s="7">
        <v>43670</v>
      </c>
      <c r="B250" s="526">
        <v>18258</v>
      </c>
      <c r="C250" s="526" t="s">
        <v>26</v>
      </c>
      <c r="D250" t="s">
        <v>17</v>
      </c>
      <c r="E250" s="2"/>
      <c r="F250" s="2">
        <v>16.3</v>
      </c>
      <c r="G250" s="2">
        <f t="shared" si="3"/>
        <v>64.999999999999986</v>
      </c>
    </row>
    <row r="251" spans="1:7">
      <c r="A251" s="7">
        <v>43646</v>
      </c>
      <c r="B251" s="526" t="s">
        <v>114</v>
      </c>
      <c r="C251" s="526" t="s">
        <v>26</v>
      </c>
      <c r="D251" t="s">
        <v>18</v>
      </c>
      <c r="E251" s="2"/>
      <c r="F251" s="2">
        <v>60</v>
      </c>
      <c r="G251" s="2">
        <f t="shared" si="3"/>
        <v>4.9999999999999858</v>
      </c>
    </row>
    <row r="252" spans="1:7">
      <c r="A252" s="7">
        <v>43646</v>
      </c>
      <c r="B252" s="526" t="s">
        <v>114</v>
      </c>
      <c r="C252" s="526" t="s">
        <v>26</v>
      </c>
      <c r="D252" t="s">
        <v>19</v>
      </c>
      <c r="F252" s="2">
        <v>5</v>
      </c>
      <c r="G252" s="2">
        <f t="shared" si="3"/>
        <v>-1.4210854715202004E-14</v>
      </c>
    </row>
    <row r="253" spans="1:7">
      <c r="A253" s="44">
        <v>43677</v>
      </c>
      <c r="B253" s="525" t="s">
        <v>14</v>
      </c>
      <c r="C253" s="525" t="s">
        <v>27</v>
      </c>
      <c r="D253" t="s">
        <v>16</v>
      </c>
      <c r="E253" s="2">
        <v>171.9</v>
      </c>
      <c r="G253" s="2">
        <f t="shared" si="3"/>
        <v>171.89999999999998</v>
      </c>
    </row>
    <row r="254" spans="1:7">
      <c r="B254" s="526"/>
      <c r="C254" s="526"/>
      <c r="D254" t="s">
        <v>17</v>
      </c>
      <c r="E254" s="2">
        <v>15.7</v>
      </c>
      <c r="G254" s="2">
        <f t="shared" si="3"/>
        <v>187.59999999999997</v>
      </c>
    </row>
    <row r="255" spans="1:7">
      <c r="B255" s="526"/>
      <c r="C255" s="526"/>
      <c r="D255" t="s">
        <v>18</v>
      </c>
      <c r="E255" s="2">
        <v>60</v>
      </c>
      <c r="G255" s="2">
        <f t="shared" si="3"/>
        <v>247.59999999999997</v>
      </c>
    </row>
    <row r="256" spans="1:7">
      <c r="B256" s="526"/>
      <c r="C256" s="526"/>
      <c r="D256" t="s">
        <v>19</v>
      </c>
      <c r="E256" s="2">
        <v>5</v>
      </c>
      <c r="G256" s="2">
        <f t="shared" si="3"/>
        <v>252.59999999999997</v>
      </c>
    </row>
    <row r="257" spans="1:7">
      <c r="A257" s="7">
        <v>43677</v>
      </c>
      <c r="B257" s="526" t="s">
        <v>114</v>
      </c>
      <c r="C257" s="526" t="s">
        <v>27</v>
      </c>
      <c r="D257" t="s">
        <v>18</v>
      </c>
      <c r="E257" s="2"/>
      <c r="F257" s="2">
        <v>60</v>
      </c>
      <c r="G257" s="2">
        <f t="shared" si="3"/>
        <v>192.59999999999997</v>
      </c>
    </row>
    <row r="258" spans="1:7">
      <c r="A258" s="7">
        <v>43677</v>
      </c>
      <c r="B258" s="526" t="s">
        <v>114</v>
      </c>
      <c r="C258" s="526" t="s">
        <v>27</v>
      </c>
      <c r="D258" t="s">
        <v>19</v>
      </c>
      <c r="E258" s="2"/>
      <c r="F258" s="2">
        <v>5</v>
      </c>
      <c r="G258" s="2">
        <f t="shared" si="3"/>
        <v>187.59999999999997</v>
      </c>
    </row>
    <row r="259" spans="1:7">
      <c r="A259" s="7">
        <v>43705</v>
      </c>
      <c r="B259" s="526">
        <v>18583</v>
      </c>
      <c r="C259" s="526" t="s">
        <v>27</v>
      </c>
      <c r="D259" t="s">
        <v>16</v>
      </c>
      <c r="E259" s="2"/>
      <c r="F259" s="2">
        <v>171.9</v>
      </c>
      <c r="G259" s="2">
        <f t="shared" si="3"/>
        <v>15.69999999999996</v>
      </c>
    </row>
    <row r="260" spans="1:7">
      <c r="A260" s="7">
        <v>43705</v>
      </c>
      <c r="B260" s="526">
        <v>18583</v>
      </c>
      <c r="C260" s="526" t="s">
        <v>27</v>
      </c>
      <c r="D260" t="s">
        <v>17</v>
      </c>
      <c r="E260" s="2"/>
      <c r="F260" s="2">
        <v>15.7</v>
      </c>
      <c r="G260" s="2">
        <f t="shared" si="3"/>
        <v>-3.907985046680551E-14</v>
      </c>
    </row>
    <row r="261" spans="1:7">
      <c r="A261" s="44">
        <v>43708</v>
      </c>
      <c r="B261" s="525" t="s">
        <v>14</v>
      </c>
      <c r="C261" s="525" t="s">
        <v>28</v>
      </c>
      <c r="D261" t="s">
        <v>16</v>
      </c>
      <c r="E261" s="2">
        <v>167.2</v>
      </c>
      <c r="G261" s="2">
        <f t="shared" si="3"/>
        <v>167.19999999999996</v>
      </c>
    </row>
    <row r="262" spans="1:7">
      <c r="B262" s="526"/>
      <c r="C262" s="526"/>
      <c r="D262" t="s">
        <v>17</v>
      </c>
      <c r="E262" s="2">
        <v>15.2</v>
      </c>
      <c r="G262" s="2">
        <f t="shared" si="3"/>
        <v>182.39999999999995</v>
      </c>
    </row>
    <row r="263" spans="1:7">
      <c r="B263" s="526"/>
      <c r="C263" s="526"/>
      <c r="D263" t="s">
        <v>18</v>
      </c>
      <c r="E263" s="2">
        <v>60</v>
      </c>
      <c r="G263" s="2">
        <f t="shared" si="3"/>
        <v>242.39999999999995</v>
      </c>
    </row>
    <row r="264" spans="1:7">
      <c r="B264" s="526"/>
      <c r="C264" s="526"/>
      <c r="D264" t="s">
        <v>19</v>
      </c>
      <c r="E264" s="2">
        <v>5</v>
      </c>
      <c r="G264" s="2">
        <f t="shared" si="3"/>
        <v>247.39999999999995</v>
      </c>
    </row>
    <row r="265" spans="1:7">
      <c r="A265" s="7">
        <v>43708</v>
      </c>
      <c r="B265" s="526" t="s">
        <v>114</v>
      </c>
      <c r="C265" s="526" t="s">
        <v>28</v>
      </c>
      <c r="D265" t="s">
        <v>18</v>
      </c>
      <c r="E265" s="2"/>
      <c r="F265" s="2">
        <v>60</v>
      </c>
      <c r="G265" s="2">
        <f t="shared" ref="G265:G339" si="4">+G264+E265-F265</f>
        <v>187.39999999999995</v>
      </c>
    </row>
    <row r="266" spans="1:7">
      <c r="A266" s="7">
        <v>43708</v>
      </c>
      <c r="B266" s="526" t="s">
        <v>114</v>
      </c>
      <c r="C266" s="526" t="s">
        <v>28</v>
      </c>
      <c r="D266" t="s">
        <v>19</v>
      </c>
      <c r="E266" s="2"/>
      <c r="F266" s="2">
        <v>5</v>
      </c>
      <c r="G266" s="2">
        <f t="shared" si="4"/>
        <v>182.39999999999995</v>
      </c>
    </row>
    <row r="267" spans="1:7">
      <c r="A267" s="7">
        <v>43729</v>
      </c>
      <c r="B267" s="526">
        <v>18686</v>
      </c>
      <c r="C267" s="526" t="s">
        <v>28</v>
      </c>
      <c r="D267" t="s">
        <v>16</v>
      </c>
      <c r="E267" s="2"/>
      <c r="F267" s="2">
        <v>167.2</v>
      </c>
      <c r="G267" s="2">
        <f t="shared" si="4"/>
        <v>15.19999999999996</v>
      </c>
    </row>
    <row r="268" spans="1:7">
      <c r="A268" s="7">
        <v>43729</v>
      </c>
      <c r="B268" s="526">
        <v>18686</v>
      </c>
      <c r="C268" s="526" t="s">
        <v>28</v>
      </c>
      <c r="D268" t="s">
        <v>17</v>
      </c>
      <c r="E268" s="2"/>
      <c r="F268" s="2">
        <v>15.2</v>
      </c>
      <c r="G268" s="2">
        <f t="shared" si="4"/>
        <v>-3.907985046680551E-14</v>
      </c>
    </row>
    <row r="269" spans="1:7">
      <c r="A269" s="44">
        <v>43738</v>
      </c>
      <c r="B269" s="525" t="s">
        <v>14</v>
      </c>
      <c r="C269" s="525" t="s">
        <v>29</v>
      </c>
      <c r="D269" t="s">
        <v>16</v>
      </c>
      <c r="E269" s="2">
        <v>167.9</v>
      </c>
      <c r="G269" s="2">
        <f t="shared" si="4"/>
        <v>167.89999999999998</v>
      </c>
    </row>
    <row r="270" spans="1:7">
      <c r="B270" s="526"/>
      <c r="C270" s="526"/>
      <c r="D270" t="s">
        <v>17</v>
      </c>
      <c r="E270" s="2">
        <v>15.4</v>
      </c>
      <c r="G270" s="2">
        <f t="shared" si="4"/>
        <v>183.29999999999998</v>
      </c>
    </row>
    <row r="271" spans="1:7">
      <c r="B271" s="526"/>
      <c r="C271" s="526"/>
      <c r="D271" t="s">
        <v>18</v>
      </c>
      <c r="E271" s="2">
        <v>60</v>
      </c>
      <c r="G271" s="2">
        <f t="shared" si="4"/>
        <v>243.29999999999998</v>
      </c>
    </row>
    <row r="272" spans="1:7">
      <c r="B272" s="526"/>
      <c r="C272" s="526"/>
      <c r="D272" t="s">
        <v>19</v>
      </c>
      <c r="E272" s="2">
        <v>5</v>
      </c>
      <c r="G272" s="2">
        <f t="shared" si="4"/>
        <v>248.29999999999998</v>
      </c>
    </row>
    <row r="273" spans="1:7">
      <c r="A273" s="7">
        <v>43738</v>
      </c>
      <c r="B273" s="526" t="s">
        <v>114</v>
      </c>
      <c r="C273" s="526" t="s">
        <v>29</v>
      </c>
      <c r="D273" t="s">
        <v>18</v>
      </c>
      <c r="E273" s="2"/>
      <c r="F273" s="2">
        <v>56</v>
      </c>
      <c r="G273" s="2">
        <f t="shared" si="4"/>
        <v>192.29999999999998</v>
      </c>
    </row>
    <row r="274" spans="1:7">
      <c r="A274" s="7">
        <v>43740</v>
      </c>
      <c r="B274" s="526">
        <v>18851</v>
      </c>
      <c r="C274" s="526" t="s">
        <v>29</v>
      </c>
      <c r="D274" t="s">
        <v>18</v>
      </c>
      <c r="E274" s="2"/>
      <c r="F274" s="2">
        <v>4</v>
      </c>
      <c r="G274" s="2">
        <f t="shared" si="4"/>
        <v>188.29999999999998</v>
      </c>
    </row>
    <row r="275" spans="1:7">
      <c r="A275" s="7">
        <v>43740</v>
      </c>
      <c r="B275" s="526">
        <v>18851</v>
      </c>
      <c r="C275" s="526" t="s">
        <v>29</v>
      </c>
      <c r="D275" t="s">
        <v>19</v>
      </c>
      <c r="E275" s="2"/>
      <c r="F275" s="2">
        <v>5</v>
      </c>
      <c r="G275" s="2">
        <f t="shared" si="4"/>
        <v>183.29999999999998</v>
      </c>
    </row>
    <row r="276" spans="1:7">
      <c r="A276" s="7">
        <v>43760</v>
      </c>
      <c r="B276" s="526">
        <v>18905</v>
      </c>
      <c r="C276" s="526" t="s">
        <v>29</v>
      </c>
      <c r="D276" t="s">
        <v>16</v>
      </c>
      <c r="E276" s="2"/>
      <c r="F276" s="2">
        <v>167.9</v>
      </c>
      <c r="G276" s="2">
        <f t="shared" si="4"/>
        <v>15.399999999999977</v>
      </c>
    </row>
    <row r="277" spans="1:7" ht="18" customHeight="1">
      <c r="A277" s="7">
        <v>43760</v>
      </c>
      <c r="B277" s="526">
        <v>18905</v>
      </c>
      <c r="C277" s="526" t="s">
        <v>29</v>
      </c>
      <c r="D277" t="s">
        <v>17</v>
      </c>
      <c r="E277" s="2"/>
      <c r="F277" s="2">
        <v>15.4</v>
      </c>
      <c r="G277" s="2">
        <f t="shared" si="4"/>
        <v>-2.3092638912203256E-14</v>
      </c>
    </row>
    <row r="278" spans="1:7" ht="18" customHeight="1">
      <c r="A278" s="44">
        <v>43769</v>
      </c>
      <c r="B278" s="525" t="s">
        <v>14</v>
      </c>
      <c r="C278" s="525" t="s">
        <v>30</v>
      </c>
      <c r="D278" t="s">
        <v>16</v>
      </c>
      <c r="E278" s="2">
        <v>169.1</v>
      </c>
      <c r="G278" s="2">
        <f t="shared" si="4"/>
        <v>169.09999999999997</v>
      </c>
    </row>
    <row r="279" spans="1:7" ht="18" customHeight="1">
      <c r="B279" s="526"/>
      <c r="C279" s="526"/>
      <c r="D279" t="s">
        <v>17</v>
      </c>
      <c r="E279" s="2">
        <v>14.9</v>
      </c>
      <c r="G279" s="2">
        <f t="shared" si="4"/>
        <v>183.99999999999997</v>
      </c>
    </row>
    <row r="280" spans="1:7" ht="18" customHeight="1">
      <c r="B280" s="526"/>
      <c r="C280" s="526"/>
      <c r="D280" t="s">
        <v>18</v>
      </c>
      <c r="E280" s="2">
        <v>60</v>
      </c>
      <c r="G280" s="2">
        <f t="shared" si="4"/>
        <v>243.99999999999997</v>
      </c>
    </row>
    <row r="281" spans="1:7" ht="18" customHeight="1">
      <c r="B281" s="526"/>
      <c r="C281" s="526"/>
      <c r="D281" t="s">
        <v>40</v>
      </c>
      <c r="E281" s="2">
        <v>5</v>
      </c>
      <c r="G281" s="2">
        <f t="shared" si="4"/>
        <v>248.99999999999997</v>
      </c>
    </row>
    <row r="282" spans="1:7" ht="18" customHeight="1">
      <c r="A282" s="7">
        <v>43769</v>
      </c>
      <c r="B282" s="526" t="s">
        <v>114</v>
      </c>
      <c r="C282" s="526" t="s">
        <v>30</v>
      </c>
      <c r="D282" t="s">
        <v>18</v>
      </c>
      <c r="E282" s="2"/>
      <c r="F282" s="2">
        <v>60</v>
      </c>
      <c r="G282" s="2">
        <f t="shared" si="4"/>
        <v>188.99999999999997</v>
      </c>
    </row>
    <row r="283" spans="1:7" ht="18" customHeight="1">
      <c r="A283" s="7">
        <v>43769</v>
      </c>
      <c r="B283" s="526" t="s">
        <v>114</v>
      </c>
      <c r="C283" s="526" t="s">
        <v>30</v>
      </c>
      <c r="D283" t="s">
        <v>40</v>
      </c>
      <c r="E283" s="2"/>
      <c r="F283" s="2">
        <v>5</v>
      </c>
      <c r="G283" s="2">
        <f t="shared" si="4"/>
        <v>183.99999999999997</v>
      </c>
    </row>
    <row r="284" spans="1:7" ht="18" customHeight="1">
      <c r="A284" s="7">
        <v>43795</v>
      </c>
      <c r="B284" s="526">
        <v>19169</v>
      </c>
      <c r="C284" s="526" t="s">
        <v>30</v>
      </c>
      <c r="D284" t="s">
        <v>16</v>
      </c>
      <c r="E284" s="2"/>
      <c r="F284" s="2">
        <v>169.1</v>
      </c>
      <c r="G284" s="2">
        <f t="shared" si="4"/>
        <v>14.899999999999977</v>
      </c>
    </row>
    <row r="285" spans="1:7" ht="18" customHeight="1">
      <c r="A285" s="7">
        <v>43795</v>
      </c>
      <c r="B285" s="526">
        <v>19169</v>
      </c>
      <c r="C285" s="526" t="s">
        <v>30</v>
      </c>
      <c r="D285" t="s">
        <v>17</v>
      </c>
      <c r="E285" s="2"/>
      <c r="F285" s="2">
        <v>14.9</v>
      </c>
      <c r="G285" s="2">
        <f t="shared" si="4"/>
        <v>-2.3092638912203256E-14</v>
      </c>
    </row>
    <row r="286" spans="1:7" ht="18" customHeight="1">
      <c r="A286" s="44">
        <v>43799</v>
      </c>
      <c r="B286" s="525" t="s">
        <v>14</v>
      </c>
      <c r="C286" s="525" t="s">
        <v>33</v>
      </c>
      <c r="D286" t="s">
        <v>16</v>
      </c>
      <c r="E286" s="2">
        <v>189.4</v>
      </c>
      <c r="G286" s="2">
        <f t="shared" si="4"/>
        <v>189.39999999999998</v>
      </c>
    </row>
    <row r="287" spans="1:7" ht="18" customHeight="1">
      <c r="B287" s="526"/>
      <c r="C287" s="526"/>
      <c r="D287" t="s">
        <v>17</v>
      </c>
      <c r="E287" s="2">
        <v>15.5</v>
      </c>
      <c r="G287" s="2">
        <f t="shared" si="4"/>
        <v>204.89999999999998</v>
      </c>
    </row>
    <row r="288" spans="1:7" ht="18" customHeight="1">
      <c r="B288" s="526"/>
      <c r="C288" s="526"/>
      <c r="D288" t="s">
        <v>18</v>
      </c>
      <c r="E288" s="2">
        <v>60</v>
      </c>
      <c r="G288" s="2">
        <f t="shared" si="4"/>
        <v>264.89999999999998</v>
      </c>
    </row>
    <row r="289" spans="1:7" ht="18" customHeight="1">
      <c r="B289" s="526"/>
      <c r="C289" s="526"/>
      <c r="D289" t="s">
        <v>40</v>
      </c>
      <c r="E289" s="2">
        <v>5</v>
      </c>
      <c r="G289" s="2">
        <f t="shared" si="4"/>
        <v>269.89999999999998</v>
      </c>
    </row>
    <row r="290" spans="1:7" ht="18" customHeight="1">
      <c r="A290" s="7">
        <v>43799</v>
      </c>
      <c r="B290" s="526" t="s">
        <v>114</v>
      </c>
      <c r="C290" s="526" t="s">
        <v>33</v>
      </c>
      <c r="D290" t="s">
        <v>18</v>
      </c>
      <c r="E290" s="2"/>
      <c r="F290" s="2">
        <v>60</v>
      </c>
      <c r="G290" s="2">
        <f t="shared" si="4"/>
        <v>209.89999999999998</v>
      </c>
    </row>
    <row r="291" spans="1:7" ht="18" customHeight="1">
      <c r="A291" s="7">
        <v>43799</v>
      </c>
      <c r="B291" s="526" t="s">
        <v>114</v>
      </c>
      <c r="C291" s="526" t="s">
        <v>33</v>
      </c>
      <c r="D291" t="s">
        <v>19</v>
      </c>
      <c r="E291" s="2"/>
      <c r="F291" s="2">
        <v>5</v>
      </c>
      <c r="G291" s="2">
        <f t="shared" si="4"/>
        <v>204.89999999999998</v>
      </c>
    </row>
    <row r="292" spans="1:7" ht="18" customHeight="1">
      <c r="A292" s="7">
        <v>43825</v>
      </c>
      <c r="B292" s="526">
        <v>19355</v>
      </c>
      <c r="C292" s="526" t="s">
        <v>33</v>
      </c>
      <c r="D292" t="s">
        <v>16</v>
      </c>
      <c r="E292" s="2"/>
      <c r="F292" s="2">
        <v>189.4</v>
      </c>
      <c r="G292" s="2">
        <f t="shared" si="4"/>
        <v>15.499999999999972</v>
      </c>
    </row>
    <row r="293" spans="1:7" ht="18" customHeight="1">
      <c r="A293" s="7">
        <v>43825</v>
      </c>
      <c r="B293" s="526">
        <v>19355</v>
      </c>
      <c r="C293" s="526" t="s">
        <v>33</v>
      </c>
      <c r="D293" t="s">
        <v>17</v>
      </c>
      <c r="E293" s="2"/>
      <c r="F293" s="2">
        <v>15.5</v>
      </c>
      <c r="G293" s="2">
        <f t="shared" si="4"/>
        <v>-2.8421709430404007E-14</v>
      </c>
    </row>
    <row r="294" spans="1:7" ht="18" customHeight="1">
      <c r="A294" s="44">
        <v>43830</v>
      </c>
      <c r="B294" s="525" t="s">
        <v>14</v>
      </c>
      <c r="C294" s="525" t="s">
        <v>34</v>
      </c>
      <c r="D294" t="s">
        <v>16</v>
      </c>
      <c r="E294" s="2">
        <v>198</v>
      </c>
      <c r="G294" s="2">
        <f t="shared" si="4"/>
        <v>197.99999999999997</v>
      </c>
    </row>
    <row r="295" spans="1:7" ht="18" customHeight="1">
      <c r="B295" s="526"/>
      <c r="C295" s="526"/>
      <c r="D295" t="s">
        <v>17</v>
      </c>
      <c r="E295" s="2">
        <v>15.5</v>
      </c>
      <c r="G295" s="2">
        <f t="shared" si="4"/>
        <v>213.49999999999997</v>
      </c>
    </row>
    <row r="296" spans="1:7" ht="18" customHeight="1">
      <c r="B296" s="526"/>
      <c r="C296" s="526"/>
      <c r="D296" t="s">
        <v>18</v>
      </c>
      <c r="E296" s="2">
        <v>60</v>
      </c>
      <c r="G296" s="2">
        <f t="shared" si="4"/>
        <v>273.5</v>
      </c>
    </row>
    <row r="297" spans="1:7" ht="18" customHeight="1">
      <c r="B297" s="526"/>
      <c r="C297" s="526"/>
      <c r="D297" t="s">
        <v>40</v>
      </c>
      <c r="E297" s="2">
        <v>5</v>
      </c>
      <c r="G297" s="2">
        <f t="shared" si="4"/>
        <v>278.5</v>
      </c>
    </row>
    <row r="298" spans="1:7" ht="18" customHeight="1">
      <c r="A298" s="7">
        <v>43830</v>
      </c>
      <c r="B298" s="526" t="s">
        <v>114</v>
      </c>
      <c r="C298" s="526" t="s">
        <v>34</v>
      </c>
      <c r="D298" t="s">
        <v>18</v>
      </c>
      <c r="E298" s="2"/>
      <c r="F298" s="2">
        <v>60</v>
      </c>
      <c r="G298" s="2">
        <f t="shared" si="4"/>
        <v>218.5</v>
      </c>
    </row>
    <row r="299" spans="1:7" ht="18" customHeight="1">
      <c r="A299" s="7">
        <v>43830</v>
      </c>
      <c r="B299" s="526" t="s">
        <v>114</v>
      </c>
      <c r="C299" s="526" t="s">
        <v>34</v>
      </c>
      <c r="D299" t="s">
        <v>19</v>
      </c>
      <c r="E299" s="2"/>
      <c r="F299" s="2">
        <v>5</v>
      </c>
      <c r="G299" s="2">
        <f t="shared" si="4"/>
        <v>213.5</v>
      </c>
    </row>
    <row r="300" spans="1:7" ht="18" customHeight="1">
      <c r="A300" s="7">
        <v>43852</v>
      </c>
      <c r="B300" s="526">
        <v>19558</v>
      </c>
      <c r="C300" s="526" t="s">
        <v>34</v>
      </c>
      <c r="D300" t="s">
        <v>16</v>
      </c>
      <c r="E300" s="2"/>
      <c r="F300" s="2">
        <v>198</v>
      </c>
      <c r="G300" s="2">
        <f t="shared" si="4"/>
        <v>15.5</v>
      </c>
    </row>
    <row r="301" spans="1:7" ht="18" customHeight="1">
      <c r="A301" s="7">
        <v>43852</v>
      </c>
      <c r="B301" s="526">
        <v>19558</v>
      </c>
      <c r="C301" s="526" t="s">
        <v>34</v>
      </c>
      <c r="D301" t="s">
        <v>17</v>
      </c>
      <c r="E301" s="2"/>
      <c r="F301" s="2">
        <v>15.5</v>
      </c>
      <c r="G301" s="2">
        <f t="shared" si="4"/>
        <v>0</v>
      </c>
    </row>
    <row r="302" spans="1:7" ht="18" customHeight="1">
      <c r="A302" s="44">
        <v>43861</v>
      </c>
      <c r="B302" s="525" t="s">
        <v>14</v>
      </c>
      <c r="C302" s="525" t="s">
        <v>15</v>
      </c>
      <c r="D302" t="s">
        <v>16</v>
      </c>
      <c r="E302" s="2">
        <v>210.1</v>
      </c>
      <c r="G302" s="2">
        <f t="shared" si="4"/>
        <v>210.1</v>
      </c>
    </row>
    <row r="303" spans="1:7" ht="18" customHeight="1">
      <c r="B303" s="526"/>
      <c r="C303" s="526"/>
      <c r="D303" t="s">
        <v>17</v>
      </c>
      <c r="E303" s="2">
        <v>14.7</v>
      </c>
      <c r="G303" s="2">
        <f t="shared" si="4"/>
        <v>224.79999999999998</v>
      </c>
    </row>
    <row r="304" spans="1:7" ht="18" customHeight="1">
      <c r="B304" s="526"/>
      <c r="C304" s="526"/>
      <c r="D304" t="s">
        <v>18</v>
      </c>
      <c r="E304" s="2">
        <v>60</v>
      </c>
      <c r="G304" s="2">
        <f t="shared" si="4"/>
        <v>284.79999999999995</v>
      </c>
    </row>
    <row r="305" spans="1:7" ht="18" customHeight="1">
      <c r="B305" s="526"/>
      <c r="C305" s="526"/>
      <c r="D305" t="s">
        <v>40</v>
      </c>
      <c r="E305" s="2">
        <v>5</v>
      </c>
      <c r="G305" s="2">
        <f t="shared" si="4"/>
        <v>289.79999999999995</v>
      </c>
    </row>
    <row r="306" spans="1:7" ht="18" customHeight="1">
      <c r="A306" s="7">
        <v>43861</v>
      </c>
      <c r="B306" s="526" t="s">
        <v>114</v>
      </c>
      <c r="C306" s="526" t="s">
        <v>15</v>
      </c>
      <c r="D306" t="s">
        <v>18</v>
      </c>
      <c r="E306" s="2"/>
      <c r="F306" s="2">
        <v>60</v>
      </c>
      <c r="G306" s="2">
        <f t="shared" si="4"/>
        <v>229.79999999999995</v>
      </c>
    </row>
    <row r="307" spans="1:7" ht="18" customHeight="1">
      <c r="A307" s="7">
        <v>43861</v>
      </c>
      <c r="B307" s="526" t="s">
        <v>114</v>
      </c>
      <c r="C307" s="526" t="s">
        <v>15</v>
      </c>
      <c r="D307" t="s">
        <v>19</v>
      </c>
      <c r="E307" s="2"/>
      <c r="F307" s="2">
        <v>5</v>
      </c>
      <c r="G307" s="2">
        <f t="shared" si="4"/>
        <v>224.79999999999995</v>
      </c>
    </row>
    <row r="308" spans="1:7" ht="18" customHeight="1">
      <c r="A308" s="7">
        <v>43886</v>
      </c>
      <c r="B308" s="526">
        <v>19786</v>
      </c>
      <c r="C308" s="526" t="s">
        <v>15</v>
      </c>
      <c r="D308" t="s">
        <v>16</v>
      </c>
      <c r="E308" s="2"/>
      <c r="F308" s="2">
        <v>210.1</v>
      </c>
      <c r="G308" s="2">
        <f t="shared" si="4"/>
        <v>14.69999999999996</v>
      </c>
    </row>
    <row r="309" spans="1:7" ht="18" customHeight="1">
      <c r="A309" s="7">
        <v>43886</v>
      </c>
      <c r="B309" s="526">
        <v>19786</v>
      </c>
      <c r="C309" s="526" t="s">
        <v>15</v>
      </c>
      <c r="D309" t="s">
        <v>17</v>
      </c>
      <c r="E309" s="2"/>
      <c r="F309" s="2">
        <v>14.7</v>
      </c>
      <c r="G309" s="2">
        <f t="shared" si="4"/>
        <v>-3.907985046680551E-14</v>
      </c>
    </row>
    <row r="310" spans="1:7" ht="18" customHeight="1">
      <c r="A310" s="44">
        <v>43890</v>
      </c>
      <c r="B310" s="525" t="s">
        <v>14</v>
      </c>
      <c r="C310" s="525" t="s">
        <v>20</v>
      </c>
      <c r="D310" t="s">
        <v>16</v>
      </c>
      <c r="E310" s="2">
        <v>218.1</v>
      </c>
      <c r="G310" s="2">
        <f t="shared" si="4"/>
        <v>218.09999999999997</v>
      </c>
    </row>
    <row r="311" spans="1:7" ht="18" customHeight="1">
      <c r="B311" s="526"/>
      <c r="C311" s="526"/>
      <c r="D311" t="s">
        <v>17</v>
      </c>
      <c r="E311" s="2">
        <v>15.8</v>
      </c>
      <c r="G311" s="2">
        <f t="shared" si="4"/>
        <v>233.89999999999998</v>
      </c>
    </row>
    <row r="312" spans="1:7" ht="18" customHeight="1">
      <c r="B312" s="526"/>
      <c r="C312" s="526"/>
      <c r="D312" t="s">
        <v>18</v>
      </c>
      <c r="E312" s="2">
        <v>58</v>
      </c>
      <c r="G312" s="2">
        <f t="shared" si="4"/>
        <v>291.89999999999998</v>
      </c>
    </row>
    <row r="313" spans="1:7" ht="18" customHeight="1">
      <c r="B313" s="526"/>
      <c r="C313" s="526"/>
      <c r="D313" t="s">
        <v>40</v>
      </c>
      <c r="E313" s="2">
        <v>5</v>
      </c>
      <c r="G313" s="2">
        <f t="shared" si="4"/>
        <v>296.89999999999998</v>
      </c>
    </row>
    <row r="314" spans="1:7" ht="18" customHeight="1">
      <c r="A314" s="7">
        <v>43890</v>
      </c>
      <c r="B314" s="526" t="s">
        <v>114</v>
      </c>
      <c r="C314" s="526" t="s">
        <v>20</v>
      </c>
      <c r="D314" t="s">
        <v>18</v>
      </c>
      <c r="E314" s="2"/>
      <c r="F314" s="2">
        <v>58</v>
      </c>
      <c r="G314" s="2">
        <f t="shared" si="4"/>
        <v>238.89999999999998</v>
      </c>
    </row>
    <row r="315" spans="1:7" ht="18" customHeight="1">
      <c r="A315" s="7">
        <v>43890</v>
      </c>
      <c r="B315" s="526" t="s">
        <v>114</v>
      </c>
      <c r="C315" s="526" t="s">
        <v>20</v>
      </c>
      <c r="D315" t="s">
        <v>40</v>
      </c>
      <c r="E315" s="2"/>
      <c r="F315" s="2">
        <v>5</v>
      </c>
      <c r="G315" s="2">
        <f t="shared" si="4"/>
        <v>233.89999999999998</v>
      </c>
    </row>
    <row r="316" spans="1:7" ht="18" customHeight="1">
      <c r="A316" s="7">
        <v>44032</v>
      </c>
      <c r="B316" s="526">
        <v>20090</v>
      </c>
      <c r="C316" s="526" t="s">
        <v>20</v>
      </c>
      <c r="D316" t="s">
        <v>16</v>
      </c>
      <c r="E316" s="2"/>
      <c r="F316" s="2">
        <v>218.1</v>
      </c>
      <c r="G316" s="2">
        <f t="shared" si="4"/>
        <v>15.799999999999983</v>
      </c>
    </row>
    <row r="317" spans="1:7" ht="18" customHeight="1">
      <c r="A317" s="7">
        <v>44032</v>
      </c>
      <c r="B317" s="526">
        <v>20090</v>
      </c>
      <c r="C317" s="526" t="s">
        <v>20</v>
      </c>
      <c r="D317" t="s">
        <v>17</v>
      </c>
      <c r="E317" s="2"/>
      <c r="F317" s="2">
        <v>15.8</v>
      </c>
      <c r="G317" s="2">
        <f t="shared" si="4"/>
        <v>-1.7763568394002505E-14</v>
      </c>
    </row>
    <row r="318" spans="1:7" ht="18" customHeight="1">
      <c r="A318" s="44">
        <v>43921</v>
      </c>
      <c r="B318" s="525" t="s">
        <v>14</v>
      </c>
      <c r="C318" s="525" t="s">
        <v>23</v>
      </c>
      <c r="D318" t="s">
        <v>16</v>
      </c>
      <c r="E318" s="2">
        <v>227.9</v>
      </c>
      <c r="G318" s="2">
        <f t="shared" si="4"/>
        <v>227.89999999999998</v>
      </c>
    </row>
    <row r="319" spans="1:7" ht="18" customHeight="1">
      <c r="B319" s="526"/>
      <c r="C319" s="526"/>
      <c r="D319" t="s">
        <v>17</v>
      </c>
      <c r="E319" s="2">
        <v>16</v>
      </c>
      <c r="G319" s="2">
        <f t="shared" si="4"/>
        <v>243.89999999999998</v>
      </c>
    </row>
    <row r="320" spans="1:7" ht="18" customHeight="1">
      <c r="B320" s="526"/>
      <c r="C320" s="526"/>
      <c r="D320" t="s">
        <v>18</v>
      </c>
      <c r="E320" s="2">
        <v>60</v>
      </c>
      <c r="G320" s="2">
        <f t="shared" si="4"/>
        <v>303.89999999999998</v>
      </c>
    </row>
    <row r="321" spans="1:7" ht="18" customHeight="1">
      <c r="B321" s="526"/>
      <c r="C321" s="526"/>
      <c r="D321" t="s">
        <v>40</v>
      </c>
      <c r="E321" s="2">
        <v>5</v>
      </c>
      <c r="G321" s="2">
        <f t="shared" si="4"/>
        <v>308.89999999999998</v>
      </c>
    </row>
    <row r="322" spans="1:7" ht="18" customHeight="1">
      <c r="A322" s="7">
        <v>43921</v>
      </c>
      <c r="B322" s="526" t="s">
        <v>114</v>
      </c>
      <c r="C322" s="526" t="s">
        <v>23</v>
      </c>
      <c r="D322" t="s">
        <v>18</v>
      </c>
      <c r="E322" s="2"/>
      <c r="F322" s="2">
        <v>60</v>
      </c>
      <c r="G322" s="2">
        <f t="shared" si="4"/>
        <v>248.89999999999998</v>
      </c>
    </row>
    <row r="323" spans="1:7" ht="18" customHeight="1">
      <c r="A323" s="7">
        <v>43921</v>
      </c>
      <c r="B323" s="526" t="s">
        <v>114</v>
      </c>
      <c r="C323" s="526" t="s">
        <v>23</v>
      </c>
      <c r="D323" t="s">
        <v>19</v>
      </c>
      <c r="E323" s="2"/>
      <c r="F323" s="2">
        <v>5</v>
      </c>
      <c r="G323" s="2">
        <f t="shared" si="4"/>
        <v>243.89999999999998</v>
      </c>
    </row>
    <row r="324" spans="1:7" ht="18" customHeight="1">
      <c r="A324" s="7">
        <v>44032</v>
      </c>
      <c r="B324" s="526">
        <v>20090</v>
      </c>
      <c r="C324" s="526" t="s">
        <v>23</v>
      </c>
      <c r="D324" t="s">
        <v>16</v>
      </c>
      <c r="E324" s="2"/>
      <c r="F324" s="2">
        <v>220</v>
      </c>
      <c r="G324" s="2">
        <f t="shared" si="4"/>
        <v>23.899999999999977</v>
      </c>
    </row>
    <row r="325" spans="1:7" ht="18" customHeight="1">
      <c r="A325" s="7">
        <v>44032</v>
      </c>
      <c r="B325" s="526">
        <v>20090</v>
      </c>
      <c r="C325" s="526" t="s">
        <v>23</v>
      </c>
      <c r="D325" t="s">
        <v>17</v>
      </c>
      <c r="E325" s="2"/>
      <c r="F325" s="2">
        <v>16</v>
      </c>
      <c r="G325" s="2">
        <f t="shared" si="4"/>
        <v>7.8999999999999773</v>
      </c>
    </row>
    <row r="326" spans="1:7" ht="18" customHeight="1">
      <c r="A326" s="78">
        <v>43951</v>
      </c>
      <c r="B326" s="535" t="s">
        <v>114</v>
      </c>
      <c r="C326" s="535" t="s">
        <v>23</v>
      </c>
      <c r="D326" s="48" t="s">
        <v>16</v>
      </c>
      <c r="E326" s="24"/>
      <c r="F326" s="24">
        <v>7.9</v>
      </c>
      <c r="G326" s="2">
        <f t="shared" si="4"/>
        <v>-2.3092638912203256E-14</v>
      </c>
    </row>
    <row r="327" spans="1:7" ht="18" customHeight="1">
      <c r="A327" s="44">
        <v>43951</v>
      </c>
      <c r="B327" s="525" t="s">
        <v>14</v>
      </c>
      <c r="C327" s="525" t="s">
        <v>24</v>
      </c>
      <c r="D327" t="s">
        <v>16</v>
      </c>
      <c r="E327" s="2">
        <v>236.2</v>
      </c>
      <c r="G327" s="2">
        <f t="shared" si="4"/>
        <v>236.19999999999996</v>
      </c>
    </row>
    <row r="328" spans="1:7" ht="18" customHeight="1">
      <c r="B328" s="526"/>
      <c r="C328" s="526"/>
      <c r="D328" t="s">
        <v>17</v>
      </c>
      <c r="E328" s="2">
        <v>25.4</v>
      </c>
      <c r="G328" s="2">
        <f t="shared" si="4"/>
        <v>261.59999999999997</v>
      </c>
    </row>
    <row r="329" spans="1:7" ht="18" customHeight="1">
      <c r="B329" s="526"/>
      <c r="C329" s="526"/>
      <c r="D329" t="s">
        <v>18</v>
      </c>
      <c r="E329" s="2">
        <v>60</v>
      </c>
      <c r="G329" s="2">
        <f t="shared" si="4"/>
        <v>321.59999999999997</v>
      </c>
    </row>
    <row r="330" spans="1:7" ht="18" customHeight="1">
      <c r="B330" s="526"/>
      <c r="C330" s="526"/>
      <c r="D330" t="s">
        <v>40</v>
      </c>
      <c r="E330" s="2">
        <v>5</v>
      </c>
      <c r="G330" s="2">
        <f t="shared" si="4"/>
        <v>326.59999999999997</v>
      </c>
    </row>
    <row r="331" spans="1:7" ht="18" customHeight="1">
      <c r="A331" s="7">
        <v>44032</v>
      </c>
      <c r="B331" s="526">
        <v>20090</v>
      </c>
      <c r="C331" s="526" t="s">
        <v>24</v>
      </c>
      <c r="D331" t="s">
        <v>16</v>
      </c>
      <c r="E331" s="2"/>
      <c r="F331" s="2">
        <v>219.3</v>
      </c>
      <c r="G331" s="2">
        <f t="shared" si="4"/>
        <v>107.29999999999995</v>
      </c>
    </row>
    <row r="332" spans="1:7" ht="18" customHeight="1">
      <c r="A332" s="7">
        <v>44032</v>
      </c>
      <c r="B332" s="526">
        <v>20090</v>
      </c>
      <c r="C332" s="526" t="s">
        <v>24</v>
      </c>
      <c r="D332" t="s">
        <v>17</v>
      </c>
      <c r="E332" s="2"/>
      <c r="F332" s="2">
        <v>15.8</v>
      </c>
      <c r="G332" s="2">
        <f t="shared" si="4"/>
        <v>91.499999999999957</v>
      </c>
    </row>
    <row r="333" spans="1:7" ht="18" customHeight="1">
      <c r="A333" s="7">
        <v>44032</v>
      </c>
      <c r="B333" s="526">
        <v>20090</v>
      </c>
      <c r="C333" s="526" t="s">
        <v>24</v>
      </c>
      <c r="D333" t="s">
        <v>18</v>
      </c>
      <c r="E333" s="2"/>
      <c r="F333" s="2">
        <v>60</v>
      </c>
      <c r="G333" s="2">
        <f t="shared" si="4"/>
        <v>31.499999999999957</v>
      </c>
    </row>
    <row r="334" spans="1:7" ht="18" customHeight="1">
      <c r="A334" s="7">
        <v>44032</v>
      </c>
      <c r="B334" s="526">
        <v>20090</v>
      </c>
      <c r="C334" s="526" t="s">
        <v>24</v>
      </c>
      <c r="D334" t="s">
        <v>40</v>
      </c>
      <c r="E334" s="2"/>
      <c r="F334" s="2">
        <v>5</v>
      </c>
      <c r="G334" s="2">
        <f t="shared" si="4"/>
        <v>26.499999999999957</v>
      </c>
    </row>
    <row r="335" spans="1:7" ht="18" customHeight="1">
      <c r="A335" s="78">
        <v>43951</v>
      </c>
      <c r="B335" s="535" t="s">
        <v>114</v>
      </c>
      <c r="C335" s="535" t="s">
        <v>24</v>
      </c>
      <c r="D335" s="48" t="s">
        <v>16</v>
      </c>
      <c r="E335" s="24"/>
      <c r="F335" s="24">
        <v>16.899999999999999</v>
      </c>
      <c r="G335" s="2">
        <f t="shared" si="4"/>
        <v>9.5999999999999588</v>
      </c>
    </row>
    <row r="336" spans="1:7" ht="18" customHeight="1">
      <c r="A336" s="78">
        <v>43951</v>
      </c>
      <c r="B336" s="535" t="s">
        <v>114</v>
      </c>
      <c r="C336" s="535" t="s">
        <v>24</v>
      </c>
      <c r="D336" s="48" t="s">
        <v>17</v>
      </c>
      <c r="E336" s="24"/>
      <c r="F336" s="24">
        <v>9.6</v>
      </c>
      <c r="G336" s="2">
        <f t="shared" si="4"/>
        <v>-4.0856207306205761E-14</v>
      </c>
    </row>
    <row r="337" spans="1:7" ht="18" customHeight="1">
      <c r="A337" s="52">
        <v>43982</v>
      </c>
      <c r="B337" s="53" t="s">
        <v>14</v>
      </c>
      <c r="C337" s="53" t="s">
        <v>25</v>
      </c>
      <c r="D337" t="s">
        <v>16</v>
      </c>
      <c r="E337" s="2">
        <v>219.5</v>
      </c>
      <c r="G337" s="2">
        <f t="shared" si="4"/>
        <v>219.49999999999997</v>
      </c>
    </row>
    <row r="338" spans="1:7" ht="18" customHeight="1">
      <c r="B338" s="526"/>
      <c r="C338" s="526"/>
      <c r="D338" t="s">
        <v>17</v>
      </c>
      <c r="E338" s="2">
        <v>6.6</v>
      </c>
      <c r="G338" s="2">
        <f t="shared" si="4"/>
        <v>226.09999999999997</v>
      </c>
    </row>
    <row r="339" spans="1:7" ht="18" customHeight="1">
      <c r="B339" s="526"/>
      <c r="C339" s="526"/>
      <c r="D339" t="s">
        <v>18</v>
      </c>
      <c r="E339" s="2">
        <v>60</v>
      </c>
      <c r="G339" s="2">
        <f t="shared" si="4"/>
        <v>286.09999999999997</v>
      </c>
    </row>
    <row r="340" spans="1:7" ht="18" customHeight="1">
      <c r="B340" s="526"/>
      <c r="C340" s="526"/>
      <c r="D340" t="s">
        <v>40</v>
      </c>
      <c r="E340" s="2">
        <v>5</v>
      </c>
      <c r="G340" s="2">
        <f t="shared" ref="G340:G341" si="5">+G339+E340-F340</f>
        <v>291.09999999999997</v>
      </c>
    </row>
    <row r="341" spans="1:7" ht="18" customHeight="1">
      <c r="A341" s="7">
        <v>43982</v>
      </c>
      <c r="B341" s="526" t="s">
        <v>114</v>
      </c>
      <c r="C341" s="526" t="s">
        <v>25</v>
      </c>
      <c r="D341" t="s">
        <v>48</v>
      </c>
      <c r="E341" s="2"/>
      <c r="F341" s="2">
        <v>30</v>
      </c>
      <c r="G341" s="2">
        <f t="shared" si="5"/>
        <v>261.09999999999997</v>
      </c>
    </row>
    <row r="342" spans="1:7" ht="18" customHeight="1">
      <c r="A342" s="7">
        <v>44032</v>
      </c>
      <c r="B342" s="526">
        <v>20091</v>
      </c>
      <c r="C342" s="526" t="s">
        <v>25</v>
      </c>
      <c r="D342" t="s">
        <v>48</v>
      </c>
      <c r="E342" s="2"/>
      <c r="F342" s="2">
        <v>30</v>
      </c>
      <c r="G342" s="2">
        <f t="shared" ref="G342:G407" si="6">+G341+E342-F342</f>
        <v>231.09999999999997</v>
      </c>
    </row>
    <row r="343" spans="1:7" ht="18" customHeight="1">
      <c r="A343" s="7">
        <v>44032</v>
      </c>
      <c r="B343" s="526">
        <v>20091</v>
      </c>
      <c r="C343" s="526" t="s">
        <v>25</v>
      </c>
      <c r="D343" t="s">
        <v>40</v>
      </c>
      <c r="E343" s="2"/>
      <c r="F343" s="2">
        <v>5</v>
      </c>
      <c r="G343" s="2">
        <f t="shared" si="6"/>
        <v>226.09999999999997</v>
      </c>
    </row>
    <row r="344" spans="1:7" ht="18" customHeight="1">
      <c r="A344" s="7">
        <v>44063</v>
      </c>
      <c r="B344" s="526">
        <v>20214</v>
      </c>
      <c r="C344" s="526" t="s">
        <v>25</v>
      </c>
      <c r="D344" t="s">
        <v>16</v>
      </c>
      <c r="E344" s="2"/>
      <c r="F344" s="2">
        <v>219.5</v>
      </c>
      <c r="G344" s="2">
        <f t="shared" si="6"/>
        <v>6.5999999999999659</v>
      </c>
    </row>
    <row r="345" spans="1:7" ht="18" customHeight="1">
      <c r="A345" s="7">
        <v>44063</v>
      </c>
      <c r="B345" s="526">
        <v>20214</v>
      </c>
      <c r="C345" s="526" t="s">
        <v>25</v>
      </c>
      <c r="D345" t="s">
        <v>17</v>
      </c>
      <c r="E345" s="2"/>
      <c r="F345" s="2">
        <v>6.6</v>
      </c>
      <c r="G345" s="2">
        <f t="shared" si="6"/>
        <v>-3.3750779948604759E-14</v>
      </c>
    </row>
    <row r="346" spans="1:7" ht="18" customHeight="1">
      <c r="A346" s="44">
        <v>44012</v>
      </c>
      <c r="B346" s="525" t="s">
        <v>14</v>
      </c>
      <c r="C346" s="525" t="s">
        <v>26</v>
      </c>
      <c r="D346" t="s">
        <v>16</v>
      </c>
      <c r="E346" s="2">
        <v>194.1</v>
      </c>
      <c r="G346" s="2">
        <f t="shared" si="6"/>
        <v>194.09999999999997</v>
      </c>
    </row>
    <row r="347" spans="1:7" ht="18" customHeight="1">
      <c r="B347" s="526"/>
      <c r="C347" s="526"/>
      <c r="D347" t="s">
        <v>17</v>
      </c>
      <c r="E347" s="2">
        <v>13.7</v>
      </c>
      <c r="G347" s="2">
        <f t="shared" si="6"/>
        <v>207.79999999999995</v>
      </c>
    </row>
    <row r="348" spans="1:7" ht="18" customHeight="1">
      <c r="B348" s="526"/>
      <c r="C348" s="526"/>
      <c r="D348" t="s">
        <v>18</v>
      </c>
      <c r="E348" s="2">
        <v>60</v>
      </c>
      <c r="G348" s="2">
        <f t="shared" si="6"/>
        <v>267.79999999999995</v>
      </c>
    </row>
    <row r="349" spans="1:7" ht="18" customHeight="1">
      <c r="B349" s="526"/>
      <c r="C349" s="526"/>
      <c r="D349" t="s">
        <v>40</v>
      </c>
      <c r="E349" s="2">
        <v>5</v>
      </c>
      <c r="G349" s="2">
        <f t="shared" si="6"/>
        <v>272.79999999999995</v>
      </c>
    </row>
    <row r="350" spans="1:7" ht="18" customHeight="1">
      <c r="A350" s="7">
        <v>44063</v>
      </c>
      <c r="B350" s="526">
        <v>20214</v>
      </c>
      <c r="C350" s="526" t="s">
        <v>26</v>
      </c>
      <c r="D350" t="s">
        <v>16</v>
      </c>
      <c r="E350" s="2"/>
      <c r="F350" s="2">
        <v>194</v>
      </c>
      <c r="G350" s="2">
        <f t="shared" si="6"/>
        <v>78.799999999999955</v>
      </c>
    </row>
    <row r="351" spans="1:7" ht="18" customHeight="1">
      <c r="A351" s="7">
        <v>44063</v>
      </c>
      <c r="B351" s="526">
        <v>20214</v>
      </c>
      <c r="C351" s="526" t="s">
        <v>26</v>
      </c>
      <c r="D351" t="s">
        <v>17</v>
      </c>
      <c r="E351" s="2"/>
      <c r="F351" s="2">
        <v>13.7</v>
      </c>
      <c r="G351" s="2">
        <f t="shared" si="6"/>
        <v>65.099999999999952</v>
      </c>
    </row>
    <row r="352" spans="1:7" ht="18" customHeight="1">
      <c r="A352" s="7">
        <v>44063</v>
      </c>
      <c r="B352" s="526">
        <v>20214</v>
      </c>
      <c r="C352" s="526" t="s">
        <v>26</v>
      </c>
      <c r="D352" t="s">
        <v>18</v>
      </c>
      <c r="E352" s="2"/>
      <c r="F352" s="2">
        <v>60</v>
      </c>
      <c r="G352" s="2">
        <f t="shared" si="6"/>
        <v>5.0999999999999517</v>
      </c>
    </row>
    <row r="353" spans="1:7" ht="18" customHeight="1">
      <c r="A353" s="7">
        <v>44063</v>
      </c>
      <c r="B353" s="526">
        <v>20214</v>
      </c>
      <c r="C353" s="526" t="s">
        <v>26</v>
      </c>
      <c r="D353" t="s">
        <v>40</v>
      </c>
      <c r="E353" s="2"/>
      <c r="F353" s="2">
        <v>5</v>
      </c>
      <c r="G353" s="2">
        <f t="shared" si="6"/>
        <v>9.9999999999951683E-2</v>
      </c>
    </row>
    <row r="354" spans="1:7" ht="18" customHeight="1">
      <c r="A354" s="78">
        <v>43951</v>
      </c>
      <c r="B354" s="535" t="s">
        <v>114</v>
      </c>
      <c r="C354" s="535" t="s">
        <v>26</v>
      </c>
      <c r="D354" s="48" t="s">
        <v>16</v>
      </c>
      <c r="E354" s="24"/>
      <c r="F354" s="24">
        <v>0.1</v>
      </c>
      <c r="G354" s="2">
        <f t="shared" si="6"/>
        <v>-4.8322457146809938E-14</v>
      </c>
    </row>
    <row r="355" spans="1:7" ht="18" customHeight="1">
      <c r="A355" s="44">
        <v>44043</v>
      </c>
      <c r="B355" s="525" t="s">
        <v>14</v>
      </c>
      <c r="C355" s="525" t="s">
        <v>27</v>
      </c>
      <c r="D355" t="s">
        <v>16</v>
      </c>
      <c r="E355" s="2">
        <v>85.4</v>
      </c>
      <c r="G355" s="2">
        <f t="shared" si="6"/>
        <v>85.399999999999963</v>
      </c>
    </row>
    <row r="356" spans="1:7" ht="18" customHeight="1">
      <c r="B356" s="526"/>
      <c r="C356" s="526"/>
      <c r="D356" t="s">
        <v>17</v>
      </c>
      <c r="E356" s="2">
        <v>11.2</v>
      </c>
      <c r="G356" s="2">
        <f t="shared" si="6"/>
        <v>96.599999999999966</v>
      </c>
    </row>
    <row r="357" spans="1:7" ht="18" customHeight="1">
      <c r="B357" s="526"/>
      <c r="C357" s="526"/>
      <c r="D357" t="s">
        <v>18</v>
      </c>
      <c r="E357" s="2">
        <v>60</v>
      </c>
      <c r="G357" s="2">
        <f t="shared" si="6"/>
        <v>156.59999999999997</v>
      </c>
    </row>
    <row r="358" spans="1:7" ht="18" customHeight="1">
      <c r="B358" s="526"/>
      <c r="C358" s="526"/>
      <c r="D358" t="s">
        <v>40</v>
      </c>
      <c r="E358" s="2">
        <v>5</v>
      </c>
      <c r="G358" s="2">
        <f t="shared" si="6"/>
        <v>161.59999999999997</v>
      </c>
    </row>
    <row r="359" spans="1:7" ht="18" customHeight="1">
      <c r="A359" s="7">
        <v>44106</v>
      </c>
      <c r="B359" s="526">
        <v>20347</v>
      </c>
      <c r="C359" s="526" t="s">
        <v>27</v>
      </c>
      <c r="D359" t="s">
        <v>16</v>
      </c>
      <c r="E359" s="2"/>
      <c r="F359" s="2">
        <v>85.4</v>
      </c>
      <c r="G359" s="2">
        <f t="shared" si="6"/>
        <v>76.19999999999996</v>
      </c>
    </row>
    <row r="360" spans="1:7" ht="18" customHeight="1">
      <c r="A360" s="7">
        <v>44106</v>
      </c>
      <c r="B360" s="526">
        <v>20347</v>
      </c>
      <c r="C360" s="526" t="s">
        <v>27</v>
      </c>
      <c r="D360" t="s">
        <v>17</v>
      </c>
      <c r="E360" s="2"/>
      <c r="F360" s="2">
        <v>11.2</v>
      </c>
      <c r="G360" s="2">
        <f t="shared" si="6"/>
        <v>64.999999999999957</v>
      </c>
    </row>
    <row r="361" spans="1:7">
      <c r="A361" s="7">
        <v>44063</v>
      </c>
      <c r="B361" s="526">
        <v>20214</v>
      </c>
      <c r="C361" s="526" t="s">
        <v>27</v>
      </c>
      <c r="D361" t="s">
        <v>48</v>
      </c>
      <c r="F361" s="2">
        <v>60</v>
      </c>
      <c r="G361" s="2">
        <f t="shared" si="6"/>
        <v>4.9999999999999574</v>
      </c>
    </row>
    <row r="362" spans="1:7">
      <c r="A362" s="7">
        <v>44063</v>
      </c>
      <c r="B362" s="526">
        <v>20214</v>
      </c>
      <c r="C362" s="526" t="s">
        <v>27</v>
      </c>
      <c r="D362" t="s">
        <v>40</v>
      </c>
      <c r="F362" s="2">
        <v>5</v>
      </c>
      <c r="G362" s="2">
        <f t="shared" si="6"/>
        <v>-4.2632564145606011E-14</v>
      </c>
    </row>
    <row r="363" spans="1:7">
      <c r="A363" s="44">
        <v>44074</v>
      </c>
      <c r="B363" s="525" t="s">
        <v>14</v>
      </c>
      <c r="C363" s="525" t="s">
        <v>28</v>
      </c>
      <c r="D363" t="s">
        <v>16</v>
      </c>
      <c r="E363" s="2">
        <v>155.4</v>
      </c>
      <c r="G363" s="2">
        <f t="shared" si="6"/>
        <v>155.39999999999998</v>
      </c>
    </row>
    <row r="364" spans="1:7">
      <c r="B364" s="526"/>
      <c r="C364" s="526"/>
      <c r="D364" t="s">
        <v>17</v>
      </c>
      <c r="E364" s="2">
        <v>14.6</v>
      </c>
      <c r="G364" s="2">
        <f t="shared" si="6"/>
        <v>169.99999999999997</v>
      </c>
    </row>
    <row r="365" spans="1:7">
      <c r="B365" s="526"/>
      <c r="C365" s="526"/>
      <c r="D365" t="s">
        <v>18</v>
      </c>
      <c r="E365" s="2">
        <v>60</v>
      </c>
      <c r="G365" s="2">
        <f t="shared" si="6"/>
        <v>229.99999999999997</v>
      </c>
    </row>
    <row r="366" spans="1:7">
      <c r="B366" s="526"/>
      <c r="C366" s="526"/>
      <c r="D366" t="s">
        <v>40</v>
      </c>
      <c r="E366" s="2">
        <v>5</v>
      </c>
      <c r="G366" s="2">
        <f t="shared" si="6"/>
        <v>234.99999999999997</v>
      </c>
    </row>
    <row r="367" spans="1:7">
      <c r="B367" s="526"/>
      <c r="C367" s="526"/>
      <c r="D367" t="s">
        <v>45</v>
      </c>
      <c r="E367" s="2">
        <v>15</v>
      </c>
      <c r="G367" s="2">
        <f t="shared" si="6"/>
        <v>249.99999999999997</v>
      </c>
    </row>
    <row r="368" spans="1:7">
      <c r="A368" s="7">
        <v>44074</v>
      </c>
      <c r="B368" s="526" t="s">
        <v>114</v>
      </c>
      <c r="C368" s="526" t="s">
        <v>28</v>
      </c>
      <c r="D368" t="s">
        <v>18</v>
      </c>
      <c r="E368" s="2"/>
      <c r="F368" s="2">
        <v>60</v>
      </c>
      <c r="G368" s="2">
        <f t="shared" si="6"/>
        <v>189.99999999999997</v>
      </c>
    </row>
    <row r="369" spans="1:7">
      <c r="A369" s="7">
        <v>44074</v>
      </c>
      <c r="B369" s="526" t="s">
        <v>114</v>
      </c>
      <c r="C369" s="526" t="s">
        <v>28</v>
      </c>
      <c r="D369" t="s">
        <v>40</v>
      </c>
      <c r="E369" s="2"/>
      <c r="F369" s="2">
        <v>5</v>
      </c>
      <c r="G369" s="2">
        <f t="shared" si="6"/>
        <v>184.99999999999997</v>
      </c>
    </row>
    <row r="370" spans="1:7">
      <c r="A370" s="7">
        <v>44128</v>
      </c>
      <c r="B370" s="526">
        <v>20519</v>
      </c>
      <c r="C370" s="526" t="s">
        <v>28</v>
      </c>
      <c r="D370" t="s">
        <v>16</v>
      </c>
      <c r="E370" s="2"/>
      <c r="F370" s="2">
        <v>155.4</v>
      </c>
      <c r="G370" s="2">
        <f t="shared" si="6"/>
        <v>29.599999999999966</v>
      </c>
    </row>
    <row r="371" spans="1:7">
      <c r="A371" s="7">
        <v>44128</v>
      </c>
      <c r="B371" s="526">
        <v>20519</v>
      </c>
      <c r="C371" s="526" t="s">
        <v>28</v>
      </c>
      <c r="D371" t="s">
        <v>17</v>
      </c>
      <c r="E371" s="2"/>
      <c r="F371" s="2">
        <v>14.6</v>
      </c>
      <c r="G371" s="2">
        <f t="shared" si="6"/>
        <v>14.999999999999966</v>
      </c>
    </row>
    <row r="372" spans="1:7">
      <c r="A372" s="78">
        <v>43951</v>
      </c>
      <c r="B372" s="535" t="s">
        <v>114</v>
      </c>
      <c r="C372" s="535" t="s">
        <v>28</v>
      </c>
      <c r="D372" s="48" t="s">
        <v>45</v>
      </c>
      <c r="E372" s="24"/>
      <c r="F372" s="24">
        <v>15</v>
      </c>
      <c r="G372" s="2">
        <f t="shared" si="6"/>
        <v>-3.3750779948604759E-14</v>
      </c>
    </row>
    <row r="373" spans="1:7">
      <c r="A373" s="44">
        <v>44104</v>
      </c>
      <c r="B373" s="525" t="s">
        <v>14</v>
      </c>
      <c r="C373" s="525" t="s">
        <v>29</v>
      </c>
      <c r="D373" t="s">
        <v>16</v>
      </c>
      <c r="E373" s="2">
        <v>159.4</v>
      </c>
      <c r="G373" s="2">
        <f t="shared" si="6"/>
        <v>159.39999999999998</v>
      </c>
    </row>
    <row r="374" spans="1:7">
      <c r="B374" s="526"/>
      <c r="C374" s="526"/>
      <c r="D374" t="s">
        <v>17</v>
      </c>
      <c r="E374" s="2">
        <v>16.899999999999999</v>
      </c>
      <c r="G374" s="2">
        <f t="shared" si="6"/>
        <v>176.29999999999998</v>
      </c>
    </row>
    <row r="375" spans="1:7">
      <c r="B375" s="526"/>
      <c r="C375" s="526"/>
      <c r="D375" t="s">
        <v>18</v>
      </c>
      <c r="E375" s="2">
        <v>60</v>
      </c>
      <c r="G375" s="2">
        <f t="shared" si="6"/>
        <v>236.29999999999998</v>
      </c>
    </row>
    <row r="376" spans="1:7">
      <c r="B376" s="526"/>
      <c r="C376" s="526"/>
      <c r="D376" t="s">
        <v>40</v>
      </c>
      <c r="E376" s="2">
        <v>5</v>
      </c>
      <c r="G376" s="2">
        <f t="shared" si="6"/>
        <v>241.29999999999998</v>
      </c>
    </row>
    <row r="377" spans="1:7">
      <c r="B377" s="526"/>
      <c r="C377" s="526"/>
      <c r="D377" t="s">
        <v>45</v>
      </c>
      <c r="E377" s="2">
        <v>8.5</v>
      </c>
      <c r="G377" s="2">
        <f t="shared" si="6"/>
        <v>249.79999999999998</v>
      </c>
    </row>
    <row r="378" spans="1:7">
      <c r="A378" s="7">
        <v>44104</v>
      </c>
      <c r="B378" s="526" t="s">
        <v>114</v>
      </c>
      <c r="C378" s="526" t="s">
        <v>29</v>
      </c>
      <c r="D378" t="s">
        <v>18</v>
      </c>
      <c r="E378" s="2"/>
      <c r="F378" s="2">
        <v>60</v>
      </c>
      <c r="G378" s="2">
        <f t="shared" si="6"/>
        <v>189.79999999999998</v>
      </c>
    </row>
    <row r="379" spans="1:7">
      <c r="A379" s="7">
        <v>44104</v>
      </c>
      <c r="B379" s="526" t="s">
        <v>114</v>
      </c>
      <c r="C379" s="526" t="s">
        <v>29</v>
      </c>
      <c r="D379" t="s">
        <v>19</v>
      </c>
      <c r="E379" s="2"/>
      <c r="F379" s="2">
        <v>5</v>
      </c>
      <c r="G379" s="2">
        <f t="shared" si="6"/>
        <v>184.79999999999998</v>
      </c>
    </row>
    <row r="380" spans="1:7">
      <c r="A380" s="78">
        <v>43951</v>
      </c>
      <c r="B380" s="535" t="s">
        <v>114</v>
      </c>
      <c r="C380" s="535" t="s">
        <v>29</v>
      </c>
      <c r="D380" s="48" t="s">
        <v>45</v>
      </c>
      <c r="E380" s="24"/>
      <c r="F380" s="24">
        <v>8.5</v>
      </c>
      <c r="G380" s="2">
        <f t="shared" si="6"/>
        <v>176.29999999999998</v>
      </c>
    </row>
    <row r="381" spans="1:7">
      <c r="A381" s="7">
        <v>44170</v>
      </c>
      <c r="B381" s="526">
        <v>20959</v>
      </c>
      <c r="C381" s="526" t="s">
        <v>29</v>
      </c>
      <c r="D381" t="s">
        <v>16</v>
      </c>
      <c r="E381" s="79"/>
      <c r="F381" s="79">
        <v>159.4</v>
      </c>
      <c r="G381" s="2">
        <f t="shared" si="6"/>
        <v>16.899999999999977</v>
      </c>
    </row>
    <row r="382" spans="1:7">
      <c r="A382" s="7">
        <v>44170</v>
      </c>
      <c r="B382" s="526">
        <v>20959</v>
      </c>
      <c r="C382" s="526" t="s">
        <v>29</v>
      </c>
      <c r="D382" t="s">
        <v>17</v>
      </c>
      <c r="E382" s="79"/>
      <c r="F382" s="79">
        <v>16.899999999999999</v>
      </c>
      <c r="G382" s="2">
        <f t="shared" si="6"/>
        <v>0</v>
      </c>
    </row>
    <row r="383" spans="1:7">
      <c r="A383" s="44">
        <v>44135</v>
      </c>
      <c r="B383" s="525" t="s">
        <v>14</v>
      </c>
      <c r="C383" s="525" t="s">
        <v>30</v>
      </c>
      <c r="D383" t="s">
        <v>16</v>
      </c>
      <c r="E383" s="2">
        <v>186.9</v>
      </c>
      <c r="G383" s="2">
        <f t="shared" si="6"/>
        <v>186.9</v>
      </c>
    </row>
    <row r="384" spans="1:7">
      <c r="B384" s="526"/>
      <c r="C384" s="526"/>
      <c r="D384" t="s">
        <v>17</v>
      </c>
      <c r="E384" s="2">
        <v>17.899999999999999</v>
      </c>
      <c r="G384" s="2">
        <f t="shared" si="6"/>
        <v>204.8</v>
      </c>
    </row>
    <row r="385" spans="1:12">
      <c r="B385" s="526"/>
      <c r="C385" s="526"/>
      <c r="D385" t="s">
        <v>18</v>
      </c>
      <c r="E385" s="2">
        <v>60</v>
      </c>
      <c r="G385" s="2">
        <f t="shared" si="6"/>
        <v>264.8</v>
      </c>
    </row>
    <row r="386" spans="1:12" ht="18.75" customHeight="1">
      <c r="B386" s="526"/>
      <c r="C386" s="526"/>
      <c r="D386" t="s">
        <v>40</v>
      </c>
      <c r="E386" s="2">
        <v>5</v>
      </c>
      <c r="G386" s="2">
        <f t="shared" si="6"/>
        <v>269.8</v>
      </c>
      <c r="H386" s="563"/>
      <c r="I386" s="563"/>
      <c r="J386" s="563"/>
      <c r="K386" s="563"/>
      <c r="L386" s="563"/>
    </row>
    <row r="387" spans="1:12" ht="18.75" customHeight="1">
      <c r="B387" s="526"/>
      <c r="C387" s="526"/>
      <c r="D387" s="67" t="s">
        <v>46</v>
      </c>
      <c r="E387" s="2">
        <v>10</v>
      </c>
      <c r="G387" s="2">
        <f t="shared" si="6"/>
        <v>279.8</v>
      </c>
      <c r="H387" s="563"/>
      <c r="I387" s="563"/>
      <c r="J387" s="563"/>
      <c r="K387" s="563"/>
      <c r="L387" s="563"/>
    </row>
    <row r="388" spans="1:12" ht="18.75" customHeight="1">
      <c r="B388" s="526"/>
      <c r="C388" s="526"/>
      <c r="D388" s="67" t="s">
        <v>47</v>
      </c>
      <c r="E388" s="2">
        <v>10</v>
      </c>
      <c r="G388" s="2">
        <f t="shared" si="6"/>
        <v>289.8</v>
      </c>
      <c r="H388" s="563"/>
      <c r="I388" s="563"/>
      <c r="J388" s="563"/>
      <c r="K388" s="563"/>
      <c r="L388" s="563"/>
    </row>
    <row r="389" spans="1:12">
      <c r="A389" s="7">
        <v>44135</v>
      </c>
      <c r="B389" s="526" t="s">
        <v>114</v>
      </c>
      <c r="C389" s="526" t="s">
        <v>30</v>
      </c>
      <c r="D389" t="s">
        <v>18</v>
      </c>
      <c r="E389" s="2"/>
      <c r="F389" s="2">
        <v>60</v>
      </c>
      <c r="G389" s="2">
        <f t="shared" si="6"/>
        <v>229.8</v>
      </c>
      <c r="H389" s="563"/>
      <c r="I389" s="563"/>
      <c r="J389" s="563"/>
      <c r="K389" s="563"/>
      <c r="L389" s="563"/>
    </row>
    <row r="390" spans="1:12">
      <c r="A390" s="7">
        <v>44135</v>
      </c>
      <c r="B390" s="526" t="s">
        <v>114</v>
      </c>
      <c r="C390" s="526" t="s">
        <v>30</v>
      </c>
      <c r="D390" t="s">
        <v>19</v>
      </c>
      <c r="E390" s="2"/>
      <c r="F390" s="2">
        <v>5</v>
      </c>
      <c r="G390" s="2">
        <f t="shared" si="6"/>
        <v>224.8</v>
      </c>
    </row>
    <row r="391" spans="1:12">
      <c r="A391" s="7">
        <v>44181</v>
      </c>
      <c r="B391" s="526">
        <v>21090</v>
      </c>
      <c r="C391" s="526" t="s">
        <v>30</v>
      </c>
      <c r="D391" t="s">
        <v>16</v>
      </c>
      <c r="E391" s="2"/>
      <c r="F391" s="2">
        <v>186.9</v>
      </c>
      <c r="G391" s="2">
        <f t="shared" si="6"/>
        <v>37.900000000000006</v>
      </c>
    </row>
    <row r="392" spans="1:12">
      <c r="A392" s="7">
        <v>44181</v>
      </c>
      <c r="B392" s="526">
        <v>21090</v>
      </c>
      <c r="C392" s="526" t="s">
        <v>30</v>
      </c>
      <c r="D392" t="s">
        <v>17</v>
      </c>
      <c r="E392" s="2"/>
      <c r="F392" s="2">
        <v>17.899999999999999</v>
      </c>
      <c r="G392" s="2">
        <f t="shared" si="6"/>
        <v>20.000000000000007</v>
      </c>
    </row>
    <row r="393" spans="1:12">
      <c r="A393" s="7">
        <v>44362</v>
      </c>
      <c r="B393" s="526">
        <v>22814</v>
      </c>
      <c r="C393" s="526" t="s">
        <v>30</v>
      </c>
      <c r="D393" s="67" t="s">
        <v>46</v>
      </c>
      <c r="E393" s="2"/>
      <c r="F393" s="2">
        <v>10</v>
      </c>
      <c r="G393" s="2">
        <f t="shared" si="6"/>
        <v>10.000000000000007</v>
      </c>
    </row>
    <row r="394" spans="1:12">
      <c r="A394" s="7">
        <v>44362</v>
      </c>
      <c r="B394" s="526">
        <v>22814</v>
      </c>
      <c r="C394" s="526" t="s">
        <v>30</v>
      </c>
      <c r="D394" s="67" t="s">
        <v>47</v>
      </c>
      <c r="E394" s="2"/>
      <c r="F394" s="2">
        <v>10</v>
      </c>
      <c r="G394" s="2">
        <f t="shared" si="6"/>
        <v>0</v>
      </c>
    </row>
    <row r="395" spans="1:12">
      <c r="A395" s="44">
        <v>44165</v>
      </c>
      <c r="B395" s="525" t="s">
        <v>14</v>
      </c>
      <c r="C395" s="525" t="s">
        <v>33</v>
      </c>
      <c r="D395" t="s">
        <v>16</v>
      </c>
      <c r="E395" s="2">
        <v>177.3</v>
      </c>
      <c r="G395" s="2">
        <f t="shared" si="6"/>
        <v>177.3</v>
      </c>
    </row>
    <row r="396" spans="1:12">
      <c r="B396" s="526"/>
      <c r="C396" s="526"/>
      <c r="D396" t="s">
        <v>17</v>
      </c>
      <c r="E396" s="2">
        <v>18.399999999999999</v>
      </c>
      <c r="G396" s="2">
        <f t="shared" si="6"/>
        <v>195.70000000000002</v>
      </c>
    </row>
    <row r="397" spans="1:12">
      <c r="B397" s="526"/>
      <c r="C397" s="526"/>
      <c r="D397" t="s">
        <v>48</v>
      </c>
      <c r="E397" s="2">
        <v>60</v>
      </c>
      <c r="G397" s="2">
        <f t="shared" si="6"/>
        <v>255.70000000000002</v>
      </c>
    </row>
    <row r="398" spans="1:12">
      <c r="B398" s="526"/>
      <c r="C398" s="526"/>
      <c r="D398" t="s">
        <v>40</v>
      </c>
      <c r="E398" s="2">
        <v>5</v>
      </c>
      <c r="G398" s="2">
        <f t="shared" si="6"/>
        <v>260.70000000000005</v>
      </c>
    </row>
    <row r="399" spans="1:12">
      <c r="A399" s="7">
        <v>44043</v>
      </c>
      <c r="B399" s="526" t="s">
        <v>114</v>
      </c>
      <c r="C399" s="526" t="s">
        <v>33</v>
      </c>
      <c r="D399" t="s">
        <v>48</v>
      </c>
      <c r="E399" s="2"/>
      <c r="F399" s="2">
        <v>60</v>
      </c>
      <c r="G399" s="2">
        <f t="shared" si="6"/>
        <v>200.70000000000005</v>
      </c>
    </row>
    <row r="400" spans="1:12">
      <c r="A400" s="7">
        <v>44043</v>
      </c>
      <c r="B400" s="526" t="s">
        <v>114</v>
      </c>
      <c r="C400" s="526" t="s">
        <v>33</v>
      </c>
      <c r="D400" t="s">
        <v>40</v>
      </c>
      <c r="E400" s="2"/>
      <c r="F400" s="2">
        <v>5</v>
      </c>
      <c r="G400" s="2">
        <f t="shared" si="6"/>
        <v>195.70000000000005</v>
      </c>
    </row>
    <row r="401" spans="1:7">
      <c r="A401" s="7">
        <v>43951</v>
      </c>
      <c r="B401" s="526" t="s">
        <v>114</v>
      </c>
      <c r="C401" s="526" t="s">
        <v>33</v>
      </c>
      <c r="D401" t="s">
        <v>16</v>
      </c>
      <c r="E401" s="2"/>
      <c r="F401" s="2">
        <v>7</v>
      </c>
      <c r="G401" s="2">
        <f t="shared" si="6"/>
        <v>188.70000000000005</v>
      </c>
    </row>
    <row r="402" spans="1:7">
      <c r="A402" s="7">
        <v>44187</v>
      </c>
      <c r="B402" s="526">
        <v>21180</v>
      </c>
      <c r="C402" s="526" t="s">
        <v>33</v>
      </c>
      <c r="D402" t="s">
        <v>16</v>
      </c>
      <c r="E402" s="2"/>
      <c r="F402" s="2">
        <v>170.3</v>
      </c>
      <c r="G402" s="2">
        <f t="shared" si="6"/>
        <v>18.400000000000034</v>
      </c>
    </row>
    <row r="403" spans="1:7">
      <c r="A403" s="7">
        <v>44187</v>
      </c>
      <c r="B403" s="526">
        <v>21180</v>
      </c>
      <c r="C403" s="526" t="s">
        <v>33</v>
      </c>
      <c r="D403" t="s">
        <v>17</v>
      </c>
      <c r="E403" s="2"/>
      <c r="F403" s="2">
        <v>18.399999999999999</v>
      </c>
      <c r="G403" s="2">
        <f t="shared" si="6"/>
        <v>3.5527136788005009E-14</v>
      </c>
    </row>
    <row r="404" spans="1:7">
      <c r="A404" s="44">
        <v>44196</v>
      </c>
      <c r="B404" s="525" t="s">
        <v>14</v>
      </c>
      <c r="C404" s="525" t="s">
        <v>34</v>
      </c>
      <c r="D404" t="s">
        <v>16</v>
      </c>
      <c r="E404" s="80">
        <v>202.8</v>
      </c>
      <c r="G404" s="2">
        <f t="shared" si="6"/>
        <v>202.80000000000004</v>
      </c>
    </row>
    <row r="405" spans="1:7">
      <c r="B405" s="526"/>
      <c r="C405" s="526"/>
      <c r="D405" t="s">
        <v>17</v>
      </c>
      <c r="E405" s="80">
        <v>16.3</v>
      </c>
      <c r="G405" s="2">
        <f t="shared" si="6"/>
        <v>219.10000000000005</v>
      </c>
    </row>
    <row r="406" spans="1:7">
      <c r="B406" s="526"/>
      <c r="C406" s="526"/>
      <c r="D406" t="s">
        <v>48</v>
      </c>
      <c r="E406" s="80">
        <v>60</v>
      </c>
      <c r="G406" s="2">
        <f t="shared" si="6"/>
        <v>279.10000000000002</v>
      </c>
    </row>
    <row r="407" spans="1:7">
      <c r="B407" s="526"/>
      <c r="C407" s="526"/>
      <c r="D407" t="s">
        <v>40</v>
      </c>
      <c r="E407" s="80">
        <v>5</v>
      </c>
      <c r="G407" s="2">
        <f t="shared" si="6"/>
        <v>284.10000000000002</v>
      </c>
    </row>
    <row r="408" spans="1:7">
      <c r="A408" s="86">
        <v>44196</v>
      </c>
      <c r="B408" s="526" t="s">
        <v>114</v>
      </c>
      <c r="C408" s="526" t="s">
        <v>34</v>
      </c>
      <c r="D408" t="s">
        <v>48</v>
      </c>
      <c r="E408" s="2"/>
      <c r="F408" s="2">
        <v>60</v>
      </c>
      <c r="G408" s="2">
        <f t="shared" ref="G408:G471" si="7">+G407+E408-F408</f>
        <v>224.10000000000002</v>
      </c>
    </row>
    <row r="409" spans="1:7">
      <c r="A409" s="86">
        <v>44196</v>
      </c>
      <c r="B409" s="526" t="s">
        <v>114</v>
      </c>
      <c r="C409" s="526" t="s">
        <v>34</v>
      </c>
      <c r="D409" t="s">
        <v>40</v>
      </c>
      <c r="E409" s="2"/>
      <c r="F409" s="2">
        <v>5</v>
      </c>
      <c r="G409" s="2">
        <f t="shared" si="7"/>
        <v>219.10000000000002</v>
      </c>
    </row>
    <row r="410" spans="1:7">
      <c r="A410" s="86">
        <v>44222</v>
      </c>
      <c r="B410" s="526">
        <v>21403</v>
      </c>
      <c r="C410" s="526" t="s">
        <v>34</v>
      </c>
      <c r="D410" t="s">
        <v>16</v>
      </c>
      <c r="E410" s="2"/>
      <c r="F410" s="2">
        <v>202.8</v>
      </c>
      <c r="G410" s="2">
        <f t="shared" si="7"/>
        <v>16.300000000000011</v>
      </c>
    </row>
    <row r="411" spans="1:7">
      <c r="A411" s="86">
        <v>44222</v>
      </c>
      <c r="B411" s="526">
        <v>21403</v>
      </c>
      <c r="C411" s="526" t="s">
        <v>34</v>
      </c>
      <c r="D411" t="s">
        <v>17</v>
      </c>
      <c r="E411" s="2"/>
      <c r="F411" s="2">
        <v>16.3</v>
      </c>
      <c r="G411" s="2">
        <f t="shared" si="7"/>
        <v>0</v>
      </c>
    </row>
    <row r="412" spans="1:7">
      <c r="A412" s="44">
        <v>44227</v>
      </c>
      <c r="B412" s="525" t="s">
        <v>14</v>
      </c>
      <c r="C412" s="525" t="s">
        <v>15</v>
      </c>
      <c r="D412" t="s">
        <v>16</v>
      </c>
      <c r="E412" s="80">
        <v>216.5</v>
      </c>
      <c r="G412" s="2">
        <f t="shared" si="7"/>
        <v>216.5</v>
      </c>
    </row>
    <row r="413" spans="1:7">
      <c r="B413" s="526"/>
      <c r="C413" s="526"/>
      <c r="D413" t="s">
        <v>17</v>
      </c>
      <c r="E413" s="80">
        <v>20.7</v>
      </c>
      <c r="G413" s="2">
        <f t="shared" si="7"/>
        <v>237.2</v>
      </c>
    </row>
    <row r="414" spans="1:7">
      <c r="B414" s="526"/>
      <c r="C414" s="526"/>
      <c r="D414" t="s">
        <v>48</v>
      </c>
      <c r="E414" s="80">
        <v>60</v>
      </c>
      <c r="G414" s="2">
        <f t="shared" si="7"/>
        <v>297.2</v>
      </c>
    </row>
    <row r="415" spans="1:7">
      <c r="B415" s="526"/>
      <c r="C415" s="526"/>
      <c r="D415" t="s">
        <v>40</v>
      </c>
      <c r="E415" s="80">
        <v>5</v>
      </c>
      <c r="G415" s="2">
        <f t="shared" si="7"/>
        <v>302.2</v>
      </c>
    </row>
    <row r="416" spans="1:7">
      <c r="A416" s="86">
        <v>44227</v>
      </c>
      <c r="B416" s="526" t="s">
        <v>114</v>
      </c>
      <c r="C416" s="526" t="s">
        <v>15</v>
      </c>
      <c r="D416" t="s">
        <v>48</v>
      </c>
      <c r="E416" s="2"/>
      <c r="F416" s="2">
        <v>60</v>
      </c>
      <c r="G416" s="2">
        <f t="shared" si="7"/>
        <v>242.2</v>
      </c>
    </row>
    <row r="417" spans="1:7">
      <c r="A417" s="86">
        <v>44227</v>
      </c>
      <c r="B417" s="526" t="s">
        <v>114</v>
      </c>
      <c r="C417" s="526" t="s">
        <v>15</v>
      </c>
      <c r="D417" t="s">
        <v>40</v>
      </c>
      <c r="E417" s="2"/>
      <c r="F417" s="2">
        <v>5</v>
      </c>
      <c r="G417" s="2">
        <f t="shared" si="7"/>
        <v>237.2</v>
      </c>
    </row>
    <row r="418" spans="1:7">
      <c r="A418" s="86">
        <v>44314</v>
      </c>
      <c r="B418" s="526">
        <v>22273</v>
      </c>
      <c r="C418" s="526" t="s">
        <v>15</v>
      </c>
      <c r="D418" t="s">
        <v>16</v>
      </c>
      <c r="E418" s="2"/>
      <c r="F418" s="2">
        <v>216.5</v>
      </c>
      <c r="G418" s="2">
        <f t="shared" si="7"/>
        <v>20.699999999999989</v>
      </c>
    </row>
    <row r="419" spans="1:7">
      <c r="A419" s="86">
        <v>44314</v>
      </c>
      <c r="B419" s="526">
        <v>22273</v>
      </c>
      <c r="C419" s="526" t="s">
        <v>15</v>
      </c>
      <c r="D419" t="s">
        <v>17</v>
      </c>
      <c r="E419" s="2"/>
      <c r="F419" s="2">
        <v>20.7</v>
      </c>
      <c r="G419" s="2">
        <f t="shared" si="7"/>
        <v>0</v>
      </c>
    </row>
    <row r="420" spans="1:7">
      <c r="A420" s="44">
        <v>44255</v>
      </c>
      <c r="B420" s="525" t="s">
        <v>14</v>
      </c>
      <c r="C420" s="525" t="s">
        <v>20</v>
      </c>
      <c r="D420" t="s">
        <v>16</v>
      </c>
      <c r="E420" s="80">
        <v>196</v>
      </c>
      <c r="G420" s="2">
        <f t="shared" si="7"/>
        <v>196</v>
      </c>
    </row>
    <row r="421" spans="1:7">
      <c r="B421" s="526"/>
      <c r="C421" s="526"/>
      <c r="D421" t="s">
        <v>17</v>
      </c>
      <c r="E421" s="80">
        <v>18.2</v>
      </c>
      <c r="G421" s="2">
        <f t="shared" si="7"/>
        <v>214.2</v>
      </c>
    </row>
    <row r="422" spans="1:7">
      <c r="B422" s="526"/>
      <c r="C422" s="526"/>
      <c r="D422" t="s">
        <v>48</v>
      </c>
      <c r="E422" s="80">
        <v>56</v>
      </c>
      <c r="G422" s="2">
        <f t="shared" si="7"/>
        <v>270.2</v>
      </c>
    </row>
    <row r="423" spans="1:7">
      <c r="B423" s="526"/>
      <c r="C423" s="526"/>
      <c r="D423" t="s">
        <v>40</v>
      </c>
      <c r="E423" s="80">
        <v>5</v>
      </c>
      <c r="G423" s="2">
        <f t="shared" si="7"/>
        <v>275.2</v>
      </c>
    </row>
    <row r="424" spans="1:7">
      <c r="A424" s="7">
        <v>44255</v>
      </c>
      <c r="B424" s="526" t="s">
        <v>114</v>
      </c>
      <c r="C424" s="526" t="s">
        <v>20</v>
      </c>
      <c r="D424" t="s">
        <v>18</v>
      </c>
      <c r="E424" s="80"/>
      <c r="F424" s="2">
        <v>56</v>
      </c>
      <c r="G424" s="2">
        <f t="shared" si="7"/>
        <v>219.2</v>
      </c>
    </row>
    <row r="425" spans="1:7">
      <c r="A425" s="7">
        <v>44255</v>
      </c>
      <c r="B425" s="526" t="s">
        <v>114</v>
      </c>
      <c r="C425" s="526" t="s">
        <v>20</v>
      </c>
      <c r="D425" t="s">
        <v>19</v>
      </c>
      <c r="E425" s="80"/>
      <c r="F425" s="2">
        <v>5</v>
      </c>
      <c r="G425" s="2">
        <f t="shared" si="7"/>
        <v>214.2</v>
      </c>
    </row>
    <row r="426" spans="1:7">
      <c r="A426" s="7">
        <v>44314</v>
      </c>
      <c r="B426" s="526">
        <v>22273</v>
      </c>
      <c r="C426" s="526" t="s">
        <v>20</v>
      </c>
      <c r="D426" t="s">
        <v>16</v>
      </c>
      <c r="E426" s="80"/>
      <c r="F426" s="2">
        <v>196</v>
      </c>
      <c r="G426" s="2">
        <f t="shared" si="7"/>
        <v>18.199999999999989</v>
      </c>
    </row>
    <row r="427" spans="1:7">
      <c r="A427" s="7">
        <v>44314</v>
      </c>
      <c r="B427" s="526">
        <v>22273</v>
      </c>
      <c r="C427" s="526" t="s">
        <v>20</v>
      </c>
      <c r="D427" t="s">
        <v>17</v>
      </c>
      <c r="E427" s="80"/>
      <c r="F427" s="2">
        <v>18.2</v>
      </c>
      <c r="G427" s="2">
        <f t="shared" si="7"/>
        <v>0</v>
      </c>
    </row>
    <row r="428" spans="1:7">
      <c r="A428" s="44">
        <v>44286</v>
      </c>
      <c r="B428" s="525" t="s">
        <v>14</v>
      </c>
      <c r="C428" s="525" t="s">
        <v>23</v>
      </c>
      <c r="D428" t="s">
        <v>16</v>
      </c>
      <c r="E428" s="80">
        <v>272.89999999999998</v>
      </c>
      <c r="G428" s="2">
        <f t="shared" si="7"/>
        <v>272.89999999999998</v>
      </c>
    </row>
    <row r="429" spans="1:7">
      <c r="B429" s="526"/>
      <c r="C429" s="526"/>
      <c r="D429" t="s">
        <v>17</v>
      </c>
      <c r="E429" s="80">
        <v>16.3</v>
      </c>
      <c r="G429" s="2">
        <f t="shared" si="7"/>
        <v>289.2</v>
      </c>
    </row>
    <row r="430" spans="1:7">
      <c r="B430" s="526"/>
      <c r="C430" s="526"/>
      <c r="D430" t="s">
        <v>48</v>
      </c>
      <c r="E430" s="80">
        <v>60</v>
      </c>
      <c r="G430" s="2">
        <f t="shared" si="7"/>
        <v>349.2</v>
      </c>
    </row>
    <row r="431" spans="1:7">
      <c r="B431" s="526"/>
      <c r="C431" s="526"/>
      <c r="D431" t="s">
        <v>40</v>
      </c>
      <c r="E431" s="80">
        <v>5</v>
      </c>
      <c r="G431" s="2">
        <f t="shared" si="7"/>
        <v>354.2</v>
      </c>
    </row>
    <row r="432" spans="1:7">
      <c r="B432" s="526"/>
      <c r="C432" s="526"/>
      <c r="D432" t="s">
        <v>242</v>
      </c>
      <c r="E432" s="80">
        <v>10</v>
      </c>
      <c r="G432" s="2">
        <f t="shared" si="7"/>
        <v>364.2</v>
      </c>
    </row>
    <row r="433" spans="1:7">
      <c r="A433" s="7">
        <v>44286</v>
      </c>
      <c r="B433" s="526" t="s">
        <v>114</v>
      </c>
      <c r="C433" s="526" t="s">
        <v>23</v>
      </c>
      <c r="D433" t="s">
        <v>18</v>
      </c>
      <c r="E433" s="80"/>
      <c r="F433" s="2">
        <v>60</v>
      </c>
      <c r="G433" s="2">
        <f t="shared" si="7"/>
        <v>304.2</v>
      </c>
    </row>
    <row r="434" spans="1:7">
      <c r="A434" s="7">
        <v>44286</v>
      </c>
      <c r="B434" s="526" t="s">
        <v>114</v>
      </c>
      <c r="C434" s="526" t="s">
        <v>23</v>
      </c>
      <c r="D434" t="s">
        <v>19</v>
      </c>
      <c r="E434" s="80"/>
      <c r="F434" s="2">
        <v>5</v>
      </c>
      <c r="G434" s="2">
        <f t="shared" si="7"/>
        <v>299.2</v>
      </c>
    </row>
    <row r="435" spans="1:7">
      <c r="A435" s="7">
        <v>44333</v>
      </c>
      <c r="B435" s="526">
        <v>22461</v>
      </c>
      <c r="C435" s="526" t="s">
        <v>23</v>
      </c>
      <c r="D435" t="s">
        <v>16</v>
      </c>
      <c r="E435" s="80"/>
      <c r="F435" s="2">
        <v>272.89999999999998</v>
      </c>
      <c r="G435" s="2">
        <f t="shared" si="7"/>
        <v>26.300000000000011</v>
      </c>
    </row>
    <row r="436" spans="1:7">
      <c r="A436" s="7">
        <v>44333</v>
      </c>
      <c r="B436" s="526">
        <v>22461</v>
      </c>
      <c r="C436" s="526" t="s">
        <v>23</v>
      </c>
      <c r="D436" t="s">
        <v>17</v>
      </c>
      <c r="E436" s="80"/>
      <c r="F436" s="2">
        <v>16.3</v>
      </c>
      <c r="G436" s="2">
        <f t="shared" si="7"/>
        <v>10.000000000000011</v>
      </c>
    </row>
    <row r="437" spans="1:7">
      <c r="A437" s="7">
        <v>44362</v>
      </c>
      <c r="B437" s="526">
        <v>22814</v>
      </c>
      <c r="C437" s="526" t="s">
        <v>23</v>
      </c>
      <c r="D437" t="s">
        <v>242</v>
      </c>
      <c r="E437" s="80"/>
      <c r="F437" s="2">
        <v>10</v>
      </c>
      <c r="G437" s="2">
        <f t="shared" si="7"/>
        <v>0</v>
      </c>
    </row>
    <row r="438" spans="1:7">
      <c r="A438" s="44">
        <v>44316</v>
      </c>
      <c r="B438" s="525" t="s">
        <v>14</v>
      </c>
      <c r="C438" s="525" t="s">
        <v>24</v>
      </c>
      <c r="D438" t="s">
        <v>16</v>
      </c>
      <c r="E438" s="80">
        <v>232.8</v>
      </c>
      <c r="G438" s="2">
        <f t="shared" si="7"/>
        <v>232.8</v>
      </c>
    </row>
    <row r="439" spans="1:7">
      <c r="B439" s="526"/>
      <c r="C439" s="526"/>
      <c r="D439" t="s">
        <v>17</v>
      </c>
      <c r="E439" s="80">
        <v>17.3</v>
      </c>
      <c r="G439" s="2">
        <f t="shared" si="7"/>
        <v>250.10000000000002</v>
      </c>
    </row>
    <row r="440" spans="1:7">
      <c r="B440" s="526"/>
      <c r="C440" s="526"/>
      <c r="D440" t="s">
        <v>48</v>
      </c>
      <c r="E440" s="80">
        <v>60</v>
      </c>
      <c r="G440" s="2">
        <f t="shared" si="7"/>
        <v>310.10000000000002</v>
      </c>
    </row>
    <row r="441" spans="1:7">
      <c r="B441" s="526"/>
      <c r="C441" s="526"/>
      <c r="D441" t="s">
        <v>40</v>
      </c>
      <c r="E441" s="80">
        <v>5</v>
      </c>
      <c r="G441" s="2">
        <f t="shared" si="7"/>
        <v>315.10000000000002</v>
      </c>
    </row>
    <row r="442" spans="1:7">
      <c r="A442" s="7">
        <v>44316</v>
      </c>
      <c r="B442" s="526" t="s">
        <v>114</v>
      </c>
      <c r="C442" s="526" t="s">
        <v>24</v>
      </c>
      <c r="D442" t="s">
        <v>18</v>
      </c>
      <c r="E442" s="80"/>
      <c r="F442" s="2">
        <v>60</v>
      </c>
      <c r="G442" s="2">
        <f t="shared" si="7"/>
        <v>255.10000000000002</v>
      </c>
    </row>
    <row r="443" spans="1:7">
      <c r="A443" s="7">
        <v>44316</v>
      </c>
      <c r="B443" s="526" t="s">
        <v>114</v>
      </c>
      <c r="C443" s="526" t="s">
        <v>24</v>
      </c>
      <c r="D443" t="s">
        <v>295</v>
      </c>
      <c r="E443" s="80"/>
      <c r="F443" s="2">
        <v>5</v>
      </c>
      <c r="G443" s="2">
        <f t="shared" si="7"/>
        <v>250.10000000000002</v>
      </c>
    </row>
    <row r="444" spans="1:7">
      <c r="A444" s="7">
        <v>44362</v>
      </c>
      <c r="B444" s="526">
        <v>22814</v>
      </c>
      <c r="C444" s="526" t="s">
        <v>24</v>
      </c>
      <c r="D444" t="s">
        <v>16</v>
      </c>
      <c r="E444" s="80"/>
      <c r="F444" s="2">
        <v>232.8</v>
      </c>
      <c r="G444" s="2">
        <f t="shared" si="7"/>
        <v>17.300000000000011</v>
      </c>
    </row>
    <row r="445" spans="1:7">
      <c r="A445" s="7">
        <v>44362</v>
      </c>
      <c r="B445" s="526">
        <v>22814</v>
      </c>
      <c r="C445" s="526" t="s">
        <v>24</v>
      </c>
      <c r="D445" t="s">
        <v>17</v>
      </c>
      <c r="E445" s="80"/>
      <c r="F445" s="2">
        <v>17.3</v>
      </c>
      <c r="G445" s="2">
        <f t="shared" si="7"/>
        <v>0</v>
      </c>
    </row>
    <row r="446" spans="1:7">
      <c r="A446" s="44">
        <v>44347</v>
      </c>
      <c r="B446" s="525" t="s">
        <v>14</v>
      </c>
      <c r="C446" s="525" t="s">
        <v>25</v>
      </c>
      <c r="D446" t="s">
        <v>16</v>
      </c>
      <c r="E446" s="80">
        <v>199.4</v>
      </c>
      <c r="G446" s="2">
        <f t="shared" si="7"/>
        <v>199.4</v>
      </c>
    </row>
    <row r="447" spans="1:7">
      <c r="B447" s="526"/>
      <c r="C447" s="526"/>
      <c r="D447" t="s">
        <v>17</v>
      </c>
      <c r="E447" s="80">
        <v>6.9</v>
      </c>
      <c r="G447" s="2">
        <f t="shared" si="7"/>
        <v>206.3</v>
      </c>
    </row>
    <row r="448" spans="1:7">
      <c r="B448" s="526"/>
      <c r="C448" s="526"/>
      <c r="D448" t="s">
        <v>48</v>
      </c>
      <c r="E448" s="80">
        <v>60</v>
      </c>
      <c r="G448" s="2">
        <f t="shared" si="7"/>
        <v>266.3</v>
      </c>
    </row>
    <row r="449" spans="1:7">
      <c r="B449" s="526"/>
      <c r="C449" s="526"/>
      <c r="D449" t="s">
        <v>40</v>
      </c>
      <c r="E449" s="80">
        <v>5</v>
      </c>
      <c r="G449" s="2">
        <f t="shared" si="7"/>
        <v>271.3</v>
      </c>
    </row>
    <row r="450" spans="1:7">
      <c r="B450" s="526"/>
      <c r="C450" s="526"/>
      <c r="D450" t="s">
        <v>51</v>
      </c>
      <c r="E450" s="80">
        <v>8.5</v>
      </c>
      <c r="G450" s="2">
        <f t="shared" si="7"/>
        <v>279.8</v>
      </c>
    </row>
    <row r="451" spans="1:7">
      <c r="A451" s="7">
        <v>44386</v>
      </c>
      <c r="B451" s="526">
        <v>22963</v>
      </c>
      <c r="C451" s="526" t="s">
        <v>25</v>
      </c>
      <c r="D451" t="s">
        <v>16</v>
      </c>
      <c r="E451" s="80"/>
      <c r="F451" s="80">
        <v>199.4</v>
      </c>
      <c r="G451" s="2">
        <f t="shared" si="7"/>
        <v>80.400000000000006</v>
      </c>
    </row>
    <row r="452" spans="1:7">
      <c r="A452" s="7">
        <v>44386</v>
      </c>
      <c r="B452" s="526">
        <v>22963</v>
      </c>
      <c r="C452" s="526" t="s">
        <v>25</v>
      </c>
      <c r="D452" t="s">
        <v>17</v>
      </c>
      <c r="E452" s="80"/>
      <c r="F452" s="80">
        <v>6.9</v>
      </c>
      <c r="G452" s="2">
        <f t="shared" si="7"/>
        <v>73.5</v>
      </c>
    </row>
    <row r="453" spans="1:7">
      <c r="A453" s="7">
        <v>44347</v>
      </c>
      <c r="B453" s="526" t="s">
        <v>114</v>
      </c>
      <c r="C453" s="526" t="s">
        <v>25</v>
      </c>
      <c r="D453" t="s">
        <v>18</v>
      </c>
      <c r="E453" s="80"/>
      <c r="F453" s="2">
        <v>60</v>
      </c>
      <c r="G453" s="2">
        <f t="shared" si="7"/>
        <v>13.5</v>
      </c>
    </row>
    <row r="454" spans="1:7">
      <c r="A454" s="7">
        <v>44347</v>
      </c>
      <c r="B454" s="526" t="s">
        <v>114</v>
      </c>
      <c r="C454" s="526" t="s">
        <v>25</v>
      </c>
      <c r="D454" t="s">
        <v>19</v>
      </c>
      <c r="E454" s="80"/>
      <c r="F454" s="2">
        <v>5</v>
      </c>
      <c r="G454" s="2">
        <f t="shared" si="7"/>
        <v>8.5</v>
      </c>
    </row>
    <row r="455" spans="1:7">
      <c r="A455" s="7">
        <v>44386</v>
      </c>
      <c r="B455" s="526">
        <v>22971</v>
      </c>
      <c r="C455" s="526" t="s">
        <v>25</v>
      </c>
      <c r="D455" t="s">
        <v>51</v>
      </c>
      <c r="E455" s="80"/>
      <c r="F455" s="80">
        <v>8.5</v>
      </c>
      <c r="G455" s="2">
        <f t="shared" si="7"/>
        <v>0</v>
      </c>
    </row>
    <row r="456" spans="1:7">
      <c r="A456" s="44">
        <v>44377</v>
      </c>
      <c r="B456" s="525" t="s">
        <v>14</v>
      </c>
      <c r="C456" s="525" t="s">
        <v>26</v>
      </c>
      <c r="D456" t="s">
        <v>16</v>
      </c>
      <c r="E456" s="80">
        <v>217.5</v>
      </c>
      <c r="G456" s="2">
        <f t="shared" si="7"/>
        <v>217.5</v>
      </c>
    </row>
    <row r="457" spans="1:7">
      <c r="B457" s="526"/>
      <c r="C457" s="526"/>
      <c r="D457" t="s">
        <v>17</v>
      </c>
      <c r="E457" s="87">
        <v>8.1999999999999993</v>
      </c>
      <c r="G457" s="2">
        <f t="shared" si="7"/>
        <v>225.7</v>
      </c>
    </row>
    <row r="458" spans="1:7">
      <c r="B458" s="526"/>
      <c r="C458" s="526"/>
      <c r="D458" t="s">
        <v>48</v>
      </c>
      <c r="E458" s="80">
        <v>60</v>
      </c>
      <c r="G458" s="2">
        <f t="shared" si="7"/>
        <v>285.7</v>
      </c>
    </row>
    <row r="459" spans="1:7">
      <c r="B459" s="526"/>
      <c r="C459" s="526"/>
      <c r="D459" t="s">
        <v>40</v>
      </c>
      <c r="E459" s="80">
        <v>5</v>
      </c>
      <c r="G459" s="2">
        <f t="shared" si="7"/>
        <v>290.7</v>
      </c>
    </row>
    <row r="460" spans="1:7">
      <c r="A460" s="7">
        <v>44377</v>
      </c>
      <c r="B460" s="526" t="s">
        <v>114</v>
      </c>
      <c r="C460" s="526" t="s">
        <v>26</v>
      </c>
      <c r="D460" t="s">
        <v>18</v>
      </c>
      <c r="E460" s="80"/>
      <c r="F460" s="2">
        <v>60</v>
      </c>
      <c r="G460" s="2">
        <f t="shared" si="7"/>
        <v>230.7</v>
      </c>
    </row>
    <row r="461" spans="1:7">
      <c r="A461" s="7">
        <v>44377</v>
      </c>
      <c r="B461" s="526" t="s">
        <v>114</v>
      </c>
      <c r="C461" s="526" t="s">
        <v>26</v>
      </c>
      <c r="D461" t="s">
        <v>19</v>
      </c>
      <c r="E461" s="80"/>
      <c r="F461" s="2">
        <v>5</v>
      </c>
      <c r="G461" s="2">
        <f t="shared" si="7"/>
        <v>225.7</v>
      </c>
    </row>
    <row r="462" spans="1:7">
      <c r="A462" s="7">
        <v>44424</v>
      </c>
      <c r="B462" s="526">
        <v>23241</v>
      </c>
      <c r="C462" s="526" t="s">
        <v>26</v>
      </c>
      <c r="D462" t="s">
        <v>16</v>
      </c>
      <c r="E462" s="80"/>
      <c r="F462" s="2">
        <v>217.5</v>
      </c>
      <c r="G462" s="2">
        <f t="shared" si="7"/>
        <v>8.1999999999999886</v>
      </c>
    </row>
    <row r="463" spans="1:7">
      <c r="A463" s="7">
        <v>44424</v>
      </c>
      <c r="B463" s="526">
        <v>23241</v>
      </c>
      <c r="C463" s="526" t="s">
        <v>26</v>
      </c>
      <c r="D463" t="s">
        <v>17</v>
      </c>
      <c r="E463" s="80"/>
      <c r="F463" s="2">
        <v>8.1999999999999993</v>
      </c>
      <c r="G463" s="2">
        <f t="shared" si="7"/>
        <v>0</v>
      </c>
    </row>
    <row r="464" spans="1:7">
      <c r="A464" s="88">
        <v>44408</v>
      </c>
      <c r="B464" s="525" t="s">
        <v>14</v>
      </c>
      <c r="C464" s="525" t="s">
        <v>27</v>
      </c>
      <c r="D464" t="s">
        <v>16</v>
      </c>
      <c r="E464" s="2">
        <v>190.5</v>
      </c>
      <c r="G464" s="2">
        <f t="shared" si="7"/>
        <v>190.5</v>
      </c>
    </row>
    <row r="465" spans="1:7">
      <c r="A465" s="86"/>
      <c r="B465" s="526"/>
      <c r="C465" s="526"/>
      <c r="D465" t="s">
        <v>17</v>
      </c>
      <c r="E465" s="2">
        <v>1.5</v>
      </c>
      <c r="G465" s="2">
        <f t="shared" si="7"/>
        <v>192</v>
      </c>
    </row>
    <row r="466" spans="1:7">
      <c r="A466" s="86"/>
      <c r="B466" s="526"/>
      <c r="C466" s="526"/>
      <c r="D466" t="s">
        <v>18</v>
      </c>
      <c r="E466" s="2">
        <v>60</v>
      </c>
      <c r="G466" s="2">
        <f t="shared" si="7"/>
        <v>252</v>
      </c>
    </row>
    <row r="467" spans="1:7">
      <c r="A467" s="86"/>
      <c r="B467" s="526"/>
      <c r="C467" s="526"/>
      <c r="D467" t="s">
        <v>19</v>
      </c>
      <c r="E467" s="2">
        <v>5</v>
      </c>
      <c r="G467" s="2">
        <f t="shared" si="7"/>
        <v>257</v>
      </c>
    </row>
    <row r="468" spans="1:7">
      <c r="A468" s="86">
        <v>44408</v>
      </c>
      <c r="B468" s="526" t="s">
        <v>114</v>
      </c>
      <c r="C468" s="526" t="s">
        <v>27</v>
      </c>
      <c r="D468" t="s">
        <v>18</v>
      </c>
      <c r="E468" s="2"/>
      <c r="F468" s="2">
        <v>60</v>
      </c>
      <c r="G468" s="2">
        <f t="shared" si="7"/>
        <v>197</v>
      </c>
    </row>
    <row r="469" spans="1:7">
      <c r="A469" s="86">
        <v>44408</v>
      </c>
      <c r="B469" s="526" t="s">
        <v>114</v>
      </c>
      <c r="C469" s="526" t="s">
        <v>27</v>
      </c>
      <c r="D469" t="s">
        <v>19</v>
      </c>
      <c r="E469" s="2"/>
      <c r="F469" s="2">
        <v>5</v>
      </c>
      <c r="G469" s="2">
        <f t="shared" si="7"/>
        <v>192</v>
      </c>
    </row>
    <row r="470" spans="1:7">
      <c r="A470" s="86">
        <v>44440</v>
      </c>
      <c r="B470" s="526">
        <v>23338</v>
      </c>
      <c r="C470" s="526" t="s">
        <v>27</v>
      </c>
      <c r="D470" t="s">
        <v>16</v>
      </c>
      <c r="E470" s="2"/>
      <c r="F470" s="2">
        <v>190.5</v>
      </c>
      <c r="G470" s="2">
        <f t="shared" si="7"/>
        <v>1.5</v>
      </c>
    </row>
    <row r="471" spans="1:7">
      <c r="A471" s="86">
        <v>44440</v>
      </c>
      <c r="B471" s="526">
        <v>23338</v>
      </c>
      <c r="C471" s="526" t="s">
        <v>27</v>
      </c>
      <c r="D471" t="s">
        <v>17</v>
      </c>
      <c r="E471" s="2"/>
      <c r="F471" s="2">
        <v>1.5</v>
      </c>
      <c r="G471" s="97">
        <f t="shared" si="7"/>
        <v>0</v>
      </c>
    </row>
    <row r="472" spans="1:7">
      <c r="A472" s="90">
        <v>44439</v>
      </c>
      <c r="B472" s="64" t="s">
        <v>14</v>
      </c>
      <c r="C472" s="64" t="s">
        <v>28</v>
      </c>
      <c r="D472" t="s">
        <v>16</v>
      </c>
      <c r="E472" s="2">
        <v>215.7</v>
      </c>
      <c r="G472" s="2">
        <f>+G471+E472-F472</f>
        <v>215.7</v>
      </c>
    </row>
    <row r="473" spans="1:7">
      <c r="B473" s="526"/>
      <c r="C473" s="526"/>
      <c r="D473" t="s">
        <v>17</v>
      </c>
      <c r="E473" s="2">
        <v>1.5</v>
      </c>
      <c r="G473" s="2">
        <f t="shared" ref="G473:G538" si="8">+G472+E473-F473</f>
        <v>217.2</v>
      </c>
    </row>
    <row r="474" spans="1:7">
      <c r="B474" s="526"/>
      <c r="C474" s="526"/>
      <c r="D474" t="s">
        <v>18</v>
      </c>
      <c r="E474" s="2">
        <v>60</v>
      </c>
      <c r="G474" s="2">
        <f t="shared" si="8"/>
        <v>277.2</v>
      </c>
    </row>
    <row r="475" spans="1:7">
      <c r="B475" s="526"/>
      <c r="C475" s="526"/>
      <c r="D475" t="s">
        <v>19</v>
      </c>
      <c r="E475" s="2">
        <v>5</v>
      </c>
      <c r="G475" s="2">
        <f t="shared" si="8"/>
        <v>282.2</v>
      </c>
    </row>
    <row r="476" spans="1:7">
      <c r="A476" s="7">
        <v>44439</v>
      </c>
      <c r="B476" s="526" t="s">
        <v>114</v>
      </c>
      <c r="C476" s="526" t="s">
        <v>28</v>
      </c>
      <c r="D476" t="s">
        <v>48</v>
      </c>
      <c r="E476" s="146"/>
      <c r="F476" s="92">
        <v>60</v>
      </c>
      <c r="G476" s="2">
        <f t="shared" si="8"/>
        <v>222.2</v>
      </c>
    </row>
    <row r="477" spans="1:7">
      <c r="A477" s="7">
        <v>44439</v>
      </c>
      <c r="B477" s="526" t="s">
        <v>114</v>
      </c>
      <c r="C477" s="526" t="s">
        <v>28</v>
      </c>
      <c r="D477" t="s">
        <v>40</v>
      </c>
      <c r="E477" s="146"/>
      <c r="F477" s="92">
        <v>5</v>
      </c>
      <c r="G477" s="2">
        <f t="shared" si="8"/>
        <v>217.2</v>
      </c>
    </row>
    <row r="478" spans="1:7">
      <c r="A478" s="7">
        <v>44515</v>
      </c>
      <c r="B478" s="526">
        <v>23817</v>
      </c>
      <c r="C478" s="526" t="s">
        <v>28</v>
      </c>
      <c r="D478" t="s">
        <v>16</v>
      </c>
      <c r="E478" s="146"/>
      <c r="F478" s="2">
        <v>215.7</v>
      </c>
      <c r="G478" s="2">
        <f t="shared" si="8"/>
        <v>1.5</v>
      </c>
    </row>
    <row r="479" spans="1:7">
      <c r="A479" s="7">
        <v>44515</v>
      </c>
      <c r="B479" s="526">
        <v>23817</v>
      </c>
      <c r="C479" s="526" t="s">
        <v>28</v>
      </c>
      <c r="D479" t="s">
        <v>17</v>
      </c>
      <c r="E479" s="146"/>
      <c r="F479" s="2">
        <v>1.5</v>
      </c>
      <c r="G479" s="2">
        <f t="shared" si="8"/>
        <v>0</v>
      </c>
    </row>
    <row r="480" spans="1:7">
      <c r="A480" s="90">
        <v>44469</v>
      </c>
      <c r="B480" s="64" t="s">
        <v>14</v>
      </c>
      <c r="C480" s="64" t="s">
        <v>53</v>
      </c>
      <c r="D480" t="s">
        <v>16</v>
      </c>
      <c r="E480" s="2">
        <v>223.2</v>
      </c>
      <c r="F480" s="92"/>
      <c r="G480" s="2">
        <f t="shared" si="8"/>
        <v>223.2</v>
      </c>
    </row>
    <row r="481" spans="1:13">
      <c r="B481" s="526"/>
      <c r="C481" s="526"/>
      <c r="D481" t="s">
        <v>17</v>
      </c>
      <c r="E481" s="2">
        <v>1.5</v>
      </c>
      <c r="F481" s="92"/>
      <c r="G481" s="2">
        <f t="shared" si="8"/>
        <v>224.7</v>
      </c>
    </row>
    <row r="482" spans="1:13">
      <c r="B482" s="526"/>
      <c r="C482" s="526"/>
      <c r="D482" t="s">
        <v>18</v>
      </c>
      <c r="E482" s="2">
        <v>60</v>
      </c>
      <c r="F482" s="92"/>
      <c r="G482" s="2">
        <f t="shared" si="8"/>
        <v>284.7</v>
      </c>
    </row>
    <row r="483" spans="1:13">
      <c r="B483" s="526"/>
      <c r="C483" s="526"/>
      <c r="D483" t="s">
        <v>19</v>
      </c>
      <c r="E483" s="2">
        <v>5</v>
      </c>
      <c r="F483" s="92"/>
      <c r="G483" s="2">
        <f t="shared" si="8"/>
        <v>289.7</v>
      </c>
    </row>
    <row r="484" spans="1:13">
      <c r="A484" s="95">
        <v>44469</v>
      </c>
      <c r="B484" s="65" t="s">
        <v>114</v>
      </c>
      <c r="C484" s="65" t="s">
        <v>53</v>
      </c>
      <c r="D484" t="s">
        <v>18</v>
      </c>
      <c r="E484" s="146"/>
      <c r="F484" s="2">
        <v>60</v>
      </c>
      <c r="G484" s="2">
        <f t="shared" si="8"/>
        <v>229.7</v>
      </c>
      <c r="I484" s="543" t="s">
        <v>296</v>
      </c>
      <c r="J484" s="543"/>
      <c r="K484" s="543"/>
    </row>
    <row r="485" spans="1:13">
      <c r="A485" s="95">
        <v>44469</v>
      </c>
      <c r="B485" s="65" t="s">
        <v>114</v>
      </c>
      <c r="C485" s="65" t="s">
        <v>53</v>
      </c>
      <c r="D485" t="s">
        <v>19</v>
      </c>
      <c r="E485" s="146"/>
      <c r="F485" s="2">
        <v>5</v>
      </c>
      <c r="G485" s="2">
        <f t="shared" si="8"/>
        <v>224.7</v>
      </c>
    </row>
    <row r="486" spans="1:13">
      <c r="A486" s="95">
        <v>44515</v>
      </c>
      <c r="B486" s="65">
        <v>23817</v>
      </c>
      <c r="C486" s="65" t="s">
        <v>53</v>
      </c>
      <c r="D486" t="s">
        <v>16</v>
      </c>
      <c r="E486" s="146"/>
      <c r="F486" s="2">
        <v>223.2</v>
      </c>
      <c r="G486" s="2">
        <f t="shared" si="8"/>
        <v>1.5</v>
      </c>
      <c r="I486" s="525" t="s">
        <v>30</v>
      </c>
      <c r="J486" t="s">
        <v>16</v>
      </c>
      <c r="K486" s="2">
        <v>231.3</v>
      </c>
    </row>
    <row r="487" spans="1:13">
      <c r="A487" s="95">
        <v>44515</v>
      </c>
      <c r="B487" s="65">
        <v>23817</v>
      </c>
      <c r="C487" s="65" t="s">
        <v>53</v>
      </c>
      <c r="D487" t="s">
        <v>17</v>
      </c>
      <c r="E487" s="146"/>
      <c r="F487" s="2">
        <v>1.5</v>
      </c>
      <c r="G487" s="2">
        <f t="shared" si="8"/>
        <v>0</v>
      </c>
      <c r="I487" s="526"/>
      <c r="J487" t="s">
        <v>17</v>
      </c>
      <c r="K487" s="2">
        <v>1.5</v>
      </c>
    </row>
    <row r="488" spans="1:13">
      <c r="A488" s="88">
        <v>44500</v>
      </c>
      <c r="B488" s="525" t="s">
        <v>14</v>
      </c>
      <c r="C488" s="525" t="s">
        <v>30</v>
      </c>
      <c r="D488" t="s">
        <v>16</v>
      </c>
      <c r="E488" s="2">
        <v>231.3</v>
      </c>
      <c r="G488" s="2">
        <f t="shared" si="8"/>
        <v>231.3</v>
      </c>
      <c r="I488" s="525" t="s">
        <v>33</v>
      </c>
      <c r="J488" t="s">
        <v>16</v>
      </c>
      <c r="K488" s="2">
        <v>246.8</v>
      </c>
    </row>
    <row r="489" spans="1:13">
      <c r="A489" s="86"/>
      <c r="B489" s="526"/>
      <c r="C489" s="526"/>
      <c r="D489" t="s">
        <v>17</v>
      </c>
      <c r="E489" s="2">
        <v>1.5</v>
      </c>
      <c r="G489" s="2">
        <f t="shared" si="8"/>
        <v>232.8</v>
      </c>
      <c r="I489" s="526"/>
      <c r="J489" t="s">
        <v>17</v>
      </c>
      <c r="K489" s="2">
        <v>1.5</v>
      </c>
    </row>
    <row r="490" spans="1:13">
      <c r="A490" s="86"/>
      <c r="B490" s="526"/>
      <c r="C490" s="526"/>
      <c r="D490" t="s">
        <v>18</v>
      </c>
      <c r="E490" s="2">
        <v>60</v>
      </c>
      <c r="G490" s="2">
        <f t="shared" si="8"/>
        <v>292.8</v>
      </c>
    </row>
    <row r="491" spans="1:13">
      <c r="A491" s="86"/>
      <c r="B491" s="526"/>
      <c r="C491" s="526"/>
      <c r="D491" t="s">
        <v>19</v>
      </c>
      <c r="E491" s="2">
        <v>5</v>
      </c>
      <c r="G491" s="2">
        <f t="shared" si="8"/>
        <v>297.8</v>
      </c>
    </row>
    <row r="492" spans="1:13">
      <c r="A492" s="86">
        <v>44500</v>
      </c>
      <c r="B492" s="526" t="s">
        <v>118</v>
      </c>
      <c r="C492" s="526" t="s">
        <v>30</v>
      </c>
      <c r="D492" t="s">
        <v>18</v>
      </c>
      <c r="E492" s="51"/>
      <c r="F492" s="51">
        <v>60</v>
      </c>
      <c r="G492" s="2">
        <f t="shared" si="8"/>
        <v>237.8</v>
      </c>
      <c r="H492" s="537"/>
      <c r="M492" s="51"/>
    </row>
    <row r="493" spans="1:13">
      <c r="A493" s="86">
        <v>44500</v>
      </c>
      <c r="B493" s="526" t="s">
        <v>118</v>
      </c>
      <c r="C493" s="526" t="s">
        <v>30</v>
      </c>
      <c r="D493" t="s">
        <v>19</v>
      </c>
      <c r="E493" s="51"/>
      <c r="F493" s="51">
        <v>5</v>
      </c>
      <c r="G493" s="2">
        <f t="shared" si="8"/>
        <v>232.8</v>
      </c>
      <c r="H493" s="537"/>
      <c r="M493" s="51"/>
    </row>
    <row r="494" spans="1:13">
      <c r="A494" s="86">
        <v>44572</v>
      </c>
      <c r="B494" s="526">
        <v>24106</v>
      </c>
      <c r="C494" s="526" t="s">
        <v>30</v>
      </c>
      <c r="D494" t="s">
        <v>16</v>
      </c>
      <c r="E494" s="51"/>
      <c r="F494" s="51">
        <v>231.3</v>
      </c>
      <c r="G494" s="2">
        <f t="shared" si="8"/>
        <v>1.5</v>
      </c>
      <c r="H494" s="537"/>
      <c r="M494" s="51"/>
    </row>
    <row r="495" spans="1:13">
      <c r="A495" s="86">
        <v>44572</v>
      </c>
      <c r="B495" s="526">
        <v>24106</v>
      </c>
      <c r="C495" s="526" t="s">
        <v>30</v>
      </c>
      <c r="D495" t="s">
        <v>17</v>
      </c>
      <c r="E495" s="51"/>
      <c r="F495" s="51">
        <v>1.5</v>
      </c>
      <c r="G495" s="2">
        <f t="shared" si="8"/>
        <v>0</v>
      </c>
      <c r="H495" s="537"/>
      <c r="M495" s="51"/>
    </row>
    <row r="496" spans="1:13">
      <c r="A496" s="88">
        <v>44530</v>
      </c>
      <c r="B496" s="525" t="s">
        <v>14</v>
      </c>
      <c r="C496" s="525" t="s">
        <v>33</v>
      </c>
      <c r="D496" t="s">
        <v>16</v>
      </c>
      <c r="E496" s="2">
        <v>246.8</v>
      </c>
      <c r="G496" s="2">
        <f t="shared" si="8"/>
        <v>246.8</v>
      </c>
    </row>
    <row r="497" spans="1:11">
      <c r="A497" s="86"/>
      <c r="B497" s="526"/>
      <c r="C497" s="526"/>
      <c r="D497" t="s">
        <v>17</v>
      </c>
      <c r="E497" s="2">
        <v>1.5</v>
      </c>
      <c r="G497" s="2">
        <f t="shared" si="8"/>
        <v>248.3</v>
      </c>
      <c r="I497" s="525" t="s">
        <v>33</v>
      </c>
      <c r="J497" t="s">
        <v>16</v>
      </c>
      <c r="K497" s="2">
        <v>120.5</v>
      </c>
    </row>
    <row r="498" spans="1:11">
      <c r="A498" s="86"/>
      <c r="B498" s="526"/>
      <c r="C498" s="526"/>
      <c r="D498" t="s">
        <v>18</v>
      </c>
      <c r="E498" s="2">
        <v>60</v>
      </c>
      <c r="G498" s="2">
        <f t="shared" si="8"/>
        <v>308.3</v>
      </c>
      <c r="I498" s="526"/>
      <c r="J498" t="s">
        <v>17</v>
      </c>
      <c r="K498" s="2">
        <v>13.8</v>
      </c>
    </row>
    <row r="499" spans="1:11">
      <c r="A499" s="86"/>
      <c r="B499" s="526"/>
      <c r="C499" s="526"/>
      <c r="D499" t="s">
        <v>19</v>
      </c>
      <c r="E499" s="2">
        <v>5</v>
      </c>
      <c r="G499" s="2">
        <f t="shared" si="8"/>
        <v>313.3</v>
      </c>
    </row>
    <row r="500" spans="1:11">
      <c r="A500" s="86">
        <v>44530</v>
      </c>
      <c r="B500" s="526" t="s">
        <v>114</v>
      </c>
      <c r="C500" s="526" t="s">
        <v>33</v>
      </c>
      <c r="D500" t="s">
        <v>18</v>
      </c>
      <c r="E500" s="2"/>
      <c r="F500" s="2">
        <v>60</v>
      </c>
      <c r="G500" s="2">
        <f t="shared" si="8"/>
        <v>253.3</v>
      </c>
    </row>
    <row r="501" spans="1:11">
      <c r="A501" s="86">
        <v>44530</v>
      </c>
      <c r="B501" s="526" t="s">
        <v>114</v>
      </c>
      <c r="C501" s="526" t="s">
        <v>33</v>
      </c>
      <c r="D501" t="s">
        <v>19</v>
      </c>
      <c r="E501" s="2"/>
      <c r="F501" s="2">
        <v>5</v>
      </c>
      <c r="G501" s="2">
        <f t="shared" si="8"/>
        <v>248.3</v>
      </c>
    </row>
    <row r="502" spans="1:11">
      <c r="A502" s="86">
        <v>44572</v>
      </c>
      <c r="B502" s="526">
        <v>24106</v>
      </c>
      <c r="C502" s="526" t="s">
        <v>33</v>
      </c>
      <c r="D502" t="s">
        <v>16</v>
      </c>
      <c r="E502" s="2"/>
      <c r="F502" s="2">
        <v>246.8</v>
      </c>
      <c r="G502" s="2">
        <f t="shared" si="8"/>
        <v>1.5</v>
      </c>
    </row>
    <row r="503" spans="1:11">
      <c r="A503" s="86">
        <v>44572</v>
      </c>
      <c r="B503" s="526">
        <v>24106</v>
      </c>
      <c r="C503" s="526" t="s">
        <v>33</v>
      </c>
      <c r="D503" t="s">
        <v>17</v>
      </c>
      <c r="E503" s="2"/>
      <c r="F503" s="2">
        <v>1.5</v>
      </c>
      <c r="G503" s="2">
        <f t="shared" si="8"/>
        <v>0</v>
      </c>
    </row>
    <row r="504" spans="1:11">
      <c r="A504" s="88">
        <v>44561</v>
      </c>
      <c r="B504" s="525" t="s">
        <v>14</v>
      </c>
      <c r="C504" s="525" t="s">
        <v>34</v>
      </c>
      <c r="D504" t="s">
        <v>16</v>
      </c>
      <c r="E504" s="2">
        <v>262</v>
      </c>
      <c r="G504" s="2">
        <f t="shared" si="8"/>
        <v>262</v>
      </c>
    </row>
    <row r="505" spans="1:11">
      <c r="A505" s="86"/>
      <c r="B505" s="526"/>
      <c r="C505" s="526"/>
      <c r="D505" t="s">
        <v>17</v>
      </c>
      <c r="E505" s="2">
        <v>1.5</v>
      </c>
      <c r="G505" s="2">
        <f t="shared" si="8"/>
        <v>263.5</v>
      </c>
    </row>
    <row r="506" spans="1:11">
      <c r="A506" s="86"/>
      <c r="B506" s="526"/>
      <c r="C506" s="526"/>
      <c r="D506" t="s">
        <v>18</v>
      </c>
      <c r="E506" s="2">
        <v>60</v>
      </c>
      <c r="G506" s="2">
        <f t="shared" si="8"/>
        <v>323.5</v>
      </c>
      <c r="I506" s="525" t="s">
        <v>34</v>
      </c>
      <c r="J506" t="s">
        <v>16</v>
      </c>
      <c r="K506" s="2">
        <v>262</v>
      </c>
    </row>
    <row r="507" spans="1:11">
      <c r="A507" s="86"/>
      <c r="B507" s="526"/>
      <c r="C507" s="526"/>
      <c r="D507" t="s">
        <v>19</v>
      </c>
      <c r="E507" s="2">
        <v>5</v>
      </c>
      <c r="G507" s="2">
        <f t="shared" si="8"/>
        <v>328.5</v>
      </c>
      <c r="I507" s="526"/>
      <c r="J507" t="s">
        <v>17</v>
      </c>
      <c r="K507" s="2">
        <v>1.5</v>
      </c>
    </row>
    <row r="508" spans="1:11">
      <c r="A508" s="7">
        <v>44561</v>
      </c>
      <c r="B508" s="526" t="s">
        <v>121</v>
      </c>
      <c r="C508" s="526" t="s">
        <v>34</v>
      </c>
      <c r="D508" t="s">
        <v>18</v>
      </c>
      <c r="F508" s="2">
        <v>60</v>
      </c>
      <c r="G508" s="2">
        <f t="shared" si="8"/>
        <v>268.5</v>
      </c>
    </row>
    <row r="509" spans="1:11">
      <c r="A509" s="7">
        <v>44561</v>
      </c>
      <c r="B509" s="526" t="s">
        <v>121</v>
      </c>
      <c r="C509" s="526" t="s">
        <v>34</v>
      </c>
      <c r="D509" t="s">
        <v>19</v>
      </c>
      <c r="F509" s="2">
        <v>5</v>
      </c>
      <c r="G509" s="2">
        <f t="shared" si="8"/>
        <v>263.5</v>
      </c>
    </row>
    <row r="510" spans="1:11">
      <c r="A510" s="7">
        <v>44617</v>
      </c>
      <c r="B510" s="526">
        <v>24285</v>
      </c>
      <c r="C510" s="526" t="s">
        <v>34</v>
      </c>
      <c r="D510" t="s">
        <v>16</v>
      </c>
      <c r="F510" s="2">
        <v>262</v>
      </c>
      <c r="G510" s="2">
        <f t="shared" si="8"/>
        <v>1.5</v>
      </c>
    </row>
    <row r="511" spans="1:11">
      <c r="A511" s="7">
        <v>44617</v>
      </c>
      <c r="B511" s="526">
        <v>24285</v>
      </c>
      <c r="C511" s="526" t="s">
        <v>34</v>
      </c>
      <c r="D511" t="s">
        <v>17</v>
      </c>
      <c r="F511" s="2">
        <v>1.5</v>
      </c>
      <c r="G511" s="2">
        <f t="shared" si="8"/>
        <v>0</v>
      </c>
    </row>
    <row r="512" spans="1:11">
      <c r="A512" s="44">
        <v>44592</v>
      </c>
      <c r="B512" s="525" t="s">
        <v>14</v>
      </c>
      <c r="C512" s="525" t="s">
        <v>15</v>
      </c>
      <c r="D512" t="s">
        <v>16</v>
      </c>
      <c r="E512" s="8">
        <v>290.5</v>
      </c>
      <c r="G512" s="2">
        <f t="shared" si="8"/>
        <v>290.5</v>
      </c>
    </row>
    <row r="513" spans="1:9">
      <c r="B513" s="526"/>
      <c r="C513" s="526"/>
      <c r="D513" t="s">
        <v>17</v>
      </c>
      <c r="E513" s="8">
        <v>1.5</v>
      </c>
      <c r="G513" s="2">
        <f t="shared" si="8"/>
        <v>292</v>
      </c>
    </row>
    <row r="514" spans="1:9">
      <c r="B514" s="526"/>
      <c r="C514" s="526"/>
      <c r="D514" t="s">
        <v>18</v>
      </c>
      <c r="E514" s="8">
        <v>60</v>
      </c>
      <c r="G514" s="2">
        <f t="shared" si="8"/>
        <v>352</v>
      </c>
    </row>
    <row r="515" spans="1:9">
      <c r="B515" s="526"/>
      <c r="C515" s="526"/>
      <c r="D515" t="s">
        <v>19</v>
      </c>
      <c r="E515" s="8">
        <v>5</v>
      </c>
      <c r="G515" s="2">
        <f t="shared" si="8"/>
        <v>357</v>
      </c>
    </row>
    <row r="516" spans="1:9">
      <c r="A516" s="7">
        <v>44592</v>
      </c>
      <c r="B516" s="526" t="s">
        <v>119</v>
      </c>
      <c r="C516" s="526" t="s">
        <v>15</v>
      </c>
      <c r="D516" t="s">
        <v>18</v>
      </c>
      <c r="F516" s="2">
        <v>60</v>
      </c>
      <c r="G516" s="2">
        <f t="shared" si="8"/>
        <v>297</v>
      </c>
    </row>
    <row r="517" spans="1:9">
      <c r="A517" s="7">
        <v>44592</v>
      </c>
      <c r="B517" s="526" t="s">
        <v>119</v>
      </c>
      <c r="C517" s="526" t="s">
        <v>15</v>
      </c>
      <c r="D517" t="s">
        <v>19</v>
      </c>
      <c r="F517" s="2">
        <v>5</v>
      </c>
      <c r="G517" s="2">
        <f t="shared" si="8"/>
        <v>292</v>
      </c>
    </row>
    <row r="518" spans="1:9">
      <c r="A518" s="7">
        <v>44617</v>
      </c>
      <c r="B518" s="526">
        <v>24285</v>
      </c>
      <c r="C518" s="526" t="s">
        <v>15</v>
      </c>
      <c r="D518" t="s">
        <v>16</v>
      </c>
      <c r="F518" s="8">
        <v>290.5</v>
      </c>
      <c r="G518" s="2">
        <f t="shared" si="8"/>
        <v>1.5</v>
      </c>
    </row>
    <row r="519" spans="1:9">
      <c r="A519" s="7">
        <v>44617</v>
      </c>
      <c r="B519" s="526">
        <v>24285</v>
      </c>
      <c r="C519" s="526" t="s">
        <v>15</v>
      </c>
      <c r="D519" t="s">
        <v>17</v>
      </c>
      <c r="F519" s="8">
        <v>1.5</v>
      </c>
      <c r="G519" s="2">
        <f t="shared" si="8"/>
        <v>0</v>
      </c>
    </row>
    <row r="520" spans="1:9">
      <c r="A520" s="44">
        <v>44620</v>
      </c>
      <c r="B520" s="525" t="s">
        <v>14</v>
      </c>
      <c r="C520" s="525" t="s">
        <v>20</v>
      </c>
      <c r="D520" t="s">
        <v>16</v>
      </c>
      <c r="E520" s="8">
        <v>276.2</v>
      </c>
      <c r="G520" s="2">
        <f t="shared" si="8"/>
        <v>276.2</v>
      </c>
    </row>
    <row r="521" spans="1:9">
      <c r="B521" s="526"/>
      <c r="C521" s="526"/>
      <c r="D521" t="s">
        <v>17</v>
      </c>
      <c r="E521" s="8">
        <v>1.6</v>
      </c>
      <c r="G521" s="2">
        <f t="shared" si="8"/>
        <v>277.8</v>
      </c>
    </row>
    <row r="522" spans="1:9">
      <c r="B522" s="526"/>
      <c r="C522" s="526"/>
      <c r="D522" t="s">
        <v>18</v>
      </c>
      <c r="E522" s="8">
        <v>56</v>
      </c>
      <c r="G522" s="2">
        <f t="shared" si="8"/>
        <v>333.8</v>
      </c>
    </row>
    <row r="523" spans="1:9">
      <c r="B523" s="526"/>
      <c r="C523" s="526"/>
      <c r="D523" t="s">
        <v>19</v>
      </c>
      <c r="E523" s="8">
        <v>5</v>
      </c>
      <c r="G523" s="2">
        <f t="shared" si="8"/>
        <v>338.8</v>
      </c>
      <c r="I523">
        <v>277.8</v>
      </c>
    </row>
    <row r="524" spans="1:9">
      <c r="A524" s="7">
        <v>44620</v>
      </c>
      <c r="B524" s="526" t="s">
        <v>135</v>
      </c>
      <c r="C524" s="526" t="s">
        <v>20</v>
      </c>
      <c r="D524" t="s">
        <v>18</v>
      </c>
      <c r="F524" s="2">
        <v>56</v>
      </c>
      <c r="G524" s="2">
        <f t="shared" si="8"/>
        <v>282.8</v>
      </c>
      <c r="I524">
        <v>136.5</v>
      </c>
    </row>
    <row r="525" spans="1:9">
      <c r="A525" s="7">
        <v>44620</v>
      </c>
      <c r="B525" s="526" t="s">
        <v>135</v>
      </c>
      <c r="C525" s="526" t="s">
        <v>20</v>
      </c>
      <c r="D525" t="s">
        <v>19</v>
      </c>
      <c r="F525" s="2">
        <v>5</v>
      </c>
      <c r="G525" s="2">
        <f t="shared" si="8"/>
        <v>277.8</v>
      </c>
    </row>
    <row r="526" spans="1:9">
      <c r="A526" s="7">
        <v>44648</v>
      </c>
      <c r="B526" s="526">
        <v>24681</v>
      </c>
      <c r="C526" s="526" t="s">
        <v>20</v>
      </c>
      <c r="D526" t="s">
        <v>16</v>
      </c>
      <c r="F526" s="8">
        <v>276.2</v>
      </c>
      <c r="G526" s="2">
        <f t="shared" si="8"/>
        <v>1.6000000000000227</v>
      </c>
    </row>
    <row r="527" spans="1:9">
      <c r="A527" s="7">
        <v>44648</v>
      </c>
      <c r="B527" s="526">
        <v>24681</v>
      </c>
      <c r="C527" s="526" t="s">
        <v>20</v>
      </c>
      <c r="D527" t="s">
        <v>17</v>
      </c>
      <c r="F527" s="8">
        <v>1.6</v>
      </c>
      <c r="G527" s="2">
        <f t="shared" si="8"/>
        <v>2.2648549702353193E-14</v>
      </c>
    </row>
    <row r="528" spans="1:9">
      <c r="A528" s="44">
        <v>44651</v>
      </c>
      <c r="B528" s="525" t="s">
        <v>14</v>
      </c>
      <c r="C528" s="525" t="s">
        <v>23</v>
      </c>
      <c r="D528" t="s">
        <v>16</v>
      </c>
      <c r="E528" s="8">
        <v>273.39999999999998</v>
      </c>
      <c r="G528" s="2">
        <f t="shared" si="8"/>
        <v>273.39999999999998</v>
      </c>
    </row>
    <row r="529" spans="1:10">
      <c r="B529" s="526"/>
      <c r="C529" s="526"/>
      <c r="D529" t="s">
        <v>17</v>
      </c>
      <c r="E529" s="8">
        <v>5.2</v>
      </c>
      <c r="G529" s="2">
        <f t="shared" si="8"/>
        <v>278.59999999999997</v>
      </c>
    </row>
    <row r="530" spans="1:10">
      <c r="B530" s="526"/>
      <c r="C530" s="526"/>
      <c r="D530" t="s">
        <v>18</v>
      </c>
      <c r="E530" s="8">
        <v>60</v>
      </c>
      <c r="G530" s="2">
        <f t="shared" si="8"/>
        <v>338.59999999999997</v>
      </c>
    </row>
    <row r="531" spans="1:10">
      <c r="B531" s="526"/>
      <c r="C531" s="526"/>
      <c r="D531" t="s">
        <v>19</v>
      </c>
      <c r="E531" s="8">
        <v>5</v>
      </c>
      <c r="G531" s="2">
        <f t="shared" si="8"/>
        <v>343.59999999999997</v>
      </c>
    </row>
    <row r="532" spans="1:10">
      <c r="A532" s="7">
        <v>44651</v>
      </c>
      <c r="B532" s="526" t="s">
        <v>124</v>
      </c>
      <c r="C532" s="526" t="s">
        <v>23</v>
      </c>
      <c r="D532" t="s">
        <v>18</v>
      </c>
      <c r="F532" s="2">
        <v>60</v>
      </c>
      <c r="G532" s="2">
        <f t="shared" si="8"/>
        <v>283.59999999999997</v>
      </c>
      <c r="H532" s="525" t="s">
        <v>23</v>
      </c>
      <c r="I532" t="s">
        <v>16</v>
      </c>
      <c r="J532" s="8">
        <v>273.39999999999998</v>
      </c>
    </row>
    <row r="533" spans="1:10">
      <c r="A533" s="7">
        <v>44651</v>
      </c>
      <c r="B533" s="526" t="s">
        <v>124</v>
      </c>
      <c r="C533" s="526" t="s">
        <v>23</v>
      </c>
      <c r="D533" t="s">
        <v>19</v>
      </c>
      <c r="F533" s="2">
        <v>5</v>
      </c>
      <c r="G533" s="2">
        <f t="shared" si="8"/>
        <v>278.59999999999997</v>
      </c>
      <c r="H533" s="526"/>
      <c r="I533" t="s">
        <v>17</v>
      </c>
      <c r="J533" s="8">
        <v>5.2</v>
      </c>
    </row>
    <row r="534" spans="1:10">
      <c r="A534" s="7">
        <v>44711</v>
      </c>
      <c r="B534" s="526" t="s">
        <v>297</v>
      </c>
      <c r="C534" s="526" t="s">
        <v>23</v>
      </c>
      <c r="D534" t="s">
        <v>16</v>
      </c>
      <c r="F534" s="8">
        <v>273.39999999999998</v>
      </c>
      <c r="G534" s="2">
        <f t="shared" si="8"/>
        <v>5.1999999999999886</v>
      </c>
      <c r="H534" s="526"/>
      <c r="J534" s="8"/>
    </row>
    <row r="535" spans="1:10">
      <c r="A535" s="7">
        <v>44711</v>
      </c>
      <c r="B535" s="526" t="s">
        <v>297</v>
      </c>
      <c r="C535" s="526" t="s">
        <v>23</v>
      </c>
      <c r="D535" t="s">
        <v>17</v>
      </c>
      <c r="F535" s="8">
        <v>5.2</v>
      </c>
      <c r="G535" s="2">
        <f t="shared" si="8"/>
        <v>-1.1546319456101628E-14</v>
      </c>
      <c r="H535" s="526"/>
      <c r="J535" s="8"/>
    </row>
    <row r="536" spans="1:10">
      <c r="A536" s="44">
        <v>44681</v>
      </c>
      <c r="B536" s="525" t="s">
        <v>14</v>
      </c>
      <c r="C536" s="525" t="s">
        <v>24</v>
      </c>
      <c r="D536" t="s">
        <v>16</v>
      </c>
      <c r="E536" s="8">
        <v>273.89999999999998</v>
      </c>
      <c r="G536" s="2">
        <f t="shared" si="8"/>
        <v>273.89999999999998</v>
      </c>
    </row>
    <row r="537" spans="1:10">
      <c r="B537" s="526"/>
      <c r="C537" s="526"/>
      <c r="D537" t="s">
        <v>17</v>
      </c>
      <c r="E537" s="8">
        <v>1.5</v>
      </c>
      <c r="G537" s="2">
        <f t="shared" si="8"/>
        <v>275.39999999999998</v>
      </c>
      <c r="J537" s="8">
        <f>SUM(J532:J536)</f>
        <v>278.59999999999997</v>
      </c>
    </row>
    <row r="538" spans="1:10">
      <c r="B538" s="526"/>
      <c r="C538" s="526"/>
      <c r="D538" t="s">
        <v>18</v>
      </c>
      <c r="E538" s="8">
        <v>60</v>
      </c>
      <c r="G538" s="2">
        <f t="shared" si="8"/>
        <v>335.4</v>
      </c>
    </row>
    <row r="539" spans="1:10">
      <c r="B539" s="526"/>
      <c r="C539" s="526"/>
      <c r="D539" t="s">
        <v>19</v>
      </c>
      <c r="E539" s="8">
        <v>5</v>
      </c>
      <c r="G539" s="2">
        <f t="shared" ref="G539:G605" si="9">+G538+E539-F539</f>
        <v>340.4</v>
      </c>
    </row>
    <row r="540" spans="1:10">
      <c r="A540" s="7">
        <v>44681</v>
      </c>
      <c r="B540" s="526" t="s">
        <v>125</v>
      </c>
      <c r="C540" s="526" t="s">
        <v>24</v>
      </c>
      <c r="D540" t="s">
        <v>18</v>
      </c>
      <c r="F540" s="2">
        <v>60</v>
      </c>
      <c r="G540" s="2">
        <f t="shared" si="9"/>
        <v>280.39999999999998</v>
      </c>
    </row>
    <row r="541" spans="1:10">
      <c r="A541" s="7">
        <v>44681</v>
      </c>
      <c r="B541" s="526" t="s">
        <v>125</v>
      </c>
      <c r="C541" s="526" t="s">
        <v>24</v>
      </c>
      <c r="D541" t="s">
        <v>19</v>
      </c>
      <c r="F541" s="2">
        <v>5</v>
      </c>
      <c r="G541" s="2">
        <f t="shared" si="9"/>
        <v>275.39999999999998</v>
      </c>
    </row>
    <row r="542" spans="1:10">
      <c r="B542" s="526"/>
      <c r="C542" s="526" t="s">
        <v>24</v>
      </c>
      <c r="D542" t="s">
        <v>16</v>
      </c>
      <c r="F542" s="8">
        <v>273.89999999999998</v>
      </c>
      <c r="G542" s="2">
        <f t="shared" si="9"/>
        <v>1.5</v>
      </c>
    </row>
    <row r="543" spans="1:10">
      <c r="B543" s="526"/>
      <c r="C543" s="526" t="s">
        <v>24</v>
      </c>
      <c r="D543" t="s">
        <v>17</v>
      </c>
      <c r="F543" s="8">
        <v>1.5</v>
      </c>
      <c r="G543" s="2">
        <f t="shared" si="9"/>
        <v>0</v>
      </c>
    </row>
    <row r="544" spans="1:10">
      <c r="A544" s="44">
        <v>44712</v>
      </c>
      <c r="B544" s="525" t="s">
        <v>14</v>
      </c>
      <c r="C544" s="525" t="s">
        <v>25</v>
      </c>
      <c r="D544" t="s">
        <v>16</v>
      </c>
      <c r="E544" s="2">
        <v>261.89999999999998</v>
      </c>
      <c r="G544" s="2">
        <f t="shared" si="9"/>
        <v>261.89999999999998</v>
      </c>
    </row>
    <row r="545" spans="1:7">
      <c r="B545" s="526"/>
      <c r="C545" s="526"/>
      <c r="D545" t="s">
        <v>17</v>
      </c>
      <c r="E545" s="2">
        <v>6.6</v>
      </c>
      <c r="G545" s="2">
        <f t="shared" si="9"/>
        <v>268.5</v>
      </c>
    </row>
    <row r="546" spans="1:7">
      <c r="B546" s="526"/>
      <c r="C546" s="526"/>
      <c r="D546" t="s">
        <v>18</v>
      </c>
      <c r="E546" s="2">
        <v>60</v>
      </c>
      <c r="G546" s="2">
        <f t="shared" si="9"/>
        <v>328.5</v>
      </c>
    </row>
    <row r="547" spans="1:7">
      <c r="B547" s="526"/>
      <c r="C547" s="526"/>
      <c r="D547" t="s">
        <v>19</v>
      </c>
      <c r="E547" s="2">
        <v>5</v>
      </c>
      <c r="G547" s="2">
        <f t="shared" si="9"/>
        <v>333.5</v>
      </c>
    </row>
    <row r="548" spans="1:7">
      <c r="A548" s="7">
        <v>44712</v>
      </c>
      <c r="B548" s="526" t="s">
        <v>128</v>
      </c>
      <c r="C548" s="526" t="s">
        <v>25</v>
      </c>
      <c r="D548" t="s">
        <v>18</v>
      </c>
      <c r="E548" s="2"/>
      <c r="F548" s="2">
        <v>60</v>
      </c>
      <c r="G548" s="2">
        <f t="shared" si="9"/>
        <v>273.5</v>
      </c>
    </row>
    <row r="549" spans="1:7">
      <c r="A549" s="7">
        <v>44712</v>
      </c>
      <c r="B549" s="526" t="s">
        <v>128</v>
      </c>
      <c r="C549" s="526" t="s">
        <v>25</v>
      </c>
      <c r="D549" t="s">
        <v>19</v>
      </c>
      <c r="E549" s="2"/>
      <c r="F549" s="2">
        <v>5</v>
      </c>
      <c r="G549" s="2">
        <f t="shared" si="9"/>
        <v>268.5</v>
      </c>
    </row>
    <row r="550" spans="1:7">
      <c r="A550" s="7">
        <v>44782</v>
      </c>
      <c r="B550" s="526" t="s">
        <v>298</v>
      </c>
      <c r="C550" s="526" t="s">
        <v>25</v>
      </c>
      <c r="D550" t="s">
        <v>16</v>
      </c>
      <c r="E550" s="2"/>
      <c r="F550" s="2">
        <v>261.89999999999998</v>
      </c>
      <c r="G550" s="2">
        <f t="shared" si="9"/>
        <v>6.6000000000000227</v>
      </c>
    </row>
    <row r="551" spans="1:7">
      <c r="A551" s="7">
        <v>44782</v>
      </c>
      <c r="B551" s="526" t="s">
        <v>298</v>
      </c>
      <c r="C551" s="526" t="s">
        <v>25</v>
      </c>
      <c r="D551" t="s">
        <v>17</v>
      </c>
      <c r="E551" s="2"/>
      <c r="F551" s="2">
        <v>6.6</v>
      </c>
      <c r="G551" s="2">
        <f t="shared" si="9"/>
        <v>2.3092638912203256E-14</v>
      </c>
    </row>
    <row r="552" spans="1:7">
      <c r="A552" s="44">
        <v>44742</v>
      </c>
      <c r="B552" s="525" t="s">
        <v>14</v>
      </c>
      <c r="C552" s="525" t="s">
        <v>26</v>
      </c>
      <c r="D552" t="s">
        <v>16</v>
      </c>
      <c r="E552" s="2">
        <v>260.8</v>
      </c>
      <c r="G552" s="2">
        <f t="shared" si="9"/>
        <v>260.8</v>
      </c>
    </row>
    <row r="553" spans="1:7">
      <c r="B553" s="526"/>
      <c r="C553" s="526"/>
      <c r="D553" t="s">
        <v>17</v>
      </c>
      <c r="E553" s="2">
        <v>6.9</v>
      </c>
      <c r="G553" s="2">
        <f t="shared" si="9"/>
        <v>267.7</v>
      </c>
    </row>
    <row r="554" spans="1:7">
      <c r="B554" s="526"/>
      <c r="C554" s="526"/>
      <c r="D554" t="s">
        <v>18</v>
      </c>
      <c r="E554" s="2">
        <v>60</v>
      </c>
      <c r="G554" s="2">
        <f t="shared" si="9"/>
        <v>327.7</v>
      </c>
    </row>
    <row r="555" spans="1:7">
      <c r="B555" s="526"/>
      <c r="C555" s="526"/>
      <c r="D555" t="s">
        <v>19</v>
      </c>
      <c r="E555" s="2">
        <v>5</v>
      </c>
      <c r="G555" s="2">
        <f t="shared" si="9"/>
        <v>332.7</v>
      </c>
    </row>
    <row r="556" spans="1:7">
      <c r="A556" s="7">
        <v>44742</v>
      </c>
      <c r="B556" s="526" t="s">
        <v>129</v>
      </c>
      <c r="C556" s="526" t="s">
        <v>26</v>
      </c>
      <c r="D556" t="s">
        <v>18</v>
      </c>
      <c r="E556" s="2"/>
      <c r="F556" s="2">
        <v>60</v>
      </c>
      <c r="G556" s="2">
        <f t="shared" si="9"/>
        <v>272.7</v>
      </c>
    </row>
    <row r="557" spans="1:7">
      <c r="A557" s="7">
        <v>44742</v>
      </c>
      <c r="B557" s="526" t="s">
        <v>129</v>
      </c>
      <c r="C557" s="526" t="s">
        <v>26</v>
      </c>
      <c r="D557" t="s">
        <v>19</v>
      </c>
      <c r="E557" s="2"/>
      <c r="F557" s="2">
        <v>5</v>
      </c>
      <c r="G557" s="2">
        <f t="shared" si="9"/>
        <v>267.7</v>
      </c>
    </row>
    <row r="558" spans="1:7">
      <c r="A558" s="7">
        <v>44795</v>
      </c>
      <c r="B558" s="526">
        <v>25306</v>
      </c>
      <c r="C558" s="526" t="s">
        <v>26</v>
      </c>
      <c r="D558" t="s">
        <v>16</v>
      </c>
      <c r="E558" s="2"/>
      <c r="F558" s="2">
        <v>260.8</v>
      </c>
      <c r="G558" s="2">
        <f t="shared" si="9"/>
        <v>6.8999999999999773</v>
      </c>
    </row>
    <row r="559" spans="1:7">
      <c r="A559" s="7">
        <v>44795</v>
      </c>
      <c r="B559" s="526">
        <v>25306</v>
      </c>
      <c r="C559" s="526" t="s">
        <v>26</v>
      </c>
      <c r="D559" t="s">
        <v>17</v>
      </c>
      <c r="E559" s="2"/>
      <c r="F559" s="2">
        <v>6.9</v>
      </c>
      <c r="G559" s="2">
        <f t="shared" si="9"/>
        <v>-2.3092638912203256E-14</v>
      </c>
    </row>
    <row r="560" spans="1:7">
      <c r="A560" s="44">
        <v>44773</v>
      </c>
      <c r="B560" s="525" t="s">
        <v>14</v>
      </c>
      <c r="C560" s="525" t="s">
        <v>27</v>
      </c>
      <c r="D560" t="s">
        <v>16</v>
      </c>
      <c r="E560" s="2">
        <v>259.60000000000002</v>
      </c>
      <c r="G560" s="2">
        <f t="shared" si="9"/>
        <v>259.60000000000002</v>
      </c>
    </row>
    <row r="561" spans="1:7">
      <c r="B561" s="526"/>
      <c r="C561" s="526"/>
      <c r="D561" t="s">
        <v>17</v>
      </c>
      <c r="E561" s="2">
        <v>9.6999999999999993</v>
      </c>
      <c r="G561" s="2">
        <f t="shared" si="9"/>
        <v>269.3</v>
      </c>
    </row>
    <row r="562" spans="1:7">
      <c r="B562" s="526"/>
      <c r="C562" s="526"/>
      <c r="D562" t="s">
        <v>18</v>
      </c>
      <c r="E562" s="148">
        <v>60</v>
      </c>
      <c r="G562" s="2">
        <f t="shared" si="9"/>
        <v>329.3</v>
      </c>
    </row>
    <row r="563" spans="1:7">
      <c r="B563" s="526"/>
      <c r="C563" s="526"/>
      <c r="D563" t="s">
        <v>19</v>
      </c>
      <c r="E563" s="148">
        <v>5</v>
      </c>
      <c r="G563" s="2">
        <f t="shared" si="9"/>
        <v>334.3</v>
      </c>
    </row>
    <row r="564" spans="1:7">
      <c r="A564" s="7">
        <v>44773</v>
      </c>
      <c r="B564" s="526" t="s">
        <v>115</v>
      </c>
      <c r="C564" s="526" t="s">
        <v>27</v>
      </c>
      <c r="D564" t="s">
        <v>18</v>
      </c>
      <c r="E564" s="2"/>
      <c r="F564" s="148">
        <v>60</v>
      </c>
      <c r="G564" s="2">
        <f t="shared" si="9"/>
        <v>274.3</v>
      </c>
    </row>
    <row r="565" spans="1:7">
      <c r="A565" s="7">
        <v>44773</v>
      </c>
      <c r="B565" s="526" t="s">
        <v>115</v>
      </c>
      <c r="C565" s="526" t="s">
        <v>27</v>
      </c>
      <c r="D565" t="s">
        <v>19</v>
      </c>
      <c r="E565" s="2"/>
      <c r="F565" s="148">
        <v>5</v>
      </c>
      <c r="G565" s="2">
        <f t="shared" si="9"/>
        <v>269.3</v>
      </c>
    </row>
    <row r="566" spans="1:7">
      <c r="A566" s="7">
        <v>44795</v>
      </c>
      <c r="B566" s="526">
        <v>25306</v>
      </c>
      <c r="C566" s="526" t="s">
        <v>27</v>
      </c>
      <c r="D566" t="s">
        <v>16</v>
      </c>
      <c r="E566" s="2"/>
      <c r="F566" s="2">
        <v>259.60000000000002</v>
      </c>
      <c r="G566" s="2">
        <f t="shared" si="9"/>
        <v>9.6999999999999886</v>
      </c>
    </row>
    <row r="567" spans="1:7">
      <c r="A567" s="7">
        <v>44795</v>
      </c>
      <c r="B567" s="526">
        <v>25306</v>
      </c>
      <c r="C567" s="526" t="s">
        <v>27</v>
      </c>
      <c r="D567" t="s">
        <v>17</v>
      </c>
      <c r="F567" s="2">
        <v>9.6999999999999993</v>
      </c>
      <c r="G567" s="2">
        <f t="shared" si="9"/>
        <v>0</v>
      </c>
    </row>
    <row r="568" spans="1:7">
      <c r="A568" s="44">
        <v>44804</v>
      </c>
      <c r="B568" s="525" t="s">
        <v>14</v>
      </c>
      <c r="C568" s="525" t="s">
        <v>28</v>
      </c>
      <c r="D568" t="s">
        <v>16</v>
      </c>
      <c r="E568" s="79">
        <v>261.10000000000002</v>
      </c>
      <c r="G568" s="2">
        <f t="shared" si="9"/>
        <v>261.10000000000002</v>
      </c>
    </row>
    <row r="569" spans="1:7">
      <c r="B569" s="526"/>
      <c r="C569" s="526"/>
      <c r="D569" t="s">
        <v>17</v>
      </c>
      <c r="E569" s="79">
        <v>7</v>
      </c>
      <c r="G569" s="2">
        <f t="shared" si="9"/>
        <v>268.10000000000002</v>
      </c>
    </row>
    <row r="570" spans="1:7">
      <c r="B570" s="526"/>
      <c r="C570" s="526"/>
      <c r="D570" t="s">
        <v>18</v>
      </c>
      <c r="E570" s="2">
        <v>60</v>
      </c>
      <c r="G570" s="2">
        <f t="shared" si="9"/>
        <v>328.1</v>
      </c>
    </row>
    <row r="571" spans="1:7">
      <c r="B571" s="526"/>
      <c r="C571" s="526"/>
      <c r="D571" t="s">
        <v>19</v>
      </c>
      <c r="E571" s="2">
        <v>5</v>
      </c>
      <c r="G571" s="2">
        <f t="shared" si="9"/>
        <v>333.1</v>
      </c>
    </row>
    <row r="572" spans="1:7">
      <c r="A572" s="7">
        <v>44804</v>
      </c>
      <c r="B572" s="526" t="s">
        <v>116</v>
      </c>
      <c r="C572" s="526" t="s">
        <v>28</v>
      </c>
      <c r="D572" t="s">
        <v>18</v>
      </c>
      <c r="E572" s="2"/>
      <c r="F572" s="2">
        <v>60</v>
      </c>
      <c r="G572" s="2">
        <f t="shared" si="9"/>
        <v>273.10000000000002</v>
      </c>
    </row>
    <row r="573" spans="1:7">
      <c r="A573" s="7">
        <v>44804</v>
      </c>
      <c r="B573" s="526" t="s">
        <v>116</v>
      </c>
      <c r="C573" s="526" t="s">
        <v>28</v>
      </c>
      <c r="D573" t="s">
        <v>19</v>
      </c>
      <c r="E573" s="2"/>
      <c r="F573" s="2">
        <v>5</v>
      </c>
      <c r="G573" s="2">
        <f t="shared" si="9"/>
        <v>268.10000000000002</v>
      </c>
    </row>
    <row r="574" spans="1:7">
      <c r="A574" s="7">
        <v>44860</v>
      </c>
      <c r="B574" s="526">
        <v>25682</v>
      </c>
      <c r="C574" s="526" t="s">
        <v>28</v>
      </c>
      <c r="D574" t="s">
        <v>16</v>
      </c>
      <c r="E574" s="2"/>
      <c r="F574" s="79">
        <v>261.10000000000002</v>
      </c>
      <c r="G574" s="2">
        <f t="shared" si="9"/>
        <v>7</v>
      </c>
    </row>
    <row r="575" spans="1:7">
      <c r="A575" s="7">
        <v>44860</v>
      </c>
      <c r="B575" s="526">
        <v>25682</v>
      </c>
      <c r="C575" s="526" t="s">
        <v>28</v>
      </c>
      <c r="D575" t="s">
        <v>17</v>
      </c>
      <c r="E575" s="2"/>
      <c r="F575" s="79">
        <v>7</v>
      </c>
      <c r="G575" s="2">
        <f t="shared" si="9"/>
        <v>0</v>
      </c>
    </row>
    <row r="576" spans="1:7">
      <c r="A576" s="88">
        <v>44834</v>
      </c>
      <c r="B576" s="525" t="s">
        <v>14</v>
      </c>
      <c r="C576" s="525" t="s">
        <v>53</v>
      </c>
      <c r="D576" t="s">
        <v>16</v>
      </c>
      <c r="E576" s="2">
        <v>274.2</v>
      </c>
      <c r="G576" s="2">
        <f t="shared" si="9"/>
        <v>274.2</v>
      </c>
    </row>
    <row r="577" spans="1:11">
      <c r="A577" s="86"/>
      <c r="B577" s="526"/>
      <c r="C577" s="526"/>
      <c r="D577" t="s">
        <v>17</v>
      </c>
      <c r="E577" s="2">
        <v>8.1999999999999993</v>
      </c>
      <c r="G577" s="2">
        <f t="shared" si="9"/>
        <v>282.39999999999998</v>
      </c>
    </row>
    <row r="578" spans="1:11">
      <c r="A578" s="86"/>
      <c r="B578" s="526"/>
      <c r="C578" s="526"/>
      <c r="D578" t="s">
        <v>18</v>
      </c>
      <c r="E578" s="2">
        <v>60</v>
      </c>
      <c r="G578" s="2">
        <f t="shared" si="9"/>
        <v>342.4</v>
      </c>
    </row>
    <row r="579" spans="1:11">
      <c r="A579" s="86"/>
      <c r="B579" s="526"/>
      <c r="C579" s="526"/>
      <c r="D579" t="s">
        <v>19</v>
      </c>
      <c r="E579" s="2">
        <v>5</v>
      </c>
      <c r="G579" s="2">
        <f t="shared" si="9"/>
        <v>347.4</v>
      </c>
    </row>
    <row r="580" spans="1:11">
      <c r="A580" s="86">
        <v>44834</v>
      </c>
      <c r="B580" s="526" t="s">
        <v>117</v>
      </c>
      <c r="C580" s="526" t="s">
        <v>53</v>
      </c>
      <c r="D580" t="s">
        <v>18</v>
      </c>
      <c r="E580" s="2"/>
      <c r="F580" s="2">
        <v>60</v>
      </c>
      <c r="G580" s="2">
        <f t="shared" si="9"/>
        <v>287.39999999999998</v>
      </c>
    </row>
    <row r="581" spans="1:11">
      <c r="A581" s="86">
        <v>44834</v>
      </c>
      <c r="B581" s="526" t="s">
        <v>117</v>
      </c>
      <c r="C581" s="526" t="s">
        <v>53</v>
      </c>
      <c r="D581" t="s">
        <v>19</v>
      </c>
      <c r="E581" s="2"/>
      <c r="F581" s="2">
        <v>5</v>
      </c>
      <c r="G581" s="2">
        <f t="shared" si="9"/>
        <v>282.39999999999998</v>
      </c>
    </row>
    <row r="582" spans="1:11">
      <c r="A582" s="86">
        <v>44891</v>
      </c>
      <c r="B582" s="526" t="s">
        <v>299</v>
      </c>
      <c r="C582" s="526" t="s">
        <v>53</v>
      </c>
      <c r="D582" t="s">
        <v>16</v>
      </c>
      <c r="E582" s="2"/>
      <c r="F582" s="2">
        <v>274.2</v>
      </c>
      <c r="G582" s="2">
        <f t="shared" si="9"/>
        <v>8.1999999999999886</v>
      </c>
    </row>
    <row r="583" spans="1:11">
      <c r="A583" s="86">
        <v>44891</v>
      </c>
      <c r="B583" s="526" t="s">
        <v>299</v>
      </c>
      <c r="C583" s="526" t="s">
        <v>53</v>
      </c>
      <c r="D583" t="s">
        <v>17</v>
      </c>
      <c r="E583" s="2"/>
      <c r="F583" s="2">
        <v>8.1999999999999993</v>
      </c>
      <c r="G583" s="2">
        <f t="shared" si="9"/>
        <v>0</v>
      </c>
    </row>
    <row r="584" spans="1:11">
      <c r="A584" s="44">
        <v>44865</v>
      </c>
      <c r="B584" s="525" t="s">
        <v>14</v>
      </c>
      <c r="C584" s="525" t="s">
        <v>30</v>
      </c>
      <c r="D584" t="s">
        <v>16</v>
      </c>
      <c r="E584" s="148">
        <v>272.3</v>
      </c>
      <c r="G584" s="2">
        <f t="shared" si="9"/>
        <v>272.3</v>
      </c>
    </row>
    <row r="585" spans="1:11">
      <c r="A585" s="44"/>
      <c r="B585" s="525"/>
      <c r="C585" s="525"/>
      <c r="D585" t="s">
        <v>17</v>
      </c>
      <c r="E585" s="148">
        <v>4.9000000000000004</v>
      </c>
      <c r="G585" s="2">
        <f t="shared" si="9"/>
        <v>277.2</v>
      </c>
    </row>
    <row r="586" spans="1:11">
      <c r="A586" s="44"/>
      <c r="B586" s="525"/>
      <c r="C586" s="525"/>
      <c r="D586" t="s">
        <v>18</v>
      </c>
      <c r="E586" s="148">
        <v>60</v>
      </c>
      <c r="G586" s="2">
        <f t="shared" si="9"/>
        <v>337.2</v>
      </c>
    </row>
    <row r="587" spans="1:11">
      <c r="A587" s="44"/>
      <c r="B587" s="525"/>
      <c r="C587" s="525"/>
      <c r="D587" t="s">
        <v>19</v>
      </c>
      <c r="E587" s="148">
        <v>5</v>
      </c>
      <c r="G587" s="2">
        <f t="shared" si="9"/>
        <v>342.2</v>
      </c>
      <c r="H587" s="525"/>
      <c r="I587" s="525"/>
      <c r="K587" s="148"/>
    </row>
    <row r="588" spans="1:11">
      <c r="A588" s="7">
        <v>44865</v>
      </c>
      <c r="B588" s="526" t="s">
        <v>118</v>
      </c>
      <c r="C588" s="526" t="s">
        <v>30</v>
      </c>
      <c r="D588" t="s">
        <v>18</v>
      </c>
      <c r="E588" s="148"/>
      <c r="F588" s="148">
        <v>60</v>
      </c>
      <c r="G588" s="2">
        <f t="shared" si="9"/>
        <v>282.2</v>
      </c>
      <c r="H588" s="526"/>
      <c r="I588" s="525"/>
      <c r="K588" s="148"/>
    </row>
    <row r="589" spans="1:11">
      <c r="A589" s="7">
        <v>44865</v>
      </c>
      <c r="B589" s="526" t="s">
        <v>118</v>
      </c>
      <c r="C589" s="526" t="s">
        <v>30</v>
      </c>
      <c r="D589" t="s">
        <v>19</v>
      </c>
      <c r="E589" s="148"/>
      <c r="F589" s="148">
        <v>5</v>
      </c>
      <c r="G589" s="2">
        <f t="shared" si="9"/>
        <v>277.2</v>
      </c>
      <c r="I589" s="525"/>
    </row>
    <row r="590" spans="1:11">
      <c r="A590" s="7">
        <v>44925</v>
      </c>
      <c r="B590" s="526" t="s">
        <v>300</v>
      </c>
      <c r="C590" s="526" t="s">
        <v>30</v>
      </c>
      <c r="D590" t="s">
        <v>16</v>
      </c>
      <c r="E590" s="148"/>
      <c r="F590" s="148">
        <v>272.3</v>
      </c>
      <c r="G590" s="2">
        <f t="shared" si="9"/>
        <v>4.8999999999999773</v>
      </c>
      <c r="I590" s="525"/>
    </row>
    <row r="591" spans="1:11">
      <c r="A591" s="7">
        <v>44925</v>
      </c>
      <c r="B591" s="526" t="s">
        <v>300</v>
      </c>
      <c r="C591" s="526" t="s">
        <v>30</v>
      </c>
      <c r="D591" t="s">
        <v>17</v>
      </c>
      <c r="E591" s="148"/>
      <c r="F591" s="148">
        <v>4.9000000000000004</v>
      </c>
      <c r="G591" s="2">
        <f t="shared" si="9"/>
        <v>-2.3092638912203256E-14</v>
      </c>
      <c r="I591" s="525"/>
    </row>
    <row r="592" spans="1:11">
      <c r="A592" s="88">
        <v>44895</v>
      </c>
      <c r="B592" s="525" t="s">
        <v>14</v>
      </c>
      <c r="C592" s="525" t="s">
        <v>33</v>
      </c>
      <c r="D592" t="s">
        <v>16</v>
      </c>
      <c r="E592" s="2">
        <v>304</v>
      </c>
      <c r="G592" s="2">
        <f t="shared" si="9"/>
        <v>304</v>
      </c>
      <c r="I592" s="526"/>
    </row>
    <row r="593" spans="1:14">
      <c r="A593" s="86"/>
      <c r="B593" s="526"/>
      <c r="C593" s="526"/>
      <c r="D593" t="s">
        <v>17</v>
      </c>
      <c r="E593" s="2">
        <v>6.3</v>
      </c>
      <c r="G593" s="2">
        <f t="shared" si="9"/>
        <v>310.3</v>
      </c>
      <c r="K593" s="8"/>
    </row>
    <row r="594" spans="1:14">
      <c r="A594" s="86"/>
      <c r="B594" s="526"/>
      <c r="C594" s="526"/>
      <c r="D594" t="s">
        <v>18</v>
      </c>
      <c r="E594" s="2">
        <v>60</v>
      </c>
      <c r="G594" s="2">
        <f t="shared" si="9"/>
        <v>370.3</v>
      </c>
    </row>
    <row r="595" spans="1:14">
      <c r="A595" s="86"/>
      <c r="B595" s="526"/>
      <c r="C595" s="526"/>
      <c r="D595" t="s">
        <v>19</v>
      </c>
      <c r="E595" s="2">
        <v>5</v>
      </c>
      <c r="G595" s="2">
        <f t="shared" si="9"/>
        <v>375.3</v>
      </c>
    </row>
    <row r="596" spans="1:14">
      <c r="A596" s="7">
        <v>44895</v>
      </c>
      <c r="B596" s="526" t="s">
        <v>132</v>
      </c>
      <c r="C596" s="526" t="s">
        <v>33</v>
      </c>
      <c r="D596" t="s">
        <v>18</v>
      </c>
      <c r="E596" s="2"/>
      <c r="F596" s="2">
        <v>60</v>
      </c>
      <c r="G596" s="2">
        <f t="shared" si="9"/>
        <v>315.3</v>
      </c>
      <c r="H596" s="525"/>
      <c r="J596" s="2"/>
    </row>
    <row r="597" spans="1:14">
      <c r="A597" s="7">
        <v>44895</v>
      </c>
      <c r="B597" s="526" t="s">
        <v>132</v>
      </c>
      <c r="C597" s="526" t="s">
        <v>33</v>
      </c>
      <c r="D597" t="s">
        <v>19</v>
      </c>
      <c r="F597" s="11">
        <v>5</v>
      </c>
      <c r="G597" s="2">
        <f t="shared" si="9"/>
        <v>310.3</v>
      </c>
      <c r="H597" s="526"/>
      <c r="J597" s="2"/>
    </row>
    <row r="598" spans="1:14">
      <c r="A598" s="7">
        <v>44925</v>
      </c>
      <c r="B598" s="526" t="s">
        <v>300</v>
      </c>
      <c r="C598" s="526" t="s">
        <v>33</v>
      </c>
      <c r="D598" t="s">
        <v>16</v>
      </c>
      <c r="F598" s="2">
        <v>304</v>
      </c>
      <c r="G598" s="2">
        <f t="shared" si="9"/>
        <v>6.3000000000000114</v>
      </c>
      <c r="H598" s="525" t="s">
        <v>34</v>
      </c>
      <c r="I598" t="s">
        <v>16</v>
      </c>
      <c r="J598" s="2">
        <v>347.4</v>
      </c>
    </row>
    <row r="599" spans="1:14">
      <c r="A599" s="7">
        <v>44925</v>
      </c>
      <c r="B599" s="526" t="s">
        <v>300</v>
      </c>
      <c r="C599" s="526" t="s">
        <v>33</v>
      </c>
      <c r="D599" t="s">
        <v>17</v>
      </c>
      <c r="F599" s="2">
        <v>6.3</v>
      </c>
      <c r="G599" s="2">
        <f t="shared" si="9"/>
        <v>1.1546319456101628E-14</v>
      </c>
      <c r="H599" s="526"/>
      <c r="I599" t="s">
        <v>17</v>
      </c>
      <c r="J599" s="2">
        <v>5.7</v>
      </c>
    </row>
    <row r="600" spans="1:14">
      <c r="A600" s="88">
        <v>44926</v>
      </c>
      <c r="B600" s="525" t="s">
        <v>14</v>
      </c>
      <c r="C600" s="525" t="s">
        <v>34</v>
      </c>
      <c r="D600" t="s">
        <v>16</v>
      </c>
      <c r="E600" s="2">
        <v>347.4</v>
      </c>
      <c r="G600" s="2">
        <f t="shared" si="9"/>
        <v>347.4</v>
      </c>
    </row>
    <row r="601" spans="1:14">
      <c r="A601" s="86"/>
      <c r="B601" s="526"/>
      <c r="C601" s="526"/>
      <c r="D601" t="s">
        <v>17</v>
      </c>
      <c r="E601" s="2">
        <v>5.7</v>
      </c>
      <c r="G601" s="2">
        <f>+G600+E601-F601</f>
        <v>353.09999999999997</v>
      </c>
      <c r="J601" s="8">
        <f>SUM(J598:J600)</f>
        <v>353.09999999999997</v>
      </c>
    </row>
    <row r="602" spans="1:14">
      <c r="A602" s="86"/>
      <c r="B602" s="526"/>
      <c r="C602" s="526"/>
      <c r="D602" t="s">
        <v>18</v>
      </c>
      <c r="E602" s="2">
        <v>60</v>
      </c>
      <c r="G602" s="2">
        <f t="shared" ref="G602:G618" si="10">+G601+E602-F602</f>
        <v>413.09999999999997</v>
      </c>
      <c r="I602" s="37"/>
    </row>
    <row r="603" spans="1:14">
      <c r="A603" s="86"/>
      <c r="B603" s="526"/>
      <c r="C603" s="526"/>
      <c r="D603" t="s">
        <v>19</v>
      </c>
      <c r="E603" s="2">
        <v>5</v>
      </c>
      <c r="G603" s="2">
        <f t="shared" si="10"/>
        <v>418.09999999999997</v>
      </c>
      <c r="M603" s="186">
        <v>304</v>
      </c>
      <c r="N603" s="234">
        <v>6.3</v>
      </c>
    </row>
    <row r="604" spans="1:14">
      <c r="A604" s="86">
        <v>44926</v>
      </c>
      <c r="B604" s="526" t="s">
        <v>121</v>
      </c>
      <c r="C604" s="526" t="s">
        <v>34</v>
      </c>
      <c r="D604" t="s">
        <v>18</v>
      </c>
      <c r="E604" s="2"/>
      <c r="F604" s="2">
        <v>60</v>
      </c>
      <c r="G604" s="2">
        <f t="shared" si="10"/>
        <v>358.09999999999997</v>
      </c>
      <c r="K604" s="37"/>
    </row>
    <row r="605" spans="1:14">
      <c r="A605" s="86">
        <v>44926</v>
      </c>
      <c r="B605" s="526" t="s">
        <v>121</v>
      </c>
      <c r="C605" s="526" t="s">
        <v>34</v>
      </c>
      <c r="D605" t="s">
        <v>19</v>
      </c>
      <c r="E605" s="2"/>
      <c r="F605" s="2">
        <v>5</v>
      </c>
      <c r="G605" s="2">
        <f t="shared" si="10"/>
        <v>353.09999999999997</v>
      </c>
    </row>
    <row r="606" spans="1:14">
      <c r="A606" s="86">
        <v>44972</v>
      </c>
      <c r="B606" s="526" t="s">
        <v>301</v>
      </c>
      <c r="C606" s="526" t="s">
        <v>34</v>
      </c>
      <c r="D606" t="s">
        <v>16</v>
      </c>
      <c r="E606" s="2"/>
      <c r="F606" s="2">
        <v>347.4</v>
      </c>
      <c r="G606" s="2">
        <f t="shared" si="10"/>
        <v>5.6999999999999886</v>
      </c>
    </row>
    <row r="607" spans="1:14">
      <c r="A607" s="86">
        <v>44972</v>
      </c>
      <c r="B607" s="526" t="s">
        <v>301</v>
      </c>
      <c r="C607" s="526" t="s">
        <v>34</v>
      </c>
      <c r="D607" t="s">
        <v>17</v>
      </c>
      <c r="E607" s="2"/>
      <c r="F607" s="2">
        <v>5.7</v>
      </c>
      <c r="G607" s="2">
        <f t="shared" si="10"/>
        <v>-1.1546319456101628E-14</v>
      </c>
    </row>
    <row r="608" spans="1:14">
      <c r="A608" s="44">
        <v>44957</v>
      </c>
      <c r="B608" s="525" t="s">
        <v>14</v>
      </c>
      <c r="C608" s="525" t="s">
        <v>15</v>
      </c>
      <c r="D608" t="s">
        <v>16</v>
      </c>
      <c r="E608" s="241">
        <v>320.8</v>
      </c>
      <c r="F608" s="241"/>
      <c r="G608" s="2">
        <f t="shared" si="10"/>
        <v>320.8</v>
      </c>
    </row>
    <row r="609" spans="1:10">
      <c r="B609" s="526"/>
      <c r="C609" s="526"/>
      <c r="D609" t="s">
        <v>17</v>
      </c>
      <c r="E609" s="241">
        <v>5</v>
      </c>
      <c r="F609" s="241"/>
      <c r="G609" s="2">
        <f t="shared" si="10"/>
        <v>325.8</v>
      </c>
    </row>
    <row r="610" spans="1:10">
      <c r="B610" s="526"/>
      <c r="C610" s="526"/>
      <c r="D610" t="s">
        <v>18</v>
      </c>
      <c r="E610" s="241">
        <v>60</v>
      </c>
      <c r="F610" s="241"/>
      <c r="G610" s="2">
        <f t="shared" si="10"/>
        <v>385.8</v>
      </c>
    </row>
    <row r="611" spans="1:10">
      <c r="B611" s="526"/>
      <c r="C611" s="526"/>
      <c r="D611" t="s">
        <v>19</v>
      </c>
      <c r="E611" s="241">
        <v>5</v>
      </c>
      <c r="F611" s="241"/>
      <c r="G611" s="2">
        <f t="shared" si="10"/>
        <v>390.8</v>
      </c>
    </row>
    <row r="612" spans="1:10">
      <c r="A612" s="7">
        <v>44957</v>
      </c>
      <c r="B612" s="526" t="s">
        <v>119</v>
      </c>
      <c r="C612" s="526" t="s">
        <v>15</v>
      </c>
      <c r="D612" t="s">
        <v>18</v>
      </c>
      <c r="E612" s="241"/>
      <c r="F612" s="241">
        <v>60</v>
      </c>
      <c r="G612" s="2">
        <f t="shared" si="10"/>
        <v>330.8</v>
      </c>
    </row>
    <row r="613" spans="1:10">
      <c r="A613" s="7">
        <v>44957</v>
      </c>
      <c r="B613" s="526" t="s">
        <v>119</v>
      </c>
      <c r="C613" s="526" t="s">
        <v>15</v>
      </c>
      <c r="D613" t="s">
        <v>19</v>
      </c>
      <c r="E613" s="241"/>
      <c r="F613" s="241">
        <v>5</v>
      </c>
      <c r="G613" s="2">
        <f t="shared" si="10"/>
        <v>325.8</v>
      </c>
    </row>
    <row r="614" spans="1:10">
      <c r="A614" s="7">
        <v>44991</v>
      </c>
      <c r="B614" s="526">
        <v>26444</v>
      </c>
      <c r="C614" s="526" t="s">
        <v>15</v>
      </c>
      <c r="D614" t="s">
        <v>16</v>
      </c>
      <c r="E614" s="241"/>
      <c r="F614" s="241">
        <v>320.8</v>
      </c>
      <c r="G614" s="2">
        <f t="shared" si="10"/>
        <v>5</v>
      </c>
    </row>
    <row r="615" spans="1:10">
      <c r="A615" s="7">
        <v>44991</v>
      </c>
      <c r="B615" s="526">
        <v>26444</v>
      </c>
      <c r="C615" s="526" t="s">
        <v>15</v>
      </c>
      <c r="D615" t="s">
        <v>17</v>
      </c>
      <c r="E615" s="241"/>
      <c r="F615" s="241">
        <v>5</v>
      </c>
      <c r="G615" s="2">
        <f t="shared" si="10"/>
        <v>0</v>
      </c>
      <c r="H615" s="525" t="s">
        <v>20</v>
      </c>
      <c r="I615" t="s">
        <v>16</v>
      </c>
      <c r="J615" s="241">
        <v>343.3</v>
      </c>
    </row>
    <row r="616" spans="1:10">
      <c r="A616" s="44">
        <v>44985</v>
      </c>
      <c r="B616" s="525" t="s">
        <v>14</v>
      </c>
      <c r="C616" s="525" t="s">
        <v>20</v>
      </c>
      <c r="D616" t="s">
        <v>16</v>
      </c>
      <c r="E616" s="241">
        <v>343.3</v>
      </c>
      <c r="F616" s="241"/>
      <c r="G616" s="2">
        <f t="shared" si="10"/>
        <v>343.3</v>
      </c>
      <c r="H616" s="526"/>
      <c r="I616" t="s">
        <v>17</v>
      </c>
      <c r="J616" s="241">
        <v>2</v>
      </c>
    </row>
    <row r="617" spans="1:10">
      <c r="B617" s="526"/>
      <c r="C617" s="526"/>
      <c r="D617" t="s">
        <v>17</v>
      </c>
      <c r="E617" s="241">
        <v>2</v>
      </c>
      <c r="F617" s="241"/>
      <c r="G617" s="2">
        <f t="shared" si="10"/>
        <v>345.3</v>
      </c>
    </row>
    <row r="618" spans="1:10">
      <c r="B618" s="526"/>
      <c r="C618" s="526"/>
      <c r="D618" t="s">
        <v>18</v>
      </c>
      <c r="E618" s="241">
        <v>56</v>
      </c>
      <c r="F618" s="241"/>
      <c r="G618" s="2">
        <f t="shared" si="10"/>
        <v>401.3</v>
      </c>
      <c r="J618" s="37">
        <f>SUM(J615:J617)</f>
        <v>345.3</v>
      </c>
    </row>
    <row r="619" spans="1:10">
      <c r="B619" s="526"/>
      <c r="C619" s="526"/>
      <c r="D619" t="s">
        <v>19</v>
      </c>
      <c r="E619" s="241">
        <v>5</v>
      </c>
      <c r="F619" s="241"/>
      <c r="G619" s="2">
        <f>+G618+E619-F619</f>
        <v>406.3</v>
      </c>
      <c r="J619">
        <v>150.19999999999999</v>
      </c>
    </row>
    <row r="620" spans="1:10">
      <c r="A620" s="7">
        <v>44985</v>
      </c>
      <c r="B620" s="526" t="s">
        <v>135</v>
      </c>
      <c r="C620" s="526" t="s">
        <v>20</v>
      </c>
      <c r="D620" t="s">
        <v>18</v>
      </c>
      <c r="E620" s="241"/>
      <c r="F620" s="241">
        <v>56</v>
      </c>
      <c r="G620" s="2">
        <f>+G619+E620-F620</f>
        <v>350.3</v>
      </c>
    </row>
    <row r="621" spans="1:10">
      <c r="A621" s="7">
        <v>44985</v>
      </c>
      <c r="B621" s="526" t="s">
        <v>135</v>
      </c>
      <c r="C621" s="526" t="s">
        <v>20</v>
      </c>
      <c r="D621" t="s">
        <v>19</v>
      </c>
      <c r="E621" s="241"/>
      <c r="F621" s="241">
        <v>5</v>
      </c>
      <c r="G621" s="2">
        <f>+G620+E621-F621</f>
        <v>345.3</v>
      </c>
    </row>
    <row r="622" spans="1:10">
      <c r="A622" s="7">
        <v>45012</v>
      </c>
      <c r="B622" s="526">
        <v>26744</v>
      </c>
      <c r="C622" s="526" t="s">
        <v>20</v>
      </c>
      <c r="D622" t="s">
        <v>16</v>
      </c>
      <c r="E622" s="241"/>
      <c r="F622" s="241">
        <v>343.3</v>
      </c>
      <c r="G622" s="2">
        <f t="shared" ref="G622:G685" si="11">+G621+E622-F622</f>
        <v>2</v>
      </c>
    </row>
    <row r="623" spans="1:10">
      <c r="A623" s="7">
        <v>45012</v>
      </c>
      <c r="B623" s="526">
        <v>26744</v>
      </c>
      <c r="C623" s="526" t="s">
        <v>20</v>
      </c>
      <c r="D623" t="s">
        <v>17</v>
      </c>
      <c r="E623" s="241"/>
      <c r="F623" s="241">
        <v>2</v>
      </c>
      <c r="G623" s="2">
        <f t="shared" si="11"/>
        <v>0</v>
      </c>
    </row>
    <row r="624" spans="1:10">
      <c r="A624" s="88">
        <v>45016</v>
      </c>
      <c r="B624" s="525" t="s">
        <v>14</v>
      </c>
      <c r="C624" s="525" t="s">
        <v>23</v>
      </c>
      <c r="D624" t="s">
        <v>16</v>
      </c>
      <c r="E624" s="241">
        <v>321.89999999999998</v>
      </c>
      <c r="F624" s="241"/>
      <c r="G624" s="2">
        <f t="shared" si="11"/>
        <v>321.89999999999998</v>
      </c>
      <c r="H624" s="525" t="s">
        <v>23</v>
      </c>
      <c r="I624" t="s">
        <v>16</v>
      </c>
      <c r="J624" s="241">
        <v>321.89999999999998</v>
      </c>
    </row>
    <row r="625" spans="1:10">
      <c r="A625" s="86"/>
      <c r="B625" s="526"/>
      <c r="C625" s="526"/>
      <c r="D625" t="s">
        <v>17</v>
      </c>
      <c r="E625" s="241">
        <v>2</v>
      </c>
      <c r="F625" s="241"/>
      <c r="G625" s="2">
        <f t="shared" si="11"/>
        <v>323.89999999999998</v>
      </c>
      <c r="H625" s="526"/>
      <c r="I625" t="s">
        <v>17</v>
      </c>
      <c r="J625" s="241">
        <v>2</v>
      </c>
    </row>
    <row r="626" spans="1:10">
      <c r="A626" s="86"/>
      <c r="B626" s="526"/>
      <c r="C626" s="526"/>
      <c r="D626" t="s">
        <v>18</v>
      </c>
      <c r="E626" s="241">
        <v>60</v>
      </c>
      <c r="F626" s="241"/>
      <c r="G626" s="2">
        <f t="shared" si="11"/>
        <v>383.9</v>
      </c>
    </row>
    <row r="627" spans="1:10">
      <c r="A627" s="86"/>
      <c r="B627" s="526"/>
      <c r="C627" s="526"/>
      <c r="D627" t="s">
        <v>19</v>
      </c>
      <c r="E627" s="241">
        <v>5</v>
      </c>
      <c r="F627" s="241"/>
      <c r="G627" s="2">
        <f t="shared" si="11"/>
        <v>388.9</v>
      </c>
      <c r="J627" s="37">
        <f>SUM(J624:J626)</f>
        <v>323.89999999999998</v>
      </c>
    </row>
    <row r="628" spans="1:10">
      <c r="A628" s="86">
        <v>45016</v>
      </c>
      <c r="B628" s="526" t="s">
        <v>124</v>
      </c>
      <c r="C628" s="526" t="s">
        <v>23</v>
      </c>
      <c r="D628" t="s">
        <v>18</v>
      </c>
      <c r="E628" s="241"/>
      <c r="F628" s="241">
        <v>60</v>
      </c>
      <c r="G628" s="2">
        <f t="shared" si="11"/>
        <v>328.9</v>
      </c>
    </row>
    <row r="629" spans="1:10">
      <c r="A629" s="86">
        <v>45016</v>
      </c>
      <c r="B629" s="526" t="s">
        <v>124</v>
      </c>
      <c r="C629" s="526" t="s">
        <v>23</v>
      </c>
      <c r="D629" t="s">
        <v>19</v>
      </c>
      <c r="E629" s="241"/>
      <c r="F629" s="241">
        <v>5</v>
      </c>
      <c r="G629" s="2">
        <f t="shared" si="11"/>
        <v>323.89999999999998</v>
      </c>
    </row>
    <row r="630" spans="1:10">
      <c r="A630" s="86">
        <v>45075</v>
      </c>
      <c r="B630" s="526">
        <v>26880</v>
      </c>
      <c r="C630" s="526" t="s">
        <v>23</v>
      </c>
      <c r="D630" t="s">
        <v>16</v>
      </c>
      <c r="E630" s="241"/>
      <c r="F630" s="241">
        <v>321.89999999999998</v>
      </c>
      <c r="G630" s="2">
        <f t="shared" si="11"/>
        <v>2</v>
      </c>
    </row>
    <row r="631" spans="1:10">
      <c r="A631" s="86">
        <v>45075</v>
      </c>
      <c r="B631" s="526">
        <v>26880</v>
      </c>
      <c r="C631" s="526" t="s">
        <v>23</v>
      </c>
      <c r="D631" t="s">
        <v>17</v>
      </c>
      <c r="E631" s="241"/>
      <c r="F631" s="241">
        <v>2</v>
      </c>
      <c r="G631" s="2">
        <f t="shared" si="11"/>
        <v>0</v>
      </c>
    </row>
    <row r="632" spans="1:10">
      <c r="A632" s="88">
        <v>45046</v>
      </c>
      <c r="B632" s="525" t="s">
        <v>14</v>
      </c>
      <c r="C632" s="525" t="s">
        <v>24</v>
      </c>
      <c r="D632" t="s">
        <v>16</v>
      </c>
      <c r="E632" s="240">
        <v>374.1</v>
      </c>
      <c r="F632" s="240"/>
      <c r="G632" s="2">
        <f t="shared" si="11"/>
        <v>374.1</v>
      </c>
    </row>
    <row r="633" spans="1:10">
      <c r="A633" s="86"/>
      <c r="B633" s="526"/>
      <c r="C633" s="526"/>
      <c r="D633" t="s">
        <v>17</v>
      </c>
      <c r="E633" s="240">
        <v>2</v>
      </c>
      <c r="F633" s="240"/>
      <c r="G633" s="2">
        <f t="shared" si="11"/>
        <v>376.1</v>
      </c>
    </row>
    <row r="634" spans="1:10">
      <c r="A634" s="86"/>
      <c r="B634" s="526"/>
      <c r="C634" s="526"/>
      <c r="D634" t="s">
        <v>18</v>
      </c>
      <c r="E634" s="240">
        <v>60</v>
      </c>
      <c r="F634" s="240"/>
      <c r="G634" s="2">
        <f t="shared" si="11"/>
        <v>436.1</v>
      </c>
    </row>
    <row r="635" spans="1:10">
      <c r="A635" s="86"/>
      <c r="B635" s="526"/>
      <c r="C635" s="526"/>
      <c r="D635" t="s">
        <v>19</v>
      </c>
      <c r="E635" s="240">
        <v>5</v>
      </c>
      <c r="F635" s="240"/>
      <c r="G635" s="2">
        <f t="shared" si="11"/>
        <v>441.1</v>
      </c>
    </row>
    <row r="636" spans="1:10">
      <c r="A636" s="86">
        <v>45046</v>
      </c>
      <c r="B636" s="526" t="s">
        <v>125</v>
      </c>
      <c r="C636" s="526" t="s">
        <v>24</v>
      </c>
      <c r="D636" t="s">
        <v>18</v>
      </c>
      <c r="E636" s="240"/>
      <c r="F636" s="240">
        <v>60</v>
      </c>
      <c r="G636" s="2">
        <f t="shared" si="11"/>
        <v>381.1</v>
      </c>
    </row>
    <row r="637" spans="1:10">
      <c r="A637" s="86">
        <v>45046</v>
      </c>
      <c r="B637" s="526" t="s">
        <v>125</v>
      </c>
      <c r="C637" s="526" t="s">
        <v>24</v>
      </c>
      <c r="D637" t="s">
        <v>19</v>
      </c>
      <c r="E637" s="240"/>
      <c r="F637" s="240">
        <v>5</v>
      </c>
      <c r="G637" s="2">
        <f t="shared" si="11"/>
        <v>376.1</v>
      </c>
    </row>
    <row r="638" spans="1:10">
      <c r="A638" s="86">
        <v>45110</v>
      </c>
      <c r="B638" s="526">
        <v>27037</v>
      </c>
      <c r="C638" s="526" t="s">
        <v>24</v>
      </c>
      <c r="D638" t="s">
        <v>16</v>
      </c>
      <c r="E638" s="240"/>
      <c r="F638" s="240">
        <v>374.1</v>
      </c>
      <c r="G638" s="2">
        <f t="shared" si="11"/>
        <v>2</v>
      </c>
    </row>
    <row r="639" spans="1:10">
      <c r="A639" s="86">
        <v>45110</v>
      </c>
      <c r="B639" s="526">
        <v>27037</v>
      </c>
      <c r="C639" s="526" t="s">
        <v>24</v>
      </c>
      <c r="D639" t="s">
        <v>17</v>
      </c>
      <c r="E639" s="240"/>
      <c r="F639" s="240">
        <v>2</v>
      </c>
      <c r="G639" s="2">
        <f t="shared" si="11"/>
        <v>0</v>
      </c>
    </row>
    <row r="640" spans="1:10">
      <c r="A640" s="88">
        <v>45077</v>
      </c>
      <c r="B640" s="525" t="s">
        <v>14</v>
      </c>
      <c r="C640" s="525" t="s">
        <v>25</v>
      </c>
      <c r="D640" t="s">
        <v>16</v>
      </c>
      <c r="E640" s="240">
        <v>345.9</v>
      </c>
      <c r="F640" s="240"/>
      <c r="G640" s="2">
        <f t="shared" si="11"/>
        <v>345.9</v>
      </c>
    </row>
    <row r="641" spans="1:13">
      <c r="A641" s="86"/>
      <c r="B641" s="526"/>
      <c r="C641" s="526"/>
      <c r="D641" t="s">
        <v>17</v>
      </c>
      <c r="E641" s="240">
        <v>2</v>
      </c>
      <c r="F641" s="240"/>
      <c r="G641" s="2">
        <f t="shared" si="11"/>
        <v>347.9</v>
      </c>
    </row>
    <row r="642" spans="1:13">
      <c r="A642" s="86"/>
      <c r="B642" s="526"/>
      <c r="C642" s="526"/>
      <c r="D642" t="s">
        <v>18</v>
      </c>
      <c r="E642" s="240">
        <v>60</v>
      </c>
      <c r="F642" s="240"/>
      <c r="G642" s="2">
        <f t="shared" si="11"/>
        <v>407.9</v>
      </c>
      <c r="K642" s="525" t="s">
        <v>24</v>
      </c>
      <c r="L642" t="s">
        <v>16</v>
      </c>
      <c r="M642" s="240">
        <v>374.1</v>
      </c>
    </row>
    <row r="643" spans="1:13">
      <c r="A643" s="86"/>
      <c r="B643" s="526"/>
      <c r="C643" s="526"/>
      <c r="D643" t="s">
        <v>19</v>
      </c>
      <c r="E643" s="240">
        <v>5</v>
      </c>
      <c r="F643" s="240"/>
      <c r="G643" s="2">
        <f t="shared" si="11"/>
        <v>412.9</v>
      </c>
      <c r="K643" s="526"/>
      <c r="L643" t="s">
        <v>17</v>
      </c>
      <c r="M643" s="240">
        <v>2</v>
      </c>
    </row>
    <row r="644" spans="1:13">
      <c r="A644" s="86"/>
      <c r="B644" s="526"/>
      <c r="C644" s="526"/>
      <c r="D644" t="s">
        <v>76</v>
      </c>
      <c r="E644" s="92">
        <v>10</v>
      </c>
      <c r="F644" s="240"/>
      <c r="G644" s="2">
        <f t="shared" si="11"/>
        <v>422.9</v>
      </c>
      <c r="K644" s="525" t="s">
        <v>25</v>
      </c>
      <c r="L644" t="s">
        <v>16</v>
      </c>
      <c r="M644" s="240">
        <v>345.9</v>
      </c>
    </row>
    <row r="645" spans="1:13">
      <c r="A645" s="86">
        <v>45077</v>
      </c>
      <c r="B645" s="526" t="s">
        <v>128</v>
      </c>
      <c r="C645" s="526" t="s">
        <v>25</v>
      </c>
      <c r="D645" t="s">
        <v>18</v>
      </c>
      <c r="E645" s="240"/>
      <c r="F645" s="240">
        <v>60</v>
      </c>
      <c r="G645" s="2">
        <f t="shared" si="11"/>
        <v>362.9</v>
      </c>
      <c r="K645" s="526"/>
      <c r="L645" t="s">
        <v>17</v>
      </c>
      <c r="M645" s="240">
        <v>2</v>
      </c>
    </row>
    <row r="646" spans="1:13">
      <c r="A646" s="86">
        <v>45077</v>
      </c>
      <c r="B646" s="526" t="s">
        <v>128</v>
      </c>
      <c r="C646" s="526" t="s">
        <v>25</v>
      </c>
      <c r="D646" t="s">
        <v>19</v>
      </c>
      <c r="E646" s="240"/>
      <c r="F646" s="240">
        <v>5</v>
      </c>
      <c r="G646" s="2">
        <f t="shared" si="11"/>
        <v>357.9</v>
      </c>
      <c r="L646" t="s">
        <v>76</v>
      </c>
      <c r="M646" s="92">
        <v>10</v>
      </c>
    </row>
    <row r="647" spans="1:13">
      <c r="A647" s="7">
        <v>45110</v>
      </c>
      <c r="B647" s="526">
        <v>27037</v>
      </c>
      <c r="C647" s="526" t="s">
        <v>25</v>
      </c>
      <c r="D647" t="s">
        <v>16</v>
      </c>
      <c r="F647" s="2">
        <v>345.9</v>
      </c>
      <c r="G647" s="2">
        <f t="shared" si="11"/>
        <v>12</v>
      </c>
      <c r="M647" s="37">
        <f>SUM(M642:M646)</f>
        <v>734</v>
      </c>
    </row>
    <row r="648" spans="1:13">
      <c r="A648" s="7">
        <v>45110</v>
      </c>
      <c r="B648" s="526">
        <v>27037</v>
      </c>
      <c r="C648" s="526" t="s">
        <v>25</v>
      </c>
      <c r="D648" t="s">
        <v>17</v>
      </c>
      <c r="F648" s="2">
        <v>2</v>
      </c>
      <c r="G648" s="2">
        <f t="shared" si="11"/>
        <v>10</v>
      </c>
    </row>
    <row r="649" spans="1:13">
      <c r="A649" s="7">
        <v>45110</v>
      </c>
      <c r="B649" s="526">
        <v>27037</v>
      </c>
      <c r="C649" s="526" t="s">
        <v>25</v>
      </c>
      <c r="D649" t="s">
        <v>76</v>
      </c>
      <c r="F649" s="2">
        <v>10</v>
      </c>
      <c r="G649" s="2">
        <f t="shared" si="11"/>
        <v>0</v>
      </c>
    </row>
    <row r="650" spans="1:13">
      <c r="A650" s="88">
        <v>45107</v>
      </c>
      <c r="B650" s="525" t="s">
        <v>14</v>
      </c>
      <c r="C650" s="525" t="s">
        <v>26</v>
      </c>
      <c r="D650" t="s">
        <v>16</v>
      </c>
      <c r="E650" s="240">
        <v>352.3</v>
      </c>
      <c r="F650" s="240"/>
      <c r="G650" s="2">
        <f t="shared" si="11"/>
        <v>352.3</v>
      </c>
    </row>
    <row r="651" spans="1:13">
      <c r="A651" s="86"/>
      <c r="B651" s="526"/>
      <c r="C651" s="526"/>
      <c r="D651" t="s">
        <v>17</v>
      </c>
      <c r="E651" s="240">
        <v>2</v>
      </c>
      <c r="F651" s="240"/>
      <c r="G651" s="2">
        <f t="shared" si="11"/>
        <v>354.3</v>
      </c>
    </row>
    <row r="652" spans="1:13">
      <c r="A652" s="86"/>
      <c r="B652" s="526"/>
      <c r="C652" s="526"/>
      <c r="D652" t="s">
        <v>18</v>
      </c>
      <c r="E652" s="240">
        <v>60</v>
      </c>
      <c r="F652" s="240"/>
      <c r="G652" s="2">
        <f t="shared" si="11"/>
        <v>414.3</v>
      </c>
    </row>
    <row r="653" spans="1:13">
      <c r="A653" s="86"/>
      <c r="B653" s="526"/>
      <c r="C653" s="526"/>
      <c r="D653" t="s">
        <v>19</v>
      </c>
      <c r="E653" s="240">
        <v>5</v>
      </c>
      <c r="F653" s="240"/>
      <c r="G653" s="2">
        <f t="shared" si="11"/>
        <v>419.3</v>
      </c>
    </row>
    <row r="654" spans="1:13">
      <c r="A654" s="86">
        <v>45107</v>
      </c>
      <c r="B654" s="526" t="s">
        <v>129</v>
      </c>
      <c r="C654" s="526" t="s">
        <v>26</v>
      </c>
      <c r="D654" t="s">
        <v>18</v>
      </c>
      <c r="E654" s="240"/>
      <c r="F654" s="240">
        <v>30</v>
      </c>
      <c r="G654" s="2">
        <f t="shared" si="11"/>
        <v>389.3</v>
      </c>
    </row>
    <row r="655" spans="1:13">
      <c r="A655" s="86">
        <v>45147</v>
      </c>
      <c r="B655" s="526">
        <v>27314</v>
      </c>
      <c r="C655" s="526" t="s">
        <v>26</v>
      </c>
      <c r="D655" t="s">
        <v>16</v>
      </c>
      <c r="E655" s="240"/>
      <c r="F655" s="240">
        <v>352.3</v>
      </c>
      <c r="G655" s="2">
        <f t="shared" si="11"/>
        <v>37</v>
      </c>
    </row>
    <row r="656" spans="1:13">
      <c r="A656" s="86">
        <v>45147</v>
      </c>
      <c r="B656" s="526">
        <v>27314</v>
      </c>
      <c r="C656" s="526" t="s">
        <v>26</v>
      </c>
      <c r="D656" t="s">
        <v>17</v>
      </c>
      <c r="E656" s="240"/>
      <c r="F656" s="240">
        <v>2</v>
      </c>
      <c r="G656" s="2">
        <f t="shared" si="11"/>
        <v>35</v>
      </c>
    </row>
    <row r="657" spans="1:16">
      <c r="A657" s="86">
        <v>45147</v>
      </c>
      <c r="B657" s="526">
        <v>27314</v>
      </c>
      <c r="C657" s="526" t="s">
        <v>26</v>
      </c>
      <c r="D657" t="s">
        <v>18</v>
      </c>
      <c r="E657" s="240"/>
      <c r="F657" s="240">
        <v>30</v>
      </c>
      <c r="G657" s="2">
        <f t="shared" si="11"/>
        <v>5</v>
      </c>
    </row>
    <row r="658" spans="1:16">
      <c r="A658" s="86">
        <v>45147</v>
      </c>
      <c r="B658" s="526">
        <v>27314</v>
      </c>
      <c r="C658" s="526" t="s">
        <v>26</v>
      </c>
      <c r="D658" t="s">
        <v>19</v>
      </c>
      <c r="E658" s="240"/>
      <c r="F658" s="240">
        <v>5</v>
      </c>
      <c r="G658" s="2">
        <f t="shared" si="11"/>
        <v>0</v>
      </c>
    </row>
    <row r="659" spans="1:16">
      <c r="A659" s="88">
        <v>45138</v>
      </c>
      <c r="B659" s="525" t="s">
        <v>14</v>
      </c>
      <c r="C659" s="525" t="s">
        <v>27</v>
      </c>
      <c r="D659" t="s">
        <v>16</v>
      </c>
      <c r="E659" s="240">
        <v>331.9</v>
      </c>
      <c r="F659" s="240"/>
      <c r="G659" s="2">
        <f t="shared" si="11"/>
        <v>331.9</v>
      </c>
    </row>
    <row r="660" spans="1:16">
      <c r="A660" s="86"/>
      <c r="B660" s="526"/>
      <c r="C660" s="526"/>
      <c r="D660" t="s">
        <v>17</v>
      </c>
      <c r="E660" s="240">
        <v>2</v>
      </c>
      <c r="F660" s="240"/>
      <c r="G660" s="2">
        <f t="shared" si="11"/>
        <v>333.9</v>
      </c>
      <c r="J660" s="525"/>
      <c r="K660" s="525"/>
      <c r="M660" s="240"/>
    </row>
    <row r="661" spans="1:16">
      <c r="A661" s="86"/>
      <c r="B661" s="526"/>
      <c r="C661" s="526"/>
      <c r="D661" t="s">
        <v>18</v>
      </c>
      <c r="E661" s="240">
        <v>60</v>
      </c>
      <c r="F661" s="240"/>
      <c r="G661" s="2">
        <f t="shared" si="11"/>
        <v>393.9</v>
      </c>
      <c r="J661" s="526"/>
      <c r="K661" s="526"/>
      <c r="M661" s="240"/>
    </row>
    <row r="662" spans="1:16">
      <c r="A662" s="86"/>
      <c r="B662" s="526"/>
      <c r="C662" s="526"/>
      <c r="D662" t="s">
        <v>19</v>
      </c>
      <c r="E662" s="240">
        <v>5</v>
      </c>
      <c r="F662" s="240"/>
      <c r="G662" s="2">
        <f t="shared" si="11"/>
        <v>398.9</v>
      </c>
      <c r="J662" s="526"/>
      <c r="L662" s="240"/>
      <c r="M662" s="37"/>
    </row>
    <row r="663" spans="1:16">
      <c r="A663" s="86">
        <v>45138</v>
      </c>
      <c r="B663" s="526" t="s">
        <v>115</v>
      </c>
      <c r="C663" s="526" t="s">
        <v>27</v>
      </c>
      <c r="D663" t="s">
        <v>18</v>
      </c>
      <c r="E663" s="240"/>
      <c r="F663" s="240">
        <v>60</v>
      </c>
      <c r="G663" s="2">
        <f t="shared" si="11"/>
        <v>338.9</v>
      </c>
      <c r="J663" s="526"/>
      <c r="L663" s="240"/>
      <c r="O663" s="37"/>
    </row>
    <row r="664" spans="1:16">
      <c r="A664" s="86">
        <v>45138</v>
      </c>
      <c r="B664" s="526" t="s">
        <v>115</v>
      </c>
      <c r="C664" s="526" t="s">
        <v>27</v>
      </c>
      <c r="D664" t="s">
        <v>19</v>
      </c>
      <c r="E664" s="240"/>
      <c r="F664" s="240">
        <v>5</v>
      </c>
      <c r="G664" s="2">
        <f t="shared" si="11"/>
        <v>333.9</v>
      </c>
      <c r="L664" s="37"/>
      <c r="P664" s="37"/>
    </row>
    <row r="665" spans="1:16">
      <c r="A665" s="86">
        <v>45184</v>
      </c>
      <c r="B665" s="526">
        <v>27454</v>
      </c>
      <c r="C665" s="526" t="s">
        <v>27</v>
      </c>
      <c r="D665" t="s">
        <v>16</v>
      </c>
      <c r="E665" s="240"/>
      <c r="F665" s="240">
        <v>331.9</v>
      </c>
      <c r="G665" s="2">
        <f t="shared" si="11"/>
        <v>2</v>
      </c>
      <c r="L665" s="37"/>
      <c r="P665" s="37"/>
    </row>
    <row r="666" spans="1:16">
      <c r="A666" s="86">
        <v>45184</v>
      </c>
      <c r="B666" s="526">
        <v>27454</v>
      </c>
      <c r="C666" s="526" t="s">
        <v>27</v>
      </c>
      <c r="D666" t="s">
        <v>17</v>
      </c>
      <c r="E666" s="240"/>
      <c r="F666" s="240">
        <v>2</v>
      </c>
      <c r="G666" s="2">
        <f t="shared" si="11"/>
        <v>0</v>
      </c>
      <c r="L666" s="37"/>
      <c r="P666" s="37"/>
    </row>
    <row r="667" spans="1:16">
      <c r="A667" s="44">
        <v>45169</v>
      </c>
      <c r="B667" s="525" t="s">
        <v>14</v>
      </c>
      <c r="C667" s="525" t="s">
        <v>28</v>
      </c>
      <c r="D667" t="s">
        <v>16</v>
      </c>
      <c r="E667" s="240">
        <v>317.39999999999998</v>
      </c>
      <c r="F667" s="240"/>
      <c r="G667" s="2">
        <f t="shared" si="11"/>
        <v>317.39999999999998</v>
      </c>
    </row>
    <row r="668" spans="1:16">
      <c r="B668" s="526"/>
      <c r="C668" s="526"/>
      <c r="D668" t="s">
        <v>17</v>
      </c>
      <c r="E668" s="240">
        <v>2</v>
      </c>
      <c r="F668" s="240"/>
      <c r="G668" s="2">
        <f t="shared" si="11"/>
        <v>319.39999999999998</v>
      </c>
      <c r="L668" s="37"/>
    </row>
    <row r="669" spans="1:16">
      <c r="B669" s="526"/>
      <c r="C669" s="526"/>
      <c r="D669" t="s">
        <v>18</v>
      </c>
      <c r="E669" s="240">
        <v>60</v>
      </c>
      <c r="F669" s="240"/>
      <c r="G669" s="2">
        <f t="shared" si="11"/>
        <v>379.4</v>
      </c>
      <c r="M669" s="37"/>
    </row>
    <row r="670" spans="1:16">
      <c r="B670" s="526"/>
      <c r="C670" s="526"/>
      <c r="D670" t="s">
        <v>19</v>
      </c>
      <c r="E670" s="240">
        <v>5</v>
      </c>
      <c r="F670" s="240"/>
      <c r="G670" s="2">
        <f t="shared" si="11"/>
        <v>384.4</v>
      </c>
    </row>
    <row r="671" spans="1:16">
      <c r="A671" s="7">
        <v>45169</v>
      </c>
      <c r="B671" s="526" t="s">
        <v>116</v>
      </c>
      <c r="C671" s="526" t="s">
        <v>28</v>
      </c>
      <c r="D671" t="s">
        <v>18</v>
      </c>
      <c r="E671" s="240"/>
      <c r="F671" s="240">
        <v>60</v>
      </c>
      <c r="G671" s="2">
        <f t="shared" si="11"/>
        <v>324.39999999999998</v>
      </c>
    </row>
    <row r="672" spans="1:16">
      <c r="A672" s="7">
        <v>45169</v>
      </c>
      <c r="B672" s="526" t="s">
        <v>116</v>
      </c>
      <c r="C672" s="526" t="s">
        <v>28</v>
      </c>
      <c r="D672" t="s">
        <v>19</v>
      </c>
      <c r="E672" s="240"/>
      <c r="F672" s="240">
        <v>5</v>
      </c>
      <c r="G672" s="2">
        <f t="shared" si="11"/>
        <v>319.39999999999998</v>
      </c>
    </row>
    <row r="673" spans="1:12">
      <c r="A673" s="7">
        <v>45208</v>
      </c>
      <c r="B673" s="526">
        <v>27599</v>
      </c>
      <c r="C673" s="526" t="s">
        <v>28</v>
      </c>
      <c r="D673" t="s">
        <v>16</v>
      </c>
      <c r="E673" s="240"/>
      <c r="F673" s="240">
        <v>317.39999999999998</v>
      </c>
      <c r="G673" s="2">
        <f t="shared" si="11"/>
        <v>2</v>
      </c>
    </row>
    <row r="674" spans="1:12">
      <c r="A674" s="7">
        <v>45208</v>
      </c>
      <c r="B674" s="526">
        <v>27599</v>
      </c>
      <c r="C674" s="526" t="s">
        <v>28</v>
      </c>
      <c r="D674" t="s">
        <v>17</v>
      </c>
      <c r="E674" s="240"/>
      <c r="F674" s="240">
        <v>2</v>
      </c>
      <c r="G674" s="2">
        <f t="shared" si="11"/>
        <v>0</v>
      </c>
    </row>
    <row r="675" spans="1:12">
      <c r="A675" s="44">
        <v>45199</v>
      </c>
      <c r="B675" s="525" t="s">
        <v>14</v>
      </c>
      <c r="C675" s="525" t="s">
        <v>53</v>
      </c>
      <c r="D675" t="s">
        <v>16</v>
      </c>
      <c r="E675" s="240">
        <v>315.89999999999998</v>
      </c>
      <c r="F675" s="240"/>
      <c r="G675" s="2">
        <f t="shared" si="11"/>
        <v>315.89999999999998</v>
      </c>
    </row>
    <row r="676" spans="1:12">
      <c r="B676" s="526"/>
      <c r="C676" s="526"/>
      <c r="D676" t="s">
        <v>17</v>
      </c>
      <c r="E676" s="240">
        <v>2</v>
      </c>
      <c r="F676" s="240"/>
      <c r="G676" s="2">
        <f t="shared" si="11"/>
        <v>317.89999999999998</v>
      </c>
      <c r="J676" s="525"/>
    </row>
    <row r="677" spans="1:12">
      <c r="B677" s="526"/>
      <c r="C677" s="526"/>
      <c r="D677" t="s">
        <v>18</v>
      </c>
      <c r="E677" s="240">
        <v>60</v>
      </c>
      <c r="F677" s="240"/>
      <c r="G677" s="2">
        <f t="shared" si="11"/>
        <v>377.9</v>
      </c>
      <c r="J677" s="526"/>
    </row>
    <row r="678" spans="1:12">
      <c r="B678" s="526"/>
      <c r="C678" s="526"/>
      <c r="D678" t="s">
        <v>19</v>
      </c>
      <c r="E678" s="240">
        <v>5</v>
      </c>
      <c r="F678" s="240"/>
      <c r="G678" s="2">
        <f t="shared" si="11"/>
        <v>382.9</v>
      </c>
    </row>
    <row r="679" spans="1:12">
      <c r="A679" s="7">
        <v>45199</v>
      </c>
      <c r="B679" s="526" t="s">
        <v>117</v>
      </c>
      <c r="C679" s="526" t="s">
        <v>53</v>
      </c>
      <c r="D679" t="s">
        <v>18</v>
      </c>
      <c r="E679" s="240"/>
      <c r="F679" s="240">
        <v>60</v>
      </c>
      <c r="G679" s="2">
        <f t="shared" si="11"/>
        <v>322.89999999999998</v>
      </c>
    </row>
    <row r="680" spans="1:12">
      <c r="A680" s="7">
        <v>45199</v>
      </c>
      <c r="B680" s="526" t="s">
        <v>117</v>
      </c>
      <c r="C680" s="526" t="s">
        <v>53</v>
      </c>
      <c r="D680" t="s">
        <v>19</v>
      </c>
      <c r="E680" s="240"/>
      <c r="F680" s="240">
        <v>5</v>
      </c>
      <c r="G680" s="2">
        <f t="shared" si="11"/>
        <v>317.89999999999998</v>
      </c>
    </row>
    <row r="681" spans="1:12">
      <c r="A681" s="7">
        <v>45240</v>
      </c>
      <c r="B681" s="526">
        <v>27755</v>
      </c>
      <c r="C681" s="526" t="s">
        <v>53</v>
      </c>
      <c r="D681" t="s">
        <v>16</v>
      </c>
      <c r="E681" s="240"/>
      <c r="F681" s="240">
        <v>315.89999999999998</v>
      </c>
      <c r="G681" s="2">
        <f t="shared" si="11"/>
        <v>2</v>
      </c>
    </row>
    <row r="682" spans="1:12">
      <c r="A682" s="7">
        <v>45240</v>
      </c>
      <c r="B682" s="526">
        <v>27755</v>
      </c>
      <c r="C682" s="526" t="s">
        <v>53</v>
      </c>
      <c r="D682" t="s">
        <v>17</v>
      </c>
      <c r="E682" s="240"/>
      <c r="F682" s="240">
        <v>2</v>
      </c>
      <c r="G682" s="2">
        <f t="shared" si="11"/>
        <v>0</v>
      </c>
    </row>
    <row r="683" spans="1:12">
      <c r="A683" s="44">
        <v>45230</v>
      </c>
      <c r="B683" s="525" t="s">
        <v>14</v>
      </c>
      <c r="C683" s="525" t="s">
        <v>30</v>
      </c>
      <c r="D683" t="s">
        <v>16</v>
      </c>
      <c r="E683" s="26">
        <v>307.3</v>
      </c>
      <c r="F683" s="148"/>
      <c r="G683" s="2">
        <f t="shared" si="11"/>
        <v>307.3</v>
      </c>
    </row>
    <row r="684" spans="1:12">
      <c r="B684" s="526"/>
      <c r="C684" s="526"/>
      <c r="D684" t="s">
        <v>17</v>
      </c>
      <c r="E684" s="26">
        <v>2</v>
      </c>
      <c r="F684" s="148"/>
      <c r="G684" s="2">
        <f t="shared" si="11"/>
        <v>309.3</v>
      </c>
      <c r="L684" s="240"/>
    </row>
    <row r="685" spans="1:12">
      <c r="B685" s="526"/>
      <c r="C685" s="526"/>
      <c r="D685" t="s">
        <v>18</v>
      </c>
      <c r="E685" s="240">
        <v>60</v>
      </c>
      <c r="F685" s="148"/>
      <c r="G685" s="2">
        <f t="shared" si="11"/>
        <v>369.3</v>
      </c>
      <c r="L685" s="240"/>
    </row>
    <row r="686" spans="1:12">
      <c r="B686" s="526"/>
      <c r="C686" s="526"/>
      <c r="D686" t="s">
        <v>19</v>
      </c>
      <c r="E686" s="240">
        <v>5</v>
      </c>
      <c r="F686" s="148"/>
      <c r="G686" s="2">
        <f t="shared" ref="G686:G749" si="12">+G685+E686-F686</f>
        <v>374.3</v>
      </c>
    </row>
    <row r="687" spans="1:12">
      <c r="A687" s="86">
        <v>45230</v>
      </c>
      <c r="B687" s="526" t="s">
        <v>118</v>
      </c>
      <c r="C687" s="526" t="s">
        <v>30</v>
      </c>
      <c r="D687" t="s">
        <v>18</v>
      </c>
      <c r="E687" s="240"/>
      <c r="F687" s="240">
        <v>60</v>
      </c>
      <c r="G687" s="2">
        <f t="shared" si="12"/>
        <v>314.3</v>
      </c>
    </row>
    <row r="688" spans="1:12">
      <c r="A688" s="86">
        <v>45230</v>
      </c>
      <c r="B688" s="526" t="s">
        <v>118</v>
      </c>
      <c r="C688" s="526" t="s">
        <v>30</v>
      </c>
      <c r="D688" t="s">
        <v>19</v>
      </c>
      <c r="E688" s="240"/>
      <c r="F688" s="240">
        <v>5</v>
      </c>
      <c r="G688" s="2">
        <f t="shared" si="12"/>
        <v>309.3</v>
      </c>
    </row>
    <row r="689" spans="1:10">
      <c r="A689" s="86">
        <v>45273</v>
      </c>
      <c r="B689" s="526">
        <v>27961</v>
      </c>
      <c r="C689" s="526" t="s">
        <v>30</v>
      </c>
      <c r="D689" t="s">
        <v>16</v>
      </c>
      <c r="E689" s="240"/>
      <c r="F689" s="26">
        <v>307.3</v>
      </c>
      <c r="G689" s="2">
        <f t="shared" si="12"/>
        <v>2</v>
      </c>
    </row>
    <row r="690" spans="1:10">
      <c r="A690" s="86">
        <v>45273</v>
      </c>
      <c r="B690" s="526">
        <v>27961</v>
      </c>
      <c r="C690" s="526" t="s">
        <v>30</v>
      </c>
      <c r="D690" t="s">
        <v>17</v>
      </c>
      <c r="E690" s="240"/>
      <c r="F690" s="26">
        <v>2</v>
      </c>
      <c r="G690" s="2">
        <f t="shared" si="12"/>
        <v>0</v>
      </c>
    </row>
    <row r="691" spans="1:10">
      <c r="A691" s="88">
        <v>45260</v>
      </c>
      <c r="B691" s="525" t="s">
        <v>14</v>
      </c>
      <c r="C691" s="525" t="s">
        <v>33</v>
      </c>
      <c r="D691" t="s">
        <v>16</v>
      </c>
      <c r="E691" s="26">
        <v>333.9</v>
      </c>
      <c r="F691" s="240"/>
      <c r="G691" s="2">
        <f t="shared" si="12"/>
        <v>333.9</v>
      </c>
    </row>
    <row r="692" spans="1:10">
      <c r="A692" s="86"/>
      <c r="B692" s="526"/>
      <c r="C692" s="526"/>
      <c r="D692" t="s">
        <v>17</v>
      </c>
      <c r="E692" s="26">
        <v>10</v>
      </c>
      <c r="F692" s="240"/>
      <c r="G692" s="2">
        <f t="shared" si="12"/>
        <v>343.9</v>
      </c>
    </row>
    <row r="693" spans="1:10">
      <c r="A693" s="86"/>
      <c r="B693" s="526"/>
      <c r="C693" s="526"/>
      <c r="D693" t="s">
        <v>18</v>
      </c>
      <c r="E693" s="240">
        <v>60</v>
      </c>
      <c r="F693" s="240"/>
      <c r="G693" s="2">
        <f>+G692+E693-F693</f>
        <v>403.9</v>
      </c>
    </row>
    <row r="694" spans="1:10">
      <c r="A694" s="86"/>
      <c r="B694" s="526"/>
      <c r="C694" s="526"/>
      <c r="D694" t="s">
        <v>19</v>
      </c>
      <c r="E694" s="240">
        <v>5</v>
      </c>
      <c r="F694" s="240"/>
      <c r="G694" s="2">
        <f t="shared" si="12"/>
        <v>408.9</v>
      </c>
    </row>
    <row r="695" spans="1:10">
      <c r="A695" s="86">
        <v>45260</v>
      </c>
      <c r="B695" s="526" t="s">
        <v>132</v>
      </c>
      <c r="C695" s="526" t="s">
        <v>33</v>
      </c>
      <c r="D695" t="s">
        <v>18</v>
      </c>
      <c r="E695" s="240"/>
      <c r="F695" s="240">
        <v>60</v>
      </c>
      <c r="G695" s="2">
        <f t="shared" si="12"/>
        <v>348.9</v>
      </c>
    </row>
    <row r="696" spans="1:10">
      <c r="A696" s="86">
        <v>45260</v>
      </c>
      <c r="B696" s="526" t="s">
        <v>132</v>
      </c>
      <c r="C696" s="526" t="s">
        <v>33</v>
      </c>
      <c r="D696" t="s">
        <v>19</v>
      </c>
      <c r="E696" s="240"/>
      <c r="F696" s="240">
        <v>5</v>
      </c>
      <c r="G696" s="2">
        <f t="shared" si="12"/>
        <v>343.9</v>
      </c>
    </row>
    <row r="697" spans="1:10">
      <c r="A697" s="86">
        <v>45301</v>
      </c>
      <c r="B697" s="526">
        <v>28129</v>
      </c>
      <c r="C697" s="526" t="s">
        <v>33</v>
      </c>
      <c r="D697" t="s">
        <v>16</v>
      </c>
      <c r="E697" s="240"/>
      <c r="F697" s="26">
        <v>333.9</v>
      </c>
      <c r="G697" s="2">
        <f t="shared" si="12"/>
        <v>10</v>
      </c>
    </row>
    <row r="698" spans="1:10">
      <c r="A698" s="86">
        <v>45301</v>
      </c>
      <c r="B698" s="526">
        <v>28129</v>
      </c>
      <c r="C698" s="526" t="s">
        <v>33</v>
      </c>
      <c r="D698" t="s">
        <v>17</v>
      </c>
      <c r="E698" s="26"/>
      <c r="F698" s="26">
        <v>10</v>
      </c>
      <c r="G698" s="2">
        <f t="shared" si="12"/>
        <v>0</v>
      </c>
    </row>
    <row r="699" spans="1:10">
      <c r="A699" s="44">
        <v>45291</v>
      </c>
      <c r="B699" s="525" t="s">
        <v>14</v>
      </c>
      <c r="C699" s="525" t="s">
        <v>34</v>
      </c>
      <c r="D699" t="s">
        <v>16</v>
      </c>
      <c r="E699" s="240">
        <v>356.7</v>
      </c>
      <c r="F699" s="240"/>
      <c r="G699" s="2">
        <f t="shared" si="12"/>
        <v>356.7</v>
      </c>
    </row>
    <row r="700" spans="1:10">
      <c r="B700" s="526"/>
      <c r="C700" s="526"/>
      <c r="D700" t="s">
        <v>17</v>
      </c>
      <c r="E700" s="240">
        <v>5</v>
      </c>
      <c r="F700" s="240" t="s">
        <v>52</v>
      </c>
      <c r="G700" s="2">
        <v>361.7</v>
      </c>
      <c r="H700" s="37"/>
    </row>
    <row r="701" spans="1:10">
      <c r="B701" s="526"/>
      <c r="C701" s="526"/>
      <c r="D701" t="s">
        <v>18</v>
      </c>
      <c r="E701" s="240">
        <v>60</v>
      </c>
      <c r="F701" s="240"/>
      <c r="G701" s="2">
        <f>G700+E701-F701</f>
        <v>421.7</v>
      </c>
    </row>
    <row r="702" spans="1:10">
      <c r="B702" s="526"/>
      <c r="C702" s="526"/>
      <c r="D702" t="s">
        <v>19</v>
      </c>
      <c r="E702" s="240">
        <v>5</v>
      </c>
      <c r="F702" s="240"/>
      <c r="G702" s="2">
        <f t="shared" ref="G702:G712" si="13">G701+E702-F702</f>
        <v>426.7</v>
      </c>
    </row>
    <row r="703" spans="1:10">
      <c r="A703" s="7">
        <v>45291</v>
      </c>
      <c r="B703" s="526" t="s">
        <v>121</v>
      </c>
      <c r="C703" s="526" t="s">
        <v>34</v>
      </c>
      <c r="D703" t="s">
        <v>18</v>
      </c>
      <c r="E703" s="240"/>
      <c r="F703" s="240">
        <v>60</v>
      </c>
      <c r="G703" s="2">
        <f t="shared" si="13"/>
        <v>366.7</v>
      </c>
    </row>
    <row r="704" spans="1:10">
      <c r="A704" s="7">
        <v>45291</v>
      </c>
      <c r="B704" s="526" t="s">
        <v>121</v>
      </c>
      <c r="C704" s="526" t="s">
        <v>34</v>
      </c>
      <c r="D704" t="s">
        <v>19</v>
      </c>
      <c r="E704" s="240"/>
      <c r="F704" s="240">
        <v>5</v>
      </c>
      <c r="G704" s="2">
        <f t="shared" si="13"/>
        <v>361.7</v>
      </c>
      <c r="J704" s="26"/>
    </row>
    <row r="705" spans="1:12">
      <c r="A705" s="7">
        <v>45328</v>
      </c>
      <c r="B705" s="526">
        <v>28233</v>
      </c>
      <c r="C705" s="526" t="s">
        <v>34</v>
      </c>
      <c r="D705" t="s">
        <v>16</v>
      </c>
      <c r="E705" s="240"/>
      <c r="F705" s="240">
        <v>356.7</v>
      </c>
      <c r="G705" s="2">
        <f t="shared" si="13"/>
        <v>5</v>
      </c>
      <c r="J705" s="26"/>
    </row>
    <row r="706" spans="1:12">
      <c r="A706" s="7">
        <v>45328</v>
      </c>
      <c r="B706" s="526">
        <v>28233</v>
      </c>
      <c r="C706" s="526" t="s">
        <v>34</v>
      </c>
      <c r="D706" t="s">
        <v>17</v>
      </c>
      <c r="E706" s="240"/>
      <c r="F706" s="240">
        <v>5</v>
      </c>
      <c r="G706" s="2">
        <f t="shared" si="13"/>
        <v>0</v>
      </c>
      <c r="J706" s="26"/>
    </row>
    <row r="707" spans="1:12">
      <c r="A707" s="88">
        <v>45322</v>
      </c>
      <c r="B707" s="525" t="s">
        <v>14</v>
      </c>
      <c r="C707" s="525" t="s">
        <v>15</v>
      </c>
      <c r="D707" t="s">
        <v>16</v>
      </c>
      <c r="E707" s="26">
        <v>398.4</v>
      </c>
      <c r="F707" s="240"/>
      <c r="G707" s="2">
        <f t="shared" si="13"/>
        <v>398.4</v>
      </c>
      <c r="I707" s="525" t="s">
        <v>15</v>
      </c>
      <c r="J707" t="s">
        <v>16</v>
      </c>
      <c r="K707" s="26">
        <v>398.4</v>
      </c>
    </row>
    <row r="708" spans="1:12">
      <c r="A708" s="86"/>
      <c r="B708" s="526"/>
      <c r="C708" s="526"/>
      <c r="D708" t="s">
        <v>17</v>
      </c>
      <c r="E708" s="26">
        <v>8</v>
      </c>
      <c r="F708" s="240"/>
      <c r="G708" s="2">
        <f t="shared" si="13"/>
        <v>406.4</v>
      </c>
      <c r="I708" s="526"/>
      <c r="J708" t="s">
        <v>17</v>
      </c>
      <c r="K708" s="26">
        <v>8</v>
      </c>
    </row>
    <row r="709" spans="1:12">
      <c r="A709" s="86"/>
      <c r="B709" s="526"/>
      <c r="C709" s="526"/>
      <c r="D709" t="s">
        <v>18</v>
      </c>
      <c r="E709" s="240">
        <v>60</v>
      </c>
      <c r="F709" s="240"/>
      <c r="G709" s="2">
        <f t="shared" si="13"/>
        <v>466.4</v>
      </c>
      <c r="J709" t="s">
        <v>139</v>
      </c>
      <c r="K709" s="240">
        <v>24.2</v>
      </c>
    </row>
    <row r="710" spans="1:12">
      <c r="A710" s="86"/>
      <c r="B710" s="526"/>
      <c r="C710" s="526"/>
      <c r="D710" t="s">
        <v>19</v>
      </c>
      <c r="E710" s="240">
        <v>5</v>
      </c>
      <c r="F710" s="240"/>
      <c r="G710" s="2">
        <f t="shared" si="13"/>
        <v>471.4</v>
      </c>
      <c r="K710" s="26">
        <f>SUM(K707:K709)</f>
        <v>430.59999999999997</v>
      </c>
      <c r="L710" s="26">
        <f>450.2-K710</f>
        <v>19.600000000000023</v>
      </c>
    </row>
    <row r="711" spans="1:12">
      <c r="A711" s="86"/>
      <c r="B711" s="526"/>
      <c r="C711" s="526"/>
      <c r="D711" t="s">
        <v>139</v>
      </c>
      <c r="E711" s="240">
        <v>24.2</v>
      </c>
      <c r="F711" s="240"/>
      <c r="G711" s="2">
        <f t="shared" si="13"/>
        <v>495.59999999999997</v>
      </c>
    </row>
    <row r="712" spans="1:12">
      <c r="A712" s="86">
        <v>45322</v>
      </c>
      <c r="B712" s="526" t="s">
        <v>119</v>
      </c>
      <c r="C712" s="526" t="s">
        <v>15</v>
      </c>
      <c r="D712" t="s">
        <v>18</v>
      </c>
      <c r="E712" s="240"/>
      <c r="F712" s="240">
        <v>60</v>
      </c>
      <c r="G712" s="2">
        <f t="shared" si="13"/>
        <v>435.59999999999997</v>
      </c>
    </row>
    <row r="713" spans="1:12">
      <c r="A713" s="86">
        <v>45322</v>
      </c>
      <c r="B713" s="526" t="s">
        <v>119</v>
      </c>
      <c r="C713" s="526" t="s">
        <v>15</v>
      </c>
      <c r="D713" t="s">
        <v>19</v>
      </c>
      <c r="E713" s="240"/>
      <c r="F713" s="240">
        <v>5</v>
      </c>
      <c r="G713" s="2">
        <f t="shared" si="12"/>
        <v>430.59999999999997</v>
      </c>
    </row>
    <row r="714" spans="1:12">
      <c r="A714" s="86">
        <v>45352</v>
      </c>
      <c r="B714" s="526">
        <v>28312</v>
      </c>
      <c r="C714" s="526" t="s">
        <v>15</v>
      </c>
      <c r="D714" t="s">
        <v>16</v>
      </c>
      <c r="F714" s="2">
        <v>398.4</v>
      </c>
      <c r="G714" s="2">
        <f t="shared" si="12"/>
        <v>32.199999999999989</v>
      </c>
    </row>
    <row r="715" spans="1:12">
      <c r="A715" s="86">
        <v>45352</v>
      </c>
      <c r="B715" s="526">
        <v>28312</v>
      </c>
      <c r="C715" s="526" t="s">
        <v>15</v>
      </c>
      <c r="D715" t="s">
        <v>17</v>
      </c>
      <c r="F715" s="2">
        <v>8</v>
      </c>
      <c r="G715" s="2">
        <f t="shared" si="12"/>
        <v>24.199999999999989</v>
      </c>
    </row>
    <row r="716" spans="1:12">
      <c r="A716" s="86">
        <v>45352</v>
      </c>
      <c r="B716" s="526">
        <v>28312</v>
      </c>
      <c r="C716" s="526" t="s">
        <v>15</v>
      </c>
      <c r="D716" t="s">
        <v>139</v>
      </c>
      <c r="F716" s="2">
        <v>24.2</v>
      </c>
      <c r="G716" s="2">
        <f t="shared" si="12"/>
        <v>0</v>
      </c>
    </row>
    <row r="717" spans="1:12">
      <c r="A717" s="88">
        <v>45351</v>
      </c>
      <c r="B717" s="525" t="s">
        <v>14</v>
      </c>
      <c r="C717" s="525" t="s">
        <v>20</v>
      </c>
      <c r="D717" t="s">
        <v>16</v>
      </c>
      <c r="E717" s="240">
        <v>412.7</v>
      </c>
      <c r="F717" s="240"/>
      <c r="G717" s="2">
        <f t="shared" si="12"/>
        <v>412.7</v>
      </c>
      <c r="I717" s="525" t="s">
        <v>20</v>
      </c>
      <c r="J717" t="s">
        <v>16</v>
      </c>
      <c r="K717" s="240">
        <v>412.7</v>
      </c>
    </row>
    <row r="718" spans="1:12">
      <c r="A718" s="86"/>
      <c r="B718" s="526"/>
      <c r="C718" s="526"/>
      <c r="D718" t="s">
        <v>17</v>
      </c>
      <c r="E718" s="240">
        <v>5</v>
      </c>
      <c r="F718" s="240"/>
      <c r="G718" s="2">
        <f t="shared" si="12"/>
        <v>417.7</v>
      </c>
      <c r="I718" s="526"/>
      <c r="J718" t="s">
        <v>17</v>
      </c>
      <c r="K718" s="240">
        <v>5</v>
      </c>
    </row>
    <row r="719" spans="1:12">
      <c r="A719" s="86"/>
      <c r="B719" s="526"/>
      <c r="C719" s="526"/>
      <c r="D719" t="s">
        <v>18</v>
      </c>
      <c r="E719" s="240">
        <v>58</v>
      </c>
      <c r="F719" s="240"/>
      <c r="G719" s="2">
        <f t="shared" si="12"/>
        <v>475.7</v>
      </c>
      <c r="K719" s="37">
        <f>SUM(K717:K718)</f>
        <v>417.7</v>
      </c>
    </row>
    <row r="720" spans="1:12">
      <c r="A720" s="86"/>
      <c r="B720" s="526"/>
      <c r="C720" s="526"/>
      <c r="D720" t="s">
        <v>19</v>
      </c>
      <c r="E720" s="240">
        <v>5</v>
      </c>
      <c r="F720" s="240"/>
      <c r="G720" s="2">
        <f t="shared" si="12"/>
        <v>480.7</v>
      </c>
    </row>
    <row r="721" spans="1:13">
      <c r="A721" s="86">
        <v>45351</v>
      </c>
      <c r="B721" s="526" t="s">
        <v>135</v>
      </c>
      <c r="C721" s="526" t="s">
        <v>20</v>
      </c>
      <c r="D721" t="s">
        <v>18</v>
      </c>
      <c r="E721" s="240"/>
      <c r="F721" s="240">
        <v>58</v>
      </c>
      <c r="G721" s="2">
        <f t="shared" si="12"/>
        <v>422.7</v>
      </c>
    </row>
    <row r="722" spans="1:13">
      <c r="A722" s="86">
        <v>45351</v>
      </c>
      <c r="B722" s="526" t="s">
        <v>135</v>
      </c>
      <c r="C722" s="526" t="s">
        <v>20</v>
      </c>
      <c r="D722" t="s">
        <v>19</v>
      </c>
      <c r="E722" s="240"/>
      <c r="F722" s="240">
        <v>5</v>
      </c>
      <c r="G722" s="2">
        <f t="shared" si="12"/>
        <v>417.7</v>
      </c>
    </row>
    <row r="723" spans="1:13">
      <c r="A723" s="86">
        <v>45373</v>
      </c>
      <c r="B723" s="526">
        <v>28570</v>
      </c>
      <c r="C723" s="526" t="s">
        <v>20</v>
      </c>
      <c r="D723" t="s">
        <v>16</v>
      </c>
      <c r="F723" s="240">
        <v>412.7</v>
      </c>
      <c r="G723" s="2">
        <f t="shared" si="12"/>
        <v>5</v>
      </c>
    </row>
    <row r="724" spans="1:13">
      <c r="A724" s="86">
        <v>45373</v>
      </c>
      <c r="B724" s="526">
        <v>28570</v>
      </c>
      <c r="C724" s="526" t="s">
        <v>20</v>
      </c>
      <c r="D724" t="s">
        <v>17</v>
      </c>
      <c r="F724" s="240">
        <v>5</v>
      </c>
      <c r="G724" s="2">
        <f t="shared" si="12"/>
        <v>0</v>
      </c>
    </row>
    <row r="725" spans="1:13">
      <c r="A725" s="44">
        <v>45382</v>
      </c>
      <c r="B725" s="525" t="s">
        <v>14</v>
      </c>
      <c r="C725" s="525" t="s">
        <v>23</v>
      </c>
      <c r="D725" t="s">
        <v>16</v>
      </c>
      <c r="E725" s="240">
        <v>399.5</v>
      </c>
      <c r="F725" s="240"/>
      <c r="G725" s="2">
        <f t="shared" si="12"/>
        <v>399.5</v>
      </c>
      <c r="M725">
        <v>404.5</v>
      </c>
    </row>
    <row r="726" spans="1:13">
      <c r="B726" s="526"/>
      <c r="C726" s="526"/>
      <c r="D726" t="s">
        <v>17</v>
      </c>
      <c r="E726" s="240">
        <v>5</v>
      </c>
      <c r="F726" s="240"/>
      <c r="G726" s="2">
        <f t="shared" si="12"/>
        <v>404.5</v>
      </c>
      <c r="M726">
        <v>163.1</v>
      </c>
    </row>
    <row r="727" spans="1:13">
      <c r="B727" s="526"/>
      <c r="C727" s="526"/>
      <c r="D727" t="s">
        <v>18</v>
      </c>
      <c r="E727" s="240">
        <v>60</v>
      </c>
      <c r="F727" s="240"/>
      <c r="G727" s="2">
        <f t="shared" si="12"/>
        <v>464.5</v>
      </c>
      <c r="M727">
        <f>SUM(M725:M726)</f>
        <v>567.6</v>
      </c>
    </row>
    <row r="728" spans="1:13">
      <c r="B728" s="526"/>
      <c r="C728" s="526"/>
      <c r="D728" t="s">
        <v>19</v>
      </c>
      <c r="E728" s="240">
        <v>5</v>
      </c>
      <c r="F728" s="240"/>
      <c r="G728" s="2">
        <f t="shared" si="12"/>
        <v>469.5</v>
      </c>
      <c r="M728">
        <f>600.1-M727</f>
        <v>32.5</v>
      </c>
    </row>
    <row r="729" spans="1:13">
      <c r="A729" s="7">
        <v>45382</v>
      </c>
      <c r="B729" s="526" t="s">
        <v>124</v>
      </c>
      <c r="C729" s="526" t="s">
        <v>23</v>
      </c>
      <c r="D729" t="s">
        <v>18</v>
      </c>
      <c r="E729" s="240"/>
      <c r="F729" s="240">
        <v>60</v>
      </c>
      <c r="G729" s="2">
        <f t="shared" si="12"/>
        <v>409.5</v>
      </c>
    </row>
    <row r="730" spans="1:13">
      <c r="A730" s="7">
        <v>45382</v>
      </c>
      <c r="B730" s="526" t="s">
        <v>124</v>
      </c>
      <c r="C730" s="526" t="s">
        <v>23</v>
      </c>
      <c r="D730" t="s">
        <v>19</v>
      </c>
      <c r="E730" s="240"/>
      <c r="F730" s="240">
        <v>5</v>
      </c>
      <c r="G730" s="2">
        <f t="shared" si="12"/>
        <v>404.5</v>
      </c>
    </row>
    <row r="731" spans="1:13">
      <c r="A731" s="7">
        <v>45408</v>
      </c>
      <c r="B731" s="526">
        <v>28757</v>
      </c>
      <c r="C731" s="526" t="s">
        <v>23</v>
      </c>
      <c r="D731" t="s">
        <v>16</v>
      </c>
      <c r="F731" s="240">
        <v>399.5</v>
      </c>
      <c r="G731" s="2">
        <f t="shared" si="12"/>
        <v>5</v>
      </c>
    </row>
    <row r="732" spans="1:13">
      <c r="A732" s="7">
        <v>45408</v>
      </c>
      <c r="B732" s="526">
        <v>28757</v>
      </c>
      <c r="C732" s="526" t="s">
        <v>23</v>
      </c>
      <c r="D732" t="s">
        <v>17</v>
      </c>
      <c r="F732" s="240">
        <v>5</v>
      </c>
      <c r="G732" s="2">
        <f t="shared" si="12"/>
        <v>0</v>
      </c>
    </row>
    <row r="733" spans="1:13">
      <c r="A733" s="44">
        <v>45412</v>
      </c>
      <c r="B733" s="525" t="s">
        <v>14</v>
      </c>
      <c r="C733" s="525" t="s">
        <v>24</v>
      </c>
      <c r="D733" t="s">
        <v>16</v>
      </c>
      <c r="E733" s="240">
        <v>397.2</v>
      </c>
      <c r="F733" s="240"/>
      <c r="G733" s="2">
        <f t="shared" si="12"/>
        <v>397.2</v>
      </c>
    </row>
    <row r="734" spans="1:13">
      <c r="B734" s="526"/>
      <c r="C734" s="526"/>
      <c r="D734" t="s">
        <v>17</v>
      </c>
      <c r="E734" s="240">
        <v>5</v>
      </c>
      <c r="F734" s="240"/>
      <c r="G734" s="2">
        <f t="shared" si="12"/>
        <v>402.2</v>
      </c>
    </row>
    <row r="735" spans="1:13">
      <c r="B735" s="526"/>
      <c r="C735" s="526"/>
      <c r="D735" t="s">
        <v>18</v>
      </c>
      <c r="E735" s="240">
        <v>60</v>
      </c>
      <c r="F735" s="240"/>
      <c r="G735" s="2">
        <f t="shared" si="12"/>
        <v>462.2</v>
      </c>
    </row>
    <row r="736" spans="1:13">
      <c r="B736" s="526"/>
      <c r="C736" s="526"/>
      <c r="D736" t="s">
        <v>19</v>
      </c>
      <c r="E736" s="240">
        <v>5</v>
      </c>
      <c r="F736" s="240"/>
      <c r="G736" s="2">
        <f t="shared" si="12"/>
        <v>467.2</v>
      </c>
    </row>
    <row r="737" spans="1:7">
      <c r="A737" s="7">
        <v>45412</v>
      </c>
      <c r="B737" s="526" t="s">
        <v>140</v>
      </c>
      <c r="C737" s="526" t="s">
        <v>24</v>
      </c>
      <c r="D737" t="s">
        <v>18</v>
      </c>
      <c r="E737" s="240"/>
      <c r="F737" s="240">
        <v>60</v>
      </c>
      <c r="G737" s="2">
        <f t="shared" si="12"/>
        <v>407.2</v>
      </c>
    </row>
    <row r="738" spans="1:7">
      <c r="A738" s="7">
        <v>45412</v>
      </c>
      <c r="B738" s="526" t="s">
        <v>140</v>
      </c>
      <c r="C738" s="526" t="s">
        <v>24</v>
      </c>
      <c r="D738" t="s">
        <v>19</v>
      </c>
      <c r="F738" s="240">
        <v>5</v>
      </c>
      <c r="G738" s="2">
        <f t="shared" si="12"/>
        <v>402.2</v>
      </c>
    </row>
    <row r="739" spans="1:7">
      <c r="A739" s="7">
        <v>45434</v>
      </c>
      <c r="B739" s="526">
        <v>28915</v>
      </c>
      <c r="C739" s="526" t="s">
        <v>24</v>
      </c>
      <c r="D739" t="s">
        <v>16</v>
      </c>
      <c r="F739" s="2">
        <v>397.2</v>
      </c>
      <c r="G739" s="2">
        <f t="shared" si="12"/>
        <v>5</v>
      </c>
    </row>
    <row r="740" spans="1:7">
      <c r="A740" s="7">
        <v>45434</v>
      </c>
      <c r="B740" s="526">
        <v>28915</v>
      </c>
      <c r="C740" s="526" t="s">
        <v>24</v>
      </c>
      <c r="D740" t="s">
        <v>17</v>
      </c>
      <c r="F740" s="2">
        <v>5</v>
      </c>
      <c r="G740" s="2">
        <f t="shared" si="12"/>
        <v>0</v>
      </c>
    </row>
    <row r="741" spans="1:7">
      <c r="A741" s="44">
        <v>45443</v>
      </c>
      <c r="B741" s="525" t="s">
        <v>14</v>
      </c>
      <c r="C741" s="525" t="s">
        <v>25</v>
      </c>
      <c r="D741" t="s">
        <v>16</v>
      </c>
      <c r="E741" s="240">
        <v>361.4</v>
      </c>
      <c r="F741" s="240"/>
      <c r="G741" s="2">
        <f t="shared" si="12"/>
        <v>361.4</v>
      </c>
    </row>
    <row r="742" spans="1:7">
      <c r="B742" s="526"/>
      <c r="C742" s="526"/>
      <c r="D742" t="s">
        <v>17</v>
      </c>
      <c r="E742" s="240">
        <v>5</v>
      </c>
      <c r="F742" s="240"/>
      <c r="G742" s="2">
        <f t="shared" si="12"/>
        <v>366.4</v>
      </c>
    </row>
    <row r="743" spans="1:7">
      <c r="B743" s="526"/>
      <c r="C743" s="526"/>
      <c r="D743" t="s">
        <v>18</v>
      </c>
      <c r="E743" s="240">
        <v>60</v>
      </c>
      <c r="F743" s="240"/>
      <c r="G743" s="2">
        <f t="shared" si="12"/>
        <v>426.4</v>
      </c>
    </row>
    <row r="744" spans="1:7">
      <c r="B744" s="526"/>
      <c r="C744" s="526"/>
      <c r="D744" t="s">
        <v>19</v>
      </c>
      <c r="E744" s="240">
        <v>5</v>
      </c>
      <c r="F744" s="240"/>
      <c r="G744" s="2">
        <f t="shared" si="12"/>
        <v>431.4</v>
      </c>
    </row>
    <row r="745" spans="1:7">
      <c r="A745" s="7">
        <v>45443</v>
      </c>
      <c r="B745" s="526" t="s">
        <v>141</v>
      </c>
      <c r="C745" s="526" t="s">
        <v>25</v>
      </c>
      <c r="D745" t="s">
        <v>18</v>
      </c>
      <c r="E745" s="240"/>
      <c r="F745" s="240">
        <v>60</v>
      </c>
      <c r="G745" s="2">
        <f t="shared" si="12"/>
        <v>371.4</v>
      </c>
    </row>
    <row r="746" spans="1:7">
      <c r="A746" s="7">
        <v>45443</v>
      </c>
      <c r="B746" s="526" t="s">
        <v>141</v>
      </c>
      <c r="C746" s="526" t="s">
        <v>25</v>
      </c>
      <c r="D746" t="s">
        <v>19</v>
      </c>
      <c r="E746" s="240"/>
      <c r="F746" s="240">
        <v>5</v>
      </c>
      <c r="G746" s="2">
        <f t="shared" si="12"/>
        <v>366.4</v>
      </c>
    </row>
    <row r="747" spans="1:7">
      <c r="A747" s="7">
        <v>45469</v>
      </c>
      <c r="B747" s="526">
        <v>29082</v>
      </c>
      <c r="C747" s="526" t="s">
        <v>25</v>
      </c>
      <c r="D747" t="s">
        <v>16</v>
      </c>
      <c r="F747" s="240">
        <v>361.4</v>
      </c>
      <c r="G747" s="2">
        <f t="shared" si="12"/>
        <v>5</v>
      </c>
    </row>
    <row r="748" spans="1:7">
      <c r="A748" s="7">
        <v>45469</v>
      </c>
      <c r="B748" s="526">
        <v>29082</v>
      </c>
      <c r="C748" s="526" t="s">
        <v>25</v>
      </c>
      <c r="D748" t="s">
        <v>17</v>
      </c>
      <c r="F748" s="240">
        <v>5</v>
      </c>
      <c r="G748" s="2">
        <f t="shared" si="12"/>
        <v>0</v>
      </c>
    </row>
    <row r="749" spans="1:7">
      <c r="A749" s="88">
        <v>45473</v>
      </c>
      <c r="B749" s="525" t="s">
        <v>14</v>
      </c>
      <c r="C749" s="525" t="s">
        <v>26</v>
      </c>
      <c r="D749" t="s">
        <v>16</v>
      </c>
      <c r="E749" s="240">
        <v>351</v>
      </c>
      <c r="F749" s="240"/>
      <c r="G749" s="2">
        <f t="shared" si="12"/>
        <v>351</v>
      </c>
    </row>
    <row r="750" spans="1:7">
      <c r="A750" s="86"/>
      <c r="B750" s="526"/>
      <c r="C750" s="526"/>
      <c r="D750" t="s">
        <v>17</v>
      </c>
      <c r="E750" s="240">
        <v>7</v>
      </c>
      <c r="F750" s="240"/>
      <c r="G750" s="2">
        <f t="shared" ref="G750:G752" si="14">+G749+E750-F750</f>
        <v>358</v>
      </c>
    </row>
    <row r="751" spans="1:7">
      <c r="A751" s="86"/>
      <c r="B751" s="526"/>
      <c r="C751" s="526"/>
      <c r="D751" t="s">
        <v>18</v>
      </c>
      <c r="E751" s="240">
        <v>60</v>
      </c>
      <c r="F751" s="240"/>
      <c r="G751" s="2">
        <f t="shared" si="14"/>
        <v>418</v>
      </c>
    </row>
    <row r="752" spans="1:7">
      <c r="A752" s="86"/>
      <c r="B752" s="526"/>
      <c r="C752" s="526"/>
      <c r="D752" t="s">
        <v>19</v>
      </c>
      <c r="E752" s="240">
        <v>5</v>
      </c>
      <c r="F752" s="240"/>
      <c r="G752" s="2">
        <f t="shared" si="14"/>
        <v>423</v>
      </c>
    </row>
    <row r="753" spans="1:7">
      <c r="A753" s="86">
        <v>45473</v>
      </c>
      <c r="B753" s="526" t="s">
        <v>129</v>
      </c>
      <c r="C753" s="526" t="s">
        <v>26</v>
      </c>
      <c r="D753" t="s">
        <v>18</v>
      </c>
      <c r="E753" s="240"/>
      <c r="F753" s="240">
        <v>60</v>
      </c>
      <c r="G753" s="2">
        <f>+G752+E753-F753</f>
        <v>363</v>
      </c>
    </row>
    <row r="754" spans="1:7">
      <c r="A754" s="86">
        <v>45473</v>
      </c>
      <c r="B754" s="526" t="s">
        <v>129</v>
      </c>
      <c r="C754" s="526" t="s">
        <v>26</v>
      </c>
      <c r="D754" t="s">
        <v>19</v>
      </c>
      <c r="E754" s="240"/>
      <c r="F754" s="240">
        <v>5</v>
      </c>
      <c r="G754" s="2">
        <f>+G753+E754-F754</f>
        <v>358</v>
      </c>
    </row>
    <row r="755" spans="1:7">
      <c r="A755" s="86">
        <v>45517</v>
      </c>
      <c r="B755" s="526">
        <v>29529</v>
      </c>
      <c r="C755" s="526" t="s">
        <v>26</v>
      </c>
      <c r="D755" t="s">
        <v>16</v>
      </c>
      <c r="E755" s="240"/>
      <c r="F755" s="240">
        <v>351</v>
      </c>
      <c r="G755" s="2">
        <f>+G754+E755-F755</f>
        <v>7</v>
      </c>
    </row>
    <row r="756" spans="1:7">
      <c r="A756" s="86">
        <v>45517</v>
      </c>
      <c r="B756" s="526">
        <v>29529</v>
      </c>
      <c r="C756" s="526" t="s">
        <v>26</v>
      </c>
      <c r="D756" t="s">
        <v>17</v>
      </c>
      <c r="E756" s="240"/>
      <c r="F756" s="240">
        <v>7</v>
      </c>
      <c r="G756" s="2">
        <f>+G755+E756-F756</f>
        <v>0</v>
      </c>
    </row>
    <row r="757" spans="1:7">
      <c r="A757" s="88">
        <v>45504</v>
      </c>
      <c r="B757" s="525" t="s">
        <v>14</v>
      </c>
      <c r="C757" s="525" t="s">
        <v>27</v>
      </c>
      <c r="D757" t="s">
        <v>16</v>
      </c>
      <c r="E757" s="240">
        <v>344.5</v>
      </c>
      <c r="F757" s="240"/>
      <c r="G757" s="2">
        <f>+G756+E757-F757</f>
        <v>344.5</v>
      </c>
    </row>
    <row r="758" spans="1:7">
      <c r="A758" s="86"/>
      <c r="B758" s="526"/>
      <c r="C758" s="526"/>
      <c r="D758" t="s">
        <v>17</v>
      </c>
      <c r="E758" s="240">
        <v>7</v>
      </c>
      <c r="F758" s="240"/>
      <c r="G758" s="2">
        <f>+G757+E758-F758</f>
        <v>351.5</v>
      </c>
    </row>
    <row r="759" spans="1:7">
      <c r="A759" s="86"/>
      <c r="B759" s="526"/>
      <c r="C759" s="526"/>
      <c r="D759" t="s">
        <v>18</v>
      </c>
      <c r="E759" s="240">
        <v>60</v>
      </c>
      <c r="F759" s="240"/>
      <c r="G759" s="2">
        <f>+G758+E759-F759</f>
        <v>411.5</v>
      </c>
    </row>
    <row r="760" spans="1:7">
      <c r="A760" s="86"/>
      <c r="B760" s="526"/>
      <c r="C760" s="526"/>
      <c r="D760" t="s">
        <v>19</v>
      </c>
      <c r="E760" s="240">
        <v>5</v>
      </c>
      <c r="F760" s="240"/>
      <c r="G760" s="2">
        <f>+G759+E760-F760</f>
        <v>416.5</v>
      </c>
    </row>
    <row r="761" spans="1:7">
      <c r="A761" s="86"/>
      <c r="B761" s="526"/>
      <c r="C761" s="526"/>
      <c r="D761" s="67" t="s">
        <v>80</v>
      </c>
      <c r="E761" s="67">
        <v>250</v>
      </c>
      <c r="F761" s="240"/>
      <c r="G761" s="2">
        <f t="shared" ref="G761:G768" si="15">+G760+E761-F761</f>
        <v>666.5</v>
      </c>
    </row>
    <row r="762" spans="1:7">
      <c r="A762" s="86">
        <v>45504</v>
      </c>
      <c r="B762" s="526" t="s">
        <v>115</v>
      </c>
      <c r="C762" s="526" t="s">
        <v>27</v>
      </c>
      <c r="D762" t="s">
        <v>18</v>
      </c>
      <c r="E762" s="240"/>
      <c r="F762" s="240">
        <v>60</v>
      </c>
      <c r="G762" s="2">
        <f t="shared" si="15"/>
        <v>606.5</v>
      </c>
    </row>
    <row r="763" spans="1:7">
      <c r="A763" s="86">
        <v>45504</v>
      </c>
      <c r="B763" s="526" t="s">
        <v>115</v>
      </c>
      <c r="C763" s="526" t="s">
        <v>27</v>
      </c>
      <c r="D763" t="s">
        <v>19</v>
      </c>
      <c r="E763" s="240"/>
      <c r="F763" s="240">
        <v>5</v>
      </c>
      <c r="G763" s="2">
        <f t="shared" si="15"/>
        <v>601.5</v>
      </c>
    </row>
    <row r="764" spans="1:7">
      <c r="A764" s="86">
        <v>45551</v>
      </c>
      <c r="B764" s="526">
        <v>29668</v>
      </c>
      <c r="C764" s="526" t="s">
        <v>27</v>
      </c>
      <c r="D764" t="s">
        <v>16</v>
      </c>
      <c r="E764" s="240"/>
      <c r="F764" s="240">
        <v>344.5</v>
      </c>
      <c r="G764" s="2">
        <f t="shared" si="15"/>
        <v>257</v>
      </c>
    </row>
    <row r="765" spans="1:7">
      <c r="A765" s="86">
        <v>45551</v>
      </c>
      <c r="B765" s="526">
        <v>29668</v>
      </c>
      <c r="C765" s="526" t="s">
        <v>27</v>
      </c>
      <c r="D765" t="s">
        <v>17</v>
      </c>
      <c r="E765" s="240"/>
      <c r="F765" s="240">
        <v>7</v>
      </c>
      <c r="G765" s="2">
        <f t="shared" si="15"/>
        <v>250</v>
      </c>
    </row>
    <row r="766" spans="1:7">
      <c r="A766" s="86">
        <v>45499</v>
      </c>
      <c r="B766" s="526">
        <v>29455</v>
      </c>
      <c r="C766" s="526" t="s">
        <v>27</v>
      </c>
      <c r="D766" t="s">
        <v>80</v>
      </c>
      <c r="E766" s="240"/>
      <c r="F766" s="240">
        <v>250</v>
      </c>
      <c r="G766" s="2">
        <f t="shared" si="15"/>
        <v>0</v>
      </c>
    </row>
    <row r="767" spans="1:7">
      <c r="A767" s="44">
        <v>45535</v>
      </c>
      <c r="B767" s="525" t="s">
        <v>14</v>
      </c>
      <c r="C767" s="525" t="s">
        <v>81</v>
      </c>
      <c r="D767" t="s">
        <v>16</v>
      </c>
      <c r="E767" s="240">
        <v>345.5</v>
      </c>
      <c r="F767" s="240"/>
      <c r="G767" s="2">
        <f t="shared" si="15"/>
        <v>345.5</v>
      </c>
    </row>
    <row r="768" spans="1:7">
      <c r="B768" s="526"/>
      <c r="C768" s="526"/>
      <c r="D768" t="s">
        <v>17</v>
      </c>
      <c r="E768" s="240">
        <v>7</v>
      </c>
      <c r="F768" s="240"/>
      <c r="G768" s="2">
        <f t="shared" si="15"/>
        <v>352.5</v>
      </c>
    </row>
    <row r="769" spans="1:12">
      <c r="B769" s="526"/>
      <c r="C769" s="526"/>
      <c r="D769" t="s">
        <v>18</v>
      </c>
      <c r="E769" s="240">
        <v>60</v>
      </c>
      <c r="F769" s="240"/>
      <c r="G769" s="2">
        <f>+G768+E769-F769</f>
        <v>412.5</v>
      </c>
    </row>
    <row r="770" spans="1:12">
      <c r="B770" s="526"/>
      <c r="C770" s="526"/>
      <c r="D770" t="s">
        <v>19</v>
      </c>
      <c r="E770" s="240">
        <v>5</v>
      </c>
      <c r="F770" s="240"/>
      <c r="G770" s="2">
        <f>+G769+E770-F770</f>
        <v>417.5</v>
      </c>
    </row>
    <row r="771" spans="1:12">
      <c r="A771" s="7">
        <v>45535</v>
      </c>
      <c r="B771" s="526" t="s">
        <v>143</v>
      </c>
      <c r="C771" s="526" t="s">
        <v>81</v>
      </c>
      <c r="D771" t="s">
        <v>18</v>
      </c>
      <c r="E771" s="240"/>
      <c r="F771" s="240">
        <v>60</v>
      </c>
      <c r="G771" s="2">
        <f>+G770+E771-F771</f>
        <v>357.5</v>
      </c>
    </row>
    <row r="772" spans="1:12">
      <c r="A772" s="7">
        <v>45535</v>
      </c>
      <c r="B772" s="526" t="s">
        <v>143</v>
      </c>
      <c r="C772" s="526" t="s">
        <v>81</v>
      </c>
      <c r="D772" t="s">
        <v>19</v>
      </c>
      <c r="E772" s="240"/>
      <c r="F772" s="240">
        <v>5</v>
      </c>
      <c r="G772" s="2">
        <f>+G771+E772-F772</f>
        <v>352.5</v>
      </c>
    </row>
    <row r="773" spans="1:12">
      <c r="B773" s="526"/>
      <c r="C773" s="526"/>
      <c r="D773" t="s">
        <v>203</v>
      </c>
      <c r="E773" s="8">
        <v>51.5</v>
      </c>
      <c r="G773" s="2">
        <f>+G772+E773-F773</f>
        <v>404</v>
      </c>
    </row>
    <row r="774" spans="1:12">
      <c r="A774" s="7">
        <v>45568</v>
      </c>
      <c r="B774" s="526">
        <v>29773</v>
      </c>
      <c r="C774" s="526" t="s">
        <v>81</v>
      </c>
      <c r="D774" t="s">
        <v>16</v>
      </c>
      <c r="F774" s="2">
        <v>345.5</v>
      </c>
      <c r="G774" s="2">
        <f>+G773+E774-F774</f>
        <v>58.5</v>
      </c>
    </row>
    <row r="775" spans="1:12">
      <c r="A775" s="7">
        <v>45568</v>
      </c>
      <c r="B775" s="526">
        <v>29773</v>
      </c>
      <c r="C775" s="526" t="s">
        <v>81</v>
      </c>
      <c r="D775" t="s">
        <v>17</v>
      </c>
      <c r="F775" s="2">
        <v>7</v>
      </c>
      <c r="G775" s="2">
        <f t="shared" ref="G775:G790" si="16">+G774+E775-F775</f>
        <v>51.5</v>
      </c>
    </row>
    <row r="776" spans="1:12">
      <c r="A776" s="7">
        <v>45654</v>
      </c>
      <c r="B776" s="526">
        <v>30216</v>
      </c>
      <c r="C776" s="526" t="s">
        <v>81</v>
      </c>
      <c r="D776" t="s">
        <v>203</v>
      </c>
      <c r="F776" s="2">
        <v>51.5</v>
      </c>
      <c r="G776" s="2">
        <f t="shared" si="16"/>
        <v>0</v>
      </c>
    </row>
    <row r="777" spans="1:12">
      <c r="A777" s="88">
        <v>45565</v>
      </c>
      <c r="B777" s="525" t="s">
        <v>14</v>
      </c>
      <c r="C777" s="525" t="s">
        <v>53</v>
      </c>
      <c r="D777" t="s">
        <v>16</v>
      </c>
      <c r="E777" s="240">
        <v>347.6</v>
      </c>
      <c r="F777" s="240"/>
      <c r="G777" s="2">
        <f t="shared" si="16"/>
        <v>347.6</v>
      </c>
    </row>
    <row r="778" spans="1:12">
      <c r="A778" s="86"/>
      <c r="B778" s="526"/>
      <c r="C778" s="526"/>
      <c r="D778" t="s">
        <v>17</v>
      </c>
      <c r="E778" s="240">
        <v>5</v>
      </c>
      <c r="F778" s="240"/>
      <c r="G778" s="2">
        <f t="shared" si="16"/>
        <v>352.6</v>
      </c>
    </row>
    <row r="779" spans="1:12">
      <c r="A779" s="86"/>
      <c r="B779" s="526"/>
      <c r="C779" s="526"/>
      <c r="D779" t="s">
        <v>18</v>
      </c>
      <c r="E779" s="240">
        <v>60</v>
      </c>
      <c r="F779" s="240"/>
      <c r="G779" s="2">
        <f t="shared" si="16"/>
        <v>412.6</v>
      </c>
    </row>
    <row r="780" spans="1:12">
      <c r="A780" s="86"/>
      <c r="B780" s="526"/>
      <c r="C780" s="526"/>
      <c r="D780" t="s">
        <v>19</v>
      </c>
      <c r="E780" s="240">
        <v>5</v>
      </c>
      <c r="F780" s="240"/>
      <c r="G780" s="2">
        <f t="shared" si="16"/>
        <v>417.6</v>
      </c>
    </row>
    <row r="781" spans="1:12">
      <c r="A781" s="86">
        <v>45565</v>
      </c>
      <c r="B781" s="526" t="s">
        <v>117</v>
      </c>
      <c r="C781" s="526" t="s">
        <v>53</v>
      </c>
      <c r="D781" t="s">
        <v>18</v>
      </c>
      <c r="E781" s="240"/>
      <c r="F781" s="240">
        <v>60</v>
      </c>
      <c r="G781" s="2">
        <f t="shared" si="16"/>
        <v>357.6</v>
      </c>
    </row>
    <row r="782" spans="1:12">
      <c r="A782" s="86">
        <v>45565</v>
      </c>
      <c r="B782" s="526" t="s">
        <v>117</v>
      </c>
      <c r="C782" s="526" t="s">
        <v>53</v>
      </c>
      <c r="D782" t="s">
        <v>19</v>
      </c>
      <c r="E782" s="240"/>
      <c r="F782" s="240">
        <v>5</v>
      </c>
      <c r="G782" s="2">
        <f t="shared" si="16"/>
        <v>352.6</v>
      </c>
    </row>
    <row r="783" spans="1:12">
      <c r="A783" s="86">
        <v>45609</v>
      </c>
      <c r="B783" s="526">
        <v>30002</v>
      </c>
      <c r="C783" s="526" t="s">
        <v>53</v>
      </c>
      <c r="D783" t="s">
        <v>16</v>
      </c>
      <c r="E783" s="240"/>
      <c r="F783" s="240">
        <v>347.6</v>
      </c>
      <c r="G783" s="2">
        <f t="shared" si="16"/>
        <v>5</v>
      </c>
      <c r="J783" s="525"/>
      <c r="L783" s="240"/>
    </row>
    <row r="784" spans="1:12">
      <c r="A784" s="86">
        <v>45609</v>
      </c>
      <c r="B784" s="526">
        <v>30002</v>
      </c>
      <c r="C784" s="526" t="s">
        <v>53</v>
      </c>
      <c r="D784" t="s">
        <v>17</v>
      </c>
      <c r="E784" s="240"/>
      <c r="F784" s="240">
        <v>5</v>
      </c>
      <c r="G784" s="2">
        <f t="shared" si="16"/>
        <v>0</v>
      </c>
      <c r="J784" s="526"/>
      <c r="L784" s="240"/>
    </row>
    <row r="785" spans="1:7">
      <c r="A785" s="88">
        <v>45596</v>
      </c>
      <c r="B785" s="525" t="s">
        <v>14</v>
      </c>
      <c r="C785" s="525" t="s">
        <v>30</v>
      </c>
      <c r="D785" t="s">
        <v>16</v>
      </c>
      <c r="E785" s="240">
        <v>291.60000000000002</v>
      </c>
      <c r="F785" s="240"/>
      <c r="G785" s="2">
        <f t="shared" si="16"/>
        <v>291.60000000000002</v>
      </c>
    </row>
    <row r="786" spans="1:7">
      <c r="A786" s="86"/>
      <c r="B786" s="526"/>
      <c r="C786" s="526"/>
      <c r="D786" t="s">
        <v>17</v>
      </c>
      <c r="E786" s="240">
        <v>7</v>
      </c>
      <c r="F786" s="240"/>
      <c r="G786" s="2">
        <f t="shared" si="16"/>
        <v>298.60000000000002</v>
      </c>
    </row>
    <row r="787" spans="1:7">
      <c r="A787" s="86"/>
      <c r="B787" s="526"/>
      <c r="C787" s="526"/>
      <c r="D787" t="s">
        <v>18</v>
      </c>
      <c r="E787" s="240">
        <v>60</v>
      </c>
      <c r="F787" s="240"/>
      <c r="G787" s="2">
        <f t="shared" si="16"/>
        <v>358.6</v>
      </c>
    </row>
    <row r="788" spans="1:7">
      <c r="A788" s="86"/>
      <c r="B788" s="526"/>
      <c r="C788" s="526"/>
      <c r="D788" t="s">
        <v>19</v>
      </c>
      <c r="E788" s="240">
        <v>5</v>
      </c>
      <c r="F788" s="240"/>
      <c r="G788" s="2">
        <f t="shared" si="16"/>
        <v>363.6</v>
      </c>
    </row>
    <row r="789" spans="1:7">
      <c r="A789" s="86">
        <v>45596</v>
      </c>
      <c r="B789" s="526" t="s">
        <v>118</v>
      </c>
      <c r="C789" s="526" t="s">
        <v>30</v>
      </c>
      <c r="D789" t="s">
        <v>18</v>
      </c>
      <c r="E789" s="240"/>
      <c r="F789" s="240">
        <v>60</v>
      </c>
      <c r="G789" s="2">
        <f t="shared" si="16"/>
        <v>303.60000000000002</v>
      </c>
    </row>
    <row r="790" spans="1:7">
      <c r="A790" s="86">
        <v>45596</v>
      </c>
      <c r="B790" s="526" t="s">
        <v>118</v>
      </c>
      <c r="C790" s="526" t="s">
        <v>30</v>
      </c>
      <c r="D790" t="s">
        <v>19</v>
      </c>
      <c r="E790" s="240"/>
      <c r="F790" s="240">
        <v>5</v>
      </c>
      <c r="G790" s="2">
        <f t="shared" si="16"/>
        <v>298.60000000000002</v>
      </c>
    </row>
    <row r="791" spans="1:7">
      <c r="A791" s="86">
        <v>45637</v>
      </c>
      <c r="B791" s="526">
        <v>30125</v>
      </c>
      <c r="C791" s="526" t="s">
        <v>30</v>
      </c>
      <c r="D791" t="s">
        <v>16</v>
      </c>
      <c r="E791" s="240"/>
      <c r="F791" s="240">
        <v>291.60000000000002</v>
      </c>
      <c r="G791" s="2">
        <f t="shared" ref="G791:G858" si="17">+G790+E791-F791</f>
        <v>7</v>
      </c>
    </row>
    <row r="792" spans="1:7">
      <c r="A792" s="86">
        <v>45637</v>
      </c>
      <c r="B792" s="526">
        <v>30125</v>
      </c>
      <c r="C792" s="526" t="s">
        <v>30</v>
      </c>
      <c r="D792" t="s">
        <v>17</v>
      </c>
      <c r="E792" s="240"/>
      <c r="F792" s="240">
        <v>7</v>
      </c>
      <c r="G792" s="2">
        <f t="shared" si="17"/>
        <v>0</v>
      </c>
    </row>
    <row r="793" spans="1:7">
      <c r="A793" s="88">
        <v>45626</v>
      </c>
      <c r="B793" s="525" t="s">
        <v>14</v>
      </c>
      <c r="C793" s="525" t="s">
        <v>83</v>
      </c>
      <c r="D793" t="s">
        <v>16</v>
      </c>
      <c r="E793" s="240">
        <v>288.3</v>
      </c>
      <c r="F793" s="240"/>
      <c r="G793" s="2">
        <f t="shared" si="17"/>
        <v>288.3</v>
      </c>
    </row>
    <row r="794" spans="1:7">
      <c r="A794" s="86"/>
      <c r="B794" s="526"/>
      <c r="C794" s="526"/>
      <c r="D794" t="s">
        <v>17</v>
      </c>
      <c r="E794" s="240">
        <v>7</v>
      </c>
      <c r="F794" s="240"/>
      <c r="G794" s="2">
        <f t="shared" si="17"/>
        <v>295.3</v>
      </c>
    </row>
    <row r="795" spans="1:7">
      <c r="A795" s="86"/>
      <c r="B795" s="526"/>
      <c r="C795" s="526"/>
      <c r="D795" t="s">
        <v>18</v>
      </c>
      <c r="E795" s="240">
        <v>60</v>
      </c>
      <c r="F795" s="240"/>
      <c r="G795" s="2">
        <f t="shared" si="17"/>
        <v>355.3</v>
      </c>
    </row>
    <row r="796" spans="1:7">
      <c r="A796" s="86"/>
      <c r="B796" s="526"/>
      <c r="C796" s="526"/>
      <c r="D796" t="s">
        <v>19</v>
      </c>
      <c r="E796" s="240">
        <v>5</v>
      </c>
      <c r="F796" s="240"/>
      <c r="G796" s="2">
        <f t="shared" si="17"/>
        <v>360.3</v>
      </c>
    </row>
    <row r="797" spans="1:7">
      <c r="A797" s="86">
        <v>45626</v>
      </c>
      <c r="B797" s="526" t="s">
        <v>132</v>
      </c>
      <c r="C797" s="526" t="s">
        <v>83</v>
      </c>
      <c r="D797" t="s">
        <v>18</v>
      </c>
      <c r="E797" s="240"/>
      <c r="F797" s="240">
        <v>60</v>
      </c>
      <c r="G797" s="2">
        <f t="shared" si="17"/>
        <v>300.3</v>
      </c>
    </row>
    <row r="798" spans="1:7">
      <c r="A798" s="86">
        <v>45626</v>
      </c>
      <c r="B798" s="526" t="s">
        <v>132</v>
      </c>
      <c r="C798" s="526" t="s">
        <v>83</v>
      </c>
      <c r="D798" t="s">
        <v>19</v>
      </c>
      <c r="E798" s="240"/>
      <c r="F798" s="240">
        <v>5</v>
      </c>
      <c r="G798" s="2">
        <f t="shared" si="17"/>
        <v>295.3</v>
      </c>
    </row>
    <row r="799" spans="1:7">
      <c r="A799" s="86">
        <v>45672</v>
      </c>
      <c r="B799" s="526">
        <v>30302</v>
      </c>
      <c r="C799" s="526" t="s">
        <v>83</v>
      </c>
      <c r="D799" t="s">
        <v>16</v>
      </c>
      <c r="E799" s="240"/>
      <c r="F799" s="240">
        <v>288.3</v>
      </c>
      <c r="G799" s="2">
        <f t="shared" si="17"/>
        <v>7</v>
      </c>
    </row>
    <row r="800" spans="1:7">
      <c r="A800" s="86">
        <v>45672</v>
      </c>
      <c r="B800" s="526">
        <v>30302</v>
      </c>
      <c r="C800" s="526" t="s">
        <v>83</v>
      </c>
      <c r="D800" t="s">
        <v>17</v>
      </c>
      <c r="E800" s="240"/>
      <c r="F800" s="240">
        <v>7</v>
      </c>
      <c r="G800" s="2">
        <f t="shared" si="17"/>
        <v>0</v>
      </c>
    </row>
    <row r="801" spans="1:7">
      <c r="A801" s="88">
        <v>45657</v>
      </c>
      <c r="B801" s="525" t="s">
        <v>14</v>
      </c>
      <c r="C801" s="525" t="s">
        <v>34</v>
      </c>
      <c r="D801" t="s">
        <v>16</v>
      </c>
      <c r="E801" s="240">
        <v>243.3</v>
      </c>
      <c r="F801" s="240"/>
      <c r="G801" s="2">
        <f t="shared" si="17"/>
        <v>243.3</v>
      </c>
    </row>
    <row r="802" spans="1:7">
      <c r="A802" s="86"/>
      <c r="B802" s="526"/>
      <c r="C802" s="526"/>
      <c r="D802" t="s">
        <v>17</v>
      </c>
      <c r="E802" s="240">
        <v>3</v>
      </c>
      <c r="F802" s="240"/>
      <c r="G802" s="2">
        <f t="shared" si="17"/>
        <v>246.3</v>
      </c>
    </row>
    <row r="803" spans="1:7">
      <c r="A803" s="86"/>
      <c r="B803" s="526"/>
      <c r="C803" s="526"/>
      <c r="D803" t="s">
        <v>18</v>
      </c>
      <c r="E803" s="240">
        <v>60</v>
      </c>
      <c r="F803" s="240"/>
      <c r="G803" s="2">
        <f t="shared" si="17"/>
        <v>306.3</v>
      </c>
    </row>
    <row r="804" spans="1:7">
      <c r="A804" s="86"/>
      <c r="B804" s="526"/>
      <c r="C804" s="526"/>
      <c r="D804" t="s">
        <v>19</v>
      </c>
      <c r="E804" s="240">
        <v>5</v>
      </c>
      <c r="F804" s="240"/>
      <c r="G804" s="2">
        <f t="shared" si="17"/>
        <v>311.3</v>
      </c>
    </row>
    <row r="805" spans="1:7">
      <c r="A805" s="86">
        <v>45657</v>
      </c>
      <c r="B805" s="526" t="s">
        <v>121</v>
      </c>
      <c r="C805" s="526" t="s">
        <v>34</v>
      </c>
      <c r="D805" t="s">
        <v>18</v>
      </c>
      <c r="E805" s="240"/>
      <c r="F805" s="240">
        <v>60</v>
      </c>
      <c r="G805" s="2">
        <f t="shared" si="17"/>
        <v>251.3</v>
      </c>
    </row>
    <row r="806" spans="1:7">
      <c r="A806" s="86">
        <v>45657</v>
      </c>
      <c r="B806" s="526" t="s">
        <v>121</v>
      </c>
      <c r="C806" s="526" t="s">
        <v>34</v>
      </c>
      <c r="D806" t="s">
        <v>19</v>
      </c>
      <c r="E806" s="240"/>
      <c r="F806" s="240">
        <v>5</v>
      </c>
      <c r="G806" s="2">
        <f t="shared" si="17"/>
        <v>246.3</v>
      </c>
    </row>
    <row r="807" spans="1:7">
      <c r="A807" s="86">
        <v>45700</v>
      </c>
      <c r="B807" s="526">
        <v>30451</v>
      </c>
      <c r="C807" s="526" t="s">
        <v>34</v>
      </c>
      <c r="D807" t="s">
        <v>16</v>
      </c>
      <c r="E807" s="240"/>
      <c r="F807" s="240">
        <v>243.3</v>
      </c>
      <c r="G807" s="2">
        <f t="shared" si="17"/>
        <v>3</v>
      </c>
    </row>
    <row r="808" spans="1:7">
      <c r="A808" s="86">
        <v>45700</v>
      </c>
      <c r="B808" s="526">
        <v>30451</v>
      </c>
      <c r="C808" s="526" t="s">
        <v>34</v>
      </c>
      <c r="D808" t="s">
        <v>17</v>
      </c>
      <c r="E808" s="240"/>
      <c r="F808" s="240">
        <v>3</v>
      </c>
      <c r="G808" s="2">
        <f t="shared" si="17"/>
        <v>0</v>
      </c>
    </row>
    <row r="809" spans="1:7">
      <c r="A809" s="88">
        <v>45688</v>
      </c>
      <c r="B809" s="525" t="s">
        <v>14</v>
      </c>
      <c r="C809" s="525" t="s">
        <v>15</v>
      </c>
      <c r="D809" t="s">
        <v>16</v>
      </c>
      <c r="E809" s="240">
        <v>275.39999999999998</v>
      </c>
      <c r="F809" s="240"/>
      <c r="G809" s="2">
        <f t="shared" si="17"/>
        <v>275.39999999999998</v>
      </c>
    </row>
    <row r="810" spans="1:7">
      <c r="A810" s="86"/>
      <c r="B810" s="526"/>
      <c r="C810" s="526"/>
      <c r="D810" t="s">
        <v>17</v>
      </c>
      <c r="E810" s="240">
        <v>3</v>
      </c>
      <c r="F810" s="240"/>
      <c r="G810" s="2">
        <f t="shared" si="17"/>
        <v>278.39999999999998</v>
      </c>
    </row>
    <row r="811" spans="1:7">
      <c r="A811" s="86"/>
      <c r="B811" s="526"/>
      <c r="C811" s="526"/>
      <c r="D811" t="s">
        <v>18</v>
      </c>
      <c r="E811" s="240">
        <v>60</v>
      </c>
      <c r="F811" s="240"/>
      <c r="G811" s="2">
        <f t="shared" si="17"/>
        <v>338.4</v>
      </c>
    </row>
    <row r="812" spans="1:7">
      <c r="A812" s="86"/>
      <c r="B812" s="526"/>
      <c r="C812" s="526"/>
      <c r="D812" t="s">
        <v>19</v>
      </c>
      <c r="E812" s="240">
        <v>5</v>
      </c>
      <c r="F812" s="240"/>
      <c r="G812" s="2">
        <f t="shared" si="17"/>
        <v>343.4</v>
      </c>
    </row>
    <row r="813" spans="1:7">
      <c r="A813" s="86">
        <v>45688</v>
      </c>
      <c r="B813" s="526" t="s">
        <v>119</v>
      </c>
      <c r="C813" s="526" t="s">
        <v>15</v>
      </c>
      <c r="D813" t="s">
        <v>18</v>
      </c>
      <c r="E813" s="240"/>
      <c r="F813" s="240">
        <v>60</v>
      </c>
      <c r="G813" s="2">
        <f t="shared" si="17"/>
        <v>283.39999999999998</v>
      </c>
    </row>
    <row r="814" spans="1:7">
      <c r="A814" s="86">
        <v>45688</v>
      </c>
      <c r="B814" s="526" t="s">
        <v>119</v>
      </c>
      <c r="C814" s="526" t="s">
        <v>15</v>
      </c>
      <c r="D814" t="s">
        <v>19</v>
      </c>
      <c r="E814" s="240"/>
      <c r="F814" s="240">
        <v>5</v>
      </c>
      <c r="G814" s="2">
        <f t="shared" si="17"/>
        <v>278.39999999999998</v>
      </c>
    </row>
    <row r="815" spans="1:7">
      <c r="A815" s="86">
        <v>45738</v>
      </c>
      <c r="B815" s="526">
        <v>30698</v>
      </c>
      <c r="C815" s="526" t="s">
        <v>15</v>
      </c>
      <c r="D815" t="s">
        <v>16</v>
      </c>
      <c r="E815" s="240"/>
      <c r="F815" s="240">
        <v>275.39999999999998</v>
      </c>
      <c r="G815" s="2">
        <f t="shared" si="17"/>
        <v>3</v>
      </c>
    </row>
    <row r="816" spans="1:7">
      <c r="A816" s="86">
        <v>45738</v>
      </c>
      <c r="B816" s="526">
        <v>30698</v>
      </c>
      <c r="C816" s="526" t="s">
        <v>15</v>
      </c>
      <c r="D816" t="s">
        <v>17</v>
      </c>
      <c r="E816" s="240"/>
      <c r="F816" s="240">
        <v>3</v>
      </c>
      <c r="G816" s="2">
        <f t="shared" si="17"/>
        <v>0</v>
      </c>
    </row>
    <row r="817" spans="1:10">
      <c r="A817" s="44">
        <v>45716</v>
      </c>
      <c r="B817" s="525" t="s">
        <v>14</v>
      </c>
      <c r="C817" s="525" t="s">
        <v>20</v>
      </c>
      <c r="D817" t="s">
        <v>16</v>
      </c>
      <c r="E817" s="240">
        <v>302.2</v>
      </c>
      <c r="F817" s="240"/>
      <c r="G817" s="2">
        <f t="shared" si="17"/>
        <v>302.2</v>
      </c>
    </row>
    <row r="818" spans="1:10">
      <c r="B818" s="526"/>
      <c r="C818" s="526"/>
      <c r="D818" t="s">
        <v>17</v>
      </c>
      <c r="E818" s="240">
        <v>3</v>
      </c>
      <c r="F818" s="240"/>
      <c r="G818" s="2">
        <f t="shared" si="17"/>
        <v>305.2</v>
      </c>
    </row>
    <row r="819" spans="1:10">
      <c r="B819" s="526"/>
      <c r="C819" s="526"/>
      <c r="D819" t="s">
        <v>18</v>
      </c>
      <c r="E819" s="240">
        <v>56</v>
      </c>
      <c r="F819" s="240"/>
      <c r="G819" s="2">
        <f t="shared" si="17"/>
        <v>361.2</v>
      </c>
    </row>
    <row r="820" spans="1:10">
      <c r="B820" s="526"/>
      <c r="C820" s="526"/>
      <c r="D820" t="s">
        <v>19</v>
      </c>
      <c r="E820" s="240">
        <v>5</v>
      </c>
      <c r="F820" s="240"/>
      <c r="G820" s="2">
        <f t="shared" si="17"/>
        <v>366.2</v>
      </c>
    </row>
    <row r="821" spans="1:10">
      <c r="A821" s="7">
        <v>45716</v>
      </c>
      <c r="B821" s="526" t="s">
        <v>135</v>
      </c>
      <c r="C821" s="526" t="s">
        <v>20</v>
      </c>
      <c r="D821" t="s">
        <v>18</v>
      </c>
      <c r="E821" s="240"/>
      <c r="F821" s="240">
        <v>56</v>
      </c>
      <c r="G821" s="2">
        <f t="shared" si="17"/>
        <v>310.2</v>
      </c>
    </row>
    <row r="822" spans="1:10">
      <c r="A822" s="7">
        <v>45716</v>
      </c>
      <c r="B822" s="526" t="s">
        <v>135</v>
      </c>
      <c r="C822" s="526" t="s">
        <v>20</v>
      </c>
      <c r="D822" t="s">
        <v>19</v>
      </c>
      <c r="E822" s="240"/>
      <c r="F822" s="240">
        <v>5</v>
      </c>
      <c r="G822" s="2">
        <f t="shared" si="17"/>
        <v>305.2</v>
      </c>
    </row>
    <row r="823" spans="1:10">
      <c r="A823" s="86">
        <v>45738</v>
      </c>
      <c r="B823" s="526">
        <v>30698</v>
      </c>
      <c r="C823" s="526" t="s">
        <v>20</v>
      </c>
      <c r="D823" t="s">
        <v>16</v>
      </c>
      <c r="F823" s="2">
        <v>302.2</v>
      </c>
      <c r="G823" s="2">
        <f t="shared" si="17"/>
        <v>3</v>
      </c>
    </row>
    <row r="824" spans="1:10">
      <c r="A824" s="86">
        <v>45738</v>
      </c>
      <c r="B824" s="526">
        <v>30698</v>
      </c>
      <c r="C824" s="526" t="s">
        <v>20</v>
      </c>
      <c r="D824" t="s">
        <v>17</v>
      </c>
      <c r="F824" s="2">
        <v>3</v>
      </c>
      <c r="G824" s="2">
        <f t="shared" si="17"/>
        <v>0</v>
      </c>
    </row>
    <row r="825" spans="1:10">
      <c r="A825" s="44">
        <v>45747</v>
      </c>
      <c r="B825" s="525" t="s">
        <v>14</v>
      </c>
      <c r="C825" s="525" t="s">
        <v>23</v>
      </c>
      <c r="D825" t="s">
        <v>16</v>
      </c>
      <c r="E825" s="240">
        <v>268.2</v>
      </c>
      <c r="F825" s="240"/>
      <c r="G825" s="2">
        <f t="shared" si="17"/>
        <v>268.2</v>
      </c>
    </row>
    <row r="826" spans="1:10">
      <c r="B826" s="526"/>
      <c r="C826" s="526"/>
      <c r="D826" t="s">
        <v>17</v>
      </c>
      <c r="E826" s="240">
        <v>3</v>
      </c>
      <c r="F826" s="240"/>
      <c r="G826" s="2">
        <f t="shared" si="17"/>
        <v>271.2</v>
      </c>
    </row>
    <row r="827" spans="1:10">
      <c r="B827" s="526"/>
      <c r="C827" s="526"/>
      <c r="D827" t="s">
        <v>18</v>
      </c>
      <c r="E827" s="240">
        <v>60</v>
      </c>
      <c r="F827" s="240"/>
      <c r="G827" s="2">
        <f t="shared" si="17"/>
        <v>331.2</v>
      </c>
      <c r="J827">
        <v>583.6</v>
      </c>
    </row>
    <row r="828" spans="1:10">
      <c r="B828" s="526"/>
      <c r="C828" s="526"/>
      <c r="D828" t="s">
        <v>19</v>
      </c>
      <c r="E828" s="240">
        <v>5</v>
      </c>
      <c r="F828" s="240"/>
      <c r="G828" s="2">
        <f t="shared" si="17"/>
        <v>336.2</v>
      </c>
      <c r="J828">
        <v>238.1</v>
      </c>
    </row>
    <row r="829" spans="1:10">
      <c r="A829" s="7">
        <v>45747</v>
      </c>
      <c r="B829" s="526" t="s">
        <v>124</v>
      </c>
      <c r="C829" s="526" t="s">
        <v>23</v>
      </c>
      <c r="D829" t="s">
        <v>18</v>
      </c>
      <c r="E829" s="240"/>
      <c r="F829" s="240">
        <v>60</v>
      </c>
      <c r="G829" s="2">
        <f t="shared" si="17"/>
        <v>276.2</v>
      </c>
      <c r="J829">
        <f>SUM(J827:J828)</f>
        <v>821.7</v>
      </c>
    </row>
    <row r="830" spans="1:10">
      <c r="A830" s="7">
        <v>45747</v>
      </c>
      <c r="B830" s="526" t="s">
        <v>124</v>
      </c>
      <c r="C830" s="526" t="s">
        <v>23</v>
      </c>
      <c r="D830" t="s">
        <v>19</v>
      </c>
      <c r="E830" s="240"/>
      <c r="F830" s="240">
        <v>5</v>
      </c>
      <c r="G830" s="2">
        <f t="shared" si="17"/>
        <v>271.2</v>
      </c>
      <c r="J830">
        <f>850-J829</f>
        <v>28.299999999999955</v>
      </c>
    </row>
    <row r="831" spans="1:10">
      <c r="A831" s="7">
        <v>45796</v>
      </c>
      <c r="B831" s="526">
        <v>30995</v>
      </c>
      <c r="C831" s="526" t="s">
        <v>23</v>
      </c>
      <c r="D831" t="s">
        <v>16</v>
      </c>
      <c r="E831" s="240"/>
      <c r="F831" s="240">
        <v>268.2</v>
      </c>
      <c r="G831" s="2">
        <f t="shared" si="17"/>
        <v>3</v>
      </c>
    </row>
    <row r="832" spans="1:10">
      <c r="A832" s="7">
        <v>45796</v>
      </c>
      <c r="B832" s="526">
        <v>30995</v>
      </c>
      <c r="C832" s="526" t="s">
        <v>23</v>
      </c>
      <c r="D832" t="s">
        <v>17</v>
      </c>
      <c r="E832" s="240"/>
      <c r="F832" s="240">
        <v>3</v>
      </c>
      <c r="G832" s="2">
        <f t="shared" si="17"/>
        <v>0</v>
      </c>
    </row>
    <row r="833" spans="1:12">
      <c r="A833" s="88">
        <v>45777</v>
      </c>
      <c r="B833" s="525" t="s">
        <v>14</v>
      </c>
      <c r="C833" s="525" t="s">
        <v>24</v>
      </c>
      <c r="D833" t="s">
        <v>16</v>
      </c>
      <c r="E833" s="240">
        <v>317</v>
      </c>
      <c r="F833" s="240"/>
      <c r="G833" s="2">
        <f t="shared" si="17"/>
        <v>317</v>
      </c>
    </row>
    <row r="834" spans="1:12">
      <c r="A834" s="86"/>
      <c r="B834" s="526"/>
      <c r="C834" s="526"/>
      <c r="D834" t="s">
        <v>17</v>
      </c>
      <c r="E834" s="240">
        <v>3</v>
      </c>
      <c r="F834" s="240"/>
      <c r="G834" s="2">
        <f t="shared" si="17"/>
        <v>320</v>
      </c>
    </row>
    <row r="835" spans="1:12">
      <c r="A835" s="86"/>
      <c r="B835" s="526"/>
      <c r="C835" s="526"/>
      <c r="D835" t="s">
        <v>18</v>
      </c>
      <c r="E835" s="240">
        <v>60</v>
      </c>
      <c r="F835" s="240"/>
      <c r="G835" s="2">
        <f t="shared" si="17"/>
        <v>380</v>
      </c>
    </row>
    <row r="836" spans="1:12">
      <c r="A836" s="86"/>
      <c r="B836" s="526"/>
      <c r="C836" s="526"/>
      <c r="D836" t="s">
        <v>19</v>
      </c>
      <c r="E836" s="240">
        <v>5</v>
      </c>
      <c r="F836" s="240"/>
      <c r="G836" s="2">
        <f t="shared" si="17"/>
        <v>385</v>
      </c>
    </row>
    <row r="837" spans="1:12">
      <c r="A837" s="86">
        <v>45777</v>
      </c>
      <c r="B837" s="526" t="s">
        <v>125</v>
      </c>
      <c r="C837" s="526" t="s">
        <v>24</v>
      </c>
      <c r="D837" t="s">
        <v>18</v>
      </c>
      <c r="E837" s="240"/>
      <c r="F837" s="240">
        <v>60</v>
      </c>
      <c r="G837" s="2">
        <f t="shared" si="17"/>
        <v>325</v>
      </c>
    </row>
    <row r="838" spans="1:12">
      <c r="A838" s="86">
        <v>45777</v>
      </c>
      <c r="B838" s="526" t="s">
        <v>125</v>
      </c>
      <c r="C838" s="526" t="s">
        <v>24</v>
      </c>
      <c r="D838" t="s">
        <v>19</v>
      </c>
      <c r="E838" s="240"/>
      <c r="F838" s="240">
        <v>5</v>
      </c>
      <c r="G838" s="2">
        <f t="shared" si="17"/>
        <v>320</v>
      </c>
    </row>
    <row r="839" spans="1:12">
      <c r="A839" s="7">
        <v>45796</v>
      </c>
      <c r="B839" s="526">
        <v>30997</v>
      </c>
      <c r="C839" s="526" t="s">
        <v>24</v>
      </c>
      <c r="D839" t="s">
        <v>16</v>
      </c>
      <c r="F839" s="2">
        <v>317</v>
      </c>
      <c r="G839" s="2">
        <f t="shared" si="17"/>
        <v>3</v>
      </c>
    </row>
    <row r="840" spans="1:12">
      <c r="A840" s="7">
        <v>45796</v>
      </c>
      <c r="B840" s="526">
        <v>30997</v>
      </c>
      <c r="C840" s="526" t="s">
        <v>24</v>
      </c>
      <c r="D840" t="s">
        <v>17</v>
      </c>
      <c r="F840" s="2">
        <v>3</v>
      </c>
      <c r="G840" s="2">
        <f t="shared" si="17"/>
        <v>0</v>
      </c>
    </row>
    <row r="841" spans="1:12">
      <c r="A841" s="44">
        <v>45808</v>
      </c>
      <c r="B841" s="525" t="s">
        <v>14</v>
      </c>
      <c r="C841" s="525" t="s">
        <v>25</v>
      </c>
      <c r="D841" t="s">
        <v>16</v>
      </c>
      <c r="E841" s="240">
        <v>313</v>
      </c>
      <c r="F841" s="240"/>
      <c r="G841" s="2">
        <f t="shared" si="17"/>
        <v>313</v>
      </c>
    </row>
    <row r="842" spans="1:12">
      <c r="B842" s="526"/>
      <c r="C842" s="526"/>
      <c r="D842" t="s">
        <v>17</v>
      </c>
      <c r="E842" s="240">
        <v>5</v>
      </c>
      <c r="F842" s="240"/>
      <c r="G842" s="2">
        <f t="shared" si="17"/>
        <v>318</v>
      </c>
    </row>
    <row r="843" spans="1:12">
      <c r="B843" s="526"/>
      <c r="C843" s="526"/>
      <c r="D843" t="s">
        <v>18</v>
      </c>
      <c r="E843" s="240">
        <v>60</v>
      </c>
      <c r="F843" s="240"/>
      <c r="G843" s="2">
        <f t="shared" si="17"/>
        <v>378</v>
      </c>
    </row>
    <row r="844" spans="1:12">
      <c r="B844" s="526"/>
      <c r="C844" s="526"/>
      <c r="D844" t="s">
        <v>19</v>
      </c>
      <c r="E844" s="240">
        <v>5</v>
      </c>
      <c r="F844" s="240"/>
      <c r="G844" s="2">
        <f t="shared" si="17"/>
        <v>383</v>
      </c>
    </row>
    <row r="845" spans="1:12">
      <c r="A845" s="7">
        <v>45808</v>
      </c>
      <c r="B845" s="526" t="s">
        <v>128</v>
      </c>
      <c r="C845" s="526" t="s">
        <v>25</v>
      </c>
      <c r="D845" t="s">
        <v>18</v>
      </c>
      <c r="E845" s="240"/>
      <c r="F845" s="240">
        <v>60</v>
      </c>
      <c r="G845" s="2">
        <f t="shared" si="17"/>
        <v>323</v>
      </c>
      <c r="J845" s="525" t="s">
        <v>25</v>
      </c>
      <c r="K845" t="s">
        <v>16</v>
      </c>
      <c r="L845" s="240">
        <v>313</v>
      </c>
    </row>
    <row r="846" spans="1:12">
      <c r="A846" s="7">
        <v>45808</v>
      </c>
      <c r="B846" s="526" t="s">
        <v>128</v>
      </c>
      <c r="C846" s="526" t="s">
        <v>25</v>
      </c>
      <c r="D846" t="s">
        <v>19</v>
      </c>
      <c r="E846" s="240"/>
      <c r="F846" s="240">
        <v>5</v>
      </c>
      <c r="G846" s="2">
        <f t="shared" si="17"/>
        <v>318</v>
      </c>
      <c r="J846" s="526"/>
      <c r="K846" t="s">
        <v>17</v>
      </c>
      <c r="L846" s="240">
        <v>5</v>
      </c>
    </row>
    <row r="847" spans="1:12">
      <c r="A847" s="7">
        <v>45852</v>
      </c>
      <c r="B847" s="526">
        <v>31325</v>
      </c>
      <c r="C847" s="526" t="s">
        <v>25</v>
      </c>
      <c r="D847" t="s">
        <v>16</v>
      </c>
      <c r="E847" s="240"/>
      <c r="F847" s="240">
        <v>313</v>
      </c>
      <c r="G847" s="2">
        <f t="shared" si="17"/>
        <v>5</v>
      </c>
      <c r="J847" s="526"/>
      <c r="L847" s="240"/>
    </row>
    <row r="848" spans="1:12">
      <c r="A848" s="7">
        <v>45852</v>
      </c>
      <c r="B848" s="526">
        <v>31325</v>
      </c>
      <c r="C848" s="526" t="s">
        <v>25</v>
      </c>
      <c r="D848" t="s">
        <v>17</v>
      </c>
      <c r="E848" s="240"/>
      <c r="F848" s="240">
        <v>5</v>
      </c>
      <c r="G848" s="2">
        <f t="shared" si="17"/>
        <v>0</v>
      </c>
      <c r="J848" s="526"/>
      <c r="L848" s="240"/>
    </row>
    <row r="849" spans="1:12">
      <c r="A849" s="88">
        <v>45838</v>
      </c>
      <c r="B849" s="525" t="s">
        <v>14</v>
      </c>
      <c r="C849" s="525" t="s">
        <v>26</v>
      </c>
      <c r="D849" t="s">
        <v>16</v>
      </c>
      <c r="E849" s="240">
        <v>313</v>
      </c>
      <c r="F849" s="240"/>
      <c r="G849" s="2">
        <f t="shared" si="17"/>
        <v>313</v>
      </c>
      <c r="J849" s="525" t="s">
        <v>26</v>
      </c>
      <c r="K849" t="s">
        <v>16</v>
      </c>
      <c r="L849" s="240">
        <v>313</v>
      </c>
    </row>
    <row r="850" spans="1:12">
      <c r="A850" s="86"/>
      <c r="B850" s="526"/>
      <c r="C850" s="526"/>
      <c r="D850" t="s">
        <v>17</v>
      </c>
      <c r="E850" s="240">
        <v>4</v>
      </c>
      <c r="F850" s="240"/>
      <c r="G850" s="2">
        <f t="shared" si="17"/>
        <v>317</v>
      </c>
      <c r="J850" s="526"/>
      <c r="K850" t="s">
        <v>17</v>
      </c>
      <c r="L850" s="240">
        <v>4</v>
      </c>
    </row>
    <row r="851" spans="1:12">
      <c r="A851" s="86"/>
      <c r="B851" s="526"/>
      <c r="C851" s="526"/>
      <c r="D851" t="s">
        <v>18</v>
      </c>
      <c r="E851" s="240">
        <v>60</v>
      </c>
      <c r="F851" s="240"/>
      <c r="G851" s="2">
        <f t="shared" si="17"/>
        <v>377</v>
      </c>
      <c r="L851" s="37">
        <f>SUM(L845:L850)</f>
        <v>635</v>
      </c>
    </row>
    <row r="852" spans="1:12">
      <c r="A852" s="86"/>
      <c r="B852" s="526"/>
      <c r="C852" s="526"/>
      <c r="D852" t="s">
        <v>19</v>
      </c>
      <c r="E852" s="240">
        <v>5</v>
      </c>
      <c r="F852" s="240"/>
      <c r="G852" s="2">
        <f t="shared" si="17"/>
        <v>382</v>
      </c>
      <c r="L852" s="37">
        <f>650-L851</f>
        <v>15</v>
      </c>
    </row>
    <row r="853" spans="1:12">
      <c r="A853" s="86">
        <v>45838</v>
      </c>
      <c r="B853" s="526" t="s">
        <v>129</v>
      </c>
      <c r="C853" s="526" t="s">
        <v>26</v>
      </c>
      <c r="D853" t="s">
        <v>18</v>
      </c>
      <c r="E853" s="240"/>
      <c r="F853" s="240">
        <v>60</v>
      </c>
      <c r="G853" s="2">
        <f t="shared" si="17"/>
        <v>322</v>
      </c>
    </row>
    <row r="854" spans="1:12">
      <c r="A854" s="86">
        <v>45838</v>
      </c>
      <c r="B854" s="526" t="s">
        <v>129</v>
      </c>
      <c r="C854" s="526" t="s">
        <v>26</v>
      </c>
      <c r="D854" t="s">
        <v>19</v>
      </c>
      <c r="E854" s="240"/>
      <c r="F854" s="240">
        <v>5</v>
      </c>
      <c r="G854" s="2">
        <f t="shared" si="17"/>
        <v>317</v>
      </c>
    </row>
    <row r="855" spans="1:12">
      <c r="A855" s="7">
        <v>45852</v>
      </c>
      <c r="B855" s="526">
        <v>31325</v>
      </c>
      <c r="C855" s="526" t="s">
        <v>26</v>
      </c>
      <c r="D855" t="s">
        <v>16</v>
      </c>
      <c r="F855" s="240">
        <v>313</v>
      </c>
      <c r="G855" s="2">
        <f t="shared" si="17"/>
        <v>4</v>
      </c>
    </row>
    <row r="856" spans="1:12">
      <c r="A856" s="7">
        <v>45852</v>
      </c>
      <c r="B856" s="526">
        <v>31325</v>
      </c>
      <c r="C856" s="526" t="s">
        <v>26</v>
      </c>
      <c r="D856" t="s">
        <v>17</v>
      </c>
      <c r="F856" s="240">
        <v>4</v>
      </c>
      <c r="G856" s="2">
        <f t="shared" si="17"/>
        <v>0</v>
      </c>
    </row>
    <row r="857" spans="1:12">
      <c r="A857" s="88">
        <v>45869</v>
      </c>
      <c r="B857" s="525" t="s">
        <v>14</v>
      </c>
      <c r="C857" s="525" t="s">
        <v>27</v>
      </c>
      <c r="D857" t="s">
        <v>16</v>
      </c>
      <c r="E857" s="240">
        <v>313</v>
      </c>
      <c r="F857" s="240"/>
      <c r="G857" s="2">
        <f t="shared" si="17"/>
        <v>313</v>
      </c>
    </row>
    <row r="858" spans="1:12">
      <c r="A858" s="86"/>
      <c r="B858" s="526"/>
      <c r="C858" s="526"/>
      <c r="D858" t="s">
        <v>17</v>
      </c>
      <c r="E858" s="240">
        <v>4</v>
      </c>
      <c r="F858" s="240"/>
      <c r="G858" s="2">
        <f t="shared" si="17"/>
        <v>317</v>
      </c>
      <c r="J858" s="525" t="s">
        <v>27</v>
      </c>
      <c r="K858" t="s">
        <v>16</v>
      </c>
      <c r="L858" s="240">
        <v>313</v>
      </c>
    </row>
    <row r="859" spans="1:12">
      <c r="A859" s="86"/>
      <c r="B859" s="526"/>
      <c r="C859" s="526"/>
      <c r="D859" t="s">
        <v>18</v>
      </c>
      <c r="E859" s="240">
        <v>60</v>
      </c>
      <c r="F859" s="240"/>
      <c r="G859" s="2">
        <f t="shared" ref="G859:G926" si="18">+G858+E859-F859</f>
        <v>377</v>
      </c>
      <c r="J859" s="526"/>
      <c r="K859" t="s">
        <v>17</v>
      </c>
      <c r="L859" s="240">
        <v>4</v>
      </c>
    </row>
    <row r="860" spans="1:12">
      <c r="A860" s="86"/>
      <c r="B860" s="526"/>
      <c r="C860" s="526"/>
      <c r="D860" t="s">
        <v>19</v>
      </c>
      <c r="E860" s="240">
        <v>5</v>
      </c>
      <c r="F860" s="240"/>
      <c r="G860" s="2">
        <f t="shared" si="18"/>
        <v>382</v>
      </c>
      <c r="K860" t="s">
        <v>18</v>
      </c>
      <c r="L860" s="26">
        <v>30</v>
      </c>
    </row>
    <row r="861" spans="1:12">
      <c r="A861" s="86">
        <v>45869</v>
      </c>
      <c r="B861" s="526" t="s">
        <v>115</v>
      </c>
      <c r="C861" s="526" t="s">
        <v>27</v>
      </c>
      <c r="D861" t="s">
        <v>18</v>
      </c>
      <c r="E861" s="240"/>
      <c r="F861" s="240">
        <v>30</v>
      </c>
      <c r="G861" s="2">
        <f t="shared" si="18"/>
        <v>352</v>
      </c>
      <c r="K861" t="s">
        <v>19</v>
      </c>
      <c r="L861" s="26">
        <v>5</v>
      </c>
    </row>
    <row r="862" spans="1:12">
      <c r="A862" s="86">
        <v>45903</v>
      </c>
      <c r="B862" s="526">
        <v>31612</v>
      </c>
      <c r="C862" s="526" t="s">
        <v>27</v>
      </c>
      <c r="D862" t="s">
        <v>16</v>
      </c>
      <c r="E862" s="240"/>
      <c r="F862" s="240">
        <v>313</v>
      </c>
      <c r="G862" s="2">
        <f t="shared" si="18"/>
        <v>39</v>
      </c>
      <c r="L862" s="26"/>
    </row>
    <row r="863" spans="1:12">
      <c r="A863" s="86">
        <v>45903</v>
      </c>
      <c r="B863" s="526">
        <v>31612</v>
      </c>
      <c r="C863" s="526" t="s">
        <v>27</v>
      </c>
      <c r="D863" t="s">
        <v>17</v>
      </c>
      <c r="E863" s="240"/>
      <c r="F863" s="240">
        <v>4</v>
      </c>
      <c r="G863" s="2">
        <f t="shared" si="18"/>
        <v>35</v>
      </c>
      <c r="L863" s="26"/>
    </row>
    <row r="864" spans="1:12">
      <c r="A864" s="86">
        <v>45903</v>
      </c>
      <c r="B864" s="526">
        <v>31612</v>
      </c>
      <c r="C864" s="526" t="s">
        <v>27</v>
      </c>
      <c r="D864" t="s">
        <v>18</v>
      </c>
      <c r="E864" s="240"/>
      <c r="F864" s="240">
        <v>30</v>
      </c>
      <c r="G864" s="2">
        <f t="shared" si="18"/>
        <v>5</v>
      </c>
      <c r="L864" s="26"/>
    </row>
    <row r="865" spans="1:13">
      <c r="A865" s="86">
        <v>45903</v>
      </c>
      <c r="B865" s="526">
        <v>31612</v>
      </c>
      <c r="C865" s="526" t="s">
        <v>27</v>
      </c>
      <c r="D865" t="s">
        <v>19</v>
      </c>
      <c r="E865" s="240"/>
      <c r="F865" s="240">
        <v>5</v>
      </c>
      <c r="G865" s="2">
        <f t="shared" si="18"/>
        <v>0</v>
      </c>
      <c r="L865" s="26"/>
    </row>
    <row r="866" spans="1:13">
      <c r="A866" s="44">
        <v>45900</v>
      </c>
      <c r="B866" s="525" t="s">
        <v>14</v>
      </c>
      <c r="C866" s="525" t="s">
        <v>28</v>
      </c>
      <c r="D866" t="s">
        <v>16</v>
      </c>
      <c r="E866" s="240">
        <v>313</v>
      </c>
      <c r="F866" s="240"/>
      <c r="G866" s="2">
        <f t="shared" si="18"/>
        <v>313</v>
      </c>
      <c r="L866" s="37">
        <f>SUM(L858:L861)</f>
        <v>352</v>
      </c>
    </row>
    <row r="867" spans="1:13">
      <c r="B867" s="526"/>
      <c r="C867" s="526"/>
      <c r="D867" t="s">
        <v>17</v>
      </c>
      <c r="E867" s="240">
        <v>8</v>
      </c>
      <c r="G867" s="2">
        <f t="shared" si="18"/>
        <v>321</v>
      </c>
    </row>
    <row r="868" spans="1:13">
      <c r="B868" s="526"/>
      <c r="C868" s="526"/>
      <c r="D868" t="s">
        <v>18</v>
      </c>
      <c r="E868" s="240">
        <v>60</v>
      </c>
      <c r="G868" s="2">
        <f t="shared" si="18"/>
        <v>381</v>
      </c>
    </row>
    <row r="869" spans="1:13">
      <c r="B869" s="526"/>
      <c r="C869" s="526"/>
      <c r="D869" t="s">
        <v>19</v>
      </c>
      <c r="E869" s="240">
        <v>5</v>
      </c>
      <c r="G869" s="2">
        <f t="shared" si="18"/>
        <v>386</v>
      </c>
    </row>
    <row r="870" spans="1:13">
      <c r="A870" s="7">
        <v>45900</v>
      </c>
      <c r="B870" s="526" t="s">
        <v>116</v>
      </c>
      <c r="C870" s="526" t="s">
        <v>28</v>
      </c>
      <c r="D870" t="s">
        <v>18</v>
      </c>
      <c r="E870" s="2"/>
      <c r="F870" s="8">
        <v>60</v>
      </c>
      <c r="G870" s="2">
        <f t="shared" si="18"/>
        <v>326</v>
      </c>
    </row>
    <row r="871" spans="1:13">
      <c r="A871" s="7">
        <v>45900</v>
      </c>
      <c r="B871" s="526" t="s">
        <v>116</v>
      </c>
      <c r="C871" s="526" t="s">
        <v>28</v>
      </c>
      <c r="D871" t="s">
        <v>19</v>
      </c>
      <c r="E871" s="2"/>
      <c r="F871" s="8">
        <v>5</v>
      </c>
      <c r="G871" s="2">
        <f t="shared" si="18"/>
        <v>321</v>
      </c>
    </row>
    <row r="872" spans="1:13">
      <c r="A872" s="7">
        <v>45945</v>
      </c>
      <c r="B872" s="526">
        <v>31748</v>
      </c>
      <c r="C872" s="526" t="s">
        <v>28</v>
      </c>
      <c r="D872" t="s">
        <v>16</v>
      </c>
      <c r="E872" s="2"/>
      <c r="F872" s="240">
        <v>313</v>
      </c>
      <c r="G872" s="2">
        <f t="shared" si="18"/>
        <v>8</v>
      </c>
    </row>
    <row r="873" spans="1:13">
      <c r="A873" s="7">
        <v>45945</v>
      </c>
      <c r="B873" s="526">
        <v>31748</v>
      </c>
      <c r="C873" s="526" t="s">
        <v>28</v>
      </c>
      <c r="D873" t="s">
        <v>17</v>
      </c>
      <c r="E873" s="2"/>
      <c r="F873" s="240">
        <v>8</v>
      </c>
      <c r="G873" s="2">
        <f t="shared" si="18"/>
        <v>0</v>
      </c>
    </row>
    <row r="874" spans="1:13">
      <c r="A874" s="88">
        <v>45930</v>
      </c>
      <c r="B874" s="525" t="s">
        <v>14</v>
      </c>
      <c r="C874" s="525" t="s">
        <v>85</v>
      </c>
      <c r="D874" t="s">
        <v>16</v>
      </c>
      <c r="E874" s="240">
        <v>301</v>
      </c>
      <c r="G874" s="2">
        <f t="shared" si="18"/>
        <v>301</v>
      </c>
      <c r="J874" s="525" t="s">
        <v>28</v>
      </c>
      <c r="K874" t="s">
        <v>16</v>
      </c>
      <c r="L874" s="240">
        <v>313</v>
      </c>
    </row>
    <row r="875" spans="1:13">
      <c r="B875" s="526"/>
      <c r="C875" s="526"/>
      <c r="D875" t="s">
        <v>17</v>
      </c>
      <c r="E875" s="26">
        <v>12</v>
      </c>
      <c r="G875" s="2">
        <f t="shared" si="18"/>
        <v>313</v>
      </c>
      <c r="J875" s="526"/>
      <c r="K875" t="s">
        <v>17</v>
      </c>
      <c r="L875" s="240">
        <v>8</v>
      </c>
    </row>
    <row r="876" spans="1:13">
      <c r="B876" s="526"/>
      <c r="C876" s="526"/>
      <c r="D876" t="s">
        <v>18</v>
      </c>
      <c r="E876" s="26">
        <v>60</v>
      </c>
      <c r="G876" s="2">
        <f t="shared" si="18"/>
        <v>373</v>
      </c>
      <c r="L876" s="37">
        <f>SUM(L874:L875)</f>
        <v>321</v>
      </c>
    </row>
    <row r="877" spans="1:13">
      <c r="B877" s="526"/>
      <c r="C877" s="526"/>
      <c r="D877" t="s">
        <v>19</v>
      </c>
      <c r="E877" s="26">
        <v>5</v>
      </c>
      <c r="G877" s="2">
        <f t="shared" si="18"/>
        <v>378</v>
      </c>
      <c r="L877">
        <v>64.599999999999994</v>
      </c>
    </row>
    <row r="878" spans="1:13">
      <c r="B878" s="526"/>
      <c r="C878" s="526"/>
      <c r="D878" t="s">
        <v>86</v>
      </c>
      <c r="E878" s="240">
        <v>10</v>
      </c>
      <c r="F878" s="240"/>
      <c r="G878" s="2">
        <f t="shared" si="18"/>
        <v>388</v>
      </c>
      <c r="K878">
        <v>390</v>
      </c>
      <c r="L878" s="37">
        <f>L876+L877</f>
        <v>385.6</v>
      </c>
      <c r="M878" s="37">
        <f>K878-L878</f>
        <v>4.3999999999999773</v>
      </c>
    </row>
    <row r="879" spans="1:13">
      <c r="A879" s="7">
        <v>45905</v>
      </c>
      <c r="B879" s="526"/>
      <c r="C879" s="526" t="s">
        <v>53</v>
      </c>
      <c r="D879" t="s">
        <v>86</v>
      </c>
      <c r="E879" s="240"/>
      <c r="F879" s="240">
        <v>10</v>
      </c>
      <c r="G879" s="2">
        <f t="shared" si="18"/>
        <v>378</v>
      </c>
    </row>
    <row r="880" spans="1:13">
      <c r="A880" s="7">
        <v>45930</v>
      </c>
      <c r="B880" s="526" t="s">
        <v>145</v>
      </c>
      <c r="C880" s="526" t="s">
        <v>53</v>
      </c>
      <c r="D880" t="s">
        <v>18</v>
      </c>
      <c r="E880" s="240"/>
      <c r="F880" s="26">
        <v>60</v>
      </c>
      <c r="G880" s="2">
        <f t="shared" si="18"/>
        <v>318</v>
      </c>
    </row>
    <row r="881" spans="1:12">
      <c r="A881" s="7">
        <v>45930</v>
      </c>
      <c r="B881" s="526" t="s">
        <v>145</v>
      </c>
      <c r="C881" s="526" t="s">
        <v>53</v>
      </c>
      <c r="D881" t="s">
        <v>19</v>
      </c>
      <c r="E881" s="240"/>
      <c r="F881" s="26">
        <v>5</v>
      </c>
      <c r="G881" s="2">
        <f t="shared" si="18"/>
        <v>313</v>
      </c>
    </row>
    <row r="882" spans="1:12">
      <c r="A882" s="7">
        <v>45973</v>
      </c>
      <c r="B882" s="526">
        <v>31910</v>
      </c>
      <c r="C882" s="526" t="s">
        <v>53</v>
      </c>
      <c r="D882" t="s">
        <v>16</v>
      </c>
      <c r="E882" s="240"/>
      <c r="F882" s="240">
        <v>301</v>
      </c>
      <c r="G882" s="2">
        <f t="shared" si="18"/>
        <v>12</v>
      </c>
    </row>
    <row r="883" spans="1:12">
      <c r="A883" s="7">
        <v>45973</v>
      </c>
      <c r="B883" s="526">
        <v>31910</v>
      </c>
      <c r="C883" s="526" t="s">
        <v>53</v>
      </c>
      <c r="D883" t="s">
        <v>17</v>
      </c>
      <c r="E883" s="240"/>
      <c r="F883" s="26">
        <v>12</v>
      </c>
      <c r="G883" s="2">
        <f t="shared" si="18"/>
        <v>0</v>
      </c>
    </row>
    <row r="884" spans="1:12">
      <c r="A884" s="88">
        <v>45961</v>
      </c>
      <c r="B884" s="525" t="s">
        <v>14</v>
      </c>
      <c r="C884" s="525" t="s">
        <v>30</v>
      </c>
      <c r="D884" t="s">
        <v>16</v>
      </c>
      <c r="E884" s="8">
        <v>296.89999999999998</v>
      </c>
      <c r="G884" s="2">
        <f t="shared" si="18"/>
        <v>296.89999999999998</v>
      </c>
    </row>
    <row r="885" spans="1:12">
      <c r="A885" s="86"/>
      <c r="B885" s="526"/>
      <c r="C885" s="526"/>
      <c r="D885" t="s">
        <v>17</v>
      </c>
      <c r="E885" s="8">
        <v>14</v>
      </c>
      <c r="G885" s="2">
        <f t="shared" si="18"/>
        <v>310.89999999999998</v>
      </c>
      <c r="J885" s="542" t="s">
        <v>302</v>
      </c>
      <c r="K885" s="542"/>
      <c r="L885" s="542"/>
    </row>
    <row r="886" spans="1:12">
      <c r="A886" s="86"/>
      <c r="B886" s="526"/>
      <c r="C886" s="526"/>
      <c r="D886" t="s">
        <v>18</v>
      </c>
      <c r="E886" s="26">
        <v>60</v>
      </c>
      <c r="G886" s="2">
        <f t="shared" si="18"/>
        <v>370.9</v>
      </c>
      <c r="I886" s="5">
        <v>2025</v>
      </c>
      <c r="J886" s="525" t="s">
        <v>30</v>
      </c>
      <c r="K886" t="s">
        <v>16</v>
      </c>
      <c r="L886" s="8">
        <v>296.89999999999998</v>
      </c>
    </row>
    <row r="887" spans="1:12">
      <c r="A887" s="86"/>
      <c r="B887" s="526"/>
      <c r="C887" s="526"/>
      <c r="D887" t="s">
        <v>19</v>
      </c>
      <c r="E887" s="26">
        <v>5</v>
      </c>
      <c r="G887" s="2">
        <f t="shared" si="18"/>
        <v>375.9</v>
      </c>
      <c r="J887" s="526"/>
      <c r="K887" t="s">
        <v>17</v>
      </c>
      <c r="L887" s="8">
        <v>14</v>
      </c>
    </row>
    <row r="888" spans="1:12">
      <c r="A888" s="7">
        <v>45961</v>
      </c>
      <c r="B888" s="526" t="s">
        <v>118</v>
      </c>
      <c r="C888" s="526" t="s">
        <v>30</v>
      </c>
      <c r="D888" t="s">
        <v>18</v>
      </c>
      <c r="F888" s="26">
        <v>60</v>
      </c>
      <c r="G888" s="2">
        <f t="shared" si="18"/>
        <v>315.89999999999998</v>
      </c>
      <c r="L888" s="428">
        <f>SUM(L886:L887)</f>
        <v>310.89999999999998</v>
      </c>
    </row>
    <row r="889" spans="1:12">
      <c r="A889" s="7">
        <v>45961</v>
      </c>
      <c r="B889" s="526" t="s">
        <v>118</v>
      </c>
      <c r="C889" s="526" t="s">
        <v>30</v>
      </c>
      <c r="D889" t="s">
        <v>19</v>
      </c>
      <c r="F889" s="26">
        <v>5</v>
      </c>
      <c r="G889" s="2">
        <f t="shared" si="18"/>
        <v>310.89999999999998</v>
      </c>
    </row>
    <row r="890" spans="1:12">
      <c r="A890" s="7">
        <v>45985</v>
      </c>
      <c r="B890" s="526">
        <v>32010</v>
      </c>
      <c r="C890" s="526" t="s">
        <v>30</v>
      </c>
      <c r="D890" t="s">
        <v>16</v>
      </c>
      <c r="F890" s="8">
        <v>296.89999999999998</v>
      </c>
      <c r="G890" s="2">
        <f t="shared" si="18"/>
        <v>14</v>
      </c>
      <c r="J890" s="542" t="s">
        <v>303</v>
      </c>
      <c r="K890" s="542"/>
      <c r="L890" s="542"/>
    </row>
    <row r="891" spans="1:12">
      <c r="A891" s="7">
        <v>45985</v>
      </c>
      <c r="B891" s="526">
        <v>32010</v>
      </c>
      <c r="C891" s="526" t="s">
        <v>30</v>
      </c>
      <c r="D891" t="s">
        <v>17</v>
      </c>
      <c r="F891" s="8">
        <v>14</v>
      </c>
      <c r="G891" s="2">
        <f t="shared" si="18"/>
        <v>0</v>
      </c>
      <c r="I891" s="5">
        <v>2025</v>
      </c>
      <c r="J891" s="525" t="s">
        <v>30</v>
      </c>
      <c r="K891" t="s">
        <v>16</v>
      </c>
      <c r="L891" s="240">
        <v>46.9</v>
      </c>
    </row>
    <row r="892" spans="1:12">
      <c r="A892" s="88">
        <v>45991</v>
      </c>
      <c r="B892" s="525" t="s">
        <v>14</v>
      </c>
      <c r="C892" s="525" t="s">
        <v>33</v>
      </c>
      <c r="D892" t="s">
        <v>16</v>
      </c>
      <c r="E892" s="26">
        <v>295.7</v>
      </c>
      <c r="G892" s="2">
        <f t="shared" si="18"/>
        <v>295.7</v>
      </c>
      <c r="J892" s="526"/>
      <c r="K892" t="s">
        <v>17</v>
      </c>
      <c r="L892" s="240">
        <v>12.7</v>
      </c>
    </row>
    <row r="893" spans="1:12">
      <c r="A893" s="86"/>
      <c r="B893" s="526"/>
      <c r="C893" s="526"/>
      <c r="D893" t="s">
        <v>17</v>
      </c>
      <c r="E893" s="26">
        <v>14.5</v>
      </c>
      <c r="G893" s="2">
        <f t="shared" si="18"/>
        <v>310.2</v>
      </c>
      <c r="L893" s="113">
        <f>SUM(L891:L892)</f>
        <v>59.599999999999994</v>
      </c>
    </row>
    <row r="894" spans="1:12">
      <c r="A894" s="86"/>
      <c r="B894" s="526"/>
      <c r="C894" s="526"/>
      <c r="D894" t="s">
        <v>18</v>
      </c>
      <c r="E894" s="240">
        <v>60</v>
      </c>
      <c r="G894" s="2">
        <f t="shared" si="18"/>
        <v>370.2</v>
      </c>
    </row>
    <row r="895" spans="1:12">
      <c r="A895" s="86"/>
      <c r="B895" s="526"/>
      <c r="C895" s="526"/>
      <c r="D895" t="s">
        <v>19</v>
      </c>
      <c r="E895" s="240">
        <v>5</v>
      </c>
      <c r="G895" s="2">
        <f t="shared" si="18"/>
        <v>375.2</v>
      </c>
    </row>
    <row r="896" spans="1:12">
      <c r="A896" s="7">
        <v>45991</v>
      </c>
      <c r="B896" s="526" t="s">
        <v>132</v>
      </c>
      <c r="C896" s="526" t="s">
        <v>33</v>
      </c>
      <c r="D896" t="s">
        <v>18</v>
      </c>
      <c r="F896" s="26">
        <v>60</v>
      </c>
      <c r="G896" s="2">
        <f t="shared" si="18"/>
        <v>315.2</v>
      </c>
    </row>
    <row r="897" spans="1:13">
      <c r="A897" s="7">
        <v>45991</v>
      </c>
      <c r="B897" s="526" t="s">
        <v>132</v>
      </c>
      <c r="C897" s="526" t="s">
        <v>33</v>
      </c>
      <c r="D897" t="s">
        <v>19</v>
      </c>
      <c r="F897" s="26">
        <v>5</v>
      </c>
      <c r="G897" s="2">
        <f t="shared" si="18"/>
        <v>310.2</v>
      </c>
    </row>
    <row r="898" spans="1:13">
      <c r="A898" s="7">
        <v>46021</v>
      </c>
      <c r="B898" s="526">
        <v>32262</v>
      </c>
      <c r="C898" s="526" t="s">
        <v>33</v>
      </c>
      <c r="D898" t="s">
        <v>16</v>
      </c>
      <c r="F898" s="26">
        <v>295.7</v>
      </c>
      <c r="G898" s="2">
        <f t="shared" si="18"/>
        <v>14.5</v>
      </c>
    </row>
    <row r="899" spans="1:13">
      <c r="A899" s="7">
        <v>46021</v>
      </c>
      <c r="B899" s="526">
        <v>32262</v>
      </c>
      <c r="C899" s="526" t="s">
        <v>33</v>
      </c>
      <c r="D899" t="s">
        <v>17</v>
      </c>
      <c r="F899" s="26">
        <v>14.5</v>
      </c>
      <c r="G899" s="2">
        <f t="shared" si="18"/>
        <v>0</v>
      </c>
    </row>
    <row r="900" spans="1:13">
      <c r="A900" s="44">
        <v>46022</v>
      </c>
      <c r="B900" s="525" t="s">
        <v>14</v>
      </c>
      <c r="C900" s="525" t="s">
        <v>34</v>
      </c>
      <c r="D900" t="s">
        <v>16</v>
      </c>
      <c r="E900" s="8">
        <v>299.89999999999998</v>
      </c>
      <c r="G900" s="2">
        <f t="shared" si="18"/>
        <v>299.89999999999998</v>
      </c>
      <c r="J900" s="525"/>
      <c r="L900" s="26"/>
    </row>
    <row r="901" spans="1:13">
      <c r="B901" s="526"/>
      <c r="C901" s="526"/>
      <c r="D901" t="s">
        <v>17</v>
      </c>
      <c r="E901" s="8">
        <v>15</v>
      </c>
      <c r="G901" s="2">
        <f t="shared" si="18"/>
        <v>314.89999999999998</v>
      </c>
      <c r="I901" s="543" t="s">
        <v>302</v>
      </c>
      <c r="J901" s="543"/>
      <c r="K901" s="543"/>
      <c r="L901" s="26"/>
    </row>
    <row r="902" spans="1:13">
      <c r="B902" s="526"/>
      <c r="C902" s="526"/>
      <c r="D902" t="s">
        <v>18</v>
      </c>
      <c r="E902" s="8">
        <v>60</v>
      </c>
      <c r="G902" s="2">
        <f t="shared" si="18"/>
        <v>374.9</v>
      </c>
      <c r="H902" s="525">
        <v>2025</v>
      </c>
      <c r="I902" s="525" t="s">
        <v>34</v>
      </c>
      <c r="J902" t="s">
        <v>16</v>
      </c>
      <c r="K902" s="8">
        <v>299.89999999999998</v>
      </c>
      <c r="L902" s="37"/>
      <c r="M902" s="37"/>
    </row>
    <row r="903" spans="1:13">
      <c r="B903" s="526"/>
      <c r="C903" s="526"/>
      <c r="D903" t="s">
        <v>19</v>
      </c>
      <c r="E903" s="8">
        <v>5</v>
      </c>
      <c r="G903" s="2">
        <f t="shared" si="18"/>
        <v>379.9</v>
      </c>
      <c r="I903" s="526"/>
      <c r="J903" t="s">
        <v>17</v>
      </c>
      <c r="K903" s="8">
        <v>15</v>
      </c>
    </row>
    <row r="904" spans="1:13">
      <c r="A904" s="86">
        <v>46022</v>
      </c>
      <c r="B904" s="526" t="s">
        <v>121</v>
      </c>
      <c r="C904" s="65" t="s">
        <v>34</v>
      </c>
      <c r="D904" t="s">
        <v>18</v>
      </c>
      <c r="F904" s="26">
        <v>60</v>
      </c>
      <c r="G904" s="2">
        <f t="shared" si="18"/>
        <v>319.89999999999998</v>
      </c>
      <c r="K904" s="113">
        <f>SUM(K902:K903)</f>
        <v>314.89999999999998</v>
      </c>
    </row>
    <row r="905" spans="1:13">
      <c r="A905" s="86">
        <v>46022</v>
      </c>
      <c r="B905" s="526" t="s">
        <v>121</v>
      </c>
      <c r="C905" s="65" t="s">
        <v>34</v>
      </c>
      <c r="D905" t="s">
        <v>19</v>
      </c>
      <c r="F905" s="26">
        <v>5</v>
      </c>
      <c r="G905" s="2">
        <f t="shared" si="18"/>
        <v>314.89999999999998</v>
      </c>
      <c r="J905" s="525"/>
      <c r="L905" s="26"/>
    </row>
    <row r="906" spans="1:13">
      <c r="A906" s="86">
        <v>46066</v>
      </c>
      <c r="B906" s="526">
        <v>32505</v>
      </c>
      <c r="C906" s="65" t="s">
        <v>34</v>
      </c>
      <c r="D906" t="s">
        <v>16</v>
      </c>
      <c r="F906" s="26">
        <v>299.89999999999998</v>
      </c>
      <c r="G906" s="2">
        <f t="shared" si="18"/>
        <v>15</v>
      </c>
      <c r="J906" s="525"/>
      <c r="L906" s="26"/>
    </row>
    <row r="907" spans="1:13">
      <c r="A907" s="86">
        <v>46066</v>
      </c>
      <c r="B907" s="526">
        <v>32505</v>
      </c>
      <c r="C907" s="65" t="s">
        <v>34</v>
      </c>
      <c r="D907" t="s">
        <v>17</v>
      </c>
      <c r="F907" s="26">
        <v>15</v>
      </c>
      <c r="G907" s="2">
        <f t="shared" si="18"/>
        <v>0</v>
      </c>
      <c r="J907" s="525"/>
      <c r="L907" s="26"/>
    </row>
    <row r="908" spans="1:13">
      <c r="A908" s="88">
        <v>46053</v>
      </c>
      <c r="B908" s="525" t="s">
        <v>14</v>
      </c>
      <c r="C908" s="525" t="s">
        <v>15</v>
      </c>
      <c r="D908" t="s">
        <v>16</v>
      </c>
      <c r="E908" s="26">
        <v>291.5</v>
      </c>
      <c r="G908" s="2">
        <f t="shared" si="18"/>
        <v>291.5</v>
      </c>
      <c r="J908" s="526"/>
      <c r="L908" s="26">
        <f ca="1">K904+K911</f>
        <v>0</v>
      </c>
    </row>
    <row r="909" spans="1:13">
      <c r="A909" s="86"/>
      <c r="B909" s="526"/>
      <c r="C909" s="526"/>
      <c r="D909" t="s">
        <v>17</v>
      </c>
      <c r="E909" s="26">
        <v>13</v>
      </c>
      <c r="G909" s="2">
        <f t="shared" si="18"/>
        <v>304.5</v>
      </c>
      <c r="H909" s="525">
        <v>2025</v>
      </c>
      <c r="I909" s="525" t="s">
        <v>34</v>
      </c>
      <c r="J909" t="s">
        <v>16</v>
      </c>
      <c r="K909" s="26">
        <v>45</v>
      </c>
      <c r="L909" s="26"/>
    </row>
    <row r="910" spans="1:13">
      <c r="A910" s="86"/>
      <c r="B910" s="526"/>
      <c r="C910" s="526"/>
      <c r="D910" t="s">
        <v>18</v>
      </c>
      <c r="E910" s="240">
        <v>60</v>
      </c>
      <c r="G910" s="2">
        <f t="shared" si="18"/>
        <v>364.5</v>
      </c>
      <c r="I910" s="526"/>
      <c r="J910" t="s">
        <v>17</v>
      </c>
      <c r="K910" s="26">
        <v>15</v>
      </c>
    </row>
    <row r="911" spans="1:13">
      <c r="A911" s="86"/>
      <c r="B911" s="526"/>
      <c r="C911" s="526"/>
      <c r="D911" t="s">
        <v>19</v>
      </c>
      <c r="E911" s="240">
        <v>5</v>
      </c>
      <c r="G911" s="2">
        <f t="shared" si="18"/>
        <v>369.5</v>
      </c>
      <c r="K911" s="26">
        <f ca="1">SUM(K909:K912)</f>
        <v>60</v>
      </c>
    </row>
    <row r="912" spans="1:13">
      <c r="A912" s="86">
        <v>46053</v>
      </c>
      <c r="B912" s="526" t="s">
        <v>119</v>
      </c>
      <c r="C912" s="526" t="s">
        <v>15</v>
      </c>
      <c r="D912" t="s">
        <v>18</v>
      </c>
      <c r="E912" s="240"/>
      <c r="F912" s="240">
        <v>60</v>
      </c>
      <c r="G912" s="2">
        <f t="shared" si="18"/>
        <v>309.5</v>
      </c>
      <c r="L912" s="37"/>
      <c r="M912" s="37"/>
    </row>
    <row r="913" spans="1:12">
      <c r="A913" s="86">
        <v>46053</v>
      </c>
      <c r="B913" s="526" t="s">
        <v>119</v>
      </c>
      <c r="C913" s="526" t="s">
        <v>15</v>
      </c>
      <c r="D913" t="s">
        <v>19</v>
      </c>
      <c r="E913" s="240"/>
      <c r="F913" s="240">
        <v>5</v>
      </c>
      <c r="G913" s="2">
        <f t="shared" si="18"/>
        <v>304.5</v>
      </c>
    </row>
    <row r="914" spans="1:12">
      <c r="A914" s="86">
        <v>46097</v>
      </c>
      <c r="B914" s="526">
        <v>32674</v>
      </c>
      <c r="C914" s="526" t="s">
        <v>15</v>
      </c>
      <c r="D914" t="s">
        <v>16</v>
      </c>
      <c r="E914" s="240"/>
      <c r="F914" s="240">
        <v>291.5</v>
      </c>
      <c r="G914" s="2">
        <f t="shared" si="18"/>
        <v>13</v>
      </c>
    </row>
    <row r="915" spans="1:12">
      <c r="A915" s="86">
        <v>46097</v>
      </c>
      <c r="B915" s="526">
        <v>32674</v>
      </c>
      <c r="C915" s="526" t="s">
        <v>15</v>
      </c>
      <c r="D915" t="s">
        <v>17</v>
      </c>
      <c r="E915" s="240"/>
      <c r="F915" s="240">
        <v>13</v>
      </c>
      <c r="G915" s="2">
        <f t="shared" si="18"/>
        <v>0</v>
      </c>
    </row>
    <row r="916" spans="1:12">
      <c r="A916" s="88">
        <v>46081</v>
      </c>
      <c r="B916" s="525" t="s">
        <v>14</v>
      </c>
      <c r="C916" s="525" t="s">
        <v>20</v>
      </c>
      <c r="D916" t="s">
        <v>16</v>
      </c>
      <c r="E916" s="240">
        <v>287.2</v>
      </c>
      <c r="G916" s="2">
        <f t="shared" si="18"/>
        <v>287.2</v>
      </c>
      <c r="I916" s="525" t="s">
        <v>20</v>
      </c>
      <c r="J916" t="s">
        <v>16</v>
      </c>
      <c r="K916" s="240">
        <v>287.2</v>
      </c>
      <c r="L916" s="37"/>
    </row>
    <row r="917" spans="1:12">
      <c r="B917" s="526"/>
      <c r="C917" s="526"/>
      <c r="D917" t="s">
        <v>17</v>
      </c>
      <c r="E917" s="8">
        <v>13</v>
      </c>
      <c r="G917" s="2">
        <f t="shared" si="18"/>
        <v>300.2</v>
      </c>
      <c r="I917" s="526"/>
      <c r="J917" t="s">
        <v>17</v>
      </c>
      <c r="K917" s="8">
        <v>13</v>
      </c>
    </row>
    <row r="918" spans="1:12">
      <c r="B918" s="526"/>
      <c r="C918" s="526"/>
      <c r="D918" t="s">
        <v>18</v>
      </c>
      <c r="E918" s="8">
        <v>56</v>
      </c>
      <c r="G918" s="2">
        <f t="shared" si="18"/>
        <v>356.2</v>
      </c>
      <c r="I918" s="526"/>
      <c r="K918" s="26">
        <f>SUM(K916:K917)</f>
        <v>300.2</v>
      </c>
    </row>
    <row r="919" spans="1:12">
      <c r="B919" s="526"/>
      <c r="C919" s="526"/>
      <c r="D919" t="s">
        <v>19</v>
      </c>
      <c r="E919" s="8">
        <v>5</v>
      </c>
      <c r="G919" s="2">
        <f t="shared" si="18"/>
        <v>361.2</v>
      </c>
      <c r="K919" s="26"/>
    </row>
    <row r="920" spans="1:12">
      <c r="A920" s="86">
        <v>46081</v>
      </c>
      <c r="B920" s="526" t="s">
        <v>135</v>
      </c>
      <c r="C920" s="526" t="s">
        <v>20</v>
      </c>
      <c r="D920" t="s">
        <v>18</v>
      </c>
      <c r="F920" s="8">
        <v>56</v>
      </c>
      <c r="G920" s="2">
        <f t="shared" si="18"/>
        <v>305.2</v>
      </c>
    </row>
    <row r="921" spans="1:12">
      <c r="A921" s="86">
        <v>46081</v>
      </c>
      <c r="B921" s="526" t="s">
        <v>135</v>
      </c>
      <c r="C921" s="526" t="s">
        <v>20</v>
      </c>
      <c r="D921" t="s">
        <v>19</v>
      </c>
      <c r="F921" s="8">
        <v>5</v>
      </c>
      <c r="G921" s="2">
        <f t="shared" si="18"/>
        <v>300.2</v>
      </c>
      <c r="I921" s="525" t="s">
        <v>20</v>
      </c>
      <c r="J921" t="s">
        <v>16</v>
      </c>
      <c r="K921" s="26">
        <v>48.5</v>
      </c>
    </row>
    <row r="922" spans="1:12">
      <c r="A922" s="7">
        <v>46104</v>
      </c>
      <c r="B922" s="526">
        <v>32746</v>
      </c>
      <c r="C922" s="526" t="s">
        <v>20</v>
      </c>
      <c r="D922" t="s">
        <v>16</v>
      </c>
      <c r="F922" s="2">
        <v>287.2</v>
      </c>
      <c r="G922" s="2">
        <f t="shared" si="18"/>
        <v>13</v>
      </c>
      <c r="I922" s="526"/>
      <c r="J922" t="s">
        <v>17</v>
      </c>
      <c r="K922" s="26">
        <v>12.6</v>
      </c>
    </row>
    <row r="923" spans="1:12">
      <c r="A923" s="7">
        <v>46104</v>
      </c>
      <c r="B923" s="526">
        <v>32746</v>
      </c>
      <c r="C923" s="526" t="s">
        <v>20</v>
      </c>
      <c r="D923" t="s">
        <v>17</v>
      </c>
      <c r="F923" s="2">
        <v>13</v>
      </c>
      <c r="G923" s="2">
        <f t="shared" si="18"/>
        <v>0</v>
      </c>
      <c r="K923" s="26">
        <f>SUM(K921:K922)</f>
        <v>61.1</v>
      </c>
    </row>
    <row r="924" spans="1:12">
      <c r="A924" s="44">
        <v>46112</v>
      </c>
      <c r="B924" s="525" t="s">
        <v>14</v>
      </c>
      <c r="C924" s="525" t="s">
        <v>23</v>
      </c>
      <c r="D924" t="s">
        <v>16</v>
      </c>
      <c r="E924" s="8">
        <v>296.3</v>
      </c>
      <c r="G924" s="2">
        <f t="shared" si="18"/>
        <v>296.3</v>
      </c>
    </row>
    <row r="925" spans="1:12">
      <c r="B925" s="526"/>
      <c r="C925" s="526"/>
      <c r="D925" t="s">
        <v>17</v>
      </c>
      <c r="E925" s="8">
        <v>15</v>
      </c>
      <c r="G925" s="2">
        <f t="shared" si="18"/>
        <v>311.3</v>
      </c>
    </row>
    <row r="926" spans="1:12">
      <c r="B926" s="526"/>
      <c r="C926" s="526"/>
      <c r="D926" t="s">
        <v>18</v>
      </c>
      <c r="E926" s="8">
        <v>60</v>
      </c>
      <c r="G926" s="2">
        <f t="shared" si="18"/>
        <v>371.3</v>
      </c>
    </row>
    <row r="927" spans="1:12">
      <c r="B927" s="526"/>
      <c r="C927" s="526"/>
      <c r="D927" t="s">
        <v>19</v>
      </c>
      <c r="E927" s="8">
        <v>5</v>
      </c>
      <c r="G927" s="2">
        <f t="shared" ref="G927:G990" si="19">+G926+E927-F927</f>
        <v>376.3</v>
      </c>
      <c r="J927">
        <v>370</v>
      </c>
      <c r="K927" s="26">
        <f>K918+K923</f>
        <v>361.3</v>
      </c>
      <c r="L927" s="26">
        <f>J927-K927</f>
        <v>8.6999999999999886</v>
      </c>
    </row>
    <row r="928" spans="1:12">
      <c r="A928" s="86">
        <v>46112</v>
      </c>
      <c r="B928" s="526" t="s">
        <v>124</v>
      </c>
      <c r="C928" s="526" t="s">
        <v>23</v>
      </c>
      <c r="D928" t="s">
        <v>18</v>
      </c>
      <c r="E928" s="240"/>
      <c r="F928" s="240">
        <v>60</v>
      </c>
      <c r="G928" s="2">
        <f t="shared" si="19"/>
        <v>316.3</v>
      </c>
      <c r="K928" s="26"/>
      <c r="L928" s="26"/>
    </row>
    <row r="929" spans="1:7">
      <c r="A929" s="86">
        <v>46112</v>
      </c>
      <c r="B929" s="526" t="s">
        <v>124</v>
      </c>
      <c r="C929" s="526" t="s">
        <v>23</v>
      </c>
      <c r="D929" t="s">
        <v>19</v>
      </c>
      <c r="E929" s="240"/>
      <c r="F929" s="240">
        <v>5</v>
      </c>
      <c r="G929" s="2">
        <f t="shared" si="19"/>
        <v>311.3</v>
      </c>
    </row>
    <row r="930" spans="1:7">
      <c r="B930" s="526"/>
      <c r="C930" s="526"/>
      <c r="G930" s="2">
        <f t="shared" si="19"/>
        <v>311.3</v>
      </c>
    </row>
    <row r="931" spans="1:7">
      <c r="B931" s="526"/>
      <c r="C931" s="526"/>
      <c r="G931" s="2">
        <f t="shared" si="19"/>
        <v>311.3</v>
      </c>
    </row>
    <row r="932" spans="1:7">
      <c r="B932" s="526"/>
      <c r="C932" s="526"/>
      <c r="G932" s="2">
        <f t="shared" si="19"/>
        <v>311.3</v>
      </c>
    </row>
    <row r="933" spans="1:7">
      <c r="B933" s="526"/>
      <c r="C933" s="526"/>
      <c r="G933" s="2">
        <f t="shared" si="19"/>
        <v>311.3</v>
      </c>
    </row>
    <row r="934" spans="1:7">
      <c r="B934" s="526"/>
      <c r="C934" s="526"/>
      <c r="G934" s="2">
        <f t="shared" si="19"/>
        <v>311.3</v>
      </c>
    </row>
    <row r="935" spans="1:7">
      <c r="B935" s="526"/>
      <c r="C935" s="526"/>
      <c r="G935" s="2">
        <f t="shared" si="19"/>
        <v>311.3</v>
      </c>
    </row>
    <row r="936" spans="1:7">
      <c r="B936" s="526"/>
      <c r="C936" s="526"/>
      <c r="G936" s="2">
        <f t="shared" si="19"/>
        <v>311.3</v>
      </c>
    </row>
    <row r="937" spans="1:7">
      <c r="B937" s="526"/>
      <c r="C937" s="526"/>
      <c r="G937" s="2">
        <f t="shared" si="19"/>
        <v>311.3</v>
      </c>
    </row>
    <row r="938" spans="1:7">
      <c r="B938" s="526"/>
      <c r="C938" s="526"/>
      <c r="G938" s="2">
        <f t="shared" si="19"/>
        <v>311.3</v>
      </c>
    </row>
    <row r="939" spans="1:7">
      <c r="B939" s="526"/>
      <c r="C939" s="526"/>
      <c r="G939" s="2">
        <f t="shared" si="19"/>
        <v>311.3</v>
      </c>
    </row>
    <row r="940" spans="1:7">
      <c r="B940" s="526"/>
      <c r="C940" s="526"/>
      <c r="G940" s="2">
        <f t="shared" si="19"/>
        <v>311.3</v>
      </c>
    </row>
    <row r="941" spans="1:7">
      <c r="B941" s="526"/>
      <c r="C941" s="526"/>
      <c r="G941" s="2">
        <f t="shared" si="19"/>
        <v>311.3</v>
      </c>
    </row>
    <row r="942" spans="1:7">
      <c r="B942" s="526"/>
      <c r="C942" s="526"/>
      <c r="G942" s="2">
        <f t="shared" si="19"/>
        <v>311.3</v>
      </c>
    </row>
    <row r="943" spans="1:7">
      <c r="B943" s="526"/>
      <c r="C943" s="526"/>
      <c r="G943" s="2">
        <f t="shared" si="19"/>
        <v>311.3</v>
      </c>
    </row>
    <row r="944" spans="1:7">
      <c r="B944" s="526"/>
      <c r="C944" s="526"/>
      <c r="G944" s="2">
        <f t="shared" si="19"/>
        <v>311.3</v>
      </c>
    </row>
    <row r="945" spans="2:7">
      <c r="B945" s="526"/>
      <c r="C945" s="526"/>
      <c r="G945" s="2">
        <f t="shared" si="19"/>
        <v>311.3</v>
      </c>
    </row>
    <row r="946" spans="2:7">
      <c r="B946" s="526"/>
      <c r="C946" s="526"/>
      <c r="G946" s="2">
        <f t="shared" si="19"/>
        <v>311.3</v>
      </c>
    </row>
    <row r="947" spans="2:7">
      <c r="B947" s="526"/>
      <c r="C947" s="526"/>
      <c r="G947" s="2">
        <f t="shared" si="19"/>
        <v>311.3</v>
      </c>
    </row>
    <row r="948" spans="2:7">
      <c r="B948" s="526"/>
      <c r="C948" s="526"/>
      <c r="G948" s="2">
        <f t="shared" si="19"/>
        <v>311.3</v>
      </c>
    </row>
    <row r="949" spans="2:7">
      <c r="B949" s="526"/>
      <c r="C949" s="526"/>
      <c r="G949" s="2">
        <f t="shared" si="19"/>
        <v>311.3</v>
      </c>
    </row>
    <row r="950" spans="2:7">
      <c r="B950" s="526"/>
      <c r="C950" s="526"/>
      <c r="G950" s="2">
        <f t="shared" si="19"/>
        <v>311.3</v>
      </c>
    </row>
    <row r="951" spans="2:7">
      <c r="B951" s="526"/>
      <c r="C951" s="526"/>
      <c r="G951" s="2">
        <f t="shared" si="19"/>
        <v>311.3</v>
      </c>
    </row>
    <row r="952" spans="2:7">
      <c r="B952" s="526"/>
      <c r="C952" s="526"/>
      <c r="G952" s="2">
        <f t="shared" si="19"/>
        <v>311.3</v>
      </c>
    </row>
    <row r="953" spans="2:7">
      <c r="B953" s="526"/>
      <c r="C953" s="526"/>
      <c r="G953" s="2">
        <f t="shared" si="19"/>
        <v>311.3</v>
      </c>
    </row>
    <row r="954" spans="2:7">
      <c r="B954" s="526"/>
      <c r="C954" s="526"/>
      <c r="G954" s="2">
        <f t="shared" si="19"/>
        <v>311.3</v>
      </c>
    </row>
    <row r="955" spans="2:7">
      <c r="B955" s="526"/>
      <c r="C955" s="526"/>
      <c r="G955" s="2">
        <f t="shared" si="19"/>
        <v>311.3</v>
      </c>
    </row>
    <row r="956" spans="2:7">
      <c r="B956" s="526"/>
      <c r="C956" s="526"/>
      <c r="G956" s="2">
        <f t="shared" si="19"/>
        <v>311.3</v>
      </c>
    </row>
    <row r="957" spans="2:7">
      <c r="B957" s="526"/>
      <c r="C957" s="526"/>
      <c r="G957" s="2">
        <f t="shared" si="19"/>
        <v>311.3</v>
      </c>
    </row>
    <row r="958" spans="2:7">
      <c r="B958" s="526"/>
      <c r="C958" s="526"/>
      <c r="G958" s="2">
        <f t="shared" si="19"/>
        <v>311.3</v>
      </c>
    </row>
    <row r="959" spans="2:7">
      <c r="B959" s="526"/>
      <c r="C959" s="526"/>
      <c r="G959" s="2">
        <f t="shared" si="19"/>
        <v>311.3</v>
      </c>
    </row>
    <row r="960" spans="2:7">
      <c r="B960" s="526"/>
      <c r="C960" s="526"/>
      <c r="G960" s="2">
        <f t="shared" si="19"/>
        <v>311.3</v>
      </c>
    </row>
    <row r="961" spans="2:7">
      <c r="B961" s="526"/>
      <c r="C961" s="526"/>
      <c r="G961" s="2">
        <f t="shared" si="19"/>
        <v>311.3</v>
      </c>
    </row>
    <row r="962" spans="2:7">
      <c r="B962" s="526"/>
      <c r="C962" s="526"/>
      <c r="G962" s="2">
        <f t="shared" si="19"/>
        <v>311.3</v>
      </c>
    </row>
    <row r="963" spans="2:7">
      <c r="B963" s="526"/>
      <c r="C963" s="526"/>
      <c r="G963" s="2">
        <f t="shared" si="19"/>
        <v>311.3</v>
      </c>
    </row>
    <row r="964" spans="2:7">
      <c r="B964" s="526"/>
      <c r="C964" s="526"/>
      <c r="G964" s="2">
        <f t="shared" si="19"/>
        <v>311.3</v>
      </c>
    </row>
    <row r="965" spans="2:7">
      <c r="B965" s="526"/>
      <c r="C965" s="526"/>
      <c r="G965" s="2">
        <f t="shared" si="19"/>
        <v>311.3</v>
      </c>
    </row>
    <row r="966" spans="2:7">
      <c r="B966" s="526"/>
      <c r="C966" s="526"/>
      <c r="G966" s="2">
        <f t="shared" si="19"/>
        <v>311.3</v>
      </c>
    </row>
    <row r="967" spans="2:7">
      <c r="B967" s="526"/>
      <c r="C967" s="526"/>
      <c r="G967" s="2">
        <f t="shared" si="19"/>
        <v>311.3</v>
      </c>
    </row>
    <row r="968" spans="2:7">
      <c r="B968" s="526"/>
      <c r="C968" s="526"/>
      <c r="G968" s="2">
        <f t="shared" si="19"/>
        <v>311.3</v>
      </c>
    </row>
    <row r="969" spans="2:7">
      <c r="B969" s="526"/>
      <c r="C969" s="526"/>
      <c r="G969" s="2">
        <f t="shared" si="19"/>
        <v>311.3</v>
      </c>
    </row>
    <row r="970" spans="2:7">
      <c r="B970" s="526"/>
      <c r="C970" s="526"/>
      <c r="G970" s="2">
        <f t="shared" si="19"/>
        <v>311.3</v>
      </c>
    </row>
    <row r="971" spans="2:7">
      <c r="B971" s="526"/>
      <c r="C971" s="526"/>
      <c r="G971" s="2">
        <f t="shared" si="19"/>
        <v>311.3</v>
      </c>
    </row>
    <row r="972" spans="2:7">
      <c r="B972" s="526"/>
      <c r="C972" s="526"/>
      <c r="G972" s="2">
        <f t="shared" si="19"/>
        <v>311.3</v>
      </c>
    </row>
    <row r="973" spans="2:7">
      <c r="B973" s="526"/>
      <c r="C973" s="526"/>
      <c r="G973" s="2">
        <f t="shared" si="19"/>
        <v>311.3</v>
      </c>
    </row>
    <row r="974" spans="2:7">
      <c r="B974" s="526"/>
      <c r="C974" s="526"/>
      <c r="G974" s="2">
        <f t="shared" si="19"/>
        <v>311.3</v>
      </c>
    </row>
    <row r="975" spans="2:7">
      <c r="B975" s="526"/>
      <c r="C975" s="526"/>
      <c r="G975" s="2">
        <f t="shared" si="19"/>
        <v>311.3</v>
      </c>
    </row>
    <row r="976" spans="2:7">
      <c r="B976" s="526"/>
      <c r="C976" s="526"/>
      <c r="G976" s="2">
        <f t="shared" si="19"/>
        <v>311.3</v>
      </c>
    </row>
    <row r="977" spans="2:7">
      <c r="B977" s="526"/>
      <c r="C977" s="526"/>
      <c r="G977" s="2">
        <f t="shared" si="19"/>
        <v>311.3</v>
      </c>
    </row>
    <row r="978" spans="2:7">
      <c r="B978" s="526"/>
      <c r="C978" s="526"/>
      <c r="G978" s="2">
        <f t="shared" si="19"/>
        <v>311.3</v>
      </c>
    </row>
    <row r="979" spans="2:7">
      <c r="B979" s="526"/>
      <c r="C979" s="526"/>
      <c r="G979" s="2">
        <f t="shared" si="19"/>
        <v>311.3</v>
      </c>
    </row>
    <row r="980" spans="2:7">
      <c r="B980" s="526"/>
      <c r="C980" s="526"/>
      <c r="G980" s="2">
        <f t="shared" si="19"/>
        <v>311.3</v>
      </c>
    </row>
    <row r="981" spans="2:7">
      <c r="B981" s="526"/>
      <c r="C981" s="526"/>
      <c r="G981" s="2">
        <f t="shared" si="19"/>
        <v>311.3</v>
      </c>
    </row>
    <row r="982" spans="2:7">
      <c r="B982" s="526"/>
      <c r="C982" s="526"/>
      <c r="G982" s="2">
        <f t="shared" si="19"/>
        <v>311.3</v>
      </c>
    </row>
    <row r="983" spans="2:7">
      <c r="B983" s="526"/>
      <c r="C983" s="526"/>
      <c r="G983" s="2">
        <f t="shared" si="19"/>
        <v>311.3</v>
      </c>
    </row>
    <row r="984" spans="2:7">
      <c r="B984" s="526"/>
      <c r="C984" s="526"/>
      <c r="G984" s="2">
        <f t="shared" si="19"/>
        <v>311.3</v>
      </c>
    </row>
    <row r="985" spans="2:7">
      <c r="B985" s="526"/>
      <c r="C985" s="526"/>
      <c r="G985" s="2">
        <f t="shared" si="19"/>
        <v>311.3</v>
      </c>
    </row>
    <row r="986" spans="2:7">
      <c r="B986" s="526"/>
      <c r="C986" s="526"/>
      <c r="G986" s="2">
        <f t="shared" si="19"/>
        <v>311.3</v>
      </c>
    </row>
    <row r="987" spans="2:7">
      <c r="B987" s="526"/>
      <c r="C987" s="526"/>
      <c r="G987" s="2">
        <f t="shared" si="19"/>
        <v>311.3</v>
      </c>
    </row>
    <row r="988" spans="2:7">
      <c r="B988" s="526"/>
      <c r="C988" s="526"/>
      <c r="G988" s="2">
        <f t="shared" si="19"/>
        <v>311.3</v>
      </c>
    </row>
    <row r="989" spans="2:7">
      <c r="B989" s="526"/>
      <c r="C989" s="526"/>
      <c r="G989" s="2">
        <f t="shared" si="19"/>
        <v>311.3</v>
      </c>
    </row>
    <row r="990" spans="2:7">
      <c r="B990" s="526"/>
      <c r="C990" s="526"/>
      <c r="G990" s="2">
        <f t="shared" si="19"/>
        <v>311.3</v>
      </c>
    </row>
    <row r="991" spans="2:7">
      <c r="B991" s="526"/>
      <c r="C991" s="526"/>
      <c r="G991" s="2">
        <f t="shared" ref="G991:G1054" si="20">+G990+E991-F991</f>
        <v>311.3</v>
      </c>
    </row>
    <row r="992" spans="2:7">
      <c r="B992" s="526"/>
      <c r="C992" s="526"/>
      <c r="G992" s="2">
        <f t="shared" si="20"/>
        <v>311.3</v>
      </c>
    </row>
    <row r="993" spans="2:7">
      <c r="B993" s="526"/>
      <c r="C993" s="526"/>
      <c r="G993" s="2">
        <f t="shared" si="20"/>
        <v>311.3</v>
      </c>
    </row>
    <row r="994" spans="2:7">
      <c r="B994" s="526"/>
      <c r="C994" s="526"/>
      <c r="G994" s="2">
        <f t="shared" si="20"/>
        <v>311.3</v>
      </c>
    </row>
    <row r="995" spans="2:7">
      <c r="B995" s="526"/>
      <c r="C995" s="526"/>
      <c r="G995" s="2">
        <f t="shared" si="20"/>
        <v>311.3</v>
      </c>
    </row>
    <row r="996" spans="2:7">
      <c r="B996" s="526"/>
      <c r="C996" s="526"/>
      <c r="G996" s="2">
        <f t="shared" si="20"/>
        <v>311.3</v>
      </c>
    </row>
    <row r="997" spans="2:7">
      <c r="B997" s="526"/>
      <c r="C997" s="526"/>
      <c r="G997" s="2">
        <f t="shared" si="20"/>
        <v>311.3</v>
      </c>
    </row>
    <row r="998" spans="2:7">
      <c r="B998" s="526"/>
      <c r="C998" s="526"/>
      <c r="G998" s="2">
        <f t="shared" si="20"/>
        <v>311.3</v>
      </c>
    </row>
    <row r="999" spans="2:7">
      <c r="B999" s="526"/>
      <c r="C999" s="526"/>
      <c r="G999" s="2">
        <f t="shared" si="20"/>
        <v>311.3</v>
      </c>
    </row>
    <row r="1000" spans="2:7">
      <c r="B1000" s="526"/>
      <c r="C1000" s="526"/>
      <c r="G1000" s="2">
        <f t="shared" si="20"/>
        <v>311.3</v>
      </c>
    </row>
    <row r="1001" spans="2:7">
      <c r="B1001" s="526"/>
      <c r="C1001" s="526"/>
      <c r="G1001" s="2">
        <f t="shared" si="20"/>
        <v>311.3</v>
      </c>
    </row>
    <row r="1002" spans="2:7">
      <c r="B1002" s="526"/>
      <c r="C1002" s="526"/>
      <c r="G1002" s="2">
        <f t="shared" si="20"/>
        <v>311.3</v>
      </c>
    </row>
    <row r="1003" spans="2:7">
      <c r="B1003" s="526"/>
      <c r="C1003" s="526"/>
      <c r="G1003" s="2">
        <f t="shared" si="20"/>
        <v>311.3</v>
      </c>
    </row>
    <row r="1004" spans="2:7">
      <c r="B1004" s="526"/>
      <c r="C1004" s="526"/>
      <c r="G1004" s="2">
        <f t="shared" si="20"/>
        <v>311.3</v>
      </c>
    </row>
    <row r="1005" spans="2:7">
      <c r="B1005" s="526"/>
      <c r="C1005" s="526"/>
      <c r="G1005" s="2">
        <f t="shared" si="20"/>
        <v>311.3</v>
      </c>
    </row>
    <row r="1006" spans="2:7">
      <c r="B1006" s="526"/>
      <c r="C1006" s="526"/>
      <c r="G1006" s="2">
        <f t="shared" si="20"/>
        <v>311.3</v>
      </c>
    </row>
    <row r="1007" spans="2:7">
      <c r="B1007" s="526"/>
      <c r="C1007" s="526"/>
      <c r="G1007" s="2">
        <f t="shared" si="20"/>
        <v>311.3</v>
      </c>
    </row>
    <row r="1008" spans="2:7">
      <c r="B1008" s="526"/>
      <c r="C1008" s="526"/>
      <c r="G1008" s="2">
        <f t="shared" si="20"/>
        <v>311.3</v>
      </c>
    </row>
    <row r="1009" spans="2:7">
      <c r="B1009" s="526"/>
      <c r="C1009" s="526"/>
      <c r="G1009" s="2">
        <f t="shared" si="20"/>
        <v>311.3</v>
      </c>
    </row>
    <row r="1010" spans="2:7">
      <c r="B1010" s="526"/>
      <c r="C1010" s="526"/>
      <c r="G1010" s="2">
        <f t="shared" si="20"/>
        <v>311.3</v>
      </c>
    </row>
    <row r="1011" spans="2:7">
      <c r="B1011" s="526"/>
      <c r="C1011" s="526"/>
      <c r="G1011" s="2">
        <f t="shared" si="20"/>
        <v>311.3</v>
      </c>
    </row>
    <row r="1012" spans="2:7">
      <c r="B1012" s="526"/>
      <c r="C1012" s="526"/>
      <c r="G1012" s="2">
        <f t="shared" si="20"/>
        <v>311.3</v>
      </c>
    </row>
    <row r="1013" spans="2:7">
      <c r="B1013" s="526"/>
      <c r="C1013" s="526"/>
      <c r="G1013" s="2">
        <f t="shared" si="20"/>
        <v>311.3</v>
      </c>
    </row>
    <row r="1014" spans="2:7">
      <c r="B1014" s="526"/>
      <c r="C1014" s="526"/>
      <c r="G1014" s="2">
        <f t="shared" si="20"/>
        <v>311.3</v>
      </c>
    </row>
    <row r="1015" spans="2:7">
      <c r="B1015" s="526"/>
      <c r="C1015" s="526"/>
      <c r="G1015" s="2">
        <f t="shared" si="20"/>
        <v>311.3</v>
      </c>
    </row>
    <row r="1016" spans="2:7">
      <c r="B1016" s="526"/>
      <c r="C1016" s="526"/>
      <c r="G1016" s="2">
        <f t="shared" si="20"/>
        <v>311.3</v>
      </c>
    </row>
    <row r="1017" spans="2:7">
      <c r="B1017" s="526"/>
      <c r="C1017" s="526"/>
      <c r="G1017" s="2">
        <f t="shared" si="20"/>
        <v>311.3</v>
      </c>
    </row>
    <row r="1018" spans="2:7">
      <c r="B1018" s="526"/>
      <c r="C1018" s="526"/>
      <c r="G1018" s="2">
        <f t="shared" si="20"/>
        <v>311.3</v>
      </c>
    </row>
    <row r="1019" spans="2:7">
      <c r="B1019" s="526"/>
      <c r="C1019" s="526"/>
      <c r="G1019" s="2">
        <f t="shared" si="20"/>
        <v>311.3</v>
      </c>
    </row>
    <row r="1020" spans="2:7">
      <c r="B1020" s="526"/>
      <c r="C1020" s="526"/>
      <c r="G1020" s="2">
        <f t="shared" si="20"/>
        <v>311.3</v>
      </c>
    </row>
    <row r="1021" spans="2:7">
      <c r="B1021" s="526"/>
      <c r="C1021" s="526"/>
      <c r="G1021" s="2">
        <f t="shared" si="20"/>
        <v>311.3</v>
      </c>
    </row>
    <row r="1022" spans="2:7">
      <c r="B1022" s="526"/>
      <c r="C1022" s="526"/>
      <c r="G1022" s="2">
        <f t="shared" si="20"/>
        <v>311.3</v>
      </c>
    </row>
    <row r="1023" spans="2:7">
      <c r="B1023" s="526"/>
      <c r="C1023" s="526"/>
      <c r="G1023" s="2">
        <f t="shared" si="20"/>
        <v>311.3</v>
      </c>
    </row>
    <row r="1024" spans="2:7">
      <c r="B1024" s="526"/>
      <c r="C1024" s="526"/>
      <c r="G1024" s="2">
        <f t="shared" si="20"/>
        <v>311.3</v>
      </c>
    </row>
    <row r="1025" spans="2:7">
      <c r="B1025" s="526"/>
      <c r="C1025" s="526"/>
      <c r="G1025" s="2">
        <f t="shared" si="20"/>
        <v>311.3</v>
      </c>
    </row>
    <row r="1026" spans="2:7">
      <c r="B1026" s="526"/>
      <c r="C1026" s="526"/>
      <c r="G1026" s="2">
        <f t="shared" si="20"/>
        <v>311.3</v>
      </c>
    </row>
    <row r="1027" spans="2:7">
      <c r="B1027" s="526"/>
      <c r="C1027" s="526"/>
      <c r="G1027" s="2">
        <f t="shared" si="20"/>
        <v>311.3</v>
      </c>
    </row>
    <row r="1028" spans="2:7">
      <c r="B1028" s="526"/>
      <c r="C1028" s="526"/>
      <c r="G1028" s="2">
        <f t="shared" si="20"/>
        <v>311.3</v>
      </c>
    </row>
    <row r="1029" spans="2:7">
      <c r="B1029" s="526"/>
      <c r="C1029" s="526"/>
      <c r="G1029" s="2">
        <f t="shared" si="20"/>
        <v>311.3</v>
      </c>
    </row>
    <row r="1030" spans="2:7">
      <c r="B1030" s="526"/>
      <c r="C1030" s="526"/>
      <c r="G1030" s="2">
        <f t="shared" si="20"/>
        <v>311.3</v>
      </c>
    </row>
    <row r="1031" spans="2:7">
      <c r="B1031" s="526"/>
      <c r="C1031" s="526"/>
      <c r="G1031" s="2">
        <f t="shared" si="20"/>
        <v>311.3</v>
      </c>
    </row>
    <row r="1032" spans="2:7">
      <c r="B1032" s="526"/>
      <c r="C1032" s="526"/>
      <c r="G1032" s="2">
        <f t="shared" si="20"/>
        <v>311.3</v>
      </c>
    </row>
    <row r="1033" spans="2:7">
      <c r="B1033" s="526"/>
      <c r="C1033" s="526"/>
      <c r="G1033" s="2">
        <f t="shared" si="20"/>
        <v>311.3</v>
      </c>
    </row>
    <row r="1034" spans="2:7">
      <c r="B1034" s="526"/>
      <c r="C1034" s="526"/>
      <c r="G1034" s="2">
        <f t="shared" si="20"/>
        <v>311.3</v>
      </c>
    </row>
    <row r="1035" spans="2:7">
      <c r="B1035" s="526"/>
      <c r="C1035" s="526"/>
      <c r="G1035" s="2">
        <f t="shared" si="20"/>
        <v>311.3</v>
      </c>
    </row>
    <row r="1036" spans="2:7">
      <c r="B1036" s="526"/>
      <c r="C1036" s="526"/>
      <c r="G1036" s="2">
        <f t="shared" si="20"/>
        <v>311.3</v>
      </c>
    </row>
    <row r="1037" spans="2:7">
      <c r="B1037" s="526"/>
      <c r="C1037" s="526"/>
      <c r="G1037" s="2">
        <f t="shared" si="20"/>
        <v>311.3</v>
      </c>
    </row>
    <row r="1038" spans="2:7">
      <c r="B1038" s="526"/>
      <c r="C1038" s="526"/>
      <c r="G1038" s="2">
        <f t="shared" si="20"/>
        <v>311.3</v>
      </c>
    </row>
    <row r="1039" spans="2:7">
      <c r="B1039" s="526"/>
      <c r="C1039" s="526"/>
      <c r="G1039" s="2">
        <f t="shared" si="20"/>
        <v>311.3</v>
      </c>
    </row>
    <row r="1040" spans="2:7">
      <c r="B1040" s="526"/>
      <c r="C1040" s="526"/>
      <c r="G1040" s="2">
        <f t="shared" si="20"/>
        <v>311.3</v>
      </c>
    </row>
    <row r="1041" spans="2:7">
      <c r="B1041" s="526"/>
      <c r="C1041" s="526"/>
      <c r="G1041" s="2">
        <f t="shared" si="20"/>
        <v>311.3</v>
      </c>
    </row>
    <row r="1042" spans="2:7">
      <c r="B1042" s="526"/>
      <c r="C1042" s="526"/>
      <c r="G1042" s="2">
        <f t="shared" si="20"/>
        <v>311.3</v>
      </c>
    </row>
    <row r="1043" spans="2:7">
      <c r="B1043" s="526"/>
      <c r="C1043" s="526"/>
      <c r="G1043" s="2">
        <f t="shared" si="20"/>
        <v>311.3</v>
      </c>
    </row>
    <row r="1044" spans="2:7">
      <c r="B1044" s="526"/>
      <c r="C1044" s="526"/>
      <c r="G1044" s="2">
        <f t="shared" si="20"/>
        <v>311.3</v>
      </c>
    </row>
    <row r="1045" spans="2:7">
      <c r="B1045" s="526"/>
      <c r="C1045" s="526"/>
      <c r="G1045" s="2">
        <f t="shared" si="20"/>
        <v>311.3</v>
      </c>
    </row>
    <row r="1046" spans="2:7">
      <c r="B1046" s="526"/>
      <c r="C1046" s="526"/>
      <c r="G1046" s="2">
        <f t="shared" si="20"/>
        <v>311.3</v>
      </c>
    </row>
    <row r="1047" spans="2:7">
      <c r="B1047" s="526"/>
      <c r="C1047" s="526"/>
      <c r="G1047" s="2">
        <f t="shared" si="20"/>
        <v>311.3</v>
      </c>
    </row>
    <row r="1048" spans="2:7">
      <c r="B1048" s="526"/>
      <c r="C1048" s="526"/>
      <c r="G1048" s="2">
        <f t="shared" si="20"/>
        <v>311.3</v>
      </c>
    </row>
    <row r="1049" spans="2:7">
      <c r="B1049" s="526"/>
      <c r="C1049" s="526"/>
      <c r="G1049" s="2">
        <f t="shared" si="20"/>
        <v>311.3</v>
      </c>
    </row>
    <row r="1050" spans="2:7">
      <c r="B1050" s="526"/>
      <c r="C1050" s="526"/>
      <c r="G1050" s="2">
        <f t="shared" si="20"/>
        <v>311.3</v>
      </c>
    </row>
    <row r="1051" spans="2:7">
      <c r="B1051" s="526"/>
      <c r="C1051" s="526"/>
      <c r="G1051" s="2">
        <f t="shared" si="20"/>
        <v>311.3</v>
      </c>
    </row>
    <row r="1052" spans="2:7">
      <c r="B1052" s="526"/>
      <c r="C1052" s="526"/>
      <c r="G1052" s="2">
        <f t="shared" si="20"/>
        <v>311.3</v>
      </c>
    </row>
    <row r="1053" spans="2:7">
      <c r="B1053" s="526"/>
      <c r="C1053" s="526"/>
      <c r="G1053" s="2">
        <f t="shared" si="20"/>
        <v>311.3</v>
      </c>
    </row>
    <row r="1054" spans="2:7">
      <c r="B1054" s="526"/>
      <c r="C1054" s="526"/>
      <c r="G1054" s="2">
        <f t="shared" si="20"/>
        <v>311.3</v>
      </c>
    </row>
    <row r="1055" spans="2:7">
      <c r="B1055" s="526"/>
      <c r="C1055" s="526"/>
      <c r="G1055" s="2">
        <f t="shared" ref="G1055:G1118" si="21">+G1054+E1055-F1055</f>
        <v>311.3</v>
      </c>
    </row>
    <row r="1056" spans="2:7">
      <c r="B1056" s="526"/>
      <c r="C1056" s="526"/>
      <c r="G1056" s="2">
        <f t="shared" si="21"/>
        <v>311.3</v>
      </c>
    </row>
    <row r="1057" spans="2:7">
      <c r="B1057" s="526"/>
      <c r="C1057" s="526"/>
      <c r="G1057" s="2">
        <f t="shared" si="21"/>
        <v>311.3</v>
      </c>
    </row>
    <row r="1058" spans="2:7">
      <c r="B1058" s="526"/>
      <c r="C1058" s="526"/>
      <c r="G1058" s="2">
        <f t="shared" si="21"/>
        <v>311.3</v>
      </c>
    </row>
    <row r="1059" spans="2:7">
      <c r="B1059" s="526"/>
      <c r="C1059" s="526"/>
      <c r="G1059" s="2">
        <f t="shared" si="21"/>
        <v>311.3</v>
      </c>
    </row>
    <row r="1060" spans="2:7">
      <c r="B1060" s="526"/>
      <c r="C1060" s="526"/>
      <c r="G1060" s="2">
        <f t="shared" si="21"/>
        <v>311.3</v>
      </c>
    </row>
    <row r="1061" spans="2:7">
      <c r="B1061" s="526"/>
      <c r="C1061" s="526"/>
      <c r="G1061" s="2">
        <f t="shared" si="21"/>
        <v>311.3</v>
      </c>
    </row>
    <row r="1062" spans="2:7">
      <c r="B1062" s="526"/>
      <c r="C1062" s="526"/>
      <c r="G1062" s="2">
        <f t="shared" si="21"/>
        <v>311.3</v>
      </c>
    </row>
    <row r="1063" spans="2:7">
      <c r="B1063" s="526"/>
      <c r="C1063" s="526"/>
      <c r="G1063" s="2">
        <f t="shared" si="21"/>
        <v>311.3</v>
      </c>
    </row>
    <row r="1064" spans="2:7">
      <c r="B1064" s="526"/>
      <c r="C1064" s="526"/>
      <c r="G1064" s="2">
        <f t="shared" si="21"/>
        <v>311.3</v>
      </c>
    </row>
    <row r="1065" spans="2:7">
      <c r="B1065" s="526"/>
      <c r="C1065" s="526"/>
      <c r="G1065" s="2">
        <f t="shared" si="21"/>
        <v>311.3</v>
      </c>
    </row>
    <row r="1066" spans="2:7">
      <c r="B1066" s="526"/>
      <c r="C1066" s="526"/>
      <c r="G1066" s="2">
        <f t="shared" si="21"/>
        <v>311.3</v>
      </c>
    </row>
    <row r="1067" spans="2:7">
      <c r="B1067" s="526"/>
      <c r="C1067" s="526"/>
      <c r="G1067" s="2">
        <f t="shared" si="21"/>
        <v>311.3</v>
      </c>
    </row>
    <row r="1068" spans="2:7">
      <c r="B1068" s="526"/>
      <c r="C1068" s="526"/>
      <c r="G1068" s="2">
        <f t="shared" si="21"/>
        <v>311.3</v>
      </c>
    </row>
    <row r="1069" spans="2:7">
      <c r="B1069" s="526"/>
      <c r="C1069" s="526"/>
      <c r="G1069" s="2">
        <f t="shared" si="21"/>
        <v>311.3</v>
      </c>
    </row>
    <row r="1070" spans="2:7">
      <c r="B1070" s="526"/>
      <c r="C1070" s="526"/>
      <c r="G1070" s="2">
        <f t="shared" si="21"/>
        <v>311.3</v>
      </c>
    </row>
    <row r="1071" spans="2:7">
      <c r="B1071" s="526"/>
      <c r="C1071" s="526"/>
      <c r="G1071" s="2">
        <f t="shared" si="21"/>
        <v>311.3</v>
      </c>
    </row>
    <row r="1072" spans="2:7">
      <c r="B1072" s="526"/>
      <c r="C1072" s="526"/>
      <c r="G1072" s="2">
        <f t="shared" si="21"/>
        <v>311.3</v>
      </c>
    </row>
    <row r="1073" spans="2:7">
      <c r="B1073" s="526"/>
      <c r="C1073" s="526"/>
      <c r="G1073" s="2">
        <f t="shared" si="21"/>
        <v>311.3</v>
      </c>
    </row>
    <row r="1074" spans="2:7">
      <c r="B1074" s="526"/>
      <c r="C1074" s="526"/>
      <c r="G1074" s="2">
        <f t="shared" si="21"/>
        <v>311.3</v>
      </c>
    </row>
    <row r="1075" spans="2:7">
      <c r="B1075" s="526"/>
      <c r="C1075" s="526"/>
      <c r="G1075" s="2">
        <f t="shared" si="21"/>
        <v>311.3</v>
      </c>
    </row>
    <row r="1076" spans="2:7">
      <c r="B1076" s="526"/>
      <c r="C1076" s="526"/>
      <c r="G1076" s="2">
        <f t="shared" si="21"/>
        <v>311.3</v>
      </c>
    </row>
    <row r="1077" spans="2:7">
      <c r="B1077" s="526"/>
      <c r="C1077" s="526"/>
      <c r="G1077" s="2">
        <f t="shared" si="21"/>
        <v>311.3</v>
      </c>
    </row>
    <row r="1078" spans="2:7">
      <c r="B1078" s="526"/>
      <c r="C1078" s="526"/>
      <c r="G1078" s="2">
        <f t="shared" si="21"/>
        <v>311.3</v>
      </c>
    </row>
    <row r="1079" spans="2:7">
      <c r="B1079" s="526"/>
      <c r="C1079" s="526"/>
      <c r="G1079" s="2">
        <f t="shared" si="21"/>
        <v>311.3</v>
      </c>
    </row>
    <row r="1080" spans="2:7">
      <c r="B1080" s="526"/>
      <c r="C1080" s="526"/>
      <c r="G1080" s="2">
        <f t="shared" si="21"/>
        <v>311.3</v>
      </c>
    </row>
    <row r="1081" spans="2:7">
      <c r="B1081" s="526"/>
      <c r="C1081" s="526"/>
      <c r="G1081" s="2">
        <f t="shared" si="21"/>
        <v>311.3</v>
      </c>
    </row>
    <row r="1082" spans="2:7">
      <c r="B1082" s="526"/>
      <c r="C1082" s="526"/>
      <c r="G1082" s="2">
        <f t="shared" si="21"/>
        <v>311.3</v>
      </c>
    </row>
    <row r="1083" spans="2:7">
      <c r="B1083" s="526"/>
      <c r="C1083" s="526"/>
      <c r="G1083" s="2">
        <f t="shared" si="21"/>
        <v>311.3</v>
      </c>
    </row>
    <row r="1084" spans="2:7">
      <c r="B1084" s="526"/>
      <c r="C1084" s="526"/>
      <c r="G1084" s="2">
        <f t="shared" si="21"/>
        <v>311.3</v>
      </c>
    </row>
    <row r="1085" spans="2:7">
      <c r="B1085" s="526"/>
      <c r="C1085" s="526"/>
      <c r="G1085" s="2">
        <f t="shared" si="21"/>
        <v>311.3</v>
      </c>
    </row>
    <row r="1086" spans="2:7">
      <c r="B1086" s="526"/>
      <c r="C1086" s="526"/>
      <c r="G1086" s="2">
        <f t="shared" si="21"/>
        <v>311.3</v>
      </c>
    </row>
    <row r="1087" spans="2:7">
      <c r="B1087" s="526"/>
      <c r="C1087" s="526"/>
      <c r="G1087" s="2">
        <f t="shared" si="21"/>
        <v>311.3</v>
      </c>
    </row>
    <row r="1088" spans="2:7">
      <c r="B1088" s="526"/>
      <c r="C1088" s="526"/>
      <c r="G1088" s="2">
        <f t="shared" si="21"/>
        <v>311.3</v>
      </c>
    </row>
    <row r="1089" spans="2:7">
      <c r="B1089" s="526"/>
      <c r="C1089" s="526"/>
      <c r="G1089" s="2">
        <f t="shared" si="21"/>
        <v>311.3</v>
      </c>
    </row>
    <row r="1090" spans="2:7">
      <c r="B1090" s="526"/>
      <c r="C1090" s="526"/>
      <c r="G1090" s="2">
        <f t="shared" si="21"/>
        <v>311.3</v>
      </c>
    </row>
    <row r="1091" spans="2:7">
      <c r="B1091" s="526"/>
      <c r="C1091" s="526"/>
      <c r="G1091" s="2">
        <f t="shared" si="21"/>
        <v>311.3</v>
      </c>
    </row>
    <row r="1092" spans="2:7">
      <c r="B1092" s="526"/>
      <c r="C1092" s="526"/>
      <c r="G1092" s="2">
        <f t="shared" si="21"/>
        <v>311.3</v>
      </c>
    </row>
    <row r="1093" spans="2:7">
      <c r="B1093" s="526"/>
      <c r="C1093" s="526"/>
      <c r="G1093" s="2">
        <f t="shared" si="21"/>
        <v>311.3</v>
      </c>
    </row>
    <row r="1094" spans="2:7">
      <c r="B1094" s="526"/>
      <c r="C1094" s="526"/>
      <c r="G1094" s="2">
        <f t="shared" si="21"/>
        <v>311.3</v>
      </c>
    </row>
    <row r="1095" spans="2:7">
      <c r="B1095" s="526"/>
      <c r="C1095" s="526"/>
      <c r="G1095" s="2">
        <f t="shared" si="21"/>
        <v>311.3</v>
      </c>
    </row>
    <row r="1096" spans="2:7">
      <c r="B1096" s="526"/>
      <c r="C1096" s="526"/>
      <c r="G1096" s="2">
        <f t="shared" si="21"/>
        <v>311.3</v>
      </c>
    </row>
    <row r="1097" spans="2:7">
      <c r="B1097" s="526"/>
      <c r="C1097" s="526"/>
      <c r="G1097" s="2">
        <f t="shared" si="21"/>
        <v>311.3</v>
      </c>
    </row>
    <row r="1098" spans="2:7">
      <c r="B1098" s="526"/>
      <c r="C1098" s="526"/>
      <c r="G1098" s="2">
        <f t="shared" si="21"/>
        <v>311.3</v>
      </c>
    </row>
    <row r="1099" spans="2:7">
      <c r="B1099" s="526"/>
      <c r="C1099" s="526"/>
      <c r="G1099" s="2">
        <f t="shared" si="21"/>
        <v>311.3</v>
      </c>
    </row>
    <row r="1100" spans="2:7">
      <c r="B1100" s="526"/>
      <c r="C1100" s="526"/>
      <c r="G1100" s="2">
        <f t="shared" si="21"/>
        <v>311.3</v>
      </c>
    </row>
    <row r="1101" spans="2:7">
      <c r="B1101" s="526"/>
      <c r="C1101" s="526"/>
      <c r="G1101" s="2">
        <f t="shared" si="21"/>
        <v>311.3</v>
      </c>
    </row>
    <row r="1102" spans="2:7">
      <c r="B1102" s="526"/>
      <c r="C1102" s="526"/>
      <c r="G1102" s="2">
        <f t="shared" si="21"/>
        <v>311.3</v>
      </c>
    </row>
    <row r="1103" spans="2:7">
      <c r="B1103" s="526"/>
      <c r="C1103" s="526"/>
      <c r="G1103" s="2">
        <f t="shared" si="21"/>
        <v>311.3</v>
      </c>
    </row>
    <row r="1104" spans="2:7">
      <c r="B1104" s="526"/>
      <c r="C1104" s="526"/>
      <c r="G1104" s="2">
        <f t="shared" si="21"/>
        <v>311.3</v>
      </c>
    </row>
    <row r="1105" spans="2:7">
      <c r="B1105" s="526"/>
      <c r="C1105" s="526"/>
      <c r="G1105" s="2">
        <f t="shared" si="21"/>
        <v>311.3</v>
      </c>
    </row>
    <row r="1106" spans="2:7">
      <c r="B1106" s="526"/>
      <c r="C1106" s="526"/>
      <c r="G1106" s="2">
        <f t="shared" si="21"/>
        <v>311.3</v>
      </c>
    </row>
    <row r="1107" spans="2:7">
      <c r="B1107" s="526"/>
      <c r="C1107" s="526"/>
      <c r="G1107" s="2">
        <f t="shared" si="21"/>
        <v>311.3</v>
      </c>
    </row>
    <row r="1108" spans="2:7">
      <c r="B1108" s="526"/>
      <c r="C1108" s="526"/>
      <c r="G1108" s="2">
        <f t="shared" si="21"/>
        <v>311.3</v>
      </c>
    </row>
    <row r="1109" spans="2:7">
      <c r="B1109" s="526"/>
      <c r="C1109" s="526"/>
      <c r="G1109" s="2">
        <f t="shared" si="21"/>
        <v>311.3</v>
      </c>
    </row>
    <row r="1110" spans="2:7">
      <c r="B1110" s="526"/>
      <c r="C1110" s="526"/>
      <c r="G1110" s="2">
        <f t="shared" si="21"/>
        <v>311.3</v>
      </c>
    </row>
    <row r="1111" spans="2:7">
      <c r="B1111" s="526"/>
      <c r="C1111" s="526"/>
      <c r="G1111" s="2">
        <f t="shared" si="21"/>
        <v>311.3</v>
      </c>
    </row>
    <row r="1112" spans="2:7">
      <c r="B1112" s="526"/>
      <c r="C1112" s="526"/>
      <c r="G1112" s="2">
        <f t="shared" si="21"/>
        <v>311.3</v>
      </c>
    </row>
    <row r="1113" spans="2:7">
      <c r="B1113" s="526"/>
      <c r="C1113" s="526"/>
      <c r="G1113" s="2">
        <f t="shared" si="21"/>
        <v>311.3</v>
      </c>
    </row>
    <row r="1114" spans="2:7">
      <c r="B1114" s="526"/>
      <c r="C1114" s="526"/>
      <c r="G1114" s="2">
        <f t="shared" si="21"/>
        <v>311.3</v>
      </c>
    </row>
    <row r="1115" spans="2:7">
      <c r="B1115" s="526"/>
      <c r="C1115" s="526"/>
      <c r="G1115" s="2">
        <f t="shared" si="21"/>
        <v>311.3</v>
      </c>
    </row>
    <row r="1116" spans="2:7">
      <c r="B1116" s="526"/>
      <c r="C1116" s="526"/>
      <c r="G1116" s="2">
        <f t="shared" si="21"/>
        <v>311.3</v>
      </c>
    </row>
    <row r="1117" spans="2:7">
      <c r="B1117" s="526"/>
      <c r="C1117" s="526"/>
      <c r="G1117" s="2">
        <f t="shared" si="21"/>
        <v>311.3</v>
      </c>
    </row>
    <row r="1118" spans="2:7">
      <c r="B1118" s="526"/>
      <c r="C1118" s="526"/>
      <c r="G1118" s="2">
        <f t="shared" si="21"/>
        <v>311.3</v>
      </c>
    </row>
    <row r="1119" spans="2:7">
      <c r="B1119" s="526"/>
      <c r="C1119" s="526"/>
      <c r="G1119" s="2">
        <f t="shared" ref="G1119:G1182" si="22">+G1118+E1119-F1119</f>
        <v>311.3</v>
      </c>
    </row>
    <row r="1120" spans="2:7">
      <c r="B1120" s="526"/>
      <c r="C1120" s="526"/>
      <c r="G1120" s="2">
        <f t="shared" si="22"/>
        <v>311.3</v>
      </c>
    </row>
    <row r="1121" spans="2:7">
      <c r="B1121" s="526"/>
      <c r="C1121" s="526"/>
      <c r="G1121" s="2">
        <f t="shared" si="22"/>
        <v>311.3</v>
      </c>
    </row>
    <row r="1122" spans="2:7">
      <c r="B1122" s="526"/>
      <c r="C1122" s="526"/>
      <c r="G1122" s="2">
        <f t="shared" si="22"/>
        <v>311.3</v>
      </c>
    </row>
    <row r="1123" spans="2:7">
      <c r="B1123" s="526"/>
      <c r="C1123" s="526"/>
      <c r="G1123" s="2">
        <f t="shared" si="22"/>
        <v>311.3</v>
      </c>
    </row>
    <row r="1124" spans="2:7">
      <c r="B1124" s="526"/>
      <c r="C1124" s="526"/>
      <c r="G1124" s="2">
        <f t="shared" si="22"/>
        <v>311.3</v>
      </c>
    </row>
    <row r="1125" spans="2:7">
      <c r="B1125" s="526"/>
      <c r="C1125" s="526"/>
      <c r="G1125" s="2">
        <f t="shared" si="22"/>
        <v>311.3</v>
      </c>
    </row>
    <row r="1126" spans="2:7">
      <c r="B1126" s="526"/>
      <c r="C1126" s="526"/>
      <c r="G1126" s="2">
        <f t="shared" si="22"/>
        <v>311.3</v>
      </c>
    </row>
    <row r="1127" spans="2:7">
      <c r="B1127" s="526"/>
      <c r="C1127" s="526"/>
      <c r="G1127" s="2">
        <f t="shared" si="22"/>
        <v>311.3</v>
      </c>
    </row>
    <row r="1128" spans="2:7">
      <c r="B1128" s="526"/>
      <c r="C1128" s="526"/>
      <c r="G1128" s="2">
        <f t="shared" si="22"/>
        <v>311.3</v>
      </c>
    </row>
    <row r="1129" spans="2:7">
      <c r="B1129" s="526"/>
      <c r="C1129" s="526"/>
      <c r="G1129" s="2">
        <f t="shared" si="22"/>
        <v>311.3</v>
      </c>
    </row>
    <row r="1130" spans="2:7">
      <c r="B1130" s="526"/>
      <c r="C1130" s="526"/>
      <c r="G1130" s="2">
        <f t="shared" si="22"/>
        <v>311.3</v>
      </c>
    </row>
    <row r="1131" spans="2:7">
      <c r="B1131" s="526"/>
      <c r="C1131" s="526"/>
      <c r="G1131" s="2">
        <f t="shared" si="22"/>
        <v>311.3</v>
      </c>
    </row>
    <row r="1132" spans="2:7">
      <c r="B1132" s="526"/>
      <c r="C1132" s="526"/>
      <c r="G1132" s="2">
        <f t="shared" si="22"/>
        <v>311.3</v>
      </c>
    </row>
    <row r="1133" spans="2:7">
      <c r="B1133" s="526"/>
      <c r="C1133" s="526"/>
      <c r="G1133" s="2">
        <f t="shared" si="22"/>
        <v>311.3</v>
      </c>
    </row>
    <row r="1134" spans="2:7">
      <c r="B1134" s="526"/>
      <c r="C1134" s="526"/>
      <c r="G1134" s="2">
        <f t="shared" si="22"/>
        <v>311.3</v>
      </c>
    </row>
    <row r="1135" spans="2:7">
      <c r="B1135" s="526"/>
      <c r="C1135" s="526"/>
      <c r="G1135" s="2">
        <f t="shared" si="22"/>
        <v>311.3</v>
      </c>
    </row>
    <row r="1136" spans="2:7">
      <c r="B1136" s="526"/>
      <c r="C1136" s="526"/>
      <c r="G1136" s="2">
        <f t="shared" si="22"/>
        <v>311.3</v>
      </c>
    </row>
    <row r="1137" spans="2:7">
      <c r="B1137" s="526"/>
      <c r="C1137" s="526"/>
      <c r="G1137" s="2">
        <f t="shared" si="22"/>
        <v>311.3</v>
      </c>
    </row>
    <row r="1138" spans="2:7">
      <c r="B1138" s="526"/>
      <c r="C1138" s="526"/>
      <c r="G1138" s="2">
        <f t="shared" si="22"/>
        <v>311.3</v>
      </c>
    </row>
    <row r="1139" spans="2:7">
      <c r="B1139" s="526"/>
      <c r="C1139" s="526"/>
      <c r="G1139" s="2">
        <f t="shared" si="22"/>
        <v>311.3</v>
      </c>
    </row>
    <row r="1140" spans="2:7">
      <c r="B1140" s="526"/>
      <c r="C1140" s="526"/>
      <c r="G1140" s="2">
        <f t="shared" si="22"/>
        <v>311.3</v>
      </c>
    </row>
    <row r="1141" spans="2:7">
      <c r="B1141" s="526"/>
      <c r="C1141" s="526"/>
      <c r="G1141" s="2">
        <f t="shared" si="22"/>
        <v>311.3</v>
      </c>
    </row>
    <row r="1142" spans="2:7">
      <c r="B1142" s="526"/>
      <c r="C1142" s="526"/>
      <c r="G1142" s="2">
        <f t="shared" si="22"/>
        <v>311.3</v>
      </c>
    </row>
    <row r="1143" spans="2:7">
      <c r="B1143" s="526"/>
      <c r="C1143" s="526"/>
      <c r="G1143" s="2">
        <f t="shared" si="22"/>
        <v>311.3</v>
      </c>
    </row>
    <row r="1144" spans="2:7">
      <c r="B1144" s="526"/>
      <c r="C1144" s="526"/>
      <c r="G1144" s="2">
        <f t="shared" si="22"/>
        <v>311.3</v>
      </c>
    </row>
    <row r="1145" spans="2:7">
      <c r="B1145" s="526"/>
      <c r="C1145" s="526"/>
      <c r="G1145" s="2">
        <f t="shared" si="22"/>
        <v>311.3</v>
      </c>
    </row>
    <row r="1146" spans="2:7">
      <c r="B1146" s="526"/>
      <c r="C1146" s="526"/>
      <c r="G1146" s="2">
        <f t="shared" si="22"/>
        <v>311.3</v>
      </c>
    </row>
    <row r="1147" spans="2:7">
      <c r="B1147" s="526"/>
      <c r="C1147" s="526"/>
      <c r="G1147" s="2">
        <f t="shared" si="22"/>
        <v>311.3</v>
      </c>
    </row>
    <row r="1148" spans="2:7">
      <c r="B1148" s="526"/>
      <c r="C1148" s="526"/>
      <c r="G1148" s="2">
        <f t="shared" si="22"/>
        <v>311.3</v>
      </c>
    </row>
    <row r="1149" spans="2:7">
      <c r="B1149" s="526"/>
      <c r="C1149" s="526"/>
      <c r="G1149" s="2">
        <f t="shared" si="22"/>
        <v>311.3</v>
      </c>
    </row>
    <row r="1150" spans="2:7">
      <c r="B1150" s="526"/>
      <c r="C1150" s="526"/>
      <c r="G1150" s="2">
        <f t="shared" si="22"/>
        <v>311.3</v>
      </c>
    </row>
    <row r="1151" spans="2:7">
      <c r="B1151" s="526"/>
      <c r="C1151" s="526"/>
      <c r="G1151" s="2">
        <f t="shared" si="22"/>
        <v>311.3</v>
      </c>
    </row>
    <row r="1152" spans="2:7">
      <c r="B1152" s="526"/>
      <c r="C1152" s="526"/>
      <c r="G1152" s="2">
        <f t="shared" si="22"/>
        <v>311.3</v>
      </c>
    </row>
    <row r="1153" spans="2:7">
      <c r="B1153" s="526"/>
      <c r="C1153" s="526"/>
      <c r="G1153" s="2">
        <f t="shared" si="22"/>
        <v>311.3</v>
      </c>
    </row>
    <row r="1154" spans="2:7">
      <c r="B1154" s="526"/>
      <c r="C1154" s="526"/>
      <c r="G1154" s="2">
        <f t="shared" si="22"/>
        <v>311.3</v>
      </c>
    </row>
    <row r="1155" spans="2:7">
      <c r="B1155" s="526"/>
      <c r="C1155" s="526"/>
      <c r="G1155" s="2">
        <f t="shared" si="22"/>
        <v>311.3</v>
      </c>
    </row>
    <row r="1156" spans="2:7">
      <c r="B1156" s="526"/>
      <c r="C1156" s="526"/>
      <c r="G1156" s="2">
        <f t="shared" si="22"/>
        <v>311.3</v>
      </c>
    </row>
    <row r="1157" spans="2:7">
      <c r="B1157" s="526"/>
      <c r="C1157" s="526"/>
      <c r="G1157" s="2">
        <f t="shared" si="22"/>
        <v>311.3</v>
      </c>
    </row>
    <row r="1158" spans="2:7">
      <c r="B1158" s="526"/>
      <c r="C1158" s="526"/>
      <c r="G1158" s="2">
        <f t="shared" si="22"/>
        <v>311.3</v>
      </c>
    </row>
    <row r="1159" spans="2:7">
      <c r="B1159" s="526"/>
      <c r="C1159" s="526"/>
      <c r="G1159" s="2">
        <f t="shared" si="22"/>
        <v>311.3</v>
      </c>
    </row>
    <row r="1160" spans="2:7">
      <c r="B1160" s="526"/>
      <c r="C1160" s="526"/>
      <c r="G1160" s="2">
        <f t="shared" si="22"/>
        <v>311.3</v>
      </c>
    </row>
    <row r="1161" spans="2:7">
      <c r="B1161" s="526"/>
      <c r="C1161" s="526"/>
      <c r="G1161" s="2">
        <f t="shared" si="22"/>
        <v>311.3</v>
      </c>
    </row>
    <row r="1162" spans="2:7">
      <c r="B1162" s="526"/>
      <c r="C1162" s="526"/>
      <c r="G1162" s="2">
        <f t="shared" si="22"/>
        <v>311.3</v>
      </c>
    </row>
    <row r="1163" spans="2:7">
      <c r="B1163" s="526"/>
      <c r="C1163" s="526"/>
      <c r="G1163" s="2">
        <f t="shared" si="22"/>
        <v>311.3</v>
      </c>
    </row>
    <row r="1164" spans="2:7">
      <c r="B1164" s="526"/>
      <c r="C1164" s="526"/>
      <c r="G1164" s="2">
        <f t="shared" si="22"/>
        <v>311.3</v>
      </c>
    </row>
    <row r="1165" spans="2:7">
      <c r="B1165" s="526"/>
      <c r="C1165" s="526"/>
      <c r="G1165" s="2">
        <f t="shared" si="22"/>
        <v>311.3</v>
      </c>
    </row>
    <row r="1166" spans="2:7">
      <c r="B1166" s="526"/>
      <c r="C1166" s="526"/>
      <c r="G1166" s="2">
        <f t="shared" si="22"/>
        <v>311.3</v>
      </c>
    </row>
    <row r="1167" spans="2:7">
      <c r="B1167" s="526"/>
      <c r="C1167" s="526"/>
      <c r="G1167" s="2">
        <f t="shared" si="22"/>
        <v>311.3</v>
      </c>
    </row>
    <row r="1168" spans="2:7">
      <c r="B1168" s="526"/>
      <c r="C1168" s="526"/>
      <c r="G1168" s="2">
        <f t="shared" si="22"/>
        <v>311.3</v>
      </c>
    </row>
    <row r="1169" spans="2:7">
      <c r="B1169" s="526"/>
      <c r="C1169" s="526"/>
      <c r="G1169" s="2">
        <f t="shared" si="22"/>
        <v>311.3</v>
      </c>
    </row>
    <row r="1170" spans="2:7">
      <c r="B1170" s="526"/>
      <c r="C1170" s="526"/>
      <c r="G1170" s="2">
        <f t="shared" si="22"/>
        <v>311.3</v>
      </c>
    </row>
    <row r="1171" spans="2:7">
      <c r="B1171" s="526"/>
      <c r="C1171" s="526"/>
      <c r="G1171" s="2">
        <f t="shared" si="22"/>
        <v>311.3</v>
      </c>
    </row>
    <row r="1172" spans="2:7">
      <c r="B1172" s="526"/>
      <c r="C1172" s="526"/>
      <c r="G1172" s="2">
        <f t="shared" si="22"/>
        <v>311.3</v>
      </c>
    </row>
    <row r="1173" spans="2:7">
      <c r="B1173" s="526"/>
      <c r="C1173" s="526"/>
      <c r="G1173" s="2">
        <f t="shared" si="22"/>
        <v>311.3</v>
      </c>
    </row>
    <row r="1174" spans="2:7">
      <c r="B1174" s="526"/>
      <c r="C1174" s="526"/>
      <c r="G1174" s="2">
        <f t="shared" si="22"/>
        <v>311.3</v>
      </c>
    </row>
    <row r="1175" spans="2:7">
      <c r="B1175" s="526"/>
      <c r="C1175" s="526"/>
      <c r="G1175" s="2">
        <f t="shared" si="22"/>
        <v>311.3</v>
      </c>
    </row>
    <row r="1176" spans="2:7">
      <c r="B1176" s="526"/>
      <c r="C1176" s="526"/>
      <c r="G1176" s="2">
        <f t="shared" si="22"/>
        <v>311.3</v>
      </c>
    </row>
    <row r="1177" spans="2:7">
      <c r="B1177" s="526"/>
      <c r="C1177" s="526"/>
      <c r="G1177" s="2">
        <f t="shared" si="22"/>
        <v>311.3</v>
      </c>
    </row>
    <row r="1178" spans="2:7">
      <c r="B1178" s="526"/>
      <c r="C1178" s="526"/>
      <c r="G1178" s="2">
        <f t="shared" si="22"/>
        <v>311.3</v>
      </c>
    </row>
    <row r="1179" spans="2:7">
      <c r="B1179" s="526"/>
      <c r="C1179" s="526"/>
      <c r="G1179" s="2">
        <f t="shared" si="22"/>
        <v>311.3</v>
      </c>
    </row>
    <row r="1180" spans="2:7">
      <c r="B1180" s="526"/>
      <c r="C1180" s="526"/>
      <c r="G1180" s="2">
        <f t="shared" si="22"/>
        <v>311.3</v>
      </c>
    </row>
    <row r="1181" spans="2:7">
      <c r="B1181" s="526"/>
      <c r="C1181" s="526"/>
      <c r="G1181" s="2">
        <f t="shared" si="22"/>
        <v>311.3</v>
      </c>
    </row>
    <row r="1182" spans="2:7">
      <c r="B1182" s="526"/>
      <c r="C1182" s="526"/>
      <c r="G1182" s="2">
        <f t="shared" si="22"/>
        <v>311.3</v>
      </c>
    </row>
    <row r="1183" spans="2:7">
      <c r="B1183" s="526"/>
      <c r="C1183" s="526"/>
      <c r="G1183" s="2">
        <f t="shared" ref="G1183:G1246" si="23">+G1182+E1183-F1183</f>
        <v>311.3</v>
      </c>
    </row>
    <row r="1184" spans="2:7">
      <c r="B1184" s="526"/>
      <c r="C1184" s="526"/>
      <c r="G1184" s="2">
        <f t="shared" si="23"/>
        <v>311.3</v>
      </c>
    </row>
    <row r="1185" spans="2:7">
      <c r="B1185" s="526"/>
      <c r="C1185" s="526"/>
      <c r="G1185" s="2">
        <f t="shared" si="23"/>
        <v>311.3</v>
      </c>
    </row>
    <row r="1186" spans="2:7">
      <c r="B1186" s="526"/>
      <c r="C1186" s="526"/>
      <c r="G1186" s="2">
        <f t="shared" si="23"/>
        <v>311.3</v>
      </c>
    </row>
    <row r="1187" spans="2:7">
      <c r="B1187" s="526"/>
      <c r="C1187" s="526"/>
      <c r="G1187" s="2">
        <f t="shared" si="23"/>
        <v>311.3</v>
      </c>
    </row>
    <row r="1188" spans="2:7">
      <c r="B1188" s="526"/>
      <c r="C1188" s="526"/>
      <c r="G1188" s="2">
        <f t="shared" si="23"/>
        <v>311.3</v>
      </c>
    </row>
    <row r="1189" spans="2:7">
      <c r="B1189" s="526"/>
      <c r="C1189" s="526"/>
      <c r="G1189" s="2">
        <f t="shared" si="23"/>
        <v>311.3</v>
      </c>
    </row>
    <row r="1190" spans="2:7">
      <c r="B1190" s="526"/>
      <c r="C1190" s="526"/>
      <c r="G1190" s="2">
        <f t="shared" si="23"/>
        <v>311.3</v>
      </c>
    </row>
    <row r="1191" spans="2:7">
      <c r="B1191" s="526"/>
      <c r="C1191" s="526"/>
      <c r="G1191" s="2">
        <f t="shared" si="23"/>
        <v>311.3</v>
      </c>
    </row>
    <row r="1192" spans="2:7">
      <c r="B1192" s="526"/>
      <c r="C1192" s="526"/>
      <c r="G1192" s="2">
        <f t="shared" si="23"/>
        <v>311.3</v>
      </c>
    </row>
    <row r="1193" spans="2:7">
      <c r="B1193" s="526"/>
      <c r="C1193" s="526"/>
      <c r="G1193" s="2">
        <f t="shared" si="23"/>
        <v>311.3</v>
      </c>
    </row>
    <row r="1194" spans="2:7">
      <c r="B1194" s="526"/>
      <c r="C1194" s="526"/>
      <c r="G1194" s="2">
        <f t="shared" si="23"/>
        <v>311.3</v>
      </c>
    </row>
    <row r="1195" spans="2:7">
      <c r="B1195" s="526"/>
      <c r="C1195" s="526"/>
      <c r="G1195" s="2">
        <f t="shared" si="23"/>
        <v>311.3</v>
      </c>
    </row>
    <row r="1196" spans="2:7">
      <c r="B1196" s="526"/>
      <c r="C1196" s="526"/>
      <c r="G1196" s="2">
        <f t="shared" si="23"/>
        <v>311.3</v>
      </c>
    </row>
    <row r="1197" spans="2:7">
      <c r="B1197" s="526"/>
      <c r="C1197" s="526"/>
      <c r="G1197" s="2">
        <f t="shared" si="23"/>
        <v>311.3</v>
      </c>
    </row>
    <row r="1198" spans="2:7">
      <c r="B1198" s="526"/>
      <c r="C1198" s="526"/>
      <c r="G1198" s="2">
        <f t="shared" si="23"/>
        <v>311.3</v>
      </c>
    </row>
    <row r="1199" spans="2:7">
      <c r="B1199" s="526"/>
      <c r="C1199" s="526"/>
      <c r="G1199" s="2">
        <f t="shared" si="23"/>
        <v>311.3</v>
      </c>
    </row>
    <row r="1200" spans="2:7">
      <c r="B1200" s="526"/>
      <c r="C1200" s="526"/>
      <c r="G1200" s="2">
        <f t="shared" si="23"/>
        <v>311.3</v>
      </c>
    </row>
    <row r="1201" spans="2:7">
      <c r="B1201" s="526"/>
      <c r="C1201" s="526"/>
      <c r="G1201" s="2">
        <f t="shared" si="23"/>
        <v>311.3</v>
      </c>
    </row>
    <row r="1202" spans="2:7">
      <c r="B1202" s="526"/>
      <c r="C1202" s="526"/>
      <c r="G1202" s="2">
        <f t="shared" si="23"/>
        <v>311.3</v>
      </c>
    </row>
    <row r="1203" spans="2:7">
      <c r="B1203" s="526"/>
      <c r="C1203" s="526"/>
      <c r="G1203" s="2">
        <f t="shared" si="23"/>
        <v>311.3</v>
      </c>
    </row>
    <row r="1204" spans="2:7">
      <c r="B1204" s="526"/>
      <c r="C1204" s="526"/>
      <c r="G1204" s="2">
        <f t="shared" si="23"/>
        <v>311.3</v>
      </c>
    </row>
    <row r="1205" spans="2:7">
      <c r="B1205" s="526"/>
      <c r="C1205" s="526"/>
      <c r="G1205" s="2">
        <f t="shared" si="23"/>
        <v>311.3</v>
      </c>
    </row>
    <row r="1206" spans="2:7">
      <c r="B1206" s="526"/>
      <c r="C1206" s="526"/>
      <c r="G1206" s="2">
        <f t="shared" si="23"/>
        <v>311.3</v>
      </c>
    </row>
    <row r="1207" spans="2:7">
      <c r="B1207" s="526"/>
      <c r="C1207" s="526"/>
      <c r="G1207" s="2">
        <f t="shared" si="23"/>
        <v>311.3</v>
      </c>
    </row>
    <row r="1208" spans="2:7">
      <c r="B1208" s="526"/>
      <c r="C1208" s="526"/>
      <c r="G1208" s="2">
        <f t="shared" si="23"/>
        <v>311.3</v>
      </c>
    </row>
    <row r="1209" spans="2:7">
      <c r="B1209" s="526"/>
      <c r="C1209" s="526"/>
      <c r="G1209" s="2">
        <f t="shared" si="23"/>
        <v>311.3</v>
      </c>
    </row>
    <row r="1210" spans="2:7">
      <c r="B1210" s="526"/>
      <c r="C1210" s="526"/>
      <c r="G1210" s="2">
        <f t="shared" si="23"/>
        <v>311.3</v>
      </c>
    </row>
    <row r="1211" spans="2:7">
      <c r="B1211" s="526"/>
      <c r="C1211" s="526"/>
      <c r="G1211" s="2">
        <f t="shared" si="23"/>
        <v>311.3</v>
      </c>
    </row>
    <row r="1212" spans="2:7">
      <c r="B1212" s="526"/>
      <c r="C1212" s="526"/>
      <c r="G1212" s="2">
        <f t="shared" si="23"/>
        <v>311.3</v>
      </c>
    </row>
    <row r="1213" spans="2:7">
      <c r="B1213" s="526"/>
      <c r="C1213" s="526"/>
      <c r="G1213" s="2">
        <f t="shared" si="23"/>
        <v>311.3</v>
      </c>
    </row>
    <row r="1214" spans="2:7">
      <c r="B1214" s="526"/>
      <c r="C1214" s="526"/>
      <c r="G1214" s="2">
        <f t="shared" si="23"/>
        <v>311.3</v>
      </c>
    </row>
    <row r="1215" spans="2:7">
      <c r="B1215" s="526"/>
      <c r="C1215" s="526"/>
      <c r="G1215" s="2">
        <f t="shared" si="23"/>
        <v>311.3</v>
      </c>
    </row>
    <row r="1216" spans="2:7">
      <c r="B1216" s="526"/>
      <c r="C1216" s="526"/>
      <c r="G1216" s="2">
        <f t="shared" si="23"/>
        <v>311.3</v>
      </c>
    </row>
    <row r="1217" spans="2:7">
      <c r="B1217" s="526"/>
      <c r="C1217" s="526"/>
      <c r="G1217" s="2">
        <f t="shared" si="23"/>
        <v>311.3</v>
      </c>
    </row>
    <row r="1218" spans="2:7">
      <c r="B1218" s="526"/>
      <c r="C1218" s="526"/>
      <c r="G1218" s="2">
        <f t="shared" si="23"/>
        <v>311.3</v>
      </c>
    </row>
    <row r="1219" spans="2:7">
      <c r="B1219" s="526"/>
      <c r="C1219" s="526"/>
      <c r="G1219" s="2">
        <f t="shared" si="23"/>
        <v>311.3</v>
      </c>
    </row>
    <row r="1220" spans="2:7">
      <c r="B1220" s="526"/>
      <c r="C1220" s="526"/>
      <c r="G1220" s="2">
        <f t="shared" si="23"/>
        <v>311.3</v>
      </c>
    </row>
    <row r="1221" spans="2:7">
      <c r="B1221" s="526"/>
      <c r="C1221" s="526"/>
      <c r="G1221" s="2">
        <f t="shared" si="23"/>
        <v>311.3</v>
      </c>
    </row>
    <row r="1222" spans="2:7">
      <c r="B1222" s="526"/>
      <c r="C1222" s="526"/>
      <c r="G1222" s="2">
        <f t="shared" si="23"/>
        <v>311.3</v>
      </c>
    </row>
    <row r="1223" spans="2:7">
      <c r="B1223" s="526"/>
      <c r="C1223" s="526"/>
      <c r="G1223" s="2">
        <f t="shared" si="23"/>
        <v>311.3</v>
      </c>
    </row>
    <row r="1224" spans="2:7">
      <c r="B1224" s="526"/>
      <c r="C1224" s="526"/>
      <c r="G1224" s="2">
        <f t="shared" si="23"/>
        <v>311.3</v>
      </c>
    </row>
    <row r="1225" spans="2:7">
      <c r="B1225" s="526"/>
      <c r="C1225" s="526"/>
      <c r="G1225" s="2">
        <f t="shared" si="23"/>
        <v>311.3</v>
      </c>
    </row>
    <row r="1226" spans="2:7">
      <c r="B1226" s="526"/>
      <c r="C1226" s="526"/>
      <c r="G1226" s="2">
        <f t="shared" si="23"/>
        <v>311.3</v>
      </c>
    </row>
    <row r="1227" spans="2:7">
      <c r="B1227" s="526"/>
      <c r="C1227" s="526"/>
      <c r="G1227" s="2">
        <f t="shared" si="23"/>
        <v>311.3</v>
      </c>
    </row>
    <row r="1228" spans="2:7">
      <c r="B1228" s="526"/>
      <c r="C1228" s="526"/>
      <c r="G1228" s="2">
        <f t="shared" si="23"/>
        <v>311.3</v>
      </c>
    </row>
    <row r="1229" spans="2:7">
      <c r="B1229" s="526"/>
      <c r="C1229" s="526"/>
      <c r="G1229" s="2">
        <f t="shared" si="23"/>
        <v>311.3</v>
      </c>
    </row>
    <row r="1230" spans="2:7">
      <c r="B1230" s="526"/>
      <c r="C1230" s="526"/>
      <c r="G1230" s="2">
        <f t="shared" si="23"/>
        <v>311.3</v>
      </c>
    </row>
    <row r="1231" spans="2:7">
      <c r="B1231" s="526"/>
      <c r="C1231" s="526"/>
      <c r="G1231" s="2">
        <f t="shared" si="23"/>
        <v>311.3</v>
      </c>
    </row>
    <row r="1232" spans="2:7">
      <c r="B1232" s="526"/>
      <c r="C1232" s="526"/>
      <c r="G1232" s="2">
        <f t="shared" si="23"/>
        <v>311.3</v>
      </c>
    </row>
    <row r="1233" spans="2:7">
      <c r="B1233" s="526"/>
      <c r="C1233" s="526"/>
      <c r="G1233" s="2">
        <f t="shared" si="23"/>
        <v>311.3</v>
      </c>
    </row>
    <row r="1234" spans="2:7">
      <c r="B1234" s="526"/>
      <c r="C1234" s="526"/>
      <c r="G1234" s="2">
        <f t="shared" si="23"/>
        <v>311.3</v>
      </c>
    </row>
    <row r="1235" spans="2:7">
      <c r="B1235" s="526"/>
      <c r="C1235" s="526"/>
      <c r="G1235" s="2">
        <f t="shared" si="23"/>
        <v>311.3</v>
      </c>
    </row>
    <row r="1236" spans="2:7">
      <c r="B1236" s="526"/>
      <c r="C1236" s="526"/>
      <c r="G1236" s="2">
        <f t="shared" si="23"/>
        <v>311.3</v>
      </c>
    </row>
    <row r="1237" spans="2:7">
      <c r="B1237" s="526"/>
      <c r="C1237" s="526"/>
      <c r="G1237" s="2">
        <f t="shared" si="23"/>
        <v>311.3</v>
      </c>
    </row>
    <row r="1238" spans="2:7">
      <c r="B1238" s="526"/>
      <c r="C1238" s="526"/>
      <c r="G1238" s="2">
        <f t="shared" si="23"/>
        <v>311.3</v>
      </c>
    </row>
    <row r="1239" spans="2:7">
      <c r="B1239" s="526"/>
      <c r="C1239" s="526"/>
      <c r="G1239" s="2">
        <f t="shared" si="23"/>
        <v>311.3</v>
      </c>
    </row>
    <row r="1240" spans="2:7">
      <c r="B1240" s="526"/>
      <c r="C1240" s="526"/>
      <c r="G1240" s="2">
        <f t="shared" si="23"/>
        <v>311.3</v>
      </c>
    </row>
    <row r="1241" spans="2:7">
      <c r="B1241" s="526"/>
      <c r="C1241" s="526"/>
      <c r="G1241" s="2">
        <f t="shared" si="23"/>
        <v>311.3</v>
      </c>
    </row>
    <row r="1242" spans="2:7">
      <c r="B1242" s="526"/>
      <c r="C1242" s="526"/>
      <c r="G1242" s="2">
        <f t="shared" si="23"/>
        <v>311.3</v>
      </c>
    </row>
    <row r="1243" spans="2:7">
      <c r="B1243" s="526"/>
      <c r="C1243" s="526"/>
      <c r="G1243" s="2">
        <f t="shared" si="23"/>
        <v>311.3</v>
      </c>
    </row>
    <row r="1244" spans="2:7">
      <c r="B1244" s="526"/>
      <c r="C1244" s="526"/>
      <c r="G1244" s="2">
        <f t="shared" si="23"/>
        <v>311.3</v>
      </c>
    </row>
    <row r="1245" spans="2:7">
      <c r="B1245" s="526"/>
      <c r="C1245" s="526"/>
      <c r="G1245" s="2">
        <f t="shared" si="23"/>
        <v>311.3</v>
      </c>
    </row>
    <row r="1246" spans="2:7">
      <c r="B1246" s="526"/>
      <c r="C1246" s="526"/>
      <c r="G1246" s="2">
        <f t="shared" si="23"/>
        <v>311.3</v>
      </c>
    </row>
    <row r="1247" spans="2:7">
      <c r="B1247" s="526"/>
      <c r="C1247" s="526"/>
      <c r="G1247" s="2">
        <f t="shared" ref="G1247:G1310" si="24">+G1246+E1247-F1247</f>
        <v>311.3</v>
      </c>
    </row>
    <row r="1248" spans="2:7">
      <c r="B1248" s="526"/>
      <c r="C1248" s="526"/>
      <c r="G1248" s="2">
        <f t="shared" si="24"/>
        <v>311.3</v>
      </c>
    </row>
    <row r="1249" spans="2:7">
      <c r="B1249" s="526"/>
      <c r="C1249" s="526"/>
      <c r="G1249" s="2">
        <f t="shared" si="24"/>
        <v>311.3</v>
      </c>
    </row>
    <row r="1250" spans="2:7">
      <c r="B1250" s="526"/>
      <c r="C1250" s="526"/>
      <c r="G1250" s="2">
        <f t="shared" si="24"/>
        <v>311.3</v>
      </c>
    </row>
    <row r="1251" spans="2:7">
      <c r="B1251" s="526"/>
      <c r="C1251" s="526"/>
      <c r="G1251" s="2">
        <f t="shared" si="24"/>
        <v>311.3</v>
      </c>
    </row>
    <row r="1252" spans="2:7">
      <c r="B1252" s="526"/>
      <c r="C1252" s="526"/>
      <c r="G1252" s="2">
        <f t="shared" si="24"/>
        <v>311.3</v>
      </c>
    </row>
    <row r="1253" spans="2:7">
      <c r="B1253" s="526"/>
      <c r="C1253" s="526"/>
      <c r="G1253" s="2">
        <f t="shared" si="24"/>
        <v>311.3</v>
      </c>
    </row>
    <row r="1254" spans="2:7">
      <c r="B1254" s="526"/>
      <c r="C1254" s="526"/>
      <c r="G1254" s="2">
        <f t="shared" si="24"/>
        <v>311.3</v>
      </c>
    </row>
    <row r="1255" spans="2:7">
      <c r="B1255" s="526"/>
      <c r="C1255" s="526"/>
      <c r="G1255" s="2">
        <f t="shared" si="24"/>
        <v>311.3</v>
      </c>
    </row>
    <row r="1256" spans="2:7">
      <c r="B1256" s="526"/>
      <c r="C1256" s="526"/>
      <c r="G1256" s="2">
        <f t="shared" si="24"/>
        <v>311.3</v>
      </c>
    </row>
    <row r="1257" spans="2:7">
      <c r="B1257" s="526"/>
      <c r="C1257" s="526"/>
      <c r="G1257" s="2">
        <f t="shared" si="24"/>
        <v>311.3</v>
      </c>
    </row>
    <row r="1258" spans="2:7">
      <c r="B1258" s="526"/>
      <c r="C1258" s="526"/>
      <c r="G1258" s="2">
        <f t="shared" si="24"/>
        <v>311.3</v>
      </c>
    </row>
    <row r="1259" spans="2:7">
      <c r="B1259" s="526"/>
      <c r="C1259" s="526"/>
      <c r="G1259" s="2">
        <f t="shared" si="24"/>
        <v>311.3</v>
      </c>
    </row>
    <row r="1260" spans="2:7">
      <c r="B1260" s="526"/>
      <c r="C1260" s="526"/>
      <c r="G1260" s="2">
        <f t="shared" si="24"/>
        <v>311.3</v>
      </c>
    </row>
    <row r="1261" spans="2:7">
      <c r="B1261" s="526"/>
      <c r="C1261" s="526"/>
      <c r="G1261" s="2">
        <f t="shared" si="24"/>
        <v>311.3</v>
      </c>
    </row>
    <row r="1262" spans="2:7">
      <c r="B1262" s="526"/>
      <c r="C1262" s="526"/>
      <c r="G1262" s="2">
        <f t="shared" si="24"/>
        <v>311.3</v>
      </c>
    </row>
    <row r="1263" spans="2:7">
      <c r="B1263" s="526"/>
      <c r="C1263" s="526"/>
      <c r="G1263" s="2">
        <f t="shared" si="24"/>
        <v>311.3</v>
      </c>
    </row>
    <row r="1264" spans="2:7">
      <c r="B1264" s="526"/>
      <c r="C1264" s="526"/>
      <c r="G1264" s="2">
        <f t="shared" si="24"/>
        <v>311.3</v>
      </c>
    </row>
    <row r="1265" spans="2:7">
      <c r="B1265" s="526"/>
      <c r="C1265" s="526"/>
      <c r="G1265" s="2">
        <f t="shared" si="24"/>
        <v>311.3</v>
      </c>
    </row>
    <row r="1266" spans="2:7">
      <c r="B1266" s="526"/>
      <c r="C1266" s="526"/>
      <c r="G1266" s="2">
        <f t="shared" si="24"/>
        <v>311.3</v>
      </c>
    </row>
    <row r="1267" spans="2:7">
      <c r="B1267" s="526"/>
      <c r="C1267" s="526"/>
      <c r="G1267" s="2">
        <f t="shared" si="24"/>
        <v>311.3</v>
      </c>
    </row>
    <row r="1268" spans="2:7">
      <c r="B1268" s="526"/>
      <c r="C1268" s="526"/>
      <c r="G1268" s="2">
        <f t="shared" si="24"/>
        <v>311.3</v>
      </c>
    </row>
    <row r="1269" spans="2:7">
      <c r="B1269" s="526"/>
      <c r="C1269" s="526"/>
      <c r="G1269" s="2">
        <f t="shared" si="24"/>
        <v>311.3</v>
      </c>
    </row>
    <row r="1270" spans="2:7">
      <c r="B1270" s="526"/>
      <c r="C1270" s="526"/>
      <c r="G1270" s="2">
        <f t="shared" si="24"/>
        <v>311.3</v>
      </c>
    </row>
    <row r="1271" spans="2:7">
      <c r="B1271" s="526"/>
      <c r="C1271" s="526"/>
      <c r="G1271" s="2">
        <f t="shared" si="24"/>
        <v>311.3</v>
      </c>
    </row>
    <row r="1272" spans="2:7">
      <c r="B1272" s="526"/>
      <c r="C1272" s="526"/>
      <c r="G1272" s="2">
        <f t="shared" si="24"/>
        <v>311.3</v>
      </c>
    </row>
    <row r="1273" spans="2:7">
      <c r="B1273" s="526"/>
      <c r="C1273" s="526"/>
      <c r="G1273" s="2">
        <f t="shared" si="24"/>
        <v>311.3</v>
      </c>
    </row>
    <row r="1274" spans="2:7">
      <c r="B1274" s="526"/>
      <c r="C1274" s="526"/>
      <c r="G1274" s="2">
        <f t="shared" si="24"/>
        <v>311.3</v>
      </c>
    </row>
    <row r="1275" spans="2:7">
      <c r="B1275" s="526"/>
      <c r="C1275" s="526"/>
      <c r="G1275" s="2">
        <f t="shared" si="24"/>
        <v>311.3</v>
      </c>
    </row>
    <row r="1276" spans="2:7">
      <c r="B1276" s="526"/>
      <c r="C1276" s="526"/>
      <c r="G1276" s="2">
        <f t="shared" si="24"/>
        <v>311.3</v>
      </c>
    </row>
    <row r="1277" spans="2:7">
      <c r="B1277" s="526"/>
      <c r="C1277" s="526"/>
      <c r="G1277" s="2">
        <f t="shared" si="24"/>
        <v>311.3</v>
      </c>
    </row>
    <row r="1278" spans="2:7">
      <c r="B1278" s="526"/>
      <c r="C1278" s="526"/>
      <c r="G1278" s="2">
        <f t="shared" si="24"/>
        <v>311.3</v>
      </c>
    </row>
    <row r="1279" spans="2:7">
      <c r="B1279" s="526"/>
      <c r="C1279" s="526"/>
      <c r="G1279" s="2">
        <f t="shared" si="24"/>
        <v>311.3</v>
      </c>
    </row>
    <row r="1280" spans="2:7">
      <c r="B1280" s="526"/>
      <c r="C1280" s="526"/>
      <c r="G1280" s="2">
        <f t="shared" si="24"/>
        <v>311.3</v>
      </c>
    </row>
    <row r="1281" spans="2:7">
      <c r="B1281" s="526"/>
      <c r="C1281" s="526"/>
      <c r="G1281" s="2">
        <f t="shared" si="24"/>
        <v>311.3</v>
      </c>
    </row>
    <row r="1282" spans="2:7">
      <c r="B1282" s="526"/>
      <c r="C1282" s="526"/>
      <c r="G1282" s="2">
        <f t="shared" si="24"/>
        <v>311.3</v>
      </c>
    </row>
    <row r="1283" spans="2:7">
      <c r="B1283" s="526"/>
      <c r="C1283" s="526"/>
      <c r="G1283" s="2">
        <f t="shared" si="24"/>
        <v>311.3</v>
      </c>
    </row>
    <row r="1284" spans="2:7">
      <c r="B1284" s="526"/>
      <c r="C1284" s="526"/>
      <c r="G1284" s="2">
        <f t="shared" si="24"/>
        <v>311.3</v>
      </c>
    </row>
    <row r="1285" spans="2:7">
      <c r="B1285" s="526"/>
      <c r="C1285" s="526"/>
      <c r="G1285" s="2">
        <f t="shared" si="24"/>
        <v>311.3</v>
      </c>
    </row>
    <row r="1286" spans="2:7">
      <c r="B1286" s="526"/>
      <c r="C1286" s="526"/>
      <c r="G1286" s="2">
        <f t="shared" si="24"/>
        <v>311.3</v>
      </c>
    </row>
    <row r="1287" spans="2:7">
      <c r="B1287" s="526"/>
      <c r="C1287" s="526"/>
      <c r="G1287" s="2">
        <f t="shared" si="24"/>
        <v>311.3</v>
      </c>
    </row>
    <row r="1288" spans="2:7">
      <c r="B1288" s="526"/>
      <c r="C1288" s="526"/>
      <c r="G1288" s="2">
        <f t="shared" si="24"/>
        <v>311.3</v>
      </c>
    </row>
    <row r="1289" spans="2:7">
      <c r="B1289" s="526"/>
      <c r="C1289" s="526"/>
      <c r="G1289" s="2">
        <f t="shared" si="24"/>
        <v>311.3</v>
      </c>
    </row>
    <row r="1290" spans="2:7">
      <c r="B1290" s="526"/>
      <c r="C1290" s="526"/>
      <c r="G1290" s="2">
        <f t="shared" si="24"/>
        <v>311.3</v>
      </c>
    </row>
    <row r="1291" spans="2:7">
      <c r="B1291" s="526"/>
      <c r="C1291" s="526"/>
      <c r="G1291" s="2">
        <f t="shared" si="24"/>
        <v>311.3</v>
      </c>
    </row>
    <row r="1292" spans="2:7">
      <c r="B1292" s="526"/>
      <c r="C1292" s="526"/>
      <c r="G1292" s="2">
        <f t="shared" si="24"/>
        <v>311.3</v>
      </c>
    </row>
    <row r="1293" spans="2:7">
      <c r="B1293" s="526"/>
      <c r="C1293" s="526"/>
      <c r="G1293" s="2">
        <f t="shared" si="24"/>
        <v>311.3</v>
      </c>
    </row>
    <row r="1294" spans="2:7">
      <c r="B1294" s="526"/>
      <c r="C1294" s="526"/>
      <c r="G1294" s="2">
        <f t="shared" si="24"/>
        <v>311.3</v>
      </c>
    </row>
    <row r="1295" spans="2:7">
      <c r="B1295" s="526"/>
      <c r="C1295" s="526"/>
      <c r="G1295" s="2">
        <f t="shared" si="24"/>
        <v>311.3</v>
      </c>
    </row>
    <row r="1296" spans="2:7">
      <c r="B1296" s="526"/>
      <c r="C1296" s="526"/>
      <c r="G1296" s="2">
        <f t="shared" si="24"/>
        <v>311.3</v>
      </c>
    </row>
    <row r="1297" spans="2:7">
      <c r="B1297" s="526"/>
      <c r="C1297" s="526"/>
      <c r="G1297" s="2">
        <f t="shared" si="24"/>
        <v>311.3</v>
      </c>
    </row>
    <row r="1298" spans="2:7">
      <c r="B1298" s="526"/>
      <c r="C1298" s="526"/>
      <c r="G1298" s="2">
        <f t="shared" si="24"/>
        <v>311.3</v>
      </c>
    </row>
    <row r="1299" spans="2:7">
      <c r="B1299" s="526"/>
      <c r="C1299" s="526"/>
      <c r="G1299" s="2">
        <f t="shared" si="24"/>
        <v>311.3</v>
      </c>
    </row>
    <row r="1300" spans="2:7">
      <c r="B1300" s="526"/>
      <c r="C1300" s="526"/>
      <c r="G1300" s="2">
        <f t="shared" si="24"/>
        <v>311.3</v>
      </c>
    </row>
    <row r="1301" spans="2:7">
      <c r="B1301" s="526"/>
      <c r="C1301" s="526"/>
      <c r="G1301" s="2">
        <f t="shared" si="24"/>
        <v>311.3</v>
      </c>
    </row>
    <row r="1302" spans="2:7">
      <c r="B1302" s="526"/>
      <c r="C1302" s="526"/>
      <c r="G1302" s="2">
        <f t="shared" si="24"/>
        <v>311.3</v>
      </c>
    </row>
    <row r="1303" spans="2:7">
      <c r="B1303" s="526"/>
      <c r="C1303" s="526"/>
      <c r="G1303" s="2">
        <f t="shared" si="24"/>
        <v>311.3</v>
      </c>
    </row>
    <row r="1304" spans="2:7">
      <c r="B1304" s="526"/>
      <c r="C1304" s="526"/>
      <c r="G1304" s="2">
        <f t="shared" si="24"/>
        <v>311.3</v>
      </c>
    </row>
    <row r="1305" spans="2:7">
      <c r="B1305" s="526"/>
      <c r="C1305" s="526"/>
      <c r="G1305" s="2">
        <f t="shared" si="24"/>
        <v>311.3</v>
      </c>
    </row>
    <row r="1306" spans="2:7">
      <c r="B1306" s="526"/>
      <c r="C1306" s="526"/>
      <c r="G1306" s="2">
        <f t="shared" si="24"/>
        <v>311.3</v>
      </c>
    </row>
    <row r="1307" spans="2:7">
      <c r="B1307" s="526"/>
      <c r="C1307" s="526"/>
      <c r="G1307" s="2">
        <f t="shared" si="24"/>
        <v>311.3</v>
      </c>
    </row>
    <row r="1308" spans="2:7">
      <c r="B1308" s="526"/>
      <c r="C1308" s="526"/>
      <c r="G1308" s="2">
        <f t="shared" si="24"/>
        <v>311.3</v>
      </c>
    </row>
    <row r="1309" spans="2:7">
      <c r="B1309" s="526"/>
      <c r="C1309" s="526"/>
      <c r="G1309" s="2">
        <f t="shared" si="24"/>
        <v>311.3</v>
      </c>
    </row>
    <row r="1310" spans="2:7">
      <c r="B1310" s="526"/>
      <c r="C1310" s="526"/>
      <c r="G1310" s="2">
        <f t="shared" si="24"/>
        <v>311.3</v>
      </c>
    </row>
    <row r="1311" spans="2:7">
      <c r="B1311" s="526"/>
      <c r="C1311" s="526"/>
      <c r="G1311" s="2">
        <f t="shared" ref="G1311:G1322" si="25">+G1310+E1311-F1311</f>
        <v>311.3</v>
      </c>
    </row>
    <row r="1312" spans="2:7">
      <c r="B1312" s="526"/>
      <c r="C1312" s="526"/>
      <c r="G1312" s="2">
        <f t="shared" si="25"/>
        <v>311.3</v>
      </c>
    </row>
    <row r="1313" spans="2:7">
      <c r="B1313" s="526"/>
      <c r="C1313" s="526"/>
      <c r="G1313" s="2">
        <f t="shared" si="25"/>
        <v>311.3</v>
      </c>
    </row>
    <row r="1314" spans="2:7">
      <c r="B1314" s="526"/>
      <c r="C1314" s="526"/>
      <c r="G1314" s="2">
        <f t="shared" si="25"/>
        <v>311.3</v>
      </c>
    </row>
    <row r="1315" spans="2:7">
      <c r="B1315" s="526"/>
      <c r="C1315" s="526"/>
      <c r="G1315" s="2">
        <f t="shared" si="25"/>
        <v>311.3</v>
      </c>
    </row>
    <row r="1316" spans="2:7">
      <c r="B1316" s="526"/>
      <c r="C1316" s="526"/>
      <c r="G1316" s="2">
        <f t="shared" si="25"/>
        <v>311.3</v>
      </c>
    </row>
    <row r="1317" spans="2:7">
      <c r="B1317" s="526"/>
      <c r="C1317" s="526"/>
      <c r="G1317" s="2">
        <f t="shared" si="25"/>
        <v>311.3</v>
      </c>
    </row>
    <row r="1318" spans="2:7">
      <c r="B1318" s="526"/>
      <c r="C1318" s="526"/>
      <c r="G1318" s="2">
        <f t="shared" si="25"/>
        <v>311.3</v>
      </c>
    </row>
    <row r="1319" spans="2:7">
      <c r="B1319" s="526"/>
      <c r="C1319" s="526"/>
      <c r="G1319" s="2">
        <f t="shared" si="25"/>
        <v>311.3</v>
      </c>
    </row>
    <row r="1320" spans="2:7">
      <c r="B1320" s="526"/>
      <c r="C1320" s="526"/>
      <c r="G1320" s="2">
        <f t="shared" si="25"/>
        <v>311.3</v>
      </c>
    </row>
    <row r="1321" spans="2:7">
      <c r="B1321" s="526"/>
      <c r="C1321" s="526"/>
      <c r="G1321" s="2">
        <f t="shared" si="25"/>
        <v>311.3</v>
      </c>
    </row>
    <row r="1322" spans="2:7">
      <c r="B1322" s="526"/>
      <c r="C1322" s="526"/>
      <c r="G1322" s="2">
        <f t="shared" si="25"/>
        <v>311.3</v>
      </c>
    </row>
  </sheetData>
  <autoFilter ref="A4:G361" xr:uid="{00000000-0009-0000-0000-00000D000000}"/>
  <mergeCells count="6">
    <mergeCell ref="I901:K901"/>
    <mergeCell ref="B2:G2"/>
    <mergeCell ref="H386:L389"/>
    <mergeCell ref="I484:K484"/>
    <mergeCell ref="J885:L885"/>
    <mergeCell ref="J890:L890"/>
  </mergeCells>
  <conditionalFormatting sqref="E568:E569">
    <cfRule type="top10" dxfId="1" priority="2" percent="1" rank="10"/>
  </conditionalFormatting>
  <conditionalFormatting sqref="F574:F575">
    <cfRule type="top10" dxfId="0" priority="1" percent="1" rank="10"/>
  </conditionalFormatting>
  <pageMargins left="0" right="0"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N1319"/>
  <sheetViews>
    <sheetView topLeftCell="A959" zoomScaleNormal="100" workbookViewId="0">
      <selection activeCell="F975" sqref="F975"/>
    </sheetView>
  </sheetViews>
  <sheetFormatPr defaultColWidth="11.42578125" defaultRowHeight="15"/>
  <cols>
    <col min="1" max="1" width="11.7109375" style="86" bestFit="1" customWidth="1"/>
    <col min="2" max="2" width="18.140625" style="9" customWidth="1"/>
    <col min="3" max="3" width="14.7109375" style="9" customWidth="1"/>
    <col min="4" max="4" width="51.5703125" bestFit="1" customWidth="1"/>
    <col min="5" max="5" width="11.42578125" style="8"/>
    <col min="6" max="6" width="11.42578125" style="2"/>
    <col min="7" max="7" width="12.85546875" customWidth="1"/>
    <col min="8" max="8" width="13.7109375" bestFit="1" customWidth="1"/>
    <col min="9" max="9" width="10.7109375" style="476" customWidth="1"/>
    <col min="10" max="10" width="23" bestFit="1" customWidth="1"/>
    <col min="11" max="11" width="19.5703125" customWidth="1"/>
    <col min="12" max="12" width="11.42578125" style="26"/>
  </cols>
  <sheetData>
    <row r="2" spans="1:7">
      <c r="B2" s="542" t="s">
        <v>304</v>
      </c>
      <c r="C2" s="542"/>
      <c r="D2" s="542"/>
      <c r="E2" s="542"/>
      <c r="F2" s="542"/>
      <c r="G2" s="542"/>
    </row>
    <row r="4" spans="1:7" ht="30">
      <c r="A4" s="86" t="s">
        <v>1</v>
      </c>
      <c r="B4" s="528" t="s">
        <v>2</v>
      </c>
      <c r="C4" s="528" t="s">
        <v>3</v>
      </c>
      <c r="D4" s="528" t="s">
        <v>4</v>
      </c>
      <c r="E4" s="13" t="s">
        <v>5</v>
      </c>
      <c r="F4" s="13" t="s">
        <v>6</v>
      </c>
      <c r="G4" s="13" t="s">
        <v>7</v>
      </c>
    </row>
    <row r="5" spans="1:7">
      <c r="A5" s="86">
        <v>42736</v>
      </c>
      <c r="B5" s="525" t="s">
        <v>8</v>
      </c>
      <c r="C5" s="526"/>
      <c r="G5" s="2">
        <v>763.6</v>
      </c>
    </row>
    <row r="6" spans="1:7">
      <c r="A6" s="86">
        <v>42739</v>
      </c>
      <c r="B6" s="526">
        <v>12065</v>
      </c>
      <c r="C6" s="526" t="s">
        <v>9</v>
      </c>
      <c r="F6" s="2">
        <v>496.5</v>
      </c>
      <c r="G6" s="2">
        <f t="shared" ref="G6:G93" si="0">+G5+E6-F6</f>
        <v>267.10000000000002</v>
      </c>
    </row>
    <row r="7" spans="1:7">
      <c r="A7" s="86">
        <v>42739</v>
      </c>
      <c r="B7" s="526">
        <v>12066</v>
      </c>
      <c r="C7" s="526" t="s">
        <v>9</v>
      </c>
      <c r="F7" s="2">
        <v>9</v>
      </c>
      <c r="G7" s="2">
        <f t="shared" si="0"/>
        <v>258.10000000000002</v>
      </c>
    </row>
    <row r="8" spans="1:7">
      <c r="A8" s="86">
        <v>42910</v>
      </c>
      <c r="B8" s="526">
        <v>13149</v>
      </c>
      <c r="C8" s="526" t="s">
        <v>9</v>
      </c>
      <c r="F8" s="2">
        <v>171.1</v>
      </c>
      <c r="G8" s="2">
        <f t="shared" si="0"/>
        <v>87.000000000000028</v>
      </c>
    </row>
    <row r="9" spans="1:7">
      <c r="A9" s="86">
        <v>42912</v>
      </c>
      <c r="B9" s="526">
        <v>13153</v>
      </c>
      <c r="C9" s="526" t="s">
        <v>9</v>
      </c>
      <c r="F9" s="2">
        <v>3</v>
      </c>
      <c r="G9" s="2">
        <f t="shared" si="0"/>
        <v>84.000000000000028</v>
      </c>
    </row>
    <row r="10" spans="1:7">
      <c r="A10" s="86">
        <v>43368</v>
      </c>
      <c r="B10" s="526">
        <v>16248</v>
      </c>
      <c r="C10" s="526" t="s">
        <v>9</v>
      </c>
      <c r="F10" s="2">
        <v>59</v>
      </c>
      <c r="G10" s="2">
        <f t="shared" si="0"/>
        <v>25.000000000000028</v>
      </c>
    </row>
    <row r="11" spans="1:7">
      <c r="B11" s="526"/>
      <c r="C11" s="526"/>
      <c r="F11" s="2">
        <v>25</v>
      </c>
      <c r="G11" s="2">
        <f t="shared" si="0"/>
        <v>2.8421709430404007E-14</v>
      </c>
    </row>
    <row r="12" spans="1:7">
      <c r="A12" s="86">
        <v>42766</v>
      </c>
      <c r="B12" s="525" t="s">
        <v>14</v>
      </c>
      <c r="C12" s="525" t="s">
        <v>15</v>
      </c>
      <c r="D12" t="s">
        <v>16</v>
      </c>
      <c r="E12" s="2">
        <v>163</v>
      </c>
      <c r="G12" s="2">
        <f t="shared" si="0"/>
        <v>163.00000000000003</v>
      </c>
    </row>
    <row r="13" spans="1:7">
      <c r="B13" s="526"/>
      <c r="C13" s="526"/>
      <c r="D13" t="s">
        <v>17</v>
      </c>
      <c r="E13" s="2">
        <v>2</v>
      </c>
      <c r="G13" s="2">
        <f t="shared" si="0"/>
        <v>165.00000000000003</v>
      </c>
    </row>
    <row r="14" spans="1:7">
      <c r="B14" s="526"/>
      <c r="C14" s="526"/>
      <c r="D14" t="s">
        <v>18</v>
      </c>
      <c r="E14" s="2">
        <v>60</v>
      </c>
      <c r="G14" s="2">
        <f t="shared" si="0"/>
        <v>225.00000000000003</v>
      </c>
    </row>
    <row r="15" spans="1:7">
      <c r="B15" s="526"/>
      <c r="C15" s="526"/>
      <c r="D15" t="s">
        <v>19</v>
      </c>
      <c r="E15" s="2">
        <v>2</v>
      </c>
      <c r="G15" s="2">
        <f t="shared" si="0"/>
        <v>227.00000000000003</v>
      </c>
    </row>
    <row r="16" spans="1:7">
      <c r="A16" s="86">
        <v>42875</v>
      </c>
      <c r="B16" s="526">
        <v>12785</v>
      </c>
      <c r="C16" s="526" t="s">
        <v>15</v>
      </c>
      <c r="D16" t="s">
        <v>18</v>
      </c>
      <c r="E16" s="2"/>
      <c r="F16" s="2">
        <v>60</v>
      </c>
      <c r="G16" s="2">
        <f t="shared" si="0"/>
        <v>167.00000000000003</v>
      </c>
    </row>
    <row r="17" spans="1:7">
      <c r="A17" s="86">
        <v>42875</v>
      </c>
      <c r="B17" s="526">
        <v>12785</v>
      </c>
      <c r="C17" s="526" t="s">
        <v>15</v>
      </c>
      <c r="D17" t="s">
        <v>19</v>
      </c>
      <c r="E17" s="2"/>
      <c r="F17" s="2">
        <v>2</v>
      </c>
      <c r="G17" s="2">
        <f t="shared" si="0"/>
        <v>165.00000000000003</v>
      </c>
    </row>
    <row r="18" spans="1:7">
      <c r="A18" s="86">
        <v>42910</v>
      </c>
      <c r="B18" s="526">
        <v>13149</v>
      </c>
      <c r="C18" s="526" t="s">
        <v>15</v>
      </c>
      <c r="D18" t="s">
        <v>16</v>
      </c>
      <c r="E18" s="2"/>
      <c r="F18" s="2">
        <v>163</v>
      </c>
      <c r="G18" s="2">
        <f t="shared" si="0"/>
        <v>2.0000000000000284</v>
      </c>
    </row>
    <row r="19" spans="1:7">
      <c r="A19" s="86">
        <v>42912</v>
      </c>
      <c r="B19" s="526">
        <v>13153</v>
      </c>
      <c r="C19" s="526" t="s">
        <v>15</v>
      </c>
      <c r="D19" t="s">
        <v>17</v>
      </c>
      <c r="E19" s="2"/>
      <c r="F19" s="2">
        <v>2</v>
      </c>
      <c r="G19" s="2">
        <f t="shared" si="0"/>
        <v>2.8421709430404007E-14</v>
      </c>
    </row>
    <row r="20" spans="1:7">
      <c r="A20" s="86">
        <v>42794</v>
      </c>
      <c r="B20" s="525" t="s">
        <v>14</v>
      </c>
      <c r="C20" s="525" t="s">
        <v>20</v>
      </c>
      <c r="D20" t="s">
        <v>16</v>
      </c>
      <c r="E20" s="2">
        <v>167</v>
      </c>
      <c r="G20" s="2">
        <f t="shared" si="0"/>
        <v>167.00000000000003</v>
      </c>
    </row>
    <row r="21" spans="1:7">
      <c r="B21" s="526"/>
      <c r="C21" s="526"/>
      <c r="D21" t="s">
        <v>17</v>
      </c>
      <c r="E21" s="2">
        <v>2</v>
      </c>
      <c r="G21" s="2">
        <f t="shared" si="0"/>
        <v>169.00000000000003</v>
      </c>
    </row>
    <row r="22" spans="1:7">
      <c r="B22" s="526"/>
      <c r="C22" s="526"/>
      <c r="D22" t="s">
        <v>18</v>
      </c>
      <c r="E22" s="2">
        <v>56</v>
      </c>
      <c r="G22" s="2">
        <f t="shared" si="0"/>
        <v>225.00000000000003</v>
      </c>
    </row>
    <row r="23" spans="1:7">
      <c r="B23" s="526"/>
      <c r="C23" s="526"/>
      <c r="D23" t="s">
        <v>19</v>
      </c>
      <c r="E23" s="2">
        <v>2</v>
      </c>
      <c r="G23" s="2">
        <f t="shared" si="0"/>
        <v>227.00000000000003</v>
      </c>
    </row>
    <row r="24" spans="1:7">
      <c r="B24" s="526"/>
      <c r="C24" s="526"/>
      <c r="D24" t="s">
        <v>21</v>
      </c>
      <c r="E24" s="2">
        <v>85</v>
      </c>
      <c r="G24" s="2">
        <f t="shared" si="0"/>
        <v>312</v>
      </c>
    </row>
    <row r="25" spans="1:7">
      <c r="A25" s="86">
        <v>42875</v>
      </c>
      <c r="B25" s="526">
        <v>12785</v>
      </c>
      <c r="C25" s="526" t="s">
        <v>20</v>
      </c>
      <c r="D25" t="s">
        <v>18</v>
      </c>
      <c r="E25" s="2"/>
      <c r="F25" s="2">
        <v>56</v>
      </c>
      <c r="G25" s="2">
        <f t="shared" si="0"/>
        <v>256</v>
      </c>
    </row>
    <row r="26" spans="1:7">
      <c r="A26" s="86">
        <v>42875</v>
      </c>
      <c r="B26" s="526">
        <v>12785</v>
      </c>
      <c r="C26" s="526" t="s">
        <v>20</v>
      </c>
      <c r="D26" t="s">
        <v>19</v>
      </c>
      <c r="E26" s="2"/>
      <c r="F26" s="2">
        <v>2</v>
      </c>
      <c r="G26" s="2">
        <f t="shared" si="0"/>
        <v>254</v>
      </c>
    </row>
    <row r="27" spans="1:7">
      <c r="A27" s="86">
        <v>42910</v>
      </c>
      <c r="B27" s="526">
        <v>13149</v>
      </c>
      <c r="C27" s="526" t="s">
        <v>20</v>
      </c>
      <c r="D27" t="s">
        <v>16</v>
      </c>
      <c r="E27" s="2"/>
      <c r="F27" s="2">
        <v>167</v>
      </c>
      <c r="G27" s="2">
        <f t="shared" si="0"/>
        <v>87</v>
      </c>
    </row>
    <row r="28" spans="1:7">
      <c r="A28" s="86">
        <v>42912</v>
      </c>
      <c r="B28" s="526">
        <v>13153</v>
      </c>
      <c r="C28" s="526" t="s">
        <v>20</v>
      </c>
      <c r="D28" t="s">
        <v>17</v>
      </c>
      <c r="E28" s="2"/>
      <c r="F28" s="2">
        <v>2</v>
      </c>
      <c r="G28" s="2">
        <f t="shared" si="0"/>
        <v>85</v>
      </c>
    </row>
    <row r="29" spans="1:7">
      <c r="A29" s="86">
        <v>43067</v>
      </c>
      <c r="B29" s="526" t="s">
        <v>12</v>
      </c>
      <c r="C29" s="526" t="s">
        <v>20</v>
      </c>
      <c r="D29" t="s">
        <v>21</v>
      </c>
      <c r="E29" s="2"/>
      <c r="F29" s="2">
        <v>85</v>
      </c>
      <c r="G29" s="2">
        <f t="shared" si="0"/>
        <v>0</v>
      </c>
    </row>
    <row r="30" spans="1:7">
      <c r="A30" s="86">
        <v>42825</v>
      </c>
      <c r="B30" s="525" t="s">
        <v>14</v>
      </c>
      <c r="C30" s="525" t="s">
        <v>23</v>
      </c>
      <c r="D30" t="s">
        <v>16</v>
      </c>
      <c r="E30" s="2">
        <v>160.30000000000001</v>
      </c>
      <c r="G30" s="2">
        <f t="shared" si="0"/>
        <v>160.30000000000001</v>
      </c>
    </row>
    <row r="31" spans="1:7">
      <c r="B31" s="526"/>
      <c r="C31" s="526"/>
      <c r="D31" t="s">
        <v>17</v>
      </c>
      <c r="E31" s="2">
        <v>2</v>
      </c>
      <c r="G31" s="2">
        <f t="shared" si="0"/>
        <v>162.30000000000001</v>
      </c>
    </row>
    <row r="32" spans="1:7">
      <c r="B32" s="526"/>
      <c r="C32" s="526"/>
      <c r="D32" t="s">
        <v>18</v>
      </c>
      <c r="E32" s="2">
        <v>60</v>
      </c>
      <c r="G32" s="2">
        <f t="shared" si="0"/>
        <v>222.3</v>
      </c>
    </row>
    <row r="33" spans="1:7">
      <c r="B33" s="526"/>
      <c r="C33" s="526"/>
      <c r="D33" t="s">
        <v>19</v>
      </c>
      <c r="E33" s="2">
        <v>2</v>
      </c>
      <c r="G33" s="2">
        <f t="shared" si="0"/>
        <v>224.3</v>
      </c>
    </row>
    <row r="34" spans="1:7">
      <c r="A34" s="86">
        <v>42875</v>
      </c>
      <c r="B34" s="526">
        <v>12785</v>
      </c>
      <c r="C34" s="526" t="s">
        <v>23</v>
      </c>
      <c r="D34" t="s">
        <v>18</v>
      </c>
      <c r="E34" s="2"/>
      <c r="F34" s="2">
        <v>60</v>
      </c>
      <c r="G34" s="2">
        <f t="shared" si="0"/>
        <v>164.3</v>
      </c>
    </row>
    <row r="35" spans="1:7">
      <c r="A35" s="86">
        <v>42875</v>
      </c>
      <c r="B35" s="526">
        <v>12785</v>
      </c>
      <c r="C35" s="526" t="s">
        <v>23</v>
      </c>
      <c r="D35" t="s">
        <v>19</v>
      </c>
      <c r="E35" s="2"/>
      <c r="F35" s="2">
        <v>2</v>
      </c>
      <c r="G35" s="2">
        <f t="shared" si="0"/>
        <v>162.30000000000001</v>
      </c>
    </row>
    <row r="36" spans="1:7">
      <c r="A36" s="86">
        <v>42910</v>
      </c>
      <c r="B36" s="526">
        <v>13149</v>
      </c>
      <c r="C36" s="526" t="s">
        <v>23</v>
      </c>
      <c r="D36" t="s">
        <v>16</v>
      </c>
      <c r="E36" s="2"/>
      <c r="F36" s="2">
        <v>160.30000000000001</v>
      </c>
      <c r="G36" s="2">
        <f t="shared" si="0"/>
        <v>2</v>
      </c>
    </row>
    <row r="37" spans="1:7">
      <c r="A37" s="86">
        <v>42912</v>
      </c>
      <c r="B37" s="526">
        <v>13153</v>
      </c>
      <c r="C37" s="526" t="s">
        <v>23</v>
      </c>
      <c r="D37" t="s">
        <v>17</v>
      </c>
      <c r="E37" s="2"/>
      <c r="F37" s="2">
        <v>2</v>
      </c>
      <c r="G37" s="2">
        <f t="shared" si="0"/>
        <v>0</v>
      </c>
    </row>
    <row r="38" spans="1:7">
      <c r="A38" s="86">
        <v>42855</v>
      </c>
      <c r="B38" s="525" t="s">
        <v>14</v>
      </c>
      <c r="C38" s="525" t="s">
        <v>24</v>
      </c>
      <c r="D38" t="s">
        <v>16</v>
      </c>
      <c r="E38" s="2">
        <v>164.2</v>
      </c>
      <c r="G38" s="2">
        <f t="shared" si="0"/>
        <v>164.2</v>
      </c>
    </row>
    <row r="39" spans="1:7">
      <c r="B39" s="526"/>
      <c r="C39" s="526"/>
      <c r="D39" t="s">
        <v>17</v>
      </c>
      <c r="E39" s="2">
        <v>2</v>
      </c>
      <c r="G39" s="2">
        <f t="shared" si="0"/>
        <v>166.2</v>
      </c>
    </row>
    <row r="40" spans="1:7">
      <c r="B40" s="526"/>
      <c r="C40" s="526"/>
      <c r="D40" t="s">
        <v>18</v>
      </c>
      <c r="E40" s="2">
        <v>60</v>
      </c>
      <c r="G40" s="2">
        <f t="shared" si="0"/>
        <v>226.2</v>
      </c>
    </row>
    <row r="41" spans="1:7">
      <c r="B41" s="526"/>
      <c r="C41" s="526"/>
      <c r="D41" t="s">
        <v>19</v>
      </c>
      <c r="E41" s="2">
        <v>2</v>
      </c>
      <c r="G41" s="2">
        <f t="shared" si="0"/>
        <v>228.2</v>
      </c>
    </row>
    <row r="42" spans="1:7">
      <c r="A42" s="86">
        <v>42875</v>
      </c>
      <c r="B42" s="526">
        <v>12785</v>
      </c>
      <c r="C42" s="526" t="s">
        <v>24</v>
      </c>
      <c r="D42" t="s">
        <v>18</v>
      </c>
      <c r="E42" s="2"/>
      <c r="F42" s="2">
        <v>60</v>
      </c>
      <c r="G42" s="2">
        <f t="shared" si="0"/>
        <v>168.2</v>
      </c>
    </row>
    <row r="43" spans="1:7">
      <c r="A43" s="86">
        <v>42875</v>
      </c>
      <c r="B43" s="526">
        <v>12785</v>
      </c>
      <c r="C43" s="526" t="s">
        <v>24</v>
      </c>
      <c r="D43" t="s">
        <v>19</v>
      </c>
      <c r="E43" s="2"/>
      <c r="F43" s="2">
        <v>2</v>
      </c>
      <c r="G43" s="2">
        <f t="shared" si="0"/>
        <v>166.2</v>
      </c>
    </row>
    <row r="44" spans="1:7">
      <c r="A44" s="86">
        <v>42912</v>
      </c>
      <c r="B44" s="526">
        <v>13153</v>
      </c>
      <c r="C44" s="526" t="s">
        <v>24</v>
      </c>
      <c r="D44" t="s">
        <v>16</v>
      </c>
      <c r="E44" s="2"/>
      <c r="F44" s="2">
        <v>164.2</v>
      </c>
      <c r="G44" s="2">
        <f t="shared" si="0"/>
        <v>2</v>
      </c>
    </row>
    <row r="45" spans="1:7">
      <c r="A45" s="86">
        <v>42912</v>
      </c>
      <c r="B45" s="526">
        <v>13153</v>
      </c>
      <c r="C45" s="526" t="s">
        <v>24</v>
      </c>
      <c r="D45" t="s">
        <v>17</v>
      </c>
      <c r="E45" s="2"/>
      <c r="F45" s="2">
        <v>2</v>
      </c>
      <c r="G45" s="2">
        <f t="shared" si="0"/>
        <v>0</v>
      </c>
    </row>
    <row r="46" spans="1:7">
      <c r="A46" s="86">
        <v>42886</v>
      </c>
      <c r="B46" s="525" t="s">
        <v>14</v>
      </c>
      <c r="C46" s="525" t="s">
        <v>25</v>
      </c>
      <c r="D46" t="s">
        <v>16</v>
      </c>
      <c r="E46" s="2">
        <v>152.69999999999999</v>
      </c>
      <c r="G46" s="2">
        <f t="shared" si="0"/>
        <v>152.69999999999999</v>
      </c>
    </row>
    <row r="47" spans="1:7">
      <c r="B47" s="526"/>
      <c r="C47" s="526"/>
      <c r="D47" t="s">
        <v>17</v>
      </c>
      <c r="E47" s="2">
        <v>2</v>
      </c>
      <c r="G47" s="2">
        <f t="shared" si="0"/>
        <v>154.69999999999999</v>
      </c>
    </row>
    <row r="48" spans="1:7">
      <c r="B48" s="526"/>
      <c r="C48" s="526"/>
      <c r="D48" t="s">
        <v>18</v>
      </c>
      <c r="E48" s="2">
        <v>60</v>
      </c>
      <c r="G48" s="2">
        <f t="shared" si="0"/>
        <v>214.7</v>
      </c>
    </row>
    <row r="49" spans="1:7">
      <c r="B49" s="526"/>
      <c r="C49" s="526"/>
      <c r="D49" t="s">
        <v>19</v>
      </c>
      <c r="E49" s="2">
        <v>2</v>
      </c>
      <c r="G49" s="2">
        <f t="shared" si="0"/>
        <v>216.7</v>
      </c>
    </row>
    <row r="50" spans="1:7">
      <c r="A50" s="86">
        <v>42912</v>
      </c>
      <c r="B50" s="526">
        <v>13153</v>
      </c>
      <c r="C50" s="526" t="s">
        <v>25</v>
      </c>
      <c r="D50" t="s">
        <v>16</v>
      </c>
      <c r="E50" s="2"/>
      <c r="F50" s="2">
        <v>152.69999999999999</v>
      </c>
      <c r="G50" s="2">
        <f t="shared" si="0"/>
        <v>64</v>
      </c>
    </row>
    <row r="51" spans="1:7">
      <c r="A51" s="86">
        <v>42912</v>
      </c>
      <c r="B51" s="526">
        <v>13153</v>
      </c>
      <c r="C51" s="526" t="s">
        <v>25</v>
      </c>
      <c r="D51" t="s">
        <v>17</v>
      </c>
      <c r="E51" s="2"/>
      <c r="F51" s="2">
        <v>2</v>
      </c>
      <c r="G51" s="2">
        <f t="shared" si="0"/>
        <v>62</v>
      </c>
    </row>
    <row r="52" spans="1:7">
      <c r="A52" s="86">
        <v>43084</v>
      </c>
      <c r="B52" s="526">
        <v>14230</v>
      </c>
      <c r="C52" s="526" t="s">
        <v>25</v>
      </c>
      <c r="D52" t="s">
        <v>18</v>
      </c>
      <c r="E52" s="2"/>
      <c r="F52" s="2">
        <v>60</v>
      </c>
      <c r="G52" s="2">
        <f t="shared" si="0"/>
        <v>2</v>
      </c>
    </row>
    <row r="53" spans="1:7">
      <c r="A53" s="86">
        <v>43084</v>
      </c>
      <c r="B53" s="526">
        <v>14230</v>
      </c>
      <c r="C53" s="526" t="s">
        <v>25</v>
      </c>
      <c r="D53" t="s">
        <v>19</v>
      </c>
      <c r="E53" s="2"/>
      <c r="F53" s="2">
        <v>2</v>
      </c>
      <c r="G53" s="2">
        <f t="shared" si="0"/>
        <v>0</v>
      </c>
    </row>
    <row r="54" spans="1:7">
      <c r="A54" s="86">
        <v>42916</v>
      </c>
      <c r="B54" s="525" t="s">
        <v>5</v>
      </c>
      <c r="C54" s="525" t="s">
        <v>26</v>
      </c>
      <c r="D54" t="s">
        <v>16</v>
      </c>
      <c r="E54" s="2">
        <v>149.30000000000001</v>
      </c>
      <c r="G54" s="2">
        <f t="shared" si="0"/>
        <v>149.30000000000001</v>
      </c>
    </row>
    <row r="55" spans="1:7">
      <c r="B55" s="526"/>
      <c r="C55" s="526"/>
      <c r="D55" t="s">
        <v>17</v>
      </c>
      <c r="E55" s="2">
        <v>2</v>
      </c>
      <c r="G55" s="2">
        <f t="shared" si="0"/>
        <v>151.30000000000001</v>
      </c>
    </row>
    <row r="56" spans="1:7">
      <c r="B56" s="526"/>
      <c r="C56" s="526"/>
      <c r="D56" t="s">
        <v>18</v>
      </c>
      <c r="E56" s="2">
        <v>60</v>
      </c>
      <c r="G56" s="2">
        <f t="shared" si="0"/>
        <v>211.3</v>
      </c>
    </row>
    <row r="57" spans="1:7">
      <c r="B57" s="526"/>
      <c r="C57" s="526"/>
      <c r="D57" t="s">
        <v>19</v>
      </c>
      <c r="E57" s="2">
        <v>2</v>
      </c>
      <c r="G57" s="2">
        <f t="shared" si="0"/>
        <v>213.3</v>
      </c>
    </row>
    <row r="58" spans="1:7">
      <c r="A58" s="86">
        <v>43084</v>
      </c>
      <c r="B58" s="526">
        <v>14230</v>
      </c>
      <c r="C58" s="526" t="s">
        <v>26</v>
      </c>
      <c r="D58" t="s">
        <v>18</v>
      </c>
      <c r="E58" s="2"/>
      <c r="F58" s="2">
        <v>60</v>
      </c>
      <c r="G58" s="2">
        <f t="shared" si="0"/>
        <v>153.30000000000001</v>
      </c>
    </row>
    <row r="59" spans="1:7">
      <c r="A59" s="86">
        <v>43084</v>
      </c>
      <c r="B59" s="526">
        <v>14230</v>
      </c>
      <c r="C59" s="526" t="s">
        <v>26</v>
      </c>
      <c r="D59" t="s">
        <v>19</v>
      </c>
      <c r="E59" s="2"/>
      <c r="F59" s="2">
        <v>2</v>
      </c>
      <c r="G59" s="2">
        <f t="shared" si="0"/>
        <v>151.30000000000001</v>
      </c>
    </row>
    <row r="60" spans="1:7">
      <c r="A60" s="86">
        <v>43084</v>
      </c>
      <c r="B60" s="526">
        <v>14230</v>
      </c>
      <c r="C60" s="526" t="s">
        <v>26</v>
      </c>
      <c r="D60" t="s">
        <v>16</v>
      </c>
      <c r="E60" s="2"/>
      <c r="F60" s="2">
        <v>149.30000000000001</v>
      </c>
      <c r="G60" s="2">
        <f t="shared" si="0"/>
        <v>2</v>
      </c>
    </row>
    <row r="61" spans="1:7">
      <c r="A61" s="86">
        <v>43084</v>
      </c>
      <c r="B61" s="526">
        <v>14230</v>
      </c>
      <c r="C61" s="526" t="s">
        <v>26</v>
      </c>
      <c r="D61" t="s">
        <v>17</v>
      </c>
      <c r="E61" s="2"/>
      <c r="F61" s="2">
        <v>2</v>
      </c>
      <c r="G61" s="2">
        <f t="shared" si="0"/>
        <v>0</v>
      </c>
    </row>
    <row r="62" spans="1:7" ht="15.75" customHeight="1">
      <c r="A62" s="86">
        <v>42947</v>
      </c>
      <c r="B62" s="525" t="s">
        <v>5</v>
      </c>
      <c r="C62" s="525" t="s">
        <v>27</v>
      </c>
      <c r="D62" t="s">
        <v>16</v>
      </c>
      <c r="E62" s="2">
        <v>134.80000000000001</v>
      </c>
      <c r="G62" s="2">
        <f t="shared" si="0"/>
        <v>134.80000000000001</v>
      </c>
    </row>
    <row r="63" spans="1:7">
      <c r="B63" s="526"/>
      <c r="C63" s="526"/>
      <c r="D63" t="s">
        <v>17</v>
      </c>
      <c r="E63" s="2">
        <v>2</v>
      </c>
      <c r="G63" s="2">
        <f t="shared" si="0"/>
        <v>136.80000000000001</v>
      </c>
    </row>
    <row r="64" spans="1:7">
      <c r="B64" s="526"/>
      <c r="C64" s="526"/>
      <c r="D64" t="s">
        <v>18</v>
      </c>
      <c r="E64" s="2">
        <v>60</v>
      </c>
      <c r="G64" s="2">
        <f t="shared" si="0"/>
        <v>196.8</v>
      </c>
    </row>
    <row r="65" spans="1:7">
      <c r="B65" s="526"/>
      <c r="C65" s="526"/>
      <c r="D65" t="s">
        <v>19</v>
      </c>
      <c r="E65" s="2">
        <v>2</v>
      </c>
      <c r="G65" s="2">
        <f t="shared" si="0"/>
        <v>198.8</v>
      </c>
    </row>
    <row r="66" spans="1:7">
      <c r="A66" s="86">
        <v>43084</v>
      </c>
      <c r="B66" s="526">
        <v>14230</v>
      </c>
      <c r="C66" s="526" t="s">
        <v>27</v>
      </c>
      <c r="D66" t="s">
        <v>18</v>
      </c>
      <c r="E66" s="2"/>
      <c r="F66" s="2">
        <v>60</v>
      </c>
      <c r="G66" s="2">
        <f t="shared" si="0"/>
        <v>138.80000000000001</v>
      </c>
    </row>
    <row r="67" spans="1:7">
      <c r="A67" s="86">
        <v>43084</v>
      </c>
      <c r="B67" s="526">
        <v>14230</v>
      </c>
      <c r="C67" s="526" t="s">
        <v>27</v>
      </c>
      <c r="D67" t="s">
        <v>19</v>
      </c>
      <c r="E67" s="2"/>
      <c r="F67" s="2">
        <v>2</v>
      </c>
      <c r="G67" s="2">
        <f t="shared" si="0"/>
        <v>136.80000000000001</v>
      </c>
    </row>
    <row r="68" spans="1:7">
      <c r="A68" s="86">
        <v>43084</v>
      </c>
      <c r="B68" s="526">
        <v>14230</v>
      </c>
      <c r="C68" s="526" t="s">
        <v>27</v>
      </c>
      <c r="D68" t="s">
        <v>16</v>
      </c>
      <c r="E68" s="2"/>
      <c r="F68" s="2">
        <v>134.80000000000001</v>
      </c>
      <c r="G68" s="2">
        <f t="shared" si="0"/>
        <v>2</v>
      </c>
    </row>
    <row r="69" spans="1:7">
      <c r="A69" s="86">
        <v>43084</v>
      </c>
      <c r="B69" s="526">
        <v>14230</v>
      </c>
      <c r="C69" s="526" t="s">
        <v>27</v>
      </c>
      <c r="D69" t="s">
        <v>17</v>
      </c>
      <c r="E69" s="2"/>
      <c r="F69" s="2">
        <v>2</v>
      </c>
      <c r="G69" s="2">
        <f t="shared" si="0"/>
        <v>0</v>
      </c>
    </row>
    <row r="70" spans="1:7">
      <c r="A70" s="86">
        <v>42978</v>
      </c>
      <c r="B70" s="525" t="s">
        <v>5</v>
      </c>
      <c r="C70" s="525" t="s">
        <v>28</v>
      </c>
      <c r="D70" t="s">
        <v>16</v>
      </c>
      <c r="E70" s="2">
        <v>134.80000000000001</v>
      </c>
      <c r="G70" s="2">
        <f t="shared" si="0"/>
        <v>134.80000000000001</v>
      </c>
    </row>
    <row r="71" spans="1:7">
      <c r="B71" s="526"/>
      <c r="C71" s="526"/>
      <c r="D71" t="s">
        <v>17</v>
      </c>
      <c r="E71" s="2">
        <v>2</v>
      </c>
      <c r="G71" s="2">
        <f t="shared" si="0"/>
        <v>136.80000000000001</v>
      </c>
    </row>
    <row r="72" spans="1:7">
      <c r="B72" s="526"/>
      <c r="C72" s="526"/>
      <c r="D72" t="s">
        <v>18</v>
      </c>
      <c r="E72" s="2">
        <v>60</v>
      </c>
      <c r="G72" s="2">
        <f t="shared" si="0"/>
        <v>196.8</v>
      </c>
    </row>
    <row r="73" spans="1:7">
      <c r="B73" s="526"/>
      <c r="C73" s="526"/>
      <c r="D73" t="s">
        <v>19</v>
      </c>
      <c r="E73" s="2">
        <v>2</v>
      </c>
      <c r="G73" s="2">
        <f t="shared" si="0"/>
        <v>198.8</v>
      </c>
    </row>
    <row r="74" spans="1:7">
      <c r="B74" s="526"/>
      <c r="C74" s="526"/>
      <c r="D74" t="s">
        <v>21</v>
      </c>
      <c r="E74" s="2">
        <v>85</v>
      </c>
      <c r="G74" s="2">
        <f t="shared" si="0"/>
        <v>283.8</v>
      </c>
    </row>
    <row r="75" spans="1:7">
      <c r="A75" s="86">
        <v>43067</v>
      </c>
      <c r="B75" s="526" t="s">
        <v>12</v>
      </c>
      <c r="C75" s="526" t="s">
        <v>28</v>
      </c>
      <c r="D75" t="s">
        <v>21</v>
      </c>
      <c r="E75" s="2"/>
      <c r="F75" s="2">
        <v>85</v>
      </c>
      <c r="G75" s="2">
        <f t="shared" si="0"/>
        <v>198.8</v>
      </c>
    </row>
    <row r="76" spans="1:7">
      <c r="A76" s="86">
        <v>43084</v>
      </c>
      <c r="B76" s="526">
        <v>14231</v>
      </c>
      <c r="C76" s="526" t="s">
        <v>28</v>
      </c>
      <c r="D76" t="s">
        <v>18</v>
      </c>
      <c r="E76" s="2"/>
      <c r="F76" s="2">
        <v>60</v>
      </c>
      <c r="G76" s="2">
        <f t="shared" si="0"/>
        <v>138.80000000000001</v>
      </c>
    </row>
    <row r="77" spans="1:7">
      <c r="A77" s="86">
        <v>43084</v>
      </c>
      <c r="B77" s="526">
        <v>14231</v>
      </c>
      <c r="C77" s="526" t="s">
        <v>28</v>
      </c>
      <c r="D77" t="s">
        <v>19</v>
      </c>
      <c r="E77" s="2"/>
      <c r="F77" s="2">
        <v>2</v>
      </c>
      <c r="G77" s="2">
        <f t="shared" si="0"/>
        <v>136.80000000000001</v>
      </c>
    </row>
    <row r="78" spans="1:7">
      <c r="A78" s="86">
        <v>43084</v>
      </c>
      <c r="B78" s="526">
        <v>14231</v>
      </c>
      <c r="C78" s="526" t="s">
        <v>28</v>
      </c>
      <c r="D78" t="s">
        <v>16</v>
      </c>
      <c r="E78" s="2"/>
      <c r="F78" s="2">
        <v>134.80000000000001</v>
      </c>
      <c r="G78" s="2">
        <f t="shared" si="0"/>
        <v>2</v>
      </c>
    </row>
    <row r="79" spans="1:7">
      <c r="A79" s="86">
        <v>43084</v>
      </c>
      <c r="B79" s="526">
        <v>14231</v>
      </c>
      <c r="C79" s="526" t="s">
        <v>28</v>
      </c>
      <c r="D79" t="s">
        <v>17</v>
      </c>
      <c r="E79" s="2"/>
      <c r="F79" s="2">
        <v>2</v>
      </c>
      <c r="G79" s="2">
        <f t="shared" si="0"/>
        <v>0</v>
      </c>
    </row>
    <row r="80" spans="1:7">
      <c r="A80" s="86">
        <v>43008</v>
      </c>
      <c r="B80" s="525" t="s">
        <v>5</v>
      </c>
      <c r="C80" s="525" t="s">
        <v>29</v>
      </c>
      <c r="D80" t="s">
        <v>16</v>
      </c>
      <c r="E80" s="2">
        <v>99.1</v>
      </c>
      <c r="G80" s="2">
        <f t="shared" si="0"/>
        <v>99.1</v>
      </c>
    </row>
    <row r="81" spans="1:7">
      <c r="B81" s="526"/>
      <c r="C81" s="526"/>
      <c r="D81" t="s">
        <v>17</v>
      </c>
      <c r="E81" s="2">
        <v>2</v>
      </c>
      <c r="G81" s="2">
        <f t="shared" si="0"/>
        <v>101.1</v>
      </c>
    </row>
    <row r="82" spans="1:7">
      <c r="B82" s="526"/>
      <c r="C82" s="526"/>
      <c r="D82" t="s">
        <v>18</v>
      </c>
      <c r="E82" s="2">
        <v>60</v>
      </c>
      <c r="G82" s="2">
        <f t="shared" si="0"/>
        <v>161.1</v>
      </c>
    </row>
    <row r="83" spans="1:7">
      <c r="B83" s="526"/>
      <c r="C83" s="526"/>
      <c r="D83" t="s">
        <v>19</v>
      </c>
      <c r="E83" s="2">
        <v>2</v>
      </c>
      <c r="G83" s="2">
        <f t="shared" si="0"/>
        <v>163.1</v>
      </c>
    </row>
    <row r="84" spans="1:7">
      <c r="A84" s="86">
        <v>42823</v>
      </c>
      <c r="B84" s="526"/>
      <c r="C84" s="526"/>
      <c r="D84" t="s">
        <v>21</v>
      </c>
      <c r="E84" s="2">
        <v>85</v>
      </c>
      <c r="G84" s="2">
        <f t="shared" si="0"/>
        <v>248.1</v>
      </c>
    </row>
    <row r="85" spans="1:7">
      <c r="A85" s="86">
        <v>43067</v>
      </c>
      <c r="B85" s="526" t="s">
        <v>12</v>
      </c>
      <c r="C85" s="20">
        <v>42823</v>
      </c>
      <c r="D85" t="s">
        <v>21</v>
      </c>
      <c r="E85" s="2"/>
      <c r="F85" s="2">
        <v>85</v>
      </c>
      <c r="G85" s="2">
        <f t="shared" si="0"/>
        <v>163.1</v>
      </c>
    </row>
    <row r="86" spans="1:7">
      <c r="A86" s="86">
        <v>43084</v>
      </c>
      <c r="B86" s="526">
        <v>14231</v>
      </c>
      <c r="C86" s="20" t="s">
        <v>29</v>
      </c>
      <c r="D86" t="s">
        <v>18</v>
      </c>
      <c r="E86" s="2"/>
      <c r="F86" s="2">
        <v>60</v>
      </c>
      <c r="G86" s="2">
        <f t="shared" si="0"/>
        <v>103.1</v>
      </c>
    </row>
    <row r="87" spans="1:7">
      <c r="A87" s="86">
        <v>43084</v>
      </c>
      <c r="B87" s="526">
        <v>14231</v>
      </c>
      <c r="C87" s="20" t="s">
        <v>29</v>
      </c>
      <c r="D87" t="s">
        <v>19</v>
      </c>
      <c r="E87" s="2"/>
      <c r="F87" s="2">
        <v>2</v>
      </c>
      <c r="G87" s="2">
        <f t="shared" si="0"/>
        <v>101.1</v>
      </c>
    </row>
    <row r="88" spans="1:7">
      <c r="A88" s="86">
        <v>43084</v>
      </c>
      <c r="B88" s="526">
        <v>14231</v>
      </c>
      <c r="C88" s="20" t="s">
        <v>29</v>
      </c>
      <c r="D88" t="s">
        <v>16</v>
      </c>
      <c r="E88" s="2"/>
      <c r="F88" s="2">
        <v>99.1</v>
      </c>
      <c r="G88" s="2">
        <f t="shared" si="0"/>
        <v>2</v>
      </c>
    </row>
    <row r="89" spans="1:7">
      <c r="A89" s="86">
        <v>43084</v>
      </c>
      <c r="B89" s="526">
        <v>14231</v>
      </c>
      <c r="C89" s="20" t="s">
        <v>29</v>
      </c>
      <c r="D89" t="s">
        <v>17</v>
      </c>
      <c r="E89" s="2"/>
      <c r="F89" s="2">
        <v>2</v>
      </c>
      <c r="G89" s="2">
        <f t="shared" si="0"/>
        <v>0</v>
      </c>
    </row>
    <row r="90" spans="1:7">
      <c r="A90" s="86">
        <v>43039</v>
      </c>
      <c r="B90" s="525" t="s">
        <v>5</v>
      </c>
      <c r="C90" s="525" t="s">
        <v>30</v>
      </c>
      <c r="D90" t="s">
        <v>16</v>
      </c>
      <c r="E90" s="2">
        <v>98.6</v>
      </c>
      <c r="G90" s="2">
        <f t="shared" si="0"/>
        <v>98.6</v>
      </c>
    </row>
    <row r="91" spans="1:7">
      <c r="B91" s="526"/>
      <c r="C91" s="526"/>
      <c r="D91" t="s">
        <v>17</v>
      </c>
      <c r="E91" s="2">
        <v>2</v>
      </c>
      <c r="G91" s="2">
        <f t="shared" si="0"/>
        <v>100.6</v>
      </c>
    </row>
    <row r="92" spans="1:7">
      <c r="B92" s="526"/>
      <c r="C92" s="526"/>
      <c r="D92" t="s">
        <v>18</v>
      </c>
      <c r="E92" s="2">
        <v>60</v>
      </c>
      <c r="G92" s="2">
        <f t="shared" si="0"/>
        <v>160.6</v>
      </c>
    </row>
    <row r="93" spans="1:7">
      <c r="B93" s="526"/>
      <c r="C93" s="526"/>
      <c r="D93" t="s">
        <v>19</v>
      </c>
      <c r="E93" s="2">
        <v>2</v>
      </c>
      <c r="G93" s="2">
        <f t="shared" si="0"/>
        <v>162.6</v>
      </c>
    </row>
    <row r="94" spans="1:7">
      <c r="A94" s="86">
        <v>43084</v>
      </c>
      <c r="B94" s="526">
        <v>14231</v>
      </c>
      <c r="C94" s="526" t="s">
        <v>30</v>
      </c>
      <c r="D94" t="s">
        <v>18</v>
      </c>
      <c r="E94" s="2"/>
      <c r="F94" s="2">
        <v>60</v>
      </c>
      <c r="G94" s="2">
        <f t="shared" ref="G94:G157" si="1">+G93+E94-F94</f>
        <v>102.6</v>
      </c>
    </row>
    <row r="95" spans="1:7">
      <c r="A95" s="86">
        <v>43084</v>
      </c>
      <c r="B95" s="526">
        <v>14231</v>
      </c>
      <c r="C95" s="526" t="s">
        <v>30</v>
      </c>
      <c r="D95" t="s">
        <v>19</v>
      </c>
      <c r="E95" s="2"/>
      <c r="F95" s="2">
        <v>2</v>
      </c>
      <c r="G95" s="2">
        <f t="shared" si="1"/>
        <v>100.6</v>
      </c>
    </row>
    <row r="96" spans="1:7">
      <c r="A96" s="86">
        <v>43084</v>
      </c>
      <c r="B96" s="526">
        <v>14231</v>
      </c>
      <c r="C96" s="526" t="s">
        <v>30</v>
      </c>
      <c r="D96" t="s">
        <v>16</v>
      </c>
      <c r="E96" s="2"/>
      <c r="F96" s="2">
        <v>98.6</v>
      </c>
      <c r="G96" s="2">
        <f t="shared" si="1"/>
        <v>2</v>
      </c>
    </row>
    <row r="97" spans="1:7">
      <c r="A97" s="86">
        <v>43084</v>
      </c>
      <c r="B97" s="526">
        <v>14231</v>
      </c>
      <c r="C97" s="526" t="s">
        <v>30</v>
      </c>
      <c r="D97" t="s">
        <v>17</v>
      </c>
      <c r="E97" s="2"/>
      <c r="F97" s="2">
        <v>2</v>
      </c>
      <c r="G97" s="2">
        <f t="shared" si="1"/>
        <v>0</v>
      </c>
    </row>
    <row r="98" spans="1:7">
      <c r="A98" s="86">
        <v>43069</v>
      </c>
      <c r="B98" s="525" t="s">
        <v>14</v>
      </c>
      <c r="C98" s="525" t="s">
        <v>33</v>
      </c>
      <c r="D98" t="s">
        <v>16</v>
      </c>
      <c r="E98" s="2">
        <v>105.3</v>
      </c>
      <c r="G98" s="2">
        <f t="shared" si="1"/>
        <v>105.3</v>
      </c>
    </row>
    <row r="99" spans="1:7">
      <c r="B99" s="525"/>
      <c r="C99" s="525"/>
      <c r="D99" t="s">
        <v>17</v>
      </c>
      <c r="E99" s="2">
        <v>2</v>
      </c>
      <c r="G99" s="2">
        <f t="shared" si="1"/>
        <v>107.3</v>
      </c>
    </row>
    <row r="100" spans="1:7">
      <c r="B100" s="526"/>
      <c r="C100" s="526"/>
      <c r="D100" t="s">
        <v>18</v>
      </c>
      <c r="E100" s="2">
        <v>60</v>
      </c>
      <c r="G100" s="2">
        <f t="shared" si="1"/>
        <v>167.3</v>
      </c>
    </row>
    <row r="101" spans="1:7">
      <c r="B101" s="526"/>
      <c r="C101" s="526"/>
      <c r="D101" t="s">
        <v>19</v>
      </c>
      <c r="E101" s="2">
        <v>2</v>
      </c>
      <c r="G101" s="2">
        <f t="shared" si="1"/>
        <v>169.3</v>
      </c>
    </row>
    <row r="102" spans="1:7">
      <c r="B102" s="526"/>
      <c r="C102" s="526"/>
      <c r="D102" t="s">
        <v>90</v>
      </c>
      <c r="E102" s="2">
        <v>10</v>
      </c>
      <c r="G102" s="2">
        <f t="shared" si="1"/>
        <v>179.3</v>
      </c>
    </row>
    <row r="103" spans="1:7">
      <c r="A103" s="86">
        <v>43099</v>
      </c>
      <c r="B103" s="526">
        <v>14375</v>
      </c>
      <c r="C103" s="526" t="s">
        <v>33</v>
      </c>
      <c r="D103" t="s">
        <v>16</v>
      </c>
      <c r="E103" s="2"/>
      <c r="F103" s="2">
        <v>105.3</v>
      </c>
      <c r="G103" s="2">
        <f t="shared" si="1"/>
        <v>74.000000000000014</v>
      </c>
    </row>
    <row r="104" spans="1:7">
      <c r="A104" s="86">
        <v>43099</v>
      </c>
      <c r="B104" s="526">
        <v>14375</v>
      </c>
      <c r="C104" s="526" t="s">
        <v>33</v>
      </c>
      <c r="D104" t="s">
        <v>17</v>
      </c>
      <c r="E104" s="2"/>
      <c r="F104" s="2">
        <v>2</v>
      </c>
      <c r="G104" s="2">
        <f t="shared" si="1"/>
        <v>72.000000000000014</v>
      </c>
    </row>
    <row r="105" spans="1:7">
      <c r="A105" s="86">
        <v>43099</v>
      </c>
      <c r="B105" s="526">
        <v>14375</v>
      </c>
      <c r="C105" s="526" t="s">
        <v>33</v>
      </c>
      <c r="D105" t="s">
        <v>18</v>
      </c>
      <c r="E105" s="2"/>
      <c r="F105" s="2">
        <v>60</v>
      </c>
      <c r="G105" s="2">
        <f t="shared" si="1"/>
        <v>12.000000000000014</v>
      </c>
    </row>
    <row r="106" spans="1:7">
      <c r="A106" s="86">
        <v>43099</v>
      </c>
      <c r="B106" s="526">
        <v>14375</v>
      </c>
      <c r="C106" s="526" t="s">
        <v>33</v>
      </c>
      <c r="D106" t="s">
        <v>19</v>
      </c>
      <c r="E106" s="2"/>
      <c r="F106" s="2">
        <v>2</v>
      </c>
      <c r="G106" s="2">
        <f t="shared" si="1"/>
        <v>10.000000000000014</v>
      </c>
    </row>
    <row r="107" spans="1:7">
      <c r="A107" s="86">
        <v>43155</v>
      </c>
      <c r="B107" s="526">
        <v>14723</v>
      </c>
      <c r="C107" s="526" t="s">
        <v>33</v>
      </c>
      <c r="D107" t="s">
        <v>90</v>
      </c>
      <c r="E107" s="2"/>
      <c r="F107" s="2">
        <v>10</v>
      </c>
      <c r="G107" s="2">
        <f t="shared" si="1"/>
        <v>1.4210854715202004E-14</v>
      </c>
    </row>
    <row r="108" spans="1:7">
      <c r="A108" s="86">
        <v>43100</v>
      </c>
      <c r="B108" s="525" t="s">
        <v>14</v>
      </c>
      <c r="C108" s="525" t="s">
        <v>34</v>
      </c>
      <c r="D108" t="s">
        <v>16</v>
      </c>
      <c r="E108" s="2">
        <v>176</v>
      </c>
      <c r="G108" s="2">
        <f t="shared" si="1"/>
        <v>176</v>
      </c>
    </row>
    <row r="109" spans="1:7">
      <c r="B109" s="525"/>
      <c r="C109" s="525"/>
      <c r="D109" t="s">
        <v>17</v>
      </c>
      <c r="E109" s="2">
        <v>2</v>
      </c>
      <c r="G109" s="2">
        <f t="shared" si="1"/>
        <v>178</v>
      </c>
    </row>
    <row r="110" spans="1:7">
      <c r="B110" s="526"/>
      <c r="C110" s="526"/>
      <c r="D110" t="s">
        <v>18</v>
      </c>
      <c r="E110" s="2">
        <v>60</v>
      </c>
      <c r="G110" s="2">
        <f t="shared" si="1"/>
        <v>238</v>
      </c>
    </row>
    <row r="111" spans="1:7">
      <c r="B111" s="526"/>
      <c r="C111" s="526"/>
      <c r="D111" t="s">
        <v>19</v>
      </c>
      <c r="E111" s="2">
        <v>5</v>
      </c>
      <c r="G111" s="2">
        <f t="shared" si="1"/>
        <v>243</v>
      </c>
    </row>
    <row r="112" spans="1:7">
      <c r="A112" s="86">
        <v>43119</v>
      </c>
      <c r="B112" s="526">
        <v>14537</v>
      </c>
      <c r="C112" s="526" t="s">
        <v>34</v>
      </c>
      <c r="D112" t="s">
        <v>16</v>
      </c>
      <c r="E112" s="2"/>
      <c r="F112" s="2">
        <v>176</v>
      </c>
      <c r="G112" s="2">
        <f t="shared" si="1"/>
        <v>67</v>
      </c>
    </row>
    <row r="113" spans="1:7">
      <c r="A113" s="86">
        <v>43119</v>
      </c>
      <c r="B113" s="526">
        <v>14537</v>
      </c>
      <c r="C113" s="526" t="s">
        <v>34</v>
      </c>
      <c r="D113" t="s">
        <v>17</v>
      </c>
      <c r="E113" s="2"/>
      <c r="F113" s="2">
        <v>2</v>
      </c>
      <c r="G113" s="2">
        <f t="shared" si="1"/>
        <v>65</v>
      </c>
    </row>
    <row r="114" spans="1:7">
      <c r="A114" s="86">
        <v>43368</v>
      </c>
      <c r="B114" s="526">
        <v>16248</v>
      </c>
      <c r="C114" s="526" t="s">
        <v>34</v>
      </c>
      <c r="D114" t="s">
        <v>18</v>
      </c>
      <c r="E114" s="2"/>
      <c r="F114" s="2">
        <v>60</v>
      </c>
      <c r="G114" s="2">
        <f t="shared" si="1"/>
        <v>5</v>
      </c>
    </row>
    <row r="115" spans="1:7">
      <c r="A115" s="86">
        <v>43368</v>
      </c>
      <c r="B115" s="526">
        <v>16248</v>
      </c>
      <c r="C115" s="526" t="s">
        <v>34</v>
      </c>
      <c r="D115" t="s">
        <v>19</v>
      </c>
      <c r="E115" s="2"/>
      <c r="F115" s="2">
        <v>5</v>
      </c>
      <c r="G115" s="2">
        <f t="shared" si="1"/>
        <v>0</v>
      </c>
    </row>
    <row r="116" spans="1:7">
      <c r="A116" s="86">
        <v>43131</v>
      </c>
      <c r="B116" s="525" t="s">
        <v>14</v>
      </c>
      <c r="C116" s="525" t="s">
        <v>15</v>
      </c>
      <c r="D116" t="s">
        <v>16</v>
      </c>
      <c r="E116" s="2">
        <v>102</v>
      </c>
      <c r="G116" s="2">
        <f t="shared" si="1"/>
        <v>102</v>
      </c>
    </row>
    <row r="117" spans="1:7">
      <c r="B117" s="525"/>
      <c r="C117" s="525"/>
      <c r="D117" t="s">
        <v>17</v>
      </c>
      <c r="E117" s="2">
        <v>2</v>
      </c>
      <c r="G117" s="2">
        <f t="shared" si="1"/>
        <v>104</v>
      </c>
    </row>
    <row r="118" spans="1:7">
      <c r="B118" s="526"/>
      <c r="C118" s="526"/>
      <c r="D118" t="s">
        <v>18</v>
      </c>
      <c r="E118" s="2">
        <v>60</v>
      </c>
      <c r="G118" s="2">
        <f t="shared" si="1"/>
        <v>164</v>
      </c>
    </row>
    <row r="119" spans="1:7">
      <c r="B119" s="526"/>
      <c r="C119" s="526"/>
      <c r="D119" t="s">
        <v>19</v>
      </c>
      <c r="E119" s="2">
        <v>2</v>
      </c>
      <c r="G119" s="2">
        <f t="shared" si="1"/>
        <v>166</v>
      </c>
    </row>
    <row r="120" spans="1:7">
      <c r="A120" s="86">
        <v>43236</v>
      </c>
      <c r="B120" s="526">
        <v>14316</v>
      </c>
      <c r="C120" s="526" t="s">
        <v>15</v>
      </c>
      <c r="D120" t="s">
        <v>16</v>
      </c>
      <c r="E120" s="2"/>
      <c r="F120" s="2">
        <v>102</v>
      </c>
      <c r="G120" s="2">
        <f t="shared" si="1"/>
        <v>64</v>
      </c>
    </row>
    <row r="121" spans="1:7">
      <c r="A121" s="86">
        <v>43236</v>
      </c>
      <c r="B121" s="526">
        <v>14316</v>
      </c>
      <c r="C121" s="526" t="s">
        <v>15</v>
      </c>
      <c r="D121" t="s">
        <v>17</v>
      </c>
      <c r="E121" s="2"/>
      <c r="F121" s="2">
        <v>2</v>
      </c>
      <c r="G121" s="2">
        <f t="shared" si="1"/>
        <v>62</v>
      </c>
    </row>
    <row r="122" spans="1:7">
      <c r="A122" s="86">
        <v>43368</v>
      </c>
      <c r="B122" s="526">
        <v>16248</v>
      </c>
      <c r="C122" s="526" t="s">
        <v>15</v>
      </c>
      <c r="D122" t="s">
        <v>18</v>
      </c>
      <c r="E122" s="2"/>
      <c r="F122" s="2">
        <v>60</v>
      </c>
      <c r="G122" s="2">
        <f t="shared" si="1"/>
        <v>2</v>
      </c>
    </row>
    <row r="123" spans="1:7">
      <c r="A123" s="86">
        <v>43368</v>
      </c>
      <c r="B123" s="526">
        <v>16248</v>
      </c>
      <c r="C123" s="526" t="s">
        <v>15</v>
      </c>
      <c r="D123" t="s">
        <v>19</v>
      </c>
      <c r="E123" s="2"/>
      <c r="F123" s="2">
        <v>2</v>
      </c>
      <c r="G123" s="2">
        <f t="shared" si="1"/>
        <v>0</v>
      </c>
    </row>
    <row r="124" spans="1:7">
      <c r="A124" s="86">
        <v>43159</v>
      </c>
      <c r="B124" s="525" t="s">
        <v>14</v>
      </c>
      <c r="C124" s="525" t="s">
        <v>20</v>
      </c>
      <c r="D124" t="s">
        <v>16</v>
      </c>
      <c r="E124" s="2">
        <v>97.9</v>
      </c>
      <c r="G124" s="2">
        <f t="shared" si="1"/>
        <v>97.9</v>
      </c>
    </row>
    <row r="125" spans="1:7">
      <c r="B125" s="525"/>
      <c r="C125" s="525"/>
      <c r="D125" t="s">
        <v>17</v>
      </c>
      <c r="E125" s="2">
        <v>2</v>
      </c>
      <c r="G125" s="2">
        <f t="shared" si="1"/>
        <v>99.9</v>
      </c>
    </row>
    <row r="126" spans="1:7">
      <c r="B126" s="526"/>
      <c r="C126" s="526"/>
      <c r="D126" t="s">
        <v>18</v>
      </c>
      <c r="E126" s="2">
        <v>56</v>
      </c>
      <c r="G126" s="2">
        <f t="shared" si="1"/>
        <v>155.9</v>
      </c>
    </row>
    <row r="127" spans="1:7">
      <c r="B127" s="526"/>
      <c r="C127" s="526"/>
      <c r="D127" t="s">
        <v>19</v>
      </c>
      <c r="E127" s="2">
        <v>5</v>
      </c>
      <c r="G127" s="2">
        <f t="shared" si="1"/>
        <v>160.9</v>
      </c>
    </row>
    <row r="128" spans="1:7">
      <c r="A128" s="86">
        <v>43302</v>
      </c>
      <c r="B128" s="526">
        <v>15752</v>
      </c>
      <c r="C128" s="526" t="s">
        <v>20</v>
      </c>
      <c r="D128" t="s">
        <v>16</v>
      </c>
      <c r="E128" s="2"/>
      <c r="F128" s="2">
        <v>97.9</v>
      </c>
      <c r="G128" s="2">
        <f t="shared" si="1"/>
        <v>63</v>
      </c>
    </row>
    <row r="129" spans="1:7">
      <c r="A129" s="86">
        <v>43302</v>
      </c>
      <c r="B129" s="526">
        <v>15752</v>
      </c>
      <c r="C129" s="526" t="s">
        <v>20</v>
      </c>
      <c r="D129" t="s">
        <v>17</v>
      </c>
      <c r="E129" s="2"/>
      <c r="F129" s="2">
        <v>2</v>
      </c>
      <c r="G129" s="2">
        <f t="shared" si="1"/>
        <v>61</v>
      </c>
    </row>
    <row r="130" spans="1:7">
      <c r="A130" s="86">
        <v>43368</v>
      </c>
      <c r="B130" s="526">
        <v>16248</v>
      </c>
      <c r="C130" s="526" t="s">
        <v>20</v>
      </c>
      <c r="D130" t="s">
        <v>18</v>
      </c>
      <c r="E130" s="2"/>
      <c r="F130" s="2">
        <v>56</v>
      </c>
      <c r="G130" s="2">
        <f t="shared" si="1"/>
        <v>5</v>
      </c>
    </row>
    <row r="131" spans="1:7">
      <c r="A131" s="86">
        <v>43368</v>
      </c>
      <c r="B131" s="526">
        <v>16248</v>
      </c>
      <c r="C131" s="526" t="s">
        <v>20</v>
      </c>
      <c r="D131" t="s">
        <v>19</v>
      </c>
      <c r="E131" s="2"/>
      <c r="F131" s="2">
        <v>5</v>
      </c>
      <c r="G131" s="2">
        <f t="shared" si="1"/>
        <v>0</v>
      </c>
    </row>
    <row r="132" spans="1:7">
      <c r="A132" s="86">
        <v>43189</v>
      </c>
      <c r="B132" s="525" t="s">
        <v>14</v>
      </c>
      <c r="C132" s="525" t="s">
        <v>23</v>
      </c>
      <c r="D132" t="s">
        <v>16</v>
      </c>
      <c r="E132" s="2">
        <v>94.8</v>
      </c>
      <c r="G132" s="2">
        <f t="shared" si="1"/>
        <v>94.8</v>
      </c>
    </row>
    <row r="133" spans="1:7">
      <c r="B133" s="525"/>
      <c r="C133" s="525"/>
      <c r="D133" t="s">
        <v>17</v>
      </c>
      <c r="E133" s="2">
        <v>2</v>
      </c>
      <c r="G133" s="2">
        <f t="shared" si="1"/>
        <v>96.8</v>
      </c>
    </row>
    <row r="134" spans="1:7">
      <c r="B134" s="526"/>
      <c r="C134" s="526"/>
      <c r="D134" t="s">
        <v>18</v>
      </c>
      <c r="E134" s="2">
        <v>60</v>
      </c>
      <c r="G134" s="2">
        <f t="shared" si="1"/>
        <v>156.80000000000001</v>
      </c>
    </row>
    <row r="135" spans="1:7">
      <c r="B135" s="526"/>
      <c r="C135" s="526"/>
      <c r="D135" t="s">
        <v>19</v>
      </c>
      <c r="E135" s="2">
        <v>5</v>
      </c>
      <c r="G135" s="2">
        <f t="shared" si="1"/>
        <v>161.80000000000001</v>
      </c>
    </row>
    <row r="136" spans="1:7">
      <c r="A136" s="86">
        <v>43355</v>
      </c>
      <c r="B136" s="526">
        <v>16127</v>
      </c>
      <c r="C136" s="526" t="s">
        <v>23</v>
      </c>
      <c r="D136" t="s">
        <v>16</v>
      </c>
      <c r="E136" s="2"/>
      <c r="F136" s="2">
        <v>94.8</v>
      </c>
      <c r="G136" s="2">
        <f t="shared" si="1"/>
        <v>67.000000000000014</v>
      </c>
    </row>
    <row r="137" spans="1:7">
      <c r="A137" s="86">
        <v>43355</v>
      </c>
      <c r="B137" s="526">
        <v>16127</v>
      </c>
      <c r="C137" s="526" t="s">
        <v>23</v>
      </c>
      <c r="D137" t="s">
        <v>17</v>
      </c>
      <c r="E137" s="2"/>
      <c r="F137" s="2">
        <v>2</v>
      </c>
      <c r="G137" s="2">
        <f t="shared" si="1"/>
        <v>65.000000000000014</v>
      </c>
    </row>
    <row r="138" spans="1:7">
      <c r="A138" s="86">
        <v>43368</v>
      </c>
      <c r="B138" s="526">
        <v>16248</v>
      </c>
      <c r="C138" s="526" t="s">
        <v>23</v>
      </c>
      <c r="D138" t="s">
        <v>18</v>
      </c>
      <c r="E138" s="2"/>
      <c r="F138" s="2">
        <v>60</v>
      </c>
      <c r="G138" s="2">
        <f t="shared" si="1"/>
        <v>5.0000000000000142</v>
      </c>
    </row>
    <row r="139" spans="1:7">
      <c r="A139" s="86">
        <v>43368</v>
      </c>
      <c r="B139" s="526">
        <v>16248</v>
      </c>
      <c r="C139" s="526" t="s">
        <v>23</v>
      </c>
      <c r="D139" t="s">
        <v>19</v>
      </c>
      <c r="E139" s="2"/>
      <c r="F139" s="2">
        <v>5</v>
      </c>
      <c r="G139" s="2">
        <f t="shared" si="1"/>
        <v>1.4210854715202004E-14</v>
      </c>
    </row>
    <row r="140" spans="1:7">
      <c r="A140" s="86">
        <v>43220</v>
      </c>
      <c r="B140" s="525" t="s">
        <v>14</v>
      </c>
      <c r="C140" s="525" t="s">
        <v>24</v>
      </c>
      <c r="D140" t="s">
        <v>16</v>
      </c>
      <c r="E140" s="2">
        <v>97.3</v>
      </c>
      <c r="G140" s="2">
        <f t="shared" si="1"/>
        <v>97.300000000000011</v>
      </c>
    </row>
    <row r="141" spans="1:7">
      <c r="B141" s="525"/>
      <c r="C141" s="525"/>
      <c r="D141" t="s">
        <v>17</v>
      </c>
      <c r="E141" s="2">
        <v>2</v>
      </c>
      <c r="G141" s="2">
        <f t="shared" si="1"/>
        <v>99.300000000000011</v>
      </c>
    </row>
    <row r="142" spans="1:7">
      <c r="B142" s="526"/>
      <c r="C142" s="526"/>
      <c r="D142" t="s">
        <v>18</v>
      </c>
      <c r="E142" s="2">
        <v>60</v>
      </c>
      <c r="G142" s="2">
        <f t="shared" si="1"/>
        <v>159.30000000000001</v>
      </c>
    </row>
    <row r="143" spans="1:7">
      <c r="B143" s="526"/>
      <c r="C143" s="526"/>
      <c r="D143" t="s">
        <v>19</v>
      </c>
      <c r="E143" s="2">
        <v>5</v>
      </c>
      <c r="G143" s="2">
        <f t="shared" si="1"/>
        <v>164.3</v>
      </c>
    </row>
    <row r="144" spans="1:7">
      <c r="A144" s="86">
        <v>43242</v>
      </c>
      <c r="B144" s="526">
        <v>15380</v>
      </c>
      <c r="C144" s="526" t="s">
        <v>24</v>
      </c>
      <c r="D144" t="s">
        <v>16</v>
      </c>
      <c r="E144" s="2"/>
      <c r="F144" s="2">
        <v>97.3</v>
      </c>
      <c r="G144" s="2">
        <f t="shared" si="1"/>
        <v>67.000000000000014</v>
      </c>
    </row>
    <row r="145" spans="1:7">
      <c r="A145" s="86">
        <v>43242</v>
      </c>
      <c r="B145" s="526">
        <v>15380</v>
      </c>
      <c r="C145" s="526" t="s">
        <v>24</v>
      </c>
      <c r="D145" t="s">
        <v>17</v>
      </c>
      <c r="E145" s="2"/>
      <c r="F145" s="2">
        <v>2</v>
      </c>
      <c r="G145" s="2">
        <f t="shared" si="1"/>
        <v>65.000000000000014</v>
      </c>
    </row>
    <row r="146" spans="1:7">
      <c r="A146" s="86">
        <v>43368</v>
      </c>
      <c r="B146" s="526">
        <v>16249</v>
      </c>
      <c r="C146" s="526" t="s">
        <v>24</v>
      </c>
      <c r="D146" t="s">
        <v>18</v>
      </c>
      <c r="E146" s="2"/>
      <c r="F146" s="2">
        <v>60</v>
      </c>
      <c r="G146" s="2">
        <f t="shared" si="1"/>
        <v>5.0000000000000142</v>
      </c>
    </row>
    <row r="147" spans="1:7">
      <c r="A147" s="86">
        <v>43368</v>
      </c>
      <c r="B147" s="526">
        <v>16249</v>
      </c>
      <c r="C147" s="526" t="s">
        <v>24</v>
      </c>
      <c r="D147" t="s">
        <v>19</v>
      </c>
      <c r="E147" s="2"/>
      <c r="F147" s="2">
        <v>5</v>
      </c>
      <c r="G147" s="2">
        <f t="shared" si="1"/>
        <v>1.4210854715202004E-14</v>
      </c>
    </row>
    <row r="148" spans="1:7">
      <c r="A148" s="86">
        <v>43251</v>
      </c>
      <c r="B148" s="525" t="s">
        <v>14</v>
      </c>
      <c r="C148" s="525" t="s">
        <v>25</v>
      </c>
      <c r="D148" t="s">
        <v>16</v>
      </c>
      <c r="E148" s="2">
        <v>90.5</v>
      </c>
      <c r="G148" s="2">
        <f t="shared" si="1"/>
        <v>90.500000000000014</v>
      </c>
    </row>
    <row r="149" spans="1:7">
      <c r="B149" s="525"/>
      <c r="C149" s="525"/>
      <c r="D149" t="s">
        <v>17</v>
      </c>
      <c r="E149" s="2">
        <v>2</v>
      </c>
      <c r="G149" s="2">
        <f t="shared" si="1"/>
        <v>92.500000000000014</v>
      </c>
    </row>
    <row r="150" spans="1:7">
      <c r="B150" s="526"/>
      <c r="C150" s="526"/>
      <c r="D150" t="s">
        <v>18</v>
      </c>
      <c r="E150" s="2">
        <v>60</v>
      </c>
      <c r="G150" s="2">
        <f t="shared" si="1"/>
        <v>152.5</v>
      </c>
    </row>
    <row r="151" spans="1:7">
      <c r="B151" s="526"/>
      <c r="C151" s="526"/>
      <c r="D151" t="s">
        <v>19</v>
      </c>
      <c r="E151" s="2">
        <v>5</v>
      </c>
      <c r="G151" s="2">
        <f t="shared" si="1"/>
        <v>157.5</v>
      </c>
    </row>
    <row r="152" spans="1:7">
      <c r="A152" s="86">
        <v>43291</v>
      </c>
      <c r="B152" s="526">
        <v>15682</v>
      </c>
      <c r="C152" s="526" t="s">
        <v>25</v>
      </c>
      <c r="D152" t="s">
        <v>16</v>
      </c>
      <c r="E152" s="2"/>
      <c r="F152" s="2">
        <v>90.5</v>
      </c>
      <c r="G152" s="2">
        <f t="shared" si="1"/>
        <v>67</v>
      </c>
    </row>
    <row r="153" spans="1:7">
      <c r="A153" s="86">
        <v>43291</v>
      </c>
      <c r="B153" s="526">
        <v>15682</v>
      </c>
      <c r="C153" s="526" t="s">
        <v>25</v>
      </c>
      <c r="D153" t="s">
        <v>17</v>
      </c>
      <c r="E153" s="2"/>
      <c r="F153" s="2">
        <v>2</v>
      </c>
      <c r="G153" s="2">
        <f t="shared" si="1"/>
        <v>65</v>
      </c>
    </row>
    <row r="154" spans="1:7">
      <c r="A154" s="86">
        <v>43368</v>
      </c>
      <c r="B154" s="526">
        <v>16249</v>
      </c>
      <c r="C154" s="526" t="s">
        <v>25</v>
      </c>
      <c r="D154" t="s">
        <v>18</v>
      </c>
      <c r="E154" s="2"/>
      <c r="F154" s="2">
        <v>60</v>
      </c>
      <c r="G154" s="2">
        <f t="shared" si="1"/>
        <v>5</v>
      </c>
    </row>
    <row r="155" spans="1:7">
      <c r="A155" s="86">
        <v>43368</v>
      </c>
      <c r="B155" s="526">
        <v>16249</v>
      </c>
      <c r="C155" s="526" t="s">
        <v>25</v>
      </c>
      <c r="D155" t="s">
        <v>19</v>
      </c>
      <c r="E155" s="2"/>
      <c r="F155" s="2">
        <v>5</v>
      </c>
      <c r="G155" s="2">
        <f t="shared" si="1"/>
        <v>0</v>
      </c>
    </row>
    <row r="156" spans="1:7">
      <c r="A156" s="86">
        <v>43281</v>
      </c>
      <c r="B156" s="525" t="s">
        <v>14</v>
      </c>
      <c r="C156" s="525" t="s">
        <v>26</v>
      </c>
      <c r="D156" t="s">
        <v>16</v>
      </c>
      <c r="E156" s="2">
        <v>83.6</v>
      </c>
      <c r="G156" s="2">
        <f t="shared" si="1"/>
        <v>83.6</v>
      </c>
    </row>
    <row r="157" spans="1:7">
      <c r="B157" s="525"/>
      <c r="C157" s="525"/>
      <c r="D157" t="s">
        <v>17</v>
      </c>
      <c r="E157" s="2">
        <v>4</v>
      </c>
      <c r="G157" s="2">
        <f t="shared" si="1"/>
        <v>87.6</v>
      </c>
    </row>
    <row r="158" spans="1:7">
      <c r="B158" s="526"/>
      <c r="C158" s="526"/>
      <c r="D158" t="s">
        <v>18</v>
      </c>
      <c r="E158" s="2">
        <v>60</v>
      </c>
      <c r="G158" s="2">
        <f t="shared" ref="G158:G228" si="2">+G157+E158-F158</f>
        <v>147.6</v>
      </c>
    </row>
    <row r="159" spans="1:7">
      <c r="B159" s="526"/>
      <c r="C159" s="526"/>
      <c r="D159" t="s">
        <v>19</v>
      </c>
      <c r="E159" s="2">
        <v>5</v>
      </c>
      <c r="G159" s="2">
        <f t="shared" si="2"/>
        <v>152.6</v>
      </c>
    </row>
    <row r="160" spans="1:7">
      <c r="A160" s="86">
        <v>43355</v>
      </c>
      <c r="B160" s="526">
        <v>16127</v>
      </c>
      <c r="C160" s="526" t="s">
        <v>26</v>
      </c>
      <c r="D160" t="s">
        <v>16</v>
      </c>
      <c r="E160" s="2"/>
      <c r="F160" s="2">
        <v>83.6</v>
      </c>
      <c r="G160" s="2">
        <f t="shared" si="2"/>
        <v>69</v>
      </c>
    </row>
    <row r="161" spans="1:7">
      <c r="A161" s="86">
        <v>43355</v>
      </c>
      <c r="B161" s="526">
        <v>16127</v>
      </c>
      <c r="C161" s="526" t="s">
        <v>26</v>
      </c>
      <c r="D161" t="s">
        <v>17</v>
      </c>
      <c r="E161" s="2"/>
      <c r="F161" s="2">
        <v>4</v>
      </c>
      <c r="G161" s="2">
        <f t="shared" si="2"/>
        <v>65</v>
      </c>
    </row>
    <row r="162" spans="1:7">
      <c r="A162" s="86">
        <v>43368</v>
      </c>
      <c r="B162" s="526">
        <v>16249</v>
      </c>
      <c r="C162" s="526" t="s">
        <v>26</v>
      </c>
      <c r="D162" t="s">
        <v>18</v>
      </c>
      <c r="E162" s="2"/>
      <c r="F162" s="2">
        <v>60</v>
      </c>
      <c r="G162" s="2">
        <f t="shared" si="2"/>
        <v>5</v>
      </c>
    </row>
    <row r="163" spans="1:7">
      <c r="A163" s="86">
        <v>43368</v>
      </c>
      <c r="B163" s="526">
        <v>16249</v>
      </c>
      <c r="C163" s="526" t="s">
        <v>26</v>
      </c>
      <c r="D163" t="s">
        <v>19</v>
      </c>
      <c r="E163" s="2"/>
      <c r="F163" s="2">
        <v>5</v>
      </c>
      <c r="G163" s="2">
        <f t="shared" si="2"/>
        <v>0</v>
      </c>
    </row>
    <row r="164" spans="1:7">
      <c r="A164" s="86">
        <v>43312</v>
      </c>
      <c r="B164" s="525" t="s">
        <v>14</v>
      </c>
      <c r="C164" s="525" t="s">
        <v>27</v>
      </c>
      <c r="D164" t="s">
        <v>16</v>
      </c>
      <c r="E164" s="2">
        <v>82</v>
      </c>
      <c r="G164" s="2">
        <f t="shared" si="2"/>
        <v>82</v>
      </c>
    </row>
    <row r="165" spans="1:7">
      <c r="B165" s="525"/>
      <c r="C165" s="525"/>
      <c r="D165" t="s">
        <v>17</v>
      </c>
      <c r="E165" s="2">
        <v>2</v>
      </c>
      <c r="G165" s="2">
        <f t="shared" si="2"/>
        <v>84</v>
      </c>
    </row>
    <row r="166" spans="1:7">
      <c r="B166" s="526"/>
      <c r="C166" s="526"/>
      <c r="D166" t="s">
        <v>18</v>
      </c>
      <c r="E166" s="2">
        <v>60</v>
      </c>
      <c r="G166" s="2">
        <f t="shared" si="2"/>
        <v>144</v>
      </c>
    </row>
    <row r="167" spans="1:7">
      <c r="B167" s="526"/>
      <c r="C167" s="526"/>
      <c r="D167" t="s">
        <v>19</v>
      </c>
      <c r="E167" s="2">
        <v>5</v>
      </c>
      <c r="G167" s="2">
        <f t="shared" si="2"/>
        <v>149</v>
      </c>
    </row>
    <row r="168" spans="1:7">
      <c r="A168" s="86">
        <v>43312</v>
      </c>
      <c r="B168" s="526" t="s">
        <v>114</v>
      </c>
      <c r="C168" s="526" t="s">
        <v>27</v>
      </c>
      <c r="D168" t="s">
        <v>18</v>
      </c>
      <c r="E168" s="2"/>
      <c r="F168" s="2">
        <v>44</v>
      </c>
      <c r="G168" s="2">
        <f t="shared" si="2"/>
        <v>105</v>
      </c>
    </row>
    <row r="169" spans="1:7">
      <c r="A169" s="86">
        <v>43343</v>
      </c>
      <c r="B169" s="526" t="s">
        <v>114</v>
      </c>
      <c r="C169" s="526" t="s">
        <v>27</v>
      </c>
      <c r="D169" t="s">
        <v>16</v>
      </c>
      <c r="E169" s="2"/>
      <c r="F169" s="2">
        <v>45</v>
      </c>
      <c r="G169" s="2">
        <f t="shared" si="2"/>
        <v>60</v>
      </c>
    </row>
    <row r="170" spans="1:7">
      <c r="A170" s="86">
        <v>43368</v>
      </c>
      <c r="B170" s="526">
        <v>16249</v>
      </c>
      <c r="C170" s="526" t="s">
        <v>27</v>
      </c>
      <c r="D170" t="s">
        <v>18</v>
      </c>
      <c r="E170" s="2"/>
      <c r="F170" s="2">
        <v>16</v>
      </c>
      <c r="G170" s="2">
        <f t="shared" si="2"/>
        <v>44</v>
      </c>
    </row>
    <row r="171" spans="1:7">
      <c r="A171" s="86">
        <v>43368</v>
      </c>
      <c r="B171" s="526">
        <v>16249</v>
      </c>
      <c r="C171" s="526" t="s">
        <v>27</v>
      </c>
      <c r="D171" t="s">
        <v>19</v>
      </c>
      <c r="E171" s="2"/>
      <c r="F171" s="2">
        <v>5</v>
      </c>
      <c r="G171" s="2">
        <f t="shared" si="2"/>
        <v>39</v>
      </c>
    </row>
    <row r="172" spans="1:7">
      <c r="A172" s="86">
        <v>43368</v>
      </c>
      <c r="B172" s="526">
        <v>16250</v>
      </c>
      <c r="C172" s="526" t="s">
        <v>27</v>
      </c>
      <c r="D172" t="s">
        <v>16</v>
      </c>
      <c r="E172" s="2"/>
      <c r="F172" s="2">
        <v>37</v>
      </c>
      <c r="G172" s="2">
        <f t="shared" si="2"/>
        <v>2</v>
      </c>
    </row>
    <row r="173" spans="1:7">
      <c r="A173" s="86">
        <v>43368</v>
      </c>
      <c r="B173" s="526">
        <v>16250</v>
      </c>
      <c r="C173" s="526" t="s">
        <v>27</v>
      </c>
      <c r="D173" t="s">
        <v>17</v>
      </c>
      <c r="E173" s="2"/>
      <c r="F173" s="2">
        <v>2</v>
      </c>
      <c r="G173" s="2">
        <f t="shared" si="2"/>
        <v>0</v>
      </c>
    </row>
    <row r="174" spans="1:7">
      <c r="A174" s="86">
        <v>43343</v>
      </c>
      <c r="B174" s="525" t="s">
        <v>14</v>
      </c>
      <c r="C174" s="525" t="s">
        <v>28</v>
      </c>
      <c r="D174" t="s">
        <v>16</v>
      </c>
      <c r="E174" s="2">
        <v>81.3</v>
      </c>
      <c r="G174" s="2">
        <f t="shared" si="2"/>
        <v>81.3</v>
      </c>
    </row>
    <row r="175" spans="1:7">
      <c r="B175" s="525"/>
      <c r="C175" s="525"/>
      <c r="D175" t="s">
        <v>17</v>
      </c>
      <c r="E175" s="2">
        <v>2</v>
      </c>
      <c r="G175" s="2">
        <f t="shared" si="2"/>
        <v>83.3</v>
      </c>
    </row>
    <row r="176" spans="1:7">
      <c r="B176" s="526"/>
      <c r="C176" s="526"/>
      <c r="D176" t="s">
        <v>18</v>
      </c>
      <c r="E176" s="2">
        <v>60</v>
      </c>
      <c r="G176" s="2">
        <f t="shared" si="2"/>
        <v>143.30000000000001</v>
      </c>
    </row>
    <row r="177" spans="1:7">
      <c r="B177" s="526"/>
      <c r="C177" s="526"/>
      <c r="D177" t="s">
        <v>19</v>
      </c>
      <c r="E177" s="2">
        <v>5</v>
      </c>
      <c r="G177" s="2">
        <f t="shared" si="2"/>
        <v>148.30000000000001</v>
      </c>
    </row>
    <row r="178" spans="1:7">
      <c r="A178" s="86">
        <v>43343</v>
      </c>
      <c r="B178" s="526" t="s">
        <v>114</v>
      </c>
      <c r="C178" s="526" t="s">
        <v>28</v>
      </c>
      <c r="D178" t="s">
        <v>18</v>
      </c>
      <c r="E178" s="2"/>
      <c r="F178" s="2">
        <v>28</v>
      </c>
      <c r="G178" s="2">
        <f t="shared" si="2"/>
        <v>120.30000000000001</v>
      </c>
    </row>
    <row r="179" spans="1:7">
      <c r="A179" s="86">
        <v>43368</v>
      </c>
      <c r="B179" s="526">
        <v>16250</v>
      </c>
      <c r="C179" s="526" t="s">
        <v>28</v>
      </c>
      <c r="D179" t="s">
        <v>18</v>
      </c>
      <c r="E179" s="2"/>
      <c r="F179" s="2">
        <v>32</v>
      </c>
      <c r="G179" s="2">
        <f t="shared" si="2"/>
        <v>88.300000000000011</v>
      </c>
    </row>
    <row r="180" spans="1:7">
      <c r="A180" s="86">
        <v>43368</v>
      </c>
      <c r="B180" s="526">
        <v>16250</v>
      </c>
      <c r="C180" s="526" t="s">
        <v>28</v>
      </c>
      <c r="D180" t="s">
        <v>19</v>
      </c>
      <c r="E180" s="2"/>
      <c r="F180" s="2">
        <v>5</v>
      </c>
      <c r="G180" s="2">
        <f t="shared" si="2"/>
        <v>83.300000000000011</v>
      </c>
    </row>
    <row r="181" spans="1:7">
      <c r="A181" s="86">
        <v>43373</v>
      </c>
      <c r="B181" s="526" t="s">
        <v>114</v>
      </c>
      <c r="C181" s="526" t="s">
        <v>28</v>
      </c>
      <c r="D181" t="s">
        <v>16</v>
      </c>
      <c r="E181" s="2"/>
      <c r="F181" s="2">
        <v>30</v>
      </c>
      <c r="G181" s="2">
        <f t="shared" si="2"/>
        <v>53.300000000000011</v>
      </c>
    </row>
    <row r="182" spans="1:7">
      <c r="A182" s="86">
        <v>43404</v>
      </c>
      <c r="B182" s="526" t="s">
        <v>114</v>
      </c>
      <c r="C182" s="526" t="s">
        <v>28</v>
      </c>
      <c r="D182" t="s">
        <v>16</v>
      </c>
      <c r="E182" s="2"/>
      <c r="F182" s="2">
        <v>51.3</v>
      </c>
      <c r="G182" s="2">
        <f t="shared" si="2"/>
        <v>2.0000000000000142</v>
      </c>
    </row>
    <row r="183" spans="1:7">
      <c r="A183" s="86">
        <v>43404</v>
      </c>
      <c r="B183" s="526" t="s">
        <v>114</v>
      </c>
      <c r="C183" s="526" t="s">
        <v>28</v>
      </c>
      <c r="D183" t="s">
        <v>17</v>
      </c>
      <c r="E183" s="2"/>
      <c r="F183" s="2">
        <v>2</v>
      </c>
      <c r="G183" s="2">
        <f t="shared" si="2"/>
        <v>1.4210854715202004E-14</v>
      </c>
    </row>
    <row r="184" spans="1:7">
      <c r="A184" s="86">
        <v>43373</v>
      </c>
      <c r="B184" s="525" t="s">
        <v>14</v>
      </c>
      <c r="C184" s="525" t="s">
        <v>29</v>
      </c>
      <c r="D184" t="s">
        <v>16</v>
      </c>
      <c r="E184" s="2">
        <v>83.4</v>
      </c>
      <c r="G184" s="2">
        <f t="shared" si="2"/>
        <v>83.40000000000002</v>
      </c>
    </row>
    <row r="185" spans="1:7">
      <c r="B185" s="525"/>
      <c r="C185" s="525"/>
      <c r="D185" t="s">
        <v>17</v>
      </c>
      <c r="E185" s="2">
        <v>3</v>
      </c>
      <c r="G185" s="2">
        <f t="shared" si="2"/>
        <v>86.40000000000002</v>
      </c>
    </row>
    <row r="186" spans="1:7">
      <c r="B186" s="526"/>
      <c r="C186" s="526"/>
      <c r="D186" t="s">
        <v>18</v>
      </c>
      <c r="E186" s="2">
        <v>60</v>
      </c>
      <c r="G186" s="2">
        <f t="shared" si="2"/>
        <v>146.40000000000003</v>
      </c>
    </row>
    <row r="187" spans="1:7">
      <c r="B187" s="526"/>
      <c r="C187" s="526"/>
      <c r="D187" t="s">
        <v>19</v>
      </c>
      <c r="E187" s="2">
        <v>5</v>
      </c>
      <c r="G187" s="2">
        <f t="shared" si="2"/>
        <v>151.40000000000003</v>
      </c>
    </row>
    <row r="188" spans="1:7">
      <c r="A188" s="86">
        <v>43373</v>
      </c>
      <c r="B188" s="526" t="s">
        <v>114</v>
      </c>
      <c r="C188" s="526" t="s">
        <v>29</v>
      </c>
      <c r="D188" t="s">
        <v>18</v>
      </c>
      <c r="E188" s="2"/>
      <c r="F188" s="2">
        <v>16</v>
      </c>
      <c r="G188" s="2">
        <f t="shared" si="2"/>
        <v>135.40000000000003</v>
      </c>
    </row>
    <row r="189" spans="1:7">
      <c r="A189" s="86">
        <v>43404</v>
      </c>
      <c r="B189" s="526" t="s">
        <v>114</v>
      </c>
      <c r="C189" s="526" t="s">
        <v>29</v>
      </c>
      <c r="D189" t="s">
        <v>16</v>
      </c>
      <c r="E189" s="2"/>
      <c r="F189" s="2">
        <v>43.7</v>
      </c>
      <c r="G189" s="2">
        <f t="shared" si="2"/>
        <v>91.700000000000031</v>
      </c>
    </row>
    <row r="190" spans="1:7">
      <c r="A190" s="86">
        <v>43434</v>
      </c>
      <c r="B190" s="526" t="s">
        <v>114</v>
      </c>
      <c r="C190" s="526" t="s">
        <v>29</v>
      </c>
      <c r="D190" t="s">
        <v>16</v>
      </c>
      <c r="E190" s="2"/>
      <c r="F190" s="2">
        <v>39.700000000000003</v>
      </c>
      <c r="G190" s="2">
        <f t="shared" si="2"/>
        <v>52.000000000000028</v>
      </c>
    </row>
    <row r="191" spans="1:7">
      <c r="A191" s="86">
        <v>43434</v>
      </c>
      <c r="B191" s="526" t="s">
        <v>114</v>
      </c>
      <c r="C191" s="526" t="s">
        <v>29</v>
      </c>
      <c r="D191" t="s">
        <v>17</v>
      </c>
      <c r="E191" s="2"/>
      <c r="F191" s="2">
        <v>3</v>
      </c>
      <c r="G191" s="2">
        <f t="shared" si="2"/>
        <v>49.000000000000028</v>
      </c>
    </row>
    <row r="192" spans="1:7">
      <c r="A192" s="86">
        <v>43551</v>
      </c>
      <c r="B192" s="526">
        <v>17502</v>
      </c>
      <c r="C192" s="526" t="s">
        <v>29</v>
      </c>
      <c r="D192" t="s">
        <v>18</v>
      </c>
      <c r="E192" s="2"/>
      <c r="F192" s="2">
        <v>44</v>
      </c>
      <c r="G192" s="2">
        <f t="shared" si="2"/>
        <v>5.0000000000000284</v>
      </c>
    </row>
    <row r="193" spans="1:7">
      <c r="A193" s="86">
        <v>43551</v>
      </c>
      <c r="B193" s="526">
        <v>17502</v>
      </c>
      <c r="C193" s="526" t="s">
        <v>29</v>
      </c>
      <c r="D193" t="s">
        <v>19</v>
      </c>
      <c r="E193" s="2"/>
      <c r="F193" s="2">
        <v>5</v>
      </c>
      <c r="G193" s="2">
        <f t="shared" si="2"/>
        <v>2.8421709430404007E-14</v>
      </c>
    </row>
    <row r="194" spans="1:7">
      <c r="A194" s="86">
        <v>43404</v>
      </c>
      <c r="B194" s="525" t="s">
        <v>14</v>
      </c>
      <c r="C194" s="525" t="s">
        <v>30</v>
      </c>
      <c r="D194" t="s">
        <v>16</v>
      </c>
      <c r="E194" s="2">
        <v>84</v>
      </c>
      <c r="G194" s="2">
        <f t="shared" si="2"/>
        <v>84.000000000000028</v>
      </c>
    </row>
    <row r="195" spans="1:7">
      <c r="B195" s="525"/>
      <c r="C195" s="525"/>
      <c r="D195" t="s">
        <v>17</v>
      </c>
      <c r="E195" s="2">
        <v>4</v>
      </c>
      <c r="G195" s="2">
        <f t="shared" si="2"/>
        <v>88.000000000000028</v>
      </c>
    </row>
    <row r="196" spans="1:7">
      <c r="B196" s="526"/>
      <c r="C196" s="526"/>
      <c r="D196" t="s">
        <v>18</v>
      </c>
      <c r="E196" s="2">
        <v>60</v>
      </c>
      <c r="G196" s="2">
        <f t="shared" si="2"/>
        <v>148.00000000000003</v>
      </c>
    </row>
    <row r="197" spans="1:7">
      <c r="B197" s="526"/>
      <c r="C197" s="526"/>
      <c r="D197" t="s">
        <v>19</v>
      </c>
      <c r="E197" s="2">
        <v>5</v>
      </c>
      <c r="G197" s="2">
        <f t="shared" si="2"/>
        <v>153.00000000000003</v>
      </c>
    </row>
    <row r="198" spans="1:7">
      <c r="A198" s="86">
        <v>43404</v>
      </c>
      <c r="B198" s="526" t="s">
        <v>114</v>
      </c>
      <c r="C198" s="526" t="s">
        <v>30</v>
      </c>
      <c r="D198" t="s">
        <v>18</v>
      </c>
      <c r="E198" s="2"/>
      <c r="F198" s="2">
        <v>60</v>
      </c>
      <c r="G198" s="2">
        <f t="shared" si="2"/>
        <v>93.000000000000028</v>
      </c>
    </row>
    <row r="199" spans="1:7">
      <c r="A199" s="86">
        <v>43404</v>
      </c>
      <c r="B199" s="526" t="s">
        <v>114</v>
      </c>
      <c r="C199" s="526" t="s">
        <v>30</v>
      </c>
      <c r="D199" t="s">
        <v>19</v>
      </c>
      <c r="E199" s="2"/>
      <c r="F199" s="2">
        <v>5</v>
      </c>
      <c r="G199" s="2">
        <f t="shared" si="2"/>
        <v>88.000000000000028</v>
      </c>
    </row>
    <row r="200" spans="1:7">
      <c r="A200" s="86">
        <v>43434</v>
      </c>
      <c r="B200" s="526" t="s">
        <v>114</v>
      </c>
      <c r="C200" s="526" t="s">
        <v>30</v>
      </c>
      <c r="D200" t="s">
        <v>16</v>
      </c>
      <c r="E200" s="2"/>
      <c r="F200" s="2">
        <v>11.3</v>
      </c>
      <c r="G200" s="2">
        <f t="shared" si="2"/>
        <v>76.700000000000031</v>
      </c>
    </row>
    <row r="201" spans="1:7">
      <c r="A201" s="86">
        <v>43465</v>
      </c>
      <c r="B201" s="526" t="s">
        <v>114</v>
      </c>
      <c r="C201" s="526" t="s">
        <v>30</v>
      </c>
      <c r="D201" t="s">
        <v>16</v>
      </c>
      <c r="E201" s="2"/>
      <c r="F201" s="2">
        <v>72.7</v>
      </c>
      <c r="G201" s="2">
        <f t="shared" si="2"/>
        <v>4.0000000000000284</v>
      </c>
    </row>
    <row r="202" spans="1:7">
      <c r="A202" s="86">
        <v>43465</v>
      </c>
      <c r="B202" s="526" t="s">
        <v>114</v>
      </c>
      <c r="C202" s="526" t="s">
        <v>30</v>
      </c>
      <c r="D202" t="s">
        <v>17</v>
      </c>
      <c r="E202" s="2"/>
      <c r="F202" s="2">
        <v>4</v>
      </c>
      <c r="G202" s="2">
        <f t="shared" si="2"/>
        <v>2.8421709430404007E-14</v>
      </c>
    </row>
    <row r="203" spans="1:7">
      <c r="A203" s="86">
        <v>43434</v>
      </c>
      <c r="B203" s="525" t="s">
        <v>14</v>
      </c>
      <c r="C203" s="525" t="s">
        <v>33</v>
      </c>
      <c r="D203" t="s">
        <v>16</v>
      </c>
      <c r="E203" s="2">
        <v>86.3</v>
      </c>
      <c r="G203" s="2">
        <f t="shared" si="2"/>
        <v>86.300000000000026</v>
      </c>
    </row>
    <row r="204" spans="1:7">
      <c r="B204" s="525"/>
      <c r="C204" s="525"/>
      <c r="D204" t="s">
        <v>17</v>
      </c>
      <c r="E204" s="2">
        <v>4</v>
      </c>
      <c r="G204" s="2">
        <f t="shared" si="2"/>
        <v>90.300000000000026</v>
      </c>
    </row>
    <row r="205" spans="1:7">
      <c r="B205" s="526"/>
      <c r="C205" s="526"/>
      <c r="D205" t="s">
        <v>18</v>
      </c>
      <c r="E205" s="2">
        <v>60</v>
      </c>
      <c r="G205" s="2">
        <f t="shared" si="2"/>
        <v>150.30000000000001</v>
      </c>
    </row>
    <row r="206" spans="1:7">
      <c r="B206" s="526"/>
      <c r="C206" s="526"/>
      <c r="D206" t="s">
        <v>19</v>
      </c>
      <c r="E206" s="2">
        <v>5</v>
      </c>
      <c r="G206" s="2">
        <f t="shared" si="2"/>
        <v>155.30000000000001</v>
      </c>
    </row>
    <row r="207" spans="1:7">
      <c r="A207" s="86">
        <v>43434</v>
      </c>
      <c r="B207" s="526" t="s">
        <v>114</v>
      </c>
      <c r="C207" s="526" t="s">
        <v>33</v>
      </c>
      <c r="D207" t="s">
        <v>18</v>
      </c>
      <c r="E207" s="2"/>
      <c r="F207" s="2">
        <v>36</v>
      </c>
      <c r="G207" s="2">
        <f t="shared" si="2"/>
        <v>119.30000000000001</v>
      </c>
    </row>
    <row r="208" spans="1:7">
      <c r="A208" s="86">
        <v>43465</v>
      </c>
      <c r="B208" s="526" t="s">
        <v>114</v>
      </c>
      <c r="C208" s="526" t="s">
        <v>33</v>
      </c>
      <c r="D208" t="s">
        <v>16</v>
      </c>
      <c r="E208" s="2"/>
      <c r="F208" s="2">
        <v>59.3</v>
      </c>
      <c r="G208" s="2">
        <f t="shared" si="2"/>
        <v>60.000000000000014</v>
      </c>
    </row>
    <row r="209" spans="1:8">
      <c r="A209" s="86">
        <v>43496</v>
      </c>
      <c r="B209" s="526" t="s">
        <v>114</v>
      </c>
      <c r="C209" s="526" t="s">
        <v>33</v>
      </c>
      <c r="D209" t="s">
        <v>16</v>
      </c>
      <c r="E209" s="2"/>
      <c r="F209" s="2">
        <v>27</v>
      </c>
      <c r="G209" s="2">
        <f t="shared" si="2"/>
        <v>33.000000000000014</v>
      </c>
    </row>
    <row r="210" spans="1:8">
      <c r="A210" s="86">
        <v>43496</v>
      </c>
      <c r="B210" s="526" t="s">
        <v>114</v>
      </c>
      <c r="C210" s="526" t="s">
        <v>33</v>
      </c>
      <c r="D210" t="s">
        <v>17</v>
      </c>
      <c r="E210" s="2"/>
      <c r="F210" s="2">
        <v>4</v>
      </c>
      <c r="G210" s="2">
        <f t="shared" si="2"/>
        <v>29.000000000000014</v>
      </c>
    </row>
    <row r="211" spans="1:8">
      <c r="A211" s="86">
        <v>43551</v>
      </c>
      <c r="B211" s="526">
        <v>17502</v>
      </c>
      <c r="C211" s="526" t="s">
        <v>33</v>
      </c>
      <c r="D211" t="s">
        <v>18</v>
      </c>
      <c r="E211" s="2"/>
      <c r="F211" s="2">
        <v>24</v>
      </c>
      <c r="G211" s="2">
        <f t="shared" si="2"/>
        <v>5.0000000000000142</v>
      </c>
    </row>
    <row r="212" spans="1:8">
      <c r="A212" s="86">
        <v>43551</v>
      </c>
      <c r="B212" s="526">
        <v>17502</v>
      </c>
      <c r="C212" s="526" t="s">
        <v>33</v>
      </c>
      <c r="D212" t="s">
        <v>19</v>
      </c>
      <c r="E212" s="2"/>
      <c r="F212" s="2">
        <v>5</v>
      </c>
      <c r="G212" s="2">
        <f t="shared" si="2"/>
        <v>1.4210854715202004E-14</v>
      </c>
    </row>
    <row r="213" spans="1:8">
      <c r="A213" s="86">
        <v>43465</v>
      </c>
      <c r="B213" s="525" t="s">
        <v>14</v>
      </c>
      <c r="C213" s="525" t="s">
        <v>34</v>
      </c>
      <c r="D213" t="s">
        <v>16</v>
      </c>
      <c r="E213" s="2">
        <v>271.8</v>
      </c>
      <c r="G213" s="2">
        <f t="shared" si="2"/>
        <v>271.8</v>
      </c>
    </row>
    <row r="214" spans="1:8">
      <c r="B214" s="525"/>
      <c r="C214" s="525"/>
      <c r="D214" t="s">
        <v>17</v>
      </c>
      <c r="E214" s="2">
        <v>4</v>
      </c>
      <c r="G214" s="2">
        <f t="shared" si="2"/>
        <v>275.8</v>
      </c>
    </row>
    <row r="215" spans="1:8">
      <c r="B215" s="526"/>
      <c r="C215" s="526"/>
      <c r="D215" t="s">
        <v>18</v>
      </c>
      <c r="E215" s="2">
        <v>60</v>
      </c>
      <c r="G215" s="2">
        <f t="shared" si="2"/>
        <v>335.8</v>
      </c>
    </row>
    <row r="216" spans="1:8">
      <c r="B216" s="526"/>
      <c r="C216" s="526"/>
      <c r="D216" t="s">
        <v>19</v>
      </c>
      <c r="E216" s="2">
        <v>5</v>
      </c>
      <c r="G216" s="2">
        <f t="shared" si="2"/>
        <v>340.8</v>
      </c>
    </row>
    <row r="217" spans="1:8">
      <c r="A217" s="86">
        <v>43465</v>
      </c>
      <c r="B217" s="526" t="s">
        <v>114</v>
      </c>
      <c r="C217" s="526" t="s">
        <v>34</v>
      </c>
      <c r="D217" t="s">
        <v>18</v>
      </c>
      <c r="E217" s="2"/>
      <c r="F217" s="2">
        <v>60</v>
      </c>
      <c r="G217" s="2">
        <f t="shared" si="2"/>
        <v>280.8</v>
      </c>
    </row>
    <row r="218" spans="1:8">
      <c r="A218" s="86">
        <v>43465</v>
      </c>
      <c r="B218" s="526" t="s">
        <v>114</v>
      </c>
      <c r="C218" s="526" t="s">
        <v>34</v>
      </c>
      <c r="D218" t="s">
        <v>19</v>
      </c>
      <c r="E218" s="2"/>
      <c r="F218" s="2">
        <v>5</v>
      </c>
      <c r="G218" s="2">
        <f t="shared" si="2"/>
        <v>275.8</v>
      </c>
    </row>
    <row r="219" spans="1:8">
      <c r="A219" s="86">
        <v>43496</v>
      </c>
      <c r="B219" s="526" t="s">
        <v>114</v>
      </c>
      <c r="C219" s="526" t="s">
        <v>34</v>
      </c>
      <c r="D219" t="s">
        <v>16</v>
      </c>
      <c r="E219" s="2"/>
      <c r="F219" s="2">
        <v>64</v>
      </c>
      <c r="G219" s="2">
        <f t="shared" si="2"/>
        <v>211.8</v>
      </c>
      <c r="H219" s="37"/>
    </row>
    <row r="220" spans="1:8">
      <c r="A220" s="86">
        <v>43524</v>
      </c>
      <c r="B220" s="526" t="s">
        <v>114</v>
      </c>
      <c r="C220" s="526" t="s">
        <v>34</v>
      </c>
      <c r="D220" t="s">
        <v>16</v>
      </c>
      <c r="E220" s="2"/>
      <c r="F220" s="2">
        <v>54</v>
      </c>
      <c r="G220" s="2">
        <f t="shared" si="2"/>
        <v>157.80000000000001</v>
      </c>
      <c r="H220" s="37"/>
    </row>
    <row r="221" spans="1:8">
      <c r="A221" s="86">
        <v>43530</v>
      </c>
      <c r="B221" s="526">
        <v>17300</v>
      </c>
      <c r="C221" s="526" t="s">
        <v>34</v>
      </c>
      <c r="D221" t="s">
        <v>16</v>
      </c>
      <c r="E221" s="2"/>
      <c r="F221" s="2">
        <v>153.80000000000001</v>
      </c>
      <c r="G221" s="2">
        <f t="shared" si="2"/>
        <v>4</v>
      </c>
      <c r="H221" s="37"/>
    </row>
    <row r="222" spans="1:8">
      <c r="A222" s="86">
        <v>43530</v>
      </c>
      <c r="B222" s="526">
        <v>17300</v>
      </c>
      <c r="C222" s="526" t="s">
        <v>34</v>
      </c>
      <c r="D222" t="s">
        <v>17</v>
      </c>
      <c r="E222" s="2"/>
      <c r="F222" s="2">
        <v>4</v>
      </c>
      <c r="G222" s="2">
        <f t="shared" si="2"/>
        <v>0</v>
      </c>
      <c r="H222" s="37"/>
    </row>
    <row r="223" spans="1:8">
      <c r="A223" s="86">
        <v>43496</v>
      </c>
      <c r="B223" s="525" t="s">
        <v>14</v>
      </c>
      <c r="C223" s="525" t="s">
        <v>15</v>
      </c>
      <c r="D223" t="s">
        <v>16</v>
      </c>
      <c r="E223" s="2">
        <v>96</v>
      </c>
      <c r="G223" s="2">
        <f t="shared" si="2"/>
        <v>96</v>
      </c>
    </row>
    <row r="224" spans="1:8">
      <c r="B224" s="525"/>
      <c r="C224" s="525"/>
      <c r="D224" t="s">
        <v>17</v>
      </c>
      <c r="E224" s="2">
        <v>4</v>
      </c>
      <c r="G224" s="2">
        <f t="shared" si="2"/>
        <v>100</v>
      </c>
    </row>
    <row r="225" spans="1:7">
      <c r="B225" s="526"/>
      <c r="C225" s="526"/>
      <c r="D225" t="s">
        <v>18</v>
      </c>
      <c r="E225" s="2">
        <v>60</v>
      </c>
      <c r="G225" s="2">
        <f t="shared" si="2"/>
        <v>160</v>
      </c>
    </row>
    <row r="226" spans="1:7">
      <c r="B226" s="526"/>
      <c r="C226" s="526"/>
      <c r="D226" t="s">
        <v>19</v>
      </c>
      <c r="E226" s="2">
        <v>5</v>
      </c>
      <c r="G226" s="2">
        <f t="shared" si="2"/>
        <v>165</v>
      </c>
    </row>
    <row r="227" spans="1:7">
      <c r="A227" s="86">
        <v>43496</v>
      </c>
      <c r="B227" s="526" t="s">
        <v>114</v>
      </c>
      <c r="C227" s="526" t="s">
        <v>15</v>
      </c>
      <c r="D227" t="s">
        <v>18</v>
      </c>
      <c r="E227" s="2"/>
      <c r="F227" s="2">
        <v>60</v>
      </c>
      <c r="G227" s="2">
        <f t="shared" si="2"/>
        <v>105</v>
      </c>
    </row>
    <row r="228" spans="1:7">
      <c r="A228" s="86">
        <v>43496</v>
      </c>
      <c r="B228" s="526" t="s">
        <v>114</v>
      </c>
      <c r="C228" s="526" t="s">
        <v>15</v>
      </c>
      <c r="D228" t="s">
        <v>19</v>
      </c>
      <c r="E228" s="2"/>
      <c r="F228" s="2">
        <v>5</v>
      </c>
      <c r="G228" s="2">
        <f t="shared" si="2"/>
        <v>100</v>
      </c>
    </row>
    <row r="229" spans="1:7">
      <c r="A229" s="86">
        <v>43530</v>
      </c>
      <c r="B229" s="526">
        <v>17300</v>
      </c>
      <c r="C229" s="526" t="s">
        <v>15</v>
      </c>
      <c r="D229" t="s">
        <v>16</v>
      </c>
      <c r="E229" s="2"/>
      <c r="F229" s="2">
        <v>96</v>
      </c>
      <c r="G229" s="2">
        <f t="shared" ref="G229:G305" si="3">+G228+E229-F229</f>
        <v>4</v>
      </c>
    </row>
    <row r="230" spans="1:7">
      <c r="A230" s="86">
        <v>43530</v>
      </c>
      <c r="B230" s="526">
        <v>17300</v>
      </c>
      <c r="C230" s="526" t="s">
        <v>15</v>
      </c>
      <c r="D230" t="s">
        <v>17</v>
      </c>
      <c r="E230" s="2"/>
      <c r="F230" s="2">
        <v>4</v>
      </c>
      <c r="G230" s="2">
        <f t="shared" si="3"/>
        <v>0</v>
      </c>
    </row>
    <row r="231" spans="1:7">
      <c r="A231" s="86">
        <v>43524</v>
      </c>
      <c r="B231" s="525" t="s">
        <v>14</v>
      </c>
      <c r="C231" s="525" t="s">
        <v>20</v>
      </c>
      <c r="D231" t="s">
        <v>16</v>
      </c>
      <c r="E231" s="2">
        <v>101.5</v>
      </c>
      <c r="G231" s="2">
        <f t="shared" si="3"/>
        <v>101.5</v>
      </c>
    </row>
    <row r="232" spans="1:7">
      <c r="B232" s="525"/>
      <c r="C232" s="525"/>
      <c r="D232" t="s">
        <v>17</v>
      </c>
      <c r="E232" s="2">
        <v>4.9000000000000004</v>
      </c>
      <c r="G232" s="2">
        <f t="shared" si="3"/>
        <v>106.4</v>
      </c>
    </row>
    <row r="233" spans="1:7">
      <c r="B233" s="526"/>
      <c r="C233" s="526"/>
      <c r="D233" t="s">
        <v>18</v>
      </c>
      <c r="E233" s="2">
        <v>56</v>
      </c>
      <c r="G233" s="2">
        <f t="shared" si="3"/>
        <v>162.4</v>
      </c>
    </row>
    <row r="234" spans="1:7">
      <c r="B234" s="526"/>
      <c r="C234" s="526"/>
      <c r="D234" t="s">
        <v>19</v>
      </c>
      <c r="E234" s="2">
        <v>5</v>
      </c>
      <c r="G234" s="2">
        <f t="shared" si="3"/>
        <v>167.4</v>
      </c>
    </row>
    <row r="235" spans="1:7">
      <c r="A235" s="86">
        <v>43524</v>
      </c>
      <c r="B235" s="526" t="s">
        <v>114</v>
      </c>
      <c r="C235" s="526" t="s">
        <v>20</v>
      </c>
      <c r="D235" t="s">
        <v>18</v>
      </c>
      <c r="E235" s="2"/>
      <c r="F235" s="2">
        <v>36</v>
      </c>
      <c r="G235" s="2">
        <f t="shared" si="3"/>
        <v>131.4</v>
      </c>
    </row>
    <row r="236" spans="1:7">
      <c r="A236" s="86">
        <v>43551</v>
      </c>
      <c r="B236" s="526">
        <v>17502</v>
      </c>
      <c r="C236" s="526" t="s">
        <v>20</v>
      </c>
      <c r="D236" t="s">
        <v>16</v>
      </c>
      <c r="E236" s="2"/>
      <c r="F236" s="2">
        <v>101.5</v>
      </c>
      <c r="G236" s="2">
        <f t="shared" si="3"/>
        <v>29.900000000000006</v>
      </c>
    </row>
    <row r="237" spans="1:7">
      <c r="A237" s="86">
        <v>43551</v>
      </c>
      <c r="B237" s="526">
        <v>17502</v>
      </c>
      <c r="C237" s="526" t="s">
        <v>20</v>
      </c>
      <c r="D237" t="s">
        <v>18</v>
      </c>
      <c r="E237" s="2"/>
      <c r="F237" s="2">
        <v>20</v>
      </c>
      <c r="G237" s="2">
        <f t="shared" si="3"/>
        <v>9.9000000000000057</v>
      </c>
    </row>
    <row r="238" spans="1:7">
      <c r="A238" s="86">
        <v>43551</v>
      </c>
      <c r="B238" s="526">
        <v>17502</v>
      </c>
      <c r="C238" s="526" t="s">
        <v>20</v>
      </c>
      <c r="D238" t="s">
        <v>19</v>
      </c>
      <c r="E238" s="2"/>
      <c r="F238" s="2">
        <v>5</v>
      </c>
      <c r="G238" s="2">
        <f t="shared" si="3"/>
        <v>4.9000000000000057</v>
      </c>
    </row>
    <row r="239" spans="1:7">
      <c r="A239" s="86">
        <v>43578</v>
      </c>
      <c r="B239" s="526">
        <v>17642</v>
      </c>
      <c r="C239" s="526" t="s">
        <v>20</v>
      </c>
      <c r="D239" t="s">
        <v>17</v>
      </c>
      <c r="E239" s="2"/>
      <c r="F239" s="2">
        <v>4.9000000000000004</v>
      </c>
      <c r="G239" s="2">
        <f t="shared" si="3"/>
        <v>0</v>
      </c>
    </row>
    <row r="240" spans="1:7">
      <c r="A240" s="86">
        <v>43555</v>
      </c>
      <c r="B240" s="525" t="s">
        <v>14</v>
      </c>
      <c r="C240" s="525" t="s">
        <v>23</v>
      </c>
      <c r="D240" t="s">
        <v>16</v>
      </c>
      <c r="E240" s="2">
        <v>94.3</v>
      </c>
      <c r="G240" s="2">
        <f t="shared" si="3"/>
        <v>94.3</v>
      </c>
    </row>
    <row r="241" spans="1:12">
      <c r="B241" s="525"/>
      <c r="C241" s="525"/>
      <c r="D241" t="s">
        <v>17</v>
      </c>
      <c r="E241" s="2">
        <v>3.9</v>
      </c>
      <c r="G241" s="2">
        <f t="shared" si="3"/>
        <v>98.2</v>
      </c>
    </row>
    <row r="242" spans="1:12">
      <c r="B242" s="526"/>
      <c r="C242" s="526"/>
      <c r="D242" t="s">
        <v>18</v>
      </c>
      <c r="E242" s="2">
        <v>60</v>
      </c>
      <c r="G242" s="2">
        <f t="shared" si="3"/>
        <v>158.19999999999999</v>
      </c>
    </row>
    <row r="243" spans="1:12">
      <c r="B243" s="526"/>
      <c r="C243" s="526"/>
      <c r="D243" t="s">
        <v>19</v>
      </c>
      <c r="E243" s="2">
        <v>5</v>
      </c>
      <c r="G243" s="2">
        <f t="shared" si="3"/>
        <v>163.19999999999999</v>
      </c>
    </row>
    <row r="244" spans="1:12">
      <c r="A244" s="86">
        <v>43555</v>
      </c>
      <c r="B244" s="526" t="s">
        <v>114</v>
      </c>
      <c r="C244" s="526" t="s">
        <v>23</v>
      </c>
      <c r="D244" t="s">
        <v>18</v>
      </c>
      <c r="E244" s="2"/>
      <c r="F244" s="2">
        <v>60</v>
      </c>
      <c r="G244" s="2">
        <f t="shared" si="3"/>
        <v>103.19999999999999</v>
      </c>
      <c r="H244" s="19"/>
      <c r="I244" s="477"/>
    </row>
    <row r="245" spans="1:12">
      <c r="A245" s="86">
        <v>43555</v>
      </c>
      <c r="B245" s="526" t="s">
        <v>114</v>
      </c>
      <c r="C245" s="526" t="s">
        <v>23</v>
      </c>
      <c r="D245" t="s">
        <v>19</v>
      </c>
      <c r="E245" s="2"/>
      <c r="F245" s="2">
        <v>5</v>
      </c>
      <c r="G245" s="2">
        <f t="shared" si="3"/>
        <v>98.199999999999989</v>
      </c>
    </row>
    <row r="246" spans="1:12">
      <c r="A246" s="86">
        <v>43555</v>
      </c>
      <c r="B246" s="526" t="s">
        <v>114</v>
      </c>
      <c r="C246" s="526" t="s">
        <v>23</v>
      </c>
      <c r="D246" t="s">
        <v>16</v>
      </c>
      <c r="E246" s="2"/>
      <c r="F246" s="2">
        <v>60</v>
      </c>
      <c r="G246" s="2">
        <f t="shared" si="3"/>
        <v>38.199999999999989</v>
      </c>
    </row>
    <row r="247" spans="1:12">
      <c r="A247" s="86">
        <v>43585</v>
      </c>
      <c r="B247" s="526" t="s">
        <v>114</v>
      </c>
      <c r="C247" s="526" t="s">
        <v>23</v>
      </c>
      <c r="D247" t="s">
        <v>16</v>
      </c>
      <c r="E247" s="2"/>
      <c r="F247" s="2">
        <v>32</v>
      </c>
      <c r="G247" s="2">
        <f t="shared" si="3"/>
        <v>6.1999999999999886</v>
      </c>
    </row>
    <row r="248" spans="1:12">
      <c r="A248" s="86">
        <v>43607</v>
      </c>
      <c r="B248" s="526">
        <v>17896</v>
      </c>
      <c r="C248" s="526" t="s">
        <v>23</v>
      </c>
      <c r="D248" t="s">
        <v>16</v>
      </c>
      <c r="E248" s="2"/>
      <c r="F248" s="2">
        <v>2.2999999999999998</v>
      </c>
      <c r="G248" s="2">
        <f t="shared" si="3"/>
        <v>3.8999999999999888</v>
      </c>
    </row>
    <row r="249" spans="1:12">
      <c r="A249" s="86">
        <v>43607</v>
      </c>
      <c r="B249" s="526">
        <v>17896</v>
      </c>
      <c r="C249" s="526" t="s">
        <v>23</v>
      </c>
      <c r="D249" t="s">
        <v>17</v>
      </c>
      <c r="E249" s="2"/>
      <c r="F249" s="2">
        <v>3.9</v>
      </c>
      <c r="G249" s="2">
        <f t="shared" si="3"/>
        <v>-1.1102230246251565E-14</v>
      </c>
    </row>
    <row r="250" spans="1:12" s="48" customFormat="1">
      <c r="A250" s="86">
        <v>43585</v>
      </c>
      <c r="B250" s="47" t="s">
        <v>14</v>
      </c>
      <c r="C250" s="47" t="s">
        <v>24</v>
      </c>
      <c r="D250" s="48" t="s">
        <v>16</v>
      </c>
      <c r="E250" s="24">
        <v>95.4</v>
      </c>
      <c r="F250" s="24"/>
      <c r="G250" s="24">
        <f t="shared" si="3"/>
        <v>95.399999999999991</v>
      </c>
      <c r="I250" s="478"/>
      <c r="L250" s="168"/>
    </row>
    <row r="251" spans="1:12">
      <c r="B251" s="525"/>
      <c r="C251" s="525"/>
      <c r="D251" t="s">
        <v>17</v>
      </c>
      <c r="E251" s="2">
        <v>3.6</v>
      </c>
      <c r="G251" s="2">
        <f t="shared" si="3"/>
        <v>98.999999999999986</v>
      </c>
    </row>
    <row r="252" spans="1:12">
      <c r="B252" s="526"/>
      <c r="C252" s="526"/>
      <c r="D252" t="s">
        <v>18</v>
      </c>
      <c r="E252" s="2">
        <v>60</v>
      </c>
      <c r="G252" s="2">
        <f t="shared" si="3"/>
        <v>159</v>
      </c>
    </row>
    <row r="253" spans="1:12">
      <c r="B253" s="526"/>
      <c r="C253" s="526"/>
      <c r="D253" t="s">
        <v>19</v>
      </c>
      <c r="E253" s="2">
        <v>5</v>
      </c>
      <c r="G253" s="2">
        <f t="shared" si="3"/>
        <v>164</v>
      </c>
    </row>
    <row r="254" spans="1:12">
      <c r="A254" s="86">
        <v>43585</v>
      </c>
      <c r="B254" s="526" t="s">
        <v>114</v>
      </c>
      <c r="C254" s="526" t="s">
        <v>24</v>
      </c>
      <c r="D254" t="s">
        <v>18</v>
      </c>
      <c r="E254" s="2"/>
      <c r="F254" s="2">
        <v>28</v>
      </c>
      <c r="G254" s="2">
        <f t="shared" si="3"/>
        <v>136</v>
      </c>
    </row>
    <row r="255" spans="1:12">
      <c r="A255" s="86">
        <v>43607</v>
      </c>
      <c r="B255" s="526">
        <v>17896</v>
      </c>
      <c r="C255" s="526" t="s">
        <v>24</v>
      </c>
      <c r="D255" t="s">
        <v>16</v>
      </c>
      <c r="E255" s="2"/>
      <c r="F255" s="2">
        <v>95.4</v>
      </c>
      <c r="G255" s="2">
        <f t="shared" si="3"/>
        <v>40.599999999999994</v>
      </c>
    </row>
    <row r="256" spans="1:12">
      <c r="A256" s="86">
        <v>43607</v>
      </c>
      <c r="B256" s="526">
        <v>17896</v>
      </c>
      <c r="C256" s="526" t="s">
        <v>24</v>
      </c>
      <c r="D256" t="s">
        <v>17</v>
      </c>
      <c r="E256" s="2"/>
      <c r="F256" s="2">
        <v>3.6</v>
      </c>
      <c r="G256" s="2">
        <f t="shared" si="3"/>
        <v>36.999999999999993</v>
      </c>
    </row>
    <row r="257" spans="1:7">
      <c r="A257" s="86">
        <v>43813</v>
      </c>
      <c r="B257" s="526">
        <v>19306</v>
      </c>
      <c r="C257" s="526" t="s">
        <v>24</v>
      </c>
      <c r="D257" t="s">
        <v>18</v>
      </c>
      <c r="E257" s="2"/>
      <c r="F257" s="2">
        <v>32</v>
      </c>
      <c r="G257" s="2">
        <f t="shared" si="3"/>
        <v>4.9999999999999929</v>
      </c>
    </row>
    <row r="258" spans="1:7">
      <c r="A258" s="86">
        <v>43813</v>
      </c>
      <c r="B258" s="526">
        <v>19306</v>
      </c>
      <c r="C258" s="526" t="s">
        <v>24</v>
      </c>
      <c r="D258" t="s">
        <v>40</v>
      </c>
      <c r="E258" s="2"/>
      <c r="F258" s="2">
        <v>5</v>
      </c>
      <c r="G258" s="2">
        <f t="shared" si="3"/>
        <v>-7.1054273576010019E-15</v>
      </c>
    </row>
    <row r="259" spans="1:7">
      <c r="A259" s="86">
        <v>43616</v>
      </c>
      <c r="B259" s="525" t="s">
        <v>14</v>
      </c>
      <c r="C259" s="525" t="s">
        <v>25</v>
      </c>
      <c r="D259" t="s">
        <v>16</v>
      </c>
      <c r="E259" s="2">
        <v>87.9</v>
      </c>
      <c r="G259" s="2">
        <f t="shared" si="3"/>
        <v>87.9</v>
      </c>
    </row>
    <row r="260" spans="1:7">
      <c r="B260" s="525"/>
      <c r="C260" s="525"/>
      <c r="D260" t="s">
        <v>17</v>
      </c>
      <c r="E260" s="2">
        <v>4.0999999999999996</v>
      </c>
      <c r="G260" s="2">
        <f t="shared" si="3"/>
        <v>92</v>
      </c>
    </row>
    <row r="261" spans="1:7">
      <c r="B261" s="526"/>
      <c r="C261" s="526"/>
      <c r="D261" t="s">
        <v>18</v>
      </c>
      <c r="E261" s="2">
        <v>60</v>
      </c>
      <c r="G261" s="2">
        <f t="shared" si="3"/>
        <v>152</v>
      </c>
    </row>
    <row r="262" spans="1:7">
      <c r="B262" s="526"/>
      <c r="C262" s="526"/>
      <c r="D262" t="s">
        <v>19</v>
      </c>
      <c r="E262" s="2">
        <v>5</v>
      </c>
      <c r="G262" s="2">
        <f t="shared" si="3"/>
        <v>157</v>
      </c>
    </row>
    <row r="263" spans="1:7">
      <c r="B263" s="526"/>
      <c r="C263" s="526"/>
      <c r="D263" t="s">
        <v>39</v>
      </c>
      <c r="E263" s="2">
        <v>10</v>
      </c>
      <c r="G263" s="2">
        <f t="shared" si="3"/>
        <v>167</v>
      </c>
    </row>
    <row r="264" spans="1:7">
      <c r="A264" s="86">
        <v>43616</v>
      </c>
      <c r="B264" s="526" t="s">
        <v>114</v>
      </c>
      <c r="C264" s="526" t="s">
        <v>25</v>
      </c>
      <c r="D264" t="s">
        <v>18</v>
      </c>
      <c r="E264" s="2"/>
      <c r="F264" s="2">
        <v>38</v>
      </c>
      <c r="G264" s="2">
        <f t="shared" si="3"/>
        <v>129</v>
      </c>
    </row>
    <row r="265" spans="1:7">
      <c r="A265" s="86">
        <v>43616</v>
      </c>
      <c r="B265" s="526" t="s">
        <v>114</v>
      </c>
      <c r="C265" s="526" t="s">
        <v>25</v>
      </c>
      <c r="D265" t="s">
        <v>16</v>
      </c>
      <c r="E265" s="2"/>
      <c r="F265" s="2">
        <v>12</v>
      </c>
      <c r="G265" s="2">
        <f t="shared" si="3"/>
        <v>117</v>
      </c>
    </row>
    <row r="266" spans="1:7">
      <c r="A266" s="86">
        <v>43646</v>
      </c>
      <c r="B266" s="526" t="s">
        <v>114</v>
      </c>
      <c r="C266" s="526" t="s">
        <v>25</v>
      </c>
      <c r="D266" t="s">
        <v>16</v>
      </c>
      <c r="E266" s="2"/>
      <c r="F266" s="2">
        <v>12</v>
      </c>
      <c r="G266" s="2">
        <f t="shared" si="3"/>
        <v>105</v>
      </c>
    </row>
    <row r="267" spans="1:7">
      <c r="A267" s="86">
        <v>43703</v>
      </c>
      <c r="B267" s="526">
        <v>18570</v>
      </c>
      <c r="C267" s="526" t="s">
        <v>25</v>
      </c>
      <c r="D267" t="s">
        <v>16</v>
      </c>
      <c r="E267" s="2"/>
      <c r="F267" s="2">
        <v>63.9</v>
      </c>
      <c r="G267" s="2">
        <f t="shared" si="3"/>
        <v>41.1</v>
      </c>
    </row>
    <row r="268" spans="1:7">
      <c r="A268" s="86">
        <v>43703</v>
      </c>
      <c r="B268" s="526">
        <v>18570</v>
      </c>
      <c r="C268" s="526" t="s">
        <v>25</v>
      </c>
      <c r="D268" t="s">
        <v>17</v>
      </c>
      <c r="E268" s="2"/>
      <c r="F268" s="2">
        <v>4.0999999999999996</v>
      </c>
      <c r="G268" s="2">
        <f t="shared" si="3"/>
        <v>37</v>
      </c>
    </row>
    <row r="269" spans="1:7">
      <c r="A269" s="86">
        <v>43813</v>
      </c>
      <c r="B269" s="526">
        <v>19306</v>
      </c>
      <c r="C269" s="526" t="s">
        <v>25</v>
      </c>
      <c r="D269" t="s">
        <v>18</v>
      </c>
      <c r="E269" s="2"/>
      <c r="F269" s="2">
        <v>22</v>
      </c>
      <c r="G269" s="2">
        <f t="shared" si="3"/>
        <v>15</v>
      </c>
    </row>
    <row r="270" spans="1:7">
      <c r="A270" s="86">
        <v>43813</v>
      </c>
      <c r="B270" s="526">
        <v>19306</v>
      </c>
      <c r="C270" s="526" t="s">
        <v>25</v>
      </c>
      <c r="D270" t="s">
        <v>40</v>
      </c>
      <c r="E270" s="2"/>
      <c r="F270" s="2">
        <v>5</v>
      </c>
      <c r="G270" s="2">
        <f t="shared" si="3"/>
        <v>10</v>
      </c>
    </row>
    <row r="271" spans="1:7">
      <c r="A271" s="86">
        <v>43813</v>
      </c>
      <c r="B271" s="526">
        <v>19306</v>
      </c>
      <c r="C271" s="526" t="s">
        <v>25</v>
      </c>
      <c r="D271" t="s">
        <v>39</v>
      </c>
      <c r="E271" s="2"/>
      <c r="F271" s="2">
        <v>10</v>
      </c>
      <c r="G271" s="2">
        <f t="shared" si="3"/>
        <v>0</v>
      </c>
    </row>
    <row r="272" spans="1:7">
      <c r="A272" s="86">
        <v>43646</v>
      </c>
      <c r="B272" s="525" t="s">
        <v>14</v>
      </c>
      <c r="C272" s="525" t="s">
        <v>26</v>
      </c>
      <c r="D272" t="s">
        <v>16</v>
      </c>
      <c r="E272" s="2">
        <v>122.5</v>
      </c>
      <c r="G272" s="2">
        <f t="shared" si="3"/>
        <v>122.5</v>
      </c>
    </row>
    <row r="273" spans="1:7">
      <c r="B273" s="525"/>
      <c r="C273" s="525"/>
      <c r="D273" t="s">
        <v>17</v>
      </c>
      <c r="E273" s="2">
        <v>4</v>
      </c>
      <c r="G273" s="2">
        <f t="shared" si="3"/>
        <v>126.5</v>
      </c>
    </row>
    <row r="274" spans="1:7">
      <c r="B274" s="526"/>
      <c r="C274" s="526"/>
      <c r="D274" t="s">
        <v>18</v>
      </c>
      <c r="E274" s="2">
        <v>60</v>
      </c>
      <c r="G274" s="2">
        <f t="shared" si="3"/>
        <v>186.5</v>
      </c>
    </row>
    <row r="275" spans="1:7">
      <c r="B275" s="526"/>
      <c r="C275" s="526"/>
      <c r="D275" t="s">
        <v>19</v>
      </c>
      <c r="E275" s="2">
        <v>5</v>
      </c>
      <c r="G275" s="2">
        <f t="shared" si="3"/>
        <v>191.5</v>
      </c>
    </row>
    <row r="276" spans="1:7">
      <c r="A276" s="86">
        <v>43646</v>
      </c>
      <c r="B276" s="526" t="s">
        <v>114</v>
      </c>
      <c r="C276" s="526" t="s">
        <v>26</v>
      </c>
      <c r="D276" t="s">
        <v>18</v>
      </c>
      <c r="E276" s="2"/>
      <c r="F276" s="2">
        <v>8</v>
      </c>
      <c r="G276" s="2">
        <f t="shared" si="3"/>
        <v>183.5</v>
      </c>
    </row>
    <row r="277" spans="1:7">
      <c r="A277" s="86">
        <v>43703</v>
      </c>
      <c r="B277" s="526">
        <v>18570</v>
      </c>
      <c r="C277" s="526" t="s">
        <v>26</v>
      </c>
      <c r="D277" t="s">
        <v>16</v>
      </c>
      <c r="E277" s="2"/>
      <c r="F277" s="2">
        <v>122.5</v>
      </c>
      <c r="G277" s="2">
        <f t="shared" si="3"/>
        <v>61</v>
      </c>
    </row>
    <row r="278" spans="1:7">
      <c r="A278" s="86">
        <v>43703</v>
      </c>
      <c r="B278" s="526">
        <v>18570</v>
      </c>
      <c r="C278" s="526" t="s">
        <v>26</v>
      </c>
      <c r="D278" t="s">
        <v>17</v>
      </c>
      <c r="E278" s="2"/>
      <c r="F278" s="2">
        <v>4</v>
      </c>
      <c r="G278" s="2">
        <f t="shared" si="3"/>
        <v>57</v>
      </c>
    </row>
    <row r="279" spans="1:7">
      <c r="A279" s="86">
        <v>43813</v>
      </c>
      <c r="B279" s="526">
        <v>19306</v>
      </c>
      <c r="C279" s="526" t="s">
        <v>26</v>
      </c>
      <c r="D279" t="s">
        <v>18</v>
      </c>
      <c r="E279" s="2"/>
      <c r="F279" s="2">
        <v>52</v>
      </c>
      <c r="G279" s="2">
        <f t="shared" si="3"/>
        <v>5</v>
      </c>
    </row>
    <row r="280" spans="1:7">
      <c r="A280" s="86">
        <v>43813</v>
      </c>
      <c r="B280" s="526">
        <v>19306</v>
      </c>
      <c r="C280" s="526" t="s">
        <v>26</v>
      </c>
      <c r="D280" t="s">
        <v>40</v>
      </c>
      <c r="E280" s="2"/>
      <c r="F280" s="2">
        <v>5</v>
      </c>
      <c r="G280" s="2">
        <f t="shared" si="3"/>
        <v>0</v>
      </c>
    </row>
    <row r="281" spans="1:7">
      <c r="A281" s="86">
        <v>43677</v>
      </c>
      <c r="B281" s="525" t="s">
        <v>14</v>
      </c>
      <c r="C281" s="525" t="s">
        <v>27</v>
      </c>
      <c r="D281" t="s">
        <v>16</v>
      </c>
      <c r="E281" s="2">
        <v>122.5</v>
      </c>
      <c r="G281" s="2">
        <f t="shared" si="3"/>
        <v>122.5</v>
      </c>
    </row>
    <row r="282" spans="1:7">
      <c r="B282" s="525"/>
      <c r="C282" s="525"/>
      <c r="D282" t="s">
        <v>17</v>
      </c>
      <c r="E282" s="2">
        <v>3.8</v>
      </c>
      <c r="G282" s="2">
        <f t="shared" si="3"/>
        <v>126.3</v>
      </c>
    </row>
    <row r="283" spans="1:7">
      <c r="B283" s="526"/>
      <c r="C283" s="526"/>
      <c r="D283" t="s">
        <v>18</v>
      </c>
      <c r="E283" s="2">
        <v>60</v>
      </c>
      <c r="G283" s="2">
        <f t="shared" si="3"/>
        <v>186.3</v>
      </c>
    </row>
    <row r="284" spans="1:7">
      <c r="B284" s="526"/>
      <c r="C284" s="526"/>
      <c r="D284" t="s">
        <v>19</v>
      </c>
      <c r="E284" s="2">
        <v>5</v>
      </c>
      <c r="G284" s="2">
        <f t="shared" si="3"/>
        <v>191.3</v>
      </c>
    </row>
    <row r="285" spans="1:7">
      <c r="A285" s="86">
        <v>43703</v>
      </c>
      <c r="B285" s="526">
        <v>18570</v>
      </c>
      <c r="C285" s="526" t="s">
        <v>27</v>
      </c>
      <c r="D285" t="s">
        <v>16</v>
      </c>
      <c r="E285" s="2"/>
      <c r="F285" s="2">
        <v>122.5</v>
      </c>
      <c r="G285" s="2">
        <f t="shared" si="3"/>
        <v>68.800000000000011</v>
      </c>
    </row>
    <row r="286" spans="1:7">
      <c r="A286" s="86">
        <v>43703</v>
      </c>
      <c r="B286" s="526">
        <v>18570</v>
      </c>
      <c r="C286" s="526" t="s">
        <v>27</v>
      </c>
      <c r="D286" t="s">
        <v>17</v>
      </c>
      <c r="E286" s="2"/>
      <c r="F286" s="2">
        <v>3.8</v>
      </c>
      <c r="G286" s="2">
        <f t="shared" si="3"/>
        <v>65.000000000000014</v>
      </c>
    </row>
    <row r="287" spans="1:7">
      <c r="A287" s="86">
        <v>43813</v>
      </c>
      <c r="B287" s="526">
        <v>19306</v>
      </c>
      <c r="C287" s="526" t="s">
        <v>27</v>
      </c>
      <c r="D287" t="s">
        <v>18</v>
      </c>
      <c r="E287" s="2"/>
      <c r="F287" s="2">
        <v>60</v>
      </c>
      <c r="G287" s="2">
        <f t="shared" si="3"/>
        <v>5.0000000000000142</v>
      </c>
    </row>
    <row r="288" spans="1:7">
      <c r="A288" s="86">
        <v>43813</v>
      </c>
      <c r="B288" s="526">
        <v>19306</v>
      </c>
      <c r="C288" s="526" t="s">
        <v>27</v>
      </c>
      <c r="D288" t="s">
        <v>40</v>
      </c>
      <c r="E288" s="2"/>
      <c r="F288" s="2">
        <v>5</v>
      </c>
      <c r="G288" s="2">
        <f t="shared" si="3"/>
        <v>1.4210854715202004E-14</v>
      </c>
    </row>
    <row r="289" spans="1:7">
      <c r="A289" s="86">
        <v>43708</v>
      </c>
      <c r="B289" s="525" t="s">
        <v>14</v>
      </c>
      <c r="C289" s="525" t="s">
        <v>28</v>
      </c>
      <c r="D289" t="s">
        <v>16</v>
      </c>
      <c r="E289" s="2">
        <v>90.3</v>
      </c>
      <c r="G289" s="2">
        <f t="shared" si="3"/>
        <v>90.300000000000011</v>
      </c>
    </row>
    <row r="290" spans="1:7">
      <c r="B290" s="526"/>
      <c r="C290" s="526"/>
      <c r="D290" t="s">
        <v>17</v>
      </c>
      <c r="E290" s="2">
        <v>3.7</v>
      </c>
      <c r="G290" s="2">
        <f t="shared" si="3"/>
        <v>94.000000000000014</v>
      </c>
    </row>
    <row r="291" spans="1:7">
      <c r="B291" s="526"/>
      <c r="C291" s="526"/>
      <c r="D291" t="s">
        <v>18</v>
      </c>
      <c r="E291" s="2">
        <v>60</v>
      </c>
      <c r="G291" s="2">
        <f t="shared" si="3"/>
        <v>154</v>
      </c>
    </row>
    <row r="292" spans="1:7">
      <c r="B292" s="526"/>
      <c r="C292" s="526"/>
      <c r="D292" t="s">
        <v>40</v>
      </c>
      <c r="E292" s="2">
        <v>5</v>
      </c>
      <c r="G292" s="2">
        <f t="shared" si="3"/>
        <v>159</v>
      </c>
    </row>
    <row r="293" spans="1:7">
      <c r="B293" s="526"/>
      <c r="C293" s="526"/>
      <c r="D293" t="s">
        <v>35</v>
      </c>
      <c r="E293" s="2">
        <v>25</v>
      </c>
      <c r="G293" s="2">
        <f t="shared" si="3"/>
        <v>184</v>
      </c>
    </row>
    <row r="294" spans="1:7">
      <c r="B294" s="526"/>
      <c r="C294" s="526"/>
      <c r="D294" t="s">
        <v>305</v>
      </c>
      <c r="E294" s="2">
        <v>10</v>
      </c>
      <c r="G294" s="2">
        <f t="shared" si="3"/>
        <v>194</v>
      </c>
    </row>
    <row r="295" spans="1:7">
      <c r="A295" s="86">
        <v>43738</v>
      </c>
      <c r="B295" s="526" t="s">
        <v>114</v>
      </c>
      <c r="C295" s="526" t="s">
        <v>28</v>
      </c>
      <c r="D295" t="s">
        <v>16</v>
      </c>
      <c r="E295" s="2"/>
      <c r="F295" s="2">
        <v>80</v>
      </c>
      <c r="G295" s="2">
        <f t="shared" si="3"/>
        <v>114</v>
      </c>
    </row>
    <row r="296" spans="1:7">
      <c r="A296" s="86">
        <v>43769</v>
      </c>
      <c r="B296" s="526" t="s">
        <v>114</v>
      </c>
      <c r="C296" s="526" t="s">
        <v>28</v>
      </c>
      <c r="D296" t="s">
        <v>16</v>
      </c>
      <c r="E296" s="2"/>
      <c r="F296" s="2">
        <v>10.3</v>
      </c>
      <c r="G296" s="2">
        <f t="shared" si="3"/>
        <v>103.7</v>
      </c>
    </row>
    <row r="297" spans="1:7">
      <c r="A297" s="86">
        <v>43769</v>
      </c>
      <c r="B297" s="526" t="s">
        <v>114</v>
      </c>
      <c r="C297" s="526" t="s">
        <v>28</v>
      </c>
      <c r="D297" t="s">
        <v>17</v>
      </c>
      <c r="E297" s="2"/>
      <c r="F297" s="2">
        <v>3.7</v>
      </c>
      <c r="G297" s="2">
        <f t="shared" si="3"/>
        <v>100</v>
      </c>
    </row>
    <row r="298" spans="1:7">
      <c r="A298" s="86">
        <v>43813</v>
      </c>
      <c r="B298" s="526">
        <v>19307</v>
      </c>
      <c r="C298" s="526" t="s">
        <v>28</v>
      </c>
      <c r="D298" t="s">
        <v>18</v>
      </c>
      <c r="E298" s="2"/>
      <c r="F298" s="2">
        <v>60</v>
      </c>
      <c r="G298" s="2">
        <f t="shared" si="3"/>
        <v>40</v>
      </c>
    </row>
    <row r="299" spans="1:7">
      <c r="A299" s="86">
        <v>43813</v>
      </c>
      <c r="B299" s="526">
        <v>19307</v>
      </c>
      <c r="C299" s="526" t="s">
        <v>28</v>
      </c>
      <c r="D299" t="s">
        <v>40</v>
      </c>
      <c r="E299" s="2"/>
      <c r="F299" s="2">
        <v>5</v>
      </c>
      <c r="G299" s="2">
        <f t="shared" si="3"/>
        <v>35</v>
      </c>
    </row>
    <row r="300" spans="1:7">
      <c r="A300" s="86">
        <v>43813</v>
      </c>
      <c r="B300" s="526">
        <v>19307</v>
      </c>
      <c r="C300" s="526" t="s">
        <v>28</v>
      </c>
      <c r="D300" t="s">
        <v>305</v>
      </c>
      <c r="E300" s="2"/>
      <c r="F300" s="2">
        <v>10</v>
      </c>
      <c r="G300" s="2">
        <f t="shared" si="3"/>
        <v>25</v>
      </c>
    </row>
    <row r="301" spans="1:7">
      <c r="A301" s="86">
        <v>44341</v>
      </c>
      <c r="B301" s="526">
        <v>22612</v>
      </c>
      <c r="C301" s="526" t="s">
        <v>28</v>
      </c>
      <c r="D301" t="s">
        <v>35</v>
      </c>
      <c r="E301" s="2"/>
      <c r="F301" s="2">
        <v>25</v>
      </c>
      <c r="G301" s="2">
        <f t="shared" si="3"/>
        <v>0</v>
      </c>
    </row>
    <row r="302" spans="1:7">
      <c r="A302" s="86">
        <v>43738</v>
      </c>
      <c r="B302" s="525" t="s">
        <v>14</v>
      </c>
      <c r="C302" s="525" t="s">
        <v>29</v>
      </c>
      <c r="D302" t="s">
        <v>16</v>
      </c>
      <c r="E302" s="2">
        <v>90.7</v>
      </c>
      <c r="G302" s="2">
        <f t="shared" si="3"/>
        <v>90.7</v>
      </c>
    </row>
    <row r="303" spans="1:7">
      <c r="B303" s="526"/>
      <c r="C303" s="526"/>
      <c r="D303" t="s">
        <v>17</v>
      </c>
      <c r="E303" s="2">
        <v>3.7</v>
      </c>
      <c r="G303" s="2">
        <f t="shared" si="3"/>
        <v>94.4</v>
      </c>
    </row>
    <row r="304" spans="1:7">
      <c r="B304" s="526"/>
      <c r="C304" s="526"/>
      <c r="D304" t="s">
        <v>18</v>
      </c>
      <c r="E304" s="2">
        <v>60</v>
      </c>
      <c r="G304" s="2">
        <f t="shared" si="3"/>
        <v>154.4</v>
      </c>
    </row>
    <row r="305" spans="1:9">
      <c r="B305" s="526"/>
      <c r="C305" s="526"/>
      <c r="D305" t="s">
        <v>40</v>
      </c>
      <c r="E305" s="2">
        <v>5</v>
      </c>
      <c r="G305" s="2">
        <f t="shared" si="3"/>
        <v>159.4</v>
      </c>
    </row>
    <row r="306" spans="1:9">
      <c r="A306" s="86">
        <v>43738</v>
      </c>
      <c r="B306" s="526" t="s">
        <v>114</v>
      </c>
      <c r="C306" s="526" t="s">
        <v>29</v>
      </c>
      <c r="D306" t="s">
        <v>18</v>
      </c>
      <c r="E306" s="2"/>
      <c r="F306" s="2">
        <v>60</v>
      </c>
      <c r="G306" s="2">
        <f t="shared" ref="G306:G418" si="4">+G305+E306-F306</f>
        <v>99.4</v>
      </c>
      <c r="H306" s="19"/>
      <c r="I306" s="479"/>
    </row>
    <row r="307" spans="1:9">
      <c r="A307" s="86">
        <v>43738</v>
      </c>
      <c r="B307" s="526" t="s">
        <v>114</v>
      </c>
      <c r="C307" s="526" t="s">
        <v>29</v>
      </c>
      <c r="D307" t="s">
        <v>19</v>
      </c>
      <c r="E307" s="2"/>
      <c r="F307" s="2">
        <v>5</v>
      </c>
      <c r="G307" s="2">
        <f t="shared" si="4"/>
        <v>94.4</v>
      </c>
      <c r="H307" s="25"/>
    </row>
    <row r="308" spans="1:9">
      <c r="A308" s="86">
        <v>43769</v>
      </c>
      <c r="B308" s="526" t="s">
        <v>114</v>
      </c>
      <c r="C308" s="526" t="s">
        <v>29</v>
      </c>
      <c r="D308" t="s">
        <v>16</v>
      </c>
      <c r="E308" s="2"/>
      <c r="F308" s="2">
        <v>58</v>
      </c>
      <c r="G308" s="2">
        <f t="shared" si="4"/>
        <v>36.400000000000006</v>
      </c>
      <c r="H308" s="25"/>
    </row>
    <row r="309" spans="1:9">
      <c r="A309" s="86">
        <v>43795</v>
      </c>
      <c r="B309" s="526">
        <v>19173</v>
      </c>
      <c r="C309" s="526" t="s">
        <v>29</v>
      </c>
      <c r="D309" t="s">
        <v>16</v>
      </c>
      <c r="E309" s="2"/>
      <c r="F309" s="2">
        <v>32.700000000000003</v>
      </c>
      <c r="G309" s="2">
        <f t="shared" si="4"/>
        <v>3.7000000000000028</v>
      </c>
      <c r="H309" s="25"/>
    </row>
    <row r="310" spans="1:9">
      <c r="A310" s="86">
        <v>43795</v>
      </c>
      <c r="B310" s="526">
        <v>19173</v>
      </c>
      <c r="C310" s="526" t="s">
        <v>29</v>
      </c>
      <c r="D310" t="s">
        <v>17</v>
      </c>
      <c r="E310" s="2"/>
      <c r="F310" s="2">
        <v>3.7</v>
      </c>
      <c r="G310" s="2">
        <f t="shared" si="4"/>
        <v>0</v>
      </c>
      <c r="H310" s="25"/>
    </row>
    <row r="311" spans="1:9">
      <c r="A311" s="86">
        <v>43769</v>
      </c>
      <c r="B311" s="525" t="s">
        <v>14</v>
      </c>
      <c r="C311" s="525" t="s">
        <v>30</v>
      </c>
      <c r="D311" t="s">
        <v>16</v>
      </c>
      <c r="E311" s="2">
        <v>91.3</v>
      </c>
      <c r="G311" s="2">
        <f t="shared" si="4"/>
        <v>91.3</v>
      </c>
      <c r="H311" s="25"/>
    </row>
    <row r="312" spans="1:9">
      <c r="B312" s="526"/>
      <c r="C312" s="526"/>
      <c r="D312" t="s">
        <v>17</v>
      </c>
      <c r="E312" s="2">
        <v>3.6</v>
      </c>
      <c r="G312" s="2">
        <f t="shared" si="4"/>
        <v>94.899999999999991</v>
      </c>
      <c r="H312" s="25"/>
    </row>
    <row r="313" spans="1:9">
      <c r="B313" s="526"/>
      <c r="C313" s="526"/>
      <c r="D313" t="s">
        <v>18</v>
      </c>
      <c r="E313" s="2">
        <v>60</v>
      </c>
      <c r="G313" s="2">
        <f t="shared" si="4"/>
        <v>154.89999999999998</v>
      </c>
      <c r="H313" s="25"/>
    </row>
    <row r="314" spans="1:9">
      <c r="B314" s="526"/>
      <c r="C314" s="526"/>
      <c r="D314" t="s">
        <v>40</v>
      </c>
      <c r="E314" s="2">
        <v>5</v>
      </c>
      <c r="G314" s="2">
        <f t="shared" si="4"/>
        <v>159.89999999999998</v>
      </c>
      <c r="H314" s="25"/>
    </row>
    <row r="315" spans="1:9">
      <c r="A315" s="86">
        <v>43769</v>
      </c>
      <c r="B315" s="526" t="s">
        <v>114</v>
      </c>
      <c r="C315" s="526" t="s">
        <v>30</v>
      </c>
      <c r="D315" t="s">
        <v>18</v>
      </c>
      <c r="E315" s="2"/>
      <c r="F315" s="2">
        <v>60</v>
      </c>
      <c r="G315" s="2">
        <f t="shared" si="4"/>
        <v>99.899999999999977</v>
      </c>
      <c r="H315" s="25"/>
    </row>
    <row r="316" spans="1:9">
      <c r="A316" s="86">
        <v>43769</v>
      </c>
      <c r="B316" s="526" t="s">
        <v>114</v>
      </c>
      <c r="C316" s="526" t="s">
        <v>30</v>
      </c>
      <c r="D316" t="s">
        <v>40</v>
      </c>
      <c r="E316" s="2"/>
      <c r="F316" s="2">
        <v>5</v>
      </c>
      <c r="G316" s="2">
        <f t="shared" si="4"/>
        <v>94.899999999999977</v>
      </c>
      <c r="H316" s="25"/>
    </row>
    <row r="317" spans="1:9">
      <c r="A317" s="86">
        <v>43795</v>
      </c>
      <c r="B317" s="526">
        <v>19173</v>
      </c>
      <c r="C317" s="526" t="s">
        <v>30</v>
      </c>
      <c r="D317" t="s">
        <v>16</v>
      </c>
      <c r="E317" s="2"/>
      <c r="F317" s="2">
        <v>91.3</v>
      </c>
      <c r="G317" s="2">
        <f t="shared" si="4"/>
        <v>3.5999999999999801</v>
      </c>
      <c r="H317" s="25"/>
    </row>
    <row r="318" spans="1:9">
      <c r="A318" s="86">
        <v>43795</v>
      </c>
      <c r="B318" s="526">
        <v>19173</v>
      </c>
      <c r="C318" s="526" t="s">
        <v>30</v>
      </c>
      <c r="D318" t="s">
        <v>17</v>
      </c>
      <c r="E318" s="2"/>
      <c r="F318" s="2">
        <v>3.6</v>
      </c>
      <c r="G318" s="2">
        <f t="shared" si="4"/>
        <v>-1.9984014443252818E-14</v>
      </c>
      <c r="H318" s="25"/>
    </row>
    <row r="319" spans="1:9">
      <c r="A319" s="86">
        <v>43799</v>
      </c>
      <c r="B319" s="525" t="s">
        <v>14</v>
      </c>
      <c r="C319" s="525" t="s">
        <v>33</v>
      </c>
      <c r="D319" t="s">
        <v>16</v>
      </c>
      <c r="E319" s="2">
        <v>145.80000000000001</v>
      </c>
      <c r="G319" s="2">
        <f t="shared" si="4"/>
        <v>145.79999999999998</v>
      </c>
      <c r="H319" s="25"/>
    </row>
    <row r="320" spans="1:9">
      <c r="B320" s="526"/>
      <c r="C320" s="526"/>
      <c r="D320" t="s">
        <v>17</v>
      </c>
      <c r="E320" s="2">
        <v>3.7</v>
      </c>
      <c r="G320" s="2">
        <f t="shared" si="4"/>
        <v>149.49999999999997</v>
      </c>
      <c r="H320" s="25"/>
    </row>
    <row r="321" spans="1:8">
      <c r="B321" s="526"/>
      <c r="C321" s="526"/>
      <c r="D321" t="s">
        <v>18</v>
      </c>
      <c r="E321" s="2">
        <v>60</v>
      </c>
      <c r="G321" s="2">
        <f t="shared" si="4"/>
        <v>209.49999999999997</v>
      </c>
      <c r="H321" s="25"/>
    </row>
    <row r="322" spans="1:8">
      <c r="B322" s="526"/>
      <c r="C322" s="526"/>
      <c r="D322" t="s">
        <v>40</v>
      </c>
      <c r="E322" s="2">
        <v>5</v>
      </c>
      <c r="G322" s="2">
        <f t="shared" si="4"/>
        <v>214.49999999999997</v>
      </c>
      <c r="H322" s="25"/>
    </row>
    <row r="323" spans="1:8">
      <c r="A323" s="86">
        <v>43813</v>
      </c>
      <c r="B323" s="526">
        <v>19307</v>
      </c>
      <c r="C323" s="526" t="s">
        <v>33</v>
      </c>
      <c r="D323" t="s">
        <v>18</v>
      </c>
      <c r="E323" s="2"/>
      <c r="F323" s="2">
        <v>56</v>
      </c>
      <c r="G323" s="2">
        <f t="shared" si="4"/>
        <v>158.49999999999997</v>
      </c>
      <c r="H323" s="25"/>
    </row>
    <row r="324" spans="1:8">
      <c r="A324" s="86">
        <v>43813</v>
      </c>
      <c r="B324" s="526">
        <v>19307</v>
      </c>
      <c r="C324" s="526" t="s">
        <v>33</v>
      </c>
      <c r="D324" t="s">
        <v>40</v>
      </c>
      <c r="E324" s="2"/>
      <c r="F324" s="2">
        <v>5</v>
      </c>
      <c r="G324" s="2">
        <f t="shared" si="4"/>
        <v>153.49999999999997</v>
      </c>
      <c r="H324" s="25"/>
    </row>
    <row r="325" spans="1:8">
      <c r="A325" s="86">
        <v>43738</v>
      </c>
      <c r="B325" s="526" t="s">
        <v>114</v>
      </c>
      <c r="C325" s="526" t="s">
        <v>33</v>
      </c>
      <c r="D325" t="s">
        <v>18</v>
      </c>
      <c r="E325" s="2"/>
      <c r="F325" s="2">
        <v>4</v>
      </c>
      <c r="G325" s="2">
        <f t="shared" si="4"/>
        <v>149.49999999999997</v>
      </c>
      <c r="H325" s="25"/>
    </row>
    <row r="326" spans="1:8">
      <c r="A326" s="86">
        <v>43869</v>
      </c>
      <c r="B326" s="526">
        <v>19757</v>
      </c>
      <c r="C326" s="526" t="s">
        <v>33</v>
      </c>
      <c r="D326" t="s">
        <v>16</v>
      </c>
      <c r="E326" s="2"/>
      <c r="F326" s="2">
        <v>145.80000000000001</v>
      </c>
      <c r="G326" s="2">
        <f t="shared" si="4"/>
        <v>3.6999999999999602</v>
      </c>
      <c r="H326" s="25"/>
    </row>
    <row r="327" spans="1:8">
      <c r="A327" s="86">
        <v>43869</v>
      </c>
      <c r="B327" s="526">
        <v>19757</v>
      </c>
      <c r="C327" s="526" t="s">
        <v>33</v>
      </c>
      <c r="D327" t="s">
        <v>17</v>
      </c>
      <c r="E327" s="2"/>
      <c r="F327" s="2">
        <v>3.7</v>
      </c>
      <c r="G327" s="2">
        <f t="shared" si="4"/>
        <v>-3.9968028886505635E-14</v>
      </c>
      <c r="H327" s="25"/>
    </row>
    <row r="328" spans="1:8">
      <c r="A328" s="86">
        <v>43830</v>
      </c>
      <c r="B328" s="525" t="s">
        <v>14</v>
      </c>
      <c r="C328" s="525" t="s">
        <v>34</v>
      </c>
      <c r="D328" t="s">
        <v>16</v>
      </c>
      <c r="E328" s="2">
        <v>198</v>
      </c>
      <c r="G328" s="2">
        <f t="shared" si="4"/>
        <v>197.99999999999997</v>
      </c>
      <c r="H328" s="25"/>
    </row>
    <row r="329" spans="1:8">
      <c r="B329" s="526"/>
      <c r="C329" s="526"/>
      <c r="D329" t="s">
        <v>17</v>
      </c>
      <c r="E329" s="2">
        <v>3.8</v>
      </c>
      <c r="G329" s="2">
        <f t="shared" si="4"/>
        <v>201.79999999999998</v>
      </c>
      <c r="H329" s="25"/>
    </row>
    <row r="330" spans="1:8">
      <c r="B330" s="526"/>
      <c r="C330" s="526"/>
      <c r="D330" t="s">
        <v>18</v>
      </c>
      <c r="E330" s="2">
        <v>60</v>
      </c>
      <c r="G330" s="2">
        <f t="shared" si="4"/>
        <v>261.79999999999995</v>
      </c>
      <c r="H330" s="25"/>
    </row>
    <row r="331" spans="1:8">
      <c r="B331" s="526"/>
      <c r="C331" s="526"/>
      <c r="D331" t="s">
        <v>40</v>
      </c>
      <c r="E331" s="2">
        <v>5</v>
      </c>
      <c r="G331" s="2">
        <f t="shared" si="4"/>
        <v>266.79999999999995</v>
      </c>
      <c r="H331" s="25"/>
    </row>
    <row r="332" spans="1:8">
      <c r="A332" s="86">
        <v>44107</v>
      </c>
      <c r="B332" s="526">
        <v>20366</v>
      </c>
      <c r="C332" s="526" t="s">
        <v>34</v>
      </c>
      <c r="D332" t="s">
        <v>16</v>
      </c>
      <c r="E332" s="2"/>
      <c r="F332" s="2">
        <v>198</v>
      </c>
      <c r="G332" s="2">
        <f t="shared" si="4"/>
        <v>68.799999999999955</v>
      </c>
      <c r="H332" s="25"/>
    </row>
    <row r="333" spans="1:8">
      <c r="A333" s="86">
        <v>44107</v>
      </c>
      <c r="B333" s="526">
        <v>20366</v>
      </c>
      <c r="C333" s="526" t="s">
        <v>34</v>
      </c>
      <c r="D333" t="s">
        <v>17</v>
      </c>
      <c r="E333" s="2"/>
      <c r="F333" s="2">
        <v>3.8</v>
      </c>
      <c r="G333" s="2">
        <f t="shared" si="4"/>
        <v>64.999999999999957</v>
      </c>
      <c r="H333" s="25"/>
    </row>
    <row r="334" spans="1:8">
      <c r="A334" s="86">
        <v>44341</v>
      </c>
      <c r="B334" s="526">
        <v>22612</v>
      </c>
      <c r="C334" s="526" t="s">
        <v>34</v>
      </c>
      <c r="D334" t="s">
        <v>18</v>
      </c>
      <c r="E334" s="2"/>
      <c r="F334" s="2">
        <v>60</v>
      </c>
      <c r="G334" s="2">
        <f t="shared" si="4"/>
        <v>4.9999999999999574</v>
      </c>
      <c r="H334" s="25"/>
    </row>
    <row r="335" spans="1:8">
      <c r="A335" s="86">
        <v>44341</v>
      </c>
      <c r="B335" s="526">
        <v>22612</v>
      </c>
      <c r="C335" s="526" t="s">
        <v>34</v>
      </c>
      <c r="D335" t="s">
        <v>19</v>
      </c>
      <c r="E335" s="2"/>
      <c r="F335" s="2">
        <v>5</v>
      </c>
      <c r="G335" s="2">
        <f t="shared" si="4"/>
        <v>-4.2632564145606011E-14</v>
      </c>
      <c r="H335" s="25"/>
    </row>
    <row r="336" spans="1:8">
      <c r="A336" s="86">
        <v>43861</v>
      </c>
      <c r="B336" s="525" t="s">
        <v>14</v>
      </c>
      <c r="C336" s="525" t="s">
        <v>15</v>
      </c>
      <c r="D336" t="s">
        <v>16</v>
      </c>
      <c r="E336" s="2">
        <v>111.4</v>
      </c>
      <c r="G336" s="2">
        <f t="shared" si="4"/>
        <v>111.39999999999996</v>
      </c>
      <c r="H336" s="25"/>
    </row>
    <row r="337" spans="1:8">
      <c r="B337" s="526"/>
      <c r="C337" s="526"/>
      <c r="D337" t="s">
        <v>17</v>
      </c>
      <c r="E337" s="2">
        <v>3.6</v>
      </c>
      <c r="G337" s="2">
        <f t="shared" si="4"/>
        <v>114.99999999999996</v>
      </c>
      <c r="H337" s="25"/>
    </row>
    <row r="338" spans="1:8">
      <c r="B338" s="526"/>
      <c r="C338" s="526"/>
      <c r="D338" t="s">
        <v>18</v>
      </c>
      <c r="E338" s="2">
        <v>60</v>
      </c>
      <c r="G338" s="2">
        <f t="shared" si="4"/>
        <v>174.99999999999994</v>
      </c>
      <c r="H338" s="25"/>
    </row>
    <row r="339" spans="1:8">
      <c r="B339" s="526"/>
      <c r="C339" s="526"/>
      <c r="D339" t="s">
        <v>40</v>
      </c>
      <c r="E339" s="2">
        <v>5</v>
      </c>
      <c r="G339" s="2">
        <f t="shared" si="4"/>
        <v>179.99999999999994</v>
      </c>
      <c r="H339" s="25"/>
    </row>
    <row r="340" spans="1:8">
      <c r="A340" s="86">
        <v>43901</v>
      </c>
      <c r="B340" s="526">
        <v>19891</v>
      </c>
      <c r="C340" s="526" t="s">
        <v>15</v>
      </c>
      <c r="D340" t="s">
        <v>16</v>
      </c>
      <c r="E340" s="2"/>
      <c r="F340" s="2">
        <v>111.4</v>
      </c>
      <c r="G340" s="2">
        <f t="shared" si="4"/>
        <v>68.599999999999937</v>
      </c>
      <c r="H340" s="25"/>
    </row>
    <row r="341" spans="1:8">
      <c r="A341" s="86">
        <v>43901</v>
      </c>
      <c r="B341" s="526">
        <v>19891</v>
      </c>
      <c r="C341" s="526" t="s">
        <v>15</v>
      </c>
      <c r="D341" t="s">
        <v>17</v>
      </c>
      <c r="E341" s="2"/>
      <c r="F341" s="2">
        <v>3.6</v>
      </c>
      <c r="G341" s="2">
        <f t="shared" si="4"/>
        <v>64.999999999999943</v>
      </c>
      <c r="H341" s="25"/>
    </row>
    <row r="342" spans="1:8">
      <c r="A342" s="86">
        <v>44341</v>
      </c>
      <c r="B342" s="526">
        <v>22612</v>
      </c>
      <c r="C342" s="526" t="s">
        <v>15</v>
      </c>
      <c r="D342" t="s">
        <v>18</v>
      </c>
      <c r="E342" s="2"/>
      <c r="F342" s="2">
        <v>60</v>
      </c>
      <c r="G342" s="2">
        <f t="shared" si="4"/>
        <v>4.9999999999999432</v>
      </c>
      <c r="H342" s="25"/>
    </row>
    <row r="343" spans="1:8">
      <c r="A343" s="86">
        <v>44341</v>
      </c>
      <c r="B343" s="526">
        <v>22612</v>
      </c>
      <c r="C343" s="526" t="s">
        <v>15</v>
      </c>
      <c r="D343" t="s">
        <v>19</v>
      </c>
      <c r="E343" s="2"/>
      <c r="F343" s="2">
        <v>5</v>
      </c>
      <c r="G343" s="2">
        <f t="shared" si="4"/>
        <v>-5.6843418860808015E-14</v>
      </c>
      <c r="H343" s="25"/>
    </row>
    <row r="344" spans="1:8">
      <c r="A344" s="86">
        <v>43890</v>
      </c>
      <c r="B344" s="525" t="s">
        <v>14</v>
      </c>
      <c r="C344" s="525" t="s">
        <v>20</v>
      </c>
      <c r="D344" t="s">
        <v>16</v>
      </c>
      <c r="E344" s="2">
        <v>115.7</v>
      </c>
      <c r="G344" s="2">
        <f t="shared" si="4"/>
        <v>115.69999999999995</v>
      </c>
      <c r="H344" s="25"/>
    </row>
    <row r="345" spans="1:8">
      <c r="B345" s="526"/>
      <c r="C345" s="526"/>
      <c r="D345" t="s">
        <v>17</v>
      </c>
      <c r="E345" s="2">
        <v>3.8</v>
      </c>
      <c r="G345" s="2">
        <f t="shared" si="4"/>
        <v>119.49999999999994</v>
      </c>
      <c r="H345" s="25"/>
    </row>
    <row r="346" spans="1:8">
      <c r="B346" s="526"/>
      <c r="C346" s="526"/>
      <c r="D346" t="s">
        <v>18</v>
      </c>
      <c r="E346" s="2">
        <v>58</v>
      </c>
      <c r="G346" s="2">
        <f t="shared" si="4"/>
        <v>177.49999999999994</v>
      </c>
      <c r="H346" s="25"/>
    </row>
    <row r="347" spans="1:8">
      <c r="B347" s="526"/>
      <c r="C347" s="526"/>
      <c r="D347" t="s">
        <v>40</v>
      </c>
      <c r="E347" s="2">
        <v>5</v>
      </c>
      <c r="G347" s="2">
        <f t="shared" si="4"/>
        <v>182.49999999999994</v>
      </c>
      <c r="H347" s="25"/>
    </row>
    <row r="348" spans="1:8">
      <c r="A348" s="86">
        <v>44107</v>
      </c>
      <c r="B348" s="526">
        <v>20366</v>
      </c>
      <c r="C348" s="526" t="s">
        <v>20</v>
      </c>
      <c r="D348" t="s">
        <v>16</v>
      </c>
      <c r="E348" s="2"/>
      <c r="F348" s="2">
        <v>111.4</v>
      </c>
      <c r="G348" s="2">
        <f t="shared" si="4"/>
        <v>71.099999999999937</v>
      </c>
      <c r="H348" s="25"/>
    </row>
    <row r="349" spans="1:8">
      <c r="A349" s="86">
        <v>44107</v>
      </c>
      <c r="B349" s="526">
        <v>20366</v>
      </c>
      <c r="C349" s="526" t="s">
        <v>20</v>
      </c>
      <c r="D349" t="s">
        <v>17</v>
      </c>
      <c r="E349" s="2"/>
      <c r="F349" s="2">
        <v>3.6</v>
      </c>
      <c r="G349" s="2">
        <f t="shared" si="4"/>
        <v>67.499999999999943</v>
      </c>
      <c r="H349" s="25"/>
    </row>
    <row r="350" spans="1:8">
      <c r="A350" s="86">
        <v>44137</v>
      </c>
      <c r="B350" s="526">
        <v>20603</v>
      </c>
      <c r="C350" s="526" t="s">
        <v>20</v>
      </c>
      <c r="D350" t="s">
        <v>16</v>
      </c>
      <c r="E350" s="2"/>
      <c r="F350" s="2">
        <v>4.3</v>
      </c>
      <c r="G350" s="2">
        <f t="shared" si="4"/>
        <v>63.199999999999946</v>
      </c>
      <c r="H350" s="25"/>
    </row>
    <row r="351" spans="1:8">
      <c r="A351" s="86">
        <v>44137</v>
      </c>
      <c r="B351" s="526">
        <v>20603</v>
      </c>
      <c r="C351" s="526" t="s">
        <v>20</v>
      </c>
      <c r="D351" t="s">
        <v>17</v>
      </c>
      <c r="E351" s="2"/>
      <c r="F351" s="2">
        <v>0.2</v>
      </c>
      <c r="G351" s="2">
        <f t="shared" si="4"/>
        <v>62.999999999999943</v>
      </c>
      <c r="H351" s="25"/>
    </row>
    <row r="352" spans="1:8">
      <c r="A352" s="86">
        <v>44341</v>
      </c>
      <c r="B352" s="526">
        <v>22612</v>
      </c>
      <c r="C352" s="526" t="s">
        <v>20</v>
      </c>
      <c r="D352" t="s">
        <v>18</v>
      </c>
      <c r="E352" s="2"/>
      <c r="F352" s="2">
        <v>58</v>
      </c>
      <c r="G352" s="2">
        <f t="shared" si="4"/>
        <v>4.9999999999999432</v>
      </c>
      <c r="H352" s="25"/>
    </row>
    <row r="353" spans="1:8">
      <c r="A353" s="86">
        <v>44341</v>
      </c>
      <c r="B353" s="526">
        <v>22612</v>
      </c>
      <c r="C353" s="526" t="s">
        <v>20</v>
      </c>
      <c r="D353" t="s">
        <v>19</v>
      </c>
      <c r="E353" s="2"/>
      <c r="F353" s="2">
        <v>5</v>
      </c>
      <c r="G353" s="2">
        <f t="shared" si="4"/>
        <v>-5.6843418860808015E-14</v>
      </c>
      <c r="H353" s="25"/>
    </row>
    <row r="354" spans="1:8">
      <c r="A354" s="86">
        <v>43921</v>
      </c>
      <c r="B354" s="525" t="s">
        <v>14</v>
      </c>
      <c r="C354" s="525" t="s">
        <v>23</v>
      </c>
      <c r="D354" t="s">
        <v>16</v>
      </c>
      <c r="E354" s="2">
        <v>88.4</v>
      </c>
      <c r="G354" s="2">
        <f t="shared" si="4"/>
        <v>88.399999999999949</v>
      </c>
      <c r="H354" s="25"/>
    </row>
    <row r="355" spans="1:8">
      <c r="B355" s="526"/>
      <c r="C355" s="526"/>
      <c r="D355" t="s">
        <v>17</v>
      </c>
      <c r="E355" s="2">
        <v>3.9</v>
      </c>
      <c r="G355" s="2">
        <f t="shared" si="4"/>
        <v>92.299999999999955</v>
      </c>
      <c r="H355" s="25"/>
    </row>
    <row r="356" spans="1:8">
      <c r="B356" s="526"/>
      <c r="C356" s="526"/>
      <c r="D356" t="s">
        <v>18</v>
      </c>
      <c r="E356" s="2">
        <v>60</v>
      </c>
      <c r="G356" s="2">
        <f t="shared" si="4"/>
        <v>152.29999999999995</v>
      </c>
      <c r="H356" s="25"/>
    </row>
    <row r="357" spans="1:8">
      <c r="B357" s="526"/>
      <c r="C357" s="526"/>
      <c r="D357" t="s">
        <v>40</v>
      </c>
      <c r="E357" s="2">
        <v>5</v>
      </c>
      <c r="G357" s="2">
        <f t="shared" si="4"/>
        <v>157.29999999999995</v>
      </c>
      <c r="H357" s="25"/>
    </row>
    <row r="358" spans="1:8">
      <c r="A358" s="86">
        <v>44151</v>
      </c>
      <c r="B358" s="526">
        <v>20687</v>
      </c>
      <c r="C358" s="526" t="s">
        <v>23</v>
      </c>
      <c r="D358" t="s">
        <v>16</v>
      </c>
      <c r="E358" s="2"/>
      <c r="F358" s="2">
        <v>88.4</v>
      </c>
      <c r="G358" s="2">
        <f t="shared" si="4"/>
        <v>68.899999999999949</v>
      </c>
      <c r="H358" s="25"/>
    </row>
    <row r="359" spans="1:8">
      <c r="A359" s="86">
        <v>44151</v>
      </c>
      <c r="B359" s="526">
        <v>20687</v>
      </c>
      <c r="C359" s="526" t="s">
        <v>23</v>
      </c>
      <c r="D359" t="s">
        <v>17</v>
      </c>
      <c r="E359" s="2"/>
      <c r="F359" s="2">
        <v>3.9</v>
      </c>
      <c r="G359" s="2">
        <f t="shared" si="4"/>
        <v>64.999999999999943</v>
      </c>
      <c r="H359" s="25"/>
    </row>
    <row r="360" spans="1:8">
      <c r="A360" s="86">
        <v>44341</v>
      </c>
      <c r="B360" s="526">
        <v>22612</v>
      </c>
      <c r="C360" s="526" t="s">
        <v>23</v>
      </c>
      <c r="D360" t="s">
        <v>18</v>
      </c>
      <c r="E360" s="2"/>
      <c r="F360" s="2">
        <v>60</v>
      </c>
      <c r="G360" s="2">
        <f t="shared" si="4"/>
        <v>4.9999999999999432</v>
      </c>
      <c r="H360" s="25"/>
    </row>
    <row r="361" spans="1:8">
      <c r="A361" s="86">
        <v>44341</v>
      </c>
      <c r="B361" s="526">
        <v>22612</v>
      </c>
      <c r="C361" s="526" t="s">
        <v>23</v>
      </c>
      <c r="D361" t="s">
        <v>19</v>
      </c>
      <c r="E361" s="2"/>
      <c r="F361" s="2">
        <v>5</v>
      </c>
      <c r="G361" s="2">
        <f t="shared" si="4"/>
        <v>-5.6843418860808015E-14</v>
      </c>
      <c r="H361" s="25"/>
    </row>
    <row r="362" spans="1:8">
      <c r="A362" s="86">
        <v>43951</v>
      </c>
      <c r="B362" s="525" t="s">
        <v>14</v>
      </c>
      <c r="C362" s="525" t="s">
        <v>24</v>
      </c>
      <c r="D362" t="s">
        <v>16</v>
      </c>
      <c r="E362" s="2">
        <v>13.1</v>
      </c>
      <c r="G362" s="2">
        <f t="shared" si="4"/>
        <v>13.099999999999943</v>
      </c>
      <c r="H362" s="25"/>
    </row>
    <row r="363" spans="1:8">
      <c r="B363" s="526"/>
      <c r="C363" s="526"/>
      <c r="D363" t="s">
        <v>17</v>
      </c>
      <c r="E363" s="2">
        <v>4.5999999999999996</v>
      </c>
      <c r="G363" s="2">
        <f t="shared" si="4"/>
        <v>17.699999999999942</v>
      </c>
      <c r="H363" s="25"/>
    </row>
    <row r="364" spans="1:8">
      <c r="B364" s="526"/>
      <c r="C364" s="526"/>
      <c r="D364" t="s">
        <v>18</v>
      </c>
      <c r="E364" s="2">
        <v>60</v>
      </c>
      <c r="G364" s="2">
        <f t="shared" si="4"/>
        <v>77.699999999999946</v>
      </c>
      <c r="H364" s="25"/>
    </row>
    <row r="365" spans="1:8">
      <c r="B365" s="526"/>
      <c r="C365" s="526"/>
      <c r="D365" t="s">
        <v>40</v>
      </c>
      <c r="E365" s="2">
        <v>5</v>
      </c>
      <c r="G365" s="2">
        <f t="shared" si="4"/>
        <v>82.699999999999946</v>
      </c>
      <c r="H365" s="25"/>
    </row>
    <row r="366" spans="1:8">
      <c r="A366" s="86">
        <v>44151</v>
      </c>
      <c r="B366" s="526">
        <v>20687</v>
      </c>
      <c r="C366" s="526" t="s">
        <v>24</v>
      </c>
      <c r="D366" t="s">
        <v>16</v>
      </c>
      <c r="E366" s="2"/>
      <c r="F366" s="2">
        <v>13.1</v>
      </c>
      <c r="G366" s="2">
        <f t="shared" si="4"/>
        <v>69.599999999999952</v>
      </c>
      <c r="H366" s="25"/>
    </row>
    <row r="367" spans="1:8">
      <c r="A367" s="86">
        <v>44151</v>
      </c>
      <c r="B367" s="526">
        <v>20687</v>
      </c>
      <c r="C367" s="526" t="s">
        <v>24</v>
      </c>
      <c r="D367" t="s">
        <v>17</v>
      </c>
      <c r="E367" s="2"/>
      <c r="F367" s="2">
        <v>4.5999999999999996</v>
      </c>
      <c r="G367" s="2">
        <f t="shared" si="4"/>
        <v>64.999999999999957</v>
      </c>
      <c r="H367" s="25"/>
    </row>
    <row r="368" spans="1:8">
      <c r="A368" s="86">
        <v>44341</v>
      </c>
      <c r="B368" s="526">
        <v>22613</v>
      </c>
      <c r="C368" s="526" t="s">
        <v>24</v>
      </c>
      <c r="D368" t="s">
        <v>18</v>
      </c>
      <c r="E368" s="2"/>
      <c r="F368" s="2">
        <v>60</v>
      </c>
      <c r="G368" s="2">
        <f t="shared" si="4"/>
        <v>4.9999999999999574</v>
      </c>
      <c r="H368" s="25"/>
    </row>
    <row r="369" spans="1:8">
      <c r="A369" s="86">
        <v>44341</v>
      </c>
      <c r="B369" s="526">
        <v>22613</v>
      </c>
      <c r="C369" s="526" t="s">
        <v>24</v>
      </c>
      <c r="D369" t="s">
        <v>19</v>
      </c>
      <c r="E369" s="2"/>
      <c r="F369" s="2">
        <v>5</v>
      </c>
      <c r="G369" s="2">
        <f t="shared" si="4"/>
        <v>-4.2632564145606011E-14</v>
      </c>
      <c r="H369" s="25"/>
    </row>
    <row r="370" spans="1:8">
      <c r="A370" s="86">
        <v>43982</v>
      </c>
      <c r="B370" s="525" t="s">
        <v>14</v>
      </c>
      <c r="C370" s="525" t="s">
        <v>25</v>
      </c>
      <c r="D370" t="s">
        <v>16</v>
      </c>
      <c r="E370" s="2">
        <v>12.1</v>
      </c>
      <c r="G370" s="2">
        <f t="shared" si="4"/>
        <v>12.099999999999957</v>
      </c>
      <c r="H370" s="25"/>
    </row>
    <row r="371" spans="1:8">
      <c r="B371" s="526"/>
      <c r="C371" s="526"/>
      <c r="D371" t="s">
        <v>17</v>
      </c>
      <c r="E371" s="2">
        <v>2.5</v>
      </c>
      <c r="G371" s="2">
        <f t="shared" si="4"/>
        <v>14.599999999999957</v>
      </c>
      <c r="H371" s="25"/>
    </row>
    <row r="372" spans="1:8">
      <c r="B372" s="526"/>
      <c r="C372" s="526"/>
      <c r="D372" t="s">
        <v>18</v>
      </c>
      <c r="E372" s="2">
        <v>60</v>
      </c>
      <c r="G372" s="2">
        <f t="shared" si="4"/>
        <v>74.599999999999952</v>
      </c>
      <c r="H372" s="25"/>
    </row>
    <row r="373" spans="1:8">
      <c r="B373" s="526"/>
      <c r="C373" s="526"/>
      <c r="D373" t="s">
        <v>40</v>
      </c>
      <c r="E373" s="2">
        <v>5</v>
      </c>
      <c r="G373" s="2">
        <f t="shared" si="4"/>
        <v>79.599999999999952</v>
      </c>
      <c r="H373" s="25"/>
    </row>
    <row r="374" spans="1:8">
      <c r="A374" s="86">
        <v>44151</v>
      </c>
      <c r="B374" s="526">
        <v>20687</v>
      </c>
      <c r="C374" s="526" t="s">
        <v>25</v>
      </c>
      <c r="D374" t="s">
        <v>16</v>
      </c>
      <c r="E374" s="2"/>
      <c r="F374" s="2">
        <v>12.1</v>
      </c>
      <c r="G374" s="2">
        <f t="shared" si="4"/>
        <v>67.499999999999957</v>
      </c>
      <c r="H374" s="25"/>
    </row>
    <row r="375" spans="1:8">
      <c r="A375" s="86">
        <v>44151</v>
      </c>
      <c r="B375" s="526">
        <v>20687</v>
      </c>
      <c r="C375" s="526" t="s">
        <v>25</v>
      </c>
      <c r="D375" t="s">
        <v>17</v>
      </c>
      <c r="E375" s="2"/>
      <c r="F375" s="2">
        <v>2.5</v>
      </c>
      <c r="G375" s="2">
        <f t="shared" si="4"/>
        <v>64.999999999999957</v>
      </c>
      <c r="H375" s="25"/>
    </row>
    <row r="376" spans="1:8">
      <c r="A376" s="86">
        <v>44341</v>
      </c>
      <c r="B376" s="526">
        <v>22613</v>
      </c>
      <c r="C376" s="526" t="s">
        <v>25</v>
      </c>
      <c r="D376" t="s">
        <v>18</v>
      </c>
      <c r="E376" s="2"/>
      <c r="F376" s="2">
        <v>60</v>
      </c>
      <c r="G376" s="2">
        <f t="shared" si="4"/>
        <v>4.9999999999999574</v>
      </c>
      <c r="H376" s="25"/>
    </row>
    <row r="377" spans="1:8">
      <c r="A377" s="86">
        <v>44341</v>
      </c>
      <c r="B377" s="526">
        <v>22613</v>
      </c>
      <c r="C377" s="526" t="s">
        <v>25</v>
      </c>
      <c r="D377" t="s">
        <v>19</v>
      </c>
      <c r="E377" s="2"/>
      <c r="F377" s="2">
        <v>5</v>
      </c>
      <c r="G377" s="2">
        <f t="shared" si="4"/>
        <v>-4.2632564145606011E-14</v>
      </c>
      <c r="H377" s="25"/>
    </row>
    <row r="378" spans="1:8">
      <c r="A378" s="86">
        <v>44012</v>
      </c>
      <c r="B378" s="525" t="s">
        <v>14</v>
      </c>
      <c r="C378" s="525" t="s">
        <v>26</v>
      </c>
      <c r="D378" t="s">
        <v>16</v>
      </c>
      <c r="E378" s="2">
        <v>10.7</v>
      </c>
      <c r="G378" s="2">
        <f t="shared" si="4"/>
        <v>10.699999999999957</v>
      </c>
      <c r="H378" s="25"/>
    </row>
    <row r="379" spans="1:8">
      <c r="B379" s="526"/>
      <c r="C379" s="526"/>
      <c r="D379" t="s">
        <v>17</v>
      </c>
      <c r="E379" s="2">
        <v>1.2</v>
      </c>
      <c r="G379" s="2">
        <f t="shared" si="4"/>
        <v>11.899999999999956</v>
      </c>
      <c r="H379" s="25"/>
    </row>
    <row r="380" spans="1:8">
      <c r="B380" s="526"/>
      <c r="C380" s="526"/>
      <c r="D380" t="s">
        <v>18</v>
      </c>
      <c r="E380" s="2">
        <v>60</v>
      </c>
      <c r="G380" s="2">
        <f t="shared" si="4"/>
        <v>71.899999999999949</v>
      </c>
      <c r="H380" s="25"/>
    </row>
    <row r="381" spans="1:8">
      <c r="B381" s="526"/>
      <c r="C381" s="526"/>
      <c r="D381" t="s">
        <v>40</v>
      </c>
      <c r="E381" s="2">
        <v>5</v>
      </c>
      <c r="G381" s="2">
        <f t="shared" si="4"/>
        <v>76.899999999999949</v>
      </c>
      <c r="H381" s="25"/>
    </row>
    <row r="382" spans="1:8">
      <c r="A382" s="86">
        <v>44151</v>
      </c>
      <c r="B382" s="526">
        <v>20687</v>
      </c>
      <c r="C382" s="526" t="s">
        <v>26</v>
      </c>
      <c r="D382" t="s">
        <v>16</v>
      </c>
      <c r="E382" s="2"/>
      <c r="F382" s="2">
        <v>10.7</v>
      </c>
      <c r="G382" s="2">
        <f t="shared" si="4"/>
        <v>66.199999999999946</v>
      </c>
      <c r="H382" s="25"/>
    </row>
    <row r="383" spans="1:8">
      <c r="A383" s="86">
        <v>44151</v>
      </c>
      <c r="B383" s="526">
        <v>20687</v>
      </c>
      <c r="C383" s="526" t="s">
        <v>26</v>
      </c>
      <c r="D383" t="s">
        <v>17</v>
      </c>
      <c r="E383" s="2"/>
      <c r="F383" s="2">
        <v>1.2</v>
      </c>
      <c r="G383" s="2">
        <f t="shared" si="4"/>
        <v>64.999999999999943</v>
      </c>
      <c r="H383" s="25"/>
    </row>
    <row r="384" spans="1:8">
      <c r="A384" s="86">
        <v>44341</v>
      </c>
      <c r="B384" s="526">
        <v>22613</v>
      </c>
      <c r="C384" s="526" t="s">
        <v>26</v>
      </c>
      <c r="D384" t="s">
        <v>18</v>
      </c>
      <c r="E384" s="2"/>
      <c r="F384" s="2">
        <v>60</v>
      </c>
      <c r="G384" s="2">
        <f t="shared" si="4"/>
        <v>4.9999999999999432</v>
      </c>
      <c r="H384" s="25"/>
    </row>
    <row r="385" spans="1:8">
      <c r="A385" s="86">
        <v>44341</v>
      </c>
      <c r="B385" s="526">
        <v>22613</v>
      </c>
      <c r="C385" s="526" t="s">
        <v>26</v>
      </c>
      <c r="D385" t="s">
        <v>19</v>
      </c>
      <c r="E385" s="2"/>
      <c r="F385" s="2">
        <v>5</v>
      </c>
      <c r="G385" s="2">
        <f t="shared" si="4"/>
        <v>-5.6843418860808015E-14</v>
      </c>
      <c r="H385" s="25"/>
    </row>
    <row r="386" spans="1:8">
      <c r="A386" s="86">
        <v>44043</v>
      </c>
      <c r="B386" s="525" t="s">
        <v>14</v>
      </c>
      <c r="C386" s="525" t="s">
        <v>27</v>
      </c>
      <c r="D386" t="s">
        <v>16</v>
      </c>
      <c r="E386" s="2">
        <v>58.1</v>
      </c>
      <c r="G386" s="2">
        <f t="shared" si="4"/>
        <v>58.099999999999945</v>
      </c>
      <c r="H386" s="25"/>
    </row>
    <row r="387" spans="1:8">
      <c r="B387" s="526"/>
      <c r="C387" s="526"/>
      <c r="D387" t="s">
        <v>17</v>
      </c>
      <c r="E387" s="2">
        <v>5</v>
      </c>
      <c r="G387" s="2">
        <f t="shared" si="4"/>
        <v>63.099999999999945</v>
      </c>
      <c r="H387" s="25"/>
    </row>
    <row r="388" spans="1:8">
      <c r="B388" s="526"/>
      <c r="C388" s="526"/>
      <c r="D388" t="s">
        <v>18</v>
      </c>
      <c r="E388" s="2">
        <v>60</v>
      </c>
      <c r="G388" s="2">
        <f t="shared" si="4"/>
        <v>123.09999999999994</v>
      </c>
      <c r="H388" s="25"/>
    </row>
    <row r="389" spans="1:8">
      <c r="B389" s="526"/>
      <c r="C389" s="526"/>
      <c r="D389" t="s">
        <v>40</v>
      </c>
      <c r="E389" s="2">
        <v>5</v>
      </c>
      <c r="G389" s="2">
        <f t="shared" si="4"/>
        <v>128.09999999999994</v>
      </c>
      <c r="H389" s="25"/>
    </row>
    <row r="390" spans="1:8">
      <c r="A390" s="86">
        <v>44151</v>
      </c>
      <c r="B390" s="526">
        <v>20687</v>
      </c>
      <c r="C390" s="526" t="s">
        <v>27</v>
      </c>
      <c r="D390" t="s">
        <v>16</v>
      </c>
      <c r="E390" s="2"/>
      <c r="F390" s="2">
        <v>58.1</v>
      </c>
      <c r="G390" s="2">
        <f t="shared" si="4"/>
        <v>69.999999999999943</v>
      </c>
      <c r="H390" s="25"/>
    </row>
    <row r="391" spans="1:8">
      <c r="A391" s="86">
        <v>44151</v>
      </c>
      <c r="B391" s="526">
        <v>20687</v>
      </c>
      <c r="C391" s="526" t="s">
        <v>27</v>
      </c>
      <c r="D391" t="s">
        <v>17</v>
      </c>
      <c r="E391" s="2"/>
      <c r="F391" s="2">
        <v>5</v>
      </c>
      <c r="G391" s="2">
        <f t="shared" si="4"/>
        <v>64.999999999999943</v>
      </c>
      <c r="H391" s="25"/>
    </row>
    <row r="392" spans="1:8">
      <c r="A392" s="86">
        <v>44341</v>
      </c>
      <c r="B392" s="526">
        <v>22613</v>
      </c>
      <c r="C392" s="526" t="s">
        <v>27</v>
      </c>
      <c r="D392" t="s">
        <v>18</v>
      </c>
      <c r="E392" s="2"/>
      <c r="F392" s="2">
        <v>60</v>
      </c>
      <c r="G392" s="2">
        <f t="shared" si="4"/>
        <v>4.9999999999999432</v>
      </c>
      <c r="H392" s="25"/>
    </row>
    <row r="393" spans="1:8">
      <c r="A393" s="86">
        <v>44341</v>
      </c>
      <c r="B393" s="526">
        <v>22613</v>
      </c>
      <c r="C393" s="526" t="s">
        <v>27</v>
      </c>
      <c r="D393" t="s">
        <v>19</v>
      </c>
      <c r="E393" s="2"/>
      <c r="F393" s="2">
        <v>5</v>
      </c>
      <c r="G393" s="2">
        <f t="shared" si="4"/>
        <v>-5.6843418860808015E-14</v>
      </c>
      <c r="H393" s="25"/>
    </row>
    <row r="394" spans="1:8">
      <c r="A394" s="86">
        <v>44074</v>
      </c>
      <c r="B394" s="525" t="s">
        <v>14</v>
      </c>
      <c r="C394" s="525" t="s">
        <v>28</v>
      </c>
      <c r="D394" t="s">
        <v>16</v>
      </c>
      <c r="E394" s="2">
        <v>76</v>
      </c>
      <c r="G394" s="2">
        <f t="shared" si="4"/>
        <v>75.999999999999943</v>
      </c>
      <c r="H394" s="25"/>
    </row>
    <row r="395" spans="1:8">
      <c r="B395" s="526"/>
      <c r="C395" s="526"/>
      <c r="D395" t="s">
        <v>17</v>
      </c>
      <c r="E395" s="2">
        <v>3.5</v>
      </c>
      <c r="G395" s="2">
        <f t="shared" si="4"/>
        <v>79.499999999999943</v>
      </c>
      <c r="H395" s="25"/>
    </row>
    <row r="396" spans="1:8">
      <c r="B396" s="526"/>
      <c r="C396" s="526"/>
      <c r="D396" t="s">
        <v>18</v>
      </c>
      <c r="E396" s="2">
        <v>60</v>
      </c>
      <c r="G396" s="2">
        <f t="shared" si="4"/>
        <v>139.49999999999994</v>
      </c>
      <c r="H396" s="25"/>
    </row>
    <row r="397" spans="1:8">
      <c r="B397" s="526"/>
      <c r="C397" s="526"/>
      <c r="D397" t="s">
        <v>40</v>
      </c>
      <c r="E397" s="2">
        <v>5</v>
      </c>
      <c r="G397" s="2">
        <f t="shared" si="4"/>
        <v>144.49999999999994</v>
      </c>
      <c r="H397" s="25"/>
    </row>
    <row r="398" spans="1:8">
      <c r="B398" s="526"/>
      <c r="C398" s="526"/>
      <c r="D398" t="s">
        <v>258</v>
      </c>
      <c r="E398" s="2">
        <v>15</v>
      </c>
      <c r="G398" s="2">
        <f t="shared" si="4"/>
        <v>159.49999999999994</v>
      </c>
      <c r="H398" s="25"/>
    </row>
    <row r="399" spans="1:8">
      <c r="A399" s="86">
        <v>44155</v>
      </c>
      <c r="B399" s="526">
        <v>20799</v>
      </c>
      <c r="C399" s="526" t="s">
        <v>28</v>
      </c>
      <c r="D399" t="s">
        <v>16</v>
      </c>
      <c r="E399" s="2"/>
      <c r="F399" s="2">
        <v>76</v>
      </c>
      <c r="G399" s="2">
        <f t="shared" si="4"/>
        <v>83.499999999999943</v>
      </c>
      <c r="H399" s="25"/>
    </row>
    <row r="400" spans="1:8">
      <c r="A400" s="86">
        <v>44155</v>
      </c>
      <c r="B400" s="526">
        <v>20799</v>
      </c>
      <c r="C400" s="526" t="s">
        <v>28</v>
      </c>
      <c r="D400" t="s">
        <v>17</v>
      </c>
      <c r="E400" s="2"/>
      <c r="F400" s="2">
        <v>3.5</v>
      </c>
      <c r="G400" s="2">
        <f t="shared" si="4"/>
        <v>79.999999999999943</v>
      </c>
      <c r="H400" s="25"/>
    </row>
    <row r="401" spans="1:8">
      <c r="A401" s="86">
        <v>44341</v>
      </c>
      <c r="B401" s="526">
        <v>22613</v>
      </c>
      <c r="C401" s="526" t="s">
        <v>28</v>
      </c>
      <c r="D401" t="s">
        <v>48</v>
      </c>
      <c r="E401" s="2"/>
      <c r="F401" s="2">
        <v>60</v>
      </c>
      <c r="G401" s="2">
        <f t="shared" si="4"/>
        <v>19.999999999999943</v>
      </c>
      <c r="H401" s="25"/>
    </row>
    <row r="402" spans="1:8">
      <c r="A402" s="86">
        <v>44341</v>
      </c>
      <c r="B402" s="526">
        <v>22613</v>
      </c>
      <c r="C402" s="526" t="s">
        <v>28</v>
      </c>
      <c r="D402" t="s">
        <v>19</v>
      </c>
      <c r="E402" s="2"/>
      <c r="F402" s="2">
        <v>5</v>
      </c>
      <c r="G402" s="2">
        <f t="shared" si="4"/>
        <v>14.999999999999943</v>
      </c>
      <c r="H402" s="25"/>
    </row>
    <row r="403" spans="1:8">
      <c r="A403" s="86">
        <v>44341</v>
      </c>
      <c r="B403" s="526">
        <v>22614</v>
      </c>
      <c r="C403" s="526" t="s">
        <v>28</v>
      </c>
      <c r="D403" t="s">
        <v>258</v>
      </c>
      <c r="E403" s="2"/>
      <c r="F403" s="2">
        <v>15</v>
      </c>
      <c r="G403" s="2">
        <f t="shared" si="4"/>
        <v>-5.6843418860808015E-14</v>
      </c>
      <c r="H403" s="25"/>
    </row>
    <row r="404" spans="1:8">
      <c r="A404" s="86">
        <v>44104</v>
      </c>
      <c r="B404" s="525" t="s">
        <v>14</v>
      </c>
      <c r="C404" s="525" t="s">
        <v>29</v>
      </c>
      <c r="D404" t="s">
        <v>16</v>
      </c>
      <c r="E404" s="2">
        <v>77.900000000000006</v>
      </c>
      <c r="G404" s="2">
        <f t="shared" si="4"/>
        <v>77.899999999999949</v>
      </c>
      <c r="H404" s="25"/>
    </row>
    <row r="405" spans="1:8">
      <c r="B405" s="526"/>
      <c r="C405" s="526"/>
      <c r="D405" t="s">
        <v>17</v>
      </c>
      <c r="E405" s="2">
        <v>4.0999999999999996</v>
      </c>
      <c r="G405" s="2">
        <f t="shared" si="4"/>
        <v>81.999999999999943</v>
      </c>
      <c r="H405" s="25"/>
    </row>
    <row r="406" spans="1:8">
      <c r="B406" s="526"/>
      <c r="C406" s="526"/>
      <c r="D406" t="s">
        <v>18</v>
      </c>
      <c r="E406" s="2">
        <v>60</v>
      </c>
      <c r="G406" s="2">
        <f t="shared" si="4"/>
        <v>141.99999999999994</v>
      </c>
      <c r="H406" s="25"/>
    </row>
    <row r="407" spans="1:8">
      <c r="B407" s="526"/>
      <c r="C407" s="526"/>
      <c r="D407" t="s">
        <v>40</v>
      </c>
      <c r="E407" s="2">
        <v>5</v>
      </c>
      <c r="G407" s="2">
        <f t="shared" si="4"/>
        <v>146.99999999999994</v>
      </c>
      <c r="H407" s="25"/>
    </row>
    <row r="408" spans="1:8">
      <c r="B408" s="526"/>
      <c r="C408" s="526"/>
      <c r="D408" t="s">
        <v>258</v>
      </c>
      <c r="E408" s="2">
        <v>8.5</v>
      </c>
      <c r="G408" s="2">
        <f t="shared" si="4"/>
        <v>155.49999999999994</v>
      </c>
      <c r="H408" s="25"/>
    </row>
    <row r="409" spans="1:8">
      <c r="A409" s="86">
        <v>44183</v>
      </c>
      <c r="B409" s="526">
        <v>21121</v>
      </c>
      <c r="C409" s="526" t="s">
        <v>29</v>
      </c>
      <c r="D409" t="s">
        <v>16</v>
      </c>
      <c r="E409" s="2"/>
      <c r="F409" s="2">
        <v>77.900000000000006</v>
      </c>
      <c r="G409" s="2">
        <f t="shared" si="4"/>
        <v>77.599999999999937</v>
      </c>
      <c r="H409" s="25"/>
    </row>
    <row r="410" spans="1:8">
      <c r="A410" s="86">
        <v>44183</v>
      </c>
      <c r="B410" s="526">
        <v>21121</v>
      </c>
      <c r="C410" s="526" t="s">
        <v>29</v>
      </c>
      <c r="D410" t="s">
        <v>17</v>
      </c>
      <c r="E410" s="2"/>
      <c r="F410" s="2">
        <v>4.0999999999999996</v>
      </c>
      <c r="G410" s="2">
        <f t="shared" si="4"/>
        <v>73.499999999999943</v>
      </c>
      <c r="H410" s="25"/>
    </row>
    <row r="411" spans="1:8">
      <c r="A411" s="86">
        <v>44341</v>
      </c>
      <c r="B411" s="526">
        <v>22614</v>
      </c>
      <c r="C411" s="526" t="s">
        <v>29</v>
      </c>
      <c r="D411" t="s">
        <v>18</v>
      </c>
      <c r="E411" s="2"/>
      <c r="F411" s="2">
        <v>60</v>
      </c>
      <c r="G411" s="2">
        <f t="shared" si="4"/>
        <v>13.499999999999943</v>
      </c>
      <c r="H411" s="25"/>
    </row>
    <row r="412" spans="1:8">
      <c r="A412" s="86">
        <v>44341</v>
      </c>
      <c r="B412" s="526">
        <v>22614</v>
      </c>
      <c r="C412" s="526" t="s">
        <v>29</v>
      </c>
      <c r="D412" t="s">
        <v>19</v>
      </c>
      <c r="E412" s="2"/>
      <c r="F412" s="2">
        <v>5</v>
      </c>
      <c r="G412" s="2">
        <f t="shared" si="4"/>
        <v>8.4999999999999432</v>
      </c>
      <c r="H412" s="25"/>
    </row>
    <row r="413" spans="1:8">
      <c r="A413" s="86">
        <v>44341</v>
      </c>
      <c r="B413" s="526">
        <v>22614</v>
      </c>
      <c r="C413" s="526" t="s">
        <v>29</v>
      </c>
      <c r="D413" t="s">
        <v>258</v>
      </c>
      <c r="E413" s="2"/>
      <c r="F413" s="2">
        <v>8.5</v>
      </c>
      <c r="G413" s="2">
        <f t="shared" si="4"/>
        <v>-5.6843418860808015E-14</v>
      </c>
      <c r="H413" s="25"/>
    </row>
    <row r="414" spans="1:8">
      <c r="A414" s="86">
        <v>44135</v>
      </c>
      <c r="B414" s="525" t="s">
        <v>14</v>
      </c>
      <c r="C414" s="525" t="s">
        <v>30</v>
      </c>
      <c r="D414" t="s">
        <v>16</v>
      </c>
      <c r="E414" s="2">
        <v>91.4</v>
      </c>
      <c r="G414" s="2">
        <f t="shared" si="4"/>
        <v>91.399999999999949</v>
      </c>
      <c r="H414" s="25"/>
    </row>
    <row r="415" spans="1:8">
      <c r="B415" s="526"/>
      <c r="C415" s="526"/>
      <c r="D415" t="s">
        <v>17</v>
      </c>
      <c r="E415" s="2">
        <v>4.3</v>
      </c>
      <c r="G415" s="2">
        <f t="shared" si="4"/>
        <v>95.699999999999946</v>
      </c>
      <c r="H415" s="25"/>
    </row>
    <row r="416" spans="1:8">
      <c r="B416" s="526"/>
      <c r="C416" s="526"/>
      <c r="D416" t="s">
        <v>18</v>
      </c>
      <c r="E416" s="2">
        <v>60</v>
      </c>
      <c r="G416" s="2">
        <f t="shared" si="4"/>
        <v>155.69999999999993</v>
      </c>
      <c r="H416" s="25"/>
    </row>
    <row r="417" spans="1:8">
      <c r="B417" s="526"/>
      <c r="C417" s="526"/>
      <c r="D417" t="s">
        <v>40</v>
      </c>
      <c r="E417" s="2">
        <v>5</v>
      </c>
      <c r="G417" s="2">
        <f t="shared" si="4"/>
        <v>160.69999999999993</v>
      </c>
      <c r="H417" s="25"/>
    </row>
    <row r="418" spans="1:8">
      <c r="B418" s="526"/>
      <c r="C418" s="526"/>
      <c r="D418" s="67" t="s">
        <v>46</v>
      </c>
      <c r="E418" s="2">
        <v>10</v>
      </c>
      <c r="G418" s="2">
        <f t="shared" si="4"/>
        <v>170.69999999999993</v>
      </c>
      <c r="H418" s="25"/>
    </row>
    <row r="419" spans="1:8">
      <c r="B419" s="526"/>
      <c r="C419" s="526"/>
      <c r="D419" s="67" t="s">
        <v>47</v>
      </c>
      <c r="E419" s="2">
        <v>10</v>
      </c>
      <c r="G419" s="2">
        <f t="shared" ref="G419:G482" si="5">+G418+E419-F419</f>
        <v>180.69999999999993</v>
      </c>
      <c r="H419" s="72"/>
    </row>
    <row r="420" spans="1:8">
      <c r="A420" s="86">
        <v>44153</v>
      </c>
      <c r="B420" s="526">
        <v>20761</v>
      </c>
      <c r="C420" s="526" t="s">
        <v>30</v>
      </c>
      <c r="D420" s="67" t="s">
        <v>46</v>
      </c>
      <c r="E420" s="2"/>
      <c r="F420" s="2">
        <v>10</v>
      </c>
      <c r="G420" s="2">
        <f t="shared" si="5"/>
        <v>170.69999999999993</v>
      </c>
      <c r="H420" s="72"/>
    </row>
    <row r="421" spans="1:8">
      <c r="A421" s="86">
        <v>44153</v>
      </c>
      <c r="B421" s="526">
        <v>20761</v>
      </c>
      <c r="C421" s="526" t="s">
        <v>30</v>
      </c>
      <c r="D421" s="67" t="s">
        <v>47</v>
      </c>
      <c r="E421" s="2"/>
      <c r="F421" s="2">
        <v>10</v>
      </c>
      <c r="G421" s="2">
        <f t="shared" si="5"/>
        <v>160.69999999999993</v>
      </c>
      <c r="H421" s="72"/>
    </row>
    <row r="422" spans="1:8">
      <c r="A422" s="86">
        <v>44183</v>
      </c>
      <c r="B422" s="526">
        <v>21121</v>
      </c>
      <c r="C422" s="526" t="s">
        <v>30</v>
      </c>
      <c r="D422" s="67" t="s">
        <v>16</v>
      </c>
      <c r="E422" s="2"/>
      <c r="F422" s="2">
        <v>91.4</v>
      </c>
      <c r="G422" s="2">
        <f t="shared" si="5"/>
        <v>69.299999999999926</v>
      </c>
      <c r="H422" s="72"/>
    </row>
    <row r="423" spans="1:8">
      <c r="A423" s="86">
        <v>44183</v>
      </c>
      <c r="B423" s="526">
        <v>21121</v>
      </c>
      <c r="C423" s="526" t="s">
        <v>30</v>
      </c>
      <c r="D423" s="67" t="s">
        <v>17</v>
      </c>
      <c r="E423" s="2"/>
      <c r="F423" s="2">
        <v>4.3</v>
      </c>
      <c r="G423" s="2">
        <f t="shared" si="5"/>
        <v>64.999999999999929</v>
      </c>
      <c r="H423" s="72"/>
    </row>
    <row r="424" spans="1:8">
      <c r="A424" s="86">
        <v>44341</v>
      </c>
      <c r="B424" s="526">
        <v>22614</v>
      </c>
      <c r="C424" s="526" t="s">
        <v>30</v>
      </c>
      <c r="D424" s="67" t="s">
        <v>18</v>
      </c>
      <c r="E424" s="2"/>
      <c r="F424" s="2">
        <v>60</v>
      </c>
      <c r="G424" s="2">
        <f t="shared" si="5"/>
        <v>4.9999999999999289</v>
      </c>
      <c r="H424" s="72"/>
    </row>
    <row r="425" spans="1:8">
      <c r="A425" s="86">
        <v>44341</v>
      </c>
      <c r="B425" s="526">
        <v>22614</v>
      </c>
      <c r="C425" s="526" t="s">
        <v>30</v>
      </c>
      <c r="D425" s="67" t="s">
        <v>19</v>
      </c>
      <c r="E425" s="2"/>
      <c r="F425" s="2">
        <v>5</v>
      </c>
      <c r="G425" s="2">
        <f t="shared" si="5"/>
        <v>-7.1054273576010019E-14</v>
      </c>
      <c r="H425" s="72"/>
    </row>
    <row r="426" spans="1:8">
      <c r="A426" s="86">
        <v>44165</v>
      </c>
      <c r="B426" s="525" t="s">
        <v>14</v>
      </c>
      <c r="C426" s="525" t="s">
        <v>33</v>
      </c>
      <c r="D426" s="67" t="s">
        <v>16</v>
      </c>
      <c r="E426" s="2">
        <v>107.3</v>
      </c>
      <c r="G426" s="2">
        <f t="shared" si="5"/>
        <v>107.29999999999993</v>
      </c>
      <c r="H426" s="72"/>
    </row>
    <row r="427" spans="1:8">
      <c r="B427" s="526"/>
      <c r="C427" s="526"/>
      <c r="D427" s="67" t="s">
        <v>17</v>
      </c>
      <c r="E427" s="2">
        <v>4.5</v>
      </c>
      <c r="G427" s="2">
        <f t="shared" si="5"/>
        <v>111.79999999999993</v>
      </c>
      <c r="H427" s="72"/>
    </row>
    <row r="428" spans="1:8">
      <c r="B428" s="526"/>
      <c r="C428" s="526"/>
      <c r="D428" s="67" t="s">
        <v>18</v>
      </c>
      <c r="E428" s="2">
        <v>60</v>
      </c>
      <c r="G428" s="2">
        <f t="shared" si="5"/>
        <v>171.79999999999993</v>
      </c>
      <c r="H428" s="72"/>
    </row>
    <row r="429" spans="1:8">
      <c r="B429" s="526"/>
      <c r="C429" s="526"/>
      <c r="D429" s="67" t="s">
        <v>40</v>
      </c>
      <c r="E429" s="8">
        <v>5</v>
      </c>
      <c r="G429" s="2">
        <f t="shared" si="5"/>
        <v>176.79999999999993</v>
      </c>
      <c r="H429" s="8"/>
    </row>
    <row r="430" spans="1:8">
      <c r="A430" s="86">
        <v>44183</v>
      </c>
      <c r="B430" s="526">
        <v>21121</v>
      </c>
      <c r="C430" s="526" t="s">
        <v>33</v>
      </c>
      <c r="D430" s="67" t="s">
        <v>16</v>
      </c>
      <c r="F430" s="2">
        <v>107.3</v>
      </c>
      <c r="G430" s="2">
        <f t="shared" si="5"/>
        <v>69.499999999999929</v>
      </c>
      <c r="H430" s="8"/>
    </row>
    <row r="431" spans="1:8">
      <c r="A431" s="86">
        <v>44183</v>
      </c>
      <c r="B431" s="526">
        <v>21121</v>
      </c>
      <c r="C431" s="526" t="s">
        <v>33</v>
      </c>
      <c r="D431" s="67" t="s">
        <v>17</v>
      </c>
      <c r="F431" s="2">
        <v>4.5</v>
      </c>
      <c r="G431" s="2">
        <f t="shared" si="5"/>
        <v>64.999999999999929</v>
      </c>
      <c r="H431" s="8"/>
    </row>
    <row r="432" spans="1:8">
      <c r="A432" s="86">
        <v>44341</v>
      </c>
      <c r="B432" s="526">
        <v>22614</v>
      </c>
      <c r="C432" s="526" t="s">
        <v>33</v>
      </c>
      <c r="D432" s="67" t="s">
        <v>18</v>
      </c>
      <c r="F432" s="2">
        <v>60</v>
      </c>
      <c r="G432" s="2">
        <f t="shared" si="5"/>
        <v>4.9999999999999289</v>
      </c>
      <c r="H432" s="8"/>
    </row>
    <row r="433" spans="1:8">
      <c r="A433" s="86">
        <v>44341</v>
      </c>
      <c r="B433" s="526">
        <v>22614</v>
      </c>
      <c r="C433" s="526" t="s">
        <v>33</v>
      </c>
      <c r="D433" s="67" t="s">
        <v>19</v>
      </c>
      <c r="F433" s="2">
        <v>5</v>
      </c>
      <c r="G433" s="2">
        <f t="shared" si="5"/>
        <v>-7.1054273576010019E-14</v>
      </c>
      <c r="H433" s="8"/>
    </row>
    <row r="434" spans="1:8">
      <c r="A434" s="86">
        <v>44196</v>
      </c>
      <c r="B434" s="525" t="s">
        <v>14</v>
      </c>
      <c r="C434" s="525" t="s">
        <v>34</v>
      </c>
      <c r="D434" t="s">
        <v>16</v>
      </c>
      <c r="E434" s="80">
        <v>133</v>
      </c>
      <c r="G434" s="2">
        <f t="shared" si="5"/>
        <v>132.99999999999994</v>
      </c>
      <c r="H434" s="8"/>
    </row>
    <row r="435" spans="1:8">
      <c r="B435" s="526"/>
      <c r="C435" s="526"/>
      <c r="D435" t="s">
        <v>17</v>
      </c>
      <c r="E435" s="80">
        <v>4</v>
      </c>
      <c r="G435" s="2">
        <f t="shared" si="5"/>
        <v>136.99999999999994</v>
      </c>
      <c r="H435" s="8"/>
    </row>
    <row r="436" spans="1:8">
      <c r="B436" s="526"/>
      <c r="C436" s="526"/>
      <c r="D436" t="s">
        <v>48</v>
      </c>
      <c r="E436" s="80">
        <v>60</v>
      </c>
      <c r="G436" s="2">
        <f t="shared" si="5"/>
        <v>196.99999999999994</v>
      </c>
      <c r="H436" s="8"/>
    </row>
    <row r="437" spans="1:8">
      <c r="B437" s="526"/>
      <c r="C437" s="526"/>
      <c r="D437" t="s">
        <v>40</v>
      </c>
      <c r="E437" s="80">
        <v>5</v>
      </c>
      <c r="G437" s="2">
        <f t="shared" si="5"/>
        <v>201.99999999999994</v>
      </c>
      <c r="H437" s="8"/>
    </row>
    <row r="438" spans="1:8">
      <c r="A438" s="86">
        <v>44253</v>
      </c>
      <c r="B438" s="526">
        <v>21650</v>
      </c>
      <c r="C438" s="526" t="s">
        <v>34</v>
      </c>
      <c r="D438" t="s">
        <v>16</v>
      </c>
      <c r="E438" s="80"/>
      <c r="F438" s="2">
        <v>133</v>
      </c>
      <c r="G438" s="2">
        <f t="shared" si="5"/>
        <v>68.999999999999943</v>
      </c>
      <c r="H438" s="8"/>
    </row>
    <row r="439" spans="1:8">
      <c r="A439" s="86">
        <v>44253</v>
      </c>
      <c r="B439" s="526">
        <v>21650</v>
      </c>
      <c r="C439" s="526" t="s">
        <v>34</v>
      </c>
      <c r="D439" t="s">
        <v>17</v>
      </c>
      <c r="E439" s="80"/>
      <c r="F439" s="2">
        <v>4</v>
      </c>
      <c r="G439" s="2">
        <f t="shared" si="5"/>
        <v>64.999999999999943</v>
      </c>
      <c r="H439" s="8"/>
    </row>
    <row r="440" spans="1:8">
      <c r="A440" s="86">
        <v>44341</v>
      </c>
      <c r="B440" s="526">
        <v>22614</v>
      </c>
      <c r="C440" s="526" t="s">
        <v>34</v>
      </c>
      <c r="D440" t="s">
        <v>18</v>
      </c>
      <c r="E440" s="80"/>
      <c r="F440" s="2">
        <v>60</v>
      </c>
      <c r="G440" s="2">
        <f t="shared" si="5"/>
        <v>4.9999999999999432</v>
      </c>
      <c r="H440" s="8"/>
    </row>
    <row r="441" spans="1:8">
      <c r="A441" s="86">
        <v>44341</v>
      </c>
      <c r="B441" s="526">
        <v>22614</v>
      </c>
      <c r="C441" s="526" t="s">
        <v>34</v>
      </c>
      <c r="D441" t="s">
        <v>19</v>
      </c>
      <c r="E441" s="80"/>
      <c r="F441" s="2">
        <v>5</v>
      </c>
      <c r="G441" s="2">
        <f t="shared" si="5"/>
        <v>-5.6843418860808015E-14</v>
      </c>
      <c r="H441" s="8"/>
    </row>
    <row r="442" spans="1:8">
      <c r="A442" s="86">
        <v>44227</v>
      </c>
      <c r="B442" s="525" t="s">
        <v>14</v>
      </c>
      <c r="C442" s="525" t="s">
        <v>15</v>
      </c>
      <c r="D442" t="s">
        <v>16</v>
      </c>
      <c r="E442" s="80">
        <v>105.8</v>
      </c>
      <c r="G442" s="2">
        <f t="shared" si="5"/>
        <v>105.79999999999994</v>
      </c>
      <c r="H442" s="8"/>
    </row>
    <row r="443" spans="1:8">
      <c r="B443" s="526"/>
      <c r="C443" s="526"/>
      <c r="D443" t="s">
        <v>17</v>
      </c>
      <c r="E443" s="80">
        <v>5</v>
      </c>
      <c r="G443" s="2">
        <f t="shared" si="5"/>
        <v>110.79999999999994</v>
      </c>
      <c r="H443" s="8"/>
    </row>
    <row r="444" spans="1:8">
      <c r="B444" s="526"/>
      <c r="C444" s="526"/>
      <c r="D444" t="s">
        <v>48</v>
      </c>
      <c r="E444" s="80">
        <v>60</v>
      </c>
      <c r="G444" s="2">
        <f t="shared" si="5"/>
        <v>170.79999999999995</v>
      </c>
      <c r="H444" s="8"/>
    </row>
    <row r="445" spans="1:8">
      <c r="B445" s="526"/>
      <c r="C445" s="526"/>
      <c r="D445" t="s">
        <v>40</v>
      </c>
      <c r="E445" s="80">
        <v>5</v>
      </c>
      <c r="G445" s="2">
        <f t="shared" si="5"/>
        <v>175.79999999999995</v>
      </c>
      <c r="H445" s="8"/>
    </row>
    <row r="446" spans="1:8">
      <c r="A446" s="86">
        <v>44295</v>
      </c>
      <c r="B446" s="526">
        <v>22115</v>
      </c>
      <c r="C446" s="526" t="s">
        <v>15</v>
      </c>
      <c r="D446" t="s">
        <v>16</v>
      </c>
      <c r="E446" s="80"/>
      <c r="F446" s="2">
        <v>105.8</v>
      </c>
      <c r="G446" s="2">
        <f t="shared" si="5"/>
        <v>69.999999999999957</v>
      </c>
      <c r="H446" s="8"/>
    </row>
    <row r="447" spans="1:8">
      <c r="A447" s="86">
        <v>44295</v>
      </c>
      <c r="B447" s="526">
        <v>22115</v>
      </c>
      <c r="C447" s="526" t="s">
        <v>15</v>
      </c>
      <c r="D447" t="s">
        <v>17</v>
      </c>
      <c r="E447" s="80"/>
      <c r="F447" s="2">
        <v>5</v>
      </c>
      <c r="G447" s="2">
        <f t="shared" si="5"/>
        <v>64.999999999999957</v>
      </c>
      <c r="H447" s="8"/>
    </row>
    <row r="448" spans="1:8">
      <c r="A448" s="86">
        <v>44341</v>
      </c>
      <c r="B448" s="526">
        <v>22615</v>
      </c>
      <c r="C448" s="526" t="s">
        <v>15</v>
      </c>
      <c r="D448" t="s">
        <v>18</v>
      </c>
      <c r="E448" s="80"/>
      <c r="F448" s="2">
        <v>60</v>
      </c>
      <c r="G448" s="2">
        <f t="shared" si="5"/>
        <v>4.9999999999999574</v>
      </c>
      <c r="H448" s="8"/>
    </row>
    <row r="449" spans="1:8">
      <c r="A449" s="86">
        <v>44341</v>
      </c>
      <c r="B449" s="526">
        <v>22615</v>
      </c>
      <c r="C449" s="526" t="s">
        <v>15</v>
      </c>
      <c r="D449" t="s">
        <v>19</v>
      </c>
      <c r="E449" s="80"/>
      <c r="F449" s="2">
        <v>5</v>
      </c>
      <c r="G449" s="2">
        <f t="shared" si="5"/>
        <v>-4.2632564145606011E-14</v>
      </c>
      <c r="H449" s="8"/>
    </row>
    <row r="450" spans="1:8">
      <c r="A450" s="86">
        <v>44255</v>
      </c>
      <c r="B450" s="525" t="s">
        <v>14</v>
      </c>
      <c r="C450" s="525" t="s">
        <v>20</v>
      </c>
      <c r="D450" t="s">
        <v>16</v>
      </c>
      <c r="E450" s="80">
        <v>95.8</v>
      </c>
      <c r="G450" s="2">
        <f t="shared" si="5"/>
        <v>95.799999999999955</v>
      </c>
      <c r="H450" s="8"/>
    </row>
    <row r="451" spans="1:8">
      <c r="B451" s="526"/>
      <c r="C451" s="526"/>
      <c r="D451" t="s">
        <v>17</v>
      </c>
      <c r="E451" s="80">
        <v>5.7</v>
      </c>
      <c r="G451" s="2">
        <f t="shared" si="5"/>
        <v>101.49999999999996</v>
      </c>
      <c r="H451" s="8"/>
    </row>
    <row r="452" spans="1:8">
      <c r="B452" s="526"/>
      <c r="C452" s="526"/>
      <c r="D452" t="s">
        <v>48</v>
      </c>
      <c r="E452" s="80">
        <v>56</v>
      </c>
      <c r="G452" s="2">
        <f t="shared" si="5"/>
        <v>157.49999999999994</v>
      </c>
      <c r="H452" s="8"/>
    </row>
    <row r="453" spans="1:8">
      <c r="B453" s="526"/>
      <c r="C453" s="526"/>
      <c r="D453" t="s">
        <v>40</v>
      </c>
      <c r="E453" s="80">
        <v>5</v>
      </c>
      <c r="G453" s="2">
        <f t="shared" si="5"/>
        <v>162.49999999999994</v>
      </c>
      <c r="H453" s="8"/>
    </row>
    <row r="454" spans="1:8">
      <c r="A454" s="86">
        <v>44313</v>
      </c>
      <c r="B454" s="526">
        <v>22271</v>
      </c>
      <c r="C454" s="526" t="s">
        <v>20</v>
      </c>
      <c r="D454" t="s">
        <v>16</v>
      </c>
      <c r="E454" s="80"/>
      <c r="F454" s="2">
        <v>95.8</v>
      </c>
      <c r="G454" s="2">
        <f t="shared" si="5"/>
        <v>66.699999999999946</v>
      </c>
      <c r="H454" s="8"/>
    </row>
    <row r="455" spans="1:8">
      <c r="A455" s="86">
        <v>44313</v>
      </c>
      <c r="B455" s="526">
        <v>22271</v>
      </c>
      <c r="C455" s="526" t="s">
        <v>20</v>
      </c>
      <c r="D455" t="s">
        <v>17</v>
      </c>
      <c r="E455" s="80"/>
      <c r="F455" s="2">
        <v>5.7</v>
      </c>
      <c r="G455" s="2">
        <f t="shared" si="5"/>
        <v>60.999999999999943</v>
      </c>
      <c r="H455" s="8"/>
    </row>
    <row r="456" spans="1:8">
      <c r="A456" s="86">
        <v>44341</v>
      </c>
      <c r="B456" s="526">
        <v>22615</v>
      </c>
      <c r="C456" s="526" t="s">
        <v>20</v>
      </c>
      <c r="D456" t="s">
        <v>18</v>
      </c>
      <c r="E456" s="80"/>
      <c r="F456" s="2">
        <v>56</v>
      </c>
      <c r="G456" s="2">
        <f t="shared" si="5"/>
        <v>4.9999999999999432</v>
      </c>
      <c r="H456" s="8"/>
    </row>
    <row r="457" spans="1:8">
      <c r="A457" s="86">
        <v>44341</v>
      </c>
      <c r="B457" s="526">
        <v>22615</v>
      </c>
      <c r="C457" s="526" t="s">
        <v>20</v>
      </c>
      <c r="D457" t="s">
        <v>19</v>
      </c>
      <c r="E457" s="80"/>
      <c r="F457" s="2">
        <v>5</v>
      </c>
      <c r="G457" s="2">
        <f t="shared" si="5"/>
        <v>-5.6843418860808015E-14</v>
      </c>
      <c r="H457" s="8"/>
    </row>
    <row r="458" spans="1:8">
      <c r="A458" s="86">
        <v>44286</v>
      </c>
      <c r="B458" s="525" t="s">
        <v>14</v>
      </c>
      <c r="C458" s="525" t="s">
        <v>23</v>
      </c>
      <c r="D458" t="s">
        <v>16</v>
      </c>
      <c r="E458" s="80">
        <v>105.1</v>
      </c>
      <c r="G458" s="2">
        <f t="shared" si="5"/>
        <v>105.09999999999994</v>
      </c>
      <c r="H458" s="8"/>
    </row>
    <row r="459" spans="1:8">
      <c r="B459" s="526"/>
      <c r="C459" s="526"/>
      <c r="D459" t="s">
        <v>17</v>
      </c>
      <c r="E459" s="80">
        <v>3.8</v>
      </c>
      <c r="G459" s="2">
        <f t="shared" si="5"/>
        <v>108.89999999999993</v>
      </c>
      <c r="H459" s="8"/>
    </row>
    <row r="460" spans="1:8">
      <c r="B460" s="526"/>
      <c r="C460" s="526"/>
      <c r="D460" t="s">
        <v>48</v>
      </c>
      <c r="E460" s="80">
        <v>60</v>
      </c>
      <c r="G460" s="2">
        <f t="shared" si="5"/>
        <v>168.89999999999992</v>
      </c>
      <c r="H460" s="8"/>
    </row>
    <row r="461" spans="1:8">
      <c r="B461" s="526"/>
      <c r="C461" s="526"/>
      <c r="D461" t="s">
        <v>40</v>
      </c>
      <c r="E461" s="80">
        <v>5</v>
      </c>
      <c r="G461" s="2">
        <f t="shared" si="5"/>
        <v>173.89999999999992</v>
      </c>
      <c r="H461" s="8"/>
    </row>
    <row r="462" spans="1:8">
      <c r="B462" s="526"/>
      <c r="C462" s="526"/>
      <c r="D462" t="s">
        <v>50</v>
      </c>
      <c r="E462" s="80">
        <v>10</v>
      </c>
      <c r="G462" s="2">
        <f t="shared" si="5"/>
        <v>183.89999999999992</v>
      </c>
      <c r="H462" s="8"/>
    </row>
    <row r="463" spans="1:8">
      <c r="B463" s="526"/>
      <c r="C463" s="526"/>
      <c r="D463" t="s">
        <v>49</v>
      </c>
      <c r="E463" s="80">
        <v>10</v>
      </c>
      <c r="G463" s="2">
        <f t="shared" si="5"/>
        <v>193.89999999999992</v>
      </c>
      <c r="H463" s="8"/>
    </row>
    <row r="464" spans="1:8">
      <c r="A464" s="86">
        <v>44341</v>
      </c>
      <c r="B464" s="526">
        <v>22615</v>
      </c>
      <c r="C464" s="526" t="s">
        <v>23</v>
      </c>
      <c r="D464" t="s">
        <v>18</v>
      </c>
      <c r="E464" s="80"/>
      <c r="F464" s="2">
        <v>60</v>
      </c>
      <c r="G464" s="2">
        <f t="shared" si="5"/>
        <v>133.89999999999992</v>
      </c>
      <c r="H464" s="8"/>
    </row>
    <row r="465" spans="1:8">
      <c r="A465" s="86">
        <v>44341</v>
      </c>
      <c r="B465" s="526">
        <v>22615</v>
      </c>
      <c r="C465" s="526" t="s">
        <v>23</v>
      </c>
      <c r="D465" t="s">
        <v>19</v>
      </c>
      <c r="E465" s="80"/>
      <c r="F465" s="2">
        <v>5</v>
      </c>
      <c r="G465" s="2">
        <f t="shared" si="5"/>
        <v>128.89999999999992</v>
      </c>
      <c r="H465" s="8"/>
    </row>
    <row r="466" spans="1:8">
      <c r="A466" s="86">
        <v>44341</v>
      </c>
      <c r="B466" s="526">
        <v>22615</v>
      </c>
      <c r="C466" s="526" t="s">
        <v>23</v>
      </c>
      <c r="D466" t="s">
        <v>16</v>
      </c>
      <c r="E466" s="80"/>
      <c r="F466" s="2">
        <v>105.1</v>
      </c>
      <c r="G466" s="2">
        <f t="shared" si="5"/>
        <v>23.799999999999926</v>
      </c>
      <c r="H466" s="8"/>
    </row>
    <row r="467" spans="1:8">
      <c r="A467" s="86">
        <v>44341</v>
      </c>
      <c r="B467" s="526">
        <v>22615</v>
      </c>
      <c r="C467" s="526" t="s">
        <v>23</v>
      </c>
      <c r="D467" t="s">
        <v>17</v>
      </c>
      <c r="E467" s="80"/>
      <c r="F467" s="2">
        <v>3.8</v>
      </c>
      <c r="G467" s="2">
        <f t="shared" si="5"/>
        <v>19.999999999999925</v>
      </c>
      <c r="H467" s="8"/>
    </row>
    <row r="468" spans="1:8">
      <c r="A468" s="86">
        <v>44341</v>
      </c>
      <c r="B468" s="526">
        <v>22616</v>
      </c>
      <c r="C468" s="526" t="s">
        <v>23</v>
      </c>
      <c r="D468" t="s">
        <v>50</v>
      </c>
      <c r="E468" s="80"/>
      <c r="F468" s="2">
        <v>10</v>
      </c>
      <c r="G468" s="2">
        <f t="shared" si="5"/>
        <v>9.9999999999999254</v>
      </c>
      <c r="H468" s="8"/>
    </row>
    <row r="469" spans="1:8">
      <c r="A469" s="86">
        <v>44341</v>
      </c>
      <c r="B469" s="526">
        <v>22616</v>
      </c>
      <c r="C469" s="526" t="s">
        <v>23</v>
      </c>
      <c r="D469" t="s">
        <v>49</v>
      </c>
      <c r="E469" s="80"/>
      <c r="F469" s="2">
        <v>10</v>
      </c>
      <c r="G469" s="2">
        <f t="shared" si="5"/>
        <v>-7.460698725481052E-14</v>
      </c>
      <c r="H469" s="8"/>
    </row>
    <row r="470" spans="1:8">
      <c r="A470" s="86">
        <v>44316</v>
      </c>
      <c r="B470" s="525" t="s">
        <v>14</v>
      </c>
      <c r="C470" s="525" t="s">
        <v>24</v>
      </c>
      <c r="D470" t="s">
        <v>16</v>
      </c>
      <c r="E470" s="80">
        <v>101.4</v>
      </c>
      <c r="G470" s="2">
        <f t="shared" si="5"/>
        <v>101.39999999999993</v>
      </c>
      <c r="H470" s="8"/>
    </row>
    <row r="471" spans="1:8">
      <c r="B471" s="526"/>
      <c r="C471" s="526"/>
      <c r="D471" t="s">
        <v>17</v>
      </c>
      <c r="E471" s="80">
        <v>4.8</v>
      </c>
      <c r="G471" s="2">
        <f t="shared" si="5"/>
        <v>106.19999999999993</v>
      </c>
      <c r="H471" s="8"/>
    </row>
    <row r="472" spans="1:8">
      <c r="B472" s="526"/>
      <c r="C472" s="526"/>
      <c r="D472" t="s">
        <v>48</v>
      </c>
      <c r="E472" s="80">
        <v>60</v>
      </c>
      <c r="G472" s="2">
        <f t="shared" si="5"/>
        <v>166.19999999999993</v>
      </c>
      <c r="H472" s="8"/>
    </row>
    <row r="473" spans="1:8">
      <c r="B473" s="526"/>
      <c r="C473" s="526"/>
      <c r="D473" t="s">
        <v>40</v>
      </c>
      <c r="E473" s="80">
        <v>5</v>
      </c>
      <c r="G473" s="2">
        <f t="shared" si="5"/>
        <v>171.19999999999993</v>
      </c>
      <c r="H473" s="8"/>
    </row>
    <row r="474" spans="1:8">
      <c r="A474" s="86">
        <v>44341</v>
      </c>
      <c r="B474" s="526">
        <v>22615</v>
      </c>
      <c r="C474" s="526" t="s">
        <v>24</v>
      </c>
      <c r="D474" t="s">
        <v>18</v>
      </c>
      <c r="E474" s="80"/>
      <c r="F474" s="2">
        <v>60</v>
      </c>
      <c r="G474" s="2">
        <f t="shared" si="5"/>
        <v>111.19999999999993</v>
      </c>
      <c r="H474" s="8"/>
    </row>
    <row r="475" spans="1:8">
      <c r="A475" s="86">
        <v>44341</v>
      </c>
      <c r="B475" s="526">
        <v>22615</v>
      </c>
      <c r="C475" s="526" t="s">
        <v>24</v>
      </c>
      <c r="D475" t="s">
        <v>19</v>
      </c>
      <c r="E475" s="80"/>
      <c r="F475" s="2">
        <v>5</v>
      </c>
      <c r="G475" s="2">
        <f t="shared" si="5"/>
        <v>106.19999999999993</v>
      </c>
      <c r="H475" s="8"/>
    </row>
    <row r="476" spans="1:8">
      <c r="A476" s="86">
        <v>44341</v>
      </c>
      <c r="B476" s="526">
        <v>22616</v>
      </c>
      <c r="C476" s="526" t="s">
        <v>24</v>
      </c>
      <c r="D476" t="s">
        <v>16</v>
      </c>
      <c r="E476" s="80"/>
      <c r="F476" s="2">
        <v>101.4</v>
      </c>
      <c r="G476" s="2">
        <f t="shared" si="5"/>
        <v>4.7999999999999261</v>
      </c>
      <c r="H476" s="8"/>
    </row>
    <row r="477" spans="1:8">
      <c r="A477" s="86">
        <v>44341</v>
      </c>
      <c r="B477" s="526">
        <v>22616</v>
      </c>
      <c r="C477" s="526" t="s">
        <v>24</v>
      </c>
      <c r="D477" t="s">
        <v>17</v>
      </c>
      <c r="E477" s="80"/>
      <c r="F477" s="2">
        <v>4.8</v>
      </c>
      <c r="G477" s="2">
        <f t="shared" si="5"/>
        <v>-7.3718808835110394E-14</v>
      </c>
      <c r="H477" s="8"/>
    </row>
    <row r="478" spans="1:8">
      <c r="A478" s="86">
        <v>44347</v>
      </c>
      <c r="B478" s="525" t="s">
        <v>14</v>
      </c>
      <c r="C478" s="525" t="s">
        <v>25</v>
      </c>
      <c r="D478" t="s">
        <v>16</v>
      </c>
      <c r="E478" s="80">
        <v>82.4</v>
      </c>
      <c r="G478" s="2">
        <f t="shared" si="5"/>
        <v>82.399999999999935</v>
      </c>
      <c r="H478" s="8"/>
    </row>
    <row r="479" spans="1:8">
      <c r="B479" s="526"/>
      <c r="C479" s="526"/>
      <c r="D479" t="s">
        <v>17</v>
      </c>
      <c r="E479" s="80">
        <v>3.5</v>
      </c>
      <c r="G479" s="2">
        <f t="shared" si="5"/>
        <v>85.899999999999935</v>
      </c>
      <c r="H479" s="8"/>
    </row>
    <row r="480" spans="1:8">
      <c r="B480" s="526"/>
      <c r="C480" s="526"/>
      <c r="D480" t="s">
        <v>48</v>
      </c>
      <c r="E480" s="80">
        <v>60</v>
      </c>
      <c r="G480" s="2">
        <f t="shared" si="5"/>
        <v>145.89999999999992</v>
      </c>
      <c r="H480" s="8"/>
    </row>
    <row r="481" spans="1:8">
      <c r="B481" s="526"/>
      <c r="C481" s="526"/>
      <c r="D481" t="s">
        <v>40</v>
      </c>
      <c r="E481" s="80">
        <v>5</v>
      </c>
      <c r="G481" s="2">
        <f t="shared" si="5"/>
        <v>150.89999999999992</v>
      </c>
      <c r="H481" s="8"/>
    </row>
    <row r="482" spans="1:8">
      <c r="A482" s="86">
        <v>44440</v>
      </c>
      <c r="B482" s="526">
        <v>23326</v>
      </c>
      <c r="C482" s="526" t="s">
        <v>25</v>
      </c>
      <c r="D482" t="s">
        <v>16</v>
      </c>
      <c r="E482" s="80"/>
      <c r="F482" s="80">
        <v>82.4</v>
      </c>
      <c r="G482" s="2">
        <f t="shared" si="5"/>
        <v>68.499999999999915</v>
      </c>
      <c r="H482" s="8"/>
    </row>
    <row r="483" spans="1:8">
      <c r="A483" s="86">
        <v>44440</v>
      </c>
      <c r="B483" s="526">
        <v>23326</v>
      </c>
      <c r="C483" s="526" t="s">
        <v>25</v>
      </c>
      <c r="D483" t="s">
        <v>17</v>
      </c>
      <c r="E483" s="80"/>
      <c r="F483" s="80">
        <v>3.5</v>
      </c>
      <c r="G483" s="2">
        <f t="shared" ref="G483:G556" si="6">+G482+E483-F483</f>
        <v>64.999999999999915</v>
      </c>
      <c r="H483" s="8"/>
    </row>
    <row r="484" spans="1:8">
      <c r="A484" s="86">
        <v>44440</v>
      </c>
      <c r="B484" s="526">
        <v>23326</v>
      </c>
      <c r="C484" s="526" t="s">
        <v>25</v>
      </c>
      <c r="D484" t="s">
        <v>48</v>
      </c>
      <c r="E484" s="80"/>
      <c r="F484" s="80">
        <v>60</v>
      </c>
      <c r="G484" s="2">
        <f t="shared" si="6"/>
        <v>4.9999999999999147</v>
      </c>
      <c r="H484" s="8"/>
    </row>
    <row r="485" spans="1:8">
      <c r="A485" s="86">
        <v>44440</v>
      </c>
      <c r="B485" s="526">
        <v>23326</v>
      </c>
      <c r="C485" s="526" t="s">
        <v>25</v>
      </c>
      <c r="D485" t="s">
        <v>40</v>
      </c>
      <c r="E485" s="80"/>
      <c r="F485" s="80">
        <v>5</v>
      </c>
      <c r="G485" s="2">
        <f t="shared" si="6"/>
        <v>-8.5265128291212022E-14</v>
      </c>
      <c r="H485" s="8"/>
    </row>
    <row r="486" spans="1:8">
      <c r="A486" s="86">
        <v>44377</v>
      </c>
      <c r="B486" s="525" t="s">
        <v>14</v>
      </c>
      <c r="C486" s="525" t="s">
        <v>26</v>
      </c>
      <c r="D486" t="s">
        <v>16</v>
      </c>
      <c r="E486" s="80">
        <v>90.3</v>
      </c>
      <c r="G486" s="2">
        <f t="shared" si="6"/>
        <v>90.299999999999912</v>
      </c>
      <c r="H486" s="8"/>
    </row>
    <row r="487" spans="1:8">
      <c r="B487" s="526"/>
      <c r="C487" s="526"/>
      <c r="D487" t="s">
        <v>17</v>
      </c>
      <c r="E487" s="87">
        <v>5.4</v>
      </c>
      <c r="G487" s="2">
        <f t="shared" si="6"/>
        <v>95.699999999999918</v>
      </c>
      <c r="H487" s="8"/>
    </row>
    <row r="488" spans="1:8">
      <c r="B488" s="526"/>
      <c r="C488" s="526"/>
      <c r="D488" t="s">
        <v>48</v>
      </c>
      <c r="E488" s="80">
        <v>60</v>
      </c>
      <c r="G488" s="2">
        <f t="shared" si="6"/>
        <v>155.69999999999993</v>
      </c>
      <c r="H488" s="8"/>
    </row>
    <row r="489" spans="1:8">
      <c r="B489" s="526"/>
      <c r="C489" s="526"/>
      <c r="D489" t="s">
        <v>40</v>
      </c>
      <c r="E489" s="80">
        <v>5</v>
      </c>
      <c r="G489" s="2">
        <f t="shared" si="6"/>
        <v>160.69999999999993</v>
      </c>
      <c r="H489" s="8"/>
    </row>
    <row r="490" spans="1:8">
      <c r="A490" s="86">
        <v>44440</v>
      </c>
      <c r="B490" s="526">
        <v>23326</v>
      </c>
      <c r="C490" s="526" t="s">
        <v>26</v>
      </c>
      <c r="D490" t="s">
        <v>16</v>
      </c>
      <c r="E490" s="80"/>
      <c r="F490" s="80">
        <v>90.3</v>
      </c>
      <c r="G490" s="2">
        <f t="shared" si="6"/>
        <v>70.399999999999935</v>
      </c>
      <c r="H490" s="8"/>
    </row>
    <row r="491" spans="1:8">
      <c r="A491" s="86">
        <v>44440</v>
      </c>
      <c r="B491" s="526">
        <v>23326</v>
      </c>
      <c r="C491" s="526" t="s">
        <v>26</v>
      </c>
      <c r="D491" t="s">
        <v>17</v>
      </c>
      <c r="E491" s="80"/>
      <c r="F491" s="87">
        <v>5.4</v>
      </c>
      <c r="G491" s="2">
        <f t="shared" si="6"/>
        <v>64.999999999999929</v>
      </c>
      <c r="H491" s="8"/>
    </row>
    <row r="492" spans="1:8">
      <c r="A492" s="86">
        <v>44440</v>
      </c>
      <c r="B492" s="526">
        <v>23326</v>
      </c>
      <c r="C492" s="526" t="s">
        <v>26</v>
      </c>
      <c r="D492" t="s">
        <v>48</v>
      </c>
      <c r="E492" s="80"/>
      <c r="F492" s="80">
        <v>60</v>
      </c>
      <c r="G492" s="2">
        <f t="shared" si="6"/>
        <v>4.9999999999999289</v>
      </c>
      <c r="H492" s="8"/>
    </row>
    <row r="493" spans="1:8">
      <c r="A493" s="86">
        <v>44440</v>
      </c>
      <c r="B493" s="526">
        <v>23326</v>
      </c>
      <c r="C493" s="526" t="s">
        <v>26</v>
      </c>
      <c r="D493" t="s">
        <v>40</v>
      </c>
      <c r="E493" s="80"/>
      <c r="F493" s="80">
        <v>5</v>
      </c>
      <c r="G493" s="2">
        <f t="shared" si="6"/>
        <v>-7.1054273576010019E-14</v>
      </c>
      <c r="H493" s="8"/>
    </row>
    <row r="494" spans="1:8">
      <c r="A494" s="86">
        <v>44408</v>
      </c>
      <c r="B494" s="525" t="s">
        <v>14</v>
      </c>
      <c r="C494" s="525" t="s">
        <v>27</v>
      </c>
      <c r="D494" t="s">
        <v>16</v>
      </c>
      <c r="E494" s="2">
        <v>79.099999999999994</v>
      </c>
      <c r="G494" s="2">
        <f t="shared" si="6"/>
        <v>79.099999999999923</v>
      </c>
    </row>
    <row r="495" spans="1:8">
      <c r="B495" s="526"/>
      <c r="C495" s="526"/>
      <c r="D495" t="s">
        <v>17</v>
      </c>
      <c r="E495" s="2">
        <v>2.8</v>
      </c>
      <c r="G495" s="2">
        <f t="shared" si="6"/>
        <v>81.89999999999992</v>
      </c>
    </row>
    <row r="496" spans="1:8">
      <c r="B496" s="526"/>
      <c r="C496" s="526"/>
      <c r="D496" t="s">
        <v>18</v>
      </c>
      <c r="E496" s="2">
        <v>60</v>
      </c>
      <c r="G496" s="2">
        <f t="shared" si="6"/>
        <v>141.89999999999992</v>
      </c>
    </row>
    <row r="497" spans="1:12">
      <c r="B497" s="526"/>
      <c r="C497" s="526"/>
      <c r="D497" t="s">
        <v>19</v>
      </c>
      <c r="E497" s="2">
        <v>5</v>
      </c>
      <c r="G497" s="2">
        <f t="shared" si="6"/>
        <v>146.89999999999992</v>
      </c>
    </row>
    <row r="498" spans="1:12">
      <c r="A498" s="86">
        <v>44440</v>
      </c>
      <c r="B498" s="526">
        <v>23327</v>
      </c>
      <c r="C498" s="526" t="s">
        <v>27</v>
      </c>
      <c r="D498" t="s">
        <v>16</v>
      </c>
      <c r="E498" s="2"/>
      <c r="F498" s="2">
        <v>79.099999999999994</v>
      </c>
      <c r="G498" s="2">
        <f t="shared" si="6"/>
        <v>67.799999999999926</v>
      </c>
    </row>
    <row r="499" spans="1:12">
      <c r="A499" s="86">
        <v>44440</v>
      </c>
      <c r="B499" s="526">
        <v>23327</v>
      </c>
      <c r="C499" s="526" t="s">
        <v>27</v>
      </c>
      <c r="D499" t="s">
        <v>17</v>
      </c>
      <c r="E499" s="2"/>
      <c r="F499" s="2">
        <v>2.8</v>
      </c>
      <c r="G499" s="2">
        <f t="shared" si="6"/>
        <v>64.999999999999929</v>
      </c>
    </row>
    <row r="500" spans="1:12">
      <c r="A500" s="86">
        <v>44440</v>
      </c>
      <c r="B500" s="526">
        <v>23328</v>
      </c>
      <c r="C500" s="526" t="s">
        <v>27</v>
      </c>
      <c r="D500" t="s">
        <v>18</v>
      </c>
      <c r="E500" s="2"/>
      <c r="F500" s="2">
        <v>60</v>
      </c>
      <c r="G500" s="2">
        <f t="shared" si="6"/>
        <v>4.9999999999999289</v>
      </c>
    </row>
    <row r="501" spans="1:12">
      <c r="A501" s="86">
        <v>44440</v>
      </c>
      <c r="B501" s="526">
        <v>23328</v>
      </c>
      <c r="C501" s="526" t="s">
        <v>27</v>
      </c>
      <c r="D501" t="s">
        <v>19</v>
      </c>
      <c r="E501" s="2"/>
      <c r="F501" s="2">
        <v>5</v>
      </c>
      <c r="G501" s="79">
        <f t="shared" si="6"/>
        <v>-7.1054273576010019E-14</v>
      </c>
    </row>
    <row r="502" spans="1:12">
      <c r="A502" s="86">
        <v>44439</v>
      </c>
      <c r="B502" s="64" t="s">
        <v>14</v>
      </c>
      <c r="C502" s="64" t="s">
        <v>28</v>
      </c>
      <c r="D502" t="s">
        <v>16</v>
      </c>
      <c r="E502" s="2">
        <v>89.5</v>
      </c>
      <c r="G502" s="79">
        <f t="shared" si="6"/>
        <v>89.499999999999929</v>
      </c>
    </row>
    <row r="503" spans="1:12">
      <c r="B503" s="526"/>
      <c r="C503" s="526"/>
      <c r="D503" t="s">
        <v>17</v>
      </c>
      <c r="E503" s="2">
        <v>3.1</v>
      </c>
      <c r="G503" s="79">
        <f t="shared" si="6"/>
        <v>92.599999999999923</v>
      </c>
    </row>
    <row r="504" spans="1:12">
      <c r="B504" s="526"/>
      <c r="C504" s="526"/>
      <c r="D504" t="s">
        <v>18</v>
      </c>
      <c r="E504" s="2">
        <v>60</v>
      </c>
      <c r="G504" s="79">
        <f t="shared" si="6"/>
        <v>152.59999999999991</v>
      </c>
    </row>
    <row r="505" spans="1:12">
      <c r="B505" s="526"/>
      <c r="C505" s="526"/>
      <c r="D505" t="s">
        <v>19</v>
      </c>
      <c r="E505" s="2">
        <v>5</v>
      </c>
      <c r="G505" s="79">
        <f t="shared" si="6"/>
        <v>157.59999999999991</v>
      </c>
      <c r="J505" s="64" t="s">
        <v>28</v>
      </c>
      <c r="K505" t="s">
        <v>16</v>
      </c>
      <c r="L505" s="160">
        <v>89.5</v>
      </c>
    </row>
    <row r="506" spans="1:12">
      <c r="A506" s="86">
        <v>44440</v>
      </c>
      <c r="B506" s="526">
        <v>23328</v>
      </c>
      <c r="C506" s="526" t="s">
        <v>28</v>
      </c>
      <c r="D506" t="s">
        <v>18</v>
      </c>
      <c r="E506" s="2"/>
      <c r="F506" s="2">
        <v>60</v>
      </c>
      <c r="G506" s="79">
        <f t="shared" si="6"/>
        <v>97.599999999999909</v>
      </c>
      <c r="K506" t="s">
        <v>17</v>
      </c>
      <c r="L506" s="160">
        <v>3.1</v>
      </c>
    </row>
    <row r="507" spans="1:12">
      <c r="A507" s="86">
        <v>44440</v>
      </c>
      <c r="B507" s="526">
        <v>23328</v>
      </c>
      <c r="C507" s="526" t="s">
        <v>28</v>
      </c>
      <c r="D507" t="s">
        <v>19</v>
      </c>
      <c r="E507" s="2"/>
      <c r="F507" s="2">
        <v>5</v>
      </c>
      <c r="G507" s="79">
        <f t="shared" si="6"/>
        <v>92.599999999999909</v>
      </c>
      <c r="J507" s="64" t="s">
        <v>53</v>
      </c>
      <c r="K507" t="s">
        <v>16</v>
      </c>
      <c r="L507" s="160">
        <v>92.7</v>
      </c>
    </row>
    <row r="508" spans="1:12">
      <c r="A508" s="86">
        <v>44565</v>
      </c>
      <c r="B508" s="526">
        <v>24090</v>
      </c>
      <c r="C508" s="526" t="s">
        <v>28</v>
      </c>
      <c r="D508" t="s">
        <v>16</v>
      </c>
      <c r="E508" s="2"/>
      <c r="F508" s="2">
        <v>89.5</v>
      </c>
      <c r="G508" s="79">
        <f t="shared" si="6"/>
        <v>3.0999999999999091</v>
      </c>
      <c r="J508" s="64"/>
      <c r="L508" s="160"/>
    </row>
    <row r="509" spans="1:12">
      <c r="A509" s="86">
        <v>44565</v>
      </c>
      <c r="B509" s="526">
        <v>24090</v>
      </c>
      <c r="C509" s="526" t="s">
        <v>28</v>
      </c>
      <c r="D509" t="s">
        <v>17</v>
      </c>
      <c r="E509" s="2"/>
      <c r="F509" s="2">
        <v>3.1</v>
      </c>
      <c r="G509" s="79">
        <f t="shared" si="6"/>
        <v>-9.1038288019262836E-14</v>
      </c>
      <c r="J509" s="64"/>
      <c r="L509" s="160"/>
    </row>
    <row r="510" spans="1:12">
      <c r="A510" s="86">
        <v>44469</v>
      </c>
      <c r="B510" s="64" t="s">
        <v>14</v>
      </c>
      <c r="C510" s="525" t="s">
        <v>29</v>
      </c>
      <c r="D510" t="s">
        <v>16</v>
      </c>
      <c r="E510" s="2">
        <v>92.7</v>
      </c>
      <c r="G510" s="79">
        <f t="shared" si="6"/>
        <v>92.699999999999918</v>
      </c>
      <c r="J510" s="526"/>
      <c r="K510" t="s">
        <v>17</v>
      </c>
      <c r="L510" s="160">
        <v>4.7</v>
      </c>
    </row>
    <row r="511" spans="1:12">
      <c r="B511" s="526"/>
      <c r="C511" s="526"/>
      <c r="D511" t="s">
        <v>17</v>
      </c>
      <c r="E511" s="2">
        <v>4.7</v>
      </c>
      <c r="G511" s="79">
        <f t="shared" si="6"/>
        <v>97.39999999999992</v>
      </c>
      <c r="J511" s="526"/>
      <c r="K511" t="s">
        <v>18</v>
      </c>
      <c r="L511" s="160">
        <v>60</v>
      </c>
    </row>
    <row r="512" spans="1:12">
      <c r="B512" s="526"/>
      <c r="C512" s="526"/>
      <c r="D512" t="s">
        <v>18</v>
      </c>
      <c r="E512" s="2">
        <v>60</v>
      </c>
      <c r="G512" s="79">
        <f t="shared" si="6"/>
        <v>157.39999999999992</v>
      </c>
      <c r="J512" s="526"/>
      <c r="K512" t="s">
        <v>19</v>
      </c>
      <c r="L512" s="160">
        <v>5</v>
      </c>
    </row>
    <row r="513" spans="1:12">
      <c r="B513" s="526"/>
      <c r="C513" s="526"/>
      <c r="D513" t="s">
        <v>19</v>
      </c>
      <c r="E513" s="2">
        <v>5</v>
      </c>
      <c r="G513" s="79">
        <f t="shared" si="6"/>
        <v>162.39999999999992</v>
      </c>
      <c r="J513" s="525" t="s">
        <v>30</v>
      </c>
      <c r="K513" t="s">
        <v>16</v>
      </c>
      <c r="L513" s="160">
        <v>96</v>
      </c>
    </row>
    <row r="514" spans="1:12">
      <c r="A514" s="86">
        <v>44565</v>
      </c>
      <c r="B514" s="526">
        <v>24090</v>
      </c>
      <c r="C514" s="526" t="s">
        <v>29</v>
      </c>
      <c r="D514" t="s">
        <v>16</v>
      </c>
      <c r="E514" s="2"/>
      <c r="F514" s="2">
        <v>92.7</v>
      </c>
      <c r="G514" s="79">
        <f t="shared" si="6"/>
        <v>69.699999999999918</v>
      </c>
      <c r="J514" s="525"/>
      <c r="L514" s="160"/>
    </row>
    <row r="515" spans="1:12">
      <c r="A515" s="86">
        <v>44565</v>
      </c>
      <c r="B515" s="526">
        <v>24090</v>
      </c>
      <c r="C515" s="526" t="s">
        <v>29</v>
      </c>
      <c r="D515" t="s">
        <v>17</v>
      </c>
      <c r="E515" s="2"/>
      <c r="F515" s="2">
        <v>4.7</v>
      </c>
      <c r="G515" s="79">
        <f t="shared" si="6"/>
        <v>64.999999999999915</v>
      </c>
      <c r="J515" s="525"/>
      <c r="L515" s="160"/>
    </row>
    <row r="516" spans="1:12">
      <c r="A516" s="86">
        <v>44565</v>
      </c>
      <c r="B516" s="526">
        <v>24090</v>
      </c>
      <c r="C516" s="526" t="s">
        <v>29</v>
      </c>
      <c r="D516" t="s">
        <v>18</v>
      </c>
      <c r="E516" s="2"/>
      <c r="F516" s="2">
        <v>60</v>
      </c>
      <c r="G516" s="79">
        <f t="shared" si="6"/>
        <v>4.9999999999999147</v>
      </c>
      <c r="J516" s="525"/>
      <c r="L516" s="160"/>
    </row>
    <row r="517" spans="1:12">
      <c r="A517" s="86">
        <v>44565</v>
      </c>
      <c r="B517" s="526">
        <v>24090</v>
      </c>
      <c r="C517" s="526" t="s">
        <v>29</v>
      </c>
      <c r="D517" t="s">
        <v>19</v>
      </c>
      <c r="E517" s="2"/>
      <c r="F517" s="2">
        <v>5</v>
      </c>
      <c r="G517" s="79">
        <f t="shared" si="6"/>
        <v>-8.5265128291212022E-14</v>
      </c>
      <c r="J517" s="525"/>
      <c r="L517" s="160"/>
    </row>
    <row r="518" spans="1:12">
      <c r="A518" s="86">
        <v>44500</v>
      </c>
      <c r="B518" s="525" t="s">
        <v>14</v>
      </c>
      <c r="C518" s="525" t="s">
        <v>30</v>
      </c>
      <c r="D518" t="s">
        <v>16</v>
      </c>
      <c r="E518" s="2">
        <v>96</v>
      </c>
      <c r="G518" s="79">
        <f t="shared" si="6"/>
        <v>95.999999999999915</v>
      </c>
      <c r="I518" s="269"/>
      <c r="J518" s="526"/>
      <c r="K518" t="s">
        <v>17</v>
      </c>
      <c r="L518" s="179">
        <v>2.6</v>
      </c>
    </row>
    <row r="519" spans="1:12">
      <c r="B519" s="526"/>
      <c r="C519" s="526"/>
      <c r="D519" t="s">
        <v>17</v>
      </c>
      <c r="E519" s="24">
        <v>2.6</v>
      </c>
      <c r="G519" s="79">
        <f t="shared" si="6"/>
        <v>98.599999999999909</v>
      </c>
      <c r="I519" s="269"/>
      <c r="J519" s="526"/>
      <c r="K519" t="s">
        <v>18</v>
      </c>
      <c r="L519" s="160">
        <v>60</v>
      </c>
    </row>
    <row r="520" spans="1:12">
      <c r="B520" s="526"/>
      <c r="C520" s="526"/>
      <c r="D520" t="s">
        <v>18</v>
      </c>
      <c r="E520" s="2">
        <v>60</v>
      </c>
      <c r="G520" s="79">
        <f t="shared" si="6"/>
        <v>158.59999999999991</v>
      </c>
      <c r="I520" s="269"/>
      <c r="J520" s="526"/>
      <c r="K520" t="s">
        <v>19</v>
      </c>
      <c r="L520" s="160">
        <v>5</v>
      </c>
    </row>
    <row r="521" spans="1:12">
      <c r="B521" s="526"/>
      <c r="C521" s="526"/>
      <c r="D521" t="s">
        <v>19</v>
      </c>
      <c r="E521" s="2">
        <v>5</v>
      </c>
      <c r="G521" s="79">
        <f t="shared" si="6"/>
        <v>163.59999999999991</v>
      </c>
      <c r="I521" s="269"/>
      <c r="J521" s="525" t="s">
        <v>33</v>
      </c>
      <c r="K521" t="s">
        <v>16</v>
      </c>
      <c r="L521" s="160">
        <v>102.5</v>
      </c>
    </row>
    <row r="522" spans="1:12">
      <c r="A522" s="86">
        <v>44565</v>
      </c>
      <c r="B522" s="526">
        <v>24090</v>
      </c>
      <c r="C522" s="526" t="s">
        <v>30</v>
      </c>
      <c r="D522" t="s">
        <v>16</v>
      </c>
      <c r="E522" s="2"/>
      <c r="F522" s="2">
        <v>96</v>
      </c>
      <c r="G522" s="79">
        <f t="shared" si="6"/>
        <v>67.599999999999909</v>
      </c>
      <c r="I522" s="269"/>
      <c r="J522" s="525"/>
      <c r="L522" s="160"/>
    </row>
    <row r="523" spans="1:12">
      <c r="A523" s="86">
        <v>44565</v>
      </c>
      <c r="B523" s="526">
        <v>24090</v>
      </c>
      <c r="C523" s="526" t="s">
        <v>30</v>
      </c>
      <c r="D523" t="s">
        <v>17</v>
      </c>
      <c r="E523" s="2"/>
      <c r="F523" s="24">
        <v>2.6</v>
      </c>
      <c r="G523" s="79">
        <f t="shared" si="6"/>
        <v>64.999999999999915</v>
      </c>
      <c r="I523" s="269"/>
      <c r="J523" s="525"/>
      <c r="L523" s="160"/>
    </row>
    <row r="524" spans="1:12">
      <c r="A524" s="86">
        <v>44565</v>
      </c>
      <c r="B524" s="526">
        <v>24090</v>
      </c>
      <c r="C524" s="526" t="s">
        <v>30</v>
      </c>
      <c r="D524" t="s">
        <v>18</v>
      </c>
      <c r="E524" s="2"/>
      <c r="F524" s="2">
        <v>60</v>
      </c>
      <c r="G524" s="79">
        <f t="shared" si="6"/>
        <v>4.9999999999999147</v>
      </c>
      <c r="I524" s="269"/>
      <c r="J524" s="525"/>
      <c r="L524" s="160"/>
    </row>
    <row r="525" spans="1:12">
      <c r="A525" s="86">
        <v>44565</v>
      </c>
      <c r="B525" s="526">
        <v>24090</v>
      </c>
      <c r="C525" s="526" t="s">
        <v>30</v>
      </c>
      <c r="D525" t="s">
        <v>19</v>
      </c>
      <c r="E525" s="2"/>
      <c r="F525" s="2">
        <v>5</v>
      </c>
      <c r="G525" s="79">
        <f t="shared" si="6"/>
        <v>-8.5265128291212022E-14</v>
      </c>
      <c r="I525" s="269"/>
      <c r="J525" s="525"/>
      <c r="L525" s="160"/>
    </row>
    <row r="526" spans="1:12">
      <c r="A526" s="86">
        <v>44530</v>
      </c>
      <c r="B526" s="525" t="s">
        <v>14</v>
      </c>
      <c r="C526" s="525" t="s">
        <v>33</v>
      </c>
      <c r="D526" t="s">
        <v>16</v>
      </c>
      <c r="E526" s="2">
        <v>102.5</v>
      </c>
      <c r="G526" s="79">
        <f t="shared" si="6"/>
        <v>102.49999999999991</v>
      </c>
      <c r="I526" s="269"/>
      <c r="J526" s="526"/>
      <c r="K526" t="s">
        <v>17</v>
      </c>
      <c r="L526" s="160">
        <v>4</v>
      </c>
    </row>
    <row r="527" spans="1:12">
      <c r="B527" s="526"/>
      <c r="C527" s="526"/>
      <c r="D527" t="s">
        <v>17</v>
      </c>
      <c r="E527" s="2">
        <v>4</v>
      </c>
      <c r="G527" s="79">
        <f t="shared" si="6"/>
        <v>106.49999999999991</v>
      </c>
      <c r="I527" s="269"/>
      <c r="J527" s="526"/>
      <c r="K527" t="s">
        <v>18</v>
      </c>
      <c r="L527" s="160">
        <v>60</v>
      </c>
    </row>
    <row r="528" spans="1:12">
      <c r="B528" s="526"/>
      <c r="C528" s="526"/>
      <c r="D528" t="s">
        <v>18</v>
      </c>
      <c r="E528" s="2">
        <v>60</v>
      </c>
      <c r="G528" s="79">
        <f t="shared" si="6"/>
        <v>166.49999999999991</v>
      </c>
      <c r="I528" s="269"/>
      <c r="J528" s="526"/>
      <c r="K528" t="s">
        <v>19</v>
      </c>
      <c r="L528" s="160">
        <v>5</v>
      </c>
    </row>
    <row r="529" spans="1:12">
      <c r="B529" s="526"/>
      <c r="C529" s="526"/>
      <c r="D529" t="s">
        <v>19</v>
      </c>
      <c r="E529" s="2">
        <v>5</v>
      </c>
      <c r="G529" s="79">
        <f t="shared" si="6"/>
        <v>171.49999999999991</v>
      </c>
      <c r="I529" s="269"/>
      <c r="J529" s="525" t="s">
        <v>34</v>
      </c>
      <c r="K529" t="s">
        <v>18</v>
      </c>
      <c r="L529" s="160">
        <v>60</v>
      </c>
    </row>
    <row r="530" spans="1:12">
      <c r="B530" s="526"/>
      <c r="C530" s="526"/>
      <c r="D530" s="48" t="s">
        <v>21</v>
      </c>
      <c r="E530" s="24">
        <v>93</v>
      </c>
      <c r="G530" s="79">
        <f t="shared" si="6"/>
        <v>264.49999999999989</v>
      </c>
      <c r="I530" s="269"/>
      <c r="J530" s="525"/>
      <c r="L530" s="160"/>
    </row>
    <row r="531" spans="1:12">
      <c r="A531" s="86">
        <v>44565</v>
      </c>
      <c r="B531" s="526">
        <v>24091</v>
      </c>
      <c r="C531" s="526" t="s">
        <v>33</v>
      </c>
      <c r="D531" t="s">
        <v>16</v>
      </c>
      <c r="E531" s="2"/>
      <c r="F531" s="2">
        <v>102.5</v>
      </c>
      <c r="G531" s="79">
        <f t="shared" si="6"/>
        <v>161.99999999999989</v>
      </c>
      <c r="I531" s="269"/>
      <c r="J531" s="525"/>
      <c r="L531" s="160"/>
    </row>
    <row r="532" spans="1:12">
      <c r="A532" s="86">
        <v>44565</v>
      </c>
      <c r="B532" s="526">
        <v>24091</v>
      </c>
      <c r="C532" s="526" t="s">
        <v>33</v>
      </c>
      <c r="D532" t="s">
        <v>17</v>
      </c>
      <c r="E532" s="2"/>
      <c r="F532" s="2">
        <v>4</v>
      </c>
      <c r="G532" s="79">
        <f t="shared" si="6"/>
        <v>157.99999999999989</v>
      </c>
      <c r="I532" s="269"/>
      <c r="J532" s="525"/>
      <c r="L532" s="160"/>
    </row>
    <row r="533" spans="1:12">
      <c r="A533" s="86">
        <v>44565</v>
      </c>
      <c r="B533" s="526">
        <v>24091</v>
      </c>
      <c r="C533" s="526" t="s">
        <v>33</v>
      </c>
      <c r="D533" t="s">
        <v>18</v>
      </c>
      <c r="E533" s="2"/>
      <c r="F533" s="2">
        <v>60</v>
      </c>
      <c r="G533" s="79">
        <f t="shared" si="6"/>
        <v>97.999999999999886</v>
      </c>
      <c r="I533" s="269"/>
      <c r="J533" s="525"/>
      <c r="L533" s="160"/>
    </row>
    <row r="534" spans="1:12">
      <c r="A534" s="86">
        <v>44565</v>
      </c>
      <c r="B534" s="526">
        <v>24091</v>
      </c>
      <c r="C534" s="526" t="s">
        <v>33</v>
      </c>
      <c r="D534" t="s">
        <v>19</v>
      </c>
      <c r="E534" s="2"/>
      <c r="F534" s="2">
        <v>5</v>
      </c>
      <c r="G534" s="79">
        <f t="shared" si="6"/>
        <v>92.999999999999886</v>
      </c>
      <c r="I534" s="269"/>
      <c r="J534" s="525"/>
      <c r="L534" s="160"/>
    </row>
    <row r="535" spans="1:12">
      <c r="A535" s="86">
        <v>44621</v>
      </c>
      <c r="B535" s="526">
        <v>24520</v>
      </c>
      <c r="C535" s="526" t="s">
        <v>33</v>
      </c>
      <c r="D535" t="s">
        <v>21</v>
      </c>
      <c r="E535" s="2"/>
      <c r="F535" s="2">
        <v>46.5</v>
      </c>
      <c r="G535" s="79">
        <f t="shared" si="6"/>
        <v>46.499999999999886</v>
      </c>
      <c r="I535" s="269"/>
      <c r="J535" s="525"/>
      <c r="L535" s="160"/>
    </row>
    <row r="536" spans="1:12">
      <c r="A536" s="86">
        <v>44621</v>
      </c>
      <c r="B536" s="526" t="s">
        <v>287</v>
      </c>
      <c r="C536" s="526" t="s">
        <v>33</v>
      </c>
      <c r="D536" t="s">
        <v>21</v>
      </c>
      <c r="E536" s="2"/>
      <c r="F536" s="2">
        <v>46.5</v>
      </c>
      <c r="G536" s="79">
        <f t="shared" si="6"/>
        <v>-1.1368683772161603E-13</v>
      </c>
      <c r="I536" s="269"/>
      <c r="J536" s="525"/>
      <c r="L536" s="160"/>
    </row>
    <row r="537" spans="1:12">
      <c r="A537" s="86">
        <v>44561</v>
      </c>
      <c r="B537" s="525" t="s">
        <v>14</v>
      </c>
      <c r="C537" s="525" t="s">
        <v>34</v>
      </c>
      <c r="D537" t="s">
        <v>16</v>
      </c>
      <c r="E537" s="2">
        <v>130.4</v>
      </c>
      <c r="G537" s="79">
        <f t="shared" si="6"/>
        <v>130.39999999999989</v>
      </c>
      <c r="I537" s="269"/>
      <c r="K537" t="s">
        <v>19</v>
      </c>
      <c r="L537" s="160">
        <v>5</v>
      </c>
    </row>
    <row r="538" spans="1:12">
      <c r="B538" s="526"/>
      <c r="C538" s="526"/>
      <c r="D538" t="s">
        <v>17</v>
      </c>
      <c r="E538" s="2">
        <v>4.4000000000000004</v>
      </c>
      <c r="G538" s="79">
        <f t="shared" si="6"/>
        <v>134.7999999999999</v>
      </c>
      <c r="I538" s="269"/>
      <c r="K538" t="s">
        <v>144</v>
      </c>
      <c r="L538" s="160">
        <v>147.6</v>
      </c>
    </row>
    <row r="539" spans="1:12">
      <c r="B539" s="526"/>
      <c r="C539" s="526"/>
      <c r="D539" t="s">
        <v>18</v>
      </c>
      <c r="E539" s="2">
        <v>60</v>
      </c>
      <c r="G539" s="79">
        <f t="shared" si="6"/>
        <v>194.7999999999999</v>
      </c>
      <c r="I539" s="269"/>
      <c r="K539" t="s">
        <v>17</v>
      </c>
      <c r="L539" s="160">
        <v>7</v>
      </c>
    </row>
    <row r="540" spans="1:12">
      <c r="B540" s="526"/>
      <c r="C540" s="526"/>
      <c r="D540" t="s">
        <v>19</v>
      </c>
      <c r="E540" s="2">
        <v>5</v>
      </c>
      <c r="G540" s="79">
        <f t="shared" si="6"/>
        <v>199.7999999999999</v>
      </c>
      <c r="I540" s="269"/>
      <c r="L540" s="26">
        <f>SUM(L505:L539)</f>
        <v>809.7</v>
      </c>
    </row>
    <row r="541" spans="1:12">
      <c r="A541" s="86">
        <v>44565</v>
      </c>
      <c r="B541" s="526">
        <v>24091</v>
      </c>
      <c r="C541" s="526" t="s">
        <v>34</v>
      </c>
      <c r="D541" t="s">
        <v>18</v>
      </c>
      <c r="F541" s="2">
        <v>60</v>
      </c>
      <c r="G541" s="79">
        <f t="shared" si="6"/>
        <v>139.7999999999999</v>
      </c>
    </row>
    <row r="542" spans="1:12">
      <c r="A542" s="86">
        <v>44565</v>
      </c>
      <c r="B542" s="526">
        <v>24091</v>
      </c>
      <c r="C542" s="526" t="s">
        <v>34</v>
      </c>
      <c r="D542" t="s">
        <v>19</v>
      </c>
      <c r="F542" s="2">
        <v>5</v>
      </c>
      <c r="G542" s="79">
        <f t="shared" si="6"/>
        <v>134.7999999999999</v>
      </c>
    </row>
    <row r="543" spans="1:12">
      <c r="A543" s="86">
        <v>44620</v>
      </c>
      <c r="B543" s="526">
        <v>24412</v>
      </c>
      <c r="C543" s="526" t="s">
        <v>34</v>
      </c>
      <c r="D543" t="s">
        <v>16</v>
      </c>
      <c r="F543" s="2">
        <v>130.4</v>
      </c>
      <c r="G543" s="79">
        <f t="shared" si="6"/>
        <v>4.399999999999892</v>
      </c>
    </row>
    <row r="544" spans="1:12">
      <c r="A544" s="86">
        <v>44620</v>
      </c>
      <c r="B544" s="526">
        <v>24412</v>
      </c>
      <c r="C544" s="526" t="s">
        <v>34</v>
      </c>
      <c r="D544" t="s">
        <v>17</v>
      </c>
      <c r="F544" s="2">
        <v>4.4000000000000004</v>
      </c>
      <c r="G544" s="79">
        <f t="shared" si="6"/>
        <v>-1.0835776720341528E-13</v>
      </c>
    </row>
    <row r="545" spans="1:7">
      <c r="A545" s="86">
        <v>44592</v>
      </c>
      <c r="B545" s="525" t="s">
        <v>14</v>
      </c>
      <c r="C545" s="525" t="s">
        <v>15</v>
      </c>
      <c r="D545" t="s">
        <v>16</v>
      </c>
      <c r="E545" s="8">
        <v>12.9</v>
      </c>
      <c r="G545" s="79">
        <f t="shared" si="6"/>
        <v>12.899999999999892</v>
      </c>
    </row>
    <row r="546" spans="1:7">
      <c r="B546" s="526"/>
      <c r="C546" s="526"/>
      <c r="D546" t="s">
        <v>17</v>
      </c>
      <c r="E546" s="8">
        <v>1.3</v>
      </c>
      <c r="G546" s="79">
        <f t="shared" si="6"/>
        <v>14.199999999999893</v>
      </c>
    </row>
    <row r="547" spans="1:7">
      <c r="B547" s="526"/>
      <c r="C547" s="526"/>
      <c r="D547" t="s">
        <v>18</v>
      </c>
      <c r="E547" s="8">
        <v>60</v>
      </c>
      <c r="G547" s="79">
        <f t="shared" si="6"/>
        <v>74.199999999999889</v>
      </c>
    </row>
    <row r="548" spans="1:7">
      <c r="B548" s="526"/>
      <c r="C548" s="526"/>
      <c r="D548" t="s">
        <v>19</v>
      </c>
      <c r="E548" s="8">
        <v>5</v>
      </c>
      <c r="G548" s="79">
        <f t="shared" si="6"/>
        <v>79.199999999999889</v>
      </c>
    </row>
    <row r="549" spans="1:7">
      <c r="B549" s="526"/>
      <c r="C549" s="526"/>
      <c r="D549" t="s">
        <v>57</v>
      </c>
      <c r="E549" s="8">
        <v>10</v>
      </c>
      <c r="G549" s="79">
        <f t="shared" si="6"/>
        <v>89.199999999999889</v>
      </c>
    </row>
    <row r="550" spans="1:7">
      <c r="A550" s="86">
        <v>44620</v>
      </c>
      <c r="B550" s="526">
        <v>24412</v>
      </c>
      <c r="C550" s="526" t="s">
        <v>15</v>
      </c>
      <c r="D550" t="s">
        <v>57</v>
      </c>
      <c r="F550" s="2">
        <v>10</v>
      </c>
      <c r="G550" s="79">
        <f t="shared" si="6"/>
        <v>79.199999999999889</v>
      </c>
    </row>
    <row r="551" spans="1:7">
      <c r="A551" s="86">
        <v>44621</v>
      </c>
      <c r="B551" s="526">
        <v>24520</v>
      </c>
      <c r="C551" s="526" t="s">
        <v>15</v>
      </c>
      <c r="D551" t="s">
        <v>16</v>
      </c>
      <c r="F551" s="8">
        <v>12.9</v>
      </c>
      <c r="G551" s="79">
        <f t="shared" si="6"/>
        <v>66.299999999999883</v>
      </c>
    </row>
    <row r="552" spans="1:7">
      <c r="A552" s="86">
        <v>44621</v>
      </c>
      <c r="B552" s="526">
        <v>24520</v>
      </c>
      <c r="C552" s="526" t="s">
        <v>15</v>
      </c>
      <c r="D552" t="s">
        <v>17</v>
      </c>
      <c r="F552" s="8">
        <v>1.3</v>
      </c>
      <c r="G552" s="79">
        <f t="shared" si="6"/>
        <v>64.999999999999886</v>
      </c>
    </row>
    <row r="553" spans="1:7">
      <c r="A553" s="86">
        <v>44621</v>
      </c>
      <c r="B553" s="526">
        <v>24520</v>
      </c>
      <c r="C553" s="526" t="s">
        <v>15</v>
      </c>
      <c r="D553" t="s">
        <v>18</v>
      </c>
      <c r="F553" s="8">
        <v>60</v>
      </c>
      <c r="G553" s="79">
        <f t="shared" si="6"/>
        <v>4.9999999999998863</v>
      </c>
    </row>
    <row r="554" spans="1:7">
      <c r="A554" s="86">
        <v>44621</v>
      </c>
      <c r="B554" s="526">
        <v>24520</v>
      </c>
      <c r="C554" s="526" t="s">
        <v>15</v>
      </c>
      <c r="D554" t="s">
        <v>19</v>
      </c>
      <c r="F554" s="8">
        <v>5</v>
      </c>
      <c r="G554" s="97">
        <f t="shared" si="6"/>
        <v>-1.1368683772161603E-13</v>
      </c>
    </row>
    <row r="555" spans="1:7">
      <c r="A555" s="86">
        <v>44620</v>
      </c>
      <c r="B555" s="525" t="s">
        <v>14</v>
      </c>
      <c r="C555" s="525" t="s">
        <v>20</v>
      </c>
      <c r="D555" t="s">
        <v>16</v>
      </c>
      <c r="E555" s="8">
        <v>19.100000000000001</v>
      </c>
      <c r="F555" s="8"/>
      <c r="G555" s="79">
        <f t="shared" si="6"/>
        <v>19.099999999999888</v>
      </c>
    </row>
    <row r="556" spans="1:7">
      <c r="B556" s="526"/>
      <c r="C556" s="526"/>
      <c r="D556" t="s">
        <v>17</v>
      </c>
      <c r="E556" s="8">
        <v>4.3</v>
      </c>
      <c r="G556" s="79">
        <f t="shared" si="6"/>
        <v>23.399999999999888</v>
      </c>
    </row>
    <row r="557" spans="1:7">
      <c r="B557" s="526"/>
      <c r="C557" s="526"/>
      <c r="D557" t="s">
        <v>18</v>
      </c>
      <c r="E557" s="8">
        <v>56</v>
      </c>
      <c r="G557" s="79">
        <f t="shared" ref="G557" si="7">+G556+E557-F557</f>
        <v>79.399999999999892</v>
      </c>
    </row>
    <row r="558" spans="1:7">
      <c r="B558" s="526"/>
      <c r="C558" s="526"/>
      <c r="D558" t="s">
        <v>19</v>
      </c>
      <c r="E558" s="8">
        <v>5</v>
      </c>
      <c r="G558" s="79">
        <f t="shared" ref="G558:G637" si="8">+G557+E558-F558</f>
        <v>84.399999999999892</v>
      </c>
    </row>
    <row r="559" spans="1:7">
      <c r="B559" s="526"/>
      <c r="C559" s="526"/>
      <c r="D559" t="s">
        <v>306</v>
      </c>
      <c r="E559" s="8">
        <v>300</v>
      </c>
      <c r="G559" s="79">
        <f t="shared" si="8"/>
        <v>384.39999999999986</v>
      </c>
    </row>
    <row r="560" spans="1:7">
      <c r="A560" s="86">
        <v>44620</v>
      </c>
      <c r="B560" s="526">
        <v>24329</v>
      </c>
      <c r="C560" s="526" t="s">
        <v>20</v>
      </c>
      <c r="D560" t="s">
        <v>306</v>
      </c>
      <c r="F560" s="2">
        <v>300</v>
      </c>
      <c r="G560" s="79">
        <f t="shared" si="8"/>
        <v>84.399999999999864</v>
      </c>
    </row>
    <row r="561" spans="1:7">
      <c r="A561" s="86">
        <v>44641</v>
      </c>
      <c r="B561" s="526">
        <v>24568</v>
      </c>
      <c r="C561" s="526" t="s">
        <v>20</v>
      </c>
      <c r="D561" t="s">
        <v>18</v>
      </c>
      <c r="F561" s="8">
        <v>56</v>
      </c>
      <c r="G561" s="79">
        <f t="shared" si="8"/>
        <v>28.399999999999864</v>
      </c>
    </row>
    <row r="562" spans="1:7">
      <c r="A562" s="86">
        <v>44641</v>
      </c>
      <c r="B562" s="526">
        <v>24568</v>
      </c>
      <c r="C562" s="526" t="s">
        <v>20</v>
      </c>
      <c r="D562" t="s">
        <v>19</v>
      </c>
      <c r="F562" s="8">
        <v>5</v>
      </c>
      <c r="G562" s="79">
        <f t="shared" si="8"/>
        <v>23.399999999999864</v>
      </c>
    </row>
    <row r="563" spans="1:7">
      <c r="A563" s="86">
        <v>44645</v>
      </c>
      <c r="B563" s="526">
        <v>24604</v>
      </c>
      <c r="C563" s="526" t="s">
        <v>20</v>
      </c>
      <c r="D563" t="s">
        <v>16</v>
      </c>
      <c r="F563" s="8">
        <v>19.100000000000001</v>
      </c>
      <c r="G563" s="79">
        <f t="shared" si="8"/>
        <v>4.2999999999998622</v>
      </c>
    </row>
    <row r="564" spans="1:7">
      <c r="A564" s="86">
        <v>44645</v>
      </c>
      <c r="B564" s="526">
        <v>24604</v>
      </c>
      <c r="C564" s="526" t="s">
        <v>20</v>
      </c>
      <c r="D564" t="s">
        <v>17</v>
      </c>
      <c r="F564" s="8">
        <v>4.3</v>
      </c>
      <c r="G564" s="79">
        <f t="shared" si="8"/>
        <v>-1.3766765505351941E-13</v>
      </c>
    </row>
    <row r="565" spans="1:7">
      <c r="A565" s="86">
        <v>44651</v>
      </c>
      <c r="B565" s="525" t="s">
        <v>14</v>
      </c>
      <c r="C565" s="525" t="s">
        <v>23</v>
      </c>
      <c r="D565" t="s">
        <v>16</v>
      </c>
      <c r="E565" s="8">
        <v>19.399999999999999</v>
      </c>
      <c r="G565" s="79">
        <f t="shared" si="8"/>
        <v>19.39999999999986</v>
      </c>
    </row>
    <row r="566" spans="1:7">
      <c r="B566" s="526"/>
      <c r="C566" s="526"/>
      <c r="D566" t="s">
        <v>17</v>
      </c>
      <c r="E566" s="8">
        <v>5.2</v>
      </c>
      <c r="G566" s="79">
        <f t="shared" si="8"/>
        <v>24.599999999999859</v>
      </c>
    </row>
    <row r="567" spans="1:7">
      <c r="B567" s="526"/>
      <c r="C567" s="526"/>
      <c r="D567" t="s">
        <v>18</v>
      </c>
      <c r="E567" s="8">
        <v>60</v>
      </c>
      <c r="G567" s="79">
        <f t="shared" si="8"/>
        <v>84.599999999999852</v>
      </c>
    </row>
    <row r="568" spans="1:7">
      <c r="B568" s="526"/>
      <c r="C568" s="526"/>
      <c r="D568" t="s">
        <v>19</v>
      </c>
      <c r="E568" s="8">
        <v>5</v>
      </c>
      <c r="G568" s="79">
        <f t="shared" si="8"/>
        <v>89.599999999999852</v>
      </c>
    </row>
    <row r="569" spans="1:7">
      <c r="B569" s="526"/>
      <c r="C569" s="526"/>
      <c r="D569" t="s">
        <v>59</v>
      </c>
      <c r="E569" s="8">
        <v>93</v>
      </c>
      <c r="G569" s="79">
        <f t="shared" si="8"/>
        <v>182.59999999999985</v>
      </c>
    </row>
    <row r="570" spans="1:7">
      <c r="B570" s="526"/>
      <c r="C570" s="526"/>
      <c r="D570" t="s">
        <v>160</v>
      </c>
      <c r="E570" s="8">
        <v>93</v>
      </c>
      <c r="G570" s="79">
        <f t="shared" si="8"/>
        <v>275.59999999999985</v>
      </c>
    </row>
    <row r="571" spans="1:7">
      <c r="B571" s="526" t="s">
        <v>307</v>
      </c>
      <c r="C571" s="526"/>
      <c r="D571" t="s">
        <v>59</v>
      </c>
      <c r="F571" s="8">
        <v>93</v>
      </c>
      <c r="G571" s="79">
        <f t="shared" si="8"/>
        <v>182.59999999999985</v>
      </c>
    </row>
    <row r="572" spans="1:7">
      <c r="B572" s="526" t="s">
        <v>307</v>
      </c>
      <c r="C572" s="526"/>
      <c r="D572" t="s">
        <v>160</v>
      </c>
      <c r="F572" s="8">
        <v>93</v>
      </c>
      <c r="G572" s="79">
        <f t="shared" si="8"/>
        <v>89.599999999999852</v>
      </c>
    </row>
    <row r="573" spans="1:7">
      <c r="A573" s="86">
        <v>44641</v>
      </c>
      <c r="B573" s="526">
        <v>24569</v>
      </c>
      <c r="C573" s="526" t="s">
        <v>23</v>
      </c>
      <c r="D573" t="s">
        <v>18</v>
      </c>
      <c r="F573" s="2">
        <v>60</v>
      </c>
      <c r="G573" s="79">
        <f t="shared" si="8"/>
        <v>29.599999999999852</v>
      </c>
    </row>
    <row r="574" spans="1:7">
      <c r="A574" s="86">
        <v>44641</v>
      </c>
      <c r="B574" s="526">
        <v>24569</v>
      </c>
      <c r="C574" s="526" t="s">
        <v>23</v>
      </c>
      <c r="D574" t="s">
        <v>19</v>
      </c>
      <c r="F574" s="2">
        <v>5</v>
      </c>
      <c r="G574" s="79">
        <f t="shared" si="8"/>
        <v>24.599999999999852</v>
      </c>
    </row>
    <row r="575" spans="1:7">
      <c r="A575" s="86">
        <v>44677</v>
      </c>
      <c r="B575" s="526">
        <v>24789</v>
      </c>
      <c r="C575" s="526" t="s">
        <v>23</v>
      </c>
      <c r="D575" t="s">
        <v>16</v>
      </c>
      <c r="F575" s="8">
        <v>19.399999999999999</v>
      </c>
      <c r="G575" s="79">
        <f>+G574+E575-F575</f>
        <v>5.1999999999998536</v>
      </c>
    </row>
    <row r="576" spans="1:7">
      <c r="A576" s="86">
        <v>44677</v>
      </c>
      <c r="B576" s="526">
        <v>24789</v>
      </c>
      <c r="C576" s="526" t="s">
        <v>23</v>
      </c>
      <c r="D576" t="s">
        <v>17</v>
      </c>
      <c r="F576" s="8">
        <v>5.2</v>
      </c>
      <c r="G576" s="79">
        <f t="shared" si="8"/>
        <v>-1.4654943925052066E-13</v>
      </c>
    </row>
    <row r="577" spans="1:14">
      <c r="A577" s="86">
        <v>44681</v>
      </c>
      <c r="B577" s="525" t="s">
        <v>14</v>
      </c>
      <c r="C577" s="525" t="s">
        <v>24</v>
      </c>
      <c r="D577" t="s">
        <v>16</v>
      </c>
      <c r="E577" s="8">
        <v>19.399999999999999</v>
      </c>
      <c r="G577" s="79">
        <f t="shared" si="8"/>
        <v>19.399999999999853</v>
      </c>
    </row>
    <row r="578" spans="1:14">
      <c r="B578" s="526"/>
      <c r="C578" s="526"/>
      <c r="D578" t="s">
        <v>17</v>
      </c>
      <c r="E578" s="8">
        <v>2.8</v>
      </c>
      <c r="G578" s="79">
        <f t="shared" si="8"/>
        <v>22.199999999999854</v>
      </c>
    </row>
    <row r="579" spans="1:14">
      <c r="B579" s="526"/>
      <c r="C579" s="526"/>
      <c r="D579" t="s">
        <v>18</v>
      </c>
      <c r="E579" s="8">
        <v>60</v>
      </c>
      <c r="G579" s="79">
        <f t="shared" si="8"/>
        <v>82.199999999999847</v>
      </c>
    </row>
    <row r="580" spans="1:14">
      <c r="B580" s="526"/>
      <c r="C580" s="526"/>
      <c r="D580" t="s">
        <v>19</v>
      </c>
      <c r="E580" s="8">
        <v>5</v>
      </c>
      <c r="G580" s="79">
        <f t="shared" si="8"/>
        <v>87.199999999999847</v>
      </c>
    </row>
    <row r="581" spans="1:14">
      <c r="B581" s="526"/>
      <c r="C581" s="526"/>
      <c r="D581" t="s">
        <v>308</v>
      </c>
      <c r="E581" s="8">
        <v>10</v>
      </c>
      <c r="G581" s="79">
        <f t="shared" si="8"/>
        <v>97.199999999999847</v>
      </c>
    </row>
    <row r="582" spans="1:14">
      <c r="A582" s="86">
        <v>44677</v>
      </c>
      <c r="B582" s="526">
        <v>24790</v>
      </c>
      <c r="C582" s="526" t="s">
        <v>24</v>
      </c>
      <c r="D582" t="s">
        <v>18</v>
      </c>
      <c r="F582" s="8">
        <v>60</v>
      </c>
      <c r="G582" s="79">
        <f t="shared" si="8"/>
        <v>37.199999999999847</v>
      </c>
    </row>
    <row r="583" spans="1:14">
      <c r="A583" s="86">
        <v>44677</v>
      </c>
      <c r="B583" s="526">
        <v>24790</v>
      </c>
      <c r="C583" s="526" t="s">
        <v>24</v>
      </c>
      <c r="D583" t="s">
        <v>19</v>
      </c>
      <c r="F583" s="8">
        <v>5</v>
      </c>
      <c r="G583" s="79">
        <f t="shared" si="8"/>
        <v>32.199999999999847</v>
      </c>
    </row>
    <row r="584" spans="1:14">
      <c r="A584" s="86">
        <v>44677</v>
      </c>
      <c r="B584" s="526">
        <v>24791</v>
      </c>
      <c r="C584" s="526" t="s">
        <v>24</v>
      </c>
      <c r="D584" t="s">
        <v>308</v>
      </c>
      <c r="F584" s="8">
        <v>10</v>
      </c>
      <c r="G584" s="79">
        <f t="shared" si="8"/>
        <v>22.199999999999847</v>
      </c>
    </row>
    <row r="585" spans="1:14">
      <c r="A585" s="86">
        <v>44792</v>
      </c>
      <c r="B585" s="526">
        <v>25225</v>
      </c>
      <c r="C585" s="526" t="s">
        <v>24</v>
      </c>
      <c r="D585" t="s">
        <v>16</v>
      </c>
      <c r="F585" s="8">
        <v>19.399999999999999</v>
      </c>
      <c r="G585" s="79">
        <f t="shared" si="8"/>
        <v>2.7999999999998479</v>
      </c>
    </row>
    <row r="586" spans="1:14">
      <c r="A586" s="86">
        <v>44792</v>
      </c>
      <c r="B586" s="526">
        <v>25225</v>
      </c>
      <c r="C586" s="526" t="s">
        <v>24</v>
      </c>
      <c r="D586" t="s">
        <v>17</v>
      </c>
      <c r="F586" s="8">
        <v>2.8</v>
      </c>
      <c r="G586" s="79">
        <f t="shared" si="8"/>
        <v>-1.5187850976872141E-13</v>
      </c>
    </row>
    <row r="587" spans="1:14">
      <c r="A587" s="86">
        <v>44712</v>
      </c>
      <c r="B587" s="525" t="s">
        <v>14</v>
      </c>
      <c r="C587" s="525" t="s">
        <v>25</v>
      </c>
      <c r="D587" t="s">
        <v>16</v>
      </c>
      <c r="E587" s="8">
        <v>18.5</v>
      </c>
      <c r="G587" s="79">
        <f t="shared" si="8"/>
        <v>18.499999999999847</v>
      </c>
    </row>
    <row r="588" spans="1:14">
      <c r="B588" s="526"/>
      <c r="C588" s="526"/>
      <c r="D588" t="s">
        <v>17</v>
      </c>
      <c r="E588" s="8">
        <v>9.1</v>
      </c>
      <c r="G588" s="79">
        <f t="shared" si="8"/>
        <v>27.599999999999845</v>
      </c>
      <c r="N588" s="2">
        <v>106.2</v>
      </c>
    </row>
    <row r="589" spans="1:14">
      <c r="B589" s="526"/>
      <c r="C589" s="526"/>
      <c r="D589" t="s">
        <v>18</v>
      </c>
      <c r="E589" s="8">
        <v>60</v>
      </c>
      <c r="G589" s="79">
        <f t="shared" si="8"/>
        <v>87.599999999999852</v>
      </c>
      <c r="N589" s="2">
        <v>19.8</v>
      </c>
    </row>
    <row r="590" spans="1:14">
      <c r="B590" s="526"/>
      <c r="C590" s="526"/>
      <c r="D590" t="s">
        <v>19</v>
      </c>
      <c r="E590" s="8">
        <v>5</v>
      </c>
      <c r="G590" s="79">
        <f t="shared" si="8"/>
        <v>92.599999999999852</v>
      </c>
      <c r="N590" s="2"/>
    </row>
    <row r="591" spans="1:14">
      <c r="B591" s="526"/>
      <c r="C591" s="526"/>
      <c r="D591" t="s">
        <v>98</v>
      </c>
      <c r="E591" s="8">
        <v>6</v>
      </c>
      <c r="G591" s="79">
        <f t="shared" si="8"/>
        <v>98.599999999999852</v>
      </c>
      <c r="N591" s="2"/>
    </row>
    <row r="592" spans="1:14">
      <c r="A592" s="86">
        <v>44718</v>
      </c>
      <c r="B592" s="526">
        <v>24964</v>
      </c>
      <c r="C592" s="526" t="s">
        <v>25</v>
      </c>
      <c r="D592" t="s">
        <v>18</v>
      </c>
      <c r="F592" s="8">
        <v>60</v>
      </c>
      <c r="G592" s="79">
        <f t="shared" si="8"/>
        <v>38.599999999999852</v>
      </c>
      <c r="N592" s="2"/>
    </row>
    <row r="593" spans="1:14">
      <c r="A593" s="86">
        <v>44718</v>
      </c>
      <c r="B593" s="526">
        <v>24964</v>
      </c>
      <c r="C593" s="526" t="s">
        <v>25</v>
      </c>
      <c r="D593" t="s">
        <v>19</v>
      </c>
      <c r="F593" s="8">
        <v>5</v>
      </c>
      <c r="G593" s="79">
        <f t="shared" si="8"/>
        <v>33.599999999999852</v>
      </c>
      <c r="N593" s="2">
        <v>108.5</v>
      </c>
    </row>
    <row r="594" spans="1:14">
      <c r="A594" s="86">
        <v>44792</v>
      </c>
      <c r="B594" s="526">
        <v>25225</v>
      </c>
      <c r="C594" s="526" t="s">
        <v>25</v>
      </c>
      <c r="D594" t="s">
        <v>16</v>
      </c>
      <c r="F594" s="8">
        <v>18.5</v>
      </c>
      <c r="G594" s="79">
        <f t="shared" si="8"/>
        <v>15.099999999999852</v>
      </c>
      <c r="N594" s="2"/>
    </row>
    <row r="595" spans="1:14">
      <c r="A595" s="86">
        <v>44792</v>
      </c>
      <c r="B595" s="526">
        <v>25225</v>
      </c>
      <c r="C595" s="526" t="s">
        <v>25</v>
      </c>
      <c r="D595" t="s">
        <v>17</v>
      </c>
      <c r="F595" s="8">
        <v>9.1</v>
      </c>
      <c r="G595" s="79">
        <f t="shared" si="8"/>
        <v>5.9999999999998526</v>
      </c>
      <c r="N595" s="2"/>
    </row>
    <row r="596" spans="1:14">
      <c r="A596" s="86">
        <v>44792</v>
      </c>
      <c r="B596" s="526">
        <v>25225</v>
      </c>
      <c r="C596" s="526" t="s">
        <v>25</v>
      </c>
      <c r="D596" t="s">
        <v>98</v>
      </c>
      <c r="F596" s="8">
        <v>6</v>
      </c>
      <c r="G596" s="79">
        <f t="shared" si="8"/>
        <v>-1.4743761767022079E-13</v>
      </c>
      <c r="N596" s="2"/>
    </row>
    <row r="597" spans="1:14">
      <c r="A597" s="86">
        <v>44749</v>
      </c>
      <c r="B597" s="525" t="s">
        <v>14</v>
      </c>
      <c r="C597" s="525" t="s">
        <v>26</v>
      </c>
      <c r="D597" t="s">
        <v>16</v>
      </c>
      <c r="E597" s="8">
        <v>32.5</v>
      </c>
      <c r="G597" s="79">
        <f t="shared" si="8"/>
        <v>32.499999999999851</v>
      </c>
      <c r="N597" s="2">
        <v>20.7</v>
      </c>
    </row>
    <row r="598" spans="1:14">
      <c r="B598" s="526"/>
      <c r="C598" s="526"/>
      <c r="D598" t="s">
        <v>17</v>
      </c>
      <c r="E598" s="8">
        <v>6.9</v>
      </c>
      <c r="G598" s="79">
        <f t="shared" si="8"/>
        <v>39.399999999999849</v>
      </c>
    </row>
    <row r="599" spans="1:14">
      <c r="B599" s="526"/>
      <c r="C599" s="526"/>
      <c r="D599" t="s">
        <v>18</v>
      </c>
      <c r="E599" s="8">
        <v>60</v>
      </c>
      <c r="G599" s="79">
        <f t="shared" si="8"/>
        <v>99.399999999999849</v>
      </c>
    </row>
    <row r="600" spans="1:14">
      <c r="B600" s="526"/>
      <c r="C600" s="526"/>
      <c r="D600" t="s">
        <v>19</v>
      </c>
      <c r="E600" s="8">
        <v>5</v>
      </c>
      <c r="G600" s="79">
        <f t="shared" si="8"/>
        <v>104.39999999999985</v>
      </c>
      <c r="I600" s="403" t="s">
        <v>23</v>
      </c>
      <c r="J600" t="s">
        <v>59</v>
      </c>
      <c r="K600" s="8">
        <v>93</v>
      </c>
    </row>
    <row r="601" spans="1:14">
      <c r="A601" s="86">
        <v>44749</v>
      </c>
      <c r="B601" s="526" t="s">
        <v>309</v>
      </c>
      <c r="C601" s="526" t="s">
        <v>26</v>
      </c>
      <c r="D601" t="s">
        <v>18</v>
      </c>
      <c r="F601" s="2">
        <v>60</v>
      </c>
      <c r="G601" s="79">
        <f t="shared" si="8"/>
        <v>44.399999999999849</v>
      </c>
      <c r="J601" t="s">
        <v>160</v>
      </c>
      <c r="K601" s="8">
        <v>93</v>
      </c>
    </row>
    <row r="602" spans="1:14">
      <c r="A602" s="86">
        <v>44749</v>
      </c>
      <c r="B602" s="526" t="s">
        <v>309</v>
      </c>
      <c r="C602" s="526" t="s">
        <v>26</v>
      </c>
      <c r="D602" t="s">
        <v>19</v>
      </c>
      <c r="F602" s="2">
        <v>5</v>
      </c>
      <c r="G602" s="79">
        <f t="shared" si="8"/>
        <v>39.399999999999849</v>
      </c>
      <c r="I602" s="403" t="s">
        <v>27</v>
      </c>
      <c r="J602" t="s">
        <v>18</v>
      </c>
      <c r="K602" s="148">
        <v>60</v>
      </c>
    </row>
    <row r="603" spans="1:14">
      <c r="A603" s="86">
        <v>44792</v>
      </c>
      <c r="B603" s="526">
        <v>25225</v>
      </c>
      <c r="C603" s="526" t="s">
        <v>26</v>
      </c>
      <c r="D603" t="s">
        <v>16</v>
      </c>
      <c r="F603" s="8">
        <v>32.5</v>
      </c>
      <c r="G603" s="79">
        <f t="shared" si="8"/>
        <v>6.8999999999998494</v>
      </c>
      <c r="J603" t="s">
        <v>19</v>
      </c>
      <c r="K603" s="148">
        <v>5</v>
      </c>
    </row>
    <row r="604" spans="1:14">
      <c r="A604" s="86">
        <v>44792</v>
      </c>
      <c r="B604" s="526">
        <v>25225</v>
      </c>
      <c r="C604" s="526" t="s">
        <v>26</v>
      </c>
      <c r="D604" t="s">
        <v>17</v>
      </c>
      <c r="F604" s="8">
        <v>6.9</v>
      </c>
      <c r="G604" s="79">
        <f t="shared" si="8"/>
        <v>-1.5099033134902129E-13</v>
      </c>
      <c r="K604" s="8">
        <f>SUM(K600:K603)</f>
        <v>251</v>
      </c>
    </row>
    <row r="605" spans="1:14">
      <c r="A605" s="86">
        <v>44773</v>
      </c>
      <c r="B605" s="525" t="s">
        <v>14</v>
      </c>
      <c r="C605" s="525" t="s">
        <v>27</v>
      </c>
      <c r="D605" t="s">
        <v>16</v>
      </c>
      <c r="E605" s="2">
        <v>35.700000000000003</v>
      </c>
      <c r="G605" s="79">
        <f t="shared" si="8"/>
        <v>35.699999999999854</v>
      </c>
    </row>
    <row r="606" spans="1:14">
      <c r="B606" s="526"/>
      <c r="C606" s="526"/>
      <c r="D606" t="s">
        <v>17</v>
      </c>
      <c r="E606" s="2">
        <v>9.6999999999999993</v>
      </c>
      <c r="G606" s="79">
        <f t="shared" si="8"/>
        <v>45.399999999999849</v>
      </c>
    </row>
    <row r="607" spans="1:14">
      <c r="B607" s="526"/>
      <c r="C607" s="526"/>
      <c r="D607" t="s">
        <v>18</v>
      </c>
      <c r="E607" s="148">
        <v>60</v>
      </c>
      <c r="G607" s="79">
        <f t="shared" si="8"/>
        <v>105.39999999999985</v>
      </c>
    </row>
    <row r="608" spans="1:14">
      <c r="B608" s="526"/>
      <c r="C608" s="526"/>
      <c r="D608" t="s">
        <v>19</v>
      </c>
      <c r="E608" s="148">
        <v>5</v>
      </c>
      <c r="G608" s="79">
        <f t="shared" si="8"/>
        <v>110.39999999999985</v>
      </c>
    </row>
    <row r="609" spans="1:12">
      <c r="A609" s="86">
        <v>44792</v>
      </c>
      <c r="B609" s="526">
        <v>25225</v>
      </c>
      <c r="C609" s="526" t="s">
        <v>27</v>
      </c>
      <c r="D609" t="s">
        <v>16</v>
      </c>
      <c r="F609" s="2">
        <v>35.700000000000003</v>
      </c>
      <c r="G609" s="79">
        <f t="shared" si="8"/>
        <v>74.699999999999847</v>
      </c>
    </row>
    <row r="610" spans="1:12">
      <c r="A610" s="86">
        <v>44792</v>
      </c>
      <c r="B610" s="526">
        <v>25225</v>
      </c>
      <c r="C610" s="526" t="s">
        <v>27</v>
      </c>
      <c r="D610" t="s">
        <v>17</v>
      </c>
      <c r="F610" s="2">
        <v>9.6999999999999993</v>
      </c>
      <c r="G610" s="79">
        <f t="shared" si="8"/>
        <v>64.999999999999844</v>
      </c>
    </row>
    <row r="611" spans="1:12">
      <c r="A611" s="86">
        <v>44796</v>
      </c>
      <c r="B611" s="526">
        <v>25365</v>
      </c>
      <c r="C611" s="526" t="s">
        <v>27</v>
      </c>
      <c r="D611" t="s">
        <v>18</v>
      </c>
      <c r="F611" s="148">
        <v>60</v>
      </c>
      <c r="G611" s="79">
        <f t="shared" si="8"/>
        <v>4.9999999999998437</v>
      </c>
    </row>
    <row r="612" spans="1:12">
      <c r="A612" s="86">
        <v>44796</v>
      </c>
      <c r="B612" s="526">
        <v>25365</v>
      </c>
      <c r="C612" s="526" t="s">
        <v>27</v>
      </c>
      <c r="D612" t="s">
        <v>19</v>
      </c>
      <c r="F612" s="148">
        <v>5</v>
      </c>
      <c r="G612" s="79">
        <f t="shared" si="8"/>
        <v>-1.5631940186722204E-13</v>
      </c>
    </row>
    <row r="613" spans="1:12">
      <c r="A613" s="86">
        <v>44773</v>
      </c>
      <c r="B613" s="525" t="s">
        <v>14</v>
      </c>
      <c r="C613" s="525" t="s">
        <v>28</v>
      </c>
      <c r="D613" t="s">
        <v>16</v>
      </c>
      <c r="E613" s="8">
        <v>35.9</v>
      </c>
      <c r="G613" s="79">
        <f t="shared" si="8"/>
        <v>35.899999999999842</v>
      </c>
    </row>
    <row r="614" spans="1:12">
      <c r="B614" s="526"/>
      <c r="C614" s="526"/>
      <c r="D614" t="s">
        <v>17</v>
      </c>
      <c r="E614" s="8">
        <v>7</v>
      </c>
      <c r="G614" s="79">
        <f t="shared" si="8"/>
        <v>42.899999999999842</v>
      </c>
    </row>
    <row r="615" spans="1:12">
      <c r="B615" s="526"/>
      <c r="C615" s="526"/>
      <c r="D615" t="s">
        <v>18</v>
      </c>
      <c r="E615" s="148">
        <v>60</v>
      </c>
      <c r="G615" s="79">
        <f t="shared" si="8"/>
        <v>102.89999999999984</v>
      </c>
    </row>
    <row r="616" spans="1:12">
      <c r="B616" s="526"/>
      <c r="C616" s="526"/>
      <c r="D616" t="s">
        <v>19</v>
      </c>
      <c r="E616" s="148">
        <v>5</v>
      </c>
      <c r="G616" s="79">
        <f t="shared" si="8"/>
        <v>107.89999999999984</v>
      </c>
    </row>
    <row r="617" spans="1:12">
      <c r="A617" s="86">
        <v>44802</v>
      </c>
      <c r="B617" s="526">
        <v>25432</v>
      </c>
      <c r="C617" s="526" t="s">
        <v>28</v>
      </c>
      <c r="D617" t="s">
        <v>18</v>
      </c>
      <c r="F617" s="148">
        <v>60</v>
      </c>
      <c r="G617" s="79">
        <f t="shared" si="8"/>
        <v>47.899999999999835</v>
      </c>
    </row>
    <row r="618" spans="1:12">
      <c r="A618" s="86">
        <v>44802</v>
      </c>
      <c r="B618" s="526">
        <v>25432</v>
      </c>
      <c r="C618" s="526" t="s">
        <v>28</v>
      </c>
      <c r="D618" t="s">
        <v>19</v>
      </c>
      <c r="F618" s="148">
        <v>5</v>
      </c>
      <c r="G618" s="79">
        <f t="shared" si="8"/>
        <v>42.899999999999835</v>
      </c>
    </row>
    <row r="619" spans="1:12">
      <c r="A619" s="86">
        <v>44834</v>
      </c>
      <c r="B619" s="526">
        <v>25566</v>
      </c>
      <c r="C619" s="526" t="s">
        <v>28</v>
      </c>
      <c r="D619" t="s">
        <v>16</v>
      </c>
      <c r="F619" s="8">
        <v>35.9</v>
      </c>
      <c r="G619" s="79">
        <f t="shared" si="8"/>
        <v>6.9999999999998366</v>
      </c>
    </row>
    <row r="620" spans="1:12">
      <c r="A620" s="86">
        <v>44834</v>
      </c>
      <c r="B620" s="526">
        <v>25566</v>
      </c>
      <c r="C620" s="526" t="s">
        <v>28</v>
      </c>
      <c r="D620" t="s">
        <v>17</v>
      </c>
      <c r="F620" s="8">
        <v>7</v>
      </c>
      <c r="G620" s="79">
        <f t="shared" si="8"/>
        <v>-1.6342482922482304E-13</v>
      </c>
    </row>
    <row r="621" spans="1:12">
      <c r="A621" s="86">
        <v>44834</v>
      </c>
      <c r="B621" s="525" t="s">
        <v>14</v>
      </c>
      <c r="C621" s="525" t="s">
        <v>53</v>
      </c>
      <c r="D621" t="s">
        <v>16</v>
      </c>
      <c r="E621" s="2">
        <v>31.9</v>
      </c>
      <c r="F621" s="8"/>
      <c r="G621" s="79">
        <f t="shared" si="8"/>
        <v>31.899999999999835</v>
      </c>
    </row>
    <row r="622" spans="1:12">
      <c r="B622" s="526"/>
      <c r="C622" s="526"/>
      <c r="D622" t="s">
        <v>17</v>
      </c>
      <c r="E622" s="2">
        <v>8.1999999999999993</v>
      </c>
      <c r="F622" s="8"/>
      <c r="G622" s="79">
        <f t="shared" si="8"/>
        <v>40.099999999999838</v>
      </c>
    </row>
    <row r="623" spans="1:12">
      <c r="B623" s="526"/>
      <c r="C623" s="526"/>
      <c r="D623" t="s">
        <v>18</v>
      </c>
      <c r="E623" s="2">
        <v>60</v>
      </c>
      <c r="F623" s="8"/>
      <c r="G623" s="79">
        <f t="shared" si="8"/>
        <v>100.09999999999984</v>
      </c>
      <c r="J623" s="525"/>
      <c r="L623" s="160"/>
    </row>
    <row r="624" spans="1:12">
      <c r="B624" s="526"/>
      <c r="C624" s="526"/>
      <c r="D624" t="s">
        <v>19</v>
      </c>
      <c r="E624" s="2">
        <v>5</v>
      </c>
      <c r="F624" s="8"/>
      <c r="G624" s="79">
        <f t="shared" si="8"/>
        <v>105.09999999999984</v>
      </c>
      <c r="J624" s="526"/>
      <c r="L624" s="160"/>
    </row>
    <row r="625" spans="1:12">
      <c r="A625" s="86">
        <v>44859</v>
      </c>
      <c r="B625" s="526">
        <v>25680</v>
      </c>
      <c r="C625" s="526" t="s">
        <v>53</v>
      </c>
      <c r="D625" t="s">
        <v>18</v>
      </c>
      <c r="E625" s="2"/>
      <c r="F625" s="2">
        <v>60</v>
      </c>
      <c r="G625" s="79">
        <f t="shared" si="8"/>
        <v>45.099999999999838</v>
      </c>
      <c r="J625" s="525"/>
      <c r="L625" s="160"/>
    </row>
    <row r="626" spans="1:12">
      <c r="A626" s="86">
        <v>44859</v>
      </c>
      <c r="B626" s="526">
        <v>25680</v>
      </c>
      <c r="C626" s="526" t="s">
        <v>53</v>
      </c>
      <c r="D626" t="s">
        <v>19</v>
      </c>
      <c r="E626" s="2"/>
      <c r="F626" s="2">
        <v>5</v>
      </c>
      <c r="G626" s="79">
        <f t="shared" si="8"/>
        <v>40.099999999999838</v>
      </c>
      <c r="J626" s="526"/>
      <c r="L626" s="160"/>
    </row>
    <row r="627" spans="1:12">
      <c r="A627" s="86">
        <v>44896</v>
      </c>
      <c r="B627" s="526" t="s">
        <v>310</v>
      </c>
      <c r="C627" s="526" t="s">
        <v>53</v>
      </c>
      <c r="D627" t="s">
        <v>16</v>
      </c>
      <c r="E627" s="2"/>
      <c r="F627" s="2">
        <v>31.9</v>
      </c>
      <c r="G627" s="79">
        <f t="shared" si="8"/>
        <v>8.1999999999998394</v>
      </c>
      <c r="J627" s="526"/>
      <c r="L627" s="160"/>
    </row>
    <row r="628" spans="1:12">
      <c r="A628" s="86">
        <v>44896</v>
      </c>
      <c r="B628" s="526" t="s">
        <v>310</v>
      </c>
      <c r="C628" s="526" t="s">
        <v>53</v>
      </c>
      <c r="D628" t="s">
        <v>17</v>
      </c>
      <c r="E628" s="2"/>
      <c r="F628" s="2">
        <v>8.1999999999999993</v>
      </c>
      <c r="G628" s="79">
        <f t="shared" si="8"/>
        <v>-1.5987211554602254E-13</v>
      </c>
      <c r="J628" s="526"/>
      <c r="L628" s="160"/>
    </row>
    <row r="629" spans="1:12">
      <c r="A629" s="86">
        <v>44865</v>
      </c>
      <c r="B629" s="525" t="s">
        <v>14</v>
      </c>
      <c r="C629" s="525" t="s">
        <v>30</v>
      </c>
      <c r="D629" t="s">
        <v>16</v>
      </c>
      <c r="E629" s="2">
        <v>31.8</v>
      </c>
      <c r="F629" s="8"/>
      <c r="G629" s="79">
        <f t="shared" si="8"/>
        <v>31.799999999999841</v>
      </c>
    </row>
    <row r="630" spans="1:12">
      <c r="B630" s="526"/>
      <c r="C630" s="526"/>
      <c r="D630" t="s">
        <v>17</v>
      </c>
      <c r="E630" s="2">
        <v>4.9000000000000004</v>
      </c>
      <c r="F630" s="8"/>
      <c r="G630" s="79">
        <f t="shared" si="8"/>
        <v>36.699999999999839</v>
      </c>
    </row>
    <row r="631" spans="1:12">
      <c r="B631" s="526"/>
      <c r="C631" s="526"/>
      <c r="D631" t="s">
        <v>18</v>
      </c>
      <c r="E631" s="2">
        <v>60</v>
      </c>
      <c r="F631" s="8"/>
      <c r="G631" s="79">
        <f t="shared" si="8"/>
        <v>96.699999999999847</v>
      </c>
    </row>
    <row r="632" spans="1:12">
      <c r="B632" s="526"/>
      <c r="C632" s="526"/>
      <c r="D632" t="s">
        <v>19</v>
      </c>
      <c r="E632" s="2">
        <v>5</v>
      </c>
      <c r="F632" s="8"/>
      <c r="G632" s="79">
        <f t="shared" si="8"/>
        <v>101.69999999999985</v>
      </c>
    </row>
    <row r="633" spans="1:12">
      <c r="A633" s="86">
        <v>44859</v>
      </c>
      <c r="B633" s="526">
        <v>25681</v>
      </c>
      <c r="C633" s="526" t="s">
        <v>30</v>
      </c>
      <c r="D633" t="s">
        <v>18</v>
      </c>
      <c r="E633" s="2"/>
      <c r="F633" s="2">
        <v>60</v>
      </c>
      <c r="G633" s="79">
        <f t="shared" si="8"/>
        <v>41.699999999999847</v>
      </c>
    </row>
    <row r="634" spans="1:12">
      <c r="A634" s="86">
        <v>44859</v>
      </c>
      <c r="B634" s="526">
        <v>25681</v>
      </c>
      <c r="C634" s="526" t="s">
        <v>30</v>
      </c>
      <c r="D634" t="s">
        <v>19</v>
      </c>
      <c r="E634" s="2"/>
      <c r="F634" s="2">
        <v>5</v>
      </c>
      <c r="G634" s="79">
        <f t="shared" si="8"/>
        <v>36.699999999999847</v>
      </c>
    </row>
    <row r="635" spans="1:12">
      <c r="A635" s="86">
        <v>44896</v>
      </c>
      <c r="B635" s="526" t="s">
        <v>310</v>
      </c>
      <c r="C635" s="526" t="s">
        <v>30</v>
      </c>
      <c r="D635" t="s">
        <v>16</v>
      </c>
      <c r="F635" s="2">
        <v>31.8</v>
      </c>
      <c r="G635" s="79">
        <f t="shared" si="8"/>
        <v>4.8999999999998458</v>
      </c>
    </row>
    <row r="636" spans="1:12">
      <c r="A636" s="86">
        <v>44896</v>
      </c>
      <c r="B636" s="526" t="s">
        <v>310</v>
      </c>
      <c r="C636" s="526" t="s">
        <v>30</v>
      </c>
      <c r="D636" t="s">
        <v>17</v>
      </c>
      <c r="F636" s="2">
        <v>4.9000000000000004</v>
      </c>
      <c r="G636" s="79">
        <f t="shared" si="8"/>
        <v>-1.5454304502782179E-13</v>
      </c>
    </row>
    <row r="637" spans="1:12">
      <c r="A637" s="86">
        <v>44895</v>
      </c>
      <c r="B637" s="525" t="s">
        <v>14</v>
      </c>
      <c r="C637" s="525" t="s">
        <v>33</v>
      </c>
      <c r="D637" t="s">
        <v>16</v>
      </c>
      <c r="E637" s="2">
        <v>35.5</v>
      </c>
      <c r="G637" s="79">
        <f t="shared" si="8"/>
        <v>35.499999999999844</v>
      </c>
    </row>
    <row r="638" spans="1:12">
      <c r="B638" s="526"/>
      <c r="C638" s="526"/>
      <c r="D638" t="s">
        <v>17</v>
      </c>
      <c r="E638" s="2">
        <v>6.3</v>
      </c>
      <c r="G638" s="79">
        <f t="shared" ref="G638:G660" si="9">+G637+E638-F638</f>
        <v>41.799999999999841</v>
      </c>
    </row>
    <row r="639" spans="1:12">
      <c r="B639" s="526"/>
      <c r="C639" s="526"/>
      <c r="D639" t="s">
        <v>18</v>
      </c>
      <c r="E639" s="2">
        <v>60</v>
      </c>
      <c r="G639" s="79">
        <f t="shared" si="9"/>
        <v>101.79999999999984</v>
      </c>
    </row>
    <row r="640" spans="1:12">
      <c r="B640" s="526"/>
      <c r="C640" s="526"/>
      <c r="D640" t="s">
        <v>19</v>
      </c>
      <c r="E640" s="2">
        <v>5</v>
      </c>
      <c r="G640" s="79">
        <f t="shared" si="9"/>
        <v>106.79999999999984</v>
      </c>
    </row>
    <row r="641" spans="1:10">
      <c r="A641" s="86">
        <v>44937</v>
      </c>
      <c r="B641" s="526" t="s">
        <v>311</v>
      </c>
      <c r="C641" s="526" t="s">
        <v>33</v>
      </c>
      <c r="D641" t="s">
        <v>18</v>
      </c>
      <c r="E641" s="2"/>
      <c r="F641" s="2">
        <v>60</v>
      </c>
      <c r="G641" s="79">
        <f t="shared" si="9"/>
        <v>46.799999999999841</v>
      </c>
    </row>
    <row r="642" spans="1:10">
      <c r="A642" s="86">
        <v>44937</v>
      </c>
      <c r="B642" s="526" t="s">
        <v>311</v>
      </c>
      <c r="C642" s="526" t="s">
        <v>33</v>
      </c>
      <c r="D642" t="s">
        <v>19</v>
      </c>
      <c r="E642" s="2"/>
      <c r="F642" s="2">
        <v>5</v>
      </c>
      <c r="G642" s="79">
        <f t="shared" si="9"/>
        <v>41.799999999999841</v>
      </c>
    </row>
    <row r="643" spans="1:10">
      <c r="A643" s="86">
        <v>44947</v>
      </c>
      <c r="B643" s="526" t="s">
        <v>312</v>
      </c>
      <c r="C643" s="526" t="s">
        <v>33</v>
      </c>
      <c r="D643" t="s">
        <v>16</v>
      </c>
      <c r="E643" s="2"/>
      <c r="F643" s="2">
        <v>35.5</v>
      </c>
      <c r="G643" s="79">
        <f t="shared" si="9"/>
        <v>6.2999999999998408</v>
      </c>
    </row>
    <row r="644" spans="1:10">
      <c r="A644" s="86">
        <v>44947</v>
      </c>
      <c r="B644" s="526" t="s">
        <v>312</v>
      </c>
      <c r="C644" s="526" t="s">
        <v>33</v>
      </c>
      <c r="D644" t="s">
        <v>17</v>
      </c>
      <c r="E644" s="2"/>
      <c r="F644" s="2">
        <v>6.3</v>
      </c>
      <c r="G644" s="79">
        <f t="shared" si="9"/>
        <v>-1.5898393712632242E-13</v>
      </c>
    </row>
    <row r="645" spans="1:10">
      <c r="A645" s="86">
        <v>44926</v>
      </c>
      <c r="B645" s="525" t="s">
        <v>14</v>
      </c>
      <c r="C645" s="525" t="s">
        <v>34</v>
      </c>
      <c r="D645" t="s">
        <v>16</v>
      </c>
      <c r="E645" s="2">
        <v>40.6</v>
      </c>
      <c r="G645" s="79">
        <f t="shared" si="9"/>
        <v>40.599999999999845</v>
      </c>
    </row>
    <row r="646" spans="1:10">
      <c r="B646" s="525"/>
      <c r="C646" s="525"/>
      <c r="D646" t="s">
        <v>17</v>
      </c>
      <c r="E646" s="2">
        <v>5.7</v>
      </c>
      <c r="G646" s="79">
        <f t="shared" si="9"/>
        <v>46.299999999999848</v>
      </c>
    </row>
    <row r="647" spans="1:10">
      <c r="B647" s="525"/>
      <c r="C647" s="525"/>
      <c r="D647" t="s">
        <v>18</v>
      </c>
      <c r="E647" s="2">
        <v>60</v>
      </c>
      <c r="G647" s="79">
        <f t="shared" si="9"/>
        <v>106.29999999999984</v>
      </c>
    </row>
    <row r="648" spans="1:10">
      <c r="B648" s="525"/>
      <c r="C648" s="525"/>
      <c r="D648" t="s">
        <v>19</v>
      </c>
      <c r="E648" s="2">
        <v>5</v>
      </c>
      <c r="G648" s="79">
        <f t="shared" si="9"/>
        <v>111.29999999999984</v>
      </c>
    </row>
    <row r="649" spans="1:10">
      <c r="A649" s="86">
        <v>44937</v>
      </c>
      <c r="B649" s="526" t="s">
        <v>311</v>
      </c>
      <c r="C649" s="526" t="s">
        <v>34</v>
      </c>
      <c r="D649" t="s">
        <v>18</v>
      </c>
      <c r="E649" s="2"/>
      <c r="F649" s="2">
        <v>60</v>
      </c>
      <c r="G649" s="79">
        <f t="shared" si="9"/>
        <v>51.299999999999841</v>
      </c>
    </row>
    <row r="650" spans="1:10">
      <c r="A650" s="86">
        <v>44937</v>
      </c>
      <c r="B650" s="526" t="s">
        <v>311</v>
      </c>
      <c r="C650" s="526" t="s">
        <v>34</v>
      </c>
      <c r="D650" t="s">
        <v>19</v>
      </c>
      <c r="E650" s="2"/>
      <c r="F650" s="2">
        <v>5</v>
      </c>
      <c r="G650" s="79">
        <f t="shared" si="9"/>
        <v>46.299999999999841</v>
      </c>
    </row>
    <row r="651" spans="1:10">
      <c r="A651" s="86">
        <v>44947</v>
      </c>
      <c r="B651" s="526" t="s">
        <v>312</v>
      </c>
      <c r="C651" s="526" t="s">
        <v>34</v>
      </c>
      <c r="D651" t="s">
        <v>16</v>
      </c>
      <c r="E651" s="2"/>
      <c r="F651" s="2">
        <v>40.6</v>
      </c>
      <c r="G651" s="79">
        <f t="shared" si="9"/>
        <v>5.6999999999998394</v>
      </c>
    </row>
    <row r="652" spans="1:10">
      <c r="A652" s="86">
        <v>44947</v>
      </c>
      <c r="B652" s="526" t="s">
        <v>312</v>
      </c>
      <c r="C652" s="526" t="s">
        <v>34</v>
      </c>
      <c r="D652" t="s">
        <v>17</v>
      </c>
      <c r="E652" s="2"/>
      <c r="F652" s="2">
        <v>5.7</v>
      </c>
      <c r="G652" s="79">
        <f t="shared" si="9"/>
        <v>-1.6076029396572267E-13</v>
      </c>
      <c r="J652">
        <v>47.7</v>
      </c>
    </row>
    <row r="653" spans="1:10">
      <c r="A653" s="88">
        <v>44957</v>
      </c>
      <c r="B653" s="525" t="s">
        <v>14</v>
      </c>
      <c r="C653" s="525" t="s">
        <v>15</v>
      </c>
      <c r="D653" t="s">
        <v>16</v>
      </c>
      <c r="E653" s="2">
        <v>42.9</v>
      </c>
      <c r="G653" s="79">
        <f t="shared" si="9"/>
        <v>42.899999999999835</v>
      </c>
      <c r="J653">
        <v>46.4</v>
      </c>
    </row>
    <row r="654" spans="1:10">
      <c r="B654" s="526"/>
      <c r="C654" s="526"/>
      <c r="D654" t="s">
        <v>17</v>
      </c>
      <c r="E654" s="2">
        <v>4.8</v>
      </c>
      <c r="G654" s="79">
        <f t="shared" si="9"/>
        <v>47.699999999999832</v>
      </c>
      <c r="J654">
        <v>31.7</v>
      </c>
    </row>
    <row r="655" spans="1:10">
      <c r="B655" s="526"/>
      <c r="C655" s="526"/>
      <c r="D655" t="s">
        <v>18</v>
      </c>
      <c r="E655" s="2">
        <v>60</v>
      </c>
      <c r="G655" s="79">
        <f t="shared" si="9"/>
        <v>107.69999999999983</v>
      </c>
    </row>
    <row r="656" spans="1:10">
      <c r="B656" s="526"/>
      <c r="C656" s="526"/>
      <c r="D656" t="s">
        <v>19</v>
      </c>
      <c r="E656" s="2">
        <v>5</v>
      </c>
      <c r="G656" s="79">
        <f t="shared" si="9"/>
        <v>112.69999999999983</v>
      </c>
      <c r="J656">
        <f>SUM(J652:J655)</f>
        <v>125.8</v>
      </c>
    </row>
    <row r="657" spans="1:9">
      <c r="A657" s="86">
        <v>44937</v>
      </c>
      <c r="B657" s="526" t="s">
        <v>311</v>
      </c>
      <c r="C657" s="526" t="s">
        <v>15</v>
      </c>
      <c r="D657" t="s">
        <v>18</v>
      </c>
      <c r="E657" s="2"/>
      <c r="F657" s="2">
        <v>60</v>
      </c>
      <c r="G657" s="79">
        <f t="shared" si="9"/>
        <v>52.699999999999832</v>
      </c>
    </row>
    <row r="658" spans="1:9">
      <c r="A658" s="86">
        <v>44937</v>
      </c>
      <c r="B658" s="526" t="s">
        <v>311</v>
      </c>
      <c r="C658" s="526" t="s">
        <v>15</v>
      </c>
      <c r="D658" t="s">
        <v>19</v>
      </c>
      <c r="E658" s="2"/>
      <c r="F658" s="2">
        <v>5</v>
      </c>
      <c r="G658" s="79">
        <f>+G657+E658-F658</f>
        <v>47.699999999999832</v>
      </c>
    </row>
    <row r="659" spans="1:9">
      <c r="A659" s="86">
        <v>44992</v>
      </c>
      <c r="B659" s="526">
        <v>26495</v>
      </c>
      <c r="C659" s="526" t="s">
        <v>15</v>
      </c>
      <c r="D659" t="s">
        <v>16</v>
      </c>
      <c r="F659" s="2">
        <v>42.9</v>
      </c>
      <c r="G659" s="79">
        <f>+G658+E659-F659</f>
        <v>4.7999999999998337</v>
      </c>
    </row>
    <row r="660" spans="1:9">
      <c r="A660" s="86">
        <v>44992</v>
      </c>
      <c r="B660" s="526">
        <v>26495</v>
      </c>
      <c r="C660" s="526" t="s">
        <v>15</v>
      </c>
      <c r="D660" t="s">
        <v>17</v>
      </c>
      <c r="F660" s="2">
        <v>4.8</v>
      </c>
      <c r="G660" s="79">
        <f>+G659+E660-F660</f>
        <v>-1.6608936448392342E-13</v>
      </c>
    </row>
    <row r="661" spans="1:9">
      <c r="A661" s="88">
        <v>44985</v>
      </c>
      <c r="B661" s="525" t="s">
        <v>14</v>
      </c>
      <c r="C661" s="525" t="s">
        <v>20</v>
      </c>
      <c r="D661" t="s">
        <v>16</v>
      </c>
      <c r="E661" s="8">
        <v>44.1</v>
      </c>
      <c r="G661" s="2">
        <f>+G660+E661-F661</f>
        <v>44.099999999999838</v>
      </c>
    </row>
    <row r="662" spans="1:9">
      <c r="B662" s="526"/>
      <c r="C662" s="526"/>
      <c r="D662" t="s">
        <v>17</v>
      </c>
      <c r="E662" s="8">
        <v>1.2</v>
      </c>
      <c r="G662" s="2">
        <f>+G661+E662-F662</f>
        <v>45.299999999999841</v>
      </c>
      <c r="I662" s="476">
        <v>45.3</v>
      </c>
    </row>
    <row r="663" spans="1:9">
      <c r="B663" s="526"/>
      <c r="C663" s="526"/>
      <c r="D663" t="s">
        <v>18</v>
      </c>
      <c r="E663" s="8">
        <v>56</v>
      </c>
      <c r="G663" s="2">
        <f>+G662+E663-F663</f>
        <v>101.29999999999984</v>
      </c>
      <c r="I663" s="476">
        <v>30.6</v>
      </c>
    </row>
    <row r="664" spans="1:9">
      <c r="B664" s="526"/>
      <c r="C664" s="526"/>
      <c r="D664" t="s">
        <v>19</v>
      </c>
      <c r="E664" s="8">
        <v>5</v>
      </c>
      <c r="G664" s="2">
        <f>+G663+E664-F664</f>
        <v>106.29999999999984</v>
      </c>
      <c r="I664" s="476">
        <v>46.6</v>
      </c>
    </row>
    <row r="665" spans="1:9">
      <c r="A665" s="86">
        <v>44992</v>
      </c>
      <c r="B665" s="526" t="s">
        <v>313</v>
      </c>
      <c r="C665" s="526" t="s">
        <v>20</v>
      </c>
      <c r="D665" t="s">
        <v>18</v>
      </c>
      <c r="F665" s="8">
        <v>56</v>
      </c>
      <c r="G665" s="2">
        <f>+G664+E665-F665</f>
        <v>50.299999999999841</v>
      </c>
    </row>
    <row r="666" spans="1:9">
      <c r="A666" s="86">
        <v>44992</v>
      </c>
      <c r="B666" s="526" t="s">
        <v>313</v>
      </c>
      <c r="C666" s="526" t="s">
        <v>20</v>
      </c>
      <c r="D666" t="s">
        <v>19</v>
      </c>
      <c r="F666" s="8">
        <v>5</v>
      </c>
      <c r="G666" s="2">
        <f>+G665+E666-F666</f>
        <v>45.299999999999841</v>
      </c>
    </row>
    <row r="667" spans="1:9">
      <c r="A667" s="86">
        <v>45009</v>
      </c>
      <c r="B667" s="526">
        <v>26644</v>
      </c>
      <c r="C667" s="526" t="s">
        <v>20</v>
      </c>
      <c r="D667" t="s">
        <v>16</v>
      </c>
      <c r="F667" s="8">
        <v>44.1</v>
      </c>
      <c r="G667" s="2">
        <f>+G666+E667-F667</f>
        <v>1.1999999999998394</v>
      </c>
    </row>
    <row r="668" spans="1:9">
      <c r="A668" s="86">
        <v>45009</v>
      </c>
      <c r="B668" s="526">
        <v>26644</v>
      </c>
      <c r="C668" s="526" t="s">
        <v>20</v>
      </c>
      <c r="D668" t="s">
        <v>17</v>
      </c>
      <c r="F668" s="8">
        <v>1.2</v>
      </c>
      <c r="G668" s="2">
        <f>+G667+E668-F668</f>
        <v>-1.6053824936079764E-13</v>
      </c>
    </row>
    <row r="669" spans="1:9">
      <c r="A669" s="88">
        <v>45016</v>
      </c>
      <c r="B669" s="525" t="s">
        <v>14</v>
      </c>
      <c r="C669" s="525" t="s">
        <v>23</v>
      </c>
      <c r="D669" t="s">
        <v>16</v>
      </c>
      <c r="E669" s="8">
        <v>43</v>
      </c>
      <c r="G669" s="2">
        <f>+G668+E669-F669</f>
        <v>42.999999999999837</v>
      </c>
    </row>
    <row r="670" spans="1:9">
      <c r="B670" s="526"/>
      <c r="C670" s="526"/>
      <c r="D670" t="s">
        <v>17</v>
      </c>
      <c r="E670" s="8">
        <v>1.3</v>
      </c>
      <c r="G670" s="2">
        <f>+G669+E670-F670</f>
        <v>44.299999999999834</v>
      </c>
    </row>
    <row r="671" spans="1:9">
      <c r="B671" s="526"/>
      <c r="C671" s="526"/>
      <c r="D671" t="s">
        <v>18</v>
      </c>
      <c r="E671" s="8">
        <v>60</v>
      </c>
      <c r="G671" s="2">
        <f t="shared" ref="G671:G734" si="10">+G670+E671-F671</f>
        <v>104.29999999999984</v>
      </c>
    </row>
    <row r="672" spans="1:9">
      <c r="B672" s="526"/>
      <c r="C672" s="526"/>
      <c r="D672" t="s">
        <v>19</v>
      </c>
      <c r="E672" s="8">
        <v>5</v>
      </c>
      <c r="G672" s="2">
        <f t="shared" si="10"/>
        <v>109.29999999999984</v>
      </c>
    </row>
    <row r="673" spans="1:12">
      <c r="A673" s="86">
        <v>45019</v>
      </c>
      <c r="B673" s="526" t="s">
        <v>314</v>
      </c>
      <c r="C673" s="526" t="s">
        <v>23</v>
      </c>
      <c r="D673" t="s">
        <v>18</v>
      </c>
      <c r="F673" s="8">
        <v>60</v>
      </c>
      <c r="G673" s="2">
        <f t="shared" si="10"/>
        <v>49.299999999999841</v>
      </c>
    </row>
    <row r="674" spans="1:12">
      <c r="A674" s="86">
        <v>45019</v>
      </c>
      <c r="B674" s="526" t="s">
        <v>314</v>
      </c>
      <c r="C674" s="526" t="s">
        <v>23</v>
      </c>
      <c r="D674" t="s">
        <v>19</v>
      </c>
      <c r="F674" s="8">
        <v>5</v>
      </c>
      <c r="G674" s="2">
        <f t="shared" si="10"/>
        <v>44.299999999999841</v>
      </c>
    </row>
    <row r="675" spans="1:12">
      <c r="A675" s="86">
        <v>45107</v>
      </c>
      <c r="B675" s="526">
        <v>26993</v>
      </c>
      <c r="C675" s="526" t="s">
        <v>23</v>
      </c>
      <c r="D675" t="s">
        <v>16</v>
      </c>
      <c r="F675" s="8">
        <v>43</v>
      </c>
      <c r="G675" s="2">
        <f t="shared" si="10"/>
        <v>1.2999999999998408</v>
      </c>
    </row>
    <row r="676" spans="1:12">
      <c r="A676" s="86">
        <v>45107</v>
      </c>
      <c r="B676" s="526">
        <v>26993</v>
      </c>
      <c r="C676" s="526" t="s">
        <v>23</v>
      </c>
      <c r="D676" t="s">
        <v>17</v>
      </c>
      <c r="F676" s="8">
        <v>1.3</v>
      </c>
      <c r="G676" s="2">
        <f t="shared" si="10"/>
        <v>-1.5920598173124745E-13</v>
      </c>
    </row>
    <row r="677" spans="1:12">
      <c r="A677" s="88">
        <v>45046</v>
      </c>
      <c r="B677" s="525" t="s">
        <v>14</v>
      </c>
      <c r="C677" s="525" t="s">
        <v>24</v>
      </c>
      <c r="D677" t="s">
        <v>16</v>
      </c>
      <c r="E677" s="8">
        <v>57.9</v>
      </c>
      <c r="G677" s="2">
        <f t="shared" si="10"/>
        <v>57.899999999999842</v>
      </c>
    </row>
    <row r="678" spans="1:12">
      <c r="B678" s="526"/>
      <c r="C678" s="526"/>
      <c r="D678" t="s">
        <v>17</v>
      </c>
      <c r="E678" s="8">
        <v>1.5</v>
      </c>
      <c r="G678" s="2">
        <f t="shared" si="10"/>
        <v>59.399999999999842</v>
      </c>
    </row>
    <row r="679" spans="1:12">
      <c r="B679" s="526"/>
      <c r="C679" s="526"/>
      <c r="D679" t="s">
        <v>18</v>
      </c>
      <c r="E679" s="8">
        <v>60</v>
      </c>
      <c r="G679" s="2">
        <f t="shared" si="10"/>
        <v>119.39999999999984</v>
      </c>
    </row>
    <row r="680" spans="1:12">
      <c r="B680" s="526"/>
      <c r="C680" s="526"/>
      <c r="D680" t="s">
        <v>19</v>
      </c>
      <c r="E680" s="8">
        <v>5</v>
      </c>
      <c r="G680" s="2">
        <f t="shared" si="10"/>
        <v>124.39999999999984</v>
      </c>
      <c r="L680"/>
    </row>
    <row r="681" spans="1:12">
      <c r="A681" s="86">
        <v>45069</v>
      </c>
      <c r="B681" s="526">
        <v>26871</v>
      </c>
      <c r="C681" s="526" t="s">
        <v>24</v>
      </c>
      <c r="D681" t="s">
        <v>18</v>
      </c>
      <c r="F681" s="2">
        <v>60</v>
      </c>
      <c r="G681" s="2">
        <f t="shared" si="10"/>
        <v>64.399999999999835</v>
      </c>
      <c r="I681" s="480"/>
      <c r="J681" s="5"/>
    </row>
    <row r="682" spans="1:12">
      <c r="A682" s="86">
        <v>45069</v>
      </c>
      <c r="B682" s="526">
        <v>26871</v>
      </c>
      <c r="C682" s="526" t="s">
        <v>24</v>
      </c>
      <c r="D682" t="s">
        <v>19</v>
      </c>
      <c r="F682" s="2">
        <v>5</v>
      </c>
      <c r="G682" s="2">
        <f t="shared" si="10"/>
        <v>59.399999999999835</v>
      </c>
    </row>
    <row r="683" spans="1:12">
      <c r="A683" s="86">
        <v>45107</v>
      </c>
      <c r="B683" s="526">
        <v>26993</v>
      </c>
      <c r="C683" s="526" t="s">
        <v>24</v>
      </c>
      <c r="D683" t="s">
        <v>16</v>
      </c>
      <c r="F683" s="2">
        <v>57.9</v>
      </c>
      <c r="G683" s="2">
        <f t="shared" si="10"/>
        <v>1.4999999999998366</v>
      </c>
    </row>
    <row r="684" spans="1:12">
      <c r="A684" s="86">
        <v>45107</v>
      </c>
      <c r="B684" s="526">
        <v>26993</v>
      </c>
      <c r="C684" s="526" t="s">
        <v>24</v>
      </c>
      <c r="D684" t="s">
        <v>17</v>
      </c>
      <c r="F684" s="2">
        <v>1.5</v>
      </c>
      <c r="G684" s="2">
        <f t="shared" si="10"/>
        <v>-1.6342482922482304E-13</v>
      </c>
    </row>
    <row r="685" spans="1:12">
      <c r="A685" s="88">
        <v>45077</v>
      </c>
      <c r="B685" s="525" t="s">
        <v>14</v>
      </c>
      <c r="C685" s="525" t="s">
        <v>25</v>
      </c>
      <c r="D685" t="s">
        <v>16</v>
      </c>
      <c r="E685" s="240">
        <v>53.5</v>
      </c>
      <c r="G685" s="2">
        <f t="shared" si="10"/>
        <v>53.499999999999837</v>
      </c>
      <c r="J685" s="525"/>
    </row>
    <row r="686" spans="1:12">
      <c r="B686" s="526"/>
      <c r="C686" s="526"/>
      <c r="D686" t="s">
        <v>17</v>
      </c>
      <c r="E686" s="240">
        <v>2.1</v>
      </c>
      <c r="G686" s="2">
        <f t="shared" si="10"/>
        <v>55.599999999999838</v>
      </c>
      <c r="J686" s="526"/>
    </row>
    <row r="687" spans="1:12">
      <c r="B687" s="526"/>
      <c r="C687" s="526"/>
      <c r="D687" t="s">
        <v>18</v>
      </c>
      <c r="E687" s="240">
        <v>60</v>
      </c>
      <c r="G687" s="2">
        <f t="shared" si="10"/>
        <v>115.59999999999984</v>
      </c>
      <c r="J687" s="525"/>
    </row>
    <row r="688" spans="1:12">
      <c r="B688" s="526"/>
      <c r="C688" s="526"/>
      <c r="D688" t="s">
        <v>19</v>
      </c>
      <c r="E688" s="240">
        <v>5</v>
      </c>
      <c r="G688" s="2">
        <f t="shared" si="10"/>
        <v>120.59999999999984</v>
      </c>
    </row>
    <row r="689" spans="1:12">
      <c r="B689" s="526"/>
      <c r="C689" s="526"/>
      <c r="D689" t="s">
        <v>76</v>
      </c>
      <c r="E689" s="92">
        <v>10</v>
      </c>
      <c r="G689" s="2">
        <f t="shared" si="10"/>
        <v>130.59999999999985</v>
      </c>
    </row>
    <row r="690" spans="1:12">
      <c r="A690" s="86">
        <v>45092</v>
      </c>
      <c r="B690" s="526">
        <v>26951</v>
      </c>
      <c r="C690" s="526" t="s">
        <v>25</v>
      </c>
      <c r="D690" t="s">
        <v>18</v>
      </c>
      <c r="F690" s="2">
        <v>60</v>
      </c>
      <c r="G690" s="2">
        <f t="shared" si="10"/>
        <v>70.599999999999852</v>
      </c>
    </row>
    <row r="691" spans="1:12">
      <c r="A691" s="86">
        <v>45092</v>
      </c>
      <c r="B691" s="526">
        <v>26951</v>
      </c>
      <c r="C691" s="526" t="s">
        <v>25</v>
      </c>
      <c r="D691" t="s">
        <v>19</v>
      </c>
      <c r="F691" s="2">
        <v>5</v>
      </c>
      <c r="G691" s="2">
        <f t="shared" si="10"/>
        <v>65.599999999999852</v>
      </c>
      <c r="J691" s="525" t="s">
        <v>25</v>
      </c>
      <c r="K691" t="s">
        <v>16</v>
      </c>
      <c r="L691" s="240">
        <v>53.5</v>
      </c>
    </row>
    <row r="692" spans="1:12">
      <c r="A692" s="86">
        <v>45107</v>
      </c>
      <c r="B692" s="526">
        <v>26993</v>
      </c>
      <c r="C692" s="526" t="s">
        <v>25</v>
      </c>
      <c r="D692" t="s">
        <v>76</v>
      </c>
      <c r="F692" s="2">
        <v>10</v>
      </c>
      <c r="G692" s="2">
        <f t="shared" si="10"/>
        <v>55.599999999999852</v>
      </c>
      <c r="J692" s="526"/>
      <c r="K692" t="s">
        <v>17</v>
      </c>
      <c r="L692" s="240">
        <v>2.1</v>
      </c>
    </row>
    <row r="693" spans="1:12">
      <c r="A693" s="86">
        <v>45133</v>
      </c>
      <c r="B693" s="526">
        <v>27277</v>
      </c>
      <c r="C693" s="526" t="s">
        <v>25</v>
      </c>
      <c r="D693" t="s">
        <v>16</v>
      </c>
      <c r="F693" s="282">
        <v>53.5</v>
      </c>
      <c r="G693" s="2">
        <f t="shared" si="10"/>
        <v>2.0999999999998522</v>
      </c>
      <c r="J693" s="525" t="s">
        <v>26</v>
      </c>
      <c r="K693" t="s">
        <v>16</v>
      </c>
      <c r="L693" s="8">
        <v>54.5</v>
      </c>
    </row>
    <row r="694" spans="1:12">
      <c r="A694" s="86">
        <v>45133</v>
      </c>
      <c r="B694" s="526">
        <v>27277</v>
      </c>
      <c r="C694" s="526" t="s">
        <v>25</v>
      </c>
      <c r="D694" t="s">
        <v>17</v>
      </c>
      <c r="F694" s="282">
        <v>2.1</v>
      </c>
      <c r="G694" s="2">
        <f t="shared" si="10"/>
        <v>-1.4788170688007085E-13</v>
      </c>
      <c r="J694" s="526"/>
      <c r="K694" t="s">
        <v>17</v>
      </c>
      <c r="L694" s="8">
        <v>2</v>
      </c>
    </row>
    <row r="695" spans="1:12">
      <c r="A695" s="88" t="s">
        <v>315</v>
      </c>
      <c r="B695" s="525" t="s">
        <v>14</v>
      </c>
      <c r="C695" s="525" t="s">
        <v>26</v>
      </c>
      <c r="D695" t="s">
        <v>16</v>
      </c>
      <c r="E695" s="8">
        <v>54.5</v>
      </c>
      <c r="G695" s="2">
        <f t="shared" si="10"/>
        <v>54.499999999999851</v>
      </c>
      <c r="L695" s="26">
        <f>SUM(L691:L694)</f>
        <v>112.1</v>
      </c>
    </row>
    <row r="696" spans="1:12">
      <c r="B696" s="526"/>
      <c r="C696" s="526"/>
      <c r="D696" t="s">
        <v>17</v>
      </c>
      <c r="E696" s="8">
        <v>2</v>
      </c>
      <c r="G696" s="2">
        <f t="shared" si="10"/>
        <v>56.499999999999851</v>
      </c>
    </row>
    <row r="697" spans="1:12">
      <c r="B697" s="526"/>
      <c r="C697" s="526"/>
      <c r="D697" t="s">
        <v>18</v>
      </c>
      <c r="E697" s="8">
        <v>60</v>
      </c>
      <c r="G697" s="2">
        <f t="shared" si="10"/>
        <v>116.49999999999986</v>
      </c>
    </row>
    <row r="698" spans="1:12">
      <c r="B698" s="526"/>
      <c r="C698" s="526"/>
      <c r="D698" t="s">
        <v>19</v>
      </c>
      <c r="E698" s="8">
        <v>5</v>
      </c>
      <c r="G698" s="2">
        <f t="shared" si="10"/>
        <v>121.49999999999986</v>
      </c>
    </row>
    <row r="699" spans="1:12">
      <c r="A699" s="86">
        <v>45107</v>
      </c>
      <c r="B699" s="526">
        <v>26991</v>
      </c>
      <c r="C699" s="526" t="s">
        <v>26</v>
      </c>
      <c r="D699" t="s">
        <v>18</v>
      </c>
      <c r="F699" s="2">
        <v>60</v>
      </c>
      <c r="G699" s="2">
        <f t="shared" si="10"/>
        <v>61.499999999999858</v>
      </c>
    </row>
    <row r="700" spans="1:12">
      <c r="A700" s="86">
        <v>45107</v>
      </c>
      <c r="B700" s="526">
        <v>26991</v>
      </c>
      <c r="C700" s="526" t="s">
        <v>26</v>
      </c>
      <c r="D700" t="s">
        <v>19</v>
      </c>
      <c r="F700" s="2">
        <v>5</v>
      </c>
      <c r="G700" s="2">
        <f t="shared" si="10"/>
        <v>56.499999999999858</v>
      </c>
    </row>
    <row r="701" spans="1:12">
      <c r="A701" s="86">
        <v>45133</v>
      </c>
      <c r="B701" s="526">
        <v>27277</v>
      </c>
      <c r="C701" s="526" t="s">
        <v>26</v>
      </c>
      <c r="D701" t="s">
        <v>16</v>
      </c>
      <c r="F701" s="8">
        <v>54.5</v>
      </c>
      <c r="G701" s="2">
        <f t="shared" si="10"/>
        <v>1.9999999999998579</v>
      </c>
    </row>
    <row r="702" spans="1:12">
      <c r="A702" s="86">
        <v>45133</v>
      </c>
      <c r="B702" s="526">
        <v>27277</v>
      </c>
      <c r="C702" s="526" t="s">
        <v>26</v>
      </c>
      <c r="D702" t="s">
        <v>17</v>
      </c>
      <c r="F702" s="8">
        <v>2</v>
      </c>
      <c r="G702" s="2">
        <f t="shared" si="10"/>
        <v>-1.4210854715202004E-13</v>
      </c>
      <c r="J702" s="240">
        <v>51.3</v>
      </c>
    </row>
    <row r="703" spans="1:12">
      <c r="A703" s="88">
        <v>45138</v>
      </c>
      <c r="B703" s="525" t="s">
        <v>14</v>
      </c>
      <c r="C703" s="525" t="s">
        <v>27</v>
      </c>
      <c r="D703" t="s">
        <v>16</v>
      </c>
      <c r="E703" s="240">
        <v>51.3</v>
      </c>
      <c r="F703" s="240"/>
      <c r="G703" s="2">
        <f t="shared" si="10"/>
        <v>51.299999999999855</v>
      </c>
      <c r="J703" s="240">
        <v>2</v>
      </c>
    </row>
    <row r="704" spans="1:12">
      <c r="B704" s="526"/>
      <c r="C704" s="526"/>
      <c r="D704" t="s">
        <v>17</v>
      </c>
      <c r="E704" s="240">
        <v>2</v>
      </c>
      <c r="F704" s="240"/>
      <c r="G704" s="2">
        <f t="shared" si="10"/>
        <v>53.299999999999855</v>
      </c>
      <c r="J704" s="37">
        <f>SUM(J702:J703)</f>
        <v>53.3</v>
      </c>
      <c r="K704">
        <v>60</v>
      </c>
    </row>
    <row r="705" spans="1:13">
      <c r="B705" s="526"/>
      <c r="C705" s="526"/>
      <c r="D705" t="s">
        <v>18</v>
      </c>
      <c r="E705" s="240">
        <v>60</v>
      </c>
      <c r="F705" s="240"/>
      <c r="G705" s="2">
        <f t="shared" si="10"/>
        <v>113.29999999999986</v>
      </c>
      <c r="K705" s="37">
        <f>K704-J704</f>
        <v>6.7000000000000028</v>
      </c>
    </row>
    <row r="706" spans="1:13">
      <c r="B706" s="526"/>
      <c r="C706" s="526"/>
      <c r="D706" t="s">
        <v>19</v>
      </c>
      <c r="E706" s="240">
        <v>5</v>
      </c>
      <c r="F706" s="240"/>
      <c r="G706" s="2">
        <f t="shared" si="10"/>
        <v>118.29999999999986</v>
      </c>
    </row>
    <row r="707" spans="1:13">
      <c r="A707" s="86">
        <v>45138</v>
      </c>
      <c r="B707" s="526">
        <v>27281</v>
      </c>
      <c r="C707" s="526" t="s">
        <v>27</v>
      </c>
      <c r="D707" t="s">
        <v>18</v>
      </c>
      <c r="E707" s="240"/>
      <c r="F707" s="240">
        <v>60</v>
      </c>
      <c r="G707" s="2">
        <f t="shared" si="10"/>
        <v>58.299999999999855</v>
      </c>
    </row>
    <row r="708" spans="1:13">
      <c r="A708" s="86">
        <v>45138</v>
      </c>
      <c r="B708" s="526">
        <v>27281</v>
      </c>
      <c r="C708" s="526" t="s">
        <v>27</v>
      </c>
      <c r="D708" t="s">
        <v>19</v>
      </c>
      <c r="F708" s="2">
        <v>5</v>
      </c>
      <c r="G708" s="2">
        <f t="shared" si="10"/>
        <v>53.299999999999855</v>
      </c>
    </row>
    <row r="709" spans="1:13">
      <c r="A709" s="86">
        <v>45162</v>
      </c>
      <c r="B709" s="526">
        <v>27360</v>
      </c>
      <c r="C709" s="526" t="s">
        <v>27</v>
      </c>
      <c r="D709" t="s">
        <v>16</v>
      </c>
      <c r="F709" s="240">
        <v>51.3</v>
      </c>
      <c r="G709" s="2">
        <f t="shared" si="10"/>
        <v>1.9999999999998579</v>
      </c>
    </row>
    <row r="710" spans="1:13">
      <c r="A710" s="86">
        <v>45162</v>
      </c>
      <c r="B710" s="526">
        <v>27360</v>
      </c>
      <c r="C710" s="526" t="s">
        <v>27</v>
      </c>
      <c r="D710" t="s">
        <v>17</v>
      </c>
      <c r="F710" s="240">
        <v>2</v>
      </c>
      <c r="G710" s="2">
        <f t="shared" si="10"/>
        <v>-1.4210854715202004E-13</v>
      </c>
    </row>
    <row r="711" spans="1:13">
      <c r="A711" s="88">
        <v>45169</v>
      </c>
      <c r="B711" s="525" t="s">
        <v>14</v>
      </c>
      <c r="C711" s="525" t="s">
        <v>28</v>
      </c>
      <c r="D711" t="s">
        <v>16</v>
      </c>
      <c r="E711" s="240">
        <v>49.1</v>
      </c>
      <c r="F711" s="240"/>
      <c r="G711" s="2">
        <f t="shared" si="10"/>
        <v>49.099999999999859</v>
      </c>
    </row>
    <row r="712" spans="1:13">
      <c r="B712" s="526"/>
      <c r="C712" s="526"/>
      <c r="D712" t="s">
        <v>17</v>
      </c>
      <c r="E712" s="240">
        <v>2.2999999999999998</v>
      </c>
      <c r="F712" s="240"/>
      <c r="G712" s="2">
        <f t="shared" si="10"/>
        <v>51.399999999999856</v>
      </c>
      <c r="L712" s="240"/>
    </row>
    <row r="713" spans="1:13">
      <c r="B713" s="526"/>
      <c r="C713" s="526"/>
      <c r="D713" t="s">
        <v>18</v>
      </c>
      <c r="E713" s="240">
        <v>60</v>
      </c>
      <c r="F713" s="240"/>
      <c r="G713" s="2">
        <f t="shared" si="10"/>
        <v>111.39999999999986</v>
      </c>
      <c r="H713" s="525"/>
      <c r="I713" s="269"/>
      <c r="J713" s="240"/>
      <c r="L713" s="240"/>
    </row>
    <row r="714" spans="1:13">
      <c r="B714" s="526"/>
      <c r="C714" s="526"/>
      <c r="D714" t="s">
        <v>19</v>
      </c>
      <c r="E714" s="240">
        <v>5</v>
      </c>
      <c r="F714" s="240"/>
      <c r="G714" s="2">
        <f t="shared" si="10"/>
        <v>116.39999999999986</v>
      </c>
      <c r="H714" s="526"/>
      <c r="I714" s="269"/>
      <c r="J714" s="240"/>
      <c r="L714" s="240"/>
    </row>
    <row r="715" spans="1:13">
      <c r="A715" s="86">
        <v>45162</v>
      </c>
      <c r="B715" s="526">
        <v>27361</v>
      </c>
      <c r="C715" s="526" t="s">
        <v>28</v>
      </c>
      <c r="D715" t="s">
        <v>18</v>
      </c>
      <c r="E715" s="240"/>
      <c r="F715" s="240">
        <v>60</v>
      </c>
      <c r="G715" s="2">
        <f t="shared" si="10"/>
        <v>56.399999999999864</v>
      </c>
      <c r="I715" s="269"/>
      <c r="J715" s="240"/>
      <c r="L715" s="240"/>
    </row>
    <row r="716" spans="1:13">
      <c r="A716" s="86">
        <v>45162</v>
      </c>
      <c r="B716" s="526">
        <v>27361</v>
      </c>
      <c r="C716" s="526" t="s">
        <v>28</v>
      </c>
      <c r="D716" t="s">
        <v>19</v>
      </c>
      <c r="F716" s="2">
        <v>5</v>
      </c>
      <c r="G716" s="2">
        <f t="shared" si="10"/>
        <v>51.399999999999864</v>
      </c>
      <c r="I716" s="269"/>
      <c r="J716" s="240"/>
      <c r="M716" s="26"/>
    </row>
    <row r="717" spans="1:13">
      <c r="A717" s="86">
        <v>45211</v>
      </c>
      <c r="B717" s="526">
        <v>27627</v>
      </c>
      <c r="C717" s="526" t="s">
        <v>28</v>
      </c>
      <c r="D717" t="s">
        <v>16</v>
      </c>
      <c r="F717" s="240">
        <v>49.1</v>
      </c>
      <c r="G717" s="2">
        <f t="shared" si="10"/>
        <v>2.2999999999998622</v>
      </c>
      <c r="I717" s="269"/>
      <c r="J717" s="240"/>
      <c r="M717" s="26"/>
    </row>
    <row r="718" spans="1:13">
      <c r="A718" s="86">
        <v>45211</v>
      </c>
      <c r="B718" s="526">
        <v>27627</v>
      </c>
      <c r="C718" s="526" t="s">
        <v>28</v>
      </c>
      <c r="D718" t="s">
        <v>17</v>
      </c>
      <c r="F718" s="240">
        <v>2.2999999999999998</v>
      </c>
      <c r="G718" s="2">
        <f t="shared" si="10"/>
        <v>-1.3766765505351941E-13</v>
      </c>
      <c r="I718" s="269"/>
      <c r="J718" s="240"/>
      <c r="M718" s="26"/>
    </row>
    <row r="719" spans="1:13">
      <c r="A719" s="44">
        <v>45199</v>
      </c>
      <c r="B719" s="525" t="s">
        <v>14</v>
      </c>
      <c r="C719" s="525" t="s">
        <v>53</v>
      </c>
      <c r="D719" t="s">
        <v>16</v>
      </c>
      <c r="E719" s="240">
        <v>48.9</v>
      </c>
      <c r="G719" s="2">
        <f t="shared" si="10"/>
        <v>48.899999999999864</v>
      </c>
      <c r="I719" s="269"/>
      <c r="J719" s="240"/>
    </row>
    <row r="720" spans="1:13">
      <c r="B720" s="526"/>
      <c r="C720" s="526"/>
      <c r="D720" t="s">
        <v>17</v>
      </c>
      <c r="E720" s="240">
        <v>2</v>
      </c>
      <c r="G720" s="2">
        <f t="shared" si="10"/>
        <v>50.899999999999864</v>
      </c>
      <c r="I720" s="269"/>
      <c r="J720" s="240"/>
    </row>
    <row r="721" spans="1:10">
      <c r="B721" s="526"/>
      <c r="C721" s="526"/>
      <c r="D721" t="s">
        <v>18</v>
      </c>
      <c r="E721" s="240">
        <v>60</v>
      </c>
      <c r="G721" s="2">
        <f t="shared" si="10"/>
        <v>110.89999999999986</v>
      </c>
      <c r="J721" s="37"/>
    </row>
    <row r="722" spans="1:10">
      <c r="B722" s="526"/>
      <c r="C722" s="526"/>
      <c r="D722" t="s">
        <v>19</v>
      </c>
      <c r="E722" s="240">
        <v>5</v>
      </c>
      <c r="G722" s="2">
        <f t="shared" si="10"/>
        <v>115.89999999999986</v>
      </c>
    </row>
    <row r="723" spans="1:10">
      <c r="A723" s="299"/>
      <c r="B723" s="60"/>
      <c r="C723" s="60"/>
      <c r="D723" t="s">
        <v>77</v>
      </c>
      <c r="E723" s="240">
        <v>10</v>
      </c>
      <c r="G723" s="2">
        <f t="shared" si="10"/>
        <v>125.89999999999986</v>
      </c>
    </row>
    <row r="724" spans="1:10">
      <c r="A724" s="299"/>
      <c r="B724" s="60"/>
      <c r="C724" s="60"/>
      <c r="D724" t="s">
        <v>105</v>
      </c>
      <c r="E724" s="240">
        <v>10</v>
      </c>
      <c r="G724" s="2">
        <f t="shared" si="10"/>
        <v>135.89999999999986</v>
      </c>
    </row>
    <row r="725" spans="1:10">
      <c r="A725" s="86">
        <v>45210</v>
      </c>
      <c r="B725" s="526">
        <v>27616</v>
      </c>
      <c r="C725" s="526" t="s">
        <v>53</v>
      </c>
      <c r="D725" t="s">
        <v>18</v>
      </c>
      <c r="F725" s="240">
        <v>60</v>
      </c>
      <c r="G725" s="2">
        <f t="shared" si="10"/>
        <v>75.899999999999864</v>
      </c>
    </row>
    <row r="726" spans="1:10">
      <c r="A726" s="86">
        <v>45210</v>
      </c>
      <c r="B726" s="526">
        <v>27616</v>
      </c>
      <c r="C726" s="526" t="s">
        <v>53</v>
      </c>
      <c r="D726" t="s">
        <v>19</v>
      </c>
      <c r="F726" s="240">
        <v>5</v>
      </c>
      <c r="G726" s="2">
        <f t="shared" si="10"/>
        <v>70.899999999999864</v>
      </c>
    </row>
    <row r="727" spans="1:10">
      <c r="A727" s="86">
        <v>45211</v>
      </c>
      <c r="B727" s="526">
        <v>27627</v>
      </c>
      <c r="C727" s="526" t="s">
        <v>53</v>
      </c>
      <c r="D727" t="s">
        <v>77</v>
      </c>
      <c r="F727" s="240">
        <v>10</v>
      </c>
      <c r="G727" s="2">
        <f t="shared" si="10"/>
        <v>60.899999999999864</v>
      </c>
    </row>
    <row r="728" spans="1:10">
      <c r="A728" s="86">
        <v>45211</v>
      </c>
      <c r="B728" s="526">
        <v>27627</v>
      </c>
      <c r="C728" s="526" t="s">
        <v>53</v>
      </c>
      <c r="D728" t="s">
        <v>105</v>
      </c>
      <c r="F728" s="240">
        <v>10</v>
      </c>
      <c r="G728" s="2">
        <f t="shared" si="10"/>
        <v>50.899999999999864</v>
      </c>
    </row>
    <row r="729" spans="1:10">
      <c r="A729" s="7">
        <v>45238</v>
      </c>
      <c r="B729" s="526">
        <v>27741</v>
      </c>
      <c r="C729" s="526" t="s">
        <v>53</v>
      </c>
      <c r="D729" t="s">
        <v>16</v>
      </c>
      <c r="F729" s="240">
        <v>48.9</v>
      </c>
      <c r="G729" s="2">
        <f t="shared" si="10"/>
        <v>1.999999999999865</v>
      </c>
    </row>
    <row r="730" spans="1:10">
      <c r="A730" s="7">
        <v>45238</v>
      </c>
      <c r="B730" s="526">
        <v>27741</v>
      </c>
      <c r="C730" s="526" t="s">
        <v>53</v>
      </c>
      <c r="D730" t="s">
        <v>17</v>
      </c>
      <c r="F730" s="240">
        <v>2</v>
      </c>
      <c r="G730" s="2">
        <f t="shared" si="10"/>
        <v>-1.3500311979441904E-13</v>
      </c>
    </row>
    <row r="731" spans="1:10">
      <c r="A731" s="44">
        <v>45230</v>
      </c>
      <c r="B731" s="525" t="s">
        <v>14</v>
      </c>
      <c r="C731" s="525" t="s">
        <v>30</v>
      </c>
      <c r="D731" t="s">
        <v>16</v>
      </c>
      <c r="E731" s="26">
        <v>57</v>
      </c>
      <c r="F731" s="148"/>
      <c r="G731" s="2">
        <f t="shared" si="10"/>
        <v>56.999999999999865</v>
      </c>
    </row>
    <row r="732" spans="1:10">
      <c r="A732" s="7"/>
      <c r="B732" s="526"/>
      <c r="C732" s="526"/>
      <c r="D732" t="s">
        <v>17</v>
      </c>
      <c r="E732" s="26">
        <v>2</v>
      </c>
      <c r="F732" s="148"/>
      <c r="G732" s="2">
        <f t="shared" si="10"/>
        <v>58.999999999999865</v>
      </c>
    </row>
    <row r="733" spans="1:10">
      <c r="A733" s="7"/>
      <c r="B733" s="526"/>
      <c r="C733" s="526"/>
      <c r="D733" t="s">
        <v>18</v>
      </c>
      <c r="E733" s="240">
        <v>60</v>
      </c>
      <c r="F733" s="148"/>
      <c r="G733" s="2">
        <f t="shared" si="10"/>
        <v>118.99999999999986</v>
      </c>
    </row>
    <row r="734" spans="1:10">
      <c r="A734" s="7"/>
      <c r="B734" s="526"/>
      <c r="C734" s="526"/>
      <c r="D734" t="s">
        <v>19</v>
      </c>
      <c r="E734" s="240">
        <v>5</v>
      </c>
      <c r="F734" s="148"/>
      <c r="G734" s="2">
        <f t="shared" si="10"/>
        <v>123.99999999999986</v>
      </c>
    </row>
    <row r="735" spans="1:10">
      <c r="A735" s="7">
        <v>45238</v>
      </c>
      <c r="B735" s="526">
        <v>27741</v>
      </c>
      <c r="C735" s="526" t="s">
        <v>30</v>
      </c>
      <c r="D735" t="s">
        <v>18</v>
      </c>
      <c r="E735" s="240"/>
      <c r="F735" s="240">
        <v>60</v>
      </c>
      <c r="G735" s="2">
        <f t="shared" ref="G735:G742" si="11">+G734+E735-F735</f>
        <v>63.999999999999858</v>
      </c>
      <c r="J735" s="525"/>
    </row>
    <row r="736" spans="1:10">
      <c r="A736" s="7">
        <v>45238</v>
      </c>
      <c r="B736" s="526">
        <v>27741</v>
      </c>
      <c r="C736" s="526" t="s">
        <v>30</v>
      </c>
      <c r="D736" t="s">
        <v>19</v>
      </c>
      <c r="E736" s="240"/>
      <c r="F736" s="240">
        <v>5</v>
      </c>
      <c r="G736" s="2">
        <f t="shared" si="11"/>
        <v>58.999999999999858</v>
      </c>
      <c r="J736" s="526"/>
    </row>
    <row r="737" spans="1:12">
      <c r="A737" s="86">
        <v>45276</v>
      </c>
      <c r="B737" s="526">
        <v>27978</v>
      </c>
      <c r="C737" s="526" t="s">
        <v>30</v>
      </c>
      <c r="D737" t="s">
        <v>16</v>
      </c>
      <c r="E737" s="240"/>
      <c r="F737" s="26">
        <v>57</v>
      </c>
      <c r="G737" s="2">
        <f t="shared" si="11"/>
        <v>1.9999999999998579</v>
      </c>
      <c r="J737" s="526"/>
    </row>
    <row r="738" spans="1:12">
      <c r="A738" s="86">
        <v>45276</v>
      </c>
      <c r="B738" s="526">
        <v>27978</v>
      </c>
      <c r="C738" s="526" t="s">
        <v>30</v>
      </c>
      <c r="D738" t="s">
        <v>17</v>
      </c>
      <c r="E738" s="240"/>
      <c r="F738" s="26">
        <v>2</v>
      </c>
      <c r="G738" s="2">
        <f t="shared" si="11"/>
        <v>-1.4210854715202004E-13</v>
      </c>
      <c r="J738" s="526"/>
    </row>
    <row r="739" spans="1:12">
      <c r="A739" s="88">
        <v>45260</v>
      </c>
      <c r="B739" s="525" t="s">
        <v>14</v>
      </c>
      <c r="C739" s="525" t="s">
        <v>33</v>
      </c>
      <c r="D739" t="s">
        <v>16</v>
      </c>
      <c r="E739" s="26">
        <v>62</v>
      </c>
      <c r="G739" s="2">
        <f t="shared" si="11"/>
        <v>61.999999999999858</v>
      </c>
      <c r="J739" s="525"/>
      <c r="L739" s="240"/>
    </row>
    <row r="740" spans="1:12">
      <c r="B740" s="526"/>
      <c r="C740" s="526"/>
      <c r="D740" t="s">
        <v>17</v>
      </c>
      <c r="E740" s="26">
        <v>5</v>
      </c>
      <c r="G740" s="2">
        <f t="shared" si="11"/>
        <v>66.999999999999858</v>
      </c>
      <c r="L740" s="240"/>
    </row>
    <row r="741" spans="1:12">
      <c r="B741" s="526"/>
      <c r="C741" s="526"/>
      <c r="D741" t="s">
        <v>18</v>
      </c>
      <c r="E741" s="240">
        <v>60</v>
      </c>
      <c r="G741" s="2">
        <f t="shared" si="11"/>
        <v>126.99999999999986</v>
      </c>
    </row>
    <row r="742" spans="1:12">
      <c r="B742" s="526"/>
      <c r="C742" s="526"/>
      <c r="D742" t="s">
        <v>19</v>
      </c>
      <c r="E742" s="240">
        <v>5</v>
      </c>
      <c r="G742" s="2">
        <f t="shared" si="11"/>
        <v>131.99999999999986</v>
      </c>
    </row>
    <row r="743" spans="1:12">
      <c r="A743" s="86">
        <v>45276</v>
      </c>
      <c r="B743" s="526">
        <v>27978</v>
      </c>
      <c r="C743" s="526" t="s">
        <v>33</v>
      </c>
      <c r="D743" t="s">
        <v>18</v>
      </c>
      <c r="F743" s="240">
        <v>60</v>
      </c>
      <c r="G743" s="2">
        <f t="shared" ref="G743:G792" si="12">+G742+E743-F743</f>
        <v>71.999999999999858</v>
      </c>
    </row>
    <row r="744" spans="1:12">
      <c r="A744" s="86">
        <v>45276</v>
      </c>
      <c r="B744" s="526">
        <v>27978</v>
      </c>
      <c r="C744" s="526" t="s">
        <v>33</v>
      </c>
      <c r="D744" t="s">
        <v>19</v>
      </c>
      <c r="F744" s="240">
        <v>5</v>
      </c>
      <c r="G744" s="2">
        <f t="shared" si="12"/>
        <v>66.999999999999858</v>
      </c>
      <c r="I744" s="403"/>
      <c r="K744" s="26"/>
    </row>
    <row r="745" spans="1:12">
      <c r="A745" s="86">
        <v>45311</v>
      </c>
      <c r="B745" s="526">
        <v>28166</v>
      </c>
      <c r="C745" s="526" t="s">
        <v>33</v>
      </c>
      <c r="D745" t="s">
        <v>16</v>
      </c>
      <c r="F745" s="26">
        <v>62</v>
      </c>
      <c r="G745" s="2">
        <f t="shared" si="12"/>
        <v>4.9999999999998579</v>
      </c>
      <c r="I745" s="403"/>
      <c r="K745" s="26"/>
    </row>
    <row r="746" spans="1:12">
      <c r="A746" s="86">
        <v>45311</v>
      </c>
      <c r="B746" s="526">
        <v>28166</v>
      </c>
      <c r="C746" s="526" t="s">
        <v>33</v>
      </c>
      <c r="D746" t="s">
        <v>17</v>
      </c>
      <c r="F746" s="26">
        <v>5</v>
      </c>
      <c r="G746" s="2">
        <f t="shared" si="12"/>
        <v>-1.4210854715202004E-13</v>
      </c>
      <c r="I746" s="403"/>
    </row>
    <row r="747" spans="1:12">
      <c r="A747" s="44">
        <v>45291</v>
      </c>
      <c r="B747" s="525" t="s">
        <v>14</v>
      </c>
      <c r="C747" s="525" t="s">
        <v>34</v>
      </c>
      <c r="D747" t="s">
        <v>16</v>
      </c>
      <c r="E747" s="26">
        <v>66.2</v>
      </c>
      <c r="F747" s="240"/>
      <c r="G747" s="2">
        <f t="shared" si="12"/>
        <v>66.199999999999861</v>
      </c>
    </row>
    <row r="748" spans="1:12">
      <c r="A748" s="7"/>
      <c r="B748" s="526"/>
      <c r="C748" s="526"/>
      <c r="D748" t="s">
        <v>17</v>
      </c>
      <c r="E748" s="26">
        <v>5</v>
      </c>
      <c r="F748" s="240"/>
      <c r="G748" s="2">
        <f t="shared" si="12"/>
        <v>71.199999999999861</v>
      </c>
    </row>
    <row r="749" spans="1:12">
      <c r="A749" s="7"/>
      <c r="B749" s="526"/>
      <c r="C749" s="526"/>
      <c r="D749" t="s">
        <v>18</v>
      </c>
      <c r="E749" s="240">
        <v>60</v>
      </c>
      <c r="F749" s="240"/>
      <c r="G749" s="2">
        <f t="shared" si="12"/>
        <v>131.19999999999987</v>
      </c>
    </row>
    <row r="750" spans="1:12">
      <c r="A750" s="7"/>
      <c r="B750" s="526"/>
      <c r="C750" s="526"/>
      <c r="D750" t="s">
        <v>19</v>
      </c>
      <c r="E750" s="240">
        <v>5</v>
      </c>
      <c r="F750" s="240"/>
      <c r="G750" s="2">
        <f t="shared" si="12"/>
        <v>136.19999999999987</v>
      </c>
      <c r="K750" s="26"/>
    </row>
    <row r="751" spans="1:12">
      <c r="A751" s="86">
        <v>45311</v>
      </c>
      <c r="B751" s="526">
        <v>28166</v>
      </c>
      <c r="C751" s="526" t="s">
        <v>34</v>
      </c>
      <c r="D751" t="s">
        <v>18</v>
      </c>
      <c r="E751" s="240"/>
      <c r="F751" s="240">
        <v>60</v>
      </c>
      <c r="G751" s="2">
        <f t="shared" si="12"/>
        <v>76.199999999999875</v>
      </c>
      <c r="I751" s="565" t="s">
        <v>316</v>
      </c>
      <c r="J751" s="565"/>
      <c r="K751" s="565"/>
    </row>
    <row r="752" spans="1:12">
      <c r="A752" s="86">
        <v>45311</v>
      </c>
      <c r="B752" s="526">
        <v>28166</v>
      </c>
      <c r="C752" s="526" t="s">
        <v>34</v>
      </c>
      <c r="D752" t="s">
        <v>19</v>
      </c>
      <c r="E752" s="240"/>
      <c r="F752" s="240">
        <v>5</v>
      </c>
      <c r="G752" s="2">
        <f t="shared" si="12"/>
        <v>71.199999999999875</v>
      </c>
      <c r="H752">
        <v>2024</v>
      </c>
      <c r="I752" s="403" t="s">
        <v>15</v>
      </c>
      <c r="J752" t="s">
        <v>16</v>
      </c>
      <c r="K752" s="26">
        <v>73.900000000000006</v>
      </c>
    </row>
    <row r="753" spans="1:12">
      <c r="A753" s="86">
        <v>45311</v>
      </c>
      <c r="B753" s="526">
        <v>28166</v>
      </c>
      <c r="C753" s="526" t="s">
        <v>34</v>
      </c>
      <c r="D753" t="s">
        <v>16</v>
      </c>
      <c r="F753" s="26">
        <v>66.2</v>
      </c>
      <c r="G753" s="2">
        <f t="shared" si="12"/>
        <v>4.9999999999998721</v>
      </c>
      <c r="I753" s="269"/>
      <c r="J753" t="s">
        <v>17</v>
      </c>
      <c r="K753" s="26">
        <v>8.8000000000000007</v>
      </c>
    </row>
    <row r="754" spans="1:12">
      <c r="A754" s="86">
        <v>45311</v>
      </c>
      <c r="B754" s="526">
        <v>28166</v>
      </c>
      <c r="C754" s="526" t="s">
        <v>34</v>
      </c>
      <c r="D754" t="s">
        <v>17</v>
      </c>
      <c r="F754" s="26">
        <v>5</v>
      </c>
      <c r="G754" s="2">
        <f t="shared" si="12"/>
        <v>-1.2789769243681803E-13</v>
      </c>
      <c r="I754" s="269"/>
      <c r="J754" t="s">
        <v>18</v>
      </c>
      <c r="K754" s="240">
        <v>60</v>
      </c>
    </row>
    <row r="755" spans="1:12">
      <c r="A755" s="88">
        <v>45322</v>
      </c>
      <c r="B755" s="525" t="s">
        <v>14</v>
      </c>
      <c r="C755" s="525" t="s">
        <v>15</v>
      </c>
      <c r="D755" t="s">
        <v>16</v>
      </c>
      <c r="E755" s="26">
        <v>73.900000000000006</v>
      </c>
      <c r="G755" s="2">
        <f t="shared" si="12"/>
        <v>73.899999999999878</v>
      </c>
      <c r="I755" s="269"/>
      <c r="J755" t="s">
        <v>19</v>
      </c>
      <c r="K755" s="240">
        <v>5</v>
      </c>
    </row>
    <row r="756" spans="1:12">
      <c r="B756" s="526"/>
      <c r="C756" s="526"/>
      <c r="D756" t="s">
        <v>17</v>
      </c>
      <c r="E756" s="26">
        <v>8.8000000000000007</v>
      </c>
      <c r="G756" s="2">
        <f t="shared" si="12"/>
        <v>82.699999999999875</v>
      </c>
      <c r="K756" s="26">
        <f>SUM(K752:K755)</f>
        <v>147.69999999999999</v>
      </c>
    </row>
    <row r="757" spans="1:12">
      <c r="B757" s="526"/>
      <c r="C757" s="526"/>
      <c r="D757" t="s">
        <v>18</v>
      </c>
      <c r="E757" s="240">
        <v>60</v>
      </c>
      <c r="G757" s="2">
        <f t="shared" si="12"/>
        <v>142.69999999999987</v>
      </c>
    </row>
    <row r="758" spans="1:12">
      <c r="B758" s="526"/>
      <c r="C758" s="526"/>
      <c r="D758" t="s">
        <v>19</v>
      </c>
      <c r="E758" s="240">
        <v>5</v>
      </c>
      <c r="G758" s="2">
        <f t="shared" si="12"/>
        <v>147.69999999999987</v>
      </c>
    </row>
    <row r="759" spans="1:12">
      <c r="A759" s="86">
        <v>45343</v>
      </c>
      <c r="B759" s="526">
        <v>28277</v>
      </c>
      <c r="C759" s="526" t="s">
        <v>15</v>
      </c>
      <c r="D759" t="s">
        <v>16</v>
      </c>
      <c r="F759" s="26">
        <v>73.900000000000006</v>
      </c>
      <c r="G759" s="2">
        <f t="shared" si="12"/>
        <v>73.799999999999869</v>
      </c>
      <c r="L759" s="26">
        <f>150-K756</f>
        <v>2.3000000000000114</v>
      </c>
    </row>
    <row r="760" spans="1:12">
      <c r="A760" s="86">
        <v>45343</v>
      </c>
      <c r="B760" s="526">
        <v>28277</v>
      </c>
      <c r="C760" s="526" t="s">
        <v>15</v>
      </c>
      <c r="D760" t="s">
        <v>17</v>
      </c>
      <c r="F760" s="26">
        <v>8.8000000000000007</v>
      </c>
      <c r="G760" s="2">
        <f t="shared" si="12"/>
        <v>64.999999999999872</v>
      </c>
    </row>
    <row r="761" spans="1:12">
      <c r="A761" s="86">
        <v>45343</v>
      </c>
      <c r="B761" s="526">
        <v>28277</v>
      </c>
      <c r="C761" s="526" t="s">
        <v>15</v>
      </c>
      <c r="D761" t="s">
        <v>18</v>
      </c>
      <c r="F761" s="240">
        <v>60</v>
      </c>
      <c r="G761" s="2">
        <f t="shared" si="12"/>
        <v>4.9999999999998721</v>
      </c>
    </row>
    <row r="762" spans="1:12">
      <c r="A762" s="86">
        <v>45343</v>
      </c>
      <c r="B762" s="526">
        <v>28277</v>
      </c>
      <c r="C762" s="526" t="s">
        <v>15</v>
      </c>
      <c r="D762" t="s">
        <v>19</v>
      </c>
      <c r="F762" s="240">
        <v>5</v>
      </c>
      <c r="G762" s="2">
        <f t="shared" si="12"/>
        <v>-1.2789769243681803E-13</v>
      </c>
    </row>
    <row r="763" spans="1:12">
      <c r="A763" s="88">
        <v>45351</v>
      </c>
      <c r="B763" s="525" t="s">
        <v>14</v>
      </c>
      <c r="C763" s="525" t="s">
        <v>20</v>
      </c>
      <c r="D763" t="s">
        <v>16</v>
      </c>
      <c r="E763" s="240">
        <v>76.599999999999994</v>
      </c>
      <c r="G763" s="2">
        <f t="shared" si="12"/>
        <v>76.599999999999866</v>
      </c>
    </row>
    <row r="764" spans="1:12">
      <c r="B764" s="526"/>
      <c r="C764" s="526"/>
      <c r="D764" t="s">
        <v>17</v>
      </c>
      <c r="E764" s="240">
        <v>5</v>
      </c>
      <c r="G764" s="2">
        <f t="shared" si="12"/>
        <v>81.599999999999866</v>
      </c>
    </row>
    <row r="765" spans="1:12">
      <c r="B765" s="526"/>
      <c r="C765" s="526"/>
      <c r="D765" t="s">
        <v>18</v>
      </c>
      <c r="E765" s="240">
        <v>58</v>
      </c>
      <c r="G765" s="2">
        <f t="shared" si="12"/>
        <v>139.59999999999985</v>
      </c>
    </row>
    <row r="766" spans="1:12">
      <c r="B766" s="526"/>
      <c r="C766" s="526"/>
      <c r="D766" t="s">
        <v>19</v>
      </c>
      <c r="E766" s="240">
        <v>5</v>
      </c>
      <c r="G766" s="2">
        <f t="shared" si="12"/>
        <v>144.59999999999985</v>
      </c>
    </row>
    <row r="767" spans="1:12">
      <c r="A767" s="86">
        <v>45376</v>
      </c>
      <c r="B767" s="526">
        <v>28622</v>
      </c>
      <c r="C767" s="526" t="s">
        <v>20</v>
      </c>
      <c r="D767" t="s">
        <v>16</v>
      </c>
      <c r="F767" s="240">
        <v>76.599999999999994</v>
      </c>
      <c r="G767" s="2">
        <f t="shared" si="12"/>
        <v>67.999999999999858</v>
      </c>
    </row>
    <row r="768" spans="1:12">
      <c r="A768" s="86">
        <v>45376</v>
      </c>
      <c r="B768" s="526">
        <v>28622</v>
      </c>
      <c r="C768" s="526" t="s">
        <v>20</v>
      </c>
      <c r="D768" t="s">
        <v>17</v>
      </c>
      <c r="F768" s="240">
        <v>5</v>
      </c>
      <c r="G768" s="2">
        <f t="shared" si="12"/>
        <v>62.999999999999858</v>
      </c>
    </row>
    <row r="769" spans="1:8">
      <c r="A769" s="86">
        <v>45376</v>
      </c>
      <c r="B769" s="526">
        <v>28622</v>
      </c>
      <c r="C769" s="526" t="s">
        <v>20</v>
      </c>
      <c r="D769" t="s">
        <v>18</v>
      </c>
      <c r="F769" s="240">
        <v>58</v>
      </c>
      <c r="G769" s="2">
        <f t="shared" si="12"/>
        <v>4.9999999999998579</v>
      </c>
    </row>
    <row r="770" spans="1:8">
      <c r="A770" s="86">
        <v>45376</v>
      </c>
      <c r="B770" s="526">
        <v>28622</v>
      </c>
      <c r="C770" s="526" t="s">
        <v>20</v>
      </c>
      <c r="D770" t="s">
        <v>19</v>
      </c>
      <c r="F770" s="240">
        <v>5</v>
      </c>
      <c r="G770" s="2">
        <f t="shared" si="12"/>
        <v>-1.4210854715202004E-13</v>
      </c>
    </row>
    <row r="771" spans="1:8">
      <c r="A771" s="44">
        <v>45382</v>
      </c>
      <c r="B771" s="525" t="s">
        <v>14</v>
      </c>
      <c r="C771" s="525" t="s">
        <v>23</v>
      </c>
      <c r="D771" t="s">
        <v>16</v>
      </c>
      <c r="E771" s="240">
        <v>74.099999999999994</v>
      </c>
      <c r="G771" s="2">
        <f t="shared" si="12"/>
        <v>74.099999999999852</v>
      </c>
    </row>
    <row r="772" spans="1:8">
      <c r="A772" s="7"/>
      <c r="B772" s="526"/>
      <c r="C772" s="526"/>
      <c r="D772" t="s">
        <v>17</v>
      </c>
      <c r="E772" s="240">
        <v>5</v>
      </c>
      <c r="G772" s="2">
        <f t="shared" si="12"/>
        <v>79.099999999999852</v>
      </c>
    </row>
    <row r="773" spans="1:8">
      <c r="A773" s="7"/>
      <c r="B773" s="526"/>
      <c r="C773" s="526"/>
      <c r="D773" t="s">
        <v>18</v>
      </c>
      <c r="E773" s="240">
        <v>60</v>
      </c>
      <c r="G773" s="2">
        <f t="shared" si="12"/>
        <v>139.09999999999985</v>
      </c>
      <c r="H773" s="37"/>
    </row>
    <row r="774" spans="1:8">
      <c r="A774" s="7"/>
      <c r="B774" s="526"/>
      <c r="C774" s="526"/>
      <c r="D774" t="s">
        <v>19</v>
      </c>
      <c r="E774" s="240">
        <v>5</v>
      </c>
      <c r="G774" s="2">
        <f t="shared" si="12"/>
        <v>144.09999999999985</v>
      </c>
    </row>
    <row r="775" spans="1:8">
      <c r="A775" s="86">
        <v>45432</v>
      </c>
      <c r="B775" s="526">
        <v>28888</v>
      </c>
      <c r="C775" s="526" t="s">
        <v>23</v>
      </c>
      <c r="D775" t="s">
        <v>16</v>
      </c>
      <c r="E775" s="240"/>
      <c r="F775" s="240">
        <v>74.099999999999994</v>
      </c>
      <c r="G775" s="2">
        <f t="shared" si="12"/>
        <v>69.999999999999858</v>
      </c>
    </row>
    <row r="776" spans="1:8">
      <c r="A776" s="86">
        <v>45432</v>
      </c>
      <c r="B776" s="526">
        <v>28888</v>
      </c>
      <c r="C776" s="526" t="s">
        <v>23</v>
      </c>
      <c r="D776" t="s">
        <v>17</v>
      </c>
      <c r="E776" s="240"/>
      <c r="F776" s="240">
        <v>5</v>
      </c>
      <c r="G776" s="2">
        <f t="shared" si="12"/>
        <v>64.999999999999858</v>
      </c>
    </row>
    <row r="777" spans="1:8">
      <c r="A777" s="86">
        <v>45432</v>
      </c>
      <c r="B777" s="526">
        <v>28888</v>
      </c>
      <c r="C777" s="526" t="s">
        <v>23</v>
      </c>
      <c r="D777" t="s">
        <v>18</v>
      </c>
      <c r="E777" s="240"/>
      <c r="F777" s="240">
        <v>60</v>
      </c>
      <c r="G777" s="2">
        <f t="shared" si="12"/>
        <v>4.9999999999998579</v>
      </c>
    </row>
    <row r="778" spans="1:8">
      <c r="A778" s="86">
        <v>45432</v>
      </c>
      <c r="B778" s="526">
        <v>28888</v>
      </c>
      <c r="C778" s="526" t="s">
        <v>23</v>
      </c>
      <c r="D778" t="s">
        <v>19</v>
      </c>
      <c r="E778" s="240"/>
      <c r="F778" s="240">
        <v>5</v>
      </c>
      <c r="G778" s="2">
        <f t="shared" si="12"/>
        <v>-1.4210854715202004E-13</v>
      </c>
    </row>
    <row r="779" spans="1:8">
      <c r="A779" s="88">
        <v>45412</v>
      </c>
      <c r="B779" s="525" t="s">
        <v>14</v>
      </c>
      <c r="C779" s="525" t="s">
        <v>24</v>
      </c>
      <c r="D779" t="s">
        <v>16</v>
      </c>
      <c r="E779" s="240">
        <v>73.7</v>
      </c>
      <c r="G779" s="2">
        <f t="shared" si="12"/>
        <v>73.699999999999861</v>
      </c>
    </row>
    <row r="780" spans="1:8">
      <c r="B780" s="526"/>
      <c r="C780" s="526"/>
      <c r="D780" t="s">
        <v>17</v>
      </c>
      <c r="E780" s="240">
        <v>5</v>
      </c>
      <c r="G780" s="2">
        <f t="shared" si="12"/>
        <v>78.699999999999861</v>
      </c>
    </row>
    <row r="781" spans="1:8">
      <c r="B781" s="526"/>
      <c r="C781" s="526"/>
      <c r="D781" t="s">
        <v>18</v>
      </c>
      <c r="E781" s="240">
        <v>60</v>
      </c>
      <c r="G781" s="2">
        <f t="shared" si="12"/>
        <v>138.69999999999987</v>
      </c>
    </row>
    <row r="782" spans="1:8">
      <c r="B782" s="526"/>
      <c r="C782" s="526"/>
      <c r="D782" t="s">
        <v>19</v>
      </c>
      <c r="E782" s="240">
        <v>5</v>
      </c>
      <c r="G782" s="2">
        <f t="shared" si="12"/>
        <v>143.69999999999987</v>
      </c>
    </row>
    <row r="783" spans="1:8">
      <c r="A783" s="86">
        <v>45432</v>
      </c>
      <c r="B783" s="526">
        <v>28888</v>
      </c>
      <c r="C783" s="526" t="s">
        <v>24</v>
      </c>
      <c r="D783" t="s">
        <v>16</v>
      </c>
      <c r="F783" s="240">
        <v>73.7</v>
      </c>
      <c r="G783" s="2">
        <f t="shared" si="12"/>
        <v>69.999999999999872</v>
      </c>
    </row>
    <row r="784" spans="1:8">
      <c r="A784" s="86">
        <v>45432</v>
      </c>
      <c r="B784" s="526">
        <v>28888</v>
      </c>
      <c r="C784" s="526" t="s">
        <v>24</v>
      </c>
      <c r="D784" t="s">
        <v>17</v>
      </c>
      <c r="F784" s="240">
        <v>5</v>
      </c>
      <c r="G784" s="2">
        <f t="shared" si="12"/>
        <v>64.999999999999872</v>
      </c>
    </row>
    <row r="785" spans="1:12">
      <c r="A785" s="86">
        <v>45432</v>
      </c>
      <c r="B785" s="526">
        <v>28888</v>
      </c>
      <c r="C785" s="526" t="s">
        <v>24</v>
      </c>
      <c r="D785" t="s">
        <v>18</v>
      </c>
      <c r="F785" s="240">
        <v>60</v>
      </c>
      <c r="G785" s="2">
        <f t="shared" si="12"/>
        <v>4.9999999999998721</v>
      </c>
    </row>
    <row r="786" spans="1:12">
      <c r="A786" s="86">
        <v>45432</v>
      </c>
      <c r="B786" s="526">
        <v>28888</v>
      </c>
      <c r="C786" s="526" t="s">
        <v>24</v>
      </c>
      <c r="D786" t="s">
        <v>19</v>
      </c>
      <c r="F786" s="240">
        <v>5</v>
      </c>
      <c r="G786" s="2">
        <f t="shared" si="12"/>
        <v>-1.2789769243681803E-13</v>
      </c>
      <c r="J786" s="247"/>
      <c r="K786" s="247"/>
    </row>
    <row r="787" spans="1:12">
      <c r="A787" s="44">
        <v>45443</v>
      </c>
      <c r="B787" s="525" t="s">
        <v>14</v>
      </c>
      <c r="C787" s="525" t="s">
        <v>25</v>
      </c>
      <c r="D787" t="s">
        <v>16</v>
      </c>
      <c r="E787" s="240">
        <v>67.099999999999994</v>
      </c>
      <c r="F787" s="240"/>
      <c r="G787" s="2">
        <f t="shared" si="12"/>
        <v>67.099999999999866</v>
      </c>
      <c r="I787" s="403"/>
      <c r="K787" s="240"/>
    </row>
    <row r="788" spans="1:12">
      <c r="A788" s="7"/>
      <c r="B788" s="526"/>
      <c r="C788" s="526"/>
      <c r="D788" t="s">
        <v>17</v>
      </c>
      <c r="E788" s="240">
        <v>5</v>
      </c>
      <c r="F788" s="240"/>
      <c r="G788" s="2">
        <f t="shared" si="12"/>
        <v>72.099999999999866</v>
      </c>
      <c r="I788" s="269"/>
      <c r="K788" s="240"/>
    </row>
    <row r="789" spans="1:12">
      <c r="A789" s="7"/>
      <c r="B789" s="526"/>
      <c r="C789" s="526"/>
      <c r="D789" t="s">
        <v>18</v>
      </c>
      <c r="E789" s="240">
        <v>60</v>
      </c>
      <c r="F789" s="240"/>
      <c r="G789" s="2">
        <f t="shared" si="12"/>
        <v>132.09999999999985</v>
      </c>
      <c r="I789" s="269"/>
      <c r="K789" s="240"/>
    </row>
    <row r="790" spans="1:12">
      <c r="A790" s="7"/>
      <c r="B790" s="526"/>
      <c r="C790" s="526"/>
      <c r="D790" t="s">
        <v>19</v>
      </c>
      <c r="E790" s="240">
        <v>5</v>
      </c>
      <c r="F790" s="240"/>
      <c r="G790" s="2">
        <f t="shared" si="12"/>
        <v>137.09999999999985</v>
      </c>
      <c r="I790" s="269"/>
      <c r="K790" s="240"/>
    </row>
    <row r="791" spans="1:12">
      <c r="A791" s="86">
        <v>45483</v>
      </c>
      <c r="B791" s="526">
        <v>29310</v>
      </c>
      <c r="C791" s="526" t="s">
        <v>25</v>
      </c>
      <c r="D791" t="s">
        <v>16</v>
      </c>
      <c r="E791" s="240"/>
      <c r="F791" s="240">
        <v>67.099999999999994</v>
      </c>
      <c r="G791" s="2">
        <f t="shared" si="12"/>
        <v>69.999999999999858</v>
      </c>
      <c r="I791" s="269"/>
      <c r="K791" s="240"/>
    </row>
    <row r="792" spans="1:12">
      <c r="A792" s="86">
        <v>45483</v>
      </c>
      <c r="B792" s="526">
        <v>29310</v>
      </c>
      <c r="C792" s="526" t="s">
        <v>25</v>
      </c>
      <c r="D792" t="s">
        <v>17</v>
      </c>
      <c r="E792" s="240"/>
      <c r="F792" s="240">
        <v>5</v>
      </c>
      <c r="G792" s="2">
        <f t="shared" si="12"/>
        <v>64.999999999999858</v>
      </c>
      <c r="I792" s="269"/>
      <c r="K792" s="240"/>
    </row>
    <row r="793" spans="1:12">
      <c r="A793" s="86">
        <v>45483</v>
      </c>
      <c r="B793" s="526">
        <v>29310</v>
      </c>
      <c r="C793" s="526" t="s">
        <v>25</v>
      </c>
      <c r="D793" t="s">
        <v>18</v>
      </c>
      <c r="E793" s="240"/>
      <c r="F793" s="240">
        <v>60</v>
      </c>
      <c r="G793" s="2">
        <f t="shared" ref="G787:G797" si="13">+G792+E793-F793</f>
        <v>4.9999999999998579</v>
      </c>
      <c r="I793" s="269"/>
      <c r="K793" s="240"/>
    </row>
    <row r="794" spans="1:12">
      <c r="A794" s="86">
        <v>45483</v>
      </c>
      <c r="B794" s="526">
        <v>29310</v>
      </c>
      <c r="C794" s="526" t="s">
        <v>25</v>
      </c>
      <c r="D794" t="s">
        <v>19</v>
      </c>
      <c r="E794" s="240"/>
      <c r="F794" s="240">
        <v>5</v>
      </c>
      <c r="G794" s="2">
        <f t="shared" si="13"/>
        <v>-1.4210854715202004E-13</v>
      </c>
      <c r="I794" s="269"/>
      <c r="K794" s="240"/>
    </row>
    <row r="795" spans="1:12">
      <c r="A795" s="88">
        <v>45473</v>
      </c>
      <c r="B795" s="525" t="s">
        <v>14</v>
      </c>
      <c r="C795" s="525" t="s">
        <v>26</v>
      </c>
      <c r="D795" t="s">
        <v>16</v>
      </c>
      <c r="E795" s="240">
        <v>78.400000000000006</v>
      </c>
      <c r="F795" s="240"/>
      <c r="G795" s="2">
        <f t="shared" si="13"/>
        <v>78.399999999999864</v>
      </c>
      <c r="H795" s="26"/>
      <c r="I795" s="542" t="s">
        <v>316</v>
      </c>
      <c r="J795" s="542"/>
      <c r="K795" s="542"/>
    </row>
    <row r="796" spans="1:12">
      <c r="B796" s="526"/>
      <c r="C796" s="526"/>
      <c r="D796" t="s">
        <v>17</v>
      </c>
      <c r="E796" s="240">
        <v>7</v>
      </c>
      <c r="F796" s="240"/>
      <c r="G796" s="2">
        <f t="shared" si="13"/>
        <v>85.399999999999864</v>
      </c>
      <c r="H796" s="271">
        <v>2024</v>
      </c>
      <c r="I796" s="403"/>
      <c r="K796" s="265"/>
    </row>
    <row r="797" spans="1:12">
      <c r="B797" s="526"/>
      <c r="C797" s="526"/>
      <c r="D797" t="s">
        <v>18</v>
      </c>
      <c r="E797" s="240">
        <v>60</v>
      </c>
      <c r="F797" s="240"/>
      <c r="G797" s="2">
        <f>+G796+E797-F797</f>
        <v>145.39999999999986</v>
      </c>
      <c r="I797" s="269"/>
      <c r="K797" s="265"/>
    </row>
    <row r="798" spans="1:12">
      <c r="B798" s="526"/>
      <c r="C798" s="526"/>
      <c r="D798" t="s">
        <v>19</v>
      </c>
      <c r="E798" s="240">
        <v>5</v>
      </c>
      <c r="G798" s="2">
        <f>+G797+E798-F798</f>
        <v>150.39999999999986</v>
      </c>
      <c r="I798" s="403"/>
      <c r="L798" s="240"/>
    </row>
    <row r="799" spans="1:12">
      <c r="A799" s="86">
        <v>45483</v>
      </c>
      <c r="B799" s="526">
        <v>29310</v>
      </c>
      <c r="C799" s="526" t="s">
        <v>26</v>
      </c>
      <c r="D799" t="s">
        <v>18</v>
      </c>
      <c r="F799" s="2">
        <v>60</v>
      </c>
      <c r="G799" s="2">
        <f>+G798+E799-F799</f>
        <v>90.399999999999864</v>
      </c>
      <c r="I799" s="269"/>
      <c r="L799" s="240"/>
    </row>
    <row r="800" spans="1:12">
      <c r="A800" s="86">
        <v>45483</v>
      </c>
      <c r="B800" s="526">
        <v>29310</v>
      </c>
      <c r="C800" s="526" t="s">
        <v>26</v>
      </c>
      <c r="D800" t="s">
        <v>19</v>
      </c>
      <c r="F800" s="2">
        <v>5</v>
      </c>
      <c r="G800" s="2">
        <f>+G799+E800-F800</f>
        <v>85.399999999999864</v>
      </c>
      <c r="I800" s="269"/>
      <c r="K800" s="240"/>
    </row>
    <row r="801" spans="1:12">
      <c r="A801" s="7">
        <v>45546</v>
      </c>
      <c r="B801" s="526">
        <v>29654</v>
      </c>
      <c r="C801" s="526" t="s">
        <v>26</v>
      </c>
      <c r="D801" t="s">
        <v>16</v>
      </c>
      <c r="F801" s="2">
        <v>78.400000000000006</v>
      </c>
      <c r="G801" s="2">
        <f>+G800+E801-F801</f>
        <v>6.9999999999998579</v>
      </c>
      <c r="I801" s="269"/>
      <c r="K801" s="240"/>
    </row>
    <row r="802" spans="1:12">
      <c r="A802" s="7">
        <v>45546</v>
      </c>
      <c r="B802" s="526">
        <v>29654</v>
      </c>
      <c r="C802" s="526" t="s">
        <v>26</v>
      </c>
      <c r="D802" t="s">
        <v>17</v>
      </c>
      <c r="F802" s="2">
        <v>7</v>
      </c>
      <c r="G802" s="2">
        <f>+G801+E802-F802</f>
        <v>-1.4210854715202004E-13</v>
      </c>
      <c r="I802" s="403"/>
      <c r="L802" s="240"/>
    </row>
    <row r="803" spans="1:12">
      <c r="A803" s="44">
        <v>45504</v>
      </c>
      <c r="B803" s="525" t="s">
        <v>14</v>
      </c>
      <c r="C803" s="525" t="s">
        <v>27</v>
      </c>
      <c r="D803" t="s">
        <v>16</v>
      </c>
      <c r="E803" s="265">
        <v>77</v>
      </c>
      <c r="G803" s="2">
        <f t="shared" ref="G803:G843" si="14">+G802+E803-F803</f>
        <v>76.999999999999858</v>
      </c>
      <c r="I803" s="269"/>
      <c r="L803" s="240"/>
    </row>
    <row r="804" spans="1:12">
      <c r="A804" s="7"/>
      <c r="B804" s="526"/>
      <c r="C804" s="526"/>
      <c r="D804" t="s">
        <v>17</v>
      </c>
      <c r="E804" s="265">
        <v>7</v>
      </c>
      <c r="G804" s="2">
        <f t="shared" si="14"/>
        <v>83.999999999999858</v>
      </c>
      <c r="I804" s="269"/>
      <c r="K804" s="240"/>
    </row>
    <row r="805" spans="1:12">
      <c r="A805" s="7"/>
      <c r="B805" s="526"/>
      <c r="C805" s="526"/>
      <c r="D805" t="s">
        <v>18</v>
      </c>
      <c r="E805" s="265">
        <v>60</v>
      </c>
      <c r="G805" s="2">
        <f t="shared" si="14"/>
        <v>143.99999999999986</v>
      </c>
      <c r="I805" s="269"/>
      <c r="K805" s="240"/>
    </row>
    <row r="806" spans="1:12">
      <c r="A806" s="7"/>
      <c r="B806" s="526"/>
      <c r="C806" s="526"/>
      <c r="D806" t="s">
        <v>19</v>
      </c>
      <c r="E806" s="265">
        <v>5</v>
      </c>
      <c r="G806" s="2">
        <f t="shared" si="14"/>
        <v>148.99999999999986</v>
      </c>
      <c r="I806" s="403"/>
      <c r="K806" s="240"/>
      <c r="L806" s="37"/>
    </row>
    <row r="807" spans="1:12">
      <c r="A807" s="7"/>
      <c r="B807" s="526"/>
      <c r="C807" s="526"/>
      <c r="D807" t="s">
        <v>107</v>
      </c>
      <c r="E807" s="240">
        <v>250</v>
      </c>
      <c r="G807" s="2">
        <f t="shared" si="14"/>
        <v>398.99999999999989</v>
      </c>
      <c r="K807" s="240"/>
      <c r="L807" s="37"/>
    </row>
    <row r="808" spans="1:12">
      <c r="A808" s="7">
        <v>45546</v>
      </c>
      <c r="B808" s="526">
        <v>29654</v>
      </c>
      <c r="C808" s="526" t="s">
        <v>27</v>
      </c>
      <c r="D808" t="s">
        <v>16</v>
      </c>
      <c r="E808" s="265"/>
      <c r="F808" s="2">
        <v>77</v>
      </c>
      <c r="G808" s="2">
        <f t="shared" si="14"/>
        <v>321.99999999999989</v>
      </c>
      <c r="K808" s="37"/>
      <c r="L808" s="37"/>
    </row>
    <row r="809" spans="1:12">
      <c r="A809" s="7">
        <v>45546</v>
      </c>
      <c r="B809" s="526">
        <v>29654</v>
      </c>
      <c r="C809" s="526" t="s">
        <v>27</v>
      </c>
      <c r="D809" t="s">
        <v>17</v>
      </c>
      <c r="E809" s="265"/>
      <c r="F809" s="2">
        <v>7</v>
      </c>
      <c r="G809" s="2">
        <f t="shared" si="14"/>
        <v>314.99999999999989</v>
      </c>
      <c r="K809" s="37"/>
      <c r="L809" s="37"/>
    </row>
    <row r="810" spans="1:12">
      <c r="A810" s="7">
        <v>45498</v>
      </c>
      <c r="B810" s="526">
        <v>29422</v>
      </c>
      <c r="C810" s="526" t="s">
        <v>27</v>
      </c>
      <c r="D810" t="s">
        <v>107</v>
      </c>
      <c r="E810" s="265"/>
      <c r="F810" s="2">
        <v>250</v>
      </c>
      <c r="G810" s="2">
        <f t="shared" si="14"/>
        <v>64.999999999999886</v>
      </c>
      <c r="K810" s="37"/>
      <c r="L810" s="37"/>
    </row>
    <row r="811" spans="1:12">
      <c r="A811" s="86">
        <v>45601</v>
      </c>
      <c r="B811" s="526">
        <v>29948</v>
      </c>
      <c r="C811" s="526" t="s">
        <v>27</v>
      </c>
      <c r="D811" t="s">
        <v>18</v>
      </c>
      <c r="F811" s="2">
        <v>60</v>
      </c>
      <c r="G811" s="2">
        <f t="shared" si="14"/>
        <v>4.9999999999998863</v>
      </c>
      <c r="K811" s="37"/>
      <c r="L811" s="37"/>
    </row>
    <row r="812" spans="1:12">
      <c r="A812" s="86">
        <v>45601</v>
      </c>
      <c r="B812" s="526">
        <v>29948</v>
      </c>
      <c r="C812" s="526" t="s">
        <v>27</v>
      </c>
      <c r="D812" t="s">
        <v>19</v>
      </c>
      <c r="F812" s="2">
        <v>5</v>
      </c>
      <c r="G812" s="2">
        <f t="shared" si="14"/>
        <v>-1.1368683772161603E-13</v>
      </c>
      <c r="K812" s="37"/>
      <c r="L812" s="37"/>
    </row>
    <row r="813" spans="1:12">
      <c r="A813" s="44">
        <v>45535</v>
      </c>
      <c r="B813" s="525" t="s">
        <v>14</v>
      </c>
      <c r="C813" s="525" t="s">
        <v>81</v>
      </c>
      <c r="D813" t="s">
        <v>16</v>
      </c>
      <c r="E813" s="240">
        <v>77.2</v>
      </c>
      <c r="G813" s="2">
        <f t="shared" si="14"/>
        <v>77.199999999999889</v>
      </c>
    </row>
    <row r="814" spans="1:12">
      <c r="A814" s="7"/>
      <c r="B814" s="526"/>
      <c r="C814" s="526"/>
      <c r="D814" t="s">
        <v>17</v>
      </c>
      <c r="E814" s="240">
        <v>7</v>
      </c>
      <c r="G814" s="2">
        <f t="shared" si="14"/>
        <v>84.199999999999889</v>
      </c>
    </row>
    <row r="815" spans="1:12">
      <c r="A815" s="7"/>
      <c r="B815" s="526"/>
      <c r="C815" s="526"/>
      <c r="D815" t="s">
        <v>18</v>
      </c>
      <c r="E815" s="240">
        <v>60</v>
      </c>
      <c r="G815" s="2">
        <f t="shared" si="14"/>
        <v>144.19999999999987</v>
      </c>
    </row>
    <row r="816" spans="1:12">
      <c r="A816" s="7"/>
      <c r="B816" s="526"/>
      <c r="C816" s="526"/>
      <c r="D816" t="s">
        <v>19</v>
      </c>
      <c r="E816" s="240">
        <v>5</v>
      </c>
      <c r="G816" s="2">
        <f t="shared" si="14"/>
        <v>149.19999999999987</v>
      </c>
    </row>
    <row r="817" spans="1:7">
      <c r="A817" s="86">
        <v>45600</v>
      </c>
      <c r="B817" s="526">
        <v>29937</v>
      </c>
      <c r="C817" s="526" t="s">
        <v>81</v>
      </c>
      <c r="D817" t="s">
        <v>16</v>
      </c>
      <c r="E817" s="240"/>
      <c r="F817" s="2">
        <v>77.2</v>
      </c>
      <c r="G817" s="2">
        <f t="shared" si="14"/>
        <v>71.999999999999872</v>
      </c>
    </row>
    <row r="818" spans="1:7">
      <c r="A818" s="86">
        <v>45600</v>
      </c>
      <c r="B818" s="526">
        <v>29937</v>
      </c>
      <c r="C818" s="526" t="s">
        <v>81</v>
      </c>
      <c r="D818" t="s">
        <v>17</v>
      </c>
      <c r="E818" s="240"/>
      <c r="F818" s="2">
        <v>7</v>
      </c>
      <c r="G818" s="2">
        <f t="shared" si="14"/>
        <v>64.999999999999872</v>
      </c>
    </row>
    <row r="819" spans="1:7">
      <c r="A819" s="86">
        <v>45601</v>
      </c>
      <c r="B819" s="526">
        <v>29948</v>
      </c>
      <c r="C819" s="526" t="s">
        <v>81</v>
      </c>
      <c r="D819" t="s">
        <v>18</v>
      </c>
      <c r="F819" s="2">
        <v>60</v>
      </c>
      <c r="G819" s="2">
        <f t="shared" si="14"/>
        <v>4.9999999999998721</v>
      </c>
    </row>
    <row r="820" spans="1:7">
      <c r="A820" s="86">
        <v>45601</v>
      </c>
      <c r="B820" s="526">
        <v>29948</v>
      </c>
      <c r="C820" s="526" t="s">
        <v>81</v>
      </c>
      <c r="D820" t="s">
        <v>19</v>
      </c>
      <c r="F820" s="2">
        <v>5</v>
      </c>
      <c r="G820" s="2">
        <f t="shared" si="14"/>
        <v>-1.2789769243681803E-13</v>
      </c>
    </row>
    <row r="821" spans="1:7">
      <c r="A821" s="88">
        <v>45565</v>
      </c>
      <c r="B821" s="525" t="s">
        <v>14</v>
      </c>
      <c r="C821" s="525" t="s">
        <v>53</v>
      </c>
      <c r="D821" t="s">
        <v>16</v>
      </c>
      <c r="E821" s="240">
        <v>77.7</v>
      </c>
      <c r="G821" s="2">
        <f t="shared" si="14"/>
        <v>77.699999999999875</v>
      </c>
    </row>
    <row r="822" spans="1:7">
      <c r="B822" s="526"/>
      <c r="C822" s="526"/>
      <c r="D822" t="s">
        <v>17</v>
      </c>
      <c r="E822" s="240">
        <v>5</v>
      </c>
      <c r="G822" s="2">
        <f t="shared" si="14"/>
        <v>82.699999999999875</v>
      </c>
    </row>
    <row r="823" spans="1:7">
      <c r="B823" s="526"/>
      <c r="C823" s="526"/>
      <c r="D823" t="s">
        <v>18</v>
      </c>
      <c r="E823" s="240">
        <v>60</v>
      </c>
      <c r="G823" s="2">
        <f t="shared" si="14"/>
        <v>142.69999999999987</v>
      </c>
    </row>
    <row r="824" spans="1:7">
      <c r="B824" s="526"/>
      <c r="C824" s="526"/>
      <c r="D824" t="s">
        <v>19</v>
      </c>
      <c r="E824" s="240">
        <v>5</v>
      </c>
      <c r="G824" s="2">
        <f t="shared" si="14"/>
        <v>147.69999999999987</v>
      </c>
    </row>
    <row r="825" spans="1:7">
      <c r="A825" s="86">
        <v>45600</v>
      </c>
      <c r="B825" s="526">
        <v>29937</v>
      </c>
      <c r="C825" s="526" t="s">
        <v>53</v>
      </c>
      <c r="D825" t="s">
        <v>16</v>
      </c>
      <c r="E825" s="240"/>
      <c r="F825" s="2">
        <v>77.7</v>
      </c>
      <c r="G825" s="2">
        <f t="shared" si="14"/>
        <v>69.999999999999872</v>
      </c>
    </row>
    <row r="826" spans="1:7">
      <c r="A826" s="86">
        <v>45600</v>
      </c>
      <c r="B826" s="526">
        <v>29937</v>
      </c>
      <c r="C826" s="526" t="s">
        <v>53</v>
      </c>
      <c r="D826" t="s">
        <v>17</v>
      </c>
      <c r="E826" s="240"/>
      <c r="F826" s="2">
        <v>5</v>
      </c>
      <c r="G826" s="2">
        <f t="shared" si="14"/>
        <v>64.999999999999872</v>
      </c>
    </row>
    <row r="827" spans="1:7">
      <c r="A827" s="86">
        <v>45601</v>
      </c>
      <c r="B827" s="526">
        <v>29948</v>
      </c>
      <c r="C827" s="526" t="s">
        <v>53</v>
      </c>
      <c r="D827" t="s">
        <v>18</v>
      </c>
      <c r="F827" s="2">
        <v>60</v>
      </c>
      <c r="G827" s="2">
        <f t="shared" si="14"/>
        <v>4.9999999999998721</v>
      </c>
    </row>
    <row r="828" spans="1:7">
      <c r="A828" s="86">
        <v>45601</v>
      </c>
      <c r="B828" s="526">
        <v>29948</v>
      </c>
      <c r="C828" s="526" t="s">
        <v>53</v>
      </c>
      <c r="D828" t="s">
        <v>19</v>
      </c>
      <c r="F828" s="2">
        <v>5</v>
      </c>
      <c r="G828" s="2">
        <f t="shared" si="14"/>
        <v>-1.2789769243681803E-13</v>
      </c>
    </row>
    <row r="829" spans="1:7">
      <c r="A829" s="88">
        <v>45596</v>
      </c>
      <c r="B829" s="525" t="s">
        <v>14</v>
      </c>
      <c r="C829" s="525" t="s">
        <v>288</v>
      </c>
      <c r="D829" t="s">
        <v>16</v>
      </c>
      <c r="E829" s="240">
        <v>65.099999999999994</v>
      </c>
      <c r="G829" s="2">
        <f t="shared" si="14"/>
        <v>65.099999999999866</v>
      </c>
    </row>
    <row r="830" spans="1:7">
      <c r="B830" s="526"/>
      <c r="C830" s="526"/>
      <c r="D830" t="s">
        <v>17</v>
      </c>
      <c r="E830" s="240">
        <v>7</v>
      </c>
      <c r="G830" s="2">
        <f t="shared" si="14"/>
        <v>72.099999999999866</v>
      </c>
    </row>
    <row r="831" spans="1:7">
      <c r="B831" s="526"/>
      <c r="C831" s="526"/>
      <c r="D831" t="s">
        <v>18</v>
      </c>
      <c r="E831" s="240">
        <v>60</v>
      </c>
      <c r="G831" s="2">
        <f t="shared" si="14"/>
        <v>132.09999999999985</v>
      </c>
    </row>
    <row r="832" spans="1:7">
      <c r="B832" s="526"/>
      <c r="C832" s="526"/>
      <c r="D832" t="s">
        <v>19</v>
      </c>
      <c r="E832" s="240">
        <v>5</v>
      </c>
      <c r="G832" s="2">
        <f t="shared" si="14"/>
        <v>137.09999999999985</v>
      </c>
    </row>
    <row r="833" spans="1:11">
      <c r="A833" s="86">
        <v>45656</v>
      </c>
      <c r="B833" s="526">
        <v>30236</v>
      </c>
      <c r="C833" s="526" t="s">
        <v>288</v>
      </c>
      <c r="D833" t="s">
        <v>16</v>
      </c>
      <c r="E833" s="240"/>
      <c r="F833" s="240">
        <v>65.099999999999994</v>
      </c>
      <c r="G833" s="2">
        <f t="shared" si="14"/>
        <v>71.999999999999858</v>
      </c>
    </row>
    <row r="834" spans="1:11">
      <c r="A834" s="86">
        <v>45656</v>
      </c>
      <c r="B834" s="526">
        <v>30236</v>
      </c>
      <c r="C834" s="526" t="s">
        <v>288</v>
      </c>
      <c r="D834" t="s">
        <v>17</v>
      </c>
      <c r="E834" s="240"/>
      <c r="F834" s="240">
        <v>7</v>
      </c>
      <c r="G834" s="2">
        <f t="shared" si="14"/>
        <v>64.999999999999858</v>
      </c>
    </row>
    <row r="835" spans="1:11">
      <c r="A835" s="86">
        <v>45656</v>
      </c>
      <c r="B835" s="526">
        <v>30236</v>
      </c>
      <c r="C835" s="526" t="s">
        <v>288</v>
      </c>
      <c r="D835" t="s">
        <v>18</v>
      </c>
      <c r="E835" s="240"/>
      <c r="F835" s="240">
        <v>60</v>
      </c>
      <c r="G835" s="2">
        <f t="shared" si="14"/>
        <v>4.9999999999998579</v>
      </c>
    </row>
    <row r="836" spans="1:11">
      <c r="A836" s="86">
        <v>45656</v>
      </c>
      <c r="B836" s="526">
        <v>30236</v>
      </c>
      <c r="C836" s="526" t="s">
        <v>288</v>
      </c>
      <c r="D836" t="s">
        <v>19</v>
      </c>
      <c r="E836" s="240"/>
      <c r="F836" s="240">
        <v>5</v>
      </c>
      <c r="G836" s="2">
        <f t="shared" si="14"/>
        <v>-1.4210854715202004E-13</v>
      </c>
    </row>
    <row r="837" spans="1:11">
      <c r="A837" s="88">
        <v>45626</v>
      </c>
      <c r="B837" s="525" t="s">
        <v>14</v>
      </c>
      <c r="C837" s="525" t="s">
        <v>83</v>
      </c>
      <c r="D837" t="s">
        <v>16</v>
      </c>
      <c r="E837" s="240">
        <v>64.400000000000006</v>
      </c>
      <c r="G837" s="2">
        <f t="shared" si="14"/>
        <v>64.399999999999864</v>
      </c>
    </row>
    <row r="838" spans="1:11">
      <c r="B838" s="526"/>
      <c r="C838" s="526"/>
      <c r="D838" t="s">
        <v>17</v>
      </c>
      <c r="E838" s="240">
        <v>7</v>
      </c>
      <c r="G838" s="2">
        <f t="shared" si="14"/>
        <v>71.399999999999864</v>
      </c>
    </row>
    <row r="839" spans="1:11">
      <c r="B839" s="526"/>
      <c r="C839" s="526"/>
      <c r="D839" t="s">
        <v>18</v>
      </c>
      <c r="E839" s="240">
        <v>60</v>
      </c>
      <c r="G839" s="2">
        <f t="shared" si="14"/>
        <v>131.39999999999986</v>
      </c>
    </row>
    <row r="840" spans="1:11">
      <c r="B840" s="526"/>
      <c r="C840" s="526"/>
      <c r="D840" t="s">
        <v>19</v>
      </c>
      <c r="E840" s="240">
        <v>5</v>
      </c>
      <c r="G840" s="2">
        <f t="shared" si="14"/>
        <v>136.39999999999986</v>
      </c>
    </row>
    <row r="841" spans="1:11">
      <c r="A841" s="86">
        <v>45656</v>
      </c>
      <c r="B841" s="526">
        <v>30236</v>
      </c>
      <c r="C841" s="526" t="s">
        <v>83</v>
      </c>
      <c r="D841" t="s">
        <v>16</v>
      </c>
      <c r="F841" s="240">
        <v>64.400000000000006</v>
      </c>
      <c r="G841" s="2">
        <f t="shared" si="14"/>
        <v>71.999999999999858</v>
      </c>
    </row>
    <row r="842" spans="1:11">
      <c r="A842" s="86">
        <v>45656</v>
      </c>
      <c r="B842" s="526">
        <v>30236</v>
      </c>
      <c r="C842" s="526" t="s">
        <v>83</v>
      </c>
      <c r="D842" t="s">
        <v>17</v>
      </c>
      <c r="F842" s="240">
        <v>7</v>
      </c>
      <c r="G842" s="2">
        <f t="shared" si="14"/>
        <v>64.999999999999858</v>
      </c>
    </row>
    <row r="843" spans="1:11">
      <c r="A843" s="86">
        <v>45656</v>
      </c>
      <c r="B843" s="526">
        <v>30236</v>
      </c>
      <c r="C843" s="526" t="s">
        <v>83</v>
      </c>
      <c r="D843" t="s">
        <v>18</v>
      </c>
      <c r="F843" s="240">
        <v>60</v>
      </c>
      <c r="G843" s="2">
        <f t="shared" si="14"/>
        <v>4.9999999999998579</v>
      </c>
    </row>
    <row r="844" spans="1:11">
      <c r="A844" s="86">
        <v>45656</v>
      </c>
      <c r="B844" s="526">
        <v>30236</v>
      </c>
      <c r="C844" s="526" t="s">
        <v>83</v>
      </c>
      <c r="D844" t="s">
        <v>19</v>
      </c>
      <c r="F844" s="240">
        <v>5</v>
      </c>
      <c r="G844" s="2">
        <f>+G843+E844-F844</f>
        <v>-1.4210854715202004E-13</v>
      </c>
    </row>
    <row r="845" spans="1:11">
      <c r="A845" s="88">
        <v>45657</v>
      </c>
      <c r="B845" s="525" t="s">
        <v>14</v>
      </c>
      <c r="C845" s="525" t="s">
        <v>34</v>
      </c>
      <c r="D845" t="s">
        <v>16</v>
      </c>
      <c r="E845" s="8">
        <v>54.3</v>
      </c>
      <c r="G845" s="2">
        <f>+G844+E845-F845</f>
        <v>54.299999999999855</v>
      </c>
      <c r="I845" s="403"/>
      <c r="K845" s="8"/>
    </row>
    <row r="846" spans="1:11">
      <c r="B846" s="526"/>
      <c r="C846" s="526"/>
      <c r="D846" t="s">
        <v>17</v>
      </c>
      <c r="E846" s="8">
        <v>3</v>
      </c>
      <c r="G846" s="2">
        <f>+G845+E846-F846</f>
        <v>57.299999999999855</v>
      </c>
      <c r="I846" s="269"/>
      <c r="K846" s="8"/>
    </row>
    <row r="847" spans="1:11">
      <c r="B847" s="526"/>
      <c r="C847" s="526"/>
      <c r="D847" t="s">
        <v>18</v>
      </c>
      <c r="E847" s="8">
        <v>60</v>
      </c>
      <c r="G847" s="2">
        <f>+G846+E847-F847</f>
        <v>117.29999999999986</v>
      </c>
    </row>
    <row r="848" spans="1:11">
      <c r="B848" s="526"/>
      <c r="C848" s="526"/>
      <c r="D848" t="s">
        <v>19</v>
      </c>
      <c r="E848" s="8">
        <v>5</v>
      </c>
      <c r="G848" s="2">
        <f t="shared" ref="G848:G919" si="15">+G847+E848-F848</f>
        <v>122.29999999999986</v>
      </c>
    </row>
    <row r="849" spans="1:12">
      <c r="A849" s="86">
        <v>45656</v>
      </c>
      <c r="B849" s="526">
        <v>30236</v>
      </c>
      <c r="C849" s="526" t="s">
        <v>34</v>
      </c>
      <c r="D849" t="s">
        <v>18</v>
      </c>
      <c r="F849" s="2">
        <v>60</v>
      </c>
      <c r="G849" s="2">
        <f t="shared" si="15"/>
        <v>62.299999999999855</v>
      </c>
    </row>
    <row r="850" spans="1:12">
      <c r="A850" s="86">
        <v>45656</v>
      </c>
      <c r="B850" s="526">
        <v>30236</v>
      </c>
      <c r="C850" s="526" t="s">
        <v>34</v>
      </c>
      <c r="D850" t="s">
        <v>19</v>
      </c>
      <c r="F850" s="2">
        <v>5</v>
      </c>
      <c r="G850" s="2">
        <f t="shared" si="15"/>
        <v>57.299999999999855</v>
      </c>
    </row>
    <row r="851" spans="1:12">
      <c r="A851" s="86">
        <v>45686</v>
      </c>
      <c r="B851" s="526">
        <v>30390</v>
      </c>
      <c r="C851" s="526" t="s">
        <v>34</v>
      </c>
      <c r="D851" t="s">
        <v>16</v>
      </c>
      <c r="F851" s="2">
        <v>54.3</v>
      </c>
      <c r="G851" s="2">
        <f t="shared" si="15"/>
        <v>2.9999999999998579</v>
      </c>
    </row>
    <row r="852" spans="1:12">
      <c r="A852" s="86">
        <v>45686</v>
      </c>
      <c r="B852" s="526">
        <v>30390</v>
      </c>
      <c r="C852" s="526" t="s">
        <v>34</v>
      </c>
      <c r="D852" t="s">
        <v>17</v>
      </c>
      <c r="F852" s="2">
        <v>3</v>
      </c>
      <c r="G852" s="2">
        <f t="shared" si="15"/>
        <v>-1.4210854715202004E-13</v>
      </c>
    </row>
    <row r="853" spans="1:12">
      <c r="A853" s="88">
        <v>45688</v>
      </c>
      <c r="B853" s="525" t="s">
        <v>14</v>
      </c>
      <c r="C853" s="525" t="s">
        <v>15</v>
      </c>
      <c r="D853" t="s">
        <v>16</v>
      </c>
      <c r="E853" s="240">
        <v>61.5</v>
      </c>
      <c r="G853" s="2">
        <f t="shared" si="15"/>
        <v>61.499999999999858</v>
      </c>
      <c r="I853" s="476">
        <v>2025</v>
      </c>
      <c r="J853" s="525" t="s">
        <v>15</v>
      </c>
      <c r="K853" t="s">
        <v>16</v>
      </c>
      <c r="L853" s="240">
        <v>61.5</v>
      </c>
    </row>
    <row r="854" spans="1:12">
      <c r="B854" s="526"/>
      <c r="C854" s="526"/>
      <c r="D854" t="s">
        <v>17</v>
      </c>
      <c r="E854" s="240">
        <v>3</v>
      </c>
      <c r="G854" s="2">
        <f t="shared" si="15"/>
        <v>64.499999999999858</v>
      </c>
      <c r="H854" s="37"/>
      <c r="J854" s="526"/>
      <c r="K854" t="s">
        <v>17</v>
      </c>
      <c r="L854" s="240">
        <v>3</v>
      </c>
    </row>
    <row r="855" spans="1:12">
      <c r="B855" s="526"/>
      <c r="C855" s="526"/>
      <c r="D855" t="s">
        <v>18</v>
      </c>
      <c r="E855" s="240">
        <v>60</v>
      </c>
      <c r="G855" s="2">
        <f t="shared" si="15"/>
        <v>124.49999999999986</v>
      </c>
      <c r="J855" s="526"/>
      <c r="K855" t="s">
        <v>18</v>
      </c>
      <c r="L855" s="240">
        <v>60</v>
      </c>
    </row>
    <row r="856" spans="1:12">
      <c r="B856" s="526"/>
      <c r="C856" s="526"/>
      <c r="D856" t="s">
        <v>19</v>
      </c>
      <c r="E856" s="240">
        <v>5</v>
      </c>
      <c r="G856" s="2">
        <f t="shared" si="15"/>
        <v>129.49999999999986</v>
      </c>
      <c r="J856" s="526"/>
      <c r="K856" t="s">
        <v>19</v>
      </c>
      <c r="L856" s="240">
        <v>5</v>
      </c>
    </row>
    <row r="857" spans="1:12">
      <c r="A857" s="86">
        <v>45721</v>
      </c>
      <c r="B857" s="526">
        <v>30590</v>
      </c>
      <c r="C857" s="526" t="s">
        <v>15</v>
      </c>
      <c r="D857" t="s">
        <v>16</v>
      </c>
      <c r="F857" s="2">
        <v>61.5</v>
      </c>
      <c r="G857" s="2">
        <f t="shared" si="15"/>
        <v>67.999999999999858</v>
      </c>
      <c r="J857" s="525" t="s">
        <v>20</v>
      </c>
      <c r="K857" t="s">
        <v>18</v>
      </c>
      <c r="L857" s="240">
        <v>56</v>
      </c>
    </row>
    <row r="858" spans="1:12">
      <c r="A858" s="86">
        <v>45721</v>
      </c>
      <c r="B858" s="526">
        <v>30590</v>
      </c>
      <c r="C858" s="526" t="s">
        <v>15</v>
      </c>
      <c r="D858" t="s">
        <v>17</v>
      </c>
      <c r="F858" s="2">
        <v>3</v>
      </c>
      <c r="G858" s="2">
        <f t="shared" si="15"/>
        <v>64.999999999999858</v>
      </c>
      <c r="K858" t="s">
        <v>19</v>
      </c>
      <c r="L858" s="240">
        <v>5</v>
      </c>
    </row>
    <row r="859" spans="1:12">
      <c r="A859" s="86">
        <v>45721</v>
      </c>
      <c r="B859" s="526">
        <v>30590</v>
      </c>
      <c r="C859" s="526" t="s">
        <v>15</v>
      </c>
      <c r="D859" t="s">
        <v>19</v>
      </c>
      <c r="F859" s="2">
        <v>5</v>
      </c>
      <c r="G859" s="2">
        <f t="shared" si="15"/>
        <v>59.999999999999858</v>
      </c>
      <c r="L859" s="26">
        <f>SUM(L853:L858)</f>
        <v>190.5</v>
      </c>
    </row>
    <row r="860" spans="1:12">
      <c r="A860" s="86">
        <v>45727</v>
      </c>
      <c r="B860" s="526">
        <v>30625</v>
      </c>
      <c r="C860" s="526" t="s">
        <v>15</v>
      </c>
      <c r="D860" t="s">
        <v>18</v>
      </c>
      <c r="F860" s="2">
        <v>60</v>
      </c>
      <c r="G860" s="2">
        <f t="shared" si="15"/>
        <v>-1.4210854715202004E-13</v>
      </c>
    </row>
    <row r="861" spans="1:12">
      <c r="A861" s="88">
        <v>45716</v>
      </c>
      <c r="B861" s="525" t="s">
        <v>14</v>
      </c>
      <c r="C861" s="525" t="s">
        <v>20</v>
      </c>
      <c r="D861" t="s">
        <v>16</v>
      </c>
      <c r="E861" s="8">
        <v>71.5</v>
      </c>
      <c r="G861" s="2">
        <f t="shared" si="15"/>
        <v>71.499999999999858</v>
      </c>
    </row>
    <row r="862" spans="1:12">
      <c r="B862" s="526"/>
      <c r="C862" s="526"/>
      <c r="D862" t="s">
        <v>17</v>
      </c>
      <c r="E862" s="8">
        <v>3</v>
      </c>
      <c r="G862" s="2">
        <f t="shared" si="15"/>
        <v>74.499999999999858</v>
      </c>
    </row>
    <row r="863" spans="1:12">
      <c r="B863" s="526"/>
      <c r="C863" s="526"/>
      <c r="D863" t="s">
        <v>18</v>
      </c>
      <c r="E863" s="8">
        <v>56</v>
      </c>
      <c r="G863" s="2">
        <f t="shared" si="15"/>
        <v>130.49999999999986</v>
      </c>
    </row>
    <row r="864" spans="1:12">
      <c r="B864" s="526"/>
      <c r="C864" s="526"/>
      <c r="D864" t="s">
        <v>19</v>
      </c>
      <c r="E864" s="8">
        <v>5</v>
      </c>
      <c r="G864" s="2">
        <f t="shared" si="15"/>
        <v>135.49999999999986</v>
      </c>
    </row>
    <row r="865" spans="1:11">
      <c r="A865" s="86">
        <v>45727</v>
      </c>
      <c r="B865" s="526">
        <v>30625</v>
      </c>
      <c r="C865" s="526" t="s">
        <v>20</v>
      </c>
      <c r="D865" t="s">
        <v>18</v>
      </c>
      <c r="F865" s="2">
        <v>56</v>
      </c>
      <c r="G865" s="2">
        <f t="shared" si="15"/>
        <v>79.499999999999858</v>
      </c>
    </row>
    <row r="866" spans="1:11">
      <c r="A866" s="86">
        <v>45727</v>
      </c>
      <c r="B866" s="526">
        <v>30625</v>
      </c>
      <c r="C866" s="526" t="s">
        <v>20</v>
      </c>
      <c r="D866" t="s">
        <v>19</v>
      </c>
      <c r="F866" s="2">
        <v>5</v>
      </c>
      <c r="G866" s="2">
        <f t="shared" si="15"/>
        <v>74.499999999999858</v>
      </c>
    </row>
    <row r="867" spans="1:11">
      <c r="A867" s="86">
        <v>45742</v>
      </c>
      <c r="B867" s="526">
        <v>30832</v>
      </c>
      <c r="C867" s="526" t="s">
        <v>20</v>
      </c>
      <c r="D867" t="s">
        <v>16</v>
      </c>
      <c r="F867" s="2">
        <v>71.5</v>
      </c>
      <c r="G867" s="2">
        <f t="shared" si="15"/>
        <v>2.9999999999998579</v>
      </c>
    </row>
    <row r="868" spans="1:11">
      <c r="A868" s="86">
        <v>45742</v>
      </c>
      <c r="B868" s="526">
        <v>30832</v>
      </c>
      <c r="C868" s="526" t="s">
        <v>20</v>
      </c>
      <c r="D868" t="s">
        <v>17</v>
      </c>
      <c r="F868" s="2">
        <v>3</v>
      </c>
      <c r="G868" s="2">
        <f t="shared" si="15"/>
        <v>-1.4210854715202004E-13</v>
      </c>
    </row>
    <row r="869" spans="1:11">
      <c r="A869" s="44">
        <v>45747</v>
      </c>
      <c r="B869" s="525" t="s">
        <v>14</v>
      </c>
      <c r="C869" s="525" t="s">
        <v>23</v>
      </c>
      <c r="D869" t="s">
        <v>16</v>
      </c>
      <c r="E869" s="240">
        <v>43.7</v>
      </c>
      <c r="G869" s="2">
        <f t="shared" si="15"/>
        <v>43.699999999999861</v>
      </c>
    </row>
    <row r="870" spans="1:11">
      <c r="A870" s="7"/>
      <c r="B870" s="526"/>
      <c r="C870" s="526"/>
      <c r="D870" t="s">
        <v>17</v>
      </c>
      <c r="E870" s="240">
        <v>3</v>
      </c>
      <c r="G870" s="2">
        <f t="shared" si="15"/>
        <v>46.699999999999861</v>
      </c>
    </row>
    <row r="871" spans="1:11">
      <c r="A871" s="7"/>
      <c r="B871" s="526"/>
      <c r="C871" s="526"/>
      <c r="D871" t="s">
        <v>18</v>
      </c>
      <c r="E871" s="240">
        <v>60</v>
      </c>
      <c r="G871" s="2">
        <f t="shared" si="15"/>
        <v>106.69999999999986</v>
      </c>
      <c r="I871" s="403" t="s">
        <v>23</v>
      </c>
      <c r="J871" t="s">
        <v>16</v>
      </c>
      <c r="K871" s="240">
        <v>43.7</v>
      </c>
    </row>
    <row r="872" spans="1:11">
      <c r="A872" s="7"/>
      <c r="B872" s="526"/>
      <c r="C872" s="526"/>
      <c r="D872" t="s">
        <v>19</v>
      </c>
      <c r="E872" s="240">
        <v>5</v>
      </c>
      <c r="G872" s="2">
        <f t="shared" si="15"/>
        <v>111.69999999999986</v>
      </c>
      <c r="I872" s="269"/>
      <c r="J872" t="s">
        <v>17</v>
      </c>
      <c r="K872" s="240">
        <v>3</v>
      </c>
    </row>
    <row r="873" spans="1:11">
      <c r="A873" s="86">
        <v>45797</v>
      </c>
      <c r="B873" s="526">
        <v>31004</v>
      </c>
      <c r="C873" s="526" t="s">
        <v>23</v>
      </c>
      <c r="D873" t="s">
        <v>16</v>
      </c>
      <c r="E873" s="240"/>
      <c r="F873" s="240">
        <v>43.7</v>
      </c>
      <c r="G873" s="2">
        <f t="shared" si="15"/>
        <v>67.999999999999858</v>
      </c>
      <c r="I873" s="269"/>
      <c r="K873" s="240"/>
    </row>
    <row r="874" spans="1:11">
      <c r="A874" s="86">
        <v>45797</v>
      </c>
      <c r="B874" s="526">
        <v>31004</v>
      </c>
      <c r="C874" s="526" t="s">
        <v>23</v>
      </c>
      <c r="D874" t="s">
        <v>17</v>
      </c>
      <c r="E874" s="240"/>
      <c r="F874" s="240">
        <v>3</v>
      </c>
      <c r="G874" s="2">
        <f t="shared" si="15"/>
        <v>64.999999999999858</v>
      </c>
      <c r="I874" s="269"/>
      <c r="K874" s="240"/>
    </row>
    <row r="875" spans="1:11">
      <c r="A875" s="86">
        <v>45797</v>
      </c>
      <c r="B875" s="526">
        <v>31004</v>
      </c>
      <c r="C875" s="526" t="s">
        <v>23</v>
      </c>
      <c r="D875" t="s">
        <v>18</v>
      </c>
      <c r="E875" s="240"/>
      <c r="F875" s="240">
        <v>60</v>
      </c>
      <c r="G875" s="2">
        <f t="shared" si="15"/>
        <v>4.9999999999998579</v>
      </c>
      <c r="I875" s="269"/>
      <c r="K875" s="240"/>
    </row>
    <row r="876" spans="1:11">
      <c r="A876" s="86">
        <v>45797</v>
      </c>
      <c r="B876" s="526">
        <v>31004</v>
      </c>
      <c r="C876" s="526" t="s">
        <v>23</v>
      </c>
      <c r="D876" t="s">
        <v>19</v>
      </c>
      <c r="E876" s="240"/>
      <c r="F876" s="240">
        <v>5</v>
      </c>
      <c r="G876" s="2">
        <f t="shared" si="15"/>
        <v>-1.4210854715202004E-13</v>
      </c>
      <c r="I876" s="269"/>
      <c r="K876" s="240"/>
    </row>
    <row r="877" spans="1:11">
      <c r="A877" s="88">
        <v>45777</v>
      </c>
      <c r="B877" s="525" t="s">
        <v>14</v>
      </c>
      <c r="C877" s="525" t="s">
        <v>24</v>
      </c>
      <c r="D877" t="s">
        <v>16</v>
      </c>
      <c r="E877" s="240">
        <v>43.2</v>
      </c>
      <c r="G877" s="2">
        <f t="shared" si="15"/>
        <v>43.199999999999861</v>
      </c>
      <c r="I877" s="269"/>
      <c r="K877" s="240"/>
    </row>
    <row r="878" spans="1:11">
      <c r="B878" s="526"/>
      <c r="C878" s="526"/>
      <c r="D878" t="s">
        <v>17</v>
      </c>
      <c r="E878" s="240">
        <v>3</v>
      </c>
      <c r="G878" s="2">
        <f t="shared" si="15"/>
        <v>46.199999999999861</v>
      </c>
      <c r="I878" s="269"/>
      <c r="K878" s="240"/>
    </row>
    <row r="879" spans="1:11">
      <c r="B879" s="526"/>
      <c r="C879" s="526"/>
      <c r="D879" t="s">
        <v>18</v>
      </c>
      <c r="E879" s="240">
        <v>60</v>
      </c>
      <c r="G879" s="2">
        <f t="shared" si="15"/>
        <v>106.19999999999986</v>
      </c>
      <c r="I879" s="403"/>
      <c r="K879" s="240"/>
    </row>
    <row r="880" spans="1:11">
      <c r="B880" s="526"/>
      <c r="C880" s="526"/>
      <c r="D880" t="s">
        <v>19</v>
      </c>
      <c r="E880" s="240">
        <v>5</v>
      </c>
      <c r="G880" s="2">
        <f t="shared" si="15"/>
        <v>111.19999999999986</v>
      </c>
      <c r="I880" s="269"/>
      <c r="K880" s="240"/>
    </row>
    <row r="881" spans="1:12">
      <c r="B881" s="526"/>
      <c r="C881" s="526"/>
      <c r="G881" s="2">
        <f t="shared" si="15"/>
        <v>111.19999999999986</v>
      </c>
      <c r="I881" s="269"/>
      <c r="K881" s="240"/>
    </row>
    <row r="882" spans="1:12">
      <c r="A882" s="86">
        <v>45797</v>
      </c>
      <c r="B882" s="526">
        <v>31004</v>
      </c>
      <c r="C882" s="526" t="s">
        <v>24</v>
      </c>
      <c r="D882" t="s">
        <v>16</v>
      </c>
      <c r="F882" s="240">
        <v>43.2</v>
      </c>
      <c r="G882" s="2">
        <f t="shared" si="15"/>
        <v>67.999999999999858</v>
      </c>
      <c r="H882" s="37"/>
      <c r="I882" s="269"/>
      <c r="K882" s="240"/>
    </row>
    <row r="883" spans="1:12">
      <c r="A883" s="86">
        <v>45797</v>
      </c>
      <c r="B883" s="526">
        <v>31004</v>
      </c>
      <c r="C883" s="526" t="s">
        <v>24</v>
      </c>
      <c r="D883" t="s">
        <v>17</v>
      </c>
      <c r="F883" s="240">
        <v>3</v>
      </c>
      <c r="G883" s="2">
        <f t="shared" si="15"/>
        <v>64.999999999999858</v>
      </c>
      <c r="K883" s="37"/>
    </row>
    <row r="884" spans="1:12">
      <c r="A884" s="86">
        <v>45797</v>
      </c>
      <c r="B884" s="526">
        <v>31004</v>
      </c>
      <c r="C884" s="526" t="s">
        <v>24</v>
      </c>
      <c r="D884" t="s">
        <v>18</v>
      </c>
      <c r="F884" s="240">
        <v>60</v>
      </c>
      <c r="G884" s="2">
        <f t="shared" si="15"/>
        <v>4.9999999999998579</v>
      </c>
      <c r="K884" s="37"/>
    </row>
    <row r="885" spans="1:12">
      <c r="A885" s="86">
        <v>45797</v>
      </c>
      <c r="B885" s="526">
        <v>31004</v>
      </c>
      <c r="C885" s="526" t="s">
        <v>24</v>
      </c>
      <c r="D885" t="s">
        <v>19</v>
      </c>
      <c r="F885" s="240">
        <v>5</v>
      </c>
      <c r="G885" s="2">
        <f t="shared" si="15"/>
        <v>-1.4210854715202004E-13</v>
      </c>
    </row>
    <row r="886" spans="1:12">
      <c r="A886" s="88">
        <v>45808</v>
      </c>
      <c r="B886" s="525" t="s">
        <v>14</v>
      </c>
      <c r="C886" s="525" t="s">
        <v>25</v>
      </c>
      <c r="D886" t="s">
        <v>16</v>
      </c>
      <c r="E886" s="240">
        <v>43.2</v>
      </c>
      <c r="G886" s="2">
        <f t="shared" si="15"/>
        <v>43.199999999999861</v>
      </c>
    </row>
    <row r="887" spans="1:12">
      <c r="B887" s="526"/>
      <c r="C887" s="526"/>
      <c r="D887" t="s">
        <v>17</v>
      </c>
      <c r="E887" s="240">
        <v>5</v>
      </c>
      <c r="G887" s="2">
        <f t="shared" si="15"/>
        <v>48.199999999999861</v>
      </c>
    </row>
    <row r="888" spans="1:12">
      <c r="B888" s="526"/>
      <c r="C888" s="526"/>
      <c r="D888" t="s">
        <v>18</v>
      </c>
      <c r="E888" s="240">
        <v>60</v>
      </c>
      <c r="G888" s="2">
        <f t="shared" si="15"/>
        <v>108.19999999999986</v>
      </c>
      <c r="I888" s="565" t="s">
        <v>317</v>
      </c>
      <c r="J888" s="565"/>
      <c r="K888" s="565"/>
    </row>
    <row r="889" spans="1:12">
      <c r="B889" s="526"/>
      <c r="C889" s="526"/>
      <c r="D889" t="s">
        <v>19</v>
      </c>
      <c r="E889" s="240">
        <v>5</v>
      </c>
      <c r="G889" s="2">
        <f t="shared" si="15"/>
        <v>113.19999999999986</v>
      </c>
      <c r="H889">
        <v>2025</v>
      </c>
      <c r="I889" s="403" t="s">
        <v>24</v>
      </c>
      <c r="J889" t="s">
        <v>21</v>
      </c>
      <c r="L889" s="8">
        <v>300</v>
      </c>
    </row>
    <row r="890" spans="1:12">
      <c r="A890" s="86">
        <v>45854</v>
      </c>
      <c r="B890" s="526">
        <v>31416</v>
      </c>
      <c r="C890" s="526" t="s">
        <v>25</v>
      </c>
      <c r="D890" t="s">
        <v>16</v>
      </c>
      <c r="E890" s="240"/>
      <c r="F890" s="2">
        <v>43.2</v>
      </c>
      <c r="G890" s="2">
        <f t="shared" si="15"/>
        <v>69.999999999999858</v>
      </c>
      <c r="I890" s="403"/>
      <c r="L890" s="8"/>
    </row>
    <row r="891" spans="1:12">
      <c r="A891" s="86">
        <v>45854</v>
      </c>
      <c r="B891" s="526">
        <v>31416</v>
      </c>
      <c r="C891" s="526" t="s">
        <v>25</v>
      </c>
      <c r="D891" t="s">
        <v>17</v>
      </c>
      <c r="E891" s="240"/>
      <c r="F891" s="2">
        <v>5</v>
      </c>
      <c r="G891" s="2">
        <f t="shared" si="15"/>
        <v>64.999999999999858</v>
      </c>
      <c r="I891" s="403"/>
      <c r="L891" s="8"/>
    </row>
    <row r="892" spans="1:12">
      <c r="A892" s="86">
        <v>45854</v>
      </c>
      <c r="B892" s="526">
        <v>31416</v>
      </c>
      <c r="C892" s="526" t="s">
        <v>25</v>
      </c>
      <c r="D892" t="s">
        <v>18</v>
      </c>
      <c r="E892" s="240"/>
      <c r="F892" s="2">
        <v>60</v>
      </c>
      <c r="G892" s="2">
        <f t="shared" si="15"/>
        <v>4.9999999999998579</v>
      </c>
      <c r="I892" s="403"/>
      <c r="L892" s="8"/>
    </row>
    <row r="893" spans="1:12">
      <c r="A893" s="86">
        <v>45854</v>
      </c>
      <c r="B893" s="526">
        <v>31416</v>
      </c>
      <c r="C893" s="526" t="s">
        <v>25</v>
      </c>
      <c r="D893" t="s">
        <v>19</v>
      </c>
      <c r="E893" s="240"/>
      <c r="F893" s="2">
        <v>5</v>
      </c>
      <c r="G893" s="2">
        <f t="shared" si="15"/>
        <v>-1.4210854715202004E-13</v>
      </c>
      <c r="I893" s="403"/>
      <c r="L893" s="8"/>
    </row>
    <row r="894" spans="1:12">
      <c r="A894" s="88">
        <v>45838</v>
      </c>
      <c r="B894" s="525" t="s">
        <v>14</v>
      </c>
      <c r="C894" s="525" t="s">
        <v>26</v>
      </c>
      <c r="D894" t="s">
        <v>16</v>
      </c>
      <c r="E894" s="240">
        <v>36.1</v>
      </c>
      <c r="G894" s="2">
        <f t="shared" si="15"/>
        <v>36.099999999999859</v>
      </c>
      <c r="I894" s="403" t="s">
        <v>25</v>
      </c>
      <c r="J894" t="s">
        <v>16</v>
      </c>
      <c r="K894" s="240">
        <v>43.2</v>
      </c>
    </row>
    <row r="895" spans="1:12">
      <c r="B895" s="526"/>
      <c r="C895" s="526"/>
      <c r="D895" t="s">
        <v>17</v>
      </c>
      <c r="E895" s="240">
        <v>4</v>
      </c>
      <c r="G895" s="2">
        <f t="shared" si="15"/>
        <v>40.099999999999859</v>
      </c>
      <c r="I895" s="269"/>
      <c r="J895" t="s">
        <v>17</v>
      </c>
      <c r="K895" s="240">
        <v>5</v>
      </c>
    </row>
    <row r="896" spans="1:12">
      <c r="B896" s="526"/>
      <c r="C896" s="526"/>
      <c r="D896" t="s">
        <v>18</v>
      </c>
      <c r="E896" s="240">
        <v>60</v>
      </c>
      <c r="G896" s="2">
        <f t="shared" si="15"/>
        <v>100.09999999999985</v>
      </c>
      <c r="I896" s="269"/>
      <c r="J896" t="s">
        <v>18</v>
      </c>
      <c r="K896" s="240">
        <v>60</v>
      </c>
    </row>
    <row r="897" spans="1:14">
      <c r="B897" s="526"/>
      <c r="C897" s="526"/>
      <c r="D897" t="s">
        <v>19</v>
      </c>
      <c r="E897" s="240">
        <v>5</v>
      </c>
      <c r="G897" s="2">
        <f t="shared" si="15"/>
        <v>105.09999999999985</v>
      </c>
      <c r="I897" s="269"/>
      <c r="J897" t="s">
        <v>19</v>
      </c>
      <c r="K897" s="240">
        <v>5</v>
      </c>
    </row>
    <row r="898" spans="1:14">
      <c r="A898" s="86">
        <v>45854</v>
      </c>
      <c r="B898" s="526">
        <v>31416</v>
      </c>
      <c r="C898" s="526" t="s">
        <v>26</v>
      </c>
      <c r="D898" t="s">
        <v>16</v>
      </c>
      <c r="F898" s="2">
        <v>36.1</v>
      </c>
      <c r="G898" s="2">
        <f t="shared" si="15"/>
        <v>68.999999999999858</v>
      </c>
      <c r="I898" s="403" t="s">
        <v>26</v>
      </c>
      <c r="J898" t="s">
        <v>16</v>
      </c>
      <c r="K898" s="240">
        <v>36.1</v>
      </c>
    </row>
    <row r="899" spans="1:14">
      <c r="A899" s="86">
        <v>45854</v>
      </c>
      <c r="B899" s="526">
        <v>31416</v>
      </c>
      <c r="C899" s="526" t="s">
        <v>26</v>
      </c>
      <c r="D899" t="s">
        <v>17</v>
      </c>
      <c r="F899" s="2">
        <v>4</v>
      </c>
      <c r="G899" s="2">
        <f t="shared" si="15"/>
        <v>64.999999999999858</v>
      </c>
      <c r="I899" s="269"/>
      <c r="J899" t="s">
        <v>17</v>
      </c>
      <c r="K899" s="240">
        <v>4</v>
      </c>
      <c r="N899">
        <v>342.1</v>
      </c>
    </row>
    <row r="900" spans="1:14">
      <c r="A900" s="86">
        <v>45854</v>
      </c>
      <c r="B900" s="526">
        <v>31416</v>
      </c>
      <c r="C900" s="526" t="s">
        <v>26</v>
      </c>
      <c r="D900" t="s">
        <v>18</v>
      </c>
      <c r="F900" s="2">
        <v>60</v>
      </c>
      <c r="G900" s="2">
        <f t="shared" si="15"/>
        <v>4.9999999999998579</v>
      </c>
      <c r="I900" s="269"/>
      <c r="J900" t="s">
        <v>18</v>
      </c>
      <c r="K900" s="240">
        <v>60</v>
      </c>
      <c r="N900">
        <v>218.3</v>
      </c>
    </row>
    <row r="901" spans="1:14">
      <c r="A901" s="86">
        <v>45854</v>
      </c>
      <c r="B901" s="526">
        <v>31416</v>
      </c>
      <c r="C901" s="526" t="s">
        <v>26</v>
      </c>
      <c r="D901" t="s">
        <v>19</v>
      </c>
      <c r="F901" s="2">
        <v>5</v>
      </c>
      <c r="G901" s="2">
        <f t="shared" si="15"/>
        <v>-1.4210854715202004E-13</v>
      </c>
      <c r="I901" s="269"/>
      <c r="J901" t="s">
        <v>19</v>
      </c>
      <c r="K901" s="240">
        <v>5</v>
      </c>
      <c r="N901">
        <f>SUM(N899:N900)</f>
        <v>560.40000000000009</v>
      </c>
    </row>
    <row r="902" spans="1:14">
      <c r="A902" s="44">
        <v>45869</v>
      </c>
      <c r="B902" s="525" t="s">
        <v>14</v>
      </c>
      <c r="C902" s="525" t="s">
        <v>27</v>
      </c>
      <c r="D902" t="s">
        <v>16</v>
      </c>
      <c r="E902" s="8">
        <v>36.1</v>
      </c>
      <c r="G902" s="2">
        <f t="shared" si="15"/>
        <v>36.099999999999859</v>
      </c>
      <c r="K902" s="8">
        <f>SUM(K889:K901)</f>
        <v>218.3</v>
      </c>
    </row>
    <row r="903" spans="1:14">
      <c r="A903" s="7"/>
      <c r="B903" s="526"/>
      <c r="C903" s="526"/>
      <c r="D903" t="s">
        <v>17</v>
      </c>
      <c r="E903" s="8">
        <v>4</v>
      </c>
      <c r="G903" s="2">
        <f t="shared" si="15"/>
        <v>40.099999999999859</v>
      </c>
    </row>
    <row r="904" spans="1:14">
      <c r="A904" s="7"/>
      <c r="B904" s="526"/>
      <c r="C904" s="526"/>
      <c r="D904" t="s">
        <v>18</v>
      </c>
      <c r="E904" s="8">
        <v>60</v>
      </c>
      <c r="G904" s="2">
        <f t="shared" si="15"/>
        <v>100.09999999999985</v>
      </c>
    </row>
    <row r="905" spans="1:14">
      <c r="A905" s="7"/>
      <c r="B905" s="526"/>
      <c r="C905" s="526"/>
      <c r="D905" t="s">
        <v>19</v>
      </c>
      <c r="E905" s="8">
        <v>5</v>
      </c>
      <c r="G905" s="2">
        <f t="shared" si="15"/>
        <v>105.09999999999985</v>
      </c>
      <c r="I905" s="565" t="s">
        <v>317</v>
      </c>
      <c r="J905" s="565"/>
      <c r="K905" s="565"/>
    </row>
    <row r="906" spans="1:14">
      <c r="A906" s="7">
        <v>45952</v>
      </c>
      <c r="B906" s="526">
        <v>31785</v>
      </c>
      <c r="C906" s="526" t="s">
        <v>27</v>
      </c>
      <c r="D906" t="s">
        <v>16</v>
      </c>
      <c r="F906" s="8">
        <v>36.1</v>
      </c>
      <c r="G906" s="2">
        <f t="shared" si="15"/>
        <v>68.999999999999858</v>
      </c>
      <c r="J906" s="531"/>
      <c r="K906" s="531"/>
    </row>
    <row r="907" spans="1:14">
      <c r="A907" s="7">
        <v>45952</v>
      </c>
      <c r="B907" s="526">
        <v>31785</v>
      </c>
      <c r="C907" s="526" t="s">
        <v>27</v>
      </c>
      <c r="D907" t="s">
        <v>17</v>
      </c>
      <c r="F907" s="8">
        <v>4</v>
      </c>
      <c r="G907" s="2">
        <f t="shared" si="15"/>
        <v>64.999999999999858</v>
      </c>
      <c r="J907" s="531"/>
      <c r="K907" s="531"/>
    </row>
    <row r="908" spans="1:14">
      <c r="A908" s="7">
        <v>45952</v>
      </c>
      <c r="B908" s="526">
        <v>31785</v>
      </c>
      <c r="C908" s="526" t="s">
        <v>27</v>
      </c>
      <c r="D908" t="s">
        <v>18</v>
      </c>
      <c r="F908" s="8">
        <v>60</v>
      </c>
      <c r="G908" s="2">
        <f t="shared" si="15"/>
        <v>4.9999999999998579</v>
      </c>
      <c r="J908" s="531"/>
      <c r="K908" s="531"/>
    </row>
    <row r="909" spans="1:14">
      <c r="A909" s="7">
        <v>45952</v>
      </c>
      <c r="B909" s="526">
        <v>31785</v>
      </c>
      <c r="C909" s="526" t="s">
        <v>27</v>
      </c>
      <c r="D909" t="s">
        <v>19</v>
      </c>
      <c r="F909" s="8">
        <v>5</v>
      </c>
      <c r="G909" s="2">
        <f t="shared" si="15"/>
        <v>-1.4210854715202004E-13</v>
      </c>
      <c r="J909" s="531"/>
      <c r="K909" s="531"/>
    </row>
    <row r="910" spans="1:14">
      <c r="A910" s="44">
        <v>45900</v>
      </c>
      <c r="B910" s="525" t="s">
        <v>14</v>
      </c>
      <c r="C910" s="525" t="s">
        <v>28</v>
      </c>
      <c r="D910" t="s">
        <v>16</v>
      </c>
      <c r="E910" s="240">
        <v>36.1</v>
      </c>
      <c r="G910" s="2">
        <f t="shared" si="15"/>
        <v>36.099999999999859</v>
      </c>
      <c r="H910" s="5">
        <v>2025</v>
      </c>
      <c r="I910" s="403" t="s">
        <v>27</v>
      </c>
      <c r="J910" t="s">
        <v>16</v>
      </c>
      <c r="K910" s="8">
        <v>36.1</v>
      </c>
    </row>
    <row r="911" spans="1:14">
      <c r="A911" s="7"/>
      <c r="B911" s="526"/>
      <c r="C911" s="526"/>
      <c r="D911" t="s">
        <v>17</v>
      </c>
      <c r="E911" s="240">
        <v>8</v>
      </c>
      <c r="G911" s="2">
        <f t="shared" si="15"/>
        <v>44.099999999999859</v>
      </c>
      <c r="I911" s="269"/>
      <c r="J911" t="s">
        <v>17</v>
      </c>
      <c r="K911" s="8">
        <v>4</v>
      </c>
    </row>
    <row r="912" spans="1:14">
      <c r="A912" s="7"/>
      <c r="B912" s="526"/>
      <c r="C912" s="526"/>
      <c r="D912" t="s">
        <v>18</v>
      </c>
      <c r="E912" s="240">
        <v>60</v>
      </c>
      <c r="G912" s="2">
        <f t="shared" si="15"/>
        <v>104.09999999999985</v>
      </c>
      <c r="I912" s="269"/>
      <c r="J912" t="s">
        <v>18</v>
      </c>
      <c r="K912" s="8">
        <v>60</v>
      </c>
    </row>
    <row r="913" spans="1:11">
      <c r="A913" s="7"/>
      <c r="B913" s="526"/>
      <c r="C913" s="526"/>
      <c r="D913" t="s">
        <v>19</v>
      </c>
      <c r="E913" s="240">
        <v>5</v>
      </c>
      <c r="G913" s="2">
        <f t="shared" si="15"/>
        <v>109.09999999999985</v>
      </c>
      <c r="I913" s="269"/>
      <c r="J913" t="s">
        <v>19</v>
      </c>
      <c r="K913" s="8">
        <v>5</v>
      </c>
    </row>
    <row r="914" spans="1:11">
      <c r="A914" s="7">
        <v>45952</v>
      </c>
      <c r="B914" s="526">
        <v>31785</v>
      </c>
      <c r="C914" s="526" t="s">
        <v>28</v>
      </c>
      <c r="D914" t="s">
        <v>16</v>
      </c>
      <c r="E914" s="240"/>
      <c r="F914" s="240">
        <v>36.1</v>
      </c>
      <c r="G914" s="2">
        <f t="shared" si="15"/>
        <v>72.999999999999858</v>
      </c>
      <c r="I914" s="269"/>
      <c r="K914" s="8"/>
    </row>
    <row r="915" spans="1:11">
      <c r="A915" s="7">
        <v>45952</v>
      </c>
      <c r="B915" s="526">
        <v>31785</v>
      </c>
      <c r="C915" s="526" t="s">
        <v>28</v>
      </c>
      <c r="D915" t="s">
        <v>17</v>
      </c>
      <c r="E915" s="240"/>
      <c r="F915" s="240">
        <v>8</v>
      </c>
      <c r="G915" s="2">
        <f t="shared" si="15"/>
        <v>64.999999999999858</v>
      </c>
      <c r="I915" s="269"/>
      <c r="K915" s="8"/>
    </row>
    <row r="916" spans="1:11">
      <c r="A916" s="7">
        <v>45952</v>
      </c>
      <c r="B916" s="526">
        <v>31785</v>
      </c>
      <c r="C916" s="526" t="s">
        <v>28</v>
      </c>
      <c r="D916" t="s">
        <v>18</v>
      </c>
      <c r="E916" s="240"/>
      <c r="F916" s="240">
        <v>60</v>
      </c>
      <c r="G916" s="2">
        <f t="shared" si="15"/>
        <v>4.9999999999998579</v>
      </c>
      <c r="I916" s="269"/>
      <c r="K916" s="8"/>
    </row>
    <row r="917" spans="1:11">
      <c r="A917" s="7">
        <v>45952</v>
      </c>
      <c r="B917" s="526">
        <v>31785</v>
      </c>
      <c r="C917" s="526" t="s">
        <v>28</v>
      </c>
      <c r="D917" t="s">
        <v>19</v>
      </c>
      <c r="E917" s="240"/>
      <c r="F917" s="240">
        <v>5</v>
      </c>
      <c r="G917" s="2">
        <f t="shared" si="15"/>
        <v>-1.4210854715202004E-13</v>
      </c>
      <c r="I917" s="269"/>
      <c r="K917" s="8"/>
    </row>
    <row r="918" spans="1:11">
      <c r="A918" s="88">
        <v>45930</v>
      </c>
      <c r="B918" s="525" t="s">
        <v>14</v>
      </c>
      <c r="C918" s="525" t="s">
        <v>85</v>
      </c>
      <c r="D918" t="s">
        <v>16</v>
      </c>
      <c r="E918" s="240">
        <v>34.799999999999997</v>
      </c>
      <c r="G918" s="2">
        <f t="shared" si="15"/>
        <v>34.799999999999855</v>
      </c>
      <c r="I918" s="269"/>
      <c r="K918" s="8"/>
    </row>
    <row r="919" spans="1:11">
      <c r="A919" s="7"/>
      <c r="B919" s="526"/>
      <c r="C919" s="526"/>
      <c r="D919" t="s">
        <v>17</v>
      </c>
      <c r="E919" s="26">
        <v>4</v>
      </c>
      <c r="G919" s="2">
        <f t="shared" si="15"/>
        <v>38.799999999999855</v>
      </c>
      <c r="I919" s="403" t="s">
        <v>28</v>
      </c>
      <c r="J919" t="s">
        <v>16</v>
      </c>
      <c r="K919" s="240">
        <v>36.1</v>
      </c>
    </row>
    <row r="920" spans="1:11">
      <c r="A920" s="7"/>
      <c r="B920" s="526"/>
      <c r="C920" s="526"/>
      <c r="D920" t="s">
        <v>18</v>
      </c>
      <c r="E920" s="26">
        <v>60</v>
      </c>
      <c r="G920" s="2">
        <f t="shared" ref="G920:G937" si="16">+G919+E920-F920</f>
        <v>98.799999999999855</v>
      </c>
      <c r="I920" s="269"/>
      <c r="J920" t="s">
        <v>17</v>
      </c>
      <c r="K920" s="240">
        <v>8</v>
      </c>
    </row>
    <row r="921" spans="1:11">
      <c r="A921" s="7"/>
      <c r="B921" s="526"/>
      <c r="C921" s="526"/>
      <c r="D921" t="s">
        <v>19</v>
      </c>
      <c r="E921" s="26">
        <v>5</v>
      </c>
      <c r="G921" s="2">
        <f t="shared" si="16"/>
        <v>103.79999999999986</v>
      </c>
      <c r="I921" s="269"/>
      <c r="J921" t="s">
        <v>18</v>
      </c>
      <c r="K921" s="240">
        <v>60</v>
      </c>
    </row>
    <row r="922" spans="1:11">
      <c r="A922" s="7"/>
      <c r="B922" s="526"/>
      <c r="C922" s="526"/>
      <c r="D922" t="s">
        <v>86</v>
      </c>
      <c r="E922" s="240">
        <v>10</v>
      </c>
      <c r="F922" s="240"/>
      <c r="G922" s="2">
        <f t="shared" si="16"/>
        <v>113.79999999999986</v>
      </c>
      <c r="I922" s="269"/>
      <c r="J922" t="s">
        <v>19</v>
      </c>
      <c r="K922" s="240">
        <v>5</v>
      </c>
    </row>
    <row r="923" spans="1:11">
      <c r="A923" s="7">
        <v>45905</v>
      </c>
      <c r="B923" s="526"/>
      <c r="C923" s="526" t="s">
        <v>53</v>
      </c>
      <c r="D923" t="s">
        <v>86</v>
      </c>
      <c r="E923" s="240"/>
      <c r="F923" s="240">
        <v>10</v>
      </c>
      <c r="G923" s="2">
        <f t="shared" si="16"/>
        <v>103.79999999999986</v>
      </c>
      <c r="I923" s="403" t="s">
        <v>85</v>
      </c>
      <c r="J923" t="s">
        <v>18</v>
      </c>
      <c r="K923" s="26">
        <v>60</v>
      </c>
    </row>
    <row r="924" spans="1:11">
      <c r="A924" s="7">
        <v>45952</v>
      </c>
      <c r="B924" s="526">
        <v>31785</v>
      </c>
      <c r="C924" s="526" t="s">
        <v>53</v>
      </c>
      <c r="D924" t="s">
        <v>18</v>
      </c>
      <c r="E924" s="240"/>
      <c r="F924" s="240">
        <v>60</v>
      </c>
      <c r="G924" s="2">
        <f t="shared" si="16"/>
        <v>43.799999999999855</v>
      </c>
      <c r="I924" s="403"/>
      <c r="K924" s="26"/>
    </row>
    <row r="925" spans="1:11">
      <c r="A925" s="7">
        <v>45952</v>
      </c>
      <c r="B925" s="526">
        <v>31785</v>
      </c>
      <c r="C925" s="526" t="s">
        <v>53</v>
      </c>
      <c r="D925" t="s">
        <v>19</v>
      </c>
      <c r="E925" s="240"/>
      <c r="F925" s="240">
        <v>5</v>
      </c>
      <c r="G925" s="2">
        <f t="shared" si="16"/>
        <v>38.799999999999855</v>
      </c>
      <c r="I925" s="403"/>
      <c r="K925" s="26"/>
    </row>
    <row r="926" spans="1:11">
      <c r="A926" s="7">
        <v>45986</v>
      </c>
      <c r="B926" s="526">
        <v>32111</v>
      </c>
      <c r="C926" s="526" t="s">
        <v>53</v>
      </c>
      <c r="D926" t="s">
        <v>16</v>
      </c>
      <c r="E926" s="240"/>
      <c r="F926" s="240">
        <v>34.799999999999997</v>
      </c>
      <c r="G926" s="2">
        <f t="shared" si="16"/>
        <v>3.9999999999998579</v>
      </c>
      <c r="I926" s="403"/>
      <c r="K926" s="26"/>
    </row>
    <row r="927" spans="1:11">
      <c r="A927" s="7">
        <v>45986</v>
      </c>
      <c r="B927" s="526">
        <v>32111</v>
      </c>
      <c r="C927" s="526" t="s">
        <v>53</v>
      </c>
      <c r="D927" t="s">
        <v>17</v>
      </c>
      <c r="E927" s="240"/>
      <c r="F927" s="26">
        <v>4</v>
      </c>
      <c r="G927" s="2">
        <f t="shared" si="16"/>
        <v>-1.4210854715202004E-13</v>
      </c>
      <c r="I927" s="403"/>
      <c r="K927" s="26"/>
    </row>
    <row r="928" spans="1:11">
      <c r="A928" s="88">
        <v>45961</v>
      </c>
      <c r="B928" s="525" t="s">
        <v>14</v>
      </c>
      <c r="C928" s="525" t="s">
        <v>30</v>
      </c>
      <c r="D928" t="s">
        <v>16</v>
      </c>
      <c r="E928" s="8">
        <v>34.299999999999997</v>
      </c>
      <c r="G928" s="2">
        <f t="shared" si="16"/>
        <v>34.299999999999855</v>
      </c>
      <c r="I928" s="269"/>
      <c r="K928" s="26"/>
    </row>
    <row r="929" spans="1:12">
      <c r="B929" s="526"/>
      <c r="C929" s="526"/>
      <c r="D929" t="s">
        <v>17</v>
      </c>
      <c r="E929" s="8">
        <v>7</v>
      </c>
      <c r="G929" s="2">
        <f t="shared" si="16"/>
        <v>41.299999999999855</v>
      </c>
      <c r="I929" s="269"/>
      <c r="K929" s="8"/>
    </row>
    <row r="930" spans="1:12">
      <c r="B930" s="526"/>
      <c r="C930" s="526"/>
      <c r="D930" t="s">
        <v>18</v>
      </c>
      <c r="E930" s="26">
        <v>60</v>
      </c>
      <c r="G930" s="2">
        <f t="shared" si="16"/>
        <v>101.29999999999986</v>
      </c>
      <c r="I930" s="269"/>
      <c r="K930" s="8"/>
    </row>
    <row r="931" spans="1:12">
      <c r="B931" s="526"/>
      <c r="C931" s="526"/>
      <c r="D931" t="s">
        <v>19</v>
      </c>
      <c r="E931" s="26">
        <v>5</v>
      </c>
      <c r="G931" s="2">
        <f t="shared" si="16"/>
        <v>106.29999999999986</v>
      </c>
      <c r="I931" s="403"/>
      <c r="K931" s="240"/>
    </row>
    <row r="932" spans="1:12">
      <c r="A932" s="7">
        <v>45986</v>
      </c>
      <c r="B932" s="526">
        <v>32111</v>
      </c>
      <c r="C932" s="526" t="s">
        <v>30</v>
      </c>
      <c r="D932" t="s">
        <v>16</v>
      </c>
      <c r="F932" s="8">
        <v>34.299999999999997</v>
      </c>
      <c r="G932" s="2">
        <f t="shared" si="16"/>
        <v>71.999999999999858</v>
      </c>
      <c r="I932" s="269"/>
      <c r="K932" s="26"/>
    </row>
    <row r="933" spans="1:12">
      <c r="A933" s="7">
        <v>45986</v>
      </c>
      <c r="B933" s="526">
        <v>32111</v>
      </c>
      <c r="C933" s="526" t="s">
        <v>30</v>
      </c>
      <c r="D933" t="s">
        <v>17</v>
      </c>
      <c r="F933" s="8">
        <v>7</v>
      </c>
      <c r="G933" s="2">
        <f t="shared" si="16"/>
        <v>64.999999999999858</v>
      </c>
      <c r="I933" s="403"/>
      <c r="K933" s="8"/>
    </row>
    <row r="934" spans="1:12">
      <c r="A934" s="7">
        <v>45986</v>
      </c>
      <c r="B934" s="526">
        <v>32111</v>
      </c>
      <c r="C934" s="526" t="s">
        <v>30</v>
      </c>
      <c r="D934" t="s">
        <v>18</v>
      </c>
      <c r="F934" s="26">
        <v>60</v>
      </c>
      <c r="G934" s="2">
        <f t="shared" si="16"/>
        <v>4.9999999999998579</v>
      </c>
      <c r="I934" s="269"/>
      <c r="K934" s="8"/>
    </row>
    <row r="935" spans="1:12">
      <c r="A935" s="7">
        <v>45986</v>
      </c>
      <c r="B935" s="526">
        <v>32111</v>
      </c>
      <c r="C935" s="526" t="s">
        <v>30</v>
      </c>
      <c r="D935" t="s">
        <v>19</v>
      </c>
      <c r="F935" s="26">
        <v>5</v>
      </c>
      <c r="G935" s="2">
        <f t="shared" si="16"/>
        <v>-1.4210854715202004E-13</v>
      </c>
      <c r="I935" s="269"/>
      <c r="K935" s="26"/>
    </row>
    <row r="936" spans="1:12">
      <c r="A936" s="88">
        <v>45991</v>
      </c>
      <c r="B936" s="525" t="s">
        <v>14</v>
      </c>
      <c r="C936" s="525" t="s">
        <v>33</v>
      </c>
      <c r="D936" t="s">
        <v>16</v>
      </c>
      <c r="E936" s="26">
        <v>32.4</v>
      </c>
      <c r="G936" s="2">
        <f t="shared" si="16"/>
        <v>32.399999999999856</v>
      </c>
      <c r="I936" s="269"/>
      <c r="K936" s="26"/>
    </row>
    <row r="937" spans="1:12">
      <c r="B937" s="526"/>
      <c r="C937" s="526"/>
      <c r="D937" t="s">
        <v>17</v>
      </c>
      <c r="E937" s="26">
        <v>6</v>
      </c>
      <c r="G937" s="2">
        <f t="shared" si="16"/>
        <v>38.399999999999856</v>
      </c>
      <c r="K937" s="37"/>
    </row>
    <row r="938" spans="1:12">
      <c r="B938" s="526"/>
      <c r="C938" s="526"/>
      <c r="D938" t="s">
        <v>18</v>
      </c>
      <c r="E938" s="240">
        <v>60</v>
      </c>
      <c r="G938" s="2">
        <f t="shared" ref="G938:G1006" si="17">+G937+E938-F938</f>
        <v>98.399999999999864</v>
      </c>
    </row>
    <row r="939" spans="1:12">
      <c r="B939" s="526"/>
      <c r="C939" s="526"/>
      <c r="D939" t="s">
        <v>19</v>
      </c>
      <c r="E939" s="240">
        <v>5</v>
      </c>
      <c r="G939" s="2">
        <f t="shared" si="17"/>
        <v>103.39999999999986</v>
      </c>
    </row>
    <row r="940" spans="1:12">
      <c r="A940" s="86">
        <v>46021</v>
      </c>
      <c r="B940" s="526">
        <v>32267</v>
      </c>
      <c r="C940" s="526" t="s">
        <v>33</v>
      </c>
      <c r="D940" t="s">
        <v>16</v>
      </c>
      <c r="E940" s="240"/>
      <c r="F940" s="2">
        <v>32.4</v>
      </c>
      <c r="G940" s="2">
        <f t="shared" si="17"/>
        <v>70.999999999999858</v>
      </c>
    </row>
    <row r="941" spans="1:12">
      <c r="A941" s="86">
        <v>46021</v>
      </c>
      <c r="B941" s="526">
        <v>32267</v>
      </c>
      <c r="C941" s="526" t="s">
        <v>33</v>
      </c>
      <c r="D941" t="s">
        <v>17</v>
      </c>
      <c r="E941" s="240"/>
      <c r="F941" s="2">
        <v>6</v>
      </c>
      <c r="G941" s="2">
        <f t="shared" si="17"/>
        <v>64.999999999999858</v>
      </c>
    </row>
    <row r="942" spans="1:12">
      <c r="A942" s="86">
        <v>46021</v>
      </c>
      <c r="B942" s="526">
        <v>32267</v>
      </c>
      <c r="C942" s="526" t="s">
        <v>33</v>
      </c>
      <c r="D942" t="s">
        <v>18</v>
      </c>
      <c r="E942" s="240"/>
      <c r="F942" s="2">
        <v>55</v>
      </c>
      <c r="G942" s="2">
        <f t="shared" si="17"/>
        <v>9.9999999999998579</v>
      </c>
    </row>
    <row r="943" spans="1:12">
      <c r="A943" s="86">
        <v>46021</v>
      </c>
      <c r="B943" s="526">
        <v>32268</v>
      </c>
      <c r="C943" s="526" t="s">
        <v>33</v>
      </c>
      <c r="D943" t="s">
        <v>18</v>
      </c>
      <c r="E943" s="240"/>
      <c r="F943" s="2">
        <v>5</v>
      </c>
      <c r="G943" s="2">
        <f t="shared" si="17"/>
        <v>4.9999999999998579</v>
      </c>
      <c r="J943" s="564" t="s">
        <v>317</v>
      </c>
      <c r="K943" s="564"/>
      <c r="L943" s="564"/>
    </row>
    <row r="944" spans="1:12">
      <c r="A944" s="86">
        <v>46021</v>
      </c>
      <c r="B944" s="526">
        <v>32268</v>
      </c>
      <c r="C944" s="526" t="s">
        <v>33</v>
      </c>
      <c r="D944" t="s">
        <v>19</v>
      </c>
      <c r="E944" s="240"/>
      <c r="F944" s="2">
        <v>5</v>
      </c>
      <c r="G944" s="2">
        <f t="shared" si="17"/>
        <v>-1.4210854715202004E-13</v>
      </c>
      <c r="I944" s="403">
        <v>2026</v>
      </c>
      <c r="J944" s="525" t="s">
        <v>15</v>
      </c>
      <c r="K944" t="s">
        <v>146</v>
      </c>
      <c r="L944" s="240">
        <v>10</v>
      </c>
    </row>
    <row r="945" spans="1:13">
      <c r="A945" s="44">
        <v>46022</v>
      </c>
      <c r="B945" s="525" t="s">
        <v>14</v>
      </c>
      <c r="C945" s="525" t="s">
        <v>34</v>
      </c>
      <c r="D945" t="s">
        <v>16</v>
      </c>
      <c r="E945" s="8">
        <v>32.9</v>
      </c>
      <c r="G945" s="2">
        <f t="shared" si="17"/>
        <v>32.899999999999856</v>
      </c>
      <c r="I945" s="403"/>
      <c r="J945" s="525"/>
      <c r="K945" s="472" t="s">
        <v>109</v>
      </c>
      <c r="L945" s="473">
        <v>28.3</v>
      </c>
    </row>
    <row r="946" spans="1:13">
      <c r="A946" s="7"/>
      <c r="B946" s="526"/>
      <c r="C946" s="526"/>
      <c r="D946" t="s">
        <v>17</v>
      </c>
      <c r="E946" s="8">
        <v>6</v>
      </c>
      <c r="G946" s="2">
        <f t="shared" si="17"/>
        <v>38.899999999999856</v>
      </c>
      <c r="I946" s="403"/>
      <c r="J946" s="525"/>
      <c r="K946" s="26"/>
      <c r="L946" s="168">
        <f>SUM(L944:L945)</f>
        <v>38.299999999999997</v>
      </c>
    </row>
    <row r="947" spans="1:13">
      <c r="A947" s="7"/>
      <c r="B947" s="526"/>
      <c r="C947" s="526"/>
      <c r="D947" t="s">
        <v>18</v>
      </c>
      <c r="E947" s="8">
        <v>60</v>
      </c>
      <c r="G947" s="2">
        <f t="shared" si="17"/>
        <v>98.899999999999864</v>
      </c>
      <c r="I947" s="403"/>
      <c r="J947" s="525"/>
      <c r="K947" s="26"/>
    </row>
    <row r="948" spans="1:13">
      <c r="A948" s="7"/>
      <c r="B948" s="526"/>
      <c r="C948" s="526"/>
      <c r="D948" t="s">
        <v>19</v>
      </c>
      <c r="E948" s="8">
        <v>5</v>
      </c>
      <c r="G948" s="2">
        <f t="shared" si="17"/>
        <v>103.89999999999986</v>
      </c>
      <c r="I948" s="403"/>
      <c r="J948" s="525"/>
      <c r="K948" s="240"/>
    </row>
    <row r="949" spans="1:13">
      <c r="A949" s="7">
        <v>46070</v>
      </c>
      <c r="B949" s="526">
        <v>32522</v>
      </c>
      <c r="C949" s="526" t="s">
        <v>34</v>
      </c>
      <c r="D949" t="s">
        <v>16</v>
      </c>
      <c r="F949" s="2">
        <v>32.9</v>
      </c>
      <c r="G949" s="2">
        <f>+G948+E949-F949</f>
        <v>70.999999999999858</v>
      </c>
      <c r="K949" s="26"/>
    </row>
    <row r="950" spans="1:13">
      <c r="A950" s="7">
        <v>46070</v>
      </c>
      <c r="B950" s="526">
        <v>32522</v>
      </c>
      <c r="C950" s="526" t="s">
        <v>34</v>
      </c>
      <c r="D950" t="s">
        <v>17</v>
      </c>
      <c r="F950" s="2">
        <v>6</v>
      </c>
      <c r="G950" s="2">
        <f>+G949+E950-F950</f>
        <v>64.999999999999858</v>
      </c>
      <c r="K950" s="26"/>
    </row>
    <row r="951" spans="1:13">
      <c r="A951" s="7">
        <v>46070</v>
      </c>
      <c r="B951" s="526">
        <v>32522</v>
      </c>
      <c r="C951" s="526" t="s">
        <v>34</v>
      </c>
      <c r="D951" t="s">
        <v>18</v>
      </c>
      <c r="F951" s="2">
        <v>60</v>
      </c>
      <c r="G951" s="2">
        <f>+G950+E951-F951</f>
        <v>4.9999999999998579</v>
      </c>
    </row>
    <row r="952" spans="1:13">
      <c r="A952" s="7">
        <v>46070</v>
      </c>
      <c r="B952" s="526">
        <v>32522</v>
      </c>
      <c r="C952" s="526" t="s">
        <v>34</v>
      </c>
      <c r="D952" t="s">
        <v>19</v>
      </c>
      <c r="F952" s="2">
        <v>5</v>
      </c>
      <c r="G952" s="2">
        <f>+G951+E952-F952</f>
        <v>-1.4210854715202004E-13</v>
      </c>
    </row>
    <row r="953" spans="1:13">
      <c r="A953" s="88">
        <v>46053</v>
      </c>
      <c r="B953" s="525" t="s">
        <v>14</v>
      </c>
      <c r="C953" s="525" t="s">
        <v>15</v>
      </c>
      <c r="D953" t="s">
        <v>16</v>
      </c>
      <c r="E953" s="26">
        <v>32</v>
      </c>
      <c r="G953" s="2">
        <f>+G952+E953-F953</f>
        <v>31.999999999999858</v>
      </c>
    </row>
    <row r="954" spans="1:13">
      <c r="B954" s="526"/>
      <c r="C954" s="526"/>
      <c r="D954" t="s">
        <v>17</v>
      </c>
      <c r="E954" s="26">
        <v>5</v>
      </c>
      <c r="G954" s="2">
        <f>+G953+E954-F954</f>
        <v>36.999999999999858</v>
      </c>
    </row>
    <row r="955" spans="1:13">
      <c r="B955" s="526"/>
      <c r="C955" s="526"/>
      <c r="D955" t="s">
        <v>18</v>
      </c>
      <c r="E955" s="240">
        <v>60</v>
      </c>
      <c r="G955" s="2">
        <f>+G954+E955-F955</f>
        <v>96.999999999999858</v>
      </c>
    </row>
    <row r="956" spans="1:13">
      <c r="B956" s="526"/>
      <c r="C956" s="526"/>
      <c r="D956" t="s">
        <v>19</v>
      </c>
      <c r="E956" s="240">
        <v>5</v>
      </c>
      <c r="G956" s="2">
        <f>+G955+E956-F956</f>
        <v>101.99999999999986</v>
      </c>
    </row>
    <row r="957" spans="1:13">
      <c r="B957" s="526"/>
      <c r="C957" s="526"/>
      <c r="D957" t="s">
        <v>146</v>
      </c>
      <c r="E957" s="240">
        <v>10</v>
      </c>
      <c r="G957" s="2">
        <f>+G956+E957-F957</f>
        <v>111.99999999999986</v>
      </c>
    </row>
    <row r="958" spans="1:13">
      <c r="B958" s="526"/>
      <c r="C958" s="526"/>
      <c r="D958" s="472" t="s">
        <v>109</v>
      </c>
      <c r="E958" s="473">
        <v>28.3</v>
      </c>
      <c r="G958" s="2">
        <f t="shared" si="17"/>
        <v>140.29999999999987</v>
      </c>
      <c r="M958" s="26"/>
    </row>
    <row r="959" spans="1:13">
      <c r="A959" s="86">
        <v>46070</v>
      </c>
      <c r="B959" s="526">
        <v>32522</v>
      </c>
      <c r="C959" s="526" t="s">
        <v>15</v>
      </c>
      <c r="D959" t="s">
        <v>16</v>
      </c>
      <c r="F959" s="2">
        <v>32</v>
      </c>
      <c r="G959" s="2">
        <f t="shared" si="17"/>
        <v>108.29999999999987</v>
      </c>
      <c r="I959" s="564" t="s">
        <v>317</v>
      </c>
      <c r="J959" s="564"/>
      <c r="K959" s="564"/>
    </row>
    <row r="960" spans="1:13">
      <c r="A960" s="86">
        <v>46070</v>
      </c>
      <c r="B960" s="526">
        <v>32522</v>
      </c>
      <c r="C960" s="526" t="s">
        <v>15</v>
      </c>
      <c r="D960" t="s">
        <v>17</v>
      </c>
      <c r="F960" s="2">
        <v>5</v>
      </c>
      <c r="G960" s="2">
        <f t="shared" si="17"/>
        <v>103.29999999999987</v>
      </c>
      <c r="H960" s="403">
        <v>2026</v>
      </c>
      <c r="I960" s="525" t="s">
        <v>15</v>
      </c>
      <c r="J960" s="472" t="s">
        <v>109</v>
      </c>
      <c r="K960" s="473">
        <v>28.3</v>
      </c>
    </row>
    <row r="961" spans="1:11">
      <c r="A961" s="86">
        <v>46070</v>
      </c>
      <c r="B961" s="526">
        <v>32522</v>
      </c>
      <c r="C961" s="526" t="s">
        <v>15</v>
      </c>
      <c r="D961" t="s">
        <v>18</v>
      </c>
      <c r="F961" s="2">
        <v>60</v>
      </c>
      <c r="G961" s="2">
        <f t="shared" si="17"/>
        <v>43.299999999999869</v>
      </c>
      <c r="I961" s="525" t="s">
        <v>20</v>
      </c>
      <c r="J961" t="s">
        <v>16</v>
      </c>
      <c r="K961" s="240">
        <v>31.5</v>
      </c>
    </row>
    <row r="962" spans="1:11">
      <c r="A962" s="86">
        <v>46070</v>
      </c>
      <c r="B962" s="526">
        <v>32522</v>
      </c>
      <c r="C962" s="526" t="s">
        <v>15</v>
      </c>
      <c r="D962" t="s">
        <v>19</v>
      </c>
      <c r="F962" s="2">
        <v>5</v>
      </c>
      <c r="G962" s="2">
        <f t="shared" si="17"/>
        <v>38.299999999999869</v>
      </c>
      <c r="I962" s="526"/>
      <c r="J962" t="s">
        <v>17</v>
      </c>
      <c r="K962" s="8">
        <v>10</v>
      </c>
    </row>
    <row r="963" spans="1:11">
      <c r="A963" s="86">
        <v>46071</v>
      </c>
      <c r="B963" s="526">
        <v>32537</v>
      </c>
      <c r="C963" s="526" t="s">
        <v>15</v>
      </c>
      <c r="D963" t="s">
        <v>146</v>
      </c>
      <c r="F963" s="2">
        <v>10</v>
      </c>
      <c r="G963" s="2">
        <f t="shared" si="17"/>
        <v>28.299999999999869</v>
      </c>
      <c r="I963" s="526"/>
      <c r="J963" t="s">
        <v>18</v>
      </c>
      <c r="K963" s="8">
        <v>56</v>
      </c>
    </row>
    <row r="964" spans="1:11">
      <c r="A964" s="86">
        <v>46105</v>
      </c>
      <c r="B964" s="526">
        <v>32844</v>
      </c>
      <c r="C964" s="526" t="s">
        <v>15</v>
      </c>
      <c r="D964" t="s">
        <v>109</v>
      </c>
      <c r="F964" s="2">
        <v>28.3</v>
      </c>
      <c r="G964" s="2">
        <f t="shared" si="17"/>
        <v>-1.3145040611561853E-13</v>
      </c>
      <c r="I964" s="526"/>
      <c r="K964" s="8"/>
    </row>
    <row r="965" spans="1:11">
      <c r="A965" s="88">
        <v>46081</v>
      </c>
      <c r="B965" s="525" t="s">
        <v>14</v>
      </c>
      <c r="C965" s="525" t="s">
        <v>20</v>
      </c>
      <c r="D965" t="s">
        <v>16</v>
      </c>
      <c r="E965" s="240">
        <v>31.5</v>
      </c>
      <c r="G965" s="2">
        <f t="shared" si="17"/>
        <v>31.499999999999869</v>
      </c>
      <c r="I965" s="526"/>
      <c r="J965" t="s">
        <v>19</v>
      </c>
      <c r="K965" s="8">
        <v>5</v>
      </c>
    </row>
    <row r="966" spans="1:11">
      <c r="A966" s="7"/>
      <c r="B966" s="526"/>
      <c r="C966" s="526"/>
      <c r="D966" t="s">
        <v>17</v>
      </c>
      <c r="E966" s="8">
        <v>10</v>
      </c>
      <c r="G966" s="2">
        <f t="shared" si="17"/>
        <v>41.499999999999872</v>
      </c>
      <c r="K966" s="113">
        <f>SUM(K960:K965)</f>
        <v>130.80000000000001</v>
      </c>
    </row>
    <row r="967" spans="1:11">
      <c r="A967" s="7"/>
      <c r="B967" s="526"/>
      <c r="C967" s="526"/>
      <c r="D967" t="s">
        <v>18</v>
      </c>
      <c r="E967" s="8">
        <v>56</v>
      </c>
      <c r="G967" s="2">
        <f t="shared" si="17"/>
        <v>97.499999999999872</v>
      </c>
    </row>
    <row r="968" spans="1:11">
      <c r="A968" s="7"/>
      <c r="B968" s="526"/>
      <c r="C968" s="526"/>
      <c r="D968" t="s">
        <v>19</v>
      </c>
      <c r="E968" s="8">
        <v>5</v>
      </c>
      <c r="G968" s="2">
        <f t="shared" si="17"/>
        <v>102.49999999999987</v>
      </c>
    </row>
    <row r="969" spans="1:11">
      <c r="A969" s="86">
        <v>46105</v>
      </c>
      <c r="B969" s="526">
        <v>32844</v>
      </c>
      <c r="C969" s="526" t="s">
        <v>20</v>
      </c>
      <c r="D969" t="s">
        <v>16</v>
      </c>
      <c r="F969" s="2">
        <v>31.5</v>
      </c>
      <c r="G969" s="2">
        <f t="shared" si="17"/>
        <v>70.999999999999872</v>
      </c>
    </row>
    <row r="970" spans="1:11">
      <c r="A970" s="86">
        <v>46105</v>
      </c>
      <c r="B970" s="526">
        <v>32844</v>
      </c>
      <c r="C970" s="526" t="s">
        <v>20</v>
      </c>
      <c r="D970" t="s">
        <v>17</v>
      </c>
      <c r="F970" s="2">
        <v>10</v>
      </c>
      <c r="G970" s="2">
        <f t="shared" si="17"/>
        <v>60.999999999999872</v>
      </c>
    </row>
    <row r="971" spans="1:11">
      <c r="A971" s="86">
        <v>46105</v>
      </c>
      <c r="B971" s="526">
        <v>32844</v>
      </c>
      <c r="C971" s="526" t="s">
        <v>20</v>
      </c>
      <c r="D971" t="s">
        <v>18</v>
      </c>
      <c r="F971" s="2">
        <v>56</v>
      </c>
      <c r="G971" s="2">
        <f t="shared" si="17"/>
        <v>4.9999999999998721</v>
      </c>
    </row>
    <row r="972" spans="1:11">
      <c r="A972" s="86">
        <v>46105</v>
      </c>
      <c r="B972" s="526">
        <v>32844</v>
      </c>
      <c r="C972" s="526" t="s">
        <v>20</v>
      </c>
      <c r="D972" t="s">
        <v>19</v>
      </c>
      <c r="F972" s="2">
        <v>5</v>
      </c>
      <c r="G972" s="2">
        <f t="shared" si="17"/>
        <v>-1.2789769243681803E-13</v>
      </c>
    </row>
    <row r="973" spans="1:11">
      <c r="A973" s="44">
        <v>46112</v>
      </c>
      <c r="B973" s="525" t="s">
        <v>14</v>
      </c>
      <c r="C973" s="525" t="s">
        <v>23</v>
      </c>
      <c r="D973" t="s">
        <v>16</v>
      </c>
      <c r="E973" s="8">
        <v>33.1</v>
      </c>
      <c r="G973" s="2">
        <f t="shared" si="17"/>
        <v>33.099999999999874</v>
      </c>
    </row>
    <row r="974" spans="1:11">
      <c r="A974" s="7"/>
      <c r="B974" s="526"/>
      <c r="C974" s="526"/>
      <c r="D974" t="s">
        <v>17</v>
      </c>
      <c r="E974" s="8">
        <v>6</v>
      </c>
      <c r="G974" s="2">
        <f t="shared" si="17"/>
        <v>39.099999999999874</v>
      </c>
    </row>
    <row r="975" spans="1:11">
      <c r="A975" s="7"/>
      <c r="B975" s="526"/>
      <c r="C975" s="526"/>
      <c r="D975" t="s">
        <v>18</v>
      </c>
      <c r="E975" s="8">
        <v>60</v>
      </c>
      <c r="G975" s="2">
        <f t="shared" si="17"/>
        <v>99.099999999999881</v>
      </c>
    </row>
    <row r="976" spans="1:11">
      <c r="A976" s="7"/>
      <c r="B976" s="526"/>
      <c r="C976" s="526"/>
      <c r="D976" t="s">
        <v>19</v>
      </c>
      <c r="E976" s="8">
        <v>5</v>
      </c>
      <c r="G976" s="2">
        <f t="shared" si="17"/>
        <v>104.09999999999988</v>
      </c>
    </row>
    <row r="977" spans="2:7">
      <c r="B977" s="526"/>
      <c r="C977" s="526"/>
      <c r="G977" s="2">
        <f t="shared" si="17"/>
        <v>104.09999999999988</v>
      </c>
    </row>
    <row r="978" spans="2:7">
      <c r="B978" s="526"/>
      <c r="C978" s="526"/>
      <c r="G978" s="2">
        <f t="shared" si="17"/>
        <v>104.09999999999988</v>
      </c>
    </row>
    <row r="979" spans="2:7">
      <c r="B979" s="526"/>
      <c r="C979" s="526"/>
      <c r="G979" s="2">
        <f t="shared" si="17"/>
        <v>104.09999999999988</v>
      </c>
    </row>
    <row r="980" spans="2:7">
      <c r="B980" s="526"/>
      <c r="C980" s="526"/>
      <c r="G980" s="2">
        <f t="shared" si="17"/>
        <v>104.09999999999988</v>
      </c>
    </row>
    <row r="981" spans="2:7">
      <c r="B981" s="526"/>
      <c r="C981" s="526"/>
      <c r="G981" s="2">
        <f t="shared" si="17"/>
        <v>104.09999999999988</v>
      </c>
    </row>
    <row r="982" spans="2:7">
      <c r="B982" s="526"/>
      <c r="C982" s="526"/>
      <c r="G982" s="2">
        <f t="shared" si="17"/>
        <v>104.09999999999988</v>
      </c>
    </row>
    <row r="983" spans="2:7">
      <c r="B983" s="526"/>
      <c r="C983" s="526"/>
      <c r="G983" s="2">
        <f t="shared" si="17"/>
        <v>104.09999999999988</v>
      </c>
    </row>
    <row r="984" spans="2:7">
      <c r="B984" s="526"/>
      <c r="C984" s="526"/>
      <c r="G984" s="2">
        <f t="shared" si="17"/>
        <v>104.09999999999988</v>
      </c>
    </row>
    <row r="985" spans="2:7">
      <c r="B985" s="526"/>
      <c r="C985" s="526"/>
      <c r="G985" s="2">
        <f t="shared" si="17"/>
        <v>104.09999999999988</v>
      </c>
    </row>
    <row r="986" spans="2:7">
      <c r="B986" s="526"/>
      <c r="C986" s="526"/>
      <c r="G986" s="2">
        <f t="shared" si="17"/>
        <v>104.09999999999988</v>
      </c>
    </row>
    <row r="987" spans="2:7">
      <c r="B987" s="526"/>
      <c r="C987" s="526"/>
      <c r="G987" s="2">
        <f t="shared" si="17"/>
        <v>104.09999999999988</v>
      </c>
    </row>
    <row r="988" spans="2:7">
      <c r="B988" s="526"/>
      <c r="C988" s="526"/>
      <c r="G988" s="2">
        <f t="shared" si="17"/>
        <v>104.09999999999988</v>
      </c>
    </row>
    <row r="989" spans="2:7">
      <c r="B989" s="526"/>
      <c r="C989" s="526"/>
      <c r="G989" s="2">
        <f t="shared" si="17"/>
        <v>104.09999999999988</v>
      </c>
    </row>
    <row r="990" spans="2:7">
      <c r="B990" s="526"/>
      <c r="C990" s="526"/>
      <c r="G990" s="2">
        <f t="shared" si="17"/>
        <v>104.09999999999988</v>
      </c>
    </row>
    <row r="991" spans="2:7">
      <c r="B991" s="526"/>
      <c r="C991" s="526"/>
      <c r="G991" s="2">
        <f t="shared" si="17"/>
        <v>104.09999999999988</v>
      </c>
    </row>
    <row r="992" spans="2:7">
      <c r="B992" s="526"/>
      <c r="C992" s="526"/>
      <c r="G992" s="2">
        <f t="shared" si="17"/>
        <v>104.09999999999988</v>
      </c>
    </row>
    <row r="993" spans="2:7">
      <c r="B993" s="526"/>
      <c r="C993" s="526"/>
      <c r="G993" s="2">
        <f t="shared" si="17"/>
        <v>104.09999999999988</v>
      </c>
    </row>
    <row r="994" spans="2:7">
      <c r="B994" s="526"/>
      <c r="C994" s="526"/>
      <c r="G994" s="2">
        <f t="shared" si="17"/>
        <v>104.09999999999988</v>
      </c>
    </row>
    <row r="995" spans="2:7">
      <c r="B995" s="526"/>
      <c r="C995" s="526"/>
      <c r="G995" s="2">
        <f t="shared" si="17"/>
        <v>104.09999999999988</v>
      </c>
    </row>
    <row r="996" spans="2:7">
      <c r="B996" s="526"/>
      <c r="C996" s="526"/>
      <c r="G996" s="2">
        <f t="shared" si="17"/>
        <v>104.09999999999988</v>
      </c>
    </row>
    <row r="997" spans="2:7">
      <c r="B997" s="526"/>
      <c r="C997" s="526"/>
      <c r="G997" s="2">
        <f t="shared" si="17"/>
        <v>104.09999999999988</v>
      </c>
    </row>
    <row r="998" spans="2:7">
      <c r="B998" s="526"/>
      <c r="C998" s="526"/>
      <c r="G998" s="2">
        <f t="shared" si="17"/>
        <v>104.09999999999988</v>
      </c>
    </row>
    <row r="999" spans="2:7">
      <c r="B999" s="526"/>
      <c r="C999" s="526"/>
      <c r="G999" s="2">
        <f t="shared" si="17"/>
        <v>104.09999999999988</v>
      </c>
    </row>
    <row r="1000" spans="2:7">
      <c r="B1000" s="526"/>
      <c r="C1000" s="526"/>
      <c r="G1000" s="2">
        <f t="shared" si="17"/>
        <v>104.09999999999988</v>
      </c>
    </row>
    <row r="1001" spans="2:7">
      <c r="B1001" s="526"/>
      <c r="C1001" s="526"/>
      <c r="G1001" s="2">
        <f t="shared" si="17"/>
        <v>104.09999999999988</v>
      </c>
    </row>
    <row r="1002" spans="2:7">
      <c r="B1002" s="526"/>
      <c r="C1002" s="526"/>
      <c r="G1002" s="2">
        <f t="shared" si="17"/>
        <v>104.09999999999988</v>
      </c>
    </row>
    <row r="1003" spans="2:7">
      <c r="B1003" s="526"/>
      <c r="C1003" s="526"/>
      <c r="G1003" s="2">
        <f t="shared" si="17"/>
        <v>104.09999999999988</v>
      </c>
    </row>
    <row r="1004" spans="2:7">
      <c r="B1004" s="526"/>
      <c r="C1004" s="526"/>
      <c r="G1004" s="2">
        <f t="shared" si="17"/>
        <v>104.09999999999988</v>
      </c>
    </row>
    <row r="1005" spans="2:7">
      <c r="B1005" s="526"/>
      <c r="C1005" s="526"/>
      <c r="G1005" s="2">
        <f t="shared" si="17"/>
        <v>104.09999999999988</v>
      </c>
    </row>
    <row r="1006" spans="2:7">
      <c r="B1006" s="526"/>
      <c r="C1006" s="526"/>
      <c r="G1006" s="2">
        <f t="shared" si="17"/>
        <v>104.09999999999988</v>
      </c>
    </row>
    <row r="1007" spans="2:7">
      <c r="B1007" s="526"/>
      <c r="C1007" s="526"/>
      <c r="G1007" s="2">
        <f t="shared" ref="G1007:G1070" si="18">+G1006+E1007-F1007</f>
        <v>104.09999999999988</v>
      </c>
    </row>
    <row r="1008" spans="2:7">
      <c r="B1008" s="526"/>
      <c r="C1008" s="526"/>
      <c r="G1008" s="2">
        <f t="shared" si="18"/>
        <v>104.09999999999988</v>
      </c>
    </row>
    <row r="1009" spans="2:7">
      <c r="B1009" s="526"/>
      <c r="C1009" s="526"/>
      <c r="G1009" s="2">
        <f t="shared" si="18"/>
        <v>104.09999999999988</v>
      </c>
    </row>
    <row r="1010" spans="2:7">
      <c r="B1010" s="526"/>
      <c r="C1010" s="526"/>
      <c r="G1010" s="2">
        <f t="shared" si="18"/>
        <v>104.09999999999988</v>
      </c>
    </row>
    <row r="1011" spans="2:7">
      <c r="B1011" s="526"/>
      <c r="C1011" s="526"/>
      <c r="G1011" s="2">
        <f t="shared" si="18"/>
        <v>104.09999999999988</v>
      </c>
    </row>
    <row r="1012" spans="2:7">
      <c r="B1012" s="526"/>
      <c r="C1012" s="526"/>
      <c r="G1012" s="2">
        <f t="shared" si="18"/>
        <v>104.09999999999988</v>
      </c>
    </row>
    <row r="1013" spans="2:7">
      <c r="B1013" s="526"/>
      <c r="C1013" s="526"/>
      <c r="G1013" s="2">
        <f t="shared" si="18"/>
        <v>104.09999999999988</v>
      </c>
    </row>
    <row r="1014" spans="2:7">
      <c r="B1014" s="526"/>
      <c r="C1014" s="526"/>
      <c r="G1014" s="2">
        <f t="shared" si="18"/>
        <v>104.09999999999988</v>
      </c>
    </row>
    <row r="1015" spans="2:7">
      <c r="B1015" s="526"/>
      <c r="C1015" s="526"/>
      <c r="G1015" s="2">
        <f t="shared" si="18"/>
        <v>104.09999999999988</v>
      </c>
    </row>
    <row r="1016" spans="2:7">
      <c r="B1016" s="526"/>
      <c r="C1016" s="526"/>
      <c r="G1016" s="2">
        <f t="shared" si="18"/>
        <v>104.09999999999988</v>
      </c>
    </row>
    <row r="1017" spans="2:7">
      <c r="B1017" s="526"/>
      <c r="C1017" s="526"/>
      <c r="G1017" s="2">
        <f t="shared" si="18"/>
        <v>104.09999999999988</v>
      </c>
    </row>
    <row r="1018" spans="2:7">
      <c r="B1018" s="526"/>
      <c r="C1018" s="526"/>
      <c r="G1018" s="2">
        <f t="shared" si="18"/>
        <v>104.09999999999988</v>
      </c>
    </row>
    <row r="1019" spans="2:7">
      <c r="B1019" s="526"/>
      <c r="C1019" s="526"/>
      <c r="G1019" s="2">
        <f t="shared" si="18"/>
        <v>104.09999999999988</v>
      </c>
    </row>
    <row r="1020" spans="2:7">
      <c r="B1020" s="526"/>
      <c r="C1020" s="526"/>
      <c r="G1020" s="2">
        <f t="shared" si="18"/>
        <v>104.09999999999988</v>
      </c>
    </row>
    <row r="1021" spans="2:7">
      <c r="B1021" s="526"/>
      <c r="C1021" s="526"/>
      <c r="G1021" s="2">
        <f t="shared" si="18"/>
        <v>104.09999999999988</v>
      </c>
    </row>
    <row r="1022" spans="2:7">
      <c r="B1022" s="526"/>
      <c r="C1022" s="526"/>
      <c r="G1022" s="2">
        <f t="shared" si="18"/>
        <v>104.09999999999988</v>
      </c>
    </row>
    <row r="1023" spans="2:7">
      <c r="B1023" s="526"/>
      <c r="C1023" s="526"/>
      <c r="G1023" s="2">
        <f t="shared" si="18"/>
        <v>104.09999999999988</v>
      </c>
    </row>
    <row r="1024" spans="2:7">
      <c r="B1024" s="526"/>
      <c r="C1024" s="526"/>
      <c r="G1024" s="2">
        <f t="shared" si="18"/>
        <v>104.09999999999988</v>
      </c>
    </row>
    <row r="1025" spans="2:7">
      <c r="B1025" s="526"/>
      <c r="C1025" s="526"/>
      <c r="G1025" s="2">
        <f t="shared" si="18"/>
        <v>104.09999999999988</v>
      </c>
    </row>
    <row r="1026" spans="2:7">
      <c r="B1026" s="526"/>
      <c r="C1026" s="526"/>
      <c r="G1026" s="2">
        <f t="shared" si="18"/>
        <v>104.09999999999988</v>
      </c>
    </row>
    <row r="1027" spans="2:7">
      <c r="B1027" s="526"/>
      <c r="C1027" s="526"/>
      <c r="G1027" s="2">
        <f t="shared" si="18"/>
        <v>104.09999999999988</v>
      </c>
    </row>
    <row r="1028" spans="2:7">
      <c r="B1028" s="526"/>
      <c r="C1028" s="526"/>
      <c r="G1028" s="2">
        <f t="shared" si="18"/>
        <v>104.09999999999988</v>
      </c>
    </row>
    <row r="1029" spans="2:7">
      <c r="B1029" s="526"/>
      <c r="C1029" s="526"/>
      <c r="G1029" s="2">
        <f t="shared" si="18"/>
        <v>104.09999999999988</v>
      </c>
    </row>
    <row r="1030" spans="2:7">
      <c r="B1030" s="526"/>
      <c r="C1030" s="526"/>
      <c r="G1030" s="2">
        <f t="shared" si="18"/>
        <v>104.09999999999988</v>
      </c>
    </row>
    <row r="1031" spans="2:7">
      <c r="B1031" s="526"/>
      <c r="C1031" s="526"/>
      <c r="G1031" s="2">
        <f t="shared" si="18"/>
        <v>104.09999999999988</v>
      </c>
    </row>
    <row r="1032" spans="2:7">
      <c r="B1032" s="526"/>
      <c r="C1032" s="526"/>
      <c r="G1032" s="2">
        <f t="shared" si="18"/>
        <v>104.09999999999988</v>
      </c>
    </row>
    <row r="1033" spans="2:7">
      <c r="B1033" s="526"/>
      <c r="C1033" s="526"/>
      <c r="G1033" s="2">
        <f t="shared" si="18"/>
        <v>104.09999999999988</v>
      </c>
    </row>
    <row r="1034" spans="2:7">
      <c r="B1034" s="526"/>
      <c r="C1034" s="526"/>
      <c r="G1034" s="2">
        <f t="shared" si="18"/>
        <v>104.09999999999988</v>
      </c>
    </row>
    <row r="1035" spans="2:7">
      <c r="B1035" s="526"/>
      <c r="C1035" s="526"/>
      <c r="G1035" s="2">
        <f t="shared" si="18"/>
        <v>104.09999999999988</v>
      </c>
    </row>
    <row r="1036" spans="2:7">
      <c r="B1036" s="526"/>
      <c r="C1036" s="526"/>
      <c r="G1036" s="2">
        <f t="shared" si="18"/>
        <v>104.09999999999988</v>
      </c>
    </row>
    <row r="1037" spans="2:7">
      <c r="B1037" s="526"/>
      <c r="C1037" s="526"/>
      <c r="G1037" s="2">
        <f t="shared" si="18"/>
        <v>104.09999999999988</v>
      </c>
    </row>
    <row r="1038" spans="2:7">
      <c r="B1038" s="526"/>
      <c r="C1038" s="526"/>
      <c r="G1038" s="2">
        <f t="shared" si="18"/>
        <v>104.09999999999988</v>
      </c>
    </row>
    <row r="1039" spans="2:7">
      <c r="B1039" s="526"/>
      <c r="C1039" s="526"/>
      <c r="G1039" s="2">
        <f t="shared" si="18"/>
        <v>104.09999999999988</v>
      </c>
    </row>
    <row r="1040" spans="2:7">
      <c r="B1040" s="526"/>
      <c r="C1040" s="526"/>
      <c r="G1040" s="2">
        <f t="shared" si="18"/>
        <v>104.09999999999988</v>
      </c>
    </row>
    <row r="1041" spans="2:7">
      <c r="B1041" s="526"/>
      <c r="C1041" s="526"/>
      <c r="G1041" s="2">
        <f t="shared" si="18"/>
        <v>104.09999999999988</v>
      </c>
    </row>
    <row r="1042" spans="2:7">
      <c r="B1042" s="526"/>
      <c r="C1042" s="526"/>
      <c r="G1042" s="2">
        <f t="shared" si="18"/>
        <v>104.09999999999988</v>
      </c>
    </row>
    <row r="1043" spans="2:7">
      <c r="B1043" s="526"/>
      <c r="C1043" s="526"/>
      <c r="G1043" s="2">
        <f t="shared" si="18"/>
        <v>104.09999999999988</v>
      </c>
    </row>
    <row r="1044" spans="2:7">
      <c r="B1044" s="526"/>
      <c r="C1044" s="526"/>
      <c r="G1044" s="2">
        <f t="shared" si="18"/>
        <v>104.09999999999988</v>
      </c>
    </row>
    <row r="1045" spans="2:7">
      <c r="B1045" s="526"/>
      <c r="C1045" s="526"/>
      <c r="G1045" s="2">
        <f t="shared" si="18"/>
        <v>104.09999999999988</v>
      </c>
    </row>
    <row r="1046" spans="2:7">
      <c r="B1046" s="526"/>
      <c r="C1046" s="526"/>
      <c r="G1046" s="2">
        <f t="shared" si="18"/>
        <v>104.09999999999988</v>
      </c>
    </row>
    <row r="1047" spans="2:7">
      <c r="B1047" s="526"/>
      <c r="C1047" s="526"/>
      <c r="G1047" s="2">
        <f t="shared" si="18"/>
        <v>104.09999999999988</v>
      </c>
    </row>
    <row r="1048" spans="2:7">
      <c r="B1048" s="526"/>
      <c r="C1048" s="526"/>
      <c r="G1048" s="2">
        <f t="shared" si="18"/>
        <v>104.09999999999988</v>
      </c>
    </row>
    <row r="1049" spans="2:7">
      <c r="B1049" s="526"/>
      <c r="C1049" s="526"/>
      <c r="G1049" s="2">
        <f t="shared" si="18"/>
        <v>104.09999999999988</v>
      </c>
    </row>
    <row r="1050" spans="2:7">
      <c r="B1050" s="526"/>
      <c r="C1050" s="526"/>
      <c r="G1050" s="2">
        <f t="shared" si="18"/>
        <v>104.09999999999988</v>
      </c>
    </row>
    <row r="1051" spans="2:7">
      <c r="B1051" s="526"/>
      <c r="C1051" s="526"/>
      <c r="G1051" s="2">
        <f t="shared" si="18"/>
        <v>104.09999999999988</v>
      </c>
    </row>
    <row r="1052" spans="2:7">
      <c r="B1052" s="526"/>
      <c r="C1052" s="526"/>
      <c r="G1052" s="2">
        <f t="shared" si="18"/>
        <v>104.09999999999988</v>
      </c>
    </row>
    <row r="1053" spans="2:7">
      <c r="B1053" s="526"/>
      <c r="C1053" s="526"/>
      <c r="G1053" s="2">
        <f t="shared" si="18"/>
        <v>104.09999999999988</v>
      </c>
    </row>
    <row r="1054" spans="2:7">
      <c r="B1054" s="526"/>
      <c r="C1054" s="526"/>
      <c r="G1054" s="2">
        <f t="shared" si="18"/>
        <v>104.09999999999988</v>
      </c>
    </row>
    <row r="1055" spans="2:7">
      <c r="B1055" s="526"/>
      <c r="C1055" s="526"/>
      <c r="G1055" s="2">
        <f t="shared" si="18"/>
        <v>104.09999999999988</v>
      </c>
    </row>
    <row r="1056" spans="2:7">
      <c r="B1056" s="526"/>
      <c r="C1056" s="526"/>
      <c r="G1056" s="2">
        <f t="shared" si="18"/>
        <v>104.09999999999988</v>
      </c>
    </row>
    <row r="1057" spans="2:7">
      <c r="B1057" s="526"/>
      <c r="C1057" s="526"/>
      <c r="G1057" s="2">
        <f t="shared" si="18"/>
        <v>104.09999999999988</v>
      </c>
    </row>
    <row r="1058" spans="2:7">
      <c r="B1058" s="526"/>
      <c r="C1058" s="526"/>
      <c r="G1058" s="2">
        <f t="shared" si="18"/>
        <v>104.09999999999988</v>
      </c>
    </row>
    <row r="1059" spans="2:7">
      <c r="B1059" s="526"/>
      <c r="C1059" s="526"/>
      <c r="G1059" s="2">
        <f t="shared" si="18"/>
        <v>104.09999999999988</v>
      </c>
    </row>
    <row r="1060" spans="2:7">
      <c r="B1060" s="526"/>
      <c r="C1060" s="526"/>
      <c r="G1060" s="2">
        <f t="shared" si="18"/>
        <v>104.09999999999988</v>
      </c>
    </row>
    <row r="1061" spans="2:7">
      <c r="B1061" s="526"/>
      <c r="C1061" s="526"/>
      <c r="G1061" s="2">
        <f t="shared" si="18"/>
        <v>104.09999999999988</v>
      </c>
    </row>
    <row r="1062" spans="2:7">
      <c r="B1062" s="526"/>
      <c r="C1062" s="526"/>
      <c r="G1062" s="2">
        <f t="shared" si="18"/>
        <v>104.09999999999988</v>
      </c>
    </row>
    <row r="1063" spans="2:7">
      <c r="B1063" s="526"/>
      <c r="C1063" s="526"/>
      <c r="G1063" s="2">
        <f t="shared" si="18"/>
        <v>104.09999999999988</v>
      </c>
    </row>
    <row r="1064" spans="2:7">
      <c r="B1064" s="526"/>
      <c r="C1064" s="526"/>
      <c r="G1064" s="2">
        <f t="shared" si="18"/>
        <v>104.09999999999988</v>
      </c>
    </row>
    <row r="1065" spans="2:7">
      <c r="B1065" s="526"/>
      <c r="C1065" s="526"/>
      <c r="G1065" s="2">
        <f t="shared" si="18"/>
        <v>104.09999999999988</v>
      </c>
    </row>
    <row r="1066" spans="2:7">
      <c r="B1066" s="526"/>
      <c r="C1066" s="526"/>
      <c r="G1066" s="2">
        <f t="shared" si="18"/>
        <v>104.09999999999988</v>
      </c>
    </row>
    <row r="1067" spans="2:7">
      <c r="B1067" s="526"/>
      <c r="C1067" s="526"/>
      <c r="G1067" s="2">
        <f t="shared" si="18"/>
        <v>104.09999999999988</v>
      </c>
    </row>
    <row r="1068" spans="2:7">
      <c r="B1068" s="526"/>
      <c r="C1068" s="526"/>
      <c r="G1068" s="2">
        <f t="shared" si="18"/>
        <v>104.09999999999988</v>
      </c>
    </row>
    <row r="1069" spans="2:7">
      <c r="B1069" s="526"/>
      <c r="C1069" s="526"/>
      <c r="G1069" s="2">
        <f t="shared" si="18"/>
        <v>104.09999999999988</v>
      </c>
    </row>
    <row r="1070" spans="2:7">
      <c r="B1070" s="526"/>
      <c r="C1070" s="526"/>
      <c r="G1070" s="2">
        <f t="shared" si="18"/>
        <v>104.09999999999988</v>
      </c>
    </row>
    <row r="1071" spans="2:7">
      <c r="B1071" s="526"/>
      <c r="C1071" s="526"/>
      <c r="G1071" s="2">
        <f t="shared" ref="G1071:G1134" si="19">+G1070+E1071-F1071</f>
        <v>104.09999999999988</v>
      </c>
    </row>
    <row r="1072" spans="2:7">
      <c r="B1072" s="526"/>
      <c r="C1072" s="526"/>
      <c r="G1072" s="2">
        <f t="shared" si="19"/>
        <v>104.09999999999988</v>
      </c>
    </row>
    <row r="1073" spans="2:7">
      <c r="B1073" s="526"/>
      <c r="C1073" s="526"/>
      <c r="G1073" s="2">
        <f t="shared" si="19"/>
        <v>104.09999999999988</v>
      </c>
    </row>
    <row r="1074" spans="2:7">
      <c r="B1074" s="526"/>
      <c r="C1074" s="526"/>
      <c r="G1074" s="2">
        <f t="shared" si="19"/>
        <v>104.09999999999988</v>
      </c>
    </row>
    <row r="1075" spans="2:7">
      <c r="B1075" s="526"/>
      <c r="C1075" s="526"/>
      <c r="G1075" s="2">
        <f t="shared" si="19"/>
        <v>104.09999999999988</v>
      </c>
    </row>
    <row r="1076" spans="2:7">
      <c r="B1076" s="526"/>
      <c r="C1076" s="526"/>
      <c r="G1076" s="2">
        <f t="shared" si="19"/>
        <v>104.09999999999988</v>
      </c>
    </row>
    <row r="1077" spans="2:7">
      <c r="B1077" s="526"/>
      <c r="C1077" s="526"/>
      <c r="G1077" s="2">
        <f t="shared" si="19"/>
        <v>104.09999999999988</v>
      </c>
    </row>
    <row r="1078" spans="2:7">
      <c r="B1078" s="526"/>
      <c r="C1078" s="526"/>
      <c r="G1078" s="2">
        <f t="shared" si="19"/>
        <v>104.09999999999988</v>
      </c>
    </row>
    <row r="1079" spans="2:7">
      <c r="B1079" s="526"/>
      <c r="C1079" s="526"/>
      <c r="G1079" s="2">
        <f t="shared" si="19"/>
        <v>104.09999999999988</v>
      </c>
    </row>
    <row r="1080" spans="2:7">
      <c r="B1080" s="526"/>
      <c r="C1080" s="526"/>
      <c r="G1080" s="2">
        <f t="shared" si="19"/>
        <v>104.09999999999988</v>
      </c>
    </row>
    <row r="1081" spans="2:7">
      <c r="B1081" s="526"/>
      <c r="C1081" s="526"/>
      <c r="G1081" s="2">
        <f t="shared" si="19"/>
        <v>104.09999999999988</v>
      </c>
    </row>
    <row r="1082" spans="2:7">
      <c r="B1082" s="526"/>
      <c r="C1082" s="526"/>
      <c r="G1082" s="2">
        <f t="shared" si="19"/>
        <v>104.09999999999988</v>
      </c>
    </row>
    <row r="1083" spans="2:7">
      <c r="B1083" s="526"/>
      <c r="C1083" s="526"/>
      <c r="G1083" s="2">
        <f t="shared" si="19"/>
        <v>104.09999999999988</v>
      </c>
    </row>
    <row r="1084" spans="2:7">
      <c r="B1084" s="526"/>
      <c r="C1084" s="526"/>
      <c r="G1084" s="2">
        <f t="shared" si="19"/>
        <v>104.09999999999988</v>
      </c>
    </row>
    <row r="1085" spans="2:7">
      <c r="B1085" s="526"/>
      <c r="C1085" s="526"/>
      <c r="G1085" s="2">
        <f t="shared" si="19"/>
        <v>104.09999999999988</v>
      </c>
    </row>
    <row r="1086" spans="2:7">
      <c r="B1086" s="526"/>
      <c r="C1086" s="526"/>
      <c r="G1086" s="2">
        <f t="shared" si="19"/>
        <v>104.09999999999988</v>
      </c>
    </row>
    <row r="1087" spans="2:7">
      <c r="B1087" s="526"/>
      <c r="C1087" s="526"/>
      <c r="G1087" s="2">
        <f t="shared" si="19"/>
        <v>104.09999999999988</v>
      </c>
    </row>
    <row r="1088" spans="2:7">
      <c r="B1088" s="526"/>
      <c r="C1088" s="526"/>
      <c r="G1088" s="2">
        <f t="shared" si="19"/>
        <v>104.09999999999988</v>
      </c>
    </row>
    <row r="1089" spans="2:7">
      <c r="B1089" s="526"/>
      <c r="C1089" s="526"/>
      <c r="G1089" s="2">
        <f t="shared" si="19"/>
        <v>104.09999999999988</v>
      </c>
    </row>
    <row r="1090" spans="2:7">
      <c r="B1090" s="526"/>
      <c r="C1090" s="526"/>
      <c r="G1090" s="2">
        <f t="shared" si="19"/>
        <v>104.09999999999988</v>
      </c>
    </row>
    <row r="1091" spans="2:7">
      <c r="B1091" s="526"/>
      <c r="C1091" s="526"/>
      <c r="G1091" s="2">
        <f t="shared" si="19"/>
        <v>104.09999999999988</v>
      </c>
    </row>
    <row r="1092" spans="2:7">
      <c r="B1092" s="526"/>
      <c r="C1092" s="526"/>
      <c r="G1092" s="2">
        <f t="shared" si="19"/>
        <v>104.09999999999988</v>
      </c>
    </row>
    <row r="1093" spans="2:7">
      <c r="B1093" s="526"/>
      <c r="C1093" s="526"/>
      <c r="G1093" s="2">
        <f t="shared" si="19"/>
        <v>104.09999999999988</v>
      </c>
    </row>
    <row r="1094" spans="2:7">
      <c r="B1094" s="526"/>
      <c r="C1094" s="526"/>
      <c r="G1094" s="2">
        <f t="shared" si="19"/>
        <v>104.09999999999988</v>
      </c>
    </row>
    <row r="1095" spans="2:7">
      <c r="B1095" s="526"/>
      <c r="C1095" s="526"/>
      <c r="G1095" s="2">
        <f t="shared" si="19"/>
        <v>104.09999999999988</v>
      </c>
    </row>
    <row r="1096" spans="2:7">
      <c r="B1096" s="526"/>
      <c r="C1096" s="526"/>
      <c r="G1096" s="2">
        <f t="shared" si="19"/>
        <v>104.09999999999988</v>
      </c>
    </row>
    <row r="1097" spans="2:7">
      <c r="B1097" s="526"/>
      <c r="C1097" s="526"/>
      <c r="G1097" s="2">
        <f t="shared" si="19"/>
        <v>104.09999999999988</v>
      </c>
    </row>
    <row r="1098" spans="2:7">
      <c r="B1098" s="526"/>
      <c r="C1098" s="526"/>
      <c r="G1098" s="2">
        <f t="shared" si="19"/>
        <v>104.09999999999988</v>
      </c>
    </row>
    <row r="1099" spans="2:7">
      <c r="B1099" s="526"/>
      <c r="C1099" s="526"/>
      <c r="G1099" s="2">
        <f t="shared" si="19"/>
        <v>104.09999999999988</v>
      </c>
    </row>
    <row r="1100" spans="2:7">
      <c r="B1100" s="526"/>
      <c r="C1100" s="526"/>
      <c r="G1100" s="2">
        <f t="shared" si="19"/>
        <v>104.09999999999988</v>
      </c>
    </row>
    <row r="1101" spans="2:7">
      <c r="B1101" s="526"/>
      <c r="C1101" s="526"/>
      <c r="G1101" s="2">
        <f t="shared" si="19"/>
        <v>104.09999999999988</v>
      </c>
    </row>
    <row r="1102" spans="2:7">
      <c r="B1102" s="526"/>
      <c r="C1102" s="526"/>
      <c r="G1102" s="2">
        <f t="shared" si="19"/>
        <v>104.09999999999988</v>
      </c>
    </row>
    <row r="1103" spans="2:7">
      <c r="B1103" s="526"/>
      <c r="C1103" s="526"/>
      <c r="G1103" s="2">
        <f t="shared" si="19"/>
        <v>104.09999999999988</v>
      </c>
    </row>
    <row r="1104" spans="2:7">
      <c r="B1104" s="526"/>
      <c r="C1104" s="526"/>
      <c r="G1104" s="2">
        <f t="shared" si="19"/>
        <v>104.09999999999988</v>
      </c>
    </row>
    <row r="1105" spans="2:7">
      <c r="B1105" s="526"/>
      <c r="C1105" s="526"/>
      <c r="G1105" s="2">
        <f t="shared" si="19"/>
        <v>104.09999999999988</v>
      </c>
    </row>
    <row r="1106" spans="2:7">
      <c r="B1106" s="526"/>
      <c r="C1106" s="526"/>
      <c r="G1106" s="2">
        <f t="shared" si="19"/>
        <v>104.09999999999988</v>
      </c>
    </row>
    <row r="1107" spans="2:7">
      <c r="B1107" s="526"/>
      <c r="C1107" s="526"/>
      <c r="G1107" s="2">
        <f t="shared" si="19"/>
        <v>104.09999999999988</v>
      </c>
    </row>
    <row r="1108" spans="2:7">
      <c r="B1108" s="526"/>
      <c r="C1108" s="526"/>
      <c r="G1108" s="2">
        <f t="shared" si="19"/>
        <v>104.09999999999988</v>
      </c>
    </row>
    <row r="1109" spans="2:7">
      <c r="B1109" s="526"/>
      <c r="C1109" s="526"/>
      <c r="G1109" s="2">
        <f t="shared" si="19"/>
        <v>104.09999999999988</v>
      </c>
    </row>
    <row r="1110" spans="2:7">
      <c r="B1110" s="526"/>
      <c r="C1110" s="526"/>
      <c r="G1110" s="2">
        <f t="shared" si="19"/>
        <v>104.09999999999988</v>
      </c>
    </row>
    <row r="1111" spans="2:7">
      <c r="B1111" s="526"/>
      <c r="C1111" s="526"/>
      <c r="G1111" s="2">
        <f t="shared" si="19"/>
        <v>104.09999999999988</v>
      </c>
    </row>
    <row r="1112" spans="2:7">
      <c r="B1112" s="526"/>
      <c r="C1112" s="526"/>
      <c r="G1112" s="2">
        <f t="shared" si="19"/>
        <v>104.09999999999988</v>
      </c>
    </row>
    <row r="1113" spans="2:7">
      <c r="B1113" s="526"/>
      <c r="C1113" s="526"/>
      <c r="G1113" s="2">
        <f t="shared" si="19"/>
        <v>104.09999999999988</v>
      </c>
    </row>
    <row r="1114" spans="2:7">
      <c r="B1114" s="526"/>
      <c r="C1114" s="526"/>
      <c r="G1114" s="2">
        <f t="shared" si="19"/>
        <v>104.09999999999988</v>
      </c>
    </row>
    <row r="1115" spans="2:7">
      <c r="B1115" s="526"/>
      <c r="C1115" s="526"/>
      <c r="G1115" s="2">
        <f t="shared" si="19"/>
        <v>104.09999999999988</v>
      </c>
    </row>
    <row r="1116" spans="2:7">
      <c r="B1116" s="526"/>
      <c r="C1116" s="526"/>
      <c r="G1116" s="2">
        <f t="shared" si="19"/>
        <v>104.09999999999988</v>
      </c>
    </row>
    <row r="1117" spans="2:7">
      <c r="B1117" s="526"/>
      <c r="C1117" s="526"/>
      <c r="G1117" s="2">
        <f t="shared" si="19"/>
        <v>104.09999999999988</v>
      </c>
    </row>
    <row r="1118" spans="2:7">
      <c r="B1118" s="526"/>
      <c r="C1118" s="526"/>
      <c r="G1118" s="2">
        <f t="shared" si="19"/>
        <v>104.09999999999988</v>
      </c>
    </row>
    <row r="1119" spans="2:7">
      <c r="B1119" s="526"/>
      <c r="C1119" s="526"/>
      <c r="G1119" s="2">
        <f t="shared" si="19"/>
        <v>104.09999999999988</v>
      </c>
    </row>
    <row r="1120" spans="2:7">
      <c r="B1120" s="526"/>
      <c r="C1120" s="526"/>
      <c r="G1120" s="2">
        <f t="shared" si="19"/>
        <v>104.09999999999988</v>
      </c>
    </row>
    <row r="1121" spans="2:7">
      <c r="B1121" s="526"/>
      <c r="C1121" s="526"/>
      <c r="G1121" s="2">
        <f t="shared" si="19"/>
        <v>104.09999999999988</v>
      </c>
    </row>
    <row r="1122" spans="2:7">
      <c r="B1122" s="526"/>
      <c r="C1122" s="526"/>
      <c r="G1122" s="2">
        <f t="shared" si="19"/>
        <v>104.09999999999988</v>
      </c>
    </row>
    <row r="1123" spans="2:7">
      <c r="B1123" s="526"/>
      <c r="C1123" s="526"/>
      <c r="G1123" s="2">
        <f t="shared" si="19"/>
        <v>104.09999999999988</v>
      </c>
    </row>
    <row r="1124" spans="2:7">
      <c r="B1124" s="526"/>
      <c r="C1124" s="526"/>
      <c r="G1124" s="2">
        <f t="shared" si="19"/>
        <v>104.09999999999988</v>
      </c>
    </row>
    <row r="1125" spans="2:7">
      <c r="B1125" s="526"/>
      <c r="C1125" s="526"/>
      <c r="G1125" s="2">
        <f t="shared" si="19"/>
        <v>104.09999999999988</v>
      </c>
    </row>
    <row r="1126" spans="2:7">
      <c r="B1126" s="526"/>
      <c r="C1126" s="526"/>
      <c r="G1126" s="2">
        <f t="shared" si="19"/>
        <v>104.09999999999988</v>
      </c>
    </row>
    <row r="1127" spans="2:7">
      <c r="B1127" s="526"/>
      <c r="C1127" s="526"/>
      <c r="G1127" s="2">
        <f t="shared" si="19"/>
        <v>104.09999999999988</v>
      </c>
    </row>
    <row r="1128" spans="2:7">
      <c r="B1128" s="526"/>
      <c r="C1128" s="526"/>
      <c r="G1128" s="2">
        <f t="shared" si="19"/>
        <v>104.09999999999988</v>
      </c>
    </row>
    <row r="1129" spans="2:7">
      <c r="B1129" s="526"/>
      <c r="C1129" s="526"/>
      <c r="G1129" s="2">
        <f t="shared" si="19"/>
        <v>104.09999999999988</v>
      </c>
    </row>
    <row r="1130" spans="2:7">
      <c r="B1130" s="526"/>
      <c r="C1130" s="526"/>
      <c r="G1130" s="2">
        <f t="shared" si="19"/>
        <v>104.09999999999988</v>
      </c>
    </row>
    <row r="1131" spans="2:7">
      <c r="B1131" s="526"/>
      <c r="C1131" s="526"/>
      <c r="G1131" s="2">
        <f t="shared" si="19"/>
        <v>104.09999999999988</v>
      </c>
    </row>
    <row r="1132" spans="2:7">
      <c r="B1132" s="526"/>
      <c r="C1132" s="526"/>
      <c r="G1132" s="2">
        <f t="shared" si="19"/>
        <v>104.09999999999988</v>
      </c>
    </row>
    <row r="1133" spans="2:7">
      <c r="B1133" s="526"/>
      <c r="C1133" s="526"/>
      <c r="G1133" s="2">
        <f t="shared" si="19"/>
        <v>104.09999999999988</v>
      </c>
    </row>
    <row r="1134" spans="2:7">
      <c r="B1134" s="526"/>
      <c r="C1134" s="526"/>
      <c r="G1134" s="2">
        <f t="shared" si="19"/>
        <v>104.09999999999988</v>
      </c>
    </row>
    <row r="1135" spans="2:7">
      <c r="B1135" s="526"/>
      <c r="C1135" s="526"/>
      <c r="G1135" s="2">
        <f t="shared" ref="G1135:G1198" si="20">+G1134+E1135-F1135</f>
        <v>104.09999999999988</v>
      </c>
    </row>
    <row r="1136" spans="2:7">
      <c r="B1136" s="526"/>
      <c r="C1136" s="526"/>
      <c r="G1136" s="2">
        <f t="shared" si="20"/>
        <v>104.09999999999988</v>
      </c>
    </row>
    <row r="1137" spans="2:7">
      <c r="B1137" s="526"/>
      <c r="C1137" s="526"/>
      <c r="G1137" s="2">
        <f t="shared" si="20"/>
        <v>104.09999999999988</v>
      </c>
    </row>
    <row r="1138" spans="2:7">
      <c r="B1138" s="526"/>
      <c r="C1138" s="526"/>
      <c r="G1138" s="2">
        <f t="shared" si="20"/>
        <v>104.09999999999988</v>
      </c>
    </row>
    <row r="1139" spans="2:7">
      <c r="B1139" s="526"/>
      <c r="C1139" s="526"/>
      <c r="G1139" s="2">
        <f t="shared" si="20"/>
        <v>104.09999999999988</v>
      </c>
    </row>
    <row r="1140" spans="2:7">
      <c r="B1140" s="526"/>
      <c r="C1140" s="526"/>
      <c r="G1140" s="2">
        <f t="shared" si="20"/>
        <v>104.09999999999988</v>
      </c>
    </row>
    <row r="1141" spans="2:7">
      <c r="B1141" s="526"/>
      <c r="C1141" s="526"/>
      <c r="G1141" s="2">
        <f t="shared" si="20"/>
        <v>104.09999999999988</v>
      </c>
    </row>
    <row r="1142" spans="2:7">
      <c r="B1142" s="526"/>
      <c r="C1142" s="526"/>
      <c r="G1142" s="2">
        <f t="shared" si="20"/>
        <v>104.09999999999988</v>
      </c>
    </row>
    <row r="1143" spans="2:7">
      <c r="B1143" s="526"/>
      <c r="C1143" s="526"/>
      <c r="G1143" s="2">
        <f t="shared" si="20"/>
        <v>104.09999999999988</v>
      </c>
    </row>
    <row r="1144" spans="2:7">
      <c r="B1144" s="526"/>
      <c r="C1144" s="526"/>
      <c r="G1144" s="2">
        <f t="shared" si="20"/>
        <v>104.09999999999988</v>
      </c>
    </row>
    <row r="1145" spans="2:7">
      <c r="B1145" s="526"/>
      <c r="C1145" s="526"/>
      <c r="G1145" s="2">
        <f t="shared" si="20"/>
        <v>104.09999999999988</v>
      </c>
    </row>
    <row r="1146" spans="2:7">
      <c r="B1146" s="526"/>
      <c r="C1146" s="526"/>
      <c r="G1146" s="2">
        <f t="shared" si="20"/>
        <v>104.09999999999988</v>
      </c>
    </row>
    <row r="1147" spans="2:7">
      <c r="B1147" s="526"/>
      <c r="C1147" s="526"/>
      <c r="G1147" s="2">
        <f t="shared" si="20"/>
        <v>104.09999999999988</v>
      </c>
    </row>
    <row r="1148" spans="2:7">
      <c r="B1148" s="526"/>
      <c r="C1148" s="526"/>
      <c r="G1148" s="2">
        <f t="shared" si="20"/>
        <v>104.09999999999988</v>
      </c>
    </row>
    <row r="1149" spans="2:7">
      <c r="B1149" s="526"/>
      <c r="C1149" s="526"/>
      <c r="G1149" s="2">
        <f t="shared" si="20"/>
        <v>104.09999999999988</v>
      </c>
    </row>
    <row r="1150" spans="2:7">
      <c r="B1150" s="526"/>
      <c r="C1150" s="526"/>
      <c r="G1150" s="2">
        <f t="shared" si="20"/>
        <v>104.09999999999988</v>
      </c>
    </row>
    <row r="1151" spans="2:7">
      <c r="B1151" s="526"/>
      <c r="C1151" s="526"/>
      <c r="G1151" s="2">
        <f t="shared" si="20"/>
        <v>104.09999999999988</v>
      </c>
    </row>
    <row r="1152" spans="2:7">
      <c r="B1152" s="526"/>
      <c r="C1152" s="526"/>
      <c r="G1152" s="2">
        <f t="shared" si="20"/>
        <v>104.09999999999988</v>
      </c>
    </row>
    <row r="1153" spans="2:7">
      <c r="B1153" s="526"/>
      <c r="C1153" s="526"/>
      <c r="G1153" s="2">
        <f t="shared" si="20"/>
        <v>104.09999999999988</v>
      </c>
    </row>
    <row r="1154" spans="2:7">
      <c r="B1154" s="526"/>
      <c r="C1154" s="526"/>
      <c r="G1154" s="2">
        <f t="shared" si="20"/>
        <v>104.09999999999988</v>
      </c>
    </row>
    <row r="1155" spans="2:7">
      <c r="B1155" s="526"/>
      <c r="C1155" s="526"/>
      <c r="G1155" s="2">
        <f t="shared" si="20"/>
        <v>104.09999999999988</v>
      </c>
    </row>
    <row r="1156" spans="2:7">
      <c r="B1156" s="526"/>
      <c r="C1156" s="526"/>
      <c r="G1156" s="2">
        <f t="shared" si="20"/>
        <v>104.09999999999988</v>
      </c>
    </row>
    <row r="1157" spans="2:7">
      <c r="B1157" s="526"/>
      <c r="C1157" s="526"/>
      <c r="G1157" s="2">
        <f t="shared" si="20"/>
        <v>104.09999999999988</v>
      </c>
    </row>
    <row r="1158" spans="2:7">
      <c r="B1158" s="526"/>
      <c r="C1158" s="526"/>
      <c r="G1158" s="2">
        <f t="shared" si="20"/>
        <v>104.09999999999988</v>
      </c>
    </row>
    <row r="1159" spans="2:7">
      <c r="B1159" s="526"/>
      <c r="C1159" s="526"/>
      <c r="G1159" s="2">
        <f t="shared" si="20"/>
        <v>104.09999999999988</v>
      </c>
    </row>
    <row r="1160" spans="2:7">
      <c r="B1160" s="526"/>
      <c r="C1160" s="526"/>
      <c r="G1160" s="2">
        <f t="shared" si="20"/>
        <v>104.09999999999988</v>
      </c>
    </row>
    <row r="1161" spans="2:7">
      <c r="B1161" s="526"/>
      <c r="C1161" s="526"/>
      <c r="G1161" s="2">
        <f t="shared" si="20"/>
        <v>104.09999999999988</v>
      </c>
    </row>
    <row r="1162" spans="2:7">
      <c r="B1162" s="526"/>
      <c r="C1162" s="526"/>
      <c r="G1162" s="2">
        <f t="shared" si="20"/>
        <v>104.09999999999988</v>
      </c>
    </row>
    <row r="1163" spans="2:7">
      <c r="B1163" s="526"/>
      <c r="C1163" s="526"/>
      <c r="G1163" s="2">
        <f t="shared" si="20"/>
        <v>104.09999999999988</v>
      </c>
    </row>
    <row r="1164" spans="2:7">
      <c r="B1164" s="526"/>
      <c r="C1164" s="526"/>
      <c r="G1164" s="2">
        <f t="shared" si="20"/>
        <v>104.09999999999988</v>
      </c>
    </row>
    <row r="1165" spans="2:7">
      <c r="B1165" s="526"/>
      <c r="C1165" s="526"/>
      <c r="G1165" s="2">
        <f t="shared" si="20"/>
        <v>104.09999999999988</v>
      </c>
    </row>
    <row r="1166" spans="2:7">
      <c r="B1166" s="526"/>
      <c r="C1166" s="526"/>
      <c r="G1166" s="2">
        <f t="shared" si="20"/>
        <v>104.09999999999988</v>
      </c>
    </row>
    <row r="1167" spans="2:7">
      <c r="B1167" s="526"/>
      <c r="C1167" s="526"/>
      <c r="G1167" s="2">
        <f t="shared" si="20"/>
        <v>104.09999999999988</v>
      </c>
    </row>
    <row r="1168" spans="2:7">
      <c r="B1168" s="526"/>
      <c r="C1168" s="526"/>
      <c r="G1168" s="2">
        <f t="shared" si="20"/>
        <v>104.09999999999988</v>
      </c>
    </row>
    <row r="1169" spans="2:7">
      <c r="B1169" s="526"/>
      <c r="C1169" s="526"/>
      <c r="G1169" s="2">
        <f t="shared" si="20"/>
        <v>104.09999999999988</v>
      </c>
    </row>
    <row r="1170" spans="2:7">
      <c r="B1170" s="526"/>
      <c r="C1170" s="526"/>
      <c r="G1170" s="2">
        <f t="shared" si="20"/>
        <v>104.09999999999988</v>
      </c>
    </row>
    <row r="1171" spans="2:7">
      <c r="B1171" s="526"/>
      <c r="C1171" s="526"/>
      <c r="G1171" s="2">
        <f t="shared" si="20"/>
        <v>104.09999999999988</v>
      </c>
    </row>
    <row r="1172" spans="2:7">
      <c r="B1172" s="526"/>
      <c r="C1172" s="526"/>
      <c r="G1172" s="2">
        <f t="shared" si="20"/>
        <v>104.09999999999988</v>
      </c>
    </row>
    <row r="1173" spans="2:7">
      <c r="B1173" s="526"/>
      <c r="C1173" s="526"/>
      <c r="G1173" s="2">
        <f t="shared" si="20"/>
        <v>104.09999999999988</v>
      </c>
    </row>
    <row r="1174" spans="2:7">
      <c r="B1174" s="526"/>
      <c r="C1174" s="526"/>
      <c r="G1174" s="2">
        <f t="shared" si="20"/>
        <v>104.09999999999988</v>
      </c>
    </row>
    <row r="1175" spans="2:7">
      <c r="B1175" s="526"/>
      <c r="C1175" s="526"/>
      <c r="G1175" s="2">
        <f t="shared" si="20"/>
        <v>104.09999999999988</v>
      </c>
    </row>
    <row r="1176" spans="2:7">
      <c r="B1176" s="526"/>
      <c r="C1176" s="526"/>
      <c r="G1176" s="2">
        <f t="shared" si="20"/>
        <v>104.09999999999988</v>
      </c>
    </row>
    <row r="1177" spans="2:7">
      <c r="B1177" s="526"/>
      <c r="C1177" s="526"/>
      <c r="G1177" s="2">
        <f t="shared" si="20"/>
        <v>104.09999999999988</v>
      </c>
    </row>
    <row r="1178" spans="2:7">
      <c r="B1178" s="526"/>
      <c r="C1178" s="526"/>
      <c r="G1178" s="2">
        <f t="shared" si="20"/>
        <v>104.09999999999988</v>
      </c>
    </row>
    <row r="1179" spans="2:7">
      <c r="B1179" s="526"/>
      <c r="C1179" s="526"/>
      <c r="G1179" s="2">
        <f t="shared" si="20"/>
        <v>104.09999999999988</v>
      </c>
    </row>
    <row r="1180" spans="2:7">
      <c r="B1180" s="526"/>
      <c r="C1180" s="526"/>
      <c r="G1180" s="2">
        <f t="shared" si="20"/>
        <v>104.09999999999988</v>
      </c>
    </row>
    <row r="1181" spans="2:7">
      <c r="B1181" s="526"/>
      <c r="C1181" s="526"/>
      <c r="G1181" s="2">
        <f t="shared" si="20"/>
        <v>104.09999999999988</v>
      </c>
    </row>
    <row r="1182" spans="2:7">
      <c r="B1182" s="526"/>
      <c r="C1182" s="526"/>
      <c r="G1182" s="2">
        <f t="shared" si="20"/>
        <v>104.09999999999988</v>
      </c>
    </row>
    <row r="1183" spans="2:7">
      <c r="B1183" s="526"/>
      <c r="C1183" s="526"/>
      <c r="G1183" s="2">
        <f t="shared" si="20"/>
        <v>104.09999999999988</v>
      </c>
    </row>
    <row r="1184" spans="2:7">
      <c r="B1184" s="526"/>
      <c r="C1184" s="526"/>
      <c r="G1184" s="2">
        <f t="shared" si="20"/>
        <v>104.09999999999988</v>
      </c>
    </row>
    <row r="1185" spans="2:7">
      <c r="B1185" s="526"/>
      <c r="C1185" s="526"/>
      <c r="G1185" s="2">
        <f t="shared" si="20"/>
        <v>104.09999999999988</v>
      </c>
    </row>
    <row r="1186" spans="2:7">
      <c r="B1186" s="526"/>
      <c r="C1186" s="526"/>
      <c r="G1186" s="2">
        <f t="shared" si="20"/>
        <v>104.09999999999988</v>
      </c>
    </row>
    <row r="1187" spans="2:7">
      <c r="B1187" s="526"/>
      <c r="C1187" s="526"/>
      <c r="G1187" s="2">
        <f t="shared" si="20"/>
        <v>104.09999999999988</v>
      </c>
    </row>
    <row r="1188" spans="2:7">
      <c r="B1188" s="526"/>
      <c r="C1188" s="526"/>
      <c r="G1188" s="2">
        <f t="shared" si="20"/>
        <v>104.09999999999988</v>
      </c>
    </row>
    <row r="1189" spans="2:7">
      <c r="B1189" s="526"/>
      <c r="C1189" s="526"/>
      <c r="G1189" s="2">
        <f t="shared" si="20"/>
        <v>104.09999999999988</v>
      </c>
    </row>
    <row r="1190" spans="2:7">
      <c r="B1190" s="526"/>
      <c r="C1190" s="526"/>
      <c r="G1190" s="2">
        <f t="shared" si="20"/>
        <v>104.09999999999988</v>
      </c>
    </row>
    <row r="1191" spans="2:7">
      <c r="B1191" s="526"/>
      <c r="C1191" s="526"/>
      <c r="G1191" s="2">
        <f t="shared" si="20"/>
        <v>104.09999999999988</v>
      </c>
    </row>
    <row r="1192" spans="2:7">
      <c r="B1192" s="526"/>
      <c r="C1192" s="526"/>
      <c r="G1192" s="2">
        <f t="shared" si="20"/>
        <v>104.09999999999988</v>
      </c>
    </row>
    <row r="1193" spans="2:7">
      <c r="B1193" s="526"/>
      <c r="C1193" s="526"/>
      <c r="G1193" s="2">
        <f t="shared" si="20"/>
        <v>104.09999999999988</v>
      </c>
    </row>
    <row r="1194" spans="2:7">
      <c r="B1194" s="526"/>
      <c r="C1194" s="526"/>
      <c r="G1194" s="2">
        <f t="shared" si="20"/>
        <v>104.09999999999988</v>
      </c>
    </row>
    <row r="1195" spans="2:7">
      <c r="B1195" s="526"/>
      <c r="C1195" s="526"/>
      <c r="G1195" s="2">
        <f t="shared" si="20"/>
        <v>104.09999999999988</v>
      </c>
    </row>
    <row r="1196" spans="2:7">
      <c r="B1196" s="526"/>
      <c r="C1196" s="526"/>
      <c r="G1196" s="2">
        <f t="shared" si="20"/>
        <v>104.09999999999988</v>
      </c>
    </row>
    <row r="1197" spans="2:7">
      <c r="B1197" s="526"/>
      <c r="C1197" s="526"/>
      <c r="G1197" s="2">
        <f t="shared" si="20"/>
        <v>104.09999999999988</v>
      </c>
    </row>
    <row r="1198" spans="2:7">
      <c r="B1198" s="526"/>
      <c r="C1198" s="526"/>
      <c r="G1198" s="2">
        <f t="shared" si="20"/>
        <v>104.09999999999988</v>
      </c>
    </row>
    <row r="1199" spans="2:7">
      <c r="B1199" s="526"/>
      <c r="C1199" s="526"/>
      <c r="G1199" s="2">
        <f t="shared" ref="G1199:G1262" si="21">+G1198+E1199-F1199</f>
        <v>104.09999999999988</v>
      </c>
    </row>
    <row r="1200" spans="2:7">
      <c r="B1200" s="526"/>
      <c r="C1200" s="526"/>
      <c r="G1200" s="2">
        <f t="shared" si="21"/>
        <v>104.09999999999988</v>
      </c>
    </row>
    <row r="1201" spans="2:7">
      <c r="B1201" s="526"/>
      <c r="C1201" s="526"/>
      <c r="G1201" s="2">
        <f t="shared" si="21"/>
        <v>104.09999999999988</v>
      </c>
    </row>
    <row r="1202" spans="2:7">
      <c r="B1202" s="526"/>
      <c r="C1202" s="526"/>
      <c r="G1202" s="2">
        <f t="shared" si="21"/>
        <v>104.09999999999988</v>
      </c>
    </row>
    <row r="1203" spans="2:7">
      <c r="B1203" s="526"/>
      <c r="C1203" s="526"/>
      <c r="G1203" s="2">
        <f t="shared" si="21"/>
        <v>104.09999999999988</v>
      </c>
    </row>
    <row r="1204" spans="2:7">
      <c r="B1204" s="526"/>
      <c r="C1204" s="526"/>
      <c r="G1204" s="2">
        <f t="shared" si="21"/>
        <v>104.09999999999988</v>
      </c>
    </row>
    <row r="1205" spans="2:7">
      <c r="B1205" s="526"/>
      <c r="C1205" s="526"/>
      <c r="G1205" s="2">
        <f t="shared" si="21"/>
        <v>104.09999999999988</v>
      </c>
    </row>
    <row r="1206" spans="2:7">
      <c r="B1206" s="526"/>
      <c r="C1206" s="526"/>
      <c r="G1206" s="2">
        <f t="shared" si="21"/>
        <v>104.09999999999988</v>
      </c>
    </row>
    <row r="1207" spans="2:7">
      <c r="B1207" s="526"/>
      <c r="C1207" s="526"/>
      <c r="G1207" s="2">
        <f t="shared" si="21"/>
        <v>104.09999999999988</v>
      </c>
    </row>
    <row r="1208" spans="2:7">
      <c r="B1208" s="526"/>
      <c r="C1208" s="526"/>
      <c r="G1208" s="2">
        <f t="shared" si="21"/>
        <v>104.09999999999988</v>
      </c>
    </row>
    <row r="1209" spans="2:7">
      <c r="B1209" s="526"/>
      <c r="C1209" s="526"/>
      <c r="G1209" s="2">
        <f t="shared" si="21"/>
        <v>104.09999999999988</v>
      </c>
    </row>
    <row r="1210" spans="2:7">
      <c r="B1210" s="526"/>
      <c r="C1210" s="526"/>
      <c r="G1210" s="2">
        <f t="shared" si="21"/>
        <v>104.09999999999988</v>
      </c>
    </row>
    <row r="1211" spans="2:7">
      <c r="B1211" s="526"/>
      <c r="C1211" s="526"/>
      <c r="G1211" s="2">
        <f t="shared" si="21"/>
        <v>104.09999999999988</v>
      </c>
    </row>
    <row r="1212" spans="2:7">
      <c r="B1212" s="526"/>
      <c r="C1212" s="526"/>
      <c r="G1212" s="2">
        <f t="shared" si="21"/>
        <v>104.09999999999988</v>
      </c>
    </row>
    <row r="1213" spans="2:7">
      <c r="B1213" s="526"/>
      <c r="C1213" s="526"/>
      <c r="G1213" s="2">
        <f t="shared" si="21"/>
        <v>104.09999999999988</v>
      </c>
    </row>
    <row r="1214" spans="2:7">
      <c r="B1214" s="526"/>
      <c r="C1214" s="526"/>
      <c r="G1214" s="2">
        <f t="shared" si="21"/>
        <v>104.09999999999988</v>
      </c>
    </row>
    <row r="1215" spans="2:7">
      <c r="B1215" s="526"/>
      <c r="C1215" s="526"/>
      <c r="G1215" s="2">
        <f t="shared" si="21"/>
        <v>104.09999999999988</v>
      </c>
    </row>
    <row r="1216" spans="2:7">
      <c r="B1216" s="526"/>
      <c r="C1216" s="526"/>
      <c r="G1216" s="2">
        <f t="shared" si="21"/>
        <v>104.09999999999988</v>
      </c>
    </row>
    <row r="1217" spans="2:7">
      <c r="B1217" s="526"/>
      <c r="C1217" s="526"/>
      <c r="G1217" s="2">
        <f t="shared" si="21"/>
        <v>104.09999999999988</v>
      </c>
    </row>
    <row r="1218" spans="2:7">
      <c r="B1218" s="526"/>
      <c r="C1218" s="526"/>
      <c r="G1218" s="2">
        <f t="shared" si="21"/>
        <v>104.09999999999988</v>
      </c>
    </row>
    <row r="1219" spans="2:7">
      <c r="B1219" s="526"/>
      <c r="C1219" s="526"/>
      <c r="G1219" s="2">
        <f t="shared" si="21"/>
        <v>104.09999999999988</v>
      </c>
    </row>
    <row r="1220" spans="2:7">
      <c r="B1220" s="526"/>
      <c r="C1220" s="526"/>
      <c r="G1220" s="2">
        <f t="shared" si="21"/>
        <v>104.09999999999988</v>
      </c>
    </row>
    <row r="1221" spans="2:7">
      <c r="B1221" s="526"/>
      <c r="C1221" s="526"/>
      <c r="G1221" s="2">
        <f t="shared" si="21"/>
        <v>104.09999999999988</v>
      </c>
    </row>
    <row r="1222" spans="2:7">
      <c r="B1222" s="526"/>
      <c r="C1222" s="526"/>
      <c r="G1222" s="2">
        <f t="shared" si="21"/>
        <v>104.09999999999988</v>
      </c>
    </row>
    <row r="1223" spans="2:7">
      <c r="B1223" s="526"/>
      <c r="C1223" s="526"/>
      <c r="G1223" s="2">
        <f t="shared" si="21"/>
        <v>104.09999999999988</v>
      </c>
    </row>
    <row r="1224" spans="2:7">
      <c r="B1224" s="526"/>
      <c r="C1224" s="526"/>
      <c r="G1224" s="2">
        <f t="shared" si="21"/>
        <v>104.09999999999988</v>
      </c>
    </row>
    <row r="1225" spans="2:7">
      <c r="B1225" s="526"/>
      <c r="C1225" s="526"/>
      <c r="G1225" s="2">
        <f t="shared" si="21"/>
        <v>104.09999999999988</v>
      </c>
    </row>
    <row r="1226" spans="2:7">
      <c r="B1226" s="526"/>
      <c r="C1226" s="526"/>
      <c r="G1226" s="2">
        <f t="shared" si="21"/>
        <v>104.09999999999988</v>
      </c>
    </row>
    <row r="1227" spans="2:7">
      <c r="B1227" s="526"/>
      <c r="C1227" s="526"/>
      <c r="G1227" s="2">
        <f t="shared" si="21"/>
        <v>104.09999999999988</v>
      </c>
    </row>
    <row r="1228" spans="2:7">
      <c r="B1228" s="526"/>
      <c r="C1228" s="526"/>
      <c r="G1228" s="2">
        <f t="shared" si="21"/>
        <v>104.09999999999988</v>
      </c>
    </row>
    <row r="1229" spans="2:7">
      <c r="B1229" s="526"/>
      <c r="C1229" s="526"/>
      <c r="G1229" s="2">
        <f t="shared" si="21"/>
        <v>104.09999999999988</v>
      </c>
    </row>
    <row r="1230" spans="2:7">
      <c r="B1230" s="526"/>
      <c r="C1230" s="526"/>
      <c r="G1230" s="2">
        <f t="shared" si="21"/>
        <v>104.09999999999988</v>
      </c>
    </row>
    <row r="1231" spans="2:7">
      <c r="B1231" s="526"/>
      <c r="C1231" s="526"/>
      <c r="G1231" s="2">
        <f t="shared" si="21"/>
        <v>104.09999999999988</v>
      </c>
    </row>
    <row r="1232" spans="2:7">
      <c r="B1232" s="526"/>
      <c r="C1232" s="526"/>
      <c r="G1232" s="2">
        <f t="shared" si="21"/>
        <v>104.09999999999988</v>
      </c>
    </row>
    <row r="1233" spans="2:7">
      <c r="B1233" s="526"/>
      <c r="C1233" s="526"/>
      <c r="G1233" s="2">
        <f t="shared" si="21"/>
        <v>104.09999999999988</v>
      </c>
    </row>
    <row r="1234" spans="2:7">
      <c r="B1234" s="526"/>
      <c r="C1234" s="526"/>
      <c r="G1234" s="2">
        <f t="shared" si="21"/>
        <v>104.09999999999988</v>
      </c>
    </row>
    <row r="1235" spans="2:7">
      <c r="B1235" s="526"/>
      <c r="C1235" s="526"/>
      <c r="G1235" s="2">
        <f t="shared" si="21"/>
        <v>104.09999999999988</v>
      </c>
    </row>
    <row r="1236" spans="2:7">
      <c r="B1236" s="526"/>
      <c r="C1236" s="526"/>
      <c r="G1236" s="2">
        <f t="shared" si="21"/>
        <v>104.09999999999988</v>
      </c>
    </row>
    <row r="1237" spans="2:7">
      <c r="B1237" s="526"/>
      <c r="C1237" s="526"/>
      <c r="G1237" s="2">
        <f t="shared" si="21"/>
        <v>104.09999999999988</v>
      </c>
    </row>
    <row r="1238" spans="2:7">
      <c r="B1238" s="526"/>
      <c r="C1238" s="526"/>
      <c r="G1238" s="2">
        <f t="shared" si="21"/>
        <v>104.09999999999988</v>
      </c>
    </row>
    <row r="1239" spans="2:7">
      <c r="B1239" s="526"/>
      <c r="C1239" s="526"/>
      <c r="G1239" s="2">
        <f t="shared" si="21"/>
        <v>104.09999999999988</v>
      </c>
    </row>
    <row r="1240" spans="2:7">
      <c r="B1240" s="526"/>
      <c r="C1240" s="526"/>
      <c r="G1240" s="2">
        <f t="shared" si="21"/>
        <v>104.09999999999988</v>
      </c>
    </row>
    <row r="1241" spans="2:7">
      <c r="B1241" s="526"/>
      <c r="C1241" s="526"/>
      <c r="G1241" s="2">
        <f t="shared" si="21"/>
        <v>104.09999999999988</v>
      </c>
    </row>
    <row r="1242" spans="2:7">
      <c r="B1242" s="526"/>
      <c r="C1242" s="526"/>
      <c r="G1242" s="2">
        <f t="shared" si="21"/>
        <v>104.09999999999988</v>
      </c>
    </row>
    <row r="1243" spans="2:7">
      <c r="B1243" s="526"/>
      <c r="C1243" s="526"/>
      <c r="G1243" s="2">
        <f t="shared" si="21"/>
        <v>104.09999999999988</v>
      </c>
    </row>
    <row r="1244" spans="2:7">
      <c r="B1244" s="526"/>
      <c r="C1244" s="526"/>
      <c r="G1244" s="2">
        <f t="shared" si="21"/>
        <v>104.09999999999988</v>
      </c>
    </row>
    <row r="1245" spans="2:7">
      <c r="B1245" s="526"/>
      <c r="C1245" s="526"/>
      <c r="G1245" s="2">
        <f t="shared" si="21"/>
        <v>104.09999999999988</v>
      </c>
    </row>
    <row r="1246" spans="2:7">
      <c r="B1246" s="526"/>
      <c r="C1246" s="526"/>
      <c r="G1246" s="2">
        <f t="shared" si="21"/>
        <v>104.09999999999988</v>
      </c>
    </row>
    <row r="1247" spans="2:7">
      <c r="B1247" s="526"/>
      <c r="C1247" s="526"/>
      <c r="G1247" s="2">
        <f t="shared" si="21"/>
        <v>104.09999999999988</v>
      </c>
    </row>
    <row r="1248" spans="2:7">
      <c r="B1248" s="526"/>
      <c r="C1248" s="526"/>
      <c r="G1248" s="2">
        <f t="shared" si="21"/>
        <v>104.09999999999988</v>
      </c>
    </row>
    <row r="1249" spans="2:7">
      <c r="B1249" s="526"/>
      <c r="C1249" s="526"/>
      <c r="G1249" s="2">
        <f t="shared" si="21"/>
        <v>104.09999999999988</v>
      </c>
    </row>
    <row r="1250" spans="2:7">
      <c r="B1250" s="526"/>
      <c r="C1250" s="526"/>
      <c r="G1250" s="2">
        <f t="shared" si="21"/>
        <v>104.09999999999988</v>
      </c>
    </row>
    <row r="1251" spans="2:7">
      <c r="B1251" s="526"/>
      <c r="C1251" s="526"/>
      <c r="G1251" s="2">
        <f t="shared" si="21"/>
        <v>104.09999999999988</v>
      </c>
    </row>
    <row r="1252" spans="2:7">
      <c r="B1252" s="526"/>
      <c r="C1252" s="526"/>
      <c r="G1252" s="2">
        <f t="shared" si="21"/>
        <v>104.09999999999988</v>
      </c>
    </row>
    <row r="1253" spans="2:7">
      <c r="B1253" s="526"/>
      <c r="C1253" s="526"/>
      <c r="G1253" s="2">
        <f t="shared" si="21"/>
        <v>104.09999999999988</v>
      </c>
    </row>
    <row r="1254" spans="2:7">
      <c r="B1254" s="526"/>
      <c r="C1254" s="526"/>
      <c r="G1254" s="2">
        <f t="shared" si="21"/>
        <v>104.09999999999988</v>
      </c>
    </row>
    <row r="1255" spans="2:7">
      <c r="B1255" s="526"/>
      <c r="C1255" s="526"/>
      <c r="G1255" s="2">
        <f t="shared" si="21"/>
        <v>104.09999999999988</v>
      </c>
    </row>
    <row r="1256" spans="2:7">
      <c r="B1256" s="526"/>
      <c r="C1256" s="526"/>
      <c r="G1256" s="2">
        <f t="shared" si="21"/>
        <v>104.09999999999988</v>
      </c>
    </row>
    <row r="1257" spans="2:7">
      <c r="B1257" s="526"/>
      <c r="C1257" s="526"/>
      <c r="G1257" s="2">
        <f t="shared" si="21"/>
        <v>104.09999999999988</v>
      </c>
    </row>
    <row r="1258" spans="2:7">
      <c r="B1258" s="526"/>
      <c r="C1258" s="526"/>
      <c r="G1258" s="2">
        <f t="shared" si="21"/>
        <v>104.09999999999988</v>
      </c>
    </row>
    <row r="1259" spans="2:7">
      <c r="B1259" s="526"/>
      <c r="C1259" s="526"/>
      <c r="G1259" s="2">
        <f t="shared" si="21"/>
        <v>104.09999999999988</v>
      </c>
    </row>
    <row r="1260" spans="2:7">
      <c r="B1260" s="526"/>
      <c r="C1260" s="526"/>
      <c r="G1260" s="2">
        <f t="shared" si="21"/>
        <v>104.09999999999988</v>
      </c>
    </row>
    <row r="1261" spans="2:7">
      <c r="B1261" s="526"/>
      <c r="C1261" s="526"/>
      <c r="G1261" s="2">
        <f t="shared" si="21"/>
        <v>104.09999999999988</v>
      </c>
    </row>
    <row r="1262" spans="2:7">
      <c r="B1262" s="526"/>
      <c r="C1262" s="526"/>
      <c r="G1262" s="2">
        <f t="shared" si="21"/>
        <v>104.09999999999988</v>
      </c>
    </row>
    <row r="1263" spans="2:7">
      <c r="B1263" s="526"/>
      <c r="C1263" s="526"/>
      <c r="G1263" s="2">
        <f t="shared" ref="G1263:G1319" si="22">+G1262+E1263-F1263</f>
        <v>104.09999999999988</v>
      </c>
    </row>
    <row r="1264" spans="2:7">
      <c r="B1264" s="526"/>
      <c r="C1264" s="526"/>
      <c r="G1264" s="2">
        <f t="shared" si="22"/>
        <v>104.09999999999988</v>
      </c>
    </row>
    <row r="1265" spans="2:7">
      <c r="B1265" s="526"/>
      <c r="C1265" s="526"/>
      <c r="G1265" s="2">
        <f t="shared" si="22"/>
        <v>104.09999999999988</v>
      </c>
    </row>
    <row r="1266" spans="2:7">
      <c r="B1266" s="526"/>
      <c r="C1266" s="526"/>
      <c r="G1266" s="2">
        <f t="shared" si="22"/>
        <v>104.09999999999988</v>
      </c>
    </row>
    <row r="1267" spans="2:7">
      <c r="B1267" s="526"/>
      <c r="C1267" s="526"/>
      <c r="G1267" s="2">
        <f t="shared" si="22"/>
        <v>104.09999999999988</v>
      </c>
    </row>
    <row r="1268" spans="2:7">
      <c r="B1268" s="526"/>
      <c r="C1268" s="526"/>
      <c r="G1268" s="2">
        <f t="shared" si="22"/>
        <v>104.09999999999988</v>
      </c>
    </row>
    <row r="1269" spans="2:7">
      <c r="B1269" s="526"/>
      <c r="C1269" s="526"/>
      <c r="G1269" s="2">
        <f t="shared" si="22"/>
        <v>104.09999999999988</v>
      </c>
    </row>
    <row r="1270" spans="2:7">
      <c r="B1270" s="526"/>
      <c r="C1270" s="526"/>
      <c r="G1270" s="2">
        <f t="shared" si="22"/>
        <v>104.09999999999988</v>
      </c>
    </row>
    <row r="1271" spans="2:7">
      <c r="B1271" s="526"/>
      <c r="C1271" s="526"/>
      <c r="G1271" s="2">
        <f t="shared" si="22"/>
        <v>104.09999999999988</v>
      </c>
    </row>
    <row r="1272" spans="2:7">
      <c r="B1272" s="526"/>
      <c r="C1272" s="526"/>
      <c r="G1272" s="2">
        <f t="shared" si="22"/>
        <v>104.09999999999988</v>
      </c>
    </row>
    <row r="1273" spans="2:7">
      <c r="B1273" s="526"/>
      <c r="C1273" s="526"/>
      <c r="G1273" s="2">
        <f t="shared" si="22"/>
        <v>104.09999999999988</v>
      </c>
    </row>
    <row r="1274" spans="2:7">
      <c r="B1274" s="526"/>
      <c r="C1274" s="526"/>
      <c r="G1274" s="2">
        <f t="shared" si="22"/>
        <v>104.09999999999988</v>
      </c>
    </row>
    <row r="1275" spans="2:7">
      <c r="B1275" s="526"/>
      <c r="C1275" s="526"/>
      <c r="G1275" s="2">
        <f t="shared" si="22"/>
        <v>104.09999999999988</v>
      </c>
    </row>
    <row r="1276" spans="2:7">
      <c r="B1276" s="526"/>
      <c r="C1276" s="526"/>
      <c r="G1276" s="2">
        <f t="shared" si="22"/>
        <v>104.09999999999988</v>
      </c>
    </row>
    <row r="1277" spans="2:7">
      <c r="B1277" s="526"/>
      <c r="C1277" s="526"/>
      <c r="G1277" s="2">
        <f t="shared" si="22"/>
        <v>104.09999999999988</v>
      </c>
    </row>
    <row r="1278" spans="2:7">
      <c r="B1278" s="526"/>
      <c r="C1278" s="526"/>
      <c r="G1278" s="2">
        <f t="shared" si="22"/>
        <v>104.09999999999988</v>
      </c>
    </row>
    <row r="1279" spans="2:7">
      <c r="B1279" s="526"/>
      <c r="C1279" s="526"/>
      <c r="G1279" s="2">
        <f t="shared" si="22"/>
        <v>104.09999999999988</v>
      </c>
    </row>
    <row r="1280" spans="2:7">
      <c r="B1280" s="526"/>
      <c r="C1280" s="526"/>
      <c r="G1280" s="2">
        <f t="shared" si="22"/>
        <v>104.09999999999988</v>
      </c>
    </row>
    <row r="1281" spans="2:7">
      <c r="B1281" s="526"/>
      <c r="C1281" s="526"/>
      <c r="G1281" s="2">
        <f t="shared" si="22"/>
        <v>104.09999999999988</v>
      </c>
    </row>
    <row r="1282" spans="2:7">
      <c r="B1282" s="526"/>
      <c r="C1282" s="526"/>
      <c r="G1282" s="2">
        <f t="shared" si="22"/>
        <v>104.09999999999988</v>
      </c>
    </row>
    <row r="1283" spans="2:7">
      <c r="B1283" s="526"/>
      <c r="C1283" s="526"/>
      <c r="G1283" s="2">
        <f t="shared" si="22"/>
        <v>104.09999999999988</v>
      </c>
    </row>
    <row r="1284" spans="2:7">
      <c r="B1284" s="526"/>
      <c r="C1284" s="526"/>
      <c r="G1284" s="2">
        <f t="shared" si="22"/>
        <v>104.09999999999988</v>
      </c>
    </row>
    <row r="1285" spans="2:7">
      <c r="B1285" s="526"/>
      <c r="C1285" s="526"/>
      <c r="G1285" s="2">
        <f t="shared" si="22"/>
        <v>104.09999999999988</v>
      </c>
    </row>
    <row r="1286" spans="2:7">
      <c r="B1286" s="526"/>
      <c r="C1286" s="526"/>
      <c r="G1286" s="2">
        <f t="shared" si="22"/>
        <v>104.09999999999988</v>
      </c>
    </row>
    <row r="1287" spans="2:7">
      <c r="B1287" s="526"/>
      <c r="C1287" s="526"/>
      <c r="G1287" s="2">
        <f t="shared" si="22"/>
        <v>104.09999999999988</v>
      </c>
    </row>
    <row r="1288" spans="2:7">
      <c r="B1288" s="526"/>
      <c r="C1288" s="526"/>
      <c r="G1288" s="2">
        <f t="shared" si="22"/>
        <v>104.09999999999988</v>
      </c>
    </row>
    <row r="1289" spans="2:7">
      <c r="B1289" s="526"/>
      <c r="C1289" s="526"/>
      <c r="G1289" s="2">
        <f t="shared" si="22"/>
        <v>104.09999999999988</v>
      </c>
    </row>
    <row r="1290" spans="2:7">
      <c r="B1290" s="526"/>
      <c r="C1290" s="526"/>
      <c r="G1290" s="2">
        <f t="shared" si="22"/>
        <v>104.09999999999988</v>
      </c>
    </row>
    <row r="1291" spans="2:7">
      <c r="B1291" s="526"/>
      <c r="C1291" s="526"/>
      <c r="G1291" s="2">
        <f t="shared" si="22"/>
        <v>104.09999999999988</v>
      </c>
    </row>
    <row r="1292" spans="2:7">
      <c r="B1292" s="526"/>
      <c r="C1292" s="526"/>
      <c r="G1292" s="2">
        <f t="shared" si="22"/>
        <v>104.09999999999988</v>
      </c>
    </row>
    <row r="1293" spans="2:7">
      <c r="B1293" s="526"/>
      <c r="C1293" s="526"/>
      <c r="G1293" s="2">
        <f t="shared" si="22"/>
        <v>104.09999999999988</v>
      </c>
    </row>
    <row r="1294" spans="2:7">
      <c r="B1294" s="526"/>
      <c r="C1294" s="526"/>
      <c r="G1294" s="2">
        <f t="shared" si="22"/>
        <v>104.09999999999988</v>
      </c>
    </row>
    <row r="1295" spans="2:7">
      <c r="B1295" s="526"/>
      <c r="C1295" s="526"/>
      <c r="G1295" s="2">
        <f t="shared" si="22"/>
        <v>104.09999999999988</v>
      </c>
    </row>
    <row r="1296" spans="2:7">
      <c r="B1296" s="526"/>
      <c r="C1296" s="526"/>
      <c r="G1296" s="2">
        <f t="shared" si="22"/>
        <v>104.09999999999988</v>
      </c>
    </row>
    <row r="1297" spans="2:7">
      <c r="B1297" s="526"/>
      <c r="C1297" s="526"/>
      <c r="G1297" s="2">
        <f t="shared" si="22"/>
        <v>104.09999999999988</v>
      </c>
    </row>
    <row r="1298" spans="2:7">
      <c r="B1298" s="526"/>
      <c r="C1298" s="526"/>
      <c r="G1298" s="2">
        <f t="shared" si="22"/>
        <v>104.09999999999988</v>
      </c>
    </row>
    <row r="1299" spans="2:7">
      <c r="B1299" s="526"/>
      <c r="C1299" s="526"/>
      <c r="G1299" s="2">
        <f t="shared" si="22"/>
        <v>104.09999999999988</v>
      </c>
    </row>
    <row r="1300" spans="2:7">
      <c r="B1300" s="526"/>
      <c r="C1300" s="526"/>
      <c r="G1300" s="2">
        <f t="shared" si="22"/>
        <v>104.09999999999988</v>
      </c>
    </row>
    <row r="1301" spans="2:7">
      <c r="B1301" s="526"/>
      <c r="C1301" s="526"/>
      <c r="G1301" s="2">
        <f t="shared" si="22"/>
        <v>104.09999999999988</v>
      </c>
    </row>
    <row r="1302" spans="2:7">
      <c r="B1302" s="526"/>
      <c r="C1302" s="526"/>
      <c r="G1302" s="2">
        <f t="shared" si="22"/>
        <v>104.09999999999988</v>
      </c>
    </row>
    <row r="1303" spans="2:7">
      <c r="B1303" s="526"/>
      <c r="C1303" s="526"/>
      <c r="G1303" s="2">
        <f t="shared" si="22"/>
        <v>104.09999999999988</v>
      </c>
    </row>
    <row r="1304" spans="2:7">
      <c r="B1304" s="526"/>
      <c r="C1304" s="526"/>
      <c r="G1304" s="2">
        <f t="shared" si="22"/>
        <v>104.09999999999988</v>
      </c>
    </row>
    <row r="1305" spans="2:7">
      <c r="B1305" s="526"/>
      <c r="C1305" s="526"/>
      <c r="G1305" s="2">
        <f t="shared" si="22"/>
        <v>104.09999999999988</v>
      </c>
    </row>
    <row r="1306" spans="2:7">
      <c r="B1306" s="526"/>
      <c r="C1306" s="526"/>
      <c r="G1306" s="2">
        <f t="shared" si="22"/>
        <v>104.09999999999988</v>
      </c>
    </row>
    <row r="1307" spans="2:7">
      <c r="B1307" s="526"/>
      <c r="C1307" s="526"/>
      <c r="G1307" s="2">
        <f t="shared" si="22"/>
        <v>104.09999999999988</v>
      </c>
    </row>
    <row r="1308" spans="2:7">
      <c r="B1308" s="526"/>
      <c r="C1308" s="526"/>
      <c r="G1308" s="2">
        <f t="shared" si="22"/>
        <v>104.09999999999988</v>
      </c>
    </row>
    <row r="1309" spans="2:7">
      <c r="B1309" s="526"/>
      <c r="C1309" s="526"/>
      <c r="G1309" s="2">
        <f t="shared" si="22"/>
        <v>104.09999999999988</v>
      </c>
    </row>
    <row r="1310" spans="2:7">
      <c r="B1310" s="526"/>
      <c r="C1310" s="526"/>
      <c r="G1310" s="2">
        <f t="shared" si="22"/>
        <v>104.09999999999988</v>
      </c>
    </row>
    <row r="1311" spans="2:7">
      <c r="B1311" s="526"/>
      <c r="C1311" s="526"/>
      <c r="G1311" s="2">
        <f t="shared" si="22"/>
        <v>104.09999999999988</v>
      </c>
    </row>
    <row r="1312" spans="2:7">
      <c r="B1312" s="526"/>
      <c r="C1312" s="526"/>
      <c r="G1312" s="2">
        <f t="shared" si="22"/>
        <v>104.09999999999988</v>
      </c>
    </row>
    <row r="1313" spans="2:7">
      <c r="B1313" s="526"/>
      <c r="C1313" s="526"/>
      <c r="G1313" s="2">
        <f t="shared" si="22"/>
        <v>104.09999999999988</v>
      </c>
    </row>
    <row r="1314" spans="2:7">
      <c r="B1314" s="526"/>
      <c r="C1314" s="526"/>
      <c r="G1314" s="2">
        <f t="shared" si="22"/>
        <v>104.09999999999988</v>
      </c>
    </row>
    <row r="1315" spans="2:7">
      <c r="B1315" s="526"/>
      <c r="C1315" s="526"/>
      <c r="G1315" s="2">
        <f t="shared" si="22"/>
        <v>104.09999999999988</v>
      </c>
    </row>
    <row r="1316" spans="2:7">
      <c r="B1316" s="526"/>
      <c r="C1316" s="526"/>
      <c r="G1316" s="2">
        <f t="shared" si="22"/>
        <v>104.09999999999988</v>
      </c>
    </row>
    <row r="1317" spans="2:7">
      <c r="B1317" s="526"/>
      <c r="C1317" s="526"/>
      <c r="G1317" s="2">
        <f t="shared" si="22"/>
        <v>104.09999999999988</v>
      </c>
    </row>
    <row r="1318" spans="2:7">
      <c r="B1318" s="526"/>
      <c r="C1318" s="526"/>
      <c r="G1318" s="2">
        <f t="shared" si="22"/>
        <v>104.09999999999988</v>
      </c>
    </row>
    <row r="1319" spans="2:7">
      <c r="B1319" s="526"/>
      <c r="C1319" s="526"/>
      <c r="G1319" s="2">
        <f t="shared" si="22"/>
        <v>104.09999999999988</v>
      </c>
    </row>
  </sheetData>
  <autoFilter ref="A4:N889" xr:uid="{00000000-0001-0000-0F00-000000000000}"/>
  <mergeCells count="7">
    <mergeCell ref="I959:K959"/>
    <mergeCell ref="J943:L943"/>
    <mergeCell ref="B2:G2"/>
    <mergeCell ref="I751:K751"/>
    <mergeCell ref="I795:K795"/>
    <mergeCell ref="I888:K888"/>
    <mergeCell ref="I905:K905"/>
  </mergeCells>
  <phoneticPr fontId="27" type="noConversion"/>
  <pageMargins left="0.511811023622047" right="0.511811023622047" top="0.74803149606299202" bottom="0.74803149606299202" header="0.31496062992126" footer="0.31496062992126"/>
  <pageSetup paperSize="9" fitToWidth="0"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2:S1315"/>
  <sheetViews>
    <sheetView topLeftCell="A939" zoomScaleNormal="100" workbookViewId="0">
      <selection activeCell="F952" sqref="F952"/>
    </sheetView>
  </sheetViews>
  <sheetFormatPr defaultColWidth="11.42578125" defaultRowHeight="15"/>
  <cols>
    <col min="1" max="1" width="11.42578125" style="7"/>
    <col min="2" max="2" width="18" style="9" customWidth="1"/>
    <col min="3" max="3" width="12.42578125" style="9" customWidth="1"/>
    <col min="4" max="4" width="47.28515625" bestFit="1" customWidth="1"/>
    <col min="5" max="6" width="11.42578125" style="2"/>
    <col min="7" max="7" width="12.7109375" style="2" customWidth="1"/>
    <col min="8" max="8" width="14.140625" customWidth="1"/>
    <col min="9" max="9" width="11.85546875" bestFit="1" customWidth="1"/>
    <col min="10" max="10" width="18.28515625" style="152" bestFit="1" customWidth="1"/>
    <col min="11" max="11" width="15.85546875" bestFit="1" customWidth="1"/>
    <col min="12" max="12" width="17.140625" customWidth="1"/>
    <col min="14" max="14" width="29.85546875" customWidth="1"/>
  </cols>
  <sheetData>
    <row r="2" spans="1:7" ht="15.75">
      <c r="B2" s="566" t="s">
        <v>318</v>
      </c>
      <c r="C2" s="566"/>
      <c r="D2" s="566"/>
      <c r="E2" s="566"/>
      <c r="F2" s="566"/>
      <c r="G2" s="566"/>
    </row>
    <row r="4" spans="1:7" ht="30">
      <c r="A4" s="43" t="s">
        <v>1</v>
      </c>
      <c r="B4" s="528" t="s">
        <v>2</v>
      </c>
      <c r="C4" s="528" t="s">
        <v>3</v>
      </c>
      <c r="D4" s="528" t="s">
        <v>4</v>
      </c>
      <c r="E4" s="13" t="s">
        <v>5</v>
      </c>
      <c r="F4" s="13" t="s">
        <v>6</v>
      </c>
      <c r="G4" s="13" t="s">
        <v>7</v>
      </c>
    </row>
    <row r="5" spans="1:7">
      <c r="A5" s="44">
        <v>42736</v>
      </c>
      <c r="B5" s="525" t="s">
        <v>8</v>
      </c>
      <c r="C5" s="526"/>
      <c r="G5" s="2">
        <v>38.9</v>
      </c>
    </row>
    <row r="6" spans="1:7">
      <c r="A6" s="7">
        <v>42786</v>
      </c>
      <c r="B6" s="526">
        <v>12278</v>
      </c>
      <c r="C6" s="526" t="s">
        <v>157</v>
      </c>
      <c r="F6" s="2">
        <v>38.9</v>
      </c>
      <c r="G6" s="2">
        <f t="shared" ref="G6:G75" si="0">+G5+E6-F6</f>
        <v>0</v>
      </c>
    </row>
    <row r="7" spans="1:7">
      <c r="A7" s="44">
        <v>42766</v>
      </c>
      <c r="B7" s="525" t="s">
        <v>14</v>
      </c>
      <c r="C7" s="525" t="s">
        <v>15</v>
      </c>
      <c r="D7" t="s">
        <v>16</v>
      </c>
      <c r="E7" s="2">
        <v>44.1</v>
      </c>
      <c r="G7" s="2">
        <f t="shared" si="0"/>
        <v>44.1</v>
      </c>
    </row>
    <row r="8" spans="1:7">
      <c r="B8" s="526"/>
      <c r="C8" s="526"/>
      <c r="D8" t="s">
        <v>17</v>
      </c>
      <c r="E8" s="2">
        <v>2.8</v>
      </c>
      <c r="G8" s="2">
        <f t="shared" si="0"/>
        <v>46.9</v>
      </c>
    </row>
    <row r="9" spans="1:7">
      <c r="B9" s="526"/>
      <c r="C9" s="526"/>
      <c r="D9" t="s">
        <v>18</v>
      </c>
      <c r="E9" s="2">
        <v>60</v>
      </c>
      <c r="G9" s="2">
        <f t="shared" si="0"/>
        <v>106.9</v>
      </c>
    </row>
    <row r="10" spans="1:7">
      <c r="B10" s="526"/>
      <c r="C10" s="526"/>
      <c r="D10" t="s">
        <v>19</v>
      </c>
      <c r="E10" s="2">
        <v>2</v>
      </c>
      <c r="G10" s="2">
        <f t="shared" si="0"/>
        <v>108.9</v>
      </c>
    </row>
    <row r="11" spans="1:7">
      <c r="A11" s="7">
        <v>42756</v>
      </c>
      <c r="B11" s="526">
        <v>12130</v>
      </c>
      <c r="C11" s="526" t="s">
        <v>15</v>
      </c>
      <c r="D11" t="s">
        <v>18</v>
      </c>
      <c r="F11" s="2">
        <v>60</v>
      </c>
      <c r="G11" s="2">
        <f t="shared" si="0"/>
        <v>48.900000000000006</v>
      </c>
    </row>
    <row r="12" spans="1:7">
      <c r="A12" s="7">
        <v>42756</v>
      </c>
      <c r="B12" s="526">
        <v>12130</v>
      </c>
      <c r="C12" s="526" t="s">
        <v>15</v>
      </c>
      <c r="D12" t="s">
        <v>19</v>
      </c>
      <c r="F12" s="2">
        <v>2</v>
      </c>
      <c r="G12" s="2">
        <f t="shared" si="0"/>
        <v>46.900000000000006</v>
      </c>
    </row>
    <row r="13" spans="1:7">
      <c r="A13" s="7">
        <v>42786</v>
      </c>
      <c r="B13" s="526">
        <v>12278</v>
      </c>
      <c r="C13" s="526" t="s">
        <v>15</v>
      </c>
      <c r="D13" t="s">
        <v>16</v>
      </c>
      <c r="F13" s="2">
        <v>44.1</v>
      </c>
      <c r="G13" s="2">
        <f t="shared" si="0"/>
        <v>2.8000000000000043</v>
      </c>
    </row>
    <row r="14" spans="1:7">
      <c r="A14" s="7">
        <v>42786</v>
      </c>
      <c r="B14" s="526">
        <v>12278</v>
      </c>
      <c r="C14" s="526" t="s">
        <v>15</v>
      </c>
      <c r="D14" t="s">
        <v>17</v>
      </c>
      <c r="F14" s="2">
        <v>2.8</v>
      </c>
      <c r="G14" s="2">
        <f t="shared" si="0"/>
        <v>4.4408920985006262E-15</v>
      </c>
    </row>
    <row r="15" spans="1:7">
      <c r="A15" s="44">
        <v>42794</v>
      </c>
      <c r="B15" s="525" t="s">
        <v>14</v>
      </c>
      <c r="C15" s="525" t="s">
        <v>20</v>
      </c>
      <c r="D15" t="s">
        <v>16</v>
      </c>
      <c r="E15" s="2">
        <v>43.7</v>
      </c>
      <c r="G15" s="2">
        <f t="shared" si="0"/>
        <v>43.70000000000001</v>
      </c>
    </row>
    <row r="16" spans="1:7">
      <c r="B16" s="526"/>
      <c r="C16" s="526"/>
      <c r="D16" t="s">
        <v>17</v>
      </c>
      <c r="E16" s="2">
        <v>2</v>
      </c>
      <c r="G16" s="2">
        <f t="shared" si="0"/>
        <v>45.70000000000001</v>
      </c>
    </row>
    <row r="17" spans="1:7">
      <c r="B17" s="526"/>
      <c r="C17" s="526"/>
      <c r="D17" t="s">
        <v>18</v>
      </c>
      <c r="E17" s="2">
        <v>60</v>
      </c>
      <c r="G17" s="2">
        <f t="shared" si="0"/>
        <v>105.70000000000002</v>
      </c>
    </row>
    <row r="18" spans="1:7">
      <c r="B18" s="526"/>
      <c r="C18" s="526"/>
      <c r="D18" t="s">
        <v>19</v>
      </c>
      <c r="E18" s="2">
        <v>2</v>
      </c>
      <c r="G18" s="2">
        <f t="shared" si="0"/>
        <v>107.70000000000002</v>
      </c>
    </row>
    <row r="19" spans="1:7">
      <c r="A19" s="7">
        <v>42782</v>
      </c>
      <c r="B19" s="526">
        <v>12960</v>
      </c>
      <c r="C19" s="526" t="s">
        <v>20</v>
      </c>
      <c r="D19" t="s">
        <v>18</v>
      </c>
      <c r="F19" s="2">
        <v>60</v>
      </c>
      <c r="G19" s="2">
        <f t="shared" si="0"/>
        <v>47.700000000000017</v>
      </c>
    </row>
    <row r="20" spans="1:7">
      <c r="A20" s="7">
        <v>42782</v>
      </c>
      <c r="B20" s="526">
        <v>12960</v>
      </c>
      <c r="C20" s="526" t="s">
        <v>20</v>
      </c>
      <c r="D20" t="s">
        <v>19</v>
      </c>
      <c r="F20" s="2">
        <v>2</v>
      </c>
      <c r="G20" s="2">
        <f t="shared" si="0"/>
        <v>45.700000000000017</v>
      </c>
    </row>
    <row r="21" spans="1:7">
      <c r="A21" s="7">
        <v>42822</v>
      </c>
      <c r="B21" s="526">
        <v>12603</v>
      </c>
      <c r="C21" s="526" t="s">
        <v>20</v>
      </c>
      <c r="D21" t="s">
        <v>17</v>
      </c>
      <c r="F21" s="2">
        <v>2</v>
      </c>
      <c r="G21" s="2">
        <f t="shared" si="0"/>
        <v>43.700000000000017</v>
      </c>
    </row>
    <row r="22" spans="1:7">
      <c r="A22" s="7">
        <v>42822</v>
      </c>
      <c r="B22" s="526">
        <v>12603</v>
      </c>
      <c r="C22" s="526" t="s">
        <v>20</v>
      </c>
      <c r="D22" t="s">
        <v>16</v>
      </c>
      <c r="F22" s="2">
        <v>43.7</v>
      </c>
      <c r="G22" s="2">
        <f t="shared" si="0"/>
        <v>0</v>
      </c>
    </row>
    <row r="23" spans="1:7">
      <c r="A23" s="44">
        <v>42825</v>
      </c>
      <c r="B23" s="525" t="s">
        <v>14</v>
      </c>
      <c r="C23" s="525" t="s">
        <v>23</v>
      </c>
      <c r="D23" t="s">
        <v>16</v>
      </c>
      <c r="E23" s="2">
        <v>41</v>
      </c>
      <c r="G23" s="2">
        <f t="shared" si="0"/>
        <v>41</v>
      </c>
    </row>
    <row r="24" spans="1:7">
      <c r="B24" s="526"/>
      <c r="C24" s="526"/>
      <c r="D24" t="s">
        <v>17</v>
      </c>
      <c r="E24" s="2">
        <v>2</v>
      </c>
      <c r="G24" s="2">
        <f t="shared" si="0"/>
        <v>43</v>
      </c>
    </row>
    <row r="25" spans="1:7">
      <c r="B25" s="526"/>
      <c r="C25" s="526"/>
      <c r="D25" t="s">
        <v>18</v>
      </c>
      <c r="E25" s="2">
        <v>60</v>
      </c>
      <c r="G25" s="2">
        <f t="shared" si="0"/>
        <v>103</v>
      </c>
    </row>
    <row r="26" spans="1:7">
      <c r="B26" s="526"/>
      <c r="C26" s="526"/>
      <c r="D26" t="s">
        <v>19</v>
      </c>
      <c r="E26" s="2">
        <v>2</v>
      </c>
      <c r="G26" s="2">
        <f t="shared" si="0"/>
        <v>105</v>
      </c>
    </row>
    <row r="27" spans="1:7">
      <c r="A27" s="7">
        <v>42821</v>
      </c>
      <c r="B27" s="526">
        <v>12492</v>
      </c>
      <c r="C27" s="526" t="s">
        <v>23</v>
      </c>
      <c r="D27" t="s">
        <v>18</v>
      </c>
      <c r="F27" s="2">
        <v>60</v>
      </c>
      <c r="G27" s="2">
        <f t="shared" si="0"/>
        <v>45</v>
      </c>
    </row>
    <row r="28" spans="1:7">
      <c r="A28" s="7">
        <v>42821</v>
      </c>
      <c r="B28" s="526">
        <v>12492</v>
      </c>
      <c r="C28" s="526" t="s">
        <v>23</v>
      </c>
      <c r="D28" t="s">
        <v>19</v>
      </c>
      <c r="F28" s="2">
        <v>2</v>
      </c>
      <c r="G28" s="2">
        <f t="shared" si="0"/>
        <v>43</v>
      </c>
    </row>
    <row r="29" spans="1:7">
      <c r="A29" s="7">
        <v>42885</v>
      </c>
      <c r="B29" s="526">
        <v>12876</v>
      </c>
      <c r="C29" s="526" t="s">
        <v>23</v>
      </c>
      <c r="D29" t="s">
        <v>17</v>
      </c>
      <c r="F29" s="2">
        <v>2</v>
      </c>
      <c r="G29" s="2">
        <f t="shared" si="0"/>
        <v>41</v>
      </c>
    </row>
    <row r="30" spans="1:7">
      <c r="A30" s="7">
        <v>42885</v>
      </c>
      <c r="B30" s="526">
        <v>12876</v>
      </c>
      <c r="C30" s="526" t="s">
        <v>23</v>
      </c>
      <c r="D30" t="s">
        <v>16</v>
      </c>
      <c r="F30" s="2">
        <v>41</v>
      </c>
      <c r="G30" s="2">
        <f t="shared" si="0"/>
        <v>0</v>
      </c>
    </row>
    <row r="31" spans="1:7">
      <c r="A31" s="44">
        <v>42855</v>
      </c>
      <c r="B31" s="525" t="s">
        <v>14</v>
      </c>
      <c r="C31" s="525" t="s">
        <v>24</v>
      </c>
      <c r="D31" t="s">
        <v>16</v>
      </c>
      <c r="E31" s="2">
        <v>43.2</v>
      </c>
      <c r="G31" s="2">
        <f t="shared" si="0"/>
        <v>43.2</v>
      </c>
    </row>
    <row r="32" spans="1:7">
      <c r="B32" s="526"/>
      <c r="C32" s="526"/>
      <c r="D32" t="s">
        <v>17</v>
      </c>
      <c r="E32" s="2">
        <v>2</v>
      </c>
      <c r="G32" s="2">
        <f t="shared" si="0"/>
        <v>45.2</v>
      </c>
    </row>
    <row r="33" spans="1:7">
      <c r="B33" s="526"/>
      <c r="C33" s="526"/>
      <c r="D33" t="s">
        <v>18</v>
      </c>
      <c r="E33" s="2">
        <v>60</v>
      </c>
      <c r="G33" s="2">
        <f t="shared" si="0"/>
        <v>105.2</v>
      </c>
    </row>
    <row r="34" spans="1:7">
      <c r="B34" s="526"/>
      <c r="C34" s="526"/>
      <c r="D34" t="s">
        <v>19</v>
      </c>
      <c r="E34" s="2">
        <v>2</v>
      </c>
      <c r="G34" s="2">
        <f t="shared" si="0"/>
        <v>107.2</v>
      </c>
    </row>
    <row r="35" spans="1:7">
      <c r="A35" s="7">
        <v>42877</v>
      </c>
      <c r="B35" s="526">
        <v>12801</v>
      </c>
      <c r="C35" s="526" t="s">
        <v>24</v>
      </c>
      <c r="D35" t="s">
        <v>18</v>
      </c>
      <c r="F35" s="2">
        <v>60</v>
      </c>
      <c r="G35" s="2">
        <f t="shared" si="0"/>
        <v>47.2</v>
      </c>
    </row>
    <row r="36" spans="1:7">
      <c r="A36" s="7">
        <v>42877</v>
      </c>
      <c r="B36" s="526">
        <v>12801</v>
      </c>
      <c r="C36" s="526" t="s">
        <v>24</v>
      </c>
      <c r="D36" t="s">
        <v>19</v>
      </c>
      <c r="F36" s="2">
        <v>2</v>
      </c>
      <c r="G36" s="2">
        <f t="shared" si="0"/>
        <v>45.2</v>
      </c>
    </row>
    <row r="37" spans="1:7">
      <c r="A37" s="7">
        <v>42885</v>
      </c>
      <c r="B37" s="526">
        <v>12876</v>
      </c>
      <c r="C37" s="526" t="s">
        <v>24</v>
      </c>
      <c r="D37" t="s">
        <v>17</v>
      </c>
      <c r="F37" s="2">
        <v>2</v>
      </c>
      <c r="G37" s="2">
        <f t="shared" si="0"/>
        <v>43.2</v>
      </c>
    </row>
    <row r="38" spans="1:7">
      <c r="A38" s="7">
        <v>42885</v>
      </c>
      <c r="B38" s="526">
        <v>12876</v>
      </c>
      <c r="C38" s="526" t="s">
        <v>24</v>
      </c>
      <c r="D38" t="s">
        <v>16</v>
      </c>
      <c r="F38" s="2">
        <v>43.2</v>
      </c>
      <c r="G38" s="2">
        <f t="shared" si="0"/>
        <v>0</v>
      </c>
    </row>
    <row r="39" spans="1:7">
      <c r="A39" s="44">
        <v>42886</v>
      </c>
      <c r="B39" s="525" t="s">
        <v>14</v>
      </c>
      <c r="C39" s="525" t="s">
        <v>25</v>
      </c>
      <c r="D39" t="s">
        <v>16</v>
      </c>
      <c r="E39" s="2">
        <v>41.8</v>
      </c>
      <c r="G39" s="2">
        <f t="shared" si="0"/>
        <v>41.8</v>
      </c>
    </row>
    <row r="40" spans="1:7">
      <c r="B40" s="526"/>
      <c r="C40" s="526"/>
      <c r="D40" t="s">
        <v>17</v>
      </c>
      <c r="E40" s="2">
        <v>2</v>
      </c>
      <c r="G40" s="2">
        <f t="shared" si="0"/>
        <v>43.8</v>
      </c>
    </row>
    <row r="41" spans="1:7">
      <c r="B41" s="526"/>
      <c r="C41" s="526"/>
      <c r="D41" t="s">
        <v>18</v>
      </c>
      <c r="E41" s="2">
        <v>60</v>
      </c>
      <c r="G41" s="2">
        <f t="shared" si="0"/>
        <v>103.8</v>
      </c>
    </row>
    <row r="42" spans="1:7">
      <c r="B42" s="526"/>
      <c r="C42" s="526"/>
      <c r="D42" t="s">
        <v>19</v>
      </c>
      <c r="E42" s="2">
        <v>2</v>
      </c>
      <c r="G42" s="2">
        <f t="shared" si="0"/>
        <v>105.8</v>
      </c>
    </row>
    <row r="43" spans="1:7">
      <c r="A43" s="7">
        <v>42928</v>
      </c>
      <c r="B43" s="526">
        <v>13202</v>
      </c>
      <c r="C43" s="526" t="s">
        <v>25</v>
      </c>
      <c r="D43" t="s">
        <v>18</v>
      </c>
      <c r="F43" s="2">
        <v>60</v>
      </c>
      <c r="G43" s="2">
        <f t="shared" si="0"/>
        <v>45.8</v>
      </c>
    </row>
    <row r="44" spans="1:7">
      <c r="A44" s="7">
        <v>42928</v>
      </c>
      <c r="B44" s="526">
        <v>13202</v>
      </c>
      <c r="C44" s="526" t="s">
        <v>25</v>
      </c>
      <c r="D44" t="s">
        <v>19</v>
      </c>
      <c r="F44" s="2">
        <v>2</v>
      </c>
      <c r="G44" s="2">
        <f t="shared" si="0"/>
        <v>43.8</v>
      </c>
    </row>
    <row r="45" spans="1:7">
      <c r="A45" s="7">
        <v>42949</v>
      </c>
      <c r="B45" s="526">
        <v>13365</v>
      </c>
      <c r="C45" s="526" t="s">
        <v>25</v>
      </c>
      <c r="D45" t="s">
        <v>17</v>
      </c>
      <c r="F45" s="2">
        <v>2</v>
      </c>
      <c r="G45" s="2">
        <f t="shared" si="0"/>
        <v>41.8</v>
      </c>
    </row>
    <row r="46" spans="1:7">
      <c r="A46" s="7">
        <v>42949</v>
      </c>
      <c r="B46" s="526">
        <v>13365</v>
      </c>
      <c r="C46" s="526" t="s">
        <v>25</v>
      </c>
      <c r="D46" t="s">
        <v>16</v>
      </c>
      <c r="F46" s="2">
        <v>41.8</v>
      </c>
      <c r="G46" s="2">
        <f t="shared" si="0"/>
        <v>0</v>
      </c>
    </row>
    <row r="47" spans="1:7">
      <c r="A47" s="44">
        <v>42916</v>
      </c>
      <c r="B47" s="525" t="s">
        <v>5</v>
      </c>
      <c r="C47" s="525" t="s">
        <v>26</v>
      </c>
      <c r="D47" t="s">
        <v>16</v>
      </c>
      <c r="E47" s="2">
        <v>40.5</v>
      </c>
      <c r="G47" s="2">
        <f t="shared" si="0"/>
        <v>40.5</v>
      </c>
    </row>
    <row r="48" spans="1:7">
      <c r="B48" s="526"/>
      <c r="C48" s="526"/>
      <c r="D48" t="s">
        <v>17</v>
      </c>
      <c r="E48" s="2">
        <v>2</v>
      </c>
      <c r="G48" s="2">
        <f t="shared" si="0"/>
        <v>42.5</v>
      </c>
    </row>
    <row r="49" spans="1:7">
      <c r="B49" s="526"/>
      <c r="C49" s="526"/>
      <c r="D49" t="s">
        <v>18</v>
      </c>
      <c r="E49" s="2">
        <v>60</v>
      </c>
      <c r="G49" s="2">
        <f t="shared" si="0"/>
        <v>102.5</v>
      </c>
    </row>
    <row r="50" spans="1:7">
      <c r="B50" s="526"/>
      <c r="C50" s="526"/>
      <c r="D50" t="s">
        <v>19</v>
      </c>
      <c r="E50" s="2">
        <v>2</v>
      </c>
      <c r="G50" s="2">
        <f t="shared" si="0"/>
        <v>104.5</v>
      </c>
    </row>
    <row r="51" spans="1:7">
      <c r="A51" s="7">
        <v>42928</v>
      </c>
      <c r="B51" s="526">
        <v>13202</v>
      </c>
      <c r="C51" s="526" t="s">
        <v>26</v>
      </c>
      <c r="D51" t="s">
        <v>18</v>
      </c>
      <c r="F51" s="2">
        <v>60</v>
      </c>
      <c r="G51" s="2">
        <f t="shared" si="0"/>
        <v>44.5</v>
      </c>
    </row>
    <row r="52" spans="1:7">
      <c r="A52" s="7">
        <v>42928</v>
      </c>
      <c r="B52" s="526">
        <v>13202</v>
      </c>
      <c r="C52" s="526" t="s">
        <v>26</v>
      </c>
      <c r="D52" t="s">
        <v>19</v>
      </c>
      <c r="F52" s="2">
        <v>2</v>
      </c>
      <c r="G52" s="2">
        <f t="shared" si="0"/>
        <v>42.5</v>
      </c>
    </row>
    <row r="53" spans="1:7">
      <c r="A53" s="7">
        <v>42949</v>
      </c>
      <c r="B53" s="526">
        <v>13365</v>
      </c>
      <c r="C53" s="526" t="s">
        <v>26</v>
      </c>
      <c r="D53" t="s">
        <v>17</v>
      </c>
      <c r="F53" s="2">
        <v>2</v>
      </c>
      <c r="G53" s="2">
        <f t="shared" si="0"/>
        <v>40.5</v>
      </c>
    </row>
    <row r="54" spans="1:7">
      <c r="A54" s="7">
        <v>42949</v>
      </c>
      <c r="B54" s="526">
        <v>13365</v>
      </c>
      <c r="C54" s="526" t="s">
        <v>26</v>
      </c>
      <c r="D54" t="s">
        <v>16</v>
      </c>
      <c r="F54" s="2">
        <v>40.5</v>
      </c>
      <c r="G54" s="2">
        <f t="shared" si="0"/>
        <v>0</v>
      </c>
    </row>
    <row r="55" spans="1:7">
      <c r="A55" s="44">
        <v>42947</v>
      </c>
      <c r="B55" s="525" t="s">
        <v>5</v>
      </c>
      <c r="C55" s="525" t="s">
        <v>27</v>
      </c>
      <c r="D55" t="s">
        <v>16</v>
      </c>
      <c r="E55" s="2">
        <v>39.6</v>
      </c>
      <c r="G55" s="2">
        <f t="shared" si="0"/>
        <v>39.6</v>
      </c>
    </row>
    <row r="56" spans="1:7">
      <c r="B56" s="526"/>
      <c r="C56" s="526"/>
      <c r="D56" t="s">
        <v>17</v>
      </c>
      <c r="E56" s="2">
        <v>2</v>
      </c>
      <c r="G56" s="2">
        <f t="shared" si="0"/>
        <v>41.6</v>
      </c>
    </row>
    <row r="57" spans="1:7">
      <c r="B57" s="526"/>
      <c r="C57" s="526"/>
      <c r="D57" t="s">
        <v>18</v>
      </c>
      <c r="E57" s="2">
        <v>60</v>
      </c>
      <c r="G57" s="2">
        <f t="shared" si="0"/>
        <v>101.6</v>
      </c>
    </row>
    <row r="58" spans="1:7">
      <c r="B58" s="526"/>
      <c r="C58" s="526"/>
      <c r="D58" t="s">
        <v>19</v>
      </c>
      <c r="E58" s="2">
        <v>2</v>
      </c>
      <c r="G58" s="2">
        <f t="shared" si="0"/>
        <v>103.6</v>
      </c>
    </row>
    <row r="59" spans="1:7">
      <c r="A59" s="7">
        <v>42928</v>
      </c>
      <c r="B59" s="526">
        <v>13202</v>
      </c>
      <c r="C59" s="526" t="s">
        <v>27</v>
      </c>
      <c r="D59" t="s">
        <v>19</v>
      </c>
      <c r="F59" s="2">
        <v>2</v>
      </c>
      <c r="G59" s="2">
        <f t="shared" si="0"/>
        <v>101.6</v>
      </c>
    </row>
    <row r="60" spans="1:7">
      <c r="A60" s="7">
        <v>42928</v>
      </c>
      <c r="B60" s="526">
        <v>13202</v>
      </c>
      <c r="C60" s="526" t="s">
        <v>27</v>
      </c>
      <c r="D60" t="s">
        <v>18</v>
      </c>
      <c r="F60" s="2">
        <v>60</v>
      </c>
      <c r="G60" s="2">
        <f t="shared" si="0"/>
        <v>41.599999999999994</v>
      </c>
    </row>
    <row r="61" spans="1:7">
      <c r="A61" s="7">
        <v>42997</v>
      </c>
      <c r="B61" s="526">
        <v>13615</v>
      </c>
      <c r="C61" s="526" t="s">
        <v>27</v>
      </c>
      <c r="D61" t="s">
        <v>16</v>
      </c>
      <c r="F61" s="2">
        <v>2</v>
      </c>
      <c r="G61" s="2">
        <f t="shared" si="0"/>
        <v>39.599999999999994</v>
      </c>
    </row>
    <row r="62" spans="1:7">
      <c r="A62" s="7">
        <v>42997</v>
      </c>
      <c r="B62" s="526">
        <v>13615</v>
      </c>
      <c r="C62" s="526" t="s">
        <v>27</v>
      </c>
      <c r="D62" t="s">
        <v>17</v>
      </c>
      <c r="F62" s="2">
        <v>39.6</v>
      </c>
      <c r="G62" s="2">
        <f t="shared" si="0"/>
        <v>0</v>
      </c>
    </row>
    <row r="63" spans="1:7">
      <c r="A63" s="44">
        <v>42978</v>
      </c>
      <c r="B63" s="525" t="s">
        <v>5</v>
      </c>
      <c r="C63" s="525" t="s">
        <v>28</v>
      </c>
      <c r="D63" t="s">
        <v>16</v>
      </c>
      <c r="E63" s="2">
        <v>39.6</v>
      </c>
      <c r="G63" s="2">
        <f t="shared" si="0"/>
        <v>39.6</v>
      </c>
    </row>
    <row r="64" spans="1:7">
      <c r="B64" s="526"/>
      <c r="C64" s="526"/>
      <c r="D64" t="s">
        <v>17</v>
      </c>
      <c r="E64" s="2">
        <v>2</v>
      </c>
      <c r="G64" s="2">
        <f t="shared" si="0"/>
        <v>41.6</v>
      </c>
    </row>
    <row r="65" spans="1:7">
      <c r="B65" s="526"/>
      <c r="C65" s="526"/>
      <c r="D65" t="s">
        <v>18</v>
      </c>
      <c r="E65" s="2">
        <v>60</v>
      </c>
      <c r="G65" s="2">
        <f t="shared" si="0"/>
        <v>101.6</v>
      </c>
    </row>
    <row r="66" spans="1:7" ht="15.75" customHeight="1">
      <c r="B66" s="526"/>
      <c r="C66" s="526"/>
      <c r="D66" t="s">
        <v>19</v>
      </c>
      <c r="E66" s="2">
        <v>2</v>
      </c>
      <c r="G66" s="2">
        <f t="shared" si="0"/>
        <v>103.6</v>
      </c>
    </row>
    <row r="67" spans="1:7" ht="15.75" customHeight="1">
      <c r="B67" s="526"/>
      <c r="C67" s="526"/>
      <c r="D67" t="s">
        <v>21</v>
      </c>
      <c r="E67" s="2">
        <v>85</v>
      </c>
      <c r="G67" s="2">
        <f t="shared" si="0"/>
        <v>188.6</v>
      </c>
    </row>
    <row r="68" spans="1:7">
      <c r="A68" s="7">
        <v>42961</v>
      </c>
      <c r="B68" s="526">
        <v>13434</v>
      </c>
      <c r="C68" s="526" t="s">
        <v>28</v>
      </c>
      <c r="D68" t="s">
        <v>18</v>
      </c>
      <c r="F68" s="2">
        <v>60</v>
      </c>
      <c r="G68" s="2">
        <f t="shared" si="0"/>
        <v>128.6</v>
      </c>
    </row>
    <row r="69" spans="1:7">
      <c r="A69" s="7">
        <v>42961</v>
      </c>
      <c r="B69" s="526">
        <v>13434</v>
      </c>
      <c r="C69" s="526" t="s">
        <v>28</v>
      </c>
      <c r="D69" t="s">
        <v>19</v>
      </c>
      <c r="F69" s="2">
        <v>2</v>
      </c>
      <c r="G69" s="2">
        <f t="shared" si="0"/>
        <v>126.6</v>
      </c>
    </row>
    <row r="70" spans="1:7">
      <c r="A70" s="7">
        <v>42997</v>
      </c>
      <c r="B70" s="526">
        <v>13615</v>
      </c>
      <c r="C70" s="526" t="s">
        <v>28</v>
      </c>
      <c r="D70" t="s">
        <v>16</v>
      </c>
      <c r="F70" s="2">
        <v>2</v>
      </c>
      <c r="G70" s="2">
        <f t="shared" si="0"/>
        <v>124.6</v>
      </c>
    </row>
    <row r="71" spans="1:7">
      <c r="A71" s="7">
        <v>42997</v>
      </c>
      <c r="B71" s="526">
        <v>13615</v>
      </c>
      <c r="C71" s="526" t="s">
        <v>28</v>
      </c>
      <c r="D71" t="s">
        <v>17</v>
      </c>
      <c r="F71" s="2">
        <v>39.6</v>
      </c>
      <c r="G71" s="2">
        <f t="shared" si="0"/>
        <v>85</v>
      </c>
    </row>
    <row r="72" spans="1:7">
      <c r="A72" s="7">
        <v>43062</v>
      </c>
      <c r="B72" s="526">
        <v>14020</v>
      </c>
      <c r="C72" s="526" t="s">
        <v>28</v>
      </c>
      <c r="D72" t="s">
        <v>21</v>
      </c>
      <c r="F72" s="2">
        <v>85</v>
      </c>
      <c r="G72" s="2">
        <f t="shared" si="0"/>
        <v>0</v>
      </c>
    </row>
    <row r="73" spans="1:7">
      <c r="A73" s="44">
        <v>43008</v>
      </c>
      <c r="B73" s="525" t="s">
        <v>5</v>
      </c>
      <c r="C73" s="525" t="s">
        <v>29</v>
      </c>
      <c r="D73" t="s">
        <v>16</v>
      </c>
      <c r="E73" s="2">
        <v>23.2</v>
      </c>
      <c r="G73" s="2">
        <f t="shared" si="0"/>
        <v>23.2</v>
      </c>
    </row>
    <row r="74" spans="1:7">
      <c r="B74" s="526"/>
      <c r="C74" s="526"/>
      <c r="D74" t="s">
        <v>17</v>
      </c>
      <c r="E74" s="2">
        <v>2</v>
      </c>
      <c r="G74" s="2">
        <f t="shared" si="0"/>
        <v>25.2</v>
      </c>
    </row>
    <row r="75" spans="1:7">
      <c r="B75" s="526"/>
      <c r="C75" s="526"/>
      <c r="D75" t="s">
        <v>18</v>
      </c>
      <c r="E75" s="2">
        <v>60</v>
      </c>
      <c r="G75" s="2">
        <f t="shared" si="0"/>
        <v>85.2</v>
      </c>
    </row>
    <row r="76" spans="1:7">
      <c r="B76" s="526"/>
      <c r="C76" s="526"/>
      <c r="D76" t="s">
        <v>19</v>
      </c>
      <c r="E76" s="2">
        <v>2</v>
      </c>
      <c r="G76" s="2">
        <f t="shared" ref="G76:G143" si="1">+G75+E76-F76</f>
        <v>87.2</v>
      </c>
    </row>
    <row r="77" spans="1:7">
      <c r="A77" s="7">
        <v>42788</v>
      </c>
      <c r="B77" s="526"/>
      <c r="C77" s="526"/>
      <c r="D77" t="s">
        <v>21</v>
      </c>
      <c r="E77" s="2">
        <v>85</v>
      </c>
      <c r="G77" s="2">
        <f t="shared" si="1"/>
        <v>172.2</v>
      </c>
    </row>
    <row r="78" spans="1:7">
      <c r="A78" s="7">
        <v>42823</v>
      </c>
      <c r="B78" s="526"/>
      <c r="C78" s="526"/>
      <c r="D78" t="s">
        <v>21</v>
      </c>
      <c r="E78" s="2">
        <v>85</v>
      </c>
      <c r="G78" s="2">
        <f t="shared" si="1"/>
        <v>257.2</v>
      </c>
    </row>
    <row r="79" spans="1:7">
      <c r="A79" s="7">
        <v>43062</v>
      </c>
      <c r="B79" s="526">
        <v>14020</v>
      </c>
      <c r="C79" s="526" t="s">
        <v>29</v>
      </c>
      <c r="D79" t="s">
        <v>21</v>
      </c>
      <c r="F79" s="2">
        <v>85</v>
      </c>
      <c r="G79" s="2">
        <f t="shared" si="1"/>
        <v>172.2</v>
      </c>
    </row>
    <row r="80" spans="1:7">
      <c r="A80" s="7">
        <v>43062</v>
      </c>
      <c r="B80" s="526">
        <v>14020</v>
      </c>
      <c r="C80" s="526" t="s">
        <v>29</v>
      </c>
      <c r="D80" t="s">
        <v>21</v>
      </c>
      <c r="F80" s="2">
        <v>85</v>
      </c>
      <c r="G80" s="2">
        <f t="shared" si="1"/>
        <v>87.199999999999989</v>
      </c>
    </row>
    <row r="81" spans="1:7">
      <c r="A81" s="7">
        <v>43062</v>
      </c>
      <c r="B81" s="526">
        <v>14020</v>
      </c>
      <c r="C81" s="526" t="s">
        <v>29</v>
      </c>
      <c r="D81" t="s">
        <v>18</v>
      </c>
      <c r="F81" s="2">
        <v>60</v>
      </c>
      <c r="G81" s="2">
        <f t="shared" si="1"/>
        <v>27.199999999999989</v>
      </c>
    </row>
    <row r="82" spans="1:7">
      <c r="A82" s="7">
        <v>43062</v>
      </c>
      <c r="B82" s="526">
        <v>14020</v>
      </c>
      <c r="C82" s="526" t="s">
        <v>29</v>
      </c>
      <c r="D82" t="s">
        <v>19</v>
      </c>
      <c r="F82" s="2">
        <v>2</v>
      </c>
      <c r="G82" s="2">
        <f t="shared" si="1"/>
        <v>25.199999999999989</v>
      </c>
    </row>
    <row r="83" spans="1:7">
      <c r="A83" s="7">
        <v>43062</v>
      </c>
      <c r="B83" s="526">
        <v>14023</v>
      </c>
      <c r="C83" s="526" t="s">
        <v>29</v>
      </c>
      <c r="D83" t="s">
        <v>16</v>
      </c>
      <c r="F83" s="2">
        <v>23.2</v>
      </c>
      <c r="G83" s="2">
        <f t="shared" si="1"/>
        <v>1.9999999999999893</v>
      </c>
    </row>
    <row r="84" spans="1:7">
      <c r="A84" s="7">
        <v>43062</v>
      </c>
      <c r="B84" s="526">
        <v>14023</v>
      </c>
      <c r="C84" s="526" t="s">
        <v>29</v>
      </c>
      <c r="D84" t="s">
        <v>17</v>
      </c>
      <c r="F84" s="2">
        <v>2</v>
      </c>
      <c r="G84" s="2">
        <f t="shared" si="1"/>
        <v>-1.0658141036401503E-14</v>
      </c>
    </row>
    <row r="85" spans="1:7">
      <c r="A85" s="44">
        <v>43039</v>
      </c>
      <c r="B85" s="525" t="s">
        <v>5</v>
      </c>
      <c r="C85" s="525" t="s">
        <v>30</v>
      </c>
      <c r="D85" t="s">
        <v>16</v>
      </c>
      <c r="E85" s="2">
        <v>23.1</v>
      </c>
      <c r="G85" s="2">
        <f t="shared" si="1"/>
        <v>23.099999999999991</v>
      </c>
    </row>
    <row r="86" spans="1:7" ht="15.75" customHeight="1">
      <c r="B86" s="526"/>
      <c r="C86" s="526"/>
      <c r="D86" t="s">
        <v>17</v>
      </c>
      <c r="E86" s="2">
        <v>2</v>
      </c>
      <c r="G86" s="2">
        <f t="shared" si="1"/>
        <v>25.099999999999991</v>
      </c>
    </row>
    <row r="87" spans="1:7">
      <c r="B87" s="526"/>
      <c r="C87" s="526"/>
      <c r="D87" t="s">
        <v>18</v>
      </c>
      <c r="E87" s="2">
        <v>60</v>
      </c>
      <c r="G87" s="2">
        <f t="shared" si="1"/>
        <v>85.1</v>
      </c>
    </row>
    <row r="88" spans="1:7">
      <c r="B88" s="526"/>
      <c r="C88" s="526"/>
      <c r="D88" t="s">
        <v>19</v>
      </c>
      <c r="E88" s="2">
        <v>2</v>
      </c>
      <c r="G88" s="2">
        <f t="shared" si="1"/>
        <v>87.1</v>
      </c>
    </row>
    <row r="89" spans="1:7">
      <c r="A89" s="7">
        <v>43062</v>
      </c>
      <c r="B89" s="526">
        <v>14020</v>
      </c>
      <c r="C89" s="526" t="s">
        <v>30</v>
      </c>
      <c r="D89" t="s">
        <v>18</v>
      </c>
      <c r="F89" s="2">
        <v>60</v>
      </c>
      <c r="G89" s="2">
        <f t="shared" si="1"/>
        <v>27.099999999999994</v>
      </c>
    </row>
    <row r="90" spans="1:7">
      <c r="A90" s="7">
        <v>43062</v>
      </c>
      <c r="B90" s="526">
        <v>14020</v>
      </c>
      <c r="C90" s="526" t="s">
        <v>30</v>
      </c>
      <c r="D90" t="s">
        <v>19</v>
      </c>
      <c r="F90" s="2">
        <v>2</v>
      </c>
      <c r="G90" s="2">
        <f t="shared" si="1"/>
        <v>25.099999999999994</v>
      </c>
    </row>
    <row r="91" spans="1:7">
      <c r="A91" s="7">
        <v>43062</v>
      </c>
      <c r="B91" s="526">
        <v>14023</v>
      </c>
      <c r="C91" s="526" t="s">
        <v>30</v>
      </c>
      <c r="D91" t="s">
        <v>17</v>
      </c>
      <c r="F91" s="2">
        <v>2</v>
      </c>
      <c r="G91" s="2">
        <f t="shared" si="1"/>
        <v>23.099999999999994</v>
      </c>
    </row>
    <row r="92" spans="1:7">
      <c r="A92" s="7">
        <v>43062</v>
      </c>
      <c r="B92" s="526">
        <v>14023</v>
      </c>
      <c r="C92" s="526" t="s">
        <v>30</v>
      </c>
      <c r="D92" t="s">
        <v>16</v>
      </c>
      <c r="F92" s="2">
        <v>23.1</v>
      </c>
      <c r="G92" s="2">
        <f t="shared" si="1"/>
        <v>0</v>
      </c>
    </row>
    <row r="93" spans="1:7">
      <c r="A93" s="44">
        <v>43069</v>
      </c>
      <c r="B93" s="525" t="s">
        <v>5</v>
      </c>
      <c r="C93" s="525" t="s">
        <v>33</v>
      </c>
      <c r="D93" t="s">
        <v>16</v>
      </c>
      <c r="E93" s="2">
        <v>24.6</v>
      </c>
      <c r="G93" s="2">
        <f t="shared" si="1"/>
        <v>24.6</v>
      </c>
    </row>
    <row r="94" spans="1:7">
      <c r="B94" s="526"/>
      <c r="C94" s="526"/>
      <c r="D94" t="s">
        <v>17</v>
      </c>
      <c r="E94" s="2">
        <v>2</v>
      </c>
      <c r="G94" s="2">
        <f t="shared" si="1"/>
        <v>26.6</v>
      </c>
    </row>
    <row r="95" spans="1:7">
      <c r="B95" s="526"/>
      <c r="C95" s="526"/>
      <c r="D95" t="s">
        <v>18</v>
      </c>
      <c r="E95" s="2">
        <v>60</v>
      </c>
      <c r="G95" s="2">
        <f t="shared" si="1"/>
        <v>86.6</v>
      </c>
    </row>
    <row r="96" spans="1:7">
      <c r="B96" s="526"/>
      <c r="C96" s="526"/>
      <c r="D96" t="s">
        <v>19</v>
      </c>
      <c r="E96" s="2">
        <v>2</v>
      </c>
      <c r="G96" s="2">
        <f t="shared" si="1"/>
        <v>88.6</v>
      </c>
    </row>
    <row r="97" spans="1:7">
      <c r="B97" s="526"/>
      <c r="C97" s="526"/>
      <c r="D97" t="s">
        <v>319</v>
      </c>
      <c r="E97" s="2">
        <v>10</v>
      </c>
      <c r="G97" s="2">
        <f t="shared" si="1"/>
        <v>98.6</v>
      </c>
    </row>
    <row r="98" spans="1:7">
      <c r="A98" s="7">
        <v>43062</v>
      </c>
      <c r="B98" s="526">
        <v>14020</v>
      </c>
      <c r="C98" s="526" t="s">
        <v>33</v>
      </c>
      <c r="D98" t="s">
        <v>18</v>
      </c>
      <c r="F98" s="2">
        <v>60</v>
      </c>
      <c r="G98" s="2">
        <f t="shared" si="1"/>
        <v>38.599999999999994</v>
      </c>
    </row>
    <row r="99" spans="1:7">
      <c r="A99" s="7">
        <v>43062</v>
      </c>
      <c r="B99" s="526">
        <v>14020</v>
      </c>
      <c r="C99" s="526" t="s">
        <v>33</v>
      </c>
      <c r="D99" t="s">
        <v>19</v>
      </c>
      <c r="F99" s="2">
        <v>2</v>
      </c>
      <c r="G99" s="2">
        <f t="shared" si="1"/>
        <v>36.599999999999994</v>
      </c>
    </row>
    <row r="100" spans="1:7">
      <c r="A100" s="7">
        <v>43062</v>
      </c>
      <c r="B100" s="526">
        <v>14020</v>
      </c>
      <c r="C100" s="526" t="s">
        <v>33</v>
      </c>
      <c r="D100" t="s">
        <v>319</v>
      </c>
      <c r="F100" s="2">
        <v>10</v>
      </c>
      <c r="G100" s="2">
        <f t="shared" si="1"/>
        <v>26.599999999999994</v>
      </c>
    </row>
    <row r="101" spans="1:7">
      <c r="A101" s="7">
        <v>43108</v>
      </c>
      <c r="B101" s="526">
        <v>14406</v>
      </c>
      <c r="C101" s="526" t="s">
        <v>33</v>
      </c>
      <c r="D101" t="s">
        <v>16</v>
      </c>
      <c r="F101" s="2">
        <v>24.6</v>
      </c>
      <c r="G101" s="2">
        <f t="shared" si="1"/>
        <v>1.9999999999999929</v>
      </c>
    </row>
    <row r="102" spans="1:7">
      <c r="A102" s="7">
        <v>43108</v>
      </c>
      <c r="B102" s="526">
        <v>14406</v>
      </c>
      <c r="C102" s="526" t="s">
        <v>33</v>
      </c>
      <c r="D102" t="s">
        <v>17</v>
      </c>
      <c r="F102" s="2">
        <v>2</v>
      </c>
      <c r="G102" s="2">
        <f t="shared" si="1"/>
        <v>-7.1054273576010019E-15</v>
      </c>
    </row>
    <row r="103" spans="1:7">
      <c r="A103" s="44">
        <v>43100</v>
      </c>
      <c r="B103" s="525" t="s">
        <v>5</v>
      </c>
      <c r="C103" s="525" t="s">
        <v>34</v>
      </c>
      <c r="D103" t="s">
        <v>16</v>
      </c>
      <c r="E103" s="2">
        <v>26.8</v>
      </c>
      <c r="G103" s="2">
        <f t="shared" si="1"/>
        <v>26.799999999999994</v>
      </c>
    </row>
    <row r="104" spans="1:7">
      <c r="B104" s="526"/>
      <c r="C104" s="526"/>
      <c r="D104" t="s">
        <v>17</v>
      </c>
      <c r="E104" s="2">
        <v>2</v>
      </c>
      <c r="G104" s="2">
        <f t="shared" si="1"/>
        <v>28.799999999999994</v>
      </c>
    </row>
    <row r="105" spans="1:7">
      <c r="B105" s="526"/>
      <c r="C105" s="526"/>
      <c r="D105" t="s">
        <v>18</v>
      </c>
      <c r="E105" s="2">
        <v>60</v>
      </c>
      <c r="G105" s="2">
        <f t="shared" si="1"/>
        <v>88.8</v>
      </c>
    </row>
    <row r="106" spans="1:7">
      <c r="B106" s="526"/>
      <c r="C106" s="526"/>
      <c r="D106" t="s">
        <v>19</v>
      </c>
      <c r="E106" s="2">
        <v>2</v>
      </c>
      <c r="G106" s="2">
        <f t="shared" si="1"/>
        <v>90.8</v>
      </c>
    </row>
    <row r="107" spans="1:7">
      <c r="A107" s="7">
        <v>43146</v>
      </c>
      <c r="B107" s="526">
        <v>14634</v>
      </c>
      <c r="C107" s="526" t="s">
        <v>34</v>
      </c>
      <c r="D107" t="s">
        <v>16</v>
      </c>
      <c r="F107" s="2">
        <v>26.8</v>
      </c>
      <c r="G107" s="2">
        <f t="shared" si="1"/>
        <v>64</v>
      </c>
    </row>
    <row r="108" spans="1:7">
      <c r="A108" s="7">
        <v>43146</v>
      </c>
      <c r="B108" s="526">
        <v>14634</v>
      </c>
      <c r="C108" s="526" t="s">
        <v>34</v>
      </c>
      <c r="D108" t="s">
        <v>17</v>
      </c>
      <c r="F108" s="2">
        <v>2</v>
      </c>
      <c r="G108" s="2">
        <f t="shared" si="1"/>
        <v>62</v>
      </c>
    </row>
    <row r="109" spans="1:7">
      <c r="A109" s="7">
        <v>43136</v>
      </c>
      <c r="B109" s="526">
        <v>14600</v>
      </c>
      <c r="C109" s="526" t="s">
        <v>34</v>
      </c>
      <c r="D109" t="s">
        <v>18</v>
      </c>
      <c r="F109" s="2">
        <v>60</v>
      </c>
      <c r="G109" s="2">
        <f t="shared" si="1"/>
        <v>2</v>
      </c>
    </row>
    <row r="110" spans="1:7">
      <c r="A110" s="7">
        <v>43136</v>
      </c>
      <c r="B110" s="526">
        <v>14600</v>
      </c>
      <c r="C110" s="526" t="s">
        <v>34</v>
      </c>
      <c r="D110" t="s">
        <v>19</v>
      </c>
      <c r="F110" s="2">
        <v>2</v>
      </c>
      <c r="G110" s="2">
        <f t="shared" si="1"/>
        <v>0</v>
      </c>
    </row>
    <row r="111" spans="1:7">
      <c r="A111" s="44">
        <v>43131</v>
      </c>
      <c r="B111" s="525" t="s">
        <v>5</v>
      </c>
      <c r="C111" s="525" t="s">
        <v>15</v>
      </c>
      <c r="D111" t="s">
        <v>16</v>
      </c>
      <c r="E111" s="2">
        <v>23.9</v>
      </c>
      <c r="G111" s="2">
        <f t="shared" si="1"/>
        <v>23.9</v>
      </c>
    </row>
    <row r="112" spans="1:7">
      <c r="B112" s="526"/>
      <c r="C112" s="526"/>
      <c r="D112" t="s">
        <v>17</v>
      </c>
      <c r="E112" s="2">
        <v>2</v>
      </c>
      <c r="G112" s="2">
        <f t="shared" si="1"/>
        <v>25.9</v>
      </c>
    </row>
    <row r="113" spans="1:7">
      <c r="B113" s="526"/>
      <c r="C113" s="526"/>
      <c r="D113" t="s">
        <v>18</v>
      </c>
      <c r="E113" s="2">
        <v>60</v>
      </c>
      <c r="G113" s="2">
        <f t="shared" si="1"/>
        <v>85.9</v>
      </c>
    </row>
    <row r="114" spans="1:7">
      <c r="B114" s="526"/>
      <c r="C114" s="526"/>
      <c r="D114" t="s">
        <v>19</v>
      </c>
      <c r="E114" s="2">
        <v>2</v>
      </c>
      <c r="G114" s="2">
        <f t="shared" si="1"/>
        <v>87.9</v>
      </c>
    </row>
    <row r="115" spans="1:7">
      <c r="A115" s="7">
        <v>43136</v>
      </c>
      <c r="B115" s="526">
        <v>14600</v>
      </c>
      <c r="C115" s="526" t="s">
        <v>15</v>
      </c>
      <c r="D115" t="s">
        <v>18</v>
      </c>
      <c r="F115" s="2">
        <v>60</v>
      </c>
      <c r="G115" s="2">
        <f t="shared" si="1"/>
        <v>27.900000000000006</v>
      </c>
    </row>
    <row r="116" spans="1:7">
      <c r="A116" s="7">
        <v>43136</v>
      </c>
      <c r="B116" s="526">
        <v>14600</v>
      </c>
      <c r="C116" s="526" t="s">
        <v>15</v>
      </c>
      <c r="D116" t="s">
        <v>19</v>
      </c>
      <c r="F116" s="2">
        <v>2</v>
      </c>
      <c r="G116" s="2">
        <f t="shared" si="1"/>
        <v>25.900000000000006</v>
      </c>
    </row>
    <row r="117" spans="1:7">
      <c r="A117" s="7">
        <v>43172</v>
      </c>
      <c r="B117" s="526">
        <v>14820</v>
      </c>
      <c r="C117" s="526" t="s">
        <v>15</v>
      </c>
      <c r="D117" t="s">
        <v>16</v>
      </c>
      <c r="F117" s="2">
        <v>23.9</v>
      </c>
      <c r="G117" s="2">
        <f t="shared" si="1"/>
        <v>2.0000000000000071</v>
      </c>
    </row>
    <row r="118" spans="1:7">
      <c r="A118" s="7">
        <v>43172</v>
      </c>
      <c r="B118" s="526">
        <v>14820</v>
      </c>
      <c r="C118" s="526" t="s">
        <v>15</v>
      </c>
      <c r="D118" t="s">
        <v>17</v>
      </c>
      <c r="F118" s="2">
        <v>2</v>
      </c>
      <c r="G118" s="2">
        <f t="shared" si="1"/>
        <v>7.1054273576010019E-15</v>
      </c>
    </row>
    <row r="119" spans="1:7">
      <c r="A119" s="44">
        <v>43159</v>
      </c>
      <c r="B119" s="525" t="s">
        <v>5</v>
      </c>
      <c r="C119" s="525" t="s">
        <v>20</v>
      </c>
      <c r="D119" t="s">
        <v>16</v>
      </c>
      <c r="E119" s="2">
        <v>29.6</v>
      </c>
      <c r="G119" s="2">
        <f t="shared" si="1"/>
        <v>29.600000000000009</v>
      </c>
    </row>
    <row r="120" spans="1:7">
      <c r="B120" s="526"/>
      <c r="C120" s="526"/>
      <c r="D120" t="s">
        <v>17</v>
      </c>
      <c r="E120" s="2">
        <v>2</v>
      </c>
      <c r="G120" s="2">
        <f t="shared" si="1"/>
        <v>31.600000000000009</v>
      </c>
    </row>
    <row r="121" spans="1:7">
      <c r="B121" s="526"/>
      <c r="C121" s="526"/>
      <c r="D121" t="s">
        <v>18</v>
      </c>
      <c r="E121" s="2">
        <v>56</v>
      </c>
      <c r="G121" s="2">
        <f t="shared" si="1"/>
        <v>87.600000000000009</v>
      </c>
    </row>
    <row r="122" spans="1:7">
      <c r="B122" s="526"/>
      <c r="C122" s="526"/>
      <c r="D122" t="s">
        <v>19</v>
      </c>
      <c r="E122" s="2">
        <v>5</v>
      </c>
      <c r="G122" s="2">
        <f t="shared" si="1"/>
        <v>92.600000000000009</v>
      </c>
    </row>
    <row r="123" spans="1:7">
      <c r="A123" s="7">
        <v>43434</v>
      </c>
      <c r="B123" s="526"/>
      <c r="C123" s="526"/>
      <c r="D123" t="s">
        <v>21</v>
      </c>
      <c r="E123" s="2">
        <v>85</v>
      </c>
      <c r="G123" s="2">
        <f t="shared" si="1"/>
        <v>177.60000000000002</v>
      </c>
    </row>
    <row r="124" spans="1:7">
      <c r="A124" s="7">
        <v>43165</v>
      </c>
      <c r="B124" s="526">
        <v>14803</v>
      </c>
      <c r="C124" s="526" t="s">
        <v>20</v>
      </c>
      <c r="D124" t="s">
        <v>18</v>
      </c>
      <c r="F124" s="2">
        <v>56</v>
      </c>
      <c r="G124" s="2">
        <f t="shared" si="1"/>
        <v>121.60000000000002</v>
      </c>
    </row>
    <row r="125" spans="1:7">
      <c r="A125" s="7">
        <v>43165</v>
      </c>
      <c r="B125" s="526">
        <v>14803</v>
      </c>
      <c r="C125" s="526" t="s">
        <v>20</v>
      </c>
      <c r="D125" t="s">
        <v>19</v>
      </c>
      <c r="F125" s="2">
        <v>5</v>
      </c>
      <c r="G125" s="2">
        <f t="shared" si="1"/>
        <v>116.60000000000002</v>
      </c>
    </row>
    <row r="126" spans="1:7">
      <c r="A126" s="7">
        <v>43185</v>
      </c>
      <c r="B126" s="526">
        <v>15006</v>
      </c>
      <c r="C126" s="526" t="s">
        <v>20</v>
      </c>
      <c r="D126" t="s">
        <v>16</v>
      </c>
      <c r="F126" s="2">
        <v>29.6</v>
      </c>
      <c r="G126" s="2">
        <f t="shared" si="1"/>
        <v>87.000000000000028</v>
      </c>
    </row>
    <row r="127" spans="1:7">
      <c r="A127" s="7">
        <v>43185</v>
      </c>
      <c r="B127" s="526">
        <v>15006</v>
      </c>
      <c r="C127" s="526" t="s">
        <v>20</v>
      </c>
      <c r="D127" t="s">
        <v>17</v>
      </c>
      <c r="F127" s="2">
        <v>2</v>
      </c>
      <c r="G127" s="2">
        <f t="shared" si="1"/>
        <v>85.000000000000028</v>
      </c>
    </row>
    <row r="128" spans="1:7">
      <c r="A128" s="7">
        <v>43242</v>
      </c>
      <c r="B128" s="526">
        <v>15376</v>
      </c>
      <c r="C128" s="526" t="s">
        <v>20</v>
      </c>
      <c r="D128" t="s">
        <v>21</v>
      </c>
      <c r="F128" s="2">
        <v>85</v>
      </c>
      <c r="G128" s="2">
        <f t="shared" si="1"/>
        <v>0</v>
      </c>
    </row>
    <row r="129" spans="1:7">
      <c r="A129" s="44">
        <v>43189</v>
      </c>
      <c r="B129" s="525" t="s">
        <v>5</v>
      </c>
      <c r="C129" s="525" t="s">
        <v>23</v>
      </c>
      <c r="D129" t="s">
        <v>16</v>
      </c>
      <c r="E129" s="2">
        <v>28.6</v>
      </c>
      <c r="G129" s="2">
        <f t="shared" si="1"/>
        <v>28.6</v>
      </c>
    </row>
    <row r="130" spans="1:7">
      <c r="B130" s="526"/>
      <c r="C130" s="526"/>
      <c r="D130" t="s">
        <v>17</v>
      </c>
      <c r="E130" s="2">
        <v>2</v>
      </c>
      <c r="G130" s="2">
        <f t="shared" si="1"/>
        <v>30.6</v>
      </c>
    </row>
    <row r="131" spans="1:7">
      <c r="B131" s="526"/>
      <c r="C131" s="526"/>
      <c r="D131" t="s">
        <v>18</v>
      </c>
      <c r="E131" s="2">
        <v>60</v>
      </c>
      <c r="G131" s="2">
        <f t="shared" si="1"/>
        <v>90.6</v>
      </c>
    </row>
    <row r="132" spans="1:7">
      <c r="B132" s="526"/>
      <c r="C132" s="526"/>
      <c r="D132" t="s">
        <v>19</v>
      </c>
      <c r="E132" s="2">
        <v>5</v>
      </c>
      <c r="G132" s="2">
        <f t="shared" si="1"/>
        <v>95.6</v>
      </c>
    </row>
    <row r="133" spans="1:7">
      <c r="B133" s="526"/>
      <c r="C133" s="526"/>
      <c r="D133" t="s">
        <v>21</v>
      </c>
      <c r="E133" s="2">
        <v>85</v>
      </c>
      <c r="G133" s="2">
        <f t="shared" si="1"/>
        <v>180.6</v>
      </c>
    </row>
    <row r="134" spans="1:7">
      <c r="A134" s="7">
        <v>43216</v>
      </c>
      <c r="B134" s="526">
        <v>15223</v>
      </c>
      <c r="C134" s="526" t="s">
        <v>23</v>
      </c>
      <c r="D134" t="s">
        <v>16</v>
      </c>
      <c r="F134" s="2">
        <v>28.6</v>
      </c>
      <c r="G134" s="2">
        <f t="shared" si="1"/>
        <v>152</v>
      </c>
    </row>
    <row r="135" spans="1:7">
      <c r="A135" s="7">
        <v>43216</v>
      </c>
      <c r="B135" s="526">
        <v>15223</v>
      </c>
      <c r="C135" s="526" t="s">
        <v>23</v>
      </c>
      <c r="D135" t="s">
        <v>17</v>
      </c>
      <c r="F135" s="2">
        <v>2</v>
      </c>
      <c r="G135" s="2">
        <f t="shared" si="1"/>
        <v>150</v>
      </c>
    </row>
    <row r="136" spans="1:7">
      <c r="A136" s="7">
        <v>43220</v>
      </c>
      <c r="B136" s="526">
        <v>15274</v>
      </c>
      <c r="C136" s="526" t="s">
        <v>23</v>
      </c>
      <c r="D136" t="s">
        <v>18</v>
      </c>
      <c r="F136" s="2">
        <v>60</v>
      </c>
      <c r="G136" s="2">
        <f t="shared" si="1"/>
        <v>90</v>
      </c>
    </row>
    <row r="137" spans="1:7">
      <c r="A137" s="7">
        <v>43220</v>
      </c>
      <c r="B137" s="526">
        <v>15274</v>
      </c>
      <c r="C137" s="526" t="s">
        <v>23</v>
      </c>
      <c r="D137" t="s">
        <v>19</v>
      </c>
      <c r="F137" s="2">
        <v>5</v>
      </c>
      <c r="G137" s="2">
        <f t="shared" si="1"/>
        <v>85</v>
      </c>
    </row>
    <row r="138" spans="1:7">
      <c r="A138" s="7">
        <v>43333</v>
      </c>
      <c r="B138" s="526">
        <v>16027</v>
      </c>
      <c r="C138" s="526" t="s">
        <v>23</v>
      </c>
      <c r="D138" t="s">
        <v>21</v>
      </c>
      <c r="F138" s="2">
        <v>85</v>
      </c>
      <c r="G138" s="2">
        <f t="shared" si="1"/>
        <v>0</v>
      </c>
    </row>
    <row r="139" spans="1:7">
      <c r="A139" s="44">
        <v>43220</v>
      </c>
      <c r="B139" s="525" t="s">
        <v>14</v>
      </c>
      <c r="C139" s="525" t="s">
        <v>24</v>
      </c>
      <c r="D139" t="s">
        <v>16</v>
      </c>
      <c r="E139" s="2">
        <v>29.4</v>
      </c>
      <c r="G139" s="2">
        <f t="shared" si="1"/>
        <v>29.4</v>
      </c>
    </row>
    <row r="140" spans="1:7">
      <c r="A140" s="44"/>
      <c r="B140" s="525"/>
      <c r="C140" s="525"/>
      <c r="D140" t="s">
        <v>17</v>
      </c>
      <c r="E140" s="2">
        <v>2</v>
      </c>
      <c r="G140" s="2">
        <f t="shared" si="1"/>
        <v>31.4</v>
      </c>
    </row>
    <row r="141" spans="1:7">
      <c r="A141" s="44"/>
      <c r="B141" s="525"/>
      <c r="C141" s="525"/>
      <c r="D141" t="s">
        <v>18</v>
      </c>
      <c r="E141" s="2">
        <v>60</v>
      </c>
      <c r="G141" s="2">
        <f t="shared" si="1"/>
        <v>91.4</v>
      </c>
    </row>
    <row r="142" spans="1:7">
      <c r="A142" s="44"/>
      <c r="B142" s="525"/>
      <c r="C142" s="525"/>
      <c r="D142" t="s">
        <v>19</v>
      </c>
      <c r="E142" s="2">
        <v>5</v>
      </c>
      <c r="G142" s="2">
        <f t="shared" si="1"/>
        <v>96.4</v>
      </c>
    </row>
    <row r="143" spans="1:7">
      <c r="B143" s="526"/>
      <c r="C143" s="526"/>
      <c r="D143" t="s">
        <v>21</v>
      </c>
      <c r="E143" s="2">
        <v>93</v>
      </c>
      <c r="G143" s="2">
        <f t="shared" si="1"/>
        <v>189.4</v>
      </c>
    </row>
    <row r="144" spans="1:7">
      <c r="A144" s="7">
        <v>43220</v>
      </c>
      <c r="B144" s="526">
        <v>15277</v>
      </c>
      <c r="C144" s="526" t="s">
        <v>24</v>
      </c>
      <c r="D144" t="s">
        <v>18</v>
      </c>
      <c r="F144" s="2">
        <v>60</v>
      </c>
      <c r="G144" s="2">
        <f t="shared" ref="G144:G216" si="2">+G143+E144-F144</f>
        <v>129.4</v>
      </c>
    </row>
    <row r="145" spans="1:7">
      <c r="A145" s="7">
        <v>43220</v>
      </c>
      <c r="B145" s="526">
        <v>15277</v>
      </c>
      <c r="C145" s="526" t="s">
        <v>24</v>
      </c>
      <c r="D145" t="s">
        <v>19</v>
      </c>
      <c r="F145" s="2">
        <v>5</v>
      </c>
      <c r="G145" s="2">
        <f t="shared" si="2"/>
        <v>124.4</v>
      </c>
    </row>
    <row r="146" spans="1:7">
      <c r="A146" s="7">
        <v>43250</v>
      </c>
      <c r="B146" s="526">
        <v>15463</v>
      </c>
      <c r="C146" s="526" t="s">
        <v>24</v>
      </c>
      <c r="D146" t="s">
        <v>16</v>
      </c>
      <c r="F146" s="2">
        <v>29.4</v>
      </c>
      <c r="G146" s="2">
        <f t="shared" si="2"/>
        <v>95</v>
      </c>
    </row>
    <row r="147" spans="1:7">
      <c r="A147" s="7">
        <v>43250</v>
      </c>
      <c r="B147" s="526">
        <v>15463</v>
      </c>
      <c r="C147" s="526" t="s">
        <v>24</v>
      </c>
      <c r="D147" t="s">
        <v>17</v>
      </c>
      <c r="F147" s="2">
        <v>2</v>
      </c>
      <c r="G147" s="2">
        <f t="shared" si="2"/>
        <v>93</v>
      </c>
    </row>
    <row r="148" spans="1:7">
      <c r="A148" s="7">
        <v>43333</v>
      </c>
      <c r="B148" s="526">
        <v>16027</v>
      </c>
      <c r="C148" s="526" t="s">
        <v>24</v>
      </c>
      <c r="D148" t="s">
        <v>21</v>
      </c>
      <c r="F148" s="2">
        <v>93</v>
      </c>
      <c r="G148" s="2">
        <f t="shared" si="2"/>
        <v>0</v>
      </c>
    </row>
    <row r="149" spans="1:7">
      <c r="A149" s="7">
        <v>43250</v>
      </c>
      <c r="B149" s="526" t="s">
        <v>14</v>
      </c>
      <c r="C149" s="526" t="s">
        <v>25</v>
      </c>
      <c r="D149" t="s">
        <v>16</v>
      </c>
      <c r="E149" s="2">
        <v>27.4</v>
      </c>
      <c r="G149" s="2">
        <f t="shared" si="2"/>
        <v>27.4</v>
      </c>
    </row>
    <row r="150" spans="1:7">
      <c r="B150" s="526"/>
      <c r="C150" s="526"/>
      <c r="D150" t="s">
        <v>17</v>
      </c>
      <c r="E150" s="2">
        <v>5</v>
      </c>
      <c r="G150" s="2">
        <f t="shared" si="2"/>
        <v>32.4</v>
      </c>
    </row>
    <row r="151" spans="1:7">
      <c r="B151" s="526"/>
      <c r="C151" s="526"/>
      <c r="D151" t="s">
        <v>18</v>
      </c>
      <c r="E151" s="2">
        <v>60</v>
      </c>
      <c r="G151" s="2">
        <f t="shared" si="2"/>
        <v>92.4</v>
      </c>
    </row>
    <row r="152" spans="1:7">
      <c r="B152" s="526"/>
      <c r="C152" s="526"/>
      <c r="D152" t="s">
        <v>19</v>
      </c>
      <c r="E152" s="2">
        <v>5</v>
      </c>
      <c r="G152" s="2">
        <f t="shared" si="2"/>
        <v>97.4</v>
      </c>
    </row>
    <row r="153" spans="1:7">
      <c r="A153" s="7">
        <v>43242</v>
      </c>
      <c r="B153" s="526">
        <v>15376</v>
      </c>
      <c r="C153" s="526" t="s">
        <v>25</v>
      </c>
      <c r="D153" t="s">
        <v>18</v>
      </c>
      <c r="F153" s="2">
        <v>60</v>
      </c>
      <c r="G153" s="2">
        <f t="shared" si="2"/>
        <v>37.400000000000006</v>
      </c>
    </row>
    <row r="154" spans="1:7">
      <c r="A154" s="7">
        <v>43242</v>
      </c>
      <c r="B154" s="526">
        <v>15376</v>
      </c>
      <c r="C154" s="526" t="s">
        <v>25</v>
      </c>
      <c r="D154" t="s">
        <v>19</v>
      </c>
      <c r="F154" s="2">
        <v>5</v>
      </c>
      <c r="G154" s="2">
        <f t="shared" si="2"/>
        <v>32.400000000000006</v>
      </c>
    </row>
    <row r="155" spans="1:7">
      <c r="A155" s="7">
        <v>43293</v>
      </c>
      <c r="B155" s="526">
        <v>15695</v>
      </c>
      <c r="C155" s="526" t="s">
        <v>25</v>
      </c>
      <c r="D155" t="s">
        <v>16</v>
      </c>
      <c r="F155" s="2">
        <v>27.4</v>
      </c>
      <c r="G155" s="2">
        <f t="shared" si="2"/>
        <v>5.0000000000000071</v>
      </c>
    </row>
    <row r="156" spans="1:7">
      <c r="A156" s="7">
        <v>43293</v>
      </c>
      <c r="B156" s="526">
        <v>15695</v>
      </c>
      <c r="C156" s="526" t="s">
        <v>25</v>
      </c>
      <c r="D156" t="s">
        <v>17</v>
      </c>
      <c r="F156" s="2">
        <v>5</v>
      </c>
      <c r="G156" s="2">
        <f t="shared" si="2"/>
        <v>7.1054273576010019E-15</v>
      </c>
    </row>
    <row r="157" spans="1:7">
      <c r="A157" s="7">
        <v>43281</v>
      </c>
      <c r="B157" s="526" t="s">
        <v>14</v>
      </c>
      <c r="C157" s="526" t="s">
        <v>26</v>
      </c>
      <c r="D157" t="s">
        <v>16</v>
      </c>
      <c r="E157" s="2">
        <v>25.2</v>
      </c>
      <c r="G157" s="2">
        <f t="shared" si="2"/>
        <v>25.200000000000006</v>
      </c>
    </row>
    <row r="158" spans="1:7">
      <c r="B158" s="526"/>
      <c r="C158" s="526"/>
      <c r="D158" t="s">
        <v>17</v>
      </c>
      <c r="E158" s="2">
        <v>4</v>
      </c>
      <c r="G158" s="2">
        <f t="shared" si="2"/>
        <v>29.200000000000006</v>
      </c>
    </row>
    <row r="159" spans="1:7">
      <c r="B159" s="526"/>
      <c r="C159" s="526"/>
      <c r="D159" t="s">
        <v>18</v>
      </c>
      <c r="E159" s="2">
        <v>60</v>
      </c>
      <c r="G159" s="2">
        <f t="shared" si="2"/>
        <v>89.2</v>
      </c>
    </row>
    <row r="160" spans="1:7">
      <c r="B160" s="526"/>
      <c r="C160" s="526"/>
      <c r="D160" t="s">
        <v>19</v>
      </c>
      <c r="E160" s="2">
        <v>5</v>
      </c>
      <c r="G160" s="2">
        <f t="shared" si="2"/>
        <v>94.2</v>
      </c>
    </row>
    <row r="161" spans="1:10">
      <c r="A161" s="7">
        <v>43277</v>
      </c>
      <c r="B161" s="526">
        <v>15609</v>
      </c>
      <c r="C161" s="526" t="s">
        <v>26</v>
      </c>
      <c r="D161" t="s">
        <v>18</v>
      </c>
      <c r="F161" s="2">
        <v>60</v>
      </c>
      <c r="G161" s="2">
        <f t="shared" si="2"/>
        <v>34.200000000000003</v>
      </c>
    </row>
    <row r="162" spans="1:10">
      <c r="A162" s="7">
        <v>43277</v>
      </c>
      <c r="B162" s="526">
        <v>15609</v>
      </c>
      <c r="C162" s="526" t="s">
        <v>26</v>
      </c>
      <c r="D162" t="s">
        <v>19</v>
      </c>
      <c r="F162" s="2">
        <v>5</v>
      </c>
      <c r="G162" s="2">
        <f t="shared" si="2"/>
        <v>29.200000000000003</v>
      </c>
    </row>
    <row r="163" spans="1:10" s="5" customFormat="1">
      <c r="A163" s="7">
        <v>43318</v>
      </c>
      <c r="B163" s="526">
        <v>15947</v>
      </c>
      <c r="C163" s="526" t="s">
        <v>26</v>
      </c>
      <c r="D163" t="s">
        <v>16</v>
      </c>
      <c r="E163" s="11"/>
      <c r="F163" s="11">
        <v>25.2</v>
      </c>
      <c r="G163" s="2">
        <f t="shared" si="2"/>
        <v>4.0000000000000036</v>
      </c>
      <c r="J163" s="153"/>
    </row>
    <row r="164" spans="1:10" s="5" customFormat="1">
      <c r="A164" s="7">
        <v>43318</v>
      </c>
      <c r="B164" s="526">
        <v>15947</v>
      </c>
      <c r="C164" s="526" t="s">
        <v>26</v>
      </c>
      <c r="D164" t="s">
        <v>17</v>
      </c>
      <c r="E164" s="11"/>
      <c r="F164" s="11">
        <v>4</v>
      </c>
      <c r="G164" s="2">
        <f t="shared" si="2"/>
        <v>0</v>
      </c>
      <c r="J164" s="153"/>
    </row>
    <row r="165" spans="1:10">
      <c r="A165" s="7">
        <v>43312</v>
      </c>
      <c r="B165" s="526" t="s">
        <v>14</v>
      </c>
      <c r="C165" s="526" t="s">
        <v>27</v>
      </c>
      <c r="D165" t="s">
        <v>16</v>
      </c>
      <c r="E165" s="2">
        <v>24.8</v>
      </c>
      <c r="G165" s="2">
        <f t="shared" si="2"/>
        <v>24.8</v>
      </c>
    </row>
    <row r="166" spans="1:10">
      <c r="B166" s="526"/>
      <c r="C166" s="526"/>
      <c r="D166" t="s">
        <v>17</v>
      </c>
      <c r="E166" s="2">
        <v>4</v>
      </c>
      <c r="G166" s="2">
        <f t="shared" si="2"/>
        <v>28.8</v>
      </c>
    </row>
    <row r="167" spans="1:10">
      <c r="B167" s="526"/>
      <c r="C167" s="526"/>
      <c r="D167" t="s">
        <v>18</v>
      </c>
      <c r="E167" s="2">
        <v>60</v>
      </c>
      <c r="G167" s="2">
        <f t="shared" si="2"/>
        <v>88.8</v>
      </c>
    </row>
    <row r="168" spans="1:10">
      <c r="B168" s="526"/>
      <c r="C168" s="526"/>
      <c r="D168" t="s">
        <v>19</v>
      </c>
      <c r="E168" s="2">
        <v>5</v>
      </c>
      <c r="G168" s="2">
        <f t="shared" si="2"/>
        <v>93.8</v>
      </c>
    </row>
    <row r="169" spans="1:10">
      <c r="A169" s="7">
        <v>43277</v>
      </c>
      <c r="B169" s="526">
        <v>15609</v>
      </c>
      <c r="C169" s="526" t="s">
        <v>27</v>
      </c>
      <c r="D169" t="s">
        <v>18</v>
      </c>
      <c r="F169" s="2">
        <v>60</v>
      </c>
      <c r="G169" s="2">
        <f t="shared" si="2"/>
        <v>33.799999999999997</v>
      </c>
    </row>
    <row r="170" spans="1:10">
      <c r="A170" s="7">
        <v>43277</v>
      </c>
      <c r="B170" s="526">
        <v>15609</v>
      </c>
      <c r="C170" s="526" t="s">
        <v>27</v>
      </c>
      <c r="D170" t="s">
        <v>19</v>
      </c>
      <c r="F170" s="2">
        <v>5</v>
      </c>
      <c r="G170" s="2">
        <f t="shared" si="2"/>
        <v>28.799999999999997</v>
      </c>
    </row>
    <row r="171" spans="1:10">
      <c r="A171" s="7">
        <v>43355</v>
      </c>
      <c r="B171" s="526">
        <v>16121</v>
      </c>
      <c r="C171" s="526" t="s">
        <v>27</v>
      </c>
      <c r="D171" t="s">
        <v>16</v>
      </c>
      <c r="F171" s="2">
        <v>24.8</v>
      </c>
      <c r="G171" s="2">
        <f t="shared" si="2"/>
        <v>3.9999999999999964</v>
      </c>
    </row>
    <row r="172" spans="1:10">
      <c r="A172" s="7">
        <v>43355</v>
      </c>
      <c r="B172" s="526">
        <v>16121</v>
      </c>
      <c r="C172" s="526" t="s">
        <v>27</v>
      </c>
      <c r="D172" t="s">
        <v>17</v>
      </c>
      <c r="F172" s="2">
        <v>4</v>
      </c>
      <c r="G172" s="2">
        <f t="shared" si="2"/>
        <v>-3.5527136788005009E-15</v>
      </c>
    </row>
    <row r="173" spans="1:10">
      <c r="A173" s="7">
        <v>43343</v>
      </c>
      <c r="B173" s="526" t="s">
        <v>14</v>
      </c>
      <c r="C173" s="526" t="s">
        <v>28</v>
      </c>
      <c r="D173" t="s">
        <v>16</v>
      </c>
      <c r="E173" s="2">
        <v>24.6</v>
      </c>
      <c r="G173" s="2">
        <f t="shared" si="2"/>
        <v>24.599999999999998</v>
      </c>
    </row>
    <row r="174" spans="1:10">
      <c r="B174" s="526"/>
      <c r="C174" s="526"/>
      <c r="D174" t="s">
        <v>17</v>
      </c>
      <c r="E174" s="2">
        <v>4</v>
      </c>
      <c r="G174" s="2">
        <f t="shared" si="2"/>
        <v>28.599999999999998</v>
      </c>
    </row>
    <row r="175" spans="1:10">
      <c r="B175" s="526"/>
      <c r="C175" s="526"/>
      <c r="D175" t="s">
        <v>18</v>
      </c>
      <c r="E175" s="2">
        <v>60</v>
      </c>
      <c r="G175" s="2">
        <f t="shared" si="2"/>
        <v>88.6</v>
      </c>
    </row>
    <row r="176" spans="1:10">
      <c r="B176" s="526"/>
      <c r="C176" s="526"/>
      <c r="D176" t="s">
        <v>19</v>
      </c>
      <c r="E176" s="2">
        <v>5</v>
      </c>
      <c r="G176" s="2">
        <f t="shared" si="2"/>
        <v>93.6</v>
      </c>
    </row>
    <row r="177" spans="1:7">
      <c r="B177" s="526"/>
      <c r="C177" s="526"/>
      <c r="D177" t="s">
        <v>21</v>
      </c>
      <c r="E177" s="2">
        <v>93</v>
      </c>
      <c r="G177" s="2">
        <f t="shared" si="2"/>
        <v>186.6</v>
      </c>
    </row>
    <row r="178" spans="1:7">
      <c r="A178" s="7">
        <v>43333</v>
      </c>
      <c r="B178" s="526">
        <v>16027</v>
      </c>
      <c r="C178" s="526" t="s">
        <v>28</v>
      </c>
      <c r="D178" t="s">
        <v>18</v>
      </c>
      <c r="F178" s="2">
        <v>60</v>
      </c>
      <c r="G178" s="2">
        <f t="shared" si="2"/>
        <v>126.6</v>
      </c>
    </row>
    <row r="179" spans="1:7">
      <c r="A179" s="7">
        <v>43333</v>
      </c>
      <c r="B179" s="526">
        <v>16027</v>
      </c>
      <c r="C179" s="526" t="s">
        <v>28</v>
      </c>
      <c r="D179" t="s">
        <v>19</v>
      </c>
      <c r="F179" s="2">
        <v>5</v>
      </c>
      <c r="G179" s="2">
        <f t="shared" si="2"/>
        <v>121.6</v>
      </c>
    </row>
    <row r="180" spans="1:7">
      <c r="A180" s="7">
        <v>43395</v>
      </c>
      <c r="B180" s="526">
        <v>16402</v>
      </c>
      <c r="C180" s="526" t="s">
        <v>28</v>
      </c>
      <c r="D180" t="s">
        <v>16</v>
      </c>
      <c r="F180" s="2">
        <v>24.6</v>
      </c>
      <c r="G180" s="2">
        <f t="shared" si="2"/>
        <v>97</v>
      </c>
    </row>
    <row r="181" spans="1:7">
      <c r="A181" s="7">
        <v>43395</v>
      </c>
      <c r="B181" s="526">
        <v>16402</v>
      </c>
      <c r="C181" s="526" t="s">
        <v>28</v>
      </c>
      <c r="D181" t="s">
        <v>17</v>
      </c>
      <c r="F181" s="2">
        <v>4</v>
      </c>
      <c r="G181" s="2">
        <f t="shared" si="2"/>
        <v>93</v>
      </c>
    </row>
    <row r="182" spans="1:7">
      <c r="A182" s="7">
        <v>43333</v>
      </c>
      <c r="B182" s="526">
        <v>16027</v>
      </c>
      <c r="C182" s="526" t="s">
        <v>28</v>
      </c>
      <c r="D182" t="s">
        <v>21</v>
      </c>
      <c r="F182" s="2">
        <v>93</v>
      </c>
      <c r="G182" s="2">
        <f t="shared" si="2"/>
        <v>0</v>
      </c>
    </row>
    <row r="183" spans="1:7">
      <c r="A183" s="7">
        <v>43373</v>
      </c>
      <c r="B183" s="526" t="s">
        <v>14</v>
      </c>
      <c r="C183" s="526" t="s">
        <v>29</v>
      </c>
      <c r="D183" t="s">
        <v>16</v>
      </c>
      <c r="E183" s="2">
        <v>25.2</v>
      </c>
      <c r="G183" s="2">
        <f t="shared" si="2"/>
        <v>25.2</v>
      </c>
    </row>
    <row r="184" spans="1:7">
      <c r="B184" s="526"/>
      <c r="C184" s="526"/>
      <c r="D184" t="s">
        <v>17</v>
      </c>
      <c r="E184" s="2">
        <v>4</v>
      </c>
      <c r="G184" s="2">
        <f t="shared" si="2"/>
        <v>29.2</v>
      </c>
    </row>
    <row r="185" spans="1:7">
      <c r="B185" s="526"/>
      <c r="C185" s="526"/>
      <c r="D185" t="s">
        <v>18</v>
      </c>
      <c r="E185" s="2">
        <v>60</v>
      </c>
      <c r="G185" s="2">
        <f t="shared" si="2"/>
        <v>89.2</v>
      </c>
    </row>
    <row r="186" spans="1:7">
      <c r="B186" s="526"/>
      <c r="C186" s="526"/>
      <c r="D186" t="s">
        <v>19</v>
      </c>
      <c r="E186" s="2">
        <v>5</v>
      </c>
      <c r="G186" s="2">
        <f t="shared" si="2"/>
        <v>94.2</v>
      </c>
    </row>
    <row r="187" spans="1:7">
      <c r="B187" s="526"/>
      <c r="C187" s="526"/>
      <c r="D187" t="s">
        <v>38</v>
      </c>
      <c r="E187" s="2">
        <v>10</v>
      </c>
      <c r="G187" s="2">
        <f t="shared" si="2"/>
        <v>104.2</v>
      </c>
    </row>
    <row r="188" spans="1:7">
      <c r="A188" s="7">
        <v>43361</v>
      </c>
      <c r="B188" s="526">
        <v>16151</v>
      </c>
      <c r="C188" s="526" t="s">
        <v>29</v>
      </c>
      <c r="D188" t="s">
        <v>18</v>
      </c>
      <c r="F188" s="2">
        <v>60</v>
      </c>
      <c r="G188" s="2">
        <f t="shared" si="2"/>
        <v>44.2</v>
      </c>
    </row>
    <row r="189" spans="1:7">
      <c r="A189" s="7">
        <v>43361</v>
      </c>
      <c r="B189" s="526">
        <v>16151</v>
      </c>
      <c r="C189" s="526" t="s">
        <v>29</v>
      </c>
      <c r="D189" t="s">
        <v>19</v>
      </c>
      <c r="F189" s="2">
        <v>5</v>
      </c>
      <c r="G189" s="2">
        <f t="shared" si="2"/>
        <v>39.200000000000003</v>
      </c>
    </row>
    <row r="190" spans="1:7">
      <c r="A190" s="7">
        <v>43361</v>
      </c>
      <c r="B190" s="526">
        <v>16374</v>
      </c>
      <c r="C190" s="526" t="s">
        <v>29</v>
      </c>
      <c r="D190" t="s">
        <v>38</v>
      </c>
      <c r="F190" s="2">
        <v>10</v>
      </c>
      <c r="G190" s="2">
        <f t="shared" si="2"/>
        <v>29.200000000000003</v>
      </c>
    </row>
    <row r="191" spans="1:7">
      <c r="A191" s="7">
        <v>43438</v>
      </c>
      <c r="B191" s="526">
        <v>16704</v>
      </c>
      <c r="C191" s="526" t="s">
        <v>29</v>
      </c>
      <c r="D191" t="s">
        <v>16</v>
      </c>
      <c r="F191" s="2">
        <v>25.2</v>
      </c>
      <c r="G191" s="2">
        <f t="shared" si="2"/>
        <v>4.0000000000000036</v>
      </c>
    </row>
    <row r="192" spans="1:7">
      <c r="A192" s="7">
        <v>43438</v>
      </c>
      <c r="B192" s="526">
        <v>16704</v>
      </c>
      <c r="C192" s="526" t="s">
        <v>29</v>
      </c>
      <c r="D192" t="s">
        <v>17</v>
      </c>
      <c r="F192" s="2">
        <v>4</v>
      </c>
      <c r="G192" s="2">
        <f t="shared" si="2"/>
        <v>0</v>
      </c>
    </row>
    <row r="193" spans="1:7">
      <c r="A193" s="7">
        <v>43404</v>
      </c>
      <c r="B193" s="526" t="s">
        <v>14</v>
      </c>
      <c r="C193" s="526" t="s">
        <v>30</v>
      </c>
      <c r="D193" t="s">
        <v>16</v>
      </c>
      <c r="E193" s="2">
        <v>25.4</v>
      </c>
      <c r="G193" s="2">
        <f t="shared" si="2"/>
        <v>25.4</v>
      </c>
    </row>
    <row r="194" spans="1:7">
      <c r="B194" s="526"/>
      <c r="C194" s="526"/>
      <c r="D194" t="s">
        <v>17</v>
      </c>
      <c r="E194" s="2">
        <v>5</v>
      </c>
      <c r="G194" s="2">
        <f t="shared" si="2"/>
        <v>30.4</v>
      </c>
    </row>
    <row r="195" spans="1:7">
      <c r="B195" s="526"/>
      <c r="C195" s="526"/>
      <c r="D195" t="s">
        <v>18</v>
      </c>
      <c r="E195" s="2">
        <v>60</v>
      </c>
      <c r="G195" s="2">
        <f t="shared" si="2"/>
        <v>90.4</v>
      </c>
    </row>
    <row r="196" spans="1:7">
      <c r="B196" s="526"/>
      <c r="C196" s="526"/>
      <c r="D196" t="s">
        <v>19</v>
      </c>
      <c r="E196" s="2">
        <v>5</v>
      </c>
      <c r="G196" s="2">
        <f t="shared" si="2"/>
        <v>95.4</v>
      </c>
    </row>
    <row r="197" spans="1:7">
      <c r="B197" s="526"/>
      <c r="C197" s="526"/>
      <c r="D197" t="s">
        <v>21</v>
      </c>
      <c r="E197" s="2">
        <v>93</v>
      </c>
      <c r="G197" s="2">
        <f t="shared" si="2"/>
        <v>188.4</v>
      </c>
    </row>
    <row r="198" spans="1:7">
      <c r="A198" s="7">
        <v>43361</v>
      </c>
      <c r="B198" s="526">
        <v>16151</v>
      </c>
      <c r="C198" s="526" t="s">
        <v>30</v>
      </c>
      <c r="D198" t="s">
        <v>18</v>
      </c>
      <c r="F198" s="2">
        <v>60</v>
      </c>
      <c r="G198" s="2">
        <f t="shared" si="2"/>
        <v>128.4</v>
      </c>
    </row>
    <row r="199" spans="1:7">
      <c r="A199" s="7">
        <v>43361</v>
      </c>
      <c r="B199" s="526">
        <v>16151</v>
      </c>
      <c r="C199" s="526" t="s">
        <v>30</v>
      </c>
      <c r="D199" t="s">
        <v>19</v>
      </c>
      <c r="F199" s="2">
        <v>5</v>
      </c>
      <c r="G199" s="2">
        <f t="shared" si="2"/>
        <v>123.4</v>
      </c>
    </row>
    <row r="200" spans="1:7">
      <c r="A200" s="7">
        <v>43437</v>
      </c>
      <c r="B200" s="526">
        <v>16688</v>
      </c>
      <c r="C200" s="526" t="s">
        <v>30</v>
      </c>
      <c r="D200" t="s">
        <v>21</v>
      </c>
      <c r="F200" s="2">
        <v>93</v>
      </c>
      <c r="G200" s="2">
        <f t="shared" si="2"/>
        <v>30.400000000000006</v>
      </c>
    </row>
    <row r="201" spans="1:7">
      <c r="A201" s="7">
        <v>43438</v>
      </c>
      <c r="B201" s="526">
        <v>16704</v>
      </c>
      <c r="C201" s="526" t="s">
        <v>30</v>
      </c>
      <c r="D201" t="s">
        <v>16</v>
      </c>
      <c r="F201" s="2">
        <v>25.4</v>
      </c>
      <c r="G201" s="2">
        <f t="shared" si="2"/>
        <v>5.0000000000000071</v>
      </c>
    </row>
    <row r="202" spans="1:7">
      <c r="A202" s="7">
        <v>43438</v>
      </c>
      <c r="B202" s="526">
        <v>16704</v>
      </c>
      <c r="C202" s="526" t="s">
        <v>30</v>
      </c>
      <c r="D202" t="s">
        <v>17</v>
      </c>
      <c r="F202" s="2">
        <v>5</v>
      </c>
      <c r="G202" s="2">
        <f t="shared" si="2"/>
        <v>7.1054273576010019E-15</v>
      </c>
    </row>
    <row r="203" spans="1:7">
      <c r="A203" s="7">
        <v>43434</v>
      </c>
      <c r="B203" s="526" t="s">
        <v>14</v>
      </c>
      <c r="C203" s="526" t="s">
        <v>33</v>
      </c>
      <c r="D203" t="s">
        <v>16</v>
      </c>
      <c r="E203" s="2">
        <v>26.1</v>
      </c>
      <c r="G203" s="2">
        <f t="shared" si="2"/>
        <v>26.100000000000009</v>
      </c>
    </row>
    <row r="204" spans="1:7">
      <c r="B204" s="526"/>
      <c r="C204" s="526"/>
      <c r="D204" t="s">
        <v>17</v>
      </c>
      <c r="E204" s="2">
        <v>5</v>
      </c>
      <c r="G204" s="2">
        <f t="shared" si="2"/>
        <v>31.100000000000009</v>
      </c>
    </row>
    <row r="205" spans="1:7">
      <c r="B205" s="526"/>
      <c r="C205" s="526"/>
      <c r="D205" t="s">
        <v>18</v>
      </c>
      <c r="E205" s="2">
        <v>60</v>
      </c>
      <c r="G205" s="2">
        <f t="shared" si="2"/>
        <v>91.100000000000009</v>
      </c>
    </row>
    <row r="206" spans="1:7">
      <c r="B206" s="526"/>
      <c r="C206" s="526"/>
      <c r="D206" t="s">
        <v>19</v>
      </c>
      <c r="E206" s="2">
        <v>5</v>
      </c>
      <c r="G206" s="2">
        <f t="shared" si="2"/>
        <v>96.100000000000009</v>
      </c>
    </row>
    <row r="207" spans="1:7">
      <c r="A207" s="7">
        <v>43437</v>
      </c>
      <c r="B207" s="526">
        <v>16687</v>
      </c>
      <c r="C207" s="526" t="s">
        <v>33</v>
      </c>
      <c r="D207" t="s">
        <v>18</v>
      </c>
      <c r="F207" s="2">
        <v>60</v>
      </c>
      <c r="G207" s="2">
        <f t="shared" si="2"/>
        <v>36.100000000000009</v>
      </c>
    </row>
    <row r="208" spans="1:7">
      <c r="A208" s="7">
        <v>43437</v>
      </c>
      <c r="B208" s="526">
        <v>16687</v>
      </c>
      <c r="C208" s="526" t="s">
        <v>33</v>
      </c>
      <c r="D208" t="s">
        <v>19</v>
      </c>
      <c r="F208" s="2">
        <v>5</v>
      </c>
      <c r="G208" s="2">
        <f t="shared" si="2"/>
        <v>31.100000000000009</v>
      </c>
    </row>
    <row r="209" spans="1:7">
      <c r="A209" s="7">
        <v>43501</v>
      </c>
      <c r="B209" s="526">
        <v>17103</v>
      </c>
      <c r="C209" s="526" t="s">
        <v>33</v>
      </c>
      <c r="D209" t="s">
        <v>16</v>
      </c>
      <c r="F209" s="2">
        <v>26.1</v>
      </c>
      <c r="G209" s="2">
        <f t="shared" si="2"/>
        <v>5.0000000000000071</v>
      </c>
    </row>
    <row r="210" spans="1:7">
      <c r="A210" s="7">
        <v>43501</v>
      </c>
      <c r="B210" s="526">
        <v>17103</v>
      </c>
      <c r="C210" s="526" t="s">
        <v>33</v>
      </c>
      <c r="D210" t="s">
        <v>17</v>
      </c>
      <c r="F210" s="2">
        <v>5</v>
      </c>
      <c r="G210" s="2">
        <f t="shared" si="2"/>
        <v>7.1054273576010019E-15</v>
      </c>
    </row>
    <row r="211" spans="1:7">
      <c r="A211" s="7">
        <v>43465</v>
      </c>
      <c r="B211" s="526" t="s">
        <v>14</v>
      </c>
      <c r="C211" s="526" t="s">
        <v>34</v>
      </c>
      <c r="D211" t="s">
        <v>16</v>
      </c>
      <c r="E211" s="2">
        <v>27.8</v>
      </c>
      <c r="G211" s="2">
        <f t="shared" si="2"/>
        <v>27.800000000000008</v>
      </c>
    </row>
    <row r="212" spans="1:7">
      <c r="B212" s="526"/>
      <c r="C212" s="526"/>
      <c r="D212" t="s">
        <v>17</v>
      </c>
      <c r="E212" s="2">
        <v>5</v>
      </c>
      <c r="G212" s="2">
        <f t="shared" si="2"/>
        <v>32.800000000000011</v>
      </c>
    </row>
    <row r="213" spans="1:7">
      <c r="B213" s="526"/>
      <c r="C213" s="526"/>
      <c r="D213" t="s">
        <v>18</v>
      </c>
      <c r="E213" s="2">
        <v>60</v>
      </c>
      <c r="G213" s="2">
        <f t="shared" si="2"/>
        <v>92.800000000000011</v>
      </c>
    </row>
    <row r="214" spans="1:7">
      <c r="B214" s="526"/>
      <c r="C214" s="526"/>
      <c r="D214" t="s">
        <v>19</v>
      </c>
      <c r="E214" s="2">
        <v>5</v>
      </c>
      <c r="G214" s="2">
        <f t="shared" si="2"/>
        <v>97.800000000000011</v>
      </c>
    </row>
    <row r="215" spans="1:7">
      <c r="A215" s="7">
        <v>43437</v>
      </c>
      <c r="B215" s="526">
        <v>16687</v>
      </c>
      <c r="C215" s="526" t="s">
        <v>34</v>
      </c>
      <c r="D215" t="s">
        <v>18</v>
      </c>
      <c r="F215" s="2">
        <v>60</v>
      </c>
      <c r="G215" s="2">
        <f t="shared" si="2"/>
        <v>37.800000000000011</v>
      </c>
    </row>
    <row r="216" spans="1:7">
      <c r="A216" s="7">
        <v>43437</v>
      </c>
      <c r="B216" s="526">
        <v>16687</v>
      </c>
      <c r="C216" s="526" t="s">
        <v>34</v>
      </c>
      <c r="D216" t="s">
        <v>19</v>
      </c>
      <c r="F216" s="2">
        <v>5</v>
      </c>
      <c r="G216" s="2">
        <f t="shared" si="2"/>
        <v>32.800000000000011</v>
      </c>
    </row>
    <row r="217" spans="1:7">
      <c r="A217" s="7">
        <v>43501</v>
      </c>
      <c r="B217" s="526">
        <v>17103</v>
      </c>
      <c r="C217" s="526" t="s">
        <v>34</v>
      </c>
      <c r="D217" t="s">
        <v>16</v>
      </c>
      <c r="F217" s="2">
        <v>27.8</v>
      </c>
      <c r="G217" s="2">
        <f t="shared" ref="G217:G284" si="3">+G216+E217-F217</f>
        <v>5.0000000000000107</v>
      </c>
    </row>
    <row r="218" spans="1:7">
      <c r="A218" s="7">
        <v>43501</v>
      </c>
      <c r="B218" s="526">
        <v>17103</v>
      </c>
      <c r="C218" s="526" t="s">
        <v>34</v>
      </c>
      <c r="D218" t="s">
        <v>17</v>
      </c>
      <c r="F218" s="2">
        <v>5</v>
      </c>
      <c r="G218" s="2">
        <f t="shared" si="3"/>
        <v>1.0658141036401503E-14</v>
      </c>
    </row>
    <row r="219" spans="1:7">
      <c r="A219" s="7">
        <v>43496</v>
      </c>
      <c r="B219" s="526" t="s">
        <v>14</v>
      </c>
      <c r="C219" s="526" t="s">
        <v>15</v>
      </c>
      <c r="D219" t="s">
        <v>16</v>
      </c>
      <c r="E219" s="2">
        <v>29</v>
      </c>
      <c r="G219" s="2">
        <f t="shared" si="3"/>
        <v>29.000000000000011</v>
      </c>
    </row>
    <row r="220" spans="1:7">
      <c r="B220" s="526"/>
      <c r="C220" s="526"/>
      <c r="D220" t="s">
        <v>17</v>
      </c>
      <c r="E220" s="2">
        <v>5</v>
      </c>
      <c r="G220" s="2">
        <f t="shared" si="3"/>
        <v>34.000000000000014</v>
      </c>
    </row>
    <row r="221" spans="1:7">
      <c r="B221" s="526"/>
      <c r="C221" s="526"/>
      <c r="D221" t="s">
        <v>18</v>
      </c>
      <c r="E221" s="2">
        <v>60</v>
      </c>
      <c r="G221" s="2">
        <f t="shared" si="3"/>
        <v>94.000000000000014</v>
      </c>
    </row>
    <row r="222" spans="1:7">
      <c r="B222" s="526"/>
      <c r="C222" s="526"/>
      <c r="D222" t="s">
        <v>19</v>
      </c>
      <c r="E222" s="2">
        <v>5</v>
      </c>
      <c r="G222" s="2">
        <f t="shared" si="3"/>
        <v>99.000000000000014</v>
      </c>
    </row>
    <row r="223" spans="1:7">
      <c r="A223" s="7">
        <v>43463</v>
      </c>
      <c r="B223" s="526">
        <v>16812</v>
      </c>
      <c r="C223" s="526" t="s">
        <v>15</v>
      </c>
      <c r="D223" t="s">
        <v>18</v>
      </c>
      <c r="F223" s="2">
        <v>60</v>
      </c>
      <c r="G223" s="2">
        <f t="shared" si="3"/>
        <v>39.000000000000014</v>
      </c>
    </row>
    <row r="224" spans="1:7">
      <c r="A224" s="7">
        <v>43463</v>
      </c>
      <c r="B224" s="526">
        <v>16812</v>
      </c>
      <c r="C224" s="526" t="s">
        <v>15</v>
      </c>
      <c r="D224" t="s">
        <v>19</v>
      </c>
      <c r="F224" s="2">
        <v>5</v>
      </c>
      <c r="G224" s="2">
        <f t="shared" si="3"/>
        <v>34.000000000000014</v>
      </c>
    </row>
    <row r="225" spans="1:7">
      <c r="A225" s="7">
        <v>43545</v>
      </c>
      <c r="B225" s="526">
        <v>17368</v>
      </c>
      <c r="C225" s="526" t="s">
        <v>15</v>
      </c>
      <c r="D225" t="s">
        <v>16</v>
      </c>
      <c r="F225" s="2">
        <v>29</v>
      </c>
      <c r="G225" s="2">
        <f t="shared" si="3"/>
        <v>5.0000000000000142</v>
      </c>
    </row>
    <row r="226" spans="1:7">
      <c r="A226" s="7">
        <v>43545</v>
      </c>
      <c r="B226" s="526">
        <v>17368</v>
      </c>
      <c r="C226" s="526" t="s">
        <v>15</v>
      </c>
      <c r="D226" t="s">
        <v>17</v>
      </c>
      <c r="F226" s="2">
        <v>5</v>
      </c>
      <c r="G226" s="2">
        <f t="shared" si="3"/>
        <v>1.4210854715202004E-14</v>
      </c>
    </row>
    <row r="227" spans="1:7">
      <c r="A227" s="7">
        <v>43524</v>
      </c>
      <c r="B227" s="526" t="s">
        <v>14</v>
      </c>
      <c r="C227" s="526" t="s">
        <v>20</v>
      </c>
      <c r="D227" t="s">
        <v>16</v>
      </c>
      <c r="E227" s="2">
        <v>30.7</v>
      </c>
      <c r="G227" s="2">
        <f t="shared" si="3"/>
        <v>30.700000000000014</v>
      </c>
    </row>
    <row r="228" spans="1:7">
      <c r="B228" s="526"/>
      <c r="C228" s="526"/>
      <c r="D228" t="s">
        <v>17</v>
      </c>
      <c r="E228" s="2">
        <v>6.1</v>
      </c>
      <c r="G228" s="2">
        <f t="shared" si="3"/>
        <v>36.800000000000011</v>
      </c>
    </row>
    <row r="229" spans="1:7">
      <c r="B229" s="526"/>
      <c r="C229" s="526"/>
      <c r="D229" t="s">
        <v>18</v>
      </c>
      <c r="E229" s="2">
        <v>56</v>
      </c>
      <c r="G229" s="2">
        <f t="shared" si="3"/>
        <v>92.800000000000011</v>
      </c>
    </row>
    <row r="230" spans="1:7">
      <c r="B230" s="526"/>
      <c r="C230" s="526"/>
      <c r="D230" t="s">
        <v>19</v>
      </c>
      <c r="E230" s="2">
        <v>5</v>
      </c>
      <c r="G230" s="2">
        <f t="shared" si="3"/>
        <v>97.800000000000011</v>
      </c>
    </row>
    <row r="231" spans="1:7">
      <c r="A231" s="7">
        <v>43463</v>
      </c>
      <c r="B231" s="526">
        <v>16812</v>
      </c>
      <c r="C231" s="526" t="s">
        <v>20</v>
      </c>
      <c r="D231" t="s">
        <v>18</v>
      </c>
      <c r="F231" s="2">
        <v>28</v>
      </c>
      <c r="G231" s="2">
        <f t="shared" si="3"/>
        <v>69.800000000000011</v>
      </c>
    </row>
    <row r="232" spans="1:7">
      <c r="A232" s="7">
        <v>43463</v>
      </c>
      <c r="B232" s="526">
        <v>16814</v>
      </c>
      <c r="C232" s="526" t="s">
        <v>20</v>
      </c>
      <c r="D232" t="s">
        <v>18</v>
      </c>
      <c r="F232" s="2">
        <v>28</v>
      </c>
      <c r="G232" s="2">
        <f t="shared" si="3"/>
        <v>41.800000000000011</v>
      </c>
    </row>
    <row r="233" spans="1:7">
      <c r="A233" s="7">
        <v>43463</v>
      </c>
      <c r="B233" s="526">
        <v>16814</v>
      </c>
      <c r="C233" s="526" t="s">
        <v>20</v>
      </c>
      <c r="D233" t="s">
        <v>19</v>
      </c>
      <c r="F233" s="2">
        <v>5</v>
      </c>
      <c r="G233" s="2">
        <f t="shared" si="3"/>
        <v>36.800000000000011</v>
      </c>
    </row>
    <row r="234" spans="1:7">
      <c r="A234" s="7">
        <v>43552</v>
      </c>
      <c r="B234" s="526">
        <v>17531</v>
      </c>
      <c r="C234" s="526" t="s">
        <v>20</v>
      </c>
      <c r="D234" t="s">
        <v>16</v>
      </c>
      <c r="F234" s="2">
        <v>30.7</v>
      </c>
      <c r="G234" s="2">
        <f t="shared" si="3"/>
        <v>6.1000000000000121</v>
      </c>
    </row>
    <row r="235" spans="1:7">
      <c r="A235" s="7">
        <v>43607</v>
      </c>
      <c r="B235" s="526">
        <v>17908</v>
      </c>
      <c r="C235" s="526" t="s">
        <v>20</v>
      </c>
      <c r="D235" t="s">
        <v>17</v>
      </c>
      <c r="F235" s="2">
        <v>6.1</v>
      </c>
      <c r="G235" s="2">
        <f t="shared" si="3"/>
        <v>1.2434497875801753E-14</v>
      </c>
    </row>
    <row r="236" spans="1:7">
      <c r="A236" s="7">
        <v>43555</v>
      </c>
      <c r="B236" s="526" t="s">
        <v>14</v>
      </c>
      <c r="C236" s="526" t="s">
        <v>23</v>
      </c>
      <c r="D236" t="s">
        <v>16</v>
      </c>
      <c r="E236" s="2">
        <v>28.5</v>
      </c>
      <c r="G236" s="2">
        <f t="shared" si="3"/>
        <v>28.500000000000014</v>
      </c>
    </row>
    <row r="237" spans="1:7">
      <c r="B237" s="526"/>
      <c r="C237" s="526"/>
      <c r="D237" t="s">
        <v>17</v>
      </c>
      <c r="E237" s="2">
        <v>4.9000000000000004</v>
      </c>
      <c r="G237" s="2">
        <f t="shared" si="3"/>
        <v>33.400000000000013</v>
      </c>
    </row>
    <row r="238" spans="1:7">
      <c r="B238" s="526"/>
      <c r="C238" s="526"/>
      <c r="D238" t="s">
        <v>18</v>
      </c>
      <c r="E238" s="2">
        <v>60</v>
      </c>
      <c r="G238" s="2">
        <f t="shared" si="3"/>
        <v>93.4</v>
      </c>
    </row>
    <row r="239" spans="1:7">
      <c r="B239" s="526"/>
      <c r="C239" s="526"/>
      <c r="D239" t="s">
        <v>19</v>
      </c>
      <c r="E239" s="2">
        <v>5</v>
      </c>
      <c r="G239" s="2">
        <f t="shared" si="3"/>
        <v>98.4</v>
      </c>
    </row>
    <row r="240" spans="1:7">
      <c r="A240" s="7">
        <v>43542</v>
      </c>
      <c r="B240" s="526">
        <v>17353</v>
      </c>
      <c r="C240" s="526" t="s">
        <v>23</v>
      </c>
      <c r="D240" t="s">
        <v>18</v>
      </c>
      <c r="F240" s="2">
        <v>60</v>
      </c>
      <c r="G240" s="2">
        <f t="shared" si="3"/>
        <v>38.400000000000006</v>
      </c>
    </row>
    <row r="241" spans="1:7" ht="14.25" customHeight="1">
      <c r="A241" s="7">
        <v>43542</v>
      </c>
      <c r="B241" s="526">
        <v>17353</v>
      </c>
      <c r="C241" s="526" t="s">
        <v>23</v>
      </c>
      <c r="D241" t="s">
        <v>19</v>
      </c>
      <c r="F241" s="2">
        <v>5</v>
      </c>
      <c r="G241" s="2">
        <f t="shared" si="3"/>
        <v>33.400000000000006</v>
      </c>
    </row>
    <row r="242" spans="1:7" ht="14.25" customHeight="1">
      <c r="A242" s="7">
        <v>43607</v>
      </c>
      <c r="B242" s="526">
        <v>17908</v>
      </c>
      <c r="C242" s="526" t="s">
        <v>23</v>
      </c>
      <c r="D242" t="s">
        <v>16</v>
      </c>
      <c r="F242" s="2">
        <v>28.5</v>
      </c>
      <c r="G242" s="2">
        <f t="shared" si="3"/>
        <v>4.9000000000000057</v>
      </c>
    </row>
    <row r="243" spans="1:7" ht="14.25" customHeight="1">
      <c r="A243" s="7">
        <v>43607</v>
      </c>
      <c r="B243" s="526">
        <v>17908</v>
      </c>
      <c r="C243" s="526" t="s">
        <v>23</v>
      </c>
      <c r="D243" t="s">
        <v>17</v>
      </c>
      <c r="F243" s="2">
        <v>4.9000000000000004</v>
      </c>
      <c r="G243" s="2">
        <f t="shared" si="3"/>
        <v>0</v>
      </c>
    </row>
    <row r="244" spans="1:7">
      <c r="A244" s="44">
        <v>43585</v>
      </c>
      <c r="B244" s="525" t="s">
        <v>14</v>
      </c>
      <c r="C244" s="525" t="s">
        <v>24</v>
      </c>
      <c r="D244" t="s">
        <v>16</v>
      </c>
      <c r="E244" s="2">
        <v>28.8</v>
      </c>
      <c r="G244" s="2">
        <f t="shared" si="3"/>
        <v>28.8</v>
      </c>
    </row>
    <row r="245" spans="1:7">
      <c r="B245" s="526"/>
      <c r="C245" s="526"/>
      <c r="D245" t="s">
        <v>17</v>
      </c>
      <c r="E245" s="2">
        <v>4.5</v>
      </c>
      <c r="G245" s="2">
        <f t="shared" si="3"/>
        <v>33.299999999999997</v>
      </c>
    </row>
    <row r="246" spans="1:7">
      <c r="B246" s="526"/>
      <c r="C246" s="526"/>
      <c r="D246" t="s">
        <v>18</v>
      </c>
      <c r="E246" s="2">
        <v>60</v>
      </c>
      <c r="G246" s="2">
        <f t="shared" si="3"/>
        <v>93.3</v>
      </c>
    </row>
    <row r="247" spans="1:7">
      <c r="B247" s="526"/>
      <c r="C247" s="526"/>
      <c r="D247" t="s">
        <v>19</v>
      </c>
      <c r="E247" s="2">
        <v>5</v>
      </c>
      <c r="G247" s="2">
        <f t="shared" si="3"/>
        <v>98.3</v>
      </c>
    </row>
    <row r="248" spans="1:7">
      <c r="A248" s="7">
        <v>43577</v>
      </c>
      <c r="B248" s="526">
        <v>17622</v>
      </c>
      <c r="C248" s="526" t="s">
        <v>24</v>
      </c>
      <c r="D248" t="s">
        <v>18</v>
      </c>
      <c r="F248" s="2">
        <v>60</v>
      </c>
      <c r="G248" s="2">
        <f t="shared" si="3"/>
        <v>38.299999999999997</v>
      </c>
    </row>
    <row r="249" spans="1:7">
      <c r="A249" s="7">
        <v>43577</v>
      </c>
      <c r="B249" s="526">
        <v>17622</v>
      </c>
      <c r="C249" s="526" t="s">
        <v>24</v>
      </c>
      <c r="D249" t="s">
        <v>19</v>
      </c>
      <c r="F249" s="2">
        <v>5</v>
      </c>
      <c r="G249" s="2">
        <f t="shared" si="3"/>
        <v>33.299999999999997</v>
      </c>
    </row>
    <row r="250" spans="1:7">
      <c r="A250" s="7">
        <v>43656</v>
      </c>
      <c r="B250" s="526">
        <v>18218</v>
      </c>
      <c r="C250" s="526" t="s">
        <v>24</v>
      </c>
      <c r="D250" t="s">
        <v>16</v>
      </c>
      <c r="F250" s="2">
        <v>28.8</v>
      </c>
      <c r="G250" s="2">
        <f t="shared" si="3"/>
        <v>4.4999999999999964</v>
      </c>
    </row>
    <row r="251" spans="1:7">
      <c r="A251" s="7">
        <v>43656</v>
      </c>
      <c r="B251" s="526">
        <v>18218</v>
      </c>
      <c r="C251" s="526" t="s">
        <v>24</v>
      </c>
      <c r="D251" t="s">
        <v>17</v>
      </c>
      <c r="F251" s="2">
        <v>4.5</v>
      </c>
      <c r="G251" s="2">
        <f t="shared" si="3"/>
        <v>0</v>
      </c>
    </row>
    <row r="252" spans="1:7">
      <c r="A252" s="44">
        <v>43616</v>
      </c>
      <c r="B252" s="525" t="s">
        <v>14</v>
      </c>
      <c r="C252" s="525" t="s">
        <v>25</v>
      </c>
      <c r="D252" t="s">
        <v>16</v>
      </c>
      <c r="E252" s="2">
        <v>26.6</v>
      </c>
      <c r="G252" s="2">
        <f t="shared" si="3"/>
        <v>26.6</v>
      </c>
    </row>
    <row r="253" spans="1:7">
      <c r="B253" s="526"/>
      <c r="C253" s="526"/>
      <c r="D253" t="s">
        <v>17</v>
      </c>
      <c r="E253" s="2">
        <v>5.2</v>
      </c>
      <c r="G253" s="2">
        <f t="shared" si="3"/>
        <v>31.8</v>
      </c>
    </row>
    <row r="254" spans="1:7">
      <c r="B254" s="526"/>
      <c r="C254" s="526"/>
      <c r="D254" t="s">
        <v>18</v>
      </c>
      <c r="E254" s="2">
        <v>60</v>
      </c>
      <c r="G254" s="2">
        <f t="shared" si="3"/>
        <v>91.8</v>
      </c>
    </row>
    <row r="255" spans="1:7">
      <c r="B255" s="526"/>
      <c r="C255" s="526"/>
      <c r="D255" t="s">
        <v>19</v>
      </c>
      <c r="E255" s="2">
        <v>5</v>
      </c>
      <c r="G255" s="2">
        <f t="shared" si="3"/>
        <v>96.8</v>
      </c>
    </row>
    <row r="256" spans="1:7">
      <c r="B256" s="526"/>
      <c r="C256" s="526"/>
      <c r="D256" t="s">
        <v>39</v>
      </c>
      <c r="E256" s="2">
        <v>10</v>
      </c>
      <c r="G256" s="2">
        <f t="shared" si="3"/>
        <v>106.8</v>
      </c>
    </row>
    <row r="257" spans="1:7">
      <c r="A257" s="7">
        <v>43605</v>
      </c>
      <c r="B257" s="526">
        <v>17867</v>
      </c>
      <c r="C257" s="526" t="s">
        <v>42</v>
      </c>
      <c r="D257" t="s">
        <v>18</v>
      </c>
      <c r="F257" s="2">
        <v>60</v>
      </c>
      <c r="G257" s="2">
        <f t="shared" si="3"/>
        <v>46.8</v>
      </c>
    </row>
    <row r="258" spans="1:7">
      <c r="A258" s="7">
        <v>43605</v>
      </c>
      <c r="B258" s="526">
        <v>17867</v>
      </c>
      <c r="C258" s="526" t="s">
        <v>42</v>
      </c>
      <c r="D258" t="s">
        <v>19</v>
      </c>
      <c r="F258" s="2">
        <v>5</v>
      </c>
      <c r="G258" s="2">
        <f t="shared" si="3"/>
        <v>41.8</v>
      </c>
    </row>
    <row r="259" spans="1:7">
      <c r="A259" s="7">
        <v>43656</v>
      </c>
      <c r="B259" s="526">
        <v>18218</v>
      </c>
      <c r="C259" s="526" t="s">
        <v>25</v>
      </c>
      <c r="D259" t="s">
        <v>16</v>
      </c>
      <c r="F259" s="2">
        <v>26.6</v>
      </c>
      <c r="G259" s="2">
        <f t="shared" si="3"/>
        <v>15.199999999999996</v>
      </c>
    </row>
    <row r="260" spans="1:7">
      <c r="A260" s="7">
        <v>43656</v>
      </c>
      <c r="B260" s="526">
        <v>18218</v>
      </c>
      <c r="C260" s="526" t="s">
        <v>25</v>
      </c>
      <c r="D260" t="s">
        <v>17</v>
      </c>
      <c r="F260" s="2">
        <v>5.2</v>
      </c>
      <c r="G260" s="2">
        <f t="shared" si="3"/>
        <v>9.9999999999999964</v>
      </c>
    </row>
    <row r="261" spans="1:7">
      <c r="A261" s="7">
        <v>43682</v>
      </c>
      <c r="B261" s="526">
        <v>18419</v>
      </c>
      <c r="C261" s="526" t="s">
        <v>25</v>
      </c>
      <c r="D261" t="s">
        <v>39</v>
      </c>
      <c r="F261" s="2">
        <v>10</v>
      </c>
      <c r="G261" s="2">
        <f t="shared" si="3"/>
        <v>0</v>
      </c>
    </row>
    <row r="262" spans="1:7">
      <c r="A262" s="44">
        <v>43646</v>
      </c>
      <c r="B262" s="525" t="s">
        <v>14</v>
      </c>
      <c r="C262" s="525" t="s">
        <v>26</v>
      </c>
      <c r="D262" t="s">
        <v>16</v>
      </c>
      <c r="E262" s="2">
        <v>28.6</v>
      </c>
      <c r="G262" s="2">
        <f t="shared" si="3"/>
        <v>28.6</v>
      </c>
    </row>
    <row r="263" spans="1:7">
      <c r="B263" s="526"/>
      <c r="C263" s="526"/>
      <c r="D263" t="s">
        <v>17</v>
      </c>
      <c r="E263" s="2">
        <v>4.9000000000000004</v>
      </c>
      <c r="G263" s="2">
        <f t="shared" si="3"/>
        <v>33.5</v>
      </c>
    </row>
    <row r="264" spans="1:7">
      <c r="B264" s="526"/>
      <c r="C264" s="526"/>
      <c r="D264" t="s">
        <v>18</v>
      </c>
      <c r="E264" s="2">
        <v>60</v>
      </c>
      <c r="G264" s="2">
        <f t="shared" si="3"/>
        <v>93.5</v>
      </c>
    </row>
    <row r="265" spans="1:7">
      <c r="B265" s="526"/>
      <c r="C265" s="526"/>
      <c r="D265" t="s">
        <v>19</v>
      </c>
      <c r="E265" s="2">
        <v>5</v>
      </c>
      <c r="G265" s="2">
        <f t="shared" si="3"/>
        <v>98.5</v>
      </c>
    </row>
    <row r="266" spans="1:7">
      <c r="B266" s="526"/>
      <c r="C266" s="526"/>
      <c r="D266" t="s">
        <v>255</v>
      </c>
      <c r="E266" s="2">
        <v>600</v>
      </c>
      <c r="G266" s="2">
        <f t="shared" si="3"/>
        <v>698.5</v>
      </c>
    </row>
    <row r="267" spans="1:7">
      <c r="A267" s="7">
        <v>43605</v>
      </c>
      <c r="B267" s="526">
        <v>17867</v>
      </c>
      <c r="C267" s="526" t="s">
        <v>26</v>
      </c>
      <c r="D267" t="s">
        <v>18</v>
      </c>
      <c r="F267" s="2">
        <v>60</v>
      </c>
      <c r="G267" s="2">
        <f t="shared" si="3"/>
        <v>638.5</v>
      </c>
    </row>
    <row r="268" spans="1:7">
      <c r="A268" s="7">
        <v>43605</v>
      </c>
      <c r="B268" s="526">
        <v>17867</v>
      </c>
      <c r="C268" s="526" t="s">
        <v>26</v>
      </c>
      <c r="D268" t="s">
        <v>19</v>
      </c>
      <c r="F268" s="2">
        <v>5</v>
      </c>
      <c r="G268" s="2">
        <f t="shared" si="3"/>
        <v>633.5</v>
      </c>
    </row>
    <row r="269" spans="1:7">
      <c r="A269" s="7">
        <v>43628</v>
      </c>
      <c r="B269" s="526">
        <v>18056</v>
      </c>
      <c r="C269" s="526" t="s">
        <v>26</v>
      </c>
      <c r="D269" t="s">
        <v>255</v>
      </c>
      <c r="F269" s="2">
        <v>600</v>
      </c>
      <c r="G269" s="2">
        <f t="shared" si="3"/>
        <v>33.5</v>
      </c>
    </row>
    <row r="270" spans="1:7">
      <c r="A270" s="7">
        <v>43682</v>
      </c>
      <c r="B270" s="526">
        <v>18419</v>
      </c>
      <c r="C270" s="526" t="s">
        <v>26</v>
      </c>
      <c r="D270" t="s">
        <v>16</v>
      </c>
      <c r="F270" s="2">
        <v>28.6</v>
      </c>
      <c r="G270" s="2">
        <f t="shared" si="3"/>
        <v>4.8999999999999986</v>
      </c>
    </row>
    <row r="271" spans="1:7">
      <c r="A271" s="7">
        <v>43682</v>
      </c>
      <c r="B271" s="526">
        <v>18419</v>
      </c>
      <c r="C271" s="526" t="s">
        <v>26</v>
      </c>
      <c r="D271" t="s">
        <v>17</v>
      </c>
      <c r="F271" s="2">
        <v>4.9000000000000004</v>
      </c>
      <c r="G271" s="2">
        <f t="shared" si="3"/>
        <v>0</v>
      </c>
    </row>
    <row r="272" spans="1:7">
      <c r="A272" s="44">
        <v>43677</v>
      </c>
      <c r="B272" s="525" t="s">
        <v>14</v>
      </c>
      <c r="C272" s="525" t="s">
        <v>27</v>
      </c>
      <c r="D272" t="s">
        <v>16</v>
      </c>
      <c r="E272" s="2">
        <v>23.7</v>
      </c>
      <c r="G272" s="2">
        <f t="shared" si="3"/>
        <v>23.7</v>
      </c>
    </row>
    <row r="273" spans="1:7">
      <c r="B273" s="526"/>
      <c r="C273" s="526"/>
      <c r="D273" t="s">
        <v>17</v>
      </c>
      <c r="E273" s="2">
        <v>4.8</v>
      </c>
      <c r="G273" s="2">
        <f t="shared" si="3"/>
        <v>28.5</v>
      </c>
    </row>
    <row r="274" spans="1:7">
      <c r="B274" s="526"/>
      <c r="C274" s="526"/>
      <c r="D274" t="s">
        <v>18</v>
      </c>
      <c r="E274" s="2">
        <v>60</v>
      </c>
      <c r="G274" s="2">
        <f t="shared" si="3"/>
        <v>88.5</v>
      </c>
    </row>
    <row r="275" spans="1:7">
      <c r="B275" s="526"/>
      <c r="C275" s="526"/>
      <c r="D275" t="s">
        <v>19</v>
      </c>
      <c r="E275" s="2">
        <v>5</v>
      </c>
      <c r="G275" s="2">
        <f t="shared" si="3"/>
        <v>93.5</v>
      </c>
    </row>
    <row r="276" spans="1:7">
      <c r="A276" s="7">
        <v>43690</v>
      </c>
      <c r="B276" s="526">
        <v>18521</v>
      </c>
      <c r="C276" s="526" t="s">
        <v>27</v>
      </c>
      <c r="D276" t="s">
        <v>18</v>
      </c>
      <c r="F276" s="2">
        <v>60</v>
      </c>
      <c r="G276" s="2">
        <f t="shared" si="3"/>
        <v>33.5</v>
      </c>
    </row>
    <row r="277" spans="1:7">
      <c r="A277" s="7">
        <v>43690</v>
      </c>
      <c r="B277" s="526">
        <v>18521</v>
      </c>
      <c r="C277" s="526" t="s">
        <v>27</v>
      </c>
      <c r="D277" t="s">
        <v>40</v>
      </c>
      <c r="F277" s="2">
        <v>5</v>
      </c>
      <c r="G277" s="2">
        <f t="shared" si="3"/>
        <v>28.5</v>
      </c>
    </row>
    <row r="278" spans="1:7">
      <c r="A278" s="7">
        <v>43734</v>
      </c>
      <c r="B278" s="526">
        <v>18793</v>
      </c>
      <c r="C278" s="526" t="s">
        <v>27</v>
      </c>
      <c r="D278" t="s">
        <v>16</v>
      </c>
      <c r="F278" s="2">
        <v>23.7</v>
      </c>
      <c r="G278" s="2">
        <f t="shared" si="3"/>
        <v>4.8000000000000007</v>
      </c>
    </row>
    <row r="279" spans="1:7">
      <c r="A279" s="7">
        <v>43734</v>
      </c>
      <c r="B279" s="526">
        <v>18793</v>
      </c>
      <c r="C279" s="526" t="s">
        <v>27</v>
      </c>
      <c r="D279" t="s">
        <v>17</v>
      </c>
      <c r="F279" s="2">
        <v>4.8</v>
      </c>
      <c r="G279" s="2">
        <f t="shared" si="3"/>
        <v>0</v>
      </c>
    </row>
    <row r="280" spans="1:7">
      <c r="A280" s="44">
        <v>43708</v>
      </c>
      <c r="B280" s="525" t="s">
        <v>14</v>
      </c>
      <c r="C280" s="525" t="s">
        <v>28</v>
      </c>
      <c r="D280" t="s">
        <v>16</v>
      </c>
      <c r="E280" s="2">
        <v>23.1</v>
      </c>
      <c r="G280" s="2">
        <f t="shared" si="3"/>
        <v>23.1</v>
      </c>
    </row>
    <row r="281" spans="1:7">
      <c r="B281" s="526"/>
      <c r="C281" s="526"/>
      <c r="D281" t="s">
        <v>17</v>
      </c>
      <c r="E281" s="2">
        <v>4.5999999999999996</v>
      </c>
      <c r="G281" s="2">
        <f t="shared" si="3"/>
        <v>27.700000000000003</v>
      </c>
    </row>
    <row r="282" spans="1:7">
      <c r="B282" s="526"/>
      <c r="C282" s="526"/>
      <c r="D282" t="s">
        <v>18</v>
      </c>
      <c r="E282" s="2">
        <v>60</v>
      </c>
      <c r="G282" s="2">
        <f t="shared" si="3"/>
        <v>87.7</v>
      </c>
    </row>
    <row r="283" spans="1:7">
      <c r="B283" s="526"/>
      <c r="C283" s="526"/>
      <c r="D283" t="s">
        <v>40</v>
      </c>
      <c r="E283" s="2">
        <v>5</v>
      </c>
      <c r="G283" s="2">
        <f t="shared" si="3"/>
        <v>92.7</v>
      </c>
    </row>
    <row r="284" spans="1:7">
      <c r="B284" s="526"/>
      <c r="C284" s="526"/>
      <c r="D284" t="s">
        <v>41</v>
      </c>
      <c r="E284" s="2">
        <v>10</v>
      </c>
      <c r="G284" s="2">
        <f t="shared" si="3"/>
        <v>102.7</v>
      </c>
    </row>
    <row r="285" spans="1:7">
      <c r="B285" s="526"/>
      <c r="C285" s="526"/>
      <c r="D285" t="s">
        <v>21</v>
      </c>
      <c r="E285" s="2">
        <v>93</v>
      </c>
      <c r="G285" s="2">
        <f t="shared" ref="G285:G350" si="4">+G284+E285-F285</f>
        <v>195.7</v>
      </c>
    </row>
    <row r="286" spans="1:7">
      <c r="A286" s="7">
        <v>43690</v>
      </c>
      <c r="B286" s="526">
        <v>18521</v>
      </c>
      <c r="C286" s="526" t="s">
        <v>28</v>
      </c>
      <c r="D286" t="s">
        <v>18</v>
      </c>
      <c r="F286" s="2">
        <v>60</v>
      </c>
      <c r="G286" s="2">
        <f t="shared" si="4"/>
        <v>135.69999999999999</v>
      </c>
    </row>
    <row r="287" spans="1:7">
      <c r="A287" s="7">
        <v>43690</v>
      </c>
      <c r="B287" s="526">
        <v>18521</v>
      </c>
      <c r="C287" s="526" t="s">
        <v>28</v>
      </c>
      <c r="D287" t="s">
        <v>40</v>
      </c>
      <c r="F287" s="2">
        <v>5</v>
      </c>
      <c r="G287" s="2">
        <f t="shared" si="4"/>
        <v>130.69999999999999</v>
      </c>
    </row>
    <row r="288" spans="1:7">
      <c r="A288" s="7">
        <v>43690</v>
      </c>
      <c r="B288" s="526">
        <v>18523</v>
      </c>
      <c r="C288" s="526" t="s">
        <v>28</v>
      </c>
      <c r="D288" t="s">
        <v>41</v>
      </c>
      <c r="F288" s="2">
        <v>10</v>
      </c>
      <c r="G288" s="2">
        <f t="shared" si="4"/>
        <v>120.69999999999999</v>
      </c>
    </row>
    <row r="289" spans="1:7">
      <c r="A289" s="7">
        <v>43734</v>
      </c>
      <c r="B289" s="526">
        <v>18793</v>
      </c>
      <c r="C289" s="526" t="s">
        <v>28</v>
      </c>
      <c r="D289" t="s">
        <v>16</v>
      </c>
      <c r="F289" s="2">
        <v>23.1</v>
      </c>
      <c r="G289" s="2">
        <f t="shared" si="4"/>
        <v>97.6</v>
      </c>
    </row>
    <row r="290" spans="1:7">
      <c r="A290" s="7">
        <v>43734</v>
      </c>
      <c r="B290" s="526">
        <v>18793</v>
      </c>
      <c r="C290" s="526" t="s">
        <v>28</v>
      </c>
      <c r="D290" t="s">
        <v>17</v>
      </c>
      <c r="F290" s="2">
        <v>4.5999999999999996</v>
      </c>
      <c r="G290" s="2">
        <f t="shared" si="4"/>
        <v>93</v>
      </c>
    </row>
    <row r="291" spans="1:7">
      <c r="A291" s="7">
        <v>43766</v>
      </c>
      <c r="B291" s="526">
        <v>19044</v>
      </c>
      <c r="C291" s="526" t="s">
        <v>28</v>
      </c>
      <c r="D291" t="s">
        <v>21</v>
      </c>
      <c r="F291" s="2">
        <v>93</v>
      </c>
      <c r="G291" s="2">
        <f t="shared" si="4"/>
        <v>0</v>
      </c>
    </row>
    <row r="292" spans="1:7">
      <c r="A292" s="44">
        <v>43738</v>
      </c>
      <c r="B292" s="525" t="s">
        <v>14</v>
      </c>
      <c r="C292" s="525" t="s">
        <v>29</v>
      </c>
      <c r="D292" t="s">
        <v>16</v>
      </c>
      <c r="E292" s="2">
        <v>23.2</v>
      </c>
      <c r="G292" s="2">
        <f t="shared" si="4"/>
        <v>23.2</v>
      </c>
    </row>
    <row r="293" spans="1:7">
      <c r="B293" s="526"/>
      <c r="C293" s="526"/>
      <c r="D293" t="s">
        <v>17</v>
      </c>
      <c r="E293" s="2">
        <v>4.7</v>
      </c>
      <c r="G293" s="2">
        <f t="shared" si="4"/>
        <v>27.9</v>
      </c>
    </row>
    <row r="294" spans="1:7">
      <c r="B294" s="526"/>
      <c r="C294" s="526"/>
      <c r="D294" t="s">
        <v>18</v>
      </c>
      <c r="E294" s="2">
        <v>60</v>
      </c>
      <c r="G294" s="2">
        <f t="shared" si="4"/>
        <v>87.9</v>
      </c>
    </row>
    <row r="295" spans="1:7">
      <c r="B295" s="526"/>
      <c r="C295" s="526"/>
      <c r="D295" t="s">
        <v>40</v>
      </c>
      <c r="E295" s="2">
        <v>5</v>
      </c>
      <c r="G295" s="2">
        <f t="shared" si="4"/>
        <v>92.9</v>
      </c>
    </row>
    <row r="296" spans="1:7">
      <c r="A296" s="7">
        <v>43745</v>
      </c>
      <c r="B296" s="526">
        <v>18876</v>
      </c>
      <c r="C296" s="526" t="s">
        <v>53</v>
      </c>
      <c r="D296" t="s">
        <v>18</v>
      </c>
      <c r="F296" s="2">
        <v>60</v>
      </c>
      <c r="G296" s="2">
        <f t="shared" si="4"/>
        <v>32.900000000000006</v>
      </c>
    </row>
    <row r="297" spans="1:7">
      <c r="A297" s="7">
        <v>43745</v>
      </c>
      <c r="B297" s="526">
        <v>18876</v>
      </c>
      <c r="C297" s="526" t="s">
        <v>53</v>
      </c>
      <c r="D297" t="s">
        <v>40</v>
      </c>
      <c r="F297" s="2">
        <v>5</v>
      </c>
      <c r="G297" s="2">
        <f t="shared" si="4"/>
        <v>27.900000000000006</v>
      </c>
    </row>
    <row r="298" spans="1:7">
      <c r="A298" s="7">
        <v>43764</v>
      </c>
      <c r="B298" s="526">
        <v>19035</v>
      </c>
      <c r="C298" s="526" t="s">
        <v>53</v>
      </c>
      <c r="D298" t="s">
        <v>16</v>
      </c>
      <c r="F298" s="2">
        <v>23.2</v>
      </c>
      <c r="G298" s="2">
        <f t="shared" si="4"/>
        <v>4.7000000000000064</v>
      </c>
    </row>
    <row r="299" spans="1:7">
      <c r="A299" s="7">
        <v>43764</v>
      </c>
      <c r="B299" s="526">
        <v>19035</v>
      </c>
      <c r="C299" s="526" t="s">
        <v>53</v>
      </c>
      <c r="D299" t="s">
        <v>17</v>
      </c>
      <c r="F299" s="2">
        <v>4.7</v>
      </c>
      <c r="G299" s="2">
        <f t="shared" si="4"/>
        <v>0</v>
      </c>
    </row>
    <row r="300" spans="1:7">
      <c r="A300" s="44">
        <v>43769</v>
      </c>
      <c r="B300" s="525" t="s">
        <v>14</v>
      </c>
      <c r="C300" s="525" t="s">
        <v>30</v>
      </c>
      <c r="D300" t="s">
        <v>16</v>
      </c>
      <c r="E300" s="2">
        <v>23.3</v>
      </c>
      <c r="G300" s="2">
        <f t="shared" si="4"/>
        <v>23.3</v>
      </c>
    </row>
    <row r="301" spans="1:7">
      <c r="B301" s="526"/>
      <c r="C301" s="526"/>
      <c r="D301" t="s">
        <v>17</v>
      </c>
      <c r="E301" s="2">
        <v>4.5</v>
      </c>
      <c r="G301" s="2">
        <f t="shared" si="4"/>
        <v>27.8</v>
      </c>
    </row>
    <row r="302" spans="1:7">
      <c r="B302" s="526"/>
      <c r="C302" s="526"/>
      <c r="D302" t="s">
        <v>18</v>
      </c>
      <c r="E302" s="2">
        <v>60</v>
      </c>
      <c r="G302" s="2">
        <f t="shared" si="4"/>
        <v>87.8</v>
      </c>
    </row>
    <row r="303" spans="1:7">
      <c r="B303" s="526"/>
      <c r="C303" s="526"/>
      <c r="D303" t="s">
        <v>40</v>
      </c>
      <c r="E303" s="2">
        <v>5</v>
      </c>
      <c r="G303" s="2">
        <f t="shared" si="4"/>
        <v>92.8</v>
      </c>
    </row>
    <row r="304" spans="1:7">
      <c r="B304" s="526"/>
      <c r="C304" s="526"/>
      <c r="D304" s="48" t="s">
        <v>21</v>
      </c>
      <c r="E304" s="24">
        <v>93</v>
      </c>
      <c r="G304" s="2">
        <f t="shared" si="4"/>
        <v>185.8</v>
      </c>
    </row>
    <row r="305" spans="1:7">
      <c r="A305" s="7">
        <v>43766</v>
      </c>
      <c r="B305" s="526">
        <v>19044</v>
      </c>
      <c r="C305" s="526" t="s">
        <v>30</v>
      </c>
      <c r="D305" t="s">
        <v>18</v>
      </c>
      <c r="F305" s="2">
        <v>60</v>
      </c>
      <c r="G305" s="2">
        <f t="shared" si="4"/>
        <v>125.80000000000001</v>
      </c>
    </row>
    <row r="306" spans="1:7">
      <c r="A306" s="7">
        <v>43766</v>
      </c>
      <c r="B306" s="526">
        <v>19044</v>
      </c>
      <c r="C306" s="526" t="s">
        <v>30</v>
      </c>
      <c r="D306" t="s">
        <v>40</v>
      </c>
      <c r="F306" s="2">
        <v>5</v>
      </c>
      <c r="G306" s="2">
        <f t="shared" si="4"/>
        <v>120.80000000000001</v>
      </c>
    </row>
    <row r="307" spans="1:7">
      <c r="A307" s="7">
        <v>43830</v>
      </c>
      <c r="B307" s="526">
        <v>19451</v>
      </c>
      <c r="C307" s="526" t="s">
        <v>30</v>
      </c>
      <c r="D307" t="s">
        <v>16</v>
      </c>
      <c r="F307" s="2">
        <v>23.3</v>
      </c>
      <c r="G307" s="2">
        <f t="shared" si="4"/>
        <v>97.500000000000014</v>
      </c>
    </row>
    <row r="308" spans="1:7">
      <c r="A308" s="7">
        <v>43830</v>
      </c>
      <c r="B308" s="526">
        <v>19451</v>
      </c>
      <c r="C308" s="526" t="s">
        <v>30</v>
      </c>
      <c r="D308" t="s">
        <v>17</v>
      </c>
      <c r="F308" s="2">
        <v>4.5</v>
      </c>
      <c r="G308" s="2">
        <f t="shared" si="4"/>
        <v>93.000000000000014</v>
      </c>
    </row>
    <row r="309" spans="1:7">
      <c r="A309" s="7">
        <v>44532</v>
      </c>
      <c r="B309" s="526">
        <v>23985</v>
      </c>
      <c r="C309" s="526" t="s">
        <v>30</v>
      </c>
      <c r="D309" t="s">
        <v>21</v>
      </c>
      <c r="F309" s="2">
        <v>93</v>
      </c>
      <c r="G309" s="2">
        <f t="shared" si="4"/>
        <v>0</v>
      </c>
    </row>
    <row r="310" spans="1:7">
      <c r="A310" s="44">
        <v>43799</v>
      </c>
      <c r="B310" s="525" t="s">
        <v>14</v>
      </c>
      <c r="C310" s="525" t="s">
        <v>33</v>
      </c>
      <c r="D310" t="s">
        <v>16</v>
      </c>
      <c r="E310" s="2">
        <v>26.1</v>
      </c>
      <c r="G310" s="2">
        <f t="shared" si="4"/>
        <v>26.1</v>
      </c>
    </row>
    <row r="311" spans="1:7">
      <c r="B311" s="526"/>
      <c r="C311" s="526"/>
      <c r="D311" t="s">
        <v>17</v>
      </c>
      <c r="E311" s="2">
        <v>4.7</v>
      </c>
      <c r="G311" s="2">
        <f t="shared" si="4"/>
        <v>30.8</v>
      </c>
    </row>
    <row r="312" spans="1:7">
      <c r="B312" s="526"/>
      <c r="C312" s="526"/>
      <c r="D312" t="s">
        <v>18</v>
      </c>
      <c r="E312" s="2">
        <v>60</v>
      </c>
      <c r="G312" s="2">
        <f t="shared" si="4"/>
        <v>90.8</v>
      </c>
    </row>
    <row r="313" spans="1:7">
      <c r="B313" s="526"/>
      <c r="C313" s="526"/>
      <c r="D313" t="s">
        <v>40</v>
      </c>
      <c r="E313" s="2">
        <v>5</v>
      </c>
      <c r="G313" s="2">
        <f t="shared" si="4"/>
        <v>95.8</v>
      </c>
    </row>
    <row r="314" spans="1:7">
      <c r="A314" s="7">
        <v>43766</v>
      </c>
      <c r="B314" s="526">
        <v>19044</v>
      </c>
      <c r="C314" s="526" t="s">
        <v>33</v>
      </c>
      <c r="D314" t="s">
        <v>18</v>
      </c>
      <c r="F314" s="2">
        <v>60</v>
      </c>
      <c r="G314" s="2">
        <f t="shared" si="4"/>
        <v>35.799999999999997</v>
      </c>
    </row>
    <row r="315" spans="1:7">
      <c r="A315" s="7">
        <v>43766</v>
      </c>
      <c r="B315" s="526">
        <v>19044</v>
      </c>
      <c r="C315" s="526" t="s">
        <v>33</v>
      </c>
      <c r="D315" t="s">
        <v>40</v>
      </c>
      <c r="F315" s="2">
        <v>5</v>
      </c>
      <c r="G315" s="2">
        <f t="shared" si="4"/>
        <v>30.799999999999997</v>
      </c>
    </row>
    <row r="316" spans="1:7">
      <c r="A316" s="7">
        <v>43830</v>
      </c>
      <c r="B316" s="526">
        <v>19451</v>
      </c>
      <c r="C316" s="526" t="s">
        <v>33</v>
      </c>
      <c r="D316" t="s">
        <v>16</v>
      </c>
      <c r="F316" s="2">
        <v>26.1</v>
      </c>
      <c r="G316" s="2">
        <f t="shared" si="4"/>
        <v>4.6999999999999957</v>
      </c>
    </row>
    <row r="317" spans="1:7">
      <c r="A317" s="7">
        <v>43830</v>
      </c>
      <c r="B317" s="526">
        <v>19451</v>
      </c>
      <c r="C317" s="526" t="s">
        <v>33</v>
      </c>
      <c r="D317" t="s">
        <v>17</v>
      </c>
      <c r="F317" s="2">
        <v>4.7</v>
      </c>
      <c r="G317" s="2">
        <f t="shared" si="4"/>
        <v>0</v>
      </c>
    </row>
    <row r="318" spans="1:7">
      <c r="A318" s="44">
        <v>43830</v>
      </c>
      <c r="B318" s="525" t="s">
        <v>14</v>
      </c>
      <c r="C318" s="525" t="s">
        <v>34</v>
      </c>
      <c r="D318" t="s">
        <v>16</v>
      </c>
      <c r="E318" s="2">
        <v>67.099999999999994</v>
      </c>
      <c r="G318" s="2">
        <f t="shared" si="4"/>
        <v>67.099999999999994</v>
      </c>
    </row>
    <row r="319" spans="1:7">
      <c r="B319" s="526"/>
      <c r="C319" s="526"/>
      <c r="D319" t="s">
        <v>17</v>
      </c>
      <c r="E319" s="2">
        <v>4.7</v>
      </c>
      <c r="G319" s="2">
        <f t="shared" si="4"/>
        <v>71.8</v>
      </c>
    </row>
    <row r="320" spans="1:7">
      <c r="B320" s="526"/>
      <c r="C320" s="526"/>
      <c r="D320" t="s">
        <v>18</v>
      </c>
      <c r="E320" s="2">
        <v>60</v>
      </c>
      <c r="G320" s="2">
        <f t="shared" si="4"/>
        <v>131.80000000000001</v>
      </c>
    </row>
    <row r="321" spans="1:7">
      <c r="B321" s="526"/>
      <c r="C321" s="526"/>
      <c r="D321" t="s">
        <v>40</v>
      </c>
      <c r="E321" s="2">
        <v>5</v>
      </c>
      <c r="G321" s="2">
        <f t="shared" si="4"/>
        <v>136.80000000000001</v>
      </c>
    </row>
    <row r="322" spans="1:7">
      <c r="A322" s="7">
        <v>43813</v>
      </c>
      <c r="B322" s="526">
        <v>19305</v>
      </c>
      <c r="C322" s="526" t="s">
        <v>34</v>
      </c>
      <c r="D322" t="s">
        <v>18</v>
      </c>
      <c r="F322" s="2">
        <v>60</v>
      </c>
      <c r="G322" s="2">
        <f t="shared" si="4"/>
        <v>76.800000000000011</v>
      </c>
    </row>
    <row r="323" spans="1:7">
      <c r="A323" s="7">
        <v>43813</v>
      </c>
      <c r="B323" s="526">
        <v>19305</v>
      </c>
      <c r="C323" s="526" t="s">
        <v>34</v>
      </c>
      <c r="D323" t="s">
        <v>40</v>
      </c>
      <c r="F323" s="2">
        <v>5</v>
      </c>
      <c r="G323" s="2">
        <f t="shared" si="4"/>
        <v>71.800000000000011</v>
      </c>
    </row>
    <row r="324" spans="1:7">
      <c r="A324" s="7">
        <v>43857</v>
      </c>
      <c r="B324" s="526">
        <v>19687</v>
      </c>
      <c r="C324" s="526" t="s">
        <v>34</v>
      </c>
      <c r="D324" t="s">
        <v>16</v>
      </c>
      <c r="F324" s="2">
        <v>67.099999999999994</v>
      </c>
      <c r="G324" s="2">
        <f t="shared" si="4"/>
        <v>4.7000000000000171</v>
      </c>
    </row>
    <row r="325" spans="1:7">
      <c r="A325" s="7">
        <v>43857</v>
      </c>
      <c r="B325" s="526">
        <v>19687</v>
      </c>
      <c r="C325" s="526" t="s">
        <v>34</v>
      </c>
      <c r="D325" t="s">
        <v>17</v>
      </c>
      <c r="E325" s="16"/>
      <c r="F325" s="16">
        <v>4.7</v>
      </c>
      <c r="G325" s="2">
        <f t="shared" si="4"/>
        <v>1.6875389974302379E-14</v>
      </c>
    </row>
    <row r="326" spans="1:7">
      <c r="A326" s="44">
        <v>43861</v>
      </c>
      <c r="B326" s="525" t="s">
        <v>14</v>
      </c>
      <c r="C326" s="525" t="s">
        <v>15</v>
      </c>
      <c r="D326" t="s">
        <v>16</v>
      </c>
      <c r="E326" s="16">
        <v>76.599999999999994</v>
      </c>
      <c r="F326" s="16"/>
      <c r="G326" s="2">
        <f t="shared" si="4"/>
        <v>76.600000000000009</v>
      </c>
    </row>
    <row r="327" spans="1:7">
      <c r="B327" s="526"/>
      <c r="C327" s="526"/>
      <c r="D327" t="s">
        <v>17</v>
      </c>
      <c r="E327" s="16">
        <v>4.5</v>
      </c>
      <c r="F327" s="16"/>
      <c r="G327" s="2">
        <f t="shared" si="4"/>
        <v>81.100000000000009</v>
      </c>
    </row>
    <row r="328" spans="1:7">
      <c r="B328" s="526"/>
      <c r="C328" s="526"/>
      <c r="D328" t="s">
        <v>18</v>
      </c>
      <c r="E328" s="16">
        <v>60</v>
      </c>
      <c r="F328" s="16"/>
      <c r="G328" s="2">
        <f t="shared" si="4"/>
        <v>141.10000000000002</v>
      </c>
    </row>
    <row r="329" spans="1:7">
      <c r="B329" s="526"/>
      <c r="C329" s="526"/>
      <c r="D329" t="s">
        <v>40</v>
      </c>
      <c r="E329" s="16">
        <v>5</v>
      </c>
      <c r="F329" s="16"/>
      <c r="G329" s="2">
        <f t="shared" si="4"/>
        <v>146.10000000000002</v>
      </c>
    </row>
    <row r="330" spans="1:7">
      <c r="B330" s="526"/>
      <c r="C330" s="526"/>
      <c r="D330" t="s">
        <v>21</v>
      </c>
      <c r="E330" s="16">
        <v>93</v>
      </c>
      <c r="F330" s="16"/>
      <c r="G330" s="2">
        <f t="shared" si="4"/>
        <v>239.10000000000002</v>
      </c>
    </row>
    <row r="331" spans="1:7">
      <c r="A331" s="7">
        <v>44012</v>
      </c>
      <c r="B331" s="526" t="s">
        <v>320</v>
      </c>
      <c r="C331" s="526" t="s">
        <v>15</v>
      </c>
      <c r="D331" t="s">
        <v>18</v>
      </c>
      <c r="E331" s="16"/>
      <c r="F331" s="16">
        <v>60</v>
      </c>
      <c r="G331" s="2">
        <f t="shared" si="4"/>
        <v>179.10000000000002</v>
      </c>
    </row>
    <row r="332" spans="1:7">
      <c r="A332" s="7">
        <v>44012</v>
      </c>
      <c r="B332" s="526" t="s">
        <v>320</v>
      </c>
      <c r="C332" s="526" t="s">
        <v>15</v>
      </c>
      <c r="D332" t="s">
        <v>40</v>
      </c>
      <c r="E332" s="16"/>
      <c r="F332" s="16">
        <v>5</v>
      </c>
      <c r="G332" s="2">
        <f t="shared" si="4"/>
        <v>174.10000000000002</v>
      </c>
    </row>
    <row r="333" spans="1:7">
      <c r="A333" s="7">
        <v>44032</v>
      </c>
      <c r="B333" s="526">
        <v>20084</v>
      </c>
      <c r="C333" s="526" t="s">
        <v>15</v>
      </c>
      <c r="D333" t="s">
        <v>16</v>
      </c>
      <c r="E333" s="16"/>
      <c r="F333" s="16">
        <v>76.599999999999994</v>
      </c>
      <c r="G333" s="2">
        <f t="shared" si="4"/>
        <v>97.500000000000028</v>
      </c>
    </row>
    <row r="334" spans="1:7">
      <c r="A334" s="7">
        <v>44032</v>
      </c>
      <c r="B334" s="526">
        <v>20084</v>
      </c>
      <c r="C334" s="526" t="s">
        <v>15</v>
      </c>
      <c r="D334" t="s">
        <v>17</v>
      </c>
      <c r="E334" s="16"/>
      <c r="F334" s="16">
        <v>4.5</v>
      </c>
      <c r="G334" s="2">
        <f t="shared" si="4"/>
        <v>93.000000000000028</v>
      </c>
    </row>
    <row r="335" spans="1:7">
      <c r="A335" s="7">
        <v>44532</v>
      </c>
      <c r="B335" s="526">
        <v>23985</v>
      </c>
      <c r="C335" s="526" t="s">
        <v>15</v>
      </c>
      <c r="D335" t="s">
        <v>21</v>
      </c>
      <c r="E335" s="16"/>
      <c r="F335" s="16">
        <v>93</v>
      </c>
      <c r="G335" s="2">
        <f t="shared" si="4"/>
        <v>0</v>
      </c>
    </row>
    <row r="336" spans="1:7">
      <c r="A336" s="44">
        <v>43890</v>
      </c>
      <c r="B336" s="525" t="s">
        <v>14</v>
      </c>
      <c r="C336" s="525" t="s">
        <v>20</v>
      </c>
      <c r="D336" t="s">
        <v>16</v>
      </c>
      <c r="E336" s="16">
        <v>79.5</v>
      </c>
      <c r="F336" s="16"/>
      <c r="G336" s="2">
        <f t="shared" si="4"/>
        <v>79.5</v>
      </c>
    </row>
    <row r="337" spans="1:8">
      <c r="B337" s="526"/>
      <c r="C337" s="526"/>
      <c r="D337" t="s">
        <v>17</v>
      </c>
      <c r="E337" s="16">
        <v>4.8</v>
      </c>
      <c r="F337" s="16"/>
      <c r="G337" s="2">
        <f t="shared" si="4"/>
        <v>84.3</v>
      </c>
    </row>
    <row r="338" spans="1:8">
      <c r="B338" s="526"/>
      <c r="C338" s="526"/>
      <c r="D338" t="s">
        <v>18</v>
      </c>
      <c r="E338" s="16">
        <v>58</v>
      </c>
      <c r="F338" s="16"/>
      <c r="G338" s="2">
        <f t="shared" si="4"/>
        <v>142.30000000000001</v>
      </c>
    </row>
    <row r="339" spans="1:8">
      <c r="B339" s="526"/>
      <c r="C339" s="526"/>
      <c r="D339" t="s">
        <v>40</v>
      </c>
      <c r="E339" s="16">
        <v>5</v>
      </c>
      <c r="F339" s="16"/>
      <c r="G339" s="2">
        <f t="shared" si="4"/>
        <v>147.30000000000001</v>
      </c>
    </row>
    <row r="340" spans="1:8">
      <c r="A340" s="7">
        <v>44012</v>
      </c>
      <c r="B340" s="526" t="s">
        <v>320</v>
      </c>
      <c r="C340" s="526" t="s">
        <v>20</v>
      </c>
      <c r="D340" t="s">
        <v>18</v>
      </c>
      <c r="E340" s="16"/>
      <c r="F340" s="16">
        <v>58</v>
      </c>
      <c r="G340" s="2">
        <f t="shared" si="4"/>
        <v>89.300000000000011</v>
      </c>
      <c r="H340" s="25"/>
    </row>
    <row r="341" spans="1:8">
      <c r="A341" s="7">
        <v>44012</v>
      </c>
      <c r="B341" s="526" t="s">
        <v>320</v>
      </c>
      <c r="C341" s="526" t="s">
        <v>20</v>
      </c>
      <c r="D341" t="s">
        <v>40</v>
      </c>
      <c r="E341" s="16"/>
      <c r="F341" s="16">
        <v>5</v>
      </c>
      <c r="G341" s="2">
        <f t="shared" si="4"/>
        <v>84.300000000000011</v>
      </c>
    </row>
    <row r="342" spans="1:8">
      <c r="A342" s="7">
        <v>44032</v>
      </c>
      <c r="B342" s="526">
        <v>20084</v>
      </c>
      <c r="C342" s="526" t="s">
        <v>20</v>
      </c>
      <c r="D342" t="s">
        <v>16</v>
      </c>
      <c r="E342" s="16"/>
      <c r="F342" s="16">
        <v>79.5</v>
      </c>
      <c r="G342" s="2">
        <f t="shared" si="4"/>
        <v>4.8000000000000114</v>
      </c>
    </row>
    <row r="343" spans="1:8">
      <c r="A343" s="7">
        <v>44032</v>
      </c>
      <c r="B343" s="526">
        <v>20084</v>
      </c>
      <c r="C343" s="526" t="s">
        <v>20</v>
      </c>
      <c r="D343" t="s">
        <v>17</v>
      </c>
      <c r="E343" s="16"/>
      <c r="F343" s="16">
        <v>4.8</v>
      </c>
      <c r="G343" s="2">
        <f t="shared" si="4"/>
        <v>1.1546319456101628E-14</v>
      </c>
    </row>
    <row r="344" spans="1:8">
      <c r="A344" s="44">
        <v>43921</v>
      </c>
      <c r="B344" s="525" t="s">
        <v>14</v>
      </c>
      <c r="C344" s="525" t="s">
        <v>23</v>
      </c>
      <c r="D344" t="s">
        <v>16</v>
      </c>
      <c r="E344" s="16">
        <v>61.9</v>
      </c>
      <c r="F344" s="16"/>
      <c r="G344" s="2">
        <f t="shared" si="4"/>
        <v>61.900000000000013</v>
      </c>
    </row>
    <row r="345" spans="1:8">
      <c r="B345" s="526"/>
      <c r="C345" s="526"/>
      <c r="D345" t="s">
        <v>17</v>
      </c>
      <c r="E345" s="2">
        <v>4.9000000000000004</v>
      </c>
      <c r="G345" s="2">
        <f t="shared" si="4"/>
        <v>66.800000000000011</v>
      </c>
    </row>
    <row r="346" spans="1:8">
      <c r="B346" s="526"/>
      <c r="C346" s="526"/>
      <c r="D346" t="s">
        <v>18</v>
      </c>
      <c r="E346" s="2">
        <v>60</v>
      </c>
      <c r="G346" s="2">
        <f t="shared" si="4"/>
        <v>126.80000000000001</v>
      </c>
    </row>
    <row r="347" spans="1:8">
      <c r="B347" s="526"/>
      <c r="C347" s="526"/>
      <c r="D347" t="s">
        <v>40</v>
      </c>
      <c r="E347" s="2">
        <v>5</v>
      </c>
      <c r="G347" s="2">
        <f t="shared" si="4"/>
        <v>131.80000000000001</v>
      </c>
    </row>
    <row r="348" spans="1:8">
      <c r="A348" s="7">
        <v>44012</v>
      </c>
      <c r="B348" s="526" t="s">
        <v>320</v>
      </c>
      <c r="C348" s="526" t="s">
        <v>23</v>
      </c>
      <c r="D348" t="s">
        <v>18</v>
      </c>
      <c r="F348" s="2">
        <v>60</v>
      </c>
      <c r="G348" s="2">
        <f t="shared" si="4"/>
        <v>71.800000000000011</v>
      </c>
    </row>
    <row r="349" spans="1:8">
      <c r="A349" s="7">
        <v>44012</v>
      </c>
      <c r="B349" s="526" t="s">
        <v>320</v>
      </c>
      <c r="C349" s="526" t="s">
        <v>23</v>
      </c>
      <c r="D349" t="s">
        <v>40</v>
      </c>
      <c r="F349" s="2">
        <v>5</v>
      </c>
      <c r="G349" s="2">
        <f t="shared" si="4"/>
        <v>66.800000000000011</v>
      </c>
    </row>
    <row r="350" spans="1:8">
      <c r="A350" s="7">
        <v>44155</v>
      </c>
      <c r="B350" s="526">
        <v>20808</v>
      </c>
      <c r="C350" s="526" t="s">
        <v>23</v>
      </c>
      <c r="D350" t="s">
        <v>16</v>
      </c>
      <c r="F350" s="2">
        <v>61.9</v>
      </c>
      <c r="G350" s="2">
        <f t="shared" si="4"/>
        <v>4.9000000000000128</v>
      </c>
    </row>
    <row r="351" spans="1:8">
      <c r="A351" s="7">
        <v>44155</v>
      </c>
      <c r="B351" s="526">
        <v>20808</v>
      </c>
      <c r="C351" s="526" t="s">
        <v>23</v>
      </c>
      <c r="D351" t="s">
        <v>17</v>
      </c>
      <c r="F351" s="2">
        <v>4.9000000000000004</v>
      </c>
      <c r="G351" s="2">
        <f t="shared" ref="G351:G416" si="5">+G350+E351-F351</f>
        <v>1.2434497875801753E-14</v>
      </c>
    </row>
    <row r="352" spans="1:8">
      <c r="A352" s="44">
        <v>43951</v>
      </c>
      <c r="B352" s="525" t="s">
        <v>14</v>
      </c>
      <c r="C352" s="525" t="s">
        <v>24</v>
      </c>
      <c r="D352" t="s">
        <v>16</v>
      </c>
      <c r="E352" s="2">
        <v>64.2</v>
      </c>
      <c r="G352" s="2">
        <f t="shared" si="5"/>
        <v>64.200000000000017</v>
      </c>
    </row>
    <row r="353" spans="1:7">
      <c r="B353" s="526"/>
      <c r="C353" s="526"/>
      <c r="D353" t="s">
        <v>17</v>
      </c>
      <c r="E353" s="2">
        <v>4.5999999999999996</v>
      </c>
      <c r="G353" s="2">
        <f t="shared" si="5"/>
        <v>68.800000000000011</v>
      </c>
    </row>
    <row r="354" spans="1:7">
      <c r="B354" s="526"/>
      <c r="C354" s="526"/>
      <c r="D354" t="s">
        <v>18</v>
      </c>
      <c r="E354" s="2">
        <v>60</v>
      </c>
      <c r="G354" s="2">
        <f t="shared" si="5"/>
        <v>128.80000000000001</v>
      </c>
    </row>
    <row r="355" spans="1:7">
      <c r="B355" s="526"/>
      <c r="C355" s="526"/>
      <c r="D355" t="s">
        <v>40</v>
      </c>
      <c r="E355" s="2">
        <v>5</v>
      </c>
      <c r="G355" s="2">
        <f t="shared" si="5"/>
        <v>133.80000000000001</v>
      </c>
    </row>
    <row r="356" spans="1:7">
      <c r="A356" s="7">
        <v>44012</v>
      </c>
      <c r="B356" s="526" t="s">
        <v>320</v>
      </c>
      <c r="C356" s="526" t="s">
        <v>24</v>
      </c>
      <c r="D356" t="s">
        <v>18</v>
      </c>
      <c r="F356" s="2">
        <v>60</v>
      </c>
      <c r="G356" s="2">
        <f t="shared" si="5"/>
        <v>73.800000000000011</v>
      </c>
    </row>
    <row r="357" spans="1:7">
      <c r="A357" s="7">
        <v>44012</v>
      </c>
      <c r="B357" s="526" t="s">
        <v>320</v>
      </c>
      <c r="C357" s="526" t="s">
        <v>24</v>
      </c>
      <c r="D357" t="s">
        <v>40</v>
      </c>
      <c r="F357" s="2">
        <v>5</v>
      </c>
      <c r="G357" s="2">
        <f t="shared" si="5"/>
        <v>68.800000000000011</v>
      </c>
    </row>
    <row r="358" spans="1:7">
      <c r="A358" s="7">
        <v>44155</v>
      </c>
      <c r="B358" s="526">
        <v>20808</v>
      </c>
      <c r="C358" s="526" t="s">
        <v>24</v>
      </c>
      <c r="D358" t="s">
        <v>16</v>
      </c>
      <c r="F358" s="2">
        <v>64.2</v>
      </c>
      <c r="G358" s="2">
        <f t="shared" si="5"/>
        <v>4.6000000000000085</v>
      </c>
    </row>
    <row r="359" spans="1:7">
      <c r="A359" s="7">
        <v>44155</v>
      </c>
      <c r="B359" s="526">
        <v>20808</v>
      </c>
      <c r="C359" s="526" t="s">
        <v>24</v>
      </c>
      <c r="D359" t="s">
        <v>17</v>
      </c>
      <c r="F359" s="2">
        <v>4.5999999999999996</v>
      </c>
      <c r="G359" s="2">
        <f t="shared" si="5"/>
        <v>8.8817841970012523E-15</v>
      </c>
    </row>
    <row r="360" spans="1:7">
      <c r="A360" s="44">
        <v>43982</v>
      </c>
      <c r="B360" s="525" t="s">
        <v>14</v>
      </c>
      <c r="C360" s="525" t="s">
        <v>25</v>
      </c>
      <c r="D360" t="s">
        <v>16</v>
      </c>
      <c r="E360" s="2">
        <v>59.7</v>
      </c>
      <c r="G360" s="2">
        <f t="shared" si="5"/>
        <v>59.70000000000001</v>
      </c>
    </row>
    <row r="361" spans="1:7">
      <c r="B361" s="526"/>
      <c r="C361" s="526"/>
      <c r="D361" t="s">
        <v>17</v>
      </c>
      <c r="E361" s="2">
        <v>2.5</v>
      </c>
      <c r="G361" s="2">
        <f t="shared" si="5"/>
        <v>62.20000000000001</v>
      </c>
    </row>
    <row r="362" spans="1:7">
      <c r="B362" s="526"/>
      <c r="C362" s="526"/>
      <c r="D362" t="s">
        <v>18</v>
      </c>
      <c r="E362" s="2">
        <v>60</v>
      </c>
      <c r="G362" s="2">
        <f t="shared" si="5"/>
        <v>122.20000000000002</v>
      </c>
    </row>
    <row r="363" spans="1:7">
      <c r="B363" s="526"/>
      <c r="C363" s="526"/>
      <c r="D363" t="s">
        <v>40</v>
      </c>
      <c r="E363" s="2">
        <v>5</v>
      </c>
      <c r="G363" s="2">
        <f t="shared" si="5"/>
        <v>127.20000000000002</v>
      </c>
    </row>
    <row r="364" spans="1:7">
      <c r="A364" s="7">
        <v>44012</v>
      </c>
      <c r="B364" s="526" t="s">
        <v>320</v>
      </c>
      <c r="C364" s="526" t="s">
        <v>25</v>
      </c>
      <c r="D364" t="s">
        <v>18</v>
      </c>
      <c r="F364" s="2">
        <v>60</v>
      </c>
      <c r="G364" s="2">
        <f t="shared" si="5"/>
        <v>67.200000000000017</v>
      </c>
    </row>
    <row r="365" spans="1:7">
      <c r="A365" s="7">
        <v>44012</v>
      </c>
      <c r="B365" s="526" t="s">
        <v>320</v>
      </c>
      <c r="C365" s="526" t="s">
        <v>25</v>
      </c>
      <c r="D365" t="s">
        <v>40</v>
      </c>
      <c r="F365" s="2">
        <v>5</v>
      </c>
      <c r="G365" s="2">
        <f t="shared" si="5"/>
        <v>62.200000000000017</v>
      </c>
    </row>
    <row r="366" spans="1:7">
      <c r="A366" s="7">
        <v>44155</v>
      </c>
      <c r="B366" s="526">
        <v>20808</v>
      </c>
      <c r="C366" s="526" t="s">
        <v>25</v>
      </c>
      <c r="D366" t="s">
        <v>16</v>
      </c>
      <c r="F366" s="2">
        <v>59.7</v>
      </c>
      <c r="G366" s="2">
        <f t="shared" si="5"/>
        <v>2.5000000000000142</v>
      </c>
    </row>
    <row r="367" spans="1:7">
      <c r="A367" s="7">
        <v>44155</v>
      </c>
      <c r="B367" s="526">
        <v>20808</v>
      </c>
      <c r="C367" s="526" t="s">
        <v>25</v>
      </c>
      <c r="D367" t="s">
        <v>17</v>
      </c>
      <c r="F367" s="2">
        <v>2.5</v>
      </c>
      <c r="G367" s="2">
        <f t="shared" si="5"/>
        <v>1.4210854715202004E-14</v>
      </c>
    </row>
    <row r="368" spans="1:7">
      <c r="A368" s="44">
        <v>44012</v>
      </c>
      <c r="B368" s="525" t="s">
        <v>14</v>
      </c>
      <c r="C368" s="525" t="s">
        <v>89</v>
      </c>
      <c r="D368" t="s">
        <v>16</v>
      </c>
      <c r="E368" s="2">
        <v>52.8</v>
      </c>
      <c r="G368" s="2">
        <f t="shared" si="5"/>
        <v>52.800000000000011</v>
      </c>
    </row>
    <row r="369" spans="1:7">
      <c r="B369" s="526"/>
      <c r="C369" s="526"/>
      <c r="D369" t="s">
        <v>17</v>
      </c>
      <c r="E369" s="2">
        <v>1.2</v>
      </c>
      <c r="G369" s="2">
        <f t="shared" si="5"/>
        <v>54.000000000000014</v>
      </c>
    </row>
    <row r="370" spans="1:7">
      <c r="B370" s="526"/>
      <c r="C370" s="526"/>
      <c r="D370" t="s">
        <v>18</v>
      </c>
      <c r="E370" s="2">
        <v>60</v>
      </c>
      <c r="G370" s="2">
        <f t="shared" si="5"/>
        <v>114.00000000000001</v>
      </c>
    </row>
    <row r="371" spans="1:7">
      <c r="B371" s="526"/>
      <c r="C371" s="526"/>
      <c r="D371" t="s">
        <v>40</v>
      </c>
      <c r="E371" s="2">
        <v>5</v>
      </c>
      <c r="G371" s="2">
        <f t="shared" si="5"/>
        <v>119.00000000000001</v>
      </c>
    </row>
    <row r="372" spans="1:7">
      <c r="A372" s="7">
        <v>44012</v>
      </c>
      <c r="B372" s="526" t="s">
        <v>321</v>
      </c>
      <c r="C372" s="526" t="s">
        <v>89</v>
      </c>
      <c r="D372" t="s">
        <v>18</v>
      </c>
      <c r="F372" s="2">
        <v>60</v>
      </c>
      <c r="G372" s="2">
        <f t="shared" si="5"/>
        <v>59.000000000000014</v>
      </c>
    </row>
    <row r="373" spans="1:7">
      <c r="A373" s="7">
        <v>44012</v>
      </c>
      <c r="B373" s="526" t="s">
        <v>321</v>
      </c>
      <c r="C373" s="526" t="s">
        <v>89</v>
      </c>
      <c r="D373" t="s">
        <v>40</v>
      </c>
      <c r="F373" s="2">
        <v>5</v>
      </c>
      <c r="G373" s="2">
        <f t="shared" si="5"/>
        <v>54.000000000000014</v>
      </c>
    </row>
    <row r="374" spans="1:7">
      <c r="A374" s="7">
        <v>44155</v>
      </c>
      <c r="B374" s="526">
        <v>20809</v>
      </c>
      <c r="C374" s="526" t="s">
        <v>89</v>
      </c>
      <c r="D374" t="s">
        <v>16</v>
      </c>
      <c r="F374" s="2">
        <v>52.8</v>
      </c>
      <c r="G374" s="2">
        <f t="shared" si="5"/>
        <v>1.2000000000000171</v>
      </c>
    </row>
    <row r="375" spans="1:7">
      <c r="A375" s="7">
        <v>44155</v>
      </c>
      <c r="B375" s="526">
        <v>20809</v>
      </c>
      <c r="C375" s="526" t="s">
        <v>89</v>
      </c>
      <c r="D375" t="s">
        <v>17</v>
      </c>
      <c r="F375" s="2">
        <v>1.2</v>
      </c>
      <c r="G375" s="2">
        <f t="shared" si="5"/>
        <v>1.7097434579227411E-14</v>
      </c>
    </row>
    <row r="376" spans="1:7">
      <c r="A376" s="44">
        <v>44043</v>
      </c>
      <c r="B376" s="525" t="s">
        <v>14</v>
      </c>
      <c r="C376" s="525" t="s">
        <v>27</v>
      </c>
      <c r="D376" t="s">
        <v>16</v>
      </c>
      <c r="E376" s="2">
        <v>61.1</v>
      </c>
      <c r="G376" s="2">
        <f t="shared" si="5"/>
        <v>61.100000000000016</v>
      </c>
    </row>
    <row r="377" spans="1:7">
      <c r="B377" s="526"/>
      <c r="C377" s="526"/>
      <c r="D377" t="s">
        <v>17</v>
      </c>
      <c r="E377" s="2">
        <v>6.2</v>
      </c>
      <c r="G377" s="2">
        <f t="shared" si="5"/>
        <v>67.300000000000011</v>
      </c>
    </row>
    <row r="378" spans="1:7">
      <c r="B378" s="526"/>
      <c r="C378" s="526"/>
      <c r="D378" t="s">
        <v>18</v>
      </c>
      <c r="E378" s="2">
        <v>60</v>
      </c>
      <c r="G378" s="2">
        <f t="shared" si="5"/>
        <v>127.30000000000001</v>
      </c>
    </row>
    <row r="379" spans="1:7">
      <c r="B379" s="526"/>
      <c r="C379" s="526"/>
      <c r="D379" t="s">
        <v>40</v>
      </c>
      <c r="E379" s="2">
        <v>5</v>
      </c>
      <c r="G379" s="2">
        <f t="shared" si="5"/>
        <v>132.30000000000001</v>
      </c>
    </row>
    <row r="380" spans="1:7">
      <c r="A380" s="7">
        <v>44012</v>
      </c>
      <c r="B380" s="526" t="s">
        <v>321</v>
      </c>
      <c r="C380" s="526" t="s">
        <v>27</v>
      </c>
      <c r="D380" t="s">
        <v>18</v>
      </c>
      <c r="F380" s="2">
        <v>60</v>
      </c>
      <c r="G380" s="2">
        <f t="shared" si="5"/>
        <v>72.300000000000011</v>
      </c>
    </row>
    <row r="381" spans="1:7">
      <c r="A381" s="7">
        <v>44012</v>
      </c>
      <c r="B381" s="526" t="s">
        <v>321</v>
      </c>
      <c r="C381" s="526" t="s">
        <v>27</v>
      </c>
      <c r="D381" t="s">
        <v>40</v>
      </c>
      <c r="F381" s="2">
        <v>5</v>
      </c>
      <c r="G381" s="2">
        <f t="shared" si="5"/>
        <v>67.300000000000011</v>
      </c>
    </row>
    <row r="382" spans="1:7">
      <c r="A382" s="7">
        <v>44155</v>
      </c>
      <c r="B382" s="526">
        <v>20809</v>
      </c>
      <c r="C382" s="526" t="s">
        <v>27</v>
      </c>
      <c r="D382" t="s">
        <v>16</v>
      </c>
      <c r="F382" s="2">
        <v>61.1</v>
      </c>
      <c r="G382" s="2">
        <f t="shared" si="5"/>
        <v>6.2000000000000099</v>
      </c>
    </row>
    <row r="383" spans="1:7">
      <c r="A383" s="7">
        <v>44155</v>
      </c>
      <c r="B383" s="526">
        <v>20809</v>
      </c>
      <c r="C383" s="526" t="s">
        <v>27</v>
      </c>
      <c r="D383" t="s">
        <v>17</v>
      </c>
      <c r="F383" s="2">
        <v>6.2</v>
      </c>
      <c r="G383" s="24">
        <f t="shared" si="5"/>
        <v>9.7699626167013776E-15</v>
      </c>
    </row>
    <row r="384" spans="1:7">
      <c r="A384" s="44">
        <v>44074</v>
      </c>
      <c r="B384" s="525" t="s">
        <v>14</v>
      </c>
      <c r="C384" s="525" t="s">
        <v>28</v>
      </c>
      <c r="D384" t="s">
        <v>16</v>
      </c>
      <c r="E384" s="2">
        <v>58.7</v>
      </c>
      <c r="G384" s="2">
        <f t="shared" si="5"/>
        <v>58.70000000000001</v>
      </c>
    </row>
    <row r="385" spans="1:7">
      <c r="B385" s="526"/>
      <c r="C385" s="526"/>
      <c r="D385" t="s">
        <v>17</v>
      </c>
      <c r="E385" s="2">
        <v>4.4000000000000004</v>
      </c>
      <c r="G385" s="2">
        <f t="shared" si="5"/>
        <v>63.100000000000009</v>
      </c>
    </row>
    <row r="386" spans="1:7">
      <c r="B386" s="526"/>
      <c r="C386" s="526"/>
      <c r="D386" t="s">
        <v>18</v>
      </c>
      <c r="E386" s="2">
        <v>60</v>
      </c>
      <c r="G386" s="2">
        <f t="shared" si="5"/>
        <v>123.10000000000001</v>
      </c>
    </row>
    <row r="387" spans="1:7">
      <c r="B387" s="526"/>
      <c r="C387" s="526"/>
      <c r="D387" t="s">
        <v>40</v>
      </c>
      <c r="E387" s="2">
        <v>5</v>
      </c>
      <c r="G387" s="2">
        <f t="shared" si="5"/>
        <v>128.10000000000002</v>
      </c>
    </row>
    <row r="388" spans="1:7">
      <c r="B388" s="526"/>
      <c r="C388" s="526"/>
      <c r="D388" t="s">
        <v>95</v>
      </c>
      <c r="E388" s="2">
        <v>15</v>
      </c>
      <c r="G388" s="2">
        <f t="shared" si="5"/>
        <v>143.10000000000002</v>
      </c>
    </row>
    <row r="389" spans="1:7">
      <c r="A389" s="7">
        <v>44012</v>
      </c>
      <c r="B389" s="526">
        <v>20031</v>
      </c>
      <c r="C389" s="526" t="s">
        <v>28</v>
      </c>
      <c r="D389" t="s">
        <v>18</v>
      </c>
      <c r="E389" s="16"/>
      <c r="F389" s="16">
        <v>2</v>
      </c>
      <c r="G389" s="2">
        <f t="shared" si="5"/>
        <v>141.10000000000002</v>
      </c>
    </row>
    <row r="390" spans="1:7">
      <c r="A390" s="7">
        <v>44120</v>
      </c>
      <c r="B390" s="526">
        <v>20487</v>
      </c>
      <c r="C390" s="526" t="s">
        <v>28</v>
      </c>
      <c r="D390" t="s">
        <v>18</v>
      </c>
      <c r="F390" s="2">
        <v>58</v>
      </c>
      <c r="G390" s="2">
        <f t="shared" si="5"/>
        <v>83.100000000000023</v>
      </c>
    </row>
    <row r="391" spans="1:7">
      <c r="A391" s="7">
        <v>44120</v>
      </c>
      <c r="B391" s="526">
        <v>20487</v>
      </c>
      <c r="C391" s="526" t="s">
        <v>28</v>
      </c>
      <c r="D391" t="s">
        <v>40</v>
      </c>
      <c r="F391" s="2">
        <v>5</v>
      </c>
      <c r="G391" s="2">
        <f t="shared" si="5"/>
        <v>78.100000000000023</v>
      </c>
    </row>
    <row r="392" spans="1:7">
      <c r="A392" s="7">
        <v>44155</v>
      </c>
      <c r="B392" s="526">
        <v>20809</v>
      </c>
      <c r="C392" s="526" t="s">
        <v>28</v>
      </c>
      <c r="D392" t="s">
        <v>16</v>
      </c>
      <c r="F392" s="2">
        <v>58.7</v>
      </c>
      <c r="G392" s="2">
        <f t="shared" si="5"/>
        <v>19.40000000000002</v>
      </c>
    </row>
    <row r="393" spans="1:7">
      <c r="A393" s="7">
        <v>44155</v>
      </c>
      <c r="B393" s="526">
        <v>20809</v>
      </c>
      <c r="C393" s="526" t="s">
        <v>28</v>
      </c>
      <c r="D393" t="s">
        <v>17</v>
      </c>
      <c r="F393" s="2">
        <v>4.4000000000000004</v>
      </c>
      <c r="G393" s="2">
        <f t="shared" si="5"/>
        <v>15.00000000000002</v>
      </c>
    </row>
    <row r="394" spans="1:7">
      <c r="A394" s="7">
        <v>44532</v>
      </c>
      <c r="B394" s="526">
        <v>23985</v>
      </c>
      <c r="C394" s="526" t="s">
        <v>28</v>
      </c>
      <c r="D394" t="s">
        <v>95</v>
      </c>
      <c r="F394" s="2">
        <v>15</v>
      </c>
      <c r="G394" s="2">
        <f t="shared" si="5"/>
        <v>1.9539925233402755E-14</v>
      </c>
    </row>
    <row r="395" spans="1:7">
      <c r="A395" s="44">
        <v>44104</v>
      </c>
      <c r="B395" s="525" t="s">
        <v>14</v>
      </c>
      <c r="C395" s="525" t="s">
        <v>29</v>
      </c>
      <c r="D395" t="s">
        <v>16</v>
      </c>
      <c r="E395" s="2">
        <v>60.2</v>
      </c>
      <c r="G395" s="2">
        <f t="shared" si="5"/>
        <v>60.200000000000024</v>
      </c>
    </row>
    <row r="396" spans="1:7">
      <c r="B396" s="526"/>
      <c r="C396" s="526"/>
      <c r="D396" t="s">
        <v>17</v>
      </c>
      <c r="E396" s="2">
        <v>5.0999999999999996</v>
      </c>
      <c r="G396" s="2">
        <f t="shared" si="5"/>
        <v>65.300000000000026</v>
      </c>
    </row>
    <row r="397" spans="1:7">
      <c r="B397" s="526"/>
      <c r="C397" s="526"/>
      <c r="D397" t="s">
        <v>18</v>
      </c>
      <c r="E397" s="2">
        <v>60</v>
      </c>
      <c r="G397" s="2">
        <f t="shared" si="5"/>
        <v>125.30000000000003</v>
      </c>
    </row>
    <row r="398" spans="1:7">
      <c r="B398" s="526"/>
      <c r="C398" s="526"/>
      <c r="D398" t="s">
        <v>40</v>
      </c>
      <c r="E398" s="2">
        <v>5</v>
      </c>
      <c r="G398" s="2">
        <f t="shared" si="5"/>
        <v>130.30000000000001</v>
      </c>
    </row>
    <row r="399" spans="1:7">
      <c r="B399" s="526"/>
      <c r="C399" s="526"/>
      <c r="D399" t="s">
        <v>95</v>
      </c>
      <c r="E399" s="2">
        <v>8.5</v>
      </c>
      <c r="G399" s="2">
        <f t="shared" si="5"/>
        <v>138.80000000000001</v>
      </c>
    </row>
    <row r="400" spans="1:7">
      <c r="A400" s="7">
        <v>44120</v>
      </c>
      <c r="B400" s="526">
        <v>20487</v>
      </c>
      <c r="C400" s="526" t="s">
        <v>29</v>
      </c>
      <c r="D400" t="s">
        <v>18</v>
      </c>
      <c r="F400" s="2">
        <v>60</v>
      </c>
      <c r="G400" s="2">
        <f t="shared" si="5"/>
        <v>78.800000000000011</v>
      </c>
    </row>
    <row r="401" spans="1:7">
      <c r="A401" s="7">
        <v>44120</v>
      </c>
      <c r="B401" s="526">
        <v>20487</v>
      </c>
      <c r="C401" s="526" t="s">
        <v>29</v>
      </c>
      <c r="D401" t="s">
        <v>40</v>
      </c>
      <c r="F401" s="2">
        <v>5</v>
      </c>
      <c r="G401" s="2">
        <f t="shared" si="5"/>
        <v>73.800000000000011</v>
      </c>
    </row>
    <row r="402" spans="1:7">
      <c r="A402" s="7">
        <v>44194</v>
      </c>
      <c r="B402" s="526">
        <v>21249</v>
      </c>
      <c r="C402" s="526" t="s">
        <v>29</v>
      </c>
      <c r="D402" t="s">
        <v>16</v>
      </c>
      <c r="F402" s="2">
        <v>60.2</v>
      </c>
      <c r="G402" s="2">
        <f t="shared" si="5"/>
        <v>13.600000000000009</v>
      </c>
    </row>
    <row r="403" spans="1:7">
      <c r="A403" s="7">
        <v>44194</v>
      </c>
      <c r="B403" s="526">
        <v>21249</v>
      </c>
      <c r="C403" s="526" t="s">
        <v>29</v>
      </c>
      <c r="D403" t="s">
        <v>17</v>
      </c>
      <c r="F403" s="2">
        <v>5.0999999999999996</v>
      </c>
      <c r="G403" s="2">
        <f t="shared" si="5"/>
        <v>8.5000000000000089</v>
      </c>
    </row>
    <row r="404" spans="1:7">
      <c r="A404" s="7">
        <v>44532</v>
      </c>
      <c r="B404" s="526">
        <v>23985</v>
      </c>
      <c r="C404" s="526" t="s">
        <v>53</v>
      </c>
      <c r="D404" t="s">
        <v>95</v>
      </c>
      <c r="F404" s="2">
        <v>8.5</v>
      </c>
      <c r="G404" s="2">
        <f t="shared" si="5"/>
        <v>0</v>
      </c>
    </row>
    <row r="405" spans="1:7">
      <c r="A405" s="44">
        <v>44135</v>
      </c>
      <c r="B405" s="525" t="s">
        <v>14</v>
      </c>
      <c r="C405" s="525" t="s">
        <v>30</v>
      </c>
      <c r="D405" t="s">
        <v>16</v>
      </c>
      <c r="E405" s="2">
        <v>70.599999999999994</v>
      </c>
      <c r="G405" s="2">
        <f t="shared" si="5"/>
        <v>70.599999999999994</v>
      </c>
    </row>
    <row r="406" spans="1:7">
      <c r="B406" s="526"/>
      <c r="C406" s="526"/>
      <c r="D406" t="s">
        <v>17</v>
      </c>
      <c r="E406" s="2">
        <v>5.4</v>
      </c>
      <c r="G406" s="2">
        <f t="shared" si="5"/>
        <v>76</v>
      </c>
    </row>
    <row r="407" spans="1:7">
      <c r="B407" s="526"/>
      <c r="C407" s="526"/>
      <c r="D407" t="s">
        <v>18</v>
      </c>
      <c r="E407" s="2">
        <v>60</v>
      </c>
      <c r="G407" s="2">
        <f t="shared" si="5"/>
        <v>136</v>
      </c>
    </row>
    <row r="408" spans="1:7">
      <c r="B408" s="526"/>
      <c r="C408" s="526"/>
      <c r="D408" t="s">
        <v>40</v>
      </c>
      <c r="E408" s="2">
        <v>5</v>
      </c>
      <c r="G408" s="2">
        <f t="shared" si="5"/>
        <v>141</v>
      </c>
    </row>
    <row r="409" spans="1:7">
      <c r="B409" s="526"/>
      <c r="C409" s="526"/>
      <c r="D409" s="67" t="s">
        <v>46</v>
      </c>
      <c r="E409" s="2">
        <v>10</v>
      </c>
      <c r="G409" s="2">
        <f t="shared" si="5"/>
        <v>151</v>
      </c>
    </row>
    <row r="410" spans="1:7">
      <c r="B410" s="526"/>
      <c r="C410" s="526"/>
      <c r="D410" s="67" t="s">
        <v>47</v>
      </c>
      <c r="E410" s="2">
        <v>10</v>
      </c>
      <c r="G410" s="2">
        <f t="shared" si="5"/>
        <v>161</v>
      </c>
    </row>
    <row r="411" spans="1:7">
      <c r="A411" s="7">
        <v>44120</v>
      </c>
      <c r="B411" s="526">
        <v>20487</v>
      </c>
      <c r="C411" s="526" t="s">
        <v>30</v>
      </c>
      <c r="D411" t="s">
        <v>18</v>
      </c>
      <c r="F411" s="2">
        <v>60</v>
      </c>
      <c r="G411" s="2">
        <f t="shared" si="5"/>
        <v>101</v>
      </c>
    </row>
    <row r="412" spans="1:7">
      <c r="A412" s="7">
        <v>44120</v>
      </c>
      <c r="B412" s="526">
        <v>20487</v>
      </c>
      <c r="C412" s="526" t="s">
        <v>30</v>
      </c>
      <c r="D412" t="s">
        <v>40</v>
      </c>
      <c r="F412" s="2">
        <v>5</v>
      </c>
      <c r="G412" s="2">
        <f t="shared" si="5"/>
        <v>96</v>
      </c>
    </row>
    <row r="413" spans="1:7">
      <c r="A413" s="7">
        <v>44175</v>
      </c>
      <c r="B413" s="526">
        <v>21002</v>
      </c>
      <c r="C413" s="526" t="s">
        <v>30</v>
      </c>
      <c r="D413" s="67" t="s">
        <v>46</v>
      </c>
      <c r="F413" s="2">
        <v>10</v>
      </c>
      <c r="G413" s="2">
        <f t="shared" si="5"/>
        <v>86</v>
      </c>
    </row>
    <row r="414" spans="1:7">
      <c r="A414" s="7">
        <v>44175</v>
      </c>
      <c r="B414" s="526">
        <v>21002</v>
      </c>
      <c r="C414" s="526" t="s">
        <v>30</v>
      </c>
      <c r="D414" s="67" t="s">
        <v>47</v>
      </c>
      <c r="F414" s="2">
        <v>10</v>
      </c>
      <c r="G414" s="2">
        <f t="shared" si="5"/>
        <v>76</v>
      </c>
    </row>
    <row r="415" spans="1:7">
      <c r="A415" s="7">
        <v>44194</v>
      </c>
      <c r="B415" s="526">
        <v>21249</v>
      </c>
      <c r="C415" s="526" t="s">
        <v>30</v>
      </c>
      <c r="D415" s="67" t="s">
        <v>16</v>
      </c>
      <c r="F415" s="2">
        <v>70.599999999999994</v>
      </c>
      <c r="G415" s="2">
        <f t="shared" si="5"/>
        <v>5.4000000000000057</v>
      </c>
    </row>
    <row r="416" spans="1:7">
      <c r="A416" s="7">
        <v>44194</v>
      </c>
      <c r="B416" s="526">
        <v>21249</v>
      </c>
      <c r="C416" s="526" t="s">
        <v>30</v>
      </c>
      <c r="D416" s="67" t="s">
        <v>17</v>
      </c>
      <c r="F416" s="2">
        <v>5.4</v>
      </c>
      <c r="G416" s="2">
        <f t="shared" si="5"/>
        <v>0</v>
      </c>
    </row>
    <row r="417" spans="1:7">
      <c r="A417" s="44">
        <v>44165</v>
      </c>
      <c r="B417" s="525" t="s">
        <v>14</v>
      </c>
      <c r="C417" s="525" t="s">
        <v>33</v>
      </c>
      <c r="D417" t="s">
        <v>16</v>
      </c>
      <c r="E417" s="2">
        <v>67</v>
      </c>
      <c r="G417" s="2">
        <f t="shared" ref="G417:G482" si="6">+G416+E417-F417</f>
        <v>67</v>
      </c>
    </row>
    <row r="418" spans="1:7">
      <c r="B418" s="526"/>
      <c r="C418" s="526"/>
      <c r="D418" t="s">
        <v>17</v>
      </c>
      <c r="E418" s="2">
        <v>5.6</v>
      </c>
      <c r="G418" s="2">
        <f t="shared" si="6"/>
        <v>72.599999999999994</v>
      </c>
    </row>
    <row r="419" spans="1:7">
      <c r="B419" s="526"/>
      <c r="C419" s="526"/>
      <c r="D419" t="s">
        <v>18</v>
      </c>
      <c r="E419" s="2">
        <v>60</v>
      </c>
      <c r="G419" s="2">
        <f t="shared" si="6"/>
        <v>132.6</v>
      </c>
    </row>
    <row r="420" spans="1:7">
      <c r="B420" s="526"/>
      <c r="C420" s="526"/>
      <c r="D420" t="s">
        <v>40</v>
      </c>
      <c r="E420" s="2">
        <v>5</v>
      </c>
      <c r="G420" s="2">
        <f t="shared" si="6"/>
        <v>137.6</v>
      </c>
    </row>
    <row r="421" spans="1:7">
      <c r="A421" s="7">
        <v>44175</v>
      </c>
      <c r="B421" s="526">
        <v>21002</v>
      </c>
      <c r="C421" s="526" t="s">
        <v>33</v>
      </c>
      <c r="D421" t="s">
        <v>18</v>
      </c>
      <c r="F421" s="2">
        <v>60</v>
      </c>
      <c r="G421" s="2">
        <f t="shared" si="6"/>
        <v>77.599999999999994</v>
      </c>
    </row>
    <row r="422" spans="1:7">
      <c r="A422" s="7">
        <v>44175</v>
      </c>
      <c r="B422" s="526">
        <v>21002</v>
      </c>
      <c r="C422" s="526" t="s">
        <v>33</v>
      </c>
      <c r="D422" t="s">
        <v>19</v>
      </c>
      <c r="F422" s="2">
        <v>5</v>
      </c>
      <c r="G422" s="2">
        <f t="shared" si="6"/>
        <v>72.599999999999994</v>
      </c>
    </row>
    <row r="423" spans="1:7">
      <c r="A423" s="7">
        <v>44239</v>
      </c>
      <c r="B423" s="526">
        <v>21582</v>
      </c>
      <c r="C423" s="526" t="s">
        <v>33</v>
      </c>
      <c r="D423" t="s">
        <v>16</v>
      </c>
      <c r="F423" s="2">
        <v>67</v>
      </c>
      <c r="G423" s="2">
        <f t="shared" si="6"/>
        <v>5.5999999999999943</v>
      </c>
    </row>
    <row r="424" spans="1:7">
      <c r="A424" s="7">
        <v>44239</v>
      </c>
      <c r="B424" s="526">
        <v>21582</v>
      </c>
      <c r="C424" s="526" t="s">
        <v>33</v>
      </c>
      <c r="D424" t="s">
        <v>17</v>
      </c>
      <c r="F424" s="2">
        <v>5.6</v>
      </c>
      <c r="G424" s="2">
        <f t="shared" si="6"/>
        <v>0</v>
      </c>
    </row>
    <row r="425" spans="1:7">
      <c r="A425" s="44">
        <v>44196</v>
      </c>
      <c r="B425" s="525" t="s">
        <v>14</v>
      </c>
      <c r="C425" s="525" t="s">
        <v>34</v>
      </c>
      <c r="D425" t="s">
        <v>16</v>
      </c>
      <c r="E425" s="2">
        <v>76.599999999999994</v>
      </c>
      <c r="G425" s="2">
        <f t="shared" si="6"/>
        <v>76.599999999999994</v>
      </c>
    </row>
    <row r="426" spans="1:7">
      <c r="B426" s="526"/>
      <c r="C426" s="526"/>
      <c r="D426" t="s">
        <v>17</v>
      </c>
      <c r="E426" s="2">
        <v>4.9000000000000004</v>
      </c>
      <c r="G426" s="2">
        <f t="shared" si="6"/>
        <v>81.5</v>
      </c>
    </row>
    <row r="427" spans="1:7">
      <c r="B427" s="526"/>
      <c r="C427" s="526"/>
      <c r="D427" t="s">
        <v>18</v>
      </c>
      <c r="E427" s="2">
        <v>60</v>
      </c>
      <c r="G427" s="2">
        <f t="shared" si="6"/>
        <v>141.5</v>
      </c>
    </row>
    <row r="428" spans="1:7">
      <c r="B428" s="526"/>
      <c r="C428" s="526"/>
      <c r="D428" t="s">
        <v>40</v>
      </c>
      <c r="E428" s="2">
        <v>5</v>
      </c>
      <c r="G428" s="2">
        <f t="shared" si="6"/>
        <v>146.5</v>
      </c>
    </row>
    <row r="429" spans="1:7">
      <c r="A429" s="7">
        <v>44175</v>
      </c>
      <c r="B429" s="526">
        <v>21002</v>
      </c>
      <c r="C429" s="526" t="s">
        <v>34</v>
      </c>
      <c r="D429" t="s">
        <v>18</v>
      </c>
      <c r="F429" s="2">
        <v>60</v>
      </c>
      <c r="G429" s="2">
        <f t="shared" si="6"/>
        <v>86.5</v>
      </c>
    </row>
    <row r="430" spans="1:7">
      <c r="A430" s="7">
        <v>44175</v>
      </c>
      <c r="B430" s="526">
        <v>21002</v>
      </c>
      <c r="C430" s="526" t="s">
        <v>34</v>
      </c>
      <c r="D430" t="s">
        <v>19</v>
      </c>
      <c r="F430" s="2">
        <v>5</v>
      </c>
      <c r="G430" s="2">
        <f t="shared" si="6"/>
        <v>81.5</v>
      </c>
    </row>
    <row r="431" spans="1:7">
      <c r="A431" s="7">
        <v>44239</v>
      </c>
      <c r="B431" s="526">
        <v>21582</v>
      </c>
      <c r="C431" s="526" t="s">
        <v>34</v>
      </c>
      <c r="D431" t="s">
        <v>16</v>
      </c>
      <c r="F431" s="2">
        <v>76.599999999999994</v>
      </c>
      <c r="G431" s="2">
        <f t="shared" si="6"/>
        <v>4.9000000000000057</v>
      </c>
    </row>
    <row r="432" spans="1:7">
      <c r="A432" s="7">
        <v>44239</v>
      </c>
      <c r="B432" s="526">
        <v>21582</v>
      </c>
      <c r="C432" s="526" t="s">
        <v>34</v>
      </c>
      <c r="D432" t="s">
        <v>17</v>
      </c>
      <c r="F432" s="2">
        <v>4.9000000000000004</v>
      </c>
      <c r="G432" s="2">
        <f t="shared" si="6"/>
        <v>0</v>
      </c>
    </row>
    <row r="433" spans="1:7">
      <c r="A433" s="44">
        <v>44227</v>
      </c>
      <c r="B433" s="525" t="s">
        <v>14</v>
      </c>
      <c r="C433" s="525" t="s">
        <v>15</v>
      </c>
      <c r="D433" t="s">
        <v>16</v>
      </c>
      <c r="E433" s="2">
        <v>81.8</v>
      </c>
      <c r="G433" s="2">
        <f t="shared" si="6"/>
        <v>81.8</v>
      </c>
    </row>
    <row r="434" spans="1:7">
      <c r="B434" s="526"/>
      <c r="C434" s="526"/>
      <c r="D434" t="s">
        <v>17</v>
      </c>
      <c r="E434" s="2">
        <v>6.3</v>
      </c>
      <c r="G434" s="2">
        <f t="shared" si="6"/>
        <v>88.1</v>
      </c>
    </row>
    <row r="435" spans="1:7">
      <c r="B435" s="526"/>
      <c r="C435" s="526"/>
      <c r="D435" t="s">
        <v>18</v>
      </c>
      <c r="E435" s="2">
        <v>60</v>
      </c>
      <c r="G435" s="2">
        <f t="shared" si="6"/>
        <v>148.1</v>
      </c>
    </row>
    <row r="436" spans="1:7">
      <c r="B436" s="526"/>
      <c r="C436" s="526"/>
      <c r="D436" t="s">
        <v>40</v>
      </c>
      <c r="E436" s="2">
        <v>5</v>
      </c>
      <c r="G436" s="2">
        <f t="shared" si="6"/>
        <v>153.1</v>
      </c>
    </row>
    <row r="437" spans="1:7">
      <c r="A437" s="7">
        <v>44203</v>
      </c>
      <c r="B437" s="526">
        <v>21344</v>
      </c>
      <c r="C437" s="526" t="s">
        <v>15</v>
      </c>
      <c r="D437" t="s">
        <v>18</v>
      </c>
      <c r="F437" s="2">
        <v>60</v>
      </c>
      <c r="G437" s="2">
        <f t="shared" si="6"/>
        <v>93.1</v>
      </c>
    </row>
    <row r="438" spans="1:7">
      <c r="A438" s="7">
        <v>44203</v>
      </c>
      <c r="B438" s="526">
        <v>21344</v>
      </c>
      <c r="C438" s="526" t="s">
        <v>15</v>
      </c>
      <c r="D438" t="s">
        <v>19</v>
      </c>
      <c r="F438" s="2">
        <v>5</v>
      </c>
      <c r="G438" s="2">
        <f t="shared" si="6"/>
        <v>88.1</v>
      </c>
    </row>
    <row r="439" spans="1:7">
      <c r="A439" s="7">
        <v>44315</v>
      </c>
      <c r="B439" s="526">
        <v>22297</v>
      </c>
      <c r="C439" s="526" t="s">
        <v>15</v>
      </c>
      <c r="D439" t="s">
        <v>16</v>
      </c>
      <c r="F439" s="2">
        <v>81.8</v>
      </c>
      <c r="G439" s="2">
        <f t="shared" si="6"/>
        <v>6.2999999999999972</v>
      </c>
    </row>
    <row r="440" spans="1:7">
      <c r="A440" s="7">
        <v>44315</v>
      </c>
      <c r="B440" s="526">
        <v>22297</v>
      </c>
      <c r="C440" s="526" t="s">
        <v>15</v>
      </c>
      <c r="D440" t="s">
        <v>17</v>
      </c>
      <c r="F440" s="2">
        <v>6.3</v>
      </c>
      <c r="G440" s="2">
        <f t="shared" si="6"/>
        <v>0</v>
      </c>
    </row>
    <row r="441" spans="1:7">
      <c r="A441" s="44">
        <v>44255</v>
      </c>
      <c r="B441" s="525" t="s">
        <v>14</v>
      </c>
      <c r="C441" s="525" t="s">
        <v>20</v>
      </c>
      <c r="D441" t="s">
        <v>16</v>
      </c>
      <c r="E441" s="2">
        <v>79.5</v>
      </c>
      <c r="G441" s="2">
        <f t="shared" si="6"/>
        <v>79.5</v>
      </c>
    </row>
    <row r="442" spans="1:7">
      <c r="B442" s="526"/>
      <c r="C442" s="526"/>
      <c r="D442" t="s">
        <v>17</v>
      </c>
      <c r="E442" s="2">
        <v>5.7</v>
      </c>
      <c r="G442" s="2">
        <f t="shared" si="6"/>
        <v>85.2</v>
      </c>
    </row>
    <row r="443" spans="1:7">
      <c r="B443" s="526"/>
      <c r="C443" s="526"/>
      <c r="D443" t="s">
        <v>18</v>
      </c>
      <c r="E443" s="2">
        <v>56</v>
      </c>
      <c r="G443" s="2">
        <f t="shared" si="6"/>
        <v>141.19999999999999</v>
      </c>
    </row>
    <row r="444" spans="1:7">
      <c r="B444" s="526"/>
      <c r="C444" s="526"/>
      <c r="D444" t="s">
        <v>40</v>
      </c>
      <c r="E444" s="2">
        <v>5</v>
      </c>
      <c r="G444" s="2">
        <f t="shared" si="6"/>
        <v>146.19999999999999</v>
      </c>
    </row>
    <row r="445" spans="1:7">
      <c r="A445" s="7">
        <v>44203</v>
      </c>
      <c r="B445" s="526">
        <v>21344</v>
      </c>
      <c r="C445" s="526" t="s">
        <v>20</v>
      </c>
      <c r="D445" t="s">
        <v>18</v>
      </c>
      <c r="F445" s="2">
        <v>56</v>
      </c>
      <c r="G445" s="2">
        <f t="shared" si="6"/>
        <v>90.199999999999989</v>
      </c>
    </row>
    <row r="446" spans="1:7">
      <c r="A446" s="7">
        <v>44203</v>
      </c>
      <c r="B446" s="526">
        <v>21344</v>
      </c>
      <c r="C446" s="526" t="s">
        <v>20</v>
      </c>
      <c r="D446" t="s">
        <v>19</v>
      </c>
      <c r="F446" s="2">
        <v>5</v>
      </c>
      <c r="G446" s="2">
        <f t="shared" si="6"/>
        <v>85.199999999999989</v>
      </c>
    </row>
    <row r="447" spans="1:7">
      <c r="A447" s="7">
        <v>44328</v>
      </c>
      <c r="B447" s="526">
        <v>22432</v>
      </c>
      <c r="C447" s="526" t="s">
        <v>20</v>
      </c>
      <c r="D447" t="s">
        <v>16</v>
      </c>
      <c r="F447" s="2">
        <v>79.5</v>
      </c>
      <c r="G447" s="2">
        <f t="shared" si="6"/>
        <v>5.6999999999999886</v>
      </c>
    </row>
    <row r="448" spans="1:7">
      <c r="A448" s="7">
        <v>44328</v>
      </c>
      <c r="B448" s="526">
        <v>22432</v>
      </c>
      <c r="C448" s="526" t="s">
        <v>20</v>
      </c>
      <c r="D448" t="s">
        <v>17</v>
      </c>
      <c r="F448" s="2">
        <v>5.7</v>
      </c>
      <c r="G448" s="2">
        <f t="shared" si="6"/>
        <v>-1.1546319456101628E-14</v>
      </c>
    </row>
    <row r="449" spans="1:7">
      <c r="A449" s="44">
        <v>44286</v>
      </c>
      <c r="B449" s="525" t="s">
        <v>14</v>
      </c>
      <c r="C449" s="525" t="s">
        <v>23</v>
      </c>
      <c r="D449" t="s">
        <v>16</v>
      </c>
      <c r="E449" s="2">
        <v>87.2</v>
      </c>
      <c r="G449" s="2">
        <f t="shared" si="6"/>
        <v>87.199999999999989</v>
      </c>
    </row>
    <row r="450" spans="1:7">
      <c r="B450" s="526"/>
      <c r="C450" s="526"/>
      <c r="D450" t="s">
        <v>17</v>
      </c>
      <c r="E450" s="2">
        <v>3.8</v>
      </c>
      <c r="G450" s="2">
        <f t="shared" si="6"/>
        <v>90.999999999999986</v>
      </c>
    </row>
    <row r="451" spans="1:7">
      <c r="B451" s="526"/>
      <c r="C451" s="526"/>
      <c r="D451" t="s">
        <v>18</v>
      </c>
      <c r="E451" s="2">
        <v>60</v>
      </c>
      <c r="G451" s="2">
        <f t="shared" si="6"/>
        <v>151</v>
      </c>
    </row>
    <row r="452" spans="1:7">
      <c r="B452" s="526"/>
      <c r="C452" s="526"/>
      <c r="D452" t="s">
        <v>40</v>
      </c>
      <c r="E452" s="2">
        <v>5</v>
      </c>
      <c r="G452" s="2">
        <f t="shared" si="6"/>
        <v>156</v>
      </c>
    </row>
    <row r="453" spans="1:7">
      <c r="B453" s="526"/>
      <c r="C453" s="526"/>
      <c r="D453" t="s">
        <v>49</v>
      </c>
      <c r="E453" s="2">
        <v>10</v>
      </c>
      <c r="G453" s="2">
        <f t="shared" si="6"/>
        <v>166</v>
      </c>
    </row>
    <row r="454" spans="1:7">
      <c r="B454" s="526"/>
      <c r="C454" s="526"/>
      <c r="D454" t="s">
        <v>50</v>
      </c>
      <c r="E454" s="2">
        <v>10</v>
      </c>
      <c r="G454" s="2">
        <f t="shared" si="6"/>
        <v>176</v>
      </c>
    </row>
    <row r="455" spans="1:7">
      <c r="A455" s="7">
        <v>44203</v>
      </c>
      <c r="B455" s="526">
        <v>21344</v>
      </c>
      <c r="C455" s="526" t="s">
        <v>23</v>
      </c>
      <c r="D455" t="s">
        <v>18</v>
      </c>
      <c r="F455" s="2">
        <v>60</v>
      </c>
      <c r="G455" s="2">
        <f t="shared" si="6"/>
        <v>116</v>
      </c>
    </row>
    <row r="456" spans="1:7">
      <c r="A456" s="7">
        <v>44203</v>
      </c>
      <c r="B456" s="526">
        <v>21344</v>
      </c>
      <c r="C456" s="526" t="s">
        <v>23</v>
      </c>
      <c r="D456" t="s">
        <v>19</v>
      </c>
      <c r="F456" s="2">
        <v>5</v>
      </c>
      <c r="G456" s="2">
        <f t="shared" si="6"/>
        <v>111</v>
      </c>
    </row>
    <row r="457" spans="1:7">
      <c r="A457" s="7">
        <v>44328</v>
      </c>
      <c r="B457" s="526">
        <v>22432</v>
      </c>
      <c r="C457" s="526" t="s">
        <v>23</v>
      </c>
      <c r="D457" t="s">
        <v>16</v>
      </c>
      <c r="F457" s="2">
        <v>87.2</v>
      </c>
      <c r="G457" s="2">
        <f t="shared" si="6"/>
        <v>23.799999999999997</v>
      </c>
    </row>
    <row r="458" spans="1:7">
      <c r="A458" s="7">
        <v>44328</v>
      </c>
      <c r="B458" s="526">
        <v>22432</v>
      </c>
      <c r="C458" s="526" t="s">
        <v>23</v>
      </c>
      <c r="D458" t="s">
        <v>17</v>
      </c>
      <c r="F458" s="2">
        <v>3.8</v>
      </c>
      <c r="G458" s="2">
        <f t="shared" si="6"/>
        <v>19.999999999999996</v>
      </c>
    </row>
    <row r="459" spans="1:7">
      <c r="A459" s="7">
        <v>44532</v>
      </c>
      <c r="B459" s="526">
        <v>23985</v>
      </c>
      <c r="C459" s="526" t="s">
        <v>23</v>
      </c>
      <c r="D459" t="s">
        <v>322</v>
      </c>
      <c r="F459" s="2">
        <v>10</v>
      </c>
      <c r="G459" s="2">
        <f t="shared" si="6"/>
        <v>9.9999999999999964</v>
      </c>
    </row>
    <row r="460" spans="1:7">
      <c r="A460" s="7">
        <v>44532</v>
      </c>
      <c r="B460" s="526">
        <v>23985</v>
      </c>
      <c r="C460" s="526" t="s">
        <v>23</v>
      </c>
      <c r="D460" t="s">
        <v>50</v>
      </c>
      <c r="F460" s="2">
        <v>10</v>
      </c>
      <c r="G460" s="2">
        <f t="shared" si="6"/>
        <v>0</v>
      </c>
    </row>
    <row r="461" spans="1:7">
      <c r="A461" s="44">
        <v>44316</v>
      </c>
      <c r="B461" s="525" t="s">
        <v>14</v>
      </c>
      <c r="C461" s="525" t="s">
        <v>24</v>
      </c>
      <c r="D461" t="s">
        <v>16</v>
      </c>
      <c r="E461" s="2">
        <v>84.1</v>
      </c>
      <c r="G461" s="2">
        <f t="shared" si="6"/>
        <v>84.1</v>
      </c>
    </row>
    <row r="462" spans="1:7">
      <c r="B462" s="526"/>
      <c r="C462" s="526"/>
      <c r="D462" t="s">
        <v>17</v>
      </c>
      <c r="E462" s="2">
        <v>4.8</v>
      </c>
      <c r="G462" s="2">
        <f t="shared" si="6"/>
        <v>88.899999999999991</v>
      </c>
    </row>
    <row r="463" spans="1:7">
      <c r="B463" s="526"/>
      <c r="C463" s="526"/>
      <c r="D463" t="s">
        <v>18</v>
      </c>
      <c r="E463" s="2">
        <v>60</v>
      </c>
      <c r="G463" s="2">
        <f t="shared" si="6"/>
        <v>148.89999999999998</v>
      </c>
    </row>
    <row r="464" spans="1:7">
      <c r="B464" s="526"/>
      <c r="C464" s="526"/>
      <c r="D464" t="s">
        <v>40</v>
      </c>
      <c r="E464" s="2">
        <v>5</v>
      </c>
      <c r="G464" s="2">
        <f t="shared" si="6"/>
        <v>153.89999999999998</v>
      </c>
    </row>
    <row r="465" spans="1:11">
      <c r="A465" s="7">
        <v>44350</v>
      </c>
      <c r="B465" s="526">
        <v>22739</v>
      </c>
      <c r="C465" s="526" t="s">
        <v>24</v>
      </c>
      <c r="D465" t="s">
        <v>18</v>
      </c>
      <c r="F465" s="2">
        <v>60</v>
      </c>
      <c r="G465" s="2">
        <f t="shared" si="6"/>
        <v>93.899999999999977</v>
      </c>
    </row>
    <row r="466" spans="1:11">
      <c r="A466" s="7">
        <v>44350</v>
      </c>
      <c r="B466" s="526">
        <v>22739</v>
      </c>
      <c r="C466" s="526" t="s">
        <v>24</v>
      </c>
      <c r="D466" t="s">
        <v>19</v>
      </c>
      <c r="F466" s="2">
        <v>5</v>
      </c>
      <c r="G466" s="2">
        <f t="shared" si="6"/>
        <v>88.899999999999977</v>
      </c>
      <c r="J466" s="317"/>
      <c r="K466" s="247"/>
    </row>
    <row r="467" spans="1:11">
      <c r="A467" s="7">
        <v>44372</v>
      </c>
      <c r="B467" s="526">
        <v>22897</v>
      </c>
      <c r="C467" s="526" t="s">
        <v>24</v>
      </c>
      <c r="D467" t="s">
        <v>16</v>
      </c>
      <c r="F467" s="2">
        <v>84.1</v>
      </c>
      <c r="G467" s="2">
        <f t="shared" si="6"/>
        <v>4.7999999999999829</v>
      </c>
      <c r="J467" s="317"/>
      <c r="K467" s="247"/>
    </row>
    <row r="468" spans="1:11">
      <c r="A468" s="7">
        <v>44372</v>
      </c>
      <c r="B468" s="526">
        <v>22897</v>
      </c>
      <c r="C468" s="526" t="s">
        <v>24</v>
      </c>
      <c r="D468" t="s">
        <v>17</v>
      </c>
      <c r="F468" s="2">
        <v>4.8</v>
      </c>
      <c r="G468" s="2">
        <f t="shared" si="6"/>
        <v>-1.6875389974302379E-14</v>
      </c>
      <c r="J468" s="317"/>
      <c r="K468" s="247"/>
    </row>
    <row r="469" spans="1:11">
      <c r="A469" s="44">
        <v>44347</v>
      </c>
      <c r="B469" s="525" t="s">
        <v>14</v>
      </c>
      <c r="C469" s="525" t="s">
        <v>25</v>
      </c>
      <c r="D469" t="s">
        <v>16</v>
      </c>
      <c r="E469" s="2">
        <v>68.400000000000006</v>
      </c>
      <c r="G469" s="2">
        <f t="shared" si="6"/>
        <v>68.399999999999991</v>
      </c>
      <c r="J469" s="317"/>
      <c r="K469" s="247"/>
    </row>
    <row r="470" spans="1:11">
      <c r="B470" s="526"/>
      <c r="C470" s="526"/>
      <c r="D470" t="s">
        <v>17</v>
      </c>
      <c r="E470" s="2">
        <v>3.5</v>
      </c>
      <c r="G470" s="2">
        <f t="shared" si="6"/>
        <v>71.899999999999991</v>
      </c>
      <c r="J470"/>
      <c r="K470" s="2"/>
    </row>
    <row r="471" spans="1:11">
      <c r="B471" s="526"/>
      <c r="C471" s="526"/>
      <c r="D471" t="s">
        <v>18</v>
      </c>
      <c r="E471" s="2">
        <v>60</v>
      </c>
      <c r="G471" s="2">
        <f t="shared" si="6"/>
        <v>131.89999999999998</v>
      </c>
      <c r="J471"/>
      <c r="K471" s="2"/>
    </row>
    <row r="472" spans="1:11">
      <c r="B472" s="526"/>
      <c r="C472" s="526"/>
      <c r="D472" t="s">
        <v>40</v>
      </c>
      <c r="E472" s="2">
        <v>5</v>
      </c>
      <c r="G472" s="2">
        <f t="shared" si="6"/>
        <v>136.89999999999998</v>
      </c>
      <c r="J472"/>
      <c r="K472" s="2"/>
    </row>
    <row r="473" spans="1:11">
      <c r="A473" s="7">
        <v>44350</v>
      </c>
      <c r="B473" s="526">
        <v>22739</v>
      </c>
      <c r="C473" s="526" t="s">
        <v>25</v>
      </c>
      <c r="D473" t="s">
        <v>18</v>
      </c>
      <c r="F473" s="2">
        <v>60</v>
      </c>
      <c r="G473" s="2">
        <f t="shared" si="6"/>
        <v>76.899999999999977</v>
      </c>
    </row>
    <row r="474" spans="1:11">
      <c r="A474" s="7">
        <v>44350</v>
      </c>
      <c r="B474" s="526">
        <v>22739</v>
      </c>
      <c r="C474" s="526" t="s">
        <v>25</v>
      </c>
      <c r="D474" t="s">
        <v>19</v>
      </c>
      <c r="F474" s="2">
        <v>5</v>
      </c>
      <c r="G474" s="2">
        <f t="shared" si="6"/>
        <v>71.899999999999977</v>
      </c>
    </row>
    <row r="475" spans="1:11">
      <c r="A475" s="7">
        <v>44407</v>
      </c>
      <c r="B475" s="526">
        <v>23147</v>
      </c>
      <c r="C475" s="526" t="s">
        <v>25</v>
      </c>
      <c r="D475" t="s">
        <v>16</v>
      </c>
      <c r="F475" s="2">
        <v>68.400000000000006</v>
      </c>
      <c r="G475" s="2">
        <f t="shared" si="6"/>
        <v>3.4999999999999716</v>
      </c>
    </row>
    <row r="476" spans="1:11">
      <c r="A476" s="7">
        <v>44407</v>
      </c>
      <c r="B476" s="526">
        <v>23147</v>
      </c>
      <c r="C476" s="526" t="s">
        <v>25</v>
      </c>
      <c r="D476" t="s">
        <v>17</v>
      </c>
      <c r="F476" s="2">
        <v>3.5</v>
      </c>
      <c r="G476" s="2">
        <f t="shared" si="6"/>
        <v>-2.8421709430404007E-14</v>
      </c>
    </row>
    <row r="477" spans="1:11">
      <c r="A477" s="44">
        <v>44377</v>
      </c>
      <c r="B477" s="525" t="s">
        <v>14</v>
      </c>
      <c r="C477" s="525" t="s">
        <v>26</v>
      </c>
      <c r="D477" t="s">
        <v>16</v>
      </c>
      <c r="E477" s="2">
        <v>74.900000000000006</v>
      </c>
      <c r="G477" s="2">
        <f t="shared" si="6"/>
        <v>74.899999999999977</v>
      </c>
    </row>
    <row r="478" spans="1:11">
      <c r="B478" s="526"/>
      <c r="C478" s="526"/>
      <c r="D478" t="s">
        <v>17</v>
      </c>
      <c r="E478" s="87">
        <v>5.4</v>
      </c>
      <c r="G478" s="2">
        <f t="shared" si="6"/>
        <v>80.299999999999983</v>
      </c>
    </row>
    <row r="479" spans="1:11">
      <c r="B479" s="526"/>
      <c r="C479" s="526"/>
      <c r="D479" t="s">
        <v>18</v>
      </c>
      <c r="E479" s="2">
        <v>60</v>
      </c>
      <c r="G479" s="2">
        <f t="shared" si="6"/>
        <v>140.29999999999998</v>
      </c>
    </row>
    <row r="480" spans="1:11">
      <c r="B480" s="526"/>
      <c r="C480" s="526"/>
      <c r="D480" t="s">
        <v>40</v>
      </c>
      <c r="E480" s="2">
        <v>5</v>
      </c>
      <c r="G480" s="2">
        <f t="shared" si="6"/>
        <v>145.29999999999998</v>
      </c>
    </row>
    <row r="481" spans="1:10">
      <c r="A481" s="7">
        <v>44350</v>
      </c>
      <c r="B481" s="526">
        <v>22739</v>
      </c>
      <c r="C481" s="526" t="s">
        <v>26</v>
      </c>
      <c r="D481" t="s">
        <v>18</v>
      </c>
      <c r="F481" s="2">
        <v>60</v>
      </c>
      <c r="G481" s="2">
        <f t="shared" si="6"/>
        <v>85.299999999999983</v>
      </c>
    </row>
    <row r="482" spans="1:10">
      <c r="A482" s="7">
        <v>44350</v>
      </c>
      <c r="B482" s="526">
        <v>22739</v>
      </c>
      <c r="C482" s="526" t="s">
        <v>26</v>
      </c>
      <c r="D482" t="s">
        <v>19</v>
      </c>
      <c r="F482" s="2">
        <v>5</v>
      </c>
      <c r="G482" s="2">
        <f t="shared" si="6"/>
        <v>80.299999999999983</v>
      </c>
    </row>
    <row r="483" spans="1:10">
      <c r="A483" s="7">
        <v>44407</v>
      </c>
      <c r="B483" s="526">
        <v>23147</v>
      </c>
      <c r="C483" s="526" t="s">
        <v>26</v>
      </c>
      <c r="D483" t="s">
        <v>16</v>
      </c>
      <c r="F483" s="2">
        <v>74.900000000000006</v>
      </c>
      <c r="G483" s="2">
        <f t="shared" ref="G483:G581" si="7">+G482+E483-F483</f>
        <v>5.3999999999999773</v>
      </c>
    </row>
    <row r="484" spans="1:10">
      <c r="A484" s="7">
        <v>44407</v>
      </c>
      <c r="B484" s="526">
        <v>23147</v>
      </c>
      <c r="C484" s="526" t="s">
        <v>26</v>
      </c>
      <c r="D484" t="s">
        <v>17</v>
      </c>
      <c r="F484" s="87">
        <v>5.4</v>
      </c>
      <c r="G484" s="2">
        <f t="shared" si="7"/>
        <v>-2.3092638912203256E-14</v>
      </c>
    </row>
    <row r="485" spans="1:10">
      <c r="A485" s="88">
        <v>44408</v>
      </c>
      <c r="B485" s="525" t="s">
        <v>14</v>
      </c>
      <c r="C485" s="525" t="s">
        <v>27</v>
      </c>
      <c r="D485" t="s">
        <v>16</v>
      </c>
      <c r="E485" s="2">
        <v>65.599999999999994</v>
      </c>
      <c r="G485" s="2">
        <f t="shared" si="7"/>
        <v>65.599999999999966</v>
      </c>
    </row>
    <row r="486" spans="1:10">
      <c r="A486" s="86"/>
      <c r="B486" s="526"/>
      <c r="C486" s="526"/>
      <c r="D486" t="s">
        <v>17</v>
      </c>
      <c r="E486" s="2">
        <v>2.8</v>
      </c>
      <c r="G486" s="2">
        <f t="shared" si="7"/>
        <v>68.399999999999963</v>
      </c>
      <c r="I486" s="2"/>
      <c r="J486"/>
    </row>
    <row r="487" spans="1:10">
      <c r="A487" s="86"/>
      <c r="B487" s="526"/>
      <c r="C487" s="526"/>
      <c r="D487" t="s">
        <v>18</v>
      </c>
      <c r="E487" s="2">
        <v>60</v>
      </c>
      <c r="G487" s="2">
        <f t="shared" si="7"/>
        <v>128.39999999999998</v>
      </c>
      <c r="I487" s="2"/>
      <c r="J487"/>
    </row>
    <row r="488" spans="1:10">
      <c r="A488" s="86"/>
      <c r="B488" s="526"/>
      <c r="C488" s="526"/>
      <c r="D488" t="s">
        <v>19</v>
      </c>
      <c r="E488" s="2">
        <v>5</v>
      </c>
      <c r="G488" s="2">
        <f t="shared" si="7"/>
        <v>133.39999999999998</v>
      </c>
      <c r="I488" s="2"/>
      <c r="J488"/>
    </row>
    <row r="489" spans="1:10">
      <c r="A489" s="7">
        <v>44505</v>
      </c>
      <c r="B489" s="526">
        <v>23693</v>
      </c>
      <c r="C489" s="526" t="s">
        <v>27</v>
      </c>
      <c r="D489" t="s">
        <v>18</v>
      </c>
      <c r="F489" s="2">
        <v>60</v>
      </c>
      <c r="G489" s="2">
        <f t="shared" si="7"/>
        <v>73.399999999999977</v>
      </c>
    </row>
    <row r="490" spans="1:10">
      <c r="A490" s="7">
        <v>44505</v>
      </c>
      <c r="B490" s="526">
        <v>23693</v>
      </c>
      <c r="C490" s="526" t="s">
        <v>27</v>
      </c>
      <c r="D490" t="s">
        <v>19</v>
      </c>
      <c r="F490" s="2">
        <v>5</v>
      </c>
      <c r="G490" s="2">
        <f t="shared" si="7"/>
        <v>68.399999999999977</v>
      </c>
    </row>
    <row r="491" spans="1:10">
      <c r="A491" s="7">
        <v>44516</v>
      </c>
      <c r="B491" s="526">
        <v>23899</v>
      </c>
      <c r="C491" s="526" t="s">
        <v>27</v>
      </c>
      <c r="D491" t="s">
        <v>16</v>
      </c>
      <c r="F491" s="2">
        <v>65.599999999999994</v>
      </c>
      <c r="G491" s="2">
        <f t="shared" si="7"/>
        <v>2.7999999999999829</v>
      </c>
    </row>
    <row r="492" spans="1:10">
      <c r="A492" s="7">
        <v>44516</v>
      </c>
      <c r="B492" s="526">
        <v>23899</v>
      </c>
      <c r="C492" s="526" t="s">
        <v>27</v>
      </c>
      <c r="D492" t="s">
        <v>17</v>
      </c>
      <c r="F492" s="2">
        <v>2.8</v>
      </c>
      <c r="G492" s="2">
        <f t="shared" si="7"/>
        <v>-1.6875389974302379E-14</v>
      </c>
    </row>
    <row r="493" spans="1:10">
      <c r="A493" s="90">
        <v>44439</v>
      </c>
      <c r="B493" s="64" t="s">
        <v>14</v>
      </c>
      <c r="C493" s="64" t="s">
        <v>28</v>
      </c>
      <c r="D493" t="s">
        <v>16</v>
      </c>
      <c r="E493" s="2">
        <v>74.3</v>
      </c>
      <c r="G493" s="2">
        <f t="shared" si="7"/>
        <v>74.299999999999983</v>
      </c>
      <c r="I493" s="2"/>
      <c r="J493"/>
    </row>
    <row r="494" spans="1:10">
      <c r="B494" s="526"/>
      <c r="C494" s="526"/>
      <c r="D494" t="s">
        <v>17</v>
      </c>
      <c r="E494" s="2">
        <v>3.1</v>
      </c>
      <c r="G494" s="2">
        <f t="shared" si="7"/>
        <v>77.399999999999977</v>
      </c>
      <c r="I494" s="2"/>
      <c r="J494"/>
    </row>
    <row r="495" spans="1:10">
      <c r="B495" s="526"/>
      <c r="C495" s="526"/>
      <c r="D495" t="s">
        <v>18</v>
      </c>
      <c r="E495" s="2">
        <v>60</v>
      </c>
      <c r="G495" s="2">
        <f t="shared" si="7"/>
        <v>137.39999999999998</v>
      </c>
    </row>
    <row r="496" spans="1:10">
      <c r="B496" s="526"/>
      <c r="C496" s="526"/>
      <c r="D496" t="s">
        <v>19</v>
      </c>
      <c r="E496" s="2">
        <v>5</v>
      </c>
      <c r="G496" s="2">
        <f t="shared" si="7"/>
        <v>142.39999999999998</v>
      </c>
    </row>
    <row r="497" spans="1:11">
      <c r="A497" s="7">
        <v>44505</v>
      </c>
      <c r="B497" s="526">
        <v>23693</v>
      </c>
      <c r="C497" s="65" t="s">
        <v>28</v>
      </c>
      <c r="D497" t="s">
        <v>18</v>
      </c>
      <c r="F497" s="2">
        <v>60</v>
      </c>
      <c r="G497" s="2">
        <f t="shared" si="7"/>
        <v>82.399999999999977</v>
      </c>
    </row>
    <row r="498" spans="1:11">
      <c r="A498" s="7">
        <v>44505</v>
      </c>
      <c r="B498" s="526">
        <v>23693</v>
      </c>
      <c r="C498" s="65" t="s">
        <v>28</v>
      </c>
      <c r="D498" t="s">
        <v>19</v>
      </c>
      <c r="F498" s="2">
        <v>5</v>
      </c>
      <c r="G498" s="2">
        <f t="shared" si="7"/>
        <v>77.399999999999977</v>
      </c>
    </row>
    <row r="499" spans="1:11">
      <c r="A499" s="7">
        <v>44516</v>
      </c>
      <c r="B499" s="526">
        <v>23899</v>
      </c>
      <c r="C499" s="65" t="s">
        <v>28</v>
      </c>
      <c r="D499" t="s">
        <v>16</v>
      </c>
      <c r="F499" s="2">
        <v>74.3</v>
      </c>
      <c r="G499" s="2">
        <f t="shared" si="7"/>
        <v>3.0999999999999801</v>
      </c>
    </row>
    <row r="500" spans="1:11">
      <c r="A500" s="7">
        <v>44516</v>
      </c>
      <c r="B500" s="526">
        <v>23899</v>
      </c>
      <c r="C500" s="65" t="s">
        <v>28</v>
      </c>
      <c r="D500" t="s">
        <v>17</v>
      </c>
      <c r="F500" s="2">
        <v>3.1</v>
      </c>
      <c r="G500" s="2">
        <f t="shared" si="7"/>
        <v>-1.9984014443252818E-14</v>
      </c>
    </row>
    <row r="501" spans="1:11">
      <c r="A501" s="90">
        <v>44469</v>
      </c>
      <c r="B501" s="64" t="s">
        <v>14</v>
      </c>
      <c r="C501" s="64" t="s">
        <v>53</v>
      </c>
      <c r="D501" t="s">
        <v>16</v>
      </c>
      <c r="E501" s="2">
        <v>76.900000000000006</v>
      </c>
      <c r="G501" s="2">
        <f t="shared" si="7"/>
        <v>76.899999999999991</v>
      </c>
    </row>
    <row r="502" spans="1:11">
      <c r="B502" s="526"/>
      <c r="C502" s="526"/>
      <c r="D502" t="s">
        <v>17</v>
      </c>
      <c r="E502" s="2">
        <v>4.7</v>
      </c>
      <c r="G502" s="2">
        <f t="shared" si="7"/>
        <v>81.599999999999994</v>
      </c>
    </row>
    <row r="503" spans="1:11">
      <c r="B503" s="526"/>
      <c r="C503" s="526"/>
      <c r="D503" t="s">
        <v>18</v>
      </c>
      <c r="E503" s="2">
        <v>60</v>
      </c>
      <c r="G503" s="2">
        <f t="shared" si="7"/>
        <v>141.6</v>
      </c>
    </row>
    <row r="504" spans="1:11">
      <c r="B504" s="526"/>
      <c r="C504" s="526"/>
      <c r="D504" t="s">
        <v>19</v>
      </c>
      <c r="E504" s="2">
        <v>5</v>
      </c>
      <c r="G504" s="2">
        <f t="shared" si="7"/>
        <v>146.6</v>
      </c>
    </row>
    <row r="505" spans="1:11">
      <c r="A505" s="7">
        <v>44505</v>
      </c>
      <c r="B505" s="526">
        <v>23693</v>
      </c>
      <c r="C505" s="65" t="s">
        <v>53</v>
      </c>
      <c r="D505" t="s">
        <v>18</v>
      </c>
      <c r="F505" s="2">
        <v>60</v>
      </c>
      <c r="G505" s="2">
        <f t="shared" si="7"/>
        <v>86.6</v>
      </c>
    </row>
    <row r="506" spans="1:11">
      <c r="A506" s="7">
        <v>44505</v>
      </c>
      <c r="B506" s="526">
        <v>23693</v>
      </c>
      <c r="C506" s="65" t="s">
        <v>53</v>
      </c>
      <c r="D506" t="s">
        <v>19</v>
      </c>
      <c r="F506" s="2">
        <v>5</v>
      </c>
      <c r="G506" s="2">
        <f t="shared" si="7"/>
        <v>81.599999999999994</v>
      </c>
    </row>
    <row r="507" spans="1:11">
      <c r="A507" s="7">
        <v>44516</v>
      </c>
      <c r="B507" s="526">
        <v>23899</v>
      </c>
      <c r="C507" s="65" t="s">
        <v>53</v>
      </c>
      <c r="D507" t="s">
        <v>16</v>
      </c>
      <c r="F507" s="2">
        <v>76.900000000000006</v>
      </c>
      <c r="G507" s="2">
        <f t="shared" si="7"/>
        <v>4.6999999999999886</v>
      </c>
    </row>
    <row r="508" spans="1:11">
      <c r="A508" s="7">
        <v>44516</v>
      </c>
      <c r="B508" s="526">
        <v>23899</v>
      </c>
      <c r="C508" s="65" t="s">
        <v>53</v>
      </c>
      <c r="D508" t="s">
        <v>17</v>
      </c>
      <c r="F508" s="2">
        <v>4.7</v>
      </c>
      <c r="G508" s="2">
        <f t="shared" si="7"/>
        <v>-1.1546319456101628E-14</v>
      </c>
    </row>
    <row r="509" spans="1:11">
      <c r="A509" s="90">
        <v>44469</v>
      </c>
      <c r="B509" s="64" t="s">
        <v>14</v>
      </c>
      <c r="C509" s="64" t="s">
        <v>30</v>
      </c>
      <c r="D509" t="s">
        <v>16</v>
      </c>
      <c r="E509" s="2">
        <v>79.7</v>
      </c>
      <c r="G509" s="2">
        <f t="shared" si="7"/>
        <v>79.699999999999989</v>
      </c>
    </row>
    <row r="510" spans="1:11">
      <c r="B510" s="526"/>
      <c r="C510" s="526"/>
      <c r="D510" t="s">
        <v>17</v>
      </c>
      <c r="E510" s="2">
        <v>5.5</v>
      </c>
      <c r="G510" s="2">
        <f t="shared" si="7"/>
        <v>85.199999999999989</v>
      </c>
    </row>
    <row r="511" spans="1:11">
      <c r="B511" s="526"/>
      <c r="C511" s="526"/>
      <c r="D511" t="s">
        <v>18</v>
      </c>
      <c r="E511" s="2">
        <v>60</v>
      </c>
      <c r="G511" s="2">
        <f t="shared" si="7"/>
        <v>145.19999999999999</v>
      </c>
      <c r="H511" s="64"/>
    </row>
    <row r="512" spans="1:11">
      <c r="B512" s="526"/>
      <c r="C512" s="526"/>
      <c r="D512" t="s">
        <v>19</v>
      </c>
      <c r="E512" s="2">
        <v>5</v>
      </c>
      <c r="G512" s="2">
        <f t="shared" si="7"/>
        <v>150.19999999999999</v>
      </c>
      <c r="H512" s="526"/>
      <c r="K512" s="79"/>
    </row>
    <row r="513" spans="1:11">
      <c r="A513" s="7">
        <v>44505</v>
      </c>
      <c r="B513" s="526">
        <v>23693</v>
      </c>
      <c r="C513" s="65" t="s">
        <v>30</v>
      </c>
      <c r="D513" t="s">
        <v>18</v>
      </c>
      <c r="F513" s="2">
        <v>60</v>
      </c>
      <c r="G513" s="2">
        <f t="shared" si="7"/>
        <v>90.199999999999989</v>
      </c>
      <c r="H513" s="64"/>
      <c r="K513" s="16"/>
    </row>
    <row r="514" spans="1:11">
      <c r="A514" s="7">
        <v>44505</v>
      </c>
      <c r="B514" s="526">
        <v>23693</v>
      </c>
      <c r="C514" s="65" t="s">
        <v>30</v>
      </c>
      <c r="D514" t="s">
        <v>19</v>
      </c>
      <c r="F514" s="2">
        <v>5</v>
      </c>
      <c r="G514" s="2">
        <f t="shared" si="7"/>
        <v>85.199999999999989</v>
      </c>
      <c r="H514" s="526"/>
      <c r="K514" s="2"/>
    </row>
    <row r="515" spans="1:11">
      <c r="A515" s="7">
        <v>44648</v>
      </c>
      <c r="B515" s="526">
        <v>24715</v>
      </c>
      <c r="C515" s="65" t="s">
        <v>30</v>
      </c>
      <c r="D515" t="s">
        <v>16</v>
      </c>
      <c r="F515" s="2">
        <v>79.7</v>
      </c>
      <c r="G515" s="2">
        <f t="shared" si="7"/>
        <v>5.4999999999999858</v>
      </c>
      <c r="H515" s="526"/>
      <c r="K515" s="2"/>
    </row>
    <row r="516" spans="1:11">
      <c r="A516" s="7">
        <v>44648</v>
      </c>
      <c r="B516" s="526">
        <v>24715</v>
      </c>
      <c r="C516" s="65" t="s">
        <v>30</v>
      </c>
      <c r="D516" t="s">
        <v>17</v>
      </c>
      <c r="F516" s="2">
        <v>5.5</v>
      </c>
      <c r="G516" s="2">
        <f t="shared" si="7"/>
        <v>-1.4210854715202004E-14</v>
      </c>
      <c r="H516" s="526"/>
      <c r="K516" s="2"/>
    </row>
    <row r="517" spans="1:11">
      <c r="A517" s="90">
        <v>44469</v>
      </c>
      <c r="B517" s="64" t="s">
        <v>14</v>
      </c>
      <c r="C517" s="64" t="s">
        <v>33</v>
      </c>
      <c r="D517" t="s">
        <v>16</v>
      </c>
      <c r="E517" s="2">
        <v>85</v>
      </c>
      <c r="G517" s="2">
        <f t="shared" si="7"/>
        <v>84.999999999999986</v>
      </c>
      <c r="H517" s="64"/>
      <c r="K517" s="2"/>
    </row>
    <row r="518" spans="1:11">
      <c r="B518" s="526"/>
      <c r="C518" s="526"/>
      <c r="D518" t="s">
        <v>17</v>
      </c>
      <c r="E518" s="2">
        <v>4</v>
      </c>
      <c r="G518" s="2">
        <f t="shared" si="7"/>
        <v>88.999999999999986</v>
      </c>
      <c r="H518" s="526"/>
      <c r="K518" s="2"/>
    </row>
    <row r="519" spans="1:11">
      <c r="B519" s="526"/>
      <c r="C519" s="526"/>
      <c r="D519" t="s">
        <v>18</v>
      </c>
      <c r="E519" s="2">
        <v>60</v>
      </c>
      <c r="G519" s="2">
        <f t="shared" si="7"/>
        <v>149</v>
      </c>
      <c r="H519" s="525"/>
      <c r="K519" s="2"/>
    </row>
    <row r="520" spans="1:11">
      <c r="B520" s="526"/>
      <c r="C520" s="526"/>
      <c r="D520" t="s">
        <v>19</v>
      </c>
      <c r="E520" s="2">
        <v>5</v>
      </c>
      <c r="G520" s="2">
        <f t="shared" si="7"/>
        <v>154</v>
      </c>
      <c r="H520" s="525"/>
    </row>
    <row r="521" spans="1:11">
      <c r="A521" s="7">
        <v>44505</v>
      </c>
      <c r="B521" s="526">
        <v>23694</v>
      </c>
      <c r="C521" s="65" t="s">
        <v>33</v>
      </c>
      <c r="D521" t="s">
        <v>18</v>
      </c>
      <c r="F521" s="2">
        <v>60</v>
      </c>
      <c r="G521" s="2">
        <f t="shared" si="7"/>
        <v>94</v>
      </c>
      <c r="H521" s="525"/>
    </row>
    <row r="522" spans="1:11">
      <c r="A522" s="7">
        <v>44505</v>
      </c>
      <c r="B522" s="526">
        <v>23694</v>
      </c>
      <c r="C522" s="65" t="s">
        <v>33</v>
      </c>
      <c r="D522" t="s">
        <v>19</v>
      </c>
      <c r="F522" s="2">
        <v>5</v>
      </c>
      <c r="G522" s="2">
        <f t="shared" si="7"/>
        <v>89</v>
      </c>
    </row>
    <row r="523" spans="1:11">
      <c r="A523" s="7">
        <v>44648</v>
      </c>
      <c r="B523" s="526">
        <v>24715</v>
      </c>
      <c r="C523" s="65" t="s">
        <v>33</v>
      </c>
      <c r="D523" t="s">
        <v>16</v>
      </c>
      <c r="F523" s="2">
        <v>85</v>
      </c>
      <c r="G523" s="2">
        <f t="shared" si="7"/>
        <v>4</v>
      </c>
    </row>
    <row r="524" spans="1:11">
      <c r="A524" s="7">
        <v>44648</v>
      </c>
      <c r="B524" s="526">
        <v>24715</v>
      </c>
      <c r="C524" s="65" t="s">
        <v>33</v>
      </c>
      <c r="D524" t="s">
        <v>17</v>
      </c>
      <c r="F524" s="2">
        <v>4</v>
      </c>
      <c r="G524" s="2">
        <f t="shared" si="7"/>
        <v>0</v>
      </c>
    </row>
    <row r="525" spans="1:11">
      <c r="A525" s="90">
        <v>44469</v>
      </c>
      <c r="B525" s="64" t="s">
        <v>14</v>
      </c>
      <c r="C525" s="64" t="s">
        <v>34</v>
      </c>
      <c r="D525" t="s">
        <v>16</v>
      </c>
      <c r="E525" s="2">
        <v>89.3</v>
      </c>
      <c r="G525" s="2">
        <f t="shared" si="7"/>
        <v>89.3</v>
      </c>
    </row>
    <row r="526" spans="1:11">
      <c r="B526" s="526"/>
      <c r="C526" s="526"/>
      <c r="D526" t="s">
        <v>17</v>
      </c>
      <c r="E526" s="2">
        <v>4.4000000000000004</v>
      </c>
      <c r="G526" s="2">
        <f t="shared" si="7"/>
        <v>93.7</v>
      </c>
    </row>
    <row r="527" spans="1:11">
      <c r="B527" s="526"/>
      <c r="C527" s="526"/>
      <c r="D527" t="s">
        <v>18</v>
      </c>
      <c r="E527" s="2">
        <v>60</v>
      </c>
      <c r="G527" s="2">
        <f t="shared" si="7"/>
        <v>153.69999999999999</v>
      </c>
    </row>
    <row r="528" spans="1:11">
      <c r="B528" s="526"/>
      <c r="C528" s="526"/>
      <c r="D528" t="s">
        <v>19</v>
      </c>
      <c r="E528" s="2">
        <v>5</v>
      </c>
      <c r="G528" s="2">
        <f t="shared" si="7"/>
        <v>158.69999999999999</v>
      </c>
    </row>
    <row r="529" spans="1:7">
      <c r="A529" s="7">
        <v>44505</v>
      </c>
      <c r="B529" s="526">
        <v>23694</v>
      </c>
      <c r="C529" s="65" t="s">
        <v>34</v>
      </c>
      <c r="D529" t="s">
        <v>18</v>
      </c>
      <c r="F529" s="2">
        <v>60</v>
      </c>
      <c r="G529" s="2">
        <f t="shared" si="7"/>
        <v>98.699999999999989</v>
      </c>
    </row>
    <row r="530" spans="1:7">
      <c r="A530" s="7">
        <v>44505</v>
      </c>
      <c r="B530" s="526">
        <v>23694</v>
      </c>
      <c r="C530" s="65" t="s">
        <v>34</v>
      </c>
      <c r="D530" t="s">
        <v>19</v>
      </c>
      <c r="F530" s="2">
        <v>5</v>
      </c>
      <c r="G530" s="2">
        <f t="shared" si="7"/>
        <v>93.699999999999989</v>
      </c>
    </row>
    <row r="531" spans="1:7">
      <c r="A531" s="7">
        <v>44648</v>
      </c>
      <c r="B531" s="526">
        <v>24715</v>
      </c>
      <c r="C531" s="65" t="s">
        <v>34</v>
      </c>
      <c r="D531" t="s">
        <v>16</v>
      </c>
      <c r="F531" s="2">
        <v>89.3</v>
      </c>
      <c r="G531" s="2">
        <f t="shared" si="7"/>
        <v>4.3999999999999915</v>
      </c>
    </row>
    <row r="532" spans="1:7">
      <c r="A532" s="7">
        <v>44648</v>
      </c>
      <c r="B532" s="526">
        <v>24715</v>
      </c>
      <c r="C532" s="65" t="s">
        <v>34</v>
      </c>
      <c r="D532" t="s">
        <v>17</v>
      </c>
      <c r="F532" s="2">
        <v>4.4000000000000004</v>
      </c>
      <c r="G532" s="2">
        <f t="shared" si="7"/>
        <v>-8.8817841970012523E-15</v>
      </c>
    </row>
    <row r="533" spans="1:7">
      <c r="A533" s="44">
        <v>44592</v>
      </c>
      <c r="B533" s="64" t="s">
        <v>14</v>
      </c>
      <c r="C533" s="525" t="s">
        <v>15</v>
      </c>
      <c r="D533" t="s">
        <v>18</v>
      </c>
      <c r="E533" s="2">
        <v>60</v>
      </c>
      <c r="G533" s="2">
        <f t="shared" si="7"/>
        <v>59.999999999999993</v>
      </c>
    </row>
    <row r="534" spans="1:7">
      <c r="A534" s="44"/>
      <c r="B534" s="64"/>
      <c r="C534" s="525"/>
      <c r="D534" t="s">
        <v>19</v>
      </c>
      <c r="E534" s="2">
        <v>5</v>
      </c>
      <c r="G534" s="2">
        <f t="shared" si="7"/>
        <v>65</v>
      </c>
    </row>
    <row r="535" spans="1:7">
      <c r="A535" s="44"/>
      <c r="B535" s="64"/>
      <c r="C535" s="525"/>
      <c r="D535" t="s">
        <v>16</v>
      </c>
      <c r="E535" s="2">
        <v>94.4</v>
      </c>
      <c r="G535" s="2">
        <f t="shared" si="7"/>
        <v>159.4</v>
      </c>
    </row>
    <row r="536" spans="1:7">
      <c r="A536" s="44"/>
      <c r="B536" s="64"/>
      <c r="C536" s="525"/>
      <c r="D536" t="s">
        <v>17</v>
      </c>
      <c r="E536" s="2">
        <v>1.3</v>
      </c>
      <c r="G536" s="2">
        <f t="shared" si="7"/>
        <v>160.70000000000002</v>
      </c>
    </row>
    <row r="537" spans="1:7">
      <c r="A537" s="7">
        <v>44616</v>
      </c>
      <c r="B537" s="65">
        <v>24275</v>
      </c>
      <c r="C537" s="526" t="s">
        <v>15</v>
      </c>
      <c r="D537" t="s">
        <v>18</v>
      </c>
      <c r="F537" s="2">
        <v>60</v>
      </c>
      <c r="G537" s="2">
        <f t="shared" si="7"/>
        <v>100.70000000000002</v>
      </c>
    </row>
    <row r="538" spans="1:7">
      <c r="A538" s="7">
        <v>44616</v>
      </c>
      <c r="B538" s="65">
        <v>24275</v>
      </c>
      <c r="C538" s="526" t="s">
        <v>15</v>
      </c>
      <c r="D538" t="s">
        <v>19</v>
      </c>
      <c r="F538" s="2">
        <v>5</v>
      </c>
      <c r="G538" s="2">
        <f t="shared" si="7"/>
        <v>95.700000000000017</v>
      </c>
    </row>
    <row r="539" spans="1:7">
      <c r="A539" s="7">
        <v>44648</v>
      </c>
      <c r="B539" s="526">
        <v>24715</v>
      </c>
      <c r="C539" s="526" t="s">
        <v>15</v>
      </c>
      <c r="D539" t="s">
        <v>16</v>
      </c>
      <c r="F539" s="2">
        <v>94.4</v>
      </c>
      <c r="G539" s="2">
        <f t="shared" si="7"/>
        <v>1.3000000000000114</v>
      </c>
    </row>
    <row r="540" spans="1:7">
      <c r="A540" s="7">
        <v>44648</v>
      </c>
      <c r="B540" s="526">
        <v>24715</v>
      </c>
      <c r="C540" s="526" t="s">
        <v>15</v>
      </c>
      <c r="D540" t="s">
        <v>17</v>
      </c>
      <c r="F540" s="2">
        <v>1.3</v>
      </c>
      <c r="G540" s="2">
        <f t="shared" si="7"/>
        <v>1.1324274851176597E-14</v>
      </c>
    </row>
    <row r="541" spans="1:7">
      <c r="A541" s="44">
        <v>44620</v>
      </c>
      <c r="B541" s="64" t="s">
        <v>14</v>
      </c>
      <c r="C541" s="525" t="s">
        <v>20</v>
      </c>
      <c r="D541" t="s">
        <v>18</v>
      </c>
      <c r="E541" s="2">
        <v>60</v>
      </c>
      <c r="G541" s="2">
        <f t="shared" si="7"/>
        <v>60.000000000000014</v>
      </c>
    </row>
    <row r="542" spans="1:7">
      <c r="A542" s="44"/>
      <c r="B542" s="64"/>
      <c r="C542" s="525"/>
      <c r="D542" t="s">
        <v>19</v>
      </c>
      <c r="E542" s="2">
        <v>5</v>
      </c>
      <c r="G542" s="2">
        <f t="shared" si="7"/>
        <v>65.000000000000014</v>
      </c>
    </row>
    <row r="543" spans="1:7">
      <c r="A543" s="44"/>
      <c r="B543" s="64"/>
      <c r="C543" s="525"/>
      <c r="D543" t="s">
        <v>16</v>
      </c>
      <c r="E543" s="2">
        <v>92.9</v>
      </c>
      <c r="G543" s="2">
        <f t="shared" si="7"/>
        <v>157.90000000000003</v>
      </c>
    </row>
    <row r="544" spans="1:7">
      <c r="A544" s="44"/>
      <c r="B544" s="64"/>
      <c r="C544" s="525"/>
      <c r="D544" t="s">
        <v>17</v>
      </c>
      <c r="E544" s="2">
        <v>4.3</v>
      </c>
      <c r="G544" s="2">
        <f t="shared" si="7"/>
        <v>162.20000000000005</v>
      </c>
    </row>
    <row r="545" spans="1:16">
      <c r="A545" s="7">
        <v>44616</v>
      </c>
      <c r="B545" s="65">
        <v>24275</v>
      </c>
      <c r="C545" s="526" t="s">
        <v>20</v>
      </c>
      <c r="D545" t="s">
        <v>18</v>
      </c>
      <c r="E545"/>
      <c r="F545" s="2">
        <v>60</v>
      </c>
      <c r="G545" s="2">
        <f t="shared" si="7"/>
        <v>102.20000000000005</v>
      </c>
    </row>
    <row r="546" spans="1:16">
      <c r="A546" s="7">
        <v>44616</v>
      </c>
      <c r="B546" s="65">
        <v>24275</v>
      </c>
      <c r="C546" s="526" t="s">
        <v>20</v>
      </c>
      <c r="D546" t="s">
        <v>19</v>
      </c>
      <c r="E546"/>
      <c r="F546" s="2">
        <v>5</v>
      </c>
      <c r="G546" s="2">
        <f t="shared" si="7"/>
        <v>97.200000000000045</v>
      </c>
    </row>
    <row r="547" spans="1:16">
      <c r="A547" s="7">
        <v>44648</v>
      </c>
      <c r="B547" s="526">
        <v>24715</v>
      </c>
      <c r="C547" s="526" t="s">
        <v>20</v>
      </c>
      <c r="D547" t="s">
        <v>16</v>
      </c>
      <c r="E547"/>
      <c r="F547" s="2">
        <v>92.9</v>
      </c>
      <c r="G547" s="2">
        <f t="shared" si="7"/>
        <v>4.3000000000000398</v>
      </c>
    </row>
    <row r="548" spans="1:16">
      <c r="A548" s="7">
        <v>44648</v>
      </c>
      <c r="B548" s="526">
        <v>24715</v>
      </c>
      <c r="C548" s="526" t="s">
        <v>20</v>
      </c>
      <c r="D548" t="s">
        <v>17</v>
      </c>
      <c r="E548"/>
      <c r="F548" s="2">
        <v>4.3</v>
      </c>
      <c r="G548" s="2">
        <f t="shared" si="7"/>
        <v>3.9968028886505635E-14</v>
      </c>
    </row>
    <row r="549" spans="1:16">
      <c r="A549" s="44">
        <v>44651</v>
      </c>
      <c r="B549" s="64" t="s">
        <v>14</v>
      </c>
      <c r="C549" s="525" t="s">
        <v>23</v>
      </c>
      <c r="D549" t="s">
        <v>18</v>
      </c>
      <c r="E549" s="2">
        <v>60</v>
      </c>
      <c r="G549" s="2">
        <f t="shared" si="7"/>
        <v>60.000000000000043</v>
      </c>
    </row>
    <row r="550" spans="1:16">
      <c r="A550" s="44"/>
      <c r="B550" s="64"/>
      <c r="C550" s="525"/>
      <c r="D550" t="s">
        <v>19</v>
      </c>
      <c r="E550" s="2">
        <v>5</v>
      </c>
      <c r="G550" s="2">
        <f t="shared" si="7"/>
        <v>65.000000000000043</v>
      </c>
    </row>
    <row r="551" spans="1:16">
      <c r="A551" s="44"/>
      <c r="B551" s="64"/>
      <c r="C551" s="525"/>
      <c r="D551" t="s">
        <v>16</v>
      </c>
      <c r="E551" s="2">
        <v>92.3</v>
      </c>
      <c r="G551" s="2">
        <f t="shared" si="7"/>
        <v>157.30000000000004</v>
      </c>
    </row>
    <row r="552" spans="1:16">
      <c r="A552" s="44"/>
      <c r="B552" s="64"/>
      <c r="C552" s="525"/>
      <c r="D552" t="s">
        <v>17</v>
      </c>
      <c r="E552" s="2">
        <v>5.2</v>
      </c>
      <c r="G552" s="2">
        <f t="shared" si="7"/>
        <v>162.50000000000003</v>
      </c>
      <c r="I552" s="525"/>
      <c r="J552"/>
      <c r="K552" s="2"/>
    </row>
    <row r="553" spans="1:16">
      <c r="A553" s="44"/>
      <c r="B553" s="64"/>
      <c r="C553" s="525"/>
      <c r="D553" t="s">
        <v>59</v>
      </c>
      <c r="E553" s="2">
        <v>93</v>
      </c>
      <c r="G553" s="2">
        <f t="shared" si="7"/>
        <v>255.50000000000003</v>
      </c>
      <c r="I553" s="525"/>
      <c r="J553"/>
      <c r="K553" s="2"/>
    </row>
    <row r="554" spans="1:16">
      <c r="A554" s="44"/>
      <c r="B554" s="64"/>
      <c r="C554" s="525"/>
      <c r="D554" t="s">
        <v>60</v>
      </c>
      <c r="E554" s="2">
        <v>93</v>
      </c>
      <c r="G554" s="2">
        <f t="shared" si="7"/>
        <v>348.5</v>
      </c>
      <c r="I554" s="525"/>
      <c r="J554"/>
      <c r="K554" s="2"/>
    </row>
    <row r="555" spans="1:16">
      <c r="A555" s="7">
        <v>44616</v>
      </c>
      <c r="B555" s="65">
        <v>24275</v>
      </c>
      <c r="C555" s="526" t="s">
        <v>23</v>
      </c>
      <c r="D555" t="s">
        <v>18</v>
      </c>
      <c r="F555" s="2">
        <v>60</v>
      </c>
      <c r="G555" s="2">
        <f t="shared" si="7"/>
        <v>288.5</v>
      </c>
      <c r="I555" s="525"/>
      <c r="J555"/>
      <c r="K555" s="2"/>
    </row>
    <row r="556" spans="1:16">
      <c r="A556" s="7">
        <v>44616</v>
      </c>
      <c r="B556" s="65">
        <v>24275</v>
      </c>
      <c r="C556" s="526" t="s">
        <v>23</v>
      </c>
      <c r="D556" t="s">
        <v>19</v>
      </c>
      <c r="F556" s="2">
        <v>5</v>
      </c>
      <c r="G556" s="2">
        <f t="shared" si="7"/>
        <v>283.5</v>
      </c>
      <c r="I556" s="525"/>
      <c r="J556"/>
      <c r="K556" s="2"/>
      <c r="L556" s="2"/>
      <c r="N556" s="525"/>
    </row>
    <row r="557" spans="1:16">
      <c r="A557" s="7">
        <v>37406</v>
      </c>
      <c r="B557" s="65" t="s">
        <v>323</v>
      </c>
      <c r="C557" s="526" t="s">
        <v>23</v>
      </c>
      <c r="D557" t="s">
        <v>16</v>
      </c>
      <c r="F557" s="2">
        <v>92.3</v>
      </c>
      <c r="G557" s="2">
        <f t="shared" si="7"/>
        <v>191.2</v>
      </c>
      <c r="I557" s="525"/>
      <c r="J557"/>
      <c r="K557" s="2"/>
      <c r="L557" s="2"/>
    </row>
    <row r="558" spans="1:16">
      <c r="A558" s="7">
        <v>37406</v>
      </c>
      <c r="B558" s="65" t="s">
        <v>323</v>
      </c>
      <c r="C558" s="526" t="s">
        <v>23</v>
      </c>
      <c r="D558" t="s">
        <v>17</v>
      </c>
      <c r="F558" s="2">
        <v>5.2</v>
      </c>
      <c r="G558" s="2">
        <f t="shared" si="7"/>
        <v>186</v>
      </c>
      <c r="J558"/>
      <c r="K558" s="2"/>
      <c r="N558" s="525"/>
    </row>
    <row r="559" spans="1:16">
      <c r="A559" s="7">
        <v>44732</v>
      </c>
      <c r="B559" s="65">
        <v>24998</v>
      </c>
      <c r="C559" s="526" t="s">
        <v>23</v>
      </c>
      <c r="D559" t="s">
        <v>59</v>
      </c>
      <c r="F559" s="2">
        <v>93</v>
      </c>
      <c r="G559" s="2">
        <f t="shared" si="7"/>
        <v>93</v>
      </c>
      <c r="J559"/>
      <c r="K559" s="2"/>
      <c r="N559" s="525"/>
    </row>
    <row r="560" spans="1:16">
      <c r="A560" s="7">
        <v>44732</v>
      </c>
      <c r="B560" s="65">
        <v>24998</v>
      </c>
      <c r="C560" s="526" t="s">
        <v>23</v>
      </c>
      <c r="D560" t="s">
        <v>60</v>
      </c>
      <c r="F560" s="2">
        <v>93</v>
      </c>
      <c r="G560" s="2">
        <f t="shared" si="7"/>
        <v>0</v>
      </c>
      <c r="J560"/>
      <c r="K560" s="2"/>
      <c r="N560" s="525"/>
      <c r="P560" s="2"/>
    </row>
    <row r="561" spans="1:16">
      <c r="A561" s="44">
        <v>44681</v>
      </c>
      <c r="B561" s="64" t="s">
        <v>14</v>
      </c>
      <c r="C561" s="525" t="s">
        <v>24</v>
      </c>
      <c r="D561" t="s">
        <v>16</v>
      </c>
      <c r="E561" s="2">
        <v>94.3</v>
      </c>
      <c r="G561" s="2">
        <f t="shared" si="7"/>
        <v>94.3</v>
      </c>
      <c r="J561"/>
      <c r="K561" s="2"/>
      <c r="P561" s="2"/>
    </row>
    <row r="562" spans="1:16">
      <c r="B562" s="64"/>
      <c r="C562" s="526"/>
      <c r="D562" t="s">
        <v>17</v>
      </c>
      <c r="E562" s="2">
        <v>2.8</v>
      </c>
      <c r="G562" s="2">
        <f t="shared" si="7"/>
        <v>97.1</v>
      </c>
      <c r="J562"/>
      <c r="K562" s="2"/>
      <c r="N562" s="525"/>
      <c r="P562" s="2"/>
    </row>
    <row r="563" spans="1:16">
      <c r="B563" s="526"/>
      <c r="C563" s="526"/>
      <c r="D563" t="s">
        <v>18</v>
      </c>
      <c r="E563" s="2">
        <v>60</v>
      </c>
      <c r="G563" s="2">
        <f t="shared" si="7"/>
        <v>157.1</v>
      </c>
      <c r="J563"/>
      <c r="K563" s="2"/>
      <c r="P563" s="2"/>
    </row>
    <row r="564" spans="1:16">
      <c r="B564" s="526"/>
      <c r="C564" s="526"/>
      <c r="D564" t="s">
        <v>19</v>
      </c>
      <c r="E564" s="2">
        <v>5</v>
      </c>
      <c r="G564" s="2">
        <f t="shared" si="7"/>
        <v>162.1</v>
      </c>
      <c r="J564"/>
      <c r="K564" s="2"/>
      <c r="P564" s="166"/>
    </row>
    <row r="565" spans="1:16">
      <c r="B565" s="526"/>
      <c r="C565" s="526"/>
      <c r="D565" t="s">
        <v>308</v>
      </c>
      <c r="E565" s="8">
        <v>10</v>
      </c>
      <c r="G565" s="2">
        <f t="shared" si="7"/>
        <v>172.1</v>
      </c>
      <c r="J565"/>
      <c r="K565" s="2"/>
      <c r="P565" s="2"/>
    </row>
    <row r="566" spans="1:16">
      <c r="A566" s="7">
        <v>44616</v>
      </c>
      <c r="B566" s="65">
        <v>24275</v>
      </c>
      <c r="C566" s="526" t="s">
        <v>24</v>
      </c>
      <c r="D566" t="s">
        <v>18</v>
      </c>
      <c r="F566" s="2">
        <v>60</v>
      </c>
      <c r="G566" s="2">
        <f t="shared" si="7"/>
        <v>112.1</v>
      </c>
      <c r="J566"/>
      <c r="K566" s="2"/>
      <c r="P566" s="2"/>
    </row>
    <row r="567" spans="1:16">
      <c r="A567" s="7">
        <v>44616</v>
      </c>
      <c r="B567" s="65">
        <v>24275</v>
      </c>
      <c r="C567" s="526" t="s">
        <v>24</v>
      </c>
      <c r="D567" t="s">
        <v>19</v>
      </c>
      <c r="F567" s="2">
        <v>5</v>
      </c>
      <c r="G567" s="2">
        <f t="shared" si="7"/>
        <v>107.1</v>
      </c>
      <c r="J567"/>
      <c r="K567" s="2"/>
      <c r="P567" s="2"/>
    </row>
    <row r="568" spans="1:16">
      <c r="A568" s="7">
        <v>37406</v>
      </c>
      <c r="B568" s="65" t="s">
        <v>323</v>
      </c>
      <c r="C568" s="526" t="s">
        <v>24</v>
      </c>
      <c r="D568" t="s">
        <v>16</v>
      </c>
      <c r="F568" s="2">
        <v>94.3</v>
      </c>
      <c r="G568" s="2">
        <f t="shared" si="7"/>
        <v>12.799999999999997</v>
      </c>
      <c r="P568" s="2"/>
    </row>
    <row r="569" spans="1:16">
      <c r="A569" s="7">
        <v>37406</v>
      </c>
      <c r="B569" s="65" t="s">
        <v>323</v>
      </c>
      <c r="C569" s="526" t="s">
        <v>24</v>
      </c>
      <c r="D569" t="s">
        <v>17</v>
      </c>
      <c r="F569" s="2">
        <v>2.8</v>
      </c>
      <c r="G569" s="2">
        <f t="shared" si="7"/>
        <v>9.9999999999999964</v>
      </c>
      <c r="K569" s="8"/>
      <c r="P569" s="2"/>
    </row>
    <row r="570" spans="1:16">
      <c r="A570" s="7">
        <v>44732</v>
      </c>
      <c r="B570" s="65">
        <v>24998</v>
      </c>
      <c r="C570" s="526" t="s">
        <v>24</v>
      </c>
      <c r="D570" t="s">
        <v>308</v>
      </c>
      <c r="F570" s="8">
        <v>10</v>
      </c>
      <c r="G570" s="2">
        <f t="shared" si="7"/>
        <v>0</v>
      </c>
      <c r="K570" s="8"/>
      <c r="P570" s="2"/>
    </row>
    <row r="571" spans="1:16">
      <c r="A571" s="44">
        <v>44712</v>
      </c>
      <c r="B571" s="64" t="s">
        <v>14</v>
      </c>
      <c r="C571" s="525" t="s">
        <v>25</v>
      </c>
      <c r="D571" t="s">
        <v>16</v>
      </c>
      <c r="E571" s="2">
        <v>45.2</v>
      </c>
      <c r="G571" s="2">
        <f t="shared" si="7"/>
        <v>45.2</v>
      </c>
      <c r="P571" s="2"/>
    </row>
    <row r="572" spans="1:16">
      <c r="B572" s="526"/>
      <c r="C572" s="526"/>
      <c r="D572" t="s">
        <v>17</v>
      </c>
      <c r="E572" s="2">
        <v>9.1</v>
      </c>
      <c r="G572" s="2">
        <f t="shared" si="7"/>
        <v>54.300000000000004</v>
      </c>
      <c r="P572" s="2"/>
    </row>
    <row r="573" spans="1:16">
      <c r="B573" s="526"/>
      <c r="C573" s="526"/>
      <c r="D573" t="s">
        <v>18</v>
      </c>
      <c r="E573" s="2">
        <v>60</v>
      </c>
      <c r="G573" s="2">
        <f t="shared" si="7"/>
        <v>114.30000000000001</v>
      </c>
      <c r="P573" s="2"/>
    </row>
    <row r="574" spans="1:16">
      <c r="B574" s="526"/>
      <c r="C574" s="526"/>
      <c r="D574" t="s">
        <v>19</v>
      </c>
      <c r="E574" s="2">
        <v>5</v>
      </c>
      <c r="G574" s="2">
        <f t="shared" si="7"/>
        <v>119.30000000000001</v>
      </c>
    </row>
    <row r="575" spans="1:16">
      <c r="A575" s="7">
        <v>44732</v>
      </c>
      <c r="B575" s="526">
        <v>24998</v>
      </c>
      <c r="C575" s="526" t="s">
        <v>25</v>
      </c>
      <c r="D575" t="s">
        <v>18</v>
      </c>
      <c r="F575" s="2">
        <v>60</v>
      </c>
      <c r="G575" s="2">
        <f t="shared" si="7"/>
        <v>59.300000000000011</v>
      </c>
      <c r="P575" s="8">
        <f>SUM(P556:P574)</f>
        <v>0</v>
      </c>
    </row>
    <row r="576" spans="1:16">
      <c r="A576" s="7">
        <v>44732</v>
      </c>
      <c r="B576" s="526">
        <v>24998</v>
      </c>
      <c r="C576" s="526" t="s">
        <v>25</v>
      </c>
      <c r="D576" t="s">
        <v>19</v>
      </c>
      <c r="F576" s="2">
        <v>5</v>
      </c>
      <c r="G576" s="2">
        <f t="shared" si="7"/>
        <v>54.300000000000011</v>
      </c>
    </row>
    <row r="577" spans="1:11">
      <c r="A577" s="7">
        <v>44811</v>
      </c>
      <c r="B577" s="526" t="s">
        <v>324</v>
      </c>
      <c r="C577" s="526" t="s">
        <v>25</v>
      </c>
      <c r="D577" t="s">
        <v>16</v>
      </c>
      <c r="F577" s="2">
        <v>45.2</v>
      </c>
      <c r="G577" s="2">
        <f t="shared" si="7"/>
        <v>9.1000000000000085</v>
      </c>
    </row>
    <row r="578" spans="1:11">
      <c r="A578" s="7">
        <v>44811</v>
      </c>
      <c r="B578" s="526" t="s">
        <v>324</v>
      </c>
      <c r="C578" s="526" t="s">
        <v>25</v>
      </c>
      <c r="D578" t="s">
        <v>17</v>
      </c>
      <c r="F578" s="2">
        <v>9.1</v>
      </c>
      <c r="G578" s="2">
        <f t="shared" si="7"/>
        <v>0</v>
      </c>
    </row>
    <row r="579" spans="1:11">
      <c r="A579" s="44">
        <v>44742</v>
      </c>
      <c r="B579" s="525" t="s">
        <v>14</v>
      </c>
      <c r="C579" s="525" t="s">
        <v>26</v>
      </c>
      <c r="D579" t="s">
        <v>16</v>
      </c>
      <c r="E579" s="2">
        <v>37.9</v>
      </c>
      <c r="G579" s="2">
        <f t="shared" si="7"/>
        <v>37.9</v>
      </c>
    </row>
    <row r="580" spans="1:11">
      <c r="B580" s="526"/>
      <c r="C580" s="526"/>
      <c r="D580" t="s">
        <v>17</v>
      </c>
      <c r="E580" s="2">
        <v>6.9</v>
      </c>
      <c r="G580" s="2">
        <f t="shared" si="7"/>
        <v>44.8</v>
      </c>
    </row>
    <row r="581" spans="1:11">
      <c r="B581" s="526"/>
      <c r="C581" s="526"/>
      <c r="D581" t="s">
        <v>18</v>
      </c>
      <c r="E581" s="2">
        <v>60</v>
      </c>
      <c r="G581" s="2">
        <f t="shared" si="7"/>
        <v>104.8</v>
      </c>
    </row>
    <row r="582" spans="1:11">
      <c r="B582" s="526"/>
      <c r="C582" s="526"/>
      <c r="D582" t="s">
        <v>19</v>
      </c>
      <c r="E582" s="2">
        <v>5</v>
      </c>
      <c r="G582" s="2">
        <f t="shared" ref="G582:G675" si="8">+G581+E582-F582</f>
        <v>109.8</v>
      </c>
    </row>
    <row r="583" spans="1:11">
      <c r="A583" s="7">
        <v>44732</v>
      </c>
      <c r="B583" s="526">
        <v>24998</v>
      </c>
      <c r="C583" s="526" t="s">
        <v>26</v>
      </c>
      <c r="D583" t="s">
        <v>18</v>
      </c>
      <c r="F583" s="2">
        <v>60</v>
      </c>
      <c r="G583" s="2">
        <f t="shared" si="8"/>
        <v>49.8</v>
      </c>
    </row>
    <row r="584" spans="1:11">
      <c r="A584" s="7">
        <v>44732</v>
      </c>
      <c r="B584" s="526">
        <v>24998</v>
      </c>
      <c r="C584" s="526" t="s">
        <v>26</v>
      </c>
      <c r="D584" t="s">
        <v>19</v>
      </c>
      <c r="F584" s="2">
        <v>5</v>
      </c>
      <c r="G584" s="2">
        <f t="shared" si="8"/>
        <v>44.8</v>
      </c>
    </row>
    <row r="585" spans="1:11">
      <c r="A585" s="7">
        <v>44811</v>
      </c>
      <c r="B585" s="526" t="s">
        <v>324</v>
      </c>
      <c r="C585" s="526" t="s">
        <v>26</v>
      </c>
      <c r="D585" t="s">
        <v>16</v>
      </c>
      <c r="F585" s="2">
        <v>37.9</v>
      </c>
      <c r="G585" s="2">
        <f t="shared" si="8"/>
        <v>6.8999999999999986</v>
      </c>
    </row>
    <row r="586" spans="1:11">
      <c r="A586" s="7">
        <v>44811</v>
      </c>
      <c r="B586" s="526" t="s">
        <v>324</v>
      </c>
      <c r="C586" s="526" t="s">
        <v>26</v>
      </c>
      <c r="D586" t="s">
        <v>17</v>
      </c>
      <c r="F586" s="2">
        <v>6.9</v>
      </c>
      <c r="G586" s="2">
        <f t="shared" si="8"/>
        <v>0</v>
      </c>
    </row>
    <row r="587" spans="1:11">
      <c r="A587" s="44">
        <v>44773</v>
      </c>
      <c r="B587" s="525" t="s">
        <v>14</v>
      </c>
      <c r="C587" s="525" t="s">
        <v>27</v>
      </c>
      <c r="D587" t="s">
        <v>16</v>
      </c>
      <c r="E587" s="2">
        <v>37.6</v>
      </c>
      <c r="G587" s="2">
        <f t="shared" si="8"/>
        <v>37.6</v>
      </c>
    </row>
    <row r="588" spans="1:11">
      <c r="B588" s="526"/>
      <c r="C588" s="526"/>
      <c r="D588" t="s">
        <v>17</v>
      </c>
      <c r="E588" s="2">
        <v>9.6999999999999993</v>
      </c>
      <c r="G588" s="2">
        <f t="shared" si="8"/>
        <v>47.3</v>
      </c>
    </row>
    <row r="589" spans="1:11">
      <c r="B589" s="526"/>
      <c r="C589" s="526"/>
      <c r="D589" t="s">
        <v>18</v>
      </c>
      <c r="E589" s="2">
        <v>60</v>
      </c>
      <c r="G589" s="2">
        <f t="shared" si="8"/>
        <v>107.3</v>
      </c>
    </row>
    <row r="590" spans="1:11">
      <c r="B590" s="526"/>
      <c r="C590" s="526"/>
      <c r="D590" t="s">
        <v>19</v>
      </c>
      <c r="E590" s="2">
        <v>5</v>
      </c>
      <c r="G590" s="2">
        <f t="shared" si="8"/>
        <v>112.3</v>
      </c>
    </row>
    <row r="591" spans="1:11">
      <c r="A591" s="7">
        <v>44732</v>
      </c>
      <c r="B591" s="526" t="s">
        <v>325</v>
      </c>
      <c r="C591" s="526" t="s">
        <v>27</v>
      </c>
      <c r="D591" t="s">
        <v>18</v>
      </c>
      <c r="F591" s="2">
        <v>60</v>
      </c>
      <c r="G591" s="2">
        <f t="shared" si="8"/>
        <v>52.3</v>
      </c>
      <c r="I591" s="525"/>
      <c r="J591"/>
      <c r="K591" s="2"/>
    </row>
    <row r="592" spans="1:11">
      <c r="A592" s="7">
        <v>44732</v>
      </c>
      <c r="B592" s="526" t="s">
        <v>325</v>
      </c>
      <c r="C592" s="526" t="s">
        <v>27</v>
      </c>
      <c r="D592" t="s">
        <v>19</v>
      </c>
      <c r="F592" s="2">
        <v>5</v>
      </c>
      <c r="G592" s="2">
        <f t="shared" si="8"/>
        <v>47.3</v>
      </c>
      <c r="I592" s="525"/>
      <c r="J592"/>
      <c r="K592" s="2"/>
    </row>
    <row r="593" spans="1:11">
      <c r="A593" s="7">
        <v>44811</v>
      </c>
      <c r="B593" s="526" t="s">
        <v>324</v>
      </c>
      <c r="C593" s="526" t="s">
        <v>27</v>
      </c>
      <c r="D593" t="s">
        <v>16</v>
      </c>
      <c r="F593" s="2">
        <v>37.6</v>
      </c>
      <c r="G593" s="2">
        <f t="shared" si="8"/>
        <v>9.6999999999999957</v>
      </c>
      <c r="I593" s="525"/>
      <c r="J593"/>
      <c r="K593" s="2"/>
    </row>
    <row r="594" spans="1:11">
      <c r="A594" s="7">
        <v>44811</v>
      </c>
      <c r="B594" s="526" t="s">
        <v>324</v>
      </c>
      <c r="C594" s="526" t="s">
        <v>27</v>
      </c>
      <c r="D594" t="s">
        <v>17</v>
      </c>
      <c r="F594" s="2">
        <v>9.6999999999999993</v>
      </c>
      <c r="G594" s="2">
        <f t="shared" si="8"/>
        <v>0</v>
      </c>
      <c r="I594" s="525"/>
      <c r="J594"/>
      <c r="K594" s="2"/>
    </row>
    <row r="595" spans="1:11">
      <c r="A595" s="44">
        <v>44804</v>
      </c>
      <c r="B595" s="525" t="s">
        <v>14</v>
      </c>
      <c r="C595" s="525" t="s">
        <v>28</v>
      </c>
      <c r="D595" t="s">
        <v>16</v>
      </c>
      <c r="E595" s="2">
        <v>35.9</v>
      </c>
      <c r="G595" s="2">
        <f t="shared" si="8"/>
        <v>35.9</v>
      </c>
      <c r="I595" s="525"/>
      <c r="J595"/>
      <c r="K595" s="2"/>
    </row>
    <row r="596" spans="1:11">
      <c r="B596" s="526"/>
      <c r="C596" s="526"/>
      <c r="D596" t="s">
        <v>17</v>
      </c>
      <c r="E596" s="2">
        <v>7</v>
      </c>
      <c r="G596" s="2">
        <f t="shared" si="8"/>
        <v>42.9</v>
      </c>
      <c r="I596" s="526"/>
      <c r="J596"/>
      <c r="K596" s="2"/>
    </row>
    <row r="597" spans="1:11">
      <c r="B597" s="526"/>
      <c r="C597" s="526"/>
      <c r="D597" t="s">
        <v>18</v>
      </c>
      <c r="E597" s="2">
        <v>60</v>
      </c>
      <c r="G597" s="2">
        <f t="shared" si="8"/>
        <v>102.9</v>
      </c>
      <c r="I597" s="525"/>
      <c r="J597"/>
      <c r="K597" s="2"/>
    </row>
    <row r="598" spans="1:11">
      <c r="B598" s="526"/>
      <c r="C598" s="526"/>
      <c r="D598" t="s">
        <v>19</v>
      </c>
      <c r="E598" s="2">
        <v>5</v>
      </c>
      <c r="G598" s="2">
        <f t="shared" si="8"/>
        <v>107.9</v>
      </c>
      <c r="I598" s="526"/>
      <c r="J598"/>
      <c r="K598" s="2"/>
    </row>
    <row r="599" spans="1:11">
      <c r="B599" s="526"/>
      <c r="C599" s="526"/>
      <c r="D599" t="s">
        <v>166</v>
      </c>
      <c r="E599" s="2">
        <v>102.5</v>
      </c>
      <c r="G599" s="2">
        <f t="shared" si="8"/>
        <v>210.4</v>
      </c>
      <c r="J599"/>
    </row>
    <row r="600" spans="1:11">
      <c r="B600" s="526"/>
      <c r="C600" s="526"/>
      <c r="D600" t="s">
        <v>167</v>
      </c>
      <c r="E600" s="2">
        <v>102.5</v>
      </c>
      <c r="G600" s="2">
        <f t="shared" si="8"/>
        <v>312.89999999999998</v>
      </c>
      <c r="J600"/>
    </row>
    <row r="601" spans="1:11">
      <c r="A601" s="7">
        <v>44732</v>
      </c>
      <c r="B601" s="526" t="s">
        <v>325</v>
      </c>
      <c r="C601" s="526" t="s">
        <v>28</v>
      </c>
      <c r="D601" t="s">
        <v>18</v>
      </c>
      <c r="F601" s="2">
        <v>60</v>
      </c>
      <c r="G601" s="2">
        <f t="shared" si="8"/>
        <v>252.89999999999998</v>
      </c>
      <c r="I601" s="525"/>
      <c r="J601"/>
      <c r="K601" s="2"/>
    </row>
    <row r="602" spans="1:11">
      <c r="A602" s="7">
        <v>44732</v>
      </c>
      <c r="B602" s="526" t="s">
        <v>325</v>
      </c>
      <c r="C602" s="526" t="s">
        <v>28</v>
      </c>
      <c r="D602" t="s">
        <v>19</v>
      </c>
      <c r="F602" s="2">
        <v>5</v>
      </c>
      <c r="G602" s="2">
        <f t="shared" si="8"/>
        <v>247.89999999999998</v>
      </c>
      <c r="I602" s="526"/>
      <c r="J602"/>
      <c r="K602" s="2"/>
    </row>
    <row r="603" spans="1:11">
      <c r="A603" s="7">
        <v>44860</v>
      </c>
      <c r="B603" s="526" t="s">
        <v>326</v>
      </c>
      <c r="C603" s="526" t="s">
        <v>28</v>
      </c>
      <c r="D603" t="s">
        <v>16</v>
      </c>
      <c r="F603" s="2">
        <v>35.9</v>
      </c>
      <c r="G603" s="2">
        <f t="shared" si="8"/>
        <v>211.99999999999997</v>
      </c>
      <c r="I603" s="526"/>
      <c r="J603"/>
      <c r="K603" s="2"/>
    </row>
    <row r="604" spans="1:11">
      <c r="A604" s="7">
        <v>44860</v>
      </c>
      <c r="B604" s="526" t="s">
        <v>326</v>
      </c>
      <c r="C604" s="526" t="s">
        <v>28</v>
      </c>
      <c r="D604" t="s">
        <v>17</v>
      </c>
      <c r="F604" s="2">
        <v>7</v>
      </c>
      <c r="G604" s="2">
        <f t="shared" si="8"/>
        <v>204.99999999999997</v>
      </c>
      <c r="I604" s="526"/>
      <c r="J604"/>
      <c r="K604" s="2"/>
    </row>
    <row r="605" spans="1:11">
      <c r="A605" s="7">
        <v>44909</v>
      </c>
      <c r="B605" s="7" t="s">
        <v>12</v>
      </c>
      <c r="C605" s="161">
        <v>0.5</v>
      </c>
      <c r="D605" t="s">
        <v>166</v>
      </c>
      <c r="F605" s="2">
        <v>51.25</v>
      </c>
      <c r="G605" s="2">
        <f t="shared" si="8"/>
        <v>153.74999999999997</v>
      </c>
      <c r="I605" s="526"/>
      <c r="J605"/>
      <c r="K605" s="2"/>
    </row>
    <row r="606" spans="1:11">
      <c r="A606" s="7">
        <v>44909</v>
      </c>
      <c r="B606" s="7" t="s">
        <v>12</v>
      </c>
      <c r="C606" s="161">
        <v>0.5</v>
      </c>
      <c r="D606" t="s">
        <v>167</v>
      </c>
      <c r="F606" s="2">
        <v>51.25</v>
      </c>
      <c r="G606" s="2">
        <f t="shared" si="8"/>
        <v>102.49999999999997</v>
      </c>
      <c r="I606" s="526"/>
      <c r="J606"/>
      <c r="K606" s="2"/>
    </row>
    <row r="607" spans="1:11">
      <c r="A607" s="7">
        <v>44907</v>
      </c>
      <c r="B607" s="526" t="s">
        <v>327</v>
      </c>
      <c r="C607" s="526" t="s">
        <v>28</v>
      </c>
      <c r="D607" t="s">
        <v>166</v>
      </c>
      <c r="E607" s="526"/>
      <c r="F607" s="2">
        <v>51.25</v>
      </c>
      <c r="G607" s="2">
        <f t="shared" si="8"/>
        <v>51.249999999999972</v>
      </c>
      <c r="I607" s="526"/>
      <c r="J607"/>
      <c r="K607" s="2"/>
    </row>
    <row r="608" spans="1:11">
      <c r="A608" s="7">
        <v>44907</v>
      </c>
      <c r="B608" s="526" t="s">
        <v>327</v>
      </c>
      <c r="C608" s="526" t="s">
        <v>28</v>
      </c>
      <c r="D608" t="s">
        <v>167</v>
      </c>
      <c r="F608" s="2">
        <v>51.25</v>
      </c>
      <c r="G608" s="2">
        <f t="shared" si="8"/>
        <v>0</v>
      </c>
      <c r="I608" s="526"/>
      <c r="J608"/>
      <c r="K608" s="2"/>
    </row>
    <row r="609" spans="1:19">
      <c r="A609" s="44">
        <v>44733</v>
      </c>
      <c r="B609" s="525" t="s">
        <v>14</v>
      </c>
      <c r="C609" s="525" t="s">
        <v>53</v>
      </c>
      <c r="D609" t="s">
        <v>16</v>
      </c>
      <c r="E609" s="2">
        <v>31.9</v>
      </c>
      <c r="G609" s="2">
        <f t="shared" si="8"/>
        <v>31.9</v>
      </c>
      <c r="I609" s="525"/>
      <c r="J609"/>
      <c r="K609" s="2"/>
    </row>
    <row r="610" spans="1:19">
      <c r="B610" s="526"/>
      <c r="C610" s="526"/>
      <c r="D610" t="s">
        <v>17</v>
      </c>
      <c r="E610" s="2">
        <v>8.1999999999999993</v>
      </c>
      <c r="G610" s="2">
        <f t="shared" si="8"/>
        <v>40.099999999999994</v>
      </c>
      <c r="I610" s="526"/>
      <c r="J610"/>
      <c r="K610" s="2"/>
    </row>
    <row r="611" spans="1:19">
      <c r="B611" s="526"/>
      <c r="C611" s="526"/>
      <c r="D611" t="s">
        <v>18</v>
      </c>
      <c r="E611" s="2">
        <v>60</v>
      </c>
      <c r="G611" s="2">
        <f t="shared" si="8"/>
        <v>100.1</v>
      </c>
    </row>
    <row r="612" spans="1:19">
      <c r="B612" s="526"/>
      <c r="C612" s="526"/>
      <c r="D612" t="s">
        <v>19</v>
      </c>
      <c r="E612" s="2">
        <v>5</v>
      </c>
      <c r="G612" s="2">
        <f t="shared" si="8"/>
        <v>105.1</v>
      </c>
      <c r="I612" s="526"/>
      <c r="J612"/>
      <c r="K612" s="2"/>
    </row>
    <row r="613" spans="1:19">
      <c r="A613" s="7">
        <v>44733</v>
      </c>
      <c r="B613" s="526">
        <v>25005</v>
      </c>
      <c r="C613" s="526" t="s">
        <v>53</v>
      </c>
      <c r="D613" t="s">
        <v>18</v>
      </c>
      <c r="F613" s="2">
        <v>60</v>
      </c>
      <c r="G613" s="2">
        <f t="shared" si="8"/>
        <v>45.099999999999994</v>
      </c>
      <c r="I613" s="525"/>
      <c r="J613"/>
      <c r="K613" s="2"/>
    </row>
    <row r="614" spans="1:19">
      <c r="A614" s="7">
        <v>44733</v>
      </c>
      <c r="B614" s="526">
        <v>25005</v>
      </c>
      <c r="C614" s="526" t="s">
        <v>53</v>
      </c>
      <c r="D614" t="s">
        <v>19</v>
      </c>
      <c r="F614" s="2">
        <v>5</v>
      </c>
      <c r="G614" s="2">
        <f t="shared" si="8"/>
        <v>40.099999999999994</v>
      </c>
      <c r="I614" s="526"/>
      <c r="J614"/>
      <c r="K614" s="2"/>
    </row>
    <row r="615" spans="1:19">
      <c r="A615" s="7">
        <v>44860</v>
      </c>
      <c r="B615" s="526" t="s">
        <v>326</v>
      </c>
      <c r="C615" s="526" t="s">
        <v>53</v>
      </c>
      <c r="D615" t="s">
        <v>16</v>
      </c>
      <c r="F615" s="2">
        <v>31.9</v>
      </c>
      <c r="G615" s="2">
        <f t="shared" si="8"/>
        <v>8.1999999999999957</v>
      </c>
      <c r="I615" s="526"/>
      <c r="J615"/>
      <c r="K615" s="2"/>
    </row>
    <row r="616" spans="1:19">
      <c r="A616" s="7">
        <v>44860</v>
      </c>
      <c r="B616" s="526" t="s">
        <v>326</v>
      </c>
      <c r="C616" s="526" t="s">
        <v>53</v>
      </c>
      <c r="D616" t="s">
        <v>17</v>
      </c>
      <c r="F616" s="2">
        <v>8.1999999999999993</v>
      </c>
      <c r="G616" s="2">
        <f t="shared" si="8"/>
        <v>0</v>
      </c>
      <c r="I616" s="526"/>
      <c r="J616"/>
      <c r="K616" s="2"/>
    </row>
    <row r="617" spans="1:19">
      <c r="A617" s="44">
        <v>44865</v>
      </c>
      <c r="B617" s="525" t="s">
        <v>14</v>
      </c>
      <c r="C617" s="525" t="s">
        <v>30</v>
      </c>
      <c r="D617" t="s">
        <v>16</v>
      </c>
      <c r="E617" s="2">
        <v>31.8</v>
      </c>
      <c r="G617" s="2">
        <f t="shared" si="8"/>
        <v>31.8</v>
      </c>
      <c r="H617" s="525"/>
      <c r="J617" s="317"/>
      <c r="K617" s="247"/>
    </row>
    <row r="618" spans="1:19">
      <c r="B618" s="526"/>
      <c r="C618" s="526"/>
      <c r="D618" t="s">
        <v>17</v>
      </c>
      <c r="E618" s="2">
        <v>4.9000000000000004</v>
      </c>
      <c r="G618" s="2">
        <f t="shared" si="8"/>
        <v>36.700000000000003</v>
      </c>
      <c r="J618"/>
      <c r="P618" s="2"/>
    </row>
    <row r="619" spans="1:19">
      <c r="B619" s="526"/>
      <c r="C619" s="526"/>
      <c r="D619" t="s">
        <v>18</v>
      </c>
      <c r="E619" s="2">
        <v>60</v>
      </c>
      <c r="G619" s="2">
        <f t="shared" si="8"/>
        <v>96.7</v>
      </c>
      <c r="J619" s="5"/>
      <c r="L619" s="247"/>
      <c r="P619" s="2"/>
      <c r="R619" s="247"/>
    </row>
    <row r="620" spans="1:19">
      <c r="B620" s="526"/>
      <c r="C620" s="526"/>
      <c r="D620" t="s">
        <v>19</v>
      </c>
      <c r="E620" s="2">
        <v>5</v>
      </c>
      <c r="G620" s="2">
        <f t="shared" si="8"/>
        <v>101.7</v>
      </c>
      <c r="I620" s="5"/>
      <c r="J620"/>
      <c r="K620" s="247"/>
      <c r="L620" s="247"/>
      <c r="M620" s="5"/>
      <c r="O620" s="2"/>
      <c r="P620" s="2"/>
      <c r="Q620" s="5"/>
      <c r="S620" s="247"/>
    </row>
    <row r="621" spans="1:19">
      <c r="A621" s="7">
        <v>44833</v>
      </c>
      <c r="B621" s="526">
        <v>25559</v>
      </c>
      <c r="C621" s="526" t="s">
        <v>30</v>
      </c>
      <c r="D621" t="s">
        <v>18</v>
      </c>
      <c r="F621" s="2">
        <v>60</v>
      </c>
      <c r="G621" s="2">
        <f t="shared" si="8"/>
        <v>41.7</v>
      </c>
      <c r="I621" s="5"/>
      <c r="J621"/>
      <c r="K621" s="247"/>
      <c r="O621" s="2"/>
      <c r="P621" s="2"/>
      <c r="S621" s="247"/>
    </row>
    <row r="622" spans="1:19">
      <c r="A622" s="7">
        <v>44833</v>
      </c>
      <c r="B622" s="526">
        <v>25559</v>
      </c>
      <c r="C622" s="526" t="s">
        <v>30</v>
      </c>
      <c r="D622" t="s">
        <v>19</v>
      </c>
      <c r="F622" s="2">
        <v>5</v>
      </c>
      <c r="G622" s="2">
        <f t="shared" si="8"/>
        <v>36.700000000000003</v>
      </c>
      <c r="I622" s="5"/>
      <c r="J622"/>
      <c r="K622" s="247"/>
      <c r="O622" s="2"/>
      <c r="S622" s="247"/>
    </row>
    <row r="623" spans="1:19">
      <c r="A623" s="7">
        <v>44971</v>
      </c>
      <c r="B623" s="526" t="s">
        <v>328</v>
      </c>
      <c r="C623" s="526" t="s">
        <v>30</v>
      </c>
      <c r="D623" t="s">
        <v>16</v>
      </c>
      <c r="F623" s="2">
        <v>31.8</v>
      </c>
      <c r="G623" s="2">
        <f t="shared" si="8"/>
        <v>4.9000000000000021</v>
      </c>
      <c r="I623" s="5"/>
      <c r="J623"/>
      <c r="K623" s="247"/>
      <c r="O623" s="2"/>
      <c r="S623" s="247"/>
    </row>
    <row r="624" spans="1:19">
      <c r="A624" s="7">
        <v>44971</v>
      </c>
      <c r="B624" s="526" t="s">
        <v>328</v>
      </c>
      <c r="C624" s="526" t="s">
        <v>30</v>
      </c>
      <c r="D624" t="s">
        <v>17</v>
      </c>
      <c r="F624" s="2">
        <v>4.9000000000000004</v>
      </c>
      <c r="G624" s="2">
        <f t="shared" si="8"/>
        <v>0</v>
      </c>
      <c r="I624" s="5"/>
      <c r="J624"/>
      <c r="K624" s="247"/>
      <c r="O624" s="2"/>
      <c r="S624" s="247"/>
    </row>
    <row r="625" spans="1:19">
      <c r="A625" s="44">
        <v>44895</v>
      </c>
      <c r="B625" s="525" t="s">
        <v>14</v>
      </c>
      <c r="C625" s="525" t="s">
        <v>33</v>
      </c>
      <c r="D625" t="s">
        <v>16</v>
      </c>
      <c r="E625" s="2">
        <v>35.5</v>
      </c>
      <c r="G625" s="2">
        <f t="shared" si="8"/>
        <v>35.5</v>
      </c>
      <c r="I625" s="5"/>
      <c r="J625"/>
      <c r="K625" s="247"/>
      <c r="O625" s="2"/>
      <c r="P625" s="8"/>
      <c r="S625" s="247"/>
    </row>
    <row r="626" spans="1:19">
      <c r="B626" s="526"/>
      <c r="C626" s="526"/>
      <c r="D626" t="s">
        <v>17</v>
      </c>
      <c r="E626" s="2">
        <v>6.3</v>
      </c>
      <c r="G626" s="2">
        <f t="shared" si="8"/>
        <v>41.8</v>
      </c>
      <c r="I626" s="5"/>
      <c r="J626"/>
      <c r="K626" s="247"/>
      <c r="M626" s="5"/>
      <c r="O626" s="2"/>
      <c r="Q626" s="5"/>
      <c r="S626" s="247"/>
    </row>
    <row r="627" spans="1:19">
      <c r="B627" s="526"/>
      <c r="C627" s="526"/>
      <c r="D627" t="s">
        <v>18</v>
      </c>
      <c r="E627" s="2">
        <v>60</v>
      </c>
      <c r="G627" s="2">
        <f t="shared" si="8"/>
        <v>101.8</v>
      </c>
      <c r="I627" s="5"/>
      <c r="J627"/>
      <c r="K627" s="247"/>
      <c r="O627" s="2"/>
      <c r="S627" s="247"/>
    </row>
    <row r="628" spans="1:19">
      <c r="B628" s="526"/>
      <c r="C628" s="526"/>
      <c r="D628" t="s">
        <v>19</v>
      </c>
      <c r="E628" s="2">
        <v>5</v>
      </c>
      <c r="G628" s="2">
        <f t="shared" si="8"/>
        <v>106.8</v>
      </c>
      <c r="J628"/>
      <c r="O628" s="2"/>
      <c r="S628" s="247"/>
    </row>
    <row r="629" spans="1:19">
      <c r="A629" s="7">
        <v>44833</v>
      </c>
      <c r="B629" s="526">
        <v>25559</v>
      </c>
      <c r="C629" s="526" t="s">
        <v>33</v>
      </c>
      <c r="D629" t="s">
        <v>18</v>
      </c>
      <c r="F629" s="2">
        <v>60</v>
      </c>
      <c r="G629" s="2">
        <f t="shared" si="8"/>
        <v>46.8</v>
      </c>
      <c r="J629"/>
      <c r="K629" s="8">
        <f>SUM(K620:K628)</f>
        <v>0</v>
      </c>
      <c r="M629" s="526"/>
      <c r="O629" s="2"/>
      <c r="S629" s="247"/>
    </row>
    <row r="630" spans="1:19">
      <c r="A630" s="7">
        <v>44833</v>
      </c>
      <c r="B630" s="526">
        <v>25559</v>
      </c>
      <c r="C630" s="526" t="s">
        <v>33</v>
      </c>
      <c r="D630" t="s">
        <v>19</v>
      </c>
      <c r="F630" s="2">
        <v>5</v>
      </c>
      <c r="G630" s="2">
        <f t="shared" si="8"/>
        <v>41.8</v>
      </c>
      <c r="J630"/>
      <c r="M630" s="525"/>
      <c r="O630" s="2"/>
      <c r="Q630" s="5"/>
      <c r="S630" s="26"/>
    </row>
    <row r="631" spans="1:19">
      <c r="A631" s="7">
        <v>44971</v>
      </c>
      <c r="B631" s="526" t="s">
        <v>328</v>
      </c>
      <c r="C631" s="526" t="s">
        <v>33</v>
      </c>
      <c r="D631" t="s">
        <v>16</v>
      </c>
      <c r="F631" s="2">
        <v>35.5</v>
      </c>
      <c r="G631" s="2">
        <f t="shared" si="8"/>
        <v>6.2999999999999972</v>
      </c>
      <c r="J631"/>
      <c r="M631" s="525"/>
      <c r="O631" s="2"/>
      <c r="Q631" s="5"/>
      <c r="S631" s="26"/>
    </row>
    <row r="632" spans="1:19">
      <c r="A632" s="7">
        <v>44971</v>
      </c>
      <c r="B632" s="526" t="s">
        <v>328</v>
      </c>
      <c r="C632" s="526" t="s">
        <v>33</v>
      </c>
      <c r="D632" t="s">
        <v>17</v>
      </c>
      <c r="F632" s="2">
        <v>6.3</v>
      </c>
      <c r="G632" s="2">
        <f t="shared" si="8"/>
        <v>0</v>
      </c>
      <c r="J632"/>
      <c r="M632" s="525"/>
      <c r="O632" s="2"/>
      <c r="Q632" s="5"/>
      <c r="S632" s="26"/>
    </row>
    <row r="633" spans="1:19">
      <c r="A633" s="44">
        <v>44926</v>
      </c>
      <c r="B633" s="525" t="s">
        <v>14</v>
      </c>
      <c r="C633" s="525" t="s">
        <v>34</v>
      </c>
      <c r="D633" t="s">
        <v>16</v>
      </c>
      <c r="E633" s="2">
        <v>40.6</v>
      </c>
      <c r="G633" s="2">
        <f t="shared" si="8"/>
        <v>40.6</v>
      </c>
      <c r="J633"/>
      <c r="M633" s="526"/>
      <c r="O633" s="2"/>
      <c r="S633" s="26"/>
    </row>
    <row r="634" spans="1:19">
      <c r="B634" s="526"/>
      <c r="C634" s="526"/>
      <c r="D634" t="s">
        <v>17</v>
      </c>
      <c r="E634" s="2">
        <v>5.7</v>
      </c>
      <c r="G634" s="2">
        <f t="shared" si="8"/>
        <v>46.300000000000004</v>
      </c>
      <c r="I634" s="525"/>
      <c r="J634"/>
      <c r="K634" s="2"/>
      <c r="M634" s="526"/>
      <c r="O634" s="2"/>
      <c r="S634" s="26"/>
    </row>
    <row r="635" spans="1:19">
      <c r="B635" s="526"/>
      <c r="C635" s="526"/>
      <c r="D635" t="s">
        <v>18</v>
      </c>
      <c r="E635" s="2">
        <v>60</v>
      </c>
      <c r="G635" s="2">
        <f t="shared" si="8"/>
        <v>106.30000000000001</v>
      </c>
      <c r="I635" s="526"/>
      <c r="J635"/>
      <c r="K635" s="2"/>
      <c r="M635" s="526"/>
      <c r="O635" s="2"/>
      <c r="S635" s="26"/>
    </row>
    <row r="636" spans="1:19">
      <c r="B636" s="526"/>
      <c r="C636" s="526"/>
      <c r="D636" t="s">
        <v>19</v>
      </c>
      <c r="E636" s="2">
        <v>5</v>
      </c>
      <c r="G636" s="2">
        <f t="shared" si="8"/>
        <v>111.30000000000001</v>
      </c>
      <c r="I636" s="525"/>
      <c r="J636"/>
      <c r="K636" s="2"/>
    </row>
    <row r="637" spans="1:19">
      <c r="A637" s="7">
        <v>44901</v>
      </c>
      <c r="B637" s="526" t="s">
        <v>329</v>
      </c>
      <c r="C637" s="526" t="s">
        <v>34</v>
      </c>
      <c r="D637" t="s">
        <v>18</v>
      </c>
      <c r="F637" s="2">
        <v>60</v>
      </c>
      <c r="G637" s="2">
        <f t="shared" si="8"/>
        <v>51.300000000000011</v>
      </c>
      <c r="I637" s="526"/>
      <c r="J637"/>
      <c r="K637" s="2"/>
      <c r="O637" s="8"/>
      <c r="S637" s="8"/>
    </row>
    <row r="638" spans="1:19">
      <c r="A638" s="7">
        <v>44901</v>
      </c>
      <c r="B638" s="526" t="s">
        <v>329</v>
      </c>
      <c r="C638" s="526" t="s">
        <v>34</v>
      </c>
      <c r="D638" t="s">
        <v>19</v>
      </c>
      <c r="F638" s="2">
        <v>5</v>
      </c>
      <c r="G638" s="2">
        <f t="shared" si="8"/>
        <v>46.300000000000011</v>
      </c>
      <c r="I638" s="525"/>
      <c r="J638"/>
      <c r="K638" s="2"/>
    </row>
    <row r="639" spans="1:19">
      <c r="A639" s="7">
        <v>44971</v>
      </c>
      <c r="B639" s="526" t="s">
        <v>328</v>
      </c>
      <c r="C639" s="526" t="s">
        <v>34</v>
      </c>
      <c r="D639" t="s">
        <v>16</v>
      </c>
      <c r="F639" s="2">
        <v>40.6</v>
      </c>
      <c r="G639" s="2">
        <f t="shared" si="8"/>
        <v>5.7000000000000099</v>
      </c>
      <c r="I639" s="525"/>
      <c r="J639"/>
      <c r="K639" s="2"/>
    </row>
    <row r="640" spans="1:19">
      <c r="A640" s="7">
        <v>44971</v>
      </c>
      <c r="B640" s="526" t="s">
        <v>328</v>
      </c>
      <c r="C640" s="526" t="s">
        <v>34</v>
      </c>
      <c r="D640" t="s">
        <v>17</v>
      </c>
      <c r="F640" s="2">
        <v>5.7</v>
      </c>
      <c r="G640" s="2">
        <f t="shared" si="8"/>
        <v>9.7699626167013776E-15</v>
      </c>
      <c r="I640" s="525"/>
      <c r="J640"/>
      <c r="K640" s="2"/>
    </row>
    <row r="641" spans="1:11">
      <c r="A641" s="44">
        <v>44957</v>
      </c>
      <c r="B641" s="525" t="s">
        <v>14</v>
      </c>
      <c r="C641" s="525" t="s">
        <v>15</v>
      </c>
      <c r="D641" t="s">
        <v>16</v>
      </c>
      <c r="E641" s="2">
        <v>42.9</v>
      </c>
      <c r="G641" s="2">
        <f t="shared" si="8"/>
        <v>42.900000000000006</v>
      </c>
      <c r="I641" s="525"/>
      <c r="J641"/>
      <c r="K641" s="2"/>
    </row>
    <row r="642" spans="1:11">
      <c r="B642" s="526"/>
      <c r="C642" s="526"/>
      <c r="D642" t="s">
        <v>17</v>
      </c>
      <c r="E642" s="2">
        <v>4.8</v>
      </c>
      <c r="G642" s="2">
        <f t="shared" si="8"/>
        <v>47.7</v>
      </c>
      <c r="I642" s="525"/>
      <c r="J642"/>
      <c r="K642" s="2"/>
    </row>
    <row r="643" spans="1:11">
      <c r="B643" s="526"/>
      <c r="C643" s="526"/>
      <c r="D643" t="s">
        <v>18</v>
      </c>
      <c r="E643" s="2">
        <v>60</v>
      </c>
      <c r="G643" s="2">
        <f t="shared" si="8"/>
        <v>107.7</v>
      </c>
      <c r="I643" s="525"/>
      <c r="J643"/>
      <c r="K643" s="2"/>
    </row>
    <row r="644" spans="1:11">
      <c r="B644" s="526"/>
      <c r="C644" s="526"/>
      <c r="D644" t="s">
        <v>19</v>
      </c>
      <c r="E644" s="2">
        <v>5</v>
      </c>
      <c r="G644" s="2">
        <f t="shared" si="8"/>
        <v>112.7</v>
      </c>
      <c r="I644" s="525"/>
      <c r="J644"/>
      <c r="K644" s="2"/>
    </row>
    <row r="645" spans="1:11">
      <c r="A645" s="7">
        <v>45003</v>
      </c>
      <c r="B645" s="526" t="s">
        <v>330</v>
      </c>
      <c r="C645" s="526" t="s">
        <v>15</v>
      </c>
      <c r="D645" t="s">
        <v>18</v>
      </c>
      <c r="F645" s="2">
        <v>60</v>
      </c>
      <c r="G645" s="2">
        <f t="shared" si="8"/>
        <v>52.7</v>
      </c>
      <c r="I645" s="525"/>
      <c r="J645"/>
      <c r="K645" s="2"/>
    </row>
    <row r="646" spans="1:11">
      <c r="A646" s="7">
        <v>45003</v>
      </c>
      <c r="B646" s="526" t="s">
        <v>330</v>
      </c>
      <c r="C646" s="526" t="s">
        <v>15</v>
      </c>
      <c r="D646" t="s">
        <v>19</v>
      </c>
      <c r="F646" s="2">
        <v>5</v>
      </c>
      <c r="G646" s="2">
        <f t="shared" si="8"/>
        <v>47.7</v>
      </c>
      <c r="I646" s="525"/>
      <c r="J646"/>
      <c r="K646" s="2"/>
    </row>
    <row r="647" spans="1:11">
      <c r="A647" s="7">
        <v>45013</v>
      </c>
      <c r="B647" s="526" t="s">
        <v>331</v>
      </c>
      <c r="C647" s="526" t="s">
        <v>15</v>
      </c>
      <c r="D647" t="s">
        <v>16</v>
      </c>
      <c r="F647" s="2">
        <v>42.9</v>
      </c>
      <c r="G647" s="2">
        <f t="shared" si="8"/>
        <v>4.8000000000000043</v>
      </c>
      <c r="I647" s="525"/>
      <c r="J647"/>
      <c r="K647" s="2"/>
    </row>
    <row r="648" spans="1:11">
      <c r="A648" s="7">
        <v>45013</v>
      </c>
      <c r="B648" s="526" t="s">
        <v>331</v>
      </c>
      <c r="C648" s="526" t="s">
        <v>15</v>
      </c>
      <c r="D648" t="s">
        <v>17</v>
      </c>
      <c r="F648" s="2">
        <v>4.8</v>
      </c>
      <c r="G648" s="2">
        <f t="shared" si="8"/>
        <v>0</v>
      </c>
      <c r="I648" s="525"/>
      <c r="J648"/>
      <c r="K648" s="2"/>
    </row>
    <row r="649" spans="1:11">
      <c r="A649" s="44">
        <v>44957</v>
      </c>
      <c r="B649" s="525" t="s">
        <v>14</v>
      </c>
      <c r="C649" s="525" t="s">
        <v>20</v>
      </c>
      <c r="D649" t="s">
        <v>16</v>
      </c>
      <c r="E649" s="2">
        <v>44.1</v>
      </c>
      <c r="G649" s="2">
        <f t="shared" si="8"/>
        <v>44.1</v>
      </c>
      <c r="H649" s="525" t="s">
        <v>15</v>
      </c>
      <c r="I649" t="s">
        <v>16</v>
      </c>
      <c r="J649" s="152">
        <v>42.9</v>
      </c>
      <c r="K649" s="2"/>
    </row>
    <row r="650" spans="1:11">
      <c r="B650" s="526"/>
      <c r="C650" s="526"/>
      <c r="D650" t="s">
        <v>17</v>
      </c>
      <c r="E650" s="2">
        <v>1.2</v>
      </c>
      <c r="G650" s="2">
        <f t="shared" si="8"/>
        <v>45.300000000000004</v>
      </c>
      <c r="H650" s="526"/>
      <c r="I650" t="s">
        <v>17</v>
      </c>
      <c r="J650" s="152">
        <v>4.8</v>
      </c>
      <c r="K650" s="2"/>
    </row>
    <row r="651" spans="1:11">
      <c r="B651" s="526"/>
      <c r="C651" s="526"/>
      <c r="D651" t="s">
        <v>18</v>
      </c>
      <c r="E651" s="2">
        <v>56</v>
      </c>
      <c r="G651" s="2">
        <f t="shared" si="8"/>
        <v>101.30000000000001</v>
      </c>
      <c r="H651" s="525" t="s">
        <v>20</v>
      </c>
      <c r="I651" t="s">
        <v>16</v>
      </c>
      <c r="J651" s="152">
        <v>44.1</v>
      </c>
      <c r="K651" s="2"/>
    </row>
    <row r="652" spans="1:11">
      <c r="B652" s="526"/>
      <c r="C652" s="526"/>
      <c r="D652" t="s">
        <v>19</v>
      </c>
      <c r="E652" s="2">
        <v>5</v>
      </c>
      <c r="G652" s="2">
        <f t="shared" si="8"/>
        <v>106.30000000000001</v>
      </c>
      <c r="H652" s="526"/>
      <c r="I652" t="s">
        <v>17</v>
      </c>
      <c r="J652" s="152">
        <v>1.2</v>
      </c>
      <c r="K652" s="2"/>
    </row>
    <row r="653" spans="1:11">
      <c r="A653" s="7">
        <v>45003</v>
      </c>
      <c r="B653" s="526" t="s">
        <v>330</v>
      </c>
      <c r="C653" s="526" t="s">
        <v>20</v>
      </c>
      <c r="D653" t="s">
        <v>18</v>
      </c>
      <c r="F653" s="2">
        <v>56</v>
      </c>
      <c r="G653" s="2">
        <f t="shared" si="8"/>
        <v>50.300000000000011</v>
      </c>
      <c r="I653" s="525"/>
      <c r="J653"/>
      <c r="K653" s="2"/>
    </row>
    <row r="654" spans="1:11">
      <c r="A654" s="7">
        <v>45003</v>
      </c>
      <c r="B654" s="526" t="s">
        <v>330</v>
      </c>
      <c r="C654" s="526" t="s">
        <v>20</v>
      </c>
      <c r="D654" t="s">
        <v>19</v>
      </c>
      <c r="F654" s="2">
        <v>5</v>
      </c>
      <c r="G654" s="2">
        <f t="shared" si="8"/>
        <v>45.300000000000011</v>
      </c>
      <c r="I654" s="525"/>
      <c r="J654">
        <f>SUM(J649:J653)</f>
        <v>93</v>
      </c>
      <c r="K654" s="2"/>
    </row>
    <row r="655" spans="1:11">
      <c r="A655" s="7">
        <v>45013</v>
      </c>
      <c r="B655" s="526" t="s">
        <v>331</v>
      </c>
      <c r="C655" s="526" t="s">
        <v>20</v>
      </c>
      <c r="D655" t="s">
        <v>16</v>
      </c>
      <c r="F655" s="2">
        <v>44.1</v>
      </c>
      <c r="G655" s="2">
        <f t="shared" si="8"/>
        <v>1.2000000000000099</v>
      </c>
      <c r="I655" s="525"/>
      <c r="J655"/>
      <c r="K655" s="2"/>
    </row>
    <row r="656" spans="1:11">
      <c r="A656" s="7">
        <v>45013</v>
      </c>
      <c r="B656" s="526" t="s">
        <v>331</v>
      </c>
      <c r="C656" s="526" t="s">
        <v>20</v>
      </c>
      <c r="D656" t="s">
        <v>17</v>
      </c>
      <c r="F656" s="2">
        <v>1.2</v>
      </c>
      <c r="G656" s="2">
        <f t="shared" si="8"/>
        <v>9.9920072216264089E-15</v>
      </c>
      <c r="I656" s="525"/>
      <c r="J656"/>
      <c r="K656" s="2"/>
    </row>
    <row r="657" spans="1:12">
      <c r="A657" s="44">
        <v>44957</v>
      </c>
      <c r="B657" s="525" t="s">
        <v>14</v>
      </c>
      <c r="C657" s="525" t="s">
        <v>23</v>
      </c>
      <c r="D657" t="s">
        <v>16</v>
      </c>
      <c r="E657" s="2">
        <v>43</v>
      </c>
      <c r="G657" s="2">
        <f t="shared" si="8"/>
        <v>43.000000000000007</v>
      </c>
      <c r="I657" s="525"/>
      <c r="J657"/>
      <c r="K657" s="2"/>
    </row>
    <row r="658" spans="1:12">
      <c r="B658" s="526"/>
      <c r="C658" s="526"/>
      <c r="D658" t="s">
        <v>17</v>
      </c>
      <c r="E658" s="2">
        <v>1.3</v>
      </c>
      <c r="G658" s="2">
        <f t="shared" si="8"/>
        <v>44.300000000000004</v>
      </c>
      <c r="I658" s="525"/>
      <c r="J658"/>
      <c r="K658" s="2"/>
    </row>
    <row r="659" spans="1:12">
      <c r="B659" s="526"/>
      <c r="C659" s="526"/>
      <c r="D659" t="s">
        <v>18</v>
      </c>
      <c r="E659" s="2">
        <v>60</v>
      </c>
      <c r="G659" s="2">
        <f t="shared" si="8"/>
        <v>104.30000000000001</v>
      </c>
      <c r="I659" s="525"/>
      <c r="J659"/>
      <c r="K659" s="2"/>
    </row>
    <row r="660" spans="1:12">
      <c r="B660" s="526"/>
      <c r="C660" s="526"/>
      <c r="D660" t="s">
        <v>19</v>
      </c>
      <c r="E660" s="2">
        <v>5</v>
      </c>
      <c r="G660" s="2">
        <f t="shared" si="8"/>
        <v>109.30000000000001</v>
      </c>
      <c r="I660" s="525"/>
      <c r="J660" s="525"/>
      <c r="L660" s="2"/>
    </row>
    <row r="661" spans="1:12">
      <c r="A661" s="7">
        <v>45003</v>
      </c>
      <c r="B661" s="526" t="s">
        <v>330</v>
      </c>
      <c r="C661" s="526" t="s">
        <v>23</v>
      </c>
      <c r="D661" t="s">
        <v>18</v>
      </c>
      <c r="F661" s="2">
        <v>60</v>
      </c>
      <c r="G661" s="2">
        <f t="shared" si="8"/>
        <v>49.300000000000011</v>
      </c>
      <c r="I661" s="525"/>
      <c r="J661" s="526"/>
      <c r="L661" s="2"/>
    </row>
    <row r="662" spans="1:12">
      <c r="A662" s="7">
        <v>45003</v>
      </c>
      <c r="B662" s="526" t="s">
        <v>330</v>
      </c>
      <c r="C662" s="526" t="s">
        <v>23</v>
      </c>
      <c r="D662" t="s">
        <v>19</v>
      </c>
      <c r="F662" s="2">
        <v>5</v>
      </c>
      <c r="G662" s="2">
        <f t="shared" si="8"/>
        <v>44.300000000000011</v>
      </c>
      <c r="I662" s="525"/>
      <c r="J662" s="525"/>
      <c r="L662" s="2"/>
    </row>
    <row r="663" spans="1:12">
      <c r="A663" s="7">
        <v>45111</v>
      </c>
      <c r="B663" s="526">
        <v>27211</v>
      </c>
      <c r="C663" s="526" t="s">
        <v>23</v>
      </c>
      <c r="D663" t="s">
        <v>16</v>
      </c>
      <c r="F663" s="2">
        <v>43</v>
      </c>
      <c r="G663" s="2">
        <f t="shared" si="8"/>
        <v>1.3000000000000114</v>
      </c>
      <c r="I663" s="525"/>
      <c r="J663" s="525"/>
      <c r="L663" s="2"/>
    </row>
    <row r="664" spans="1:12">
      <c r="A664" s="7">
        <v>45111</v>
      </c>
      <c r="B664" s="526">
        <v>27211</v>
      </c>
      <c r="C664" s="526" t="s">
        <v>23</v>
      </c>
      <c r="D664" t="s">
        <v>17</v>
      </c>
      <c r="F664" s="2">
        <v>1.3</v>
      </c>
      <c r="G664" s="2">
        <f t="shared" si="8"/>
        <v>1.1324274851176597E-14</v>
      </c>
      <c r="I664" s="525"/>
      <c r="J664" s="525"/>
      <c r="L664" s="2"/>
    </row>
    <row r="665" spans="1:12">
      <c r="A665" s="44">
        <v>44957</v>
      </c>
      <c r="B665" s="525" t="s">
        <v>14</v>
      </c>
      <c r="C665" s="525" t="s">
        <v>24</v>
      </c>
      <c r="D665" t="s">
        <v>16</v>
      </c>
      <c r="E665" s="2">
        <v>45</v>
      </c>
      <c r="G665" s="2">
        <f t="shared" si="8"/>
        <v>45.000000000000014</v>
      </c>
      <c r="I665" s="525"/>
      <c r="J665" s="526"/>
      <c r="L665" s="2"/>
    </row>
    <row r="666" spans="1:12">
      <c r="B666" s="526"/>
      <c r="C666" s="526"/>
      <c r="D666" t="s">
        <v>17</v>
      </c>
      <c r="E666" s="2">
        <v>1.5</v>
      </c>
      <c r="G666" s="2">
        <f t="shared" si="8"/>
        <v>46.500000000000014</v>
      </c>
      <c r="I666" s="525"/>
      <c r="J666" s="525"/>
      <c r="L666" s="240"/>
    </row>
    <row r="667" spans="1:12">
      <c r="B667" s="526"/>
      <c r="C667" s="526"/>
      <c r="D667" t="s">
        <v>18</v>
      </c>
      <c r="E667" s="2">
        <v>60</v>
      </c>
      <c r="G667" s="2">
        <f t="shared" si="8"/>
        <v>106.50000000000001</v>
      </c>
      <c r="I667" s="525"/>
      <c r="J667" s="526"/>
      <c r="L667" s="240"/>
    </row>
    <row r="668" spans="1:12">
      <c r="B668" s="526"/>
      <c r="C668" s="526"/>
      <c r="D668" t="s">
        <v>19</v>
      </c>
      <c r="E668" s="2">
        <v>5</v>
      </c>
      <c r="G668" s="2">
        <f t="shared" si="8"/>
        <v>111.50000000000001</v>
      </c>
      <c r="I668" s="525"/>
      <c r="J668"/>
      <c r="L668" s="92"/>
    </row>
    <row r="669" spans="1:12">
      <c r="A669" s="7">
        <v>45003</v>
      </c>
      <c r="B669" s="526" t="s">
        <v>330</v>
      </c>
      <c r="C669" s="526" t="s">
        <v>24</v>
      </c>
      <c r="D669" t="s">
        <v>18</v>
      </c>
      <c r="F669" s="2">
        <v>60</v>
      </c>
      <c r="G669" s="2">
        <f t="shared" si="8"/>
        <v>51.500000000000014</v>
      </c>
      <c r="I669" s="525"/>
      <c r="J669"/>
      <c r="K669" s="2"/>
      <c r="L669" s="8"/>
    </row>
    <row r="670" spans="1:12">
      <c r="A670" s="7">
        <v>45003</v>
      </c>
      <c r="B670" s="526" t="s">
        <v>330</v>
      </c>
      <c r="C670" s="526" t="s">
        <v>24</v>
      </c>
      <c r="D670" t="s">
        <v>19</v>
      </c>
      <c r="F670" s="2">
        <v>5</v>
      </c>
      <c r="G670" s="2">
        <f t="shared" si="8"/>
        <v>46.500000000000014</v>
      </c>
      <c r="I670" s="525"/>
      <c r="J670"/>
      <c r="K670" s="2"/>
    </row>
    <row r="671" spans="1:12">
      <c r="A671" s="7">
        <v>45111</v>
      </c>
      <c r="B671" s="526">
        <v>27211</v>
      </c>
      <c r="C671" s="526" t="s">
        <v>24</v>
      </c>
      <c r="D671" t="s">
        <v>16</v>
      </c>
      <c r="F671" s="2">
        <v>45</v>
      </c>
      <c r="G671" s="2">
        <f t="shared" si="8"/>
        <v>1.5000000000000142</v>
      </c>
      <c r="I671" s="525"/>
      <c r="J671"/>
      <c r="K671" s="2"/>
    </row>
    <row r="672" spans="1:12">
      <c r="A672" s="7">
        <v>45111</v>
      </c>
      <c r="B672" s="526">
        <v>27211</v>
      </c>
      <c r="C672" s="526" t="s">
        <v>24</v>
      </c>
      <c r="D672" t="s">
        <v>17</v>
      </c>
      <c r="F672" s="2">
        <v>1.5</v>
      </c>
      <c r="G672" s="2">
        <f t="shared" si="8"/>
        <v>1.4210854715202004E-14</v>
      </c>
      <c r="I672" s="525"/>
      <c r="J672"/>
      <c r="K672" s="2"/>
    </row>
    <row r="673" spans="1:11">
      <c r="A673" s="88">
        <v>45077</v>
      </c>
      <c r="B673" s="525" t="s">
        <v>14</v>
      </c>
      <c r="C673" s="525" t="s">
        <v>25</v>
      </c>
      <c r="D673" t="s">
        <v>16</v>
      </c>
      <c r="E673" s="240">
        <v>41.6</v>
      </c>
      <c r="G673" s="2">
        <f t="shared" si="8"/>
        <v>41.600000000000016</v>
      </c>
      <c r="I673" s="525"/>
      <c r="J673"/>
      <c r="K673" s="2"/>
    </row>
    <row r="674" spans="1:11">
      <c r="A674" s="86"/>
      <c r="B674" s="526"/>
      <c r="C674" s="526"/>
      <c r="D674" t="s">
        <v>17</v>
      </c>
      <c r="E674" s="240">
        <v>2.1</v>
      </c>
      <c r="G674" s="2">
        <f t="shared" si="8"/>
        <v>43.700000000000017</v>
      </c>
      <c r="I674" s="525"/>
      <c r="J674"/>
      <c r="K674" s="2"/>
    </row>
    <row r="675" spans="1:11">
      <c r="A675" s="86"/>
      <c r="B675" s="526"/>
      <c r="C675" s="526"/>
      <c r="D675" t="s">
        <v>18</v>
      </c>
      <c r="E675" s="240">
        <v>60</v>
      </c>
      <c r="G675" s="2">
        <f t="shared" si="8"/>
        <v>103.70000000000002</v>
      </c>
      <c r="I675" s="526"/>
      <c r="J675"/>
      <c r="K675" s="2"/>
    </row>
    <row r="676" spans="1:11">
      <c r="A676" s="86"/>
      <c r="B676" s="526"/>
      <c r="C676" s="526"/>
      <c r="D676" t="s">
        <v>19</v>
      </c>
      <c r="E676" s="240">
        <v>5</v>
      </c>
      <c r="G676" s="2">
        <f t="shared" ref="G676:G739" si="9">+G675+E676-F676</f>
        <v>108.70000000000002</v>
      </c>
      <c r="J676"/>
      <c r="K676" s="8"/>
    </row>
    <row r="677" spans="1:11">
      <c r="A677" s="86"/>
      <c r="B677" s="526"/>
      <c r="C677" s="526"/>
      <c r="D677" t="s">
        <v>76</v>
      </c>
      <c r="E677" s="92">
        <v>10</v>
      </c>
      <c r="G677" s="2">
        <f t="shared" si="9"/>
        <v>118.70000000000002</v>
      </c>
      <c r="J677"/>
      <c r="K677" s="8"/>
    </row>
    <row r="678" spans="1:11">
      <c r="A678" s="7">
        <v>45084</v>
      </c>
      <c r="B678" s="526" t="s">
        <v>332</v>
      </c>
      <c r="C678" s="526" t="s">
        <v>25</v>
      </c>
      <c r="D678" t="s">
        <v>18</v>
      </c>
      <c r="E678" s="240"/>
      <c r="F678" s="240">
        <v>60</v>
      </c>
      <c r="G678" s="2">
        <f t="shared" si="9"/>
        <v>58.700000000000017</v>
      </c>
    </row>
    <row r="679" spans="1:11">
      <c r="A679" s="7">
        <v>45084</v>
      </c>
      <c r="B679" s="526" t="s">
        <v>332</v>
      </c>
      <c r="C679" s="526" t="s">
        <v>25</v>
      </c>
      <c r="D679" t="s">
        <v>19</v>
      </c>
      <c r="E679" s="240"/>
      <c r="F679" s="240">
        <v>5</v>
      </c>
      <c r="G679" s="2">
        <f t="shared" si="9"/>
        <v>53.700000000000017</v>
      </c>
    </row>
    <row r="680" spans="1:11">
      <c r="A680" s="7">
        <v>45111</v>
      </c>
      <c r="B680" s="526">
        <v>27211</v>
      </c>
      <c r="C680" s="526" t="s">
        <v>25</v>
      </c>
      <c r="D680" t="s">
        <v>16</v>
      </c>
      <c r="E680" s="240"/>
      <c r="F680" s="240">
        <v>41.6</v>
      </c>
      <c r="G680" s="2">
        <f t="shared" si="9"/>
        <v>12.100000000000016</v>
      </c>
    </row>
    <row r="681" spans="1:11">
      <c r="A681" s="7">
        <v>45111</v>
      </c>
      <c r="B681" s="526">
        <v>27211</v>
      </c>
      <c r="C681" s="526" t="s">
        <v>25</v>
      </c>
      <c r="D681" t="s">
        <v>17</v>
      </c>
      <c r="E681" s="240"/>
      <c r="F681" s="240">
        <v>2.1</v>
      </c>
      <c r="G681" s="2">
        <f t="shared" si="9"/>
        <v>10.000000000000016</v>
      </c>
    </row>
    <row r="682" spans="1:11">
      <c r="A682" s="7">
        <v>45111</v>
      </c>
      <c r="B682" s="526">
        <v>27211</v>
      </c>
      <c r="C682" s="526" t="s">
        <v>25</v>
      </c>
      <c r="D682" t="s">
        <v>76</v>
      </c>
      <c r="E682" s="240"/>
      <c r="F682" s="240">
        <v>10</v>
      </c>
      <c r="G682" s="2">
        <f t="shared" si="9"/>
        <v>1.5987211554602254E-14</v>
      </c>
    </row>
    <row r="683" spans="1:11">
      <c r="A683" s="44">
        <v>45107</v>
      </c>
      <c r="B683" s="525" t="s">
        <v>14</v>
      </c>
      <c r="C683" s="525" t="s">
        <v>26</v>
      </c>
      <c r="D683" t="s">
        <v>16</v>
      </c>
      <c r="E683" s="240">
        <v>42.4</v>
      </c>
      <c r="F683" s="240"/>
      <c r="G683" s="2">
        <f t="shared" si="9"/>
        <v>42.400000000000013</v>
      </c>
    </row>
    <row r="684" spans="1:11">
      <c r="B684" s="526"/>
      <c r="C684" s="526"/>
      <c r="D684" t="s">
        <v>17</v>
      </c>
      <c r="E684" s="240">
        <v>2</v>
      </c>
      <c r="F684" s="240"/>
      <c r="G684" s="2">
        <f t="shared" si="9"/>
        <v>44.400000000000013</v>
      </c>
    </row>
    <row r="685" spans="1:11">
      <c r="B685" s="526"/>
      <c r="C685" s="526"/>
      <c r="D685" t="s">
        <v>18</v>
      </c>
      <c r="E685" s="240">
        <v>60</v>
      </c>
      <c r="F685" s="240"/>
      <c r="G685" s="2">
        <f t="shared" si="9"/>
        <v>104.4</v>
      </c>
      <c r="J685"/>
    </row>
    <row r="686" spans="1:11">
      <c r="B686" s="526"/>
      <c r="C686" s="526"/>
      <c r="D686" t="s">
        <v>19</v>
      </c>
      <c r="E686" s="240">
        <v>5</v>
      </c>
      <c r="F686" s="240"/>
      <c r="G686" s="2">
        <f t="shared" si="9"/>
        <v>109.4</v>
      </c>
      <c r="I686" s="525"/>
      <c r="J686"/>
      <c r="K686" s="240"/>
    </row>
    <row r="687" spans="1:11">
      <c r="A687" s="7">
        <v>45084</v>
      </c>
      <c r="B687" s="526" t="s">
        <v>332</v>
      </c>
      <c r="C687" s="526" t="s">
        <v>26</v>
      </c>
      <c r="D687" t="s">
        <v>18</v>
      </c>
      <c r="E687" s="240"/>
      <c r="F687" s="240">
        <v>60</v>
      </c>
      <c r="G687" s="2">
        <f t="shared" si="9"/>
        <v>49.400000000000006</v>
      </c>
      <c r="I687" s="526"/>
      <c r="J687"/>
      <c r="K687" s="240"/>
    </row>
    <row r="688" spans="1:11">
      <c r="A688" s="7">
        <v>45084</v>
      </c>
      <c r="B688" s="526" t="s">
        <v>332</v>
      </c>
      <c r="C688" s="526" t="s">
        <v>26</v>
      </c>
      <c r="D688" t="s">
        <v>19</v>
      </c>
      <c r="E688" s="240"/>
      <c r="F688" s="240">
        <v>5</v>
      </c>
      <c r="G688" s="2">
        <f t="shared" si="9"/>
        <v>44.400000000000006</v>
      </c>
      <c r="I688" s="525"/>
      <c r="J688"/>
      <c r="K688" s="240"/>
    </row>
    <row r="689" spans="1:11">
      <c r="A689" s="7">
        <v>45205</v>
      </c>
      <c r="B689" s="526">
        <v>27592</v>
      </c>
      <c r="C689" s="526" t="s">
        <v>26</v>
      </c>
      <c r="D689" t="s">
        <v>16</v>
      </c>
      <c r="E689" s="240"/>
      <c r="F689" s="240">
        <v>42.4</v>
      </c>
      <c r="G689" s="2">
        <f t="shared" si="9"/>
        <v>2.0000000000000071</v>
      </c>
      <c r="I689" s="525"/>
      <c r="J689"/>
      <c r="K689" s="240"/>
    </row>
    <row r="690" spans="1:11">
      <c r="A690" s="7">
        <v>45205</v>
      </c>
      <c r="B690" s="526">
        <v>27592</v>
      </c>
      <c r="C690" s="526" t="s">
        <v>26</v>
      </c>
      <c r="D690" t="s">
        <v>17</v>
      </c>
      <c r="E690" s="240"/>
      <c r="F690" s="240">
        <v>2</v>
      </c>
      <c r="G690" s="2">
        <f t="shared" si="9"/>
        <v>7.1054273576010019E-15</v>
      </c>
      <c r="I690" s="525"/>
      <c r="J690"/>
      <c r="K690" s="240"/>
    </row>
    <row r="691" spans="1:11">
      <c r="A691" s="44">
        <v>45138</v>
      </c>
      <c r="B691" s="525" t="s">
        <v>14</v>
      </c>
      <c r="C691" s="525" t="s">
        <v>27</v>
      </c>
      <c r="D691" t="s">
        <v>16</v>
      </c>
      <c r="E691" s="240">
        <v>39.9</v>
      </c>
      <c r="F691" s="240"/>
      <c r="G691" s="2">
        <f t="shared" si="9"/>
        <v>39.900000000000006</v>
      </c>
      <c r="I691" s="526"/>
      <c r="J691"/>
      <c r="K691" s="240"/>
    </row>
    <row r="692" spans="1:11">
      <c r="B692" s="526"/>
      <c r="C692" s="526"/>
      <c r="D692" t="s">
        <v>17</v>
      </c>
      <c r="E692" s="240">
        <v>2</v>
      </c>
      <c r="F692" s="240"/>
      <c r="G692" s="2">
        <f t="shared" si="9"/>
        <v>41.900000000000006</v>
      </c>
      <c r="I692" s="525"/>
      <c r="J692"/>
      <c r="K692" s="240"/>
    </row>
    <row r="693" spans="1:11">
      <c r="B693" s="526"/>
      <c r="C693" s="526"/>
      <c r="D693" t="s">
        <v>18</v>
      </c>
      <c r="E693" s="240">
        <v>60</v>
      </c>
      <c r="F693" s="240"/>
      <c r="G693" s="2">
        <f t="shared" si="9"/>
        <v>101.9</v>
      </c>
      <c r="I693" s="526"/>
      <c r="J693"/>
      <c r="K693" s="240"/>
    </row>
    <row r="694" spans="1:11">
      <c r="B694" s="526"/>
      <c r="C694" s="526"/>
      <c r="D694" t="s">
        <v>19</v>
      </c>
      <c r="E694" s="240">
        <v>5</v>
      </c>
      <c r="F694" s="240"/>
      <c r="G694" s="2">
        <f t="shared" si="9"/>
        <v>106.9</v>
      </c>
      <c r="K694" s="37"/>
    </row>
    <row r="695" spans="1:11">
      <c r="A695" s="7">
        <v>45084</v>
      </c>
      <c r="B695" s="526" t="s">
        <v>332</v>
      </c>
      <c r="C695" s="526" t="s">
        <v>27</v>
      </c>
      <c r="D695" t="s">
        <v>18</v>
      </c>
      <c r="E695" s="240"/>
      <c r="F695" s="240">
        <v>60</v>
      </c>
      <c r="G695" s="2">
        <f t="shared" si="9"/>
        <v>46.900000000000006</v>
      </c>
    </row>
    <row r="696" spans="1:11">
      <c r="A696" s="7">
        <v>45084</v>
      </c>
      <c r="B696" s="526" t="s">
        <v>332</v>
      </c>
      <c r="C696" s="526" t="s">
        <v>27</v>
      </c>
      <c r="D696" t="s">
        <v>19</v>
      </c>
      <c r="E696" s="240"/>
      <c r="F696" s="240">
        <v>5</v>
      </c>
      <c r="G696" s="2">
        <f t="shared" si="9"/>
        <v>41.900000000000006</v>
      </c>
    </row>
    <row r="697" spans="1:11">
      <c r="A697" s="7">
        <v>45205</v>
      </c>
      <c r="B697" s="526">
        <v>27592</v>
      </c>
      <c r="C697" s="526" t="s">
        <v>27</v>
      </c>
      <c r="D697" t="s">
        <v>16</v>
      </c>
      <c r="E697" s="240"/>
      <c r="F697" s="240">
        <v>39.9</v>
      </c>
      <c r="G697" s="2">
        <f t="shared" si="9"/>
        <v>2.0000000000000071</v>
      </c>
    </row>
    <row r="698" spans="1:11">
      <c r="A698" s="7">
        <v>45205</v>
      </c>
      <c r="B698" s="526">
        <v>27592</v>
      </c>
      <c r="C698" s="526" t="s">
        <v>27</v>
      </c>
      <c r="D698" t="s">
        <v>17</v>
      </c>
      <c r="E698" s="240"/>
      <c r="F698" s="240">
        <v>2</v>
      </c>
      <c r="G698" s="2">
        <f t="shared" si="9"/>
        <v>7.1054273576010019E-15</v>
      </c>
    </row>
    <row r="699" spans="1:11">
      <c r="A699" s="44">
        <v>45169</v>
      </c>
      <c r="B699" s="525" t="s">
        <v>14</v>
      </c>
      <c r="C699" s="525" t="s">
        <v>28</v>
      </c>
      <c r="D699" t="s">
        <v>16</v>
      </c>
      <c r="E699" s="240">
        <v>38.200000000000003</v>
      </c>
      <c r="F699" s="240"/>
      <c r="G699" s="2">
        <f t="shared" si="9"/>
        <v>38.20000000000001</v>
      </c>
    </row>
    <row r="700" spans="1:11">
      <c r="B700" s="526"/>
      <c r="C700" s="526"/>
      <c r="D700" t="s">
        <v>17</v>
      </c>
      <c r="E700" s="240">
        <v>2.2999999999999998</v>
      </c>
      <c r="F700" s="240"/>
      <c r="G700" s="2">
        <f t="shared" si="9"/>
        <v>40.500000000000007</v>
      </c>
    </row>
    <row r="701" spans="1:11">
      <c r="B701" s="526"/>
      <c r="C701" s="526"/>
      <c r="D701" t="s">
        <v>18</v>
      </c>
      <c r="E701" s="240">
        <v>60</v>
      </c>
      <c r="F701" s="240"/>
      <c r="G701" s="2">
        <f t="shared" si="9"/>
        <v>100.5</v>
      </c>
    </row>
    <row r="702" spans="1:11">
      <c r="B702" s="526"/>
      <c r="C702" s="526"/>
      <c r="D702" t="s">
        <v>19</v>
      </c>
      <c r="E702" s="240">
        <v>5</v>
      </c>
      <c r="F702" s="240"/>
      <c r="G702" s="2">
        <f t="shared" si="9"/>
        <v>105.5</v>
      </c>
    </row>
    <row r="703" spans="1:11">
      <c r="A703" s="7">
        <v>45153</v>
      </c>
      <c r="B703" s="526">
        <v>27332</v>
      </c>
      <c r="C703" s="526" t="s">
        <v>28</v>
      </c>
      <c r="D703" t="s">
        <v>18</v>
      </c>
      <c r="E703" s="240"/>
      <c r="F703" s="240">
        <v>60</v>
      </c>
      <c r="G703" s="2">
        <f t="shared" si="9"/>
        <v>45.5</v>
      </c>
    </row>
    <row r="704" spans="1:11">
      <c r="A704" s="7">
        <v>45153</v>
      </c>
      <c r="B704" s="526">
        <v>27332</v>
      </c>
      <c r="C704" s="526" t="s">
        <v>28</v>
      </c>
      <c r="D704" t="s">
        <v>19</v>
      </c>
      <c r="E704" s="240"/>
      <c r="F704" s="240">
        <v>5</v>
      </c>
      <c r="G704" s="2">
        <f t="shared" si="9"/>
        <v>40.5</v>
      </c>
    </row>
    <row r="705" spans="1:13">
      <c r="A705" s="7">
        <v>45205</v>
      </c>
      <c r="B705" s="526">
        <v>27592</v>
      </c>
      <c r="C705" s="526" t="s">
        <v>28</v>
      </c>
      <c r="D705" t="s">
        <v>16</v>
      </c>
      <c r="E705" s="240"/>
      <c r="F705" s="240">
        <v>38.200000000000003</v>
      </c>
      <c r="G705" s="2">
        <f t="shared" si="9"/>
        <v>2.2999999999999972</v>
      </c>
    </row>
    <row r="706" spans="1:13">
      <c r="A706" s="7">
        <v>45205</v>
      </c>
      <c r="B706" s="526">
        <v>27592</v>
      </c>
      <c r="C706" s="526" t="s">
        <v>28</v>
      </c>
      <c r="D706" t="s">
        <v>17</v>
      </c>
      <c r="E706" s="240"/>
      <c r="F706" s="240">
        <v>2.2999999999999998</v>
      </c>
      <c r="G706" s="2">
        <f t="shared" si="9"/>
        <v>0</v>
      </c>
    </row>
    <row r="707" spans="1:13">
      <c r="A707" s="44">
        <v>45199</v>
      </c>
      <c r="B707" s="525" t="s">
        <v>14</v>
      </c>
      <c r="C707" s="525" t="s">
        <v>53</v>
      </c>
      <c r="D707" t="s">
        <v>16</v>
      </c>
      <c r="E707" s="240">
        <v>38</v>
      </c>
      <c r="F707" s="240"/>
      <c r="G707" s="2">
        <f t="shared" si="9"/>
        <v>38</v>
      </c>
    </row>
    <row r="708" spans="1:13">
      <c r="B708" s="526"/>
      <c r="C708" s="526"/>
      <c r="D708" t="s">
        <v>17</v>
      </c>
      <c r="E708" s="240">
        <v>2</v>
      </c>
      <c r="F708" s="240"/>
      <c r="G708" s="2">
        <f t="shared" si="9"/>
        <v>40</v>
      </c>
    </row>
    <row r="709" spans="1:13">
      <c r="B709" s="526"/>
      <c r="C709" s="526"/>
      <c r="D709" t="s">
        <v>18</v>
      </c>
      <c r="E709" s="240">
        <v>60</v>
      </c>
      <c r="F709" s="240"/>
      <c r="G709" s="2">
        <f t="shared" si="9"/>
        <v>100</v>
      </c>
    </row>
    <row r="710" spans="1:13">
      <c r="B710" s="526"/>
      <c r="C710" s="526"/>
      <c r="D710" t="s">
        <v>19</v>
      </c>
      <c r="E710" s="240">
        <v>5</v>
      </c>
      <c r="F710" s="240"/>
      <c r="G710" s="2">
        <f t="shared" si="9"/>
        <v>105</v>
      </c>
    </row>
    <row r="711" spans="1:13">
      <c r="B711" s="526"/>
      <c r="C711" s="526"/>
      <c r="D711" t="s">
        <v>105</v>
      </c>
      <c r="E711" s="240">
        <v>10</v>
      </c>
      <c r="F711" s="240"/>
      <c r="G711" s="2">
        <f t="shared" si="9"/>
        <v>115</v>
      </c>
    </row>
    <row r="712" spans="1:13">
      <c r="A712" s="7">
        <v>45153</v>
      </c>
      <c r="B712" s="526">
        <v>27332</v>
      </c>
      <c r="C712" s="526" t="s">
        <v>53</v>
      </c>
      <c r="D712" t="s">
        <v>18</v>
      </c>
      <c r="E712" s="240"/>
      <c r="F712" s="240">
        <v>60</v>
      </c>
      <c r="G712" s="2">
        <f t="shared" si="9"/>
        <v>55</v>
      </c>
    </row>
    <row r="713" spans="1:13">
      <c r="A713" s="7">
        <v>45153</v>
      </c>
      <c r="B713" s="526">
        <v>27332</v>
      </c>
      <c r="C713" s="526" t="s">
        <v>53</v>
      </c>
      <c r="D713" t="s">
        <v>19</v>
      </c>
      <c r="E713" s="240"/>
      <c r="F713" s="240">
        <v>5</v>
      </c>
      <c r="G713" s="2">
        <f t="shared" si="9"/>
        <v>50</v>
      </c>
    </row>
    <row r="714" spans="1:13">
      <c r="A714" s="7">
        <v>45356</v>
      </c>
      <c r="B714" s="526">
        <v>28410</v>
      </c>
      <c r="C714" s="526" t="s">
        <v>53</v>
      </c>
      <c r="D714" t="s">
        <v>105</v>
      </c>
      <c r="E714" s="240"/>
      <c r="F714" s="240">
        <v>10</v>
      </c>
      <c r="G714" s="2">
        <f t="shared" si="9"/>
        <v>40</v>
      </c>
    </row>
    <row r="715" spans="1:13">
      <c r="A715" s="7">
        <v>45357</v>
      </c>
      <c r="B715" s="526">
        <v>28460</v>
      </c>
      <c r="C715" s="526" t="s">
        <v>53</v>
      </c>
      <c r="D715" t="s">
        <v>16</v>
      </c>
      <c r="E715" s="240"/>
      <c r="F715" s="240">
        <v>38</v>
      </c>
      <c r="G715" s="2">
        <f t="shared" si="9"/>
        <v>2</v>
      </c>
    </row>
    <row r="716" spans="1:13">
      <c r="A716" s="7">
        <v>45357</v>
      </c>
      <c r="B716" s="526">
        <v>28460</v>
      </c>
      <c r="C716" s="526" t="s">
        <v>53</v>
      </c>
      <c r="D716" t="s">
        <v>17</v>
      </c>
      <c r="E716" s="240"/>
      <c r="F716" s="240">
        <v>2</v>
      </c>
      <c r="G716" s="2">
        <f t="shared" si="9"/>
        <v>0</v>
      </c>
    </row>
    <row r="717" spans="1:13">
      <c r="A717" s="44">
        <v>45230</v>
      </c>
      <c r="B717" s="525" t="s">
        <v>14</v>
      </c>
      <c r="C717" s="525" t="s">
        <v>30</v>
      </c>
      <c r="D717" t="s">
        <v>16</v>
      </c>
      <c r="E717" s="240">
        <v>37</v>
      </c>
      <c r="F717" s="240"/>
      <c r="G717" s="2">
        <f t="shared" si="9"/>
        <v>37</v>
      </c>
    </row>
    <row r="718" spans="1:13">
      <c r="B718" s="526"/>
      <c r="C718" s="526"/>
      <c r="D718" t="s">
        <v>17</v>
      </c>
      <c r="E718" s="240">
        <v>2</v>
      </c>
      <c r="F718" s="240"/>
      <c r="G718" s="2">
        <f t="shared" si="9"/>
        <v>39</v>
      </c>
      <c r="K718" s="543" t="s">
        <v>333</v>
      </c>
      <c r="L718" s="543"/>
      <c r="M718" s="543"/>
    </row>
    <row r="719" spans="1:13">
      <c r="B719" s="526"/>
      <c r="C719" s="526"/>
      <c r="D719" t="s">
        <v>18</v>
      </c>
      <c r="E719" s="240">
        <v>60</v>
      </c>
      <c r="F719" s="240"/>
      <c r="G719" s="2">
        <f t="shared" si="9"/>
        <v>99</v>
      </c>
      <c r="K719" s="525"/>
      <c r="M719" s="240"/>
    </row>
    <row r="720" spans="1:13">
      <c r="B720" s="526"/>
      <c r="C720" s="526"/>
      <c r="D720" t="s">
        <v>19</v>
      </c>
      <c r="E720" s="240">
        <v>5</v>
      </c>
      <c r="F720" s="240"/>
      <c r="G720" s="2">
        <f t="shared" si="9"/>
        <v>104</v>
      </c>
      <c r="J720" s="67"/>
      <c r="K720" s="526"/>
      <c r="M720" s="240"/>
    </row>
    <row r="721" spans="1:13">
      <c r="A721" s="7">
        <v>45153</v>
      </c>
      <c r="B721" s="526">
        <v>27332</v>
      </c>
      <c r="C721" s="526" t="s">
        <v>30</v>
      </c>
      <c r="D721" t="s">
        <v>18</v>
      </c>
      <c r="E721" s="240"/>
      <c r="F721" s="240">
        <v>60</v>
      </c>
      <c r="G721" s="2">
        <f t="shared" si="9"/>
        <v>44</v>
      </c>
      <c r="J721" s="67"/>
      <c r="K721" s="525"/>
      <c r="M721" s="240"/>
    </row>
    <row r="722" spans="1:13">
      <c r="A722" s="7">
        <v>45153</v>
      </c>
      <c r="B722" s="526">
        <v>27332</v>
      </c>
      <c r="C722" s="526" t="s">
        <v>30</v>
      </c>
      <c r="D722" t="s">
        <v>19</v>
      </c>
      <c r="E722" s="240"/>
      <c r="F722" s="240">
        <v>5</v>
      </c>
      <c r="G722" s="2">
        <f t="shared" si="9"/>
        <v>39</v>
      </c>
      <c r="J722" s="67"/>
      <c r="K722" s="526"/>
      <c r="M722" s="240"/>
    </row>
    <row r="723" spans="1:13">
      <c r="B723" s="526"/>
      <c r="C723" s="526" t="s">
        <v>30</v>
      </c>
      <c r="D723" t="s">
        <v>16</v>
      </c>
      <c r="E723" s="240"/>
      <c r="F723" s="240">
        <v>37</v>
      </c>
      <c r="G723" s="2">
        <f t="shared" si="9"/>
        <v>2</v>
      </c>
      <c r="J723" s="67"/>
      <c r="K723" s="526"/>
      <c r="M723" s="240"/>
    </row>
    <row r="724" spans="1:13">
      <c r="B724" s="526"/>
      <c r="C724" s="526" t="s">
        <v>30</v>
      </c>
      <c r="D724" t="s">
        <v>17</v>
      </c>
      <c r="E724" s="240"/>
      <c r="F724" s="240">
        <v>2</v>
      </c>
      <c r="G724" s="2">
        <f t="shared" si="9"/>
        <v>0</v>
      </c>
      <c r="J724" s="67"/>
      <c r="K724" s="526"/>
      <c r="M724" s="240"/>
    </row>
    <row r="725" spans="1:13">
      <c r="A725" s="44">
        <v>45260</v>
      </c>
      <c r="B725" s="525" t="s">
        <v>14</v>
      </c>
      <c r="C725" s="525" t="s">
        <v>33</v>
      </c>
      <c r="D725" t="s">
        <v>16</v>
      </c>
      <c r="E725" s="240">
        <v>40.200000000000003</v>
      </c>
      <c r="F725" s="240"/>
      <c r="G725" s="2">
        <f t="shared" si="9"/>
        <v>40.200000000000003</v>
      </c>
      <c r="J725" s="67"/>
      <c r="K725" s="525"/>
      <c r="M725" s="240"/>
    </row>
    <row r="726" spans="1:13">
      <c r="B726" s="526"/>
      <c r="C726" s="526"/>
      <c r="D726" t="s">
        <v>17</v>
      </c>
      <c r="E726" s="240">
        <v>5</v>
      </c>
      <c r="F726" s="240"/>
      <c r="G726" s="2">
        <f t="shared" si="9"/>
        <v>45.2</v>
      </c>
      <c r="J726" s="67"/>
      <c r="K726" s="526"/>
      <c r="M726" s="240"/>
    </row>
    <row r="727" spans="1:13">
      <c r="B727" s="526"/>
      <c r="C727" s="526"/>
      <c r="D727" t="s">
        <v>18</v>
      </c>
      <c r="E727" s="240">
        <v>60</v>
      </c>
      <c r="F727" s="240"/>
      <c r="G727" s="2">
        <f t="shared" si="9"/>
        <v>105.2</v>
      </c>
      <c r="J727" s="67"/>
      <c r="K727" s="525"/>
      <c r="M727" s="240"/>
    </row>
    <row r="728" spans="1:13">
      <c r="B728" s="526"/>
      <c r="C728" s="526"/>
      <c r="D728" t="s">
        <v>19</v>
      </c>
      <c r="E728" s="240">
        <v>5</v>
      </c>
      <c r="F728" s="240"/>
      <c r="G728" s="2">
        <f t="shared" si="9"/>
        <v>110.2</v>
      </c>
      <c r="K728" s="526"/>
      <c r="M728" s="240"/>
    </row>
    <row r="729" spans="1:13">
      <c r="A729" s="7">
        <v>45153</v>
      </c>
      <c r="B729" s="526">
        <v>27332</v>
      </c>
      <c r="C729" s="526" t="s">
        <v>33</v>
      </c>
      <c r="D729" t="s">
        <v>18</v>
      </c>
      <c r="E729" s="240"/>
      <c r="F729" s="240">
        <v>60</v>
      </c>
      <c r="G729" s="2">
        <f t="shared" si="9"/>
        <v>50.2</v>
      </c>
      <c r="K729" s="525"/>
      <c r="M729" s="26"/>
    </row>
    <row r="730" spans="1:13">
      <c r="A730" s="7">
        <v>45153</v>
      </c>
      <c r="B730" s="526">
        <v>27332</v>
      </c>
      <c r="C730" s="526" t="s">
        <v>33</v>
      </c>
      <c r="D730" t="s">
        <v>19</v>
      </c>
      <c r="E730" s="240"/>
      <c r="F730" s="240">
        <v>5</v>
      </c>
      <c r="G730" s="2">
        <f t="shared" si="9"/>
        <v>45.2</v>
      </c>
      <c r="K730" s="526"/>
      <c r="M730" s="26"/>
    </row>
    <row r="731" spans="1:13">
      <c r="A731" s="7">
        <v>45357</v>
      </c>
      <c r="B731" s="526">
        <v>28460</v>
      </c>
      <c r="C731" s="526" t="s">
        <v>33</v>
      </c>
      <c r="D731" t="s">
        <v>16</v>
      </c>
      <c r="E731" s="240"/>
      <c r="F731" s="240">
        <v>40.200000000000003</v>
      </c>
      <c r="G731" s="2">
        <f t="shared" si="9"/>
        <v>5</v>
      </c>
      <c r="K731" s="526"/>
      <c r="M731" s="26"/>
    </row>
    <row r="732" spans="1:13">
      <c r="A732" s="7">
        <v>45357</v>
      </c>
      <c r="B732" s="526">
        <v>28460</v>
      </c>
      <c r="C732" s="526" t="s">
        <v>33</v>
      </c>
      <c r="D732" t="s">
        <v>17</v>
      </c>
      <c r="E732" s="240"/>
      <c r="F732" s="240">
        <v>5</v>
      </c>
      <c r="G732" s="2">
        <f t="shared" si="9"/>
        <v>0</v>
      </c>
      <c r="K732" s="526"/>
      <c r="M732" s="26"/>
    </row>
    <row r="733" spans="1:13">
      <c r="A733" s="44">
        <v>45291</v>
      </c>
      <c r="B733" s="525" t="s">
        <v>14</v>
      </c>
      <c r="C733" s="525" t="s">
        <v>34</v>
      </c>
      <c r="D733" t="s">
        <v>16</v>
      </c>
      <c r="E733" s="240">
        <v>42.9</v>
      </c>
      <c r="F733" s="240"/>
      <c r="G733" s="2">
        <f t="shared" si="9"/>
        <v>42.9</v>
      </c>
      <c r="M733" s="37"/>
    </row>
    <row r="734" spans="1:13">
      <c r="B734" s="526"/>
      <c r="C734" s="526"/>
      <c r="D734" t="s">
        <v>17</v>
      </c>
      <c r="E734" s="240">
        <v>5</v>
      </c>
      <c r="F734" s="240"/>
      <c r="G734" s="2">
        <f t="shared" si="9"/>
        <v>47.9</v>
      </c>
    </row>
    <row r="735" spans="1:13">
      <c r="B735" s="526"/>
      <c r="C735" s="526"/>
      <c r="D735" t="s">
        <v>18</v>
      </c>
      <c r="E735" s="240">
        <v>60</v>
      </c>
      <c r="F735" s="240"/>
      <c r="G735" s="2">
        <f t="shared" si="9"/>
        <v>107.9</v>
      </c>
    </row>
    <row r="736" spans="1:13">
      <c r="B736" s="526"/>
      <c r="C736" s="526"/>
      <c r="D736" t="s">
        <v>19</v>
      </c>
      <c r="E736" s="240">
        <v>5</v>
      </c>
      <c r="F736" s="240"/>
      <c r="G736" s="2">
        <f t="shared" si="9"/>
        <v>112.9</v>
      </c>
    </row>
    <row r="737" spans="1:7">
      <c r="A737" s="7">
        <v>45153</v>
      </c>
      <c r="B737" s="526">
        <v>27332</v>
      </c>
      <c r="C737" s="526" t="s">
        <v>34</v>
      </c>
      <c r="D737" t="s">
        <v>18</v>
      </c>
      <c r="E737" s="240"/>
      <c r="F737" s="240">
        <v>60</v>
      </c>
      <c r="G737" s="2">
        <f t="shared" si="9"/>
        <v>52.900000000000006</v>
      </c>
    </row>
    <row r="738" spans="1:7">
      <c r="A738" s="7">
        <v>45153</v>
      </c>
      <c r="B738" s="526">
        <v>27332</v>
      </c>
      <c r="C738" s="526" t="s">
        <v>34</v>
      </c>
      <c r="D738" t="s">
        <v>19</v>
      </c>
      <c r="E738" s="240"/>
      <c r="F738" s="240">
        <v>5</v>
      </c>
      <c r="G738" s="2">
        <f t="shared" si="9"/>
        <v>47.900000000000006</v>
      </c>
    </row>
    <row r="739" spans="1:7">
      <c r="A739" s="7">
        <v>45357</v>
      </c>
      <c r="B739" s="526">
        <v>28460</v>
      </c>
      <c r="C739" s="526" t="s">
        <v>34</v>
      </c>
      <c r="D739" t="s">
        <v>16</v>
      </c>
      <c r="E739" s="240"/>
      <c r="F739" s="240">
        <v>42.9</v>
      </c>
      <c r="G739" s="2">
        <f t="shared" si="9"/>
        <v>5.0000000000000071</v>
      </c>
    </row>
    <row r="740" spans="1:7">
      <c r="A740" s="7">
        <v>45357</v>
      </c>
      <c r="B740" s="526">
        <v>28460</v>
      </c>
      <c r="C740" s="526" t="s">
        <v>34</v>
      </c>
      <c r="D740" t="s">
        <v>17</v>
      </c>
      <c r="E740" s="240"/>
      <c r="F740" s="240">
        <v>5</v>
      </c>
      <c r="G740" s="2">
        <f t="shared" ref="G740:G823" si="10">+G739+E740-F740</f>
        <v>7.1054273576010019E-15</v>
      </c>
    </row>
    <row r="741" spans="1:7">
      <c r="A741" s="88">
        <v>45322</v>
      </c>
      <c r="B741" s="525" t="s">
        <v>14</v>
      </c>
      <c r="C741" s="525" t="s">
        <v>15</v>
      </c>
      <c r="D741" t="s">
        <v>16</v>
      </c>
      <c r="E741" s="26">
        <v>47.9</v>
      </c>
      <c r="G741" s="2">
        <f t="shared" si="10"/>
        <v>47.900000000000006</v>
      </c>
    </row>
    <row r="742" spans="1:7">
      <c r="A742" s="86"/>
      <c r="B742" s="526"/>
      <c r="C742" s="526"/>
      <c r="D742" t="s">
        <v>17</v>
      </c>
      <c r="E742" s="26">
        <v>8.8000000000000007</v>
      </c>
      <c r="G742" s="2">
        <f t="shared" si="10"/>
        <v>56.7</v>
      </c>
    </row>
    <row r="743" spans="1:7">
      <c r="A743" s="86"/>
      <c r="B743" s="526"/>
      <c r="C743" s="526"/>
      <c r="D743" t="s">
        <v>18</v>
      </c>
      <c r="E743" s="240">
        <v>60</v>
      </c>
      <c r="G743" s="2">
        <f t="shared" si="10"/>
        <v>116.7</v>
      </c>
    </row>
    <row r="744" spans="1:7">
      <c r="A744" s="86"/>
      <c r="B744" s="526"/>
      <c r="C744" s="526"/>
      <c r="D744" t="s">
        <v>19</v>
      </c>
      <c r="E744" s="240">
        <v>5</v>
      </c>
      <c r="G744" s="2">
        <f t="shared" si="10"/>
        <v>121.7</v>
      </c>
    </row>
    <row r="745" spans="1:7">
      <c r="A745" s="7">
        <v>45356</v>
      </c>
      <c r="B745" s="526">
        <v>28410</v>
      </c>
      <c r="C745" s="526" t="s">
        <v>15</v>
      </c>
      <c r="D745" t="s">
        <v>18</v>
      </c>
      <c r="E745" s="240"/>
      <c r="F745" s="240">
        <v>60</v>
      </c>
      <c r="G745" s="2">
        <f t="shared" si="10"/>
        <v>61.7</v>
      </c>
    </row>
    <row r="746" spans="1:7">
      <c r="A746" s="7">
        <v>45356</v>
      </c>
      <c r="B746" s="526">
        <v>28410</v>
      </c>
      <c r="C746" s="526" t="s">
        <v>15</v>
      </c>
      <c r="D746" t="s">
        <v>19</v>
      </c>
      <c r="E746" s="240"/>
      <c r="F746" s="240">
        <v>5</v>
      </c>
      <c r="G746" s="2">
        <f t="shared" si="10"/>
        <v>56.7</v>
      </c>
    </row>
    <row r="747" spans="1:7">
      <c r="A747" s="7">
        <v>45357</v>
      </c>
      <c r="B747" s="526">
        <v>28460</v>
      </c>
      <c r="C747" s="526" t="s">
        <v>15</v>
      </c>
      <c r="D747" t="s">
        <v>16</v>
      </c>
      <c r="E747" s="240"/>
      <c r="F747" s="26">
        <v>47.9</v>
      </c>
      <c r="G747" s="2">
        <f t="shared" si="10"/>
        <v>8.8000000000000043</v>
      </c>
    </row>
    <row r="748" spans="1:7">
      <c r="A748" s="7">
        <v>45357</v>
      </c>
      <c r="B748" s="526">
        <v>28460</v>
      </c>
      <c r="C748" s="526" t="s">
        <v>15</v>
      </c>
      <c r="D748" t="s">
        <v>17</v>
      </c>
      <c r="E748" s="240"/>
      <c r="F748" s="26">
        <v>8.8000000000000007</v>
      </c>
      <c r="G748" s="2">
        <f t="shared" si="10"/>
        <v>0</v>
      </c>
    </row>
    <row r="749" spans="1:7">
      <c r="A749" s="44">
        <v>45351</v>
      </c>
      <c r="B749" s="525" t="s">
        <v>14</v>
      </c>
      <c r="C749" s="525" t="s">
        <v>20</v>
      </c>
      <c r="D749" t="s">
        <v>16</v>
      </c>
      <c r="E749" s="240">
        <v>49.6</v>
      </c>
      <c r="F749" s="240"/>
      <c r="G749" s="2">
        <f t="shared" si="10"/>
        <v>49.6</v>
      </c>
    </row>
    <row r="750" spans="1:7">
      <c r="B750" s="526"/>
      <c r="C750" s="526"/>
      <c r="D750" t="s">
        <v>17</v>
      </c>
      <c r="E750" s="240">
        <v>5</v>
      </c>
      <c r="F750" s="240"/>
      <c r="G750" s="2">
        <f t="shared" si="10"/>
        <v>54.6</v>
      </c>
    </row>
    <row r="751" spans="1:7">
      <c r="B751" s="526"/>
      <c r="C751" s="526"/>
      <c r="D751" t="s">
        <v>18</v>
      </c>
      <c r="E751" s="240">
        <v>58</v>
      </c>
      <c r="F751" s="240"/>
      <c r="G751" s="2">
        <f t="shared" si="10"/>
        <v>112.6</v>
      </c>
    </row>
    <row r="752" spans="1:7">
      <c r="B752" s="526"/>
      <c r="C752" s="526"/>
      <c r="D752" t="s">
        <v>19</v>
      </c>
      <c r="E752" s="240">
        <v>5</v>
      </c>
      <c r="F752" s="240"/>
      <c r="G752" s="2">
        <f t="shared" si="10"/>
        <v>117.6</v>
      </c>
    </row>
    <row r="753" spans="1:11">
      <c r="A753" s="7">
        <v>45356</v>
      </c>
      <c r="B753" s="526">
        <v>28410</v>
      </c>
      <c r="C753" s="526" t="s">
        <v>20</v>
      </c>
      <c r="D753" t="s">
        <v>18</v>
      </c>
      <c r="E753" s="240"/>
      <c r="F753" s="240">
        <v>58</v>
      </c>
      <c r="G753" s="2">
        <f t="shared" si="10"/>
        <v>59.599999999999994</v>
      </c>
    </row>
    <row r="754" spans="1:11">
      <c r="A754" s="7">
        <v>45356</v>
      </c>
      <c r="B754" s="526">
        <v>28410</v>
      </c>
      <c r="C754" s="526" t="s">
        <v>20</v>
      </c>
      <c r="D754" t="s">
        <v>19</v>
      </c>
      <c r="E754" s="240"/>
      <c r="F754" s="240">
        <v>5</v>
      </c>
      <c r="G754" s="2">
        <f t="shared" si="10"/>
        <v>54.599999999999994</v>
      </c>
    </row>
    <row r="755" spans="1:11">
      <c r="A755" s="7">
        <v>45567</v>
      </c>
      <c r="B755" s="526">
        <v>29752</v>
      </c>
      <c r="C755" s="526" t="s">
        <v>20</v>
      </c>
      <c r="D755" t="s">
        <v>16</v>
      </c>
      <c r="E755" s="240"/>
      <c r="F755" s="240">
        <v>49.6</v>
      </c>
      <c r="G755" s="2">
        <f t="shared" si="10"/>
        <v>4.9999999999999929</v>
      </c>
    </row>
    <row r="756" spans="1:11">
      <c r="A756" s="7">
        <v>45567</v>
      </c>
      <c r="B756" s="526">
        <v>29752</v>
      </c>
      <c r="C756" s="526" t="s">
        <v>20</v>
      </c>
      <c r="D756" t="s">
        <v>17</v>
      </c>
      <c r="E756" s="240"/>
      <c r="F756" s="240">
        <v>5</v>
      </c>
      <c r="G756" s="2">
        <f t="shared" si="10"/>
        <v>-7.1054273576010019E-15</v>
      </c>
    </row>
    <row r="757" spans="1:11">
      <c r="A757" s="44">
        <v>45382</v>
      </c>
      <c r="B757" s="525" t="s">
        <v>14</v>
      </c>
      <c r="C757" s="525" t="s">
        <v>23</v>
      </c>
      <c r="D757" t="s">
        <v>16</v>
      </c>
      <c r="E757" s="240">
        <v>48.1</v>
      </c>
      <c r="F757" s="240"/>
      <c r="G757" s="2">
        <f t="shared" si="10"/>
        <v>48.099999999999994</v>
      </c>
    </row>
    <row r="758" spans="1:11">
      <c r="B758" s="526"/>
      <c r="C758" s="526"/>
      <c r="D758" t="s">
        <v>17</v>
      </c>
      <c r="E758" s="240">
        <v>5</v>
      </c>
      <c r="F758" s="240"/>
      <c r="G758" s="2">
        <f t="shared" si="10"/>
        <v>53.099999999999994</v>
      </c>
    </row>
    <row r="759" spans="1:11">
      <c r="B759" s="526"/>
      <c r="C759" s="526"/>
      <c r="D759" t="s">
        <v>18</v>
      </c>
      <c r="E759" s="240">
        <v>60</v>
      </c>
      <c r="F759" s="240"/>
      <c r="G759" s="2">
        <f t="shared" si="10"/>
        <v>113.1</v>
      </c>
      <c r="I759" s="525"/>
      <c r="J759"/>
      <c r="K759" s="240"/>
    </row>
    <row r="760" spans="1:11">
      <c r="B760" s="526"/>
      <c r="C760" s="526"/>
      <c r="D760" t="s">
        <v>19</v>
      </c>
      <c r="E760" s="240">
        <v>5</v>
      </c>
      <c r="F760" s="240"/>
      <c r="G760" s="2">
        <f t="shared" si="10"/>
        <v>118.1</v>
      </c>
      <c r="I760" s="526"/>
      <c r="J760"/>
      <c r="K760" s="240"/>
    </row>
    <row r="761" spans="1:11">
      <c r="B761" s="526"/>
      <c r="C761" s="526"/>
      <c r="D761" t="s">
        <v>198</v>
      </c>
      <c r="E761" s="240">
        <v>102.5</v>
      </c>
      <c r="F761" s="240"/>
      <c r="G761" s="2">
        <f t="shared" si="10"/>
        <v>220.6</v>
      </c>
      <c r="I761" s="525"/>
      <c r="J761"/>
      <c r="K761" s="240"/>
    </row>
    <row r="762" spans="1:11">
      <c r="B762" s="526"/>
      <c r="C762" s="526"/>
      <c r="D762" t="s">
        <v>199</v>
      </c>
      <c r="E762" s="240">
        <v>102.5</v>
      </c>
      <c r="F762" s="240"/>
      <c r="G762" s="2">
        <f t="shared" si="10"/>
        <v>323.10000000000002</v>
      </c>
      <c r="I762" s="526"/>
      <c r="J762"/>
      <c r="K762" s="240"/>
    </row>
    <row r="763" spans="1:11">
      <c r="A763" s="7">
        <v>45356</v>
      </c>
      <c r="B763" s="526">
        <v>28410</v>
      </c>
      <c r="C763" s="526" t="s">
        <v>23</v>
      </c>
      <c r="D763" t="s">
        <v>18</v>
      </c>
      <c r="E763" s="240"/>
      <c r="F763" s="240">
        <v>60</v>
      </c>
      <c r="G763" s="2">
        <f t="shared" si="10"/>
        <v>263.10000000000002</v>
      </c>
      <c r="I763" s="525"/>
      <c r="J763"/>
      <c r="K763" s="240"/>
    </row>
    <row r="764" spans="1:11">
      <c r="A764" s="7">
        <v>45356</v>
      </c>
      <c r="B764" s="526">
        <v>28410</v>
      </c>
      <c r="C764" s="526" t="s">
        <v>23</v>
      </c>
      <c r="D764" t="s">
        <v>19</v>
      </c>
      <c r="E764" s="240"/>
      <c r="F764" s="240">
        <v>5</v>
      </c>
      <c r="G764" s="2">
        <f t="shared" si="10"/>
        <v>258.10000000000002</v>
      </c>
      <c r="I764" s="526"/>
      <c r="J764"/>
      <c r="K764" s="240"/>
    </row>
    <row r="765" spans="1:11">
      <c r="A765" s="7">
        <v>45435</v>
      </c>
      <c r="B765" s="526">
        <v>28919</v>
      </c>
      <c r="C765" s="526" t="s">
        <v>23</v>
      </c>
      <c r="D765" t="s">
        <v>198</v>
      </c>
      <c r="E765" s="240"/>
      <c r="F765" s="240">
        <v>102.5</v>
      </c>
      <c r="G765" s="2">
        <f t="shared" si="10"/>
        <v>155.60000000000002</v>
      </c>
      <c r="I765" s="525"/>
      <c r="J765"/>
      <c r="K765" s="240"/>
    </row>
    <row r="766" spans="1:11">
      <c r="A766" s="7">
        <v>45435</v>
      </c>
      <c r="B766" s="526">
        <v>28919</v>
      </c>
      <c r="C766" s="526" t="s">
        <v>23</v>
      </c>
      <c r="D766" t="s">
        <v>199</v>
      </c>
      <c r="E766" s="240"/>
      <c r="F766" s="240">
        <v>102.5</v>
      </c>
      <c r="G766" s="2">
        <f t="shared" si="10"/>
        <v>53.100000000000023</v>
      </c>
      <c r="I766" s="526"/>
      <c r="J766"/>
      <c r="K766" s="240"/>
    </row>
    <row r="767" spans="1:11">
      <c r="A767" s="7">
        <v>45567</v>
      </c>
      <c r="B767" s="526">
        <v>29752</v>
      </c>
      <c r="C767" s="526" t="s">
        <v>23</v>
      </c>
      <c r="D767" t="s">
        <v>16</v>
      </c>
      <c r="E767" s="240"/>
      <c r="F767" s="240">
        <v>48.1</v>
      </c>
      <c r="G767" s="2">
        <f t="shared" si="10"/>
        <v>5.0000000000000213</v>
      </c>
      <c r="I767" s="526"/>
      <c r="J767"/>
      <c r="K767" s="240"/>
    </row>
    <row r="768" spans="1:11">
      <c r="A768" s="7">
        <v>45567</v>
      </c>
      <c r="B768" s="526">
        <v>29752</v>
      </c>
      <c r="C768" s="526" t="s">
        <v>23</v>
      </c>
      <c r="D768" t="s">
        <v>17</v>
      </c>
      <c r="E768" s="240"/>
      <c r="F768" s="240">
        <v>5</v>
      </c>
      <c r="G768" s="2">
        <f t="shared" si="10"/>
        <v>2.1316282072803006E-14</v>
      </c>
      <c r="I768" s="526"/>
      <c r="J768"/>
      <c r="K768" s="240"/>
    </row>
    <row r="769" spans="1:11">
      <c r="A769" s="44">
        <v>45412</v>
      </c>
      <c r="B769" s="525" t="s">
        <v>14</v>
      </c>
      <c r="C769" s="525" t="s">
        <v>24</v>
      </c>
      <c r="D769" t="s">
        <v>16</v>
      </c>
      <c r="E769" s="240">
        <v>47.8</v>
      </c>
      <c r="G769" s="2">
        <f t="shared" si="10"/>
        <v>47.800000000000018</v>
      </c>
      <c r="K769" s="37"/>
    </row>
    <row r="770" spans="1:11">
      <c r="B770" s="526"/>
      <c r="C770" s="526"/>
      <c r="D770" t="s">
        <v>17</v>
      </c>
      <c r="E770" s="240">
        <v>5</v>
      </c>
      <c r="G770" s="2">
        <f t="shared" si="10"/>
        <v>52.800000000000018</v>
      </c>
    </row>
    <row r="771" spans="1:11">
      <c r="B771" s="526"/>
      <c r="C771" s="526"/>
      <c r="D771" t="s">
        <v>18</v>
      </c>
      <c r="E771" s="240">
        <v>60</v>
      </c>
      <c r="G771" s="2">
        <f t="shared" si="10"/>
        <v>112.80000000000001</v>
      </c>
    </row>
    <row r="772" spans="1:11">
      <c r="B772" s="526"/>
      <c r="C772" s="526"/>
      <c r="D772" t="s">
        <v>19</v>
      </c>
      <c r="E772" s="240">
        <v>5</v>
      </c>
      <c r="G772" s="2">
        <f t="shared" si="10"/>
        <v>117.80000000000001</v>
      </c>
    </row>
    <row r="773" spans="1:11">
      <c r="A773" s="7">
        <v>45435</v>
      </c>
      <c r="B773" s="526">
        <v>28919</v>
      </c>
      <c r="C773" s="526" t="s">
        <v>24</v>
      </c>
      <c r="D773" t="s">
        <v>18</v>
      </c>
      <c r="E773" s="240"/>
      <c r="F773" s="240">
        <v>60</v>
      </c>
      <c r="G773" s="2">
        <f t="shared" si="10"/>
        <v>57.800000000000011</v>
      </c>
    </row>
    <row r="774" spans="1:11">
      <c r="A774" s="7">
        <v>45435</v>
      </c>
      <c r="B774" s="526">
        <v>28919</v>
      </c>
      <c r="C774" s="526" t="s">
        <v>24</v>
      </c>
      <c r="D774" t="s">
        <v>19</v>
      </c>
      <c r="E774" s="240"/>
      <c r="F774" s="240">
        <v>5</v>
      </c>
      <c r="G774" s="2">
        <f t="shared" si="10"/>
        <v>52.800000000000011</v>
      </c>
    </row>
    <row r="775" spans="1:11">
      <c r="A775" s="7">
        <v>45538</v>
      </c>
      <c r="B775" s="526">
        <v>29612</v>
      </c>
      <c r="C775" s="526" t="s">
        <v>24</v>
      </c>
      <c r="D775" t="s">
        <v>16</v>
      </c>
      <c r="E775" s="240"/>
      <c r="F775" s="240">
        <v>47.8</v>
      </c>
      <c r="G775" s="2">
        <f t="shared" si="10"/>
        <v>5.0000000000000142</v>
      </c>
    </row>
    <row r="776" spans="1:11">
      <c r="A776" s="7">
        <v>45538</v>
      </c>
      <c r="B776" s="526">
        <v>29612</v>
      </c>
      <c r="C776" s="526" t="s">
        <v>24</v>
      </c>
      <c r="D776" t="s">
        <v>17</v>
      </c>
      <c r="E776" s="240"/>
      <c r="F776" s="240">
        <v>5</v>
      </c>
      <c r="G776" s="2">
        <f t="shared" si="10"/>
        <v>1.4210854715202004E-14</v>
      </c>
    </row>
    <row r="777" spans="1:11">
      <c r="A777" s="44">
        <v>45443</v>
      </c>
      <c r="B777" s="525" t="s">
        <v>14</v>
      </c>
      <c r="C777" s="525" t="s">
        <v>25</v>
      </c>
      <c r="D777" t="s">
        <v>16</v>
      </c>
      <c r="E777" s="240">
        <v>43.5</v>
      </c>
      <c r="F777" s="240"/>
      <c r="G777" s="2">
        <f t="shared" si="10"/>
        <v>43.500000000000014</v>
      </c>
    </row>
    <row r="778" spans="1:11">
      <c r="B778" s="526"/>
      <c r="C778" s="526"/>
      <c r="D778" t="s">
        <v>17</v>
      </c>
      <c r="E778" s="240">
        <v>5</v>
      </c>
      <c r="F778" s="240"/>
      <c r="G778" s="2">
        <f t="shared" si="10"/>
        <v>48.500000000000014</v>
      </c>
    </row>
    <row r="779" spans="1:11">
      <c r="B779" s="526"/>
      <c r="C779" s="526"/>
      <c r="D779" t="s">
        <v>18</v>
      </c>
      <c r="E779" s="240">
        <v>60</v>
      </c>
      <c r="F779" s="240"/>
      <c r="G779" s="2">
        <f t="shared" si="10"/>
        <v>108.50000000000001</v>
      </c>
    </row>
    <row r="780" spans="1:11">
      <c r="B780" s="526"/>
      <c r="C780" s="526"/>
      <c r="D780" t="s">
        <v>19</v>
      </c>
      <c r="E780" s="240">
        <v>5</v>
      </c>
      <c r="F780" s="240"/>
      <c r="G780" s="2">
        <f t="shared" si="10"/>
        <v>113.50000000000001</v>
      </c>
    </row>
    <row r="781" spans="1:11">
      <c r="A781" s="7">
        <v>45435</v>
      </c>
      <c r="B781" s="526">
        <v>28919</v>
      </c>
      <c r="C781" s="526" t="s">
        <v>25</v>
      </c>
      <c r="D781" t="s">
        <v>18</v>
      </c>
      <c r="E781" s="240"/>
      <c r="F781" s="240">
        <v>60</v>
      </c>
      <c r="G781" s="2">
        <f t="shared" si="10"/>
        <v>53.500000000000014</v>
      </c>
    </row>
    <row r="782" spans="1:11">
      <c r="A782" s="7">
        <v>45435</v>
      </c>
      <c r="B782" s="526">
        <v>28919</v>
      </c>
      <c r="C782" s="526" t="s">
        <v>25</v>
      </c>
      <c r="D782" t="s">
        <v>19</v>
      </c>
      <c r="E782" s="240"/>
      <c r="F782" s="240">
        <v>5</v>
      </c>
      <c r="G782" s="2">
        <f t="shared" si="10"/>
        <v>48.500000000000014</v>
      </c>
    </row>
    <row r="783" spans="1:11">
      <c r="A783" s="7">
        <v>45574</v>
      </c>
      <c r="B783" s="526">
        <v>29785</v>
      </c>
      <c r="C783" s="526" t="s">
        <v>25</v>
      </c>
      <c r="D783" t="s">
        <v>16</v>
      </c>
      <c r="E783" s="240"/>
      <c r="F783" s="240">
        <v>43.5</v>
      </c>
      <c r="G783" s="2">
        <f t="shared" si="10"/>
        <v>5.0000000000000142</v>
      </c>
    </row>
    <row r="784" spans="1:11">
      <c r="A784" s="7">
        <v>45574</v>
      </c>
      <c r="B784" s="526">
        <v>29785</v>
      </c>
      <c r="C784" s="526" t="s">
        <v>25</v>
      </c>
      <c r="D784" t="s">
        <v>17</v>
      </c>
      <c r="E784" s="240"/>
      <c r="F784" s="240">
        <v>5</v>
      </c>
      <c r="G784" s="2">
        <f t="shared" si="10"/>
        <v>1.4210854715202004E-14</v>
      </c>
    </row>
    <row r="785" spans="1:12">
      <c r="A785" s="88">
        <v>45473</v>
      </c>
      <c r="B785" s="525" t="s">
        <v>14</v>
      </c>
      <c r="C785" s="525" t="s">
        <v>26</v>
      </c>
      <c r="D785" t="s">
        <v>16</v>
      </c>
      <c r="E785" s="240">
        <v>42.2</v>
      </c>
      <c r="G785" s="2">
        <f t="shared" si="10"/>
        <v>42.200000000000017</v>
      </c>
      <c r="J785" s="240"/>
    </row>
    <row r="786" spans="1:12">
      <c r="A786" s="86"/>
      <c r="B786" s="526"/>
      <c r="C786" s="526"/>
      <c r="D786" t="s">
        <v>17</v>
      </c>
      <c r="E786" s="240">
        <v>7</v>
      </c>
      <c r="G786" s="2">
        <f t="shared" si="10"/>
        <v>49.200000000000017</v>
      </c>
      <c r="J786" s="240"/>
    </row>
    <row r="787" spans="1:12">
      <c r="A787" s="86"/>
      <c r="B787" s="526"/>
      <c r="C787" s="526"/>
      <c r="D787" t="s">
        <v>18</v>
      </c>
      <c r="E787" s="240">
        <v>60</v>
      </c>
      <c r="G787" s="2">
        <f t="shared" si="10"/>
        <v>109.20000000000002</v>
      </c>
    </row>
    <row r="788" spans="1:12">
      <c r="A788" s="86"/>
      <c r="B788" s="526"/>
      <c r="C788" s="526"/>
      <c r="D788" t="s">
        <v>19</v>
      </c>
      <c r="E788" s="240">
        <v>5</v>
      </c>
      <c r="G788" s="2">
        <f t="shared" si="10"/>
        <v>114.20000000000002</v>
      </c>
      <c r="I788" s="525"/>
      <c r="J788"/>
      <c r="L788" s="240"/>
    </row>
    <row r="789" spans="1:12">
      <c r="A789" s="7">
        <v>45506</v>
      </c>
      <c r="B789" s="526">
        <v>29484</v>
      </c>
      <c r="C789" s="526" t="s">
        <v>26</v>
      </c>
      <c r="D789" t="s">
        <v>18</v>
      </c>
      <c r="E789" s="240"/>
      <c r="F789" s="240">
        <v>60</v>
      </c>
      <c r="G789" s="2">
        <f t="shared" si="10"/>
        <v>54.200000000000017</v>
      </c>
      <c r="I789" s="526"/>
      <c r="J789"/>
      <c r="L789" s="240"/>
    </row>
    <row r="790" spans="1:12">
      <c r="A790" s="7">
        <v>45506</v>
      </c>
      <c r="B790" s="526">
        <v>29484</v>
      </c>
      <c r="C790" s="526" t="s">
        <v>26</v>
      </c>
      <c r="D790" t="s">
        <v>19</v>
      </c>
      <c r="E790" s="240"/>
      <c r="F790" s="240">
        <v>5</v>
      </c>
      <c r="G790" s="2">
        <f t="shared" si="10"/>
        <v>49.200000000000017</v>
      </c>
      <c r="I790" s="525"/>
      <c r="J790"/>
      <c r="L790" s="240"/>
    </row>
    <row r="791" spans="1:12">
      <c r="A791" s="7">
        <v>45574</v>
      </c>
      <c r="B791" s="526">
        <v>29785</v>
      </c>
      <c r="C791" s="526" t="s">
        <v>26</v>
      </c>
      <c r="D791" t="s">
        <v>16</v>
      </c>
      <c r="E791" s="240"/>
      <c r="F791" s="240">
        <v>42.2</v>
      </c>
      <c r="G791" s="2">
        <f t="shared" si="10"/>
        <v>7.0000000000000142</v>
      </c>
      <c r="I791" s="525"/>
      <c r="J791"/>
      <c r="L791" s="240"/>
    </row>
    <row r="792" spans="1:12">
      <c r="A792" s="7">
        <v>45574</v>
      </c>
      <c r="B792" s="526">
        <v>29785</v>
      </c>
      <c r="C792" s="526" t="s">
        <v>26</v>
      </c>
      <c r="D792" t="s">
        <v>17</v>
      </c>
      <c r="E792" s="240"/>
      <c r="F792" s="240">
        <v>7</v>
      </c>
      <c r="G792" s="2">
        <f t="shared" si="10"/>
        <v>1.4210854715202004E-14</v>
      </c>
      <c r="I792" s="525"/>
      <c r="J792"/>
      <c r="L792" s="240"/>
    </row>
    <row r="793" spans="1:12">
      <c r="A793" s="44">
        <v>45504</v>
      </c>
      <c r="B793" s="525" t="s">
        <v>14</v>
      </c>
      <c r="C793" s="525" t="s">
        <v>27</v>
      </c>
      <c r="D793" t="s">
        <v>16</v>
      </c>
      <c r="E793" s="240">
        <v>41.4</v>
      </c>
      <c r="F793" s="240"/>
      <c r="G793" s="2">
        <f t="shared" si="10"/>
        <v>41.400000000000013</v>
      </c>
      <c r="I793" s="526"/>
      <c r="J793" s="318"/>
      <c r="L793" s="240"/>
    </row>
    <row r="794" spans="1:12">
      <c r="B794" s="526"/>
      <c r="C794" s="526"/>
      <c r="D794" t="s">
        <v>17</v>
      </c>
      <c r="E794" s="240">
        <v>7</v>
      </c>
      <c r="F794" s="240"/>
      <c r="G794" s="2">
        <f t="shared" si="10"/>
        <v>48.400000000000013</v>
      </c>
      <c r="I794" s="525"/>
      <c r="J794"/>
      <c r="L794" s="240"/>
    </row>
    <row r="795" spans="1:12">
      <c r="B795" s="526"/>
      <c r="C795" s="526"/>
      <c r="D795" t="s">
        <v>18</v>
      </c>
      <c r="E795" s="240">
        <v>60</v>
      </c>
      <c r="F795" s="240"/>
      <c r="G795" s="2">
        <f t="shared" si="10"/>
        <v>108.4</v>
      </c>
      <c r="I795" s="526"/>
      <c r="J795"/>
      <c r="L795" s="240"/>
    </row>
    <row r="796" spans="1:12">
      <c r="B796" s="526"/>
      <c r="C796" s="526"/>
      <c r="D796" t="s">
        <v>19</v>
      </c>
      <c r="E796" s="240">
        <v>5</v>
      </c>
      <c r="F796" s="240"/>
      <c r="G796" s="2">
        <f t="shared" si="10"/>
        <v>113.4</v>
      </c>
      <c r="I796" s="525"/>
      <c r="J796"/>
      <c r="L796" s="240"/>
    </row>
    <row r="797" spans="1:12">
      <c r="B797" s="526"/>
      <c r="C797" s="526"/>
      <c r="D797" t="s">
        <v>202</v>
      </c>
      <c r="E797" s="240">
        <v>102.5</v>
      </c>
      <c r="F797" s="240"/>
      <c r="G797" s="2">
        <f t="shared" si="10"/>
        <v>215.9</v>
      </c>
      <c r="I797" s="526"/>
      <c r="J797"/>
      <c r="L797" s="240"/>
    </row>
    <row r="798" spans="1:12">
      <c r="B798" s="526"/>
      <c r="C798" s="526"/>
      <c r="D798" s="67" t="s">
        <v>80</v>
      </c>
      <c r="E798" s="67">
        <v>250</v>
      </c>
      <c r="F798" s="240"/>
      <c r="G798" s="2">
        <f t="shared" si="10"/>
        <v>465.9</v>
      </c>
      <c r="I798" s="525"/>
      <c r="J798"/>
      <c r="K798" s="240"/>
      <c r="L798" s="240"/>
    </row>
    <row r="799" spans="1:12">
      <c r="A799" s="7">
        <v>45506</v>
      </c>
      <c r="B799" s="526">
        <v>29484</v>
      </c>
      <c r="C799" s="526" t="s">
        <v>27</v>
      </c>
      <c r="D799" t="s">
        <v>18</v>
      </c>
      <c r="E799" s="240"/>
      <c r="F799" s="240">
        <v>60</v>
      </c>
      <c r="G799" s="2">
        <f t="shared" si="10"/>
        <v>405.9</v>
      </c>
      <c r="I799" s="526"/>
      <c r="J799"/>
      <c r="K799" s="240"/>
    </row>
    <row r="800" spans="1:12">
      <c r="A800" s="7">
        <v>45506</v>
      </c>
      <c r="B800" s="526">
        <v>29484</v>
      </c>
      <c r="C800" s="526" t="s">
        <v>27</v>
      </c>
      <c r="D800" t="s">
        <v>19</v>
      </c>
      <c r="E800" s="240"/>
      <c r="F800" s="240">
        <v>5</v>
      </c>
      <c r="G800" s="2">
        <f t="shared" si="10"/>
        <v>400.9</v>
      </c>
      <c r="I800" s="526"/>
      <c r="J800"/>
      <c r="K800" s="240"/>
    </row>
    <row r="801" spans="1:12">
      <c r="A801" s="7">
        <v>45506</v>
      </c>
      <c r="B801" s="526">
        <v>29485</v>
      </c>
      <c r="C801" s="526" t="s">
        <v>27</v>
      </c>
      <c r="D801" t="s">
        <v>80</v>
      </c>
      <c r="E801" s="240"/>
      <c r="F801" s="240">
        <v>250</v>
      </c>
      <c r="G801" s="2">
        <f t="shared" si="10"/>
        <v>150.89999999999998</v>
      </c>
      <c r="I801" s="526"/>
      <c r="J801"/>
      <c r="K801" s="240"/>
    </row>
    <row r="802" spans="1:12">
      <c r="B802" s="526"/>
      <c r="C802" s="526" t="s">
        <v>27</v>
      </c>
      <c r="D802" t="s">
        <v>202</v>
      </c>
      <c r="E802" s="240"/>
      <c r="F802" s="240">
        <v>102.5</v>
      </c>
      <c r="G802" s="2">
        <f t="shared" si="10"/>
        <v>48.399999999999977</v>
      </c>
      <c r="I802" s="526"/>
      <c r="J802"/>
      <c r="K802" s="240"/>
    </row>
    <row r="803" spans="1:12">
      <c r="A803" s="7">
        <v>45602</v>
      </c>
      <c r="B803" s="526">
        <v>29965</v>
      </c>
      <c r="C803" s="526" t="s">
        <v>27</v>
      </c>
      <c r="D803" t="s">
        <v>16</v>
      </c>
      <c r="E803" s="240"/>
      <c r="F803" s="240">
        <v>41.4</v>
      </c>
      <c r="G803" s="2">
        <f t="shared" si="10"/>
        <v>6.9999999999999787</v>
      </c>
      <c r="I803" s="526"/>
      <c r="J803"/>
      <c r="K803" s="240"/>
    </row>
    <row r="804" spans="1:12">
      <c r="A804" s="7">
        <v>45602</v>
      </c>
      <c r="B804" s="526">
        <v>29965</v>
      </c>
      <c r="C804" s="526" t="s">
        <v>27</v>
      </c>
      <c r="D804" t="s">
        <v>17</v>
      </c>
      <c r="E804" s="240"/>
      <c r="F804" s="240">
        <v>7</v>
      </c>
      <c r="G804" s="2">
        <f t="shared" si="10"/>
        <v>-2.1316282072803006E-14</v>
      </c>
      <c r="I804" s="526"/>
      <c r="J804"/>
      <c r="K804" s="240"/>
    </row>
    <row r="805" spans="1:12">
      <c r="A805" s="44">
        <v>45535</v>
      </c>
      <c r="B805" s="525" t="s">
        <v>14</v>
      </c>
      <c r="C805" s="525" t="s">
        <v>28</v>
      </c>
      <c r="D805" t="s">
        <v>16</v>
      </c>
      <c r="E805" s="240">
        <v>41.6</v>
      </c>
      <c r="F805" s="240"/>
      <c r="G805" s="2">
        <f t="shared" si="10"/>
        <v>41.59999999999998</v>
      </c>
      <c r="I805" s="525"/>
      <c r="J805"/>
      <c r="K805" s="240"/>
    </row>
    <row r="806" spans="1:12">
      <c r="B806" s="526"/>
      <c r="C806" s="526"/>
      <c r="D806" t="s">
        <v>17</v>
      </c>
      <c r="E806" s="240">
        <v>7</v>
      </c>
      <c r="F806" s="240"/>
      <c r="G806" s="2">
        <f t="shared" si="10"/>
        <v>48.59999999999998</v>
      </c>
      <c r="I806" s="526"/>
      <c r="J806"/>
      <c r="K806" s="240"/>
    </row>
    <row r="807" spans="1:12">
      <c r="B807" s="526"/>
      <c r="C807" s="526"/>
      <c r="D807" t="s">
        <v>18</v>
      </c>
      <c r="E807" s="240">
        <v>60</v>
      </c>
      <c r="F807" s="240"/>
      <c r="G807" s="2">
        <f t="shared" si="10"/>
        <v>108.59999999999998</v>
      </c>
      <c r="K807" s="37"/>
      <c r="L807" s="37"/>
    </row>
    <row r="808" spans="1:12">
      <c r="B808" s="526"/>
      <c r="C808" s="526"/>
      <c r="D808" t="s">
        <v>19</v>
      </c>
      <c r="E808" s="240">
        <v>5</v>
      </c>
      <c r="F808" s="240"/>
      <c r="G808" s="2">
        <f t="shared" si="10"/>
        <v>113.59999999999998</v>
      </c>
    </row>
    <row r="809" spans="1:12">
      <c r="A809" s="7">
        <v>45506</v>
      </c>
      <c r="B809" s="526">
        <v>29484</v>
      </c>
      <c r="C809" s="526" t="s">
        <v>28</v>
      </c>
      <c r="D809" t="s">
        <v>18</v>
      </c>
      <c r="E809" s="240"/>
      <c r="F809" s="240">
        <v>60</v>
      </c>
      <c r="G809" s="2">
        <f t="shared" si="10"/>
        <v>53.59999999999998</v>
      </c>
    </row>
    <row r="810" spans="1:12">
      <c r="A810" s="7">
        <v>45506</v>
      </c>
      <c r="B810" s="526">
        <v>29484</v>
      </c>
      <c r="C810" s="526" t="s">
        <v>28</v>
      </c>
      <c r="D810" t="s">
        <v>19</v>
      </c>
      <c r="E810" s="240"/>
      <c r="F810" s="240">
        <v>5</v>
      </c>
      <c r="G810" s="2">
        <f t="shared" si="10"/>
        <v>48.59999999999998</v>
      </c>
    </row>
    <row r="811" spans="1:12">
      <c r="A811" s="7">
        <v>45602</v>
      </c>
      <c r="B811" s="526">
        <v>29965</v>
      </c>
      <c r="C811" s="526" t="s">
        <v>28</v>
      </c>
      <c r="D811" t="s">
        <v>16</v>
      </c>
      <c r="E811" s="240"/>
      <c r="F811" s="240">
        <v>41.6</v>
      </c>
      <c r="G811" s="2">
        <f t="shared" si="10"/>
        <v>6.9999999999999787</v>
      </c>
    </row>
    <row r="812" spans="1:12">
      <c r="A812" s="7">
        <v>45602</v>
      </c>
      <c r="B812" s="526">
        <v>29965</v>
      </c>
      <c r="C812" s="526" t="s">
        <v>28</v>
      </c>
      <c r="D812" t="s">
        <v>17</v>
      </c>
      <c r="E812" s="240"/>
      <c r="F812" s="240">
        <v>7</v>
      </c>
      <c r="G812" s="2">
        <f t="shared" si="10"/>
        <v>-2.1316282072803006E-14</v>
      </c>
    </row>
    <row r="813" spans="1:12">
      <c r="A813" s="44">
        <v>45565</v>
      </c>
      <c r="B813" s="525" t="s">
        <v>14</v>
      </c>
      <c r="C813" s="525" t="s">
        <v>53</v>
      </c>
      <c r="D813" t="s">
        <v>16</v>
      </c>
      <c r="E813" s="240">
        <v>41.8</v>
      </c>
      <c r="F813" s="240"/>
      <c r="G813" s="2">
        <f t="shared" si="10"/>
        <v>41.799999999999976</v>
      </c>
    </row>
    <row r="814" spans="1:12">
      <c r="B814" s="526"/>
      <c r="C814" s="526"/>
      <c r="D814" t="s">
        <v>17</v>
      </c>
      <c r="E814" s="240">
        <v>5</v>
      </c>
      <c r="F814" s="240"/>
      <c r="G814" s="2">
        <f t="shared" si="10"/>
        <v>46.799999999999976</v>
      </c>
    </row>
    <row r="815" spans="1:12">
      <c r="B815" s="526"/>
      <c r="C815" s="526"/>
      <c r="D815" t="s">
        <v>18</v>
      </c>
      <c r="E815" s="240">
        <v>60</v>
      </c>
      <c r="F815" s="240"/>
      <c r="G815" s="2">
        <f t="shared" si="10"/>
        <v>106.79999999999998</v>
      </c>
    </row>
    <row r="816" spans="1:12">
      <c r="B816" s="526"/>
      <c r="C816" s="526"/>
      <c r="D816" t="s">
        <v>19</v>
      </c>
      <c r="E816" s="240">
        <v>5</v>
      </c>
      <c r="F816" s="240"/>
      <c r="G816" s="2">
        <f t="shared" si="10"/>
        <v>111.79999999999998</v>
      </c>
    </row>
    <row r="817" spans="1:12">
      <c r="A817" s="7">
        <v>45551</v>
      </c>
      <c r="B817" s="526">
        <v>29666</v>
      </c>
      <c r="C817" s="526" t="s">
        <v>53</v>
      </c>
      <c r="D817" t="s">
        <v>18</v>
      </c>
      <c r="E817" s="240"/>
      <c r="F817" s="240">
        <v>60</v>
      </c>
      <c r="G817" s="2">
        <f t="shared" si="10"/>
        <v>51.799999999999983</v>
      </c>
    </row>
    <row r="818" spans="1:12">
      <c r="A818" s="7">
        <v>45551</v>
      </c>
      <c r="B818" s="526">
        <v>29666</v>
      </c>
      <c r="C818" s="526" t="s">
        <v>53</v>
      </c>
      <c r="D818" t="s">
        <v>19</v>
      </c>
      <c r="E818" s="240"/>
      <c r="F818" s="240">
        <v>5</v>
      </c>
      <c r="G818" s="2">
        <f t="shared" si="10"/>
        <v>46.799999999999983</v>
      </c>
      <c r="I818" s="525"/>
      <c r="J818"/>
      <c r="K818" s="240"/>
    </row>
    <row r="819" spans="1:12">
      <c r="A819" s="7">
        <v>45679</v>
      </c>
      <c r="B819" s="526">
        <v>30346</v>
      </c>
      <c r="C819" s="526" t="s">
        <v>53</v>
      </c>
      <c r="D819" t="s">
        <v>16</v>
      </c>
      <c r="E819" s="240"/>
      <c r="F819" s="240">
        <v>41.8</v>
      </c>
      <c r="G819" s="2">
        <f t="shared" si="10"/>
        <v>4.9999999999999858</v>
      </c>
      <c r="I819" s="525"/>
      <c r="J819"/>
      <c r="K819" s="240"/>
    </row>
    <row r="820" spans="1:12">
      <c r="A820" s="7">
        <v>45707</v>
      </c>
      <c r="B820" s="526">
        <v>30492</v>
      </c>
      <c r="C820" s="526" t="s">
        <v>53</v>
      </c>
      <c r="D820" t="s">
        <v>17</v>
      </c>
      <c r="E820" s="240"/>
      <c r="F820" s="240">
        <v>5</v>
      </c>
      <c r="G820" s="2">
        <f t="shared" si="10"/>
        <v>-1.4210854715202004E-14</v>
      </c>
      <c r="I820" s="525"/>
      <c r="J820"/>
      <c r="K820" s="240"/>
    </row>
    <row r="821" spans="1:12">
      <c r="A821" s="44">
        <v>45596</v>
      </c>
      <c r="B821" s="525" t="s">
        <v>14</v>
      </c>
      <c r="C821" s="525" t="s">
        <v>30</v>
      </c>
      <c r="D821" t="s">
        <v>16</v>
      </c>
      <c r="E821" s="240">
        <v>35.1</v>
      </c>
      <c r="F821" s="240"/>
      <c r="G821" s="2">
        <f t="shared" si="10"/>
        <v>35.099999999999987</v>
      </c>
      <c r="I821" s="526"/>
      <c r="J821"/>
      <c r="K821" s="240"/>
    </row>
    <row r="822" spans="1:12">
      <c r="B822" s="526"/>
      <c r="C822" s="526"/>
      <c r="D822" t="s">
        <v>17</v>
      </c>
      <c r="E822" s="240">
        <v>7</v>
      </c>
      <c r="F822" s="240"/>
      <c r="G822" s="2">
        <f t="shared" si="10"/>
        <v>42.099999999999987</v>
      </c>
      <c r="I822" s="525"/>
      <c r="J822"/>
      <c r="K822" s="240"/>
      <c r="L822" s="240"/>
    </row>
    <row r="823" spans="1:12">
      <c r="B823" s="526"/>
      <c r="C823" s="526"/>
      <c r="D823" t="s">
        <v>18</v>
      </c>
      <c r="E823" s="240">
        <v>60</v>
      </c>
      <c r="F823" s="240"/>
      <c r="G823" s="2">
        <f t="shared" si="10"/>
        <v>102.1</v>
      </c>
      <c r="I823" s="526"/>
      <c r="J823"/>
      <c r="K823" s="240"/>
      <c r="L823" s="240"/>
    </row>
    <row r="824" spans="1:12">
      <c r="B824" s="526"/>
      <c r="C824" s="526"/>
      <c r="D824" t="s">
        <v>19</v>
      </c>
      <c r="E824" s="240">
        <v>5</v>
      </c>
      <c r="F824" s="240"/>
      <c r="G824" s="2">
        <f t="shared" ref="G824:G863" si="11">+G823+E824-F824</f>
        <v>107.1</v>
      </c>
      <c r="I824" s="525"/>
      <c r="J824"/>
      <c r="K824" s="240"/>
    </row>
    <row r="825" spans="1:12">
      <c r="A825" s="7">
        <v>45551</v>
      </c>
      <c r="B825" s="526">
        <v>29666</v>
      </c>
      <c r="C825" s="526" t="s">
        <v>30</v>
      </c>
      <c r="D825" t="s">
        <v>18</v>
      </c>
      <c r="E825" s="240"/>
      <c r="F825" s="240">
        <v>60</v>
      </c>
      <c r="G825" s="2">
        <f t="shared" si="11"/>
        <v>47.099999999999994</v>
      </c>
      <c r="I825" s="526"/>
      <c r="J825"/>
      <c r="K825" s="240"/>
    </row>
    <row r="826" spans="1:12">
      <c r="A826" s="7">
        <v>45551</v>
      </c>
      <c r="B826" s="526">
        <v>29666</v>
      </c>
      <c r="C826" s="526" t="s">
        <v>30</v>
      </c>
      <c r="D826" t="s">
        <v>19</v>
      </c>
      <c r="E826" s="240"/>
      <c r="F826" s="240">
        <v>5</v>
      </c>
      <c r="G826" s="2">
        <f t="shared" si="11"/>
        <v>42.099999999999994</v>
      </c>
      <c r="I826" s="525"/>
      <c r="J826"/>
      <c r="K826" s="240"/>
    </row>
    <row r="827" spans="1:12">
      <c r="A827" s="7">
        <v>45707</v>
      </c>
      <c r="B827" s="526">
        <v>30492</v>
      </c>
      <c r="C827" s="526" t="s">
        <v>30</v>
      </c>
      <c r="D827" t="s">
        <v>16</v>
      </c>
      <c r="E827" s="240"/>
      <c r="F827" s="240">
        <v>35.1</v>
      </c>
      <c r="G827" s="2">
        <f t="shared" si="11"/>
        <v>6.9999999999999929</v>
      </c>
      <c r="I827" s="525"/>
      <c r="J827"/>
      <c r="K827" s="240"/>
    </row>
    <row r="828" spans="1:12">
      <c r="A828" s="7">
        <v>45707</v>
      </c>
      <c r="B828" s="526">
        <v>30492</v>
      </c>
      <c r="C828" s="526" t="s">
        <v>30</v>
      </c>
      <c r="D828" t="s">
        <v>17</v>
      </c>
      <c r="E828" s="240"/>
      <c r="F828" s="240">
        <v>7</v>
      </c>
      <c r="G828" s="2">
        <f t="shared" si="11"/>
        <v>-7.1054273576010019E-15</v>
      </c>
      <c r="I828" s="525"/>
      <c r="J828"/>
      <c r="K828" s="240"/>
    </row>
    <row r="829" spans="1:12">
      <c r="A829" s="44">
        <v>45626</v>
      </c>
      <c r="B829" s="525" t="s">
        <v>14</v>
      </c>
      <c r="C829" s="525" t="s">
        <v>33</v>
      </c>
      <c r="D829" t="s">
        <v>16</v>
      </c>
      <c r="E829" s="240">
        <v>34.700000000000003</v>
      </c>
      <c r="F829" s="240"/>
      <c r="G829" s="2">
        <f t="shared" si="11"/>
        <v>34.699999999999996</v>
      </c>
      <c r="I829" s="526"/>
      <c r="J829"/>
      <c r="K829" s="240"/>
    </row>
    <row r="830" spans="1:12">
      <c r="B830" s="526"/>
      <c r="C830" s="526"/>
      <c r="D830" t="s">
        <v>17</v>
      </c>
      <c r="E830" s="240">
        <v>7</v>
      </c>
      <c r="F830" s="240"/>
      <c r="G830" s="2">
        <f t="shared" si="11"/>
        <v>41.699999999999996</v>
      </c>
      <c r="I830" s="526"/>
      <c r="J830"/>
    </row>
    <row r="831" spans="1:12">
      <c r="B831" s="526"/>
      <c r="C831" s="526"/>
      <c r="D831" t="s">
        <v>18</v>
      </c>
      <c r="E831" s="240">
        <v>60</v>
      </c>
      <c r="F831" s="240"/>
      <c r="G831" s="2">
        <f t="shared" si="11"/>
        <v>101.69999999999999</v>
      </c>
      <c r="I831" s="526"/>
      <c r="J831"/>
      <c r="L831" s="240"/>
    </row>
    <row r="832" spans="1:12">
      <c r="B832" s="526"/>
      <c r="C832" s="526"/>
      <c r="D832" t="s">
        <v>19</v>
      </c>
      <c r="E832" s="240">
        <v>5</v>
      </c>
      <c r="F832" s="240"/>
      <c r="G832" s="2">
        <f t="shared" si="11"/>
        <v>106.69999999999999</v>
      </c>
      <c r="K832" s="37"/>
      <c r="L832" s="240"/>
    </row>
    <row r="833" spans="1:7">
      <c r="A833" s="7">
        <v>45551</v>
      </c>
      <c r="B833" s="526">
        <v>29666</v>
      </c>
      <c r="C833" s="526" t="s">
        <v>33</v>
      </c>
      <c r="D833" t="s">
        <v>18</v>
      </c>
      <c r="E833" s="240"/>
      <c r="F833" s="240">
        <v>60</v>
      </c>
      <c r="G833" s="2">
        <f t="shared" si="11"/>
        <v>46.699999999999989</v>
      </c>
    </row>
    <row r="834" spans="1:7">
      <c r="A834" s="7">
        <v>45551</v>
      </c>
      <c r="B834" s="526">
        <v>29666</v>
      </c>
      <c r="C834" s="526" t="s">
        <v>33</v>
      </c>
      <c r="D834" t="s">
        <v>19</v>
      </c>
      <c r="E834" s="240"/>
      <c r="F834" s="240">
        <v>5</v>
      </c>
      <c r="G834" s="2">
        <f t="shared" si="11"/>
        <v>41.699999999999989</v>
      </c>
    </row>
    <row r="835" spans="1:7">
      <c r="A835" s="7">
        <v>45707</v>
      </c>
      <c r="B835" s="526">
        <v>30492</v>
      </c>
      <c r="C835" s="526" t="s">
        <v>33</v>
      </c>
      <c r="D835" t="s">
        <v>16</v>
      </c>
      <c r="E835" s="240"/>
      <c r="F835" s="240">
        <v>34.700000000000003</v>
      </c>
      <c r="G835" s="2">
        <f t="shared" si="11"/>
        <v>6.9999999999999858</v>
      </c>
    </row>
    <row r="836" spans="1:7">
      <c r="A836" s="7">
        <v>45707</v>
      </c>
      <c r="B836" s="526">
        <v>30492</v>
      </c>
      <c r="C836" s="526" t="s">
        <v>33</v>
      </c>
      <c r="D836" t="s">
        <v>17</v>
      </c>
      <c r="E836" s="240"/>
      <c r="F836" s="240">
        <v>7</v>
      </c>
      <c r="G836" s="2">
        <f t="shared" si="11"/>
        <v>-1.4210854715202004E-14</v>
      </c>
    </row>
    <row r="837" spans="1:7">
      <c r="A837" s="44">
        <v>45657</v>
      </c>
      <c r="B837" s="525" t="s">
        <v>14</v>
      </c>
      <c r="C837" s="525" t="s">
        <v>34</v>
      </c>
      <c r="D837" t="s">
        <v>16</v>
      </c>
      <c r="E837" s="240">
        <v>29.3</v>
      </c>
      <c r="F837" s="240"/>
      <c r="G837" s="2">
        <f t="shared" si="11"/>
        <v>29.299999999999986</v>
      </c>
    </row>
    <row r="838" spans="1:7">
      <c r="B838" s="526"/>
      <c r="C838" s="526"/>
      <c r="D838" t="s">
        <v>17</v>
      </c>
      <c r="E838" s="240">
        <v>3</v>
      </c>
      <c r="F838" s="240"/>
      <c r="G838" s="2">
        <f t="shared" si="11"/>
        <v>32.299999999999983</v>
      </c>
    </row>
    <row r="839" spans="1:7">
      <c r="B839" s="526"/>
      <c r="C839" s="526"/>
      <c r="D839" t="s">
        <v>18</v>
      </c>
      <c r="E839" s="240">
        <v>60</v>
      </c>
      <c r="F839" s="240"/>
      <c r="G839" s="2">
        <f t="shared" si="11"/>
        <v>92.299999999999983</v>
      </c>
    </row>
    <row r="840" spans="1:7">
      <c r="B840" s="526"/>
      <c r="C840" s="526"/>
      <c r="D840" t="s">
        <v>19</v>
      </c>
      <c r="E840" s="240">
        <v>5</v>
      </c>
      <c r="F840" s="240"/>
      <c r="G840" s="2">
        <f t="shared" si="11"/>
        <v>97.299999999999983</v>
      </c>
    </row>
    <row r="841" spans="1:7">
      <c r="A841" s="7">
        <v>45551</v>
      </c>
      <c r="B841" s="526">
        <v>29666</v>
      </c>
      <c r="C841" s="526" t="s">
        <v>34</v>
      </c>
      <c r="D841" t="s">
        <v>18</v>
      </c>
      <c r="E841" s="240"/>
      <c r="F841" s="240">
        <v>60</v>
      </c>
      <c r="G841" s="2">
        <f t="shared" si="11"/>
        <v>37.299999999999983</v>
      </c>
    </row>
    <row r="842" spans="1:7">
      <c r="A842" s="7">
        <v>45551</v>
      </c>
      <c r="B842" s="526">
        <v>29666</v>
      </c>
      <c r="C842" s="526" t="s">
        <v>34</v>
      </c>
      <c r="D842" t="s">
        <v>19</v>
      </c>
      <c r="E842" s="240"/>
      <c r="F842" s="240">
        <v>5</v>
      </c>
      <c r="G842" s="2">
        <f t="shared" si="11"/>
        <v>32.299999999999983</v>
      </c>
    </row>
    <row r="843" spans="1:7">
      <c r="A843" s="7">
        <v>45806</v>
      </c>
      <c r="B843" s="526">
        <v>31063</v>
      </c>
      <c r="C843" s="526" t="s">
        <v>34</v>
      </c>
      <c r="D843" t="s">
        <v>16</v>
      </c>
      <c r="E843" s="240"/>
      <c r="F843" s="240">
        <v>29.3</v>
      </c>
      <c r="G843" s="2">
        <f t="shared" si="11"/>
        <v>2.9999999999999822</v>
      </c>
    </row>
    <row r="844" spans="1:7">
      <c r="A844" s="7">
        <v>45806</v>
      </c>
      <c r="B844" s="526">
        <v>31063</v>
      </c>
      <c r="C844" s="526" t="s">
        <v>34</v>
      </c>
      <c r="D844" t="s">
        <v>17</v>
      </c>
      <c r="E844" s="240"/>
      <c r="F844" s="240">
        <v>3</v>
      </c>
      <c r="G844" s="2">
        <f t="shared" si="11"/>
        <v>-1.7763568394002505E-14</v>
      </c>
    </row>
    <row r="845" spans="1:7">
      <c r="A845" s="88">
        <v>45688</v>
      </c>
      <c r="B845" s="525" t="s">
        <v>14</v>
      </c>
      <c r="C845" s="525" t="s">
        <v>15</v>
      </c>
      <c r="D845" t="s">
        <v>16</v>
      </c>
      <c r="E845" s="240">
        <v>33.1</v>
      </c>
      <c r="G845" s="2">
        <f t="shared" si="11"/>
        <v>33.09999999999998</v>
      </c>
    </row>
    <row r="846" spans="1:7">
      <c r="A846" s="86"/>
      <c r="B846" s="526"/>
      <c r="C846" s="526"/>
      <c r="D846" t="s">
        <v>17</v>
      </c>
      <c r="E846" s="240">
        <v>3</v>
      </c>
      <c r="G846" s="2">
        <f t="shared" si="11"/>
        <v>36.09999999999998</v>
      </c>
    </row>
    <row r="847" spans="1:7">
      <c r="A847" s="86"/>
      <c r="B847" s="526"/>
      <c r="C847" s="526"/>
      <c r="D847" t="s">
        <v>18</v>
      </c>
      <c r="E847" s="240">
        <v>60</v>
      </c>
      <c r="F847" s="240"/>
      <c r="G847" s="2">
        <f t="shared" si="11"/>
        <v>96.09999999999998</v>
      </c>
    </row>
    <row r="848" spans="1:7">
      <c r="A848" s="86"/>
      <c r="B848" s="526"/>
      <c r="C848" s="526"/>
      <c r="D848" t="s">
        <v>19</v>
      </c>
      <c r="E848" s="240">
        <v>5</v>
      </c>
      <c r="F848" s="240"/>
      <c r="G848" s="2">
        <f t="shared" si="11"/>
        <v>101.09999999999998</v>
      </c>
    </row>
    <row r="849" spans="1:12">
      <c r="A849" s="7">
        <v>45716</v>
      </c>
      <c r="B849" s="526">
        <v>30569</v>
      </c>
      <c r="C849" s="526" t="s">
        <v>15</v>
      </c>
      <c r="D849" t="s">
        <v>18</v>
      </c>
      <c r="E849" s="240"/>
      <c r="F849" s="240">
        <v>60</v>
      </c>
      <c r="G849" s="2">
        <f t="shared" si="11"/>
        <v>41.09999999999998</v>
      </c>
    </row>
    <row r="850" spans="1:12">
      <c r="A850" s="7">
        <v>45716</v>
      </c>
      <c r="B850" s="526">
        <v>30569</v>
      </c>
      <c r="C850" s="526" t="s">
        <v>15</v>
      </c>
      <c r="D850" t="s">
        <v>19</v>
      </c>
      <c r="E850" s="240"/>
      <c r="F850" s="240">
        <v>5</v>
      </c>
      <c r="G850" s="2">
        <f t="shared" si="11"/>
        <v>36.09999999999998</v>
      </c>
    </row>
    <row r="851" spans="1:12">
      <c r="A851" s="7">
        <v>45806</v>
      </c>
      <c r="B851" s="526">
        <v>31063</v>
      </c>
      <c r="C851" s="526" t="s">
        <v>15</v>
      </c>
      <c r="D851" t="s">
        <v>16</v>
      </c>
      <c r="E851" s="240"/>
      <c r="F851" s="240">
        <v>33.1</v>
      </c>
      <c r="G851" s="2">
        <f t="shared" si="11"/>
        <v>2.9999999999999787</v>
      </c>
    </row>
    <row r="852" spans="1:12">
      <c r="A852" s="7">
        <v>45806</v>
      </c>
      <c r="B852" s="526">
        <v>31063</v>
      </c>
      <c r="C852" s="526" t="s">
        <v>15</v>
      </c>
      <c r="D852" t="s">
        <v>17</v>
      </c>
      <c r="E852" s="240"/>
      <c r="F852" s="240">
        <v>3</v>
      </c>
      <c r="G852" s="2">
        <f t="shared" si="11"/>
        <v>-2.1316282072803006E-14</v>
      </c>
    </row>
    <row r="853" spans="1:12">
      <c r="A853" s="44">
        <v>45716</v>
      </c>
      <c r="B853" s="525" t="s">
        <v>14</v>
      </c>
      <c r="C853" s="525" t="s">
        <v>20</v>
      </c>
      <c r="D853" t="s">
        <v>16</v>
      </c>
      <c r="E853" s="240">
        <v>40.799999999999997</v>
      </c>
      <c r="F853" s="240"/>
      <c r="G853" s="2">
        <f t="shared" si="11"/>
        <v>40.799999999999976</v>
      </c>
    </row>
    <row r="854" spans="1:12">
      <c r="B854" s="526"/>
      <c r="C854" s="526"/>
      <c r="D854" t="s">
        <v>17</v>
      </c>
      <c r="E854" s="240">
        <v>3</v>
      </c>
      <c r="F854" s="240"/>
      <c r="G854" s="2">
        <f t="shared" si="11"/>
        <v>43.799999999999976</v>
      </c>
    </row>
    <row r="855" spans="1:12">
      <c r="B855" s="526"/>
      <c r="C855" s="526"/>
      <c r="D855" t="s">
        <v>18</v>
      </c>
      <c r="E855" s="240">
        <v>56</v>
      </c>
      <c r="F855" s="240"/>
      <c r="G855" s="2">
        <f t="shared" si="11"/>
        <v>99.799999999999983</v>
      </c>
    </row>
    <row r="856" spans="1:12">
      <c r="B856" s="526"/>
      <c r="C856" s="526"/>
      <c r="D856" t="s">
        <v>19</v>
      </c>
      <c r="E856" s="240">
        <v>5</v>
      </c>
      <c r="F856" s="240"/>
      <c r="G856" s="2">
        <f t="shared" si="11"/>
        <v>104.79999999999998</v>
      </c>
    </row>
    <row r="857" spans="1:12">
      <c r="A857" s="7">
        <v>45716</v>
      </c>
      <c r="B857" s="526">
        <v>30569</v>
      </c>
      <c r="C857" s="526" t="s">
        <v>20</v>
      </c>
      <c r="D857" t="s">
        <v>18</v>
      </c>
      <c r="E857" s="240"/>
      <c r="F857" s="240">
        <v>56</v>
      </c>
      <c r="G857" s="2">
        <f t="shared" si="11"/>
        <v>48.799999999999983</v>
      </c>
    </row>
    <row r="858" spans="1:12">
      <c r="A858" s="7">
        <v>45716</v>
      </c>
      <c r="B858" s="526">
        <v>30569</v>
      </c>
      <c r="C858" s="526" t="s">
        <v>20</v>
      </c>
      <c r="D858" t="s">
        <v>19</v>
      </c>
      <c r="E858" s="240"/>
      <c r="F858" s="240">
        <v>5</v>
      </c>
      <c r="G858" s="2">
        <f t="shared" si="11"/>
        <v>43.799999999999983</v>
      </c>
    </row>
    <row r="859" spans="1:12">
      <c r="A859" s="7">
        <v>45806</v>
      </c>
      <c r="B859" s="526">
        <v>31063</v>
      </c>
      <c r="C859" s="526" t="s">
        <v>20</v>
      </c>
      <c r="D859" t="s">
        <v>16</v>
      </c>
      <c r="E859" s="240"/>
      <c r="F859" s="240">
        <v>40.799999999999997</v>
      </c>
      <c r="G859" s="2">
        <f t="shared" si="11"/>
        <v>2.9999999999999858</v>
      </c>
    </row>
    <row r="860" spans="1:12">
      <c r="A860" s="7">
        <v>45806</v>
      </c>
      <c r="B860" s="526">
        <v>31063</v>
      </c>
      <c r="C860" s="526" t="s">
        <v>20</v>
      </c>
      <c r="D860" t="s">
        <v>17</v>
      </c>
      <c r="E860" s="240"/>
      <c r="F860" s="240">
        <v>3</v>
      </c>
      <c r="G860" s="2">
        <f t="shared" si="11"/>
        <v>-1.4210854715202004E-14</v>
      </c>
    </row>
    <row r="861" spans="1:12">
      <c r="A861" s="44">
        <v>45747</v>
      </c>
      <c r="B861" s="525" t="s">
        <v>14</v>
      </c>
      <c r="C861" s="525" t="s">
        <v>23</v>
      </c>
      <c r="D861" t="s">
        <v>16</v>
      </c>
      <c r="E861" s="240">
        <v>32.700000000000003</v>
      </c>
      <c r="F861" s="240"/>
      <c r="G861" s="2">
        <f t="shared" si="11"/>
        <v>32.699999999999989</v>
      </c>
    </row>
    <row r="862" spans="1:12">
      <c r="B862" s="526"/>
      <c r="C862" s="526"/>
      <c r="D862" t="s">
        <v>17</v>
      </c>
      <c r="E862" s="240">
        <v>3</v>
      </c>
      <c r="F862" s="240"/>
      <c r="G862" s="2">
        <f t="shared" si="11"/>
        <v>35.699999999999989</v>
      </c>
    </row>
    <row r="863" spans="1:12">
      <c r="B863" s="526"/>
      <c r="C863" s="526"/>
      <c r="D863" t="s">
        <v>18</v>
      </c>
      <c r="E863" s="240">
        <v>60</v>
      </c>
      <c r="F863" s="240"/>
      <c r="G863" s="2">
        <f t="shared" si="11"/>
        <v>95.699999999999989</v>
      </c>
      <c r="H863">
        <v>2024</v>
      </c>
      <c r="I863" s="525"/>
      <c r="J863"/>
      <c r="L863" s="240"/>
    </row>
    <row r="864" spans="1:12">
      <c r="B864" s="526"/>
      <c r="C864" s="526"/>
      <c r="D864" t="s">
        <v>19</v>
      </c>
      <c r="E864" s="240">
        <v>5</v>
      </c>
      <c r="F864" s="240"/>
      <c r="G864" s="2">
        <f>+G863+E864-F864</f>
        <v>100.69999999999999</v>
      </c>
      <c r="I864" s="526"/>
      <c r="J864"/>
      <c r="L864" s="240"/>
    </row>
    <row r="865" spans="1:13">
      <c r="B865" s="526"/>
      <c r="C865" s="526"/>
      <c r="D865" t="s">
        <v>252</v>
      </c>
      <c r="E865" s="240">
        <v>113</v>
      </c>
      <c r="F865" s="240"/>
      <c r="G865" s="2">
        <f>+G864+E865-F865</f>
        <v>213.7</v>
      </c>
      <c r="I865" s="525"/>
      <c r="J865"/>
      <c r="L865" s="240"/>
    </row>
    <row r="866" spans="1:13">
      <c r="A866" s="7">
        <v>45716</v>
      </c>
      <c r="B866" s="526">
        <v>30569</v>
      </c>
      <c r="C866" s="526" t="s">
        <v>23</v>
      </c>
      <c r="D866" t="s">
        <v>18</v>
      </c>
      <c r="E866" s="240"/>
      <c r="F866" s="240">
        <v>60</v>
      </c>
      <c r="G866" s="2">
        <f>+G865+E866-F866</f>
        <v>153.69999999999999</v>
      </c>
      <c r="I866" s="526"/>
      <c r="J866"/>
      <c r="L866" s="240"/>
    </row>
    <row r="867" spans="1:13">
      <c r="A867" s="7">
        <v>45716</v>
      </c>
      <c r="B867" s="526">
        <v>30569</v>
      </c>
      <c r="C867" s="526" t="s">
        <v>23</v>
      </c>
      <c r="D867" t="s">
        <v>19</v>
      </c>
      <c r="E867" s="240"/>
      <c r="F867" s="240">
        <v>5</v>
      </c>
      <c r="G867" s="2">
        <f>+G866+E867-F867</f>
        <v>148.69999999999999</v>
      </c>
      <c r="I867" s="525"/>
      <c r="J867"/>
      <c r="L867" s="240"/>
    </row>
    <row r="868" spans="1:13">
      <c r="A868" s="7">
        <v>45786</v>
      </c>
      <c r="B868" s="526">
        <v>30957</v>
      </c>
      <c r="C868" s="526" t="s">
        <v>23</v>
      </c>
      <c r="D868" t="s">
        <v>252</v>
      </c>
      <c r="E868" s="240"/>
      <c r="F868" s="240">
        <v>113</v>
      </c>
      <c r="G868" s="2">
        <f t="shared" ref="G868:G937" si="12">+G867+E868-F868</f>
        <v>35.699999999999989</v>
      </c>
      <c r="L868" s="240"/>
    </row>
    <row r="869" spans="1:13">
      <c r="A869" s="7">
        <v>45903</v>
      </c>
      <c r="B869" s="526">
        <v>31615</v>
      </c>
      <c r="C869" s="526" t="s">
        <v>23</v>
      </c>
      <c r="D869" t="s">
        <v>16</v>
      </c>
      <c r="E869" s="240"/>
      <c r="F869" s="240">
        <v>32.700000000000003</v>
      </c>
      <c r="G869" s="2">
        <f t="shared" si="12"/>
        <v>2.9999999999999858</v>
      </c>
      <c r="L869" s="240"/>
    </row>
    <row r="870" spans="1:13">
      <c r="A870" s="7">
        <v>45903</v>
      </c>
      <c r="B870" s="526">
        <v>31615</v>
      </c>
      <c r="C870" s="526" t="s">
        <v>23</v>
      </c>
      <c r="D870" t="s">
        <v>17</v>
      </c>
      <c r="E870" s="240"/>
      <c r="F870" s="240">
        <v>3</v>
      </c>
      <c r="G870" s="2">
        <f t="shared" si="12"/>
        <v>-1.4210854715202004E-14</v>
      </c>
      <c r="L870" s="240"/>
    </row>
    <row r="871" spans="1:13">
      <c r="A871" s="44">
        <v>45777</v>
      </c>
      <c r="B871" s="525" t="s">
        <v>14</v>
      </c>
      <c r="C871" s="525" t="s">
        <v>24</v>
      </c>
      <c r="D871" t="s">
        <v>16</v>
      </c>
      <c r="E871" s="240">
        <v>32.700000000000003</v>
      </c>
      <c r="F871" s="240"/>
      <c r="G871" s="2">
        <f t="shared" si="12"/>
        <v>32.699999999999989</v>
      </c>
    </row>
    <row r="872" spans="1:13">
      <c r="B872" s="526"/>
      <c r="C872" s="526"/>
      <c r="D872" t="s">
        <v>17</v>
      </c>
      <c r="E872" s="240">
        <v>3</v>
      </c>
      <c r="F872" s="240"/>
      <c r="G872" s="2">
        <f t="shared" si="12"/>
        <v>35.699999999999989</v>
      </c>
    </row>
    <row r="873" spans="1:13">
      <c r="B873" s="526"/>
      <c r="C873" s="526"/>
      <c r="D873" t="s">
        <v>18</v>
      </c>
      <c r="E873" s="240">
        <v>60</v>
      </c>
      <c r="F873" s="240"/>
      <c r="G873" s="2">
        <f t="shared" si="12"/>
        <v>95.699999999999989</v>
      </c>
    </row>
    <row r="874" spans="1:13">
      <c r="B874" s="526"/>
      <c r="C874" s="526"/>
      <c r="D874" t="s">
        <v>19</v>
      </c>
      <c r="E874" s="240">
        <v>5</v>
      </c>
      <c r="F874" s="240"/>
      <c r="G874" s="2">
        <f t="shared" si="12"/>
        <v>100.69999999999999</v>
      </c>
    </row>
    <row r="875" spans="1:13">
      <c r="A875" s="7">
        <v>45786</v>
      </c>
      <c r="B875" s="526">
        <v>30957</v>
      </c>
      <c r="C875" s="526" t="s">
        <v>24</v>
      </c>
      <c r="D875" t="s">
        <v>18</v>
      </c>
      <c r="E875" s="240"/>
      <c r="F875" s="240">
        <v>60</v>
      </c>
      <c r="G875" s="2">
        <f t="shared" si="12"/>
        <v>40.699999999999989</v>
      </c>
      <c r="L875" s="37"/>
      <c r="M875" s="37"/>
    </row>
    <row r="876" spans="1:13">
      <c r="A876" s="7">
        <v>45786</v>
      </c>
      <c r="B876" s="526">
        <v>30957</v>
      </c>
      <c r="C876" s="526" t="s">
        <v>24</v>
      </c>
      <c r="D876" t="s">
        <v>19</v>
      </c>
      <c r="E876" s="240"/>
      <c r="F876" s="240">
        <v>5</v>
      </c>
      <c r="G876" s="2">
        <f t="shared" si="12"/>
        <v>35.699999999999989</v>
      </c>
    </row>
    <row r="877" spans="1:13">
      <c r="A877" s="7">
        <v>45903</v>
      </c>
      <c r="B877" s="526">
        <v>31615</v>
      </c>
      <c r="C877" s="526" t="s">
        <v>24</v>
      </c>
      <c r="D877" t="s">
        <v>16</v>
      </c>
      <c r="E877" s="240"/>
      <c r="F877" s="240">
        <v>32.700000000000003</v>
      </c>
      <c r="G877" s="2">
        <f t="shared" si="12"/>
        <v>2.9999999999999858</v>
      </c>
    </row>
    <row r="878" spans="1:13">
      <c r="A878" s="7">
        <v>45903</v>
      </c>
      <c r="B878" s="526">
        <v>31615</v>
      </c>
      <c r="C878" s="526" t="s">
        <v>24</v>
      </c>
      <c r="D878" t="s">
        <v>17</v>
      </c>
      <c r="E878" s="240"/>
      <c r="F878" s="240">
        <v>3</v>
      </c>
      <c r="G878" s="2">
        <f t="shared" si="12"/>
        <v>-1.4210854715202004E-14</v>
      </c>
    </row>
    <row r="879" spans="1:13">
      <c r="A879" s="44">
        <v>45808</v>
      </c>
      <c r="B879" s="525" t="s">
        <v>14</v>
      </c>
      <c r="C879" s="525" t="s">
        <v>25</v>
      </c>
      <c r="D879" t="s">
        <v>16</v>
      </c>
      <c r="E879" s="240">
        <v>32.700000000000003</v>
      </c>
      <c r="F879" s="240"/>
      <c r="G879" s="2">
        <f t="shared" si="12"/>
        <v>32.699999999999989</v>
      </c>
    </row>
    <row r="880" spans="1:13">
      <c r="B880" s="526"/>
      <c r="C880" s="526"/>
      <c r="D880" t="s">
        <v>17</v>
      </c>
      <c r="E880" s="240">
        <v>5</v>
      </c>
      <c r="F880" s="240"/>
      <c r="G880" s="2">
        <f t="shared" si="12"/>
        <v>37.699999999999989</v>
      </c>
    </row>
    <row r="881" spans="1:12">
      <c r="B881" s="526"/>
      <c r="C881" s="526"/>
      <c r="D881" t="s">
        <v>18</v>
      </c>
      <c r="E881" s="240">
        <v>60</v>
      </c>
      <c r="F881" s="240"/>
      <c r="G881" s="2">
        <f t="shared" si="12"/>
        <v>97.699999999999989</v>
      </c>
    </row>
    <row r="882" spans="1:12">
      <c r="B882" s="526"/>
      <c r="C882" s="526"/>
      <c r="D882" t="s">
        <v>19</v>
      </c>
      <c r="E882" s="240">
        <v>5</v>
      </c>
      <c r="F882" s="240"/>
      <c r="G882" s="2">
        <f t="shared" si="12"/>
        <v>102.69999999999999</v>
      </c>
    </row>
    <row r="883" spans="1:12">
      <c r="A883" s="7">
        <v>45786</v>
      </c>
      <c r="B883" s="526">
        <v>30957</v>
      </c>
      <c r="C883" s="526" t="s">
        <v>25</v>
      </c>
      <c r="D883" t="s">
        <v>18</v>
      </c>
      <c r="E883" s="240"/>
      <c r="F883" s="240">
        <v>60</v>
      </c>
      <c r="G883" s="2">
        <f t="shared" si="12"/>
        <v>42.699999999999989</v>
      </c>
    </row>
    <row r="884" spans="1:12">
      <c r="A884" s="7">
        <v>45786</v>
      </c>
      <c r="B884" s="526">
        <v>30957</v>
      </c>
      <c r="C884" s="526" t="s">
        <v>25</v>
      </c>
      <c r="D884" t="s">
        <v>19</v>
      </c>
      <c r="E884" s="240"/>
      <c r="F884" s="240">
        <v>5</v>
      </c>
      <c r="G884" s="2">
        <f t="shared" si="12"/>
        <v>37.699999999999989</v>
      </c>
      <c r="I884" s="37"/>
    </row>
    <row r="885" spans="1:12">
      <c r="A885" s="7">
        <v>45903</v>
      </c>
      <c r="B885" s="526">
        <v>31615</v>
      </c>
      <c r="C885" s="526" t="s">
        <v>25</v>
      </c>
      <c r="D885" t="s">
        <v>16</v>
      </c>
      <c r="E885" s="240"/>
      <c r="F885" s="240">
        <v>32.700000000000003</v>
      </c>
      <c r="G885" s="2">
        <f t="shared" si="12"/>
        <v>4.9999999999999858</v>
      </c>
      <c r="I885" s="37"/>
    </row>
    <row r="886" spans="1:12">
      <c r="A886" s="7">
        <v>45903</v>
      </c>
      <c r="B886" s="526">
        <v>31615</v>
      </c>
      <c r="C886" s="526" t="s">
        <v>25</v>
      </c>
      <c r="D886" t="s">
        <v>17</v>
      </c>
      <c r="E886" s="240"/>
      <c r="F886" s="240">
        <v>5</v>
      </c>
      <c r="G886" s="2">
        <f t="shared" si="12"/>
        <v>-1.4210854715202004E-14</v>
      </c>
      <c r="I886" s="37"/>
    </row>
    <row r="887" spans="1:12">
      <c r="A887" s="44">
        <v>45838</v>
      </c>
      <c r="B887" s="525" t="s">
        <v>14</v>
      </c>
      <c r="C887" s="525" t="s">
        <v>26</v>
      </c>
      <c r="D887" t="s">
        <v>16</v>
      </c>
      <c r="E887" s="240">
        <v>24.7</v>
      </c>
      <c r="F887" s="240"/>
      <c r="G887" s="2">
        <f t="shared" si="12"/>
        <v>24.699999999999985</v>
      </c>
    </row>
    <row r="888" spans="1:12">
      <c r="B888" s="526"/>
      <c r="C888" s="526"/>
      <c r="D888" t="s">
        <v>17</v>
      </c>
      <c r="E888" s="240">
        <v>4</v>
      </c>
      <c r="F888" s="240"/>
      <c r="G888" s="2">
        <f t="shared" si="12"/>
        <v>28.699999999999985</v>
      </c>
    </row>
    <row r="889" spans="1:12">
      <c r="B889" s="526"/>
      <c r="C889" s="526"/>
      <c r="D889" t="s">
        <v>18</v>
      </c>
      <c r="E889" s="240">
        <v>60</v>
      </c>
      <c r="F889" s="240"/>
      <c r="G889" s="2">
        <f t="shared" si="12"/>
        <v>88.699999999999989</v>
      </c>
    </row>
    <row r="890" spans="1:12">
      <c r="B890" s="526"/>
      <c r="C890" s="526"/>
      <c r="D890" t="s">
        <v>19</v>
      </c>
      <c r="E890" s="240">
        <v>5</v>
      </c>
      <c r="F890" s="240"/>
      <c r="G890" s="2">
        <f t="shared" si="12"/>
        <v>93.699999999999989</v>
      </c>
    </row>
    <row r="891" spans="1:12">
      <c r="A891" s="7">
        <v>45786</v>
      </c>
      <c r="B891" s="526">
        <v>30957</v>
      </c>
      <c r="C891" s="526" t="s">
        <v>26</v>
      </c>
      <c r="D891" t="s">
        <v>18</v>
      </c>
      <c r="E891" s="240"/>
      <c r="F891" s="240">
        <v>60</v>
      </c>
      <c r="G891" s="2">
        <f t="shared" si="12"/>
        <v>33.699999999999989</v>
      </c>
      <c r="I891" s="543" t="s">
        <v>333</v>
      </c>
      <c r="J891" s="543"/>
      <c r="K891" s="543"/>
    </row>
    <row r="892" spans="1:12">
      <c r="A892" s="7">
        <v>45786</v>
      </c>
      <c r="B892" s="526">
        <v>30957</v>
      </c>
      <c r="C892" s="526" t="s">
        <v>26</v>
      </c>
      <c r="D892" t="s">
        <v>19</v>
      </c>
      <c r="E892" s="240"/>
      <c r="F892" s="240">
        <v>5</v>
      </c>
      <c r="G892" s="2">
        <f t="shared" si="12"/>
        <v>28.699999999999989</v>
      </c>
      <c r="H892">
        <v>2025</v>
      </c>
      <c r="I892" s="525" t="s">
        <v>23</v>
      </c>
      <c r="J892" t="s">
        <v>16</v>
      </c>
      <c r="K892" s="240">
        <v>32.700000000000003</v>
      </c>
    </row>
    <row r="893" spans="1:12">
      <c r="A893" s="7">
        <v>45931</v>
      </c>
      <c r="B893" s="526">
        <v>31683</v>
      </c>
      <c r="C893" s="526" t="s">
        <v>26</v>
      </c>
      <c r="D893" t="s">
        <v>16</v>
      </c>
      <c r="E893" s="240"/>
      <c r="F893" s="240">
        <v>24.7</v>
      </c>
      <c r="G893" s="2">
        <f t="shared" si="12"/>
        <v>3.9999999999999893</v>
      </c>
      <c r="I893" s="525"/>
      <c r="J893"/>
      <c r="K893" s="240"/>
    </row>
    <row r="894" spans="1:12">
      <c r="A894" s="44">
        <v>45869</v>
      </c>
      <c r="B894" s="525" t="s">
        <v>14</v>
      </c>
      <c r="C894" s="525" t="s">
        <v>27</v>
      </c>
      <c r="D894" t="s">
        <v>16</v>
      </c>
      <c r="E894" s="240">
        <v>115.3</v>
      </c>
      <c r="F894" s="240"/>
      <c r="G894" s="2">
        <f t="shared" si="12"/>
        <v>119.29999999999998</v>
      </c>
      <c r="I894" s="526"/>
      <c r="J894" t="s">
        <v>17</v>
      </c>
      <c r="K894" s="240">
        <v>3</v>
      </c>
      <c r="L894" s="37">
        <f>SUM(K892:K894)</f>
        <v>35.700000000000003</v>
      </c>
    </row>
    <row r="895" spans="1:12">
      <c r="B895" s="526"/>
      <c r="C895" s="526"/>
      <c r="D895" t="s">
        <v>17</v>
      </c>
      <c r="E895" s="240">
        <v>4</v>
      </c>
      <c r="F895" s="240"/>
      <c r="G895" s="2">
        <f t="shared" si="12"/>
        <v>123.29999999999998</v>
      </c>
      <c r="I895" s="525" t="s">
        <v>24</v>
      </c>
      <c r="J895" t="s">
        <v>16</v>
      </c>
      <c r="K895" s="240">
        <v>32.700000000000003</v>
      </c>
    </row>
    <row r="896" spans="1:12">
      <c r="B896" s="526"/>
      <c r="C896" s="526"/>
      <c r="D896" t="s">
        <v>18</v>
      </c>
      <c r="E896" s="240">
        <v>60</v>
      </c>
      <c r="F896" s="240"/>
      <c r="G896" s="2">
        <f t="shared" si="12"/>
        <v>183.29999999999998</v>
      </c>
      <c r="I896" s="526"/>
      <c r="J896" t="s">
        <v>17</v>
      </c>
      <c r="K896" s="240">
        <v>3</v>
      </c>
      <c r="L896" s="37">
        <f>SUM(K895:K896)</f>
        <v>35.700000000000003</v>
      </c>
    </row>
    <row r="897" spans="1:12">
      <c r="B897" s="526"/>
      <c r="C897" s="526"/>
      <c r="D897" t="s">
        <v>19</v>
      </c>
      <c r="E897" s="240">
        <v>5</v>
      </c>
      <c r="F897" s="240"/>
      <c r="G897" s="2">
        <f t="shared" si="12"/>
        <v>188.29999999999998</v>
      </c>
      <c r="I897" s="525" t="s">
        <v>25</v>
      </c>
      <c r="J897" t="s">
        <v>16</v>
      </c>
      <c r="K897" s="240">
        <v>32.700000000000003</v>
      </c>
    </row>
    <row r="898" spans="1:12">
      <c r="B898" s="526"/>
      <c r="C898" s="526"/>
      <c r="D898" s="48" t="s">
        <v>334</v>
      </c>
      <c r="E898" s="316">
        <v>113</v>
      </c>
      <c r="F898" s="240"/>
      <c r="G898" s="2">
        <f t="shared" si="12"/>
        <v>301.29999999999995</v>
      </c>
      <c r="I898" s="526"/>
      <c r="J898" t="s">
        <v>17</v>
      </c>
      <c r="K898" s="240">
        <v>5</v>
      </c>
      <c r="L898" s="37">
        <f>SUM(K897:K898)</f>
        <v>37.700000000000003</v>
      </c>
    </row>
    <row r="899" spans="1:12">
      <c r="A899" s="7">
        <v>45824</v>
      </c>
      <c r="B899" s="526">
        <v>31139</v>
      </c>
      <c r="C899" s="526" t="s">
        <v>27</v>
      </c>
      <c r="D899" t="s">
        <v>18</v>
      </c>
      <c r="E899" s="240"/>
      <c r="F899" s="240">
        <v>60</v>
      </c>
      <c r="G899" s="2">
        <f t="shared" si="12"/>
        <v>241.29999999999995</v>
      </c>
      <c r="I899" s="525"/>
      <c r="J899"/>
      <c r="K899" s="240">
        <f>SUM(K892:K898)</f>
        <v>109.10000000000001</v>
      </c>
      <c r="L899" s="37">
        <f>SUM(L894:L898)</f>
        <v>109.10000000000001</v>
      </c>
    </row>
    <row r="900" spans="1:12">
      <c r="A900" s="7">
        <v>45824</v>
      </c>
      <c r="B900" s="526">
        <v>31139</v>
      </c>
      <c r="C900" s="526" t="s">
        <v>27</v>
      </c>
      <c r="D900" t="s">
        <v>19</v>
      </c>
      <c r="E900" s="240"/>
      <c r="F900" s="240">
        <v>5</v>
      </c>
      <c r="G900" s="2">
        <f t="shared" si="12"/>
        <v>236.29999999999995</v>
      </c>
      <c r="I900" s="526"/>
      <c r="J900"/>
      <c r="K900" s="240"/>
      <c r="L900" s="37"/>
    </row>
    <row r="901" spans="1:12">
      <c r="A901" s="7">
        <v>46021</v>
      </c>
      <c r="B901" s="526">
        <v>32266</v>
      </c>
      <c r="C901" s="526" t="s">
        <v>27</v>
      </c>
      <c r="D901" s="48" t="s">
        <v>334</v>
      </c>
      <c r="E901" s="316"/>
      <c r="F901" s="316">
        <v>113</v>
      </c>
      <c r="G901" s="2">
        <f t="shared" si="12"/>
        <v>123.29999999999995</v>
      </c>
      <c r="I901" s="526"/>
      <c r="J901"/>
      <c r="K901" s="240"/>
      <c r="L901" s="37"/>
    </row>
    <row r="902" spans="1:12">
      <c r="A902" s="44">
        <v>45900</v>
      </c>
      <c r="B902" s="525" t="s">
        <v>14</v>
      </c>
      <c r="C902" s="525" t="s">
        <v>28</v>
      </c>
      <c r="D902" t="s">
        <v>16</v>
      </c>
      <c r="E902" s="240">
        <v>115.3</v>
      </c>
      <c r="F902" s="240"/>
      <c r="G902" s="2">
        <f t="shared" si="12"/>
        <v>238.59999999999997</v>
      </c>
      <c r="I902" s="525"/>
      <c r="J902"/>
      <c r="K902" s="240"/>
    </row>
    <row r="903" spans="1:12">
      <c r="B903" s="526"/>
      <c r="C903" s="526"/>
      <c r="D903" t="s">
        <v>17</v>
      </c>
      <c r="E903" s="240">
        <v>8</v>
      </c>
      <c r="F903" s="240"/>
      <c r="G903" s="2">
        <f t="shared" si="12"/>
        <v>246.59999999999997</v>
      </c>
    </row>
    <row r="904" spans="1:12">
      <c r="B904" s="526"/>
      <c r="C904" s="526"/>
      <c r="D904" t="s">
        <v>18</v>
      </c>
      <c r="E904" s="240">
        <v>60</v>
      </c>
      <c r="F904" s="240"/>
      <c r="G904" s="2">
        <f t="shared" si="12"/>
        <v>306.59999999999997</v>
      </c>
    </row>
    <row r="905" spans="1:12">
      <c r="B905" s="526"/>
      <c r="C905" s="526"/>
      <c r="D905" t="s">
        <v>19</v>
      </c>
      <c r="E905" s="240">
        <v>5</v>
      </c>
      <c r="F905" s="240"/>
      <c r="G905" s="2">
        <f t="shared" si="12"/>
        <v>311.59999999999997</v>
      </c>
    </row>
    <row r="906" spans="1:12">
      <c r="A906" s="7">
        <v>45824</v>
      </c>
      <c r="B906" s="526">
        <v>31139</v>
      </c>
      <c r="C906" s="526" t="s">
        <v>28</v>
      </c>
      <c r="D906" t="s">
        <v>18</v>
      </c>
      <c r="E906" s="240"/>
      <c r="F906" s="240">
        <v>60</v>
      </c>
      <c r="G906" s="2">
        <f t="shared" si="12"/>
        <v>251.59999999999997</v>
      </c>
    </row>
    <row r="907" spans="1:12">
      <c r="A907" s="7">
        <v>45824</v>
      </c>
      <c r="B907" s="526">
        <v>31139</v>
      </c>
      <c r="C907" s="526" t="s">
        <v>28</v>
      </c>
      <c r="D907" t="s">
        <v>19</v>
      </c>
      <c r="E907" s="240"/>
      <c r="F907" s="240">
        <v>5</v>
      </c>
      <c r="G907" s="2">
        <f t="shared" si="12"/>
        <v>246.59999999999997</v>
      </c>
    </row>
    <row r="908" spans="1:12">
      <c r="A908" s="44">
        <v>45930</v>
      </c>
      <c r="B908" s="525" t="s">
        <v>14</v>
      </c>
      <c r="C908" s="525" t="s">
        <v>53</v>
      </c>
      <c r="D908" t="s">
        <v>16</v>
      </c>
      <c r="E908" s="240">
        <v>53.5</v>
      </c>
      <c r="F908" s="240"/>
      <c r="G908" s="2">
        <f t="shared" si="12"/>
        <v>300.09999999999997</v>
      </c>
    </row>
    <row r="909" spans="1:12">
      <c r="B909" s="526"/>
      <c r="C909" s="526"/>
      <c r="D909" t="s">
        <v>17</v>
      </c>
      <c r="E909" s="240">
        <v>4</v>
      </c>
      <c r="F909" s="240"/>
      <c r="G909" s="2">
        <f t="shared" si="12"/>
        <v>304.09999999999997</v>
      </c>
    </row>
    <row r="910" spans="1:12">
      <c r="B910" s="526"/>
      <c r="C910" s="526"/>
      <c r="D910" t="s">
        <v>18</v>
      </c>
      <c r="E910" s="240">
        <v>60</v>
      </c>
      <c r="F910" s="240"/>
      <c r="G910" s="2">
        <f t="shared" si="12"/>
        <v>364.09999999999997</v>
      </c>
    </row>
    <row r="911" spans="1:12">
      <c r="B911" s="526"/>
      <c r="C911" s="526"/>
      <c r="D911" t="s">
        <v>19</v>
      </c>
      <c r="E911" s="240">
        <v>5</v>
      </c>
      <c r="F911" s="240"/>
      <c r="G911" s="2">
        <f t="shared" si="12"/>
        <v>369.09999999999997</v>
      </c>
    </row>
    <row r="912" spans="1:12">
      <c r="B912" s="526"/>
      <c r="C912" s="526"/>
      <c r="D912" t="s">
        <v>86</v>
      </c>
      <c r="E912" s="240">
        <v>10</v>
      </c>
      <c r="F912" s="240"/>
      <c r="G912" s="2">
        <f t="shared" si="12"/>
        <v>379.09999999999997</v>
      </c>
    </row>
    <row r="913" spans="1:11">
      <c r="A913" s="7">
        <v>45905</v>
      </c>
      <c r="B913" s="526"/>
      <c r="C913" s="526" t="s">
        <v>53</v>
      </c>
      <c r="D913" t="s">
        <v>86</v>
      </c>
      <c r="E913" s="240"/>
      <c r="F913" s="240">
        <v>10</v>
      </c>
      <c r="G913" s="2">
        <f t="shared" si="12"/>
        <v>369.09999999999997</v>
      </c>
    </row>
    <row r="914" spans="1:11">
      <c r="A914" s="7">
        <v>45824</v>
      </c>
      <c r="B914" s="526">
        <v>31139</v>
      </c>
      <c r="C914" s="526" t="s">
        <v>53</v>
      </c>
      <c r="D914" t="s">
        <v>18</v>
      </c>
      <c r="E914" s="240"/>
      <c r="F914" s="240">
        <v>60</v>
      </c>
      <c r="G914" s="2">
        <f t="shared" si="12"/>
        <v>309.09999999999997</v>
      </c>
    </row>
    <row r="915" spans="1:11">
      <c r="A915" s="7">
        <v>45824</v>
      </c>
      <c r="B915" s="526">
        <v>31139</v>
      </c>
      <c r="C915" s="526" t="s">
        <v>53</v>
      </c>
      <c r="D915" t="s">
        <v>19</v>
      </c>
      <c r="E915" s="240"/>
      <c r="F915" s="240">
        <v>5</v>
      </c>
      <c r="G915" s="2">
        <f t="shared" si="12"/>
        <v>304.09999999999997</v>
      </c>
    </row>
    <row r="916" spans="1:11">
      <c r="A916" s="44">
        <v>45961</v>
      </c>
      <c r="B916" s="525" t="s">
        <v>14</v>
      </c>
      <c r="C916" s="525" t="s">
        <v>288</v>
      </c>
      <c r="D916" t="s">
        <v>16</v>
      </c>
      <c r="E916" s="240">
        <v>52.7</v>
      </c>
      <c r="F916" s="240"/>
      <c r="G916" s="2">
        <f t="shared" si="12"/>
        <v>356.79999999999995</v>
      </c>
    </row>
    <row r="917" spans="1:11">
      <c r="B917" s="526"/>
      <c r="C917" s="526"/>
      <c r="D917" t="s">
        <v>17</v>
      </c>
      <c r="E917" s="240">
        <v>7</v>
      </c>
      <c r="F917" s="240"/>
      <c r="G917" s="2">
        <f t="shared" si="12"/>
        <v>363.79999999999995</v>
      </c>
    </row>
    <row r="918" spans="1:11">
      <c r="B918" s="526"/>
      <c r="C918" s="526"/>
      <c r="D918" t="s">
        <v>18</v>
      </c>
      <c r="E918" s="240">
        <v>60</v>
      </c>
      <c r="F918" s="240"/>
      <c r="G918" s="2">
        <f t="shared" si="12"/>
        <v>423.79999999999995</v>
      </c>
    </row>
    <row r="919" spans="1:11">
      <c r="B919" s="526"/>
      <c r="C919" s="526"/>
      <c r="D919" t="s">
        <v>19</v>
      </c>
      <c r="E919" s="240">
        <v>5</v>
      </c>
      <c r="F919" s="240"/>
      <c r="G919" s="2">
        <f t="shared" si="12"/>
        <v>428.79999999999995</v>
      </c>
    </row>
    <row r="920" spans="1:11">
      <c r="A920" s="7">
        <v>45824</v>
      </c>
      <c r="B920" s="526">
        <v>31139</v>
      </c>
      <c r="C920" s="526" t="s">
        <v>288</v>
      </c>
      <c r="D920" t="s">
        <v>18</v>
      </c>
      <c r="E920" s="240"/>
      <c r="F920" s="240">
        <v>60</v>
      </c>
      <c r="G920" s="2">
        <f t="shared" si="12"/>
        <v>368.79999999999995</v>
      </c>
    </row>
    <row r="921" spans="1:11">
      <c r="A921" s="7">
        <v>45824</v>
      </c>
      <c r="B921" s="526">
        <v>31139</v>
      </c>
      <c r="C921" s="526" t="s">
        <v>288</v>
      </c>
      <c r="D921" t="s">
        <v>19</v>
      </c>
      <c r="E921" s="240"/>
      <c r="F921" s="240">
        <v>5</v>
      </c>
      <c r="G921" s="2">
        <f t="shared" si="12"/>
        <v>363.79999999999995</v>
      </c>
    </row>
    <row r="922" spans="1:11">
      <c r="A922" s="44">
        <v>45991</v>
      </c>
      <c r="B922" s="525" t="s">
        <v>14</v>
      </c>
      <c r="C922" s="525" t="s">
        <v>33</v>
      </c>
      <c r="D922" t="s">
        <v>16</v>
      </c>
      <c r="E922" s="240">
        <v>103.5</v>
      </c>
      <c r="F922" s="240"/>
      <c r="G922" s="2">
        <f t="shared" si="12"/>
        <v>467.29999999999995</v>
      </c>
    </row>
    <row r="923" spans="1:11">
      <c r="B923" s="526"/>
      <c r="C923" s="526"/>
      <c r="D923" t="s">
        <v>17</v>
      </c>
      <c r="E923" s="240">
        <v>6</v>
      </c>
      <c r="F923" s="240"/>
      <c r="G923" s="2">
        <f t="shared" si="12"/>
        <v>473.29999999999995</v>
      </c>
    </row>
    <row r="924" spans="1:11">
      <c r="B924" s="526"/>
      <c r="C924" s="526"/>
      <c r="D924" t="s">
        <v>18</v>
      </c>
      <c r="E924" s="240">
        <v>60</v>
      </c>
      <c r="F924" s="240"/>
      <c r="G924" s="2">
        <f t="shared" si="12"/>
        <v>533.29999999999995</v>
      </c>
    </row>
    <row r="925" spans="1:11">
      <c r="B925" s="526"/>
      <c r="C925" s="526"/>
      <c r="D925" t="s">
        <v>19</v>
      </c>
      <c r="E925" s="240">
        <v>5</v>
      </c>
      <c r="F925" s="240"/>
      <c r="G925" s="2">
        <f t="shared" si="12"/>
        <v>538.29999999999995</v>
      </c>
    </row>
    <row r="926" spans="1:11">
      <c r="B926" s="526"/>
      <c r="C926" s="526"/>
      <c r="D926" s="48" t="s">
        <v>335</v>
      </c>
      <c r="E926" s="316">
        <v>113</v>
      </c>
      <c r="F926" s="240"/>
      <c r="G926" s="2">
        <f t="shared" si="12"/>
        <v>651.29999999999995</v>
      </c>
    </row>
    <row r="927" spans="1:11">
      <c r="A927" s="7">
        <v>45824</v>
      </c>
      <c r="B927" s="526">
        <v>31139</v>
      </c>
      <c r="C927" s="526" t="s">
        <v>33</v>
      </c>
      <c r="D927" t="s">
        <v>18</v>
      </c>
      <c r="E927" s="240"/>
      <c r="F927" s="240">
        <v>60</v>
      </c>
      <c r="G927" s="2">
        <f t="shared" si="12"/>
        <v>591.29999999999995</v>
      </c>
      <c r="H927" s="367"/>
      <c r="I927" s="542" t="s">
        <v>333</v>
      </c>
      <c r="J927" s="542"/>
      <c r="K927" s="542"/>
    </row>
    <row r="928" spans="1:11">
      <c r="A928" s="7">
        <v>45824</v>
      </c>
      <c r="B928" s="526">
        <v>31139</v>
      </c>
      <c r="C928" s="526" t="s">
        <v>33</v>
      </c>
      <c r="D928" t="s">
        <v>19</v>
      </c>
      <c r="E928" s="240"/>
      <c r="F928" s="240">
        <v>5</v>
      </c>
      <c r="G928" s="2">
        <f t="shared" si="12"/>
        <v>586.29999999999995</v>
      </c>
      <c r="H928" s="5">
        <v>2025</v>
      </c>
      <c r="I928" s="525" t="s">
        <v>26</v>
      </c>
      <c r="J928" t="s">
        <v>17</v>
      </c>
      <c r="K928" s="240">
        <v>4</v>
      </c>
    </row>
    <row r="929" spans="1:11">
      <c r="A929" s="7">
        <v>46021</v>
      </c>
      <c r="B929" s="526">
        <v>32266</v>
      </c>
      <c r="C929" s="526" t="s">
        <v>33</v>
      </c>
      <c r="D929" s="48" t="s">
        <v>335</v>
      </c>
      <c r="E929" s="316"/>
      <c r="F929" s="316">
        <v>113</v>
      </c>
      <c r="G929" s="2">
        <f t="shared" si="12"/>
        <v>473.29999999999995</v>
      </c>
      <c r="H929" s="384"/>
      <c r="I929" s="525" t="s">
        <v>27</v>
      </c>
      <c r="J929" t="s">
        <v>16</v>
      </c>
      <c r="K929" s="240">
        <v>115.3</v>
      </c>
    </row>
    <row r="930" spans="1:11">
      <c r="A930" s="44">
        <v>46022</v>
      </c>
      <c r="B930" s="525" t="s">
        <v>14</v>
      </c>
      <c r="C930" s="525" t="s">
        <v>34</v>
      </c>
      <c r="D930" t="s">
        <v>16</v>
      </c>
      <c r="E930" s="240">
        <v>37.5</v>
      </c>
      <c r="F930" s="240"/>
      <c r="G930" s="2">
        <f t="shared" si="12"/>
        <v>510.79999999999995</v>
      </c>
      <c r="H930" s="384"/>
      <c r="I930" s="525"/>
      <c r="J930" t="s">
        <v>17</v>
      </c>
      <c r="K930" s="240">
        <v>4</v>
      </c>
    </row>
    <row r="931" spans="1:11">
      <c r="B931" s="526"/>
      <c r="C931" s="526"/>
      <c r="D931" t="s">
        <v>17</v>
      </c>
      <c r="E931" s="240">
        <v>6</v>
      </c>
      <c r="F931" s="240"/>
      <c r="G931" s="2">
        <f t="shared" si="12"/>
        <v>516.79999999999995</v>
      </c>
      <c r="H931" s="384"/>
      <c r="I931" s="525" t="s">
        <v>28</v>
      </c>
      <c r="J931" t="s">
        <v>16</v>
      </c>
      <c r="K931" s="240">
        <v>115.3</v>
      </c>
    </row>
    <row r="932" spans="1:11">
      <c r="B932" s="526"/>
      <c r="C932" s="526"/>
      <c r="D932" t="s">
        <v>18</v>
      </c>
      <c r="E932" s="240">
        <v>60</v>
      </c>
      <c r="F932" s="240"/>
      <c r="G932" s="2">
        <f t="shared" si="12"/>
        <v>576.79999999999995</v>
      </c>
      <c r="H932" s="384"/>
      <c r="I932" s="526"/>
      <c r="J932" t="s">
        <v>17</v>
      </c>
      <c r="K932" s="240">
        <v>8</v>
      </c>
    </row>
    <row r="933" spans="1:11">
      <c r="B933" s="526"/>
      <c r="C933" s="526"/>
      <c r="D933" t="s">
        <v>19</v>
      </c>
      <c r="E933" s="240">
        <v>5</v>
      </c>
      <c r="F933" s="240"/>
      <c r="G933" s="2">
        <f t="shared" si="12"/>
        <v>581.79999999999995</v>
      </c>
      <c r="H933" s="384"/>
      <c r="I933" s="525" t="s">
        <v>53</v>
      </c>
      <c r="J933" t="s">
        <v>16</v>
      </c>
      <c r="K933" s="240">
        <v>53.5</v>
      </c>
    </row>
    <row r="934" spans="1:11">
      <c r="A934" s="7">
        <v>45824</v>
      </c>
      <c r="B934" s="526">
        <v>31139</v>
      </c>
      <c r="C934" s="526" t="s">
        <v>34</v>
      </c>
      <c r="D934" t="s">
        <v>18</v>
      </c>
      <c r="E934" s="240"/>
      <c r="F934" s="240">
        <v>60</v>
      </c>
      <c r="G934" s="2">
        <f t="shared" si="12"/>
        <v>521.79999999999995</v>
      </c>
      <c r="H934" s="384"/>
      <c r="I934" s="526"/>
      <c r="J934" t="s">
        <v>17</v>
      </c>
      <c r="K934" s="240">
        <v>4</v>
      </c>
    </row>
    <row r="935" spans="1:11">
      <c r="A935" s="7">
        <v>45824</v>
      </c>
      <c r="B935" s="526">
        <v>31139</v>
      </c>
      <c r="C935" s="526" t="s">
        <v>34</v>
      </c>
      <c r="D935" t="s">
        <v>19</v>
      </c>
      <c r="E935" s="240"/>
      <c r="F935" s="240">
        <v>5</v>
      </c>
      <c r="G935" s="2">
        <f t="shared" si="12"/>
        <v>516.79999999999995</v>
      </c>
      <c r="H935" s="384"/>
      <c r="I935" s="525" t="s">
        <v>288</v>
      </c>
      <c r="J935" t="s">
        <v>16</v>
      </c>
      <c r="K935" s="240">
        <v>52.7</v>
      </c>
    </row>
    <row r="936" spans="1:11">
      <c r="A936" s="88">
        <v>46053</v>
      </c>
      <c r="B936" s="525" t="s">
        <v>14</v>
      </c>
      <c r="C936" s="525" t="s">
        <v>15</v>
      </c>
      <c r="D936" t="s">
        <v>16</v>
      </c>
      <c r="E936" s="26">
        <v>36.4</v>
      </c>
      <c r="G936" s="2">
        <f>+G935+E936-F936</f>
        <v>553.19999999999993</v>
      </c>
      <c r="H936" s="384"/>
      <c r="I936" s="526"/>
      <c r="J936" t="s">
        <v>17</v>
      </c>
      <c r="K936" s="240">
        <v>7</v>
      </c>
    </row>
    <row r="937" spans="1:11">
      <c r="A937" s="86"/>
      <c r="B937" s="526"/>
      <c r="C937" s="526"/>
      <c r="D937" t="s">
        <v>17</v>
      </c>
      <c r="E937" s="26">
        <v>5</v>
      </c>
      <c r="G937" s="2">
        <f t="shared" si="12"/>
        <v>558.19999999999993</v>
      </c>
      <c r="H937" s="384"/>
      <c r="I937" s="525" t="s">
        <v>33</v>
      </c>
      <c r="J937" t="s">
        <v>16</v>
      </c>
      <c r="K937" s="240">
        <v>103.5</v>
      </c>
    </row>
    <row r="938" spans="1:11">
      <c r="A938" s="86"/>
      <c r="B938" s="526"/>
      <c r="C938" s="526"/>
      <c r="D938" t="s">
        <v>18</v>
      </c>
      <c r="E938" s="240">
        <v>60</v>
      </c>
      <c r="G938" s="2">
        <f t="shared" ref="G938:G984" si="13">+G937+E938-F938</f>
        <v>618.19999999999993</v>
      </c>
      <c r="H938" s="384"/>
      <c r="I938" s="526"/>
      <c r="J938" t="s">
        <v>17</v>
      </c>
      <c r="K938" s="240">
        <v>6</v>
      </c>
    </row>
    <row r="939" spans="1:11">
      <c r="A939" s="86"/>
      <c r="B939" s="526"/>
      <c r="C939" s="526"/>
      <c r="D939" t="s">
        <v>19</v>
      </c>
      <c r="E939" s="240">
        <v>5</v>
      </c>
      <c r="G939" s="2">
        <f t="shared" si="13"/>
        <v>623.19999999999993</v>
      </c>
      <c r="H939" s="384"/>
      <c r="I939" s="525" t="s">
        <v>34</v>
      </c>
      <c r="J939" t="s">
        <v>16</v>
      </c>
      <c r="K939" s="240">
        <v>37.5</v>
      </c>
    </row>
    <row r="940" spans="1:11">
      <c r="B940" s="526"/>
      <c r="C940" s="526"/>
      <c r="D940" t="s">
        <v>146</v>
      </c>
      <c r="E940" s="240">
        <v>10</v>
      </c>
      <c r="G940" s="2">
        <f t="shared" si="13"/>
        <v>633.19999999999993</v>
      </c>
      <c r="I940" s="526"/>
      <c r="J940" t="s">
        <v>17</v>
      </c>
      <c r="K940" s="240">
        <v>6</v>
      </c>
    </row>
    <row r="941" spans="1:11">
      <c r="A941" s="7">
        <v>46122</v>
      </c>
      <c r="B941" s="526">
        <v>32940</v>
      </c>
      <c r="C941" s="526" t="s">
        <v>15</v>
      </c>
      <c r="D941" t="s">
        <v>18</v>
      </c>
      <c r="E941" s="240"/>
      <c r="F941" s="2">
        <v>60</v>
      </c>
      <c r="G941" s="2">
        <f t="shared" si="13"/>
        <v>573.19999999999993</v>
      </c>
      <c r="I941" s="526"/>
      <c r="J941"/>
      <c r="K941" s="240"/>
    </row>
    <row r="942" spans="1:11">
      <c r="A942" s="7">
        <v>46122</v>
      </c>
      <c r="B942" s="526">
        <v>32940</v>
      </c>
      <c r="C942" s="526" t="s">
        <v>15</v>
      </c>
      <c r="D942" t="s">
        <v>19</v>
      </c>
      <c r="E942" s="240"/>
      <c r="F942" s="2">
        <v>5</v>
      </c>
      <c r="G942" s="2">
        <f t="shared" si="13"/>
        <v>568.19999999999993</v>
      </c>
      <c r="I942" s="526"/>
      <c r="J942"/>
      <c r="K942" s="240"/>
    </row>
    <row r="943" spans="1:11">
      <c r="A943" s="7">
        <v>46122</v>
      </c>
      <c r="B943" s="526">
        <v>32940</v>
      </c>
      <c r="C943" s="526" t="s">
        <v>15</v>
      </c>
      <c r="D943" t="s">
        <v>146</v>
      </c>
      <c r="E943" s="240"/>
      <c r="F943" s="2">
        <v>10</v>
      </c>
      <c r="G943" s="2">
        <f t="shared" si="13"/>
        <v>558.19999999999993</v>
      </c>
      <c r="I943" s="526"/>
      <c r="J943"/>
      <c r="K943" s="240"/>
    </row>
    <row r="944" spans="1:11">
      <c r="A944" s="88">
        <v>46081</v>
      </c>
      <c r="B944" s="525" t="s">
        <v>14</v>
      </c>
      <c r="C944" s="525" t="s">
        <v>20</v>
      </c>
      <c r="D944" t="s">
        <v>16</v>
      </c>
      <c r="E944" s="240">
        <v>5</v>
      </c>
      <c r="G944" s="2">
        <f t="shared" si="13"/>
        <v>563.19999999999993</v>
      </c>
      <c r="H944" s="5">
        <v>2026</v>
      </c>
      <c r="I944" s="525" t="s">
        <v>15</v>
      </c>
      <c r="J944" t="s">
        <v>16</v>
      </c>
      <c r="K944" s="26">
        <v>36.4</v>
      </c>
    </row>
    <row r="945" spans="1:13">
      <c r="B945" s="526"/>
      <c r="C945" s="526"/>
      <c r="D945" t="s">
        <v>17</v>
      </c>
      <c r="E945" s="8">
        <v>10</v>
      </c>
      <c r="G945" s="2">
        <f t="shared" si="13"/>
        <v>573.19999999999993</v>
      </c>
      <c r="I945" s="152"/>
      <c r="J945" t="s">
        <v>17</v>
      </c>
      <c r="K945" s="26">
        <v>5</v>
      </c>
    </row>
    <row r="946" spans="1:13">
      <c r="B946" s="526"/>
      <c r="C946" s="526"/>
      <c r="D946" t="s">
        <v>18</v>
      </c>
      <c r="E946" s="8">
        <v>56</v>
      </c>
      <c r="G946" s="2">
        <f t="shared" si="13"/>
        <v>629.19999999999993</v>
      </c>
      <c r="I946" s="152"/>
      <c r="J946" t="s">
        <v>18</v>
      </c>
      <c r="K946" s="240">
        <v>60</v>
      </c>
    </row>
    <row r="947" spans="1:13">
      <c r="B947" s="526"/>
      <c r="C947" s="526"/>
      <c r="D947" t="s">
        <v>19</v>
      </c>
      <c r="E947" s="8">
        <v>5</v>
      </c>
      <c r="G947" s="2">
        <f t="shared" si="13"/>
        <v>634.19999999999993</v>
      </c>
      <c r="J947" t="s">
        <v>19</v>
      </c>
      <c r="K947" s="240">
        <v>5</v>
      </c>
    </row>
    <row r="948" spans="1:13">
      <c r="A948" s="7">
        <v>46122</v>
      </c>
      <c r="B948" s="526">
        <v>32940</v>
      </c>
      <c r="C948" s="526" t="s">
        <v>20</v>
      </c>
      <c r="D948" t="s">
        <v>18</v>
      </c>
      <c r="E948" s="240"/>
      <c r="F948" s="2">
        <v>56</v>
      </c>
      <c r="G948" s="2">
        <f t="shared" si="13"/>
        <v>578.19999999999993</v>
      </c>
      <c r="J948"/>
      <c r="K948" s="240"/>
    </row>
    <row r="949" spans="1:13">
      <c r="A949" s="7">
        <v>46122</v>
      </c>
      <c r="B949" s="526">
        <v>32940</v>
      </c>
      <c r="C949" s="526" t="s">
        <v>20</v>
      </c>
      <c r="D949" t="s">
        <v>19</v>
      </c>
      <c r="E949" s="240"/>
      <c r="F949" s="2">
        <v>5</v>
      </c>
      <c r="G949" s="2">
        <f t="shared" si="13"/>
        <v>573.19999999999993</v>
      </c>
      <c r="J949"/>
      <c r="K949" s="240"/>
    </row>
    <row r="950" spans="1:13">
      <c r="A950" s="44">
        <v>46112</v>
      </c>
      <c r="B950" s="525" t="s">
        <v>14</v>
      </c>
      <c r="C950" s="525" t="s">
        <v>23</v>
      </c>
      <c r="D950" t="s">
        <v>16</v>
      </c>
      <c r="E950" s="8">
        <v>5.7</v>
      </c>
      <c r="G950" s="2">
        <f t="shared" si="13"/>
        <v>578.9</v>
      </c>
      <c r="J950" t="s">
        <v>146</v>
      </c>
      <c r="K950" s="240">
        <v>10</v>
      </c>
    </row>
    <row r="951" spans="1:13">
      <c r="B951" s="526"/>
      <c r="C951" s="526"/>
      <c r="D951" t="s">
        <v>17</v>
      </c>
      <c r="E951" s="8">
        <v>6</v>
      </c>
      <c r="G951" s="2">
        <f t="shared" si="13"/>
        <v>584.9</v>
      </c>
      <c r="I951" s="525" t="s">
        <v>20</v>
      </c>
      <c r="J951" t="s">
        <v>16</v>
      </c>
      <c r="K951" s="240">
        <v>5</v>
      </c>
    </row>
    <row r="952" spans="1:13">
      <c r="B952" s="526"/>
      <c r="C952" s="526"/>
      <c r="D952" t="s">
        <v>18</v>
      </c>
      <c r="E952" s="8">
        <v>60</v>
      </c>
      <c r="G952" s="2">
        <f t="shared" si="13"/>
        <v>644.9</v>
      </c>
      <c r="J952" t="s">
        <v>17</v>
      </c>
      <c r="K952" s="8">
        <v>10</v>
      </c>
      <c r="L952" s="37"/>
    </row>
    <row r="953" spans="1:13">
      <c r="B953" s="526"/>
      <c r="C953" s="526"/>
      <c r="D953" t="s">
        <v>19</v>
      </c>
      <c r="E953" s="8">
        <v>5</v>
      </c>
      <c r="G953" s="2">
        <f t="shared" si="13"/>
        <v>649.9</v>
      </c>
      <c r="J953" t="s">
        <v>18</v>
      </c>
      <c r="K953" s="8">
        <v>56</v>
      </c>
      <c r="M953" s="37"/>
    </row>
    <row r="954" spans="1:13">
      <c r="B954" s="526"/>
      <c r="C954" s="526"/>
      <c r="D954" s="48" t="s">
        <v>336</v>
      </c>
      <c r="E954" s="24">
        <v>113</v>
      </c>
      <c r="G954" s="2">
        <f t="shared" si="13"/>
        <v>762.9</v>
      </c>
      <c r="J954" t="s">
        <v>19</v>
      </c>
      <c r="K954" s="8">
        <v>5</v>
      </c>
    </row>
    <row r="955" spans="1:13">
      <c r="A955" s="7">
        <v>46122</v>
      </c>
      <c r="B955" s="526">
        <v>32940</v>
      </c>
      <c r="C955" s="526" t="s">
        <v>23</v>
      </c>
      <c r="D955" t="s">
        <v>18</v>
      </c>
      <c r="E955" s="240"/>
      <c r="F955" s="2">
        <v>60</v>
      </c>
      <c r="G955" s="2">
        <f t="shared" si="13"/>
        <v>702.9</v>
      </c>
      <c r="I955" s="525" t="s">
        <v>23</v>
      </c>
      <c r="J955" t="s">
        <v>18</v>
      </c>
      <c r="K955" s="8">
        <v>60</v>
      </c>
    </row>
    <row r="956" spans="1:13">
      <c r="A956" s="7">
        <v>46122</v>
      </c>
      <c r="B956" s="526">
        <v>32940</v>
      </c>
      <c r="C956" s="526" t="s">
        <v>23</v>
      </c>
      <c r="D956" t="s">
        <v>19</v>
      </c>
      <c r="E956" s="240"/>
      <c r="F956" s="2">
        <v>5</v>
      </c>
      <c r="G956" s="2">
        <f t="shared" si="13"/>
        <v>697.9</v>
      </c>
      <c r="J956" t="s">
        <v>19</v>
      </c>
      <c r="K956" s="8">
        <v>5</v>
      </c>
    </row>
    <row r="957" spans="1:13">
      <c r="A957" s="44">
        <v>46142</v>
      </c>
      <c r="B957" s="525" t="s">
        <v>14</v>
      </c>
      <c r="C957" s="525" t="s">
        <v>24</v>
      </c>
      <c r="D957" t="s">
        <v>16</v>
      </c>
      <c r="E957" s="240"/>
      <c r="F957" s="240"/>
      <c r="G957" s="2">
        <f t="shared" si="13"/>
        <v>697.9</v>
      </c>
      <c r="J957" s="48" t="s">
        <v>336</v>
      </c>
      <c r="K957" s="24">
        <v>113</v>
      </c>
    </row>
    <row r="958" spans="1:13">
      <c r="B958" s="526"/>
      <c r="C958" s="526"/>
      <c r="D958" t="s">
        <v>17</v>
      </c>
      <c r="E958" s="240"/>
      <c r="F958" s="240"/>
      <c r="G958" s="2">
        <f t="shared" si="13"/>
        <v>697.9</v>
      </c>
      <c r="K958" s="359">
        <f>SUM(K928:K957)</f>
        <v>887.19999999999993</v>
      </c>
    </row>
    <row r="959" spans="1:13">
      <c r="B959" s="526"/>
      <c r="C959" s="526"/>
      <c r="D959" t="s">
        <v>18</v>
      </c>
      <c r="E959" s="240">
        <v>60</v>
      </c>
      <c r="F959" s="240"/>
      <c r="G959" s="2">
        <f t="shared" si="13"/>
        <v>757.9</v>
      </c>
    </row>
    <row r="960" spans="1:13">
      <c r="B960" s="526"/>
      <c r="C960" s="526"/>
      <c r="D960" t="s">
        <v>19</v>
      </c>
      <c r="E960" s="240">
        <v>5</v>
      </c>
      <c r="F960" s="240"/>
      <c r="G960" s="2">
        <f t="shared" si="13"/>
        <v>762.9</v>
      </c>
    </row>
    <row r="961" spans="1:15">
      <c r="A961" s="7">
        <v>46122</v>
      </c>
      <c r="B961" s="526">
        <v>32940</v>
      </c>
      <c r="C961" s="526" t="s">
        <v>24</v>
      </c>
      <c r="D961" t="s">
        <v>18</v>
      </c>
      <c r="E961" s="240"/>
      <c r="F961" s="240">
        <v>60</v>
      </c>
      <c r="G961" s="2">
        <f t="shared" si="13"/>
        <v>702.9</v>
      </c>
    </row>
    <row r="962" spans="1:15">
      <c r="A962" s="7">
        <v>46122</v>
      </c>
      <c r="B962" s="526">
        <v>32940</v>
      </c>
      <c r="C962" s="526" t="s">
        <v>24</v>
      </c>
      <c r="D962" t="s">
        <v>19</v>
      </c>
      <c r="E962" s="240"/>
      <c r="F962" s="240">
        <v>5</v>
      </c>
      <c r="G962" s="2">
        <f t="shared" si="13"/>
        <v>697.9</v>
      </c>
      <c r="H962" s="367"/>
      <c r="I962" s="542" t="s">
        <v>333</v>
      </c>
      <c r="J962" s="542"/>
      <c r="K962" s="542"/>
    </row>
    <row r="963" spans="1:15">
      <c r="A963" s="44">
        <v>46173</v>
      </c>
      <c r="B963" s="525" t="s">
        <v>14</v>
      </c>
      <c r="C963" s="525" t="s">
        <v>25</v>
      </c>
      <c r="D963" t="s">
        <v>16</v>
      </c>
      <c r="E963" s="240"/>
      <c r="F963" s="240"/>
      <c r="G963" s="2">
        <f t="shared" si="13"/>
        <v>697.9</v>
      </c>
      <c r="H963" s="5">
        <v>2025</v>
      </c>
      <c r="I963" s="525" t="s">
        <v>26</v>
      </c>
      <c r="J963" t="s">
        <v>17</v>
      </c>
      <c r="K963" s="240">
        <v>4</v>
      </c>
      <c r="M963" s="525" t="s">
        <v>15</v>
      </c>
      <c r="N963" t="s">
        <v>18</v>
      </c>
      <c r="O963" s="240">
        <v>60</v>
      </c>
    </row>
    <row r="964" spans="1:15">
      <c r="B964" s="526"/>
      <c r="C964" s="526"/>
      <c r="D964" t="s">
        <v>17</v>
      </c>
      <c r="E964" s="240"/>
      <c r="F964" s="240"/>
      <c r="G964" s="2">
        <f t="shared" si="13"/>
        <v>697.9</v>
      </c>
      <c r="H964" s="384"/>
      <c r="I964" s="525" t="s">
        <v>27</v>
      </c>
      <c r="J964" t="s">
        <v>16</v>
      </c>
      <c r="K964" s="240">
        <v>115.3</v>
      </c>
      <c r="N964" t="s">
        <v>19</v>
      </c>
      <c r="O964" s="240">
        <v>5</v>
      </c>
    </row>
    <row r="965" spans="1:15">
      <c r="B965" s="526"/>
      <c r="C965" s="526"/>
      <c r="D965" t="s">
        <v>18</v>
      </c>
      <c r="E965" s="240">
        <v>60</v>
      </c>
      <c r="F965" s="240"/>
      <c r="G965" s="2">
        <f t="shared" si="13"/>
        <v>757.9</v>
      </c>
      <c r="H965" s="384"/>
      <c r="I965" s="525"/>
      <c r="J965" t="s">
        <v>17</v>
      </c>
      <c r="K965" s="240">
        <v>4</v>
      </c>
      <c r="N965" t="s">
        <v>146</v>
      </c>
      <c r="O965" s="240">
        <v>10</v>
      </c>
    </row>
    <row r="966" spans="1:15">
      <c r="B966" s="526"/>
      <c r="C966" s="526"/>
      <c r="D966" t="s">
        <v>19</v>
      </c>
      <c r="E966" s="240">
        <v>5</v>
      </c>
      <c r="F966" s="240"/>
      <c r="G966" s="2">
        <f t="shared" si="13"/>
        <v>762.9</v>
      </c>
      <c r="H966" s="384"/>
      <c r="I966" s="525" t="s">
        <v>28</v>
      </c>
      <c r="J966" t="s">
        <v>16</v>
      </c>
      <c r="K966" s="240">
        <v>115.3</v>
      </c>
      <c r="M966" s="525" t="s">
        <v>20</v>
      </c>
      <c r="N966" t="s">
        <v>18</v>
      </c>
      <c r="O966" s="8">
        <v>56</v>
      </c>
    </row>
    <row r="967" spans="1:15">
      <c r="A967" s="7">
        <v>46122</v>
      </c>
      <c r="B967" s="526">
        <v>32941</v>
      </c>
      <c r="C967" s="526" t="s">
        <v>25</v>
      </c>
      <c r="D967" t="s">
        <v>18</v>
      </c>
      <c r="E967" s="240"/>
      <c r="F967" s="240">
        <v>60</v>
      </c>
      <c r="G967" s="2">
        <f t="shared" si="13"/>
        <v>702.9</v>
      </c>
      <c r="H967" s="384"/>
      <c r="I967" s="526"/>
      <c r="J967" t="s">
        <v>17</v>
      </c>
      <c r="K967" s="240">
        <v>8</v>
      </c>
      <c r="N967" t="s">
        <v>19</v>
      </c>
      <c r="O967" s="8">
        <v>5</v>
      </c>
    </row>
    <row r="968" spans="1:15">
      <c r="A968" s="7">
        <v>46122</v>
      </c>
      <c r="B968" s="526">
        <v>32941</v>
      </c>
      <c r="C968" s="526" t="s">
        <v>25</v>
      </c>
      <c r="D968" t="s">
        <v>19</v>
      </c>
      <c r="E968" s="240"/>
      <c r="F968" s="240">
        <v>5</v>
      </c>
      <c r="G968" s="2">
        <f t="shared" si="13"/>
        <v>697.9</v>
      </c>
      <c r="H968" s="384"/>
      <c r="I968" s="525" t="s">
        <v>53</v>
      </c>
      <c r="J968" t="s">
        <v>16</v>
      </c>
      <c r="K968" s="240">
        <v>53.5</v>
      </c>
      <c r="M968" s="525" t="s">
        <v>23</v>
      </c>
      <c r="N968" t="s">
        <v>18</v>
      </c>
      <c r="O968" s="8">
        <v>60</v>
      </c>
    </row>
    <row r="969" spans="1:15">
      <c r="A969" s="44">
        <v>46203</v>
      </c>
      <c r="B969" s="525" t="s">
        <v>14</v>
      </c>
      <c r="C969" s="525" t="s">
        <v>89</v>
      </c>
      <c r="D969" t="s">
        <v>16</v>
      </c>
      <c r="E969" s="240"/>
      <c r="F969" s="240"/>
      <c r="G969" s="2">
        <f t="shared" si="13"/>
        <v>697.9</v>
      </c>
      <c r="H969" s="384"/>
      <c r="I969" s="526"/>
      <c r="J969" t="s">
        <v>17</v>
      </c>
      <c r="K969" s="240">
        <v>4</v>
      </c>
      <c r="N969" t="s">
        <v>19</v>
      </c>
      <c r="O969" s="8">
        <v>5</v>
      </c>
    </row>
    <row r="970" spans="1:15">
      <c r="B970" s="526"/>
      <c r="C970" s="526"/>
      <c r="D970" t="s">
        <v>17</v>
      </c>
      <c r="E970" s="240"/>
      <c r="F970" s="240"/>
      <c r="G970" s="2">
        <f t="shared" si="13"/>
        <v>697.9</v>
      </c>
      <c r="H970" s="384"/>
      <c r="I970" s="525" t="s">
        <v>288</v>
      </c>
      <c r="J970" t="s">
        <v>16</v>
      </c>
      <c r="K970" s="240">
        <v>52.7</v>
      </c>
      <c r="M970" s="525" t="s">
        <v>24</v>
      </c>
      <c r="N970" t="s">
        <v>18</v>
      </c>
      <c r="O970" s="8">
        <v>60</v>
      </c>
    </row>
    <row r="971" spans="1:15">
      <c r="B971" s="526"/>
      <c r="C971" s="526"/>
      <c r="D971" t="s">
        <v>18</v>
      </c>
      <c r="E971" s="240">
        <v>60</v>
      </c>
      <c r="F971" s="240"/>
      <c r="G971" s="2">
        <f t="shared" si="13"/>
        <v>757.9</v>
      </c>
      <c r="H971" s="384"/>
      <c r="I971" s="526"/>
      <c r="J971" t="s">
        <v>17</v>
      </c>
      <c r="K971" s="240">
        <v>7</v>
      </c>
      <c r="N971" t="s">
        <v>19</v>
      </c>
      <c r="O971" s="8">
        <v>5</v>
      </c>
    </row>
    <row r="972" spans="1:15">
      <c r="B972" s="526"/>
      <c r="C972" s="526"/>
      <c r="D972" t="s">
        <v>19</v>
      </c>
      <c r="E972" s="240">
        <v>5</v>
      </c>
      <c r="F972" s="240"/>
      <c r="G972" s="2">
        <f t="shared" si="13"/>
        <v>762.9</v>
      </c>
      <c r="H972" s="384"/>
      <c r="I972" s="525" t="s">
        <v>33</v>
      </c>
      <c r="J972" t="s">
        <v>16</v>
      </c>
      <c r="K972" s="240">
        <v>103.5</v>
      </c>
      <c r="M972" s="525" t="s">
        <v>25</v>
      </c>
      <c r="N972" t="s">
        <v>18</v>
      </c>
      <c r="O972" s="8">
        <v>60</v>
      </c>
    </row>
    <row r="973" spans="1:15">
      <c r="A973" s="7">
        <v>46122</v>
      </c>
      <c r="B973" s="526">
        <v>32941</v>
      </c>
      <c r="C973" s="526" t="s">
        <v>89</v>
      </c>
      <c r="D973" t="s">
        <v>18</v>
      </c>
      <c r="E973" s="240"/>
      <c r="F973" s="240">
        <v>60</v>
      </c>
      <c r="G973" s="2">
        <f t="shared" si="13"/>
        <v>702.9</v>
      </c>
      <c r="H973" s="384"/>
      <c r="I973" s="526"/>
      <c r="J973" t="s">
        <v>17</v>
      </c>
      <c r="K973" s="240">
        <v>6</v>
      </c>
      <c r="N973" t="s">
        <v>19</v>
      </c>
      <c r="O973" s="8">
        <v>5</v>
      </c>
    </row>
    <row r="974" spans="1:15">
      <c r="A974" s="7">
        <v>46122</v>
      </c>
      <c r="B974" s="526">
        <v>32941</v>
      </c>
      <c r="C974" s="526" t="s">
        <v>89</v>
      </c>
      <c r="D974" t="s">
        <v>19</v>
      </c>
      <c r="E974" s="240"/>
      <c r="F974" s="240">
        <v>5</v>
      </c>
      <c r="G974" s="2">
        <f t="shared" si="13"/>
        <v>697.9</v>
      </c>
      <c r="H974" s="384"/>
      <c r="I974" s="525" t="s">
        <v>34</v>
      </c>
      <c r="J974" t="s">
        <v>16</v>
      </c>
      <c r="K974" s="240">
        <v>37.5</v>
      </c>
      <c r="M974" s="525" t="s">
        <v>26</v>
      </c>
      <c r="N974" t="s">
        <v>18</v>
      </c>
      <c r="O974" s="8">
        <v>60</v>
      </c>
    </row>
    <row r="975" spans="1:15">
      <c r="B975" s="526"/>
      <c r="C975" s="526"/>
      <c r="G975" s="2">
        <f t="shared" si="13"/>
        <v>697.9</v>
      </c>
      <c r="I975" s="526"/>
      <c r="J975" t="s">
        <v>17</v>
      </c>
      <c r="K975" s="240">
        <v>6</v>
      </c>
      <c r="N975" t="s">
        <v>19</v>
      </c>
      <c r="O975" s="8">
        <v>5</v>
      </c>
    </row>
    <row r="976" spans="1:15">
      <c r="B976" s="526"/>
      <c r="C976" s="526"/>
      <c r="G976" s="2">
        <f t="shared" si="13"/>
        <v>697.9</v>
      </c>
      <c r="H976" s="5">
        <v>2026</v>
      </c>
      <c r="I976" s="525" t="s">
        <v>15</v>
      </c>
      <c r="J976" t="s">
        <v>16</v>
      </c>
      <c r="K976" s="26">
        <v>36.4</v>
      </c>
      <c r="O976" s="37">
        <f>SUM(O963:O975)</f>
        <v>396</v>
      </c>
    </row>
    <row r="977" spans="2:11">
      <c r="B977" s="526"/>
      <c r="C977" s="526"/>
      <c r="G977" s="2">
        <f t="shared" si="13"/>
        <v>697.9</v>
      </c>
      <c r="I977" s="152"/>
      <c r="J977" t="s">
        <v>17</v>
      </c>
      <c r="K977" s="26">
        <v>5</v>
      </c>
    </row>
    <row r="978" spans="2:11">
      <c r="B978" s="526"/>
      <c r="C978" s="526"/>
      <c r="G978" s="2">
        <f t="shared" si="13"/>
        <v>697.9</v>
      </c>
      <c r="I978" s="525" t="s">
        <v>20</v>
      </c>
      <c r="J978" t="s">
        <v>16</v>
      </c>
      <c r="K978" s="240">
        <v>5</v>
      </c>
    </row>
    <row r="979" spans="2:11">
      <c r="B979" s="526"/>
      <c r="C979" s="526"/>
      <c r="G979" s="2">
        <f t="shared" si="13"/>
        <v>697.9</v>
      </c>
      <c r="J979" t="s">
        <v>17</v>
      </c>
      <c r="K979" s="8">
        <v>10</v>
      </c>
    </row>
    <row r="980" spans="2:11">
      <c r="B980" s="526"/>
      <c r="C980" s="526"/>
      <c r="G980" s="2">
        <f t="shared" si="13"/>
        <v>697.9</v>
      </c>
      <c r="K980" s="359">
        <f>SUM(K963:K979)</f>
        <v>573.19999999999993</v>
      </c>
    </row>
    <row r="981" spans="2:11">
      <c r="B981" s="526"/>
      <c r="C981" s="526"/>
      <c r="G981" s="2">
        <f t="shared" si="13"/>
        <v>697.9</v>
      </c>
    </row>
    <row r="982" spans="2:11">
      <c r="B982" s="526"/>
      <c r="C982" s="526"/>
      <c r="G982" s="2">
        <f t="shared" si="13"/>
        <v>697.9</v>
      </c>
    </row>
    <row r="983" spans="2:11">
      <c r="B983" s="526"/>
      <c r="C983" s="526"/>
      <c r="G983" s="2">
        <f t="shared" si="13"/>
        <v>697.9</v>
      </c>
    </row>
    <row r="984" spans="2:11">
      <c r="B984" s="526"/>
      <c r="C984" s="526"/>
      <c r="G984" s="2">
        <f t="shared" si="13"/>
        <v>697.9</v>
      </c>
    </row>
    <row r="985" spans="2:11">
      <c r="B985" s="526"/>
      <c r="C985" s="526"/>
      <c r="G985" s="2">
        <f t="shared" ref="G957:G1006" si="14">+G984+E985-F985</f>
        <v>697.9</v>
      </c>
    </row>
    <row r="986" spans="2:11">
      <c r="B986" s="526"/>
      <c r="C986" s="526"/>
      <c r="G986" s="2">
        <f t="shared" si="14"/>
        <v>697.9</v>
      </c>
    </row>
    <row r="987" spans="2:11">
      <c r="B987" s="526"/>
      <c r="C987" s="526"/>
      <c r="G987" s="2">
        <f t="shared" si="14"/>
        <v>697.9</v>
      </c>
    </row>
    <row r="988" spans="2:11">
      <c r="B988" s="526"/>
      <c r="C988" s="526"/>
      <c r="G988" s="2">
        <f t="shared" si="14"/>
        <v>697.9</v>
      </c>
    </row>
    <row r="989" spans="2:11">
      <c r="B989" s="526"/>
      <c r="C989" s="526"/>
      <c r="G989" s="2">
        <f t="shared" si="14"/>
        <v>697.9</v>
      </c>
    </row>
    <row r="990" spans="2:11">
      <c r="B990" s="526"/>
      <c r="C990" s="526"/>
      <c r="G990" s="2">
        <f t="shared" si="14"/>
        <v>697.9</v>
      </c>
    </row>
    <row r="991" spans="2:11">
      <c r="B991" s="526"/>
      <c r="C991" s="526"/>
      <c r="G991" s="2">
        <f t="shared" si="14"/>
        <v>697.9</v>
      </c>
    </row>
    <row r="992" spans="2:11">
      <c r="B992" s="526"/>
      <c r="C992" s="526"/>
      <c r="G992" s="2">
        <f t="shared" si="14"/>
        <v>697.9</v>
      </c>
    </row>
    <row r="993" spans="2:7">
      <c r="B993" s="526"/>
      <c r="C993" s="526"/>
      <c r="G993" s="2">
        <f t="shared" si="14"/>
        <v>697.9</v>
      </c>
    </row>
    <row r="994" spans="2:7">
      <c r="B994" s="526"/>
      <c r="C994" s="526"/>
      <c r="G994" s="2">
        <f t="shared" si="14"/>
        <v>697.9</v>
      </c>
    </row>
    <row r="995" spans="2:7">
      <c r="B995" s="526"/>
      <c r="C995" s="526"/>
      <c r="G995" s="2">
        <f t="shared" si="14"/>
        <v>697.9</v>
      </c>
    </row>
    <row r="996" spans="2:7">
      <c r="B996" s="526"/>
      <c r="C996" s="526"/>
      <c r="G996" s="2">
        <f t="shared" si="14"/>
        <v>697.9</v>
      </c>
    </row>
    <row r="997" spans="2:7">
      <c r="B997" s="526"/>
      <c r="C997" s="526"/>
      <c r="G997" s="2">
        <f t="shared" si="14"/>
        <v>697.9</v>
      </c>
    </row>
    <row r="998" spans="2:7">
      <c r="B998" s="526"/>
      <c r="C998" s="526"/>
      <c r="G998" s="2">
        <f t="shared" si="14"/>
        <v>697.9</v>
      </c>
    </row>
    <row r="999" spans="2:7">
      <c r="B999" s="526"/>
      <c r="C999" s="526"/>
      <c r="G999" s="2">
        <f t="shared" si="14"/>
        <v>697.9</v>
      </c>
    </row>
    <row r="1000" spans="2:7">
      <c r="B1000" s="526"/>
      <c r="C1000" s="526"/>
      <c r="G1000" s="2">
        <f t="shared" si="14"/>
        <v>697.9</v>
      </c>
    </row>
    <row r="1001" spans="2:7">
      <c r="B1001" s="526"/>
      <c r="C1001" s="526"/>
      <c r="G1001" s="2">
        <f t="shared" si="14"/>
        <v>697.9</v>
      </c>
    </row>
    <row r="1002" spans="2:7">
      <c r="B1002" s="526"/>
      <c r="C1002" s="526"/>
      <c r="G1002" s="2">
        <f t="shared" si="14"/>
        <v>697.9</v>
      </c>
    </row>
    <row r="1003" spans="2:7">
      <c r="B1003" s="526"/>
      <c r="C1003" s="526"/>
      <c r="G1003" s="2">
        <f t="shared" si="14"/>
        <v>697.9</v>
      </c>
    </row>
    <row r="1004" spans="2:7">
      <c r="B1004" s="526"/>
      <c r="C1004" s="526"/>
      <c r="G1004" s="2">
        <f t="shared" si="14"/>
        <v>697.9</v>
      </c>
    </row>
    <row r="1005" spans="2:7">
      <c r="B1005" s="526"/>
      <c r="C1005" s="526"/>
      <c r="G1005" s="2">
        <f t="shared" si="14"/>
        <v>697.9</v>
      </c>
    </row>
    <row r="1006" spans="2:7">
      <c r="B1006" s="526"/>
      <c r="C1006" s="526"/>
      <c r="G1006" s="2">
        <f t="shared" si="14"/>
        <v>697.9</v>
      </c>
    </row>
    <row r="1007" spans="2:7">
      <c r="B1007" s="526"/>
      <c r="C1007" s="526"/>
      <c r="G1007" s="2">
        <f t="shared" ref="G1007:G1070" si="15">+G1006+E1007-F1007</f>
        <v>697.9</v>
      </c>
    </row>
    <row r="1008" spans="2:7">
      <c r="B1008" s="526"/>
      <c r="C1008" s="526"/>
      <c r="G1008" s="2">
        <f t="shared" si="15"/>
        <v>697.9</v>
      </c>
    </row>
    <row r="1009" spans="2:7">
      <c r="B1009" s="526"/>
      <c r="C1009" s="526"/>
      <c r="G1009" s="2">
        <f t="shared" si="15"/>
        <v>697.9</v>
      </c>
    </row>
    <row r="1010" spans="2:7">
      <c r="B1010" s="526"/>
      <c r="C1010" s="526"/>
      <c r="G1010" s="2">
        <f t="shared" si="15"/>
        <v>697.9</v>
      </c>
    </row>
    <row r="1011" spans="2:7">
      <c r="B1011" s="526"/>
      <c r="C1011" s="526"/>
      <c r="G1011" s="2">
        <f t="shared" si="15"/>
        <v>697.9</v>
      </c>
    </row>
    <row r="1012" spans="2:7">
      <c r="B1012" s="526"/>
      <c r="C1012" s="526"/>
      <c r="G1012" s="2">
        <f t="shared" si="15"/>
        <v>697.9</v>
      </c>
    </row>
    <row r="1013" spans="2:7">
      <c r="B1013" s="526"/>
      <c r="C1013" s="526"/>
      <c r="G1013" s="2">
        <f t="shared" si="15"/>
        <v>697.9</v>
      </c>
    </row>
    <row r="1014" spans="2:7">
      <c r="B1014" s="526"/>
      <c r="C1014" s="526"/>
      <c r="G1014" s="2">
        <f t="shared" si="15"/>
        <v>697.9</v>
      </c>
    </row>
    <row r="1015" spans="2:7">
      <c r="B1015" s="526"/>
      <c r="C1015" s="526"/>
      <c r="G1015" s="2">
        <f t="shared" si="15"/>
        <v>697.9</v>
      </c>
    </row>
    <row r="1016" spans="2:7">
      <c r="B1016" s="526"/>
      <c r="C1016" s="526"/>
      <c r="G1016" s="2">
        <f t="shared" si="15"/>
        <v>697.9</v>
      </c>
    </row>
    <row r="1017" spans="2:7">
      <c r="B1017" s="526"/>
      <c r="C1017" s="526"/>
      <c r="G1017" s="2">
        <f t="shared" si="15"/>
        <v>697.9</v>
      </c>
    </row>
    <row r="1018" spans="2:7">
      <c r="B1018" s="526"/>
      <c r="C1018" s="526"/>
      <c r="G1018" s="2">
        <f t="shared" si="15"/>
        <v>697.9</v>
      </c>
    </row>
    <row r="1019" spans="2:7">
      <c r="B1019" s="526"/>
      <c r="C1019" s="526"/>
      <c r="G1019" s="2">
        <f t="shared" si="15"/>
        <v>697.9</v>
      </c>
    </row>
    <row r="1020" spans="2:7">
      <c r="B1020" s="526"/>
      <c r="C1020" s="526"/>
      <c r="G1020" s="2">
        <f t="shared" si="15"/>
        <v>697.9</v>
      </c>
    </row>
    <row r="1021" spans="2:7">
      <c r="B1021" s="526"/>
      <c r="C1021" s="526"/>
      <c r="G1021" s="2">
        <f t="shared" si="15"/>
        <v>697.9</v>
      </c>
    </row>
    <row r="1022" spans="2:7">
      <c r="B1022" s="526"/>
      <c r="C1022" s="526"/>
      <c r="G1022" s="2">
        <f t="shared" si="15"/>
        <v>697.9</v>
      </c>
    </row>
    <row r="1023" spans="2:7">
      <c r="B1023" s="526"/>
      <c r="C1023" s="526"/>
      <c r="G1023" s="2">
        <f t="shared" si="15"/>
        <v>697.9</v>
      </c>
    </row>
    <row r="1024" spans="2:7">
      <c r="B1024" s="526"/>
      <c r="C1024" s="526"/>
      <c r="G1024" s="2">
        <f t="shared" si="15"/>
        <v>697.9</v>
      </c>
    </row>
    <row r="1025" spans="2:7">
      <c r="B1025" s="526"/>
      <c r="C1025" s="526"/>
      <c r="G1025" s="2">
        <f t="shared" si="15"/>
        <v>697.9</v>
      </c>
    </row>
    <row r="1026" spans="2:7">
      <c r="B1026" s="526"/>
      <c r="C1026" s="526"/>
      <c r="G1026" s="2">
        <f t="shared" si="15"/>
        <v>697.9</v>
      </c>
    </row>
    <row r="1027" spans="2:7">
      <c r="B1027" s="526"/>
      <c r="C1027" s="526"/>
      <c r="G1027" s="2">
        <f t="shared" si="15"/>
        <v>697.9</v>
      </c>
    </row>
    <row r="1028" spans="2:7">
      <c r="B1028" s="526"/>
      <c r="C1028" s="526"/>
      <c r="G1028" s="2">
        <f t="shared" si="15"/>
        <v>697.9</v>
      </c>
    </row>
    <row r="1029" spans="2:7">
      <c r="B1029" s="526"/>
      <c r="C1029" s="526"/>
      <c r="G1029" s="2">
        <f t="shared" si="15"/>
        <v>697.9</v>
      </c>
    </row>
    <row r="1030" spans="2:7">
      <c r="B1030" s="526"/>
      <c r="C1030" s="526"/>
      <c r="G1030" s="2">
        <f t="shared" si="15"/>
        <v>697.9</v>
      </c>
    </row>
    <row r="1031" spans="2:7">
      <c r="B1031" s="526"/>
      <c r="C1031" s="526"/>
      <c r="G1031" s="2">
        <f t="shared" si="15"/>
        <v>697.9</v>
      </c>
    </row>
    <row r="1032" spans="2:7">
      <c r="B1032" s="526"/>
      <c r="C1032" s="526"/>
      <c r="G1032" s="2">
        <f t="shared" si="15"/>
        <v>697.9</v>
      </c>
    </row>
    <row r="1033" spans="2:7">
      <c r="B1033" s="526"/>
      <c r="C1033" s="526"/>
      <c r="G1033" s="2">
        <f t="shared" si="15"/>
        <v>697.9</v>
      </c>
    </row>
    <row r="1034" spans="2:7">
      <c r="B1034" s="526"/>
      <c r="C1034" s="526"/>
      <c r="G1034" s="2">
        <f t="shared" si="15"/>
        <v>697.9</v>
      </c>
    </row>
    <row r="1035" spans="2:7">
      <c r="B1035" s="526"/>
      <c r="C1035" s="526"/>
      <c r="G1035" s="2">
        <f t="shared" si="15"/>
        <v>697.9</v>
      </c>
    </row>
    <row r="1036" spans="2:7">
      <c r="B1036" s="526"/>
      <c r="C1036" s="526"/>
      <c r="G1036" s="2">
        <f t="shared" si="15"/>
        <v>697.9</v>
      </c>
    </row>
    <row r="1037" spans="2:7">
      <c r="B1037" s="526"/>
      <c r="C1037" s="526"/>
      <c r="G1037" s="2">
        <f t="shared" si="15"/>
        <v>697.9</v>
      </c>
    </row>
    <row r="1038" spans="2:7">
      <c r="B1038" s="526"/>
      <c r="C1038" s="526"/>
      <c r="G1038" s="2">
        <f t="shared" si="15"/>
        <v>697.9</v>
      </c>
    </row>
    <row r="1039" spans="2:7">
      <c r="B1039" s="526"/>
      <c r="C1039" s="526"/>
      <c r="G1039" s="2">
        <f t="shared" si="15"/>
        <v>697.9</v>
      </c>
    </row>
    <row r="1040" spans="2:7">
      <c r="B1040" s="526"/>
      <c r="C1040" s="526"/>
      <c r="G1040" s="2">
        <f t="shared" si="15"/>
        <v>697.9</v>
      </c>
    </row>
    <row r="1041" spans="2:7">
      <c r="B1041" s="526"/>
      <c r="C1041" s="526"/>
      <c r="G1041" s="2">
        <f t="shared" si="15"/>
        <v>697.9</v>
      </c>
    </row>
    <row r="1042" spans="2:7">
      <c r="B1042" s="526"/>
      <c r="C1042" s="526"/>
      <c r="G1042" s="2">
        <f t="shared" si="15"/>
        <v>697.9</v>
      </c>
    </row>
    <row r="1043" spans="2:7">
      <c r="B1043" s="526"/>
      <c r="C1043" s="526"/>
      <c r="G1043" s="2">
        <f t="shared" si="15"/>
        <v>697.9</v>
      </c>
    </row>
    <row r="1044" spans="2:7">
      <c r="B1044" s="526"/>
      <c r="C1044" s="526"/>
      <c r="G1044" s="2">
        <f t="shared" si="15"/>
        <v>697.9</v>
      </c>
    </row>
    <row r="1045" spans="2:7">
      <c r="B1045" s="526"/>
      <c r="C1045" s="526"/>
      <c r="G1045" s="2">
        <f t="shared" si="15"/>
        <v>697.9</v>
      </c>
    </row>
    <row r="1046" spans="2:7">
      <c r="B1046" s="526"/>
      <c r="C1046" s="526"/>
      <c r="G1046" s="2">
        <f t="shared" si="15"/>
        <v>697.9</v>
      </c>
    </row>
    <row r="1047" spans="2:7">
      <c r="B1047" s="526"/>
      <c r="C1047" s="526"/>
      <c r="G1047" s="2">
        <f t="shared" si="15"/>
        <v>697.9</v>
      </c>
    </row>
    <row r="1048" spans="2:7">
      <c r="B1048" s="526"/>
      <c r="C1048" s="526"/>
      <c r="G1048" s="2">
        <f t="shared" si="15"/>
        <v>697.9</v>
      </c>
    </row>
    <row r="1049" spans="2:7">
      <c r="B1049" s="526"/>
      <c r="C1049" s="526"/>
      <c r="G1049" s="2">
        <f t="shared" si="15"/>
        <v>697.9</v>
      </c>
    </row>
    <row r="1050" spans="2:7">
      <c r="B1050" s="526"/>
      <c r="C1050" s="526"/>
      <c r="G1050" s="2">
        <f t="shared" si="15"/>
        <v>697.9</v>
      </c>
    </row>
    <row r="1051" spans="2:7">
      <c r="B1051" s="526"/>
      <c r="C1051" s="526"/>
      <c r="G1051" s="2">
        <f t="shared" si="15"/>
        <v>697.9</v>
      </c>
    </row>
    <row r="1052" spans="2:7">
      <c r="B1052" s="526"/>
      <c r="C1052" s="526"/>
      <c r="G1052" s="2">
        <f t="shared" si="15"/>
        <v>697.9</v>
      </c>
    </row>
    <row r="1053" spans="2:7">
      <c r="B1053" s="526"/>
      <c r="C1053" s="526"/>
      <c r="G1053" s="2">
        <f t="shared" si="15"/>
        <v>697.9</v>
      </c>
    </row>
    <row r="1054" spans="2:7">
      <c r="B1054" s="526"/>
      <c r="C1054" s="526"/>
      <c r="G1054" s="2">
        <f t="shared" si="15"/>
        <v>697.9</v>
      </c>
    </row>
    <row r="1055" spans="2:7">
      <c r="B1055" s="526"/>
      <c r="C1055" s="526"/>
      <c r="G1055" s="2">
        <f t="shared" si="15"/>
        <v>697.9</v>
      </c>
    </row>
    <row r="1056" spans="2:7">
      <c r="B1056" s="526"/>
      <c r="C1056" s="526"/>
      <c r="G1056" s="2">
        <f t="shared" si="15"/>
        <v>697.9</v>
      </c>
    </row>
    <row r="1057" spans="2:7">
      <c r="B1057" s="526"/>
      <c r="C1057" s="526"/>
      <c r="G1057" s="2">
        <f t="shared" si="15"/>
        <v>697.9</v>
      </c>
    </row>
    <row r="1058" spans="2:7">
      <c r="B1058" s="526"/>
      <c r="C1058" s="526"/>
      <c r="G1058" s="2">
        <f t="shared" si="15"/>
        <v>697.9</v>
      </c>
    </row>
    <row r="1059" spans="2:7">
      <c r="B1059" s="526"/>
      <c r="C1059" s="526"/>
      <c r="G1059" s="2">
        <f t="shared" si="15"/>
        <v>697.9</v>
      </c>
    </row>
    <row r="1060" spans="2:7">
      <c r="B1060" s="526"/>
      <c r="C1060" s="526"/>
      <c r="G1060" s="2">
        <f t="shared" si="15"/>
        <v>697.9</v>
      </c>
    </row>
    <row r="1061" spans="2:7">
      <c r="B1061" s="526"/>
      <c r="C1061" s="526"/>
      <c r="G1061" s="2">
        <f t="shared" si="15"/>
        <v>697.9</v>
      </c>
    </row>
    <row r="1062" spans="2:7">
      <c r="B1062" s="526"/>
      <c r="C1062" s="526"/>
      <c r="G1062" s="2">
        <f t="shared" si="15"/>
        <v>697.9</v>
      </c>
    </row>
    <row r="1063" spans="2:7">
      <c r="B1063" s="526"/>
      <c r="C1063" s="526"/>
      <c r="G1063" s="2">
        <f t="shared" si="15"/>
        <v>697.9</v>
      </c>
    </row>
    <row r="1064" spans="2:7">
      <c r="B1064" s="526"/>
      <c r="C1064" s="526"/>
      <c r="G1064" s="2">
        <f t="shared" si="15"/>
        <v>697.9</v>
      </c>
    </row>
    <row r="1065" spans="2:7">
      <c r="B1065" s="526"/>
      <c r="C1065" s="526"/>
      <c r="G1065" s="2">
        <f t="shared" si="15"/>
        <v>697.9</v>
      </c>
    </row>
    <row r="1066" spans="2:7">
      <c r="B1066" s="526"/>
      <c r="C1066" s="526"/>
      <c r="G1066" s="2">
        <f t="shared" si="15"/>
        <v>697.9</v>
      </c>
    </row>
    <row r="1067" spans="2:7">
      <c r="B1067" s="526"/>
      <c r="C1067" s="526"/>
      <c r="G1067" s="2">
        <f t="shared" si="15"/>
        <v>697.9</v>
      </c>
    </row>
    <row r="1068" spans="2:7">
      <c r="B1068" s="526"/>
      <c r="C1068" s="526"/>
      <c r="G1068" s="2">
        <f t="shared" si="15"/>
        <v>697.9</v>
      </c>
    </row>
    <row r="1069" spans="2:7">
      <c r="B1069" s="526"/>
      <c r="C1069" s="526"/>
      <c r="G1069" s="2">
        <f t="shared" si="15"/>
        <v>697.9</v>
      </c>
    </row>
    <row r="1070" spans="2:7">
      <c r="B1070" s="526"/>
      <c r="C1070" s="526"/>
      <c r="G1070" s="2">
        <f t="shared" si="15"/>
        <v>697.9</v>
      </c>
    </row>
    <row r="1071" spans="2:7">
      <c r="B1071" s="526"/>
      <c r="C1071" s="526"/>
      <c r="G1071" s="2">
        <f t="shared" ref="G1071:G1134" si="16">+G1070+E1071-F1071</f>
        <v>697.9</v>
      </c>
    </row>
    <row r="1072" spans="2:7">
      <c r="B1072" s="526"/>
      <c r="C1072" s="526"/>
      <c r="G1072" s="2">
        <f t="shared" si="16"/>
        <v>697.9</v>
      </c>
    </row>
    <row r="1073" spans="2:7">
      <c r="B1073" s="526"/>
      <c r="C1073" s="526"/>
      <c r="G1073" s="2">
        <f t="shared" si="16"/>
        <v>697.9</v>
      </c>
    </row>
    <row r="1074" spans="2:7">
      <c r="B1074" s="526"/>
      <c r="C1074" s="526"/>
      <c r="G1074" s="2">
        <f t="shared" si="16"/>
        <v>697.9</v>
      </c>
    </row>
    <row r="1075" spans="2:7">
      <c r="B1075" s="526"/>
      <c r="C1075" s="526"/>
      <c r="G1075" s="2">
        <f t="shared" si="16"/>
        <v>697.9</v>
      </c>
    </row>
    <row r="1076" spans="2:7">
      <c r="B1076" s="526"/>
      <c r="C1076" s="526"/>
      <c r="G1076" s="2">
        <f t="shared" si="16"/>
        <v>697.9</v>
      </c>
    </row>
    <row r="1077" spans="2:7">
      <c r="B1077" s="526"/>
      <c r="C1077" s="526"/>
      <c r="G1077" s="2">
        <f t="shared" si="16"/>
        <v>697.9</v>
      </c>
    </row>
    <row r="1078" spans="2:7">
      <c r="B1078" s="526"/>
      <c r="C1078" s="526"/>
      <c r="G1078" s="2">
        <f t="shared" si="16"/>
        <v>697.9</v>
      </c>
    </row>
    <row r="1079" spans="2:7">
      <c r="B1079" s="526"/>
      <c r="C1079" s="526"/>
      <c r="G1079" s="2">
        <f t="shared" si="16"/>
        <v>697.9</v>
      </c>
    </row>
    <row r="1080" spans="2:7">
      <c r="B1080" s="526"/>
      <c r="C1080" s="526"/>
      <c r="G1080" s="2">
        <f t="shared" si="16"/>
        <v>697.9</v>
      </c>
    </row>
    <row r="1081" spans="2:7">
      <c r="B1081" s="526"/>
      <c r="C1081" s="526"/>
      <c r="G1081" s="2">
        <f t="shared" si="16"/>
        <v>697.9</v>
      </c>
    </row>
    <row r="1082" spans="2:7">
      <c r="B1082" s="526"/>
      <c r="C1082" s="526"/>
      <c r="G1082" s="2">
        <f t="shared" si="16"/>
        <v>697.9</v>
      </c>
    </row>
    <row r="1083" spans="2:7">
      <c r="B1083" s="526"/>
      <c r="C1083" s="526"/>
      <c r="G1083" s="2">
        <f t="shared" si="16"/>
        <v>697.9</v>
      </c>
    </row>
    <row r="1084" spans="2:7">
      <c r="B1084" s="526"/>
      <c r="C1084" s="526"/>
      <c r="G1084" s="2">
        <f t="shared" si="16"/>
        <v>697.9</v>
      </c>
    </row>
    <row r="1085" spans="2:7">
      <c r="B1085" s="526"/>
      <c r="C1085" s="526"/>
      <c r="G1085" s="2">
        <f t="shared" si="16"/>
        <v>697.9</v>
      </c>
    </row>
    <row r="1086" spans="2:7">
      <c r="B1086" s="526"/>
      <c r="C1086" s="526"/>
      <c r="G1086" s="2">
        <f t="shared" si="16"/>
        <v>697.9</v>
      </c>
    </row>
    <row r="1087" spans="2:7">
      <c r="B1087" s="526"/>
      <c r="C1087" s="526"/>
      <c r="G1087" s="2">
        <f t="shared" si="16"/>
        <v>697.9</v>
      </c>
    </row>
    <row r="1088" spans="2:7">
      <c r="B1088" s="526"/>
      <c r="C1088" s="526"/>
      <c r="G1088" s="2">
        <f t="shared" si="16"/>
        <v>697.9</v>
      </c>
    </row>
    <row r="1089" spans="2:7">
      <c r="B1089" s="526"/>
      <c r="C1089" s="526"/>
      <c r="G1089" s="2">
        <f t="shared" si="16"/>
        <v>697.9</v>
      </c>
    </row>
    <row r="1090" spans="2:7">
      <c r="B1090" s="526"/>
      <c r="C1090" s="526"/>
      <c r="G1090" s="2">
        <f t="shared" si="16"/>
        <v>697.9</v>
      </c>
    </row>
    <row r="1091" spans="2:7">
      <c r="B1091" s="526"/>
      <c r="C1091" s="526"/>
      <c r="G1091" s="2">
        <f t="shared" si="16"/>
        <v>697.9</v>
      </c>
    </row>
    <row r="1092" spans="2:7">
      <c r="B1092" s="526"/>
      <c r="C1092" s="526"/>
      <c r="G1092" s="2">
        <f t="shared" si="16"/>
        <v>697.9</v>
      </c>
    </row>
    <row r="1093" spans="2:7">
      <c r="B1093" s="526"/>
      <c r="C1093" s="526"/>
      <c r="G1093" s="2">
        <f t="shared" si="16"/>
        <v>697.9</v>
      </c>
    </row>
    <row r="1094" spans="2:7">
      <c r="B1094" s="526"/>
      <c r="C1094" s="526"/>
      <c r="G1094" s="2">
        <f t="shared" si="16"/>
        <v>697.9</v>
      </c>
    </row>
    <row r="1095" spans="2:7">
      <c r="B1095" s="526"/>
      <c r="C1095" s="526"/>
      <c r="G1095" s="2">
        <f t="shared" si="16"/>
        <v>697.9</v>
      </c>
    </row>
    <row r="1096" spans="2:7">
      <c r="B1096" s="526"/>
      <c r="C1096" s="526"/>
      <c r="G1096" s="2">
        <f t="shared" si="16"/>
        <v>697.9</v>
      </c>
    </row>
    <row r="1097" spans="2:7">
      <c r="B1097" s="526"/>
      <c r="C1097" s="526"/>
      <c r="G1097" s="2">
        <f t="shared" si="16"/>
        <v>697.9</v>
      </c>
    </row>
    <row r="1098" spans="2:7">
      <c r="B1098" s="526"/>
      <c r="C1098" s="526"/>
      <c r="G1098" s="2">
        <f t="shared" si="16"/>
        <v>697.9</v>
      </c>
    </row>
    <row r="1099" spans="2:7">
      <c r="B1099" s="526"/>
      <c r="C1099" s="526"/>
      <c r="G1099" s="2">
        <f t="shared" si="16"/>
        <v>697.9</v>
      </c>
    </row>
    <row r="1100" spans="2:7">
      <c r="B1100" s="526"/>
      <c r="C1100" s="526"/>
      <c r="G1100" s="2">
        <f t="shared" si="16"/>
        <v>697.9</v>
      </c>
    </row>
    <row r="1101" spans="2:7">
      <c r="B1101" s="526"/>
      <c r="C1101" s="526"/>
      <c r="G1101" s="2">
        <f t="shared" si="16"/>
        <v>697.9</v>
      </c>
    </row>
    <row r="1102" spans="2:7">
      <c r="B1102" s="526"/>
      <c r="C1102" s="526"/>
      <c r="G1102" s="2">
        <f t="shared" si="16"/>
        <v>697.9</v>
      </c>
    </row>
    <row r="1103" spans="2:7">
      <c r="B1103" s="526"/>
      <c r="C1103" s="526"/>
      <c r="G1103" s="2">
        <f t="shared" si="16"/>
        <v>697.9</v>
      </c>
    </row>
    <row r="1104" spans="2:7">
      <c r="B1104" s="526"/>
      <c r="C1104" s="526"/>
      <c r="G1104" s="2">
        <f t="shared" si="16"/>
        <v>697.9</v>
      </c>
    </row>
    <row r="1105" spans="2:7">
      <c r="B1105" s="526"/>
      <c r="C1105" s="526"/>
      <c r="G1105" s="2">
        <f t="shared" si="16"/>
        <v>697.9</v>
      </c>
    </row>
    <row r="1106" spans="2:7">
      <c r="B1106" s="526"/>
      <c r="C1106" s="526"/>
      <c r="G1106" s="2">
        <f t="shared" si="16"/>
        <v>697.9</v>
      </c>
    </row>
    <row r="1107" spans="2:7">
      <c r="B1107" s="526"/>
      <c r="C1107" s="526"/>
      <c r="G1107" s="2">
        <f t="shared" si="16"/>
        <v>697.9</v>
      </c>
    </row>
    <row r="1108" spans="2:7">
      <c r="B1108" s="526"/>
      <c r="C1108" s="526"/>
      <c r="G1108" s="2">
        <f t="shared" si="16"/>
        <v>697.9</v>
      </c>
    </row>
    <row r="1109" spans="2:7">
      <c r="B1109" s="526"/>
      <c r="C1109" s="526"/>
      <c r="G1109" s="2">
        <f t="shared" si="16"/>
        <v>697.9</v>
      </c>
    </row>
    <row r="1110" spans="2:7">
      <c r="B1110" s="526"/>
      <c r="C1110" s="526"/>
      <c r="G1110" s="2">
        <f t="shared" si="16"/>
        <v>697.9</v>
      </c>
    </row>
    <row r="1111" spans="2:7">
      <c r="B1111" s="526"/>
      <c r="C1111" s="526"/>
      <c r="G1111" s="2">
        <f t="shared" si="16"/>
        <v>697.9</v>
      </c>
    </row>
    <row r="1112" spans="2:7">
      <c r="B1112" s="526"/>
      <c r="C1112" s="526"/>
      <c r="G1112" s="2">
        <f t="shared" si="16"/>
        <v>697.9</v>
      </c>
    </row>
    <row r="1113" spans="2:7">
      <c r="B1113" s="526"/>
      <c r="C1113" s="526"/>
      <c r="G1113" s="2">
        <f t="shared" si="16"/>
        <v>697.9</v>
      </c>
    </row>
    <row r="1114" spans="2:7">
      <c r="B1114" s="526"/>
      <c r="C1114" s="526"/>
      <c r="G1114" s="2">
        <f t="shared" si="16"/>
        <v>697.9</v>
      </c>
    </row>
    <row r="1115" spans="2:7">
      <c r="B1115" s="526"/>
      <c r="C1115" s="526"/>
      <c r="G1115" s="2">
        <f t="shared" si="16"/>
        <v>697.9</v>
      </c>
    </row>
    <row r="1116" spans="2:7">
      <c r="B1116" s="526"/>
      <c r="C1116" s="526"/>
      <c r="G1116" s="2">
        <f t="shared" si="16"/>
        <v>697.9</v>
      </c>
    </row>
    <row r="1117" spans="2:7">
      <c r="B1117" s="526"/>
      <c r="C1117" s="526"/>
      <c r="G1117" s="2">
        <f t="shared" si="16"/>
        <v>697.9</v>
      </c>
    </row>
    <row r="1118" spans="2:7">
      <c r="B1118" s="526"/>
      <c r="C1118" s="526"/>
      <c r="G1118" s="2">
        <f t="shared" si="16"/>
        <v>697.9</v>
      </c>
    </row>
    <row r="1119" spans="2:7">
      <c r="B1119" s="526"/>
      <c r="C1119" s="526"/>
      <c r="G1119" s="2">
        <f t="shared" si="16"/>
        <v>697.9</v>
      </c>
    </row>
    <row r="1120" spans="2:7">
      <c r="B1120" s="526"/>
      <c r="C1120" s="526"/>
      <c r="G1120" s="2">
        <f t="shared" si="16"/>
        <v>697.9</v>
      </c>
    </row>
    <row r="1121" spans="2:7">
      <c r="B1121" s="526"/>
      <c r="C1121" s="526"/>
      <c r="G1121" s="2">
        <f t="shared" si="16"/>
        <v>697.9</v>
      </c>
    </row>
    <row r="1122" spans="2:7">
      <c r="B1122" s="526"/>
      <c r="C1122" s="526"/>
      <c r="G1122" s="2">
        <f t="shared" si="16"/>
        <v>697.9</v>
      </c>
    </row>
    <row r="1123" spans="2:7">
      <c r="B1123" s="526"/>
      <c r="C1123" s="526"/>
      <c r="G1123" s="2">
        <f t="shared" si="16"/>
        <v>697.9</v>
      </c>
    </row>
    <row r="1124" spans="2:7">
      <c r="B1124" s="526"/>
      <c r="C1124" s="526"/>
      <c r="G1124" s="2">
        <f t="shared" si="16"/>
        <v>697.9</v>
      </c>
    </row>
    <row r="1125" spans="2:7">
      <c r="B1125" s="526"/>
      <c r="C1125" s="526"/>
      <c r="G1125" s="2">
        <f t="shared" si="16"/>
        <v>697.9</v>
      </c>
    </row>
    <row r="1126" spans="2:7">
      <c r="B1126" s="526"/>
      <c r="C1126" s="526"/>
      <c r="G1126" s="2">
        <f t="shared" si="16"/>
        <v>697.9</v>
      </c>
    </row>
    <row r="1127" spans="2:7">
      <c r="B1127" s="526"/>
      <c r="C1127" s="526"/>
      <c r="G1127" s="2">
        <f t="shared" si="16"/>
        <v>697.9</v>
      </c>
    </row>
    <row r="1128" spans="2:7">
      <c r="B1128" s="526"/>
      <c r="C1128" s="526"/>
      <c r="G1128" s="2">
        <f t="shared" si="16"/>
        <v>697.9</v>
      </c>
    </row>
    <row r="1129" spans="2:7">
      <c r="B1129" s="526"/>
      <c r="C1129" s="526"/>
      <c r="G1129" s="2">
        <f t="shared" si="16"/>
        <v>697.9</v>
      </c>
    </row>
    <row r="1130" spans="2:7">
      <c r="B1130" s="526"/>
      <c r="C1130" s="526"/>
      <c r="G1130" s="2">
        <f t="shared" si="16"/>
        <v>697.9</v>
      </c>
    </row>
    <row r="1131" spans="2:7">
      <c r="B1131" s="526"/>
      <c r="C1131" s="526"/>
      <c r="G1131" s="2">
        <f t="shared" si="16"/>
        <v>697.9</v>
      </c>
    </row>
    <row r="1132" spans="2:7">
      <c r="B1132" s="526"/>
      <c r="C1132" s="526"/>
      <c r="G1132" s="2">
        <f t="shared" si="16"/>
        <v>697.9</v>
      </c>
    </row>
    <row r="1133" spans="2:7">
      <c r="B1133" s="526"/>
      <c r="C1133" s="526"/>
      <c r="G1133" s="2">
        <f t="shared" si="16"/>
        <v>697.9</v>
      </c>
    </row>
    <row r="1134" spans="2:7">
      <c r="B1134" s="526"/>
      <c r="C1134" s="526"/>
      <c r="G1134" s="2">
        <f t="shared" si="16"/>
        <v>697.9</v>
      </c>
    </row>
    <row r="1135" spans="2:7">
      <c r="B1135" s="526"/>
      <c r="C1135" s="526"/>
      <c r="G1135" s="2">
        <f t="shared" ref="G1135:G1198" si="17">+G1134+E1135-F1135</f>
        <v>697.9</v>
      </c>
    </row>
    <row r="1136" spans="2:7">
      <c r="B1136" s="526"/>
      <c r="C1136" s="526"/>
      <c r="G1136" s="2">
        <f t="shared" si="17"/>
        <v>697.9</v>
      </c>
    </row>
    <row r="1137" spans="2:7">
      <c r="B1137" s="526"/>
      <c r="C1137" s="526"/>
      <c r="G1137" s="2">
        <f t="shared" si="17"/>
        <v>697.9</v>
      </c>
    </row>
    <row r="1138" spans="2:7">
      <c r="B1138" s="526"/>
      <c r="C1138" s="526"/>
      <c r="G1138" s="2">
        <f t="shared" si="17"/>
        <v>697.9</v>
      </c>
    </row>
    <row r="1139" spans="2:7">
      <c r="B1139" s="526"/>
      <c r="C1139" s="526"/>
      <c r="G1139" s="2">
        <f t="shared" si="17"/>
        <v>697.9</v>
      </c>
    </row>
    <row r="1140" spans="2:7">
      <c r="B1140" s="526"/>
      <c r="C1140" s="526"/>
      <c r="G1140" s="2">
        <f t="shared" si="17"/>
        <v>697.9</v>
      </c>
    </row>
    <row r="1141" spans="2:7">
      <c r="B1141" s="526"/>
      <c r="C1141" s="526"/>
      <c r="G1141" s="2">
        <f t="shared" si="17"/>
        <v>697.9</v>
      </c>
    </row>
    <row r="1142" spans="2:7">
      <c r="B1142" s="526"/>
      <c r="C1142" s="526"/>
      <c r="G1142" s="2">
        <f t="shared" si="17"/>
        <v>697.9</v>
      </c>
    </row>
    <row r="1143" spans="2:7">
      <c r="B1143" s="526"/>
      <c r="C1143" s="526"/>
      <c r="G1143" s="2">
        <f t="shared" si="17"/>
        <v>697.9</v>
      </c>
    </row>
    <row r="1144" spans="2:7">
      <c r="B1144" s="526"/>
      <c r="C1144" s="526"/>
      <c r="G1144" s="2">
        <f t="shared" si="17"/>
        <v>697.9</v>
      </c>
    </row>
    <row r="1145" spans="2:7">
      <c r="B1145" s="526"/>
      <c r="C1145" s="526"/>
      <c r="G1145" s="2">
        <f t="shared" si="17"/>
        <v>697.9</v>
      </c>
    </row>
    <row r="1146" spans="2:7">
      <c r="B1146" s="526"/>
      <c r="C1146" s="526"/>
      <c r="G1146" s="2">
        <f t="shared" si="17"/>
        <v>697.9</v>
      </c>
    </row>
    <row r="1147" spans="2:7">
      <c r="B1147" s="526"/>
      <c r="C1147" s="526"/>
      <c r="G1147" s="2">
        <f t="shared" si="17"/>
        <v>697.9</v>
      </c>
    </row>
    <row r="1148" spans="2:7">
      <c r="B1148" s="526"/>
      <c r="C1148" s="526"/>
      <c r="G1148" s="2">
        <f t="shared" si="17"/>
        <v>697.9</v>
      </c>
    </row>
    <row r="1149" spans="2:7">
      <c r="B1149" s="526"/>
      <c r="C1149" s="526"/>
      <c r="G1149" s="2">
        <f t="shared" si="17"/>
        <v>697.9</v>
      </c>
    </row>
    <row r="1150" spans="2:7">
      <c r="B1150" s="526"/>
      <c r="C1150" s="526"/>
      <c r="G1150" s="2">
        <f t="shared" si="17"/>
        <v>697.9</v>
      </c>
    </row>
    <row r="1151" spans="2:7">
      <c r="B1151" s="526"/>
      <c r="C1151" s="526"/>
      <c r="G1151" s="2">
        <f t="shared" si="17"/>
        <v>697.9</v>
      </c>
    </row>
    <row r="1152" spans="2:7">
      <c r="B1152" s="526"/>
      <c r="C1152" s="526"/>
      <c r="G1152" s="2">
        <f t="shared" si="17"/>
        <v>697.9</v>
      </c>
    </row>
    <row r="1153" spans="2:7">
      <c r="B1153" s="526"/>
      <c r="C1153" s="526"/>
      <c r="G1153" s="2">
        <f t="shared" si="17"/>
        <v>697.9</v>
      </c>
    </row>
    <row r="1154" spans="2:7">
      <c r="B1154" s="526"/>
      <c r="C1154" s="526"/>
      <c r="G1154" s="2">
        <f t="shared" si="17"/>
        <v>697.9</v>
      </c>
    </row>
    <row r="1155" spans="2:7">
      <c r="B1155" s="526"/>
      <c r="C1155" s="526"/>
      <c r="G1155" s="2">
        <f t="shared" si="17"/>
        <v>697.9</v>
      </c>
    </row>
    <row r="1156" spans="2:7">
      <c r="B1156" s="526"/>
      <c r="C1156" s="526"/>
      <c r="G1156" s="2">
        <f t="shared" si="17"/>
        <v>697.9</v>
      </c>
    </row>
    <row r="1157" spans="2:7">
      <c r="B1157" s="526"/>
      <c r="C1157" s="526"/>
      <c r="G1157" s="2">
        <f t="shared" si="17"/>
        <v>697.9</v>
      </c>
    </row>
    <row r="1158" spans="2:7">
      <c r="B1158" s="526"/>
      <c r="C1158" s="526"/>
      <c r="G1158" s="2">
        <f t="shared" si="17"/>
        <v>697.9</v>
      </c>
    </row>
    <row r="1159" spans="2:7">
      <c r="B1159" s="526"/>
      <c r="C1159" s="526"/>
      <c r="G1159" s="2">
        <f t="shared" si="17"/>
        <v>697.9</v>
      </c>
    </row>
    <row r="1160" spans="2:7">
      <c r="B1160" s="526"/>
      <c r="C1160" s="526"/>
      <c r="G1160" s="2">
        <f t="shared" si="17"/>
        <v>697.9</v>
      </c>
    </row>
    <row r="1161" spans="2:7">
      <c r="B1161" s="526"/>
      <c r="C1161" s="526"/>
      <c r="G1161" s="2">
        <f t="shared" si="17"/>
        <v>697.9</v>
      </c>
    </row>
    <row r="1162" spans="2:7">
      <c r="B1162" s="526"/>
      <c r="C1162" s="526"/>
      <c r="G1162" s="2">
        <f t="shared" si="17"/>
        <v>697.9</v>
      </c>
    </row>
    <row r="1163" spans="2:7">
      <c r="B1163" s="526"/>
      <c r="C1163" s="526"/>
      <c r="G1163" s="2">
        <f t="shared" si="17"/>
        <v>697.9</v>
      </c>
    </row>
    <row r="1164" spans="2:7">
      <c r="B1164" s="526"/>
      <c r="C1164" s="526"/>
      <c r="G1164" s="2">
        <f t="shared" si="17"/>
        <v>697.9</v>
      </c>
    </row>
    <row r="1165" spans="2:7">
      <c r="B1165" s="526"/>
      <c r="C1165" s="526"/>
      <c r="G1165" s="2">
        <f t="shared" si="17"/>
        <v>697.9</v>
      </c>
    </row>
    <row r="1166" spans="2:7">
      <c r="B1166" s="526"/>
      <c r="C1166" s="526"/>
      <c r="G1166" s="2">
        <f t="shared" si="17"/>
        <v>697.9</v>
      </c>
    </row>
    <row r="1167" spans="2:7">
      <c r="B1167" s="526"/>
      <c r="C1167" s="526"/>
      <c r="G1167" s="2">
        <f t="shared" si="17"/>
        <v>697.9</v>
      </c>
    </row>
    <row r="1168" spans="2:7">
      <c r="B1168" s="526"/>
      <c r="C1168" s="526"/>
      <c r="G1168" s="2">
        <f t="shared" si="17"/>
        <v>697.9</v>
      </c>
    </row>
    <row r="1169" spans="2:7">
      <c r="B1169" s="526"/>
      <c r="C1169" s="526"/>
      <c r="G1169" s="2">
        <f t="shared" si="17"/>
        <v>697.9</v>
      </c>
    </row>
    <row r="1170" spans="2:7">
      <c r="B1170" s="526"/>
      <c r="C1170" s="526"/>
      <c r="G1170" s="2">
        <f t="shared" si="17"/>
        <v>697.9</v>
      </c>
    </row>
    <row r="1171" spans="2:7">
      <c r="B1171" s="526"/>
      <c r="C1171" s="526"/>
      <c r="G1171" s="2">
        <f t="shared" si="17"/>
        <v>697.9</v>
      </c>
    </row>
    <row r="1172" spans="2:7">
      <c r="B1172" s="526"/>
      <c r="C1172" s="526"/>
      <c r="G1172" s="2">
        <f t="shared" si="17"/>
        <v>697.9</v>
      </c>
    </row>
    <row r="1173" spans="2:7">
      <c r="B1173" s="526"/>
      <c r="C1173" s="526"/>
      <c r="G1173" s="2">
        <f t="shared" si="17"/>
        <v>697.9</v>
      </c>
    </row>
    <row r="1174" spans="2:7">
      <c r="B1174" s="526"/>
      <c r="C1174" s="526"/>
      <c r="G1174" s="2">
        <f t="shared" si="17"/>
        <v>697.9</v>
      </c>
    </row>
    <row r="1175" spans="2:7">
      <c r="B1175" s="526"/>
      <c r="C1175" s="526"/>
      <c r="G1175" s="2">
        <f t="shared" si="17"/>
        <v>697.9</v>
      </c>
    </row>
    <row r="1176" spans="2:7">
      <c r="B1176" s="526"/>
      <c r="C1176" s="526"/>
      <c r="G1176" s="2">
        <f t="shared" si="17"/>
        <v>697.9</v>
      </c>
    </row>
    <row r="1177" spans="2:7">
      <c r="B1177" s="526"/>
      <c r="C1177" s="526"/>
      <c r="G1177" s="2">
        <f t="shared" si="17"/>
        <v>697.9</v>
      </c>
    </row>
    <row r="1178" spans="2:7">
      <c r="B1178" s="526"/>
      <c r="C1178" s="526"/>
      <c r="G1178" s="2">
        <f t="shared" si="17"/>
        <v>697.9</v>
      </c>
    </row>
    <row r="1179" spans="2:7">
      <c r="B1179" s="526"/>
      <c r="C1179" s="526"/>
      <c r="G1179" s="2">
        <f t="shared" si="17"/>
        <v>697.9</v>
      </c>
    </row>
    <row r="1180" spans="2:7">
      <c r="B1180" s="526"/>
      <c r="C1180" s="526"/>
      <c r="G1180" s="2">
        <f t="shared" si="17"/>
        <v>697.9</v>
      </c>
    </row>
    <row r="1181" spans="2:7">
      <c r="B1181" s="526"/>
      <c r="C1181" s="526"/>
      <c r="G1181" s="2">
        <f t="shared" si="17"/>
        <v>697.9</v>
      </c>
    </row>
    <row r="1182" spans="2:7">
      <c r="B1182" s="526"/>
      <c r="C1182" s="526"/>
      <c r="G1182" s="2">
        <f t="shared" si="17"/>
        <v>697.9</v>
      </c>
    </row>
    <row r="1183" spans="2:7">
      <c r="B1183" s="526"/>
      <c r="C1183" s="526"/>
      <c r="G1183" s="2">
        <f t="shared" si="17"/>
        <v>697.9</v>
      </c>
    </row>
    <row r="1184" spans="2:7">
      <c r="B1184" s="526"/>
      <c r="C1184" s="526"/>
      <c r="G1184" s="2">
        <f t="shared" si="17"/>
        <v>697.9</v>
      </c>
    </row>
    <row r="1185" spans="2:7">
      <c r="B1185" s="526"/>
      <c r="C1185" s="526"/>
      <c r="G1185" s="2">
        <f t="shared" si="17"/>
        <v>697.9</v>
      </c>
    </row>
    <row r="1186" spans="2:7">
      <c r="B1186" s="526"/>
      <c r="C1186" s="526"/>
      <c r="G1186" s="2">
        <f t="shared" si="17"/>
        <v>697.9</v>
      </c>
    </row>
    <row r="1187" spans="2:7">
      <c r="B1187" s="526"/>
      <c r="C1187" s="526"/>
      <c r="G1187" s="2">
        <f t="shared" si="17"/>
        <v>697.9</v>
      </c>
    </row>
    <row r="1188" spans="2:7">
      <c r="B1188" s="526"/>
      <c r="C1188" s="526"/>
      <c r="G1188" s="2">
        <f t="shared" si="17"/>
        <v>697.9</v>
      </c>
    </row>
    <row r="1189" spans="2:7">
      <c r="B1189" s="526"/>
      <c r="C1189" s="526"/>
      <c r="G1189" s="2">
        <f t="shared" si="17"/>
        <v>697.9</v>
      </c>
    </row>
    <row r="1190" spans="2:7">
      <c r="B1190" s="526"/>
      <c r="C1190" s="526"/>
      <c r="G1190" s="2">
        <f t="shared" si="17"/>
        <v>697.9</v>
      </c>
    </row>
    <row r="1191" spans="2:7">
      <c r="B1191" s="526"/>
      <c r="C1191" s="526"/>
      <c r="G1191" s="2">
        <f t="shared" si="17"/>
        <v>697.9</v>
      </c>
    </row>
    <row r="1192" spans="2:7">
      <c r="B1192" s="526"/>
      <c r="C1192" s="526"/>
      <c r="G1192" s="2">
        <f t="shared" si="17"/>
        <v>697.9</v>
      </c>
    </row>
    <row r="1193" spans="2:7">
      <c r="B1193" s="526"/>
      <c r="C1193" s="526"/>
      <c r="G1193" s="2">
        <f t="shared" si="17"/>
        <v>697.9</v>
      </c>
    </row>
    <row r="1194" spans="2:7">
      <c r="B1194" s="526"/>
      <c r="C1194" s="526"/>
      <c r="G1194" s="2">
        <f t="shared" si="17"/>
        <v>697.9</v>
      </c>
    </row>
    <row r="1195" spans="2:7">
      <c r="B1195" s="526"/>
      <c r="C1195" s="526"/>
      <c r="G1195" s="2">
        <f t="shared" si="17"/>
        <v>697.9</v>
      </c>
    </row>
    <row r="1196" spans="2:7">
      <c r="B1196" s="526"/>
      <c r="C1196" s="526"/>
      <c r="G1196" s="2">
        <f t="shared" si="17"/>
        <v>697.9</v>
      </c>
    </row>
    <row r="1197" spans="2:7">
      <c r="B1197" s="526"/>
      <c r="C1197" s="526"/>
      <c r="G1197" s="2">
        <f t="shared" si="17"/>
        <v>697.9</v>
      </c>
    </row>
    <row r="1198" spans="2:7">
      <c r="B1198" s="526"/>
      <c r="C1198" s="526"/>
      <c r="G1198" s="2">
        <f t="shared" si="17"/>
        <v>697.9</v>
      </c>
    </row>
    <row r="1199" spans="2:7">
      <c r="B1199" s="526"/>
      <c r="C1199" s="526"/>
      <c r="G1199" s="2">
        <f t="shared" ref="G1199:G1262" si="18">+G1198+E1199-F1199</f>
        <v>697.9</v>
      </c>
    </row>
    <row r="1200" spans="2:7">
      <c r="B1200" s="526"/>
      <c r="C1200" s="526"/>
      <c r="G1200" s="2">
        <f t="shared" si="18"/>
        <v>697.9</v>
      </c>
    </row>
    <row r="1201" spans="2:7">
      <c r="B1201" s="526"/>
      <c r="C1201" s="526"/>
      <c r="G1201" s="2">
        <f t="shared" si="18"/>
        <v>697.9</v>
      </c>
    </row>
    <row r="1202" spans="2:7">
      <c r="B1202" s="526"/>
      <c r="C1202" s="526"/>
      <c r="G1202" s="2">
        <f t="shared" si="18"/>
        <v>697.9</v>
      </c>
    </row>
    <row r="1203" spans="2:7">
      <c r="B1203" s="526"/>
      <c r="C1203" s="526"/>
      <c r="G1203" s="2">
        <f t="shared" si="18"/>
        <v>697.9</v>
      </c>
    </row>
    <row r="1204" spans="2:7">
      <c r="B1204" s="526"/>
      <c r="C1204" s="526"/>
      <c r="G1204" s="2">
        <f t="shared" si="18"/>
        <v>697.9</v>
      </c>
    </row>
    <row r="1205" spans="2:7">
      <c r="B1205" s="526"/>
      <c r="C1205" s="526"/>
      <c r="G1205" s="2">
        <f t="shared" si="18"/>
        <v>697.9</v>
      </c>
    </row>
    <row r="1206" spans="2:7">
      <c r="B1206" s="526"/>
      <c r="C1206" s="526"/>
      <c r="G1206" s="2">
        <f t="shared" si="18"/>
        <v>697.9</v>
      </c>
    </row>
    <row r="1207" spans="2:7">
      <c r="B1207" s="526"/>
      <c r="C1207" s="526"/>
      <c r="G1207" s="2">
        <f t="shared" si="18"/>
        <v>697.9</v>
      </c>
    </row>
    <row r="1208" spans="2:7">
      <c r="B1208" s="526"/>
      <c r="C1208" s="526"/>
      <c r="G1208" s="2">
        <f t="shared" si="18"/>
        <v>697.9</v>
      </c>
    </row>
    <row r="1209" spans="2:7">
      <c r="B1209" s="526"/>
      <c r="C1209" s="526"/>
      <c r="G1209" s="2">
        <f t="shared" si="18"/>
        <v>697.9</v>
      </c>
    </row>
    <row r="1210" spans="2:7">
      <c r="B1210" s="526"/>
      <c r="C1210" s="526"/>
      <c r="G1210" s="2">
        <f t="shared" si="18"/>
        <v>697.9</v>
      </c>
    </row>
    <row r="1211" spans="2:7">
      <c r="B1211" s="526"/>
      <c r="C1211" s="526"/>
      <c r="G1211" s="2">
        <f t="shared" si="18"/>
        <v>697.9</v>
      </c>
    </row>
    <row r="1212" spans="2:7">
      <c r="B1212" s="526"/>
      <c r="C1212" s="526"/>
      <c r="G1212" s="2">
        <f t="shared" si="18"/>
        <v>697.9</v>
      </c>
    </row>
    <row r="1213" spans="2:7">
      <c r="B1213" s="526"/>
      <c r="C1213" s="526"/>
      <c r="G1213" s="2">
        <f t="shared" si="18"/>
        <v>697.9</v>
      </c>
    </row>
    <row r="1214" spans="2:7">
      <c r="B1214" s="526"/>
      <c r="C1214" s="526"/>
      <c r="G1214" s="2">
        <f t="shared" si="18"/>
        <v>697.9</v>
      </c>
    </row>
    <row r="1215" spans="2:7">
      <c r="B1215" s="526"/>
      <c r="C1215" s="526"/>
      <c r="G1215" s="2">
        <f t="shared" si="18"/>
        <v>697.9</v>
      </c>
    </row>
    <row r="1216" spans="2:7">
      <c r="B1216" s="526"/>
      <c r="C1216" s="526"/>
      <c r="G1216" s="2">
        <f t="shared" si="18"/>
        <v>697.9</v>
      </c>
    </row>
    <row r="1217" spans="2:7">
      <c r="B1217" s="526"/>
      <c r="C1217" s="526"/>
      <c r="G1217" s="2">
        <f t="shared" si="18"/>
        <v>697.9</v>
      </c>
    </row>
    <row r="1218" spans="2:7">
      <c r="B1218" s="526"/>
      <c r="C1218" s="526"/>
      <c r="G1218" s="2">
        <f t="shared" si="18"/>
        <v>697.9</v>
      </c>
    </row>
    <row r="1219" spans="2:7">
      <c r="B1219" s="526"/>
      <c r="C1219" s="526"/>
      <c r="G1219" s="2">
        <f t="shared" si="18"/>
        <v>697.9</v>
      </c>
    </row>
    <row r="1220" spans="2:7">
      <c r="B1220" s="526"/>
      <c r="C1220" s="526"/>
      <c r="G1220" s="2">
        <f t="shared" si="18"/>
        <v>697.9</v>
      </c>
    </row>
    <row r="1221" spans="2:7">
      <c r="B1221" s="526"/>
      <c r="C1221" s="526"/>
      <c r="G1221" s="2">
        <f t="shared" si="18"/>
        <v>697.9</v>
      </c>
    </row>
    <row r="1222" spans="2:7">
      <c r="B1222" s="526"/>
      <c r="C1222" s="526"/>
      <c r="G1222" s="2">
        <f t="shared" si="18"/>
        <v>697.9</v>
      </c>
    </row>
    <row r="1223" spans="2:7">
      <c r="B1223" s="526"/>
      <c r="C1223" s="526"/>
      <c r="G1223" s="2">
        <f t="shared" si="18"/>
        <v>697.9</v>
      </c>
    </row>
    <row r="1224" spans="2:7">
      <c r="B1224" s="526"/>
      <c r="C1224" s="526"/>
      <c r="G1224" s="2">
        <f t="shared" si="18"/>
        <v>697.9</v>
      </c>
    </row>
    <row r="1225" spans="2:7">
      <c r="B1225" s="526"/>
      <c r="C1225" s="526"/>
      <c r="G1225" s="2">
        <f t="shared" si="18"/>
        <v>697.9</v>
      </c>
    </row>
    <row r="1226" spans="2:7">
      <c r="B1226" s="526"/>
      <c r="C1226" s="526"/>
      <c r="G1226" s="2">
        <f t="shared" si="18"/>
        <v>697.9</v>
      </c>
    </row>
    <row r="1227" spans="2:7">
      <c r="B1227" s="526"/>
      <c r="C1227" s="526"/>
      <c r="G1227" s="2">
        <f t="shared" si="18"/>
        <v>697.9</v>
      </c>
    </row>
    <row r="1228" spans="2:7">
      <c r="B1228" s="526"/>
      <c r="C1228" s="526"/>
      <c r="G1228" s="2">
        <f t="shared" si="18"/>
        <v>697.9</v>
      </c>
    </row>
    <row r="1229" spans="2:7">
      <c r="B1229" s="526"/>
      <c r="C1229" s="526"/>
      <c r="G1229" s="2">
        <f t="shared" si="18"/>
        <v>697.9</v>
      </c>
    </row>
    <row r="1230" spans="2:7">
      <c r="B1230" s="526"/>
      <c r="C1230" s="526"/>
      <c r="G1230" s="2">
        <f t="shared" si="18"/>
        <v>697.9</v>
      </c>
    </row>
    <row r="1231" spans="2:7">
      <c r="B1231" s="526"/>
      <c r="C1231" s="526"/>
      <c r="G1231" s="2">
        <f t="shared" si="18"/>
        <v>697.9</v>
      </c>
    </row>
    <row r="1232" spans="2:7">
      <c r="B1232" s="526"/>
      <c r="C1232" s="526"/>
      <c r="G1232" s="2">
        <f t="shared" si="18"/>
        <v>697.9</v>
      </c>
    </row>
    <row r="1233" spans="2:7">
      <c r="B1233" s="526"/>
      <c r="C1233" s="526"/>
      <c r="G1233" s="2">
        <f t="shared" si="18"/>
        <v>697.9</v>
      </c>
    </row>
    <row r="1234" spans="2:7">
      <c r="B1234" s="526"/>
      <c r="C1234" s="526"/>
      <c r="G1234" s="2">
        <f t="shared" si="18"/>
        <v>697.9</v>
      </c>
    </row>
    <row r="1235" spans="2:7">
      <c r="B1235" s="526"/>
      <c r="C1235" s="526"/>
      <c r="G1235" s="2">
        <f t="shared" si="18"/>
        <v>697.9</v>
      </c>
    </row>
    <row r="1236" spans="2:7">
      <c r="B1236" s="526"/>
      <c r="C1236" s="526"/>
      <c r="G1236" s="2">
        <f t="shared" si="18"/>
        <v>697.9</v>
      </c>
    </row>
    <row r="1237" spans="2:7">
      <c r="B1237" s="526"/>
      <c r="C1237" s="526"/>
      <c r="G1237" s="2">
        <f t="shared" si="18"/>
        <v>697.9</v>
      </c>
    </row>
    <row r="1238" spans="2:7">
      <c r="B1238" s="526"/>
      <c r="C1238" s="526"/>
      <c r="G1238" s="2">
        <f t="shared" si="18"/>
        <v>697.9</v>
      </c>
    </row>
    <row r="1239" spans="2:7">
      <c r="B1239" s="526"/>
      <c r="C1239" s="526"/>
      <c r="G1239" s="2">
        <f t="shared" si="18"/>
        <v>697.9</v>
      </c>
    </row>
    <row r="1240" spans="2:7">
      <c r="B1240" s="526"/>
      <c r="C1240" s="526"/>
      <c r="G1240" s="2">
        <f t="shared" si="18"/>
        <v>697.9</v>
      </c>
    </row>
    <row r="1241" spans="2:7">
      <c r="B1241" s="526"/>
      <c r="C1241" s="526"/>
      <c r="G1241" s="2">
        <f t="shared" si="18"/>
        <v>697.9</v>
      </c>
    </row>
    <row r="1242" spans="2:7">
      <c r="B1242" s="526"/>
      <c r="C1242" s="526"/>
      <c r="G1242" s="2">
        <f t="shared" si="18"/>
        <v>697.9</v>
      </c>
    </row>
    <row r="1243" spans="2:7">
      <c r="B1243" s="526"/>
      <c r="C1243" s="526"/>
      <c r="G1243" s="2">
        <f t="shared" si="18"/>
        <v>697.9</v>
      </c>
    </row>
    <row r="1244" spans="2:7">
      <c r="B1244" s="526"/>
      <c r="C1244" s="526"/>
      <c r="G1244" s="2">
        <f t="shared" si="18"/>
        <v>697.9</v>
      </c>
    </row>
    <row r="1245" spans="2:7">
      <c r="B1245" s="526"/>
      <c r="C1245" s="526"/>
      <c r="G1245" s="2">
        <f t="shared" si="18"/>
        <v>697.9</v>
      </c>
    </row>
    <row r="1246" spans="2:7">
      <c r="B1246" s="526"/>
      <c r="C1246" s="526"/>
      <c r="G1246" s="2">
        <f t="shared" si="18"/>
        <v>697.9</v>
      </c>
    </row>
    <row r="1247" spans="2:7">
      <c r="B1247" s="526"/>
      <c r="C1247" s="526"/>
      <c r="G1247" s="2">
        <f t="shared" si="18"/>
        <v>697.9</v>
      </c>
    </row>
    <row r="1248" spans="2:7">
      <c r="B1248" s="526"/>
      <c r="C1248" s="526"/>
      <c r="G1248" s="2">
        <f t="shared" si="18"/>
        <v>697.9</v>
      </c>
    </row>
    <row r="1249" spans="2:7">
      <c r="B1249" s="526"/>
      <c r="C1249" s="526"/>
      <c r="G1249" s="2">
        <f t="shared" si="18"/>
        <v>697.9</v>
      </c>
    </row>
    <row r="1250" spans="2:7">
      <c r="B1250" s="526"/>
      <c r="C1250" s="526"/>
      <c r="G1250" s="2">
        <f t="shared" si="18"/>
        <v>697.9</v>
      </c>
    </row>
    <row r="1251" spans="2:7">
      <c r="B1251" s="526"/>
      <c r="C1251" s="526"/>
      <c r="G1251" s="2">
        <f t="shared" si="18"/>
        <v>697.9</v>
      </c>
    </row>
    <row r="1252" spans="2:7">
      <c r="B1252" s="526"/>
      <c r="C1252" s="526"/>
      <c r="G1252" s="2">
        <f t="shared" si="18"/>
        <v>697.9</v>
      </c>
    </row>
    <row r="1253" spans="2:7">
      <c r="B1253" s="526"/>
      <c r="C1253" s="526"/>
      <c r="G1253" s="2">
        <f t="shared" si="18"/>
        <v>697.9</v>
      </c>
    </row>
    <row r="1254" spans="2:7">
      <c r="B1254" s="526"/>
      <c r="C1254" s="526"/>
      <c r="G1254" s="2">
        <f t="shared" si="18"/>
        <v>697.9</v>
      </c>
    </row>
    <row r="1255" spans="2:7">
      <c r="B1255" s="526"/>
      <c r="C1255" s="526"/>
      <c r="G1255" s="2">
        <f t="shared" si="18"/>
        <v>697.9</v>
      </c>
    </row>
    <row r="1256" spans="2:7">
      <c r="B1256" s="526"/>
      <c r="C1256" s="526"/>
      <c r="G1256" s="2">
        <f t="shared" si="18"/>
        <v>697.9</v>
      </c>
    </row>
    <row r="1257" spans="2:7">
      <c r="B1257" s="526"/>
      <c r="C1257" s="526"/>
      <c r="G1257" s="2">
        <f t="shared" si="18"/>
        <v>697.9</v>
      </c>
    </row>
    <row r="1258" spans="2:7">
      <c r="B1258" s="526"/>
      <c r="C1258" s="526"/>
      <c r="G1258" s="2">
        <f t="shared" si="18"/>
        <v>697.9</v>
      </c>
    </row>
    <row r="1259" spans="2:7">
      <c r="B1259" s="526"/>
      <c r="C1259" s="526"/>
      <c r="G1259" s="2">
        <f t="shared" si="18"/>
        <v>697.9</v>
      </c>
    </row>
    <row r="1260" spans="2:7">
      <c r="B1260" s="526"/>
      <c r="C1260" s="526"/>
      <c r="G1260" s="2">
        <f t="shared" si="18"/>
        <v>697.9</v>
      </c>
    </row>
    <row r="1261" spans="2:7">
      <c r="B1261" s="526"/>
      <c r="C1261" s="526"/>
      <c r="G1261" s="2">
        <f t="shared" si="18"/>
        <v>697.9</v>
      </c>
    </row>
    <row r="1262" spans="2:7">
      <c r="B1262" s="526"/>
      <c r="C1262" s="526"/>
      <c r="G1262" s="2">
        <f t="shared" si="18"/>
        <v>697.9</v>
      </c>
    </row>
    <row r="1263" spans="2:7">
      <c r="B1263" s="526"/>
      <c r="C1263" s="526"/>
      <c r="G1263" s="2">
        <f t="shared" ref="G1263:G1315" si="19">+G1262+E1263-F1263</f>
        <v>697.9</v>
      </c>
    </row>
    <row r="1264" spans="2:7">
      <c r="B1264" s="526"/>
      <c r="C1264" s="526"/>
      <c r="G1264" s="2">
        <f t="shared" si="19"/>
        <v>697.9</v>
      </c>
    </row>
    <row r="1265" spans="2:7">
      <c r="B1265" s="526"/>
      <c r="C1265" s="526"/>
      <c r="G1265" s="2">
        <f t="shared" si="19"/>
        <v>697.9</v>
      </c>
    </row>
    <row r="1266" spans="2:7">
      <c r="B1266" s="526"/>
      <c r="C1266" s="526"/>
      <c r="G1266" s="2">
        <f t="shared" si="19"/>
        <v>697.9</v>
      </c>
    </row>
    <row r="1267" spans="2:7">
      <c r="B1267" s="526"/>
      <c r="C1267" s="526"/>
      <c r="G1267" s="2">
        <f t="shared" si="19"/>
        <v>697.9</v>
      </c>
    </row>
    <row r="1268" spans="2:7">
      <c r="B1268" s="526"/>
      <c r="C1268" s="526"/>
      <c r="G1268" s="2">
        <f t="shared" si="19"/>
        <v>697.9</v>
      </c>
    </row>
    <row r="1269" spans="2:7">
      <c r="B1269" s="526"/>
      <c r="C1269" s="526"/>
      <c r="G1269" s="2">
        <f t="shared" si="19"/>
        <v>697.9</v>
      </c>
    </row>
    <row r="1270" spans="2:7">
      <c r="B1270" s="526"/>
      <c r="C1270" s="526"/>
      <c r="G1270" s="2">
        <f t="shared" si="19"/>
        <v>697.9</v>
      </c>
    </row>
    <row r="1271" spans="2:7">
      <c r="B1271" s="526"/>
      <c r="C1271" s="526"/>
      <c r="G1271" s="2">
        <f t="shared" si="19"/>
        <v>697.9</v>
      </c>
    </row>
    <row r="1272" spans="2:7">
      <c r="B1272" s="526"/>
      <c r="C1272" s="526"/>
      <c r="G1272" s="2">
        <f t="shared" si="19"/>
        <v>697.9</v>
      </c>
    </row>
    <row r="1273" spans="2:7">
      <c r="B1273" s="526"/>
      <c r="C1273" s="526"/>
      <c r="G1273" s="2">
        <f t="shared" si="19"/>
        <v>697.9</v>
      </c>
    </row>
    <row r="1274" spans="2:7">
      <c r="B1274" s="526"/>
      <c r="C1274" s="526"/>
      <c r="G1274" s="2">
        <f t="shared" si="19"/>
        <v>697.9</v>
      </c>
    </row>
    <row r="1275" spans="2:7">
      <c r="B1275" s="526"/>
      <c r="C1275" s="526"/>
      <c r="G1275" s="2">
        <f t="shared" si="19"/>
        <v>697.9</v>
      </c>
    </row>
    <row r="1276" spans="2:7">
      <c r="B1276" s="526"/>
      <c r="C1276" s="526"/>
      <c r="G1276" s="2">
        <f t="shared" si="19"/>
        <v>697.9</v>
      </c>
    </row>
    <row r="1277" spans="2:7">
      <c r="B1277" s="526"/>
      <c r="C1277" s="526"/>
      <c r="G1277" s="2">
        <f t="shared" si="19"/>
        <v>697.9</v>
      </c>
    </row>
    <row r="1278" spans="2:7">
      <c r="B1278" s="526"/>
      <c r="C1278" s="526"/>
      <c r="G1278" s="2">
        <f t="shared" si="19"/>
        <v>697.9</v>
      </c>
    </row>
    <row r="1279" spans="2:7">
      <c r="B1279" s="526"/>
      <c r="C1279" s="526"/>
      <c r="G1279" s="2">
        <f t="shared" si="19"/>
        <v>697.9</v>
      </c>
    </row>
    <row r="1280" spans="2:7">
      <c r="B1280" s="526"/>
      <c r="C1280" s="526"/>
      <c r="G1280" s="2">
        <f t="shared" si="19"/>
        <v>697.9</v>
      </c>
    </row>
    <row r="1281" spans="2:7">
      <c r="B1281" s="526"/>
      <c r="C1281" s="526"/>
      <c r="G1281" s="2">
        <f t="shared" si="19"/>
        <v>697.9</v>
      </c>
    </row>
    <row r="1282" spans="2:7">
      <c r="B1282" s="526"/>
      <c r="C1282" s="526"/>
      <c r="G1282" s="2">
        <f t="shared" si="19"/>
        <v>697.9</v>
      </c>
    </row>
    <row r="1283" spans="2:7">
      <c r="B1283" s="526"/>
      <c r="C1283" s="526"/>
      <c r="G1283" s="2">
        <f t="shared" si="19"/>
        <v>697.9</v>
      </c>
    </row>
    <row r="1284" spans="2:7">
      <c r="B1284" s="526"/>
      <c r="C1284" s="526"/>
      <c r="G1284" s="2">
        <f t="shared" si="19"/>
        <v>697.9</v>
      </c>
    </row>
    <row r="1285" spans="2:7">
      <c r="B1285" s="526"/>
      <c r="C1285" s="526"/>
      <c r="G1285" s="2">
        <f t="shared" si="19"/>
        <v>697.9</v>
      </c>
    </row>
    <row r="1286" spans="2:7">
      <c r="B1286" s="526"/>
      <c r="C1286" s="526"/>
      <c r="G1286" s="2">
        <f t="shared" si="19"/>
        <v>697.9</v>
      </c>
    </row>
    <row r="1287" spans="2:7">
      <c r="B1287" s="526"/>
      <c r="C1287" s="526"/>
      <c r="G1287" s="2">
        <f t="shared" si="19"/>
        <v>697.9</v>
      </c>
    </row>
    <row r="1288" spans="2:7">
      <c r="B1288" s="526"/>
      <c r="C1288" s="526"/>
      <c r="G1288" s="2">
        <f t="shared" si="19"/>
        <v>697.9</v>
      </c>
    </row>
    <row r="1289" spans="2:7">
      <c r="B1289" s="526"/>
      <c r="C1289" s="526"/>
      <c r="G1289" s="2">
        <f t="shared" si="19"/>
        <v>697.9</v>
      </c>
    </row>
    <row r="1290" spans="2:7">
      <c r="B1290" s="526"/>
      <c r="C1290" s="526"/>
      <c r="G1290" s="2">
        <f t="shared" si="19"/>
        <v>697.9</v>
      </c>
    </row>
    <row r="1291" spans="2:7">
      <c r="B1291" s="526"/>
      <c r="C1291" s="526"/>
      <c r="G1291" s="2">
        <f t="shared" si="19"/>
        <v>697.9</v>
      </c>
    </row>
    <row r="1292" spans="2:7">
      <c r="B1292" s="526"/>
      <c r="C1292" s="526"/>
      <c r="G1292" s="2">
        <f t="shared" si="19"/>
        <v>697.9</v>
      </c>
    </row>
    <row r="1293" spans="2:7">
      <c r="B1293" s="526"/>
      <c r="C1293" s="526"/>
      <c r="G1293" s="2">
        <f t="shared" si="19"/>
        <v>697.9</v>
      </c>
    </row>
    <row r="1294" spans="2:7">
      <c r="B1294" s="526"/>
      <c r="C1294" s="526"/>
      <c r="G1294" s="2">
        <f t="shared" si="19"/>
        <v>697.9</v>
      </c>
    </row>
    <row r="1295" spans="2:7">
      <c r="B1295" s="526"/>
      <c r="C1295" s="526"/>
      <c r="G1295" s="2">
        <f t="shared" si="19"/>
        <v>697.9</v>
      </c>
    </row>
    <row r="1296" spans="2:7">
      <c r="B1296" s="526"/>
      <c r="C1296" s="526"/>
      <c r="G1296" s="2">
        <f t="shared" si="19"/>
        <v>697.9</v>
      </c>
    </row>
    <row r="1297" spans="2:7">
      <c r="B1297" s="526"/>
      <c r="C1297" s="526"/>
      <c r="G1297" s="2">
        <f t="shared" si="19"/>
        <v>697.9</v>
      </c>
    </row>
    <row r="1298" spans="2:7">
      <c r="B1298" s="526"/>
      <c r="C1298" s="526"/>
      <c r="G1298" s="2">
        <f t="shared" si="19"/>
        <v>697.9</v>
      </c>
    </row>
    <row r="1299" spans="2:7">
      <c r="B1299" s="526"/>
      <c r="C1299" s="526"/>
      <c r="G1299" s="2">
        <f t="shared" si="19"/>
        <v>697.9</v>
      </c>
    </row>
    <row r="1300" spans="2:7">
      <c r="B1300" s="526"/>
      <c r="C1300" s="526"/>
      <c r="G1300" s="2">
        <f t="shared" si="19"/>
        <v>697.9</v>
      </c>
    </row>
    <row r="1301" spans="2:7">
      <c r="B1301" s="526"/>
      <c r="C1301" s="526"/>
      <c r="G1301" s="2">
        <f t="shared" si="19"/>
        <v>697.9</v>
      </c>
    </row>
    <row r="1302" spans="2:7">
      <c r="B1302" s="526"/>
      <c r="C1302" s="526"/>
      <c r="G1302" s="2">
        <f t="shared" si="19"/>
        <v>697.9</v>
      </c>
    </row>
    <row r="1303" spans="2:7">
      <c r="B1303" s="526"/>
      <c r="C1303" s="526"/>
      <c r="G1303" s="2">
        <f t="shared" si="19"/>
        <v>697.9</v>
      </c>
    </row>
    <row r="1304" spans="2:7">
      <c r="B1304" s="526"/>
      <c r="C1304" s="526"/>
      <c r="G1304" s="2">
        <f t="shared" si="19"/>
        <v>697.9</v>
      </c>
    </row>
    <row r="1305" spans="2:7">
      <c r="B1305" s="526"/>
      <c r="C1305" s="526"/>
      <c r="G1305" s="2">
        <f t="shared" si="19"/>
        <v>697.9</v>
      </c>
    </row>
    <row r="1306" spans="2:7">
      <c r="B1306" s="526"/>
      <c r="C1306" s="526"/>
      <c r="G1306" s="2">
        <f t="shared" si="19"/>
        <v>697.9</v>
      </c>
    </row>
    <row r="1307" spans="2:7">
      <c r="B1307" s="526"/>
      <c r="C1307" s="526"/>
      <c r="G1307" s="2">
        <f t="shared" si="19"/>
        <v>697.9</v>
      </c>
    </row>
    <row r="1308" spans="2:7">
      <c r="B1308" s="526"/>
      <c r="C1308" s="526"/>
      <c r="G1308" s="2">
        <f t="shared" si="19"/>
        <v>697.9</v>
      </c>
    </row>
    <row r="1309" spans="2:7">
      <c r="B1309" s="526"/>
      <c r="C1309" s="526"/>
      <c r="G1309" s="2">
        <f t="shared" si="19"/>
        <v>697.9</v>
      </c>
    </row>
    <row r="1310" spans="2:7">
      <c r="B1310" s="526"/>
      <c r="C1310" s="526"/>
      <c r="G1310" s="2">
        <f t="shared" si="19"/>
        <v>697.9</v>
      </c>
    </row>
    <row r="1311" spans="2:7">
      <c r="B1311" s="526"/>
      <c r="C1311" s="526"/>
      <c r="G1311" s="2">
        <f t="shared" si="19"/>
        <v>697.9</v>
      </c>
    </row>
    <row r="1312" spans="2:7">
      <c r="B1312" s="526"/>
      <c r="C1312" s="526"/>
      <c r="G1312" s="2">
        <f t="shared" si="19"/>
        <v>697.9</v>
      </c>
    </row>
    <row r="1313" spans="2:7">
      <c r="B1313" s="526"/>
      <c r="C1313" s="526"/>
      <c r="G1313" s="2">
        <f t="shared" si="19"/>
        <v>697.9</v>
      </c>
    </row>
    <row r="1314" spans="2:7">
      <c r="B1314" s="526"/>
      <c r="C1314" s="526"/>
      <c r="G1314" s="2">
        <f t="shared" si="19"/>
        <v>697.9</v>
      </c>
    </row>
    <row r="1315" spans="2:7">
      <c r="B1315" s="526"/>
      <c r="C1315" s="526"/>
      <c r="G1315" s="2">
        <f t="shared" si="19"/>
        <v>697.9</v>
      </c>
    </row>
  </sheetData>
  <autoFilter ref="A4:G863" xr:uid="{00000000-0009-0000-0000-000010000000}"/>
  <mergeCells count="5">
    <mergeCell ref="B2:G2"/>
    <mergeCell ref="K718:M718"/>
    <mergeCell ref="I891:K891"/>
    <mergeCell ref="I927:K927"/>
    <mergeCell ref="I962:K962"/>
  </mergeCells>
  <phoneticPr fontId="27" type="noConversion"/>
  <pageMargins left="0.70866141732283472" right="0.70866141732283472" top="0.74803149606299213" bottom="0.74803149606299213" header="0.31496062992125984" footer="0.31496062992125984"/>
  <pageSetup paperSize="9" scale="115" fitToWidth="0" fitToHeight="0"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O1322"/>
  <sheetViews>
    <sheetView topLeftCell="A983" zoomScaleNormal="100" workbookViewId="0">
      <selection activeCell="F995" sqref="F995"/>
    </sheetView>
  </sheetViews>
  <sheetFormatPr defaultColWidth="11.42578125" defaultRowHeight="15"/>
  <cols>
    <col min="1" max="1" width="13" style="7" customWidth="1"/>
    <col min="2" max="2" width="18" style="361" customWidth="1"/>
    <col min="3" max="3" width="22" style="361" bestFit="1" customWidth="1"/>
    <col min="4" max="4" width="47.28515625" bestFit="1" customWidth="1"/>
    <col min="5" max="5" width="12" style="265" bestFit="1" customWidth="1"/>
    <col min="6" max="6" width="12.140625" style="160" bestFit="1" customWidth="1"/>
    <col min="7" max="7" width="12.28515625" customWidth="1"/>
    <col min="9" max="9" width="19.42578125" customWidth="1"/>
    <col min="10" max="10" width="34.140625" bestFit="1" customWidth="1"/>
    <col min="11" max="11" width="18.42578125" customWidth="1"/>
    <col min="17" max="17" width="11.85546875" customWidth="1"/>
  </cols>
  <sheetData>
    <row r="2" spans="1:7">
      <c r="B2" s="542" t="s">
        <v>337</v>
      </c>
      <c r="C2" s="542"/>
      <c r="D2" s="542"/>
      <c r="E2" s="542"/>
      <c r="F2" s="542"/>
      <c r="G2" s="542"/>
    </row>
    <row r="4" spans="1:7" ht="30.75">
      <c r="A4" s="43" t="s">
        <v>1</v>
      </c>
      <c r="B4" s="528" t="s">
        <v>2</v>
      </c>
      <c r="C4" s="528" t="s">
        <v>3</v>
      </c>
      <c r="D4" s="528" t="s">
        <v>4</v>
      </c>
      <c r="E4" s="285" t="s">
        <v>5</v>
      </c>
      <c r="F4" s="169" t="s">
        <v>6</v>
      </c>
      <c r="G4" s="13" t="s">
        <v>7</v>
      </c>
    </row>
    <row r="5" spans="1:7">
      <c r="A5" s="44">
        <v>42736</v>
      </c>
      <c r="B5" s="525" t="s">
        <v>8</v>
      </c>
      <c r="C5" s="526"/>
      <c r="G5" s="2">
        <v>372</v>
      </c>
    </row>
    <row r="6" spans="1:7">
      <c r="A6" s="44">
        <v>42887</v>
      </c>
      <c r="B6" s="525" t="s">
        <v>338</v>
      </c>
      <c r="C6" s="526"/>
      <c r="E6" s="265">
        <v>45.6</v>
      </c>
      <c r="G6" s="2">
        <f>+G5+E6-F6</f>
        <v>417.6</v>
      </c>
    </row>
    <row r="7" spans="1:7">
      <c r="A7" s="7">
        <v>42745</v>
      </c>
      <c r="B7" s="526">
        <v>12088</v>
      </c>
      <c r="C7" s="526" t="s">
        <v>9</v>
      </c>
      <c r="F7" s="160">
        <v>372</v>
      </c>
      <c r="G7" s="2">
        <f t="shared" ref="G7:G67" si="0">+G6+E7-F7</f>
        <v>45.600000000000023</v>
      </c>
    </row>
    <row r="8" spans="1:7">
      <c r="A8" s="7">
        <v>42887</v>
      </c>
      <c r="B8" s="526">
        <v>13025</v>
      </c>
      <c r="C8" s="526" t="s">
        <v>339</v>
      </c>
      <c r="F8" s="160">
        <v>45.6</v>
      </c>
      <c r="G8" s="2">
        <f t="shared" si="0"/>
        <v>0</v>
      </c>
    </row>
    <row r="9" spans="1:7">
      <c r="A9" s="44">
        <v>42766</v>
      </c>
      <c r="B9" s="525" t="s">
        <v>14</v>
      </c>
      <c r="C9" s="525" t="s">
        <v>15</v>
      </c>
      <c r="D9" t="s">
        <v>16</v>
      </c>
      <c r="E9" s="265">
        <v>19.899999999999999</v>
      </c>
      <c r="G9" s="2">
        <f t="shared" si="0"/>
        <v>19.899999999999999</v>
      </c>
    </row>
    <row r="10" spans="1:7">
      <c r="B10" s="526"/>
      <c r="C10" s="526"/>
      <c r="D10" t="s">
        <v>17</v>
      </c>
      <c r="E10" s="265">
        <v>2.7</v>
      </c>
      <c r="G10" s="2">
        <f t="shared" si="0"/>
        <v>22.599999999999998</v>
      </c>
    </row>
    <row r="11" spans="1:7">
      <c r="B11" s="526"/>
      <c r="C11" s="526"/>
      <c r="D11" t="s">
        <v>18</v>
      </c>
      <c r="E11" s="265">
        <v>60</v>
      </c>
      <c r="G11" s="2">
        <f t="shared" si="0"/>
        <v>82.6</v>
      </c>
    </row>
    <row r="12" spans="1:7">
      <c r="B12" s="526"/>
      <c r="C12" s="526"/>
      <c r="D12" t="s">
        <v>19</v>
      </c>
      <c r="E12" s="265">
        <v>2</v>
      </c>
      <c r="G12" s="2">
        <f t="shared" si="0"/>
        <v>84.6</v>
      </c>
    </row>
    <row r="13" spans="1:7">
      <c r="A13" s="7">
        <v>42818</v>
      </c>
      <c r="B13" s="526">
        <v>12462</v>
      </c>
      <c r="C13" s="526" t="s">
        <v>15</v>
      </c>
      <c r="D13" t="s">
        <v>18</v>
      </c>
      <c r="F13" s="160">
        <v>60</v>
      </c>
      <c r="G13" s="2">
        <f t="shared" si="0"/>
        <v>24.599999999999994</v>
      </c>
    </row>
    <row r="14" spans="1:7">
      <c r="A14" s="7">
        <v>42818</v>
      </c>
      <c r="B14" s="526">
        <v>12462</v>
      </c>
      <c r="C14" s="526" t="s">
        <v>15</v>
      </c>
      <c r="D14" t="s">
        <v>19</v>
      </c>
      <c r="F14" s="160">
        <v>2</v>
      </c>
      <c r="G14" s="2">
        <f t="shared" si="0"/>
        <v>22.599999999999994</v>
      </c>
    </row>
    <row r="15" spans="1:7">
      <c r="A15" s="7">
        <v>42887</v>
      </c>
      <c r="B15" s="526">
        <v>13025</v>
      </c>
      <c r="C15" s="526" t="s">
        <v>15</v>
      </c>
      <c r="D15" t="s">
        <v>16</v>
      </c>
      <c r="F15" s="160">
        <v>2.7</v>
      </c>
      <c r="G15" s="2">
        <f t="shared" si="0"/>
        <v>19.899999999999995</v>
      </c>
    </row>
    <row r="16" spans="1:7">
      <c r="A16" s="7">
        <v>42887</v>
      </c>
      <c r="B16" s="526">
        <v>13025</v>
      </c>
      <c r="C16" s="526" t="s">
        <v>15</v>
      </c>
      <c r="D16" t="s">
        <v>17</v>
      </c>
      <c r="F16" s="160">
        <v>19.899999999999999</v>
      </c>
      <c r="G16" s="2">
        <f t="shared" si="0"/>
        <v>0</v>
      </c>
    </row>
    <row r="17" spans="1:7">
      <c r="A17" s="44">
        <v>42794</v>
      </c>
      <c r="B17" s="525" t="s">
        <v>14</v>
      </c>
      <c r="C17" s="525" t="s">
        <v>20</v>
      </c>
      <c r="D17" t="s">
        <v>16</v>
      </c>
      <c r="E17" s="265">
        <v>19.600000000000001</v>
      </c>
      <c r="G17" s="2">
        <f t="shared" si="0"/>
        <v>19.600000000000001</v>
      </c>
    </row>
    <row r="18" spans="1:7">
      <c r="B18" s="526"/>
      <c r="C18" s="526"/>
      <c r="D18" t="s">
        <v>17</v>
      </c>
      <c r="E18" s="265">
        <v>2</v>
      </c>
      <c r="G18" s="2">
        <f t="shared" si="0"/>
        <v>21.6</v>
      </c>
    </row>
    <row r="19" spans="1:7">
      <c r="B19" s="526"/>
      <c r="C19" s="526"/>
      <c r="D19" t="s">
        <v>18</v>
      </c>
      <c r="E19" s="265">
        <v>56</v>
      </c>
      <c r="G19" s="2">
        <f t="shared" si="0"/>
        <v>77.599999999999994</v>
      </c>
    </row>
    <row r="20" spans="1:7">
      <c r="B20" s="526"/>
      <c r="C20" s="526"/>
      <c r="D20" t="s">
        <v>19</v>
      </c>
      <c r="E20" s="265">
        <v>2</v>
      </c>
      <c r="G20" s="2">
        <f t="shared" si="0"/>
        <v>79.599999999999994</v>
      </c>
    </row>
    <row r="21" spans="1:7">
      <c r="A21" s="7">
        <v>42818</v>
      </c>
      <c r="B21" s="526">
        <v>12462</v>
      </c>
      <c r="C21" s="526" t="s">
        <v>20</v>
      </c>
      <c r="D21" t="s">
        <v>18</v>
      </c>
      <c r="F21" s="160">
        <v>56</v>
      </c>
      <c r="G21" s="2">
        <f t="shared" si="0"/>
        <v>23.599999999999994</v>
      </c>
    </row>
    <row r="22" spans="1:7">
      <c r="A22" s="7">
        <v>42818</v>
      </c>
      <c r="B22" s="526">
        <v>12462</v>
      </c>
      <c r="C22" s="526" t="s">
        <v>20</v>
      </c>
      <c r="D22" t="s">
        <v>19</v>
      </c>
      <c r="F22" s="160">
        <v>2</v>
      </c>
      <c r="G22" s="2">
        <f t="shared" si="0"/>
        <v>21.599999999999994</v>
      </c>
    </row>
    <row r="23" spans="1:7">
      <c r="A23" s="7">
        <v>42887</v>
      </c>
      <c r="B23" s="526">
        <v>13025</v>
      </c>
      <c r="C23" s="526" t="s">
        <v>20</v>
      </c>
      <c r="D23" t="s">
        <v>16</v>
      </c>
      <c r="F23" s="160">
        <v>19.600000000000001</v>
      </c>
      <c r="G23" s="2">
        <f t="shared" si="0"/>
        <v>1.9999999999999929</v>
      </c>
    </row>
    <row r="24" spans="1:7">
      <c r="A24" s="7">
        <v>42887</v>
      </c>
      <c r="B24" s="526">
        <v>13025</v>
      </c>
      <c r="C24" s="526" t="s">
        <v>20</v>
      </c>
      <c r="D24" t="s">
        <v>17</v>
      </c>
      <c r="F24" s="160">
        <v>2</v>
      </c>
      <c r="G24" s="2">
        <f t="shared" si="0"/>
        <v>-7.1054273576010019E-15</v>
      </c>
    </row>
    <row r="25" spans="1:7">
      <c r="A25" s="44">
        <v>42825</v>
      </c>
      <c r="B25" s="525" t="s">
        <v>14</v>
      </c>
      <c r="C25" s="525" t="s">
        <v>23</v>
      </c>
      <c r="D25" t="s">
        <v>16</v>
      </c>
      <c r="E25" s="265">
        <v>18.399999999999999</v>
      </c>
      <c r="G25" s="2">
        <f t="shared" si="0"/>
        <v>18.399999999999991</v>
      </c>
    </row>
    <row r="26" spans="1:7">
      <c r="B26" s="526"/>
      <c r="C26" s="526"/>
      <c r="D26" t="s">
        <v>17</v>
      </c>
      <c r="E26" s="265">
        <v>2</v>
      </c>
      <c r="G26" s="2">
        <f t="shared" si="0"/>
        <v>20.399999999999991</v>
      </c>
    </row>
    <row r="27" spans="1:7">
      <c r="B27" s="526"/>
      <c r="C27" s="526"/>
      <c r="D27" t="s">
        <v>18</v>
      </c>
      <c r="E27" s="265">
        <v>60</v>
      </c>
      <c r="G27" s="2">
        <f t="shared" si="0"/>
        <v>80.399999999999991</v>
      </c>
    </row>
    <row r="28" spans="1:7">
      <c r="B28" s="526"/>
      <c r="C28" s="526"/>
      <c r="D28" t="s">
        <v>19</v>
      </c>
      <c r="E28" s="265">
        <v>2</v>
      </c>
      <c r="G28" s="2">
        <f t="shared" si="0"/>
        <v>82.399999999999991</v>
      </c>
    </row>
    <row r="29" spans="1:7">
      <c r="A29" s="7">
        <v>42887</v>
      </c>
      <c r="B29" s="526">
        <v>13025</v>
      </c>
      <c r="C29" s="526" t="s">
        <v>23</v>
      </c>
      <c r="D29" t="s">
        <v>16</v>
      </c>
      <c r="F29" s="160">
        <v>18.399999999999999</v>
      </c>
      <c r="G29" s="2">
        <f t="shared" si="0"/>
        <v>63.999999999999993</v>
      </c>
    </row>
    <row r="30" spans="1:7">
      <c r="A30" s="7">
        <v>42887</v>
      </c>
      <c r="B30" s="526">
        <v>13025</v>
      </c>
      <c r="C30" s="526" t="s">
        <v>23</v>
      </c>
      <c r="D30" t="s">
        <v>17</v>
      </c>
      <c r="F30" s="160">
        <v>2</v>
      </c>
      <c r="G30" s="2">
        <f t="shared" si="0"/>
        <v>61.999999999999993</v>
      </c>
    </row>
    <row r="31" spans="1:7">
      <c r="A31" s="7">
        <v>42926</v>
      </c>
      <c r="B31" s="526">
        <v>13193</v>
      </c>
      <c r="C31" s="526" t="s">
        <v>23</v>
      </c>
      <c r="D31" t="s">
        <v>18</v>
      </c>
      <c r="F31" s="160">
        <v>60</v>
      </c>
      <c r="G31" s="2">
        <f t="shared" si="0"/>
        <v>1.9999999999999929</v>
      </c>
    </row>
    <row r="32" spans="1:7">
      <c r="A32" s="7">
        <v>42926</v>
      </c>
      <c r="B32" s="526">
        <v>13193</v>
      </c>
      <c r="C32" s="526" t="s">
        <v>23</v>
      </c>
      <c r="D32" t="s">
        <v>19</v>
      </c>
      <c r="F32" s="160">
        <v>2</v>
      </c>
      <c r="G32" s="2">
        <f t="shared" si="0"/>
        <v>-7.1054273576010019E-15</v>
      </c>
    </row>
    <row r="33" spans="1:7">
      <c r="A33" s="44">
        <v>42855</v>
      </c>
      <c r="B33" s="525" t="s">
        <v>14</v>
      </c>
      <c r="C33" s="525" t="s">
        <v>24</v>
      </c>
      <c r="D33" t="s">
        <v>16</v>
      </c>
      <c r="E33" s="265">
        <v>19.5</v>
      </c>
      <c r="G33" s="2">
        <f t="shared" si="0"/>
        <v>19.499999999999993</v>
      </c>
    </row>
    <row r="34" spans="1:7">
      <c r="B34" s="526"/>
      <c r="C34" s="526"/>
      <c r="D34" t="s">
        <v>17</v>
      </c>
      <c r="E34" s="265">
        <v>2</v>
      </c>
      <c r="G34" s="2">
        <f t="shared" si="0"/>
        <v>21.499999999999993</v>
      </c>
    </row>
    <row r="35" spans="1:7">
      <c r="B35" s="526"/>
      <c r="C35" s="526"/>
      <c r="D35" t="s">
        <v>18</v>
      </c>
      <c r="E35" s="265">
        <v>60</v>
      </c>
      <c r="G35" s="2">
        <f t="shared" si="0"/>
        <v>81.5</v>
      </c>
    </row>
    <row r="36" spans="1:7">
      <c r="B36" s="526"/>
      <c r="C36" s="526"/>
      <c r="D36" t="s">
        <v>19</v>
      </c>
      <c r="E36" s="265">
        <v>2</v>
      </c>
      <c r="G36" s="2">
        <f t="shared" si="0"/>
        <v>83.5</v>
      </c>
    </row>
    <row r="37" spans="1:7">
      <c r="A37" s="7">
        <v>42887</v>
      </c>
      <c r="B37" s="526">
        <v>13025</v>
      </c>
      <c r="C37" s="526" t="s">
        <v>24</v>
      </c>
      <c r="D37" t="s">
        <v>16</v>
      </c>
      <c r="F37" s="160">
        <v>19.5</v>
      </c>
      <c r="G37" s="2">
        <f t="shared" si="0"/>
        <v>64</v>
      </c>
    </row>
    <row r="38" spans="1:7">
      <c r="A38" s="7">
        <v>42887</v>
      </c>
      <c r="B38" s="526">
        <v>13025</v>
      </c>
      <c r="C38" s="526" t="s">
        <v>24</v>
      </c>
      <c r="D38" t="s">
        <v>17</v>
      </c>
      <c r="F38" s="160">
        <v>2</v>
      </c>
      <c r="G38" s="2">
        <f t="shared" si="0"/>
        <v>62</v>
      </c>
    </row>
    <row r="39" spans="1:7">
      <c r="A39" s="7">
        <v>42926</v>
      </c>
      <c r="B39" s="526">
        <v>13193</v>
      </c>
      <c r="C39" s="526" t="s">
        <v>24</v>
      </c>
      <c r="D39" t="s">
        <v>18</v>
      </c>
      <c r="F39" s="160">
        <v>60</v>
      </c>
      <c r="G39" s="2">
        <f t="shared" si="0"/>
        <v>2</v>
      </c>
    </row>
    <row r="40" spans="1:7">
      <c r="A40" s="7">
        <v>42926</v>
      </c>
      <c r="B40" s="526">
        <v>13193</v>
      </c>
      <c r="C40" s="526" t="s">
        <v>24</v>
      </c>
      <c r="D40" t="s">
        <v>19</v>
      </c>
      <c r="F40" s="160">
        <v>2</v>
      </c>
      <c r="G40" s="2">
        <f t="shared" si="0"/>
        <v>0</v>
      </c>
    </row>
    <row r="41" spans="1:7">
      <c r="A41" s="44">
        <v>42886</v>
      </c>
      <c r="B41" s="525" t="s">
        <v>14</v>
      </c>
      <c r="C41" s="525" t="s">
        <v>25</v>
      </c>
      <c r="D41" t="s">
        <v>16</v>
      </c>
      <c r="E41" s="265">
        <v>18.899999999999999</v>
      </c>
      <c r="G41" s="2">
        <f t="shared" si="0"/>
        <v>18.899999999999999</v>
      </c>
    </row>
    <row r="42" spans="1:7">
      <c r="B42" s="526"/>
      <c r="C42" s="526"/>
      <c r="D42" t="s">
        <v>17</v>
      </c>
      <c r="E42" s="265">
        <v>2</v>
      </c>
      <c r="G42" s="2">
        <f t="shared" si="0"/>
        <v>20.9</v>
      </c>
    </row>
    <row r="43" spans="1:7">
      <c r="B43" s="526"/>
      <c r="C43" s="526"/>
      <c r="D43" t="s">
        <v>18</v>
      </c>
      <c r="E43" s="265">
        <v>60</v>
      </c>
      <c r="G43" s="2">
        <f t="shared" si="0"/>
        <v>80.900000000000006</v>
      </c>
    </row>
    <row r="44" spans="1:7">
      <c r="B44" s="526"/>
      <c r="C44" s="526"/>
      <c r="D44" t="s">
        <v>19</v>
      </c>
      <c r="E44" s="265">
        <v>2</v>
      </c>
      <c r="G44" s="2">
        <f t="shared" si="0"/>
        <v>82.9</v>
      </c>
    </row>
    <row r="45" spans="1:7">
      <c r="A45" s="7">
        <v>42926</v>
      </c>
      <c r="B45" s="526">
        <v>13193</v>
      </c>
      <c r="C45" s="526" t="s">
        <v>25</v>
      </c>
      <c r="D45" t="s">
        <v>18</v>
      </c>
      <c r="F45" s="160">
        <v>60</v>
      </c>
      <c r="G45" s="2">
        <f t="shared" si="0"/>
        <v>22.900000000000006</v>
      </c>
    </row>
    <row r="46" spans="1:7">
      <c r="A46" s="7">
        <v>42926</v>
      </c>
      <c r="B46" s="526">
        <v>13193</v>
      </c>
      <c r="C46" s="526" t="s">
        <v>25</v>
      </c>
      <c r="D46" t="s">
        <v>19</v>
      </c>
      <c r="F46" s="160">
        <v>2</v>
      </c>
      <c r="G46" s="2">
        <f t="shared" si="0"/>
        <v>20.900000000000006</v>
      </c>
    </row>
    <row r="47" spans="1:7">
      <c r="A47" s="7">
        <v>42971</v>
      </c>
      <c r="B47" s="526">
        <v>13461</v>
      </c>
      <c r="C47" s="526" t="s">
        <v>25</v>
      </c>
      <c r="D47" t="s">
        <v>16</v>
      </c>
      <c r="F47" s="160">
        <v>18.899999999999999</v>
      </c>
      <c r="G47" s="2">
        <f t="shared" si="0"/>
        <v>2.0000000000000071</v>
      </c>
    </row>
    <row r="48" spans="1:7">
      <c r="A48" s="7">
        <v>42971</v>
      </c>
      <c r="B48" s="526">
        <v>13461</v>
      </c>
      <c r="C48" s="526" t="s">
        <v>25</v>
      </c>
      <c r="D48" t="s">
        <v>17</v>
      </c>
      <c r="F48" s="160">
        <v>2</v>
      </c>
      <c r="G48" s="2">
        <f t="shared" si="0"/>
        <v>7.1054273576010019E-15</v>
      </c>
    </row>
    <row r="49" spans="1:7">
      <c r="A49" s="44">
        <v>42916</v>
      </c>
      <c r="B49" s="525" t="s">
        <v>14</v>
      </c>
      <c r="C49" s="525" t="s">
        <v>26</v>
      </c>
      <c r="D49" t="s">
        <v>16</v>
      </c>
      <c r="E49" s="265">
        <v>18.8</v>
      </c>
      <c r="G49" s="2">
        <f t="shared" si="0"/>
        <v>18.800000000000008</v>
      </c>
    </row>
    <row r="50" spans="1:7">
      <c r="B50" s="526"/>
      <c r="C50" s="526"/>
      <c r="D50" t="s">
        <v>17</v>
      </c>
      <c r="E50" s="265">
        <v>2</v>
      </c>
      <c r="G50" s="2">
        <f t="shared" si="0"/>
        <v>20.800000000000008</v>
      </c>
    </row>
    <row r="51" spans="1:7">
      <c r="B51" s="526"/>
      <c r="C51" s="526"/>
      <c r="D51" t="s">
        <v>18</v>
      </c>
      <c r="E51" s="265">
        <v>60</v>
      </c>
      <c r="G51" s="2">
        <f t="shared" si="0"/>
        <v>80.800000000000011</v>
      </c>
    </row>
    <row r="52" spans="1:7">
      <c r="B52" s="526"/>
      <c r="C52" s="526"/>
      <c r="D52" t="s">
        <v>19</v>
      </c>
      <c r="E52" s="265">
        <v>2</v>
      </c>
      <c r="G52" s="2">
        <f t="shared" si="0"/>
        <v>82.800000000000011</v>
      </c>
    </row>
    <row r="53" spans="1:7">
      <c r="B53" s="526"/>
      <c r="C53" s="526"/>
      <c r="D53" t="s">
        <v>340</v>
      </c>
      <c r="E53" s="265">
        <v>30</v>
      </c>
      <c r="G53" s="2">
        <f t="shared" si="0"/>
        <v>112.80000000000001</v>
      </c>
    </row>
    <row r="54" spans="1:7">
      <c r="A54" s="7">
        <v>42887</v>
      </c>
      <c r="B54" s="526">
        <v>13025</v>
      </c>
      <c r="C54" s="526" t="s">
        <v>26</v>
      </c>
      <c r="D54" t="s">
        <v>340</v>
      </c>
      <c r="F54" s="160">
        <v>30</v>
      </c>
      <c r="G54" s="2">
        <f t="shared" si="0"/>
        <v>82.800000000000011</v>
      </c>
    </row>
    <row r="55" spans="1:7">
      <c r="A55" s="7">
        <v>42926</v>
      </c>
      <c r="B55" s="526">
        <v>13193</v>
      </c>
      <c r="C55" s="526" t="s">
        <v>26</v>
      </c>
      <c r="D55" t="s">
        <v>18</v>
      </c>
      <c r="F55" s="160">
        <v>60</v>
      </c>
      <c r="G55" s="2">
        <f t="shared" si="0"/>
        <v>22.800000000000011</v>
      </c>
    </row>
    <row r="56" spans="1:7">
      <c r="A56" s="7">
        <v>42926</v>
      </c>
      <c r="B56" s="526">
        <v>13193</v>
      </c>
      <c r="C56" s="526" t="s">
        <v>26</v>
      </c>
      <c r="D56" t="s">
        <v>19</v>
      </c>
      <c r="F56" s="160">
        <v>2</v>
      </c>
      <c r="G56" s="2">
        <f t="shared" si="0"/>
        <v>20.800000000000011</v>
      </c>
    </row>
    <row r="57" spans="1:7">
      <c r="A57" s="7">
        <v>42971</v>
      </c>
      <c r="B57" s="526">
        <v>13461</v>
      </c>
      <c r="C57" s="526" t="s">
        <v>26</v>
      </c>
      <c r="D57" t="s">
        <v>16</v>
      </c>
      <c r="F57" s="160">
        <v>18.8</v>
      </c>
      <c r="G57" s="2">
        <f t="shared" si="0"/>
        <v>2.0000000000000107</v>
      </c>
    </row>
    <row r="58" spans="1:7">
      <c r="A58" s="7">
        <v>42971</v>
      </c>
      <c r="B58" s="526">
        <v>13461</v>
      </c>
      <c r="C58" s="526" t="s">
        <v>26</v>
      </c>
      <c r="D58" t="s">
        <v>17</v>
      </c>
      <c r="F58" s="160">
        <v>2</v>
      </c>
      <c r="G58" s="2">
        <f t="shared" si="0"/>
        <v>1.0658141036401503E-14</v>
      </c>
    </row>
    <row r="59" spans="1:7">
      <c r="A59" s="44">
        <v>42947</v>
      </c>
      <c r="B59" s="525" t="s">
        <v>14</v>
      </c>
      <c r="C59" s="525" t="s">
        <v>27</v>
      </c>
      <c r="D59" t="s">
        <v>16</v>
      </c>
      <c r="E59" s="265">
        <v>18.100000000000001</v>
      </c>
      <c r="G59" s="2">
        <f t="shared" si="0"/>
        <v>18.100000000000012</v>
      </c>
    </row>
    <row r="60" spans="1:7">
      <c r="B60" s="526"/>
      <c r="C60" s="526"/>
      <c r="D60" t="s">
        <v>17</v>
      </c>
      <c r="E60" s="265">
        <v>2</v>
      </c>
      <c r="G60" s="2">
        <f t="shared" si="0"/>
        <v>20.100000000000012</v>
      </c>
    </row>
    <row r="61" spans="1:7">
      <c r="B61" s="526"/>
      <c r="C61" s="526"/>
      <c r="D61" t="s">
        <v>18</v>
      </c>
      <c r="E61" s="265">
        <v>60</v>
      </c>
      <c r="G61" s="2">
        <f t="shared" si="0"/>
        <v>80.100000000000009</v>
      </c>
    </row>
    <row r="62" spans="1:7">
      <c r="B62" s="526"/>
      <c r="C62" s="526"/>
      <c r="D62" t="s">
        <v>19</v>
      </c>
      <c r="E62" s="265">
        <v>2</v>
      </c>
      <c r="G62" s="2">
        <f t="shared" si="0"/>
        <v>82.100000000000009</v>
      </c>
    </row>
    <row r="63" spans="1:7">
      <c r="A63" s="7">
        <v>42971</v>
      </c>
      <c r="B63" s="526">
        <v>13461</v>
      </c>
      <c r="C63" s="526" t="s">
        <v>27</v>
      </c>
      <c r="D63" t="s">
        <v>16</v>
      </c>
      <c r="F63" s="160">
        <v>18.100000000000001</v>
      </c>
      <c r="G63" s="2">
        <f t="shared" si="0"/>
        <v>64</v>
      </c>
    </row>
    <row r="64" spans="1:7">
      <c r="A64" s="7">
        <v>42971</v>
      </c>
      <c r="B64" s="526">
        <v>13461</v>
      </c>
      <c r="C64" s="526" t="s">
        <v>27</v>
      </c>
      <c r="D64" t="s">
        <v>17</v>
      </c>
      <c r="F64" s="160">
        <v>2</v>
      </c>
      <c r="G64" s="2">
        <f t="shared" si="0"/>
        <v>62</v>
      </c>
    </row>
    <row r="65" spans="1:10">
      <c r="A65" s="7">
        <v>43049</v>
      </c>
      <c r="B65" s="526">
        <v>13955</v>
      </c>
      <c r="C65" s="526" t="s">
        <v>27</v>
      </c>
      <c r="D65" t="s">
        <v>18</v>
      </c>
      <c r="F65" s="160">
        <v>60</v>
      </c>
      <c r="G65" s="2">
        <f t="shared" si="0"/>
        <v>2</v>
      </c>
    </row>
    <row r="66" spans="1:10">
      <c r="A66" s="7">
        <v>43049</v>
      </c>
      <c r="B66" s="526">
        <v>13955</v>
      </c>
      <c r="C66" s="526" t="s">
        <v>27</v>
      </c>
      <c r="D66" t="s">
        <v>19</v>
      </c>
      <c r="F66" s="160">
        <v>2</v>
      </c>
      <c r="G66" s="2">
        <f t="shared" si="0"/>
        <v>0</v>
      </c>
    </row>
    <row r="67" spans="1:10">
      <c r="A67" s="44">
        <v>42978</v>
      </c>
      <c r="B67" s="525" t="s">
        <v>14</v>
      </c>
      <c r="C67" s="525" t="s">
        <v>28</v>
      </c>
      <c r="D67" t="s">
        <v>16</v>
      </c>
      <c r="E67" s="265">
        <v>18.100000000000001</v>
      </c>
      <c r="G67" s="2">
        <f t="shared" si="0"/>
        <v>18.100000000000001</v>
      </c>
    </row>
    <row r="68" spans="1:10">
      <c r="B68" s="526"/>
      <c r="C68" s="526"/>
      <c r="D68" t="s">
        <v>17</v>
      </c>
      <c r="E68" s="265">
        <v>2</v>
      </c>
      <c r="G68" s="2">
        <f>+G67+E68-F68</f>
        <v>20.100000000000001</v>
      </c>
    </row>
    <row r="69" spans="1:10">
      <c r="B69" s="526"/>
      <c r="C69" s="526"/>
      <c r="D69" t="s">
        <v>18</v>
      </c>
      <c r="E69" s="265">
        <v>60</v>
      </c>
      <c r="G69" s="2">
        <f t="shared" ref="G69:G138" si="1">+G68+E69-F69</f>
        <v>80.099999999999994</v>
      </c>
    </row>
    <row r="70" spans="1:10">
      <c r="B70" s="526"/>
      <c r="C70" s="526"/>
      <c r="D70" t="s">
        <v>19</v>
      </c>
      <c r="E70" s="265">
        <v>2</v>
      </c>
      <c r="G70" s="2">
        <f t="shared" si="1"/>
        <v>82.1</v>
      </c>
    </row>
    <row r="71" spans="1:10">
      <c r="B71" s="526"/>
      <c r="C71" s="526"/>
      <c r="D71" s="48" t="s">
        <v>21</v>
      </c>
      <c r="E71" s="266">
        <v>85</v>
      </c>
      <c r="G71" s="2">
        <f t="shared" si="1"/>
        <v>167.1</v>
      </c>
    </row>
    <row r="72" spans="1:10">
      <c r="A72" s="7">
        <v>43007</v>
      </c>
      <c r="B72" s="526">
        <v>13710</v>
      </c>
      <c r="C72" s="526" t="s">
        <v>28</v>
      </c>
      <c r="D72" t="s">
        <v>16</v>
      </c>
      <c r="F72" s="160">
        <v>18.100000000000001</v>
      </c>
      <c r="G72" s="2">
        <f t="shared" si="1"/>
        <v>149</v>
      </c>
    </row>
    <row r="73" spans="1:10">
      <c r="A73" s="7">
        <v>43007</v>
      </c>
      <c r="B73" s="526">
        <v>13710</v>
      </c>
      <c r="C73" s="526" t="s">
        <v>28</v>
      </c>
      <c r="D73" t="s">
        <v>17</v>
      </c>
      <c r="F73" s="160">
        <v>2</v>
      </c>
      <c r="G73" s="2">
        <f t="shared" si="1"/>
        <v>147</v>
      </c>
      <c r="J73" s="7">
        <v>44853</v>
      </c>
    </row>
    <row r="74" spans="1:10">
      <c r="A74" s="7">
        <v>43049</v>
      </c>
      <c r="B74" s="526">
        <v>13955</v>
      </c>
      <c r="C74" s="526" t="s">
        <v>28</v>
      </c>
      <c r="D74" t="s">
        <v>18</v>
      </c>
      <c r="F74" s="160">
        <v>60</v>
      </c>
      <c r="G74" s="2">
        <f t="shared" si="1"/>
        <v>87</v>
      </c>
    </row>
    <row r="75" spans="1:10">
      <c r="A75" s="7">
        <v>43049</v>
      </c>
      <c r="B75" s="526">
        <v>13955</v>
      </c>
      <c r="C75" s="526" t="s">
        <v>28</v>
      </c>
      <c r="D75" t="s">
        <v>19</v>
      </c>
      <c r="F75" s="160">
        <v>2</v>
      </c>
      <c r="G75" s="2">
        <f t="shared" si="1"/>
        <v>85</v>
      </c>
    </row>
    <row r="76" spans="1:10">
      <c r="A76" s="7">
        <v>44853</v>
      </c>
      <c r="B76" s="161">
        <v>0.5</v>
      </c>
      <c r="C76" s="526" t="s">
        <v>12</v>
      </c>
      <c r="D76" t="s">
        <v>21</v>
      </c>
      <c r="F76" s="160">
        <v>42.5</v>
      </c>
      <c r="G76" s="2">
        <f t="shared" si="1"/>
        <v>42.5</v>
      </c>
    </row>
    <row r="77" spans="1:10">
      <c r="A77" s="7">
        <v>44875</v>
      </c>
      <c r="B77" s="526">
        <v>25766</v>
      </c>
      <c r="C77" s="526" t="s">
        <v>28</v>
      </c>
      <c r="D77" t="s">
        <v>21</v>
      </c>
      <c r="F77" s="160">
        <v>42.5</v>
      </c>
      <c r="G77" s="2">
        <f t="shared" si="1"/>
        <v>0</v>
      </c>
    </row>
    <row r="78" spans="1:10">
      <c r="A78" s="44">
        <v>43008</v>
      </c>
      <c r="B78" s="525" t="s">
        <v>14</v>
      </c>
      <c r="C78" s="525" t="s">
        <v>29</v>
      </c>
      <c r="D78" t="s">
        <v>16</v>
      </c>
      <c r="E78" s="265">
        <v>13.5</v>
      </c>
      <c r="G78" s="2">
        <f t="shared" si="1"/>
        <v>13.5</v>
      </c>
    </row>
    <row r="79" spans="1:10">
      <c r="B79" s="526"/>
      <c r="C79" s="526"/>
      <c r="D79" t="s">
        <v>17</v>
      </c>
      <c r="E79" s="265">
        <v>2</v>
      </c>
      <c r="G79" s="2">
        <f t="shared" si="1"/>
        <v>15.5</v>
      </c>
    </row>
    <row r="80" spans="1:10">
      <c r="B80" s="526"/>
      <c r="C80" s="526"/>
      <c r="D80" t="s">
        <v>18</v>
      </c>
      <c r="E80" s="265">
        <v>60</v>
      </c>
      <c r="G80" s="2">
        <f t="shared" si="1"/>
        <v>75.5</v>
      </c>
    </row>
    <row r="81" spans="1:7">
      <c r="B81" s="526"/>
      <c r="C81" s="526"/>
      <c r="D81" t="s">
        <v>19</v>
      </c>
      <c r="E81" s="265">
        <v>2</v>
      </c>
      <c r="G81" s="2">
        <f t="shared" si="1"/>
        <v>77.5</v>
      </c>
    </row>
    <row r="82" spans="1:7">
      <c r="A82" s="7">
        <v>42788</v>
      </c>
      <c r="B82" s="526"/>
      <c r="C82" s="526"/>
      <c r="D82" t="s">
        <v>21</v>
      </c>
      <c r="E82" s="265">
        <v>85</v>
      </c>
      <c r="G82" s="2">
        <f t="shared" si="1"/>
        <v>162.5</v>
      </c>
    </row>
    <row r="83" spans="1:7">
      <c r="A83" s="7">
        <v>42823</v>
      </c>
      <c r="B83" s="526"/>
      <c r="C83" s="526"/>
      <c r="D83" t="s">
        <v>21</v>
      </c>
      <c r="E83" s="265">
        <v>85</v>
      </c>
      <c r="G83" s="2">
        <f t="shared" si="1"/>
        <v>247.5</v>
      </c>
    </row>
    <row r="84" spans="1:7">
      <c r="A84" s="7">
        <v>43049</v>
      </c>
      <c r="B84" s="526">
        <v>13955</v>
      </c>
      <c r="C84" s="526" t="s">
        <v>29</v>
      </c>
      <c r="D84" t="s">
        <v>18</v>
      </c>
      <c r="F84" s="160">
        <v>60</v>
      </c>
      <c r="G84" s="2">
        <f t="shared" si="1"/>
        <v>187.5</v>
      </c>
    </row>
    <row r="85" spans="1:7">
      <c r="A85" s="7">
        <v>43049</v>
      </c>
      <c r="B85" s="526">
        <v>13955</v>
      </c>
      <c r="C85" s="526" t="s">
        <v>29</v>
      </c>
      <c r="D85" t="s">
        <v>19</v>
      </c>
      <c r="F85" s="160">
        <v>2</v>
      </c>
      <c r="G85" s="2">
        <f t="shared" si="1"/>
        <v>185.5</v>
      </c>
    </row>
    <row r="86" spans="1:7">
      <c r="A86" s="7">
        <v>43067</v>
      </c>
      <c r="B86" s="526" t="s">
        <v>12</v>
      </c>
      <c r="C86" s="20">
        <v>42788</v>
      </c>
      <c r="D86" t="s">
        <v>21</v>
      </c>
      <c r="F86" s="160">
        <v>85</v>
      </c>
      <c r="G86" s="2">
        <f t="shared" si="1"/>
        <v>100.5</v>
      </c>
    </row>
    <row r="87" spans="1:7">
      <c r="A87" s="7">
        <v>43067</v>
      </c>
      <c r="B87" s="526" t="s">
        <v>12</v>
      </c>
      <c r="C87" s="20">
        <v>42823</v>
      </c>
      <c r="D87" t="s">
        <v>21</v>
      </c>
      <c r="F87" s="160">
        <v>85</v>
      </c>
      <c r="G87" s="2">
        <f t="shared" si="1"/>
        <v>15.5</v>
      </c>
    </row>
    <row r="88" spans="1:7">
      <c r="A88" s="7">
        <v>43118</v>
      </c>
      <c r="B88" s="526">
        <v>14440</v>
      </c>
      <c r="C88" s="20" t="s">
        <v>29</v>
      </c>
      <c r="D88" t="s">
        <v>16</v>
      </c>
      <c r="F88" s="160">
        <v>13.5</v>
      </c>
      <c r="G88" s="2">
        <f t="shared" si="1"/>
        <v>2</v>
      </c>
    </row>
    <row r="89" spans="1:7">
      <c r="A89" s="7">
        <v>43118</v>
      </c>
      <c r="B89" s="526">
        <v>14440</v>
      </c>
      <c r="C89" s="20" t="s">
        <v>29</v>
      </c>
      <c r="D89" t="s">
        <v>17</v>
      </c>
      <c r="F89" s="160">
        <v>2</v>
      </c>
      <c r="G89" s="2">
        <f t="shared" si="1"/>
        <v>0</v>
      </c>
    </row>
    <row r="90" spans="1:7" ht="15.75" customHeight="1">
      <c r="A90" s="44">
        <v>43039</v>
      </c>
      <c r="B90" s="525" t="s">
        <v>14</v>
      </c>
      <c r="C90" s="525" t="s">
        <v>30</v>
      </c>
      <c r="D90" t="s">
        <v>16</v>
      </c>
      <c r="E90" s="265">
        <v>13.5</v>
      </c>
      <c r="G90" s="2">
        <f t="shared" si="1"/>
        <v>13.5</v>
      </c>
    </row>
    <row r="91" spans="1:7" ht="15.75" customHeight="1">
      <c r="B91" s="526"/>
      <c r="C91" s="526"/>
      <c r="D91" t="s">
        <v>17</v>
      </c>
      <c r="E91" s="265">
        <v>2</v>
      </c>
      <c r="G91" s="2">
        <f t="shared" si="1"/>
        <v>15.5</v>
      </c>
    </row>
    <row r="92" spans="1:7" ht="15.75" customHeight="1">
      <c r="B92" s="526"/>
      <c r="C92" s="526"/>
      <c r="D92" t="s">
        <v>18</v>
      </c>
      <c r="E92" s="265">
        <v>60</v>
      </c>
      <c r="G92" s="2">
        <f t="shared" si="1"/>
        <v>75.5</v>
      </c>
    </row>
    <row r="93" spans="1:7" ht="15.75" customHeight="1">
      <c r="B93" s="526"/>
      <c r="C93" s="526"/>
      <c r="D93" t="s">
        <v>19</v>
      </c>
      <c r="E93" s="265">
        <v>2</v>
      </c>
      <c r="G93" s="2">
        <f t="shared" si="1"/>
        <v>77.5</v>
      </c>
    </row>
    <row r="94" spans="1:7" ht="15.75" customHeight="1">
      <c r="A94" s="7">
        <v>42977</v>
      </c>
      <c r="B94" s="526" t="s">
        <v>31</v>
      </c>
      <c r="C94" s="526"/>
      <c r="D94" s="48" t="s">
        <v>111</v>
      </c>
      <c r="E94" s="266">
        <v>25</v>
      </c>
      <c r="G94" s="2">
        <f t="shared" si="1"/>
        <v>102.5</v>
      </c>
    </row>
    <row r="95" spans="1:7" ht="15.75" customHeight="1">
      <c r="A95" s="7">
        <v>43049</v>
      </c>
      <c r="B95" s="526">
        <v>13955</v>
      </c>
      <c r="C95" s="526" t="s">
        <v>30</v>
      </c>
      <c r="D95" t="s">
        <v>18</v>
      </c>
      <c r="F95" s="160">
        <v>60</v>
      </c>
      <c r="G95" s="2">
        <f t="shared" si="1"/>
        <v>42.5</v>
      </c>
    </row>
    <row r="96" spans="1:7">
      <c r="A96" s="7">
        <v>43049</v>
      </c>
      <c r="B96" s="526">
        <v>13955</v>
      </c>
      <c r="C96" s="526" t="s">
        <v>30</v>
      </c>
      <c r="D96" t="s">
        <v>19</v>
      </c>
      <c r="F96" s="160">
        <v>2</v>
      </c>
      <c r="G96" s="2">
        <f t="shared" si="1"/>
        <v>40.5</v>
      </c>
    </row>
    <row r="97" spans="1:7">
      <c r="A97" s="7">
        <v>43118</v>
      </c>
      <c r="B97" s="526">
        <v>14440</v>
      </c>
      <c r="C97" s="526" t="s">
        <v>30</v>
      </c>
      <c r="D97" t="s">
        <v>16</v>
      </c>
      <c r="F97" s="160">
        <v>13.5</v>
      </c>
      <c r="G97" s="2">
        <f t="shared" si="1"/>
        <v>27</v>
      </c>
    </row>
    <row r="98" spans="1:7">
      <c r="A98" s="7">
        <v>43118</v>
      </c>
      <c r="B98" s="526">
        <v>14440</v>
      </c>
      <c r="C98" s="526" t="s">
        <v>30</v>
      </c>
      <c r="D98" t="s">
        <v>17</v>
      </c>
      <c r="F98" s="160">
        <v>2</v>
      </c>
      <c r="G98" s="2">
        <f t="shared" si="1"/>
        <v>25</v>
      </c>
    </row>
    <row r="99" spans="1:7">
      <c r="A99" s="7">
        <v>44847</v>
      </c>
      <c r="B99" s="526">
        <v>25617</v>
      </c>
      <c r="C99" s="526" t="s">
        <v>30</v>
      </c>
      <c r="D99" s="48" t="s">
        <v>111</v>
      </c>
      <c r="F99" s="179">
        <v>25</v>
      </c>
      <c r="G99" s="2">
        <f t="shared" si="1"/>
        <v>0</v>
      </c>
    </row>
    <row r="100" spans="1:7">
      <c r="A100" s="44">
        <v>43069</v>
      </c>
      <c r="B100" s="525" t="s">
        <v>14</v>
      </c>
      <c r="C100" s="525" t="s">
        <v>33</v>
      </c>
      <c r="D100" t="s">
        <v>16</v>
      </c>
      <c r="E100" s="265">
        <v>14.4</v>
      </c>
      <c r="G100" s="2">
        <f t="shared" si="1"/>
        <v>14.4</v>
      </c>
    </row>
    <row r="101" spans="1:7">
      <c r="A101" s="44"/>
      <c r="B101" s="525"/>
      <c r="C101" s="525"/>
      <c r="D101" t="s">
        <v>17</v>
      </c>
      <c r="E101" s="265">
        <v>2</v>
      </c>
      <c r="G101" s="2">
        <f t="shared" si="1"/>
        <v>16.399999999999999</v>
      </c>
    </row>
    <row r="102" spans="1:7">
      <c r="B102" s="526"/>
      <c r="C102" s="526"/>
      <c r="D102" t="s">
        <v>18</v>
      </c>
      <c r="E102" s="265">
        <v>60</v>
      </c>
      <c r="G102" s="2">
        <f t="shared" si="1"/>
        <v>76.400000000000006</v>
      </c>
    </row>
    <row r="103" spans="1:7">
      <c r="B103" s="526"/>
      <c r="C103" s="526"/>
      <c r="D103" t="s">
        <v>19</v>
      </c>
      <c r="E103" s="265">
        <v>2</v>
      </c>
      <c r="G103" s="2">
        <f t="shared" si="1"/>
        <v>78.400000000000006</v>
      </c>
    </row>
    <row r="104" spans="1:7">
      <c r="B104" s="526"/>
      <c r="C104" s="526"/>
      <c r="D104" s="48" t="s">
        <v>90</v>
      </c>
      <c r="E104" s="266">
        <v>10</v>
      </c>
      <c r="G104" s="2">
        <f t="shared" si="1"/>
        <v>88.4</v>
      </c>
    </row>
    <row r="105" spans="1:7">
      <c r="A105" s="7">
        <v>43096</v>
      </c>
      <c r="B105" s="526">
        <v>14349</v>
      </c>
      <c r="C105" s="526" t="s">
        <v>33</v>
      </c>
      <c r="D105" t="s">
        <v>16</v>
      </c>
      <c r="F105" s="160">
        <v>14.4</v>
      </c>
      <c r="G105" s="2">
        <f t="shared" si="1"/>
        <v>74</v>
      </c>
    </row>
    <row r="106" spans="1:7">
      <c r="A106" s="7">
        <v>43096</v>
      </c>
      <c r="B106" s="526">
        <v>14349</v>
      </c>
      <c r="C106" s="526" t="s">
        <v>33</v>
      </c>
      <c r="D106" t="s">
        <v>17</v>
      </c>
      <c r="F106" s="160">
        <v>2</v>
      </c>
      <c r="G106" s="2">
        <f t="shared" si="1"/>
        <v>72</v>
      </c>
    </row>
    <row r="107" spans="1:7">
      <c r="A107" s="7">
        <v>43200</v>
      </c>
      <c r="B107" s="526">
        <v>15092</v>
      </c>
      <c r="C107" s="526" t="s">
        <v>33</v>
      </c>
      <c r="D107" t="s">
        <v>18</v>
      </c>
      <c r="F107" s="160">
        <v>60</v>
      </c>
      <c r="G107" s="2">
        <f t="shared" si="1"/>
        <v>12</v>
      </c>
    </row>
    <row r="108" spans="1:7">
      <c r="A108" s="7">
        <v>43200</v>
      </c>
      <c r="B108" s="526">
        <v>15092</v>
      </c>
      <c r="C108" s="526" t="s">
        <v>33</v>
      </c>
      <c r="D108" t="s">
        <v>19</v>
      </c>
      <c r="F108" s="160">
        <v>2</v>
      </c>
      <c r="G108" s="2">
        <f t="shared" si="1"/>
        <v>10</v>
      </c>
    </row>
    <row r="109" spans="1:7">
      <c r="A109" s="7">
        <v>44811</v>
      </c>
      <c r="B109" s="526" t="s">
        <v>341</v>
      </c>
      <c r="C109" s="526" t="s">
        <v>33</v>
      </c>
      <c r="D109" s="48" t="s">
        <v>90</v>
      </c>
      <c r="F109" s="179">
        <v>10</v>
      </c>
      <c r="G109" s="2">
        <f t="shared" si="1"/>
        <v>0</v>
      </c>
    </row>
    <row r="110" spans="1:7">
      <c r="A110" s="44">
        <v>43100</v>
      </c>
      <c r="B110" s="525" t="s">
        <v>14</v>
      </c>
      <c r="C110" s="525" t="s">
        <v>34</v>
      </c>
      <c r="D110" t="s">
        <v>16</v>
      </c>
      <c r="E110" s="265">
        <v>15.7</v>
      </c>
      <c r="G110" s="2">
        <f t="shared" si="1"/>
        <v>15.7</v>
      </c>
    </row>
    <row r="111" spans="1:7">
      <c r="A111" s="44"/>
      <c r="B111" s="525"/>
      <c r="C111" s="525"/>
      <c r="D111" t="s">
        <v>17</v>
      </c>
      <c r="E111" s="265">
        <v>2</v>
      </c>
      <c r="G111" s="2">
        <f t="shared" si="1"/>
        <v>17.7</v>
      </c>
    </row>
    <row r="112" spans="1:7">
      <c r="B112" s="526"/>
      <c r="C112" s="526"/>
      <c r="D112" t="s">
        <v>18</v>
      </c>
      <c r="E112" s="265">
        <v>60</v>
      </c>
      <c r="G112" s="2">
        <f t="shared" si="1"/>
        <v>77.7</v>
      </c>
    </row>
    <row r="113" spans="1:7">
      <c r="B113" s="526"/>
      <c r="C113" s="526"/>
      <c r="D113" t="s">
        <v>19</v>
      </c>
      <c r="E113" s="265">
        <v>2</v>
      </c>
      <c r="G113" s="2">
        <f t="shared" si="1"/>
        <v>79.7</v>
      </c>
    </row>
    <row r="114" spans="1:7">
      <c r="A114" s="7">
        <v>43118</v>
      </c>
      <c r="B114" s="526">
        <v>14443</v>
      </c>
      <c r="C114" s="526" t="s">
        <v>34</v>
      </c>
      <c r="D114" t="s">
        <v>16</v>
      </c>
      <c r="F114" s="160">
        <v>15.7</v>
      </c>
      <c r="G114" s="2">
        <f t="shared" si="1"/>
        <v>64</v>
      </c>
    </row>
    <row r="115" spans="1:7">
      <c r="A115" s="7">
        <v>43118</v>
      </c>
      <c r="B115" s="526">
        <v>14443</v>
      </c>
      <c r="C115" s="526" t="s">
        <v>34</v>
      </c>
      <c r="D115" t="s">
        <v>17</v>
      </c>
      <c r="F115" s="160">
        <v>2</v>
      </c>
      <c r="G115" s="2">
        <f t="shared" si="1"/>
        <v>62</v>
      </c>
    </row>
    <row r="116" spans="1:7">
      <c r="A116" s="7">
        <v>43200</v>
      </c>
      <c r="B116" s="526">
        <v>15092</v>
      </c>
      <c r="C116" s="526" t="s">
        <v>34</v>
      </c>
      <c r="D116" t="s">
        <v>18</v>
      </c>
      <c r="F116" s="160">
        <v>60</v>
      </c>
      <c r="G116" s="2">
        <f t="shared" si="1"/>
        <v>2</v>
      </c>
    </row>
    <row r="117" spans="1:7">
      <c r="A117" s="7">
        <v>43200</v>
      </c>
      <c r="B117" s="526">
        <v>15092</v>
      </c>
      <c r="C117" s="526" t="s">
        <v>34</v>
      </c>
      <c r="D117" t="s">
        <v>19</v>
      </c>
      <c r="F117" s="160">
        <v>2</v>
      </c>
      <c r="G117" s="2">
        <f t="shared" si="1"/>
        <v>0</v>
      </c>
    </row>
    <row r="118" spans="1:7">
      <c r="A118" s="44">
        <v>43131</v>
      </c>
      <c r="B118" s="525" t="s">
        <v>14</v>
      </c>
      <c r="C118" s="525" t="s">
        <v>15</v>
      </c>
      <c r="D118" t="s">
        <v>16</v>
      </c>
      <c r="E118" s="265">
        <v>13.9</v>
      </c>
      <c r="G118" s="2">
        <f t="shared" si="1"/>
        <v>13.9</v>
      </c>
    </row>
    <row r="119" spans="1:7">
      <c r="A119" s="44"/>
      <c r="B119" s="525"/>
      <c r="C119" s="525"/>
      <c r="D119" t="s">
        <v>17</v>
      </c>
      <c r="E119" s="265">
        <v>2</v>
      </c>
      <c r="G119" s="2">
        <f t="shared" si="1"/>
        <v>15.9</v>
      </c>
    </row>
    <row r="120" spans="1:7">
      <c r="B120" s="526"/>
      <c r="C120" s="526"/>
      <c r="D120" t="s">
        <v>18</v>
      </c>
      <c r="E120" s="265">
        <v>60</v>
      </c>
      <c r="G120" s="2">
        <f t="shared" si="1"/>
        <v>75.900000000000006</v>
      </c>
    </row>
    <row r="121" spans="1:7">
      <c r="B121" s="526"/>
      <c r="C121" s="526"/>
      <c r="D121" t="s">
        <v>19</v>
      </c>
      <c r="E121" s="265">
        <v>2</v>
      </c>
      <c r="G121" s="2">
        <f t="shared" si="1"/>
        <v>77.900000000000006</v>
      </c>
    </row>
    <row r="122" spans="1:7">
      <c r="A122" s="7">
        <v>43200</v>
      </c>
      <c r="B122" s="526">
        <v>15092</v>
      </c>
      <c r="C122" s="526" t="s">
        <v>15</v>
      </c>
      <c r="D122" t="s">
        <v>18</v>
      </c>
      <c r="F122" s="160">
        <v>60</v>
      </c>
      <c r="G122" s="2">
        <f t="shared" si="1"/>
        <v>17.900000000000006</v>
      </c>
    </row>
    <row r="123" spans="1:7">
      <c r="A123" s="7">
        <v>43200</v>
      </c>
      <c r="B123" s="526">
        <v>15092</v>
      </c>
      <c r="C123" s="526" t="s">
        <v>15</v>
      </c>
      <c r="D123" t="s">
        <v>19</v>
      </c>
      <c r="F123" s="160">
        <v>2</v>
      </c>
      <c r="G123" s="2">
        <f t="shared" si="1"/>
        <v>15.900000000000006</v>
      </c>
    </row>
    <row r="124" spans="1:7">
      <c r="A124" s="7">
        <v>43249</v>
      </c>
      <c r="B124" s="526">
        <v>15445</v>
      </c>
      <c r="C124" s="526" t="s">
        <v>15</v>
      </c>
      <c r="D124" t="s">
        <v>16</v>
      </c>
      <c r="F124" s="160">
        <v>13.9</v>
      </c>
      <c r="G124" s="2">
        <f t="shared" si="1"/>
        <v>2.0000000000000053</v>
      </c>
    </row>
    <row r="125" spans="1:7">
      <c r="A125" s="7">
        <v>43249</v>
      </c>
      <c r="B125" s="526">
        <v>15445</v>
      </c>
      <c r="C125" s="526" t="s">
        <v>15</v>
      </c>
      <c r="D125" t="s">
        <v>17</v>
      </c>
      <c r="F125" s="160">
        <v>2</v>
      </c>
      <c r="G125" s="2">
        <f t="shared" si="1"/>
        <v>5.3290705182007514E-15</v>
      </c>
    </row>
    <row r="126" spans="1:7">
      <c r="A126" s="44">
        <v>43159</v>
      </c>
      <c r="B126" s="525" t="s">
        <v>14</v>
      </c>
      <c r="C126" s="525" t="s">
        <v>20</v>
      </c>
      <c r="D126" t="s">
        <v>16</v>
      </c>
      <c r="E126" s="265">
        <v>17.3</v>
      </c>
      <c r="G126" s="2">
        <f t="shared" si="1"/>
        <v>17.300000000000004</v>
      </c>
    </row>
    <row r="127" spans="1:7">
      <c r="A127" s="44"/>
      <c r="B127" s="525"/>
      <c r="C127" s="525"/>
      <c r="D127" t="s">
        <v>17</v>
      </c>
      <c r="E127" s="265">
        <v>2</v>
      </c>
      <c r="G127" s="2">
        <f t="shared" si="1"/>
        <v>19.300000000000004</v>
      </c>
    </row>
    <row r="128" spans="1:7">
      <c r="B128" s="526"/>
      <c r="C128" s="526"/>
      <c r="D128" t="s">
        <v>18</v>
      </c>
      <c r="E128" s="265">
        <v>56</v>
      </c>
      <c r="G128" s="2">
        <f t="shared" si="1"/>
        <v>75.300000000000011</v>
      </c>
    </row>
    <row r="129" spans="1:7">
      <c r="B129" s="526"/>
      <c r="C129" s="526"/>
      <c r="D129" t="s">
        <v>19</v>
      </c>
      <c r="E129" s="265">
        <v>5</v>
      </c>
      <c r="G129" s="2">
        <f t="shared" si="1"/>
        <v>80.300000000000011</v>
      </c>
    </row>
    <row r="130" spans="1:7">
      <c r="A130" s="7">
        <v>43069</v>
      </c>
      <c r="B130" s="526"/>
      <c r="C130" s="526"/>
      <c r="D130" t="s">
        <v>21</v>
      </c>
      <c r="E130" s="265">
        <v>85</v>
      </c>
      <c r="G130" s="2">
        <f t="shared" si="1"/>
        <v>165.3</v>
      </c>
    </row>
    <row r="131" spans="1:7">
      <c r="A131" s="7">
        <v>43200</v>
      </c>
      <c r="B131" s="526">
        <v>15092</v>
      </c>
      <c r="C131" s="526" t="s">
        <v>20</v>
      </c>
      <c r="D131" t="s">
        <v>18</v>
      </c>
      <c r="F131" s="160">
        <v>56</v>
      </c>
      <c r="G131" s="2">
        <f t="shared" si="1"/>
        <v>109.30000000000001</v>
      </c>
    </row>
    <row r="132" spans="1:7">
      <c r="A132" s="7">
        <v>43200</v>
      </c>
      <c r="B132" s="526">
        <v>15092</v>
      </c>
      <c r="C132" s="526" t="s">
        <v>20</v>
      </c>
      <c r="D132" t="s">
        <v>19</v>
      </c>
      <c r="F132" s="160">
        <v>5</v>
      </c>
      <c r="G132" s="2">
        <f t="shared" si="1"/>
        <v>104.30000000000001</v>
      </c>
    </row>
    <row r="133" spans="1:7">
      <c r="A133" s="7">
        <v>43249</v>
      </c>
      <c r="B133" s="526">
        <v>15445</v>
      </c>
      <c r="C133" s="526" t="s">
        <v>20</v>
      </c>
      <c r="D133" t="s">
        <v>16</v>
      </c>
      <c r="F133" s="160">
        <v>17.3</v>
      </c>
      <c r="G133" s="2">
        <f t="shared" si="1"/>
        <v>87.000000000000014</v>
      </c>
    </row>
    <row r="134" spans="1:7">
      <c r="A134" s="7">
        <v>43249</v>
      </c>
      <c r="B134" s="526">
        <v>15445</v>
      </c>
      <c r="C134" s="526" t="s">
        <v>20</v>
      </c>
      <c r="D134" t="s">
        <v>17</v>
      </c>
      <c r="F134" s="160">
        <v>2</v>
      </c>
      <c r="G134" s="2">
        <f t="shared" si="1"/>
        <v>85.000000000000014</v>
      </c>
    </row>
    <row r="135" spans="1:7">
      <c r="A135" s="7">
        <v>44853</v>
      </c>
      <c r="B135" s="161">
        <v>0.5</v>
      </c>
      <c r="C135" s="526" t="s">
        <v>12</v>
      </c>
      <c r="D135" t="s">
        <v>21</v>
      </c>
      <c r="F135" s="160">
        <v>42.5</v>
      </c>
      <c r="G135" s="2">
        <f t="shared" si="1"/>
        <v>42.500000000000014</v>
      </c>
    </row>
    <row r="136" spans="1:7">
      <c r="A136" s="7">
        <v>44875</v>
      </c>
      <c r="B136" s="526">
        <v>25766</v>
      </c>
      <c r="C136" s="526" t="s">
        <v>28</v>
      </c>
      <c r="D136" t="s">
        <v>21</v>
      </c>
      <c r="F136" s="160">
        <v>42.5</v>
      </c>
      <c r="G136" s="2">
        <f t="shared" si="1"/>
        <v>0</v>
      </c>
    </row>
    <row r="137" spans="1:7">
      <c r="A137" s="44">
        <v>43189</v>
      </c>
      <c r="B137" s="525" t="s">
        <v>14</v>
      </c>
      <c r="C137" s="525" t="s">
        <v>23</v>
      </c>
      <c r="D137" t="s">
        <v>16</v>
      </c>
      <c r="E137" s="265">
        <v>16.7</v>
      </c>
      <c r="G137" s="2">
        <f t="shared" si="1"/>
        <v>16.7</v>
      </c>
    </row>
    <row r="138" spans="1:7">
      <c r="A138" s="44"/>
      <c r="B138" s="525"/>
      <c r="C138" s="525"/>
      <c r="D138" t="s">
        <v>17</v>
      </c>
      <c r="E138" s="265">
        <v>2</v>
      </c>
      <c r="G138" s="2">
        <f t="shared" si="1"/>
        <v>18.7</v>
      </c>
    </row>
    <row r="139" spans="1:7">
      <c r="B139" s="526"/>
      <c r="C139" s="526"/>
      <c r="D139" t="s">
        <v>18</v>
      </c>
      <c r="E139" s="265">
        <v>60</v>
      </c>
      <c r="G139" s="2">
        <f t="shared" ref="G139:G208" si="2">+G138+E139-F139</f>
        <v>78.7</v>
      </c>
    </row>
    <row r="140" spans="1:7">
      <c r="B140" s="526"/>
      <c r="C140" s="526"/>
      <c r="D140" t="s">
        <v>19</v>
      </c>
      <c r="E140" s="265">
        <v>5</v>
      </c>
      <c r="G140" s="2">
        <f t="shared" si="2"/>
        <v>83.7</v>
      </c>
    </row>
    <row r="141" spans="1:7">
      <c r="B141" s="526"/>
      <c r="C141" s="526"/>
      <c r="D141" t="s">
        <v>21</v>
      </c>
      <c r="E141" s="265">
        <v>85</v>
      </c>
      <c r="G141" s="2">
        <f t="shared" si="2"/>
        <v>168.7</v>
      </c>
    </row>
    <row r="142" spans="1:7">
      <c r="A142" s="7">
        <v>43200</v>
      </c>
      <c r="B142" s="526">
        <v>15092</v>
      </c>
      <c r="C142" s="526" t="s">
        <v>23</v>
      </c>
      <c r="D142" t="s">
        <v>18</v>
      </c>
      <c r="F142" s="160">
        <v>60</v>
      </c>
      <c r="G142" s="2">
        <f t="shared" si="2"/>
        <v>108.69999999999999</v>
      </c>
    </row>
    <row r="143" spans="1:7">
      <c r="A143" s="7">
        <v>43200</v>
      </c>
      <c r="B143" s="526">
        <v>15092</v>
      </c>
      <c r="C143" s="526" t="s">
        <v>23</v>
      </c>
      <c r="D143" t="s">
        <v>19</v>
      </c>
      <c r="F143" s="160">
        <v>5</v>
      </c>
      <c r="G143" s="2">
        <f t="shared" si="2"/>
        <v>103.69999999999999</v>
      </c>
    </row>
    <row r="144" spans="1:7">
      <c r="A144" s="7">
        <v>43249</v>
      </c>
      <c r="B144" s="526">
        <v>15445</v>
      </c>
      <c r="C144" s="526" t="s">
        <v>23</v>
      </c>
      <c r="D144" t="s">
        <v>16</v>
      </c>
      <c r="F144" s="160">
        <v>16.7</v>
      </c>
      <c r="G144" s="2">
        <f t="shared" si="2"/>
        <v>86.999999999999986</v>
      </c>
    </row>
    <row r="145" spans="1:7">
      <c r="A145" s="7">
        <v>43249</v>
      </c>
      <c r="B145" s="526">
        <v>15445</v>
      </c>
      <c r="C145" s="526" t="s">
        <v>23</v>
      </c>
      <c r="D145" t="s">
        <v>17</v>
      </c>
      <c r="F145" s="160">
        <v>2</v>
      </c>
      <c r="G145" s="2">
        <f t="shared" si="2"/>
        <v>84.999999999999986</v>
      </c>
    </row>
    <row r="146" spans="1:7">
      <c r="A146" s="7">
        <v>44853</v>
      </c>
      <c r="B146" s="161">
        <v>0.5</v>
      </c>
      <c r="C146" s="526" t="s">
        <v>12</v>
      </c>
      <c r="D146" t="s">
        <v>21</v>
      </c>
      <c r="F146" s="160">
        <v>42.5</v>
      </c>
      <c r="G146" s="2">
        <f t="shared" si="2"/>
        <v>42.499999999999986</v>
      </c>
    </row>
    <row r="147" spans="1:7">
      <c r="A147" s="7">
        <v>44875</v>
      </c>
      <c r="B147" s="526">
        <v>25766</v>
      </c>
      <c r="C147" s="526" t="s">
        <v>28</v>
      </c>
      <c r="D147" t="s">
        <v>21</v>
      </c>
      <c r="F147" s="160">
        <v>42.5</v>
      </c>
      <c r="G147" s="2">
        <f t="shared" si="2"/>
        <v>0</v>
      </c>
    </row>
    <row r="148" spans="1:7">
      <c r="A148" s="44">
        <v>43220</v>
      </c>
      <c r="B148" s="525" t="s">
        <v>14</v>
      </c>
      <c r="C148" s="525" t="s">
        <v>24</v>
      </c>
      <c r="D148" t="s">
        <v>16</v>
      </c>
      <c r="E148" s="265">
        <v>17.100000000000001</v>
      </c>
      <c r="G148" s="2">
        <f t="shared" si="2"/>
        <v>17.100000000000001</v>
      </c>
    </row>
    <row r="149" spans="1:7">
      <c r="A149" s="44"/>
      <c r="B149" s="525"/>
      <c r="C149" s="525"/>
      <c r="D149" t="s">
        <v>17</v>
      </c>
      <c r="E149" s="265">
        <v>2</v>
      </c>
      <c r="G149" s="2">
        <f t="shared" si="2"/>
        <v>19.100000000000001</v>
      </c>
    </row>
    <row r="150" spans="1:7">
      <c r="B150" s="526"/>
      <c r="C150" s="526"/>
      <c r="D150" t="s">
        <v>18</v>
      </c>
      <c r="E150" s="265">
        <v>60</v>
      </c>
      <c r="G150" s="2">
        <f t="shared" si="2"/>
        <v>79.099999999999994</v>
      </c>
    </row>
    <row r="151" spans="1:7">
      <c r="B151" s="526"/>
      <c r="C151" s="526"/>
      <c r="D151" t="s">
        <v>19</v>
      </c>
      <c r="E151" s="265">
        <v>5</v>
      </c>
      <c r="G151" s="2">
        <f t="shared" si="2"/>
        <v>84.1</v>
      </c>
    </row>
    <row r="152" spans="1:7">
      <c r="B152" s="526"/>
      <c r="C152" s="526"/>
      <c r="D152" t="s">
        <v>113</v>
      </c>
      <c r="E152" s="265">
        <v>300</v>
      </c>
      <c r="G152" s="2">
        <f t="shared" si="2"/>
        <v>384.1</v>
      </c>
    </row>
    <row r="153" spans="1:7">
      <c r="B153" s="526"/>
      <c r="C153" s="526"/>
      <c r="D153" t="s">
        <v>21</v>
      </c>
      <c r="E153" s="265">
        <v>93</v>
      </c>
      <c r="G153" s="2">
        <f t="shared" si="2"/>
        <v>477.1</v>
      </c>
    </row>
    <row r="154" spans="1:7">
      <c r="A154" s="7">
        <v>43236</v>
      </c>
      <c r="B154" s="526">
        <v>15315</v>
      </c>
      <c r="C154" s="526" t="s">
        <v>24</v>
      </c>
      <c r="D154" t="s">
        <v>113</v>
      </c>
      <c r="F154" s="160">
        <v>300</v>
      </c>
      <c r="G154" s="2">
        <f t="shared" si="2"/>
        <v>177.10000000000002</v>
      </c>
    </row>
    <row r="155" spans="1:7">
      <c r="A155" s="7">
        <v>43249</v>
      </c>
      <c r="B155" s="526">
        <v>15445</v>
      </c>
      <c r="C155" s="526" t="s">
        <v>24</v>
      </c>
      <c r="D155" t="s">
        <v>16</v>
      </c>
      <c r="F155" s="160">
        <v>17.100000000000001</v>
      </c>
      <c r="G155" s="2">
        <f t="shared" si="2"/>
        <v>160.00000000000003</v>
      </c>
    </row>
    <row r="156" spans="1:7">
      <c r="A156" s="7">
        <v>43249</v>
      </c>
      <c r="B156" s="526">
        <v>15445</v>
      </c>
      <c r="C156" s="526" t="s">
        <v>24</v>
      </c>
      <c r="D156" t="s">
        <v>17</v>
      </c>
      <c r="F156" s="160">
        <v>2</v>
      </c>
      <c r="G156" s="2">
        <f t="shared" si="2"/>
        <v>158.00000000000003</v>
      </c>
    </row>
    <row r="157" spans="1:7">
      <c r="A157" s="7">
        <v>43322</v>
      </c>
      <c r="B157" s="526">
        <v>15979</v>
      </c>
      <c r="C157" s="526" t="s">
        <v>24</v>
      </c>
      <c r="D157" t="s">
        <v>18</v>
      </c>
      <c r="F157" s="160">
        <v>60</v>
      </c>
      <c r="G157" s="2">
        <f t="shared" si="2"/>
        <v>98.000000000000028</v>
      </c>
    </row>
    <row r="158" spans="1:7">
      <c r="A158" s="7">
        <v>43322</v>
      </c>
      <c r="B158" s="526">
        <v>15979</v>
      </c>
      <c r="C158" s="526" t="s">
        <v>24</v>
      </c>
      <c r="D158" t="s">
        <v>19</v>
      </c>
      <c r="F158" s="160">
        <v>5</v>
      </c>
      <c r="G158" s="2">
        <f t="shared" si="2"/>
        <v>93.000000000000028</v>
      </c>
    </row>
    <row r="159" spans="1:7">
      <c r="A159" s="7">
        <v>44853</v>
      </c>
      <c r="B159" s="161">
        <v>0.5</v>
      </c>
      <c r="C159" s="526" t="s">
        <v>12</v>
      </c>
      <c r="D159" t="s">
        <v>21</v>
      </c>
      <c r="F159" s="160">
        <v>46.5</v>
      </c>
      <c r="G159" s="2">
        <f t="shared" si="2"/>
        <v>46.500000000000028</v>
      </c>
    </row>
    <row r="160" spans="1:7">
      <c r="A160" s="7">
        <v>44875</v>
      </c>
      <c r="B160" s="526">
        <v>25766</v>
      </c>
      <c r="C160" s="526" t="s">
        <v>28</v>
      </c>
      <c r="D160" t="s">
        <v>21</v>
      </c>
      <c r="F160" s="160">
        <v>46.5</v>
      </c>
      <c r="G160" s="2">
        <f t="shared" si="2"/>
        <v>0</v>
      </c>
    </row>
    <row r="161" spans="1:11">
      <c r="A161" s="44">
        <v>43251</v>
      </c>
      <c r="B161" s="525" t="s">
        <v>14</v>
      </c>
      <c r="C161" s="525" t="s">
        <v>25</v>
      </c>
      <c r="D161" t="s">
        <v>16</v>
      </c>
      <c r="E161" s="265">
        <v>16</v>
      </c>
      <c r="G161" s="2">
        <f t="shared" si="2"/>
        <v>16</v>
      </c>
    </row>
    <row r="162" spans="1:11">
      <c r="A162" s="44"/>
      <c r="B162" s="525"/>
      <c r="C162" s="525"/>
      <c r="D162" t="s">
        <v>17</v>
      </c>
      <c r="E162" s="265">
        <v>5</v>
      </c>
      <c r="G162" s="2">
        <f t="shared" si="2"/>
        <v>21</v>
      </c>
    </row>
    <row r="163" spans="1:11">
      <c r="B163" s="526"/>
      <c r="C163" s="526"/>
      <c r="D163" t="s">
        <v>18</v>
      </c>
      <c r="E163" s="265">
        <v>60</v>
      </c>
      <c r="G163" s="2">
        <f t="shared" si="2"/>
        <v>81</v>
      </c>
      <c r="K163" s="8"/>
    </row>
    <row r="164" spans="1:11">
      <c r="B164" s="526"/>
      <c r="C164" s="526"/>
      <c r="D164" t="s">
        <v>19</v>
      </c>
      <c r="E164" s="265">
        <v>5</v>
      </c>
      <c r="G164" s="2">
        <f t="shared" si="2"/>
        <v>86</v>
      </c>
    </row>
    <row r="165" spans="1:11">
      <c r="A165" s="7">
        <v>43273</v>
      </c>
      <c r="B165" s="526">
        <v>15559</v>
      </c>
      <c r="C165" s="526" t="s">
        <v>25</v>
      </c>
      <c r="D165" t="s">
        <v>16</v>
      </c>
      <c r="F165" s="160">
        <v>16</v>
      </c>
      <c r="G165" s="2">
        <f t="shared" si="2"/>
        <v>70</v>
      </c>
    </row>
    <row r="166" spans="1:11">
      <c r="A166" s="7">
        <v>43273</v>
      </c>
      <c r="B166" s="526">
        <v>15559</v>
      </c>
      <c r="C166" s="526" t="s">
        <v>25</v>
      </c>
      <c r="D166" t="s">
        <v>17</v>
      </c>
      <c r="F166" s="160">
        <v>5</v>
      </c>
      <c r="G166" s="2">
        <f t="shared" si="2"/>
        <v>65</v>
      </c>
    </row>
    <row r="167" spans="1:11">
      <c r="A167" s="7">
        <v>43322</v>
      </c>
      <c r="B167" s="526">
        <v>15979</v>
      </c>
      <c r="C167" s="526" t="s">
        <v>25</v>
      </c>
      <c r="D167" t="s">
        <v>18</v>
      </c>
      <c r="F167" s="160">
        <v>60</v>
      </c>
      <c r="G167" s="2">
        <f t="shared" si="2"/>
        <v>5</v>
      </c>
    </row>
    <row r="168" spans="1:11">
      <c r="A168" s="7">
        <v>43322</v>
      </c>
      <c r="B168" s="526">
        <v>15979</v>
      </c>
      <c r="C168" s="526" t="s">
        <v>25</v>
      </c>
      <c r="D168" t="s">
        <v>19</v>
      </c>
      <c r="F168" s="160">
        <v>5</v>
      </c>
      <c r="G168" s="2">
        <f t="shared" si="2"/>
        <v>0</v>
      </c>
    </row>
    <row r="169" spans="1:11">
      <c r="A169" s="44">
        <v>43281</v>
      </c>
      <c r="B169" s="525" t="s">
        <v>14</v>
      </c>
      <c r="C169" s="525" t="s">
        <v>26</v>
      </c>
      <c r="D169" t="s">
        <v>16</v>
      </c>
      <c r="E169" s="265">
        <v>14.9</v>
      </c>
      <c r="G169" s="2">
        <f t="shared" si="2"/>
        <v>14.9</v>
      </c>
    </row>
    <row r="170" spans="1:11">
      <c r="A170" s="44"/>
      <c r="B170" s="525"/>
      <c r="C170" s="525"/>
      <c r="D170" t="s">
        <v>17</v>
      </c>
      <c r="E170" s="265">
        <v>4</v>
      </c>
      <c r="G170" s="2">
        <f t="shared" si="2"/>
        <v>18.899999999999999</v>
      </c>
    </row>
    <row r="171" spans="1:11">
      <c r="B171" s="526"/>
      <c r="C171" s="526"/>
      <c r="D171" t="s">
        <v>18</v>
      </c>
      <c r="E171" s="265">
        <v>60</v>
      </c>
      <c r="G171" s="2">
        <f t="shared" si="2"/>
        <v>78.900000000000006</v>
      </c>
    </row>
    <row r="172" spans="1:11">
      <c r="B172" s="526"/>
      <c r="C172" s="526"/>
      <c r="D172" t="s">
        <v>19</v>
      </c>
      <c r="E172" s="265">
        <v>5</v>
      </c>
      <c r="G172" s="2">
        <f t="shared" si="2"/>
        <v>83.9</v>
      </c>
    </row>
    <row r="173" spans="1:11">
      <c r="A173" s="7">
        <v>43305</v>
      </c>
      <c r="B173" s="526">
        <v>15809</v>
      </c>
      <c r="C173" s="526" t="s">
        <v>26</v>
      </c>
      <c r="D173" t="s">
        <v>16</v>
      </c>
      <c r="F173" s="160">
        <v>14.9</v>
      </c>
      <c r="G173" s="2">
        <f t="shared" si="2"/>
        <v>69</v>
      </c>
      <c r="K173" s="526"/>
    </row>
    <row r="174" spans="1:11">
      <c r="A174" s="7">
        <v>43305</v>
      </c>
      <c r="B174" s="526">
        <v>15809</v>
      </c>
      <c r="C174" s="526" t="s">
        <v>26</v>
      </c>
      <c r="D174" t="s">
        <v>17</v>
      </c>
      <c r="F174" s="160">
        <v>4</v>
      </c>
      <c r="G174" s="2">
        <f t="shared" si="2"/>
        <v>65</v>
      </c>
    </row>
    <row r="175" spans="1:11">
      <c r="A175" s="7">
        <v>43322</v>
      </c>
      <c r="B175" s="526">
        <v>15979</v>
      </c>
      <c r="C175" s="526" t="s">
        <v>26</v>
      </c>
      <c r="D175" t="s">
        <v>18</v>
      </c>
      <c r="F175" s="160">
        <v>60</v>
      </c>
      <c r="G175" s="2">
        <f t="shared" si="2"/>
        <v>5</v>
      </c>
    </row>
    <row r="176" spans="1:11">
      <c r="A176" s="7">
        <v>43322</v>
      </c>
      <c r="B176" s="526">
        <v>15979</v>
      </c>
      <c r="C176" s="526" t="s">
        <v>26</v>
      </c>
      <c r="D176" t="s">
        <v>19</v>
      </c>
      <c r="F176" s="160">
        <v>5</v>
      </c>
      <c r="G176" s="2">
        <f t="shared" si="2"/>
        <v>0</v>
      </c>
    </row>
    <row r="177" spans="1:11">
      <c r="A177" s="44">
        <v>43312</v>
      </c>
      <c r="B177" s="525" t="s">
        <v>14</v>
      </c>
      <c r="C177" s="525" t="s">
        <v>27</v>
      </c>
      <c r="D177" t="s">
        <v>16</v>
      </c>
      <c r="E177" s="265">
        <v>14.4</v>
      </c>
      <c r="G177" s="2">
        <f t="shared" si="2"/>
        <v>14.4</v>
      </c>
      <c r="K177" s="526"/>
    </row>
    <row r="178" spans="1:11">
      <c r="A178" s="44"/>
      <c r="B178" s="525"/>
      <c r="C178" s="525"/>
      <c r="D178" t="s">
        <v>17</v>
      </c>
      <c r="E178" s="265">
        <v>4</v>
      </c>
      <c r="G178" s="2">
        <f t="shared" si="2"/>
        <v>18.399999999999999</v>
      </c>
    </row>
    <row r="179" spans="1:11">
      <c r="B179" s="526"/>
      <c r="C179" s="526"/>
      <c r="D179" t="s">
        <v>18</v>
      </c>
      <c r="E179" s="265">
        <v>60</v>
      </c>
      <c r="G179" s="2">
        <f t="shared" si="2"/>
        <v>78.400000000000006</v>
      </c>
    </row>
    <row r="180" spans="1:11">
      <c r="B180" s="526"/>
      <c r="C180" s="526"/>
      <c r="D180" t="s">
        <v>19</v>
      </c>
      <c r="E180" s="265">
        <v>5</v>
      </c>
      <c r="G180" s="2">
        <f t="shared" si="2"/>
        <v>83.4</v>
      </c>
    </row>
    <row r="181" spans="1:11">
      <c r="A181" s="7">
        <v>43322</v>
      </c>
      <c r="B181" s="526">
        <v>15979</v>
      </c>
      <c r="C181" s="526" t="s">
        <v>27</v>
      </c>
      <c r="D181" t="s">
        <v>18</v>
      </c>
      <c r="F181" s="160">
        <v>60</v>
      </c>
      <c r="G181" s="2">
        <f t="shared" si="2"/>
        <v>23.400000000000006</v>
      </c>
    </row>
    <row r="182" spans="1:11">
      <c r="A182" s="7">
        <v>43322</v>
      </c>
      <c r="B182" s="526">
        <v>15979</v>
      </c>
      <c r="C182" s="526" t="s">
        <v>27</v>
      </c>
      <c r="D182" t="s">
        <v>19</v>
      </c>
      <c r="F182" s="160">
        <v>5</v>
      </c>
      <c r="G182" s="2">
        <f t="shared" si="2"/>
        <v>18.400000000000006</v>
      </c>
    </row>
    <row r="183" spans="1:11">
      <c r="A183" s="7">
        <v>43334</v>
      </c>
      <c r="B183" s="526">
        <v>16046</v>
      </c>
      <c r="C183" s="526" t="s">
        <v>27</v>
      </c>
      <c r="D183" t="s">
        <v>16</v>
      </c>
      <c r="F183" s="160">
        <v>14.4</v>
      </c>
      <c r="G183" s="2">
        <f t="shared" si="2"/>
        <v>4.0000000000000053</v>
      </c>
    </row>
    <row r="184" spans="1:11">
      <c r="A184" s="7">
        <v>43334</v>
      </c>
      <c r="B184" s="526">
        <v>16046</v>
      </c>
      <c r="C184" s="526" t="s">
        <v>27</v>
      </c>
      <c r="D184" t="s">
        <v>17</v>
      </c>
      <c r="F184" s="160">
        <v>4</v>
      </c>
      <c r="G184" s="2">
        <f t="shared" si="2"/>
        <v>0</v>
      </c>
    </row>
    <row r="185" spans="1:11">
      <c r="A185" s="44">
        <v>43343</v>
      </c>
      <c r="B185" s="525" t="s">
        <v>14</v>
      </c>
      <c r="C185" s="525" t="s">
        <v>28</v>
      </c>
      <c r="D185" t="s">
        <v>16</v>
      </c>
      <c r="E185" s="265">
        <v>14.3</v>
      </c>
      <c r="G185" s="2">
        <f t="shared" si="2"/>
        <v>14.3</v>
      </c>
    </row>
    <row r="186" spans="1:11">
      <c r="A186" s="44"/>
      <c r="B186" s="525"/>
      <c r="C186" s="525"/>
      <c r="D186" t="s">
        <v>17</v>
      </c>
      <c r="E186" s="265">
        <v>4</v>
      </c>
      <c r="G186" s="2">
        <f t="shared" si="2"/>
        <v>18.3</v>
      </c>
    </row>
    <row r="187" spans="1:11">
      <c r="B187" s="526"/>
      <c r="C187" s="526"/>
      <c r="D187" t="s">
        <v>18</v>
      </c>
      <c r="E187" s="265">
        <v>60</v>
      </c>
      <c r="G187" s="2">
        <f t="shared" si="2"/>
        <v>78.3</v>
      </c>
    </row>
    <row r="188" spans="1:11">
      <c r="B188" s="526"/>
      <c r="C188" s="526"/>
      <c r="D188" t="s">
        <v>19</v>
      </c>
      <c r="E188" s="265">
        <v>5</v>
      </c>
      <c r="G188" s="2">
        <f t="shared" si="2"/>
        <v>83.3</v>
      </c>
    </row>
    <row r="189" spans="1:11">
      <c r="B189" s="526"/>
      <c r="C189" s="526"/>
      <c r="D189" t="s">
        <v>35</v>
      </c>
      <c r="E189" s="265">
        <v>25</v>
      </c>
      <c r="G189" s="2">
        <f t="shared" si="2"/>
        <v>108.3</v>
      </c>
    </row>
    <row r="190" spans="1:11">
      <c r="B190" s="526"/>
      <c r="C190" s="526"/>
      <c r="D190" t="s">
        <v>21</v>
      </c>
      <c r="E190" s="265">
        <v>93</v>
      </c>
      <c r="G190" s="2">
        <f t="shared" si="2"/>
        <v>201.3</v>
      </c>
    </row>
    <row r="191" spans="1:11">
      <c r="A191" s="7">
        <v>43368</v>
      </c>
      <c r="B191" s="526">
        <v>16243</v>
      </c>
      <c r="C191" s="526" t="s">
        <v>28</v>
      </c>
      <c r="D191" t="s">
        <v>16</v>
      </c>
      <c r="F191" s="160">
        <v>14.3</v>
      </c>
      <c r="G191" s="2">
        <f t="shared" si="2"/>
        <v>187</v>
      </c>
    </row>
    <row r="192" spans="1:11">
      <c r="A192" s="7">
        <v>43368</v>
      </c>
      <c r="B192" s="526">
        <v>16243</v>
      </c>
      <c r="C192" s="526" t="s">
        <v>28</v>
      </c>
      <c r="D192" t="s">
        <v>17</v>
      </c>
      <c r="F192" s="160">
        <v>4</v>
      </c>
      <c r="G192" s="2">
        <f t="shared" si="2"/>
        <v>183</v>
      </c>
    </row>
    <row r="193" spans="1:7">
      <c r="A193" s="7">
        <v>43444</v>
      </c>
      <c r="B193" s="526">
        <v>16741</v>
      </c>
      <c r="C193" s="526" t="s">
        <v>28</v>
      </c>
      <c r="D193" t="s">
        <v>18</v>
      </c>
      <c r="F193" s="160">
        <v>60</v>
      </c>
      <c r="G193" s="2">
        <f t="shared" si="2"/>
        <v>123</v>
      </c>
    </row>
    <row r="194" spans="1:7">
      <c r="A194" s="7">
        <v>43444</v>
      </c>
      <c r="B194" s="526">
        <v>16741</v>
      </c>
      <c r="C194" s="526" t="s">
        <v>28</v>
      </c>
      <c r="D194" t="s">
        <v>19</v>
      </c>
      <c r="F194" s="160">
        <v>5</v>
      </c>
      <c r="G194" s="2">
        <f t="shared" si="2"/>
        <v>118</v>
      </c>
    </row>
    <row r="195" spans="1:7">
      <c r="A195" s="7">
        <v>43444</v>
      </c>
      <c r="B195" s="526">
        <v>9045</v>
      </c>
      <c r="C195" s="526" t="s">
        <v>28</v>
      </c>
      <c r="D195" t="s">
        <v>35</v>
      </c>
      <c r="F195" s="160">
        <v>25</v>
      </c>
      <c r="G195" s="2">
        <f t="shared" si="2"/>
        <v>93</v>
      </c>
    </row>
    <row r="196" spans="1:7">
      <c r="A196" s="7">
        <v>44853</v>
      </c>
      <c r="B196" s="161">
        <v>0.5</v>
      </c>
      <c r="C196" s="526" t="s">
        <v>342</v>
      </c>
      <c r="D196" t="s">
        <v>21</v>
      </c>
      <c r="F196" s="160">
        <v>46.5</v>
      </c>
      <c r="G196" s="2">
        <f t="shared" si="2"/>
        <v>46.5</v>
      </c>
    </row>
    <row r="197" spans="1:7">
      <c r="A197" s="7">
        <v>44875</v>
      </c>
      <c r="B197" s="526" t="s">
        <v>343</v>
      </c>
      <c r="C197" s="526" t="s">
        <v>28</v>
      </c>
      <c r="D197" t="s">
        <v>21</v>
      </c>
      <c r="F197" s="160">
        <v>46.5</v>
      </c>
      <c r="G197" s="2">
        <f t="shared" si="2"/>
        <v>0</v>
      </c>
    </row>
    <row r="198" spans="1:7">
      <c r="A198" s="44">
        <v>43373</v>
      </c>
      <c r="B198" s="525" t="s">
        <v>14</v>
      </c>
      <c r="C198" s="525" t="s">
        <v>29</v>
      </c>
      <c r="D198" t="s">
        <v>16</v>
      </c>
      <c r="E198" s="265">
        <v>14.7</v>
      </c>
      <c r="G198" s="2">
        <f t="shared" si="2"/>
        <v>14.7</v>
      </c>
    </row>
    <row r="199" spans="1:7">
      <c r="A199" s="44"/>
      <c r="B199" s="525"/>
      <c r="C199" s="525"/>
      <c r="D199" t="s">
        <v>17</v>
      </c>
      <c r="E199" s="265">
        <v>4</v>
      </c>
      <c r="G199" s="2">
        <f t="shared" si="2"/>
        <v>18.7</v>
      </c>
    </row>
    <row r="200" spans="1:7">
      <c r="B200" s="526"/>
      <c r="C200" s="526"/>
      <c r="D200" t="s">
        <v>18</v>
      </c>
      <c r="E200" s="265">
        <v>60</v>
      </c>
      <c r="G200" s="2">
        <f t="shared" si="2"/>
        <v>78.7</v>
      </c>
    </row>
    <row r="201" spans="1:7">
      <c r="B201" s="526"/>
      <c r="C201" s="526"/>
      <c r="D201" t="s">
        <v>19</v>
      </c>
      <c r="E201" s="265">
        <v>5</v>
      </c>
      <c r="G201" s="2">
        <f t="shared" si="2"/>
        <v>83.7</v>
      </c>
    </row>
    <row r="202" spans="1:7">
      <c r="B202" s="526"/>
      <c r="C202" s="526"/>
      <c r="D202" t="s">
        <v>38</v>
      </c>
      <c r="E202" s="265">
        <v>10</v>
      </c>
      <c r="G202" s="2">
        <f t="shared" si="2"/>
        <v>93.7</v>
      </c>
    </row>
    <row r="203" spans="1:7">
      <c r="A203" s="7">
        <v>43410</v>
      </c>
      <c r="B203" s="526">
        <v>16530</v>
      </c>
      <c r="C203" s="526" t="s">
        <v>29</v>
      </c>
      <c r="D203" t="s">
        <v>16</v>
      </c>
      <c r="F203" s="160">
        <v>14.7</v>
      </c>
      <c r="G203" s="2">
        <f t="shared" si="2"/>
        <v>79</v>
      </c>
    </row>
    <row r="204" spans="1:7">
      <c r="A204" s="7">
        <v>43410</v>
      </c>
      <c r="B204" s="526">
        <v>16530</v>
      </c>
      <c r="C204" s="526" t="s">
        <v>29</v>
      </c>
      <c r="D204" t="s">
        <v>17</v>
      </c>
      <c r="F204" s="160">
        <v>4</v>
      </c>
      <c r="G204" s="2">
        <f t="shared" si="2"/>
        <v>75</v>
      </c>
    </row>
    <row r="205" spans="1:7">
      <c r="A205" s="7">
        <v>43444</v>
      </c>
      <c r="B205" s="526">
        <v>16741</v>
      </c>
      <c r="C205" s="526" t="s">
        <v>29</v>
      </c>
      <c r="D205" t="s">
        <v>18</v>
      </c>
      <c r="F205" s="160">
        <v>60</v>
      </c>
      <c r="G205" s="2">
        <f t="shared" si="2"/>
        <v>15</v>
      </c>
    </row>
    <row r="206" spans="1:7">
      <c r="A206" s="7">
        <v>43444</v>
      </c>
      <c r="B206" s="526">
        <v>16741</v>
      </c>
      <c r="C206" s="526" t="s">
        <v>29</v>
      </c>
      <c r="D206" t="s">
        <v>19</v>
      </c>
      <c r="F206" s="160">
        <v>5</v>
      </c>
      <c r="G206" s="2">
        <f t="shared" si="2"/>
        <v>10</v>
      </c>
    </row>
    <row r="207" spans="1:7">
      <c r="A207" s="7">
        <v>43444</v>
      </c>
      <c r="B207" s="526">
        <v>16741</v>
      </c>
      <c r="C207" s="526" t="s">
        <v>29</v>
      </c>
      <c r="D207" t="s">
        <v>38</v>
      </c>
      <c r="F207" s="160">
        <v>10</v>
      </c>
      <c r="G207" s="2">
        <f t="shared" si="2"/>
        <v>0</v>
      </c>
    </row>
    <row r="208" spans="1:7">
      <c r="A208" s="44">
        <v>43404</v>
      </c>
      <c r="B208" s="525" t="s">
        <v>14</v>
      </c>
      <c r="C208" s="525" t="s">
        <v>30</v>
      </c>
      <c r="D208" t="s">
        <v>16</v>
      </c>
      <c r="E208" s="265">
        <v>14.8</v>
      </c>
      <c r="G208" s="2">
        <f t="shared" si="2"/>
        <v>14.8</v>
      </c>
    </row>
    <row r="209" spans="1:7">
      <c r="A209" s="44"/>
      <c r="B209" s="525"/>
      <c r="C209" s="525"/>
      <c r="D209" t="s">
        <v>17</v>
      </c>
      <c r="E209" s="265">
        <v>5</v>
      </c>
      <c r="G209" s="2">
        <f t="shared" ref="G209:G276" si="3">+G208+E209-F209</f>
        <v>19.8</v>
      </c>
    </row>
    <row r="210" spans="1:7">
      <c r="A210" s="44"/>
      <c r="B210" s="525"/>
      <c r="C210" s="525"/>
      <c r="D210" t="s">
        <v>18</v>
      </c>
      <c r="E210" s="265">
        <v>60</v>
      </c>
      <c r="G210" s="2">
        <f t="shared" si="3"/>
        <v>79.8</v>
      </c>
    </row>
    <row r="211" spans="1:7">
      <c r="A211" s="44"/>
      <c r="B211" s="525"/>
      <c r="C211" s="525"/>
      <c r="D211" t="s">
        <v>19</v>
      </c>
      <c r="E211" s="265">
        <v>5</v>
      </c>
      <c r="G211" s="2">
        <f t="shared" si="3"/>
        <v>84.8</v>
      </c>
    </row>
    <row r="212" spans="1:7">
      <c r="A212" s="7">
        <v>43433</v>
      </c>
      <c r="B212" s="526">
        <v>16654</v>
      </c>
      <c r="C212" s="526" t="s">
        <v>30</v>
      </c>
      <c r="D212" t="s">
        <v>16</v>
      </c>
      <c r="F212" s="160">
        <v>14.8</v>
      </c>
      <c r="G212" s="2">
        <f t="shared" si="3"/>
        <v>70</v>
      </c>
    </row>
    <row r="213" spans="1:7">
      <c r="A213" s="7">
        <v>43433</v>
      </c>
      <c r="B213" s="526">
        <v>16654</v>
      </c>
      <c r="C213" s="526" t="s">
        <v>30</v>
      </c>
      <c r="D213" t="s">
        <v>17</v>
      </c>
      <c r="F213" s="160">
        <v>5</v>
      </c>
      <c r="G213" s="2">
        <f t="shared" si="3"/>
        <v>65</v>
      </c>
    </row>
    <row r="214" spans="1:7">
      <c r="A214" s="7">
        <v>43444</v>
      </c>
      <c r="B214" s="526">
        <v>16741</v>
      </c>
      <c r="C214" s="526" t="s">
        <v>30</v>
      </c>
      <c r="D214" t="s">
        <v>18</v>
      </c>
      <c r="F214" s="160">
        <v>60</v>
      </c>
      <c r="G214" s="2">
        <f t="shared" si="3"/>
        <v>5</v>
      </c>
    </row>
    <row r="215" spans="1:7">
      <c r="A215" s="7">
        <v>43444</v>
      </c>
      <c r="B215" s="526">
        <v>16741</v>
      </c>
      <c r="C215" s="526" t="s">
        <v>30</v>
      </c>
      <c r="D215" t="s">
        <v>19</v>
      </c>
      <c r="F215" s="160">
        <v>5</v>
      </c>
      <c r="G215" s="2">
        <f t="shared" si="3"/>
        <v>0</v>
      </c>
    </row>
    <row r="216" spans="1:7">
      <c r="A216" s="44">
        <v>43434</v>
      </c>
      <c r="B216" s="525" t="s">
        <v>14</v>
      </c>
      <c r="C216" s="525" t="s">
        <v>33</v>
      </c>
      <c r="D216" t="s">
        <v>16</v>
      </c>
      <c r="E216" s="265">
        <v>15.2</v>
      </c>
      <c r="G216" s="2">
        <f t="shared" si="3"/>
        <v>15.2</v>
      </c>
    </row>
    <row r="217" spans="1:7">
      <c r="A217" s="44"/>
      <c r="B217" s="525"/>
      <c r="C217" s="525"/>
      <c r="D217" t="s">
        <v>17</v>
      </c>
      <c r="E217" s="265">
        <v>5</v>
      </c>
      <c r="G217" s="2">
        <f t="shared" si="3"/>
        <v>20.2</v>
      </c>
    </row>
    <row r="218" spans="1:7">
      <c r="A218" s="44"/>
      <c r="B218" s="525"/>
      <c r="C218" s="525"/>
      <c r="D218" t="s">
        <v>18</v>
      </c>
      <c r="E218" s="265">
        <v>60</v>
      </c>
      <c r="G218" s="2">
        <f t="shared" si="3"/>
        <v>80.2</v>
      </c>
    </row>
    <row r="219" spans="1:7">
      <c r="A219" s="44"/>
      <c r="B219" s="525"/>
      <c r="C219" s="525"/>
      <c r="D219" t="s">
        <v>19</v>
      </c>
      <c r="E219" s="265">
        <v>5</v>
      </c>
      <c r="G219" s="2">
        <f t="shared" si="3"/>
        <v>85.2</v>
      </c>
    </row>
    <row r="220" spans="1:7">
      <c r="A220" s="44"/>
      <c r="B220" s="525"/>
      <c r="C220" s="525"/>
      <c r="D220" t="s">
        <v>21</v>
      </c>
      <c r="E220" s="265">
        <v>93</v>
      </c>
      <c r="G220" s="2">
        <f t="shared" si="3"/>
        <v>178.2</v>
      </c>
    </row>
    <row r="221" spans="1:7">
      <c r="A221" s="7">
        <v>43444</v>
      </c>
      <c r="B221" s="526">
        <v>16741</v>
      </c>
      <c r="C221" s="526" t="s">
        <v>33</v>
      </c>
      <c r="D221" t="s">
        <v>18</v>
      </c>
      <c r="F221" s="160">
        <v>60</v>
      </c>
      <c r="G221" s="2">
        <f t="shared" si="3"/>
        <v>118.19999999999999</v>
      </c>
    </row>
    <row r="222" spans="1:7">
      <c r="A222" s="7">
        <v>43444</v>
      </c>
      <c r="B222" s="526">
        <v>16741</v>
      </c>
      <c r="C222" s="526" t="s">
        <v>33</v>
      </c>
      <c r="D222" t="s">
        <v>19</v>
      </c>
      <c r="F222" s="160">
        <v>5</v>
      </c>
      <c r="G222" s="2">
        <f t="shared" si="3"/>
        <v>113.19999999999999</v>
      </c>
    </row>
    <row r="223" spans="1:7">
      <c r="A223" s="7">
        <v>43474</v>
      </c>
      <c r="B223" s="526">
        <v>16910</v>
      </c>
      <c r="C223" s="526" t="s">
        <v>33</v>
      </c>
      <c r="D223" t="s">
        <v>16</v>
      </c>
      <c r="F223" s="160">
        <v>15.2</v>
      </c>
      <c r="G223" s="2">
        <f t="shared" si="3"/>
        <v>97.999999999999986</v>
      </c>
    </row>
    <row r="224" spans="1:7">
      <c r="A224" s="7">
        <v>43474</v>
      </c>
      <c r="B224" s="526">
        <v>16910</v>
      </c>
      <c r="C224" s="526" t="s">
        <v>33</v>
      </c>
      <c r="D224" t="s">
        <v>17</v>
      </c>
      <c r="F224" s="160">
        <v>5</v>
      </c>
      <c r="G224" s="2">
        <f t="shared" si="3"/>
        <v>92.999999999999986</v>
      </c>
    </row>
    <row r="225" spans="1:7">
      <c r="A225" s="7">
        <v>44853</v>
      </c>
      <c r="B225" s="161">
        <v>0.5</v>
      </c>
      <c r="C225" s="526" t="s">
        <v>342</v>
      </c>
      <c r="D225" t="s">
        <v>21</v>
      </c>
      <c r="F225" s="160">
        <v>46.5</v>
      </c>
      <c r="G225" s="2">
        <f t="shared" si="3"/>
        <v>46.499999999999986</v>
      </c>
    </row>
    <row r="226" spans="1:7">
      <c r="A226" s="7">
        <v>44875</v>
      </c>
      <c r="B226" s="526" t="s">
        <v>343</v>
      </c>
      <c r="C226" s="526" t="s">
        <v>33</v>
      </c>
      <c r="D226" t="s">
        <v>21</v>
      </c>
      <c r="F226" s="160">
        <v>46.5</v>
      </c>
      <c r="G226" s="2">
        <f t="shared" si="3"/>
        <v>0</v>
      </c>
    </row>
    <row r="227" spans="1:7">
      <c r="A227" s="44">
        <v>43465</v>
      </c>
      <c r="B227" s="525" t="s">
        <v>14</v>
      </c>
      <c r="C227" s="525" t="s">
        <v>34</v>
      </c>
      <c r="D227" t="s">
        <v>16</v>
      </c>
      <c r="E227" s="265">
        <v>16.2</v>
      </c>
      <c r="G227" s="2">
        <f t="shared" si="3"/>
        <v>16.2</v>
      </c>
    </row>
    <row r="228" spans="1:7">
      <c r="A228" s="44"/>
      <c r="B228" s="525"/>
      <c r="C228" s="525"/>
      <c r="D228" t="s">
        <v>17</v>
      </c>
      <c r="E228" s="265">
        <v>5</v>
      </c>
      <c r="G228" s="2">
        <f t="shared" si="3"/>
        <v>21.2</v>
      </c>
    </row>
    <row r="229" spans="1:7">
      <c r="A229" s="44"/>
      <c r="B229" s="525"/>
      <c r="C229" s="525"/>
      <c r="D229" t="s">
        <v>18</v>
      </c>
      <c r="E229" s="265">
        <v>60</v>
      </c>
      <c r="G229" s="2">
        <f t="shared" si="3"/>
        <v>81.2</v>
      </c>
    </row>
    <row r="230" spans="1:7">
      <c r="A230" s="44"/>
      <c r="B230" s="525"/>
      <c r="C230" s="525"/>
      <c r="D230" t="s">
        <v>19</v>
      </c>
      <c r="E230" s="265">
        <v>5</v>
      </c>
      <c r="G230" s="2">
        <f t="shared" si="3"/>
        <v>86.2</v>
      </c>
    </row>
    <row r="231" spans="1:7">
      <c r="A231" s="7">
        <v>43525</v>
      </c>
      <c r="B231" s="526">
        <v>17264</v>
      </c>
      <c r="C231" s="526" t="s">
        <v>34</v>
      </c>
      <c r="D231" t="s">
        <v>16</v>
      </c>
      <c r="F231" s="160">
        <v>16.2</v>
      </c>
      <c r="G231" s="2">
        <f t="shared" si="3"/>
        <v>70</v>
      </c>
    </row>
    <row r="232" spans="1:7">
      <c r="A232" s="7">
        <v>43525</v>
      </c>
      <c r="B232" s="526">
        <v>17264</v>
      </c>
      <c r="C232" s="526" t="s">
        <v>34</v>
      </c>
      <c r="D232" t="s">
        <v>17</v>
      </c>
      <c r="F232" s="160">
        <v>5</v>
      </c>
      <c r="G232" s="2">
        <f t="shared" si="3"/>
        <v>65</v>
      </c>
    </row>
    <row r="233" spans="1:7">
      <c r="A233" s="7">
        <v>43595</v>
      </c>
      <c r="B233" s="526">
        <v>17829</v>
      </c>
      <c r="C233" s="526" t="s">
        <v>34</v>
      </c>
      <c r="D233" t="s">
        <v>18</v>
      </c>
      <c r="F233" s="160">
        <v>60</v>
      </c>
      <c r="G233" s="2">
        <f t="shared" si="3"/>
        <v>5</v>
      </c>
    </row>
    <row r="234" spans="1:7">
      <c r="A234" s="7">
        <v>43595</v>
      </c>
      <c r="B234" s="526">
        <v>17829</v>
      </c>
      <c r="C234" s="526" t="s">
        <v>34</v>
      </c>
      <c r="D234" t="s">
        <v>19</v>
      </c>
      <c r="F234" s="160">
        <v>5</v>
      </c>
      <c r="G234" s="2">
        <f t="shared" si="3"/>
        <v>0</v>
      </c>
    </row>
    <row r="235" spans="1:7">
      <c r="A235" s="44">
        <v>43496</v>
      </c>
      <c r="B235" s="525" t="s">
        <v>14</v>
      </c>
      <c r="C235" s="525" t="s">
        <v>15</v>
      </c>
      <c r="D235" t="s">
        <v>16</v>
      </c>
      <c r="E235" s="265">
        <v>16.899999999999999</v>
      </c>
      <c r="G235" s="2">
        <f t="shared" si="3"/>
        <v>16.899999999999999</v>
      </c>
    </row>
    <row r="236" spans="1:7">
      <c r="A236" s="44"/>
      <c r="B236" s="525"/>
      <c r="C236" s="525"/>
      <c r="D236" t="s">
        <v>17</v>
      </c>
      <c r="E236" s="265">
        <v>5</v>
      </c>
      <c r="G236" s="2">
        <f t="shared" si="3"/>
        <v>21.9</v>
      </c>
    </row>
    <row r="237" spans="1:7">
      <c r="A237" s="44"/>
      <c r="B237" s="525"/>
      <c r="C237" s="525"/>
      <c r="D237" t="s">
        <v>18</v>
      </c>
      <c r="E237" s="265">
        <v>60</v>
      </c>
      <c r="G237" s="2">
        <f t="shared" si="3"/>
        <v>81.900000000000006</v>
      </c>
    </row>
    <row r="238" spans="1:7">
      <c r="A238" s="44"/>
      <c r="B238" s="525"/>
      <c r="C238" s="525"/>
      <c r="D238" t="s">
        <v>19</v>
      </c>
      <c r="E238" s="265">
        <v>5</v>
      </c>
      <c r="G238" s="2">
        <f t="shared" si="3"/>
        <v>86.9</v>
      </c>
    </row>
    <row r="239" spans="1:7">
      <c r="A239" s="7">
        <v>43565</v>
      </c>
      <c r="B239" s="526">
        <v>17599</v>
      </c>
      <c r="C239" s="526" t="s">
        <v>15</v>
      </c>
      <c r="D239" t="s">
        <v>16</v>
      </c>
      <c r="F239" s="160">
        <v>16.899999999999999</v>
      </c>
      <c r="G239" s="2">
        <f t="shared" si="3"/>
        <v>70</v>
      </c>
    </row>
    <row r="240" spans="1:7">
      <c r="A240" s="7">
        <v>43565</v>
      </c>
      <c r="B240" s="526">
        <v>17599</v>
      </c>
      <c r="C240" s="526" t="s">
        <v>15</v>
      </c>
      <c r="D240" t="s">
        <v>17</v>
      </c>
      <c r="F240" s="160">
        <v>5</v>
      </c>
      <c r="G240" s="2">
        <f t="shared" si="3"/>
        <v>65</v>
      </c>
    </row>
    <row r="241" spans="1:7">
      <c r="A241" s="7">
        <v>43595</v>
      </c>
      <c r="B241" s="526">
        <v>17829</v>
      </c>
      <c r="C241" s="526" t="s">
        <v>15</v>
      </c>
      <c r="D241" t="s">
        <v>18</v>
      </c>
      <c r="F241" s="160">
        <v>60</v>
      </c>
      <c r="G241" s="2">
        <f t="shared" si="3"/>
        <v>5</v>
      </c>
    </row>
    <row r="242" spans="1:7">
      <c r="A242" s="7">
        <v>43595</v>
      </c>
      <c r="B242" s="526">
        <v>17829</v>
      </c>
      <c r="C242" s="526" t="s">
        <v>15</v>
      </c>
      <c r="D242" t="s">
        <v>19</v>
      </c>
      <c r="F242" s="160">
        <v>5</v>
      </c>
      <c r="G242" s="2">
        <f t="shared" si="3"/>
        <v>0</v>
      </c>
    </row>
    <row r="243" spans="1:7">
      <c r="A243" s="44">
        <v>43524</v>
      </c>
      <c r="B243" s="525" t="s">
        <v>14</v>
      </c>
      <c r="C243" s="525" t="s">
        <v>20</v>
      </c>
      <c r="D243" t="s">
        <v>16</v>
      </c>
      <c r="E243" s="265">
        <v>17.899999999999999</v>
      </c>
      <c r="G243" s="2">
        <f t="shared" si="3"/>
        <v>17.899999999999999</v>
      </c>
    </row>
    <row r="244" spans="1:7">
      <c r="A244" s="44"/>
      <c r="B244" s="525"/>
      <c r="C244" s="525"/>
      <c r="D244" t="s">
        <v>17</v>
      </c>
      <c r="E244" s="265">
        <v>6.1</v>
      </c>
      <c r="G244" s="2">
        <f t="shared" si="3"/>
        <v>24</v>
      </c>
    </row>
    <row r="245" spans="1:7">
      <c r="A245" s="44"/>
      <c r="B245" s="525"/>
      <c r="C245" s="525"/>
      <c r="D245" t="s">
        <v>18</v>
      </c>
      <c r="E245" s="265">
        <v>56</v>
      </c>
      <c r="G245" s="2">
        <f t="shared" si="3"/>
        <v>80</v>
      </c>
    </row>
    <row r="246" spans="1:7">
      <c r="A246" s="44"/>
      <c r="B246" s="525"/>
      <c r="C246" s="525"/>
      <c r="D246" t="s">
        <v>19</v>
      </c>
      <c r="E246" s="265">
        <v>5</v>
      </c>
      <c r="G246" s="2">
        <f t="shared" si="3"/>
        <v>85</v>
      </c>
    </row>
    <row r="247" spans="1:7">
      <c r="A247" s="7">
        <v>43589</v>
      </c>
      <c r="B247" s="526">
        <v>17793</v>
      </c>
      <c r="C247" s="526" t="s">
        <v>20</v>
      </c>
      <c r="D247" t="s">
        <v>16</v>
      </c>
      <c r="F247" s="160">
        <v>17.899999999999999</v>
      </c>
      <c r="G247" s="2">
        <f t="shared" si="3"/>
        <v>67.099999999999994</v>
      </c>
    </row>
    <row r="248" spans="1:7">
      <c r="A248" s="7">
        <v>43589</v>
      </c>
      <c r="B248" s="526">
        <v>17793</v>
      </c>
      <c r="C248" s="526" t="s">
        <v>20</v>
      </c>
      <c r="D248" t="s">
        <v>17</v>
      </c>
      <c r="F248" s="160">
        <v>6.1</v>
      </c>
      <c r="G248" s="2">
        <f t="shared" si="3"/>
        <v>60.999999999999993</v>
      </c>
    </row>
    <row r="249" spans="1:7">
      <c r="A249" s="7">
        <v>43595</v>
      </c>
      <c r="B249" s="526">
        <v>17829</v>
      </c>
      <c r="C249" s="526" t="s">
        <v>20</v>
      </c>
      <c r="D249" t="s">
        <v>18</v>
      </c>
      <c r="F249" s="160">
        <v>56</v>
      </c>
      <c r="G249" s="2">
        <f t="shared" si="3"/>
        <v>4.9999999999999929</v>
      </c>
    </row>
    <row r="250" spans="1:7">
      <c r="A250" s="7">
        <v>43595</v>
      </c>
      <c r="B250" s="526">
        <v>17829</v>
      </c>
      <c r="C250" s="526" t="s">
        <v>20</v>
      </c>
      <c r="D250" t="s">
        <v>19</v>
      </c>
      <c r="F250" s="160">
        <v>5</v>
      </c>
      <c r="G250" s="2">
        <f t="shared" si="3"/>
        <v>-7.1054273576010019E-15</v>
      </c>
    </row>
    <row r="251" spans="1:7">
      <c r="A251" s="44">
        <v>43555</v>
      </c>
      <c r="B251" s="525" t="s">
        <v>14</v>
      </c>
      <c r="C251" s="525" t="s">
        <v>23</v>
      </c>
      <c r="D251" t="s">
        <v>16</v>
      </c>
      <c r="E251" s="265">
        <v>16.600000000000001</v>
      </c>
      <c r="G251" s="2">
        <f t="shared" si="3"/>
        <v>16.599999999999994</v>
      </c>
    </row>
    <row r="252" spans="1:7">
      <c r="A252" s="44"/>
      <c r="B252" s="525"/>
      <c r="C252" s="525"/>
      <c r="D252" t="s">
        <v>17</v>
      </c>
      <c r="E252" s="265">
        <v>4.9000000000000004</v>
      </c>
      <c r="G252" s="2">
        <f t="shared" si="3"/>
        <v>21.499999999999993</v>
      </c>
    </row>
    <row r="253" spans="1:7">
      <c r="A253" s="44"/>
      <c r="B253" s="525"/>
      <c r="C253" s="525"/>
      <c r="D253" t="s">
        <v>18</v>
      </c>
      <c r="E253" s="265">
        <v>60</v>
      </c>
      <c r="G253" s="2">
        <f t="shared" si="3"/>
        <v>81.5</v>
      </c>
    </row>
    <row r="254" spans="1:7">
      <c r="A254" s="44"/>
      <c r="B254" s="525"/>
      <c r="C254" s="525"/>
      <c r="D254" t="s">
        <v>19</v>
      </c>
      <c r="E254" s="265">
        <v>5</v>
      </c>
      <c r="G254" s="2">
        <f t="shared" si="3"/>
        <v>86.5</v>
      </c>
    </row>
    <row r="255" spans="1:7">
      <c r="A255" s="44"/>
      <c r="B255" s="525"/>
      <c r="C255" s="525"/>
      <c r="D255" t="s">
        <v>21</v>
      </c>
      <c r="E255" s="265">
        <v>93</v>
      </c>
      <c r="G255" s="2">
        <f t="shared" si="3"/>
        <v>179.5</v>
      </c>
    </row>
    <row r="256" spans="1:7">
      <c r="A256" s="7">
        <v>43594</v>
      </c>
      <c r="B256" s="526">
        <v>17820</v>
      </c>
      <c r="C256" s="526" t="s">
        <v>23</v>
      </c>
      <c r="D256" t="s">
        <v>16</v>
      </c>
      <c r="F256" s="160">
        <v>16.600000000000001</v>
      </c>
      <c r="G256" s="2">
        <f t="shared" si="3"/>
        <v>162.9</v>
      </c>
    </row>
    <row r="257" spans="1:7">
      <c r="A257" s="7">
        <v>43594</v>
      </c>
      <c r="B257" s="526">
        <v>17820</v>
      </c>
      <c r="C257" s="526" t="s">
        <v>23</v>
      </c>
      <c r="D257" t="s">
        <v>17</v>
      </c>
      <c r="F257" s="160">
        <v>4.9000000000000004</v>
      </c>
      <c r="G257" s="2">
        <f t="shared" si="3"/>
        <v>158</v>
      </c>
    </row>
    <row r="258" spans="1:7">
      <c r="A258" s="7">
        <v>43595</v>
      </c>
      <c r="B258" s="526">
        <v>17829</v>
      </c>
      <c r="C258" s="526" t="s">
        <v>23</v>
      </c>
      <c r="D258" t="s">
        <v>18</v>
      </c>
      <c r="F258" s="160">
        <v>60</v>
      </c>
      <c r="G258" s="2">
        <f t="shared" si="3"/>
        <v>98</v>
      </c>
    </row>
    <row r="259" spans="1:7">
      <c r="A259" s="7">
        <v>43595</v>
      </c>
      <c r="B259" s="526">
        <v>17829</v>
      </c>
      <c r="C259" s="526" t="s">
        <v>23</v>
      </c>
      <c r="D259" t="s">
        <v>19</v>
      </c>
      <c r="F259" s="160">
        <v>5</v>
      </c>
      <c r="G259" s="2">
        <f t="shared" si="3"/>
        <v>93</v>
      </c>
    </row>
    <row r="260" spans="1:7">
      <c r="A260" s="7">
        <v>44853</v>
      </c>
      <c r="B260" s="161">
        <v>0.5</v>
      </c>
      <c r="C260" s="526" t="s">
        <v>342</v>
      </c>
      <c r="D260" t="s">
        <v>21</v>
      </c>
      <c r="F260" s="160">
        <v>46.5</v>
      </c>
      <c r="G260" s="2">
        <f t="shared" si="3"/>
        <v>46.5</v>
      </c>
    </row>
    <row r="261" spans="1:7">
      <c r="A261" s="7">
        <v>44875</v>
      </c>
      <c r="B261" s="526" t="s">
        <v>343</v>
      </c>
      <c r="C261" s="526" t="s">
        <v>23</v>
      </c>
      <c r="D261" t="s">
        <v>21</v>
      </c>
      <c r="F261" s="160">
        <v>46.5</v>
      </c>
      <c r="G261" s="2">
        <f t="shared" si="3"/>
        <v>0</v>
      </c>
    </row>
    <row r="262" spans="1:7">
      <c r="A262" s="44">
        <v>43585</v>
      </c>
      <c r="B262" s="525" t="s">
        <v>14</v>
      </c>
      <c r="C262" s="525" t="s">
        <v>24</v>
      </c>
      <c r="D262" t="s">
        <v>16</v>
      </c>
      <c r="E262" s="265">
        <v>16.8</v>
      </c>
      <c r="G262" s="2">
        <f t="shared" si="3"/>
        <v>16.8</v>
      </c>
    </row>
    <row r="263" spans="1:7">
      <c r="A263" s="44"/>
      <c r="B263" s="525"/>
      <c r="C263" s="525"/>
      <c r="D263" t="s">
        <v>17</v>
      </c>
      <c r="E263" s="265">
        <v>4.5</v>
      </c>
      <c r="G263" s="2">
        <f t="shared" si="3"/>
        <v>21.3</v>
      </c>
    </row>
    <row r="264" spans="1:7">
      <c r="A264" s="44"/>
      <c r="B264" s="525"/>
      <c r="C264" s="525"/>
      <c r="D264" t="s">
        <v>18</v>
      </c>
      <c r="E264" s="265">
        <v>60</v>
      </c>
      <c r="G264" s="2">
        <f t="shared" si="3"/>
        <v>81.3</v>
      </c>
    </row>
    <row r="265" spans="1:7">
      <c r="A265" s="44"/>
      <c r="B265" s="525"/>
      <c r="C265" s="525"/>
      <c r="D265" t="s">
        <v>19</v>
      </c>
      <c r="E265" s="265">
        <v>5</v>
      </c>
      <c r="G265" s="2">
        <f t="shared" si="3"/>
        <v>86.3</v>
      </c>
    </row>
    <row r="266" spans="1:7">
      <c r="A266" s="7">
        <v>43595</v>
      </c>
      <c r="B266" s="526">
        <v>17829</v>
      </c>
      <c r="C266" s="526" t="s">
        <v>24</v>
      </c>
      <c r="D266" t="s">
        <v>18</v>
      </c>
      <c r="F266" s="160">
        <v>60</v>
      </c>
      <c r="G266" s="2">
        <f t="shared" si="3"/>
        <v>26.299999999999997</v>
      </c>
    </row>
    <row r="267" spans="1:7">
      <c r="A267" s="7">
        <v>43595</v>
      </c>
      <c r="B267" s="526">
        <v>17829</v>
      </c>
      <c r="C267" s="526" t="s">
        <v>24</v>
      </c>
      <c r="D267" t="s">
        <v>344</v>
      </c>
      <c r="F267" s="160">
        <v>5</v>
      </c>
      <c r="G267" s="2">
        <f t="shared" si="3"/>
        <v>21.299999999999997</v>
      </c>
    </row>
    <row r="268" spans="1:7">
      <c r="A268" s="7">
        <v>43642</v>
      </c>
      <c r="B268" s="526">
        <v>18118</v>
      </c>
      <c r="C268" s="526" t="s">
        <v>24</v>
      </c>
      <c r="D268" t="s">
        <v>16</v>
      </c>
      <c r="F268" s="160">
        <v>16.8</v>
      </c>
      <c r="G268" s="2">
        <f t="shared" si="3"/>
        <v>4.4999999999999964</v>
      </c>
    </row>
    <row r="269" spans="1:7">
      <c r="A269" s="7">
        <v>43642</v>
      </c>
      <c r="B269" s="526">
        <v>18118</v>
      </c>
      <c r="C269" s="526" t="s">
        <v>24</v>
      </c>
      <c r="D269" t="s">
        <v>17</v>
      </c>
      <c r="F269" s="160">
        <v>4.5</v>
      </c>
      <c r="G269" s="2">
        <f t="shared" si="3"/>
        <v>0</v>
      </c>
    </row>
    <row r="270" spans="1:7">
      <c r="A270" s="44">
        <v>43616</v>
      </c>
      <c r="B270" s="525" t="s">
        <v>14</v>
      </c>
      <c r="C270" s="525" t="s">
        <v>25</v>
      </c>
      <c r="D270" t="s">
        <v>16</v>
      </c>
      <c r="E270" s="265">
        <v>15.5</v>
      </c>
      <c r="G270" s="2">
        <f t="shared" si="3"/>
        <v>15.5</v>
      </c>
    </row>
    <row r="271" spans="1:7">
      <c r="A271" s="44"/>
      <c r="B271" s="525"/>
      <c r="C271" s="525"/>
      <c r="D271" t="s">
        <v>17</v>
      </c>
      <c r="E271" s="265">
        <v>5.2</v>
      </c>
      <c r="G271" s="2">
        <f t="shared" si="3"/>
        <v>20.7</v>
      </c>
    </row>
    <row r="272" spans="1:7">
      <c r="A272" s="44"/>
      <c r="B272" s="525"/>
      <c r="C272" s="525"/>
      <c r="D272" t="s">
        <v>18</v>
      </c>
      <c r="E272" s="265">
        <v>60</v>
      </c>
      <c r="G272" s="2">
        <f t="shared" si="3"/>
        <v>80.7</v>
      </c>
    </row>
    <row r="273" spans="1:7">
      <c r="A273" s="44"/>
      <c r="B273" s="525"/>
      <c r="C273" s="525"/>
      <c r="D273" t="s">
        <v>19</v>
      </c>
      <c r="E273" s="265">
        <v>5</v>
      </c>
      <c r="G273" s="2">
        <f t="shared" si="3"/>
        <v>85.7</v>
      </c>
    </row>
    <row r="274" spans="1:7">
      <c r="B274" s="526"/>
      <c r="C274" s="526"/>
      <c r="D274" t="s">
        <v>39</v>
      </c>
      <c r="E274" s="265">
        <v>10</v>
      </c>
      <c r="G274" s="2">
        <f t="shared" si="3"/>
        <v>95.7</v>
      </c>
    </row>
    <row r="275" spans="1:7">
      <c r="A275" s="7">
        <v>43650</v>
      </c>
      <c r="B275" s="526">
        <v>18179</v>
      </c>
      <c r="C275" s="526" t="s">
        <v>25</v>
      </c>
      <c r="D275" t="s">
        <v>16</v>
      </c>
      <c r="F275" s="160">
        <v>15.5</v>
      </c>
      <c r="G275" s="2">
        <f t="shared" si="3"/>
        <v>80.2</v>
      </c>
    </row>
    <row r="276" spans="1:7">
      <c r="A276" s="7">
        <v>43650</v>
      </c>
      <c r="B276" s="526">
        <v>18179</v>
      </c>
      <c r="C276" s="526" t="s">
        <v>25</v>
      </c>
      <c r="D276" t="s">
        <v>17</v>
      </c>
      <c r="F276" s="160">
        <v>5.2</v>
      </c>
      <c r="G276" s="2">
        <f t="shared" si="3"/>
        <v>75</v>
      </c>
    </row>
    <row r="277" spans="1:7">
      <c r="A277" s="7">
        <v>43780</v>
      </c>
      <c r="B277" s="526">
        <v>19133</v>
      </c>
      <c r="C277" s="526" t="s">
        <v>25</v>
      </c>
      <c r="D277" t="s">
        <v>18</v>
      </c>
      <c r="F277" s="160">
        <v>60</v>
      </c>
      <c r="G277" s="2">
        <f t="shared" ref="G277:G344" si="4">+G276+E277-F277</f>
        <v>15</v>
      </c>
    </row>
    <row r="278" spans="1:7">
      <c r="A278" s="7">
        <v>43780</v>
      </c>
      <c r="B278" s="526">
        <v>19133</v>
      </c>
      <c r="C278" s="526" t="s">
        <v>25</v>
      </c>
      <c r="D278" t="s">
        <v>19</v>
      </c>
      <c r="F278" s="160">
        <v>5</v>
      </c>
      <c r="G278" s="2">
        <f t="shared" si="4"/>
        <v>10</v>
      </c>
    </row>
    <row r="279" spans="1:7">
      <c r="A279" s="7">
        <v>43780</v>
      </c>
      <c r="B279" s="526">
        <v>19133</v>
      </c>
      <c r="C279" s="526" t="s">
        <v>25</v>
      </c>
      <c r="D279" t="s">
        <v>39</v>
      </c>
      <c r="F279" s="160">
        <v>10</v>
      </c>
      <c r="G279" s="2">
        <f t="shared" si="4"/>
        <v>0</v>
      </c>
    </row>
    <row r="280" spans="1:7">
      <c r="A280" s="44">
        <v>43646</v>
      </c>
      <c r="B280" s="525" t="s">
        <v>14</v>
      </c>
      <c r="C280" s="525" t="s">
        <v>26</v>
      </c>
      <c r="D280" t="s">
        <v>16</v>
      </c>
      <c r="E280" s="265">
        <v>13.8</v>
      </c>
      <c r="G280" s="2">
        <f t="shared" si="4"/>
        <v>13.8</v>
      </c>
    </row>
    <row r="281" spans="1:7">
      <c r="A281" s="44"/>
      <c r="B281" s="525"/>
      <c r="C281" s="525"/>
      <c r="D281" t="s">
        <v>17</v>
      </c>
      <c r="E281" s="265">
        <v>4.9000000000000004</v>
      </c>
      <c r="G281" s="2">
        <f t="shared" si="4"/>
        <v>18.700000000000003</v>
      </c>
    </row>
    <row r="282" spans="1:7">
      <c r="A282" s="44"/>
      <c r="B282" s="525"/>
      <c r="C282" s="525"/>
      <c r="D282" t="s">
        <v>18</v>
      </c>
      <c r="E282" s="265">
        <v>60</v>
      </c>
      <c r="G282" s="2">
        <f t="shared" si="4"/>
        <v>78.7</v>
      </c>
    </row>
    <row r="283" spans="1:7">
      <c r="A283" s="44"/>
      <c r="B283" s="525"/>
      <c r="C283" s="525"/>
      <c r="D283" t="s">
        <v>19</v>
      </c>
      <c r="E283" s="265">
        <v>5</v>
      </c>
      <c r="G283" s="2">
        <f t="shared" si="4"/>
        <v>83.7</v>
      </c>
    </row>
    <row r="284" spans="1:7">
      <c r="A284" s="7">
        <v>43671</v>
      </c>
      <c r="B284" s="526">
        <v>18326</v>
      </c>
      <c r="C284" s="526" t="s">
        <v>26</v>
      </c>
      <c r="D284" t="s">
        <v>16</v>
      </c>
      <c r="F284" s="160">
        <v>13.8</v>
      </c>
      <c r="G284" s="2">
        <f t="shared" si="4"/>
        <v>69.900000000000006</v>
      </c>
    </row>
    <row r="285" spans="1:7">
      <c r="A285" s="7">
        <v>43671</v>
      </c>
      <c r="B285" s="526">
        <v>18326</v>
      </c>
      <c r="C285" s="526" t="s">
        <v>26</v>
      </c>
      <c r="D285" t="s">
        <v>17</v>
      </c>
      <c r="F285" s="160">
        <v>4.9000000000000004</v>
      </c>
      <c r="G285" s="2">
        <f t="shared" si="4"/>
        <v>65</v>
      </c>
    </row>
    <row r="286" spans="1:7">
      <c r="A286" s="7">
        <v>43780</v>
      </c>
      <c r="B286" s="526">
        <v>19133</v>
      </c>
      <c r="C286" s="526" t="s">
        <v>26</v>
      </c>
      <c r="D286" t="s">
        <v>18</v>
      </c>
      <c r="F286" s="160">
        <v>60</v>
      </c>
      <c r="G286" s="2">
        <f t="shared" si="4"/>
        <v>5</v>
      </c>
    </row>
    <row r="287" spans="1:7">
      <c r="A287" s="7">
        <v>43780</v>
      </c>
      <c r="B287" s="526">
        <v>19133</v>
      </c>
      <c r="C287" s="526" t="s">
        <v>26</v>
      </c>
      <c r="D287" t="s">
        <v>19</v>
      </c>
      <c r="F287" s="160">
        <v>5</v>
      </c>
      <c r="G287" s="2">
        <f t="shared" si="4"/>
        <v>0</v>
      </c>
    </row>
    <row r="288" spans="1:7">
      <c r="A288" s="44">
        <v>43677</v>
      </c>
      <c r="B288" s="525" t="s">
        <v>14</v>
      </c>
      <c r="C288" s="525" t="s">
        <v>27</v>
      </c>
      <c r="D288" t="s">
        <v>16</v>
      </c>
      <c r="E288" s="265">
        <v>13.8</v>
      </c>
      <c r="G288" s="2">
        <f t="shared" si="4"/>
        <v>13.8</v>
      </c>
    </row>
    <row r="289" spans="1:7">
      <c r="A289" s="44"/>
      <c r="B289" s="525"/>
      <c r="C289" s="525"/>
      <c r="D289" t="s">
        <v>17</v>
      </c>
      <c r="E289" s="265">
        <v>4.8</v>
      </c>
      <c r="G289" s="2">
        <f t="shared" si="4"/>
        <v>18.600000000000001</v>
      </c>
    </row>
    <row r="290" spans="1:7">
      <c r="A290" s="44"/>
      <c r="B290" s="525"/>
      <c r="C290" s="525"/>
      <c r="D290" t="s">
        <v>18</v>
      </c>
      <c r="E290" s="265">
        <v>60</v>
      </c>
      <c r="G290" s="2">
        <f t="shared" si="4"/>
        <v>78.599999999999994</v>
      </c>
    </row>
    <row r="291" spans="1:7">
      <c r="A291" s="44"/>
      <c r="B291" s="525"/>
      <c r="C291" s="525"/>
      <c r="D291" t="s">
        <v>19</v>
      </c>
      <c r="E291" s="265">
        <v>5</v>
      </c>
      <c r="G291" s="2">
        <f t="shared" si="4"/>
        <v>83.6</v>
      </c>
    </row>
    <row r="292" spans="1:7">
      <c r="A292" s="7">
        <v>43732</v>
      </c>
      <c r="B292" s="526">
        <v>18773</v>
      </c>
      <c r="C292" s="526" t="s">
        <v>27</v>
      </c>
      <c r="D292" t="s">
        <v>16</v>
      </c>
      <c r="F292" s="160">
        <v>13.8</v>
      </c>
      <c r="G292" s="2">
        <f t="shared" si="4"/>
        <v>69.8</v>
      </c>
    </row>
    <row r="293" spans="1:7">
      <c r="A293" s="7">
        <v>43732</v>
      </c>
      <c r="B293" s="526">
        <v>18773</v>
      </c>
      <c r="C293" s="526" t="s">
        <v>27</v>
      </c>
      <c r="D293" t="s">
        <v>17</v>
      </c>
      <c r="F293" s="160">
        <v>4.8</v>
      </c>
      <c r="G293" s="2">
        <f t="shared" si="4"/>
        <v>65</v>
      </c>
    </row>
    <row r="294" spans="1:7">
      <c r="A294" s="7">
        <v>43780</v>
      </c>
      <c r="B294" s="526">
        <v>19133</v>
      </c>
      <c r="C294" s="526" t="s">
        <v>27</v>
      </c>
      <c r="D294" t="s">
        <v>18</v>
      </c>
      <c r="F294" s="160">
        <v>60</v>
      </c>
      <c r="G294" s="2">
        <f t="shared" si="4"/>
        <v>5</v>
      </c>
    </row>
    <row r="295" spans="1:7">
      <c r="A295" s="7">
        <v>43780</v>
      </c>
      <c r="B295" s="526">
        <v>19133</v>
      </c>
      <c r="C295" s="526" t="s">
        <v>27</v>
      </c>
      <c r="D295" t="s">
        <v>19</v>
      </c>
      <c r="F295" s="160">
        <v>5</v>
      </c>
      <c r="G295" s="2">
        <f t="shared" si="4"/>
        <v>0</v>
      </c>
    </row>
    <row r="296" spans="1:7">
      <c r="A296" s="44">
        <v>43708</v>
      </c>
      <c r="B296" s="525" t="s">
        <v>14</v>
      </c>
      <c r="C296" s="525" t="s">
        <v>28</v>
      </c>
      <c r="D296" t="s">
        <v>16</v>
      </c>
      <c r="E296" s="265">
        <v>13.5</v>
      </c>
      <c r="G296" s="2">
        <f t="shared" si="4"/>
        <v>13.5</v>
      </c>
    </row>
    <row r="297" spans="1:7">
      <c r="A297" s="44"/>
      <c r="B297" s="525"/>
      <c r="C297" s="525"/>
      <c r="D297" t="s">
        <v>17</v>
      </c>
      <c r="E297" s="265">
        <v>4.5999999999999996</v>
      </c>
      <c r="G297" s="2">
        <f t="shared" si="4"/>
        <v>18.100000000000001</v>
      </c>
    </row>
    <row r="298" spans="1:7">
      <c r="A298" s="44"/>
      <c r="B298" s="525"/>
      <c r="C298" s="525"/>
      <c r="D298" t="s">
        <v>18</v>
      </c>
      <c r="E298" s="265">
        <v>60</v>
      </c>
      <c r="G298" s="2">
        <f t="shared" si="4"/>
        <v>78.099999999999994</v>
      </c>
    </row>
    <row r="299" spans="1:7">
      <c r="A299" s="44"/>
      <c r="B299" s="525"/>
      <c r="C299" s="525"/>
      <c r="D299" t="s">
        <v>19</v>
      </c>
      <c r="E299" s="265">
        <v>5</v>
      </c>
      <c r="G299" s="2">
        <f t="shared" si="4"/>
        <v>83.1</v>
      </c>
    </row>
    <row r="300" spans="1:7">
      <c r="A300" s="44"/>
      <c r="B300" s="525"/>
      <c r="C300" s="525"/>
      <c r="D300" t="s">
        <v>21</v>
      </c>
      <c r="E300" s="265">
        <v>93</v>
      </c>
      <c r="G300" s="2">
        <f t="shared" si="4"/>
        <v>176.1</v>
      </c>
    </row>
    <row r="301" spans="1:7">
      <c r="A301" s="7">
        <v>43738</v>
      </c>
      <c r="B301" s="526">
        <v>18828</v>
      </c>
      <c r="C301" s="526" t="s">
        <v>28</v>
      </c>
      <c r="D301" t="s">
        <v>16</v>
      </c>
      <c r="F301" s="160">
        <v>13.5</v>
      </c>
      <c r="G301" s="2">
        <f t="shared" si="4"/>
        <v>162.6</v>
      </c>
    </row>
    <row r="302" spans="1:7">
      <c r="A302" s="7">
        <v>43738</v>
      </c>
      <c r="B302" s="526">
        <v>18828</v>
      </c>
      <c r="C302" s="526" t="s">
        <v>28</v>
      </c>
      <c r="D302" t="s">
        <v>17</v>
      </c>
      <c r="F302" s="160">
        <v>4.5999999999999996</v>
      </c>
      <c r="G302" s="2">
        <f t="shared" si="4"/>
        <v>158</v>
      </c>
    </row>
    <row r="303" spans="1:7">
      <c r="A303" s="7">
        <v>43780</v>
      </c>
      <c r="B303" s="526">
        <v>19133</v>
      </c>
      <c r="C303" s="526" t="s">
        <v>28</v>
      </c>
      <c r="D303" t="s">
        <v>18</v>
      </c>
      <c r="F303" s="160">
        <v>60</v>
      </c>
      <c r="G303" s="2">
        <f t="shared" si="4"/>
        <v>98</v>
      </c>
    </row>
    <row r="304" spans="1:7">
      <c r="A304" s="7">
        <v>43780</v>
      </c>
      <c r="B304" s="526">
        <v>19133</v>
      </c>
      <c r="C304" s="526" t="s">
        <v>28</v>
      </c>
      <c r="D304" t="s">
        <v>19</v>
      </c>
      <c r="F304" s="160">
        <v>5</v>
      </c>
      <c r="G304" s="2">
        <f t="shared" si="4"/>
        <v>93</v>
      </c>
    </row>
    <row r="305" spans="1:7">
      <c r="A305" s="7">
        <v>44853</v>
      </c>
      <c r="B305" s="161">
        <v>0.5</v>
      </c>
      <c r="C305" s="526" t="s">
        <v>342</v>
      </c>
      <c r="D305" t="s">
        <v>21</v>
      </c>
      <c r="F305" s="160">
        <v>46.5</v>
      </c>
      <c r="G305" s="2">
        <f t="shared" si="4"/>
        <v>46.5</v>
      </c>
    </row>
    <row r="306" spans="1:7">
      <c r="A306" s="7">
        <v>44875</v>
      </c>
      <c r="B306" s="526" t="s">
        <v>343</v>
      </c>
      <c r="C306" s="526" t="s">
        <v>28</v>
      </c>
      <c r="D306" t="s">
        <v>21</v>
      </c>
      <c r="F306" s="160">
        <v>46.5</v>
      </c>
      <c r="G306" s="2">
        <f t="shared" si="4"/>
        <v>0</v>
      </c>
    </row>
    <row r="307" spans="1:7">
      <c r="A307" s="44">
        <v>43738</v>
      </c>
      <c r="B307" s="525" t="s">
        <v>14</v>
      </c>
      <c r="C307" s="525" t="s">
        <v>29</v>
      </c>
      <c r="D307" t="s">
        <v>16</v>
      </c>
      <c r="E307" s="265">
        <v>13.5</v>
      </c>
      <c r="G307" s="2">
        <f t="shared" si="4"/>
        <v>13.5</v>
      </c>
    </row>
    <row r="308" spans="1:7">
      <c r="A308" s="44"/>
      <c r="B308" s="525"/>
      <c r="C308" s="525"/>
      <c r="D308" t="s">
        <v>17</v>
      </c>
      <c r="E308" s="265">
        <v>4.7</v>
      </c>
      <c r="G308" s="2">
        <f t="shared" si="4"/>
        <v>18.2</v>
      </c>
    </row>
    <row r="309" spans="1:7">
      <c r="A309" s="44"/>
      <c r="B309" s="525"/>
      <c r="C309" s="525"/>
      <c r="D309" t="s">
        <v>18</v>
      </c>
      <c r="E309" s="265">
        <v>60</v>
      </c>
      <c r="G309" s="2">
        <f t="shared" si="4"/>
        <v>78.2</v>
      </c>
    </row>
    <row r="310" spans="1:7">
      <c r="A310" s="44"/>
      <c r="B310" s="525"/>
      <c r="C310" s="525"/>
      <c r="D310" t="s">
        <v>19</v>
      </c>
      <c r="E310" s="265">
        <v>5</v>
      </c>
      <c r="G310" s="2">
        <f t="shared" si="4"/>
        <v>83.2</v>
      </c>
    </row>
    <row r="311" spans="1:7">
      <c r="A311" s="7">
        <v>43761</v>
      </c>
      <c r="B311" s="526">
        <v>18972</v>
      </c>
      <c r="C311" s="526" t="s">
        <v>29</v>
      </c>
      <c r="D311" t="s">
        <v>16</v>
      </c>
      <c r="F311" s="160">
        <v>13.5</v>
      </c>
      <c r="G311" s="2">
        <f t="shared" si="4"/>
        <v>69.7</v>
      </c>
    </row>
    <row r="312" spans="1:7">
      <c r="A312" s="7">
        <v>43761</v>
      </c>
      <c r="B312" s="526">
        <v>18972</v>
      </c>
      <c r="C312" s="526" t="s">
        <v>29</v>
      </c>
      <c r="D312" t="s">
        <v>17</v>
      </c>
      <c r="F312" s="160">
        <v>4.7</v>
      </c>
      <c r="G312" s="2">
        <f t="shared" si="4"/>
        <v>65</v>
      </c>
    </row>
    <row r="313" spans="1:7">
      <c r="A313" s="7">
        <v>43780</v>
      </c>
      <c r="B313" s="526">
        <v>19133</v>
      </c>
      <c r="C313" s="526" t="s">
        <v>29</v>
      </c>
      <c r="D313" t="s">
        <v>18</v>
      </c>
      <c r="F313" s="160">
        <v>60</v>
      </c>
      <c r="G313" s="2">
        <f t="shared" si="4"/>
        <v>5</v>
      </c>
    </row>
    <row r="314" spans="1:7">
      <c r="A314" s="7">
        <v>43780</v>
      </c>
      <c r="B314" s="526">
        <v>19133</v>
      </c>
      <c r="C314" s="526" t="s">
        <v>29</v>
      </c>
      <c r="D314" t="s">
        <v>19</v>
      </c>
      <c r="F314" s="160">
        <v>5</v>
      </c>
      <c r="G314" s="2">
        <f t="shared" si="4"/>
        <v>0</v>
      </c>
    </row>
    <row r="315" spans="1:7">
      <c r="A315" s="44">
        <v>43769</v>
      </c>
      <c r="B315" s="525" t="s">
        <v>14</v>
      </c>
      <c r="C315" s="525" t="s">
        <v>30</v>
      </c>
      <c r="D315" t="s">
        <v>16</v>
      </c>
      <c r="E315" s="265">
        <v>13.6</v>
      </c>
      <c r="G315" s="2">
        <f t="shared" si="4"/>
        <v>13.6</v>
      </c>
    </row>
    <row r="316" spans="1:7">
      <c r="B316" s="526"/>
      <c r="C316" s="526"/>
      <c r="D316" t="s">
        <v>17</v>
      </c>
      <c r="E316" s="265">
        <v>4.5</v>
      </c>
      <c r="G316" s="2">
        <f t="shared" si="4"/>
        <v>18.100000000000001</v>
      </c>
    </row>
    <row r="317" spans="1:7">
      <c r="B317" s="526"/>
      <c r="C317" s="526"/>
      <c r="D317" t="s">
        <v>18</v>
      </c>
      <c r="E317" s="265">
        <v>60</v>
      </c>
      <c r="G317" s="2">
        <f t="shared" si="4"/>
        <v>78.099999999999994</v>
      </c>
    </row>
    <row r="318" spans="1:7">
      <c r="B318" s="526"/>
      <c r="C318" s="526"/>
      <c r="D318" t="s">
        <v>40</v>
      </c>
      <c r="E318" s="265">
        <v>5</v>
      </c>
      <c r="G318" s="2">
        <f t="shared" si="4"/>
        <v>83.1</v>
      </c>
    </row>
    <row r="319" spans="1:7">
      <c r="B319" s="526"/>
      <c r="C319" s="526"/>
      <c r="D319" t="s">
        <v>21</v>
      </c>
      <c r="E319" s="265">
        <v>93</v>
      </c>
      <c r="G319" s="2">
        <f t="shared" si="4"/>
        <v>176.1</v>
      </c>
    </row>
    <row r="320" spans="1:7">
      <c r="A320" s="7">
        <v>43780</v>
      </c>
      <c r="B320" s="526">
        <v>19133</v>
      </c>
      <c r="C320" s="526" t="s">
        <v>30</v>
      </c>
      <c r="D320" t="s">
        <v>18</v>
      </c>
      <c r="F320" s="160">
        <v>60</v>
      </c>
      <c r="G320" s="2">
        <f t="shared" si="4"/>
        <v>116.1</v>
      </c>
    </row>
    <row r="321" spans="1:7">
      <c r="A321" s="7">
        <v>43780</v>
      </c>
      <c r="B321" s="526">
        <v>19133</v>
      </c>
      <c r="C321" s="526" t="s">
        <v>30</v>
      </c>
      <c r="D321" t="s">
        <v>19</v>
      </c>
      <c r="F321" s="160">
        <v>5</v>
      </c>
      <c r="G321" s="2">
        <f t="shared" si="4"/>
        <v>111.1</v>
      </c>
    </row>
    <row r="322" spans="1:7">
      <c r="A322" s="7">
        <v>43796</v>
      </c>
      <c r="B322" s="526">
        <v>19235</v>
      </c>
      <c r="C322" s="526" t="s">
        <v>30</v>
      </c>
      <c r="D322" t="s">
        <v>16</v>
      </c>
      <c r="F322" s="160">
        <v>13.6</v>
      </c>
      <c r="G322" s="2">
        <f t="shared" si="4"/>
        <v>97.5</v>
      </c>
    </row>
    <row r="323" spans="1:7">
      <c r="A323" s="7">
        <v>43796</v>
      </c>
      <c r="B323" s="526">
        <v>19235</v>
      </c>
      <c r="C323" s="526" t="s">
        <v>30</v>
      </c>
      <c r="D323" t="s">
        <v>17</v>
      </c>
      <c r="F323" s="160">
        <v>4.5</v>
      </c>
      <c r="G323" s="2">
        <f t="shared" si="4"/>
        <v>93</v>
      </c>
    </row>
    <row r="324" spans="1:7">
      <c r="A324" s="7">
        <v>44853</v>
      </c>
      <c r="B324" s="161">
        <v>0.5</v>
      </c>
      <c r="C324" s="526" t="s">
        <v>342</v>
      </c>
      <c r="D324" t="s">
        <v>21</v>
      </c>
      <c r="F324" s="160">
        <v>46.5</v>
      </c>
      <c r="G324" s="2">
        <f t="shared" si="4"/>
        <v>46.5</v>
      </c>
    </row>
    <row r="325" spans="1:7">
      <c r="A325" s="7">
        <v>44875</v>
      </c>
      <c r="B325" s="526" t="s">
        <v>343</v>
      </c>
      <c r="C325" s="526" t="s">
        <v>30</v>
      </c>
      <c r="D325" t="s">
        <v>21</v>
      </c>
      <c r="F325" s="160">
        <v>46.5</v>
      </c>
      <c r="G325" s="2">
        <f t="shared" si="4"/>
        <v>0</v>
      </c>
    </row>
    <row r="326" spans="1:7">
      <c r="A326" s="44">
        <v>43799</v>
      </c>
      <c r="B326" s="525" t="s">
        <v>14</v>
      </c>
      <c r="C326" s="525" t="s">
        <v>33</v>
      </c>
      <c r="D326" t="s">
        <v>16</v>
      </c>
      <c r="E326" s="265">
        <v>15.2</v>
      </c>
      <c r="G326" s="2">
        <f t="shared" si="4"/>
        <v>15.2</v>
      </c>
    </row>
    <row r="327" spans="1:7">
      <c r="B327" s="526"/>
      <c r="C327" s="526"/>
      <c r="D327" t="s">
        <v>17</v>
      </c>
      <c r="E327" s="265">
        <v>4.7</v>
      </c>
      <c r="G327" s="2">
        <f t="shared" si="4"/>
        <v>19.899999999999999</v>
      </c>
    </row>
    <row r="328" spans="1:7">
      <c r="B328" s="526"/>
      <c r="C328" s="526"/>
      <c r="D328" t="s">
        <v>18</v>
      </c>
      <c r="E328" s="265">
        <v>60</v>
      </c>
      <c r="G328" s="2">
        <f t="shared" si="4"/>
        <v>79.900000000000006</v>
      </c>
    </row>
    <row r="329" spans="1:7">
      <c r="B329" s="526"/>
      <c r="C329" s="526"/>
      <c r="D329" t="s">
        <v>40</v>
      </c>
      <c r="E329" s="265">
        <v>5</v>
      </c>
      <c r="G329" s="2">
        <f t="shared" si="4"/>
        <v>84.9</v>
      </c>
    </row>
    <row r="330" spans="1:7">
      <c r="A330" s="7">
        <v>43826</v>
      </c>
      <c r="B330" s="526">
        <v>19394</v>
      </c>
      <c r="C330" s="526" t="s">
        <v>33</v>
      </c>
      <c r="D330" t="s">
        <v>16</v>
      </c>
      <c r="F330" s="160">
        <v>15.2</v>
      </c>
      <c r="G330" s="2">
        <f t="shared" si="4"/>
        <v>69.7</v>
      </c>
    </row>
    <row r="331" spans="1:7">
      <c r="A331" s="7">
        <v>43826</v>
      </c>
      <c r="B331" s="526">
        <v>19394</v>
      </c>
      <c r="C331" s="526" t="s">
        <v>33</v>
      </c>
      <c r="D331" t="s">
        <v>17</v>
      </c>
      <c r="F331" s="160">
        <v>4.7</v>
      </c>
      <c r="G331" s="2">
        <f t="shared" si="4"/>
        <v>65</v>
      </c>
    </row>
    <row r="332" spans="1:7">
      <c r="A332" s="7">
        <v>43894</v>
      </c>
      <c r="B332" s="526">
        <v>19867</v>
      </c>
      <c r="C332" s="526" t="s">
        <v>33</v>
      </c>
      <c r="D332" t="s">
        <v>18</v>
      </c>
      <c r="F332" s="160">
        <v>60</v>
      </c>
      <c r="G332" s="2">
        <f t="shared" si="4"/>
        <v>5</v>
      </c>
    </row>
    <row r="333" spans="1:7">
      <c r="A333" s="7">
        <v>43894</v>
      </c>
      <c r="B333" s="526">
        <v>19867</v>
      </c>
      <c r="C333" s="526" t="s">
        <v>33</v>
      </c>
      <c r="D333" t="s">
        <v>40</v>
      </c>
      <c r="F333" s="160">
        <v>5</v>
      </c>
      <c r="G333" s="2">
        <f t="shared" si="4"/>
        <v>0</v>
      </c>
    </row>
    <row r="334" spans="1:7">
      <c r="A334" s="44">
        <v>43830</v>
      </c>
      <c r="B334" s="525" t="s">
        <v>14</v>
      </c>
      <c r="C334" s="525" t="s">
        <v>34</v>
      </c>
      <c r="D334" t="s">
        <v>16</v>
      </c>
      <c r="E334" s="265">
        <v>15.9</v>
      </c>
      <c r="G334" s="2">
        <f t="shared" si="4"/>
        <v>15.9</v>
      </c>
    </row>
    <row r="335" spans="1:7">
      <c r="B335" s="526"/>
      <c r="C335" s="526"/>
      <c r="D335" t="s">
        <v>17</v>
      </c>
      <c r="E335" s="265">
        <v>4.7</v>
      </c>
      <c r="G335" s="2">
        <f t="shared" si="4"/>
        <v>20.6</v>
      </c>
    </row>
    <row r="336" spans="1:7">
      <c r="B336" s="526"/>
      <c r="C336" s="526"/>
      <c r="D336" t="s">
        <v>18</v>
      </c>
      <c r="E336" s="265">
        <v>60</v>
      </c>
      <c r="G336" s="2">
        <f t="shared" si="4"/>
        <v>80.599999999999994</v>
      </c>
    </row>
    <row r="337" spans="1:7">
      <c r="B337" s="526"/>
      <c r="C337" s="526"/>
      <c r="D337" t="s">
        <v>40</v>
      </c>
      <c r="E337" s="265">
        <v>5</v>
      </c>
      <c r="G337" s="2">
        <f t="shared" si="4"/>
        <v>85.6</v>
      </c>
    </row>
    <row r="338" spans="1:7">
      <c r="A338" s="7">
        <v>43853</v>
      </c>
      <c r="B338" s="526">
        <v>19618</v>
      </c>
      <c r="C338" s="526" t="s">
        <v>34</v>
      </c>
      <c r="D338" t="s">
        <v>16</v>
      </c>
      <c r="F338" s="160">
        <v>15.9</v>
      </c>
      <c r="G338" s="2">
        <f t="shared" si="4"/>
        <v>69.699999999999989</v>
      </c>
    </row>
    <row r="339" spans="1:7">
      <c r="A339" s="7">
        <v>43853</v>
      </c>
      <c r="B339" s="526">
        <v>19618</v>
      </c>
      <c r="C339" s="526" t="s">
        <v>34</v>
      </c>
      <c r="D339" t="s">
        <v>17</v>
      </c>
      <c r="F339" s="160">
        <v>4.7</v>
      </c>
      <c r="G339" s="2">
        <f t="shared" si="4"/>
        <v>64.999999999999986</v>
      </c>
    </row>
    <row r="340" spans="1:7">
      <c r="A340" s="7">
        <v>43894</v>
      </c>
      <c r="B340" s="526">
        <v>19867</v>
      </c>
      <c r="C340" s="526" t="s">
        <v>34</v>
      </c>
      <c r="D340" t="s">
        <v>18</v>
      </c>
      <c r="F340" s="160">
        <v>60</v>
      </c>
      <c r="G340" s="2">
        <f t="shared" si="4"/>
        <v>4.9999999999999858</v>
      </c>
    </row>
    <row r="341" spans="1:7">
      <c r="A341" s="7">
        <v>43894</v>
      </c>
      <c r="B341" s="526">
        <v>19867</v>
      </c>
      <c r="C341" s="526" t="s">
        <v>34</v>
      </c>
      <c r="D341" t="s">
        <v>40</v>
      </c>
      <c r="F341" s="160">
        <v>5</v>
      </c>
      <c r="G341" s="2">
        <f t="shared" si="4"/>
        <v>-1.4210854715202004E-14</v>
      </c>
    </row>
    <row r="342" spans="1:7">
      <c r="A342" s="44">
        <v>43861</v>
      </c>
      <c r="B342" s="525" t="s">
        <v>14</v>
      </c>
      <c r="C342" s="525" t="s">
        <v>15</v>
      </c>
      <c r="D342" t="s">
        <v>16</v>
      </c>
      <c r="E342" s="265">
        <v>18.600000000000001</v>
      </c>
      <c r="G342" s="2">
        <f t="shared" si="4"/>
        <v>18.599999999999987</v>
      </c>
    </row>
    <row r="343" spans="1:7">
      <c r="B343" s="526"/>
      <c r="C343" s="526"/>
      <c r="D343" t="s">
        <v>17</v>
      </c>
      <c r="E343" s="265">
        <v>4.5</v>
      </c>
      <c r="G343" s="2">
        <f t="shared" si="4"/>
        <v>23.099999999999987</v>
      </c>
    </row>
    <row r="344" spans="1:7">
      <c r="B344" s="526"/>
      <c r="C344" s="526"/>
      <c r="D344" t="s">
        <v>18</v>
      </c>
      <c r="E344" s="265">
        <v>60</v>
      </c>
      <c r="G344" s="2">
        <f t="shared" si="4"/>
        <v>83.1</v>
      </c>
    </row>
    <row r="345" spans="1:7">
      <c r="B345" s="526"/>
      <c r="C345" s="526"/>
      <c r="D345" t="s">
        <v>40</v>
      </c>
      <c r="E345" s="265">
        <v>5</v>
      </c>
      <c r="G345" s="2">
        <f t="shared" ref="G345:G410" si="5">+G344+E345-F345</f>
        <v>88.1</v>
      </c>
    </row>
    <row r="346" spans="1:7">
      <c r="B346" s="526"/>
      <c r="C346" s="526"/>
      <c r="D346" t="s">
        <v>21</v>
      </c>
      <c r="E346" s="265">
        <v>93</v>
      </c>
      <c r="G346" s="2">
        <f t="shared" si="5"/>
        <v>181.1</v>
      </c>
    </row>
    <row r="347" spans="1:7">
      <c r="A347" s="7">
        <v>43888</v>
      </c>
      <c r="B347" s="526">
        <v>19840</v>
      </c>
      <c r="C347" s="526" t="s">
        <v>15</v>
      </c>
      <c r="D347" t="s">
        <v>16</v>
      </c>
      <c r="F347" s="160">
        <v>18.600000000000001</v>
      </c>
      <c r="G347" s="2">
        <f t="shared" si="5"/>
        <v>162.5</v>
      </c>
    </row>
    <row r="348" spans="1:7">
      <c r="A348" s="7">
        <v>43888</v>
      </c>
      <c r="B348" s="526">
        <v>19840</v>
      </c>
      <c r="C348" s="526" t="s">
        <v>15</v>
      </c>
      <c r="D348" t="s">
        <v>17</v>
      </c>
      <c r="F348" s="160">
        <v>4.5</v>
      </c>
      <c r="G348" s="2">
        <f t="shared" si="5"/>
        <v>158</v>
      </c>
    </row>
    <row r="349" spans="1:7">
      <c r="A349" s="7">
        <v>43894</v>
      </c>
      <c r="B349" s="526">
        <v>19867</v>
      </c>
      <c r="C349" s="526" t="s">
        <v>15</v>
      </c>
      <c r="D349" t="s">
        <v>18</v>
      </c>
      <c r="F349" s="160">
        <v>60</v>
      </c>
      <c r="G349" s="2">
        <f t="shared" si="5"/>
        <v>98</v>
      </c>
    </row>
    <row r="350" spans="1:7">
      <c r="A350" s="7">
        <v>43894</v>
      </c>
      <c r="B350" s="526">
        <v>19867</v>
      </c>
      <c r="C350" s="526" t="s">
        <v>15</v>
      </c>
      <c r="D350" t="s">
        <v>40</v>
      </c>
      <c r="F350" s="160">
        <v>5</v>
      </c>
      <c r="G350" s="2">
        <f t="shared" si="5"/>
        <v>93</v>
      </c>
    </row>
    <row r="351" spans="1:7">
      <c r="A351" s="7">
        <v>44853</v>
      </c>
      <c r="B351" s="161">
        <v>0.5</v>
      </c>
      <c r="C351" s="526" t="s">
        <v>342</v>
      </c>
      <c r="D351" t="s">
        <v>21</v>
      </c>
      <c r="F351" s="160">
        <v>46.5</v>
      </c>
      <c r="G351" s="2">
        <f t="shared" si="5"/>
        <v>46.5</v>
      </c>
    </row>
    <row r="352" spans="1:7">
      <c r="A352" s="7">
        <v>44875</v>
      </c>
      <c r="B352" s="526" t="s">
        <v>345</v>
      </c>
      <c r="C352" s="526" t="s">
        <v>15</v>
      </c>
      <c r="D352" t="s">
        <v>21</v>
      </c>
      <c r="F352" s="160">
        <v>46.5</v>
      </c>
      <c r="G352" s="2">
        <f t="shared" si="5"/>
        <v>0</v>
      </c>
    </row>
    <row r="353" spans="1:7">
      <c r="A353" s="44">
        <v>43890</v>
      </c>
      <c r="B353" s="525" t="s">
        <v>14</v>
      </c>
      <c r="C353" s="525" t="s">
        <v>20</v>
      </c>
      <c r="D353" t="s">
        <v>16</v>
      </c>
      <c r="E353" s="265">
        <v>19.3</v>
      </c>
      <c r="G353" s="2">
        <f t="shared" si="5"/>
        <v>19.3</v>
      </c>
    </row>
    <row r="354" spans="1:7">
      <c r="B354" s="526"/>
      <c r="C354" s="526"/>
      <c r="D354" t="s">
        <v>17</v>
      </c>
      <c r="E354" s="265">
        <v>4.8</v>
      </c>
      <c r="G354" s="2">
        <f t="shared" si="5"/>
        <v>24.1</v>
      </c>
    </row>
    <row r="355" spans="1:7">
      <c r="B355" s="526"/>
      <c r="C355" s="526"/>
      <c r="D355" t="s">
        <v>18</v>
      </c>
      <c r="E355" s="265">
        <v>58</v>
      </c>
      <c r="G355" s="2">
        <f t="shared" si="5"/>
        <v>82.1</v>
      </c>
    </row>
    <row r="356" spans="1:7">
      <c r="B356" s="526"/>
      <c r="C356" s="526"/>
      <c r="D356" t="s">
        <v>40</v>
      </c>
      <c r="E356" s="265">
        <v>5</v>
      </c>
      <c r="G356" s="2">
        <f t="shared" si="5"/>
        <v>87.1</v>
      </c>
    </row>
    <row r="357" spans="1:7">
      <c r="A357" s="7">
        <v>43894</v>
      </c>
      <c r="B357" s="526">
        <v>19867</v>
      </c>
      <c r="C357" s="526" t="s">
        <v>20</v>
      </c>
      <c r="D357" t="s">
        <v>18</v>
      </c>
      <c r="F357" s="160">
        <v>58</v>
      </c>
      <c r="G357" s="2">
        <f t="shared" si="5"/>
        <v>29.099999999999994</v>
      </c>
    </row>
    <row r="358" spans="1:7">
      <c r="A358" s="7">
        <v>43894</v>
      </c>
      <c r="B358" s="526">
        <v>19867</v>
      </c>
      <c r="C358" s="526" t="s">
        <v>20</v>
      </c>
      <c r="D358" t="s">
        <v>40</v>
      </c>
      <c r="F358" s="160">
        <v>5</v>
      </c>
      <c r="G358" s="2">
        <f t="shared" si="5"/>
        <v>24.099999999999994</v>
      </c>
    </row>
    <row r="359" spans="1:7">
      <c r="A359" s="7">
        <v>44158</v>
      </c>
      <c r="B359" s="526">
        <v>20835</v>
      </c>
      <c r="C359" s="526" t="s">
        <v>20</v>
      </c>
      <c r="D359" t="s">
        <v>16</v>
      </c>
      <c r="F359" s="160">
        <v>19.3</v>
      </c>
      <c r="G359" s="2">
        <f t="shared" si="5"/>
        <v>4.7999999999999936</v>
      </c>
    </row>
    <row r="360" spans="1:7">
      <c r="A360" s="7">
        <v>44158</v>
      </c>
      <c r="B360" s="526">
        <v>20835</v>
      </c>
      <c r="C360" s="526" t="s">
        <v>20</v>
      </c>
      <c r="D360" t="s">
        <v>17</v>
      </c>
      <c r="F360" s="160">
        <v>4.8</v>
      </c>
      <c r="G360" s="2">
        <f t="shared" si="5"/>
        <v>0</v>
      </c>
    </row>
    <row r="361" spans="1:7">
      <c r="A361" s="44">
        <v>43921</v>
      </c>
      <c r="B361" s="525" t="s">
        <v>14</v>
      </c>
      <c r="C361" s="525" t="s">
        <v>23</v>
      </c>
      <c r="D361" t="s">
        <v>16</v>
      </c>
      <c r="E361" s="265">
        <v>17.899999999999999</v>
      </c>
      <c r="G361" s="2">
        <f t="shared" si="5"/>
        <v>17.899999999999999</v>
      </c>
    </row>
    <row r="362" spans="1:7">
      <c r="B362" s="526"/>
      <c r="C362" s="526"/>
      <c r="D362" t="s">
        <v>17</v>
      </c>
      <c r="E362" s="265">
        <v>4.9000000000000004</v>
      </c>
      <c r="G362" s="2">
        <f t="shared" si="5"/>
        <v>22.799999999999997</v>
      </c>
    </row>
    <row r="363" spans="1:7">
      <c r="B363" s="526"/>
      <c r="C363" s="526"/>
      <c r="D363" t="s">
        <v>18</v>
      </c>
      <c r="E363" s="265">
        <v>60</v>
      </c>
      <c r="G363" s="2">
        <f t="shared" si="5"/>
        <v>82.8</v>
      </c>
    </row>
    <row r="364" spans="1:7">
      <c r="B364" s="526"/>
      <c r="C364" s="526"/>
      <c r="D364" t="s">
        <v>40</v>
      </c>
      <c r="E364" s="265">
        <v>5</v>
      </c>
      <c r="G364" s="2">
        <f t="shared" si="5"/>
        <v>87.8</v>
      </c>
    </row>
    <row r="365" spans="1:7">
      <c r="A365" s="7">
        <v>44145</v>
      </c>
      <c r="B365" s="526">
        <v>20642</v>
      </c>
      <c r="C365" s="526" t="s">
        <v>23</v>
      </c>
      <c r="D365" t="s">
        <v>18</v>
      </c>
      <c r="F365" s="160">
        <v>60</v>
      </c>
      <c r="G365" s="2">
        <f t="shared" si="5"/>
        <v>27.799999999999997</v>
      </c>
    </row>
    <row r="366" spans="1:7">
      <c r="A366" s="7">
        <v>44145</v>
      </c>
      <c r="B366" s="526">
        <v>20642</v>
      </c>
      <c r="C366" s="526" t="s">
        <v>23</v>
      </c>
      <c r="D366" t="s">
        <v>40</v>
      </c>
      <c r="F366" s="160">
        <v>5</v>
      </c>
      <c r="G366" s="2">
        <f t="shared" si="5"/>
        <v>22.799999999999997</v>
      </c>
    </row>
    <row r="367" spans="1:7">
      <c r="A367" s="7">
        <v>44158</v>
      </c>
      <c r="B367" s="526">
        <v>20835</v>
      </c>
      <c r="C367" s="526" t="s">
        <v>23</v>
      </c>
      <c r="D367" t="s">
        <v>16</v>
      </c>
      <c r="F367" s="160">
        <v>17.899999999999999</v>
      </c>
      <c r="G367" s="2">
        <f t="shared" si="5"/>
        <v>4.8999999999999986</v>
      </c>
    </row>
    <row r="368" spans="1:7">
      <c r="A368" s="7">
        <v>44158</v>
      </c>
      <c r="B368" s="526">
        <v>20835</v>
      </c>
      <c r="C368" s="526" t="s">
        <v>23</v>
      </c>
      <c r="D368" t="s">
        <v>17</v>
      </c>
      <c r="F368" s="160">
        <v>4.9000000000000004</v>
      </c>
      <c r="G368" s="2">
        <f t="shared" si="5"/>
        <v>0</v>
      </c>
    </row>
    <row r="369" spans="1:7">
      <c r="A369" s="44">
        <v>43951</v>
      </c>
      <c r="B369" s="525" t="s">
        <v>14</v>
      </c>
      <c r="C369" s="525" t="s">
        <v>24</v>
      </c>
      <c r="D369" t="s">
        <v>16</v>
      </c>
      <c r="E369" s="265">
        <v>18.5</v>
      </c>
      <c r="G369" s="2">
        <f t="shared" si="5"/>
        <v>18.5</v>
      </c>
    </row>
    <row r="370" spans="1:7">
      <c r="B370" s="526"/>
      <c r="C370" s="526"/>
      <c r="D370" t="s">
        <v>17</v>
      </c>
      <c r="E370" s="265">
        <v>4.5999999999999996</v>
      </c>
      <c r="G370" s="2">
        <f t="shared" si="5"/>
        <v>23.1</v>
      </c>
    </row>
    <row r="371" spans="1:7">
      <c r="B371" s="526"/>
      <c r="C371" s="526"/>
      <c r="D371" t="s">
        <v>18</v>
      </c>
      <c r="E371" s="265">
        <v>60</v>
      </c>
      <c r="G371" s="2">
        <f t="shared" si="5"/>
        <v>83.1</v>
      </c>
    </row>
    <row r="372" spans="1:7">
      <c r="B372" s="526"/>
      <c r="C372" s="526"/>
      <c r="D372" t="s">
        <v>40</v>
      </c>
      <c r="E372" s="265">
        <v>5</v>
      </c>
      <c r="G372" s="2">
        <f t="shared" si="5"/>
        <v>88.1</v>
      </c>
    </row>
    <row r="373" spans="1:7">
      <c r="A373" s="7">
        <v>44145</v>
      </c>
      <c r="B373" s="526">
        <v>20642</v>
      </c>
      <c r="C373" s="526" t="s">
        <v>24</v>
      </c>
      <c r="D373" t="s">
        <v>18</v>
      </c>
      <c r="F373" s="160">
        <v>60</v>
      </c>
      <c r="G373" s="2">
        <f t="shared" si="5"/>
        <v>28.099999999999994</v>
      </c>
    </row>
    <row r="374" spans="1:7">
      <c r="A374" s="7">
        <v>44145</v>
      </c>
      <c r="B374" s="526">
        <v>20642</v>
      </c>
      <c r="C374" s="526" t="s">
        <v>24</v>
      </c>
      <c r="D374" t="s">
        <v>40</v>
      </c>
      <c r="F374" s="160">
        <v>5</v>
      </c>
      <c r="G374" s="2">
        <f t="shared" si="5"/>
        <v>23.099999999999994</v>
      </c>
    </row>
    <row r="375" spans="1:7">
      <c r="A375" s="7">
        <v>44158</v>
      </c>
      <c r="B375" s="526">
        <v>20835</v>
      </c>
      <c r="C375" s="526" t="s">
        <v>24</v>
      </c>
      <c r="D375" t="s">
        <v>16</v>
      </c>
      <c r="F375" s="160">
        <v>18.5</v>
      </c>
      <c r="G375" s="2">
        <f t="shared" si="5"/>
        <v>4.5999999999999943</v>
      </c>
    </row>
    <row r="376" spans="1:7">
      <c r="A376" s="7">
        <v>44158</v>
      </c>
      <c r="B376" s="526">
        <v>20835</v>
      </c>
      <c r="C376" s="526" t="s">
        <v>24</v>
      </c>
      <c r="D376" t="s">
        <v>17</v>
      </c>
      <c r="F376" s="160">
        <v>4.5999999999999996</v>
      </c>
      <c r="G376" s="2">
        <f t="shared" si="5"/>
        <v>0</v>
      </c>
    </row>
    <row r="377" spans="1:7">
      <c r="A377" s="44">
        <v>43982</v>
      </c>
      <c r="B377" s="525" t="s">
        <v>14</v>
      </c>
      <c r="C377" s="525" t="s">
        <v>25</v>
      </c>
      <c r="D377" t="s">
        <v>16</v>
      </c>
      <c r="E377" s="265">
        <v>17.2</v>
      </c>
      <c r="G377" s="2">
        <f t="shared" si="5"/>
        <v>17.2</v>
      </c>
    </row>
    <row r="378" spans="1:7">
      <c r="B378" s="526"/>
      <c r="C378" s="526"/>
      <c r="D378" t="s">
        <v>17</v>
      </c>
      <c r="E378" s="265">
        <v>2.5</v>
      </c>
      <c r="G378" s="2">
        <f t="shared" si="5"/>
        <v>19.7</v>
      </c>
    </row>
    <row r="379" spans="1:7">
      <c r="B379" s="526"/>
      <c r="C379" s="526"/>
      <c r="D379" t="s">
        <v>18</v>
      </c>
      <c r="E379" s="265">
        <v>60</v>
      </c>
      <c r="G379" s="2">
        <f t="shared" si="5"/>
        <v>79.7</v>
      </c>
    </row>
    <row r="380" spans="1:7">
      <c r="B380" s="526"/>
      <c r="C380" s="526"/>
      <c r="D380" t="s">
        <v>40</v>
      </c>
      <c r="E380" s="265">
        <v>5</v>
      </c>
      <c r="G380" s="2">
        <f t="shared" si="5"/>
        <v>84.7</v>
      </c>
    </row>
    <row r="381" spans="1:7">
      <c r="A381" s="7">
        <v>44145</v>
      </c>
      <c r="B381" s="526">
        <v>20642</v>
      </c>
      <c r="C381" s="526" t="s">
        <v>25</v>
      </c>
      <c r="D381" t="s">
        <v>18</v>
      </c>
      <c r="F381" s="160">
        <v>60</v>
      </c>
      <c r="G381" s="2">
        <f t="shared" si="5"/>
        <v>24.700000000000003</v>
      </c>
    </row>
    <row r="382" spans="1:7">
      <c r="A382" s="7">
        <v>44145</v>
      </c>
      <c r="B382" s="526">
        <v>20642</v>
      </c>
      <c r="C382" s="526" t="s">
        <v>25</v>
      </c>
      <c r="D382" t="s">
        <v>40</v>
      </c>
      <c r="F382" s="160">
        <v>5</v>
      </c>
      <c r="G382" s="2">
        <f t="shared" si="5"/>
        <v>19.700000000000003</v>
      </c>
    </row>
    <row r="383" spans="1:7">
      <c r="A383" s="7">
        <v>44158</v>
      </c>
      <c r="B383" s="526">
        <v>20836</v>
      </c>
      <c r="C383" s="526" t="s">
        <v>25</v>
      </c>
      <c r="D383" t="s">
        <v>16</v>
      </c>
      <c r="F383" s="160">
        <v>17.2</v>
      </c>
      <c r="G383" s="2">
        <f t="shared" si="5"/>
        <v>2.5000000000000036</v>
      </c>
    </row>
    <row r="384" spans="1:7">
      <c r="A384" s="7">
        <v>44158</v>
      </c>
      <c r="B384" s="526">
        <v>20836</v>
      </c>
      <c r="C384" s="526" t="s">
        <v>25</v>
      </c>
      <c r="D384" t="s">
        <v>17</v>
      </c>
      <c r="F384" s="160">
        <v>2.5</v>
      </c>
      <c r="G384" s="2">
        <f t="shared" si="5"/>
        <v>3.5527136788005009E-15</v>
      </c>
    </row>
    <row r="385" spans="1:7">
      <c r="A385" s="44">
        <v>44012</v>
      </c>
      <c r="B385" s="525" t="s">
        <v>14</v>
      </c>
      <c r="C385" s="525" t="s">
        <v>26</v>
      </c>
      <c r="D385" t="s">
        <v>16</v>
      </c>
      <c r="E385" s="265">
        <v>15.2</v>
      </c>
      <c r="G385" s="2">
        <f t="shared" si="5"/>
        <v>15.200000000000003</v>
      </c>
    </row>
    <row r="386" spans="1:7">
      <c r="B386" s="526"/>
      <c r="C386" s="526"/>
      <c r="D386" t="s">
        <v>17</v>
      </c>
      <c r="E386" s="265">
        <v>1.2</v>
      </c>
      <c r="G386" s="2">
        <f t="shared" si="5"/>
        <v>16.400000000000002</v>
      </c>
    </row>
    <row r="387" spans="1:7">
      <c r="B387" s="526"/>
      <c r="C387" s="526"/>
      <c r="D387" t="s">
        <v>18</v>
      </c>
      <c r="E387" s="265">
        <v>60</v>
      </c>
      <c r="G387" s="2">
        <f t="shared" si="5"/>
        <v>76.400000000000006</v>
      </c>
    </row>
    <row r="388" spans="1:7">
      <c r="B388" s="526"/>
      <c r="C388" s="526"/>
      <c r="D388" t="s">
        <v>40</v>
      </c>
      <c r="E388" s="265">
        <v>5</v>
      </c>
      <c r="G388" s="2">
        <f t="shared" si="5"/>
        <v>81.400000000000006</v>
      </c>
    </row>
    <row r="389" spans="1:7">
      <c r="A389" s="7">
        <v>44145</v>
      </c>
      <c r="B389" s="526">
        <v>20642</v>
      </c>
      <c r="C389" s="526" t="s">
        <v>26</v>
      </c>
      <c r="D389" t="s">
        <v>18</v>
      </c>
      <c r="F389" s="160">
        <v>60</v>
      </c>
      <c r="G389" s="2">
        <f t="shared" si="5"/>
        <v>21.400000000000006</v>
      </c>
    </row>
    <row r="390" spans="1:7">
      <c r="A390" s="7">
        <v>44145</v>
      </c>
      <c r="B390" s="526">
        <v>20642</v>
      </c>
      <c r="C390" s="526" t="s">
        <v>26</v>
      </c>
      <c r="D390" t="s">
        <v>40</v>
      </c>
      <c r="F390" s="160">
        <v>5</v>
      </c>
      <c r="G390" s="2">
        <f t="shared" si="5"/>
        <v>16.400000000000006</v>
      </c>
    </row>
    <row r="391" spans="1:7">
      <c r="A391" s="7">
        <v>44158</v>
      </c>
      <c r="B391" s="526">
        <v>20836</v>
      </c>
      <c r="C391" s="526" t="s">
        <v>26</v>
      </c>
      <c r="D391" t="s">
        <v>16</v>
      </c>
      <c r="F391" s="160">
        <v>15.2</v>
      </c>
      <c r="G391" s="2">
        <f t="shared" si="5"/>
        <v>1.2000000000000064</v>
      </c>
    </row>
    <row r="392" spans="1:7">
      <c r="A392" s="7">
        <v>44158</v>
      </c>
      <c r="B392" s="526">
        <v>20836</v>
      </c>
      <c r="C392" s="526" t="s">
        <v>26</v>
      </c>
      <c r="D392" t="s">
        <v>17</v>
      </c>
      <c r="F392" s="160">
        <v>1.2</v>
      </c>
      <c r="G392" s="2">
        <f t="shared" si="5"/>
        <v>6.4392935428259079E-15</v>
      </c>
    </row>
    <row r="393" spans="1:7">
      <c r="A393" s="44">
        <v>44043</v>
      </c>
      <c r="B393" s="525" t="s">
        <v>14</v>
      </c>
      <c r="C393" s="525" t="s">
        <v>27</v>
      </c>
      <c r="D393" t="s">
        <v>16</v>
      </c>
      <c r="E393" s="265">
        <v>14.4</v>
      </c>
      <c r="G393" s="2">
        <f t="shared" si="5"/>
        <v>14.400000000000007</v>
      </c>
    </row>
    <row r="394" spans="1:7">
      <c r="B394" s="526"/>
      <c r="C394" s="526"/>
      <c r="D394" t="s">
        <v>17</v>
      </c>
      <c r="E394" s="265">
        <v>5</v>
      </c>
      <c r="G394" s="2">
        <f t="shared" si="5"/>
        <v>19.400000000000006</v>
      </c>
    </row>
    <row r="395" spans="1:7">
      <c r="B395" s="526"/>
      <c r="C395" s="526"/>
      <c r="D395" t="s">
        <v>18</v>
      </c>
      <c r="E395" s="265">
        <v>60</v>
      </c>
      <c r="G395" s="2">
        <f t="shared" si="5"/>
        <v>79.400000000000006</v>
      </c>
    </row>
    <row r="396" spans="1:7">
      <c r="B396" s="526"/>
      <c r="C396" s="526"/>
      <c r="D396" t="s">
        <v>40</v>
      </c>
      <c r="E396" s="265">
        <v>5</v>
      </c>
      <c r="G396" s="2">
        <f t="shared" si="5"/>
        <v>84.4</v>
      </c>
    </row>
    <row r="397" spans="1:7">
      <c r="B397" s="526"/>
      <c r="C397" s="526"/>
      <c r="D397" s="67" t="s">
        <v>43</v>
      </c>
      <c r="E397" s="265">
        <v>10</v>
      </c>
      <c r="G397" s="2">
        <f t="shared" si="5"/>
        <v>94.4</v>
      </c>
    </row>
    <row r="398" spans="1:7">
      <c r="B398" s="526"/>
      <c r="C398" s="526"/>
      <c r="D398" s="67" t="s">
        <v>44</v>
      </c>
      <c r="E398" s="265">
        <v>10</v>
      </c>
      <c r="G398" s="2">
        <f t="shared" si="5"/>
        <v>104.4</v>
      </c>
    </row>
    <row r="399" spans="1:7">
      <c r="A399" s="7">
        <v>44131</v>
      </c>
      <c r="B399" s="526">
        <v>20573</v>
      </c>
      <c r="C399" s="526" t="s">
        <v>27</v>
      </c>
      <c r="D399" t="s">
        <v>16</v>
      </c>
      <c r="F399" s="160">
        <v>14.4</v>
      </c>
      <c r="G399" s="2">
        <f t="shared" si="5"/>
        <v>90</v>
      </c>
    </row>
    <row r="400" spans="1:7">
      <c r="A400" s="7">
        <v>44131</v>
      </c>
      <c r="B400" s="526">
        <v>20573</v>
      </c>
      <c r="C400" s="526" t="s">
        <v>27</v>
      </c>
      <c r="D400" t="s">
        <v>17</v>
      </c>
      <c r="F400" s="160">
        <v>5</v>
      </c>
      <c r="G400" s="2">
        <f t="shared" si="5"/>
        <v>85</v>
      </c>
    </row>
    <row r="401" spans="1:7">
      <c r="A401" s="7">
        <v>44145</v>
      </c>
      <c r="B401" s="526">
        <v>20642</v>
      </c>
      <c r="C401" s="526" t="s">
        <v>27</v>
      </c>
      <c r="D401" t="s">
        <v>18</v>
      </c>
      <c r="F401" s="160">
        <v>60</v>
      </c>
      <c r="G401" s="2">
        <f t="shared" si="5"/>
        <v>25</v>
      </c>
    </row>
    <row r="402" spans="1:7">
      <c r="A402" s="7">
        <v>44145</v>
      </c>
      <c r="B402" s="526">
        <v>20642</v>
      </c>
      <c r="C402" s="526" t="s">
        <v>27</v>
      </c>
      <c r="D402" t="s">
        <v>40</v>
      </c>
      <c r="F402" s="160">
        <v>5</v>
      </c>
      <c r="G402" s="2">
        <f t="shared" si="5"/>
        <v>20</v>
      </c>
    </row>
    <row r="403" spans="1:7">
      <c r="A403" s="7">
        <v>44145</v>
      </c>
      <c r="B403" s="526">
        <v>20643</v>
      </c>
      <c r="C403" s="526" t="s">
        <v>27</v>
      </c>
      <c r="D403" s="67" t="s">
        <v>43</v>
      </c>
      <c r="F403" s="160">
        <v>10</v>
      </c>
      <c r="G403" s="2">
        <f t="shared" si="5"/>
        <v>10</v>
      </c>
    </row>
    <row r="404" spans="1:7">
      <c r="A404" s="7">
        <v>44145</v>
      </c>
      <c r="B404" s="526">
        <v>20643</v>
      </c>
      <c r="C404" s="526" t="s">
        <v>27</v>
      </c>
      <c r="D404" s="67" t="s">
        <v>44</v>
      </c>
      <c r="F404" s="160">
        <v>10</v>
      </c>
      <c r="G404" s="2">
        <f t="shared" si="5"/>
        <v>0</v>
      </c>
    </row>
    <row r="405" spans="1:7">
      <c r="A405" s="44">
        <v>44074</v>
      </c>
      <c r="B405" s="525" t="s">
        <v>14</v>
      </c>
      <c r="C405" s="525" t="s">
        <v>28</v>
      </c>
      <c r="D405" t="s">
        <v>16</v>
      </c>
      <c r="E405" s="265">
        <v>13.8</v>
      </c>
      <c r="G405" s="2">
        <f t="shared" si="5"/>
        <v>13.8</v>
      </c>
    </row>
    <row r="406" spans="1:7">
      <c r="B406" s="526"/>
      <c r="C406" s="526"/>
      <c r="D406" t="s">
        <v>17</v>
      </c>
      <c r="E406" s="265">
        <v>4.4000000000000004</v>
      </c>
      <c r="G406" s="2">
        <f t="shared" si="5"/>
        <v>18.200000000000003</v>
      </c>
    </row>
    <row r="407" spans="1:7">
      <c r="B407" s="526"/>
      <c r="C407" s="526"/>
      <c r="D407" t="s">
        <v>18</v>
      </c>
      <c r="E407" s="265">
        <v>60</v>
      </c>
      <c r="G407" s="2">
        <f t="shared" si="5"/>
        <v>78.2</v>
      </c>
    </row>
    <row r="408" spans="1:7">
      <c r="B408" s="526"/>
      <c r="C408" s="526"/>
      <c r="D408" t="s">
        <v>40</v>
      </c>
      <c r="E408" s="265">
        <v>5</v>
      </c>
      <c r="G408" s="2">
        <f t="shared" si="5"/>
        <v>83.2</v>
      </c>
    </row>
    <row r="409" spans="1:7">
      <c r="B409" s="526"/>
      <c r="C409" s="526"/>
      <c r="D409" t="s">
        <v>45</v>
      </c>
      <c r="E409" s="265">
        <v>15</v>
      </c>
      <c r="G409" s="2">
        <f t="shared" si="5"/>
        <v>98.2</v>
      </c>
    </row>
    <row r="410" spans="1:7">
      <c r="A410" s="7">
        <v>44145</v>
      </c>
      <c r="B410" s="526">
        <v>20643</v>
      </c>
      <c r="C410" s="526" t="s">
        <v>28</v>
      </c>
      <c r="D410" t="s">
        <v>18</v>
      </c>
      <c r="F410" s="160">
        <v>60</v>
      </c>
      <c r="G410" s="2">
        <f t="shared" si="5"/>
        <v>38.200000000000003</v>
      </c>
    </row>
    <row r="411" spans="1:7">
      <c r="A411" s="7">
        <v>44145</v>
      </c>
      <c r="B411" s="526">
        <v>20643</v>
      </c>
      <c r="C411" s="526" t="s">
        <v>28</v>
      </c>
      <c r="D411" t="s">
        <v>40</v>
      </c>
      <c r="F411" s="160">
        <v>5</v>
      </c>
      <c r="G411" s="2">
        <f t="shared" ref="G411:G474" si="6">+G410+E411-F411</f>
        <v>33.200000000000003</v>
      </c>
    </row>
    <row r="412" spans="1:7">
      <c r="A412" s="7">
        <v>44158</v>
      </c>
      <c r="B412" s="526">
        <v>20836</v>
      </c>
      <c r="C412" s="526" t="s">
        <v>28</v>
      </c>
      <c r="D412" t="s">
        <v>16</v>
      </c>
      <c r="F412" s="160">
        <v>13.8</v>
      </c>
      <c r="G412" s="2">
        <f t="shared" si="6"/>
        <v>19.400000000000002</v>
      </c>
    </row>
    <row r="413" spans="1:7">
      <c r="A413" s="7">
        <v>44158</v>
      </c>
      <c r="B413" s="526">
        <v>20836</v>
      </c>
      <c r="C413" s="526" t="s">
        <v>28</v>
      </c>
      <c r="D413" t="s">
        <v>17</v>
      </c>
      <c r="F413" s="160">
        <v>4.4000000000000004</v>
      </c>
      <c r="G413" s="2">
        <f t="shared" si="6"/>
        <v>15.000000000000002</v>
      </c>
    </row>
    <row r="414" spans="1:7">
      <c r="A414" s="7">
        <v>44510</v>
      </c>
      <c r="B414" s="526">
        <v>23745</v>
      </c>
      <c r="C414" s="526" t="s">
        <v>28</v>
      </c>
      <c r="D414" t="s">
        <v>45</v>
      </c>
      <c r="F414" s="160">
        <v>15</v>
      </c>
      <c r="G414" s="2">
        <f t="shared" si="6"/>
        <v>0</v>
      </c>
    </row>
    <row r="415" spans="1:7">
      <c r="A415" s="44">
        <v>44104</v>
      </c>
      <c r="B415" s="525" t="s">
        <v>14</v>
      </c>
      <c r="C415" s="525" t="s">
        <v>29</v>
      </c>
      <c r="D415" t="s">
        <v>16</v>
      </c>
      <c r="E415" s="265">
        <v>14.2</v>
      </c>
      <c r="G415" s="2">
        <f t="shared" si="6"/>
        <v>14.2</v>
      </c>
    </row>
    <row r="416" spans="1:7">
      <c r="B416" s="526"/>
      <c r="C416" s="526"/>
      <c r="D416" t="s">
        <v>17</v>
      </c>
      <c r="E416" s="265">
        <v>5.0999999999999996</v>
      </c>
      <c r="G416" s="2">
        <f t="shared" si="6"/>
        <v>19.299999999999997</v>
      </c>
    </row>
    <row r="417" spans="1:7">
      <c r="B417" s="526"/>
      <c r="C417" s="526"/>
      <c r="D417" t="s">
        <v>18</v>
      </c>
      <c r="E417" s="265">
        <v>60</v>
      </c>
      <c r="G417" s="2">
        <f t="shared" si="6"/>
        <v>79.3</v>
      </c>
    </row>
    <row r="418" spans="1:7">
      <c r="B418" s="526"/>
      <c r="C418" s="526"/>
      <c r="D418" t="s">
        <v>40</v>
      </c>
      <c r="E418" s="265">
        <v>5</v>
      </c>
      <c r="G418" s="2">
        <f t="shared" si="6"/>
        <v>84.3</v>
      </c>
    </row>
    <row r="419" spans="1:7">
      <c r="B419" s="526"/>
      <c r="C419" s="526"/>
      <c r="D419" t="s">
        <v>45</v>
      </c>
      <c r="E419" s="265">
        <v>8.5</v>
      </c>
      <c r="G419" s="2">
        <f t="shared" si="6"/>
        <v>92.8</v>
      </c>
    </row>
    <row r="420" spans="1:7">
      <c r="A420" s="7">
        <v>44145</v>
      </c>
      <c r="B420" s="526">
        <v>20643</v>
      </c>
      <c r="C420" s="526" t="s">
        <v>29</v>
      </c>
      <c r="D420" t="s">
        <v>18</v>
      </c>
      <c r="F420" s="160">
        <v>60</v>
      </c>
      <c r="G420" s="2">
        <f t="shared" si="6"/>
        <v>32.799999999999997</v>
      </c>
    </row>
    <row r="421" spans="1:7">
      <c r="A421" s="7">
        <v>44145</v>
      </c>
      <c r="B421" s="526">
        <v>20643</v>
      </c>
      <c r="C421" s="526" t="s">
        <v>29</v>
      </c>
      <c r="D421" t="s">
        <v>40</v>
      </c>
      <c r="F421" s="160">
        <v>5</v>
      </c>
      <c r="G421" s="2">
        <f t="shared" si="6"/>
        <v>27.799999999999997</v>
      </c>
    </row>
    <row r="422" spans="1:7">
      <c r="A422" s="7">
        <v>44184</v>
      </c>
      <c r="B422" s="526">
        <v>21148</v>
      </c>
      <c r="C422" s="526" t="s">
        <v>29</v>
      </c>
      <c r="D422" t="s">
        <v>16</v>
      </c>
      <c r="F422" s="160">
        <v>14.2</v>
      </c>
      <c r="G422" s="2">
        <f t="shared" si="6"/>
        <v>13.599999999999998</v>
      </c>
    </row>
    <row r="423" spans="1:7">
      <c r="A423" s="7">
        <v>44184</v>
      </c>
      <c r="B423" s="526">
        <v>21148</v>
      </c>
      <c r="C423" s="526" t="s">
        <v>29</v>
      </c>
      <c r="D423" t="s">
        <v>17</v>
      </c>
      <c r="F423" s="160">
        <v>5.0999999999999996</v>
      </c>
      <c r="G423" s="2">
        <f t="shared" si="6"/>
        <v>8.4999999999999982</v>
      </c>
    </row>
    <row r="424" spans="1:7">
      <c r="A424" s="7">
        <v>44510</v>
      </c>
      <c r="B424" s="526">
        <v>23745</v>
      </c>
      <c r="C424" s="526" t="s">
        <v>29</v>
      </c>
      <c r="D424" t="s">
        <v>45</v>
      </c>
      <c r="F424" s="160">
        <v>8.5</v>
      </c>
      <c r="G424" s="2">
        <f t="shared" si="6"/>
        <v>0</v>
      </c>
    </row>
    <row r="425" spans="1:7">
      <c r="A425" s="44">
        <v>44135</v>
      </c>
      <c r="B425" s="525" t="s">
        <v>14</v>
      </c>
      <c r="C425" s="525" t="s">
        <v>30</v>
      </c>
      <c r="D425" t="s">
        <v>16</v>
      </c>
      <c r="E425" s="265">
        <v>16.600000000000001</v>
      </c>
      <c r="G425" s="2">
        <f t="shared" si="6"/>
        <v>16.600000000000001</v>
      </c>
    </row>
    <row r="426" spans="1:7">
      <c r="B426" s="526"/>
      <c r="C426" s="526"/>
      <c r="D426" t="s">
        <v>17</v>
      </c>
      <c r="E426" s="265">
        <v>5.4</v>
      </c>
      <c r="G426" s="2">
        <f t="shared" si="6"/>
        <v>22</v>
      </c>
    </row>
    <row r="427" spans="1:7">
      <c r="B427" s="526"/>
      <c r="C427" s="526"/>
      <c r="D427" t="s">
        <v>18</v>
      </c>
      <c r="E427" s="265">
        <v>60</v>
      </c>
      <c r="G427" s="2">
        <f t="shared" si="6"/>
        <v>82</v>
      </c>
    </row>
    <row r="428" spans="1:7">
      <c r="B428" s="526"/>
      <c r="C428" s="526"/>
      <c r="D428" t="s">
        <v>40</v>
      </c>
      <c r="E428" s="265">
        <v>5</v>
      </c>
      <c r="G428" s="2">
        <f t="shared" si="6"/>
        <v>87</v>
      </c>
    </row>
    <row r="429" spans="1:7">
      <c r="B429" s="526"/>
      <c r="C429" s="526"/>
      <c r="D429" s="67" t="s">
        <v>46</v>
      </c>
      <c r="E429" s="265">
        <v>10</v>
      </c>
      <c r="G429" s="2">
        <f t="shared" si="6"/>
        <v>97</v>
      </c>
    </row>
    <row r="430" spans="1:7">
      <c r="B430" s="526"/>
      <c r="C430" s="526"/>
      <c r="D430" s="67" t="s">
        <v>47</v>
      </c>
      <c r="E430" s="265">
        <v>10</v>
      </c>
      <c r="G430" s="2">
        <f t="shared" si="6"/>
        <v>107</v>
      </c>
    </row>
    <row r="431" spans="1:7">
      <c r="A431" s="7">
        <v>44145</v>
      </c>
      <c r="B431" s="526">
        <v>20643</v>
      </c>
      <c r="C431" s="526" t="s">
        <v>30</v>
      </c>
      <c r="D431" t="s">
        <v>18</v>
      </c>
      <c r="F431" s="160">
        <v>60</v>
      </c>
      <c r="G431" s="2">
        <f t="shared" si="6"/>
        <v>47</v>
      </c>
    </row>
    <row r="432" spans="1:7">
      <c r="A432" s="7">
        <v>44145</v>
      </c>
      <c r="B432" s="526">
        <v>20643</v>
      </c>
      <c r="C432" s="526" t="s">
        <v>30</v>
      </c>
      <c r="D432" t="s">
        <v>40</v>
      </c>
      <c r="F432" s="160">
        <v>5</v>
      </c>
      <c r="G432" s="2">
        <f t="shared" si="6"/>
        <v>42</v>
      </c>
    </row>
    <row r="433" spans="1:7">
      <c r="A433" s="7">
        <v>44145</v>
      </c>
      <c r="B433" s="526">
        <v>20643</v>
      </c>
      <c r="C433" s="526" t="s">
        <v>30</v>
      </c>
      <c r="D433" s="67" t="s">
        <v>346</v>
      </c>
      <c r="F433" s="160">
        <v>10</v>
      </c>
      <c r="G433" s="2">
        <f t="shared" si="6"/>
        <v>32</v>
      </c>
    </row>
    <row r="434" spans="1:7">
      <c r="A434" s="7">
        <v>44145</v>
      </c>
      <c r="B434" s="526">
        <v>20643</v>
      </c>
      <c r="C434" s="526" t="s">
        <v>30</v>
      </c>
      <c r="D434" s="67" t="s">
        <v>47</v>
      </c>
      <c r="F434" s="160">
        <v>10</v>
      </c>
      <c r="G434" s="2">
        <f t="shared" si="6"/>
        <v>22</v>
      </c>
    </row>
    <row r="435" spans="1:7">
      <c r="A435" s="7">
        <v>44184</v>
      </c>
      <c r="B435" s="526">
        <v>21148</v>
      </c>
      <c r="C435" s="526" t="s">
        <v>30</v>
      </c>
      <c r="D435" s="67" t="s">
        <v>16</v>
      </c>
      <c r="F435" s="160">
        <v>16.600000000000001</v>
      </c>
      <c r="G435" s="2">
        <f t="shared" si="6"/>
        <v>5.3999999999999986</v>
      </c>
    </row>
    <row r="436" spans="1:7">
      <c r="A436" s="7">
        <v>44184</v>
      </c>
      <c r="B436" s="526">
        <v>21148</v>
      </c>
      <c r="C436" s="526" t="s">
        <v>30</v>
      </c>
      <c r="D436" s="67" t="s">
        <v>17</v>
      </c>
      <c r="F436" s="160">
        <v>5.4</v>
      </c>
      <c r="G436" s="2">
        <f t="shared" si="6"/>
        <v>0</v>
      </c>
    </row>
    <row r="437" spans="1:7">
      <c r="A437" s="44">
        <v>44165</v>
      </c>
      <c r="B437" s="525" t="s">
        <v>14</v>
      </c>
      <c r="C437" s="525" t="s">
        <v>33</v>
      </c>
      <c r="D437" s="67" t="s">
        <v>16</v>
      </c>
      <c r="E437" s="265">
        <v>15.8</v>
      </c>
      <c r="G437" s="2">
        <f t="shared" si="6"/>
        <v>15.8</v>
      </c>
    </row>
    <row r="438" spans="1:7">
      <c r="B438" s="526"/>
      <c r="C438" s="526"/>
      <c r="D438" s="67" t="s">
        <v>17</v>
      </c>
      <c r="E438" s="265">
        <v>5.6</v>
      </c>
      <c r="G438" s="2">
        <f t="shared" si="6"/>
        <v>21.4</v>
      </c>
    </row>
    <row r="439" spans="1:7">
      <c r="B439" s="526"/>
      <c r="C439" s="526"/>
      <c r="D439" s="67" t="s">
        <v>18</v>
      </c>
      <c r="E439" s="265">
        <v>60</v>
      </c>
      <c r="G439" s="2">
        <f t="shared" si="6"/>
        <v>81.400000000000006</v>
      </c>
    </row>
    <row r="440" spans="1:7">
      <c r="B440" s="526"/>
      <c r="C440" s="526"/>
      <c r="D440" s="67" t="s">
        <v>40</v>
      </c>
      <c r="E440" s="265">
        <v>5</v>
      </c>
      <c r="G440" s="2">
        <f t="shared" si="6"/>
        <v>86.4</v>
      </c>
    </row>
    <row r="441" spans="1:7">
      <c r="A441" s="7">
        <v>44231</v>
      </c>
      <c r="B441" s="526">
        <v>21508</v>
      </c>
      <c r="C441" s="526" t="s">
        <v>33</v>
      </c>
      <c r="D441" s="67" t="s">
        <v>16</v>
      </c>
      <c r="F441" s="160">
        <v>15.8</v>
      </c>
      <c r="G441" s="2">
        <f t="shared" si="6"/>
        <v>70.600000000000009</v>
      </c>
    </row>
    <row r="442" spans="1:7">
      <c r="A442" s="7">
        <v>44231</v>
      </c>
      <c r="B442" s="526">
        <v>21508</v>
      </c>
      <c r="C442" s="526" t="s">
        <v>33</v>
      </c>
      <c r="D442" s="67" t="s">
        <v>17</v>
      </c>
      <c r="F442" s="160">
        <v>5.6</v>
      </c>
      <c r="G442" s="2">
        <f t="shared" si="6"/>
        <v>65.000000000000014</v>
      </c>
    </row>
    <row r="443" spans="1:7">
      <c r="A443" s="7">
        <v>44295</v>
      </c>
      <c r="B443" s="526">
        <v>22100</v>
      </c>
      <c r="C443" s="526" t="s">
        <v>33</v>
      </c>
      <c r="D443" s="67" t="s">
        <v>18</v>
      </c>
      <c r="F443" s="160">
        <v>60</v>
      </c>
      <c r="G443" s="2">
        <f t="shared" si="6"/>
        <v>5.0000000000000142</v>
      </c>
    </row>
    <row r="444" spans="1:7">
      <c r="A444" s="7">
        <v>44295</v>
      </c>
      <c r="B444" s="526">
        <v>22100</v>
      </c>
      <c r="C444" s="526" t="s">
        <v>33</v>
      </c>
      <c r="D444" s="67" t="s">
        <v>19</v>
      </c>
      <c r="F444" s="160">
        <v>5</v>
      </c>
      <c r="G444" s="2">
        <f t="shared" si="6"/>
        <v>1.4210854715202004E-14</v>
      </c>
    </row>
    <row r="445" spans="1:7">
      <c r="A445" s="44">
        <v>44196</v>
      </c>
      <c r="B445" s="525" t="s">
        <v>14</v>
      </c>
      <c r="C445" s="525" t="s">
        <v>34</v>
      </c>
      <c r="D445" t="s">
        <v>16</v>
      </c>
      <c r="E445" s="286">
        <v>18</v>
      </c>
      <c r="G445" s="2">
        <f>+G444+E445-F445</f>
        <v>18.000000000000014</v>
      </c>
    </row>
    <row r="446" spans="1:7">
      <c r="B446" s="526"/>
      <c r="C446" s="526"/>
      <c r="D446" t="s">
        <v>17</v>
      </c>
      <c r="E446" s="286">
        <v>4.9000000000000004</v>
      </c>
      <c r="G446" s="2">
        <f t="shared" si="6"/>
        <v>22.900000000000013</v>
      </c>
    </row>
    <row r="447" spans="1:7">
      <c r="B447" s="526"/>
      <c r="C447" s="526"/>
      <c r="D447" t="s">
        <v>48</v>
      </c>
      <c r="E447" s="286">
        <v>60</v>
      </c>
      <c r="G447" s="2">
        <f t="shared" si="6"/>
        <v>82.9</v>
      </c>
    </row>
    <row r="448" spans="1:7">
      <c r="B448" s="526"/>
      <c r="C448" s="526"/>
      <c r="D448" t="s">
        <v>40</v>
      </c>
      <c r="E448" s="286">
        <v>5</v>
      </c>
      <c r="G448" s="2">
        <f t="shared" si="6"/>
        <v>87.9</v>
      </c>
    </row>
    <row r="449" spans="1:7">
      <c r="A449" s="7">
        <v>44257</v>
      </c>
      <c r="B449" s="526">
        <v>21709</v>
      </c>
      <c r="C449" s="526" t="s">
        <v>34</v>
      </c>
      <c r="D449" t="s">
        <v>16</v>
      </c>
      <c r="E449" s="286"/>
      <c r="F449" s="160">
        <v>18</v>
      </c>
      <c r="G449" s="2">
        <f t="shared" si="6"/>
        <v>69.900000000000006</v>
      </c>
    </row>
    <row r="450" spans="1:7">
      <c r="A450" s="7">
        <v>44257</v>
      </c>
      <c r="B450" s="526">
        <v>21709</v>
      </c>
      <c r="C450" s="526" t="s">
        <v>34</v>
      </c>
      <c r="D450" t="s">
        <v>17</v>
      </c>
      <c r="E450" s="286"/>
      <c r="F450" s="160">
        <v>4.9000000000000004</v>
      </c>
      <c r="G450" s="2">
        <f t="shared" si="6"/>
        <v>65</v>
      </c>
    </row>
    <row r="451" spans="1:7">
      <c r="A451" s="7">
        <v>44295</v>
      </c>
      <c r="B451" s="526">
        <v>22100</v>
      </c>
      <c r="C451" s="526" t="s">
        <v>34</v>
      </c>
      <c r="D451" t="s">
        <v>18</v>
      </c>
      <c r="E451" s="286"/>
      <c r="F451" s="160">
        <v>60</v>
      </c>
      <c r="G451" s="2">
        <f t="shared" si="6"/>
        <v>5</v>
      </c>
    </row>
    <row r="452" spans="1:7">
      <c r="A452" s="7">
        <v>44295</v>
      </c>
      <c r="B452" s="526">
        <v>22100</v>
      </c>
      <c r="C452" s="526" t="s">
        <v>34</v>
      </c>
      <c r="D452" t="s">
        <v>19</v>
      </c>
      <c r="E452" s="286"/>
      <c r="F452" s="160">
        <v>5</v>
      </c>
      <c r="G452" s="2">
        <f t="shared" si="6"/>
        <v>0</v>
      </c>
    </row>
    <row r="453" spans="1:7">
      <c r="A453" s="44">
        <v>44227</v>
      </c>
      <c r="B453" s="525" t="s">
        <v>14</v>
      </c>
      <c r="C453" s="525" t="s">
        <v>15</v>
      </c>
      <c r="D453" t="s">
        <v>16</v>
      </c>
      <c r="E453" s="286">
        <v>19.2</v>
      </c>
      <c r="G453" s="2">
        <f t="shared" si="6"/>
        <v>19.2</v>
      </c>
    </row>
    <row r="454" spans="1:7">
      <c r="B454" s="526"/>
      <c r="C454" s="526"/>
      <c r="D454" t="s">
        <v>17</v>
      </c>
      <c r="E454" s="286">
        <v>6.3</v>
      </c>
      <c r="G454" s="2">
        <f t="shared" si="6"/>
        <v>25.5</v>
      </c>
    </row>
    <row r="455" spans="1:7">
      <c r="B455" s="526"/>
      <c r="C455" s="526"/>
      <c r="D455" t="s">
        <v>48</v>
      </c>
      <c r="E455" s="286">
        <v>60</v>
      </c>
      <c r="G455" s="2">
        <f t="shared" si="6"/>
        <v>85.5</v>
      </c>
    </row>
    <row r="456" spans="1:7">
      <c r="B456" s="526"/>
      <c r="C456" s="526"/>
      <c r="D456" t="s">
        <v>40</v>
      </c>
      <c r="E456" s="286">
        <v>5</v>
      </c>
      <c r="G456" s="2">
        <f t="shared" si="6"/>
        <v>90.5</v>
      </c>
    </row>
    <row r="457" spans="1:7">
      <c r="A457" s="7">
        <v>44295</v>
      </c>
      <c r="B457" s="526">
        <v>22100</v>
      </c>
      <c r="C457" s="526" t="s">
        <v>15</v>
      </c>
      <c r="D457" t="s">
        <v>18</v>
      </c>
      <c r="E457" s="286"/>
      <c r="F457" s="160">
        <v>60</v>
      </c>
      <c r="G457" s="2">
        <f t="shared" si="6"/>
        <v>30.5</v>
      </c>
    </row>
    <row r="458" spans="1:7">
      <c r="A458" s="7">
        <v>44295</v>
      </c>
      <c r="B458" s="526">
        <v>22100</v>
      </c>
      <c r="C458" s="526" t="s">
        <v>15</v>
      </c>
      <c r="D458" t="s">
        <v>19</v>
      </c>
      <c r="E458" s="286"/>
      <c r="F458" s="160">
        <v>5</v>
      </c>
      <c r="G458" s="2">
        <f t="shared" si="6"/>
        <v>25.5</v>
      </c>
    </row>
    <row r="459" spans="1:7">
      <c r="A459" s="7">
        <v>44310</v>
      </c>
      <c r="B459" s="526">
        <v>22241</v>
      </c>
      <c r="C459" s="526" t="s">
        <v>15</v>
      </c>
      <c r="D459" t="s">
        <v>16</v>
      </c>
      <c r="E459" s="286"/>
      <c r="F459" s="160">
        <v>19.2</v>
      </c>
      <c r="G459" s="2">
        <f t="shared" si="6"/>
        <v>6.3000000000000007</v>
      </c>
    </row>
    <row r="460" spans="1:7">
      <c r="A460" s="7">
        <v>44310</v>
      </c>
      <c r="B460" s="526">
        <v>22241</v>
      </c>
      <c r="C460" s="526" t="s">
        <v>15</v>
      </c>
      <c r="D460" t="s">
        <v>17</v>
      </c>
      <c r="E460" s="286"/>
      <c r="F460" s="160">
        <v>6.3</v>
      </c>
      <c r="G460" s="2">
        <f t="shared" si="6"/>
        <v>0</v>
      </c>
    </row>
    <row r="461" spans="1:7">
      <c r="A461" s="44">
        <v>44255</v>
      </c>
      <c r="B461" s="525" t="s">
        <v>14</v>
      </c>
      <c r="C461" s="525" t="s">
        <v>20</v>
      </c>
      <c r="D461" t="s">
        <v>16</v>
      </c>
      <c r="E461" s="286">
        <v>17.399999999999999</v>
      </c>
      <c r="G461" s="2">
        <f t="shared" si="6"/>
        <v>17.399999999999999</v>
      </c>
    </row>
    <row r="462" spans="1:7">
      <c r="B462" s="526"/>
      <c r="C462" s="526"/>
      <c r="D462" t="s">
        <v>17</v>
      </c>
      <c r="E462" s="286">
        <v>5.7</v>
      </c>
      <c r="G462" s="2">
        <f t="shared" si="6"/>
        <v>23.099999999999998</v>
      </c>
    </row>
    <row r="463" spans="1:7">
      <c r="B463" s="526"/>
      <c r="C463" s="526"/>
      <c r="D463" t="s">
        <v>48</v>
      </c>
      <c r="E463" s="286">
        <v>56</v>
      </c>
      <c r="G463" s="2">
        <f t="shared" si="6"/>
        <v>79.099999999999994</v>
      </c>
    </row>
    <row r="464" spans="1:7">
      <c r="B464" s="526"/>
      <c r="C464" s="526"/>
      <c r="D464" t="s">
        <v>40</v>
      </c>
      <c r="E464" s="286">
        <v>5</v>
      </c>
      <c r="G464" s="2">
        <f t="shared" si="6"/>
        <v>84.1</v>
      </c>
    </row>
    <row r="465" spans="1:7">
      <c r="B465" s="526"/>
      <c r="C465" s="526"/>
      <c r="D465" t="s">
        <v>49</v>
      </c>
      <c r="E465" s="286">
        <v>10</v>
      </c>
      <c r="G465" s="2">
        <f t="shared" si="6"/>
        <v>94.1</v>
      </c>
    </row>
    <row r="466" spans="1:7">
      <c r="A466" s="7">
        <v>44295</v>
      </c>
      <c r="B466" s="526">
        <v>22100</v>
      </c>
      <c r="C466" s="526" t="s">
        <v>20</v>
      </c>
      <c r="D466" t="s">
        <v>18</v>
      </c>
      <c r="E466" s="286"/>
      <c r="F466" s="160">
        <v>56</v>
      </c>
      <c r="G466" s="2">
        <f t="shared" si="6"/>
        <v>38.099999999999994</v>
      </c>
    </row>
    <row r="467" spans="1:7">
      <c r="A467" s="7">
        <v>44295</v>
      </c>
      <c r="B467" s="526">
        <v>22100</v>
      </c>
      <c r="C467" s="526" t="s">
        <v>20</v>
      </c>
      <c r="D467" t="s">
        <v>19</v>
      </c>
      <c r="E467" s="286"/>
      <c r="F467" s="160">
        <v>5</v>
      </c>
      <c r="G467" s="2">
        <f t="shared" si="6"/>
        <v>33.099999999999994</v>
      </c>
    </row>
    <row r="468" spans="1:7">
      <c r="A468" s="7">
        <v>44295</v>
      </c>
      <c r="B468" s="526">
        <v>22128</v>
      </c>
      <c r="C468" s="526" t="s">
        <v>20</v>
      </c>
      <c r="D468" t="s">
        <v>49</v>
      </c>
      <c r="E468" s="286"/>
      <c r="F468" s="160">
        <v>10</v>
      </c>
      <c r="G468" s="2">
        <f t="shared" si="6"/>
        <v>23.099999999999994</v>
      </c>
    </row>
    <row r="469" spans="1:7">
      <c r="A469" s="7">
        <v>44326</v>
      </c>
      <c r="B469" s="526">
        <v>22391</v>
      </c>
      <c r="C469" s="526" t="s">
        <v>20</v>
      </c>
      <c r="D469" t="s">
        <v>16</v>
      </c>
      <c r="E469" s="286"/>
      <c r="F469" s="160">
        <v>17.399999999999999</v>
      </c>
      <c r="G469" s="2">
        <f t="shared" si="6"/>
        <v>5.6999999999999957</v>
      </c>
    </row>
    <row r="470" spans="1:7">
      <c r="A470" s="7">
        <v>44326</v>
      </c>
      <c r="B470" s="526">
        <v>22391</v>
      </c>
      <c r="C470" s="526" t="s">
        <v>20</v>
      </c>
      <c r="D470" t="s">
        <v>17</v>
      </c>
      <c r="E470" s="286"/>
      <c r="F470" s="160">
        <v>5.7</v>
      </c>
      <c r="G470" s="2">
        <f t="shared" si="6"/>
        <v>0</v>
      </c>
    </row>
    <row r="471" spans="1:7">
      <c r="A471" s="44">
        <v>44286</v>
      </c>
      <c r="B471" s="525" t="s">
        <v>14</v>
      </c>
      <c r="C471" s="525" t="s">
        <v>23</v>
      </c>
      <c r="D471" t="s">
        <v>16</v>
      </c>
      <c r="E471" s="286">
        <v>19.100000000000001</v>
      </c>
      <c r="G471" s="2">
        <f t="shared" si="6"/>
        <v>19.100000000000001</v>
      </c>
    </row>
    <row r="472" spans="1:7">
      <c r="B472" s="526"/>
      <c r="C472" s="526"/>
      <c r="D472" t="s">
        <v>17</v>
      </c>
      <c r="E472" s="286">
        <v>3.8</v>
      </c>
      <c r="G472" s="2">
        <f t="shared" si="6"/>
        <v>22.900000000000002</v>
      </c>
    </row>
    <row r="473" spans="1:7">
      <c r="B473" s="526"/>
      <c r="C473" s="526"/>
      <c r="D473" t="s">
        <v>48</v>
      </c>
      <c r="E473" s="286">
        <v>60</v>
      </c>
      <c r="G473" s="2">
        <f t="shared" si="6"/>
        <v>82.9</v>
      </c>
    </row>
    <row r="474" spans="1:7">
      <c r="B474" s="526"/>
      <c r="C474" s="526"/>
      <c r="D474" t="s">
        <v>40</v>
      </c>
      <c r="E474" s="286">
        <v>5</v>
      </c>
      <c r="G474" s="2">
        <f t="shared" si="6"/>
        <v>87.9</v>
      </c>
    </row>
    <row r="475" spans="1:7">
      <c r="B475" s="526"/>
      <c r="C475" s="526"/>
      <c r="D475" t="s">
        <v>50</v>
      </c>
      <c r="E475" s="286">
        <v>10</v>
      </c>
      <c r="G475" s="2">
        <f t="shared" ref="G475:G553" si="7">+G474+E475-F475</f>
        <v>97.9</v>
      </c>
    </row>
    <row r="476" spans="1:7">
      <c r="A476" s="7">
        <v>44295</v>
      </c>
      <c r="B476" s="526">
        <v>22100</v>
      </c>
      <c r="C476" s="526" t="s">
        <v>23</v>
      </c>
      <c r="D476" t="s">
        <v>18</v>
      </c>
      <c r="E476" s="286"/>
      <c r="F476" s="160">
        <v>60</v>
      </c>
      <c r="G476" s="2">
        <f t="shared" si="7"/>
        <v>37.900000000000006</v>
      </c>
    </row>
    <row r="477" spans="1:7">
      <c r="A477" s="7">
        <v>44295</v>
      </c>
      <c r="B477" s="526">
        <v>22100</v>
      </c>
      <c r="C477" s="526" t="s">
        <v>23</v>
      </c>
      <c r="D477" t="s">
        <v>19</v>
      </c>
      <c r="E477" s="286"/>
      <c r="F477" s="160">
        <v>5</v>
      </c>
      <c r="G477" s="2">
        <f t="shared" si="7"/>
        <v>32.900000000000006</v>
      </c>
    </row>
    <row r="478" spans="1:7">
      <c r="A478" s="7">
        <v>44295</v>
      </c>
      <c r="B478" s="526">
        <v>22128</v>
      </c>
      <c r="C478" s="526" t="s">
        <v>23</v>
      </c>
      <c r="D478" t="s">
        <v>50</v>
      </c>
      <c r="E478" s="286"/>
      <c r="F478" s="160">
        <v>10</v>
      </c>
      <c r="G478" s="2">
        <f t="shared" si="7"/>
        <v>22.900000000000006</v>
      </c>
    </row>
    <row r="479" spans="1:7">
      <c r="A479" s="7">
        <v>44326</v>
      </c>
      <c r="B479" s="526">
        <v>22391</v>
      </c>
      <c r="C479" s="526" t="s">
        <v>23</v>
      </c>
      <c r="D479" t="s">
        <v>16</v>
      </c>
      <c r="E479" s="286"/>
      <c r="F479" s="160">
        <v>19.100000000000001</v>
      </c>
      <c r="G479" s="2">
        <f t="shared" si="7"/>
        <v>3.8000000000000043</v>
      </c>
    </row>
    <row r="480" spans="1:7">
      <c r="A480" s="7">
        <v>44326</v>
      </c>
      <c r="B480" s="526">
        <v>22391</v>
      </c>
      <c r="C480" s="526" t="s">
        <v>23</v>
      </c>
      <c r="D480" t="s">
        <v>17</v>
      </c>
      <c r="E480" s="286"/>
      <c r="F480" s="160">
        <v>3.8</v>
      </c>
      <c r="G480" s="2">
        <f t="shared" si="7"/>
        <v>4.4408920985006262E-15</v>
      </c>
    </row>
    <row r="481" spans="1:7">
      <c r="A481" s="44">
        <v>44316</v>
      </c>
      <c r="B481" s="525" t="s">
        <v>14</v>
      </c>
      <c r="C481" s="525" t="s">
        <v>24</v>
      </c>
      <c r="D481" t="s">
        <v>16</v>
      </c>
      <c r="E481" s="286">
        <v>18.399999999999999</v>
      </c>
      <c r="G481" s="2">
        <f t="shared" si="7"/>
        <v>18.400000000000002</v>
      </c>
    </row>
    <row r="482" spans="1:7">
      <c r="B482" s="526"/>
      <c r="C482" s="526"/>
      <c r="D482" t="s">
        <v>17</v>
      </c>
      <c r="E482" s="286">
        <v>4.8</v>
      </c>
      <c r="G482" s="2">
        <f t="shared" si="7"/>
        <v>23.200000000000003</v>
      </c>
    </row>
    <row r="483" spans="1:7">
      <c r="B483" s="526"/>
      <c r="C483" s="526"/>
      <c r="D483" t="s">
        <v>48</v>
      </c>
      <c r="E483" s="286">
        <v>60</v>
      </c>
      <c r="G483" s="2">
        <f t="shared" si="7"/>
        <v>83.2</v>
      </c>
    </row>
    <row r="484" spans="1:7">
      <c r="B484" s="526"/>
      <c r="C484" s="526"/>
      <c r="D484" t="s">
        <v>40</v>
      </c>
      <c r="E484" s="286">
        <v>5</v>
      </c>
      <c r="G484" s="2">
        <f t="shared" si="7"/>
        <v>88.2</v>
      </c>
    </row>
    <row r="485" spans="1:7">
      <c r="A485" s="7">
        <v>44387</v>
      </c>
      <c r="B485" s="526">
        <v>22981</v>
      </c>
      <c r="C485" s="525" t="s">
        <v>24</v>
      </c>
      <c r="D485" t="s">
        <v>48</v>
      </c>
      <c r="E485" s="286"/>
      <c r="F485" s="172">
        <v>60</v>
      </c>
      <c r="G485" s="2">
        <f t="shared" si="7"/>
        <v>28.200000000000003</v>
      </c>
    </row>
    <row r="486" spans="1:7">
      <c r="A486" s="7">
        <v>44387</v>
      </c>
      <c r="B486" s="526">
        <v>22981</v>
      </c>
      <c r="C486" s="525" t="s">
        <v>24</v>
      </c>
      <c r="D486" t="s">
        <v>40</v>
      </c>
      <c r="E486" s="286"/>
      <c r="F486" s="172">
        <v>5</v>
      </c>
      <c r="G486" s="2">
        <f t="shared" si="7"/>
        <v>23.200000000000003</v>
      </c>
    </row>
    <row r="487" spans="1:7">
      <c r="A487" s="7">
        <v>44389</v>
      </c>
      <c r="B487" s="526">
        <v>22990</v>
      </c>
      <c r="C487" s="525" t="s">
        <v>24</v>
      </c>
      <c r="D487" t="s">
        <v>16</v>
      </c>
      <c r="E487" s="286"/>
      <c r="F487" s="172">
        <v>18.399999999999999</v>
      </c>
      <c r="G487" s="2">
        <f t="shared" si="7"/>
        <v>4.8000000000000043</v>
      </c>
    </row>
    <row r="488" spans="1:7">
      <c r="A488" s="7">
        <v>44389</v>
      </c>
      <c r="B488" s="526">
        <v>22990</v>
      </c>
      <c r="C488" s="525" t="s">
        <v>24</v>
      </c>
      <c r="D488" t="s">
        <v>17</v>
      </c>
      <c r="E488" s="286"/>
      <c r="F488" s="172">
        <v>4.8</v>
      </c>
      <c r="G488" s="2">
        <f t="shared" si="7"/>
        <v>0</v>
      </c>
    </row>
    <row r="489" spans="1:7">
      <c r="A489" s="44">
        <v>44347</v>
      </c>
      <c r="B489" s="525" t="s">
        <v>14</v>
      </c>
      <c r="C489" s="525" t="s">
        <v>25</v>
      </c>
      <c r="D489" t="s">
        <v>16</v>
      </c>
      <c r="E489" s="286">
        <v>15</v>
      </c>
      <c r="G489" s="2">
        <f t="shared" si="7"/>
        <v>15</v>
      </c>
    </row>
    <row r="490" spans="1:7">
      <c r="B490" s="526"/>
      <c r="C490" s="526"/>
      <c r="D490" t="s">
        <v>17</v>
      </c>
      <c r="E490" s="286">
        <v>3.5</v>
      </c>
      <c r="G490" s="2">
        <f t="shared" si="7"/>
        <v>18.5</v>
      </c>
    </row>
    <row r="491" spans="1:7">
      <c r="B491" s="526"/>
      <c r="C491" s="526"/>
      <c r="D491" t="s">
        <v>48</v>
      </c>
      <c r="E491" s="286">
        <v>60</v>
      </c>
      <c r="G491" s="2">
        <f t="shared" si="7"/>
        <v>78.5</v>
      </c>
    </row>
    <row r="492" spans="1:7">
      <c r="B492" s="526"/>
      <c r="C492" s="526"/>
      <c r="D492" t="s">
        <v>40</v>
      </c>
      <c r="E492" s="286">
        <v>5</v>
      </c>
      <c r="G492" s="2">
        <f t="shared" si="7"/>
        <v>83.5</v>
      </c>
    </row>
    <row r="493" spans="1:7">
      <c r="A493" s="7">
        <v>44387</v>
      </c>
      <c r="B493" s="526">
        <v>22981</v>
      </c>
      <c r="C493" s="525" t="s">
        <v>25</v>
      </c>
      <c r="D493" t="s">
        <v>48</v>
      </c>
      <c r="E493" s="286"/>
      <c r="F493" s="172">
        <v>60</v>
      </c>
      <c r="G493" s="2">
        <f t="shared" si="7"/>
        <v>23.5</v>
      </c>
    </row>
    <row r="494" spans="1:7">
      <c r="A494" s="7">
        <v>44387</v>
      </c>
      <c r="B494" s="526">
        <v>22981</v>
      </c>
      <c r="C494" s="525" t="s">
        <v>25</v>
      </c>
      <c r="D494" t="s">
        <v>40</v>
      </c>
      <c r="E494" s="286"/>
      <c r="F494" s="172">
        <v>5</v>
      </c>
      <c r="G494" s="2">
        <f t="shared" si="7"/>
        <v>18.5</v>
      </c>
    </row>
    <row r="495" spans="1:7">
      <c r="A495" s="7">
        <v>44389</v>
      </c>
      <c r="B495" s="526">
        <v>22990</v>
      </c>
      <c r="C495" s="525" t="s">
        <v>25</v>
      </c>
      <c r="D495" t="s">
        <v>16</v>
      </c>
      <c r="E495" s="286"/>
      <c r="F495" s="172">
        <v>15</v>
      </c>
      <c r="G495" s="2">
        <f t="shared" si="7"/>
        <v>3.5</v>
      </c>
    </row>
    <row r="496" spans="1:7">
      <c r="A496" s="7">
        <v>44389</v>
      </c>
      <c r="B496" s="526">
        <v>22990</v>
      </c>
      <c r="C496" s="525" t="s">
        <v>25</v>
      </c>
      <c r="D496" t="s">
        <v>17</v>
      </c>
      <c r="E496" s="286"/>
      <c r="F496" s="172">
        <v>3.5</v>
      </c>
      <c r="G496" s="2">
        <f t="shared" si="7"/>
        <v>0</v>
      </c>
    </row>
    <row r="497" spans="1:14">
      <c r="A497" s="44">
        <v>44377</v>
      </c>
      <c r="B497" s="525" t="s">
        <v>14</v>
      </c>
      <c r="C497" s="525" t="s">
        <v>26</v>
      </c>
      <c r="D497" t="s">
        <v>16</v>
      </c>
      <c r="E497" s="286">
        <v>16.399999999999999</v>
      </c>
      <c r="G497" s="2">
        <f t="shared" si="7"/>
        <v>16.399999999999999</v>
      </c>
    </row>
    <row r="498" spans="1:14">
      <c r="B498" s="526"/>
      <c r="C498" s="526"/>
      <c r="D498" t="s">
        <v>17</v>
      </c>
      <c r="E498" s="286">
        <v>5.4</v>
      </c>
      <c r="G498" s="2">
        <f t="shared" si="7"/>
        <v>21.799999999999997</v>
      </c>
    </row>
    <row r="499" spans="1:14">
      <c r="B499" s="526"/>
      <c r="C499" s="526"/>
      <c r="D499" t="s">
        <v>48</v>
      </c>
      <c r="E499" s="286">
        <v>60</v>
      </c>
      <c r="G499" s="2">
        <f t="shared" si="7"/>
        <v>81.8</v>
      </c>
    </row>
    <row r="500" spans="1:14">
      <c r="B500" s="526"/>
      <c r="C500" s="526"/>
      <c r="D500" t="s">
        <v>40</v>
      </c>
      <c r="E500" s="286">
        <v>5</v>
      </c>
      <c r="G500" s="2">
        <f t="shared" si="7"/>
        <v>86.8</v>
      </c>
    </row>
    <row r="501" spans="1:14">
      <c r="A501" s="7">
        <v>44387</v>
      </c>
      <c r="B501" s="526">
        <v>22981</v>
      </c>
      <c r="C501" s="525" t="s">
        <v>26</v>
      </c>
      <c r="D501" t="s">
        <v>48</v>
      </c>
      <c r="E501" s="286"/>
      <c r="F501" s="172">
        <v>60</v>
      </c>
      <c r="G501" s="2">
        <f t="shared" si="7"/>
        <v>26.799999999999997</v>
      </c>
    </row>
    <row r="502" spans="1:14">
      <c r="A502" s="7">
        <v>44387</v>
      </c>
      <c r="B502" s="526">
        <v>22981</v>
      </c>
      <c r="C502" s="525" t="s">
        <v>26</v>
      </c>
      <c r="D502" t="s">
        <v>40</v>
      </c>
      <c r="E502" s="286"/>
      <c r="F502" s="172">
        <v>5</v>
      </c>
      <c r="G502" s="2">
        <f t="shared" si="7"/>
        <v>21.799999999999997</v>
      </c>
    </row>
    <row r="503" spans="1:14">
      <c r="A503" s="7">
        <v>44519</v>
      </c>
      <c r="B503" s="526">
        <v>23945</v>
      </c>
      <c r="C503" s="525" t="s">
        <v>26</v>
      </c>
      <c r="D503" t="s">
        <v>16</v>
      </c>
      <c r="E503" s="286"/>
      <c r="F503" s="172">
        <v>16.399999999999999</v>
      </c>
      <c r="G503" s="2">
        <f t="shared" si="7"/>
        <v>5.3999999999999986</v>
      </c>
    </row>
    <row r="504" spans="1:14">
      <c r="A504" s="7">
        <v>44519</v>
      </c>
      <c r="B504" s="526">
        <v>23945</v>
      </c>
      <c r="C504" s="525" t="s">
        <v>26</v>
      </c>
      <c r="D504" t="s">
        <v>17</v>
      </c>
      <c r="E504" s="286"/>
      <c r="F504" s="172">
        <v>5.4</v>
      </c>
      <c r="G504" s="2">
        <f t="shared" si="7"/>
        <v>0</v>
      </c>
    </row>
    <row r="505" spans="1:14">
      <c r="A505" s="88">
        <v>44408</v>
      </c>
      <c r="B505" s="525" t="s">
        <v>14</v>
      </c>
      <c r="C505" s="525" t="s">
        <v>27</v>
      </c>
      <c r="D505" t="s">
        <v>16</v>
      </c>
      <c r="E505" s="265">
        <v>14.4</v>
      </c>
      <c r="G505" s="2">
        <f t="shared" si="7"/>
        <v>14.4</v>
      </c>
    </row>
    <row r="506" spans="1:14">
      <c r="A506" s="86"/>
      <c r="B506" s="526"/>
      <c r="C506" s="526"/>
      <c r="D506" t="s">
        <v>17</v>
      </c>
      <c r="E506" s="265">
        <v>2.8</v>
      </c>
      <c r="G506" s="2">
        <f t="shared" si="7"/>
        <v>17.2</v>
      </c>
    </row>
    <row r="507" spans="1:14">
      <c r="A507" s="86"/>
      <c r="B507" s="526"/>
      <c r="C507" s="526"/>
      <c r="D507" s="48" t="s">
        <v>18</v>
      </c>
      <c r="E507" s="265">
        <v>60</v>
      </c>
      <c r="G507" s="2">
        <f t="shared" si="7"/>
        <v>77.2</v>
      </c>
    </row>
    <row r="508" spans="1:14">
      <c r="A508" s="86"/>
      <c r="B508" s="526"/>
      <c r="C508" s="526"/>
      <c r="D508" t="s">
        <v>19</v>
      </c>
      <c r="E508" s="265">
        <v>5</v>
      </c>
      <c r="G508" s="2">
        <f t="shared" si="7"/>
        <v>82.2</v>
      </c>
      <c r="L508" s="525"/>
      <c r="N508" s="80"/>
    </row>
    <row r="509" spans="1:14">
      <c r="A509" s="86">
        <v>44510</v>
      </c>
      <c r="B509" s="526">
        <v>23745</v>
      </c>
      <c r="C509" s="526" t="s">
        <v>27</v>
      </c>
      <c r="D509" t="s">
        <v>18</v>
      </c>
      <c r="F509" s="160">
        <v>60</v>
      </c>
      <c r="G509" s="2">
        <f t="shared" si="7"/>
        <v>22.200000000000003</v>
      </c>
      <c r="N509" s="80"/>
    </row>
    <row r="510" spans="1:14">
      <c r="A510" s="86">
        <v>44510</v>
      </c>
      <c r="B510" s="526">
        <v>23745</v>
      </c>
      <c r="C510" s="526" t="s">
        <v>27</v>
      </c>
      <c r="D510" t="s">
        <v>19</v>
      </c>
      <c r="F510" s="160">
        <v>5</v>
      </c>
      <c r="G510" s="2">
        <f t="shared" si="7"/>
        <v>17.200000000000003</v>
      </c>
      <c r="L510" s="525"/>
      <c r="N510" s="2"/>
    </row>
    <row r="511" spans="1:14">
      <c r="A511" s="7">
        <v>44519</v>
      </c>
      <c r="B511" s="526">
        <v>23945</v>
      </c>
      <c r="C511" s="526" t="s">
        <v>27</v>
      </c>
      <c r="D511" t="s">
        <v>16</v>
      </c>
      <c r="E511" s="286"/>
      <c r="F511" s="172">
        <v>14.4</v>
      </c>
      <c r="G511" s="2">
        <f t="shared" si="7"/>
        <v>2.8000000000000025</v>
      </c>
    </row>
    <row r="512" spans="1:14">
      <c r="A512" s="7">
        <v>44519</v>
      </c>
      <c r="B512" s="526">
        <v>23945</v>
      </c>
      <c r="C512" s="526" t="s">
        <v>27</v>
      </c>
      <c r="D512" t="s">
        <v>17</v>
      </c>
      <c r="E512" s="286"/>
      <c r="F512" s="172">
        <v>2.8</v>
      </c>
      <c r="G512" s="2">
        <f t="shared" si="7"/>
        <v>0</v>
      </c>
    </row>
    <row r="513" spans="1:14">
      <c r="A513" s="90">
        <v>44439</v>
      </c>
      <c r="B513" s="64" t="s">
        <v>14</v>
      </c>
      <c r="C513" s="64" t="s">
        <v>28</v>
      </c>
      <c r="D513" t="s">
        <v>16</v>
      </c>
      <c r="E513" s="265">
        <v>16.3</v>
      </c>
      <c r="G513" s="2">
        <f t="shared" si="7"/>
        <v>16.3</v>
      </c>
      <c r="N513" s="2"/>
    </row>
    <row r="514" spans="1:14">
      <c r="B514" s="526"/>
      <c r="C514" s="526"/>
      <c r="D514" t="s">
        <v>17</v>
      </c>
      <c r="E514" s="265">
        <v>3.1</v>
      </c>
      <c r="G514" s="2">
        <f t="shared" si="7"/>
        <v>19.400000000000002</v>
      </c>
      <c r="L514" s="64"/>
      <c r="N514" s="2"/>
    </row>
    <row r="515" spans="1:14">
      <c r="B515" s="526"/>
      <c r="C515" s="526"/>
      <c r="D515" t="s">
        <v>18</v>
      </c>
      <c r="E515" s="265">
        <v>60</v>
      </c>
      <c r="G515" s="2">
        <f t="shared" si="7"/>
        <v>79.400000000000006</v>
      </c>
      <c r="N515" s="2"/>
    </row>
    <row r="516" spans="1:14">
      <c r="B516" s="526"/>
      <c r="C516" s="526"/>
      <c r="D516" t="s">
        <v>19</v>
      </c>
      <c r="E516" s="265">
        <v>5</v>
      </c>
      <c r="G516" s="2">
        <f t="shared" si="7"/>
        <v>84.4</v>
      </c>
      <c r="L516" s="64"/>
      <c r="N516" s="2"/>
    </row>
    <row r="517" spans="1:14">
      <c r="A517" s="86">
        <v>44510</v>
      </c>
      <c r="B517" s="526">
        <v>23745</v>
      </c>
      <c r="C517" s="65" t="s">
        <v>28</v>
      </c>
      <c r="D517" t="s">
        <v>18</v>
      </c>
      <c r="F517" s="160">
        <v>60</v>
      </c>
      <c r="G517" s="2">
        <f t="shared" si="7"/>
        <v>24.400000000000006</v>
      </c>
      <c r="N517" s="2"/>
    </row>
    <row r="518" spans="1:14">
      <c r="A518" s="86">
        <v>44510</v>
      </c>
      <c r="B518" s="526">
        <v>23745</v>
      </c>
      <c r="C518" s="65" t="s">
        <v>28</v>
      </c>
      <c r="D518" t="s">
        <v>19</v>
      </c>
      <c r="F518" s="160">
        <v>5</v>
      </c>
      <c r="G518" s="2">
        <f t="shared" si="7"/>
        <v>19.400000000000006</v>
      </c>
    </row>
    <row r="519" spans="1:14">
      <c r="A519" s="7">
        <v>44519</v>
      </c>
      <c r="B519" s="526">
        <v>23945</v>
      </c>
      <c r="C519" s="65" t="s">
        <v>28</v>
      </c>
      <c r="D519" t="s">
        <v>16</v>
      </c>
      <c r="F519" s="160">
        <v>16.3</v>
      </c>
      <c r="G519" s="2">
        <f t="shared" si="7"/>
        <v>3.100000000000005</v>
      </c>
    </row>
    <row r="520" spans="1:14">
      <c r="A520" s="7">
        <v>44519</v>
      </c>
      <c r="B520" s="526">
        <v>23945</v>
      </c>
      <c r="C520" s="65" t="s">
        <v>28</v>
      </c>
      <c r="D520" t="s">
        <v>17</v>
      </c>
      <c r="F520" s="160">
        <v>3.1</v>
      </c>
      <c r="G520" s="2">
        <f t="shared" si="7"/>
        <v>4.8849813083506888E-15</v>
      </c>
    </row>
    <row r="521" spans="1:14">
      <c r="A521" s="90">
        <v>44469</v>
      </c>
      <c r="B521" s="64" t="s">
        <v>14</v>
      </c>
      <c r="C521" s="64" t="s">
        <v>53</v>
      </c>
      <c r="D521" t="s">
        <v>16</v>
      </c>
      <c r="E521" s="265">
        <v>16.8</v>
      </c>
      <c r="G521" s="2">
        <f t="shared" si="7"/>
        <v>16.800000000000004</v>
      </c>
    </row>
    <row r="522" spans="1:14">
      <c r="B522" s="526"/>
      <c r="C522" s="526"/>
      <c r="D522" t="s">
        <v>17</v>
      </c>
      <c r="E522" s="265">
        <v>4.7</v>
      </c>
      <c r="G522" s="2">
        <f t="shared" si="7"/>
        <v>21.500000000000004</v>
      </c>
    </row>
    <row r="523" spans="1:14">
      <c r="B523" s="526"/>
      <c r="C523" s="526"/>
      <c r="D523" t="s">
        <v>18</v>
      </c>
      <c r="E523" s="265">
        <v>60</v>
      </c>
      <c r="G523" s="2">
        <f t="shared" si="7"/>
        <v>81.5</v>
      </c>
    </row>
    <row r="524" spans="1:14">
      <c r="B524" s="526"/>
      <c r="C524" s="526"/>
      <c r="D524" t="s">
        <v>19</v>
      </c>
      <c r="E524" s="265">
        <v>5</v>
      </c>
      <c r="G524" s="2">
        <f t="shared" si="7"/>
        <v>86.5</v>
      </c>
    </row>
    <row r="525" spans="1:14">
      <c r="A525" s="86">
        <v>44510</v>
      </c>
      <c r="B525" s="526">
        <v>23745</v>
      </c>
      <c r="C525" s="65" t="s">
        <v>53</v>
      </c>
      <c r="D525" t="s">
        <v>18</v>
      </c>
      <c r="F525" s="160">
        <v>60</v>
      </c>
      <c r="G525" s="2">
        <f t="shared" si="7"/>
        <v>26.5</v>
      </c>
    </row>
    <row r="526" spans="1:14">
      <c r="A526" s="86">
        <v>44510</v>
      </c>
      <c r="B526" s="526">
        <v>23745</v>
      </c>
      <c r="C526" s="65" t="s">
        <v>53</v>
      </c>
      <c r="D526" t="s">
        <v>19</v>
      </c>
      <c r="F526" s="160">
        <v>5</v>
      </c>
      <c r="G526" s="2">
        <f t="shared" si="7"/>
        <v>21.5</v>
      </c>
    </row>
    <row r="527" spans="1:14">
      <c r="A527" s="7">
        <v>44519</v>
      </c>
      <c r="B527" s="526">
        <v>23945</v>
      </c>
      <c r="C527" s="65" t="s">
        <v>53</v>
      </c>
      <c r="D527" t="s">
        <v>16</v>
      </c>
      <c r="F527" s="160">
        <v>16.8</v>
      </c>
      <c r="G527" s="2">
        <f t="shared" si="7"/>
        <v>4.6999999999999993</v>
      </c>
    </row>
    <row r="528" spans="1:14">
      <c r="A528" s="7">
        <v>44519</v>
      </c>
      <c r="B528" s="526">
        <v>23945</v>
      </c>
      <c r="C528" s="65" t="s">
        <v>53</v>
      </c>
      <c r="D528" t="s">
        <v>17</v>
      </c>
      <c r="F528" s="160">
        <v>4.7</v>
      </c>
      <c r="G528" s="2">
        <f t="shared" si="7"/>
        <v>0</v>
      </c>
    </row>
    <row r="529" spans="1:14">
      <c r="A529" s="88">
        <v>44500</v>
      </c>
      <c r="B529" s="525" t="s">
        <v>14</v>
      </c>
      <c r="C529" s="525" t="s">
        <v>30</v>
      </c>
      <c r="D529" t="s">
        <v>16</v>
      </c>
      <c r="E529" s="265">
        <v>17.5</v>
      </c>
      <c r="G529" s="2">
        <f t="shared" si="7"/>
        <v>17.5</v>
      </c>
    </row>
    <row r="530" spans="1:14">
      <c r="A530" s="86"/>
      <c r="B530" s="526"/>
      <c r="C530" s="526"/>
      <c r="D530" t="s">
        <v>17</v>
      </c>
      <c r="E530" s="265">
        <v>2.6</v>
      </c>
      <c r="G530" s="2">
        <f t="shared" si="7"/>
        <v>20.100000000000001</v>
      </c>
    </row>
    <row r="531" spans="1:14">
      <c r="A531" s="86"/>
      <c r="B531" s="526"/>
      <c r="C531" s="526"/>
      <c r="D531" t="s">
        <v>18</v>
      </c>
      <c r="E531" s="265">
        <v>60</v>
      </c>
      <c r="G531" s="2">
        <f t="shared" si="7"/>
        <v>80.099999999999994</v>
      </c>
      <c r="L531" s="525"/>
      <c r="N531" s="2">
        <v>17.5</v>
      </c>
    </row>
    <row r="532" spans="1:14">
      <c r="A532" s="86"/>
      <c r="B532" s="526"/>
      <c r="C532" s="526"/>
      <c r="D532" t="s">
        <v>19</v>
      </c>
      <c r="E532" s="265">
        <v>5</v>
      </c>
      <c r="G532" s="2">
        <f t="shared" si="7"/>
        <v>85.1</v>
      </c>
      <c r="L532" s="526"/>
      <c r="N532" s="2">
        <v>2.6</v>
      </c>
    </row>
    <row r="533" spans="1:14">
      <c r="A533" s="86">
        <v>44510</v>
      </c>
      <c r="B533" s="526">
        <v>23745</v>
      </c>
      <c r="C533" s="526" t="s">
        <v>30</v>
      </c>
      <c r="D533" t="s">
        <v>18</v>
      </c>
      <c r="F533" s="160">
        <v>60</v>
      </c>
      <c r="G533" s="2">
        <f t="shared" si="7"/>
        <v>25.099999999999994</v>
      </c>
      <c r="L533" s="525"/>
      <c r="N533" s="2">
        <v>18.600000000000001</v>
      </c>
    </row>
    <row r="534" spans="1:14">
      <c r="A534" s="86">
        <v>44510</v>
      </c>
      <c r="B534" s="526">
        <v>23745</v>
      </c>
      <c r="C534" s="526" t="s">
        <v>30</v>
      </c>
      <c r="D534" t="s">
        <v>19</v>
      </c>
      <c r="F534" s="160">
        <v>5</v>
      </c>
      <c r="G534" s="2">
        <f t="shared" si="7"/>
        <v>20.099999999999994</v>
      </c>
      <c r="L534" s="526"/>
      <c r="N534" s="2">
        <v>4</v>
      </c>
    </row>
    <row r="535" spans="1:14">
      <c r="A535" s="86">
        <v>44620</v>
      </c>
      <c r="B535" s="526">
        <v>24355</v>
      </c>
      <c r="C535" s="526" t="s">
        <v>30</v>
      </c>
      <c r="D535" t="s">
        <v>16</v>
      </c>
      <c r="F535" s="160">
        <v>17.5</v>
      </c>
      <c r="G535" s="2">
        <f t="shared" si="7"/>
        <v>2.5999999999999943</v>
      </c>
      <c r="L535" s="526"/>
      <c r="N535" s="2"/>
    </row>
    <row r="536" spans="1:14">
      <c r="A536" s="86">
        <v>44620</v>
      </c>
      <c r="B536" s="526">
        <v>24355</v>
      </c>
      <c r="C536" s="526" t="s">
        <v>30</v>
      </c>
      <c r="D536" t="s">
        <v>17</v>
      </c>
      <c r="F536" s="160">
        <v>2.6</v>
      </c>
      <c r="G536" s="2">
        <f t="shared" si="7"/>
        <v>-5.773159728050814E-15</v>
      </c>
      <c r="L536" s="526"/>
      <c r="N536" s="2"/>
    </row>
    <row r="537" spans="1:14">
      <c r="A537" s="88">
        <v>44530</v>
      </c>
      <c r="B537" s="525" t="s">
        <v>14</v>
      </c>
      <c r="C537" s="525" t="s">
        <v>33</v>
      </c>
      <c r="D537" t="s">
        <v>16</v>
      </c>
      <c r="E537" s="265">
        <v>18.600000000000001</v>
      </c>
      <c r="G537" s="2">
        <f t="shared" si="7"/>
        <v>18.599999999999994</v>
      </c>
      <c r="L537" s="525"/>
      <c r="N537" s="2">
        <v>19.600000000000001</v>
      </c>
    </row>
    <row r="538" spans="1:14">
      <c r="A538" s="86"/>
      <c r="B538" s="526"/>
      <c r="C538" s="526"/>
      <c r="D538" t="s">
        <v>17</v>
      </c>
      <c r="E538" s="265">
        <v>4</v>
      </c>
      <c r="G538" s="2">
        <f t="shared" si="7"/>
        <v>22.599999999999994</v>
      </c>
      <c r="L538" s="526"/>
      <c r="N538" s="2">
        <v>4.4000000000000004</v>
      </c>
    </row>
    <row r="539" spans="1:14">
      <c r="A539" s="86"/>
      <c r="B539" s="526"/>
      <c r="C539" s="526"/>
      <c r="D539" t="s">
        <v>18</v>
      </c>
      <c r="E539" s="265">
        <v>60</v>
      </c>
      <c r="G539" s="2">
        <f t="shared" si="7"/>
        <v>82.6</v>
      </c>
      <c r="L539" s="525"/>
      <c r="N539" s="2">
        <v>20.7</v>
      </c>
    </row>
    <row r="540" spans="1:14">
      <c r="A540" s="86"/>
      <c r="B540" s="526"/>
      <c r="C540" s="526"/>
      <c r="D540" t="s">
        <v>19</v>
      </c>
      <c r="E540" s="265">
        <v>5</v>
      </c>
      <c r="G540" s="2">
        <f t="shared" si="7"/>
        <v>87.6</v>
      </c>
      <c r="N540" s="2">
        <v>1.3</v>
      </c>
    </row>
    <row r="541" spans="1:14">
      <c r="A541" s="86"/>
      <c r="B541" s="526"/>
      <c r="C541" s="526"/>
      <c r="D541" t="s">
        <v>347</v>
      </c>
      <c r="E541" s="265">
        <v>10</v>
      </c>
      <c r="G541" s="2">
        <f t="shared" si="7"/>
        <v>97.6</v>
      </c>
      <c r="N541" s="8">
        <f>SUM(N531:N540)</f>
        <v>88.7</v>
      </c>
    </row>
    <row r="542" spans="1:14">
      <c r="A542" s="86"/>
      <c r="B542" s="526"/>
      <c r="C542" s="526"/>
      <c r="D542" t="s">
        <v>21</v>
      </c>
      <c r="E542" s="265">
        <v>93</v>
      </c>
      <c r="G542" s="2">
        <f t="shared" si="7"/>
        <v>190.6</v>
      </c>
    </row>
    <row r="543" spans="1:14">
      <c r="A543" s="86">
        <v>44602</v>
      </c>
      <c r="B543" s="526">
        <v>24209</v>
      </c>
      <c r="C543" s="526" t="s">
        <v>33</v>
      </c>
      <c r="D543" t="s">
        <v>18</v>
      </c>
      <c r="F543" s="160">
        <v>60</v>
      </c>
      <c r="G543" s="2">
        <f t="shared" si="7"/>
        <v>130.6</v>
      </c>
    </row>
    <row r="544" spans="1:14">
      <c r="A544" s="86">
        <v>44602</v>
      </c>
      <c r="B544" s="526">
        <v>24209</v>
      </c>
      <c r="C544" s="526" t="s">
        <v>33</v>
      </c>
      <c r="D544" t="s">
        <v>19</v>
      </c>
      <c r="F544" s="160">
        <v>5</v>
      </c>
      <c r="G544" s="2">
        <f t="shared" si="7"/>
        <v>125.6</v>
      </c>
    </row>
    <row r="545" spans="1:7">
      <c r="A545" s="86">
        <v>44602</v>
      </c>
      <c r="B545" s="526">
        <v>24210</v>
      </c>
      <c r="C545" s="526" t="s">
        <v>33</v>
      </c>
      <c r="D545" t="s">
        <v>347</v>
      </c>
      <c r="F545" s="160">
        <v>10</v>
      </c>
      <c r="G545" s="2">
        <f t="shared" si="7"/>
        <v>115.6</v>
      </c>
    </row>
    <row r="546" spans="1:7">
      <c r="A546" s="86">
        <v>44620</v>
      </c>
      <c r="B546" s="526">
        <v>24355</v>
      </c>
      <c r="C546" s="526" t="s">
        <v>33</v>
      </c>
      <c r="D546" t="s">
        <v>16</v>
      </c>
      <c r="F546" s="160">
        <v>18.600000000000001</v>
      </c>
      <c r="G546" s="2">
        <f t="shared" si="7"/>
        <v>97</v>
      </c>
    </row>
    <row r="547" spans="1:7">
      <c r="A547" s="86">
        <v>44620</v>
      </c>
      <c r="B547" s="526">
        <v>24355</v>
      </c>
      <c r="C547" s="526" t="s">
        <v>33</v>
      </c>
      <c r="D547" t="s">
        <v>17</v>
      </c>
      <c r="F547" s="160">
        <v>4</v>
      </c>
      <c r="G547" s="2">
        <f t="shared" si="7"/>
        <v>93</v>
      </c>
    </row>
    <row r="548" spans="1:7">
      <c r="A548" s="7">
        <v>44853</v>
      </c>
      <c r="B548" s="161">
        <v>0.5</v>
      </c>
      <c r="C548" s="526" t="s">
        <v>342</v>
      </c>
      <c r="D548" t="s">
        <v>21</v>
      </c>
      <c r="F548" s="160">
        <v>46.5</v>
      </c>
      <c r="G548" s="2">
        <f t="shared" si="7"/>
        <v>46.5</v>
      </c>
    </row>
    <row r="549" spans="1:7">
      <c r="A549" s="7">
        <v>44875</v>
      </c>
      <c r="B549" s="526" t="s">
        <v>345</v>
      </c>
      <c r="C549" s="526" t="s">
        <v>33</v>
      </c>
      <c r="D549" t="s">
        <v>21</v>
      </c>
      <c r="F549" s="160">
        <v>46.5</v>
      </c>
      <c r="G549" s="2">
        <f t="shared" si="7"/>
        <v>0</v>
      </c>
    </row>
    <row r="550" spans="1:7">
      <c r="A550" s="88">
        <v>44561</v>
      </c>
      <c r="B550" s="525" t="s">
        <v>14</v>
      </c>
      <c r="C550" s="525" t="s">
        <v>34</v>
      </c>
      <c r="D550" t="s">
        <v>16</v>
      </c>
      <c r="E550" s="265">
        <v>19.600000000000001</v>
      </c>
      <c r="G550" s="2">
        <f t="shared" si="7"/>
        <v>19.600000000000001</v>
      </c>
    </row>
    <row r="551" spans="1:7">
      <c r="A551" s="86"/>
      <c r="B551" s="526"/>
      <c r="C551" s="526"/>
      <c r="D551" t="s">
        <v>17</v>
      </c>
      <c r="E551" s="265">
        <v>4.4000000000000004</v>
      </c>
      <c r="G551" s="2">
        <f t="shared" si="7"/>
        <v>24</v>
      </c>
    </row>
    <row r="552" spans="1:7">
      <c r="A552" s="86"/>
      <c r="B552" s="526"/>
      <c r="C552" s="526"/>
      <c r="D552" t="s">
        <v>18</v>
      </c>
      <c r="E552" s="265">
        <v>60</v>
      </c>
      <c r="G552" s="2">
        <f t="shared" si="7"/>
        <v>84</v>
      </c>
    </row>
    <row r="553" spans="1:7">
      <c r="A553" s="86"/>
      <c r="B553" s="526"/>
      <c r="C553" s="526"/>
      <c r="D553" t="s">
        <v>19</v>
      </c>
      <c r="E553" s="265">
        <v>5</v>
      </c>
      <c r="G553" s="2">
        <f t="shared" si="7"/>
        <v>89</v>
      </c>
    </row>
    <row r="554" spans="1:7">
      <c r="A554" s="86">
        <v>44602</v>
      </c>
      <c r="B554" s="526">
        <v>24209</v>
      </c>
      <c r="C554" s="526" t="s">
        <v>34</v>
      </c>
      <c r="D554" t="s">
        <v>18</v>
      </c>
      <c r="F554" s="160">
        <v>60</v>
      </c>
      <c r="G554" s="2">
        <f t="shared" ref="G554:G573" si="8">+G553+E554-F554</f>
        <v>29</v>
      </c>
    </row>
    <row r="555" spans="1:7">
      <c r="A555" s="86">
        <v>44602</v>
      </c>
      <c r="B555" s="526">
        <v>24209</v>
      </c>
      <c r="C555" s="526" t="s">
        <v>34</v>
      </c>
      <c r="D555" t="s">
        <v>19</v>
      </c>
      <c r="F555" s="160">
        <v>5</v>
      </c>
      <c r="G555" s="2">
        <f t="shared" si="8"/>
        <v>24</v>
      </c>
    </row>
    <row r="556" spans="1:7">
      <c r="A556" s="86">
        <v>44620</v>
      </c>
      <c r="B556" s="526">
        <v>24355</v>
      </c>
      <c r="C556" s="526" t="s">
        <v>34</v>
      </c>
      <c r="D556" t="s">
        <v>16</v>
      </c>
      <c r="F556" s="160">
        <v>19.600000000000001</v>
      </c>
      <c r="G556" s="2">
        <f t="shared" si="8"/>
        <v>4.3999999999999986</v>
      </c>
    </row>
    <row r="557" spans="1:7">
      <c r="A557" s="86">
        <v>44620</v>
      </c>
      <c r="B557" s="526">
        <v>24355</v>
      </c>
      <c r="C557" s="526" t="s">
        <v>34</v>
      </c>
      <c r="D557" t="s">
        <v>17</v>
      </c>
      <c r="F557" s="160">
        <v>4.4000000000000004</v>
      </c>
      <c r="G557" s="2">
        <f t="shared" si="8"/>
        <v>0</v>
      </c>
    </row>
    <row r="558" spans="1:7">
      <c r="A558" s="88">
        <v>44592</v>
      </c>
      <c r="B558" s="525" t="s">
        <v>14</v>
      </c>
      <c r="C558" s="525" t="s">
        <v>15</v>
      </c>
      <c r="D558" t="s">
        <v>16</v>
      </c>
      <c r="E558" s="265">
        <v>20.7</v>
      </c>
      <c r="G558" s="2">
        <f t="shared" si="8"/>
        <v>20.7</v>
      </c>
    </row>
    <row r="559" spans="1:7">
      <c r="A559" s="86"/>
      <c r="B559" s="526"/>
      <c r="C559" s="526"/>
      <c r="D559" t="s">
        <v>17</v>
      </c>
      <c r="E559" s="265">
        <v>1.3</v>
      </c>
      <c r="G559" s="2">
        <f t="shared" si="8"/>
        <v>22</v>
      </c>
    </row>
    <row r="560" spans="1:7">
      <c r="A560" s="86"/>
      <c r="B560" s="526"/>
      <c r="C560" s="526"/>
      <c r="D560" t="s">
        <v>18</v>
      </c>
      <c r="E560" s="265">
        <v>60</v>
      </c>
      <c r="G560" s="2">
        <f t="shared" si="8"/>
        <v>82</v>
      </c>
    </row>
    <row r="561" spans="1:7">
      <c r="A561" s="86"/>
      <c r="B561" s="526"/>
      <c r="C561" s="526"/>
      <c r="D561" t="s">
        <v>19</v>
      </c>
      <c r="E561" s="265">
        <v>5</v>
      </c>
      <c r="G561" s="2">
        <f t="shared" si="8"/>
        <v>87</v>
      </c>
    </row>
    <row r="562" spans="1:7">
      <c r="A562" s="86"/>
      <c r="B562" s="526"/>
      <c r="C562" s="526"/>
      <c r="D562" t="s">
        <v>348</v>
      </c>
      <c r="E562" s="265">
        <v>10</v>
      </c>
      <c r="G562" s="2">
        <f t="shared" si="8"/>
        <v>97</v>
      </c>
    </row>
    <row r="563" spans="1:7">
      <c r="A563" s="86">
        <v>44602</v>
      </c>
      <c r="B563" s="526">
        <v>24209</v>
      </c>
      <c r="C563" s="526" t="s">
        <v>15</v>
      </c>
      <c r="D563" t="s">
        <v>18</v>
      </c>
      <c r="F563" s="160">
        <v>60</v>
      </c>
      <c r="G563" s="2">
        <f t="shared" si="8"/>
        <v>37</v>
      </c>
    </row>
    <row r="564" spans="1:7">
      <c r="A564" s="86">
        <v>44602</v>
      </c>
      <c r="B564" s="526">
        <v>24209</v>
      </c>
      <c r="C564" s="526" t="s">
        <v>15</v>
      </c>
      <c r="D564" t="s">
        <v>19</v>
      </c>
      <c r="F564" s="160">
        <v>5</v>
      </c>
      <c r="G564" s="2">
        <f t="shared" si="8"/>
        <v>32</v>
      </c>
    </row>
    <row r="565" spans="1:7">
      <c r="A565" s="86">
        <v>44602</v>
      </c>
      <c r="B565" s="526">
        <v>24210</v>
      </c>
      <c r="C565" s="526" t="s">
        <v>15</v>
      </c>
      <c r="D565" t="s">
        <v>348</v>
      </c>
      <c r="F565" s="160">
        <v>10</v>
      </c>
      <c r="G565" s="2">
        <f t="shared" si="8"/>
        <v>22</v>
      </c>
    </row>
    <row r="566" spans="1:7">
      <c r="A566" s="86">
        <v>44620</v>
      </c>
      <c r="B566" s="526">
        <v>24355</v>
      </c>
      <c r="C566" s="526" t="s">
        <v>15</v>
      </c>
      <c r="D566" t="s">
        <v>16</v>
      </c>
      <c r="F566" s="160">
        <v>20.7</v>
      </c>
      <c r="G566" s="2">
        <f t="shared" si="8"/>
        <v>1.3000000000000007</v>
      </c>
    </row>
    <row r="567" spans="1:7">
      <c r="A567" s="86">
        <v>44620</v>
      </c>
      <c r="B567" s="526">
        <v>24355</v>
      </c>
      <c r="C567" s="526" t="s">
        <v>15</v>
      </c>
      <c r="D567" t="s">
        <v>17</v>
      </c>
      <c r="F567" s="160">
        <v>1.3</v>
      </c>
      <c r="G567" s="2">
        <f t="shared" si="8"/>
        <v>0</v>
      </c>
    </row>
    <row r="568" spans="1:7">
      <c r="A568" s="44">
        <v>44620</v>
      </c>
      <c r="B568" s="525" t="s">
        <v>14</v>
      </c>
      <c r="C568" s="525" t="s">
        <v>20</v>
      </c>
      <c r="D568" t="s">
        <v>16</v>
      </c>
      <c r="E568" s="265">
        <v>20.399999999999999</v>
      </c>
      <c r="G568" s="2">
        <f t="shared" si="8"/>
        <v>20.399999999999999</v>
      </c>
    </row>
    <row r="569" spans="1:7">
      <c r="B569" s="526"/>
      <c r="C569" s="526"/>
      <c r="D569" t="s">
        <v>17</v>
      </c>
      <c r="E569" s="265">
        <v>4.3</v>
      </c>
      <c r="G569" s="2">
        <f t="shared" si="8"/>
        <v>24.7</v>
      </c>
    </row>
    <row r="570" spans="1:7">
      <c r="B570" s="526"/>
      <c r="C570" s="526"/>
      <c r="D570" t="s">
        <v>18</v>
      </c>
      <c r="E570" s="265">
        <v>56</v>
      </c>
      <c r="G570" s="2">
        <f t="shared" si="8"/>
        <v>80.7</v>
      </c>
    </row>
    <row r="571" spans="1:7">
      <c r="B571" s="526"/>
      <c r="C571" s="526"/>
      <c r="D571" t="s">
        <v>19</v>
      </c>
      <c r="E571" s="265">
        <v>5</v>
      </c>
      <c r="G571" s="2">
        <f t="shared" si="8"/>
        <v>85.7</v>
      </c>
    </row>
    <row r="572" spans="1:7">
      <c r="A572" s="7">
        <v>44646</v>
      </c>
      <c r="B572" s="526">
        <v>24622</v>
      </c>
      <c r="C572" s="526" t="s">
        <v>20</v>
      </c>
      <c r="D572" t="s">
        <v>16</v>
      </c>
      <c r="F572" s="160">
        <v>20.399999999999999</v>
      </c>
      <c r="G572" s="2">
        <f t="shared" si="8"/>
        <v>65.300000000000011</v>
      </c>
    </row>
    <row r="573" spans="1:7">
      <c r="A573" s="7">
        <v>44646</v>
      </c>
      <c r="B573" s="526">
        <v>24622</v>
      </c>
      <c r="C573" s="526" t="s">
        <v>20</v>
      </c>
      <c r="D573" t="s">
        <v>17</v>
      </c>
      <c r="F573" s="160">
        <v>4.3</v>
      </c>
      <c r="G573" s="2">
        <f t="shared" si="8"/>
        <v>61.000000000000014</v>
      </c>
    </row>
    <row r="574" spans="1:7">
      <c r="A574" s="7">
        <v>44753</v>
      </c>
      <c r="B574" s="526" t="s">
        <v>349</v>
      </c>
      <c r="C574" s="526" t="s">
        <v>20</v>
      </c>
      <c r="D574" t="s">
        <v>18</v>
      </c>
      <c r="F574" s="160">
        <v>56</v>
      </c>
      <c r="G574" s="2">
        <f t="shared" ref="G574:G683" si="9">+G573+E574-F574</f>
        <v>5.0000000000000142</v>
      </c>
    </row>
    <row r="575" spans="1:7">
      <c r="A575" s="7">
        <v>44753</v>
      </c>
      <c r="B575" s="526" t="s">
        <v>349</v>
      </c>
      <c r="C575" s="526" t="s">
        <v>20</v>
      </c>
      <c r="D575" t="s">
        <v>19</v>
      </c>
      <c r="F575" s="160">
        <v>5</v>
      </c>
      <c r="G575" s="2">
        <f t="shared" si="9"/>
        <v>1.4210854715202004E-14</v>
      </c>
    </row>
    <row r="576" spans="1:7">
      <c r="A576" s="44">
        <v>44651</v>
      </c>
      <c r="B576" s="525" t="s">
        <v>14</v>
      </c>
      <c r="C576" s="525" t="s">
        <v>23</v>
      </c>
      <c r="D576" t="s">
        <v>16</v>
      </c>
      <c r="E576" s="263">
        <v>20.6</v>
      </c>
      <c r="G576" s="2">
        <f t="shared" si="9"/>
        <v>20.600000000000016</v>
      </c>
    </row>
    <row r="577" spans="1:7">
      <c r="B577" s="526"/>
      <c r="C577" s="526"/>
      <c r="D577" t="s">
        <v>17</v>
      </c>
      <c r="E577" s="263">
        <v>5.2</v>
      </c>
      <c r="G577" s="2">
        <f t="shared" si="9"/>
        <v>25.800000000000015</v>
      </c>
    </row>
    <row r="578" spans="1:7">
      <c r="B578" s="526"/>
      <c r="C578" s="526"/>
      <c r="D578" t="s">
        <v>18</v>
      </c>
      <c r="E578" s="263">
        <v>60</v>
      </c>
      <c r="G578" s="2">
        <f t="shared" si="9"/>
        <v>85.800000000000011</v>
      </c>
    </row>
    <row r="579" spans="1:7">
      <c r="B579" s="526"/>
      <c r="C579" s="526"/>
      <c r="D579" t="s">
        <v>19</v>
      </c>
      <c r="E579" s="263">
        <v>5</v>
      </c>
      <c r="G579" s="2">
        <f t="shared" si="9"/>
        <v>90.800000000000011</v>
      </c>
    </row>
    <row r="580" spans="1:7">
      <c r="B580" s="526"/>
      <c r="C580" s="526"/>
      <c r="D580" t="s">
        <v>59</v>
      </c>
      <c r="E580" s="265">
        <v>93</v>
      </c>
      <c r="G580" s="2">
        <f t="shared" si="9"/>
        <v>183.8</v>
      </c>
    </row>
    <row r="581" spans="1:7">
      <c r="B581" s="526"/>
      <c r="C581" s="526"/>
      <c r="D581" t="s">
        <v>59</v>
      </c>
      <c r="E581" s="265">
        <v>93</v>
      </c>
      <c r="G581" s="2">
        <f t="shared" si="9"/>
        <v>276.8</v>
      </c>
    </row>
    <row r="582" spans="1:7">
      <c r="A582" s="7">
        <v>44753</v>
      </c>
      <c r="B582" s="526" t="s">
        <v>349</v>
      </c>
      <c r="C582" s="526" t="s">
        <v>23</v>
      </c>
      <c r="D582" t="s">
        <v>18</v>
      </c>
      <c r="F582" s="26">
        <v>60</v>
      </c>
      <c r="G582" s="2">
        <f t="shared" si="9"/>
        <v>216.8</v>
      </c>
    </row>
    <row r="583" spans="1:7">
      <c r="A583" s="7">
        <v>44753</v>
      </c>
      <c r="B583" s="526" t="s">
        <v>349</v>
      </c>
      <c r="C583" s="526" t="s">
        <v>23</v>
      </c>
      <c r="D583" t="s">
        <v>19</v>
      </c>
      <c r="F583" s="26">
        <v>5</v>
      </c>
      <c r="G583" s="2">
        <f t="shared" si="9"/>
        <v>211.8</v>
      </c>
    </row>
    <row r="584" spans="1:7">
      <c r="A584" s="7">
        <v>44793</v>
      </c>
      <c r="B584" s="526">
        <v>25243</v>
      </c>
      <c r="C584" s="526" t="s">
        <v>23</v>
      </c>
      <c r="D584" t="s">
        <v>16</v>
      </c>
      <c r="F584" s="26">
        <v>20.6</v>
      </c>
      <c r="G584" s="2">
        <f t="shared" si="9"/>
        <v>191.20000000000002</v>
      </c>
    </row>
    <row r="585" spans="1:7">
      <c r="A585" s="7">
        <v>44793</v>
      </c>
      <c r="B585" s="526">
        <v>25243</v>
      </c>
      <c r="C585" s="526" t="s">
        <v>23</v>
      </c>
      <c r="D585" t="s">
        <v>17</v>
      </c>
      <c r="F585" s="26">
        <v>5.2</v>
      </c>
      <c r="G585" s="2">
        <f t="shared" si="9"/>
        <v>186.00000000000003</v>
      </c>
    </row>
    <row r="586" spans="1:7">
      <c r="A586" s="7">
        <v>44853</v>
      </c>
      <c r="B586" s="161">
        <v>0.5</v>
      </c>
      <c r="C586" s="526" t="s">
        <v>342</v>
      </c>
      <c r="D586" t="s">
        <v>59</v>
      </c>
      <c r="F586" s="160">
        <v>46.5</v>
      </c>
      <c r="G586" s="2">
        <f t="shared" si="9"/>
        <v>139.50000000000003</v>
      </c>
    </row>
    <row r="587" spans="1:7">
      <c r="A587" s="7">
        <v>44853</v>
      </c>
      <c r="B587" s="161">
        <v>0.5</v>
      </c>
      <c r="C587" s="526" t="s">
        <v>342</v>
      </c>
      <c r="D587" t="s">
        <v>59</v>
      </c>
      <c r="F587" s="160">
        <v>46.5</v>
      </c>
      <c r="G587" s="2">
        <f t="shared" si="9"/>
        <v>93.000000000000028</v>
      </c>
    </row>
    <row r="588" spans="1:7">
      <c r="A588" s="7">
        <v>44875</v>
      </c>
      <c r="B588" s="526" t="s">
        <v>345</v>
      </c>
      <c r="C588" s="526" t="s">
        <v>23</v>
      </c>
      <c r="D588" t="s">
        <v>59</v>
      </c>
      <c r="F588" s="160">
        <v>46.5</v>
      </c>
      <c r="G588" s="2">
        <f t="shared" si="9"/>
        <v>46.500000000000028</v>
      </c>
    </row>
    <row r="589" spans="1:7">
      <c r="A589" s="7">
        <v>44875</v>
      </c>
      <c r="B589" s="526" t="s">
        <v>345</v>
      </c>
      <c r="C589" s="526" t="s">
        <v>23</v>
      </c>
      <c r="D589" t="s">
        <v>59</v>
      </c>
      <c r="F589" s="160">
        <v>46.5</v>
      </c>
      <c r="G589" s="2">
        <f t="shared" si="9"/>
        <v>0</v>
      </c>
    </row>
    <row r="590" spans="1:7">
      <c r="A590" s="44">
        <v>44681</v>
      </c>
      <c r="B590" s="64" t="s">
        <v>14</v>
      </c>
      <c r="C590" s="525" t="s">
        <v>24</v>
      </c>
      <c r="D590" t="s">
        <v>16</v>
      </c>
      <c r="E590" s="265">
        <v>20.7</v>
      </c>
      <c r="G590" s="2">
        <f t="shared" si="9"/>
        <v>20.7</v>
      </c>
    </row>
    <row r="591" spans="1:7">
      <c r="B591" s="64"/>
      <c r="C591" s="526"/>
      <c r="D591" t="s">
        <v>17</v>
      </c>
      <c r="E591" s="265">
        <v>2.8</v>
      </c>
      <c r="G591" s="2">
        <f t="shared" si="9"/>
        <v>23.5</v>
      </c>
    </row>
    <row r="592" spans="1:7">
      <c r="B592" s="526"/>
      <c r="C592" s="526"/>
      <c r="D592" t="s">
        <v>18</v>
      </c>
      <c r="E592" s="265">
        <v>60</v>
      </c>
      <c r="G592" s="2">
        <f t="shared" si="9"/>
        <v>83.5</v>
      </c>
    </row>
    <row r="593" spans="1:7">
      <c r="B593" s="526"/>
      <c r="C593" s="526"/>
      <c r="D593" t="s">
        <v>19</v>
      </c>
      <c r="E593" s="265">
        <v>5</v>
      </c>
      <c r="G593" s="2">
        <f t="shared" si="9"/>
        <v>88.5</v>
      </c>
    </row>
    <row r="594" spans="1:7">
      <c r="B594" s="526"/>
      <c r="C594" s="526"/>
      <c r="D594" t="s">
        <v>308</v>
      </c>
      <c r="E594" s="263">
        <v>10</v>
      </c>
      <c r="G594" s="2">
        <f t="shared" si="9"/>
        <v>98.5</v>
      </c>
    </row>
    <row r="595" spans="1:7">
      <c r="A595" s="7">
        <v>44753</v>
      </c>
      <c r="B595" s="526" t="s">
        <v>349</v>
      </c>
      <c r="C595" s="526" t="s">
        <v>24</v>
      </c>
      <c r="D595" t="s">
        <v>18</v>
      </c>
      <c r="E595" s="263"/>
      <c r="F595" s="160">
        <v>60</v>
      </c>
      <c r="G595" s="2">
        <f t="shared" si="9"/>
        <v>38.5</v>
      </c>
    </row>
    <row r="596" spans="1:7">
      <c r="A596" s="7">
        <v>44753</v>
      </c>
      <c r="B596" s="526" t="s">
        <v>349</v>
      </c>
      <c r="C596" s="526" t="s">
        <v>24</v>
      </c>
      <c r="D596" t="s">
        <v>19</v>
      </c>
      <c r="E596" s="263"/>
      <c r="F596" s="160">
        <v>5</v>
      </c>
      <c r="G596" s="2">
        <f t="shared" si="9"/>
        <v>33.5</v>
      </c>
    </row>
    <row r="597" spans="1:7">
      <c r="A597" s="7">
        <v>44793</v>
      </c>
      <c r="B597" s="526">
        <v>25243</v>
      </c>
      <c r="C597" s="526" t="s">
        <v>24</v>
      </c>
      <c r="D597" t="s">
        <v>16</v>
      </c>
      <c r="E597" s="263"/>
      <c r="F597" s="160">
        <v>20.7</v>
      </c>
      <c r="G597" s="2">
        <f t="shared" si="9"/>
        <v>12.8</v>
      </c>
    </row>
    <row r="598" spans="1:7">
      <c r="A598" s="7">
        <v>44793</v>
      </c>
      <c r="B598" s="526">
        <v>25243</v>
      </c>
      <c r="C598" s="526" t="s">
        <v>24</v>
      </c>
      <c r="D598" t="s">
        <v>17</v>
      </c>
      <c r="E598" s="263"/>
      <c r="F598" s="160">
        <v>2.8</v>
      </c>
      <c r="G598" s="2">
        <f t="shared" si="9"/>
        <v>10</v>
      </c>
    </row>
    <row r="599" spans="1:7">
      <c r="A599" s="7">
        <v>44811</v>
      </c>
      <c r="B599" s="526" t="s">
        <v>341</v>
      </c>
      <c r="C599" s="526" t="s">
        <v>24</v>
      </c>
      <c r="D599" t="s">
        <v>308</v>
      </c>
      <c r="E599" s="263"/>
      <c r="F599" s="26">
        <v>10</v>
      </c>
      <c r="G599" s="2">
        <f t="shared" si="9"/>
        <v>0</v>
      </c>
    </row>
    <row r="600" spans="1:7">
      <c r="A600" s="44">
        <v>44712</v>
      </c>
      <c r="B600" s="64" t="s">
        <v>14</v>
      </c>
      <c r="C600" s="525" t="s">
        <v>25</v>
      </c>
      <c r="D600" t="s">
        <v>16</v>
      </c>
      <c r="E600" s="265">
        <v>19.8</v>
      </c>
      <c r="G600" s="2">
        <f t="shared" si="9"/>
        <v>19.8</v>
      </c>
    </row>
    <row r="601" spans="1:7">
      <c r="B601" s="526"/>
      <c r="C601" s="526"/>
      <c r="D601" t="s">
        <v>17</v>
      </c>
      <c r="E601" s="265">
        <v>9.1</v>
      </c>
      <c r="G601" s="2">
        <f t="shared" si="9"/>
        <v>28.9</v>
      </c>
    </row>
    <row r="602" spans="1:7">
      <c r="B602" s="526"/>
      <c r="C602" s="526"/>
      <c r="D602" t="s">
        <v>18</v>
      </c>
      <c r="E602" s="265">
        <v>60</v>
      </c>
      <c r="G602" s="2">
        <f t="shared" si="9"/>
        <v>88.9</v>
      </c>
    </row>
    <row r="603" spans="1:7">
      <c r="B603" s="526"/>
      <c r="C603" s="526"/>
      <c r="D603" t="s">
        <v>19</v>
      </c>
      <c r="E603" s="265">
        <v>5</v>
      </c>
      <c r="G603" s="2">
        <f t="shared" si="9"/>
        <v>93.9</v>
      </c>
    </row>
    <row r="604" spans="1:7">
      <c r="B604" s="526"/>
      <c r="C604" s="526"/>
      <c r="D604" t="s">
        <v>98</v>
      </c>
      <c r="E604" s="265">
        <v>6</v>
      </c>
      <c r="G604" s="2">
        <f t="shared" si="9"/>
        <v>99.9</v>
      </c>
    </row>
    <row r="605" spans="1:7">
      <c r="A605" s="7">
        <v>44753</v>
      </c>
      <c r="B605" s="526" t="s">
        <v>349</v>
      </c>
      <c r="C605" s="526" t="s">
        <v>25</v>
      </c>
      <c r="D605" t="s">
        <v>18</v>
      </c>
      <c r="F605" s="160">
        <v>60</v>
      </c>
      <c r="G605" s="2">
        <f t="shared" si="9"/>
        <v>39.900000000000006</v>
      </c>
    </row>
    <row r="606" spans="1:7">
      <c r="A606" s="7">
        <v>44753</v>
      </c>
      <c r="B606" s="526" t="s">
        <v>349</v>
      </c>
      <c r="C606" s="526" t="s">
        <v>25</v>
      </c>
      <c r="D606" t="s">
        <v>19</v>
      </c>
      <c r="F606" s="160">
        <v>5</v>
      </c>
      <c r="G606" s="2">
        <f t="shared" si="9"/>
        <v>34.900000000000006</v>
      </c>
    </row>
    <row r="607" spans="1:7">
      <c r="A607" s="7">
        <v>44793</v>
      </c>
      <c r="B607" s="526">
        <v>25243</v>
      </c>
      <c r="C607" s="526" t="s">
        <v>25</v>
      </c>
      <c r="D607" t="s">
        <v>16</v>
      </c>
      <c r="F607" s="160">
        <v>19.8</v>
      </c>
      <c r="G607" s="2">
        <f t="shared" si="9"/>
        <v>15.100000000000005</v>
      </c>
    </row>
    <row r="608" spans="1:7">
      <c r="A608" s="7">
        <v>44793</v>
      </c>
      <c r="B608" s="526">
        <v>25243</v>
      </c>
      <c r="C608" s="526" t="s">
        <v>25</v>
      </c>
      <c r="D608" t="s">
        <v>17</v>
      </c>
      <c r="F608" s="160">
        <v>9.1</v>
      </c>
      <c r="G608" s="2">
        <f t="shared" si="9"/>
        <v>6.0000000000000053</v>
      </c>
    </row>
    <row r="609" spans="1:13">
      <c r="A609" s="7">
        <v>44793</v>
      </c>
      <c r="B609" s="526">
        <v>25243</v>
      </c>
      <c r="C609" s="526" t="s">
        <v>25</v>
      </c>
      <c r="D609" t="s">
        <v>98</v>
      </c>
      <c r="F609" s="160">
        <v>6</v>
      </c>
      <c r="G609" s="2">
        <f t="shared" si="9"/>
        <v>0</v>
      </c>
    </row>
    <row r="610" spans="1:13">
      <c r="A610" s="44">
        <v>44742</v>
      </c>
      <c r="B610" s="525" t="s">
        <v>14</v>
      </c>
      <c r="C610" s="525" t="s">
        <v>26</v>
      </c>
      <c r="D610" t="s">
        <v>16</v>
      </c>
      <c r="E610" s="265">
        <v>19.100000000000001</v>
      </c>
      <c r="G610" s="2">
        <f t="shared" si="9"/>
        <v>19.100000000000001</v>
      </c>
    </row>
    <row r="611" spans="1:13">
      <c r="B611" s="526"/>
      <c r="C611" s="526"/>
      <c r="D611" t="s">
        <v>17</v>
      </c>
      <c r="E611" s="265">
        <v>6.9</v>
      </c>
      <c r="G611" s="2">
        <f t="shared" si="9"/>
        <v>26</v>
      </c>
    </row>
    <row r="612" spans="1:13">
      <c r="B612" s="526"/>
      <c r="C612" s="526"/>
      <c r="D612" t="s">
        <v>18</v>
      </c>
      <c r="E612" s="265">
        <v>60</v>
      </c>
      <c r="G612" s="2">
        <f t="shared" si="9"/>
        <v>86</v>
      </c>
      <c r="L612" s="8"/>
    </row>
    <row r="613" spans="1:13">
      <c r="B613" s="526"/>
      <c r="C613" s="526"/>
      <c r="D613" t="s">
        <v>19</v>
      </c>
      <c r="E613" s="265">
        <v>5</v>
      </c>
      <c r="G613" s="2">
        <f t="shared" si="9"/>
        <v>91</v>
      </c>
    </row>
    <row r="614" spans="1:13">
      <c r="A614" s="7">
        <v>44753</v>
      </c>
      <c r="B614" s="526" t="s">
        <v>349</v>
      </c>
      <c r="C614" s="526" t="s">
        <v>26</v>
      </c>
      <c r="D614" t="s">
        <v>18</v>
      </c>
      <c r="F614" s="160">
        <v>60</v>
      </c>
      <c r="G614" s="2">
        <f t="shared" si="9"/>
        <v>31</v>
      </c>
    </row>
    <row r="615" spans="1:13">
      <c r="A615" s="7">
        <v>44753</v>
      </c>
      <c r="B615" s="526" t="s">
        <v>349</v>
      </c>
      <c r="C615" s="526" t="s">
        <v>26</v>
      </c>
      <c r="D615" t="s">
        <v>19</v>
      </c>
      <c r="F615" s="160">
        <v>5</v>
      </c>
      <c r="G615" s="2">
        <f t="shared" si="9"/>
        <v>26</v>
      </c>
      <c r="K615" s="7"/>
    </row>
    <row r="616" spans="1:13">
      <c r="A616" s="7">
        <v>44793</v>
      </c>
      <c r="B616" s="526">
        <v>25243</v>
      </c>
      <c r="C616" s="526" t="s">
        <v>26</v>
      </c>
      <c r="D616" t="s">
        <v>16</v>
      </c>
      <c r="F616" s="160">
        <v>19.100000000000001</v>
      </c>
      <c r="G616" s="2">
        <f t="shared" si="9"/>
        <v>6.8999999999999986</v>
      </c>
    </row>
    <row r="617" spans="1:13">
      <c r="A617" s="7">
        <v>44793</v>
      </c>
      <c r="B617" s="526">
        <v>25243</v>
      </c>
      <c r="C617" s="526" t="s">
        <v>26</v>
      </c>
      <c r="D617" t="s">
        <v>17</v>
      </c>
      <c r="F617" s="160">
        <v>6.9</v>
      </c>
      <c r="G617" s="2">
        <f t="shared" si="9"/>
        <v>0</v>
      </c>
    </row>
    <row r="618" spans="1:13">
      <c r="A618" s="44">
        <v>44773</v>
      </c>
      <c r="B618" s="525" t="s">
        <v>14</v>
      </c>
      <c r="C618" s="525" t="s">
        <v>27</v>
      </c>
      <c r="D618" t="s">
        <v>16</v>
      </c>
      <c r="E618" s="265">
        <v>19.100000000000001</v>
      </c>
      <c r="G618" s="2">
        <f t="shared" si="9"/>
        <v>19.100000000000001</v>
      </c>
    </row>
    <row r="619" spans="1:13">
      <c r="B619" s="526"/>
      <c r="C619" s="526"/>
      <c r="D619" t="s">
        <v>17</v>
      </c>
      <c r="E619" s="265">
        <v>9.6999999999999993</v>
      </c>
      <c r="G619" s="2">
        <f t="shared" si="9"/>
        <v>28.8</v>
      </c>
    </row>
    <row r="620" spans="1:13">
      <c r="B620" s="526"/>
      <c r="C620" s="526"/>
      <c r="D620" t="s">
        <v>18</v>
      </c>
      <c r="E620" s="267">
        <v>60</v>
      </c>
      <c r="G620" s="2">
        <f t="shared" si="9"/>
        <v>88.8</v>
      </c>
      <c r="J620" s="525"/>
      <c r="L620" s="79"/>
      <c r="M620" s="37"/>
    </row>
    <row r="621" spans="1:13">
      <c r="B621" s="526"/>
      <c r="C621" s="526"/>
      <c r="D621" t="s">
        <v>19</v>
      </c>
      <c r="E621" s="267">
        <v>5</v>
      </c>
      <c r="G621" s="2">
        <f t="shared" si="9"/>
        <v>93.8</v>
      </c>
      <c r="J621" s="525"/>
      <c r="L621" s="2"/>
      <c r="M621" s="37"/>
    </row>
    <row r="622" spans="1:13">
      <c r="B622" s="526"/>
      <c r="C622" s="526"/>
      <c r="D622" t="s">
        <v>66</v>
      </c>
      <c r="E622" s="265">
        <v>10</v>
      </c>
      <c r="G622" s="2">
        <f t="shared" si="9"/>
        <v>103.8</v>
      </c>
      <c r="J622" s="525"/>
      <c r="L622" s="2"/>
      <c r="M622" s="37"/>
    </row>
    <row r="623" spans="1:13">
      <c r="A623" s="7">
        <v>44793</v>
      </c>
      <c r="B623" s="526">
        <v>25243</v>
      </c>
      <c r="C623" s="526" t="s">
        <v>27</v>
      </c>
      <c r="D623" t="s">
        <v>16</v>
      </c>
      <c r="F623" s="160">
        <v>19.100000000000001</v>
      </c>
      <c r="G623" s="2">
        <f t="shared" si="9"/>
        <v>84.699999999999989</v>
      </c>
      <c r="J623" s="525"/>
      <c r="L623" s="2"/>
      <c r="M623" s="37"/>
    </row>
    <row r="624" spans="1:13">
      <c r="A624" s="7">
        <v>44793</v>
      </c>
      <c r="B624" s="526">
        <v>25243</v>
      </c>
      <c r="C624" s="526" t="s">
        <v>27</v>
      </c>
      <c r="D624" t="s">
        <v>17</v>
      </c>
      <c r="F624" s="160">
        <v>9.6999999999999993</v>
      </c>
      <c r="G624" s="2">
        <f t="shared" si="9"/>
        <v>74.999999999999986</v>
      </c>
      <c r="J624" s="525"/>
      <c r="L624" s="2"/>
      <c r="M624" s="37"/>
    </row>
    <row r="625" spans="1:13">
      <c r="A625" s="7">
        <v>44811</v>
      </c>
      <c r="B625" s="526" t="s">
        <v>341</v>
      </c>
      <c r="C625" s="526" t="s">
        <v>27</v>
      </c>
      <c r="D625" t="s">
        <v>18</v>
      </c>
      <c r="F625" s="181">
        <v>60</v>
      </c>
      <c r="G625" s="2">
        <f t="shared" si="9"/>
        <v>14.999999999999986</v>
      </c>
      <c r="J625" s="525"/>
      <c r="L625" s="2"/>
      <c r="M625" s="37"/>
    </row>
    <row r="626" spans="1:13">
      <c r="A626" s="7">
        <v>44811</v>
      </c>
      <c r="B626" s="526" t="s">
        <v>341</v>
      </c>
      <c r="C626" s="526" t="s">
        <v>27</v>
      </c>
      <c r="D626" t="s">
        <v>19</v>
      </c>
      <c r="F626" s="181">
        <v>5</v>
      </c>
      <c r="G626" s="2">
        <f t="shared" si="9"/>
        <v>9.9999999999999858</v>
      </c>
      <c r="J626" s="525"/>
      <c r="L626" s="2"/>
      <c r="M626" s="37"/>
    </row>
    <row r="627" spans="1:13">
      <c r="A627" s="7">
        <v>44847</v>
      </c>
      <c r="B627" s="526">
        <v>25617</v>
      </c>
      <c r="C627" s="526" t="s">
        <v>27</v>
      </c>
      <c r="D627" t="s">
        <v>66</v>
      </c>
      <c r="F627" s="160">
        <v>10</v>
      </c>
      <c r="G627" s="2">
        <f t="shared" si="9"/>
        <v>-1.4210854715202004E-14</v>
      </c>
      <c r="J627" s="525"/>
      <c r="L627" s="2"/>
      <c r="M627" s="37"/>
    </row>
    <row r="628" spans="1:13">
      <c r="A628" s="44">
        <v>44773</v>
      </c>
      <c r="B628" s="525" t="s">
        <v>14</v>
      </c>
      <c r="C628" s="525" t="s">
        <v>28</v>
      </c>
      <c r="D628" t="s">
        <v>16</v>
      </c>
      <c r="E628" s="265">
        <v>19.2</v>
      </c>
      <c r="G628" s="2">
        <f t="shared" si="9"/>
        <v>19.199999999999985</v>
      </c>
      <c r="J628" s="525"/>
      <c r="L628" s="2"/>
      <c r="M628" s="37"/>
    </row>
    <row r="629" spans="1:13">
      <c r="B629" s="526"/>
      <c r="C629" s="526"/>
      <c r="D629" t="s">
        <v>17</v>
      </c>
      <c r="E629" s="265">
        <v>7</v>
      </c>
      <c r="G629" s="2">
        <f t="shared" si="9"/>
        <v>26.199999999999985</v>
      </c>
      <c r="J629" s="525"/>
      <c r="L629" s="2"/>
      <c r="M629" s="37"/>
    </row>
    <row r="630" spans="1:13">
      <c r="B630" s="526"/>
      <c r="C630" s="526"/>
      <c r="D630" t="s">
        <v>18</v>
      </c>
      <c r="E630" s="265">
        <v>60</v>
      </c>
      <c r="G630" s="2">
        <f t="shared" si="9"/>
        <v>86.199999999999989</v>
      </c>
      <c r="J630" s="525"/>
      <c r="L630" s="2"/>
      <c r="M630" s="37"/>
    </row>
    <row r="631" spans="1:13">
      <c r="B631" s="526"/>
      <c r="C631" s="526"/>
      <c r="D631" t="s">
        <v>19</v>
      </c>
      <c r="E631" s="265">
        <v>5</v>
      </c>
      <c r="G631" s="2">
        <f t="shared" si="9"/>
        <v>91.199999999999989</v>
      </c>
      <c r="J631" s="525"/>
      <c r="L631" s="2"/>
      <c r="M631" s="37"/>
    </row>
    <row r="632" spans="1:13">
      <c r="B632" s="526"/>
      <c r="C632" s="526"/>
      <c r="D632" t="s">
        <v>166</v>
      </c>
      <c r="E632" s="265">
        <v>102.5</v>
      </c>
      <c r="G632" s="2">
        <f t="shared" si="9"/>
        <v>193.7</v>
      </c>
      <c r="L632" s="2"/>
      <c r="M632" s="37"/>
    </row>
    <row r="633" spans="1:13">
      <c r="B633" s="526"/>
      <c r="C633" s="526"/>
      <c r="D633" t="s">
        <v>167</v>
      </c>
      <c r="E633" s="265">
        <v>102.5</v>
      </c>
      <c r="G633" s="2">
        <f t="shared" si="9"/>
        <v>296.2</v>
      </c>
      <c r="J633" s="525"/>
      <c r="L633" s="2"/>
      <c r="M633" s="37"/>
    </row>
    <row r="634" spans="1:13" ht="14.25" customHeight="1">
      <c r="A634" s="7">
        <v>44811</v>
      </c>
      <c r="B634" s="526" t="s">
        <v>341</v>
      </c>
      <c r="C634" s="526" t="s">
        <v>28</v>
      </c>
      <c r="D634" t="s">
        <v>18</v>
      </c>
      <c r="F634" s="181">
        <v>60</v>
      </c>
      <c r="G634" s="2">
        <f t="shared" si="9"/>
        <v>236.2</v>
      </c>
      <c r="J634" s="525"/>
      <c r="L634" s="2"/>
      <c r="M634" s="37"/>
    </row>
    <row r="635" spans="1:13">
      <c r="A635" s="7">
        <v>44811</v>
      </c>
      <c r="B635" s="526" t="s">
        <v>341</v>
      </c>
      <c r="C635" s="526" t="s">
        <v>28</v>
      </c>
      <c r="D635" t="s">
        <v>19</v>
      </c>
      <c r="F635" s="181">
        <v>5</v>
      </c>
      <c r="G635" s="2">
        <f t="shared" si="9"/>
        <v>231.2</v>
      </c>
      <c r="J635" s="525"/>
      <c r="M635" s="2"/>
    </row>
    <row r="636" spans="1:13">
      <c r="A636" s="7">
        <v>44853</v>
      </c>
      <c r="B636" s="161">
        <v>0.5</v>
      </c>
      <c r="C636" s="526" t="s">
        <v>342</v>
      </c>
      <c r="D636" t="s">
        <v>166</v>
      </c>
      <c r="F636" s="181">
        <v>51.25</v>
      </c>
      <c r="G636" s="2">
        <f t="shared" si="9"/>
        <v>179.95</v>
      </c>
      <c r="J636" s="525"/>
      <c r="M636" s="2"/>
    </row>
    <row r="637" spans="1:13">
      <c r="A637" s="7">
        <v>44853</v>
      </c>
      <c r="B637" s="161">
        <v>0.5</v>
      </c>
      <c r="C637" s="526" t="s">
        <v>342</v>
      </c>
      <c r="D637" t="s">
        <v>167</v>
      </c>
      <c r="F637" s="181">
        <v>51.25</v>
      </c>
      <c r="G637" s="2">
        <f t="shared" si="9"/>
        <v>128.69999999999999</v>
      </c>
      <c r="J637" s="525"/>
      <c r="M637" s="2"/>
    </row>
    <row r="638" spans="1:13">
      <c r="A638" s="7">
        <v>44875</v>
      </c>
      <c r="B638" s="526" t="s">
        <v>345</v>
      </c>
      <c r="C638" s="526" t="s">
        <v>28</v>
      </c>
      <c r="D638" t="s">
        <v>166</v>
      </c>
      <c r="F638" s="181">
        <v>51.25</v>
      </c>
      <c r="G638" s="2">
        <f t="shared" si="9"/>
        <v>77.449999999999989</v>
      </c>
      <c r="J638" s="525"/>
      <c r="M638" s="2"/>
    </row>
    <row r="639" spans="1:13">
      <c r="A639" s="7">
        <v>44875</v>
      </c>
      <c r="B639" s="526" t="s">
        <v>345</v>
      </c>
      <c r="C639" s="526" t="s">
        <v>28</v>
      </c>
      <c r="D639" t="s">
        <v>167</v>
      </c>
      <c r="F639" s="181">
        <v>51.25</v>
      </c>
      <c r="G639" s="2">
        <f t="shared" si="9"/>
        <v>26.199999999999989</v>
      </c>
      <c r="J639" s="525"/>
      <c r="M639" s="2"/>
    </row>
    <row r="640" spans="1:13">
      <c r="A640" s="7">
        <v>44947</v>
      </c>
      <c r="B640" s="526" t="s">
        <v>350</v>
      </c>
      <c r="C640" s="526" t="s">
        <v>28</v>
      </c>
      <c r="D640" t="s">
        <v>16</v>
      </c>
      <c r="F640" s="160">
        <v>19.2</v>
      </c>
      <c r="G640" s="2">
        <f t="shared" si="9"/>
        <v>6.9999999999999893</v>
      </c>
      <c r="J640" s="525"/>
      <c r="M640" s="2"/>
    </row>
    <row r="641" spans="1:13">
      <c r="A641" s="7">
        <v>44947</v>
      </c>
      <c r="B641" s="526" t="s">
        <v>350</v>
      </c>
      <c r="C641" s="526" t="s">
        <v>28</v>
      </c>
      <c r="D641" t="s">
        <v>17</v>
      </c>
      <c r="F641" s="160">
        <v>7</v>
      </c>
      <c r="G641" s="2">
        <f t="shared" si="9"/>
        <v>-1.0658141036401503E-14</v>
      </c>
      <c r="J641" s="525"/>
      <c r="M641" s="2"/>
    </row>
    <row r="642" spans="1:13">
      <c r="A642" s="44">
        <v>44834</v>
      </c>
      <c r="B642" s="525" t="s">
        <v>14</v>
      </c>
      <c r="C642" s="525" t="s">
        <v>53</v>
      </c>
      <c r="D642" t="s">
        <v>16</v>
      </c>
      <c r="E642" s="265">
        <v>17</v>
      </c>
      <c r="F642" s="181"/>
      <c r="G642" s="2">
        <f t="shared" si="9"/>
        <v>16.999999999999989</v>
      </c>
      <c r="J642" s="526"/>
      <c r="M642" s="2"/>
    </row>
    <row r="643" spans="1:13">
      <c r="B643" s="526"/>
      <c r="C643" s="526"/>
      <c r="D643" t="s">
        <v>17</v>
      </c>
      <c r="E643" s="265">
        <v>8.1999999999999993</v>
      </c>
      <c r="F643" s="181"/>
      <c r="G643" s="2">
        <f t="shared" si="9"/>
        <v>25.199999999999989</v>
      </c>
      <c r="J643" s="525" t="s">
        <v>28</v>
      </c>
      <c r="K643" t="s">
        <v>16</v>
      </c>
      <c r="L643" s="2">
        <v>19.2</v>
      </c>
      <c r="M643" s="2"/>
    </row>
    <row r="644" spans="1:13">
      <c r="B644" s="526"/>
      <c r="C644" s="526"/>
      <c r="D644" t="s">
        <v>18</v>
      </c>
      <c r="E644" s="265">
        <v>60</v>
      </c>
      <c r="F644" s="181"/>
      <c r="G644" s="2">
        <f t="shared" si="9"/>
        <v>85.199999999999989</v>
      </c>
      <c r="J644" s="526"/>
      <c r="K644" t="s">
        <v>17</v>
      </c>
      <c r="L644" s="2">
        <v>7</v>
      </c>
      <c r="M644" s="2"/>
    </row>
    <row r="645" spans="1:13">
      <c r="B645" s="526"/>
      <c r="C645" s="526"/>
      <c r="D645" t="s">
        <v>19</v>
      </c>
      <c r="E645" s="265">
        <v>5</v>
      </c>
      <c r="F645" s="181"/>
      <c r="G645" s="2">
        <f t="shared" si="9"/>
        <v>90.199999999999989</v>
      </c>
      <c r="J645" s="525" t="s">
        <v>53</v>
      </c>
      <c r="K645" t="s">
        <v>16</v>
      </c>
      <c r="L645" s="2">
        <v>17</v>
      </c>
    </row>
    <row r="646" spans="1:13">
      <c r="A646" s="7">
        <v>44847</v>
      </c>
      <c r="B646" s="526">
        <v>25617</v>
      </c>
      <c r="C646" s="526" t="s">
        <v>53</v>
      </c>
      <c r="D646" t="s">
        <v>18</v>
      </c>
      <c r="F646" s="160">
        <v>60</v>
      </c>
      <c r="G646" s="2">
        <f t="shared" si="9"/>
        <v>30.199999999999989</v>
      </c>
      <c r="J646" s="526"/>
      <c r="K646" t="s">
        <v>17</v>
      </c>
      <c r="L646" s="2">
        <v>8.1999999999999993</v>
      </c>
      <c r="M646" s="8"/>
    </row>
    <row r="647" spans="1:13">
      <c r="A647" s="7">
        <v>44847</v>
      </c>
      <c r="B647" s="526">
        <v>25617</v>
      </c>
      <c r="C647" s="526" t="s">
        <v>53</v>
      </c>
      <c r="D647" t="s">
        <v>19</v>
      </c>
      <c r="F647" s="160">
        <v>5</v>
      </c>
      <c r="G647" s="2">
        <f t="shared" si="9"/>
        <v>25.199999999999989</v>
      </c>
      <c r="J647" s="525" t="s">
        <v>30</v>
      </c>
      <c r="K647" t="s">
        <v>16</v>
      </c>
      <c r="L647" s="2">
        <v>17</v>
      </c>
      <c r="M647" s="37"/>
    </row>
    <row r="648" spans="1:13">
      <c r="A648" s="7">
        <v>44947</v>
      </c>
      <c r="B648" s="526" t="s">
        <v>350</v>
      </c>
      <c r="C648" s="526" t="s">
        <v>53</v>
      </c>
      <c r="D648" t="s">
        <v>16</v>
      </c>
      <c r="F648" s="160">
        <v>17</v>
      </c>
      <c r="G648" s="2">
        <f t="shared" si="9"/>
        <v>8.1999999999999886</v>
      </c>
      <c r="J648" s="525"/>
      <c r="L648" s="2"/>
      <c r="M648" s="37"/>
    </row>
    <row r="649" spans="1:13">
      <c r="A649" s="7">
        <v>44947</v>
      </c>
      <c r="B649" s="526" t="s">
        <v>350</v>
      </c>
      <c r="C649" s="526" t="s">
        <v>53</v>
      </c>
      <c r="D649" t="s">
        <v>17</v>
      </c>
      <c r="F649" s="160">
        <v>8.1999999999999993</v>
      </c>
      <c r="G649" s="2">
        <f t="shared" si="9"/>
        <v>0</v>
      </c>
      <c r="J649" s="525"/>
      <c r="L649" s="2"/>
      <c r="M649" s="37"/>
    </row>
    <row r="650" spans="1:13">
      <c r="A650" s="44">
        <v>44834</v>
      </c>
      <c r="B650" s="525" t="s">
        <v>14</v>
      </c>
      <c r="C650" s="525" t="s">
        <v>30</v>
      </c>
      <c r="D650" t="s">
        <v>16</v>
      </c>
      <c r="E650" s="265">
        <v>17</v>
      </c>
      <c r="G650" s="2">
        <f t="shared" si="9"/>
        <v>17</v>
      </c>
      <c r="J650" s="526"/>
      <c r="K650" t="s">
        <v>17</v>
      </c>
      <c r="L650" s="2">
        <v>4.9000000000000004</v>
      </c>
      <c r="M650" s="37"/>
    </row>
    <row r="651" spans="1:13">
      <c r="B651" s="526"/>
      <c r="C651" s="526"/>
      <c r="D651" t="s">
        <v>17</v>
      </c>
      <c r="E651" s="265">
        <v>4.9000000000000004</v>
      </c>
      <c r="G651" s="2">
        <f t="shared" si="9"/>
        <v>21.9</v>
      </c>
      <c r="J651" s="525" t="s">
        <v>33</v>
      </c>
      <c r="K651" t="s">
        <v>16</v>
      </c>
      <c r="L651" s="2">
        <v>18.899999999999999</v>
      </c>
      <c r="M651" s="37"/>
    </row>
    <row r="652" spans="1:13">
      <c r="B652" s="526"/>
      <c r="C652" s="526"/>
      <c r="D652" t="s">
        <v>18</v>
      </c>
      <c r="E652" s="265">
        <v>60</v>
      </c>
      <c r="G652" s="2">
        <f t="shared" si="9"/>
        <v>81.900000000000006</v>
      </c>
      <c r="J652" s="526"/>
      <c r="K652" t="s">
        <v>17</v>
      </c>
      <c r="L652" s="2">
        <v>6.3</v>
      </c>
      <c r="M652" s="37"/>
    </row>
    <row r="653" spans="1:13">
      <c r="B653" s="526"/>
      <c r="C653" s="526"/>
      <c r="D653" t="s">
        <v>19</v>
      </c>
      <c r="E653" s="265">
        <v>5</v>
      </c>
      <c r="G653" s="2">
        <f t="shared" si="9"/>
        <v>86.9</v>
      </c>
      <c r="J653" s="525" t="s">
        <v>34</v>
      </c>
      <c r="K653" t="s">
        <v>16</v>
      </c>
      <c r="L653" s="2">
        <v>21.6</v>
      </c>
      <c r="M653" s="37"/>
    </row>
    <row r="654" spans="1:13">
      <c r="A654" s="7">
        <v>44875</v>
      </c>
      <c r="B654" s="526" t="s">
        <v>351</v>
      </c>
      <c r="C654" s="526" t="s">
        <v>30</v>
      </c>
      <c r="D654" t="s">
        <v>18</v>
      </c>
      <c r="F654" s="160">
        <v>60</v>
      </c>
      <c r="G654" s="2">
        <f t="shared" si="9"/>
        <v>26.900000000000006</v>
      </c>
      <c r="J654" s="526"/>
      <c r="K654" t="s">
        <v>17</v>
      </c>
      <c r="L654" s="2">
        <v>5.7</v>
      </c>
      <c r="M654" s="37"/>
    </row>
    <row r="655" spans="1:13">
      <c r="A655" s="7">
        <v>44875</v>
      </c>
      <c r="B655" s="526" t="s">
        <v>351</v>
      </c>
      <c r="C655" s="526" t="s">
        <v>30</v>
      </c>
      <c r="D655" t="s">
        <v>19</v>
      </c>
      <c r="F655" s="160">
        <v>5</v>
      </c>
      <c r="G655" s="2">
        <f t="shared" si="9"/>
        <v>21.900000000000006</v>
      </c>
      <c r="L655" s="8"/>
      <c r="M655" s="37"/>
    </row>
    <row r="656" spans="1:13">
      <c r="A656" s="7">
        <v>44947</v>
      </c>
      <c r="B656" s="526" t="s">
        <v>350</v>
      </c>
      <c r="C656" s="526" t="s">
        <v>30</v>
      </c>
      <c r="D656" t="s">
        <v>16</v>
      </c>
      <c r="F656" s="160">
        <v>17</v>
      </c>
      <c r="G656" s="2">
        <f t="shared" si="9"/>
        <v>4.9000000000000057</v>
      </c>
      <c r="L656" s="8"/>
      <c r="M656" s="37"/>
    </row>
    <row r="657" spans="1:13">
      <c r="A657" s="7">
        <v>44947</v>
      </c>
      <c r="B657" s="526" t="s">
        <v>350</v>
      </c>
      <c r="C657" s="526" t="s">
        <v>30</v>
      </c>
      <c r="D657" t="s">
        <v>17</v>
      </c>
      <c r="F657" s="160">
        <v>4.9000000000000004</v>
      </c>
      <c r="G657" s="2">
        <f t="shared" si="9"/>
        <v>0</v>
      </c>
      <c r="L657" s="8"/>
      <c r="M657" s="37"/>
    </row>
    <row r="658" spans="1:13">
      <c r="A658" s="44">
        <v>44895</v>
      </c>
      <c r="B658" s="525" t="s">
        <v>14</v>
      </c>
      <c r="C658" s="525" t="s">
        <v>33</v>
      </c>
      <c r="D658" t="s">
        <v>16</v>
      </c>
      <c r="E658" s="265">
        <v>18.899999999999999</v>
      </c>
      <c r="G658" s="2">
        <f t="shared" si="9"/>
        <v>18.899999999999999</v>
      </c>
      <c r="L658" s="8">
        <f>SUM(L643:L655)</f>
        <v>125.80000000000003</v>
      </c>
      <c r="M658" s="37"/>
    </row>
    <row r="659" spans="1:13">
      <c r="B659" s="526"/>
      <c r="C659" s="526"/>
      <c r="D659" t="s">
        <v>17</v>
      </c>
      <c r="E659" s="265">
        <v>6.3</v>
      </c>
      <c r="G659" s="2">
        <f t="shared" si="9"/>
        <v>25.2</v>
      </c>
      <c r="L659" s="8"/>
      <c r="M659" s="37"/>
    </row>
    <row r="660" spans="1:13">
      <c r="B660" s="526"/>
      <c r="C660" s="526"/>
      <c r="D660" t="s">
        <v>18</v>
      </c>
      <c r="E660" s="265">
        <v>60</v>
      </c>
      <c r="G660" s="2">
        <f t="shared" si="9"/>
        <v>85.2</v>
      </c>
      <c r="L660" s="8"/>
      <c r="M660" s="37"/>
    </row>
    <row r="661" spans="1:13">
      <c r="B661" s="526"/>
      <c r="C661" s="526"/>
      <c r="D661" t="s">
        <v>19</v>
      </c>
      <c r="E661" s="265">
        <v>5</v>
      </c>
      <c r="G661" s="2">
        <f t="shared" si="9"/>
        <v>90.2</v>
      </c>
      <c r="L661" s="8"/>
      <c r="M661" s="37"/>
    </row>
    <row r="662" spans="1:13">
      <c r="A662" s="7">
        <v>44905</v>
      </c>
      <c r="B662" s="526" t="s">
        <v>352</v>
      </c>
      <c r="C662" s="526" t="s">
        <v>33</v>
      </c>
      <c r="D662" t="s">
        <v>18</v>
      </c>
      <c r="F662" s="160">
        <v>60</v>
      </c>
      <c r="G662" s="2">
        <f t="shared" si="9"/>
        <v>30.200000000000003</v>
      </c>
      <c r="L662" s="8"/>
      <c r="M662" s="37"/>
    </row>
    <row r="663" spans="1:13">
      <c r="A663" s="7">
        <v>44905</v>
      </c>
      <c r="B663" s="526" t="s">
        <v>352</v>
      </c>
      <c r="C663" s="526" t="s">
        <v>33</v>
      </c>
      <c r="D663" t="s">
        <v>19</v>
      </c>
      <c r="F663" s="160">
        <v>5</v>
      </c>
      <c r="G663" s="2">
        <f t="shared" si="9"/>
        <v>25.200000000000003</v>
      </c>
      <c r="L663" s="8"/>
      <c r="M663" s="37"/>
    </row>
    <row r="664" spans="1:13">
      <c r="A664" s="7">
        <v>44947</v>
      </c>
      <c r="B664" s="526" t="s">
        <v>350</v>
      </c>
      <c r="C664" s="526" t="s">
        <v>33</v>
      </c>
      <c r="D664" t="s">
        <v>16</v>
      </c>
      <c r="F664" s="160">
        <v>18.899999999999999</v>
      </c>
      <c r="G664" s="2">
        <f t="shared" si="9"/>
        <v>6.3000000000000043</v>
      </c>
      <c r="L664" s="8"/>
      <c r="M664" s="37"/>
    </row>
    <row r="665" spans="1:13">
      <c r="A665" s="7">
        <v>44947</v>
      </c>
      <c r="B665" s="526" t="s">
        <v>350</v>
      </c>
      <c r="C665" s="526" t="s">
        <v>33</v>
      </c>
      <c r="D665" t="s">
        <v>17</v>
      </c>
      <c r="F665" s="160">
        <v>6.3</v>
      </c>
      <c r="G665" s="2">
        <f t="shared" si="9"/>
        <v>0</v>
      </c>
      <c r="L665" s="8"/>
      <c r="M665" s="37"/>
    </row>
    <row r="666" spans="1:13">
      <c r="A666" s="44">
        <v>44895</v>
      </c>
      <c r="B666" s="525" t="s">
        <v>14</v>
      </c>
      <c r="C666" s="525" t="s">
        <v>34</v>
      </c>
      <c r="D666" t="s">
        <v>16</v>
      </c>
      <c r="E666" s="265">
        <v>21.6</v>
      </c>
      <c r="G666" s="2">
        <f t="shared" si="9"/>
        <v>21.6</v>
      </c>
      <c r="L666" s="8"/>
      <c r="M666" s="37"/>
    </row>
    <row r="667" spans="1:13">
      <c r="B667" s="526"/>
      <c r="C667" s="526"/>
      <c r="D667" t="s">
        <v>17</v>
      </c>
      <c r="E667" s="265">
        <v>5.7</v>
      </c>
      <c r="G667" s="2">
        <f t="shared" si="9"/>
        <v>27.3</v>
      </c>
      <c r="L667" s="8"/>
      <c r="M667" s="37"/>
    </row>
    <row r="668" spans="1:13">
      <c r="B668" s="526"/>
      <c r="C668" s="526"/>
      <c r="D668" t="s">
        <v>18</v>
      </c>
      <c r="E668" s="265">
        <v>60</v>
      </c>
      <c r="G668" s="2">
        <f t="shared" si="9"/>
        <v>87.3</v>
      </c>
      <c r="L668" s="8"/>
      <c r="M668" s="37"/>
    </row>
    <row r="669" spans="1:13">
      <c r="B669" s="526"/>
      <c r="C669" s="526"/>
      <c r="D669" t="s">
        <v>19</v>
      </c>
      <c r="E669" s="265">
        <v>5</v>
      </c>
      <c r="G669" s="2">
        <f t="shared" si="9"/>
        <v>92.3</v>
      </c>
      <c r="L669" s="8"/>
      <c r="M669" s="37"/>
    </row>
    <row r="670" spans="1:13">
      <c r="A670" s="7">
        <v>44936</v>
      </c>
      <c r="B670" s="526" t="s">
        <v>353</v>
      </c>
      <c r="C670" s="526" t="s">
        <v>34</v>
      </c>
      <c r="D670" t="s">
        <v>18</v>
      </c>
      <c r="F670" s="160">
        <v>60</v>
      </c>
      <c r="G670" s="2">
        <f t="shared" si="9"/>
        <v>32.299999999999997</v>
      </c>
      <c r="L670" s="8"/>
      <c r="M670" s="37"/>
    </row>
    <row r="671" spans="1:13">
      <c r="A671" s="7">
        <v>44936</v>
      </c>
      <c r="B671" s="526" t="s">
        <v>353</v>
      </c>
      <c r="C671" s="526" t="s">
        <v>34</v>
      </c>
      <c r="D671" t="s">
        <v>19</v>
      </c>
      <c r="F671" s="160">
        <v>5</v>
      </c>
      <c r="G671" s="2">
        <f t="shared" si="9"/>
        <v>27.299999999999997</v>
      </c>
      <c r="L671" s="8"/>
      <c r="M671" s="37"/>
    </row>
    <row r="672" spans="1:13">
      <c r="A672" s="7">
        <v>44947</v>
      </c>
      <c r="B672" s="526" t="s">
        <v>350</v>
      </c>
      <c r="C672" s="526" t="s">
        <v>34</v>
      </c>
      <c r="D672" t="s">
        <v>16</v>
      </c>
      <c r="F672" s="160">
        <v>21.6</v>
      </c>
      <c r="G672" s="2">
        <f t="shared" si="9"/>
        <v>5.6999999999999957</v>
      </c>
      <c r="L672" s="8"/>
      <c r="M672" s="37"/>
    </row>
    <row r="673" spans="1:13">
      <c r="A673" s="7">
        <v>44947</v>
      </c>
      <c r="B673" s="526" t="s">
        <v>350</v>
      </c>
      <c r="C673" s="526" t="s">
        <v>34</v>
      </c>
      <c r="D673" t="s">
        <v>17</v>
      </c>
      <c r="F673" s="160">
        <v>5.7</v>
      </c>
      <c r="G673" s="2">
        <f t="shared" si="9"/>
        <v>0</v>
      </c>
      <c r="L673" s="8"/>
      <c r="M673" s="37"/>
    </row>
    <row r="674" spans="1:13">
      <c r="A674" s="44">
        <v>44895</v>
      </c>
      <c r="B674" s="525" t="s">
        <v>14</v>
      </c>
      <c r="C674" s="525" t="s">
        <v>15</v>
      </c>
      <c r="D674" t="s">
        <v>16</v>
      </c>
      <c r="E674" s="265">
        <v>19.600000000000001</v>
      </c>
      <c r="G674" s="2">
        <f t="shared" si="9"/>
        <v>19.600000000000001</v>
      </c>
      <c r="L674" s="8"/>
      <c r="M674" s="37"/>
    </row>
    <row r="675" spans="1:13">
      <c r="B675" s="526"/>
      <c r="C675" s="526"/>
      <c r="D675" t="s">
        <v>17</v>
      </c>
      <c r="E675" s="265">
        <v>4.8</v>
      </c>
      <c r="G675" s="2">
        <f t="shared" si="9"/>
        <v>24.400000000000002</v>
      </c>
      <c r="L675" s="8"/>
      <c r="M675" s="37"/>
    </row>
    <row r="676" spans="1:13">
      <c r="B676" s="526"/>
      <c r="C676" s="526"/>
      <c r="D676" t="s">
        <v>18</v>
      </c>
      <c r="E676" s="265">
        <v>60</v>
      </c>
      <c r="G676" s="2">
        <f t="shared" si="9"/>
        <v>84.4</v>
      </c>
      <c r="H676" s="525"/>
      <c r="J676" s="2"/>
      <c r="L676" s="8"/>
      <c r="M676" s="37"/>
    </row>
    <row r="677" spans="1:13">
      <c r="B677" s="526"/>
      <c r="C677" s="526"/>
      <c r="D677" t="s">
        <v>19</v>
      </c>
      <c r="E677" s="265">
        <v>5</v>
      </c>
      <c r="G677" s="2">
        <f t="shared" si="9"/>
        <v>89.4</v>
      </c>
      <c r="H677" s="526"/>
      <c r="J677" s="2"/>
      <c r="L677" s="8"/>
      <c r="M677" s="37"/>
    </row>
    <row r="678" spans="1:13">
      <c r="A678" s="7">
        <v>44967</v>
      </c>
      <c r="B678" s="526" t="s">
        <v>354</v>
      </c>
      <c r="C678" s="526" t="s">
        <v>15</v>
      </c>
      <c r="D678" t="s">
        <v>18</v>
      </c>
      <c r="F678" s="160">
        <v>60</v>
      </c>
      <c r="G678" s="2">
        <f t="shared" si="9"/>
        <v>29.400000000000006</v>
      </c>
      <c r="L678" s="8"/>
      <c r="M678" s="37"/>
    </row>
    <row r="679" spans="1:13">
      <c r="A679" s="7">
        <v>44967</v>
      </c>
      <c r="B679" s="526" t="s">
        <v>354</v>
      </c>
      <c r="C679" s="526" t="s">
        <v>15</v>
      </c>
      <c r="D679" t="s">
        <v>19</v>
      </c>
      <c r="F679" s="160">
        <v>5</v>
      </c>
      <c r="G679" s="2">
        <f t="shared" si="9"/>
        <v>24.400000000000006</v>
      </c>
      <c r="J679" s="8"/>
      <c r="L679" s="8"/>
      <c r="M679" s="37"/>
    </row>
    <row r="680" spans="1:13">
      <c r="A680" s="7">
        <v>44992</v>
      </c>
      <c r="B680" s="526">
        <v>26492</v>
      </c>
      <c r="C680" s="526" t="s">
        <v>15</v>
      </c>
      <c r="D680" t="s">
        <v>16</v>
      </c>
      <c r="F680" s="160">
        <v>19.600000000000001</v>
      </c>
      <c r="G680" s="2">
        <f t="shared" si="9"/>
        <v>4.8000000000000043</v>
      </c>
      <c r="J680" s="8"/>
      <c r="L680" s="8"/>
      <c r="M680" s="37"/>
    </row>
    <row r="681" spans="1:13">
      <c r="A681" s="7">
        <v>44992</v>
      </c>
      <c r="B681" s="526">
        <v>26492</v>
      </c>
      <c r="C681" s="526" t="s">
        <v>15</v>
      </c>
      <c r="D681" t="s">
        <v>17</v>
      </c>
      <c r="F681" s="160">
        <v>4.8</v>
      </c>
      <c r="G681" s="2">
        <f t="shared" si="9"/>
        <v>0</v>
      </c>
      <c r="J681" s="8"/>
      <c r="L681" s="8"/>
      <c r="M681" s="37"/>
    </row>
    <row r="682" spans="1:13">
      <c r="A682" s="44">
        <v>44985</v>
      </c>
      <c r="B682" s="525" t="s">
        <v>14</v>
      </c>
      <c r="C682" s="525" t="s">
        <v>20</v>
      </c>
      <c r="D682" t="s">
        <v>16</v>
      </c>
      <c r="E682" s="265">
        <v>21.4</v>
      </c>
      <c r="G682" s="2">
        <f t="shared" si="9"/>
        <v>21.4</v>
      </c>
      <c r="J682" s="8"/>
      <c r="L682" s="8"/>
      <c r="M682" s="37"/>
    </row>
    <row r="683" spans="1:13">
      <c r="B683" s="526"/>
      <c r="C683" s="526"/>
      <c r="D683" t="s">
        <v>17</v>
      </c>
      <c r="E683" s="265">
        <v>1.2</v>
      </c>
      <c r="G683" s="2">
        <f t="shared" si="9"/>
        <v>22.599999999999998</v>
      </c>
      <c r="J683" s="8"/>
      <c r="L683" s="8"/>
      <c r="M683" s="37"/>
    </row>
    <row r="684" spans="1:13">
      <c r="B684" s="526"/>
      <c r="C684" s="526"/>
      <c r="D684" t="s">
        <v>18</v>
      </c>
      <c r="E684" s="265">
        <v>56</v>
      </c>
      <c r="G684" s="2">
        <f>+G683+E684-F684</f>
        <v>78.599999999999994</v>
      </c>
      <c r="J684" s="8"/>
      <c r="L684" s="8"/>
      <c r="M684" s="37"/>
    </row>
    <row r="685" spans="1:13">
      <c r="B685" s="526"/>
      <c r="C685" s="526"/>
      <c r="D685" t="s">
        <v>19</v>
      </c>
      <c r="E685" s="265">
        <v>5</v>
      </c>
      <c r="G685" s="2">
        <f>+G684+E685-F685</f>
        <v>83.6</v>
      </c>
      <c r="J685" s="8"/>
      <c r="L685" s="8"/>
      <c r="M685" s="37"/>
    </row>
    <row r="686" spans="1:13">
      <c r="A686" s="7">
        <v>44991</v>
      </c>
      <c r="B686" s="526">
        <v>26448</v>
      </c>
      <c r="C686" s="526" t="s">
        <v>20</v>
      </c>
      <c r="D686" t="s">
        <v>18</v>
      </c>
      <c r="F686" s="160">
        <v>56</v>
      </c>
      <c r="G686" s="2">
        <f t="shared" ref="G686:G766" si="10">+G685+E686-F686</f>
        <v>27.599999999999994</v>
      </c>
      <c r="L686" s="8"/>
      <c r="M686" s="37"/>
    </row>
    <row r="687" spans="1:13">
      <c r="A687" s="7">
        <v>44991</v>
      </c>
      <c r="B687" s="526">
        <v>26448</v>
      </c>
      <c r="C687" s="526" t="s">
        <v>20</v>
      </c>
      <c r="D687" t="s">
        <v>19</v>
      </c>
      <c r="F687" s="160">
        <v>5</v>
      </c>
      <c r="G687" s="2">
        <f t="shared" si="10"/>
        <v>22.599999999999994</v>
      </c>
      <c r="L687" s="8"/>
      <c r="M687" s="37"/>
    </row>
    <row r="688" spans="1:13">
      <c r="A688" s="7">
        <v>45010</v>
      </c>
      <c r="B688" s="526">
        <v>26674</v>
      </c>
      <c r="C688" s="526" t="s">
        <v>20</v>
      </c>
      <c r="D688" t="s">
        <v>16</v>
      </c>
      <c r="F688" s="160">
        <v>21.4</v>
      </c>
      <c r="G688" s="2">
        <f t="shared" si="10"/>
        <v>1.1999999999999957</v>
      </c>
      <c r="L688" s="8"/>
      <c r="M688" s="37"/>
    </row>
    <row r="689" spans="1:14">
      <c r="A689" s="7">
        <v>45010</v>
      </c>
      <c r="B689" s="526">
        <v>26674</v>
      </c>
      <c r="C689" s="526" t="s">
        <v>20</v>
      </c>
      <c r="D689" t="s">
        <v>17</v>
      </c>
      <c r="F689" s="160">
        <v>1.2</v>
      </c>
      <c r="G689" s="2">
        <f t="shared" si="10"/>
        <v>-4.2188474935755949E-15</v>
      </c>
      <c r="L689" s="8"/>
      <c r="M689" s="37"/>
    </row>
    <row r="690" spans="1:14">
      <c r="A690" s="88">
        <v>45016</v>
      </c>
      <c r="B690" s="525" t="s">
        <v>14</v>
      </c>
      <c r="C690" s="525" t="s">
        <v>23</v>
      </c>
      <c r="D690" t="s">
        <v>16</v>
      </c>
      <c r="E690" s="268">
        <v>50.4</v>
      </c>
      <c r="F690" s="245"/>
      <c r="G690" s="2">
        <f t="shared" si="10"/>
        <v>50.399999999999991</v>
      </c>
      <c r="L690" s="8"/>
      <c r="M690" s="37"/>
    </row>
    <row r="691" spans="1:14">
      <c r="A691" s="86"/>
      <c r="B691" s="526"/>
      <c r="C691" s="526"/>
      <c r="D691" t="s">
        <v>17</v>
      </c>
      <c r="E691" s="268">
        <v>1.3</v>
      </c>
      <c r="F691" s="245"/>
      <c r="G691" s="2">
        <f t="shared" si="10"/>
        <v>51.699999999999989</v>
      </c>
      <c r="L691" s="8"/>
      <c r="M691" s="37"/>
    </row>
    <row r="692" spans="1:14">
      <c r="A692" s="86"/>
      <c r="B692" s="526"/>
      <c r="C692" s="526"/>
      <c r="D692" t="s">
        <v>18</v>
      </c>
      <c r="E692" s="268">
        <v>60</v>
      </c>
      <c r="F692" s="245"/>
      <c r="G692" s="2">
        <f t="shared" si="10"/>
        <v>111.69999999999999</v>
      </c>
      <c r="L692" s="8"/>
      <c r="M692" s="37"/>
    </row>
    <row r="693" spans="1:14">
      <c r="A693" s="86"/>
      <c r="B693" s="526"/>
      <c r="C693" s="526"/>
      <c r="D693" t="s">
        <v>19</v>
      </c>
      <c r="E693" s="268">
        <v>5</v>
      </c>
      <c r="F693" s="245"/>
      <c r="G693" s="2">
        <f t="shared" si="10"/>
        <v>116.69999999999999</v>
      </c>
      <c r="L693" s="8"/>
      <c r="M693" s="37"/>
    </row>
    <row r="694" spans="1:14">
      <c r="A694" s="86">
        <v>45026</v>
      </c>
      <c r="B694" s="526">
        <v>26795</v>
      </c>
      <c r="C694" s="526" t="s">
        <v>23</v>
      </c>
      <c r="D694" t="s">
        <v>18</v>
      </c>
      <c r="E694" s="268"/>
      <c r="F694" s="245">
        <v>60</v>
      </c>
      <c r="G694" s="2">
        <f t="shared" si="10"/>
        <v>56.699999999999989</v>
      </c>
      <c r="J694" s="525" t="s">
        <v>23</v>
      </c>
      <c r="K694" t="s">
        <v>16</v>
      </c>
      <c r="L694" s="241">
        <v>50.4</v>
      </c>
      <c r="M694" s="37"/>
    </row>
    <row r="695" spans="1:14">
      <c r="A695" s="86">
        <v>45026</v>
      </c>
      <c r="B695" s="526">
        <v>26795</v>
      </c>
      <c r="C695" s="526" t="s">
        <v>23</v>
      </c>
      <c r="D695" t="s">
        <v>19</v>
      </c>
      <c r="E695" s="268"/>
      <c r="F695" s="245">
        <v>5</v>
      </c>
      <c r="G695" s="2">
        <f t="shared" si="10"/>
        <v>51.699999999999989</v>
      </c>
      <c r="J695" s="526"/>
      <c r="K695" t="s">
        <v>17</v>
      </c>
      <c r="L695" s="241">
        <v>1.3</v>
      </c>
      <c r="M695" s="37"/>
    </row>
    <row r="696" spans="1:14">
      <c r="A696" s="7">
        <v>45110</v>
      </c>
      <c r="B696" s="526">
        <v>27012</v>
      </c>
      <c r="C696" s="526" t="s">
        <v>23</v>
      </c>
      <c r="D696" t="s">
        <v>16</v>
      </c>
      <c r="F696" s="160">
        <v>50.4</v>
      </c>
      <c r="G696" s="2">
        <f t="shared" si="10"/>
        <v>1.2999999999999901</v>
      </c>
      <c r="J696" s="526"/>
      <c r="L696" s="241"/>
      <c r="M696" s="37"/>
    </row>
    <row r="697" spans="1:14">
      <c r="A697" s="7">
        <v>45110</v>
      </c>
      <c r="B697" s="526">
        <v>27012</v>
      </c>
      <c r="C697" s="526" t="s">
        <v>23</v>
      </c>
      <c r="D697" t="s">
        <v>17</v>
      </c>
      <c r="F697" s="160">
        <v>1.3</v>
      </c>
      <c r="G697" s="2">
        <f t="shared" si="10"/>
        <v>-9.9920072216264089E-15</v>
      </c>
      <c r="J697" s="526"/>
      <c r="L697" s="241"/>
      <c r="M697" s="37"/>
    </row>
    <row r="698" spans="1:14">
      <c r="A698" s="88">
        <v>45046</v>
      </c>
      <c r="B698" s="525" t="s">
        <v>14</v>
      </c>
      <c r="C698" s="525" t="s">
        <v>24</v>
      </c>
      <c r="D698" t="s">
        <v>16</v>
      </c>
      <c r="E698" s="268">
        <v>27</v>
      </c>
      <c r="F698" s="245"/>
      <c r="G698" s="2">
        <f t="shared" si="10"/>
        <v>26.999999999999989</v>
      </c>
      <c r="J698" s="525" t="s">
        <v>24</v>
      </c>
      <c r="K698" t="s">
        <v>16</v>
      </c>
      <c r="L698" s="241">
        <v>27</v>
      </c>
      <c r="M698" s="37"/>
    </row>
    <row r="699" spans="1:14">
      <c r="A699" s="86"/>
      <c r="B699" s="526"/>
      <c r="C699" s="526"/>
      <c r="D699" t="s">
        <v>17</v>
      </c>
      <c r="E699" s="268">
        <v>1.5</v>
      </c>
      <c r="F699" s="245"/>
      <c r="G699" s="2">
        <f t="shared" si="10"/>
        <v>28.499999999999989</v>
      </c>
      <c r="J699" s="526"/>
      <c r="K699" t="s">
        <v>17</v>
      </c>
      <c r="L699" s="241">
        <v>1.5</v>
      </c>
      <c r="M699" s="37"/>
    </row>
    <row r="700" spans="1:14">
      <c r="A700" s="86"/>
      <c r="B700" s="526"/>
      <c r="C700" s="526"/>
      <c r="D700" t="s">
        <v>18</v>
      </c>
      <c r="E700" s="268">
        <v>60</v>
      </c>
      <c r="F700" s="245"/>
      <c r="G700" s="2">
        <f t="shared" si="10"/>
        <v>88.499999999999986</v>
      </c>
      <c r="J700" s="525" t="s">
        <v>25</v>
      </c>
      <c r="K700" t="s">
        <v>16</v>
      </c>
      <c r="L700" s="240">
        <v>25</v>
      </c>
      <c r="M700" s="37"/>
    </row>
    <row r="701" spans="1:14">
      <c r="A701" s="86"/>
      <c r="B701" s="526"/>
      <c r="C701" s="526"/>
      <c r="D701" t="s">
        <v>19</v>
      </c>
      <c r="E701" s="268">
        <v>5</v>
      </c>
      <c r="F701" s="245"/>
      <c r="G701" s="2">
        <f t="shared" si="10"/>
        <v>93.499999999999986</v>
      </c>
      <c r="J701" s="526"/>
      <c r="K701" t="s">
        <v>17</v>
      </c>
      <c r="L701" s="240">
        <v>2.1</v>
      </c>
      <c r="M701" s="37"/>
    </row>
    <row r="702" spans="1:14">
      <c r="A702" s="86">
        <v>45056</v>
      </c>
      <c r="B702" s="526">
        <v>26853</v>
      </c>
      <c r="C702" s="526" t="s">
        <v>24</v>
      </c>
      <c r="D702" t="s">
        <v>18</v>
      </c>
      <c r="E702" s="268"/>
      <c r="F702" s="245">
        <v>60</v>
      </c>
      <c r="G702" s="2">
        <f t="shared" si="10"/>
        <v>33.499999999999986</v>
      </c>
      <c r="K702" t="s">
        <v>76</v>
      </c>
      <c r="L702" s="92">
        <v>10</v>
      </c>
      <c r="M702" s="37"/>
    </row>
    <row r="703" spans="1:14">
      <c r="A703" s="86">
        <v>45056</v>
      </c>
      <c r="B703" s="526">
        <v>26853</v>
      </c>
      <c r="C703" s="526" t="s">
        <v>24</v>
      </c>
      <c r="D703" t="s">
        <v>19</v>
      </c>
      <c r="E703" s="268"/>
      <c r="F703" s="245">
        <v>5</v>
      </c>
      <c r="G703" s="2">
        <f t="shared" si="10"/>
        <v>28.499999999999986</v>
      </c>
      <c r="L703" s="8">
        <f>SUM(L694:L702)</f>
        <v>117.29999999999998</v>
      </c>
      <c r="M703" s="37"/>
      <c r="N703">
        <v>120</v>
      </c>
    </row>
    <row r="704" spans="1:14">
      <c r="A704" s="7">
        <v>45110</v>
      </c>
      <c r="B704" s="526">
        <v>27012</v>
      </c>
      <c r="C704" s="526" t="s">
        <v>24</v>
      </c>
      <c r="D704" t="s">
        <v>16</v>
      </c>
      <c r="F704" s="160">
        <v>27</v>
      </c>
      <c r="G704" s="2">
        <f t="shared" si="10"/>
        <v>1.4999999999999858</v>
      </c>
      <c r="L704" s="8"/>
      <c r="M704" s="37"/>
    </row>
    <row r="705" spans="1:14">
      <c r="A705" s="7">
        <v>45110</v>
      </c>
      <c r="B705" s="526">
        <v>27012</v>
      </c>
      <c r="C705" s="526" t="s">
        <v>24</v>
      </c>
      <c r="D705" t="s">
        <v>17</v>
      </c>
      <c r="F705" s="160">
        <v>1.5</v>
      </c>
      <c r="G705" s="2">
        <f t="shared" si="10"/>
        <v>-1.4210854715202004E-14</v>
      </c>
      <c r="L705" s="8"/>
      <c r="M705" s="37"/>
    </row>
    <row r="706" spans="1:14">
      <c r="A706" s="88">
        <v>45077</v>
      </c>
      <c r="B706" s="525" t="s">
        <v>14</v>
      </c>
      <c r="C706" s="525" t="s">
        <v>25</v>
      </c>
      <c r="D706" t="s">
        <v>16</v>
      </c>
      <c r="E706" s="287">
        <v>25</v>
      </c>
      <c r="F706" s="245"/>
      <c r="G706" s="2">
        <f t="shared" si="10"/>
        <v>24.999999999999986</v>
      </c>
      <c r="L706" s="8"/>
      <c r="M706" s="37"/>
      <c r="N706" s="37">
        <f>N703-L703</f>
        <v>2.7000000000000171</v>
      </c>
    </row>
    <row r="707" spans="1:14">
      <c r="A707" s="86"/>
      <c r="B707" s="526"/>
      <c r="C707" s="526"/>
      <c r="D707" t="s">
        <v>17</v>
      </c>
      <c r="E707" s="287">
        <v>2.1</v>
      </c>
      <c r="G707" s="2">
        <f t="shared" si="10"/>
        <v>27.099999999999987</v>
      </c>
      <c r="L707" s="8"/>
      <c r="M707" s="37"/>
    </row>
    <row r="708" spans="1:14">
      <c r="A708" s="86"/>
      <c r="B708" s="526"/>
      <c r="C708" s="526"/>
      <c r="D708" t="s">
        <v>18</v>
      </c>
      <c r="E708" s="287">
        <v>60</v>
      </c>
      <c r="G708" s="2">
        <f t="shared" si="10"/>
        <v>87.1</v>
      </c>
      <c r="L708" s="8"/>
      <c r="M708" s="37"/>
    </row>
    <row r="709" spans="1:14">
      <c r="A709" s="86"/>
      <c r="B709" s="526"/>
      <c r="C709" s="526"/>
      <c r="D709" t="s">
        <v>19</v>
      </c>
      <c r="E709" s="287">
        <v>5</v>
      </c>
      <c r="G709" s="2">
        <f t="shared" si="10"/>
        <v>92.1</v>
      </c>
    </row>
    <row r="710" spans="1:14">
      <c r="A710" s="86"/>
      <c r="B710" s="526"/>
      <c r="C710" s="526"/>
      <c r="D710" t="s">
        <v>76</v>
      </c>
      <c r="E710" s="288">
        <v>10</v>
      </c>
      <c r="G710" s="2">
        <f t="shared" si="10"/>
        <v>102.1</v>
      </c>
    </row>
    <row r="711" spans="1:14">
      <c r="A711" s="7">
        <v>45089</v>
      </c>
      <c r="B711" s="526">
        <v>26945</v>
      </c>
      <c r="C711" s="526" t="s">
        <v>25</v>
      </c>
      <c r="D711" t="s">
        <v>18</v>
      </c>
      <c r="F711" s="160">
        <v>60</v>
      </c>
      <c r="G711" s="2">
        <f t="shared" si="10"/>
        <v>42.099999999999994</v>
      </c>
      <c r="M711" s="37"/>
    </row>
    <row r="712" spans="1:14">
      <c r="A712" s="7">
        <v>45089</v>
      </c>
      <c r="B712" s="526">
        <v>26945</v>
      </c>
      <c r="C712" s="526" t="s">
        <v>25</v>
      </c>
      <c r="D712" t="s">
        <v>19</v>
      </c>
      <c r="F712" s="160">
        <v>5</v>
      </c>
      <c r="G712" s="2">
        <f t="shared" si="10"/>
        <v>37.099999999999994</v>
      </c>
    </row>
    <row r="713" spans="1:14">
      <c r="A713" s="7">
        <v>45110</v>
      </c>
      <c r="B713" s="526">
        <v>27012</v>
      </c>
      <c r="C713" s="526" t="s">
        <v>25</v>
      </c>
      <c r="D713" t="s">
        <v>16</v>
      </c>
      <c r="F713" s="160">
        <v>25</v>
      </c>
      <c r="G713" s="2">
        <f t="shared" si="10"/>
        <v>12.099999999999994</v>
      </c>
    </row>
    <row r="714" spans="1:14">
      <c r="A714" s="7">
        <v>45110</v>
      </c>
      <c r="B714" s="526">
        <v>27012</v>
      </c>
      <c r="C714" s="526" t="s">
        <v>25</v>
      </c>
      <c r="D714" t="s">
        <v>17</v>
      </c>
      <c r="F714" s="160">
        <v>2.1</v>
      </c>
      <c r="G714" s="2">
        <f t="shared" si="10"/>
        <v>9.9999999999999947</v>
      </c>
    </row>
    <row r="715" spans="1:14">
      <c r="A715" s="7">
        <v>45110</v>
      </c>
      <c r="B715" s="526">
        <v>27012</v>
      </c>
      <c r="C715" s="526" t="s">
        <v>25</v>
      </c>
      <c r="D715" t="s">
        <v>76</v>
      </c>
      <c r="F715" s="160">
        <v>10</v>
      </c>
      <c r="G715" s="2">
        <f t="shared" si="10"/>
        <v>0</v>
      </c>
    </row>
    <row r="716" spans="1:14">
      <c r="A716" s="88">
        <v>45107</v>
      </c>
      <c r="B716" s="525" t="s">
        <v>14</v>
      </c>
      <c r="C716" s="525" t="s">
        <v>26</v>
      </c>
      <c r="D716" t="s">
        <v>16</v>
      </c>
      <c r="E716" s="263">
        <v>25.4</v>
      </c>
      <c r="F716" s="263"/>
      <c r="G716" s="2">
        <f t="shared" si="10"/>
        <v>25.4</v>
      </c>
    </row>
    <row r="717" spans="1:14">
      <c r="A717" s="86"/>
      <c r="B717" s="526"/>
      <c r="C717" s="526"/>
      <c r="D717" t="s">
        <v>17</v>
      </c>
      <c r="E717" s="263">
        <v>2</v>
      </c>
      <c r="F717" s="263"/>
      <c r="G717" s="2">
        <f t="shared" si="10"/>
        <v>27.4</v>
      </c>
    </row>
    <row r="718" spans="1:14">
      <c r="A718" s="86"/>
      <c r="B718" s="526"/>
      <c r="C718" s="526"/>
      <c r="D718" t="s">
        <v>18</v>
      </c>
      <c r="E718" s="268">
        <v>60</v>
      </c>
      <c r="F718" s="263"/>
      <c r="G718" s="2">
        <f t="shared" si="10"/>
        <v>87.4</v>
      </c>
    </row>
    <row r="719" spans="1:14">
      <c r="A719" s="86"/>
      <c r="B719" s="526"/>
      <c r="C719" s="526"/>
      <c r="D719" t="s">
        <v>19</v>
      </c>
      <c r="E719" s="268">
        <v>5</v>
      </c>
      <c r="F719" s="263"/>
      <c r="G719" s="2">
        <f t="shared" si="10"/>
        <v>92.4</v>
      </c>
    </row>
    <row r="720" spans="1:14">
      <c r="A720" s="86">
        <v>45117</v>
      </c>
      <c r="B720" s="526">
        <v>27228</v>
      </c>
      <c r="C720" s="526" t="s">
        <v>26</v>
      </c>
      <c r="D720" t="s">
        <v>18</v>
      </c>
      <c r="E720" s="263"/>
      <c r="F720" s="263">
        <v>60</v>
      </c>
      <c r="G720" s="2">
        <f t="shared" si="10"/>
        <v>32.400000000000006</v>
      </c>
    </row>
    <row r="721" spans="1:11">
      <c r="A721" s="86">
        <v>45117</v>
      </c>
      <c r="B721" s="526">
        <v>27228</v>
      </c>
      <c r="C721" s="526" t="s">
        <v>26</v>
      </c>
      <c r="D721" t="s">
        <v>19</v>
      </c>
      <c r="E721" s="263"/>
      <c r="F721" s="259">
        <v>5</v>
      </c>
      <c r="G721" s="2">
        <f t="shared" si="10"/>
        <v>27.400000000000006</v>
      </c>
    </row>
    <row r="722" spans="1:11">
      <c r="A722" s="7">
        <v>45257</v>
      </c>
      <c r="B722" s="526">
        <v>27840</v>
      </c>
      <c r="C722" s="526" t="s">
        <v>26</v>
      </c>
      <c r="D722" t="s">
        <v>16</v>
      </c>
      <c r="E722" s="263"/>
      <c r="F722" s="263">
        <v>25.4</v>
      </c>
      <c r="G722" s="2">
        <f t="shared" si="10"/>
        <v>2.0000000000000071</v>
      </c>
    </row>
    <row r="723" spans="1:11">
      <c r="A723" s="7">
        <v>45257</v>
      </c>
      <c r="B723" s="526">
        <v>27840</v>
      </c>
      <c r="C723" s="526" t="s">
        <v>26</v>
      </c>
      <c r="D723" t="s">
        <v>17</v>
      </c>
      <c r="E723" s="263"/>
      <c r="F723" s="263">
        <v>2</v>
      </c>
      <c r="G723" s="2">
        <f t="shared" si="10"/>
        <v>7.1054273576010019E-15</v>
      </c>
    </row>
    <row r="724" spans="1:11">
      <c r="A724" s="88">
        <v>45138</v>
      </c>
      <c r="B724" s="525" t="s">
        <v>14</v>
      </c>
      <c r="C724" s="525" t="s">
        <v>27</v>
      </c>
      <c r="D724" t="s">
        <v>16</v>
      </c>
      <c r="E724" s="257">
        <v>24</v>
      </c>
      <c r="G724" s="2">
        <f t="shared" si="10"/>
        <v>24.000000000000007</v>
      </c>
    </row>
    <row r="725" spans="1:11">
      <c r="A725" s="86"/>
      <c r="B725" s="526"/>
      <c r="C725" s="526"/>
      <c r="D725" t="s">
        <v>17</v>
      </c>
      <c r="E725" s="257">
        <v>2</v>
      </c>
      <c r="G725" s="2">
        <f t="shared" si="10"/>
        <v>26.000000000000007</v>
      </c>
    </row>
    <row r="726" spans="1:11">
      <c r="A726" s="86"/>
      <c r="B726" s="526"/>
      <c r="C726" s="526"/>
      <c r="D726" t="s">
        <v>18</v>
      </c>
      <c r="E726" s="257">
        <v>60</v>
      </c>
      <c r="G726" s="2">
        <f t="shared" si="10"/>
        <v>86</v>
      </c>
      <c r="I726" s="302"/>
      <c r="J726" s="302"/>
      <c r="K726" s="302"/>
    </row>
    <row r="727" spans="1:11">
      <c r="A727" s="86"/>
      <c r="B727" s="526"/>
      <c r="C727" s="526"/>
      <c r="D727" t="s">
        <v>19</v>
      </c>
      <c r="E727" s="257">
        <v>5</v>
      </c>
      <c r="G727" s="2">
        <f t="shared" si="10"/>
        <v>91</v>
      </c>
    </row>
    <row r="728" spans="1:11">
      <c r="A728" s="7">
        <v>45148</v>
      </c>
      <c r="B728" s="526">
        <v>27319</v>
      </c>
      <c r="C728" s="526" t="s">
        <v>27</v>
      </c>
      <c r="D728" t="s">
        <v>18</v>
      </c>
      <c r="F728" s="160">
        <v>60</v>
      </c>
      <c r="G728" s="2">
        <f t="shared" si="10"/>
        <v>31</v>
      </c>
      <c r="I728" s="525"/>
      <c r="K728" s="263"/>
    </row>
    <row r="729" spans="1:11">
      <c r="A729" s="7">
        <v>45148</v>
      </c>
      <c r="B729" s="526">
        <v>27319</v>
      </c>
      <c r="C729" s="526" t="s">
        <v>27</v>
      </c>
      <c r="D729" t="s">
        <v>19</v>
      </c>
      <c r="F729" s="160">
        <v>5</v>
      </c>
      <c r="G729" s="2">
        <f t="shared" si="10"/>
        <v>26</v>
      </c>
      <c r="I729" s="526"/>
      <c r="K729" s="263"/>
    </row>
    <row r="730" spans="1:11">
      <c r="A730" s="7">
        <v>45257</v>
      </c>
      <c r="B730" s="526">
        <v>27840</v>
      </c>
      <c r="C730" s="526" t="s">
        <v>27</v>
      </c>
      <c r="D730" t="s">
        <v>16</v>
      </c>
      <c r="F730" s="257">
        <v>24</v>
      </c>
      <c r="G730" s="2">
        <f t="shared" si="10"/>
        <v>2</v>
      </c>
      <c r="I730" s="526"/>
      <c r="K730" s="263"/>
    </row>
    <row r="731" spans="1:11">
      <c r="A731" s="7">
        <v>45257</v>
      </c>
      <c r="B731" s="526">
        <v>27840</v>
      </c>
      <c r="C731" s="526" t="s">
        <v>27</v>
      </c>
      <c r="D731" t="s">
        <v>17</v>
      </c>
      <c r="F731" s="257">
        <v>2</v>
      </c>
      <c r="G731" s="2">
        <f t="shared" si="10"/>
        <v>0</v>
      </c>
      <c r="I731" s="526"/>
      <c r="K731" s="263"/>
    </row>
    <row r="732" spans="1:11">
      <c r="A732" s="44">
        <v>45169</v>
      </c>
      <c r="B732" s="525" t="s">
        <v>14</v>
      </c>
      <c r="C732" s="525" t="s">
        <v>28</v>
      </c>
      <c r="D732" t="s">
        <v>16</v>
      </c>
      <c r="E732" s="257">
        <v>22.9</v>
      </c>
      <c r="G732" s="2">
        <f t="shared" si="10"/>
        <v>22.9</v>
      </c>
      <c r="I732" s="525"/>
      <c r="K732" s="240"/>
    </row>
    <row r="733" spans="1:11">
      <c r="B733" s="526"/>
      <c r="C733" s="526"/>
      <c r="D733" t="s">
        <v>17</v>
      </c>
      <c r="E733" s="257">
        <v>2.2999999999999998</v>
      </c>
      <c r="G733" s="2">
        <f t="shared" si="10"/>
        <v>25.2</v>
      </c>
      <c r="I733" s="526"/>
      <c r="K733" s="240"/>
    </row>
    <row r="734" spans="1:11">
      <c r="B734" s="526"/>
      <c r="C734" s="526"/>
      <c r="D734" t="s">
        <v>18</v>
      </c>
      <c r="E734" s="257">
        <v>60</v>
      </c>
      <c r="G734" s="2">
        <f t="shared" si="10"/>
        <v>85.2</v>
      </c>
      <c r="I734" s="525"/>
      <c r="K734" s="240"/>
    </row>
    <row r="735" spans="1:11">
      <c r="B735" s="526"/>
      <c r="C735" s="526"/>
      <c r="D735" t="s">
        <v>19</v>
      </c>
      <c r="E735" s="257">
        <v>5</v>
      </c>
      <c r="G735" s="2">
        <f t="shared" si="10"/>
        <v>90.2</v>
      </c>
      <c r="I735" s="526"/>
      <c r="K735" s="240"/>
    </row>
    <row r="736" spans="1:11">
      <c r="A736" s="7">
        <v>45183</v>
      </c>
      <c r="B736" s="526">
        <v>27450</v>
      </c>
      <c r="C736" s="526" t="s">
        <v>28</v>
      </c>
      <c r="D736" t="s">
        <v>18</v>
      </c>
      <c r="F736" s="160">
        <v>60</v>
      </c>
      <c r="G736" s="2">
        <f t="shared" si="10"/>
        <v>30.200000000000003</v>
      </c>
      <c r="I736" s="525"/>
      <c r="K736" s="240"/>
    </row>
    <row r="737" spans="1:13">
      <c r="A737" s="7">
        <v>45183</v>
      </c>
      <c r="B737" s="526">
        <v>27450</v>
      </c>
      <c r="C737" s="526" t="s">
        <v>28</v>
      </c>
      <c r="D737" t="s">
        <v>19</v>
      </c>
      <c r="F737" s="160">
        <v>5</v>
      </c>
      <c r="G737" s="2">
        <f t="shared" si="10"/>
        <v>25.200000000000003</v>
      </c>
      <c r="I737" s="526"/>
      <c r="K737" s="240"/>
    </row>
    <row r="738" spans="1:13">
      <c r="A738" s="7">
        <v>45257</v>
      </c>
      <c r="B738" s="526">
        <v>27840</v>
      </c>
      <c r="C738" s="526" t="s">
        <v>28</v>
      </c>
      <c r="D738" t="s">
        <v>16</v>
      </c>
      <c r="F738" s="257">
        <v>22.9</v>
      </c>
      <c r="G738" s="2">
        <f t="shared" si="10"/>
        <v>2.3000000000000043</v>
      </c>
      <c r="I738" s="526"/>
      <c r="K738" s="240"/>
    </row>
    <row r="739" spans="1:13">
      <c r="A739" s="7">
        <v>45257</v>
      </c>
      <c r="B739" s="526">
        <v>27840</v>
      </c>
      <c r="C739" s="526" t="s">
        <v>28</v>
      </c>
      <c r="D739" t="s">
        <v>17</v>
      </c>
      <c r="F739" s="257">
        <v>2.2999999999999998</v>
      </c>
      <c r="G739" s="2">
        <f t="shared" si="10"/>
        <v>4.4408920985006262E-15</v>
      </c>
      <c r="I739" s="526"/>
      <c r="K739" s="240"/>
    </row>
    <row r="740" spans="1:13">
      <c r="A740" s="44">
        <v>45199</v>
      </c>
      <c r="B740" s="525" t="s">
        <v>14</v>
      </c>
      <c r="C740" s="525" t="s">
        <v>53</v>
      </c>
      <c r="D740" t="s">
        <v>16</v>
      </c>
      <c r="E740" s="257">
        <v>22.8</v>
      </c>
      <c r="G740" s="2">
        <f t="shared" si="10"/>
        <v>22.800000000000004</v>
      </c>
      <c r="I740" s="525"/>
      <c r="K740" s="240"/>
    </row>
    <row r="741" spans="1:13">
      <c r="A741" s="86"/>
      <c r="B741" s="526"/>
      <c r="C741" s="526"/>
      <c r="D741" t="s">
        <v>17</v>
      </c>
      <c r="E741" s="257">
        <v>2</v>
      </c>
      <c r="G741" s="2">
        <f t="shared" si="10"/>
        <v>24.800000000000004</v>
      </c>
      <c r="I741" s="526"/>
      <c r="K741" s="240"/>
    </row>
    <row r="742" spans="1:13">
      <c r="A742" s="86"/>
      <c r="B742" s="526"/>
      <c r="C742" s="526"/>
      <c r="D742" t="s">
        <v>18</v>
      </c>
      <c r="E742" s="257">
        <v>60</v>
      </c>
      <c r="G742" s="2">
        <f t="shared" si="10"/>
        <v>84.800000000000011</v>
      </c>
      <c r="K742" s="26"/>
    </row>
    <row r="743" spans="1:13">
      <c r="A743" s="86"/>
      <c r="B743" s="526"/>
      <c r="C743" s="526"/>
      <c r="D743" t="s">
        <v>19</v>
      </c>
      <c r="E743" s="257">
        <v>5</v>
      </c>
      <c r="G743" s="2">
        <f t="shared" si="10"/>
        <v>89.800000000000011</v>
      </c>
      <c r="L743" s="26"/>
    </row>
    <row r="744" spans="1:13">
      <c r="A744" s="299"/>
      <c r="B744" s="60"/>
      <c r="C744" s="60"/>
      <c r="D744" t="s">
        <v>77</v>
      </c>
      <c r="E744" s="257">
        <v>10</v>
      </c>
      <c r="G744" s="2">
        <f t="shared" si="10"/>
        <v>99.800000000000011</v>
      </c>
      <c r="M744">
        <v>5406.47</v>
      </c>
    </row>
    <row r="745" spans="1:13">
      <c r="A745" s="299"/>
      <c r="B745" s="60"/>
      <c r="C745" s="60"/>
      <c r="D745" t="s">
        <v>105</v>
      </c>
      <c r="E745" s="257">
        <v>10</v>
      </c>
      <c r="G745" s="2">
        <f t="shared" si="10"/>
        <v>109.80000000000001</v>
      </c>
      <c r="M745">
        <v>594.66</v>
      </c>
    </row>
    <row r="746" spans="1:13">
      <c r="A746" s="299">
        <v>45217</v>
      </c>
      <c r="B746" s="60">
        <v>27648</v>
      </c>
      <c r="C746" s="526" t="s">
        <v>53</v>
      </c>
      <c r="D746" t="s">
        <v>77</v>
      </c>
      <c r="E746" s="257"/>
      <c r="F746" s="257">
        <v>10</v>
      </c>
      <c r="G746" s="2">
        <f t="shared" si="10"/>
        <v>99.800000000000011</v>
      </c>
      <c r="M746">
        <v>216.24</v>
      </c>
    </row>
    <row r="747" spans="1:13">
      <c r="A747" s="299">
        <v>45217</v>
      </c>
      <c r="B747" s="60">
        <v>27648</v>
      </c>
      <c r="C747" s="526" t="s">
        <v>53</v>
      </c>
      <c r="D747" t="s">
        <v>105</v>
      </c>
      <c r="E747" s="257"/>
      <c r="F747" s="257">
        <v>10</v>
      </c>
      <c r="G747" s="2">
        <f t="shared" si="10"/>
        <v>89.800000000000011</v>
      </c>
      <c r="M747">
        <f>M744-M745-M746</f>
        <v>4595.5700000000006</v>
      </c>
    </row>
    <row r="748" spans="1:13">
      <c r="A748" s="7">
        <v>45209</v>
      </c>
      <c r="B748" s="526">
        <v>27607</v>
      </c>
      <c r="C748" s="526" t="s">
        <v>53</v>
      </c>
      <c r="D748" t="s">
        <v>18</v>
      </c>
      <c r="F748" s="257">
        <v>60</v>
      </c>
      <c r="G748" s="2">
        <f t="shared" si="10"/>
        <v>29.800000000000011</v>
      </c>
    </row>
    <row r="749" spans="1:13">
      <c r="A749" s="7">
        <v>45209</v>
      </c>
      <c r="B749" s="526">
        <v>27607</v>
      </c>
      <c r="C749" s="526" t="s">
        <v>53</v>
      </c>
      <c r="D749" t="s">
        <v>19</v>
      </c>
      <c r="F749" s="257">
        <v>5</v>
      </c>
      <c r="G749" s="2">
        <f t="shared" si="10"/>
        <v>24.800000000000011</v>
      </c>
      <c r="I749" s="525"/>
      <c r="K749" s="240"/>
    </row>
    <row r="750" spans="1:13">
      <c r="A750" s="7">
        <v>45257</v>
      </c>
      <c r="B750" s="526">
        <v>27840</v>
      </c>
      <c r="C750" s="526" t="s">
        <v>53</v>
      </c>
      <c r="D750" t="s">
        <v>16</v>
      </c>
      <c r="F750" s="257">
        <v>22.8</v>
      </c>
      <c r="G750" s="2">
        <f t="shared" si="10"/>
        <v>2.0000000000000107</v>
      </c>
      <c r="I750" s="526"/>
      <c r="K750" s="240"/>
    </row>
    <row r="751" spans="1:13">
      <c r="A751" s="7">
        <v>45257</v>
      </c>
      <c r="B751" s="526">
        <v>27840</v>
      </c>
      <c r="C751" s="526" t="s">
        <v>53</v>
      </c>
      <c r="D751" t="s">
        <v>17</v>
      </c>
      <c r="F751" s="257">
        <v>2</v>
      </c>
      <c r="G751" s="2">
        <f t="shared" si="10"/>
        <v>1.0658141036401503E-14</v>
      </c>
      <c r="I751" s="525" t="s">
        <v>33</v>
      </c>
      <c r="J751" t="s">
        <v>16</v>
      </c>
      <c r="K751" s="26">
        <v>24.1</v>
      </c>
    </row>
    <row r="752" spans="1:13">
      <c r="A752" s="44">
        <v>45230</v>
      </c>
      <c r="B752" s="525" t="s">
        <v>14</v>
      </c>
      <c r="C752" s="525" t="s">
        <v>30</v>
      </c>
      <c r="D752" t="s">
        <v>16</v>
      </c>
      <c r="E752" s="257">
        <v>22.2</v>
      </c>
      <c r="G752" s="2">
        <f t="shared" si="10"/>
        <v>22.20000000000001</v>
      </c>
      <c r="I752" s="526"/>
      <c r="J752" t="s">
        <v>17</v>
      </c>
      <c r="K752" s="26">
        <v>5</v>
      </c>
    </row>
    <row r="753" spans="1:15">
      <c r="B753" s="526"/>
      <c r="C753" s="526"/>
      <c r="D753" t="s">
        <v>17</v>
      </c>
      <c r="E753" s="257">
        <v>2</v>
      </c>
      <c r="G753" s="2">
        <f t="shared" si="10"/>
        <v>24.20000000000001</v>
      </c>
      <c r="K753" s="26">
        <f>SUM(K751:K752)</f>
        <v>29.1</v>
      </c>
    </row>
    <row r="754" spans="1:15">
      <c r="B754" s="526"/>
      <c r="C754" s="526"/>
      <c r="D754" t="s">
        <v>18</v>
      </c>
      <c r="E754" s="257">
        <v>60</v>
      </c>
      <c r="G754" s="2">
        <f t="shared" si="10"/>
        <v>84.200000000000017</v>
      </c>
    </row>
    <row r="755" spans="1:15">
      <c r="B755" s="526"/>
      <c r="C755" s="526"/>
      <c r="D755" t="s">
        <v>19</v>
      </c>
      <c r="E755" s="257">
        <v>5</v>
      </c>
      <c r="G755" s="2">
        <f t="shared" si="10"/>
        <v>89.200000000000017</v>
      </c>
    </row>
    <row r="756" spans="1:15">
      <c r="A756" s="7">
        <v>45240</v>
      </c>
      <c r="B756" s="526">
        <v>27757</v>
      </c>
      <c r="C756" s="526" t="s">
        <v>30</v>
      </c>
      <c r="D756" t="s">
        <v>18</v>
      </c>
      <c r="F756" s="257">
        <v>60</v>
      </c>
      <c r="G756" s="2">
        <f t="shared" si="10"/>
        <v>29.200000000000017</v>
      </c>
    </row>
    <row r="757" spans="1:15">
      <c r="A757" s="7">
        <v>45240</v>
      </c>
      <c r="B757" s="526">
        <v>27757</v>
      </c>
      <c r="C757" s="526" t="s">
        <v>30</v>
      </c>
      <c r="D757" t="s">
        <v>19</v>
      </c>
      <c r="F757" s="257">
        <v>5</v>
      </c>
      <c r="G757" s="2">
        <f t="shared" si="10"/>
        <v>24.200000000000017</v>
      </c>
    </row>
    <row r="758" spans="1:15">
      <c r="A758" s="7">
        <v>45257</v>
      </c>
      <c r="B758" s="526">
        <v>27840</v>
      </c>
      <c r="C758" s="526" t="s">
        <v>30</v>
      </c>
      <c r="D758" t="s">
        <v>16</v>
      </c>
      <c r="F758" s="257">
        <v>22.2</v>
      </c>
      <c r="G758" s="2">
        <f t="shared" si="10"/>
        <v>2.0000000000000178</v>
      </c>
    </row>
    <row r="759" spans="1:15">
      <c r="A759" s="7">
        <v>45257</v>
      </c>
      <c r="B759" s="526">
        <v>27840</v>
      </c>
      <c r="C759" s="526" t="s">
        <v>30</v>
      </c>
      <c r="D759" t="s">
        <v>17</v>
      </c>
      <c r="F759" s="257">
        <v>2</v>
      </c>
      <c r="G759" s="2">
        <f t="shared" si="10"/>
        <v>1.7763568394002505E-14</v>
      </c>
    </row>
    <row r="760" spans="1:15">
      <c r="A760" s="88">
        <v>45260</v>
      </c>
      <c r="B760" s="525" t="s">
        <v>14</v>
      </c>
      <c r="C760" s="525" t="s">
        <v>33</v>
      </c>
      <c r="D760" t="s">
        <v>16</v>
      </c>
      <c r="E760" s="26">
        <v>24.1</v>
      </c>
      <c r="F760" s="257"/>
      <c r="G760" s="2">
        <f t="shared" si="10"/>
        <v>24.100000000000019</v>
      </c>
    </row>
    <row r="761" spans="1:15">
      <c r="A761" s="86"/>
      <c r="B761" s="526"/>
      <c r="C761" s="526"/>
      <c r="D761" t="s">
        <v>17</v>
      </c>
      <c r="E761" s="26">
        <v>5</v>
      </c>
      <c r="F761" s="257"/>
      <c r="G761" s="2">
        <f t="shared" si="10"/>
        <v>29.100000000000019</v>
      </c>
    </row>
    <row r="762" spans="1:15">
      <c r="A762" s="86"/>
      <c r="B762" s="526"/>
      <c r="C762" s="526"/>
      <c r="D762" t="s">
        <v>18</v>
      </c>
      <c r="E762" s="257">
        <v>60</v>
      </c>
      <c r="F762" s="257"/>
      <c r="G762" s="2">
        <f t="shared" si="10"/>
        <v>89.100000000000023</v>
      </c>
    </row>
    <row r="763" spans="1:15">
      <c r="A763" s="86"/>
      <c r="B763" s="526"/>
      <c r="C763" s="526"/>
      <c r="D763" t="s">
        <v>19</v>
      </c>
      <c r="E763" s="257">
        <v>5</v>
      </c>
      <c r="F763" s="257"/>
      <c r="G763" s="2">
        <f t="shared" si="10"/>
        <v>94.100000000000023</v>
      </c>
    </row>
    <row r="764" spans="1:15">
      <c r="A764" s="7">
        <v>45276</v>
      </c>
      <c r="B764" s="526">
        <v>27981</v>
      </c>
      <c r="C764" s="526" t="s">
        <v>33</v>
      </c>
      <c r="D764" t="s">
        <v>18</v>
      </c>
      <c r="F764" s="257">
        <v>60</v>
      </c>
      <c r="G764" s="2">
        <f t="shared" si="10"/>
        <v>34.100000000000023</v>
      </c>
    </row>
    <row r="765" spans="1:15">
      <c r="A765" s="7">
        <v>45276</v>
      </c>
      <c r="B765" s="526">
        <v>27981</v>
      </c>
      <c r="C765" s="526" t="s">
        <v>33</v>
      </c>
      <c r="D765" t="s">
        <v>19</v>
      </c>
      <c r="F765" s="160">
        <v>5</v>
      </c>
      <c r="G765" s="2">
        <f t="shared" si="10"/>
        <v>29.100000000000023</v>
      </c>
      <c r="O765">
        <v>266.45999999999998</v>
      </c>
    </row>
    <row r="766" spans="1:15">
      <c r="A766" s="7">
        <v>45301</v>
      </c>
      <c r="B766" s="526">
        <v>28132</v>
      </c>
      <c r="C766" s="526" t="s">
        <v>33</v>
      </c>
      <c r="D766" t="s">
        <v>16</v>
      </c>
      <c r="F766" s="26">
        <v>24.1</v>
      </c>
      <c r="G766" s="2">
        <f t="shared" si="10"/>
        <v>5.0000000000000213</v>
      </c>
      <c r="O766">
        <v>362.2</v>
      </c>
    </row>
    <row r="767" spans="1:15">
      <c r="A767" s="7">
        <v>45301</v>
      </c>
      <c r="B767" s="526">
        <v>28132</v>
      </c>
      <c r="C767" s="526" t="s">
        <v>33</v>
      </c>
      <c r="D767" t="s">
        <v>17</v>
      </c>
      <c r="F767" s="26">
        <v>5</v>
      </c>
      <c r="G767" s="2">
        <f t="shared" ref="G767:G832" si="11">+G766+E767-F767</f>
        <v>2.1316282072803006E-14</v>
      </c>
      <c r="O767" s="309">
        <f>SUM(O765:O766)</f>
        <v>628.66</v>
      </c>
    </row>
    <row r="768" spans="1:15">
      <c r="A768" s="44">
        <v>45291</v>
      </c>
      <c r="B768" s="525" t="s">
        <v>14</v>
      </c>
      <c r="C768" s="525" t="s">
        <v>34</v>
      </c>
      <c r="D768" t="s">
        <v>16</v>
      </c>
      <c r="E768" s="26">
        <v>25.7</v>
      </c>
      <c r="F768" s="257"/>
      <c r="G768" s="2">
        <f t="shared" si="11"/>
        <v>25.700000000000021</v>
      </c>
      <c r="K768">
        <f>349*30%</f>
        <v>104.7</v>
      </c>
    </row>
    <row r="769" spans="1:9">
      <c r="B769" s="526"/>
      <c r="C769" s="526"/>
      <c r="D769" t="s">
        <v>17</v>
      </c>
      <c r="E769" s="26">
        <v>5</v>
      </c>
      <c r="F769" s="257"/>
      <c r="G769" s="2">
        <f t="shared" si="11"/>
        <v>30.700000000000021</v>
      </c>
    </row>
    <row r="770" spans="1:9">
      <c r="B770" s="526"/>
      <c r="C770" s="526"/>
      <c r="D770" t="s">
        <v>18</v>
      </c>
      <c r="E770" s="257">
        <v>60</v>
      </c>
      <c r="F770" s="257"/>
      <c r="G770" s="2">
        <f t="shared" si="11"/>
        <v>90.700000000000017</v>
      </c>
    </row>
    <row r="771" spans="1:9">
      <c r="B771" s="526"/>
      <c r="C771" s="526"/>
      <c r="D771" t="s">
        <v>19</v>
      </c>
      <c r="E771" s="257">
        <v>5</v>
      </c>
      <c r="F771" s="257"/>
      <c r="G771" s="2">
        <f t="shared" si="11"/>
        <v>95.700000000000017</v>
      </c>
    </row>
    <row r="772" spans="1:9">
      <c r="A772" s="7">
        <v>45303</v>
      </c>
      <c r="B772" s="526">
        <v>28138</v>
      </c>
      <c r="C772" s="526" t="s">
        <v>34</v>
      </c>
      <c r="D772" t="s">
        <v>18</v>
      </c>
      <c r="E772" s="257"/>
      <c r="F772" s="257">
        <v>60</v>
      </c>
      <c r="G772" s="2">
        <f t="shared" si="11"/>
        <v>35.700000000000017</v>
      </c>
    </row>
    <row r="773" spans="1:9">
      <c r="A773" s="7">
        <v>45303</v>
      </c>
      <c r="B773" s="526">
        <v>28138</v>
      </c>
      <c r="C773" s="526" t="s">
        <v>34</v>
      </c>
      <c r="D773" t="s">
        <v>19</v>
      </c>
      <c r="E773" s="257"/>
      <c r="F773" s="257">
        <v>5</v>
      </c>
      <c r="G773" s="2">
        <f t="shared" si="11"/>
        <v>30.700000000000017</v>
      </c>
    </row>
    <row r="774" spans="1:9">
      <c r="A774" s="7">
        <v>45309</v>
      </c>
      <c r="B774" s="526">
        <v>28161</v>
      </c>
      <c r="C774" s="526" t="s">
        <v>34</v>
      </c>
      <c r="D774" t="s">
        <v>16</v>
      </c>
      <c r="F774" s="160">
        <v>25.7</v>
      </c>
      <c r="G774" s="2">
        <f t="shared" si="11"/>
        <v>5.0000000000000178</v>
      </c>
    </row>
    <row r="775" spans="1:9">
      <c r="A775" s="7">
        <v>45309</v>
      </c>
      <c r="B775" s="526">
        <v>28161</v>
      </c>
      <c r="C775" s="526" t="s">
        <v>34</v>
      </c>
      <c r="D775" t="s">
        <v>17</v>
      </c>
      <c r="F775" s="160">
        <v>5</v>
      </c>
      <c r="G775" s="2">
        <f t="shared" si="11"/>
        <v>1.7763568394002505E-14</v>
      </c>
    </row>
    <row r="776" spans="1:9">
      <c r="A776" s="44">
        <v>45322</v>
      </c>
      <c r="B776" s="525" t="s">
        <v>14</v>
      </c>
      <c r="C776" s="525" t="s">
        <v>15</v>
      </c>
      <c r="D776" t="s">
        <v>16</v>
      </c>
      <c r="E776" s="26">
        <v>20.5</v>
      </c>
      <c r="G776" s="2">
        <f t="shared" si="11"/>
        <v>20.500000000000018</v>
      </c>
    </row>
    <row r="777" spans="1:9">
      <c r="B777" s="526"/>
      <c r="C777" s="526"/>
      <c r="D777" t="s">
        <v>17</v>
      </c>
      <c r="E777" s="26">
        <v>8.8000000000000007</v>
      </c>
      <c r="G777" s="2">
        <f t="shared" si="11"/>
        <v>29.300000000000018</v>
      </c>
    </row>
    <row r="778" spans="1:9">
      <c r="B778" s="526"/>
      <c r="C778" s="526"/>
      <c r="D778" t="s">
        <v>18</v>
      </c>
      <c r="E778" s="257">
        <v>60</v>
      </c>
      <c r="G778" s="2">
        <f t="shared" si="11"/>
        <v>89.300000000000011</v>
      </c>
    </row>
    <row r="779" spans="1:9">
      <c r="B779" s="526"/>
      <c r="C779" s="526"/>
      <c r="D779" t="s">
        <v>19</v>
      </c>
      <c r="E779" s="257">
        <v>5</v>
      </c>
      <c r="G779" s="2">
        <f t="shared" si="11"/>
        <v>94.300000000000011</v>
      </c>
    </row>
    <row r="780" spans="1:9">
      <c r="B780" s="526"/>
      <c r="C780" s="526"/>
      <c r="D780" t="s">
        <v>355</v>
      </c>
      <c r="E780" s="265">
        <v>300</v>
      </c>
      <c r="G780" s="2">
        <f t="shared" si="11"/>
        <v>394.3</v>
      </c>
      <c r="I780" s="26"/>
    </row>
    <row r="781" spans="1:9">
      <c r="B781" s="526"/>
      <c r="C781" s="526"/>
      <c r="D781" t="s">
        <v>224</v>
      </c>
      <c r="E781" s="265">
        <v>470.5</v>
      </c>
      <c r="G781" s="2">
        <f t="shared" si="11"/>
        <v>864.8</v>
      </c>
      <c r="I781" s="26"/>
    </row>
    <row r="782" spans="1:9">
      <c r="A782" s="7">
        <v>45310</v>
      </c>
      <c r="B782" s="526">
        <v>28165</v>
      </c>
      <c r="C782" s="526" t="s">
        <v>15</v>
      </c>
      <c r="D782" t="s">
        <v>355</v>
      </c>
      <c r="F782" s="160">
        <v>300</v>
      </c>
      <c r="G782" s="2">
        <f t="shared" si="11"/>
        <v>564.79999999999995</v>
      </c>
      <c r="I782" s="26"/>
    </row>
    <row r="783" spans="1:9">
      <c r="A783" s="7">
        <v>45336</v>
      </c>
      <c r="B783" s="526">
        <v>28254</v>
      </c>
      <c r="C783" s="526" t="s">
        <v>15</v>
      </c>
      <c r="D783" t="s">
        <v>18</v>
      </c>
      <c r="E783" s="257"/>
      <c r="F783" s="257">
        <v>60</v>
      </c>
      <c r="G783" s="2">
        <f t="shared" si="11"/>
        <v>504.79999999999995</v>
      </c>
      <c r="I783" s="240"/>
    </row>
    <row r="784" spans="1:9">
      <c r="A784" s="7">
        <v>45336</v>
      </c>
      <c r="B784" s="526">
        <v>28254</v>
      </c>
      <c r="C784" s="526" t="s">
        <v>15</v>
      </c>
      <c r="D784" t="s">
        <v>19</v>
      </c>
      <c r="E784" s="257"/>
      <c r="F784" s="257">
        <v>5</v>
      </c>
      <c r="G784" s="2">
        <f t="shared" si="11"/>
        <v>499.79999999999995</v>
      </c>
      <c r="I784" s="240"/>
    </row>
    <row r="785" spans="1:12">
      <c r="A785" s="7">
        <v>45336</v>
      </c>
      <c r="B785" s="526">
        <v>28254</v>
      </c>
      <c r="C785" s="526" t="s">
        <v>15</v>
      </c>
      <c r="D785" t="s">
        <v>16</v>
      </c>
      <c r="F785" s="26">
        <v>20.5</v>
      </c>
      <c r="G785" s="2">
        <f t="shared" si="11"/>
        <v>479.29999999999995</v>
      </c>
    </row>
    <row r="786" spans="1:12">
      <c r="A786" s="7">
        <v>45336</v>
      </c>
      <c r="B786" s="526">
        <v>28254</v>
      </c>
      <c r="C786" s="526" t="s">
        <v>15</v>
      </c>
      <c r="D786" t="s">
        <v>17</v>
      </c>
      <c r="F786" s="26">
        <v>8.8000000000000007</v>
      </c>
      <c r="G786" s="2">
        <f t="shared" si="11"/>
        <v>470.49999999999994</v>
      </c>
      <c r="I786" s="324"/>
      <c r="J786" s="324"/>
      <c r="K786" s="324"/>
    </row>
    <row r="787" spans="1:12">
      <c r="A787" s="7">
        <v>45356</v>
      </c>
      <c r="B787" s="526">
        <v>28390</v>
      </c>
      <c r="C787" s="526" t="s">
        <v>15</v>
      </c>
      <c r="D787" t="s">
        <v>224</v>
      </c>
      <c r="F787" s="160">
        <v>470.5</v>
      </c>
      <c r="G787" s="2">
        <f t="shared" si="11"/>
        <v>0</v>
      </c>
      <c r="I787" s="525"/>
      <c r="L787" s="240"/>
    </row>
    <row r="788" spans="1:12">
      <c r="A788" s="44">
        <v>45351</v>
      </c>
      <c r="B788" s="525" t="s">
        <v>14</v>
      </c>
      <c r="C788" s="525" t="s">
        <v>20</v>
      </c>
      <c r="D788" t="s">
        <v>16</v>
      </c>
      <c r="E788" s="257">
        <v>21</v>
      </c>
      <c r="G788" s="2">
        <f t="shared" si="11"/>
        <v>21</v>
      </c>
      <c r="I788" s="526"/>
      <c r="L788" s="240"/>
    </row>
    <row r="789" spans="1:12">
      <c r="B789" s="526"/>
      <c r="C789" s="526"/>
      <c r="D789" t="s">
        <v>17</v>
      </c>
      <c r="E789" s="257">
        <v>5</v>
      </c>
      <c r="G789" s="2">
        <f t="shared" si="11"/>
        <v>26</v>
      </c>
      <c r="I789" s="525"/>
      <c r="L789" s="240"/>
    </row>
    <row r="790" spans="1:12">
      <c r="B790" s="526"/>
      <c r="C790" s="526"/>
      <c r="D790" t="s">
        <v>18</v>
      </c>
      <c r="E790" s="257">
        <v>58</v>
      </c>
      <c r="G790" s="2">
        <f t="shared" si="11"/>
        <v>84</v>
      </c>
      <c r="I790" s="526"/>
      <c r="L790" s="240"/>
    </row>
    <row r="791" spans="1:12">
      <c r="B791" s="526"/>
      <c r="C791" s="526"/>
      <c r="D791" t="s">
        <v>19</v>
      </c>
      <c r="E791" s="257">
        <v>5</v>
      </c>
      <c r="G791" s="2">
        <f t="shared" si="11"/>
        <v>89</v>
      </c>
      <c r="I791" s="525"/>
      <c r="L791" s="265"/>
    </row>
    <row r="792" spans="1:12">
      <c r="A792" s="7">
        <v>45478</v>
      </c>
      <c r="B792" s="526">
        <v>29158</v>
      </c>
      <c r="C792" s="526" t="s">
        <v>20</v>
      </c>
      <c r="D792" t="s">
        <v>16</v>
      </c>
      <c r="E792" s="257"/>
      <c r="F792" s="257">
        <v>21</v>
      </c>
      <c r="G792" s="2">
        <f t="shared" si="11"/>
        <v>68</v>
      </c>
      <c r="I792" s="525"/>
      <c r="K792" s="265"/>
      <c r="L792" s="240"/>
    </row>
    <row r="793" spans="1:12">
      <c r="A793" s="7">
        <v>45478</v>
      </c>
      <c r="B793" s="526">
        <v>29158</v>
      </c>
      <c r="C793" s="526" t="s">
        <v>20</v>
      </c>
      <c r="D793" t="s">
        <v>17</v>
      </c>
      <c r="E793" s="257"/>
      <c r="F793" s="257">
        <v>5</v>
      </c>
      <c r="G793" s="2">
        <f t="shared" si="11"/>
        <v>63</v>
      </c>
      <c r="I793" s="525"/>
      <c r="L793" s="240"/>
    </row>
    <row r="794" spans="1:12">
      <c r="A794" s="7">
        <v>45482</v>
      </c>
      <c r="B794" s="526">
        <v>29265</v>
      </c>
      <c r="C794" s="526" t="s">
        <v>20</v>
      </c>
      <c r="D794" t="s">
        <v>18</v>
      </c>
      <c r="E794" s="257"/>
      <c r="F794" s="257">
        <v>58</v>
      </c>
      <c r="G794" s="2">
        <f t="shared" si="11"/>
        <v>5</v>
      </c>
      <c r="I794" s="525"/>
      <c r="L794" s="240"/>
    </row>
    <row r="795" spans="1:12">
      <c r="A795" s="7">
        <v>45482</v>
      </c>
      <c r="B795" s="526">
        <v>29265</v>
      </c>
      <c r="C795" s="526" t="s">
        <v>20</v>
      </c>
      <c r="D795" t="s">
        <v>19</v>
      </c>
      <c r="E795" s="257"/>
      <c r="F795" s="257">
        <v>5</v>
      </c>
      <c r="G795" s="2">
        <f t="shared" si="11"/>
        <v>0</v>
      </c>
      <c r="I795" s="525"/>
      <c r="L795" s="240"/>
    </row>
    <row r="796" spans="1:12">
      <c r="A796" s="44">
        <v>45382</v>
      </c>
      <c r="B796" s="525" t="s">
        <v>14</v>
      </c>
      <c r="C796" s="525" t="s">
        <v>23</v>
      </c>
      <c r="D796" t="s">
        <v>16</v>
      </c>
      <c r="E796" s="257">
        <v>20.6</v>
      </c>
      <c r="G796" s="2">
        <f t="shared" si="11"/>
        <v>20.6</v>
      </c>
      <c r="I796" s="526"/>
      <c r="L796" s="240"/>
    </row>
    <row r="797" spans="1:12">
      <c r="B797" s="526"/>
      <c r="C797" s="526"/>
      <c r="D797" t="s">
        <v>17</v>
      </c>
      <c r="E797" s="257">
        <v>5</v>
      </c>
      <c r="G797" s="2">
        <f t="shared" si="11"/>
        <v>25.6</v>
      </c>
      <c r="I797" s="525"/>
      <c r="K797" s="240"/>
    </row>
    <row r="798" spans="1:12">
      <c r="B798" s="526"/>
      <c r="C798" s="526"/>
      <c r="D798" t="s">
        <v>18</v>
      </c>
      <c r="E798" s="257">
        <v>60</v>
      </c>
      <c r="G798" s="2">
        <f t="shared" si="11"/>
        <v>85.6</v>
      </c>
      <c r="I798" s="526"/>
      <c r="K798" s="240"/>
    </row>
    <row r="799" spans="1:12">
      <c r="B799" s="526"/>
      <c r="C799" s="526"/>
      <c r="D799" t="s">
        <v>19</v>
      </c>
      <c r="E799" s="257">
        <v>5</v>
      </c>
      <c r="G799" s="2">
        <f t="shared" si="11"/>
        <v>90.6</v>
      </c>
      <c r="I799" s="525"/>
      <c r="L799" s="240"/>
    </row>
    <row r="800" spans="1:12">
      <c r="B800" s="526"/>
      <c r="C800" s="526"/>
      <c r="D800" t="s">
        <v>98</v>
      </c>
      <c r="E800" s="265">
        <v>5</v>
      </c>
      <c r="G800" s="2">
        <f t="shared" si="11"/>
        <v>95.6</v>
      </c>
      <c r="I800" s="526"/>
      <c r="L800" s="240"/>
    </row>
    <row r="801" spans="1:12">
      <c r="B801" s="526"/>
      <c r="C801" s="526"/>
      <c r="D801" t="s">
        <v>199</v>
      </c>
      <c r="E801" s="265">
        <v>102.5</v>
      </c>
      <c r="G801" s="2">
        <f t="shared" si="11"/>
        <v>198.1</v>
      </c>
      <c r="I801" s="525"/>
      <c r="K801" s="37"/>
      <c r="L801" s="240"/>
    </row>
    <row r="802" spans="1:12">
      <c r="A802" s="7">
        <v>45478</v>
      </c>
      <c r="B802" s="526">
        <v>29158</v>
      </c>
      <c r="C802" s="526" t="s">
        <v>23</v>
      </c>
      <c r="D802" t="s">
        <v>16</v>
      </c>
      <c r="F802" s="257">
        <v>20.6</v>
      </c>
      <c r="G802" s="2">
        <f t="shared" si="11"/>
        <v>177.5</v>
      </c>
      <c r="I802" s="525"/>
      <c r="L802" s="240"/>
    </row>
    <row r="803" spans="1:12">
      <c r="A803" s="7">
        <v>45478</v>
      </c>
      <c r="B803" s="526">
        <v>29158</v>
      </c>
      <c r="C803" s="526" t="s">
        <v>23</v>
      </c>
      <c r="D803" t="s">
        <v>17</v>
      </c>
      <c r="F803" s="257">
        <v>5</v>
      </c>
      <c r="G803" s="2">
        <f t="shared" si="11"/>
        <v>172.5</v>
      </c>
      <c r="I803" s="525"/>
      <c r="L803" s="240"/>
    </row>
    <row r="804" spans="1:12">
      <c r="A804" s="7">
        <v>45482</v>
      </c>
      <c r="B804" s="526">
        <v>29265</v>
      </c>
      <c r="C804" s="526" t="s">
        <v>23</v>
      </c>
      <c r="D804" t="s">
        <v>18</v>
      </c>
      <c r="E804" s="257"/>
      <c r="F804" s="257">
        <v>60</v>
      </c>
      <c r="G804" s="2">
        <f t="shared" si="11"/>
        <v>112.5</v>
      </c>
      <c r="I804" s="525"/>
      <c r="L804" s="240"/>
    </row>
    <row r="805" spans="1:12">
      <c r="A805" s="7">
        <v>45482</v>
      </c>
      <c r="B805" s="526">
        <v>29265</v>
      </c>
      <c r="C805" s="526" t="s">
        <v>23</v>
      </c>
      <c r="D805" t="s">
        <v>19</v>
      </c>
      <c r="E805" s="257"/>
      <c r="F805" s="257">
        <v>5</v>
      </c>
      <c r="G805" s="2">
        <f t="shared" si="11"/>
        <v>107.5</v>
      </c>
      <c r="I805" s="525"/>
      <c r="L805" s="240"/>
    </row>
    <row r="806" spans="1:12">
      <c r="A806" s="7">
        <v>45482</v>
      </c>
      <c r="B806" s="526">
        <v>29265</v>
      </c>
      <c r="C806" s="526" t="s">
        <v>23</v>
      </c>
      <c r="D806" t="s">
        <v>98</v>
      </c>
      <c r="F806" s="257">
        <v>5</v>
      </c>
      <c r="G806" s="2">
        <f t="shared" si="11"/>
        <v>102.5</v>
      </c>
      <c r="I806" s="525"/>
      <c r="L806" s="240"/>
    </row>
    <row r="807" spans="1:12">
      <c r="A807" s="7">
        <v>45484</v>
      </c>
      <c r="B807" s="526">
        <v>29318</v>
      </c>
      <c r="C807" s="526" t="s">
        <v>23</v>
      </c>
      <c r="D807" t="s">
        <v>199</v>
      </c>
      <c r="F807" s="265">
        <v>102.5</v>
      </c>
      <c r="G807" s="2">
        <f t="shared" si="11"/>
        <v>0</v>
      </c>
      <c r="I807" s="525"/>
      <c r="L807" s="240"/>
    </row>
    <row r="808" spans="1:12">
      <c r="A808" s="44">
        <v>45412</v>
      </c>
      <c r="B808" s="525" t="s">
        <v>14</v>
      </c>
      <c r="C808" s="525" t="s">
        <v>24</v>
      </c>
      <c r="D808" t="s">
        <v>16</v>
      </c>
      <c r="E808" s="257">
        <v>20.5</v>
      </c>
      <c r="G808" s="2">
        <f t="shared" si="11"/>
        <v>20.5</v>
      </c>
      <c r="H808" s="525" t="s">
        <v>23</v>
      </c>
      <c r="I808" t="s">
        <v>199</v>
      </c>
      <c r="J808" s="265">
        <v>102.5</v>
      </c>
      <c r="L808" s="240"/>
    </row>
    <row r="809" spans="1:12">
      <c r="B809" s="526"/>
      <c r="C809" s="526"/>
      <c r="D809" t="s">
        <v>17</v>
      </c>
      <c r="E809" s="257">
        <v>5</v>
      </c>
      <c r="G809" s="2">
        <f t="shared" si="11"/>
        <v>25.5</v>
      </c>
      <c r="H809" s="525" t="s">
        <v>25</v>
      </c>
      <c r="I809" t="s">
        <v>18</v>
      </c>
      <c r="J809" s="240">
        <v>60</v>
      </c>
      <c r="K809" s="240"/>
    </row>
    <row r="810" spans="1:12">
      <c r="B810" s="526"/>
      <c r="C810" s="526"/>
      <c r="D810" t="s">
        <v>18</v>
      </c>
      <c r="E810" s="257">
        <v>60</v>
      </c>
      <c r="G810" s="2">
        <f t="shared" si="11"/>
        <v>85.5</v>
      </c>
      <c r="I810" t="s">
        <v>19</v>
      </c>
      <c r="J810" s="240">
        <v>5</v>
      </c>
      <c r="K810" s="240"/>
    </row>
    <row r="811" spans="1:12">
      <c r="B811" s="526"/>
      <c r="C811" s="526"/>
      <c r="D811" t="s">
        <v>19</v>
      </c>
      <c r="E811" s="257">
        <v>5</v>
      </c>
      <c r="G811" s="2">
        <f t="shared" si="11"/>
        <v>90.5</v>
      </c>
      <c r="H811" s="525" t="s">
        <v>26</v>
      </c>
      <c r="I811" t="s">
        <v>18</v>
      </c>
      <c r="K811" s="240">
        <v>60</v>
      </c>
      <c r="L811" s="240"/>
    </row>
    <row r="812" spans="1:12">
      <c r="A812" s="7">
        <v>45478</v>
      </c>
      <c r="B812" s="526">
        <v>29158</v>
      </c>
      <c r="C812" s="526" t="s">
        <v>24</v>
      </c>
      <c r="D812" t="s">
        <v>16</v>
      </c>
      <c r="F812" s="257">
        <v>20.5</v>
      </c>
      <c r="G812" s="2">
        <f t="shared" si="11"/>
        <v>70</v>
      </c>
      <c r="I812" t="s">
        <v>19</v>
      </c>
      <c r="K812" s="240">
        <v>5</v>
      </c>
      <c r="L812" s="240"/>
    </row>
    <row r="813" spans="1:12">
      <c r="A813" s="7">
        <v>45478</v>
      </c>
      <c r="B813" s="526">
        <v>29158</v>
      </c>
      <c r="C813" s="526" t="s">
        <v>24</v>
      </c>
      <c r="D813" t="s">
        <v>17</v>
      </c>
      <c r="F813" s="257">
        <v>5</v>
      </c>
      <c r="G813" s="2">
        <f t="shared" si="11"/>
        <v>65</v>
      </c>
      <c r="I813" s="526"/>
      <c r="J813" s="26">
        <f>SUM(J808:J812)</f>
        <v>167.5</v>
      </c>
      <c r="L813" s="240"/>
    </row>
    <row r="814" spans="1:12">
      <c r="A814" s="7">
        <v>45482</v>
      </c>
      <c r="B814" s="526">
        <v>29265</v>
      </c>
      <c r="C814" s="526" t="s">
        <v>24</v>
      </c>
      <c r="D814" t="s">
        <v>18</v>
      </c>
      <c r="E814" s="257"/>
      <c r="F814" s="257">
        <v>60</v>
      </c>
      <c r="G814" s="2">
        <f t="shared" si="11"/>
        <v>5</v>
      </c>
      <c r="I814" s="526"/>
      <c r="L814" s="240"/>
    </row>
    <row r="815" spans="1:12">
      <c r="A815" s="7">
        <v>45482</v>
      </c>
      <c r="B815" s="526">
        <v>29265</v>
      </c>
      <c r="C815" s="526" t="s">
        <v>24</v>
      </c>
      <c r="D815" t="s">
        <v>19</v>
      </c>
      <c r="E815" s="257"/>
      <c r="F815" s="257">
        <v>5</v>
      </c>
      <c r="G815" s="2">
        <f t="shared" si="11"/>
        <v>0</v>
      </c>
      <c r="I815" s="526"/>
      <c r="L815" s="240"/>
    </row>
    <row r="816" spans="1:12">
      <c r="A816" s="44">
        <v>45443</v>
      </c>
      <c r="B816" s="525" t="s">
        <v>14</v>
      </c>
      <c r="C816" s="525" t="s">
        <v>25</v>
      </c>
      <c r="D816" t="s">
        <v>16</v>
      </c>
      <c r="E816" s="257">
        <v>18.600000000000001</v>
      </c>
      <c r="G816" s="2">
        <f t="shared" si="11"/>
        <v>18.600000000000001</v>
      </c>
      <c r="I816" s="526"/>
      <c r="J816" s="26">
        <f>200-J813</f>
        <v>32.5</v>
      </c>
      <c r="K816" s="240"/>
    </row>
    <row r="817" spans="1:12">
      <c r="B817" s="526"/>
      <c r="C817" s="526"/>
      <c r="D817" t="s">
        <v>17</v>
      </c>
      <c r="E817" s="257">
        <v>5</v>
      </c>
      <c r="G817" s="2">
        <f t="shared" si="11"/>
        <v>23.6</v>
      </c>
      <c r="I817" s="526"/>
      <c r="K817" s="240"/>
    </row>
    <row r="818" spans="1:12">
      <c r="B818" s="526"/>
      <c r="C818" s="526"/>
      <c r="D818" t="s">
        <v>18</v>
      </c>
      <c r="E818" s="257">
        <v>60</v>
      </c>
      <c r="G818" s="2">
        <f t="shared" si="11"/>
        <v>83.6</v>
      </c>
      <c r="K818" s="37"/>
      <c r="L818" s="37"/>
    </row>
    <row r="819" spans="1:12">
      <c r="B819" s="526"/>
      <c r="C819" s="526"/>
      <c r="D819" t="s">
        <v>19</v>
      </c>
      <c r="E819" s="257">
        <v>5</v>
      </c>
      <c r="G819" s="2">
        <f t="shared" si="11"/>
        <v>88.6</v>
      </c>
    </row>
    <row r="820" spans="1:12">
      <c r="A820" s="7">
        <v>45478</v>
      </c>
      <c r="B820" s="526">
        <v>29158</v>
      </c>
      <c r="C820" s="526" t="s">
        <v>25</v>
      </c>
      <c r="D820" t="s">
        <v>16</v>
      </c>
      <c r="E820" s="257"/>
      <c r="F820" s="257">
        <v>18.600000000000001</v>
      </c>
      <c r="G820" s="2">
        <f t="shared" si="11"/>
        <v>70</v>
      </c>
    </row>
    <row r="821" spans="1:12">
      <c r="A821" s="7">
        <v>45478</v>
      </c>
      <c r="B821" s="526">
        <v>29158</v>
      </c>
      <c r="C821" s="526" t="s">
        <v>25</v>
      </c>
      <c r="D821" t="s">
        <v>17</v>
      </c>
      <c r="E821" s="257"/>
      <c r="F821" s="257">
        <v>5</v>
      </c>
      <c r="G821" s="2">
        <f t="shared" si="11"/>
        <v>65</v>
      </c>
    </row>
    <row r="822" spans="1:12">
      <c r="A822" s="7">
        <v>45484</v>
      </c>
      <c r="B822" s="526">
        <v>29318</v>
      </c>
      <c r="C822" s="526" t="s">
        <v>25</v>
      </c>
      <c r="D822" t="s">
        <v>18</v>
      </c>
      <c r="E822" s="257"/>
      <c r="F822" s="257">
        <v>60</v>
      </c>
      <c r="G822" s="2">
        <f t="shared" si="11"/>
        <v>5</v>
      </c>
    </row>
    <row r="823" spans="1:12">
      <c r="A823" s="7">
        <v>45484</v>
      </c>
      <c r="B823" s="526">
        <v>29318</v>
      </c>
      <c r="C823" s="526" t="s">
        <v>25</v>
      </c>
      <c r="D823" t="s">
        <v>19</v>
      </c>
      <c r="E823" s="257"/>
      <c r="F823" s="257">
        <v>5</v>
      </c>
      <c r="G823" s="2">
        <f t="shared" si="11"/>
        <v>0</v>
      </c>
    </row>
    <row r="824" spans="1:12">
      <c r="A824" s="350">
        <v>45504</v>
      </c>
      <c r="B824" s="354" t="s">
        <v>14</v>
      </c>
      <c r="C824" s="354" t="s">
        <v>27</v>
      </c>
      <c r="D824" s="325" t="s">
        <v>16</v>
      </c>
      <c r="E824" s="355">
        <v>17.8</v>
      </c>
      <c r="F824" s="355"/>
      <c r="G824" s="2">
        <f t="shared" si="11"/>
        <v>17.8</v>
      </c>
    </row>
    <row r="825" spans="1:12">
      <c r="A825" s="325"/>
      <c r="B825" s="540"/>
      <c r="C825" s="540"/>
      <c r="D825" s="325" t="s">
        <v>17</v>
      </c>
      <c r="E825" s="355">
        <v>7</v>
      </c>
      <c r="F825" s="355"/>
      <c r="G825" s="2">
        <f t="shared" si="11"/>
        <v>24.8</v>
      </c>
    </row>
    <row r="826" spans="1:12">
      <c r="A826" s="325"/>
      <c r="B826" s="540"/>
      <c r="C826" s="540"/>
      <c r="D826" s="325" t="s">
        <v>18</v>
      </c>
      <c r="E826" s="355">
        <v>60</v>
      </c>
      <c r="F826" s="355"/>
      <c r="G826" s="2">
        <f t="shared" si="11"/>
        <v>84.8</v>
      </c>
    </row>
    <row r="827" spans="1:12">
      <c r="A827" s="325"/>
      <c r="B827" s="540"/>
      <c r="C827" s="540"/>
      <c r="D827" s="325" t="s">
        <v>19</v>
      </c>
      <c r="E827" s="355">
        <v>5</v>
      </c>
      <c r="F827" s="355"/>
      <c r="G827" s="2">
        <f t="shared" si="11"/>
        <v>89.8</v>
      </c>
    </row>
    <row r="828" spans="1:12">
      <c r="A828" s="325"/>
      <c r="B828" s="540"/>
      <c r="C828" s="540"/>
      <c r="D828" s="325" t="s">
        <v>80</v>
      </c>
      <c r="E828" s="355">
        <v>250</v>
      </c>
      <c r="F828" s="355"/>
      <c r="G828" s="2">
        <f t="shared" si="11"/>
        <v>339.8</v>
      </c>
    </row>
    <row r="829" spans="1:12">
      <c r="A829" s="351">
        <v>45495</v>
      </c>
      <c r="B829" s="540">
        <v>29385</v>
      </c>
      <c r="C829" s="540" t="s">
        <v>27</v>
      </c>
      <c r="D829" s="325" t="s">
        <v>80</v>
      </c>
      <c r="E829" s="355"/>
      <c r="F829" s="355">
        <v>250</v>
      </c>
      <c r="G829" s="2">
        <f t="shared" si="11"/>
        <v>89.800000000000011</v>
      </c>
    </row>
    <row r="830" spans="1:12">
      <c r="A830" s="351">
        <v>45601</v>
      </c>
      <c r="B830" s="540">
        <v>29949</v>
      </c>
      <c r="C830" s="540" t="s">
        <v>27</v>
      </c>
      <c r="D830" s="325" t="s">
        <v>18</v>
      </c>
      <c r="E830" s="355"/>
      <c r="F830" s="355">
        <v>60</v>
      </c>
      <c r="G830" s="2">
        <f t="shared" si="11"/>
        <v>29.800000000000011</v>
      </c>
    </row>
    <row r="831" spans="1:12">
      <c r="A831" s="351">
        <v>45601</v>
      </c>
      <c r="B831" s="540">
        <v>29949</v>
      </c>
      <c r="C831" s="540" t="s">
        <v>27</v>
      </c>
      <c r="D831" s="325" t="s">
        <v>19</v>
      </c>
      <c r="E831" s="355"/>
      <c r="F831" s="355">
        <v>5</v>
      </c>
      <c r="G831" s="2">
        <f t="shared" si="11"/>
        <v>24.800000000000011</v>
      </c>
      <c r="I831" s="525"/>
      <c r="L831" s="240"/>
    </row>
    <row r="832" spans="1:12">
      <c r="A832" s="351">
        <v>45601</v>
      </c>
      <c r="B832" s="540">
        <v>29949</v>
      </c>
      <c r="C832" s="540" t="s">
        <v>27</v>
      </c>
      <c r="D832" s="325" t="s">
        <v>16</v>
      </c>
      <c r="E832" s="355"/>
      <c r="F832" s="355">
        <v>17.8</v>
      </c>
      <c r="G832" s="2">
        <f t="shared" si="11"/>
        <v>7.0000000000000107</v>
      </c>
      <c r="I832" s="526"/>
      <c r="L832" s="240"/>
    </row>
    <row r="833" spans="1:12">
      <c r="A833" s="351">
        <v>45601</v>
      </c>
      <c r="B833" s="540">
        <v>29949</v>
      </c>
      <c r="C833" s="540" t="s">
        <v>27</v>
      </c>
      <c r="D833" s="325" t="s">
        <v>17</v>
      </c>
      <c r="E833" s="355"/>
      <c r="F833" s="355">
        <v>7</v>
      </c>
      <c r="G833" s="2">
        <f t="shared" ref="G833:G896" si="12">+G832+E833-F833</f>
        <v>1.0658141036401503E-14</v>
      </c>
      <c r="I833" s="526"/>
      <c r="K833" s="240"/>
    </row>
    <row r="834" spans="1:12">
      <c r="A834" s="350">
        <v>45535</v>
      </c>
      <c r="B834" s="354" t="s">
        <v>14</v>
      </c>
      <c r="C834" s="354" t="s">
        <v>81</v>
      </c>
      <c r="D834" s="325" t="s">
        <v>16</v>
      </c>
      <c r="E834" s="355">
        <v>17.8</v>
      </c>
      <c r="F834" s="355"/>
      <c r="G834" s="2">
        <f t="shared" si="12"/>
        <v>17.800000000000011</v>
      </c>
      <c r="I834" s="526"/>
      <c r="K834" s="240"/>
    </row>
    <row r="835" spans="1:12">
      <c r="A835" s="325"/>
      <c r="B835" s="540"/>
      <c r="C835" s="540"/>
      <c r="D835" s="325" t="s">
        <v>17</v>
      </c>
      <c r="E835" s="355">
        <v>7</v>
      </c>
      <c r="F835" s="355"/>
      <c r="G835" s="2">
        <f t="shared" si="12"/>
        <v>24.800000000000011</v>
      </c>
      <c r="I835" s="525"/>
      <c r="L835" s="265"/>
    </row>
    <row r="836" spans="1:12">
      <c r="A836" s="325"/>
      <c r="B836" s="540"/>
      <c r="C836" s="540"/>
      <c r="D836" s="325" t="s">
        <v>18</v>
      </c>
      <c r="E836" s="355">
        <v>60</v>
      </c>
      <c r="F836" s="355"/>
      <c r="G836" s="2">
        <f t="shared" si="12"/>
        <v>84.800000000000011</v>
      </c>
      <c r="I836" s="525"/>
      <c r="L836" s="265"/>
    </row>
    <row r="837" spans="1:12">
      <c r="A837" s="325"/>
      <c r="B837" s="540"/>
      <c r="C837" s="540"/>
      <c r="D837" s="325" t="s">
        <v>19</v>
      </c>
      <c r="E837" s="355">
        <v>5</v>
      </c>
      <c r="F837" s="355"/>
      <c r="G837" s="2">
        <f t="shared" si="12"/>
        <v>89.800000000000011</v>
      </c>
      <c r="I837" s="525"/>
      <c r="L837" s="265"/>
    </row>
    <row r="838" spans="1:12">
      <c r="A838" s="351">
        <v>45601</v>
      </c>
      <c r="B838" s="540">
        <v>29949</v>
      </c>
      <c r="C838" s="540" t="s">
        <v>81</v>
      </c>
      <c r="D838" s="325" t="s">
        <v>18</v>
      </c>
      <c r="E838" s="355"/>
      <c r="F838" s="355">
        <v>60</v>
      </c>
      <c r="G838" s="2">
        <f t="shared" si="12"/>
        <v>29.800000000000011</v>
      </c>
      <c r="I838" s="526"/>
      <c r="L838" s="265"/>
    </row>
    <row r="839" spans="1:12">
      <c r="A839" s="351">
        <v>45601</v>
      </c>
      <c r="B839" s="540">
        <v>29949</v>
      </c>
      <c r="C839" s="540" t="s">
        <v>81</v>
      </c>
      <c r="D839" s="325" t="s">
        <v>19</v>
      </c>
      <c r="E839" s="355"/>
      <c r="F839" s="355">
        <v>5</v>
      </c>
      <c r="G839" s="2">
        <f t="shared" si="12"/>
        <v>24.800000000000011</v>
      </c>
      <c r="I839" s="526"/>
      <c r="K839" s="265"/>
    </row>
    <row r="840" spans="1:12">
      <c r="A840" s="351">
        <v>45601</v>
      </c>
      <c r="B840" s="540">
        <v>29949</v>
      </c>
      <c r="C840" s="540" t="s">
        <v>81</v>
      </c>
      <c r="D840" s="325" t="s">
        <v>16</v>
      </c>
      <c r="E840" s="355"/>
      <c r="F840" s="355">
        <v>17.8</v>
      </c>
      <c r="G840" s="2">
        <f t="shared" si="12"/>
        <v>7.0000000000000107</v>
      </c>
      <c r="I840" s="526"/>
      <c r="K840" s="265"/>
    </row>
    <row r="841" spans="1:12">
      <c r="A841" s="351">
        <v>45601</v>
      </c>
      <c r="B841" s="540">
        <v>29949</v>
      </c>
      <c r="C841" s="540" t="s">
        <v>81</v>
      </c>
      <c r="D841" s="325" t="s">
        <v>17</v>
      </c>
      <c r="E841" s="355"/>
      <c r="F841" s="355">
        <v>7</v>
      </c>
      <c r="G841" s="2">
        <f t="shared" si="12"/>
        <v>1.0658141036401503E-14</v>
      </c>
      <c r="I841" s="525"/>
      <c r="L841" s="240"/>
    </row>
    <row r="842" spans="1:12">
      <c r="A842" s="350">
        <v>45565</v>
      </c>
      <c r="B842" s="354" t="s">
        <v>14</v>
      </c>
      <c r="C842" s="354" t="s">
        <v>53</v>
      </c>
      <c r="D842" s="325" t="s">
        <v>16</v>
      </c>
      <c r="E842" s="355">
        <v>17.899999999999999</v>
      </c>
      <c r="F842" s="355"/>
      <c r="G842" s="2">
        <f t="shared" si="12"/>
        <v>17.900000000000009</v>
      </c>
      <c r="I842" s="525"/>
      <c r="L842" s="240"/>
    </row>
    <row r="843" spans="1:12">
      <c r="A843" s="325"/>
      <c r="B843" s="540"/>
      <c r="C843" s="540"/>
      <c r="D843" s="325" t="s">
        <v>17</v>
      </c>
      <c r="E843" s="355">
        <v>5</v>
      </c>
      <c r="F843" s="355"/>
      <c r="G843" s="2">
        <f t="shared" si="12"/>
        <v>22.900000000000009</v>
      </c>
      <c r="I843" s="525"/>
      <c r="L843" s="240"/>
    </row>
    <row r="844" spans="1:12">
      <c r="A844" s="325"/>
      <c r="B844" s="540"/>
      <c r="C844" s="540"/>
      <c r="D844" s="325" t="s">
        <v>18</v>
      </c>
      <c r="E844" s="355">
        <v>60</v>
      </c>
      <c r="F844" s="355"/>
      <c r="G844" s="2">
        <f t="shared" si="12"/>
        <v>82.9</v>
      </c>
      <c r="I844" s="526"/>
      <c r="L844" s="240"/>
    </row>
    <row r="845" spans="1:12">
      <c r="A845" s="325"/>
      <c r="B845" s="540"/>
      <c r="C845" s="540"/>
      <c r="D845" s="325" t="s">
        <v>19</v>
      </c>
      <c r="E845" s="355">
        <v>5</v>
      </c>
      <c r="F845" s="355"/>
      <c r="G845" s="2">
        <f t="shared" si="12"/>
        <v>87.9</v>
      </c>
      <c r="I845" s="526"/>
      <c r="K845" s="240"/>
    </row>
    <row r="846" spans="1:12">
      <c r="A846" s="351">
        <v>45601</v>
      </c>
      <c r="B846" s="540">
        <v>29949</v>
      </c>
      <c r="C846" s="540" t="s">
        <v>53</v>
      </c>
      <c r="D846" s="325" t="s">
        <v>18</v>
      </c>
      <c r="E846" s="355"/>
      <c r="F846" s="355">
        <v>60</v>
      </c>
      <c r="G846" s="2">
        <f t="shared" si="12"/>
        <v>27.900000000000006</v>
      </c>
      <c r="I846" s="526"/>
      <c r="K846" s="240"/>
    </row>
    <row r="847" spans="1:12">
      <c r="A847" s="351">
        <v>45601</v>
      </c>
      <c r="B847" s="540">
        <v>29949</v>
      </c>
      <c r="C847" s="540" t="s">
        <v>53</v>
      </c>
      <c r="D847" s="325" t="s">
        <v>19</v>
      </c>
      <c r="E847" s="355"/>
      <c r="F847" s="355">
        <v>5</v>
      </c>
      <c r="G847" s="2">
        <f t="shared" si="12"/>
        <v>22.900000000000006</v>
      </c>
      <c r="I847" s="525"/>
      <c r="L847" s="240"/>
    </row>
    <row r="848" spans="1:12">
      <c r="A848" s="351">
        <v>45601</v>
      </c>
      <c r="B848" s="540">
        <v>29949</v>
      </c>
      <c r="C848" s="540" t="s">
        <v>53</v>
      </c>
      <c r="D848" s="325" t="s">
        <v>16</v>
      </c>
      <c r="E848" s="355"/>
      <c r="F848" s="355">
        <v>17.899999999999999</v>
      </c>
      <c r="G848" s="2">
        <f t="shared" si="12"/>
        <v>5.0000000000000071</v>
      </c>
      <c r="I848" s="526"/>
      <c r="L848" s="240"/>
    </row>
    <row r="849" spans="1:12">
      <c r="A849" s="351">
        <v>45601</v>
      </c>
      <c r="B849" s="540">
        <v>29949</v>
      </c>
      <c r="C849" s="540" t="s">
        <v>53</v>
      </c>
      <c r="D849" s="325" t="s">
        <v>17</v>
      </c>
      <c r="E849" s="355"/>
      <c r="F849" s="355">
        <v>5</v>
      </c>
      <c r="G849" s="2">
        <f t="shared" si="12"/>
        <v>7.1054273576010019E-15</v>
      </c>
      <c r="I849" s="526"/>
      <c r="K849" s="240"/>
    </row>
    <row r="850" spans="1:12">
      <c r="A850" s="350">
        <v>45596</v>
      </c>
      <c r="B850" s="354" t="s">
        <v>14</v>
      </c>
      <c r="C850" s="354" t="s">
        <v>30</v>
      </c>
      <c r="D850" s="325" t="s">
        <v>16</v>
      </c>
      <c r="E850" s="355">
        <v>0.4</v>
      </c>
      <c r="F850" s="355"/>
      <c r="G850" s="2">
        <f t="shared" si="12"/>
        <v>0.40000000000000713</v>
      </c>
      <c r="I850" s="526"/>
      <c r="K850" s="240"/>
    </row>
    <row r="851" spans="1:12">
      <c r="A851" s="325"/>
      <c r="B851" s="540"/>
      <c r="C851" s="540"/>
      <c r="D851" s="325" t="s">
        <v>17</v>
      </c>
      <c r="E851" s="355">
        <v>7</v>
      </c>
      <c r="F851" s="355"/>
      <c r="G851" s="2">
        <f t="shared" si="12"/>
        <v>7.4000000000000075</v>
      </c>
      <c r="K851" s="240"/>
      <c r="L851" s="37"/>
    </row>
    <row r="852" spans="1:12">
      <c r="A852" s="325"/>
      <c r="B852" s="540"/>
      <c r="C852" s="540"/>
      <c r="D852" s="325" t="s">
        <v>18</v>
      </c>
      <c r="E852" s="355">
        <v>60</v>
      </c>
      <c r="F852" s="355"/>
      <c r="G852" s="2">
        <f t="shared" si="12"/>
        <v>67.400000000000006</v>
      </c>
      <c r="K852" s="240"/>
    </row>
    <row r="853" spans="1:12">
      <c r="A853" s="325"/>
      <c r="B853" s="540"/>
      <c r="C853" s="540"/>
      <c r="D853" s="325" t="s">
        <v>19</v>
      </c>
      <c r="E853" s="355">
        <v>5</v>
      </c>
      <c r="F853" s="355"/>
      <c r="G853" s="2">
        <f t="shared" si="12"/>
        <v>72.400000000000006</v>
      </c>
      <c r="L853" s="37"/>
    </row>
    <row r="854" spans="1:12">
      <c r="A854" s="351">
        <v>45601</v>
      </c>
      <c r="B854" s="540">
        <v>29949</v>
      </c>
      <c r="C854" s="540" t="s">
        <v>30</v>
      </c>
      <c r="D854" s="325" t="s">
        <v>18</v>
      </c>
      <c r="E854" s="355"/>
      <c r="F854" s="355">
        <v>60</v>
      </c>
      <c r="G854" s="2">
        <f t="shared" si="12"/>
        <v>12.400000000000006</v>
      </c>
    </row>
    <row r="855" spans="1:12">
      <c r="A855" s="351">
        <v>45601</v>
      </c>
      <c r="B855" s="540">
        <v>29949</v>
      </c>
      <c r="C855" s="540" t="s">
        <v>30</v>
      </c>
      <c r="D855" s="325" t="s">
        <v>19</v>
      </c>
      <c r="E855" s="355"/>
      <c r="F855" s="355">
        <v>5</v>
      </c>
      <c r="G855" s="2">
        <f t="shared" si="12"/>
        <v>7.4000000000000057</v>
      </c>
    </row>
    <row r="856" spans="1:12">
      <c r="A856" s="351">
        <v>45633</v>
      </c>
      <c r="B856" s="540">
        <v>30116</v>
      </c>
      <c r="C856" s="540" t="s">
        <v>30</v>
      </c>
      <c r="D856" s="325" t="s">
        <v>16</v>
      </c>
      <c r="E856" s="355"/>
      <c r="F856" s="355">
        <v>0.4</v>
      </c>
      <c r="G856" s="2">
        <f t="shared" si="12"/>
        <v>7.0000000000000053</v>
      </c>
    </row>
    <row r="857" spans="1:12">
      <c r="A857" s="351">
        <v>45633</v>
      </c>
      <c r="B857" s="540">
        <v>30116</v>
      </c>
      <c r="C857" s="540" t="s">
        <v>30</v>
      </c>
      <c r="D857" s="325" t="s">
        <v>17</v>
      </c>
      <c r="E857" s="355"/>
      <c r="F857" s="355">
        <v>7</v>
      </c>
      <c r="G857" s="2">
        <f t="shared" si="12"/>
        <v>0</v>
      </c>
    </row>
    <row r="858" spans="1:12">
      <c r="A858" s="88">
        <v>45626</v>
      </c>
      <c r="B858" s="525" t="s">
        <v>14</v>
      </c>
      <c r="C858" s="525" t="s">
        <v>83</v>
      </c>
      <c r="D858" t="s">
        <v>16</v>
      </c>
      <c r="E858" s="257">
        <v>3.3</v>
      </c>
      <c r="G858" s="2">
        <f t="shared" si="12"/>
        <v>3.3</v>
      </c>
    </row>
    <row r="859" spans="1:12">
      <c r="A859" s="86"/>
      <c r="B859" s="526"/>
      <c r="C859" s="526"/>
      <c r="D859" t="s">
        <v>17</v>
      </c>
      <c r="E859" s="257">
        <v>7</v>
      </c>
      <c r="G859" s="2">
        <f t="shared" si="12"/>
        <v>10.3</v>
      </c>
    </row>
    <row r="860" spans="1:12">
      <c r="A860" s="86"/>
      <c r="B860" s="526"/>
      <c r="C860" s="526"/>
      <c r="D860" t="s">
        <v>18</v>
      </c>
      <c r="E860" s="257">
        <v>60</v>
      </c>
      <c r="G860" s="2">
        <f t="shared" si="12"/>
        <v>70.3</v>
      </c>
    </row>
    <row r="861" spans="1:12">
      <c r="A861" s="86"/>
      <c r="B861" s="526"/>
      <c r="C861" s="526"/>
      <c r="D861" t="s">
        <v>19</v>
      </c>
      <c r="E861" s="257">
        <v>5</v>
      </c>
      <c r="G861" s="2">
        <f t="shared" si="12"/>
        <v>75.3</v>
      </c>
    </row>
    <row r="862" spans="1:12">
      <c r="A862" s="86">
        <v>45716</v>
      </c>
      <c r="B862" s="526">
        <v>30555</v>
      </c>
      <c r="C862" s="526" t="s">
        <v>83</v>
      </c>
      <c r="D862" t="s">
        <v>16</v>
      </c>
      <c r="E862" s="257"/>
      <c r="F862" s="257">
        <v>3.3</v>
      </c>
      <c r="G862" s="2">
        <f t="shared" si="12"/>
        <v>72</v>
      </c>
    </row>
    <row r="863" spans="1:12">
      <c r="A863" s="86">
        <v>45716</v>
      </c>
      <c r="B863" s="526">
        <v>30555</v>
      </c>
      <c r="C863" s="526" t="s">
        <v>83</v>
      </c>
      <c r="D863" t="s">
        <v>17</v>
      </c>
      <c r="E863" s="257"/>
      <c r="F863" s="257">
        <v>7</v>
      </c>
      <c r="G863" s="2">
        <f t="shared" si="12"/>
        <v>65</v>
      </c>
    </row>
    <row r="864" spans="1:12">
      <c r="A864" s="86">
        <v>45716</v>
      </c>
      <c r="B864" s="526">
        <v>30555</v>
      </c>
      <c r="C864" s="526" t="s">
        <v>83</v>
      </c>
      <c r="D864" t="s">
        <v>18</v>
      </c>
      <c r="E864" s="257"/>
      <c r="F864" s="257">
        <v>60</v>
      </c>
      <c r="G864" s="2">
        <f t="shared" si="12"/>
        <v>5</v>
      </c>
    </row>
    <row r="865" spans="1:11">
      <c r="A865" s="86">
        <v>45716</v>
      </c>
      <c r="B865" s="526">
        <v>30555</v>
      </c>
      <c r="C865" s="526" t="s">
        <v>83</v>
      </c>
      <c r="D865" t="s">
        <v>19</v>
      </c>
      <c r="E865" s="257"/>
      <c r="F865" s="257">
        <v>5</v>
      </c>
      <c r="G865" s="2">
        <f t="shared" si="12"/>
        <v>0</v>
      </c>
    </row>
    <row r="866" spans="1:11">
      <c r="A866" s="44">
        <v>45657</v>
      </c>
      <c r="B866" s="525" t="s">
        <v>14</v>
      </c>
      <c r="C866" s="525" t="s">
        <v>34</v>
      </c>
      <c r="D866" t="s">
        <v>16</v>
      </c>
      <c r="E866" s="257">
        <v>14</v>
      </c>
      <c r="G866" s="2">
        <f t="shared" si="12"/>
        <v>14</v>
      </c>
    </row>
    <row r="867" spans="1:11">
      <c r="B867" s="526"/>
      <c r="C867" s="526"/>
      <c r="D867" t="s">
        <v>17</v>
      </c>
      <c r="E867" s="257">
        <v>3</v>
      </c>
      <c r="G867" s="2">
        <f t="shared" si="12"/>
        <v>17</v>
      </c>
    </row>
    <row r="868" spans="1:11">
      <c r="B868" s="526"/>
      <c r="C868" s="526"/>
      <c r="D868" t="s">
        <v>18</v>
      </c>
      <c r="E868" s="257">
        <v>60</v>
      </c>
      <c r="G868" s="2">
        <f t="shared" si="12"/>
        <v>77</v>
      </c>
    </row>
    <row r="869" spans="1:11">
      <c r="B869" s="526"/>
      <c r="C869" s="526"/>
      <c r="D869" t="s">
        <v>19</v>
      </c>
      <c r="E869" s="257">
        <v>5</v>
      </c>
      <c r="G869" s="2">
        <f t="shared" si="12"/>
        <v>82</v>
      </c>
      <c r="I869" s="525"/>
      <c r="K869" s="240"/>
    </row>
    <row r="870" spans="1:11">
      <c r="A870" s="86">
        <v>45716</v>
      </c>
      <c r="B870" s="526">
        <v>30555</v>
      </c>
      <c r="C870" s="526" t="s">
        <v>34</v>
      </c>
      <c r="D870" t="s">
        <v>16</v>
      </c>
      <c r="E870" s="257"/>
      <c r="F870" s="257">
        <v>14</v>
      </c>
      <c r="G870" s="2">
        <f t="shared" si="12"/>
        <v>68</v>
      </c>
      <c r="I870" s="525"/>
      <c r="K870" s="240"/>
    </row>
    <row r="871" spans="1:11">
      <c r="A871" s="86">
        <v>45716</v>
      </c>
      <c r="B871" s="526">
        <v>30555</v>
      </c>
      <c r="C871" s="526" t="s">
        <v>34</v>
      </c>
      <c r="D871" t="s">
        <v>17</v>
      </c>
      <c r="E871" s="257"/>
      <c r="F871" s="257">
        <v>3</v>
      </c>
      <c r="G871" s="2">
        <f t="shared" si="12"/>
        <v>65</v>
      </c>
      <c r="I871" s="525"/>
      <c r="K871" s="240"/>
    </row>
    <row r="872" spans="1:11">
      <c r="A872" s="86">
        <v>45716</v>
      </c>
      <c r="B872" s="526">
        <v>30555</v>
      </c>
      <c r="C872" s="526" t="s">
        <v>34</v>
      </c>
      <c r="D872" t="s">
        <v>18</v>
      </c>
      <c r="E872" s="257"/>
      <c r="F872" s="257">
        <v>60</v>
      </c>
      <c r="G872" s="2">
        <f t="shared" si="12"/>
        <v>5</v>
      </c>
      <c r="I872" s="525"/>
      <c r="K872" s="240"/>
    </row>
    <row r="873" spans="1:11">
      <c r="A873" s="86">
        <v>45716</v>
      </c>
      <c r="B873" s="526">
        <v>30555</v>
      </c>
      <c r="C873" s="526" t="s">
        <v>34</v>
      </c>
      <c r="D873" t="s">
        <v>19</v>
      </c>
      <c r="E873" s="257"/>
      <c r="F873" s="257">
        <v>5</v>
      </c>
      <c r="G873" s="2">
        <f t="shared" si="12"/>
        <v>0</v>
      </c>
      <c r="I873" s="525"/>
      <c r="K873" s="240"/>
    </row>
    <row r="874" spans="1:11">
      <c r="A874" s="88">
        <v>45688</v>
      </c>
      <c r="B874" s="525" t="s">
        <v>14</v>
      </c>
      <c r="C874" s="525" t="s">
        <v>15</v>
      </c>
      <c r="D874" t="s">
        <v>16</v>
      </c>
      <c r="E874" s="257">
        <v>11.3</v>
      </c>
      <c r="F874" s="257"/>
      <c r="G874" s="2">
        <f t="shared" si="12"/>
        <v>11.3</v>
      </c>
      <c r="H874" s="37"/>
      <c r="I874" s="526"/>
      <c r="K874" s="240"/>
    </row>
    <row r="875" spans="1:11">
      <c r="A875" s="86"/>
      <c r="B875" s="526"/>
      <c r="C875" s="526"/>
      <c r="D875" t="s">
        <v>17</v>
      </c>
      <c r="E875" s="257">
        <v>3</v>
      </c>
      <c r="F875" s="257"/>
      <c r="G875" s="2">
        <f t="shared" si="12"/>
        <v>14.3</v>
      </c>
      <c r="I875" s="526"/>
      <c r="K875" s="240"/>
    </row>
    <row r="876" spans="1:11">
      <c r="A876" s="86"/>
      <c r="B876" s="526"/>
      <c r="C876" s="526"/>
      <c r="D876" t="s">
        <v>18</v>
      </c>
      <c r="E876" s="257">
        <v>60</v>
      </c>
      <c r="F876" s="257"/>
      <c r="G876" s="2">
        <f t="shared" si="12"/>
        <v>74.3</v>
      </c>
      <c r="I876" s="526"/>
      <c r="K876" s="240"/>
    </row>
    <row r="877" spans="1:11">
      <c r="A877" s="86"/>
      <c r="B877" s="526"/>
      <c r="C877" s="526"/>
      <c r="D877" t="s">
        <v>19</v>
      </c>
      <c r="E877" s="257">
        <v>5</v>
      </c>
      <c r="F877" s="257"/>
      <c r="G877" s="2">
        <f t="shared" si="12"/>
        <v>79.3</v>
      </c>
      <c r="I877" s="525"/>
      <c r="K877" s="240"/>
    </row>
    <row r="878" spans="1:11">
      <c r="A878" s="86">
        <v>45688</v>
      </c>
      <c r="B878" s="526" t="s">
        <v>119</v>
      </c>
      <c r="C878" s="526" t="s">
        <v>15</v>
      </c>
      <c r="D878" t="s">
        <v>18</v>
      </c>
      <c r="E878" s="257"/>
      <c r="F878" s="257">
        <v>60</v>
      </c>
      <c r="G878" s="2">
        <f t="shared" si="12"/>
        <v>19.299999999999997</v>
      </c>
      <c r="I878" s="526"/>
      <c r="K878" s="240"/>
    </row>
    <row r="879" spans="1:11">
      <c r="A879" s="86">
        <v>45688</v>
      </c>
      <c r="B879" s="526" t="s">
        <v>119</v>
      </c>
      <c r="C879" s="526" t="s">
        <v>15</v>
      </c>
      <c r="D879" t="s">
        <v>19</v>
      </c>
      <c r="E879" s="257"/>
      <c r="F879" s="257">
        <v>5</v>
      </c>
      <c r="G879" s="2">
        <f t="shared" si="12"/>
        <v>14.299999999999997</v>
      </c>
      <c r="I879" s="526"/>
      <c r="K879" s="240"/>
    </row>
    <row r="880" spans="1:11">
      <c r="A880" s="86">
        <v>45716</v>
      </c>
      <c r="B880" s="526">
        <v>30555</v>
      </c>
      <c r="C880" s="526" t="s">
        <v>15</v>
      </c>
      <c r="D880" t="s">
        <v>16</v>
      </c>
      <c r="F880" s="257">
        <v>11.3</v>
      </c>
      <c r="G880" s="2">
        <f t="shared" si="12"/>
        <v>2.9999999999999964</v>
      </c>
      <c r="I880" s="526"/>
      <c r="K880" s="240"/>
    </row>
    <row r="881" spans="1:11">
      <c r="A881" s="86">
        <v>45716</v>
      </c>
      <c r="B881" s="526">
        <v>30555</v>
      </c>
      <c r="C881" s="526" t="s">
        <v>15</v>
      </c>
      <c r="D881" t="s">
        <v>17</v>
      </c>
      <c r="F881" s="257">
        <v>3</v>
      </c>
      <c r="G881" s="2">
        <f t="shared" si="12"/>
        <v>-3.5527136788005009E-15</v>
      </c>
      <c r="I881" s="525"/>
      <c r="K881" s="240"/>
    </row>
    <row r="882" spans="1:11">
      <c r="A882" s="44">
        <v>45716</v>
      </c>
      <c r="B882" s="525" t="s">
        <v>14</v>
      </c>
      <c r="C882" s="525" t="s">
        <v>20</v>
      </c>
      <c r="D882" t="s">
        <v>16</v>
      </c>
      <c r="E882" s="240">
        <v>22.7</v>
      </c>
      <c r="F882" s="240"/>
      <c r="G882" s="2">
        <f t="shared" si="12"/>
        <v>22.699999999999996</v>
      </c>
      <c r="I882" s="526"/>
      <c r="K882" s="240"/>
    </row>
    <row r="883" spans="1:11">
      <c r="B883" s="526"/>
      <c r="C883" s="526"/>
      <c r="D883" t="s">
        <v>17</v>
      </c>
      <c r="E883" s="240">
        <v>3</v>
      </c>
      <c r="F883" s="240"/>
      <c r="G883" s="2">
        <f t="shared" si="12"/>
        <v>25.699999999999996</v>
      </c>
      <c r="K883" s="37"/>
    </row>
    <row r="884" spans="1:11">
      <c r="B884" s="526"/>
      <c r="C884" s="526"/>
      <c r="D884" t="s">
        <v>18</v>
      </c>
      <c r="E884" s="240">
        <v>56</v>
      </c>
      <c r="F884" s="240"/>
      <c r="G884" s="2">
        <f t="shared" si="12"/>
        <v>81.699999999999989</v>
      </c>
    </row>
    <row r="885" spans="1:11">
      <c r="B885" s="526"/>
      <c r="C885" s="526"/>
      <c r="D885" t="s">
        <v>19</v>
      </c>
      <c r="E885" s="240">
        <v>5</v>
      </c>
      <c r="F885" s="240"/>
      <c r="G885" s="2">
        <f t="shared" si="12"/>
        <v>86.699999999999989</v>
      </c>
    </row>
    <row r="886" spans="1:11">
      <c r="A886" s="7">
        <v>45716</v>
      </c>
      <c r="B886" s="526" t="s">
        <v>135</v>
      </c>
      <c r="C886" s="526" t="s">
        <v>20</v>
      </c>
      <c r="D886" t="s">
        <v>18</v>
      </c>
      <c r="E886" s="240"/>
      <c r="F886" s="240">
        <v>56</v>
      </c>
      <c r="G886" s="2">
        <f t="shared" si="12"/>
        <v>30.699999999999989</v>
      </c>
    </row>
    <row r="887" spans="1:11">
      <c r="A887" s="7">
        <v>45716</v>
      </c>
      <c r="B887" s="526" t="s">
        <v>135</v>
      </c>
      <c r="C887" s="526" t="s">
        <v>20</v>
      </c>
      <c r="D887" t="s">
        <v>19</v>
      </c>
      <c r="E887" s="240"/>
      <c r="F887" s="240">
        <v>5</v>
      </c>
      <c r="G887" s="2">
        <f t="shared" si="12"/>
        <v>25.699999999999989</v>
      </c>
      <c r="I887" s="525"/>
      <c r="K887" s="240"/>
    </row>
    <row r="888" spans="1:11">
      <c r="A888" s="7">
        <v>45742</v>
      </c>
      <c r="B888" s="526">
        <v>30822</v>
      </c>
      <c r="C888" s="526" t="s">
        <v>20</v>
      </c>
      <c r="D888" t="s">
        <v>16</v>
      </c>
      <c r="F888" s="160">
        <v>22.7</v>
      </c>
      <c r="G888" s="2">
        <f t="shared" si="12"/>
        <v>2.9999999999999893</v>
      </c>
      <c r="I888" s="526"/>
      <c r="K888" s="240"/>
    </row>
    <row r="889" spans="1:11">
      <c r="A889" s="7">
        <v>45742</v>
      </c>
      <c r="B889" s="526">
        <v>30822</v>
      </c>
      <c r="C889" s="526" t="s">
        <v>20</v>
      </c>
      <c r="D889" t="s">
        <v>17</v>
      </c>
      <c r="F889" s="160">
        <v>3</v>
      </c>
      <c r="G889" s="2">
        <f t="shared" si="12"/>
        <v>-1.0658141036401503E-14</v>
      </c>
      <c r="K889" s="37"/>
    </row>
    <row r="890" spans="1:11">
      <c r="A890" s="44">
        <v>45747</v>
      </c>
      <c r="B890" s="525" t="s">
        <v>14</v>
      </c>
      <c r="C890" s="525" t="s">
        <v>23</v>
      </c>
      <c r="D890" t="s">
        <v>16</v>
      </c>
      <c r="E890" s="240">
        <v>21.1</v>
      </c>
      <c r="F890" s="240"/>
      <c r="G890" s="2">
        <f t="shared" si="12"/>
        <v>21.099999999999991</v>
      </c>
    </row>
    <row r="891" spans="1:11">
      <c r="B891" s="526"/>
      <c r="C891" s="526"/>
      <c r="D891" t="s">
        <v>17</v>
      </c>
      <c r="E891" s="240">
        <v>3</v>
      </c>
      <c r="F891" s="240"/>
      <c r="G891" s="2">
        <f t="shared" si="12"/>
        <v>24.099999999999991</v>
      </c>
    </row>
    <row r="892" spans="1:11">
      <c r="B892" s="526"/>
      <c r="C892" s="526"/>
      <c r="D892" t="s">
        <v>18</v>
      </c>
      <c r="E892" s="240">
        <v>60</v>
      </c>
      <c r="F892" s="240"/>
      <c r="G892" s="2">
        <f t="shared" si="12"/>
        <v>84.1</v>
      </c>
    </row>
    <row r="893" spans="1:11">
      <c r="B893" s="526"/>
      <c r="C893" s="526"/>
      <c r="D893" t="s">
        <v>19</v>
      </c>
      <c r="E893" s="240">
        <v>5</v>
      </c>
      <c r="F893" s="240"/>
      <c r="G893" s="2">
        <f t="shared" si="12"/>
        <v>89.1</v>
      </c>
    </row>
    <row r="894" spans="1:11">
      <c r="A894" s="7">
        <v>45747</v>
      </c>
      <c r="B894" s="526" t="s">
        <v>124</v>
      </c>
      <c r="C894" s="526" t="s">
        <v>23</v>
      </c>
      <c r="D894" t="s">
        <v>18</v>
      </c>
      <c r="E894" s="240"/>
      <c r="F894" s="240">
        <v>60</v>
      </c>
      <c r="G894" s="2">
        <f t="shared" si="12"/>
        <v>29.099999999999994</v>
      </c>
    </row>
    <row r="895" spans="1:11">
      <c r="A895" s="7">
        <v>45747</v>
      </c>
      <c r="B895" s="526" t="s">
        <v>124</v>
      </c>
      <c r="C895" s="526" t="s">
        <v>23</v>
      </c>
      <c r="D895" t="s">
        <v>19</v>
      </c>
      <c r="E895" s="240"/>
      <c r="F895" s="240">
        <v>5</v>
      </c>
      <c r="G895" s="2">
        <f t="shared" si="12"/>
        <v>24.099999999999994</v>
      </c>
    </row>
    <row r="896" spans="1:11">
      <c r="A896" s="7">
        <v>45840</v>
      </c>
      <c r="B896" s="526">
        <v>31251</v>
      </c>
      <c r="C896" s="526" t="s">
        <v>23</v>
      </c>
      <c r="D896" t="s">
        <v>16</v>
      </c>
      <c r="E896" s="240"/>
      <c r="F896" s="240">
        <v>21.1</v>
      </c>
      <c r="G896" s="2">
        <f t="shared" si="12"/>
        <v>2.9999999999999929</v>
      </c>
      <c r="I896" s="525"/>
      <c r="K896" s="240"/>
    </row>
    <row r="897" spans="1:11">
      <c r="A897" s="7">
        <v>45840</v>
      </c>
      <c r="B897" s="526">
        <v>31251</v>
      </c>
      <c r="C897" s="526" t="s">
        <v>23</v>
      </c>
      <c r="D897" t="s">
        <v>17</v>
      </c>
      <c r="E897" s="240"/>
      <c r="F897" s="240">
        <v>3</v>
      </c>
      <c r="G897" s="2">
        <f t="shared" ref="G897:G910" si="13">+G896+E897-F897</f>
        <v>-7.1054273576010019E-15</v>
      </c>
      <c r="I897" s="525"/>
      <c r="K897" s="240"/>
    </row>
    <row r="898" spans="1:11">
      <c r="A898" s="88">
        <v>45777</v>
      </c>
      <c r="B898" s="525" t="s">
        <v>14</v>
      </c>
      <c r="C898" s="525" t="s">
        <v>24</v>
      </c>
      <c r="D898" t="s">
        <v>16</v>
      </c>
      <c r="E898" s="240">
        <v>20.8</v>
      </c>
      <c r="F898" s="240"/>
      <c r="G898" s="2">
        <f t="shared" si="13"/>
        <v>20.799999999999994</v>
      </c>
      <c r="I898" s="526"/>
      <c r="K898" s="240"/>
    </row>
    <row r="899" spans="1:11">
      <c r="A899" s="86"/>
      <c r="B899" s="526"/>
      <c r="C899" s="526"/>
      <c r="D899" t="s">
        <v>17</v>
      </c>
      <c r="E899" s="240">
        <v>3</v>
      </c>
      <c r="F899" s="240"/>
      <c r="G899" s="2">
        <f t="shared" si="13"/>
        <v>23.799999999999994</v>
      </c>
      <c r="I899" s="525"/>
      <c r="K899" s="240"/>
    </row>
    <row r="900" spans="1:11">
      <c r="A900" s="86"/>
      <c r="B900" s="526"/>
      <c r="C900" s="526"/>
      <c r="D900" t="s">
        <v>18</v>
      </c>
      <c r="E900" s="240">
        <v>60</v>
      </c>
      <c r="F900" s="240"/>
      <c r="G900" s="2">
        <f t="shared" si="13"/>
        <v>83.8</v>
      </c>
      <c r="I900" s="526"/>
      <c r="K900" s="240"/>
    </row>
    <row r="901" spans="1:11">
      <c r="A901" s="86"/>
      <c r="B901" s="526"/>
      <c r="C901" s="526"/>
      <c r="D901" t="s">
        <v>19</v>
      </c>
      <c r="E901" s="240">
        <v>5</v>
      </c>
      <c r="F901" s="240"/>
      <c r="G901" s="2">
        <f t="shared" si="13"/>
        <v>88.8</v>
      </c>
      <c r="I901" s="525"/>
      <c r="K901" s="240"/>
    </row>
    <row r="902" spans="1:11">
      <c r="A902" s="86">
        <v>45777</v>
      </c>
      <c r="B902" s="526" t="s">
        <v>125</v>
      </c>
      <c r="C902" s="526" t="s">
        <v>24</v>
      </c>
      <c r="D902" t="s">
        <v>18</v>
      </c>
      <c r="E902" s="240"/>
      <c r="F902" s="240">
        <v>60</v>
      </c>
      <c r="G902" s="2">
        <f t="shared" si="13"/>
        <v>28.799999999999997</v>
      </c>
      <c r="I902" s="526"/>
      <c r="K902" s="240"/>
    </row>
    <row r="903" spans="1:11">
      <c r="A903" s="86">
        <v>45777</v>
      </c>
      <c r="B903" s="526" t="s">
        <v>125</v>
      </c>
      <c r="C903" s="526" t="s">
        <v>24</v>
      </c>
      <c r="D903" t="s">
        <v>19</v>
      </c>
      <c r="E903" s="240"/>
      <c r="F903" s="240">
        <v>5</v>
      </c>
      <c r="G903" s="2">
        <f t="shared" si="13"/>
        <v>23.799999999999997</v>
      </c>
      <c r="K903" s="37"/>
    </row>
    <row r="904" spans="1:11">
      <c r="A904" s="7">
        <v>45840</v>
      </c>
      <c r="B904" s="526">
        <v>31251</v>
      </c>
      <c r="C904" s="526" t="s">
        <v>24</v>
      </c>
      <c r="D904" t="s">
        <v>16</v>
      </c>
      <c r="E904" s="240"/>
      <c r="F904" s="240">
        <v>20.8</v>
      </c>
      <c r="G904" s="2">
        <f t="shared" si="13"/>
        <v>2.9999999999999964</v>
      </c>
      <c r="K904" s="37"/>
    </row>
    <row r="905" spans="1:11">
      <c r="A905" s="7">
        <v>45840</v>
      </c>
      <c r="B905" s="526">
        <v>31251</v>
      </c>
      <c r="C905" s="526" t="s">
        <v>24</v>
      </c>
      <c r="D905" t="s">
        <v>17</v>
      </c>
      <c r="E905" s="240"/>
      <c r="F905" s="240">
        <v>3</v>
      </c>
      <c r="G905" s="2">
        <f t="shared" si="13"/>
        <v>-3.5527136788005009E-15</v>
      </c>
      <c r="K905" s="37"/>
    </row>
    <row r="906" spans="1:11">
      <c r="A906" s="44">
        <v>45808</v>
      </c>
      <c r="B906" s="525" t="s">
        <v>14</v>
      </c>
      <c r="C906" s="525" t="s">
        <v>25</v>
      </c>
      <c r="D906" t="s">
        <v>16</v>
      </c>
      <c r="E906" s="240">
        <v>20.2</v>
      </c>
      <c r="F906" s="240"/>
      <c r="G906" s="2">
        <f t="shared" si="13"/>
        <v>20.199999999999996</v>
      </c>
    </row>
    <row r="907" spans="1:11">
      <c r="B907" s="526"/>
      <c r="C907" s="526"/>
      <c r="D907" t="s">
        <v>17</v>
      </c>
      <c r="E907" s="240">
        <v>5</v>
      </c>
      <c r="F907" s="240"/>
      <c r="G907" s="2">
        <f t="shared" si="13"/>
        <v>25.199999999999996</v>
      </c>
      <c r="K907" s="37"/>
    </row>
    <row r="908" spans="1:11">
      <c r="B908" s="526"/>
      <c r="C908" s="526"/>
      <c r="D908" t="s">
        <v>18</v>
      </c>
      <c r="E908" s="240">
        <v>60</v>
      </c>
      <c r="F908" s="240"/>
      <c r="G908" s="2">
        <f t="shared" si="13"/>
        <v>85.199999999999989</v>
      </c>
    </row>
    <row r="909" spans="1:11">
      <c r="B909" s="526"/>
      <c r="C909" s="526"/>
      <c r="D909" t="s">
        <v>19</v>
      </c>
      <c r="E909" s="240">
        <v>5</v>
      </c>
      <c r="F909" s="240"/>
      <c r="G909" s="2">
        <f t="shared" si="13"/>
        <v>90.199999999999989</v>
      </c>
    </row>
    <row r="910" spans="1:11">
      <c r="A910" s="7">
        <v>45808</v>
      </c>
      <c r="B910" s="526" t="s">
        <v>128</v>
      </c>
      <c r="C910" s="526" t="s">
        <v>25</v>
      </c>
      <c r="D910" t="s">
        <v>18</v>
      </c>
      <c r="E910" s="240"/>
      <c r="F910" s="240">
        <v>60</v>
      </c>
      <c r="G910" s="2">
        <f t="shared" si="13"/>
        <v>30.199999999999989</v>
      </c>
    </row>
    <row r="911" spans="1:11">
      <c r="A911" s="7">
        <v>45808</v>
      </c>
      <c r="B911" s="526" t="s">
        <v>128</v>
      </c>
      <c r="C911" s="526" t="s">
        <v>25</v>
      </c>
      <c r="D911" t="s">
        <v>19</v>
      </c>
      <c r="E911" s="240"/>
      <c r="F911" s="240">
        <v>5</v>
      </c>
      <c r="G911" s="2">
        <f t="shared" ref="G911:G987" si="14">+G910+E911-F911</f>
        <v>25.199999999999989</v>
      </c>
      <c r="I911" s="543" t="s">
        <v>356</v>
      </c>
      <c r="J911" s="543"/>
      <c r="K911" s="543"/>
    </row>
    <row r="912" spans="1:11">
      <c r="A912" s="7">
        <v>45840</v>
      </c>
      <c r="B912" s="526">
        <v>31251</v>
      </c>
      <c r="C912" s="526" t="s">
        <v>25</v>
      </c>
      <c r="D912" t="s">
        <v>16</v>
      </c>
      <c r="F912" s="160">
        <v>20.2</v>
      </c>
      <c r="G912" s="2">
        <f t="shared" si="14"/>
        <v>4.9999999999999893</v>
      </c>
      <c r="H912">
        <v>2025</v>
      </c>
      <c r="I912" s="525" t="s">
        <v>26</v>
      </c>
      <c r="J912" t="s">
        <v>16</v>
      </c>
      <c r="K912" s="240">
        <v>11.5</v>
      </c>
    </row>
    <row r="913" spans="1:11">
      <c r="A913" s="7">
        <v>45840</v>
      </c>
      <c r="B913" s="526">
        <v>31251</v>
      </c>
      <c r="C913" s="526" t="s">
        <v>25</v>
      </c>
      <c r="D913" t="s">
        <v>17</v>
      </c>
      <c r="F913" s="160">
        <v>5</v>
      </c>
      <c r="G913" s="2">
        <f t="shared" si="14"/>
        <v>-1.0658141036401503E-14</v>
      </c>
      <c r="I913" s="526"/>
      <c r="J913" t="s">
        <v>17</v>
      </c>
      <c r="K913" s="240">
        <v>4</v>
      </c>
    </row>
    <row r="914" spans="1:11">
      <c r="A914" s="88">
        <v>45838</v>
      </c>
      <c r="B914" s="525" t="s">
        <v>14</v>
      </c>
      <c r="C914" s="525" t="s">
        <v>26</v>
      </c>
      <c r="D914" t="s">
        <v>16</v>
      </c>
      <c r="E914" s="240">
        <v>11.5</v>
      </c>
      <c r="F914" s="240"/>
      <c r="G914" s="2">
        <f t="shared" si="14"/>
        <v>11.499999999999989</v>
      </c>
      <c r="K914" s="37">
        <f>SUM(K912:K913)</f>
        <v>15.5</v>
      </c>
    </row>
    <row r="915" spans="1:11">
      <c r="A915" s="86"/>
      <c r="B915" s="526"/>
      <c r="C915" s="526"/>
      <c r="D915" t="s">
        <v>17</v>
      </c>
      <c r="E915" s="240">
        <v>4</v>
      </c>
      <c r="F915" s="240"/>
      <c r="G915" s="2">
        <f t="shared" si="14"/>
        <v>15.499999999999989</v>
      </c>
    </row>
    <row r="916" spans="1:11">
      <c r="A916" s="86"/>
      <c r="B916" s="526"/>
      <c r="C916" s="526"/>
      <c r="D916" t="s">
        <v>18</v>
      </c>
      <c r="E916" s="240">
        <v>60</v>
      </c>
      <c r="F916" s="240"/>
      <c r="G916" s="2">
        <f t="shared" si="14"/>
        <v>75.499999999999986</v>
      </c>
    </row>
    <row r="917" spans="1:11">
      <c r="A917" s="86"/>
      <c r="B917" s="526"/>
      <c r="C917" s="526"/>
      <c r="D917" t="s">
        <v>19</v>
      </c>
      <c r="E917" s="240">
        <v>5</v>
      </c>
      <c r="F917" s="240"/>
      <c r="G917" s="2">
        <f t="shared" si="14"/>
        <v>80.499999999999986</v>
      </c>
    </row>
    <row r="918" spans="1:11">
      <c r="A918" s="86">
        <v>45838</v>
      </c>
      <c r="B918" s="526" t="s">
        <v>129</v>
      </c>
      <c r="C918" s="526" t="s">
        <v>26</v>
      </c>
      <c r="D918" t="s">
        <v>18</v>
      </c>
      <c r="E918" s="240"/>
      <c r="F918" s="240">
        <v>60</v>
      </c>
      <c r="G918" s="2">
        <f t="shared" si="14"/>
        <v>20.499999999999986</v>
      </c>
    </row>
    <row r="919" spans="1:11">
      <c r="A919" s="86">
        <v>45838</v>
      </c>
      <c r="B919" s="526" t="s">
        <v>129</v>
      </c>
      <c r="C919" s="526" t="s">
        <v>26</v>
      </c>
      <c r="D919" t="s">
        <v>19</v>
      </c>
      <c r="E919" s="240"/>
      <c r="F919" s="240">
        <v>5</v>
      </c>
      <c r="G919" s="2">
        <f t="shared" si="14"/>
        <v>15.499999999999986</v>
      </c>
    </row>
    <row r="920" spans="1:11">
      <c r="A920" s="7">
        <v>45856</v>
      </c>
      <c r="B920" s="526">
        <v>31519</v>
      </c>
      <c r="C920" s="526" t="s">
        <v>26</v>
      </c>
      <c r="D920" t="s">
        <v>16</v>
      </c>
      <c r="F920" s="160">
        <v>11.5</v>
      </c>
      <c r="G920" s="2">
        <f t="shared" si="14"/>
        <v>3.9999999999999858</v>
      </c>
    </row>
    <row r="921" spans="1:11">
      <c r="A921" s="7">
        <v>45856</v>
      </c>
      <c r="B921" s="526">
        <v>31519</v>
      </c>
      <c r="C921" s="526" t="s">
        <v>26</v>
      </c>
      <c r="D921" t="s">
        <v>17</v>
      </c>
      <c r="F921" s="160">
        <v>4</v>
      </c>
      <c r="G921" s="2">
        <f t="shared" si="14"/>
        <v>-1.4210854715202004E-14</v>
      </c>
    </row>
    <row r="922" spans="1:11">
      <c r="A922" s="44">
        <v>45869</v>
      </c>
      <c r="B922" s="525" t="s">
        <v>14</v>
      </c>
      <c r="C922" s="525" t="s">
        <v>27</v>
      </c>
      <c r="D922" t="s">
        <v>16</v>
      </c>
      <c r="E922" s="8">
        <v>11.3</v>
      </c>
      <c r="G922" s="2">
        <f t="shared" si="14"/>
        <v>11.299999999999986</v>
      </c>
    </row>
    <row r="923" spans="1:11">
      <c r="B923" s="526"/>
      <c r="C923" s="526"/>
      <c r="D923" t="s">
        <v>17</v>
      </c>
      <c r="E923" s="8">
        <v>4</v>
      </c>
      <c r="G923" s="2">
        <f t="shared" si="14"/>
        <v>15.299999999999986</v>
      </c>
      <c r="I923" s="542" t="s">
        <v>356</v>
      </c>
      <c r="J923" s="542"/>
      <c r="K923" s="542"/>
    </row>
    <row r="924" spans="1:11">
      <c r="B924" s="526"/>
      <c r="C924" s="526"/>
      <c r="D924" t="s">
        <v>18</v>
      </c>
      <c r="E924" s="8">
        <v>60</v>
      </c>
      <c r="G924" s="2">
        <f t="shared" si="14"/>
        <v>75.299999999999983</v>
      </c>
      <c r="H924" s="5">
        <v>2025</v>
      </c>
      <c r="I924" s="525" t="s">
        <v>27</v>
      </c>
      <c r="J924" t="s">
        <v>16</v>
      </c>
      <c r="K924" s="8">
        <v>11.3</v>
      </c>
    </row>
    <row r="925" spans="1:11">
      <c r="B925" s="526"/>
      <c r="C925" s="526"/>
      <c r="D925" t="s">
        <v>19</v>
      </c>
      <c r="E925" s="8">
        <v>5</v>
      </c>
      <c r="G925" s="2">
        <f t="shared" si="14"/>
        <v>80.299999999999983</v>
      </c>
      <c r="I925" s="526"/>
      <c r="J925" t="s">
        <v>17</v>
      </c>
      <c r="K925" s="8">
        <v>4</v>
      </c>
    </row>
    <row r="926" spans="1:11">
      <c r="A926" s="7">
        <v>45869</v>
      </c>
      <c r="B926" s="526" t="s">
        <v>357</v>
      </c>
      <c r="C926" s="526" t="s">
        <v>27</v>
      </c>
      <c r="D926" t="s">
        <v>18</v>
      </c>
      <c r="E926" s="8"/>
      <c r="F926" s="8">
        <v>60</v>
      </c>
      <c r="G926" s="2">
        <f t="shared" si="14"/>
        <v>20.299999999999983</v>
      </c>
      <c r="I926" s="525" t="s">
        <v>28</v>
      </c>
      <c r="J926" t="s">
        <v>16</v>
      </c>
      <c r="K926" s="240">
        <v>11.9</v>
      </c>
    </row>
    <row r="927" spans="1:11">
      <c r="A927" s="7">
        <v>45869</v>
      </c>
      <c r="B927" s="526" t="s">
        <v>357</v>
      </c>
      <c r="C927" s="526" t="s">
        <v>27</v>
      </c>
      <c r="D927" t="s">
        <v>19</v>
      </c>
      <c r="E927" s="8"/>
      <c r="F927" s="8">
        <v>5</v>
      </c>
      <c r="G927" s="2">
        <f t="shared" si="14"/>
        <v>15.299999999999983</v>
      </c>
      <c r="I927" s="526"/>
      <c r="J927" t="s">
        <v>17</v>
      </c>
      <c r="K927" s="240">
        <v>8</v>
      </c>
    </row>
    <row r="928" spans="1:11">
      <c r="A928" s="7">
        <v>45985</v>
      </c>
      <c r="B928" s="526">
        <v>32008</v>
      </c>
      <c r="C928" s="526" t="s">
        <v>27</v>
      </c>
      <c r="D928" t="s">
        <v>16</v>
      </c>
      <c r="E928" s="8"/>
      <c r="F928" s="8">
        <v>11.3</v>
      </c>
      <c r="G928" s="2">
        <f t="shared" si="14"/>
        <v>3.9999999999999822</v>
      </c>
      <c r="I928" s="526"/>
      <c r="K928" s="240"/>
    </row>
    <row r="929" spans="1:11">
      <c r="A929" s="7">
        <v>45985</v>
      </c>
      <c r="B929" s="526">
        <v>32008</v>
      </c>
      <c r="C929" s="526" t="s">
        <v>27</v>
      </c>
      <c r="D929" t="s">
        <v>17</v>
      </c>
      <c r="E929" s="8"/>
      <c r="F929" s="8">
        <v>4</v>
      </c>
      <c r="G929" s="2">
        <f t="shared" si="14"/>
        <v>-1.7763568394002505E-14</v>
      </c>
      <c r="I929" s="526"/>
      <c r="K929" s="240"/>
    </row>
    <row r="930" spans="1:11">
      <c r="A930" s="44">
        <v>45900</v>
      </c>
      <c r="B930" s="525" t="s">
        <v>14</v>
      </c>
      <c r="C930" s="525" t="s">
        <v>28</v>
      </c>
      <c r="D930" t="s">
        <v>16</v>
      </c>
      <c r="E930" s="240">
        <v>11.9</v>
      </c>
      <c r="G930" s="2">
        <f t="shared" si="14"/>
        <v>11.899999999999983</v>
      </c>
      <c r="I930" s="525" t="s">
        <v>85</v>
      </c>
      <c r="J930" t="s">
        <v>86</v>
      </c>
      <c r="K930" s="240">
        <v>10</v>
      </c>
    </row>
    <row r="931" spans="1:11">
      <c r="B931" s="526"/>
      <c r="C931" s="526"/>
      <c r="D931" t="s">
        <v>17</v>
      </c>
      <c r="E931" s="240">
        <v>8</v>
      </c>
      <c r="G931" s="2">
        <f t="shared" si="14"/>
        <v>19.899999999999984</v>
      </c>
      <c r="K931" s="113">
        <f>SUM(K924:K930)</f>
        <v>45.2</v>
      </c>
    </row>
    <row r="932" spans="1:11">
      <c r="B932" s="526"/>
      <c r="C932" s="526"/>
      <c r="D932" t="s">
        <v>18</v>
      </c>
      <c r="E932" s="240">
        <v>60</v>
      </c>
      <c r="G932" s="2">
        <f t="shared" si="14"/>
        <v>79.899999999999977</v>
      </c>
      <c r="K932" s="339"/>
    </row>
    <row r="933" spans="1:11">
      <c r="B933" s="526"/>
      <c r="C933" s="526"/>
      <c r="D933" t="s">
        <v>19</v>
      </c>
      <c r="E933" s="240">
        <v>5</v>
      </c>
      <c r="G933" s="2">
        <f t="shared" si="14"/>
        <v>84.899999999999977</v>
      </c>
    </row>
    <row r="934" spans="1:11">
      <c r="A934" s="7">
        <v>45900</v>
      </c>
      <c r="B934" s="526" t="s">
        <v>116</v>
      </c>
      <c r="C934" s="526" t="s">
        <v>28</v>
      </c>
      <c r="D934" t="s">
        <v>18</v>
      </c>
      <c r="E934" s="2"/>
      <c r="F934" s="8">
        <v>60</v>
      </c>
      <c r="G934" s="2">
        <f t="shared" si="14"/>
        <v>24.899999999999977</v>
      </c>
    </row>
    <row r="935" spans="1:11">
      <c r="A935" s="7">
        <v>45900</v>
      </c>
      <c r="B935" s="526" t="s">
        <v>116</v>
      </c>
      <c r="C935" s="526" t="s">
        <v>28</v>
      </c>
      <c r="D935" t="s">
        <v>19</v>
      </c>
      <c r="E935" s="2"/>
      <c r="F935" s="8">
        <v>5</v>
      </c>
      <c r="G935" s="2">
        <f t="shared" si="14"/>
        <v>19.899999999999977</v>
      </c>
      <c r="I935" s="542" t="s">
        <v>356</v>
      </c>
      <c r="J935" s="542"/>
      <c r="K935" s="542"/>
    </row>
    <row r="936" spans="1:11">
      <c r="A936" s="7">
        <v>45985</v>
      </c>
      <c r="B936" s="526">
        <v>32008</v>
      </c>
      <c r="C936" s="526" t="s">
        <v>28</v>
      </c>
      <c r="D936" t="s">
        <v>16</v>
      </c>
      <c r="E936" s="2"/>
      <c r="F936" s="240">
        <v>11.9</v>
      </c>
      <c r="G936" s="2">
        <f t="shared" si="14"/>
        <v>7.9999999999999769</v>
      </c>
      <c r="I936" s="525"/>
      <c r="J936" s="525"/>
      <c r="K936" s="525"/>
    </row>
    <row r="937" spans="1:11">
      <c r="A937" s="7">
        <v>45985</v>
      </c>
      <c r="B937" s="526">
        <v>32008</v>
      </c>
      <c r="C937" s="526" t="s">
        <v>28</v>
      </c>
      <c r="D937" t="s">
        <v>17</v>
      </c>
      <c r="E937" s="2"/>
      <c r="F937" s="240">
        <v>8</v>
      </c>
      <c r="G937" s="2">
        <f t="shared" si="14"/>
        <v>-2.3092638912203256E-14</v>
      </c>
      <c r="I937" s="525"/>
      <c r="J937" s="525"/>
      <c r="K937" s="525"/>
    </row>
    <row r="938" spans="1:11">
      <c r="A938" s="88">
        <v>45930</v>
      </c>
      <c r="B938" s="525" t="s">
        <v>14</v>
      </c>
      <c r="C938" s="525" t="s">
        <v>85</v>
      </c>
      <c r="D938" t="s">
        <v>16</v>
      </c>
      <c r="E938" s="240">
        <v>10.9</v>
      </c>
      <c r="G938" s="2">
        <f t="shared" si="14"/>
        <v>10.899999999999977</v>
      </c>
      <c r="H938" s="5">
        <v>2025</v>
      </c>
      <c r="I938" s="525" t="s">
        <v>27</v>
      </c>
      <c r="J938" t="s">
        <v>16</v>
      </c>
      <c r="K938" s="8">
        <v>11.3</v>
      </c>
    </row>
    <row r="939" spans="1:11">
      <c r="B939" s="526"/>
      <c r="C939" s="526"/>
      <c r="D939" t="s">
        <v>17</v>
      </c>
      <c r="E939" s="26">
        <v>4</v>
      </c>
      <c r="G939" s="2">
        <f t="shared" si="14"/>
        <v>14.899999999999977</v>
      </c>
      <c r="I939" s="526"/>
      <c r="J939" t="s">
        <v>17</v>
      </c>
      <c r="K939" s="8">
        <v>4</v>
      </c>
    </row>
    <row r="940" spans="1:11">
      <c r="B940" s="526"/>
      <c r="C940" s="526"/>
      <c r="D940" t="s">
        <v>18</v>
      </c>
      <c r="E940" s="26">
        <v>60</v>
      </c>
      <c r="G940" s="2">
        <f t="shared" si="14"/>
        <v>74.899999999999977</v>
      </c>
      <c r="I940" s="525" t="s">
        <v>28</v>
      </c>
      <c r="J940" t="s">
        <v>16</v>
      </c>
      <c r="K940" s="240">
        <v>11.9</v>
      </c>
    </row>
    <row r="941" spans="1:11">
      <c r="B941" s="526"/>
      <c r="C941" s="526"/>
      <c r="D941" t="s">
        <v>19</v>
      </c>
      <c r="E941" s="26">
        <v>5</v>
      </c>
      <c r="G941" s="2">
        <f t="shared" si="14"/>
        <v>79.899999999999977</v>
      </c>
      <c r="I941" s="526"/>
      <c r="J941" t="s">
        <v>17</v>
      </c>
      <c r="K941" s="240">
        <v>8</v>
      </c>
    </row>
    <row r="942" spans="1:11">
      <c r="B942" s="526"/>
      <c r="C942" s="526"/>
      <c r="D942" t="s">
        <v>86</v>
      </c>
      <c r="E942" s="240">
        <v>10</v>
      </c>
      <c r="G942" s="2">
        <f t="shared" si="14"/>
        <v>89.899999999999977</v>
      </c>
      <c r="I942" s="525" t="s">
        <v>85</v>
      </c>
      <c r="J942" t="s">
        <v>86</v>
      </c>
      <c r="K942" s="240">
        <v>10</v>
      </c>
    </row>
    <row r="943" spans="1:11">
      <c r="A943" s="7">
        <v>45930</v>
      </c>
      <c r="B943" s="526" t="s">
        <v>117</v>
      </c>
      <c r="C943" s="526" t="s">
        <v>85</v>
      </c>
      <c r="D943" t="s">
        <v>18</v>
      </c>
      <c r="E943" s="240"/>
      <c r="F943" s="26">
        <v>60</v>
      </c>
      <c r="G943" s="2">
        <f t="shared" si="14"/>
        <v>29.899999999999977</v>
      </c>
      <c r="J943" t="s">
        <v>16</v>
      </c>
      <c r="K943" s="240">
        <v>10.9</v>
      </c>
    </row>
    <row r="944" spans="1:11">
      <c r="A944" s="7">
        <v>45930</v>
      </c>
      <c r="B944" s="526" t="s">
        <v>117</v>
      </c>
      <c r="C944" s="526" t="s">
        <v>85</v>
      </c>
      <c r="D944" t="s">
        <v>19</v>
      </c>
      <c r="E944" s="240"/>
      <c r="F944" s="26">
        <v>5</v>
      </c>
      <c r="G944" s="2">
        <f t="shared" si="14"/>
        <v>24.899999999999977</v>
      </c>
      <c r="J944" t="s">
        <v>17</v>
      </c>
      <c r="K944" s="26">
        <v>4</v>
      </c>
    </row>
    <row r="945" spans="1:11">
      <c r="A945" s="7">
        <v>45985</v>
      </c>
      <c r="B945" s="526">
        <v>32008</v>
      </c>
      <c r="C945" s="526" t="s">
        <v>85</v>
      </c>
      <c r="D945" t="s">
        <v>16</v>
      </c>
      <c r="E945" s="240"/>
      <c r="F945" s="240">
        <v>10.9</v>
      </c>
      <c r="G945" s="2">
        <f t="shared" si="14"/>
        <v>13.999999999999977</v>
      </c>
      <c r="K945" s="26"/>
    </row>
    <row r="946" spans="1:11">
      <c r="A946" s="7">
        <v>45985</v>
      </c>
      <c r="B946" s="526">
        <v>32008</v>
      </c>
      <c r="C946" s="526" t="s">
        <v>85</v>
      </c>
      <c r="D946" t="s">
        <v>17</v>
      </c>
      <c r="E946" s="240"/>
      <c r="F946" s="26">
        <v>4</v>
      </c>
      <c r="G946" s="2">
        <f t="shared" si="14"/>
        <v>9.9999999999999769</v>
      </c>
      <c r="K946" s="26"/>
    </row>
    <row r="947" spans="1:11">
      <c r="A947" s="7">
        <v>45985</v>
      </c>
      <c r="B947" s="526">
        <v>32008</v>
      </c>
      <c r="C947" s="526" t="s">
        <v>85</v>
      </c>
      <c r="D947" t="s">
        <v>86</v>
      </c>
      <c r="E947" s="240"/>
      <c r="F947" s="26">
        <v>10</v>
      </c>
      <c r="G947" s="2">
        <f t="shared" si="14"/>
        <v>-2.3092638912203256E-14</v>
      </c>
      <c r="K947" s="26"/>
    </row>
    <row r="948" spans="1:11">
      <c r="A948" s="88">
        <v>45961</v>
      </c>
      <c r="B948" s="525" t="s">
        <v>14</v>
      </c>
      <c r="C948" s="525" t="s">
        <v>30</v>
      </c>
      <c r="D948" t="s">
        <v>16</v>
      </c>
      <c r="E948" s="265">
        <v>9.3000000000000007</v>
      </c>
      <c r="G948" s="2">
        <f t="shared" si="14"/>
        <v>9.2999999999999776</v>
      </c>
      <c r="I948" s="525" t="s">
        <v>30</v>
      </c>
      <c r="J948" t="s">
        <v>16</v>
      </c>
      <c r="K948" s="265">
        <v>9.3000000000000007</v>
      </c>
    </row>
    <row r="949" spans="1:11">
      <c r="A949" s="86"/>
      <c r="B949" s="526"/>
      <c r="C949" s="526"/>
      <c r="D949" t="s">
        <v>17</v>
      </c>
      <c r="E949" s="265">
        <v>7</v>
      </c>
      <c r="G949" s="2">
        <f t="shared" si="14"/>
        <v>16.299999999999976</v>
      </c>
      <c r="J949" t="s">
        <v>17</v>
      </c>
      <c r="K949" s="265">
        <v>7</v>
      </c>
    </row>
    <row r="950" spans="1:11">
      <c r="A950" s="86"/>
      <c r="B950" s="526"/>
      <c r="C950" s="526"/>
      <c r="D950" t="s">
        <v>18</v>
      </c>
      <c r="E950" s="26">
        <v>60</v>
      </c>
      <c r="G950" s="2">
        <f t="shared" si="14"/>
        <v>76.299999999999983</v>
      </c>
      <c r="J950" t="s">
        <v>18</v>
      </c>
      <c r="K950" s="26">
        <f>E950-F952</f>
        <v>26</v>
      </c>
    </row>
    <row r="951" spans="1:11">
      <c r="A951" s="86"/>
      <c r="B951" s="526"/>
      <c r="C951" s="526"/>
      <c r="D951" t="s">
        <v>19</v>
      </c>
      <c r="E951" s="26">
        <v>5</v>
      </c>
      <c r="G951" s="2">
        <f t="shared" si="14"/>
        <v>81.299999999999983</v>
      </c>
      <c r="J951" t="s">
        <v>19</v>
      </c>
      <c r="K951" s="26">
        <v>5</v>
      </c>
    </row>
    <row r="952" spans="1:11">
      <c r="A952" s="7">
        <v>45961</v>
      </c>
      <c r="B952" s="526" t="s">
        <v>118</v>
      </c>
      <c r="C952" s="526" t="s">
        <v>30</v>
      </c>
      <c r="D952" t="s">
        <v>18</v>
      </c>
      <c r="F952" s="26">
        <v>34</v>
      </c>
      <c r="G952" s="2">
        <f t="shared" si="14"/>
        <v>47.299999999999983</v>
      </c>
      <c r="K952" s="113">
        <f>SUM(K938:K951)</f>
        <v>107.4</v>
      </c>
    </row>
    <row r="953" spans="1:11">
      <c r="A953" s="7">
        <v>45985</v>
      </c>
      <c r="B953" s="526">
        <v>32008</v>
      </c>
      <c r="C953" s="526" t="s">
        <v>30</v>
      </c>
      <c r="D953" t="s">
        <v>16</v>
      </c>
      <c r="F953" s="26">
        <v>9.3000000000000007</v>
      </c>
      <c r="G953" s="2">
        <f t="shared" si="14"/>
        <v>37.999999999999986</v>
      </c>
    </row>
    <row r="954" spans="1:11">
      <c r="A954" s="7">
        <v>45985</v>
      </c>
      <c r="B954" s="526">
        <v>32008</v>
      </c>
      <c r="C954" s="526" t="s">
        <v>30</v>
      </c>
      <c r="D954" t="s">
        <v>17</v>
      </c>
      <c r="F954" s="160">
        <v>7</v>
      </c>
      <c r="G954" s="2">
        <f t="shared" si="14"/>
        <v>30.999999999999986</v>
      </c>
    </row>
    <row r="955" spans="1:11">
      <c r="A955" s="7">
        <v>45985</v>
      </c>
      <c r="B955" s="526">
        <v>32008</v>
      </c>
      <c r="C955" s="526" t="s">
        <v>30</v>
      </c>
      <c r="D955" t="s">
        <v>18</v>
      </c>
      <c r="F955" s="160">
        <v>26</v>
      </c>
      <c r="G955" s="2">
        <f t="shared" si="14"/>
        <v>4.9999999999999858</v>
      </c>
    </row>
    <row r="956" spans="1:11">
      <c r="A956" s="7">
        <v>45985</v>
      </c>
      <c r="B956" s="526">
        <v>32008</v>
      </c>
      <c r="C956" s="526" t="s">
        <v>30</v>
      </c>
      <c r="D956" t="s">
        <v>19</v>
      </c>
      <c r="F956" s="160">
        <v>5</v>
      </c>
      <c r="G956" s="2">
        <f t="shared" si="14"/>
        <v>-1.4210854715202004E-14</v>
      </c>
    </row>
    <row r="957" spans="1:11">
      <c r="A957" s="88">
        <v>45991</v>
      </c>
      <c r="B957" s="525" t="s">
        <v>14</v>
      </c>
      <c r="C957" s="525" t="s">
        <v>33</v>
      </c>
      <c r="D957" t="s">
        <v>16</v>
      </c>
      <c r="E957" s="26">
        <v>4.3</v>
      </c>
      <c r="G957" s="2">
        <f t="shared" si="14"/>
        <v>4.2999999999999856</v>
      </c>
    </row>
    <row r="958" spans="1:11">
      <c r="A958" s="86"/>
      <c r="B958" s="526"/>
      <c r="C958" s="526"/>
      <c r="D958" t="s">
        <v>17</v>
      </c>
      <c r="E958" s="26">
        <v>6</v>
      </c>
      <c r="G958" s="2">
        <f t="shared" si="14"/>
        <v>10.299999999999986</v>
      </c>
    </row>
    <row r="959" spans="1:11">
      <c r="A959" s="86"/>
      <c r="B959" s="526"/>
      <c r="C959" s="526"/>
      <c r="D959" t="s">
        <v>18</v>
      </c>
      <c r="E959" s="240">
        <v>60</v>
      </c>
      <c r="G959" s="2">
        <f t="shared" si="14"/>
        <v>70.299999999999983</v>
      </c>
      <c r="I959" s="525" t="s">
        <v>33</v>
      </c>
      <c r="J959" t="s">
        <v>16</v>
      </c>
      <c r="K959" s="26">
        <v>4.3</v>
      </c>
    </row>
    <row r="960" spans="1:11">
      <c r="A960" s="86"/>
      <c r="B960" s="526"/>
      <c r="C960" s="526"/>
      <c r="D960" t="s">
        <v>19</v>
      </c>
      <c r="E960" s="240">
        <v>5</v>
      </c>
      <c r="G960" s="2">
        <f t="shared" si="14"/>
        <v>75.299999999999983</v>
      </c>
      <c r="I960" s="526"/>
      <c r="J960" t="s">
        <v>17</v>
      </c>
      <c r="K960" s="26">
        <v>6</v>
      </c>
    </row>
    <row r="961" spans="1:12">
      <c r="A961" s="86">
        <v>46036</v>
      </c>
      <c r="B961" s="526">
        <v>32326</v>
      </c>
      <c r="C961" s="526" t="s">
        <v>33</v>
      </c>
      <c r="D961" t="s">
        <v>16</v>
      </c>
      <c r="E961" s="240"/>
      <c r="F961" s="26">
        <v>4.3</v>
      </c>
      <c r="G961" s="2">
        <f t="shared" si="14"/>
        <v>70.999999999999986</v>
      </c>
      <c r="I961" s="526"/>
      <c r="K961" s="26"/>
    </row>
    <row r="962" spans="1:12">
      <c r="A962" s="86">
        <v>46036</v>
      </c>
      <c r="B962" s="526">
        <v>32326</v>
      </c>
      <c r="C962" s="526" t="s">
        <v>33</v>
      </c>
      <c r="D962" t="s">
        <v>17</v>
      </c>
      <c r="E962" s="240"/>
      <c r="F962" s="26">
        <v>6</v>
      </c>
      <c r="G962" s="2">
        <f t="shared" si="14"/>
        <v>64.999999999999986</v>
      </c>
      <c r="I962" s="526"/>
      <c r="K962" s="26"/>
    </row>
    <row r="963" spans="1:12">
      <c r="A963" s="86">
        <v>46036</v>
      </c>
      <c r="B963" s="526">
        <v>32326</v>
      </c>
      <c r="C963" s="526" t="s">
        <v>33</v>
      </c>
      <c r="D963" t="s">
        <v>18</v>
      </c>
      <c r="E963" s="240"/>
      <c r="F963" s="240">
        <v>60</v>
      </c>
      <c r="G963" s="2">
        <f t="shared" si="14"/>
        <v>4.9999999999999858</v>
      </c>
      <c r="I963" s="526"/>
      <c r="K963" s="26"/>
    </row>
    <row r="964" spans="1:12">
      <c r="A964" s="86">
        <v>46036</v>
      </c>
      <c r="B964" s="526">
        <v>32326</v>
      </c>
      <c r="C964" s="526" t="s">
        <v>33</v>
      </c>
      <c r="D964" t="s">
        <v>19</v>
      </c>
      <c r="E964" s="240"/>
      <c r="F964" s="240">
        <v>5</v>
      </c>
      <c r="G964" s="2">
        <f t="shared" si="14"/>
        <v>-1.4210854715202004E-14</v>
      </c>
      <c r="I964" s="526"/>
      <c r="K964" s="26"/>
    </row>
    <row r="965" spans="1:12">
      <c r="A965" s="44">
        <v>46022</v>
      </c>
      <c r="B965" s="525" t="s">
        <v>14</v>
      </c>
      <c r="C965" s="525" t="s">
        <v>34</v>
      </c>
      <c r="D965" t="s">
        <v>16</v>
      </c>
      <c r="E965" s="8">
        <v>4</v>
      </c>
      <c r="G965" s="2">
        <f t="shared" si="14"/>
        <v>3.9999999999999858</v>
      </c>
      <c r="J965" t="s">
        <v>18</v>
      </c>
      <c r="K965" s="240">
        <v>60</v>
      </c>
    </row>
    <row r="966" spans="1:12">
      <c r="B966" s="526"/>
      <c r="C966" s="526"/>
      <c r="D966" t="s">
        <v>17</v>
      </c>
      <c r="E966" s="8">
        <v>6</v>
      </c>
      <c r="G966" s="2">
        <f t="shared" si="14"/>
        <v>9.9999999999999858</v>
      </c>
      <c r="J966" t="s">
        <v>19</v>
      </c>
      <c r="K966" s="240">
        <v>5</v>
      </c>
    </row>
    <row r="967" spans="1:12">
      <c r="B967" s="526"/>
      <c r="C967" s="526"/>
      <c r="D967" t="s">
        <v>18</v>
      </c>
      <c r="E967" s="8">
        <v>60</v>
      </c>
      <c r="G967" s="2">
        <f t="shared" si="14"/>
        <v>69.999999999999986</v>
      </c>
      <c r="I967" s="525" t="s">
        <v>34</v>
      </c>
      <c r="J967" t="s">
        <v>18</v>
      </c>
      <c r="K967" s="240">
        <v>60</v>
      </c>
    </row>
    <row r="968" spans="1:12">
      <c r="B968" s="526"/>
      <c r="C968" s="526"/>
      <c r="D968" t="s">
        <v>19</v>
      </c>
      <c r="E968" s="8">
        <v>5</v>
      </c>
      <c r="G968" s="2">
        <f t="shared" si="14"/>
        <v>74.999999999999986</v>
      </c>
      <c r="J968" t="s">
        <v>19</v>
      </c>
      <c r="K968" s="240">
        <v>5</v>
      </c>
    </row>
    <row r="969" spans="1:12">
      <c r="A969" s="7">
        <v>46036</v>
      </c>
      <c r="B969" s="526">
        <v>32326</v>
      </c>
      <c r="C969" s="526" t="s">
        <v>34</v>
      </c>
      <c r="D969" t="s">
        <v>18</v>
      </c>
      <c r="F969" s="160">
        <v>60</v>
      </c>
      <c r="G969" s="2">
        <f t="shared" si="14"/>
        <v>14.999999999999986</v>
      </c>
      <c r="J969">
        <v>200</v>
      </c>
      <c r="K969" s="26">
        <f>SUM(K959:K968)</f>
        <v>140.30000000000001</v>
      </c>
      <c r="L969" s="26">
        <f>J969-K969</f>
        <v>59.699999999999989</v>
      </c>
    </row>
    <row r="970" spans="1:12">
      <c r="A970" s="7">
        <v>46036</v>
      </c>
      <c r="B970" s="526">
        <v>32326</v>
      </c>
      <c r="C970" s="526" t="s">
        <v>34</v>
      </c>
      <c r="D970" t="s">
        <v>19</v>
      </c>
      <c r="F970" s="160">
        <v>5</v>
      </c>
      <c r="G970" s="2">
        <f t="shared" si="14"/>
        <v>9.9999999999999858</v>
      </c>
    </row>
    <row r="971" spans="1:12">
      <c r="A971" s="7">
        <v>46037</v>
      </c>
      <c r="B971" s="526">
        <v>32343</v>
      </c>
      <c r="C971" s="526" t="s">
        <v>34</v>
      </c>
      <c r="D971" t="s">
        <v>16</v>
      </c>
      <c r="F971" s="160">
        <v>4</v>
      </c>
      <c r="G971" s="2">
        <f t="shared" si="14"/>
        <v>5.9999999999999858</v>
      </c>
    </row>
    <row r="972" spans="1:12">
      <c r="A972" s="7">
        <v>46037</v>
      </c>
      <c r="B972" s="526">
        <v>32343</v>
      </c>
      <c r="C972" s="526" t="s">
        <v>34</v>
      </c>
      <c r="D972" t="s">
        <v>17</v>
      </c>
      <c r="F972" s="160">
        <v>6</v>
      </c>
      <c r="G972" s="2">
        <f t="shared" si="14"/>
        <v>-1.4210854715202004E-14</v>
      </c>
    </row>
    <row r="973" spans="1:12">
      <c r="A973" s="88">
        <v>46053</v>
      </c>
      <c r="B973" s="525" t="s">
        <v>14</v>
      </c>
      <c r="C973" s="525" t="s">
        <v>15</v>
      </c>
      <c r="D973" t="s">
        <v>16</v>
      </c>
      <c r="E973" s="26">
        <v>36.4</v>
      </c>
      <c r="G973" s="2">
        <f t="shared" si="14"/>
        <v>36.399999999999984</v>
      </c>
    </row>
    <row r="974" spans="1:12">
      <c r="A974" s="86"/>
      <c r="B974" s="526"/>
      <c r="C974" s="526"/>
      <c r="D974" t="s">
        <v>17</v>
      </c>
      <c r="E974" s="26">
        <v>5</v>
      </c>
      <c r="G974" s="2">
        <f t="shared" si="14"/>
        <v>41.399999999999984</v>
      </c>
    </row>
    <row r="975" spans="1:12">
      <c r="A975" s="86"/>
      <c r="B975" s="526"/>
      <c r="C975" s="526"/>
      <c r="D975" t="s">
        <v>18</v>
      </c>
      <c r="E975" s="240">
        <v>60</v>
      </c>
      <c r="G975" s="2">
        <f t="shared" si="14"/>
        <v>101.39999999999998</v>
      </c>
    </row>
    <row r="976" spans="1:12">
      <c r="A976" s="86"/>
      <c r="B976" s="526"/>
      <c r="C976" s="526"/>
      <c r="D976" t="s">
        <v>19</v>
      </c>
      <c r="E976" s="240">
        <v>5</v>
      </c>
      <c r="G976" s="2">
        <f t="shared" si="14"/>
        <v>106.39999999999998</v>
      </c>
    </row>
    <row r="977" spans="1:11">
      <c r="B977" s="526"/>
      <c r="C977" s="526"/>
      <c r="D977" t="s">
        <v>146</v>
      </c>
      <c r="E977" s="240">
        <v>10</v>
      </c>
      <c r="G977" s="2">
        <f t="shared" si="14"/>
        <v>116.39999999999998</v>
      </c>
    </row>
    <row r="978" spans="1:11">
      <c r="B978" s="526"/>
      <c r="C978" s="526"/>
      <c r="D978" s="472" t="s">
        <v>109</v>
      </c>
      <c r="E978" s="473">
        <v>28.3</v>
      </c>
      <c r="G978" s="2">
        <f t="shared" si="14"/>
        <v>144.69999999999999</v>
      </c>
    </row>
    <row r="979" spans="1:11">
      <c r="A979" s="7">
        <v>46105</v>
      </c>
      <c r="B979" s="526">
        <v>32810</v>
      </c>
      <c r="C979" s="526" t="s">
        <v>15</v>
      </c>
      <c r="D979" t="s">
        <v>146</v>
      </c>
      <c r="F979" s="160">
        <v>10</v>
      </c>
      <c r="G979" s="2">
        <f t="shared" si="14"/>
        <v>134.69999999999999</v>
      </c>
    </row>
    <row r="980" spans="1:11">
      <c r="A980" s="7">
        <v>46105</v>
      </c>
      <c r="B980" s="526">
        <v>32810</v>
      </c>
      <c r="C980" s="526" t="s">
        <v>15</v>
      </c>
      <c r="D980" t="s">
        <v>109</v>
      </c>
      <c r="F980" s="160">
        <v>28.3</v>
      </c>
      <c r="G980" s="2">
        <f t="shared" si="14"/>
        <v>106.39999999999999</v>
      </c>
    </row>
    <row r="981" spans="1:11">
      <c r="A981" s="7">
        <v>46105</v>
      </c>
      <c r="B981" s="526">
        <v>32863</v>
      </c>
      <c r="C981" s="526" t="s">
        <v>15</v>
      </c>
      <c r="D981" t="s">
        <v>16</v>
      </c>
      <c r="F981" s="160">
        <v>36.4</v>
      </c>
      <c r="G981" s="2">
        <f t="shared" si="14"/>
        <v>70</v>
      </c>
    </row>
    <row r="982" spans="1:11">
      <c r="A982" s="7">
        <v>46105</v>
      </c>
      <c r="B982" s="526">
        <v>32863</v>
      </c>
      <c r="C982" s="526" t="s">
        <v>15</v>
      </c>
      <c r="D982" t="s">
        <v>17</v>
      </c>
      <c r="F982" s="160">
        <v>5</v>
      </c>
      <c r="G982" s="2">
        <f t="shared" si="14"/>
        <v>65</v>
      </c>
    </row>
    <row r="983" spans="1:11">
      <c r="A983" s="7">
        <v>46105</v>
      </c>
      <c r="B983" s="526">
        <v>32863</v>
      </c>
      <c r="C983" s="526" t="s">
        <v>15</v>
      </c>
      <c r="D983" t="s">
        <v>18</v>
      </c>
      <c r="F983" s="160">
        <v>60</v>
      </c>
      <c r="G983" s="2">
        <f t="shared" si="14"/>
        <v>5</v>
      </c>
    </row>
    <row r="984" spans="1:11">
      <c r="A984" s="7">
        <v>46105</v>
      </c>
      <c r="B984" s="526">
        <v>32863</v>
      </c>
      <c r="C984" s="526" t="s">
        <v>15</v>
      </c>
      <c r="D984" t="s">
        <v>19</v>
      </c>
      <c r="F984" s="160">
        <v>5</v>
      </c>
      <c r="G984" s="2">
        <f t="shared" si="14"/>
        <v>0</v>
      </c>
    </row>
    <row r="985" spans="1:11">
      <c r="A985" s="88">
        <v>46081</v>
      </c>
      <c r="B985" s="525" t="s">
        <v>14</v>
      </c>
      <c r="C985" s="525" t="s">
        <v>20</v>
      </c>
      <c r="D985" t="s">
        <v>16</v>
      </c>
      <c r="E985" s="240">
        <v>30.8</v>
      </c>
      <c r="G985" s="2">
        <f t="shared" si="14"/>
        <v>30.8</v>
      </c>
      <c r="I985" s="542" t="s">
        <v>356</v>
      </c>
      <c r="J985" s="542"/>
      <c r="K985" s="542"/>
    </row>
    <row r="986" spans="1:11">
      <c r="B986" s="526"/>
      <c r="C986" s="526"/>
      <c r="D986" t="s">
        <v>17</v>
      </c>
      <c r="E986" s="8">
        <v>10</v>
      </c>
      <c r="G986" s="2">
        <f t="shared" si="14"/>
        <v>40.799999999999997</v>
      </c>
      <c r="H986" s="525">
        <v>2026</v>
      </c>
      <c r="I986" s="525" t="s">
        <v>15</v>
      </c>
      <c r="J986" t="s">
        <v>16</v>
      </c>
      <c r="K986" s="26">
        <v>36.4</v>
      </c>
    </row>
    <row r="987" spans="1:11">
      <c r="B987" s="526"/>
      <c r="C987" s="526"/>
      <c r="D987" t="s">
        <v>18</v>
      </c>
      <c r="E987" s="8">
        <v>56</v>
      </c>
      <c r="G987" s="2">
        <f t="shared" si="14"/>
        <v>96.8</v>
      </c>
      <c r="I987" s="526"/>
      <c r="J987" t="s">
        <v>17</v>
      </c>
      <c r="K987" s="26">
        <v>5</v>
      </c>
    </row>
    <row r="988" spans="1:11">
      <c r="B988" s="526"/>
      <c r="C988" s="526"/>
      <c r="D988" t="s">
        <v>19</v>
      </c>
      <c r="E988" s="8">
        <v>5</v>
      </c>
      <c r="G988" s="2">
        <f t="shared" ref="G988:G989" si="15">+G987+E988-F988</f>
        <v>101.8</v>
      </c>
      <c r="I988" s="526"/>
      <c r="J988" t="s">
        <v>18</v>
      </c>
      <c r="K988" s="240">
        <v>60</v>
      </c>
    </row>
    <row r="989" spans="1:11">
      <c r="A989" s="7">
        <v>46105</v>
      </c>
      <c r="B989" s="526">
        <v>32863</v>
      </c>
      <c r="C989" s="526" t="s">
        <v>20</v>
      </c>
      <c r="D989" t="s">
        <v>16</v>
      </c>
      <c r="F989" s="160">
        <v>30.8</v>
      </c>
      <c r="G989" s="2">
        <f t="shared" si="15"/>
        <v>71</v>
      </c>
      <c r="I989" s="526"/>
      <c r="J989" t="s">
        <v>19</v>
      </c>
      <c r="K989" s="240">
        <v>5</v>
      </c>
    </row>
    <row r="990" spans="1:11">
      <c r="A990" s="7">
        <v>46105</v>
      </c>
      <c r="B990" s="526">
        <v>32863</v>
      </c>
      <c r="C990" s="526" t="s">
        <v>20</v>
      </c>
      <c r="D990" t="s">
        <v>17</v>
      </c>
      <c r="F990" s="160">
        <v>10</v>
      </c>
      <c r="G990" s="2">
        <f t="shared" ref="G988:G990" si="16">+G989+E990-F990</f>
        <v>61</v>
      </c>
      <c r="I990" s="525" t="s">
        <v>20</v>
      </c>
      <c r="J990" t="s">
        <v>16</v>
      </c>
      <c r="K990" s="240">
        <v>30.8</v>
      </c>
    </row>
    <row r="991" spans="1:11">
      <c r="A991" s="7">
        <v>46105</v>
      </c>
      <c r="B991" s="526">
        <v>32863</v>
      </c>
      <c r="C991" s="526" t="s">
        <v>20</v>
      </c>
      <c r="D991" t="s">
        <v>18</v>
      </c>
      <c r="F991" s="160">
        <v>56</v>
      </c>
      <c r="G991" s="2">
        <f t="shared" ref="G988:G1051" si="17">+G990+E991-F991</f>
        <v>5</v>
      </c>
      <c r="I991" s="526"/>
      <c r="J991" t="s">
        <v>17</v>
      </c>
      <c r="K991" s="8">
        <v>10</v>
      </c>
    </row>
    <row r="992" spans="1:11">
      <c r="A992" s="7">
        <v>46105</v>
      </c>
      <c r="B992" s="526">
        <v>32863</v>
      </c>
      <c r="C992" s="526" t="s">
        <v>20</v>
      </c>
      <c r="D992" t="s">
        <v>19</v>
      </c>
      <c r="F992" s="160">
        <v>5</v>
      </c>
      <c r="G992" s="2">
        <f t="shared" si="17"/>
        <v>0</v>
      </c>
      <c r="I992" s="526"/>
      <c r="J992" t="s">
        <v>18</v>
      </c>
      <c r="K992" s="8">
        <v>56</v>
      </c>
    </row>
    <row r="993" spans="1:12">
      <c r="A993" s="44">
        <v>46112</v>
      </c>
      <c r="B993" s="525" t="s">
        <v>14</v>
      </c>
      <c r="C993" s="525" t="s">
        <v>23</v>
      </c>
      <c r="D993" t="s">
        <v>16</v>
      </c>
      <c r="E993" s="8">
        <v>31.4</v>
      </c>
      <c r="G993" s="2">
        <f t="shared" si="17"/>
        <v>31.4</v>
      </c>
      <c r="I993" s="526"/>
      <c r="J993" t="s">
        <v>19</v>
      </c>
      <c r="K993" s="8">
        <v>5</v>
      </c>
    </row>
    <row r="994" spans="1:12">
      <c r="B994" s="526"/>
      <c r="C994" s="526"/>
      <c r="D994" t="s">
        <v>17</v>
      </c>
      <c r="E994" s="8">
        <v>6</v>
      </c>
      <c r="G994" s="2">
        <f t="shared" si="17"/>
        <v>37.4</v>
      </c>
      <c r="J994">
        <v>220</v>
      </c>
      <c r="K994" s="26">
        <f>SUM(K986:K993)</f>
        <v>208.20000000000002</v>
      </c>
      <c r="L994" s="26">
        <f>J994-K994</f>
        <v>11.799999999999983</v>
      </c>
    </row>
    <row r="995" spans="1:12">
      <c r="B995" s="526"/>
      <c r="C995" s="526"/>
      <c r="D995" t="s">
        <v>18</v>
      </c>
      <c r="E995" s="8">
        <v>60</v>
      </c>
      <c r="G995" s="2">
        <f t="shared" si="17"/>
        <v>97.4</v>
      </c>
    </row>
    <row r="996" spans="1:12">
      <c r="B996" s="526"/>
      <c r="C996" s="526"/>
      <c r="D996" t="s">
        <v>19</v>
      </c>
      <c r="E996" s="8">
        <v>5</v>
      </c>
      <c r="G996" s="2">
        <f t="shared" si="17"/>
        <v>102.4</v>
      </c>
    </row>
    <row r="997" spans="1:12">
      <c r="B997" s="526"/>
      <c r="C997" s="526"/>
      <c r="G997" s="2">
        <f t="shared" si="17"/>
        <v>102.4</v>
      </c>
    </row>
    <row r="998" spans="1:12">
      <c r="B998" s="526"/>
      <c r="C998" s="526"/>
      <c r="G998" s="2">
        <f t="shared" si="17"/>
        <v>102.4</v>
      </c>
    </row>
    <row r="999" spans="1:12">
      <c r="B999" s="526"/>
      <c r="C999" s="526"/>
      <c r="G999" s="2">
        <f t="shared" si="17"/>
        <v>102.4</v>
      </c>
    </row>
    <row r="1000" spans="1:12">
      <c r="B1000" s="526"/>
      <c r="C1000" s="526"/>
      <c r="G1000" s="2">
        <f t="shared" si="17"/>
        <v>102.4</v>
      </c>
    </row>
    <row r="1001" spans="1:12">
      <c r="B1001" s="526"/>
      <c r="C1001" s="526"/>
      <c r="G1001" s="2">
        <f t="shared" si="17"/>
        <v>102.4</v>
      </c>
    </row>
    <row r="1002" spans="1:12">
      <c r="B1002" s="526"/>
      <c r="C1002" s="526"/>
      <c r="G1002" s="2">
        <f t="shared" si="17"/>
        <v>102.4</v>
      </c>
    </row>
    <row r="1003" spans="1:12">
      <c r="B1003" s="526"/>
      <c r="C1003" s="526"/>
      <c r="G1003" s="2">
        <f t="shared" si="17"/>
        <v>102.4</v>
      </c>
    </row>
    <row r="1004" spans="1:12">
      <c r="B1004" s="526"/>
      <c r="C1004" s="526"/>
      <c r="G1004" s="2">
        <f t="shared" si="17"/>
        <v>102.4</v>
      </c>
    </row>
    <row r="1005" spans="1:12">
      <c r="B1005" s="526"/>
      <c r="C1005" s="526"/>
      <c r="G1005" s="2">
        <f t="shared" si="17"/>
        <v>102.4</v>
      </c>
    </row>
    <row r="1006" spans="1:12">
      <c r="B1006" s="526"/>
      <c r="C1006" s="526"/>
      <c r="G1006" s="2">
        <f t="shared" si="17"/>
        <v>102.4</v>
      </c>
    </row>
    <row r="1007" spans="1:12">
      <c r="B1007" s="526"/>
      <c r="C1007" s="526"/>
      <c r="G1007" s="2">
        <f t="shared" si="17"/>
        <v>102.4</v>
      </c>
    </row>
    <row r="1008" spans="1:12">
      <c r="B1008" s="526"/>
      <c r="C1008" s="526"/>
      <c r="G1008" s="2">
        <f t="shared" si="17"/>
        <v>102.4</v>
      </c>
    </row>
    <row r="1009" spans="2:7">
      <c r="B1009" s="526"/>
      <c r="C1009" s="526"/>
      <c r="G1009" s="2">
        <f t="shared" si="17"/>
        <v>102.4</v>
      </c>
    </row>
    <row r="1010" spans="2:7">
      <c r="B1010" s="526"/>
      <c r="C1010" s="526"/>
      <c r="G1010" s="2">
        <f t="shared" si="17"/>
        <v>102.4</v>
      </c>
    </row>
    <row r="1011" spans="2:7">
      <c r="B1011" s="526"/>
      <c r="C1011" s="526"/>
      <c r="G1011" s="2">
        <f t="shared" si="17"/>
        <v>102.4</v>
      </c>
    </row>
    <row r="1012" spans="2:7">
      <c r="B1012" s="526"/>
      <c r="C1012" s="526"/>
      <c r="G1012" s="2">
        <f t="shared" si="17"/>
        <v>102.4</v>
      </c>
    </row>
    <row r="1013" spans="2:7">
      <c r="B1013" s="526"/>
      <c r="C1013" s="526"/>
      <c r="G1013" s="2">
        <f t="shared" si="17"/>
        <v>102.4</v>
      </c>
    </row>
    <row r="1014" spans="2:7">
      <c r="B1014" s="526"/>
      <c r="C1014" s="526"/>
      <c r="G1014" s="2">
        <f t="shared" si="17"/>
        <v>102.4</v>
      </c>
    </row>
    <row r="1015" spans="2:7">
      <c r="B1015" s="526"/>
      <c r="C1015" s="526"/>
      <c r="G1015" s="2">
        <f t="shared" si="17"/>
        <v>102.4</v>
      </c>
    </row>
    <row r="1016" spans="2:7">
      <c r="B1016" s="526"/>
      <c r="C1016" s="526"/>
      <c r="G1016" s="2">
        <f t="shared" si="17"/>
        <v>102.4</v>
      </c>
    </row>
    <row r="1017" spans="2:7">
      <c r="B1017" s="526"/>
      <c r="C1017" s="526"/>
      <c r="G1017" s="2">
        <f t="shared" si="17"/>
        <v>102.4</v>
      </c>
    </row>
    <row r="1018" spans="2:7">
      <c r="B1018" s="526"/>
      <c r="C1018" s="526"/>
      <c r="G1018" s="2">
        <f t="shared" si="17"/>
        <v>102.4</v>
      </c>
    </row>
    <row r="1019" spans="2:7">
      <c r="B1019" s="526"/>
      <c r="C1019" s="526"/>
      <c r="G1019" s="2">
        <f t="shared" si="17"/>
        <v>102.4</v>
      </c>
    </row>
    <row r="1020" spans="2:7">
      <c r="B1020" s="526"/>
      <c r="C1020" s="526"/>
      <c r="G1020" s="2">
        <f t="shared" si="17"/>
        <v>102.4</v>
      </c>
    </row>
    <row r="1021" spans="2:7">
      <c r="B1021" s="526"/>
      <c r="C1021" s="526"/>
      <c r="G1021" s="2">
        <f t="shared" si="17"/>
        <v>102.4</v>
      </c>
    </row>
    <row r="1022" spans="2:7">
      <c r="B1022" s="526"/>
      <c r="C1022" s="526"/>
      <c r="G1022" s="2">
        <f t="shared" si="17"/>
        <v>102.4</v>
      </c>
    </row>
    <row r="1023" spans="2:7">
      <c r="B1023" s="526"/>
      <c r="C1023" s="526"/>
      <c r="G1023" s="2">
        <f t="shared" si="17"/>
        <v>102.4</v>
      </c>
    </row>
    <row r="1024" spans="2:7">
      <c r="B1024" s="526"/>
      <c r="C1024" s="526"/>
      <c r="G1024" s="2">
        <f t="shared" si="17"/>
        <v>102.4</v>
      </c>
    </row>
    <row r="1025" spans="2:7">
      <c r="B1025" s="526"/>
      <c r="C1025" s="526"/>
      <c r="G1025" s="2">
        <f t="shared" si="17"/>
        <v>102.4</v>
      </c>
    </row>
    <row r="1026" spans="2:7">
      <c r="B1026" s="526"/>
      <c r="C1026" s="526"/>
      <c r="G1026" s="2">
        <f t="shared" si="17"/>
        <v>102.4</v>
      </c>
    </row>
    <row r="1027" spans="2:7">
      <c r="B1027" s="526"/>
      <c r="C1027" s="526"/>
      <c r="G1027" s="2">
        <f t="shared" si="17"/>
        <v>102.4</v>
      </c>
    </row>
    <row r="1028" spans="2:7">
      <c r="B1028" s="526"/>
      <c r="C1028" s="526"/>
      <c r="G1028" s="2">
        <f t="shared" si="17"/>
        <v>102.4</v>
      </c>
    </row>
    <row r="1029" spans="2:7">
      <c r="B1029" s="526"/>
      <c r="C1029" s="526"/>
      <c r="G1029" s="2">
        <f t="shared" si="17"/>
        <v>102.4</v>
      </c>
    </row>
    <row r="1030" spans="2:7">
      <c r="B1030" s="526"/>
      <c r="C1030" s="526"/>
      <c r="G1030" s="2">
        <f t="shared" si="17"/>
        <v>102.4</v>
      </c>
    </row>
    <row r="1031" spans="2:7">
      <c r="B1031" s="526"/>
      <c r="C1031" s="526"/>
      <c r="G1031" s="2">
        <f t="shared" si="17"/>
        <v>102.4</v>
      </c>
    </row>
    <row r="1032" spans="2:7">
      <c r="B1032" s="526"/>
      <c r="C1032" s="526"/>
      <c r="G1032" s="2">
        <f t="shared" si="17"/>
        <v>102.4</v>
      </c>
    </row>
    <row r="1033" spans="2:7">
      <c r="B1033" s="526"/>
      <c r="C1033" s="526"/>
      <c r="G1033" s="2">
        <f t="shared" si="17"/>
        <v>102.4</v>
      </c>
    </row>
    <row r="1034" spans="2:7">
      <c r="B1034" s="526"/>
      <c r="C1034" s="526"/>
      <c r="G1034" s="2">
        <f t="shared" si="17"/>
        <v>102.4</v>
      </c>
    </row>
    <row r="1035" spans="2:7">
      <c r="B1035" s="526"/>
      <c r="C1035" s="526"/>
      <c r="G1035" s="2">
        <f t="shared" si="17"/>
        <v>102.4</v>
      </c>
    </row>
    <row r="1036" spans="2:7">
      <c r="B1036" s="526"/>
      <c r="C1036" s="526"/>
      <c r="G1036" s="2">
        <f t="shared" si="17"/>
        <v>102.4</v>
      </c>
    </row>
    <row r="1037" spans="2:7">
      <c r="B1037" s="526"/>
      <c r="C1037" s="526"/>
      <c r="G1037" s="2">
        <f t="shared" si="17"/>
        <v>102.4</v>
      </c>
    </row>
    <row r="1038" spans="2:7">
      <c r="B1038" s="526"/>
      <c r="C1038" s="526"/>
      <c r="G1038" s="2">
        <f t="shared" si="17"/>
        <v>102.4</v>
      </c>
    </row>
    <row r="1039" spans="2:7">
      <c r="B1039" s="526"/>
      <c r="C1039" s="526"/>
      <c r="G1039" s="2">
        <f t="shared" si="17"/>
        <v>102.4</v>
      </c>
    </row>
    <row r="1040" spans="2:7">
      <c r="B1040" s="526"/>
      <c r="C1040" s="526"/>
      <c r="G1040" s="2">
        <f t="shared" si="17"/>
        <v>102.4</v>
      </c>
    </row>
    <row r="1041" spans="2:7">
      <c r="B1041" s="526"/>
      <c r="C1041" s="526"/>
      <c r="G1041" s="2">
        <f t="shared" si="17"/>
        <v>102.4</v>
      </c>
    </row>
    <row r="1042" spans="2:7">
      <c r="B1042" s="526"/>
      <c r="C1042" s="526"/>
      <c r="G1042" s="2">
        <f t="shared" si="17"/>
        <v>102.4</v>
      </c>
    </row>
    <row r="1043" spans="2:7">
      <c r="B1043" s="526"/>
      <c r="C1043" s="526"/>
      <c r="G1043" s="2">
        <f t="shared" si="17"/>
        <v>102.4</v>
      </c>
    </row>
    <row r="1044" spans="2:7">
      <c r="B1044" s="526"/>
      <c r="C1044" s="526"/>
      <c r="G1044" s="2">
        <f t="shared" si="17"/>
        <v>102.4</v>
      </c>
    </row>
    <row r="1045" spans="2:7">
      <c r="B1045" s="526"/>
      <c r="C1045" s="526"/>
      <c r="G1045" s="2">
        <f t="shared" si="17"/>
        <v>102.4</v>
      </c>
    </row>
    <row r="1046" spans="2:7">
      <c r="B1046" s="526"/>
      <c r="C1046" s="526"/>
      <c r="G1046" s="2">
        <f t="shared" si="17"/>
        <v>102.4</v>
      </c>
    </row>
    <row r="1047" spans="2:7">
      <c r="B1047" s="526"/>
      <c r="C1047" s="526"/>
      <c r="G1047" s="2">
        <f t="shared" si="17"/>
        <v>102.4</v>
      </c>
    </row>
    <row r="1048" spans="2:7">
      <c r="B1048" s="526"/>
      <c r="C1048" s="526"/>
      <c r="G1048" s="2">
        <f t="shared" si="17"/>
        <v>102.4</v>
      </c>
    </row>
    <row r="1049" spans="2:7">
      <c r="B1049" s="526"/>
      <c r="C1049" s="526"/>
      <c r="G1049" s="2">
        <f t="shared" si="17"/>
        <v>102.4</v>
      </c>
    </row>
    <row r="1050" spans="2:7">
      <c r="B1050" s="526"/>
      <c r="C1050" s="526"/>
      <c r="G1050" s="2">
        <f t="shared" si="17"/>
        <v>102.4</v>
      </c>
    </row>
    <row r="1051" spans="2:7">
      <c r="B1051" s="526"/>
      <c r="C1051" s="526"/>
      <c r="G1051" s="2">
        <f t="shared" si="17"/>
        <v>102.4</v>
      </c>
    </row>
    <row r="1052" spans="2:7">
      <c r="B1052" s="526"/>
      <c r="C1052" s="526"/>
      <c r="G1052" s="2">
        <f t="shared" ref="G1052:G1115" si="18">+G1051+E1052-F1052</f>
        <v>102.4</v>
      </c>
    </row>
    <row r="1053" spans="2:7">
      <c r="B1053" s="526"/>
      <c r="C1053" s="526"/>
      <c r="G1053" s="2">
        <f t="shared" si="18"/>
        <v>102.4</v>
      </c>
    </row>
    <row r="1054" spans="2:7">
      <c r="B1054" s="526"/>
      <c r="C1054" s="526"/>
      <c r="G1054" s="2">
        <f t="shared" si="18"/>
        <v>102.4</v>
      </c>
    </row>
    <row r="1055" spans="2:7">
      <c r="B1055" s="526"/>
      <c r="C1055" s="526"/>
      <c r="G1055" s="2">
        <f t="shared" si="18"/>
        <v>102.4</v>
      </c>
    </row>
    <row r="1056" spans="2:7">
      <c r="B1056" s="526"/>
      <c r="C1056" s="526"/>
      <c r="G1056" s="2">
        <f t="shared" si="18"/>
        <v>102.4</v>
      </c>
    </row>
    <row r="1057" spans="2:7">
      <c r="B1057" s="526"/>
      <c r="C1057" s="526"/>
      <c r="G1057" s="2">
        <f t="shared" si="18"/>
        <v>102.4</v>
      </c>
    </row>
    <row r="1058" spans="2:7">
      <c r="B1058" s="526"/>
      <c r="C1058" s="526"/>
      <c r="G1058" s="2">
        <f t="shared" si="18"/>
        <v>102.4</v>
      </c>
    </row>
    <row r="1059" spans="2:7">
      <c r="B1059" s="526"/>
      <c r="C1059" s="526"/>
      <c r="G1059" s="2">
        <f t="shared" si="18"/>
        <v>102.4</v>
      </c>
    </row>
    <row r="1060" spans="2:7">
      <c r="B1060" s="526"/>
      <c r="C1060" s="526"/>
      <c r="G1060" s="2">
        <f t="shared" si="18"/>
        <v>102.4</v>
      </c>
    </row>
    <row r="1061" spans="2:7">
      <c r="B1061" s="526"/>
      <c r="C1061" s="526"/>
      <c r="G1061" s="2">
        <f t="shared" si="18"/>
        <v>102.4</v>
      </c>
    </row>
    <row r="1062" spans="2:7">
      <c r="B1062" s="526"/>
      <c r="C1062" s="526"/>
      <c r="G1062" s="2">
        <f t="shared" si="18"/>
        <v>102.4</v>
      </c>
    </row>
    <row r="1063" spans="2:7">
      <c r="B1063" s="526"/>
      <c r="C1063" s="526"/>
      <c r="G1063" s="2">
        <f t="shared" si="18"/>
        <v>102.4</v>
      </c>
    </row>
    <row r="1064" spans="2:7">
      <c r="B1064" s="526"/>
      <c r="C1064" s="526"/>
      <c r="G1064" s="2">
        <f t="shared" si="18"/>
        <v>102.4</v>
      </c>
    </row>
    <row r="1065" spans="2:7">
      <c r="B1065" s="526"/>
      <c r="C1065" s="526"/>
      <c r="G1065" s="2">
        <f t="shared" si="18"/>
        <v>102.4</v>
      </c>
    </row>
    <row r="1066" spans="2:7">
      <c r="B1066" s="526"/>
      <c r="C1066" s="526"/>
      <c r="G1066" s="2">
        <f t="shared" si="18"/>
        <v>102.4</v>
      </c>
    </row>
    <row r="1067" spans="2:7">
      <c r="B1067" s="526"/>
      <c r="C1067" s="526"/>
      <c r="G1067" s="2">
        <f t="shared" si="18"/>
        <v>102.4</v>
      </c>
    </row>
    <row r="1068" spans="2:7">
      <c r="B1068" s="526"/>
      <c r="C1068" s="526"/>
      <c r="G1068" s="2">
        <f t="shared" si="18"/>
        <v>102.4</v>
      </c>
    </row>
    <row r="1069" spans="2:7">
      <c r="B1069" s="526"/>
      <c r="C1069" s="526"/>
      <c r="G1069" s="2">
        <f t="shared" si="18"/>
        <v>102.4</v>
      </c>
    </row>
    <row r="1070" spans="2:7">
      <c r="B1070" s="526"/>
      <c r="C1070" s="526"/>
      <c r="G1070" s="2">
        <f t="shared" si="18"/>
        <v>102.4</v>
      </c>
    </row>
    <row r="1071" spans="2:7">
      <c r="B1071" s="526"/>
      <c r="C1071" s="526"/>
      <c r="G1071" s="2">
        <f t="shared" si="18"/>
        <v>102.4</v>
      </c>
    </row>
    <row r="1072" spans="2:7">
      <c r="B1072" s="526"/>
      <c r="C1072" s="526"/>
      <c r="G1072" s="2">
        <f t="shared" si="18"/>
        <v>102.4</v>
      </c>
    </row>
    <row r="1073" spans="2:7">
      <c r="B1073" s="526"/>
      <c r="C1073" s="526"/>
      <c r="G1073" s="2">
        <f t="shared" si="18"/>
        <v>102.4</v>
      </c>
    </row>
    <row r="1074" spans="2:7">
      <c r="B1074" s="526"/>
      <c r="C1074" s="526"/>
      <c r="G1074" s="2">
        <f t="shared" si="18"/>
        <v>102.4</v>
      </c>
    </row>
    <row r="1075" spans="2:7">
      <c r="B1075" s="526"/>
      <c r="C1075" s="526"/>
      <c r="G1075" s="2">
        <f t="shared" si="18"/>
        <v>102.4</v>
      </c>
    </row>
    <row r="1076" spans="2:7">
      <c r="B1076" s="526"/>
      <c r="C1076" s="526"/>
      <c r="G1076" s="2">
        <f t="shared" si="18"/>
        <v>102.4</v>
      </c>
    </row>
    <row r="1077" spans="2:7">
      <c r="B1077" s="526"/>
      <c r="C1077" s="526"/>
      <c r="G1077" s="2">
        <f t="shared" si="18"/>
        <v>102.4</v>
      </c>
    </row>
    <row r="1078" spans="2:7">
      <c r="B1078" s="526"/>
      <c r="C1078" s="526"/>
      <c r="G1078" s="2">
        <f t="shared" si="18"/>
        <v>102.4</v>
      </c>
    </row>
    <row r="1079" spans="2:7">
      <c r="B1079" s="526"/>
      <c r="C1079" s="526"/>
      <c r="G1079" s="2">
        <f t="shared" si="18"/>
        <v>102.4</v>
      </c>
    </row>
    <row r="1080" spans="2:7">
      <c r="B1080" s="526"/>
      <c r="C1080" s="526"/>
      <c r="G1080" s="2">
        <f t="shared" si="18"/>
        <v>102.4</v>
      </c>
    </row>
    <row r="1081" spans="2:7">
      <c r="B1081" s="526"/>
      <c r="C1081" s="526"/>
      <c r="G1081" s="2">
        <f t="shared" si="18"/>
        <v>102.4</v>
      </c>
    </row>
    <row r="1082" spans="2:7">
      <c r="B1082" s="526"/>
      <c r="C1082" s="526"/>
      <c r="G1082" s="2">
        <f t="shared" si="18"/>
        <v>102.4</v>
      </c>
    </row>
    <row r="1083" spans="2:7">
      <c r="B1083" s="526"/>
      <c r="C1083" s="526"/>
      <c r="G1083" s="2">
        <f t="shared" si="18"/>
        <v>102.4</v>
      </c>
    </row>
    <row r="1084" spans="2:7">
      <c r="B1084" s="526"/>
      <c r="C1084" s="526"/>
      <c r="G1084" s="2">
        <f t="shared" si="18"/>
        <v>102.4</v>
      </c>
    </row>
    <row r="1085" spans="2:7">
      <c r="B1085" s="526"/>
      <c r="C1085" s="526"/>
      <c r="G1085" s="2">
        <f t="shared" si="18"/>
        <v>102.4</v>
      </c>
    </row>
    <row r="1086" spans="2:7">
      <c r="B1086" s="526"/>
      <c r="C1086" s="526"/>
      <c r="G1086" s="2">
        <f t="shared" si="18"/>
        <v>102.4</v>
      </c>
    </row>
    <row r="1087" spans="2:7">
      <c r="B1087" s="526"/>
      <c r="C1087" s="526"/>
      <c r="G1087" s="2">
        <f t="shared" si="18"/>
        <v>102.4</v>
      </c>
    </row>
    <row r="1088" spans="2:7">
      <c r="B1088" s="526"/>
      <c r="C1088" s="526"/>
      <c r="G1088" s="2">
        <f t="shared" si="18"/>
        <v>102.4</v>
      </c>
    </row>
    <row r="1089" spans="2:7">
      <c r="B1089" s="526"/>
      <c r="C1089" s="526"/>
      <c r="G1089" s="2">
        <f t="shared" si="18"/>
        <v>102.4</v>
      </c>
    </row>
    <row r="1090" spans="2:7">
      <c r="B1090" s="526"/>
      <c r="C1090" s="526"/>
      <c r="G1090" s="2">
        <f t="shared" si="18"/>
        <v>102.4</v>
      </c>
    </row>
    <row r="1091" spans="2:7">
      <c r="B1091" s="526"/>
      <c r="C1091" s="526"/>
      <c r="G1091" s="2">
        <f t="shared" si="18"/>
        <v>102.4</v>
      </c>
    </row>
    <row r="1092" spans="2:7">
      <c r="B1092" s="526"/>
      <c r="C1092" s="526"/>
      <c r="G1092" s="2">
        <f t="shared" si="18"/>
        <v>102.4</v>
      </c>
    </row>
    <row r="1093" spans="2:7">
      <c r="B1093" s="526"/>
      <c r="C1093" s="526"/>
      <c r="G1093" s="2">
        <f t="shared" si="18"/>
        <v>102.4</v>
      </c>
    </row>
    <row r="1094" spans="2:7">
      <c r="B1094" s="526"/>
      <c r="C1094" s="526"/>
      <c r="G1094" s="2">
        <f t="shared" si="18"/>
        <v>102.4</v>
      </c>
    </row>
    <row r="1095" spans="2:7">
      <c r="B1095" s="526"/>
      <c r="C1095" s="526"/>
      <c r="G1095" s="2">
        <f t="shared" si="18"/>
        <v>102.4</v>
      </c>
    </row>
    <row r="1096" spans="2:7">
      <c r="B1096" s="526"/>
      <c r="C1096" s="526"/>
      <c r="G1096" s="2">
        <f t="shared" si="18"/>
        <v>102.4</v>
      </c>
    </row>
    <row r="1097" spans="2:7">
      <c r="B1097" s="526"/>
      <c r="C1097" s="526"/>
      <c r="G1097" s="2">
        <f t="shared" si="18"/>
        <v>102.4</v>
      </c>
    </row>
    <row r="1098" spans="2:7">
      <c r="B1098" s="526"/>
      <c r="C1098" s="526"/>
      <c r="G1098" s="2">
        <f t="shared" si="18"/>
        <v>102.4</v>
      </c>
    </row>
    <row r="1099" spans="2:7">
      <c r="B1099" s="526"/>
      <c r="C1099" s="526"/>
      <c r="G1099" s="2">
        <f t="shared" si="18"/>
        <v>102.4</v>
      </c>
    </row>
    <row r="1100" spans="2:7">
      <c r="B1100" s="526"/>
      <c r="C1100" s="526"/>
      <c r="G1100" s="2">
        <f t="shared" si="18"/>
        <v>102.4</v>
      </c>
    </row>
    <row r="1101" spans="2:7">
      <c r="B1101" s="526"/>
      <c r="C1101" s="526"/>
      <c r="G1101" s="2">
        <f t="shared" si="18"/>
        <v>102.4</v>
      </c>
    </row>
    <row r="1102" spans="2:7">
      <c r="B1102" s="526"/>
      <c r="C1102" s="526"/>
      <c r="G1102" s="2">
        <f t="shared" si="18"/>
        <v>102.4</v>
      </c>
    </row>
    <row r="1103" spans="2:7">
      <c r="B1103" s="526"/>
      <c r="C1103" s="526"/>
      <c r="G1103" s="2">
        <f t="shared" si="18"/>
        <v>102.4</v>
      </c>
    </row>
    <row r="1104" spans="2:7">
      <c r="B1104" s="526"/>
      <c r="C1104" s="526"/>
      <c r="G1104" s="2">
        <f t="shared" si="18"/>
        <v>102.4</v>
      </c>
    </row>
    <row r="1105" spans="2:7">
      <c r="B1105" s="526"/>
      <c r="C1105" s="526"/>
      <c r="G1105" s="2">
        <f t="shared" si="18"/>
        <v>102.4</v>
      </c>
    </row>
    <row r="1106" spans="2:7">
      <c r="B1106" s="526"/>
      <c r="C1106" s="526"/>
      <c r="G1106" s="2">
        <f t="shared" si="18"/>
        <v>102.4</v>
      </c>
    </row>
    <row r="1107" spans="2:7">
      <c r="B1107" s="526"/>
      <c r="C1107" s="526"/>
      <c r="G1107" s="2">
        <f t="shared" si="18"/>
        <v>102.4</v>
      </c>
    </row>
    <row r="1108" spans="2:7">
      <c r="B1108" s="526"/>
      <c r="C1108" s="526"/>
      <c r="G1108" s="2">
        <f t="shared" si="18"/>
        <v>102.4</v>
      </c>
    </row>
    <row r="1109" spans="2:7">
      <c r="B1109" s="526"/>
      <c r="C1109" s="526"/>
      <c r="G1109" s="2">
        <f t="shared" si="18"/>
        <v>102.4</v>
      </c>
    </row>
    <row r="1110" spans="2:7">
      <c r="B1110" s="526"/>
      <c r="C1110" s="526"/>
      <c r="G1110" s="2">
        <f t="shared" si="18"/>
        <v>102.4</v>
      </c>
    </row>
    <row r="1111" spans="2:7">
      <c r="B1111" s="526"/>
      <c r="C1111" s="526"/>
      <c r="G1111" s="2">
        <f t="shared" si="18"/>
        <v>102.4</v>
      </c>
    </row>
    <row r="1112" spans="2:7">
      <c r="B1112" s="526"/>
      <c r="C1112" s="526"/>
      <c r="G1112" s="2">
        <f t="shared" si="18"/>
        <v>102.4</v>
      </c>
    </row>
    <row r="1113" spans="2:7">
      <c r="B1113" s="526"/>
      <c r="C1113" s="526"/>
      <c r="G1113" s="2">
        <f t="shared" si="18"/>
        <v>102.4</v>
      </c>
    </row>
    <row r="1114" spans="2:7">
      <c r="B1114" s="526"/>
      <c r="C1114" s="526"/>
      <c r="G1114" s="2">
        <f t="shared" si="18"/>
        <v>102.4</v>
      </c>
    </row>
    <row r="1115" spans="2:7">
      <c r="B1115" s="526"/>
      <c r="C1115" s="526"/>
      <c r="G1115" s="2">
        <f t="shared" si="18"/>
        <v>102.4</v>
      </c>
    </row>
    <row r="1116" spans="2:7">
      <c r="B1116" s="526"/>
      <c r="C1116" s="526"/>
      <c r="G1116" s="2">
        <f t="shared" ref="G1116:G1179" si="19">+G1115+E1116-F1116</f>
        <v>102.4</v>
      </c>
    </row>
    <row r="1117" spans="2:7">
      <c r="B1117" s="526"/>
      <c r="C1117" s="526"/>
      <c r="G1117" s="2">
        <f t="shared" si="19"/>
        <v>102.4</v>
      </c>
    </row>
    <row r="1118" spans="2:7">
      <c r="B1118" s="526"/>
      <c r="C1118" s="526"/>
      <c r="G1118" s="2">
        <f t="shared" si="19"/>
        <v>102.4</v>
      </c>
    </row>
    <row r="1119" spans="2:7">
      <c r="B1119" s="526"/>
      <c r="C1119" s="526"/>
      <c r="G1119" s="2">
        <f t="shared" si="19"/>
        <v>102.4</v>
      </c>
    </row>
    <row r="1120" spans="2:7">
      <c r="B1120" s="526"/>
      <c r="C1120" s="526"/>
      <c r="G1120" s="2">
        <f t="shared" si="19"/>
        <v>102.4</v>
      </c>
    </row>
    <row r="1121" spans="2:7">
      <c r="B1121" s="526"/>
      <c r="C1121" s="526"/>
      <c r="G1121" s="2">
        <f t="shared" si="19"/>
        <v>102.4</v>
      </c>
    </row>
    <row r="1122" spans="2:7">
      <c r="B1122" s="526"/>
      <c r="C1122" s="526"/>
      <c r="G1122" s="2">
        <f t="shared" si="19"/>
        <v>102.4</v>
      </c>
    </row>
    <row r="1123" spans="2:7">
      <c r="B1123" s="526"/>
      <c r="C1123" s="526"/>
      <c r="G1123" s="2">
        <f t="shared" si="19"/>
        <v>102.4</v>
      </c>
    </row>
    <row r="1124" spans="2:7">
      <c r="B1124" s="526"/>
      <c r="C1124" s="526"/>
      <c r="G1124" s="2">
        <f t="shared" si="19"/>
        <v>102.4</v>
      </c>
    </row>
    <row r="1125" spans="2:7">
      <c r="B1125" s="526"/>
      <c r="C1125" s="526"/>
      <c r="G1125" s="2">
        <f t="shared" si="19"/>
        <v>102.4</v>
      </c>
    </row>
    <row r="1126" spans="2:7">
      <c r="B1126" s="526"/>
      <c r="C1126" s="526"/>
      <c r="G1126" s="2">
        <f t="shared" si="19"/>
        <v>102.4</v>
      </c>
    </row>
    <row r="1127" spans="2:7">
      <c r="B1127" s="526"/>
      <c r="C1127" s="526"/>
      <c r="G1127" s="2">
        <f t="shared" si="19"/>
        <v>102.4</v>
      </c>
    </row>
    <row r="1128" spans="2:7">
      <c r="B1128" s="526"/>
      <c r="C1128" s="526"/>
      <c r="G1128" s="2">
        <f t="shared" si="19"/>
        <v>102.4</v>
      </c>
    </row>
    <row r="1129" spans="2:7">
      <c r="B1129" s="526"/>
      <c r="C1129" s="526"/>
      <c r="G1129" s="2">
        <f t="shared" si="19"/>
        <v>102.4</v>
      </c>
    </row>
    <row r="1130" spans="2:7">
      <c r="B1130" s="526"/>
      <c r="C1130" s="526"/>
      <c r="G1130" s="2">
        <f t="shared" si="19"/>
        <v>102.4</v>
      </c>
    </row>
    <row r="1131" spans="2:7">
      <c r="B1131" s="526"/>
      <c r="C1131" s="526"/>
      <c r="G1131" s="2">
        <f t="shared" si="19"/>
        <v>102.4</v>
      </c>
    </row>
    <row r="1132" spans="2:7">
      <c r="B1132" s="526"/>
      <c r="C1132" s="526"/>
      <c r="G1132" s="2">
        <f t="shared" si="19"/>
        <v>102.4</v>
      </c>
    </row>
    <row r="1133" spans="2:7">
      <c r="B1133" s="526"/>
      <c r="C1133" s="526"/>
      <c r="G1133" s="2">
        <f t="shared" si="19"/>
        <v>102.4</v>
      </c>
    </row>
    <row r="1134" spans="2:7">
      <c r="B1134" s="526"/>
      <c r="C1134" s="526"/>
      <c r="G1134" s="2">
        <f t="shared" si="19"/>
        <v>102.4</v>
      </c>
    </row>
    <row r="1135" spans="2:7">
      <c r="B1135" s="526"/>
      <c r="C1135" s="526"/>
      <c r="G1135" s="2">
        <f t="shared" si="19"/>
        <v>102.4</v>
      </c>
    </row>
    <row r="1136" spans="2:7">
      <c r="B1136" s="526"/>
      <c r="C1136" s="526"/>
      <c r="G1136" s="2">
        <f t="shared" si="19"/>
        <v>102.4</v>
      </c>
    </row>
    <row r="1137" spans="2:7">
      <c r="B1137" s="526"/>
      <c r="C1137" s="526"/>
      <c r="G1137" s="2">
        <f t="shared" si="19"/>
        <v>102.4</v>
      </c>
    </row>
    <row r="1138" spans="2:7">
      <c r="B1138" s="526"/>
      <c r="C1138" s="526"/>
      <c r="G1138" s="2">
        <f t="shared" si="19"/>
        <v>102.4</v>
      </c>
    </row>
    <row r="1139" spans="2:7">
      <c r="B1139" s="526"/>
      <c r="C1139" s="526"/>
      <c r="G1139" s="2">
        <f t="shared" si="19"/>
        <v>102.4</v>
      </c>
    </row>
    <row r="1140" spans="2:7">
      <c r="B1140" s="526"/>
      <c r="C1140" s="526"/>
      <c r="G1140" s="2">
        <f t="shared" si="19"/>
        <v>102.4</v>
      </c>
    </row>
    <row r="1141" spans="2:7">
      <c r="B1141" s="526"/>
      <c r="C1141" s="526"/>
      <c r="G1141" s="2">
        <f t="shared" si="19"/>
        <v>102.4</v>
      </c>
    </row>
    <row r="1142" spans="2:7">
      <c r="B1142" s="526"/>
      <c r="C1142" s="526"/>
      <c r="G1142" s="2">
        <f t="shared" si="19"/>
        <v>102.4</v>
      </c>
    </row>
    <row r="1143" spans="2:7">
      <c r="B1143" s="526"/>
      <c r="C1143" s="526"/>
      <c r="G1143" s="2">
        <f t="shared" si="19"/>
        <v>102.4</v>
      </c>
    </row>
    <row r="1144" spans="2:7">
      <c r="B1144" s="526"/>
      <c r="C1144" s="526"/>
      <c r="G1144" s="2">
        <f t="shared" si="19"/>
        <v>102.4</v>
      </c>
    </row>
    <row r="1145" spans="2:7">
      <c r="B1145" s="526"/>
      <c r="C1145" s="526"/>
      <c r="G1145" s="2">
        <f t="shared" si="19"/>
        <v>102.4</v>
      </c>
    </row>
    <row r="1146" spans="2:7">
      <c r="B1146" s="526"/>
      <c r="C1146" s="526"/>
      <c r="G1146" s="2">
        <f t="shared" si="19"/>
        <v>102.4</v>
      </c>
    </row>
    <row r="1147" spans="2:7">
      <c r="B1147" s="526"/>
      <c r="C1147" s="526"/>
      <c r="G1147" s="2">
        <f t="shared" si="19"/>
        <v>102.4</v>
      </c>
    </row>
    <row r="1148" spans="2:7">
      <c r="B1148" s="526"/>
      <c r="C1148" s="526"/>
      <c r="G1148" s="2">
        <f t="shared" si="19"/>
        <v>102.4</v>
      </c>
    </row>
    <row r="1149" spans="2:7">
      <c r="B1149" s="526"/>
      <c r="C1149" s="526"/>
      <c r="G1149" s="2">
        <f t="shared" si="19"/>
        <v>102.4</v>
      </c>
    </row>
    <row r="1150" spans="2:7">
      <c r="B1150" s="526"/>
      <c r="C1150" s="526"/>
      <c r="G1150" s="2">
        <f t="shared" si="19"/>
        <v>102.4</v>
      </c>
    </row>
    <row r="1151" spans="2:7">
      <c r="B1151" s="526"/>
      <c r="C1151" s="526"/>
      <c r="G1151" s="2">
        <f t="shared" si="19"/>
        <v>102.4</v>
      </c>
    </row>
    <row r="1152" spans="2:7">
      <c r="B1152" s="526"/>
      <c r="C1152" s="526"/>
      <c r="G1152" s="2">
        <f t="shared" si="19"/>
        <v>102.4</v>
      </c>
    </row>
    <row r="1153" spans="2:7">
      <c r="B1153" s="526"/>
      <c r="C1153" s="526"/>
      <c r="G1153" s="2">
        <f t="shared" si="19"/>
        <v>102.4</v>
      </c>
    </row>
    <row r="1154" spans="2:7">
      <c r="B1154" s="526"/>
      <c r="C1154" s="526"/>
      <c r="G1154" s="2">
        <f t="shared" si="19"/>
        <v>102.4</v>
      </c>
    </row>
    <row r="1155" spans="2:7">
      <c r="B1155" s="526"/>
      <c r="C1155" s="526"/>
      <c r="G1155" s="2">
        <f t="shared" si="19"/>
        <v>102.4</v>
      </c>
    </row>
    <row r="1156" spans="2:7">
      <c r="B1156" s="526"/>
      <c r="C1156" s="526"/>
      <c r="G1156" s="2">
        <f t="shared" si="19"/>
        <v>102.4</v>
      </c>
    </row>
    <row r="1157" spans="2:7">
      <c r="B1157" s="526"/>
      <c r="C1157" s="526"/>
      <c r="G1157" s="2">
        <f t="shared" si="19"/>
        <v>102.4</v>
      </c>
    </row>
    <row r="1158" spans="2:7">
      <c r="B1158" s="526"/>
      <c r="C1158" s="526"/>
      <c r="G1158" s="2">
        <f t="shared" si="19"/>
        <v>102.4</v>
      </c>
    </row>
    <row r="1159" spans="2:7">
      <c r="B1159" s="526"/>
      <c r="C1159" s="526"/>
      <c r="G1159" s="2">
        <f t="shared" si="19"/>
        <v>102.4</v>
      </c>
    </row>
    <row r="1160" spans="2:7">
      <c r="B1160" s="526"/>
      <c r="C1160" s="526"/>
      <c r="G1160" s="2">
        <f t="shared" si="19"/>
        <v>102.4</v>
      </c>
    </row>
    <row r="1161" spans="2:7">
      <c r="B1161" s="526"/>
      <c r="C1161" s="526"/>
      <c r="G1161" s="2">
        <f t="shared" si="19"/>
        <v>102.4</v>
      </c>
    </row>
    <row r="1162" spans="2:7">
      <c r="B1162" s="526"/>
      <c r="C1162" s="526"/>
      <c r="G1162" s="2">
        <f t="shared" si="19"/>
        <v>102.4</v>
      </c>
    </row>
    <row r="1163" spans="2:7">
      <c r="B1163" s="526"/>
      <c r="C1163" s="526"/>
      <c r="G1163" s="2">
        <f t="shared" si="19"/>
        <v>102.4</v>
      </c>
    </row>
    <row r="1164" spans="2:7">
      <c r="B1164" s="526"/>
      <c r="C1164" s="526"/>
      <c r="G1164" s="2">
        <f t="shared" si="19"/>
        <v>102.4</v>
      </c>
    </row>
    <row r="1165" spans="2:7">
      <c r="B1165" s="526"/>
      <c r="C1165" s="526"/>
      <c r="G1165" s="2">
        <f t="shared" si="19"/>
        <v>102.4</v>
      </c>
    </row>
    <row r="1166" spans="2:7">
      <c r="B1166" s="526"/>
      <c r="C1166" s="526"/>
      <c r="G1166" s="2">
        <f t="shared" si="19"/>
        <v>102.4</v>
      </c>
    </row>
    <row r="1167" spans="2:7">
      <c r="B1167" s="526"/>
      <c r="C1167" s="526"/>
      <c r="G1167" s="2">
        <f t="shared" si="19"/>
        <v>102.4</v>
      </c>
    </row>
    <row r="1168" spans="2:7">
      <c r="B1168" s="526"/>
      <c r="C1168" s="526"/>
      <c r="G1168" s="2">
        <f t="shared" si="19"/>
        <v>102.4</v>
      </c>
    </row>
    <row r="1169" spans="2:7">
      <c r="B1169" s="526"/>
      <c r="C1169" s="526"/>
      <c r="G1169" s="2">
        <f t="shared" si="19"/>
        <v>102.4</v>
      </c>
    </row>
    <row r="1170" spans="2:7">
      <c r="B1170" s="526"/>
      <c r="C1170" s="526"/>
      <c r="G1170" s="2">
        <f t="shared" si="19"/>
        <v>102.4</v>
      </c>
    </row>
    <row r="1171" spans="2:7">
      <c r="B1171" s="526"/>
      <c r="C1171" s="526"/>
      <c r="G1171" s="2">
        <f t="shared" si="19"/>
        <v>102.4</v>
      </c>
    </row>
    <row r="1172" spans="2:7">
      <c r="B1172" s="526"/>
      <c r="C1172" s="526"/>
      <c r="G1172" s="2">
        <f t="shared" si="19"/>
        <v>102.4</v>
      </c>
    </row>
    <row r="1173" spans="2:7">
      <c r="B1173" s="526"/>
      <c r="C1173" s="526"/>
      <c r="G1173" s="2">
        <f t="shared" si="19"/>
        <v>102.4</v>
      </c>
    </row>
    <row r="1174" spans="2:7">
      <c r="B1174" s="526"/>
      <c r="C1174" s="526"/>
      <c r="G1174" s="2">
        <f t="shared" si="19"/>
        <v>102.4</v>
      </c>
    </row>
    <row r="1175" spans="2:7">
      <c r="B1175" s="526"/>
      <c r="C1175" s="526"/>
      <c r="G1175" s="2">
        <f t="shared" si="19"/>
        <v>102.4</v>
      </c>
    </row>
    <row r="1176" spans="2:7">
      <c r="B1176" s="526"/>
      <c r="C1176" s="526"/>
      <c r="G1176" s="2">
        <f t="shared" si="19"/>
        <v>102.4</v>
      </c>
    </row>
    <row r="1177" spans="2:7">
      <c r="B1177" s="526"/>
      <c r="C1177" s="526"/>
      <c r="G1177" s="2">
        <f t="shared" si="19"/>
        <v>102.4</v>
      </c>
    </row>
    <row r="1178" spans="2:7">
      <c r="B1178" s="526"/>
      <c r="C1178" s="526"/>
      <c r="G1178" s="2">
        <f t="shared" si="19"/>
        <v>102.4</v>
      </c>
    </row>
    <row r="1179" spans="2:7">
      <c r="B1179" s="526"/>
      <c r="C1179" s="526"/>
      <c r="G1179" s="2">
        <f t="shared" si="19"/>
        <v>102.4</v>
      </c>
    </row>
    <row r="1180" spans="2:7">
      <c r="B1180" s="526"/>
      <c r="C1180" s="526"/>
      <c r="G1180" s="2">
        <f t="shared" ref="G1180:G1243" si="20">+G1179+E1180-F1180</f>
        <v>102.4</v>
      </c>
    </row>
    <row r="1181" spans="2:7">
      <c r="B1181" s="526"/>
      <c r="C1181" s="526"/>
      <c r="G1181" s="2">
        <f t="shared" si="20"/>
        <v>102.4</v>
      </c>
    </row>
    <row r="1182" spans="2:7">
      <c r="B1182" s="526"/>
      <c r="C1182" s="526"/>
      <c r="G1182" s="2">
        <f t="shared" si="20"/>
        <v>102.4</v>
      </c>
    </row>
    <row r="1183" spans="2:7">
      <c r="B1183" s="526"/>
      <c r="C1183" s="526"/>
      <c r="G1183" s="2">
        <f t="shared" si="20"/>
        <v>102.4</v>
      </c>
    </row>
    <row r="1184" spans="2:7">
      <c r="B1184" s="526"/>
      <c r="C1184" s="526"/>
      <c r="G1184" s="2">
        <f t="shared" si="20"/>
        <v>102.4</v>
      </c>
    </row>
    <row r="1185" spans="2:7">
      <c r="B1185" s="526"/>
      <c r="C1185" s="526"/>
      <c r="G1185" s="2">
        <f t="shared" si="20"/>
        <v>102.4</v>
      </c>
    </row>
    <row r="1186" spans="2:7">
      <c r="B1186" s="526"/>
      <c r="C1186" s="526"/>
      <c r="G1186" s="2">
        <f t="shared" si="20"/>
        <v>102.4</v>
      </c>
    </row>
    <row r="1187" spans="2:7">
      <c r="B1187" s="526"/>
      <c r="C1187" s="526"/>
      <c r="G1187" s="2">
        <f t="shared" si="20"/>
        <v>102.4</v>
      </c>
    </row>
    <row r="1188" spans="2:7">
      <c r="B1188" s="526"/>
      <c r="C1188" s="526"/>
      <c r="G1188" s="2">
        <f t="shared" si="20"/>
        <v>102.4</v>
      </c>
    </row>
    <row r="1189" spans="2:7">
      <c r="B1189" s="526"/>
      <c r="C1189" s="526"/>
      <c r="G1189" s="2">
        <f t="shared" si="20"/>
        <v>102.4</v>
      </c>
    </row>
    <row r="1190" spans="2:7">
      <c r="B1190" s="526"/>
      <c r="C1190" s="526"/>
      <c r="G1190" s="2">
        <f t="shared" si="20"/>
        <v>102.4</v>
      </c>
    </row>
    <row r="1191" spans="2:7">
      <c r="B1191" s="526"/>
      <c r="C1191" s="526"/>
      <c r="G1191" s="2">
        <f t="shared" si="20"/>
        <v>102.4</v>
      </c>
    </row>
    <row r="1192" spans="2:7">
      <c r="B1192" s="526"/>
      <c r="C1192" s="526"/>
      <c r="G1192" s="2">
        <f t="shared" si="20"/>
        <v>102.4</v>
      </c>
    </row>
    <row r="1193" spans="2:7">
      <c r="B1193" s="526"/>
      <c r="C1193" s="526"/>
      <c r="G1193" s="2">
        <f t="shared" si="20"/>
        <v>102.4</v>
      </c>
    </row>
    <row r="1194" spans="2:7">
      <c r="B1194" s="526"/>
      <c r="C1194" s="526"/>
      <c r="G1194" s="2">
        <f t="shared" si="20"/>
        <v>102.4</v>
      </c>
    </row>
    <row r="1195" spans="2:7">
      <c r="B1195" s="526"/>
      <c r="C1195" s="526"/>
      <c r="G1195" s="2">
        <f t="shared" si="20"/>
        <v>102.4</v>
      </c>
    </row>
    <row r="1196" spans="2:7">
      <c r="B1196" s="526"/>
      <c r="C1196" s="526"/>
      <c r="G1196" s="2">
        <f t="shared" si="20"/>
        <v>102.4</v>
      </c>
    </row>
    <row r="1197" spans="2:7">
      <c r="B1197" s="526"/>
      <c r="C1197" s="526"/>
      <c r="G1197" s="2">
        <f t="shared" si="20"/>
        <v>102.4</v>
      </c>
    </row>
    <row r="1198" spans="2:7">
      <c r="B1198" s="526"/>
      <c r="C1198" s="526"/>
      <c r="G1198" s="2">
        <f t="shared" si="20"/>
        <v>102.4</v>
      </c>
    </row>
    <row r="1199" spans="2:7">
      <c r="B1199" s="526"/>
      <c r="C1199" s="526"/>
      <c r="G1199" s="2">
        <f t="shared" si="20"/>
        <v>102.4</v>
      </c>
    </row>
    <row r="1200" spans="2:7">
      <c r="B1200" s="526"/>
      <c r="C1200" s="526"/>
      <c r="G1200" s="2">
        <f t="shared" si="20"/>
        <v>102.4</v>
      </c>
    </row>
    <row r="1201" spans="2:7">
      <c r="B1201" s="526"/>
      <c r="C1201" s="526"/>
      <c r="G1201" s="2">
        <f t="shared" si="20"/>
        <v>102.4</v>
      </c>
    </row>
    <row r="1202" spans="2:7">
      <c r="B1202" s="526"/>
      <c r="C1202" s="526"/>
      <c r="G1202" s="2">
        <f t="shared" si="20"/>
        <v>102.4</v>
      </c>
    </row>
    <row r="1203" spans="2:7">
      <c r="B1203" s="526"/>
      <c r="C1203" s="526"/>
      <c r="G1203" s="2">
        <f t="shared" si="20"/>
        <v>102.4</v>
      </c>
    </row>
    <row r="1204" spans="2:7">
      <c r="B1204" s="526"/>
      <c r="C1204" s="526"/>
      <c r="G1204" s="2">
        <f t="shared" si="20"/>
        <v>102.4</v>
      </c>
    </row>
    <row r="1205" spans="2:7">
      <c r="B1205" s="526"/>
      <c r="C1205" s="526"/>
      <c r="G1205" s="2">
        <f t="shared" si="20"/>
        <v>102.4</v>
      </c>
    </row>
    <row r="1206" spans="2:7">
      <c r="B1206" s="526"/>
      <c r="C1206" s="526"/>
      <c r="G1206" s="2">
        <f t="shared" si="20"/>
        <v>102.4</v>
      </c>
    </row>
    <row r="1207" spans="2:7">
      <c r="B1207" s="526"/>
      <c r="C1207" s="526"/>
      <c r="G1207" s="2">
        <f t="shared" si="20"/>
        <v>102.4</v>
      </c>
    </row>
    <row r="1208" spans="2:7">
      <c r="B1208" s="526"/>
      <c r="C1208" s="526"/>
      <c r="G1208" s="2">
        <f t="shared" si="20"/>
        <v>102.4</v>
      </c>
    </row>
    <row r="1209" spans="2:7">
      <c r="B1209" s="526"/>
      <c r="C1209" s="526"/>
      <c r="G1209" s="2">
        <f t="shared" si="20"/>
        <v>102.4</v>
      </c>
    </row>
    <row r="1210" spans="2:7">
      <c r="B1210" s="526"/>
      <c r="C1210" s="526"/>
      <c r="G1210" s="2">
        <f t="shared" si="20"/>
        <v>102.4</v>
      </c>
    </row>
    <row r="1211" spans="2:7">
      <c r="B1211" s="526"/>
      <c r="C1211" s="526"/>
      <c r="G1211" s="2">
        <f t="shared" si="20"/>
        <v>102.4</v>
      </c>
    </row>
    <row r="1212" spans="2:7">
      <c r="B1212" s="526"/>
      <c r="C1212" s="526"/>
      <c r="G1212" s="2">
        <f t="shared" si="20"/>
        <v>102.4</v>
      </c>
    </row>
    <row r="1213" spans="2:7">
      <c r="B1213" s="526"/>
      <c r="C1213" s="526"/>
      <c r="G1213" s="2">
        <f t="shared" si="20"/>
        <v>102.4</v>
      </c>
    </row>
    <row r="1214" spans="2:7">
      <c r="B1214" s="526"/>
      <c r="C1214" s="526"/>
      <c r="G1214" s="2">
        <f t="shared" si="20"/>
        <v>102.4</v>
      </c>
    </row>
    <row r="1215" spans="2:7">
      <c r="B1215" s="526"/>
      <c r="C1215" s="526"/>
      <c r="G1215" s="2">
        <f t="shared" si="20"/>
        <v>102.4</v>
      </c>
    </row>
    <row r="1216" spans="2:7">
      <c r="B1216" s="526"/>
      <c r="C1216" s="526"/>
      <c r="G1216" s="2">
        <f t="shared" si="20"/>
        <v>102.4</v>
      </c>
    </row>
    <row r="1217" spans="2:7">
      <c r="B1217" s="526"/>
      <c r="C1217" s="526"/>
      <c r="G1217" s="2">
        <f t="shared" si="20"/>
        <v>102.4</v>
      </c>
    </row>
    <row r="1218" spans="2:7">
      <c r="B1218" s="526"/>
      <c r="C1218" s="526"/>
      <c r="G1218" s="2">
        <f t="shared" si="20"/>
        <v>102.4</v>
      </c>
    </row>
    <row r="1219" spans="2:7">
      <c r="B1219" s="526"/>
      <c r="C1219" s="526"/>
      <c r="G1219" s="2">
        <f t="shared" si="20"/>
        <v>102.4</v>
      </c>
    </row>
    <row r="1220" spans="2:7">
      <c r="B1220" s="526"/>
      <c r="C1220" s="526"/>
      <c r="G1220" s="2">
        <f t="shared" si="20"/>
        <v>102.4</v>
      </c>
    </row>
    <row r="1221" spans="2:7">
      <c r="B1221" s="526"/>
      <c r="C1221" s="526"/>
      <c r="G1221" s="2">
        <f t="shared" si="20"/>
        <v>102.4</v>
      </c>
    </row>
    <row r="1222" spans="2:7">
      <c r="B1222" s="526"/>
      <c r="C1222" s="526"/>
      <c r="G1222" s="2">
        <f t="shared" si="20"/>
        <v>102.4</v>
      </c>
    </row>
    <row r="1223" spans="2:7">
      <c r="B1223" s="526"/>
      <c r="C1223" s="526"/>
      <c r="G1223" s="2">
        <f t="shared" si="20"/>
        <v>102.4</v>
      </c>
    </row>
    <row r="1224" spans="2:7">
      <c r="B1224" s="526"/>
      <c r="C1224" s="526"/>
      <c r="G1224" s="2">
        <f t="shared" si="20"/>
        <v>102.4</v>
      </c>
    </row>
    <row r="1225" spans="2:7">
      <c r="B1225" s="526"/>
      <c r="C1225" s="526"/>
      <c r="G1225" s="2">
        <f t="shared" si="20"/>
        <v>102.4</v>
      </c>
    </row>
    <row r="1226" spans="2:7">
      <c r="B1226" s="526"/>
      <c r="C1226" s="526"/>
      <c r="G1226" s="2">
        <f t="shared" si="20"/>
        <v>102.4</v>
      </c>
    </row>
    <row r="1227" spans="2:7">
      <c r="B1227" s="526"/>
      <c r="C1227" s="526"/>
      <c r="G1227" s="2">
        <f t="shared" si="20"/>
        <v>102.4</v>
      </c>
    </row>
    <row r="1228" spans="2:7">
      <c r="B1228" s="526"/>
      <c r="C1228" s="526"/>
      <c r="G1228" s="2">
        <f t="shared" si="20"/>
        <v>102.4</v>
      </c>
    </row>
    <row r="1229" spans="2:7">
      <c r="B1229" s="526"/>
      <c r="C1229" s="526"/>
      <c r="G1229" s="2">
        <f t="shared" si="20"/>
        <v>102.4</v>
      </c>
    </row>
    <row r="1230" spans="2:7">
      <c r="B1230" s="526"/>
      <c r="C1230" s="526"/>
      <c r="G1230" s="2">
        <f t="shared" si="20"/>
        <v>102.4</v>
      </c>
    </row>
    <row r="1231" spans="2:7">
      <c r="B1231" s="526"/>
      <c r="C1231" s="526"/>
      <c r="G1231" s="2">
        <f t="shared" si="20"/>
        <v>102.4</v>
      </c>
    </row>
    <row r="1232" spans="2:7">
      <c r="B1232" s="526"/>
      <c r="C1232" s="526"/>
      <c r="G1232" s="2">
        <f t="shared" si="20"/>
        <v>102.4</v>
      </c>
    </row>
    <row r="1233" spans="2:7">
      <c r="B1233" s="526"/>
      <c r="C1233" s="526"/>
      <c r="G1233" s="2">
        <f t="shared" si="20"/>
        <v>102.4</v>
      </c>
    </row>
    <row r="1234" spans="2:7">
      <c r="B1234" s="526"/>
      <c r="C1234" s="526"/>
      <c r="G1234" s="2">
        <f t="shared" si="20"/>
        <v>102.4</v>
      </c>
    </row>
    <row r="1235" spans="2:7">
      <c r="B1235" s="526"/>
      <c r="C1235" s="526"/>
      <c r="G1235" s="2">
        <f t="shared" si="20"/>
        <v>102.4</v>
      </c>
    </row>
    <row r="1236" spans="2:7">
      <c r="B1236" s="526"/>
      <c r="C1236" s="526"/>
      <c r="G1236" s="2">
        <f t="shared" si="20"/>
        <v>102.4</v>
      </c>
    </row>
    <row r="1237" spans="2:7">
      <c r="B1237" s="526"/>
      <c r="C1237" s="526"/>
      <c r="G1237" s="2">
        <f t="shared" si="20"/>
        <v>102.4</v>
      </c>
    </row>
    <row r="1238" spans="2:7">
      <c r="B1238" s="526"/>
      <c r="C1238" s="526"/>
      <c r="G1238" s="2">
        <f t="shared" si="20"/>
        <v>102.4</v>
      </c>
    </row>
    <row r="1239" spans="2:7">
      <c r="B1239" s="526"/>
      <c r="C1239" s="526"/>
      <c r="G1239" s="2">
        <f t="shared" si="20"/>
        <v>102.4</v>
      </c>
    </row>
    <row r="1240" spans="2:7">
      <c r="B1240" s="526"/>
      <c r="C1240" s="526"/>
      <c r="G1240" s="2">
        <f t="shared" si="20"/>
        <v>102.4</v>
      </c>
    </row>
    <row r="1241" spans="2:7">
      <c r="B1241" s="526"/>
      <c r="C1241" s="526"/>
      <c r="G1241" s="2">
        <f t="shared" si="20"/>
        <v>102.4</v>
      </c>
    </row>
    <row r="1242" spans="2:7">
      <c r="B1242" s="526"/>
      <c r="C1242" s="526"/>
      <c r="G1242" s="2">
        <f t="shared" si="20"/>
        <v>102.4</v>
      </c>
    </row>
    <row r="1243" spans="2:7">
      <c r="B1243" s="526"/>
      <c r="C1243" s="526"/>
      <c r="G1243" s="2">
        <f t="shared" si="20"/>
        <v>102.4</v>
      </c>
    </row>
    <row r="1244" spans="2:7">
      <c r="B1244" s="526"/>
      <c r="C1244" s="526"/>
      <c r="G1244" s="2">
        <f t="shared" ref="G1244:G1307" si="21">+G1243+E1244-F1244</f>
        <v>102.4</v>
      </c>
    </row>
    <row r="1245" spans="2:7">
      <c r="B1245" s="526"/>
      <c r="C1245" s="526"/>
      <c r="G1245" s="2">
        <f t="shared" si="21"/>
        <v>102.4</v>
      </c>
    </row>
    <row r="1246" spans="2:7">
      <c r="B1246" s="526"/>
      <c r="C1246" s="526"/>
      <c r="G1246" s="2">
        <f t="shared" si="21"/>
        <v>102.4</v>
      </c>
    </row>
    <row r="1247" spans="2:7">
      <c r="B1247" s="526"/>
      <c r="C1247" s="526"/>
      <c r="G1247" s="2">
        <f t="shared" si="21"/>
        <v>102.4</v>
      </c>
    </row>
    <row r="1248" spans="2:7">
      <c r="B1248" s="526"/>
      <c r="C1248" s="526"/>
      <c r="G1248" s="2">
        <f t="shared" si="21"/>
        <v>102.4</v>
      </c>
    </row>
    <row r="1249" spans="2:7">
      <c r="B1249" s="526"/>
      <c r="C1249" s="526"/>
      <c r="G1249" s="2">
        <f t="shared" si="21"/>
        <v>102.4</v>
      </c>
    </row>
    <row r="1250" spans="2:7">
      <c r="B1250" s="526"/>
      <c r="C1250" s="526"/>
      <c r="G1250" s="2">
        <f t="shared" si="21"/>
        <v>102.4</v>
      </c>
    </row>
    <row r="1251" spans="2:7">
      <c r="B1251" s="526"/>
      <c r="C1251" s="526"/>
      <c r="G1251" s="2">
        <f t="shared" si="21"/>
        <v>102.4</v>
      </c>
    </row>
    <row r="1252" spans="2:7">
      <c r="B1252" s="526"/>
      <c r="C1252" s="526"/>
      <c r="G1252" s="2">
        <f t="shared" si="21"/>
        <v>102.4</v>
      </c>
    </row>
    <row r="1253" spans="2:7">
      <c r="B1253" s="526"/>
      <c r="C1253" s="526"/>
      <c r="G1253" s="2">
        <f t="shared" si="21"/>
        <v>102.4</v>
      </c>
    </row>
    <row r="1254" spans="2:7">
      <c r="B1254" s="526"/>
      <c r="C1254" s="526"/>
      <c r="G1254" s="2">
        <f t="shared" si="21"/>
        <v>102.4</v>
      </c>
    </row>
    <row r="1255" spans="2:7">
      <c r="B1255" s="526"/>
      <c r="C1255" s="526"/>
      <c r="G1255" s="2">
        <f t="shared" si="21"/>
        <v>102.4</v>
      </c>
    </row>
    <row r="1256" spans="2:7">
      <c r="B1256" s="526"/>
      <c r="C1256" s="526"/>
      <c r="G1256" s="2">
        <f t="shared" si="21"/>
        <v>102.4</v>
      </c>
    </row>
    <row r="1257" spans="2:7">
      <c r="B1257" s="526"/>
      <c r="C1257" s="526"/>
      <c r="G1257" s="2">
        <f t="shared" si="21"/>
        <v>102.4</v>
      </c>
    </row>
    <row r="1258" spans="2:7">
      <c r="B1258" s="526"/>
      <c r="C1258" s="526"/>
      <c r="G1258" s="2">
        <f t="shared" si="21"/>
        <v>102.4</v>
      </c>
    </row>
    <row r="1259" spans="2:7">
      <c r="B1259" s="526"/>
      <c r="C1259" s="526"/>
      <c r="G1259" s="2">
        <f t="shared" si="21"/>
        <v>102.4</v>
      </c>
    </row>
    <row r="1260" spans="2:7">
      <c r="B1260" s="526"/>
      <c r="C1260" s="526"/>
      <c r="G1260" s="2">
        <f t="shared" si="21"/>
        <v>102.4</v>
      </c>
    </row>
    <row r="1261" spans="2:7">
      <c r="B1261" s="526"/>
      <c r="C1261" s="526"/>
      <c r="G1261" s="2">
        <f t="shared" si="21"/>
        <v>102.4</v>
      </c>
    </row>
    <row r="1262" spans="2:7">
      <c r="B1262" s="526"/>
      <c r="C1262" s="526"/>
      <c r="G1262" s="2">
        <f t="shared" si="21"/>
        <v>102.4</v>
      </c>
    </row>
    <row r="1263" spans="2:7">
      <c r="B1263" s="526"/>
      <c r="C1263" s="526"/>
      <c r="G1263" s="2">
        <f t="shared" si="21"/>
        <v>102.4</v>
      </c>
    </row>
    <row r="1264" spans="2:7">
      <c r="B1264" s="526"/>
      <c r="C1264" s="526"/>
      <c r="G1264" s="2">
        <f t="shared" si="21"/>
        <v>102.4</v>
      </c>
    </row>
    <row r="1265" spans="2:7">
      <c r="B1265" s="526"/>
      <c r="C1265" s="526"/>
      <c r="G1265" s="2">
        <f t="shared" si="21"/>
        <v>102.4</v>
      </c>
    </row>
    <row r="1266" spans="2:7">
      <c r="B1266" s="526"/>
      <c r="C1266" s="526"/>
      <c r="G1266" s="2">
        <f t="shared" si="21"/>
        <v>102.4</v>
      </c>
    </row>
    <row r="1267" spans="2:7">
      <c r="B1267" s="526"/>
      <c r="C1267" s="526"/>
      <c r="G1267" s="2">
        <f t="shared" si="21"/>
        <v>102.4</v>
      </c>
    </row>
    <row r="1268" spans="2:7">
      <c r="B1268" s="526"/>
      <c r="C1268" s="526"/>
      <c r="G1268" s="2">
        <f t="shared" si="21"/>
        <v>102.4</v>
      </c>
    </row>
    <row r="1269" spans="2:7">
      <c r="B1269" s="526"/>
      <c r="C1269" s="526"/>
      <c r="G1269" s="2">
        <f t="shared" si="21"/>
        <v>102.4</v>
      </c>
    </row>
    <row r="1270" spans="2:7">
      <c r="B1270" s="526"/>
      <c r="C1270" s="526"/>
      <c r="G1270" s="2">
        <f t="shared" si="21"/>
        <v>102.4</v>
      </c>
    </row>
    <row r="1271" spans="2:7">
      <c r="B1271" s="526"/>
      <c r="C1271" s="526"/>
      <c r="G1271" s="2">
        <f t="shared" si="21"/>
        <v>102.4</v>
      </c>
    </row>
    <row r="1272" spans="2:7">
      <c r="B1272" s="526"/>
      <c r="C1272" s="526"/>
      <c r="G1272" s="2">
        <f t="shared" si="21"/>
        <v>102.4</v>
      </c>
    </row>
    <row r="1273" spans="2:7">
      <c r="B1273" s="526"/>
      <c r="C1273" s="526"/>
      <c r="G1273" s="2">
        <f t="shared" si="21"/>
        <v>102.4</v>
      </c>
    </row>
    <row r="1274" spans="2:7">
      <c r="B1274" s="526"/>
      <c r="C1274" s="526"/>
      <c r="G1274" s="2">
        <f t="shared" si="21"/>
        <v>102.4</v>
      </c>
    </row>
    <row r="1275" spans="2:7">
      <c r="B1275" s="526"/>
      <c r="C1275" s="526"/>
      <c r="G1275" s="2">
        <f t="shared" si="21"/>
        <v>102.4</v>
      </c>
    </row>
    <row r="1276" spans="2:7">
      <c r="B1276" s="526"/>
      <c r="C1276" s="526"/>
      <c r="G1276" s="2">
        <f t="shared" si="21"/>
        <v>102.4</v>
      </c>
    </row>
    <row r="1277" spans="2:7">
      <c r="B1277" s="526"/>
      <c r="C1277" s="526"/>
      <c r="G1277" s="2">
        <f t="shared" si="21"/>
        <v>102.4</v>
      </c>
    </row>
    <row r="1278" spans="2:7">
      <c r="B1278" s="526"/>
      <c r="C1278" s="526"/>
      <c r="G1278" s="2">
        <f t="shared" si="21"/>
        <v>102.4</v>
      </c>
    </row>
    <row r="1279" spans="2:7">
      <c r="B1279" s="526"/>
      <c r="C1279" s="526"/>
      <c r="G1279" s="2">
        <f t="shared" si="21"/>
        <v>102.4</v>
      </c>
    </row>
    <row r="1280" spans="2:7">
      <c r="B1280" s="526"/>
      <c r="C1280" s="526"/>
      <c r="G1280" s="2">
        <f t="shared" si="21"/>
        <v>102.4</v>
      </c>
    </row>
    <row r="1281" spans="2:7">
      <c r="B1281" s="526"/>
      <c r="C1281" s="526"/>
      <c r="G1281" s="2">
        <f t="shared" si="21"/>
        <v>102.4</v>
      </c>
    </row>
    <row r="1282" spans="2:7">
      <c r="B1282" s="526"/>
      <c r="C1282" s="526"/>
      <c r="G1282" s="2">
        <f t="shared" si="21"/>
        <v>102.4</v>
      </c>
    </row>
    <row r="1283" spans="2:7">
      <c r="B1283" s="526"/>
      <c r="C1283" s="526"/>
      <c r="G1283" s="2">
        <f t="shared" si="21"/>
        <v>102.4</v>
      </c>
    </row>
    <row r="1284" spans="2:7">
      <c r="B1284" s="526"/>
      <c r="C1284" s="526"/>
      <c r="G1284" s="2">
        <f t="shared" si="21"/>
        <v>102.4</v>
      </c>
    </row>
    <row r="1285" spans="2:7">
      <c r="B1285" s="526"/>
      <c r="C1285" s="526"/>
      <c r="G1285" s="2">
        <f t="shared" si="21"/>
        <v>102.4</v>
      </c>
    </row>
    <row r="1286" spans="2:7">
      <c r="B1286" s="526"/>
      <c r="C1286" s="526"/>
      <c r="G1286" s="2">
        <f t="shared" si="21"/>
        <v>102.4</v>
      </c>
    </row>
    <row r="1287" spans="2:7">
      <c r="B1287" s="526"/>
      <c r="C1287" s="526"/>
      <c r="G1287" s="2">
        <f t="shared" si="21"/>
        <v>102.4</v>
      </c>
    </row>
    <row r="1288" spans="2:7">
      <c r="B1288" s="526"/>
      <c r="C1288" s="526"/>
      <c r="G1288" s="2">
        <f t="shared" si="21"/>
        <v>102.4</v>
      </c>
    </row>
    <row r="1289" spans="2:7">
      <c r="B1289" s="526"/>
      <c r="C1289" s="526"/>
      <c r="G1289" s="2">
        <f t="shared" si="21"/>
        <v>102.4</v>
      </c>
    </row>
    <row r="1290" spans="2:7">
      <c r="B1290" s="526"/>
      <c r="C1290" s="526"/>
      <c r="G1290" s="2">
        <f t="shared" si="21"/>
        <v>102.4</v>
      </c>
    </row>
    <row r="1291" spans="2:7">
      <c r="B1291" s="526"/>
      <c r="C1291" s="526"/>
      <c r="G1291" s="2">
        <f t="shared" si="21"/>
        <v>102.4</v>
      </c>
    </row>
    <row r="1292" spans="2:7">
      <c r="B1292" s="526"/>
      <c r="C1292" s="526"/>
      <c r="G1292" s="2">
        <f t="shared" si="21"/>
        <v>102.4</v>
      </c>
    </row>
    <row r="1293" spans="2:7">
      <c r="B1293" s="526"/>
      <c r="C1293" s="526"/>
      <c r="G1293" s="2">
        <f t="shared" si="21"/>
        <v>102.4</v>
      </c>
    </row>
    <row r="1294" spans="2:7">
      <c r="B1294" s="526"/>
      <c r="C1294" s="526"/>
      <c r="G1294" s="2">
        <f t="shared" si="21"/>
        <v>102.4</v>
      </c>
    </row>
    <row r="1295" spans="2:7">
      <c r="B1295" s="526"/>
      <c r="C1295" s="526"/>
      <c r="G1295" s="2">
        <f t="shared" si="21"/>
        <v>102.4</v>
      </c>
    </row>
    <row r="1296" spans="2:7">
      <c r="B1296" s="526"/>
      <c r="C1296" s="526"/>
      <c r="G1296" s="2">
        <f t="shared" si="21"/>
        <v>102.4</v>
      </c>
    </row>
    <row r="1297" spans="2:7">
      <c r="B1297" s="526"/>
      <c r="C1297" s="526"/>
      <c r="G1297" s="2">
        <f t="shared" si="21"/>
        <v>102.4</v>
      </c>
    </row>
    <row r="1298" spans="2:7">
      <c r="B1298" s="526"/>
      <c r="C1298" s="526"/>
      <c r="G1298" s="2">
        <f t="shared" si="21"/>
        <v>102.4</v>
      </c>
    </row>
    <row r="1299" spans="2:7">
      <c r="B1299" s="526"/>
      <c r="C1299" s="526"/>
      <c r="G1299" s="2">
        <f t="shared" si="21"/>
        <v>102.4</v>
      </c>
    </row>
    <row r="1300" spans="2:7">
      <c r="B1300" s="526"/>
      <c r="C1300" s="526"/>
      <c r="G1300" s="2">
        <f t="shared" si="21"/>
        <v>102.4</v>
      </c>
    </row>
    <row r="1301" spans="2:7">
      <c r="B1301" s="526"/>
      <c r="C1301" s="526"/>
      <c r="G1301" s="2">
        <f t="shared" si="21"/>
        <v>102.4</v>
      </c>
    </row>
    <row r="1302" spans="2:7">
      <c r="B1302" s="526"/>
      <c r="C1302" s="526"/>
      <c r="G1302" s="2">
        <f t="shared" si="21"/>
        <v>102.4</v>
      </c>
    </row>
    <row r="1303" spans="2:7">
      <c r="B1303" s="526"/>
      <c r="C1303" s="526"/>
      <c r="G1303" s="2">
        <f t="shared" si="21"/>
        <v>102.4</v>
      </c>
    </row>
    <row r="1304" spans="2:7">
      <c r="B1304" s="526"/>
      <c r="C1304" s="526"/>
      <c r="G1304" s="2">
        <f t="shared" si="21"/>
        <v>102.4</v>
      </c>
    </row>
    <row r="1305" spans="2:7">
      <c r="B1305" s="526"/>
      <c r="C1305" s="526"/>
      <c r="G1305" s="2">
        <f t="shared" si="21"/>
        <v>102.4</v>
      </c>
    </row>
    <row r="1306" spans="2:7">
      <c r="B1306" s="526"/>
      <c r="C1306" s="526"/>
      <c r="G1306" s="2">
        <f t="shared" si="21"/>
        <v>102.4</v>
      </c>
    </row>
    <row r="1307" spans="2:7">
      <c r="B1307" s="526"/>
      <c r="C1307" s="526"/>
      <c r="G1307" s="2">
        <f t="shared" si="21"/>
        <v>102.4</v>
      </c>
    </row>
    <row r="1308" spans="2:7">
      <c r="B1308" s="526"/>
      <c r="C1308" s="526"/>
      <c r="G1308" s="2">
        <f t="shared" ref="G1308:G1322" si="22">+G1307+E1308-F1308</f>
        <v>102.4</v>
      </c>
    </row>
    <row r="1309" spans="2:7">
      <c r="B1309" s="526"/>
      <c r="C1309" s="526"/>
      <c r="G1309" s="2">
        <f t="shared" si="22"/>
        <v>102.4</v>
      </c>
    </row>
    <row r="1310" spans="2:7">
      <c r="B1310" s="526"/>
      <c r="C1310" s="526"/>
      <c r="G1310" s="2">
        <f t="shared" si="22"/>
        <v>102.4</v>
      </c>
    </row>
    <row r="1311" spans="2:7">
      <c r="B1311" s="526"/>
      <c r="C1311" s="526"/>
      <c r="G1311" s="2">
        <f t="shared" si="22"/>
        <v>102.4</v>
      </c>
    </row>
    <row r="1312" spans="2:7">
      <c r="B1312" s="526"/>
      <c r="C1312" s="526"/>
      <c r="G1312" s="2">
        <f t="shared" si="22"/>
        <v>102.4</v>
      </c>
    </row>
    <row r="1313" spans="2:7">
      <c r="B1313" s="526"/>
      <c r="C1313" s="526"/>
      <c r="G1313" s="2">
        <f t="shared" si="22"/>
        <v>102.4</v>
      </c>
    </row>
    <row r="1314" spans="2:7">
      <c r="B1314" s="526"/>
      <c r="C1314" s="526"/>
      <c r="G1314" s="2">
        <f t="shared" si="22"/>
        <v>102.4</v>
      </c>
    </row>
    <row r="1315" spans="2:7">
      <c r="B1315" s="526"/>
      <c r="C1315" s="526"/>
      <c r="G1315" s="2">
        <f t="shared" si="22"/>
        <v>102.4</v>
      </c>
    </row>
    <row r="1316" spans="2:7">
      <c r="B1316" s="526"/>
      <c r="C1316" s="526"/>
      <c r="G1316" s="2">
        <f t="shared" si="22"/>
        <v>102.4</v>
      </c>
    </row>
    <row r="1317" spans="2:7">
      <c r="B1317" s="526"/>
      <c r="C1317" s="526"/>
      <c r="G1317" s="2">
        <f t="shared" si="22"/>
        <v>102.4</v>
      </c>
    </row>
    <row r="1318" spans="2:7">
      <c r="B1318" s="526"/>
      <c r="C1318" s="526"/>
      <c r="G1318" s="2">
        <f t="shared" si="22"/>
        <v>102.4</v>
      </c>
    </row>
    <row r="1319" spans="2:7">
      <c r="B1319" s="526"/>
      <c r="C1319" s="526"/>
      <c r="G1319" s="2">
        <f t="shared" si="22"/>
        <v>102.4</v>
      </c>
    </row>
    <row r="1320" spans="2:7">
      <c r="B1320" s="526"/>
      <c r="C1320" s="526"/>
      <c r="G1320" s="2">
        <f t="shared" si="22"/>
        <v>102.4</v>
      </c>
    </row>
    <row r="1321" spans="2:7">
      <c r="B1321" s="526"/>
      <c r="C1321" s="526"/>
      <c r="G1321" s="2">
        <f t="shared" si="22"/>
        <v>102.4</v>
      </c>
    </row>
    <row r="1322" spans="2:7">
      <c r="B1322" s="526"/>
      <c r="C1322" s="526"/>
      <c r="G1322" s="2">
        <f t="shared" si="22"/>
        <v>102.4</v>
      </c>
    </row>
  </sheetData>
  <autoFilter ref="A4:G710" xr:uid="{00000000-0009-0000-0000-000011000000}"/>
  <mergeCells count="5">
    <mergeCell ref="B2:G2"/>
    <mergeCell ref="I911:K911"/>
    <mergeCell ref="I923:K923"/>
    <mergeCell ref="I935:K935"/>
    <mergeCell ref="I985:K985"/>
  </mergeCells>
  <phoneticPr fontId="27" type="noConversion"/>
  <pageMargins left="0" right="0"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M1329"/>
  <sheetViews>
    <sheetView topLeftCell="A942" zoomScaleNormal="100" workbookViewId="0">
      <selection activeCell="F954" sqref="F954"/>
    </sheetView>
  </sheetViews>
  <sheetFormatPr defaultColWidth="11.42578125" defaultRowHeight="15"/>
  <cols>
    <col min="1" max="1" width="11.42578125" style="7"/>
    <col min="2" max="2" width="13.7109375" style="9" customWidth="1"/>
    <col min="3" max="3" width="13" style="9" customWidth="1"/>
    <col min="4" max="4" width="51.5703125" bestFit="1" customWidth="1"/>
    <col min="5" max="5" width="11.42578125" style="263"/>
    <col min="6" max="6" width="11.42578125" style="2"/>
    <col min="7" max="7" width="13.42578125" customWidth="1"/>
    <col min="9" max="9" width="13.85546875" customWidth="1"/>
    <col min="10" max="10" width="23" bestFit="1" customWidth="1"/>
    <col min="11" max="11" width="27" bestFit="1" customWidth="1"/>
  </cols>
  <sheetData>
    <row r="2" spans="1:7">
      <c r="B2" s="542" t="s">
        <v>358</v>
      </c>
      <c r="C2" s="542"/>
      <c r="D2" s="542"/>
      <c r="E2" s="542"/>
      <c r="F2" s="542"/>
      <c r="G2" s="542"/>
    </row>
    <row r="4" spans="1:7" ht="30.75">
      <c r="A4" s="43" t="s">
        <v>1</v>
      </c>
      <c r="B4" s="528" t="s">
        <v>2</v>
      </c>
      <c r="C4" s="528" t="s">
        <v>3</v>
      </c>
      <c r="D4" s="528" t="s">
        <v>4</v>
      </c>
      <c r="E4" s="285" t="s">
        <v>5</v>
      </c>
      <c r="F4" s="13" t="s">
        <v>6</v>
      </c>
      <c r="G4" s="13" t="s">
        <v>7</v>
      </c>
    </row>
    <row r="5" spans="1:7">
      <c r="A5" s="44">
        <v>42736</v>
      </c>
      <c r="B5" s="525" t="s">
        <v>8</v>
      </c>
      <c r="C5" s="526"/>
      <c r="G5" s="2">
        <v>23.1</v>
      </c>
    </row>
    <row r="6" spans="1:7">
      <c r="A6" s="7">
        <v>42787</v>
      </c>
      <c r="B6" s="526">
        <v>12354</v>
      </c>
      <c r="C6" s="526" t="s">
        <v>9</v>
      </c>
      <c r="F6" s="2">
        <v>23.1</v>
      </c>
      <c r="G6" s="2">
        <f t="shared" ref="G6:G76" si="0">+G5+E6-F6</f>
        <v>0</v>
      </c>
    </row>
    <row r="7" spans="1:7">
      <c r="A7" s="44">
        <v>42766</v>
      </c>
      <c r="B7" s="525" t="s">
        <v>14</v>
      </c>
      <c r="C7" s="525" t="s">
        <v>15</v>
      </c>
      <c r="D7" t="s">
        <v>16</v>
      </c>
      <c r="E7" s="265">
        <v>19.899999999999999</v>
      </c>
      <c r="G7" s="2">
        <f t="shared" si="0"/>
        <v>19.899999999999999</v>
      </c>
    </row>
    <row r="8" spans="1:7">
      <c r="B8" s="526"/>
      <c r="C8" s="526"/>
      <c r="D8" t="s">
        <v>17</v>
      </c>
      <c r="E8" s="265">
        <v>2.8</v>
      </c>
      <c r="G8" s="2">
        <f t="shared" si="0"/>
        <v>22.7</v>
      </c>
    </row>
    <row r="9" spans="1:7">
      <c r="B9" s="526"/>
      <c r="C9" s="526"/>
      <c r="D9" t="s">
        <v>18</v>
      </c>
      <c r="E9" s="265">
        <v>60</v>
      </c>
      <c r="G9" s="2">
        <f t="shared" si="0"/>
        <v>82.7</v>
      </c>
    </row>
    <row r="10" spans="1:7">
      <c r="B10" s="526"/>
      <c r="C10" s="526"/>
      <c r="D10" t="s">
        <v>19</v>
      </c>
      <c r="E10" s="265">
        <v>2</v>
      </c>
      <c r="G10" s="2">
        <f t="shared" si="0"/>
        <v>84.7</v>
      </c>
    </row>
    <row r="11" spans="1:7">
      <c r="A11" s="7">
        <v>42766</v>
      </c>
      <c r="B11" s="526" t="s">
        <v>114</v>
      </c>
      <c r="C11" s="526" t="s">
        <v>15</v>
      </c>
      <c r="D11" t="s">
        <v>18</v>
      </c>
      <c r="E11" s="265"/>
      <c r="F11" s="2">
        <v>60</v>
      </c>
      <c r="G11" s="2">
        <f t="shared" si="0"/>
        <v>24.700000000000003</v>
      </c>
    </row>
    <row r="12" spans="1:7">
      <c r="A12" s="7">
        <v>42766</v>
      </c>
      <c r="B12" s="526" t="s">
        <v>114</v>
      </c>
      <c r="C12" s="526" t="s">
        <v>15</v>
      </c>
      <c r="D12" t="s">
        <v>19</v>
      </c>
      <c r="E12" s="265"/>
      <c r="F12" s="2">
        <v>2</v>
      </c>
      <c r="G12" s="2">
        <f t="shared" si="0"/>
        <v>22.700000000000003</v>
      </c>
    </row>
    <row r="13" spans="1:7">
      <c r="A13" s="7">
        <v>42787</v>
      </c>
      <c r="B13" s="526">
        <v>12353</v>
      </c>
      <c r="C13" s="526" t="s">
        <v>15</v>
      </c>
      <c r="D13" t="s">
        <v>16</v>
      </c>
      <c r="E13" s="265"/>
      <c r="F13" s="2">
        <v>19.899999999999999</v>
      </c>
      <c r="G13" s="2">
        <f t="shared" si="0"/>
        <v>2.8000000000000043</v>
      </c>
    </row>
    <row r="14" spans="1:7">
      <c r="A14" s="7">
        <v>42787</v>
      </c>
      <c r="B14" s="526">
        <v>12353</v>
      </c>
      <c r="C14" s="526" t="s">
        <v>15</v>
      </c>
      <c r="D14" t="s">
        <v>17</v>
      </c>
      <c r="E14" s="265"/>
      <c r="F14" s="2">
        <v>2.8</v>
      </c>
      <c r="G14" s="2">
        <f t="shared" si="0"/>
        <v>4.4408920985006262E-15</v>
      </c>
    </row>
    <row r="15" spans="1:7">
      <c r="A15" s="44">
        <v>42794</v>
      </c>
      <c r="B15" s="525" t="s">
        <v>14</v>
      </c>
      <c r="C15" s="525" t="s">
        <v>20</v>
      </c>
      <c r="D15" t="s">
        <v>16</v>
      </c>
      <c r="E15" s="265">
        <v>21.8</v>
      </c>
      <c r="G15" s="2">
        <f t="shared" si="0"/>
        <v>21.800000000000004</v>
      </c>
    </row>
    <row r="16" spans="1:7">
      <c r="B16" s="526"/>
      <c r="C16" s="526"/>
      <c r="D16" t="s">
        <v>17</v>
      </c>
      <c r="E16" s="265">
        <v>2</v>
      </c>
      <c r="G16" s="2">
        <f t="shared" si="0"/>
        <v>23.800000000000004</v>
      </c>
    </row>
    <row r="17" spans="1:7">
      <c r="B17" s="526"/>
      <c r="C17" s="526"/>
      <c r="D17" t="s">
        <v>18</v>
      </c>
      <c r="E17" s="265">
        <v>56</v>
      </c>
      <c r="G17" s="2">
        <f t="shared" si="0"/>
        <v>79.800000000000011</v>
      </c>
    </row>
    <row r="18" spans="1:7">
      <c r="B18" s="526"/>
      <c r="C18" s="526"/>
      <c r="D18" t="s">
        <v>19</v>
      </c>
      <c r="E18" s="265">
        <v>2</v>
      </c>
      <c r="G18" s="2">
        <f t="shared" si="0"/>
        <v>81.800000000000011</v>
      </c>
    </row>
    <row r="19" spans="1:7">
      <c r="A19" s="7">
        <v>42794</v>
      </c>
      <c r="B19" s="526" t="s">
        <v>114</v>
      </c>
      <c r="C19" s="526" t="s">
        <v>20</v>
      </c>
      <c r="D19" t="s">
        <v>18</v>
      </c>
      <c r="E19" s="265"/>
      <c r="F19" s="2">
        <v>56</v>
      </c>
      <c r="G19" s="2">
        <f t="shared" si="0"/>
        <v>25.800000000000011</v>
      </c>
    </row>
    <row r="20" spans="1:7">
      <c r="A20" s="7">
        <v>42794</v>
      </c>
      <c r="B20" s="526" t="s">
        <v>114</v>
      </c>
      <c r="C20" s="526" t="s">
        <v>20</v>
      </c>
      <c r="D20" t="s">
        <v>19</v>
      </c>
      <c r="E20" s="265"/>
      <c r="F20" s="2">
        <v>2</v>
      </c>
      <c r="G20" s="2">
        <f t="shared" si="0"/>
        <v>23.800000000000011</v>
      </c>
    </row>
    <row r="21" spans="1:7">
      <c r="A21" s="7">
        <v>42819</v>
      </c>
      <c r="B21" s="526">
        <v>12477</v>
      </c>
      <c r="C21" s="526" t="s">
        <v>20</v>
      </c>
      <c r="D21" t="s">
        <v>16</v>
      </c>
      <c r="E21" s="265"/>
      <c r="F21" s="2">
        <v>21.8</v>
      </c>
      <c r="G21" s="2">
        <f t="shared" si="0"/>
        <v>2.0000000000000107</v>
      </c>
    </row>
    <row r="22" spans="1:7">
      <c r="A22" s="7">
        <v>42819</v>
      </c>
      <c r="B22" s="526">
        <v>12477</v>
      </c>
      <c r="C22" s="526" t="s">
        <v>20</v>
      </c>
      <c r="D22" t="s">
        <v>17</v>
      </c>
      <c r="E22" s="265"/>
      <c r="F22" s="2">
        <v>2</v>
      </c>
      <c r="G22" s="2">
        <f t="shared" si="0"/>
        <v>1.0658141036401503E-14</v>
      </c>
    </row>
    <row r="23" spans="1:7">
      <c r="A23" s="44">
        <v>42825</v>
      </c>
      <c r="B23" s="525" t="s">
        <v>14</v>
      </c>
      <c r="C23" s="525" t="s">
        <v>23</v>
      </c>
      <c r="D23" t="s">
        <v>16</v>
      </c>
      <c r="E23" s="265">
        <v>20.5</v>
      </c>
      <c r="G23" s="2">
        <f t="shared" si="0"/>
        <v>20.500000000000011</v>
      </c>
    </row>
    <row r="24" spans="1:7">
      <c r="B24" s="526"/>
      <c r="C24" s="526"/>
      <c r="D24" t="s">
        <v>17</v>
      </c>
      <c r="E24" s="265">
        <v>2</v>
      </c>
      <c r="G24" s="2">
        <f t="shared" si="0"/>
        <v>22.500000000000011</v>
      </c>
    </row>
    <row r="25" spans="1:7">
      <c r="B25" s="526"/>
      <c r="C25" s="526"/>
      <c r="D25" t="s">
        <v>18</v>
      </c>
      <c r="E25" s="265">
        <v>60</v>
      </c>
      <c r="G25" s="2">
        <f t="shared" si="0"/>
        <v>82.500000000000014</v>
      </c>
    </row>
    <row r="26" spans="1:7">
      <c r="B26" s="526"/>
      <c r="C26" s="526"/>
      <c r="D26" t="s">
        <v>19</v>
      </c>
      <c r="E26" s="265">
        <v>2</v>
      </c>
      <c r="G26" s="2">
        <f t="shared" si="0"/>
        <v>84.500000000000014</v>
      </c>
    </row>
    <row r="27" spans="1:7">
      <c r="A27" s="7">
        <v>42823</v>
      </c>
      <c r="B27" s="526" t="s">
        <v>114</v>
      </c>
      <c r="C27" s="526" t="s">
        <v>23</v>
      </c>
      <c r="D27" t="s">
        <v>18</v>
      </c>
      <c r="E27" s="265"/>
      <c r="F27" s="2">
        <v>60</v>
      </c>
      <c r="G27" s="2">
        <f t="shared" si="0"/>
        <v>24.500000000000014</v>
      </c>
    </row>
    <row r="28" spans="1:7">
      <c r="A28" s="7">
        <v>42823</v>
      </c>
      <c r="B28" s="526" t="s">
        <v>114</v>
      </c>
      <c r="C28" s="526" t="s">
        <v>23</v>
      </c>
      <c r="D28" t="s">
        <v>19</v>
      </c>
      <c r="E28" s="265"/>
      <c r="F28" s="2">
        <v>2</v>
      </c>
      <c r="G28" s="2">
        <f t="shared" si="0"/>
        <v>22.500000000000014</v>
      </c>
    </row>
    <row r="29" spans="1:7">
      <c r="A29" s="7">
        <v>42884</v>
      </c>
      <c r="B29" s="526">
        <v>12858</v>
      </c>
      <c r="C29" s="526" t="s">
        <v>23</v>
      </c>
      <c r="D29" t="s">
        <v>16</v>
      </c>
      <c r="E29" s="265"/>
      <c r="F29" s="2">
        <v>20.5</v>
      </c>
      <c r="G29" s="2">
        <f t="shared" si="0"/>
        <v>2.0000000000000142</v>
      </c>
    </row>
    <row r="30" spans="1:7">
      <c r="A30" s="7">
        <v>42884</v>
      </c>
      <c r="B30" s="526">
        <v>12858</v>
      </c>
      <c r="C30" s="526" t="s">
        <v>23</v>
      </c>
      <c r="D30" t="s">
        <v>17</v>
      </c>
      <c r="E30" s="265"/>
      <c r="F30" s="2">
        <v>2</v>
      </c>
      <c r="G30" s="2">
        <f t="shared" si="0"/>
        <v>1.4210854715202004E-14</v>
      </c>
    </row>
    <row r="31" spans="1:7">
      <c r="A31" s="44">
        <v>42855</v>
      </c>
      <c r="B31" s="525" t="s">
        <v>14</v>
      </c>
      <c r="C31" s="525" t="s">
        <v>24</v>
      </c>
      <c r="D31" t="s">
        <v>16</v>
      </c>
      <c r="E31" s="265">
        <v>21.6</v>
      </c>
      <c r="G31" s="2">
        <f t="shared" si="0"/>
        <v>21.600000000000016</v>
      </c>
    </row>
    <row r="32" spans="1:7">
      <c r="B32" s="526"/>
      <c r="C32" s="526"/>
      <c r="D32" t="s">
        <v>17</v>
      </c>
      <c r="E32" s="265">
        <v>2</v>
      </c>
      <c r="G32" s="2">
        <f t="shared" si="0"/>
        <v>23.600000000000016</v>
      </c>
    </row>
    <row r="33" spans="1:7">
      <c r="B33" s="526"/>
      <c r="C33" s="526"/>
      <c r="D33" t="s">
        <v>18</v>
      </c>
      <c r="E33" s="265">
        <v>60</v>
      </c>
      <c r="G33" s="2">
        <f t="shared" si="0"/>
        <v>83.600000000000023</v>
      </c>
    </row>
    <row r="34" spans="1:7">
      <c r="B34" s="526"/>
      <c r="C34" s="526"/>
      <c r="D34" t="s">
        <v>19</v>
      </c>
      <c r="E34" s="265">
        <v>2</v>
      </c>
      <c r="G34" s="2">
        <f t="shared" si="0"/>
        <v>85.600000000000023</v>
      </c>
    </row>
    <row r="35" spans="1:7">
      <c r="A35" s="7">
        <v>42855</v>
      </c>
      <c r="B35" s="526" t="s">
        <v>114</v>
      </c>
      <c r="C35" s="526" t="s">
        <v>24</v>
      </c>
      <c r="D35" t="s">
        <v>18</v>
      </c>
      <c r="E35" s="265"/>
      <c r="F35" s="2">
        <v>60</v>
      </c>
      <c r="G35" s="2">
        <f t="shared" si="0"/>
        <v>25.600000000000023</v>
      </c>
    </row>
    <row r="36" spans="1:7">
      <c r="A36" s="7">
        <v>42855</v>
      </c>
      <c r="B36" s="526" t="s">
        <v>114</v>
      </c>
      <c r="C36" s="526" t="s">
        <v>24</v>
      </c>
      <c r="D36" t="s">
        <v>19</v>
      </c>
      <c r="E36" s="265"/>
      <c r="F36" s="2">
        <v>2</v>
      </c>
      <c r="G36" s="2">
        <f t="shared" si="0"/>
        <v>23.600000000000023</v>
      </c>
    </row>
    <row r="37" spans="1:7">
      <c r="A37" s="7">
        <v>42884</v>
      </c>
      <c r="B37" s="526">
        <v>12858</v>
      </c>
      <c r="C37" s="526" t="s">
        <v>24</v>
      </c>
      <c r="D37" t="s">
        <v>16</v>
      </c>
      <c r="E37" s="265"/>
      <c r="F37" s="2">
        <v>21.6</v>
      </c>
      <c r="G37" s="2">
        <f t="shared" si="0"/>
        <v>2.0000000000000213</v>
      </c>
    </row>
    <row r="38" spans="1:7">
      <c r="A38" s="7">
        <v>42884</v>
      </c>
      <c r="B38" s="526">
        <v>12858</v>
      </c>
      <c r="C38" s="526" t="s">
        <v>24</v>
      </c>
      <c r="D38" t="s">
        <v>17</v>
      </c>
      <c r="E38" s="265"/>
      <c r="F38" s="2">
        <v>2</v>
      </c>
      <c r="G38" s="2">
        <f t="shared" si="0"/>
        <v>2.1316282072803006E-14</v>
      </c>
    </row>
    <row r="39" spans="1:7">
      <c r="A39" s="44">
        <v>42886</v>
      </c>
      <c r="B39" s="525" t="s">
        <v>14</v>
      </c>
      <c r="C39" s="525" t="s">
        <v>25</v>
      </c>
      <c r="D39" t="s">
        <v>16</v>
      </c>
      <c r="E39" s="265">
        <v>20.9</v>
      </c>
      <c r="G39" s="2">
        <f t="shared" si="0"/>
        <v>20.90000000000002</v>
      </c>
    </row>
    <row r="40" spans="1:7">
      <c r="B40" s="526"/>
      <c r="C40" s="526"/>
      <c r="D40" t="s">
        <v>17</v>
      </c>
      <c r="E40" s="265">
        <v>2</v>
      </c>
      <c r="G40" s="2">
        <f t="shared" si="0"/>
        <v>22.90000000000002</v>
      </c>
    </row>
    <row r="41" spans="1:7">
      <c r="B41" s="526"/>
      <c r="C41" s="526"/>
      <c r="D41" t="s">
        <v>18</v>
      </c>
      <c r="E41" s="265">
        <v>60</v>
      </c>
      <c r="G41" s="2">
        <f t="shared" si="0"/>
        <v>82.90000000000002</v>
      </c>
    </row>
    <row r="42" spans="1:7">
      <c r="B42" s="526"/>
      <c r="C42" s="526"/>
      <c r="D42" t="s">
        <v>19</v>
      </c>
      <c r="E42" s="265">
        <v>2</v>
      </c>
      <c r="G42" s="2">
        <f t="shared" si="0"/>
        <v>84.90000000000002</v>
      </c>
    </row>
    <row r="43" spans="1:7">
      <c r="A43" s="7">
        <v>42886</v>
      </c>
      <c r="B43" s="526" t="s">
        <v>114</v>
      </c>
      <c r="C43" s="526" t="s">
        <v>25</v>
      </c>
      <c r="D43" t="s">
        <v>18</v>
      </c>
      <c r="E43" s="265"/>
      <c r="F43" s="2">
        <v>60</v>
      </c>
      <c r="G43" s="2">
        <f t="shared" si="0"/>
        <v>24.90000000000002</v>
      </c>
    </row>
    <row r="44" spans="1:7">
      <c r="A44" s="7">
        <v>42886</v>
      </c>
      <c r="B44" s="526" t="s">
        <v>114</v>
      </c>
      <c r="C44" s="526" t="s">
        <v>25</v>
      </c>
      <c r="D44" t="s">
        <v>19</v>
      </c>
      <c r="E44" s="265"/>
      <c r="F44" s="2">
        <v>2</v>
      </c>
      <c r="G44" s="2">
        <f t="shared" si="0"/>
        <v>22.90000000000002</v>
      </c>
    </row>
    <row r="45" spans="1:7">
      <c r="A45" s="7">
        <v>42919</v>
      </c>
      <c r="B45" s="526">
        <v>13176</v>
      </c>
      <c r="C45" s="526" t="s">
        <v>25</v>
      </c>
      <c r="D45" t="s">
        <v>16</v>
      </c>
      <c r="E45" s="265"/>
      <c r="F45" s="2">
        <v>20.9</v>
      </c>
      <c r="G45" s="2">
        <f t="shared" si="0"/>
        <v>2.0000000000000213</v>
      </c>
    </row>
    <row r="46" spans="1:7">
      <c r="A46" s="7">
        <v>42919</v>
      </c>
      <c r="B46" s="526">
        <v>13176</v>
      </c>
      <c r="C46" s="526" t="s">
        <v>25</v>
      </c>
      <c r="D46" t="s">
        <v>17</v>
      </c>
      <c r="E46" s="265"/>
      <c r="F46" s="2">
        <v>2</v>
      </c>
      <c r="G46" s="2">
        <f t="shared" si="0"/>
        <v>2.1316282072803006E-14</v>
      </c>
    </row>
    <row r="47" spans="1:7">
      <c r="A47" s="44">
        <v>42916</v>
      </c>
      <c r="B47" s="525" t="s">
        <v>5</v>
      </c>
      <c r="C47" s="525" t="s">
        <v>89</v>
      </c>
      <c r="D47" t="s">
        <v>16</v>
      </c>
      <c r="E47" s="265">
        <v>20.3</v>
      </c>
      <c r="G47" s="2">
        <f t="shared" si="0"/>
        <v>20.300000000000022</v>
      </c>
    </row>
    <row r="48" spans="1:7">
      <c r="B48" s="526"/>
      <c r="C48" s="526"/>
      <c r="D48" t="s">
        <v>17</v>
      </c>
      <c r="E48" s="265">
        <v>2</v>
      </c>
      <c r="G48" s="2">
        <f t="shared" si="0"/>
        <v>22.300000000000022</v>
      </c>
    </row>
    <row r="49" spans="1:7">
      <c r="B49" s="526"/>
      <c r="C49" s="526"/>
      <c r="D49" t="s">
        <v>18</v>
      </c>
      <c r="E49" s="265">
        <v>60</v>
      </c>
      <c r="G49" s="2">
        <f t="shared" si="0"/>
        <v>82.300000000000026</v>
      </c>
    </row>
    <row r="50" spans="1:7">
      <c r="B50" s="526"/>
      <c r="C50" s="526"/>
      <c r="D50" t="s">
        <v>19</v>
      </c>
      <c r="E50" s="265">
        <v>2</v>
      </c>
      <c r="G50" s="2">
        <f t="shared" si="0"/>
        <v>84.300000000000026</v>
      </c>
    </row>
    <row r="51" spans="1:7">
      <c r="A51" s="7">
        <v>42916</v>
      </c>
      <c r="B51" s="526" t="s">
        <v>114</v>
      </c>
      <c r="C51" s="526" t="s">
        <v>89</v>
      </c>
      <c r="D51" t="s">
        <v>18</v>
      </c>
      <c r="E51" s="265"/>
      <c r="F51" s="2">
        <v>60</v>
      </c>
      <c r="G51" s="2">
        <f t="shared" si="0"/>
        <v>24.300000000000026</v>
      </c>
    </row>
    <row r="52" spans="1:7">
      <c r="A52" s="7">
        <v>42916</v>
      </c>
      <c r="B52" s="526" t="s">
        <v>114</v>
      </c>
      <c r="C52" s="526" t="s">
        <v>89</v>
      </c>
      <c r="D52" t="s">
        <v>19</v>
      </c>
      <c r="E52" s="265"/>
      <c r="F52" s="2">
        <v>2</v>
      </c>
      <c r="G52" s="2">
        <f t="shared" si="0"/>
        <v>22.300000000000026</v>
      </c>
    </row>
    <row r="53" spans="1:7">
      <c r="A53" s="7">
        <v>42936</v>
      </c>
      <c r="B53" s="526">
        <v>13227</v>
      </c>
      <c r="C53" s="526" t="s">
        <v>89</v>
      </c>
      <c r="D53" t="s">
        <v>16</v>
      </c>
      <c r="E53" s="265"/>
      <c r="F53" s="2">
        <v>20.3</v>
      </c>
      <c r="G53" s="2">
        <f t="shared" si="0"/>
        <v>2.0000000000000249</v>
      </c>
    </row>
    <row r="54" spans="1:7">
      <c r="A54" s="7">
        <v>42936</v>
      </c>
      <c r="B54" s="526">
        <v>13227</v>
      </c>
      <c r="C54" s="526" t="s">
        <v>89</v>
      </c>
      <c r="D54" t="s">
        <v>17</v>
      </c>
      <c r="E54" s="265"/>
      <c r="F54" s="2">
        <v>2</v>
      </c>
      <c r="G54" s="2">
        <f t="shared" si="0"/>
        <v>2.4868995751603507E-14</v>
      </c>
    </row>
    <row r="55" spans="1:7">
      <c r="A55" s="44">
        <v>42947</v>
      </c>
      <c r="B55" s="525" t="s">
        <v>5</v>
      </c>
      <c r="C55" s="525" t="s">
        <v>27</v>
      </c>
      <c r="D55" t="s">
        <v>16</v>
      </c>
      <c r="E55" s="265">
        <v>19.8</v>
      </c>
      <c r="G55" s="2">
        <f t="shared" si="0"/>
        <v>19.800000000000026</v>
      </c>
    </row>
    <row r="56" spans="1:7">
      <c r="B56" s="526"/>
      <c r="C56" s="526"/>
      <c r="D56" t="s">
        <v>17</v>
      </c>
      <c r="E56" s="265">
        <v>2</v>
      </c>
      <c r="G56" s="2">
        <f t="shared" si="0"/>
        <v>21.800000000000026</v>
      </c>
    </row>
    <row r="57" spans="1:7">
      <c r="B57" s="526"/>
      <c r="C57" s="526"/>
      <c r="D57" t="s">
        <v>18</v>
      </c>
      <c r="E57" s="265">
        <v>60</v>
      </c>
      <c r="G57" s="2">
        <f t="shared" si="0"/>
        <v>81.800000000000026</v>
      </c>
    </row>
    <row r="58" spans="1:7">
      <c r="B58" s="526"/>
      <c r="C58" s="526"/>
      <c r="D58" t="s">
        <v>19</v>
      </c>
      <c r="E58" s="265">
        <v>2</v>
      </c>
      <c r="G58" s="2">
        <f t="shared" si="0"/>
        <v>83.800000000000026</v>
      </c>
    </row>
    <row r="59" spans="1:7">
      <c r="A59" s="7">
        <v>42947</v>
      </c>
      <c r="B59" s="526" t="s">
        <v>114</v>
      </c>
      <c r="C59" s="526" t="s">
        <v>27</v>
      </c>
      <c r="D59" t="s">
        <v>18</v>
      </c>
      <c r="E59" s="265"/>
      <c r="F59" s="2">
        <v>60</v>
      </c>
      <c r="G59" s="2">
        <f t="shared" si="0"/>
        <v>23.800000000000026</v>
      </c>
    </row>
    <row r="60" spans="1:7">
      <c r="A60" s="7">
        <v>42947</v>
      </c>
      <c r="B60" s="526" t="s">
        <v>114</v>
      </c>
      <c r="C60" s="526" t="s">
        <v>27</v>
      </c>
      <c r="D60" t="s">
        <v>19</v>
      </c>
      <c r="E60" s="265"/>
      <c r="F60" s="2">
        <v>2</v>
      </c>
      <c r="G60" s="2">
        <f t="shared" si="0"/>
        <v>21.800000000000026</v>
      </c>
    </row>
    <row r="61" spans="1:7">
      <c r="A61" s="7">
        <v>42998</v>
      </c>
      <c r="B61" s="526">
        <v>13631</v>
      </c>
      <c r="C61" s="526" t="s">
        <v>27</v>
      </c>
      <c r="D61" t="s">
        <v>16</v>
      </c>
      <c r="E61" s="265"/>
      <c r="F61" s="2">
        <v>19.8</v>
      </c>
      <c r="G61" s="2">
        <f t="shared" si="0"/>
        <v>2.0000000000000249</v>
      </c>
    </row>
    <row r="62" spans="1:7">
      <c r="A62" s="7">
        <v>42998</v>
      </c>
      <c r="B62" s="526">
        <v>13631</v>
      </c>
      <c r="C62" s="526" t="s">
        <v>27</v>
      </c>
      <c r="D62" t="s">
        <v>17</v>
      </c>
      <c r="E62" s="265"/>
      <c r="F62" s="2">
        <v>2</v>
      </c>
      <c r="G62" s="2">
        <f t="shared" si="0"/>
        <v>2.4868995751603507E-14</v>
      </c>
    </row>
    <row r="63" spans="1:7">
      <c r="A63" s="44">
        <v>42978</v>
      </c>
      <c r="B63" s="525" t="s">
        <v>5</v>
      </c>
      <c r="C63" s="525" t="s">
        <v>28</v>
      </c>
      <c r="D63" t="s">
        <v>16</v>
      </c>
      <c r="E63" s="265">
        <v>19.8</v>
      </c>
      <c r="G63" s="2">
        <f t="shared" si="0"/>
        <v>19.800000000000026</v>
      </c>
    </row>
    <row r="64" spans="1:7">
      <c r="B64" s="526"/>
      <c r="C64" s="526"/>
      <c r="D64" t="s">
        <v>17</v>
      </c>
      <c r="E64" s="265">
        <v>2</v>
      </c>
      <c r="G64" s="2">
        <f t="shared" si="0"/>
        <v>21.800000000000026</v>
      </c>
    </row>
    <row r="65" spans="1:7">
      <c r="B65" s="526"/>
      <c r="C65" s="526"/>
      <c r="D65" t="s">
        <v>18</v>
      </c>
      <c r="E65" s="265">
        <v>60</v>
      </c>
      <c r="G65" s="2">
        <f t="shared" si="0"/>
        <v>81.800000000000026</v>
      </c>
    </row>
    <row r="66" spans="1:7">
      <c r="B66" s="526"/>
      <c r="C66" s="526"/>
      <c r="D66" t="s">
        <v>19</v>
      </c>
      <c r="E66" s="265">
        <v>2</v>
      </c>
      <c r="G66" s="2">
        <f t="shared" si="0"/>
        <v>83.800000000000026</v>
      </c>
    </row>
    <row r="67" spans="1:7">
      <c r="A67" s="7">
        <v>42978</v>
      </c>
      <c r="B67" s="526" t="s">
        <v>114</v>
      </c>
      <c r="C67" s="526" t="s">
        <v>28</v>
      </c>
      <c r="D67" t="s">
        <v>18</v>
      </c>
      <c r="E67" s="265"/>
      <c r="F67" s="2">
        <v>50</v>
      </c>
      <c r="G67" s="2">
        <f t="shared" si="0"/>
        <v>33.800000000000026</v>
      </c>
    </row>
    <row r="68" spans="1:7">
      <c r="A68" s="7">
        <v>42998</v>
      </c>
      <c r="B68" s="526">
        <v>13631</v>
      </c>
      <c r="C68" s="526" t="s">
        <v>28</v>
      </c>
      <c r="D68" t="s">
        <v>18</v>
      </c>
      <c r="E68" s="265"/>
      <c r="F68" s="2">
        <v>10</v>
      </c>
      <c r="G68" s="2">
        <f t="shared" si="0"/>
        <v>23.800000000000026</v>
      </c>
    </row>
    <row r="69" spans="1:7">
      <c r="A69" s="7">
        <v>42998</v>
      </c>
      <c r="B69" s="526">
        <v>13631</v>
      </c>
      <c r="C69" s="526" t="s">
        <v>28</v>
      </c>
      <c r="D69" t="s">
        <v>19</v>
      </c>
      <c r="E69" s="265"/>
      <c r="F69" s="2">
        <v>2</v>
      </c>
      <c r="G69" s="2">
        <f t="shared" si="0"/>
        <v>21.800000000000026</v>
      </c>
    </row>
    <row r="70" spans="1:7">
      <c r="A70" s="7">
        <v>42998</v>
      </c>
      <c r="B70" s="526">
        <v>13631</v>
      </c>
      <c r="C70" s="526" t="s">
        <v>28</v>
      </c>
      <c r="D70" t="s">
        <v>16</v>
      </c>
      <c r="E70" s="265"/>
      <c r="F70" s="2">
        <v>19.8</v>
      </c>
      <c r="G70" s="2">
        <f t="shared" si="0"/>
        <v>2.0000000000000249</v>
      </c>
    </row>
    <row r="71" spans="1:7">
      <c r="A71" s="7">
        <v>42998</v>
      </c>
      <c r="B71" s="526">
        <v>13631</v>
      </c>
      <c r="C71" s="526" t="s">
        <v>28</v>
      </c>
      <c r="D71" t="s">
        <v>17</v>
      </c>
      <c r="E71" s="265"/>
      <c r="F71" s="2">
        <v>2</v>
      </c>
      <c r="G71" s="2">
        <f t="shared" si="0"/>
        <v>2.4868995751603507E-14</v>
      </c>
    </row>
    <row r="72" spans="1:7">
      <c r="A72" s="44">
        <v>43008</v>
      </c>
      <c r="B72" s="525" t="s">
        <v>5</v>
      </c>
      <c r="C72" s="525" t="s">
        <v>29</v>
      </c>
      <c r="D72" t="s">
        <v>16</v>
      </c>
      <c r="E72" s="265">
        <v>25.1</v>
      </c>
      <c r="G72" s="2">
        <f t="shared" si="0"/>
        <v>25.100000000000026</v>
      </c>
    </row>
    <row r="73" spans="1:7">
      <c r="B73" s="526"/>
      <c r="C73" s="526"/>
      <c r="D73" t="s">
        <v>17</v>
      </c>
      <c r="E73" s="265">
        <v>2</v>
      </c>
      <c r="G73" s="2">
        <f t="shared" si="0"/>
        <v>27.100000000000026</v>
      </c>
    </row>
    <row r="74" spans="1:7">
      <c r="B74" s="526"/>
      <c r="C74" s="526"/>
      <c r="D74" t="s">
        <v>18</v>
      </c>
      <c r="E74" s="265">
        <v>60</v>
      </c>
      <c r="G74" s="2">
        <f t="shared" si="0"/>
        <v>87.100000000000023</v>
      </c>
    </row>
    <row r="75" spans="1:7">
      <c r="B75" s="526"/>
      <c r="C75" s="526"/>
      <c r="D75" t="s">
        <v>19</v>
      </c>
      <c r="E75" s="265">
        <v>2</v>
      </c>
      <c r="G75" s="2">
        <f t="shared" si="0"/>
        <v>89.100000000000023</v>
      </c>
    </row>
    <row r="76" spans="1:7">
      <c r="A76" s="7">
        <v>43008</v>
      </c>
      <c r="B76" s="526" t="s">
        <v>114</v>
      </c>
      <c r="C76" s="526" t="s">
        <v>29</v>
      </c>
      <c r="D76" t="s">
        <v>18</v>
      </c>
      <c r="E76" s="265"/>
      <c r="F76" s="2">
        <v>60</v>
      </c>
      <c r="G76" s="2">
        <f t="shared" si="0"/>
        <v>29.100000000000023</v>
      </c>
    </row>
    <row r="77" spans="1:7">
      <c r="A77" s="7">
        <v>43008</v>
      </c>
      <c r="B77" s="526" t="s">
        <v>114</v>
      </c>
      <c r="C77" s="526" t="s">
        <v>29</v>
      </c>
      <c r="D77" t="s">
        <v>19</v>
      </c>
      <c r="E77" s="265"/>
      <c r="F77" s="2">
        <v>2</v>
      </c>
      <c r="G77" s="2">
        <f t="shared" ref="G77:G141" si="1">+G76+E77-F77</f>
        <v>27.100000000000023</v>
      </c>
    </row>
    <row r="78" spans="1:7">
      <c r="A78" s="7">
        <v>43057</v>
      </c>
      <c r="B78" s="526">
        <v>13993</v>
      </c>
      <c r="C78" s="526" t="s">
        <v>29</v>
      </c>
      <c r="D78" t="s">
        <v>16</v>
      </c>
      <c r="E78" s="265"/>
      <c r="F78" s="2">
        <v>25.1</v>
      </c>
      <c r="G78" s="2">
        <f t="shared" si="1"/>
        <v>2.0000000000000213</v>
      </c>
    </row>
    <row r="79" spans="1:7">
      <c r="A79" s="7">
        <v>43057</v>
      </c>
      <c r="B79" s="526">
        <v>13993</v>
      </c>
      <c r="C79" s="526" t="s">
        <v>29</v>
      </c>
      <c r="D79" t="s">
        <v>17</v>
      </c>
      <c r="E79" s="265"/>
      <c r="F79" s="2">
        <v>2</v>
      </c>
      <c r="G79" s="2">
        <f t="shared" si="1"/>
        <v>2.1316282072803006E-14</v>
      </c>
    </row>
    <row r="80" spans="1:7">
      <c r="A80" s="44">
        <v>43039</v>
      </c>
      <c r="B80" s="525" t="s">
        <v>5</v>
      </c>
      <c r="C80" s="525" t="s">
        <v>30</v>
      </c>
      <c r="D80" t="s">
        <v>16</v>
      </c>
      <c r="E80" s="265">
        <v>25</v>
      </c>
      <c r="G80" s="2">
        <f t="shared" si="1"/>
        <v>25.000000000000021</v>
      </c>
    </row>
    <row r="81" spans="1:7">
      <c r="B81" s="526"/>
      <c r="C81" s="526"/>
      <c r="D81" t="s">
        <v>17</v>
      </c>
      <c r="E81" s="265">
        <v>2.7</v>
      </c>
      <c r="G81" s="2">
        <f t="shared" si="1"/>
        <v>27.700000000000021</v>
      </c>
    </row>
    <row r="82" spans="1:7">
      <c r="B82" s="526"/>
      <c r="C82" s="526"/>
      <c r="D82" t="s">
        <v>18</v>
      </c>
      <c r="E82" s="265">
        <v>60</v>
      </c>
      <c r="G82" s="2">
        <f t="shared" si="1"/>
        <v>87.700000000000017</v>
      </c>
    </row>
    <row r="83" spans="1:7">
      <c r="B83" s="526"/>
      <c r="C83" s="526"/>
      <c r="D83" t="s">
        <v>19</v>
      </c>
      <c r="E83" s="265">
        <v>2</v>
      </c>
      <c r="G83" s="2">
        <f t="shared" si="1"/>
        <v>89.700000000000017</v>
      </c>
    </row>
    <row r="84" spans="1:7">
      <c r="A84" s="7">
        <v>43039</v>
      </c>
      <c r="B84" s="526" t="s">
        <v>114</v>
      </c>
      <c r="C84" s="526" t="s">
        <v>30</v>
      </c>
      <c r="D84" t="s">
        <v>18</v>
      </c>
      <c r="E84" s="265"/>
      <c r="F84" s="2">
        <v>60</v>
      </c>
      <c r="G84" s="2">
        <f t="shared" si="1"/>
        <v>29.700000000000017</v>
      </c>
    </row>
    <row r="85" spans="1:7">
      <c r="A85" s="7">
        <v>43039</v>
      </c>
      <c r="B85" s="526" t="s">
        <v>114</v>
      </c>
      <c r="C85" s="526" t="s">
        <v>30</v>
      </c>
      <c r="D85" t="s">
        <v>19</v>
      </c>
      <c r="E85" s="265"/>
      <c r="F85" s="2">
        <v>2</v>
      </c>
      <c r="G85" s="2">
        <f t="shared" si="1"/>
        <v>27.700000000000017</v>
      </c>
    </row>
    <row r="86" spans="1:7" ht="15.75" customHeight="1">
      <c r="A86" s="7">
        <v>43062</v>
      </c>
      <c r="B86" s="526">
        <v>14010</v>
      </c>
      <c r="C86" s="526" t="s">
        <v>30</v>
      </c>
      <c r="D86" t="s">
        <v>16</v>
      </c>
      <c r="E86" s="265"/>
      <c r="F86" s="2">
        <v>25</v>
      </c>
      <c r="G86" s="2">
        <f t="shared" si="1"/>
        <v>2.7000000000000171</v>
      </c>
    </row>
    <row r="87" spans="1:7">
      <c r="A87" s="7">
        <v>43062</v>
      </c>
      <c r="B87" s="526">
        <v>14010</v>
      </c>
      <c r="C87" s="526" t="s">
        <v>30</v>
      </c>
      <c r="D87" t="s">
        <v>17</v>
      </c>
      <c r="E87" s="265"/>
      <c r="F87" s="2">
        <v>2.7</v>
      </c>
      <c r="G87" s="2">
        <f t="shared" si="1"/>
        <v>1.6875389974302379E-14</v>
      </c>
    </row>
    <row r="88" spans="1:7">
      <c r="A88" s="44">
        <v>43069</v>
      </c>
      <c r="B88" s="525" t="s">
        <v>5</v>
      </c>
      <c r="C88" s="525" t="s">
        <v>33</v>
      </c>
      <c r="D88" t="s">
        <v>16</v>
      </c>
      <c r="E88" s="265">
        <v>16.399999999999999</v>
      </c>
      <c r="G88" s="2">
        <f t="shared" si="1"/>
        <v>16.400000000000016</v>
      </c>
    </row>
    <row r="89" spans="1:7">
      <c r="B89" s="526"/>
      <c r="C89" s="526"/>
      <c r="D89" t="s">
        <v>17</v>
      </c>
      <c r="E89" s="265">
        <v>2</v>
      </c>
      <c r="G89" s="2">
        <f t="shared" si="1"/>
        <v>18.400000000000016</v>
      </c>
    </row>
    <row r="90" spans="1:7">
      <c r="B90" s="526"/>
      <c r="C90" s="526"/>
      <c r="D90" t="s">
        <v>18</v>
      </c>
      <c r="E90" s="265">
        <v>60</v>
      </c>
      <c r="G90" s="2">
        <f t="shared" si="1"/>
        <v>78.40000000000002</v>
      </c>
    </row>
    <row r="91" spans="1:7">
      <c r="B91" s="526"/>
      <c r="C91" s="526"/>
      <c r="D91" t="s">
        <v>19</v>
      </c>
      <c r="E91" s="265">
        <v>2</v>
      </c>
      <c r="G91" s="2">
        <f t="shared" si="1"/>
        <v>80.40000000000002</v>
      </c>
    </row>
    <row r="92" spans="1:7">
      <c r="A92" s="7">
        <v>43087</v>
      </c>
      <c r="B92" s="526">
        <v>14243</v>
      </c>
      <c r="C92" s="526" t="s">
        <v>33</v>
      </c>
      <c r="D92" t="s">
        <v>16</v>
      </c>
      <c r="E92" s="265"/>
      <c r="F92" s="2">
        <v>16.399999999999999</v>
      </c>
      <c r="G92" s="2">
        <f t="shared" si="1"/>
        <v>64.000000000000028</v>
      </c>
    </row>
    <row r="93" spans="1:7">
      <c r="A93" s="7">
        <v>43087</v>
      </c>
      <c r="B93" s="526">
        <v>14243</v>
      </c>
      <c r="C93" s="526" t="s">
        <v>33</v>
      </c>
      <c r="D93" t="s">
        <v>17</v>
      </c>
      <c r="E93" s="265"/>
      <c r="F93" s="2">
        <v>2</v>
      </c>
      <c r="G93" s="2">
        <f t="shared" si="1"/>
        <v>62.000000000000028</v>
      </c>
    </row>
    <row r="94" spans="1:7">
      <c r="A94" s="7">
        <v>43069</v>
      </c>
      <c r="B94" s="526" t="s">
        <v>114</v>
      </c>
      <c r="C94" s="526" t="s">
        <v>33</v>
      </c>
      <c r="D94" t="s">
        <v>18</v>
      </c>
      <c r="E94" s="265"/>
      <c r="F94" s="2">
        <v>60</v>
      </c>
      <c r="G94" s="2">
        <f t="shared" si="1"/>
        <v>2.0000000000000284</v>
      </c>
    </row>
    <row r="95" spans="1:7">
      <c r="A95" s="7">
        <v>43069</v>
      </c>
      <c r="B95" s="526" t="s">
        <v>114</v>
      </c>
      <c r="C95" s="526" t="s">
        <v>33</v>
      </c>
      <c r="D95" t="s">
        <v>19</v>
      </c>
      <c r="E95" s="265"/>
      <c r="F95" s="2">
        <v>2</v>
      </c>
      <c r="G95" s="2">
        <f t="shared" si="1"/>
        <v>2.8421709430404007E-14</v>
      </c>
    </row>
    <row r="96" spans="1:7">
      <c r="A96" s="44">
        <v>43100</v>
      </c>
      <c r="B96" s="525" t="s">
        <v>5</v>
      </c>
      <c r="C96" s="525" t="s">
        <v>34</v>
      </c>
      <c r="D96" t="s">
        <v>16</v>
      </c>
      <c r="E96" s="265">
        <v>17.899999999999999</v>
      </c>
      <c r="G96" s="2">
        <f t="shared" si="1"/>
        <v>17.900000000000027</v>
      </c>
    </row>
    <row r="97" spans="1:7">
      <c r="B97" s="526"/>
      <c r="C97" s="526"/>
      <c r="D97" t="s">
        <v>17</v>
      </c>
      <c r="E97" s="265">
        <v>2</v>
      </c>
      <c r="G97" s="2">
        <f t="shared" si="1"/>
        <v>19.900000000000027</v>
      </c>
    </row>
    <row r="98" spans="1:7">
      <c r="B98" s="526"/>
      <c r="C98" s="526"/>
      <c r="D98" t="s">
        <v>18</v>
      </c>
      <c r="E98" s="265">
        <v>60</v>
      </c>
      <c r="G98" s="2">
        <f t="shared" si="1"/>
        <v>79.900000000000034</v>
      </c>
    </row>
    <row r="99" spans="1:7">
      <c r="B99" s="526"/>
      <c r="C99" s="526"/>
      <c r="D99" t="s">
        <v>19</v>
      </c>
      <c r="E99" s="265">
        <v>2</v>
      </c>
      <c r="G99" s="2">
        <f t="shared" si="1"/>
        <v>81.900000000000034</v>
      </c>
    </row>
    <row r="100" spans="1:7">
      <c r="A100" s="7">
        <v>43099</v>
      </c>
      <c r="B100" s="526" t="s">
        <v>114</v>
      </c>
      <c r="C100" s="526" t="s">
        <v>34</v>
      </c>
      <c r="D100" t="s">
        <v>18</v>
      </c>
      <c r="E100" s="265"/>
      <c r="F100" s="2">
        <v>60</v>
      </c>
      <c r="G100" s="2">
        <f t="shared" si="1"/>
        <v>21.900000000000034</v>
      </c>
    </row>
    <row r="101" spans="1:7">
      <c r="A101" s="7">
        <v>43099</v>
      </c>
      <c r="B101" s="526" t="s">
        <v>114</v>
      </c>
      <c r="C101" s="526" t="s">
        <v>34</v>
      </c>
      <c r="D101" t="s">
        <v>19</v>
      </c>
      <c r="E101" s="265"/>
      <c r="F101" s="2">
        <v>2</v>
      </c>
      <c r="G101" s="2">
        <f t="shared" si="1"/>
        <v>19.900000000000034</v>
      </c>
    </row>
    <row r="102" spans="1:7">
      <c r="A102" s="7">
        <v>43118</v>
      </c>
      <c r="B102" s="526">
        <v>14441</v>
      </c>
      <c r="C102" s="526" t="s">
        <v>34</v>
      </c>
      <c r="D102" t="s">
        <v>16</v>
      </c>
      <c r="E102" s="265"/>
      <c r="F102" s="2">
        <v>17.899999999999999</v>
      </c>
      <c r="G102" s="2">
        <f t="shared" si="1"/>
        <v>2.0000000000000355</v>
      </c>
    </row>
    <row r="103" spans="1:7">
      <c r="A103" s="7">
        <v>43118</v>
      </c>
      <c r="B103" s="526">
        <v>14441</v>
      </c>
      <c r="C103" s="526" t="s">
        <v>34</v>
      </c>
      <c r="D103" t="s">
        <v>17</v>
      </c>
      <c r="E103" s="265"/>
      <c r="F103" s="2">
        <v>2</v>
      </c>
      <c r="G103" s="2">
        <f t="shared" si="1"/>
        <v>3.5527136788005009E-14</v>
      </c>
    </row>
    <row r="104" spans="1:7">
      <c r="A104" s="44">
        <v>43131</v>
      </c>
      <c r="B104" s="525" t="s">
        <v>5</v>
      </c>
      <c r="C104" s="525" t="s">
        <v>15</v>
      </c>
      <c r="D104" t="s">
        <v>16</v>
      </c>
      <c r="E104" s="265">
        <v>15.9</v>
      </c>
      <c r="G104" s="2">
        <f t="shared" si="1"/>
        <v>15.900000000000036</v>
      </c>
    </row>
    <row r="105" spans="1:7">
      <c r="B105" s="526"/>
      <c r="C105" s="526"/>
      <c r="D105" t="s">
        <v>17</v>
      </c>
      <c r="E105" s="265">
        <v>2</v>
      </c>
      <c r="G105" s="2">
        <f t="shared" si="1"/>
        <v>17.900000000000034</v>
      </c>
    </row>
    <row r="106" spans="1:7">
      <c r="B106" s="526"/>
      <c r="C106" s="526"/>
      <c r="D106" t="s">
        <v>18</v>
      </c>
      <c r="E106" s="265">
        <v>60</v>
      </c>
      <c r="G106" s="2">
        <f t="shared" si="1"/>
        <v>77.900000000000034</v>
      </c>
    </row>
    <row r="107" spans="1:7">
      <c r="B107" s="526"/>
      <c r="C107" s="526"/>
      <c r="D107" t="s">
        <v>19</v>
      </c>
      <c r="E107" s="265">
        <v>2</v>
      </c>
      <c r="G107" s="2">
        <f t="shared" si="1"/>
        <v>79.900000000000034</v>
      </c>
    </row>
    <row r="108" spans="1:7">
      <c r="A108" s="7">
        <v>43131</v>
      </c>
      <c r="B108" s="526" t="s">
        <v>114</v>
      </c>
      <c r="C108" s="526" t="s">
        <v>15</v>
      </c>
      <c r="D108" t="s">
        <v>18</v>
      </c>
      <c r="E108" s="265"/>
      <c r="F108" s="2">
        <v>60</v>
      </c>
      <c r="G108" s="2">
        <f t="shared" si="1"/>
        <v>19.900000000000034</v>
      </c>
    </row>
    <row r="109" spans="1:7">
      <c r="A109" s="7">
        <v>43131</v>
      </c>
      <c r="B109" s="526" t="s">
        <v>114</v>
      </c>
      <c r="C109" s="526" t="s">
        <v>15</v>
      </c>
      <c r="D109" t="s">
        <v>19</v>
      </c>
      <c r="E109" s="265"/>
      <c r="F109" s="2">
        <v>2</v>
      </c>
      <c r="G109" s="2">
        <f t="shared" si="1"/>
        <v>17.900000000000034</v>
      </c>
    </row>
    <row r="110" spans="1:7">
      <c r="A110" s="7">
        <v>43154</v>
      </c>
      <c r="B110" s="526">
        <v>14716</v>
      </c>
      <c r="C110" s="526" t="s">
        <v>15</v>
      </c>
      <c r="D110" t="s">
        <v>16</v>
      </c>
      <c r="E110" s="265"/>
      <c r="F110" s="2">
        <v>15.9</v>
      </c>
      <c r="G110" s="2">
        <f t="shared" si="1"/>
        <v>2.0000000000000338</v>
      </c>
    </row>
    <row r="111" spans="1:7">
      <c r="A111" s="7">
        <v>43154</v>
      </c>
      <c r="B111" s="526">
        <v>14716</v>
      </c>
      <c r="C111" s="526" t="s">
        <v>15</v>
      </c>
      <c r="D111" t="s">
        <v>17</v>
      </c>
      <c r="E111" s="265"/>
      <c r="F111" s="2">
        <v>2</v>
      </c>
      <c r="G111" s="2">
        <f t="shared" si="1"/>
        <v>3.3750779948604759E-14</v>
      </c>
    </row>
    <row r="112" spans="1:7">
      <c r="A112" s="44">
        <v>43159</v>
      </c>
      <c r="B112" s="525" t="s">
        <v>5</v>
      </c>
      <c r="C112" s="525" t="s">
        <v>20</v>
      </c>
      <c r="D112" t="s">
        <v>16</v>
      </c>
      <c r="E112" s="265">
        <v>19.7</v>
      </c>
      <c r="G112" s="2">
        <f t="shared" si="1"/>
        <v>19.700000000000031</v>
      </c>
    </row>
    <row r="113" spans="1:7">
      <c r="B113" s="526"/>
      <c r="C113" s="526"/>
      <c r="D113" t="s">
        <v>17</v>
      </c>
      <c r="E113" s="265">
        <v>2</v>
      </c>
      <c r="G113" s="2">
        <f t="shared" si="1"/>
        <v>21.700000000000031</v>
      </c>
    </row>
    <row r="114" spans="1:7">
      <c r="B114" s="526"/>
      <c r="C114" s="526"/>
      <c r="D114" t="s">
        <v>18</v>
      </c>
      <c r="E114" s="265">
        <v>56</v>
      </c>
      <c r="G114" s="2">
        <f t="shared" si="1"/>
        <v>77.700000000000031</v>
      </c>
    </row>
    <row r="115" spans="1:7">
      <c r="B115" s="526"/>
      <c r="C115" s="526"/>
      <c r="D115" t="s">
        <v>19</v>
      </c>
      <c r="E115" s="265">
        <v>5</v>
      </c>
      <c r="G115" s="2">
        <f t="shared" si="1"/>
        <v>82.700000000000031</v>
      </c>
    </row>
    <row r="116" spans="1:7">
      <c r="A116" s="7">
        <v>43159</v>
      </c>
      <c r="B116" s="526" t="s">
        <v>114</v>
      </c>
      <c r="C116" s="526" t="s">
        <v>20</v>
      </c>
      <c r="D116" t="s">
        <v>18</v>
      </c>
      <c r="E116" s="265"/>
      <c r="F116" s="2">
        <v>56</v>
      </c>
      <c r="G116" s="2">
        <f t="shared" si="1"/>
        <v>26.700000000000031</v>
      </c>
    </row>
    <row r="117" spans="1:7">
      <c r="A117" s="7">
        <v>43159</v>
      </c>
      <c r="B117" s="526" t="s">
        <v>114</v>
      </c>
      <c r="C117" s="526" t="s">
        <v>20</v>
      </c>
      <c r="D117" t="s">
        <v>19</v>
      </c>
      <c r="E117" s="265"/>
      <c r="F117" s="2">
        <v>5</v>
      </c>
      <c r="G117" s="2">
        <f t="shared" si="1"/>
        <v>21.700000000000031</v>
      </c>
    </row>
    <row r="118" spans="1:7">
      <c r="A118" s="7">
        <v>43335</v>
      </c>
      <c r="B118" s="526">
        <v>14940</v>
      </c>
      <c r="C118" s="526" t="s">
        <v>20</v>
      </c>
      <c r="D118" t="s">
        <v>16</v>
      </c>
      <c r="E118" s="265"/>
      <c r="F118" s="2">
        <v>19.7</v>
      </c>
      <c r="G118" s="2">
        <f t="shared" si="1"/>
        <v>2.000000000000032</v>
      </c>
    </row>
    <row r="119" spans="1:7">
      <c r="A119" s="7">
        <v>43335</v>
      </c>
      <c r="B119" s="526">
        <v>14940</v>
      </c>
      <c r="C119" s="526" t="s">
        <v>20</v>
      </c>
      <c r="D119" t="s">
        <v>17</v>
      </c>
      <c r="E119" s="265"/>
      <c r="F119" s="2">
        <v>2</v>
      </c>
      <c r="G119" s="2">
        <f t="shared" si="1"/>
        <v>3.1974423109204508E-14</v>
      </c>
    </row>
    <row r="120" spans="1:7">
      <c r="A120" s="44">
        <v>43189</v>
      </c>
      <c r="B120" s="525" t="s">
        <v>5</v>
      </c>
      <c r="C120" s="525" t="s">
        <v>23</v>
      </c>
      <c r="D120" t="s">
        <v>16</v>
      </c>
      <c r="E120" s="265">
        <v>19.100000000000001</v>
      </c>
      <c r="G120" s="2">
        <f t="shared" si="1"/>
        <v>19.100000000000033</v>
      </c>
    </row>
    <row r="121" spans="1:7">
      <c r="B121" s="526"/>
      <c r="C121" s="526"/>
      <c r="D121" t="s">
        <v>17</v>
      </c>
      <c r="E121" s="265">
        <v>2</v>
      </c>
      <c r="G121" s="2">
        <f t="shared" si="1"/>
        <v>21.100000000000033</v>
      </c>
    </row>
    <row r="122" spans="1:7">
      <c r="B122" s="526"/>
      <c r="C122" s="526"/>
      <c r="D122" t="s">
        <v>18</v>
      </c>
      <c r="E122" s="265">
        <v>60</v>
      </c>
      <c r="G122" s="2">
        <f t="shared" si="1"/>
        <v>81.100000000000037</v>
      </c>
    </row>
    <row r="123" spans="1:7">
      <c r="B123" s="526"/>
      <c r="C123" s="526"/>
      <c r="D123" t="s">
        <v>19</v>
      </c>
      <c r="E123" s="265">
        <v>5</v>
      </c>
      <c r="G123" s="2">
        <f t="shared" si="1"/>
        <v>86.100000000000037</v>
      </c>
    </row>
    <row r="124" spans="1:7">
      <c r="A124" s="7">
        <v>43190</v>
      </c>
      <c r="B124" s="526" t="s">
        <v>114</v>
      </c>
      <c r="C124" s="526" t="s">
        <v>23</v>
      </c>
      <c r="D124" t="s">
        <v>18</v>
      </c>
      <c r="F124" s="2">
        <v>60</v>
      </c>
      <c r="G124" s="2">
        <f t="shared" si="1"/>
        <v>26.100000000000037</v>
      </c>
    </row>
    <row r="125" spans="1:7">
      <c r="A125" s="7">
        <v>43190</v>
      </c>
      <c r="B125" s="526" t="s">
        <v>114</v>
      </c>
      <c r="C125" s="526" t="s">
        <v>23</v>
      </c>
      <c r="D125" t="s">
        <v>19</v>
      </c>
      <c r="F125" s="2">
        <v>5</v>
      </c>
      <c r="G125" s="2">
        <f t="shared" si="1"/>
        <v>21.100000000000037</v>
      </c>
    </row>
    <row r="126" spans="1:7">
      <c r="A126" s="7">
        <v>43216</v>
      </c>
      <c r="B126" s="526">
        <v>15267</v>
      </c>
      <c r="C126" s="526" t="s">
        <v>23</v>
      </c>
      <c r="D126" t="s">
        <v>16</v>
      </c>
      <c r="F126" s="2">
        <v>19.100000000000001</v>
      </c>
      <c r="G126" s="2">
        <f t="shared" si="1"/>
        <v>2.0000000000000355</v>
      </c>
    </row>
    <row r="127" spans="1:7">
      <c r="A127" s="7">
        <v>43216</v>
      </c>
      <c r="B127" s="526">
        <v>15267</v>
      </c>
      <c r="C127" s="526" t="s">
        <v>23</v>
      </c>
      <c r="D127" t="s">
        <v>17</v>
      </c>
      <c r="F127" s="2">
        <v>2</v>
      </c>
      <c r="G127" s="2">
        <f t="shared" si="1"/>
        <v>3.5527136788005009E-14</v>
      </c>
    </row>
    <row r="128" spans="1:7">
      <c r="A128" s="7">
        <v>43220</v>
      </c>
      <c r="B128" s="526" t="s">
        <v>14</v>
      </c>
      <c r="C128" s="526" t="s">
        <v>24</v>
      </c>
      <c r="D128" t="s">
        <v>16</v>
      </c>
      <c r="E128" s="263">
        <v>19.600000000000001</v>
      </c>
      <c r="G128" s="2">
        <f t="shared" si="1"/>
        <v>19.600000000000037</v>
      </c>
    </row>
    <row r="129" spans="1:7">
      <c r="B129" s="526"/>
      <c r="C129" s="526"/>
      <c r="D129" t="s">
        <v>17</v>
      </c>
      <c r="E129" s="263">
        <v>2</v>
      </c>
      <c r="G129" s="2">
        <f t="shared" si="1"/>
        <v>21.600000000000037</v>
      </c>
    </row>
    <row r="130" spans="1:7">
      <c r="B130" s="526"/>
      <c r="C130" s="526"/>
      <c r="D130" t="s">
        <v>18</v>
      </c>
      <c r="E130" s="265">
        <v>60</v>
      </c>
      <c r="G130" s="2">
        <f t="shared" si="1"/>
        <v>81.600000000000037</v>
      </c>
    </row>
    <row r="131" spans="1:7">
      <c r="B131" s="526"/>
      <c r="C131" s="526"/>
      <c r="D131" t="s">
        <v>19</v>
      </c>
      <c r="E131" s="265">
        <v>5</v>
      </c>
      <c r="G131" s="2">
        <f t="shared" si="1"/>
        <v>86.600000000000037</v>
      </c>
    </row>
    <row r="132" spans="1:7">
      <c r="A132" s="7">
        <v>43220</v>
      </c>
      <c r="B132" s="526" t="s">
        <v>114</v>
      </c>
      <c r="C132" s="526" t="s">
        <v>24</v>
      </c>
      <c r="D132" t="s">
        <v>18</v>
      </c>
      <c r="F132" s="2">
        <v>60</v>
      </c>
      <c r="G132" s="2">
        <f t="shared" si="1"/>
        <v>26.600000000000037</v>
      </c>
    </row>
    <row r="133" spans="1:7">
      <c r="A133" s="7">
        <v>43220</v>
      </c>
      <c r="B133" s="526" t="s">
        <v>114</v>
      </c>
      <c r="C133" s="526" t="s">
        <v>24</v>
      </c>
      <c r="D133" t="s">
        <v>19</v>
      </c>
      <c r="F133" s="2">
        <v>5</v>
      </c>
      <c r="G133" s="2">
        <f t="shared" si="1"/>
        <v>21.600000000000037</v>
      </c>
    </row>
    <row r="134" spans="1:7">
      <c r="A134" s="7">
        <v>43239</v>
      </c>
      <c r="B134" s="526">
        <v>15354</v>
      </c>
      <c r="C134" s="526" t="s">
        <v>24</v>
      </c>
      <c r="D134" t="s">
        <v>16</v>
      </c>
      <c r="F134" s="2">
        <v>19.600000000000001</v>
      </c>
      <c r="G134" s="2">
        <f t="shared" si="1"/>
        <v>2.0000000000000355</v>
      </c>
    </row>
    <row r="135" spans="1:7">
      <c r="A135" s="7">
        <v>43239</v>
      </c>
      <c r="B135" s="526">
        <v>15354</v>
      </c>
      <c r="C135" s="526" t="s">
        <v>24</v>
      </c>
      <c r="D135" t="s">
        <v>17</v>
      </c>
      <c r="F135" s="2">
        <v>2</v>
      </c>
      <c r="G135" s="2">
        <f t="shared" si="1"/>
        <v>3.5527136788005009E-14</v>
      </c>
    </row>
    <row r="136" spans="1:7">
      <c r="A136" s="7">
        <v>43251</v>
      </c>
      <c r="B136" s="526" t="s">
        <v>14</v>
      </c>
      <c r="C136" s="526" t="s">
        <v>25</v>
      </c>
      <c r="D136" t="s">
        <v>16</v>
      </c>
      <c r="E136" s="263">
        <v>18.2</v>
      </c>
      <c r="G136" s="2">
        <f t="shared" si="1"/>
        <v>18.200000000000035</v>
      </c>
    </row>
    <row r="137" spans="1:7">
      <c r="B137" s="526"/>
      <c r="C137" s="526"/>
      <c r="D137" t="s">
        <v>17</v>
      </c>
      <c r="E137" s="263">
        <v>2</v>
      </c>
      <c r="G137" s="2">
        <f t="shared" si="1"/>
        <v>20.200000000000035</v>
      </c>
    </row>
    <row r="138" spans="1:7">
      <c r="B138" s="526"/>
      <c r="C138" s="526"/>
      <c r="D138" t="s">
        <v>18</v>
      </c>
      <c r="E138" s="265">
        <v>60</v>
      </c>
      <c r="G138" s="2">
        <f t="shared" si="1"/>
        <v>80.200000000000031</v>
      </c>
    </row>
    <row r="139" spans="1:7">
      <c r="B139" s="526"/>
      <c r="C139" s="526"/>
      <c r="D139" t="s">
        <v>19</v>
      </c>
      <c r="E139" s="265">
        <v>5</v>
      </c>
      <c r="G139" s="2">
        <f t="shared" si="1"/>
        <v>85.200000000000031</v>
      </c>
    </row>
    <row r="140" spans="1:7">
      <c r="A140" s="7">
        <v>43251</v>
      </c>
      <c r="B140" s="526" t="s">
        <v>114</v>
      </c>
      <c r="C140" s="526" t="s">
        <v>25</v>
      </c>
      <c r="D140" t="s">
        <v>18</v>
      </c>
      <c r="F140" s="2">
        <v>60</v>
      </c>
      <c r="G140" s="2">
        <f t="shared" si="1"/>
        <v>25.200000000000031</v>
      </c>
    </row>
    <row r="141" spans="1:7">
      <c r="A141" s="7">
        <v>43251</v>
      </c>
      <c r="B141" s="526" t="s">
        <v>114</v>
      </c>
      <c r="C141" s="526" t="s">
        <v>25</v>
      </c>
      <c r="D141" t="s">
        <v>19</v>
      </c>
      <c r="F141" s="2">
        <v>5</v>
      </c>
      <c r="G141" s="2">
        <f t="shared" si="1"/>
        <v>20.200000000000031</v>
      </c>
    </row>
    <row r="142" spans="1:7">
      <c r="A142" s="7">
        <v>43272</v>
      </c>
      <c r="B142" s="526">
        <v>15544</v>
      </c>
      <c r="C142" s="526" t="s">
        <v>25</v>
      </c>
      <c r="D142" t="s">
        <v>16</v>
      </c>
      <c r="F142" s="2">
        <v>18.2</v>
      </c>
      <c r="G142" s="2">
        <f t="shared" ref="G142:G206" si="2">+G141+E142-F142</f>
        <v>2.000000000000032</v>
      </c>
    </row>
    <row r="143" spans="1:7">
      <c r="A143" s="7">
        <v>43272</v>
      </c>
      <c r="B143" s="526">
        <v>15544</v>
      </c>
      <c r="C143" s="526" t="s">
        <v>25</v>
      </c>
      <c r="D143" t="s">
        <v>17</v>
      </c>
      <c r="F143" s="2">
        <v>2</v>
      </c>
      <c r="G143" s="2">
        <f t="shared" si="2"/>
        <v>3.1974423109204508E-14</v>
      </c>
    </row>
    <row r="144" spans="1:7">
      <c r="A144" s="7">
        <v>43281</v>
      </c>
      <c r="B144" s="526" t="s">
        <v>14</v>
      </c>
      <c r="C144" s="526" t="s">
        <v>89</v>
      </c>
      <c r="D144" t="s">
        <v>16</v>
      </c>
      <c r="E144" s="263">
        <v>16.8</v>
      </c>
      <c r="G144" s="2">
        <f t="shared" si="2"/>
        <v>16.800000000000033</v>
      </c>
    </row>
    <row r="145" spans="1:7">
      <c r="B145" s="526"/>
      <c r="C145" s="526"/>
      <c r="D145" t="s">
        <v>17</v>
      </c>
      <c r="E145" s="263">
        <v>4</v>
      </c>
      <c r="G145" s="2">
        <f t="shared" si="2"/>
        <v>20.800000000000033</v>
      </c>
    </row>
    <row r="146" spans="1:7">
      <c r="B146" s="526"/>
      <c r="C146" s="526"/>
      <c r="D146" t="s">
        <v>18</v>
      </c>
      <c r="E146" s="265">
        <v>60</v>
      </c>
      <c r="G146" s="2">
        <f t="shared" si="2"/>
        <v>80.80000000000004</v>
      </c>
    </row>
    <row r="147" spans="1:7">
      <c r="B147" s="526"/>
      <c r="C147" s="526"/>
      <c r="D147" t="s">
        <v>19</v>
      </c>
      <c r="E147" s="265">
        <v>5</v>
      </c>
      <c r="G147" s="2">
        <f t="shared" si="2"/>
        <v>85.80000000000004</v>
      </c>
    </row>
    <row r="148" spans="1:7">
      <c r="A148" s="7">
        <v>43281</v>
      </c>
      <c r="B148" s="526" t="s">
        <v>114</v>
      </c>
      <c r="C148" s="526" t="s">
        <v>89</v>
      </c>
      <c r="D148" t="s">
        <v>18</v>
      </c>
      <c r="E148" s="265"/>
      <c r="F148" s="2">
        <v>60</v>
      </c>
      <c r="G148" s="2">
        <f t="shared" si="2"/>
        <v>25.80000000000004</v>
      </c>
    </row>
    <row r="149" spans="1:7">
      <c r="A149" s="7">
        <v>43281</v>
      </c>
      <c r="B149" s="526" t="s">
        <v>114</v>
      </c>
      <c r="C149" s="526" t="s">
        <v>89</v>
      </c>
      <c r="D149" t="s">
        <v>19</v>
      </c>
      <c r="F149" s="2">
        <v>5</v>
      </c>
      <c r="G149" s="2">
        <f t="shared" si="2"/>
        <v>20.80000000000004</v>
      </c>
    </row>
    <row r="150" spans="1:7">
      <c r="A150" s="7">
        <v>43304</v>
      </c>
      <c r="B150" s="526">
        <v>15791</v>
      </c>
      <c r="C150" s="526" t="s">
        <v>89</v>
      </c>
      <c r="D150" t="s">
        <v>16</v>
      </c>
      <c r="F150" s="2">
        <v>16.8</v>
      </c>
      <c r="G150" s="2">
        <f t="shared" si="2"/>
        <v>4.0000000000000391</v>
      </c>
    </row>
    <row r="151" spans="1:7">
      <c r="A151" s="7">
        <v>43304</v>
      </c>
      <c r="B151" s="526">
        <v>15791</v>
      </c>
      <c r="C151" s="526" t="s">
        <v>89</v>
      </c>
      <c r="D151" t="s">
        <v>17</v>
      </c>
      <c r="F151" s="2">
        <v>4</v>
      </c>
      <c r="G151" s="2">
        <f t="shared" si="2"/>
        <v>3.907985046680551E-14</v>
      </c>
    </row>
    <row r="152" spans="1:7">
      <c r="A152" s="7">
        <v>43312</v>
      </c>
      <c r="B152" s="526" t="s">
        <v>14</v>
      </c>
      <c r="C152" s="526" t="s">
        <v>27</v>
      </c>
      <c r="D152" t="s">
        <v>16</v>
      </c>
      <c r="E152" s="263">
        <v>16.5</v>
      </c>
      <c r="G152" s="2">
        <f t="shared" si="2"/>
        <v>16.500000000000039</v>
      </c>
    </row>
    <row r="153" spans="1:7">
      <c r="B153" s="526"/>
      <c r="C153" s="526"/>
      <c r="D153" t="s">
        <v>17</v>
      </c>
      <c r="E153" s="263">
        <v>2</v>
      </c>
      <c r="G153" s="2">
        <f t="shared" si="2"/>
        <v>18.500000000000039</v>
      </c>
    </row>
    <row r="154" spans="1:7">
      <c r="B154" s="526"/>
      <c r="C154" s="526"/>
      <c r="D154" t="s">
        <v>18</v>
      </c>
      <c r="E154" s="265">
        <v>60</v>
      </c>
      <c r="G154" s="2">
        <f t="shared" si="2"/>
        <v>78.500000000000043</v>
      </c>
    </row>
    <row r="155" spans="1:7">
      <c r="B155" s="526"/>
      <c r="C155" s="526"/>
      <c r="D155" t="s">
        <v>19</v>
      </c>
      <c r="E155" s="265">
        <v>5</v>
      </c>
      <c r="G155" s="2">
        <f t="shared" si="2"/>
        <v>83.500000000000043</v>
      </c>
    </row>
    <row r="156" spans="1:7">
      <c r="A156" s="7">
        <v>43312</v>
      </c>
      <c r="B156" s="526" t="s">
        <v>114</v>
      </c>
      <c r="C156" s="526" t="s">
        <v>27</v>
      </c>
      <c r="D156" t="s">
        <v>18</v>
      </c>
      <c r="E156" s="265"/>
      <c r="F156" s="2">
        <v>60</v>
      </c>
      <c r="G156" s="2">
        <f t="shared" si="2"/>
        <v>23.500000000000043</v>
      </c>
    </row>
    <row r="157" spans="1:7">
      <c r="A157" s="7">
        <v>43312</v>
      </c>
      <c r="B157" s="526" t="s">
        <v>114</v>
      </c>
      <c r="C157" s="526" t="s">
        <v>27</v>
      </c>
      <c r="D157" t="s">
        <v>19</v>
      </c>
      <c r="E157" s="265"/>
      <c r="F157" s="2">
        <v>5</v>
      </c>
      <c r="G157" s="2">
        <f t="shared" si="2"/>
        <v>18.500000000000043</v>
      </c>
    </row>
    <row r="158" spans="1:7">
      <c r="A158" s="7">
        <v>43333</v>
      </c>
      <c r="B158" s="526">
        <v>16022</v>
      </c>
      <c r="C158" s="526" t="s">
        <v>27</v>
      </c>
      <c r="D158" t="s">
        <v>16</v>
      </c>
      <c r="E158" s="265"/>
      <c r="F158" s="2">
        <v>16.5</v>
      </c>
      <c r="G158" s="2">
        <f t="shared" si="2"/>
        <v>2.0000000000000426</v>
      </c>
    </row>
    <row r="159" spans="1:7">
      <c r="A159" s="7">
        <v>43333</v>
      </c>
      <c r="B159" s="526">
        <v>16022</v>
      </c>
      <c r="C159" s="526" t="s">
        <v>27</v>
      </c>
      <c r="D159" t="s">
        <v>17</v>
      </c>
      <c r="E159" s="265"/>
      <c r="F159" s="2">
        <v>2</v>
      </c>
      <c r="G159" s="2">
        <f t="shared" si="2"/>
        <v>4.2632564145606011E-14</v>
      </c>
    </row>
    <row r="160" spans="1:7">
      <c r="A160" s="7">
        <v>43343</v>
      </c>
      <c r="B160" s="526" t="s">
        <v>14</v>
      </c>
      <c r="C160" s="526" t="s">
        <v>28</v>
      </c>
      <c r="D160" t="s">
        <v>16</v>
      </c>
      <c r="E160" s="263">
        <v>16.399999999999999</v>
      </c>
      <c r="G160" s="2">
        <f t="shared" si="2"/>
        <v>16.400000000000041</v>
      </c>
    </row>
    <row r="161" spans="1:7">
      <c r="B161" s="526"/>
      <c r="C161" s="526"/>
      <c r="D161" t="s">
        <v>17</v>
      </c>
      <c r="E161" s="263">
        <v>2</v>
      </c>
      <c r="G161" s="2">
        <f t="shared" si="2"/>
        <v>18.400000000000041</v>
      </c>
    </row>
    <row r="162" spans="1:7">
      <c r="B162" s="526"/>
      <c r="C162" s="526"/>
      <c r="D162" t="s">
        <v>18</v>
      </c>
      <c r="E162" s="265">
        <v>60</v>
      </c>
      <c r="G162" s="2">
        <f t="shared" si="2"/>
        <v>78.400000000000034</v>
      </c>
    </row>
    <row r="163" spans="1:7">
      <c r="B163" s="526"/>
      <c r="C163" s="526"/>
      <c r="D163" t="s">
        <v>19</v>
      </c>
      <c r="E163" s="265">
        <v>5</v>
      </c>
      <c r="G163" s="2">
        <f t="shared" si="2"/>
        <v>83.400000000000034</v>
      </c>
    </row>
    <row r="164" spans="1:7">
      <c r="A164" s="7">
        <v>43343</v>
      </c>
      <c r="B164" s="526" t="s">
        <v>114</v>
      </c>
      <c r="C164" s="526" t="s">
        <v>28</v>
      </c>
      <c r="D164" t="s">
        <v>18</v>
      </c>
      <c r="E164" s="265"/>
      <c r="F164" s="2">
        <v>60</v>
      </c>
      <c r="G164" s="2">
        <f t="shared" si="2"/>
        <v>23.400000000000034</v>
      </c>
    </row>
    <row r="165" spans="1:7">
      <c r="A165" s="7">
        <v>43343</v>
      </c>
      <c r="B165" s="526" t="s">
        <v>114</v>
      </c>
      <c r="C165" s="526" t="s">
        <v>28</v>
      </c>
      <c r="D165" t="s">
        <v>19</v>
      </c>
      <c r="E165" s="265"/>
      <c r="F165" s="2">
        <v>5</v>
      </c>
      <c r="G165" s="2">
        <f t="shared" si="2"/>
        <v>18.400000000000034</v>
      </c>
    </row>
    <row r="166" spans="1:7">
      <c r="A166" s="7">
        <v>43367</v>
      </c>
      <c r="B166" s="526">
        <v>16183</v>
      </c>
      <c r="C166" s="526" t="s">
        <v>28</v>
      </c>
      <c r="D166" t="s">
        <v>16</v>
      </c>
      <c r="E166" s="265"/>
      <c r="F166" s="2">
        <v>16.399999999999999</v>
      </c>
      <c r="G166" s="2">
        <f t="shared" si="2"/>
        <v>2.0000000000000355</v>
      </c>
    </row>
    <row r="167" spans="1:7">
      <c r="A167" s="7">
        <v>43367</v>
      </c>
      <c r="B167" s="526">
        <v>16183</v>
      </c>
      <c r="C167" s="526" t="s">
        <v>28</v>
      </c>
      <c r="D167" t="s">
        <v>17</v>
      </c>
      <c r="E167" s="265"/>
      <c r="F167" s="2">
        <v>2</v>
      </c>
      <c r="G167" s="2">
        <f t="shared" si="2"/>
        <v>3.5527136788005009E-14</v>
      </c>
    </row>
    <row r="168" spans="1:7">
      <c r="A168" s="7">
        <v>43373</v>
      </c>
      <c r="B168" s="526" t="s">
        <v>14</v>
      </c>
      <c r="C168" s="526" t="s">
        <v>29</v>
      </c>
      <c r="D168" t="s">
        <v>16</v>
      </c>
      <c r="E168" s="263">
        <v>16.8</v>
      </c>
      <c r="G168" s="2">
        <f t="shared" si="2"/>
        <v>16.800000000000036</v>
      </c>
    </row>
    <row r="169" spans="1:7">
      <c r="B169" s="526"/>
      <c r="C169" s="526"/>
      <c r="D169" t="s">
        <v>17</v>
      </c>
      <c r="E169" s="263">
        <v>3</v>
      </c>
      <c r="G169" s="2">
        <f t="shared" si="2"/>
        <v>19.800000000000036</v>
      </c>
    </row>
    <row r="170" spans="1:7">
      <c r="B170" s="526"/>
      <c r="C170" s="526"/>
      <c r="D170" t="s">
        <v>18</v>
      </c>
      <c r="E170" s="265">
        <v>60</v>
      </c>
      <c r="G170" s="2">
        <f t="shared" si="2"/>
        <v>79.80000000000004</v>
      </c>
    </row>
    <row r="171" spans="1:7">
      <c r="B171" s="526"/>
      <c r="C171" s="526"/>
      <c r="D171" t="s">
        <v>19</v>
      </c>
      <c r="E171" s="265">
        <v>5</v>
      </c>
      <c r="G171" s="2">
        <f t="shared" si="2"/>
        <v>84.80000000000004</v>
      </c>
    </row>
    <row r="172" spans="1:7">
      <c r="A172" s="7">
        <v>43373</v>
      </c>
      <c r="B172" s="526" t="s">
        <v>114</v>
      </c>
      <c r="C172" s="526" t="s">
        <v>29</v>
      </c>
      <c r="D172" t="s">
        <v>18</v>
      </c>
      <c r="E172" s="265"/>
      <c r="F172" s="2">
        <v>60</v>
      </c>
      <c r="G172" s="2">
        <f t="shared" si="2"/>
        <v>24.80000000000004</v>
      </c>
    </row>
    <row r="173" spans="1:7">
      <c r="A173" s="7">
        <v>43373</v>
      </c>
      <c r="B173" s="526" t="s">
        <v>114</v>
      </c>
      <c r="C173" s="526" t="s">
        <v>29</v>
      </c>
      <c r="D173" t="s">
        <v>19</v>
      </c>
      <c r="E173" s="265"/>
      <c r="F173" s="2">
        <v>5</v>
      </c>
      <c r="G173" s="2">
        <f t="shared" si="2"/>
        <v>19.80000000000004</v>
      </c>
    </row>
    <row r="174" spans="1:7">
      <c r="A174" s="7">
        <v>43433</v>
      </c>
      <c r="B174" s="526">
        <v>16652</v>
      </c>
      <c r="C174" s="526" t="s">
        <v>29</v>
      </c>
      <c r="D174" t="s">
        <v>16</v>
      </c>
      <c r="E174" s="265"/>
      <c r="F174" s="2">
        <v>16.8</v>
      </c>
      <c r="G174" s="2">
        <f t="shared" si="2"/>
        <v>3.0000000000000391</v>
      </c>
    </row>
    <row r="175" spans="1:7">
      <c r="A175" s="7">
        <v>43433</v>
      </c>
      <c r="B175" s="526">
        <v>16652</v>
      </c>
      <c r="C175" s="526" t="s">
        <v>29</v>
      </c>
      <c r="D175" t="s">
        <v>17</v>
      </c>
      <c r="E175" s="265"/>
      <c r="F175" s="2">
        <v>3</v>
      </c>
      <c r="G175" s="2">
        <f t="shared" si="2"/>
        <v>3.907985046680551E-14</v>
      </c>
    </row>
    <row r="176" spans="1:7">
      <c r="A176" s="7">
        <v>43404</v>
      </c>
      <c r="B176" s="526" t="s">
        <v>14</v>
      </c>
      <c r="C176" s="526" t="s">
        <v>30</v>
      </c>
      <c r="D176" t="s">
        <v>16</v>
      </c>
      <c r="E176" s="263">
        <v>16.899999999999999</v>
      </c>
      <c r="G176" s="2">
        <f t="shared" si="2"/>
        <v>16.900000000000038</v>
      </c>
    </row>
    <row r="177" spans="1:7">
      <c r="B177" s="526"/>
      <c r="C177" s="526"/>
      <c r="D177" t="s">
        <v>17</v>
      </c>
      <c r="E177" s="263">
        <v>4</v>
      </c>
      <c r="G177" s="2">
        <f t="shared" si="2"/>
        <v>20.900000000000038</v>
      </c>
    </row>
    <row r="178" spans="1:7">
      <c r="B178" s="526"/>
      <c r="C178" s="526"/>
      <c r="D178" t="s">
        <v>18</v>
      </c>
      <c r="E178" s="265">
        <v>60</v>
      </c>
      <c r="G178" s="2">
        <f t="shared" si="2"/>
        <v>80.900000000000034</v>
      </c>
    </row>
    <row r="179" spans="1:7">
      <c r="B179" s="526"/>
      <c r="C179" s="526"/>
      <c r="D179" t="s">
        <v>19</v>
      </c>
      <c r="E179" s="265">
        <v>5</v>
      </c>
      <c r="G179" s="2">
        <f t="shared" si="2"/>
        <v>85.900000000000034</v>
      </c>
    </row>
    <row r="180" spans="1:7">
      <c r="A180" s="7">
        <v>43404</v>
      </c>
      <c r="B180" s="526" t="s">
        <v>114</v>
      </c>
      <c r="C180" s="526" t="s">
        <v>30</v>
      </c>
      <c r="D180" t="s">
        <v>18</v>
      </c>
      <c r="E180" s="265"/>
      <c r="F180" s="2">
        <v>60</v>
      </c>
      <c r="G180" s="2">
        <f t="shared" si="2"/>
        <v>25.900000000000034</v>
      </c>
    </row>
    <row r="181" spans="1:7">
      <c r="A181" s="7">
        <v>43404</v>
      </c>
      <c r="B181" s="526" t="s">
        <v>114</v>
      </c>
      <c r="C181" s="526" t="s">
        <v>30</v>
      </c>
      <c r="D181" t="s">
        <v>19</v>
      </c>
      <c r="E181" s="265"/>
      <c r="F181" s="2">
        <v>5</v>
      </c>
      <c r="G181" s="2">
        <f t="shared" si="2"/>
        <v>20.900000000000034</v>
      </c>
    </row>
    <row r="182" spans="1:7">
      <c r="A182" s="7">
        <v>43433</v>
      </c>
      <c r="B182" s="526">
        <v>16652</v>
      </c>
      <c r="C182" s="526" t="s">
        <v>30</v>
      </c>
      <c r="D182" t="s">
        <v>16</v>
      </c>
      <c r="E182" s="265"/>
      <c r="F182" s="2">
        <v>16.899999999999999</v>
      </c>
      <c r="G182" s="2">
        <f t="shared" si="2"/>
        <v>4.0000000000000355</v>
      </c>
    </row>
    <row r="183" spans="1:7">
      <c r="A183" s="7">
        <v>43433</v>
      </c>
      <c r="B183" s="526">
        <v>16652</v>
      </c>
      <c r="C183" s="526" t="s">
        <v>30</v>
      </c>
      <c r="D183" t="s">
        <v>17</v>
      </c>
      <c r="E183" s="265"/>
      <c r="F183" s="2">
        <v>4</v>
      </c>
      <c r="G183" s="2">
        <f t="shared" si="2"/>
        <v>3.5527136788005009E-14</v>
      </c>
    </row>
    <row r="184" spans="1:7">
      <c r="A184" s="7">
        <v>43434</v>
      </c>
      <c r="B184" s="526" t="s">
        <v>14</v>
      </c>
      <c r="C184" s="526" t="s">
        <v>33</v>
      </c>
      <c r="D184" t="s">
        <v>16</v>
      </c>
      <c r="E184" s="263">
        <v>17.399999999999999</v>
      </c>
      <c r="G184" s="2">
        <f t="shared" si="2"/>
        <v>17.400000000000034</v>
      </c>
    </row>
    <row r="185" spans="1:7">
      <c r="B185" s="526"/>
      <c r="C185" s="526"/>
      <c r="D185" t="s">
        <v>17</v>
      </c>
      <c r="E185" s="263">
        <v>4</v>
      </c>
      <c r="G185" s="2">
        <f t="shared" si="2"/>
        <v>21.400000000000034</v>
      </c>
    </row>
    <row r="186" spans="1:7">
      <c r="B186" s="526"/>
      <c r="C186" s="526"/>
      <c r="D186" t="s">
        <v>18</v>
      </c>
      <c r="E186" s="265">
        <v>60</v>
      </c>
      <c r="G186" s="2">
        <f t="shared" si="2"/>
        <v>81.400000000000034</v>
      </c>
    </row>
    <row r="187" spans="1:7">
      <c r="B187" s="526"/>
      <c r="C187" s="526"/>
      <c r="D187" t="s">
        <v>19</v>
      </c>
      <c r="E187" s="265">
        <v>5</v>
      </c>
      <c r="G187" s="2">
        <f t="shared" si="2"/>
        <v>86.400000000000034</v>
      </c>
    </row>
    <row r="188" spans="1:7">
      <c r="A188" s="7">
        <v>43444</v>
      </c>
      <c r="B188" s="526">
        <v>16753</v>
      </c>
      <c r="C188" s="526" t="s">
        <v>33</v>
      </c>
      <c r="D188" t="s">
        <v>18</v>
      </c>
      <c r="E188" s="265"/>
      <c r="F188" s="2">
        <v>60</v>
      </c>
      <c r="G188" s="2">
        <f t="shared" si="2"/>
        <v>26.400000000000034</v>
      </c>
    </row>
    <row r="189" spans="1:7">
      <c r="A189" s="7">
        <v>43444</v>
      </c>
      <c r="B189" s="526">
        <v>16753</v>
      </c>
      <c r="C189" s="526" t="s">
        <v>33</v>
      </c>
      <c r="D189" t="s">
        <v>19</v>
      </c>
      <c r="E189" s="265"/>
      <c r="F189" s="2">
        <v>5</v>
      </c>
      <c r="G189" s="2">
        <f t="shared" si="2"/>
        <v>21.400000000000034</v>
      </c>
    </row>
    <row r="190" spans="1:7">
      <c r="A190" s="7">
        <v>43474</v>
      </c>
      <c r="B190" s="526">
        <v>16906</v>
      </c>
      <c r="C190" s="526" t="s">
        <v>33</v>
      </c>
      <c r="D190" t="s">
        <v>16</v>
      </c>
      <c r="E190" s="265"/>
      <c r="F190" s="2">
        <v>17.399999999999999</v>
      </c>
      <c r="G190" s="2">
        <f t="shared" si="2"/>
        <v>4.0000000000000355</v>
      </c>
    </row>
    <row r="191" spans="1:7">
      <c r="A191" s="7">
        <v>43474</v>
      </c>
      <c r="B191" s="526">
        <v>16906</v>
      </c>
      <c r="C191" s="526" t="s">
        <v>33</v>
      </c>
      <c r="D191" t="s">
        <v>17</v>
      </c>
      <c r="E191" s="265"/>
      <c r="F191" s="2">
        <v>4</v>
      </c>
      <c r="G191" s="2">
        <f t="shared" si="2"/>
        <v>3.5527136788005009E-14</v>
      </c>
    </row>
    <row r="192" spans="1:7">
      <c r="A192" s="7">
        <v>43465</v>
      </c>
      <c r="B192" s="526" t="s">
        <v>14</v>
      </c>
      <c r="C192" s="526" t="s">
        <v>34</v>
      </c>
      <c r="D192" t="s">
        <v>16</v>
      </c>
      <c r="E192" s="263">
        <v>18.600000000000001</v>
      </c>
      <c r="G192" s="2">
        <f t="shared" si="2"/>
        <v>18.600000000000037</v>
      </c>
    </row>
    <row r="193" spans="1:7">
      <c r="B193" s="526"/>
      <c r="C193" s="526"/>
      <c r="D193" t="s">
        <v>17</v>
      </c>
      <c r="E193" s="263">
        <v>4</v>
      </c>
      <c r="G193" s="2">
        <f t="shared" si="2"/>
        <v>22.600000000000037</v>
      </c>
    </row>
    <row r="194" spans="1:7">
      <c r="B194" s="526"/>
      <c r="C194" s="526"/>
      <c r="D194" t="s">
        <v>18</v>
      </c>
      <c r="E194" s="265">
        <v>60</v>
      </c>
      <c r="G194" s="2">
        <f t="shared" si="2"/>
        <v>82.600000000000037</v>
      </c>
    </row>
    <row r="195" spans="1:7">
      <c r="B195" s="526"/>
      <c r="C195" s="526"/>
      <c r="D195" t="s">
        <v>19</v>
      </c>
      <c r="E195" s="265">
        <v>5</v>
      </c>
      <c r="G195" s="2">
        <f t="shared" si="2"/>
        <v>87.600000000000037</v>
      </c>
    </row>
    <row r="196" spans="1:7">
      <c r="A196" s="7">
        <v>43465</v>
      </c>
      <c r="B196" s="526" t="s">
        <v>114</v>
      </c>
      <c r="C196" s="526" t="s">
        <v>34</v>
      </c>
      <c r="D196" t="s">
        <v>18</v>
      </c>
      <c r="E196" s="265"/>
      <c r="F196" s="2">
        <v>60</v>
      </c>
      <c r="G196" s="2">
        <f t="shared" si="2"/>
        <v>27.600000000000037</v>
      </c>
    </row>
    <row r="197" spans="1:7" ht="14.25" customHeight="1">
      <c r="A197" s="7">
        <v>43465</v>
      </c>
      <c r="B197" s="526" t="s">
        <v>114</v>
      </c>
      <c r="C197" s="526" t="s">
        <v>34</v>
      </c>
      <c r="D197" t="s">
        <v>19</v>
      </c>
      <c r="E197" s="265"/>
      <c r="F197" s="2">
        <v>5</v>
      </c>
      <c r="G197" s="2">
        <f t="shared" si="2"/>
        <v>22.600000000000037</v>
      </c>
    </row>
    <row r="198" spans="1:7" ht="14.25" customHeight="1">
      <c r="A198" s="7">
        <v>43497</v>
      </c>
      <c r="B198" s="526">
        <v>17085</v>
      </c>
      <c r="C198" s="526" t="s">
        <v>34</v>
      </c>
      <c r="D198" t="s">
        <v>16</v>
      </c>
      <c r="E198" s="265"/>
      <c r="F198" s="2">
        <v>18.600000000000001</v>
      </c>
      <c r="G198" s="2">
        <f t="shared" si="2"/>
        <v>4.0000000000000355</v>
      </c>
    </row>
    <row r="199" spans="1:7" ht="14.25" customHeight="1">
      <c r="A199" s="7">
        <v>43497</v>
      </c>
      <c r="B199" s="526">
        <v>17085</v>
      </c>
      <c r="C199" s="526" t="s">
        <v>34</v>
      </c>
      <c r="D199" t="s">
        <v>17</v>
      </c>
      <c r="E199" s="265"/>
      <c r="F199" s="2">
        <v>4</v>
      </c>
      <c r="G199" s="2">
        <f t="shared" si="2"/>
        <v>3.5527136788005009E-14</v>
      </c>
    </row>
    <row r="200" spans="1:7">
      <c r="A200" s="7">
        <v>43496</v>
      </c>
      <c r="B200" s="526" t="s">
        <v>14</v>
      </c>
      <c r="C200" s="526" t="s">
        <v>15</v>
      </c>
      <c r="D200" t="s">
        <v>16</v>
      </c>
      <c r="E200" s="263">
        <v>19.3</v>
      </c>
      <c r="G200" s="2">
        <f t="shared" si="2"/>
        <v>19.300000000000036</v>
      </c>
    </row>
    <row r="201" spans="1:7">
      <c r="B201" s="526"/>
      <c r="C201" s="526"/>
      <c r="D201" t="s">
        <v>17</v>
      </c>
      <c r="E201" s="263">
        <v>4</v>
      </c>
      <c r="G201" s="2">
        <f t="shared" si="2"/>
        <v>23.300000000000036</v>
      </c>
    </row>
    <row r="202" spans="1:7">
      <c r="B202" s="526"/>
      <c r="C202" s="526"/>
      <c r="D202" t="s">
        <v>18</v>
      </c>
      <c r="E202" s="265">
        <v>60</v>
      </c>
      <c r="G202" s="2">
        <f t="shared" si="2"/>
        <v>83.30000000000004</v>
      </c>
    </row>
    <row r="203" spans="1:7">
      <c r="B203" s="526"/>
      <c r="C203" s="526"/>
      <c r="D203" t="s">
        <v>19</v>
      </c>
      <c r="E203" s="265">
        <v>5</v>
      </c>
      <c r="G203" s="2">
        <f t="shared" si="2"/>
        <v>88.30000000000004</v>
      </c>
    </row>
    <row r="204" spans="1:7">
      <c r="A204" s="7">
        <v>43496</v>
      </c>
      <c r="B204" s="526" t="s">
        <v>114</v>
      </c>
      <c r="C204" s="526" t="s">
        <v>15</v>
      </c>
      <c r="D204" t="s">
        <v>18</v>
      </c>
      <c r="E204" s="265"/>
      <c r="F204" s="2">
        <v>60</v>
      </c>
      <c r="G204" s="2">
        <f t="shared" si="2"/>
        <v>28.30000000000004</v>
      </c>
    </row>
    <row r="205" spans="1:7">
      <c r="A205" s="7">
        <v>43496</v>
      </c>
      <c r="B205" s="526" t="s">
        <v>114</v>
      </c>
      <c r="C205" s="526" t="s">
        <v>15</v>
      </c>
      <c r="D205" t="s">
        <v>19</v>
      </c>
      <c r="E205" s="265"/>
      <c r="F205" s="2">
        <v>5</v>
      </c>
      <c r="G205" s="2">
        <f t="shared" si="2"/>
        <v>23.30000000000004</v>
      </c>
    </row>
    <row r="206" spans="1:7">
      <c r="A206" s="7">
        <v>43525</v>
      </c>
      <c r="B206" s="526">
        <v>17263</v>
      </c>
      <c r="C206" s="526" t="s">
        <v>15</v>
      </c>
      <c r="D206" t="s">
        <v>16</v>
      </c>
      <c r="E206" s="265"/>
      <c r="F206" s="2">
        <v>19.3</v>
      </c>
      <c r="G206" s="2">
        <f t="shared" si="2"/>
        <v>4.0000000000000391</v>
      </c>
    </row>
    <row r="207" spans="1:7">
      <c r="A207" s="7">
        <v>43525</v>
      </c>
      <c r="B207" s="526">
        <v>17263</v>
      </c>
      <c r="C207" s="526" t="s">
        <v>15</v>
      </c>
      <c r="D207" t="s">
        <v>17</v>
      </c>
      <c r="E207" s="265"/>
      <c r="F207" s="2">
        <v>4</v>
      </c>
      <c r="G207" s="2">
        <f t="shared" ref="G207:G271" si="3">+G206+E207-F207</f>
        <v>3.907985046680551E-14</v>
      </c>
    </row>
    <row r="208" spans="1:7">
      <c r="A208" s="7">
        <v>43524</v>
      </c>
      <c r="B208" s="526" t="s">
        <v>14</v>
      </c>
      <c r="C208" s="526" t="s">
        <v>20</v>
      </c>
      <c r="D208" t="s">
        <v>16</v>
      </c>
      <c r="E208" s="263">
        <v>20.399999999999999</v>
      </c>
      <c r="G208" s="2">
        <f t="shared" si="3"/>
        <v>20.400000000000038</v>
      </c>
    </row>
    <row r="209" spans="1:7">
      <c r="B209" s="526"/>
      <c r="C209" s="526"/>
      <c r="D209" t="s">
        <v>17</v>
      </c>
      <c r="E209" s="263">
        <v>4.9000000000000004</v>
      </c>
      <c r="G209" s="2">
        <f t="shared" si="3"/>
        <v>25.30000000000004</v>
      </c>
    </row>
    <row r="210" spans="1:7">
      <c r="B210" s="526"/>
      <c r="C210" s="526"/>
      <c r="D210" t="s">
        <v>18</v>
      </c>
      <c r="E210" s="265">
        <v>56</v>
      </c>
      <c r="G210" s="2">
        <f t="shared" si="3"/>
        <v>81.30000000000004</v>
      </c>
    </row>
    <row r="211" spans="1:7">
      <c r="B211" s="526"/>
      <c r="C211" s="526"/>
      <c r="D211" t="s">
        <v>19</v>
      </c>
      <c r="E211" s="265">
        <v>5</v>
      </c>
      <c r="G211" s="2">
        <f t="shared" si="3"/>
        <v>86.30000000000004</v>
      </c>
    </row>
    <row r="212" spans="1:7">
      <c r="A212" s="7">
        <v>43524</v>
      </c>
      <c r="B212" s="526" t="s">
        <v>114</v>
      </c>
      <c r="C212" s="526" t="s">
        <v>20</v>
      </c>
      <c r="D212" t="s">
        <v>18</v>
      </c>
      <c r="E212" s="265"/>
      <c r="F212" s="2">
        <v>56</v>
      </c>
      <c r="G212" s="2">
        <f t="shared" si="3"/>
        <v>30.30000000000004</v>
      </c>
    </row>
    <row r="213" spans="1:7">
      <c r="A213" s="7">
        <v>43524</v>
      </c>
      <c r="B213" s="526" t="s">
        <v>114</v>
      </c>
      <c r="C213" s="526" t="s">
        <v>20</v>
      </c>
      <c r="D213" t="s">
        <v>19</v>
      </c>
      <c r="E213" s="265"/>
      <c r="F213" s="2">
        <v>5</v>
      </c>
      <c r="G213" s="2">
        <f t="shared" si="3"/>
        <v>25.30000000000004</v>
      </c>
    </row>
    <row r="214" spans="1:7">
      <c r="A214" s="7">
        <v>43552</v>
      </c>
      <c r="B214" s="526">
        <v>17570</v>
      </c>
      <c r="C214" s="526" t="s">
        <v>20</v>
      </c>
      <c r="D214" t="s">
        <v>16</v>
      </c>
      <c r="E214" s="265"/>
      <c r="F214" s="2">
        <v>20.399999999999999</v>
      </c>
      <c r="G214" s="2">
        <f t="shared" si="3"/>
        <v>4.9000000000000412</v>
      </c>
    </row>
    <row r="215" spans="1:7">
      <c r="A215" s="7">
        <v>43580</v>
      </c>
      <c r="B215" s="526">
        <v>17707</v>
      </c>
      <c r="C215" s="526" t="s">
        <v>20</v>
      </c>
      <c r="D215" t="s">
        <v>17</v>
      </c>
      <c r="E215" s="265"/>
      <c r="F215" s="2">
        <v>4.9000000000000004</v>
      </c>
      <c r="G215" s="2">
        <f t="shared" si="3"/>
        <v>4.0856207306205761E-14</v>
      </c>
    </row>
    <row r="216" spans="1:7">
      <c r="A216" s="7">
        <v>43555</v>
      </c>
      <c r="B216" s="526" t="s">
        <v>14</v>
      </c>
      <c r="C216" s="526" t="s">
        <v>23</v>
      </c>
      <c r="D216" t="s">
        <v>16</v>
      </c>
      <c r="E216" s="263">
        <v>19</v>
      </c>
      <c r="G216" s="2">
        <f t="shared" si="3"/>
        <v>19.000000000000043</v>
      </c>
    </row>
    <row r="217" spans="1:7">
      <c r="B217" s="526"/>
      <c r="C217" s="526"/>
      <c r="D217" t="s">
        <v>17</v>
      </c>
      <c r="E217" s="263">
        <v>3.9</v>
      </c>
      <c r="G217" s="2">
        <f t="shared" si="3"/>
        <v>22.900000000000041</v>
      </c>
    </row>
    <row r="218" spans="1:7">
      <c r="B218" s="526"/>
      <c r="C218" s="526"/>
      <c r="D218" t="s">
        <v>18</v>
      </c>
      <c r="E218" s="265">
        <v>60</v>
      </c>
      <c r="G218" s="2">
        <f t="shared" si="3"/>
        <v>82.900000000000034</v>
      </c>
    </row>
    <row r="219" spans="1:7">
      <c r="B219" s="526"/>
      <c r="C219" s="526"/>
      <c r="D219" t="s">
        <v>19</v>
      </c>
      <c r="E219" s="265">
        <v>5</v>
      </c>
      <c r="G219" s="2">
        <f t="shared" si="3"/>
        <v>87.900000000000034</v>
      </c>
    </row>
    <row r="220" spans="1:7">
      <c r="A220" s="7">
        <v>43555</v>
      </c>
      <c r="B220" s="526" t="s">
        <v>114</v>
      </c>
      <c r="C220" s="526" t="s">
        <v>23</v>
      </c>
      <c r="D220" t="s">
        <v>18</v>
      </c>
      <c r="E220" s="265"/>
      <c r="F220" s="2">
        <v>60</v>
      </c>
      <c r="G220" s="2">
        <f t="shared" si="3"/>
        <v>27.900000000000034</v>
      </c>
    </row>
    <row r="221" spans="1:7">
      <c r="A221" s="7">
        <v>43555</v>
      </c>
      <c r="B221" s="526" t="s">
        <v>114</v>
      </c>
      <c r="C221" s="526" t="s">
        <v>23</v>
      </c>
      <c r="D221" t="s">
        <v>19</v>
      </c>
      <c r="E221" s="265"/>
      <c r="F221" s="2">
        <v>5</v>
      </c>
      <c r="G221" s="2">
        <f t="shared" si="3"/>
        <v>22.900000000000034</v>
      </c>
    </row>
    <row r="222" spans="1:7">
      <c r="A222" s="7">
        <v>43589</v>
      </c>
      <c r="B222" s="526">
        <v>17783</v>
      </c>
      <c r="C222" s="526" t="s">
        <v>23</v>
      </c>
      <c r="D222" t="s">
        <v>16</v>
      </c>
      <c r="E222" s="265"/>
      <c r="F222" s="2">
        <v>19</v>
      </c>
      <c r="G222" s="2">
        <f t="shared" si="3"/>
        <v>3.9000000000000341</v>
      </c>
    </row>
    <row r="223" spans="1:7">
      <c r="A223" s="7">
        <v>43589</v>
      </c>
      <c r="B223" s="526">
        <v>17783</v>
      </c>
      <c r="C223" s="526" t="s">
        <v>23</v>
      </c>
      <c r="D223" t="s">
        <v>17</v>
      </c>
      <c r="E223" s="265"/>
      <c r="F223" s="2">
        <v>3.9</v>
      </c>
      <c r="G223" s="2">
        <f t="shared" si="3"/>
        <v>3.4194869158454821E-14</v>
      </c>
    </row>
    <row r="224" spans="1:7">
      <c r="A224" s="44">
        <v>43585</v>
      </c>
      <c r="B224" s="525" t="s">
        <v>14</v>
      </c>
      <c r="C224" s="525" t="s">
        <v>24</v>
      </c>
      <c r="D224" t="s">
        <v>16</v>
      </c>
      <c r="E224" s="263">
        <v>19.2</v>
      </c>
      <c r="G224" s="2">
        <f t="shared" si="3"/>
        <v>19.200000000000035</v>
      </c>
    </row>
    <row r="225" spans="1:7">
      <c r="B225" s="526"/>
      <c r="C225" s="526"/>
      <c r="D225" t="s">
        <v>17</v>
      </c>
      <c r="E225" s="263">
        <v>3.6</v>
      </c>
      <c r="G225" s="2">
        <f t="shared" si="3"/>
        <v>22.800000000000036</v>
      </c>
    </row>
    <row r="226" spans="1:7">
      <c r="B226" s="526"/>
      <c r="C226" s="526"/>
      <c r="D226" t="s">
        <v>18</v>
      </c>
      <c r="E226" s="265">
        <v>60</v>
      </c>
      <c r="G226" s="2">
        <f t="shared" si="3"/>
        <v>82.80000000000004</v>
      </c>
    </row>
    <row r="227" spans="1:7">
      <c r="B227" s="526"/>
      <c r="C227" s="526"/>
      <c r="D227" t="s">
        <v>19</v>
      </c>
      <c r="E227" s="265">
        <v>5</v>
      </c>
      <c r="G227" s="2">
        <f t="shared" si="3"/>
        <v>87.80000000000004</v>
      </c>
    </row>
    <row r="228" spans="1:7">
      <c r="A228" s="7">
        <v>43585</v>
      </c>
      <c r="B228" s="526" t="s">
        <v>114</v>
      </c>
      <c r="C228" s="526" t="s">
        <v>24</v>
      </c>
      <c r="D228" t="s">
        <v>18</v>
      </c>
      <c r="E228" s="265"/>
      <c r="F228" s="2">
        <v>60</v>
      </c>
      <c r="G228" s="2">
        <f t="shared" si="3"/>
        <v>27.80000000000004</v>
      </c>
    </row>
    <row r="229" spans="1:7">
      <c r="A229" s="7">
        <v>43585</v>
      </c>
      <c r="B229" s="526" t="s">
        <v>114</v>
      </c>
      <c r="C229" s="526" t="s">
        <v>24</v>
      </c>
      <c r="D229" t="s">
        <v>19</v>
      </c>
      <c r="E229" s="265"/>
      <c r="F229" s="2">
        <v>5</v>
      </c>
      <c r="G229" s="2">
        <f t="shared" si="3"/>
        <v>22.80000000000004</v>
      </c>
    </row>
    <row r="230" spans="1:7">
      <c r="A230" s="7">
        <v>43616</v>
      </c>
      <c r="B230" s="526">
        <v>18002</v>
      </c>
      <c r="C230" s="526" t="s">
        <v>24</v>
      </c>
      <c r="D230" t="s">
        <v>16</v>
      </c>
      <c r="E230" s="265"/>
      <c r="F230" s="2">
        <v>19.2</v>
      </c>
      <c r="G230" s="2">
        <f t="shared" si="3"/>
        <v>3.6000000000000405</v>
      </c>
    </row>
    <row r="231" spans="1:7">
      <c r="A231" s="7">
        <v>43616</v>
      </c>
      <c r="B231" s="526">
        <v>18002</v>
      </c>
      <c r="C231" s="526" t="s">
        <v>24</v>
      </c>
      <c r="D231" t="s">
        <v>17</v>
      </c>
      <c r="E231" s="265"/>
      <c r="F231" s="2">
        <v>3.6</v>
      </c>
      <c r="G231" s="2">
        <f t="shared" si="3"/>
        <v>4.0412118096355698E-14</v>
      </c>
    </row>
    <row r="232" spans="1:7">
      <c r="A232" s="44">
        <v>43616</v>
      </c>
      <c r="B232" s="525" t="s">
        <v>14</v>
      </c>
      <c r="C232" s="525" t="s">
        <v>25</v>
      </c>
      <c r="D232" t="s">
        <v>16</v>
      </c>
      <c r="E232" s="263">
        <v>17.7</v>
      </c>
      <c r="G232" s="2">
        <f t="shared" si="3"/>
        <v>17.700000000000038</v>
      </c>
    </row>
    <row r="233" spans="1:7">
      <c r="B233" s="526"/>
      <c r="C233" s="526"/>
      <c r="D233" t="s">
        <v>17</v>
      </c>
      <c r="E233" s="263">
        <v>4.0999999999999996</v>
      </c>
      <c r="G233" s="2">
        <f t="shared" si="3"/>
        <v>21.80000000000004</v>
      </c>
    </row>
    <row r="234" spans="1:7">
      <c r="B234" s="526"/>
      <c r="C234" s="526"/>
      <c r="D234" t="s">
        <v>18</v>
      </c>
      <c r="E234" s="265">
        <v>60</v>
      </c>
      <c r="G234" s="2">
        <f t="shared" si="3"/>
        <v>81.80000000000004</v>
      </c>
    </row>
    <row r="235" spans="1:7">
      <c r="B235" s="526"/>
      <c r="C235" s="526"/>
      <c r="D235" t="s">
        <v>19</v>
      </c>
      <c r="E235" s="265">
        <v>5</v>
      </c>
      <c r="G235" s="2">
        <f t="shared" si="3"/>
        <v>86.80000000000004</v>
      </c>
    </row>
    <row r="236" spans="1:7">
      <c r="B236" s="526"/>
      <c r="C236" s="526"/>
      <c r="D236" t="s">
        <v>39</v>
      </c>
      <c r="E236" s="265">
        <v>10</v>
      </c>
      <c r="G236" s="2">
        <f t="shared" si="3"/>
        <v>96.80000000000004</v>
      </c>
    </row>
    <row r="237" spans="1:7">
      <c r="A237" s="7">
        <v>43616</v>
      </c>
      <c r="B237" s="526" t="s">
        <v>114</v>
      </c>
      <c r="C237" s="526" t="s">
        <v>25</v>
      </c>
      <c r="D237" t="s">
        <v>18</v>
      </c>
      <c r="E237" s="265"/>
      <c r="F237" s="2">
        <v>60</v>
      </c>
      <c r="G237" s="2">
        <f t="shared" si="3"/>
        <v>36.80000000000004</v>
      </c>
    </row>
    <row r="238" spans="1:7">
      <c r="A238" s="7">
        <v>43616</v>
      </c>
      <c r="B238" s="526" t="s">
        <v>114</v>
      </c>
      <c r="C238" s="526" t="s">
        <v>25</v>
      </c>
      <c r="D238" t="s">
        <v>19</v>
      </c>
      <c r="E238" s="265"/>
      <c r="F238" s="2">
        <v>5</v>
      </c>
      <c r="G238" s="2">
        <f t="shared" si="3"/>
        <v>31.80000000000004</v>
      </c>
    </row>
    <row r="239" spans="1:7">
      <c r="A239" s="7">
        <v>43678</v>
      </c>
      <c r="B239" s="526">
        <v>18366</v>
      </c>
      <c r="C239" s="526" t="s">
        <v>25</v>
      </c>
      <c r="D239" t="s">
        <v>16</v>
      </c>
      <c r="E239" s="265"/>
      <c r="F239" s="2">
        <v>17.7</v>
      </c>
      <c r="G239" s="2">
        <f t="shared" si="3"/>
        <v>14.100000000000041</v>
      </c>
    </row>
    <row r="240" spans="1:7">
      <c r="A240" s="7">
        <v>43682</v>
      </c>
      <c r="B240" s="526">
        <v>18409</v>
      </c>
      <c r="C240" s="526" t="s">
        <v>25</v>
      </c>
      <c r="D240" t="s">
        <v>17</v>
      </c>
      <c r="E240" s="265"/>
      <c r="F240" s="2">
        <v>4.0999999999999996</v>
      </c>
      <c r="G240" s="2">
        <f t="shared" si="3"/>
        <v>10.000000000000041</v>
      </c>
    </row>
    <row r="241" spans="1:7">
      <c r="A241" s="7">
        <v>43682</v>
      </c>
      <c r="B241" s="526">
        <v>18409</v>
      </c>
      <c r="C241" s="526" t="s">
        <v>25</v>
      </c>
      <c r="D241" t="s">
        <v>39</v>
      </c>
      <c r="E241" s="265"/>
      <c r="F241" s="2">
        <v>10</v>
      </c>
      <c r="G241" s="2">
        <f t="shared" si="3"/>
        <v>4.0856207306205761E-14</v>
      </c>
    </row>
    <row r="242" spans="1:7">
      <c r="A242" s="44">
        <v>43646</v>
      </c>
      <c r="B242" s="525" t="s">
        <v>14</v>
      </c>
      <c r="C242" s="525" t="s">
        <v>89</v>
      </c>
      <c r="D242" t="s">
        <v>16</v>
      </c>
      <c r="E242" s="263">
        <v>15.8</v>
      </c>
      <c r="G242" s="2">
        <f t="shared" si="3"/>
        <v>15.800000000000042</v>
      </c>
    </row>
    <row r="243" spans="1:7">
      <c r="B243" s="526"/>
      <c r="C243" s="526"/>
      <c r="D243" t="s">
        <v>17</v>
      </c>
      <c r="E243" s="263">
        <v>4</v>
      </c>
      <c r="G243" s="2">
        <f t="shared" si="3"/>
        <v>19.80000000000004</v>
      </c>
    </row>
    <row r="244" spans="1:7">
      <c r="B244" s="526"/>
      <c r="C244" s="526"/>
      <c r="D244" t="s">
        <v>18</v>
      </c>
      <c r="E244" s="265">
        <v>60</v>
      </c>
      <c r="G244" s="2">
        <f t="shared" si="3"/>
        <v>79.80000000000004</v>
      </c>
    </row>
    <row r="245" spans="1:7">
      <c r="B245" s="526"/>
      <c r="C245" s="526"/>
      <c r="D245" t="s">
        <v>19</v>
      </c>
      <c r="E245" s="265">
        <v>5</v>
      </c>
      <c r="G245" s="2">
        <f t="shared" si="3"/>
        <v>84.80000000000004</v>
      </c>
    </row>
    <row r="246" spans="1:7">
      <c r="A246" s="7">
        <v>43646</v>
      </c>
      <c r="B246" s="526" t="s">
        <v>114</v>
      </c>
      <c r="C246" s="526" t="s">
        <v>89</v>
      </c>
      <c r="D246" t="s">
        <v>18</v>
      </c>
      <c r="E246" s="265"/>
      <c r="F246" s="2">
        <v>60</v>
      </c>
      <c r="G246" s="2">
        <f t="shared" si="3"/>
        <v>24.80000000000004</v>
      </c>
    </row>
    <row r="247" spans="1:7">
      <c r="A247" s="7">
        <v>43646</v>
      </c>
      <c r="B247" s="526" t="s">
        <v>114</v>
      </c>
      <c r="C247" s="526" t="s">
        <v>89</v>
      </c>
      <c r="D247" t="s">
        <v>19</v>
      </c>
      <c r="E247" s="265"/>
      <c r="F247" s="2">
        <v>5</v>
      </c>
      <c r="G247" s="2">
        <f t="shared" si="3"/>
        <v>19.80000000000004</v>
      </c>
    </row>
    <row r="248" spans="1:7">
      <c r="A248" s="7">
        <v>43678</v>
      </c>
      <c r="B248" s="526">
        <v>18366</v>
      </c>
      <c r="C248" s="526" t="s">
        <v>89</v>
      </c>
      <c r="D248" t="s">
        <v>16</v>
      </c>
      <c r="E248" s="265"/>
      <c r="F248" s="2">
        <v>15.8</v>
      </c>
      <c r="G248" s="2">
        <f t="shared" si="3"/>
        <v>4.0000000000000391</v>
      </c>
    </row>
    <row r="249" spans="1:7">
      <c r="A249" s="7">
        <v>43682</v>
      </c>
      <c r="B249" s="526">
        <v>18409</v>
      </c>
      <c r="C249" s="526" t="s">
        <v>89</v>
      </c>
      <c r="D249" t="s">
        <v>17</v>
      </c>
      <c r="E249" s="265"/>
      <c r="F249" s="2">
        <v>4</v>
      </c>
      <c r="G249" s="2">
        <f t="shared" si="3"/>
        <v>3.907985046680551E-14</v>
      </c>
    </row>
    <row r="250" spans="1:7">
      <c r="A250" s="44">
        <v>43677</v>
      </c>
      <c r="B250" s="525" t="s">
        <v>14</v>
      </c>
      <c r="C250" s="525" t="s">
        <v>27</v>
      </c>
      <c r="D250" t="s">
        <v>16</v>
      </c>
      <c r="E250" s="263">
        <v>15.8</v>
      </c>
      <c r="G250" s="2">
        <f t="shared" si="3"/>
        <v>15.80000000000004</v>
      </c>
    </row>
    <row r="251" spans="1:7">
      <c r="B251" s="526"/>
      <c r="C251" s="526"/>
      <c r="D251" t="s">
        <v>17</v>
      </c>
      <c r="E251" s="263">
        <v>3.8</v>
      </c>
      <c r="G251" s="2">
        <f t="shared" si="3"/>
        <v>19.600000000000041</v>
      </c>
    </row>
    <row r="252" spans="1:7">
      <c r="B252" s="526"/>
      <c r="C252" s="526"/>
      <c r="D252" t="s">
        <v>18</v>
      </c>
      <c r="E252" s="265">
        <v>60</v>
      </c>
      <c r="G252" s="2">
        <f t="shared" si="3"/>
        <v>79.600000000000037</v>
      </c>
    </row>
    <row r="253" spans="1:7">
      <c r="B253" s="526"/>
      <c r="C253" s="526"/>
      <c r="D253" t="s">
        <v>19</v>
      </c>
      <c r="E253" s="265">
        <v>5</v>
      </c>
      <c r="G253" s="2">
        <f t="shared" si="3"/>
        <v>84.600000000000037</v>
      </c>
    </row>
    <row r="254" spans="1:7">
      <c r="A254" s="7">
        <v>43678</v>
      </c>
      <c r="B254" s="526">
        <v>18366</v>
      </c>
      <c r="C254" s="526" t="s">
        <v>27</v>
      </c>
      <c r="D254" t="s">
        <v>18</v>
      </c>
      <c r="E254" s="265"/>
      <c r="F254" s="2">
        <v>60</v>
      </c>
      <c r="G254" s="2">
        <f t="shared" si="3"/>
        <v>24.600000000000037</v>
      </c>
    </row>
    <row r="255" spans="1:7">
      <c r="A255" s="7">
        <v>43678</v>
      </c>
      <c r="B255" s="526">
        <v>18366</v>
      </c>
      <c r="C255" s="526" t="s">
        <v>27</v>
      </c>
      <c r="D255" t="s">
        <v>19</v>
      </c>
      <c r="E255" s="265"/>
      <c r="F255" s="2">
        <v>5</v>
      </c>
      <c r="G255" s="2">
        <f t="shared" si="3"/>
        <v>19.600000000000037</v>
      </c>
    </row>
    <row r="256" spans="1:7">
      <c r="A256" s="7">
        <v>43732</v>
      </c>
      <c r="B256" s="526">
        <v>18761</v>
      </c>
      <c r="C256" s="526" t="s">
        <v>27</v>
      </c>
      <c r="D256" t="s">
        <v>16</v>
      </c>
      <c r="E256" s="265"/>
      <c r="F256" s="2">
        <v>15.8</v>
      </c>
      <c r="G256" s="2">
        <f t="shared" si="3"/>
        <v>3.8000000000000362</v>
      </c>
    </row>
    <row r="257" spans="1:7">
      <c r="A257" s="7">
        <v>43732</v>
      </c>
      <c r="B257" s="526">
        <v>18761</v>
      </c>
      <c r="C257" s="526" t="s">
        <v>27</v>
      </c>
      <c r="D257" t="s">
        <v>17</v>
      </c>
      <c r="E257" s="265"/>
      <c r="F257" s="2">
        <v>3.8</v>
      </c>
      <c r="G257" s="2">
        <f t="shared" si="3"/>
        <v>3.6415315207705135E-14</v>
      </c>
    </row>
    <row r="258" spans="1:7">
      <c r="A258" s="44">
        <v>43708</v>
      </c>
      <c r="B258" s="525" t="s">
        <v>14</v>
      </c>
      <c r="C258" s="525" t="s">
        <v>28</v>
      </c>
      <c r="D258" t="s">
        <v>16</v>
      </c>
      <c r="E258" s="263">
        <v>15.4</v>
      </c>
      <c r="G258" s="2">
        <f t="shared" si="3"/>
        <v>15.400000000000038</v>
      </c>
    </row>
    <row r="259" spans="1:7">
      <c r="B259" s="526"/>
      <c r="C259" s="526"/>
      <c r="D259" t="s">
        <v>17</v>
      </c>
      <c r="E259" s="263">
        <v>3.7</v>
      </c>
      <c r="G259" s="2">
        <f t="shared" si="3"/>
        <v>19.100000000000037</v>
      </c>
    </row>
    <row r="260" spans="1:7">
      <c r="B260" s="526"/>
      <c r="C260" s="526"/>
      <c r="D260" t="s">
        <v>18</v>
      </c>
      <c r="E260" s="265">
        <v>60</v>
      </c>
      <c r="G260" s="2">
        <f t="shared" si="3"/>
        <v>79.100000000000037</v>
      </c>
    </row>
    <row r="261" spans="1:7">
      <c r="B261" s="526"/>
      <c r="C261" s="526"/>
      <c r="D261" t="s">
        <v>19</v>
      </c>
      <c r="E261" s="265">
        <v>5</v>
      </c>
      <c r="G261" s="2">
        <f t="shared" si="3"/>
        <v>84.100000000000037</v>
      </c>
    </row>
    <row r="262" spans="1:7">
      <c r="A262" s="7">
        <v>43708</v>
      </c>
      <c r="B262" s="526" t="s">
        <v>114</v>
      </c>
      <c r="C262" s="526" t="s">
        <v>28</v>
      </c>
      <c r="D262" t="s">
        <v>18</v>
      </c>
      <c r="E262" s="265"/>
      <c r="F262" s="2">
        <v>60</v>
      </c>
      <c r="G262" s="2">
        <f t="shared" si="3"/>
        <v>24.100000000000037</v>
      </c>
    </row>
    <row r="263" spans="1:7">
      <c r="A263" s="7">
        <v>43708</v>
      </c>
      <c r="B263" s="526" t="s">
        <v>114</v>
      </c>
      <c r="C263" s="526" t="s">
        <v>28</v>
      </c>
      <c r="D263" t="s">
        <v>19</v>
      </c>
      <c r="E263" s="265"/>
      <c r="F263" s="2">
        <v>5</v>
      </c>
      <c r="G263" s="2">
        <f t="shared" si="3"/>
        <v>19.100000000000037</v>
      </c>
    </row>
    <row r="264" spans="1:7">
      <c r="A264" s="7">
        <v>43732</v>
      </c>
      <c r="B264" s="526">
        <v>18761</v>
      </c>
      <c r="C264" s="526" t="s">
        <v>28</v>
      </c>
      <c r="D264" t="s">
        <v>16</v>
      </c>
      <c r="E264" s="265"/>
      <c r="F264" s="2">
        <v>15.4</v>
      </c>
      <c r="G264" s="2">
        <f t="shared" si="3"/>
        <v>3.7000000000000366</v>
      </c>
    </row>
    <row r="265" spans="1:7">
      <c r="A265" s="7">
        <v>43732</v>
      </c>
      <c r="B265" s="526">
        <v>18761</v>
      </c>
      <c r="C265" s="526" t="s">
        <v>28</v>
      </c>
      <c r="D265" t="s">
        <v>17</v>
      </c>
      <c r="E265" s="265"/>
      <c r="F265" s="2">
        <v>3.7</v>
      </c>
      <c r="G265" s="2">
        <f t="shared" si="3"/>
        <v>3.6415315207705135E-14</v>
      </c>
    </row>
    <row r="266" spans="1:7">
      <c r="A266" s="44">
        <v>43738</v>
      </c>
      <c r="B266" s="525" t="s">
        <v>14</v>
      </c>
      <c r="C266" s="525" t="s">
        <v>29</v>
      </c>
      <c r="D266" t="s">
        <v>16</v>
      </c>
      <c r="E266" s="263">
        <v>15.5</v>
      </c>
      <c r="G266" s="2">
        <f t="shared" si="3"/>
        <v>15.500000000000036</v>
      </c>
    </row>
    <row r="267" spans="1:7">
      <c r="B267" s="526"/>
      <c r="C267" s="526"/>
      <c r="D267" t="s">
        <v>17</v>
      </c>
      <c r="E267" s="263">
        <v>3.7</v>
      </c>
      <c r="G267" s="2">
        <f t="shared" si="3"/>
        <v>19.200000000000035</v>
      </c>
    </row>
    <row r="268" spans="1:7">
      <c r="B268" s="526"/>
      <c r="C268" s="526"/>
      <c r="D268" t="s">
        <v>18</v>
      </c>
      <c r="E268" s="265">
        <v>60</v>
      </c>
      <c r="G268" s="2">
        <f t="shared" si="3"/>
        <v>79.200000000000031</v>
      </c>
    </row>
    <row r="269" spans="1:7">
      <c r="B269" s="526"/>
      <c r="C269" s="526"/>
      <c r="D269" t="s">
        <v>19</v>
      </c>
      <c r="E269" s="265">
        <v>5</v>
      </c>
      <c r="G269" s="2">
        <f t="shared" si="3"/>
        <v>84.200000000000031</v>
      </c>
    </row>
    <row r="270" spans="1:7">
      <c r="A270" s="7">
        <v>43761</v>
      </c>
      <c r="B270" s="526">
        <v>18975</v>
      </c>
      <c r="C270" s="526" t="s">
        <v>29</v>
      </c>
      <c r="D270" t="s">
        <v>16</v>
      </c>
      <c r="E270" s="265"/>
      <c r="F270" s="2">
        <v>15.5</v>
      </c>
      <c r="G270" s="2">
        <f t="shared" si="3"/>
        <v>68.700000000000031</v>
      </c>
    </row>
    <row r="271" spans="1:7">
      <c r="A271" s="7">
        <v>43761</v>
      </c>
      <c r="B271" s="526">
        <v>18975</v>
      </c>
      <c r="C271" s="526" t="s">
        <v>29</v>
      </c>
      <c r="D271" t="s">
        <v>17</v>
      </c>
      <c r="E271" s="265"/>
      <c r="F271" s="2">
        <v>3.7</v>
      </c>
      <c r="G271" s="2">
        <f t="shared" si="3"/>
        <v>65.000000000000028</v>
      </c>
    </row>
    <row r="272" spans="1:7">
      <c r="A272" s="7">
        <v>43763</v>
      </c>
      <c r="B272" s="526">
        <v>19010</v>
      </c>
      <c r="C272" s="526" t="s">
        <v>29</v>
      </c>
      <c r="D272" t="s">
        <v>18</v>
      </c>
      <c r="E272" s="265"/>
      <c r="F272" s="2">
        <v>60</v>
      </c>
      <c r="G272" s="2">
        <f t="shared" ref="G272:G361" si="4">+G271+E272-F272</f>
        <v>5.0000000000000284</v>
      </c>
    </row>
    <row r="273" spans="1:7">
      <c r="A273" s="7">
        <v>43763</v>
      </c>
      <c r="B273" s="526">
        <v>19010</v>
      </c>
      <c r="C273" s="526" t="s">
        <v>29</v>
      </c>
      <c r="D273" t="s">
        <v>19</v>
      </c>
      <c r="E273" s="265"/>
      <c r="F273" s="2">
        <v>5</v>
      </c>
      <c r="G273" s="2">
        <f t="shared" si="4"/>
        <v>2.8421709430404007E-14</v>
      </c>
    </row>
    <row r="274" spans="1:7">
      <c r="A274" s="44">
        <v>43769</v>
      </c>
      <c r="B274" s="525" t="s">
        <v>14</v>
      </c>
      <c r="C274" s="525" t="s">
        <v>30</v>
      </c>
      <c r="D274" t="s">
        <v>16</v>
      </c>
      <c r="E274" s="265">
        <v>15.5</v>
      </c>
      <c r="G274" s="2">
        <f t="shared" si="4"/>
        <v>15.500000000000028</v>
      </c>
    </row>
    <row r="275" spans="1:7">
      <c r="A275" s="1"/>
      <c r="B275" s="526"/>
      <c r="C275" s="526"/>
      <c r="D275" t="s">
        <v>17</v>
      </c>
      <c r="E275" s="265">
        <v>3.6</v>
      </c>
      <c r="G275" s="2">
        <f t="shared" si="4"/>
        <v>19.10000000000003</v>
      </c>
    </row>
    <row r="276" spans="1:7">
      <c r="A276" s="1"/>
      <c r="B276" s="526"/>
      <c r="C276" s="526"/>
      <c r="D276" t="s">
        <v>18</v>
      </c>
      <c r="E276" s="265">
        <v>60</v>
      </c>
      <c r="G276" s="2">
        <f t="shared" si="4"/>
        <v>79.100000000000023</v>
      </c>
    </row>
    <row r="277" spans="1:7">
      <c r="A277" s="1"/>
      <c r="B277" s="526"/>
      <c r="C277" s="526"/>
      <c r="D277" t="s">
        <v>40</v>
      </c>
      <c r="E277" s="265">
        <v>5</v>
      </c>
      <c r="G277" s="2">
        <f t="shared" si="4"/>
        <v>84.100000000000023</v>
      </c>
    </row>
    <row r="278" spans="1:7">
      <c r="A278" s="7">
        <v>43769</v>
      </c>
      <c r="B278" s="526" t="s">
        <v>114</v>
      </c>
      <c r="C278" s="526" t="s">
        <v>30</v>
      </c>
      <c r="D278" t="s">
        <v>18</v>
      </c>
      <c r="E278" s="265"/>
      <c r="F278" s="2">
        <v>60</v>
      </c>
      <c r="G278" s="2">
        <f t="shared" si="4"/>
        <v>24.100000000000023</v>
      </c>
    </row>
    <row r="279" spans="1:7">
      <c r="A279" s="7">
        <v>43769</v>
      </c>
      <c r="B279" s="526" t="s">
        <v>114</v>
      </c>
      <c r="C279" s="526" t="s">
        <v>30</v>
      </c>
      <c r="D279" t="s">
        <v>40</v>
      </c>
      <c r="E279" s="265"/>
      <c r="F279" s="2">
        <v>5</v>
      </c>
      <c r="G279" s="2">
        <f t="shared" si="4"/>
        <v>19.100000000000023</v>
      </c>
    </row>
    <row r="280" spans="1:7">
      <c r="A280" s="7">
        <v>43796</v>
      </c>
      <c r="B280" s="526">
        <v>19233</v>
      </c>
      <c r="C280" s="526" t="s">
        <v>30</v>
      </c>
      <c r="D280" t="s">
        <v>16</v>
      </c>
      <c r="E280" s="265"/>
      <c r="F280" s="2">
        <v>15.5</v>
      </c>
      <c r="G280" s="2">
        <f t="shared" si="4"/>
        <v>3.6000000000000227</v>
      </c>
    </row>
    <row r="281" spans="1:7">
      <c r="A281" s="7">
        <v>43796</v>
      </c>
      <c r="B281" s="526">
        <v>19233</v>
      </c>
      <c r="C281" s="526" t="s">
        <v>30</v>
      </c>
      <c r="D281" t="s">
        <v>17</v>
      </c>
      <c r="E281" s="265"/>
      <c r="F281" s="2">
        <v>3.6</v>
      </c>
      <c r="G281" s="2">
        <f t="shared" si="4"/>
        <v>2.2648549702353193E-14</v>
      </c>
    </row>
    <row r="282" spans="1:7">
      <c r="A282" s="44">
        <v>43799</v>
      </c>
      <c r="B282" s="525" t="s">
        <v>14</v>
      </c>
      <c r="C282" s="525" t="s">
        <v>33</v>
      </c>
      <c r="D282" t="s">
        <v>16</v>
      </c>
      <c r="E282" s="265">
        <v>17.399999999999999</v>
      </c>
      <c r="G282" s="2">
        <f t="shared" si="4"/>
        <v>17.40000000000002</v>
      </c>
    </row>
    <row r="283" spans="1:7">
      <c r="A283" s="1"/>
      <c r="B283" s="526"/>
      <c r="C283" s="526"/>
      <c r="D283" t="s">
        <v>17</v>
      </c>
      <c r="E283" s="265">
        <v>3.7</v>
      </c>
      <c r="G283" s="2">
        <f t="shared" si="4"/>
        <v>21.100000000000019</v>
      </c>
    </row>
    <row r="284" spans="1:7">
      <c r="A284" s="1"/>
      <c r="B284" s="526"/>
      <c r="C284" s="526"/>
      <c r="D284" t="s">
        <v>18</v>
      </c>
      <c r="E284" s="265">
        <v>60</v>
      </c>
      <c r="G284" s="2">
        <f t="shared" si="4"/>
        <v>81.100000000000023</v>
      </c>
    </row>
    <row r="285" spans="1:7">
      <c r="A285" s="1"/>
      <c r="B285" s="526"/>
      <c r="C285" s="526"/>
      <c r="D285" t="s">
        <v>40</v>
      </c>
      <c r="E285" s="265">
        <v>5</v>
      </c>
      <c r="G285" s="2">
        <f t="shared" si="4"/>
        <v>86.100000000000023</v>
      </c>
    </row>
    <row r="286" spans="1:7">
      <c r="A286" s="1">
        <v>43799</v>
      </c>
      <c r="B286" s="526" t="s">
        <v>114</v>
      </c>
      <c r="C286" s="526" t="s">
        <v>33</v>
      </c>
      <c r="D286" t="s">
        <v>18</v>
      </c>
      <c r="E286" s="265"/>
      <c r="F286" s="2">
        <v>60</v>
      </c>
      <c r="G286" s="2">
        <f t="shared" si="4"/>
        <v>26.100000000000023</v>
      </c>
    </row>
    <row r="287" spans="1:7">
      <c r="A287" s="1">
        <v>43799</v>
      </c>
      <c r="B287" s="526" t="s">
        <v>114</v>
      </c>
      <c r="C287" s="526" t="s">
        <v>33</v>
      </c>
      <c r="D287" t="s">
        <v>19</v>
      </c>
      <c r="E287" s="265"/>
      <c r="F287" s="2">
        <v>5</v>
      </c>
      <c r="G287" s="2">
        <f t="shared" si="4"/>
        <v>21.100000000000023</v>
      </c>
    </row>
    <row r="288" spans="1:7">
      <c r="A288" s="1">
        <v>43830</v>
      </c>
      <c r="B288" s="526">
        <v>19467</v>
      </c>
      <c r="C288" s="526" t="s">
        <v>33</v>
      </c>
      <c r="D288" t="s">
        <v>16</v>
      </c>
      <c r="E288" s="265"/>
      <c r="F288" s="2">
        <v>17.399999999999999</v>
      </c>
      <c r="G288" s="2">
        <f t="shared" si="4"/>
        <v>3.7000000000000242</v>
      </c>
    </row>
    <row r="289" spans="1:7">
      <c r="A289" s="1">
        <v>43830</v>
      </c>
      <c r="B289" s="526">
        <v>19467</v>
      </c>
      <c r="C289" s="526" t="s">
        <v>33</v>
      </c>
      <c r="D289" t="s">
        <v>17</v>
      </c>
      <c r="E289" s="265"/>
      <c r="F289" s="2">
        <v>3.7</v>
      </c>
      <c r="G289" s="2">
        <f t="shared" si="4"/>
        <v>2.3980817331903381E-14</v>
      </c>
    </row>
    <row r="290" spans="1:7">
      <c r="A290" s="44">
        <v>43830</v>
      </c>
      <c r="B290" s="525" t="s">
        <v>14</v>
      </c>
      <c r="C290" s="525" t="s">
        <v>34</v>
      </c>
      <c r="D290" t="s">
        <v>16</v>
      </c>
      <c r="E290" s="265">
        <v>18.2</v>
      </c>
      <c r="G290" s="2">
        <f t="shared" si="4"/>
        <v>18.200000000000024</v>
      </c>
    </row>
    <row r="291" spans="1:7">
      <c r="A291" s="1"/>
      <c r="B291" s="526"/>
      <c r="C291" s="526"/>
      <c r="D291" t="s">
        <v>17</v>
      </c>
      <c r="E291" s="265">
        <v>3.8</v>
      </c>
      <c r="G291" s="2">
        <f t="shared" si="4"/>
        <v>22.000000000000025</v>
      </c>
    </row>
    <row r="292" spans="1:7">
      <c r="A292" s="1"/>
      <c r="B292" s="526"/>
      <c r="C292" s="526"/>
      <c r="D292" t="s">
        <v>18</v>
      </c>
      <c r="E292" s="265">
        <v>60</v>
      </c>
      <c r="G292" s="2">
        <f t="shared" si="4"/>
        <v>82.000000000000028</v>
      </c>
    </row>
    <row r="293" spans="1:7">
      <c r="A293" s="1"/>
      <c r="B293" s="526"/>
      <c r="C293" s="526"/>
      <c r="D293" t="s">
        <v>40</v>
      </c>
      <c r="E293" s="265">
        <v>5</v>
      </c>
      <c r="G293" s="2">
        <f t="shared" si="4"/>
        <v>87.000000000000028</v>
      </c>
    </row>
    <row r="294" spans="1:7">
      <c r="A294" s="1">
        <v>43830</v>
      </c>
      <c r="B294" s="526" t="s">
        <v>114</v>
      </c>
      <c r="C294" s="526" t="s">
        <v>34</v>
      </c>
      <c r="D294" t="s">
        <v>18</v>
      </c>
      <c r="E294" s="265"/>
      <c r="F294" s="2">
        <v>60</v>
      </c>
      <c r="G294" s="2">
        <f t="shared" si="4"/>
        <v>27.000000000000028</v>
      </c>
    </row>
    <row r="295" spans="1:7">
      <c r="A295" s="1">
        <v>43830</v>
      </c>
      <c r="B295" s="526" t="s">
        <v>114</v>
      </c>
      <c r="C295" s="526" t="s">
        <v>34</v>
      </c>
      <c r="D295" t="s">
        <v>19</v>
      </c>
      <c r="E295" s="265"/>
      <c r="F295" s="2">
        <v>5</v>
      </c>
      <c r="G295" s="2">
        <f t="shared" si="4"/>
        <v>22.000000000000028</v>
      </c>
    </row>
    <row r="296" spans="1:7">
      <c r="A296" s="1">
        <v>43853</v>
      </c>
      <c r="B296" s="526">
        <v>19616</v>
      </c>
      <c r="C296" s="526" t="s">
        <v>34</v>
      </c>
      <c r="D296" t="s">
        <v>16</v>
      </c>
      <c r="E296" s="265"/>
      <c r="F296" s="2">
        <v>18.2</v>
      </c>
      <c r="G296" s="2">
        <f t="shared" si="4"/>
        <v>3.8000000000000291</v>
      </c>
    </row>
    <row r="297" spans="1:7">
      <c r="A297" s="1">
        <v>43853</v>
      </c>
      <c r="B297" s="526">
        <v>19616</v>
      </c>
      <c r="C297" s="526" t="s">
        <v>34</v>
      </c>
      <c r="D297" t="s">
        <v>17</v>
      </c>
      <c r="E297" s="265"/>
      <c r="F297" s="2">
        <v>3.8</v>
      </c>
      <c r="G297" s="2">
        <f t="shared" si="4"/>
        <v>2.9309887850104133E-14</v>
      </c>
    </row>
    <row r="298" spans="1:7">
      <c r="A298" s="44">
        <v>43861</v>
      </c>
      <c r="B298" s="525" t="s">
        <v>14</v>
      </c>
      <c r="C298" s="525" t="s">
        <v>15</v>
      </c>
      <c r="D298" t="s">
        <v>16</v>
      </c>
      <c r="E298" s="265">
        <v>20.9</v>
      </c>
      <c r="G298" s="2">
        <f t="shared" si="4"/>
        <v>20.900000000000027</v>
      </c>
    </row>
    <row r="299" spans="1:7">
      <c r="A299" s="1"/>
      <c r="B299" s="526"/>
      <c r="C299" s="526"/>
      <c r="D299" t="s">
        <v>17</v>
      </c>
      <c r="E299" s="265">
        <v>3.6</v>
      </c>
      <c r="G299" s="2">
        <f t="shared" si="4"/>
        <v>24.500000000000028</v>
      </c>
    </row>
    <row r="300" spans="1:7">
      <c r="A300" s="1"/>
      <c r="B300" s="526"/>
      <c r="C300" s="526"/>
      <c r="D300" t="s">
        <v>18</v>
      </c>
      <c r="E300" s="265">
        <v>60</v>
      </c>
      <c r="G300" s="2">
        <f t="shared" si="4"/>
        <v>84.500000000000028</v>
      </c>
    </row>
    <row r="301" spans="1:7">
      <c r="A301" s="1"/>
      <c r="B301" s="526"/>
      <c r="C301" s="526"/>
      <c r="D301" t="s">
        <v>40</v>
      </c>
      <c r="E301" s="265">
        <v>5</v>
      </c>
      <c r="G301" s="2">
        <f t="shared" si="4"/>
        <v>89.500000000000028</v>
      </c>
    </row>
    <row r="302" spans="1:7">
      <c r="A302" s="1">
        <v>43861</v>
      </c>
      <c r="B302" s="526">
        <v>19738</v>
      </c>
      <c r="C302" s="526" t="s">
        <v>15</v>
      </c>
      <c r="D302" t="s">
        <v>18</v>
      </c>
      <c r="E302" s="265"/>
      <c r="F302" s="2">
        <v>60</v>
      </c>
      <c r="G302" s="2">
        <f t="shared" si="4"/>
        <v>29.500000000000028</v>
      </c>
    </row>
    <row r="303" spans="1:7">
      <c r="A303" s="1">
        <v>43861</v>
      </c>
      <c r="B303" s="526">
        <v>19738</v>
      </c>
      <c r="C303" s="526" t="s">
        <v>15</v>
      </c>
      <c r="D303" t="s">
        <v>19</v>
      </c>
      <c r="E303" s="265"/>
      <c r="F303" s="2">
        <v>5</v>
      </c>
      <c r="G303" s="2">
        <f t="shared" si="4"/>
        <v>24.500000000000028</v>
      </c>
    </row>
    <row r="304" spans="1:7">
      <c r="A304" s="1">
        <v>43889</v>
      </c>
      <c r="B304" s="526">
        <v>19850</v>
      </c>
      <c r="C304" s="526" t="s">
        <v>15</v>
      </c>
      <c r="D304" t="s">
        <v>16</v>
      </c>
      <c r="E304" s="265"/>
      <c r="F304" s="2">
        <v>20.9</v>
      </c>
      <c r="G304" s="2">
        <f t="shared" si="4"/>
        <v>3.6000000000000298</v>
      </c>
    </row>
    <row r="305" spans="1:7">
      <c r="A305" s="1">
        <v>43889</v>
      </c>
      <c r="B305" s="526">
        <v>19850</v>
      </c>
      <c r="C305" s="526" t="s">
        <v>15</v>
      </c>
      <c r="D305" t="s">
        <v>17</v>
      </c>
      <c r="E305" s="265"/>
      <c r="F305" s="2">
        <v>3.6</v>
      </c>
      <c r="G305" s="66">
        <f t="shared" si="4"/>
        <v>2.9753977059954195E-14</v>
      </c>
    </row>
    <row r="306" spans="1:7">
      <c r="A306" s="6">
        <v>43890</v>
      </c>
      <c r="B306" s="525" t="s">
        <v>14</v>
      </c>
      <c r="C306" s="525" t="s">
        <v>20</v>
      </c>
      <c r="D306" t="s">
        <v>16</v>
      </c>
      <c r="E306" s="265">
        <v>21.7</v>
      </c>
      <c r="G306" s="66">
        <f t="shared" si="4"/>
        <v>21.700000000000028</v>
      </c>
    </row>
    <row r="307" spans="1:7">
      <c r="A307" s="1"/>
      <c r="B307" s="526"/>
      <c r="C307" s="526"/>
      <c r="D307" t="s">
        <v>17</v>
      </c>
      <c r="E307" s="265">
        <v>3.8</v>
      </c>
      <c r="G307" s="66">
        <f t="shared" si="4"/>
        <v>25.500000000000028</v>
      </c>
    </row>
    <row r="308" spans="1:7">
      <c r="A308" s="1"/>
      <c r="B308" s="526"/>
      <c r="C308" s="526"/>
      <c r="D308" t="s">
        <v>18</v>
      </c>
      <c r="E308" s="265">
        <v>58</v>
      </c>
      <c r="G308" s="66">
        <f t="shared" si="4"/>
        <v>83.500000000000028</v>
      </c>
    </row>
    <row r="309" spans="1:7">
      <c r="A309" s="1"/>
      <c r="B309" s="526"/>
      <c r="C309" s="526"/>
      <c r="D309" t="s">
        <v>40</v>
      </c>
      <c r="E309" s="265">
        <v>5</v>
      </c>
      <c r="G309" s="66">
        <f t="shared" si="4"/>
        <v>88.500000000000028</v>
      </c>
    </row>
    <row r="310" spans="1:7">
      <c r="A310" s="1">
        <v>43890</v>
      </c>
      <c r="B310" s="526" t="s">
        <v>114</v>
      </c>
      <c r="C310" s="526" t="s">
        <v>20</v>
      </c>
      <c r="D310" t="s">
        <v>18</v>
      </c>
      <c r="E310" s="265"/>
      <c r="F310" s="2">
        <v>58</v>
      </c>
      <c r="G310" s="66">
        <f t="shared" si="4"/>
        <v>30.500000000000028</v>
      </c>
    </row>
    <row r="311" spans="1:7">
      <c r="A311" s="1">
        <v>43890</v>
      </c>
      <c r="B311" s="526" t="s">
        <v>114</v>
      </c>
      <c r="C311" s="526" t="s">
        <v>20</v>
      </c>
      <c r="D311" t="s">
        <v>40</v>
      </c>
      <c r="E311" s="265"/>
      <c r="F311" s="2">
        <v>5</v>
      </c>
      <c r="G311" s="66">
        <f t="shared" si="4"/>
        <v>25.500000000000028</v>
      </c>
    </row>
    <row r="312" spans="1:7">
      <c r="A312" s="1">
        <v>44124</v>
      </c>
      <c r="B312" s="526">
        <v>20495</v>
      </c>
      <c r="C312" s="526" t="s">
        <v>20</v>
      </c>
      <c r="D312" t="s">
        <v>16</v>
      </c>
      <c r="E312" s="265"/>
      <c r="F312" s="2">
        <v>21.7</v>
      </c>
      <c r="G312" s="66">
        <f t="shared" si="4"/>
        <v>3.8000000000000291</v>
      </c>
    </row>
    <row r="313" spans="1:7">
      <c r="A313" s="1">
        <v>44124</v>
      </c>
      <c r="B313" s="526">
        <v>20495</v>
      </c>
      <c r="C313" s="526" t="s">
        <v>20</v>
      </c>
      <c r="D313" t="s">
        <v>17</v>
      </c>
      <c r="E313" s="265"/>
      <c r="F313" s="2">
        <v>3.8</v>
      </c>
      <c r="G313" s="66">
        <f t="shared" si="4"/>
        <v>2.9309887850104133E-14</v>
      </c>
    </row>
    <row r="314" spans="1:7">
      <c r="A314" s="6">
        <v>43921</v>
      </c>
      <c r="B314" s="525" t="s">
        <v>14</v>
      </c>
      <c r="C314" s="525" t="s">
        <v>23</v>
      </c>
      <c r="D314" t="s">
        <v>16</v>
      </c>
      <c r="E314" s="265">
        <v>19</v>
      </c>
      <c r="G314" s="66">
        <f t="shared" si="4"/>
        <v>19.000000000000028</v>
      </c>
    </row>
    <row r="315" spans="1:7">
      <c r="A315" s="1"/>
      <c r="B315" s="526"/>
      <c r="C315" s="526"/>
      <c r="D315" t="s">
        <v>17</v>
      </c>
      <c r="E315" s="265">
        <v>3.9</v>
      </c>
      <c r="G315" s="66">
        <f t="shared" si="4"/>
        <v>22.900000000000027</v>
      </c>
    </row>
    <row r="316" spans="1:7">
      <c r="A316" s="1"/>
      <c r="B316" s="526"/>
      <c r="C316" s="526"/>
      <c r="D316" t="s">
        <v>18</v>
      </c>
      <c r="E316" s="265">
        <v>60</v>
      </c>
      <c r="G316" s="66">
        <f t="shared" si="4"/>
        <v>82.900000000000034</v>
      </c>
    </row>
    <row r="317" spans="1:7">
      <c r="A317" s="1"/>
      <c r="B317" s="526"/>
      <c r="C317" s="526"/>
      <c r="D317" t="s">
        <v>40</v>
      </c>
      <c r="E317" s="265">
        <v>5</v>
      </c>
      <c r="G317" s="66">
        <f t="shared" si="4"/>
        <v>87.900000000000034</v>
      </c>
    </row>
    <row r="318" spans="1:7">
      <c r="A318" s="1">
        <v>44124</v>
      </c>
      <c r="B318" s="526">
        <v>20495</v>
      </c>
      <c r="C318" s="526" t="s">
        <v>23</v>
      </c>
      <c r="D318" t="s">
        <v>16</v>
      </c>
      <c r="E318" s="265"/>
      <c r="F318" s="2">
        <v>19</v>
      </c>
      <c r="G318" s="66">
        <f t="shared" si="4"/>
        <v>68.900000000000034</v>
      </c>
    </row>
    <row r="319" spans="1:7">
      <c r="A319" s="1">
        <v>44124</v>
      </c>
      <c r="B319" s="526">
        <v>20495</v>
      </c>
      <c r="C319" s="526" t="s">
        <v>23</v>
      </c>
      <c r="D319" t="s">
        <v>17</v>
      </c>
      <c r="E319" s="265"/>
      <c r="F319" s="2">
        <v>3.9</v>
      </c>
      <c r="G319" s="66">
        <f t="shared" si="4"/>
        <v>65.000000000000028</v>
      </c>
    </row>
    <row r="320" spans="1:7">
      <c r="A320" s="1">
        <v>44124</v>
      </c>
      <c r="B320" s="526">
        <v>20495</v>
      </c>
      <c r="C320" s="526" t="s">
        <v>23</v>
      </c>
      <c r="D320" t="s">
        <v>18</v>
      </c>
      <c r="E320" s="265"/>
      <c r="F320" s="2">
        <v>60</v>
      </c>
      <c r="G320" s="66">
        <f t="shared" si="4"/>
        <v>5.0000000000000284</v>
      </c>
    </row>
    <row r="321" spans="1:7">
      <c r="A321" s="1">
        <v>44124</v>
      </c>
      <c r="B321" s="526">
        <v>20495</v>
      </c>
      <c r="C321" s="526" t="s">
        <v>23</v>
      </c>
      <c r="D321" t="s">
        <v>40</v>
      </c>
      <c r="E321" s="265"/>
      <c r="F321" s="2">
        <v>5</v>
      </c>
      <c r="G321" s="66">
        <f t="shared" si="4"/>
        <v>2.8421709430404007E-14</v>
      </c>
    </row>
    <row r="322" spans="1:7">
      <c r="A322" s="6">
        <v>43951</v>
      </c>
      <c r="B322" s="525" t="s">
        <v>14</v>
      </c>
      <c r="C322" s="525" t="s">
        <v>24</v>
      </c>
      <c r="D322" t="s">
        <v>16</v>
      </c>
      <c r="E322" s="265">
        <v>12.2</v>
      </c>
      <c r="G322" s="66">
        <f t="shared" si="4"/>
        <v>12.200000000000028</v>
      </c>
    </row>
    <row r="323" spans="1:7">
      <c r="A323" s="1"/>
      <c r="B323" s="526"/>
      <c r="C323" s="526"/>
      <c r="D323" t="s">
        <v>17</v>
      </c>
      <c r="E323" s="265">
        <v>3.8</v>
      </c>
      <c r="G323" s="66">
        <f t="shared" si="4"/>
        <v>16.000000000000028</v>
      </c>
    </row>
    <row r="324" spans="1:7">
      <c r="A324" s="1"/>
      <c r="B324" s="526"/>
      <c r="C324" s="526"/>
      <c r="D324" t="s">
        <v>18</v>
      </c>
      <c r="E324" s="265">
        <v>60</v>
      </c>
      <c r="G324" s="66">
        <f t="shared" si="4"/>
        <v>76.000000000000028</v>
      </c>
    </row>
    <row r="325" spans="1:7">
      <c r="A325" s="1"/>
      <c r="B325" s="526"/>
      <c r="C325" s="526"/>
      <c r="D325" t="s">
        <v>40</v>
      </c>
      <c r="E325" s="265">
        <v>5</v>
      </c>
      <c r="G325" s="66">
        <f t="shared" si="4"/>
        <v>81.000000000000028</v>
      </c>
    </row>
    <row r="326" spans="1:7">
      <c r="A326" s="1">
        <v>44124</v>
      </c>
      <c r="B326" s="526">
        <v>20495</v>
      </c>
      <c r="C326" s="526" t="s">
        <v>24</v>
      </c>
      <c r="D326" t="s">
        <v>16</v>
      </c>
      <c r="E326" s="265"/>
      <c r="F326" s="2">
        <v>12.2</v>
      </c>
      <c r="G326" s="66">
        <f t="shared" si="4"/>
        <v>68.800000000000026</v>
      </c>
    </row>
    <row r="327" spans="1:7">
      <c r="A327" s="1">
        <v>44124</v>
      </c>
      <c r="B327" s="526">
        <v>20495</v>
      </c>
      <c r="C327" s="526" t="s">
        <v>24</v>
      </c>
      <c r="D327" t="s">
        <v>17</v>
      </c>
      <c r="E327" s="265"/>
      <c r="F327" s="2">
        <v>3.8</v>
      </c>
      <c r="G327" s="66">
        <f t="shared" si="4"/>
        <v>65.000000000000028</v>
      </c>
    </row>
    <row r="328" spans="1:7">
      <c r="A328" s="1">
        <v>44124</v>
      </c>
      <c r="B328" s="526">
        <v>20495</v>
      </c>
      <c r="C328" s="526" t="s">
        <v>24</v>
      </c>
      <c r="D328" t="s">
        <v>18</v>
      </c>
      <c r="E328" s="265"/>
      <c r="F328" s="2">
        <v>60</v>
      </c>
      <c r="G328" s="66">
        <f t="shared" si="4"/>
        <v>5.0000000000000284</v>
      </c>
    </row>
    <row r="329" spans="1:7">
      <c r="A329" s="1">
        <v>44124</v>
      </c>
      <c r="B329" s="526">
        <v>20495</v>
      </c>
      <c r="C329" s="526" t="s">
        <v>24</v>
      </c>
      <c r="D329" t="s">
        <v>40</v>
      </c>
      <c r="E329" s="265"/>
      <c r="F329" s="2">
        <v>5</v>
      </c>
      <c r="G329" s="66">
        <f t="shared" si="4"/>
        <v>2.8421709430404007E-14</v>
      </c>
    </row>
    <row r="330" spans="1:7">
      <c r="A330" s="44">
        <v>43982</v>
      </c>
      <c r="B330" s="525" t="s">
        <v>14</v>
      </c>
      <c r="C330" s="525" t="s">
        <v>25</v>
      </c>
      <c r="D330" t="s">
        <v>16</v>
      </c>
      <c r="E330" s="265">
        <v>12.1</v>
      </c>
      <c r="G330" s="66">
        <f t="shared" si="4"/>
        <v>12.100000000000028</v>
      </c>
    </row>
    <row r="331" spans="1:7">
      <c r="B331" s="526"/>
      <c r="C331" s="526"/>
      <c r="D331" t="s">
        <v>17</v>
      </c>
      <c r="E331" s="265">
        <v>2.5</v>
      </c>
      <c r="G331" s="66">
        <f t="shared" si="4"/>
        <v>14.600000000000028</v>
      </c>
    </row>
    <row r="332" spans="1:7">
      <c r="B332" s="526"/>
      <c r="C332" s="526"/>
      <c r="D332" t="s">
        <v>18</v>
      </c>
      <c r="E332" s="265">
        <v>60</v>
      </c>
      <c r="G332" s="66">
        <f t="shared" si="4"/>
        <v>74.600000000000023</v>
      </c>
    </row>
    <row r="333" spans="1:7">
      <c r="B333" s="526"/>
      <c r="C333" s="526"/>
      <c r="D333" t="s">
        <v>40</v>
      </c>
      <c r="E333" s="265">
        <v>5</v>
      </c>
      <c r="G333" s="66">
        <f t="shared" si="4"/>
        <v>79.600000000000023</v>
      </c>
    </row>
    <row r="334" spans="1:7">
      <c r="A334" s="1">
        <v>44124</v>
      </c>
      <c r="B334" s="526">
        <v>20496</v>
      </c>
      <c r="C334" s="526" t="s">
        <v>25</v>
      </c>
      <c r="D334" t="s">
        <v>16</v>
      </c>
      <c r="E334" s="265"/>
      <c r="F334" s="2">
        <v>12.1</v>
      </c>
      <c r="G334" s="66">
        <f t="shared" si="4"/>
        <v>67.500000000000028</v>
      </c>
    </row>
    <row r="335" spans="1:7">
      <c r="A335" s="1">
        <v>44124</v>
      </c>
      <c r="B335" s="526">
        <v>20496</v>
      </c>
      <c r="C335" s="526" t="s">
        <v>25</v>
      </c>
      <c r="D335" t="s">
        <v>17</v>
      </c>
      <c r="E335" s="265"/>
      <c r="F335" s="2">
        <v>2.5</v>
      </c>
      <c r="G335" s="66">
        <f t="shared" si="4"/>
        <v>65.000000000000028</v>
      </c>
    </row>
    <row r="336" spans="1:7">
      <c r="A336" s="1">
        <v>44124</v>
      </c>
      <c r="B336" s="526">
        <v>20496</v>
      </c>
      <c r="C336" s="526" t="s">
        <v>25</v>
      </c>
      <c r="D336" t="s">
        <v>18</v>
      </c>
      <c r="E336" s="265"/>
      <c r="F336" s="2">
        <v>60</v>
      </c>
      <c r="G336" s="66">
        <f t="shared" si="4"/>
        <v>5.0000000000000284</v>
      </c>
    </row>
    <row r="337" spans="1:7">
      <c r="A337" s="1">
        <v>44124</v>
      </c>
      <c r="B337" s="526">
        <v>20496</v>
      </c>
      <c r="C337" s="526" t="s">
        <v>25</v>
      </c>
      <c r="D337" t="s">
        <v>40</v>
      </c>
      <c r="E337" s="265"/>
      <c r="F337" s="2">
        <v>5</v>
      </c>
      <c r="G337" s="66">
        <f t="shared" si="4"/>
        <v>2.8421709430404007E-14</v>
      </c>
    </row>
    <row r="338" spans="1:7">
      <c r="A338" s="44">
        <v>44012</v>
      </c>
      <c r="B338" s="525" t="s">
        <v>14</v>
      </c>
      <c r="C338" s="525" t="s">
        <v>26</v>
      </c>
      <c r="D338" t="s">
        <v>16</v>
      </c>
      <c r="E338" s="265">
        <v>10.7</v>
      </c>
      <c r="G338" s="66">
        <f t="shared" si="4"/>
        <v>10.700000000000028</v>
      </c>
    </row>
    <row r="339" spans="1:7">
      <c r="B339" s="526"/>
      <c r="C339" s="526"/>
      <c r="D339" t="s">
        <v>17</v>
      </c>
      <c r="E339" s="265">
        <v>1.2</v>
      </c>
      <c r="G339" s="66">
        <f t="shared" si="4"/>
        <v>11.900000000000027</v>
      </c>
    </row>
    <row r="340" spans="1:7">
      <c r="B340" s="526"/>
      <c r="C340" s="526"/>
      <c r="D340" t="s">
        <v>18</v>
      </c>
      <c r="E340" s="265">
        <v>60</v>
      </c>
      <c r="G340" s="66">
        <f t="shared" si="4"/>
        <v>71.900000000000034</v>
      </c>
    </row>
    <row r="341" spans="1:7">
      <c r="B341" s="526"/>
      <c r="C341" s="526"/>
      <c r="D341" t="s">
        <v>40</v>
      </c>
      <c r="E341" s="265">
        <v>5</v>
      </c>
      <c r="G341" s="66">
        <f t="shared" si="4"/>
        <v>76.900000000000034</v>
      </c>
    </row>
    <row r="342" spans="1:7">
      <c r="A342" s="1">
        <v>44124</v>
      </c>
      <c r="B342" s="526">
        <v>20496</v>
      </c>
      <c r="C342" s="526" t="s">
        <v>26</v>
      </c>
      <c r="D342" t="s">
        <v>16</v>
      </c>
      <c r="E342" s="265"/>
      <c r="F342" s="2">
        <v>10.7</v>
      </c>
      <c r="G342" s="66">
        <f t="shared" si="4"/>
        <v>66.200000000000031</v>
      </c>
    </row>
    <row r="343" spans="1:7">
      <c r="A343" s="1">
        <v>44124</v>
      </c>
      <c r="B343" s="526">
        <v>20496</v>
      </c>
      <c r="C343" s="526" t="s">
        <v>26</v>
      </c>
      <c r="D343" t="s">
        <v>17</v>
      </c>
      <c r="E343" s="265"/>
      <c r="F343" s="2">
        <v>1.2</v>
      </c>
      <c r="G343" s="66">
        <f t="shared" si="4"/>
        <v>65.000000000000028</v>
      </c>
    </row>
    <row r="344" spans="1:7">
      <c r="A344" s="1">
        <v>44124</v>
      </c>
      <c r="B344" s="526">
        <v>20496</v>
      </c>
      <c r="C344" s="526" t="s">
        <v>26</v>
      </c>
      <c r="D344" t="s">
        <v>18</v>
      </c>
      <c r="E344" s="265"/>
      <c r="F344" s="2">
        <v>60</v>
      </c>
      <c r="G344" s="66">
        <f t="shared" si="4"/>
        <v>5.0000000000000284</v>
      </c>
    </row>
    <row r="345" spans="1:7">
      <c r="A345" s="1">
        <v>44124</v>
      </c>
      <c r="B345" s="526">
        <v>20496</v>
      </c>
      <c r="C345" s="526" t="s">
        <v>26</v>
      </c>
      <c r="D345" t="s">
        <v>40</v>
      </c>
      <c r="E345" s="265"/>
      <c r="F345" s="2">
        <v>5</v>
      </c>
      <c r="G345" s="66">
        <f t="shared" si="4"/>
        <v>2.8421709430404007E-14</v>
      </c>
    </row>
    <row r="346" spans="1:7">
      <c r="A346" s="44">
        <v>44043</v>
      </c>
      <c r="B346" s="525" t="s">
        <v>14</v>
      </c>
      <c r="C346" s="525" t="s">
        <v>27</v>
      </c>
      <c r="D346" t="s">
        <v>16</v>
      </c>
      <c r="E346" s="265">
        <v>14.7</v>
      </c>
      <c r="G346" s="66">
        <f t="shared" si="4"/>
        <v>14.700000000000028</v>
      </c>
    </row>
    <row r="347" spans="1:7">
      <c r="B347" s="526"/>
      <c r="C347" s="526"/>
      <c r="D347" t="s">
        <v>17</v>
      </c>
      <c r="E347" s="265">
        <v>6.2</v>
      </c>
      <c r="G347" s="66">
        <f t="shared" si="4"/>
        <v>20.900000000000027</v>
      </c>
    </row>
    <row r="348" spans="1:7">
      <c r="B348" s="526"/>
      <c r="C348" s="526"/>
      <c r="D348" t="s">
        <v>18</v>
      </c>
      <c r="E348" s="265">
        <v>60</v>
      </c>
      <c r="G348" s="66">
        <f t="shared" si="4"/>
        <v>80.900000000000034</v>
      </c>
    </row>
    <row r="349" spans="1:7" ht="14.25" customHeight="1">
      <c r="B349" s="526"/>
      <c r="C349" s="526"/>
      <c r="D349" t="s">
        <v>40</v>
      </c>
      <c r="E349" s="265">
        <v>5</v>
      </c>
      <c r="G349" s="66">
        <f t="shared" si="4"/>
        <v>85.900000000000034</v>
      </c>
    </row>
    <row r="350" spans="1:7" ht="14.25" customHeight="1">
      <c r="B350" s="526"/>
      <c r="C350" s="526"/>
      <c r="D350" s="67" t="s">
        <v>43</v>
      </c>
      <c r="E350" s="265">
        <v>10</v>
      </c>
      <c r="G350" s="66">
        <f t="shared" si="4"/>
        <v>95.900000000000034</v>
      </c>
    </row>
    <row r="351" spans="1:7" ht="14.25" customHeight="1">
      <c r="B351" s="526"/>
      <c r="C351" s="526"/>
      <c r="D351" s="67" t="s">
        <v>44</v>
      </c>
      <c r="E351" s="265">
        <v>10</v>
      </c>
      <c r="G351" s="66">
        <f t="shared" si="4"/>
        <v>105.90000000000003</v>
      </c>
    </row>
    <row r="352" spans="1:7" ht="14.25" customHeight="1">
      <c r="A352" s="1">
        <v>44124</v>
      </c>
      <c r="B352" s="526">
        <v>20496</v>
      </c>
      <c r="C352" s="526" t="s">
        <v>27</v>
      </c>
      <c r="D352" t="s">
        <v>16</v>
      </c>
      <c r="E352" s="265"/>
      <c r="F352" s="2">
        <v>14.7</v>
      </c>
      <c r="G352" s="66">
        <f t="shared" si="4"/>
        <v>91.200000000000031</v>
      </c>
    </row>
    <row r="353" spans="1:7" ht="14.25" customHeight="1">
      <c r="A353" s="1">
        <v>44124</v>
      </c>
      <c r="B353" s="526">
        <v>20496</v>
      </c>
      <c r="C353" s="526" t="s">
        <v>27</v>
      </c>
      <c r="D353" t="s">
        <v>17</v>
      </c>
      <c r="E353" s="265"/>
      <c r="F353" s="2">
        <v>6.2</v>
      </c>
      <c r="G353" s="66">
        <f t="shared" si="4"/>
        <v>85.000000000000028</v>
      </c>
    </row>
    <row r="354" spans="1:7" ht="14.25" customHeight="1">
      <c r="A354" s="1">
        <v>44124</v>
      </c>
      <c r="B354" s="526">
        <v>20497</v>
      </c>
      <c r="C354" s="526" t="s">
        <v>27</v>
      </c>
      <c r="D354" t="s">
        <v>18</v>
      </c>
      <c r="E354" s="265"/>
      <c r="F354" s="2">
        <v>60</v>
      </c>
      <c r="G354" s="66">
        <f t="shared" si="4"/>
        <v>25.000000000000028</v>
      </c>
    </row>
    <row r="355" spans="1:7" ht="14.25" customHeight="1">
      <c r="A355" s="1">
        <v>44124</v>
      </c>
      <c r="B355" s="526">
        <v>20497</v>
      </c>
      <c r="C355" s="526" t="s">
        <v>27</v>
      </c>
      <c r="D355" t="s">
        <v>40</v>
      </c>
      <c r="E355" s="265"/>
      <c r="F355" s="2">
        <v>5</v>
      </c>
      <c r="G355" s="66">
        <f t="shared" si="4"/>
        <v>20.000000000000028</v>
      </c>
    </row>
    <row r="356" spans="1:7" ht="14.25" customHeight="1">
      <c r="A356" s="1">
        <v>44152</v>
      </c>
      <c r="B356" s="526">
        <v>20715</v>
      </c>
      <c r="C356" s="526" t="s">
        <v>27</v>
      </c>
      <c r="D356" s="67" t="s">
        <v>43</v>
      </c>
      <c r="E356" s="265"/>
      <c r="F356" s="2">
        <v>10</v>
      </c>
      <c r="G356" s="66">
        <f t="shared" si="4"/>
        <v>10.000000000000028</v>
      </c>
    </row>
    <row r="357" spans="1:7" ht="14.25" customHeight="1">
      <c r="A357" s="1">
        <v>44152</v>
      </c>
      <c r="B357" s="526">
        <v>20715</v>
      </c>
      <c r="C357" s="526" t="s">
        <v>27</v>
      </c>
      <c r="D357" s="67" t="s">
        <v>44</v>
      </c>
      <c r="E357" s="265"/>
      <c r="F357" s="2">
        <v>10</v>
      </c>
      <c r="G357" s="66">
        <f t="shared" si="4"/>
        <v>2.8421709430404007E-14</v>
      </c>
    </row>
    <row r="358" spans="1:7" ht="14.25" customHeight="1">
      <c r="A358" s="44">
        <v>44074</v>
      </c>
      <c r="B358" s="525" t="s">
        <v>14</v>
      </c>
      <c r="C358" s="525" t="s">
        <v>28</v>
      </c>
      <c r="D358" t="s">
        <v>16</v>
      </c>
      <c r="E358" s="265">
        <v>20.7</v>
      </c>
      <c r="G358" s="66">
        <f t="shared" si="4"/>
        <v>20.700000000000028</v>
      </c>
    </row>
    <row r="359" spans="1:7" ht="14.25" customHeight="1">
      <c r="B359" s="526"/>
      <c r="C359" s="526"/>
      <c r="D359" t="s">
        <v>17</v>
      </c>
      <c r="E359" s="265">
        <v>4.4000000000000004</v>
      </c>
      <c r="G359" s="66">
        <f t="shared" si="4"/>
        <v>25.10000000000003</v>
      </c>
    </row>
    <row r="360" spans="1:7" ht="14.25" customHeight="1">
      <c r="B360" s="526"/>
      <c r="C360" s="526"/>
      <c r="D360" t="s">
        <v>18</v>
      </c>
      <c r="E360" s="265">
        <v>60</v>
      </c>
      <c r="G360" s="66">
        <f t="shared" si="4"/>
        <v>85.100000000000023</v>
      </c>
    </row>
    <row r="361" spans="1:7" ht="14.25" customHeight="1">
      <c r="B361" s="526"/>
      <c r="C361" s="526"/>
      <c r="D361" t="s">
        <v>40</v>
      </c>
      <c r="E361" s="265">
        <v>5</v>
      </c>
      <c r="G361" s="66">
        <f t="shared" si="4"/>
        <v>90.100000000000023</v>
      </c>
    </row>
    <row r="362" spans="1:7" ht="14.25" customHeight="1">
      <c r="B362" s="526"/>
      <c r="C362" s="526"/>
      <c r="D362" t="s">
        <v>45</v>
      </c>
      <c r="E362" s="265">
        <v>15</v>
      </c>
      <c r="G362" s="66">
        <f t="shared" ref="G362:G428" si="5">+G361+E362-F362</f>
        <v>105.10000000000002</v>
      </c>
    </row>
    <row r="363" spans="1:7" ht="14.25" customHeight="1">
      <c r="A363" s="1">
        <v>44124</v>
      </c>
      <c r="B363" s="526">
        <v>20497</v>
      </c>
      <c r="C363" s="526" t="s">
        <v>28</v>
      </c>
      <c r="D363" t="s">
        <v>18</v>
      </c>
      <c r="E363" s="265"/>
      <c r="F363" s="2">
        <v>60</v>
      </c>
      <c r="G363" s="66">
        <f t="shared" si="5"/>
        <v>45.100000000000023</v>
      </c>
    </row>
    <row r="364" spans="1:7" ht="14.25" customHeight="1">
      <c r="A364" s="1">
        <v>44124</v>
      </c>
      <c r="B364" s="526">
        <v>20497</v>
      </c>
      <c r="C364" s="526" t="s">
        <v>28</v>
      </c>
      <c r="D364" t="s">
        <v>40</v>
      </c>
      <c r="E364" s="265"/>
      <c r="F364" s="2">
        <v>5</v>
      </c>
      <c r="G364" s="66">
        <f t="shared" si="5"/>
        <v>40.100000000000023</v>
      </c>
    </row>
    <row r="365" spans="1:7" ht="14.25" customHeight="1">
      <c r="A365" s="1">
        <v>44148</v>
      </c>
      <c r="B365" s="526">
        <v>20653</v>
      </c>
      <c r="C365" s="526" t="s">
        <v>28</v>
      </c>
      <c r="D365" t="s">
        <v>16</v>
      </c>
      <c r="E365" s="265"/>
      <c r="F365" s="2">
        <v>20.7</v>
      </c>
      <c r="G365" s="66">
        <f t="shared" si="5"/>
        <v>19.400000000000023</v>
      </c>
    </row>
    <row r="366" spans="1:7" ht="14.25" customHeight="1">
      <c r="A366" s="1">
        <v>44148</v>
      </c>
      <c r="B366" s="526">
        <v>20653</v>
      </c>
      <c r="C366" s="526" t="s">
        <v>28</v>
      </c>
      <c r="D366" t="s">
        <v>17</v>
      </c>
      <c r="E366" s="265"/>
      <c r="F366" s="2">
        <v>4.4000000000000004</v>
      </c>
      <c r="G366" s="66">
        <f t="shared" si="5"/>
        <v>15.000000000000023</v>
      </c>
    </row>
    <row r="367" spans="1:7" ht="14.25" customHeight="1">
      <c r="A367" s="1">
        <v>44195</v>
      </c>
      <c r="B367" s="526">
        <v>21254</v>
      </c>
      <c r="C367" s="526" t="s">
        <v>28</v>
      </c>
      <c r="D367" t="s">
        <v>45</v>
      </c>
      <c r="E367" s="265"/>
      <c r="F367" s="2">
        <v>15</v>
      </c>
      <c r="G367" s="66">
        <f t="shared" si="5"/>
        <v>2.3092638912203256E-14</v>
      </c>
    </row>
    <row r="368" spans="1:7" ht="14.25" customHeight="1">
      <c r="A368" s="44">
        <v>44104</v>
      </c>
      <c r="B368" s="525" t="s">
        <v>14</v>
      </c>
      <c r="C368" s="525" t="s">
        <v>29</v>
      </c>
      <c r="D368" t="s">
        <v>16</v>
      </c>
      <c r="E368" s="265">
        <v>21.3</v>
      </c>
      <c r="G368" s="66">
        <f t="shared" si="5"/>
        <v>21.300000000000026</v>
      </c>
    </row>
    <row r="369" spans="1:7" ht="14.25" customHeight="1">
      <c r="B369" s="526"/>
      <c r="C369" s="526"/>
      <c r="D369" t="s">
        <v>17</v>
      </c>
      <c r="E369" s="265">
        <v>5.0999999999999996</v>
      </c>
      <c r="G369" s="66">
        <f t="shared" si="5"/>
        <v>26.400000000000027</v>
      </c>
    </row>
    <row r="370" spans="1:7" ht="14.25" customHeight="1">
      <c r="B370" s="526"/>
      <c r="C370" s="526"/>
      <c r="D370" t="s">
        <v>18</v>
      </c>
      <c r="E370" s="265">
        <v>60</v>
      </c>
      <c r="G370" s="66">
        <f t="shared" si="5"/>
        <v>86.400000000000034</v>
      </c>
    </row>
    <row r="371" spans="1:7" ht="14.25" customHeight="1">
      <c r="B371" s="526"/>
      <c r="C371" s="526"/>
      <c r="D371" t="s">
        <v>40</v>
      </c>
      <c r="E371" s="265">
        <v>5</v>
      </c>
      <c r="G371" s="66">
        <f t="shared" si="5"/>
        <v>91.400000000000034</v>
      </c>
    </row>
    <row r="372" spans="1:7" ht="14.25" customHeight="1">
      <c r="B372" s="526"/>
      <c r="C372" s="526"/>
      <c r="D372" t="s">
        <v>45</v>
      </c>
      <c r="E372" s="265">
        <v>8.5</v>
      </c>
      <c r="G372" s="66">
        <f t="shared" si="5"/>
        <v>99.900000000000034</v>
      </c>
    </row>
    <row r="373" spans="1:7" ht="14.25" customHeight="1">
      <c r="A373" s="1">
        <v>44124</v>
      </c>
      <c r="B373" s="526">
        <v>20497</v>
      </c>
      <c r="C373" s="526" t="s">
        <v>29</v>
      </c>
      <c r="D373" t="s">
        <v>18</v>
      </c>
      <c r="E373" s="265"/>
      <c r="F373" s="2">
        <v>60</v>
      </c>
      <c r="G373" s="66">
        <f t="shared" si="5"/>
        <v>39.900000000000034</v>
      </c>
    </row>
    <row r="374" spans="1:7" ht="14.25" customHeight="1">
      <c r="A374" s="1">
        <v>44124</v>
      </c>
      <c r="B374" s="526">
        <v>20497</v>
      </c>
      <c r="C374" s="526" t="s">
        <v>29</v>
      </c>
      <c r="D374" t="s">
        <v>19</v>
      </c>
      <c r="E374" s="265"/>
      <c r="F374" s="2">
        <v>5</v>
      </c>
      <c r="G374" s="66">
        <f t="shared" si="5"/>
        <v>34.900000000000034</v>
      </c>
    </row>
    <row r="375" spans="1:7" ht="14.25" customHeight="1">
      <c r="A375" s="1">
        <v>44176</v>
      </c>
      <c r="B375" s="526">
        <v>21049</v>
      </c>
      <c r="C375" s="526" t="s">
        <v>29</v>
      </c>
      <c r="D375" t="s">
        <v>16</v>
      </c>
      <c r="E375" s="265"/>
      <c r="F375" s="2">
        <v>21.3</v>
      </c>
      <c r="G375" s="66">
        <f t="shared" si="5"/>
        <v>13.600000000000033</v>
      </c>
    </row>
    <row r="376" spans="1:7" ht="14.25" customHeight="1">
      <c r="A376" s="1">
        <v>44176</v>
      </c>
      <c r="B376" s="526">
        <v>21049</v>
      </c>
      <c r="C376" s="526" t="s">
        <v>29</v>
      </c>
      <c r="D376" t="s">
        <v>17</v>
      </c>
      <c r="E376" s="265"/>
      <c r="F376" s="2">
        <v>5.0999999999999996</v>
      </c>
      <c r="G376" s="66">
        <f t="shared" si="5"/>
        <v>8.5000000000000338</v>
      </c>
    </row>
    <row r="377" spans="1:7" ht="14.25" customHeight="1">
      <c r="A377" s="1">
        <v>44195</v>
      </c>
      <c r="B377" s="526">
        <v>21254</v>
      </c>
      <c r="C377" s="526" t="s">
        <v>29</v>
      </c>
      <c r="D377" t="s">
        <v>45</v>
      </c>
      <c r="E377" s="265"/>
      <c r="F377" s="2">
        <v>8.5</v>
      </c>
      <c r="G377" s="66">
        <f t="shared" si="5"/>
        <v>3.3750779948604759E-14</v>
      </c>
    </row>
    <row r="378" spans="1:7" ht="14.25" customHeight="1">
      <c r="A378" s="44">
        <v>44135</v>
      </c>
      <c r="B378" s="525" t="s">
        <v>14</v>
      </c>
      <c r="C378" s="525" t="s">
        <v>30</v>
      </c>
      <c r="D378" t="s">
        <v>16</v>
      </c>
      <c r="E378" s="265">
        <v>24.9</v>
      </c>
      <c r="G378" s="66">
        <f t="shared" si="5"/>
        <v>24.900000000000034</v>
      </c>
    </row>
    <row r="379" spans="1:7" ht="14.25" customHeight="1">
      <c r="B379" s="526"/>
      <c r="C379" s="526"/>
      <c r="D379" t="s">
        <v>17</v>
      </c>
      <c r="E379" s="265">
        <v>5.4</v>
      </c>
      <c r="G379" s="66">
        <f t="shared" si="5"/>
        <v>30.300000000000033</v>
      </c>
    </row>
    <row r="380" spans="1:7" ht="14.25" customHeight="1">
      <c r="B380" s="526"/>
      <c r="C380" s="526"/>
      <c r="D380" t="s">
        <v>18</v>
      </c>
      <c r="E380" s="265">
        <v>60</v>
      </c>
      <c r="G380" s="66">
        <f t="shared" si="5"/>
        <v>90.30000000000004</v>
      </c>
    </row>
    <row r="381" spans="1:7" ht="14.25" customHeight="1">
      <c r="B381" s="526"/>
      <c r="C381" s="526"/>
      <c r="D381" t="s">
        <v>40</v>
      </c>
      <c r="E381" s="265">
        <v>5</v>
      </c>
      <c r="G381" s="66">
        <f t="shared" si="5"/>
        <v>95.30000000000004</v>
      </c>
    </row>
    <row r="382" spans="1:7" ht="14.25" customHeight="1">
      <c r="B382" s="526"/>
      <c r="C382" s="526"/>
      <c r="D382" s="67" t="s">
        <v>46</v>
      </c>
      <c r="E382" s="265">
        <v>10</v>
      </c>
      <c r="G382" s="66">
        <f t="shared" si="5"/>
        <v>105.30000000000004</v>
      </c>
    </row>
    <row r="383" spans="1:7" ht="14.25" customHeight="1">
      <c r="B383" s="526"/>
      <c r="C383" s="526"/>
      <c r="D383" s="67" t="s">
        <v>47</v>
      </c>
      <c r="E383" s="265">
        <v>10</v>
      </c>
      <c r="G383" s="66">
        <f t="shared" si="5"/>
        <v>115.30000000000004</v>
      </c>
    </row>
    <row r="384" spans="1:7" ht="14.25" customHeight="1">
      <c r="A384" s="1">
        <v>44152</v>
      </c>
      <c r="B384" s="526">
        <v>20715</v>
      </c>
      <c r="C384" s="526" t="s">
        <v>30</v>
      </c>
      <c r="D384" t="s">
        <v>18</v>
      </c>
      <c r="E384" s="265"/>
      <c r="F384" s="2">
        <v>60</v>
      </c>
      <c r="G384" s="66">
        <f t="shared" si="5"/>
        <v>55.30000000000004</v>
      </c>
    </row>
    <row r="385" spans="1:7" ht="14.25" customHeight="1">
      <c r="A385" s="1">
        <v>44152</v>
      </c>
      <c r="B385" s="526">
        <v>20715</v>
      </c>
      <c r="C385" s="526" t="s">
        <v>30</v>
      </c>
      <c r="D385" t="s">
        <v>40</v>
      </c>
      <c r="E385" s="265"/>
      <c r="F385" s="2">
        <v>5</v>
      </c>
      <c r="G385" s="66">
        <f t="shared" si="5"/>
        <v>50.30000000000004</v>
      </c>
    </row>
    <row r="386" spans="1:7" ht="14.25" customHeight="1">
      <c r="A386" s="1">
        <v>44152</v>
      </c>
      <c r="B386" s="526">
        <v>20715</v>
      </c>
      <c r="C386" s="526" t="s">
        <v>30</v>
      </c>
      <c r="D386" s="67" t="s">
        <v>46</v>
      </c>
      <c r="E386" s="265"/>
      <c r="F386" s="2">
        <v>10</v>
      </c>
      <c r="G386" s="66">
        <f t="shared" si="5"/>
        <v>40.30000000000004</v>
      </c>
    </row>
    <row r="387" spans="1:7" ht="14.25" customHeight="1">
      <c r="A387" s="1">
        <v>44152</v>
      </c>
      <c r="B387" s="526">
        <v>20715</v>
      </c>
      <c r="C387" s="526" t="s">
        <v>30</v>
      </c>
      <c r="D387" s="67" t="s">
        <v>47</v>
      </c>
      <c r="E387" s="265"/>
      <c r="F387" s="2">
        <v>10</v>
      </c>
      <c r="G387" s="66">
        <f t="shared" si="5"/>
        <v>30.30000000000004</v>
      </c>
    </row>
    <row r="388" spans="1:7" ht="14.25" customHeight="1">
      <c r="A388" s="1">
        <v>44183</v>
      </c>
      <c r="B388" s="526">
        <v>21130</v>
      </c>
      <c r="C388" s="526" t="s">
        <v>30</v>
      </c>
      <c r="D388" s="67" t="s">
        <v>16</v>
      </c>
      <c r="E388" s="265"/>
      <c r="F388" s="2">
        <v>24.9</v>
      </c>
      <c r="G388" s="66">
        <f t="shared" si="5"/>
        <v>5.4000000000000412</v>
      </c>
    </row>
    <row r="389" spans="1:7" ht="14.25" customHeight="1">
      <c r="A389" s="1">
        <v>44183</v>
      </c>
      <c r="B389" s="526">
        <v>21130</v>
      </c>
      <c r="C389" s="526" t="s">
        <v>30</v>
      </c>
      <c r="D389" s="67" t="s">
        <v>17</v>
      </c>
      <c r="E389" s="265"/>
      <c r="F389" s="2">
        <v>5.4</v>
      </c>
      <c r="G389" s="66">
        <f t="shared" si="5"/>
        <v>4.0856207306205761E-14</v>
      </c>
    </row>
    <row r="390" spans="1:7" ht="14.25" customHeight="1">
      <c r="A390" s="6">
        <v>44165</v>
      </c>
      <c r="B390" s="525" t="s">
        <v>14</v>
      </c>
      <c r="C390" s="525" t="s">
        <v>33</v>
      </c>
      <c r="D390" s="67" t="s">
        <v>16</v>
      </c>
      <c r="E390" s="265">
        <v>23.6</v>
      </c>
      <c r="G390" s="66">
        <f t="shared" si="5"/>
        <v>23.600000000000044</v>
      </c>
    </row>
    <row r="391" spans="1:7" ht="14.25" customHeight="1">
      <c r="A391" s="1"/>
      <c r="B391" s="526"/>
      <c r="C391" s="526"/>
      <c r="D391" s="67" t="s">
        <v>17</v>
      </c>
      <c r="E391" s="265">
        <v>5.6</v>
      </c>
      <c r="G391" s="66">
        <f t="shared" si="5"/>
        <v>29.200000000000045</v>
      </c>
    </row>
    <row r="392" spans="1:7" ht="14.25" customHeight="1">
      <c r="A392" s="1"/>
      <c r="B392" s="526"/>
      <c r="C392" s="526"/>
      <c r="D392" s="67" t="s">
        <v>18</v>
      </c>
      <c r="E392" s="265">
        <v>60</v>
      </c>
      <c r="G392" s="66">
        <f t="shared" si="5"/>
        <v>89.200000000000045</v>
      </c>
    </row>
    <row r="393" spans="1:7" ht="14.25" customHeight="1">
      <c r="A393" s="1"/>
      <c r="B393" s="526"/>
      <c r="C393" s="526"/>
      <c r="D393" s="67" t="s">
        <v>40</v>
      </c>
      <c r="E393" s="265">
        <v>5</v>
      </c>
      <c r="G393" s="66">
        <f t="shared" si="5"/>
        <v>94.200000000000045</v>
      </c>
    </row>
    <row r="394" spans="1:7" ht="14.25" customHeight="1">
      <c r="A394" s="1">
        <v>44183</v>
      </c>
      <c r="B394" s="526">
        <v>21130</v>
      </c>
      <c r="C394" s="526" t="s">
        <v>33</v>
      </c>
      <c r="D394" s="67" t="s">
        <v>16</v>
      </c>
      <c r="E394" s="265"/>
      <c r="F394" s="2">
        <v>23.6</v>
      </c>
      <c r="G394" s="66">
        <f t="shared" si="5"/>
        <v>70.600000000000051</v>
      </c>
    </row>
    <row r="395" spans="1:7" ht="14.25" customHeight="1">
      <c r="A395" s="1">
        <v>44183</v>
      </c>
      <c r="B395" s="526">
        <v>21130</v>
      </c>
      <c r="C395" s="526" t="s">
        <v>33</v>
      </c>
      <c r="D395" s="67" t="s">
        <v>17</v>
      </c>
      <c r="E395" s="265"/>
      <c r="F395" s="2">
        <v>5.6</v>
      </c>
      <c r="G395" s="66">
        <f t="shared" si="5"/>
        <v>65.000000000000057</v>
      </c>
    </row>
    <row r="396" spans="1:7" ht="14.25" customHeight="1">
      <c r="A396" s="1">
        <v>44250</v>
      </c>
      <c r="B396" s="526">
        <v>21614</v>
      </c>
      <c r="C396" s="526" t="s">
        <v>33</v>
      </c>
      <c r="D396" s="67" t="s">
        <v>18</v>
      </c>
      <c r="E396" s="265"/>
      <c r="F396" s="2">
        <v>60</v>
      </c>
      <c r="G396" s="66">
        <f t="shared" si="5"/>
        <v>5.0000000000000568</v>
      </c>
    </row>
    <row r="397" spans="1:7" ht="14.25" customHeight="1">
      <c r="A397" s="1">
        <v>44250</v>
      </c>
      <c r="B397" s="526">
        <v>21614</v>
      </c>
      <c r="C397" s="526" t="s">
        <v>33</v>
      </c>
      <c r="D397" s="67" t="s">
        <v>19</v>
      </c>
      <c r="E397" s="265"/>
      <c r="F397" s="2">
        <v>5</v>
      </c>
      <c r="G397" s="66">
        <f t="shared" si="5"/>
        <v>5.6843418860808015E-14</v>
      </c>
    </row>
    <row r="398" spans="1:7" ht="14.25" customHeight="1">
      <c r="A398" s="6">
        <v>44196</v>
      </c>
      <c r="B398" s="525" t="s">
        <v>14</v>
      </c>
      <c r="C398" s="525" t="s">
        <v>34</v>
      </c>
      <c r="D398" t="s">
        <v>16</v>
      </c>
      <c r="E398" s="286">
        <v>27</v>
      </c>
      <c r="G398" s="66">
        <f t="shared" si="5"/>
        <v>27.000000000000057</v>
      </c>
    </row>
    <row r="399" spans="1:7" ht="14.25" customHeight="1">
      <c r="A399" s="1"/>
      <c r="B399" s="526"/>
      <c r="C399" s="526"/>
      <c r="D399" t="s">
        <v>17</v>
      </c>
      <c r="E399" s="286">
        <v>4.9000000000000004</v>
      </c>
      <c r="G399" s="66">
        <f t="shared" si="5"/>
        <v>31.900000000000055</v>
      </c>
    </row>
    <row r="400" spans="1:7" ht="14.25" customHeight="1">
      <c r="A400" s="1"/>
      <c r="B400" s="526"/>
      <c r="C400" s="526"/>
      <c r="D400" t="s">
        <v>48</v>
      </c>
      <c r="E400" s="286">
        <v>60</v>
      </c>
      <c r="G400" s="66">
        <f t="shared" si="5"/>
        <v>91.900000000000063</v>
      </c>
    </row>
    <row r="401" spans="1:7" ht="14.25" customHeight="1">
      <c r="A401" s="1"/>
      <c r="B401" s="526"/>
      <c r="C401" s="526"/>
      <c r="D401" t="s">
        <v>40</v>
      </c>
      <c r="E401" s="286">
        <v>5</v>
      </c>
      <c r="G401" s="66">
        <f t="shared" si="5"/>
        <v>96.900000000000063</v>
      </c>
    </row>
    <row r="402" spans="1:7" ht="14.25" customHeight="1">
      <c r="A402" s="1">
        <v>44232</v>
      </c>
      <c r="B402" s="526">
        <v>21526</v>
      </c>
      <c r="C402" s="526" t="s">
        <v>34</v>
      </c>
      <c r="D402" t="s">
        <v>16</v>
      </c>
      <c r="E402" s="286"/>
      <c r="F402" s="2">
        <v>27</v>
      </c>
      <c r="G402" s="66">
        <f t="shared" si="5"/>
        <v>69.900000000000063</v>
      </c>
    </row>
    <row r="403" spans="1:7" ht="14.25" customHeight="1">
      <c r="A403" s="1">
        <v>44232</v>
      </c>
      <c r="B403" s="526">
        <v>21526</v>
      </c>
      <c r="C403" s="526" t="s">
        <v>34</v>
      </c>
      <c r="D403" t="s">
        <v>17</v>
      </c>
      <c r="E403" s="286"/>
      <c r="F403" s="2">
        <v>4.9000000000000004</v>
      </c>
      <c r="G403" s="66">
        <f t="shared" si="5"/>
        <v>65.000000000000057</v>
      </c>
    </row>
    <row r="404" spans="1:7" ht="14.25" customHeight="1">
      <c r="A404" s="1">
        <v>44250</v>
      </c>
      <c r="B404" s="526">
        <v>21614</v>
      </c>
      <c r="C404" s="526" t="s">
        <v>34</v>
      </c>
      <c r="D404" t="s">
        <v>18</v>
      </c>
      <c r="E404" s="286"/>
      <c r="F404" s="2">
        <v>60</v>
      </c>
      <c r="G404" s="66">
        <f t="shared" si="5"/>
        <v>5.0000000000000568</v>
      </c>
    </row>
    <row r="405" spans="1:7" ht="14.25" customHeight="1">
      <c r="A405" s="1">
        <v>44250</v>
      </c>
      <c r="B405" s="526">
        <v>21614</v>
      </c>
      <c r="C405" s="526" t="s">
        <v>34</v>
      </c>
      <c r="D405" t="s">
        <v>19</v>
      </c>
      <c r="E405" s="286"/>
      <c r="F405" s="2">
        <v>5</v>
      </c>
      <c r="G405" s="66">
        <f t="shared" si="5"/>
        <v>5.6843418860808015E-14</v>
      </c>
    </row>
    <row r="406" spans="1:7" ht="14.25" customHeight="1">
      <c r="A406" s="6">
        <v>44227</v>
      </c>
      <c r="B406" s="525" t="s">
        <v>14</v>
      </c>
      <c r="C406" s="525" t="s">
        <v>15</v>
      </c>
      <c r="D406" t="s">
        <v>16</v>
      </c>
      <c r="E406" s="286">
        <v>28.9</v>
      </c>
      <c r="G406" s="66">
        <f t="shared" si="5"/>
        <v>28.900000000000055</v>
      </c>
    </row>
    <row r="407" spans="1:7" ht="14.25" customHeight="1">
      <c r="A407" s="1"/>
      <c r="B407" s="526"/>
      <c r="C407" s="526"/>
      <c r="D407" t="s">
        <v>17</v>
      </c>
      <c r="E407" s="286">
        <v>6.3</v>
      </c>
      <c r="G407" s="66">
        <f t="shared" si="5"/>
        <v>35.200000000000053</v>
      </c>
    </row>
    <row r="408" spans="1:7" ht="14.25" customHeight="1">
      <c r="A408" s="1"/>
      <c r="B408" s="526"/>
      <c r="C408" s="526"/>
      <c r="D408" t="s">
        <v>48</v>
      </c>
      <c r="E408" s="286">
        <v>60</v>
      </c>
      <c r="G408" s="66">
        <f t="shared" si="5"/>
        <v>95.200000000000045</v>
      </c>
    </row>
    <row r="409" spans="1:7" ht="14.25" customHeight="1">
      <c r="A409" s="1"/>
      <c r="B409" s="526"/>
      <c r="C409" s="526"/>
      <c r="D409" t="s">
        <v>40</v>
      </c>
      <c r="E409" s="286">
        <v>5</v>
      </c>
      <c r="G409" s="66">
        <f t="shared" si="5"/>
        <v>100.20000000000005</v>
      </c>
    </row>
    <row r="410" spans="1:7" ht="14.25" customHeight="1">
      <c r="A410" s="1">
        <v>44257</v>
      </c>
      <c r="B410" s="526">
        <v>21684</v>
      </c>
      <c r="C410" s="526" t="s">
        <v>15</v>
      </c>
      <c r="D410" t="s">
        <v>18</v>
      </c>
      <c r="E410" s="286"/>
      <c r="F410" s="2">
        <v>60</v>
      </c>
      <c r="G410" s="66">
        <f t="shared" si="5"/>
        <v>40.200000000000045</v>
      </c>
    </row>
    <row r="411" spans="1:7" ht="14.25" customHeight="1">
      <c r="A411" s="1">
        <v>44257</v>
      </c>
      <c r="B411" s="526">
        <v>21684</v>
      </c>
      <c r="C411" s="526" t="s">
        <v>15</v>
      </c>
      <c r="D411" t="s">
        <v>19</v>
      </c>
      <c r="E411" s="286"/>
      <c r="F411" s="2">
        <v>5</v>
      </c>
      <c r="G411" s="66">
        <f t="shared" si="5"/>
        <v>35.200000000000045</v>
      </c>
    </row>
    <row r="412" spans="1:7" ht="14.25" customHeight="1">
      <c r="A412" s="1">
        <v>44258</v>
      </c>
      <c r="B412" s="526">
        <v>21725</v>
      </c>
      <c r="C412" s="526" t="s">
        <v>15</v>
      </c>
      <c r="D412" t="s">
        <v>16</v>
      </c>
      <c r="E412" s="286"/>
      <c r="F412" s="2">
        <v>28.9</v>
      </c>
      <c r="G412" s="66">
        <f t="shared" si="5"/>
        <v>6.3000000000000469</v>
      </c>
    </row>
    <row r="413" spans="1:7" ht="14.25" customHeight="1">
      <c r="A413" s="1">
        <v>44258</v>
      </c>
      <c r="B413" s="526">
        <v>21725</v>
      </c>
      <c r="C413" s="526" t="s">
        <v>15</v>
      </c>
      <c r="D413" t="s">
        <v>17</v>
      </c>
      <c r="E413" s="286"/>
      <c r="F413" s="2">
        <v>6.3</v>
      </c>
      <c r="G413" s="66">
        <f t="shared" si="5"/>
        <v>4.7073456244106637E-14</v>
      </c>
    </row>
    <row r="414" spans="1:7" ht="14.25" customHeight="1">
      <c r="A414" s="6">
        <v>44255</v>
      </c>
      <c r="B414" s="525" t="s">
        <v>14</v>
      </c>
      <c r="C414" s="525" t="s">
        <v>20</v>
      </c>
      <c r="D414" t="s">
        <v>16</v>
      </c>
      <c r="E414" s="286">
        <v>34.799999999999997</v>
      </c>
      <c r="G414" s="66">
        <f t="shared" si="5"/>
        <v>34.800000000000047</v>
      </c>
    </row>
    <row r="415" spans="1:7" ht="14.25" customHeight="1">
      <c r="A415" s="1"/>
      <c r="B415" s="526"/>
      <c r="C415" s="526"/>
      <c r="D415" t="s">
        <v>17</v>
      </c>
      <c r="E415" s="286">
        <v>8.6999999999999993</v>
      </c>
      <c r="G415" s="66">
        <f t="shared" si="5"/>
        <v>43.500000000000043</v>
      </c>
    </row>
    <row r="416" spans="1:7" ht="14.25" customHeight="1">
      <c r="A416" s="1"/>
      <c r="B416" s="526"/>
      <c r="C416" s="526"/>
      <c r="D416" t="s">
        <v>48</v>
      </c>
      <c r="E416" s="286">
        <v>56</v>
      </c>
      <c r="G416" s="66">
        <f t="shared" si="5"/>
        <v>99.500000000000043</v>
      </c>
    </row>
    <row r="417" spans="1:7" ht="14.25" customHeight="1">
      <c r="A417" s="1"/>
      <c r="B417" s="526"/>
      <c r="C417" s="526"/>
      <c r="D417" t="s">
        <v>40</v>
      </c>
      <c r="E417" s="286">
        <v>5</v>
      </c>
      <c r="G417" s="66">
        <f t="shared" si="5"/>
        <v>104.50000000000004</v>
      </c>
    </row>
    <row r="418" spans="1:7" ht="14.25" customHeight="1">
      <c r="A418" s="1">
        <v>44257</v>
      </c>
      <c r="B418" s="526">
        <v>21684</v>
      </c>
      <c r="C418" s="526" t="s">
        <v>20</v>
      </c>
      <c r="D418" t="s">
        <v>18</v>
      </c>
      <c r="E418" s="286"/>
      <c r="F418" s="2">
        <v>56</v>
      </c>
      <c r="G418" s="66">
        <f t="shared" si="5"/>
        <v>48.500000000000043</v>
      </c>
    </row>
    <row r="419" spans="1:7" ht="14.25" customHeight="1">
      <c r="A419" s="1">
        <v>44257</v>
      </c>
      <c r="B419" s="526">
        <v>21684</v>
      </c>
      <c r="C419" s="526" t="s">
        <v>20</v>
      </c>
      <c r="D419" t="s">
        <v>19</v>
      </c>
      <c r="E419" s="286"/>
      <c r="F419" s="2">
        <v>5</v>
      </c>
      <c r="G419" s="66">
        <f t="shared" si="5"/>
        <v>43.500000000000043</v>
      </c>
    </row>
    <row r="420" spans="1:7" ht="14.25" customHeight="1">
      <c r="A420" s="1">
        <v>44322</v>
      </c>
      <c r="B420" s="526">
        <v>22374</v>
      </c>
      <c r="C420" s="526" t="s">
        <v>20</v>
      </c>
      <c r="D420" t="s">
        <v>16</v>
      </c>
      <c r="E420" s="286"/>
      <c r="F420" s="2">
        <v>34.799999999999997</v>
      </c>
      <c r="G420" s="66">
        <f t="shared" si="5"/>
        <v>8.7000000000000455</v>
      </c>
    </row>
    <row r="421" spans="1:7" ht="14.25" customHeight="1">
      <c r="A421" s="1">
        <v>44322</v>
      </c>
      <c r="B421" s="526">
        <v>22374</v>
      </c>
      <c r="C421" s="526" t="s">
        <v>20</v>
      </c>
      <c r="D421" t="s">
        <v>17</v>
      </c>
      <c r="E421" s="286"/>
      <c r="F421" s="2">
        <v>8.6999999999999993</v>
      </c>
      <c r="G421" s="66">
        <f t="shared" si="5"/>
        <v>4.6185277824406512E-14</v>
      </c>
    </row>
    <row r="422" spans="1:7" ht="14.25" customHeight="1">
      <c r="A422" s="6">
        <v>44286</v>
      </c>
      <c r="B422" s="525" t="s">
        <v>14</v>
      </c>
      <c r="C422" s="525" t="s">
        <v>23</v>
      </c>
      <c r="D422" t="s">
        <v>16</v>
      </c>
      <c r="E422" s="286">
        <v>38.200000000000003</v>
      </c>
      <c r="G422" s="66">
        <f t="shared" si="5"/>
        <v>38.200000000000045</v>
      </c>
    </row>
    <row r="423" spans="1:7" ht="14.25" customHeight="1">
      <c r="A423" s="1"/>
      <c r="B423" s="526"/>
      <c r="C423" s="526"/>
      <c r="D423" t="s">
        <v>17</v>
      </c>
      <c r="E423" s="286">
        <v>6.8</v>
      </c>
      <c r="G423" s="66">
        <f t="shared" si="5"/>
        <v>45.000000000000043</v>
      </c>
    </row>
    <row r="424" spans="1:7" ht="14.25" customHeight="1">
      <c r="A424" s="1"/>
      <c r="B424" s="526"/>
      <c r="C424" s="526"/>
      <c r="D424" t="s">
        <v>48</v>
      </c>
      <c r="E424" s="286">
        <v>60</v>
      </c>
      <c r="G424" s="66">
        <f t="shared" si="5"/>
        <v>105.00000000000004</v>
      </c>
    </row>
    <row r="425" spans="1:7" ht="14.25" customHeight="1">
      <c r="A425" s="1"/>
      <c r="B425" s="526"/>
      <c r="C425" s="526"/>
      <c r="D425" t="s">
        <v>40</v>
      </c>
      <c r="E425" s="286">
        <v>5</v>
      </c>
      <c r="G425" s="66">
        <f t="shared" si="5"/>
        <v>110.00000000000004</v>
      </c>
    </row>
    <row r="426" spans="1:7" ht="14.25" customHeight="1">
      <c r="A426" s="1"/>
      <c r="B426" s="526"/>
      <c r="C426" s="526"/>
      <c r="D426" t="s">
        <v>359</v>
      </c>
      <c r="E426" s="286">
        <v>10</v>
      </c>
      <c r="G426" s="66">
        <f t="shared" si="5"/>
        <v>120.00000000000004</v>
      </c>
    </row>
    <row r="427" spans="1:7" ht="14.25" customHeight="1">
      <c r="A427" s="1"/>
      <c r="B427" s="526"/>
      <c r="C427" s="526"/>
      <c r="D427" t="s">
        <v>50</v>
      </c>
      <c r="E427" s="286">
        <v>10</v>
      </c>
      <c r="G427" s="66">
        <f t="shared" si="5"/>
        <v>130.00000000000006</v>
      </c>
    </row>
    <row r="428" spans="1:7" ht="14.25" customHeight="1">
      <c r="A428" s="1">
        <v>44277</v>
      </c>
      <c r="B428" s="526">
        <v>22030</v>
      </c>
      <c r="C428" s="526" t="s">
        <v>23</v>
      </c>
      <c r="D428" t="s">
        <v>50</v>
      </c>
      <c r="E428" s="286"/>
      <c r="F428" s="2">
        <v>10</v>
      </c>
      <c r="G428" s="66">
        <f t="shared" si="5"/>
        <v>120.00000000000006</v>
      </c>
    </row>
    <row r="429" spans="1:7" ht="14.25" customHeight="1">
      <c r="A429" s="1">
        <v>44315</v>
      </c>
      <c r="B429" s="526">
        <v>22290</v>
      </c>
      <c r="C429" s="526" t="s">
        <v>23</v>
      </c>
      <c r="D429" t="s">
        <v>18</v>
      </c>
      <c r="E429" s="286"/>
      <c r="F429" s="2">
        <v>60</v>
      </c>
      <c r="G429" s="66">
        <f t="shared" ref="G429:G437" si="6">+G428+E429-F429</f>
        <v>60.000000000000057</v>
      </c>
    </row>
    <row r="430" spans="1:7" ht="14.25" customHeight="1">
      <c r="A430" s="1">
        <v>44315</v>
      </c>
      <c r="B430" s="526">
        <v>22290</v>
      </c>
      <c r="C430" s="526" t="s">
        <v>23</v>
      </c>
      <c r="D430" t="s">
        <v>19</v>
      </c>
      <c r="E430" s="286"/>
      <c r="F430" s="2">
        <v>5</v>
      </c>
      <c r="G430" s="66">
        <f t="shared" si="6"/>
        <v>55.000000000000057</v>
      </c>
    </row>
    <row r="431" spans="1:7" ht="14.25" customHeight="1">
      <c r="A431" s="1">
        <v>44350</v>
      </c>
      <c r="B431" s="526">
        <v>22755</v>
      </c>
      <c r="C431" s="526" t="s">
        <v>23</v>
      </c>
      <c r="D431" t="s">
        <v>16</v>
      </c>
      <c r="E431" s="286"/>
      <c r="F431" s="2">
        <v>38.200000000000003</v>
      </c>
      <c r="G431" s="66">
        <f t="shared" si="6"/>
        <v>16.800000000000054</v>
      </c>
    </row>
    <row r="432" spans="1:7" ht="14.25" customHeight="1">
      <c r="A432" s="1">
        <v>44350</v>
      </c>
      <c r="B432" s="526">
        <v>22755</v>
      </c>
      <c r="C432" s="526" t="s">
        <v>23</v>
      </c>
      <c r="D432" t="s">
        <v>17</v>
      </c>
      <c r="E432" s="286"/>
      <c r="F432" s="2">
        <v>6.8</v>
      </c>
      <c r="G432" s="66">
        <f t="shared" si="6"/>
        <v>10.000000000000053</v>
      </c>
    </row>
    <row r="433" spans="1:7" ht="14.25" customHeight="1">
      <c r="A433" s="1">
        <v>44377</v>
      </c>
      <c r="B433" s="526">
        <v>22913</v>
      </c>
      <c r="C433" s="526" t="s">
        <v>23</v>
      </c>
      <c r="D433" t="s">
        <v>359</v>
      </c>
      <c r="E433" s="286"/>
      <c r="F433" s="2">
        <v>10</v>
      </c>
      <c r="G433" s="66">
        <f t="shared" si="6"/>
        <v>5.3290705182007514E-14</v>
      </c>
    </row>
    <row r="434" spans="1:7" ht="14.25" customHeight="1">
      <c r="A434" s="6">
        <v>44316</v>
      </c>
      <c r="B434" s="525" t="s">
        <v>14</v>
      </c>
      <c r="C434" s="525" t="s">
        <v>24</v>
      </c>
      <c r="D434" t="s">
        <v>16</v>
      </c>
      <c r="E434" s="286">
        <v>36.9</v>
      </c>
      <c r="G434" s="66">
        <f t="shared" si="6"/>
        <v>36.900000000000048</v>
      </c>
    </row>
    <row r="435" spans="1:7" ht="14.25" customHeight="1">
      <c r="A435" s="1"/>
      <c r="B435" s="526"/>
      <c r="C435" s="526"/>
      <c r="D435" t="s">
        <v>17</v>
      </c>
      <c r="E435" s="286">
        <v>7.8</v>
      </c>
      <c r="G435" s="66">
        <f t="shared" si="6"/>
        <v>44.700000000000045</v>
      </c>
    </row>
    <row r="436" spans="1:7" ht="14.25" customHeight="1">
      <c r="A436" s="1"/>
      <c r="B436" s="526"/>
      <c r="C436" s="526"/>
      <c r="D436" t="s">
        <v>48</v>
      </c>
      <c r="E436" s="286">
        <v>60</v>
      </c>
      <c r="G436" s="66">
        <f t="shared" si="6"/>
        <v>104.70000000000005</v>
      </c>
    </row>
    <row r="437" spans="1:7" ht="14.25" customHeight="1">
      <c r="A437" s="1"/>
      <c r="B437" s="526"/>
      <c r="C437" s="526"/>
      <c r="D437" t="s">
        <v>40</v>
      </c>
      <c r="E437" s="286">
        <v>5</v>
      </c>
      <c r="G437" s="66">
        <f t="shared" si="6"/>
        <v>109.70000000000005</v>
      </c>
    </row>
    <row r="438" spans="1:7" ht="14.25" customHeight="1">
      <c r="A438" s="1">
        <v>44315</v>
      </c>
      <c r="B438" s="526">
        <v>22290</v>
      </c>
      <c r="C438" s="526" t="s">
        <v>24</v>
      </c>
      <c r="D438" t="s">
        <v>18</v>
      </c>
      <c r="E438" s="286"/>
      <c r="F438" s="2">
        <v>60</v>
      </c>
      <c r="G438" s="66">
        <f t="shared" ref="G438:G511" si="7">+G437+E438-F438</f>
        <v>49.700000000000045</v>
      </c>
    </row>
    <row r="439" spans="1:7" ht="14.25" customHeight="1">
      <c r="A439" s="1">
        <v>44315</v>
      </c>
      <c r="B439" s="526">
        <v>22290</v>
      </c>
      <c r="C439" s="526" t="s">
        <v>24</v>
      </c>
      <c r="D439" t="s">
        <v>19</v>
      </c>
      <c r="E439" s="286"/>
      <c r="F439" s="2">
        <v>5</v>
      </c>
      <c r="G439" s="66">
        <f t="shared" si="7"/>
        <v>44.700000000000045</v>
      </c>
    </row>
    <row r="440" spans="1:7" ht="14.25" customHeight="1">
      <c r="A440" s="1">
        <v>44383</v>
      </c>
      <c r="B440" s="526">
        <v>22933</v>
      </c>
      <c r="C440" s="526" t="s">
        <v>24</v>
      </c>
      <c r="D440" t="s">
        <v>16</v>
      </c>
      <c r="E440" s="286"/>
      <c r="F440" s="2">
        <v>36.9</v>
      </c>
      <c r="G440" s="66">
        <f t="shared" si="7"/>
        <v>7.8000000000000469</v>
      </c>
    </row>
    <row r="441" spans="1:7" ht="14.25" customHeight="1">
      <c r="A441" s="1">
        <v>44383</v>
      </c>
      <c r="B441" s="526">
        <v>22933</v>
      </c>
      <c r="C441" s="526" t="s">
        <v>24</v>
      </c>
      <c r="D441" t="s">
        <v>17</v>
      </c>
      <c r="E441" s="286"/>
      <c r="F441" s="2">
        <v>7.8</v>
      </c>
      <c r="G441" s="66">
        <f t="shared" si="7"/>
        <v>4.7073456244106637E-14</v>
      </c>
    </row>
    <row r="442" spans="1:7" ht="14.25" customHeight="1">
      <c r="A442" s="6">
        <v>44347</v>
      </c>
      <c r="B442" s="525" t="s">
        <v>14</v>
      </c>
      <c r="C442" s="525" t="s">
        <v>25</v>
      </c>
      <c r="D442" t="s">
        <v>16</v>
      </c>
      <c r="E442" s="286">
        <v>30</v>
      </c>
      <c r="G442" s="66">
        <f t="shared" si="7"/>
        <v>30.000000000000046</v>
      </c>
    </row>
    <row r="443" spans="1:7" ht="14.25" customHeight="1">
      <c r="A443" s="1"/>
      <c r="B443" s="526"/>
      <c r="C443" s="526"/>
      <c r="D443" t="s">
        <v>17</v>
      </c>
      <c r="E443" s="286">
        <v>6.5</v>
      </c>
      <c r="G443" s="66">
        <f t="shared" si="7"/>
        <v>36.500000000000043</v>
      </c>
    </row>
    <row r="444" spans="1:7" ht="14.25" customHeight="1">
      <c r="A444" s="1"/>
      <c r="B444" s="526"/>
      <c r="C444" s="526"/>
      <c r="D444" t="s">
        <v>48</v>
      </c>
      <c r="E444" s="286">
        <v>60</v>
      </c>
      <c r="G444" s="66">
        <f t="shared" si="7"/>
        <v>96.500000000000043</v>
      </c>
    </row>
    <row r="445" spans="1:7" ht="14.25" customHeight="1">
      <c r="A445" s="1"/>
      <c r="B445" s="526"/>
      <c r="C445" s="526"/>
      <c r="D445" t="s">
        <v>40</v>
      </c>
      <c r="E445" s="286">
        <v>5</v>
      </c>
      <c r="G445" s="66">
        <f t="shared" si="7"/>
        <v>101.50000000000004</v>
      </c>
    </row>
    <row r="446" spans="1:7" ht="14.25" customHeight="1">
      <c r="A446" s="1"/>
      <c r="B446" s="526"/>
      <c r="C446" s="526"/>
      <c r="D446" t="s">
        <v>51</v>
      </c>
      <c r="E446" s="286">
        <v>8.5</v>
      </c>
      <c r="G446" s="66">
        <f t="shared" si="7"/>
        <v>110.00000000000004</v>
      </c>
    </row>
    <row r="447" spans="1:7" ht="14.25" customHeight="1">
      <c r="A447" s="1">
        <v>44385</v>
      </c>
      <c r="B447" s="526">
        <v>22961</v>
      </c>
      <c r="C447" s="526" t="s">
        <v>25</v>
      </c>
      <c r="D447" t="s">
        <v>51</v>
      </c>
      <c r="E447" s="286"/>
      <c r="F447" s="80">
        <v>8.5</v>
      </c>
      <c r="G447" s="66">
        <f t="shared" si="7"/>
        <v>101.50000000000004</v>
      </c>
    </row>
    <row r="448" spans="1:7" ht="14.25" customHeight="1">
      <c r="A448" s="1">
        <v>44377</v>
      </c>
      <c r="B448" s="526">
        <v>22913</v>
      </c>
      <c r="C448" s="526" t="s">
        <v>25</v>
      </c>
      <c r="D448" t="s">
        <v>18</v>
      </c>
      <c r="E448" s="286"/>
      <c r="F448" s="2">
        <v>60</v>
      </c>
      <c r="G448" s="66">
        <f t="shared" si="7"/>
        <v>41.500000000000043</v>
      </c>
    </row>
    <row r="449" spans="1:7" ht="14.25" customHeight="1">
      <c r="A449" s="1">
        <v>44377</v>
      </c>
      <c r="B449" s="526">
        <v>22913</v>
      </c>
      <c r="C449" s="526" t="s">
        <v>25</v>
      </c>
      <c r="D449" t="s">
        <v>19</v>
      </c>
      <c r="E449" s="286"/>
      <c r="F449" s="2">
        <v>5</v>
      </c>
      <c r="G449" s="66">
        <f t="shared" si="7"/>
        <v>36.500000000000043</v>
      </c>
    </row>
    <row r="450" spans="1:7" ht="14.25" customHeight="1">
      <c r="A450" s="1">
        <v>44428</v>
      </c>
      <c r="B450" s="526">
        <v>23263</v>
      </c>
      <c r="C450" s="526" t="s">
        <v>25</v>
      </c>
      <c r="D450" t="s">
        <v>16</v>
      </c>
      <c r="E450" s="286"/>
      <c r="F450" s="80">
        <v>30</v>
      </c>
      <c r="G450" s="66">
        <f t="shared" si="7"/>
        <v>6.5000000000000426</v>
      </c>
    </row>
    <row r="451" spans="1:7" ht="14.25" customHeight="1">
      <c r="A451" s="1">
        <v>44428</v>
      </c>
      <c r="B451" s="526">
        <v>23263</v>
      </c>
      <c r="C451" s="526" t="s">
        <v>25</v>
      </c>
      <c r="D451" t="s">
        <v>17</v>
      </c>
      <c r="E451" s="286"/>
      <c r="F451" s="80">
        <v>6.5</v>
      </c>
      <c r="G451" s="66">
        <f t="shared" si="7"/>
        <v>4.2632564145606011E-14</v>
      </c>
    </row>
    <row r="452" spans="1:7" ht="14.25" customHeight="1">
      <c r="A452" s="6">
        <v>44377</v>
      </c>
      <c r="B452" s="525" t="s">
        <v>14</v>
      </c>
      <c r="C452" s="525" t="s">
        <v>26</v>
      </c>
      <c r="D452" t="s">
        <v>16</v>
      </c>
      <c r="E452" s="286">
        <v>32.799999999999997</v>
      </c>
      <c r="G452" s="66">
        <f t="shared" si="7"/>
        <v>32.80000000000004</v>
      </c>
    </row>
    <row r="453" spans="1:7" ht="14.25" customHeight="1">
      <c r="A453" s="1"/>
      <c r="B453" s="526"/>
      <c r="C453" s="526"/>
      <c r="D453" t="s">
        <v>17</v>
      </c>
      <c r="E453" s="262">
        <v>8.4</v>
      </c>
      <c r="G453" s="66">
        <f t="shared" si="7"/>
        <v>41.200000000000038</v>
      </c>
    </row>
    <row r="454" spans="1:7" ht="14.25" customHeight="1">
      <c r="A454" s="1"/>
      <c r="B454" s="526"/>
      <c r="C454" s="526"/>
      <c r="D454" t="s">
        <v>48</v>
      </c>
      <c r="E454" s="286">
        <v>60</v>
      </c>
      <c r="G454" s="66">
        <f t="shared" si="7"/>
        <v>101.20000000000005</v>
      </c>
    </row>
    <row r="455" spans="1:7" ht="14.25" customHeight="1">
      <c r="A455" s="1"/>
      <c r="B455" s="526"/>
      <c r="C455" s="526"/>
      <c r="D455" t="s">
        <v>40</v>
      </c>
      <c r="E455" s="286">
        <v>5</v>
      </c>
      <c r="G455" s="66">
        <f t="shared" si="7"/>
        <v>106.20000000000005</v>
      </c>
    </row>
    <row r="456" spans="1:7" ht="14.25" customHeight="1">
      <c r="A456" s="1">
        <v>44377</v>
      </c>
      <c r="B456" s="526">
        <v>22913</v>
      </c>
      <c r="C456" s="526" t="s">
        <v>26</v>
      </c>
      <c r="D456" t="s">
        <v>18</v>
      </c>
      <c r="E456" s="286"/>
      <c r="F456" s="2">
        <v>60</v>
      </c>
      <c r="G456" s="66">
        <f t="shared" si="7"/>
        <v>46.200000000000045</v>
      </c>
    </row>
    <row r="457" spans="1:7" ht="14.25" customHeight="1">
      <c r="A457" s="1">
        <v>44377</v>
      </c>
      <c r="B457" s="526">
        <v>22913</v>
      </c>
      <c r="C457" s="526" t="s">
        <v>26</v>
      </c>
      <c r="D457" t="s">
        <v>19</v>
      </c>
      <c r="E457" s="286"/>
      <c r="F457" s="2">
        <v>5</v>
      </c>
      <c r="G457" s="66">
        <f t="shared" si="7"/>
        <v>41.200000000000045</v>
      </c>
    </row>
    <row r="458" spans="1:7" ht="14.25" customHeight="1">
      <c r="A458" s="1">
        <v>44448</v>
      </c>
      <c r="B458" s="526">
        <v>23418</v>
      </c>
      <c r="C458" s="526" t="s">
        <v>26</v>
      </c>
      <c r="D458" t="s">
        <v>16</v>
      </c>
      <c r="E458" s="286"/>
      <c r="F458" s="80">
        <v>32.799999999999997</v>
      </c>
      <c r="G458" s="66">
        <f t="shared" si="7"/>
        <v>8.4000000000000483</v>
      </c>
    </row>
    <row r="459" spans="1:7" ht="14.25" customHeight="1">
      <c r="A459" s="1">
        <v>44448</v>
      </c>
      <c r="B459" s="526">
        <v>23418</v>
      </c>
      <c r="C459" s="526" t="s">
        <v>26</v>
      </c>
      <c r="D459" t="s">
        <v>17</v>
      </c>
      <c r="E459" s="286"/>
      <c r="F459" s="87">
        <v>8.4</v>
      </c>
      <c r="G459" s="66">
        <f t="shared" si="7"/>
        <v>4.7961634663806763E-14</v>
      </c>
    </row>
    <row r="460" spans="1:7">
      <c r="A460" s="88">
        <v>44408</v>
      </c>
      <c r="B460" s="525" t="s">
        <v>14</v>
      </c>
      <c r="C460" s="525" t="s">
        <v>27</v>
      </c>
      <c r="D460" t="s">
        <v>16</v>
      </c>
      <c r="E460" s="265">
        <v>28.8</v>
      </c>
      <c r="G460" s="66">
        <f t="shared" si="7"/>
        <v>28.800000000000047</v>
      </c>
    </row>
    <row r="461" spans="1:7">
      <c r="A461" s="86"/>
      <c r="B461" s="526"/>
      <c r="C461" s="526"/>
      <c r="D461" t="s">
        <v>17</v>
      </c>
      <c r="E461" s="262">
        <v>5.8</v>
      </c>
      <c r="G461" s="66">
        <f t="shared" si="7"/>
        <v>34.600000000000044</v>
      </c>
    </row>
    <row r="462" spans="1:7">
      <c r="A462" s="86"/>
      <c r="B462" s="526"/>
      <c r="C462" s="526"/>
      <c r="D462" t="s">
        <v>18</v>
      </c>
      <c r="E462" s="265">
        <v>60</v>
      </c>
      <c r="G462" s="66">
        <f t="shared" si="7"/>
        <v>94.600000000000051</v>
      </c>
    </row>
    <row r="463" spans="1:7">
      <c r="A463" s="86"/>
      <c r="B463" s="526"/>
      <c r="C463" s="526"/>
      <c r="D463" t="s">
        <v>19</v>
      </c>
      <c r="E463" s="265">
        <v>5</v>
      </c>
      <c r="G463" s="66">
        <f t="shared" si="7"/>
        <v>99.600000000000051</v>
      </c>
    </row>
    <row r="464" spans="1:7">
      <c r="A464" s="86">
        <v>44515</v>
      </c>
      <c r="B464" s="526">
        <v>23848</v>
      </c>
      <c r="C464" s="526" t="s">
        <v>27</v>
      </c>
      <c r="D464" t="s">
        <v>16</v>
      </c>
      <c r="F464" s="2">
        <v>28.8</v>
      </c>
      <c r="G464" s="66">
        <f t="shared" si="7"/>
        <v>70.800000000000054</v>
      </c>
    </row>
    <row r="465" spans="1:7">
      <c r="A465" s="86">
        <v>44515</v>
      </c>
      <c r="B465" s="526">
        <v>23848</v>
      </c>
      <c r="C465" s="526" t="s">
        <v>27</v>
      </c>
      <c r="D465" t="s">
        <v>17</v>
      </c>
      <c r="F465" s="87">
        <v>5.8</v>
      </c>
      <c r="G465" s="66">
        <f t="shared" si="7"/>
        <v>65.000000000000057</v>
      </c>
    </row>
    <row r="466" spans="1:7">
      <c r="A466" s="86">
        <v>44515</v>
      </c>
      <c r="B466" s="526">
        <v>23848</v>
      </c>
      <c r="C466" s="526" t="s">
        <v>27</v>
      </c>
      <c r="D466" t="s">
        <v>18</v>
      </c>
      <c r="E466" s="265"/>
      <c r="F466" s="2">
        <v>60</v>
      </c>
      <c r="G466" s="66">
        <f t="shared" si="7"/>
        <v>5.0000000000000568</v>
      </c>
    </row>
    <row r="467" spans="1:7">
      <c r="A467" s="86">
        <v>44515</v>
      </c>
      <c r="B467" s="526">
        <v>23848</v>
      </c>
      <c r="C467" s="526" t="s">
        <v>27</v>
      </c>
      <c r="D467" t="s">
        <v>19</v>
      </c>
      <c r="E467" s="265"/>
      <c r="F467" s="2">
        <v>5</v>
      </c>
      <c r="G467" s="66">
        <f t="shared" si="7"/>
        <v>5.6843418860808015E-14</v>
      </c>
    </row>
    <row r="468" spans="1:7">
      <c r="A468" s="90">
        <v>44439</v>
      </c>
      <c r="B468" s="64" t="s">
        <v>14</v>
      </c>
      <c r="C468" s="64" t="s">
        <v>28</v>
      </c>
      <c r="D468" t="s">
        <v>16</v>
      </c>
      <c r="E468" s="265">
        <v>32.6</v>
      </c>
      <c r="G468" s="66">
        <f t="shared" si="7"/>
        <v>32.600000000000058</v>
      </c>
    </row>
    <row r="469" spans="1:7">
      <c r="B469" s="526"/>
      <c r="C469" s="526"/>
      <c r="D469" t="s">
        <v>17</v>
      </c>
      <c r="E469" s="262">
        <v>6.1</v>
      </c>
      <c r="G469" s="66">
        <f t="shared" si="7"/>
        <v>38.70000000000006</v>
      </c>
    </row>
    <row r="470" spans="1:7">
      <c r="B470" s="526"/>
      <c r="C470" s="526"/>
      <c r="D470" t="s">
        <v>18</v>
      </c>
      <c r="E470" s="265">
        <v>60</v>
      </c>
      <c r="G470" s="66">
        <f t="shared" si="7"/>
        <v>98.70000000000006</v>
      </c>
    </row>
    <row r="471" spans="1:7">
      <c r="B471" s="526"/>
      <c r="C471" s="526"/>
      <c r="D471" t="s">
        <v>19</v>
      </c>
      <c r="E471" s="265">
        <v>5</v>
      </c>
      <c r="G471" s="66">
        <f t="shared" si="7"/>
        <v>103.70000000000006</v>
      </c>
    </row>
    <row r="472" spans="1:7">
      <c r="A472" s="86">
        <v>44515</v>
      </c>
      <c r="B472" s="526">
        <v>23848</v>
      </c>
      <c r="C472" s="526" t="s">
        <v>28</v>
      </c>
      <c r="D472" t="s">
        <v>16</v>
      </c>
      <c r="E472" s="265"/>
      <c r="F472" s="2">
        <v>32.6</v>
      </c>
      <c r="G472" s="66">
        <f t="shared" si="7"/>
        <v>71.100000000000051</v>
      </c>
    </row>
    <row r="473" spans="1:7">
      <c r="A473" s="86">
        <v>44515</v>
      </c>
      <c r="B473" s="526">
        <v>23848</v>
      </c>
      <c r="C473" s="526" t="s">
        <v>28</v>
      </c>
      <c r="D473" t="s">
        <v>17</v>
      </c>
      <c r="E473" s="265"/>
      <c r="F473" s="87">
        <v>6.1</v>
      </c>
      <c r="G473" s="66">
        <f t="shared" si="7"/>
        <v>65.000000000000057</v>
      </c>
    </row>
    <row r="474" spans="1:7">
      <c r="A474" s="86">
        <v>44515</v>
      </c>
      <c r="B474" s="526">
        <v>23848</v>
      </c>
      <c r="C474" s="526" t="s">
        <v>28</v>
      </c>
      <c r="D474" t="s">
        <v>18</v>
      </c>
      <c r="E474" s="265"/>
      <c r="F474" s="2">
        <v>60</v>
      </c>
      <c r="G474" s="66">
        <f t="shared" si="7"/>
        <v>5.0000000000000568</v>
      </c>
    </row>
    <row r="475" spans="1:7">
      <c r="A475" s="86">
        <v>44515</v>
      </c>
      <c r="B475" s="526">
        <v>23848</v>
      </c>
      <c r="C475" s="526" t="s">
        <v>28</v>
      </c>
      <c r="D475" t="s">
        <v>19</v>
      </c>
      <c r="E475" s="265"/>
      <c r="F475" s="2">
        <v>5</v>
      </c>
      <c r="G475" s="66">
        <f t="shared" si="7"/>
        <v>5.6843418860808015E-14</v>
      </c>
    </row>
    <row r="476" spans="1:7">
      <c r="A476" s="90">
        <v>44469</v>
      </c>
      <c r="B476" s="64" t="s">
        <v>14</v>
      </c>
      <c r="C476" s="64" t="s">
        <v>53</v>
      </c>
      <c r="D476" t="s">
        <v>16</v>
      </c>
      <c r="E476" s="265">
        <v>33.700000000000003</v>
      </c>
      <c r="G476" s="66">
        <f t="shared" si="7"/>
        <v>33.70000000000006</v>
      </c>
    </row>
    <row r="477" spans="1:7">
      <c r="B477" s="526"/>
      <c r="C477" s="526"/>
      <c r="D477" t="s">
        <v>17</v>
      </c>
      <c r="E477" s="262">
        <v>4.7</v>
      </c>
      <c r="G477" s="66">
        <f t="shared" si="7"/>
        <v>38.400000000000063</v>
      </c>
    </row>
    <row r="478" spans="1:7">
      <c r="B478" s="526"/>
      <c r="C478" s="526"/>
      <c r="D478" t="s">
        <v>18</v>
      </c>
      <c r="E478" s="265">
        <v>60</v>
      </c>
      <c r="G478" s="66">
        <f t="shared" si="7"/>
        <v>98.400000000000063</v>
      </c>
    </row>
    <row r="479" spans="1:7">
      <c r="B479" s="526"/>
      <c r="C479" s="526"/>
      <c r="D479" t="s">
        <v>19</v>
      </c>
      <c r="E479" s="265">
        <v>5</v>
      </c>
      <c r="G479" s="66">
        <f t="shared" si="7"/>
        <v>103.40000000000006</v>
      </c>
    </row>
    <row r="480" spans="1:7">
      <c r="A480" s="86">
        <v>44515</v>
      </c>
      <c r="B480" s="526">
        <v>23849</v>
      </c>
      <c r="C480" s="526" t="s">
        <v>28</v>
      </c>
      <c r="D480" t="s">
        <v>16</v>
      </c>
      <c r="E480" s="265"/>
      <c r="F480" s="2">
        <v>33.700000000000003</v>
      </c>
      <c r="G480" s="66">
        <f t="shared" si="7"/>
        <v>69.70000000000006</v>
      </c>
    </row>
    <row r="481" spans="1:12">
      <c r="A481" s="86">
        <v>44515</v>
      </c>
      <c r="B481" s="526">
        <v>23849</v>
      </c>
      <c r="C481" s="526" t="s">
        <v>28</v>
      </c>
      <c r="D481" t="s">
        <v>17</v>
      </c>
      <c r="E481" s="265"/>
      <c r="F481" s="87">
        <v>4.7</v>
      </c>
      <c r="G481" s="66">
        <f t="shared" si="7"/>
        <v>65.000000000000057</v>
      </c>
    </row>
    <row r="482" spans="1:12">
      <c r="A482" s="86">
        <v>44515</v>
      </c>
      <c r="B482" s="526">
        <v>23849</v>
      </c>
      <c r="C482" s="526" t="s">
        <v>28</v>
      </c>
      <c r="D482" t="s">
        <v>18</v>
      </c>
      <c r="E482" s="265"/>
      <c r="F482" s="2">
        <v>60</v>
      </c>
      <c r="G482" s="66">
        <f t="shared" si="7"/>
        <v>5.0000000000000568</v>
      </c>
    </row>
    <row r="483" spans="1:12">
      <c r="A483" s="86">
        <v>44515</v>
      </c>
      <c r="B483" s="526">
        <v>23849</v>
      </c>
      <c r="C483" s="526" t="s">
        <v>28</v>
      </c>
      <c r="D483" t="s">
        <v>19</v>
      </c>
      <c r="E483" s="265"/>
      <c r="F483" s="2">
        <v>5</v>
      </c>
      <c r="G483" s="66">
        <f t="shared" si="7"/>
        <v>5.6843418860808015E-14</v>
      </c>
    </row>
    <row r="484" spans="1:12">
      <c r="A484" s="88">
        <v>44500</v>
      </c>
      <c r="B484" s="525" t="s">
        <v>14</v>
      </c>
      <c r="C484" s="525" t="s">
        <v>30</v>
      </c>
      <c r="D484" t="s">
        <v>16</v>
      </c>
      <c r="E484" s="265">
        <v>34.9</v>
      </c>
      <c r="G484" s="66">
        <f t="shared" si="7"/>
        <v>34.900000000000055</v>
      </c>
    </row>
    <row r="485" spans="1:12">
      <c r="A485" s="86"/>
      <c r="B485" s="526"/>
      <c r="C485" s="526"/>
      <c r="D485" t="s">
        <v>17</v>
      </c>
      <c r="E485" s="265">
        <v>5.6</v>
      </c>
      <c r="G485" s="66">
        <f t="shared" si="7"/>
        <v>40.500000000000057</v>
      </c>
      <c r="I485" s="543"/>
      <c r="J485" s="543"/>
      <c r="K485" s="543"/>
      <c r="L485" s="543"/>
    </row>
    <row r="486" spans="1:12">
      <c r="A486" s="86"/>
      <c r="B486" s="526"/>
      <c r="C486" s="526"/>
      <c r="D486" t="s">
        <v>18</v>
      </c>
      <c r="E486" s="265">
        <v>60</v>
      </c>
      <c r="G486" s="66">
        <f t="shared" si="7"/>
        <v>100.50000000000006</v>
      </c>
    </row>
    <row r="487" spans="1:12">
      <c r="A487" s="86"/>
      <c r="B487" s="526"/>
      <c r="C487" s="526"/>
      <c r="D487" t="s">
        <v>19</v>
      </c>
      <c r="E487" s="265">
        <v>5</v>
      </c>
      <c r="G487" s="66">
        <f t="shared" si="7"/>
        <v>105.50000000000006</v>
      </c>
      <c r="J487" s="525"/>
      <c r="L487" s="2"/>
    </row>
    <row r="488" spans="1:12">
      <c r="A488" s="86">
        <v>44539</v>
      </c>
      <c r="B488" s="526">
        <v>24005</v>
      </c>
      <c r="C488" s="526" t="s">
        <v>30</v>
      </c>
      <c r="D488" t="s">
        <v>48</v>
      </c>
      <c r="E488" s="265"/>
      <c r="F488" s="2">
        <v>60</v>
      </c>
      <c r="G488" s="66">
        <f t="shared" si="7"/>
        <v>45.500000000000057</v>
      </c>
      <c r="J488" s="526"/>
      <c r="L488" s="2"/>
    </row>
    <row r="489" spans="1:12">
      <c r="A489" s="86">
        <v>44539</v>
      </c>
      <c r="B489" s="526">
        <v>24005</v>
      </c>
      <c r="C489" s="526" t="s">
        <v>30</v>
      </c>
      <c r="D489" t="s">
        <v>19</v>
      </c>
      <c r="E489" s="265"/>
      <c r="F489" s="2">
        <v>5</v>
      </c>
      <c r="G489" s="66">
        <f>+G488+E489-F489</f>
        <v>40.500000000000057</v>
      </c>
      <c r="J489" s="525"/>
      <c r="L489" s="2"/>
    </row>
    <row r="490" spans="1:12">
      <c r="A490" s="86">
        <v>44620</v>
      </c>
      <c r="B490" s="526">
        <v>24396</v>
      </c>
      <c r="C490" s="526" t="s">
        <v>30</v>
      </c>
      <c r="D490" t="s">
        <v>16</v>
      </c>
      <c r="E490" s="265"/>
      <c r="F490" s="2">
        <v>34.9</v>
      </c>
      <c r="G490" s="66">
        <f t="shared" ref="G490:G493" si="8">+G489+E490-F490</f>
        <v>5.6000000000000583</v>
      </c>
      <c r="J490" s="525"/>
      <c r="L490" s="2"/>
    </row>
    <row r="491" spans="1:12">
      <c r="A491" s="86">
        <v>44620</v>
      </c>
      <c r="B491" s="526">
        <v>24396</v>
      </c>
      <c r="C491" s="526" t="s">
        <v>30</v>
      </c>
      <c r="D491" t="s">
        <v>17</v>
      </c>
      <c r="E491" s="265"/>
      <c r="F491" s="2">
        <v>5.6</v>
      </c>
      <c r="G491" s="66">
        <f t="shared" si="8"/>
        <v>5.8619775700208265E-14</v>
      </c>
      <c r="J491" s="525"/>
      <c r="L491" s="2"/>
    </row>
    <row r="492" spans="1:12">
      <c r="A492" s="88">
        <v>44530</v>
      </c>
      <c r="B492" s="525" t="s">
        <v>14</v>
      </c>
      <c r="C492" s="525" t="s">
        <v>33</v>
      </c>
      <c r="D492" t="s">
        <v>16</v>
      </c>
      <c r="E492" s="265">
        <v>37.299999999999997</v>
      </c>
      <c r="G492" s="66">
        <f t="shared" si="8"/>
        <v>37.300000000000054</v>
      </c>
      <c r="J492" s="526"/>
      <c r="L492" s="2"/>
    </row>
    <row r="493" spans="1:12">
      <c r="A493" s="86"/>
      <c r="B493" s="526"/>
      <c r="C493" s="526"/>
      <c r="D493" t="s">
        <v>17</v>
      </c>
      <c r="E493" s="265">
        <v>7</v>
      </c>
      <c r="G493" s="66">
        <f t="shared" si="8"/>
        <v>44.300000000000054</v>
      </c>
      <c r="J493" s="525"/>
      <c r="L493" s="2"/>
    </row>
    <row r="494" spans="1:12">
      <c r="A494" s="86"/>
      <c r="B494" s="526"/>
      <c r="C494" s="526"/>
      <c r="D494" t="s">
        <v>18</v>
      </c>
      <c r="E494" s="265">
        <v>60</v>
      </c>
      <c r="G494" s="66">
        <f t="shared" si="7"/>
        <v>104.30000000000005</v>
      </c>
      <c r="J494" s="526"/>
      <c r="L494" s="2"/>
    </row>
    <row r="495" spans="1:12">
      <c r="A495" s="86"/>
      <c r="B495" s="526"/>
      <c r="C495" s="526"/>
      <c r="D495" t="s">
        <v>19</v>
      </c>
      <c r="E495" s="265">
        <v>5</v>
      </c>
      <c r="G495" s="66">
        <f t="shared" si="7"/>
        <v>109.30000000000005</v>
      </c>
      <c r="L495" s="2"/>
    </row>
    <row r="496" spans="1:12">
      <c r="A496" s="86"/>
      <c r="B496" s="526"/>
      <c r="C496" s="526"/>
      <c r="D496" t="s">
        <v>96</v>
      </c>
      <c r="E496" s="265">
        <v>10</v>
      </c>
      <c r="G496" s="66">
        <f t="shared" si="7"/>
        <v>119.30000000000005</v>
      </c>
      <c r="L496" s="2"/>
    </row>
    <row r="497" spans="1:12">
      <c r="A497" s="86">
        <v>44539</v>
      </c>
      <c r="B497" s="526">
        <v>24005</v>
      </c>
      <c r="C497" s="526" t="s">
        <v>33</v>
      </c>
      <c r="D497" t="s">
        <v>48</v>
      </c>
      <c r="E497" s="265"/>
      <c r="F497" s="2">
        <v>60</v>
      </c>
      <c r="G497" s="66">
        <f t="shared" si="7"/>
        <v>59.300000000000054</v>
      </c>
      <c r="L497" s="2"/>
    </row>
    <row r="498" spans="1:12">
      <c r="A498" s="86">
        <v>44539</v>
      </c>
      <c r="B498" s="526">
        <v>24005</v>
      </c>
      <c r="C498" s="526" t="s">
        <v>33</v>
      </c>
      <c r="D498" t="s">
        <v>19</v>
      </c>
      <c r="E498" s="265"/>
      <c r="F498" s="2">
        <v>5</v>
      </c>
      <c r="G498" s="66">
        <f t="shared" si="7"/>
        <v>54.300000000000054</v>
      </c>
      <c r="J498" s="525"/>
      <c r="L498" s="2"/>
    </row>
    <row r="499" spans="1:12">
      <c r="A499" s="86">
        <v>44620</v>
      </c>
      <c r="B499" s="526">
        <v>24396</v>
      </c>
      <c r="C499" s="526" t="s">
        <v>33</v>
      </c>
      <c r="D499" t="s">
        <v>16</v>
      </c>
      <c r="E499" s="265"/>
      <c r="F499" s="2">
        <v>37.299999999999997</v>
      </c>
      <c r="G499" s="66">
        <f t="shared" si="7"/>
        <v>17.000000000000057</v>
      </c>
      <c r="J499" s="525"/>
      <c r="L499" s="2"/>
    </row>
    <row r="500" spans="1:12">
      <c r="A500" s="86">
        <v>44620</v>
      </c>
      <c r="B500" s="526">
        <v>24396</v>
      </c>
      <c r="C500" s="526" t="s">
        <v>33</v>
      </c>
      <c r="D500" t="s">
        <v>17</v>
      </c>
      <c r="E500" s="265"/>
      <c r="F500" s="2">
        <v>7</v>
      </c>
      <c r="G500" s="66">
        <f t="shared" si="7"/>
        <v>10.000000000000057</v>
      </c>
      <c r="J500" s="525"/>
      <c r="L500" s="2"/>
    </row>
    <row r="501" spans="1:12">
      <c r="A501" s="86">
        <v>44621</v>
      </c>
      <c r="B501" s="526">
        <v>24461</v>
      </c>
      <c r="C501" s="526" t="s">
        <v>33</v>
      </c>
      <c r="D501" t="s">
        <v>96</v>
      </c>
      <c r="E501" s="265"/>
      <c r="F501" s="2">
        <v>10</v>
      </c>
      <c r="G501" s="66">
        <f t="shared" si="7"/>
        <v>5.6843418860808015E-14</v>
      </c>
      <c r="J501" s="525"/>
      <c r="L501" s="2"/>
    </row>
    <row r="502" spans="1:12">
      <c r="A502" s="88">
        <v>44561</v>
      </c>
      <c r="B502" s="525" t="s">
        <v>14</v>
      </c>
      <c r="C502" s="525" t="s">
        <v>34</v>
      </c>
      <c r="D502" t="s">
        <v>16</v>
      </c>
      <c r="E502" s="265">
        <v>39.1</v>
      </c>
      <c r="G502" s="66">
        <f t="shared" si="7"/>
        <v>39.100000000000058</v>
      </c>
      <c r="L502" s="2"/>
    </row>
    <row r="503" spans="1:12">
      <c r="A503" s="86"/>
      <c r="B503" s="526"/>
      <c r="C503" s="526"/>
      <c r="D503" t="s">
        <v>17</v>
      </c>
      <c r="E503" s="265">
        <v>7.4</v>
      </c>
      <c r="G503" s="66">
        <f t="shared" si="7"/>
        <v>46.500000000000057</v>
      </c>
    </row>
    <row r="504" spans="1:12">
      <c r="A504" s="86"/>
      <c r="B504" s="526"/>
      <c r="C504" s="526"/>
      <c r="D504" t="s">
        <v>18</v>
      </c>
      <c r="E504" s="265">
        <v>60</v>
      </c>
      <c r="G504" s="66">
        <f t="shared" si="7"/>
        <v>106.50000000000006</v>
      </c>
    </row>
    <row r="505" spans="1:12">
      <c r="A505" s="86"/>
      <c r="B505" s="526"/>
      <c r="C505" s="526"/>
      <c r="D505" t="s">
        <v>19</v>
      </c>
      <c r="E505" s="265">
        <v>5</v>
      </c>
      <c r="G505" s="66">
        <f t="shared" si="7"/>
        <v>111.50000000000006</v>
      </c>
      <c r="L505" s="8"/>
    </row>
    <row r="506" spans="1:12">
      <c r="A506" s="86">
        <v>44620</v>
      </c>
      <c r="B506" s="526">
        <v>24396</v>
      </c>
      <c r="C506" s="526" t="s">
        <v>34</v>
      </c>
      <c r="D506" t="s">
        <v>16</v>
      </c>
      <c r="E506" s="265"/>
      <c r="F506" s="2">
        <v>39.1</v>
      </c>
      <c r="G506" s="66">
        <f t="shared" si="7"/>
        <v>72.400000000000063</v>
      </c>
      <c r="L506" s="8"/>
    </row>
    <row r="507" spans="1:12">
      <c r="A507" s="86">
        <v>44620</v>
      </c>
      <c r="B507" s="526">
        <v>24396</v>
      </c>
      <c r="C507" s="526" t="s">
        <v>34</v>
      </c>
      <c r="D507" t="s">
        <v>17</v>
      </c>
      <c r="E507" s="265"/>
      <c r="F507" s="2">
        <v>7.4</v>
      </c>
      <c r="G507" s="66">
        <f t="shared" si="7"/>
        <v>65.000000000000057</v>
      </c>
      <c r="L507" s="8"/>
    </row>
    <row r="508" spans="1:12">
      <c r="A508" s="86">
        <v>44621</v>
      </c>
      <c r="B508" s="526">
        <v>24461</v>
      </c>
      <c r="C508" s="526" t="s">
        <v>34</v>
      </c>
      <c r="D508" t="s">
        <v>18</v>
      </c>
      <c r="E508" s="265"/>
      <c r="F508" s="2">
        <v>60</v>
      </c>
      <c r="G508" s="66">
        <f t="shared" si="7"/>
        <v>5.0000000000000568</v>
      </c>
      <c r="L508" s="8"/>
    </row>
    <row r="509" spans="1:12">
      <c r="A509" s="86">
        <v>44621</v>
      </c>
      <c r="B509" s="526">
        <v>24461</v>
      </c>
      <c r="C509" s="526" t="s">
        <v>34</v>
      </c>
      <c r="D509" t="s">
        <v>19</v>
      </c>
      <c r="E509" s="265"/>
      <c r="F509" s="2">
        <v>5</v>
      </c>
      <c r="G509" s="66">
        <f t="shared" si="7"/>
        <v>5.6843418860808015E-14</v>
      </c>
      <c r="L509" s="8"/>
    </row>
    <row r="510" spans="1:12">
      <c r="A510" s="88">
        <v>44592</v>
      </c>
      <c r="B510" s="525" t="s">
        <v>14</v>
      </c>
      <c r="C510" s="525" t="s">
        <v>15</v>
      </c>
      <c r="D510" t="s">
        <v>16</v>
      </c>
      <c r="E510" s="265">
        <v>41.4</v>
      </c>
      <c r="G510" s="66">
        <f t="shared" si="7"/>
        <v>41.400000000000055</v>
      </c>
    </row>
    <row r="511" spans="1:12">
      <c r="A511" s="86"/>
      <c r="B511" s="526"/>
      <c r="C511" s="526"/>
      <c r="D511" t="s">
        <v>17</v>
      </c>
      <c r="E511" s="265">
        <v>4.3</v>
      </c>
      <c r="G511" s="66">
        <f t="shared" si="7"/>
        <v>45.700000000000053</v>
      </c>
    </row>
    <row r="512" spans="1:12">
      <c r="A512" s="86"/>
      <c r="B512" s="526"/>
      <c r="C512" s="526"/>
      <c r="D512" t="s">
        <v>18</v>
      </c>
      <c r="E512" s="265">
        <v>60</v>
      </c>
      <c r="G512" s="66">
        <f t="shared" ref="G512:G651" si="9">+G511+E512-F512</f>
        <v>105.70000000000005</v>
      </c>
    </row>
    <row r="513" spans="1:12">
      <c r="A513" s="86"/>
      <c r="B513" s="526"/>
      <c r="C513" s="526"/>
      <c r="D513" t="s">
        <v>19</v>
      </c>
      <c r="E513" s="265">
        <v>5</v>
      </c>
      <c r="G513" s="66">
        <f t="shared" si="9"/>
        <v>110.70000000000005</v>
      </c>
    </row>
    <row r="514" spans="1:12">
      <c r="A514" s="86"/>
      <c r="B514" s="526"/>
      <c r="C514" s="526"/>
      <c r="D514" t="s">
        <v>57</v>
      </c>
      <c r="E514" s="265">
        <v>10</v>
      </c>
      <c r="G514" s="66">
        <f t="shared" si="9"/>
        <v>120.70000000000005</v>
      </c>
    </row>
    <row r="515" spans="1:12">
      <c r="A515" s="86">
        <v>44621</v>
      </c>
      <c r="B515" s="526">
        <v>24461</v>
      </c>
      <c r="C515" s="526" t="s">
        <v>15</v>
      </c>
      <c r="D515" t="s">
        <v>18</v>
      </c>
      <c r="F515" s="2">
        <v>60</v>
      </c>
      <c r="G515" s="66">
        <f t="shared" si="9"/>
        <v>60.700000000000045</v>
      </c>
      <c r="L515" s="8"/>
    </row>
    <row r="516" spans="1:12">
      <c r="A516" s="86">
        <v>44621</v>
      </c>
      <c r="B516" s="526">
        <v>24461</v>
      </c>
      <c r="C516" s="526" t="s">
        <v>15</v>
      </c>
      <c r="D516" t="s">
        <v>19</v>
      </c>
      <c r="F516" s="2">
        <v>5</v>
      </c>
      <c r="G516" s="66">
        <f t="shared" si="9"/>
        <v>55.700000000000045</v>
      </c>
    </row>
    <row r="517" spans="1:12">
      <c r="A517" s="86">
        <v>44621</v>
      </c>
      <c r="B517" s="526">
        <v>24461</v>
      </c>
      <c r="C517" s="526" t="s">
        <v>15</v>
      </c>
      <c r="D517" t="s">
        <v>57</v>
      </c>
      <c r="F517" s="2">
        <v>10</v>
      </c>
      <c r="G517" s="66">
        <f t="shared" si="9"/>
        <v>45.700000000000045</v>
      </c>
      <c r="J517" s="525"/>
      <c r="L517" s="8"/>
    </row>
    <row r="518" spans="1:12">
      <c r="A518" s="86">
        <v>44621</v>
      </c>
      <c r="B518" s="526">
        <v>24476</v>
      </c>
      <c r="C518" s="526" t="s">
        <v>15</v>
      </c>
      <c r="D518" t="s">
        <v>16</v>
      </c>
      <c r="F518" s="2">
        <v>41.4</v>
      </c>
      <c r="G518" s="66">
        <f t="shared" si="9"/>
        <v>4.3000000000000469</v>
      </c>
      <c r="L518" s="8"/>
    </row>
    <row r="519" spans="1:12">
      <c r="A519" s="86">
        <v>44621</v>
      </c>
      <c r="B519" s="526">
        <v>24476</v>
      </c>
      <c r="C519" s="526" t="s">
        <v>15</v>
      </c>
      <c r="D519" t="s">
        <v>17</v>
      </c>
      <c r="F519" s="2">
        <v>4.3</v>
      </c>
      <c r="G519" s="131">
        <f t="shared" si="9"/>
        <v>4.7073456244106637E-14</v>
      </c>
      <c r="J519" s="525"/>
      <c r="L519" s="2"/>
    </row>
    <row r="520" spans="1:12">
      <c r="A520" s="88">
        <v>44620</v>
      </c>
      <c r="B520" s="525" t="s">
        <v>14</v>
      </c>
      <c r="C520" s="525" t="s">
        <v>20</v>
      </c>
      <c r="D520" t="s">
        <v>16</v>
      </c>
      <c r="E520" s="263">
        <v>30.5</v>
      </c>
      <c r="G520" s="66">
        <f t="shared" si="9"/>
        <v>30.500000000000046</v>
      </c>
      <c r="L520" s="2"/>
    </row>
    <row r="521" spans="1:12">
      <c r="B521" s="526"/>
      <c r="C521" s="526"/>
      <c r="D521" t="s">
        <v>17</v>
      </c>
      <c r="E521" s="263">
        <v>7.3</v>
      </c>
      <c r="G521" s="66">
        <f t="shared" si="9"/>
        <v>37.800000000000047</v>
      </c>
      <c r="L521" s="2"/>
    </row>
    <row r="522" spans="1:12">
      <c r="B522" s="526"/>
      <c r="C522" s="526"/>
      <c r="D522" t="s">
        <v>18</v>
      </c>
      <c r="E522" s="263">
        <v>56</v>
      </c>
      <c r="G522" s="66">
        <f t="shared" si="9"/>
        <v>93.80000000000004</v>
      </c>
      <c r="L522" s="2"/>
    </row>
    <row r="523" spans="1:12">
      <c r="B523" s="526"/>
      <c r="C523" s="526"/>
      <c r="D523" t="s">
        <v>19</v>
      </c>
      <c r="E523" s="263">
        <v>5</v>
      </c>
      <c r="G523" s="66">
        <f t="shared" si="9"/>
        <v>98.80000000000004</v>
      </c>
    </row>
    <row r="524" spans="1:12">
      <c r="A524" s="86">
        <v>44621</v>
      </c>
      <c r="B524" s="526">
        <v>24461</v>
      </c>
      <c r="C524" s="526" t="s">
        <v>20</v>
      </c>
      <c r="D524" t="s">
        <v>18</v>
      </c>
      <c r="F524" s="2">
        <v>56</v>
      </c>
      <c r="G524" s="66">
        <f t="shared" si="9"/>
        <v>42.80000000000004</v>
      </c>
    </row>
    <row r="525" spans="1:12">
      <c r="A525" s="86">
        <v>44621</v>
      </c>
      <c r="B525" s="526">
        <v>24461</v>
      </c>
      <c r="C525" s="526" t="s">
        <v>20</v>
      </c>
      <c r="D525" t="s">
        <v>19</v>
      </c>
      <c r="F525" s="2">
        <v>5</v>
      </c>
      <c r="G525" s="66">
        <f t="shared" si="9"/>
        <v>37.80000000000004</v>
      </c>
      <c r="L525" s="8"/>
    </row>
    <row r="526" spans="1:12">
      <c r="A526" s="7">
        <v>44648</v>
      </c>
      <c r="B526" s="526">
        <v>24706</v>
      </c>
      <c r="C526" s="526" t="s">
        <v>20</v>
      </c>
      <c r="D526" t="s">
        <v>16</v>
      </c>
      <c r="F526" s="8">
        <v>30.5</v>
      </c>
      <c r="G526" s="66">
        <f t="shared" si="9"/>
        <v>7.3000000000000398</v>
      </c>
    </row>
    <row r="527" spans="1:12">
      <c r="A527" s="7">
        <v>44648</v>
      </c>
      <c r="B527" s="526">
        <v>24706</v>
      </c>
      <c r="C527" s="526" t="s">
        <v>20</v>
      </c>
      <c r="D527" t="s">
        <v>17</v>
      </c>
      <c r="F527" s="8">
        <v>7.3</v>
      </c>
      <c r="G527" s="66">
        <f t="shared" si="9"/>
        <v>3.9968028886505635E-14</v>
      </c>
    </row>
    <row r="528" spans="1:12">
      <c r="A528" s="6">
        <v>44651</v>
      </c>
      <c r="B528" s="525" t="s">
        <v>14</v>
      </c>
      <c r="C528" s="525" t="s">
        <v>23</v>
      </c>
      <c r="D528" t="s">
        <v>16</v>
      </c>
      <c r="E528" s="263">
        <v>30.7</v>
      </c>
      <c r="F528" s="8"/>
      <c r="G528" s="66">
        <f t="shared" si="9"/>
        <v>30.700000000000038</v>
      </c>
    </row>
    <row r="529" spans="1:7">
      <c r="A529"/>
      <c r="B529" s="526"/>
      <c r="C529" s="526"/>
      <c r="D529" t="s">
        <v>17</v>
      </c>
      <c r="E529" s="263">
        <v>8.1999999999999993</v>
      </c>
      <c r="F529" s="8"/>
      <c r="G529" s="66">
        <f t="shared" si="9"/>
        <v>38.900000000000034</v>
      </c>
    </row>
    <row r="530" spans="1:7">
      <c r="A530"/>
      <c r="B530" s="526"/>
      <c r="C530" s="526"/>
      <c r="D530" t="s">
        <v>18</v>
      </c>
      <c r="E530" s="263">
        <v>60</v>
      </c>
      <c r="F530" s="8"/>
      <c r="G530" s="66">
        <f t="shared" si="9"/>
        <v>98.900000000000034</v>
      </c>
    </row>
    <row r="531" spans="1:7">
      <c r="A531"/>
      <c r="B531" s="526"/>
      <c r="C531" s="526"/>
      <c r="D531" t="s">
        <v>19</v>
      </c>
      <c r="E531" s="263">
        <v>5</v>
      </c>
      <c r="F531" s="8"/>
      <c r="G531" s="66">
        <f t="shared" si="9"/>
        <v>103.90000000000003</v>
      </c>
    </row>
    <row r="532" spans="1:7">
      <c r="A532" s="7">
        <v>44711</v>
      </c>
      <c r="B532" s="526" t="s">
        <v>360</v>
      </c>
      <c r="C532" s="526" t="s">
        <v>23</v>
      </c>
      <c r="D532" t="s">
        <v>18</v>
      </c>
      <c r="F532" s="2">
        <v>60</v>
      </c>
      <c r="G532" s="66">
        <f t="shared" si="9"/>
        <v>43.900000000000034</v>
      </c>
    </row>
    <row r="533" spans="1:7">
      <c r="A533" s="7">
        <v>44711</v>
      </c>
      <c r="B533" s="526" t="s">
        <v>360</v>
      </c>
      <c r="C533" s="526" t="s">
        <v>23</v>
      </c>
      <c r="D533" t="s">
        <v>19</v>
      </c>
      <c r="F533" s="2">
        <v>5</v>
      </c>
      <c r="G533" s="66">
        <f t="shared" si="9"/>
        <v>38.900000000000034</v>
      </c>
    </row>
    <row r="534" spans="1:7">
      <c r="A534" s="7">
        <v>44791</v>
      </c>
      <c r="B534" s="526">
        <v>25202</v>
      </c>
      <c r="C534" s="526" t="s">
        <v>23</v>
      </c>
      <c r="D534" t="s">
        <v>16</v>
      </c>
      <c r="F534" s="2">
        <v>30.7</v>
      </c>
      <c r="G534" s="66">
        <f t="shared" si="9"/>
        <v>8.2000000000000348</v>
      </c>
    </row>
    <row r="535" spans="1:7">
      <c r="A535" s="7">
        <v>44791</v>
      </c>
      <c r="B535" s="526">
        <v>25202</v>
      </c>
      <c r="C535" s="526" t="s">
        <v>23</v>
      </c>
      <c r="D535" t="s">
        <v>17</v>
      </c>
      <c r="F535" s="2">
        <v>8.1999999999999993</v>
      </c>
      <c r="G535" s="66">
        <f t="shared" si="9"/>
        <v>3.5527136788005009E-14</v>
      </c>
    </row>
    <row r="536" spans="1:7">
      <c r="A536" s="6">
        <v>44681</v>
      </c>
      <c r="B536" s="64" t="s">
        <v>14</v>
      </c>
      <c r="C536" s="525" t="s">
        <v>24</v>
      </c>
      <c r="D536" t="s">
        <v>16</v>
      </c>
      <c r="E536" s="265">
        <v>31</v>
      </c>
      <c r="F536" s="8"/>
      <c r="G536" s="66">
        <f t="shared" si="9"/>
        <v>31.000000000000036</v>
      </c>
    </row>
    <row r="537" spans="1:7">
      <c r="A537"/>
      <c r="B537" s="64"/>
      <c r="C537" s="526"/>
      <c r="D537" t="s">
        <v>17</v>
      </c>
      <c r="E537" s="265">
        <v>5.8</v>
      </c>
      <c r="F537" s="8"/>
      <c r="G537" s="66">
        <f t="shared" si="9"/>
        <v>36.800000000000033</v>
      </c>
    </row>
    <row r="538" spans="1:7">
      <c r="A538"/>
      <c r="B538" s="526"/>
      <c r="C538" s="526"/>
      <c r="D538" t="s">
        <v>18</v>
      </c>
      <c r="E538" s="265">
        <v>60</v>
      </c>
      <c r="F538" s="8"/>
      <c r="G538" s="66">
        <f t="shared" si="9"/>
        <v>96.80000000000004</v>
      </c>
    </row>
    <row r="539" spans="1:7">
      <c r="A539"/>
      <c r="B539" s="526"/>
      <c r="C539" s="526"/>
      <c r="D539" t="s">
        <v>19</v>
      </c>
      <c r="E539" s="265">
        <v>5</v>
      </c>
      <c r="F539" s="8"/>
      <c r="G539" s="66">
        <f t="shared" si="9"/>
        <v>101.80000000000004</v>
      </c>
    </row>
    <row r="540" spans="1:7">
      <c r="A540"/>
      <c r="B540" s="526"/>
      <c r="C540" s="526"/>
      <c r="D540" s="48" t="s">
        <v>308</v>
      </c>
      <c r="E540" s="264">
        <v>10</v>
      </c>
      <c r="F540" s="8"/>
      <c r="G540" s="66">
        <f t="shared" si="9"/>
        <v>111.80000000000004</v>
      </c>
    </row>
    <row r="541" spans="1:7">
      <c r="A541" s="7">
        <v>44711</v>
      </c>
      <c r="B541" s="526" t="s">
        <v>360</v>
      </c>
      <c r="C541" s="526" t="s">
        <v>24</v>
      </c>
      <c r="D541" t="s">
        <v>18</v>
      </c>
      <c r="F541" s="2">
        <v>60</v>
      </c>
      <c r="G541" s="66">
        <f t="shared" si="9"/>
        <v>51.80000000000004</v>
      </c>
    </row>
    <row r="542" spans="1:7">
      <c r="A542" s="7">
        <v>44711</v>
      </c>
      <c r="B542" s="526" t="s">
        <v>360</v>
      </c>
      <c r="C542" s="526" t="s">
        <v>24</v>
      </c>
      <c r="D542" t="s">
        <v>19</v>
      </c>
      <c r="F542" s="2">
        <v>5</v>
      </c>
      <c r="G542" s="66">
        <f t="shared" si="9"/>
        <v>46.80000000000004</v>
      </c>
    </row>
    <row r="543" spans="1:7">
      <c r="A543" s="7">
        <v>44776</v>
      </c>
      <c r="B543" s="526" t="s">
        <v>361</v>
      </c>
      <c r="C543" s="526" t="s">
        <v>24</v>
      </c>
      <c r="D543" s="48" t="s">
        <v>308</v>
      </c>
      <c r="F543" s="2">
        <v>10</v>
      </c>
      <c r="G543" s="66">
        <f t="shared" si="9"/>
        <v>36.80000000000004</v>
      </c>
    </row>
    <row r="544" spans="1:7">
      <c r="A544" s="7">
        <v>44795</v>
      </c>
      <c r="B544" s="526">
        <v>25340</v>
      </c>
      <c r="C544" s="526" t="s">
        <v>24</v>
      </c>
      <c r="D544" t="s">
        <v>16</v>
      </c>
      <c r="F544" s="2">
        <v>31</v>
      </c>
      <c r="G544" s="66">
        <f t="shared" si="9"/>
        <v>5.8000000000000398</v>
      </c>
    </row>
    <row r="545" spans="1:7">
      <c r="A545" s="7">
        <v>44795</v>
      </c>
      <c r="B545" s="526">
        <v>25340</v>
      </c>
      <c r="C545" s="526" t="s">
        <v>24</v>
      </c>
      <c r="D545" t="s">
        <v>17</v>
      </c>
      <c r="F545" s="2">
        <v>5.8</v>
      </c>
      <c r="G545" s="182">
        <f t="shared" si="9"/>
        <v>3.9968028886505635E-14</v>
      </c>
    </row>
    <row r="546" spans="1:7">
      <c r="A546" s="6">
        <v>44712</v>
      </c>
      <c r="B546" s="64" t="s">
        <v>14</v>
      </c>
      <c r="C546" s="525" t="s">
        <v>25</v>
      </c>
      <c r="D546" t="s">
        <v>16</v>
      </c>
      <c r="E546" s="263">
        <v>29.7</v>
      </c>
      <c r="F546" s="8"/>
      <c r="G546" s="66">
        <f t="shared" si="9"/>
        <v>29.700000000000038</v>
      </c>
    </row>
    <row r="547" spans="1:7">
      <c r="A547"/>
      <c r="B547" s="64"/>
      <c r="C547" s="526"/>
      <c r="D547" t="s">
        <v>17</v>
      </c>
      <c r="E547" s="263">
        <v>12.1</v>
      </c>
      <c r="F547" s="8"/>
      <c r="G547" s="66">
        <f t="shared" si="9"/>
        <v>41.80000000000004</v>
      </c>
    </row>
    <row r="548" spans="1:7">
      <c r="A548"/>
      <c r="B548" s="526"/>
      <c r="C548" s="526"/>
      <c r="D548" t="s">
        <v>18</v>
      </c>
      <c r="E548" s="265">
        <v>60</v>
      </c>
      <c r="F548" s="8"/>
      <c r="G548" s="66">
        <f t="shared" si="9"/>
        <v>101.80000000000004</v>
      </c>
    </row>
    <row r="549" spans="1:7">
      <c r="A549"/>
      <c r="B549" s="526"/>
      <c r="C549" s="526"/>
      <c r="D549" t="s">
        <v>19</v>
      </c>
      <c r="E549" s="265">
        <v>5</v>
      </c>
      <c r="F549" s="8"/>
      <c r="G549" s="66">
        <f t="shared" si="9"/>
        <v>106.80000000000004</v>
      </c>
    </row>
    <row r="550" spans="1:7">
      <c r="A550"/>
      <c r="B550" s="526"/>
      <c r="C550" s="526"/>
      <c r="D550" t="s">
        <v>236</v>
      </c>
      <c r="E550" s="265">
        <v>160</v>
      </c>
      <c r="F550" s="8"/>
      <c r="G550" s="66">
        <f t="shared" si="9"/>
        <v>266.80000000000007</v>
      </c>
    </row>
    <row r="551" spans="1:7">
      <c r="A551"/>
      <c r="B551" s="526"/>
      <c r="C551" s="526"/>
      <c r="D551" t="s">
        <v>98</v>
      </c>
      <c r="E551" s="265">
        <v>6</v>
      </c>
      <c r="F551" s="8"/>
      <c r="G551" s="66">
        <f t="shared" si="9"/>
        <v>272.80000000000007</v>
      </c>
    </row>
    <row r="552" spans="1:7">
      <c r="A552" s="7">
        <v>44711</v>
      </c>
      <c r="B552" s="526" t="s">
        <v>360</v>
      </c>
      <c r="C552" s="526" t="s">
        <v>25</v>
      </c>
      <c r="D552" t="s">
        <v>18</v>
      </c>
      <c r="F552" s="2">
        <v>60</v>
      </c>
      <c r="G552" s="66">
        <f t="shared" si="9"/>
        <v>212.80000000000007</v>
      </c>
    </row>
    <row r="553" spans="1:7">
      <c r="A553" s="7">
        <v>44711</v>
      </c>
      <c r="B553" s="526" t="s">
        <v>360</v>
      </c>
      <c r="C553" s="526" t="s">
        <v>25</v>
      </c>
      <c r="D553" t="s">
        <v>19</v>
      </c>
      <c r="F553" s="2">
        <v>5</v>
      </c>
      <c r="G553" s="66">
        <f t="shared" si="9"/>
        <v>207.80000000000007</v>
      </c>
    </row>
    <row r="554" spans="1:7">
      <c r="A554" s="7">
        <v>44795</v>
      </c>
      <c r="B554" s="526">
        <v>25340</v>
      </c>
      <c r="C554" s="526" t="s">
        <v>25</v>
      </c>
      <c r="D554" t="s">
        <v>16</v>
      </c>
      <c r="F554" s="8">
        <v>29.7</v>
      </c>
      <c r="G554" s="66">
        <f t="shared" si="9"/>
        <v>178.10000000000008</v>
      </c>
    </row>
    <row r="555" spans="1:7">
      <c r="A555" s="7">
        <v>44795</v>
      </c>
      <c r="B555" s="526">
        <v>25340</v>
      </c>
      <c r="C555" s="526" t="s">
        <v>25</v>
      </c>
      <c r="D555" t="s">
        <v>17</v>
      </c>
      <c r="F555" s="8">
        <v>12.1</v>
      </c>
      <c r="G555" s="66">
        <f t="shared" si="9"/>
        <v>166.00000000000009</v>
      </c>
    </row>
    <row r="556" spans="1:7">
      <c r="A556" s="7">
        <v>44796</v>
      </c>
      <c r="B556" s="526">
        <v>25394</v>
      </c>
      <c r="C556" s="526" t="s">
        <v>25</v>
      </c>
      <c r="D556" t="s">
        <v>236</v>
      </c>
      <c r="F556" s="2">
        <v>160</v>
      </c>
      <c r="G556" s="66">
        <f t="shared" si="9"/>
        <v>6.0000000000000853</v>
      </c>
    </row>
    <row r="557" spans="1:7">
      <c r="A557" s="7">
        <v>44796</v>
      </c>
      <c r="B557" s="526">
        <v>25394</v>
      </c>
      <c r="C557" s="526" t="s">
        <v>25</v>
      </c>
      <c r="D557" t="s">
        <v>98</v>
      </c>
      <c r="F557" s="2">
        <v>6</v>
      </c>
      <c r="G557" s="66">
        <f t="shared" si="9"/>
        <v>8.5265128291212022E-14</v>
      </c>
    </row>
    <row r="558" spans="1:7">
      <c r="A558" s="44">
        <v>44742</v>
      </c>
      <c r="B558" s="525" t="s">
        <v>14</v>
      </c>
      <c r="C558" s="525" t="s">
        <v>26</v>
      </c>
      <c r="D558" t="s">
        <v>16</v>
      </c>
      <c r="E558" s="265">
        <v>28.7</v>
      </c>
      <c r="F558" s="8"/>
      <c r="G558" s="66">
        <f t="shared" si="9"/>
        <v>28.700000000000085</v>
      </c>
    </row>
    <row r="559" spans="1:7">
      <c r="A559" s="44"/>
      <c r="B559" s="525"/>
      <c r="C559" s="525"/>
      <c r="D559" t="s">
        <v>17</v>
      </c>
      <c r="E559" s="265">
        <v>8.9</v>
      </c>
      <c r="F559" s="8"/>
      <c r="G559" s="66">
        <f t="shared" si="9"/>
        <v>37.600000000000087</v>
      </c>
    </row>
    <row r="560" spans="1:7">
      <c r="A560" s="44"/>
      <c r="B560" s="525"/>
      <c r="C560" s="525"/>
      <c r="D560" t="s">
        <v>18</v>
      </c>
      <c r="E560" s="263">
        <v>60</v>
      </c>
      <c r="F560" s="8"/>
      <c r="G560" s="66">
        <f t="shared" si="9"/>
        <v>97.60000000000008</v>
      </c>
    </row>
    <row r="561" spans="1:9">
      <c r="A561" s="44"/>
      <c r="B561" s="525"/>
      <c r="C561" s="525"/>
      <c r="D561" t="s">
        <v>19</v>
      </c>
      <c r="E561" s="263">
        <v>5</v>
      </c>
      <c r="F561" s="8"/>
      <c r="G561" s="66">
        <f t="shared" si="9"/>
        <v>102.60000000000008</v>
      </c>
    </row>
    <row r="562" spans="1:9">
      <c r="A562" s="7">
        <v>44776</v>
      </c>
      <c r="B562" s="526" t="s">
        <v>361</v>
      </c>
      <c r="C562" s="526" t="s">
        <v>26</v>
      </c>
      <c r="D562" t="s">
        <v>18</v>
      </c>
      <c r="F562" s="8">
        <v>60</v>
      </c>
      <c r="G562" s="66">
        <f t="shared" si="9"/>
        <v>42.60000000000008</v>
      </c>
    </row>
    <row r="563" spans="1:9">
      <c r="A563" s="7">
        <v>44776</v>
      </c>
      <c r="B563" s="526" t="s">
        <v>361</v>
      </c>
      <c r="C563" s="526" t="s">
        <v>26</v>
      </c>
      <c r="D563" t="s">
        <v>19</v>
      </c>
      <c r="F563" s="8">
        <v>5</v>
      </c>
      <c r="G563" s="66">
        <f t="shared" si="9"/>
        <v>37.60000000000008</v>
      </c>
    </row>
    <row r="564" spans="1:9">
      <c r="A564" s="7">
        <v>44795</v>
      </c>
      <c r="B564" s="526">
        <v>25340</v>
      </c>
      <c r="C564" s="526" t="s">
        <v>26</v>
      </c>
      <c r="D564" t="s">
        <v>16</v>
      </c>
      <c r="F564" s="8">
        <v>21.4</v>
      </c>
      <c r="G564" s="66">
        <f t="shared" si="9"/>
        <v>16.200000000000081</v>
      </c>
      <c r="I564" s="8"/>
    </row>
    <row r="565" spans="1:9">
      <c r="A565" s="7">
        <v>44796</v>
      </c>
      <c r="B565" s="526">
        <v>25394</v>
      </c>
      <c r="C565" s="526" t="s">
        <v>26</v>
      </c>
      <c r="D565" t="s">
        <v>16</v>
      </c>
      <c r="F565" s="8">
        <v>7.3</v>
      </c>
      <c r="G565" s="66">
        <f t="shared" si="9"/>
        <v>8.9000000000000803</v>
      </c>
    </row>
    <row r="566" spans="1:9">
      <c r="A566" s="7">
        <v>44796</v>
      </c>
      <c r="B566" s="526">
        <v>25394</v>
      </c>
      <c r="C566" s="526" t="s">
        <v>26</v>
      </c>
      <c r="D566" t="s">
        <v>17</v>
      </c>
      <c r="F566" s="8">
        <v>8.9</v>
      </c>
      <c r="G566" s="66">
        <f t="shared" si="9"/>
        <v>7.9936057773011271E-14</v>
      </c>
    </row>
    <row r="567" spans="1:9">
      <c r="A567" s="44">
        <v>44773</v>
      </c>
      <c r="B567" s="525" t="s">
        <v>14</v>
      </c>
      <c r="C567" s="525" t="s">
        <v>27</v>
      </c>
      <c r="D567" t="s">
        <v>16</v>
      </c>
      <c r="E567" s="265">
        <v>28.6</v>
      </c>
      <c r="F567" s="8"/>
      <c r="G567" s="66">
        <f t="shared" si="9"/>
        <v>28.60000000000008</v>
      </c>
      <c r="I567" s="8"/>
    </row>
    <row r="568" spans="1:9">
      <c r="B568" s="526"/>
      <c r="C568" s="526"/>
      <c r="D568" t="s">
        <v>17</v>
      </c>
      <c r="E568" s="265">
        <v>11.7</v>
      </c>
      <c r="F568" s="8"/>
      <c r="G568" s="66">
        <f t="shared" si="9"/>
        <v>40.300000000000082</v>
      </c>
    </row>
    <row r="569" spans="1:9">
      <c r="B569" s="526"/>
      <c r="C569" s="526"/>
      <c r="D569" t="s">
        <v>18</v>
      </c>
      <c r="E569" s="267">
        <v>60</v>
      </c>
      <c r="F569" s="8"/>
      <c r="G569" s="66">
        <f t="shared" si="9"/>
        <v>100.30000000000008</v>
      </c>
    </row>
    <row r="570" spans="1:9">
      <c r="B570" s="526"/>
      <c r="C570" s="526"/>
      <c r="D570" t="s">
        <v>19</v>
      </c>
      <c r="E570" s="267">
        <v>5</v>
      </c>
      <c r="F570" s="8"/>
      <c r="G570" s="66">
        <f t="shared" si="9"/>
        <v>105.30000000000008</v>
      </c>
    </row>
    <row r="571" spans="1:9">
      <c r="B571" s="526"/>
      <c r="C571" s="526"/>
      <c r="D571" t="s">
        <v>66</v>
      </c>
      <c r="E571" s="267">
        <v>10</v>
      </c>
      <c r="F571" s="8"/>
      <c r="G571" s="66">
        <f t="shared" si="9"/>
        <v>115.30000000000008</v>
      </c>
    </row>
    <row r="572" spans="1:9">
      <c r="A572" s="7">
        <v>44776</v>
      </c>
      <c r="B572" s="526" t="s">
        <v>361</v>
      </c>
      <c r="C572" s="526" t="s">
        <v>27</v>
      </c>
      <c r="D572" t="s">
        <v>18</v>
      </c>
      <c r="F572" s="148">
        <v>60</v>
      </c>
      <c r="G572" s="66">
        <f t="shared" si="9"/>
        <v>55.300000000000082</v>
      </c>
    </row>
    <row r="573" spans="1:9">
      <c r="A573" s="7">
        <v>44776</v>
      </c>
      <c r="B573" s="526" t="s">
        <v>361</v>
      </c>
      <c r="C573" s="526" t="s">
        <v>27</v>
      </c>
      <c r="D573" t="s">
        <v>19</v>
      </c>
      <c r="F573" s="148">
        <v>5</v>
      </c>
      <c r="G573" s="66">
        <f t="shared" si="9"/>
        <v>50.300000000000082</v>
      </c>
    </row>
    <row r="574" spans="1:9">
      <c r="A574" s="7">
        <v>44796</v>
      </c>
      <c r="B574" s="526">
        <v>25394</v>
      </c>
      <c r="C574" s="526" t="s">
        <v>27</v>
      </c>
      <c r="D574" t="s">
        <v>16</v>
      </c>
      <c r="F574" s="2">
        <v>28.6</v>
      </c>
      <c r="G574" s="66">
        <f t="shared" si="9"/>
        <v>21.700000000000081</v>
      </c>
    </row>
    <row r="575" spans="1:9">
      <c r="A575" s="7">
        <v>44796</v>
      </c>
      <c r="B575" s="526">
        <v>25394</v>
      </c>
      <c r="C575" s="526" t="s">
        <v>27</v>
      </c>
      <c r="D575" t="s">
        <v>17</v>
      </c>
      <c r="F575" s="2">
        <v>11.7</v>
      </c>
      <c r="G575" s="66">
        <f t="shared" si="9"/>
        <v>10.000000000000082</v>
      </c>
      <c r="I575" s="525"/>
    </row>
    <row r="576" spans="1:9">
      <c r="A576" s="7">
        <v>44992</v>
      </c>
      <c r="B576" s="526">
        <v>26533</v>
      </c>
      <c r="C576" s="526" t="s">
        <v>27</v>
      </c>
      <c r="D576" t="s">
        <v>66</v>
      </c>
      <c r="F576" s="2">
        <v>10</v>
      </c>
      <c r="G576" s="66">
        <f t="shared" si="9"/>
        <v>8.1712414612411521E-14</v>
      </c>
      <c r="I576" s="525"/>
    </row>
    <row r="577" spans="1:12">
      <c r="A577" s="44">
        <v>44773</v>
      </c>
      <c r="B577" s="525" t="s">
        <v>14</v>
      </c>
      <c r="C577" s="525" t="s">
        <v>28</v>
      </c>
      <c r="D577" t="s">
        <v>16</v>
      </c>
      <c r="E577" s="265">
        <v>28.8</v>
      </c>
      <c r="G577" s="66">
        <f t="shared" si="9"/>
        <v>28.800000000000082</v>
      </c>
      <c r="I577" s="243"/>
      <c r="K577" s="148"/>
    </row>
    <row r="578" spans="1:12">
      <c r="B578" s="526"/>
      <c r="C578" s="526"/>
      <c r="D578" t="s">
        <v>17</v>
      </c>
      <c r="E578" s="265">
        <v>9</v>
      </c>
      <c r="G578" s="66">
        <f t="shared" si="9"/>
        <v>37.800000000000082</v>
      </c>
      <c r="I578" s="525"/>
      <c r="L578" s="2"/>
    </row>
    <row r="579" spans="1:12">
      <c r="B579" s="526"/>
      <c r="C579" s="526"/>
      <c r="D579" t="s">
        <v>18</v>
      </c>
      <c r="E579" s="265">
        <v>60</v>
      </c>
      <c r="G579" s="66">
        <f t="shared" si="9"/>
        <v>97.800000000000082</v>
      </c>
      <c r="L579" s="2"/>
    </row>
    <row r="580" spans="1:12">
      <c r="B580" s="526"/>
      <c r="C580" s="526"/>
      <c r="D580" t="s">
        <v>19</v>
      </c>
      <c r="E580" s="265">
        <v>5</v>
      </c>
      <c r="G580" s="66">
        <f t="shared" si="9"/>
        <v>102.80000000000008</v>
      </c>
      <c r="K580" s="2"/>
    </row>
    <row r="581" spans="1:12">
      <c r="A581" s="7">
        <v>44971</v>
      </c>
      <c r="B581" s="526" t="s">
        <v>362</v>
      </c>
      <c r="C581" s="526" t="s">
        <v>28</v>
      </c>
      <c r="D581" t="s">
        <v>16</v>
      </c>
      <c r="E581" s="265"/>
      <c r="F581" s="2">
        <v>28.8</v>
      </c>
      <c r="G581" s="66">
        <f t="shared" si="9"/>
        <v>74.000000000000085</v>
      </c>
      <c r="H581" s="525"/>
      <c r="K581" s="148"/>
    </row>
    <row r="582" spans="1:12">
      <c r="A582" s="7">
        <v>44971</v>
      </c>
      <c r="B582" s="526" t="s">
        <v>362</v>
      </c>
      <c r="C582" s="526" t="s">
        <v>28</v>
      </c>
      <c r="D582" t="s">
        <v>17</v>
      </c>
      <c r="E582" s="265"/>
      <c r="F582" s="2">
        <v>9</v>
      </c>
      <c r="G582" s="66">
        <f t="shared" si="9"/>
        <v>65.000000000000085</v>
      </c>
      <c r="J582" s="2"/>
      <c r="K582" s="2"/>
    </row>
    <row r="583" spans="1:12">
      <c r="A583" s="7">
        <v>44988</v>
      </c>
      <c r="B583" s="526">
        <v>26383</v>
      </c>
      <c r="C583" s="526" t="s">
        <v>28</v>
      </c>
      <c r="D583" t="s">
        <v>18</v>
      </c>
      <c r="E583" s="265"/>
      <c r="F583" s="2">
        <v>60</v>
      </c>
      <c r="G583" s="66">
        <f t="shared" si="9"/>
        <v>5.0000000000000853</v>
      </c>
      <c r="J583" s="2"/>
      <c r="K583" s="2"/>
    </row>
    <row r="584" spans="1:12">
      <c r="A584" s="7">
        <v>44988</v>
      </c>
      <c r="B584" s="526">
        <v>26383</v>
      </c>
      <c r="C584" s="526" t="s">
        <v>28</v>
      </c>
      <c r="D584" t="s">
        <v>19</v>
      </c>
      <c r="E584" s="265"/>
      <c r="F584" s="2">
        <v>5</v>
      </c>
      <c r="G584" s="66">
        <f t="shared" si="9"/>
        <v>8.5265128291212022E-14</v>
      </c>
      <c r="J584" s="2"/>
      <c r="K584" s="2"/>
    </row>
    <row r="585" spans="1:12">
      <c r="A585" s="44">
        <v>44834</v>
      </c>
      <c r="B585" s="525" t="s">
        <v>14</v>
      </c>
      <c r="C585" s="525" t="s">
        <v>53</v>
      </c>
      <c r="D585" t="s">
        <v>16</v>
      </c>
      <c r="E585" s="265">
        <v>25.5</v>
      </c>
      <c r="G585" s="66">
        <f>+G584+E585-F585</f>
        <v>25.500000000000085</v>
      </c>
      <c r="J585" s="2"/>
      <c r="K585" s="2"/>
    </row>
    <row r="586" spans="1:12">
      <c r="B586" s="526"/>
      <c r="C586" s="526"/>
      <c r="D586" t="s">
        <v>17</v>
      </c>
      <c r="E586" s="265">
        <v>10.199999999999999</v>
      </c>
      <c r="F586" s="8"/>
      <c r="G586" s="66">
        <f t="shared" si="9"/>
        <v>35.700000000000088</v>
      </c>
      <c r="H586" s="525"/>
      <c r="J586" s="2"/>
      <c r="K586" s="2"/>
      <c r="L586" s="2"/>
    </row>
    <row r="587" spans="1:12">
      <c r="B587" s="526"/>
      <c r="C587" s="526"/>
      <c r="D587" t="s">
        <v>18</v>
      </c>
      <c r="E587" s="265">
        <v>60</v>
      </c>
      <c r="F587" s="8"/>
      <c r="G587" s="66">
        <f t="shared" si="9"/>
        <v>95.700000000000088</v>
      </c>
      <c r="J587" s="2"/>
      <c r="K587" s="2"/>
      <c r="L587" s="2"/>
    </row>
    <row r="588" spans="1:12">
      <c r="B588" s="526"/>
      <c r="C588" s="526"/>
      <c r="D588" t="s">
        <v>19</v>
      </c>
      <c r="E588" s="265">
        <v>5</v>
      </c>
      <c r="G588" s="66">
        <f t="shared" si="9"/>
        <v>100.70000000000009</v>
      </c>
      <c r="H588" s="525"/>
      <c r="J588" s="2"/>
      <c r="K588" s="2"/>
    </row>
    <row r="589" spans="1:12">
      <c r="A589" s="7">
        <v>44971</v>
      </c>
      <c r="B589" s="526" t="s">
        <v>362</v>
      </c>
      <c r="C589" s="526" t="s">
        <v>53</v>
      </c>
      <c r="D589" t="s">
        <v>16</v>
      </c>
      <c r="E589" s="265"/>
      <c r="F589" s="2">
        <v>25.5</v>
      </c>
      <c r="G589" s="66">
        <f t="shared" si="9"/>
        <v>75.200000000000088</v>
      </c>
      <c r="J589" s="2"/>
      <c r="K589" s="2"/>
    </row>
    <row r="590" spans="1:12">
      <c r="A590" s="7">
        <v>44971</v>
      </c>
      <c r="B590" s="526" t="s">
        <v>362</v>
      </c>
      <c r="C590" s="526" t="s">
        <v>53</v>
      </c>
      <c r="D590" t="s">
        <v>17</v>
      </c>
      <c r="E590" s="265"/>
      <c r="F590" s="2">
        <v>10.199999999999999</v>
      </c>
      <c r="G590" s="66">
        <f t="shared" si="9"/>
        <v>65.000000000000085</v>
      </c>
      <c r="H590" s="525"/>
      <c r="J590" s="2"/>
      <c r="K590" s="2"/>
    </row>
    <row r="591" spans="1:12">
      <c r="A591" s="7">
        <v>44988</v>
      </c>
      <c r="B591" s="526">
        <v>26383</v>
      </c>
      <c r="C591" s="526" t="s">
        <v>53</v>
      </c>
      <c r="D591" t="s">
        <v>18</v>
      </c>
      <c r="E591" s="265"/>
      <c r="F591" s="2">
        <v>60</v>
      </c>
      <c r="G591" s="66">
        <f t="shared" si="9"/>
        <v>5.0000000000000853</v>
      </c>
      <c r="H591" s="525"/>
      <c r="J591" s="2"/>
      <c r="K591" s="2"/>
    </row>
    <row r="592" spans="1:12">
      <c r="A592" s="7">
        <v>44988</v>
      </c>
      <c r="B592" s="526">
        <v>26383</v>
      </c>
      <c r="C592" s="526" t="s">
        <v>53</v>
      </c>
      <c r="D592" t="s">
        <v>19</v>
      </c>
      <c r="E592" s="265"/>
      <c r="F592" s="2">
        <v>5</v>
      </c>
      <c r="G592" s="66">
        <f t="shared" si="9"/>
        <v>8.5265128291212022E-14</v>
      </c>
      <c r="H592" s="525"/>
      <c r="J592" s="2"/>
      <c r="K592" s="2"/>
    </row>
    <row r="593" spans="1:12">
      <c r="A593" s="44">
        <v>44834</v>
      </c>
      <c r="B593" s="525" t="s">
        <v>14</v>
      </c>
      <c r="C593" s="525" t="s">
        <v>30</v>
      </c>
      <c r="D593" t="s">
        <v>16</v>
      </c>
      <c r="E593" s="265">
        <v>25.4</v>
      </c>
      <c r="G593" s="66">
        <f t="shared" si="9"/>
        <v>25.400000000000084</v>
      </c>
      <c r="H593" s="526"/>
      <c r="J593" s="2"/>
      <c r="K593" s="2"/>
    </row>
    <row r="594" spans="1:12">
      <c r="B594" s="526"/>
      <c r="C594" s="526"/>
      <c r="D594" t="s">
        <v>17</v>
      </c>
      <c r="E594" s="265">
        <v>6.9</v>
      </c>
      <c r="G594" s="66">
        <f t="shared" si="9"/>
        <v>32.300000000000082</v>
      </c>
      <c r="H594" s="525"/>
      <c r="K594" s="2"/>
    </row>
    <row r="595" spans="1:12">
      <c r="B595" s="526"/>
      <c r="C595" s="526"/>
      <c r="D595" t="s">
        <v>18</v>
      </c>
      <c r="E595" s="265">
        <v>60</v>
      </c>
      <c r="G595" s="66">
        <f t="shared" si="9"/>
        <v>92.300000000000082</v>
      </c>
      <c r="H595" s="525"/>
      <c r="K595" s="2"/>
      <c r="L595" s="2"/>
    </row>
    <row r="596" spans="1:12">
      <c r="B596" s="526"/>
      <c r="C596" s="526"/>
      <c r="D596" t="s">
        <v>19</v>
      </c>
      <c r="E596" s="265">
        <v>5</v>
      </c>
      <c r="G596" s="66">
        <f t="shared" si="9"/>
        <v>97.300000000000082</v>
      </c>
      <c r="J596" s="2"/>
      <c r="K596" s="2"/>
      <c r="L596" s="8"/>
    </row>
    <row r="597" spans="1:12">
      <c r="A597" s="7">
        <v>44971</v>
      </c>
      <c r="B597" s="526" t="s">
        <v>362</v>
      </c>
      <c r="C597" s="526" t="s">
        <v>30</v>
      </c>
      <c r="D597" t="s">
        <v>17</v>
      </c>
      <c r="E597" s="265"/>
      <c r="F597" s="2">
        <v>6.9</v>
      </c>
      <c r="G597" s="66">
        <f t="shared" si="9"/>
        <v>90.400000000000077</v>
      </c>
      <c r="J597" s="2"/>
      <c r="K597" s="2"/>
      <c r="L597" s="8"/>
    </row>
    <row r="598" spans="1:12">
      <c r="A598" s="7">
        <v>44972</v>
      </c>
      <c r="B598" s="526" t="s">
        <v>363</v>
      </c>
      <c r="C598" s="526" t="s">
        <v>30</v>
      </c>
      <c r="D598" t="s">
        <v>16</v>
      </c>
      <c r="E598" s="265"/>
      <c r="F598" s="2">
        <v>25.4</v>
      </c>
      <c r="G598" s="66">
        <f t="shared" si="9"/>
        <v>65.000000000000085</v>
      </c>
      <c r="H598" s="525"/>
      <c r="J598" s="2"/>
      <c r="K598" s="2"/>
      <c r="L598" s="8"/>
    </row>
    <row r="599" spans="1:12">
      <c r="A599" s="7">
        <v>44988</v>
      </c>
      <c r="B599" s="526">
        <v>26383</v>
      </c>
      <c r="C599" s="526" t="s">
        <v>30</v>
      </c>
      <c r="D599" t="s">
        <v>18</v>
      </c>
      <c r="E599" s="265"/>
      <c r="F599" s="2">
        <v>60</v>
      </c>
      <c r="G599" s="66">
        <f t="shared" si="9"/>
        <v>5.0000000000000853</v>
      </c>
      <c r="H599" s="525"/>
      <c r="J599" s="2"/>
      <c r="K599" s="2"/>
      <c r="L599" s="8"/>
    </row>
    <row r="600" spans="1:12">
      <c r="A600" s="7">
        <v>44988</v>
      </c>
      <c r="B600" s="526">
        <v>26383</v>
      </c>
      <c r="C600" s="526" t="s">
        <v>30</v>
      </c>
      <c r="D600" t="s">
        <v>19</v>
      </c>
      <c r="E600" s="265"/>
      <c r="F600" s="2">
        <v>5</v>
      </c>
      <c r="G600" s="66">
        <f t="shared" si="9"/>
        <v>8.5265128291212022E-14</v>
      </c>
      <c r="H600" s="525"/>
      <c r="J600" s="2"/>
      <c r="K600" s="2"/>
      <c r="L600" s="8"/>
    </row>
    <row r="601" spans="1:12">
      <c r="A601" s="44">
        <v>44895</v>
      </c>
      <c r="B601" s="525" t="s">
        <v>14</v>
      </c>
      <c r="C601" s="525" t="s">
        <v>33</v>
      </c>
      <c r="D601" t="s">
        <v>16</v>
      </c>
      <c r="E601" s="265">
        <v>28.4</v>
      </c>
      <c r="G601" s="66">
        <f t="shared" si="9"/>
        <v>28.400000000000084</v>
      </c>
      <c r="H601" s="525"/>
      <c r="J601" s="2"/>
      <c r="K601" s="2"/>
    </row>
    <row r="602" spans="1:12">
      <c r="B602" s="526"/>
      <c r="C602" s="526"/>
      <c r="D602" t="s">
        <v>17</v>
      </c>
      <c r="E602" s="265">
        <v>8.3000000000000007</v>
      </c>
      <c r="G602" s="66">
        <f t="shared" si="9"/>
        <v>36.700000000000088</v>
      </c>
      <c r="H602" s="525"/>
      <c r="J602" s="2"/>
      <c r="K602" s="2"/>
    </row>
    <row r="603" spans="1:12">
      <c r="B603" s="526"/>
      <c r="C603" s="526"/>
      <c r="D603" t="s">
        <v>18</v>
      </c>
      <c r="E603" s="265">
        <v>60</v>
      </c>
      <c r="G603" s="66">
        <f t="shared" si="9"/>
        <v>96.700000000000088</v>
      </c>
      <c r="J603" s="2"/>
      <c r="K603" s="2"/>
    </row>
    <row r="604" spans="1:12">
      <c r="B604" s="526"/>
      <c r="C604" s="526"/>
      <c r="D604" t="s">
        <v>19</v>
      </c>
      <c r="E604" s="265">
        <v>5</v>
      </c>
      <c r="G604" s="66">
        <f t="shared" si="9"/>
        <v>101.70000000000009</v>
      </c>
      <c r="I604" s="526"/>
      <c r="J604" s="8"/>
      <c r="K604" s="8"/>
    </row>
    <row r="605" spans="1:12">
      <c r="A605" s="7">
        <v>44972</v>
      </c>
      <c r="B605" s="526" t="s">
        <v>363</v>
      </c>
      <c r="C605" s="526" t="s">
        <v>33</v>
      </c>
      <c r="D605" t="s">
        <v>16</v>
      </c>
      <c r="E605" s="265"/>
      <c r="F605" s="2">
        <v>28.4</v>
      </c>
      <c r="G605" s="66">
        <f t="shared" si="9"/>
        <v>73.300000000000097</v>
      </c>
      <c r="I605" s="526"/>
      <c r="J605" s="8"/>
      <c r="K605" s="8"/>
    </row>
    <row r="606" spans="1:12">
      <c r="A606" s="7">
        <v>44972</v>
      </c>
      <c r="B606" s="526" t="s">
        <v>363</v>
      </c>
      <c r="C606" s="526" t="s">
        <v>33</v>
      </c>
      <c r="D606" t="s">
        <v>17</v>
      </c>
      <c r="E606" s="265"/>
      <c r="F606" s="2">
        <v>8.3000000000000007</v>
      </c>
      <c r="G606" s="66">
        <f t="shared" si="9"/>
        <v>65.000000000000099</v>
      </c>
      <c r="I606" s="526"/>
      <c r="J606" s="8"/>
      <c r="K606" s="8"/>
    </row>
    <row r="607" spans="1:12">
      <c r="A607" s="7">
        <v>44988</v>
      </c>
      <c r="B607" s="526">
        <v>26383</v>
      </c>
      <c r="C607" s="526" t="s">
        <v>33</v>
      </c>
      <c r="D607" t="s">
        <v>18</v>
      </c>
      <c r="E607" s="265"/>
      <c r="F607" s="2">
        <v>60</v>
      </c>
      <c r="G607" s="66">
        <f t="shared" si="9"/>
        <v>5.0000000000000995</v>
      </c>
      <c r="I607" s="526"/>
      <c r="J607" s="8"/>
      <c r="K607" s="8"/>
    </row>
    <row r="608" spans="1:12">
      <c r="A608" s="7">
        <v>44988</v>
      </c>
      <c r="B608" s="526">
        <v>26383</v>
      </c>
      <c r="C608" s="526" t="s">
        <v>33</v>
      </c>
      <c r="D608" t="s">
        <v>19</v>
      </c>
      <c r="E608" s="265"/>
      <c r="F608" s="2">
        <v>5</v>
      </c>
      <c r="G608" s="66">
        <f t="shared" si="9"/>
        <v>9.9475983006414026E-14</v>
      </c>
      <c r="I608" s="526"/>
      <c r="J608" s="8"/>
      <c r="K608" s="8"/>
    </row>
    <row r="609" spans="1:11">
      <c r="A609" s="44">
        <v>44926</v>
      </c>
      <c r="B609" s="525" t="s">
        <v>14</v>
      </c>
      <c r="C609" s="525" t="s">
        <v>34</v>
      </c>
      <c r="D609" t="s">
        <v>16</v>
      </c>
      <c r="E609" s="265">
        <v>32.5</v>
      </c>
      <c r="G609" s="66">
        <f t="shared" si="9"/>
        <v>32.500000000000099</v>
      </c>
      <c r="I609" s="526"/>
      <c r="K609" s="2"/>
    </row>
    <row r="610" spans="1:11">
      <c r="A610" s="44"/>
      <c r="B610" s="525"/>
      <c r="C610" s="525"/>
      <c r="D610" t="s">
        <v>17</v>
      </c>
      <c r="E610" s="265">
        <v>7.7</v>
      </c>
      <c r="G610" s="66">
        <f t="shared" si="9"/>
        <v>40.200000000000102</v>
      </c>
      <c r="I610" s="525"/>
      <c r="K610" s="2"/>
    </row>
    <row r="611" spans="1:11">
      <c r="A611" s="44"/>
      <c r="B611" s="525"/>
      <c r="C611" s="525"/>
      <c r="D611" t="s">
        <v>18</v>
      </c>
      <c r="E611" s="265">
        <v>60</v>
      </c>
      <c r="G611" s="66">
        <f t="shared" si="9"/>
        <v>100.2000000000001</v>
      </c>
      <c r="H611" s="525"/>
      <c r="J611" s="2"/>
      <c r="K611" s="2"/>
    </row>
    <row r="612" spans="1:11">
      <c r="A612" s="44"/>
      <c r="B612" s="525"/>
      <c r="C612" s="525"/>
      <c r="D612" t="s">
        <v>19</v>
      </c>
      <c r="E612" s="265">
        <v>5</v>
      </c>
      <c r="G612" s="66">
        <f t="shared" si="9"/>
        <v>105.2000000000001</v>
      </c>
      <c r="H612" s="525"/>
      <c r="J612" s="2"/>
      <c r="K612" s="2"/>
    </row>
    <row r="613" spans="1:11">
      <c r="A613" s="7">
        <v>44988</v>
      </c>
      <c r="B613" s="526">
        <v>26383</v>
      </c>
      <c r="C613" s="526" t="s">
        <v>34</v>
      </c>
      <c r="D613" t="s">
        <v>18</v>
      </c>
      <c r="E613" s="265"/>
      <c r="F613" s="2">
        <v>60</v>
      </c>
      <c r="G613" s="66">
        <f t="shared" si="9"/>
        <v>45.200000000000102</v>
      </c>
      <c r="H613" s="525"/>
      <c r="J613" s="2"/>
      <c r="K613" s="2"/>
    </row>
    <row r="614" spans="1:11" ht="15.75" customHeight="1">
      <c r="A614" s="7">
        <v>44988</v>
      </c>
      <c r="B614" s="526">
        <v>26383</v>
      </c>
      <c r="C614" s="526" t="s">
        <v>34</v>
      </c>
      <c r="D614" t="s">
        <v>19</v>
      </c>
      <c r="E614" s="265"/>
      <c r="F614" s="2">
        <v>5</v>
      </c>
      <c r="G614" s="66">
        <f t="shared" si="9"/>
        <v>40.200000000000102</v>
      </c>
      <c r="H614" s="525"/>
      <c r="J614" s="2"/>
      <c r="K614" s="2"/>
    </row>
    <row r="615" spans="1:11" ht="15.75" customHeight="1">
      <c r="A615" s="7">
        <v>44992</v>
      </c>
      <c r="B615" s="526">
        <v>26533</v>
      </c>
      <c r="C615" s="526" t="s">
        <v>34</v>
      </c>
      <c r="D615" t="s">
        <v>16</v>
      </c>
      <c r="E615" s="265"/>
      <c r="F615" s="2">
        <v>32.5</v>
      </c>
      <c r="G615" s="66">
        <f t="shared" si="9"/>
        <v>7.7000000000001023</v>
      </c>
      <c r="H615" s="525"/>
      <c r="J615" s="2"/>
      <c r="K615" s="2"/>
    </row>
    <row r="616" spans="1:11" ht="15.75" customHeight="1">
      <c r="A616" s="7">
        <v>44992</v>
      </c>
      <c r="B616" s="526">
        <v>26533</v>
      </c>
      <c r="C616" s="526" t="s">
        <v>34</v>
      </c>
      <c r="D616" t="s">
        <v>17</v>
      </c>
      <c r="E616" s="265"/>
      <c r="F616" s="2">
        <v>7.7</v>
      </c>
      <c r="G616" s="66">
        <f t="shared" si="9"/>
        <v>1.021405182655144E-13</v>
      </c>
      <c r="H616" s="525"/>
      <c r="J616" s="2"/>
      <c r="K616" s="2"/>
    </row>
    <row r="617" spans="1:11">
      <c r="A617" s="44">
        <v>45291</v>
      </c>
      <c r="B617" s="525" t="s">
        <v>14</v>
      </c>
      <c r="C617" s="525" t="s">
        <v>15</v>
      </c>
      <c r="D617" t="s">
        <v>16</v>
      </c>
      <c r="E617" s="265">
        <v>29.4</v>
      </c>
      <c r="G617" s="66">
        <f t="shared" si="9"/>
        <v>29.400000000000102</v>
      </c>
      <c r="H617" s="525"/>
      <c r="I617" s="525"/>
      <c r="K617" s="2"/>
    </row>
    <row r="618" spans="1:11">
      <c r="A618" s="44"/>
      <c r="B618" s="525"/>
      <c r="C618" s="525"/>
      <c r="D618" t="s">
        <v>17</v>
      </c>
      <c r="E618" s="265">
        <v>6.8</v>
      </c>
      <c r="G618" s="66">
        <f t="shared" si="9"/>
        <v>36.200000000000102</v>
      </c>
      <c r="H618" s="525"/>
      <c r="I618" s="525"/>
      <c r="K618" s="2"/>
    </row>
    <row r="619" spans="1:11">
      <c r="A619" s="44"/>
      <c r="B619" s="525"/>
      <c r="C619" s="525"/>
      <c r="D619" t="s">
        <v>18</v>
      </c>
      <c r="E619" s="265">
        <v>60</v>
      </c>
      <c r="G619" s="66">
        <f t="shared" si="9"/>
        <v>96.200000000000102</v>
      </c>
      <c r="I619" s="525"/>
      <c r="K619" s="2"/>
    </row>
    <row r="620" spans="1:11">
      <c r="A620" s="44"/>
      <c r="B620" s="525"/>
      <c r="C620" s="525"/>
      <c r="D620" t="s">
        <v>19</v>
      </c>
      <c r="E620" s="265">
        <v>5</v>
      </c>
      <c r="G620" s="66">
        <f t="shared" si="9"/>
        <v>101.2000000000001</v>
      </c>
      <c r="I620" s="525"/>
      <c r="J620" s="8"/>
      <c r="K620" s="2"/>
    </row>
    <row r="621" spans="1:11">
      <c r="A621" s="7">
        <v>44988</v>
      </c>
      <c r="B621" s="526">
        <v>26384</v>
      </c>
      <c r="C621" s="526" t="s">
        <v>15</v>
      </c>
      <c r="D621" t="s">
        <v>18</v>
      </c>
      <c r="E621" s="265"/>
      <c r="F621" s="2">
        <v>60</v>
      </c>
      <c r="G621" s="66">
        <f t="shared" si="9"/>
        <v>41.200000000000102</v>
      </c>
      <c r="I621" s="525"/>
      <c r="J621" s="8"/>
      <c r="K621" s="2"/>
    </row>
    <row r="622" spans="1:11">
      <c r="A622" s="7">
        <v>44988</v>
      </c>
      <c r="B622" s="526">
        <v>26384</v>
      </c>
      <c r="C622" s="526" t="s">
        <v>15</v>
      </c>
      <c r="D622" t="s">
        <v>19</v>
      </c>
      <c r="E622" s="265"/>
      <c r="F622" s="2">
        <v>5</v>
      </c>
      <c r="G622" s="66">
        <f t="shared" si="9"/>
        <v>36.200000000000102</v>
      </c>
      <c r="I622" s="525"/>
      <c r="J622" s="8"/>
      <c r="K622" s="2"/>
    </row>
    <row r="623" spans="1:11">
      <c r="A623" s="7">
        <v>44992</v>
      </c>
      <c r="B623" s="526">
        <v>26565</v>
      </c>
      <c r="C623" s="526" t="s">
        <v>15</v>
      </c>
      <c r="D623" t="s">
        <v>16</v>
      </c>
      <c r="E623" s="265"/>
      <c r="F623" s="2">
        <v>29.4</v>
      </c>
      <c r="G623" s="66">
        <f t="shared" si="9"/>
        <v>6.8000000000001037</v>
      </c>
      <c r="I623" s="525"/>
      <c r="J623" s="8"/>
      <c r="K623" s="2"/>
    </row>
    <row r="624" spans="1:11">
      <c r="A624" s="7">
        <v>44992</v>
      </c>
      <c r="B624" s="526">
        <v>26565</v>
      </c>
      <c r="C624" s="526" t="s">
        <v>15</v>
      </c>
      <c r="D624" t="s">
        <v>17</v>
      </c>
      <c r="E624" s="265"/>
      <c r="F624" s="2">
        <v>6.8</v>
      </c>
      <c r="G624" s="66">
        <f t="shared" si="9"/>
        <v>1.0391687510491465E-13</v>
      </c>
      <c r="I624" s="525"/>
      <c r="J624" s="8"/>
      <c r="K624" s="2"/>
    </row>
    <row r="625" spans="1:11">
      <c r="A625" s="44">
        <v>44985</v>
      </c>
      <c r="B625" s="525" t="s">
        <v>14</v>
      </c>
      <c r="C625" s="525" t="s">
        <v>20</v>
      </c>
      <c r="D625" t="s">
        <v>16</v>
      </c>
      <c r="E625" s="265">
        <v>32.1</v>
      </c>
      <c r="G625" s="66">
        <f t="shared" si="9"/>
        <v>32.100000000000108</v>
      </c>
      <c r="I625" s="525"/>
      <c r="K625" s="2"/>
    </row>
    <row r="626" spans="1:11">
      <c r="A626" s="44"/>
      <c r="B626" s="525"/>
      <c r="C626" s="525"/>
      <c r="D626" t="s">
        <v>17</v>
      </c>
      <c r="E626" s="265">
        <v>1.2</v>
      </c>
      <c r="G626" s="66">
        <f t="shared" si="9"/>
        <v>33.300000000000111</v>
      </c>
      <c r="I626" s="525"/>
      <c r="K626" s="2"/>
    </row>
    <row r="627" spans="1:11">
      <c r="A627" s="44"/>
      <c r="B627" s="525"/>
      <c r="C627" s="525"/>
      <c r="D627" t="s">
        <v>18</v>
      </c>
      <c r="E627" s="265">
        <v>56</v>
      </c>
      <c r="G627" s="66">
        <f t="shared" si="9"/>
        <v>89.300000000000111</v>
      </c>
      <c r="I627" s="525"/>
      <c r="K627" s="2"/>
    </row>
    <row r="628" spans="1:11">
      <c r="A628" s="44"/>
      <c r="B628" s="525"/>
      <c r="C628" s="525"/>
      <c r="D628" t="s">
        <v>19</v>
      </c>
      <c r="E628" s="265">
        <v>5</v>
      </c>
      <c r="G628" s="66">
        <f t="shared" si="9"/>
        <v>94.300000000000111</v>
      </c>
      <c r="I628" s="525"/>
      <c r="K628" s="2"/>
    </row>
    <row r="629" spans="1:11">
      <c r="A629" s="7">
        <v>44988</v>
      </c>
      <c r="B629" s="526">
        <v>26384</v>
      </c>
      <c r="C629" s="526" t="s">
        <v>20</v>
      </c>
      <c r="D629" t="s">
        <v>18</v>
      </c>
      <c r="E629" s="265"/>
      <c r="F629" s="2">
        <v>56</v>
      </c>
      <c r="G629" s="66">
        <f t="shared" si="9"/>
        <v>38.300000000000111</v>
      </c>
      <c r="I629" s="525"/>
      <c r="K629" s="2"/>
    </row>
    <row r="630" spans="1:11">
      <c r="A630" s="7">
        <v>44988</v>
      </c>
      <c r="B630" s="526">
        <v>26384</v>
      </c>
      <c r="C630" s="526" t="s">
        <v>20</v>
      </c>
      <c r="D630" t="s">
        <v>19</v>
      </c>
      <c r="E630" s="265"/>
      <c r="F630" s="2">
        <v>5</v>
      </c>
      <c r="G630" s="66">
        <f t="shared" si="9"/>
        <v>33.300000000000111</v>
      </c>
      <c r="I630" s="525"/>
      <c r="K630" s="2"/>
    </row>
    <row r="631" spans="1:11">
      <c r="A631" s="7">
        <v>45010</v>
      </c>
      <c r="B631" s="526">
        <v>26707</v>
      </c>
      <c r="C631" s="526" t="s">
        <v>20</v>
      </c>
      <c r="D631" t="s">
        <v>16</v>
      </c>
      <c r="E631" s="265"/>
      <c r="F631" s="2">
        <v>32.1</v>
      </c>
      <c r="G631" s="66">
        <f t="shared" si="9"/>
        <v>1.2000000000001094</v>
      </c>
      <c r="I631" s="525"/>
      <c r="K631" s="2"/>
    </row>
    <row r="632" spans="1:11">
      <c r="A632" s="7">
        <v>45010</v>
      </c>
      <c r="B632" s="526">
        <v>26707</v>
      </c>
      <c r="C632" s="526" t="s">
        <v>20</v>
      </c>
      <c r="D632" t="s">
        <v>17</v>
      </c>
      <c r="E632" s="265"/>
      <c r="F632" s="2">
        <v>1.2</v>
      </c>
      <c r="G632" s="66">
        <f t="shared" si="9"/>
        <v>1.0946799022804043E-13</v>
      </c>
      <c r="I632" s="525"/>
      <c r="K632" s="2"/>
    </row>
    <row r="633" spans="1:11">
      <c r="A633" s="44">
        <v>45016</v>
      </c>
      <c r="B633" s="525" t="s">
        <v>14</v>
      </c>
      <c r="C633" s="525" t="s">
        <v>23</v>
      </c>
      <c r="D633" t="s">
        <v>16</v>
      </c>
      <c r="E633" s="265">
        <v>35.6</v>
      </c>
      <c r="G633" s="66">
        <f t="shared" si="9"/>
        <v>35.600000000000108</v>
      </c>
      <c r="I633" s="525"/>
      <c r="K633" s="2"/>
    </row>
    <row r="634" spans="1:11">
      <c r="B634" s="526"/>
      <c r="C634" s="526"/>
      <c r="D634" t="s">
        <v>17</v>
      </c>
      <c r="E634" s="265">
        <v>1.3</v>
      </c>
      <c r="G634" s="66">
        <f t="shared" si="9"/>
        <v>36.900000000000105</v>
      </c>
      <c r="I634" s="525"/>
      <c r="K634" s="2"/>
    </row>
    <row r="635" spans="1:11">
      <c r="B635" s="526"/>
      <c r="C635" s="526"/>
      <c r="D635" t="s">
        <v>18</v>
      </c>
      <c r="E635" s="265">
        <v>60</v>
      </c>
      <c r="G635" s="66">
        <f t="shared" si="9"/>
        <v>96.900000000000105</v>
      </c>
      <c r="I635" s="525"/>
      <c r="K635" s="2"/>
    </row>
    <row r="636" spans="1:11">
      <c r="B636" s="526"/>
      <c r="C636" s="526"/>
      <c r="D636" t="s">
        <v>19</v>
      </c>
      <c r="E636" s="265">
        <v>5</v>
      </c>
      <c r="G636" s="66">
        <f t="shared" si="9"/>
        <v>101.90000000000011</v>
      </c>
      <c r="I636" s="525"/>
      <c r="K636" s="2"/>
    </row>
    <row r="637" spans="1:11">
      <c r="A637" s="7">
        <v>45111</v>
      </c>
      <c r="B637" s="526">
        <v>27130</v>
      </c>
      <c r="C637" s="526" t="s">
        <v>23</v>
      </c>
      <c r="D637" t="s">
        <v>18</v>
      </c>
      <c r="E637" s="265"/>
      <c r="F637" s="2">
        <v>60</v>
      </c>
      <c r="G637" s="66">
        <f t="shared" si="9"/>
        <v>41.900000000000105</v>
      </c>
      <c r="I637" s="525"/>
      <c r="K637" s="2"/>
    </row>
    <row r="638" spans="1:11">
      <c r="A638" s="7">
        <v>45111</v>
      </c>
      <c r="B638" s="526">
        <v>27130</v>
      </c>
      <c r="C638" s="526" t="s">
        <v>23</v>
      </c>
      <c r="D638" t="s">
        <v>19</v>
      </c>
      <c r="E638" s="265"/>
      <c r="F638" s="2">
        <v>5</v>
      </c>
      <c r="G638" s="66">
        <f t="shared" si="9"/>
        <v>36.900000000000105</v>
      </c>
      <c r="I638" s="525"/>
      <c r="K638" s="2"/>
    </row>
    <row r="639" spans="1:11">
      <c r="A639" s="7">
        <v>45111</v>
      </c>
      <c r="B639" s="526">
        <v>27160</v>
      </c>
      <c r="C639" s="526" t="s">
        <v>23</v>
      </c>
      <c r="D639" t="s">
        <v>16</v>
      </c>
      <c r="E639" s="265"/>
      <c r="F639" s="2">
        <v>35.6</v>
      </c>
      <c r="G639" s="66">
        <f t="shared" si="9"/>
        <v>1.3000000000001037</v>
      </c>
      <c r="I639" s="525"/>
      <c r="K639" s="2"/>
    </row>
    <row r="640" spans="1:11">
      <c r="A640" s="7">
        <v>45111</v>
      </c>
      <c r="B640" s="526">
        <v>27160</v>
      </c>
      <c r="C640" s="526" t="s">
        <v>23</v>
      </c>
      <c r="D640" t="s">
        <v>17</v>
      </c>
      <c r="E640" s="265"/>
      <c r="F640" s="2">
        <v>1.3</v>
      </c>
      <c r="G640" s="66">
        <f t="shared" si="9"/>
        <v>1.0369483049998962E-13</v>
      </c>
      <c r="I640" s="525"/>
      <c r="K640" s="2"/>
    </row>
    <row r="641" spans="1:12">
      <c r="A641" s="88">
        <v>45046</v>
      </c>
      <c r="B641" s="525" t="s">
        <v>14</v>
      </c>
      <c r="C641" s="525" t="s">
        <v>24</v>
      </c>
      <c r="D641" t="s">
        <v>16</v>
      </c>
      <c r="E641" s="287">
        <v>37.299999999999997</v>
      </c>
      <c r="G641" s="66">
        <f t="shared" si="9"/>
        <v>37.300000000000104</v>
      </c>
      <c r="I641" s="525"/>
      <c r="K641" s="2"/>
    </row>
    <row r="642" spans="1:12">
      <c r="A642" s="86"/>
      <c r="B642" s="526"/>
      <c r="C642" s="526"/>
      <c r="D642" t="s">
        <v>17</v>
      </c>
      <c r="E642" s="287">
        <v>1.5</v>
      </c>
      <c r="G642" s="66">
        <f t="shared" si="9"/>
        <v>38.800000000000104</v>
      </c>
      <c r="I642" s="525"/>
      <c r="K642" s="2"/>
    </row>
    <row r="643" spans="1:12">
      <c r="A643" s="86"/>
      <c r="B643" s="526"/>
      <c r="C643" s="526"/>
      <c r="D643" t="s">
        <v>18</v>
      </c>
      <c r="E643" s="287">
        <v>60</v>
      </c>
      <c r="G643" s="66">
        <f t="shared" si="9"/>
        <v>98.800000000000097</v>
      </c>
      <c r="I643" s="526"/>
      <c r="K643" s="2"/>
    </row>
    <row r="644" spans="1:12">
      <c r="A644" s="86"/>
      <c r="B644" s="526"/>
      <c r="C644" s="526"/>
      <c r="D644" t="s">
        <v>19</v>
      </c>
      <c r="E644" s="287">
        <v>5</v>
      </c>
      <c r="G644" s="66">
        <f t="shared" si="9"/>
        <v>103.8000000000001</v>
      </c>
      <c r="I644" s="526"/>
      <c r="L644" s="2"/>
    </row>
    <row r="645" spans="1:12">
      <c r="A645" s="7">
        <v>45111</v>
      </c>
      <c r="B645" s="526">
        <v>27130</v>
      </c>
      <c r="C645" s="526" t="s">
        <v>24</v>
      </c>
      <c r="D645" t="s">
        <v>18</v>
      </c>
      <c r="E645" s="287"/>
      <c r="F645" s="2">
        <v>60</v>
      </c>
      <c r="G645" s="66">
        <f t="shared" si="9"/>
        <v>43.800000000000097</v>
      </c>
      <c r="I645" s="526"/>
      <c r="L645" s="2"/>
    </row>
    <row r="646" spans="1:12">
      <c r="A646" s="7">
        <v>45111</v>
      </c>
      <c r="B646" s="526">
        <v>27130</v>
      </c>
      <c r="C646" s="526" t="s">
        <v>24</v>
      </c>
      <c r="D646" t="s">
        <v>19</v>
      </c>
      <c r="E646" s="287"/>
      <c r="F646" s="2">
        <v>5</v>
      </c>
      <c r="G646" s="66">
        <f t="shared" si="9"/>
        <v>38.800000000000097</v>
      </c>
      <c r="I646" s="526"/>
      <c r="L646" s="2"/>
    </row>
    <row r="647" spans="1:12">
      <c r="A647" s="7">
        <v>45111</v>
      </c>
      <c r="B647" s="526">
        <v>27160</v>
      </c>
      <c r="C647" s="526" t="s">
        <v>24</v>
      </c>
      <c r="D647" t="s">
        <v>16</v>
      </c>
      <c r="E647" s="287"/>
      <c r="F647" s="240">
        <v>37.299999999999997</v>
      </c>
      <c r="G647" s="66">
        <f t="shared" si="9"/>
        <v>1.5000000000000995</v>
      </c>
      <c r="I647" s="526"/>
      <c r="L647" s="2"/>
    </row>
    <row r="648" spans="1:12">
      <c r="A648" s="7">
        <v>45111</v>
      </c>
      <c r="B648" s="526">
        <v>27160</v>
      </c>
      <c r="C648" s="526" t="s">
        <v>24</v>
      </c>
      <c r="D648" t="s">
        <v>17</v>
      </c>
      <c r="E648" s="287"/>
      <c r="F648" s="240">
        <v>1.5</v>
      </c>
      <c r="G648" s="66">
        <f t="shared" si="9"/>
        <v>9.9475983006414026E-14</v>
      </c>
      <c r="I648" s="526"/>
      <c r="L648" s="2"/>
    </row>
    <row r="649" spans="1:12">
      <c r="A649" s="88">
        <v>45077</v>
      </c>
      <c r="B649" s="525" t="s">
        <v>14</v>
      </c>
      <c r="C649" s="525" t="s">
        <v>25</v>
      </c>
      <c r="D649" t="s">
        <v>16</v>
      </c>
      <c r="E649" s="287">
        <v>34.5</v>
      </c>
      <c r="G649" s="66">
        <f t="shared" si="9"/>
        <v>34.500000000000099</v>
      </c>
      <c r="I649" s="526"/>
      <c r="L649" s="2"/>
    </row>
    <row r="650" spans="1:12">
      <c r="A650" s="86"/>
      <c r="B650" s="526"/>
      <c r="C650" s="526"/>
      <c r="D650" t="s">
        <v>17</v>
      </c>
      <c r="E650" s="287">
        <v>2.1</v>
      </c>
      <c r="G650" s="66">
        <f t="shared" si="9"/>
        <v>36.600000000000101</v>
      </c>
      <c r="I650" s="525"/>
      <c r="K650" s="240"/>
    </row>
    <row r="651" spans="1:12">
      <c r="A651" s="86"/>
      <c r="B651" s="526"/>
      <c r="C651" s="526"/>
      <c r="D651" t="s">
        <v>18</v>
      </c>
      <c r="E651" s="287">
        <v>60</v>
      </c>
      <c r="G651" s="66">
        <f t="shared" si="9"/>
        <v>96.600000000000108</v>
      </c>
      <c r="I651" s="526"/>
      <c r="K651" s="240"/>
    </row>
    <row r="652" spans="1:12">
      <c r="A652" s="86"/>
      <c r="B652" s="526"/>
      <c r="C652" s="526"/>
      <c r="D652" t="s">
        <v>19</v>
      </c>
      <c r="E652" s="287">
        <v>5</v>
      </c>
      <c r="G652" s="66">
        <f t="shared" ref="G652:G721" si="10">+G651+E652-F652</f>
        <v>101.60000000000011</v>
      </c>
      <c r="I652" s="526"/>
      <c r="L652" s="240"/>
    </row>
    <row r="653" spans="1:12">
      <c r="A653" s="86"/>
      <c r="B653" s="526"/>
      <c r="C653" s="526"/>
      <c r="D653" t="s">
        <v>76</v>
      </c>
      <c r="E653" s="288">
        <v>10</v>
      </c>
      <c r="G653" s="66">
        <f t="shared" si="10"/>
        <v>111.60000000000011</v>
      </c>
      <c r="I653" s="526"/>
      <c r="L653" s="240"/>
    </row>
    <row r="654" spans="1:12">
      <c r="A654" s="7">
        <v>45111</v>
      </c>
      <c r="B654" s="526">
        <v>27130</v>
      </c>
      <c r="C654" s="526" t="s">
        <v>25</v>
      </c>
      <c r="D654" t="s">
        <v>18</v>
      </c>
      <c r="F654" s="2">
        <v>60</v>
      </c>
      <c r="G654" s="66">
        <f t="shared" si="10"/>
        <v>51.600000000000108</v>
      </c>
      <c r="I654" s="525"/>
      <c r="K654" s="240"/>
    </row>
    <row r="655" spans="1:12">
      <c r="A655" s="7">
        <v>45111</v>
      </c>
      <c r="B655" s="526">
        <v>27130</v>
      </c>
      <c r="C655" s="526" t="s">
        <v>25</v>
      </c>
      <c r="D655" t="s">
        <v>19</v>
      </c>
      <c r="F655" s="2">
        <v>5</v>
      </c>
      <c r="G655" s="66">
        <f t="shared" si="10"/>
        <v>46.600000000000108</v>
      </c>
      <c r="I655" s="526"/>
      <c r="K655" s="240"/>
    </row>
    <row r="656" spans="1:12">
      <c r="A656" s="7">
        <v>45111</v>
      </c>
      <c r="B656" s="526">
        <v>27160</v>
      </c>
      <c r="C656" s="526" t="s">
        <v>25</v>
      </c>
      <c r="D656" t="s">
        <v>16</v>
      </c>
      <c r="F656" s="240">
        <v>34.5</v>
      </c>
      <c r="G656" s="66">
        <f t="shared" si="10"/>
        <v>12.100000000000108</v>
      </c>
      <c r="I656" s="526"/>
      <c r="L656" s="240"/>
    </row>
    <row r="657" spans="1:12">
      <c r="A657" s="7">
        <v>45111</v>
      </c>
      <c r="B657" s="526">
        <v>27160</v>
      </c>
      <c r="C657" s="526" t="s">
        <v>25</v>
      </c>
      <c r="D657" t="s">
        <v>17</v>
      </c>
      <c r="F657" s="240">
        <v>2.1</v>
      </c>
      <c r="G657" s="66">
        <f t="shared" si="10"/>
        <v>10.000000000000108</v>
      </c>
      <c r="I657" s="526"/>
      <c r="L657" s="240"/>
    </row>
    <row r="658" spans="1:12">
      <c r="A658" s="7">
        <v>45111</v>
      </c>
      <c r="B658" s="526">
        <v>27160</v>
      </c>
      <c r="C658" s="526" t="s">
        <v>25</v>
      </c>
      <c r="D658" t="s">
        <v>76</v>
      </c>
      <c r="F658" s="92">
        <v>10</v>
      </c>
      <c r="G658" s="66">
        <f t="shared" si="10"/>
        <v>1.0835776720341528E-13</v>
      </c>
      <c r="I658" s="526"/>
      <c r="K658" s="92"/>
    </row>
    <row r="659" spans="1:12">
      <c r="A659" s="88">
        <v>45107</v>
      </c>
      <c r="B659" s="525" t="s">
        <v>14</v>
      </c>
      <c r="C659" s="525" t="s">
        <v>26</v>
      </c>
      <c r="D659" t="s">
        <v>16</v>
      </c>
      <c r="E659" s="263">
        <v>35.1</v>
      </c>
      <c r="G659" s="66">
        <f t="shared" si="10"/>
        <v>35.100000000000108</v>
      </c>
      <c r="K659" s="8"/>
    </row>
    <row r="660" spans="1:12">
      <c r="A660" s="86"/>
      <c r="B660" s="526"/>
      <c r="C660" s="526"/>
      <c r="D660" t="s">
        <v>17</v>
      </c>
      <c r="E660" s="263">
        <v>2</v>
      </c>
      <c r="G660" s="66">
        <f t="shared" si="10"/>
        <v>37.100000000000108</v>
      </c>
    </row>
    <row r="661" spans="1:12">
      <c r="A661" s="86"/>
      <c r="B661" s="526"/>
      <c r="C661" s="526"/>
      <c r="D661" t="s">
        <v>18</v>
      </c>
      <c r="E661" s="268">
        <v>60</v>
      </c>
      <c r="G661" s="66">
        <f t="shared" si="10"/>
        <v>97.100000000000108</v>
      </c>
    </row>
    <row r="662" spans="1:12">
      <c r="A662" s="86"/>
      <c r="B662" s="526"/>
      <c r="C662" s="526"/>
      <c r="D662" t="s">
        <v>19</v>
      </c>
      <c r="E662" s="268">
        <v>5</v>
      </c>
      <c r="G662" s="66">
        <f t="shared" si="10"/>
        <v>102.10000000000011</v>
      </c>
    </row>
    <row r="663" spans="1:12">
      <c r="A663" s="86">
        <v>45204</v>
      </c>
      <c r="B663" s="526">
        <v>27586</v>
      </c>
      <c r="C663" s="526" t="s">
        <v>26</v>
      </c>
      <c r="D663" t="s">
        <v>16</v>
      </c>
      <c r="E663" s="268"/>
      <c r="F663" s="263">
        <v>35.1</v>
      </c>
      <c r="G663" s="66">
        <f t="shared" si="10"/>
        <v>67.000000000000114</v>
      </c>
    </row>
    <row r="664" spans="1:12">
      <c r="A664" s="86">
        <v>45204</v>
      </c>
      <c r="B664" s="526">
        <v>27586</v>
      </c>
      <c r="C664" s="526" t="s">
        <v>26</v>
      </c>
      <c r="D664" t="s">
        <v>17</v>
      </c>
      <c r="E664" s="268"/>
      <c r="F664" s="263">
        <v>2</v>
      </c>
      <c r="G664" s="66">
        <f t="shared" si="10"/>
        <v>65.000000000000114</v>
      </c>
    </row>
    <row r="665" spans="1:12">
      <c r="A665" s="86">
        <v>45204</v>
      </c>
      <c r="B665" s="526">
        <v>27586</v>
      </c>
      <c r="C665" s="526" t="s">
        <v>26</v>
      </c>
      <c r="D665" t="s">
        <v>18</v>
      </c>
      <c r="E665" s="268"/>
      <c r="F665" s="268">
        <v>60</v>
      </c>
      <c r="G665" s="66">
        <f t="shared" si="10"/>
        <v>5.0000000000001137</v>
      </c>
    </row>
    <row r="666" spans="1:12">
      <c r="A666" s="86">
        <v>45204</v>
      </c>
      <c r="B666" s="526">
        <v>27586</v>
      </c>
      <c r="C666" s="526" t="s">
        <v>26</v>
      </c>
      <c r="D666" t="s">
        <v>19</v>
      </c>
      <c r="E666" s="268"/>
      <c r="F666" s="268">
        <v>5</v>
      </c>
      <c r="G666" s="66">
        <f t="shared" si="10"/>
        <v>1.1368683772161603E-13</v>
      </c>
    </row>
    <row r="667" spans="1:12">
      <c r="A667" s="88">
        <v>45138</v>
      </c>
      <c r="B667" s="525" t="s">
        <v>14</v>
      </c>
      <c r="C667" s="525" t="s">
        <v>27</v>
      </c>
      <c r="D667" t="s">
        <v>16</v>
      </c>
      <c r="E667" s="240">
        <v>33.1</v>
      </c>
      <c r="G667" s="66">
        <f t="shared" si="10"/>
        <v>33.100000000000115</v>
      </c>
    </row>
    <row r="668" spans="1:12">
      <c r="A668" s="86"/>
      <c r="B668" s="526"/>
      <c r="C668" s="526"/>
      <c r="D668" t="s">
        <v>17</v>
      </c>
      <c r="E668" s="240">
        <v>2</v>
      </c>
      <c r="G668" s="66">
        <f t="shared" si="10"/>
        <v>35.100000000000115</v>
      </c>
    </row>
    <row r="669" spans="1:12">
      <c r="A669" s="86"/>
      <c r="B669" s="526"/>
      <c r="C669" s="526"/>
      <c r="D669" t="s">
        <v>18</v>
      </c>
      <c r="E669" s="240">
        <v>60</v>
      </c>
      <c r="G669" s="66">
        <f t="shared" si="10"/>
        <v>95.100000000000108</v>
      </c>
    </row>
    <row r="670" spans="1:12">
      <c r="A670" s="86"/>
      <c r="B670" s="526"/>
      <c r="C670" s="526"/>
      <c r="D670" t="s">
        <v>19</v>
      </c>
      <c r="E670" s="240">
        <v>5</v>
      </c>
      <c r="G670" s="66">
        <f t="shared" si="10"/>
        <v>100.10000000000011</v>
      </c>
    </row>
    <row r="671" spans="1:12">
      <c r="A671" s="86">
        <v>45204</v>
      </c>
      <c r="B671" s="526">
        <v>27586</v>
      </c>
      <c r="C671" s="526" t="s">
        <v>27</v>
      </c>
      <c r="D671" t="s">
        <v>16</v>
      </c>
      <c r="E671" s="240"/>
      <c r="F671" s="240">
        <v>33.1</v>
      </c>
      <c r="G671" s="66">
        <f t="shared" si="10"/>
        <v>67.000000000000114</v>
      </c>
    </row>
    <row r="672" spans="1:12">
      <c r="A672" s="86">
        <v>45204</v>
      </c>
      <c r="B672" s="526">
        <v>27586</v>
      </c>
      <c r="C672" s="526" t="s">
        <v>27</v>
      </c>
      <c r="D672" t="s">
        <v>17</v>
      </c>
      <c r="E672" s="240"/>
      <c r="F672" s="240">
        <v>2</v>
      </c>
      <c r="G672" s="66">
        <f t="shared" si="10"/>
        <v>65.000000000000114</v>
      </c>
    </row>
    <row r="673" spans="1:12">
      <c r="A673" s="86">
        <v>45204</v>
      </c>
      <c r="B673" s="526">
        <v>27586</v>
      </c>
      <c r="C673" s="526" t="s">
        <v>27</v>
      </c>
      <c r="D673" t="s">
        <v>18</v>
      </c>
      <c r="E673" s="240"/>
      <c r="F673" s="240">
        <v>60</v>
      </c>
      <c r="G673" s="66">
        <f t="shared" si="10"/>
        <v>5.0000000000001137</v>
      </c>
    </row>
    <row r="674" spans="1:12">
      <c r="A674" s="86">
        <v>45204</v>
      </c>
      <c r="B674" s="526">
        <v>27586</v>
      </c>
      <c r="C674" s="526" t="s">
        <v>27</v>
      </c>
      <c r="D674" t="s">
        <v>19</v>
      </c>
      <c r="E674" s="240"/>
      <c r="F674" s="240">
        <v>5</v>
      </c>
      <c r="G674" s="66">
        <f t="shared" si="10"/>
        <v>1.1368683772161603E-13</v>
      </c>
    </row>
    <row r="675" spans="1:12">
      <c r="A675" s="88">
        <v>45169</v>
      </c>
      <c r="B675" s="525" t="s">
        <v>14</v>
      </c>
      <c r="C675" s="525" t="s">
        <v>28</v>
      </c>
      <c r="D675" t="s">
        <v>16</v>
      </c>
      <c r="E675" s="240">
        <v>31.6</v>
      </c>
      <c r="G675" s="66">
        <f t="shared" si="10"/>
        <v>31.600000000000115</v>
      </c>
    </row>
    <row r="676" spans="1:12">
      <c r="A676" s="86"/>
      <c r="B676" s="526"/>
      <c r="C676" s="526"/>
      <c r="D676" t="s">
        <v>17</v>
      </c>
      <c r="E676" s="240">
        <v>2.2999999999999998</v>
      </c>
      <c r="G676" s="66">
        <f t="shared" si="10"/>
        <v>33.900000000000112</v>
      </c>
    </row>
    <row r="677" spans="1:12">
      <c r="A677" s="86"/>
      <c r="B677" s="526"/>
      <c r="C677" s="526"/>
      <c r="D677" t="s">
        <v>18</v>
      </c>
      <c r="E677" s="240">
        <v>60</v>
      </c>
      <c r="G677" s="66">
        <f t="shared" si="10"/>
        <v>93.900000000000119</v>
      </c>
      <c r="J677" s="525"/>
      <c r="L677" s="263"/>
    </row>
    <row r="678" spans="1:12">
      <c r="A678" s="86"/>
      <c r="B678" s="526"/>
      <c r="C678" s="526"/>
      <c r="D678" t="s">
        <v>19</v>
      </c>
      <c r="E678" s="240">
        <v>5</v>
      </c>
      <c r="G678" s="66">
        <f t="shared" si="10"/>
        <v>98.900000000000119</v>
      </c>
      <c r="J678" s="526"/>
      <c r="L678" s="263"/>
    </row>
    <row r="679" spans="1:12">
      <c r="A679" s="44"/>
      <c r="B679" s="525"/>
      <c r="C679" s="525"/>
      <c r="D679" t="s">
        <v>66</v>
      </c>
      <c r="E679" s="263">
        <v>15</v>
      </c>
      <c r="G679" s="66">
        <f t="shared" si="10"/>
        <v>113.90000000000012</v>
      </c>
      <c r="J679" s="526"/>
      <c r="L679" s="268"/>
    </row>
    <row r="680" spans="1:12">
      <c r="A680" s="86">
        <v>45204</v>
      </c>
      <c r="B680" s="526">
        <v>27586</v>
      </c>
      <c r="C680" s="525" t="s">
        <v>28</v>
      </c>
      <c r="D680" t="s">
        <v>16</v>
      </c>
      <c r="F680" s="240">
        <v>31.6</v>
      </c>
      <c r="G680" s="66">
        <f t="shared" si="10"/>
        <v>82.300000000000125</v>
      </c>
      <c r="J680" s="526"/>
      <c r="L680" s="268"/>
    </row>
    <row r="681" spans="1:12">
      <c r="A681" s="86">
        <v>45204</v>
      </c>
      <c r="B681" s="526">
        <v>27586</v>
      </c>
      <c r="C681" s="525" t="s">
        <v>28</v>
      </c>
      <c r="D681" t="s">
        <v>17</v>
      </c>
      <c r="F681" s="240">
        <v>2.2999999999999998</v>
      </c>
      <c r="G681" s="66">
        <f t="shared" si="10"/>
        <v>80.000000000000128</v>
      </c>
      <c r="J681" s="526"/>
      <c r="L681" s="268"/>
    </row>
    <row r="682" spans="1:12">
      <c r="A682" s="86">
        <v>45204</v>
      </c>
      <c r="B682" s="526">
        <v>27586</v>
      </c>
      <c r="C682" s="525" t="s">
        <v>28</v>
      </c>
      <c r="D682" t="s">
        <v>18</v>
      </c>
      <c r="F682" s="240">
        <v>60</v>
      </c>
      <c r="G682" s="66">
        <f t="shared" si="10"/>
        <v>20.000000000000128</v>
      </c>
      <c r="J682" s="526"/>
      <c r="L682" s="268"/>
    </row>
    <row r="683" spans="1:12">
      <c r="A683" s="86">
        <v>45204</v>
      </c>
      <c r="B683" s="526">
        <v>27586</v>
      </c>
      <c r="C683" s="525" t="s">
        <v>28</v>
      </c>
      <c r="D683" t="s">
        <v>19</v>
      </c>
      <c r="F683" s="240">
        <v>5</v>
      </c>
      <c r="G683" s="66">
        <f t="shared" si="10"/>
        <v>15.000000000000128</v>
      </c>
      <c r="J683" s="526"/>
      <c r="L683" s="268"/>
    </row>
    <row r="684" spans="1:12">
      <c r="A684" s="86">
        <v>45204</v>
      </c>
      <c r="B684" s="526">
        <v>27586</v>
      </c>
      <c r="C684" s="525" t="s">
        <v>28</v>
      </c>
      <c r="D684" t="s">
        <v>66</v>
      </c>
      <c r="F684" s="263">
        <v>15</v>
      </c>
      <c r="G684" s="66">
        <f t="shared" si="10"/>
        <v>1.2789769243681803E-13</v>
      </c>
      <c r="J684" s="526"/>
      <c r="L684" s="268"/>
    </row>
    <row r="685" spans="1:12">
      <c r="A685" s="44">
        <v>45199</v>
      </c>
      <c r="B685" s="525" t="s">
        <v>14</v>
      </c>
      <c r="C685" s="525" t="s">
        <v>53</v>
      </c>
      <c r="D685" t="s">
        <v>16</v>
      </c>
      <c r="E685" s="240">
        <v>31.5</v>
      </c>
      <c r="G685" s="66">
        <f t="shared" si="10"/>
        <v>31.500000000000128</v>
      </c>
      <c r="J685" s="526"/>
      <c r="L685" s="268"/>
    </row>
    <row r="686" spans="1:12">
      <c r="B686" s="526"/>
      <c r="C686" s="526"/>
      <c r="D686" t="s">
        <v>17</v>
      </c>
      <c r="E686" s="240">
        <v>2</v>
      </c>
      <c r="G686" s="66">
        <f t="shared" si="10"/>
        <v>33.500000000000128</v>
      </c>
      <c r="J686" s="525"/>
      <c r="L686" s="240"/>
    </row>
    <row r="687" spans="1:12">
      <c r="B687" s="526"/>
      <c r="C687" s="526"/>
      <c r="D687" t="s">
        <v>18</v>
      </c>
      <c r="E687" s="240">
        <v>60</v>
      </c>
      <c r="G687" s="66">
        <f t="shared" si="10"/>
        <v>93.500000000000128</v>
      </c>
      <c r="J687" s="526"/>
      <c r="L687" s="240"/>
    </row>
    <row r="688" spans="1:12">
      <c r="B688" s="526"/>
      <c r="C688" s="526"/>
      <c r="D688" t="s">
        <v>19</v>
      </c>
      <c r="E688" s="240">
        <v>5</v>
      </c>
      <c r="G688" s="66">
        <f t="shared" si="10"/>
        <v>98.500000000000128</v>
      </c>
      <c r="J688" s="526"/>
      <c r="L688" s="240"/>
    </row>
    <row r="689" spans="1:12">
      <c r="B689" s="526"/>
      <c r="C689" s="526"/>
      <c r="D689" t="s">
        <v>200</v>
      </c>
      <c r="E689" s="263">
        <v>10</v>
      </c>
      <c r="G689" s="66">
        <f t="shared" si="10"/>
        <v>108.50000000000013</v>
      </c>
      <c r="J689" s="526"/>
      <c r="L689" s="240"/>
    </row>
    <row r="690" spans="1:12">
      <c r="B690" s="526"/>
      <c r="C690" s="526"/>
      <c r="D690" t="s">
        <v>201</v>
      </c>
      <c r="E690" s="263">
        <v>10</v>
      </c>
      <c r="G690" s="66">
        <f t="shared" si="10"/>
        <v>118.50000000000013</v>
      </c>
      <c r="J690" s="525"/>
      <c r="L690" s="240"/>
    </row>
    <row r="691" spans="1:12">
      <c r="A691" s="86">
        <v>45204</v>
      </c>
      <c r="B691" s="526">
        <v>27587</v>
      </c>
      <c r="C691" s="526" t="s">
        <v>53</v>
      </c>
      <c r="D691" t="s">
        <v>18</v>
      </c>
      <c r="F691" s="240">
        <v>60</v>
      </c>
      <c r="G691" s="66">
        <f t="shared" si="10"/>
        <v>58.500000000000128</v>
      </c>
      <c r="J691" s="526"/>
      <c r="L691" s="240"/>
    </row>
    <row r="692" spans="1:12">
      <c r="A692" s="86">
        <v>45204</v>
      </c>
      <c r="B692" s="526">
        <v>27587</v>
      </c>
      <c r="C692" s="526" t="s">
        <v>53</v>
      </c>
      <c r="D692" t="s">
        <v>19</v>
      </c>
      <c r="F692" s="240">
        <v>5</v>
      </c>
      <c r="G692" s="66">
        <f t="shared" si="10"/>
        <v>53.500000000000128</v>
      </c>
      <c r="J692" s="526"/>
      <c r="L692" s="240"/>
    </row>
    <row r="693" spans="1:12">
      <c r="A693" s="86">
        <v>45204</v>
      </c>
      <c r="B693" s="526">
        <v>27587</v>
      </c>
      <c r="C693" s="526" t="s">
        <v>53</v>
      </c>
      <c r="D693" t="s">
        <v>200</v>
      </c>
      <c r="F693" s="263">
        <v>10</v>
      </c>
      <c r="G693" s="66">
        <f t="shared" si="10"/>
        <v>43.500000000000128</v>
      </c>
      <c r="J693" s="526"/>
      <c r="L693" s="240"/>
    </row>
    <row r="694" spans="1:12">
      <c r="A694" s="86">
        <v>45204</v>
      </c>
      <c r="B694" s="526">
        <v>27587</v>
      </c>
      <c r="C694" s="526" t="s">
        <v>53</v>
      </c>
      <c r="D694" t="s">
        <v>201</v>
      </c>
      <c r="F694" s="263">
        <v>10</v>
      </c>
      <c r="G694" s="66">
        <f t="shared" si="10"/>
        <v>33.500000000000128</v>
      </c>
      <c r="J694" s="525"/>
      <c r="L694" s="263"/>
    </row>
    <row r="695" spans="1:12">
      <c r="A695" s="86">
        <v>45230</v>
      </c>
      <c r="B695" s="526" t="s">
        <v>118</v>
      </c>
      <c r="C695" s="526" t="s">
        <v>53</v>
      </c>
      <c r="D695" t="s">
        <v>16</v>
      </c>
      <c r="F695" s="240">
        <v>31.5</v>
      </c>
      <c r="G695" s="66">
        <f t="shared" si="10"/>
        <v>2.0000000000001279</v>
      </c>
      <c r="J695" s="525"/>
      <c r="L695" s="263"/>
    </row>
    <row r="696" spans="1:12">
      <c r="A696" s="86">
        <v>45230</v>
      </c>
      <c r="B696" s="526" t="s">
        <v>118</v>
      </c>
      <c r="C696" s="526" t="s">
        <v>53</v>
      </c>
      <c r="D696" t="s">
        <v>17</v>
      </c>
      <c r="F696" s="240">
        <v>2</v>
      </c>
      <c r="G696" s="66">
        <f t="shared" si="10"/>
        <v>1.2789769243681803E-13</v>
      </c>
      <c r="J696" s="525"/>
      <c r="L696" s="263"/>
    </row>
    <row r="697" spans="1:12">
      <c r="A697" s="44">
        <v>45230</v>
      </c>
      <c r="B697" s="525" t="s">
        <v>14</v>
      </c>
      <c r="C697" s="525" t="s">
        <v>30</v>
      </c>
      <c r="D697" t="s">
        <v>16</v>
      </c>
      <c r="E697" s="26">
        <v>39.1</v>
      </c>
      <c r="F697" s="148"/>
      <c r="G697" s="66">
        <f t="shared" si="10"/>
        <v>39.100000000000129</v>
      </c>
      <c r="J697" s="525"/>
      <c r="L697" s="240"/>
    </row>
    <row r="698" spans="1:12">
      <c r="B698" s="526"/>
      <c r="C698" s="526"/>
      <c r="D698" t="s">
        <v>17</v>
      </c>
      <c r="E698" s="26">
        <v>2</v>
      </c>
      <c r="F698" s="148"/>
      <c r="G698" s="66">
        <f t="shared" si="10"/>
        <v>41.100000000000129</v>
      </c>
      <c r="J698" s="526"/>
      <c r="L698" s="240"/>
    </row>
    <row r="699" spans="1:12">
      <c r="B699" s="526"/>
      <c r="C699" s="526"/>
      <c r="D699" t="s">
        <v>18</v>
      </c>
      <c r="E699" s="240">
        <v>60</v>
      </c>
      <c r="F699" s="148"/>
      <c r="G699" s="66">
        <f t="shared" si="10"/>
        <v>101.10000000000014</v>
      </c>
      <c r="J699" s="526"/>
      <c r="L699" s="263"/>
    </row>
    <row r="700" spans="1:12">
      <c r="B700" s="526"/>
      <c r="C700" s="526"/>
      <c r="D700" t="s">
        <v>19</v>
      </c>
      <c r="E700" s="240">
        <v>5</v>
      </c>
      <c r="F700" s="148"/>
      <c r="G700" s="66">
        <f t="shared" si="10"/>
        <v>106.10000000000014</v>
      </c>
      <c r="J700" s="526"/>
      <c r="L700" s="263"/>
    </row>
    <row r="701" spans="1:12">
      <c r="A701" s="86">
        <v>45230</v>
      </c>
      <c r="B701" s="526" t="s">
        <v>118</v>
      </c>
      <c r="C701" s="526" t="s">
        <v>30</v>
      </c>
      <c r="D701" t="s">
        <v>16</v>
      </c>
      <c r="E701" s="240"/>
      <c r="F701" s="240">
        <v>26.5</v>
      </c>
      <c r="G701" s="66">
        <f t="shared" si="10"/>
        <v>79.600000000000136</v>
      </c>
      <c r="J701" s="526"/>
      <c r="L701" s="26"/>
    </row>
    <row r="702" spans="1:12">
      <c r="A702" s="86">
        <v>45266</v>
      </c>
      <c r="B702" s="526">
        <v>27905</v>
      </c>
      <c r="C702" s="526" t="s">
        <v>30</v>
      </c>
      <c r="D702" t="s">
        <v>18</v>
      </c>
      <c r="E702" s="240"/>
      <c r="F702" s="240">
        <v>60</v>
      </c>
      <c r="G702" s="66">
        <f t="shared" si="10"/>
        <v>19.600000000000136</v>
      </c>
      <c r="J702" s="526"/>
      <c r="L702" s="26"/>
    </row>
    <row r="703" spans="1:12" s="9" customFormat="1">
      <c r="A703" s="86">
        <v>45266</v>
      </c>
      <c r="B703" s="526">
        <v>27905</v>
      </c>
      <c r="C703" s="526" t="s">
        <v>30</v>
      </c>
      <c r="D703" t="s">
        <v>19</v>
      </c>
      <c r="E703" s="526"/>
      <c r="F703" s="240">
        <v>5</v>
      </c>
      <c r="G703" s="66">
        <f t="shared" si="10"/>
        <v>14.600000000000136</v>
      </c>
      <c r="H703" s="526"/>
      <c r="I703" s="526"/>
      <c r="J703" s="526"/>
      <c r="K703" s="526"/>
      <c r="L703" s="526"/>
    </row>
    <row r="704" spans="1:12" s="9" customFormat="1">
      <c r="A704" s="86">
        <v>45260</v>
      </c>
      <c r="B704" s="526" t="s">
        <v>132</v>
      </c>
      <c r="C704" s="526" t="s">
        <v>30</v>
      </c>
      <c r="D704" t="s">
        <v>16</v>
      </c>
      <c r="E704" s="526"/>
      <c r="F704" s="240">
        <v>12.6</v>
      </c>
      <c r="G704" s="66">
        <f t="shared" si="10"/>
        <v>2.0000000000001368</v>
      </c>
      <c r="H704" s="526"/>
      <c r="I704" s="526"/>
      <c r="J704" s="526"/>
      <c r="K704" s="526"/>
      <c r="L704" s="526"/>
    </row>
    <row r="705" spans="1:12" s="9" customFormat="1">
      <c r="A705" s="86">
        <v>45260</v>
      </c>
      <c r="B705" s="526" t="s">
        <v>132</v>
      </c>
      <c r="C705" s="526" t="s">
        <v>30</v>
      </c>
      <c r="D705" t="s">
        <v>17</v>
      </c>
      <c r="E705" s="526"/>
      <c r="F705" s="240">
        <v>2</v>
      </c>
      <c r="G705" s="66">
        <f t="shared" si="10"/>
        <v>1.3677947663381929E-13</v>
      </c>
      <c r="H705" s="526"/>
      <c r="I705" s="526"/>
      <c r="J705" s="526"/>
      <c r="K705" s="526"/>
      <c r="L705" s="526"/>
    </row>
    <row r="706" spans="1:12">
      <c r="A706" s="88">
        <v>45260</v>
      </c>
      <c r="B706" s="525" t="s">
        <v>14</v>
      </c>
      <c r="C706" s="525" t="s">
        <v>33</v>
      </c>
      <c r="D706" t="s">
        <v>16</v>
      </c>
      <c r="E706" s="26">
        <v>42.5</v>
      </c>
      <c r="F706" s="240"/>
      <c r="G706" s="66">
        <f t="shared" si="10"/>
        <v>42.500000000000135</v>
      </c>
      <c r="J706" s="526"/>
    </row>
    <row r="707" spans="1:12">
      <c r="A707" s="86"/>
      <c r="B707" s="526"/>
      <c r="C707" s="526"/>
      <c r="D707" t="s">
        <v>17</v>
      </c>
      <c r="E707" s="26">
        <v>5</v>
      </c>
      <c r="F707" s="240"/>
      <c r="G707" s="66">
        <f t="shared" si="10"/>
        <v>47.500000000000135</v>
      </c>
      <c r="J707" s="526"/>
      <c r="L707" s="263"/>
    </row>
    <row r="708" spans="1:12">
      <c r="A708" s="86"/>
      <c r="B708" s="526"/>
      <c r="C708" s="526"/>
      <c r="D708" t="s">
        <v>18</v>
      </c>
      <c r="E708" s="240">
        <v>60</v>
      </c>
      <c r="F708" s="240"/>
      <c r="G708" s="66">
        <f t="shared" si="10"/>
        <v>107.50000000000014</v>
      </c>
    </row>
    <row r="709" spans="1:12">
      <c r="A709" s="86"/>
      <c r="B709" s="526"/>
      <c r="C709" s="526"/>
      <c r="D709" t="s">
        <v>19</v>
      </c>
      <c r="E709" s="240">
        <v>5</v>
      </c>
      <c r="F709" s="240"/>
      <c r="G709" s="66">
        <f t="shared" si="10"/>
        <v>112.50000000000014</v>
      </c>
    </row>
    <row r="710" spans="1:12">
      <c r="A710" s="86">
        <v>45260</v>
      </c>
      <c r="B710" s="526" t="s">
        <v>132</v>
      </c>
      <c r="C710" s="526" t="s">
        <v>33</v>
      </c>
      <c r="D710" t="s">
        <v>16</v>
      </c>
      <c r="E710" s="240"/>
      <c r="F710" s="240">
        <v>42.5</v>
      </c>
      <c r="G710" s="66">
        <f t="shared" si="10"/>
        <v>70.000000000000142</v>
      </c>
    </row>
    <row r="711" spans="1:12">
      <c r="A711" s="86">
        <v>45260</v>
      </c>
      <c r="B711" s="526" t="s">
        <v>132</v>
      </c>
      <c r="C711" s="526" t="s">
        <v>33</v>
      </c>
      <c r="D711" t="s">
        <v>17</v>
      </c>
      <c r="E711" s="240"/>
      <c r="F711" s="240">
        <v>5</v>
      </c>
      <c r="G711" s="66">
        <f t="shared" si="10"/>
        <v>65.000000000000142</v>
      </c>
    </row>
    <row r="712" spans="1:12">
      <c r="A712" s="86">
        <v>45355</v>
      </c>
      <c r="B712" s="526">
        <v>28383</v>
      </c>
      <c r="C712" s="526" t="s">
        <v>33</v>
      </c>
      <c r="D712" t="s">
        <v>18</v>
      </c>
      <c r="E712" s="240"/>
      <c r="F712" s="240">
        <v>60</v>
      </c>
      <c r="G712" s="66">
        <f t="shared" si="10"/>
        <v>5.0000000000001421</v>
      </c>
    </row>
    <row r="713" spans="1:12">
      <c r="A713" s="86">
        <v>45355</v>
      </c>
      <c r="B713" s="526">
        <v>28383</v>
      </c>
      <c r="C713" s="526" t="s">
        <v>33</v>
      </c>
      <c r="D713" t="s">
        <v>19</v>
      </c>
      <c r="E713" s="526"/>
      <c r="F713" s="240">
        <v>5</v>
      </c>
      <c r="G713" s="66">
        <f t="shared" si="10"/>
        <v>1.4210854715202004E-13</v>
      </c>
    </row>
    <row r="714" spans="1:12">
      <c r="A714" s="44">
        <v>45291</v>
      </c>
      <c r="B714" s="525" t="s">
        <v>14</v>
      </c>
      <c r="C714" s="525" t="s">
        <v>34</v>
      </c>
      <c r="D714" t="s">
        <v>16</v>
      </c>
      <c r="E714" s="26">
        <v>45.4</v>
      </c>
      <c r="F714" s="240"/>
      <c r="G714" s="66">
        <f t="shared" si="10"/>
        <v>45.400000000000141</v>
      </c>
    </row>
    <row r="715" spans="1:12">
      <c r="B715" s="526"/>
      <c r="C715" s="526"/>
      <c r="D715" t="s">
        <v>17</v>
      </c>
      <c r="E715" s="26">
        <v>5</v>
      </c>
      <c r="F715" s="240"/>
      <c r="G715" s="66">
        <f t="shared" si="10"/>
        <v>50.400000000000141</v>
      </c>
    </row>
    <row r="716" spans="1:12">
      <c r="B716" s="526"/>
      <c r="C716" s="526"/>
      <c r="D716" t="s">
        <v>18</v>
      </c>
      <c r="E716" s="240">
        <v>60</v>
      </c>
      <c r="F716" s="240"/>
      <c r="G716" s="66">
        <f t="shared" si="10"/>
        <v>110.40000000000015</v>
      </c>
      <c r="I716" s="525"/>
      <c r="K716" s="240"/>
    </row>
    <row r="717" spans="1:12">
      <c r="B717" s="526"/>
      <c r="C717" s="526"/>
      <c r="D717" t="s">
        <v>19</v>
      </c>
      <c r="E717" s="240">
        <v>5</v>
      </c>
      <c r="F717" s="240"/>
      <c r="G717" s="66">
        <f t="shared" si="10"/>
        <v>115.40000000000015</v>
      </c>
      <c r="K717" s="240"/>
    </row>
    <row r="718" spans="1:12">
      <c r="A718" s="7">
        <v>45288</v>
      </c>
      <c r="B718" s="526">
        <v>28070</v>
      </c>
      <c r="C718" s="526" t="s">
        <v>34</v>
      </c>
      <c r="D718" t="s">
        <v>18</v>
      </c>
      <c r="E718" s="240"/>
      <c r="F718" s="240">
        <v>60</v>
      </c>
      <c r="G718" s="66">
        <f t="shared" si="10"/>
        <v>55.400000000000148</v>
      </c>
      <c r="I718" s="525"/>
      <c r="K718" s="240"/>
    </row>
    <row r="719" spans="1:12">
      <c r="A719" s="7">
        <v>45288</v>
      </c>
      <c r="B719" s="526">
        <v>28070</v>
      </c>
      <c r="C719" s="526" t="s">
        <v>34</v>
      </c>
      <c r="D719" t="s">
        <v>19</v>
      </c>
      <c r="E719" s="240"/>
      <c r="F719" s="240">
        <v>5</v>
      </c>
      <c r="G719" s="66">
        <f t="shared" si="10"/>
        <v>50.400000000000148</v>
      </c>
      <c r="I719" s="37"/>
      <c r="K719" s="240"/>
    </row>
    <row r="720" spans="1:12">
      <c r="A720" s="86">
        <v>45260</v>
      </c>
      <c r="B720" s="526" t="s">
        <v>132</v>
      </c>
      <c r="C720" s="526" t="s">
        <v>34</v>
      </c>
      <c r="D720" t="s">
        <v>16</v>
      </c>
      <c r="F720" s="2">
        <v>2.9</v>
      </c>
      <c r="G720" s="66">
        <f t="shared" si="10"/>
        <v>47.500000000000149</v>
      </c>
      <c r="K720" s="37"/>
    </row>
    <row r="721" spans="1:7">
      <c r="A721" s="7">
        <v>45291</v>
      </c>
      <c r="B721" s="526" t="s">
        <v>121</v>
      </c>
      <c r="C721" s="526" t="s">
        <v>34</v>
      </c>
      <c r="D721" t="s">
        <v>16</v>
      </c>
      <c r="F721" s="2">
        <v>42.5</v>
      </c>
      <c r="G721" s="66">
        <f t="shared" si="10"/>
        <v>5.0000000000001492</v>
      </c>
    </row>
    <row r="722" spans="1:7">
      <c r="A722" s="7">
        <v>45291</v>
      </c>
      <c r="B722" s="526" t="s">
        <v>121</v>
      </c>
      <c r="C722" s="526" t="s">
        <v>34</v>
      </c>
      <c r="D722" t="s">
        <v>17</v>
      </c>
      <c r="F722" s="2">
        <v>5</v>
      </c>
      <c r="G722" s="66">
        <f t="shared" ref="G722:G793" si="11">+G721+E722-F722</f>
        <v>1.4921397450962104E-13</v>
      </c>
    </row>
    <row r="723" spans="1:7">
      <c r="A723" s="88">
        <v>45322</v>
      </c>
      <c r="B723" s="525" t="s">
        <v>14</v>
      </c>
      <c r="C723" s="525" t="s">
        <v>15</v>
      </c>
      <c r="D723" t="s">
        <v>16</v>
      </c>
      <c r="E723" s="26">
        <v>50.7</v>
      </c>
      <c r="F723" s="26"/>
      <c r="G723" s="66">
        <f t="shared" si="11"/>
        <v>50.700000000000152</v>
      </c>
    </row>
    <row r="724" spans="1:7">
      <c r="A724" s="86"/>
      <c r="B724" s="526"/>
      <c r="C724" s="526"/>
      <c r="D724" t="s">
        <v>17</v>
      </c>
      <c r="E724" s="26">
        <v>8.8000000000000007</v>
      </c>
      <c r="F724" s="26"/>
      <c r="G724" s="66">
        <f t="shared" si="11"/>
        <v>59.500000000000156</v>
      </c>
    </row>
    <row r="725" spans="1:7">
      <c r="A725" s="86"/>
      <c r="B725" s="526"/>
      <c r="C725" s="526"/>
      <c r="D725" t="s">
        <v>18</v>
      </c>
      <c r="E725" s="240">
        <v>60</v>
      </c>
      <c r="F725" s="26"/>
      <c r="G725" s="66">
        <f t="shared" si="11"/>
        <v>119.50000000000016</v>
      </c>
    </row>
    <row r="726" spans="1:7">
      <c r="A726" s="86"/>
      <c r="B726" s="526"/>
      <c r="C726" s="526"/>
      <c r="D726" t="s">
        <v>19</v>
      </c>
      <c r="E726" s="240">
        <v>5</v>
      </c>
      <c r="F726" s="240"/>
      <c r="G726" s="66">
        <f t="shared" si="11"/>
        <v>124.50000000000016</v>
      </c>
    </row>
    <row r="727" spans="1:7">
      <c r="A727" s="86">
        <v>45322</v>
      </c>
      <c r="B727" s="526" t="s">
        <v>119</v>
      </c>
      <c r="C727" s="526" t="s">
        <v>15</v>
      </c>
      <c r="D727" t="s">
        <v>16</v>
      </c>
      <c r="E727" s="240"/>
      <c r="F727" s="240">
        <v>50.7</v>
      </c>
      <c r="G727" s="66">
        <f t="shared" si="11"/>
        <v>73.800000000000153</v>
      </c>
    </row>
    <row r="728" spans="1:7">
      <c r="A728" s="86">
        <v>45322</v>
      </c>
      <c r="B728" s="526" t="s">
        <v>119</v>
      </c>
      <c r="C728" s="526" t="s">
        <v>15</v>
      </c>
      <c r="D728" t="s">
        <v>17</v>
      </c>
      <c r="F728" s="2">
        <v>8.8000000000000007</v>
      </c>
      <c r="G728" s="66">
        <f t="shared" si="11"/>
        <v>65.000000000000156</v>
      </c>
    </row>
    <row r="729" spans="1:7">
      <c r="A729" s="7">
        <v>45353</v>
      </c>
      <c r="B729" s="526">
        <v>28337</v>
      </c>
      <c r="C729" s="526" t="s">
        <v>15</v>
      </c>
      <c r="D729" t="s">
        <v>18</v>
      </c>
      <c r="E729" s="240"/>
      <c r="F729" s="240">
        <v>60</v>
      </c>
      <c r="G729" s="66">
        <f t="shared" si="11"/>
        <v>5.0000000000001563</v>
      </c>
    </row>
    <row r="730" spans="1:7">
      <c r="A730" s="7">
        <v>45353</v>
      </c>
      <c r="B730" s="526">
        <v>28337</v>
      </c>
      <c r="C730" s="526" t="s">
        <v>15</v>
      </c>
      <c r="D730" t="s">
        <v>19</v>
      </c>
      <c r="E730" s="240"/>
      <c r="F730" s="240">
        <v>5</v>
      </c>
      <c r="G730" s="66">
        <f t="shared" si="11"/>
        <v>1.5631940186722204E-13</v>
      </c>
    </row>
    <row r="731" spans="1:7">
      <c r="A731" s="44">
        <v>45351</v>
      </c>
      <c r="B731" s="525" t="s">
        <v>14</v>
      </c>
      <c r="C731" s="525" t="s">
        <v>20</v>
      </c>
      <c r="D731" t="s">
        <v>16</v>
      </c>
      <c r="E731" s="26">
        <v>52.5</v>
      </c>
      <c r="F731" s="240"/>
      <c r="G731" s="66">
        <f t="shared" si="11"/>
        <v>52.500000000000156</v>
      </c>
    </row>
    <row r="732" spans="1:7">
      <c r="B732" s="526"/>
      <c r="C732" s="526"/>
      <c r="D732" t="s">
        <v>17</v>
      </c>
      <c r="E732" s="26">
        <v>5</v>
      </c>
      <c r="F732" s="240"/>
      <c r="G732" s="66">
        <f t="shared" si="11"/>
        <v>57.500000000000156</v>
      </c>
    </row>
    <row r="733" spans="1:7">
      <c r="B733" s="526"/>
      <c r="C733" s="526"/>
      <c r="D733" t="s">
        <v>18</v>
      </c>
      <c r="E733" s="240">
        <v>58</v>
      </c>
      <c r="F733" s="240"/>
      <c r="G733" s="66">
        <f t="shared" si="11"/>
        <v>115.50000000000016</v>
      </c>
    </row>
    <row r="734" spans="1:7">
      <c r="A734"/>
      <c r="B734" s="526"/>
      <c r="C734" s="526"/>
      <c r="D734" t="s">
        <v>19</v>
      </c>
      <c r="E734" s="240">
        <v>5</v>
      </c>
      <c r="F734" s="240"/>
      <c r="G734" s="66">
        <f t="shared" si="11"/>
        <v>120.50000000000016</v>
      </c>
    </row>
    <row r="735" spans="1:7">
      <c r="A735"/>
      <c r="B735" s="526"/>
      <c r="C735" s="526"/>
      <c r="D735" t="s">
        <v>364</v>
      </c>
      <c r="E735" s="240">
        <v>300</v>
      </c>
      <c r="F735" s="240"/>
      <c r="G735" s="66">
        <f t="shared" si="11"/>
        <v>420.50000000000017</v>
      </c>
    </row>
    <row r="736" spans="1:7">
      <c r="A736" s="7">
        <v>45353</v>
      </c>
      <c r="B736" s="526">
        <v>28330</v>
      </c>
      <c r="C736" s="526" t="s">
        <v>20</v>
      </c>
      <c r="D736" t="s">
        <v>18</v>
      </c>
      <c r="E736" s="240"/>
      <c r="F736" s="240">
        <v>58</v>
      </c>
      <c r="G736" s="66">
        <f t="shared" si="11"/>
        <v>362.50000000000017</v>
      </c>
    </row>
    <row r="737" spans="1:7">
      <c r="A737" s="7">
        <v>45353</v>
      </c>
      <c r="B737" s="526">
        <v>28330</v>
      </c>
      <c r="C737" s="526" t="s">
        <v>20</v>
      </c>
      <c r="D737" t="s">
        <v>19</v>
      </c>
      <c r="E737" s="240"/>
      <c r="F737" s="240">
        <v>5</v>
      </c>
      <c r="G737" s="66">
        <f t="shared" si="11"/>
        <v>357.50000000000017</v>
      </c>
    </row>
    <row r="738" spans="1:7">
      <c r="A738" s="7">
        <v>45376</v>
      </c>
      <c r="B738" s="526">
        <v>28637</v>
      </c>
      <c r="C738" s="526" t="s">
        <v>20</v>
      </c>
      <c r="D738" t="s">
        <v>364</v>
      </c>
      <c r="F738" s="2">
        <v>300</v>
      </c>
      <c r="G738" s="66">
        <f t="shared" si="11"/>
        <v>57.500000000000171</v>
      </c>
    </row>
    <row r="739" spans="1:7">
      <c r="A739" s="7">
        <v>45291</v>
      </c>
      <c r="B739" s="526" t="s">
        <v>121</v>
      </c>
      <c r="C739" s="526" t="s">
        <v>20</v>
      </c>
      <c r="D739" t="s">
        <v>16</v>
      </c>
      <c r="F739" s="2">
        <v>12.5</v>
      </c>
      <c r="G739" s="66">
        <f t="shared" si="11"/>
        <v>45.000000000000171</v>
      </c>
    </row>
    <row r="740" spans="1:7">
      <c r="A740" s="86">
        <v>45322</v>
      </c>
      <c r="B740" s="526" t="s">
        <v>119</v>
      </c>
      <c r="C740" s="526" t="s">
        <v>20</v>
      </c>
      <c r="D740" t="s">
        <v>16</v>
      </c>
      <c r="F740" s="2">
        <v>2.5</v>
      </c>
      <c r="G740" s="66">
        <f t="shared" si="11"/>
        <v>42.500000000000171</v>
      </c>
    </row>
    <row r="741" spans="1:7">
      <c r="A741" s="7">
        <v>45351</v>
      </c>
      <c r="B741" s="526" t="s">
        <v>135</v>
      </c>
      <c r="C741" s="526" t="s">
        <v>20</v>
      </c>
      <c r="D741" t="s">
        <v>16</v>
      </c>
      <c r="F741" s="2">
        <v>37.5</v>
      </c>
      <c r="G741" s="66">
        <f t="shared" si="11"/>
        <v>5.0000000000001705</v>
      </c>
    </row>
    <row r="742" spans="1:7">
      <c r="A742" s="7">
        <v>45351</v>
      </c>
      <c r="B742" s="526" t="s">
        <v>135</v>
      </c>
      <c r="C742" s="526" t="s">
        <v>20</v>
      </c>
      <c r="D742" t="s">
        <v>17</v>
      </c>
      <c r="F742" s="2">
        <v>5</v>
      </c>
      <c r="G742" s="66">
        <f t="shared" si="11"/>
        <v>1.7053025658242404E-13</v>
      </c>
    </row>
    <row r="743" spans="1:7">
      <c r="A743" s="44">
        <v>45382</v>
      </c>
      <c r="B743" s="525" t="s">
        <v>14</v>
      </c>
      <c r="C743" s="525" t="s">
        <v>23</v>
      </c>
      <c r="D743" t="s">
        <v>16</v>
      </c>
      <c r="E743" s="240">
        <v>50.8</v>
      </c>
      <c r="G743" s="66">
        <f t="shared" si="11"/>
        <v>50.800000000000168</v>
      </c>
    </row>
    <row r="744" spans="1:7">
      <c r="B744" s="526"/>
      <c r="C744" s="526"/>
      <c r="D744" t="s">
        <v>17</v>
      </c>
      <c r="E744" s="240">
        <v>5</v>
      </c>
      <c r="G744" s="66">
        <f t="shared" si="11"/>
        <v>55.800000000000168</v>
      </c>
    </row>
    <row r="745" spans="1:7">
      <c r="B745" s="526"/>
      <c r="C745" s="526"/>
      <c r="D745" t="s">
        <v>18</v>
      </c>
      <c r="E745" s="240">
        <v>60</v>
      </c>
      <c r="G745" s="66">
        <f t="shared" si="11"/>
        <v>115.80000000000017</v>
      </c>
    </row>
    <row r="746" spans="1:7">
      <c r="B746" s="526"/>
      <c r="C746" s="526"/>
      <c r="D746" t="s">
        <v>19</v>
      </c>
      <c r="E746" s="240">
        <v>5</v>
      </c>
      <c r="G746" s="66">
        <f t="shared" si="11"/>
        <v>120.80000000000017</v>
      </c>
    </row>
    <row r="747" spans="1:7">
      <c r="A747" s="7">
        <v>45351</v>
      </c>
      <c r="B747" s="526" t="s">
        <v>135</v>
      </c>
      <c r="C747" s="526" t="s">
        <v>23</v>
      </c>
      <c r="D747" t="s">
        <v>16</v>
      </c>
      <c r="E747" s="240"/>
      <c r="F747" s="240">
        <v>15.5</v>
      </c>
      <c r="G747" s="66">
        <f t="shared" si="11"/>
        <v>105.30000000000017</v>
      </c>
    </row>
    <row r="748" spans="1:7">
      <c r="A748" s="7">
        <v>45382</v>
      </c>
      <c r="B748" s="526" t="s">
        <v>124</v>
      </c>
      <c r="C748" s="526" t="s">
        <v>23</v>
      </c>
      <c r="D748" t="s">
        <v>16</v>
      </c>
      <c r="F748" s="2">
        <v>35.299999999999997</v>
      </c>
      <c r="G748" s="66">
        <f t="shared" si="11"/>
        <v>70.000000000000171</v>
      </c>
    </row>
    <row r="749" spans="1:7">
      <c r="A749" s="7">
        <v>45382</v>
      </c>
      <c r="B749" s="526" t="s">
        <v>124</v>
      </c>
      <c r="C749" s="526" t="s">
        <v>23</v>
      </c>
      <c r="D749" t="s">
        <v>17</v>
      </c>
      <c r="F749" s="2">
        <v>5</v>
      </c>
      <c r="G749" s="66">
        <f t="shared" si="11"/>
        <v>65.000000000000171</v>
      </c>
    </row>
    <row r="750" spans="1:7">
      <c r="A750" s="7">
        <v>45449</v>
      </c>
      <c r="B750" s="526">
        <v>28987</v>
      </c>
      <c r="C750" s="526" t="s">
        <v>23</v>
      </c>
      <c r="D750" t="s">
        <v>18</v>
      </c>
      <c r="E750" s="240"/>
      <c r="F750" s="240">
        <v>60</v>
      </c>
      <c r="G750" s="66">
        <f t="shared" si="11"/>
        <v>5.0000000000001705</v>
      </c>
    </row>
    <row r="751" spans="1:7">
      <c r="A751" s="7">
        <v>45449</v>
      </c>
      <c r="B751" s="526">
        <v>28987</v>
      </c>
      <c r="C751" s="526" t="s">
        <v>23</v>
      </c>
      <c r="D751" t="s">
        <v>19</v>
      </c>
      <c r="E751" s="240"/>
      <c r="F751" s="240">
        <v>5</v>
      </c>
      <c r="G751" s="66">
        <f t="shared" si="11"/>
        <v>1.7053025658242404E-13</v>
      </c>
    </row>
    <row r="752" spans="1:7">
      <c r="A752" s="44">
        <v>45412</v>
      </c>
      <c r="B752" s="525" t="s">
        <v>14</v>
      </c>
      <c r="C752" s="525" t="s">
        <v>24</v>
      </c>
      <c r="D752" t="s">
        <v>16</v>
      </c>
      <c r="E752" s="240">
        <v>50.5</v>
      </c>
      <c r="G752" s="66">
        <f t="shared" si="11"/>
        <v>50.500000000000171</v>
      </c>
    </row>
    <row r="753" spans="1:7">
      <c r="B753" s="526"/>
      <c r="C753" s="526"/>
      <c r="D753" t="s">
        <v>17</v>
      </c>
      <c r="E753" s="240">
        <v>5</v>
      </c>
      <c r="G753" s="66">
        <f t="shared" si="11"/>
        <v>55.500000000000171</v>
      </c>
    </row>
    <row r="754" spans="1:7">
      <c r="B754" s="526"/>
      <c r="C754" s="526"/>
      <c r="D754" t="s">
        <v>18</v>
      </c>
      <c r="E754" s="240">
        <v>60</v>
      </c>
      <c r="G754" s="66">
        <f t="shared" si="11"/>
        <v>115.50000000000017</v>
      </c>
    </row>
    <row r="755" spans="1:7">
      <c r="B755" s="526"/>
      <c r="C755" s="526"/>
      <c r="D755" t="s">
        <v>19</v>
      </c>
      <c r="E755" s="240">
        <v>5</v>
      </c>
      <c r="G755" s="66">
        <f t="shared" si="11"/>
        <v>120.50000000000017</v>
      </c>
    </row>
    <row r="756" spans="1:7">
      <c r="A756" s="7">
        <v>45382</v>
      </c>
      <c r="B756" s="526" t="s">
        <v>124</v>
      </c>
      <c r="C756" s="526" t="s">
        <v>24</v>
      </c>
      <c r="D756" t="s">
        <v>16</v>
      </c>
      <c r="F756" s="2">
        <v>19.7</v>
      </c>
      <c r="G756" s="66">
        <f t="shared" si="11"/>
        <v>100.80000000000017</v>
      </c>
    </row>
    <row r="757" spans="1:7">
      <c r="A757" s="7">
        <v>45442</v>
      </c>
      <c r="B757" s="526" t="s">
        <v>140</v>
      </c>
      <c r="C757" s="526" t="s">
        <v>24</v>
      </c>
      <c r="D757" t="s">
        <v>16</v>
      </c>
      <c r="F757" s="2">
        <v>30.8</v>
      </c>
      <c r="G757" s="66">
        <f t="shared" si="11"/>
        <v>70.000000000000171</v>
      </c>
    </row>
    <row r="758" spans="1:7">
      <c r="A758" s="7">
        <v>45442</v>
      </c>
      <c r="B758" s="526" t="s">
        <v>140</v>
      </c>
      <c r="C758" s="526" t="s">
        <v>24</v>
      </c>
      <c r="D758" t="s">
        <v>17</v>
      </c>
      <c r="F758" s="2">
        <v>5</v>
      </c>
      <c r="G758" s="66">
        <f t="shared" si="11"/>
        <v>65.000000000000171</v>
      </c>
    </row>
    <row r="759" spans="1:7">
      <c r="A759" s="7">
        <v>45449</v>
      </c>
      <c r="B759" s="526">
        <v>28987</v>
      </c>
      <c r="C759" s="526" t="s">
        <v>24</v>
      </c>
      <c r="D759" t="s">
        <v>18</v>
      </c>
      <c r="E759" s="240"/>
      <c r="F759" s="240">
        <v>60</v>
      </c>
      <c r="G759" s="66">
        <f t="shared" si="11"/>
        <v>5.0000000000001705</v>
      </c>
    </row>
    <row r="760" spans="1:7">
      <c r="A760" s="7">
        <v>45449</v>
      </c>
      <c r="B760" s="526">
        <v>28987</v>
      </c>
      <c r="C760" s="526" t="s">
        <v>24</v>
      </c>
      <c r="D760" t="s">
        <v>19</v>
      </c>
      <c r="E760" s="240"/>
      <c r="F760" s="240">
        <v>5</v>
      </c>
      <c r="G760" s="66">
        <f t="shared" si="11"/>
        <v>1.7053025658242404E-13</v>
      </c>
    </row>
    <row r="761" spans="1:7">
      <c r="A761" s="44">
        <v>45443</v>
      </c>
      <c r="B761" s="525" t="s">
        <v>14</v>
      </c>
      <c r="C761" s="525" t="s">
        <v>25</v>
      </c>
      <c r="D761" t="s">
        <v>16</v>
      </c>
      <c r="E761" s="240">
        <v>46</v>
      </c>
      <c r="F761" s="240"/>
      <c r="G761" s="66">
        <f t="shared" si="11"/>
        <v>46.000000000000171</v>
      </c>
    </row>
    <row r="762" spans="1:7">
      <c r="B762" s="526"/>
      <c r="C762" s="526"/>
      <c r="D762" t="s">
        <v>17</v>
      </c>
      <c r="E762" s="240">
        <v>5</v>
      </c>
      <c r="F762" s="240"/>
      <c r="G762" s="66">
        <f t="shared" si="11"/>
        <v>51.000000000000171</v>
      </c>
    </row>
    <row r="763" spans="1:7">
      <c r="B763" s="526"/>
      <c r="C763" s="526"/>
      <c r="D763" t="s">
        <v>18</v>
      </c>
      <c r="E763" s="240">
        <v>60</v>
      </c>
      <c r="F763" s="240"/>
      <c r="G763" s="66">
        <f t="shared" si="11"/>
        <v>111.00000000000017</v>
      </c>
    </row>
    <row r="764" spans="1:7">
      <c r="B764" s="526"/>
      <c r="C764" s="526"/>
      <c r="D764" t="s">
        <v>19</v>
      </c>
      <c r="E764" s="240">
        <v>5</v>
      </c>
      <c r="F764" s="240"/>
      <c r="G764" s="66">
        <f t="shared" si="11"/>
        <v>116.00000000000017</v>
      </c>
    </row>
    <row r="765" spans="1:7">
      <c r="A765" s="7">
        <v>45442</v>
      </c>
      <c r="B765" s="526" t="s">
        <v>140</v>
      </c>
      <c r="C765" s="526" t="s">
        <v>25</v>
      </c>
      <c r="D765" t="s">
        <v>16</v>
      </c>
      <c r="E765" s="240"/>
      <c r="F765" s="240">
        <v>22.2</v>
      </c>
      <c r="G765" s="66">
        <f t="shared" si="11"/>
        <v>93.800000000000168</v>
      </c>
    </row>
    <row r="766" spans="1:7">
      <c r="A766" s="7">
        <v>45449</v>
      </c>
      <c r="B766" s="526">
        <v>28987</v>
      </c>
      <c r="C766" s="526" t="s">
        <v>25</v>
      </c>
      <c r="D766" t="s">
        <v>18</v>
      </c>
      <c r="E766" s="240"/>
      <c r="F766" s="240">
        <v>60</v>
      </c>
      <c r="G766" s="66">
        <f t="shared" si="11"/>
        <v>33.800000000000168</v>
      </c>
    </row>
    <row r="767" spans="1:7">
      <c r="A767" s="7">
        <v>45449</v>
      </c>
      <c r="B767" s="526">
        <v>28987</v>
      </c>
      <c r="C767" s="526" t="s">
        <v>25</v>
      </c>
      <c r="D767" t="s">
        <v>19</v>
      </c>
      <c r="E767" s="240"/>
      <c r="F767" s="240">
        <v>5</v>
      </c>
      <c r="G767" s="66">
        <f t="shared" si="11"/>
        <v>28.800000000000168</v>
      </c>
    </row>
    <row r="768" spans="1:7">
      <c r="A768" s="7">
        <v>45443</v>
      </c>
      <c r="B768" s="526" t="s">
        <v>365</v>
      </c>
      <c r="C768" s="526" t="s">
        <v>25</v>
      </c>
      <c r="D768" t="s">
        <v>16</v>
      </c>
      <c r="E768" s="240"/>
      <c r="F768" s="240">
        <v>23.8</v>
      </c>
      <c r="G768" s="66">
        <f t="shared" si="11"/>
        <v>5.000000000000167</v>
      </c>
    </row>
    <row r="769" spans="1:11">
      <c r="A769" s="7">
        <v>45443</v>
      </c>
      <c r="B769" s="526" t="s">
        <v>365</v>
      </c>
      <c r="C769" s="526" t="s">
        <v>25</v>
      </c>
      <c r="D769" t="s">
        <v>17</v>
      </c>
      <c r="E769" s="240"/>
      <c r="F769" s="240">
        <v>5</v>
      </c>
      <c r="G769" s="66">
        <f t="shared" si="11"/>
        <v>1.6697754290362354E-13</v>
      </c>
    </row>
    <row r="770" spans="1:11">
      <c r="A770" s="44">
        <v>45473</v>
      </c>
      <c r="B770" s="525" t="s">
        <v>14</v>
      </c>
      <c r="C770" s="525" t="s">
        <v>26</v>
      </c>
      <c r="D770" t="s">
        <v>16</v>
      </c>
      <c r="E770" s="263">
        <v>44.6</v>
      </c>
      <c r="G770" s="66">
        <f t="shared" si="11"/>
        <v>44.600000000000165</v>
      </c>
    </row>
    <row r="771" spans="1:11">
      <c r="B771" s="526"/>
      <c r="C771" s="526"/>
      <c r="D771" t="s">
        <v>17</v>
      </c>
      <c r="E771" s="263">
        <v>7</v>
      </c>
      <c r="G771" s="66">
        <f t="shared" si="11"/>
        <v>51.600000000000165</v>
      </c>
    </row>
    <row r="772" spans="1:11">
      <c r="B772" s="526"/>
      <c r="C772" s="526"/>
      <c r="D772" t="s">
        <v>18</v>
      </c>
      <c r="E772" s="263">
        <v>60</v>
      </c>
      <c r="G772" s="66">
        <f t="shared" si="11"/>
        <v>111.60000000000016</v>
      </c>
      <c r="I772" s="525"/>
      <c r="K772" s="263"/>
    </row>
    <row r="773" spans="1:11">
      <c r="B773" s="526"/>
      <c r="C773" s="526"/>
      <c r="D773" t="s">
        <v>19</v>
      </c>
      <c r="E773" s="263">
        <v>5</v>
      </c>
      <c r="G773" s="66">
        <f t="shared" si="11"/>
        <v>116.60000000000016</v>
      </c>
      <c r="I773" s="7"/>
      <c r="K773" s="263"/>
    </row>
    <row r="774" spans="1:11">
      <c r="A774" s="7">
        <v>45443</v>
      </c>
      <c r="B774" s="526" t="s">
        <v>365</v>
      </c>
      <c r="C774" s="526" t="s">
        <v>26</v>
      </c>
      <c r="D774" t="s">
        <v>16</v>
      </c>
      <c r="F774" s="2">
        <v>31.2</v>
      </c>
      <c r="G774" s="66">
        <f t="shared" si="11"/>
        <v>85.400000000000162</v>
      </c>
      <c r="I774" s="525"/>
      <c r="K774" s="263"/>
    </row>
    <row r="775" spans="1:11">
      <c r="A775" s="7">
        <v>45473</v>
      </c>
      <c r="B775" s="526" t="s">
        <v>129</v>
      </c>
      <c r="C775" s="526" t="s">
        <v>26</v>
      </c>
      <c r="D775" t="s">
        <v>16</v>
      </c>
      <c r="F775" s="2">
        <v>13.4</v>
      </c>
      <c r="G775" s="66">
        <f t="shared" si="11"/>
        <v>72.000000000000156</v>
      </c>
      <c r="K775" s="263"/>
    </row>
    <row r="776" spans="1:11">
      <c r="A776" s="7">
        <v>45473</v>
      </c>
      <c r="B776" s="526" t="s">
        <v>129</v>
      </c>
      <c r="C776" s="526" t="s">
        <v>26</v>
      </c>
      <c r="D776" t="s">
        <v>17</v>
      </c>
      <c r="F776" s="2">
        <v>7</v>
      </c>
      <c r="G776" s="66">
        <f t="shared" si="11"/>
        <v>65.000000000000156</v>
      </c>
      <c r="K776" s="263"/>
    </row>
    <row r="777" spans="1:11">
      <c r="A777" s="7">
        <v>45574</v>
      </c>
      <c r="B777" s="526">
        <v>29788</v>
      </c>
      <c r="C777" s="526" t="s">
        <v>26</v>
      </c>
      <c r="D777" t="s">
        <v>18</v>
      </c>
      <c r="E777" s="240"/>
      <c r="F777" s="240">
        <v>60</v>
      </c>
      <c r="G777" s="66">
        <f t="shared" si="11"/>
        <v>5.0000000000001563</v>
      </c>
      <c r="K777" s="263"/>
    </row>
    <row r="778" spans="1:11">
      <c r="A778" s="7">
        <v>45574</v>
      </c>
      <c r="B778" s="526">
        <v>29788</v>
      </c>
      <c r="C778" s="526" t="s">
        <v>26</v>
      </c>
      <c r="D778" t="s">
        <v>19</v>
      </c>
      <c r="E778" s="240"/>
      <c r="F778" s="240">
        <v>5</v>
      </c>
      <c r="G778" s="66">
        <f t="shared" si="11"/>
        <v>1.5631940186722204E-13</v>
      </c>
      <c r="K778" s="263"/>
    </row>
    <row r="779" spans="1:11">
      <c r="A779" s="88">
        <v>45504</v>
      </c>
      <c r="B779" s="525" t="s">
        <v>14</v>
      </c>
      <c r="C779" s="525" t="s">
        <v>27</v>
      </c>
      <c r="D779" t="s">
        <v>16</v>
      </c>
      <c r="E779" s="240">
        <v>43.8</v>
      </c>
      <c r="G779" s="66">
        <f t="shared" si="11"/>
        <v>43.800000000000153</v>
      </c>
      <c r="K779" s="263"/>
    </row>
    <row r="780" spans="1:11">
      <c r="A780" s="86"/>
      <c r="B780" s="526"/>
      <c r="C780" s="526"/>
      <c r="D780" t="s">
        <v>17</v>
      </c>
      <c r="E780" s="240">
        <v>7</v>
      </c>
      <c r="G780" s="66">
        <f t="shared" si="11"/>
        <v>50.800000000000153</v>
      </c>
      <c r="K780" s="263"/>
    </row>
    <row r="781" spans="1:11">
      <c r="A781" s="86"/>
      <c r="B781" s="526"/>
      <c r="C781" s="526"/>
      <c r="D781" t="s">
        <v>18</v>
      </c>
      <c r="E781" s="240">
        <v>60</v>
      </c>
      <c r="G781" s="66">
        <f t="shared" si="11"/>
        <v>110.80000000000015</v>
      </c>
      <c r="K781" s="263"/>
    </row>
    <row r="782" spans="1:11">
      <c r="A782" s="86"/>
      <c r="B782" s="526"/>
      <c r="C782" s="526"/>
      <c r="D782" t="s">
        <v>19</v>
      </c>
      <c r="E782" s="240">
        <v>5</v>
      </c>
      <c r="G782" s="66">
        <f t="shared" si="11"/>
        <v>115.80000000000015</v>
      </c>
      <c r="K782" s="26"/>
    </row>
    <row r="783" spans="1:11">
      <c r="A783" s="86"/>
      <c r="B783" s="526"/>
      <c r="C783" s="526"/>
      <c r="D783" t="s">
        <v>107</v>
      </c>
      <c r="E783" s="240">
        <v>250</v>
      </c>
      <c r="G783" s="66">
        <f t="shared" si="11"/>
        <v>365.80000000000018</v>
      </c>
      <c r="I783" s="7"/>
      <c r="J783" s="526"/>
    </row>
    <row r="784" spans="1:11">
      <c r="A784" s="7">
        <v>45473</v>
      </c>
      <c r="B784" s="526" t="s">
        <v>129</v>
      </c>
      <c r="C784" s="526" t="s">
        <v>27</v>
      </c>
      <c r="D784" t="s">
        <v>16</v>
      </c>
      <c r="F784" s="2">
        <v>37.6</v>
      </c>
      <c r="G784" s="66">
        <f t="shared" si="11"/>
        <v>328.20000000000016</v>
      </c>
      <c r="I784" s="7"/>
      <c r="J784" s="526"/>
    </row>
    <row r="785" spans="1:10">
      <c r="A785" s="7">
        <v>45503</v>
      </c>
      <c r="B785" s="526" t="s">
        <v>115</v>
      </c>
      <c r="C785" s="526" t="s">
        <v>27</v>
      </c>
      <c r="D785" t="s">
        <v>16</v>
      </c>
      <c r="F785" s="2">
        <v>6.2</v>
      </c>
      <c r="G785" s="66">
        <f>+G784+E785-F785</f>
        <v>322.00000000000017</v>
      </c>
      <c r="I785" s="7"/>
      <c r="J785" s="526"/>
    </row>
    <row r="786" spans="1:10">
      <c r="A786" s="7">
        <v>45503</v>
      </c>
      <c r="B786" s="526" t="s">
        <v>115</v>
      </c>
      <c r="C786" s="526" t="s">
        <v>27</v>
      </c>
      <c r="D786" t="s">
        <v>17</v>
      </c>
      <c r="F786" s="2">
        <v>7</v>
      </c>
      <c r="G786" s="66">
        <f>+G785+E786-F786</f>
        <v>315.00000000000017</v>
      </c>
      <c r="I786" s="7"/>
      <c r="J786" s="526"/>
    </row>
    <row r="787" spans="1:10">
      <c r="A787" s="7">
        <v>45574</v>
      </c>
      <c r="B787" s="526">
        <v>29788</v>
      </c>
      <c r="C787" s="526" t="s">
        <v>27</v>
      </c>
      <c r="D787" t="s">
        <v>18</v>
      </c>
      <c r="E787" s="240"/>
      <c r="F787" s="240">
        <v>60</v>
      </c>
      <c r="G787" s="66">
        <f t="shared" si="11"/>
        <v>255.00000000000017</v>
      </c>
      <c r="I787" s="7"/>
    </row>
    <row r="788" spans="1:10">
      <c r="A788" s="7">
        <v>45574</v>
      </c>
      <c r="B788" s="526">
        <v>29788</v>
      </c>
      <c r="C788" s="526" t="s">
        <v>27</v>
      </c>
      <c r="D788" t="s">
        <v>19</v>
      </c>
      <c r="E788" s="240"/>
      <c r="F788" s="240">
        <v>5</v>
      </c>
      <c r="G788" s="66">
        <f t="shared" si="11"/>
        <v>250.00000000000017</v>
      </c>
      <c r="I788" s="7"/>
      <c r="J788" s="526"/>
    </row>
    <row r="789" spans="1:10">
      <c r="A789" s="7">
        <v>45629</v>
      </c>
      <c r="B789" s="526">
        <v>30072</v>
      </c>
      <c r="C789" s="526" t="s">
        <v>27</v>
      </c>
      <c r="D789" t="s">
        <v>107</v>
      </c>
      <c r="E789" s="240"/>
      <c r="F789" s="240">
        <v>250</v>
      </c>
      <c r="G789" s="66">
        <f t="shared" si="11"/>
        <v>0</v>
      </c>
    </row>
    <row r="790" spans="1:10">
      <c r="A790" s="44">
        <v>45535</v>
      </c>
      <c r="B790" s="525" t="s">
        <v>14</v>
      </c>
      <c r="C790" s="525" t="s">
        <v>81</v>
      </c>
      <c r="D790" t="s">
        <v>16</v>
      </c>
      <c r="E790" s="240">
        <v>43.9</v>
      </c>
      <c r="G790" s="66">
        <f t="shared" si="11"/>
        <v>43.9</v>
      </c>
    </row>
    <row r="791" spans="1:10">
      <c r="B791" s="526"/>
      <c r="C791" s="526"/>
      <c r="D791" t="s">
        <v>17</v>
      </c>
      <c r="E791" s="240">
        <v>7</v>
      </c>
      <c r="G791" s="66">
        <f t="shared" si="11"/>
        <v>50.9</v>
      </c>
    </row>
    <row r="792" spans="1:10">
      <c r="B792" s="526"/>
      <c r="C792" s="526"/>
      <c r="D792" t="s">
        <v>18</v>
      </c>
      <c r="E792" s="240">
        <v>60</v>
      </c>
      <c r="G792" s="66">
        <f t="shared" si="11"/>
        <v>110.9</v>
      </c>
    </row>
    <row r="793" spans="1:10">
      <c r="B793" s="526"/>
      <c r="C793" s="526"/>
      <c r="D793" t="s">
        <v>19</v>
      </c>
      <c r="E793" s="240">
        <v>5</v>
      </c>
      <c r="G793" s="66">
        <f t="shared" si="11"/>
        <v>115.9</v>
      </c>
    </row>
    <row r="794" spans="1:10">
      <c r="A794" s="7">
        <v>45503</v>
      </c>
      <c r="B794" s="526" t="s">
        <v>115</v>
      </c>
      <c r="C794" s="526" t="s">
        <v>81</v>
      </c>
      <c r="D794" t="s">
        <v>16</v>
      </c>
      <c r="F794" s="2">
        <v>43.9</v>
      </c>
      <c r="G794" s="66">
        <f t="shared" ref="G794:G862" si="12">+G793+E794-F794</f>
        <v>72</v>
      </c>
    </row>
    <row r="795" spans="1:10">
      <c r="A795" s="7">
        <v>45503</v>
      </c>
      <c r="B795" s="526" t="s">
        <v>115</v>
      </c>
      <c r="C795" s="526" t="s">
        <v>81</v>
      </c>
      <c r="D795" t="s">
        <v>17</v>
      </c>
      <c r="F795" s="2">
        <v>2.9</v>
      </c>
      <c r="G795" s="66">
        <f t="shared" si="12"/>
        <v>69.099999999999994</v>
      </c>
    </row>
    <row r="796" spans="1:10">
      <c r="A796" s="7">
        <v>45535</v>
      </c>
      <c r="B796" s="526" t="s">
        <v>143</v>
      </c>
      <c r="C796" s="526" t="s">
        <v>81</v>
      </c>
      <c r="D796" t="s">
        <v>17</v>
      </c>
      <c r="F796" s="2">
        <v>4.0999999999999996</v>
      </c>
      <c r="G796" s="66">
        <f t="shared" si="12"/>
        <v>65</v>
      </c>
    </row>
    <row r="797" spans="1:10">
      <c r="A797" s="86">
        <v>45582</v>
      </c>
      <c r="B797" s="526">
        <v>29848</v>
      </c>
      <c r="C797" s="526" t="s">
        <v>81</v>
      </c>
      <c r="D797" t="s">
        <v>18</v>
      </c>
      <c r="E797" s="240"/>
      <c r="F797" s="240">
        <v>60</v>
      </c>
      <c r="G797" s="66">
        <f t="shared" si="12"/>
        <v>5</v>
      </c>
    </row>
    <row r="798" spans="1:10">
      <c r="A798" s="86">
        <v>45582</v>
      </c>
      <c r="B798" s="526">
        <v>29848</v>
      </c>
      <c r="C798" s="526" t="s">
        <v>81</v>
      </c>
      <c r="D798" t="s">
        <v>19</v>
      </c>
      <c r="E798" s="240"/>
      <c r="F798" s="240">
        <v>5</v>
      </c>
      <c r="G798" s="66">
        <f t="shared" si="12"/>
        <v>0</v>
      </c>
    </row>
    <row r="799" spans="1:10">
      <c r="A799" s="88">
        <v>45565</v>
      </c>
      <c r="B799" s="525" t="s">
        <v>14</v>
      </c>
      <c r="C799" s="525" t="s">
        <v>53</v>
      </c>
      <c r="D799" t="s">
        <v>16</v>
      </c>
      <c r="E799" s="240">
        <v>44.2</v>
      </c>
      <c r="G799" s="66">
        <f t="shared" si="12"/>
        <v>44.2</v>
      </c>
    </row>
    <row r="800" spans="1:10">
      <c r="A800" s="86"/>
      <c r="B800" s="526"/>
      <c r="C800" s="526"/>
      <c r="D800" t="s">
        <v>17</v>
      </c>
      <c r="E800" s="240">
        <v>5</v>
      </c>
      <c r="G800" s="66">
        <f t="shared" si="12"/>
        <v>49.2</v>
      </c>
    </row>
    <row r="801" spans="1:7">
      <c r="A801" s="86"/>
      <c r="B801" s="526"/>
      <c r="C801" s="526"/>
      <c r="D801" t="s">
        <v>18</v>
      </c>
      <c r="E801" s="240">
        <v>60</v>
      </c>
      <c r="G801" s="66">
        <f t="shared" si="12"/>
        <v>109.2</v>
      </c>
    </row>
    <row r="802" spans="1:7">
      <c r="A802" s="86"/>
      <c r="B802" s="526"/>
      <c r="C802" s="526"/>
      <c r="D802" t="s">
        <v>19</v>
      </c>
      <c r="E802" s="240">
        <v>5</v>
      </c>
      <c r="G802" s="66">
        <f t="shared" si="12"/>
        <v>114.2</v>
      </c>
    </row>
    <row r="803" spans="1:7">
      <c r="A803" s="7">
        <v>45535</v>
      </c>
      <c r="B803" s="526" t="s">
        <v>143</v>
      </c>
      <c r="C803" s="526" t="s">
        <v>53</v>
      </c>
      <c r="D803" t="s">
        <v>16</v>
      </c>
      <c r="E803" s="240"/>
      <c r="F803" s="2">
        <v>44.2</v>
      </c>
      <c r="G803" s="66">
        <f t="shared" si="12"/>
        <v>70</v>
      </c>
    </row>
    <row r="804" spans="1:7">
      <c r="A804" s="7">
        <v>45535</v>
      </c>
      <c r="B804" s="526" t="s">
        <v>143</v>
      </c>
      <c r="C804" s="526" t="s">
        <v>53</v>
      </c>
      <c r="D804" t="s">
        <v>17</v>
      </c>
      <c r="E804" s="240"/>
      <c r="F804" s="2">
        <v>5</v>
      </c>
      <c r="G804" s="66">
        <f t="shared" si="12"/>
        <v>65</v>
      </c>
    </row>
    <row r="805" spans="1:7">
      <c r="A805" s="86">
        <v>45582</v>
      </c>
      <c r="B805" s="526">
        <v>29848</v>
      </c>
      <c r="C805" s="526" t="s">
        <v>53</v>
      </c>
      <c r="D805" t="s">
        <v>18</v>
      </c>
      <c r="E805" s="240"/>
      <c r="F805" s="240">
        <v>60</v>
      </c>
      <c r="G805" s="66">
        <f t="shared" si="12"/>
        <v>5</v>
      </c>
    </row>
    <row r="806" spans="1:7">
      <c r="A806" s="86">
        <v>45582</v>
      </c>
      <c r="B806" s="526">
        <v>29848</v>
      </c>
      <c r="C806" s="526" t="s">
        <v>53</v>
      </c>
      <c r="D806" t="s">
        <v>19</v>
      </c>
      <c r="E806" s="240"/>
      <c r="F806" s="240">
        <v>5</v>
      </c>
      <c r="G806" s="66">
        <f t="shared" si="12"/>
        <v>0</v>
      </c>
    </row>
    <row r="807" spans="1:7">
      <c r="A807" s="44">
        <v>45596</v>
      </c>
      <c r="B807" s="525" t="s">
        <v>14</v>
      </c>
      <c r="C807" s="525" t="s">
        <v>30</v>
      </c>
      <c r="D807" t="s">
        <v>16</v>
      </c>
      <c r="E807" s="240">
        <v>8.8000000000000007</v>
      </c>
      <c r="G807" s="66">
        <f t="shared" si="12"/>
        <v>8.8000000000000007</v>
      </c>
    </row>
    <row r="808" spans="1:7">
      <c r="A808" s="86"/>
      <c r="B808" s="526"/>
      <c r="C808" s="526"/>
      <c r="D808" t="s">
        <v>17</v>
      </c>
      <c r="E808" s="240">
        <v>7</v>
      </c>
      <c r="G808" s="66">
        <f t="shared" si="12"/>
        <v>15.8</v>
      </c>
    </row>
    <row r="809" spans="1:7">
      <c r="A809" s="86"/>
      <c r="B809" s="526"/>
      <c r="C809" s="526"/>
      <c r="D809" t="s">
        <v>18</v>
      </c>
      <c r="E809" s="240">
        <v>60</v>
      </c>
      <c r="G809" s="66">
        <f t="shared" si="12"/>
        <v>75.8</v>
      </c>
    </row>
    <row r="810" spans="1:7">
      <c r="A810" s="86"/>
      <c r="B810" s="526"/>
      <c r="C810" s="526"/>
      <c r="D810" t="s">
        <v>19</v>
      </c>
      <c r="E810" s="240">
        <v>5</v>
      </c>
      <c r="G810" s="66">
        <f t="shared" si="12"/>
        <v>80.8</v>
      </c>
    </row>
    <row r="811" spans="1:7">
      <c r="A811" s="7">
        <v>45535</v>
      </c>
      <c r="B811" s="526" t="s">
        <v>143</v>
      </c>
      <c r="C811" s="526" t="s">
        <v>30</v>
      </c>
      <c r="D811" t="s">
        <v>16</v>
      </c>
      <c r="E811" s="240"/>
      <c r="F811" s="2">
        <v>2.7</v>
      </c>
      <c r="G811" s="66">
        <f t="shared" si="12"/>
        <v>78.099999999999994</v>
      </c>
    </row>
    <row r="812" spans="1:7">
      <c r="A812" s="7">
        <v>45565</v>
      </c>
      <c r="B812" s="526" t="s">
        <v>117</v>
      </c>
      <c r="C812" s="526" t="s">
        <v>30</v>
      </c>
      <c r="D812" t="s">
        <v>16</v>
      </c>
      <c r="E812" s="240"/>
      <c r="F812" s="2">
        <v>6.1</v>
      </c>
      <c r="G812" s="66">
        <f t="shared" si="12"/>
        <v>72</v>
      </c>
    </row>
    <row r="813" spans="1:7">
      <c r="A813" s="7">
        <v>45565</v>
      </c>
      <c r="B813" s="526" t="s">
        <v>117</v>
      </c>
      <c r="C813" s="526" t="s">
        <v>30</v>
      </c>
      <c r="D813" t="s">
        <v>17</v>
      </c>
      <c r="E813" s="240"/>
      <c r="F813" s="2">
        <v>7</v>
      </c>
      <c r="G813" s="66">
        <f t="shared" si="12"/>
        <v>65</v>
      </c>
    </row>
    <row r="814" spans="1:7">
      <c r="A814" s="7">
        <v>45596</v>
      </c>
      <c r="B814" t="s">
        <v>118</v>
      </c>
      <c r="C814" s="526" t="s">
        <v>30</v>
      </c>
      <c r="D814" t="s">
        <v>18</v>
      </c>
      <c r="E814" s="240"/>
      <c r="F814" s="2">
        <v>60</v>
      </c>
      <c r="G814" s="66">
        <f t="shared" si="12"/>
        <v>5</v>
      </c>
    </row>
    <row r="815" spans="1:7">
      <c r="A815" s="7">
        <v>45626</v>
      </c>
      <c r="B815" s="526" t="s">
        <v>132</v>
      </c>
      <c r="C815" s="526" t="s">
        <v>30</v>
      </c>
      <c r="D815" t="s">
        <v>19</v>
      </c>
      <c r="E815" s="240"/>
      <c r="F815" s="2">
        <v>5</v>
      </c>
      <c r="G815" s="66">
        <f t="shared" si="12"/>
        <v>0</v>
      </c>
    </row>
    <row r="816" spans="1:7">
      <c r="A816" s="88">
        <v>45626</v>
      </c>
      <c r="B816" s="525" t="s">
        <v>14</v>
      </c>
      <c r="C816" s="525" t="s">
        <v>83</v>
      </c>
      <c r="D816" t="s">
        <v>16</v>
      </c>
      <c r="E816" s="240">
        <v>9.8000000000000007</v>
      </c>
      <c r="G816" s="66">
        <f t="shared" si="12"/>
        <v>9.8000000000000007</v>
      </c>
    </row>
    <row r="817" spans="1:11">
      <c r="A817" s="86"/>
      <c r="B817" s="526"/>
      <c r="C817" s="526"/>
      <c r="D817" t="s">
        <v>17</v>
      </c>
      <c r="E817" s="240">
        <v>7</v>
      </c>
      <c r="G817" s="66">
        <f t="shared" si="12"/>
        <v>16.8</v>
      </c>
    </row>
    <row r="818" spans="1:11">
      <c r="A818" s="86"/>
      <c r="B818" s="526"/>
      <c r="C818" s="526"/>
      <c r="D818" t="s">
        <v>18</v>
      </c>
      <c r="E818" s="240">
        <v>60</v>
      </c>
      <c r="G818" s="66">
        <f t="shared" si="12"/>
        <v>76.8</v>
      </c>
    </row>
    <row r="819" spans="1:11">
      <c r="A819" s="86"/>
      <c r="B819" s="526"/>
      <c r="C819" s="526"/>
      <c r="D819" t="s">
        <v>19</v>
      </c>
      <c r="E819" s="240">
        <v>5</v>
      </c>
      <c r="G819" s="66">
        <f t="shared" si="12"/>
        <v>81.8</v>
      </c>
    </row>
    <row r="820" spans="1:11">
      <c r="A820" s="7">
        <v>45565</v>
      </c>
      <c r="B820" s="526" t="s">
        <v>117</v>
      </c>
      <c r="C820" s="526" t="s">
        <v>83</v>
      </c>
      <c r="D820" t="s">
        <v>16</v>
      </c>
      <c r="F820" s="2">
        <v>9.8000000000000007</v>
      </c>
      <c r="G820" s="66">
        <f t="shared" si="12"/>
        <v>72</v>
      </c>
      <c r="I820" s="7"/>
    </row>
    <row r="821" spans="1:11">
      <c r="A821" s="7">
        <v>45565</v>
      </c>
      <c r="B821" s="526" t="s">
        <v>117</v>
      </c>
      <c r="C821" s="526" t="s">
        <v>83</v>
      </c>
      <c r="D821" t="s">
        <v>17</v>
      </c>
      <c r="F821" s="2">
        <v>7</v>
      </c>
      <c r="G821" s="66">
        <f t="shared" si="12"/>
        <v>65</v>
      </c>
    </row>
    <row r="822" spans="1:11">
      <c r="A822" s="7">
        <v>45565</v>
      </c>
      <c r="B822" s="526" t="s">
        <v>117</v>
      </c>
      <c r="C822" s="526" t="s">
        <v>83</v>
      </c>
      <c r="D822" t="s">
        <v>18</v>
      </c>
      <c r="F822" s="2">
        <v>26.1</v>
      </c>
      <c r="G822" s="66">
        <f t="shared" si="12"/>
        <v>38.9</v>
      </c>
    </row>
    <row r="823" spans="1:11">
      <c r="A823" s="7">
        <v>45626</v>
      </c>
      <c r="B823" s="526" t="s">
        <v>132</v>
      </c>
      <c r="C823" s="526" t="s">
        <v>83</v>
      </c>
      <c r="D823" t="s">
        <v>18</v>
      </c>
      <c r="F823" s="2">
        <v>33.9</v>
      </c>
      <c r="G823" s="66">
        <f t="shared" si="12"/>
        <v>5</v>
      </c>
      <c r="I823" s="37"/>
    </row>
    <row r="824" spans="1:11">
      <c r="A824" s="7">
        <v>45626</v>
      </c>
      <c r="B824" s="526" t="s">
        <v>132</v>
      </c>
      <c r="C824" s="526" t="s">
        <v>83</v>
      </c>
      <c r="D824" t="s">
        <v>19</v>
      </c>
      <c r="F824" s="2">
        <v>5</v>
      </c>
      <c r="G824" s="66">
        <f t="shared" si="12"/>
        <v>0</v>
      </c>
    </row>
    <row r="825" spans="1:11">
      <c r="A825" s="44">
        <v>45657</v>
      </c>
      <c r="B825" s="525" t="s">
        <v>14</v>
      </c>
      <c r="C825" s="525" t="s">
        <v>34</v>
      </c>
      <c r="D825" t="s">
        <v>16</v>
      </c>
      <c r="E825" s="263">
        <v>13.1</v>
      </c>
      <c r="G825" s="66">
        <f t="shared" si="12"/>
        <v>13.1</v>
      </c>
    </row>
    <row r="826" spans="1:11">
      <c r="B826" s="526"/>
      <c r="C826" s="526"/>
      <c r="D826" t="s">
        <v>17</v>
      </c>
      <c r="E826" s="263">
        <v>3</v>
      </c>
      <c r="G826" s="66">
        <f t="shared" si="12"/>
        <v>16.100000000000001</v>
      </c>
    </row>
    <row r="827" spans="1:11">
      <c r="B827" s="526"/>
      <c r="C827" s="526"/>
      <c r="D827" t="s">
        <v>18</v>
      </c>
      <c r="E827" s="263">
        <v>60</v>
      </c>
      <c r="G827" s="66">
        <f t="shared" si="12"/>
        <v>76.099999999999994</v>
      </c>
    </row>
    <row r="828" spans="1:11">
      <c r="B828" s="526"/>
      <c r="C828" s="526"/>
      <c r="D828" t="s">
        <v>19</v>
      </c>
      <c r="E828" s="263">
        <v>5</v>
      </c>
      <c r="G828" s="66">
        <f t="shared" si="12"/>
        <v>81.099999999999994</v>
      </c>
    </row>
    <row r="829" spans="1:11">
      <c r="A829" s="7">
        <v>45626</v>
      </c>
      <c r="B829" s="526" t="s">
        <v>132</v>
      </c>
      <c r="C829" s="526" t="s">
        <v>34</v>
      </c>
      <c r="D829" t="s">
        <v>16</v>
      </c>
      <c r="F829" s="2">
        <v>13.1</v>
      </c>
      <c r="G829" s="66">
        <f t="shared" si="12"/>
        <v>68</v>
      </c>
    </row>
    <row r="830" spans="1:11">
      <c r="A830" s="7">
        <v>45626</v>
      </c>
      <c r="B830" s="526" t="s">
        <v>132</v>
      </c>
      <c r="C830" s="526" t="s">
        <v>34</v>
      </c>
      <c r="D830" t="s">
        <v>17</v>
      </c>
      <c r="F830" s="2">
        <v>3</v>
      </c>
      <c r="G830" s="66">
        <f t="shared" si="12"/>
        <v>65</v>
      </c>
    </row>
    <row r="831" spans="1:11">
      <c r="A831" s="7">
        <v>45657</v>
      </c>
      <c r="B831" s="526" t="s">
        <v>121</v>
      </c>
      <c r="C831" s="526" t="s">
        <v>34</v>
      </c>
      <c r="D831" t="s">
        <v>18</v>
      </c>
      <c r="F831" s="2">
        <v>10</v>
      </c>
      <c r="G831" s="66">
        <f t="shared" si="12"/>
        <v>55</v>
      </c>
      <c r="I831" s="525"/>
      <c r="K831" s="240"/>
    </row>
    <row r="832" spans="1:11">
      <c r="A832" s="7">
        <v>45736</v>
      </c>
      <c r="B832" s="526">
        <v>30667</v>
      </c>
      <c r="C832" s="526" t="s">
        <v>34</v>
      </c>
      <c r="D832" t="s">
        <v>18</v>
      </c>
      <c r="F832" s="2">
        <v>50</v>
      </c>
      <c r="G832" s="66">
        <f t="shared" si="12"/>
        <v>5</v>
      </c>
      <c r="I832" s="525"/>
      <c r="K832" s="240"/>
    </row>
    <row r="833" spans="1:11">
      <c r="A833" s="7">
        <v>45736</v>
      </c>
      <c r="B833" s="526">
        <v>30667</v>
      </c>
      <c r="C833" s="526" t="s">
        <v>34</v>
      </c>
      <c r="D833" t="s">
        <v>19</v>
      </c>
      <c r="F833" s="2">
        <v>5</v>
      </c>
      <c r="G833" s="66">
        <f t="shared" si="12"/>
        <v>0</v>
      </c>
      <c r="I833" s="525"/>
      <c r="K833" s="240"/>
    </row>
    <row r="834" spans="1:11">
      <c r="A834" s="88">
        <v>45688</v>
      </c>
      <c r="B834" s="525" t="s">
        <v>14</v>
      </c>
      <c r="C834" s="525" t="s">
        <v>15</v>
      </c>
      <c r="D834" t="s">
        <v>16</v>
      </c>
      <c r="E834" s="240">
        <v>13.6</v>
      </c>
      <c r="F834" s="240"/>
      <c r="G834" s="66">
        <f t="shared" si="12"/>
        <v>13.6</v>
      </c>
      <c r="I834" s="526"/>
      <c r="K834" s="240"/>
    </row>
    <row r="835" spans="1:11">
      <c r="A835" s="86"/>
      <c r="B835" s="526"/>
      <c r="C835" s="526"/>
      <c r="D835" t="s">
        <v>17</v>
      </c>
      <c r="E835" s="240">
        <v>3</v>
      </c>
      <c r="F835" s="240"/>
      <c r="G835" s="66">
        <f t="shared" si="12"/>
        <v>16.600000000000001</v>
      </c>
      <c r="K835" s="37"/>
    </row>
    <row r="836" spans="1:11">
      <c r="A836" s="86"/>
      <c r="B836" s="526"/>
      <c r="C836" s="526"/>
      <c r="D836" t="s">
        <v>18</v>
      </c>
      <c r="E836" s="240">
        <v>60</v>
      </c>
      <c r="F836" s="240"/>
      <c r="G836" s="66">
        <f t="shared" si="12"/>
        <v>76.599999999999994</v>
      </c>
    </row>
    <row r="837" spans="1:11">
      <c r="A837" s="86"/>
      <c r="B837" s="526"/>
      <c r="C837" s="526"/>
      <c r="D837" t="s">
        <v>19</v>
      </c>
      <c r="E837" s="240">
        <v>5</v>
      </c>
      <c r="F837" s="240"/>
      <c r="G837" s="66">
        <f t="shared" si="12"/>
        <v>81.599999999999994</v>
      </c>
    </row>
    <row r="838" spans="1:11">
      <c r="A838" s="86">
        <v>45688</v>
      </c>
      <c r="B838" s="526" t="s">
        <v>119</v>
      </c>
      <c r="C838" s="526" t="s">
        <v>15</v>
      </c>
      <c r="D838" t="s">
        <v>18</v>
      </c>
      <c r="E838" s="240"/>
      <c r="F838" s="240">
        <v>60</v>
      </c>
      <c r="G838" s="66">
        <f t="shared" si="12"/>
        <v>21.599999999999994</v>
      </c>
    </row>
    <row r="839" spans="1:11">
      <c r="A839" s="86">
        <v>45688</v>
      </c>
      <c r="B839" s="526" t="s">
        <v>119</v>
      </c>
      <c r="C839" s="526" t="s">
        <v>15</v>
      </c>
      <c r="D839" t="s">
        <v>19</v>
      </c>
      <c r="E839" s="240"/>
      <c r="F839" s="240">
        <v>5</v>
      </c>
      <c r="G839" s="66">
        <f t="shared" si="12"/>
        <v>16.599999999999994</v>
      </c>
      <c r="I839" s="525" t="s">
        <v>20</v>
      </c>
      <c r="J839" t="s">
        <v>16</v>
      </c>
      <c r="K839" s="240">
        <v>21.3</v>
      </c>
    </row>
    <row r="840" spans="1:11">
      <c r="A840" s="86">
        <v>45721</v>
      </c>
      <c r="B840" s="526">
        <v>30594</v>
      </c>
      <c r="C840" s="526" t="s">
        <v>15</v>
      </c>
      <c r="D840" t="s">
        <v>16</v>
      </c>
      <c r="E840" s="240"/>
      <c r="F840" s="240">
        <v>13.6</v>
      </c>
      <c r="G840" s="66">
        <f t="shared" si="12"/>
        <v>2.9999999999999947</v>
      </c>
      <c r="I840" s="526"/>
      <c r="J840" t="s">
        <v>17</v>
      </c>
      <c r="K840" s="240">
        <v>3</v>
      </c>
    </row>
    <row r="841" spans="1:11">
      <c r="A841" s="86">
        <v>45721</v>
      </c>
      <c r="B841" s="526">
        <v>30594</v>
      </c>
      <c r="C841" s="526" t="s">
        <v>15</v>
      </c>
      <c r="D841" t="s">
        <v>17</v>
      </c>
      <c r="E841" s="240"/>
      <c r="F841" s="240">
        <v>3</v>
      </c>
      <c r="G841" s="66">
        <f t="shared" si="12"/>
        <v>-5.3290705182007514E-15</v>
      </c>
      <c r="K841" s="37">
        <f>SUM(K839:K840)</f>
        <v>24.3</v>
      </c>
    </row>
    <row r="842" spans="1:11">
      <c r="A842" s="44">
        <v>45716</v>
      </c>
      <c r="B842" s="525" t="s">
        <v>14</v>
      </c>
      <c r="C842" s="525" t="s">
        <v>20</v>
      </c>
      <c r="D842" t="s">
        <v>16</v>
      </c>
      <c r="E842" s="240">
        <v>21.3</v>
      </c>
      <c r="F842" s="240"/>
      <c r="G842" s="66">
        <f t="shared" si="12"/>
        <v>21.299999999999997</v>
      </c>
    </row>
    <row r="843" spans="1:11">
      <c r="B843" s="526"/>
      <c r="C843" s="526"/>
      <c r="D843" t="s">
        <v>17</v>
      </c>
      <c r="E843" s="240">
        <v>3</v>
      </c>
      <c r="F843" s="240"/>
      <c r="G843" s="66">
        <f t="shared" si="12"/>
        <v>24.299999999999997</v>
      </c>
    </row>
    <row r="844" spans="1:11">
      <c r="B844" s="526"/>
      <c r="C844" s="526"/>
      <c r="D844" t="s">
        <v>18</v>
      </c>
      <c r="E844" s="240">
        <v>56</v>
      </c>
      <c r="F844" s="240"/>
      <c r="G844" s="66">
        <f t="shared" si="12"/>
        <v>80.3</v>
      </c>
    </row>
    <row r="845" spans="1:11">
      <c r="B845" s="526"/>
      <c r="C845" s="526"/>
      <c r="D845" t="s">
        <v>19</v>
      </c>
      <c r="E845" s="240">
        <v>5</v>
      </c>
      <c r="F845" s="240"/>
      <c r="G845" s="66">
        <f t="shared" si="12"/>
        <v>85.3</v>
      </c>
    </row>
    <row r="846" spans="1:11">
      <c r="A846" s="7">
        <v>45716</v>
      </c>
      <c r="B846" s="526" t="s">
        <v>135</v>
      </c>
      <c r="C846" s="526" t="s">
        <v>20</v>
      </c>
      <c r="D846" t="s">
        <v>18</v>
      </c>
      <c r="E846" s="240"/>
      <c r="F846" s="240">
        <v>56</v>
      </c>
      <c r="G846" s="66">
        <f t="shared" si="12"/>
        <v>29.299999999999997</v>
      </c>
    </row>
    <row r="847" spans="1:11">
      <c r="A847" s="7">
        <v>45716</v>
      </c>
      <c r="B847" s="526" t="s">
        <v>135</v>
      </c>
      <c r="C847" s="526" t="s">
        <v>20</v>
      </c>
      <c r="D847" t="s">
        <v>19</v>
      </c>
      <c r="E847" s="240"/>
      <c r="F847" s="240">
        <v>5</v>
      </c>
      <c r="G847" s="66">
        <f t="shared" si="12"/>
        <v>24.299999999999997</v>
      </c>
    </row>
    <row r="848" spans="1:11">
      <c r="B848" s="526"/>
      <c r="C848" s="526"/>
      <c r="D848" t="s">
        <v>366</v>
      </c>
      <c r="E848" s="263">
        <v>70</v>
      </c>
      <c r="G848" s="66">
        <f t="shared" si="12"/>
        <v>94.3</v>
      </c>
    </row>
    <row r="849" spans="1:11">
      <c r="A849" s="7">
        <v>45742</v>
      </c>
      <c r="B849" s="526">
        <v>30839</v>
      </c>
      <c r="C849" s="526" t="s">
        <v>20</v>
      </c>
      <c r="D849" t="s">
        <v>16</v>
      </c>
      <c r="F849" s="2">
        <v>21.3</v>
      </c>
      <c r="G849" s="66">
        <f t="shared" si="12"/>
        <v>73</v>
      </c>
    </row>
    <row r="850" spans="1:11">
      <c r="A850" s="7">
        <v>45742</v>
      </c>
      <c r="B850" s="526">
        <v>30839</v>
      </c>
      <c r="C850" s="526" t="s">
        <v>20</v>
      </c>
      <c r="D850" t="s">
        <v>17</v>
      </c>
      <c r="F850" s="2">
        <v>3</v>
      </c>
      <c r="G850" s="66">
        <f t="shared" si="12"/>
        <v>70</v>
      </c>
    </row>
    <row r="851" spans="1:11">
      <c r="A851" s="7">
        <v>45754</v>
      </c>
      <c r="B851" s="526"/>
      <c r="C851" s="526" t="s">
        <v>20</v>
      </c>
      <c r="D851" t="s">
        <v>366</v>
      </c>
      <c r="F851" s="2">
        <v>70</v>
      </c>
      <c r="G851" s="66">
        <f t="shared" si="12"/>
        <v>0</v>
      </c>
    </row>
    <row r="852" spans="1:11">
      <c r="A852" s="44">
        <v>45747</v>
      </c>
      <c r="B852" s="525" t="s">
        <v>14</v>
      </c>
      <c r="C852" s="525" t="s">
        <v>23</v>
      </c>
      <c r="D852" t="s">
        <v>16</v>
      </c>
      <c r="E852" s="240">
        <v>21.1</v>
      </c>
      <c r="F852" s="240"/>
      <c r="G852" s="66">
        <f t="shared" si="12"/>
        <v>21.1</v>
      </c>
    </row>
    <row r="853" spans="1:11">
      <c r="B853" s="526"/>
      <c r="C853" s="526"/>
      <c r="D853" t="s">
        <v>17</v>
      </c>
      <c r="E853" s="240">
        <v>3</v>
      </c>
      <c r="F853" s="240"/>
      <c r="G853" s="66">
        <f t="shared" si="12"/>
        <v>24.1</v>
      </c>
    </row>
    <row r="854" spans="1:11">
      <c r="B854" s="526"/>
      <c r="C854" s="526"/>
      <c r="D854" t="s">
        <v>18</v>
      </c>
      <c r="E854" s="240">
        <v>60</v>
      </c>
      <c r="F854" s="240"/>
      <c r="G854" s="66">
        <f t="shared" si="12"/>
        <v>84.1</v>
      </c>
      <c r="I854" s="525"/>
      <c r="K854" s="240"/>
    </row>
    <row r="855" spans="1:11">
      <c r="B855" s="526"/>
      <c r="C855" s="526"/>
      <c r="D855" t="s">
        <v>19</v>
      </c>
      <c r="E855" s="240">
        <v>5</v>
      </c>
      <c r="F855" s="240"/>
      <c r="G855" s="66">
        <f t="shared" si="12"/>
        <v>89.1</v>
      </c>
      <c r="I855" s="526"/>
      <c r="K855" s="240"/>
    </row>
    <row r="856" spans="1:11">
      <c r="A856" s="7">
        <v>45747</v>
      </c>
      <c r="B856" s="526" t="s">
        <v>124</v>
      </c>
      <c r="C856" s="526" t="s">
        <v>23</v>
      </c>
      <c r="D856" t="s">
        <v>18</v>
      </c>
      <c r="E856" s="240"/>
      <c r="F856" s="240">
        <v>60</v>
      </c>
      <c r="G856" s="66">
        <f t="shared" si="12"/>
        <v>29.099999999999994</v>
      </c>
    </row>
    <row r="857" spans="1:11">
      <c r="A857" s="7">
        <v>45747</v>
      </c>
      <c r="B857" s="526" t="s">
        <v>124</v>
      </c>
      <c r="C857" s="526" t="s">
        <v>23</v>
      </c>
      <c r="D857" t="s">
        <v>19</v>
      </c>
      <c r="E857" s="240"/>
      <c r="F857" s="240">
        <v>5</v>
      </c>
      <c r="G857" s="66">
        <f t="shared" si="12"/>
        <v>24.099999999999994</v>
      </c>
    </row>
    <row r="858" spans="1:11">
      <c r="A858" s="7">
        <v>45852</v>
      </c>
      <c r="B858" s="526">
        <v>31362</v>
      </c>
      <c r="C858" s="526" t="s">
        <v>23</v>
      </c>
      <c r="D858" t="s">
        <v>16</v>
      </c>
      <c r="E858" s="240"/>
      <c r="F858" s="240">
        <v>21.1</v>
      </c>
      <c r="G858" s="66">
        <f t="shared" si="12"/>
        <v>2.9999999999999929</v>
      </c>
    </row>
    <row r="859" spans="1:11">
      <c r="A859" s="7">
        <v>45852</v>
      </c>
      <c r="B859" s="526">
        <v>31362</v>
      </c>
      <c r="C859" s="526" t="s">
        <v>23</v>
      </c>
      <c r="D859" t="s">
        <v>17</v>
      </c>
      <c r="E859" s="240"/>
      <c r="F859" s="240">
        <v>3</v>
      </c>
      <c r="G859" s="66">
        <f t="shared" si="12"/>
        <v>-7.1054273576010019E-15</v>
      </c>
    </row>
    <row r="860" spans="1:11">
      <c r="A860" s="88">
        <v>45777</v>
      </c>
      <c r="B860" s="525" t="s">
        <v>14</v>
      </c>
      <c r="C860" s="525" t="s">
        <v>24</v>
      </c>
      <c r="D860" t="s">
        <v>16</v>
      </c>
      <c r="E860" s="240">
        <v>20.5</v>
      </c>
      <c r="F860" s="240"/>
      <c r="G860" s="66">
        <f t="shared" si="12"/>
        <v>20.499999999999993</v>
      </c>
      <c r="H860" s="525" t="s">
        <v>24</v>
      </c>
      <c r="I860" t="s">
        <v>16</v>
      </c>
      <c r="J860" s="240">
        <v>20.5</v>
      </c>
    </row>
    <row r="861" spans="1:11">
      <c r="A861" s="86"/>
      <c r="B861" s="526"/>
      <c r="C861" s="526"/>
      <c r="D861" t="s">
        <v>17</v>
      </c>
      <c r="E861" s="240">
        <v>3</v>
      </c>
      <c r="F861" s="240"/>
      <c r="G861" s="66">
        <f t="shared" si="12"/>
        <v>23.499999999999993</v>
      </c>
      <c r="H861" s="526"/>
      <c r="I861" t="s">
        <v>17</v>
      </c>
      <c r="J861" s="240">
        <v>3</v>
      </c>
    </row>
    <row r="862" spans="1:11">
      <c r="A862" s="86"/>
      <c r="B862" s="526"/>
      <c r="C862" s="526"/>
      <c r="D862" t="s">
        <v>18</v>
      </c>
      <c r="E862" s="240">
        <v>60</v>
      </c>
      <c r="F862" s="240"/>
      <c r="G862" s="66">
        <f t="shared" si="12"/>
        <v>83.5</v>
      </c>
      <c r="J862" s="37">
        <f>SUM(J860:J861)</f>
        <v>23.5</v>
      </c>
    </row>
    <row r="863" spans="1:11">
      <c r="A863" s="86"/>
      <c r="B863" s="526"/>
      <c r="C863" s="526"/>
      <c r="D863" t="s">
        <v>19</v>
      </c>
      <c r="E863" s="240">
        <v>5</v>
      </c>
      <c r="F863" s="240"/>
      <c r="G863" s="66">
        <f t="shared" ref="G863:G881" si="13">+G862+E863-F863</f>
        <v>88.5</v>
      </c>
    </row>
    <row r="864" spans="1:11">
      <c r="A864" s="86">
        <v>45777</v>
      </c>
      <c r="B864" s="526" t="s">
        <v>125</v>
      </c>
      <c r="C864" s="526" t="s">
        <v>24</v>
      </c>
      <c r="D864" t="s">
        <v>18</v>
      </c>
      <c r="E864" s="240"/>
      <c r="F864" s="240">
        <v>60</v>
      </c>
      <c r="G864" s="66">
        <f t="shared" si="13"/>
        <v>28.5</v>
      </c>
    </row>
    <row r="865" spans="1:13">
      <c r="A865" s="86">
        <v>45777</v>
      </c>
      <c r="B865" s="526" t="s">
        <v>125</v>
      </c>
      <c r="C865" s="526" t="s">
        <v>24</v>
      </c>
      <c r="D865" t="s">
        <v>19</v>
      </c>
      <c r="E865" s="240"/>
      <c r="F865" s="240">
        <v>5</v>
      </c>
      <c r="G865" s="66">
        <f t="shared" si="13"/>
        <v>23.5</v>
      </c>
      <c r="M865">
        <f>150-70</f>
        <v>80</v>
      </c>
    </row>
    <row r="866" spans="1:13">
      <c r="A866" s="7">
        <v>45814</v>
      </c>
      <c r="B866" s="526">
        <v>31103</v>
      </c>
      <c r="C866" s="526" t="s">
        <v>24</v>
      </c>
      <c r="D866" t="s">
        <v>16</v>
      </c>
      <c r="F866" s="2">
        <v>20.5</v>
      </c>
      <c r="G866" s="66">
        <f t="shared" si="13"/>
        <v>3</v>
      </c>
      <c r="H866" s="525"/>
      <c r="J866" s="240"/>
    </row>
    <row r="867" spans="1:13">
      <c r="A867" s="7">
        <v>45814</v>
      </c>
      <c r="B867" s="526">
        <v>31103</v>
      </c>
      <c r="C867" s="526" t="s">
        <v>24</v>
      </c>
      <c r="D867" t="s">
        <v>17</v>
      </c>
      <c r="F867" s="2">
        <v>3</v>
      </c>
      <c r="G867" s="66">
        <f t="shared" si="13"/>
        <v>0</v>
      </c>
      <c r="H867" s="526"/>
      <c r="J867" s="240"/>
    </row>
    <row r="868" spans="1:13">
      <c r="A868" s="44">
        <v>45808</v>
      </c>
      <c r="B868" s="525" t="s">
        <v>14</v>
      </c>
      <c r="C868" s="525" t="s">
        <v>25</v>
      </c>
      <c r="D868" t="s">
        <v>16</v>
      </c>
      <c r="E868" s="240">
        <v>20.2</v>
      </c>
      <c r="F868" s="240"/>
      <c r="G868" s="66">
        <f t="shared" si="13"/>
        <v>20.2</v>
      </c>
      <c r="H868" s="525"/>
      <c r="J868" s="240"/>
    </row>
    <row r="869" spans="1:13">
      <c r="B869" s="526"/>
      <c r="C869" s="526"/>
      <c r="D869" t="s">
        <v>17</v>
      </c>
      <c r="E869" s="240">
        <v>5</v>
      </c>
      <c r="F869" s="240"/>
      <c r="G869" s="66">
        <f t="shared" si="13"/>
        <v>25.2</v>
      </c>
      <c r="H869" s="526"/>
      <c r="J869" s="240"/>
    </row>
    <row r="870" spans="1:13">
      <c r="B870" s="526"/>
      <c r="C870" s="526"/>
      <c r="D870" t="s">
        <v>18</v>
      </c>
      <c r="E870" s="240">
        <v>60</v>
      </c>
      <c r="F870" s="240"/>
      <c r="G870" s="66">
        <f t="shared" si="13"/>
        <v>85.2</v>
      </c>
    </row>
    <row r="871" spans="1:13">
      <c r="B871" s="526"/>
      <c r="C871" s="526"/>
      <c r="D871" t="s">
        <v>19</v>
      </c>
      <c r="E871" s="240">
        <v>5</v>
      </c>
      <c r="F871" s="240"/>
      <c r="G871" s="66">
        <f t="shared" si="13"/>
        <v>90.2</v>
      </c>
    </row>
    <row r="872" spans="1:13">
      <c r="A872" s="7">
        <v>45808</v>
      </c>
      <c r="B872" s="526" t="s">
        <v>128</v>
      </c>
      <c r="C872" s="526" t="s">
        <v>25</v>
      </c>
      <c r="D872" t="s">
        <v>18</v>
      </c>
      <c r="E872" s="240"/>
      <c r="F872" s="240">
        <v>60</v>
      </c>
      <c r="G872" s="66">
        <f t="shared" si="13"/>
        <v>30.200000000000003</v>
      </c>
    </row>
    <row r="873" spans="1:13">
      <c r="A873" s="7">
        <v>45808</v>
      </c>
      <c r="B873" s="526" t="s">
        <v>128</v>
      </c>
      <c r="C873" s="526" t="s">
        <v>25</v>
      </c>
      <c r="D873" t="s">
        <v>19</v>
      </c>
      <c r="E873" s="240"/>
      <c r="F873" s="240">
        <v>5</v>
      </c>
      <c r="G873" s="66">
        <f t="shared" si="13"/>
        <v>25.200000000000003</v>
      </c>
    </row>
    <row r="874" spans="1:13">
      <c r="A874" s="7">
        <v>45853</v>
      </c>
      <c r="B874" s="526">
        <v>31389</v>
      </c>
      <c r="C874" s="526" t="s">
        <v>25</v>
      </c>
      <c r="D874" t="s">
        <v>16</v>
      </c>
      <c r="E874" s="240"/>
      <c r="F874" s="240">
        <v>20.2</v>
      </c>
      <c r="G874" s="66">
        <f t="shared" si="13"/>
        <v>5.0000000000000036</v>
      </c>
    </row>
    <row r="875" spans="1:13">
      <c r="A875" s="7">
        <v>45853</v>
      </c>
      <c r="B875" s="526">
        <v>31389</v>
      </c>
      <c r="C875" s="526" t="s">
        <v>25</v>
      </c>
      <c r="D875" t="s">
        <v>17</v>
      </c>
      <c r="E875" s="240"/>
      <c r="F875" s="240">
        <v>5</v>
      </c>
      <c r="G875" s="66">
        <f t="shared" si="13"/>
        <v>0</v>
      </c>
    </row>
    <row r="876" spans="1:13">
      <c r="A876" s="88">
        <v>45838</v>
      </c>
      <c r="B876" s="525" t="s">
        <v>14</v>
      </c>
      <c r="C876" s="525" t="s">
        <v>26</v>
      </c>
      <c r="D876" t="s">
        <v>16</v>
      </c>
      <c r="E876" s="240">
        <v>13.1</v>
      </c>
      <c r="F876" s="240"/>
      <c r="G876" s="66">
        <f t="shared" si="13"/>
        <v>13.1</v>
      </c>
      <c r="I876" s="525"/>
      <c r="K876" s="240"/>
    </row>
    <row r="877" spans="1:13">
      <c r="A877" s="86"/>
      <c r="B877" s="526"/>
      <c r="C877" s="526"/>
      <c r="D877" t="s">
        <v>17</v>
      </c>
      <c r="E877" s="240">
        <v>4</v>
      </c>
      <c r="F877" s="240"/>
      <c r="G877" s="66">
        <f t="shared" si="13"/>
        <v>17.100000000000001</v>
      </c>
      <c r="I877" s="526"/>
      <c r="K877" s="240"/>
    </row>
    <row r="878" spans="1:13">
      <c r="A878" s="86"/>
      <c r="B878" s="526"/>
      <c r="C878" s="526"/>
      <c r="D878" t="s">
        <v>18</v>
      </c>
      <c r="E878" s="240">
        <v>60</v>
      </c>
      <c r="F878" s="240"/>
      <c r="G878" s="66">
        <f t="shared" si="13"/>
        <v>77.099999999999994</v>
      </c>
      <c r="I878" s="525" t="s">
        <v>25</v>
      </c>
      <c r="J878" t="s">
        <v>16</v>
      </c>
      <c r="K878" s="240">
        <v>20.2</v>
      </c>
    </row>
    <row r="879" spans="1:13">
      <c r="A879" s="86"/>
      <c r="B879" s="526"/>
      <c r="C879" s="526"/>
      <c r="D879" t="s">
        <v>19</v>
      </c>
      <c r="E879" s="240">
        <v>5</v>
      </c>
      <c r="F879" s="240"/>
      <c r="G879" s="66">
        <f t="shared" si="13"/>
        <v>82.1</v>
      </c>
      <c r="I879" s="526"/>
      <c r="J879" t="s">
        <v>17</v>
      </c>
      <c r="K879" s="240">
        <v>5</v>
      </c>
    </row>
    <row r="880" spans="1:13">
      <c r="A880" s="86">
        <v>45838</v>
      </c>
      <c r="B880" s="526" t="s">
        <v>129</v>
      </c>
      <c r="C880" s="526" t="s">
        <v>26</v>
      </c>
      <c r="D880" t="s">
        <v>18</v>
      </c>
      <c r="E880" s="240"/>
      <c r="F880" s="240">
        <v>60</v>
      </c>
      <c r="G880" s="66">
        <f t="shared" si="13"/>
        <v>22.099999999999994</v>
      </c>
      <c r="I880" s="525" t="s">
        <v>26</v>
      </c>
      <c r="J880" t="s">
        <v>16</v>
      </c>
      <c r="K880" s="240">
        <v>13.1</v>
      </c>
    </row>
    <row r="881" spans="1:11">
      <c r="A881" s="86">
        <v>45838</v>
      </c>
      <c r="B881" s="526" t="s">
        <v>129</v>
      </c>
      <c r="C881" s="526" t="s">
        <v>26</v>
      </c>
      <c r="D881" t="s">
        <v>19</v>
      </c>
      <c r="E881" s="240"/>
      <c r="F881" s="240">
        <v>5</v>
      </c>
      <c r="G881" s="66">
        <f t="shared" si="13"/>
        <v>17.099999999999994</v>
      </c>
      <c r="I881" s="526"/>
      <c r="J881" t="s">
        <v>17</v>
      </c>
      <c r="K881" s="240">
        <v>4</v>
      </c>
    </row>
    <row r="882" spans="1:11">
      <c r="A882" s="7">
        <v>45853</v>
      </c>
      <c r="B882" s="526">
        <v>31389</v>
      </c>
      <c r="C882" s="526" t="s">
        <v>26</v>
      </c>
      <c r="D882" t="s">
        <v>16</v>
      </c>
      <c r="F882" s="2">
        <v>13.1</v>
      </c>
      <c r="G882" s="66">
        <f t="shared" ref="G882:G949" si="14">+G881+E882-F882</f>
        <v>3.9999999999999947</v>
      </c>
      <c r="K882" s="37">
        <f>SUM(K876:K881)</f>
        <v>42.3</v>
      </c>
    </row>
    <row r="883" spans="1:11">
      <c r="A883" s="7">
        <v>45853</v>
      </c>
      <c r="B883" s="526">
        <v>31389</v>
      </c>
      <c r="C883" s="526" t="s">
        <v>26</v>
      </c>
      <c r="D883" t="s">
        <v>17</v>
      </c>
      <c r="F883" s="2">
        <v>4</v>
      </c>
      <c r="G883" s="66">
        <f t="shared" si="14"/>
        <v>-5.3290705182007514E-15</v>
      </c>
      <c r="K883" s="37">
        <f>50-K882</f>
        <v>7.7000000000000028</v>
      </c>
    </row>
    <row r="884" spans="1:11">
      <c r="A884" s="88">
        <v>45869</v>
      </c>
      <c r="B884" s="525" t="s">
        <v>14</v>
      </c>
      <c r="C884" s="525" t="s">
        <v>27</v>
      </c>
      <c r="D884" t="s">
        <v>16</v>
      </c>
      <c r="E884" s="240">
        <v>8.3000000000000007</v>
      </c>
      <c r="F884" s="240"/>
      <c r="G884" s="66">
        <f t="shared" si="14"/>
        <v>8.2999999999999954</v>
      </c>
    </row>
    <row r="885" spans="1:11">
      <c r="A885" s="86"/>
      <c r="B885" s="526"/>
      <c r="C885" s="526"/>
      <c r="D885" t="s">
        <v>17</v>
      </c>
      <c r="E885" s="240">
        <v>4</v>
      </c>
      <c r="F885" s="240"/>
      <c r="G885" s="66">
        <f t="shared" si="14"/>
        <v>12.299999999999995</v>
      </c>
    </row>
    <row r="886" spans="1:11">
      <c r="A886" s="86"/>
      <c r="B886" s="526"/>
      <c r="C886" s="526"/>
      <c r="D886" t="s">
        <v>18</v>
      </c>
      <c r="E886" s="240">
        <v>60</v>
      </c>
      <c r="F886" s="240"/>
      <c r="G886" s="66">
        <f t="shared" si="14"/>
        <v>72.3</v>
      </c>
    </row>
    <row r="887" spans="1:11">
      <c r="A887" s="86"/>
      <c r="B887" s="526"/>
      <c r="C887" s="526"/>
      <c r="D887" t="s">
        <v>19</v>
      </c>
      <c r="E887" s="240">
        <v>5</v>
      </c>
      <c r="F887" s="240"/>
      <c r="G887" s="66">
        <f t="shared" si="14"/>
        <v>77.3</v>
      </c>
    </row>
    <row r="888" spans="1:11">
      <c r="A888" s="86">
        <v>45869</v>
      </c>
      <c r="B888" s="526" t="s">
        <v>115</v>
      </c>
      <c r="C888" s="526" t="s">
        <v>27</v>
      </c>
      <c r="D888" t="s">
        <v>18</v>
      </c>
      <c r="E888" s="240"/>
      <c r="F888" s="240">
        <v>60</v>
      </c>
      <c r="G888" s="66">
        <f t="shared" si="14"/>
        <v>17.299999999999997</v>
      </c>
    </row>
    <row r="889" spans="1:11">
      <c r="A889" s="86">
        <v>45869</v>
      </c>
      <c r="B889" s="526" t="s">
        <v>115</v>
      </c>
      <c r="C889" s="526" t="s">
        <v>27</v>
      </c>
      <c r="D889" t="s">
        <v>19</v>
      </c>
      <c r="E889" s="240"/>
      <c r="F889" s="240">
        <v>5</v>
      </c>
      <c r="G889" s="66">
        <f t="shared" si="14"/>
        <v>12.299999999999997</v>
      </c>
    </row>
    <row r="890" spans="1:11">
      <c r="A890" s="86">
        <v>45951</v>
      </c>
      <c r="B890" s="526">
        <v>31776</v>
      </c>
      <c r="C890" s="526" t="s">
        <v>27</v>
      </c>
      <c r="D890" t="s">
        <v>16</v>
      </c>
      <c r="E890" s="240"/>
      <c r="F890" s="240">
        <v>8.3000000000000007</v>
      </c>
      <c r="G890" s="66">
        <f t="shared" si="14"/>
        <v>3.9999999999999964</v>
      </c>
    </row>
    <row r="891" spans="1:11">
      <c r="A891" s="86">
        <v>45951</v>
      </c>
      <c r="B891" s="526">
        <v>31776</v>
      </c>
      <c r="C891" s="526" t="s">
        <v>27</v>
      </c>
      <c r="D891" t="s">
        <v>17</v>
      </c>
      <c r="E891" s="240"/>
      <c r="F891" s="240">
        <v>4</v>
      </c>
      <c r="G891" s="66">
        <f t="shared" si="14"/>
        <v>-3.5527136788005009E-15</v>
      </c>
    </row>
    <row r="892" spans="1:11">
      <c r="A892" s="44">
        <v>45900</v>
      </c>
      <c r="B892" s="525" t="s">
        <v>14</v>
      </c>
      <c r="C892" s="525" t="s">
        <v>28</v>
      </c>
      <c r="D892" t="s">
        <v>16</v>
      </c>
      <c r="E892" s="240">
        <v>8.6999999999999993</v>
      </c>
      <c r="G892" s="66">
        <f t="shared" si="14"/>
        <v>8.6999999999999957</v>
      </c>
      <c r="I892" s="525" t="s">
        <v>27</v>
      </c>
      <c r="J892" t="s">
        <v>16</v>
      </c>
      <c r="K892" s="240">
        <v>8.3000000000000007</v>
      </c>
    </row>
    <row r="893" spans="1:11">
      <c r="B893" s="526"/>
      <c r="C893" s="526"/>
      <c r="D893" t="s">
        <v>17</v>
      </c>
      <c r="E893" s="240">
        <v>8</v>
      </c>
      <c r="G893" s="66">
        <f t="shared" si="14"/>
        <v>16.699999999999996</v>
      </c>
      <c r="I893" s="526"/>
      <c r="J893" t="s">
        <v>17</v>
      </c>
      <c r="K893" s="240">
        <v>4</v>
      </c>
    </row>
    <row r="894" spans="1:11">
      <c r="B894" s="526"/>
      <c r="C894" s="526"/>
      <c r="D894" t="s">
        <v>18</v>
      </c>
      <c r="E894" s="240">
        <v>60</v>
      </c>
      <c r="G894" s="66">
        <f t="shared" si="14"/>
        <v>76.699999999999989</v>
      </c>
      <c r="I894" s="525" t="s">
        <v>28</v>
      </c>
      <c r="J894" t="s">
        <v>16</v>
      </c>
      <c r="K894" s="240">
        <v>8.6999999999999993</v>
      </c>
    </row>
    <row r="895" spans="1:11">
      <c r="B895" s="526"/>
      <c r="C895" s="526"/>
      <c r="D895" t="s">
        <v>19</v>
      </c>
      <c r="E895" s="240">
        <v>5</v>
      </c>
      <c r="G895" s="66">
        <f t="shared" si="14"/>
        <v>81.699999999999989</v>
      </c>
      <c r="I895" s="526"/>
      <c r="J895" t="s">
        <v>17</v>
      </c>
      <c r="K895" s="240">
        <v>8</v>
      </c>
    </row>
    <row r="896" spans="1:11">
      <c r="A896" s="7">
        <v>45900</v>
      </c>
      <c r="B896" s="526" t="s">
        <v>116</v>
      </c>
      <c r="C896" s="526" t="s">
        <v>28</v>
      </c>
      <c r="D896" t="s">
        <v>18</v>
      </c>
      <c r="E896" s="2"/>
      <c r="F896" s="8">
        <v>60</v>
      </c>
      <c r="G896" s="66">
        <f t="shared" si="14"/>
        <v>21.699999999999989</v>
      </c>
      <c r="I896" s="525" t="s">
        <v>53</v>
      </c>
      <c r="J896" t="s">
        <v>86</v>
      </c>
      <c r="K896" s="240"/>
    </row>
    <row r="897" spans="1:12">
      <c r="A897" s="7">
        <v>45900</v>
      </c>
      <c r="B897" s="526" t="s">
        <v>116</v>
      </c>
      <c r="C897" s="526" t="s">
        <v>28</v>
      </c>
      <c r="D897" t="s">
        <v>19</v>
      </c>
      <c r="E897" s="2"/>
      <c r="F897" s="8">
        <v>5</v>
      </c>
      <c r="G897" s="66">
        <f t="shared" si="14"/>
        <v>16.699999999999989</v>
      </c>
      <c r="K897" s="37">
        <f>SUM(K892:K896)</f>
        <v>29</v>
      </c>
    </row>
    <row r="898" spans="1:12">
      <c r="A898" s="86">
        <v>45951</v>
      </c>
      <c r="B898" s="526">
        <v>31776</v>
      </c>
      <c r="C898" s="526" t="s">
        <v>28</v>
      </c>
      <c r="D898" t="s">
        <v>16</v>
      </c>
      <c r="E898" s="2"/>
      <c r="F898" s="240">
        <v>8.6999999999999993</v>
      </c>
      <c r="G898" s="66">
        <f t="shared" si="14"/>
        <v>7.9999999999999893</v>
      </c>
      <c r="K898" s="37"/>
    </row>
    <row r="899" spans="1:12">
      <c r="A899" s="86">
        <v>45951</v>
      </c>
      <c r="B899" s="526">
        <v>31776</v>
      </c>
      <c r="C899" s="526" t="s">
        <v>28</v>
      </c>
      <c r="D899" t="s">
        <v>17</v>
      </c>
      <c r="E899" s="2"/>
      <c r="F899" s="240">
        <v>8</v>
      </c>
      <c r="G899" s="66">
        <f t="shared" si="14"/>
        <v>-1.0658141036401503E-14</v>
      </c>
      <c r="K899" s="37"/>
    </row>
    <row r="900" spans="1:12">
      <c r="A900" s="88">
        <v>45930</v>
      </c>
      <c r="B900" s="525" t="s">
        <v>14</v>
      </c>
      <c r="C900" s="525" t="s">
        <v>85</v>
      </c>
      <c r="D900" t="s">
        <v>16</v>
      </c>
      <c r="E900" s="240">
        <v>8.6999999999999993</v>
      </c>
      <c r="G900" s="66">
        <f t="shared" si="14"/>
        <v>8.6999999999999886</v>
      </c>
    </row>
    <row r="901" spans="1:12">
      <c r="B901" s="526"/>
      <c r="C901" s="526"/>
      <c r="D901" t="s">
        <v>17</v>
      </c>
      <c r="E901" s="26">
        <v>4</v>
      </c>
      <c r="G901" s="66">
        <f t="shared" si="14"/>
        <v>12.699999999999989</v>
      </c>
      <c r="I901" s="542" t="s">
        <v>367</v>
      </c>
      <c r="J901" s="542"/>
      <c r="K901" s="542"/>
    </row>
    <row r="902" spans="1:12">
      <c r="B902" s="526"/>
      <c r="C902" s="526"/>
      <c r="D902" t="s">
        <v>18</v>
      </c>
      <c r="E902" s="26">
        <v>60</v>
      </c>
      <c r="G902" s="66">
        <f t="shared" si="14"/>
        <v>72.699999999999989</v>
      </c>
      <c r="H902" s="5">
        <v>2025</v>
      </c>
      <c r="I902" s="525" t="s">
        <v>85</v>
      </c>
      <c r="J902" t="s">
        <v>16</v>
      </c>
      <c r="K902" s="240">
        <v>8.6999999999999993</v>
      </c>
    </row>
    <row r="903" spans="1:12">
      <c r="B903" s="526"/>
      <c r="C903" s="526"/>
      <c r="D903" t="s">
        <v>19</v>
      </c>
      <c r="E903" s="26">
        <v>5</v>
      </c>
      <c r="G903" s="66">
        <f t="shared" si="14"/>
        <v>77.699999999999989</v>
      </c>
      <c r="I903" s="526"/>
      <c r="J903" t="s">
        <v>17</v>
      </c>
      <c r="K903" s="26">
        <v>4</v>
      </c>
    </row>
    <row r="904" spans="1:12">
      <c r="B904" s="526"/>
      <c r="C904" s="526"/>
      <c r="D904" t="s">
        <v>86</v>
      </c>
      <c r="E904" s="240">
        <v>10</v>
      </c>
      <c r="G904" s="66">
        <f t="shared" si="14"/>
        <v>87.699999999999989</v>
      </c>
      <c r="I904" s="525"/>
      <c r="K904" s="240"/>
    </row>
    <row r="905" spans="1:12">
      <c r="A905" s="7">
        <v>45930</v>
      </c>
      <c r="B905" s="526" t="s">
        <v>145</v>
      </c>
      <c r="C905" s="526" t="s">
        <v>53</v>
      </c>
      <c r="D905" t="s">
        <v>18</v>
      </c>
      <c r="E905" s="240"/>
      <c r="F905" s="26">
        <v>60</v>
      </c>
      <c r="G905" s="66">
        <f t="shared" si="14"/>
        <v>27.699999999999989</v>
      </c>
      <c r="I905" s="525" t="s">
        <v>30</v>
      </c>
      <c r="J905" t="s">
        <v>16</v>
      </c>
      <c r="K905" s="263">
        <v>7.5</v>
      </c>
    </row>
    <row r="906" spans="1:12">
      <c r="A906" s="7">
        <v>45930</v>
      </c>
      <c r="B906" s="526" t="s">
        <v>145</v>
      </c>
      <c r="C906" s="526" t="s">
        <v>53</v>
      </c>
      <c r="D906" t="s">
        <v>19</v>
      </c>
      <c r="E906" s="240"/>
      <c r="F906" s="26">
        <v>5</v>
      </c>
      <c r="G906" s="66">
        <f t="shared" si="14"/>
        <v>22.699999999999989</v>
      </c>
      <c r="I906" s="526"/>
      <c r="J906" t="s">
        <v>17</v>
      </c>
      <c r="K906" s="263">
        <v>7</v>
      </c>
    </row>
    <row r="907" spans="1:12">
      <c r="A907" s="7">
        <v>45985</v>
      </c>
      <c r="B907" s="526">
        <v>32016</v>
      </c>
      <c r="C907" s="526" t="s">
        <v>53</v>
      </c>
      <c r="D907" t="s">
        <v>16</v>
      </c>
      <c r="E907" s="240"/>
      <c r="F907" s="240">
        <v>8.6999999999999993</v>
      </c>
      <c r="G907" s="66">
        <f t="shared" si="14"/>
        <v>13.999999999999989</v>
      </c>
      <c r="I907" s="526"/>
      <c r="K907" s="263"/>
    </row>
    <row r="908" spans="1:12">
      <c r="A908" s="7">
        <v>45985</v>
      </c>
      <c r="B908" s="526">
        <v>32016</v>
      </c>
      <c r="C908" s="526" t="s">
        <v>53</v>
      </c>
      <c r="D908" t="s">
        <v>17</v>
      </c>
      <c r="E908" s="240"/>
      <c r="F908" s="26">
        <v>4</v>
      </c>
      <c r="G908" s="66">
        <f t="shared" si="14"/>
        <v>9.9999999999999893</v>
      </c>
      <c r="I908" s="526"/>
      <c r="K908" s="263"/>
    </row>
    <row r="909" spans="1:12">
      <c r="A909" s="7">
        <v>45986</v>
      </c>
      <c r="B909" s="526">
        <v>32149</v>
      </c>
      <c r="C909" s="526" t="s">
        <v>53</v>
      </c>
      <c r="D909" t="s">
        <v>86</v>
      </c>
      <c r="E909" s="240"/>
      <c r="F909" s="240">
        <v>10</v>
      </c>
      <c r="G909" s="66">
        <f t="shared" si="14"/>
        <v>0</v>
      </c>
      <c r="I909" s="526"/>
      <c r="K909" s="263"/>
    </row>
    <row r="910" spans="1:12">
      <c r="A910" s="88">
        <v>45961</v>
      </c>
      <c r="B910" s="525" t="s">
        <v>14</v>
      </c>
      <c r="C910" s="525" t="s">
        <v>30</v>
      </c>
      <c r="D910" t="s">
        <v>16</v>
      </c>
      <c r="E910" s="263">
        <v>7.5</v>
      </c>
      <c r="G910" s="66">
        <f t="shared" si="14"/>
        <v>7.5</v>
      </c>
      <c r="J910">
        <v>50</v>
      </c>
      <c r="K910" s="359">
        <f>SUM(K902:K906)</f>
        <v>27.2</v>
      </c>
      <c r="L910" s="37">
        <f>J910-K910</f>
        <v>22.8</v>
      </c>
    </row>
    <row r="911" spans="1:12">
      <c r="A911" s="86"/>
      <c r="B911" s="526"/>
      <c r="C911" s="526"/>
      <c r="D911" t="s">
        <v>17</v>
      </c>
      <c r="E911" s="263">
        <v>7</v>
      </c>
      <c r="G911" s="66">
        <f t="shared" si="14"/>
        <v>14.5</v>
      </c>
    </row>
    <row r="912" spans="1:12">
      <c r="A912" s="86"/>
      <c r="B912" s="526"/>
      <c r="C912" s="526"/>
      <c r="D912" t="s">
        <v>18</v>
      </c>
      <c r="E912" s="26">
        <v>60</v>
      </c>
      <c r="G912" s="66">
        <f t="shared" si="14"/>
        <v>74.5</v>
      </c>
    </row>
    <row r="913" spans="1:11">
      <c r="A913" s="86"/>
      <c r="B913" s="526"/>
      <c r="C913" s="526"/>
      <c r="D913" t="s">
        <v>19</v>
      </c>
      <c r="E913" s="26">
        <v>5</v>
      </c>
      <c r="G913" s="66">
        <f t="shared" si="14"/>
        <v>79.5</v>
      </c>
    </row>
    <row r="914" spans="1:11">
      <c r="A914" s="7">
        <v>45961</v>
      </c>
      <c r="B914" s="526" t="s">
        <v>118</v>
      </c>
      <c r="C914" s="526" t="s">
        <v>30</v>
      </c>
      <c r="D914" t="s">
        <v>18</v>
      </c>
      <c r="F914" s="26">
        <v>60</v>
      </c>
      <c r="G914" s="66">
        <f t="shared" si="14"/>
        <v>19.5</v>
      </c>
      <c r="J914" t="s">
        <v>86</v>
      </c>
      <c r="K914" s="240">
        <v>10</v>
      </c>
    </row>
    <row r="915" spans="1:11">
      <c r="A915" s="7">
        <v>45961</v>
      </c>
      <c r="B915" s="526" t="s">
        <v>118</v>
      </c>
      <c r="C915" s="526" t="s">
        <v>30</v>
      </c>
      <c r="D915" t="s">
        <v>19</v>
      </c>
      <c r="F915" s="26">
        <v>5</v>
      </c>
      <c r="G915" s="66">
        <f t="shared" si="14"/>
        <v>14.5</v>
      </c>
    </row>
    <row r="916" spans="1:11">
      <c r="A916" s="7">
        <v>45985</v>
      </c>
      <c r="B916" s="526">
        <v>32016</v>
      </c>
      <c r="C916" s="526" t="s">
        <v>30</v>
      </c>
      <c r="D916" t="s">
        <v>16</v>
      </c>
      <c r="F916" s="263">
        <v>7.5</v>
      </c>
      <c r="G916" s="66">
        <f t="shared" si="14"/>
        <v>7</v>
      </c>
    </row>
    <row r="917" spans="1:11">
      <c r="A917" s="7">
        <v>45985</v>
      </c>
      <c r="B917" s="526">
        <v>32016</v>
      </c>
      <c r="C917" s="526" t="s">
        <v>30</v>
      </c>
      <c r="D917" t="s">
        <v>17</v>
      </c>
      <c r="F917" s="263">
        <v>7</v>
      </c>
      <c r="G917" s="66">
        <f t="shared" si="14"/>
        <v>0</v>
      </c>
    </row>
    <row r="918" spans="1:11">
      <c r="A918" s="88">
        <v>45991</v>
      </c>
      <c r="B918" s="525" t="s">
        <v>14</v>
      </c>
      <c r="C918" s="525" t="s">
        <v>33</v>
      </c>
      <c r="D918" t="s">
        <v>16</v>
      </c>
      <c r="E918" s="26">
        <v>7.9</v>
      </c>
      <c r="G918" s="66">
        <f t="shared" si="14"/>
        <v>7.9</v>
      </c>
    </row>
    <row r="919" spans="1:11">
      <c r="A919" s="86"/>
      <c r="B919" s="526"/>
      <c r="C919" s="526"/>
      <c r="D919" t="s">
        <v>17</v>
      </c>
      <c r="E919" s="26">
        <v>6</v>
      </c>
      <c r="G919" s="66">
        <f t="shared" si="14"/>
        <v>13.9</v>
      </c>
    </row>
    <row r="920" spans="1:11">
      <c r="A920" s="86"/>
      <c r="B920" s="526"/>
      <c r="C920" s="526"/>
      <c r="D920" t="s">
        <v>18</v>
      </c>
      <c r="E920" s="240">
        <v>60</v>
      </c>
      <c r="G920" s="66">
        <f t="shared" si="14"/>
        <v>73.900000000000006</v>
      </c>
    </row>
    <row r="921" spans="1:11">
      <c r="A921" s="86"/>
      <c r="B921" s="526"/>
      <c r="C921" s="526"/>
      <c r="D921" t="s">
        <v>19</v>
      </c>
      <c r="E921" s="240">
        <v>5</v>
      </c>
      <c r="G921" s="66">
        <f t="shared" si="14"/>
        <v>78.900000000000006</v>
      </c>
      <c r="I921" s="543" t="s">
        <v>367</v>
      </c>
      <c r="J921" s="543"/>
      <c r="K921" s="543"/>
    </row>
    <row r="922" spans="1:11">
      <c r="A922" s="7">
        <v>45991</v>
      </c>
      <c r="B922" s="526" t="s">
        <v>132</v>
      </c>
      <c r="C922" s="526" t="s">
        <v>33</v>
      </c>
      <c r="D922" t="s">
        <v>18</v>
      </c>
      <c r="E922" s="8"/>
      <c r="F922" s="26">
        <v>60</v>
      </c>
      <c r="G922" s="66">
        <f t="shared" si="14"/>
        <v>18.900000000000006</v>
      </c>
      <c r="I922" s="525" t="s">
        <v>33</v>
      </c>
      <c r="J922" t="s">
        <v>16</v>
      </c>
      <c r="K922" s="26">
        <v>7.9</v>
      </c>
    </row>
    <row r="923" spans="1:11">
      <c r="A923" s="7">
        <v>45991</v>
      </c>
      <c r="B923" s="526" t="s">
        <v>132</v>
      </c>
      <c r="C923" s="526" t="s">
        <v>33</v>
      </c>
      <c r="D923" t="s">
        <v>19</v>
      </c>
      <c r="E923" s="8"/>
      <c r="F923" s="26">
        <v>5</v>
      </c>
      <c r="G923" s="66">
        <f t="shared" si="14"/>
        <v>13.900000000000006</v>
      </c>
      <c r="I923" s="526"/>
      <c r="J923" t="s">
        <v>17</v>
      </c>
      <c r="K923" s="26">
        <v>6</v>
      </c>
    </row>
    <row r="924" spans="1:11">
      <c r="A924" s="7">
        <v>46048</v>
      </c>
      <c r="B924" s="526">
        <v>32398</v>
      </c>
      <c r="C924" s="526" t="s">
        <v>33</v>
      </c>
      <c r="D924" t="s">
        <v>16</v>
      </c>
      <c r="E924" s="8"/>
      <c r="F924" s="26">
        <v>7.9</v>
      </c>
      <c r="G924" s="66">
        <f>+G923+E924-F924</f>
        <v>6.0000000000000053</v>
      </c>
      <c r="I924" s="526"/>
      <c r="K924" s="26"/>
    </row>
    <row r="925" spans="1:11">
      <c r="A925" s="7">
        <v>46048</v>
      </c>
      <c r="B925" s="526">
        <v>32398</v>
      </c>
      <c r="C925" s="526" t="s">
        <v>33</v>
      </c>
      <c r="D925" t="s">
        <v>17</v>
      </c>
      <c r="E925" s="8"/>
      <c r="F925" s="26">
        <v>6</v>
      </c>
      <c r="G925" s="66">
        <f>+G924+E925-F925</f>
        <v>0</v>
      </c>
      <c r="I925" s="526"/>
      <c r="K925" s="26"/>
    </row>
    <row r="926" spans="1:11">
      <c r="A926" s="44">
        <v>46022</v>
      </c>
      <c r="B926" s="525" t="s">
        <v>14</v>
      </c>
      <c r="C926" s="525" t="s">
        <v>34</v>
      </c>
      <c r="D926" t="s">
        <v>16</v>
      </c>
      <c r="E926" s="8">
        <v>7.5</v>
      </c>
      <c r="G926" s="66">
        <f>+G925+E926-F926</f>
        <v>7.5</v>
      </c>
      <c r="I926" s="525" t="s">
        <v>34</v>
      </c>
      <c r="J926" t="s">
        <v>16</v>
      </c>
      <c r="K926" s="8">
        <v>7.5</v>
      </c>
    </row>
    <row r="927" spans="1:11">
      <c r="B927" s="526"/>
      <c r="C927" s="526"/>
      <c r="D927" t="s">
        <v>17</v>
      </c>
      <c r="E927" s="8">
        <v>6</v>
      </c>
      <c r="G927" s="66">
        <f>+G926+E927-F927</f>
        <v>13.5</v>
      </c>
      <c r="I927" s="526"/>
      <c r="J927" t="s">
        <v>17</v>
      </c>
      <c r="K927" s="8">
        <v>6</v>
      </c>
    </row>
    <row r="928" spans="1:11">
      <c r="B928" s="526"/>
      <c r="C928" s="526"/>
      <c r="D928" t="s">
        <v>18</v>
      </c>
      <c r="E928" s="8">
        <v>60</v>
      </c>
      <c r="G928" s="66">
        <f>+G927+E928-F928</f>
        <v>73.5</v>
      </c>
      <c r="I928" s="526"/>
      <c r="J928" t="s">
        <v>18</v>
      </c>
      <c r="K928" s="8">
        <v>2</v>
      </c>
    </row>
    <row r="929" spans="1:11">
      <c r="B929" s="526"/>
      <c r="C929" s="526"/>
      <c r="D929" t="s">
        <v>19</v>
      </c>
      <c r="E929" s="8">
        <v>5</v>
      </c>
      <c r="G929" s="66">
        <f t="shared" si="14"/>
        <v>78.5</v>
      </c>
      <c r="I929" s="526"/>
      <c r="J929" t="s">
        <v>19</v>
      </c>
      <c r="K929" s="8">
        <v>5</v>
      </c>
    </row>
    <row r="930" spans="1:11">
      <c r="A930" s="86">
        <v>46022</v>
      </c>
      <c r="B930" s="526" t="s">
        <v>121</v>
      </c>
      <c r="C930" s="65" t="s">
        <v>34</v>
      </c>
      <c r="D930" t="s">
        <v>18</v>
      </c>
      <c r="E930" s="8"/>
      <c r="F930" s="26">
        <v>58</v>
      </c>
      <c r="G930" s="66">
        <f t="shared" si="14"/>
        <v>20.5</v>
      </c>
      <c r="K930" s="168">
        <f>SUM(K922:K929)</f>
        <v>34.4</v>
      </c>
    </row>
    <row r="931" spans="1:11">
      <c r="A931" s="7">
        <v>46048</v>
      </c>
      <c r="B931" s="526">
        <v>32398</v>
      </c>
      <c r="C931" s="65" t="s">
        <v>34</v>
      </c>
      <c r="D931" t="s">
        <v>16</v>
      </c>
      <c r="E931" s="8"/>
      <c r="F931" s="26">
        <v>7.5</v>
      </c>
      <c r="G931" s="66">
        <f t="shared" si="14"/>
        <v>13</v>
      </c>
    </row>
    <row r="932" spans="1:11">
      <c r="A932" s="7">
        <v>46048</v>
      </c>
      <c r="B932" s="526">
        <v>32398</v>
      </c>
      <c r="C932" s="526" t="s">
        <v>34</v>
      </c>
      <c r="D932" t="s">
        <v>17</v>
      </c>
      <c r="F932" s="2">
        <v>6</v>
      </c>
      <c r="G932" s="66">
        <f t="shared" si="14"/>
        <v>7</v>
      </c>
    </row>
    <row r="933" spans="1:11">
      <c r="A933" s="7">
        <v>46048</v>
      </c>
      <c r="B933" s="526">
        <v>32398</v>
      </c>
      <c r="C933" s="65" t="s">
        <v>34</v>
      </c>
      <c r="D933" t="s">
        <v>18</v>
      </c>
      <c r="F933" s="2">
        <v>2</v>
      </c>
      <c r="G933" s="66">
        <f t="shared" si="14"/>
        <v>5</v>
      </c>
    </row>
    <row r="934" spans="1:11">
      <c r="A934" s="7">
        <v>46048</v>
      </c>
      <c r="B934" s="526">
        <v>32398</v>
      </c>
      <c r="C934" s="526" t="s">
        <v>34</v>
      </c>
      <c r="D934" t="s">
        <v>19</v>
      </c>
      <c r="F934" s="2">
        <v>5</v>
      </c>
      <c r="G934" s="66">
        <f t="shared" si="14"/>
        <v>0</v>
      </c>
    </row>
    <row r="935" spans="1:11">
      <c r="A935" s="88">
        <v>46053</v>
      </c>
      <c r="B935" s="525" t="s">
        <v>14</v>
      </c>
      <c r="C935" s="525" t="s">
        <v>15</v>
      </c>
      <c r="D935" t="s">
        <v>16</v>
      </c>
      <c r="E935" s="26">
        <v>7.8</v>
      </c>
      <c r="G935" s="66">
        <f t="shared" si="14"/>
        <v>7.8</v>
      </c>
    </row>
    <row r="936" spans="1:11">
      <c r="A936" s="86"/>
      <c r="B936" s="526"/>
      <c r="C936" s="526"/>
      <c r="D936" t="s">
        <v>17</v>
      </c>
      <c r="E936" s="26">
        <v>5</v>
      </c>
      <c r="G936" s="66">
        <f t="shared" si="14"/>
        <v>12.8</v>
      </c>
    </row>
    <row r="937" spans="1:11">
      <c r="A937" s="86"/>
      <c r="B937" s="526"/>
      <c r="C937" s="526"/>
      <c r="D937" t="s">
        <v>18</v>
      </c>
      <c r="E937" s="240">
        <v>60</v>
      </c>
      <c r="G937" s="66">
        <f t="shared" si="14"/>
        <v>72.8</v>
      </c>
      <c r="I937" s="542" t="s">
        <v>367</v>
      </c>
      <c r="J937" s="542"/>
      <c r="K937" s="542"/>
    </row>
    <row r="938" spans="1:11">
      <c r="A938" s="86"/>
      <c r="B938" s="526"/>
      <c r="C938" s="526"/>
      <c r="D938" t="s">
        <v>19</v>
      </c>
      <c r="E938" s="240">
        <v>5</v>
      </c>
      <c r="G938" s="66">
        <f t="shared" si="14"/>
        <v>77.8</v>
      </c>
      <c r="H938" s="525">
        <v>2026</v>
      </c>
      <c r="I938" s="525" t="s">
        <v>15</v>
      </c>
      <c r="J938" t="s">
        <v>16</v>
      </c>
      <c r="K938" s="26">
        <v>7.8</v>
      </c>
    </row>
    <row r="939" spans="1:11">
      <c r="A939" s="86">
        <v>46053</v>
      </c>
      <c r="B939" s="526" t="s">
        <v>119</v>
      </c>
      <c r="C939" s="526" t="s">
        <v>15</v>
      </c>
      <c r="D939" t="s">
        <v>18</v>
      </c>
      <c r="E939" s="240"/>
      <c r="F939" s="240">
        <v>60</v>
      </c>
      <c r="G939" s="66">
        <f t="shared" si="14"/>
        <v>17.799999999999997</v>
      </c>
      <c r="I939" s="526"/>
      <c r="J939" t="s">
        <v>17</v>
      </c>
      <c r="K939" s="26">
        <v>5</v>
      </c>
    </row>
    <row r="940" spans="1:11">
      <c r="A940" s="86">
        <v>46053</v>
      </c>
      <c r="B940" s="526" t="s">
        <v>119</v>
      </c>
      <c r="C940" s="526" t="s">
        <v>15</v>
      </c>
      <c r="D940" t="s">
        <v>19</v>
      </c>
      <c r="E940" s="240"/>
      <c r="F940" s="240">
        <v>5</v>
      </c>
      <c r="G940" s="66">
        <f t="shared" si="14"/>
        <v>12.799999999999997</v>
      </c>
      <c r="I940" s="525" t="s">
        <v>20</v>
      </c>
      <c r="J940" t="s">
        <v>16</v>
      </c>
      <c r="K940" s="240">
        <v>7.7</v>
      </c>
    </row>
    <row r="941" spans="1:11">
      <c r="A941" s="86">
        <v>46105</v>
      </c>
      <c r="B941" s="526">
        <v>32857</v>
      </c>
      <c r="C941" s="526" t="s">
        <v>15</v>
      </c>
      <c r="D941" t="s">
        <v>16</v>
      </c>
      <c r="E941" s="240"/>
      <c r="F941" s="240">
        <v>7.8</v>
      </c>
      <c r="G941" s="66">
        <f t="shared" si="14"/>
        <v>4.9999999999999973</v>
      </c>
      <c r="I941" s="525"/>
      <c r="K941" s="240"/>
    </row>
    <row r="942" spans="1:11">
      <c r="A942" s="86">
        <v>46105</v>
      </c>
      <c r="B942" s="526">
        <v>32857</v>
      </c>
      <c r="C942" s="526" t="s">
        <v>15</v>
      </c>
      <c r="D942" t="s">
        <v>17</v>
      </c>
      <c r="E942" s="240"/>
      <c r="F942" s="240">
        <v>5</v>
      </c>
      <c r="G942" s="66">
        <f t="shared" si="14"/>
        <v>0</v>
      </c>
      <c r="I942" s="525"/>
      <c r="K942" s="240"/>
    </row>
    <row r="943" spans="1:11">
      <c r="A943" s="88">
        <v>46081</v>
      </c>
      <c r="B943" s="525" t="s">
        <v>14</v>
      </c>
      <c r="C943" s="525" t="s">
        <v>20</v>
      </c>
      <c r="D943" t="s">
        <v>16</v>
      </c>
      <c r="E943" s="240">
        <v>7.7</v>
      </c>
      <c r="G943" s="66">
        <f t="shared" si="14"/>
        <v>7.7</v>
      </c>
      <c r="I943" s="526"/>
      <c r="J943" t="s">
        <v>17</v>
      </c>
      <c r="K943" s="8">
        <v>10</v>
      </c>
    </row>
    <row r="944" spans="1:11">
      <c r="B944" s="526"/>
      <c r="C944" s="526"/>
      <c r="D944" t="s">
        <v>17</v>
      </c>
      <c r="E944" s="8">
        <v>10</v>
      </c>
      <c r="G944" s="66">
        <f t="shared" si="14"/>
        <v>17.7</v>
      </c>
      <c r="I944" s="526"/>
      <c r="J944" t="s">
        <v>18</v>
      </c>
      <c r="K944" s="8">
        <v>16</v>
      </c>
    </row>
    <row r="945" spans="1:12">
      <c r="B945" s="526"/>
      <c r="C945" s="526"/>
      <c r="D945" t="s">
        <v>18</v>
      </c>
      <c r="E945" s="8">
        <v>56</v>
      </c>
      <c r="G945" s="66">
        <f t="shared" si="14"/>
        <v>73.7</v>
      </c>
      <c r="I945" s="526"/>
      <c r="J945" t="s">
        <v>19</v>
      </c>
      <c r="K945" s="8">
        <v>5</v>
      </c>
    </row>
    <row r="946" spans="1:12">
      <c r="B946" s="526"/>
      <c r="C946" s="526"/>
      <c r="D946" t="s">
        <v>19</v>
      </c>
      <c r="E946" s="8">
        <v>5</v>
      </c>
      <c r="G946" s="66">
        <f t="shared" si="14"/>
        <v>78.7</v>
      </c>
      <c r="J946">
        <v>60</v>
      </c>
      <c r="K946" s="168">
        <f>SUM(K938:K945)</f>
        <v>51.5</v>
      </c>
      <c r="L946" s="26">
        <f>J946-K946</f>
        <v>8.5</v>
      </c>
    </row>
    <row r="947" spans="1:12">
      <c r="A947" s="86">
        <v>46081</v>
      </c>
      <c r="B947" s="526" t="s">
        <v>135</v>
      </c>
      <c r="C947" s="526" t="s">
        <v>20</v>
      </c>
      <c r="D947" t="s">
        <v>18</v>
      </c>
      <c r="F947" s="2">
        <v>40</v>
      </c>
      <c r="G947" s="66">
        <f t="shared" si="14"/>
        <v>38.700000000000003</v>
      </c>
    </row>
    <row r="948" spans="1:12">
      <c r="A948" s="7">
        <v>46105</v>
      </c>
      <c r="B948" s="526">
        <v>32857</v>
      </c>
      <c r="C948" s="526" t="s">
        <v>20</v>
      </c>
      <c r="D948" t="s">
        <v>16</v>
      </c>
      <c r="F948" s="2">
        <v>7.7</v>
      </c>
      <c r="G948" s="66">
        <f t="shared" si="14"/>
        <v>31.000000000000004</v>
      </c>
    </row>
    <row r="949" spans="1:12">
      <c r="A949" s="7">
        <v>46105</v>
      </c>
      <c r="B949" s="526">
        <v>32857</v>
      </c>
      <c r="C949" s="526" t="s">
        <v>20</v>
      </c>
      <c r="D949" t="s">
        <v>17</v>
      </c>
      <c r="F949" s="2">
        <v>10</v>
      </c>
      <c r="G949" s="66">
        <f t="shared" si="14"/>
        <v>21.000000000000004</v>
      </c>
    </row>
    <row r="950" spans="1:12">
      <c r="A950" s="7">
        <v>46105</v>
      </c>
      <c r="B950" s="526">
        <v>32857</v>
      </c>
      <c r="C950" s="526" t="s">
        <v>20</v>
      </c>
      <c r="D950" t="s">
        <v>18</v>
      </c>
      <c r="F950" s="2">
        <v>16</v>
      </c>
      <c r="G950" s="66">
        <f t="shared" ref="G950:G1013" si="15">+G949+E950-F950</f>
        <v>5.0000000000000036</v>
      </c>
    </row>
    <row r="951" spans="1:12">
      <c r="A951" s="7">
        <v>46105</v>
      </c>
      <c r="B951" s="526">
        <v>32857</v>
      </c>
      <c r="C951" s="526" t="s">
        <v>20</v>
      </c>
      <c r="D951" t="s">
        <v>19</v>
      </c>
      <c r="F951" s="2">
        <v>5</v>
      </c>
      <c r="G951" s="66">
        <f t="shared" si="15"/>
        <v>0</v>
      </c>
    </row>
    <row r="952" spans="1:12">
      <c r="A952" s="44">
        <v>46112</v>
      </c>
      <c r="B952" s="525" t="s">
        <v>14</v>
      </c>
      <c r="C952" s="525" t="s">
        <v>23</v>
      </c>
      <c r="D952" t="s">
        <v>16</v>
      </c>
      <c r="E952" s="8">
        <v>7.2</v>
      </c>
      <c r="G952" s="66">
        <f t="shared" si="15"/>
        <v>7.2</v>
      </c>
    </row>
    <row r="953" spans="1:12">
      <c r="B953" s="526"/>
      <c r="C953" s="526"/>
      <c r="D953" t="s">
        <v>17</v>
      </c>
      <c r="E953" s="8">
        <v>6</v>
      </c>
      <c r="G953" s="66">
        <f t="shared" si="15"/>
        <v>13.2</v>
      </c>
    </row>
    <row r="954" spans="1:12">
      <c r="B954" s="526"/>
      <c r="C954" s="526"/>
      <c r="D954" t="s">
        <v>18</v>
      </c>
      <c r="E954" s="8">
        <v>60</v>
      </c>
      <c r="G954" s="66">
        <f t="shared" si="15"/>
        <v>73.2</v>
      </c>
    </row>
    <row r="955" spans="1:12">
      <c r="B955" s="526"/>
      <c r="C955" s="526"/>
      <c r="D955" t="s">
        <v>19</v>
      </c>
      <c r="E955" s="8">
        <v>5</v>
      </c>
      <c r="G955" s="66">
        <f t="shared" si="15"/>
        <v>78.2</v>
      </c>
    </row>
    <row r="956" spans="1:12">
      <c r="A956" s="86">
        <v>46112</v>
      </c>
      <c r="B956" s="526" t="s">
        <v>124</v>
      </c>
      <c r="C956" s="526" t="s">
        <v>23</v>
      </c>
      <c r="D956" t="s">
        <v>18</v>
      </c>
      <c r="E956" s="240"/>
      <c r="F956" s="240">
        <v>60</v>
      </c>
      <c r="G956" s="66">
        <f t="shared" si="15"/>
        <v>18.200000000000003</v>
      </c>
    </row>
    <row r="957" spans="1:12">
      <c r="A957" s="86">
        <v>46112</v>
      </c>
      <c r="B957" s="526" t="s">
        <v>124</v>
      </c>
      <c r="C957" s="526" t="s">
        <v>23</v>
      </c>
      <c r="D957" t="s">
        <v>19</v>
      </c>
      <c r="E957" s="240"/>
      <c r="F957" s="240">
        <v>5</v>
      </c>
      <c r="G957" s="66">
        <f t="shared" si="15"/>
        <v>13.200000000000003</v>
      </c>
    </row>
    <row r="958" spans="1:12">
      <c r="B958" s="526"/>
      <c r="C958" s="526"/>
      <c r="G958" s="66">
        <f t="shared" si="15"/>
        <v>13.200000000000003</v>
      </c>
    </row>
    <row r="959" spans="1:12">
      <c r="B959" s="526"/>
      <c r="C959" s="526"/>
      <c r="G959" s="66">
        <f t="shared" si="15"/>
        <v>13.200000000000003</v>
      </c>
    </row>
    <row r="960" spans="1:12">
      <c r="B960" s="526"/>
      <c r="C960" s="526"/>
      <c r="G960" s="66">
        <f t="shared" si="15"/>
        <v>13.200000000000003</v>
      </c>
    </row>
    <row r="961" spans="2:7">
      <c r="B961" s="526"/>
      <c r="C961" s="526"/>
      <c r="G961" s="66">
        <f t="shared" si="15"/>
        <v>13.200000000000003</v>
      </c>
    </row>
    <row r="962" spans="2:7">
      <c r="B962" s="526"/>
      <c r="C962" s="526"/>
      <c r="G962" s="66">
        <f t="shared" si="15"/>
        <v>13.200000000000003</v>
      </c>
    </row>
    <row r="963" spans="2:7">
      <c r="B963" s="526"/>
      <c r="C963" s="526"/>
      <c r="G963" s="66">
        <f t="shared" si="15"/>
        <v>13.200000000000003</v>
      </c>
    </row>
    <row r="964" spans="2:7">
      <c r="B964" s="526"/>
      <c r="C964" s="526"/>
      <c r="G964" s="66">
        <f t="shared" si="15"/>
        <v>13.200000000000003</v>
      </c>
    </row>
    <row r="965" spans="2:7">
      <c r="B965" s="526"/>
      <c r="C965" s="526"/>
      <c r="G965" s="66">
        <f t="shared" si="15"/>
        <v>13.200000000000003</v>
      </c>
    </row>
    <row r="966" spans="2:7">
      <c r="B966" s="526"/>
      <c r="C966" s="526"/>
      <c r="G966" s="66">
        <f t="shared" si="15"/>
        <v>13.200000000000003</v>
      </c>
    </row>
    <row r="967" spans="2:7">
      <c r="B967" s="526"/>
      <c r="C967" s="526"/>
      <c r="G967" s="66">
        <f t="shared" si="15"/>
        <v>13.200000000000003</v>
      </c>
    </row>
    <row r="968" spans="2:7">
      <c r="B968" s="526"/>
      <c r="C968" s="526"/>
      <c r="G968" s="66">
        <f t="shared" si="15"/>
        <v>13.200000000000003</v>
      </c>
    </row>
    <row r="969" spans="2:7">
      <c r="B969" s="526"/>
      <c r="C969" s="526"/>
      <c r="G969" s="66">
        <f t="shared" si="15"/>
        <v>13.200000000000003</v>
      </c>
    </row>
    <row r="970" spans="2:7">
      <c r="B970" s="526"/>
      <c r="C970" s="526"/>
      <c r="G970" s="66">
        <f t="shared" si="15"/>
        <v>13.200000000000003</v>
      </c>
    </row>
    <row r="971" spans="2:7">
      <c r="B971" s="526"/>
      <c r="C971" s="526"/>
      <c r="G971" s="66">
        <f t="shared" si="15"/>
        <v>13.200000000000003</v>
      </c>
    </row>
    <row r="972" spans="2:7">
      <c r="B972" s="526"/>
      <c r="C972" s="526"/>
      <c r="G972" s="66">
        <f t="shared" si="15"/>
        <v>13.200000000000003</v>
      </c>
    </row>
    <row r="973" spans="2:7">
      <c r="B973" s="526"/>
      <c r="C973" s="526"/>
      <c r="G973" s="66">
        <f t="shared" si="15"/>
        <v>13.200000000000003</v>
      </c>
    </row>
    <row r="974" spans="2:7">
      <c r="B974" s="526"/>
      <c r="C974" s="526"/>
      <c r="G974" s="66">
        <f t="shared" si="15"/>
        <v>13.200000000000003</v>
      </c>
    </row>
    <row r="975" spans="2:7">
      <c r="B975" s="526"/>
      <c r="C975" s="526"/>
      <c r="G975" s="66">
        <f t="shared" si="15"/>
        <v>13.200000000000003</v>
      </c>
    </row>
    <row r="976" spans="2:7">
      <c r="B976" s="526"/>
      <c r="C976" s="526"/>
      <c r="G976" s="66">
        <f t="shared" si="15"/>
        <v>13.200000000000003</v>
      </c>
    </row>
    <row r="977" spans="2:7">
      <c r="B977" s="526"/>
      <c r="C977" s="526"/>
      <c r="G977" s="66">
        <f t="shared" si="15"/>
        <v>13.200000000000003</v>
      </c>
    </row>
    <row r="978" spans="2:7">
      <c r="B978" s="526"/>
      <c r="C978" s="526"/>
      <c r="G978" s="66">
        <f t="shared" si="15"/>
        <v>13.200000000000003</v>
      </c>
    </row>
    <row r="979" spans="2:7">
      <c r="B979" s="526"/>
      <c r="C979" s="526"/>
      <c r="G979" s="66">
        <f t="shared" si="15"/>
        <v>13.200000000000003</v>
      </c>
    </row>
    <row r="980" spans="2:7">
      <c r="B980" s="526"/>
      <c r="C980" s="526"/>
      <c r="G980" s="66">
        <f t="shared" si="15"/>
        <v>13.200000000000003</v>
      </c>
    </row>
    <row r="981" spans="2:7">
      <c r="B981" s="526"/>
      <c r="C981" s="526"/>
      <c r="G981" s="66">
        <f t="shared" si="15"/>
        <v>13.200000000000003</v>
      </c>
    </row>
    <row r="982" spans="2:7">
      <c r="B982" s="526"/>
      <c r="C982" s="526"/>
      <c r="G982" s="66">
        <f t="shared" si="15"/>
        <v>13.200000000000003</v>
      </c>
    </row>
    <row r="983" spans="2:7">
      <c r="B983" s="526"/>
      <c r="C983" s="526"/>
      <c r="G983" s="66">
        <f t="shared" si="15"/>
        <v>13.200000000000003</v>
      </c>
    </row>
    <row r="984" spans="2:7">
      <c r="B984" s="526"/>
      <c r="C984" s="526"/>
      <c r="G984" s="66">
        <f t="shared" si="15"/>
        <v>13.200000000000003</v>
      </c>
    </row>
    <row r="985" spans="2:7">
      <c r="B985" s="526"/>
      <c r="C985" s="526"/>
      <c r="G985" s="66">
        <f t="shared" si="15"/>
        <v>13.200000000000003</v>
      </c>
    </row>
    <row r="986" spans="2:7">
      <c r="B986" s="526"/>
      <c r="C986" s="526"/>
      <c r="G986" s="66">
        <f t="shared" si="15"/>
        <v>13.200000000000003</v>
      </c>
    </row>
    <row r="987" spans="2:7">
      <c r="B987" s="526"/>
      <c r="C987" s="526"/>
      <c r="G987" s="66">
        <f t="shared" si="15"/>
        <v>13.200000000000003</v>
      </c>
    </row>
    <row r="988" spans="2:7">
      <c r="B988" s="526"/>
      <c r="C988" s="526"/>
      <c r="G988" s="66">
        <f t="shared" si="15"/>
        <v>13.200000000000003</v>
      </c>
    </row>
    <row r="989" spans="2:7">
      <c r="B989" s="526"/>
      <c r="C989" s="526"/>
      <c r="G989" s="66">
        <f t="shared" si="15"/>
        <v>13.200000000000003</v>
      </c>
    </row>
    <row r="990" spans="2:7">
      <c r="B990" s="526"/>
      <c r="C990" s="526"/>
      <c r="G990" s="66">
        <f t="shared" si="15"/>
        <v>13.200000000000003</v>
      </c>
    </row>
    <row r="991" spans="2:7">
      <c r="B991" s="526"/>
      <c r="C991" s="526"/>
      <c r="G991" s="66">
        <f t="shared" si="15"/>
        <v>13.200000000000003</v>
      </c>
    </row>
    <row r="992" spans="2:7">
      <c r="B992" s="526"/>
      <c r="C992" s="526"/>
      <c r="G992" s="66">
        <f t="shared" si="15"/>
        <v>13.200000000000003</v>
      </c>
    </row>
    <row r="993" spans="2:7">
      <c r="B993" s="526"/>
      <c r="C993" s="526"/>
      <c r="G993" s="66">
        <f t="shared" si="15"/>
        <v>13.200000000000003</v>
      </c>
    </row>
    <row r="994" spans="2:7">
      <c r="B994" s="526"/>
      <c r="C994" s="526"/>
      <c r="G994" s="66">
        <f t="shared" si="15"/>
        <v>13.200000000000003</v>
      </c>
    </row>
    <row r="995" spans="2:7">
      <c r="B995" s="526"/>
      <c r="C995" s="526"/>
      <c r="G995" s="66">
        <f t="shared" si="15"/>
        <v>13.200000000000003</v>
      </c>
    </row>
    <row r="996" spans="2:7">
      <c r="B996" s="526"/>
      <c r="C996" s="526"/>
      <c r="G996" s="66">
        <f t="shared" si="15"/>
        <v>13.200000000000003</v>
      </c>
    </row>
    <row r="997" spans="2:7">
      <c r="B997" s="526"/>
      <c r="C997" s="526"/>
      <c r="G997" s="66">
        <f t="shared" si="15"/>
        <v>13.200000000000003</v>
      </c>
    </row>
    <row r="998" spans="2:7">
      <c r="B998" s="526"/>
      <c r="C998" s="526"/>
      <c r="G998" s="66">
        <f t="shared" si="15"/>
        <v>13.200000000000003</v>
      </c>
    </row>
    <row r="999" spans="2:7">
      <c r="B999" s="526"/>
      <c r="C999" s="526"/>
      <c r="G999" s="66">
        <f t="shared" si="15"/>
        <v>13.200000000000003</v>
      </c>
    </row>
    <row r="1000" spans="2:7">
      <c r="B1000" s="526"/>
      <c r="C1000" s="526"/>
      <c r="G1000" s="66">
        <f t="shared" si="15"/>
        <v>13.200000000000003</v>
      </c>
    </row>
    <row r="1001" spans="2:7">
      <c r="B1001" s="526"/>
      <c r="C1001" s="526"/>
      <c r="G1001" s="66">
        <f t="shared" si="15"/>
        <v>13.200000000000003</v>
      </c>
    </row>
    <row r="1002" spans="2:7">
      <c r="B1002" s="526"/>
      <c r="C1002" s="526"/>
      <c r="G1002" s="66">
        <f t="shared" si="15"/>
        <v>13.200000000000003</v>
      </c>
    </row>
    <row r="1003" spans="2:7">
      <c r="B1003" s="526"/>
      <c r="C1003" s="526"/>
      <c r="G1003" s="66">
        <f t="shared" si="15"/>
        <v>13.200000000000003</v>
      </c>
    </row>
    <row r="1004" spans="2:7">
      <c r="B1004" s="526"/>
      <c r="C1004" s="526"/>
      <c r="G1004" s="66">
        <f t="shared" si="15"/>
        <v>13.200000000000003</v>
      </c>
    </row>
    <row r="1005" spans="2:7">
      <c r="B1005" s="526"/>
      <c r="C1005" s="526"/>
      <c r="G1005" s="66">
        <f t="shared" si="15"/>
        <v>13.200000000000003</v>
      </c>
    </row>
    <row r="1006" spans="2:7">
      <c r="B1006" s="526"/>
      <c r="C1006" s="526"/>
      <c r="G1006" s="66">
        <f t="shared" si="15"/>
        <v>13.200000000000003</v>
      </c>
    </row>
    <row r="1007" spans="2:7">
      <c r="B1007" s="526"/>
      <c r="C1007" s="526"/>
      <c r="G1007" s="66">
        <f t="shared" si="15"/>
        <v>13.200000000000003</v>
      </c>
    </row>
    <row r="1008" spans="2:7">
      <c r="B1008" s="526"/>
      <c r="C1008" s="526"/>
      <c r="G1008" s="66">
        <f t="shared" si="15"/>
        <v>13.200000000000003</v>
      </c>
    </row>
    <row r="1009" spans="2:7">
      <c r="B1009" s="526"/>
      <c r="C1009" s="526"/>
      <c r="G1009" s="66">
        <f t="shared" si="15"/>
        <v>13.200000000000003</v>
      </c>
    </row>
    <row r="1010" spans="2:7">
      <c r="B1010" s="526"/>
      <c r="C1010" s="526"/>
      <c r="G1010" s="66">
        <f t="shared" si="15"/>
        <v>13.200000000000003</v>
      </c>
    </row>
    <row r="1011" spans="2:7">
      <c r="B1011" s="526"/>
      <c r="C1011" s="526"/>
      <c r="G1011" s="66">
        <f t="shared" si="15"/>
        <v>13.200000000000003</v>
      </c>
    </row>
    <row r="1012" spans="2:7">
      <c r="B1012" s="526"/>
      <c r="C1012" s="526"/>
      <c r="G1012" s="66">
        <f t="shared" si="15"/>
        <v>13.200000000000003</v>
      </c>
    </row>
    <row r="1013" spans="2:7">
      <c r="B1013" s="526"/>
      <c r="C1013" s="526"/>
      <c r="G1013" s="66">
        <f t="shared" si="15"/>
        <v>13.200000000000003</v>
      </c>
    </row>
    <row r="1014" spans="2:7">
      <c r="B1014" s="526"/>
      <c r="C1014" s="526"/>
      <c r="G1014" s="66">
        <f t="shared" ref="G1014:G1077" si="16">+G1013+E1014-F1014</f>
        <v>13.200000000000003</v>
      </c>
    </row>
    <row r="1015" spans="2:7">
      <c r="B1015" s="526"/>
      <c r="C1015" s="526"/>
      <c r="G1015" s="66">
        <f t="shared" si="16"/>
        <v>13.200000000000003</v>
      </c>
    </row>
    <row r="1016" spans="2:7">
      <c r="B1016" s="526"/>
      <c r="C1016" s="526"/>
      <c r="G1016" s="66">
        <f t="shared" si="16"/>
        <v>13.200000000000003</v>
      </c>
    </row>
    <row r="1017" spans="2:7">
      <c r="B1017" s="526"/>
      <c r="C1017" s="526"/>
      <c r="G1017" s="66">
        <f t="shared" si="16"/>
        <v>13.200000000000003</v>
      </c>
    </row>
    <row r="1018" spans="2:7">
      <c r="B1018" s="526"/>
      <c r="C1018" s="526"/>
      <c r="G1018" s="66">
        <f t="shared" si="16"/>
        <v>13.200000000000003</v>
      </c>
    </row>
    <row r="1019" spans="2:7">
      <c r="B1019" s="526"/>
      <c r="C1019" s="526"/>
      <c r="G1019" s="66">
        <f t="shared" si="16"/>
        <v>13.200000000000003</v>
      </c>
    </row>
    <row r="1020" spans="2:7">
      <c r="B1020" s="526"/>
      <c r="C1020" s="526"/>
      <c r="G1020" s="66">
        <f t="shared" si="16"/>
        <v>13.200000000000003</v>
      </c>
    </row>
    <row r="1021" spans="2:7">
      <c r="B1021" s="526"/>
      <c r="C1021" s="526"/>
      <c r="G1021" s="66">
        <f t="shared" si="16"/>
        <v>13.200000000000003</v>
      </c>
    </row>
    <row r="1022" spans="2:7">
      <c r="B1022" s="526"/>
      <c r="C1022" s="526"/>
      <c r="G1022" s="66">
        <f t="shared" si="16"/>
        <v>13.200000000000003</v>
      </c>
    </row>
    <row r="1023" spans="2:7">
      <c r="B1023" s="526"/>
      <c r="C1023" s="526"/>
      <c r="G1023" s="66">
        <f t="shared" si="16"/>
        <v>13.200000000000003</v>
      </c>
    </row>
    <row r="1024" spans="2:7">
      <c r="B1024" s="526"/>
      <c r="C1024" s="526"/>
      <c r="G1024" s="66">
        <f t="shared" si="16"/>
        <v>13.200000000000003</v>
      </c>
    </row>
    <row r="1025" spans="2:7">
      <c r="B1025" s="526"/>
      <c r="C1025" s="526"/>
      <c r="G1025" s="66">
        <f t="shared" si="16"/>
        <v>13.200000000000003</v>
      </c>
    </row>
    <row r="1026" spans="2:7">
      <c r="B1026" s="526"/>
      <c r="C1026" s="526"/>
      <c r="G1026" s="66">
        <f t="shared" si="16"/>
        <v>13.200000000000003</v>
      </c>
    </row>
    <row r="1027" spans="2:7">
      <c r="B1027" s="526"/>
      <c r="C1027" s="526"/>
      <c r="G1027" s="66">
        <f t="shared" si="16"/>
        <v>13.200000000000003</v>
      </c>
    </row>
    <row r="1028" spans="2:7">
      <c r="B1028" s="526"/>
      <c r="C1028" s="526"/>
      <c r="G1028" s="66">
        <f t="shared" si="16"/>
        <v>13.200000000000003</v>
      </c>
    </row>
    <row r="1029" spans="2:7">
      <c r="B1029" s="526"/>
      <c r="C1029" s="526"/>
      <c r="G1029" s="66">
        <f t="shared" si="16"/>
        <v>13.200000000000003</v>
      </c>
    </row>
    <row r="1030" spans="2:7">
      <c r="B1030" s="526"/>
      <c r="C1030" s="526"/>
      <c r="G1030" s="66">
        <f t="shared" si="16"/>
        <v>13.200000000000003</v>
      </c>
    </row>
    <row r="1031" spans="2:7">
      <c r="B1031" s="526"/>
      <c r="C1031" s="526"/>
      <c r="G1031" s="66">
        <f t="shared" si="16"/>
        <v>13.200000000000003</v>
      </c>
    </row>
    <row r="1032" spans="2:7">
      <c r="B1032" s="526"/>
      <c r="C1032" s="526"/>
      <c r="G1032" s="66">
        <f t="shared" si="16"/>
        <v>13.200000000000003</v>
      </c>
    </row>
    <row r="1033" spans="2:7">
      <c r="B1033" s="526"/>
      <c r="C1033" s="526"/>
      <c r="G1033" s="66">
        <f t="shared" si="16"/>
        <v>13.200000000000003</v>
      </c>
    </row>
    <row r="1034" spans="2:7">
      <c r="B1034" s="526"/>
      <c r="C1034" s="526"/>
      <c r="G1034" s="66">
        <f t="shared" si="16"/>
        <v>13.200000000000003</v>
      </c>
    </row>
    <row r="1035" spans="2:7">
      <c r="B1035" s="526"/>
      <c r="C1035" s="526"/>
      <c r="G1035" s="66">
        <f t="shared" si="16"/>
        <v>13.200000000000003</v>
      </c>
    </row>
    <row r="1036" spans="2:7">
      <c r="B1036" s="526"/>
      <c r="C1036" s="526"/>
      <c r="G1036" s="66">
        <f t="shared" si="16"/>
        <v>13.200000000000003</v>
      </c>
    </row>
    <row r="1037" spans="2:7">
      <c r="B1037" s="526"/>
      <c r="C1037" s="526"/>
      <c r="G1037" s="66">
        <f t="shared" si="16"/>
        <v>13.200000000000003</v>
      </c>
    </row>
    <row r="1038" spans="2:7">
      <c r="B1038" s="526"/>
      <c r="C1038" s="526"/>
      <c r="G1038" s="66">
        <f t="shared" si="16"/>
        <v>13.200000000000003</v>
      </c>
    </row>
    <row r="1039" spans="2:7">
      <c r="B1039" s="526"/>
      <c r="C1039" s="526"/>
      <c r="G1039" s="66">
        <f t="shared" si="16"/>
        <v>13.200000000000003</v>
      </c>
    </row>
    <row r="1040" spans="2:7">
      <c r="B1040" s="526"/>
      <c r="C1040" s="526"/>
      <c r="G1040" s="66">
        <f t="shared" si="16"/>
        <v>13.200000000000003</v>
      </c>
    </row>
    <row r="1041" spans="2:7">
      <c r="B1041" s="526"/>
      <c r="C1041" s="526"/>
      <c r="G1041" s="66">
        <f t="shared" si="16"/>
        <v>13.200000000000003</v>
      </c>
    </row>
    <row r="1042" spans="2:7">
      <c r="B1042" s="526"/>
      <c r="C1042" s="526"/>
      <c r="G1042" s="66">
        <f t="shared" si="16"/>
        <v>13.200000000000003</v>
      </c>
    </row>
    <row r="1043" spans="2:7">
      <c r="B1043" s="526"/>
      <c r="C1043" s="526"/>
      <c r="G1043" s="66">
        <f t="shared" si="16"/>
        <v>13.200000000000003</v>
      </c>
    </row>
    <row r="1044" spans="2:7">
      <c r="B1044" s="526"/>
      <c r="C1044" s="526"/>
      <c r="G1044" s="66">
        <f t="shared" si="16"/>
        <v>13.200000000000003</v>
      </c>
    </row>
    <row r="1045" spans="2:7">
      <c r="B1045" s="526"/>
      <c r="C1045" s="526"/>
      <c r="G1045" s="66">
        <f t="shared" si="16"/>
        <v>13.200000000000003</v>
      </c>
    </row>
    <row r="1046" spans="2:7">
      <c r="B1046" s="526"/>
      <c r="C1046" s="526"/>
      <c r="G1046" s="66">
        <f t="shared" si="16"/>
        <v>13.200000000000003</v>
      </c>
    </row>
    <row r="1047" spans="2:7">
      <c r="B1047" s="526"/>
      <c r="C1047" s="526"/>
      <c r="G1047" s="66">
        <f t="shared" si="16"/>
        <v>13.200000000000003</v>
      </c>
    </row>
    <row r="1048" spans="2:7">
      <c r="B1048" s="526"/>
      <c r="C1048" s="526"/>
      <c r="G1048" s="66">
        <f t="shared" si="16"/>
        <v>13.200000000000003</v>
      </c>
    </row>
    <row r="1049" spans="2:7">
      <c r="B1049" s="526"/>
      <c r="C1049" s="526"/>
      <c r="G1049" s="66">
        <f t="shared" si="16"/>
        <v>13.200000000000003</v>
      </c>
    </row>
    <row r="1050" spans="2:7">
      <c r="B1050" s="526"/>
      <c r="C1050" s="526"/>
      <c r="G1050" s="66">
        <f t="shared" si="16"/>
        <v>13.200000000000003</v>
      </c>
    </row>
    <row r="1051" spans="2:7">
      <c r="B1051" s="526"/>
      <c r="C1051" s="526"/>
      <c r="G1051" s="66">
        <f t="shared" si="16"/>
        <v>13.200000000000003</v>
      </c>
    </row>
    <row r="1052" spans="2:7">
      <c r="B1052" s="526"/>
      <c r="C1052" s="526"/>
      <c r="G1052" s="66">
        <f t="shared" si="16"/>
        <v>13.200000000000003</v>
      </c>
    </row>
    <row r="1053" spans="2:7">
      <c r="B1053" s="526"/>
      <c r="C1053" s="526"/>
      <c r="G1053" s="66">
        <f t="shared" si="16"/>
        <v>13.200000000000003</v>
      </c>
    </row>
    <row r="1054" spans="2:7">
      <c r="B1054" s="526"/>
      <c r="C1054" s="526"/>
      <c r="G1054" s="66">
        <f t="shared" si="16"/>
        <v>13.200000000000003</v>
      </c>
    </row>
    <row r="1055" spans="2:7">
      <c r="B1055" s="526"/>
      <c r="C1055" s="526"/>
      <c r="G1055" s="66">
        <f t="shared" si="16"/>
        <v>13.200000000000003</v>
      </c>
    </row>
    <row r="1056" spans="2:7">
      <c r="B1056" s="526"/>
      <c r="C1056" s="526"/>
      <c r="G1056" s="66">
        <f t="shared" si="16"/>
        <v>13.200000000000003</v>
      </c>
    </row>
    <row r="1057" spans="2:7">
      <c r="B1057" s="526"/>
      <c r="C1057" s="526"/>
      <c r="G1057" s="66">
        <f t="shared" si="16"/>
        <v>13.200000000000003</v>
      </c>
    </row>
    <row r="1058" spans="2:7">
      <c r="B1058" s="526"/>
      <c r="C1058" s="526"/>
      <c r="G1058" s="66">
        <f t="shared" si="16"/>
        <v>13.200000000000003</v>
      </c>
    </row>
    <row r="1059" spans="2:7">
      <c r="B1059" s="526"/>
      <c r="C1059" s="526"/>
      <c r="G1059" s="66">
        <f t="shared" si="16"/>
        <v>13.200000000000003</v>
      </c>
    </row>
    <row r="1060" spans="2:7">
      <c r="B1060" s="526"/>
      <c r="C1060" s="526"/>
      <c r="G1060" s="66">
        <f t="shared" si="16"/>
        <v>13.200000000000003</v>
      </c>
    </row>
    <row r="1061" spans="2:7">
      <c r="B1061" s="526"/>
      <c r="C1061" s="526"/>
      <c r="G1061" s="66">
        <f t="shared" si="16"/>
        <v>13.200000000000003</v>
      </c>
    </row>
    <row r="1062" spans="2:7">
      <c r="B1062" s="526"/>
      <c r="C1062" s="526"/>
      <c r="G1062" s="66">
        <f t="shared" si="16"/>
        <v>13.200000000000003</v>
      </c>
    </row>
    <row r="1063" spans="2:7">
      <c r="B1063" s="526"/>
      <c r="C1063" s="526"/>
      <c r="G1063" s="66">
        <f t="shared" si="16"/>
        <v>13.200000000000003</v>
      </c>
    </row>
    <row r="1064" spans="2:7">
      <c r="B1064" s="526"/>
      <c r="C1064" s="526"/>
      <c r="G1064" s="66">
        <f t="shared" si="16"/>
        <v>13.200000000000003</v>
      </c>
    </row>
    <row r="1065" spans="2:7">
      <c r="B1065" s="526"/>
      <c r="C1065" s="526"/>
      <c r="G1065" s="66">
        <f t="shared" si="16"/>
        <v>13.200000000000003</v>
      </c>
    </row>
    <row r="1066" spans="2:7">
      <c r="B1066" s="526"/>
      <c r="C1066" s="526"/>
      <c r="G1066" s="66">
        <f t="shared" si="16"/>
        <v>13.200000000000003</v>
      </c>
    </row>
    <row r="1067" spans="2:7">
      <c r="B1067" s="526"/>
      <c r="C1067" s="526"/>
      <c r="G1067" s="66">
        <f t="shared" si="16"/>
        <v>13.200000000000003</v>
      </c>
    </row>
    <row r="1068" spans="2:7">
      <c r="B1068" s="526"/>
      <c r="C1068" s="526"/>
      <c r="G1068" s="66">
        <f t="shared" si="16"/>
        <v>13.200000000000003</v>
      </c>
    </row>
    <row r="1069" spans="2:7">
      <c r="B1069" s="526"/>
      <c r="C1069" s="526"/>
      <c r="G1069" s="66">
        <f t="shared" si="16"/>
        <v>13.200000000000003</v>
      </c>
    </row>
    <row r="1070" spans="2:7">
      <c r="B1070" s="526"/>
      <c r="C1070" s="526"/>
      <c r="G1070" s="66">
        <f t="shared" si="16"/>
        <v>13.200000000000003</v>
      </c>
    </row>
    <row r="1071" spans="2:7">
      <c r="B1071" s="526"/>
      <c r="C1071" s="526"/>
      <c r="G1071" s="66">
        <f t="shared" si="16"/>
        <v>13.200000000000003</v>
      </c>
    </row>
    <row r="1072" spans="2:7">
      <c r="B1072" s="526"/>
      <c r="C1072" s="526"/>
      <c r="G1072" s="66">
        <f t="shared" si="16"/>
        <v>13.200000000000003</v>
      </c>
    </row>
    <row r="1073" spans="2:7">
      <c r="B1073" s="526"/>
      <c r="C1073" s="526"/>
      <c r="G1073" s="66">
        <f t="shared" si="16"/>
        <v>13.200000000000003</v>
      </c>
    </row>
    <row r="1074" spans="2:7">
      <c r="B1074" s="526"/>
      <c r="C1074" s="526"/>
      <c r="G1074" s="66">
        <f t="shared" si="16"/>
        <v>13.200000000000003</v>
      </c>
    </row>
    <row r="1075" spans="2:7">
      <c r="B1075" s="526"/>
      <c r="C1075" s="526"/>
      <c r="G1075" s="66">
        <f t="shared" si="16"/>
        <v>13.200000000000003</v>
      </c>
    </row>
    <row r="1076" spans="2:7">
      <c r="B1076" s="526"/>
      <c r="C1076" s="526"/>
      <c r="G1076" s="66">
        <f t="shared" si="16"/>
        <v>13.200000000000003</v>
      </c>
    </row>
    <row r="1077" spans="2:7">
      <c r="B1077" s="526"/>
      <c r="C1077" s="526"/>
      <c r="G1077" s="66">
        <f t="shared" si="16"/>
        <v>13.200000000000003</v>
      </c>
    </row>
    <row r="1078" spans="2:7">
      <c r="B1078" s="526"/>
      <c r="C1078" s="526"/>
      <c r="G1078" s="66">
        <f t="shared" ref="G1078:G1141" si="17">+G1077+E1078-F1078</f>
        <v>13.200000000000003</v>
      </c>
    </row>
    <row r="1079" spans="2:7">
      <c r="B1079" s="526"/>
      <c r="C1079" s="526"/>
      <c r="G1079" s="66">
        <f t="shared" si="17"/>
        <v>13.200000000000003</v>
      </c>
    </row>
    <row r="1080" spans="2:7">
      <c r="B1080" s="526"/>
      <c r="C1080" s="526"/>
      <c r="G1080" s="66">
        <f t="shared" si="17"/>
        <v>13.200000000000003</v>
      </c>
    </row>
    <row r="1081" spans="2:7">
      <c r="B1081" s="526"/>
      <c r="C1081" s="526"/>
      <c r="G1081" s="66">
        <f t="shared" si="17"/>
        <v>13.200000000000003</v>
      </c>
    </row>
    <row r="1082" spans="2:7">
      <c r="B1082" s="526"/>
      <c r="C1082" s="526"/>
      <c r="G1082" s="66">
        <f t="shared" si="17"/>
        <v>13.200000000000003</v>
      </c>
    </row>
    <row r="1083" spans="2:7">
      <c r="B1083" s="526"/>
      <c r="C1083" s="526"/>
      <c r="G1083" s="66">
        <f t="shared" si="17"/>
        <v>13.200000000000003</v>
      </c>
    </row>
    <row r="1084" spans="2:7">
      <c r="B1084" s="526"/>
      <c r="C1084" s="526"/>
      <c r="G1084" s="66">
        <f t="shared" si="17"/>
        <v>13.200000000000003</v>
      </c>
    </row>
    <row r="1085" spans="2:7">
      <c r="B1085" s="526"/>
      <c r="C1085" s="526"/>
      <c r="G1085" s="66">
        <f t="shared" si="17"/>
        <v>13.200000000000003</v>
      </c>
    </row>
    <row r="1086" spans="2:7">
      <c r="B1086" s="526"/>
      <c r="C1086" s="526"/>
      <c r="G1086" s="66">
        <f t="shared" si="17"/>
        <v>13.200000000000003</v>
      </c>
    </row>
    <row r="1087" spans="2:7">
      <c r="B1087" s="526"/>
      <c r="C1087" s="526"/>
      <c r="G1087" s="66">
        <f t="shared" si="17"/>
        <v>13.200000000000003</v>
      </c>
    </row>
    <row r="1088" spans="2:7">
      <c r="B1088" s="526"/>
      <c r="C1088" s="526"/>
      <c r="G1088" s="66">
        <f t="shared" si="17"/>
        <v>13.200000000000003</v>
      </c>
    </row>
    <row r="1089" spans="2:7">
      <c r="B1089" s="526"/>
      <c r="C1089" s="526"/>
      <c r="G1089" s="66">
        <f t="shared" si="17"/>
        <v>13.200000000000003</v>
      </c>
    </row>
    <row r="1090" spans="2:7">
      <c r="B1090" s="526"/>
      <c r="C1090" s="526"/>
      <c r="G1090" s="66">
        <f t="shared" si="17"/>
        <v>13.200000000000003</v>
      </c>
    </row>
    <row r="1091" spans="2:7">
      <c r="B1091" s="526"/>
      <c r="C1091" s="526"/>
      <c r="G1091" s="66">
        <f t="shared" si="17"/>
        <v>13.200000000000003</v>
      </c>
    </row>
    <row r="1092" spans="2:7">
      <c r="B1092" s="526"/>
      <c r="C1092" s="526"/>
      <c r="G1092" s="66">
        <f t="shared" si="17"/>
        <v>13.200000000000003</v>
      </c>
    </row>
    <row r="1093" spans="2:7">
      <c r="B1093" s="526"/>
      <c r="C1093" s="526"/>
      <c r="G1093" s="66">
        <f t="shared" si="17"/>
        <v>13.200000000000003</v>
      </c>
    </row>
    <row r="1094" spans="2:7">
      <c r="B1094" s="526"/>
      <c r="C1094" s="526"/>
      <c r="G1094" s="66">
        <f t="shared" si="17"/>
        <v>13.200000000000003</v>
      </c>
    </row>
    <row r="1095" spans="2:7">
      <c r="B1095" s="526"/>
      <c r="C1095" s="526"/>
      <c r="G1095" s="66">
        <f t="shared" si="17"/>
        <v>13.200000000000003</v>
      </c>
    </row>
    <row r="1096" spans="2:7">
      <c r="B1096" s="526"/>
      <c r="C1096" s="526"/>
      <c r="G1096" s="66">
        <f t="shared" si="17"/>
        <v>13.200000000000003</v>
      </c>
    </row>
    <row r="1097" spans="2:7">
      <c r="B1097" s="526"/>
      <c r="C1097" s="526"/>
      <c r="G1097" s="66">
        <f t="shared" si="17"/>
        <v>13.200000000000003</v>
      </c>
    </row>
    <row r="1098" spans="2:7">
      <c r="B1098" s="526"/>
      <c r="C1098" s="526"/>
      <c r="G1098" s="66">
        <f t="shared" si="17"/>
        <v>13.200000000000003</v>
      </c>
    </row>
    <row r="1099" spans="2:7">
      <c r="B1099" s="526"/>
      <c r="C1099" s="526"/>
      <c r="G1099" s="66">
        <f t="shared" si="17"/>
        <v>13.200000000000003</v>
      </c>
    </row>
    <row r="1100" spans="2:7">
      <c r="B1100" s="526"/>
      <c r="C1100" s="526"/>
      <c r="G1100" s="66">
        <f t="shared" si="17"/>
        <v>13.200000000000003</v>
      </c>
    </row>
    <row r="1101" spans="2:7">
      <c r="B1101" s="526"/>
      <c r="C1101" s="526"/>
      <c r="G1101" s="66">
        <f t="shared" si="17"/>
        <v>13.200000000000003</v>
      </c>
    </row>
    <row r="1102" spans="2:7">
      <c r="B1102" s="526"/>
      <c r="C1102" s="526"/>
      <c r="G1102" s="66">
        <f t="shared" si="17"/>
        <v>13.200000000000003</v>
      </c>
    </row>
    <row r="1103" spans="2:7">
      <c r="B1103" s="526"/>
      <c r="C1103" s="526"/>
      <c r="G1103" s="66">
        <f t="shared" si="17"/>
        <v>13.200000000000003</v>
      </c>
    </row>
    <row r="1104" spans="2:7">
      <c r="B1104" s="526"/>
      <c r="C1104" s="526"/>
      <c r="G1104" s="66">
        <f t="shared" si="17"/>
        <v>13.200000000000003</v>
      </c>
    </row>
    <row r="1105" spans="2:7">
      <c r="B1105" s="526"/>
      <c r="C1105" s="526"/>
      <c r="G1105" s="66">
        <f t="shared" si="17"/>
        <v>13.200000000000003</v>
      </c>
    </row>
    <row r="1106" spans="2:7">
      <c r="B1106" s="526"/>
      <c r="C1106" s="526"/>
      <c r="G1106" s="66">
        <f t="shared" si="17"/>
        <v>13.200000000000003</v>
      </c>
    </row>
    <row r="1107" spans="2:7">
      <c r="B1107" s="526"/>
      <c r="C1107" s="526"/>
      <c r="G1107" s="66">
        <f t="shared" si="17"/>
        <v>13.200000000000003</v>
      </c>
    </row>
    <row r="1108" spans="2:7">
      <c r="B1108" s="526"/>
      <c r="C1108" s="526"/>
      <c r="G1108" s="66">
        <f t="shared" si="17"/>
        <v>13.200000000000003</v>
      </c>
    </row>
    <row r="1109" spans="2:7">
      <c r="B1109" s="526"/>
      <c r="C1109" s="526"/>
      <c r="G1109" s="66">
        <f t="shared" si="17"/>
        <v>13.200000000000003</v>
      </c>
    </row>
    <row r="1110" spans="2:7">
      <c r="B1110" s="526"/>
      <c r="C1110" s="526"/>
      <c r="G1110" s="66">
        <f t="shared" si="17"/>
        <v>13.200000000000003</v>
      </c>
    </row>
    <row r="1111" spans="2:7">
      <c r="B1111" s="526"/>
      <c r="C1111" s="526"/>
      <c r="G1111" s="66">
        <f t="shared" si="17"/>
        <v>13.200000000000003</v>
      </c>
    </row>
    <row r="1112" spans="2:7">
      <c r="B1112" s="526"/>
      <c r="C1112" s="526"/>
      <c r="G1112" s="66">
        <f t="shared" si="17"/>
        <v>13.200000000000003</v>
      </c>
    </row>
    <row r="1113" spans="2:7">
      <c r="B1113" s="526"/>
      <c r="C1113" s="526"/>
      <c r="G1113" s="66">
        <f t="shared" si="17"/>
        <v>13.200000000000003</v>
      </c>
    </row>
    <row r="1114" spans="2:7">
      <c r="B1114" s="526"/>
      <c r="C1114" s="526"/>
      <c r="G1114" s="66">
        <f t="shared" si="17"/>
        <v>13.200000000000003</v>
      </c>
    </row>
    <row r="1115" spans="2:7">
      <c r="B1115" s="526"/>
      <c r="C1115" s="526"/>
      <c r="G1115" s="66">
        <f t="shared" si="17"/>
        <v>13.200000000000003</v>
      </c>
    </row>
    <row r="1116" spans="2:7">
      <c r="B1116" s="526"/>
      <c r="C1116" s="526"/>
      <c r="G1116" s="66">
        <f t="shared" si="17"/>
        <v>13.200000000000003</v>
      </c>
    </row>
    <row r="1117" spans="2:7">
      <c r="B1117" s="526"/>
      <c r="C1117" s="526"/>
      <c r="G1117" s="66">
        <f t="shared" si="17"/>
        <v>13.200000000000003</v>
      </c>
    </row>
    <row r="1118" spans="2:7">
      <c r="B1118" s="526"/>
      <c r="C1118" s="526"/>
      <c r="G1118" s="66">
        <f t="shared" si="17"/>
        <v>13.200000000000003</v>
      </c>
    </row>
    <row r="1119" spans="2:7">
      <c r="B1119" s="526"/>
      <c r="C1119" s="526"/>
      <c r="G1119" s="66">
        <f t="shared" si="17"/>
        <v>13.200000000000003</v>
      </c>
    </row>
    <row r="1120" spans="2:7">
      <c r="B1120" s="526"/>
      <c r="C1120" s="526"/>
      <c r="G1120" s="66">
        <f t="shared" si="17"/>
        <v>13.200000000000003</v>
      </c>
    </row>
    <row r="1121" spans="2:7">
      <c r="B1121" s="526"/>
      <c r="C1121" s="526"/>
      <c r="G1121" s="66">
        <f t="shared" si="17"/>
        <v>13.200000000000003</v>
      </c>
    </row>
    <row r="1122" spans="2:7">
      <c r="B1122" s="526"/>
      <c r="C1122" s="526"/>
      <c r="G1122" s="66">
        <f t="shared" si="17"/>
        <v>13.200000000000003</v>
      </c>
    </row>
    <row r="1123" spans="2:7">
      <c r="B1123" s="526"/>
      <c r="C1123" s="526"/>
      <c r="G1123" s="66">
        <f t="shared" si="17"/>
        <v>13.200000000000003</v>
      </c>
    </row>
    <row r="1124" spans="2:7">
      <c r="B1124" s="526"/>
      <c r="C1124" s="526"/>
      <c r="G1124" s="66">
        <f t="shared" si="17"/>
        <v>13.200000000000003</v>
      </c>
    </row>
    <row r="1125" spans="2:7">
      <c r="B1125" s="526"/>
      <c r="C1125" s="526"/>
      <c r="G1125" s="66">
        <f t="shared" si="17"/>
        <v>13.200000000000003</v>
      </c>
    </row>
    <row r="1126" spans="2:7">
      <c r="B1126" s="526"/>
      <c r="C1126" s="526"/>
      <c r="G1126" s="66">
        <f t="shared" si="17"/>
        <v>13.200000000000003</v>
      </c>
    </row>
    <row r="1127" spans="2:7">
      <c r="B1127" s="526"/>
      <c r="C1127" s="526"/>
      <c r="G1127" s="66">
        <f t="shared" si="17"/>
        <v>13.200000000000003</v>
      </c>
    </row>
    <row r="1128" spans="2:7">
      <c r="B1128" s="526"/>
      <c r="C1128" s="526"/>
      <c r="G1128" s="66">
        <f t="shared" si="17"/>
        <v>13.200000000000003</v>
      </c>
    </row>
    <row r="1129" spans="2:7">
      <c r="B1129" s="526"/>
      <c r="C1129" s="526"/>
      <c r="G1129" s="66">
        <f t="shared" si="17"/>
        <v>13.200000000000003</v>
      </c>
    </row>
    <row r="1130" spans="2:7">
      <c r="B1130" s="526"/>
      <c r="C1130" s="526"/>
      <c r="G1130" s="66">
        <f t="shared" si="17"/>
        <v>13.200000000000003</v>
      </c>
    </row>
    <row r="1131" spans="2:7">
      <c r="B1131" s="526"/>
      <c r="C1131" s="526"/>
      <c r="G1131" s="66">
        <f t="shared" si="17"/>
        <v>13.200000000000003</v>
      </c>
    </row>
    <row r="1132" spans="2:7">
      <c r="B1132" s="526"/>
      <c r="C1132" s="526"/>
      <c r="G1132" s="66">
        <f t="shared" si="17"/>
        <v>13.200000000000003</v>
      </c>
    </row>
    <row r="1133" spans="2:7">
      <c r="B1133" s="526"/>
      <c r="C1133" s="526"/>
      <c r="G1133" s="66">
        <f t="shared" si="17"/>
        <v>13.200000000000003</v>
      </c>
    </row>
    <row r="1134" spans="2:7">
      <c r="B1134" s="526"/>
      <c r="C1134" s="526"/>
      <c r="G1134" s="66">
        <f t="shared" si="17"/>
        <v>13.200000000000003</v>
      </c>
    </row>
    <row r="1135" spans="2:7">
      <c r="B1135" s="526"/>
      <c r="C1135" s="526"/>
      <c r="G1135" s="66">
        <f t="shared" si="17"/>
        <v>13.200000000000003</v>
      </c>
    </row>
    <row r="1136" spans="2:7">
      <c r="B1136" s="526"/>
      <c r="C1136" s="526"/>
      <c r="G1136" s="66">
        <f t="shared" si="17"/>
        <v>13.200000000000003</v>
      </c>
    </row>
    <row r="1137" spans="2:7">
      <c r="B1137" s="526"/>
      <c r="C1137" s="526"/>
      <c r="G1137" s="66">
        <f t="shared" si="17"/>
        <v>13.200000000000003</v>
      </c>
    </row>
    <row r="1138" spans="2:7">
      <c r="B1138" s="526"/>
      <c r="C1138" s="526"/>
      <c r="G1138" s="66">
        <f t="shared" si="17"/>
        <v>13.200000000000003</v>
      </c>
    </row>
    <row r="1139" spans="2:7">
      <c r="B1139" s="526"/>
      <c r="C1139" s="526"/>
      <c r="G1139" s="66">
        <f t="shared" si="17"/>
        <v>13.200000000000003</v>
      </c>
    </row>
    <row r="1140" spans="2:7">
      <c r="B1140" s="526"/>
      <c r="C1140" s="526"/>
      <c r="G1140" s="66">
        <f t="shared" si="17"/>
        <v>13.200000000000003</v>
      </c>
    </row>
    <row r="1141" spans="2:7">
      <c r="B1141" s="526"/>
      <c r="C1141" s="526"/>
      <c r="G1141" s="66">
        <f t="shared" si="17"/>
        <v>13.200000000000003</v>
      </c>
    </row>
    <row r="1142" spans="2:7">
      <c r="B1142" s="526"/>
      <c r="C1142" s="526"/>
      <c r="G1142" s="66">
        <f t="shared" ref="G1142:G1205" si="18">+G1141+E1142-F1142</f>
        <v>13.200000000000003</v>
      </c>
    </row>
    <row r="1143" spans="2:7">
      <c r="B1143" s="526"/>
      <c r="C1143" s="526"/>
      <c r="G1143" s="66">
        <f t="shared" si="18"/>
        <v>13.200000000000003</v>
      </c>
    </row>
    <row r="1144" spans="2:7">
      <c r="B1144" s="526"/>
      <c r="C1144" s="526"/>
      <c r="G1144" s="66">
        <f t="shared" si="18"/>
        <v>13.200000000000003</v>
      </c>
    </row>
    <row r="1145" spans="2:7">
      <c r="B1145" s="526"/>
      <c r="C1145" s="526"/>
      <c r="G1145" s="66">
        <f t="shared" si="18"/>
        <v>13.200000000000003</v>
      </c>
    </row>
    <row r="1146" spans="2:7">
      <c r="B1146" s="526"/>
      <c r="C1146" s="526"/>
      <c r="G1146" s="66">
        <f t="shared" si="18"/>
        <v>13.200000000000003</v>
      </c>
    </row>
    <row r="1147" spans="2:7">
      <c r="B1147" s="526"/>
      <c r="C1147" s="526"/>
      <c r="G1147" s="66">
        <f t="shared" si="18"/>
        <v>13.200000000000003</v>
      </c>
    </row>
    <row r="1148" spans="2:7">
      <c r="B1148" s="526"/>
      <c r="C1148" s="526"/>
      <c r="G1148" s="66">
        <f t="shared" si="18"/>
        <v>13.200000000000003</v>
      </c>
    </row>
    <row r="1149" spans="2:7">
      <c r="B1149" s="526"/>
      <c r="C1149" s="526"/>
      <c r="G1149" s="66">
        <f t="shared" si="18"/>
        <v>13.200000000000003</v>
      </c>
    </row>
    <row r="1150" spans="2:7">
      <c r="B1150" s="526"/>
      <c r="C1150" s="526"/>
      <c r="G1150" s="66">
        <f t="shared" si="18"/>
        <v>13.200000000000003</v>
      </c>
    </row>
    <row r="1151" spans="2:7">
      <c r="B1151" s="526"/>
      <c r="C1151" s="526"/>
      <c r="G1151" s="66">
        <f t="shared" si="18"/>
        <v>13.200000000000003</v>
      </c>
    </row>
    <row r="1152" spans="2:7">
      <c r="B1152" s="526"/>
      <c r="C1152" s="526"/>
      <c r="G1152" s="66">
        <f t="shared" si="18"/>
        <v>13.200000000000003</v>
      </c>
    </row>
    <row r="1153" spans="2:7">
      <c r="B1153" s="526"/>
      <c r="C1153" s="526"/>
      <c r="G1153" s="66">
        <f t="shared" si="18"/>
        <v>13.200000000000003</v>
      </c>
    </row>
    <row r="1154" spans="2:7">
      <c r="B1154" s="526"/>
      <c r="C1154" s="526"/>
      <c r="G1154" s="66">
        <f t="shared" si="18"/>
        <v>13.200000000000003</v>
      </c>
    </row>
    <row r="1155" spans="2:7">
      <c r="B1155" s="526"/>
      <c r="C1155" s="526"/>
      <c r="G1155" s="66">
        <f t="shared" si="18"/>
        <v>13.200000000000003</v>
      </c>
    </row>
    <row r="1156" spans="2:7">
      <c r="B1156" s="526"/>
      <c r="C1156" s="526"/>
      <c r="G1156" s="66">
        <f t="shared" si="18"/>
        <v>13.200000000000003</v>
      </c>
    </row>
    <row r="1157" spans="2:7">
      <c r="B1157" s="526"/>
      <c r="C1157" s="526"/>
      <c r="G1157" s="66">
        <f t="shared" si="18"/>
        <v>13.200000000000003</v>
      </c>
    </row>
    <row r="1158" spans="2:7">
      <c r="B1158" s="526"/>
      <c r="C1158" s="526"/>
      <c r="G1158" s="66">
        <f t="shared" si="18"/>
        <v>13.200000000000003</v>
      </c>
    </row>
    <row r="1159" spans="2:7">
      <c r="B1159" s="526"/>
      <c r="C1159" s="526"/>
      <c r="G1159" s="66">
        <f t="shared" si="18"/>
        <v>13.200000000000003</v>
      </c>
    </row>
    <row r="1160" spans="2:7">
      <c r="B1160" s="526"/>
      <c r="C1160" s="526"/>
      <c r="G1160" s="66">
        <f t="shared" si="18"/>
        <v>13.200000000000003</v>
      </c>
    </row>
    <row r="1161" spans="2:7">
      <c r="B1161" s="526"/>
      <c r="C1161" s="526"/>
      <c r="G1161" s="66">
        <f t="shared" si="18"/>
        <v>13.200000000000003</v>
      </c>
    </row>
    <row r="1162" spans="2:7">
      <c r="B1162" s="526"/>
      <c r="C1162" s="526"/>
      <c r="G1162" s="66">
        <f t="shared" si="18"/>
        <v>13.200000000000003</v>
      </c>
    </row>
    <row r="1163" spans="2:7">
      <c r="B1163" s="526"/>
      <c r="C1163" s="526"/>
      <c r="G1163" s="66">
        <f t="shared" si="18"/>
        <v>13.200000000000003</v>
      </c>
    </row>
    <row r="1164" spans="2:7">
      <c r="B1164" s="526"/>
      <c r="C1164" s="526"/>
      <c r="G1164" s="66">
        <f t="shared" si="18"/>
        <v>13.200000000000003</v>
      </c>
    </row>
    <row r="1165" spans="2:7">
      <c r="B1165" s="526"/>
      <c r="C1165" s="526"/>
      <c r="G1165" s="66">
        <f t="shared" si="18"/>
        <v>13.200000000000003</v>
      </c>
    </row>
    <row r="1166" spans="2:7">
      <c r="B1166" s="526"/>
      <c r="C1166" s="526"/>
      <c r="G1166" s="66">
        <f t="shared" si="18"/>
        <v>13.200000000000003</v>
      </c>
    </row>
    <row r="1167" spans="2:7">
      <c r="B1167" s="526"/>
      <c r="C1167" s="526"/>
      <c r="G1167" s="66">
        <f t="shared" si="18"/>
        <v>13.200000000000003</v>
      </c>
    </row>
    <row r="1168" spans="2:7">
      <c r="B1168" s="526"/>
      <c r="C1168" s="526"/>
      <c r="G1168" s="66">
        <f t="shared" si="18"/>
        <v>13.200000000000003</v>
      </c>
    </row>
    <row r="1169" spans="2:7">
      <c r="B1169" s="526"/>
      <c r="C1169" s="526"/>
      <c r="G1169" s="66">
        <f t="shared" si="18"/>
        <v>13.200000000000003</v>
      </c>
    </row>
    <row r="1170" spans="2:7">
      <c r="B1170" s="526"/>
      <c r="C1170" s="526"/>
      <c r="G1170" s="66">
        <f t="shared" si="18"/>
        <v>13.200000000000003</v>
      </c>
    </row>
    <row r="1171" spans="2:7">
      <c r="B1171" s="526"/>
      <c r="C1171" s="526"/>
      <c r="G1171" s="66">
        <f t="shared" si="18"/>
        <v>13.200000000000003</v>
      </c>
    </row>
    <row r="1172" spans="2:7">
      <c r="B1172" s="526"/>
      <c r="C1172" s="526"/>
      <c r="G1172" s="66">
        <f t="shared" si="18"/>
        <v>13.200000000000003</v>
      </c>
    </row>
    <row r="1173" spans="2:7">
      <c r="B1173" s="526"/>
      <c r="C1173" s="526"/>
      <c r="G1173" s="66">
        <f t="shared" si="18"/>
        <v>13.200000000000003</v>
      </c>
    </row>
    <row r="1174" spans="2:7">
      <c r="B1174" s="526"/>
      <c r="C1174" s="526"/>
      <c r="G1174" s="66">
        <f t="shared" si="18"/>
        <v>13.200000000000003</v>
      </c>
    </row>
    <row r="1175" spans="2:7">
      <c r="B1175" s="526"/>
      <c r="C1175" s="526"/>
      <c r="G1175" s="66">
        <f t="shared" si="18"/>
        <v>13.200000000000003</v>
      </c>
    </row>
    <row r="1176" spans="2:7">
      <c r="B1176" s="526"/>
      <c r="C1176" s="526"/>
      <c r="G1176" s="66">
        <f t="shared" si="18"/>
        <v>13.200000000000003</v>
      </c>
    </row>
    <row r="1177" spans="2:7">
      <c r="B1177" s="526"/>
      <c r="C1177" s="526"/>
      <c r="G1177" s="66">
        <f t="shared" si="18"/>
        <v>13.200000000000003</v>
      </c>
    </row>
    <row r="1178" spans="2:7">
      <c r="B1178" s="526"/>
      <c r="C1178" s="526"/>
      <c r="G1178" s="66">
        <f t="shared" si="18"/>
        <v>13.200000000000003</v>
      </c>
    </row>
    <row r="1179" spans="2:7">
      <c r="B1179" s="526"/>
      <c r="C1179" s="526"/>
      <c r="G1179" s="66">
        <f t="shared" si="18"/>
        <v>13.200000000000003</v>
      </c>
    </row>
    <row r="1180" spans="2:7">
      <c r="B1180" s="526"/>
      <c r="C1180" s="526"/>
      <c r="G1180" s="66">
        <f t="shared" si="18"/>
        <v>13.200000000000003</v>
      </c>
    </row>
    <row r="1181" spans="2:7">
      <c r="B1181" s="526"/>
      <c r="C1181" s="526"/>
      <c r="G1181" s="66">
        <f t="shared" si="18"/>
        <v>13.200000000000003</v>
      </c>
    </row>
    <row r="1182" spans="2:7">
      <c r="B1182" s="526"/>
      <c r="C1182" s="526"/>
      <c r="G1182" s="66">
        <f t="shared" si="18"/>
        <v>13.200000000000003</v>
      </c>
    </row>
    <row r="1183" spans="2:7">
      <c r="B1183" s="526"/>
      <c r="C1183" s="526"/>
      <c r="G1183" s="66">
        <f t="shared" si="18"/>
        <v>13.200000000000003</v>
      </c>
    </row>
    <row r="1184" spans="2:7">
      <c r="B1184" s="526"/>
      <c r="C1184" s="526"/>
      <c r="G1184" s="66">
        <f t="shared" si="18"/>
        <v>13.200000000000003</v>
      </c>
    </row>
    <row r="1185" spans="2:7">
      <c r="B1185" s="526"/>
      <c r="C1185" s="526"/>
      <c r="G1185" s="66">
        <f t="shared" si="18"/>
        <v>13.200000000000003</v>
      </c>
    </row>
    <row r="1186" spans="2:7">
      <c r="B1186" s="526"/>
      <c r="C1186" s="526"/>
      <c r="G1186" s="66">
        <f t="shared" si="18"/>
        <v>13.200000000000003</v>
      </c>
    </row>
    <row r="1187" spans="2:7">
      <c r="B1187" s="526"/>
      <c r="C1187" s="526"/>
      <c r="G1187" s="66">
        <f t="shared" si="18"/>
        <v>13.200000000000003</v>
      </c>
    </row>
    <row r="1188" spans="2:7">
      <c r="B1188" s="526"/>
      <c r="C1188" s="526"/>
      <c r="G1188" s="66">
        <f t="shared" si="18"/>
        <v>13.200000000000003</v>
      </c>
    </row>
    <row r="1189" spans="2:7">
      <c r="B1189" s="526"/>
      <c r="C1189" s="526"/>
      <c r="G1189" s="66">
        <f t="shared" si="18"/>
        <v>13.200000000000003</v>
      </c>
    </row>
    <row r="1190" spans="2:7">
      <c r="B1190" s="526"/>
      <c r="C1190" s="526"/>
      <c r="G1190" s="66">
        <f t="shared" si="18"/>
        <v>13.200000000000003</v>
      </c>
    </row>
    <row r="1191" spans="2:7">
      <c r="B1191" s="526"/>
      <c r="C1191" s="526"/>
      <c r="G1191" s="66">
        <f t="shared" si="18"/>
        <v>13.200000000000003</v>
      </c>
    </row>
    <row r="1192" spans="2:7">
      <c r="B1192" s="526"/>
      <c r="C1192" s="526"/>
      <c r="G1192" s="66">
        <f t="shared" si="18"/>
        <v>13.200000000000003</v>
      </c>
    </row>
    <row r="1193" spans="2:7">
      <c r="B1193" s="526"/>
      <c r="C1193" s="526"/>
      <c r="G1193" s="66">
        <f t="shared" si="18"/>
        <v>13.200000000000003</v>
      </c>
    </row>
    <row r="1194" spans="2:7">
      <c r="B1194" s="526"/>
      <c r="C1194" s="526"/>
      <c r="G1194" s="66">
        <f t="shared" si="18"/>
        <v>13.200000000000003</v>
      </c>
    </row>
    <row r="1195" spans="2:7">
      <c r="B1195" s="526"/>
      <c r="C1195" s="526"/>
      <c r="G1195" s="66">
        <f t="shared" si="18"/>
        <v>13.200000000000003</v>
      </c>
    </row>
    <row r="1196" spans="2:7">
      <c r="B1196" s="526"/>
      <c r="C1196" s="526"/>
      <c r="G1196" s="66">
        <f t="shared" si="18"/>
        <v>13.200000000000003</v>
      </c>
    </row>
    <row r="1197" spans="2:7">
      <c r="B1197" s="526"/>
      <c r="C1197" s="526"/>
      <c r="G1197" s="66">
        <f t="shared" si="18"/>
        <v>13.200000000000003</v>
      </c>
    </row>
    <row r="1198" spans="2:7">
      <c r="B1198" s="526"/>
      <c r="C1198" s="526"/>
      <c r="G1198" s="66">
        <f t="shared" si="18"/>
        <v>13.200000000000003</v>
      </c>
    </row>
    <row r="1199" spans="2:7">
      <c r="B1199" s="526"/>
      <c r="C1199" s="526"/>
      <c r="G1199" s="66">
        <f t="shared" si="18"/>
        <v>13.200000000000003</v>
      </c>
    </row>
    <row r="1200" spans="2:7">
      <c r="B1200" s="526"/>
      <c r="C1200" s="526"/>
      <c r="G1200" s="66">
        <f t="shared" si="18"/>
        <v>13.200000000000003</v>
      </c>
    </row>
    <row r="1201" spans="2:7">
      <c r="B1201" s="526"/>
      <c r="C1201" s="526"/>
      <c r="G1201" s="66">
        <f t="shared" si="18"/>
        <v>13.200000000000003</v>
      </c>
    </row>
    <row r="1202" spans="2:7">
      <c r="B1202" s="526"/>
      <c r="C1202" s="526"/>
      <c r="G1202" s="66">
        <f t="shared" si="18"/>
        <v>13.200000000000003</v>
      </c>
    </row>
    <row r="1203" spans="2:7">
      <c r="B1203" s="526"/>
      <c r="C1203" s="526"/>
      <c r="G1203" s="66">
        <f t="shared" si="18"/>
        <v>13.200000000000003</v>
      </c>
    </row>
    <row r="1204" spans="2:7">
      <c r="B1204" s="526"/>
      <c r="C1204" s="526"/>
      <c r="G1204" s="66">
        <f t="shared" si="18"/>
        <v>13.200000000000003</v>
      </c>
    </row>
    <row r="1205" spans="2:7">
      <c r="B1205" s="526"/>
      <c r="C1205" s="526"/>
      <c r="G1205" s="66">
        <f t="shared" si="18"/>
        <v>13.200000000000003</v>
      </c>
    </row>
    <row r="1206" spans="2:7">
      <c r="B1206" s="526"/>
      <c r="C1206" s="526"/>
      <c r="G1206" s="66">
        <f t="shared" ref="G1206:G1269" si="19">+G1205+E1206-F1206</f>
        <v>13.200000000000003</v>
      </c>
    </row>
    <row r="1207" spans="2:7">
      <c r="B1207" s="526"/>
      <c r="C1207" s="526"/>
      <c r="G1207" s="66">
        <f t="shared" si="19"/>
        <v>13.200000000000003</v>
      </c>
    </row>
    <row r="1208" spans="2:7">
      <c r="B1208" s="526"/>
      <c r="C1208" s="526"/>
      <c r="G1208" s="66">
        <f t="shared" si="19"/>
        <v>13.200000000000003</v>
      </c>
    </row>
    <row r="1209" spans="2:7">
      <c r="B1209" s="526"/>
      <c r="C1209" s="526"/>
      <c r="G1209" s="66">
        <f t="shared" si="19"/>
        <v>13.200000000000003</v>
      </c>
    </row>
    <row r="1210" spans="2:7">
      <c r="B1210" s="526"/>
      <c r="C1210" s="526"/>
      <c r="G1210" s="66">
        <f t="shared" si="19"/>
        <v>13.200000000000003</v>
      </c>
    </row>
    <row r="1211" spans="2:7">
      <c r="B1211" s="526"/>
      <c r="C1211" s="526"/>
      <c r="G1211" s="66">
        <f t="shared" si="19"/>
        <v>13.200000000000003</v>
      </c>
    </row>
    <row r="1212" spans="2:7">
      <c r="B1212" s="526"/>
      <c r="C1212" s="526"/>
      <c r="G1212" s="66">
        <f t="shared" si="19"/>
        <v>13.200000000000003</v>
      </c>
    </row>
    <row r="1213" spans="2:7">
      <c r="B1213" s="526"/>
      <c r="C1213" s="526"/>
      <c r="G1213" s="66">
        <f t="shared" si="19"/>
        <v>13.200000000000003</v>
      </c>
    </row>
    <row r="1214" spans="2:7">
      <c r="B1214" s="526"/>
      <c r="C1214" s="526"/>
      <c r="G1214" s="66">
        <f t="shared" si="19"/>
        <v>13.200000000000003</v>
      </c>
    </row>
    <row r="1215" spans="2:7">
      <c r="B1215" s="526"/>
      <c r="C1215" s="526"/>
      <c r="G1215" s="66">
        <f t="shared" si="19"/>
        <v>13.200000000000003</v>
      </c>
    </row>
    <row r="1216" spans="2:7">
      <c r="B1216" s="526"/>
      <c r="C1216" s="526"/>
      <c r="G1216" s="66">
        <f t="shared" si="19"/>
        <v>13.200000000000003</v>
      </c>
    </row>
    <row r="1217" spans="2:7">
      <c r="B1217" s="526"/>
      <c r="C1217" s="526"/>
      <c r="G1217" s="66">
        <f t="shared" si="19"/>
        <v>13.200000000000003</v>
      </c>
    </row>
    <row r="1218" spans="2:7">
      <c r="B1218" s="526"/>
      <c r="C1218" s="526"/>
      <c r="G1218" s="66">
        <f t="shared" si="19"/>
        <v>13.200000000000003</v>
      </c>
    </row>
    <row r="1219" spans="2:7">
      <c r="B1219" s="526"/>
      <c r="C1219" s="526"/>
      <c r="G1219" s="66">
        <f t="shared" si="19"/>
        <v>13.200000000000003</v>
      </c>
    </row>
    <row r="1220" spans="2:7">
      <c r="B1220" s="526"/>
      <c r="C1220" s="526"/>
      <c r="G1220" s="66">
        <f t="shared" si="19"/>
        <v>13.200000000000003</v>
      </c>
    </row>
    <row r="1221" spans="2:7">
      <c r="B1221" s="526"/>
      <c r="C1221" s="526"/>
      <c r="G1221" s="66">
        <f t="shared" si="19"/>
        <v>13.200000000000003</v>
      </c>
    </row>
    <row r="1222" spans="2:7">
      <c r="B1222" s="526"/>
      <c r="C1222" s="526"/>
      <c r="G1222" s="66">
        <f t="shared" si="19"/>
        <v>13.200000000000003</v>
      </c>
    </row>
    <row r="1223" spans="2:7">
      <c r="B1223" s="526"/>
      <c r="C1223" s="526"/>
      <c r="G1223" s="66">
        <f t="shared" si="19"/>
        <v>13.200000000000003</v>
      </c>
    </row>
    <row r="1224" spans="2:7">
      <c r="B1224" s="526"/>
      <c r="C1224" s="526"/>
      <c r="G1224" s="66">
        <f t="shared" si="19"/>
        <v>13.200000000000003</v>
      </c>
    </row>
    <row r="1225" spans="2:7">
      <c r="B1225" s="526"/>
      <c r="C1225" s="526"/>
      <c r="G1225" s="66">
        <f t="shared" si="19"/>
        <v>13.200000000000003</v>
      </c>
    </row>
    <row r="1226" spans="2:7">
      <c r="B1226" s="526"/>
      <c r="C1226" s="526"/>
      <c r="G1226" s="66">
        <f t="shared" si="19"/>
        <v>13.200000000000003</v>
      </c>
    </row>
    <row r="1227" spans="2:7">
      <c r="B1227" s="526"/>
      <c r="C1227" s="526"/>
      <c r="G1227" s="66">
        <f t="shared" si="19"/>
        <v>13.200000000000003</v>
      </c>
    </row>
    <row r="1228" spans="2:7">
      <c r="B1228" s="526"/>
      <c r="C1228" s="526"/>
      <c r="G1228" s="66">
        <f t="shared" si="19"/>
        <v>13.200000000000003</v>
      </c>
    </row>
    <row r="1229" spans="2:7">
      <c r="B1229" s="526"/>
      <c r="C1229" s="526"/>
      <c r="G1229" s="66">
        <f t="shared" si="19"/>
        <v>13.200000000000003</v>
      </c>
    </row>
    <row r="1230" spans="2:7">
      <c r="B1230" s="526"/>
      <c r="C1230" s="526"/>
      <c r="G1230" s="66">
        <f t="shared" si="19"/>
        <v>13.200000000000003</v>
      </c>
    </row>
    <row r="1231" spans="2:7">
      <c r="B1231" s="526"/>
      <c r="C1231" s="526"/>
      <c r="G1231" s="66">
        <f t="shared" si="19"/>
        <v>13.200000000000003</v>
      </c>
    </row>
    <row r="1232" spans="2:7">
      <c r="B1232" s="526"/>
      <c r="C1232" s="526"/>
      <c r="G1232" s="66">
        <f t="shared" si="19"/>
        <v>13.200000000000003</v>
      </c>
    </row>
    <row r="1233" spans="2:7">
      <c r="B1233" s="526"/>
      <c r="C1233" s="526"/>
      <c r="G1233" s="66">
        <f t="shared" si="19"/>
        <v>13.200000000000003</v>
      </c>
    </row>
    <row r="1234" spans="2:7">
      <c r="B1234" s="526"/>
      <c r="C1234" s="526"/>
      <c r="G1234" s="66">
        <f t="shared" si="19"/>
        <v>13.200000000000003</v>
      </c>
    </row>
    <row r="1235" spans="2:7">
      <c r="B1235" s="526"/>
      <c r="C1235" s="526"/>
      <c r="G1235" s="66">
        <f t="shared" si="19"/>
        <v>13.200000000000003</v>
      </c>
    </row>
    <row r="1236" spans="2:7">
      <c r="B1236" s="526"/>
      <c r="C1236" s="526"/>
      <c r="G1236" s="66">
        <f t="shared" si="19"/>
        <v>13.200000000000003</v>
      </c>
    </row>
    <row r="1237" spans="2:7">
      <c r="B1237" s="526"/>
      <c r="C1237" s="526"/>
      <c r="G1237" s="66">
        <f t="shared" si="19"/>
        <v>13.200000000000003</v>
      </c>
    </row>
    <row r="1238" spans="2:7">
      <c r="B1238" s="526"/>
      <c r="C1238" s="526"/>
      <c r="G1238" s="66">
        <f t="shared" si="19"/>
        <v>13.200000000000003</v>
      </c>
    </row>
    <row r="1239" spans="2:7">
      <c r="B1239" s="526"/>
      <c r="C1239" s="526"/>
      <c r="G1239" s="66">
        <f t="shared" si="19"/>
        <v>13.200000000000003</v>
      </c>
    </row>
    <row r="1240" spans="2:7">
      <c r="B1240" s="526"/>
      <c r="C1240" s="526"/>
      <c r="G1240" s="66">
        <f t="shared" si="19"/>
        <v>13.200000000000003</v>
      </c>
    </row>
    <row r="1241" spans="2:7">
      <c r="B1241" s="526"/>
      <c r="C1241" s="526"/>
      <c r="G1241" s="66">
        <f t="shared" si="19"/>
        <v>13.200000000000003</v>
      </c>
    </row>
    <row r="1242" spans="2:7">
      <c r="B1242" s="526"/>
      <c r="C1242" s="526"/>
      <c r="G1242" s="66">
        <f t="shared" si="19"/>
        <v>13.200000000000003</v>
      </c>
    </row>
    <row r="1243" spans="2:7">
      <c r="B1243" s="526"/>
      <c r="C1243" s="526"/>
      <c r="G1243" s="66">
        <f t="shared" si="19"/>
        <v>13.200000000000003</v>
      </c>
    </row>
    <row r="1244" spans="2:7">
      <c r="B1244" s="526"/>
      <c r="C1244" s="526"/>
      <c r="G1244" s="66">
        <f t="shared" si="19"/>
        <v>13.200000000000003</v>
      </c>
    </row>
    <row r="1245" spans="2:7">
      <c r="B1245" s="526"/>
      <c r="C1245" s="526"/>
      <c r="G1245" s="66">
        <f t="shared" si="19"/>
        <v>13.200000000000003</v>
      </c>
    </row>
    <row r="1246" spans="2:7">
      <c r="B1246" s="526"/>
      <c r="C1246" s="526"/>
      <c r="G1246" s="66">
        <f t="shared" si="19"/>
        <v>13.200000000000003</v>
      </c>
    </row>
    <row r="1247" spans="2:7">
      <c r="B1247" s="526"/>
      <c r="C1247" s="526"/>
      <c r="G1247" s="66">
        <f t="shared" si="19"/>
        <v>13.200000000000003</v>
      </c>
    </row>
    <row r="1248" spans="2:7">
      <c r="B1248" s="526"/>
      <c r="C1248" s="526"/>
      <c r="G1248" s="66">
        <f t="shared" si="19"/>
        <v>13.200000000000003</v>
      </c>
    </row>
    <row r="1249" spans="2:7">
      <c r="B1249" s="526"/>
      <c r="C1249" s="526"/>
      <c r="G1249" s="66">
        <f t="shared" si="19"/>
        <v>13.200000000000003</v>
      </c>
    </row>
    <row r="1250" spans="2:7">
      <c r="B1250" s="526"/>
      <c r="C1250" s="526"/>
      <c r="G1250" s="66">
        <f t="shared" si="19"/>
        <v>13.200000000000003</v>
      </c>
    </row>
    <row r="1251" spans="2:7">
      <c r="B1251" s="526"/>
      <c r="C1251" s="526"/>
      <c r="G1251" s="66">
        <f t="shared" si="19"/>
        <v>13.200000000000003</v>
      </c>
    </row>
    <row r="1252" spans="2:7">
      <c r="B1252" s="526"/>
      <c r="C1252" s="526"/>
      <c r="G1252" s="66">
        <f t="shared" si="19"/>
        <v>13.200000000000003</v>
      </c>
    </row>
    <row r="1253" spans="2:7">
      <c r="B1253" s="526"/>
      <c r="C1253" s="526"/>
      <c r="G1253" s="66">
        <f t="shared" si="19"/>
        <v>13.200000000000003</v>
      </c>
    </row>
    <row r="1254" spans="2:7">
      <c r="B1254" s="526"/>
      <c r="C1254" s="526"/>
      <c r="G1254" s="66">
        <f t="shared" si="19"/>
        <v>13.200000000000003</v>
      </c>
    </row>
    <row r="1255" spans="2:7">
      <c r="B1255" s="526"/>
      <c r="C1255" s="526"/>
      <c r="G1255" s="66">
        <f t="shared" si="19"/>
        <v>13.200000000000003</v>
      </c>
    </row>
    <row r="1256" spans="2:7">
      <c r="B1256" s="526"/>
      <c r="C1256" s="526"/>
      <c r="G1256" s="66">
        <f t="shared" si="19"/>
        <v>13.200000000000003</v>
      </c>
    </row>
    <row r="1257" spans="2:7">
      <c r="B1257" s="526"/>
      <c r="C1257" s="526"/>
      <c r="G1257" s="66">
        <f t="shared" si="19"/>
        <v>13.200000000000003</v>
      </c>
    </row>
    <row r="1258" spans="2:7">
      <c r="B1258" s="526"/>
      <c r="C1258" s="526"/>
      <c r="G1258" s="66">
        <f t="shared" si="19"/>
        <v>13.200000000000003</v>
      </c>
    </row>
    <row r="1259" spans="2:7">
      <c r="B1259" s="526"/>
      <c r="C1259" s="526"/>
      <c r="G1259" s="66">
        <f t="shared" si="19"/>
        <v>13.200000000000003</v>
      </c>
    </row>
    <row r="1260" spans="2:7">
      <c r="B1260" s="526"/>
      <c r="C1260" s="526"/>
      <c r="G1260" s="66">
        <f t="shared" si="19"/>
        <v>13.200000000000003</v>
      </c>
    </row>
    <row r="1261" spans="2:7">
      <c r="B1261" s="526"/>
      <c r="C1261" s="526"/>
      <c r="G1261" s="66">
        <f t="shared" si="19"/>
        <v>13.200000000000003</v>
      </c>
    </row>
    <row r="1262" spans="2:7">
      <c r="B1262" s="526"/>
      <c r="C1262" s="526"/>
      <c r="G1262" s="66">
        <f t="shared" si="19"/>
        <v>13.200000000000003</v>
      </c>
    </row>
    <row r="1263" spans="2:7">
      <c r="B1263" s="526"/>
      <c r="C1263" s="526"/>
      <c r="G1263" s="66">
        <f t="shared" si="19"/>
        <v>13.200000000000003</v>
      </c>
    </row>
    <row r="1264" spans="2:7">
      <c r="B1264" s="526"/>
      <c r="C1264" s="526"/>
      <c r="G1264" s="66">
        <f t="shared" si="19"/>
        <v>13.200000000000003</v>
      </c>
    </row>
    <row r="1265" spans="2:7">
      <c r="B1265" s="526"/>
      <c r="C1265" s="526"/>
      <c r="G1265" s="66">
        <f t="shared" si="19"/>
        <v>13.200000000000003</v>
      </c>
    </row>
    <row r="1266" spans="2:7">
      <c r="B1266" s="526"/>
      <c r="C1266" s="526"/>
      <c r="G1266" s="66">
        <f t="shared" si="19"/>
        <v>13.200000000000003</v>
      </c>
    </row>
    <row r="1267" spans="2:7">
      <c r="B1267" s="526"/>
      <c r="C1267" s="526"/>
      <c r="G1267" s="66">
        <f t="shared" si="19"/>
        <v>13.200000000000003</v>
      </c>
    </row>
    <row r="1268" spans="2:7">
      <c r="B1268" s="526"/>
      <c r="C1268" s="526"/>
      <c r="G1268" s="66">
        <f t="shared" si="19"/>
        <v>13.200000000000003</v>
      </c>
    </row>
    <row r="1269" spans="2:7">
      <c r="B1269" s="526"/>
      <c r="C1269" s="526"/>
      <c r="G1269" s="66">
        <f t="shared" si="19"/>
        <v>13.200000000000003</v>
      </c>
    </row>
    <row r="1270" spans="2:7">
      <c r="B1270" s="526"/>
      <c r="C1270" s="526"/>
      <c r="G1270" s="66">
        <f t="shared" ref="G1270:G1329" si="20">+G1269+E1270-F1270</f>
        <v>13.200000000000003</v>
      </c>
    </row>
    <row r="1271" spans="2:7">
      <c r="B1271" s="526"/>
      <c r="C1271" s="526"/>
      <c r="G1271" s="66">
        <f t="shared" si="20"/>
        <v>13.200000000000003</v>
      </c>
    </row>
    <row r="1272" spans="2:7">
      <c r="B1272" s="526"/>
      <c r="C1272" s="526"/>
      <c r="G1272" s="66">
        <f t="shared" si="20"/>
        <v>13.200000000000003</v>
      </c>
    </row>
    <row r="1273" spans="2:7">
      <c r="B1273" s="526"/>
      <c r="C1273" s="526"/>
      <c r="G1273" s="66">
        <f t="shared" si="20"/>
        <v>13.200000000000003</v>
      </c>
    </row>
    <row r="1274" spans="2:7">
      <c r="B1274" s="526"/>
      <c r="C1274" s="526"/>
      <c r="G1274" s="66">
        <f t="shared" si="20"/>
        <v>13.200000000000003</v>
      </c>
    </row>
    <row r="1275" spans="2:7">
      <c r="B1275" s="526"/>
      <c r="C1275" s="526"/>
      <c r="G1275" s="66">
        <f t="shared" si="20"/>
        <v>13.200000000000003</v>
      </c>
    </row>
    <row r="1276" spans="2:7">
      <c r="B1276" s="526"/>
      <c r="C1276" s="526"/>
      <c r="G1276" s="66">
        <f t="shared" si="20"/>
        <v>13.200000000000003</v>
      </c>
    </row>
    <row r="1277" spans="2:7">
      <c r="B1277" s="526"/>
      <c r="C1277" s="526"/>
      <c r="G1277" s="66">
        <f t="shared" si="20"/>
        <v>13.200000000000003</v>
      </c>
    </row>
    <row r="1278" spans="2:7">
      <c r="B1278" s="526"/>
      <c r="C1278" s="526"/>
      <c r="G1278" s="66">
        <f t="shared" si="20"/>
        <v>13.200000000000003</v>
      </c>
    </row>
    <row r="1279" spans="2:7">
      <c r="B1279" s="526"/>
      <c r="C1279" s="526"/>
      <c r="G1279" s="66">
        <f t="shared" si="20"/>
        <v>13.200000000000003</v>
      </c>
    </row>
    <row r="1280" spans="2:7">
      <c r="B1280" s="526"/>
      <c r="C1280" s="526"/>
      <c r="G1280" s="66">
        <f t="shared" si="20"/>
        <v>13.200000000000003</v>
      </c>
    </row>
    <row r="1281" spans="2:7">
      <c r="B1281" s="526"/>
      <c r="C1281" s="526"/>
      <c r="G1281" s="66">
        <f t="shared" si="20"/>
        <v>13.200000000000003</v>
      </c>
    </row>
    <row r="1282" spans="2:7">
      <c r="B1282" s="526"/>
      <c r="C1282" s="526"/>
      <c r="G1282" s="66">
        <f t="shared" si="20"/>
        <v>13.200000000000003</v>
      </c>
    </row>
    <row r="1283" spans="2:7">
      <c r="B1283" s="526"/>
      <c r="C1283" s="526"/>
      <c r="G1283" s="66">
        <f t="shared" si="20"/>
        <v>13.200000000000003</v>
      </c>
    </row>
    <row r="1284" spans="2:7">
      <c r="B1284" s="526"/>
      <c r="C1284" s="526"/>
      <c r="G1284" s="66">
        <f t="shared" si="20"/>
        <v>13.200000000000003</v>
      </c>
    </row>
    <row r="1285" spans="2:7">
      <c r="B1285" s="526"/>
      <c r="C1285" s="526"/>
      <c r="G1285" s="66">
        <f t="shared" si="20"/>
        <v>13.200000000000003</v>
      </c>
    </row>
    <row r="1286" spans="2:7">
      <c r="B1286" s="526"/>
      <c r="C1286" s="526"/>
      <c r="G1286" s="66">
        <f t="shared" si="20"/>
        <v>13.200000000000003</v>
      </c>
    </row>
    <row r="1287" spans="2:7">
      <c r="B1287" s="526"/>
      <c r="C1287" s="526"/>
      <c r="G1287" s="66">
        <f t="shared" si="20"/>
        <v>13.200000000000003</v>
      </c>
    </row>
    <row r="1288" spans="2:7">
      <c r="B1288" s="526"/>
      <c r="C1288" s="526"/>
      <c r="G1288" s="66">
        <f t="shared" si="20"/>
        <v>13.200000000000003</v>
      </c>
    </row>
    <row r="1289" spans="2:7">
      <c r="B1289" s="526"/>
      <c r="C1289" s="526"/>
      <c r="G1289" s="66">
        <f t="shared" si="20"/>
        <v>13.200000000000003</v>
      </c>
    </row>
    <row r="1290" spans="2:7">
      <c r="B1290" s="526"/>
      <c r="C1290" s="526"/>
      <c r="G1290" s="66">
        <f t="shared" si="20"/>
        <v>13.200000000000003</v>
      </c>
    </row>
    <row r="1291" spans="2:7">
      <c r="B1291" s="526"/>
      <c r="C1291" s="526"/>
      <c r="G1291" s="66">
        <f t="shared" si="20"/>
        <v>13.200000000000003</v>
      </c>
    </row>
    <row r="1292" spans="2:7">
      <c r="B1292" s="526"/>
      <c r="C1292" s="526"/>
      <c r="G1292" s="66">
        <f t="shared" si="20"/>
        <v>13.200000000000003</v>
      </c>
    </row>
    <row r="1293" spans="2:7">
      <c r="B1293" s="526"/>
      <c r="C1293" s="526"/>
      <c r="G1293" s="66">
        <f t="shared" si="20"/>
        <v>13.200000000000003</v>
      </c>
    </row>
    <row r="1294" spans="2:7">
      <c r="B1294" s="526"/>
      <c r="C1294" s="526"/>
      <c r="G1294" s="66">
        <f t="shared" si="20"/>
        <v>13.200000000000003</v>
      </c>
    </row>
    <row r="1295" spans="2:7">
      <c r="B1295" s="526"/>
      <c r="C1295" s="526"/>
      <c r="G1295" s="66">
        <f t="shared" si="20"/>
        <v>13.200000000000003</v>
      </c>
    </row>
    <row r="1296" spans="2:7">
      <c r="B1296" s="526"/>
      <c r="C1296" s="526"/>
      <c r="G1296" s="66">
        <f t="shared" si="20"/>
        <v>13.200000000000003</v>
      </c>
    </row>
    <row r="1297" spans="2:7">
      <c r="B1297" s="526"/>
      <c r="C1297" s="526"/>
      <c r="G1297" s="66">
        <f t="shared" si="20"/>
        <v>13.200000000000003</v>
      </c>
    </row>
    <row r="1298" spans="2:7">
      <c r="B1298" s="526"/>
      <c r="C1298" s="526"/>
      <c r="G1298" s="66">
        <f t="shared" si="20"/>
        <v>13.200000000000003</v>
      </c>
    </row>
    <row r="1299" spans="2:7">
      <c r="B1299" s="526"/>
      <c r="C1299" s="526"/>
      <c r="G1299" s="66">
        <f t="shared" si="20"/>
        <v>13.200000000000003</v>
      </c>
    </row>
    <row r="1300" spans="2:7">
      <c r="B1300" s="526"/>
      <c r="C1300" s="526"/>
      <c r="G1300" s="66">
        <f t="shared" si="20"/>
        <v>13.200000000000003</v>
      </c>
    </row>
    <row r="1301" spans="2:7">
      <c r="B1301" s="526"/>
      <c r="C1301" s="526"/>
      <c r="G1301" s="66">
        <f t="shared" si="20"/>
        <v>13.200000000000003</v>
      </c>
    </row>
    <row r="1302" spans="2:7">
      <c r="B1302" s="526"/>
      <c r="C1302" s="526"/>
      <c r="G1302" s="66">
        <f t="shared" si="20"/>
        <v>13.200000000000003</v>
      </c>
    </row>
    <row r="1303" spans="2:7">
      <c r="B1303" s="526"/>
      <c r="C1303" s="526"/>
      <c r="G1303" s="66">
        <f t="shared" si="20"/>
        <v>13.200000000000003</v>
      </c>
    </row>
    <row r="1304" spans="2:7">
      <c r="B1304" s="526"/>
      <c r="C1304" s="526"/>
      <c r="G1304" s="66">
        <f t="shared" si="20"/>
        <v>13.200000000000003</v>
      </c>
    </row>
    <row r="1305" spans="2:7">
      <c r="B1305" s="526"/>
      <c r="C1305" s="526"/>
      <c r="G1305" s="66">
        <f t="shared" si="20"/>
        <v>13.200000000000003</v>
      </c>
    </row>
    <row r="1306" spans="2:7">
      <c r="B1306" s="526"/>
      <c r="C1306" s="526"/>
      <c r="G1306" s="66">
        <f t="shared" si="20"/>
        <v>13.200000000000003</v>
      </c>
    </row>
    <row r="1307" spans="2:7">
      <c r="B1307" s="526"/>
      <c r="C1307" s="526"/>
      <c r="G1307" s="66">
        <f t="shared" si="20"/>
        <v>13.200000000000003</v>
      </c>
    </row>
    <row r="1308" spans="2:7">
      <c r="B1308" s="526"/>
      <c r="C1308" s="526"/>
      <c r="G1308" s="66">
        <f t="shared" si="20"/>
        <v>13.200000000000003</v>
      </c>
    </row>
    <row r="1309" spans="2:7">
      <c r="B1309" s="526"/>
      <c r="C1309" s="526"/>
      <c r="G1309" s="66">
        <f t="shared" si="20"/>
        <v>13.200000000000003</v>
      </c>
    </row>
    <row r="1310" spans="2:7">
      <c r="B1310" s="526"/>
      <c r="C1310" s="526"/>
      <c r="G1310" s="66">
        <f t="shared" si="20"/>
        <v>13.200000000000003</v>
      </c>
    </row>
    <row r="1311" spans="2:7">
      <c r="B1311" s="526"/>
      <c r="C1311" s="526"/>
      <c r="G1311" s="66">
        <f t="shared" si="20"/>
        <v>13.200000000000003</v>
      </c>
    </row>
    <row r="1312" spans="2:7">
      <c r="B1312" s="526"/>
      <c r="C1312" s="526"/>
      <c r="G1312" s="66">
        <f t="shared" si="20"/>
        <v>13.200000000000003</v>
      </c>
    </row>
    <row r="1313" spans="2:7">
      <c r="B1313" s="526"/>
      <c r="C1313" s="526"/>
      <c r="G1313" s="66">
        <f t="shared" si="20"/>
        <v>13.200000000000003</v>
      </c>
    </row>
    <row r="1314" spans="2:7">
      <c r="B1314" s="526"/>
      <c r="C1314" s="526"/>
      <c r="G1314" s="66">
        <f t="shared" si="20"/>
        <v>13.200000000000003</v>
      </c>
    </row>
    <row r="1315" spans="2:7">
      <c r="B1315" s="526"/>
      <c r="C1315" s="526"/>
      <c r="G1315" s="66">
        <f t="shared" si="20"/>
        <v>13.200000000000003</v>
      </c>
    </row>
    <row r="1316" spans="2:7">
      <c r="B1316" s="526"/>
      <c r="C1316" s="526"/>
      <c r="G1316" s="66">
        <f t="shared" si="20"/>
        <v>13.200000000000003</v>
      </c>
    </row>
    <row r="1317" spans="2:7">
      <c r="B1317" s="526"/>
      <c r="C1317" s="526"/>
      <c r="G1317" s="66">
        <f t="shared" si="20"/>
        <v>13.200000000000003</v>
      </c>
    </row>
    <row r="1318" spans="2:7">
      <c r="B1318" s="526"/>
      <c r="C1318" s="526"/>
      <c r="G1318" s="66">
        <f t="shared" si="20"/>
        <v>13.200000000000003</v>
      </c>
    </row>
    <row r="1319" spans="2:7">
      <c r="B1319" s="526"/>
      <c r="C1319" s="526"/>
      <c r="G1319" s="66">
        <f t="shared" si="20"/>
        <v>13.200000000000003</v>
      </c>
    </row>
    <row r="1320" spans="2:7">
      <c r="B1320" s="526"/>
      <c r="C1320" s="526"/>
      <c r="G1320" s="66">
        <f t="shared" si="20"/>
        <v>13.200000000000003</v>
      </c>
    </row>
    <row r="1321" spans="2:7">
      <c r="B1321" s="526"/>
      <c r="C1321" s="526"/>
      <c r="G1321" s="66">
        <f t="shared" si="20"/>
        <v>13.200000000000003</v>
      </c>
    </row>
    <row r="1322" spans="2:7">
      <c r="B1322" s="526"/>
      <c r="C1322" s="526"/>
      <c r="G1322" s="66">
        <f t="shared" si="20"/>
        <v>13.200000000000003</v>
      </c>
    </row>
    <row r="1323" spans="2:7">
      <c r="B1323" s="526"/>
      <c r="C1323" s="526"/>
      <c r="G1323" s="66">
        <f t="shared" si="20"/>
        <v>13.200000000000003</v>
      </c>
    </row>
    <row r="1324" spans="2:7">
      <c r="B1324" s="526"/>
      <c r="C1324" s="526"/>
      <c r="G1324" s="66">
        <f t="shared" si="20"/>
        <v>13.200000000000003</v>
      </c>
    </row>
    <row r="1325" spans="2:7">
      <c r="B1325" s="526"/>
      <c r="C1325" s="526"/>
      <c r="G1325" s="66">
        <f t="shared" si="20"/>
        <v>13.200000000000003</v>
      </c>
    </row>
    <row r="1326" spans="2:7">
      <c r="B1326" s="526"/>
      <c r="C1326" s="526"/>
      <c r="G1326" s="66">
        <f t="shared" si="20"/>
        <v>13.200000000000003</v>
      </c>
    </row>
    <row r="1327" spans="2:7">
      <c r="B1327" s="526"/>
      <c r="C1327" s="526"/>
      <c r="G1327" s="66">
        <f t="shared" si="20"/>
        <v>13.200000000000003</v>
      </c>
    </row>
    <row r="1328" spans="2:7">
      <c r="B1328" s="526"/>
      <c r="C1328" s="526"/>
      <c r="G1328" s="66">
        <f t="shared" si="20"/>
        <v>13.200000000000003</v>
      </c>
    </row>
    <row r="1329" spans="2:7">
      <c r="B1329" s="526"/>
      <c r="C1329" s="526"/>
      <c r="G1329" s="66">
        <f t="shared" si="20"/>
        <v>13.200000000000003</v>
      </c>
    </row>
  </sheetData>
  <autoFilter ref="A4:L863" xr:uid="{00000000-0001-0000-1200-000000000000}"/>
  <mergeCells count="5">
    <mergeCell ref="B2:G2"/>
    <mergeCell ref="I485:L485"/>
    <mergeCell ref="I901:K901"/>
    <mergeCell ref="I921:K921"/>
    <mergeCell ref="I937:K937"/>
  </mergeCells>
  <pageMargins left="0" right="0"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2:O1327"/>
  <sheetViews>
    <sheetView topLeftCell="A951" zoomScaleNormal="100" workbookViewId="0">
      <selection activeCell="F970" sqref="F970"/>
    </sheetView>
  </sheetViews>
  <sheetFormatPr defaultColWidth="11.42578125" defaultRowHeight="15"/>
  <cols>
    <col min="1" max="1" width="11.42578125" style="7"/>
    <col min="2" max="2" width="14.85546875" style="9" customWidth="1"/>
    <col min="3" max="3" width="15.85546875" style="9" customWidth="1"/>
    <col min="4" max="4" width="51.5703125" bestFit="1" customWidth="1"/>
    <col min="5" max="5" width="11.42578125" style="265"/>
    <col min="6" max="6" width="11.42578125" style="160"/>
    <col min="7" max="7" width="14" style="2" customWidth="1"/>
    <col min="9" max="9" width="14.5703125" bestFit="1" customWidth="1"/>
    <col min="10" max="10" width="30" bestFit="1" customWidth="1"/>
    <col min="11" max="11" width="14.28515625" bestFit="1" customWidth="1"/>
    <col min="12" max="12" width="21.5703125" style="9" bestFit="1" customWidth="1"/>
    <col min="13" max="13" width="26.140625" bestFit="1" customWidth="1"/>
  </cols>
  <sheetData>
    <row r="2" spans="1:7">
      <c r="B2" s="542" t="s">
        <v>368</v>
      </c>
      <c r="C2" s="542"/>
      <c r="D2" s="542"/>
      <c r="E2" s="542"/>
      <c r="F2" s="542"/>
      <c r="G2" s="542"/>
    </row>
    <row r="4" spans="1:7" ht="30.75">
      <c r="A4" s="43" t="s">
        <v>1</v>
      </c>
      <c r="B4" s="528" t="s">
        <v>2</v>
      </c>
      <c r="C4" s="528" t="s">
        <v>3</v>
      </c>
      <c r="D4" s="528" t="s">
        <v>4</v>
      </c>
      <c r="E4" s="285" t="s">
        <v>5</v>
      </c>
      <c r="F4" s="169" t="s">
        <v>6</v>
      </c>
      <c r="G4" s="13" t="s">
        <v>7</v>
      </c>
    </row>
    <row r="5" spans="1:7">
      <c r="A5" s="44">
        <v>42736</v>
      </c>
      <c r="B5" s="525" t="s">
        <v>8</v>
      </c>
      <c r="C5" s="526"/>
      <c r="G5" s="2">
        <v>384.6</v>
      </c>
    </row>
    <row r="6" spans="1:7">
      <c r="A6" s="7">
        <v>42784</v>
      </c>
      <c r="B6" s="526">
        <v>12991</v>
      </c>
      <c r="C6" s="526" t="s">
        <v>9</v>
      </c>
      <c r="F6" s="160">
        <v>299.60000000000002</v>
      </c>
      <c r="G6" s="2">
        <f t="shared" ref="G6:G70" si="0">+G5+E6-F6</f>
        <v>85</v>
      </c>
    </row>
    <row r="7" spans="1:7">
      <c r="A7" s="7" t="s">
        <v>369</v>
      </c>
      <c r="B7" s="526">
        <v>12994</v>
      </c>
      <c r="C7" s="526" t="s">
        <v>9</v>
      </c>
      <c r="F7" s="160">
        <v>85</v>
      </c>
      <c r="G7" s="2">
        <f t="shared" si="0"/>
        <v>0</v>
      </c>
    </row>
    <row r="8" spans="1:7">
      <c r="A8" s="44">
        <v>42766</v>
      </c>
      <c r="B8" s="525" t="s">
        <v>14</v>
      </c>
      <c r="C8" s="525" t="s">
        <v>15</v>
      </c>
      <c r="D8" t="s">
        <v>16</v>
      </c>
      <c r="E8" s="265">
        <v>66.7</v>
      </c>
      <c r="G8" s="2">
        <f t="shared" si="0"/>
        <v>66.7</v>
      </c>
    </row>
    <row r="9" spans="1:7">
      <c r="B9" s="526"/>
      <c r="C9" s="526"/>
      <c r="D9" t="s">
        <v>17</v>
      </c>
      <c r="E9" s="265">
        <v>2.8</v>
      </c>
      <c r="G9" s="2">
        <f t="shared" si="0"/>
        <v>69.5</v>
      </c>
    </row>
    <row r="10" spans="1:7">
      <c r="B10" s="526"/>
      <c r="C10" s="526"/>
      <c r="D10" t="s">
        <v>18</v>
      </c>
      <c r="E10" s="265">
        <v>60</v>
      </c>
      <c r="G10" s="2">
        <f t="shared" si="0"/>
        <v>129.5</v>
      </c>
    </row>
    <row r="11" spans="1:7">
      <c r="B11" s="526"/>
      <c r="C11" s="526"/>
      <c r="D11" t="s">
        <v>19</v>
      </c>
      <c r="E11" s="265">
        <v>2</v>
      </c>
      <c r="G11" s="2">
        <f t="shared" si="0"/>
        <v>131.5</v>
      </c>
    </row>
    <row r="12" spans="1:7">
      <c r="A12" s="7">
        <v>42784</v>
      </c>
      <c r="B12" s="526">
        <v>12991</v>
      </c>
      <c r="C12" s="526" t="s">
        <v>15</v>
      </c>
      <c r="D12" t="s">
        <v>16</v>
      </c>
      <c r="F12" s="160">
        <v>66.7</v>
      </c>
      <c r="G12" s="2">
        <f t="shared" si="0"/>
        <v>64.8</v>
      </c>
    </row>
    <row r="13" spans="1:7">
      <c r="A13" s="7">
        <v>42784</v>
      </c>
      <c r="B13" s="526">
        <v>12991</v>
      </c>
      <c r="C13" s="526" t="s">
        <v>15</v>
      </c>
      <c r="D13" t="s">
        <v>17</v>
      </c>
      <c r="F13" s="160">
        <v>2.8</v>
      </c>
      <c r="G13" s="2">
        <f t="shared" si="0"/>
        <v>62</v>
      </c>
    </row>
    <row r="14" spans="1:7">
      <c r="A14" s="7">
        <v>42784</v>
      </c>
      <c r="B14" s="526">
        <v>12991</v>
      </c>
      <c r="C14" s="526" t="s">
        <v>15</v>
      </c>
      <c r="D14" t="s">
        <v>18</v>
      </c>
      <c r="F14" s="160">
        <v>60</v>
      </c>
      <c r="G14" s="2">
        <f t="shared" si="0"/>
        <v>2</v>
      </c>
    </row>
    <row r="15" spans="1:7">
      <c r="A15" s="7">
        <v>42784</v>
      </c>
      <c r="B15" s="526">
        <v>12991</v>
      </c>
      <c r="C15" s="526" t="s">
        <v>15</v>
      </c>
      <c r="D15" t="s">
        <v>19</v>
      </c>
      <c r="F15" s="160">
        <v>2</v>
      </c>
      <c r="G15" s="2">
        <f t="shared" si="0"/>
        <v>0</v>
      </c>
    </row>
    <row r="16" spans="1:7">
      <c r="A16" s="44">
        <v>42794</v>
      </c>
      <c r="B16" s="525" t="s">
        <v>14</v>
      </c>
      <c r="C16" s="525" t="s">
        <v>20</v>
      </c>
      <c r="D16" t="s">
        <v>16</v>
      </c>
      <c r="E16" s="265">
        <v>68.3</v>
      </c>
      <c r="G16" s="2">
        <f t="shared" si="0"/>
        <v>68.3</v>
      </c>
    </row>
    <row r="17" spans="1:7">
      <c r="B17" s="526"/>
      <c r="C17" s="526"/>
      <c r="D17" t="s">
        <v>17</v>
      </c>
      <c r="E17" s="265">
        <v>2</v>
      </c>
      <c r="G17" s="2">
        <f t="shared" si="0"/>
        <v>70.3</v>
      </c>
    </row>
    <row r="18" spans="1:7">
      <c r="B18" s="526"/>
      <c r="C18" s="526"/>
      <c r="D18" t="s">
        <v>18</v>
      </c>
      <c r="E18" s="265">
        <v>56</v>
      </c>
      <c r="G18" s="2">
        <f t="shared" si="0"/>
        <v>126.3</v>
      </c>
    </row>
    <row r="19" spans="1:7">
      <c r="B19" s="526"/>
      <c r="C19" s="526"/>
      <c r="D19" t="s">
        <v>19</v>
      </c>
      <c r="E19" s="265">
        <v>2</v>
      </c>
      <c r="G19" s="2">
        <f t="shared" si="0"/>
        <v>128.30000000000001</v>
      </c>
    </row>
    <row r="20" spans="1:7">
      <c r="A20" s="7">
        <v>42882</v>
      </c>
      <c r="B20" s="526">
        <v>12833</v>
      </c>
      <c r="C20" s="526" t="s">
        <v>20</v>
      </c>
      <c r="D20" t="s">
        <v>16</v>
      </c>
      <c r="F20" s="160">
        <v>68.3</v>
      </c>
      <c r="G20" s="2">
        <f t="shared" si="0"/>
        <v>60.000000000000014</v>
      </c>
    </row>
    <row r="21" spans="1:7">
      <c r="A21" s="7">
        <v>42882</v>
      </c>
      <c r="B21" s="526">
        <v>12833</v>
      </c>
      <c r="C21" s="526" t="s">
        <v>20</v>
      </c>
      <c r="D21" t="s">
        <v>17</v>
      </c>
      <c r="F21" s="160">
        <v>2</v>
      </c>
      <c r="G21" s="2">
        <f t="shared" si="0"/>
        <v>58.000000000000014</v>
      </c>
    </row>
    <row r="22" spans="1:7">
      <c r="A22" s="7">
        <v>42882</v>
      </c>
      <c r="B22" s="526">
        <v>12834</v>
      </c>
      <c r="C22" s="526" t="s">
        <v>20</v>
      </c>
      <c r="D22" t="s">
        <v>18</v>
      </c>
      <c r="F22" s="160">
        <v>56</v>
      </c>
      <c r="G22" s="2">
        <f t="shared" si="0"/>
        <v>2.0000000000000142</v>
      </c>
    </row>
    <row r="23" spans="1:7">
      <c r="A23" s="7">
        <v>42882</v>
      </c>
      <c r="B23" s="526">
        <v>12834</v>
      </c>
      <c r="C23" s="526" t="s">
        <v>20</v>
      </c>
      <c r="D23" t="s">
        <v>19</v>
      </c>
      <c r="F23" s="160">
        <v>2</v>
      </c>
      <c r="G23" s="2">
        <f t="shared" si="0"/>
        <v>1.4210854715202004E-14</v>
      </c>
    </row>
    <row r="24" spans="1:7">
      <c r="A24" s="44">
        <v>42825</v>
      </c>
      <c r="B24" s="525" t="s">
        <v>14</v>
      </c>
      <c r="C24" s="525" t="s">
        <v>23</v>
      </c>
      <c r="D24" t="s">
        <v>16</v>
      </c>
      <c r="E24" s="265">
        <v>65.3</v>
      </c>
      <c r="G24" s="2">
        <f t="shared" si="0"/>
        <v>65.300000000000011</v>
      </c>
    </row>
    <row r="25" spans="1:7">
      <c r="B25" s="526"/>
      <c r="C25" s="526"/>
      <c r="D25" t="s">
        <v>17</v>
      </c>
      <c r="E25" s="265">
        <v>2</v>
      </c>
      <c r="G25" s="2">
        <f t="shared" si="0"/>
        <v>67.300000000000011</v>
      </c>
    </row>
    <row r="26" spans="1:7">
      <c r="B26" s="526"/>
      <c r="C26" s="526"/>
      <c r="D26" t="s">
        <v>18</v>
      </c>
      <c r="E26" s="265">
        <v>60</v>
      </c>
      <c r="G26" s="2">
        <f t="shared" si="0"/>
        <v>127.30000000000001</v>
      </c>
    </row>
    <row r="27" spans="1:7">
      <c r="B27" s="526"/>
      <c r="C27" s="526"/>
      <c r="D27" t="s">
        <v>19</v>
      </c>
      <c r="E27" s="265">
        <v>2</v>
      </c>
      <c r="G27" s="2">
        <f t="shared" si="0"/>
        <v>129.30000000000001</v>
      </c>
    </row>
    <row r="28" spans="1:7">
      <c r="A28" s="7">
        <v>42882</v>
      </c>
      <c r="B28" s="526">
        <v>12833</v>
      </c>
      <c r="C28" s="526" t="s">
        <v>23</v>
      </c>
      <c r="D28" t="s">
        <v>16</v>
      </c>
      <c r="F28" s="160">
        <v>65.3</v>
      </c>
      <c r="G28" s="2">
        <f t="shared" si="0"/>
        <v>64.000000000000014</v>
      </c>
    </row>
    <row r="29" spans="1:7">
      <c r="A29" s="7">
        <v>42882</v>
      </c>
      <c r="B29" s="526">
        <v>12833</v>
      </c>
      <c r="C29" s="526" t="s">
        <v>23</v>
      </c>
      <c r="D29" t="s">
        <v>17</v>
      </c>
      <c r="F29" s="160">
        <v>2</v>
      </c>
      <c r="G29" s="2">
        <f t="shared" si="0"/>
        <v>62.000000000000014</v>
      </c>
    </row>
    <row r="30" spans="1:7">
      <c r="A30" s="7">
        <v>42882</v>
      </c>
      <c r="B30" s="526">
        <v>12834</v>
      </c>
      <c r="C30" s="526" t="s">
        <v>23</v>
      </c>
      <c r="D30" t="s">
        <v>18</v>
      </c>
      <c r="F30" s="160">
        <v>60</v>
      </c>
      <c r="G30" s="2">
        <f t="shared" si="0"/>
        <v>2.0000000000000142</v>
      </c>
    </row>
    <row r="31" spans="1:7">
      <c r="A31" s="7">
        <v>42882</v>
      </c>
      <c r="B31" s="526">
        <v>12834</v>
      </c>
      <c r="C31" s="526" t="s">
        <v>23</v>
      </c>
      <c r="D31" t="s">
        <v>19</v>
      </c>
      <c r="F31" s="160">
        <v>2</v>
      </c>
      <c r="G31" s="2">
        <f t="shared" si="0"/>
        <v>1.4210854715202004E-14</v>
      </c>
    </row>
    <row r="32" spans="1:7">
      <c r="A32" s="44">
        <v>42855</v>
      </c>
      <c r="B32" s="525" t="s">
        <v>14</v>
      </c>
      <c r="C32" s="525" t="s">
        <v>24</v>
      </c>
      <c r="D32" t="s">
        <v>16</v>
      </c>
      <c r="E32" s="265">
        <v>66.8</v>
      </c>
      <c r="G32" s="2">
        <f t="shared" si="0"/>
        <v>66.800000000000011</v>
      </c>
    </row>
    <row r="33" spans="1:7">
      <c r="B33" s="526"/>
      <c r="C33" s="526"/>
      <c r="D33" t="s">
        <v>17</v>
      </c>
      <c r="E33" s="265">
        <v>2</v>
      </c>
      <c r="G33" s="2">
        <f t="shared" si="0"/>
        <v>68.800000000000011</v>
      </c>
    </row>
    <row r="34" spans="1:7">
      <c r="B34" s="526"/>
      <c r="C34" s="526"/>
      <c r="D34" t="s">
        <v>18</v>
      </c>
      <c r="E34" s="265">
        <v>60</v>
      </c>
      <c r="G34" s="2">
        <f t="shared" si="0"/>
        <v>128.80000000000001</v>
      </c>
    </row>
    <row r="35" spans="1:7">
      <c r="B35" s="526"/>
      <c r="C35" s="526"/>
      <c r="D35" t="s">
        <v>19</v>
      </c>
      <c r="E35" s="265">
        <v>2</v>
      </c>
      <c r="G35" s="2">
        <f t="shared" si="0"/>
        <v>130.80000000000001</v>
      </c>
    </row>
    <row r="36" spans="1:7">
      <c r="A36" s="7">
        <v>42882</v>
      </c>
      <c r="B36" s="526">
        <v>12833</v>
      </c>
      <c r="C36" s="526" t="s">
        <v>24</v>
      </c>
      <c r="D36" t="s">
        <v>16</v>
      </c>
      <c r="F36" s="160">
        <v>66.8</v>
      </c>
      <c r="G36" s="2">
        <f t="shared" si="0"/>
        <v>64.000000000000014</v>
      </c>
    </row>
    <row r="37" spans="1:7">
      <c r="A37" s="7">
        <v>42882</v>
      </c>
      <c r="B37" s="526">
        <v>12833</v>
      </c>
      <c r="C37" s="526" t="s">
        <v>24</v>
      </c>
      <c r="D37" t="s">
        <v>17</v>
      </c>
      <c r="F37" s="160">
        <v>2</v>
      </c>
      <c r="G37" s="2">
        <f t="shared" si="0"/>
        <v>62.000000000000014</v>
      </c>
    </row>
    <row r="38" spans="1:7">
      <c r="A38" s="7">
        <v>42882</v>
      </c>
      <c r="B38" s="526">
        <v>12834</v>
      </c>
      <c r="C38" s="526" t="s">
        <v>24</v>
      </c>
      <c r="D38" t="s">
        <v>18</v>
      </c>
      <c r="F38" s="160">
        <v>60</v>
      </c>
      <c r="G38" s="2">
        <f t="shared" si="0"/>
        <v>2.0000000000000142</v>
      </c>
    </row>
    <row r="39" spans="1:7">
      <c r="A39" s="7">
        <v>42882</v>
      </c>
      <c r="B39" s="526">
        <v>12834</v>
      </c>
      <c r="C39" s="526" t="s">
        <v>24</v>
      </c>
      <c r="D39" t="s">
        <v>19</v>
      </c>
      <c r="F39" s="160">
        <v>2</v>
      </c>
      <c r="G39" s="2">
        <f t="shared" si="0"/>
        <v>1.4210854715202004E-14</v>
      </c>
    </row>
    <row r="40" spans="1:7">
      <c r="A40" s="44">
        <v>42886</v>
      </c>
      <c r="B40" s="525" t="s">
        <v>14</v>
      </c>
      <c r="C40" s="525" t="s">
        <v>25</v>
      </c>
      <c r="D40" t="s">
        <v>16</v>
      </c>
      <c r="E40" s="265">
        <v>62</v>
      </c>
      <c r="G40" s="2">
        <f t="shared" si="0"/>
        <v>62.000000000000014</v>
      </c>
    </row>
    <row r="41" spans="1:7">
      <c r="B41" s="526"/>
      <c r="C41" s="526"/>
      <c r="D41" t="s">
        <v>17</v>
      </c>
      <c r="E41" s="265">
        <v>2</v>
      </c>
      <c r="G41" s="2">
        <f t="shared" si="0"/>
        <v>64.000000000000014</v>
      </c>
    </row>
    <row r="42" spans="1:7">
      <c r="B42" s="526"/>
      <c r="C42" s="526"/>
      <c r="D42" t="s">
        <v>18</v>
      </c>
      <c r="E42" s="265">
        <v>60</v>
      </c>
      <c r="G42" s="2">
        <f t="shared" si="0"/>
        <v>124.00000000000001</v>
      </c>
    </row>
    <row r="43" spans="1:7">
      <c r="B43" s="526"/>
      <c r="C43" s="526"/>
      <c r="D43" t="s">
        <v>19</v>
      </c>
      <c r="E43" s="265">
        <v>2</v>
      </c>
      <c r="G43" s="2">
        <f t="shared" si="0"/>
        <v>126.00000000000001</v>
      </c>
    </row>
    <row r="44" spans="1:7">
      <c r="A44" s="7">
        <v>42933</v>
      </c>
      <c r="B44" s="526">
        <v>13210</v>
      </c>
      <c r="C44" s="526" t="s">
        <v>25</v>
      </c>
      <c r="D44" t="s">
        <v>18</v>
      </c>
      <c r="F44" s="160">
        <v>60</v>
      </c>
      <c r="G44" s="2">
        <f t="shared" si="0"/>
        <v>66.000000000000014</v>
      </c>
    </row>
    <row r="45" spans="1:7">
      <c r="A45" s="7">
        <v>42933</v>
      </c>
      <c r="B45" s="526">
        <v>13210</v>
      </c>
      <c r="C45" s="526" t="s">
        <v>25</v>
      </c>
      <c r="D45" t="s">
        <v>19</v>
      </c>
      <c r="F45" s="160">
        <v>2</v>
      </c>
      <c r="G45" s="2">
        <f t="shared" si="0"/>
        <v>64.000000000000014</v>
      </c>
    </row>
    <row r="46" spans="1:7">
      <c r="A46" s="7">
        <v>42933</v>
      </c>
      <c r="B46" s="526">
        <v>13210</v>
      </c>
      <c r="C46" s="526" t="s">
        <v>25</v>
      </c>
      <c r="D46" t="s">
        <v>16</v>
      </c>
      <c r="F46" s="160">
        <v>62</v>
      </c>
      <c r="G46" s="2">
        <f t="shared" si="0"/>
        <v>2.0000000000000142</v>
      </c>
    </row>
    <row r="47" spans="1:7">
      <c r="A47" s="7">
        <v>42933</v>
      </c>
      <c r="B47" s="526">
        <v>13210</v>
      </c>
      <c r="C47" s="526" t="s">
        <v>25</v>
      </c>
      <c r="D47" t="s">
        <v>17</v>
      </c>
      <c r="F47" s="160">
        <v>2</v>
      </c>
      <c r="G47" s="2">
        <f t="shared" si="0"/>
        <v>1.4210854715202004E-14</v>
      </c>
    </row>
    <row r="48" spans="1:7">
      <c r="A48" s="44">
        <v>42916</v>
      </c>
      <c r="B48" s="525" t="s">
        <v>14</v>
      </c>
      <c r="C48" s="525" t="s">
        <v>26</v>
      </c>
      <c r="D48" t="s">
        <v>16</v>
      </c>
      <c r="E48" s="265">
        <v>61.1</v>
      </c>
      <c r="G48" s="2">
        <f t="shared" si="0"/>
        <v>61.100000000000016</v>
      </c>
    </row>
    <row r="49" spans="1:7">
      <c r="B49" s="526"/>
      <c r="C49" s="526"/>
      <c r="D49" t="s">
        <v>17</v>
      </c>
      <c r="E49" s="265">
        <v>2</v>
      </c>
      <c r="G49" s="2">
        <f t="shared" si="0"/>
        <v>63.100000000000016</v>
      </c>
    </row>
    <row r="50" spans="1:7">
      <c r="B50" s="526"/>
      <c r="C50" s="526"/>
      <c r="D50" t="s">
        <v>18</v>
      </c>
      <c r="E50" s="265">
        <v>60</v>
      </c>
      <c r="G50" s="2">
        <f t="shared" si="0"/>
        <v>123.10000000000002</v>
      </c>
    </row>
    <row r="51" spans="1:7">
      <c r="B51" s="526"/>
      <c r="C51" s="526"/>
      <c r="D51" t="s">
        <v>19</v>
      </c>
      <c r="E51" s="265">
        <v>2</v>
      </c>
      <c r="G51" s="2">
        <f t="shared" si="0"/>
        <v>125.10000000000002</v>
      </c>
    </row>
    <row r="52" spans="1:7">
      <c r="A52" s="7">
        <v>42933</v>
      </c>
      <c r="B52" s="526">
        <v>13210</v>
      </c>
      <c r="C52" s="526" t="s">
        <v>26</v>
      </c>
      <c r="D52" t="s">
        <v>18</v>
      </c>
      <c r="F52" s="160">
        <v>60</v>
      </c>
      <c r="G52" s="2">
        <f t="shared" si="0"/>
        <v>65.100000000000023</v>
      </c>
    </row>
    <row r="53" spans="1:7">
      <c r="A53" s="7">
        <v>42933</v>
      </c>
      <c r="B53" s="526">
        <v>13210</v>
      </c>
      <c r="C53" s="526" t="s">
        <v>26</v>
      </c>
      <c r="D53" t="s">
        <v>19</v>
      </c>
      <c r="F53" s="160">
        <v>2</v>
      </c>
      <c r="G53" s="2">
        <f t="shared" si="0"/>
        <v>63.100000000000023</v>
      </c>
    </row>
    <row r="54" spans="1:7">
      <c r="A54" s="7">
        <v>42933</v>
      </c>
      <c r="B54" s="526">
        <v>13210</v>
      </c>
      <c r="C54" s="526" t="s">
        <v>26</v>
      </c>
      <c r="D54" t="s">
        <v>16</v>
      </c>
      <c r="F54" s="160">
        <v>61.1</v>
      </c>
      <c r="G54" s="2">
        <f t="shared" si="0"/>
        <v>2.0000000000000213</v>
      </c>
    </row>
    <row r="55" spans="1:7">
      <c r="A55" s="7">
        <v>42933</v>
      </c>
      <c r="B55" s="526">
        <v>13210</v>
      </c>
      <c r="C55" s="526" t="s">
        <v>26</v>
      </c>
      <c r="D55" t="s">
        <v>17</v>
      </c>
      <c r="F55" s="160">
        <v>2</v>
      </c>
      <c r="G55" s="2">
        <f t="shared" si="0"/>
        <v>2.1316282072803006E-14</v>
      </c>
    </row>
    <row r="56" spans="1:7">
      <c r="A56" s="44">
        <v>42947</v>
      </c>
      <c r="B56" s="525" t="s">
        <v>14</v>
      </c>
      <c r="C56" s="525" t="s">
        <v>27</v>
      </c>
      <c r="D56" t="s">
        <v>16</v>
      </c>
      <c r="E56" s="265">
        <v>55.5</v>
      </c>
      <c r="G56" s="2">
        <f t="shared" si="0"/>
        <v>55.500000000000021</v>
      </c>
    </row>
    <row r="57" spans="1:7">
      <c r="B57" s="526"/>
      <c r="C57" s="526"/>
      <c r="D57" t="s">
        <v>17</v>
      </c>
      <c r="E57" s="265">
        <v>2</v>
      </c>
      <c r="G57" s="2">
        <f t="shared" si="0"/>
        <v>57.500000000000021</v>
      </c>
    </row>
    <row r="58" spans="1:7">
      <c r="B58" s="526"/>
      <c r="C58" s="526"/>
      <c r="D58" t="s">
        <v>18</v>
      </c>
      <c r="E58" s="265">
        <v>60</v>
      </c>
      <c r="G58" s="2">
        <f t="shared" si="0"/>
        <v>117.50000000000003</v>
      </c>
    </row>
    <row r="59" spans="1:7">
      <c r="B59" s="526"/>
      <c r="C59" s="526"/>
      <c r="D59" t="s">
        <v>19</v>
      </c>
      <c r="E59" s="265">
        <v>2</v>
      </c>
      <c r="G59" s="2">
        <f t="shared" si="0"/>
        <v>119.50000000000003</v>
      </c>
    </row>
    <row r="60" spans="1:7">
      <c r="A60" s="7">
        <v>42990</v>
      </c>
      <c r="B60" s="526">
        <v>13566</v>
      </c>
      <c r="C60" s="526" t="s">
        <v>27</v>
      </c>
      <c r="D60" t="s">
        <v>18</v>
      </c>
      <c r="F60" s="160">
        <v>60</v>
      </c>
      <c r="G60" s="2">
        <f t="shared" si="0"/>
        <v>59.500000000000028</v>
      </c>
    </row>
    <row r="61" spans="1:7">
      <c r="A61" s="7">
        <v>42990</v>
      </c>
      <c r="B61" s="526">
        <v>13566</v>
      </c>
      <c r="C61" s="526" t="s">
        <v>27</v>
      </c>
      <c r="D61" t="s">
        <v>19</v>
      </c>
      <c r="F61" s="160">
        <v>2</v>
      </c>
      <c r="G61" s="2">
        <f t="shared" si="0"/>
        <v>57.500000000000028</v>
      </c>
    </row>
    <row r="62" spans="1:7">
      <c r="A62" s="7">
        <v>42990</v>
      </c>
      <c r="B62" s="526">
        <v>13566</v>
      </c>
      <c r="C62" s="526" t="s">
        <v>27</v>
      </c>
      <c r="D62" t="s">
        <v>16</v>
      </c>
      <c r="F62" s="160">
        <v>55.5</v>
      </c>
      <c r="G62" s="2">
        <f t="shared" si="0"/>
        <v>2.0000000000000284</v>
      </c>
    </row>
    <row r="63" spans="1:7">
      <c r="A63" s="7">
        <v>42990</v>
      </c>
      <c r="B63" s="526">
        <v>13566</v>
      </c>
      <c r="C63" s="526" t="s">
        <v>27</v>
      </c>
      <c r="D63" t="s">
        <v>17</v>
      </c>
      <c r="F63" s="160">
        <v>2</v>
      </c>
      <c r="G63" s="2">
        <f t="shared" si="0"/>
        <v>2.8421709430404007E-14</v>
      </c>
    </row>
    <row r="64" spans="1:7">
      <c r="A64" s="44">
        <v>42978</v>
      </c>
      <c r="B64" s="525" t="s">
        <v>14</v>
      </c>
      <c r="C64" s="525" t="s">
        <v>28</v>
      </c>
      <c r="D64" t="s">
        <v>16</v>
      </c>
      <c r="E64" s="265">
        <v>55.5</v>
      </c>
      <c r="G64" s="2">
        <f t="shared" si="0"/>
        <v>55.500000000000028</v>
      </c>
    </row>
    <row r="65" spans="1:7">
      <c r="B65" s="526"/>
      <c r="C65" s="526"/>
      <c r="D65" t="s">
        <v>17</v>
      </c>
      <c r="E65" s="265">
        <v>2</v>
      </c>
      <c r="G65" s="2">
        <f t="shared" si="0"/>
        <v>57.500000000000028</v>
      </c>
    </row>
    <row r="66" spans="1:7">
      <c r="B66" s="526"/>
      <c r="C66" s="526"/>
      <c r="D66" t="s">
        <v>18</v>
      </c>
      <c r="E66" s="265">
        <v>60</v>
      </c>
      <c r="G66" s="2">
        <f t="shared" si="0"/>
        <v>117.50000000000003</v>
      </c>
    </row>
    <row r="67" spans="1:7">
      <c r="B67" s="526"/>
      <c r="C67" s="526"/>
      <c r="D67" t="s">
        <v>19</v>
      </c>
      <c r="E67" s="265">
        <v>2</v>
      </c>
      <c r="G67" s="2">
        <f t="shared" si="0"/>
        <v>119.50000000000003</v>
      </c>
    </row>
    <row r="68" spans="1:7">
      <c r="B68" s="526"/>
      <c r="C68" s="526"/>
      <c r="D68" t="s">
        <v>21</v>
      </c>
      <c r="E68" s="265">
        <v>85</v>
      </c>
      <c r="G68" s="2">
        <f t="shared" si="0"/>
        <v>204.50000000000003</v>
      </c>
    </row>
    <row r="69" spans="1:7">
      <c r="A69" s="7">
        <v>42990</v>
      </c>
      <c r="B69" s="526">
        <v>13566</v>
      </c>
      <c r="C69" s="526" t="s">
        <v>28</v>
      </c>
      <c r="D69" t="s">
        <v>18</v>
      </c>
      <c r="F69" s="160">
        <v>60</v>
      </c>
      <c r="G69" s="2">
        <f t="shared" si="0"/>
        <v>144.50000000000003</v>
      </c>
    </row>
    <row r="70" spans="1:7">
      <c r="A70" s="7">
        <v>42990</v>
      </c>
      <c r="B70" s="526">
        <v>13566</v>
      </c>
      <c r="C70" s="526" t="s">
        <v>28</v>
      </c>
      <c r="D70" t="s">
        <v>19</v>
      </c>
      <c r="F70" s="160">
        <v>2</v>
      </c>
      <c r="G70" s="2">
        <f t="shared" si="0"/>
        <v>142.50000000000003</v>
      </c>
    </row>
    <row r="71" spans="1:7">
      <c r="A71" s="7">
        <v>43025</v>
      </c>
      <c r="B71" s="526">
        <v>13829</v>
      </c>
      <c r="C71" s="526" t="s">
        <v>28</v>
      </c>
      <c r="D71" t="s">
        <v>16</v>
      </c>
      <c r="F71" s="160">
        <v>55.5</v>
      </c>
      <c r="G71" s="2">
        <f t="shared" ref="G71:G138" si="1">+G70+E71-F71</f>
        <v>87.000000000000028</v>
      </c>
    </row>
    <row r="72" spans="1:7">
      <c r="A72" s="7">
        <v>43025</v>
      </c>
      <c r="B72" s="526">
        <v>13829</v>
      </c>
      <c r="C72" s="526" t="s">
        <v>28</v>
      </c>
      <c r="D72" t="s">
        <v>17</v>
      </c>
      <c r="F72" s="160">
        <v>2</v>
      </c>
      <c r="G72" s="2">
        <f t="shared" si="1"/>
        <v>85.000000000000028</v>
      </c>
    </row>
    <row r="73" spans="1:7">
      <c r="A73" s="7">
        <v>43053</v>
      </c>
      <c r="B73" s="526">
        <v>13978</v>
      </c>
      <c r="C73" s="526" t="s">
        <v>28</v>
      </c>
      <c r="D73" t="s">
        <v>21</v>
      </c>
      <c r="F73" s="160">
        <v>85</v>
      </c>
      <c r="G73" s="2">
        <f t="shared" si="1"/>
        <v>0</v>
      </c>
    </row>
    <row r="74" spans="1:7">
      <c r="A74" s="44">
        <v>43008</v>
      </c>
      <c r="B74" s="525" t="s">
        <v>14</v>
      </c>
      <c r="C74" s="525" t="s">
        <v>29</v>
      </c>
      <c r="D74" t="s">
        <v>16</v>
      </c>
      <c r="E74" s="265">
        <v>58</v>
      </c>
      <c r="G74" s="2">
        <f t="shared" si="1"/>
        <v>58</v>
      </c>
    </row>
    <row r="75" spans="1:7">
      <c r="B75" s="526"/>
      <c r="C75" s="526"/>
      <c r="D75" t="s">
        <v>17</v>
      </c>
      <c r="E75" s="265">
        <v>2</v>
      </c>
      <c r="G75" s="2">
        <f t="shared" si="1"/>
        <v>60</v>
      </c>
    </row>
    <row r="76" spans="1:7">
      <c r="B76" s="526"/>
      <c r="C76" s="526"/>
      <c r="D76" t="s">
        <v>18</v>
      </c>
      <c r="E76" s="265">
        <v>60</v>
      </c>
      <c r="G76" s="2">
        <f t="shared" si="1"/>
        <v>120</v>
      </c>
    </row>
    <row r="77" spans="1:7">
      <c r="B77" s="526"/>
      <c r="C77" s="526"/>
      <c r="D77" t="s">
        <v>19</v>
      </c>
      <c r="E77" s="265">
        <v>2</v>
      </c>
      <c r="G77" s="2">
        <f t="shared" si="1"/>
        <v>122</v>
      </c>
    </row>
    <row r="78" spans="1:7">
      <c r="A78" s="7">
        <v>42823</v>
      </c>
      <c r="B78" s="526"/>
      <c r="C78" s="526"/>
      <c r="D78" t="s">
        <v>21</v>
      </c>
      <c r="E78" s="265">
        <v>85</v>
      </c>
      <c r="G78" s="2">
        <f t="shared" si="1"/>
        <v>207</v>
      </c>
    </row>
    <row r="79" spans="1:7">
      <c r="A79" s="7">
        <v>43025</v>
      </c>
      <c r="B79" s="526">
        <v>13829</v>
      </c>
      <c r="C79" s="526" t="s">
        <v>29</v>
      </c>
      <c r="D79" t="s">
        <v>18</v>
      </c>
      <c r="F79" s="160">
        <v>60</v>
      </c>
      <c r="G79" s="2">
        <f t="shared" si="1"/>
        <v>147</v>
      </c>
    </row>
    <row r="80" spans="1:7">
      <c r="A80" s="7">
        <v>43025</v>
      </c>
      <c r="B80" s="526">
        <v>13829</v>
      </c>
      <c r="C80" s="526" t="s">
        <v>29</v>
      </c>
      <c r="D80" t="s">
        <v>19</v>
      </c>
      <c r="F80" s="160">
        <v>2</v>
      </c>
      <c r="G80" s="2">
        <f t="shared" si="1"/>
        <v>145</v>
      </c>
    </row>
    <row r="81" spans="1:7">
      <c r="A81" s="7">
        <v>43053</v>
      </c>
      <c r="B81" s="526">
        <v>13978</v>
      </c>
      <c r="C81" s="20">
        <v>42823</v>
      </c>
      <c r="D81" t="s">
        <v>21</v>
      </c>
      <c r="F81" s="160">
        <v>85</v>
      </c>
      <c r="G81" s="2">
        <f t="shared" si="1"/>
        <v>60</v>
      </c>
    </row>
    <row r="82" spans="1:7">
      <c r="A82" s="7">
        <v>43053</v>
      </c>
      <c r="B82" s="526">
        <v>13978</v>
      </c>
      <c r="C82" s="526" t="s">
        <v>29</v>
      </c>
      <c r="D82" t="s">
        <v>16</v>
      </c>
      <c r="F82" s="160">
        <v>58</v>
      </c>
      <c r="G82" s="2">
        <f t="shared" si="1"/>
        <v>2</v>
      </c>
    </row>
    <row r="83" spans="1:7">
      <c r="A83" s="7">
        <v>43053</v>
      </c>
      <c r="B83" s="526">
        <v>13978</v>
      </c>
      <c r="C83" s="526" t="s">
        <v>29</v>
      </c>
      <c r="D83" t="s">
        <v>17</v>
      </c>
      <c r="F83" s="160">
        <v>2</v>
      </c>
      <c r="G83" s="2">
        <f t="shared" si="1"/>
        <v>0</v>
      </c>
    </row>
    <row r="84" spans="1:7">
      <c r="A84" s="44">
        <v>43039</v>
      </c>
      <c r="B84" s="525" t="s">
        <v>14</v>
      </c>
      <c r="C84" s="525" t="s">
        <v>30</v>
      </c>
      <c r="D84" t="s">
        <v>16</v>
      </c>
      <c r="E84" s="265">
        <v>86.6</v>
      </c>
      <c r="G84" s="2">
        <f t="shared" si="1"/>
        <v>86.6</v>
      </c>
    </row>
    <row r="85" spans="1:7">
      <c r="B85" s="526"/>
      <c r="C85" s="526"/>
      <c r="D85" t="s">
        <v>17</v>
      </c>
      <c r="E85" s="265">
        <v>2</v>
      </c>
      <c r="G85" s="2">
        <f t="shared" si="1"/>
        <v>88.6</v>
      </c>
    </row>
    <row r="86" spans="1:7" ht="15.75" customHeight="1">
      <c r="B86" s="526"/>
      <c r="C86" s="526"/>
      <c r="D86" t="s">
        <v>18</v>
      </c>
      <c r="E86" s="265">
        <v>60</v>
      </c>
      <c r="G86" s="2">
        <f t="shared" si="1"/>
        <v>148.6</v>
      </c>
    </row>
    <row r="87" spans="1:7">
      <c r="B87" s="526"/>
      <c r="C87" s="526"/>
      <c r="D87" t="s">
        <v>19</v>
      </c>
      <c r="E87" s="265">
        <v>2</v>
      </c>
      <c r="G87" s="2">
        <f t="shared" si="1"/>
        <v>150.6</v>
      </c>
    </row>
    <row r="88" spans="1:7">
      <c r="A88" s="7">
        <v>43053</v>
      </c>
      <c r="B88" s="526">
        <v>13978</v>
      </c>
      <c r="C88" s="526" t="s">
        <v>30</v>
      </c>
      <c r="D88" t="s">
        <v>18</v>
      </c>
      <c r="F88" s="160">
        <v>60</v>
      </c>
      <c r="G88" s="2">
        <f t="shared" si="1"/>
        <v>90.6</v>
      </c>
    </row>
    <row r="89" spans="1:7">
      <c r="A89" s="7">
        <v>43053</v>
      </c>
      <c r="B89" s="526">
        <v>13978</v>
      </c>
      <c r="C89" s="526" t="s">
        <v>30</v>
      </c>
      <c r="D89" t="s">
        <v>19</v>
      </c>
      <c r="F89" s="160">
        <v>2</v>
      </c>
      <c r="G89" s="2">
        <f t="shared" si="1"/>
        <v>88.6</v>
      </c>
    </row>
    <row r="90" spans="1:7">
      <c r="A90" s="7">
        <v>43066</v>
      </c>
      <c r="B90" s="526">
        <v>14098</v>
      </c>
      <c r="C90" s="526" t="s">
        <v>30</v>
      </c>
      <c r="D90" t="s">
        <v>16</v>
      </c>
      <c r="F90" s="160">
        <v>86.6</v>
      </c>
      <c r="G90" s="2">
        <f t="shared" si="1"/>
        <v>2</v>
      </c>
    </row>
    <row r="91" spans="1:7">
      <c r="A91" s="7">
        <v>43066</v>
      </c>
      <c r="B91" s="526">
        <v>14098</v>
      </c>
      <c r="C91" s="526" t="s">
        <v>30</v>
      </c>
      <c r="D91" t="s">
        <v>17</v>
      </c>
      <c r="F91" s="160">
        <v>2</v>
      </c>
      <c r="G91" s="2">
        <f t="shared" si="1"/>
        <v>0</v>
      </c>
    </row>
    <row r="92" spans="1:7">
      <c r="A92" s="44">
        <v>43069</v>
      </c>
      <c r="B92" s="525" t="s">
        <v>14</v>
      </c>
      <c r="C92" s="525" t="s">
        <v>33</v>
      </c>
      <c r="D92" t="s">
        <v>16</v>
      </c>
      <c r="E92" s="265">
        <v>92.5</v>
      </c>
      <c r="G92" s="2">
        <f t="shared" si="1"/>
        <v>92.5</v>
      </c>
    </row>
    <row r="93" spans="1:7">
      <c r="B93" s="526"/>
      <c r="C93" s="526"/>
      <c r="D93" t="s">
        <v>17</v>
      </c>
      <c r="E93" s="265">
        <v>2</v>
      </c>
      <c r="G93" s="2">
        <f t="shared" si="1"/>
        <v>94.5</v>
      </c>
    </row>
    <row r="94" spans="1:7">
      <c r="B94" s="526"/>
      <c r="C94" s="526"/>
      <c r="D94" t="s">
        <v>18</v>
      </c>
      <c r="E94" s="265">
        <v>60</v>
      </c>
      <c r="G94" s="2">
        <f t="shared" si="1"/>
        <v>154.5</v>
      </c>
    </row>
    <row r="95" spans="1:7">
      <c r="B95" s="526"/>
      <c r="C95" s="526"/>
      <c r="D95" t="s">
        <v>19</v>
      </c>
      <c r="E95" s="265">
        <v>2</v>
      </c>
      <c r="G95" s="2">
        <f t="shared" si="1"/>
        <v>156.5</v>
      </c>
    </row>
    <row r="96" spans="1:7">
      <c r="A96" s="7">
        <v>43108</v>
      </c>
      <c r="B96" s="526">
        <v>14409</v>
      </c>
      <c r="C96" s="526" t="s">
        <v>33</v>
      </c>
      <c r="D96" t="s">
        <v>18</v>
      </c>
      <c r="F96" s="160">
        <v>60</v>
      </c>
      <c r="G96" s="2">
        <f t="shared" si="1"/>
        <v>96.5</v>
      </c>
    </row>
    <row r="97" spans="1:7">
      <c r="A97" s="7">
        <v>43108</v>
      </c>
      <c r="B97" s="526">
        <v>14409</v>
      </c>
      <c r="C97" s="526" t="s">
        <v>33</v>
      </c>
      <c r="D97" t="s">
        <v>19</v>
      </c>
      <c r="F97" s="160">
        <v>2</v>
      </c>
      <c r="G97" s="2">
        <f t="shared" si="1"/>
        <v>94.5</v>
      </c>
    </row>
    <row r="98" spans="1:7">
      <c r="A98" s="7">
        <v>43108</v>
      </c>
      <c r="B98" s="526">
        <v>14409</v>
      </c>
      <c r="C98" s="526" t="s">
        <v>33</v>
      </c>
      <c r="D98" t="s">
        <v>16</v>
      </c>
      <c r="F98" s="160">
        <v>92.5</v>
      </c>
      <c r="G98" s="2">
        <f t="shared" si="1"/>
        <v>2</v>
      </c>
    </row>
    <row r="99" spans="1:7">
      <c r="A99" s="7">
        <v>43108</v>
      </c>
      <c r="B99" s="526">
        <v>14409</v>
      </c>
      <c r="C99" s="526" t="s">
        <v>33</v>
      </c>
      <c r="D99" t="s">
        <v>17</v>
      </c>
      <c r="F99" s="160">
        <v>2</v>
      </c>
      <c r="G99" s="2">
        <f t="shared" si="1"/>
        <v>0</v>
      </c>
    </row>
    <row r="100" spans="1:7">
      <c r="A100" s="44">
        <v>43100</v>
      </c>
      <c r="B100" s="525" t="s">
        <v>14</v>
      </c>
      <c r="C100" s="525" t="s">
        <v>34</v>
      </c>
      <c r="D100" t="s">
        <v>16</v>
      </c>
      <c r="E100" s="265">
        <v>100.5</v>
      </c>
      <c r="G100" s="2">
        <f t="shared" si="1"/>
        <v>100.5</v>
      </c>
    </row>
    <row r="101" spans="1:7">
      <c r="B101" s="526"/>
      <c r="C101" s="526"/>
      <c r="D101" t="s">
        <v>17</v>
      </c>
      <c r="E101" s="265">
        <v>2</v>
      </c>
      <c r="G101" s="2">
        <f t="shared" si="1"/>
        <v>102.5</v>
      </c>
    </row>
    <row r="102" spans="1:7">
      <c r="B102" s="526"/>
      <c r="C102" s="526"/>
      <c r="D102" t="s">
        <v>18</v>
      </c>
      <c r="E102" s="265">
        <v>60</v>
      </c>
      <c r="G102" s="2">
        <f t="shared" si="1"/>
        <v>162.5</v>
      </c>
    </row>
    <row r="103" spans="1:7">
      <c r="B103" s="526"/>
      <c r="C103" s="526"/>
      <c r="D103" t="s">
        <v>19</v>
      </c>
      <c r="E103" s="265">
        <v>2</v>
      </c>
      <c r="G103" s="2">
        <f t="shared" si="1"/>
        <v>164.5</v>
      </c>
    </row>
    <row r="104" spans="1:7">
      <c r="A104" s="7">
        <v>43146</v>
      </c>
      <c r="B104" s="526">
        <v>14628</v>
      </c>
      <c r="C104" s="526" t="s">
        <v>34</v>
      </c>
      <c r="D104" t="s">
        <v>16</v>
      </c>
      <c r="F104" s="160">
        <v>100.5</v>
      </c>
      <c r="G104" s="2">
        <f t="shared" si="1"/>
        <v>64</v>
      </c>
    </row>
    <row r="105" spans="1:7">
      <c r="A105" s="7">
        <v>43146</v>
      </c>
      <c r="B105" s="526">
        <v>14628</v>
      </c>
      <c r="C105" s="526" t="s">
        <v>34</v>
      </c>
      <c r="D105" t="s">
        <v>17</v>
      </c>
      <c r="F105" s="160">
        <v>2</v>
      </c>
      <c r="G105" s="2">
        <f t="shared" si="1"/>
        <v>62</v>
      </c>
    </row>
    <row r="106" spans="1:7">
      <c r="A106" s="7">
        <v>43146</v>
      </c>
      <c r="B106" s="526">
        <v>14628</v>
      </c>
      <c r="C106" s="526" t="s">
        <v>34</v>
      </c>
      <c r="D106" t="s">
        <v>18</v>
      </c>
      <c r="F106" s="160">
        <v>60</v>
      </c>
      <c r="G106" s="2">
        <f t="shared" si="1"/>
        <v>2</v>
      </c>
    </row>
    <row r="107" spans="1:7">
      <c r="A107" s="7">
        <v>43146</v>
      </c>
      <c r="B107" s="526">
        <v>14628</v>
      </c>
      <c r="C107" s="526" t="s">
        <v>34</v>
      </c>
      <c r="D107" t="s">
        <v>19</v>
      </c>
      <c r="F107" s="160">
        <v>2</v>
      </c>
      <c r="G107" s="2">
        <f t="shared" si="1"/>
        <v>0</v>
      </c>
    </row>
    <row r="108" spans="1:7">
      <c r="A108" s="44">
        <v>43131</v>
      </c>
      <c r="B108" s="525" t="s">
        <v>14</v>
      </c>
      <c r="C108" s="525" t="s">
        <v>15</v>
      </c>
      <c r="D108" t="s">
        <v>16</v>
      </c>
      <c r="E108" s="265">
        <v>89.5</v>
      </c>
      <c r="G108" s="2">
        <f t="shared" si="1"/>
        <v>89.5</v>
      </c>
    </row>
    <row r="109" spans="1:7">
      <c r="B109" s="526"/>
      <c r="C109" s="526"/>
      <c r="D109" t="s">
        <v>17</v>
      </c>
      <c r="E109" s="265">
        <v>2</v>
      </c>
      <c r="G109" s="2">
        <f t="shared" si="1"/>
        <v>91.5</v>
      </c>
    </row>
    <row r="110" spans="1:7">
      <c r="B110" s="526"/>
      <c r="C110" s="526"/>
      <c r="D110" t="s">
        <v>18</v>
      </c>
      <c r="E110" s="265">
        <v>60</v>
      </c>
      <c r="G110" s="2">
        <f t="shared" si="1"/>
        <v>151.5</v>
      </c>
    </row>
    <row r="111" spans="1:7">
      <c r="B111" s="526"/>
      <c r="C111" s="526"/>
      <c r="D111" t="s">
        <v>19</v>
      </c>
      <c r="E111" s="265">
        <v>2</v>
      </c>
      <c r="G111" s="2">
        <f t="shared" si="1"/>
        <v>153.5</v>
      </c>
    </row>
    <row r="112" spans="1:7">
      <c r="A112" s="7">
        <v>43146</v>
      </c>
      <c r="B112" s="526">
        <v>14628</v>
      </c>
      <c r="C112" s="526" t="s">
        <v>15</v>
      </c>
      <c r="D112" t="s">
        <v>18</v>
      </c>
      <c r="F112" s="160">
        <v>60</v>
      </c>
      <c r="G112" s="2">
        <f t="shared" si="1"/>
        <v>93.5</v>
      </c>
    </row>
    <row r="113" spans="1:7">
      <c r="A113" s="7">
        <v>43146</v>
      </c>
      <c r="B113" s="526">
        <v>14628</v>
      </c>
      <c r="C113" s="526" t="s">
        <v>15</v>
      </c>
      <c r="D113" t="s">
        <v>19</v>
      </c>
      <c r="F113" s="160">
        <v>2</v>
      </c>
      <c r="G113" s="2">
        <f t="shared" si="1"/>
        <v>91.5</v>
      </c>
    </row>
    <row r="114" spans="1:7">
      <c r="A114" s="7">
        <v>43155</v>
      </c>
      <c r="B114" s="526">
        <v>14722</v>
      </c>
      <c r="C114" s="526" t="s">
        <v>15</v>
      </c>
      <c r="D114" t="s">
        <v>16</v>
      </c>
      <c r="F114" s="160">
        <v>89.5</v>
      </c>
      <c r="G114" s="2">
        <f t="shared" si="1"/>
        <v>2</v>
      </c>
    </row>
    <row r="115" spans="1:7">
      <c r="A115" s="7">
        <v>43155</v>
      </c>
      <c r="B115" s="526">
        <v>14722</v>
      </c>
      <c r="C115" s="526" t="s">
        <v>15</v>
      </c>
      <c r="D115" t="s">
        <v>17</v>
      </c>
      <c r="F115" s="160">
        <v>2</v>
      </c>
      <c r="G115" s="2">
        <f t="shared" si="1"/>
        <v>0</v>
      </c>
    </row>
    <row r="116" spans="1:7">
      <c r="A116" s="44">
        <v>43159</v>
      </c>
      <c r="B116" s="525" t="s">
        <v>14</v>
      </c>
      <c r="C116" s="525" t="s">
        <v>20</v>
      </c>
      <c r="D116" t="s">
        <v>16</v>
      </c>
      <c r="E116" s="265">
        <v>110.9</v>
      </c>
      <c r="G116" s="2">
        <f t="shared" si="1"/>
        <v>110.9</v>
      </c>
    </row>
    <row r="117" spans="1:7">
      <c r="B117" s="526"/>
      <c r="C117" s="526"/>
      <c r="D117" t="s">
        <v>17</v>
      </c>
      <c r="E117" s="265">
        <v>2</v>
      </c>
      <c r="G117" s="2">
        <f t="shared" si="1"/>
        <v>112.9</v>
      </c>
    </row>
    <row r="118" spans="1:7">
      <c r="B118" s="526"/>
      <c r="C118" s="526"/>
      <c r="D118" t="s">
        <v>18</v>
      </c>
      <c r="E118" s="265">
        <v>56</v>
      </c>
      <c r="G118" s="2">
        <f t="shared" si="1"/>
        <v>168.9</v>
      </c>
    </row>
    <row r="119" spans="1:7">
      <c r="B119" s="526"/>
      <c r="C119" s="526"/>
      <c r="D119" t="s">
        <v>19</v>
      </c>
      <c r="E119" s="265">
        <v>5</v>
      </c>
      <c r="G119" s="2">
        <f t="shared" si="1"/>
        <v>173.9</v>
      </c>
    </row>
    <row r="120" spans="1:7">
      <c r="A120" s="7">
        <v>43434</v>
      </c>
      <c r="B120" s="526"/>
      <c r="C120" s="526"/>
      <c r="D120" t="s">
        <v>21</v>
      </c>
      <c r="E120" s="265">
        <v>85</v>
      </c>
      <c r="G120" s="2">
        <f t="shared" si="1"/>
        <v>258.89999999999998</v>
      </c>
    </row>
    <row r="121" spans="1:7">
      <c r="A121" s="7">
        <v>43186</v>
      </c>
      <c r="B121" s="526">
        <v>15054</v>
      </c>
      <c r="C121" s="526" t="s">
        <v>20</v>
      </c>
      <c r="D121" t="s">
        <v>16</v>
      </c>
      <c r="F121" s="160">
        <v>110.9</v>
      </c>
      <c r="G121" s="2">
        <f t="shared" si="1"/>
        <v>147.99999999999997</v>
      </c>
    </row>
    <row r="122" spans="1:7">
      <c r="A122" s="7">
        <v>43186</v>
      </c>
      <c r="B122" s="526">
        <v>15054</v>
      </c>
      <c r="C122" s="526" t="s">
        <v>20</v>
      </c>
      <c r="D122" t="s">
        <v>17</v>
      </c>
      <c r="F122" s="160">
        <v>2</v>
      </c>
      <c r="G122" s="2">
        <f t="shared" si="1"/>
        <v>145.99999999999997</v>
      </c>
    </row>
    <row r="123" spans="1:7">
      <c r="A123" s="7">
        <v>43186</v>
      </c>
      <c r="B123" s="526">
        <v>15054</v>
      </c>
      <c r="C123" s="526" t="s">
        <v>20</v>
      </c>
      <c r="D123" t="s">
        <v>18</v>
      </c>
      <c r="F123" s="160">
        <v>56</v>
      </c>
      <c r="G123" s="2">
        <f t="shared" si="1"/>
        <v>89.999999999999972</v>
      </c>
    </row>
    <row r="124" spans="1:7">
      <c r="A124" s="7">
        <v>43186</v>
      </c>
      <c r="B124" s="526">
        <v>15054</v>
      </c>
      <c r="C124" s="526" t="s">
        <v>20</v>
      </c>
      <c r="D124" t="s">
        <v>19</v>
      </c>
      <c r="F124" s="160">
        <v>5</v>
      </c>
      <c r="G124" s="2">
        <f t="shared" si="1"/>
        <v>84.999999999999972</v>
      </c>
    </row>
    <row r="125" spans="1:7">
      <c r="A125" s="7">
        <v>43186</v>
      </c>
      <c r="B125" s="526">
        <v>15054</v>
      </c>
      <c r="C125" s="20">
        <v>43069</v>
      </c>
      <c r="D125" t="s">
        <v>21</v>
      </c>
      <c r="F125" s="160">
        <v>85</v>
      </c>
      <c r="G125" s="2">
        <f t="shared" si="1"/>
        <v>0</v>
      </c>
    </row>
    <row r="126" spans="1:7">
      <c r="A126" s="44">
        <v>43189</v>
      </c>
      <c r="B126" s="525" t="s">
        <v>14</v>
      </c>
      <c r="C126" s="525" t="s">
        <v>23</v>
      </c>
      <c r="D126" t="s">
        <v>16</v>
      </c>
      <c r="E126" s="265">
        <v>107.3</v>
      </c>
      <c r="G126" s="2">
        <f t="shared" si="1"/>
        <v>107.3</v>
      </c>
    </row>
    <row r="127" spans="1:7">
      <c r="B127" s="526"/>
      <c r="C127" s="526"/>
      <c r="D127" t="s">
        <v>17</v>
      </c>
      <c r="E127" s="265">
        <v>2</v>
      </c>
      <c r="G127" s="2">
        <f t="shared" si="1"/>
        <v>109.3</v>
      </c>
    </row>
    <row r="128" spans="1:7">
      <c r="B128" s="526"/>
      <c r="C128" s="526"/>
      <c r="D128" t="s">
        <v>18</v>
      </c>
      <c r="E128" s="265">
        <v>60</v>
      </c>
      <c r="G128" s="2">
        <f t="shared" si="1"/>
        <v>169.3</v>
      </c>
    </row>
    <row r="129" spans="1:7">
      <c r="B129" s="526"/>
      <c r="C129" s="526"/>
      <c r="D129" t="s">
        <v>19</v>
      </c>
      <c r="E129" s="265">
        <v>5</v>
      </c>
      <c r="G129" s="2">
        <f t="shared" si="1"/>
        <v>174.3</v>
      </c>
    </row>
    <row r="130" spans="1:7">
      <c r="A130" s="7">
        <v>43232</v>
      </c>
      <c r="B130" s="526">
        <v>15311</v>
      </c>
      <c r="C130" s="526" t="s">
        <v>23</v>
      </c>
      <c r="D130" t="s">
        <v>16</v>
      </c>
      <c r="F130" s="160">
        <v>107.3</v>
      </c>
      <c r="G130" s="2">
        <f t="shared" si="1"/>
        <v>67.000000000000014</v>
      </c>
    </row>
    <row r="131" spans="1:7">
      <c r="A131" s="7">
        <v>43232</v>
      </c>
      <c r="B131" s="526">
        <v>15311</v>
      </c>
      <c r="C131" s="526" t="s">
        <v>23</v>
      </c>
      <c r="D131" t="s">
        <v>17</v>
      </c>
      <c r="F131" s="160">
        <v>2</v>
      </c>
      <c r="G131" s="2">
        <f t="shared" si="1"/>
        <v>65.000000000000014</v>
      </c>
    </row>
    <row r="132" spans="1:7">
      <c r="A132" s="7">
        <v>43232</v>
      </c>
      <c r="B132" s="526">
        <v>15311</v>
      </c>
      <c r="C132" s="526" t="s">
        <v>23</v>
      </c>
      <c r="D132" t="s">
        <v>18</v>
      </c>
      <c r="F132" s="160">
        <v>60</v>
      </c>
      <c r="G132" s="2">
        <f t="shared" si="1"/>
        <v>5.0000000000000142</v>
      </c>
    </row>
    <row r="133" spans="1:7">
      <c r="A133" s="7">
        <v>43232</v>
      </c>
      <c r="B133" s="526">
        <v>15311</v>
      </c>
      <c r="C133" s="526" t="s">
        <v>23</v>
      </c>
      <c r="D133" t="s">
        <v>19</v>
      </c>
      <c r="F133" s="160">
        <v>5</v>
      </c>
      <c r="G133" s="2">
        <f t="shared" si="1"/>
        <v>1.4210854715202004E-14</v>
      </c>
    </row>
    <row r="134" spans="1:7">
      <c r="A134" s="44">
        <v>43220</v>
      </c>
      <c r="B134" s="525" t="s">
        <v>14</v>
      </c>
      <c r="C134" s="525" t="s">
        <v>24</v>
      </c>
      <c r="D134" t="s">
        <v>16</v>
      </c>
      <c r="E134" s="265">
        <v>111.3</v>
      </c>
      <c r="G134" s="2">
        <f t="shared" si="1"/>
        <v>111.30000000000001</v>
      </c>
    </row>
    <row r="135" spans="1:7">
      <c r="B135" s="526"/>
      <c r="C135" s="526"/>
      <c r="D135" t="s">
        <v>17</v>
      </c>
      <c r="E135" s="265">
        <v>2</v>
      </c>
      <c r="G135" s="2">
        <f t="shared" si="1"/>
        <v>113.30000000000001</v>
      </c>
    </row>
    <row r="136" spans="1:7">
      <c r="B136" s="526"/>
      <c r="C136" s="526"/>
      <c r="D136" t="s">
        <v>18</v>
      </c>
      <c r="E136" s="265">
        <v>60</v>
      </c>
      <c r="G136" s="2">
        <f t="shared" si="1"/>
        <v>173.3</v>
      </c>
    </row>
    <row r="137" spans="1:7">
      <c r="B137" s="526"/>
      <c r="C137" s="526"/>
      <c r="D137" t="s">
        <v>19</v>
      </c>
      <c r="E137" s="265">
        <v>5</v>
      </c>
      <c r="G137" s="2">
        <f t="shared" si="1"/>
        <v>178.3</v>
      </c>
    </row>
    <row r="138" spans="1:7">
      <c r="B138" s="526"/>
      <c r="C138" s="526"/>
      <c r="D138" t="s">
        <v>21</v>
      </c>
      <c r="E138" s="265">
        <v>93</v>
      </c>
      <c r="G138" s="2">
        <f t="shared" si="1"/>
        <v>271.3</v>
      </c>
    </row>
    <row r="139" spans="1:7">
      <c r="A139" s="7">
        <v>43232</v>
      </c>
      <c r="B139" s="526">
        <v>15311</v>
      </c>
      <c r="C139" s="526" t="s">
        <v>24</v>
      </c>
      <c r="D139" t="s">
        <v>18</v>
      </c>
      <c r="F139" s="160">
        <v>60</v>
      </c>
      <c r="G139" s="2">
        <f t="shared" ref="G139:G186" si="2">+G138+E139-F139</f>
        <v>211.3</v>
      </c>
    </row>
    <row r="140" spans="1:7">
      <c r="A140" s="7">
        <v>43232</v>
      </c>
      <c r="B140" s="526">
        <v>15311</v>
      </c>
      <c r="C140" s="526" t="s">
        <v>24</v>
      </c>
      <c r="D140" t="s">
        <v>19</v>
      </c>
      <c r="F140" s="160">
        <v>5</v>
      </c>
      <c r="G140" s="2">
        <f t="shared" si="2"/>
        <v>206.3</v>
      </c>
    </row>
    <row r="141" spans="1:7">
      <c r="A141" s="7">
        <v>43232</v>
      </c>
      <c r="B141" s="526">
        <v>15311</v>
      </c>
      <c r="C141" s="526" t="s">
        <v>24</v>
      </c>
      <c r="D141" t="s">
        <v>21</v>
      </c>
      <c r="F141" s="160">
        <v>93</v>
      </c>
      <c r="G141" s="2">
        <f t="shared" si="2"/>
        <v>113.30000000000001</v>
      </c>
    </row>
    <row r="142" spans="1:7">
      <c r="A142" s="7">
        <v>43292</v>
      </c>
      <c r="B142" s="526">
        <v>15684</v>
      </c>
      <c r="C142" s="526" t="s">
        <v>24</v>
      </c>
      <c r="D142" t="s">
        <v>16</v>
      </c>
      <c r="F142" s="160">
        <v>111.3</v>
      </c>
      <c r="G142" s="2">
        <f t="shared" si="2"/>
        <v>2.0000000000000142</v>
      </c>
    </row>
    <row r="143" spans="1:7">
      <c r="A143" s="7">
        <v>43292</v>
      </c>
      <c r="B143" s="526">
        <v>15684</v>
      </c>
      <c r="C143" s="526" t="s">
        <v>24</v>
      </c>
      <c r="D143" t="s">
        <v>17</v>
      </c>
      <c r="F143" s="160">
        <v>2</v>
      </c>
      <c r="G143" s="2">
        <f t="shared" si="2"/>
        <v>1.4210854715202004E-14</v>
      </c>
    </row>
    <row r="144" spans="1:7">
      <c r="A144" s="44">
        <v>43251</v>
      </c>
      <c r="B144" s="525" t="s">
        <v>14</v>
      </c>
      <c r="C144" s="525" t="s">
        <v>25</v>
      </c>
      <c r="D144" t="s">
        <v>16</v>
      </c>
      <c r="E144" s="265">
        <v>102.5</v>
      </c>
      <c r="G144" s="2">
        <f t="shared" si="2"/>
        <v>102.50000000000001</v>
      </c>
    </row>
    <row r="145" spans="1:7">
      <c r="B145" s="526"/>
      <c r="C145" s="526"/>
      <c r="D145" t="s">
        <v>17</v>
      </c>
      <c r="E145" s="265">
        <v>2</v>
      </c>
      <c r="G145" s="2">
        <f t="shared" si="2"/>
        <v>104.50000000000001</v>
      </c>
    </row>
    <row r="146" spans="1:7">
      <c r="B146" s="526"/>
      <c r="C146" s="526"/>
      <c r="D146" t="s">
        <v>18</v>
      </c>
      <c r="E146" s="265">
        <v>60</v>
      </c>
      <c r="G146" s="2">
        <f t="shared" si="2"/>
        <v>164.5</v>
      </c>
    </row>
    <row r="147" spans="1:7">
      <c r="B147" s="526"/>
      <c r="C147" s="526"/>
      <c r="D147" t="s">
        <v>19</v>
      </c>
      <c r="E147" s="265">
        <v>5</v>
      </c>
      <c r="G147" s="2">
        <f t="shared" si="2"/>
        <v>169.5</v>
      </c>
    </row>
    <row r="148" spans="1:7">
      <c r="A148" s="7">
        <v>43292</v>
      </c>
      <c r="B148" s="526">
        <v>15684</v>
      </c>
      <c r="C148" s="526" t="s">
        <v>25</v>
      </c>
      <c r="D148" t="s">
        <v>18</v>
      </c>
      <c r="F148" s="160">
        <v>60</v>
      </c>
      <c r="G148" s="2">
        <f t="shared" si="2"/>
        <v>109.5</v>
      </c>
    </row>
    <row r="149" spans="1:7">
      <c r="A149" s="7">
        <v>43292</v>
      </c>
      <c r="B149" s="526">
        <v>15684</v>
      </c>
      <c r="C149" s="526" t="s">
        <v>25</v>
      </c>
      <c r="D149" t="s">
        <v>19</v>
      </c>
      <c r="F149" s="160">
        <v>5</v>
      </c>
      <c r="G149" s="2">
        <f t="shared" si="2"/>
        <v>104.5</v>
      </c>
    </row>
    <row r="150" spans="1:7">
      <c r="A150" s="7">
        <v>43292</v>
      </c>
      <c r="B150" s="526">
        <v>15684</v>
      </c>
      <c r="C150" s="526" t="s">
        <v>25</v>
      </c>
      <c r="D150" t="s">
        <v>16</v>
      </c>
      <c r="F150" s="160">
        <v>102.5</v>
      </c>
      <c r="G150" s="2">
        <f t="shared" si="2"/>
        <v>2</v>
      </c>
    </row>
    <row r="151" spans="1:7">
      <c r="A151" s="7">
        <v>43292</v>
      </c>
      <c r="B151" s="526">
        <v>15684</v>
      </c>
      <c r="C151" s="526" t="s">
        <v>25</v>
      </c>
      <c r="D151" t="s">
        <v>17</v>
      </c>
      <c r="F151" s="160">
        <v>2</v>
      </c>
      <c r="G151" s="2">
        <f t="shared" si="2"/>
        <v>0</v>
      </c>
    </row>
    <row r="152" spans="1:7">
      <c r="A152" s="44">
        <v>43281</v>
      </c>
      <c r="B152" s="525" t="s">
        <v>14</v>
      </c>
      <c r="C152" s="525" t="s">
        <v>26</v>
      </c>
      <c r="D152" t="s">
        <v>16</v>
      </c>
      <c r="E152" s="265">
        <v>94.6</v>
      </c>
      <c r="G152" s="2">
        <f t="shared" si="2"/>
        <v>94.6</v>
      </c>
    </row>
    <row r="153" spans="1:7">
      <c r="B153" s="526"/>
      <c r="C153" s="526"/>
      <c r="D153" t="s">
        <v>17</v>
      </c>
      <c r="E153" s="265">
        <v>4</v>
      </c>
      <c r="G153" s="2">
        <f t="shared" si="2"/>
        <v>98.6</v>
      </c>
    </row>
    <row r="154" spans="1:7">
      <c r="B154" s="526"/>
      <c r="C154" s="526"/>
      <c r="D154" t="s">
        <v>18</v>
      </c>
      <c r="E154" s="265">
        <v>60</v>
      </c>
      <c r="G154" s="2">
        <f t="shared" si="2"/>
        <v>158.6</v>
      </c>
    </row>
    <row r="155" spans="1:7">
      <c r="B155" s="526"/>
      <c r="C155" s="526"/>
      <c r="D155" t="s">
        <v>19</v>
      </c>
      <c r="E155" s="265">
        <v>5</v>
      </c>
      <c r="G155" s="2">
        <f t="shared" si="2"/>
        <v>163.6</v>
      </c>
    </row>
    <row r="156" spans="1:7">
      <c r="A156" s="7">
        <v>43348</v>
      </c>
      <c r="B156" s="526">
        <v>16091</v>
      </c>
      <c r="C156" s="526" t="s">
        <v>26</v>
      </c>
      <c r="D156" t="s">
        <v>18</v>
      </c>
      <c r="F156" s="160">
        <v>60</v>
      </c>
      <c r="G156" s="2">
        <f t="shared" si="2"/>
        <v>103.6</v>
      </c>
    </row>
    <row r="157" spans="1:7">
      <c r="A157" s="7">
        <v>43348</v>
      </c>
      <c r="B157" s="526">
        <v>16091</v>
      </c>
      <c r="C157" s="526" t="s">
        <v>26</v>
      </c>
      <c r="D157" t="s">
        <v>19</v>
      </c>
      <c r="F157" s="160">
        <v>5</v>
      </c>
      <c r="G157" s="2">
        <f t="shared" si="2"/>
        <v>98.6</v>
      </c>
    </row>
    <row r="158" spans="1:7">
      <c r="A158" s="7">
        <v>43348</v>
      </c>
      <c r="B158" s="526">
        <v>16091</v>
      </c>
      <c r="C158" s="526" t="s">
        <v>26</v>
      </c>
      <c r="D158" t="s">
        <v>16</v>
      </c>
      <c r="F158" s="160">
        <v>94.6</v>
      </c>
      <c r="G158" s="2">
        <f t="shared" si="2"/>
        <v>4</v>
      </c>
    </row>
    <row r="159" spans="1:7">
      <c r="A159" s="7">
        <v>43348</v>
      </c>
      <c r="B159" s="526">
        <v>16091</v>
      </c>
      <c r="C159" s="526" t="s">
        <v>26</v>
      </c>
      <c r="D159" t="s">
        <v>17</v>
      </c>
      <c r="F159" s="160">
        <v>4</v>
      </c>
      <c r="G159" s="2">
        <f t="shared" si="2"/>
        <v>0</v>
      </c>
    </row>
    <row r="160" spans="1:7">
      <c r="A160" s="44">
        <v>43312</v>
      </c>
      <c r="B160" s="525" t="s">
        <v>14</v>
      </c>
      <c r="C160" s="525" t="s">
        <v>27</v>
      </c>
      <c r="D160" t="s">
        <v>16</v>
      </c>
      <c r="E160" s="265">
        <v>92.8</v>
      </c>
      <c r="G160" s="2">
        <f t="shared" si="2"/>
        <v>92.8</v>
      </c>
    </row>
    <row r="161" spans="1:7">
      <c r="B161" s="526"/>
      <c r="C161" s="526"/>
      <c r="D161" t="s">
        <v>17</v>
      </c>
      <c r="E161" s="265">
        <v>2</v>
      </c>
      <c r="G161" s="2">
        <f t="shared" si="2"/>
        <v>94.8</v>
      </c>
    </row>
    <row r="162" spans="1:7">
      <c r="B162" s="526"/>
      <c r="C162" s="526"/>
      <c r="D162" t="s">
        <v>18</v>
      </c>
      <c r="E162" s="265">
        <v>60</v>
      </c>
      <c r="G162" s="2">
        <f t="shared" si="2"/>
        <v>154.80000000000001</v>
      </c>
    </row>
    <row r="163" spans="1:7">
      <c r="B163" s="526"/>
      <c r="C163" s="526"/>
      <c r="D163" t="s">
        <v>19</v>
      </c>
      <c r="E163" s="265">
        <v>5</v>
      </c>
      <c r="G163" s="2">
        <f t="shared" si="2"/>
        <v>159.80000000000001</v>
      </c>
    </row>
    <row r="164" spans="1:7">
      <c r="A164" s="7">
        <v>43348</v>
      </c>
      <c r="B164" s="526">
        <v>16091</v>
      </c>
      <c r="C164" s="526" t="s">
        <v>27</v>
      </c>
      <c r="D164" t="s">
        <v>18</v>
      </c>
      <c r="F164" s="160">
        <v>60</v>
      </c>
      <c r="G164" s="2">
        <f t="shared" si="2"/>
        <v>99.800000000000011</v>
      </c>
    </row>
    <row r="165" spans="1:7">
      <c r="A165" s="7">
        <v>43348</v>
      </c>
      <c r="B165" s="526">
        <v>16091</v>
      </c>
      <c r="C165" s="526" t="s">
        <v>27</v>
      </c>
      <c r="D165" t="s">
        <v>19</v>
      </c>
      <c r="F165" s="160">
        <v>5</v>
      </c>
      <c r="G165" s="2">
        <f t="shared" si="2"/>
        <v>94.800000000000011</v>
      </c>
    </row>
    <row r="166" spans="1:7">
      <c r="A166" s="7">
        <v>43348</v>
      </c>
      <c r="B166" s="526">
        <v>16091</v>
      </c>
      <c r="C166" s="526" t="s">
        <v>27</v>
      </c>
      <c r="D166" t="s">
        <v>16</v>
      </c>
      <c r="F166" s="160">
        <v>92.8</v>
      </c>
      <c r="G166" s="2">
        <f t="shared" si="2"/>
        <v>2.0000000000000142</v>
      </c>
    </row>
    <row r="167" spans="1:7">
      <c r="A167" s="7">
        <v>43348</v>
      </c>
      <c r="B167" s="526">
        <v>16091</v>
      </c>
      <c r="C167" s="526" t="s">
        <v>27</v>
      </c>
      <c r="D167" t="s">
        <v>17</v>
      </c>
      <c r="F167" s="160">
        <v>2</v>
      </c>
      <c r="G167" s="2">
        <f t="shared" si="2"/>
        <v>1.4210854715202004E-14</v>
      </c>
    </row>
    <row r="168" spans="1:7">
      <c r="A168" s="44">
        <v>43343</v>
      </c>
      <c r="B168" s="525" t="s">
        <v>14</v>
      </c>
      <c r="C168" s="525" t="s">
        <v>28</v>
      </c>
      <c r="D168" t="s">
        <v>16</v>
      </c>
      <c r="E168" s="265">
        <v>92.1</v>
      </c>
      <c r="G168" s="2">
        <f t="shared" si="2"/>
        <v>92.100000000000009</v>
      </c>
    </row>
    <row r="169" spans="1:7">
      <c r="B169" s="526"/>
      <c r="C169" s="526"/>
      <c r="D169" t="s">
        <v>17</v>
      </c>
      <c r="E169" s="265">
        <v>2</v>
      </c>
      <c r="G169" s="2">
        <f t="shared" si="2"/>
        <v>94.100000000000009</v>
      </c>
    </row>
    <row r="170" spans="1:7">
      <c r="B170" s="526"/>
      <c r="C170" s="526"/>
      <c r="D170" t="s">
        <v>18</v>
      </c>
      <c r="E170" s="265">
        <v>60</v>
      </c>
      <c r="G170" s="2">
        <f t="shared" si="2"/>
        <v>154.10000000000002</v>
      </c>
    </row>
    <row r="171" spans="1:7">
      <c r="B171" s="526"/>
      <c r="C171" s="526"/>
      <c r="D171" t="s">
        <v>19</v>
      </c>
      <c r="E171" s="265">
        <v>5</v>
      </c>
      <c r="G171" s="2">
        <f t="shared" si="2"/>
        <v>159.10000000000002</v>
      </c>
    </row>
    <row r="172" spans="1:7">
      <c r="B172" s="526"/>
      <c r="C172" s="526"/>
      <c r="D172" t="s">
        <v>21</v>
      </c>
      <c r="E172" s="265">
        <v>93</v>
      </c>
      <c r="G172" s="2">
        <f t="shared" si="2"/>
        <v>252.10000000000002</v>
      </c>
    </row>
    <row r="173" spans="1:7">
      <c r="A173" s="7">
        <v>43411</v>
      </c>
      <c r="B173" s="526">
        <v>16543</v>
      </c>
      <c r="C173" s="526" t="s">
        <v>28</v>
      </c>
      <c r="D173" t="s">
        <v>16</v>
      </c>
      <c r="F173" s="160">
        <v>92.1</v>
      </c>
      <c r="G173" s="2">
        <f t="shared" si="2"/>
        <v>160.00000000000003</v>
      </c>
    </row>
    <row r="174" spans="1:7">
      <c r="A174" s="7">
        <v>43411</v>
      </c>
      <c r="B174" s="526">
        <v>16543</v>
      </c>
      <c r="C174" s="526" t="s">
        <v>28</v>
      </c>
      <c r="D174" t="s">
        <v>17</v>
      </c>
      <c r="F174" s="160">
        <v>2</v>
      </c>
      <c r="G174" s="2">
        <f t="shared" si="2"/>
        <v>158.00000000000003</v>
      </c>
    </row>
    <row r="175" spans="1:7">
      <c r="A175" s="7">
        <v>43530</v>
      </c>
      <c r="B175" s="526">
        <v>17297</v>
      </c>
      <c r="C175" s="526" t="s">
        <v>28</v>
      </c>
      <c r="D175" t="s">
        <v>18</v>
      </c>
      <c r="F175" s="160">
        <v>60</v>
      </c>
      <c r="G175" s="2">
        <f t="shared" si="2"/>
        <v>98.000000000000028</v>
      </c>
    </row>
    <row r="176" spans="1:7">
      <c r="A176" s="7">
        <v>43530</v>
      </c>
      <c r="B176" s="526">
        <v>17297</v>
      </c>
      <c r="C176" s="526" t="s">
        <v>28</v>
      </c>
      <c r="D176" t="s">
        <v>19</v>
      </c>
      <c r="F176" s="160">
        <v>5</v>
      </c>
      <c r="G176" s="2">
        <f t="shared" si="2"/>
        <v>93.000000000000028</v>
      </c>
    </row>
    <row r="177" spans="1:7">
      <c r="A177" s="7">
        <v>43570</v>
      </c>
      <c r="B177" s="526">
        <v>17611</v>
      </c>
      <c r="C177" s="526" t="s">
        <v>28</v>
      </c>
      <c r="D177" t="s">
        <v>21</v>
      </c>
      <c r="F177" s="160">
        <v>93</v>
      </c>
      <c r="G177" s="2">
        <f t="shared" si="2"/>
        <v>0</v>
      </c>
    </row>
    <row r="178" spans="1:7">
      <c r="A178" s="44">
        <v>43373</v>
      </c>
      <c r="B178" s="525" t="s">
        <v>14</v>
      </c>
      <c r="C178" s="525" t="s">
        <v>29</v>
      </c>
      <c r="D178" t="s">
        <v>16</v>
      </c>
      <c r="E178" s="265">
        <v>94.4</v>
      </c>
      <c r="G178" s="2">
        <f t="shared" si="2"/>
        <v>94.4</v>
      </c>
    </row>
    <row r="179" spans="1:7">
      <c r="B179" s="526"/>
      <c r="C179" s="526"/>
      <c r="D179" t="s">
        <v>17</v>
      </c>
      <c r="E179" s="265">
        <v>3</v>
      </c>
      <c r="G179" s="2">
        <f t="shared" si="2"/>
        <v>97.4</v>
      </c>
    </row>
    <row r="180" spans="1:7">
      <c r="B180" s="526"/>
      <c r="C180" s="526"/>
      <c r="D180" t="s">
        <v>18</v>
      </c>
      <c r="E180" s="265">
        <v>60</v>
      </c>
      <c r="G180" s="2">
        <f t="shared" si="2"/>
        <v>157.4</v>
      </c>
    </row>
    <row r="181" spans="1:7">
      <c r="B181" s="526"/>
      <c r="C181" s="526"/>
      <c r="D181" t="s">
        <v>19</v>
      </c>
      <c r="E181" s="265">
        <v>5</v>
      </c>
      <c r="G181" s="2">
        <f t="shared" si="2"/>
        <v>162.4</v>
      </c>
    </row>
    <row r="182" spans="1:7">
      <c r="A182" s="7">
        <v>43411</v>
      </c>
      <c r="B182" s="526">
        <v>16543</v>
      </c>
      <c r="C182" s="526" t="s">
        <v>29</v>
      </c>
      <c r="D182" t="s">
        <v>16</v>
      </c>
      <c r="F182" s="160">
        <v>94.4</v>
      </c>
      <c r="G182" s="2">
        <f t="shared" si="2"/>
        <v>68</v>
      </c>
    </row>
    <row r="183" spans="1:7">
      <c r="A183" s="7">
        <v>43411</v>
      </c>
      <c r="B183" s="526">
        <v>16543</v>
      </c>
      <c r="C183" s="526" t="s">
        <v>29</v>
      </c>
      <c r="D183" t="s">
        <v>17</v>
      </c>
      <c r="F183" s="160">
        <v>3</v>
      </c>
      <c r="G183" s="2">
        <f t="shared" si="2"/>
        <v>65</v>
      </c>
    </row>
    <row r="184" spans="1:7">
      <c r="A184" s="7">
        <v>43530</v>
      </c>
      <c r="B184" s="526">
        <v>17297</v>
      </c>
      <c r="C184" s="526" t="s">
        <v>29</v>
      </c>
      <c r="D184" t="s">
        <v>18</v>
      </c>
      <c r="F184" s="160">
        <v>60</v>
      </c>
      <c r="G184" s="2">
        <f t="shared" si="2"/>
        <v>5</v>
      </c>
    </row>
    <row r="185" spans="1:7">
      <c r="A185" s="7">
        <v>43530</v>
      </c>
      <c r="B185" s="526">
        <v>17297</v>
      </c>
      <c r="C185" s="526" t="s">
        <v>29</v>
      </c>
      <c r="D185" t="s">
        <v>19</v>
      </c>
      <c r="F185" s="160">
        <v>5</v>
      </c>
      <c r="G185" s="2">
        <f t="shared" si="2"/>
        <v>0</v>
      </c>
    </row>
    <row r="186" spans="1:7">
      <c r="A186" s="44">
        <v>43404</v>
      </c>
      <c r="B186" s="525" t="s">
        <v>14</v>
      </c>
      <c r="C186" s="525" t="s">
        <v>30</v>
      </c>
      <c r="D186" t="s">
        <v>16</v>
      </c>
      <c r="E186" s="265">
        <v>95.1</v>
      </c>
      <c r="G186" s="2">
        <f t="shared" si="2"/>
        <v>95.1</v>
      </c>
    </row>
    <row r="187" spans="1:7">
      <c r="B187" s="526"/>
      <c r="C187" s="526"/>
      <c r="D187" t="s">
        <v>17</v>
      </c>
      <c r="E187" s="265">
        <v>4</v>
      </c>
      <c r="G187" s="2">
        <f>+G186+E187-F187</f>
        <v>99.1</v>
      </c>
    </row>
    <row r="188" spans="1:7">
      <c r="B188" s="526"/>
      <c r="C188" s="526"/>
      <c r="D188" t="s">
        <v>18</v>
      </c>
      <c r="E188" s="265">
        <v>60</v>
      </c>
      <c r="G188" s="2">
        <f t="shared" ref="G188:G255" si="3">+G187+E188-F188</f>
        <v>159.1</v>
      </c>
    </row>
    <row r="189" spans="1:7">
      <c r="B189" s="526"/>
      <c r="C189" s="526"/>
      <c r="D189" t="s">
        <v>19</v>
      </c>
      <c r="E189" s="265">
        <v>5</v>
      </c>
      <c r="G189" s="2">
        <f t="shared" si="3"/>
        <v>164.1</v>
      </c>
    </row>
    <row r="190" spans="1:7">
      <c r="B190" s="526"/>
      <c r="C190" s="526"/>
      <c r="D190" t="s">
        <v>21</v>
      </c>
      <c r="E190" s="265">
        <v>93</v>
      </c>
      <c r="G190" s="2">
        <f t="shared" si="3"/>
        <v>257.10000000000002</v>
      </c>
    </row>
    <row r="191" spans="1:7">
      <c r="A191" s="7">
        <v>43432</v>
      </c>
      <c r="B191" s="526">
        <v>16618</v>
      </c>
      <c r="C191" s="526" t="s">
        <v>30</v>
      </c>
      <c r="D191" t="s">
        <v>16</v>
      </c>
      <c r="F191" s="160">
        <v>95.1</v>
      </c>
      <c r="G191" s="2">
        <f t="shared" si="3"/>
        <v>162.00000000000003</v>
      </c>
    </row>
    <row r="192" spans="1:7">
      <c r="A192" s="7">
        <v>43432</v>
      </c>
      <c r="B192" s="526">
        <v>16618</v>
      </c>
      <c r="C192" s="526" t="s">
        <v>30</v>
      </c>
      <c r="D192" t="s">
        <v>17</v>
      </c>
      <c r="F192" s="160">
        <v>4</v>
      </c>
      <c r="G192" s="2">
        <f t="shared" si="3"/>
        <v>158.00000000000003</v>
      </c>
    </row>
    <row r="193" spans="1:7">
      <c r="A193" s="7">
        <v>43530</v>
      </c>
      <c r="B193" s="526">
        <v>17297</v>
      </c>
      <c r="C193" s="526" t="s">
        <v>30</v>
      </c>
      <c r="D193" t="s">
        <v>18</v>
      </c>
      <c r="F193" s="160">
        <v>60</v>
      </c>
      <c r="G193" s="2">
        <f t="shared" si="3"/>
        <v>98.000000000000028</v>
      </c>
    </row>
    <row r="194" spans="1:7">
      <c r="A194" s="7">
        <v>43530</v>
      </c>
      <c r="B194" s="526">
        <v>17297</v>
      </c>
      <c r="C194" s="526" t="s">
        <v>30</v>
      </c>
      <c r="D194" t="s">
        <v>19</v>
      </c>
      <c r="F194" s="160">
        <v>5</v>
      </c>
      <c r="G194" s="2">
        <f t="shared" si="3"/>
        <v>93.000000000000028</v>
      </c>
    </row>
    <row r="195" spans="1:7">
      <c r="A195" s="7">
        <v>44265</v>
      </c>
      <c r="B195" s="526" t="s">
        <v>370</v>
      </c>
      <c r="C195" s="526" t="s">
        <v>23</v>
      </c>
      <c r="D195" t="s">
        <v>21</v>
      </c>
      <c r="F195" s="160">
        <v>46.5</v>
      </c>
      <c r="G195" s="2">
        <f t="shared" si="3"/>
        <v>46.500000000000028</v>
      </c>
    </row>
    <row r="196" spans="1:7">
      <c r="A196" s="7">
        <v>44552</v>
      </c>
      <c r="B196" s="526">
        <v>24042</v>
      </c>
      <c r="C196" s="526" t="s">
        <v>30</v>
      </c>
      <c r="D196" t="s">
        <v>21</v>
      </c>
      <c r="F196" s="179">
        <v>46.5</v>
      </c>
      <c r="G196" s="2">
        <f t="shared" si="3"/>
        <v>0</v>
      </c>
    </row>
    <row r="197" spans="1:7">
      <c r="A197" s="44">
        <v>43434</v>
      </c>
      <c r="B197" s="525" t="s">
        <v>14</v>
      </c>
      <c r="C197" s="525" t="s">
        <v>33</v>
      </c>
      <c r="D197" t="s">
        <v>16</v>
      </c>
      <c r="E197" s="265">
        <v>224</v>
      </c>
      <c r="G197" s="2">
        <f t="shared" si="3"/>
        <v>224</v>
      </c>
    </row>
    <row r="198" spans="1:7">
      <c r="B198" s="526"/>
      <c r="C198" s="526"/>
      <c r="D198" t="s">
        <v>17</v>
      </c>
      <c r="E198" s="265">
        <v>4</v>
      </c>
      <c r="G198" s="2">
        <f t="shared" si="3"/>
        <v>228</v>
      </c>
    </row>
    <row r="199" spans="1:7">
      <c r="B199" s="526"/>
      <c r="C199" s="526"/>
      <c r="D199" t="s">
        <v>18</v>
      </c>
      <c r="E199" s="265">
        <v>60</v>
      </c>
      <c r="G199" s="2">
        <f t="shared" si="3"/>
        <v>288</v>
      </c>
    </row>
    <row r="200" spans="1:7">
      <c r="B200" s="526"/>
      <c r="C200" s="526"/>
      <c r="D200" t="s">
        <v>19</v>
      </c>
      <c r="E200" s="265">
        <v>5</v>
      </c>
      <c r="G200" s="2">
        <f t="shared" si="3"/>
        <v>293</v>
      </c>
    </row>
    <row r="201" spans="1:7">
      <c r="A201" s="7">
        <v>43475</v>
      </c>
      <c r="B201" s="526">
        <v>16923</v>
      </c>
      <c r="C201" s="526" t="s">
        <v>33</v>
      </c>
      <c r="D201" t="s">
        <v>16</v>
      </c>
      <c r="F201" s="160">
        <v>224</v>
      </c>
      <c r="G201" s="2">
        <f t="shared" si="3"/>
        <v>69</v>
      </c>
    </row>
    <row r="202" spans="1:7">
      <c r="A202" s="7">
        <v>43475</v>
      </c>
      <c r="B202" s="526">
        <v>16923</v>
      </c>
      <c r="C202" s="526" t="s">
        <v>33</v>
      </c>
      <c r="D202" t="s">
        <v>17</v>
      </c>
      <c r="F202" s="160">
        <v>4</v>
      </c>
      <c r="G202" s="2">
        <f t="shared" si="3"/>
        <v>65</v>
      </c>
    </row>
    <row r="203" spans="1:7">
      <c r="A203" s="7">
        <v>43475</v>
      </c>
      <c r="B203" s="526">
        <v>16923</v>
      </c>
      <c r="C203" s="526" t="s">
        <v>33</v>
      </c>
      <c r="D203" t="s">
        <v>18</v>
      </c>
      <c r="F203" s="160">
        <v>60</v>
      </c>
      <c r="G203" s="2">
        <f t="shared" si="3"/>
        <v>5</v>
      </c>
    </row>
    <row r="204" spans="1:7">
      <c r="A204" s="7">
        <v>43475</v>
      </c>
      <c r="B204" s="526">
        <v>16923</v>
      </c>
      <c r="C204" s="526" t="s">
        <v>33</v>
      </c>
      <c r="D204" t="s">
        <v>19</v>
      </c>
      <c r="F204" s="160">
        <v>5</v>
      </c>
      <c r="G204" s="2">
        <f t="shared" si="3"/>
        <v>0</v>
      </c>
    </row>
    <row r="205" spans="1:7">
      <c r="A205" s="44">
        <v>43465</v>
      </c>
      <c r="B205" s="525" t="s">
        <v>14</v>
      </c>
      <c r="C205" s="525" t="s">
        <v>34</v>
      </c>
      <c r="D205" t="s">
        <v>16</v>
      </c>
      <c r="E205" s="265">
        <v>194.2</v>
      </c>
      <c r="G205" s="2">
        <f t="shared" si="3"/>
        <v>194.2</v>
      </c>
    </row>
    <row r="206" spans="1:7">
      <c r="B206" s="526"/>
      <c r="C206" s="526"/>
      <c r="D206" t="s">
        <v>17</v>
      </c>
      <c r="E206" s="265">
        <v>4</v>
      </c>
      <c r="G206" s="2">
        <f t="shared" si="3"/>
        <v>198.2</v>
      </c>
    </row>
    <row r="207" spans="1:7">
      <c r="B207" s="526"/>
      <c r="C207" s="526"/>
      <c r="D207" t="s">
        <v>18</v>
      </c>
      <c r="E207" s="265">
        <v>60</v>
      </c>
      <c r="G207" s="2">
        <f t="shared" si="3"/>
        <v>258.2</v>
      </c>
    </row>
    <row r="208" spans="1:7">
      <c r="B208" s="526"/>
      <c r="C208" s="526"/>
      <c r="D208" t="s">
        <v>19</v>
      </c>
      <c r="E208" s="265">
        <v>5</v>
      </c>
      <c r="G208" s="2">
        <f t="shared" si="3"/>
        <v>263.2</v>
      </c>
    </row>
    <row r="209" spans="1:7">
      <c r="A209" s="7">
        <v>43475</v>
      </c>
      <c r="B209" s="526">
        <v>16923</v>
      </c>
      <c r="C209" s="526" t="s">
        <v>34</v>
      </c>
      <c r="D209" t="s">
        <v>18</v>
      </c>
      <c r="F209" s="160">
        <v>60</v>
      </c>
      <c r="G209" s="2">
        <f t="shared" si="3"/>
        <v>203.2</v>
      </c>
    </row>
    <row r="210" spans="1:7">
      <c r="A210" s="7">
        <v>43475</v>
      </c>
      <c r="B210" s="526">
        <v>16923</v>
      </c>
      <c r="C210" s="526" t="s">
        <v>34</v>
      </c>
      <c r="D210" t="s">
        <v>19</v>
      </c>
      <c r="F210" s="160">
        <v>5</v>
      </c>
      <c r="G210" s="2">
        <f t="shared" si="3"/>
        <v>198.2</v>
      </c>
    </row>
    <row r="211" spans="1:7">
      <c r="A211" s="7">
        <v>43530</v>
      </c>
      <c r="B211" s="526">
        <v>17298</v>
      </c>
      <c r="C211" s="526" t="s">
        <v>34</v>
      </c>
      <c r="D211" t="s">
        <v>16</v>
      </c>
      <c r="F211" s="160">
        <v>194.2</v>
      </c>
      <c r="G211" s="2">
        <f t="shared" si="3"/>
        <v>4</v>
      </c>
    </row>
    <row r="212" spans="1:7">
      <c r="A212" s="7">
        <v>43530</v>
      </c>
      <c r="B212" s="526">
        <v>17298</v>
      </c>
      <c r="C212" s="526" t="s">
        <v>34</v>
      </c>
      <c r="D212" t="s">
        <v>17</v>
      </c>
      <c r="F212" s="160">
        <v>4</v>
      </c>
      <c r="G212" s="2">
        <f t="shared" si="3"/>
        <v>0</v>
      </c>
    </row>
    <row r="213" spans="1:7">
      <c r="A213" s="44">
        <v>43496</v>
      </c>
      <c r="B213" s="525" t="s">
        <v>14</v>
      </c>
      <c r="C213" s="525" t="s">
        <v>15</v>
      </c>
      <c r="D213" t="s">
        <v>16</v>
      </c>
      <c r="E213" s="265">
        <v>120.8</v>
      </c>
      <c r="G213" s="2">
        <f t="shared" si="3"/>
        <v>120.8</v>
      </c>
    </row>
    <row r="214" spans="1:7">
      <c r="B214" s="526"/>
      <c r="C214" s="526"/>
      <c r="D214" t="s">
        <v>17</v>
      </c>
      <c r="E214" s="265">
        <v>4</v>
      </c>
      <c r="G214" s="2">
        <f t="shared" si="3"/>
        <v>124.8</v>
      </c>
    </row>
    <row r="215" spans="1:7">
      <c r="B215" s="526"/>
      <c r="C215" s="526"/>
      <c r="D215" t="s">
        <v>18</v>
      </c>
      <c r="E215" s="265">
        <v>60</v>
      </c>
      <c r="G215" s="2">
        <f t="shared" si="3"/>
        <v>184.8</v>
      </c>
    </row>
    <row r="216" spans="1:7">
      <c r="B216" s="526"/>
      <c r="C216" s="526"/>
      <c r="D216" t="s">
        <v>19</v>
      </c>
      <c r="E216" s="265">
        <v>5</v>
      </c>
      <c r="G216" s="2">
        <f t="shared" si="3"/>
        <v>189.8</v>
      </c>
    </row>
    <row r="217" spans="1:7">
      <c r="A217" s="7">
        <v>43530</v>
      </c>
      <c r="B217" s="526">
        <v>17298</v>
      </c>
      <c r="C217" s="526" t="s">
        <v>15</v>
      </c>
      <c r="D217" t="s">
        <v>16</v>
      </c>
      <c r="F217" s="160">
        <v>120.8</v>
      </c>
      <c r="G217" s="2">
        <f t="shared" si="3"/>
        <v>69.000000000000014</v>
      </c>
    </row>
    <row r="218" spans="1:7">
      <c r="A218" s="7">
        <v>43530</v>
      </c>
      <c r="B218" s="526">
        <v>17298</v>
      </c>
      <c r="C218" s="526" t="s">
        <v>15</v>
      </c>
      <c r="D218" t="s">
        <v>17</v>
      </c>
      <c r="F218" s="160">
        <v>4</v>
      </c>
      <c r="G218" s="2">
        <f t="shared" si="3"/>
        <v>65.000000000000014</v>
      </c>
    </row>
    <row r="219" spans="1:7">
      <c r="A219" s="7">
        <v>43530</v>
      </c>
      <c r="B219" s="526">
        <v>17299</v>
      </c>
      <c r="C219" s="526" t="s">
        <v>15</v>
      </c>
      <c r="D219" t="s">
        <v>18</v>
      </c>
      <c r="F219" s="160">
        <v>60</v>
      </c>
      <c r="G219" s="2">
        <f t="shared" si="3"/>
        <v>5.0000000000000142</v>
      </c>
    </row>
    <row r="220" spans="1:7">
      <c r="A220" s="7">
        <v>43530</v>
      </c>
      <c r="B220" s="526">
        <v>17299</v>
      </c>
      <c r="C220" s="526" t="s">
        <v>15</v>
      </c>
      <c r="D220" t="s">
        <v>19</v>
      </c>
      <c r="F220" s="160">
        <v>5</v>
      </c>
      <c r="G220" s="2">
        <f t="shared" si="3"/>
        <v>1.4210854715202004E-14</v>
      </c>
    </row>
    <row r="221" spans="1:7">
      <c r="A221" s="44">
        <v>43524</v>
      </c>
      <c r="B221" s="525" t="s">
        <v>14</v>
      </c>
      <c r="C221" s="525" t="s">
        <v>20</v>
      </c>
      <c r="D221" t="s">
        <v>16</v>
      </c>
      <c r="E221" s="265">
        <v>127.7</v>
      </c>
      <c r="G221" s="2">
        <f t="shared" si="3"/>
        <v>127.70000000000002</v>
      </c>
    </row>
    <row r="222" spans="1:7">
      <c r="B222" s="526"/>
      <c r="C222" s="526"/>
      <c r="D222" t="s">
        <v>17</v>
      </c>
      <c r="E222" s="265">
        <v>4.9000000000000004</v>
      </c>
      <c r="G222" s="2">
        <f t="shared" si="3"/>
        <v>132.60000000000002</v>
      </c>
    </row>
    <row r="223" spans="1:7">
      <c r="B223" s="526"/>
      <c r="C223" s="526"/>
      <c r="D223" t="s">
        <v>18</v>
      </c>
      <c r="E223" s="265">
        <v>56</v>
      </c>
      <c r="G223" s="2">
        <f t="shared" si="3"/>
        <v>188.60000000000002</v>
      </c>
    </row>
    <row r="224" spans="1:7">
      <c r="B224" s="526"/>
      <c r="C224" s="526"/>
      <c r="D224" t="s">
        <v>19</v>
      </c>
      <c r="E224" s="265">
        <v>5</v>
      </c>
      <c r="G224" s="2">
        <f t="shared" si="3"/>
        <v>193.60000000000002</v>
      </c>
    </row>
    <row r="225" spans="1:7">
      <c r="A225" s="7">
        <v>43530</v>
      </c>
      <c r="B225" s="526">
        <v>17299</v>
      </c>
      <c r="C225" s="526" t="s">
        <v>20</v>
      </c>
      <c r="D225" t="s">
        <v>18</v>
      </c>
      <c r="F225" s="160">
        <v>56</v>
      </c>
      <c r="G225" s="2">
        <f t="shared" si="3"/>
        <v>137.60000000000002</v>
      </c>
    </row>
    <row r="226" spans="1:7">
      <c r="A226" s="7">
        <v>43530</v>
      </c>
      <c r="B226" s="526">
        <v>17299</v>
      </c>
      <c r="C226" s="526" t="s">
        <v>20</v>
      </c>
      <c r="D226" t="s">
        <v>19</v>
      </c>
      <c r="F226" s="160">
        <v>5</v>
      </c>
      <c r="G226" s="2">
        <f t="shared" si="3"/>
        <v>132.60000000000002</v>
      </c>
    </row>
    <row r="227" spans="1:7">
      <c r="A227" s="7">
        <v>43570</v>
      </c>
      <c r="B227" s="526">
        <v>17611</v>
      </c>
      <c r="C227" s="526" t="s">
        <v>20</v>
      </c>
      <c r="D227" t="s">
        <v>16</v>
      </c>
      <c r="F227" s="160">
        <v>127.7</v>
      </c>
      <c r="G227" s="2">
        <f t="shared" si="3"/>
        <v>4.9000000000000199</v>
      </c>
    </row>
    <row r="228" spans="1:7">
      <c r="A228" s="7">
        <v>43607</v>
      </c>
      <c r="B228" s="526">
        <v>17901</v>
      </c>
      <c r="C228" s="526" t="s">
        <v>20</v>
      </c>
      <c r="D228" t="s">
        <v>17</v>
      </c>
      <c r="F228" s="160">
        <v>4.9000000000000004</v>
      </c>
      <c r="G228" s="2">
        <f t="shared" si="3"/>
        <v>1.9539925233402755E-14</v>
      </c>
    </row>
    <row r="229" spans="1:7">
      <c r="A229" s="44">
        <v>43555</v>
      </c>
      <c r="B229" s="525" t="s">
        <v>14</v>
      </c>
      <c r="C229" s="525" t="s">
        <v>23</v>
      </c>
      <c r="D229" t="s">
        <v>16</v>
      </c>
      <c r="E229" s="265">
        <v>118.6</v>
      </c>
      <c r="G229" s="2">
        <f>+G228+E229-F229</f>
        <v>118.60000000000001</v>
      </c>
    </row>
    <row r="230" spans="1:7">
      <c r="B230" s="526"/>
      <c r="C230" s="526"/>
      <c r="D230" t="s">
        <v>17</v>
      </c>
      <c r="E230" s="265">
        <v>3.9</v>
      </c>
      <c r="G230" s="2">
        <f t="shared" si="3"/>
        <v>122.50000000000001</v>
      </c>
    </row>
    <row r="231" spans="1:7">
      <c r="B231" s="526"/>
      <c r="C231" s="526"/>
      <c r="D231" t="s">
        <v>18</v>
      </c>
      <c r="E231" s="265">
        <v>60</v>
      </c>
      <c r="G231" s="2">
        <f t="shared" si="3"/>
        <v>182.5</v>
      </c>
    </row>
    <row r="232" spans="1:7">
      <c r="B232" s="526"/>
      <c r="C232" s="526"/>
      <c r="D232" t="s">
        <v>19</v>
      </c>
      <c r="E232" s="265">
        <v>5</v>
      </c>
      <c r="G232" s="2">
        <f t="shared" si="3"/>
        <v>187.5</v>
      </c>
    </row>
    <row r="233" spans="1:7">
      <c r="B233" s="526"/>
      <c r="C233" s="526"/>
      <c r="D233" t="s">
        <v>21</v>
      </c>
      <c r="E233" s="265">
        <v>93</v>
      </c>
      <c r="G233" s="2">
        <f t="shared" si="3"/>
        <v>280.5</v>
      </c>
    </row>
    <row r="234" spans="1:7">
      <c r="A234" s="7">
        <v>43570</v>
      </c>
      <c r="B234" s="526">
        <v>17611</v>
      </c>
      <c r="C234" s="526" t="s">
        <v>23</v>
      </c>
      <c r="D234" t="s">
        <v>18</v>
      </c>
      <c r="F234" s="160">
        <v>60</v>
      </c>
      <c r="G234" s="2">
        <f t="shared" si="3"/>
        <v>220.5</v>
      </c>
    </row>
    <row r="235" spans="1:7">
      <c r="A235" s="7">
        <v>43570</v>
      </c>
      <c r="B235" s="526">
        <v>17611</v>
      </c>
      <c r="C235" s="526" t="s">
        <v>23</v>
      </c>
      <c r="D235" t="s">
        <v>19</v>
      </c>
      <c r="F235" s="160">
        <v>5</v>
      </c>
      <c r="G235" s="2">
        <f t="shared" si="3"/>
        <v>215.5</v>
      </c>
    </row>
    <row r="236" spans="1:7">
      <c r="A236" s="7">
        <v>43607</v>
      </c>
      <c r="B236" s="526">
        <v>17901</v>
      </c>
      <c r="C236" s="526" t="s">
        <v>23</v>
      </c>
      <c r="D236" t="s">
        <v>16</v>
      </c>
      <c r="F236" s="160">
        <v>118.6</v>
      </c>
      <c r="G236" s="2">
        <f t="shared" si="3"/>
        <v>96.9</v>
      </c>
    </row>
    <row r="237" spans="1:7">
      <c r="A237" s="7">
        <v>43607</v>
      </c>
      <c r="B237" s="526">
        <v>17901</v>
      </c>
      <c r="C237" s="526" t="s">
        <v>23</v>
      </c>
      <c r="D237" t="s">
        <v>17</v>
      </c>
      <c r="F237" s="160">
        <v>3.9</v>
      </c>
      <c r="G237" s="2">
        <f t="shared" si="3"/>
        <v>93</v>
      </c>
    </row>
    <row r="238" spans="1:7">
      <c r="A238" s="7">
        <v>44265</v>
      </c>
      <c r="B238" s="526" t="s">
        <v>370</v>
      </c>
      <c r="C238" s="526" t="s">
        <v>23</v>
      </c>
      <c r="D238" t="s">
        <v>21</v>
      </c>
      <c r="F238" s="160">
        <v>46.5</v>
      </c>
      <c r="G238" s="2">
        <f t="shared" si="3"/>
        <v>46.5</v>
      </c>
    </row>
    <row r="239" spans="1:7">
      <c r="A239" s="7">
        <v>44552</v>
      </c>
      <c r="B239" s="526">
        <v>24042</v>
      </c>
      <c r="C239" s="526" t="s">
        <v>23</v>
      </c>
      <c r="D239" t="s">
        <v>21</v>
      </c>
      <c r="F239" s="179">
        <v>46.5</v>
      </c>
      <c r="G239" s="2">
        <f t="shared" si="3"/>
        <v>0</v>
      </c>
    </row>
    <row r="240" spans="1:7">
      <c r="A240" s="44">
        <v>43585</v>
      </c>
      <c r="B240" s="525" t="s">
        <v>14</v>
      </c>
      <c r="C240" s="525" t="s">
        <v>24</v>
      </c>
      <c r="D240" t="s">
        <v>16</v>
      </c>
      <c r="E240" s="265">
        <v>108.8</v>
      </c>
      <c r="G240" s="2">
        <f t="shared" si="3"/>
        <v>108.8</v>
      </c>
    </row>
    <row r="241" spans="1:7">
      <c r="B241" s="526"/>
      <c r="C241" s="526"/>
      <c r="D241" t="s">
        <v>17</v>
      </c>
      <c r="E241" s="265">
        <v>3.5</v>
      </c>
      <c r="G241" s="2">
        <f t="shared" si="3"/>
        <v>112.3</v>
      </c>
    </row>
    <row r="242" spans="1:7">
      <c r="B242" s="526"/>
      <c r="C242" s="526"/>
      <c r="D242" t="s">
        <v>18</v>
      </c>
      <c r="E242" s="265">
        <v>60</v>
      </c>
      <c r="G242" s="2">
        <f t="shared" si="3"/>
        <v>172.3</v>
      </c>
    </row>
    <row r="243" spans="1:7">
      <c r="B243" s="526"/>
      <c r="C243" s="526"/>
      <c r="D243" t="s">
        <v>19</v>
      </c>
      <c r="E243" s="265">
        <v>5</v>
      </c>
      <c r="G243" s="2">
        <f t="shared" si="3"/>
        <v>177.3</v>
      </c>
    </row>
    <row r="244" spans="1:7">
      <c r="A244" s="7">
        <v>43607</v>
      </c>
      <c r="B244" s="526">
        <v>17901</v>
      </c>
      <c r="C244" s="526" t="s">
        <v>24</v>
      </c>
      <c r="D244" t="s">
        <v>16</v>
      </c>
      <c r="F244" s="160">
        <v>108.8</v>
      </c>
      <c r="G244" s="2">
        <f t="shared" si="3"/>
        <v>68.500000000000014</v>
      </c>
    </row>
    <row r="245" spans="1:7">
      <c r="A245" s="7">
        <v>43607</v>
      </c>
      <c r="B245" s="526">
        <v>17901</v>
      </c>
      <c r="C245" s="526" t="s">
        <v>24</v>
      </c>
      <c r="D245" t="s">
        <v>17</v>
      </c>
      <c r="F245" s="160">
        <v>3.5</v>
      </c>
      <c r="G245" s="2">
        <f t="shared" si="3"/>
        <v>65.000000000000014</v>
      </c>
    </row>
    <row r="246" spans="1:7">
      <c r="A246" s="7">
        <v>43742</v>
      </c>
      <c r="B246" s="526">
        <v>18860</v>
      </c>
      <c r="C246" s="526" t="s">
        <v>24</v>
      </c>
      <c r="D246" t="s">
        <v>18</v>
      </c>
      <c r="F246" s="160">
        <v>60</v>
      </c>
      <c r="G246" s="2">
        <f t="shared" si="3"/>
        <v>5.0000000000000142</v>
      </c>
    </row>
    <row r="247" spans="1:7">
      <c r="A247" s="7">
        <v>43742</v>
      </c>
      <c r="B247" s="526">
        <v>18860</v>
      </c>
      <c r="C247" s="526" t="s">
        <v>24</v>
      </c>
      <c r="D247" t="s">
        <v>19</v>
      </c>
      <c r="F247" s="160">
        <v>5</v>
      </c>
      <c r="G247" s="2">
        <f t="shared" si="3"/>
        <v>1.4210854715202004E-14</v>
      </c>
    </row>
    <row r="248" spans="1:7">
      <c r="A248" s="44">
        <v>43616</v>
      </c>
      <c r="B248" s="525" t="s">
        <v>14</v>
      </c>
      <c r="C248" s="525" t="s">
        <v>25</v>
      </c>
      <c r="D248" t="s">
        <v>16</v>
      </c>
      <c r="E248" s="265">
        <v>88.5</v>
      </c>
      <c r="G248" s="2">
        <f t="shared" si="3"/>
        <v>88.500000000000014</v>
      </c>
    </row>
    <row r="249" spans="1:7">
      <c r="B249" s="526"/>
      <c r="C249" s="526"/>
      <c r="D249" t="s">
        <v>17</v>
      </c>
      <c r="E249" s="265">
        <v>4.0999999999999996</v>
      </c>
      <c r="G249" s="2">
        <f t="shared" si="3"/>
        <v>92.600000000000009</v>
      </c>
    </row>
    <row r="250" spans="1:7">
      <c r="B250" s="526"/>
      <c r="C250" s="526"/>
      <c r="D250" t="s">
        <v>18</v>
      </c>
      <c r="E250" s="265">
        <v>60</v>
      </c>
      <c r="G250" s="2">
        <f t="shared" si="3"/>
        <v>152.60000000000002</v>
      </c>
    </row>
    <row r="251" spans="1:7">
      <c r="B251" s="526"/>
      <c r="C251" s="526"/>
      <c r="D251" t="s">
        <v>19</v>
      </c>
      <c r="E251" s="265">
        <v>5</v>
      </c>
      <c r="G251" s="2">
        <f t="shared" si="3"/>
        <v>157.60000000000002</v>
      </c>
    </row>
    <row r="252" spans="1:7">
      <c r="A252" s="7">
        <v>43642</v>
      </c>
      <c r="B252" s="526">
        <v>18130</v>
      </c>
      <c r="C252" s="526" t="s">
        <v>25</v>
      </c>
      <c r="D252" t="s">
        <v>16</v>
      </c>
      <c r="F252" s="160">
        <v>88.5</v>
      </c>
      <c r="G252" s="2">
        <f t="shared" si="3"/>
        <v>69.100000000000023</v>
      </c>
    </row>
    <row r="253" spans="1:7">
      <c r="A253" s="7">
        <v>43642</v>
      </c>
      <c r="B253" s="526">
        <v>18130</v>
      </c>
      <c r="C253" s="526" t="s">
        <v>25</v>
      </c>
      <c r="D253" t="s">
        <v>17</v>
      </c>
      <c r="F253" s="160">
        <v>4.0999999999999996</v>
      </c>
      <c r="G253" s="2">
        <f t="shared" si="3"/>
        <v>65.000000000000028</v>
      </c>
    </row>
    <row r="254" spans="1:7">
      <c r="A254" s="7">
        <v>43742</v>
      </c>
      <c r="B254" s="526">
        <v>18860</v>
      </c>
      <c r="C254" s="526" t="s">
        <v>25</v>
      </c>
      <c r="D254" t="s">
        <v>18</v>
      </c>
      <c r="F254" s="160">
        <v>60</v>
      </c>
      <c r="G254" s="2">
        <f t="shared" si="3"/>
        <v>5.0000000000000284</v>
      </c>
    </row>
    <row r="255" spans="1:7">
      <c r="A255" s="7">
        <v>43742</v>
      </c>
      <c r="B255" s="526">
        <v>18860</v>
      </c>
      <c r="C255" s="526" t="s">
        <v>25</v>
      </c>
      <c r="D255" t="s">
        <v>19</v>
      </c>
      <c r="F255" s="160">
        <v>5</v>
      </c>
      <c r="G255" s="2">
        <f t="shared" si="3"/>
        <v>2.8421709430404007E-14</v>
      </c>
    </row>
    <row r="256" spans="1:7">
      <c r="A256" s="44">
        <v>43646</v>
      </c>
      <c r="B256" s="525" t="s">
        <v>14</v>
      </c>
      <c r="C256" s="525" t="s">
        <v>26</v>
      </c>
      <c r="D256" t="s">
        <v>16</v>
      </c>
      <c r="E256" s="265">
        <v>79</v>
      </c>
      <c r="G256" s="2">
        <f t="shared" ref="G256:G323" si="4">+G255+E256-F256</f>
        <v>79.000000000000028</v>
      </c>
    </row>
    <row r="257" spans="1:7">
      <c r="B257" s="526"/>
      <c r="C257" s="526"/>
      <c r="D257" t="s">
        <v>17</v>
      </c>
      <c r="E257" s="265">
        <v>4</v>
      </c>
      <c r="G257" s="2">
        <f t="shared" si="4"/>
        <v>83.000000000000028</v>
      </c>
    </row>
    <row r="258" spans="1:7">
      <c r="B258" s="526"/>
      <c r="C258" s="526"/>
      <c r="D258" t="s">
        <v>18</v>
      </c>
      <c r="E258" s="265">
        <v>60</v>
      </c>
      <c r="G258" s="2">
        <f t="shared" si="4"/>
        <v>143.00000000000003</v>
      </c>
    </row>
    <row r="259" spans="1:7">
      <c r="B259" s="526"/>
      <c r="C259" s="526"/>
      <c r="D259" t="s">
        <v>19</v>
      </c>
      <c r="E259" s="265">
        <v>5</v>
      </c>
      <c r="G259" s="2">
        <f t="shared" si="4"/>
        <v>148.00000000000003</v>
      </c>
    </row>
    <row r="260" spans="1:7">
      <c r="A260" s="7">
        <v>43705</v>
      </c>
      <c r="B260" s="526">
        <v>18592</v>
      </c>
      <c r="C260" s="526" t="s">
        <v>26</v>
      </c>
      <c r="D260" t="s">
        <v>16</v>
      </c>
      <c r="F260" s="160">
        <v>79</v>
      </c>
      <c r="G260" s="2">
        <f t="shared" si="4"/>
        <v>69.000000000000028</v>
      </c>
    </row>
    <row r="261" spans="1:7">
      <c r="A261" s="7">
        <v>43705</v>
      </c>
      <c r="B261" s="526">
        <v>18592</v>
      </c>
      <c r="C261" s="526" t="s">
        <v>26</v>
      </c>
      <c r="D261" t="s">
        <v>17</v>
      </c>
      <c r="F261" s="160">
        <v>4</v>
      </c>
      <c r="G261" s="2">
        <f t="shared" si="4"/>
        <v>65.000000000000028</v>
      </c>
    </row>
    <row r="262" spans="1:7">
      <c r="A262" s="7">
        <v>43742</v>
      </c>
      <c r="B262" s="526">
        <v>18860</v>
      </c>
      <c r="C262" s="526" t="s">
        <v>26</v>
      </c>
      <c r="D262" t="s">
        <v>18</v>
      </c>
      <c r="F262" s="160">
        <v>60</v>
      </c>
      <c r="G262" s="2">
        <f t="shared" si="4"/>
        <v>5.0000000000000284</v>
      </c>
    </row>
    <row r="263" spans="1:7">
      <c r="A263" s="7">
        <v>43742</v>
      </c>
      <c r="B263" s="526">
        <v>18860</v>
      </c>
      <c r="C263" s="526" t="s">
        <v>26</v>
      </c>
      <c r="D263" t="s">
        <v>19</v>
      </c>
      <c r="F263" s="160">
        <v>5</v>
      </c>
      <c r="G263" s="2">
        <f t="shared" si="4"/>
        <v>2.8421709430404007E-14</v>
      </c>
    </row>
    <row r="264" spans="1:7">
      <c r="A264" s="44">
        <v>43677</v>
      </c>
      <c r="B264" s="525" t="s">
        <v>14</v>
      </c>
      <c r="C264" s="525" t="s">
        <v>27</v>
      </c>
      <c r="D264" t="s">
        <v>16</v>
      </c>
      <c r="E264" s="265">
        <v>79.099999999999994</v>
      </c>
      <c r="G264" s="2">
        <f t="shared" si="4"/>
        <v>79.100000000000023</v>
      </c>
    </row>
    <row r="265" spans="1:7">
      <c r="B265" s="526"/>
      <c r="C265" s="526"/>
      <c r="D265" t="s">
        <v>17</v>
      </c>
      <c r="E265" s="265">
        <v>3.8</v>
      </c>
      <c r="G265" s="2">
        <f t="shared" si="4"/>
        <v>82.90000000000002</v>
      </c>
    </row>
    <row r="266" spans="1:7">
      <c r="B266" s="526"/>
      <c r="C266" s="526"/>
      <c r="D266" t="s">
        <v>18</v>
      </c>
      <c r="E266" s="265">
        <v>60</v>
      </c>
      <c r="G266" s="2">
        <f t="shared" si="4"/>
        <v>142.90000000000003</v>
      </c>
    </row>
    <row r="267" spans="1:7">
      <c r="B267" s="526"/>
      <c r="C267" s="526"/>
      <c r="D267" t="s">
        <v>19</v>
      </c>
      <c r="E267" s="265">
        <v>5</v>
      </c>
      <c r="G267" s="2">
        <f t="shared" si="4"/>
        <v>147.90000000000003</v>
      </c>
    </row>
    <row r="268" spans="1:7">
      <c r="A268" s="7">
        <v>43705</v>
      </c>
      <c r="B268" s="526">
        <v>18592</v>
      </c>
      <c r="C268" s="526" t="s">
        <v>27</v>
      </c>
      <c r="D268" t="s">
        <v>16</v>
      </c>
      <c r="F268" s="160">
        <v>79.099999999999994</v>
      </c>
      <c r="G268" s="2">
        <f t="shared" si="4"/>
        <v>68.80000000000004</v>
      </c>
    </row>
    <row r="269" spans="1:7">
      <c r="A269" s="7">
        <v>43705</v>
      </c>
      <c r="B269" s="526">
        <v>18592</v>
      </c>
      <c r="C269" s="526" t="s">
        <v>27</v>
      </c>
      <c r="D269" t="s">
        <v>17</v>
      </c>
      <c r="F269" s="160">
        <v>3.8</v>
      </c>
      <c r="G269" s="2">
        <f t="shared" si="4"/>
        <v>65.000000000000043</v>
      </c>
    </row>
    <row r="270" spans="1:7">
      <c r="A270" s="7">
        <v>43742</v>
      </c>
      <c r="B270" s="526">
        <v>18860</v>
      </c>
      <c r="C270" s="526" t="s">
        <v>27</v>
      </c>
      <c r="D270" t="s">
        <v>18</v>
      </c>
      <c r="F270" s="160">
        <v>60</v>
      </c>
      <c r="G270" s="2">
        <f t="shared" si="4"/>
        <v>5.0000000000000426</v>
      </c>
    </row>
    <row r="271" spans="1:7">
      <c r="A271" s="7">
        <v>43742</v>
      </c>
      <c r="B271" s="526">
        <v>18860</v>
      </c>
      <c r="C271" s="526" t="s">
        <v>27</v>
      </c>
      <c r="D271" t="s">
        <v>19</v>
      </c>
      <c r="F271" s="160">
        <v>5</v>
      </c>
      <c r="G271" s="2">
        <f t="shared" si="4"/>
        <v>4.2632564145606011E-14</v>
      </c>
    </row>
    <row r="272" spans="1:7">
      <c r="A272" s="44">
        <v>43708</v>
      </c>
      <c r="B272" s="525" t="s">
        <v>14</v>
      </c>
      <c r="C272" s="525" t="s">
        <v>28</v>
      </c>
      <c r="D272" t="s">
        <v>16</v>
      </c>
      <c r="E272" s="265">
        <v>76.900000000000006</v>
      </c>
      <c r="G272" s="2">
        <f t="shared" si="4"/>
        <v>76.900000000000048</v>
      </c>
    </row>
    <row r="273" spans="1:7">
      <c r="B273" s="526"/>
      <c r="C273" s="526"/>
      <c r="D273" t="s">
        <v>17</v>
      </c>
      <c r="E273" s="265">
        <v>3.7</v>
      </c>
      <c r="G273" s="2">
        <f t="shared" si="4"/>
        <v>80.600000000000051</v>
      </c>
    </row>
    <row r="274" spans="1:7">
      <c r="B274" s="526"/>
      <c r="C274" s="526"/>
      <c r="D274" t="s">
        <v>18</v>
      </c>
      <c r="E274" s="265">
        <v>60</v>
      </c>
      <c r="G274" s="2">
        <f t="shared" si="4"/>
        <v>140.60000000000005</v>
      </c>
    </row>
    <row r="275" spans="1:7">
      <c r="B275" s="526"/>
      <c r="C275" s="526"/>
      <c r="D275" t="s">
        <v>19</v>
      </c>
      <c r="E275" s="265">
        <v>5</v>
      </c>
      <c r="G275" s="2">
        <f t="shared" si="4"/>
        <v>145.60000000000005</v>
      </c>
    </row>
    <row r="276" spans="1:7">
      <c r="B276" s="526"/>
      <c r="C276" s="526"/>
      <c r="D276" t="s">
        <v>21</v>
      </c>
      <c r="E276" s="265">
        <v>93</v>
      </c>
      <c r="G276" s="2">
        <f t="shared" si="4"/>
        <v>238.60000000000005</v>
      </c>
    </row>
    <row r="277" spans="1:7">
      <c r="A277" s="7">
        <v>43742</v>
      </c>
      <c r="B277" s="526">
        <v>18860</v>
      </c>
      <c r="C277" s="526" t="s">
        <v>28</v>
      </c>
      <c r="D277" t="s">
        <v>16</v>
      </c>
      <c r="F277" s="160">
        <v>76.900000000000006</v>
      </c>
      <c r="G277" s="2">
        <f t="shared" si="4"/>
        <v>161.70000000000005</v>
      </c>
    </row>
    <row r="278" spans="1:7">
      <c r="A278" s="7">
        <v>43742</v>
      </c>
      <c r="B278" s="526">
        <v>18860</v>
      </c>
      <c r="C278" s="526" t="s">
        <v>28</v>
      </c>
      <c r="D278" t="s">
        <v>17</v>
      </c>
      <c r="F278" s="160">
        <v>3.7</v>
      </c>
      <c r="G278" s="2">
        <f t="shared" si="4"/>
        <v>158.00000000000006</v>
      </c>
    </row>
    <row r="279" spans="1:7">
      <c r="A279" s="7">
        <v>43742</v>
      </c>
      <c r="B279" s="526">
        <v>18861</v>
      </c>
      <c r="C279" s="526" t="s">
        <v>28</v>
      </c>
      <c r="D279" t="s">
        <v>18</v>
      </c>
      <c r="F279" s="160">
        <v>60</v>
      </c>
      <c r="G279" s="2">
        <f t="shared" si="4"/>
        <v>98.000000000000057</v>
      </c>
    </row>
    <row r="280" spans="1:7">
      <c r="A280" s="7">
        <v>43742</v>
      </c>
      <c r="B280" s="526">
        <v>18861</v>
      </c>
      <c r="C280" s="526" t="s">
        <v>28</v>
      </c>
      <c r="D280" t="s">
        <v>19</v>
      </c>
      <c r="F280" s="160">
        <v>5</v>
      </c>
      <c r="G280" s="2">
        <f t="shared" si="4"/>
        <v>93.000000000000057</v>
      </c>
    </row>
    <row r="281" spans="1:7">
      <c r="A281" s="7">
        <v>44265</v>
      </c>
      <c r="B281" s="526" t="s">
        <v>370</v>
      </c>
      <c r="C281" s="526" t="s">
        <v>23</v>
      </c>
      <c r="D281" t="s">
        <v>21</v>
      </c>
      <c r="F281" s="179">
        <v>46.5</v>
      </c>
      <c r="G281" s="2">
        <f t="shared" si="4"/>
        <v>46.500000000000057</v>
      </c>
    </row>
    <row r="282" spans="1:7">
      <c r="A282" s="7">
        <v>44552</v>
      </c>
      <c r="B282" s="526">
        <v>24042</v>
      </c>
      <c r="C282" s="526" t="s">
        <v>28</v>
      </c>
      <c r="D282" t="s">
        <v>21</v>
      </c>
      <c r="F282" s="179">
        <v>46.5</v>
      </c>
      <c r="G282" s="2">
        <f t="shared" si="4"/>
        <v>5.6843418860808015E-14</v>
      </c>
    </row>
    <row r="283" spans="1:7">
      <c r="A283" s="44">
        <v>43738</v>
      </c>
      <c r="B283" s="525" t="s">
        <v>14</v>
      </c>
      <c r="C283" s="525" t="s">
        <v>29</v>
      </c>
      <c r="D283" t="s">
        <v>16</v>
      </c>
      <c r="E283" s="265">
        <v>77.2</v>
      </c>
      <c r="G283" s="2">
        <f t="shared" si="4"/>
        <v>77.20000000000006</v>
      </c>
    </row>
    <row r="284" spans="1:7">
      <c r="B284" s="526"/>
      <c r="C284" s="526"/>
      <c r="D284" t="s">
        <v>17</v>
      </c>
      <c r="E284" s="265">
        <v>3.7</v>
      </c>
      <c r="G284" s="2">
        <f t="shared" si="4"/>
        <v>80.900000000000063</v>
      </c>
    </row>
    <row r="285" spans="1:7">
      <c r="B285" s="526"/>
      <c r="C285" s="526"/>
      <c r="D285" t="s">
        <v>18</v>
      </c>
      <c r="E285" s="265">
        <v>60</v>
      </c>
      <c r="G285" s="2">
        <f t="shared" si="4"/>
        <v>140.90000000000006</v>
      </c>
    </row>
    <row r="286" spans="1:7">
      <c r="B286" s="526"/>
      <c r="C286" s="526"/>
      <c r="D286" t="s">
        <v>19</v>
      </c>
      <c r="E286" s="265">
        <v>5</v>
      </c>
      <c r="G286" s="2">
        <f t="shared" si="4"/>
        <v>145.90000000000006</v>
      </c>
    </row>
    <row r="287" spans="1:7">
      <c r="A287" s="7">
        <v>43742</v>
      </c>
      <c r="B287" s="526">
        <v>18861</v>
      </c>
      <c r="C287" s="526" t="s">
        <v>29</v>
      </c>
      <c r="D287" t="s">
        <v>18</v>
      </c>
      <c r="F287" s="160">
        <v>60</v>
      </c>
      <c r="G287" s="2">
        <f t="shared" si="4"/>
        <v>85.900000000000063</v>
      </c>
    </row>
    <row r="288" spans="1:7">
      <c r="A288" s="7">
        <v>43742</v>
      </c>
      <c r="B288" s="526">
        <v>18861</v>
      </c>
      <c r="C288" s="526" t="s">
        <v>29</v>
      </c>
      <c r="D288" t="s">
        <v>19</v>
      </c>
      <c r="F288" s="160">
        <v>5</v>
      </c>
      <c r="G288" s="2">
        <f t="shared" si="4"/>
        <v>80.900000000000063</v>
      </c>
    </row>
    <row r="289" spans="1:7">
      <c r="A289" s="7">
        <v>43761</v>
      </c>
      <c r="B289" s="526">
        <v>18961</v>
      </c>
      <c r="C289" s="526" t="s">
        <v>29</v>
      </c>
      <c r="D289" t="s">
        <v>16</v>
      </c>
      <c r="F289" s="160">
        <v>77.2</v>
      </c>
      <c r="G289" s="2">
        <f t="shared" si="4"/>
        <v>3.7000000000000597</v>
      </c>
    </row>
    <row r="290" spans="1:7">
      <c r="A290" s="7">
        <v>43761</v>
      </c>
      <c r="B290" s="526">
        <v>18961</v>
      </c>
      <c r="C290" s="526" t="s">
        <v>29</v>
      </c>
      <c r="D290" t="s">
        <v>17</v>
      </c>
      <c r="F290" s="160">
        <v>3.7</v>
      </c>
      <c r="G290" s="24">
        <f t="shared" si="4"/>
        <v>5.9507954119908391E-14</v>
      </c>
    </row>
    <row r="291" spans="1:7">
      <c r="A291" s="44">
        <v>43769</v>
      </c>
      <c r="B291" s="525" t="s">
        <v>14</v>
      </c>
      <c r="C291" s="525" t="s">
        <v>30</v>
      </c>
      <c r="D291" t="s">
        <v>16</v>
      </c>
      <c r="E291" s="265">
        <v>77.7</v>
      </c>
      <c r="G291" s="2">
        <f t="shared" si="4"/>
        <v>77.70000000000006</v>
      </c>
    </row>
    <row r="292" spans="1:7">
      <c r="B292" s="526"/>
      <c r="C292" s="526"/>
      <c r="D292" t="s">
        <v>17</v>
      </c>
      <c r="E292" s="265">
        <v>3.6</v>
      </c>
      <c r="G292" s="2">
        <f t="shared" si="4"/>
        <v>81.300000000000054</v>
      </c>
    </row>
    <row r="293" spans="1:7">
      <c r="B293" s="526"/>
      <c r="C293" s="526"/>
      <c r="D293" t="s">
        <v>18</v>
      </c>
      <c r="E293" s="265">
        <v>60</v>
      </c>
      <c r="G293" s="2">
        <f t="shared" si="4"/>
        <v>141.30000000000007</v>
      </c>
    </row>
    <row r="294" spans="1:7">
      <c r="B294" s="526"/>
      <c r="C294" s="526"/>
      <c r="D294" t="s">
        <v>40</v>
      </c>
      <c r="E294" s="265">
        <v>5</v>
      </c>
      <c r="G294" s="2">
        <f t="shared" si="4"/>
        <v>146.30000000000007</v>
      </c>
    </row>
    <row r="295" spans="1:7">
      <c r="B295" s="526"/>
      <c r="C295" s="526"/>
      <c r="D295" t="s">
        <v>21</v>
      </c>
      <c r="E295" s="265">
        <v>93</v>
      </c>
      <c r="G295" s="2">
        <f t="shared" si="4"/>
        <v>239.30000000000007</v>
      </c>
    </row>
    <row r="296" spans="1:7">
      <c r="A296" s="7">
        <v>43795</v>
      </c>
      <c r="B296" s="526">
        <v>19196</v>
      </c>
      <c r="C296" s="526" t="s">
        <v>30</v>
      </c>
      <c r="D296" t="s">
        <v>16</v>
      </c>
      <c r="F296" s="160">
        <v>77.7</v>
      </c>
      <c r="G296" s="2">
        <f t="shared" si="4"/>
        <v>161.60000000000008</v>
      </c>
    </row>
    <row r="297" spans="1:7">
      <c r="A297" s="7">
        <v>43795</v>
      </c>
      <c r="B297" s="526">
        <v>19196</v>
      </c>
      <c r="C297" s="526" t="s">
        <v>30</v>
      </c>
      <c r="D297" t="s">
        <v>17</v>
      </c>
      <c r="F297" s="160">
        <v>3.6</v>
      </c>
      <c r="G297" s="2">
        <f t="shared" si="4"/>
        <v>158.00000000000009</v>
      </c>
    </row>
    <row r="298" spans="1:7">
      <c r="A298" s="7">
        <v>44089</v>
      </c>
      <c r="B298" s="526">
        <v>20297</v>
      </c>
      <c r="C298" s="526" t="s">
        <v>30</v>
      </c>
      <c r="D298" t="s">
        <v>18</v>
      </c>
      <c r="F298" s="160">
        <v>60</v>
      </c>
      <c r="G298" s="2">
        <f t="shared" si="4"/>
        <v>98.000000000000085</v>
      </c>
    </row>
    <row r="299" spans="1:7">
      <c r="A299" s="7">
        <v>44089</v>
      </c>
      <c r="B299" s="526">
        <v>20297</v>
      </c>
      <c r="C299" s="526" t="s">
        <v>30</v>
      </c>
      <c r="D299" t="s">
        <v>40</v>
      </c>
      <c r="F299" s="160">
        <v>5</v>
      </c>
      <c r="G299" s="2">
        <f t="shared" si="4"/>
        <v>93.000000000000085</v>
      </c>
    </row>
    <row r="300" spans="1:7">
      <c r="A300" s="7">
        <v>44265</v>
      </c>
      <c r="B300" s="526" t="s">
        <v>370</v>
      </c>
      <c r="C300" s="526" t="s">
        <v>23</v>
      </c>
      <c r="D300" t="s">
        <v>21</v>
      </c>
      <c r="F300" s="179">
        <v>46.5</v>
      </c>
      <c r="G300" s="2">
        <f t="shared" si="4"/>
        <v>46.500000000000085</v>
      </c>
    </row>
    <row r="301" spans="1:7">
      <c r="A301" s="7">
        <v>44552</v>
      </c>
      <c r="B301" s="526">
        <v>24042</v>
      </c>
      <c r="C301" s="526" t="s">
        <v>30</v>
      </c>
      <c r="D301" t="s">
        <v>21</v>
      </c>
      <c r="F301" s="179">
        <v>46.5</v>
      </c>
      <c r="G301" s="2">
        <f t="shared" si="4"/>
        <v>8.5265128291212022E-14</v>
      </c>
    </row>
    <row r="302" spans="1:7">
      <c r="A302" s="44">
        <v>43799</v>
      </c>
      <c r="B302" s="525" t="s">
        <v>14</v>
      </c>
      <c r="C302" s="525" t="s">
        <v>33</v>
      </c>
      <c r="D302" t="s">
        <v>16</v>
      </c>
      <c r="E302" s="265">
        <v>87.1</v>
      </c>
      <c r="G302" s="2">
        <f t="shared" si="4"/>
        <v>87.10000000000008</v>
      </c>
    </row>
    <row r="303" spans="1:7">
      <c r="B303" s="526"/>
      <c r="C303" s="526"/>
      <c r="D303" t="s">
        <v>17</v>
      </c>
      <c r="E303" s="265">
        <v>3.7</v>
      </c>
      <c r="G303" s="2">
        <f t="shared" si="4"/>
        <v>90.800000000000082</v>
      </c>
    </row>
    <row r="304" spans="1:7">
      <c r="B304" s="526"/>
      <c r="C304" s="526"/>
      <c r="D304" t="s">
        <v>18</v>
      </c>
      <c r="E304" s="265">
        <v>60</v>
      </c>
      <c r="G304" s="2">
        <f t="shared" si="4"/>
        <v>150.80000000000007</v>
      </c>
    </row>
    <row r="305" spans="1:12">
      <c r="B305" s="526"/>
      <c r="C305" s="526"/>
      <c r="D305" t="s">
        <v>40</v>
      </c>
      <c r="E305" s="265">
        <v>5</v>
      </c>
      <c r="G305" s="2">
        <f t="shared" si="4"/>
        <v>155.80000000000007</v>
      </c>
      <c r="L305" s="526"/>
    </row>
    <row r="306" spans="1:12">
      <c r="A306" s="7">
        <v>43857</v>
      </c>
      <c r="B306" s="526">
        <v>19693</v>
      </c>
      <c r="C306" s="526" t="s">
        <v>33</v>
      </c>
      <c r="D306" t="s">
        <v>16</v>
      </c>
      <c r="F306" s="160">
        <v>87.1</v>
      </c>
      <c r="G306" s="2">
        <f t="shared" si="4"/>
        <v>68.700000000000074</v>
      </c>
      <c r="L306" s="526"/>
    </row>
    <row r="307" spans="1:12">
      <c r="A307" s="7">
        <v>43857</v>
      </c>
      <c r="B307" s="526">
        <v>19693</v>
      </c>
      <c r="C307" s="526" t="s">
        <v>33</v>
      </c>
      <c r="D307" t="s">
        <v>17</v>
      </c>
      <c r="F307" s="160">
        <v>3.7</v>
      </c>
      <c r="G307" s="2">
        <f t="shared" si="4"/>
        <v>65.000000000000071</v>
      </c>
      <c r="L307" s="526"/>
    </row>
    <row r="308" spans="1:12">
      <c r="A308" s="7">
        <v>44089</v>
      </c>
      <c r="B308" s="526">
        <v>20297</v>
      </c>
      <c r="C308" s="526" t="s">
        <v>33</v>
      </c>
      <c r="D308" t="s">
        <v>18</v>
      </c>
      <c r="F308" s="160">
        <v>60</v>
      </c>
      <c r="G308" s="2">
        <f t="shared" si="4"/>
        <v>5.0000000000000711</v>
      </c>
      <c r="L308"/>
    </row>
    <row r="309" spans="1:12">
      <c r="A309" s="7">
        <v>44089</v>
      </c>
      <c r="B309" s="526">
        <v>20297</v>
      </c>
      <c r="C309" s="526" t="s">
        <v>33</v>
      </c>
      <c r="D309" t="s">
        <v>40</v>
      </c>
      <c r="F309" s="160">
        <v>5</v>
      </c>
      <c r="G309" s="2">
        <f t="shared" si="4"/>
        <v>7.1054273576010019E-14</v>
      </c>
      <c r="L309"/>
    </row>
    <row r="310" spans="1:12">
      <c r="A310" s="44">
        <v>43830</v>
      </c>
      <c r="B310" s="525" t="s">
        <v>14</v>
      </c>
      <c r="C310" s="525" t="s">
        <v>34</v>
      </c>
      <c r="D310" t="s">
        <v>16</v>
      </c>
      <c r="E310" s="265">
        <v>189.7</v>
      </c>
      <c r="G310" s="2">
        <f t="shared" si="4"/>
        <v>189.70000000000005</v>
      </c>
      <c r="L310"/>
    </row>
    <row r="311" spans="1:12">
      <c r="B311" s="526"/>
      <c r="C311" s="526"/>
      <c r="D311" t="s">
        <v>17</v>
      </c>
      <c r="E311" s="265">
        <v>3.8</v>
      </c>
      <c r="G311" s="2">
        <f t="shared" si="4"/>
        <v>193.50000000000006</v>
      </c>
      <c r="L311"/>
    </row>
    <row r="312" spans="1:12">
      <c r="B312" s="526"/>
      <c r="C312" s="526"/>
      <c r="D312" t="s">
        <v>18</v>
      </c>
      <c r="E312" s="265">
        <v>60</v>
      </c>
      <c r="G312" s="2">
        <f t="shared" si="4"/>
        <v>253.50000000000006</v>
      </c>
      <c r="L312"/>
    </row>
    <row r="313" spans="1:12">
      <c r="B313" s="526"/>
      <c r="C313" s="526"/>
      <c r="D313" t="s">
        <v>40</v>
      </c>
      <c r="E313" s="265">
        <v>5</v>
      </c>
      <c r="G313" s="2">
        <f t="shared" si="4"/>
        <v>258.50000000000006</v>
      </c>
      <c r="L313" s="526"/>
    </row>
    <row r="314" spans="1:12">
      <c r="A314" s="7">
        <v>43857</v>
      </c>
      <c r="B314" s="526">
        <v>19693</v>
      </c>
      <c r="C314" s="526" t="s">
        <v>34</v>
      </c>
      <c r="D314" t="s">
        <v>16</v>
      </c>
      <c r="F314" s="160">
        <v>189.7</v>
      </c>
      <c r="G314" s="2">
        <f t="shared" si="4"/>
        <v>68.800000000000068</v>
      </c>
      <c r="L314" s="526"/>
    </row>
    <row r="315" spans="1:12">
      <c r="A315" s="7">
        <v>43857</v>
      </c>
      <c r="B315" s="526">
        <v>19693</v>
      </c>
      <c r="C315" s="526" t="s">
        <v>34</v>
      </c>
      <c r="D315" t="s">
        <v>17</v>
      </c>
      <c r="F315" s="160">
        <v>3.8</v>
      </c>
      <c r="G315" s="2">
        <f t="shared" si="4"/>
        <v>65.000000000000071</v>
      </c>
      <c r="L315" s="526"/>
    </row>
    <row r="316" spans="1:12">
      <c r="A316" s="7">
        <v>44089</v>
      </c>
      <c r="B316" s="526">
        <v>20297</v>
      </c>
      <c r="C316" s="526" t="s">
        <v>34</v>
      </c>
      <c r="D316" t="s">
        <v>18</v>
      </c>
      <c r="F316" s="160">
        <v>60</v>
      </c>
      <c r="G316" s="2">
        <f t="shared" si="4"/>
        <v>5.0000000000000711</v>
      </c>
      <c r="L316" s="526"/>
    </row>
    <row r="317" spans="1:12">
      <c r="A317" s="7">
        <v>44089</v>
      </c>
      <c r="B317" s="526">
        <v>20297</v>
      </c>
      <c r="C317" s="526" t="s">
        <v>34</v>
      </c>
      <c r="D317" t="s">
        <v>40</v>
      </c>
      <c r="F317" s="160">
        <v>5</v>
      </c>
      <c r="G317" s="24">
        <f t="shared" si="4"/>
        <v>7.1054273576010019E-14</v>
      </c>
      <c r="L317" s="526"/>
    </row>
    <row r="318" spans="1:12">
      <c r="A318" s="44">
        <v>43861</v>
      </c>
      <c r="B318" s="525" t="s">
        <v>14</v>
      </c>
      <c r="C318" s="525" t="s">
        <v>15</v>
      </c>
      <c r="D318" t="s">
        <v>16</v>
      </c>
      <c r="E318" s="265">
        <v>95.2</v>
      </c>
      <c r="G318" s="2">
        <f t="shared" si="4"/>
        <v>95.200000000000074</v>
      </c>
      <c r="L318" s="526"/>
    </row>
    <row r="319" spans="1:12">
      <c r="B319" s="526"/>
      <c r="C319" s="526"/>
      <c r="D319" t="s">
        <v>17</v>
      </c>
      <c r="E319" s="265">
        <v>3.6</v>
      </c>
      <c r="G319" s="2">
        <f t="shared" si="4"/>
        <v>98.800000000000068</v>
      </c>
      <c r="J319">
        <f>46.5*5</f>
        <v>232.5</v>
      </c>
      <c r="L319" s="526"/>
    </row>
    <row r="320" spans="1:12">
      <c r="B320" s="526"/>
      <c r="C320" s="526"/>
      <c r="D320" t="s">
        <v>18</v>
      </c>
      <c r="E320" s="265">
        <v>60</v>
      </c>
      <c r="G320" s="2">
        <f t="shared" si="4"/>
        <v>158.80000000000007</v>
      </c>
      <c r="L320" s="526"/>
    </row>
    <row r="321" spans="1:14">
      <c r="B321" s="526"/>
      <c r="C321" s="526"/>
      <c r="D321" t="s">
        <v>40</v>
      </c>
      <c r="E321" s="265">
        <v>5</v>
      </c>
      <c r="G321" s="2">
        <f t="shared" si="4"/>
        <v>163.80000000000007</v>
      </c>
      <c r="L321" s="526"/>
    </row>
    <row r="322" spans="1:14">
      <c r="B322" s="526"/>
      <c r="C322" s="526"/>
      <c r="D322" t="s">
        <v>21</v>
      </c>
      <c r="E322" s="265">
        <v>93</v>
      </c>
      <c r="G322" s="2">
        <f t="shared" si="4"/>
        <v>256.80000000000007</v>
      </c>
      <c r="L322" s="526"/>
    </row>
    <row r="323" spans="1:14">
      <c r="A323" s="7">
        <v>44089</v>
      </c>
      <c r="B323" s="526">
        <v>20298</v>
      </c>
      <c r="C323" s="526" t="s">
        <v>15</v>
      </c>
      <c r="D323" t="s">
        <v>16</v>
      </c>
      <c r="F323" s="160">
        <v>95.2</v>
      </c>
      <c r="G323" s="2">
        <f t="shared" si="4"/>
        <v>161.60000000000008</v>
      </c>
      <c r="L323" s="526"/>
    </row>
    <row r="324" spans="1:14">
      <c r="A324" s="7">
        <v>44089</v>
      </c>
      <c r="B324" s="526">
        <v>20298</v>
      </c>
      <c r="C324" s="526" t="s">
        <v>15</v>
      </c>
      <c r="D324" t="s">
        <v>17</v>
      </c>
      <c r="F324" s="160">
        <v>3.6</v>
      </c>
      <c r="G324" s="2">
        <f t="shared" ref="G324:G389" si="5">+G323+E324-F324</f>
        <v>158.00000000000009</v>
      </c>
      <c r="L324" s="526"/>
    </row>
    <row r="325" spans="1:14">
      <c r="A325" s="7">
        <v>44089</v>
      </c>
      <c r="B325" s="526">
        <v>20297</v>
      </c>
      <c r="C325" s="526" t="s">
        <v>15</v>
      </c>
      <c r="D325" t="s">
        <v>18</v>
      </c>
      <c r="F325" s="160">
        <v>60</v>
      </c>
      <c r="G325" s="2">
        <f t="shared" si="5"/>
        <v>98.000000000000085</v>
      </c>
      <c r="L325" s="526"/>
    </row>
    <row r="326" spans="1:14">
      <c r="A326" s="7">
        <v>44089</v>
      </c>
      <c r="B326" s="526">
        <v>20297</v>
      </c>
      <c r="C326" s="526" t="s">
        <v>15</v>
      </c>
      <c r="D326" t="s">
        <v>40</v>
      </c>
      <c r="F326" s="160">
        <v>5</v>
      </c>
      <c r="G326" s="2">
        <f t="shared" si="5"/>
        <v>93.000000000000085</v>
      </c>
      <c r="L326" s="526"/>
    </row>
    <row r="327" spans="1:14">
      <c r="A327" s="7">
        <v>44265</v>
      </c>
      <c r="B327" s="526" t="s">
        <v>370</v>
      </c>
      <c r="C327" s="526" t="s">
        <v>23</v>
      </c>
      <c r="D327" t="s">
        <v>21</v>
      </c>
      <c r="F327" s="185">
        <v>46.5</v>
      </c>
      <c r="G327" s="2">
        <f t="shared" si="5"/>
        <v>46.500000000000085</v>
      </c>
      <c r="L327" s="526"/>
    </row>
    <row r="328" spans="1:14">
      <c r="A328" s="7">
        <v>44552</v>
      </c>
      <c r="B328" s="526">
        <v>24042</v>
      </c>
      <c r="C328" s="526" t="s">
        <v>15</v>
      </c>
      <c r="D328" t="s">
        <v>21</v>
      </c>
      <c r="F328" s="185">
        <v>46.5</v>
      </c>
      <c r="G328" s="2">
        <f t="shared" si="5"/>
        <v>8.5265128291212022E-14</v>
      </c>
      <c r="L328" s="526"/>
    </row>
    <row r="329" spans="1:14" ht="15" customHeight="1">
      <c r="A329" s="44">
        <v>43890</v>
      </c>
      <c r="B329" s="525" t="s">
        <v>14</v>
      </c>
      <c r="C329" s="525" t="s">
        <v>20</v>
      </c>
      <c r="D329" t="s">
        <v>16</v>
      </c>
      <c r="E329" s="265">
        <v>98.8</v>
      </c>
      <c r="G329" s="2">
        <f t="shared" si="5"/>
        <v>98.800000000000082</v>
      </c>
      <c r="L329" s="526"/>
    </row>
    <row r="330" spans="1:14" ht="15" customHeight="1">
      <c r="A330" s="44"/>
      <c r="B330" s="525"/>
      <c r="C330" s="525"/>
      <c r="D330" t="s">
        <v>17</v>
      </c>
      <c r="E330" s="265">
        <v>3.8</v>
      </c>
      <c r="G330" s="2">
        <f t="shared" si="5"/>
        <v>102.60000000000008</v>
      </c>
      <c r="L330" s="526"/>
    </row>
    <row r="331" spans="1:14" ht="15" customHeight="1">
      <c r="A331" s="44"/>
      <c r="B331" s="525"/>
      <c r="C331" s="525"/>
      <c r="D331" t="s">
        <v>18</v>
      </c>
      <c r="E331" s="265">
        <v>58</v>
      </c>
      <c r="G331" s="2">
        <f t="shared" si="5"/>
        <v>160.60000000000008</v>
      </c>
      <c r="L331" s="526"/>
    </row>
    <row r="332" spans="1:14" ht="15" customHeight="1">
      <c r="A332" s="44"/>
      <c r="B332" s="525"/>
      <c r="C332" s="525"/>
      <c r="D332" t="s">
        <v>40</v>
      </c>
      <c r="E332" s="265">
        <v>5</v>
      </c>
      <c r="G332" s="2">
        <f t="shared" si="5"/>
        <v>165.60000000000008</v>
      </c>
      <c r="J332" s="567" t="s">
        <v>371</v>
      </c>
      <c r="K332" s="567"/>
      <c r="L332" s="567"/>
      <c r="M332" s="567"/>
      <c r="N332" s="567"/>
    </row>
    <row r="333" spans="1:14" ht="15" customHeight="1">
      <c r="A333" s="7">
        <v>44123</v>
      </c>
      <c r="B333" s="526">
        <v>20490</v>
      </c>
      <c r="C333" s="526" t="s">
        <v>20</v>
      </c>
      <c r="D333" t="s">
        <v>16</v>
      </c>
      <c r="F333" s="160">
        <v>98.8</v>
      </c>
      <c r="G333" s="2">
        <f t="shared" si="5"/>
        <v>66.800000000000082</v>
      </c>
      <c r="J333" s="567"/>
      <c r="K333" s="567"/>
      <c r="L333" s="567"/>
      <c r="M333" s="567"/>
      <c r="N333" s="567"/>
    </row>
    <row r="334" spans="1:14">
      <c r="A334" s="7">
        <v>44123</v>
      </c>
      <c r="B334" s="526">
        <v>20490</v>
      </c>
      <c r="C334" s="526" t="s">
        <v>20</v>
      </c>
      <c r="D334" t="s">
        <v>17</v>
      </c>
      <c r="F334" s="160">
        <v>3.8</v>
      </c>
      <c r="G334" s="2">
        <f t="shared" si="5"/>
        <v>63.000000000000085</v>
      </c>
      <c r="L334" s="526"/>
    </row>
    <row r="335" spans="1:14">
      <c r="A335" s="7">
        <v>44123</v>
      </c>
      <c r="B335" s="526">
        <v>20490</v>
      </c>
      <c r="C335" s="526" t="s">
        <v>20</v>
      </c>
      <c r="D335" t="s">
        <v>18</v>
      </c>
      <c r="F335" s="160">
        <v>58</v>
      </c>
      <c r="G335" s="2">
        <f t="shared" si="5"/>
        <v>5.0000000000000853</v>
      </c>
      <c r="L335" s="526"/>
    </row>
    <row r="336" spans="1:14">
      <c r="A336" s="7">
        <v>44123</v>
      </c>
      <c r="B336" s="526">
        <v>20490</v>
      </c>
      <c r="C336" s="526" t="s">
        <v>20</v>
      </c>
      <c r="D336" t="s">
        <v>40</v>
      </c>
      <c r="F336" s="160">
        <v>5</v>
      </c>
      <c r="G336" s="2">
        <f t="shared" si="5"/>
        <v>8.5265128291212022E-14</v>
      </c>
      <c r="J336" s="44">
        <v>43404</v>
      </c>
      <c r="K336" s="525" t="s">
        <v>14</v>
      </c>
      <c r="L336" s="525" t="s">
        <v>30</v>
      </c>
    </row>
    <row r="337" spans="1:14">
      <c r="A337" s="44">
        <v>43921</v>
      </c>
      <c r="B337" s="525" t="s">
        <v>14</v>
      </c>
      <c r="C337" s="525" t="s">
        <v>23</v>
      </c>
      <c r="D337" t="s">
        <v>16</v>
      </c>
      <c r="E337" s="265">
        <v>76</v>
      </c>
      <c r="G337" s="2">
        <f t="shared" si="5"/>
        <v>76.000000000000085</v>
      </c>
      <c r="L337" s="526"/>
      <c r="M337" t="s">
        <v>21</v>
      </c>
      <c r="N337" s="2">
        <v>93</v>
      </c>
    </row>
    <row r="338" spans="1:14">
      <c r="A338" s="44"/>
      <c r="B338" s="525"/>
      <c r="C338" s="525"/>
      <c r="D338" t="s">
        <v>17</v>
      </c>
      <c r="E338" s="265">
        <v>3.9</v>
      </c>
      <c r="G338" s="2">
        <f t="shared" si="5"/>
        <v>79.900000000000091</v>
      </c>
      <c r="L338" s="526"/>
    </row>
    <row r="339" spans="1:14">
      <c r="A339" s="44"/>
      <c r="B339" s="525"/>
      <c r="C339" s="525"/>
      <c r="D339" t="s">
        <v>18</v>
      </c>
      <c r="E339" s="265">
        <v>60</v>
      </c>
      <c r="G339" s="2">
        <f t="shared" si="5"/>
        <v>139.90000000000009</v>
      </c>
      <c r="J339" s="44">
        <v>43555</v>
      </c>
      <c r="K339" s="525" t="s">
        <v>14</v>
      </c>
      <c r="L339" s="525" t="s">
        <v>23</v>
      </c>
    </row>
    <row r="340" spans="1:14">
      <c r="A340" s="44"/>
      <c r="B340" s="525"/>
      <c r="C340" s="525"/>
      <c r="D340" t="s">
        <v>40</v>
      </c>
      <c r="E340" s="265">
        <v>5</v>
      </c>
      <c r="G340" s="2">
        <f t="shared" si="5"/>
        <v>144.90000000000009</v>
      </c>
      <c r="L340" s="526"/>
      <c r="M340" t="s">
        <v>21</v>
      </c>
      <c r="N340" s="2">
        <v>93</v>
      </c>
    </row>
    <row r="341" spans="1:14">
      <c r="A341" s="7">
        <v>44123</v>
      </c>
      <c r="B341" s="526">
        <v>20490</v>
      </c>
      <c r="C341" s="526" t="s">
        <v>23</v>
      </c>
      <c r="D341" t="s">
        <v>16</v>
      </c>
      <c r="F341" s="160">
        <v>76</v>
      </c>
      <c r="G341" s="2">
        <f t="shared" si="5"/>
        <v>68.900000000000091</v>
      </c>
      <c r="L341" s="526"/>
    </row>
    <row r="342" spans="1:14">
      <c r="A342" s="7">
        <v>44123</v>
      </c>
      <c r="B342" s="526">
        <v>20490</v>
      </c>
      <c r="C342" s="526" t="s">
        <v>23</v>
      </c>
      <c r="D342" t="s">
        <v>17</v>
      </c>
      <c r="F342" s="160">
        <v>3.9</v>
      </c>
      <c r="G342" s="2">
        <f t="shared" si="5"/>
        <v>65.000000000000085</v>
      </c>
      <c r="J342" s="44">
        <v>43708</v>
      </c>
      <c r="K342" s="525" t="s">
        <v>14</v>
      </c>
      <c r="L342" s="525" t="s">
        <v>28</v>
      </c>
    </row>
    <row r="343" spans="1:14">
      <c r="A343" s="7">
        <v>44123</v>
      </c>
      <c r="B343" s="526">
        <v>20490</v>
      </c>
      <c r="C343" s="526" t="s">
        <v>23</v>
      </c>
      <c r="D343" t="s">
        <v>18</v>
      </c>
      <c r="F343" s="160">
        <v>60</v>
      </c>
      <c r="G343" s="2">
        <f t="shared" si="5"/>
        <v>5.0000000000000853</v>
      </c>
      <c r="L343" s="526"/>
      <c r="M343" t="s">
        <v>21</v>
      </c>
      <c r="N343" s="2">
        <v>93</v>
      </c>
    </row>
    <row r="344" spans="1:14">
      <c r="A344" s="7">
        <v>44123</v>
      </c>
      <c r="B344" s="526">
        <v>20490</v>
      </c>
      <c r="C344" s="526" t="s">
        <v>23</v>
      </c>
      <c r="D344" t="s">
        <v>40</v>
      </c>
      <c r="F344" s="160">
        <v>5</v>
      </c>
      <c r="G344" s="2">
        <f t="shared" si="5"/>
        <v>8.5265128291212022E-14</v>
      </c>
      <c r="L344" s="526"/>
    </row>
    <row r="345" spans="1:14">
      <c r="A345" s="44">
        <v>43951</v>
      </c>
      <c r="B345" s="525" t="s">
        <v>14</v>
      </c>
      <c r="C345" s="525" t="s">
        <v>24</v>
      </c>
      <c r="D345" t="s">
        <v>16</v>
      </c>
      <c r="E345" s="265">
        <v>13.1</v>
      </c>
      <c r="G345" s="2">
        <f t="shared" si="5"/>
        <v>13.100000000000085</v>
      </c>
      <c r="J345" s="44">
        <v>43769</v>
      </c>
      <c r="K345" s="525" t="s">
        <v>14</v>
      </c>
      <c r="L345" s="525" t="s">
        <v>30</v>
      </c>
    </row>
    <row r="346" spans="1:14">
      <c r="B346" s="526"/>
      <c r="C346" s="526"/>
      <c r="D346" t="s">
        <v>17</v>
      </c>
      <c r="E346" s="265">
        <v>4.5999999999999996</v>
      </c>
      <c r="G346" s="2">
        <f t="shared" si="5"/>
        <v>17.700000000000085</v>
      </c>
      <c r="L346" s="526"/>
      <c r="M346" t="s">
        <v>21</v>
      </c>
      <c r="N346" s="2">
        <v>93</v>
      </c>
    </row>
    <row r="347" spans="1:14">
      <c r="B347" s="526"/>
      <c r="C347" s="526"/>
      <c r="D347" t="s">
        <v>18</v>
      </c>
      <c r="E347" s="265">
        <v>60</v>
      </c>
      <c r="G347" s="2">
        <f t="shared" si="5"/>
        <v>77.700000000000088</v>
      </c>
      <c r="L347" s="526"/>
    </row>
    <row r="348" spans="1:14">
      <c r="B348" s="526"/>
      <c r="C348" s="526"/>
      <c r="D348" t="s">
        <v>40</v>
      </c>
      <c r="E348" s="265">
        <v>5</v>
      </c>
      <c r="G348" s="2">
        <f t="shared" si="5"/>
        <v>82.700000000000088</v>
      </c>
      <c r="J348" s="44">
        <v>43861</v>
      </c>
      <c r="K348" s="525" t="s">
        <v>14</v>
      </c>
      <c r="L348" s="525" t="s">
        <v>15</v>
      </c>
    </row>
    <row r="349" spans="1:14">
      <c r="A349" s="7">
        <v>44123</v>
      </c>
      <c r="B349" s="526">
        <v>20491</v>
      </c>
      <c r="C349" s="526" t="s">
        <v>24</v>
      </c>
      <c r="D349" t="s">
        <v>16</v>
      </c>
      <c r="F349" s="160">
        <v>13.1</v>
      </c>
      <c r="G349" s="2">
        <f t="shared" si="5"/>
        <v>69.600000000000094</v>
      </c>
      <c r="L349" s="526"/>
      <c r="M349" t="s">
        <v>21</v>
      </c>
      <c r="N349" s="2">
        <v>93</v>
      </c>
    </row>
    <row r="350" spans="1:14">
      <c r="A350" s="7">
        <v>44123</v>
      </c>
      <c r="B350" s="526">
        <v>20491</v>
      </c>
      <c r="C350" s="526" t="s">
        <v>24</v>
      </c>
      <c r="D350" t="s">
        <v>17</v>
      </c>
      <c r="F350" s="160">
        <v>4.5999999999999996</v>
      </c>
      <c r="G350" s="2">
        <f t="shared" si="5"/>
        <v>65.000000000000099</v>
      </c>
      <c r="L350" s="526"/>
    </row>
    <row r="351" spans="1:14">
      <c r="A351" s="7">
        <v>44123</v>
      </c>
      <c r="B351" s="526">
        <v>20491</v>
      </c>
      <c r="C351" s="526" t="s">
        <v>24</v>
      </c>
      <c r="D351" t="s">
        <v>18</v>
      </c>
      <c r="F351" s="160">
        <v>60</v>
      </c>
      <c r="G351" s="2">
        <f t="shared" si="5"/>
        <v>5.0000000000000995</v>
      </c>
      <c r="L351" s="526"/>
    </row>
    <row r="352" spans="1:14" ht="21">
      <c r="A352" s="7">
        <v>44123</v>
      </c>
      <c r="B352" s="526">
        <v>20491</v>
      </c>
      <c r="C352" s="526" t="s">
        <v>24</v>
      </c>
      <c r="D352" t="s">
        <v>40</v>
      </c>
      <c r="F352" s="160">
        <v>5</v>
      </c>
      <c r="G352" s="2">
        <f t="shared" si="5"/>
        <v>9.9475983006414026E-14</v>
      </c>
      <c r="J352" s="568" t="s">
        <v>372</v>
      </c>
      <c r="K352" s="568"/>
      <c r="L352" s="568"/>
      <c r="M352" s="568"/>
      <c r="N352" s="83">
        <f>SUM(N336:N350)</f>
        <v>465</v>
      </c>
    </row>
    <row r="353" spans="1:14">
      <c r="A353" s="7">
        <v>44123</v>
      </c>
      <c r="B353" s="525" t="s">
        <v>14</v>
      </c>
      <c r="C353" s="525" t="s">
        <v>25</v>
      </c>
      <c r="D353" t="s">
        <v>16</v>
      </c>
      <c r="E353" s="265">
        <v>12.1</v>
      </c>
      <c r="G353" s="2">
        <f t="shared" si="5"/>
        <v>12.100000000000099</v>
      </c>
      <c r="L353" s="526"/>
      <c r="N353" s="2"/>
    </row>
    <row r="354" spans="1:14">
      <c r="B354" s="526"/>
      <c r="C354" s="526"/>
      <c r="D354" t="s">
        <v>17</v>
      </c>
      <c r="E354" s="265">
        <v>2.5</v>
      </c>
      <c r="G354" s="2">
        <f t="shared" si="5"/>
        <v>14.600000000000099</v>
      </c>
      <c r="L354" s="526"/>
      <c r="N354" s="2"/>
    </row>
    <row r="355" spans="1:14">
      <c r="B355" s="526"/>
      <c r="C355" s="526"/>
      <c r="D355" t="s">
        <v>18</v>
      </c>
      <c r="E355" s="265">
        <v>60</v>
      </c>
      <c r="G355" s="2">
        <f t="shared" si="5"/>
        <v>74.600000000000094</v>
      </c>
      <c r="L355" s="526"/>
    </row>
    <row r="356" spans="1:14">
      <c r="B356" s="526"/>
      <c r="C356" s="526"/>
      <c r="D356" t="s">
        <v>40</v>
      </c>
      <c r="E356" s="265">
        <v>5</v>
      </c>
      <c r="G356" s="2">
        <f t="shared" si="5"/>
        <v>79.600000000000094</v>
      </c>
      <c r="J356" s="44"/>
      <c r="K356" s="525"/>
      <c r="L356" s="525"/>
    </row>
    <row r="357" spans="1:14">
      <c r="A357" s="7">
        <v>44123</v>
      </c>
      <c r="B357" s="526">
        <v>20491</v>
      </c>
      <c r="C357" s="526" t="s">
        <v>25</v>
      </c>
      <c r="D357" t="s">
        <v>16</v>
      </c>
      <c r="F357" s="160">
        <v>12.1</v>
      </c>
      <c r="G357" s="2">
        <f t="shared" si="5"/>
        <v>67.500000000000099</v>
      </c>
      <c r="L357" s="526"/>
      <c r="N357" s="2"/>
    </row>
    <row r="358" spans="1:14">
      <c r="A358" s="7">
        <v>44123</v>
      </c>
      <c r="B358" s="526">
        <v>20491</v>
      </c>
      <c r="C358" s="526" t="s">
        <v>25</v>
      </c>
      <c r="D358" t="s">
        <v>17</v>
      </c>
      <c r="F358" s="160">
        <v>2.5</v>
      </c>
      <c r="G358" s="2">
        <f t="shared" si="5"/>
        <v>65.000000000000099</v>
      </c>
      <c r="L358" s="526"/>
      <c r="N358" s="2"/>
    </row>
    <row r="359" spans="1:14">
      <c r="A359" s="7">
        <v>44123</v>
      </c>
      <c r="B359" s="526">
        <v>20491</v>
      </c>
      <c r="C359" s="526" t="s">
        <v>25</v>
      </c>
      <c r="D359" t="s">
        <v>18</v>
      </c>
      <c r="F359" s="160">
        <v>60</v>
      </c>
      <c r="G359" s="2">
        <f t="shared" si="5"/>
        <v>5.0000000000000995</v>
      </c>
      <c r="L359" s="526"/>
    </row>
    <row r="360" spans="1:14">
      <c r="A360" s="7">
        <v>44123</v>
      </c>
      <c r="B360" s="526">
        <v>20491</v>
      </c>
      <c r="C360" s="526" t="s">
        <v>25</v>
      </c>
      <c r="D360" t="s">
        <v>40</v>
      </c>
      <c r="F360" s="160">
        <v>5</v>
      </c>
      <c r="G360" s="2">
        <f t="shared" si="5"/>
        <v>9.9475983006414026E-14</v>
      </c>
      <c r="J360" s="44"/>
      <c r="K360" s="525"/>
      <c r="L360" s="525"/>
    </row>
    <row r="361" spans="1:14">
      <c r="A361" s="44">
        <v>44012</v>
      </c>
      <c r="B361" s="525" t="s">
        <v>14</v>
      </c>
      <c r="C361" s="525" t="s">
        <v>26</v>
      </c>
      <c r="D361" t="s">
        <v>16</v>
      </c>
      <c r="E361" s="265">
        <v>10.7</v>
      </c>
      <c r="G361" s="2">
        <f t="shared" si="5"/>
        <v>10.700000000000099</v>
      </c>
      <c r="L361" s="526"/>
      <c r="N361" s="2"/>
    </row>
    <row r="362" spans="1:14">
      <c r="B362" s="526"/>
      <c r="C362" s="526"/>
      <c r="D362" t="s">
        <v>17</v>
      </c>
      <c r="E362" s="265">
        <v>1.2</v>
      </c>
      <c r="G362" s="2">
        <f t="shared" si="5"/>
        <v>11.900000000000098</v>
      </c>
      <c r="L362" s="526"/>
      <c r="N362" s="2"/>
    </row>
    <row r="363" spans="1:14">
      <c r="B363" s="526"/>
      <c r="C363" s="526"/>
      <c r="D363" t="s">
        <v>18</v>
      </c>
      <c r="E363" s="265">
        <v>60</v>
      </c>
      <c r="G363" s="2">
        <f t="shared" si="5"/>
        <v>71.900000000000091</v>
      </c>
      <c r="L363" s="526"/>
      <c r="N363" s="2"/>
    </row>
    <row r="364" spans="1:14">
      <c r="B364" s="526"/>
      <c r="C364" s="526"/>
      <c r="D364" t="s">
        <v>40</v>
      </c>
      <c r="E364" s="265">
        <v>5</v>
      </c>
      <c r="G364" s="2">
        <f t="shared" si="5"/>
        <v>76.900000000000091</v>
      </c>
      <c r="L364" s="526"/>
    </row>
    <row r="365" spans="1:14">
      <c r="A365" s="7">
        <v>44158</v>
      </c>
      <c r="B365" s="526">
        <v>20842</v>
      </c>
      <c r="C365" s="526" t="s">
        <v>26</v>
      </c>
      <c r="D365" t="s">
        <v>16</v>
      </c>
      <c r="F365" s="160">
        <v>10.7</v>
      </c>
      <c r="G365" s="2">
        <f t="shared" si="5"/>
        <v>66.200000000000088</v>
      </c>
      <c r="J365" s="44"/>
      <c r="K365" s="525"/>
      <c r="L365" s="525"/>
    </row>
    <row r="366" spans="1:14">
      <c r="A366" s="7">
        <v>44158</v>
      </c>
      <c r="B366" s="526">
        <v>20842</v>
      </c>
      <c r="C366" s="526" t="s">
        <v>26</v>
      </c>
      <c r="D366" t="s">
        <v>17</v>
      </c>
      <c r="F366" s="160">
        <v>1.2</v>
      </c>
      <c r="G366" s="2">
        <f t="shared" si="5"/>
        <v>65.000000000000085</v>
      </c>
      <c r="L366" s="526"/>
      <c r="N366" s="2"/>
    </row>
    <row r="367" spans="1:14">
      <c r="A367" s="7">
        <v>44265</v>
      </c>
      <c r="B367" s="526">
        <v>218786</v>
      </c>
      <c r="C367" s="526" t="s">
        <v>26</v>
      </c>
      <c r="D367" t="s">
        <v>18</v>
      </c>
      <c r="F367" s="160">
        <v>60</v>
      </c>
      <c r="G367" s="2">
        <f t="shared" si="5"/>
        <v>5.0000000000000853</v>
      </c>
      <c r="L367" s="526"/>
      <c r="N367" s="2"/>
    </row>
    <row r="368" spans="1:14">
      <c r="A368" s="7">
        <v>44265</v>
      </c>
      <c r="B368" s="526">
        <v>218786</v>
      </c>
      <c r="C368" s="526" t="s">
        <v>26</v>
      </c>
      <c r="D368" t="s">
        <v>19</v>
      </c>
      <c r="F368" s="160">
        <v>5</v>
      </c>
      <c r="G368" s="2">
        <f t="shared" si="5"/>
        <v>8.5265128291212022E-14</v>
      </c>
      <c r="L368" s="526"/>
      <c r="N368" s="2"/>
    </row>
    <row r="369" spans="1:14">
      <c r="A369" s="44">
        <v>44043</v>
      </c>
      <c r="B369" s="525" t="s">
        <v>14</v>
      </c>
      <c r="C369" s="525" t="s">
        <v>27</v>
      </c>
      <c r="D369" t="s">
        <v>16</v>
      </c>
      <c r="E369" s="265">
        <v>41.3</v>
      </c>
      <c r="G369" s="2">
        <f t="shared" si="5"/>
        <v>41.300000000000082</v>
      </c>
      <c r="L369" s="526"/>
      <c r="N369" s="2"/>
    </row>
    <row r="370" spans="1:14">
      <c r="B370" s="526"/>
      <c r="C370" s="526"/>
      <c r="D370" t="s">
        <v>17</v>
      </c>
      <c r="E370" s="265">
        <v>3.8</v>
      </c>
      <c r="G370" s="2">
        <f t="shared" si="5"/>
        <v>45.10000000000008</v>
      </c>
      <c r="L370" s="526"/>
      <c r="N370" s="2"/>
    </row>
    <row r="371" spans="1:14">
      <c r="B371" s="526"/>
      <c r="C371" s="526"/>
      <c r="D371" t="s">
        <v>18</v>
      </c>
      <c r="E371" s="265">
        <v>60</v>
      </c>
      <c r="G371" s="2">
        <f t="shared" si="5"/>
        <v>105.10000000000008</v>
      </c>
      <c r="H371" s="8"/>
      <c r="L371" s="526"/>
    </row>
    <row r="372" spans="1:14">
      <c r="B372" s="526"/>
      <c r="C372" s="526"/>
      <c r="D372" t="s">
        <v>40</v>
      </c>
      <c r="E372" s="265">
        <v>5</v>
      </c>
      <c r="G372" s="2">
        <f t="shared" si="5"/>
        <v>110.10000000000008</v>
      </c>
      <c r="J372" s="44"/>
      <c r="K372" s="525"/>
      <c r="L372" s="525"/>
    </row>
    <row r="373" spans="1:14">
      <c r="A373" s="7">
        <v>44106</v>
      </c>
      <c r="B373" s="526">
        <v>20353</v>
      </c>
      <c r="C373" s="526" t="s">
        <v>27</v>
      </c>
      <c r="D373" t="s">
        <v>16</v>
      </c>
      <c r="F373" s="160">
        <v>41.3</v>
      </c>
      <c r="G373" s="2">
        <f t="shared" si="5"/>
        <v>68.800000000000082</v>
      </c>
      <c r="L373" s="526"/>
    </row>
    <row r="374" spans="1:14">
      <c r="A374" s="7">
        <v>44106</v>
      </c>
      <c r="B374" s="526">
        <v>20353</v>
      </c>
      <c r="C374" s="526" t="s">
        <v>27</v>
      </c>
      <c r="D374" t="s">
        <v>17</v>
      </c>
      <c r="F374" s="160">
        <v>3.8</v>
      </c>
      <c r="G374" s="2">
        <f t="shared" si="5"/>
        <v>65.000000000000085</v>
      </c>
      <c r="L374" s="526"/>
      <c r="N374" s="2"/>
    </row>
    <row r="375" spans="1:14">
      <c r="A375" s="7">
        <v>44265</v>
      </c>
      <c r="B375" s="526">
        <v>21876</v>
      </c>
      <c r="C375" s="526" t="s">
        <v>27</v>
      </c>
      <c r="D375" t="s">
        <v>18</v>
      </c>
      <c r="F375" s="160">
        <v>60</v>
      </c>
      <c r="G375" s="2">
        <f t="shared" si="5"/>
        <v>5.0000000000000853</v>
      </c>
      <c r="L375" s="526"/>
      <c r="N375" s="2"/>
    </row>
    <row r="376" spans="1:14">
      <c r="A376" s="7">
        <v>44265</v>
      </c>
      <c r="B376" s="526">
        <v>21876</v>
      </c>
      <c r="C376" s="526" t="s">
        <v>27</v>
      </c>
      <c r="D376" t="s">
        <v>19</v>
      </c>
      <c r="F376" s="160">
        <v>5</v>
      </c>
      <c r="G376" s="2">
        <f t="shared" si="5"/>
        <v>8.5265128291212022E-14</v>
      </c>
      <c r="L376" s="526"/>
      <c r="N376" s="2"/>
    </row>
    <row r="377" spans="1:14">
      <c r="A377" s="44">
        <v>44074</v>
      </c>
      <c r="B377" s="525" t="s">
        <v>14</v>
      </c>
      <c r="C377" s="525" t="s">
        <v>28</v>
      </c>
      <c r="D377" t="s">
        <v>16</v>
      </c>
      <c r="E377" s="265">
        <v>70.8</v>
      </c>
      <c r="G377" s="2">
        <f t="shared" si="5"/>
        <v>70.800000000000082</v>
      </c>
      <c r="L377" s="526"/>
      <c r="N377" s="2"/>
    </row>
    <row r="378" spans="1:14">
      <c r="B378" s="526"/>
      <c r="C378" s="526"/>
      <c r="D378" t="s">
        <v>17</v>
      </c>
      <c r="E378" s="265">
        <v>3.5</v>
      </c>
      <c r="G378" s="2">
        <f t="shared" si="5"/>
        <v>74.300000000000082</v>
      </c>
      <c r="L378" s="526"/>
      <c r="M378" s="67"/>
      <c r="N378" s="2"/>
    </row>
    <row r="379" spans="1:14">
      <c r="B379" s="526"/>
      <c r="C379" s="526"/>
      <c r="D379" t="s">
        <v>18</v>
      </c>
      <c r="E379" s="265">
        <v>60</v>
      </c>
      <c r="G379" s="2">
        <f t="shared" si="5"/>
        <v>134.30000000000007</v>
      </c>
      <c r="L379" s="526"/>
      <c r="M379" s="67"/>
      <c r="N379" s="2"/>
    </row>
    <row r="380" spans="1:14">
      <c r="B380" s="526"/>
      <c r="C380" s="526"/>
      <c r="D380" t="s">
        <v>40</v>
      </c>
      <c r="E380" s="265">
        <v>5</v>
      </c>
      <c r="G380" s="2">
        <f t="shared" si="5"/>
        <v>139.30000000000007</v>
      </c>
      <c r="L380" s="526"/>
    </row>
    <row r="381" spans="1:14">
      <c r="B381" s="526"/>
      <c r="C381" s="526"/>
      <c r="D381" t="s">
        <v>45</v>
      </c>
      <c r="E381" s="265">
        <v>15</v>
      </c>
      <c r="G381" s="2">
        <f t="shared" si="5"/>
        <v>154.30000000000007</v>
      </c>
      <c r="J381" s="44"/>
      <c r="K381" s="525"/>
      <c r="L381" s="525"/>
      <c r="M381" s="67"/>
      <c r="N381" s="2"/>
    </row>
    <row r="382" spans="1:14">
      <c r="A382" s="7">
        <v>44158</v>
      </c>
      <c r="B382" s="526">
        <v>20842</v>
      </c>
      <c r="C382" s="526" t="s">
        <v>28</v>
      </c>
      <c r="D382" t="s">
        <v>16</v>
      </c>
      <c r="F382" s="160">
        <v>70.8</v>
      </c>
      <c r="G382" s="2">
        <f t="shared" si="5"/>
        <v>83.500000000000071</v>
      </c>
      <c r="J382" s="7"/>
      <c r="K382" s="526"/>
      <c r="L382" s="526"/>
      <c r="M382" s="67"/>
      <c r="N382" s="2"/>
    </row>
    <row r="383" spans="1:14" ht="15.75" customHeight="1">
      <c r="A383" s="7">
        <v>44158</v>
      </c>
      <c r="B383" s="526">
        <v>20842</v>
      </c>
      <c r="C383" s="526" t="s">
        <v>28</v>
      </c>
      <c r="D383" t="s">
        <v>17</v>
      </c>
      <c r="F383" s="160">
        <v>3.5</v>
      </c>
      <c r="G383" s="2">
        <f t="shared" si="5"/>
        <v>80.000000000000071</v>
      </c>
      <c r="J383" s="7"/>
      <c r="K383" s="526"/>
      <c r="L383" s="526"/>
    </row>
    <row r="384" spans="1:14" ht="15.75" customHeight="1">
      <c r="A384" s="7">
        <v>44265</v>
      </c>
      <c r="B384" s="526">
        <v>21876</v>
      </c>
      <c r="C384" s="526" t="s">
        <v>28</v>
      </c>
      <c r="D384" t="s">
        <v>18</v>
      </c>
      <c r="F384" s="160">
        <v>60</v>
      </c>
      <c r="G384" s="2">
        <f t="shared" si="5"/>
        <v>20.000000000000071</v>
      </c>
      <c r="J384" s="7"/>
      <c r="K384" s="526"/>
      <c r="L384" s="526"/>
    </row>
    <row r="385" spans="1:14" ht="15.75" customHeight="1">
      <c r="A385" s="7">
        <v>44265</v>
      </c>
      <c r="B385" s="526">
        <v>21876</v>
      </c>
      <c r="C385" s="526" t="s">
        <v>28</v>
      </c>
      <c r="D385" t="s">
        <v>19</v>
      </c>
      <c r="F385" s="160">
        <v>5</v>
      </c>
      <c r="G385" s="2">
        <f t="shared" si="5"/>
        <v>15.000000000000071</v>
      </c>
      <c r="J385" s="7"/>
      <c r="K385" s="526"/>
      <c r="L385" s="526"/>
    </row>
    <row r="386" spans="1:14" ht="15.75" customHeight="1">
      <c r="A386" s="7">
        <v>44265</v>
      </c>
      <c r="B386" s="526">
        <v>21880</v>
      </c>
      <c r="C386" s="526" t="s">
        <v>28</v>
      </c>
      <c r="D386" t="s">
        <v>45</v>
      </c>
      <c r="F386" s="160">
        <v>15</v>
      </c>
      <c r="G386" s="2">
        <f t="shared" si="5"/>
        <v>7.1054273576010019E-14</v>
      </c>
      <c r="J386" s="7"/>
      <c r="K386" s="526"/>
      <c r="L386" s="526"/>
    </row>
    <row r="387" spans="1:14">
      <c r="A387" s="44">
        <v>44104</v>
      </c>
      <c r="B387" s="525" t="s">
        <v>14</v>
      </c>
      <c r="C387" s="525" t="s">
        <v>29</v>
      </c>
      <c r="D387" t="s">
        <v>16</v>
      </c>
      <c r="E387" s="265">
        <v>72.599999999999994</v>
      </c>
      <c r="G387" s="2">
        <f t="shared" si="5"/>
        <v>72.600000000000065</v>
      </c>
      <c r="J387" s="44"/>
      <c r="K387" s="525"/>
      <c r="L387" s="525"/>
      <c r="N387" s="80"/>
    </row>
    <row r="388" spans="1:14">
      <c r="B388" s="526"/>
      <c r="C388" s="526"/>
      <c r="D388" t="s">
        <v>17</v>
      </c>
      <c r="E388" s="265">
        <v>4.0999999999999996</v>
      </c>
      <c r="G388" s="2">
        <f t="shared" si="5"/>
        <v>76.70000000000006</v>
      </c>
      <c r="J388" s="1"/>
      <c r="K388" s="526"/>
      <c r="L388" s="526"/>
      <c r="N388" s="80"/>
    </row>
    <row r="389" spans="1:14">
      <c r="B389" s="526"/>
      <c r="C389" s="526"/>
      <c r="D389" t="s">
        <v>18</v>
      </c>
      <c r="E389" s="265">
        <v>60</v>
      </c>
      <c r="G389" s="2">
        <f t="shared" si="5"/>
        <v>136.70000000000005</v>
      </c>
      <c r="J389" s="1"/>
      <c r="K389" s="526"/>
      <c r="L389" s="526"/>
    </row>
    <row r="390" spans="1:14">
      <c r="B390" s="526"/>
      <c r="C390" s="526"/>
      <c r="D390" t="s">
        <v>40</v>
      </c>
      <c r="E390" s="265">
        <v>5</v>
      </c>
      <c r="G390" s="2">
        <f t="shared" ref="G390:G453" si="6">+G389+E390-F390</f>
        <v>141.70000000000005</v>
      </c>
      <c r="L390" s="526"/>
    </row>
    <row r="391" spans="1:14" ht="20.25" customHeight="1">
      <c r="B391" s="526"/>
      <c r="C391" s="526"/>
      <c r="D391" t="s">
        <v>45</v>
      </c>
      <c r="E391" s="265">
        <v>8.5</v>
      </c>
      <c r="G391" s="2">
        <f t="shared" si="6"/>
        <v>150.20000000000005</v>
      </c>
      <c r="L391" s="526"/>
    </row>
    <row r="392" spans="1:14">
      <c r="A392" s="7">
        <v>44180</v>
      </c>
      <c r="B392" s="526">
        <v>21075</v>
      </c>
      <c r="C392" s="526" t="s">
        <v>29</v>
      </c>
      <c r="D392" t="s">
        <v>16</v>
      </c>
      <c r="F392" s="160">
        <v>72.599999999999994</v>
      </c>
      <c r="G392" s="2">
        <f t="shared" si="6"/>
        <v>77.600000000000051</v>
      </c>
      <c r="L392" s="526"/>
    </row>
    <row r="393" spans="1:14">
      <c r="A393" s="7">
        <v>44180</v>
      </c>
      <c r="B393" s="526">
        <v>21075</v>
      </c>
      <c r="C393" s="526" t="s">
        <v>29</v>
      </c>
      <c r="D393" t="s">
        <v>17</v>
      </c>
      <c r="F393" s="160">
        <v>4.0999999999999996</v>
      </c>
      <c r="G393" s="2">
        <f t="shared" si="6"/>
        <v>73.500000000000057</v>
      </c>
      <c r="L393" s="526"/>
    </row>
    <row r="394" spans="1:14">
      <c r="A394" s="7">
        <v>44265</v>
      </c>
      <c r="B394" s="526">
        <v>21876</v>
      </c>
      <c r="C394" s="526" t="s">
        <v>29</v>
      </c>
      <c r="D394" t="s">
        <v>18</v>
      </c>
      <c r="F394" s="160">
        <v>60</v>
      </c>
      <c r="G394" s="2">
        <f t="shared" si="6"/>
        <v>13.500000000000057</v>
      </c>
      <c r="L394" s="526"/>
    </row>
    <row r="395" spans="1:14">
      <c r="A395" s="7">
        <v>44265</v>
      </c>
      <c r="B395" s="526">
        <v>21876</v>
      </c>
      <c r="C395" s="526" t="s">
        <v>29</v>
      </c>
      <c r="D395" t="s">
        <v>19</v>
      </c>
      <c r="F395" s="160">
        <v>5</v>
      </c>
      <c r="G395" s="2">
        <f t="shared" si="6"/>
        <v>8.5000000000000568</v>
      </c>
      <c r="L395" s="526"/>
    </row>
    <row r="396" spans="1:14">
      <c r="A396" s="7">
        <v>44265</v>
      </c>
      <c r="B396" s="526">
        <v>21880</v>
      </c>
      <c r="C396" s="526" t="s">
        <v>29</v>
      </c>
      <c r="D396" t="s">
        <v>45</v>
      </c>
      <c r="F396" s="160">
        <v>8.5</v>
      </c>
      <c r="G396" s="2">
        <f t="shared" si="6"/>
        <v>5.6843418860808015E-14</v>
      </c>
      <c r="L396" s="526"/>
    </row>
    <row r="397" spans="1:14">
      <c r="A397" s="44">
        <v>44135</v>
      </c>
      <c r="B397" s="525" t="s">
        <v>14</v>
      </c>
      <c r="C397" s="525" t="s">
        <v>30</v>
      </c>
      <c r="D397" t="s">
        <v>16</v>
      </c>
      <c r="E397" s="265">
        <v>85.2</v>
      </c>
      <c r="G397" s="2">
        <f t="shared" si="6"/>
        <v>85.20000000000006</v>
      </c>
      <c r="L397" s="526"/>
    </row>
    <row r="398" spans="1:14">
      <c r="B398" s="526"/>
      <c r="C398" s="526"/>
      <c r="D398" t="s">
        <v>17</v>
      </c>
      <c r="E398" s="265">
        <v>4.3</v>
      </c>
      <c r="G398" s="2">
        <f t="shared" si="6"/>
        <v>89.500000000000057</v>
      </c>
      <c r="L398" s="526"/>
    </row>
    <row r="399" spans="1:14">
      <c r="B399" s="526"/>
      <c r="C399" s="526"/>
      <c r="D399" t="s">
        <v>18</v>
      </c>
      <c r="E399" s="265">
        <v>60</v>
      </c>
      <c r="G399" s="2">
        <f t="shared" si="6"/>
        <v>149.50000000000006</v>
      </c>
      <c r="L399" s="526"/>
    </row>
    <row r="400" spans="1:14">
      <c r="B400" s="526"/>
      <c r="C400" s="526"/>
      <c r="D400" t="s">
        <v>40</v>
      </c>
      <c r="E400" s="265">
        <v>5</v>
      </c>
      <c r="G400" s="2">
        <f t="shared" si="6"/>
        <v>154.50000000000006</v>
      </c>
      <c r="L400" s="526"/>
    </row>
    <row r="401" spans="1:7">
      <c r="B401" s="526"/>
      <c r="C401" s="526"/>
      <c r="D401" s="67" t="s">
        <v>46</v>
      </c>
      <c r="E401" s="265">
        <v>10</v>
      </c>
      <c r="G401" s="2">
        <f t="shared" si="6"/>
        <v>164.50000000000006</v>
      </c>
    </row>
    <row r="402" spans="1:7">
      <c r="B402" s="526"/>
      <c r="C402" s="526"/>
      <c r="D402" s="67" t="s">
        <v>47</v>
      </c>
      <c r="E402" s="265">
        <v>10</v>
      </c>
      <c r="G402" s="2">
        <f t="shared" si="6"/>
        <v>174.50000000000006</v>
      </c>
    </row>
    <row r="403" spans="1:7">
      <c r="A403" s="7">
        <v>44180</v>
      </c>
      <c r="B403" s="526">
        <v>21075</v>
      </c>
      <c r="C403" s="526" t="s">
        <v>30</v>
      </c>
      <c r="D403" s="67" t="s">
        <v>16</v>
      </c>
      <c r="F403" s="160">
        <v>85.2</v>
      </c>
      <c r="G403" s="2">
        <f t="shared" si="6"/>
        <v>89.300000000000054</v>
      </c>
    </row>
    <row r="404" spans="1:7">
      <c r="A404" s="7">
        <v>44180</v>
      </c>
      <c r="B404" s="526">
        <v>21075</v>
      </c>
      <c r="C404" s="526" t="s">
        <v>30</v>
      </c>
      <c r="D404" s="67" t="s">
        <v>17</v>
      </c>
      <c r="F404" s="160">
        <v>4.3</v>
      </c>
      <c r="G404" s="2">
        <f t="shared" si="6"/>
        <v>85.000000000000057</v>
      </c>
    </row>
    <row r="405" spans="1:7">
      <c r="A405" s="7">
        <v>44265</v>
      </c>
      <c r="B405" s="526">
        <v>21877</v>
      </c>
      <c r="C405" s="526" t="s">
        <v>30</v>
      </c>
      <c r="D405" s="67" t="s">
        <v>18</v>
      </c>
      <c r="F405" s="160">
        <v>60</v>
      </c>
      <c r="G405" s="2">
        <f t="shared" si="6"/>
        <v>25.000000000000057</v>
      </c>
    </row>
    <row r="406" spans="1:7">
      <c r="A406" s="7">
        <v>44265</v>
      </c>
      <c r="B406" s="526">
        <v>21877</v>
      </c>
      <c r="C406" s="526" t="s">
        <v>30</v>
      </c>
      <c r="D406" s="67" t="s">
        <v>19</v>
      </c>
      <c r="F406" s="160">
        <v>5</v>
      </c>
      <c r="G406" s="2">
        <f t="shared" si="6"/>
        <v>20.000000000000057</v>
      </c>
    </row>
    <row r="407" spans="1:7">
      <c r="A407" s="7">
        <v>44265</v>
      </c>
      <c r="B407" s="526">
        <v>21880</v>
      </c>
      <c r="C407" s="526" t="s">
        <v>30</v>
      </c>
      <c r="D407" s="67" t="s">
        <v>46</v>
      </c>
      <c r="F407" s="160">
        <v>10</v>
      </c>
      <c r="G407" s="2">
        <f t="shared" si="6"/>
        <v>10.000000000000057</v>
      </c>
    </row>
    <row r="408" spans="1:7">
      <c r="A408" s="7">
        <v>44265</v>
      </c>
      <c r="B408" s="526">
        <v>21880</v>
      </c>
      <c r="C408" s="526" t="s">
        <v>30</v>
      </c>
      <c r="D408" s="67" t="s">
        <v>47</v>
      </c>
      <c r="F408" s="160">
        <v>10</v>
      </c>
      <c r="G408" s="2">
        <f t="shared" si="6"/>
        <v>5.6843418860808015E-14</v>
      </c>
    </row>
    <row r="409" spans="1:7">
      <c r="A409" s="44">
        <v>44165</v>
      </c>
      <c r="B409" s="525" t="s">
        <v>14</v>
      </c>
      <c r="C409" s="525" t="s">
        <v>33</v>
      </c>
      <c r="D409" s="67" t="s">
        <v>16</v>
      </c>
      <c r="E409" s="265">
        <v>88</v>
      </c>
      <c r="G409" s="2">
        <f t="shared" si="6"/>
        <v>88.000000000000057</v>
      </c>
    </row>
    <row r="410" spans="1:7">
      <c r="B410" s="526"/>
      <c r="C410" s="526"/>
      <c r="D410" s="67" t="s">
        <v>17</v>
      </c>
      <c r="E410" s="265">
        <v>4.5</v>
      </c>
      <c r="G410" s="2">
        <f t="shared" si="6"/>
        <v>92.500000000000057</v>
      </c>
    </row>
    <row r="411" spans="1:7">
      <c r="B411" s="526"/>
      <c r="C411" s="526"/>
      <c r="D411" s="67" t="s">
        <v>18</v>
      </c>
      <c r="E411" s="265">
        <v>60</v>
      </c>
      <c r="G411" s="2">
        <f t="shared" si="6"/>
        <v>152.50000000000006</v>
      </c>
    </row>
    <row r="412" spans="1:7">
      <c r="B412" s="526"/>
      <c r="C412" s="526"/>
      <c r="D412" s="67" t="s">
        <v>40</v>
      </c>
      <c r="E412" s="265">
        <v>5</v>
      </c>
      <c r="G412" s="2">
        <f t="shared" si="6"/>
        <v>157.50000000000006</v>
      </c>
    </row>
    <row r="413" spans="1:7">
      <c r="A413" s="7">
        <v>44222</v>
      </c>
      <c r="B413" s="526">
        <v>21424</v>
      </c>
      <c r="C413" s="526" t="s">
        <v>33</v>
      </c>
      <c r="D413" s="67" t="s">
        <v>16</v>
      </c>
      <c r="F413" s="160">
        <v>88</v>
      </c>
      <c r="G413" s="2">
        <f t="shared" si="6"/>
        <v>69.500000000000057</v>
      </c>
    </row>
    <row r="414" spans="1:7">
      <c r="A414" s="7">
        <v>44222</v>
      </c>
      <c r="B414" s="526">
        <v>21424</v>
      </c>
      <c r="C414" s="526" t="s">
        <v>33</v>
      </c>
      <c r="D414" s="67" t="s">
        <v>17</v>
      </c>
      <c r="F414" s="160">
        <v>4.5</v>
      </c>
      <c r="G414" s="2">
        <f t="shared" si="6"/>
        <v>65.000000000000057</v>
      </c>
    </row>
    <row r="415" spans="1:7">
      <c r="A415" s="7">
        <v>44265</v>
      </c>
      <c r="B415" s="526">
        <v>21877</v>
      </c>
      <c r="C415" s="526" t="s">
        <v>33</v>
      </c>
      <c r="D415" s="67" t="s">
        <v>18</v>
      </c>
      <c r="F415" s="160">
        <v>60</v>
      </c>
      <c r="G415" s="2">
        <f t="shared" si="6"/>
        <v>5.0000000000000568</v>
      </c>
    </row>
    <row r="416" spans="1:7">
      <c r="A416" s="7">
        <v>44265</v>
      </c>
      <c r="B416" s="526">
        <v>21877</v>
      </c>
      <c r="C416" s="526" t="s">
        <v>33</v>
      </c>
      <c r="D416" s="67" t="s">
        <v>19</v>
      </c>
      <c r="F416" s="160">
        <v>5</v>
      </c>
      <c r="G416" s="2">
        <f t="shared" si="6"/>
        <v>5.6843418860808015E-14</v>
      </c>
    </row>
    <row r="417" spans="1:7">
      <c r="A417" s="44">
        <v>44196</v>
      </c>
      <c r="B417" s="525" t="s">
        <v>14</v>
      </c>
      <c r="C417" s="525" t="s">
        <v>34</v>
      </c>
      <c r="D417" t="s">
        <v>16</v>
      </c>
      <c r="E417" s="286">
        <v>104.8</v>
      </c>
      <c r="G417" s="2">
        <f t="shared" si="6"/>
        <v>104.80000000000005</v>
      </c>
    </row>
    <row r="418" spans="1:7">
      <c r="B418" s="526"/>
      <c r="C418" s="526"/>
      <c r="D418" t="s">
        <v>17</v>
      </c>
      <c r="E418" s="286">
        <v>4</v>
      </c>
      <c r="G418" s="2">
        <f t="shared" si="6"/>
        <v>108.80000000000005</v>
      </c>
    </row>
    <row r="419" spans="1:7">
      <c r="B419" s="526"/>
      <c r="C419" s="526"/>
      <c r="D419" t="s">
        <v>48</v>
      </c>
      <c r="E419" s="286">
        <v>60</v>
      </c>
      <c r="G419" s="2">
        <f t="shared" si="6"/>
        <v>168.80000000000007</v>
      </c>
    </row>
    <row r="420" spans="1:7">
      <c r="B420" s="526"/>
      <c r="C420" s="526"/>
      <c r="D420" t="s">
        <v>40</v>
      </c>
      <c r="E420" s="286">
        <v>5</v>
      </c>
      <c r="G420" s="2">
        <f t="shared" si="6"/>
        <v>173.80000000000007</v>
      </c>
    </row>
    <row r="421" spans="1:7">
      <c r="A421" s="7">
        <v>44222</v>
      </c>
      <c r="B421" s="526">
        <v>21424</v>
      </c>
      <c r="C421" s="526" t="s">
        <v>34</v>
      </c>
      <c r="D421" t="s">
        <v>16</v>
      </c>
      <c r="E421" s="286"/>
      <c r="F421" s="160">
        <v>104.8</v>
      </c>
      <c r="G421" s="2">
        <f t="shared" si="6"/>
        <v>69.000000000000071</v>
      </c>
    </row>
    <row r="422" spans="1:7">
      <c r="A422" s="7">
        <v>44222</v>
      </c>
      <c r="B422" s="526">
        <v>21424</v>
      </c>
      <c r="C422" s="526" t="s">
        <v>34</v>
      </c>
      <c r="D422" t="s">
        <v>17</v>
      </c>
      <c r="E422" s="286"/>
      <c r="F422" s="160">
        <v>4</v>
      </c>
      <c r="G422" s="2">
        <f t="shared" si="6"/>
        <v>65.000000000000071</v>
      </c>
    </row>
    <row r="423" spans="1:7">
      <c r="A423" s="7">
        <v>44265</v>
      </c>
      <c r="B423" s="526">
        <v>21877</v>
      </c>
      <c r="C423" s="526" t="s">
        <v>34</v>
      </c>
      <c r="D423" t="s">
        <v>18</v>
      </c>
      <c r="E423" s="286"/>
      <c r="F423" s="160">
        <v>60</v>
      </c>
      <c r="G423" s="2">
        <f t="shared" si="6"/>
        <v>5.0000000000000711</v>
      </c>
    </row>
    <row r="424" spans="1:7">
      <c r="A424" s="7">
        <v>44265</v>
      </c>
      <c r="B424" s="526">
        <v>21877</v>
      </c>
      <c r="C424" s="526" t="s">
        <v>34</v>
      </c>
      <c r="D424" t="s">
        <v>19</v>
      </c>
      <c r="E424" s="286"/>
      <c r="F424" s="160">
        <v>5</v>
      </c>
      <c r="G424" s="2">
        <f t="shared" si="6"/>
        <v>7.1054273576010019E-14</v>
      </c>
    </row>
    <row r="425" spans="1:7">
      <c r="A425" s="44">
        <v>44227</v>
      </c>
      <c r="B425" s="525" t="s">
        <v>14</v>
      </c>
      <c r="C425" s="525" t="s">
        <v>15</v>
      </c>
      <c r="D425" t="s">
        <v>16</v>
      </c>
      <c r="E425" s="286">
        <v>108.3</v>
      </c>
      <c r="G425" s="2">
        <f t="shared" si="6"/>
        <v>108.30000000000007</v>
      </c>
    </row>
    <row r="426" spans="1:7">
      <c r="B426" s="526"/>
      <c r="C426" s="526"/>
      <c r="D426" t="s">
        <v>17</v>
      </c>
      <c r="E426" s="286">
        <v>5</v>
      </c>
      <c r="G426" s="2">
        <f t="shared" si="6"/>
        <v>113.30000000000007</v>
      </c>
    </row>
    <row r="427" spans="1:7">
      <c r="B427" s="526"/>
      <c r="C427" s="526"/>
      <c r="D427" t="s">
        <v>48</v>
      </c>
      <c r="E427" s="286">
        <v>60</v>
      </c>
      <c r="G427" s="2">
        <f t="shared" si="6"/>
        <v>173.30000000000007</v>
      </c>
    </row>
    <row r="428" spans="1:7">
      <c r="B428" s="526"/>
      <c r="C428" s="526"/>
      <c r="D428" t="s">
        <v>40</v>
      </c>
      <c r="E428" s="286">
        <v>5</v>
      </c>
      <c r="G428" s="2">
        <f t="shared" si="6"/>
        <v>178.30000000000007</v>
      </c>
    </row>
    <row r="429" spans="1:7">
      <c r="A429" s="7">
        <v>44265</v>
      </c>
      <c r="B429" s="526">
        <v>21877</v>
      </c>
      <c r="C429" s="526" t="s">
        <v>15</v>
      </c>
      <c r="D429" t="s">
        <v>18</v>
      </c>
      <c r="E429" s="286"/>
      <c r="F429" s="160">
        <v>60</v>
      </c>
      <c r="G429" s="2">
        <f t="shared" si="6"/>
        <v>118.30000000000007</v>
      </c>
    </row>
    <row r="430" spans="1:7">
      <c r="A430" s="7">
        <v>44265</v>
      </c>
      <c r="B430" s="526">
        <v>21877</v>
      </c>
      <c r="C430" s="526" t="s">
        <v>15</v>
      </c>
      <c r="D430" t="s">
        <v>19</v>
      </c>
      <c r="E430" s="286"/>
      <c r="F430" s="160">
        <v>5</v>
      </c>
      <c r="G430" s="2">
        <f t="shared" si="6"/>
        <v>113.30000000000007</v>
      </c>
    </row>
    <row r="431" spans="1:7">
      <c r="A431" s="7">
        <v>44265</v>
      </c>
      <c r="B431" s="526">
        <v>21880</v>
      </c>
      <c r="C431" s="526" t="s">
        <v>15</v>
      </c>
      <c r="D431" t="s">
        <v>16</v>
      </c>
      <c r="E431" s="286"/>
      <c r="F431" s="160">
        <v>108.3</v>
      </c>
      <c r="G431" s="2">
        <f t="shared" si="6"/>
        <v>5.0000000000000711</v>
      </c>
    </row>
    <row r="432" spans="1:7">
      <c r="A432" s="7">
        <v>44265</v>
      </c>
      <c r="B432" s="526">
        <v>21880</v>
      </c>
      <c r="C432" s="526" t="s">
        <v>15</v>
      </c>
      <c r="D432" t="s">
        <v>17</v>
      </c>
      <c r="E432" s="286"/>
      <c r="F432" s="160">
        <v>5</v>
      </c>
      <c r="G432" s="2">
        <f t="shared" si="6"/>
        <v>7.1054273576010019E-14</v>
      </c>
    </row>
    <row r="433" spans="1:7">
      <c r="A433" s="44">
        <v>44255</v>
      </c>
      <c r="B433" s="525" t="s">
        <v>14</v>
      </c>
      <c r="C433" s="525" t="s">
        <v>20</v>
      </c>
      <c r="D433" t="s">
        <v>16</v>
      </c>
      <c r="E433" s="286">
        <v>54.4</v>
      </c>
      <c r="G433" s="2">
        <f t="shared" si="6"/>
        <v>54.40000000000007</v>
      </c>
    </row>
    <row r="434" spans="1:7">
      <c r="B434" s="526"/>
      <c r="C434" s="526"/>
      <c r="D434" t="s">
        <v>17</v>
      </c>
      <c r="E434" s="286">
        <v>5.7</v>
      </c>
      <c r="G434" s="2">
        <f t="shared" si="6"/>
        <v>60.100000000000072</v>
      </c>
    </row>
    <row r="435" spans="1:7">
      <c r="B435" s="526"/>
      <c r="C435" s="526"/>
      <c r="D435" t="s">
        <v>48</v>
      </c>
      <c r="E435" s="286">
        <v>56</v>
      </c>
      <c r="G435" s="2">
        <f t="shared" si="6"/>
        <v>116.10000000000008</v>
      </c>
    </row>
    <row r="436" spans="1:7">
      <c r="B436" s="526"/>
      <c r="C436" s="526"/>
      <c r="D436" t="s">
        <v>40</v>
      </c>
      <c r="E436" s="286">
        <v>5</v>
      </c>
      <c r="G436" s="2">
        <f t="shared" si="6"/>
        <v>121.10000000000008</v>
      </c>
    </row>
    <row r="437" spans="1:7">
      <c r="A437" s="7">
        <v>44265</v>
      </c>
      <c r="B437" s="526">
        <v>21879</v>
      </c>
      <c r="C437" s="526" t="s">
        <v>20</v>
      </c>
      <c r="D437" t="s">
        <v>18</v>
      </c>
      <c r="E437" s="286"/>
      <c r="F437" s="160">
        <v>56</v>
      </c>
      <c r="G437" s="2">
        <f t="shared" si="6"/>
        <v>65.10000000000008</v>
      </c>
    </row>
    <row r="438" spans="1:7">
      <c r="A438" s="7">
        <v>44265</v>
      </c>
      <c r="B438" s="526">
        <v>21879</v>
      </c>
      <c r="C438" s="526" t="s">
        <v>20</v>
      </c>
      <c r="D438" t="s">
        <v>19</v>
      </c>
      <c r="E438" s="286"/>
      <c r="F438" s="160">
        <v>5</v>
      </c>
      <c r="G438" s="2">
        <f t="shared" si="6"/>
        <v>60.10000000000008</v>
      </c>
    </row>
    <row r="439" spans="1:7">
      <c r="A439" s="7">
        <v>44327</v>
      </c>
      <c r="B439" s="526">
        <v>22418</v>
      </c>
      <c r="C439" s="526" t="s">
        <v>20</v>
      </c>
      <c r="D439" t="s">
        <v>16</v>
      </c>
      <c r="E439" s="286"/>
      <c r="F439" s="160">
        <v>54.4</v>
      </c>
      <c r="G439" s="2">
        <f t="shared" si="6"/>
        <v>5.700000000000081</v>
      </c>
    </row>
    <row r="440" spans="1:7">
      <c r="A440" s="7">
        <v>44327</v>
      </c>
      <c r="B440" s="526">
        <v>22418</v>
      </c>
      <c r="C440" s="526" t="s">
        <v>20</v>
      </c>
      <c r="D440" t="s">
        <v>17</v>
      </c>
      <c r="E440" s="286"/>
      <c r="F440" s="160">
        <v>5.7</v>
      </c>
      <c r="G440" s="2">
        <f t="shared" si="6"/>
        <v>8.0824236192711396E-14</v>
      </c>
    </row>
    <row r="441" spans="1:7">
      <c r="A441" s="44">
        <v>44286</v>
      </c>
      <c r="B441" s="525" t="s">
        <v>14</v>
      </c>
      <c r="C441" s="525" t="s">
        <v>23</v>
      </c>
      <c r="D441" t="s">
        <v>16</v>
      </c>
      <c r="E441" s="286">
        <v>59.7</v>
      </c>
      <c r="G441" s="2">
        <f t="shared" si="6"/>
        <v>59.700000000000081</v>
      </c>
    </row>
    <row r="442" spans="1:7">
      <c r="B442" s="526"/>
      <c r="C442" s="526"/>
      <c r="D442" t="s">
        <v>17</v>
      </c>
      <c r="E442" s="286">
        <v>3.8</v>
      </c>
      <c r="G442" s="2">
        <f t="shared" si="6"/>
        <v>63.500000000000078</v>
      </c>
    </row>
    <row r="443" spans="1:7">
      <c r="B443" s="526"/>
      <c r="C443" s="526"/>
      <c r="D443" t="s">
        <v>48</v>
      </c>
      <c r="E443" s="286">
        <v>60</v>
      </c>
      <c r="G443" s="2">
        <f t="shared" si="6"/>
        <v>123.50000000000009</v>
      </c>
    </row>
    <row r="444" spans="1:7">
      <c r="B444" s="526"/>
      <c r="C444" s="526"/>
      <c r="D444" t="s">
        <v>40</v>
      </c>
      <c r="E444" s="286">
        <v>5</v>
      </c>
      <c r="G444" s="2">
        <f t="shared" si="6"/>
        <v>128.50000000000009</v>
      </c>
    </row>
    <row r="445" spans="1:7">
      <c r="B445" s="526"/>
      <c r="C445" s="526"/>
      <c r="D445" t="s">
        <v>50</v>
      </c>
      <c r="E445" s="286">
        <v>10</v>
      </c>
      <c r="G445" s="2">
        <f t="shared" si="6"/>
        <v>138.50000000000009</v>
      </c>
    </row>
    <row r="446" spans="1:7">
      <c r="A446" s="7">
        <v>44265</v>
      </c>
      <c r="B446" s="526">
        <v>21879</v>
      </c>
      <c r="C446" s="526" t="s">
        <v>23</v>
      </c>
      <c r="D446" t="s">
        <v>18</v>
      </c>
      <c r="E446" s="286"/>
      <c r="F446" s="160">
        <v>60</v>
      </c>
      <c r="G446" s="2">
        <f t="shared" si="6"/>
        <v>78.500000000000085</v>
      </c>
    </row>
    <row r="447" spans="1:7">
      <c r="A447" s="7">
        <v>44265</v>
      </c>
      <c r="B447" s="526">
        <v>21879</v>
      </c>
      <c r="C447" s="526" t="s">
        <v>23</v>
      </c>
      <c r="D447" t="s">
        <v>19</v>
      </c>
      <c r="E447" s="286"/>
      <c r="F447" s="160">
        <v>5</v>
      </c>
      <c r="G447" s="2">
        <f t="shared" si="6"/>
        <v>73.500000000000085</v>
      </c>
    </row>
    <row r="448" spans="1:7">
      <c r="A448" s="7">
        <v>44277</v>
      </c>
      <c r="B448" s="526">
        <v>22031</v>
      </c>
      <c r="C448" s="526" t="s">
        <v>23</v>
      </c>
      <c r="D448" t="s">
        <v>50</v>
      </c>
      <c r="E448" s="286"/>
      <c r="F448" s="160">
        <v>10</v>
      </c>
      <c r="G448" s="2">
        <f t="shared" si="6"/>
        <v>63.500000000000085</v>
      </c>
    </row>
    <row r="449" spans="1:14">
      <c r="A449" s="7">
        <v>44327</v>
      </c>
      <c r="B449" s="526">
        <v>22418</v>
      </c>
      <c r="C449" s="526" t="s">
        <v>23</v>
      </c>
      <c r="D449" t="s">
        <v>16</v>
      </c>
      <c r="E449" s="286"/>
      <c r="F449" s="160">
        <v>59.7</v>
      </c>
      <c r="G449" s="2">
        <f t="shared" si="6"/>
        <v>3.8000000000000824</v>
      </c>
      <c r="L449" s="526"/>
    </row>
    <row r="450" spans="1:14">
      <c r="A450" s="7">
        <v>44327</v>
      </c>
      <c r="B450" s="526">
        <v>22418</v>
      </c>
      <c r="C450" s="526" t="s">
        <v>23</v>
      </c>
      <c r="D450" t="s">
        <v>17</v>
      </c>
      <c r="E450" s="286"/>
      <c r="F450" s="160">
        <v>3.8</v>
      </c>
      <c r="G450" s="2">
        <f t="shared" si="6"/>
        <v>8.2600593032111647E-14</v>
      </c>
      <c r="L450" s="526"/>
    </row>
    <row r="451" spans="1:14">
      <c r="A451" s="44">
        <v>44316</v>
      </c>
      <c r="B451" s="525" t="s">
        <v>14</v>
      </c>
      <c r="C451" s="525" t="s">
        <v>24</v>
      </c>
      <c r="D451" t="s">
        <v>16</v>
      </c>
      <c r="E451" s="286">
        <v>57.6</v>
      </c>
      <c r="G451" s="2">
        <f t="shared" si="6"/>
        <v>57.600000000000087</v>
      </c>
      <c r="L451"/>
    </row>
    <row r="452" spans="1:14">
      <c r="B452" s="526"/>
      <c r="C452" s="526"/>
      <c r="D452" t="s">
        <v>17</v>
      </c>
      <c r="E452" s="286">
        <v>4.8</v>
      </c>
      <c r="G452" s="2">
        <f t="shared" si="6"/>
        <v>62.400000000000084</v>
      </c>
      <c r="L452"/>
    </row>
    <row r="453" spans="1:14">
      <c r="B453" s="526"/>
      <c r="C453" s="526"/>
      <c r="D453" t="s">
        <v>48</v>
      </c>
      <c r="E453" s="286">
        <v>60</v>
      </c>
      <c r="G453" s="2">
        <f t="shared" si="6"/>
        <v>122.40000000000009</v>
      </c>
      <c r="L453"/>
    </row>
    <row r="454" spans="1:14">
      <c r="B454" s="526"/>
      <c r="C454" s="526"/>
      <c r="D454" t="s">
        <v>40</v>
      </c>
      <c r="E454" s="286">
        <v>5</v>
      </c>
      <c r="G454" s="2">
        <f t="shared" ref="G454:G530" si="7">+G453+E454-F454</f>
        <v>127.40000000000009</v>
      </c>
      <c r="L454" s="526"/>
    </row>
    <row r="455" spans="1:14">
      <c r="A455" s="7">
        <v>44389</v>
      </c>
      <c r="B455" s="526">
        <v>22989</v>
      </c>
      <c r="C455" s="525" t="s">
        <v>24</v>
      </c>
      <c r="D455" t="s">
        <v>16</v>
      </c>
      <c r="E455" s="286"/>
      <c r="F455" s="172">
        <v>57.6</v>
      </c>
      <c r="G455" s="2">
        <f t="shared" si="7"/>
        <v>69.800000000000097</v>
      </c>
      <c r="L455" s="526"/>
    </row>
    <row r="456" spans="1:14">
      <c r="A456" s="7">
        <v>44389</v>
      </c>
      <c r="B456" s="526">
        <v>22989</v>
      </c>
      <c r="C456" s="525" t="s">
        <v>24</v>
      </c>
      <c r="D456" t="s">
        <v>17</v>
      </c>
      <c r="E456" s="286"/>
      <c r="F456" s="172">
        <v>4.8</v>
      </c>
      <c r="G456" s="2">
        <f t="shared" si="7"/>
        <v>65.000000000000099</v>
      </c>
      <c r="L456" s="526"/>
    </row>
    <row r="457" spans="1:14">
      <c r="A457" s="7">
        <v>44552</v>
      </c>
      <c r="B457" s="526">
        <v>24043</v>
      </c>
      <c r="C457" s="525" t="s">
        <v>24</v>
      </c>
      <c r="D457" t="s">
        <v>48</v>
      </c>
      <c r="E457" s="286"/>
      <c r="F457" s="172">
        <v>60</v>
      </c>
      <c r="G457" s="2">
        <f t="shared" si="7"/>
        <v>5.0000000000000995</v>
      </c>
      <c r="L457" s="526"/>
    </row>
    <row r="458" spans="1:14">
      <c r="A458" s="7">
        <v>44552</v>
      </c>
      <c r="B458" s="526">
        <v>24043</v>
      </c>
      <c r="C458" s="525" t="s">
        <v>24</v>
      </c>
      <c r="D458" t="s">
        <v>40</v>
      </c>
      <c r="E458" s="286"/>
      <c r="F458" s="172">
        <v>5</v>
      </c>
      <c r="G458" s="2">
        <f t="shared" si="7"/>
        <v>9.9475983006414026E-14</v>
      </c>
      <c r="L458" s="526"/>
    </row>
    <row r="459" spans="1:14">
      <c r="A459" s="44">
        <v>44347</v>
      </c>
      <c r="B459" s="525" t="s">
        <v>14</v>
      </c>
      <c r="C459" s="525" t="s">
        <v>25</v>
      </c>
      <c r="D459" t="s">
        <v>16</v>
      </c>
      <c r="E459" s="286">
        <v>46.8</v>
      </c>
      <c r="G459" s="2">
        <f t="shared" si="7"/>
        <v>46.800000000000097</v>
      </c>
      <c r="L459" s="526"/>
    </row>
    <row r="460" spans="1:14">
      <c r="B460" s="526"/>
      <c r="C460" s="526"/>
      <c r="D460" t="s">
        <v>17</v>
      </c>
      <c r="E460" s="286">
        <v>3.5</v>
      </c>
      <c r="G460" s="2">
        <f t="shared" si="7"/>
        <v>50.300000000000097</v>
      </c>
      <c r="K460" s="526">
        <v>2019</v>
      </c>
      <c r="L460"/>
    </row>
    <row r="461" spans="1:14">
      <c r="B461" s="526"/>
      <c r="C461" s="526"/>
      <c r="D461" t="s">
        <v>48</v>
      </c>
      <c r="E461" s="286">
        <v>60</v>
      </c>
      <c r="G461" s="2">
        <f t="shared" si="7"/>
        <v>110.3000000000001</v>
      </c>
      <c r="K461" s="58" t="s">
        <v>30</v>
      </c>
      <c r="L461" t="s">
        <v>21</v>
      </c>
      <c r="M461">
        <v>46.5</v>
      </c>
      <c r="N461" s="2">
        <v>93</v>
      </c>
    </row>
    <row r="462" spans="1:14">
      <c r="B462" s="526"/>
      <c r="C462" s="526"/>
      <c r="D462" t="s">
        <v>40</v>
      </c>
      <c r="E462" s="286">
        <v>5</v>
      </c>
      <c r="G462" s="2">
        <f t="shared" si="7"/>
        <v>115.3000000000001</v>
      </c>
      <c r="K462" s="525" t="s">
        <v>23</v>
      </c>
      <c r="L462" t="s">
        <v>21</v>
      </c>
      <c r="M462">
        <v>46.5</v>
      </c>
      <c r="N462" s="2">
        <v>93</v>
      </c>
    </row>
    <row r="463" spans="1:14">
      <c r="A463" s="7">
        <v>44389</v>
      </c>
      <c r="B463" s="526">
        <v>22989</v>
      </c>
      <c r="C463" s="525" t="s">
        <v>25</v>
      </c>
      <c r="D463" t="s">
        <v>16</v>
      </c>
      <c r="E463" s="286"/>
      <c r="F463" s="172">
        <v>46.8</v>
      </c>
      <c r="G463" s="2">
        <f t="shared" si="7"/>
        <v>68.500000000000099</v>
      </c>
      <c r="K463" s="525" t="s">
        <v>28</v>
      </c>
      <c r="L463" t="s">
        <v>21</v>
      </c>
      <c r="M463">
        <v>46.5</v>
      </c>
      <c r="N463" s="2">
        <v>93</v>
      </c>
    </row>
    <row r="464" spans="1:14">
      <c r="A464" s="7">
        <v>44389</v>
      </c>
      <c r="B464" s="526">
        <v>22989</v>
      </c>
      <c r="C464" s="525" t="s">
        <v>25</v>
      </c>
      <c r="D464" t="s">
        <v>17</v>
      </c>
      <c r="E464" s="286"/>
      <c r="F464" s="172">
        <v>3.5</v>
      </c>
      <c r="G464" s="2">
        <f t="shared" si="7"/>
        <v>65.000000000000099</v>
      </c>
      <c r="K464" s="525" t="s">
        <v>30</v>
      </c>
      <c r="L464" t="s">
        <v>21</v>
      </c>
      <c r="M464">
        <v>46.5</v>
      </c>
      <c r="N464" s="2">
        <v>93</v>
      </c>
    </row>
    <row r="465" spans="1:14">
      <c r="A465" s="7">
        <v>44552</v>
      </c>
      <c r="B465" s="526">
        <v>24043</v>
      </c>
      <c r="C465" s="525" t="s">
        <v>25</v>
      </c>
      <c r="D465" t="s">
        <v>48</v>
      </c>
      <c r="E465" s="286"/>
      <c r="F465" s="172">
        <v>60</v>
      </c>
      <c r="G465" s="2">
        <f t="shared" si="7"/>
        <v>5.0000000000000995</v>
      </c>
      <c r="K465" s="525"/>
      <c r="L465"/>
      <c r="N465" s="2"/>
    </row>
    <row r="466" spans="1:14">
      <c r="A466" s="7">
        <v>44552</v>
      </c>
      <c r="B466" s="526">
        <v>24043</v>
      </c>
      <c r="C466" s="525" t="s">
        <v>25</v>
      </c>
      <c r="D466" t="s">
        <v>40</v>
      </c>
      <c r="E466" s="286"/>
      <c r="F466" s="172">
        <v>5</v>
      </c>
      <c r="G466" s="2">
        <f t="shared" si="7"/>
        <v>9.9475983006414026E-14</v>
      </c>
      <c r="K466" s="525"/>
      <c r="L466"/>
      <c r="N466" s="2"/>
    </row>
    <row r="467" spans="1:14">
      <c r="A467" s="44">
        <v>44377</v>
      </c>
      <c r="B467" s="525" t="s">
        <v>14</v>
      </c>
      <c r="C467" s="525" t="s">
        <v>26</v>
      </c>
      <c r="D467" t="s">
        <v>16</v>
      </c>
      <c r="E467" s="286">
        <v>51.3</v>
      </c>
      <c r="G467" s="2">
        <f t="shared" si="7"/>
        <v>51.300000000000097</v>
      </c>
      <c r="K467" s="525" t="s">
        <v>15</v>
      </c>
      <c r="L467" t="s">
        <v>21</v>
      </c>
      <c r="M467">
        <v>46.5</v>
      </c>
      <c r="N467" s="2">
        <v>93</v>
      </c>
    </row>
    <row r="468" spans="1:14">
      <c r="B468" s="526"/>
      <c r="C468" s="526"/>
      <c r="D468" t="s">
        <v>17</v>
      </c>
      <c r="E468" s="286">
        <v>5.4</v>
      </c>
      <c r="G468" s="2">
        <f t="shared" si="7"/>
        <v>56.700000000000095</v>
      </c>
      <c r="K468" s="96">
        <v>44287</v>
      </c>
      <c r="L468" t="s">
        <v>48</v>
      </c>
      <c r="M468" s="80">
        <v>60</v>
      </c>
    </row>
    <row r="469" spans="1:14">
      <c r="B469" s="526"/>
      <c r="C469" s="526"/>
      <c r="D469" t="s">
        <v>48</v>
      </c>
      <c r="E469" s="286">
        <v>60</v>
      </c>
      <c r="G469" s="2">
        <f t="shared" si="7"/>
        <v>116.7000000000001</v>
      </c>
      <c r="L469" t="s">
        <v>40</v>
      </c>
      <c r="M469" s="80">
        <v>5</v>
      </c>
    </row>
    <row r="470" spans="1:14">
      <c r="B470" s="526"/>
      <c r="C470" s="526"/>
      <c r="D470" t="s">
        <v>40</v>
      </c>
      <c r="E470" s="286">
        <v>5</v>
      </c>
      <c r="G470" s="2">
        <f t="shared" si="7"/>
        <v>121.7000000000001</v>
      </c>
      <c r="K470" s="96">
        <v>44317</v>
      </c>
      <c r="L470" t="s">
        <v>48</v>
      </c>
      <c r="M470" s="80">
        <v>60</v>
      </c>
    </row>
    <row r="471" spans="1:14">
      <c r="A471" s="7">
        <v>44447</v>
      </c>
      <c r="B471" s="526">
        <v>23384</v>
      </c>
      <c r="C471" s="526" t="s">
        <v>26</v>
      </c>
      <c r="D471" t="s">
        <v>16</v>
      </c>
      <c r="E471" s="286"/>
      <c r="F471" s="172">
        <v>51.3</v>
      </c>
      <c r="G471" s="2">
        <f t="shared" si="7"/>
        <v>70.400000000000105</v>
      </c>
      <c r="L471" t="s">
        <v>40</v>
      </c>
      <c r="M471" s="80">
        <v>5</v>
      </c>
    </row>
    <row r="472" spans="1:14">
      <c r="A472" s="7">
        <v>44447</v>
      </c>
      <c r="B472" s="526">
        <v>23384</v>
      </c>
      <c r="C472" s="526" t="s">
        <v>26</v>
      </c>
      <c r="D472" t="s">
        <v>17</v>
      </c>
      <c r="E472" s="286"/>
      <c r="F472" s="172">
        <v>5.4</v>
      </c>
      <c r="G472" s="2">
        <f t="shared" si="7"/>
        <v>65.000000000000099</v>
      </c>
      <c r="K472" s="96">
        <v>44348</v>
      </c>
      <c r="L472" t="s">
        <v>48</v>
      </c>
      <c r="M472" s="80">
        <v>60</v>
      </c>
    </row>
    <row r="473" spans="1:14">
      <c r="A473" s="7">
        <v>44552</v>
      </c>
      <c r="B473" s="526">
        <v>24043</v>
      </c>
      <c r="C473" s="526" t="s">
        <v>26</v>
      </c>
      <c r="D473" t="s">
        <v>48</v>
      </c>
      <c r="E473" s="286"/>
      <c r="F473" s="172">
        <v>60</v>
      </c>
      <c r="G473" s="2">
        <f t="shared" si="7"/>
        <v>5.0000000000000995</v>
      </c>
      <c r="K473" s="96"/>
      <c r="L473"/>
      <c r="M473" s="80"/>
    </row>
    <row r="474" spans="1:14">
      <c r="A474" s="7">
        <v>44552</v>
      </c>
      <c r="B474" s="526">
        <v>24043</v>
      </c>
      <c r="C474" s="526" t="s">
        <v>26</v>
      </c>
      <c r="D474" t="s">
        <v>40</v>
      </c>
      <c r="E474" s="286"/>
      <c r="F474" s="172">
        <v>5</v>
      </c>
      <c r="G474" s="2">
        <f t="shared" si="7"/>
        <v>9.9475983006414026E-14</v>
      </c>
      <c r="K474" s="96"/>
      <c r="L474"/>
      <c r="M474" s="80"/>
    </row>
    <row r="475" spans="1:14">
      <c r="A475" s="88">
        <v>44408</v>
      </c>
      <c r="B475" s="525" t="s">
        <v>14</v>
      </c>
      <c r="C475" s="525" t="s">
        <v>27</v>
      </c>
      <c r="D475" t="s">
        <v>16</v>
      </c>
      <c r="E475" s="265">
        <v>44.9</v>
      </c>
      <c r="G475" s="2">
        <f t="shared" si="7"/>
        <v>44.900000000000098</v>
      </c>
      <c r="L475" t="s">
        <v>40</v>
      </c>
      <c r="M475" s="80">
        <v>5</v>
      </c>
    </row>
    <row r="476" spans="1:14">
      <c r="A476" s="86"/>
      <c r="B476" s="526"/>
      <c r="C476" s="526"/>
      <c r="D476" t="s">
        <v>17</v>
      </c>
      <c r="E476" s="262">
        <v>2.8</v>
      </c>
      <c r="G476" s="2">
        <f t="shared" si="7"/>
        <v>47.700000000000095</v>
      </c>
      <c r="K476" s="96">
        <v>44378</v>
      </c>
      <c r="L476" t="s">
        <v>48</v>
      </c>
      <c r="M476" s="80">
        <v>60</v>
      </c>
    </row>
    <row r="477" spans="1:14">
      <c r="A477" s="86"/>
      <c r="B477" s="526"/>
      <c r="C477" s="526"/>
      <c r="D477" t="s">
        <v>18</v>
      </c>
      <c r="E477" s="265">
        <v>60</v>
      </c>
      <c r="G477" s="2">
        <f t="shared" si="7"/>
        <v>107.7000000000001</v>
      </c>
      <c r="L477" t="s">
        <v>40</v>
      </c>
      <c r="M477" s="80">
        <v>5</v>
      </c>
    </row>
    <row r="478" spans="1:14">
      <c r="A478" s="86"/>
      <c r="B478" s="526"/>
      <c r="C478" s="526"/>
      <c r="D478" t="s">
        <v>19</v>
      </c>
      <c r="E478" s="265">
        <v>5</v>
      </c>
      <c r="G478" s="2">
        <f t="shared" si="7"/>
        <v>112.7000000000001</v>
      </c>
      <c r="K478" s="64" t="s">
        <v>28</v>
      </c>
      <c r="L478" t="s">
        <v>16</v>
      </c>
      <c r="M478" s="2">
        <v>50.9</v>
      </c>
    </row>
    <row r="479" spans="1:14">
      <c r="A479" s="7">
        <v>44447</v>
      </c>
      <c r="B479" s="526">
        <v>23384</v>
      </c>
      <c r="C479" s="526" t="s">
        <v>27</v>
      </c>
      <c r="D479" t="s">
        <v>16</v>
      </c>
      <c r="F479" s="160">
        <v>44.9</v>
      </c>
      <c r="G479" s="2">
        <f t="shared" si="7"/>
        <v>67.800000000000097</v>
      </c>
      <c r="K479" s="526"/>
      <c r="L479" t="s">
        <v>17</v>
      </c>
      <c r="M479" s="87">
        <v>3.1</v>
      </c>
    </row>
    <row r="480" spans="1:14">
      <c r="A480" s="7">
        <v>44447</v>
      </c>
      <c r="B480" s="526">
        <v>23384</v>
      </c>
      <c r="C480" s="526" t="s">
        <v>27</v>
      </c>
      <c r="D480" t="s">
        <v>17</v>
      </c>
      <c r="F480" s="173">
        <v>2.8</v>
      </c>
      <c r="G480" s="2">
        <f t="shared" si="7"/>
        <v>65.000000000000099</v>
      </c>
      <c r="K480" s="526"/>
      <c r="L480" t="s">
        <v>18</v>
      </c>
      <c r="M480" s="2">
        <v>60</v>
      </c>
    </row>
    <row r="481" spans="1:13">
      <c r="A481" s="7">
        <v>44552</v>
      </c>
      <c r="B481" s="526">
        <v>24043</v>
      </c>
      <c r="C481" s="526" t="s">
        <v>27</v>
      </c>
      <c r="D481" t="s">
        <v>48</v>
      </c>
      <c r="E481" s="286"/>
      <c r="F481" s="172">
        <v>60</v>
      </c>
      <c r="G481" s="2">
        <f t="shared" si="7"/>
        <v>5.0000000000000995</v>
      </c>
      <c r="K481" s="526"/>
      <c r="L481"/>
      <c r="M481" s="2"/>
    </row>
    <row r="482" spans="1:13">
      <c r="A482" s="7">
        <v>44552</v>
      </c>
      <c r="B482" s="526">
        <v>24043</v>
      </c>
      <c r="C482" s="526" t="s">
        <v>27</v>
      </c>
      <c r="D482" t="s">
        <v>40</v>
      </c>
      <c r="E482" s="286"/>
      <c r="F482" s="172">
        <v>5</v>
      </c>
      <c r="G482" s="2">
        <f t="shared" si="7"/>
        <v>9.9475983006414026E-14</v>
      </c>
      <c r="K482" s="526"/>
      <c r="L482"/>
      <c r="M482" s="2"/>
    </row>
    <row r="483" spans="1:13">
      <c r="A483" s="90">
        <v>44439</v>
      </c>
      <c r="B483" s="64" t="s">
        <v>14</v>
      </c>
      <c r="C483" s="64" t="s">
        <v>28</v>
      </c>
      <c r="D483" t="s">
        <v>16</v>
      </c>
      <c r="E483" s="265">
        <v>50.9</v>
      </c>
      <c r="G483" s="2">
        <f t="shared" si="7"/>
        <v>50.900000000000098</v>
      </c>
      <c r="K483" s="526"/>
      <c r="L483" t="s">
        <v>19</v>
      </c>
      <c r="M483" s="2">
        <v>5</v>
      </c>
    </row>
    <row r="484" spans="1:13">
      <c r="B484" s="526"/>
      <c r="C484" s="526"/>
      <c r="D484" t="s">
        <v>17</v>
      </c>
      <c r="E484" s="262">
        <v>3.1</v>
      </c>
      <c r="G484" s="2">
        <f t="shared" si="7"/>
        <v>54.000000000000099</v>
      </c>
      <c r="K484" s="64" t="s">
        <v>53</v>
      </c>
      <c r="L484" t="s">
        <v>16</v>
      </c>
      <c r="M484" s="2">
        <v>52.6</v>
      </c>
    </row>
    <row r="485" spans="1:13">
      <c r="B485" s="526"/>
      <c r="C485" s="526"/>
      <c r="D485" t="s">
        <v>18</v>
      </c>
      <c r="E485" s="265">
        <v>60</v>
      </c>
      <c r="G485" s="2">
        <f t="shared" si="7"/>
        <v>114.0000000000001</v>
      </c>
      <c r="K485" s="526"/>
      <c r="L485" t="s">
        <v>17</v>
      </c>
      <c r="M485" s="87">
        <v>4.7</v>
      </c>
    </row>
    <row r="486" spans="1:13">
      <c r="B486" s="526"/>
      <c r="C486" s="526"/>
      <c r="D486" t="s">
        <v>19</v>
      </c>
      <c r="E486" s="265">
        <v>5</v>
      </c>
      <c r="G486" s="2">
        <f t="shared" si="7"/>
        <v>119.0000000000001</v>
      </c>
      <c r="K486" s="526"/>
      <c r="L486" t="s">
        <v>18</v>
      </c>
      <c r="M486" s="2">
        <v>60</v>
      </c>
    </row>
    <row r="487" spans="1:13">
      <c r="A487" s="7">
        <v>44552</v>
      </c>
      <c r="B487" s="526">
        <v>24043</v>
      </c>
      <c r="C487" s="64" t="s">
        <v>28</v>
      </c>
      <c r="D487" t="s">
        <v>48</v>
      </c>
      <c r="E487" s="286"/>
      <c r="F487" s="172">
        <v>60</v>
      </c>
      <c r="G487" s="2">
        <f t="shared" si="7"/>
        <v>59.000000000000099</v>
      </c>
      <c r="K487" s="526"/>
      <c r="L487"/>
      <c r="M487" s="2"/>
    </row>
    <row r="488" spans="1:13">
      <c r="A488" s="7">
        <v>44552</v>
      </c>
      <c r="B488" s="526">
        <v>24043</v>
      </c>
      <c r="C488" s="64" t="s">
        <v>28</v>
      </c>
      <c r="D488" t="s">
        <v>40</v>
      </c>
      <c r="E488" s="286"/>
      <c r="F488" s="172">
        <v>5</v>
      </c>
      <c r="G488" s="2">
        <f t="shared" si="7"/>
        <v>54.000000000000099</v>
      </c>
      <c r="K488" s="526"/>
      <c r="L488"/>
      <c r="M488" s="2"/>
    </row>
    <row r="489" spans="1:13">
      <c r="A489" s="7">
        <v>44552</v>
      </c>
      <c r="B489" s="526">
        <v>24044</v>
      </c>
      <c r="C489" s="64" t="s">
        <v>28</v>
      </c>
      <c r="D489" t="s">
        <v>16</v>
      </c>
      <c r="E489" s="286"/>
      <c r="F489" s="172">
        <v>50.9</v>
      </c>
      <c r="G489" s="2">
        <f t="shared" si="7"/>
        <v>3.1000000000001009</v>
      </c>
      <c r="K489" s="526"/>
      <c r="L489"/>
      <c r="M489" s="2"/>
    </row>
    <row r="490" spans="1:13">
      <c r="A490" s="7">
        <v>44552</v>
      </c>
      <c r="B490" s="526">
        <v>24044</v>
      </c>
      <c r="C490" s="64" t="s">
        <v>28</v>
      </c>
      <c r="D490" t="s">
        <v>17</v>
      </c>
      <c r="E490" s="286"/>
      <c r="F490" s="172">
        <v>3.1</v>
      </c>
      <c r="G490" s="2">
        <f t="shared" si="7"/>
        <v>1.0080825063596421E-13</v>
      </c>
      <c r="K490" s="526"/>
      <c r="L490"/>
      <c r="M490" s="2"/>
    </row>
    <row r="491" spans="1:13">
      <c r="A491" s="90">
        <v>44469</v>
      </c>
      <c r="B491" s="64" t="s">
        <v>14</v>
      </c>
      <c r="C491" s="64" t="s">
        <v>53</v>
      </c>
      <c r="D491" t="s">
        <v>16</v>
      </c>
      <c r="E491" s="265">
        <v>52.6</v>
      </c>
      <c r="G491" s="2">
        <f t="shared" si="7"/>
        <v>52.600000000000101</v>
      </c>
      <c r="K491" s="526"/>
      <c r="L491" t="s">
        <v>19</v>
      </c>
      <c r="M491" s="2">
        <v>5</v>
      </c>
    </row>
    <row r="492" spans="1:13">
      <c r="B492" s="526"/>
      <c r="C492" s="526"/>
      <c r="D492" t="s">
        <v>17</v>
      </c>
      <c r="E492" s="262">
        <v>4.7</v>
      </c>
      <c r="G492" s="2">
        <f t="shared" si="7"/>
        <v>57.300000000000104</v>
      </c>
      <c r="K492" s="525" t="s">
        <v>30</v>
      </c>
      <c r="L492" t="s">
        <v>16</v>
      </c>
      <c r="M492" s="2">
        <v>54.6</v>
      </c>
    </row>
    <row r="493" spans="1:13">
      <c r="B493" s="526"/>
      <c r="C493" s="526"/>
      <c r="D493" t="s">
        <v>18</v>
      </c>
      <c r="E493" s="265">
        <v>60</v>
      </c>
      <c r="G493" s="2">
        <f t="shared" si="7"/>
        <v>117.3000000000001</v>
      </c>
      <c r="K493" s="526"/>
      <c r="L493" t="s">
        <v>17</v>
      </c>
      <c r="M493" s="2">
        <v>2.6</v>
      </c>
    </row>
    <row r="494" spans="1:13">
      <c r="B494" s="526"/>
      <c r="C494" s="526"/>
      <c r="D494" t="s">
        <v>19</v>
      </c>
      <c r="E494" s="265">
        <v>5</v>
      </c>
      <c r="G494" s="2">
        <f t="shared" si="7"/>
        <v>122.3000000000001</v>
      </c>
      <c r="K494" s="526"/>
      <c r="L494" t="s">
        <v>18</v>
      </c>
      <c r="M494" s="2">
        <v>60</v>
      </c>
    </row>
    <row r="495" spans="1:13">
      <c r="A495" s="7">
        <v>44552</v>
      </c>
      <c r="B495" s="526">
        <v>24043</v>
      </c>
      <c r="C495" s="64" t="s">
        <v>53</v>
      </c>
      <c r="D495" t="s">
        <v>48</v>
      </c>
      <c r="E495" s="286"/>
      <c r="F495" s="172">
        <v>60</v>
      </c>
      <c r="G495" s="2">
        <f t="shared" si="7"/>
        <v>62.300000000000097</v>
      </c>
      <c r="K495" s="526"/>
      <c r="L495"/>
      <c r="M495" s="2"/>
    </row>
    <row r="496" spans="1:13">
      <c r="A496" s="7">
        <v>44552</v>
      </c>
      <c r="B496" s="526">
        <v>24043</v>
      </c>
      <c r="C496" s="64" t="s">
        <v>53</v>
      </c>
      <c r="D496" t="s">
        <v>40</v>
      </c>
      <c r="E496" s="286"/>
      <c r="F496" s="172">
        <v>5</v>
      </c>
      <c r="G496" s="2">
        <f t="shared" si="7"/>
        <v>57.300000000000097</v>
      </c>
      <c r="K496" s="526"/>
      <c r="L496"/>
      <c r="M496" s="2"/>
    </row>
    <row r="497" spans="1:15">
      <c r="A497" s="7">
        <v>44552</v>
      </c>
      <c r="B497" s="526">
        <v>24044</v>
      </c>
      <c r="C497" s="64" t="s">
        <v>53</v>
      </c>
      <c r="D497" t="s">
        <v>16</v>
      </c>
      <c r="E497" s="286"/>
      <c r="F497" s="172">
        <v>52.6</v>
      </c>
      <c r="G497" s="2">
        <f t="shared" si="7"/>
        <v>4.7000000000000952</v>
      </c>
      <c r="K497" s="526"/>
      <c r="L497"/>
      <c r="M497" s="2"/>
    </row>
    <row r="498" spans="1:15">
      <c r="A498" s="7">
        <v>44552</v>
      </c>
      <c r="B498" s="526">
        <v>24044</v>
      </c>
      <c r="C498" s="64" t="s">
        <v>53</v>
      </c>
      <c r="D498" t="s">
        <v>17</v>
      </c>
      <c r="E498" s="286"/>
      <c r="F498" s="172">
        <v>4.7</v>
      </c>
      <c r="G498" s="2">
        <f t="shared" si="7"/>
        <v>9.50350909079134E-14</v>
      </c>
      <c r="K498" s="526"/>
      <c r="L498"/>
      <c r="M498" s="2"/>
    </row>
    <row r="499" spans="1:15">
      <c r="A499" s="88">
        <v>44500</v>
      </c>
      <c r="B499" s="525" t="s">
        <v>14</v>
      </c>
      <c r="C499" s="525" t="s">
        <v>30</v>
      </c>
      <c r="D499" t="s">
        <v>16</v>
      </c>
      <c r="E499" s="265">
        <v>54.6</v>
      </c>
      <c r="G499" s="2">
        <f t="shared" si="7"/>
        <v>54.600000000000094</v>
      </c>
      <c r="K499" s="526"/>
      <c r="L499" t="s">
        <v>19</v>
      </c>
      <c r="M499" s="2">
        <v>5</v>
      </c>
    </row>
    <row r="500" spans="1:15">
      <c r="A500" s="86"/>
      <c r="B500" s="526"/>
      <c r="C500" s="526"/>
      <c r="D500" t="s">
        <v>17</v>
      </c>
      <c r="E500" s="265">
        <v>2.6</v>
      </c>
      <c r="G500" s="2">
        <f t="shared" si="7"/>
        <v>57.200000000000095</v>
      </c>
      <c r="K500" t="s">
        <v>373</v>
      </c>
      <c r="L500" t="s">
        <v>18</v>
      </c>
      <c r="M500" s="2">
        <v>60</v>
      </c>
    </row>
    <row r="501" spans="1:15">
      <c r="A501" s="86"/>
      <c r="B501" s="526"/>
      <c r="C501" s="526"/>
      <c r="D501" t="s">
        <v>18</v>
      </c>
      <c r="E501" s="265">
        <v>60</v>
      </c>
      <c r="G501" s="2">
        <f t="shared" si="7"/>
        <v>117.2000000000001</v>
      </c>
      <c r="L501" t="s">
        <v>19</v>
      </c>
      <c r="M501" s="2">
        <v>5</v>
      </c>
    </row>
    <row r="502" spans="1:15">
      <c r="A502" s="86"/>
      <c r="B502" s="526"/>
      <c r="C502" s="526"/>
      <c r="D502" t="s">
        <v>19</v>
      </c>
      <c r="E502" s="265">
        <v>5</v>
      </c>
      <c r="G502" s="2">
        <f t="shared" si="7"/>
        <v>122.2000000000001</v>
      </c>
      <c r="L502" t="s">
        <v>260</v>
      </c>
      <c r="M502" s="2">
        <v>10</v>
      </c>
    </row>
    <row r="503" spans="1:15">
      <c r="A503" s="7">
        <v>44552</v>
      </c>
      <c r="B503" s="526">
        <v>24043</v>
      </c>
      <c r="C503" s="525" t="s">
        <v>30</v>
      </c>
      <c r="D503" t="s">
        <v>48</v>
      </c>
      <c r="E503" s="286"/>
      <c r="F503" s="172">
        <v>60</v>
      </c>
      <c r="G503" s="2">
        <f t="shared" si="7"/>
        <v>62.200000000000102</v>
      </c>
      <c r="L503"/>
      <c r="M503" s="2"/>
    </row>
    <row r="504" spans="1:15">
      <c r="A504" s="7">
        <v>44552</v>
      </c>
      <c r="B504" s="526">
        <v>24043</v>
      </c>
      <c r="C504" s="525" t="s">
        <v>30</v>
      </c>
      <c r="D504" t="s">
        <v>40</v>
      </c>
      <c r="E504" s="286"/>
      <c r="F504" s="172">
        <v>5</v>
      </c>
      <c r="G504" s="2">
        <f t="shared" si="7"/>
        <v>57.200000000000102</v>
      </c>
      <c r="L504"/>
      <c r="M504" s="2"/>
    </row>
    <row r="505" spans="1:15">
      <c r="A505" s="7">
        <v>44552</v>
      </c>
      <c r="B505" s="526">
        <v>24044</v>
      </c>
      <c r="C505" s="525" t="s">
        <v>30</v>
      </c>
      <c r="D505" t="s">
        <v>16</v>
      </c>
      <c r="E505" s="286"/>
      <c r="F505" s="172">
        <v>54.6</v>
      </c>
      <c r="G505" s="2">
        <f t="shared" si="7"/>
        <v>2.6000000000001009</v>
      </c>
      <c r="L505"/>
      <c r="M505" s="2"/>
    </row>
    <row r="506" spans="1:15">
      <c r="A506" s="7">
        <v>44552</v>
      </c>
      <c r="B506" s="526">
        <v>24044</v>
      </c>
      <c r="C506" s="525" t="s">
        <v>30</v>
      </c>
      <c r="D506" t="s">
        <v>17</v>
      </c>
      <c r="E506" s="286"/>
      <c r="F506" s="172">
        <v>2.6</v>
      </c>
      <c r="G506" s="2">
        <f t="shared" si="7"/>
        <v>1.0080825063596421E-13</v>
      </c>
      <c r="L506"/>
      <c r="M506" s="2"/>
    </row>
    <row r="507" spans="1:15">
      <c r="A507" s="88">
        <v>44530</v>
      </c>
      <c r="B507" s="525" t="s">
        <v>14</v>
      </c>
      <c r="C507" s="525" t="s">
        <v>33</v>
      </c>
      <c r="D507" t="s">
        <v>16</v>
      </c>
      <c r="E507" s="265">
        <v>58.2</v>
      </c>
      <c r="G507" s="2">
        <f t="shared" si="7"/>
        <v>58.200000000000102</v>
      </c>
      <c r="L507"/>
      <c r="M507" s="2">
        <v>58.2</v>
      </c>
    </row>
    <row r="508" spans="1:15">
      <c r="A508" s="86"/>
      <c r="B508" s="526"/>
      <c r="C508" s="526"/>
      <c r="D508" t="s">
        <v>17</v>
      </c>
      <c r="E508" s="265">
        <v>4</v>
      </c>
      <c r="G508" s="2">
        <f t="shared" si="7"/>
        <v>62.200000000000102</v>
      </c>
      <c r="L508"/>
      <c r="M508" s="2">
        <v>4</v>
      </c>
    </row>
    <row r="509" spans="1:15">
      <c r="A509" s="86"/>
      <c r="B509" s="526"/>
      <c r="C509" s="526"/>
      <c r="D509" t="s">
        <v>18</v>
      </c>
      <c r="E509" s="265">
        <v>60</v>
      </c>
      <c r="G509" s="2">
        <f t="shared" si="7"/>
        <v>122.2000000000001</v>
      </c>
      <c r="L509"/>
      <c r="M509" s="2">
        <v>60</v>
      </c>
      <c r="O509" s="526">
        <f>10+230.7+585+232.5</f>
        <v>1058.2</v>
      </c>
    </row>
    <row r="510" spans="1:15">
      <c r="A510" s="86"/>
      <c r="B510" s="526"/>
      <c r="C510" s="526"/>
      <c r="D510" t="s">
        <v>19</v>
      </c>
      <c r="E510" s="265">
        <v>5</v>
      </c>
      <c r="G510" s="2">
        <f t="shared" si="7"/>
        <v>127.2000000000001</v>
      </c>
      <c r="L510"/>
      <c r="M510" s="2">
        <v>5</v>
      </c>
    </row>
    <row r="511" spans="1:15">
      <c r="A511" s="86"/>
      <c r="B511" s="526"/>
      <c r="C511" s="526"/>
      <c r="D511" t="s">
        <v>260</v>
      </c>
      <c r="E511" s="265">
        <v>10</v>
      </c>
      <c r="G511" s="2">
        <f t="shared" si="7"/>
        <v>137.2000000000001</v>
      </c>
      <c r="L511"/>
      <c r="M511" s="8">
        <f>SUM(M461:M510)</f>
        <v>1058.2000000000003</v>
      </c>
    </row>
    <row r="512" spans="1:15">
      <c r="A512" s="86"/>
      <c r="B512" s="526"/>
      <c r="C512" s="526"/>
      <c r="D512" t="s">
        <v>21</v>
      </c>
      <c r="E512" s="265">
        <v>93</v>
      </c>
      <c r="G512" s="2">
        <f t="shared" si="7"/>
        <v>230.2000000000001</v>
      </c>
      <c r="L512"/>
      <c r="M512" s="8"/>
    </row>
    <row r="513" spans="1:13">
      <c r="A513" s="7">
        <v>44552</v>
      </c>
      <c r="B513" s="526">
        <v>24043</v>
      </c>
      <c r="C513" s="526" t="s">
        <v>33</v>
      </c>
      <c r="D513" t="s">
        <v>48</v>
      </c>
      <c r="E513" s="286"/>
      <c r="F513" s="172">
        <v>60</v>
      </c>
      <c r="G513" s="2">
        <f t="shared" si="7"/>
        <v>170.2000000000001</v>
      </c>
      <c r="L513"/>
      <c r="M513" s="8"/>
    </row>
    <row r="514" spans="1:13">
      <c r="A514" s="7">
        <v>44552</v>
      </c>
      <c r="B514" s="526">
        <v>24043</v>
      </c>
      <c r="C514" s="526" t="s">
        <v>33</v>
      </c>
      <c r="D514" t="s">
        <v>40</v>
      </c>
      <c r="E514" s="286"/>
      <c r="F514" s="172">
        <v>5</v>
      </c>
      <c r="G514" s="2">
        <f t="shared" si="7"/>
        <v>165.2000000000001</v>
      </c>
      <c r="L514"/>
      <c r="M514" s="8"/>
    </row>
    <row r="515" spans="1:13">
      <c r="A515" s="7">
        <v>44552</v>
      </c>
      <c r="B515" s="526">
        <v>24044</v>
      </c>
      <c r="C515" s="526" t="s">
        <v>33</v>
      </c>
      <c r="D515" t="s">
        <v>16</v>
      </c>
      <c r="E515" s="286"/>
      <c r="F515" s="172">
        <v>58.2</v>
      </c>
      <c r="G515" s="2">
        <f t="shared" si="7"/>
        <v>107.0000000000001</v>
      </c>
      <c r="L515"/>
      <c r="M515" s="8"/>
    </row>
    <row r="516" spans="1:13">
      <c r="A516" s="7">
        <v>44552</v>
      </c>
      <c r="B516" s="526">
        <v>24044</v>
      </c>
      <c r="C516" s="526" t="s">
        <v>33</v>
      </c>
      <c r="D516" t="s">
        <v>17</v>
      </c>
      <c r="E516" s="286"/>
      <c r="F516" s="172">
        <v>4</v>
      </c>
      <c r="G516" s="2">
        <f t="shared" si="7"/>
        <v>103.0000000000001</v>
      </c>
      <c r="L516"/>
      <c r="M516" s="8"/>
    </row>
    <row r="517" spans="1:13">
      <c r="A517" s="7">
        <v>44552</v>
      </c>
      <c r="B517" s="526">
        <v>24045</v>
      </c>
      <c r="C517" s="526" t="s">
        <v>33</v>
      </c>
      <c r="D517" t="s">
        <v>260</v>
      </c>
      <c r="E517" s="286"/>
      <c r="F517" s="172">
        <v>10</v>
      </c>
      <c r="G517" s="2">
        <f t="shared" si="7"/>
        <v>93.000000000000099</v>
      </c>
      <c r="L517"/>
      <c r="M517" s="8"/>
    </row>
    <row r="518" spans="1:13">
      <c r="A518" s="7">
        <v>44818</v>
      </c>
      <c r="B518" s="526" t="s">
        <v>374</v>
      </c>
      <c r="C518" s="526" t="s">
        <v>33</v>
      </c>
      <c r="D518" t="s">
        <v>21</v>
      </c>
      <c r="E518" s="286"/>
      <c r="F518" s="160">
        <v>93</v>
      </c>
      <c r="G518" s="2">
        <f t="shared" si="7"/>
        <v>0</v>
      </c>
      <c r="L518"/>
      <c r="M518" s="8"/>
    </row>
    <row r="519" spans="1:13">
      <c r="A519" s="88">
        <v>44561</v>
      </c>
      <c r="B519" s="525" t="s">
        <v>14</v>
      </c>
      <c r="C519" s="525" t="s">
        <v>34</v>
      </c>
      <c r="D519" t="s">
        <v>16</v>
      </c>
      <c r="E519" s="265">
        <v>81.099999999999994</v>
      </c>
      <c r="G519" s="2">
        <f t="shared" si="7"/>
        <v>81.099999999999994</v>
      </c>
      <c r="L519"/>
    </row>
    <row r="520" spans="1:13">
      <c r="A520" s="86"/>
      <c r="B520" s="526"/>
      <c r="C520" s="526"/>
      <c r="D520" t="s">
        <v>17</v>
      </c>
      <c r="E520" s="265">
        <v>4.4000000000000004</v>
      </c>
      <c r="G520" s="2">
        <f t="shared" si="7"/>
        <v>85.5</v>
      </c>
      <c r="L520"/>
    </row>
    <row r="521" spans="1:13">
      <c r="A521" s="86"/>
      <c r="B521" s="526"/>
      <c r="C521" s="526"/>
      <c r="D521" t="s">
        <v>18</v>
      </c>
      <c r="E521" s="265">
        <v>60</v>
      </c>
      <c r="G521" s="2">
        <f t="shared" si="7"/>
        <v>145.5</v>
      </c>
      <c r="L521"/>
    </row>
    <row r="522" spans="1:13">
      <c r="A522" s="86"/>
      <c r="B522" s="526"/>
      <c r="C522" s="526"/>
      <c r="D522" t="s">
        <v>19</v>
      </c>
      <c r="E522" s="265">
        <v>5</v>
      </c>
      <c r="G522" s="2">
        <f t="shared" si="7"/>
        <v>150.5</v>
      </c>
      <c r="L522"/>
    </row>
    <row r="523" spans="1:13">
      <c r="A523" s="7">
        <v>44552</v>
      </c>
      <c r="B523" s="526">
        <v>24043</v>
      </c>
      <c r="C523" s="526" t="s">
        <v>34</v>
      </c>
      <c r="D523" t="s">
        <v>48</v>
      </c>
      <c r="E523" s="286"/>
      <c r="F523" s="172">
        <v>60</v>
      </c>
      <c r="G523" s="2">
        <f t="shared" si="7"/>
        <v>90.5</v>
      </c>
      <c r="L523"/>
    </row>
    <row r="524" spans="1:13">
      <c r="A524" s="7">
        <v>44552</v>
      </c>
      <c r="B524" s="526">
        <v>24043</v>
      </c>
      <c r="C524" s="526" t="s">
        <v>34</v>
      </c>
      <c r="D524" t="s">
        <v>40</v>
      </c>
      <c r="E524" s="286"/>
      <c r="F524" s="172">
        <v>5</v>
      </c>
      <c r="G524" s="2">
        <f t="shared" si="7"/>
        <v>85.5</v>
      </c>
      <c r="L524"/>
    </row>
    <row r="525" spans="1:13">
      <c r="A525" s="7">
        <v>44708</v>
      </c>
      <c r="B525" s="526" t="s">
        <v>375</v>
      </c>
      <c r="C525" s="526" t="s">
        <v>34</v>
      </c>
      <c r="D525" t="s">
        <v>16</v>
      </c>
      <c r="E525" s="286"/>
      <c r="F525" s="160">
        <v>81.099999999999994</v>
      </c>
      <c r="G525" s="2">
        <f t="shared" si="7"/>
        <v>4.4000000000000057</v>
      </c>
      <c r="L525"/>
    </row>
    <row r="526" spans="1:13">
      <c r="A526" s="7">
        <v>44708</v>
      </c>
      <c r="B526" s="526" t="s">
        <v>375</v>
      </c>
      <c r="C526" s="526" t="s">
        <v>34</v>
      </c>
      <c r="D526" t="s">
        <v>17</v>
      </c>
      <c r="E526" s="286"/>
      <c r="F526" s="160">
        <v>4.4000000000000004</v>
      </c>
      <c r="G526" s="2">
        <f t="shared" si="7"/>
        <v>0</v>
      </c>
      <c r="L526"/>
    </row>
    <row r="527" spans="1:13">
      <c r="A527" s="44">
        <v>44592</v>
      </c>
      <c r="B527" s="525" t="s">
        <v>14</v>
      </c>
      <c r="C527" s="525" t="s">
        <v>15</v>
      </c>
      <c r="D527" t="s">
        <v>16</v>
      </c>
      <c r="E527" s="286">
        <v>134</v>
      </c>
      <c r="F527" s="172"/>
      <c r="G527" s="2">
        <f t="shared" si="7"/>
        <v>134</v>
      </c>
      <c r="L527"/>
    </row>
    <row r="528" spans="1:13">
      <c r="B528" s="526"/>
      <c r="C528" s="525"/>
      <c r="D528" t="s">
        <v>17</v>
      </c>
      <c r="E528" s="286">
        <v>1.3</v>
      </c>
      <c r="F528" s="172"/>
      <c r="G528" s="2">
        <f t="shared" si="7"/>
        <v>135.30000000000001</v>
      </c>
      <c r="L528"/>
    </row>
    <row r="529" spans="1:12">
      <c r="A529" s="86"/>
      <c r="B529" s="526"/>
      <c r="C529" s="526"/>
      <c r="D529" t="s">
        <v>18</v>
      </c>
      <c r="E529" s="265">
        <v>60</v>
      </c>
      <c r="G529" s="2">
        <f t="shared" si="7"/>
        <v>195.3</v>
      </c>
      <c r="L529"/>
    </row>
    <row r="530" spans="1:12">
      <c r="A530" s="86"/>
      <c r="B530" s="526"/>
      <c r="C530" s="526"/>
      <c r="D530" t="s">
        <v>19</v>
      </c>
      <c r="E530" s="265">
        <v>5</v>
      </c>
      <c r="G530" s="2">
        <f t="shared" si="7"/>
        <v>200.3</v>
      </c>
      <c r="L530"/>
    </row>
    <row r="531" spans="1:12">
      <c r="A531" s="7">
        <v>44708</v>
      </c>
      <c r="B531" s="526" t="s">
        <v>375</v>
      </c>
      <c r="C531" s="526" t="s">
        <v>15</v>
      </c>
      <c r="D531" t="s">
        <v>16</v>
      </c>
      <c r="F531" s="172">
        <v>134</v>
      </c>
      <c r="G531" s="2">
        <f t="shared" ref="G531:G638" si="8">+G530+E531-F531</f>
        <v>66.300000000000011</v>
      </c>
      <c r="L531"/>
    </row>
    <row r="532" spans="1:12">
      <c r="A532" s="7">
        <v>44708</v>
      </c>
      <c r="B532" s="526" t="s">
        <v>375</v>
      </c>
      <c r="C532" s="526" t="s">
        <v>15</v>
      </c>
      <c r="D532" t="s">
        <v>17</v>
      </c>
      <c r="F532" s="172">
        <v>1.3</v>
      </c>
      <c r="G532" s="2">
        <f t="shared" si="8"/>
        <v>65.000000000000014</v>
      </c>
      <c r="L532"/>
    </row>
    <row r="533" spans="1:12">
      <c r="A533" s="7">
        <v>44708</v>
      </c>
      <c r="B533" s="526" t="s">
        <v>375</v>
      </c>
      <c r="C533" s="526" t="s">
        <v>15</v>
      </c>
      <c r="D533" t="s">
        <v>18</v>
      </c>
      <c r="F533" s="160">
        <v>60</v>
      </c>
      <c r="G533" s="2">
        <f t="shared" si="8"/>
        <v>5.0000000000000142</v>
      </c>
      <c r="L533"/>
    </row>
    <row r="534" spans="1:12">
      <c r="A534" s="7">
        <v>44708</v>
      </c>
      <c r="B534" s="526" t="s">
        <v>375</v>
      </c>
      <c r="C534" s="526" t="s">
        <v>15</v>
      </c>
      <c r="D534" t="s">
        <v>19</v>
      </c>
      <c r="F534" s="160">
        <v>5</v>
      </c>
      <c r="G534" s="2">
        <f t="shared" si="8"/>
        <v>1.4210854715202004E-14</v>
      </c>
      <c r="L534" s="526"/>
    </row>
    <row r="535" spans="1:12">
      <c r="A535" s="88">
        <v>44620</v>
      </c>
      <c r="B535" s="525" t="s">
        <v>14</v>
      </c>
      <c r="C535" s="525" t="s">
        <v>20</v>
      </c>
      <c r="D535" t="s">
        <v>16</v>
      </c>
      <c r="E535" s="265">
        <v>96.7</v>
      </c>
      <c r="G535" s="2">
        <f t="shared" si="8"/>
        <v>96.700000000000017</v>
      </c>
      <c r="L535" s="526"/>
    </row>
    <row r="536" spans="1:12">
      <c r="B536" s="526"/>
      <c r="C536" s="526"/>
      <c r="D536" t="s">
        <v>17</v>
      </c>
      <c r="E536" s="265">
        <v>4.3</v>
      </c>
      <c r="G536" s="2">
        <f t="shared" si="8"/>
        <v>101.00000000000001</v>
      </c>
      <c r="L536" s="526"/>
    </row>
    <row r="537" spans="1:12">
      <c r="B537" s="526"/>
      <c r="C537" s="526"/>
      <c r="D537" t="s">
        <v>18</v>
      </c>
      <c r="E537" s="265">
        <v>56</v>
      </c>
      <c r="G537" s="2">
        <f t="shared" si="8"/>
        <v>157</v>
      </c>
      <c r="L537" s="526"/>
    </row>
    <row r="538" spans="1:12">
      <c r="B538" s="526"/>
      <c r="C538" s="526"/>
      <c r="D538" t="s">
        <v>19</v>
      </c>
      <c r="E538" s="265">
        <v>5</v>
      </c>
      <c r="G538" s="2">
        <f t="shared" si="8"/>
        <v>162</v>
      </c>
      <c r="L538" s="526"/>
    </row>
    <row r="539" spans="1:12">
      <c r="A539" s="7">
        <v>44708</v>
      </c>
      <c r="B539" s="526" t="s">
        <v>375</v>
      </c>
      <c r="C539" s="526" t="s">
        <v>20</v>
      </c>
      <c r="D539" t="s">
        <v>16</v>
      </c>
      <c r="F539" s="160">
        <v>96.7</v>
      </c>
      <c r="G539" s="2">
        <f t="shared" si="8"/>
        <v>65.3</v>
      </c>
      <c r="L539" s="526"/>
    </row>
    <row r="540" spans="1:12">
      <c r="A540" s="7">
        <v>44708</v>
      </c>
      <c r="B540" s="526" t="s">
        <v>375</v>
      </c>
      <c r="C540" s="526" t="s">
        <v>20</v>
      </c>
      <c r="D540" t="s">
        <v>17</v>
      </c>
      <c r="F540" s="160">
        <v>4.3</v>
      </c>
      <c r="G540" s="2">
        <f t="shared" si="8"/>
        <v>61</v>
      </c>
      <c r="L540" s="526"/>
    </row>
    <row r="541" spans="1:12">
      <c r="A541" s="7">
        <v>44708</v>
      </c>
      <c r="B541" s="526" t="s">
        <v>376</v>
      </c>
      <c r="C541" s="526" t="s">
        <v>20</v>
      </c>
      <c r="D541" t="s">
        <v>18</v>
      </c>
      <c r="F541" s="160">
        <v>56</v>
      </c>
      <c r="G541" s="2">
        <f t="shared" si="8"/>
        <v>5</v>
      </c>
      <c r="L541" s="526"/>
    </row>
    <row r="542" spans="1:12">
      <c r="A542" s="7">
        <v>44708</v>
      </c>
      <c r="B542" s="526" t="s">
        <v>376</v>
      </c>
      <c r="C542" s="526" t="s">
        <v>20</v>
      </c>
      <c r="D542" t="s">
        <v>19</v>
      </c>
      <c r="F542" s="160">
        <v>5</v>
      </c>
      <c r="G542" s="2">
        <f t="shared" si="8"/>
        <v>0</v>
      </c>
      <c r="L542" s="526"/>
    </row>
    <row r="543" spans="1:12">
      <c r="A543" s="6">
        <v>44651</v>
      </c>
      <c r="B543" s="525" t="s">
        <v>14</v>
      </c>
      <c r="C543" s="525" t="s">
        <v>23</v>
      </c>
      <c r="D543" t="s">
        <v>16</v>
      </c>
      <c r="E543" s="263">
        <v>96.1</v>
      </c>
      <c r="G543" s="2">
        <f t="shared" si="8"/>
        <v>96.1</v>
      </c>
      <c r="L543" s="526"/>
    </row>
    <row r="544" spans="1:12">
      <c r="A544"/>
      <c r="B544" s="526"/>
      <c r="C544" s="526"/>
      <c r="D544" t="s">
        <v>17</v>
      </c>
      <c r="E544" s="263">
        <v>5.2</v>
      </c>
      <c r="G544" s="2">
        <f t="shared" si="8"/>
        <v>101.3</v>
      </c>
      <c r="L544" s="526"/>
    </row>
    <row r="545" spans="1:11">
      <c r="A545"/>
      <c r="B545" s="526"/>
      <c r="C545" s="526"/>
      <c r="D545" t="s">
        <v>18</v>
      </c>
      <c r="E545" s="263">
        <v>60</v>
      </c>
      <c r="G545" s="2">
        <f t="shared" si="8"/>
        <v>161.30000000000001</v>
      </c>
    </row>
    <row r="546" spans="1:11">
      <c r="A546"/>
      <c r="B546" s="526"/>
      <c r="C546" s="526"/>
      <c r="D546" t="s">
        <v>19</v>
      </c>
      <c r="E546" s="263">
        <v>5</v>
      </c>
      <c r="G546" s="2">
        <f t="shared" si="8"/>
        <v>166.3</v>
      </c>
    </row>
    <row r="547" spans="1:11">
      <c r="A547"/>
      <c r="B547" s="526"/>
      <c r="C547" s="526"/>
      <c r="D547" t="s">
        <v>377</v>
      </c>
      <c r="E547" s="263">
        <v>93</v>
      </c>
      <c r="G547" s="2">
        <f t="shared" si="8"/>
        <v>259.3</v>
      </c>
    </row>
    <row r="548" spans="1:11">
      <c r="A548"/>
      <c r="B548" s="526"/>
      <c r="C548" s="526"/>
      <c r="D548" t="s">
        <v>160</v>
      </c>
      <c r="E548" s="263">
        <v>93</v>
      </c>
      <c r="G548" s="2">
        <f t="shared" si="8"/>
        <v>352.3</v>
      </c>
    </row>
    <row r="549" spans="1:11">
      <c r="A549" s="7">
        <v>44708</v>
      </c>
      <c r="B549" s="526" t="s">
        <v>376</v>
      </c>
      <c r="C549" s="526" t="s">
        <v>23</v>
      </c>
      <c r="D549" t="s">
        <v>16</v>
      </c>
      <c r="E549" s="263"/>
      <c r="F549" s="26">
        <v>96.1</v>
      </c>
      <c r="G549" s="2">
        <f t="shared" si="8"/>
        <v>256.20000000000005</v>
      </c>
    </row>
    <row r="550" spans="1:11">
      <c r="A550" s="7">
        <v>44708</v>
      </c>
      <c r="B550" s="526" t="s">
        <v>376</v>
      </c>
      <c r="C550" s="526" t="s">
        <v>23</v>
      </c>
      <c r="D550" t="s">
        <v>17</v>
      </c>
      <c r="E550" s="263"/>
      <c r="F550" s="26">
        <v>5.2</v>
      </c>
      <c r="G550" s="2">
        <f t="shared" si="8"/>
        <v>251.00000000000006</v>
      </c>
    </row>
    <row r="551" spans="1:11">
      <c r="A551" s="7">
        <v>44708</v>
      </c>
      <c r="B551" s="526" t="s">
        <v>376</v>
      </c>
      <c r="C551" s="526" t="s">
        <v>23</v>
      </c>
      <c r="D551" t="s">
        <v>18</v>
      </c>
      <c r="E551" s="263"/>
      <c r="F551" s="26">
        <v>60</v>
      </c>
      <c r="G551" s="2">
        <f t="shared" si="8"/>
        <v>191.00000000000006</v>
      </c>
    </row>
    <row r="552" spans="1:11">
      <c r="A552" s="7">
        <v>44708</v>
      </c>
      <c r="B552" s="526" t="s">
        <v>376</v>
      </c>
      <c r="C552" s="526" t="s">
        <v>23</v>
      </c>
      <c r="D552" t="s">
        <v>19</v>
      </c>
      <c r="E552" s="263"/>
      <c r="F552" s="26">
        <v>5</v>
      </c>
      <c r="G552" s="2">
        <f t="shared" si="8"/>
        <v>186.00000000000006</v>
      </c>
    </row>
    <row r="553" spans="1:11">
      <c r="A553" s="7">
        <v>44818</v>
      </c>
      <c r="B553" s="526" t="s">
        <v>374</v>
      </c>
      <c r="C553" s="526" t="s">
        <v>23</v>
      </c>
      <c r="D553" t="s">
        <v>21</v>
      </c>
      <c r="E553" s="286"/>
      <c r="F553" s="160">
        <v>93</v>
      </c>
      <c r="G553" s="2">
        <f t="shared" si="8"/>
        <v>93.000000000000057</v>
      </c>
    </row>
    <row r="554" spans="1:11">
      <c r="A554" s="7">
        <v>44818</v>
      </c>
      <c r="B554" s="526" t="s">
        <v>374</v>
      </c>
      <c r="C554" s="526" t="s">
        <v>23</v>
      </c>
      <c r="D554" t="s">
        <v>21</v>
      </c>
      <c r="E554" s="286"/>
      <c r="F554" s="160">
        <v>93</v>
      </c>
      <c r="G554" s="2">
        <f t="shared" si="8"/>
        <v>0</v>
      </c>
    </row>
    <row r="555" spans="1:11">
      <c r="A555" s="6">
        <v>44681</v>
      </c>
      <c r="B555" s="64" t="s">
        <v>14</v>
      </c>
      <c r="C555" s="525" t="s">
        <v>24</v>
      </c>
      <c r="D555" t="s">
        <v>16</v>
      </c>
      <c r="E555" s="265">
        <v>113.5</v>
      </c>
      <c r="G555" s="2">
        <f t="shared" si="8"/>
        <v>113.5</v>
      </c>
    </row>
    <row r="556" spans="1:11">
      <c r="A556"/>
      <c r="B556" s="64"/>
      <c r="C556" s="526"/>
      <c r="D556" t="s">
        <v>17</v>
      </c>
      <c r="E556" s="265">
        <v>2.8</v>
      </c>
      <c r="G556" s="2">
        <f t="shared" si="8"/>
        <v>116.3</v>
      </c>
    </row>
    <row r="557" spans="1:11">
      <c r="A557"/>
      <c r="B557" s="526"/>
      <c r="C557" s="526"/>
      <c r="D557" t="s">
        <v>18</v>
      </c>
      <c r="E557" s="265">
        <v>60</v>
      </c>
      <c r="G557" s="2">
        <f t="shared" si="8"/>
        <v>176.3</v>
      </c>
    </row>
    <row r="558" spans="1:11">
      <c r="A558"/>
      <c r="B558" s="526"/>
      <c r="C558" s="526"/>
      <c r="D558" t="s">
        <v>19</v>
      </c>
      <c r="E558" s="265">
        <v>5</v>
      </c>
      <c r="G558" s="2">
        <f t="shared" si="8"/>
        <v>181.3</v>
      </c>
      <c r="J558" s="165">
        <v>44708</v>
      </c>
      <c r="K558" s="164" t="s">
        <v>378</v>
      </c>
    </row>
    <row r="559" spans="1:11">
      <c r="A559"/>
      <c r="B559" s="526"/>
      <c r="C559" s="526"/>
      <c r="D559" t="s">
        <v>308</v>
      </c>
      <c r="E559" s="263">
        <v>10</v>
      </c>
      <c r="G559" s="2">
        <f t="shared" si="8"/>
        <v>191.3</v>
      </c>
      <c r="J559" s="165"/>
      <c r="K559" s="164"/>
    </row>
    <row r="560" spans="1:11">
      <c r="A560" s="7">
        <v>44708</v>
      </c>
      <c r="B560" s="526" t="s">
        <v>376</v>
      </c>
      <c r="C560" s="526" t="s">
        <v>24</v>
      </c>
      <c r="D560" t="s">
        <v>16</v>
      </c>
      <c r="E560" s="263"/>
      <c r="F560" s="160">
        <v>113.5</v>
      </c>
      <c r="G560" s="2">
        <f t="shared" si="8"/>
        <v>77.800000000000011</v>
      </c>
      <c r="J560" s="569" t="s">
        <v>379</v>
      </c>
      <c r="K560" s="569"/>
    </row>
    <row r="561" spans="1:12">
      <c r="A561" s="7">
        <v>44708</v>
      </c>
      <c r="B561" s="526" t="s">
        <v>376</v>
      </c>
      <c r="C561" s="526" t="s">
        <v>24</v>
      </c>
      <c r="D561" t="s">
        <v>17</v>
      </c>
      <c r="F561" s="160">
        <v>2.8</v>
      </c>
      <c r="G561" s="2">
        <f t="shared" si="8"/>
        <v>75.000000000000014</v>
      </c>
      <c r="J561" s="569"/>
      <c r="K561" s="569"/>
      <c r="L561" s="526"/>
    </row>
    <row r="562" spans="1:12">
      <c r="A562" s="7">
        <v>44708</v>
      </c>
      <c r="B562" s="526" t="s">
        <v>376</v>
      </c>
      <c r="C562" s="526" t="s">
        <v>24</v>
      </c>
      <c r="D562" t="s">
        <v>18</v>
      </c>
      <c r="F562" s="160">
        <v>60</v>
      </c>
      <c r="G562" s="2">
        <f t="shared" si="8"/>
        <v>15.000000000000014</v>
      </c>
      <c r="J562" s="569" t="s">
        <v>380</v>
      </c>
      <c r="K562" s="569"/>
      <c r="L562" s="526"/>
    </row>
    <row r="563" spans="1:12">
      <c r="A563" s="7">
        <v>44708</v>
      </c>
      <c r="B563" s="526" t="s">
        <v>376</v>
      </c>
      <c r="C563" s="526" t="s">
        <v>24</v>
      </c>
      <c r="D563" t="s">
        <v>19</v>
      </c>
      <c r="F563" s="160">
        <v>5</v>
      </c>
      <c r="G563" s="2">
        <f t="shared" si="8"/>
        <v>10.000000000000014</v>
      </c>
      <c r="J563" s="569"/>
      <c r="K563" s="569"/>
      <c r="L563" s="526"/>
    </row>
    <row r="564" spans="1:12">
      <c r="A564" s="7">
        <v>44818</v>
      </c>
      <c r="B564" s="526" t="s">
        <v>374</v>
      </c>
      <c r="C564" s="526" t="s">
        <v>24</v>
      </c>
      <c r="D564" t="s">
        <v>308</v>
      </c>
      <c r="F564" s="26">
        <v>10</v>
      </c>
      <c r="G564" s="2">
        <f t="shared" si="8"/>
        <v>1.4210854715202004E-14</v>
      </c>
      <c r="J564" s="534"/>
      <c r="K564" s="534"/>
      <c r="L564" s="526"/>
    </row>
    <row r="565" spans="1:12">
      <c r="A565" s="6">
        <v>44712</v>
      </c>
      <c r="B565" s="64" t="s">
        <v>14</v>
      </c>
      <c r="C565" s="525" t="s">
        <v>25</v>
      </c>
      <c r="D565" t="s">
        <v>16</v>
      </c>
      <c r="E565" s="263">
        <v>103.8</v>
      </c>
      <c r="G565" s="2">
        <f t="shared" si="8"/>
        <v>103.80000000000001</v>
      </c>
      <c r="L565" s="526"/>
    </row>
    <row r="566" spans="1:12">
      <c r="A566"/>
      <c r="B566" s="64"/>
      <c r="C566" s="526"/>
      <c r="D566" t="s">
        <v>17</v>
      </c>
      <c r="E566" s="263">
        <v>9.1</v>
      </c>
      <c r="G566" s="2">
        <f t="shared" si="8"/>
        <v>112.9</v>
      </c>
      <c r="L566" s="526"/>
    </row>
    <row r="567" spans="1:12">
      <c r="A567"/>
      <c r="B567" s="526"/>
      <c r="C567" s="526"/>
      <c r="D567" t="s">
        <v>18</v>
      </c>
      <c r="E567" s="265">
        <v>60</v>
      </c>
      <c r="G567" s="2">
        <f t="shared" si="8"/>
        <v>172.9</v>
      </c>
      <c r="L567" s="526"/>
    </row>
    <row r="568" spans="1:12">
      <c r="A568"/>
      <c r="B568" s="526"/>
      <c r="C568" s="526"/>
      <c r="D568" t="s">
        <v>19</v>
      </c>
      <c r="E568" s="265">
        <v>5</v>
      </c>
      <c r="G568" s="2">
        <f t="shared" si="8"/>
        <v>177.9</v>
      </c>
      <c r="L568" s="526"/>
    </row>
    <row r="569" spans="1:12">
      <c r="A569"/>
      <c r="B569" s="526"/>
      <c r="C569" s="526"/>
      <c r="D569" t="s">
        <v>98</v>
      </c>
      <c r="E569" s="265">
        <v>6</v>
      </c>
      <c r="G569" s="2">
        <f t="shared" si="8"/>
        <v>183.9</v>
      </c>
      <c r="J569" s="525"/>
      <c r="L569" s="2"/>
    </row>
    <row r="570" spans="1:12">
      <c r="A570" s="1">
        <v>44789</v>
      </c>
      <c r="B570" s="526">
        <v>25193</v>
      </c>
      <c r="C570" s="526" t="s">
        <v>25</v>
      </c>
      <c r="D570" t="s">
        <v>16</v>
      </c>
      <c r="F570" s="26">
        <v>103.8</v>
      </c>
      <c r="G570" s="2">
        <f t="shared" si="8"/>
        <v>80.100000000000009</v>
      </c>
      <c r="J570" s="525"/>
      <c r="L570" s="8"/>
    </row>
    <row r="571" spans="1:12">
      <c r="A571" s="1">
        <v>44789</v>
      </c>
      <c r="B571" s="526">
        <v>25193</v>
      </c>
      <c r="C571" s="526" t="s">
        <v>25</v>
      </c>
      <c r="D571" t="s">
        <v>17</v>
      </c>
      <c r="F571" s="26">
        <v>9.1</v>
      </c>
      <c r="G571" s="2">
        <f t="shared" si="8"/>
        <v>71.000000000000014</v>
      </c>
      <c r="L571" s="8"/>
    </row>
    <row r="572" spans="1:12">
      <c r="A572" s="1">
        <v>44708</v>
      </c>
      <c r="B572" s="526" t="s">
        <v>378</v>
      </c>
      <c r="C572" s="526" t="s">
        <v>25</v>
      </c>
      <c r="D572" t="s">
        <v>18</v>
      </c>
      <c r="F572" s="160">
        <v>60</v>
      </c>
      <c r="G572" s="2">
        <f t="shared" si="8"/>
        <v>11.000000000000014</v>
      </c>
      <c r="J572" s="525"/>
      <c r="L572" s="8"/>
    </row>
    <row r="573" spans="1:12">
      <c r="A573" s="1">
        <v>44708</v>
      </c>
      <c r="B573" s="526" t="s">
        <v>378</v>
      </c>
      <c r="C573" s="526" t="s">
        <v>25</v>
      </c>
      <c r="D573" t="s">
        <v>19</v>
      </c>
      <c r="F573" s="160">
        <v>5</v>
      </c>
      <c r="G573" s="2">
        <f t="shared" si="8"/>
        <v>6.0000000000000142</v>
      </c>
      <c r="J573" s="525"/>
      <c r="L573" s="2"/>
    </row>
    <row r="574" spans="1:12">
      <c r="A574" s="7">
        <v>44818</v>
      </c>
      <c r="B574" s="526" t="s">
        <v>374</v>
      </c>
      <c r="C574" s="526" t="s">
        <v>25</v>
      </c>
      <c r="D574" t="s">
        <v>98</v>
      </c>
      <c r="F574" s="160">
        <v>6</v>
      </c>
      <c r="G574" s="2">
        <f t="shared" si="8"/>
        <v>1.4210854715202004E-14</v>
      </c>
      <c r="J574" s="525"/>
      <c r="L574" s="2"/>
    </row>
    <row r="575" spans="1:12">
      <c r="A575" s="44">
        <v>44742</v>
      </c>
      <c r="B575" s="525" t="s">
        <v>14</v>
      </c>
      <c r="C575" s="525" t="s">
        <v>26</v>
      </c>
      <c r="D575" t="s">
        <v>16</v>
      </c>
      <c r="E575" s="265">
        <v>124.4</v>
      </c>
      <c r="G575" s="2">
        <f t="shared" si="8"/>
        <v>124.40000000000002</v>
      </c>
      <c r="J575" s="525"/>
      <c r="L575" s="2"/>
    </row>
    <row r="576" spans="1:12">
      <c r="A576" s="44"/>
      <c r="B576" s="525"/>
      <c r="C576" s="525"/>
      <c r="D576" t="s">
        <v>17</v>
      </c>
      <c r="E576" s="265">
        <v>6.9</v>
      </c>
      <c r="G576" s="2">
        <f t="shared" si="8"/>
        <v>131.30000000000001</v>
      </c>
      <c r="J576" s="525"/>
      <c r="L576" s="2"/>
    </row>
    <row r="577" spans="1:12">
      <c r="A577" s="44"/>
      <c r="B577" s="525"/>
      <c r="C577" s="525"/>
      <c r="D577" t="s">
        <v>18</v>
      </c>
      <c r="E577" s="263">
        <v>60</v>
      </c>
      <c r="G577" s="2">
        <f t="shared" si="8"/>
        <v>191.3</v>
      </c>
      <c r="J577" s="526"/>
      <c r="L577" s="2"/>
    </row>
    <row r="578" spans="1:12">
      <c r="A578" s="44"/>
      <c r="B578" s="525"/>
      <c r="C578" s="525"/>
      <c r="D578" t="s">
        <v>19</v>
      </c>
      <c r="E578" s="263">
        <v>5</v>
      </c>
      <c r="G578" s="2">
        <f t="shared" si="8"/>
        <v>196.3</v>
      </c>
      <c r="L578" s="526"/>
    </row>
    <row r="579" spans="1:12">
      <c r="A579" s="1">
        <v>44789</v>
      </c>
      <c r="B579" s="526">
        <v>25193</v>
      </c>
      <c r="C579" s="526" t="s">
        <v>26</v>
      </c>
      <c r="D579" t="s">
        <v>16</v>
      </c>
      <c r="E579" s="263"/>
      <c r="F579" s="160">
        <v>124.4</v>
      </c>
      <c r="G579" s="2">
        <f t="shared" si="8"/>
        <v>71.900000000000006</v>
      </c>
      <c r="L579" s="147"/>
    </row>
    <row r="580" spans="1:12">
      <c r="A580" s="1">
        <v>44789</v>
      </c>
      <c r="B580" s="526">
        <v>25193</v>
      </c>
      <c r="C580" s="526" t="s">
        <v>26</v>
      </c>
      <c r="D580" t="s">
        <v>17</v>
      </c>
      <c r="E580" s="263"/>
      <c r="F580" s="160">
        <v>6.9</v>
      </c>
      <c r="G580" s="2">
        <f t="shared" si="8"/>
        <v>65</v>
      </c>
      <c r="L580" s="526"/>
    </row>
    <row r="581" spans="1:12">
      <c r="A581" s="1">
        <v>44708</v>
      </c>
      <c r="B581" s="526" t="s">
        <v>378</v>
      </c>
      <c r="C581" s="526" t="s">
        <v>26</v>
      </c>
      <c r="D581" t="s">
        <v>18</v>
      </c>
      <c r="E581" s="263"/>
      <c r="F581" s="160">
        <v>60</v>
      </c>
      <c r="G581" s="2">
        <f t="shared" si="8"/>
        <v>5</v>
      </c>
      <c r="L581" s="526"/>
    </row>
    <row r="582" spans="1:12">
      <c r="A582" s="1">
        <v>44708</v>
      </c>
      <c r="B582" s="526" t="s">
        <v>378</v>
      </c>
      <c r="C582" s="526" t="s">
        <v>26</v>
      </c>
      <c r="D582" t="s">
        <v>19</v>
      </c>
      <c r="E582" s="263"/>
      <c r="F582" s="160">
        <v>5</v>
      </c>
      <c r="G582" s="2">
        <f t="shared" si="8"/>
        <v>0</v>
      </c>
      <c r="L582" s="526"/>
    </row>
    <row r="583" spans="1:12">
      <c r="A583" s="44">
        <v>44773</v>
      </c>
      <c r="B583" s="525" t="s">
        <v>14</v>
      </c>
      <c r="C583" s="525" t="s">
        <v>27</v>
      </c>
      <c r="D583" t="s">
        <v>16</v>
      </c>
      <c r="E583" s="265">
        <v>123.9</v>
      </c>
      <c r="G583" s="2">
        <f t="shared" si="8"/>
        <v>123.9</v>
      </c>
      <c r="L583" s="526"/>
    </row>
    <row r="584" spans="1:12">
      <c r="B584" s="526"/>
      <c r="C584" s="526"/>
      <c r="D584" t="s">
        <v>17</v>
      </c>
      <c r="E584" s="265">
        <v>9.6999999999999993</v>
      </c>
      <c r="G584" s="2">
        <f t="shared" si="8"/>
        <v>133.6</v>
      </c>
      <c r="L584" s="526"/>
    </row>
    <row r="585" spans="1:12">
      <c r="B585" s="526"/>
      <c r="C585" s="526"/>
      <c r="D585" t="s">
        <v>18</v>
      </c>
      <c r="E585" s="267">
        <v>60</v>
      </c>
      <c r="G585" s="2">
        <f t="shared" si="8"/>
        <v>193.6</v>
      </c>
      <c r="L585" s="526"/>
    </row>
    <row r="586" spans="1:12">
      <c r="B586" s="526"/>
      <c r="C586" s="526"/>
      <c r="D586" t="s">
        <v>19</v>
      </c>
      <c r="E586" s="267">
        <v>5</v>
      </c>
      <c r="G586" s="2">
        <f t="shared" si="8"/>
        <v>198.6</v>
      </c>
      <c r="L586" s="526"/>
    </row>
    <row r="587" spans="1:12">
      <c r="A587" s="1">
        <v>44708</v>
      </c>
      <c r="B587" s="526" t="s">
        <v>378</v>
      </c>
      <c r="C587" s="526" t="s">
        <v>27</v>
      </c>
      <c r="D587" t="s">
        <v>18</v>
      </c>
      <c r="E587" s="263"/>
      <c r="F587" s="160">
        <v>60</v>
      </c>
      <c r="G587" s="2">
        <f t="shared" si="8"/>
        <v>138.6</v>
      </c>
      <c r="L587" s="526"/>
    </row>
    <row r="588" spans="1:12">
      <c r="A588" s="1">
        <v>44708</v>
      </c>
      <c r="B588" s="526" t="s">
        <v>378</v>
      </c>
      <c r="C588" s="526" t="s">
        <v>27</v>
      </c>
      <c r="D588" t="s">
        <v>19</v>
      </c>
      <c r="E588" s="263"/>
      <c r="F588" s="160">
        <v>5</v>
      </c>
      <c r="G588" s="2">
        <f t="shared" si="8"/>
        <v>133.6</v>
      </c>
      <c r="L588" s="526"/>
    </row>
    <row r="589" spans="1:12">
      <c r="A589" s="7">
        <v>44818</v>
      </c>
      <c r="B589" s="526" t="s">
        <v>374</v>
      </c>
      <c r="C589" s="526" t="s">
        <v>27</v>
      </c>
      <c r="D589" t="s">
        <v>16</v>
      </c>
      <c r="F589" s="160">
        <v>123.9</v>
      </c>
      <c r="G589" s="2">
        <f t="shared" si="8"/>
        <v>9.6999999999999886</v>
      </c>
      <c r="I589" s="525"/>
      <c r="L589" s="526"/>
    </row>
    <row r="590" spans="1:12">
      <c r="A590" s="7">
        <v>44818</v>
      </c>
      <c r="B590" s="526" t="s">
        <v>374</v>
      </c>
      <c r="C590" s="526" t="s">
        <v>27</v>
      </c>
      <c r="D590" t="s">
        <v>17</v>
      </c>
      <c r="F590" s="160">
        <v>9.6999999999999993</v>
      </c>
      <c r="G590" s="2">
        <f t="shared" si="8"/>
        <v>0</v>
      </c>
      <c r="L590" s="526"/>
    </row>
    <row r="591" spans="1:12">
      <c r="A591" s="44">
        <v>44804</v>
      </c>
      <c r="B591" s="525" t="s">
        <v>14</v>
      </c>
      <c r="C591" s="525" t="s">
        <v>28</v>
      </c>
      <c r="D591" t="s">
        <v>16</v>
      </c>
      <c r="E591" s="265">
        <v>75.7</v>
      </c>
      <c r="G591" s="2">
        <f t="shared" si="8"/>
        <v>75.7</v>
      </c>
      <c r="L591" s="526"/>
    </row>
    <row r="592" spans="1:12">
      <c r="A592" s="44"/>
      <c r="B592" s="525"/>
      <c r="C592" s="525"/>
      <c r="D592" t="s">
        <v>17</v>
      </c>
      <c r="E592" s="263">
        <v>7</v>
      </c>
      <c r="G592" s="2">
        <f t="shared" si="8"/>
        <v>82.7</v>
      </c>
      <c r="L592" s="526"/>
    </row>
    <row r="593" spans="1:7">
      <c r="A593" s="44"/>
      <c r="B593" s="525"/>
      <c r="C593" s="525"/>
      <c r="D593" t="s">
        <v>18</v>
      </c>
      <c r="E593" s="267">
        <v>60</v>
      </c>
      <c r="G593" s="2">
        <f t="shared" si="8"/>
        <v>142.69999999999999</v>
      </c>
    </row>
    <row r="594" spans="1:7">
      <c r="A594" s="44"/>
      <c r="B594" s="525"/>
      <c r="C594" s="525"/>
      <c r="D594" t="s">
        <v>19</v>
      </c>
      <c r="E594" s="267">
        <v>5</v>
      </c>
      <c r="G594" s="2">
        <f t="shared" si="8"/>
        <v>147.69999999999999</v>
      </c>
    </row>
    <row r="595" spans="1:7">
      <c r="A595" s="44"/>
      <c r="B595" s="525"/>
      <c r="C595" s="525"/>
      <c r="D595" t="s">
        <v>166</v>
      </c>
      <c r="E595" s="265">
        <v>102.5</v>
      </c>
      <c r="G595" s="2">
        <f t="shared" si="8"/>
        <v>250.2</v>
      </c>
    </row>
    <row r="596" spans="1:7">
      <c r="A596" s="44"/>
      <c r="B596" s="525"/>
      <c r="C596" s="525"/>
      <c r="D596" t="s">
        <v>167</v>
      </c>
      <c r="E596" s="265">
        <v>102.5</v>
      </c>
      <c r="G596" s="2">
        <f t="shared" si="8"/>
        <v>352.7</v>
      </c>
    </row>
    <row r="597" spans="1:7">
      <c r="A597" s="44"/>
      <c r="B597" s="525"/>
      <c r="C597" s="525"/>
      <c r="D597" t="s">
        <v>66</v>
      </c>
      <c r="E597" s="265">
        <v>10</v>
      </c>
      <c r="G597" s="2">
        <f t="shared" si="8"/>
        <v>362.7</v>
      </c>
    </row>
    <row r="598" spans="1:7">
      <c r="A598" s="1">
        <v>44708</v>
      </c>
      <c r="B598" s="526" t="s">
        <v>378</v>
      </c>
      <c r="C598" s="526" t="s">
        <v>28</v>
      </c>
      <c r="D598" t="s">
        <v>18</v>
      </c>
      <c r="E598" s="263"/>
      <c r="F598" s="181">
        <v>60</v>
      </c>
      <c r="G598" s="2">
        <f t="shared" si="8"/>
        <v>302.7</v>
      </c>
    </row>
    <row r="599" spans="1:7">
      <c r="A599" s="1">
        <v>44708</v>
      </c>
      <c r="B599" s="526" t="s">
        <v>378</v>
      </c>
      <c r="C599" s="526" t="s">
        <v>28</v>
      </c>
      <c r="D599" t="s">
        <v>19</v>
      </c>
      <c r="E599" s="263"/>
      <c r="F599" s="181">
        <v>5</v>
      </c>
      <c r="G599" s="2">
        <f t="shared" si="8"/>
        <v>297.7</v>
      </c>
    </row>
    <row r="600" spans="1:7">
      <c r="A600" s="1">
        <v>44971</v>
      </c>
      <c r="B600" s="526" t="s">
        <v>381</v>
      </c>
      <c r="C600" s="526" t="s">
        <v>28</v>
      </c>
      <c r="D600" t="s">
        <v>16</v>
      </c>
      <c r="E600" s="263"/>
      <c r="F600" s="160">
        <v>75.7</v>
      </c>
      <c r="G600" s="2">
        <f t="shared" si="8"/>
        <v>222</v>
      </c>
    </row>
    <row r="601" spans="1:7">
      <c r="A601" s="1">
        <v>44971</v>
      </c>
      <c r="B601" s="526" t="s">
        <v>381</v>
      </c>
      <c r="C601" s="526" t="s">
        <v>28</v>
      </c>
      <c r="D601" t="s">
        <v>17</v>
      </c>
      <c r="E601" s="263"/>
      <c r="F601" s="26">
        <v>7</v>
      </c>
      <c r="G601" s="2">
        <f t="shared" si="8"/>
        <v>215</v>
      </c>
    </row>
    <row r="602" spans="1:7">
      <c r="A602" s="1">
        <v>45077</v>
      </c>
      <c r="B602" s="526">
        <v>26883</v>
      </c>
      <c r="C602" s="526" t="s">
        <v>28</v>
      </c>
      <c r="D602" t="s">
        <v>66</v>
      </c>
      <c r="E602" s="263"/>
      <c r="F602" s="160">
        <v>10</v>
      </c>
      <c r="G602" s="2">
        <f t="shared" si="8"/>
        <v>205</v>
      </c>
    </row>
    <row r="603" spans="1:7">
      <c r="A603" s="1"/>
      <c r="B603" s="526" t="s">
        <v>12</v>
      </c>
      <c r="C603" s="526"/>
      <c r="D603" t="s">
        <v>166</v>
      </c>
      <c r="E603" s="263"/>
      <c r="F603" s="160">
        <v>102.5</v>
      </c>
      <c r="G603" s="2">
        <f t="shared" si="8"/>
        <v>102.5</v>
      </c>
    </row>
    <row r="604" spans="1:7">
      <c r="A604" s="1">
        <v>45279</v>
      </c>
      <c r="B604" s="526">
        <v>28009</v>
      </c>
      <c r="C604" s="526" t="s">
        <v>28</v>
      </c>
      <c r="D604" t="s">
        <v>167</v>
      </c>
      <c r="E604" s="263"/>
      <c r="F604" s="160">
        <v>102.5</v>
      </c>
      <c r="G604" s="2">
        <f t="shared" si="8"/>
        <v>0</v>
      </c>
    </row>
    <row r="605" spans="1:7">
      <c r="A605" s="44">
        <v>44834</v>
      </c>
      <c r="B605" s="525" t="s">
        <v>14</v>
      </c>
      <c r="C605" s="525" t="s">
        <v>53</v>
      </c>
      <c r="D605" t="s">
        <v>18</v>
      </c>
      <c r="E605" s="267">
        <v>60</v>
      </c>
      <c r="G605" s="2">
        <f t="shared" si="8"/>
        <v>60</v>
      </c>
    </row>
    <row r="606" spans="1:7">
      <c r="A606" s="44"/>
      <c r="B606" s="525"/>
      <c r="C606" s="525"/>
      <c r="D606" t="s">
        <v>19</v>
      </c>
      <c r="E606" s="267">
        <v>5</v>
      </c>
      <c r="G606" s="2">
        <f t="shared" si="8"/>
        <v>65</v>
      </c>
    </row>
    <row r="607" spans="1:7">
      <c r="A607" s="44"/>
      <c r="B607" s="525"/>
      <c r="C607" s="525"/>
      <c r="D607" t="s">
        <v>16</v>
      </c>
      <c r="E607" s="267">
        <v>82.9</v>
      </c>
      <c r="G607" s="2">
        <f t="shared" si="8"/>
        <v>147.9</v>
      </c>
    </row>
    <row r="608" spans="1:7">
      <c r="A608" s="44"/>
      <c r="B608" s="525"/>
      <c r="C608" s="525"/>
      <c r="D608" t="s">
        <v>17</v>
      </c>
      <c r="E608" s="267">
        <v>8.1999999999999993</v>
      </c>
      <c r="G608" s="2">
        <f t="shared" si="8"/>
        <v>156.1</v>
      </c>
    </row>
    <row r="609" spans="1:11">
      <c r="A609" s="1">
        <v>44708</v>
      </c>
      <c r="B609" s="526" t="s">
        <v>378</v>
      </c>
      <c r="C609" s="526" t="s">
        <v>53</v>
      </c>
      <c r="D609" t="s">
        <v>18</v>
      </c>
      <c r="E609" s="263"/>
      <c r="F609" s="181">
        <v>60</v>
      </c>
      <c r="G609" s="2">
        <f t="shared" si="8"/>
        <v>96.1</v>
      </c>
    </row>
    <row r="610" spans="1:11">
      <c r="A610" s="1">
        <v>44708</v>
      </c>
      <c r="B610" s="526" t="s">
        <v>378</v>
      </c>
      <c r="C610" s="526" t="s">
        <v>53</v>
      </c>
      <c r="D610" t="s">
        <v>19</v>
      </c>
      <c r="E610" s="263"/>
      <c r="F610" s="181">
        <v>5</v>
      </c>
      <c r="G610" s="2">
        <f t="shared" si="8"/>
        <v>91.1</v>
      </c>
    </row>
    <row r="611" spans="1:11">
      <c r="A611" s="1">
        <v>44971</v>
      </c>
      <c r="B611" s="526" t="s">
        <v>381</v>
      </c>
      <c r="C611" s="526" t="s">
        <v>53</v>
      </c>
      <c r="D611" t="s">
        <v>16</v>
      </c>
      <c r="E611" s="263"/>
      <c r="F611" s="181">
        <v>82.9</v>
      </c>
      <c r="G611" s="2">
        <f t="shared" si="8"/>
        <v>8.1999999999999886</v>
      </c>
    </row>
    <row r="612" spans="1:11">
      <c r="A612" s="1">
        <v>44971</v>
      </c>
      <c r="B612" s="526" t="s">
        <v>381</v>
      </c>
      <c r="C612" s="526" t="s">
        <v>53</v>
      </c>
      <c r="D612" t="s">
        <v>17</v>
      </c>
      <c r="E612" s="263"/>
      <c r="F612" s="181">
        <v>8.1999999999999993</v>
      </c>
      <c r="G612" s="2">
        <f t="shared" si="8"/>
        <v>0</v>
      </c>
    </row>
    <row r="613" spans="1:11">
      <c r="A613" s="44">
        <v>44865</v>
      </c>
      <c r="B613" s="525" t="s">
        <v>14</v>
      </c>
      <c r="C613" s="525" t="s">
        <v>30</v>
      </c>
      <c r="D613" t="s">
        <v>16</v>
      </c>
      <c r="E613" s="267">
        <v>120.8</v>
      </c>
      <c r="G613" s="2">
        <f t="shared" si="8"/>
        <v>120.8</v>
      </c>
    </row>
    <row r="614" spans="1:11">
      <c r="A614" s="44"/>
      <c r="B614" s="525"/>
      <c r="C614" s="525"/>
      <c r="D614" t="s">
        <v>17</v>
      </c>
      <c r="E614" s="267">
        <v>4.9000000000000004</v>
      </c>
      <c r="G614" s="2">
        <f t="shared" si="8"/>
        <v>125.7</v>
      </c>
    </row>
    <row r="615" spans="1:11">
      <c r="A615" s="44"/>
      <c r="B615" s="525"/>
      <c r="C615" s="525"/>
      <c r="D615" t="s">
        <v>18</v>
      </c>
      <c r="E615" s="267">
        <v>60</v>
      </c>
      <c r="G615" s="2">
        <f t="shared" si="8"/>
        <v>185.7</v>
      </c>
      <c r="K615" s="160"/>
    </row>
    <row r="616" spans="1:11">
      <c r="A616" s="44"/>
      <c r="B616" s="525"/>
      <c r="C616" s="525"/>
      <c r="D616" t="s">
        <v>19</v>
      </c>
      <c r="E616" s="267">
        <v>5</v>
      </c>
      <c r="G616" s="2">
        <f t="shared" si="8"/>
        <v>190.7</v>
      </c>
      <c r="K616" s="26"/>
    </row>
    <row r="617" spans="1:11">
      <c r="A617" s="1">
        <v>44708</v>
      </c>
      <c r="B617" s="526" t="s">
        <v>378</v>
      </c>
      <c r="C617" s="526" t="s">
        <v>30</v>
      </c>
      <c r="D617" t="s">
        <v>18</v>
      </c>
      <c r="E617" s="263"/>
      <c r="F617" s="181">
        <v>60</v>
      </c>
      <c r="G617" s="2">
        <f t="shared" si="8"/>
        <v>130.69999999999999</v>
      </c>
      <c r="I617" s="525"/>
      <c r="K617" s="181"/>
    </row>
    <row r="618" spans="1:11">
      <c r="A618" s="1">
        <v>44708</v>
      </c>
      <c r="B618" s="526" t="s">
        <v>378</v>
      </c>
      <c r="C618" s="526" t="s">
        <v>30</v>
      </c>
      <c r="D618" t="s">
        <v>19</v>
      </c>
      <c r="E618" s="263"/>
      <c r="F618" s="181">
        <v>5</v>
      </c>
      <c r="G618" s="2">
        <f t="shared" si="8"/>
        <v>125.69999999999999</v>
      </c>
      <c r="K618" s="181"/>
    </row>
    <row r="619" spans="1:11">
      <c r="A619" s="1">
        <v>44971</v>
      </c>
      <c r="B619" s="526" t="s">
        <v>381</v>
      </c>
      <c r="C619" s="526" t="s">
        <v>30</v>
      </c>
      <c r="D619" t="s">
        <v>16</v>
      </c>
      <c r="E619" s="263"/>
      <c r="F619" s="181">
        <v>120.8</v>
      </c>
      <c r="G619" s="2">
        <f t="shared" si="8"/>
        <v>4.8999999999999915</v>
      </c>
      <c r="I619" s="525"/>
      <c r="K619" s="181"/>
    </row>
    <row r="620" spans="1:11">
      <c r="A620" s="1">
        <v>44971</v>
      </c>
      <c r="B620" s="526" t="s">
        <v>381</v>
      </c>
      <c r="C620" s="526" t="s">
        <v>30</v>
      </c>
      <c r="D620" t="s">
        <v>17</v>
      </c>
      <c r="E620" s="263"/>
      <c r="F620" s="181">
        <v>4.9000000000000004</v>
      </c>
      <c r="G620" s="2">
        <f t="shared" si="8"/>
        <v>-8.8817841970012523E-15</v>
      </c>
    </row>
    <row r="621" spans="1:11">
      <c r="A621" s="44">
        <v>44895</v>
      </c>
      <c r="B621" s="525" t="s">
        <v>14</v>
      </c>
      <c r="C621" s="525" t="s">
        <v>33</v>
      </c>
      <c r="D621" t="s">
        <v>16</v>
      </c>
      <c r="E621" s="265">
        <v>134.80000000000001</v>
      </c>
      <c r="G621" s="2">
        <f t="shared" si="8"/>
        <v>134.80000000000001</v>
      </c>
    </row>
    <row r="622" spans="1:11">
      <c r="A622" s="44"/>
      <c r="B622" s="525"/>
      <c r="C622" s="525"/>
      <c r="D622" t="s">
        <v>17</v>
      </c>
      <c r="E622" s="267">
        <v>6.3</v>
      </c>
      <c r="G622" s="2">
        <f t="shared" si="8"/>
        <v>141.10000000000002</v>
      </c>
    </row>
    <row r="623" spans="1:11">
      <c r="A623" s="44"/>
      <c r="B623" s="525"/>
      <c r="C623" s="525"/>
      <c r="D623" t="s">
        <v>18</v>
      </c>
      <c r="E623" s="267">
        <v>60</v>
      </c>
      <c r="G623" s="2">
        <f t="shared" si="8"/>
        <v>201.10000000000002</v>
      </c>
      <c r="K623" s="2"/>
    </row>
    <row r="624" spans="1:11">
      <c r="A624" s="44"/>
      <c r="B624" s="525"/>
      <c r="C624" s="525"/>
      <c r="D624" t="s">
        <v>19</v>
      </c>
      <c r="E624" s="267">
        <v>5</v>
      </c>
      <c r="G624" s="2">
        <f t="shared" si="8"/>
        <v>206.10000000000002</v>
      </c>
      <c r="K624" s="160"/>
    </row>
    <row r="625" spans="1:12">
      <c r="A625" s="88"/>
      <c r="B625" s="525"/>
      <c r="C625" s="525"/>
      <c r="D625" t="s">
        <v>382</v>
      </c>
      <c r="E625" s="265">
        <v>200</v>
      </c>
      <c r="G625" s="2">
        <f t="shared" si="8"/>
        <v>406.1</v>
      </c>
      <c r="I625" s="525"/>
      <c r="K625" s="160"/>
      <c r="L625" s="526"/>
    </row>
    <row r="626" spans="1:12">
      <c r="A626" s="1">
        <v>44708</v>
      </c>
      <c r="B626" s="526" t="s">
        <v>378</v>
      </c>
      <c r="C626" s="526" t="s">
        <v>33</v>
      </c>
      <c r="D626" t="s">
        <v>18</v>
      </c>
      <c r="E626" s="263"/>
      <c r="F626" s="181">
        <v>60</v>
      </c>
      <c r="G626" s="2">
        <f t="shared" si="8"/>
        <v>346.1</v>
      </c>
      <c r="I626" s="526"/>
      <c r="K626" s="160"/>
      <c r="L626" s="8">
        <f>SUM(L610:L625)</f>
        <v>0</v>
      </c>
    </row>
    <row r="627" spans="1:12">
      <c r="A627" s="1">
        <v>44708</v>
      </c>
      <c r="B627" s="526" t="s">
        <v>378</v>
      </c>
      <c r="C627" s="526" t="s">
        <v>33</v>
      </c>
      <c r="D627" t="s">
        <v>19</v>
      </c>
      <c r="E627" s="263"/>
      <c r="F627" s="181">
        <v>5</v>
      </c>
      <c r="G627" s="2">
        <f t="shared" si="8"/>
        <v>341.1</v>
      </c>
      <c r="I627" s="526"/>
      <c r="K627" s="160"/>
      <c r="L627" s="526"/>
    </row>
    <row r="628" spans="1:12">
      <c r="A628" s="1"/>
      <c r="B628" s="95" t="s">
        <v>12</v>
      </c>
      <c r="C628" s="10">
        <v>44944</v>
      </c>
      <c r="D628" t="s">
        <v>382</v>
      </c>
      <c r="E628" s="287"/>
      <c r="F628" s="240">
        <v>200</v>
      </c>
      <c r="G628" s="2">
        <f t="shared" si="8"/>
        <v>141.10000000000002</v>
      </c>
      <c r="I628" s="526"/>
      <c r="K628" s="160"/>
      <c r="L628" s="526"/>
    </row>
    <row r="629" spans="1:12">
      <c r="A629" s="1">
        <v>44971</v>
      </c>
      <c r="B629" s="526" t="s">
        <v>381</v>
      </c>
      <c r="C629" s="526" t="s">
        <v>33</v>
      </c>
      <c r="D629" t="s">
        <v>16</v>
      </c>
      <c r="E629" s="287"/>
      <c r="F629" s="160">
        <v>134.80000000000001</v>
      </c>
      <c r="G629" s="2">
        <f t="shared" si="8"/>
        <v>6.3000000000000114</v>
      </c>
      <c r="I629" s="525"/>
      <c r="K629" s="160"/>
      <c r="L629" s="526"/>
    </row>
    <row r="630" spans="1:12">
      <c r="A630" s="1">
        <v>44971</v>
      </c>
      <c r="B630" s="526" t="s">
        <v>381</v>
      </c>
      <c r="C630" s="526" t="s">
        <v>33</v>
      </c>
      <c r="D630" t="s">
        <v>17</v>
      </c>
      <c r="E630" s="287"/>
      <c r="F630" s="181">
        <v>6.3</v>
      </c>
      <c r="G630" s="2">
        <f t="shared" si="8"/>
        <v>1.1546319456101628E-14</v>
      </c>
      <c r="I630" s="526"/>
      <c r="K630" s="160"/>
      <c r="L630" s="526"/>
    </row>
    <row r="631" spans="1:12">
      <c r="A631" s="44">
        <v>44926</v>
      </c>
      <c r="B631" s="525" t="s">
        <v>14</v>
      </c>
      <c r="C631" s="525" t="s">
        <v>34</v>
      </c>
      <c r="D631" t="s">
        <v>16</v>
      </c>
      <c r="E631" s="265">
        <v>154.1</v>
      </c>
      <c r="G631" s="2">
        <f t="shared" si="8"/>
        <v>154.1</v>
      </c>
      <c r="I631" s="526"/>
      <c r="K631" s="160"/>
      <c r="L631" s="526"/>
    </row>
    <row r="632" spans="1:12">
      <c r="B632" s="526"/>
      <c r="C632" s="526"/>
      <c r="D632" t="s">
        <v>17</v>
      </c>
      <c r="E632" s="265">
        <v>5.7</v>
      </c>
      <c r="G632" s="2">
        <f t="shared" si="8"/>
        <v>159.79999999999998</v>
      </c>
      <c r="I632" s="526"/>
      <c r="K632" s="160"/>
      <c r="L632" s="526"/>
    </row>
    <row r="633" spans="1:12">
      <c r="B633" s="526"/>
      <c r="C633" s="526"/>
      <c r="D633" t="s">
        <v>18</v>
      </c>
      <c r="E633" s="267">
        <v>60</v>
      </c>
      <c r="G633" s="2">
        <f t="shared" si="8"/>
        <v>219.79999999999998</v>
      </c>
      <c r="L633" s="526"/>
    </row>
    <row r="634" spans="1:12">
      <c r="B634" s="526"/>
      <c r="C634" s="526"/>
      <c r="D634" t="s">
        <v>19</v>
      </c>
      <c r="E634" s="267">
        <v>5</v>
      </c>
      <c r="G634" s="2">
        <f t="shared" si="8"/>
        <v>224.79999999999998</v>
      </c>
      <c r="L634" s="526"/>
    </row>
    <row r="635" spans="1:12">
      <c r="A635" s="1">
        <v>44708</v>
      </c>
      <c r="B635" s="526" t="s">
        <v>378</v>
      </c>
      <c r="C635" s="526" t="s">
        <v>34</v>
      </c>
      <c r="D635" t="s">
        <v>18</v>
      </c>
      <c r="E635" s="263"/>
      <c r="F635" s="181">
        <v>60</v>
      </c>
      <c r="G635" s="2">
        <f t="shared" si="8"/>
        <v>164.79999999999998</v>
      </c>
      <c r="L635" s="526"/>
    </row>
    <row r="636" spans="1:12">
      <c r="A636" s="1">
        <v>44708</v>
      </c>
      <c r="B636" s="526" t="s">
        <v>378</v>
      </c>
      <c r="C636" s="526" t="s">
        <v>34</v>
      </c>
      <c r="D636" t="s">
        <v>19</v>
      </c>
      <c r="E636" s="263"/>
      <c r="F636" s="181">
        <v>5</v>
      </c>
      <c r="G636" s="2">
        <f t="shared" si="8"/>
        <v>159.79999999999998</v>
      </c>
      <c r="I636" s="526"/>
      <c r="K636" s="2"/>
      <c r="L636" s="526"/>
    </row>
    <row r="637" spans="1:12">
      <c r="A637" s="1">
        <v>44971</v>
      </c>
      <c r="B637" s="526" t="s">
        <v>381</v>
      </c>
      <c r="C637" s="526" t="s">
        <v>34</v>
      </c>
      <c r="D637" t="s">
        <v>16</v>
      </c>
      <c r="F637" s="160">
        <v>154.1</v>
      </c>
      <c r="G637" s="2">
        <f t="shared" si="8"/>
        <v>5.6999999999999886</v>
      </c>
      <c r="I637" s="526"/>
      <c r="K637" s="240"/>
      <c r="L637" s="526"/>
    </row>
    <row r="638" spans="1:12">
      <c r="A638" s="1">
        <v>44971</v>
      </c>
      <c r="B638" s="526" t="s">
        <v>381</v>
      </c>
      <c r="C638" s="526" t="s">
        <v>34</v>
      </c>
      <c r="D638" t="s">
        <v>17</v>
      </c>
      <c r="F638" s="160">
        <v>5.7</v>
      </c>
      <c r="G638" s="2">
        <f t="shared" si="8"/>
        <v>-1.1546319456101628E-14</v>
      </c>
      <c r="I638" s="526"/>
      <c r="K638" s="240"/>
      <c r="L638" s="526"/>
    </row>
    <row r="639" spans="1:12">
      <c r="A639" s="44">
        <v>44957</v>
      </c>
      <c r="B639" s="525" t="s">
        <v>14</v>
      </c>
      <c r="C639" s="525" t="s">
        <v>15</v>
      </c>
      <c r="D639" t="s">
        <v>16</v>
      </c>
      <c r="E639" s="265">
        <v>139.6</v>
      </c>
      <c r="G639" s="2">
        <f t="shared" ref="G639:G717" si="9">+G638+E639-F639</f>
        <v>139.6</v>
      </c>
      <c r="L639" s="526"/>
    </row>
    <row r="640" spans="1:12">
      <c r="B640" s="526"/>
      <c r="C640" s="526"/>
      <c r="D640" t="s">
        <v>17</v>
      </c>
      <c r="E640" s="265">
        <v>4.8</v>
      </c>
      <c r="G640" s="2">
        <f t="shared" si="9"/>
        <v>144.4</v>
      </c>
      <c r="K640" s="8"/>
      <c r="L640" s="526"/>
    </row>
    <row r="641" spans="1:12">
      <c r="B641" s="526"/>
      <c r="C641" s="526"/>
      <c r="D641" t="s">
        <v>18</v>
      </c>
      <c r="E641" s="265">
        <v>60</v>
      </c>
      <c r="G641" s="2">
        <f t="shared" si="9"/>
        <v>204.4</v>
      </c>
      <c r="L641" s="526"/>
    </row>
    <row r="642" spans="1:12">
      <c r="B642" s="526"/>
      <c r="C642" s="526"/>
      <c r="D642" t="s">
        <v>19</v>
      </c>
      <c r="E642" s="265">
        <v>5</v>
      </c>
      <c r="G642" s="2">
        <f t="shared" si="9"/>
        <v>209.4</v>
      </c>
      <c r="L642" s="526"/>
    </row>
    <row r="643" spans="1:12">
      <c r="A643" s="1">
        <v>45077</v>
      </c>
      <c r="B643" s="526">
        <v>26883</v>
      </c>
      <c r="C643" s="526" t="s">
        <v>15</v>
      </c>
      <c r="D643" t="s">
        <v>16</v>
      </c>
      <c r="F643" s="160">
        <v>139.6</v>
      </c>
      <c r="G643" s="2">
        <f t="shared" si="9"/>
        <v>69.800000000000011</v>
      </c>
      <c r="L643" s="526"/>
    </row>
    <row r="644" spans="1:12">
      <c r="A644" s="1">
        <v>45077</v>
      </c>
      <c r="B644" s="526">
        <v>26883</v>
      </c>
      <c r="C644" s="526" t="s">
        <v>15</v>
      </c>
      <c r="D644" t="s">
        <v>17</v>
      </c>
      <c r="F644" s="160">
        <v>4.8</v>
      </c>
      <c r="G644" s="2">
        <f t="shared" si="9"/>
        <v>65.000000000000014</v>
      </c>
      <c r="L644" s="526"/>
    </row>
    <row r="645" spans="1:12">
      <c r="A645" s="1">
        <v>45077</v>
      </c>
      <c r="B645" s="526">
        <v>26883</v>
      </c>
      <c r="C645" s="526" t="s">
        <v>15</v>
      </c>
      <c r="D645" t="s">
        <v>18</v>
      </c>
      <c r="F645" s="160">
        <v>60</v>
      </c>
      <c r="G645" s="2">
        <f t="shared" si="9"/>
        <v>5.0000000000000142</v>
      </c>
      <c r="L645" s="526"/>
    </row>
    <row r="646" spans="1:12">
      <c r="A646" s="1">
        <v>45077</v>
      </c>
      <c r="B646" s="526">
        <v>26883</v>
      </c>
      <c r="C646" s="526" t="s">
        <v>15</v>
      </c>
      <c r="D646" t="s">
        <v>19</v>
      </c>
      <c r="F646" s="160">
        <v>5</v>
      </c>
      <c r="G646" s="2">
        <f t="shared" si="9"/>
        <v>1.4210854715202004E-14</v>
      </c>
      <c r="L646" s="526"/>
    </row>
    <row r="647" spans="1:12">
      <c r="A647" s="44">
        <v>44985</v>
      </c>
      <c r="B647" s="525" t="s">
        <v>14</v>
      </c>
      <c r="C647" s="525" t="s">
        <v>20</v>
      </c>
      <c r="D647" t="s">
        <v>16</v>
      </c>
      <c r="E647" s="265">
        <v>152.30000000000001</v>
      </c>
      <c r="G647" s="2">
        <f t="shared" si="9"/>
        <v>152.30000000000001</v>
      </c>
      <c r="L647" s="526"/>
    </row>
    <row r="648" spans="1:12">
      <c r="B648" s="526"/>
      <c r="C648" s="526"/>
      <c r="D648" t="s">
        <v>17</v>
      </c>
      <c r="E648" s="265">
        <v>1.2</v>
      </c>
      <c r="G648" s="2">
        <f t="shared" si="9"/>
        <v>153.5</v>
      </c>
      <c r="L648" s="526"/>
    </row>
    <row r="649" spans="1:12">
      <c r="B649" s="526"/>
      <c r="C649" s="526"/>
      <c r="D649" t="s">
        <v>18</v>
      </c>
      <c r="E649" s="265">
        <v>56</v>
      </c>
      <c r="G649" s="2">
        <f t="shared" si="9"/>
        <v>209.5</v>
      </c>
      <c r="L649" s="526"/>
    </row>
    <row r="650" spans="1:12">
      <c r="B650" s="526"/>
      <c r="C650" s="526"/>
      <c r="D650" t="s">
        <v>19</v>
      </c>
      <c r="E650" s="265">
        <v>5</v>
      </c>
      <c r="G650" s="2">
        <f t="shared" si="9"/>
        <v>214.5</v>
      </c>
      <c r="L650" s="526"/>
    </row>
    <row r="651" spans="1:12">
      <c r="A651" s="1">
        <v>45077</v>
      </c>
      <c r="B651" s="526">
        <v>26883</v>
      </c>
      <c r="C651" s="526" t="s">
        <v>20</v>
      </c>
      <c r="D651" t="s">
        <v>16</v>
      </c>
      <c r="F651" s="160">
        <v>152.30000000000001</v>
      </c>
      <c r="G651" s="2">
        <f t="shared" si="9"/>
        <v>62.199999999999989</v>
      </c>
      <c r="L651" s="526"/>
    </row>
    <row r="652" spans="1:12">
      <c r="A652" s="1">
        <v>45077</v>
      </c>
      <c r="B652" s="526">
        <v>26883</v>
      </c>
      <c r="C652" s="526" t="s">
        <v>20</v>
      </c>
      <c r="D652" t="s">
        <v>17</v>
      </c>
      <c r="F652" s="160">
        <v>1.2</v>
      </c>
      <c r="G652" s="2">
        <f t="shared" si="9"/>
        <v>60.999999999999986</v>
      </c>
      <c r="L652" s="526"/>
    </row>
    <row r="653" spans="1:12">
      <c r="A653" s="1">
        <v>45077</v>
      </c>
      <c r="B653" s="526">
        <v>26883</v>
      </c>
      <c r="C653" s="526" t="s">
        <v>20</v>
      </c>
      <c r="D653" t="s">
        <v>18</v>
      </c>
      <c r="F653" s="160">
        <v>56</v>
      </c>
      <c r="G653" s="2">
        <f t="shared" si="9"/>
        <v>4.9999999999999858</v>
      </c>
      <c r="L653" s="526"/>
    </row>
    <row r="654" spans="1:12">
      <c r="A654" s="1">
        <v>45077</v>
      </c>
      <c r="B654" s="526">
        <v>26883</v>
      </c>
      <c r="C654" s="526" t="s">
        <v>20</v>
      </c>
      <c r="D654" t="s">
        <v>19</v>
      </c>
      <c r="F654" s="160">
        <v>5</v>
      </c>
      <c r="G654" s="2">
        <f t="shared" si="9"/>
        <v>-1.4210854715202004E-14</v>
      </c>
      <c r="L654" s="287"/>
    </row>
    <row r="655" spans="1:12">
      <c r="A655" s="44">
        <v>45016</v>
      </c>
      <c r="B655" s="525" t="s">
        <v>14</v>
      </c>
      <c r="C655" s="525" t="s">
        <v>23</v>
      </c>
      <c r="D655" t="s">
        <v>16</v>
      </c>
      <c r="E655" s="265">
        <v>146.19999999999999</v>
      </c>
      <c r="G655" s="2">
        <f t="shared" si="9"/>
        <v>146.19999999999999</v>
      </c>
      <c r="L655" s="287"/>
    </row>
    <row r="656" spans="1:12">
      <c r="B656" s="526"/>
      <c r="C656" s="526"/>
      <c r="D656" t="s">
        <v>17</v>
      </c>
      <c r="E656" s="265">
        <v>1.3</v>
      </c>
      <c r="G656" s="2">
        <f t="shared" si="9"/>
        <v>147.5</v>
      </c>
      <c r="L656" s="287"/>
    </row>
    <row r="657" spans="1:12">
      <c r="B657" s="526"/>
      <c r="C657" s="526"/>
      <c r="D657" t="s">
        <v>18</v>
      </c>
      <c r="E657" s="265">
        <v>60</v>
      </c>
      <c r="G657" s="2">
        <f t="shared" si="9"/>
        <v>207.5</v>
      </c>
      <c r="L657" s="287"/>
    </row>
    <row r="658" spans="1:12">
      <c r="B658" s="526"/>
      <c r="C658" s="526"/>
      <c r="D658" t="s">
        <v>19</v>
      </c>
      <c r="E658" s="265">
        <v>5</v>
      </c>
      <c r="G658" s="2">
        <f t="shared" si="9"/>
        <v>212.5</v>
      </c>
      <c r="L658" s="265"/>
    </row>
    <row r="659" spans="1:12">
      <c r="B659" s="526"/>
      <c r="C659" s="526"/>
      <c r="D659" t="s">
        <v>74</v>
      </c>
      <c r="E659" s="287">
        <v>102.5</v>
      </c>
      <c r="G659" s="2">
        <f t="shared" si="9"/>
        <v>315</v>
      </c>
      <c r="L659" s="265"/>
    </row>
    <row r="660" spans="1:12">
      <c r="B660" s="526"/>
      <c r="C660" s="526"/>
      <c r="D660" t="s">
        <v>75</v>
      </c>
      <c r="E660" s="287">
        <v>102.5</v>
      </c>
      <c r="G660" s="2">
        <f t="shared" si="9"/>
        <v>417.5</v>
      </c>
      <c r="L660" s="265"/>
    </row>
    <row r="661" spans="1:12">
      <c r="A661" s="7">
        <v>45077</v>
      </c>
      <c r="B661" s="526">
        <v>26884</v>
      </c>
      <c r="C661" s="526" t="s">
        <v>23</v>
      </c>
      <c r="D661" t="s">
        <v>16</v>
      </c>
      <c r="F661" s="2">
        <v>146.19999999999999</v>
      </c>
      <c r="G661" s="2">
        <f t="shared" si="9"/>
        <v>271.3</v>
      </c>
      <c r="L661" s="265"/>
    </row>
    <row r="662" spans="1:12">
      <c r="A662" s="7">
        <v>45077</v>
      </c>
      <c r="B662" s="526">
        <v>26884</v>
      </c>
      <c r="C662" s="526" t="s">
        <v>23</v>
      </c>
      <c r="D662" t="s">
        <v>17</v>
      </c>
      <c r="F662" s="2">
        <v>1.3</v>
      </c>
      <c r="G662" s="2">
        <f t="shared" si="9"/>
        <v>270</v>
      </c>
      <c r="L662" s="263"/>
    </row>
    <row r="663" spans="1:12">
      <c r="A663" s="7">
        <v>45077</v>
      </c>
      <c r="B663" s="526">
        <v>26884</v>
      </c>
      <c r="C663" s="526" t="s">
        <v>23</v>
      </c>
      <c r="D663" t="s">
        <v>18</v>
      </c>
      <c r="F663" s="2">
        <v>60</v>
      </c>
      <c r="G663" s="2">
        <f t="shared" si="9"/>
        <v>210</v>
      </c>
      <c r="L663" s="263"/>
    </row>
    <row r="664" spans="1:12">
      <c r="A664" s="7">
        <v>45077</v>
      </c>
      <c r="B664" s="526">
        <v>26884</v>
      </c>
      <c r="C664" s="526" t="s">
        <v>23</v>
      </c>
      <c r="D664" t="s">
        <v>19</v>
      </c>
      <c r="F664" s="2">
        <v>5</v>
      </c>
      <c r="G664" s="2">
        <f t="shared" si="9"/>
        <v>205</v>
      </c>
      <c r="L664" s="268"/>
    </row>
    <row r="665" spans="1:12">
      <c r="B665" s="526" t="s">
        <v>12</v>
      </c>
      <c r="C665" s="526"/>
      <c r="D665" t="s">
        <v>74</v>
      </c>
      <c r="F665" s="2">
        <v>102.5</v>
      </c>
      <c r="G665" s="2">
        <f t="shared" si="9"/>
        <v>102.5</v>
      </c>
      <c r="L665" s="268"/>
    </row>
    <row r="666" spans="1:12">
      <c r="A666" s="7">
        <v>45279</v>
      </c>
      <c r="B666" s="526">
        <v>28009</v>
      </c>
      <c r="C666" s="526" t="s">
        <v>23</v>
      </c>
      <c r="D666" t="s">
        <v>75</v>
      </c>
      <c r="F666" s="2">
        <v>102.5</v>
      </c>
      <c r="G666" s="2">
        <f t="shared" si="9"/>
        <v>0</v>
      </c>
      <c r="L666" s="268"/>
    </row>
    <row r="667" spans="1:12">
      <c r="A667" s="88">
        <v>45046</v>
      </c>
      <c r="B667" s="525" t="s">
        <v>14</v>
      </c>
      <c r="C667" s="525" t="s">
        <v>24</v>
      </c>
      <c r="D667" t="s">
        <v>16</v>
      </c>
      <c r="E667" s="287">
        <v>153</v>
      </c>
      <c r="G667" s="2">
        <f t="shared" si="9"/>
        <v>153</v>
      </c>
      <c r="L667" s="268"/>
    </row>
    <row r="668" spans="1:12">
      <c r="A668" s="86"/>
      <c r="B668" s="526"/>
      <c r="C668" s="526"/>
      <c r="D668" t="s">
        <v>17</v>
      </c>
      <c r="E668" s="287">
        <v>1.5</v>
      </c>
      <c r="G668" s="2">
        <f t="shared" si="9"/>
        <v>154.5</v>
      </c>
      <c r="L668" s="240"/>
    </row>
    <row r="669" spans="1:12">
      <c r="A669" s="86"/>
      <c r="B669" s="526"/>
      <c r="C669" s="526"/>
      <c r="D669" t="s">
        <v>18</v>
      </c>
      <c r="E669" s="287">
        <v>60</v>
      </c>
      <c r="G669" s="2">
        <f t="shared" si="9"/>
        <v>214.5</v>
      </c>
      <c r="L669" s="240"/>
    </row>
    <row r="670" spans="1:12">
      <c r="A670" s="86"/>
      <c r="B670" s="526"/>
      <c r="C670" s="526"/>
      <c r="D670" t="s">
        <v>19</v>
      </c>
      <c r="E670" s="287">
        <v>5</v>
      </c>
      <c r="G670" s="2">
        <f t="shared" si="9"/>
        <v>219.5</v>
      </c>
      <c r="L670" s="240"/>
    </row>
    <row r="671" spans="1:12">
      <c r="A671" s="86">
        <v>45154</v>
      </c>
      <c r="B671" s="526">
        <v>27340</v>
      </c>
      <c r="C671" s="526" t="s">
        <v>24</v>
      </c>
      <c r="D671" t="s">
        <v>16</v>
      </c>
      <c r="E671" s="287"/>
      <c r="F671" s="287">
        <v>153</v>
      </c>
      <c r="G671" s="2">
        <f t="shared" si="9"/>
        <v>66.5</v>
      </c>
      <c r="L671" s="240"/>
    </row>
    <row r="672" spans="1:12">
      <c r="A672" s="86">
        <v>45154</v>
      </c>
      <c r="B672" s="526">
        <v>27340</v>
      </c>
      <c r="C672" s="526" t="s">
        <v>24</v>
      </c>
      <c r="D672" t="s">
        <v>17</v>
      </c>
      <c r="E672" s="287"/>
      <c r="F672" s="287">
        <v>1.5</v>
      </c>
      <c r="G672" s="2">
        <f t="shared" si="9"/>
        <v>65</v>
      </c>
      <c r="L672" s="240"/>
    </row>
    <row r="673" spans="1:13">
      <c r="A673" s="86">
        <v>45154</v>
      </c>
      <c r="B673" s="526">
        <v>27340</v>
      </c>
      <c r="C673" s="526" t="s">
        <v>24</v>
      </c>
      <c r="D673" t="s">
        <v>18</v>
      </c>
      <c r="E673" s="287"/>
      <c r="F673" s="287">
        <v>60</v>
      </c>
      <c r="G673" s="2">
        <f t="shared" si="9"/>
        <v>5</v>
      </c>
      <c r="L673" s="240"/>
    </row>
    <row r="674" spans="1:13">
      <c r="A674" s="86">
        <v>45154</v>
      </c>
      <c r="B674" s="526">
        <v>27340</v>
      </c>
      <c r="C674" s="526" t="s">
        <v>24</v>
      </c>
      <c r="D674" t="s">
        <v>19</v>
      </c>
      <c r="E674" s="287"/>
      <c r="F674" s="287">
        <v>5</v>
      </c>
      <c r="G674" s="2">
        <f t="shared" si="9"/>
        <v>0</v>
      </c>
      <c r="L674" s="240"/>
    </row>
    <row r="675" spans="1:13">
      <c r="A675" s="44">
        <v>45077</v>
      </c>
      <c r="B675" s="525" t="s">
        <v>14</v>
      </c>
      <c r="C675" s="525" t="s">
        <v>25</v>
      </c>
      <c r="D675" t="s">
        <v>16</v>
      </c>
      <c r="E675" s="265">
        <v>141.4</v>
      </c>
      <c r="G675" s="2">
        <f t="shared" si="9"/>
        <v>141.4</v>
      </c>
      <c r="L675" s="240"/>
    </row>
    <row r="676" spans="1:13">
      <c r="B676" s="526"/>
      <c r="C676" s="526"/>
      <c r="D676" t="s">
        <v>17</v>
      </c>
      <c r="E676" s="265">
        <v>2.1</v>
      </c>
      <c r="G676" s="2">
        <f t="shared" si="9"/>
        <v>143.5</v>
      </c>
      <c r="L676" s="277"/>
    </row>
    <row r="677" spans="1:13">
      <c r="B677" s="526"/>
      <c r="C677" s="526"/>
      <c r="D677" t="s">
        <v>18</v>
      </c>
      <c r="E677" s="265">
        <v>60</v>
      </c>
      <c r="G677" s="2">
        <f t="shared" si="9"/>
        <v>203.5</v>
      </c>
      <c r="L677" s="526"/>
      <c r="M677" s="26"/>
    </row>
    <row r="678" spans="1:13">
      <c r="B678" s="526"/>
      <c r="C678" s="526"/>
      <c r="D678" t="s">
        <v>19</v>
      </c>
      <c r="E678" s="265">
        <v>5</v>
      </c>
      <c r="G678" s="2">
        <f t="shared" si="9"/>
        <v>208.5</v>
      </c>
      <c r="L678" s="526"/>
    </row>
    <row r="679" spans="1:13">
      <c r="A679" s="86">
        <v>45154</v>
      </c>
      <c r="B679" s="526">
        <v>27340</v>
      </c>
      <c r="C679" s="526" t="s">
        <v>25</v>
      </c>
      <c r="D679" t="s">
        <v>16</v>
      </c>
      <c r="F679" s="265">
        <v>141.4</v>
      </c>
      <c r="G679" s="2">
        <f t="shared" si="9"/>
        <v>67.099999999999994</v>
      </c>
      <c r="L679" s="526"/>
    </row>
    <row r="680" spans="1:13">
      <c r="A680" s="86">
        <v>45154</v>
      </c>
      <c r="B680" s="526">
        <v>27340</v>
      </c>
      <c r="C680" s="526" t="s">
        <v>25</v>
      </c>
      <c r="D680" t="s">
        <v>17</v>
      </c>
      <c r="F680" s="265">
        <v>2.1</v>
      </c>
      <c r="G680" s="2">
        <f t="shared" si="9"/>
        <v>65</v>
      </c>
      <c r="L680" s="526"/>
    </row>
    <row r="681" spans="1:13">
      <c r="A681" s="86">
        <v>45154</v>
      </c>
      <c r="B681" s="526">
        <v>27340</v>
      </c>
      <c r="C681" s="526" t="s">
        <v>25</v>
      </c>
      <c r="D681" t="s">
        <v>18</v>
      </c>
      <c r="F681" s="265">
        <v>60</v>
      </c>
      <c r="G681" s="2">
        <f t="shared" si="9"/>
        <v>5</v>
      </c>
      <c r="L681" s="526"/>
    </row>
    <row r="682" spans="1:13">
      <c r="A682" s="86">
        <v>45154</v>
      </c>
      <c r="B682" s="526">
        <v>27340</v>
      </c>
      <c r="C682" s="526" t="s">
        <v>25</v>
      </c>
      <c r="D682" t="s">
        <v>19</v>
      </c>
      <c r="F682" s="265">
        <v>5</v>
      </c>
      <c r="G682" s="2">
        <f t="shared" si="9"/>
        <v>0</v>
      </c>
      <c r="L682" s="526"/>
    </row>
    <row r="683" spans="1:13">
      <c r="A683" s="88">
        <v>45107</v>
      </c>
      <c r="B683" s="525" t="s">
        <v>14</v>
      </c>
      <c r="C683" s="525" t="s">
        <v>26</v>
      </c>
      <c r="D683" t="s">
        <v>16</v>
      </c>
      <c r="E683" s="263">
        <v>144.1</v>
      </c>
      <c r="G683" s="2">
        <f t="shared" si="9"/>
        <v>144.1</v>
      </c>
      <c r="L683" s="526"/>
    </row>
    <row r="684" spans="1:13">
      <c r="A684" s="86"/>
      <c r="B684" s="526"/>
      <c r="C684" s="526"/>
      <c r="D684" t="s">
        <v>17</v>
      </c>
      <c r="E684" s="263">
        <v>2</v>
      </c>
      <c r="G684" s="2">
        <f t="shared" si="9"/>
        <v>146.1</v>
      </c>
      <c r="L684" s="526"/>
    </row>
    <row r="685" spans="1:13">
      <c r="B685" s="526"/>
      <c r="C685" s="526"/>
      <c r="D685" t="s">
        <v>18</v>
      </c>
      <c r="E685" s="268">
        <v>60</v>
      </c>
      <c r="G685" s="2">
        <f t="shared" si="9"/>
        <v>206.1</v>
      </c>
      <c r="L685" s="526"/>
    </row>
    <row r="686" spans="1:13">
      <c r="A686" s="86"/>
      <c r="B686" s="526"/>
      <c r="C686" s="526"/>
      <c r="D686" t="s">
        <v>19</v>
      </c>
      <c r="E686" s="268">
        <v>5</v>
      </c>
      <c r="G686" s="2">
        <f t="shared" si="9"/>
        <v>211.1</v>
      </c>
      <c r="L686" s="526"/>
    </row>
    <row r="687" spans="1:13">
      <c r="A687" s="86">
        <v>45154</v>
      </c>
      <c r="B687" s="526">
        <v>27341</v>
      </c>
      <c r="C687" s="526" t="s">
        <v>26</v>
      </c>
      <c r="D687" t="s">
        <v>16</v>
      </c>
      <c r="E687" s="268"/>
      <c r="F687" s="263">
        <v>144.1</v>
      </c>
      <c r="G687" s="2">
        <f t="shared" si="9"/>
        <v>67</v>
      </c>
      <c r="L687" s="526"/>
    </row>
    <row r="688" spans="1:13">
      <c r="A688" s="86">
        <v>45154</v>
      </c>
      <c r="B688" s="526">
        <v>27341</v>
      </c>
      <c r="C688" s="526" t="s">
        <v>26</v>
      </c>
      <c r="D688" t="s">
        <v>17</v>
      </c>
      <c r="E688" s="268"/>
      <c r="F688" s="263">
        <v>2</v>
      </c>
      <c r="G688" s="2">
        <f t="shared" si="9"/>
        <v>65</v>
      </c>
      <c r="L688" s="526"/>
    </row>
    <row r="689" spans="1:11">
      <c r="A689" s="86">
        <v>45154</v>
      </c>
      <c r="B689" s="526">
        <v>27341</v>
      </c>
      <c r="C689" s="526" t="s">
        <v>26</v>
      </c>
      <c r="D689" t="s">
        <v>18</v>
      </c>
      <c r="E689" s="268"/>
      <c r="F689" s="268">
        <v>60</v>
      </c>
      <c r="G689" s="2">
        <f t="shared" si="9"/>
        <v>5</v>
      </c>
    </row>
    <row r="690" spans="1:11">
      <c r="A690" s="86">
        <v>45154</v>
      </c>
      <c r="B690" s="526">
        <v>27341</v>
      </c>
      <c r="C690" s="526" t="s">
        <v>26</v>
      </c>
      <c r="D690" t="s">
        <v>19</v>
      </c>
      <c r="E690" s="268"/>
      <c r="F690" s="268">
        <v>5</v>
      </c>
      <c r="G690" s="2">
        <f t="shared" si="9"/>
        <v>0</v>
      </c>
    </row>
    <row r="691" spans="1:11">
      <c r="A691" s="88">
        <v>45138</v>
      </c>
      <c r="B691" s="525" t="s">
        <v>14</v>
      </c>
      <c r="C691" s="525" t="s">
        <v>27</v>
      </c>
      <c r="D691" t="s">
        <v>16</v>
      </c>
      <c r="E691" s="240">
        <v>135.69999999999999</v>
      </c>
      <c r="G691" s="2">
        <f t="shared" si="9"/>
        <v>135.69999999999999</v>
      </c>
    </row>
    <row r="692" spans="1:11">
      <c r="A692" s="86"/>
      <c r="B692" s="526"/>
      <c r="C692" s="526"/>
      <c r="D692" t="s">
        <v>17</v>
      </c>
      <c r="E692" s="240">
        <v>2</v>
      </c>
      <c r="G692" s="2">
        <f t="shared" si="9"/>
        <v>137.69999999999999</v>
      </c>
    </row>
    <row r="693" spans="1:11">
      <c r="A693" s="86"/>
      <c r="B693" s="526"/>
      <c r="C693" s="526"/>
      <c r="D693" t="s">
        <v>18</v>
      </c>
      <c r="E693" s="240">
        <v>60</v>
      </c>
      <c r="G693" s="2">
        <f t="shared" si="9"/>
        <v>197.7</v>
      </c>
      <c r="J693" s="67"/>
      <c r="K693" s="67"/>
    </row>
    <row r="694" spans="1:11">
      <c r="A694" s="86"/>
      <c r="B694" s="526"/>
      <c r="C694" s="526"/>
      <c r="D694" t="s">
        <v>19</v>
      </c>
      <c r="E694" s="240">
        <v>5</v>
      </c>
      <c r="G694" s="2">
        <f t="shared" si="9"/>
        <v>202.7</v>
      </c>
    </row>
    <row r="695" spans="1:11">
      <c r="A695" s="86"/>
      <c r="B695" s="526"/>
      <c r="C695" s="526"/>
      <c r="D695" t="s">
        <v>136</v>
      </c>
      <c r="E695" s="240">
        <v>102.5</v>
      </c>
      <c r="G695" s="2">
        <f t="shared" si="9"/>
        <v>305.2</v>
      </c>
    </row>
    <row r="696" spans="1:11">
      <c r="A696" s="86"/>
      <c r="B696" s="526"/>
      <c r="C696" s="526"/>
      <c r="D696" t="s">
        <v>137</v>
      </c>
      <c r="E696" s="240">
        <v>102.5</v>
      </c>
      <c r="G696" s="2">
        <f t="shared" si="9"/>
        <v>407.7</v>
      </c>
    </row>
    <row r="697" spans="1:11">
      <c r="A697" s="86">
        <v>45154</v>
      </c>
      <c r="B697" s="526">
        <v>27341</v>
      </c>
      <c r="C697" s="526" t="s">
        <v>27</v>
      </c>
      <c r="D697" t="s">
        <v>16</v>
      </c>
      <c r="F697" s="240">
        <v>135.69999999999999</v>
      </c>
      <c r="G697" s="2">
        <f t="shared" si="9"/>
        <v>272</v>
      </c>
    </row>
    <row r="698" spans="1:11">
      <c r="A698" s="86">
        <v>45154</v>
      </c>
      <c r="B698" s="526">
        <v>27341</v>
      </c>
      <c r="C698" s="526" t="s">
        <v>27</v>
      </c>
      <c r="D698" t="s">
        <v>17</v>
      </c>
      <c r="F698" s="240">
        <v>2</v>
      </c>
      <c r="G698" s="2">
        <f t="shared" si="9"/>
        <v>270</v>
      </c>
    </row>
    <row r="699" spans="1:11">
      <c r="A699" s="86">
        <v>45154</v>
      </c>
      <c r="B699" s="526">
        <v>27341</v>
      </c>
      <c r="C699" s="526" t="s">
        <v>27</v>
      </c>
      <c r="D699" t="s">
        <v>18</v>
      </c>
      <c r="F699" s="240">
        <v>60</v>
      </c>
      <c r="G699" s="2">
        <f t="shared" si="9"/>
        <v>210</v>
      </c>
    </row>
    <row r="700" spans="1:11">
      <c r="A700" s="86">
        <v>45154</v>
      </c>
      <c r="B700" s="526">
        <v>27341</v>
      </c>
      <c r="C700" s="526" t="s">
        <v>27</v>
      </c>
      <c r="D700" t="s">
        <v>19</v>
      </c>
      <c r="F700" s="240">
        <v>5</v>
      </c>
      <c r="G700" s="2">
        <f t="shared" si="9"/>
        <v>205</v>
      </c>
    </row>
    <row r="701" spans="1:11">
      <c r="B701" s="526" t="s">
        <v>12</v>
      </c>
      <c r="C701" s="526"/>
      <c r="D701" t="s">
        <v>136</v>
      </c>
      <c r="F701" s="2">
        <v>102.5</v>
      </c>
      <c r="G701" s="2">
        <f t="shared" si="9"/>
        <v>102.5</v>
      </c>
    </row>
    <row r="702" spans="1:11">
      <c r="A702" s="7">
        <v>45279</v>
      </c>
      <c r="B702" s="526">
        <v>28009</v>
      </c>
      <c r="C702" s="526" t="s">
        <v>23</v>
      </c>
      <c r="D702" t="s">
        <v>137</v>
      </c>
      <c r="F702" s="2">
        <v>102.5</v>
      </c>
      <c r="G702" s="2">
        <f t="shared" si="9"/>
        <v>0</v>
      </c>
    </row>
    <row r="703" spans="1:11">
      <c r="A703" s="88">
        <v>45169</v>
      </c>
      <c r="B703" s="525" t="s">
        <v>14</v>
      </c>
      <c r="C703" s="525" t="s">
        <v>28</v>
      </c>
      <c r="D703" t="s">
        <v>16</v>
      </c>
      <c r="E703" s="240">
        <v>129.80000000000001</v>
      </c>
      <c r="G703" s="2">
        <f t="shared" si="9"/>
        <v>129.80000000000001</v>
      </c>
    </row>
    <row r="704" spans="1:11">
      <c r="A704" s="86"/>
      <c r="B704" s="526"/>
      <c r="C704" s="526"/>
      <c r="D704" t="s">
        <v>17</v>
      </c>
      <c r="E704" s="240">
        <v>2.2999999999999998</v>
      </c>
      <c r="G704" s="2">
        <f t="shared" si="9"/>
        <v>132.10000000000002</v>
      </c>
      <c r="I704" s="525"/>
    </row>
    <row r="705" spans="1:12">
      <c r="A705" s="86"/>
      <c r="B705" s="526"/>
      <c r="C705" s="526"/>
      <c r="D705" t="s">
        <v>18</v>
      </c>
      <c r="E705" s="240">
        <v>60</v>
      </c>
      <c r="G705" s="2">
        <f t="shared" si="9"/>
        <v>192.10000000000002</v>
      </c>
      <c r="I705" s="526"/>
      <c r="L705" s="526"/>
    </row>
    <row r="706" spans="1:12">
      <c r="A706" s="86"/>
      <c r="B706" s="526"/>
      <c r="C706" s="526"/>
      <c r="D706" t="s">
        <v>19</v>
      </c>
      <c r="E706" s="240">
        <v>5</v>
      </c>
      <c r="G706" s="2">
        <f t="shared" si="9"/>
        <v>197.10000000000002</v>
      </c>
      <c r="I706" s="526"/>
      <c r="L706" s="526"/>
    </row>
    <row r="707" spans="1:12">
      <c r="A707" s="86">
        <v>45224</v>
      </c>
      <c r="B707" s="526">
        <v>27695</v>
      </c>
      <c r="C707" s="526" t="s">
        <v>28</v>
      </c>
      <c r="D707" t="s">
        <v>16</v>
      </c>
      <c r="E707" s="240"/>
      <c r="F707" s="240">
        <v>129.80000000000001</v>
      </c>
      <c r="G707" s="2">
        <f t="shared" si="9"/>
        <v>67.300000000000011</v>
      </c>
      <c r="I707" s="526"/>
      <c r="L707" s="526"/>
    </row>
    <row r="708" spans="1:12">
      <c r="A708" s="86">
        <v>45224</v>
      </c>
      <c r="B708" s="526">
        <v>27695</v>
      </c>
      <c r="C708" s="526" t="s">
        <v>28</v>
      </c>
      <c r="D708" t="s">
        <v>17</v>
      </c>
      <c r="E708" s="240"/>
      <c r="F708" s="240">
        <v>2.2999999999999998</v>
      </c>
      <c r="G708" s="2">
        <f t="shared" si="9"/>
        <v>65.000000000000014</v>
      </c>
      <c r="I708" s="526"/>
      <c r="L708" s="526"/>
    </row>
    <row r="709" spans="1:12">
      <c r="A709" s="86">
        <v>45224</v>
      </c>
      <c r="B709" s="526">
        <v>27695</v>
      </c>
      <c r="C709" s="526" t="s">
        <v>28</v>
      </c>
      <c r="D709" t="s">
        <v>18</v>
      </c>
      <c r="E709" s="240"/>
      <c r="F709" s="240">
        <v>60</v>
      </c>
      <c r="G709" s="2">
        <f t="shared" si="9"/>
        <v>5.0000000000000142</v>
      </c>
      <c r="I709" s="526"/>
      <c r="L709" s="526"/>
    </row>
    <row r="710" spans="1:12">
      <c r="A710" s="86">
        <v>45224</v>
      </c>
      <c r="B710" s="526">
        <v>27695</v>
      </c>
      <c r="C710" s="526" t="s">
        <v>28</v>
      </c>
      <c r="D710" t="s">
        <v>19</v>
      </c>
      <c r="E710" s="240"/>
      <c r="F710" s="240">
        <v>5</v>
      </c>
      <c r="G710" s="2">
        <f t="shared" si="9"/>
        <v>1.4210854715202004E-14</v>
      </c>
      <c r="I710" s="526"/>
      <c r="L710" s="526"/>
    </row>
    <row r="711" spans="1:12">
      <c r="A711" s="44">
        <v>45199</v>
      </c>
      <c r="B711" s="525" t="s">
        <v>14</v>
      </c>
      <c r="C711" s="525" t="s">
        <v>53</v>
      </c>
      <c r="D711" t="s">
        <v>16</v>
      </c>
      <c r="E711" s="240">
        <v>129.19999999999999</v>
      </c>
      <c r="G711" s="2">
        <f t="shared" si="9"/>
        <v>129.19999999999999</v>
      </c>
      <c r="I711" s="526"/>
      <c r="L711" s="526"/>
    </row>
    <row r="712" spans="1:12">
      <c r="A712" s="86"/>
      <c r="B712" s="526"/>
      <c r="C712" s="526"/>
      <c r="D712" t="s">
        <v>17</v>
      </c>
      <c r="E712" s="240">
        <v>2</v>
      </c>
      <c r="G712" s="2">
        <f t="shared" si="9"/>
        <v>131.19999999999999</v>
      </c>
      <c r="I712" s="525"/>
      <c r="L712" s="526"/>
    </row>
    <row r="713" spans="1:12">
      <c r="A713" s="86"/>
      <c r="B713" s="526"/>
      <c r="C713" s="526"/>
      <c r="D713" t="s">
        <v>18</v>
      </c>
      <c r="E713" s="240">
        <v>60</v>
      </c>
      <c r="G713" s="2">
        <f t="shared" si="9"/>
        <v>191.2</v>
      </c>
      <c r="I713" s="526"/>
      <c r="L713" s="526"/>
    </row>
    <row r="714" spans="1:12">
      <c r="A714" s="86"/>
      <c r="B714" s="526"/>
      <c r="C714" s="526"/>
      <c r="D714" t="s">
        <v>19</v>
      </c>
      <c r="E714" s="240">
        <v>5</v>
      </c>
      <c r="G714" s="2">
        <f t="shared" si="9"/>
        <v>196.2</v>
      </c>
      <c r="I714" s="526"/>
      <c r="L714" s="526"/>
    </row>
    <row r="715" spans="1:12">
      <c r="A715" s="299"/>
      <c r="B715" s="60"/>
      <c r="C715" s="60"/>
      <c r="D715" t="s">
        <v>77</v>
      </c>
      <c r="E715" s="240">
        <v>10</v>
      </c>
      <c r="G715" s="2">
        <f t="shared" si="9"/>
        <v>206.2</v>
      </c>
      <c r="I715" s="526"/>
      <c r="L715" s="526"/>
    </row>
    <row r="716" spans="1:12">
      <c r="A716" s="86">
        <v>45224</v>
      </c>
      <c r="B716" s="526">
        <v>27695</v>
      </c>
      <c r="C716" s="526" t="s">
        <v>53</v>
      </c>
      <c r="D716" t="s">
        <v>16</v>
      </c>
      <c r="E716" s="240"/>
      <c r="F716" s="240">
        <v>129.19999999999999</v>
      </c>
      <c r="G716" s="2">
        <f t="shared" si="9"/>
        <v>77</v>
      </c>
      <c r="I716" s="525"/>
      <c r="L716" s="526"/>
    </row>
    <row r="717" spans="1:12">
      <c r="A717" s="86">
        <v>45224</v>
      </c>
      <c r="B717" s="526">
        <v>27695</v>
      </c>
      <c r="C717" s="526" t="s">
        <v>53</v>
      </c>
      <c r="D717" t="s">
        <v>17</v>
      </c>
      <c r="F717" s="240">
        <v>2</v>
      </c>
      <c r="G717" s="2">
        <f t="shared" si="9"/>
        <v>75</v>
      </c>
      <c r="L717" s="526"/>
    </row>
    <row r="718" spans="1:12">
      <c r="A718" s="86">
        <v>45224</v>
      </c>
      <c r="B718" s="526">
        <v>27695</v>
      </c>
      <c r="C718" s="526" t="s">
        <v>53</v>
      </c>
      <c r="D718" t="s">
        <v>18</v>
      </c>
      <c r="F718" s="240">
        <v>60</v>
      </c>
      <c r="G718" s="2">
        <f t="shared" ref="G718:G787" si="10">+G717+E718-F718</f>
        <v>15</v>
      </c>
      <c r="I718" s="571"/>
      <c r="J718" s="571"/>
      <c r="K718" s="571"/>
      <c r="L718" s="526"/>
    </row>
    <row r="719" spans="1:12">
      <c r="A719" s="86">
        <v>45224</v>
      </c>
      <c r="B719" s="526">
        <v>27695</v>
      </c>
      <c r="C719" s="526" t="s">
        <v>53</v>
      </c>
      <c r="D719" t="s">
        <v>19</v>
      </c>
      <c r="F719" s="240">
        <v>5</v>
      </c>
      <c r="G719" s="2">
        <f t="shared" si="10"/>
        <v>10</v>
      </c>
      <c r="H719" s="5"/>
      <c r="I719" s="525"/>
      <c r="K719" s="2"/>
      <c r="L719" s="526"/>
    </row>
    <row r="720" spans="1:12">
      <c r="A720" s="86">
        <v>45224</v>
      </c>
      <c r="B720" s="526">
        <v>27695</v>
      </c>
      <c r="C720" s="526" t="s">
        <v>53</v>
      </c>
      <c r="D720" t="s">
        <v>77</v>
      </c>
      <c r="F720" s="240">
        <v>10</v>
      </c>
      <c r="G720" s="2">
        <f t="shared" si="10"/>
        <v>0</v>
      </c>
      <c r="L720" s="2"/>
    </row>
    <row r="721" spans="1:12">
      <c r="A721" s="44">
        <v>45230</v>
      </c>
      <c r="B721" s="525" t="s">
        <v>14</v>
      </c>
      <c r="C721" s="525" t="s">
        <v>30</v>
      </c>
      <c r="D721" t="s">
        <v>16</v>
      </c>
      <c r="E721" s="26">
        <v>125.7</v>
      </c>
      <c r="G721" s="2">
        <f t="shared" si="10"/>
        <v>125.7</v>
      </c>
      <c r="H721" s="5"/>
      <c r="I721" s="525"/>
      <c r="K721" s="240"/>
      <c r="L721" s="526"/>
    </row>
    <row r="722" spans="1:12">
      <c r="B722" s="526"/>
      <c r="C722" s="526"/>
      <c r="D722" t="s">
        <v>17</v>
      </c>
      <c r="E722" s="26">
        <v>2</v>
      </c>
      <c r="G722" s="2">
        <f t="shared" si="10"/>
        <v>127.7</v>
      </c>
      <c r="L722" s="240"/>
    </row>
    <row r="723" spans="1:12">
      <c r="B723" s="526"/>
      <c r="C723" s="526"/>
      <c r="D723" t="s">
        <v>18</v>
      </c>
      <c r="E723" s="240">
        <v>60</v>
      </c>
      <c r="G723" s="2">
        <f t="shared" si="10"/>
        <v>187.7</v>
      </c>
      <c r="I723" s="525"/>
      <c r="K723" s="240"/>
      <c r="L723" s="526"/>
    </row>
    <row r="724" spans="1:12">
      <c r="B724" s="526"/>
      <c r="C724" s="526"/>
      <c r="D724" t="s">
        <v>19</v>
      </c>
      <c r="E724" s="240">
        <v>5</v>
      </c>
      <c r="G724" s="2">
        <f t="shared" si="10"/>
        <v>192.7</v>
      </c>
      <c r="I724" s="526"/>
      <c r="L724" s="240"/>
    </row>
    <row r="725" spans="1:12">
      <c r="A725" s="7">
        <v>45279</v>
      </c>
      <c r="B725" s="526">
        <v>28010</v>
      </c>
      <c r="C725" s="526" t="s">
        <v>30</v>
      </c>
      <c r="D725" t="s">
        <v>16</v>
      </c>
      <c r="E725" s="240"/>
      <c r="F725" s="26">
        <v>125.7</v>
      </c>
      <c r="G725" s="2">
        <f t="shared" si="10"/>
        <v>66.999999999999986</v>
      </c>
      <c r="I725" s="526"/>
      <c r="L725" s="240"/>
    </row>
    <row r="726" spans="1:12">
      <c r="A726" s="7">
        <v>45279</v>
      </c>
      <c r="B726" s="526">
        <v>28010</v>
      </c>
      <c r="C726" s="526" t="s">
        <v>30</v>
      </c>
      <c r="D726" t="s">
        <v>17</v>
      </c>
      <c r="E726" s="240"/>
      <c r="F726" s="26">
        <v>2</v>
      </c>
      <c r="G726" s="2">
        <f t="shared" si="10"/>
        <v>64.999999999999986</v>
      </c>
      <c r="I726" s="526"/>
      <c r="L726" s="240"/>
    </row>
    <row r="727" spans="1:12">
      <c r="A727" s="7">
        <v>45279</v>
      </c>
      <c r="B727" s="526">
        <v>28010</v>
      </c>
      <c r="C727" s="526" t="s">
        <v>30</v>
      </c>
      <c r="D727" t="s">
        <v>18</v>
      </c>
      <c r="E727" s="240"/>
      <c r="F727" s="240">
        <v>60</v>
      </c>
      <c r="G727" s="2">
        <f t="shared" si="10"/>
        <v>4.9999999999999858</v>
      </c>
      <c r="I727" s="526"/>
      <c r="L727" s="240"/>
    </row>
    <row r="728" spans="1:12">
      <c r="A728" s="7">
        <v>45279</v>
      </c>
      <c r="B728" s="526">
        <v>28010</v>
      </c>
      <c r="C728" s="526" t="s">
        <v>30</v>
      </c>
      <c r="D728" t="s">
        <v>19</v>
      </c>
      <c r="E728" s="240"/>
      <c r="F728" s="240">
        <v>5</v>
      </c>
      <c r="G728" s="2">
        <f t="shared" si="10"/>
        <v>-1.4210854715202004E-14</v>
      </c>
      <c r="I728" s="526"/>
      <c r="L728" s="240"/>
    </row>
    <row r="729" spans="1:12">
      <c r="A729" s="88">
        <v>45260</v>
      </c>
      <c r="B729" s="525" t="s">
        <v>14</v>
      </c>
      <c r="C729" s="525" t="s">
        <v>33</v>
      </c>
      <c r="D729" t="s">
        <v>16</v>
      </c>
      <c r="E729" s="26">
        <v>136.5</v>
      </c>
      <c r="G729" s="2">
        <f t="shared" si="10"/>
        <v>136.5</v>
      </c>
      <c r="I729" s="525"/>
      <c r="K729" s="26"/>
      <c r="L729" s="240"/>
    </row>
    <row r="730" spans="1:12">
      <c r="A730" s="86"/>
      <c r="B730" s="526"/>
      <c r="C730" s="526"/>
      <c r="D730" t="s">
        <v>17</v>
      </c>
      <c r="E730" s="26">
        <v>5</v>
      </c>
      <c r="G730" s="2">
        <f t="shared" si="10"/>
        <v>141.5</v>
      </c>
      <c r="I730" s="526"/>
      <c r="K730" s="26"/>
      <c r="L730" s="240"/>
    </row>
    <row r="731" spans="1:12">
      <c r="A731" s="86"/>
      <c r="B731" s="526"/>
      <c r="C731" s="526"/>
      <c r="D731" t="s">
        <v>18</v>
      </c>
      <c r="E731" s="240">
        <v>60</v>
      </c>
      <c r="G731" s="2">
        <f t="shared" si="10"/>
        <v>201.5</v>
      </c>
      <c r="I731" s="526"/>
      <c r="K731" s="240"/>
      <c r="L731" s="240"/>
    </row>
    <row r="732" spans="1:12">
      <c r="A732" s="86"/>
      <c r="B732" s="526"/>
      <c r="C732" s="526"/>
      <c r="D732" t="s">
        <v>19</v>
      </c>
      <c r="E732" s="240">
        <v>5</v>
      </c>
      <c r="G732" s="2">
        <f t="shared" si="10"/>
        <v>206.5</v>
      </c>
      <c r="I732" s="526"/>
      <c r="K732" s="240"/>
      <c r="L732" s="240"/>
    </row>
    <row r="733" spans="1:12">
      <c r="A733" s="7">
        <v>45279</v>
      </c>
      <c r="B733" s="526">
        <v>28010</v>
      </c>
      <c r="C733" s="526" t="s">
        <v>33</v>
      </c>
      <c r="D733" t="s">
        <v>16</v>
      </c>
      <c r="F733" s="26">
        <v>136.5</v>
      </c>
      <c r="G733" s="2">
        <f t="shared" si="10"/>
        <v>70</v>
      </c>
      <c r="I733" s="525"/>
      <c r="K733" s="26"/>
      <c r="L733" s="240"/>
    </row>
    <row r="734" spans="1:12">
      <c r="A734" s="7">
        <v>45279</v>
      </c>
      <c r="B734" s="526">
        <v>28010</v>
      </c>
      <c r="C734" s="526" t="s">
        <v>33</v>
      </c>
      <c r="D734" t="s">
        <v>17</v>
      </c>
      <c r="F734" s="26">
        <v>5</v>
      </c>
      <c r="G734" s="2">
        <f t="shared" si="10"/>
        <v>65</v>
      </c>
      <c r="I734" s="526"/>
      <c r="K734" s="26"/>
      <c r="L734" s="240"/>
    </row>
    <row r="735" spans="1:12">
      <c r="A735" s="7">
        <v>45279</v>
      </c>
      <c r="B735" s="526">
        <v>28010</v>
      </c>
      <c r="C735" s="526" t="s">
        <v>33</v>
      </c>
      <c r="D735" t="s">
        <v>18</v>
      </c>
      <c r="F735" s="240">
        <v>60</v>
      </c>
      <c r="G735" s="2">
        <f t="shared" si="10"/>
        <v>5</v>
      </c>
      <c r="I735" s="526"/>
      <c r="K735" s="240"/>
      <c r="L735" s="240"/>
    </row>
    <row r="736" spans="1:12">
      <c r="A736" s="7">
        <v>45279</v>
      </c>
      <c r="B736" s="526">
        <v>28010</v>
      </c>
      <c r="C736" s="526" t="s">
        <v>33</v>
      </c>
      <c r="D736" t="s">
        <v>19</v>
      </c>
      <c r="F736" s="240">
        <v>5</v>
      </c>
      <c r="G736" s="2">
        <f t="shared" si="10"/>
        <v>0</v>
      </c>
      <c r="I736" s="526"/>
      <c r="K736" s="240"/>
      <c r="L736" s="240"/>
    </row>
    <row r="737" spans="1:13">
      <c r="A737" s="44">
        <v>45291</v>
      </c>
      <c r="B737" s="525" t="s">
        <v>14</v>
      </c>
      <c r="C737" s="525" t="s">
        <v>34</v>
      </c>
      <c r="D737" t="s">
        <v>16</v>
      </c>
      <c r="E737" s="26">
        <v>158.1</v>
      </c>
      <c r="G737" s="2">
        <f t="shared" si="10"/>
        <v>158.1</v>
      </c>
      <c r="I737" s="60"/>
      <c r="K737" s="240"/>
      <c r="L737" s="240"/>
    </row>
    <row r="738" spans="1:13">
      <c r="B738" s="526"/>
      <c r="C738" s="526"/>
      <c r="D738" t="s">
        <v>17</v>
      </c>
      <c r="E738" s="26">
        <v>5</v>
      </c>
      <c r="G738" s="2">
        <f t="shared" si="10"/>
        <v>163.1</v>
      </c>
      <c r="L738" s="26"/>
      <c r="M738" s="37"/>
    </row>
    <row r="739" spans="1:13">
      <c r="B739" s="526"/>
      <c r="C739" s="526"/>
      <c r="D739" t="s">
        <v>18</v>
      </c>
      <c r="E739" s="240">
        <v>60</v>
      </c>
      <c r="G739" s="2">
        <f t="shared" si="10"/>
        <v>223.1</v>
      </c>
      <c r="I739" s="525"/>
      <c r="L739" s="26"/>
    </row>
    <row r="740" spans="1:13">
      <c r="B740" s="526"/>
      <c r="C740" s="526"/>
      <c r="D740" t="s">
        <v>19</v>
      </c>
      <c r="E740" s="240">
        <v>5</v>
      </c>
      <c r="G740" s="2">
        <f t="shared" si="10"/>
        <v>228.1</v>
      </c>
      <c r="I740" s="526"/>
      <c r="L740" s="26"/>
    </row>
    <row r="741" spans="1:13">
      <c r="A741" s="7">
        <v>45373</v>
      </c>
      <c r="B741" s="526">
        <v>28563</v>
      </c>
      <c r="C741" s="526" t="s">
        <v>34</v>
      </c>
      <c r="D741" t="s">
        <v>16</v>
      </c>
      <c r="E741" s="240"/>
      <c r="F741" s="26">
        <v>158.1</v>
      </c>
      <c r="G741" s="2">
        <f t="shared" si="10"/>
        <v>70</v>
      </c>
      <c r="I741" s="526"/>
      <c r="L741" s="26"/>
    </row>
    <row r="742" spans="1:13">
      <c r="A742" s="7">
        <v>45373</v>
      </c>
      <c r="B742" s="526">
        <v>28563</v>
      </c>
      <c r="C742" s="526" t="s">
        <v>34</v>
      </c>
      <c r="D742" t="s">
        <v>17</v>
      </c>
      <c r="E742" s="240"/>
      <c r="F742" s="26">
        <v>5</v>
      </c>
      <c r="G742" s="2">
        <f t="shared" si="10"/>
        <v>65</v>
      </c>
      <c r="I742" s="526"/>
      <c r="L742" s="26"/>
    </row>
    <row r="743" spans="1:13">
      <c r="A743" s="7">
        <v>45373</v>
      </c>
      <c r="B743" s="526">
        <v>28563</v>
      </c>
      <c r="C743" s="526" t="s">
        <v>34</v>
      </c>
      <c r="D743" t="s">
        <v>18</v>
      </c>
      <c r="E743" s="240"/>
      <c r="F743" s="240">
        <v>60</v>
      </c>
      <c r="G743" s="2">
        <f t="shared" si="10"/>
        <v>5</v>
      </c>
      <c r="I743" s="526"/>
      <c r="L743" s="26"/>
    </row>
    <row r="744" spans="1:13">
      <c r="A744" s="7">
        <v>45373</v>
      </c>
      <c r="B744" s="526">
        <v>28563</v>
      </c>
      <c r="C744" s="526" t="s">
        <v>34</v>
      </c>
      <c r="D744" t="s">
        <v>19</v>
      </c>
      <c r="E744" s="240"/>
      <c r="F744" s="240">
        <v>5</v>
      </c>
      <c r="G744" s="2">
        <f t="shared" si="10"/>
        <v>0</v>
      </c>
      <c r="I744" s="526"/>
      <c r="L744" s="26"/>
    </row>
    <row r="745" spans="1:13">
      <c r="A745" s="44">
        <v>45322</v>
      </c>
      <c r="B745" s="525" t="s">
        <v>14</v>
      </c>
      <c r="C745" s="525" t="s">
        <v>15</v>
      </c>
      <c r="D745" t="s">
        <v>16</v>
      </c>
      <c r="E745" s="26">
        <v>162.9</v>
      </c>
      <c r="G745" s="2">
        <f t="shared" si="10"/>
        <v>162.9</v>
      </c>
      <c r="I745" s="526"/>
      <c r="L745" s="240"/>
    </row>
    <row r="746" spans="1:13">
      <c r="B746" s="526"/>
      <c r="C746" s="526"/>
      <c r="D746" t="s">
        <v>17</v>
      </c>
      <c r="E746" s="26">
        <v>8.8000000000000007</v>
      </c>
      <c r="G746" s="2">
        <f t="shared" si="10"/>
        <v>171.70000000000002</v>
      </c>
      <c r="L746" s="240"/>
    </row>
    <row r="747" spans="1:13">
      <c r="B747" s="526"/>
      <c r="C747" s="526"/>
      <c r="D747" t="s">
        <v>18</v>
      </c>
      <c r="E747" s="240">
        <v>60</v>
      </c>
      <c r="G747" s="2">
        <f t="shared" si="10"/>
        <v>231.70000000000002</v>
      </c>
      <c r="L747" s="526"/>
    </row>
    <row r="748" spans="1:13">
      <c r="B748" s="526"/>
      <c r="C748" s="526"/>
      <c r="D748" t="s">
        <v>19</v>
      </c>
      <c r="E748" s="240">
        <v>5</v>
      </c>
      <c r="G748" s="2">
        <f t="shared" si="10"/>
        <v>236.70000000000002</v>
      </c>
      <c r="I748" s="526"/>
      <c r="K748" s="26"/>
      <c r="L748" s="26"/>
    </row>
    <row r="749" spans="1:13">
      <c r="B749" s="526"/>
      <c r="C749" s="265">
        <v>387.1</v>
      </c>
      <c r="D749" t="s">
        <v>224</v>
      </c>
      <c r="F749" s="26">
        <v>162.9</v>
      </c>
      <c r="G749" s="2">
        <f t="shared" si="10"/>
        <v>73.800000000000011</v>
      </c>
      <c r="I749" s="526"/>
      <c r="K749" s="240"/>
      <c r="L749" s="26"/>
    </row>
    <row r="750" spans="1:13">
      <c r="A750" s="7">
        <v>45406</v>
      </c>
      <c r="B750" s="526">
        <v>28751</v>
      </c>
      <c r="C750" s="319" t="s">
        <v>15</v>
      </c>
      <c r="D750" t="s">
        <v>16</v>
      </c>
      <c r="F750" s="26">
        <v>8.8000000000000007</v>
      </c>
      <c r="G750" s="2">
        <f t="shared" si="10"/>
        <v>65.000000000000014</v>
      </c>
      <c r="I750" s="526"/>
      <c r="K750" s="240"/>
      <c r="L750" s="26"/>
    </row>
    <row r="751" spans="1:13">
      <c r="A751" s="7">
        <v>45406</v>
      </c>
      <c r="B751" s="526">
        <v>28751</v>
      </c>
      <c r="C751" s="319" t="s">
        <v>15</v>
      </c>
      <c r="D751" t="s">
        <v>17</v>
      </c>
      <c r="F751" s="240">
        <v>60</v>
      </c>
      <c r="G751" s="2">
        <f t="shared" si="10"/>
        <v>5.0000000000000142</v>
      </c>
      <c r="I751" s="526"/>
      <c r="K751" s="240"/>
      <c r="L751" s="26"/>
    </row>
    <row r="752" spans="1:13">
      <c r="A752" s="7">
        <v>45406</v>
      </c>
      <c r="B752" s="526">
        <v>28751</v>
      </c>
      <c r="C752" s="319" t="s">
        <v>15</v>
      </c>
      <c r="D752" t="s">
        <v>18</v>
      </c>
      <c r="F752" s="240">
        <v>5</v>
      </c>
      <c r="G752" s="2">
        <f t="shared" si="10"/>
        <v>1.4210854715202004E-14</v>
      </c>
      <c r="I752" s="526"/>
      <c r="K752" s="240"/>
      <c r="L752" s="26"/>
    </row>
    <row r="753" spans="1:12">
      <c r="A753" s="7">
        <v>45406</v>
      </c>
      <c r="B753" s="526">
        <v>28751</v>
      </c>
      <c r="C753" s="319" t="s">
        <v>15</v>
      </c>
      <c r="D753" t="s">
        <v>19</v>
      </c>
      <c r="G753" s="2">
        <f t="shared" si="10"/>
        <v>1.4210854715202004E-14</v>
      </c>
      <c r="I753" s="526"/>
      <c r="K753" s="240"/>
      <c r="L753" s="26"/>
    </row>
    <row r="754" spans="1:12">
      <c r="A754" s="44">
        <v>45351</v>
      </c>
      <c r="B754" s="525" t="s">
        <v>14</v>
      </c>
      <c r="C754" s="525" t="s">
        <v>20</v>
      </c>
      <c r="D754" t="s">
        <v>16</v>
      </c>
      <c r="E754" s="26">
        <v>168.8</v>
      </c>
      <c r="G754" s="2">
        <f t="shared" si="10"/>
        <v>168.8</v>
      </c>
      <c r="I754" s="526"/>
      <c r="K754" s="240"/>
      <c r="L754" s="240"/>
    </row>
    <row r="755" spans="1:12">
      <c r="B755" s="526"/>
      <c r="C755" s="526"/>
      <c r="D755" t="s">
        <v>17</v>
      </c>
      <c r="E755" s="26">
        <v>5</v>
      </c>
      <c r="G755" s="2">
        <f t="shared" si="10"/>
        <v>173.8</v>
      </c>
      <c r="I755" s="525"/>
      <c r="K755" s="26"/>
      <c r="L755" s="240"/>
    </row>
    <row r="756" spans="1:12">
      <c r="B756" s="526"/>
      <c r="C756" s="526"/>
      <c r="D756" t="s">
        <v>18</v>
      </c>
      <c r="E756" s="240">
        <v>58</v>
      </c>
      <c r="G756" s="2">
        <f t="shared" si="10"/>
        <v>231.8</v>
      </c>
      <c r="I756" s="526"/>
      <c r="K756" s="26"/>
      <c r="L756" s="26"/>
    </row>
    <row r="757" spans="1:12">
      <c r="A757"/>
      <c r="B757" s="526"/>
      <c r="C757" s="526"/>
      <c r="D757" t="s">
        <v>19</v>
      </c>
      <c r="E757" s="240">
        <v>5</v>
      </c>
      <c r="G757" s="2">
        <f t="shared" si="10"/>
        <v>236.8</v>
      </c>
      <c r="I757" s="526"/>
      <c r="K757" s="240"/>
      <c r="L757" s="26"/>
    </row>
    <row r="758" spans="1:12">
      <c r="A758" s="7">
        <v>45406</v>
      </c>
      <c r="B758" s="526">
        <v>28751</v>
      </c>
      <c r="C758" s="526" t="s">
        <v>20</v>
      </c>
      <c r="D758" t="s">
        <v>16</v>
      </c>
      <c r="E758" s="240"/>
      <c r="F758" s="26">
        <v>168.8</v>
      </c>
      <c r="G758" s="2">
        <f t="shared" si="10"/>
        <v>68</v>
      </c>
      <c r="I758" s="526"/>
      <c r="K758" s="240"/>
      <c r="L758" s="26"/>
    </row>
    <row r="759" spans="1:12">
      <c r="A759" s="7">
        <v>45406</v>
      </c>
      <c r="B759" s="526">
        <v>28751</v>
      </c>
      <c r="C759" s="526" t="s">
        <v>20</v>
      </c>
      <c r="D759" t="s">
        <v>17</v>
      </c>
      <c r="E759" s="240"/>
      <c r="F759" s="26">
        <v>5</v>
      </c>
      <c r="G759" s="2">
        <f t="shared" si="10"/>
        <v>63</v>
      </c>
      <c r="I759" s="526"/>
      <c r="K759" s="240"/>
      <c r="L759" s="26"/>
    </row>
    <row r="760" spans="1:12">
      <c r="A760" s="7">
        <v>45406</v>
      </c>
      <c r="B760" s="526">
        <v>28751</v>
      </c>
      <c r="C760" s="526" t="s">
        <v>20</v>
      </c>
      <c r="D760" t="s">
        <v>18</v>
      </c>
      <c r="E760" s="240"/>
      <c r="F760" s="240">
        <v>58</v>
      </c>
      <c r="G760" s="2">
        <f t="shared" si="10"/>
        <v>5</v>
      </c>
      <c r="I760" s="526"/>
      <c r="K760" s="240"/>
      <c r="L760" s="26"/>
    </row>
    <row r="761" spans="1:12">
      <c r="A761" s="7">
        <v>45406</v>
      </c>
      <c r="B761" s="526">
        <v>28751</v>
      </c>
      <c r="C761" s="526" t="s">
        <v>20</v>
      </c>
      <c r="D761" t="s">
        <v>19</v>
      </c>
      <c r="E761" s="240"/>
      <c r="F761" s="240">
        <v>5</v>
      </c>
      <c r="G761" s="2">
        <f t="shared" si="10"/>
        <v>0</v>
      </c>
      <c r="I761" s="526"/>
      <c r="K761" s="240"/>
      <c r="L761" s="26"/>
    </row>
    <row r="762" spans="1:12">
      <c r="A762" s="44">
        <v>45382</v>
      </c>
      <c r="B762" s="525" t="s">
        <v>14</v>
      </c>
      <c r="C762" s="525" t="s">
        <v>23</v>
      </c>
      <c r="D762" t="s">
        <v>16</v>
      </c>
      <c r="E762" s="240">
        <v>163.4</v>
      </c>
      <c r="G762" s="2">
        <f t="shared" si="10"/>
        <v>163.4</v>
      </c>
      <c r="I762" s="526"/>
      <c r="K762" s="240"/>
      <c r="L762" s="240"/>
    </row>
    <row r="763" spans="1:12">
      <c r="B763" s="526"/>
      <c r="C763" s="526"/>
      <c r="D763" t="s">
        <v>17</v>
      </c>
      <c r="E763" s="240">
        <v>5</v>
      </c>
      <c r="G763" s="2">
        <f t="shared" si="10"/>
        <v>168.4</v>
      </c>
      <c r="I763" s="525"/>
      <c r="K763" s="240"/>
      <c r="L763" s="240"/>
    </row>
    <row r="764" spans="1:12">
      <c r="B764" s="526"/>
      <c r="C764" s="526"/>
      <c r="D764" t="s">
        <v>18</v>
      </c>
      <c r="E764" s="240">
        <v>60</v>
      </c>
      <c r="G764" s="2">
        <f t="shared" si="10"/>
        <v>228.4</v>
      </c>
      <c r="I764" s="526"/>
      <c r="K764" s="240"/>
      <c r="L764" s="240"/>
    </row>
    <row r="765" spans="1:12">
      <c r="B765" s="526"/>
      <c r="C765" s="526"/>
      <c r="D765" t="s">
        <v>19</v>
      </c>
      <c r="E765" s="240">
        <v>5</v>
      </c>
      <c r="G765" s="2">
        <f t="shared" si="10"/>
        <v>233.4</v>
      </c>
      <c r="I765" s="526"/>
      <c r="K765" s="240"/>
      <c r="L765" s="240"/>
    </row>
    <row r="766" spans="1:12">
      <c r="B766" s="526"/>
      <c r="C766" s="526"/>
      <c r="D766" t="s">
        <v>198</v>
      </c>
      <c r="E766" s="265">
        <v>102.5</v>
      </c>
      <c r="G766" s="2">
        <f t="shared" si="10"/>
        <v>335.9</v>
      </c>
      <c r="I766" s="526"/>
      <c r="K766" s="240"/>
      <c r="L766" s="240"/>
    </row>
    <row r="767" spans="1:12">
      <c r="B767" s="526"/>
      <c r="C767" s="526"/>
      <c r="D767" t="s">
        <v>199</v>
      </c>
      <c r="E767" s="265">
        <v>102.5</v>
      </c>
      <c r="G767" s="2">
        <f t="shared" si="10"/>
        <v>438.4</v>
      </c>
      <c r="I767" s="526"/>
      <c r="K767" s="265"/>
      <c r="L767" s="240"/>
    </row>
    <row r="768" spans="1:12">
      <c r="A768" s="7">
        <v>45406</v>
      </c>
      <c r="B768" s="526">
        <v>28751</v>
      </c>
      <c r="C768" s="526" t="s">
        <v>23</v>
      </c>
      <c r="D768" t="s">
        <v>16</v>
      </c>
      <c r="F768" s="240">
        <v>163.4</v>
      </c>
      <c r="G768" s="2">
        <f t="shared" si="10"/>
        <v>275</v>
      </c>
      <c r="I768" s="526"/>
      <c r="K768" s="265"/>
      <c r="L768" s="277"/>
    </row>
    <row r="769" spans="1:12">
      <c r="A769" s="7">
        <v>45406</v>
      </c>
      <c r="B769" s="526">
        <v>28751</v>
      </c>
      <c r="C769" s="526" t="s">
        <v>23</v>
      </c>
      <c r="D769" t="s">
        <v>17</v>
      </c>
      <c r="F769" s="240">
        <v>5</v>
      </c>
      <c r="G769" s="2">
        <f t="shared" si="10"/>
        <v>270</v>
      </c>
      <c r="K769" s="26"/>
      <c r="L769" s="277"/>
    </row>
    <row r="770" spans="1:12">
      <c r="A770" s="7">
        <v>45406</v>
      </c>
      <c r="B770" s="526">
        <v>28751</v>
      </c>
      <c r="C770" s="526" t="s">
        <v>23</v>
      </c>
      <c r="D770" t="s">
        <v>18</v>
      </c>
      <c r="F770" s="240">
        <v>60</v>
      </c>
      <c r="G770" s="2">
        <f t="shared" si="10"/>
        <v>210</v>
      </c>
      <c r="I770" s="324"/>
      <c r="J770" s="324"/>
      <c r="K770" s="324"/>
      <c r="L770" s="526"/>
    </row>
    <row r="771" spans="1:12">
      <c r="A771" s="7">
        <v>45406</v>
      </c>
      <c r="B771" s="526">
        <v>28751</v>
      </c>
      <c r="C771" s="526" t="s">
        <v>23</v>
      </c>
      <c r="D771" t="s">
        <v>19</v>
      </c>
      <c r="F771" s="240">
        <v>5</v>
      </c>
      <c r="G771" s="2">
        <f t="shared" si="10"/>
        <v>205</v>
      </c>
      <c r="I771" s="525"/>
      <c r="K771" s="265"/>
      <c r="L771" s="265"/>
    </row>
    <row r="772" spans="1:12">
      <c r="A772" s="7">
        <v>45727</v>
      </c>
      <c r="B772" s="526">
        <v>30624</v>
      </c>
      <c r="C772" s="526" t="s">
        <v>23</v>
      </c>
      <c r="D772" t="s">
        <v>198</v>
      </c>
      <c r="F772" s="240">
        <v>102.5</v>
      </c>
      <c r="G772" s="2">
        <f t="shared" si="10"/>
        <v>102.5</v>
      </c>
      <c r="I772" s="525"/>
      <c r="K772" s="265"/>
      <c r="L772" s="265"/>
    </row>
    <row r="773" spans="1:12">
      <c r="A773" s="7">
        <v>45727</v>
      </c>
      <c r="B773" s="526">
        <v>30624</v>
      </c>
      <c r="C773" s="526" t="s">
        <v>23</v>
      </c>
      <c r="D773" t="s">
        <v>199</v>
      </c>
      <c r="F773" s="240">
        <v>102.5</v>
      </c>
      <c r="G773" s="2">
        <f t="shared" si="10"/>
        <v>0</v>
      </c>
      <c r="I773" s="525"/>
      <c r="K773" s="265"/>
      <c r="L773" s="265"/>
    </row>
    <row r="774" spans="1:12">
      <c r="A774" s="44">
        <v>45412</v>
      </c>
      <c r="B774" s="525" t="s">
        <v>14</v>
      </c>
      <c r="C774" s="525" t="s">
        <v>24</v>
      </c>
      <c r="D774" t="s">
        <v>16</v>
      </c>
      <c r="E774" s="240">
        <v>162.4</v>
      </c>
      <c r="G774" s="2">
        <f t="shared" si="10"/>
        <v>162.4</v>
      </c>
      <c r="L774" s="265"/>
    </row>
    <row r="775" spans="1:12">
      <c r="B775" s="526"/>
      <c r="C775" s="526"/>
      <c r="D775" t="s">
        <v>17</v>
      </c>
      <c r="E775" s="240">
        <v>5</v>
      </c>
      <c r="G775" s="2">
        <f t="shared" si="10"/>
        <v>167.4</v>
      </c>
      <c r="L775" s="240"/>
    </row>
    <row r="776" spans="1:12">
      <c r="B776" s="526"/>
      <c r="C776" s="526"/>
      <c r="D776" t="s">
        <v>18</v>
      </c>
      <c r="E776" s="240">
        <v>60</v>
      </c>
      <c r="G776" s="2">
        <f t="shared" si="10"/>
        <v>227.4</v>
      </c>
      <c r="I776" s="526"/>
      <c r="L776" s="240"/>
    </row>
    <row r="777" spans="1:12">
      <c r="B777" s="526"/>
      <c r="C777" s="526"/>
      <c r="D777" t="s">
        <v>19</v>
      </c>
      <c r="E777" s="240">
        <v>5</v>
      </c>
      <c r="G777" s="2">
        <f t="shared" si="10"/>
        <v>232.4</v>
      </c>
      <c r="I777" s="526"/>
      <c r="L777" s="240"/>
    </row>
    <row r="778" spans="1:12">
      <c r="A778" s="7">
        <v>45469</v>
      </c>
      <c r="B778" s="526">
        <v>29110</v>
      </c>
      <c r="C778" s="526" t="s">
        <v>24</v>
      </c>
      <c r="D778" t="s">
        <v>16</v>
      </c>
      <c r="E778" s="240"/>
      <c r="F778" s="240">
        <v>162.4</v>
      </c>
      <c r="G778" s="2">
        <f t="shared" si="10"/>
        <v>70</v>
      </c>
      <c r="I778" s="526"/>
      <c r="L778" s="240"/>
    </row>
    <row r="779" spans="1:12">
      <c r="A779" s="7">
        <v>45469</v>
      </c>
      <c r="B779" s="526">
        <v>29110</v>
      </c>
      <c r="C779" s="526" t="s">
        <v>24</v>
      </c>
      <c r="D779" t="s">
        <v>17</v>
      </c>
      <c r="E779" s="240"/>
      <c r="F779" s="240">
        <v>5</v>
      </c>
      <c r="G779" s="2">
        <f t="shared" si="10"/>
        <v>65</v>
      </c>
      <c r="I779" s="525"/>
      <c r="L779" s="240"/>
    </row>
    <row r="780" spans="1:12">
      <c r="A780" s="7">
        <v>45469</v>
      </c>
      <c r="B780" s="526">
        <v>29110</v>
      </c>
      <c r="C780" s="526" t="s">
        <v>24</v>
      </c>
      <c r="D780" t="s">
        <v>18</v>
      </c>
      <c r="E780" s="240"/>
      <c r="F780" s="240">
        <v>60</v>
      </c>
      <c r="G780" s="2">
        <f t="shared" si="10"/>
        <v>5</v>
      </c>
      <c r="I780" s="526"/>
      <c r="L780" s="240"/>
    </row>
    <row r="781" spans="1:12">
      <c r="A781" s="7">
        <v>45469</v>
      </c>
      <c r="B781" s="526">
        <v>29110</v>
      </c>
      <c r="C781" s="526" t="s">
        <v>24</v>
      </c>
      <c r="D781" t="s">
        <v>19</v>
      </c>
      <c r="E781" s="240"/>
      <c r="F781" s="240">
        <v>5</v>
      </c>
      <c r="G781" s="2">
        <f t="shared" si="10"/>
        <v>0</v>
      </c>
      <c r="I781" s="526"/>
      <c r="L781" s="240"/>
    </row>
    <row r="782" spans="1:12">
      <c r="A782" s="44">
        <v>45443</v>
      </c>
      <c r="B782" s="525" t="s">
        <v>14</v>
      </c>
      <c r="C782" s="525" t="s">
        <v>25</v>
      </c>
      <c r="D782" t="s">
        <v>16</v>
      </c>
      <c r="E782" s="240">
        <v>147.80000000000001</v>
      </c>
      <c r="G782" s="2">
        <f t="shared" si="10"/>
        <v>147.80000000000001</v>
      </c>
      <c r="I782" s="526"/>
      <c r="L782" s="240"/>
    </row>
    <row r="783" spans="1:12">
      <c r="B783" s="526"/>
      <c r="C783" s="526"/>
      <c r="D783" t="s">
        <v>17</v>
      </c>
      <c r="E783" s="240">
        <v>5</v>
      </c>
      <c r="G783" s="2">
        <f t="shared" si="10"/>
        <v>152.80000000000001</v>
      </c>
      <c r="I783" s="526"/>
      <c r="K783" s="265"/>
      <c r="L783" s="526"/>
    </row>
    <row r="784" spans="1:12">
      <c r="B784" s="526"/>
      <c r="C784" s="526"/>
      <c r="D784" t="s">
        <v>18</v>
      </c>
      <c r="E784" s="240">
        <v>60</v>
      </c>
      <c r="G784" s="2">
        <f t="shared" si="10"/>
        <v>212.8</v>
      </c>
      <c r="I784" s="525"/>
      <c r="L784" s="240"/>
    </row>
    <row r="785" spans="1:12">
      <c r="B785" s="526"/>
      <c r="C785" s="526"/>
      <c r="D785" t="s">
        <v>19</v>
      </c>
      <c r="E785" s="240">
        <v>5</v>
      </c>
      <c r="G785" s="2">
        <f t="shared" si="10"/>
        <v>217.8</v>
      </c>
      <c r="I785" s="526"/>
      <c r="L785" s="240"/>
    </row>
    <row r="786" spans="1:12">
      <c r="A786" s="7">
        <v>45469</v>
      </c>
      <c r="B786" s="526">
        <v>29110</v>
      </c>
      <c r="C786" s="526" t="s">
        <v>25</v>
      </c>
      <c r="D786" t="s">
        <v>16</v>
      </c>
      <c r="F786" s="240">
        <v>147.80000000000001</v>
      </c>
      <c r="G786" s="2">
        <f t="shared" si="10"/>
        <v>70</v>
      </c>
      <c r="I786" s="526"/>
      <c r="K786" s="240"/>
      <c r="L786" s="240"/>
    </row>
    <row r="787" spans="1:12">
      <c r="A787" s="7">
        <v>45469</v>
      </c>
      <c r="B787" s="526">
        <v>29110</v>
      </c>
      <c r="C787" s="526" t="s">
        <v>25</v>
      </c>
      <c r="D787" t="s">
        <v>17</v>
      </c>
      <c r="F787" s="240">
        <v>5</v>
      </c>
      <c r="G787" s="2">
        <f t="shared" si="10"/>
        <v>65</v>
      </c>
      <c r="L787" s="526"/>
    </row>
    <row r="788" spans="1:12">
      <c r="A788" s="7">
        <v>45469</v>
      </c>
      <c r="B788" s="526">
        <v>29110</v>
      </c>
      <c r="C788" s="526" t="s">
        <v>25</v>
      </c>
      <c r="D788" t="s">
        <v>18</v>
      </c>
      <c r="F788" s="240">
        <v>60</v>
      </c>
      <c r="G788" s="2">
        <f t="shared" ref="G788" si="11">+G787+E788-F788</f>
        <v>5</v>
      </c>
      <c r="L788" s="526"/>
    </row>
    <row r="789" spans="1:12">
      <c r="A789" s="7">
        <v>45469</v>
      </c>
      <c r="B789" s="526">
        <v>29110</v>
      </c>
      <c r="C789" s="526" t="s">
        <v>25</v>
      </c>
      <c r="D789" t="s">
        <v>19</v>
      </c>
      <c r="F789" s="240">
        <v>5</v>
      </c>
      <c r="G789" s="2">
        <f t="shared" ref="G789:G855" si="12">+G788+E789-F789</f>
        <v>0</v>
      </c>
      <c r="L789" s="538"/>
    </row>
    <row r="790" spans="1:12">
      <c r="A790" s="88">
        <v>45473</v>
      </c>
      <c r="B790" s="525" t="s">
        <v>14</v>
      </c>
      <c r="C790" s="525" t="s">
        <v>26</v>
      </c>
      <c r="D790" t="s">
        <v>16</v>
      </c>
      <c r="E790" s="240">
        <v>143.5</v>
      </c>
      <c r="G790" s="2">
        <f t="shared" si="12"/>
        <v>143.5</v>
      </c>
      <c r="L790" s="526"/>
    </row>
    <row r="791" spans="1:12">
      <c r="A791" s="86"/>
      <c r="B791" s="526"/>
      <c r="C791" s="526"/>
      <c r="D791" t="s">
        <v>17</v>
      </c>
      <c r="E791" s="240">
        <v>7</v>
      </c>
      <c r="G791" s="2">
        <f t="shared" si="12"/>
        <v>150.5</v>
      </c>
      <c r="L791" s="526"/>
    </row>
    <row r="792" spans="1:12">
      <c r="A792" s="86"/>
      <c r="B792" s="526"/>
      <c r="C792" s="526"/>
      <c r="D792" t="s">
        <v>18</v>
      </c>
      <c r="E792" s="240">
        <v>60</v>
      </c>
      <c r="G792" s="2">
        <f t="shared" si="12"/>
        <v>210.5</v>
      </c>
      <c r="L792" s="526"/>
    </row>
    <row r="793" spans="1:12">
      <c r="A793" s="86"/>
      <c r="B793" s="526"/>
      <c r="C793" s="526"/>
      <c r="D793" t="s">
        <v>19</v>
      </c>
      <c r="E793" s="240">
        <v>5</v>
      </c>
      <c r="G793" s="2">
        <f t="shared" si="12"/>
        <v>215.5</v>
      </c>
      <c r="L793" s="526"/>
    </row>
    <row r="794" spans="1:12">
      <c r="A794" s="7">
        <v>45539</v>
      </c>
      <c r="B794" s="526">
        <v>29629</v>
      </c>
      <c r="C794" s="526" t="s">
        <v>26</v>
      </c>
      <c r="D794" t="s">
        <v>16</v>
      </c>
      <c r="E794" s="240"/>
      <c r="F794" s="240">
        <v>143.5</v>
      </c>
      <c r="G794" s="2">
        <f t="shared" si="12"/>
        <v>72</v>
      </c>
      <c r="L794" s="526"/>
    </row>
    <row r="795" spans="1:12">
      <c r="A795" s="7">
        <v>45539</v>
      </c>
      <c r="B795" s="526">
        <v>29629</v>
      </c>
      <c r="C795" s="526" t="s">
        <v>26</v>
      </c>
      <c r="D795" t="s">
        <v>17</v>
      </c>
      <c r="E795" s="240"/>
      <c r="F795" s="240">
        <v>7</v>
      </c>
      <c r="G795" s="2">
        <f t="shared" si="12"/>
        <v>65</v>
      </c>
      <c r="L795" s="526"/>
    </row>
    <row r="796" spans="1:12">
      <c r="A796" s="7">
        <v>45539</v>
      </c>
      <c r="B796" s="526">
        <v>29629</v>
      </c>
      <c r="C796" s="526" t="s">
        <v>26</v>
      </c>
      <c r="D796" t="s">
        <v>18</v>
      </c>
      <c r="E796" s="240"/>
      <c r="F796" s="240">
        <v>60</v>
      </c>
      <c r="G796" s="2">
        <f t="shared" si="12"/>
        <v>5</v>
      </c>
      <c r="L796" s="526"/>
    </row>
    <row r="797" spans="1:12">
      <c r="A797" s="7">
        <v>45539</v>
      </c>
      <c r="B797" s="526">
        <v>29629</v>
      </c>
      <c r="C797" s="526" t="s">
        <v>26</v>
      </c>
      <c r="D797" t="s">
        <v>19</v>
      </c>
      <c r="E797" s="240"/>
      <c r="F797" s="240">
        <v>5</v>
      </c>
      <c r="G797" s="2">
        <f t="shared" si="12"/>
        <v>0</v>
      </c>
      <c r="L797" s="526"/>
    </row>
    <row r="798" spans="1:12">
      <c r="A798" s="88">
        <v>45504</v>
      </c>
      <c r="B798" s="525" t="s">
        <v>14</v>
      </c>
      <c r="C798" s="525" t="s">
        <v>27</v>
      </c>
      <c r="D798" t="s">
        <v>16</v>
      </c>
      <c r="E798" s="240">
        <v>140.9</v>
      </c>
      <c r="G798" s="2">
        <f t="shared" si="12"/>
        <v>140.9</v>
      </c>
      <c r="L798" s="526"/>
    </row>
    <row r="799" spans="1:12">
      <c r="A799" s="86"/>
      <c r="B799" s="526"/>
      <c r="C799" s="526"/>
      <c r="D799" t="s">
        <v>17</v>
      </c>
      <c r="E799" s="240">
        <v>7</v>
      </c>
      <c r="G799" s="2">
        <f t="shared" si="12"/>
        <v>147.9</v>
      </c>
      <c r="L799" s="526"/>
    </row>
    <row r="800" spans="1:12">
      <c r="A800" s="86"/>
      <c r="B800" s="526"/>
      <c r="C800" s="526"/>
      <c r="D800" t="s">
        <v>18</v>
      </c>
      <c r="E800" s="240">
        <v>60</v>
      </c>
      <c r="G800" s="2">
        <f t="shared" si="12"/>
        <v>207.9</v>
      </c>
      <c r="L800" s="526"/>
    </row>
    <row r="801" spans="1:12">
      <c r="A801" s="86"/>
      <c r="B801" s="526"/>
      <c r="C801" s="526"/>
      <c r="D801" t="s">
        <v>19</v>
      </c>
      <c r="E801" s="240">
        <v>5</v>
      </c>
      <c r="G801" s="2">
        <f t="shared" si="12"/>
        <v>212.9</v>
      </c>
      <c r="L801" s="526"/>
    </row>
    <row r="802" spans="1:12">
      <c r="B802" s="526"/>
      <c r="C802" s="526"/>
      <c r="D802" t="s">
        <v>202</v>
      </c>
      <c r="E802" s="265">
        <v>102.5</v>
      </c>
      <c r="G802" s="2">
        <f t="shared" si="12"/>
        <v>315.39999999999998</v>
      </c>
      <c r="L802" s="526"/>
    </row>
    <row r="803" spans="1:12">
      <c r="B803" s="526"/>
      <c r="C803" s="526"/>
      <c r="D803" t="s">
        <v>107</v>
      </c>
      <c r="E803" s="240">
        <v>250</v>
      </c>
      <c r="G803" s="2">
        <f t="shared" si="12"/>
        <v>565.4</v>
      </c>
      <c r="H803" t="s">
        <v>52</v>
      </c>
      <c r="L803" s="526"/>
    </row>
    <row r="804" spans="1:12">
      <c r="A804" s="7">
        <v>45539</v>
      </c>
      <c r="B804" s="526">
        <v>29629</v>
      </c>
      <c r="C804" s="526" t="s">
        <v>27</v>
      </c>
      <c r="D804" t="s">
        <v>16</v>
      </c>
      <c r="F804" s="240">
        <v>140.9</v>
      </c>
      <c r="G804" s="2">
        <f t="shared" si="12"/>
        <v>424.5</v>
      </c>
      <c r="I804" s="543"/>
      <c r="J804" s="543"/>
      <c r="K804" s="543"/>
      <c r="L804" s="526"/>
    </row>
    <row r="805" spans="1:12">
      <c r="A805" s="7">
        <v>45539</v>
      </c>
      <c r="B805" s="526">
        <v>29629</v>
      </c>
      <c r="C805" s="526" t="s">
        <v>27</v>
      </c>
      <c r="D805" t="s">
        <v>17</v>
      </c>
      <c r="F805" s="240">
        <v>7</v>
      </c>
      <c r="G805" s="2">
        <f t="shared" si="12"/>
        <v>417.5</v>
      </c>
      <c r="I805" s="525"/>
      <c r="K805" s="265"/>
      <c r="L805" s="526"/>
    </row>
    <row r="806" spans="1:12">
      <c r="A806" s="7">
        <v>45539</v>
      </c>
      <c r="B806" s="526">
        <v>29629</v>
      </c>
      <c r="C806" s="526" t="s">
        <v>27</v>
      </c>
      <c r="D806" t="s">
        <v>18</v>
      </c>
      <c r="F806" s="240">
        <v>60</v>
      </c>
      <c r="G806" s="2">
        <f t="shared" si="12"/>
        <v>357.5</v>
      </c>
      <c r="K806" s="265"/>
      <c r="L806" s="526"/>
    </row>
    <row r="807" spans="1:12">
      <c r="A807" s="7">
        <v>45539</v>
      </c>
      <c r="B807" s="526">
        <v>29629</v>
      </c>
      <c r="C807" s="526" t="s">
        <v>27</v>
      </c>
      <c r="D807" t="s">
        <v>19</v>
      </c>
      <c r="F807" s="240">
        <v>5</v>
      </c>
      <c r="G807" s="2">
        <f t="shared" si="12"/>
        <v>352.5</v>
      </c>
      <c r="L807" s="526"/>
    </row>
    <row r="808" spans="1:12">
      <c r="A808" s="7">
        <v>45499</v>
      </c>
      <c r="B808" s="526">
        <v>29440</v>
      </c>
      <c r="C808" s="526" t="s">
        <v>27</v>
      </c>
      <c r="D808" t="s">
        <v>107</v>
      </c>
      <c r="F808" s="240">
        <v>250</v>
      </c>
      <c r="G808" s="2">
        <f t="shared" si="12"/>
        <v>102.5</v>
      </c>
      <c r="L808" s="240"/>
    </row>
    <row r="809" spans="1:12">
      <c r="A809" s="7">
        <v>45727</v>
      </c>
      <c r="B809" s="526">
        <v>30624</v>
      </c>
      <c r="C809" s="526" t="s">
        <v>27</v>
      </c>
      <c r="D809" t="s">
        <v>202</v>
      </c>
      <c r="F809" s="240">
        <v>102.5</v>
      </c>
      <c r="G809" s="2">
        <f t="shared" si="12"/>
        <v>0</v>
      </c>
      <c r="L809" s="240"/>
    </row>
    <row r="810" spans="1:12">
      <c r="A810" s="44">
        <v>45535</v>
      </c>
      <c r="B810" s="525" t="s">
        <v>14</v>
      </c>
      <c r="C810" s="525" t="s">
        <v>81</v>
      </c>
      <c r="D810" t="s">
        <v>16</v>
      </c>
      <c r="E810" s="240">
        <v>141.30000000000001</v>
      </c>
      <c r="F810" s="240"/>
      <c r="G810" s="2">
        <f t="shared" si="12"/>
        <v>141.30000000000001</v>
      </c>
      <c r="L810" s="240"/>
    </row>
    <row r="811" spans="1:12">
      <c r="B811" s="526"/>
      <c r="C811" s="526"/>
      <c r="D811" t="s">
        <v>17</v>
      </c>
      <c r="E811" s="240">
        <v>7</v>
      </c>
      <c r="F811" s="240"/>
      <c r="G811" s="2">
        <f t="shared" si="12"/>
        <v>148.30000000000001</v>
      </c>
      <c r="I811" s="525"/>
      <c r="L811" s="240"/>
    </row>
    <row r="812" spans="1:12">
      <c r="B812" s="526"/>
      <c r="C812" s="526"/>
      <c r="D812" t="s">
        <v>18</v>
      </c>
      <c r="E812" s="240">
        <v>60</v>
      </c>
      <c r="F812" s="240"/>
      <c r="G812" s="2">
        <f t="shared" si="12"/>
        <v>208.3</v>
      </c>
      <c r="I812" s="526"/>
      <c r="L812" s="240"/>
    </row>
    <row r="813" spans="1:12">
      <c r="B813" s="526"/>
      <c r="C813" s="526"/>
      <c r="D813" t="s">
        <v>19</v>
      </c>
      <c r="E813" s="240">
        <v>5</v>
      </c>
      <c r="F813" s="240"/>
      <c r="G813" s="2">
        <f t="shared" si="12"/>
        <v>213.3</v>
      </c>
      <c r="I813" s="526"/>
      <c r="L813" s="240"/>
    </row>
    <row r="814" spans="1:12">
      <c r="A814" s="7">
        <v>45539</v>
      </c>
      <c r="B814" s="526">
        <v>29629</v>
      </c>
      <c r="C814" s="526" t="s">
        <v>81</v>
      </c>
      <c r="D814" t="s">
        <v>18</v>
      </c>
      <c r="E814" s="240"/>
      <c r="F814" s="240">
        <v>60</v>
      </c>
      <c r="G814" s="2">
        <f t="shared" si="12"/>
        <v>153.30000000000001</v>
      </c>
      <c r="I814" s="526"/>
      <c r="L814" s="240"/>
    </row>
    <row r="815" spans="1:12">
      <c r="A815" s="7">
        <v>45539</v>
      </c>
      <c r="B815" s="526">
        <v>29629</v>
      </c>
      <c r="C815" s="526" t="s">
        <v>81</v>
      </c>
      <c r="D815" t="s">
        <v>19</v>
      </c>
      <c r="E815" s="240"/>
      <c r="F815" s="240">
        <v>5</v>
      </c>
      <c r="G815" s="2">
        <f t="shared" si="12"/>
        <v>148.30000000000001</v>
      </c>
      <c r="K815" s="26"/>
      <c r="L815" s="26"/>
    </row>
    <row r="816" spans="1:12">
      <c r="A816" s="7">
        <v>45596</v>
      </c>
      <c r="B816" s="526">
        <v>29929</v>
      </c>
      <c r="C816" s="526" t="s">
        <v>81</v>
      </c>
      <c r="D816" t="s">
        <v>16</v>
      </c>
      <c r="E816" s="240"/>
      <c r="F816" s="240">
        <v>141.30000000000001</v>
      </c>
      <c r="G816" s="2">
        <f t="shared" si="12"/>
        <v>7</v>
      </c>
      <c r="K816" s="26"/>
      <c r="L816" s="26"/>
    </row>
    <row r="817" spans="1:12">
      <c r="A817" s="7">
        <v>45596</v>
      </c>
      <c r="B817" s="526">
        <v>29929</v>
      </c>
      <c r="C817" s="526" t="s">
        <v>81</v>
      </c>
      <c r="D817" t="s">
        <v>17</v>
      </c>
      <c r="E817" s="240"/>
      <c r="F817" s="240">
        <v>7</v>
      </c>
      <c r="G817" s="2">
        <f t="shared" si="12"/>
        <v>0</v>
      </c>
      <c r="K817" s="26"/>
      <c r="L817" s="26"/>
    </row>
    <row r="818" spans="1:12">
      <c r="A818" s="88">
        <v>45565</v>
      </c>
      <c r="B818" s="525" t="s">
        <v>14</v>
      </c>
      <c r="C818" s="525" t="s">
        <v>53</v>
      </c>
      <c r="D818" t="s">
        <v>16</v>
      </c>
      <c r="E818" s="240">
        <v>142.19999999999999</v>
      </c>
      <c r="G818" s="2">
        <f t="shared" si="12"/>
        <v>142.19999999999999</v>
      </c>
      <c r="L818" s="526"/>
    </row>
    <row r="819" spans="1:12">
      <c r="A819" s="86"/>
      <c r="B819" s="526"/>
      <c r="C819" s="526"/>
      <c r="D819" t="s">
        <v>17</v>
      </c>
      <c r="E819" s="240">
        <v>5</v>
      </c>
      <c r="G819" s="2">
        <f t="shared" si="12"/>
        <v>147.19999999999999</v>
      </c>
      <c r="L819" s="526"/>
    </row>
    <row r="820" spans="1:12">
      <c r="A820" s="86"/>
      <c r="B820" s="526"/>
      <c r="C820" s="526"/>
      <c r="D820" t="s">
        <v>18</v>
      </c>
      <c r="E820" s="240">
        <v>60</v>
      </c>
      <c r="G820" s="2">
        <f t="shared" si="12"/>
        <v>207.2</v>
      </c>
      <c r="L820" s="526"/>
    </row>
    <row r="821" spans="1:12">
      <c r="A821" s="86"/>
      <c r="B821" s="526"/>
      <c r="C821" s="526"/>
      <c r="D821" t="s">
        <v>19</v>
      </c>
      <c r="E821" s="240">
        <v>5</v>
      </c>
      <c r="G821" s="2">
        <f t="shared" si="12"/>
        <v>212.2</v>
      </c>
      <c r="L821" s="526"/>
    </row>
    <row r="822" spans="1:12">
      <c r="A822" s="7">
        <v>45596</v>
      </c>
      <c r="B822" s="526">
        <v>29929</v>
      </c>
      <c r="C822" s="526" t="s">
        <v>53</v>
      </c>
      <c r="D822" t="s">
        <v>16</v>
      </c>
      <c r="F822" s="240">
        <v>142.19999999999999</v>
      </c>
      <c r="G822" s="2">
        <f t="shared" si="12"/>
        <v>70</v>
      </c>
      <c r="L822" s="526"/>
    </row>
    <row r="823" spans="1:12">
      <c r="A823" s="7">
        <v>45596</v>
      </c>
      <c r="B823" s="526">
        <v>29929</v>
      </c>
      <c r="C823" s="526" t="s">
        <v>53</v>
      </c>
      <c r="D823" t="s">
        <v>17</v>
      </c>
      <c r="F823" s="240">
        <v>5</v>
      </c>
      <c r="G823" s="2">
        <f t="shared" si="12"/>
        <v>65</v>
      </c>
      <c r="L823" s="526"/>
    </row>
    <row r="824" spans="1:12">
      <c r="A824" s="7">
        <v>45596</v>
      </c>
      <c r="B824" s="526">
        <v>29929</v>
      </c>
      <c r="C824" s="526" t="s">
        <v>53</v>
      </c>
      <c r="D824" t="s">
        <v>18</v>
      </c>
      <c r="F824" s="240">
        <v>60</v>
      </c>
      <c r="G824" s="2">
        <f t="shared" si="12"/>
        <v>5</v>
      </c>
      <c r="L824" s="526"/>
    </row>
    <row r="825" spans="1:12">
      <c r="A825" s="7">
        <v>45596</v>
      </c>
      <c r="B825" s="526">
        <v>29929</v>
      </c>
      <c r="C825" s="526" t="s">
        <v>53</v>
      </c>
      <c r="D825" t="s">
        <v>19</v>
      </c>
      <c r="F825" s="240">
        <v>5</v>
      </c>
      <c r="G825" s="2">
        <f t="shared" si="12"/>
        <v>0</v>
      </c>
      <c r="I825" s="526"/>
      <c r="K825" s="240"/>
      <c r="L825" s="526"/>
    </row>
    <row r="826" spans="1:12">
      <c r="A826" s="44">
        <v>45596</v>
      </c>
      <c r="B826" s="525" t="s">
        <v>14</v>
      </c>
      <c r="C826" s="525" t="s">
        <v>30</v>
      </c>
      <c r="D826" t="s">
        <v>16</v>
      </c>
      <c r="E826" s="240">
        <v>76.400000000000006</v>
      </c>
      <c r="F826" s="265"/>
      <c r="G826" s="2">
        <f t="shared" si="12"/>
        <v>76.400000000000006</v>
      </c>
      <c r="I826" s="525"/>
      <c r="K826" s="240"/>
      <c r="L826" s="526"/>
    </row>
    <row r="827" spans="1:12">
      <c r="A827" s="86"/>
      <c r="B827" s="526"/>
      <c r="C827" s="526"/>
      <c r="D827" t="s">
        <v>17</v>
      </c>
      <c r="E827" s="240">
        <v>7</v>
      </c>
      <c r="F827" s="265"/>
      <c r="G827" s="2">
        <f t="shared" si="12"/>
        <v>83.4</v>
      </c>
      <c r="I827" s="526"/>
      <c r="K827" s="240"/>
      <c r="L827" s="526"/>
    </row>
    <row r="828" spans="1:12">
      <c r="A828" s="86"/>
      <c r="B828" s="526"/>
      <c r="C828" s="526"/>
      <c r="D828" t="s">
        <v>18</v>
      </c>
      <c r="E828" s="240">
        <v>60</v>
      </c>
      <c r="G828" s="2">
        <f t="shared" si="12"/>
        <v>143.4</v>
      </c>
      <c r="I828" s="526"/>
      <c r="K828" s="240"/>
      <c r="L828" s="526"/>
    </row>
    <row r="829" spans="1:12">
      <c r="A829" s="86"/>
      <c r="B829" s="526"/>
      <c r="C829" s="526"/>
      <c r="D829" t="s">
        <v>19</v>
      </c>
      <c r="E829" s="240">
        <v>5</v>
      </c>
      <c r="G829" s="2">
        <f t="shared" si="12"/>
        <v>148.4</v>
      </c>
      <c r="I829" s="526"/>
      <c r="K829" s="240"/>
      <c r="L829" s="526"/>
    </row>
    <row r="830" spans="1:12">
      <c r="A830" s="7">
        <v>45654</v>
      </c>
      <c r="B830" s="526">
        <v>30214</v>
      </c>
      <c r="C830" s="526" t="s">
        <v>30</v>
      </c>
      <c r="D830" t="s">
        <v>16</v>
      </c>
      <c r="E830" s="240"/>
      <c r="F830" s="240">
        <v>76.400000000000006</v>
      </c>
      <c r="G830" s="2">
        <f t="shared" si="12"/>
        <v>72</v>
      </c>
      <c r="I830" s="526"/>
      <c r="K830" s="240"/>
      <c r="L830" s="526"/>
    </row>
    <row r="831" spans="1:12">
      <c r="A831" s="7">
        <v>45654</v>
      </c>
      <c r="B831" s="526">
        <v>30214</v>
      </c>
      <c r="C831" s="526" t="s">
        <v>30</v>
      </c>
      <c r="D831" t="s">
        <v>17</v>
      </c>
      <c r="E831" s="240"/>
      <c r="F831" s="240">
        <v>7</v>
      </c>
      <c r="G831" s="2">
        <f t="shared" si="12"/>
        <v>65</v>
      </c>
      <c r="I831" s="526"/>
      <c r="K831" s="240"/>
      <c r="L831" s="526"/>
    </row>
    <row r="832" spans="1:12">
      <c r="A832" s="7">
        <v>45654</v>
      </c>
      <c r="B832" s="526">
        <v>30214</v>
      </c>
      <c r="C832" s="526" t="s">
        <v>30</v>
      </c>
      <c r="D832" t="s">
        <v>18</v>
      </c>
      <c r="E832" s="240"/>
      <c r="F832" s="240">
        <v>60</v>
      </c>
      <c r="G832" s="2">
        <f t="shared" si="12"/>
        <v>5</v>
      </c>
      <c r="I832" s="526"/>
      <c r="K832" s="240"/>
      <c r="L832" s="526"/>
    </row>
    <row r="833" spans="1:12">
      <c r="A833" s="7">
        <v>45654</v>
      </c>
      <c r="B833" s="526">
        <v>30214</v>
      </c>
      <c r="C833" s="526" t="s">
        <v>30</v>
      </c>
      <c r="D833" t="s">
        <v>19</v>
      </c>
      <c r="E833" s="240"/>
      <c r="F833" s="240">
        <v>5</v>
      </c>
      <c r="G833" s="2">
        <f t="shared" si="12"/>
        <v>0</v>
      </c>
      <c r="I833" s="526"/>
      <c r="K833" s="240"/>
      <c r="L833" s="526"/>
    </row>
    <row r="834" spans="1:12">
      <c r="A834" s="88">
        <v>45626</v>
      </c>
      <c r="B834" s="525" t="s">
        <v>14</v>
      </c>
      <c r="C834" s="525" t="s">
        <v>83</v>
      </c>
      <c r="D834" t="s">
        <v>16</v>
      </c>
      <c r="E834" s="240">
        <v>94.7</v>
      </c>
      <c r="G834" s="2">
        <f t="shared" si="12"/>
        <v>94.7</v>
      </c>
      <c r="I834" s="525"/>
      <c r="K834" s="240"/>
      <c r="L834" s="526"/>
    </row>
    <row r="835" spans="1:12">
      <c r="A835" s="86"/>
      <c r="B835" s="526"/>
      <c r="C835" s="526"/>
      <c r="D835" t="s">
        <v>17</v>
      </c>
      <c r="E835" s="240">
        <v>7</v>
      </c>
      <c r="G835" s="2">
        <f t="shared" si="12"/>
        <v>101.7</v>
      </c>
      <c r="K835" s="240"/>
      <c r="L835" s="526"/>
    </row>
    <row r="836" spans="1:12">
      <c r="A836" s="86"/>
      <c r="B836" s="526"/>
      <c r="C836" s="526"/>
      <c r="D836" t="s">
        <v>18</v>
      </c>
      <c r="E836" s="240">
        <v>60</v>
      </c>
      <c r="G836" s="2">
        <f t="shared" si="12"/>
        <v>161.69999999999999</v>
      </c>
      <c r="K836" s="37"/>
      <c r="L836" s="526"/>
    </row>
    <row r="837" spans="1:12">
      <c r="A837" s="86"/>
      <c r="B837" s="526"/>
      <c r="C837" s="526"/>
      <c r="D837" t="s">
        <v>19</v>
      </c>
      <c r="E837" s="240">
        <v>5</v>
      </c>
      <c r="G837" s="2">
        <f t="shared" si="12"/>
        <v>166.7</v>
      </c>
      <c r="L837" s="526"/>
    </row>
    <row r="838" spans="1:12">
      <c r="A838" s="7">
        <v>45654</v>
      </c>
      <c r="B838" s="526">
        <v>30214</v>
      </c>
      <c r="C838" s="526" t="s">
        <v>83</v>
      </c>
      <c r="D838" t="s">
        <v>16</v>
      </c>
      <c r="E838" s="240"/>
      <c r="F838" s="240">
        <v>94.7</v>
      </c>
      <c r="G838" s="2">
        <f t="shared" si="12"/>
        <v>71.999999999999986</v>
      </c>
      <c r="L838" s="526"/>
    </row>
    <row r="839" spans="1:12">
      <c r="A839" s="7">
        <v>45654</v>
      </c>
      <c r="B839" s="526">
        <v>30214</v>
      </c>
      <c r="C839" s="526" t="s">
        <v>83</v>
      </c>
      <c r="D839" t="s">
        <v>17</v>
      </c>
      <c r="E839" s="240"/>
      <c r="F839" s="240">
        <v>7</v>
      </c>
      <c r="G839" s="2">
        <f t="shared" si="12"/>
        <v>64.999999999999986</v>
      </c>
      <c r="L839" s="526"/>
    </row>
    <row r="840" spans="1:12">
      <c r="A840" s="7">
        <v>45654</v>
      </c>
      <c r="B840" s="526">
        <v>30214</v>
      </c>
      <c r="C840" s="526" t="s">
        <v>83</v>
      </c>
      <c r="D840" t="s">
        <v>18</v>
      </c>
      <c r="E840" s="240"/>
      <c r="F840" s="240">
        <v>60</v>
      </c>
      <c r="G840" s="2">
        <f t="shared" si="12"/>
        <v>4.9999999999999858</v>
      </c>
      <c r="L840" s="526"/>
    </row>
    <row r="841" spans="1:12">
      <c r="A841" s="7">
        <v>45654</v>
      </c>
      <c r="B841" s="526">
        <v>30214</v>
      </c>
      <c r="C841" s="526" t="s">
        <v>83</v>
      </c>
      <c r="D841" t="s">
        <v>19</v>
      </c>
      <c r="E841" s="240"/>
      <c r="F841" s="240">
        <v>5</v>
      </c>
      <c r="G841" s="2">
        <f t="shared" si="12"/>
        <v>-1.4210854715202004E-14</v>
      </c>
      <c r="L841" s="526"/>
    </row>
    <row r="842" spans="1:12">
      <c r="A842" s="44">
        <v>45657</v>
      </c>
      <c r="B842" s="525" t="s">
        <v>14</v>
      </c>
      <c r="C842" s="525" t="s">
        <v>34</v>
      </c>
      <c r="D842" t="s">
        <v>16</v>
      </c>
      <c r="E842" s="240">
        <v>151</v>
      </c>
      <c r="G842" s="2">
        <f t="shared" si="12"/>
        <v>151</v>
      </c>
      <c r="I842" s="525"/>
      <c r="K842" s="265"/>
      <c r="L842" s="526"/>
    </row>
    <row r="843" spans="1:12">
      <c r="B843" s="526"/>
      <c r="C843" s="526"/>
      <c r="D843" t="s">
        <v>17</v>
      </c>
      <c r="E843" s="240">
        <v>3</v>
      </c>
      <c r="G843" s="2">
        <f t="shared" si="12"/>
        <v>154</v>
      </c>
      <c r="K843" s="265"/>
      <c r="L843" s="526"/>
    </row>
    <row r="844" spans="1:12">
      <c r="B844" s="526"/>
      <c r="C844" s="526"/>
      <c r="D844" t="s">
        <v>18</v>
      </c>
      <c r="E844" s="240">
        <v>60</v>
      </c>
      <c r="G844" s="2">
        <f t="shared" si="12"/>
        <v>214</v>
      </c>
      <c r="I844" s="525"/>
      <c r="K844" s="265"/>
      <c r="L844" s="526"/>
    </row>
    <row r="845" spans="1:12">
      <c r="B845" s="526"/>
      <c r="C845" s="526"/>
      <c r="D845" t="s">
        <v>19</v>
      </c>
      <c r="E845" s="240">
        <v>5</v>
      </c>
      <c r="G845" s="2">
        <f t="shared" si="12"/>
        <v>219</v>
      </c>
      <c r="I845" s="525"/>
      <c r="K845" s="240"/>
      <c r="L845" s="526"/>
    </row>
    <row r="846" spans="1:12">
      <c r="A846" s="7">
        <v>45654</v>
      </c>
      <c r="B846" s="526">
        <v>30214</v>
      </c>
      <c r="C846" s="526" t="s">
        <v>34</v>
      </c>
      <c r="D846" t="s">
        <v>18</v>
      </c>
      <c r="F846" s="240">
        <v>60</v>
      </c>
      <c r="G846" s="2">
        <f t="shared" si="12"/>
        <v>159</v>
      </c>
      <c r="I846" s="526"/>
      <c r="K846" s="240"/>
      <c r="L846" s="526"/>
    </row>
    <row r="847" spans="1:12">
      <c r="A847" s="7">
        <v>45654</v>
      </c>
      <c r="B847" s="526">
        <v>30214</v>
      </c>
      <c r="C847" s="526" t="s">
        <v>34</v>
      </c>
      <c r="D847" t="s">
        <v>19</v>
      </c>
      <c r="F847" s="240">
        <v>5</v>
      </c>
      <c r="G847" s="2">
        <f t="shared" si="12"/>
        <v>154</v>
      </c>
      <c r="I847" s="525"/>
      <c r="K847" s="240"/>
      <c r="L847" s="526"/>
    </row>
    <row r="848" spans="1:12">
      <c r="A848" s="7">
        <v>45727</v>
      </c>
      <c r="B848" s="526">
        <v>30624</v>
      </c>
      <c r="C848" s="526" t="s">
        <v>34</v>
      </c>
      <c r="D848" t="s">
        <v>16</v>
      </c>
      <c r="F848" s="240">
        <v>151</v>
      </c>
      <c r="G848" s="2">
        <f t="shared" si="12"/>
        <v>3</v>
      </c>
      <c r="I848" s="525"/>
      <c r="K848" s="240"/>
      <c r="L848" s="526"/>
    </row>
    <row r="849" spans="1:12">
      <c r="A849" s="7">
        <v>45727</v>
      </c>
      <c r="B849" s="526">
        <v>30624</v>
      </c>
      <c r="C849" s="526" t="s">
        <v>34</v>
      </c>
      <c r="D849" t="s">
        <v>17</v>
      </c>
      <c r="F849" s="240">
        <v>3</v>
      </c>
      <c r="G849" s="2">
        <f t="shared" si="12"/>
        <v>0</v>
      </c>
      <c r="I849" s="525"/>
      <c r="K849" s="240"/>
      <c r="L849" s="526"/>
    </row>
    <row r="850" spans="1:12">
      <c r="A850" s="88">
        <v>45688</v>
      </c>
      <c r="B850" s="525" t="s">
        <v>14</v>
      </c>
      <c r="C850" s="525" t="s">
        <v>15</v>
      </c>
      <c r="D850" t="s">
        <v>16</v>
      </c>
      <c r="E850" s="240">
        <v>123.2</v>
      </c>
      <c r="G850" s="2">
        <f t="shared" si="12"/>
        <v>123.2</v>
      </c>
      <c r="I850" s="526"/>
      <c r="K850" s="240"/>
      <c r="L850" s="526"/>
    </row>
    <row r="851" spans="1:12">
      <c r="A851" s="86"/>
      <c r="B851" s="526"/>
      <c r="C851" s="526"/>
      <c r="D851" t="s">
        <v>17</v>
      </c>
      <c r="E851" s="240">
        <v>3</v>
      </c>
      <c r="G851" s="2">
        <f t="shared" si="12"/>
        <v>126.2</v>
      </c>
      <c r="I851" s="525"/>
      <c r="K851" s="240"/>
      <c r="L851" s="526"/>
    </row>
    <row r="852" spans="1:12">
      <c r="A852" s="86"/>
      <c r="B852" s="526"/>
      <c r="C852" s="526"/>
      <c r="D852" t="s">
        <v>18</v>
      </c>
      <c r="E852" s="240">
        <v>60</v>
      </c>
      <c r="G852" s="2">
        <f t="shared" si="12"/>
        <v>186.2</v>
      </c>
      <c r="I852" s="526"/>
      <c r="K852" s="240"/>
      <c r="L852" s="526"/>
    </row>
    <row r="853" spans="1:12">
      <c r="A853" s="86"/>
      <c r="B853" s="526"/>
      <c r="C853" s="526"/>
      <c r="D853" t="s">
        <v>19</v>
      </c>
      <c r="E853" s="240">
        <v>5</v>
      </c>
      <c r="G853" s="2">
        <f t="shared" si="12"/>
        <v>191.2</v>
      </c>
      <c r="K853" s="26"/>
      <c r="L853" s="526"/>
    </row>
    <row r="854" spans="1:12">
      <c r="A854" s="7">
        <v>45721</v>
      </c>
      <c r="B854" s="526">
        <v>30591</v>
      </c>
      <c r="C854" s="526" t="s">
        <v>15</v>
      </c>
      <c r="D854" t="s">
        <v>16</v>
      </c>
      <c r="F854" s="160">
        <v>123.2</v>
      </c>
      <c r="G854" s="2">
        <f t="shared" si="12"/>
        <v>67.999999999999986</v>
      </c>
      <c r="K854" s="26"/>
      <c r="L854" s="526"/>
    </row>
    <row r="855" spans="1:12">
      <c r="A855" s="7">
        <v>45721</v>
      </c>
      <c r="B855" s="526">
        <v>30591</v>
      </c>
      <c r="C855" s="526" t="s">
        <v>15</v>
      </c>
      <c r="D855" t="s">
        <v>17</v>
      </c>
      <c r="F855" s="160">
        <v>3</v>
      </c>
      <c r="G855" s="2">
        <f t="shared" si="12"/>
        <v>64.999999999999986</v>
      </c>
      <c r="L855" s="526"/>
    </row>
    <row r="856" spans="1:12">
      <c r="A856" s="7">
        <v>45727</v>
      </c>
      <c r="B856" s="526">
        <v>30624</v>
      </c>
      <c r="C856" s="526" t="s">
        <v>15</v>
      </c>
      <c r="D856" t="s">
        <v>18</v>
      </c>
      <c r="F856" s="160">
        <v>60</v>
      </c>
      <c r="G856" s="2">
        <f t="shared" ref="G856:G897" si="13">+G855+E856-F856</f>
        <v>4.9999999999999858</v>
      </c>
      <c r="L856" s="526"/>
    </row>
    <row r="857" spans="1:12">
      <c r="A857" s="7">
        <v>45727</v>
      </c>
      <c r="B857" s="526">
        <v>30624</v>
      </c>
      <c r="C857" s="526" t="s">
        <v>15</v>
      </c>
      <c r="D857" t="s">
        <v>19</v>
      </c>
      <c r="F857" s="160">
        <v>5</v>
      </c>
      <c r="G857" s="2">
        <f t="shared" si="13"/>
        <v>-1.4210854715202004E-14</v>
      </c>
      <c r="L857" s="526"/>
    </row>
    <row r="858" spans="1:12">
      <c r="A858" s="44">
        <v>45716</v>
      </c>
      <c r="B858" s="525" t="s">
        <v>14</v>
      </c>
      <c r="C858" s="525" t="s">
        <v>20</v>
      </c>
      <c r="D858" t="s">
        <v>16</v>
      </c>
      <c r="E858" s="240">
        <v>104.7</v>
      </c>
      <c r="G858" s="2">
        <f t="shared" si="13"/>
        <v>104.69999999999999</v>
      </c>
      <c r="L858" s="526"/>
    </row>
    <row r="859" spans="1:12">
      <c r="B859" s="526"/>
      <c r="C859" s="526"/>
      <c r="D859" t="s">
        <v>17</v>
      </c>
      <c r="E859" s="240">
        <v>3</v>
      </c>
      <c r="G859" s="2">
        <f t="shared" si="13"/>
        <v>107.69999999999999</v>
      </c>
      <c r="L859" s="526"/>
    </row>
    <row r="860" spans="1:12">
      <c r="B860" s="526"/>
      <c r="C860" s="526"/>
      <c r="D860" t="s">
        <v>18</v>
      </c>
      <c r="E860" s="240">
        <v>56</v>
      </c>
      <c r="G860" s="2">
        <f t="shared" si="13"/>
        <v>163.69999999999999</v>
      </c>
      <c r="L860" s="526"/>
    </row>
    <row r="861" spans="1:12">
      <c r="B861" s="526"/>
      <c r="C861" s="526"/>
      <c r="D861" t="s">
        <v>19</v>
      </c>
      <c r="E861" s="240">
        <v>5</v>
      </c>
      <c r="G861" s="2">
        <f t="shared" si="13"/>
        <v>168.7</v>
      </c>
      <c r="L861" s="526"/>
    </row>
    <row r="862" spans="1:12">
      <c r="A862" s="7">
        <v>45727</v>
      </c>
      <c r="B862" s="526">
        <v>30624</v>
      </c>
      <c r="C862" s="526" t="s">
        <v>20</v>
      </c>
      <c r="D862" t="s">
        <v>18</v>
      </c>
      <c r="F862" s="160">
        <v>56</v>
      </c>
      <c r="G862" s="2">
        <f t="shared" si="13"/>
        <v>112.69999999999999</v>
      </c>
      <c r="L862" s="526"/>
    </row>
    <row r="863" spans="1:12">
      <c r="A863" s="7">
        <v>45727</v>
      </c>
      <c r="B863" s="526">
        <v>30624</v>
      </c>
      <c r="C863" s="526" t="s">
        <v>20</v>
      </c>
      <c r="D863" t="s">
        <v>19</v>
      </c>
      <c r="F863" s="160">
        <v>5</v>
      </c>
      <c r="G863" s="2">
        <f t="shared" si="13"/>
        <v>107.69999999999999</v>
      </c>
      <c r="L863" s="526"/>
    </row>
    <row r="864" spans="1:12">
      <c r="A864" s="7">
        <v>45743</v>
      </c>
      <c r="B864" s="526">
        <v>30877</v>
      </c>
      <c r="C864" s="526" t="s">
        <v>20</v>
      </c>
      <c r="D864" t="s">
        <v>16</v>
      </c>
      <c r="F864" s="240">
        <v>104.7</v>
      </c>
      <c r="G864" s="2">
        <f t="shared" si="13"/>
        <v>2.9999999999999858</v>
      </c>
      <c r="L864" s="526"/>
    </row>
    <row r="865" spans="1:14">
      <c r="A865" s="7">
        <v>45743</v>
      </c>
      <c r="B865" s="526">
        <v>30877</v>
      </c>
      <c r="C865" s="526" t="s">
        <v>20</v>
      </c>
      <c r="D865" t="s">
        <v>17</v>
      </c>
      <c r="F865" s="240">
        <v>3</v>
      </c>
      <c r="G865" s="2">
        <f t="shared" si="13"/>
        <v>-1.4210854715202004E-14</v>
      </c>
      <c r="L865" s="526"/>
    </row>
    <row r="866" spans="1:14">
      <c r="A866" s="44">
        <v>45747</v>
      </c>
      <c r="B866" s="525" t="s">
        <v>14</v>
      </c>
      <c r="C866" s="525" t="s">
        <v>23</v>
      </c>
      <c r="D866" t="s">
        <v>16</v>
      </c>
      <c r="E866" s="265">
        <v>130.1</v>
      </c>
      <c r="G866" s="2">
        <f t="shared" si="13"/>
        <v>130.09999999999997</v>
      </c>
      <c r="H866" s="37"/>
      <c r="L866" s="526"/>
    </row>
    <row r="867" spans="1:14">
      <c r="B867" s="526"/>
      <c r="C867" s="526"/>
      <c r="D867" t="s">
        <v>17</v>
      </c>
      <c r="E867" s="265">
        <v>3</v>
      </c>
      <c r="G867" s="2">
        <f t="shared" si="13"/>
        <v>133.09999999999997</v>
      </c>
      <c r="L867" s="526"/>
    </row>
    <row r="868" spans="1:14">
      <c r="B868" s="526"/>
      <c r="C868" s="526"/>
      <c r="D868" t="s">
        <v>18</v>
      </c>
      <c r="E868" s="265">
        <v>60</v>
      </c>
      <c r="G868" s="2">
        <f t="shared" si="13"/>
        <v>193.09999999999997</v>
      </c>
      <c r="I868" s="525"/>
      <c r="K868" s="265"/>
      <c r="L868" s="526"/>
    </row>
    <row r="869" spans="1:14">
      <c r="B869" s="526"/>
      <c r="C869" s="526"/>
      <c r="D869" t="s">
        <v>19</v>
      </c>
      <c r="E869" s="265">
        <v>5</v>
      </c>
      <c r="G869" s="2">
        <f t="shared" si="13"/>
        <v>198.09999999999997</v>
      </c>
      <c r="I869" s="526"/>
      <c r="K869" s="265"/>
      <c r="L869" s="526"/>
    </row>
    <row r="870" spans="1:14">
      <c r="B870" s="526"/>
      <c r="C870" s="526"/>
      <c r="D870" t="s">
        <v>230</v>
      </c>
      <c r="E870" s="265">
        <v>600</v>
      </c>
      <c r="G870" s="2">
        <f t="shared" si="13"/>
        <v>798.09999999999991</v>
      </c>
      <c r="K870" s="26"/>
      <c r="L870" s="526"/>
    </row>
    <row r="871" spans="1:14">
      <c r="A871" s="7">
        <v>45729</v>
      </c>
      <c r="B871" s="526">
        <v>30641</v>
      </c>
      <c r="C871" s="526" t="s">
        <v>23</v>
      </c>
      <c r="D871" t="s">
        <v>230</v>
      </c>
      <c r="F871" s="160">
        <v>600</v>
      </c>
      <c r="G871" s="2">
        <f t="shared" si="13"/>
        <v>198.09999999999991</v>
      </c>
      <c r="L871" s="526"/>
    </row>
    <row r="872" spans="1:14" ht="15" customHeight="1">
      <c r="A872" s="7">
        <v>45792</v>
      </c>
      <c r="B872" s="526">
        <v>30974</v>
      </c>
      <c r="C872" s="526" t="s">
        <v>23</v>
      </c>
      <c r="D872" t="s">
        <v>16</v>
      </c>
      <c r="F872" s="160">
        <v>130.1</v>
      </c>
      <c r="G872" s="2">
        <f t="shared" si="13"/>
        <v>67.999999999999915</v>
      </c>
      <c r="H872" s="368"/>
      <c r="I872" s="368"/>
      <c r="J872" s="368"/>
      <c r="K872" s="368"/>
      <c r="L872" s="369"/>
    </row>
    <row r="873" spans="1:14" ht="15" customHeight="1">
      <c r="A873" s="7">
        <v>45792</v>
      </c>
      <c r="B873" s="526">
        <v>30974</v>
      </c>
      <c r="C873" s="526" t="s">
        <v>23</v>
      </c>
      <c r="D873" t="s">
        <v>17</v>
      </c>
      <c r="F873" s="160">
        <v>3</v>
      </c>
      <c r="G873" s="2">
        <f t="shared" si="13"/>
        <v>64.999999999999915</v>
      </c>
      <c r="H873" s="368"/>
      <c r="L873" s="370"/>
      <c r="M873" s="367"/>
      <c r="N873" s="367"/>
    </row>
    <row r="874" spans="1:14" ht="15" customHeight="1">
      <c r="A874" s="7">
        <v>45805</v>
      </c>
      <c r="B874" s="526">
        <v>31047</v>
      </c>
      <c r="C874" s="526" t="s">
        <v>23</v>
      </c>
      <c r="D874" t="s">
        <v>18</v>
      </c>
      <c r="F874" s="160">
        <v>60</v>
      </c>
      <c r="G874" s="2">
        <f t="shared" si="13"/>
        <v>4.9999999999999147</v>
      </c>
      <c r="H874" s="368"/>
      <c r="I874" s="532"/>
      <c r="J874" s="532"/>
      <c r="K874" s="532"/>
      <c r="L874" s="370"/>
      <c r="M874" s="367"/>
      <c r="N874" s="367"/>
    </row>
    <row r="875" spans="1:14" ht="15" customHeight="1">
      <c r="A875" s="7">
        <v>45805</v>
      </c>
      <c r="B875" s="526">
        <v>31047</v>
      </c>
      <c r="C875" s="526" t="s">
        <v>23</v>
      </c>
      <c r="D875" t="s">
        <v>19</v>
      </c>
      <c r="F875" s="160">
        <v>5</v>
      </c>
      <c r="G875" s="2">
        <f t="shared" si="13"/>
        <v>-8.5265128291212022E-14</v>
      </c>
      <c r="H875" s="368"/>
      <c r="I875" s="570"/>
      <c r="J875" s="570"/>
      <c r="K875" s="570"/>
      <c r="L875" s="370"/>
      <c r="M875" s="367"/>
      <c r="N875" s="367"/>
    </row>
    <row r="876" spans="1:14" ht="15" customHeight="1">
      <c r="A876" s="88">
        <v>45777</v>
      </c>
      <c r="B876" s="525" t="s">
        <v>14</v>
      </c>
      <c r="C876" s="525" t="s">
        <v>24</v>
      </c>
      <c r="D876" t="s">
        <v>16</v>
      </c>
      <c r="E876" s="240">
        <v>121.6</v>
      </c>
      <c r="G876" s="2">
        <f t="shared" si="13"/>
        <v>121.59999999999991</v>
      </c>
      <c r="H876" s="368"/>
      <c r="I876" s="525" t="s">
        <v>25</v>
      </c>
      <c r="J876" t="s">
        <v>16</v>
      </c>
      <c r="K876" s="240">
        <v>122.2</v>
      </c>
      <c r="L876" s="369"/>
    </row>
    <row r="877" spans="1:14" ht="15" customHeight="1">
      <c r="A877" s="86"/>
      <c r="B877" s="526"/>
      <c r="C877" s="526"/>
      <c r="D877" t="s">
        <v>17</v>
      </c>
      <c r="E877" s="240">
        <v>3</v>
      </c>
      <c r="G877" s="2">
        <f t="shared" si="13"/>
        <v>124.59999999999991</v>
      </c>
      <c r="H877" s="368"/>
      <c r="I877" s="526"/>
      <c r="J877" t="s">
        <v>17</v>
      </c>
      <c r="K877" s="240">
        <v>5</v>
      </c>
      <c r="L877" s="369"/>
    </row>
    <row r="878" spans="1:14" ht="15" customHeight="1">
      <c r="A878" s="86"/>
      <c r="B878" s="526"/>
      <c r="C878" s="526"/>
      <c r="D878" t="s">
        <v>18</v>
      </c>
      <c r="E878" s="240">
        <v>60</v>
      </c>
      <c r="G878" s="2">
        <f t="shared" si="13"/>
        <v>184.59999999999991</v>
      </c>
      <c r="H878" s="368"/>
      <c r="I878" s="526"/>
      <c r="J878" t="s">
        <v>18</v>
      </c>
      <c r="K878" s="240">
        <v>60</v>
      </c>
      <c r="L878" s="369"/>
    </row>
    <row r="879" spans="1:14" ht="15" customHeight="1">
      <c r="A879" s="86"/>
      <c r="B879" s="526"/>
      <c r="C879" s="526"/>
      <c r="D879" t="s">
        <v>19</v>
      </c>
      <c r="E879" s="240">
        <v>5</v>
      </c>
      <c r="G879" s="2">
        <f t="shared" si="13"/>
        <v>189.59999999999991</v>
      </c>
      <c r="H879" s="368"/>
      <c r="I879" s="526"/>
      <c r="J879" t="s">
        <v>19</v>
      </c>
      <c r="K879" s="240">
        <v>5</v>
      </c>
      <c r="L879" s="369"/>
    </row>
    <row r="880" spans="1:14" ht="15" customHeight="1">
      <c r="A880" s="7">
        <v>45805</v>
      </c>
      <c r="B880" s="526">
        <v>31047</v>
      </c>
      <c r="C880" s="526" t="s">
        <v>24</v>
      </c>
      <c r="D880" t="s">
        <v>16</v>
      </c>
      <c r="F880" s="240">
        <v>121.6</v>
      </c>
      <c r="G880" s="2">
        <f t="shared" si="13"/>
        <v>67.999999999999915</v>
      </c>
      <c r="H880" s="368"/>
      <c r="I880" s="368"/>
      <c r="J880" t="s">
        <v>18</v>
      </c>
      <c r="K880" s="240">
        <v>60</v>
      </c>
      <c r="L880" s="369"/>
    </row>
    <row r="881" spans="1:12" ht="15" customHeight="1">
      <c r="A881" s="7">
        <v>45805</v>
      </c>
      <c r="B881" s="526">
        <v>31047</v>
      </c>
      <c r="C881" s="526" t="s">
        <v>24</v>
      </c>
      <c r="D881" t="s">
        <v>17</v>
      </c>
      <c r="F881" s="240">
        <v>3</v>
      </c>
      <c r="G881" s="2">
        <f t="shared" si="13"/>
        <v>64.999999999999915</v>
      </c>
      <c r="H881" s="368"/>
      <c r="I881" s="368"/>
      <c r="J881" t="s">
        <v>19</v>
      </c>
      <c r="K881" s="240">
        <v>5</v>
      </c>
      <c r="L881" s="369"/>
    </row>
    <row r="882" spans="1:12" ht="15" customHeight="1">
      <c r="A882" s="7">
        <v>45805</v>
      </c>
      <c r="B882" s="526">
        <v>31047</v>
      </c>
      <c r="C882" s="526" t="s">
        <v>24</v>
      </c>
      <c r="D882" t="s">
        <v>18</v>
      </c>
      <c r="F882" s="240">
        <v>60</v>
      </c>
      <c r="G882" s="2">
        <f t="shared" si="13"/>
        <v>4.9999999999999147</v>
      </c>
      <c r="H882" s="368"/>
      <c r="I882" s="368"/>
      <c r="J882" s="368"/>
      <c r="K882" s="371">
        <f>SUM(K876:K881)</f>
        <v>257.2</v>
      </c>
      <c r="L882" s="372"/>
    </row>
    <row r="883" spans="1:12" ht="15" customHeight="1">
      <c r="A883" s="7">
        <v>45805</v>
      </c>
      <c r="B883" s="526">
        <v>31047</v>
      </c>
      <c r="C883" s="526" t="s">
        <v>24</v>
      </c>
      <c r="D883" t="s">
        <v>19</v>
      </c>
      <c r="F883" s="240">
        <v>5</v>
      </c>
      <c r="G883" s="2">
        <f t="shared" si="13"/>
        <v>-8.5265128291212022E-14</v>
      </c>
      <c r="H883" s="368"/>
      <c r="I883" s="368"/>
      <c r="J883" s="368"/>
      <c r="K883" s="368"/>
      <c r="L883" s="369"/>
    </row>
    <row r="884" spans="1:12" ht="15" customHeight="1">
      <c r="A884" s="88">
        <v>45808</v>
      </c>
      <c r="B884" s="525" t="s">
        <v>14</v>
      </c>
      <c r="C884" s="525" t="s">
        <v>25</v>
      </c>
      <c r="D884" t="s">
        <v>16</v>
      </c>
      <c r="E884" s="240">
        <v>122.2</v>
      </c>
      <c r="G884" s="2">
        <f t="shared" si="13"/>
        <v>122.19999999999992</v>
      </c>
      <c r="H884" s="368"/>
      <c r="I884" s="368"/>
      <c r="J884" s="368"/>
      <c r="K884" s="368"/>
      <c r="L884" s="369"/>
    </row>
    <row r="885" spans="1:12" ht="15" customHeight="1">
      <c r="A885" s="86"/>
      <c r="B885" s="526"/>
      <c r="C885" s="526"/>
      <c r="D885" t="s">
        <v>17</v>
      </c>
      <c r="E885" s="240">
        <v>5</v>
      </c>
      <c r="G885" s="2">
        <f t="shared" si="13"/>
        <v>127.19999999999992</v>
      </c>
      <c r="H885" s="368"/>
      <c r="I885" s="368"/>
      <c r="J885" s="368"/>
      <c r="K885" s="368"/>
      <c r="L885" s="369"/>
    </row>
    <row r="886" spans="1:12" ht="15" customHeight="1">
      <c r="A886" s="86"/>
      <c r="B886" s="526"/>
      <c r="C886" s="526"/>
      <c r="D886" t="s">
        <v>18</v>
      </c>
      <c r="E886" s="240">
        <v>60</v>
      </c>
      <c r="G886" s="2">
        <f t="shared" si="13"/>
        <v>187.19999999999993</v>
      </c>
      <c r="L886" s="526"/>
    </row>
    <row r="887" spans="1:12" ht="15" customHeight="1">
      <c r="A887" s="86"/>
      <c r="B887" s="526"/>
      <c r="C887" s="526"/>
      <c r="D887" t="s">
        <v>19</v>
      </c>
      <c r="E887" s="240">
        <v>5</v>
      </c>
      <c r="G887" s="2">
        <f t="shared" si="13"/>
        <v>192.19999999999993</v>
      </c>
      <c r="L887" s="526"/>
    </row>
    <row r="888" spans="1:12" ht="15" customHeight="1">
      <c r="A888" s="7">
        <v>45854</v>
      </c>
      <c r="B888" s="526">
        <v>31419</v>
      </c>
      <c r="C888" s="526" t="s">
        <v>25</v>
      </c>
      <c r="D888" t="s">
        <v>16</v>
      </c>
      <c r="E888" s="240"/>
      <c r="F888" s="240">
        <v>122.2</v>
      </c>
      <c r="G888" s="2">
        <f t="shared" si="13"/>
        <v>69.999999999999929</v>
      </c>
      <c r="L888" s="526"/>
    </row>
    <row r="889" spans="1:12" ht="15" customHeight="1">
      <c r="A889" s="7">
        <v>45854</v>
      </c>
      <c r="B889" s="526">
        <v>31419</v>
      </c>
      <c r="C889" s="526" t="s">
        <v>25</v>
      </c>
      <c r="D889" t="s">
        <v>17</v>
      </c>
      <c r="E889" s="240"/>
      <c r="F889" s="240">
        <v>5</v>
      </c>
      <c r="G889" s="2">
        <f t="shared" si="13"/>
        <v>64.999999999999929</v>
      </c>
      <c r="L889" s="526"/>
    </row>
    <row r="890" spans="1:12" ht="15" customHeight="1">
      <c r="A890" s="7">
        <v>45854</v>
      </c>
      <c r="B890" s="526">
        <v>31419</v>
      </c>
      <c r="C890" s="526" t="s">
        <v>25</v>
      </c>
      <c r="D890" t="s">
        <v>18</v>
      </c>
      <c r="E890" s="240"/>
      <c r="F890" s="240">
        <v>60</v>
      </c>
      <c r="G890" s="2">
        <f t="shared" si="13"/>
        <v>4.9999999999999289</v>
      </c>
      <c r="L890" s="526"/>
    </row>
    <row r="891" spans="1:12" ht="15" customHeight="1">
      <c r="A891" s="7">
        <v>45854</v>
      </c>
      <c r="B891" s="526">
        <v>31419</v>
      </c>
      <c r="C891" s="526" t="s">
        <v>25</v>
      </c>
      <c r="D891" t="s">
        <v>19</v>
      </c>
      <c r="E891" s="240"/>
      <c r="F891" s="240">
        <v>5</v>
      </c>
      <c r="G891" s="2">
        <f t="shared" si="13"/>
        <v>-7.1054273576010019E-14</v>
      </c>
      <c r="L891" s="526"/>
    </row>
    <row r="892" spans="1:12">
      <c r="A892" s="88">
        <v>45838</v>
      </c>
      <c r="B892" s="525" t="s">
        <v>14</v>
      </c>
      <c r="C892" s="525" t="s">
        <v>26</v>
      </c>
      <c r="D892" t="s">
        <v>16</v>
      </c>
      <c r="E892" s="240">
        <v>129.69999999999999</v>
      </c>
      <c r="G892" s="2">
        <f t="shared" si="13"/>
        <v>129.69999999999993</v>
      </c>
      <c r="L892" s="526"/>
    </row>
    <row r="893" spans="1:12">
      <c r="A893" s="86"/>
      <c r="B893" s="526"/>
      <c r="C893" s="526"/>
      <c r="D893" t="s">
        <v>17</v>
      </c>
      <c r="E893" s="240">
        <v>4</v>
      </c>
      <c r="G893" s="2">
        <f t="shared" si="13"/>
        <v>133.69999999999993</v>
      </c>
      <c r="L893" s="526"/>
    </row>
    <row r="894" spans="1:12">
      <c r="A894" s="86"/>
      <c r="B894" s="526"/>
      <c r="C894" s="526"/>
      <c r="D894" t="s">
        <v>18</v>
      </c>
      <c r="E894" s="240">
        <v>60</v>
      </c>
      <c r="G894" s="2">
        <f t="shared" si="13"/>
        <v>193.69999999999993</v>
      </c>
      <c r="L894" s="526"/>
    </row>
    <row r="895" spans="1:12">
      <c r="A895" s="86"/>
      <c r="B895" s="526"/>
      <c r="C895" s="526"/>
      <c r="D895" t="s">
        <v>19</v>
      </c>
      <c r="E895" s="240">
        <v>5</v>
      </c>
      <c r="G895" s="2">
        <f t="shared" si="13"/>
        <v>198.69999999999993</v>
      </c>
      <c r="L895" s="526"/>
    </row>
    <row r="896" spans="1:12">
      <c r="A896" s="7">
        <v>45854</v>
      </c>
      <c r="B896" s="526">
        <v>31419</v>
      </c>
      <c r="C896" s="526" t="s">
        <v>26</v>
      </c>
      <c r="D896" t="s">
        <v>16</v>
      </c>
      <c r="F896" s="240">
        <v>129.69999999999999</v>
      </c>
      <c r="G896" s="2">
        <f t="shared" si="13"/>
        <v>68.999999999999943</v>
      </c>
      <c r="L896" s="526"/>
    </row>
    <row r="897" spans="1:12">
      <c r="A897" s="7">
        <v>45854</v>
      </c>
      <c r="B897" s="526">
        <v>31419</v>
      </c>
      <c r="C897" s="526" t="s">
        <v>26</v>
      </c>
      <c r="D897" t="s">
        <v>17</v>
      </c>
      <c r="F897" s="240">
        <v>4</v>
      </c>
      <c r="G897" s="2">
        <f t="shared" si="13"/>
        <v>64.999999999999943</v>
      </c>
      <c r="L897" s="526"/>
    </row>
    <row r="898" spans="1:12">
      <c r="A898" s="7">
        <v>45854</v>
      </c>
      <c r="B898" s="526">
        <v>31419</v>
      </c>
      <c r="C898" s="526" t="s">
        <v>26</v>
      </c>
      <c r="D898" t="s">
        <v>18</v>
      </c>
      <c r="F898" s="240">
        <v>60</v>
      </c>
      <c r="G898" s="2">
        <f t="shared" ref="G898:G970" si="14">+G897+E898-F898</f>
        <v>4.9999999999999432</v>
      </c>
      <c r="L898" s="526"/>
    </row>
    <row r="899" spans="1:12">
      <c r="A899" s="7">
        <v>45854</v>
      </c>
      <c r="B899" s="526">
        <v>31419</v>
      </c>
      <c r="C899" s="526" t="s">
        <v>26</v>
      </c>
      <c r="D899" t="s">
        <v>19</v>
      </c>
      <c r="F899" s="240">
        <v>5</v>
      </c>
      <c r="G899" s="2">
        <f t="shared" si="14"/>
        <v>-5.6843418860808015E-14</v>
      </c>
      <c r="H899" s="37">
        <f>400-G899</f>
        <v>400.00000000000006</v>
      </c>
      <c r="L899" s="526"/>
    </row>
    <row r="900" spans="1:12">
      <c r="A900" s="44">
        <v>45869</v>
      </c>
      <c r="B900" s="525" t="s">
        <v>14</v>
      </c>
      <c r="C900" s="525" t="s">
        <v>27</v>
      </c>
      <c r="D900" t="s">
        <v>16</v>
      </c>
      <c r="E900" s="8">
        <v>120.3</v>
      </c>
      <c r="G900" s="2">
        <f t="shared" si="14"/>
        <v>120.29999999999994</v>
      </c>
      <c r="H900" t="s">
        <v>383</v>
      </c>
      <c r="L900" s="526"/>
    </row>
    <row r="901" spans="1:12">
      <c r="B901" s="526"/>
      <c r="C901" s="526"/>
      <c r="D901" t="s">
        <v>17</v>
      </c>
      <c r="E901" s="8">
        <v>4</v>
      </c>
      <c r="G901" s="2">
        <f t="shared" si="14"/>
        <v>124.29999999999994</v>
      </c>
      <c r="L901" s="526"/>
    </row>
    <row r="902" spans="1:12">
      <c r="B902" s="526"/>
      <c r="C902" s="526"/>
      <c r="D902" t="s">
        <v>18</v>
      </c>
      <c r="E902" s="8">
        <v>60</v>
      </c>
      <c r="G902" s="2">
        <f t="shared" si="14"/>
        <v>184.29999999999995</v>
      </c>
      <c r="L902" s="526"/>
    </row>
    <row r="903" spans="1:12">
      <c r="B903" s="526"/>
      <c r="C903" s="526"/>
      <c r="D903" t="s">
        <v>19</v>
      </c>
      <c r="E903" s="8">
        <v>5</v>
      </c>
      <c r="G903" s="2">
        <f t="shared" si="14"/>
        <v>189.29999999999995</v>
      </c>
      <c r="L903" s="526"/>
    </row>
    <row r="904" spans="1:12">
      <c r="A904" s="7">
        <v>45985</v>
      </c>
      <c r="B904" s="526">
        <v>32044</v>
      </c>
      <c r="C904" s="526" t="s">
        <v>27</v>
      </c>
      <c r="D904" t="s">
        <v>16</v>
      </c>
      <c r="E904" s="8"/>
      <c r="F904" s="8">
        <v>120.3</v>
      </c>
      <c r="G904" s="2">
        <f t="shared" si="14"/>
        <v>68.999999999999957</v>
      </c>
      <c r="L904" s="526"/>
    </row>
    <row r="905" spans="1:12">
      <c r="A905" s="7">
        <v>45985</v>
      </c>
      <c r="B905" s="526">
        <v>32044</v>
      </c>
      <c r="C905" s="526" t="s">
        <v>27</v>
      </c>
      <c r="D905" t="s">
        <v>17</v>
      </c>
      <c r="E905" s="8"/>
      <c r="F905" s="8">
        <v>4</v>
      </c>
      <c r="G905" s="2">
        <f t="shared" si="14"/>
        <v>64.999999999999957</v>
      </c>
      <c r="L905" s="526"/>
    </row>
    <row r="906" spans="1:12">
      <c r="A906" s="7">
        <v>45985</v>
      </c>
      <c r="B906" s="526">
        <v>32044</v>
      </c>
      <c r="C906" s="526" t="s">
        <v>27</v>
      </c>
      <c r="D906" t="s">
        <v>18</v>
      </c>
      <c r="E906" s="8"/>
      <c r="F906" s="8">
        <v>60</v>
      </c>
      <c r="G906" s="2">
        <f t="shared" si="14"/>
        <v>4.9999999999999574</v>
      </c>
      <c r="L906" s="526"/>
    </row>
    <row r="907" spans="1:12">
      <c r="A907" s="7">
        <v>45985</v>
      </c>
      <c r="B907" s="526">
        <v>32044</v>
      </c>
      <c r="C907" s="526" t="s">
        <v>27</v>
      </c>
      <c r="D907" t="s">
        <v>19</v>
      </c>
      <c r="E907" s="8"/>
      <c r="F907" s="8">
        <v>5</v>
      </c>
      <c r="G907" s="2">
        <f t="shared" si="14"/>
        <v>-4.2632564145606011E-14</v>
      </c>
      <c r="L907" s="526"/>
    </row>
    <row r="908" spans="1:12">
      <c r="A908" s="44">
        <v>45899</v>
      </c>
      <c r="B908" s="525" t="s">
        <v>14</v>
      </c>
      <c r="C908" s="525" t="s">
        <v>28</v>
      </c>
      <c r="D908" t="s">
        <v>16</v>
      </c>
      <c r="E908" s="265">
        <v>116.6</v>
      </c>
      <c r="G908" s="2">
        <f t="shared" si="14"/>
        <v>116.59999999999995</v>
      </c>
      <c r="L908" s="526"/>
    </row>
    <row r="909" spans="1:12">
      <c r="B909" s="526"/>
      <c r="C909" s="526"/>
      <c r="D909" t="s">
        <v>17</v>
      </c>
      <c r="E909" s="265">
        <v>8</v>
      </c>
      <c r="G909" s="2">
        <f t="shared" si="14"/>
        <v>124.59999999999995</v>
      </c>
      <c r="L909" s="526"/>
    </row>
    <row r="910" spans="1:12">
      <c r="B910" s="526"/>
      <c r="C910" s="526"/>
      <c r="D910" t="s">
        <v>18</v>
      </c>
      <c r="E910" s="265">
        <v>60</v>
      </c>
      <c r="G910" s="2">
        <f t="shared" si="14"/>
        <v>184.59999999999997</v>
      </c>
      <c r="L910" s="526"/>
    </row>
    <row r="911" spans="1:12">
      <c r="B911" s="526"/>
      <c r="C911" s="526"/>
      <c r="D911" t="s">
        <v>19</v>
      </c>
      <c r="E911" s="265">
        <v>5</v>
      </c>
      <c r="G911" s="2">
        <f t="shared" si="14"/>
        <v>189.59999999999997</v>
      </c>
      <c r="L911" s="526"/>
    </row>
    <row r="912" spans="1:12">
      <c r="A912" s="7">
        <v>45985</v>
      </c>
      <c r="B912" s="526">
        <v>32044</v>
      </c>
      <c r="C912" s="526" t="s">
        <v>28</v>
      </c>
      <c r="D912" t="s">
        <v>16</v>
      </c>
      <c r="F912" s="265">
        <v>116.6</v>
      </c>
      <c r="G912" s="2">
        <f t="shared" si="14"/>
        <v>72.999999999999972</v>
      </c>
      <c r="L912" s="526"/>
    </row>
    <row r="913" spans="1:12">
      <c r="A913" s="7">
        <v>45985</v>
      </c>
      <c r="B913" s="526">
        <v>32044</v>
      </c>
      <c r="C913" s="526" t="s">
        <v>28</v>
      </c>
      <c r="D913" t="s">
        <v>17</v>
      </c>
      <c r="F913" s="265">
        <v>8</v>
      </c>
      <c r="G913" s="2">
        <f t="shared" si="14"/>
        <v>64.999999999999972</v>
      </c>
      <c r="L913" s="526"/>
    </row>
    <row r="914" spans="1:12">
      <c r="A914" s="7">
        <v>45985</v>
      </c>
      <c r="B914" s="526">
        <v>32044</v>
      </c>
      <c r="C914" s="526" t="s">
        <v>28</v>
      </c>
      <c r="D914" t="s">
        <v>18</v>
      </c>
      <c r="F914" s="265">
        <v>60</v>
      </c>
      <c r="G914" s="2">
        <f t="shared" si="14"/>
        <v>4.9999999999999716</v>
      </c>
      <c r="L914" s="526"/>
    </row>
    <row r="915" spans="1:12">
      <c r="A915" s="7">
        <v>45985</v>
      </c>
      <c r="B915" s="526">
        <v>32044</v>
      </c>
      <c r="C915" s="526" t="s">
        <v>28</v>
      </c>
      <c r="D915" t="s">
        <v>19</v>
      </c>
      <c r="F915" s="265">
        <v>5</v>
      </c>
      <c r="G915" s="2">
        <f t="shared" si="14"/>
        <v>-2.8421709430404007E-14</v>
      </c>
      <c r="L915" s="526"/>
    </row>
    <row r="916" spans="1:12">
      <c r="A916" s="88">
        <v>45930</v>
      </c>
      <c r="B916" s="525" t="s">
        <v>14</v>
      </c>
      <c r="C916" s="525" t="s">
        <v>85</v>
      </c>
      <c r="D916" t="s">
        <v>16</v>
      </c>
      <c r="E916" s="240">
        <v>113</v>
      </c>
      <c r="F916" s="265"/>
      <c r="G916" s="2">
        <f t="shared" si="14"/>
        <v>112.99999999999997</v>
      </c>
      <c r="L916" s="526"/>
    </row>
    <row r="917" spans="1:12">
      <c r="B917" s="526"/>
      <c r="C917" s="526"/>
      <c r="D917" t="s">
        <v>17</v>
      </c>
      <c r="E917" s="26">
        <v>4</v>
      </c>
      <c r="G917" s="2">
        <f t="shared" si="14"/>
        <v>116.99999999999997</v>
      </c>
      <c r="L917" s="526"/>
    </row>
    <row r="918" spans="1:12">
      <c r="B918" s="526"/>
      <c r="C918" s="526"/>
      <c r="D918" t="s">
        <v>18</v>
      </c>
      <c r="E918" s="26">
        <v>60</v>
      </c>
      <c r="G918" s="2">
        <f t="shared" si="14"/>
        <v>176.99999999999997</v>
      </c>
      <c r="L918" s="526"/>
    </row>
    <row r="919" spans="1:12">
      <c r="B919" s="526"/>
      <c r="C919" s="526"/>
      <c r="D919" t="s">
        <v>19</v>
      </c>
      <c r="E919" s="26">
        <v>5</v>
      </c>
      <c r="G919" s="2">
        <f t="shared" si="14"/>
        <v>181.99999999999997</v>
      </c>
      <c r="I919" s="542" t="s">
        <v>384</v>
      </c>
      <c r="J919" s="542"/>
      <c r="K919" s="542"/>
      <c r="L919" s="526"/>
    </row>
    <row r="920" spans="1:12">
      <c r="B920" s="526"/>
      <c r="C920" s="526"/>
      <c r="D920" t="s">
        <v>86</v>
      </c>
      <c r="E920" s="240">
        <v>10</v>
      </c>
      <c r="F920" s="26"/>
      <c r="G920" s="2">
        <f t="shared" si="14"/>
        <v>191.99999999999997</v>
      </c>
      <c r="H920" s="5">
        <v>2025</v>
      </c>
      <c r="I920" s="525" t="s">
        <v>27</v>
      </c>
      <c r="J920" t="s">
        <v>16</v>
      </c>
      <c r="K920" s="8">
        <v>120.3</v>
      </c>
      <c r="L920" s="526"/>
    </row>
    <row r="921" spans="1:12">
      <c r="A921" s="7">
        <v>45905</v>
      </c>
      <c r="B921" s="526"/>
      <c r="C921" s="526" t="s">
        <v>53</v>
      </c>
      <c r="D921" t="s">
        <v>86</v>
      </c>
      <c r="E921" s="240"/>
      <c r="F921" s="26">
        <v>10</v>
      </c>
      <c r="G921" s="2">
        <f t="shared" si="14"/>
        <v>181.99999999999997</v>
      </c>
      <c r="I921" s="526"/>
      <c r="J921" t="s">
        <v>17</v>
      </c>
      <c r="K921" s="8">
        <v>4</v>
      </c>
      <c r="L921" s="526"/>
    </row>
    <row r="922" spans="1:12">
      <c r="A922" s="7">
        <v>45985</v>
      </c>
      <c r="B922" s="526">
        <v>32044</v>
      </c>
      <c r="C922" s="526" t="s">
        <v>53</v>
      </c>
      <c r="D922" t="s">
        <v>16</v>
      </c>
      <c r="E922" s="240"/>
      <c r="F922" s="240">
        <v>113</v>
      </c>
      <c r="G922" s="2">
        <f t="shared" si="14"/>
        <v>68.999999999999972</v>
      </c>
      <c r="I922" s="526"/>
      <c r="K922" s="8"/>
      <c r="L922" s="526"/>
    </row>
    <row r="923" spans="1:12">
      <c r="A923" s="7">
        <v>45985</v>
      </c>
      <c r="B923" s="526">
        <v>32044</v>
      </c>
      <c r="C923" s="526" t="s">
        <v>53</v>
      </c>
      <c r="D923" t="s">
        <v>17</v>
      </c>
      <c r="E923" s="240"/>
      <c r="F923" s="26">
        <v>4</v>
      </c>
      <c r="G923" s="2">
        <f t="shared" si="14"/>
        <v>64.999999999999972</v>
      </c>
      <c r="I923" s="526"/>
      <c r="K923" s="8"/>
      <c r="L923" s="526"/>
    </row>
    <row r="924" spans="1:12">
      <c r="A924" s="7">
        <v>45985</v>
      </c>
      <c r="B924" s="526">
        <v>32044</v>
      </c>
      <c r="C924" s="526" t="s">
        <v>53</v>
      </c>
      <c r="D924" t="s">
        <v>18</v>
      </c>
      <c r="E924" s="240"/>
      <c r="F924" s="26">
        <v>60</v>
      </c>
      <c r="G924" s="2">
        <f t="shared" si="14"/>
        <v>4.9999999999999716</v>
      </c>
      <c r="I924" s="526"/>
      <c r="K924" s="8"/>
      <c r="L924" s="526"/>
    </row>
    <row r="925" spans="1:12">
      <c r="A925" s="7">
        <v>45985</v>
      </c>
      <c r="B925" s="526">
        <v>32044</v>
      </c>
      <c r="C925" s="526" t="s">
        <v>53</v>
      </c>
      <c r="D925" t="s">
        <v>19</v>
      </c>
      <c r="E925" s="240"/>
      <c r="F925" s="26">
        <v>5</v>
      </c>
      <c r="G925" s="2">
        <f t="shared" si="14"/>
        <v>-2.8421709430404007E-14</v>
      </c>
      <c r="I925" s="526"/>
      <c r="K925" s="8"/>
      <c r="L925" s="526"/>
    </row>
    <row r="926" spans="1:12">
      <c r="A926" s="88">
        <v>45961</v>
      </c>
      <c r="B926" s="525" t="s">
        <v>14</v>
      </c>
      <c r="C926" s="525" t="s">
        <v>30</v>
      </c>
      <c r="D926" t="s">
        <v>16</v>
      </c>
      <c r="E926" s="265">
        <v>103.5</v>
      </c>
      <c r="G926" s="2">
        <f t="shared" si="14"/>
        <v>103.49999999999997</v>
      </c>
      <c r="I926" s="526"/>
      <c r="J926" t="s">
        <v>18</v>
      </c>
      <c r="K926" s="8">
        <v>60</v>
      </c>
      <c r="L926" s="526"/>
    </row>
    <row r="927" spans="1:12">
      <c r="A927" s="86"/>
      <c r="B927" s="526"/>
      <c r="C927" s="526"/>
      <c r="D927" t="s">
        <v>17</v>
      </c>
      <c r="E927" s="265">
        <v>7</v>
      </c>
      <c r="G927" s="2">
        <f t="shared" si="14"/>
        <v>110.49999999999997</v>
      </c>
      <c r="I927" s="526"/>
      <c r="J927" t="s">
        <v>19</v>
      </c>
      <c r="K927" s="8">
        <v>5</v>
      </c>
      <c r="L927" s="526"/>
    </row>
    <row r="928" spans="1:12">
      <c r="A928" s="86"/>
      <c r="B928" s="526"/>
      <c r="C928" s="526"/>
      <c r="D928" t="s">
        <v>18</v>
      </c>
      <c r="E928" s="26">
        <v>60</v>
      </c>
      <c r="G928" s="2">
        <f t="shared" si="14"/>
        <v>170.49999999999997</v>
      </c>
      <c r="I928" s="525" t="s">
        <v>28</v>
      </c>
      <c r="J928" t="s">
        <v>16</v>
      </c>
      <c r="K928" s="265">
        <v>116.6</v>
      </c>
      <c r="L928" s="526"/>
    </row>
    <row r="929" spans="1:12">
      <c r="A929" s="86"/>
      <c r="B929" s="526"/>
      <c r="C929" s="526"/>
      <c r="D929" t="s">
        <v>19</v>
      </c>
      <c r="E929" s="26">
        <v>5</v>
      </c>
      <c r="G929" s="2">
        <f t="shared" si="14"/>
        <v>175.49999999999997</v>
      </c>
      <c r="I929" s="526"/>
      <c r="J929" t="s">
        <v>17</v>
      </c>
      <c r="K929" s="265">
        <v>8</v>
      </c>
      <c r="L929" s="526"/>
    </row>
    <row r="930" spans="1:12">
      <c r="A930" s="7">
        <v>45985</v>
      </c>
      <c r="B930" s="526">
        <v>32045</v>
      </c>
      <c r="C930" s="526" t="s">
        <v>30</v>
      </c>
      <c r="D930" t="s">
        <v>16</v>
      </c>
      <c r="F930" s="265">
        <v>103.5</v>
      </c>
      <c r="G930" s="2">
        <f t="shared" si="14"/>
        <v>71.999999999999972</v>
      </c>
      <c r="I930" s="526"/>
      <c r="J930" t="s">
        <v>18</v>
      </c>
      <c r="K930" s="265">
        <v>60</v>
      </c>
      <c r="L930" s="526"/>
    </row>
    <row r="931" spans="1:12">
      <c r="A931" s="7">
        <v>45985</v>
      </c>
      <c r="B931" s="526">
        <v>32045</v>
      </c>
      <c r="C931" s="526" t="s">
        <v>30</v>
      </c>
      <c r="D931" t="s">
        <v>17</v>
      </c>
      <c r="F931" s="265">
        <v>7</v>
      </c>
      <c r="G931" s="2">
        <f t="shared" si="14"/>
        <v>64.999999999999972</v>
      </c>
      <c r="I931" s="526"/>
      <c r="J931" t="s">
        <v>19</v>
      </c>
      <c r="K931" s="265">
        <v>5</v>
      </c>
      <c r="L931" s="526"/>
    </row>
    <row r="932" spans="1:12">
      <c r="A932" s="7">
        <v>45985</v>
      </c>
      <c r="B932" s="526">
        <v>32045</v>
      </c>
      <c r="C932" s="526" t="s">
        <v>30</v>
      </c>
      <c r="D932" t="s">
        <v>18</v>
      </c>
      <c r="F932" s="26">
        <v>60</v>
      </c>
      <c r="G932" s="2">
        <f t="shared" si="14"/>
        <v>4.9999999999999716</v>
      </c>
      <c r="I932" s="525" t="s">
        <v>85</v>
      </c>
      <c r="J932" t="s">
        <v>16</v>
      </c>
      <c r="K932" s="240">
        <v>113</v>
      </c>
      <c r="L932" s="526"/>
    </row>
    <row r="933" spans="1:12">
      <c r="A933" s="7">
        <v>45985</v>
      </c>
      <c r="B933" s="526">
        <v>32045</v>
      </c>
      <c r="C933" s="526" t="s">
        <v>30</v>
      </c>
      <c r="D933" t="s">
        <v>19</v>
      </c>
      <c r="F933" s="26">
        <v>5</v>
      </c>
      <c r="G933" s="2">
        <f t="shared" si="14"/>
        <v>-2.8421709430404007E-14</v>
      </c>
      <c r="I933" s="526"/>
      <c r="J933" t="s">
        <v>17</v>
      </c>
      <c r="K933" s="26">
        <v>4</v>
      </c>
      <c r="L933" s="526"/>
    </row>
    <row r="934" spans="1:12">
      <c r="A934" s="88">
        <v>45991</v>
      </c>
      <c r="B934" s="525" t="s">
        <v>14</v>
      </c>
      <c r="C934" s="525" t="s">
        <v>33</v>
      </c>
      <c r="D934" t="s">
        <v>16</v>
      </c>
      <c r="E934" s="26">
        <v>105.6</v>
      </c>
      <c r="G934" s="2">
        <f t="shared" si="14"/>
        <v>105.59999999999997</v>
      </c>
      <c r="I934" s="526"/>
      <c r="J934" t="s">
        <v>18</v>
      </c>
      <c r="K934" s="26">
        <v>60</v>
      </c>
      <c r="L934" s="526"/>
    </row>
    <row r="935" spans="1:12">
      <c r="A935" s="86"/>
      <c r="B935" s="526"/>
      <c r="C935" s="526"/>
      <c r="D935" t="s">
        <v>17</v>
      </c>
      <c r="E935" s="26">
        <v>6</v>
      </c>
      <c r="G935" s="2">
        <f t="shared" si="14"/>
        <v>111.59999999999997</v>
      </c>
      <c r="I935" s="526"/>
      <c r="J935" t="s">
        <v>19</v>
      </c>
      <c r="K935" s="26">
        <v>5</v>
      </c>
      <c r="L935" s="526"/>
    </row>
    <row r="936" spans="1:12">
      <c r="A936" s="86"/>
      <c r="B936" s="526"/>
      <c r="C936" s="526"/>
      <c r="D936" t="s">
        <v>18</v>
      </c>
      <c r="E936" s="240">
        <v>60</v>
      </c>
      <c r="G936" s="2">
        <f t="shared" si="14"/>
        <v>171.59999999999997</v>
      </c>
      <c r="I936" s="525" t="s">
        <v>30</v>
      </c>
      <c r="J936" t="s">
        <v>16</v>
      </c>
      <c r="K936" s="265">
        <v>103.5</v>
      </c>
      <c r="L936" s="526"/>
    </row>
    <row r="937" spans="1:12">
      <c r="A937" s="86"/>
      <c r="B937" s="526"/>
      <c r="C937" s="526"/>
      <c r="D937" t="s">
        <v>19</v>
      </c>
      <c r="E937" s="240">
        <v>5</v>
      </c>
      <c r="G937" s="2">
        <f t="shared" si="14"/>
        <v>176.59999999999997</v>
      </c>
      <c r="J937" t="s">
        <v>17</v>
      </c>
      <c r="K937" s="265">
        <v>7</v>
      </c>
      <c r="L937" s="526"/>
    </row>
    <row r="938" spans="1:12">
      <c r="A938" s="7">
        <v>46038</v>
      </c>
      <c r="B938" s="526">
        <v>32358</v>
      </c>
      <c r="C938" s="526" t="s">
        <v>33</v>
      </c>
      <c r="D938" t="s">
        <v>16</v>
      </c>
      <c r="E938" s="240"/>
      <c r="F938" s="26">
        <v>105.6</v>
      </c>
      <c r="G938" s="2">
        <f t="shared" si="14"/>
        <v>70.999999999999972</v>
      </c>
      <c r="K938" s="265"/>
      <c r="L938" s="526"/>
    </row>
    <row r="939" spans="1:12">
      <c r="A939" s="7">
        <v>46038</v>
      </c>
      <c r="B939" s="526">
        <v>32358</v>
      </c>
      <c r="C939" s="526" t="s">
        <v>33</v>
      </c>
      <c r="D939" t="s">
        <v>17</v>
      </c>
      <c r="E939" s="240"/>
      <c r="F939" s="26">
        <v>6</v>
      </c>
      <c r="G939" s="2">
        <f t="shared" si="14"/>
        <v>64.999999999999972</v>
      </c>
      <c r="K939" s="265"/>
      <c r="L939" s="526"/>
    </row>
    <row r="940" spans="1:12">
      <c r="A940" s="7">
        <v>46038</v>
      </c>
      <c r="B940" s="526">
        <v>32358</v>
      </c>
      <c r="C940" s="526" t="s">
        <v>33</v>
      </c>
      <c r="D940" t="s">
        <v>18</v>
      </c>
      <c r="E940" s="240"/>
      <c r="F940" s="240">
        <v>60</v>
      </c>
      <c r="G940" s="2">
        <f t="shared" si="14"/>
        <v>4.9999999999999716</v>
      </c>
      <c r="K940" s="265"/>
      <c r="L940" s="526"/>
    </row>
    <row r="941" spans="1:12">
      <c r="A941" s="7">
        <v>46038</v>
      </c>
      <c r="B941" s="526">
        <v>32358</v>
      </c>
      <c r="C941" s="526" t="s">
        <v>33</v>
      </c>
      <c r="D941" t="s">
        <v>19</v>
      </c>
      <c r="E941" s="240"/>
      <c r="F941" s="240">
        <v>5</v>
      </c>
      <c r="G941" s="2">
        <f t="shared" si="14"/>
        <v>-2.8421709430404007E-14</v>
      </c>
      <c r="K941" s="265"/>
      <c r="L941" s="526"/>
    </row>
    <row r="942" spans="1:12">
      <c r="A942" s="44">
        <v>46022</v>
      </c>
      <c r="B942" s="525" t="s">
        <v>14</v>
      </c>
      <c r="C942" s="525" t="s">
        <v>34</v>
      </c>
      <c r="D942" t="s">
        <v>16</v>
      </c>
      <c r="E942" s="8">
        <v>105.5</v>
      </c>
      <c r="G942" s="2">
        <f t="shared" si="14"/>
        <v>105.49999999999997</v>
      </c>
      <c r="J942" t="s">
        <v>18</v>
      </c>
      <c r="K942" s="26">
        <v>60</v>
      </c>
      <c r="L942" s="526"/>
    </row>
    <row r="943" spans="1:12">
      <c r="B943" s="526"/>
      <c r="C943" s="526"/>
      <c r="D943" t="s">
        <v>17</v>
      </c>
      <c r="E943" s="8">
        <v>6</v>
      </c>
      <c r="G943" s="2">
        <f t="shared" si="14"/>
        <v>111.49999999999997</v>
      </c>
      <c r="J943" t="s">
        <v>19</v>
      </c>
      <c r="K943" s="26">
        <v>5</v>
      </c>
      <c r="L943" s="526"/>
    </row>
    <row r="944" spans="1:12">
      <c r="B944" s="526"/>
      <c r="C944" s="526"/>
      <c r="D944" t="s">
        <v>18</v>
      </c>
      <c r="E944" s="8">
        <v>60</v>
      </c>
      <c r="G944" s="2">
        <f t="shared" si="14"/>
        <v>171.49999999999997</v>
      </c>
      <c r="J944">
        <v>800</v>
      </c>
      <c r="K944" s="8">
        <f>SUM(K920:K943)</f>
        <v>736.4</v>
      </c>
      <c r="L944" s="538">
        <f>J944-K944</f>
        <v>63.600000000000023</v>
      </c>
    </row>
    <row r="945" spans="1:12">
      <c r="B945" s="526"/>
      <c r="C945" s="526"/>
      <c r="D945" t="s">
        <v>19</v>
      </c>
      <c r="E945" s="8">
        <v>5</v>
      </c>
      <c r="G945" s="2">
        <f t="shared" si="14"/>
        <v>176.49999999999997</v>
      </c>
      <c r="L945" s="526"/>
    </row>
    <row r="946" spans="1:12">
      <c r="A946" s="7">
        <v>46038</v>
      </c>
      <c r="B946" s="526">
        <v>32358</v>
      </c>
      <c r="C946" s="526" t="s">
        <v>34</v>
      </c>
      <c r="D946" t="s">
        <v>16</v>
      </c>
      <c r="F946" s="8">
        <v>105.5</v>
      </c>
      <c r="G946" s="2">
        <f t="shared" si="14"/>
        <v>70.999999999999972</v>
      </c>
      <c r="L946" s="526"/>
    </row>
    <row r="947" spans="1:12">
      <c r="A947" s="7">
        <v>46038</v>
      </c>
      <c r="B947" s="526">
        <v>32358</v>
      </c>
      <c r="C947" s="526" t="s">
        <v>34</v>
      </c>
      <c r="D947" t="s">
        <v>17</v>
      </c>
      <c r="F947" s="8">
        <v>6</v>
      </c>
      <c r="G947" s="2">
        <f t="shared" si="14"/>
        <v>64.999999999999972</v>
      </c>
      <c r="L947" s="526"/>
    </row>
    <row r="948" spans="1:12">
      <c r="A948" s="7">
        <v>46038</v>
      </c>
      <c r="B948" s="526">
        <v>32358</v>
      </c>
      <c r="C948" s="526" t="s">
        <v>34</v>
      </c>
      <c r="D948" t="s">
        <v>18</v>
      </c>
      <c r="F948" s="8">
        <v>60</v>
      </c>
      <c r="G948" s="2">
        <f t="shared" si="14"/>
        <v>4.9999999999999716</v>
      </c>
      <c r="I948" s="542" t="s">
        <v>384</v>
      </c>
      <c r="J948" s="542"/>
      <c r="K948" s="542"/>
      <c r="L948" s="526"/>
    </row>
    <row r="949" spans="1:12">
      <c r="A949" s="7">
        <v>46038</v>
      </c>
      <c r="B949" s="526">
        <v>32358</v>
      </c>
      <c r="C949" s="526" t="s">
        <v>34</v>
      </c>
      <c r="D949" t="s">
        <v>19</v>
      </c>
      <c r="F949" s="8">
        <v>5</v>
      </c>
      <c r="G949" s="2">
        <f t="shared" si="14"/>
        <v>-2.8421709430404007E-14</v>
      </c>
      <c r="H949" s="525">
        <v>2026</v>
      </c>
      <c r="I949" s="525" t="s">
        <v>15</v>
      </c>
      <c r="J949" t="s">
        <v>16</v>
      </c>
      <c r="K949" s="26">
        <v>113.6</v>
      </c>
      <c r="L949" s="526"/>
    </row>
    <row r="950" spans="1:12">
      <c r="A950" s="88">
        <v>46053</v>
      </c>
      <c r="B950" s="525" t="s">
        <v>14</v>
      </c>
      <c r="C950" s="525" t="s">
        <v>15</v>
      </c>
      <c r="D950" t="s">
        <v>16</v>
      </c>
      <c r="E950" s="26">
        <v>113.6</v>
      </c>
      <c r="G950" s="2">
        <f t="shared" si="14"/>
        <v>113.59999999999997</v>
      </c>
      <c r="I950" s="526"/>
      <c r="J950" t="s">
        <v>17</v>
      </c>
      <c r="K950" s="26">
        <v>5</v>
      </c>
      <c r="L950" s="526"/>
    </row>
    <row r="951" spans="1:12">
      <c r="A951" s="86"/>
      <c r="B951" s="526"/>
      <c r="C951" s="526"/>
      <c r="D951" t="s">
        <v>17</v>
      </c>
      <c r="E951" s="26">
        <v>5</v>
      </c>
      <c r="G951" s="2">
        <f t="shared" si="14"/>
        <v>118.59999999999997</v>
      </c>
      <c r="I951" s="526"/>
      <c r="J951" t="s">
        <v>18</v>
      </c>
      <c r="K951" s="240">
        <v>60</v>
      </c>
      <c r="L951" s="526"/>
    </row>
    <row r="952" spans="1:12">
      <c r="A952" s="86"/>
      <c r="B952" s="526"/>
      <c r="C952" s="526"/>
      <c r="D952" t="s">
        <v>18</v>
      </c>
      <c r="E952" s="240">
        <v>60</v>
      </c>
      <c r="G952" s="2">
        <f t="shared" si="14"/>
        <v>178.59999999999997</v>
      </c>
      <c r="I952" s="526"/>
      <c r="J952" t="s">
        <v>19</v>
      </c>
      <c r="K952" s="240">
        <v>5</v>
      </c>
      <c r="L952" s="526"/>
    </row>
    <row r="953" spans="1:12">
      <c r="A953" s="86"/>
      <c r="B953" s="526"/>
      <c r="C953" s="526"/>
      <c r="D953" t="s">
        <v>19</v>
      </c>
      <c r="E953" s="240">
        <v>5</v>
      </c>
      <c r="G953" s="2">
        <f t="shared" si="14"/>
        <v>183.59999999999997</v>
      </c>
      <c r="I953" s="526"/>
      <c r="J953" t="s">
        <v>146</v>
      </c>
      <c r="K953" s="265">
        <v>10</v>
      </c>
      <c r="L953" s="526"/>
    </row>
    <row r="954" spans="1:12">
      <c r="B954" s="526"/>
      <c r="C954" s="526"/>
      <c r="D954" t="s">
        <v>146</v>
      </c>
      <c r="E954" s="265">
        <v>10</v>
      </c>
      <c r="G954" s="2">
        <f t="shared" si="14"/>
        <v>193.59999999999997</v>
      </c>
      <c r="I954" s="525" t="s">
        <v>20</v>
      </c>
      <c r="J954" t="s">
        <v>16</v>
      </c>
      <c r="K954" s="240">
        <v>112.5</v>
      </c>
      <c r="L954" s="526"/>
    </row>
    <row r="955" spans="1:12">
      <c r="A955" s="7">
        <v>46105</v>
      </c>
      <c r="B955" s="526">
        <v>32835</v>
      </c>
      <c r="C955" s="526" t="s">
        <v>15</v>
      </c>
      <c r="D955" t="s">
        <v>16</v>
      </c>
      <c r="F955" s="160">
        <v>113.6</v>
      </c>
      <c r="G955" s="2">
        <f t="shared" si="14"/>
        <v>79.999999999999972</v>
      </c>
      <c r="I955" s="525"/>
      <c r="K955" s="240"/>
      <c r="L955" s="526"/>
    </row>
    <row r="956" spans="1:12">
      <c r="A956" s="7">
        <v>46105</v>
      </c>
      <c r="B956" s="526">
        <v>32835</v>
      </c>
      <c r="C956" s="526" t="s">
        <v>15</v>
      </c>
      <c r="D956" t="s">
        <v>17</v>
      </c>
      <c r="F956" s="160">
        <v>5</v>
      </c>
      <c r="G956" s="2">
        <f t="shared" si="14"/>
        <v>74.999999999999972</v>
      </c>
      <c r="I956" s="525"/>
      <c r="K956" s="240"/>
      <c r="L956" s="526"/>
    </row>
    <row r="957" spans="1:12">
      <c r="A957" s="7">
        <v>46105</v>
      </c>
      <c r="B957" s="526">
        <v>32835</v>
      </c>
      <c r="C957" s="526" t="s">
        <v>15</v>
      </c>
      <c r="D957" t="s">
        <v>18</v>
      </c>
      <c r="F957" s="160">
        <v>60</v>
      </c>
      <c r="G957" s="2">
        <f t="shared" si="14"/>
        <v>14.999999999999972</v>
      </c>
      <c r="I957" s="525"/>
      <c r="K957" s="240"/>
      <c r="L957" s="526"/>
    </row>
    <row r="958" spans="1:12">
      <c r="A958" s="7">
        <v>46105</v>
      </c>
      <c r="B958" s="526">
        <v>32835</v>
      </c>
      <c r="C958" s="526" t="s">
        <v>15</v>
      </c>
      <c r="D958" t="s">
        <v>19</v>
      </c>
      <c r="F958" s="160">
        <v>5</v>
      </c>
      <c r="G958" s="2">
        <f t="shared" si="14"/>
        <v>9.9999999999999716</v>
      </c>
      <c r="I958" s="525"/>
      <c r="K958" s="240"/>
      <c r="L958" s="526"/>
    </row>
    <row r="959" spans="1:12">
      <c r="A959" s="7">
        <v>46105</v>
      </c>
      <c r="B959" s="526">
        <v>32835</v>
      </c>
      <c r="C959" s="526" t="s">
        <v>15</v>
      </c>
      <c r="D959" t="s">
        <v>146</v>
      </c>
      <c r="F959" s="160">
        <v>10</v>
      </c>
      <c r="G959" s="2">
        <f t="shared" si="14"/>
        <v>-2.8421709430404007E-14</v>
      </c>
      <c r="I959" s="525"/>
      <c r="K959" s="240"/>
      <c r="L959" s="526"/>
    </row>
    <row r="960" spans="1:12">
      <c r="A960" s="88">
        <v>46081</v>
      </c>
      <c r="B960" s="525" t="s">
        <v>14</v>
      </c>
      <c r="C960" s="525" t="s">
        <v>20</v>
      </c>
      <c r="D960" t="s">
        <v>16</v>
      </c>
      <c r="E960" s="240">
        <v>112.5</v>
      </c>
      <c r="G960" s="2">
        <f t="shared" si="14"/>
        <v>112.49999999999997</v>
      </c>
      <c r="I960" s="526"/>
      <c r="J960" t="s">
        <v>17</v>
      </c>
      <c r="K960" s="8">
        <v>10</v>
      </c>
      <c r="L960" s="526"/>
    </row>
    <row r="961" spans="1:12">
      <c r="B961" s="526"/>
      <c r="C961" s="526"/>
      <c r="D961" t="s">
        <v>17</v>
      </c>
      <c r="E961" s="8">
        <v>10</v>
      </c>
      <c r="G961" s="2">
        <f t="shared" si="14"/>
        <v>122.49999999999997</v>
      </c>
      <c r="I961" s="526"/>
      <c r="J961" t="s">
        <v>18</v>
      </c>
      <c r="K961" s="8">
        <v>56</v>
      </c>
      <c r="L961" s="526"/>
    </row>
    <row r="962" spans="1:12">
      <c r="B962" s="526"/>
      <c r="C962" s="526"/>
      <c r="D962" t="s">
        <v>18</v>
      </c>
      <c r="E962" s="8">
        <v>56</v>
      </c>
      <c r="G962" s="2">
        <f t="shared" si="14"/>
        <v>178.49999999999997</v>
      </c>
      <c r="I962" s="526"/>
      <c r="J962" t="s">
        <v>19</v>
      </c>
      <c r="K962" s="8">
        <v>5</v>
      </c>
      <c r="L962" s="526"/>
    </row>
    <row r="963" spans="1:12">
      <c r="B963" s="526"/>
      <c r="C963" s="526"/>
      <c r="D963" t="s">
        <v>19</v>
      </c>
      <c r="E963" s="8">
        <v>5</v>
      </c>
      <c r="G963" s="2">
        <f t="shared" si="14"/>
        <v>183.49999999999997</v>
      </c>
      <c r="J963">
        <v>380</v>
      </c>
      <c r="K963" s="168">
        <f>SUM(K949:K962)</f>
        <v>377.1</v>
      </c>
      <c r="L963" s="277">
        <f>J963-K963</f>
        <v>2.8999999999999773</v>
      </c>
    </row>
    <row r="964" spans="1:12">
      <c r="A964" s="7">
        <v>46105</v>
      </c>
      <c r="B964" s="526">
        <v>32835</v>
      </c>
      <c r="C964" s="526" t="s">
        <v>20</v>
      </c>
      <c r="D964" t="s">
        <v>16</v>
      </c>
      <c r="F964" s="160">
        <v>112.5</v>
      </c>
      <c r="G964" s="2">
        <f t="shared" si="14"/>
        <v>70.999999999999972</v>
      </c>
      <c r="L964" s="526"/>
    </row>
    <row r="965" spans="1:12">
      <c r="A965" s="7">
        <v>46105</v>
      </c>
      <c r="B965" s="526">
        <v>32835</v>
      </c>
      <c r="C965" s="526" t="s">
        <v>20</v>
      </c>
      <c r="D965" t="s">
        <v>17</v>
      </c>
      <c r="F965" s="160">
        <v>10</v>
      </c>
      <c r="G965" s="2">
        <f t="shared" si="14"/>
        <v>60.999999999999972</v>
      </c>
      <c r="L965" s="526"/>
    </row>
    <row r="966" spans="1:12">
      <c r="A966" s="7">
        <v>46105</v>
      </c>
      <c r="B966" s="526">
        <v>32835</v>
      </c>
      <c r="C966" s="526" t="s">
        <v>20</v>
      </c>
      <c r="D966" t="s">
        <v>18</v>
      </c>
      <c r="F966" s="160">
        <v>56</v>
      </c>
      <c r="G966" s="2">
        <f t="shared" si="14"/>
        <v>4.9999999999999716</v>
      </c>
      <c r="L966" s="526"/>
    </row>
    <row r="967" spans="1:12">
      <c r="A967" s="7">
        <v>46105</v>
      </c>
      <c r="B967" s="526">
        <v>32835</v>
      </c>
      <c r="C967" s="526" t="s">
        <v>20</v>
      </c>
      <c r="D967" t="s">
        <v>19</v>
      </c>
      <c r="F967" s="160">
        <v>5</v>
      </c>
      <c r="G967" s="2">
        <f t="shared" si="14"/>
        <v>-2.8421709430404007E-14</v>
      </c>
      <c r="L967" s="526"/>
    </row>
    <row r="968" spans="1:12">
      <c r="A968" s="44">
        <v>46112</v>
      </c>
      <c r="B968" s="525" t="s">
        <v>14</v>
      </c>
      <c r="C968" s="525" t="s">
        <v>23</v>
      </c>
      <c r="D968" t="s">
        <v>16</v>
      </c>
      <c r="E968" s="8">
        <v>108.4</v>
      </c>
      <c r="G968" s="2">
        <f t="shared" si="14"/>
        <v>108.39999999999998</v>
      </c>
      <c r="L968" s="526"/>
    </row>
    <row r="969" spans="1:12">
      <c r="B969" s="526"/>
      <c r="C969" s="526"/>
      <c r="D969" t="s">
        <v>17</v>
      </c>
      <c r="E969" s="8">
        <v>6</v>
      </c>
      <c r="G969" s="2">
        <f t="shared" si="14"/>
        <v>114.39999999999998</v>
      </c>
      <c r="L969" s="526"/>
    </row>
    <row r="970" spans="1:12">
      <c r="B970" s="526"/>
      <c r="C970" s="526"/>
      <c r="D970" t="s">
        <v>18</v>
      </c>
      <c r="E970" s="8">
        <v>60</v>
      </c>
      <c r="G970" s="2">
        <f t="shared" si="14"/>
        <v>174.39999999999998</v>
      </c>
      <c r="L970" s="526"/>
    </row>
    <row r="971" spans="1:12">
      <c r="B971" s="526"/>
      <c r="C971" s="526"/>
      <c r="D971" t="s">
        <v>19</v>
      </c>
      <c r="E971" s="8">
        <v>5</v>
      </c>
      <c r="G971" s="2">
        <f t="shared" ref="G971:G1034" si="15">+G970+E971-F971</f>
        <v>179.39999999999998</v>
      </c>
      <c r="L971" s="526"/>
    </row>
    <row r="972" spans="1:12">
      <c r="B972" s="526"/>
      <c r="C972" s="526"/>
      <c r="G972" s="2">
        <f t="shared" si="15"/>
        <v>179.39999999999998</v>
      </c>
      <c r="L972" s="526"/>
    </row>
    <row r="973" spans="1:12">
      <c r="B973" s="526"/>
      <c r="C973" s="526"/>
      <c r="G973" s="2">
        <f t="shared" si="15"/>
        <v>179.39999999999998</v>
      </c>
      <c r="L973" s="526"/>
    </row>
    <row r="974" spans="1:12">
      <c r="B974" s="526"/>
      <c r="C974" s="526"/>
      <c r="G974" s="2">
        <f t="shared" si="15"/>
        <v>179.39999999999998</v>
      </c>
      <c r="L974" s="526"/>
    </row>
    <row r="975" spans="1:12">
      <c r="B975" s="526"/>
      <c r="C975" s="526"/>
      <c r="G975" s="2">
        <f t="shared" si="15"/>
        <v>179.39999999999998</v>
      </c>
      <c r="L975" s="526"/>
    </row>
    <row r="976" spans="1:12">
      <c r="B976" s="526"/>
      <c r="C976" s="526"/>
      <c r="G976" s="2">
        <f t="shared" si="15"/>
        <v>179.39999999999998</v>
      </c>
      <c r="L976" s="526"/>
    </row>
    <row r="977" spans="2:12">
      <c r="B977" s="526"/>
      <c r="C977" s="526"/>
      <c r="G977" s="2">
        <f t="shared" si="15"/>
        <v>179.39999999999998</v>
      </c>
      <c r="L977" s="526"/>
    </row>
    <row r="978" spans="2:12">
      <c r="B978" s="526"/>
      <c r="C978" s="526"/>
      <c r="G978" s="2">
        <f t="shared" si="15"/>
        <v>179.39999999999998</v>
      </c>
      <c r="L978" s="526"/>
    </row>
    <row r="979" spans="2:12">
      <c r="B979" s="526"/>
      <c r="C979" s="526"/>
      <c r="G979" s="2">
        <f t="shared" si="15"/>
        <v>179.39999999999998</v>
      </c>
      <c r="L979" s="526"/>
    </row>
    <row r="980" spans="2:12">
      <c r="B980" s="526"/>
      <c r="C980" s="526"/>
      <c r="G980" s="2">
        <f t="shared" si="15"/>
        <v>179.39999999999998</v>
      </c>
      <c r="L980" s="526"/>
    </row>
    <row r="981" spans="2:12">
      <c r="B981" s="526"/>
      <c r="C981" s="526"/>
      <c r="G981" s="2">
        <f t="shared" si="15"/>
        <v>179.39999999999998</v>
      </c>
      <c r="L981" s="526"/>
    </row>
    <row r="982" spans="2:12">
      <c r="B982" s="526"/>
      <c r="C982" s="526"/>
      <c r="G982" s="2">
        <f t="shared" si="15"/>
        <v>179.39999999999998</v>
      </c>
      <c r="L982" s="526"/>
    </row>
    <row r="983" spans="2:12">
      <c r="B983" s="526"/>
      <c r="C983" s="526"/>
      <c r="G983" s="2">
        <f t="shared" si="15"/>
        <v>179.39999999999998</v>
      </c>
      <c r="L983" s="526"/>
    </row>
    <row r="984" spans="2:12">
      <c r="B984" s="526"/>
      <c r="C984" s="526"/>
      <c r="G984" s="2">
        <f t="shared" si="15"/>
        <v>179.39999999999998</v>
      </c>
      <c r="L984" s="526"/>
    </row>
    <row r="985" spans="2:12">
      <c r="B985" s="526"/>
      <c r="C985" s="526"/>
      <c r="G985" s="2">
        <f t="shared" si="15"/>
        <v>179.39999999999998</v>
      </c>
      <c r="L985" s="526"/>
    </row>
    <row r="986" spans="2:12">
      <c r="B986" s="526"/>
      <c r="C986" s="526"/>
      <c r="G986" s="2">
        <f t="shared" si="15"/>
        <v>179.39999999999998</v>
      </c>
      <c r="L986" s="526"/>
    </row>
    <row r="987" spans="2:12">
      <c r="B987" s="526"/>
      <c r="C987" s="526"/>
      <c r="G987" s="2">
        <f t="shared" si="15"/>
        <v>179.39999999999998</v>
      </c>
      <c r="L987" s="526"/>
    </row>
    <row r="988" spans="2:12">
      <c r="B988" s="526"/>
      <c r="C988" s="526"/>
      <c r="G988" s="2">
        <f t="shared" si="15"/>
        <v>179.39999999999998</v>
      </c>
      <c r="L988" s="526"/>
    </row>
    <row r="989" spans="2:12">
      <c r="B989" s="526"/>
      <c r="C989" s="526"/>
      <c r="G989" s="2">
        <f t="shared" si="15"/>
        <v>179.39999999999998</v>
      </c>
      <c r="L989" s="526"/>
    </row>
    <row r="990" spans="2:12">
      <c r="B990" s="526"/>
      <c r="C990" s="526"/>
      <c r="G990" s="2">
        <f t="shared" si="15"/>
        <v>179.39999999999998</v>
      </c>
      <c r="L990" s="526"/>
    </row>
    <row r="991" spans="2:12">
      <c r="B991" s="526"/>
      <c r="C991" s="526"/>
      <c r="G991" s="2">
        <f t="shared" si="15"/>
        <v>179.39999999999998</v>
      </c>
      <c r="L991" s="526"/>
    </row>
    <row r="992" spans="2:12">
      <c r="B992" s="526"/>
      <c r="C992" s="526"/>
      <c r="G992" s="2">
        <f t="shared" si="15"/>
        <v>179.39999999999998</v>
      </c>
      <c r="L992" s="526"/>
    </row>
    <row r="993" spans="2:12">
      <c r="B993" s="526"/>
      <c r="C993" s="526"/>
      <c r="G993" s="2">
        <f t="shared" si="15"/>
        <v>179.39999999999998</v>
      </c>
      <c r="L993" s="526"/>
    </row>
    <row r="994" spans="2:12">
      <c r="B994" s="526"/>
      <c r="C994" s="526"/>
      <c r="G994" s="2">
        <f t="shared" si="15"/>
        <v>179.39999999999998</v>
      </c>
      <c r="L994" s="526"/>
    </row>
    <row r="995" spans="2:12">
      <c r="B995" s="526"/>
      <c r="C995" s="526"/>
      <c r="G995" s="2">
        <f t="shared" si="15"/>
        <v>179.39999999999998</v>
      </c>
      <c r="L995" s="526"/>
    </row>
    <row r="996" spans="2:12">
      <c r="B996" s="526"/>
      <c r="C996" s="526"/>
      <c r="G996" s="2">
        <f t="shared" si="15"/>
        <v>179.39999999999998</v>
      </c>
      <c r="L996" s="526"/>
    </row>
    <row r="997" spans="2:12">
      <c r="B997" s="526"/>
      <c r="C997" s="526"/>
      <c r="G997" s="2">
        <f t="shared" si="15"/>
        <v>179.39999999999998</v>
      </c>
      <c r="L997" s="526"/>
    </row>
    <row r="998" spans="2:12">
      <c r="B998" s="526"/>
      <c r="C998" s="526"/>
      <c r="G998" s="2">
        <f t="shared" si="15"/>
        <v>179.39999999999998</v>
      </c>
      <c r="L998" s="526"/>
    </row>
    <row r="999" spans="2:12">
      <c r="B999" s="526"/>
      <c r="C999" s="526"/>
      <c r="G999" s="2">
        <f t="shared" si="15"/>
        <v>179.39999999999998</v>
      </c>
      <c r="L999" s="526"/>
    </row>
    <row r="1000" spans="2:12">
      <c r="B1000" s="526"/>
      <c r="C1000" s="526"/>
      <c r="G1000" s="2">
        <f t="shared" si="15"/>
        <v>179.39999999999998</v>
      </c>
      <c r="L1000" s="526"/>
    </row>
    <row r="1001" spans="2:12">
      <c r="B1001" s="526"/>
      <c r="C1001" s="526"/>
      <c r="G1001" s="2">
        <f t="shared" si="15"/>
        <v>179.39999999999998</v>
      </c>
      <c r="L1001" s="526"/>
    </row>
    <row r="1002" spans="2:12">
      <c r="B1002" s="526"/>
      <c r="C1002" s="526"/>
      <c r="G1002" s="2">
        <f t="shared" si="15"/>
        <v>179.39999999999998</v>
      </c>
      <c r="L1002" s="526"/>
    </row>
    <row r="1003" spans="2:12">
      <c r="B1003" s="526"/>
      <c r="C1003" s="526"/>
      <c r="G1003" s="2">
        <f t="shared" si="15"/>
        <v>179.39999999999998</v>
      </c>
      <c r="L1003" s="526"/>
    </row>
    <row r="1004" spans="2:12">
      <c r="B1004" s="526"/>
      <c r="C1004" s="526"/>
      <c r="G1004" s="2">
        <f t="shared" si="15"/>
        <v>179.39999999999998</v>
      </c>
      <c r="L1004" s="526"/>
    </row>
    <row r="1005" spans="2:12">
      <c r="B1005" s="526"/>
      <c r="C1005" s="526"/>
      <c r="G1005" s="2">
        <f t="shared" si="15"/>
        <v>179.39999999999998</v>
      </c>
      <c r="L1005" s="526"/>
    </row>
    <row r="1006" spans="2:12">
      <c r="B1006" s="526"/>
      <c r="C1006" s="526"/>
      <c r="G1006" s="2">
        <f t="shared" si="15"/>
        <v>179.39999999999998</v>
      </c>
      <c r="L1006" s="526"/>
    </row>
    <row r="1007" spans="2:12">
      <c r="B1007" s="526"/>
      <c r="C1007" s="526"/>
      <c r="G1007" s="2">
        <f t="shared" si="15"/>
        <v>179.39999999999998</v>
      </c>
      <c r="L1007" s="526"/>
    </row>
    <row r="1008" spans="2:12">
      <c r="B1008" s="526"/>
      <c r="C1008" s="526"/>
      <c r="G1008" s="2">
        <f t="shared" si="15"/>
        <v>179.39999999999998</v>
      </c>
      <c r="L1008" s="526"/>
    </row>
    <row r="1009" spans="2:12">
      <c r="B1009" s="526"/>
      <c r="C1009" s="526"/>
      <c r="G1009" s="2">
        <f t="shared" si="15"/>
        <v>179.39999999999998</v>
      </c>
      <c r="L1009" s="526"/>
    </row>
    <row r="1010" spans="2:12">
      <c r="B1010" s="526"/>
      <c r="C1010" s="526"/>
      <c r="G1010" s="2">
        <f t="shared" si="15"/>
        <v>179.39999999999998</v>
      </c>
      <c r="L1010" s="526"/>
    </row>
    <row r="1011" spans="2:12">
      <c r="B1011" s="526"/>
      <c r="C1011" s="526"/>
      <c r="G1011" s="2">
        <f t="shared" si="15"/>
        <v>179.39999999999998</v>
      </c>
      <c r="L1011" s="526"/>
    </row>
    <row r="1012" spans="2:12">
      <c r="B1012" s="526"/>
      <c r="C1012" s="526"/>
      <c r="G1012" s="2">
        <f t="shared" si="15"/>
        <v>179.39999999999998</v>
      </c>
      <c r="L1012" s="526"/>
    </row>
    <row r="1013" spans="2:12">
      <c r="B1013" s="526"/>
      <c r="C1013" s="526"/>
      <c r="G1013" s="2">
        <f t="shared" si="15"/>
        <v>179.39999999999998</v>
      </c>
      <c r="L1013" s="526"/>
    </row>
    <row r="1014" spans="2:12">
      <c r="B1014" s="526"/>
      <c r="C1014" s="526"/>
      <c r="G1014" s="2">
        <f t="shared" si="15"/>
        <v>179.39999999999998</v>
      </c>
      <c r="L1014" s="526"/>
    </row>
    <row r="1015" spans="2:12">
      <c r="B1015" s="526"/>
      <c r="C1015" s="526"/>
      <c r="G1015" s="2">
        <f t="shared" si="15"/>
        <v>179.39999999999998</v>
      </c>
      <c r="L1015" s="526"/>
    </row>
    <row r="1016" spans="2:12">
      <c r="B1016" s="526"/>
      <c r="C1016" s="526"/>
      <c r="G1016" s="2">
        <f t="shared" si="15"/>
        <v>179.39999999999998</v>
      </c>
      <c r="L1016" s="526"/>
    </row>
    <row r="1017" spans="2:12">
      <c r="B1017" s="526"/>
      <c r="C1017" s="526"/>
      <c r="G1017" s="2">
        <f t="shared" si="15"/>
        <v>179.39999999999998</v>
      </c>
      <c r="L1017" s="526"/>
    </row>
    <row r="1018" spans="2:12">
      <c r="B1018" s="526"/>
      <c r="C1018" s="526"/>
      <c r="G1018" s="2">
        <f t="shared" si="15"/>
        <v>179.39999999999998</v>
      </c>
      <c r="L1018" s="526"/>
    </row>
    <row r="1019" spans="2:12">
      <c r="B1019" s="526"/>
      <c r="C1019" s="526"/>
      <c r="G1019" s="2">
        <f t="shared" si="15"/>
        <v>179.39999999999998</v>
      </c>
      <c r="L1019" s="526"/>
    </row>
    <row r="1020" spans="2:12">
      <c r="B1020" s="526"/>
      <c r="C1020" s="526"/>
      <c r="G1020" s="2">
        <f t="shared" si="15"/>
        <v>179.39999999999998</v>
      </c>
      <c r="L1020" s="526"/>
    </row>
    <row r="1021" spans="2:12">
      <c r="B1021" s="526"/>
      <c r="C1021" s="526"/>
      <c r="G1021" s="2">
        <f t="shared" si="15"/>
        <v>179.39999999999998</v>
      </c>
      <c r="L1021" s="526"/>
    </row>
    <row r="1022" spans="2:12">
      <c r="B1022" s="526"/>
      <c r="C1022" s="526"/>
      <c r="G1022" s="2">
        <f t="shared" si="15"/>
        <v>179.39999999999998</v>
      </c>
      <c r="L1022" s="526"/>
    </row>
    <row r="1023" spans="2:12">
      <c r="B1023" s="526"/>
      <c r="C1023" s="526"/>
      <c r="G1023" s="2">
        <f t="shared" si="15"/>
        <v>179.39999999999998</v>
      </c>
      <c r="L1023" s="526"/>
    </row>
    <row r="1024" spans="2:12">
      <c r="B1024" s="526"/>
      <c r="C1024" s="526"/>
      <c r="G1024" s="2">
        <f t="shared" si="15"/>
        <v>179.39999999999998</v>
      </c>
      <c r="L1024" s="526"/>
    </row>
    <row r="1025" spans="2:12">
      <c r="B1025" s="526"/>
      <c r="C1025" s="526"/>
      <c r="G1025" s="2">
        <f t="shared" si="15"/>
        <v>179.39999999999998</v>
      </c>
      <c r="L1025" s="526"/>
    </row>
    <row r="1026" spans="2:12">
      <c r="B1026" s="526"/>
      <c r="C1026" s="526"/>
      <c r="G1026" s="2">
        <f t="shared" si="15"/>
        <v>179.39999999999998</v>
      </c>
      <c r="L1026" s="526"/>
    </row>
    <row r="1027" spans="2:12">
      <c r="B1027" s="526"/>
      <c r="C1027" s="526"/>
      <c r="G1027" s="2">
        <f t="shared" si="15"/>
        <v>179.39999999999998</v>
      </c>
      <c r="L1027" s="526"/>
    </row>
    <row r="1028" spans="2:12">
      <c r="B1028" s="526"/>
      <c r="C1028" s="526"/>
      <c r="G1028" s="2">
        <f t="shared" si="15"/>
        <v>179.39999999999998</v>
      </c>
      <c r="L1028" s="526"/>
    </row>
    <row r="1029" spans="2:12">
      <c r="B1029" s="526"/>
      <c r="C1029" s="526"/>
      <c r="G1029" s="2">
        <f t="shared" si="15"/>
        <v>179.39999999999998</v>
      </c>
      <c r="L1029" s="526"/>
    </row>
    <row r="1030" spans="2:12">
      <c r="B1030" s="526"/>
      <c r="C1030" s="526"/>
      <c r="G1030" s="2">
        <f t="shared" si="15"/>
        <v>179.39999999999998</v>
      </c>
      <c r="L1030" s="526"/>
    </row>
    <row r="1031" spans="2:12">
      <c r="B1031" s="526"/>
      <c r="C1031" s="526"/>
      <c r="G1031" s="2">
        <f t="shared" si="15"/>
        <v>179.39999999999998</v>
      </c>
      <c r="L1031" s="526"/>
    </row>
    <row r="1032" spans="2:12">
      <c r="B1032" s="526"/>
      <c r="C1032" s="526"/>
      <c r="G1032" s="2">
        <f t="shared" si="15"/>
        <v>179.39999999999998</v>
      </c>
      <c r="L1032" s="526"/>
    </row>
    <row r="1033" spans="2:12">
      <c r="B1033" s="526"/>
      <c r="C1033" s="526"/>
      <c r="G1033" s="2">
        <f t="shared" si="15"/>
        <v>179.39999999999998</v>
      </c>
      <c r="L1033" s="526"/>
    </row>
    <row r="1034" spans="2:12">
      <c r="B1034" s="526"/>
      <c r="C1034" s="526"/>
      <c r="G1034" s="2">
        <f t="shared" si="15"/>
        <v>179.39999999999998</v>
      </c>
      <c r="L1034" s="526"/>
    </row>
    <row r="1035" spans="2:12">
      <c r="B1035" s="526"/>
      <c r="C1035" s="526"/>
      <c r="G1035" s="2">
        <f t="shared" ref="G1035:G1098" si="16">+G1034+E1035-F1035</f>
        <v>179.39999999999998</v>
      </c>
      <c r="L1035" s="526"/>
    </row>
    <row r="1036" spans="2:12">
      <c r="B1036" s="526"/>
      <c r="C1036" s="526"/>
      <c r="G1036" s="2">
        <f t="shared" si="16"/>
        <v>179.39999999999998</v>
      </c>
      <c r="L1036" s="526"/>
    </row>
    <row r="1037" spans="2:12">
      <c r="B1037" s="526"/>
      <c r="C1037" s="526"/>
      <c r="G1037" s="2">
        <f t="shared" si="16"/>
        <v>179.39999999999998</v>
      </c>
      <c r="L1037" s="526"/>
    </row>
    <row r="1038" spans="2:12">
      <c r="B1038" s="526"/>
      <c r="C1038" s="526"/>
      <c r="G1038" s="2">
        <f t="shared" si="16"/>
        <v>179.39999999999998</v>
      </c>
      <c r="L1038" s="526"/>
    </row>
    <row r="1039" spans="2:12">
      <c r="B1039" s="526"/>
      <c r="C1039" s="526"/>
      <c r="G1039" s="2">
        <f t="shared" si="16"/>
        <v>179.39999999999998</v>
      </c>
      <c r="L1039" s="526"/>
    </row>
    <row r="1040" spans="2:12">
      <c r="B1040" s="526"/>
      <c r="C1040" s="526"/>
      <c r="G1040" s="2">
        <f t="shared" si="16"/>
        <v>179.39999999999998</v>
      </c>
      <c r="L1040" s="526"/>
    </row>
    <row r="1041" spans="2:12">
      <c r="B1041" s="526"/>
      <c r="C1041" s="526"/>
      <c r="G1041" s="2">
        <f t="shared" si="16"/>
        <v>179.39999999999998</v>
      </c>
      <c r="L1041" s="526"/>
    </row>
    <row r="1042" spans="2:12">
      <c r="B1042" s="526"/>
      <c r="C1042" s="526"/>
      <c r="G1042" s="2">
        <f t="shared" si="16"/>
        <v>179.39999999999998</v>
      </c>
      <c r="L1042" s="526"/>
    </row>
    <row r="1043" spans="2:12">
      <c r="B1043" s="526"/>
      <c r="C1043" s="526"/>
      <c r="G1043" s="2">
        <f t="shared" si="16"/>
        <v>179.39999999999998</v>
      </c>
      <c r="L1043" s="526"/>
    </row>
    <row r="1044" spans="2:12">
      <c r="B1044" s="526"/>
      <c r="C1044" s="526"/>
      <c r="G1044" s="2">
        <f t="shared" si="16"/>
        <v>179.39999999999998</v>
      </c>
      <c r="L1044" s="526"/>
    </row>
    <row r="1045" spans="2:12">
      <c r="B1045" s="526"/>
      <c r="C1045" s="526"/>
      <c r="G1045" s="2">
        <f t="shared" si="16"/>
        <v>179.39999999999998</v>
      </c>
      <c r="L1045" s="526"/>
    </row>
    <row r="1046" spans="2:12">
      <c r="B1046" s="526"/>
      <c r="C1046" s="526"/>
      <c r="G1046" s="2">
        <f t="shared" si="16"/>
        <v>179.39999999999998</v>
      </c>
      <c r="L1046" s="526"/>
    </row>
    <row r="1047" spans="2:12">
      <c r="B1047" s="526"/>
      <c r="C1047" s="526"/>
      <c r="G1047" s="2">
        <f t="shared" si="16"/>
        <v>179.39999999999998</v>
      </c>
      <c r="L1047" s="526"/>
    </row>
    <row r="1048" spans="2:12">
      <c r="B1048" s="526"/>
      <c r="C1048" s="526"/>
      <c r="G1048" s="2">
        <f t="shared" si="16"/>
        <v>179.39999999999998</v>
      </c>
      <c r="L1048" s="526"/>
    </row>
    <row r="1049" spans="2:12">
      <c r="B1049" s="526"/>
      <c r="C1049" s="526"/>
      <c r="G1049" s="2">
        <f t="shared" si="16"/>
        <v>179.39999999999998</v>
      </c>
      <c r="L1049" s="526"/>
    </row>
    <row r="1050" spans="2:12">
      <c r="B1050" s="526"/>
      <c r="C1050" s="526"/>
      <c r="G1050" s="2">
        <f t="shared" si="16"/>
        <v>179.39999999999998</v>
      </c>
      <c r="L1050" s="526"/>
    </row>
    <row r="1051" spans="2:12">
      <c r="B1051" s="526"/>
      <c r="C1051" s="526"/>
      <c r="G1051" s="2">
        <f t="shared" si="16"/>
        <v>179.39999999999998</v>
      </c>
      <c r="L1051" s="526"/>
    </row>
    <row r="1052" spans="2:12">
      <c r="B1052" s="526"/>
      <c r="C1052" s="526"/>
      <c r="G1052" s="2">
        <f t="shared" si="16"/>
        <v>179.39999999999998</v>
      </c>
      <c r="L1052" s="526"/>
    </row>
    <row r="1053" spans="2:12">
      <c r="B1053" s="526"/>
      <c r="C1053" s="526"/>
      <c r="G1053" s="2">
        <f t="shared" si="16"/>
        <v>179.39999999999998</v>
      </c>
      <c r="L1053" s="526"/>
    </row>
    <row r="1054" spans="2:12">
      <c r="B1054" s="526"/>
      <c r="C1054" s="526"/>
      <c r="G1054" s="2">
        <f t="shared" si="16"/>
        <v>179.39999999999998</v>
      </c>
      <c r="L1054" s="526"/>
    </row>
    <row r="1055" spans="2:12">
      <c r="B1055" s="526"/>
      <c r="C1055" s="526"/>
      <c r="G1055" s="2">
        <f t="shared" si="16"/>
        <v>179.39999999999998</v>
      </c>
      <c r="L1055" s="526"/>
    </row>
    <row r="1056" spans="2:12">
      <c r="B1056" s="526"/>
      <c r="C1056" s="526"/>
      <c r="G1056" s="2">
        <f t="shared" si="16"/>
        <v>179.39999999999998</v>
      </c>
      <c r="L1056" s="526"/>
    </row>
    <row r="1057" spans="2:12">
      <c r="B1057" s="526"/>
      <c r="C1057" s="526"/>
      <c r="G1057" s="2">
        <f t="shared" si="16"/>
        <v>179.39999999999998</v>
      </c>
      <c r="L1057" s="526"/>
    </row>
    <row r="1058" spans="2:12">
      <c r="B1058" s="526"/>
      <c r="C1058" s="526"/>
      <c r="G1058" s="2">
        <f t="shared" si="16"/>
        <v>179.39999999999998</v>
      </c>
      <c r="L1058" s="526"/>
    </row>
    <row r="1059" spans="2:12">
      <c r="B1059" s="526"/>
      <c r="C1059" s="526"/>
      <c r="G1059" s="2">
        <f t="shared" si="16"/>
        <v>179.39999999999998</v>
      </c>
      <c r="L1059" s="526"/>
    </row>
    <row r="1060" spans="2:12">
      <c r="B1060" s="526"/>
      <c r="C1060" s="526"/>
      <c r="G1060" s="2">
        <f t="shared" si="16"/>
        <v>179.39999999999998</v>
      </c>
      <c r="L1060" s="526"/>
    </row>
    <row r="1061" spans="2:12">
      <c r="B1061" s="526"/>
      <c r="C1061" s="526"/>
      <c r="G1061" s="2">
        <f t="shared" si="16"/>
        <v>179.39999999999998</v>
      </c>
      <c r="L1061" s="526"/>
    </row>
    <row r="1062" spans="2:12">
      <c r="B1062" s="526"/>
      <c r="C1062" s="526"/>
      <c r="G1062" s="2">
        <f t="shared" si="16"/>
        <v>179.39999999999998</v>
      </c>
      <c r="L1062" s="526"/>
    </row>
    <row r="1063" spans="2:12">
      <c r="B1063" s="526"/>
      <c r="C1063" s="526"/>
      <c r="G1063" s="2">
        <f t="shared" si="16"/>
        <v>179.39999999999998</v>
      </c>
      <c r="L1063" s="526"/>
    </row>
    <row r="1064" spans="2:12">
      <c r="B1064" s="526"/>
      <c r="C1064" s="526"/>
      <c r="G1064" s="2">
        <f t="shared" si="16"/>
        <v>179.39999999999998</v>
      </c>
      <c r="L1064" s="526"/>
    </row>
    <row r="1065" spans="2:12">
      <c r="B1065" s="526"/>
      <c r="C1065" s="526"/>
      <c r="G1065" s="2">
        <f t="shared" si="16"/>
        <v>179.39999999999998</v>
      </c>
      <c r="L1065" s="526"/>
    </row>
    <row r="1066" spans="2:12">
      <c r="B1066" s="526"/>
      <c r="C1066" s="526"/>
      <c r="G1066" s="2">
        <f t="shared" si="16"/>
        <v>179.39999999999998</v>
      </c>
      <c r="L1066" s="526"/>
    </row>
    <row r="1067" spans="2:12">
      <c r="B1067" s="526"/>
      <c r="C1067" s="526"/>
      <c r="G1067" s="2">
        <f t="shared" si="16"/>
        <v>179.39999999999998</v>
      </c>
      <c r="L1067" s="526"/>
    </row>
    <row r="1068" spans="2:12">
      <c r="B1068" s="526"/>
      <c r="C1068" s="526"/>
      <c r="G1068" s="2">
        <f t="shared" si="16"/>
        <v>179.39999999999998</v>
      </c>
      <c r="L1068" s="526"/>
    </row>
    <row r="1069" spans="2:12">
      <c r="B1069" s="526"/>
      <c r="C1069" s="526"/>
      <c r="G1069" s="2">
        <f t="shared" si="16"/>
        <v>179.39999999999998</v>
      </c>
      <c r="L1069" s="526"/>
    </row>
    <row r="1070" spans="2:12">
      <c r="B1070" s="526"/>
      <c r="C1070" s="526"/>
      <c r="G1070" s="2">
        <f t="shared" si="16"/>
        <v>179.39999999999998</v>
      </c>
      <c r="L1070" s="526"/>
    </row>
    <row r="1071" spans="2:12">
      <c r="B1071" s="526"/>
      <c r="C1071" s="526"/>
      <c r="G1071" s="2">
        <f t="shared" si="16"/>
        <v>179.39999999999998</v>
      </c>
      <c r="L1071" s="526"/>
    </row>
    <row r="1072" spans="2:12">
      <c r="B1072" s="526"/>
      <c r="C1072" s="526"/>
      <c r="G1072" s="2">
        <f t="shared" si="16"/>
        <v>179.39999999999998</v>
      </c>
      <c r="L1072" s="526"/>
    </row>
    <row r="1073" spans="2:12">
      <c r="B1073" s="526"/>
      <c r="C1073" s="526"/>
      <c r="G1073" s="2">
        <f t="shared" si="16"/>
        <v>179.39999999999998</v>
      </c>
      <c r="L1073" s="526"/>
    </row>
    <row r="1074" spans="2:12">
      <c r="B1074" s="526"/>
      <c r="C1074" s="526"/>
      <c r="G1074" s="2">
        <f t="shared" si="16"/>
        <v>179.39999999999998</v>
      </c>
      <c r="L1074" s="526"/>
    </row>
    <row r="1075" spans="2:12">
      <c r="B1075" s="526"/>
      <c r="C1075" s="526"/>
      <c r="G1075" s="2">
        <f t="shared" si="16"/>
        <v>179.39999999999998</v>
      </c>
      <c r="L1075" s="526"/>
    </row>
    <row r="1076" spans="2:12">
      <c r="B1076" s="526"/>
      <c r="C1076" s="526"/>
      <c r="G1076" s="2">
        <f t="shared" si="16"/>
        <v>179.39999999999998</v>
      </c>
      <c r="L1076" s="526"/>
    </row>
    <row r="1077" spans="2:12">
      <c r="B1077" s="526"/>
      <c r="C1077" s="526"/>
      <c r="G1077" s="2">
        <f t="shared" si="16"/>
        <v>179.39999999999998</v>
      </c>
      <c r="L1077" s="526"/>
    </row>
    <row r="1078" spans="2:12">
      <c r="B1078" s="526"/>
      <c r="C1078" s="526"/>
      <c r="G1078" s="2">
        <f t="shared" si="16"/>
        <v>179.39999999999998</v>
      </c>
      <c r="L1078" s="526"/>
    </row>
    <row r="1079" spans="2:12">
      <c r="B1079" s="526"/>
      <c r="C1079" s="526"/>
      <c r="G1079" s="2">
        <f t="shared" si="16"/>
        <v>179.39999999999998</v>
      </c>
      <c r="L1079" s="526"/>
    </row>
    <row r="1080" spans="2:12">
      <c r="B1080" s="526"/>
      <c r="C1080" s="526"/>
      <c r="G1080" s="2">
        <f t="shared" si="16"/>
        <v>179.39999999999998</v>
      </c>
      <c r="L1080" s="526"/>
    </row>
    <row r="1081" spans="2:12">
      <c r="B1081" s="526"/>
      <c r="C1081" s="526"/>
      <c r="G1081" s="2">
        <f t="shared" si="16"/>
        <v>179.39999999999998</v>
      </c>
      <c r="L1081" s="526"/>
    </row>
    <row r="1082" spans="2:12">
      <c r="B1082" s="526"/>
      <c r="C1082" s="526"/>
      <c r="G1082" s="2">
        <f t="shared" si="16"/>
        <v>179.39999999999998</v>
      </c>
      <c r="L1082" s="526"/>
    </row>
    <row r="1083" spans="2:12">
      <c r="B1083" s="526"/>
      <c r="C1083" s="526"/>
      <c r="G1083" s="2">
        <f t="shared" si="16"/>
        <v>179.39999999999998</v>
      </c>
      <c r="L1083" s="526"/>
    </row>
    <row r="1084" spans="2:12">
      <c r="B1084" s="526"/>
      <c r="C1084" s="526"/>
      <c r="G1084" s="2">
        <f t="shared" si="16"/>
        <v>179.39999999999998</v>
      </c>
      <c r="L1084" s="526"/>
    </row>
    <row r="1085" spans="2:12">
      <c r="B1085" s="526"/>
      <c r="C1085" s="526"/>
      <c r="G1085" s="2">
        <f t="shared" si="16"/>
        <v>179.39999999999998</v>
      </c>
      <c r="L1085" s="526"/>
    </row>
    <row r="1086" spans="2:12">
      <c r="B1086" s="526"/>
      <c r="C1086" s="526"/>
      <c r="G1086" s="2">
        <f t="shared" si="16"/>
        <v>179.39999999999998</v>
      </c>
      <c r="L1086" s="526"/>
    </row>
    <row r="1087" spans="2:12">
      <c r="B1087" s="526"/>
      <c r="C1087" s="526"/>
      <c r="G1087" s="2">
        <f t="shared" si="16"/>
        <v>179.39999999999998</v>
      </c>
      <c r="L1087" s="526"/>
    </row>
    <row r="1088" spans="2:12">
      <c r="B1088" s="526"/>
      <c r="C1088" s="526"/>
      <c r="G1088" s="2">
        <f t="shared" si="16"/>
        <v>179.39999999999998</v>
      </c>
      <c r="L1088" s="526"/>
    </row>
    <row r="1089" spans="2:12">
      <c r="B1089" s="526"/>
      <c r="C1089" s="526"/>
      <c r="G1089" s="2">
        <f t="shared" si="16"/>
        <v>179.39999999999998</v>
      </c>
      <c r="L1089" s="526"/>
    </row>
    <row r="1090" spans="2:12">
      <c r="B1090" s="526"/>
      <c r="C1090" s="526"/>
      <c r="G1090" s="2">
        <f t="shared" si="16"/>
        <v>179.39999999999998</v>
      </c>
      <c r="L1090" s="526"/>
    </row>
    <row r="1091" spans="2:12">
      <c r="B1091" s="526"/>
      <c r="C1091" s="526"/>
      <c r="G1091" s="2">
        <f t="shared" si="16"/>
        <v>179.39999999999998</v>
      </c>
      <c r="L1091" s="526"/>
    </row>
    <row r="1092" spans="2:12">
      <c r="B1092" s="526"/>
      <c r="C1092" s="526"/>
      <c r="G1092" s="2">
        <f t="shared" si="16"/>
        <v>179.39999999999998</v>
      </c>
      <c r="L1092" s="526"/>
    </row>
    <row r="1093" spans="2:12">
      <c r="B1093" s="526"/>
      <c r="C1093" s="526"/>
      <c r="G1093" s="2">
        <f t="shared" si="16"/>
        <v>179.39999999999998</v>
      </c>
      <c r="L1093" s="526"/>
    </row>
    <row r="1094" spans="2:12">
      <c r="B1094" s="526"/>
      <c r="C1094" s="526"/>
      <c r="G1094" s="2">
        <f t="shared" si="16"/>
        <v>179.39999999999998</v>
      </c>
      <c r="L1094" s="526"/>
    </row>
    <row r="1095" spans="2:12">
      <c r="B1095" s="526"/>
      <c r="C1095" s="526"/>
      <c r="G1095" s="2">
        <f t="shared" si="16"/>
        <v>179.39999999999998</v>
      </c>
      <c r="L1095" s="526"/>
    </row>
    <row r="1096" spans="2:12">
      <c r="B1096" s="526"/>
      <c r="C1096" s="526"/>
      <c r="G1096" s="2">
        <f t="shared" si="16"/>
        <v>179.39999999999998</v>
      </c>
      <c r="L1096" s="526"/>
    </row>
    <row r="1097" spans="2:12">
      <c r="B1097" s="526"/>
      <c r="C1097" s="526"/>
      <c r="G1097" s="2">
        <f t="shared" si="16"/>
        <v>179.39999999999998</v>
      </c>
      <c r="L1097" s="526"/>
    </row>
    <row r="1098" spans="2:12">
      <c r="B1098" s="526"/>
      <c r="C1098" s="526"/>
      <c r="G1098" s="2">
        <f t="shared" si="16"/>
        <v>179.39999999999998</v>
      </c>
      <c r="L1098" s="526"/>
    </row>
    <row r="1099" spans="2:12">
      <c r="B1099" s="526"/>
      <c r="C1099" s="526"/>
      <c r="G1099" s="2">
        <f t="shared" ref="G1099:G1162" si="17">+G1098+E1099-F1099</f>
        <v>179.39999999999998</v>
      </c>
      <c r="L1099" s="526"/>
    </row>
    <row r="1100" spans="2:12">
      <c r="B1100" s="526"/>
      <c r="C1100" s="526"/>
      <c r="G1100" s="2">
        <f t="shared" si="17"/>
        <v>179.39999999999998</v>
      </c>
      <c r="L1100" s="526"/>
    </row>
    <row r="1101" spans="2:12">
      <c r="B1101" s="526"/>
      <c r="C1101" s="526"/>
      <c r="G1101" s="2">
        <f t="shared" si="17"/>
        <v>179.39999999999998</v>
      </c>
      <c r="L1101" s="526"/>
    </row>
    <row r="1102" spans="2:12">
      <c r="B1102" s="526"/>
      <c r="C1102" s="526"/>
      <c r="G1102" s="2">
        <f t="shared" si="17"/>
        <v>179.39999999999998</v>
      </c>
      <c r="L1102" s="526"/>
    </row>
    <row r="1103" spans="2:12">
      <c r="B1103" s="526"/>
      <c r="C1103" s="526"/>
      <c r="G1103" s="2">
        <f t="shared" si="17"/>
        <v>179.39999999999998</v>
      </c>
      <c r="L1103" s="526"/>
    </row>
    <row r="1104" spans="2:12">
      <c r="B1104" s="526"/>
      <c r="C1104" s="526"/>
      <c r="G1104" s="2">
        <f t="shared" si="17"/>
        <v>179.39999999999998</v>
      </c>
      <c r="L1104" s="526"/>
    </row>
    <row r="1105" spans="2:12">
      <c r="B1105" s="526"/>
      <c r="C1105" s="526"/>
      <c r="G1105" s="2">
        <f t="shared" si="17"/>
        <v>179.39999999999998</v>
      </c>
      <c r="L1105" s="526"/>
    </row>
    <row r="1106" spans="2:12">
      <c r="B1106" s="526"/>
      <c r="C1106" s="526"/>
      <c r="G1106" s="2">
        <f t="shared" si="17"/>
        <v>179.39999999999998</v>
      </c>
      <c r="L1106" s="526"/>
    </row>
    <row r="1107" spans="2:12">
      <c r="B1107" s="526"/>
      <c r="C1107" s="526"/>
      <c r="G1107" s="2">
        <f t="shared" si="17"/>
        <v>179.39999999999998</v>
      </c>
      <c r="L1107" s="526"/>
    </row>
    <row r="1108" spans="2:12">
      <c r="B1108" s="526"/>
      <c r="C1108" s="526"/>
      <c r="G1108" s="2">
        <f t="shared" si="17"/>
        <v>179.39999999999998</v>
      </c>
      <c r="L1108" s="526"/>
    </row>
    <row r="1109" spans="2:12">
      <c r="B1109" s="526"/>
      <c r="C1109" s="526"/>
      <c r="G1109" s="2">
        <f t="shared" si="17"/>
        <v>179.39999999999998</v>
      </c>
      <c r="L1109" s="526"/>
    </row>
    <row r="1110" spans="2:12">
      <c r="B1110" s="526"/>
      <c r="C1110" s="526"/>
      <c r="G1110" s="2">
        <f t="shared" si="17"/>
        <v>179.39999999999998</v>
      </c>
      <c r="L1110" s="526"/>
    </row>
    <row r="1111" spans="2:12">
      <c r="B1111" s="526"/>
      <c r="C1111" s="526"/>
      <c r="G1111" s="2">
        <f t="shared" si="17"/>
        <v>179.39999999999998</v>
      </c>
      <c r="L1111" s="526"/>
    </row>
    <row r="1112" spans="2:12">
      <c r="B1112" s="526"/>
      <c r="C1112" s="526"/>
      <c r="G1112" s="2">
        <f t="shared" si="17"/>
        <v>179.39999999999998</v>
      </c>
      <c r="L1112" s="526"/>
    </row>
    <row r="1113" spans="2:12">
      <c r="B1113" s="526"/>
      <c r="C1113" s="526"/>
      <c r="G1113" s="2">
        <f t="shared" si="17"/>
        <v>179.39999999999998</v>
      </c>
      <c r="L1113" s="526"/>
    </row>
    <row r="1114" spans="2:12">
      <c r="B1114" s="526"/>
      <c r="C1114" s="526"/>
      <c r="G1114" s="2">
        <f t="shared" si="17"/>
        <v>179.39999999999998</v>
      </c>
      <c r="L1114" s="526"/>
    </row>
    <row r="1115" spans="2:12">
      <c r="B1115" s="526"/>
      <c r="C1115" s="526"/>
      <c r="G1115" s="2">
        <f t="shared" si="17"/>
        <v>179.39999999999998</v>
      </c>
      <c r="L1115" s="526"/>
    </row>
    <row r="1116" spans="2:12">
      <c r="B1116" s="526"/>
      <c r="C1116" s="526"/>
      <c r="G1116" s="2">
        <f t="shared" si="17"/>
        <v>179.39999999999998</v>
      </c>
      <c r="L1116" s="526"/>
    </row>
    <row r="1117" spans="2:12">
      <c r="B1117" s="526"/>
      <c r="C1117" s="526"/>
      <c r="G1117" s="2">
        <f t="shared" si="17"/>
        <v>179.39999999999998</v>
      </c>
      <c r="L1117" s="526"/>
    </row>
    <row r="1118" spans="2:12">
      <c r="B1118" s="526"/>
      <c r="C1118" s="526"/>
      <c r="G1118" s="2">
        <f t="shared" si="17"/>
        <v>179.39999999999998</v>
      </c>
      <c r="L1118" s="526"/>
    </row>
    <row r="1119" spans="2:12">
      <c r="B1119" s="526"/>
      <c r="C1119" s="526"/>
      <c r="G1119" s="2">
        <f t="shared" si="17"/>
        <v>179.39999999999998</v>
      </c>
      <c r="L1119" s="526"/>
    </row>
    <row r="1120" spans="2:12">
      <c r="B1120" s="526"/>
      <c r="C1120" s="526"/>
      <c r="G1120" s="2">
        <f t="shared" si="17"/>
        <v>179.39999999999998</v>
      </c>
      <c r="L1120" s="526"/>
    </row>
    <row r="1121" spans="2:12">
      <c r="B1121" s="526"/>
      <c r="C1121" s="526"/>
      <c r="G1121" s="2">
        <f t="shared" si="17"/>
        <v>179.39999999999998</v>
      </c>
      <c r="L1121" s="526"/>
    </row>
    <row r="1122" spans="2:12">
      <c r="B1122" s="526"/>
      <c r="C1122" s="526"/>
      <c r="G1122" s="2">
        <f t="shared" si="17"/>
        <v>179.39999999999998</v>
      </c>
      <c r="L1122" s="526"/>
    </row>
    <row r="1123" spans="2:12">
      <c r="B1123" s="526"/>
      <c r="C1123" s="526"/>
      <c r="G1123" s="2">
        <f t="shared" si="17"/>
        <v>179.39999999999998</v>
      </c>
      <c r="L1123" s="526"/>
    </row>
    <row r="1124" spans="2:12">
      <c r="B1124" s="526"/>
      <c r="C1124" s="526"/>
      <c r="G1124" s="2">
        <f t="shared" si="17"/>
        <v>179.39999999999998</v>
      </c>
      <c r="L1124" s="526"/>
    </row>
    <row r="1125" spans="2:12">
      <c r="B1125" s="526"/>
      <c r="C1125" s="526"/>
      <c r="G1125" s="2">
        <f t="shared" si="17"/>
        <v>179.39999999999998</v>
      </c>
      <c r="L1125" s="526"/>
    </row>
    <row r="1126" spans="2:12">
      <c r="B1126" s="526"/>
      <c r="C1126" s="526"/>
      <c r="G1126" s="2">
        <f t="shared" si="17"/>
        <v>179.39999999999998</v>
      </c>
      <c r="L1126" s="526"/>
    </row>
    <row r="1127" spans="2:12">
      <c r="B1127" s="526"/>
      <c r="C1127" s="526"/>
      <c r="G1127" s="2">
        <f t="shared" si="17"/>
        <v>179.39999999999998</v>
      </c>
      <c r="L1127" s="526"/>
    </row>
    <row r="1128" spans="2:12">
      <c r="B1128" s="526"/>
      <c r="C1128" s="526"/>
      <c r="G1128" s="2">
        <f t="shared" si="17"/>
        <v>179.39999999999998</v>
      </c>
      <c r="L1128" s="526"/>
    </row>
    <row r="1129" spans="2:12">
      <c r="B1129" s="526"/>
      <c r="C1129" s="526"/>
      <c r="G1129" s="2">
        <f t="shared" si="17"/>
        <v>179.39999999999998</v>
      </c>
      <c r="L1129" s="526"/>
    </row>
    <row r="1130" spans="2:12">
      <c r="B1130" s="526"/>
      <c r="C1130" s="526"/>
      <c r="G1130" s="2">
        <f t="shared" si="17"/>
        <v>179.39999999999998</v>
      </c>
      <c r="L1130" s="526"/>
    </row>
    <row r="1131" spans="2:12">
      <c r="B1131" s="526"/>
      <c r="C1131" s="526"/>
      <c r="G1131" s="2">
        <f t="shared" si="17"/>
        <v>179.39999999999998</v>
      </c>
      <c r="L1131" s="526"/>
    </row>
    <row r="1132" spans="2:12">
      <c r="B1132" s="526"/>
      <c r="C1132" s="526"/>
      <c r="G1132" s="2">
        <f t="shared" si="17"/>
        <v>179.39999999999998</v>
      </c>
      <c r="L1132" s="526"/>
    </row>
    <row r="1133" spans="2:12">
      <c r="B1133" s="526"/>
      <c r="C1133" s="526"/>
      <c r="G1133" s="2">
        <f t="shared" si="17"/>
        <v>179.39999999999998</v>
      </c>
      <c r="L1133" s="526"/>
    </row>
    <row r="1134" spans="2:12">
      <c r="B1134" s="526"/>
      <c r="C1134" s="526"/>
      <c r="G1134" s="2">
        <f t="shared" si="17"/>
        <v>179.39999999999998</v>
      </c>
      <c r="L1134" s="526"/>
    </row>
    <row r="1135" spans="2:12">
      <c r="B1135" s="526"/>
      <c r="C1135" s="526"/>
      <c r="G1135" s="2">
        <f t="shared" si="17"/>
        <v>179.39999999999998</v>
      </c>
      <c r="L1135" s="526"/>
    </row>
    <row r="1136" spans="2:12">
      <c r="B1136" s="526"/>
      <c r="C1136" s="526"/>
      <c r="G1136" s="2">
        <f t="shared" si="17"/>
        <v>179.39999999999998</v>
      </c>
      <c r="L1136" s="526"/>
    </row>
    <row r="1137" spans="2:12">
      <c r="B1137" s="526"/>
      <c r="C1137" s="526"/>
      <c r="G1137" s="2">
        <f t="shared" si="17"/>
        <v>179.39999999999998</v>
      </c>
      <c r="L1137" s="526"/>
    </row>
    <row r="1138" spans="2:12">
      <c r="B1138" s="526"/>
      <c r="C1138" s="526"/>
      <c r="G1138" s="2">
        <f t="shared" si="17"/>
        <v>179.39999999999998</v>
      </c>
      <c r="L1138" s="526"/>
    </row>
    <row r="1139" spans="2:12">
      <c r="B1139" s="526"/>
      <c r="C1139" s="526"/>
      <c r="G1139" s="2">
        <f t="shared" si="17"/>
        <v>179.39999999999998</v>
      </c>
      <c r="L1139" s="526"/>
    </row>
    <row r="1140" spans="2:12">
      <c r="B1140" s="526"/>
      <c r="C1140" s="526"/>
      <c r="G1140" s="2">
        <f t="shared" si="17"/>
        <v>179.39999999999998</v>
      </c>
      <c r="L1140" s="526"/>
    </row>
    <row r="1141" spans="2:12">
      <c r="B1141" s="526"/>
      <c r="C1141" s="526"/>
      <c r="G1141" s="2">
        <f t="shared" si="17"/>
        <v>179.39999999999998</v>
      </c>
      <c r="L1141" s="526"/>
    </row>
    <row r="1142" spans="2:12">
      <c r="B1142" s="526"/>
      <c r="C1142" s="526"/>
      <c r="G1142" s="2">
        <f t="shared" si="17"/>
        <v>179.39999999999998</v>
      </c>
      <c r="L1142" s="526"/>
    </row>
    <row r="1143" spans="2:12">
      <c r="B1143" s="526"/>
      <c r="C1143" s="526"/>
      <c r="G1143" s="2">
        <f t="shared" si="17"/>
        <v>179.39999999999998</v>
      </c>
      <c r="L1143" s="526"/>
    </row>
    <row r="1144" spans="2:12">
      <c r="B1144" s="526"/>
      <c r="C1144" s="526"/>
      <c r="G1144" s="2">
        <f t="shared" si="17"/>
        <v>179.39999999999998</v>
      </c>
      <c r="L1144" s="526"/>
    </row>
    <row r="1145" spans="2:12">
      <c r="B1145" s="526"/>
      <c r="C1145" s="526"/>
      <c r="G1145" s="2">
        <f t="shared" si="17"/>
        <v>179.39999999999998</v>
      </c>
      <c r="L1145" s="526"/>
    </row>
    <row r="1146" spans="2:12">
      <c r="B1146" s="526"/>
      <c r="C1146" s="526"/>
      <c r="G1146" s="2">
        <f t="shared" si="17"/>
        <v>179.39999999999998</v>
      </c>
      <c r="L1146" s="526"/>
    </row>
    <row r="1147" spans="2:12">
      <c r="B1147" s="526"/>
      <c r="C1147" s="526"/>
      <c r="G1147" s="2">
        <f t="shared" si="17"/>
        <v>179.39999999999998</v>
      </c>
      <c r="L1147" s="526"/>
    </row>
    <row r="1148" spans="2:12">
      <c r="B1148" s="526"/>
      <c r="C1148" s="526"/>
      <c r="G1148" s="2">
        <f t="shared" si="17"/>
        <v>179.39999999999998</v>
      </c>
      <c r="L1148" s="526"/>
    </row>
    <row r="1149" spans="2:12">
      <c r="B1149" s="526"/>
      <c r="C1149" s="526"/>
      <c r="G1149" s="2">
        <f t="shared" si="17"/>
        <v>179.39999999999998</v>
      </c>
      <c r="L1149" s="526"/>
    </row>
    <row r="1150" spans="2:12">
      <c r="B1150" s="526"/>
      <c r="C1150" s="526"/>
      <c r="G1150" s="2">
        <f t="shared" si="17"/>
        <v>179.39999999999998</v>
      </c>
      <c r="L1150" s="526"/>
    </row>
    <row r="1151" spans="2:12">
      <c r="B1151" s="526"/>
      <c r="C1151" s="526"/>
      <c r="G1151" s="2">
        <f t="shared" si="17"/>
        <v>179.39999999999998</v>
      </c>
      <c r="L1151" s="526"/>
    </row>
    <row r="1152" spans="2:12">
      <c r="B1152" s="526"/>
      <c r="C1152" s="526"/>
      <c r="G1152" s="2">
        <f t="shared" si="17"/>
        <v>179.39999999999998</v>
      </c>
      <c r="L1152" s="526"/>
    </row>
    <row r="1153" spans="2:12">
      <c r="B1153" s="526"/>
      <c r="C1153" s="526"/>
      <c r="G1153" s="2">
        <f t="shared" si="17"/>
        <v>179.39999999999998</v>
      </c>
      <c r="L1153" s="526"/>
    </row>
    <row r="1154" spans="2:12">
      <c r="B1154" s="526"/>
      <c r="C1154" s="526"/>
      <c r="G1154" s="2">
        <f t="shared" si="17"/>
        <v>179.39999999999998</v>
      </c>
      <c r="L1154" s="526"/>
    </row>
    <row r="1155" spans="2:12">
      <c r="B1155" s="526"/>
      <c r="C1155" s="526"/>
      <c r="G1155" s="2">
        <f t="shared" si="17"/>
        <v>179.39999999999998</v>
      </c>
      <c r="L1155" s="526"/>
    </row>
    <row r="1156" spans="2:12">
      <c r="B1156" s="526"/>
      <c r="C1156" s="526"/>
      <c r="G1156" s="2">
        <f t="shared" si="17"/>
        <v>179.39999999999998</v>
      </c>
      <c r="L1156" s="526"/>
    </row>
    <row r="1157" spans="2:12">
      <c r="B1157" s="526"/>
      <c r="C1157" s="526"/>
      <c r="G1157" s="2">
        <f t="shared" si="17"/>
        <v>179.39999999999998</v>
      </c>
      <c r="L1157" s="526"/>
    </row>
    <row r="1158" spans="2:12">
      <c r="B1158" s="526"/>
      <c r="C1158" s="526"/>
      <c r="G1158" s="2">
        <f t="shared" si="17"/>
        <v>179.39999999999998</v>
      </c>
      <c r="L1158" s="526"/>
    </row>
    <row r="1159" spans="2:12">
      <c r="B1159" s="526"/>
      <c r="C1159" s="526"/>
      <c r="G1159" s="2">
        <f t="shared" si="17"/>
        <v>179.39999999999998</v>
      </c>
      <c r="L1159" s="526"/>
    </row>
    <row r="1160" spans="2:12">
      <c r="B1160" s="526"/>
      <c r="C1160" s="526"/>
      <c r="G1160" s="2">
        <f t="shared" si="17"/>
        <v>179.39999999999998</v>
      </c>
      <c r="L1160" s="526"/>
    </row>
    <row r="1161" spans="2:12">
      <c r="B1161" s="526"/>
      <c r="C1161" s="526"/>
      <c r="G1161" s="2">
        <f t="shared" si="17"/>
        <v>179.39999999999998</v>
      </c>
      <c r="L1161" s="526"/>
    </row>
    <row r="1162" spans="2:12">
      <c r="B1162" s="526"/>
      <c r="C1162" s="526"/>
      <c r="G1162" s="2">
        <f t="shared" si="17"/>
        <v>179.39999999999998</v>
      </c>
      <c r="L1162" s="526"/>
    </row>
    <row r="1163" spans="2:12">
      <c r="B1163" s="526"/>
      <c r="C1163" s="526"/>
      <c r="G1163" s="2">
        <f t="shared" ref="G1163:G1226" si="18">+G1162+E1163-F1163</f>
        <v>179.39999999999998</v>
      </c>
      <c r="L1163" s="526"/>
    </row>
    <row r="1164" spans="2:12">
      <c r="B1164" s="526"/>
      <c r="C1164" s="526"/>
      <c r="G1164" s="2">
        <f t="shared" si="18"/>
        <v>179.39999999999998</v>
      </c>
      <c r="L1164" s="526"/>
    </row>
    <row r="1165" spans="2:12">
      <c r="B1165" s="526"/>
      <c r="C1165" s="526"/>
      <c r="G1165" s="2">
        <f t="shared" si="18"/>
        <v>179.39999999999998</v>
      </c>
      <c r="L1165" s="526"/>
    </row>
    <row r="1166" spans="2:12">
      <c r="B1166" s="526"/>
      <c r="C1166" s="526"/>
      <c r="G1166" s="2">
        <f t="shared" si="18"/>
        <v>179.39999999999998</v>
      </c>
      <c r="L1166" s="526"/>
    </row>
    <row r="1167" spans="2:12">
      <c r="B1167" s="526"/>
      <c r="C1167" s="526"/>
      <c r="G1167" s="2">
        <f t="shared" si="18"/>
        <v>179.39999999999998</v>
      </c>
      <c r="L1167" s="526"/>
    </row>
    <row r="1168" spans="2:12">
      <c r="B1168" s="526"/>
      <c r="C1168" s="526"/>
      <c r="G1168" s="2">
        <f t="shared" si="18"/>
        <v>179.39999999999998</v>
      </c>
      <c r="L1168" s="526"/>
    </row>
    <row r="1169" spans="2:12">
      <c r="B1169" s="526"/>
      <c r="C1169" s="526"/>
      <c r="G1169" s="2">
        <f t="shared" si="18"/>
        <v>179.39999999999998</v>
      </c>
      <c r="L1169" s="526"/>
    </row>
    <row r="1170" spans="2:12">
      <c r="B1170" s="526"/>
      <c r="C1170" s="526"/>
      <c r="G1170" s="2">
        <f t="shared" si="18"/>
        <v>179.39999999999998</v>
      </c>
      <c r="L1170" s="526"/>
    </row>
    <row r="1171" spans="2:12">
      <c r="B1171" s="526"/>
      <c r="C1171" s="526"/>
      <c r="G1171" s="2">
        <f t="shared" si="18"/>
        <v>179.39999999999998</v>
      </c>
      <c r="L1171" s="526"/>
    </row>
    <row r="1172" spans="2:12">
      <c r="B1172" s="526"/>
      <c r="C1172" s="526"/>
      <c r="G1172" s="2">
        <f t="shared" si="18"/>
        <v>179.39999999999998</v>
      </c>
      <c r="L1172" s="526"/>
    </row>
    <row r="1173" spans="2:12">
      <c r="B1173" s="526"/>
      <c r="C1173" s="526"/>
      <c r="G1173" s="2">
        <f t="shared" si="18"/>
        <v>179.39999999999998</v>
      </c>
      <c r="L1173" s="526"/>
    </row>
    <row r="1174" spans="2:12">
      <c r="B1174" s="526"/>
      <c r="C1174" s="526"/>
      <c r="G1174" s="2">
        <f t="shared" si="18"/>
        <v>179.39999999999998</v>
      </c>
      <c r="L1174" s="526"/>
    </row>
    <row r="1175" spans="2:12">
      <c r="B1175" s="526"/>
      <c r="C1175" s="526"/>
      <c r="G1175" s="2">
        <f t="shared" si="18"/>
        <v>179.39999999999998</v>
      </c>
      <c r="L1175" s="526"/>
    </row>
    <row r="1176" spans="2:12">
      <c r="B1176" s="526"/>
      <c r="C1176" s="526"/>
      <c r="G1176" s="2">
        <f t="shared" si="18"/>
        <v>179.39999999999998</v>
      </c>
      <c r="L1176" s="526"/>
    </row>
    <row r="1177" spans="2:12">
      <c r="B1177" s="526"/>
      <c r="C1177" s="526"/>
      <c r="G1177" s="2">
        <f t="shared" si="18"/>
        <v>179.39999999999998</v>
      </c>
      <c r="L1177" s="526"/>
    </row>
    <row r="1178" spans="2:12">
      <c r="B1178" s="526"/>
      <c r="C1178" s="526"/>
      <c r="G1178" s="2">
        <f t="shared" si="18"/>
        <v>179.39999999999998</v>
      </c>
      <c r="L1178" s="526"/>
    </row>
    <row r="1179" spans="2:12">
      <c r="B1179" s="526"/>
      <c r="C1179" s="526"/>
      <c r="G1179" s="2">
        <f t="shared" si="18"/>
        <v>179.39999999999998</v>
      </c>
      <c r="L1179" s="526"/>
    </row>
    <row r="1180" spans="2:12">
      <c r="B1180" s="526"/>
      <c r="C1180" s="526"/>
      <c r="G1180" s="2">
        <f t="shared" si="18"/>
        <v>179.39999999999998</v>
      </c>
      <c r="L1180" s="526"/>
    </row>
    <row r="1181" spans="2:12">
      <c r="B1181" s="526"/>
      <c r="C1181" s="526"/>
      <c r="G1181" s="2">
        <f t="shared" si="18"/>
        <v>179.39999999999998</v>
      </c>
      <c r="L1181" s="526"/>
    </row>
    <row r="1182" spans="2:12">
      <c r="B1182" s="526"/>
      <c r="C1182" s="526"/>
      <c r="G1182" s="2">
        <f t="shared" si="18"/>
        <v>179.39999999999998</v>
      </c>
      <c r="L1182" s="526"/>
    </row>
    <row r="1183" spans="2:12">
      <c r="B1183" s="526"/>
      <c r="C1183" s="526"/>
      <c r="G1183" s="2">
        <f t="shared" si="18"/>
        <v>179.39999999999998</v>
      </c>
      <c r="L1183" s="526"/>
    </row>
    <row r="1184" spans="2:12">
      <c r="B1184" s="526"/>
      <c r="C1184" s="526"/>
      <c r="G1184" s="2">
        <f t="shared" si="18"/>
        <v>179.39999999999998</v>
      </c>
      <c r="L1184" s="526"/>
    </row>
    <row r="1185" spans="2:12">
      <c r="B1185" s="526"/>
      <c r="C1185" s="526"/>
      <c r="G1185" s="2">
        <f t="shared" si="18"/>
        <v>179.39999999999998</v>
      </c>
      <c r="L1185" s="526"/>
    </row>
    <row r="1186" spans="2:12">
      <c r="B1186" s="526"/>
      <c r="C1186" s="526"/>
      <c r="G1186" s="2">
        <f t="shared" si="18"/>
        <v>179.39999999999998</v>
      </c>
      <c r="L1186" s="526"/>
    </row>
    <row r="1187" spans="2:12">
      <c r="B1187" s="526"/>
      <c r="C1187" s="526"/>
      <c r="G1187" s="2">
        <f t="shared" si="18"/>
        <v>179.39999999999998</v>
      </c>
      <c r="L1187" s="526"/>
    </row>
    <row r="1188" spans="2:12">
      <c r="B1188" s="526"/>
      <c r="C1188" s="526"/>
      <c r="G1188" s="2">
        <f t="shared" si="18"/>
        <v>179.39999999999998</v>
      </c>
      <c r="L1188" s="526"/>
    </row>
    <row r="1189" spans="2:12">
      <c r="B1189" s="526"/>
      <c r="C1189" s="526"/>
      <c r="G1189" s="2">
        <f t="shared" si="18"/>
        <v>179.39999999999998</v>
      </c>
      <c r="L1189" s="526"/>
    </row>
    <row r="1190" spans="2:12">
      <c r="B1190" s="526"/>
      <c r="C1190" s="526"/>
      <c r="G1190" s="2">
        <f t="shared" si="18"/>
        <v>179.39999999999998</v>
      </c>
      <c r="L1190" s="526"/>
    </row>
    <row r="1191" spans="2:12">
      <c r="B1191" s="526"/>
      <c r="C1191" s="526"/>
      <c r="G1191" s="2">
        <f t="shared" si="18"/>
        <v>179.39999999999998</v>
      </c>
      <c r="L1191" s="526"/>
    </row>
    <row r="1192" spans="2:12">
      <c r="B1192" s="526"/>
      <c r="C1192" s="526"/>
      <c r="G1192" s="2">
        <f t="shared" si="18"/>
        <v>179.39999999999998</v>
      </c>
      <c r="L1192" s="526"/>
    </row>
    <row r="1193" spans="2:12">
      <c r="B1193" s="526"/>
      <c r="C1193" s="526"/>
      <c r="G1193" s="2">
        <f t="shared" si="18"/>
        <v>179.39999999999998</v>
      </c>
      <c r="L1193" s="526"/>
    </row>
    <row r="1194" spans="2:12">
      <c r="B1194" s="526"/>
      <c r="C1194" s="526"/>
      <c r="G1194" s="2">
        <f t="shared" si="18"/>
        <v>179.39999999999998</v>
      </c>
      <c r="L1194" s="526"/>
    </row>
    <row r="1195" spans="2:12">
      <c r="B1195" s="526"/>
      <c r="C1195" s="526"/>
      <c r="G1195" s="2">
        <f t="shared" si="18"/>
        <v>179.39999999999998</v>
      </c>
      <c r="L1195" s="526"/>
    </row>
    <row r="1196" spans="2:12">
      <c r="B1196" s="526"/>
      <c r="C1196" s="526"/>
      <c r="G1196" s="2">
        <f t="shared" si="18"/>
        <v>179.39999999999998</v>
      </c>
      <c r="L1196" s="526"/>
    </row>
    <row r="1197" spans="2:12">
      <c r="B1197" s="526"/>
      <c r="C1197" s="526"/>
      <c r="G1197" s="2">
        <f t="shared" si="18"/>
        <v>179.39999999999998</v>
      </c>
      <c r="L1197" s="526"/>
    </row>
    <row r="1198" spans="2:12">
      <c r="B1198" s="526"/>
      <c r="C1198" s="526"/>
      <c r="G1198" s="2">
        <f t="shared" si="18"/>
        <v>179.39999999999998</v>
      </c>
      <c r="L1198" s="526"/>
    </row>
    <row r="1199" spans="2:12">
      <c r="B1199" s="526"/>
      <c r="C1199" s="526"/>
      <c r="G1199" s="2">
        <f t="shared" si="18"/>
        <v>179.39999999999998</v>
      </c>
      <c r="L1199" s="526"/>
    </row>
    <row r="1200" spans="2:12">
      <c r="B1200" s="526"/>
      <c r="C1200" s="526"/>
      <c r="G1200" s="2">
        <f t="shared" si="18"/>
        <v>179.39999999999998</v>
      </c>
      <c r="L1200" s="526"/>
    </row>
    <row r="1201" spans="2:12">
      <c r="B1201" s="526"/>
      <c r="C1201" s="526"/>
      <c r="G1201" s="2">
        <f t="shared" si="18"/>
        <v>179.39999999999998</v>
      </c>
      <c r="L1201" s="526"/>
    </row>
    <row r="1202" spans="2:12">
      <c r="B1202" s="526"/>
      <c r="C1202" s="526"/>
      <c r="G1202" s="2">
        <f t="shared" si="18"/>
        <v>179.39999999999998</v>
      </c>
      <c r="L1202" s="526"/>
    </row>
    <row r="1203" spans="2:12">
      <c r="B1203" s="526"/>
      <c r="C1203" s="526"/>
      <c r="G1203" s="2">
        <f t="shared" si="18"/>
        <v>179.39999999999998</v>
      </c>
      <c r="L1203" s="526"/>
    </row>
    <row r="1204" spans="2:12">
      <c r="B1204" s="526"/>
      <c r="C1204" s="526"/>
      <c r="G1204" s="2">
        <f t="shared" si="18"/>
        <v>179.39999999999998</v>
      </c>
      <c r="L1204" s="526"/>
    </row>
    <row r="1205" spans="2:12">
      <c r="B1205" s="526"/>
      <c r="C1205" s="526"/>
      <c r="G1205" s="2">
        <f t="shared" si="18"/>
        <v>179.39999999999998</v>
      </c>
      <c r="L1205" s="526"/>
    </row>
    <row r="1206" spans="2:12">
      <c r="B1206" s="526"/>
      <c r="C1206" s="526"/>
      <c r="G1206" s="2">
        <f t="shared" si="18"/>
        <v>179.39999999999998</v>
      </c>
      <c r="L1206" s="526"/>
    </row>
    <row r="1207" spans="2:12">
      <c r="B1207" s="526"/>
      <c r="C1207" s="526"/>
      <c r="G1207" s="2">
        <f t="shared" si="18"/>
        <v>179.39999999999998</v>
      </c>
      <c r="L1207" s="526"/>
    </row>
    <row r="1208" spans="2:12">
      <c r="B1208" s="526"/>
      <c r="C1208" s="526"/>
      <c r="G1208" s="2">
        <f t="shared" si="18"/>
        <v>179.39999999999998</v>
      </c>
      <c r="L1208" s="526"/>
    </row>
    <row r="1209" spans="2:12">
      <c r="B1209" s="526"/>
      <c r="C1209" s="526"/>
      <c r="G1209" s="2">
        <f t="shared" si="18"/>
        <v>179.39999999999998</v>
      </c>
      <c r="L1209" s="526"/>
    </row>
    <row r="1210" spans="2:12">
      <c r="B1210" s="526"/>
      <c r="C1210" s="526"/>
      <c r="G1210" s="2">
        <f t="shared" si="18"/>
        <v>179.39999999999998</v>
      </c>
      <c r="L1210" s="526"/>
    </row>
    <row r="1211" spans="2:12">
      <c r="B1211" s="526"/>
      <c r="C1211" s="526"/>
      <c r="G1211" s="2">
        <f t="shared" si="18"/>
        <v>179.39999999999998</v>
      </c>
      <c r="L1211" s="526"/>
    </row>
    <row r="1212" spans="2:12">
      <c r="B1212" s="526"/>
      <c r="C1212" s="526"/>
      <c r="G1212" s="2">
        <f t="shared" si="18"/>
        <v>179.39999999999998</v>
      </c>
      <c r="L1212" s="526"/>
    </row>
    <row r="1213" spans="2:12">
      <c r="B1213" s="526"/>
      <c r="C1213" s="526"/>
      <c r="G1213" s="2">
        <f t="shared" si="18"/>
        <v>179.39999999999998</v>
      </c>
      <c r="L1213" s="526"/>
    </row>
    <row r="1214" spans="2:12">
      <c r="B1214" s="526"/>
      <c r="C1214" s="526"/>
      <c r="G1214" s="2">
        <f t="shared" si="18"/>
        <v>179.39999999999998</v>
      </c>
      <c r="L1214" s="526"/>
    </row>
    <row r="1215" spans="2:12">
      <c r="B1215" s="526"/>
      <c r="C1215" s="526"/>
      <c r="G1215" s="2">
        <f t="shared" si="18"/>
        <v>179.39999999999998</v>
      </c>
      <c r="L1215" s="526"/>
    </row>
    <row r="1216" spans="2:12">
      <c r="B1216" s="526"/>
      <c r="C1216" s="526"/>
      <c r="G1216" s="2">
        <f t="shared" si="18"/>
        <v>179.39999999999998</v>
      </c>
      <c r="L1216" s="526"/>
    </row>
    <row r="1217" spans="2:12">
      <c r="B1217" s="526"/>
      <c r="C1217" s="526"/>
      <c r="G1217" s="2">
        <f t="shared" si="18"/>
        <v>179.39999999999998</v>
      </c>
      <c r="L1217" s="526"/>
    </row>
    <row r="1218" spans="2:12">
      <c r="B1218" s="526"/>
      <c r="C1218" s="526"/>
      <c r="G1218" s="2">
        <f t="shared" si="18"/>
        <v>179.39999999999998</v>
      </c>
      <c r="L1218" s="526"/>
    </row>
    <row r="1219" spans="2:12">
      <c r="B1219" s="526"/>
      <c r="C1219" s="526"/>
      <c r="G1219" s="2">
        <f t="shared" si="18"/>
        <v>179.39999999999998</v>
      </c>
      <c r="L1219" s="526"/>
    </row>
    <row r="1220" spans="2:12">
      <c r="B1220" s="526"/>
      <c r="C1220" s="526"/>
      <c r="G1220" s="2">
        <f t="shared" si="18"/>
        <v>179.39999999999998</v>
      </c>
      <c r="L1220" s="526"/>
    </row>
    <row r="1221" spans="2:12">
      <c r="B1221" s="526"/>
      <c r="C1221" s="526"/>
      <c r="G1221" s="2">
        <f t="shared" si="18"/>
        <v>179.39999999999998</v>
      </c>
      <c r="L1221" s="526"/>
    </row>
    <row r="1222" spans="2:12">
      <c r="B1222" s="526"/>
      <c r="C1222" s="526"/>
      <c r="G1222" s="2">
        <f t="shared" si="18"/>
        <v>179.39999999999998</v>
      </c>
      <c r="L1222" s="526"/>
    </row>
    <row r="1223" spans="2:12">
      <c r="B1223" s="526"/>
      <c r="C1223" s="526"/>
      <c r="G1223" s="2">
        <f t="shared" si="18"/>
        <v>179.39999999999998</v>
      </c>
      <c r="L1223" s="526"/>
    </row>
    <row r="1224" spans="2:12">
      <c r="B1224" s="526"/>
      <c r="C1224" s="526"/>
      <c r="G1224" s="2">
        <f t="shared" si="18"/>
        <v>179.39999999999998</v>
      </c>
      <c r="L1224" s="526"/>
    </row>
    <row r="1225" spans="2:12">
      <c r="B1225" s="526"/>
      <c r="C1225" s="526"/>
      <c r="G1225" s="2">
        <f t="shared" si="18"/>
        <v>179.39999999999998</v>
      </c>
      <c r="L1225" s="526"/>
    </row>
    <row r="1226" spans="2:12">
      <c r="B1226" s="526"/>
      <c r="C1226" s="526"/>
      <c r="G1226" s="2">
        <f t="shared" si="18"/>
        <v>179.39999999999998</v>
      </c>
      <c r="L1226" s="526"/>
    </row>
    <row r="1227" spans="2:12">
      <c r="B1227" s="526"/>
      <c r="C1227" s="526"/>
      <c r="G1227" s="2">
        <f t="shared" ref="G1227:G1290" si="19">+G1226+E1227-F1227</f>
        <v>179.39999999999998</v>
      </c>
      <c r="L1227" s="526"/>
    </row>
    <row r="1228" spans="2:12">
      <c r="B1228" s="526"/>
      <c r="C1228" s="526"/>
      <c r="G1228" s="2">
        <f t="shared" si="19"/>
        <v>179.39999999999998</v>
      </c>
      <c r="L1228" s="526"/>
    </row>
    <row r="1229" spans="2:12">
      <c r="B1229" s="526"/>
      <c r="C1229" s="526"/>
      <c r="G1229" s="2">
        <f t="shared" si="19"/>
        <v>179.39999999999998</v>
      </c>
      <c r="L1229" s="526"/>
    </row>
    <row r="1230" spans="2:12">
      <c r="B1230" s="526"/>
      <c r="C1230" s="526"/>
      <c r="G1230" s="2">
        <f t="shared" si="19"/>
        <v>179.39999999999998</v>
      </c>
      <c r="L1230" s="526"/>
    </row>
    <row r="1231" spans="2:12">
      <c r="B1231" s="526"/>
      <c r="C1231" s="526"/>
      <c r="G1231" s="2">
        <f t="shared" si="19"/>
        <v>179.39999999999998</v>
      </c>
      <c r="L1231" s="526"/>
    </row>
    <row r="1232" spans="2:12">
      <c r="B1232" s="526"/>
      <c r="C1232" s="526"/>
      <c r="G1232" s="2">
        <f t="shared" si="19"/>
        <v>179.39999999999998</v>
      </c>
      <c r="L1232" s="526"/>
    </row>
    <row r="1233" spans="2:12">
      <c r="B1233" s="526"/>
      <c r="C1233" s="526"/>
      <c r="G1233" s="2">
        <f t="shared" si="19"/>
        <v>179.39999999999998</v>
      </c>
      <c r="L1233" s="526"/>
    </row>
    <row r="1234" spans="2:12">
      <c r="B1234" s="526"/>
      <c r="C1234" s="526"/>
      <c r="G1234" s="2">
        <f t="shared" si="19"/>
        <v>179.39999999999998</v>
      </c>
      <c r="L1234" s="526"/>
    </row>
    <row r="1235" spans="2:12">
      <c r="B1235" s="526"/>
      <c r="C1235" s="526"/>
      <c r="G1235" s="2">
        <f t="shared" si="19"/>
        <v>179.39999999999998</v>
      </c>
      <c r="L1235" s="526"/>
    </row>
    <row r="1236" spans="2:12">
      <c r="B1236" s="526"/>
      <c r="C1236" s="526"/>
      <c r="G1236" s="2">
        <f t="shared" si="19"/>
        <v>179.39999999999998</v>
      </c>
      <c r="L1236" s="526"/>
    </row>
    <row r="1237" spans="2:12">
      <c r="B1237" s="526"/>
      <c r="C1237" s="526"/>
      <c r="G1237" s="2">
        <f t="shared" si="19"/>
        <v>179.39999999999998</v>
      </c>
      <c r="L1237" s="526"/>
    </row>
    <row r="1238" spans="2:12">
      <c r="B1238" s="526"/>
      <c r="C1238" s="526"/>
      <c r="G1238" s="2">
        <f t="shared" si="19"/>
        <v>179.39999999999998</v>
      </c>
      <c r="L1238" s="526"/>
    </row>
    <row r="1239" spans="2:12">
      <c r="B1239" s="526"/>
      <c r="C1239" s="526"/>
      <c r="G1239" s="2">
        <f t="shared" si="19"/>
        <v>179.39999999999998</v>
      </c>
      <c r="L1239" s="526"/>
    </row>
    <row r="1240" spans="2:12">
      <c r="B1240" s="526"/>
      <c r="C1240" s="526"/>
      <c r="G1240" s="2">
        <f t="shared" si="19"/>
        <v>179.39999999999998</v>
      </c>
      <c r="L1240" s="526"/>
    </row>
    <row r="1241" spans="2:12">
      <c r="B1241" s="526"/>
      <c r="C1241" s="526"/>
      <c r="G1241" s="2">
        <f t="shared" si="19"/>
        <v>179.39999999999998</v>
      </c>
      <c r="L1241" s="526"/>
    </row>
    <row r="1242" spans="2:12">
      <c r="B1242" s="526"/>
      <c r="C1242" s="526"/>
      <c r="G1242" s="2">
        <f t="shared" si="19"/>
        <v>179.39999999999998</v>
      </c>
      <c r="L1242" s="526"/>
    </row>
    <row r="1243" spans="2:12">
      <c r="B1243" s="526"/>
      <c r="C1243" s="526"/>
      <c r="G1243" s="2">
        <f t="shared" si="19"/>
        <v>179.39999999999998</v>
      </c>
      <c r="L1243" s="526"/>
    </row>
    <row r="1244" spans="2:12">
      <c r="B1244" s="526"/>
      <c r="C1244" s="526"/>
      <c r="G1244" s="2">
        <f t="shared" si="19"/>
        <v>179.39999999999998</v>
      </c>
      <c r="L1244" s="526"/>
    </row>
    <row r="1245" spans="2:12">
      <c r="B1245" s="526"/>
      <c r="C1245" s="526"/>
      <c r="G1245" s="2">
        <f t="shared" si="19"/>
        <v>179.39999999999998</v>
      </c>
      <c r="L1245" s="526"/>
    </row>
    <row r="1246" spans="2:12">
      <c r="B1246" s="526"/>
      <c r="C1246" s="526"/>
      <c r="G1246" s="2">
        <f t="shared" si="19"/>
        <v>179.39999999999998</v>
      </c>
      <c r="L1246" s="526"/>
    </row>
    <row r="1247" spans="2:12">
      <c r="B1247" s="526"/>
      <c r="C1247" s="526"/>
      <c r="G1247" s="2">
        <f t="shared" si="19"/>
        <v>179.39999999999998</v>
      </c>
      <c r="L1247" s="526"/>
    </row>
    <row r="1248" spans="2:12">
      <c r="B1248" s="526"/>
      <c r="C1248" s="526"/>
      <c r="G1248" s="2">
        <f t="shared" si="19"/>
        <v>179.39999999999998</v>
      </c>
      <c r="L1248" s="526"/>
    </row>
    <row r="1249" spans="2:12">
      <c r="B1249" s="526"/>
      <c r="C1249" s="526"/>
      <c r="G1249" s="2">
        <f t="shared" si="19"/>
        <v>179.39999999999998</v>
      </c>
      <c r="L1249" s="526"/>
    </row>
    <row r="1250" spans="2:12">
      <c r="B1250" s="526"/>
      <c r="C1250" s="526"/>
      <c r="G1250" s="2">
        <f t="shared" si="19"/>
        <v>179.39999999999998</v>
      </c>
      <c r="L1250" s="526"/>
    </row>
    <row r="1251" spans="2:12">
      <c r="B1251" s="526"/>
      <c r="C1251" s="526"/>
      <c r="G1251" s="2">
        <f t="shared" si="19"/>
        <v>179.39999999999998</v>
      </c>
      <c r="L1251" s="526"/>
    </row>
    <row r="1252" spans="2:12">
      <c r="B1252" s="526"/>
      <c r="C1252" s="526"/>
      <c r="G1252" s="2">
        <f t="shared" si="19"/>
        <v>179.39999999999998</v>
      </c>
      <c r="L1252" s="526"/>
    </row>
    <row r="1253" spans="2:12">
      <c r="B1253" s="526"/>
      <c r="C1253" s="526"/>
      <c r="G1253" s="2">
        <f t="shared" si="19"/>
        <v>179.39999999999998</v>
      </c>
      <c r="L1253" s="526"/>
    </row>
    <row r="1254" spans="2:12">
      <c r="B1254" s="526"/>
      <c r="C1254" s="526"/>
      <c r="G1254" s="2">
        <f t="shared" si="19"/>
        <v>179.39999999999998</v>
      </c>
      <c r="L1254" s="526"/>
    </row>
    <row r="1255" spans="2:12">
      <c r="B1255" s="526"/>
      <c r="C1255" s="526"/>
      <c r="G1255" s="2">
        <f t="shared" si="19"/>
        <v>179.39999999999998</v>
      </c>
      <c r="L1255" s="526"/>
    </row>
    <row r="1256" spans="2:12">
      <c r="B1256" s="526"/>
      <c r="C1256" s="526"/>
      <c r="G1256" s="2">
        <f t="shared" si="19"/>
        <v>179.39999999999998</v>
      </c>
      <c r="L1256" s="526"/>
    </row>
    <row r="1257" spans="2:12">
      <c r="B1257" s="526"/>
      <c r="C1257" s="526"/>
      <c r="G1257" s="2">
        <f t="shared" si="19"/>
        <v>179.39999999999998</v>
      </c>
      <c r="L1257" s="526"/>
    </row>
    <row r="1258" spans="2:12">
      <c r="B1258" s="526"/>
      <c r="C1258" s="526"/>
      <c r="G1258" s="2">
        <f t="shared" si="19"/>
        <v>179.39999999999998</v>
      </c>
      <c r="L1258" s="526"/>
    </row>
    <row r="1259" spans="2:12">
      <c r="B1259" s="526"/>
      <c r="C1259" s="526"/>
      <c r="G1259" s="2">
        <f t="shared" si="19"/>
        <v>179.39999999999998</v>
      </c>
      <c r="L1259" s="526"/>
    </row>
    <row r="1260" spans="2:12">
      <c r="B1260" s="526"/>
      <c r="C1260" s="526"/>
      <c r="G1260" s="2">
        <f t="shared" si="19"/>
        <v>179.39999999999998</v>
      </c>
      <c r="L1260" s="526"/>
    </row>
    <row r="1261" spans="2:12">
      <c r="B1261" s="526"/>
      <c r="C1261" s="526"/>
      <c r="G1261" s="2">
        <f t="shared" si="19"/>
        <v>179.39999999999998</v>
      </c>
      <c r="L1261" s="526"/>
    </row>
    <row r="1262" spans="2:12">
      <c r="B1262" s="526"/>
      <c r="C1262" s="526"/>
      <c r="G1262" s="2">
        <f t="shared" si="19"/>
        <v>179.39999999999998</v>
      </c>
      <c r="L1262" s="526"/>
    </row>
    <row r="1263" spans="2:12">
      <c r="B1263" s="526"/>
      <c r="C1263" s="526"/>
      <c r="G1263" s="2">
        <f t="shared" si="19"/>
        <v>179.39999999999998</v>
      </c>
      <c r="L1263" s="526"/>
    </row>
    <row r="1264" spans="2:12">
      <c r="B1264" s="526"/>
      <c r="C1264" s="526"/>
      <c r="G1264" s="2">
        <f t="shared" si="19"/>
        <v>179.39999999999998</v>
      </c>
      <c r="L1264" s="526"/>
    </row>
    <row r="1265" spans="2:12">
      <c r="B1265" s="526"/>
      <c r="C1265" s="526"/>
      <c r="G1265" s="2">
        <f t="shared" si="19"/>
        <v>179.39999999999998</v>
      </c>
      <c r="L1265" s="526"/>
    </row>
    <row r="1266" spans="2:12">
      <c r="B1266" s="526"/>
      <c r="C1266" s="526"/>
      <c r="G1266" s="2">
        <f t="shared" si="19"/>
        <v>179.39999999999998</v>
      </c>
      <c r="L1266" s="526"/>
    </row>
    <row r="1267" spans="2:12">
      <c r="B1267" s="526"/>
      <c r="C1267" s="526"/>
      <c r="G1267" s="2">
        <f t="shared" si="19"/>
        <v>179.39999999999998</v>
      </c>
      <c r="L1267" s="526"/>
    </row>
    <row r="1268" spans="2:12">
      <c r="B1268" s="526"/>
      <c r="C1268" s="526"/>
      <c r="G1268" s="2">
        <f t="shared" si="19"/>
        <v>179.39999999999998</v>
      </c>
      <c r="L1268" s="526"/>
    </row>
    <row r="1269" spans="2:12">
      <c r="B1269" s="526"/>
      <c r="C1269" s="526"/>
      <c r="G1269" s="2">
        <f t="shared" si="19"/>
        <v>179.39999999999998</v>
      </c>
      <c r="L1269" s="526"/>
    </row>
    <row r="1270" spans="2:12">
      <c r="B1270" s="526"/>
      <c r="C1270" s="526"/>
      <c r="G1270" s="2">
        <f t="shared" si="19"/>
        <v>179.39999999999998</v>
      </c>
      <c r="L1270" s="526"/>
    </row>
    <row r="1271" spans="2:12">
      <c r="B1271" s="526"/>
      <c r="C1271" s="526"/>
      <c r="G1271" s="2">
        <f t="shared" si="19"/>
        <v>179.39999999999998</v>
      </c>
      <c r="L1271" s="526"/>
    </row>
    <row r="1272" spans="2:12">
      <c r="B1272" s="526"/>
      <c r="C1272" s="526"/>
      <c r="G1272" s="2">
        <f t="shared" si="19"/>
        <v>179.39999999999998</v>
      </c>
      <c r="L1272" s="526"/>
    </row>
    <row r="1273" spans="2:12">
      <c r="B1273" s="526"/>
      <c r="C1273" s="526"/>
      <c r="G1273" s="2">
        <f t="shared" si="19"/>
        <v>179.39999999999998</v>
      </c>
      <c r="L1273" s="526"/>
    </row>
    <row r="1274" spans="2:12">
      <c r="B1274" s="526"/>
      <c r="C1274" s="526"/>
      <c r="G1274" s="2">
        <f t="shared" si="19"/>
        <v>179.39999999999998</v>
      </c>
      <c r="L1274" s="526"/>
    </row>
    <row r="1275" spans="2:12">
      <c r="B1275" s="526"/>
      <c r="C1275" s="526"/>
      <c r="G1275" s="2">
        <f t="shared" si="19"/>
        <v>179.39999999999998</v>
      </c>
      <c r="L1275" s="526"/>
    </row>
    <row r="1276" spans="2:12">
      <c r="B1276" s="526"/>
      <c r="C1276" s="526"/>
      <c r="G1276" s="2">
        <f t="shared" si="19"/>
        <v>179.39999999999998</v>
      </c>
      <c r="L1276" s="526"/>
    </row>
    <row r="1277" spans="2:12">
      <c r="B1277" s="526"/>
      <c r="C1277" s="526"/>
      <c r="G1277" s="2">
        <f t="shared" si="19"/>
        <v>179.39999999999998</v>
      </c>
      <c r="L1277" s="526"/>
    </row>
    <row r="1278" spans="2:12">
      <c r="B1278" s="526"/>
      <c r="C1278" s="526"/>
      <c r="G1278" s="2">
        <f t="shared" si="19"/>
        <v>179.39999999999998</v>
      </c>
      <c r="L1278" s="526"/>
    </row>
    <row r="1279" spans="2:12">
      <c r="B1279" s="526"/>
      <c r="C1279" s="526"/>
      <c r="G1279" s="2">
        <f t="shared" si="19"/>
        <v>179.39999999999998</v>
      </c>
      <c r="L1279" s="526"/>
    </row>
    <row r="1280" spans="2:12">
      <c r="B1280" s="526"/>
      <c r="C1280" s="526"/>
      <c r="G1280" s="2">
        <f t="shared" si="19"/>
        <v>179.39999999999998</v>
      </c>
      <c r="L1280" s="526"/>
    </row>
    <row r="1281" spans="2:12">
      <c r="B1281" s="526"/>
      <c r="C1281" s="526"/>
      <c r="G1281" s="2">
        <f t="shared" si="19"/>
        <v>179.39999999999998</v>
      </c>
      <c r="L1281" s="526"/>
    </row>
    <row r="1282" spans="2:12">
      <c r="B1282" s="526"/>
      <c r="C1282" s="526"/>
      <c r="G1282" s="2">
        <f t="shared" si="19"/>
        <v>179.39999999999998</v>
      </c>
      <c r="L1282" s="526"/>
    </row>
    <row r="1283" spans="2:12">
      <c r="B1283" s="526"/>
      <c r="C1283" s="526"/>
      <c r="G1283" s="2">
        <f t="shared" si="19"/>
        <v>179.39999999999998</v>
      </c>
      <c r="L1283" s="526"/>
    </row>
    <row r="1284" spans="2:12">
      <c r="B1284" s="526"/>
      <c r="C1284" s="526"/>
      <c r="G1284" s="2">
        <f t="shared" si="19"/>
        <v>179.39999999999998</v>
      </c>
      <c r="L1284" s="526"/>
    </row>
    <row r="1285" spans="2:12">
      <c r="B1285" s="526"/>
      <c r="C1285" s="526"/>
      <c r="G1285" s="2">
        <f t="shared" si="19"/>
        <v>179.39999999999998</v>
      </c>
      <c r="L1285" s="526"/>
    </row>
    <row r="1286" spans="2:12">
      <c r="B1286" s="526"/>
      <c r="C1286" s="526"/>
      <c r="G1286" s="2">
        <f t="shared" si="19"/>
        <v>179.39999999999998</v>
      </c>
      <c r="L1286" s="526"/>
    </row>
    <row r="1287" spans="2:12">
      <c r="B1287" s="526"/>
      <c r="C1287" s="526"/>
      <c r="G1287" s="2">
        <f t="shared" si="19"/>
        <v>179.39999999999998</v>
      </c>
      <c r="L1287" s="526"/>
    </row>
    <row r="1288" spans="2:12">
      <c r="B1288" s="526"/>
      <c r="C1288" s="526"/>
      <c r="G1288" s="2">
        <f t="shared" si="19"/>
        <v>179.39999999999998</v>
      </c>
      <c r="L1288" s="526"/>
    </row>
    <row r="1289" spans="2:12">
      <c r="B1289" s="526"/>
      <c r="C1289" s="526"/>
      <c r="G1289" s="2">
        <f t="shared" si="19"/>
        <v>179.39999999999998</v>
      </c>
      <c r="L1289" s="526"/>
    </row>
    <row r="1290" spans="2:12">
      <c r="B1290" s="526"/>
      <c r="C1290" s="526"/>
      <c r="G1290" s="2">
        <f t="shared" si="19"/>
        <v>179.39999999999998</v>
      </c>
      <c r="L1290" s="526"/>
    </row>
    <row r="1291" spans="2:12">
      <c r="B1291" s="526"/>
      <c r="C1291" s="526"/>
      <c r="G1291" s="2">
        <f t="shared" ref="G1291:G1327" si="20">+G1290+E1291-F1291</f>
        <v>179.39999999999998</v>
      </c>
      <c r="L1291" s="526"/>
    </row>
    <row r="1292" spans="2:12">
      <c r="B1292" s="526"/>
      <c r="C1292" s="526"/>
      <c r="G1292" s="2">
        <f t="shared" si="20"/>
        <v>179.39999999999998</v>
      </c>
      <c r="L1292" s="526"/>
    </row>
    <row r="1293" spans="2:12">
      <c r="B1293" s="526"/>
      <c r="C1293" s="526"/>
      <c r="G1293" s="2">
        <f t="shared" si="20"/>
        <v>179.39999999999998</v>
      </c>
      <c r="L1293" s="526"/>
    </row>
    <row r="1294" spans="2:12">
      <c r="B1294" s="526"/>
      <c r="C1294" s="526"/>
      <c r="G1294" s="2">
        <f t="shared" si="20"/>
        <v>179.39999999999998</v>
      </c>
      <c r="L1294" s="526"/>
    </row>
    <row r="1295" spans="2:12">
      <c r="B1295" s="526"/>
      <c r="C1295" s="526"/>
      <c r="G1295" s="2">
        <f t="shared" si="20"/>
        <v>179.39999999999998</v>
      </c>
      <c r="L1295" s="526"/>
    </row>
    <row r="1296" spans="2:12">
      <c r="B1296" s="526"/>
      <c r="C1296" s="526"/>
      <c r="G1296" s="2">
        <f t="shared" si="20"/>
        <v>179.39999999999998</v>
      </c>
      <c r="L1296" s="526"/>
    </row>
    <row r="1297" spans="2:12">
      <c r="B1297" s="526"/>
      <c r="C1297" s="526"/>
      <c r="G1297" s="2">
        <f t="shared" si="20"/>
        <v>179.39999999999998</v>
      </c>
      <c r="L1297" s="526"/>
    </row>
    <row r="1298" spans="2:12">
      <c r="B1298" s="526"/>
      <c r="C1298" s="526"/>
      <c r="G1298" s="2">
        <f t="shared" si="20"/>
        <v>179.39999999999998</v>
      </c>
      <c r="L1298" s="526"/>
    </row>
    <row r="1299" spans="2:12">
      <c r="B1299" s="526"/>
      <c r="C1299" s="526"/>
      <c r="G1299" s="2">
        <f t="shared" si="20"/>
        <v>179.39999999999998</v>
      </c>
      <c r="L1299" s="526"/>
    </row>
    <row r="1300" spans="2:12">
      <c r="B1300" s="526"/>
      <c r="C1300" s="526"/>
      <c r="G1300" s="2">
        <f t="shared" si="20"/>
        <v>179.39999999999998</v>
      </c>
      <c r="L1300" s="526"/>
    </row>
    <row r="1301" spans="2:12">
      <c r="B1301" s="526"/>
      <c r="C1301" s="526"/>
      <c r="G1301" s="2">
        <f t="shared" si="20"/>
        <v>179.39999999999998</v>
      </c>
      <c r="L1301" s="526"/>
    </row>
    <row r="1302" spans="2:12">
      <c r="B1302" s="526"/>
      <c r="C1302" s="526"/>
      <c r="G1302" s="2">
        <f t="shared" si="20"/>
        <v>179.39999999999998</v>
      </c>
      <c r="L1302" s="526"/>
    </row>
    <row r="1303" spans="2:12">
      <c r="B1303" s="526"/>
      <c r="C1303" s="526"/>
      <c r="G1303" s="2">
        <f t="shared" si="20"/>
        <v>179.39999999999998</v>
      </c>
      <c r="L1303" s="526"/>
    </row>
    <row r="1304" spans="2:12">
      <c r="B1304" s="526"/>
      <c r="C1304" s="526"/>
      <c r="G1304" s="2">
        <f t="shared" si="20"/>
        <v>179.39999999999998</v>
      </c>
      <c r="L1304" s="526"/>
    </row>
    <row r="1305" spans="2:12">
      <c r="B1305" s="526"/>
      <c r="C1305" s="526"/>
      <c r="G1305" s="2">
        <f t="shared" si="20"/>
        <v>179.39999999999998</v>
      </c>
      <c r="L1305" s="526"/>
    </row>
    <row r="1306" spans="2:12">
      <c r="B1306" s="526"/>
      <c r="C1306" s="526"/>
      <c r="G1306" s="2">
        <f t="shared" si="20"/>
        <v>179.39999999999998</v>
      </c>
      <c r="L1306" s="526"/>
    </row>
    <row r="1307" spans="2:12">
      <c r="B1307" s="526"/>
      <c r="C1307" s="526"/>
      <c r="G1307" s="2">
        <f t="shared" si="20"/>
        <v>179.39999999999998</v>
      </c>
      <c r="L1307" s="526"/>
    </row>
    <row r="1308" spans="2:12">
      <c r="B1308" s="526"/>
      <c r="C1308" s="526"/>
      <c r="G1308" s="2">
        <f t="shared" si="20"/>
        <v>179.39999999999998</v>
      </c>
      <c r="L1308" s="526"/>
    </row>
    <row r="1309" spans="2:12">
      <c r="B1309" s="526"/>
      <c r="C1309" s="526"/>
      <c r="G1309" s="2">
        <f t="shared" si="20"/>
        <v>179.39999999999998</v>
      </c>
      <c r="L1309" s="526"/>
    </row>
    <row r="1310" spans="2:12">
      <c r="B1310" s="526"/>
      <c r="C1310" s="526"/>
      <c r="G1310" s="2">
        <f t="shared" si="20"/>
        <v>179.39999999999998</v>
      </c>
      <c r="L1310" s="526"/>
    </row>
    <row r="1311" spans="2:12">
      <c r="B1311" s="526"/>
      <c r="C1311" s="526"/>
      <c r="G1311" s="2">
        <f t="shared" si="20"/>
        <v>179.39999999999998</v>
      </c>
      <c r="L1311" s="526"/>
    </row>
    <row r="1312" spans="2:12">
      <c r="B1312" s="526"/>
      <c r="C1312" s="526"/>
      <c r="G1312" s="2">
        <f t="shared" si="20"/>
        <v>179.39999999999998</v>
      </c>
      <c r="L1312" s="526"/>
    </row>
    <row r="1313" spans="2:12">
      <c r="B1313" s="526"/>
      <c r="C1313" s="526"/>
      <c r="G1313" s="2">
        <f t="shared" si="20"/>
        <v>179.39999999999998</v>
      </c>
      <c r="L1313" s="526"/>
    </row>
    <row r="1314" spans="2:12">
      <c r="B1314" s="526"/>
      <c r="C1314" s="526"/>
      <c r="G1314" s="2">
        <f t="shared" si="20"/>
        <v>179.39999999999998</v>
      </c>
      <c r="L1314" s="526"/>
    </row>
    <row r="1315" spans="2:12">
      <c r="B1315" s="526"/>
      <c r="C1315" s="526"/>
      <c r="G1315" s="2">
        <f t="shared" si="20"/>
        <v>179.39999999999998</v>
      </c>
      <c r="L1315" s="526"/>
    </row>
    <row r="1316" spans="2:12">
      <c r="B1316" s="526"/>
      <c r="C1316" s="526"/>
      <c r="G1316" s="2">
        <f t="shared" si="20"/>
        <v>179.39999999999998</v>
      </c>
      <c r="L1316" s="526"/>
    </row>
    <row r="1317" spans="2:12">
      <c r="B1317" s="526"/>
      <c r="C1317" s="526"/>
      <c r="G1317" s="2">
        <f t="shared" si="20"/>
        <v>179.39999999999998</v>
      </c>
      <c r="L1317" s="526"/>
    </row>
    <row r="1318" spans="2:12">
      <c r="B1318" s="526"/>
      <c r="C1318" s="526"/>
      <c r="G1318" s="2">
        <f t="shared" si="20"/>
        <v>179.39999999999998</v>
      </c>
      <c r="L1318" s="526"/>
    </row>
    <row r="1319" spans="2:12">
      <c r="B1319" s="526"/>
      <c r="C1319" s="526"/>
      <c r="G1319" s="2">
        <f t="shared" si="20"/>
        <v>179.39999999999998</v>
      </c>
      <c r="L1319" s="526"/>
    </row>
    <row r="1320" spans="2:12">
      <c r="B1320" s="526"/>
      <c r="C1320" s="526"/>
      <c r="G1320" s="2">
        <f t="shared" si="20"/>
        <v>179.39999999999998</v>
      </c>
      <c r="L1320" s="526"/>
    </row>
    <row r="1321" spans="2:12">
      <c r="B1321" s="526"/>
      <c r="C1321" s="526"/>
      <c r="G1321" s="2">
        <f t="shared" si="20"/>
        <v>179.39999999999998</v>
      </c>
      <c r="L1321" s="526"/>
    </row>
    <row r="1322" spans="2:12">
      <c r="B1322" s="526"/>
      <c r="C1322" s="526"/>
      <c r="G1322" s="2">
        <f t="shared" si="20"/>
        <v>179.39999999999998</v>
      </c>
      <c r="L1322" s="526"/>
    </row>
    <row r="1323" spans="2:12">
      <c r="B1323" s="526"/>
      <c r="C1323" s="526"/>
      <c r="G1323" s="2">
        <f t="shared" si="20"/>
        <v>179.39999999999998</v>
      </c>
      <c r="L1323" s="526"/>
    </row>
    <row r="1324" spans="2:12">
      <c r="B1324" s="526"/>
      <c r="C1324" s="526"/>
      <c r="G1324" s="2">
        <f t="shared" si="20"/>
        <v>179.39999999999998</v>
      </c>
      <c r="L1324" s="526"/>
    </row>
    <row r="1325" spans="2:12">
      <c r="B1325" s="526"/>
      <c r="C1325" s="526"/>
      <c r="G1325" s="2">
        <f t="shared" si="20"/>
        <v>179.39999999999998</v>
      </c>
      <c r="L1325" s="526"/>
    </row>
    <row r="1326" spans="2:12">
      <c r="B1326" s="526"/>
      <c r="C1326" s="526"/>
      <c r="G1326" s="2">
        <f t="shared" si="20"/>
        <v>179.39999999999998</v>
      </c>
      <c r="L1326" s="526"/>
    </row>
    <row r="1327" spans="2:12">
      <c r="B1327" s="526"/>
      <c r="C1327" s="526"/>
      <c r="G1327" s="2">
        <f t="shared" si="20"/>
        <v>179.39999999999998</v>
      </c>
      <c r="L1327" s="526"/>
    </row>
  </sheetData>
  <autoFilter ref="A4:G647" xr:uid="{00000000-0009-0000-0000-000013000000}"/>
  <mergeCells count="10">
    <mergeCell ref="I948:K948"/>
    <mergeCell ref="I919:K919"/>
    <mergeCell ref="I875:K875"/>
    <mergeCell ref="I804:K804"/>
    <mergeCell ref="I718:K718"/>
    <mergeCell ref="B2:G2"/>
    <mergeCell ref="J332:N333"/>
    <mergeCell ref="J352:M352"/>
    <mergeCell ref="J560:K561"/>
    <mergeCell ref="J562:K563"/>
  </mergeCells>
  <phoneticPr fontId="27" type="noConversion"/>
  <pageMargins left="1.25" right="0" top="0.75" bottom="0.75" header="0.3" footer="0.3"/>
  <pageSetup paperSize="9" scale="110" fitToWidth="0" fitToHeight="0" orientation="portrait" horizontalDpi="4294967292" verticalDpi="1200"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R1322"/>
  <sheetViews>
    <sheetView topLeftCell="A936" zoomScaleNormal="100" workbookViewId="0">
      <selection activeCell="I940" sqref="I940:K945"/>
    </sheetView>
  </sheetViews>
  <sheetFormatPr defaultColWidth="11.42578125" defaultRowHeight="15"/>
  <cols>
    <col min="1" max="1" width="11.42578125" style="7"/>
    <col min="2" max="2" width="17.85546875" style="9" customWidth="1"/>
    <col min="3" max="3" width="16" style="9" customWidth="1"/>
    <col min="4" max="4" width="47.28515625" bestFit="1" customWidth="1"/>
    <col min="5" max="5" width="11.42578125" style="263"/>
    <col min="6" max="6" width="11.42578125" style="2"/>
    <col min="7" max="7" width="12.5703125" customWidth="1"/>
    <col min="10" max="10" width="11.85546875" bestFit="1" customWidth="1"/>
    <col min="12" max="12" width="15.42578125" customWidth="1"/>
  </cols>
  <sheetData>
    <row r="2" spans="1:7">
      <c r="B2" s="542" t="s">
        <v>385</v>
      </c>
      <c r="C2" s="542"/>
      <c r="D2" s="542"/>
      <c r="E2" s="542"/>
      <c r="F2" s="542"/>
      <c r="G2" s="542"/>
    </row>
    <row r="4" spans="1:7" ht="30.75">
      <c r="A4" s="43" t="s">
        <v>1</v>
      </c>
      <c r="B4" s="528" t="s">
        <v>2</v>
      </c>
      <c r="C4" s="528" t="s">
        <v>3</v>
      </c>
      <c r="D4" s="528" t="s">
        <v>4</v>
      </c>
      <c r="E4" s="285" t="s">
        <v>5</v>
      </c>
      <c r="F4" s="13" t="s">
        <v>6</v>
      </c>
      <c r="G4" s="13" t="s">
        <v>7</v>
      </c>
    </row>
    <row r="5" spans="1:7">
      <c r="A5" s="44">
        <v>42736</v>
      </c>
      <c r="B5" s="525" t="s">
        <v>8</v>
      </c>
      <c r="C5" s="526"/>
      <c r="G5" s="2">
        <v>110.4</v>
      </c>
    </row>
    <row r="6" spans="1:7">
      <c r="A6" s="7">
        <v>42783</v>
      </c>
      <c r="B6" s="526">
        <v>12969</v>
      </c>
      <c r="C6" s="526" t="s">
        <v>9</v>
      </c>
      <c r="F6" s="2">
        <v>110.4</v>
      </c>
      <c r="G6" s="2">
        <f t="shared" ref="G6:G71" si="0">+G5+E6-F6</f>
        <v>0</v>
      </c>
    </row>
    <row r="7" spans="1:7">
      <c r="A7" s="44">
        <v>42766</v>
      </c>
      <c r="B7" s="525" t="s">
        <v>14</v>
      </c>
      <c r="C7" s="525" t="s">
        <v>15</v>
      </c>
      <c r="D7" t="s">
        <v>16</v>
      </c>
      <c r="E7" s="265">
        <v>52.6</v>
      </c>
      <c r="G7" s="2">
        <f t="shared" si="0"/>
        <v>52.6</v>
      </c>
    </row>
    <row r="8" spans="1:7">
      <c r="B8" s="526"/>
      <c r="C8" s="526"/>
      <c r="D8" t="s">
        <v>17</v>
      </c>
      <c r="E8" s="265">
        <v>2.8</v>
      </c>
      <c r="G8" s="2">
        <f t="shared" si="0"/>
        <v>55.4</v>
      </c>
    </row>
    <row r="9" spans="1:7">
      <c r="B9" s="526"/>
      <c r="C9" s="526"/>
      <c r="D9" t="s">
        <v>18</v>
      </c>
      <c r="E9" s="265">
        <v>60</v>
      </c>
      <c r="G9" s="2">
        <f t="shared" si="0"/>
        <v>115.4</v>
      </c>
    </row>
    <row r="10" spans="1:7">
      <c r="B10" s="526"/>
      <c r="C10" s="526"/>
      <c r="D10" t="s">
        <v>19</v>
      </c>
      <c r="E10" s="265">
        <v>2</v>
      </c>
      <c r="G10" s="2">
        <f t="shared" si="0"/>
        <v>117.4</v>
      </c>
    </row>
    <row r="11" spans="1:7">
      <c r="A11" s="7">
        <v>42765</v>
      </c>
      <c r="B11" s="526" t="s">
        <v>114</v>
      </c>
      <c r="C11" s="526"/>
      <c r="D11" t="s">
        <v>18</v>
      </c>
      <c r="E11" s="265"/>
      <c r="F11" s="2">
        <v>60</v>
      </c>
      <c r="G11" s="2">
        <f t="shared" si="0"/>
        <v>57.400000000000006</v>
      </c>
    </row>
    <row r="12" spans="1:7">
      <c r="A12" s="7">
        <v>42765</v>
      </c>
      <c r="B12" s="526" t="s">
        <v>114</v>
      </c>
      <c r="C12" s="526"/>
      <c r="D12" t="s">
        <v>19</v>
      </c>
      <c r="E12" s="265"/>
      <c r="F12" s="2">
        <v>2</v>
      </c>
      <c r="G12" s="2">
        <f t="shared" si="0"/>
        <v>55.400000000000006</v>
      </c>
    </row>
    <row r="13" spans="1:7">
      <c r="A13" s="7">
        <v>42786</v>
      </c>
      <c r="B13" s="526">
        <v>12226</v>
      </c>
      <c r="C13" s="526" t="s">
        <v>15</v>
      </c>
      <c r="D13" t="s">
        <v>17</v>
      </c>
      <c r="E13" s="265"/>
      <c r="F13" s="2">
        <v>2.8</v>
      </c>
      <c r="G13" s="2">
        <f t="shared" si="0"/>
        <v>52.600000000000009</v>
      </c>
    </row>
    <row r="14" spans="1:7">
      <c r="A14" s="7">
        <v>42786</v>
      </c>
      <c r="B14" s="526">
        <v>12226</v>
      </c>
      <c r="C14" s="526" t="s">
        <v>15</v>
      </c>
      <c r="D14" t="s">
        <v>16</v>
      </c>
      <c r="E14" s="265"/>
      <c r="F14" s="2">
        <v>52.6</v>
      </c>
      <c r="G14" s="2">
        <f t="shared" si="0"/>
        <v>0</v>
      </c>
    </row>
    <row r="15" spans="1:7">
      <c r="A15" s="44">
        <v>42794</v>
      </c>
      <c r="B15" s="525" t="s">
        <v>14</v>
      </c>
      <c r="C15" s="525" t="s">
        <v>20</v>
      </c>
      <c r="D15" t="s">
        <v>16</v>
      </c>
      <c r="E15" s="265">
        <v>52.5</v>
      </c>
      <c r="G15" s="2">
        <f t="shared" si="0"/>
        <v>52.5</v>
      </c>
    </row>
    <row r="16" spans="1:7">
      <c r="B16" s="526"/>
      <c r="C16" s="526"/>
      <c r="D16" t="s">
        <v>17</v>
      </c>
      <c r="E16" s="265">
        <v>2</v>
      </c>
      <c r="G16" s="2">
        <f t="shared" si="0"/>
        <v>54.5</v>
      </c>
    </row>
    <row r="17" spans="1:7">
      <c r="B17" s="526"/>
      <c r="C17" s="526"/>
      <c r="D17" t="s">
        <v>18</v>
      </c>
      <c r="E17" s="265">
        <v>56</v>
      </c>
      <c r="G17" s="2">
        <f t="shared" si="0"/>
        <v>110.5</v>
      </c>
    </row>
    <row r="18" spans="1:7">
      <c r="B18" s="526"/>
      <c r="C18" s="526"/>
      <c r="D18" t="s">
        <v>19</v>
      </c>
      <c r="E18" s="265">
        <v>2</v>
      </c>
      <c r="G18" s="2">
        <f t="shared" si="0"/>
        <v>112.5</v>
      </c>
    </row>
    <row r="19" spans="1:7">
      <c r="A19" s="7">
        <v>42794</v>
      </c>
      <c r="B19" s="526" t="s">
        <v>114</v>
      </c>
      <c r="C19" s="526"/>
      <c r="D19" t="s">
        <v>18</v>
      </c>
      <c r="E19" s="265"/>
      <c r="F19" s="2">
        <v>56</v>
      </c>
      <c r="G19" s="2">
        <f t="shared" si="0"/>
        <v>56.5</v>
      </c>
    </row>
    <row r="20" spans="1:7">
      <c r="A20" s="7">
        <v>42794</v>
      </c>
      <c r="B20" s="526" t="s">
        <v>114</v>
      </c>
      <c r="C20" s="526"/>
      <c r="D20" t="s">
        <v>19</v>
      </c>
      <c r="E20" s="265"/>
      <c r="F20" s="2">
        <v>2</v>
      </c>
      <c r="G20" s="2">
        <f t="shared" si="0"/>
        <v>54.5</v>
      </c>
    </row>
    <row r="21" spans="1:7">
      <c r="A21" s="7">
        <v>42819</v>
      </c>
      <c r="B21" s="526">
        <v>12475</v>
      </c>
      <c r="C21" s="526" t="s">
        <v>20</v>
      </c>
      <c r="D21" t="s">
        <v>16</v>
      </c>
      <c r="E21" s="265"/>
      <c r="F21" s="2">
        <v>52.5</v>
      </c>
      <c r="G21" s="2">
        <f t="shared" si="0"/>
        <v>2</v>
      </c>
    </row>
    <row r="22" spans="1:7">
      <c r="A22" s="7">
        <v>42819</v>
      </c>
      <c r="B22" s="526">
        <v>12475</v>
      </c>
      <c r="C22" s="526" t="s">
        <v>20</v>
      </c>
      <c r="D22" t="s">
        <v>17</v>
      </c>
      <c r="E22" s="265"/>
      <c r="F22" s="2">
        <v>2</v>
      </c>
      <c r="G22" s="2">
        <f t="shared" si="0"/>
        <v>0</v>
      </c>
    </row>
    <row r="23" spans="1:7">
      <c r="A23" s="44">
        <v>42825</v>
      </c>
      <c r="B23" s="525" t="s">
        <v>14</v>
      </c>
      <c r="C23" s="525" t="s">
        <v>23</v>
      </c>
      <c r="D23" t="s">
        <v>16</v>
      </c>
      <c r="E23" s="265">
        <v>49.6</v>
      </c>
      <c r="G23" s="2">
        <f t="shared" si="0"/>
        <v>49.6</v>
      </c>
    </row>
    <row r="24" spans="1:7">
      <c r="B24" s="526"/>
      <c r="C24" s="526"/>
      <c r="D24" t="s">
        <v>17</v>
      </c>
      <c r="E24" s="265">
        <v>2</v>
      </c>
      <c r="G24" s="2">
        <f t="shared" si="0"/>
        <v>51.6</v>
      </c>
    </row>
    <row r="25" spans="1:7">
      <c r="B25" s="526"/>
      <c r="C25" s="526"/>
      <c r="D25" t="s">
        <v>18</v>
      </c>
      <c r="E25" s="265">
        <v>60</v>
      </c>
      <c r="G25" s="2">
        <f t="shared" si="0"/>
        <v>111.6</v>
      </c>
    </row>
    <row r="26" spans="1:7">
      <c r="B26" s="526"/>
      <c r="C26" s="526"/>
      <c r="D26" t="s">
        <v>19</v>
      </c>
      <c r="E26" s="265">
        <v>2</v>
      </c>
      <c r="G26" s="2">
        <f t="shared" si="0"/>
        <v>113.6</v>
      </c>
    </row>
    <row r="27" spans="1:7">
      <c r="A27" s="7">
        <v>42824</v>
      </c>
      <c r="B27" s="526" t="s">
        <v>114</v>
      </c>
      <c r="C27" s="526"/>
      <c r="D27" t="s">
        <v>18</v>
      </c>
      <c r="E27" s="265"/>
      <c r="F27" s="2">
        <v>60</v>
      </c>
      <c r="G27" s="2">
        <f t="shared" si="0"/>
        <v>53.599999999999994</v>
      </c>
    </row>
    <row r="28" spans="1:7">
      <c r="A28" s="7">
        <v>42824</v>
      </c>
      <c r="B28" s="526" t="s">
        <v>114</v>
      </c>
      <c r="C28" s="526"/>
      <c r="D28" t="s">
        <v>19</v>
      </c>
      <c r="E28" s="265"/>
      <c r="F28" s="2">
        <v>2</v>
      </c>
      <c r="G28" s="2">
        <f t="shared" si="0"/>
        <v>51.599999999999994</v>
      </c>
    </row>
    <row r="29" spans="1:7">
      <c r="A29" s="7">
        <v>42884</v>
      </c>
      <c r="B29" s="526">
        <v>12853</v>
      </c>
      <c r="C29" s="526" t="s">
        <v>23</v>
      </c>
      <c r="D29" t="s">
        <v>17</v>
      </c>
      <c r="E29" s="265"/>
      <c r="F29" s="2">
        <v>2</v>
      </c>
      <c r="G29" s="2">
        <f t="shared" si="0"/>
        <v>49.599999999999994</v>
      </c>
    </row>
    <row r="30" spans="1:7">
      <c r="A30" s="7">
        <v>42884</v>
      </c>
      <c r="B30" s="526">
        <v>12853</v>
      </c>
      <c r="C30" s="526" t="s">
        <v>23</v>
      </c>
      <c r="D30" t="s">
        <v>16</v>
      </c>
      <c r="E30" s="265"/>
      <c r="F30" s="2">
        <v>49.6</v>
      </c>
      <c r="G30" s="2">
        <f t="shared" si="0"/>
        <v>0</v>
      </c>
    </row>
    <row r="31" spans="1:7">
      <c r="A31" s="44">
        <v>42855</v>
      </c>
      <c r="B31" s="525" t="s">
        <v>14</v>
      </c>
      <c r="C31" s="525" t="s">
        <v>24</v>
      </c>
      <c r="D31" t="s">
        <v>16</v>
      </c>
      <c r="E31" s="265">
        <v>51.8</v>
      </c>
      <c r="G31" s="2">
        <f t="shared" si="0"/>
        <v>51.8</v>
      </c>
    </row>
    <row r="32" spans="1:7">
      <c r="B32" s="526"/>
      <c r="C32" s="526"/>
      <c r="D32" t="s">
        <v>17</v>
      </c>
      <c r="E32" s="265">
        <v>2</v>
      </c>
      <c r="G32" s="2">
        <f t="shared" si="0"/>
        <v>53.8</v>
      </c>
    </row>
    <row r="33" spans="1:7">
      <c r="B33" s="526"/>
      <c r="C33" s="526"/>
      <c r="D33" t="s">
        <v>18</v>
      </c>
      <c r="E33" s="265">
        <v>60</v>
      </c>
      <c r="G33" s="2">
        <f t="shared" si="0"/>
        <v>113.8</v>
      </c>
    </row>
    <row r="34" spans="1:7">
      <c r="B34" s="526"/>
      <c r="C34" s="526"/>
      <c r="D34" t="s">
        <v>19</v>
      </c>
      <c r="E34" s="265">
        <v>2</v>
      </c>
      <c r="G34" s="2">
        <f t="shared" si="0"/>
        <v>115.8</v>
      </c>
    </row>
    <row r="35" spans="1:7">
      <c r="A35" s="7">
        <v>42855</v>
      </c>
      <c r="B35" s="526" t="s">
        <v>114</v>
      </c>
      <c r="C35" s="526"/>
      <c r="D35" t="s">
        <v>18</v>
      </c>
      <c r="E35" s="265"/>
      <c r="F35" s="2">
        <v>60</v>
      </c>
      <c r="G35" s="2">
        <f t="shared" si="0"/>
        <v>55.8</v>
      </c>
    </row>
    <row r="36" spans="1:7">
      <c r="A36" s="7">
        <v>42855</v>
      </c>
      <c r="B36" s="526" t="s">
        <v>114</v>
      </c>
      <c r="C36" s="526"/>
      <c r="D36" t="s">
        <v>19</v>
      </c>
      <c r="E36" s="265"/>
      <c r="F36" s="2">
        <v>2</v>
      </c>
      <c r="G36" s="2">
        <f t="shared" si="0"/>
        <v>53.8</v>
      </c>
    </row>
    <row r="37" spans="1:7">
      <c r="A37" s="7">
        <v>42884</v>
      </c>
      <c r="B37" s="526">
        <v>12853</v>
      </c>
      <c r="C37" s="526" t="s">
        <v>24</v>
      </c>
      <c r="D37" t="s">
        <v>16</v>
      </c>
      <c r="E37" s="265"/>
      <c r="F37" s="2">
        <v>51.8</v>
      </c>
      <c r="G37" s="2">
        <f t="shared" si="0"/>
        <v>2</v>
      </c>
    </row>
    <row r="38" spans="1:7">
      <c r="A38" s="7">
        <v>42884</v>
      </c>
      <c r="B38" s="526">
        <v>12853</v>
      </c>
      <c r="C38" s="526" t="s">
        <v>24</v>
      </c>
      <c r="D38" t="s">
        <v>17</v>
      </c>
      <c r="E38" s="265"/>
      <c r="F38" s="2">
        <v>2</v>
      </c>
      <c r="G38" s="2">
        <f t="shared" si="0"/>
        <v>0</v>
      </c>
    </row>
    <row r="39" spans="1:7">
      <c r="A39" s="44">
        <v>42886</v>
      </c>
      <c r="B39" s="525" t="s">
        <v>14</v>
      </c>
      <c r="C39" s="525" t="s">
        <v>25</v>
      </c>
      <c r="D39" t="s">
        <v>16</v>
      </c>
      <c r="E39" s="265">
        <v>49.8</v>
      </c>
      <c r="G39" s="2">
        <f t="shared" si="0"/>
        <v>49.8</v>
      </c>
    </row>
    <row r="40" spans="1:7">
      <c r="B40" s="526"/>
      <c r="C40" s="526"/>
      <c r="D40" t="s">
        <v>17</v>
      </c>
      <c r="E40" s="265">
        <v>2</v>
      </c>
      <c r="G40" s="2">
        <f t="shared" si="0"/>
        <v>51.8</v>
      </c>
    </row>
    <row r="41" spans="1:7">
      <c r="B41" s="526"/>
      <c r="C41" s="526"/>
      <c r="D41" t="s">
        <v>18</v>
      </c>
      <c r="E41" s="265">
        <v>60</v>
      </c>
      <c r="G41" s="2">
        <f t="shared" si="0"/>
        <v>111.8</v>
      </c>
    </row>
    <row r="42" spans="1:7">
      <c r="B42" s="526"/>
      <c r="C42" s="526"/>
      <c r="D42" t="s">
        <v>19</v>
      </c>
      <c r="E42" s="265">
        <v>2</v>
      </c>
      <c r="G42" s="2">
        <f t="shared" si="0"/>
        <v>113.8</v>
      </c>
    </row>
    <row r="43" spans="1:7">
      <c r="A43" s="7">
        <v>42885</v>
      </c>
      <c r="B43" s="526" t="s">
        <v>114</v>
      </c>
      <c r="C43" s="526" t="s">
        <v>25</v>
      </c>
      <c r="D43" t="s">
        <v>18</v>
      </c>
      <c r="E43" s="265"/>
      <c r="F43" s="2">
        <v>60</v>
      </c>
      <c r="G43" s="2">
        <f t="shared" si="0"/>
        <v>53.8</v>
      </c>
    </row>
    <row r="44" spans="1:7">
      <c r="A44" s="7">
        <v>42885</v>
      </c>
      <c r="B44" s="526" t="s">
        <v>114</v>
      </c>
      <c r="C44" s="526" t="s">
        <v>25</v>
      </c>
      <c r="D44" t="s">
        <v>19</v>
      </c>
      <c r="E44" s="265"/>
      <c r="F44" s="2">
        <v>2</v>
      </c>
      <c r="G44" s="2">
        <f t="shared" si="0"/>
        <v>51.8</v>
      </c>
    </row>
    <row r="45" spans="1:7">
      <c r="A45" s="7">
        <v>42949</v>
      </c>
      <c r="B45" s="526">
        <v>13341</v>
      </c>
      <c r="C45" s="526" t="s">
        <v>25</v>
      </c>
      <c r="D45" t="s">
        <v>16</v>
      </c>
      <c r="E45" s="265"/>
      <c r="F45" s="2">
        <v>49.8</v>
      </c>
      <c r="G45" s="2">
        <f t="shared" si="0"/>
        <v>2</v>
      </c>
    </row>
    <row r="46" spans="1:7">
      <c r="A46" s="7">
        <v>42949</v>
      </c>
      <c r="B46" s="526">
        <v>13341</v>
      </c>
      <c r="C46" s="526" t="s">
        <v>25</v>
      </c>
      <c r="D46" t="s">
        <v>17</v>
      </c>
      <c r="E46" s="265"/>
      <c r="F46" s="2">
        <v>2</v>
      </c>
      <c r="G46" s="2">
        <f t="shared" si="0"/>
        <v>0</v>
      </c>
    </row>
    <row r="47" spans="1:7">
      <c r="A47" s="44">
        <v>42916</v>
      </c>
      <c r="B47" s="525" t="s">
        <v>14</v>
      </c>
      <c r="C47" s="525" t="s">
        <v>26</v>
      </c>
      <c r="D47" t="s">
        <v>16</v>
      </c>
      <c r="E47" s="265">
        <v>48.3</v>
      </c>
      <c r="G47" s="2">
        <f t="shared" si="0"/>
        <v>48.3</v>
      </c>
    </row>
    <row r="48" spans="1:7">
      <c r="B48" s="526"/>
      <c r="C48" s="526"/>
      <c r="D48" t="s">
        <v>17</v>
      </c>
      <c r="E48" s="265">
        <v>2</v>
      </c>
      <c r="G48" s="2">
        <f t="shared" si="0"/>
        <v>50.3</v>
      </c>
    </row>
    <row r="49" spans="1:7">
      <c r="B49" s="526"/>
      <c r="C49" s="526"/>
      <c r="D49" t="s">
        <v>18</v>
      </c>
      <c r="E49" s="265">
        <v>60</v>
      </c>
      <c r="G49" s="2">
        <f t="shared" si="0"/>
        <v>110.3</v>
      </c>
    </row>
    <row r="50" spans="1:7">
      <c r="B50" s="526"/>
      <c r="C50" s="526"/>
      <c r="D50" t="s">
        <v>19</v>
      </c>
      <c r="E50" s="265">
        <v>2</v>
      </c>
      <c r="G50" s="2">
        <f t="shared" si="0"/>
        <v>112.3</v>
      </c>
    </row>
    <row r="51" spans="1:7">
      <c r="A51" s="7">
        <v>42916</v>
      </c>
      <c r="B51" s="526" t="s">
        <v>114</v>
      </c>
      <c r="C51" s="526" t="s">
        <v>26</v>
      </c>
      <c r="D51" t="s">
        <v>18</v>
      </c>
      <c r="E51" s="265"/>
      <c r="F51" s="2">
        <v>60</v>
      </c>
      <c r="G51" s="2">
        <f t="shared" si="0"/>
        <v>52.3</v>
      </c>
    </row>
    <row r="52" spans="1:7">
      <c r="A52" s="7">
        <v>42916</v>
      </c>
      <c r="B52" s="526" t="s">
        <v>114</v>
      </c>
      <c r="C52" s="526" t="s">
        <v>26</v>
      </c>
      <c r="D52" t="s">
        <v>19</v>
      </c>
      <c r="E52" s="265"/>
      <c r="F52" s="2">
        <v>2</v>
      </c>
      <c r="G52" s="2">
        <f t="shared" si="0"/>
        <v>50.3</v>
      </c>
    </row>
    <row r="53" spans="1:7">
      <c r="A53" s="7">
        <v>42949</v>
      </c>
      <c r="B53" s="526">
        <v>13341</v>
      </c>
      <c r="C53" s="526" t="s">
        <v>26</v>
      </c>
      <c r="D53" t="s">
        <v>16</v>
      </c>
      <c r="E53" s="265"/>
      <c r="F53" s="2">
        <v>48.3</v>
      </c>
      <c r="G53" s="2">
        <f t="shared" si="0"/>
        <v>2</v>
      </c>
    </row>
    <row r="54" spans="1:7">
      <c r="A54" s="7">
        <v>42949</v>
      </c>
      <c r="B54" s="526">
        <v>13341</v>
      </c>
      <c r="C54" s="526" t="s">
        <v>26</v>
      </c>
      <c r="D54" t="s">
        <v>17</v>
      </c>
      <c r="E54" s="265"/>
      <c r="F54" s="2">
        <v>2</v>
      </c>
      <c r="G54" s="2">
        <f t="shared" si="0"/>
        <v>0</v>
      </c>
    </row>
    <row r="55" spans="1:7">
      <c r="A55" s="44">
        <v>42947</v>
      </c>
      <c r="B55" s="525" t="s">
        <v>14</v>
      </c>
      <c r="C55" s="525" t="s">
        <v>27</v>
      </c>
      <c r="D55" t="s">
        <v>16</v>
      </c>
      <c r="E55" s="265">
        <v>46.4</v>
      </c>
      <c r="G55" s="2">
        <f t="shared" si="0"/>
        <v>46.4</v>
      </c>
    </row>
    <row r="56" spans="1:7">
      <c r="B56" s="526"/>
      <c r="C56" s="526"/>
      <c r="D56" t="s">
        <v>17</v>
      </c>
      <c r="E56" s="265">
        <v>2</v>
      </c>
      <c r="G56" s="2">
        <f t="shared" si="0"/>
        <v>48.4</v>
      </c>
    </row>
    <row r="57" spans="1:7">
      <c r="B57" s="526"/>
      <c r="C57" s="526"/>
      <c r="D57" t="s">
        <v>18</v>
      </c>
      <c r="E57" s="265">
        <v>60</v>
      </c>
      <c r="G57" s="2">
        <f t="shared" si="0"/>
        <v>108.4</v>
      </c>
    </row>
    <row r="58" spans="1:7">
      <c r="B58" s="526"/>
      <c r="C58" s="526"/>
      <c r="D58" t="s">
        <v>19</v>
      </c>
      <c r="E58" s="265">
        <v>2</v>
      </c>
      <c r="G58" s="2">
        <f t="shared" si="0"/>
        <v>110.4</v>
      </c>
    </row>
    <row r="59" spans="1:7">
      <c r="A59" s="7">
        <v>42947</v>
      </c>
      <c r="B59" s="526" t="s">
        <v>114</v>
      </c>
      <c r="C59" s="526" t="s">
        <v>27</v>
      </c>
      <c r="D59" t="s">
        <v>18</v>
      </c>
      <c r="E59" s="265"/>
      <c r="F59" s="2">
        <v>60</v>
      </c>
      <c r="G59" s="2">
        <f t="shared" si="0"/>
        <v>50.400000000000006</v>
      </c>
    </row>
    <row r="60" spans="1:7">
      <c r="A60" s="7">
        <v>42947</v>
      </c>
      <c r="B60" s="526" t="s">
        <v>114</v>
      </c>
      <c r="C60" s="526" t="s">
        <v>27</v>
      </c>
      <c r="D60" t="s">
        <v>19</v>
      </c>
      <c r="E60" s="265"/>
      <c r="F60" s="2">
        <v>2</v>
      </c>
      <c r="G60" s="2">
        <f t="shared" si="0"/>
        <v>48.400000000000006</v>
      </c>
    </row>
    <row r="61" spans="1:7" ht="16.5" customHeight="1">
      <c r="A61" s="7">
        <v>43012</v>
      </c>
      <c r="B61" s="526">
        <v>13789</v>
      </c>
      <c r="C61" s="526" t="s">
        <v>27</v>
      </c>
      <c r="D61" t="s">
        <v>16</v>
      </c>
      <c r="E61" s="265"/>
      <c r="F61" s="2">
        <v>46.4</v>
      </c>
      <c r="G61" s="2">
        <f t="shared" si="0"/>
        <v>2.0000000000000071</v>
      </c>
    </row>
    <row r="62" spans="1:7">
      <c r="A62" s="7">
        <v>43012</v>
      </c>
      <c r="B62" s="526">
        <v>13789</v>
      </c>
      <c r="C62" s="526" t="s">
        <v>27</v>
      </c>
      <c r="D62" t="s">
        <v>17</v>
      </c>
      <c r="E62" s="265"/>
      <c r="F62" s="2">
        <v>2</v>
      </c>
      <c r="G62" s="2">
        <f t="shared" si="0"/>
        <v>7.1054273576010019E-15</v>
      </c>
    </row>
    <row r="63" spans="1:7">
      <c r="A63" s="44">
        <v>42978</v>
      </c>
      <c r="B63" s="525" t="s">
        <v>14</v>
      </c>
      <c r="C63" s="525" t="s">
        <v>28</v>
      </c>
      <c r="D63" t="s">
        <v>16</v>
      </c>
      <c r="E63" s="265">
        <v>46.4</v>
      </c>
      <c r="G63" s="2">
        <f t="shared" si="0"/>
        <v>46.400000000000006</v>
      </c>
    </row>
    <row r="64" spans="1:7">
      <c r="B64" s="526"/>
      <c r="C64" s="526"/>
      <c r="D64" t="s">
        <v>17</v>
      </c>
      <c r="E64" s="265">
        <v>2</v>
      </c>
      <c r="G64" s="2">
        <f t="shared" si="0"/>
        <v>48.400000000000006</v>
      </c>
    </row>
    <row r="65" spans="1:17">
      <c r="B65" s="526"/>
      <c r="C65" s="526"/>
      <c r="D65" t="s">
        <v>18</v>
      </c>
      <c r="E65" s="265">
        <v>60</v>
      </c>
      <c r="G65" s="2">
        <f t="shared" si="0"/>
        <v>108.4</v>
      </c>
    </row>
    <row r="66" spans="1:17">
      <c r="B66" s="526"/>
      <c r="C66" s="526"/>
      <c r="D66" t="s">
        <v>19</v>
      </c>
      <c r="E66" s="265">
        <v>2</v>
      </c>
      <c r="G66" s="2">
        <f t="shared" si="0"/>
        <v>110.4</v>
      </c>
    </row>
    <row r="67" spans="1:17">
      <c r="B67" s="526"/>
      <c r="C67" s="526"/>
      <c r="D67" s="48" t="s">
        <v>21</v>
      </c>
      <c r="E67" s="266">
        <v>85</v>
      </c>
      <c r="G67" s="2">
        <f t="shared" si="0"/>
        <v>195.4</v>
      </c>
      <c r="I67" s="572" t="s">
        <v>386</v>
      </c>
      <c r="J67" s="572"/>
      <c r="K67" s="572"/>
      <c r="L67" s="572"/>
      <c r="M67" s="572"/>
      <c r="N67" s="572"/>
      <c r="O67" s="572"/>
      <c r="P67" s="572"/>
      <c r="Q67" s="572"/>
    </row>
    <row r="68" spans="1:17">
      <c r="A68" s="7">
        <v>42978</v>
      </c>
      <c r="B68" s="526" t="s">
        <v>114</v>
      </c>
      <c r="C68" s="526" t="s">
        <v>28</v>
      </c>
      <c r="D68" t="s">
        <v>18</v>
      </c>
      <c r="E68" s="265"/>
      <c r="F68" s="2">
        <v>60</v>
      </c>
      <c r="G68" s="2">
        <f t="shared" si="0"/>
        <v>135.4</v>
      </c>
    </row>
    <row r="69" spans="1:17">
      <c r="A69" s="7">
        <v>42978</v>
      </c>
      <c r="B69" s="526" t="s">
        <v>114</v>
      </c>
      <c r="C69" s="526" t="s">
        <v>28</v>
      </c>
      <c r="D69" t="s">
        <v>19</v>
      </c>
      <c r="E69" s="265"/>
      <c r="F69" s="2">
        <v>2</v>
      </c>
      <c r="G69" s="2">
        <f t="shared" si="0"/>
        <v>133.4</v>
      </c>
    </row>
    <row r="70" spans="1:17">
      <c r="A70" s="7">
        <v>43012</v>
      </c>
      <c r="B70" s="526">
        <v>13789</v>
      </c>
      <c r="C70" s="526" t="s">
        <v>28</v>
      </c>
      <c r="D70" t="s">
        <v>16</v>
      </c>
      <c r="E70" s="265"/>
      <c r="F70" s="2">
        <v>46.4</v>
      </c>
      <c r="G70" s="2">
        <f t="shared" si="0"/>
        <v>87</v>
      </c>
    </row>
    <row r="71" spans="1:17">
      <c r="A71" s="7">
        <v>43012</v>
      </c>
      <c r="B71" s="526">
        <v>13789</v>
      </c>
      <c r="C71" s="526" t="s">
        <v>28</v>
      </c>
      <c r="D71" t="s">
        <v>17</v>
      </c>
      <c r="E71" s="265"/>
      <c r="F71" s="2">
        <v>2</v>
      </c>
      <c r="G71" s="2">
        <f t="shared" si="0"/>
        <v>85</v>
      </c>
    </row>
    <row r="72" spans="1:17">
      <c r="A72" s="7">
        <v>44527</v>
      </c>
      <c r="B72" s="526" t="s">
        <v>342</v>
      </c>
      <c r="C72" s="526" t="s">
        <v>28</v>
      </c>
      <c r="D72" s="48" t="s">
        <v>21</v>
      </c>
      <c r="E72" s="265"/>
      <c r="F72" s="2">
        <v>42.5</v>
      </c>
      <c r="G72" s="2">
        <f t="shared" ref="G72:G83" si="1">+G71+E72-F72</f>
        <v>42.5</v>
      </c>
    </row>
    <row r="73" spans="1:17">
      <c r="A73" s="7">
        <v>44607</v>
      </c>
      <c r="B73" s="526">
        <v>24224</v>
      </c>
      <c r="C73" s="526" t="s">
        <v>28</v>
      </c>
      <c r="D73" s="48" t="s">
        <v>21</v>
      </c>
      <c r="E73" s="265"/>
      <c r="F73" s="2">
        <v>42.5</v>
      </c>
      <c r="G73" s="2">
        <f t="shared" si="1"/>
        <v>0</v>
      </c>
    </row>
    <row r="74" spans="1:17">
      <c r="A74" s="44">
        <v>43008</v>
      </c>
      <c r="B74" s="525" t="s">
        <v>14</v>
      </c>
      <c r="C74" s="525" t="s">
        <v>29</v>
      </c>
      <c r="D74" t="s">
        <v>16</v>
      </c>
      <c r="E74" s="265">
        <v>31</v>
      </c>
      <c r="G74" s="2">
        <f t="shared" si="1"/>
        <v>31</v>
      </c>
    </row>
    <row r="75" spans="1:17">
      <c r="B75" s="526"/>
      <c r="C75" s="526"/>
      <c r="D75" t="s">
        <v>17</v>
      </c>
      <c r="E75" s="265">
        <v>2</v>
      </c>
      <c r="G75" s="2">
        <f t="shared" si="1"/>
        <v>33</v>
      </c>
    </row>
    <row r="76" spans="1:17">
      <c r="B76" s="526"/>
      <c r="C76" s="526"/>
      <c r="D76" t="s">
        <v>18</v>
      </c>
      <c r="E76" s="265">
        <v>60</v>
      </c>
      <c r="G76" s="2">
        <f t="shared" si="1"/>
        <v>93</v>
      </c>
    </row>
    <row r="77" spans="1:17">
      <c r="B77" s="526"/>
      <c r="C77" s="526"/>
      <c r="D77" t="s">
        <v>19</v>
      </c>
      <c r="E77" s="265">
        <v>2</v>
      </c>
      <c r="G77" s="2">
        <f t="shared" si="1"/>
        <v>95</v>
      </c>
    </row>
    <row r="78" spans="1:17">
      <c r="A78" s="7">
        <v>42788</v>
      </c>
      <c r="B78" s="526"/>
      <c r="C78" s="526"/>
      <c r="D78" s="48" t="s">
        <v>21</v>
      </c>
      <c r="E78" s="266">
        <v>85</v>
      </c>
      <c r="G78" s="2">
        <f t="shared" si="1"/>
        <v>180</v>
      </c>
    </row>
    <row r="79" spans="1:17">
      <c r="A79" s="7">
        <v>42823</v>
      </c>
      <c r="B79" s="526"/>
      <c r="C79" s="526"/>
      <c r="D79" s="48" t="s">
        <v>21</v>
      </c>
      <c r="E79" s="266">
        <v>85</v>
      </c>
      <c r="G79" s="2">
        <f t="shared" si="1"/>
        <v>265</v>
      </c>
    </row>
    <row r="80" spans="1:17">
      <c r="A80" s="7">
        <v>43008</v>
      </c>
      <c r="B80" s="526" t="s">
        <v>114</v>
      </c>
      <c r="C80" s="526" t="s">
        <v>29</v>
      </c>
      <c r="D80" t="s">
        <v>18</v>
      </c>
      <c r="E80" s="265"/>
      <c r="F80" s="2">
        <v>60</v>
      </c>
      <c r="G80" s="2">
        <f t="shared" si="1"/>
        <v>205</v>
      </c>
    </row>
    <row r="81" spans="1:7">
      <c r="A81" s="7">
        <v>43008</v>
      </c>
      <c r="B81" s="526" t="s">
        <v>114</v>
      </c>
      <c r="C81" s="526" t="s">
        <v>29</v>
      </c>
      <c r="D81" t="s">
        <v>19</v>
      </c>
      <c r="E81" s="265"/>
      <c r="F81" s="2">
        <v>2</v>
      </c>
      <c r="G81" s="2">
        <f t="shared" si="1"/>
        <v>203</v>
      </c>
    </row>
    <row r="82" spans="1:7">
      <c r="A82" s="7">
        <v>43056</v>
      </c>
      <c r="B82" s="526">
        <v>13989</v>
      </c>
      <c r="C82" s="526" t="s">
        <v>29</v>
      </c>
      <c r="D82" t="s">
        <v>16</v>
      </c>
      <c r="E82" s="265"/>
      <c r="F82" s="2">
        <v>31</v>
      </c>
      <c r="G82" s="2">
        <f t="shared" si="1"/>
        <v>172</v>
      </c>
    </row>
    <row r="83" spans="1:7">
      <c r="A83" s="7">
        <v>43056</v>
      </c>
      <c r="B83" s="526">
        <v>13989</v>
      </c>
      <c r="C83" s="526" t="s">
        <v>29</v>
      </c>
      <c r="D83" t="s">
        <v>17</v>
      </c>
      <c r="E83" s="265"/>
      <c r="F83" s="2">
        <v>2</v>
      </c>
      <c r="G83" s="2">
        <f t="shared" si="1"/>
        <v>170</v>
      </c>
    </row>
    <row r="84" spans="1:7">
      <c r="A84" s="7">
        <v>43067</v>
      </c>
      <c r="B84" s="526" t="s">
        <v>12</v>
      </c>
      <c r="C84" s="20">
        <v>42788</v>
      </c>
      <c r="D84" t="s">
        <v>21</v>
      </c>
      <c r="E84" s="265"/>
      <c r="F84" s="2">
        <v>85</v>
      </c>
      <c r="G84" s="2">
        <f t="shared" ref="G84:G142" si="2">+G83+E84-F84</f>
        <v>85</v>
      </c>
    </row>
    <row r="85" spans="1:7">
      <c r="A85" s="7">
        <v>43067</v>
      </c>
      <c r="B85" s="526" t="s">
        <v>12</v>
      </c>
      <c r="C85" s="20">
        <v>42823</v>
      </c>
      <c r="D85" t="s">
        <v>21</v>
      </c>
      <c r="E85" s="265"/>
      <c r="F85" s="2">
        <v>85</v>
      </c>
      <c r="G85" s="2">
        <f t="shared" si="2"/>
        <v>0</v>
      </c>
    </row>
    <row r="86" spans="1:7">
      <c r="A86" s="44">
        <v>43039</v>
      </c>
      <c r="B86" s="525" t="s">
        <v>14</v>
      </c>
      <c r="C86" s="525" t="s">
        <v>30</v>
      </c>
      <c r="D86" t="s">
        <v>16</v>
      </c>
      <c r="E86" s="265">
        <v>30.8</v>
      </c>
      <c r="G86" s="2">
        <f t="shared" si="2"/>
        <v>30.8</v>
      </c>
    </row>
    <row r="87" spans="1:7">
      <c r="B87" s="526"/>
      <c r="C87" s="526"/>
      <c r="D87" t="s">
        <v>17</v>
      </c>
      <c r="E87" s="265">
        <v>2</v>
      </c>
      <c r="G87" s="2">
        <f t="shared" si="2"/>
        <v>32.799999999999997</v>
      </c>
    </row>
    <row r="88" spans="1:7" ht="15.75" customHeight="1">
      <c r="B88" s="526"/>
      <c r="C88" s="526"/>
      <c r="D88" t="s">
        <v>18</v>
      </c>
      <c r="E88" s="265">
        <v>60</v>
      </c>
      <c r="G88" s="2">
        <f t="shared" si="2"/>
        <v>92.8</v>
      </c>
    </row>
    <row r="89" spans="1:7">
      <c r="B89" s="526"/>
      <c r="C89" s="526"/>
      <c r="D89" t="s">
        <v>19</v>
      </c>
      <c r="E89" s="265">
        <v>2</v>
      </c>
      <c r="G89" s="2">
        <f t="shared" si="2"/>
        <v>94.8</v>
      </c>
    </row>
    <row r="90" spans="1:7">
      <c r="A90" s="7">
        <v>43039</v>
      </c>
      <c r="B90" s="526" t="s">
        <v>114</v>
      </c>
      <c r="C90" s="526" t="s">
        <v>30</v>
      </c>
      <c r="D90" t="s">
        <v>18</v>
      </c>
      <c r="E90" s="265"/>
      <c r="F90" s="2">
        <v>60</v>
      </c>
      <c r="G90" s="2">
        <f t="shared" si="2"/>
        <v>34.799999999999997</v>
      </c>
    </row>
    <row r="91" spans="1:7">
      <c r="A91" s="7">
        <v>43039</v>
      </c>
      <c r="B91" s="526" t="s">
        <v>114</v>
      </c>
      <c r="C91" s="526" t="s">
        <v>30</v>
      </c>
      <c r="D91" t="s">
        <v>19</v>
      </c>
      <c r="E91" s="265"/>
      <c r="F91" s="2">
        <v>2</v>
      </c>
      <c r="G91" s="2">
        <f t="shared" si="2"/>
        <v>32.799999999999997</v>
      </c>
    </row>
    <row r="92" spans="1:7">
      <c r="A92" s="7">
        <v>43062</v>
      </c>
      <c r="B92" s="526">
        <v>14007</v>
      </c>
      <c r="C92" s="526" t="s">
        <v>30</v>
      </c>
      <c r="D92" t="s">
        <v>17</v>
      </c>
      <c r="E92" s="265"/>
      <c r="F92" s="2">
        <v>30.8</v>
      </c>
      <c r="G92" s="2">
        <f t="shared" si="2"/>
        <v>1.9999999999999964</v>
      </c>
    </row>
    <row r="93" spans="1:7">
      <c r="A93" s="7">
        <v>43062</v>
      </c>
      <c r="B93" s="526">
        <v>14007</v>
      </c>
      <c r="C93" s="526" t="s">
        <v>30</v>
      </c>
      <c r="D93" t="s">
        <v>16</v>
      </c>
      <c r="E93" s="265"/>
      <c r="F93" s="2">
        <v>2</v>
      </c>
      <c r="G93" s="2">
        <f t="shared" si="2"/>
        <v>-3.5527136788005009E-15</v>
      </c>
    </row>
    <row r="94" spans="1:7">
      <c r="A94" s="44">
        <v>43069</v>
      </c>
      <c r="B94" s="525" t="s">
        <v>14</v>
      </c>
      <c r="C94" s="525" t="s">
        <v>33</v>
      </c>
      <c r="D94" t="s">
        <v>16</v>
      </c>
      <c r="E94" s="265">
        <v>32.9</v>
      </c>
      <c r="G94" s="2">
        <f t="shared" si="2"/>
        <v>32.899999999999991</v>
      </c>
    </row>
    <row r="95" spans="1:7">
      <c r="B95" s="526"/>
      <c r="C95" s="526"/>
      <c r="D95" t="s">
        <v>17</v>
      </c>
      <c r="E95" s="265">
        <v>2</v>
      </c>
      <c r="G95" s="2">
        <f t="shared" si="2"/>
        <v>34.899999999999991</v>
      </c>
    </row>
    <row r="96" spans="1:7">
      <c r="B96" s="526"/>
      <c r="C96" s="526"/>
      <c r="D96" t="s">
        <v>18</v>
      </c>
      <c r="E96" s="265">
        <v>60</v>
      </c>
      <c r="G96" s="2">
        <f t="shared" si="2"/>
        <v>94.899999999999991</v>
      </c>
    </row>
    <row r="97" spans="1:7">
      <c r="B97" s="526"/>
      <c r="C97" s="526"/>
      <c r="D97" t="s">
        <v>19</v>
      </c>
      <c r="E97" s="265">
        <v>2</v>
      </c>
      <c r="G97" s="2">
        <f t="shared" si="2"/>
        <v>96.899999999999991</v>
      </c>
    </row>
    <row r="98" spans="1:7">
      <c r="A98" s="7">
        <v>43089</v>
      </c>
      <c r="B98" s="526">
        <v>14335</v>
      </c>
      <c r="C98" s="526" t="s">
        <v>33</v>
      </c>
      <c r="D98" t="s">
        <v>16</v>
      </c>
      <c r="E98" s="265"/>
      <c r="F98" s="2">
        <v>32.9</v>
      </c>
      <c r="G98" s="2">
        <f t="shared" si="2"/>
        <v>63.999999999999993</v>
      </c>
    </row>
    <row r="99" spans="1:7">
      <c r="A99" s="7">
        <v>43089</v>
      </c>
      <c r="B99" s="526">
        <v>14335</v>
      </c>
      <c r="C99" s="526" t="s">
        <v>33</v>
      </c>
      <c r="D99" t="s">
        <v>17</v>
      </c>
      <c r="E99" s="265"/>
      <c r="F99" s="2">
        <v>2</v>
      </c>
      <c r="G99" s="2">
        <f t="shared" si="2"/>
        <v>61.999999999999993</v>
      </c>
    </row>
    <row r="100" spans="1:7">
      <c r="A100" s="7">
        <v>43069</v>
      </c>
      <c r="B100" s="526" t="s">
        <v>114</v>
      </c>
      <c r="C100" s="526" t="s">
        <v>33</v>
      </c>
      <c r="D100" t="s">
        <v>18</v>
      </c>
      <c r="E100" s="265"/>
      <c r="F100" s="2">
        <v>60</v>
      </c>
      <c r="G100" s="2">
        <f t="shared" si="2"/>
        <v>1.9999999999999929</v>
      </c>
    </row>
    <row r="101" spans="1:7">
      <c r="A101" s="7">
        <v>43069</v>
      </c>
      <c r="B101" s="526" t="s">
        <v>114</v>
      </c>
      <c r="C101" s="526" t="s">
        <v>33</v>
      </c>
      <c r="D101" t="s">
        <v>19</v>
      </c>
      <c r="E101" s="265"/>
      <c r="F101" s="2">
        <v>2</v>
      </c>
      <c r="G101" s="2">
        <f t="shared" si="2"/>
        <v>-7.1054273576010019E-15</v>
      </c>
    </row>
    <row r="102" spans="1:7">
      <c r="A102" s="44">
        <v>43100</v>
      </c>
      <c r="B102" s="525" t="s">
        <v>14</v>
      </c>
      <c r="C102" s="525" t="s">
        <v>34</v>
      </c>
      <c r="D102" t="s">
        <v>16</v>
      </c>
      <c r="E102" s="265">
        <v>35.799999999999997</v>
      </c>
      <c r="G102" s="2">
        <f t="shared" si="2"/>
        <v>35.79999999999999</v>
      </c>
    </row>
    <row r="103" spans="1:7">
      <c r="B103" s="526"/>
      <c r="C103" s="526"/>
      <c r="D103" t="s">
        <v>17</v>
      </c>
      <c r="E103" s="265">
        <v>2</v>
      </c>
      <c r="G103" s="2">
        <f t="shared" si="2"/>
        <v>37.79999999999999</v>
      </c>
    </row>
    <row r="104" spans="1:7">
      <c r="B104" s="526"/>
      <c r="C104" s="526"/>
      <c r="D104" t="s">
        <v>18</v>
      </c>
      <c r="E104" s="265">
        <v>60</v>
      </c>
      <c r="G104" s="2">
        <f t="shared" si="2"/>
        <v>97.799999999999983</v>
      </c>
    </row>
    <row r="105" spans="1:7">
      <c r="B105" s="526"/>
      <c r="C105" s="526"/>
      <c r="D105" t="s">
        <v>19</v>
      </c>
      <c r="E105" s="265">
        <v>2</v>
      </c>
      <c r="G105" s="2">
        <f t="shared" si="2"/>
        <v>99.799999999999983</v>
      </c>
    </row>
    <row r="106" spans="1:7">
      <c r="A106" s="7">
        <v>43099</v>
      </c>
      <c r="B106" s="526" t="s">
        <v>114</v>
      </c>
      <c r="C106" s="526" t="s">
        <v>34</v>
      </c>
      <c r="D106" t="s">
        <v>18</v>
      </c>
      <c r="E106" s="265"/>
      <c r="F106" s="2">
        <v>60</v>
      </c>
      <c r="G106" s="2">
        <f t="shared" si="2"/>
        <v>39.799999999999983</v>
      </c>
    </row>
    <row r="107" spans="1:7">
      <c r="A107" s="7">
        <v>43099</v>
      </c>
      <c r="B107" s="526" t="s">
        <v>114</v>
      </c>
      <c r="C107" s="526" t="s">
        <v>34</v>
      </c>
      <c r="D107" t="s">
        <v>19</v>
      </c>
      <c r="E107" s="265"/>
      <c r="F107" s="2">
        <v>2</v>
      </c>
      <c r="G107" s="2">
        <f t="shared" si="2"/>
        <v>37.799999999999983</v>
      </c>
    </row>
    <row r="108" spans="1:7">
      <c r="A108" s="7">
        <v>43118</v>
      </c>
      <c r="B108" s="526">
        <v>14453</v>
      </c>
      <c r="C108" s="526" t="s">
        <v>34</v>
      </c>
      <c r="D108" t="s">
        <v>16</v>
      </c>
      <c r="E108" s="265"/>
      <c r="F108" s="2">
        <v>35.799999999999997</v>
      </c>
      <c r="G108" s="2">
        <f t="shared" si="2"/>
        <v>1.9999999999999858</v>
      </c>
    </row>
    <row r="109" spans="1:7">
      <c r="A109" s="7">
        <v>43118</v>
      </c>
      <c r="B109" s="526">
        <v>14453</v>
      </c>
      <c r="C109" s="526" t="s">
        <v>34</v>
      </c>
      <c r="D109" t="s">
        <v>17</v>
      </c>
      <c r="E109" s="265"/>
      <c r="F109" s="2">
        <v>2</v>
      </c>
      <c r="G109" s="2">
        <f t="shared" si="2"/>
        <v>-1.4210854715202004E-14</v>
      </c>
    </row>
    <row r="110" spans="1:7">
      <c r="A110" s="44">
        <v>43131</v>
      </c>
      <c r="B110" s="525" t="s">
        <v>14</v>
      </c>
      <c r="C110" s="525" t="s">
        <v>15</v>
      </c>
      <c r="D110" t="s">
        <v>16</v>
      </c>
      <c r="E110" s="265">
        <v>31.8</v>
      </c>
      <c r="G110" s="2">
        <f t="shared" si="2"/>
        <v>31.799999999999986</v>
      </c>
    </row>
    <row r="111" spans="1:7">
      <c r="B111" s="526"/>
      <c r="C111" s="526"/>
      <c r="D111" t="s">
        <v>17</v>
      </c>
      <c r="E111" s="265">
        <v>2</v>
      </c>
      <c r="G111" s="2">
        <f t="shared" si="2"/>
        <v>33.799999999999983</v>
      </c>
    </row>
    <row r="112" spans="1:7">
      <c r="B112" s="526"/>
      <c r="C112" s="526"/>
      <c r="D112" t="s">
        <v>18</v>
      </c>
      <c r="E112" s="265">
        <v>60</v>
      </c>
      <c r="G112" s="2">
        <f t="shared" si="2"/>
        <v>93.799999999999983</v>
      </c>
    </row>
    <row r="113" spans="1:7">
      <c r="B113" s="526"/>
      <c r="C113" s="526"/>
      <c r="D113" t="s">
        <v>19</v>
      </c>
      <c r="E113" s="265">
        <v>2</v>
      </c>
      <c r="G113" s="2">
        <f t="shared" si="2"/>
        <v>95.799999999999983</v>
      </c>
    </row>
    <row r="114" spans="1:7">
      <c r="A114" s="7">
        <v>43131</v>
      </c>
      <c r="B114" s="526" t="s">
        <v>114</v>
      </c>
      <c r="C114" s="526" t="s">
        <v>15</v>
      </c>
      <c r="D114" t="s">
        <v>18</v>
      </c>
      <c r="E114" s="265"/>
      <c r="F114" s="2">
        <v>60</v>
      </c>
      <c r="G114" s="2">
        <f t="shared" si="2"/>
        <v>35.799999999999983</v>
      </c>
    </row>
    <row r="115" spans="1:7">
      <c r="A115" s="7">
        <v>43131</v>
      </c>
      <c r="B115" s="526" t="s">
        <v>114</v>
      </c>
      <c r="C115" s="526" t="s">
        <v>15</v>
      </c>
      <c r="D115" t="s">
        <v>19</v>
      </c>
      <c r="E115" s="265"/>
      <c r="F115" s="2">
        <v>2</v>
      </c>
      <c r="G115" s="2">
        <f t="shared" si="2"/>
        <v>33.799999999999983</v>
      </c>
    </row>
    <row r="116" spans="1:7">
      <c r="A116" s="7">
        <v>43167</v>
      </c>
      <c r="B116" s="526">
        <v>14806</v>
      </c>
      <c r="C116" s="526" t="s">
        <v>15</v>
      </c>
      <c r="D116" t="s">
        <v>16</v>
      </c>
      <c r="E116" s="265"/>
      <c r="F116" s="2">
        <v>31.8</v>
      </c>
      <c r="G116" s="2">
        <f t="shared" si="2"/>
        <v>1.9999999999999822</v>
      </c>
    </row>
    <row r="117" spans="1:7">
      <c r="A117" s="7">
        <v>43167</v>
      </c>
      <c r="B117" s="526">
        <v>14806</v>
      </c>
      <c r="C117" s="526" t="s">
        <v>15</v>
      </c>
      <c r="D117" t="s">
        <v>17</v>
      </c>
      <c r="E117" s="265"/>
      <c r="F117" s="2">
        <v>2</v>
      </c>
      <c r="G117" s="2">
        <f t="shared" si="2"/>
        <v>-1.7763568394002505E-14</v>
      </c>
    </row>
    <row r="118" spans="1:7">
      <c r="A118" s="44">
        <v>43159</v>
      </c>
      <c r="B118" s="525" t="s">
        <v>14</v>
      </c>
      <c r="C118" s="525" t="s">
        <v>20</v>
      </c>
      <c r="D118" t="s">
        <v>16</v>
      </c>
      <c r="E118" s="265">
        <v>39.4</v>
      </c>
      <c r="G118" s="2">
        <f t="shared" si="2"/>
        <v>39.399999999999977</v>
      </c>
    </row>
    <row r="119" spans="1:7">
      <c r="B119" s="526"/>
      <c r="C119" s="526"/>
      <c r="D119" t="s">
        <v>17</v>
      </c>
      <c r="E119" s="265">
        <v>2</v>
      </c>
      <c r="G119" s="2">
        <f t="shared" si="2"/>
        <v>41.399999999999977</v>
      </c>
    </row>
    <row r="120" spans="1:7">
      <c r="B120" s="526"/>
      <c r="C120" s="526"/>
      <c r="D120" t="s">
        <v>18</v>
      </c>
      <c r="E120" s="265">
        <v>56</v>
      </c>
      <c r="G120" s="2">
        <f t="shared" si="2"/>
        <v>97.399999999999977</v>
      </c>
    </row>
    <row r="121" spans="1:7">
      <c r="B121" s="526"/>
      <c r="C121" s="526"/>
      <c r="D121" t="s">
        <v>19</v>
      </c>
      <c r="E121" s="265">
        <v>5</v>
      </c>
      <c r="G121" s="2">
        <f t="shared" si="2"/>
        <v>102.39999999999998</v>
      </c>
    </row>
    <row r="122" spans="1:7">
      <c r="A122" s="7">
        <v>43069</v>
      </c>
      <c r="B122" s="526" t="s">
        <v>14</v>
      </c>
      <c r="C122" s="526" t="s">
        <v>33</v>
      </c>
      <c r="D122" s="48" t="s">
        <v>21</v>
      </c>
      <c r="E122" s="266">
        <v>85</v>
      </c>
      <c r="G122" s="2">
        <f t="shared" si="2"/>
        <v>187.39999999999998</v>
      </c>
    </row>
    <row r="123" spans="1:7">
      <c r="A123" s="78">
        <v>44525</v>
      </c>
      <c r="B123" s="535" t="s">
        <v>12</v>
      </c>
      <c r="C123" s="535" t="s">
        <v>387</v>
      </c>
      <c r="D123" s="48" t="s">
        <v>21</v>
      </c>
      <c r="E123" s="266"/>
      <c r="F123" s="24">
        <v>42.5</v>
      </c>
      <c r="G123" s="2">
        <f t="shared" si="2"/>
        <v>144.89999999999998</v>
      </c>
    </row>
    <row r="124" spans="1:7">
      <c r="A124" s="7">
        <v>43159</v>
      </c>
      <c r="B124" s="526" t="s">
        <v>114</v>
      </c>
      <c r="C124" s="526" t="s">
        <v>20</v>
      </c>
      <c r="D124" t="s">
        <v>18</v>
      </c>
      <c r="E124" s="265"/>
      <c r="F124" s="2">
        <v>56</v>
      </c>
      <c r="G124" s="2">
        <f t="shared" si="2"/>
        <v>88.899999999999977</v>
      </c>
    </row>
    <row r="125" spans="1:7">
      <c r="A125" s="7">
        <v>43159</v>
      </c>
      <c r="B125" s="526" t="s">
        <v>114</v>
      </c>
      <c r="C125" s="526" t="s">
        <v>20</v>
      </c>
      <c r="D125" t="s">
        <v>19</v>
      </c>
      <c r="E125" s="265"/>
      <c r="F125" s="2">
        <v>5</v>
      </c>
      <c r="G125" s="2">
        <f t="shared" si="2"/>
        <v>83.899999999999977</v>
      </c>
    </row>
    <row r="126" spans="1:7">
      <c r="A126" s="7">
        <v>43185</v>
      </c>
      <c r="B126" s="526">
        <v>14957</v>
      </c>
      <c r="C126" s="526" t="s">
        <v>20</v>
      </c>
      <c r="D126" t="s">
        <v>16</v>
      </c>
      <c r="E126" s="265"/>
      <c r="F126" s="2">
        <v>39.4</v>
      </c>
      <c r="G126" s="2">
        <f t="shared" si="2"/>
        <v>44.499999999999979</v>
      </c>
    </row>
    <row r="127" spans="1:7">
      <c r="A127" s="7">
        <v>43185</v>
      </c>
      <c r="B127" s="526">
        <v>14957</v>
      </c>
      <c r="C127" s="526" t="s">
        <v>20</v>
      </c>
      <c r="D127" t="s">
        <v>17</v>
      </c>
      <c r="E127" s="265"/>
      <c r="F127" s="2">
        <v>2</v>
      </c>
      <c r="G127" s="2">
        <f t="shared" si="2"/>
        <v>42.499999999999979</v>
      </c>
    </row>
    <row r="128" spans="1:7">
      <c r="A128" s="7">
        <v>44607</v>
      </c>
      <c r="B128" s="526">
        <v>24224</v>
      </c>
      <c r="C128" s="526" t="s">
        <v>20</v>
      </c>
      <c r="D128" t="s">
        <v>21</v>
      </c>
      <c r="E128" s="265"/>
      <c r="F128" s="2">
        <v>42.5</v>
      </c>
      <c r="G128" s="2">
        <f t="shared" si="2"/>
        <v>0</v>
      </c>
    </row>
    <row r="129" spans="1:13">
      <c r="A129" s="44">
        <v>43189</v>
      </c>
      <c r="B129" s="525" t="s">
        <v>14</v>
      </c>
      <c r="C129" s="525" t="s">
        <v>23</v>
      </c>
      <c r="D129" t="s">
        <v>16</v>
      </c>
      <c r="E129" s="265">
        <v>38.200000000000003</v>
      </c>
      <c r="G129" s="2">
        <f t="shared" si="2"/>
        <v>38.200000000000003</v>
      </c>
    </row>
    <row r="130" spans="1:13">
      <c r="B130" s="526"/>
      <c r="C130" s="526"/>
      <c r="D130" t="s">
        <v>17</v>
      </c>
      <c r="E130" s="265">
        <v>2</v>
      </c>
      <c r="G130" s="2">
        <f t="shared" si="2"/>
        <v>40.200000000000003</v>
      </c>
    </row>
    <row r="131" spans="1:13">
      <c r="B131" s="526"/>
      <c r="C131" s="526"/>
      <c r="D131" t="s">
        <v>18</v>
      </c>
      <c r="E131" s="265">
        <v>60</v>
      </c>
      <c r="G131" s="2">
        <f t="shared" si="2"/>
        <v>100.2</v>
      </c>
    </row>
    <row r="132" spans="1:13">
      <c r="B132" s="526"/>
      <c r="C132" s="526"/>
      <c r="D132" t="s">
        <v>19</v>
      </c>
      <c r="E132" s="265">
        <v>5</v>
      </c>
      <c r="G132" s="2">
        <f t="shared" si="2"/>
        <v>105.2</v>
      </c>
    </row>
    <row r="133" spans="1:13">
      <c r="B133" s="526"/>
      <c r="C133" s="526"/>
      <c r="D133" t="s">
        <v>21</v>
      </c>
      <c r="E133" s="265">
        <v>85</v>
      </c>
      <c r="G133" s="2">
        <f t="shared" si="2"/>
        <v>190.2</v>
      </c>
    </row>
    <row r="134" spans="1:13">
      <c r="A134" s="78">
        <v>44525</v>
      </c>
      <c r="B134" s="535" t="s">
        <v>12</v>
      </c>
      <c r="C134" s="535" t="s">
        <v>387</v>
      </c>
      <c r="D134" s="48" t="s">
        <v>21</v>
      </c>
      <c r="E134" s="266"/>
      <c r="F134" s="24">
        <v>42.5</v>
      </c>
      <c r="G134" s="2">
        <f t="shared" si="2"/>
        <v>147.69999999999999</v>
      </c>
    </row>
    <row r="135" spans="1:13">
      <c r="A135" s="7">
        <v>43190</v>
      </c>
      <c r="B135" s="526" t="s">
        <v>114</v>
      </c>
      <c r="C135" s="526" t="s">
        <v>23</v>
      </c>
      <c r="D135" t="s">
        <v>18</v>
      </c>
      <c r="E135" s="265"/>
      <c r="F135" s="2">
        <v>60</v>
      </c>
      <c r="G135" s="2">
        <f t="shared" si="2"/>
        <v>87.699999999999989</v>
      </c>
    </row>
    <row r="136" spans="1:13">
      <c r="A136" s="7">
        <v>43190</v>
      </c>
      <c r="B136" s="526" t="s">
        <v>114</v>
      </c>
      <c r="C136" s="526" t="s">
        <v>23</v>
      </c>
      <c r="D136" t="s">
        <v>19</v>
      </c>
      <c r="E136" s="265"/>
      <c r="F136" s="2">
        <v>5</v>
      </c>
      <c r="G136" s="2">
        <f t="shared" si="2"/>
        <v>82.699999999999989</v>
      </c>
    </row>
    <row r="137" spans="1:13">
      <c r="A137" s="7">
        <v>43216</v>
      </c>
      <c r="B137" s="526">
        <v>15216</v>
      </c>
      <c r="C137" s="526" t="s">
        <v>23</v>
      </c>
      <c r="D137" t="s">
        <v>16</v>
      </c>
      <c r="E137" s="265"/>
      <c r="F137" s="2">
        <v>38.200000000000003</v>
      </c>
      <c r="G137" s="2">
        <f t="shared" si="2"/>
        <v>44.499999999999986</v>
      </c>
    </row>
    <row r="138" spans="1:13">
      <c r="A138" s="7">
        <v>43216</v>
      </c>
      <c r="B138" s="526">
        <v>15216</v>
      </c>
      <c r="C138" s="526" t="s">
        <v>23</v>
      </c>
      <c r="D138" t="s">
        <v>17</v>
      </c>
      <c r="E138" s="265"/>
      <c r="F138" s="2">
        <v>2</v>
      </c>
      <c r="G138" s="2">
        <f t="shared" si="2"/>
        <v>42.499999999999986</v>
      </c>
    </row>
    <row r="139" spans="1:13">
      <c r="A139" s="7">
        <v>44607</v>
      </c>
      <c r="B139" s="526">
        <v>24224</v>
      </c>
      <c r="C139" s="526" t="s">
        <v>23</v>
      </c>
      <c r="D139" s="48" t="s">
        <v>21</v>
      </c>
      <c r="E139" s="266"/>
      <c r="F139" s="24">
        <v>42.5</v>
      </c>
      <c r="G139" s="2">
        <f t="shared" si="2"/>
        <v>0</v>
      </c>
    </row>
    <row r="140" spans="1:13">
      <c r="A140" s="44">
        <v>43220</v>
      </c>
      <c r="B140" s="525" t="s">
        <v>14</v>
      </c>
      <c r="C140" s="525" t="s">
        <v>24</v>
      </c>
      <c r="D140" t="s">
        <v>16</v>
      </c>
      <c r="E140" s="265">
        <v>39.200000000000003</v>
      </c>
      <c r="G140" s="2">
        <f t="shared" si="2"/>
        <v>39.200000000000003</v>
      </c>
    </row>
    <row r="141" spans="1:13">
      <c r="B141" s="526"/>
      <c r="C141" s="526"/>
      <c r="D141" t="s">
        <v>17</v>
      </c>
      <c r="E141" s="265">
        <v>2</v>
      </c>
      <c r="G141" s="2">
        <f t="shared" si="2"/>
        <v>41.2</v>
      </c>
    </row>
    <row r="142" spans="1:13">
      <c r="B142" s="526"/>
      <c r="C142" s="526"/>
      <c r="D142" t="s">
        <v>18</v>
      </c>
      <c r="E142" s="265">
        <v>60</v>
      </c>
      <c r="G142" s="2">
        <f t="shared" si="2"/>
        <v>101.2</v>
      </c>
    </row>
    <row r="143" spans="1:13">
      <c r="B143" s="526"/>
      <c r="C143" s="526"/>
      <c r="D143" t="s">
        <v>19</v>
      </c>
      <c r="E143" s="265">
        <v>5</v>
      </c>
      <c r="G143" s="2">
        <f t="shared" ref="G143:G209" si="3">+G142+E143-F143</f>
        <v>106.2</v>
      </c>
      <c r="J143">
        <v>2017</v>
      </c>
      <c r="K143" s="525" t="s">
        <v>28</v>
      </c>
      <c r="L143" s="48" t="s">
        <v>21</v>
      </c>
      <c r="M143" s="24">
        <v>85</v>
      </c>
    </row>
    <row r="144" spans="1:13">
      <c r="B144" s="526"/>
      <c r="C144" s="526"/>
      <c r="D144" t="s">
        <v>21</v>
      </c>
      <c r="E144" s="265">
        <v>93</v>
      </c>
      <c r="G144" s="2">
        <f t="shared" si="3"/>
        <v>199.2</v>
      </c>
      <c r="J144" s="44">
        <v>43159</v>
      </c>
      <c r="K144" s="525" t="s">
        <v>20</v>
      </c>
      <c r="L144" t="s">
        <v>21</v>
      </c>
      <c r="M144" s="2">
        <v>85</v>
      </c>
    </row>
    <row r="145" spans="1:13">
      <c r="A145" s="78">
        <v>44525</v>
      </c>
      <c r="B145" s="535" t="s">
        <v>12</v>
      </c>
      <c r="C145" s="535" t="s">
        <v>387</v>
      </c>
      <c r="D145" s="48" t="s">
        <v>21</v>
      </c>
      <c r="E145" s="266"/>
      <c r="F145" s="24">
        <v>46.5</v>
      </c>
      <c r="G145" s="2">
        <f t="shared" si="3"/>
        <v>152.69999999999999</v>
      </c>
      <c r="J145" s="44"/>
      <c r="K145" s="525"/>
      <c r="M145" s="2"/>
    </row>
    <row r="146" spans="1:13">
      <c r="A146" s="7">
        <v>43220</v>
      </c>
      <c r="B146" s="526" t="s">
        <v>114</v>
      </c>
      <c r="C146" s="526" t="s">
        <v>24</v>
      </c>
      <c r="D146" t="s">
        <v>18</v>
      </c>
      <c r="E146" s="265"/>
      <c r="F146" s="2">
        <v>60</v>
      </c>
      <c r="G146" s="2">
        <f t="shared" si="3"/>
        <v>92.699999999999989</v>
      </c>
    </row>
    <row r="147" spans="1:13">
      <c r="A147" s="7">
        <v>43220</v>
      </c>
      <c r="B147" s="526" t="s">
        <v>114</v>
      </c>
      <c r="C147" s="526" t="s">
        <v>24</v>
      </c>
      <c r="D147" t="s">
        <v>19</v>
      </c>
      <c r="E147" s="265"/>
      <c r="F147" s="2">
        <v>5</v>
      </c>
      <c r="G147" s="2">
        <f t="shared" si="3"/>
        <v>87.699999999999989</v>
      </c>
    </row>
    <row r="148" spans="1:13">
      <c r="A148" s="7">
        <v>43272</v>
      </c>
      <c r="B148" s="526">
        <v>15549</v>
      </c>
      <c r="C148" s="526" t="s">
        <v>24</v>
      </c>
      <c r="D148" t="s">
        <v>16</v>
      </c>
      <c r="E148" s="265"/>
      <c r="F148" s="2">
        <v>39.200000000000003</v>
      </c>
      <c r="G148" s="2">
        <f t="shared" si="3"/>
        <v>48.499999999999986</v>
      </c>
    </row>
    <row r="149" spans="1:13">
      <c r="A149" s="7">
        <v>43272</v>
      </c>
      <c r="B149" s="526">
        <v>15549</v>
      </c>
      <c r="C149" s="526" t="s">
        <v>24</v>
      </c>
      <c r="D149" t="s">
        <v>17</v>
      </c>
      <c r="E149" s="265"/>
      <c r="F149" s="2">
        <v>2</v>
      </c>
      <c r="G149" s="2">
        <f t="shared" si="3"/>
        <v>46.499999999999986</v>
      </c>
    </row>
    <row r="150" spans="1:13">
      <c r="A150" s="7">
        <v>44607</v>
      </c>
      <c r="B150" s="526">
        <v>24224</v>
      </c>
      <c r="C150" s="526" t="s">
        <v>24</v>
      </c>
      <c r="D150" s="48" t="s">
        <v>21</v>
      </c>
      <c r="E150" s="266"/>
      <c r="F150" s="24">
        <v>46.5</v>
      </c>
      <c r="G150" s="2">
        <f t="shared" si="3"/>
        <v>0</v>
      </c>
    </row>
    <row r="151" spans="1:13">
      <c r="A151" s="44">
        <v>43251</v>
      </c>
      <c r="B151" s="525" t="s">
        <v>14</v>
      </c>
      <c r="C151" s="525" t="s">
        <v>25</v>
      </c>
      <c r="D151" t="s">
        <v>16</v>
      </c>
      <c r="E151" s="265">
        <v>36.5</v>
      </c>
      <c r="G151" s="2">
        <f t="shared" si="3"/>
        <v>36.5</v>
      </c>
    </row>
    <row r="152" spans="1:13">
      <c r="B152" s="526"/>
      <c r="C152" s="526"/>
      <c r="D152" t="s">
        <v>17</v>
      </c>
      <c r="E152" s="265">
        <v>2</v>
      </c>
      <c r="G152" s="2">
        <f t="shared" si="3"/>
        <v>38.5</v>
      </c>
    </row>
    <row r="153" spans="1:13">
      <c r="B153" s="526"/>
      <c r="C153" s="526"/>
      <c r="D153" t="s">
        <v>18</v>
      </c>
      <c r="E153" s="265">
        <v>60</v>
      </c>
      <c r="G153" s="2">
        <f t="shared" si="3"/>
        <v>98.5</v>
      </c>
    </row>
    <row r="154" spans="1:13">
      <c r="B154" s="526"/>
      <c r="C154" s="526"/>
      <c r="D154" t="s">
        <v>19</v>
      </c>
      <c r="E154" s="265">
        <v>5</v>
      </c>
      <c r="G154" s="2">
        <f t="shared" si="3"/>
        <v>103.5</v>
      </c>
      <c r="K154" s="525" t="s">
        <v>23</v>
      </c>
      <c r="L154" t="s">
        <v>21</v>
      </c>
      <c r="M154" s="2">
        <v>85</v>
      </c>
    </row>
    <row r="155" spans="1:13">
      <c r="A155" s="7">
        <v>43251</v>
      </c>
      <c r="B155" s="526" t="s">
        <v>114</v>
      </c>
      <c r="C155" s="526" t="s">
        <v>25</v>
      </c>
      <c r="D155" t="s">
        <v>18</v>
      </c>
      <c r="E155" s="265"/>
      <c r="F155" s="2">
        <v>60</v>
      </c>
      <c r="G155" s="2">
        <f t="shared" si="3"/>
        <v>43.5</v>
      </c>
    </row>
    <row r="156" spans="1:13">
      <c r="A156" s="7">
        <v>43251</v>
      </c>
      <c r="B156" s="526" t="s">
        <v>114</v>
      </c>
      <c r="C156" s="526" t="s">
        <v>25</v>
      </c>
      <c r="D156" t="s">
        <v>19</v>
      </c>
      <c r="E156" s="265"/>
      <c r="F156" s="2">
        <v>5</v>
      </c>
      <c r="G156" s="2">
        <f t="shared" si="3"/>
        <v>38.5</v>
      </c>
    </row>
    <row r="157" spans="1:13">
      <c r="A157" s="7">
        <v>43272</v>
      </c>
      <c r="B157" s="526">
        <v>15549</v>
      </c>
      <c r="C157" s="526" t="s">
        <v>25</v>
      </c>
      <c r="D157" t="s">
        <v>16</v>
      </c>
      <c r="E157" s="265"/>
      <c r="F157" s="2">
        <v>36.5</v>
      </c>
      <c r="G157" s="2">
        <f t="shared" si="3"/>
        <v>2</v>
      </c>
      <c r="K157" s="525" t="s">
        <v>24</v>
      </c>
      <c r="L157" t="s">
        <v>21</v>
      </c>
      <c r="M157" s="2">
        <v>93</v>
      </c>
    </row>
    <row r="158" spans="1:13">
      <c r="A158" s="7">
        <v>43272</v>
      </c>
      <c r="B158" s="526">
        <v>15549</v>
      </c>
      <c r="C158" s="526" t="s">
        <v>25</v>
      </c>
      <c r="D158" t="s">
        <v>17</v>
      </c>
      <c r="E158" s="265"/>
      <c r="F158" s="2">
        <v>2</v>
      </c>
      <c r="G158" s="2">
        <f t="shared" si="3"/>
        <v>0</v>
      </c>
    </row>
    <row r="159" spans="1:13">
      <c r="A159" s="44">
        <v>43281</v>
      </c>
      <c r="B159" s="525" t="s">
        <v>14</v>
      </c>
      <c r="C159" s="525" t="s">
        <v>26</v>
      </c>
      <c r="D159" t="s">
        <v>16</v>
      </c>
      <c r="E159" s="265">
        <v>33.700000000000003</v>
      </c>
      <c r="G159" s="2">
        <f t="shared" si="3"/>
        <v>33.700000000000003</v>
      </c>
    </row>
    <row r="160" spans="1:13">
      <c r="B160" s="526"/>
      <c r="C160" s="526"/>
      <c r="D160" t="s">
        <v>17</v>
      </c>
      <c r="E160" s="265">
        <v>4</v>
      </c>
      <c r="G160" s="2">
        <f t="shared" si="3"/>
        <v>37.700000000000003</v>
      </c>
    </row>
    <row r="161" spans="1:7">
      <c r="B161" s="526"/>
      <c r="C161" s="526"/>
      <c r="D161" t="s">
        <v>18</v>
      </c>
      <c r="E161" s="265">
        <v>60</v>
      </c>
      <c r="G161" s="2">
        <f t="shared" si="3"/>
        <v>97.7</v>
      </c>
    </row>
    <row r="162" spans="1:7">
      <c r="B162" s="526"/>
      <c r="C162" s="526"/>
      <c r="D162" t="s">
        <v>19</v>
      </c>
      <c r="E162" s="265">
        <v>5</v>
      </c>
      <c r="G162" s="2">
        <f t="shared" si="3"/>
        <v>102.7</v>
      </c>
    </row>
    <row r="163" spans="1:7">
      <c r="A163" s="7">
        <v>43281</v>
      </c>
      <c r="B163" s="526" t="s">
        <v>114</v>
      </c>
      <c r="C163" s="526" t="s">
        <v>26</v>
      </c>
      <c r="D163" t="s">
        <v>18</v>
      </c>
      <c r="E163" s="265"/>
      <c r="F163" s="2">
        <v>60</v>
      </c>
      <c r="G163" s="2">
        <f t="shared" si="3"/>
        <v>42.7</v>
      </c>
    </row>
    <row r="164" spans="1:7">
      <c r="A164" s="7">
        <v>43281</v>
      </c>
      <c r="B164" s="526" t="s">
        <v>114</v>
      </c>
      <c r="C164" s="526" t="s">
        <v>26</v>
      </c>
      <c r="D164" t="s">
        <v>19</v>
      </c>
      <c r="E164" s="265"/>
      <c r="F164" s="2">
        <v>5</v>
      </c>
      <c r="G164" s="2">
        <f t="shared" si="3"/>
        <v>37.700000000000003</v>
      </c>
    </row>
    <row r="165" spans="1:7">
      <c r="A165" s="7">
        <v>43318</v>
      </c>
      <c r="B165" s="526">
        <v>15881</v>
      </c>
      <c r="C165" s="526" t="s">
        <v>26</v>
      </c>
      <c r="D165" t="s">
        <v>16</v>
      </c>
      <c r="E165" s="265"/>
      <c r="F165" s="2">
        <v>33.700000000000003</v>
      </c>
      <c r="G165" s="2">
        <f t="shared" si="3"/>
        <v>4</v>
      </c>
    </row>
    <row r="166" spans="1:7">
      <c r="A166" s="7">
        <v>43318</v>
      </c>
      <c r="B166" s="526">
        <v>15881</v>
      </c>
      <c r="C166" s="526" t="s">
        <v>26</v>
      </c>
      <c r="D166" t="s">
        <v>17</v>
      </c>
      <c r="E166" s="265"/>
      <c r="F166" s="2">
        <v>4</v>
      </c>
      <c r="G166" s="2">
        <f t="shared" si="3"/>
        <v>0</v>
      </c>
    </row>
    <row r="167" spans="1:7">
      <c r="A167" s="44">
        <v>43312</v>
      </c>
      <c r="B167" s="525" t="s">
        <v>14</v>
      </c>
      <c r="C167" s="525" t="s">
        <v>27</v>
      </c>
      <c r="D167" t="s">
        <v>16</v>
      </c>
      <c r="E167" s="265">
        <v>33</v>
      </c>
      <c r="G167" s="2">
        <f t="shared" si="3"/>
        <v>33</v>
      </c>
    </row>
    <row r="168" spans="1:7">
      <c r="B168" s="526"/>
      <c r="C168" s="526"/>
      <c r="D168" t="s">
        <v>17</v>
      </c>
      <c r="E168" s="265">
        <v>2</v>
      </c>
      <c r="G168" s="2">
        <f t="shared" si="3"/>
        <v>35</v>
      </c>
    </row>
    <row r="169" spans="1:7">
      <c r="B169" s="526"/>
      <c r="C169" s="526"/>
      <c r="D169" t="s">
        <v>18</v>
      </c>
      <c r="E169" s="265">
        <v>60</v>
      </c>
      <c r="G169" s="2">
        <f t="shared" si="3"/>
        <v>95</v>
      </c>
    </row>
    <row r="170" spans="1:7">
      <c r="B170" s="526"/>
      <c r="C170" s="526"/>
      <c r="D170" t="s">
        <v>19</v>
      </c>
      <c r="E170" s="265">
        <v>5</v>
      </c>
      <c r="G170" s="2">
        <f t="shared" si="3"/>
        <v>100</v>
      </c>
    </row>
    <row r="171" spans="1:7">
      <c r="A171" s="7">
        <v>43312</v>
      </c>
      <c r="B171" s="526" t="s">
        <v>114</v>
      </c>
      <c r="C171" s="526" t="s">
        <v>27</v>
      </c>
      <c r="D171" t="s">
        <v>18</v>
      </c>
      <c r="E171" s="265"/>
      <c r="F171" s="2">
        <v>60</v>
      </c>
      <c r="G171" s="2">
        <f t="shared" si="3"/>
        <v>40</v>
      </c>
    </row>
    <row r="172" spans="1:7">
      <c r="A172" s="7">
        <v>43312</v>
      </c>
      <c r="B172" s="526" t="s">
        <v>114</v>
      </c>
      <c r="C172" s="526" t="s">
        <v>27</v>
      </c>
      <c r="D172" t="s">
        <v>19</v>
      </c>
      <c r="E172" s="265"/>
      <c r="F172" s="2">
        <v>5</v>
      </c>
      <c r="G172" s="2">
        <f t="shared" si="3"/>
        <v>35</v>
      </c>
    </row>
    <row r="173" spans="1:7">
      <c r="A173" s="7">
        <v>43368</v>
      </c>
      <c r="B173" s="526">
        <v>16202</v>
      </c>
      <c r="C173" s="526" t="s">
        <v>27</v>
      </c>
      <c r="D173" t="s">
        <v>16</v>
      </c>
      <c r="E173" s="265"/>
      <c r="F173" s="2">
        <v>33</v>
      </c>
      <c r="G173" s="2">
        <f t="shared" si="3"/>
        <v>2</v>
      </c>
    </row>
    <row r="174" spans="1:7">
      <c r="A174" s="7">
        <v>43368</v>
      </c>
      <c r="B174" s="526">
        <v>16202</v>
      </c>
      <c r="C174" s="526" t="s">
        <v>27</v>
      </c>
      <c r="D174" t="s">
        <v>17</v>
      </c>
      <c r="E174" s="265"/>
      <c r="F174" s="2">
        <v>2</v>
      </c>
      <c r="G174" s="2">
        <f t="shared" si="3"/>
        <v>0</v>
      </c>
    </row>
    <row r="175" spans="1:7">
      <c r="A175" s="44">
        <v>43343</v>
      </c>
      <c r="B175" s="525" t="s">
        <v>14</v>
      </c>
      <c r="C175" s="525" t="s">
        <v>28</v>
      </c>
      <c r="D175" t="s">
        <v>16</v>
      </c>
      <c r="E175" s="265">
        <v>32.700000000000003</v>
      </c>
      <c r="G175" s="2">
        <f t="shared" si="3"/>
        <v>32.700000000000003</v>
      </c>
    </row>
    <row r="176" spans="1:7">
      <c r="B176" s="526"/>
      <c r="C176" s="526"/>
      <c r="D176" t="s">
        <v>17</v>
      </c>
      <c r="E176" s="265">
        <v>2</v>
      </c>
      <c r="G176" s="2">
        <f t="shared" si="3"/>
        <v>34.700000000000003</v>
      </c>
    </row>
    <row r="177" spans="1:7">
      <c r="B177" s="526"/>
      <c r="C177" s="526"/>
      <c r="D177" t="s">
        <v>18</v>
      </c>
      <c r="E177" s="265">
        <v>60</v>
      </c>
      <c r="G177" s="2">
        <f t="shared" si="3"/>
        <v>94.7</v>
      </c>
    </row>
    <row r="178" spans="1:7">
      <c r="B178" s="526"/>
      <c r="C178" s="526"/>
      <c r="D178" t="s">
        <v>19</v>
      </c>
      <c r="E178" s="265">
        <v>5</v>
      </c>
      <c r="G178" s="2">
        <f t="shared" si="3"/>
        <v>99.7</v>
      </c>
    </row>
    <row r="179" spans="1:7">
      <c r="B179" s="526"/>
      <c r="C179" s="526"/>
      <c r="D179" t="s">
        <v>21</v>
      </c>
      <c r="E179" s="265">
        <v>93</v>
      </c>
      <c r="G179" s="2">
        <f t="shared" si="3"/>
        <v>192.7</v>
      </c>
    </row>
    <row r="180" spans="1:7">
      <c r="A180" s="78">
        <v>44525</v>
      </c>
      <c r="B180" s="535" t="s">
        <v>12</v>
      </c>
      <c r="C180" s="535" t="s">
        <v>387</v>
      </c>
      <c r="D180" s="48" t="s">
        <v>21</v>
      </c>
      <c r="E180" s="266"/>
      <c r="F180" s="24">
        <v>46.5</v>
      </c>
      <c r="G180" s="2">
        <f t="shared" si="3"/>
        <v>146.19999999999999</v>
      </c>
    </row>
    <row r="181" spans="1:7">
      <c r="A181" s="7">
        <v>43343</v>
      </c>
      <c r="B181" s="526" t="s">
        <v>114</v>
      </c>
      <c r="C181" s="526" t="s">
        <v>28</v>
      </c>
      <c r="D181" t="s">
        <v>18</v>
      </c>
      <c r="E181" s="265"/>
      <c r="F181" s="2">
        <v>60</v>
      </c>
      <c r="G181" s="2">
        <f t="shared" si="3"/>
        <v>86.199999999999989</v>
      </c>
    </row>
    <row r="182" spans="1:7">
      <c r="A182" s="7">
        <v>43343</v>
      </c>
      <c r="B182" s="526" t="s">
        <v>114</v>
      </c>
      <c r="C182" s="526" t="s">
        <v>28</v>
      </c>
      <c r="D182" t="s">
        <v>19</v>
      </c>
      <c r="E182" s="265"/>
      <c r="F182" s="2">
        <v>5</v>
      </c>
      <c r="G182" s="2">
        <f t="shared" si="3"/>
        <v>81.199999999999989</v>
      </c>
    </row>
    <row r="183" spans="1:7">
      <c r="A183" s="7">
        <v>43390</v>
      </c>
      <c r="B183" s="526">
        <v>16337</v>
      </c>
      <c r="C183" s="526" t="s">
        <v>28</v>
      </c>
      <c r="D183" t="s">
        <v>16</v>
      </c>
      <c r="E183" s="265"/>
      <c r="F183" s="2">
        <v>32.700000000000003</v>
      </c>
      <c r="G183" s="2">
        <f t="shared" si="3"/>
        <v>48.499999999999986</v>
      </c>
    </row>
    <row r="184" spans="1:7">
      <c r="A184" s="7">
        <v>43390</v>
      </c>
      <c r="B184" s="526">
        <v>16337</v>
      </c>
      <c r="C184" s="526" t="s">
        <v>28</v>
      </c>
      <c r="D184" t="s">
        <v>17</v>
      </c>
      <c r="E184" s="265"/>
      <c r="F184" s="2">
        <v>2</v>
      </c>
      <c r="G184" s="2">
        <f t="shared" si="3"/>
        <v>46.499999999999986</v>
      </c>
    </row>
    <row r="185" spans="1:7">
      <c r="A185" s="7">
        <v>44607</v>
      </c>
      <c r="B185" s="526">
        <v>24224</v>
      </c>
      <c r="C185" s="526" t="s">
        <v>28</v>
      </c>
      <c r="D185" t="s">
        <v>21</v>
      </c>
      <c r="E185" s="265"/>
      <c r="F185" s="2">
        <v>46.5</v>
      </c>
      <c r="G185" s="2">
        <f t="shared" si="3"/>
        <v>0</v>
      </c>
    </row>
    <row r="186" spans="1:7">
      <c r="A186" s="44">
        <v>43373</v>
      </c>
      <c r="B186" s="525" t="s">
        <v>14</v>
      </c>
      <c r="C186" s="525" t="s">
        <v>29</v>
      </c>
      <c r="D186" t="s">
        <v>16</v>
      </c>
      <c r="E186" s="265">
        <v>33.6</v>
      </c>
      <c r="G186" s="2">
        <f t="shared" si="3"/>
        <v>33.6</v>
      </c>
    </row>
    <row r="187" spans="1:7">
      <c r="B187" s="526"/>
      <c r="C187" s="526"/>
      <c r="D187" t="s">
        <v>17</v>
      </c>
      <c r="E187" s="265">
        <v>3</v>
      </c>
      <c r="G187" s="2">
        <f t="shared" si="3"/>
        <v>36.6</v>
      </c>
    </row>
    <row r="188" spans="1:7">
      <c r="B188" s="526"/>
      <c r="C188" s="526"/>
      <c r="D188" t="s">
        <v>18</v>
      </c>
      <c r="E188" s="265">
        <v>60</v>
      </c>
      <c r="G188" s="2">
        <f t="shared" si="3"/>
        <v>96.6</v>
      </c>
    </row>
    <row r="189" spans="1:7">
      <c r="B189" s="526"/>
      <c r="C189" s="526"/>
      <c r="D189" t="s">
        <v>19</v>
      </c>
      <c r="E189" s="265">
        <v>5</v>
      </c>
      <c r="G189" s="2">
        <f t="shared" si="3"/>
        <v>101.6</v>
      </c>
    </row>
    <row r="190" spans="1:7">
      <c r="A190" s="7">
        <v>43373</v>
      </c>
      <c r="B190" s="526" t="s">
        <v>114</v>
      </c>
      <c r="C190" s="526" t="s">
        <v>29</v>
      </c>
      <c r="D190" t="s">
        <v>18</v>
      </c>
      <c r="E190" s="265"/>
      <c r="F190" s="2">
        <v>60</v>
      </c>
      <c r="G190" s="2">
        <f t="shared" si="3"/>
        <v>41.599999999999994</v>
      </c>
    </row>
    <row r="191" spans="1:7">
      <c r="A191" s="7">
        <v>43373</v>
      </c>
      <c r="B191" s="526" t="s">
        <v>114</v>
      </c>
      <c r="C191" s="526" t="s">
        <v>29</v>
      </c>
      <c r="D191" t="s">
        <v>19</v>
      </c>
      <c r="E191" s="265"/>
      <c r="F191" s="2">
        <v>5</v>
      </c>
      <c r="G191" s="2">
        <f t="shared" si="3"/>
        <v>36.599999999999994</v>
      </c>
    </row>
    <row r="192" spans="1:7">
      <c r="A192" s="7">
        <v>43437</v>
      </c>
      <c r="B192" s="526">
        <v>16681</v>
      </c>
      <c r="C192" s="526" t="s">
        <v>29</v>
      </c>
      <c r="D192" t="s">
        <v>16</v>
      </c>
      <c r="E192" s="265"/>
      <c r="F192" s="2">
        <v>33.6</v>
      </c>
      <c r="G192" s="2">
        <f t="shared" si="3"/>
        <v>2.9999999999999929</v>
      </c>
    </row>
    <row r="193" spans="1:13">
      <c r="A193" s="7">
        <v>43437</v>
      </c>
      <c r="B193" s="526">
        <v>16681</v>
      </c>
      <c r="C193" s="526" t="s">
        <v>29</v>
      </c>
      <c r="D193" t="s">
        <v>17</v>
      </c>
      <c r="E193" s="265"/>
      <c r="F193" s="2">
        <v>3</v>
      </c>
      <c r="G193" s="2">
        <f t="shared" si="3"/>
        <v>-7.1054273576010019E-15</v>
      </c>
    </row>
    <row r="194" spans="1:13">
      <c r="A194" s="44">
        <v>43404</v>
      </c>
      <c r="B194" s="525" t="s">
        <v>14</v>
      </c>
      <c r="C194" s="525" t="s">
        <v>30</v>
      </c>
      <c r="D194" t="s">
        <v>16</v>
      </c>
      <c r="E194" s="265">
        <v>33.799999999999997</v>
      </c>
      <c r="G194" s="2">
        <f t="shared" si="3"/>
        <v>33.79999999999999</v>
      </c>
    </row>
    <row r="195" spans="1:13">
      <c r="B195" s="526"/>
      <c r="C195" s="526"/>
      <c r="D195" t="s">
        <v>17</v>
      </c>
      <c r="E195" s="265">
        <v>4</v>
      </c>
      <c r="G195" s="2">
        <f t="shared" si="3"/>
        <v>37.79999999999999</v>
      </c>
    </row>
    <row r="196" spans="1:13">
      <c r="B196" s="526"/>
      <c r="C196" s="526"/>
      <c r="D196" t="s">
        <v>18</v>
      </c>
      <c r="E196" s="265">
        <v>60</v>
      </c>
      <c r="G196" s="2">
        <f t="shared" si="3"/>
        <v>97.799999999999983</v>
      </c>
    </row>
    <row r="197" spans="1:13">
      <c r="B197" s="526"/>
      <c r="C197" s="526"/>
      <c r="D197" t="s">
        <v>19</v>
      </c>
      <c r="E197" s="265">
        <v>5</v>
      </c>
      <c r="G197" s="2">
        <f t="shared" si="3"/>
        <v>102.79999999999998</v>
      </c>
    </row>
    <row r="198" spans="1:13">
      <c r="B198" s="526"/>
      <c r="C198" s="526"/>
      <c r="D198" t="s">
        <v>21</v>
      </c>
      <c r="E198" s="265">
        <v>93</v>
      </c>
      <c r="G198" s="2">
        <f t="shared" si="3"/>
        <v>195.79999999999998</v>
      </c>
    </row>
    <row r="199" spans="1:13">
      <c r="A199" s="78">
        <v>44525</v>
      </c>
      <c r="B199" s="535" t="s">
        <v>12</v>
      </c>
      <c r="C199" s="535" t="s">
        <v>387</v>
      </c>
      <c r="D199" s="48" t="s">
        <v>21</v>
      </c>
      <c r="E199" s="266"/>
      <c r="F199" s="24">
        <v>46.5</v>
      </c>
      <c r="G199" s="2">
        <f t="shared" si="3"/>
        <v>149.29999999999998</v>
      </c>
    </row>
    <row r="200" spans="1:13">
      <c r="A200" s="7">
        <v>43404</v>
      </c>
      <c r="B200" s="526" t="s">
        <v>114</v>
      </c>
      <c r="C200" s="526" t="s">
        <v>30</v>
      </c>
      <c r="D200" t="s">
        <v>18</v>
      </c>
      <c r="E200" s="265"/>
      <c r="F200" s="2">
        <v>60</v>
      </c>
      <c r="G200" s="2">
        <f t="shared" si="3"/>
        <v>89.299999999999983</v>
      </c>
    </row>
    <row r="201" spans="1:13">
      <c r="A201" s="7">
        <v>43404</v>
      </c>
      <c r="B201" s="526" t="s">
        <v>114</v>
      </c>
      <c r="C201" s="526" t="s">
        <v>30</v>
      </c>
      <c r="D201" t="s">
        <v>19</v>
      </c>
      <c r="E201" s="265"/>
      <c r="F201" s="2">
        <v>5</v>
      </c>
      <c r="G201" s="2">
        <f t="shared" si="3"/>
        <v>84.299999999999983</v>
      </c>
    </row>
    <row r="202" spans="1:13">
      <c r="A202" s="7">
        <v>43482</v>
      </c>
      <c r="B202" s="526">
        <v>16958</v>
      </c>
      <c r="C202" s="526" t="s">
        <v>30</v>
      </c>
      <c r="D202" t="s">
        <v>16</v>
      </c>
      <c r="E202" s="265"/>
      <c r="F202" s="2">
        <v>33.799999999999997</v>
      </c>
      <c r="G202" s="2">
        <f t="shared" si="3"/>
        <v>50.499999999999986</v>
      </c>
    </row>
    <row r="203" spans="1:13">
      <c r="A203" s="7">
        <v>43482</v>
      </c>
      <c r="B203" s="526">
        <v>16958</v>
      </c>
      <c r="C203" s="526" t="s">
        <v>30</v>
      </c>
      <c r="D203" t="s">
        <v>17</v>
      </c>
      <c r="E203" s="265"/>
      <c r="F203" s="2">
        <v>4</v>
      </c>
      <c r="G203" s="2">
        <f t="shared" si="3"/>
        <v>46.499999999999986</v>
      </c>
      <c r="J203">
        <v>2017</v>
      </c>
      <c r="K203" s="525" t="s">
        <v>28</v>
      </c>
      <c r="L203" s="48" t="s">
        <v>21</v>
      </c>
      <c r="M203" s="24">
        <v>85</v>
      </c>
    </row>
    <row r="204" spans="1:13">
      <c r="A204" s="7">
        <v>44607</v>
      </c>
      <c r="B204" s="526">
        <v>24224</v>
      </c>
      <c r="C204" s="526" t="s">
        <v>30</v>
      </c>
      <c r="D204" t="s">
        <v>21</v>
      </c>
      <c r="E204" s="265"/>
      <c r="F204" s="24">
        <v>46.5</v>
      </c>
      <c r="G204" s="2">
        <f t="shared" si="3"/>
        <v>0</v>
      </c>
      <c r="K204" s="525"/>
      <c r="L204" s="48"/>
      <c r="M204" s="24"/>
    </row>
    <row r="205" spans="1:13">
      <c r="A205" s="44">
        <v>43434</v>
      </c>
      <c r="B205" s="525" t="s">
        <v>14</v>
      </c>
      <c r="C205" s="525" t="s">
        <v>33</v>
      </c>
      <c r="D205" t="s">
        <v>16</v>
      </c>
      <c r="E205" s="265">
        <v>34.700000000000003</v>
      </c>
      <c r="G205" s="2">
        <f t="shared" si="3"/>
        <v>34.700000000000003</v>
      </c>
      <c r="J205" s="44">
        <v>43159</v>
      </c>
      <c r="K205" s="525" t="s">
        <v>20</v>
      </c>
      <c r="L205" t="s">
        <v>21</v>
      </c>
      <c r="M205" s="2">
        <v>85</v>
      </c>
    </row>
    <row r="206" spans="1:13">
      <c r="B206" s="526"/>
      <c r="C206" s="526"/>
      <c r="D206" t="s">
        <v>17</v>
      </c>
      <c r="E206" s="265">
        <v>4</v>
      </c>
      <c r="G206" s="2">
        <f t="shared" si="3"/>
        <v>38.700000000000003</v>
      </c>
      <c r="K206" s="525" t="s">
        <v>23</v>
      </c>
      <c r="L206" t="s">
        <v>21</v>
      </c>
      <c r="M206" s="2">
        <v>85</v>
      </c>
    </row>
    <row r="207" spans="1:13">
      <c r="B207" s="526"/>
      <c r="C207" s="526"/>
      <c r="D207" t="s">
        <v>18</v>
      </c>
      <c r="E207" s="265">
        <v>60</v>
      </c>
      <c r="G207" s="2">
        <f t="shared" si="3"/>
        <v>98.7</v>
      </c>
      <c r="K207" s="525" t="s">
        <v>24</v>
      </c>
      <c r="L207" t="s">
        <v>21</v>
      </c>
      <c r="M207" s="2">
        <v>93</v>
      </c>
    </row>
    <row r="208" spans="1:13" ht="13.5" customHeight="1">
      <c r="B208" s="526"/>
      <c r="C208" s="526"/>
      <c r="D208" t="s">
        <v>19</v>
      </c>
      <c r="E208" s="265">
        <v>5</v>
      </c>
      <c r="G208" s="2">
        <f t="shared" si="3"/>
        <v>103.7</v>
      </c>
      <c r="K208" s="525" t="s">
        <v>28</v>
      </c>
      <c r="L208" t="s">
        <v>21</v>
      </c>
      <c r="M208" s="2">
        <v>93</v>
      </c>
    </row>
    <row r="209" spans="1:17">
      <c r="A209" s="7">
        <v>43434</v>
      </c>
      <c r="B209" s="526" t="s">
        <v>114</v>
      </c>
      <c r="C209" s="526" t="s">
        <v>33</v>
      </c>
      <c r="D209" t="s">
        <v>18</v>
      </c>
      <c r="E209" s="265"/>
      <c r="F209" s="2">
        <v>60</v>
      </c>
      <c r="G209" s="2">
        <f t="shared" si="3"/>
        <v>43.7</v>
      </c>
      <c r="K209" s="525" t="s">
        <v>30</v>
      </c>
      <c r="L209" t="s">
        <v>21</v>
      </c>
      <c r="M209" s="2">
        <v>93</v>
      </c>
    </row>
    <row r="210" spans="1:17">
      <c r="A210" s="7">
        <v>43434</v>
      </c>
      <c r="B210" s="526" t="s">
        <v>114</v>
      </c>
      <c r="C210" s="526" t="s">
        <v>33</v>
      </c>
      <c r="D210" t="s">
        <v>19</v>
      </c>
      <c r="E210" s="265"/>
      <c r="F210" s="2">
        <v>5</v>
      </c>
      <c r="G210" s="2">
        <f t="shared" ref="G210:G212" si="4">+G209+E210-F210</f>
        <v>38.700000000000003</v>
      </c>
      <c r="P210" t="s">
        <v>21</v>
      </c>
      <c r="Q210" s="2">
        <v>85</v>
      </c>
    </row>
    <row r="211" spans="1:17">
      <c r="A211" s="7">
        <v>43495</v>
      </c>
      <c r="B211" s="526">
        <v>17023</v>
      </c>
      <c r="C211" s="526" t="s">
        <v>33</v>
      </c>
      <c r="D211" t="s">
        <v>16</v>
      </c>
      <c r="E211" s="265"/>
      <c r="F211" s="2">
        <v>34.700000000000003</v>
      </c>
      <c r="G211" s="2">
        <f t="shared" si="4"/>
        <v>4</v>
      </c>
      <c r="P211" t="s">
        <v>21</v>
      </c>
      <c r="Q211" s="2">
        <v>85</v>
      </c>
    </row>
    <row r="212" spans="1:17">
      <c r="A212" s="7">
        <v>43495</v>
      </c>
      <c r="B212" s="526">
        <v>17023</v>
      </c>
      <c r="C212" s="526" t="s">
        <v>33</v>
      </c>
      <c r="D212" t="s">
        <v>17</v>
      </c>
      <c r="E212" s="265"/>
      <c r="F212" s="2">
        <v>4</v>
      </c>
      <c r="G212" s="2">
        <f t="shared" si="4"/>
        <v>0</v>
      </c>
      <c r="P212" t="s">
        <v>21</v>
      </c>
      <c r="Q212" s="2">
        <v>93</v>
      </c>
    </row>
    <row r="213" spans="1:17">
      <c r="A213" s="44">
        <v>43465</v>
      </c>
      <c r="B213" s="525" t="s">
        <v>14</v>
      </c>
      <c r="C213" s="525" t="s">
        <v>34</v>
      </c>
      <c r="D213" t="s">
        <v>16</v>
      </c>
      <c r="E213" s="265">
        <v>37.1</v>
      </c>
      <c r="G213" s="2">
        <f t="shared" ref="G213:G275" si="5">+G212+E213-F213</f>
        <v>37.1</v>
      </c>
      <c r="P213" t="s">
        <v>21</v>
      </c>
      <c r="Q213" s="2">
        <v>93</v>
      </c>
    </row>
    <row r="214" spans="1:17">
      <c r="B214" s="526"/>
      <c r="C214" s="526"/>
      <c r="D214" t="s">
        <v>17</v>
      </c>
      <c r="E214" s="265">
        <v>4</v>
      </c>
      <c r="G214" s="2">
        <f t="shared" si="5"/>
        <v>41.1</v>
      </c>
      <c r="P214" t="s">
        <v>21</v>
      </c>
      <c r="Q214" s="2">
        <v>93</v>
      </c>
    </row>
    <row r="215" spans="1:17">
      <c r="B215" s="526"/>
      <c r="C215" s="526"/>
      <c r="D215" t="s">
        <v>18</v>
      </c>
      <c r="E215" s="265">
        <v>60</v>
      </c>
      <c r="G215" s="2">
        <f t="shared" si="5"/>
        <v>101.1</v>
      </c>
      <c r="P215" t="s">
        <v>21</v>
      </c>
      <c r="Q215" s="2">
        <v>93</v>
      </c>
    </row>
    <row r="216" spans="1:17">
      <c r="B216" s="526"/>
      <c r="C216" s="526"/>
      <c r="D216" t="s">
        <v>19</v>
      </c>
      <c r="E216" s="265">
        <v>5</v>
      </c>
      <c r="G216" s="2">
        <f t="shared" si="5"/>
        <v>106.1</v>
      </c>
      <c r="P216" t="s">
        <v>21</v>
      </c>
      <c r="Q216" s="2">
        <v>93</v>
      </c>
    </row>
    <row r="217" spans="1:17">
      <c r="A217" s="7">
        <v>43465</v>
      </c>
      <c r="B217" s="526" t="s">
        <v>114</v>
      </c>
      <c r="C217" s="526" t="s">
        <v>34</v>
      </c>
      <c r="D217" t="s">
        <v>18</v>
      </c>
      <c r="E217" s="265"/>
      <c r="F217" s="2">
        <v>60</v>
      </c>
      <c r="G217" s="2">
        <f t="shared" si="5"/>
        <v>46.099999999999994</v>
      </c>
      <c r="P217" t="s">
        <v>21</v>
      </c>
      <c r="Q217" s="2">
        <v>93</v>
      </c>
    </row>
    <row r="218" spans="1:17">
      <c r="A218" s="7">
        <v>43465</v>
      </c>
      <c r="B218" s="526" t="s">
        <v>114</v>
      </c>
      <c r="C218" s="526" t="s">
        <v>34</v>
      </c>
      <c r="D218" t="s">
        <v>19</v>
      </c>
      <c r="E218" s="265"/>
      <c r="F218" s="2">
        <v>5</v>
      </c>
      <c r="G218" s="2">
        <f t="shared" si="5"/>
        <v>41.099999999999994</v>
      </c>
      <c r="P218" t="s">
        <v>21</v>
      </c>
      <c r="Q218" s="2">
        <v>93</v>
      </c>
    </row>
    <row r="219" spans="1:17">
      <c r="A219" s="7">
        <v>43524</v>
      </c>
      <c r="B219" s="526">
        <v>17238</v>
      </c>
      <c r="C219" s="526" t="s">
        <v>34</v>
      </c>
      <c r="D219" t="s">
        <v>16</v>
      </c>
      <c r="E219" s="265"/>
      <c r="F219" s="2">
        <v>37.1</v>
      </c>
      <c r="G219" s="2">
        <f t="shared" si="5"/>
        <v>3.9999999999999929</v>
      </c>
    </row>
    <row r="220" spans="1:17">
      <c r="A220" s="7">
        <v>43524</v>
      </c>
      <c r="B220" s="526">
        <v>17238</v>
      </c>
      <c r="C220" s="526" t="s">
        <v>34</v>
      </c>
      <c r="D220" t="s">
        <v>17</v>
      </c>
      <c r="E220" s="265"/>
      <c r="F220" s="2">
        <v>4</v>
      </c>
      <c r="G220" s="2">
        <f t="shared" si="5"/>
        <v>-7.1054273576010019E-15</v>
      </c>
    </row>
    <row r="221" spans="1:17">
      <c r="A221" s="44">
        <v>43496</v>
      </c>
      <c r="B221" s="525" t="s">
        <v>14</v>
      </c>
      <c r="C221" s="525" t="s">
        <v>15</v>
      </c>
      <c r="D221" t="s">
        <v>16</v>
      </c>
      <c r="E221" s="265">
        <v>38.700000000000003</v>
      </c>
      <c r="G221" s="2">
        <f t="shared" si="5"/>
        <v>38.699999999999996</v>
      </c>
    </row>
    <row r="222" spans="1:17">
      <c r="B222" s="526"/>
      <c r="C222" s="526"/>
      <c r="D222" t="s">
        <v>17</v>
      </c>
      <c r="E222" s="265">
        <v>4</v>
      </c>
      <c r="G222" s="2">
        <f t="shared" si="5"/>
        <v>42.699999999999996</v>
      </c>
    </row>
    <row r="223" spans="1:17">
      <c r="B223" s="526"/>
      <c r="C223" s="526"/>
      <c r="D223" t="s">
        <v>18</v>
      </c>
      <c r="E223" s="265">
        <v>60</v>
      </c>
      <c r="G223" s="2">
        <f t="shared" si="5"/>
        <v>102.69999999999999</v>
      </c>
    </row>
    <row r="224" spans="1:17">
      <c r="B224" s="526"/>
      <c r="C224" s="526"/>
      <c r="D224" t="s">
        <v>19</v>
      </c>
      <c r="E224" s="265">
        <v>5</v>
      </c>
      <c r="G224" s="2">
        <f t="shared" si="5"/>
        <v>107.69999999999999</v>
      </c>
    </row>
    <row r="225" spans="1:15">
      <c r="A225" s="7">
        <v>43496</v>
      </c>
      <c r="B225" s="526" t="s">
        <v>114</v>
      </c>
      <c r="C225" s="526" t="s">
        <v>15</v>
      </c>
      <c r="D225" t="s">
        <v>18</v>
      </c>
      <c r="E225" s="265"/>
      <c r="F225" s="2">
        <v>60</v>
      </c>
      <c r="G225" s="2">
        <f t="shared" si="5"/>
        <v>47.699999999999989</v>
      </c>
    </row>
    <row r="226" spans="1:15">
      <c r="A226" s="7">
        <v>43496</v>
      </c>
      <c r="B226" s="526" t="s">
        <v>114</v>
      </c>
      <c r="C226" s="526" t="s">
        <v>15</v>
      </c>
      <c r="D226" t="s">
        <v>19</v>
      </c>
      <c r="E226" s="265"/>
      <c r="F226" s="2">
        <v>5</v>
      </c>
      <c r="G226" s="2">
        <f t="shared" si="5"/>
        <v>42.699999999999989</v>
      </c>
    </row>
    <row r="227" spans="1:15">
      <c r="A227" s="7">
        <v>43524</v>
      </c>
      <c r="B227" s="526">
        <v>17238</v>
      </c>
      <c r="C227" s="526" t="s">
        <v>15</v>
      </c>
      <c r="D227" t="s">
        <v>16</v>
      </c>
      <c r="E227" s="265"/>
      <c r="F227" s="2">
        <v>38.700000000000003</v>
      </c>
      <c r="G227" s="2">
        <f t="shared" si="5"/>
        <v>3.9999999999999858</v>
      </c>
    </row>
    <row r="228" spans="1:15">
      <c r="A228" s="7">
        <v>43524</v>
      </c>
      <c r="B228" s="526">
        <v>17238</v>
      </c>
      <c r="C228" s="526" t="s">
        <v>15</v>
      </c>
      <c r="D228" t="s">
        <v>17</v>
      </c>
      <c r="E228" s="265"/>
      <c r="F228" s="2">
        <v>4</v>
      </c>
      <c r="G228" s="2">
        <f t="shared" si="5"/>
        <v>-1.4210854715202004E-14</v>
      </c>
    </row>
    <row r="229" spans="1:15">
      <c r="A229" s="44">
        <v>43524</v>
      </c>
      <c r="B229" s="525" t="s">
        <v>14</v>
      </c>
      <c r="C229" s="525" t="s">
        <v>20</v>
      </c>
      <c r="D229" t="s">
        <v>16</v>
      </c>
      <c r="E229" s="265">
        <v>40.9</v>
      </c>
      <c r="G229" s="2">
        <f t="shared" si="5"/>
        <v>40.899999999999984</v>
      </c>
    </row>
    <row r="230" spans="1:15">
      <c r="B230" s="526"/>
      <c r="C230" s="526"/>
      <c r="D230" t="s">
        <v>17</v>
      </c>
      <c r="E230" s="265">
        <v>4.9000000000000004</v>
      </c>
      <c r="G230" s="2">
        <f t="shared" si="5"/>
        <v>45.799999999999983</v>
      </c>
    </row>
    <row r="231" spans="1:15">
      <c r="B231" s="526"/>
      <c r="C231" s="526"/>
      <c r="D231" t="s">
        <v>18</v>
      </c>
      <c r="E231" s="265">
        <v>56</v>
      </c>
      <c r="G231" s="2">
        <f t="shared" si="5"/>
        <v>101.79999999999998</v>
      </c>
    </row>
    <row r="232" spans="1:15">
      <c r="B232" s="526"/>
      <c r="C232" s="526"/>
      <c r="D232" t="s">
        <v>19</v>
      </c>
      <c r="E232" s="265">
        <v>5</v>
      </c>
      <c r="G232" s="2">
        <f t="shared" si="5"/>
        <v>106.79999999999998</v>
      </c>
    </row>
    <row r="233" spans="1:15">
      <c r="A233" s="7">
        <v>43524</v>
      </c>
      <c r="B233" s="526" t="s">
        <v>114</v>
      </c>
      <c r="C233" s="526" t="s">
        <v>20</v>
      </c>
      <c r="D233" t="s">
        <v>18</v>
      </c>
      <c r="E233" s="265"/>
      <c r="F233" s="2">
        <v>56</v>
      </c>
      <c r="G233" s="2">
        <f t="shared" si="5"/>
        <v>50.799999999999983</v>
      </c>
    </row>
    <row r="234" spans="1:15">
      <c r="A234" s="7">
        <v>43524</v>
      </c>
      <c r="B234" s="526" t="s">
        <v>114</v>
      </c>
      <c r="C234" s="526" t="s">
        <v>20</v>
      </c>
      <c r="D234" t="s">
        <v>19</v>
      </c>
      <c r="E234" s="265"/>
      <c r="F234" s="2">
        <v>5</v>
      </c>
      <c r="G234" s="2">
        <f t="shared" si="5"/>
        <v>45.799999999999983</v>
      </c>
    </row>
    <row r="235" spans="1:15">
      <c r="A235" s="7">
        <v>43551</v>
      </c>
      <c r="B235" s="526">
        <v>17440</v>
      </c>
      <c r="C235" s="526" t="s">
        <v>20</v>
      </c>
      <c r="D235" t="s">
        <v>16</v>
      </c>
      <c r="E235" s="265"/>
      <c r="F235" s="2">
        <v>40.9</v>
      </c>
      <c r="G235" s="2">
        <f t="shared" si="5"/>
        <v>4.8999999999999844</v>
      </c>
    </row>
    <row r="236" spans="1:15">
      <c r="A236" s="7">
        <v>43578</v>
      </c>
      <c r="B236" s="526">
        <v>17629</v>
      </c>
      <c r="C236" s="526" t="s">
        <v>20</v>
      </c>
      <c r="D236" t="s">
        <v>17</v>
      </c>
      <c r="E236" s="265"/>
      <c r="F236" s="2">
        <v>4.9000000000000004</v>
      </c>
      <c r="G236" s="2">
        <f t="shared" si="5"/>
        <v>-1.5987211554602254E-14</v>
      </c>
    </row>
    <row r="237" spans="1:15">
      <c r="A237" s="44">
        <v>43555</v>
      </c>
      <c r="B237" s="525" t="s">
        <v>14</v>
      </c>
      <c r="C237" s="525" t="s">
        <v>23</v>
      </c>
      <c r="D237" t="s">
        <v>16</v>
      </c>
      <c r="E237" s="265">
        <v>38</v>
      </c>
      <c r="G237" s="2">
        <f t="shared" si="5"/>
        <v>37.999999999999986</v>
      </c>
    </row>
    <row r="238" spans="1:15">
      <c r="B238" s="526"/>
      <c r="C238" s="526"/>
      <c r="D238" t="s">
        <v>17</v>
      </c>
      <c r="E238" s="265">
        <v>3.9</v>
      </c>
      <c r="G238" s="2">
        <f t="shared" si="5"/>
        <v>41.899999999999984</v>
      </c>
    </row>
    <row r="239" spans="1:15">
      <c r="B239" s="526"/>
      <c r="C239" s="526"/>
      <c r="D239" t="s">
        <v>18</v>
      </c>
      <c r="E239" s="265">
        <v>60</v>
      </c>
      <c r="G239" s="2">
        <f t="shared" si="5"/>
        <v>101.89999999999998</v>
      </c>
    </row>
    <row r="240" spans="1:15">
      <c r="B240" s="526"/>
      <c r="C240" s="526"/>
      <c r="D240" t="s">
        <v>19</v>
      </c>
      <c r="E240" s="265">
        <v>5</v>
      </c>
      <c r="G240" s="2">
        <f t="shared" si="5"/>
        <v>106.89999999999998</v>
      </c>
      <c r="L240">
        <v>2017</v>
      </c>
      <c r="M240" s="525" t="s">
        <v>28</v>
      </c>
      <c r="N240" s="48" t="s">
        <v>21</v>
      </c>
      <c r="O240" s="24">
        <v>85</v>
      </c>
    </row>
    <row r="241" spans="1:15">
      <c r="B241" s="526"/>
      <c r="C241" s="526"/>
      <c r="D241" t="s">
        <v>21</v>
      </c>
      <c r="E241" s="265">
        <v>93</v>
      </c>
      <c r="G241" s="2">
        <f t="shared" si="5"/>
        <v>199.89999999999998</v>
      </c>
      <c r="L241" s="44">
        <v>43159</v>
      </c>
      <c r="M241" s="525" t="s">
        <v>20</v>
      </c>
      <c r="N241" t="s">
        <v>21</v>
      </c>
      <c r="O241" s="2">
        <v>85</v>
      </c>
    </row>
    <row r="242" spans="1:15">
      <c r="A242" s="78">
        <v>44525</v>
      </c>
      <c r="B242" s="535" t="s">
        <v>12</v>
      </c>
      <c r="C242" s="535" t="s">
        <v>387</v>
      </c>
      <c r="D242" s="48" t="s">
        <v>21</v>
      </c>
      <c r="E242" s="266"/>
      <c r="F242" s="24">
        <v>46.5</v>
      </c>
      <c r="G242" s="2">
        <f t="shared" si="5"/>
        <v>153.39999999999998</v>
      </c>
      <c r="L242" s="44"/>
      <c r="M242" s="525"/>
      <c r="O242" s="2"/>
    </row>
    <row r="243" spans="1:15">
      <c r="A243" s="7">
        <v>43555</v>
      </c>
      <c r="B243" s="526" t="s">
        <v>114</v>
      </c>
      <c r="C243" s="526" t="s">
        <v>23</v>
      </c>
      <c r="D243" t="s">
        <v>18</v>
      </c>
      <c r="E243" s="265"/>
      <c r="F243" s="2">
        <v>60</v>
      </c>
      <c r="G243" s="2">
        <f t="shared" si="5"/>
        <v>93.399999999999977</v>
      </c>
      <c r="M243" s="525" t="s">
        <v>23</v>
      </c>
      <c r="N243" t="s">
        <v>21</v>
      </c>
      <c r="O243" s="2">
        <v>85</v>
      </c>
    </row>
    <row r="244" spans="1:15">
      <c r="A244" s="7">
        <v>43555</v>
      </c>
      <c r="B244" s="526" t="s">
        <v>114</v>
      </c>
      <c r="C244" s="526" t="s">
        <v>23</v>
      </c>
      <c r="D244" t="s">
        <v>19</v>
      </c>
      <c r="E244" s="265"/>
      <c r="F244" s="2">
        <v>5</v>
      </c>
      <c r="G244" s="2">
        <f t="shared" si="5"/>
        <v>88.399999999999977</v>
      </c>
      <c r="M244" s="525" t="s">
        <v>24</v>
      </c>
      <c r="N244" t="s">
        <v>21</v>
      </c>
      <c r="O244" s="2">
        <v>93</v>
      </c>
    </row>
    <row r="245" spans="1:15">
      <c r="A245" s="7">
        <v>43623</v>
      </c>
      <c r="B245" s="526">
        <v>178037</v>
      </c>
      <c r="C245" s="526" t="s">
        <v>23</v>
      </c>
      <c r="D245" t="s">
        <v>16</v>
      </c>
      <c r="E245" s="265"/>
      <c r="F245" s="2">
        <v>38</v>
      </c>
      <c r="G245" s="2">
        <f t="shared" si="5"/>
        <v>50.399999999999977</v>
      </c>
      <c r="M245" s="525" t="s">
        <v>28</v>
      </c>
      <c r="N245" t="s">
        <v>21</v>
      </c>
      <c r="O245" s="2">
        <v>93</v>
      </c>
    </row>
    <row r="246" spans="1:15">
      <c r="A246" s="7">
        <v>43623</v>
      </c>
      <c r="B246" s="526">
        <v>178037</v>
      </c>
      <c r="C246" s="526" t="s">
        <v>23</v>
      </c>
      <c r="D246" t="s">
        <v>17</v>
      </c>
      <c r="E246" s="265"/>
      <c r="F246" s="2">
        <v>3.9</v>
      </c>
      <c r="G246" s="2">
        <f t="shared" si="5"/>
        <v>46.499999999999979</v>
      </c>
      <c r="M246" s="525" t="s">
        <v>30</v>
      </c>
      <c r="N246" t="s">
        <v>21</v>
      </c>
      <c r="O246" s="2">
        <v>93</v>
      </c>
    </row>
    <row r="247" spans="1:15">
      <c r="A247" s="7">
        <v>44607</v>
      </c>
      <c r="B247" s="526">
        <v>24225</v>
      </c>
      <c r="C247" s="526" t="s">
        <v>23</v>
      </c>
      <c r="D247" t="s">
        <v>21</v>
      </c>
      <c r="E247" s="265"/>
      <c r="F247" s="2">
        <v>46.5</v>
      </c>
      <c r="G247" s="2">
        <f t="shared" si="5"/>
        <v>0</v>
      </c>
      <c r="M247" s="525"/>
      <c r="O247" s="2"/>
    </row>
    <row r="248" spans="1:15">
      <c r="A248" s="44">
        <v>43585</v>
      </c>
      <c r="B248" s="525" t="s">
        <v>14</v>
      </c>
      <c r="C248" s="525" t="s">
        <v>24</v>
      </c>
      <c r="D248" t="s">
        <v>16</v>
      </c>
      <c r="E248" s="265">
        <v>38.4</v>
      </c>
      <c r="G248" s="2">
        <f t="shared" si="5"/>
        <v>38.4</v>
      </c>
      <c r="M248" s="525" t="s">
        <v>23</v>
      </c>
      <c r="N248" t="s">
        <v>21</v>
      </c>
      <c r="O248" s="2">
        <v>93</v>
      </c>
    </row>
    <row r="249" spans="1:15">
      <c r="B249" s="526"/>
      <c r="C249" s="526"/>
      <c r="D249" t="s">
        <v>17</v>
      </c>
      <c r="E249" s="265">
        <v>3.6</v>
      </c>
      <c r="G249" s="2">
        <f t="shared" si="5"/>
        <v>42</v>
      </c>
    </row>
    <row r="250" spans="1:15">
      <c r="B250" s="526"/>
      <c r="C250" s="526"/>
      <c r="D250" t="s">
        <v>18</v>
      </c>
      <c r="E250" s="265">
        <v>60</v>
      </c>
      <c r="G250" s="2">
        <f t="shared" si="5"/>
        <v>102</v>
      </c>
    </row>
    <row r="251" spans="1:15">
      <c r="B251" s="526"/>
      <c r="C251" s="526"/>
      <c r="D251" t="s">
        <v>19</v>
      </c>
      <c r="E251" s="265">
        <v>5</v>
      </c>
      <c r="G251" s="2">
        <f t="shared" si="5"/>
        <v>107</v>
      </c>
    </row>
    <row r="252" spans="1:15">
      <c r="A252" s="7">
        <v>43585</v>
      </c>
      <c r="B252" s="526" t="s">
        <v>114</v>
      </c>
      <c r="C252" s="526" t="s">
        <v>24</v>
      </c>
      <c r="D252" t="s">
        <v>18</v>
      </c>
      <c r="E252" s="265"/>
      <c r="F252" s="2">
        <v>60</v>
      </c>
      <c r="G252" s="2">
        <f t="shared" si="5"/>
        <v>47</v>
      </c>
    </row>
    <row r="253" spans="1:15">
      <c r="A253" s="7">
        <v>43585</v>
      </c>
      <c r="B253" s="526" t="s">
        <v>114</v>
      </c>
      <c r="C253" s="526" t="s">
        <v>24</v>
      </c>
      <c r="D253" t="s">
        <v>19</v>
      </c>
      <c r="E253" s="265"/>
      <c r="F253" s="2">
        <v>5</v>
      </c>
      <c r="G253" s="2">
        <f t="shared" si="5"/>
        <v>42</v>
      </c>
    </row>
    <row r="254" spans="1:15">
      <c r="A254" s="7">
        <v>43623</v>
      </c>
      <c r="B254" s="526">
        <v>18037</v>
      </c>
      <c r="C254" s="526" t="s">
        <v>24</v>
      </c>
      <c r="D254" t="s">
        <v>16</v>
      </c>
      <c r="E254" s="265"/>
      <c r="F254" s="2">
        <v>38.4</v>
      </c>
      <c r="G254" s="2">
        <f t="shared" si="5"/>
        <v>3.6000000000000014</v>
      </c>
    </row>
    <row r="255" spans="1:15">
      <c r="A255" s="7">
        <v>43623</v>
      </c>
      <c r="B255" s="526">
        <v>18037</v>
      </c>
      <c r="C255" s="526" t="s">
        <v>24</v>
      </c>
      <c r="D255" t="s">
        <v>17</v>
      </c>
      <c r="E255" s="265"/>
      <c r="F255" s="2">
        <v>3.6</v>
      </c>
      <c r="G255" s="2">
        <f t="shared" si="5"/>
        <v>0</v>
      </c>
    </row>
    <row r="256" spans="1:15">
      <c r="A256" s="44">
        <v>43616</v>
      </c>
      <c r="B256" s="525" t="s">
        <v>14</v>
      </c>
      <c r="C256" s="525" t="s">
        <v>25</v>
      </c>
      <c r="D256" t="s">
        <v>16</v>
      </c>
      <c r="E256" s="265">
        <v>35.4</v>
      </c>
      <c r="G256" s="2">
        <f t="shared" si="5"/>
        <v>35.4</v>
      </c>
    </row>
    <row r="257" spans="1:7">
      <c r="B257" s="526"/>
      <c r="C257" s="526"/>
      <c r="D257" t="s">
        <v>17</v>
      </c>
      <c r="E257" s="265">
        <v>4.0999999999999996</v>
      </c>
      <c r="G257" s="2">
        <f t="shared" si="5"/>
        <v>39.5</v>
      </c>
    </row>
    <row r="258" spans="1:7">
      <c r="B258" s="526"/>
      <c r="C258" s="526"/>
      <c r="D258" t="s">
        <v>18</v>
      </c>
      <c r="E258" s="265">
        <v>60</v>
      </c>
      <c r="G258" s="2">
        <f t="shared" si="5"/>
        <v>99.5</v>
      </c>
    </row>
    <row r="259" spans="1:7">
      <c r="B259" s="526"/>
      <c r="C259" s="526"/>
      <c r="D259" t="s">
        <v>19</v>
      </c>
      <c r="E259" s="265">
        <v>5</v>
      </c>
      <c r="G259" s="2">
        <f t="shared" si="5"/>
        <v>104.5</v>
      </c>
    </row>
    <row r="260" spans="1:7">
      <c r="B260" s="526"/>
      <c r="C260" s="526"/>
      <c r="D260" t="s">
        <v>39</v>
      </c>
      <c r="E260" s="265">
        <v>10</v>
      </c>
      <c r="G260" s="2">
        <f t="shared" si="5"/>
        <v>114.5</v>
      </c>
    </row>
    <row r="261" spans="1:7">
      <c r="A261" s="7">
        <v>43616</v>
      </c>
      <c r="B261" s="526" t="s">
        <v>114</v>
      </c>
      <c r="C261" s="526" t="s">
        <v>25</v>
      </c>
      <c r="D261" t="s">
        <v>18</v>
      </c>
      <c r="E261" s="265"/>
      <c r="F261" s="2">
        <v>60</v>
      </c>
      <c r="G261" s="2">
        <f t="shared" si="5"/>
        <v>54.5</v>
      </c>
    </row>
    <row r="262" spans="1:7">
      <c r="A262" s="7">
        <v>43616</v>
      </c>
      <c r="B262" s="526" t="s">
        <v>114</v>
      </c>
      <c r="C262" s="526" t="s">
        <v>25</v>
      </c>
      <c r="D262" t="s">
        <v>19</v>
      </c>
      <c r="E262" s="265"/>
      <c r="F262" s="2">
        <v>5</v>
      </c>
      <c r="G262" s="2">
        <f t="shared" si="5"/>
        <v>49.5</v>
      </c>
    </row>
    <row r="263" spans="1:7">
      <c r="A263" s="7">
        <v>43672</v>
      </c>
      <c r="B263" s="526">
        <v>18353</v>
      </c>
      <c r="C263" s="526" t="s">
        <v>25</v>
      </c>
      <c r="D263" t="s">
        <v>16</v>
      </c>
      <c r="E263" s="265"/>
      <c r="F263" s="2">
        <v>35.4</v>
      </c>
      <c r="G263" s="2">
        <f t="shared" si="5"/>
        <v>14.100000000000001</v>
      </c>
    </row>
    <row r="264" spans="1:7">
      <c r="A264" s="7">
        <v>43672</v>
      </c>
      <c r="B264" s="526">
        <v>18353</v>
      </c>
      <c r="C264" s="526" t="s">
        <v>25</v>
      </c>
      <c r="D264" t="s">
        <v>17</v>
      </c>
      <c r="E264" s="265"/>
      <c r="F264" s="2">
        <v>4.0999999999999996</v>
      </c>
      <c r="G264" s="2">
        <f t="shared" si="5"/>
        <v>10.000000000000002</v>
      </c>
    </row>
    <row r="265" spans="1:7">
      <c r="A265" s="7">
        <v>44511</v>
      </c>
      <c r="B265" s="526">
        <v>23758</v>
      </c>
      <c r="C265" s="526" t="s">
        <v>25</v>
      </c>
      <c r="D265" t="s">
        <v>39</v>
      </c>
      <c r="E265" s="265"/>
      <c r="F265" s="2">
        <v>10</v>
      </c>
      <c r="G265" s="2">
        <f t="shared" si="5"/>
        <v>0</v>
      </c>
    </row>
    <row r="266" spans="1:7">
      <c r="A266" s="44">
        <v>43646</v>
      </c>
      <c r="B266" s="525" t="s">
        <v>14</v>
      </c>
      <c r="C266" s="525" t="s">
        <v>26</v>
      </c>
      <c r="D266" t="s">
        <v>16</v>
      </c>
      <c r="E266" s="265">
        <v>31.6</v>
      </c>
      <c r="G266" s="2">
        <f t="shared" si="5"/>
        <v>31.6</v>
      </c>
    </row>
    <row r="267" spans="1:7">
      <c r="B267" s="526"/>
      <c r="C267" s="526"/>
      <c r="D267" t="s">
        <v>17</v>
      </c>
      <c r="E267" s="265">
        <v>4</v>
      </c>
      <c r="G267" s="2">
        <f t="shared" si="5"/>
        <v>35.6</v>
      </c>
    </row>
    <row r="268" spans="1:7">
      <c r="B268" s="526"/>
      <c r="C268" s="526"/>
      <c r="D268" t="s">
        <v>18</v>
      </c>
      <c r="E268" s="265">
        <v>60</v>
      </c>
      <c r="G268" s="2">
        <f t="shared" si="5"/>
        <v>95.6</v>
      </c>
    </row>
    <row r="269" spans="1:7">
      <c r="B269" s="526"/>
      <c r="C269" s="526"/>
      <c r="D269" t="s">
        <v>19</v>
      </c>
      <c r="E269" s="265">
        <v>5</v>
      </c>
      <c r="G269" s="2">
        <f t="shared" si="5"/>
        <v>100.6</v>
      </c>
    </row>
    <row r="270" spans="1:7">
      <c r="A270" s="7">
        <v>43646</v>
      </c>
      <c r="B270" s="526" t="s">
        <v>114</v>
      </c>
      <c r="C270" s="526" t="s">
        <v>26</v>
      </c>
      <c r="D270" t="s">
        <v>18</v>
      </c>
      <c r="E270" s="265"/>
      <c r="F270" s="2">
        <v>60</v>
      </c>
      <c r="G270" s="2">
        <f t="shared" si="5"/>
        <v>40.599999999999994</v>
      </c>
    </row>
    <row r="271" spans="1:7">
      <c r="A271" s="7">
        <v>43646</v>
      </c>
      <c r="B271" s="526" t="s">
        <v>114</v>
      </c>
      <c r="C271" s="526" t="s">
        <v>26</v>
      </c>
      <c r="D271" t="s">
        <v>19</v>
      </c>
      <c r="E271" s="265"/>
      <c r="F271" s="2">
        <v>5</v>
      </c>
      <c r="G271" s="2">
        <f t="shared" si="5"/>
        <v>35.599999999999994</v>
      </c>
    </row>
    <row r="272" spans="1:7">
      <c r="A272" s="7">
        <v>43672</v>
      </c>
      <c r="B272" s="526">
        <v>18353</v>
      </c>
      <c r="C272" s="526" t="s">
        <v>26</v>
      </c>
      <c r="D272" t="s">
        <v>16</v>
      </c>
      <c r="E272" s="265"/>
      <c r="F272" s="2">
        <v>31.6</v>
      </c>
      <c r="G272" s="2">
        <f t="shared" si="5"/>
        <v>3.9999999999999929</v>
      </c>
    </row>
    <row r="273" spans="1:7">
      <c r="A273" s="7">
        <v>43672</v>
      </c>
      <c r="B273" s="526">
        <v>18353</v>
      </c>
      <c r="C273" s="526" t="s">
        <v>26</v>
      </c>
      <c r="D273" t="s">
        <v>17</v>
      </c>
      <c r="E273" s="265"/>
      <c r="F273" s="2">
        <v>4</v>
      </c>
      <c r="G273" s="2">
        <f t="shared" si="5"/>
        <v>-7.1054273576010019E-15</v>
      </c>
    </row>
    <row r="274" spans="1:7">
      <c r="A274" s="44">
        <v>43677</v>
      </c>
      <c r="B274" s="525" t="s">
        <v>14</v>
      </c>
      <c r="C274" s="525" t="s">
        <v>27</v>
      </c>
      <c r="D274" t="s">
        <v>16</v>
      </c>
      <c r="E274" s="265">
        <v>31.6</v>
      </c>
      <c r="G274" s="2">
        <f t="shared" si="5"/>
        <v>31.599999999999994</v>
      </c>
    </row>
    <row r="275" spans="1:7">
      <c r="B275" s="526"/>
      <c r="C275" s="526"/>
      <c r="D275" t="s">
        <v>17</v>
      </c>
      <c r="E275" s="265">
        <v>3.8</v>
      </c>
      <c r="G275" s="2">
        <f t="shared" si="5"/>
        <v>35.399999999999991</v>
      </c>
    </row>
    <row r="276" spans="1:7">
      <c r="B276" s="526"/>
      <c r="C276" s="526"/>
      <c r="D276" t="s">
        <v>18</v>
      </c>
      <c r="E276" s="265">
        <v>60</v>
      </c>
      <c r="G276" s="2">
        <f t="shared" ref="G276:G345" si="6">+G275+E276-F276</f>
        <v>95.399999999999991</v>
      </c>
    </row>
    <row r="277" spans="1:7">
      <c r="B277" s="526"/>
      <c r="C277" s="526"/>
      <c r="D277" t="s">
        <v>19</v>
      </c>
      <c r="E277" s="265">
        <v>5</v>
      </c>
      <c r="G277" s="2">
        <f t="shared" si="6"/>
        <v>100.39999999999999</v>
      </c>
    </row>
    <row r="278" spans="1:7">
      <c r="A278" s="7">
        <v>43677</v>
      </c>
      <c r="B278" s="526" t="s">
        <v>114</v>
      </c>
      <c r="C278" s="526" t="s">
        <v>27</v>
      </c>
      <c r="D278" t="s">
        <v>18</v>
      </c>
      <c r="E278" s="265"/>
      <c r="F278" s="2">
        <v>60</v>
      </c>
      <c r="G278" s="2">
        <f t="shared" si="6"/>
        <v>40.399999999999991</v>
      </c>
    </row>
    <row r="279" spans="1:7">
      <c r="A279" s="7">
        <v>43677</v>
      </c>
      <c r="B279" s="526" t="s">
        <v>114</v>
      </c>
      <c r="C279" s="526" t="s">
        <v>27</v>
      </c>
      <c r="D279" t="s">
        <v>19</v>
      </c>
      <c r="E279" s="265"/>
      <c r="F279" s="2">
        <v>5</v>
      </c>
      <c r="G279" s="2">
        <f t="shared" si="6"/>
        <v>35.399999999999991</v>
      </c>
    </row>
    <row r="280" spans="1:7">
      <c r="A280" s="7">
        <v>43732</v>
      </c>
      <c r="B280" s="526">
        <v>18776</v>
      </c>
      <c r="C280" s="526" t="s">
        <v>27</v>
      </c>
      <c r="D280" t="s">
        <v>16</v>
      </c>
      <c r="E280" s="265"/>
      <c r="F280" s="2">
        <v>31.6</v>
      </c>
      <c r="G280" s="2">
        <f t="shared" si="6"/>
        <v>3.7999999999999901</v>
      </c>
    </row>
    <row r="281" spans="1:7">
      <c r="A281" s="7">
        <v>43732</v>
      </c>
      <c r="B281" s="526">
        <v>18776</v>
      </c>
      <c r="C281" s="526" t="s">
        <v>27</v>
      </c>
      <c r="D281" t="s">
        <v>17</v>
      </c>
      <c r="E281" s="265"/>
      <c r="F281" s="2">
        <v>3.8</v>
      </c>
      <c r="G281" s="2">
        <f t="shared" si="6"/>
        <v>-9.7699626167013776E-15</v>
      </c>
    </row>
    <row r="282" spans="1:7">
      <c r="A282" s="44">
        <v>43708</v>
      </c>
      <c r="B282" s="525" t="s">
        <v>14</v>
      </c>
      <c r="C282" s="525" t="s">
        <v>28</v>
      </c>
      <c r="D282" t="s">
        <v>16</v>
      </c>
      <c r="E282" s="265">
        <v>30.8</v>
      </c>
      <c r="G282" s="2">
        <f t="shared" si="6"/>
        <v>30.79999999999999</v>
      </c>
    </row>
    <row r="283" spans="1:7">
      <c r="B283" s="526"/>
      <c r="C283" s="526"/>
      <c r="D283" t="s">
        <v>17</v>
      </c>
      <c r="E283" s="265">
        <v>3.7</v>
      </c>
      <c r="G283" s="2">
        <f t="shared" si="6"/>
        <v>34.499999999999993</v>
      </c>
    </row>
    <row r="284" spans="1:7">
      <c r="B284" s="526"/>
      <c r="C284" s="526"/>
      <c r="D284" t="s">
        <v>18</v>
      </c>
      <c r="E284" s="265">
        <v>60</v>
      </c>
      <c r="G284" s="2">
        <f t="shared" si="6"/>
        <v>94.5</v>
      </c>
    </row>
    <row r="285" spans="1:7">
      <c r="B285" s="526"/>
      <c r="C285" s="526"/>
      <c r="D285" t="s">
        <v>19</v>
      </c>
      <c r="E285" s="265">
        <v>5</v>
      </c>
      <c r="G285" s="2">
        <f t="shared" si="6"/>
        <v>99.5</v>
      </c>
    </row>
    <row r="286" spans="1:7">
      <c r="B286" s="526"/>
      <c r="C286" s="526"/>
      <c r="D286" t="s">
        <v>21</v>
      </c>
      <c r="E286" s="265">
        <v>93</v>
      </c>
      <c r="G286" s="2">
        <f t="shared" si="6"/>
        <v>192.5</v>
      </c>
    </row>
    <row r="287" spans="1:7">
      <c r="A287" s="78">
        <v>44525</v>
      </c>
      <c r="B287" s="535" t="s">
        <v>12</v>
      </c>
      <c r="C287" s="535" t="s">
        <v>387</v>
      </c>
      <c r="D287" s="48" t="s">
        <v>21</v>
      </c>
      <c r="E287" s="266"/>
      <c r="F287" s="24">
        <v>46.5</v>
      </c>
      <c r="G287" s="2">
        <f t="shared" si="6"/>
        <v>146</v>
      </c>
    </row>
    <row r="288" spans="1:7">
      <c r="A288" s="7">
        <v>43708</v>
      </c>
      <c r="B288" s="526" t="s">
        <v>114</v>
      </c>
      <c r="C288" s="526" t="s">
        <v>28</v>
      </c>
      <c r="D288" t="s">
        <v>18</v>
      </c>
      <c r="E288" s="265"/>
      <c r="F288" s="2">
        <v>60</v>
      </c>
      <c r="G288" s="2">
        <f t="shared" si="6"/>
        <v>86</v>
      </c>
    </row>
    <row r="289" spans="1:7">
      <c r="A289" s="7">
        <v>43708</v>
      </c>
      <c r="B289" s="526" t="s">
        <v>114</v>
      </c>
      <c r="C289" s="526" t="s">
        <v>28</v>
      </c>
      <c r="D289" t="s">
        <v>19</v>
      </c>
      <c r="E289" s="265"/>
      <c r="F289" s="2">
        <v>5</v>
      </c>
      <c r="G289" s="2">
        <f t="shared" si="6"/>
        <v>81</v>
      </c>
    </row>
    <row r="290" spans="1:7">
      <c r="A290" s="7">
        <v>43732</v>
      </c>
      <c r="B290" s="526">
        <v>18776</v>
      </c>
      <c r="C290" s="526" t="s">
        <v>28</v>
      </c>
      <c r="D290" t="s">
        <v>16</v>
      </c>
      <c r="E290" s="265"/>
      <c r="F290" s="2">
        <v>30.8</v>
      </c>
      <c r="G290" s="2">
        <f t="shared" si="6"/>
        <v>50.2</v>
      </c>
    </row>
    <row r="291" spans="1:7">
      <c r="A291" s="7">
        <v>43732</v>
      </c>
      <c r="B291" s="526">
        <v>18776</v>
      </c>
      <c r="C291" s="526" t="s">
        <v>28</v>
      </c>
      <c r="D291" t="s">
        <v>17</v>
      </c>
      <c r="E291" s="265"/>
      <c r="F291" s="2">
        <v>3.7</v>
      </c>
      <c r="G291" s="2">
        <f t="shared" si="6"/>
        <v>46.5</v>
      </c>
    </row>
    <row r="292" spans="1:7">
      <c r="A292" s="7">
        <v>44607</v>
      </c>
      <c r="B292" s="526">
        <v>24225</v>
      </c>
      <c r="C292" s="526" t="s">
        <v>28</v>
      </c>
      <c r="D292" t="s">
        <v>21</v>
      </c>
      <c r="E292" s="265"/>
      <c r="F292" s="2">
        <v>46.5</v>
      </c>
      <c r="G292" s="2">
        <f t="shared" si="6"/>
        <v>0</v>
      </c>
    </row>
    <row r="293" spans="1:7">
      <c r="A293" s="44">
        <v>43738</v>
      </c>
      <c r="B293" s="525" t="s">
        <v>14</v>
      </c>
      <c r="C293" s="525" t="s">
        <v>29</v>
      </c>
      <c r="D293" t="s">
        <v>16</v>
      </c>
      <c r="E293" s="265">
        <v>30.9</v>
      </c>
      <c r="G293" s="2">
        <f t="shared" si="6"/>
        <v>30.9</v>
      </c>
    </row>
    <row r="294" spans="1:7">
      <c r="B294" s="526"/>
      <c r="C294" s="526"/>
      <c r="D294" t="s">
        <v>17</v>
      </c>
      <c r="E294" s="265">
        <v>3.7</v>
      </c>
      <c r="G294" s="2">
        <f t="shared" si="6"/>
        <v>34.6</v>
      </c>
    </row>
    <row r="295" spans="1:7">
      <c r="B295" s="526"/>
      <c r="C295" s="526"/>
      <c r="D295" t="s">
        <v>18</v>
      </c>
      <c r="E295" s="265">
        <v>60</v>
      </c>
      <c r="G295" s="2">
        <f t="shared" si="6"/>
        <v>94.6</v>
      </c>
    </row>
    <row r="296" spans="1:7">
      <c r="B296" s="526"/>
      <c r="C296" s="526"/>
      <c r="D296" t="s">
        <v>19</v>
      </c>
      <c r="E296" s="265">
        <v>5</v>
      </c>
      <c r="G296" s="2">
        <f t="shared" si="6"/>
        <v>99.6</v>
      </c>
    </row>
    <row r="297" spans="1:7">
      <c r="A297" s="7">
        <v>43738</v>
      </c>
      <c r="B297" s="526" t="s">
        <v>114</v>
      </c>
      <c r="C297" s="526" t="s">
        <v>29</v>
      </c>
      <c r="D297" t="s">
        <v>18</v>
      </c>
      <c r="E297" s="265"/>
      <c r="F297" s="2">
        <v>60</v>
      </c>
      <c r="G297" s="2">
        <f t="shared" si="6"/>
        <v>39.599999999999994</v>
      </c>
    </row>
    <row r="298" spans="1:7">
      <c r="A298" s="7">
        <v>43738</v>
      </c>
      <c r="B298" s="526" t="s">
        <v>114</v>
      </c>
      <c r="C298" s="526" t="s">
        <v>29</v>
      </c>
      <c r="D298" t="s">
        <v>19</v>
      </c>
      <c r="E298" s="265"/>
      <c r="F298" s="2">
        <v>5</v>
      </c>
      <c r="G298" s="2">
        <f t="shared" si="6"/>
        <v>34.599999999999994</v>
      </c>
    </row>
    <row r="299" spans="1:7">
      <c r="A299" s="7">
        <v>43761</v>
      </c>
      <c r="B299" s="526">
        <v>18983</v>
      </c>
      <c r="C299" s="526" t="s">
        <v>29</v>
      </c>
      <c r="D299" t="s">
        <v>16</v>
      </c>
      <c r="E299" s="265"/>
      <c r="F299" s="2">
        <v>30.9</v>
      </c>
      <c r="G299" s="2">
        <f t="shared" si="6"/>
        <v>3.6999999999999957</v>
      </c>
    </row>
    <row r="300" spans="1:7">
      <c r="A300" s="7">
        <v>43761</v>
      </c>
      <c r="B300" s="526">
        <v>18983</v>
      </c>
      <c r="C300" s="526" t="s">
        <v>29</v>
      </c>
      <c r="D300" t="s">
        <v>17</v>
      </c>
      <c r="E300" s="265"/>
      <c r="F300" s="2">
        <v>3.7</v>
      </c>
      <c r="G300" s="2">
        <f t="shared" si="6"/>
        <v>-4.4408920985006262E-15</v>
      </c>
    </row>
    <row r="301" spans="1:7">
      <c r="A301" s="44">
        <v>43769</v>
      </c>
      <c r="B301" s="525" t="s">
        <v>14</v>
      </c>
      <c r="C301" s="525" t="s">
        <v>30</v>
      </c>
      <c r="D301" t="s">
        <v>16</v>
      </c>
      <c r="E301" s="265">
        <v>31.1</v>
      </c>
      <c r="G301" s="2">
        <f t="shared" si="6"/>
        <v>31.099999999999998</v>
      </c>
    </row>
    <row r="302" spans="1:7">
      <c r="A302" s="1"/>
      <c r="B302" s="526"/>
      <c r="C302" s="526"/>
      <c r="D302" t="s">
        <v>17</v>
      </c>
      <c r="E302" s="265">
        <v>3.6</v>
      </c>
      <c r="G302" s="2">
        <f t="shared" si="6"/>
        <v>34.699999999999996</v>
      </c>
    </row>
    <row r="303" spans="1:7">
      <c r="A303" s="1"/>
      <c r="B303" s="526"/>
      <c r="C303" s="526"/>
      <c r="D303" t="s">
        <v>18</v>
      </c>
      <c r="E303" s="265">
        <v>60</v>
      </c>
      <c r="G303" s="2">
        <f t="shared" si="6"/>
        <v>94.699999999999989</v>
      </c>
    </row>
    <row r="304" spans="1:7">
      <c r="A304" s="1"/>
      <c r="B304" s="526"/>
      <c r="C304" s="526"/>
      <c r="D304" t="s">
        <v>40</v>
      </c>
      <c r="E304" s="265">
        <v>5</v>
      </c>
      <c r="G304" s="2">
        <f t="shared" si="6"/>
        <v>99.699999999999989</v>
      </c>
    </row>
    <row r="305" spans="1:7">
      <c r="A305" s="1"/>
      <c r="B305" s="526"/>
      <c r="C305" s="526"/>
      <c r="D305" t="s">
        <v>21</v>
      </c>
      <c r="E305" s="265">
        <v>93</v>
      </c>
      <c r="G305" s="2">
        <f t="shared" si="6"/>
        <v>192.7</v>
      </c>
    </row>
    <row r="306" spans="1:7">
      <c r="A306" s="78">
        <v>44525</v>
      </c>
      <c r="B306" s="535" t="s">
        <v>12</v>
      </c>
      <c r="C306" s="535" t="s">
        <v>387</v>
      </c>
      <c r="D306" s="48" t="s">
        <v>21</v>
      </c>
      <c r="E306" s="266"/>
      <c r="F306" s="24">
        <v>46.5</v>
      </c>
      <c r="G306" s="2">
        <f t="shared" si="6"/>
        <v>146.19999999999999</v>
      </c>
    </row>
    <row r="307" spans="1:7">
      <c r="A307" s="7">
        <v>43769</v>
      </c>
      <c r="B307" s="526" t="s">
        <v>114</v>
      </c>
      <c r="C307" s="526" t="s">
        <v>30</v>
      </c>
      <c r="D307" t="s">
        <v>18</v>
      </c>
      <c r="E307" s="265"/>
      <c r="F307" s="2">
        <v>60</v>
      </c>
      <c r="G307" s="2">
        <f t="shared" si="6"/>
        <v>86.199999999999989</v>
      </c>
    </row>
    <row r="308" spans="1:7">
      <c r="A308" s="7">
        <v>43769</v>
      </c>
      <c r="B308" s="526" t="s">
        <v>114</v>
      </c>
      <c r="C308" s="526" t="s">
        <v>30</v>
      </c>
      <c r="D308" t="s">
        <v>40</v>
      </c>
      <c r="E308" s="265"/>
      <c r="F308" s="2">
        <v>5</v>
      </c>
      <c r="G308" s="2">
        <f t="shared" si="6"/>
        <v>81.199999999999989</v>
      </c>
    </row>
    <row r="309" spans="1:7">
      <c r="A309" s="7">
        <v>43795</v>
      </c>
      <c r="B309" s="526">
        <v>19162</v>
      </c>
      <c r="C309" s="526" t="s">
        <v>30</v>
      </c>
      <c r="D309" t="s">
        <v>16</v>
      </c>
      <c r="E309" s="265"/>
      <c r="F309" s="2">
        <v>31.1</v>
      </c>
      <c r="G309" s="2">
        <f t="shared" si="6"/>
        <v>50.099999999999987</v>
      </c>
    </row>
    <row r="310" spans="1:7">
      <c r="A310" s="7">
        <v>43795</v>
      </c>
      <c r="B310" s="526">
        <v>19162</v>
      </c>
      <c r="C310" s="526" t="s">
        <v>30</v>
      </c>
      <c r="D310" t="s">
        <v>17</v>
      </c>
      <c r="E310" s="265"/>
      <c r="F310" s="2">
        <v>3.6</v>
      </c>
      <c r="G310" s="2">
        <f t="shared" si="6"/>
        <v>46.499999999999986</v>
      </c>
    </row>
    <row r="311" spans="1:7">
      <c r="A311" s="7">
        <v>44607</v>
      </c>
      <c r="B311" s="526">
        <v>24225</v>
      </c>
      <c r="C311" s="526" t="s">
        <v>30</v>
      </c>
      <c r="D311" t="s">
        <v>21</v>
      </c>
      <c r="E311" s="265"/>
      <c r="F311" s="2">
        <v>46.5</v>
      </c>
      <c r="G311" s="2">
        <f t="shared" si="6"/>
        <v>0</v>
      </c>
    </row>
    <row r="312" spans="1:7">
      <c r="A312" s="44">
        <v>43799</v>
      </c>
      <c r="B312" s="525" t="s">
        <v>14</v>
      </c>
      <c r="C312" s="525" t="s">
        <v>33</v>
      </c>
      <c r="D312" t="s">
        <v>16</v>
      </c>
      <c r="E312" s="265">
        <v>34.799999999999997</v>
      </c>
      <c r="G312" s="2">
        <f t="shared" si="6"/>
        <v>34.799999999999997</v>
      </c>
    </row>
    <row r="313" spans="1:7">
      <c r="A313" s="1"/>
      <c r="B313" s="526"/>
      <c r="C313" s="526"/>
      <c r="D313" t="s">
        <v>17</v>
      </c>
      <c r="E313" s="265">
        <v>3.7</v>
      </c>
      <c r="G313" s="2">
        <f t="shared" si="6"/>
        <v>38.5</v>
      </c>
    </row>
    <row r="314" spans="1:7">
      <c r="A314" s="1"/>
      <c r="B314" s="526"/>
      <c r="C314" s="526"/>
      <c r="D314" t="s">
        <v>18</v>
      </c>
      <c r="E314" s="265">
        <v>60</v>
      </c>
      <c r="G314" s="2">
        <f t="shared" si="6"/>
        <v>98.5</v>
      </c>
    </row>
    <row r="315" spans="1:7">
      <c r="A315" s="1"/>
      <c r="B315" s="526"/>
      <c r="C315" s="526"/>
      <c r="D315" t="s">
        <v>40</v>
      </c>
      <c r="E315" s="265">
        <v>5</v>
      </c>
      <c r="G315" s="2">
        <f t="shared" si="6"/>
        <v>103.5</v>
      </c>
    </row>
    <row r="316" spans="1:7">
      <c r="A316" s="1">
        <v>43799</v>
      </c>
      <c r="B316" s="526" t="s">
        <v>114</v>
      </c>
      <c r="C316" s="526" t="s">
        <v>33</v>
      </c>
      <c r="D316" t="s">
        <v>18</v>
      </c>
      <c r="E316" s="265"/>
      <c r="F316" s="2">
        <v>60</v>
      </c>
      <c r="G316" s="2">
        <f t="shared" si="6"/>
        <v>43.5</v>
      </c>
    </row>
    <row r="317" spans="1:7">
      <c r="A317" s="1">
        <v>43799</v>
      </c>
      <c r="B317" s="526" t="s">
        <v>114</v>
      </c>
      <c r="C317" s="526" t="s">
        <v>33</v>
      </c>
      <c r="D317" t="s">
        <v>19</v>
      </c>
      <c r="E317" s="265"/>
      <c r="F317" s="2">
        <v>5</v>
      </c>
      <c r="G317" s="2">
        <f t="shared" si="6"/>
        <v>38.5</v>
      </c>
    </row>
    <row r="318" spans="1:7">
      <c r="A318" s="1">
        <v>44157</v>
      </c>
      <c r="B318" s="526">
        <v>19551</v>
      </c>
      <c r="C318" s="526" t="s">
        <v>33</v>
      </c>
      <c r="D318" t="s">
        <v>16</v>
      </c>
      <c r="E318" s="265"/>
      <c r="F318" s="2">
        <v>34.799999999999997</v>
      </c>
      <c r="G318" s="2">
        <f t="shared" si="6"/>
        <v>3.7000000000000028</v>
      </c>
    </row>
    <row r="319" spans="1:7">
      <c r="A319" s="1">
        <v>44157</v>
      </c>
      <c r="B319" s="526">
        <v>19551</v>
      </c>
      <c r="C319" s="526" t="s">
        <v>33</v>
      </c>
      <c r="D319" t="s">
        <v>17</v>
      </c>
      <c r="E319" s="265"/>
      <c r="F319" s="2">
        <v>3.7</v>
      </c>
      <c r="G319" s="2">
        <f t="shared" si="6"/>
        <v>0</v>
      </c>
    </row>
    <row r="320" spans="1:7">
      <c r="A320" s="44">
        <v>43830</v>
      </c>
      <c r="B320" s="525" t="s">
        <v>14</v>
      </c>
      <c r="C320" s="525" t="s">
        <v>34</v>
      </c>
      <c r="D320" t="s">
        <v>16</v>
      </c>
      <c r="E320" s="265">
        <v>36.4</v>
      </c>
      <c r="G320" s="2">
        <f t="shared" si="6"/>
        <v>36.4</v>
      </c>
    </row>
    <row r="321" spans="1:7">
      <c r="A321" s="1"/>
      <c r="B321" s="526"/>
      <c r="C321" s="526"/>
      <c r="D321" t="s">
        <v>17</v>
      </c>
      <c r="E321" s="265">
        <v>3.8</v>
      </c>
      <c r="G321" s="2">
        <f t="shared" si="6"/>
        <v>40.199999999999996</v>
      </c>
    </row>
    <row r="322" spans="1:7">
      <c r="A322" s="1"/>
      <c r="B322" s="526"/>
      <c r="C322" s="526"/>
      <c r="D322" t="s">
        <v>18</v>
      </c>
      <c r="E322" s="265">
        <v>60</v>
      </c>
      <c r="G322" s="2">
        <f t="shared" si="6"/>
        <v>100.19999999999999</v>
      </c>
    </row>
    <row r="323" spans="1:7">
      <c r="A323" s="1"/>
      <c r="B323" s="526"/>
      <c r="C323" s="526"/>
      <c r="D323" t="s">
        <v>40</v>
      </c>
      <c r="E323" s="265">
        <v>5</v>
      </c>
      <c r="G323" s="2">
        <f t="shared" si="6"/>
        <v>105.19999999999999</v>
      </c>
    </row>
    <row r="324" spans="1:7">
      <c r="A324" s="1">
        <v>43830</v>
      </c>
      <c r="B324" s="526" t="s">
        <v>114</v>
      </c>
      <c r="C324" s="526" t="s">
        <v>34</v>
      </c>
      <c r="D324" t="s">
        <v>18</v>
      </c>
      <c r="E324" s="265"/>
      <c r="F324" s="2">
        <v>60</v>
      </c>
      <c r="G324" s="2">
        <f t="shared" si="6"/>
        <v>45.199999999999989</v>
      </c>
    </row>
    <row r="325" spans="1:7">
      <c r="A325" s="1">
        <v>43830</v>
      </c>
      <c r="B325" s="526" t="s">
        <v>114</v>
      </c>
      <c r="C325" s="526" t="s">
        <v>34</v>
      </c>
      <c r="D325" t="s">
        <v>19</v>
      </c>
      <c r="E325" s="265"/>
      <c r="F325" s="2">
        <v>5</v>
      </c>
      <c r="G325" s="2">
        <f t="shared" si="6"/>
        <v>40.199999999999989</v>
      </c>
    </row>
    <row r="326" spans="1:7">
      <c r="A326" s="1">
        <v>43852</v>
      </c>
      <c r="B326" s="526">
        <v>19551</v>
      </c>
      <c r="C326" s="526" t="s">
        <v>34</v>
      </c>
      <c r="D326" t="s">
        <v>16</v>
      </c>
      <c r="E326" s="265"/>
      <c r="F326" s="2">
        <v>36.4</v>
      </c>
      <c r="G326" s="2">
        <f t="shared" si="6"/>
        <v>3.7999999999999901</v>
      </c>
    </row>
    <row r="327" spans="1:7">
      <c r="A327" s="1">
        <v>43852</v>
      </c>
      <c r="B327" s="526">
        <v>19551</v>
      </c>
      <c r="C327" s="526" t="s">
        <v>34</v>
      </c>
      <c r="D327" t="s">
        <v>17</v>
      </c>
      <c r="E327" s="265"/>
      <c r="F327" s="2">
        <v>3.8</v>
      </c>
      <c r="G327" s="2">
        <f t="shared" si="6"/>
        <v>-9.7699626167013776E-15</v>
      </c>
    </row>
    <row r="328" spans="1:7">
      <c r="A328" s="44">
        <v>43861</v>
      </c>
      <c r="B328" s="525" t="s">
        <v>14</v>
      </c>
      <c r="C328" s="525" t="s">
        <v>15</v>
      </c>
      <c r="D328" t="s">
        <v>16</v>
      </c>
      <c r="E328" s="265">
        <v>39.5</v>
      </c>
      <c r="G328" s="2">
        <f t="shared" si="6"/>
        <v>39.499999999999993</v>
      </c>
    </row>
    <row r="329" spans="1:7">
      <c r="A329" s="1"/>
      <c r="B329" s="526"/>
      <c r="C329" s="526"/>
      <c r="D329" t="s">
        <v>17</v>
      </c>
      <c r="E329" s="265">
        <v>3.6</v>
      </c>
      <c r="G329" s="2">
        <f t="shared" si="6"/>
        <v>43.099999999999994</v>
      </c>
    </row>
    <row r="330" spans="1:7">
      <c r="A330" s="1"/>
      <c r="B330" s="526"/>
      <c r="C330" s="526"/>
      <c r="D330" t="s">
        <v>18</v>
      </c>
      <c r="E330" s="265">
        <v>60</v>
      </c>
      <c r="G330" s="2">
        <f t="shared" si="6"/>
        <v>103.1</v>
      </c>
    </row>
    <row r="331" spans="1:7">
      <c r="A331" s="1"/>
      <c r="B331" s="526"/>
      <c r="C331" s="526"/>
      <c r="D331" t="s">
        <v>40</v>
      </c>
      <c r="E331" s="265">
        <v>5</v>
      </c>
      <c r="G331" s="2">
        <f t="shared" si="6"/>
        <v>108.1</v>
      </c>
    </row>
    <row r="332" spans="1:7">
      <c r="A332" s="1"/>
      <c r="B332" s="526"/>
      <c r="C332" s="526"/>
      <c r="D332" t="s">
        <v>21</v>
      </c>
      <c r="E332" s="265">
        <v>93</v>
      </c>
      <c r="G332" s="2">
        <f t="shared" si="6"/>
        <v>201.1</v>
      </c>
    </row>
    <row r="333" spans="1:7">
      <c r="A333" s="78">
        <v>44525</v>
      </c>
      <c r="B333" s="535" t="s">
        <v>12</v>
      </c>
      <c r="C333" s="535" t="s">
        <v>387</v>
      </c>
      <c r="D333" s="48" t="s">
        <v>21</v>
      </c>
      <c r="E333" s="266"/>
      <c r="F333" s="24">
        <v>46.5</v>
      </c>
      <c r="G333" s="2">
        <f t="shared" si="6"/>
        <v>154.6</v>
      </c>
    </row>
    <row r="334" spans="1:7">
      <c r="A334" s="1">
        <v>43861</v>
      </c>
      <c r="B334" s="526" t="s">
        <v>114</v>
      </c>
      <c r="C334" s="526" t="s">
        <v>15</v>
      </c>
      <c r="D334" t="s">
        <v>18</v>
      </c>
      <c r="E334" s="265"/>
      <c r="F334" s="2">
        <v>60</v>
      </c>
      <c r="G334" s="2">
        <f t="shared" si="6"/>
        <v>94.6</v>
      </c>
    </row>
    <row r="335" spans="1:7">
      <c r="A335" s="1">
        <v>43861</v>
      </c>
      <c r="B335" s="526" t="s">
        <v>114</v>
      </c>
      <c r="C335" s="526" t="s">
        <v>15</v>
      </c>
      <c r="D335" t="s">
        <v>19</v>
      </c>
      <c r="E335" s="265"/>
      <c r="F335" s="2">
        <v>5</v>
      </c>
      <c r="G335" s="2">
        <f t="shared" si="6"/>
        <v>89.6</v>
      </c>
    </row>
    <row r="336" spans="1:7">
      <c r="A336" s="1">
        <v>44151</v>
      </c>
      <c r="B336" s="526">
        <v>20676</v>
      </c>
      <c r="C336" s="526" t="s">
        <v>15</v>
      </c>
      <c r="D336" t="s">
        <v>16</v>
      </c>
      <c r="E336" s="265"/>
      <c r="F336" s="2">
        <v>39.5</v>
      </c>
      <c r="G336" s="2">
        <f t="shared" si="6"/>
        <v>50.099999999999994</v>
      </c>
    </row>
    <row r="337" spans="1:7">
      <c r="A337" s="1">
        <v>44151</v>
      </c>
      <c r="B337" s="526">
        <v>20676</v>
      </c>
      <c r="C337" s="526" t="s">
        <v>15</v>
      </c>
      <c r="D337" t="s">
        <v>17</v>
      </c>
      <c r="E337" s="265"/>
      <c r="F337" s="2">
        <v>3.6</v>
      </c>
      <c r="G337" s="2">
        <f t="shared" si="6"/>
        <v>46.499999999999993</v>
      </c>
    </row>
    <row r="338" spans="1:7">
      <c r="A338" s="7">
        <v>44607</v>
      </c>
      <c r="B338" s="526">
        <v>24225</v>
      </c>
      <c r="C338" s="526" t="s">
        <v>15</v>
      </c>
      <c r="D338" t="s">
        <v>21</v>
      </c>
      <c r="E338" s="265"/>
      <c r="F338" s="2">
        <v>46.5</v>
      </c>
      <c r="G338" s="2">
        <f t="shared" si="6"/>
        <v>0</v>
      </c>
    </row>
    <row r="339" spans="1:7">
      <c r="A339" s="6">
        <v>43890</v>
      </c>
      <c r="B339" s="525" t="s">
        <v>14</v>
      </c>
      <c r="C339" s="525" t="s">
        <v>20</v>
      </c>
      <c r="D339" t="s">
        <v>16</v>
      </c>
      <c r="E339" s="265">
        <v>41</v>
      </c>
      <c r="G339" s="2">
        <f t="shared" si="6"/>
        <v>41</v>
      </c>
    </row>
    <row r="340" spans="1:7">
      <c r="A340" s="1"/>
      <c r="B340" s="526"/>
      <c r="C340" s="526"/>
      <c r="D340" t="s">
        <v>17</v>
      </c>
      <c r="E340" s="265">
        <v>3.8</v>
      </c>
      <c r="G340" s="2">
        <f t="shared" si="6"/>
        <v>44.8</v>
      </c>
    </row>
    <row r="341" spans="1:7">
      <c r="A341" s="1"/>
      <c r="B341" s="526"/>
      <c r="C341" s="526"/>
      <c r="D341" t="s">
        <v>18</v>
      </c>
      <c r="E341" s="265">
        <v>58</v>
      </c>
      <c r="G341" s="2">
        <f t="shared" si="6"/>
        <v>102.8</v>
      </c>
    </row>
    <row r="342" spans="1:7">
      <c r="A342" s="1"/>
      <c r="B342" s="526"/>
      <c r="C342" s="526"/>
      <c r="D342" t="s">
        <v>40</v>
      </c>
      <c r="E342" s="265">
        <v>5</v>
      </c>
      <c r="G342" s="2">
        <f t="shared" si="6"/>
        <v>107.8</v>
      </c>
    </row>
    <row r="343" spans="1:7">
      <c r="A343" s="1">
        <v>43890</v>
      </c>
      <c r="B343" s="526" t="s">
        <v>114</v>
      </c>
      <c r="C343" s="526" t="s">
        <v>20</v>
      </c>
      <c r="D343" t="s">
        <v>18</v>
      </c>
      <c r="E343" s="265"/>
      <c r="F343" s="2">
        <v>58</v>
      </c>
      <c r="G343" s="2">
        <f t="shared" si="6"/>
        <v>49.8</v>
      </c>
    </row>
    <row r="344" spans="1:7">
      <c r="A344" s="1">
        <v>43890</v>
      </c>
      <c r="B344" s="526" t="s">
        <v>114</v>
      </c>
      <c r="C344" s="526" t="s">
        <v>20</v>
      </c>
      <c r="D344" t="s">
        <v>40</v>
      </c>
      <c r="E344" s="265"/>
      <c r="F344" s="2">
        <v>5</v>
      </c>
      <c r="G344" s="2">
        <f t="shared" si="6"/>
        <v>44.8</v>
      </c>
    </row>
    <row r="345" spans="1:7">
      <c r="A345" s="1">
        <v>44151</v>
      </c>
      <c r="B345" s="526">
        <v>20676</v>
      </c>
      <c r="C345" s="526" t="s">
        <v>20</v>
      </c>
      <c r="D345" t="s">
        <v>16</v>
      </c>
      <c r="E345" s="265"/>
      <c r="F345" s="2">
        <v>41</v>
      </c>
      <c r="G345" s="2">
        <f t="shared" si="6"/>
        <v>3.7999999999999972</v>
      </c>
    </row>
    <row r="346" spans="1:7">
      <c r="A346" s="1">
        <v>44151</v>
      </c>
      <c r="B346" s="526">
        <v>20676</v>
      </c>
      <c r="C346" s="526" t="s">
        <v>20</v>
      </c>
      <c r="D346" t="s">
        <v>17</v>
      </c>
      <c r="E346" s="265"/>
      <c r="F346" s="2">
        <v>3.8</v>
      </c>
      <c r="G346" s="2">
        <f t="shared" ref="G346:G409" si="7">+G345+E346-F346</f>
        <v>0</v>
      </c>
    </row>
    <row r="347" spans="1:7">
      <c r="A347" s="6">
        <v>43921</v>
      </c>
      <c r="B347" s="525" t="s">
        <v>14</v>
      </c>
      <c r="C347" s="525" t="s">
        <v>23</v>
      </c>
      <c r="D347" t="s">
        <v>16</v>
      </c>
      <c r="E347" s="265">
        <v>33.700000000000003</v>
      </c>
      <c r="G347" s="2">
        <f t="shared" si="7"/>
        <v>33.700000000000003</v>
      </c>
    </row>
    <row r="348" spans="1:7">
      <c r="A348" s="1"/>
      <c r="B348" s="526"/>
      <c r="C348" s="526"/>
      <c r="D348" t="s">
        <v>17</v>
      </c>
      <c r="E348" s="265">
        <v>3.9</v>
      </c>
      <c r="G348" s="2">
        <f t="shared" si="7"/>
        <v>37.6</v>
      </c>
    </row>
    <row r="349" spans="1:7">
      <c r="A349" s="1"/>
      <c r="B349" s="526"/>
      <c r="C349" s="526"/>
      <c r="D349" t="s">
        <v>18</v>
      </c>
      <c r="E349" s="265">
        <v>60</v>
      </c>
      <c r="G349" s="2">
        <f t="shared" si="7"/>
        <v>97.6</v>
      </c>
    </row>
    <row r="350" spans="1:7">
      <c r="A350" s="1"/>
      <c r="B350" s="526"/>
      <c r="C350" s="526"/>
      <c r="D350" t="s">
        <v>40</v>
      </c>
      <c r="E350" s="265">
        <v>5</v>
      </c>
      <c r="G350" s="2">
        <f t="shared" si="7"/>
        <v>102.6</v>
      </c>
    </row>
    <row r="351" spans="1:7">
      <c r="A351" s="1">
        <v>43921</v>
      </c>
      <c r="B351" s="526" t="s">
        <v>114</v>
      </c>
      <c r="C351" s="526" t="s">
        <v>23</v>
      </c>
      <c r="D351" t="s">
        <v>18</v>
      </c>
      <c r="E351" s="265"/>
      <c r="F351" s="2">
        <v>28</v>
      </c>
      <c r="G351" s="2">
        <f t="shared" si="7"/>
        <v>74.599999999999994</v>
      </c>
    </row>
    <row r="352" spans="1:7">
      <c r="A352" s="1">
        <v>44151</v>
      </c>
      <c r="B352" s="526">
        <v>20676</v>
      </c>
      <c r="C352" s="526" t="s">
        <v>23</v>
      </c>
      <c r="D352" t="s">
        <v>16</v>
      </c>
      <c r="E352" s="265"/>
      <c r="F352" s="2">
        <v>33.700000000000003</v>
      </c>
      <c r="G352" s="2">
        <f t="shared" si="7"/>
        <v>40.899999999999991</v>
      </c>
    </row>
    <row r="353" spans="1:7">
      <c r="A353" s="1">
        <v>44151</v>
      </c>
      <c r="B353" s="526">
        <v>20676</v>
      </c>
      <c r="C353" s="526" t="s">
        <v>23</v>
      </c>
      <c r="D353" t="s">
        <v>17</v>
      </c>
      <c r="E353" s="265"/>
      <c r="F353" s="2">
        <v>3.9</v>
      </c>
      <c r="G353" s="2">
        <f t="shared" si="7"/>
        <v>36.999999999999993</v>
      </c>
    </row>
    <row r="354" spans="1:7">
      <c r="A354" s="1">
        <v>44511</v>
      </c>
      <c r="B354" s="526">
        <v>23758</v>
      </c>
      <c r="C354" s="526" t="s">
        <v>23</v>
      </c>
      <c r="D354" t="s">
        <v>18</v>
      </c>
      <c r="E354" s="265"/>
      <c r="F354" s="2">
        <v>32</v>
      </c>
      <c r="G354" s="2">
        <f t="shared" si="7"/>
        <v>4.9999999999999929</v>
      </c>
    </row>
    <row r="355" spans="1:7">
      <c r="A355" s="1">
        <v>44511</v>
      </c>
      <c r="B355" s="526">
        <v>23758</v>
      </c>
      <c r="C355" s="526" t="s">
        <v>23</v>
      </c>
      <c r="D355" t="s">
        <v>40</v>
      </c>
      <c r="E355" s="265"/>
      <c r="F355" s="2">
        <v>5</v>
      </c>
      <c r="G355" s="2">
        <f t="shared" si="7"/>
        <v>-7.1054273576010019E-15</v>
      </c>
    </row>
    <row r="356" spans="1:7">
      <c r="A356" s="6">
        <v>43951</v>
      </c>
      <c r="B356" s="525" t="s">
        <v>14</v>
      </c>
      <c r="C356" s="525" t="s">
        <v>24</v>
      </c>
      <c r="D356" t="s">
        <v>16</v>
      </c>
      <c r="E356" s="265">
        <v>35</v>
      </c>
      <c r="G356" s="2">
        <f t="shared" si="7"/>
        <v>34.999999999999993</v>
      </c>
    </row>
    <row r="357" spans="1:7">
      <c r="A357" s="1"/>
      <c r="B357" s="526"/>
      <c r="C357" s="526"/>
      <c r="D357" t="s">
        <v>17</v>
      </c>
      <c r="E357" s="265">
        <v>4.5999999999999996</v>
      </c>
      <c r="G357" s="2">
        <f t="shared" si="7"/>
        <v>39.599999999999994</v>
      </c>
    </row>
    <row r="358" spans="1:7">
      <c r="A358" s="1"/>
      <c r="B358" s="526"/>
      <c r="C358" s="526"/>
      <c r="D358" t="s">
        <v>18</v>
      </c>
      <c r="E358" s="265">
        <v>60</v>
      </c>
      <c r="G358" s="2">
        <f t="shared" si="7"/>
        <v>99.6</v>
      </c>
    </row>
    <row r="359" spans="1:7">
      <c r="A359" s="1"/>
      <c r="B359" s="526"/>
      <c r="C359" s="526"/>
      <c r="D359" t="s">
        <v>40</v>
      </c>
      <c r="E359" s="265">
        <v>5</v>
      </c>
      <c r="G359" s="2">
        <f t="shared" si="7"/>
        <v>104.6</v>
      </c>
    </row>
    <row r="360" spans="1:7">
      <c r="A360" s="1">
        <v>44151</v>
      </c>
      <c r="B360" s="526">
        <v>20676</v>
      </c>
      <c r="C360" s="526" t="s">
        <v>24</v>
      </c>
      <c r="D360" t="s">
        <v>16</v>
      </c>
      <c r="E360" s="265"/>
      <c r="F360" s="2">
        <v>35</v>
      </c>
      <c r="G360" s="2">
        <f t="shared" si="7"/>
        <v>69.599999999999994</v>
      </c>
    </row>
    <row r="361" spans="1:7">
      <c r="A361" s="1">
        <v>44151</v>
      </c>
      <c r="B361" s="526">
        <v>20676</v>
      </c>
      <c r="C361" s="526" t="s">
        <v>24</v>
      </c>
      <c r="D361" t="s">
        <v>17</v>
      </c>
      <c r="E361" s="265"/>
      <c r="F361" s="2">
        <v>4.5999999999999996</v>
      </c>
      <c r="G361" s="2">
        <f t="shared" si="7"/>
        <v>65</v>
      </c>
    </row>
    <row r="362" spans="1:7">
      <c r="A362" s="1">
        <v>44511</v>
      </c>
      <c r="B362" s="526">
        <v>23758</v>
      </c>
      <c r="C362" s="526" t="s">
        <v>24</v>
      </c>
      <c r="D362" t="s">
        <v>18</v>
      </c>
      <c r="E362" s="265"/>
      <c r="F362" s="2">
        <v>60</v>
      </c>
      <c r="G362" s="2">
        <f t="shared" si="7"/>
        <v>5</v>
      </c>
    </row>
    <row r="363" spans="1:7">
      <c r="A363" s="1">
        <v>44511</v>
      </c>
      <c r="B363" s="526">
        <v>23758</v>
      </c>
      <c r="C363" s="526" t="s">
        <v>24</v>
      </c>
      <c r="D363" t="s">
        <v>40</v>
      </c>
      <c r="E363" s="265"/>
      <c r="F363" s="2">
        <v>5</v>
      </c>
      <c r="G363" s="2">
        <f t="shared" si="7"/>
        <v>0</v>
      </c>
    </row>
    <row r="364" spans="1:7">
      <c r="A364" s="44">
        <v>43982</v>
      </c>
      <c r="B364" s="525" t="s">
        <v>14</v>
      </c>
      <c r="C364" s="525" t="s">
        <v>25</v>
      </c>
      <c r="D364" t="s">
        <v>16</v>
      </c>
      <c r="E364" s="265">
        <v>32.5</v>
      </c>
      <c r="G364" s="2">
        <f t="shared" si="7"/>
        <v>32.5</v>
      </c>
    </row>
    <row r="365" spans="1:7">
      <c r="B365" s="526"/>
      <c r="C365" s="526"/>
      <c r="D365" t="s">
        <v>17</v>
      </c>
      <c r="E365" s="265">
        <v>2.5</v>
      </c>
      <c r="G365" s="2">
        <f t="shared" si="7"/>
        <v>35</v>
      </c>
    </row>
    <row r="366" spans="1:7">
      <c r="B366" s="526"/>
      <c r="C366" s="526"/>
      <c r="D366" t="s">
        <v>18</v>
      </c>
      <c r="E366" s="265">
        <v>60</v>
      </c>
      <c r="G366" s="2">
        <f t="shared" si="7"/>
        <v>95</v>
      </c>
    </row>
    <row r="367" spans="1:7">
      <c r="B367" s="526"/>
      <c r="C367" s="526"/>
      <c r="D367" t="s">
        <v>40</v>
      </c>
      <c r="E367" s="265">
        <v>5</v>
      </c>
      <c r="G367" s="2">
        <f t="shared" si="7"/>
        <v>100</v>
      </c>
    </row>
    <row r="368" spans="1:7">
      <c r="A368" s="1">
        <v>44151</v>
      </c>
      <c r="B368" s="526">
        <v>20676</v>
      </c>
      <c r="C368" s="526" t="s">
        <v>25</v>
      </c>
      <c r="D368" t="s">
        <v>16</v>
      </c>
      <c r="E368" s="265"/>
      <c r="F368" s="2">
        <v>32.5</v>
      </c>
      <c r="G368" s="2">
        <f t="shared" si="7"/>
        <v>67.5</v>
      </c>
    </row>
    <row r="369" spans="1:8">
      <c r="A369" s="1">
        <v>44151</v>
      </c>
      <c r="B369" s="526">
        <v>20676</v>
      </c>
      <c r="C369" s="526" t="s">
        <v>25</v>
      </c>
      <c r="D369" t="s">
        <v>17</v>
      </c>
      <c r="E369" s="265"/>
      <c r="F369" s="2">
        <v>2.5</v>
      </c>
      <c r="G369" s="2">
        <f t="shared" si="7"/>
        <v>65</v>
      </c>
    </row>
    <row r="370" spans="1:8">
      <c r="A370" s="1">
        <v>44511</v>
      </c>
      <c r="B370" s="526">
        <v>23758</v>
      </c>
      <c r="C370" s="526" t="s">
        <v>25</v>
      </c>
      <c r="D370" t="s">
        <v>18</v>
      </c>
      <c r="E370" s="265"/>
      <c r="F370" s="2">
        <v>60</v>
      </c>
      <c r="G370" s="2">
        <f t="shared" si="7"/>
        <v>5</v>
      </c>
    </row>
    <row r="371" spans="1:8">
      <c r="A371" s="1">
        <v>44511</v>
      </c>
      <c r="B371" s="526">
        <v>23758</v>
      </c>
      <c r="C371" s="526" t="s">
        <v>25</v>
      </c>
      <c r="D371" t="s">
        <v>40</v>
      </c>
      <c r="E371" s="265"/>
      <c r="F371" s="2">
        <v>5</v>
      </c>
      <c r="G371" s="2">
        <f t="shared" si="7"/>
        <v>0</v>
      </c>
    </row>
    <row r="372" spans="1:8">
      <c r="A372" s="44">
        <v>44012</v>
      </c>
      <c r="B372" s="525" t="s">
        <v>14</v>
      </c>
      <c r="C372" s="525" t="s">
        <v>26</v>
      </c>
      <c r="D372" t="s">
        <v>16</v>
      </c>
      <c r="E372" s="265">
        <v>28.7</v>
      </c>
      <c r="G372" s="2">
        <f t="shared" si="7"/>
        <v>28.7</v>
      </c>
    </row>
    <row r="373" spans="1:8">
      <c r="B373" s="526"/>
      <c r="C373" s="526"/>
      <c r="D373" t="s">
        <v>17</v>
      </c>
      <c r="E373" s="265">
        <v>1.2</v>
      </c>
      <c r="G373" s="2">
        <f t="shared" si="7"/>
        <v>29.9</v>
      </c>
    </row>
    <row r="374" spans="1:8">
      <c r="B374" s="526"/>
      <c r="C374" s="526"/>
      <c r="D374" t="s">
        <v>18</v>
      </c>
      <c r="E374" s="265">
        <v>60</v>
      </c>
      <c r="G374" s="2">
        <f t="shared" si="7"/>
        <v>89.9</v>
      </c>
    </row>
    <row r="375" spans="1:8">
      <c r="B375" s="526"/>
      <c r="C375" s="526"/>
      <c r="D375" t="s">
        <v>40</v>
      </c>
      <c r="E375" s="265">
        <v>5</v>
      </c>
      <c r="G375" s="2">
        <f t="shared" si="7"/>
        <v>94.9</v>
      </c>
    </row>
    <row r="376" spans="1:8">
      <c r="A376" s="7">
        <v>44151</v>
      </c>
      <c r="B376" s="526">
        <v>20677</v>
      </c>
      <c r="C376" s="526" t="s">
        <v>26</v>
      </c>
      <c r="D376" t="s">
        <v>16</v>
      </c>
      <c r="E376" s="265"/>
      <c r="F376" s="2">
        <v>28.7</v>
      </c>
      <c r="G376" s="2">
        <f t="shared" si="7"/>
        <v>66.2</v>
      </c>
    </row>
    <row r="377" spans="1:8">
      <c r="A377" s="7">
        <v>44151</v>
      </c>
      <c r="B377" s="526">
        <v>20677</v>
      </c>
      <c r="C377" s="526" t="s">
        <v>26</v>
      </c>
      <c r="D377" t="s">
        <v>17</v>
      </c>
      <c r="E377" s="265"/>
      <c r="F377" s="2">
        <v>1.2</v>
      </c>
      <c r="G377" s="2">
        <f t="shared" si="7"/>
        <v>65</v>
      </c>
    </row>
    <row r="378" spans="1:8">
      <c r="A378" s="1">
        <v>44511</v>
      </c>
      <c r="B378" s="526">
        <v>23758</v>
      </c>
      <c r="C378" s="526" t="s">
        <v>26</v>
      </c>
      <c r="D378" t="s">
        <v>18</v>
      </c>
      <c r="E378" s="265"/>
      <c r="F378" s="2">
        <v>60</v>
      </c>
      <c r="G378" s="2">
        <f t="shared" si="7"/>
        <v>5</v>
      </c>
    </row>
    <row r="379" spans="1:8">
      <c r="A379" s="1">
        <v>44511</v>
      </c>
      <c r="B379" s="526">
        <v>23758</v>
      </c>
      <c r="C379" s="526" t="s">
        <v>26</v>
      </c>
      <c r="D379" t="s">
        <v>40</v>
      </c>
      <c r="E379" s="265"/>
      <c r="F379" s="2">
        <v>5</v>
      </c>
      <c r="G379" s="2">
        <f t="shared" si="7"/>
        <v>0</v>
      </c>
    </row>
    <row r="380" spans="1:8">
      <c r="A380" s="44">
        <v>44043</v>
      </c>
      <c r="B380" s="525" t="s">
        <v>14</v>
      </c>
      <c r="C380" s="525" t="s">
        <v>27</v>
      </c>
      <c r="D380" t="s">
        <v>16</v>
      </c>
      <c r="E380" s="265">
        <v>30.6</v>
      </c>
      <c r="G380" s="2">
        <f t="shared" si="7"/>
        <v>30.6</v>
      </c>
    </row>
    <row r="381" spans="1:8">
      <c r="B381" s="526"/>
      <c r="C381" s="526"/>
      <c r="D381" t="s">
        <v>17</v>
      </c>
      <c r="E381" s="265">
        <v>5</v>
      </c>
      <c r="G381" s="2">
        <f t="shared" si="7"/>
        <v>35.6</v>
      </c>
    </row>
    <row r="382" spans="1:8">
      <c r="B382" s="526"/>
      <c r="C382" s="526"/>
      <c r="D382" t="s">
        <v>18</v>
      </c>
      <c r="E382" s="265">
        <v>60</v>
      </c>
      <c r="G382" s="2">
        <f t="shared" si="7"/>
        <v>95.6</v>
      </c>
    </row>
    <row r="383" spans="1:8" ht="14.25" customHeight="1">
      <c r="B383" s="526"/>
      <c r="C383" s="526"/>
      <c r="D383" t="s">
        <v>40</v>
      </c>
      <c r="E383" s="265">
        <v>5</v>
      </c>
      <c r="G383" s="2">
        <f t="shared" si="7"/>
        <v>100.6</v>
      </c>
      <c r="H383" s="8"/>
    </row>
    <row r="384" spans="1:8" ht="14.25" customHeight="1">
      <c r="B384" s="526"/>
      <c r="C384" s="526"/>
      <c r="D384" s="67" t="s">
        <v>43</v>
      </c>
      <c r="E384" s="265">
        <v>10</v>
      </c>
      <c r="G384" s="2">
        <f t="shared" si="7"/>
        <v>110.6</v>
      </c>
      <c r="H384" s="8"/>
    </row>
    <row r="385" spans="1:8" ht="14.25" customHeight="1">
      <c r="B385" s="526"/>
      <c r="C385" s="526"/>
      <c r="D385" s="67" t="s">
        <v>44</v>
      </c>
      <c r="E385" s="265">
        <v>10</v>
      </c>
      <c r="G385" s="2">
        <f t="shared" si="7"/>
        <v>120.6</v>
      </c>
      <c r="H385" s="8"/>
    </row>
    <row r="386" spans="1:8" ht="14.25" customHeight="1">
      <c r="A386" s="7">
        <v>44151</v>
      </c>
      <c r="B386" s="526">
        <v>20677</v>
      </c>
      <c r="C386" s="526" t="s">
        <v>27</v>
      </c>
      <c r="D386" s="67" t="s">
        <v>16</v>
      </c>
      <c r="E386" s="265"/>
      <c r="F386" s="2">
        <v>30.6</v>
      </c>
      <c r="G386" s="2">
        <f t="shared" si="7"/>
        <v>90</v>
      </c>
      <c r="H386" s="8"/>
    </row>
    <row r="387" spans="1:8" ht="14.25" customHeight="1">
      <c r="A387" s="7">
        <v>44151</v>
      </c>
      <c r="B387" s="526">
        <v>20677</v>
      </c>
      <c r="C387" s="526" t="s">
        <v>27</v>
      </c>
      <c r="D387" s="67" t="s">
        <v>17</v>
      </c>
      <c r="E387" s="265"/>
      <c r="F387" s="2">
        <v>5</v>
      </c>
      <c r="G387" s="2">
        <f t="shared" si="7"/>
        <v>85</v>
      </c>
      <c r="H387" s="8"/>
    </row>
    <row r="388" spans="1:8" ht="14.25" customHeight="1">
      <c r="A388" s="1">
        <v>44511</v>
      </c>
      <c r="B388" s="526">
        <v>23758</v>
      </c>
      <c r="C388" s="526" t="s">
        <v>27</v>
      </c>
      <c r="D388" t="s">
        <v>18</v>
      </c>
      <c r="E388" s="265"/>
      <c r="F388" s="2">
        <v>60</v>
      </c>
      <c r="G388" s="2">
        <f t="shared" si="7"/>
        <v>25</v>
      </c>
      <c r="H388" s="8"/>
    </row>
    <row r="389" spans="1:8" ht="14.25" customHeight="1">
      <c r="A389" s="1">
        <v>44511</v>
      </c>
      <c r="B389" s="526">
        <v>23758</v>
      </c>
      <c r="C389" s="526" t="s">
        <v>27</v>
      </c>
      <c r="D389" t="s">
        <v>40</v>
      </c>
      <c r="E389" s="265"/>
      <c r="F389" s="2">
        <v>5</v>
      </c>
      <c r="G389" s="2">
        <f t="shared" si="7"/>
        <v>20</v>
      </c>
      <c r="H389" s="8"/>
    </row>
    <row r="390" spans="1:8" ht="14.25" customHeight="1">
      <c r="A390" s="1">
        <v>44511</v>
      </c>
      <c r="B390" s="526">
        <v>23758</v>
      </c>
      <c r="C390" s="526" t="s">
        <v>27</v>
      </c>
      <c r="D390" s="67" t="s">
        <v>43</v>
      </c>
      <c r="E390" s="265"/>
      <c r="F390" s="2">
        <v>10</v>
      </c>
      <c r="G390" s="2">
        <f t="shared" si="7"/>
        <v>10</v>
      </c>
      <c r="H390" s="8"/>
    </row>
    <row r="391" spans="1:8" ht="14.25" customHeight="1">
      <c r="A391" s="1">
        <v>44511</v>
      </c>
      <c r="B391" s="526">
        <v>23758</v>
      </c>
      <c r="C391" s="526" t="s">
        <v>27</v>
      </c>
      <c r="D391" s="67" t="s">
        <v>44</v>
      </c>
      <c r="E391" s="265"/>
      <c r="F391" s="2">
        <v>10</v>
      </c>
      <c r="G391" s="2">
        <f t="shared" si="7"/>
        <v>0</v>
      </c>
      <c r="H391" s="8"/>
    </row>
    <row r="392" spans="1:8" ht="14.25" customHeight="1">
      <c r="A392" s="44">
        <v>44074</v>
      </c>
      <c r="B392" s="525" t="s">
        <v>14</v>
      </c>
      <c r="C392" s="525" t="s">
        <v>28</v>
      </c>
      <c r="D392" t="s">
        <v>16</v>
      </c>
      <c r="E392" s="265">
        <v>29.4</v>
      </c>
      <c r="G392" s="2">
        <f t="shared" si="7"/>
        <v>29.4</v>
      </c>
      <c r="H392" s="8"/>
    </row>
    <row r="393" spans="1:8" ht="14.25" customHeight="1">
      <c r="B393" s="526"/>
      <c r="C393" s="526"/>
      <c r="D393" t="s">
        <v>17</v>
      </c>
      <c r="E393" s="265">
        <v>3.5</v>
      </c>
      <c r="G393" s="2">
        <f t="shared" si="7"/>
        <v>32.9</v>
      </c>
      <c r="H393" s="8"/>
    </row>
    <row r="394" spans="1:8" ht="14.25" customHeight="1">
      <c r="B394" s="526"/>
      <c r="C394" s="526"/>
      <c r="D394" t="s">
        <v>18</v>
      </c>
      <c r="E394" s="265">
        <v>60</v>
      </c>
      <c r="G394" s="2">
        <f t="shared" si="7"/>
        <v>92.9</v>
      </c>
      <c r="H394" s="8"/>
    </row>
    <row r="395" spans="1:8" ht="14.25" customHeight="1">
      <c r="B395" s="526"/>
      <c r="C395" s="526"/>
      <c r="D395" t="s">
        <v>40</v>
      </c>
      <c r="E395" s="265">
        <v>5</v>
      </c>
      <c r="G395" s="2">
        <f t="shared" si="7"/>
        <v>97.9</v>
      </c>
      <c r="H395" s="8"/>
    </row>
    <row r="396" spans="1:8" ht="14.25" customHeight="1">
      <c r="B396" s="526"/>
      <c r="C396" s="526"/>
      <c r="D396" t="s">
        <v>45</v>
      </c>
      <c r="E396" s="265">
        <v>15</v>
      </c>
      <c r="G396" s="2">
        <f t="shared" si="7"/>
        <v>112.9</v>
      </c>
      <c r="H396" s="8"/>
    </row>
    <row r="397" spans="1:8" ht="14.25" customHeight="1">
      <c r="A397" s="7">
        <v>44130</v>
      </c>
      <c r="B397" s="526">
        <v>20551</v>
      </c>
      <c r="C397" s="526" t="s">
        <v>28</v>
      </c>
      <c r="D397" t="s">
        <v>16</v>
      </c>
      <c r="E397" s="265"/>
      <c r="F397" s="2">
        <v>29.4</v>
      </c>
      <c r="G397" s="2">
        <f t="shared" si="7"/>
        <v>83.5</v>
      </c>
      <c r="H397" s="8"/>
    </row>
    <row r="398" spans="1:8" ht="14.25" customHeight="1">
      <c r="A398" s="7">
        <v>44130</v>
      </c>
      <c r="B398" s="526">
        <v>20551</v>
      </c>
      <c r="C398" s="526" t="s">
        <v>28</v>
      </c>
      <c r="D398" t="s">
        <v>17</v>
      </c>
      <c r="E398" s="265"/>
      <c r="F398" s="2">
        <v>3.5</v>
      </c>
      <c r="G398" s="2">
        <f t="shared" si="7"/>
        <v>80</v>
      </c>
      <c r="H398" s="8"/>
    </row>
    <row r="399" spans="1:8" ht="14.25" customHeight="1">
      <c r="A399" s="1">
        <v>44511</v>
      </c>
      <c r="B399" s="526">
        <v>23758</v>
      </c>
      <c r="C399" s="526" t="s">
        <v>28</v>
      </c>
      <c r="D399" t="s">
        <v>18</v>
      </c>
      <c r="E399" s="265"/>
      <c r="F399" s="2">
        <v>60</v>
      </c>
      <c r="G399" s="2">
        <f t="shared" si="7"/>
        <v>20</v>
      </c>
      <c r="H399" s="8"/>
    </row>
    <row r="400" spans="1:8" ht="14.25" customHeight="1">
      <c r="A400" s="1">
        <v>44511</v>
      </c>
      <c r="B400" s="526">
        <v>23758</v>
      </c>
      <c r="C400" s="526" t="s">
        <v>28</v>
      </c>
      <c r="D400" t="s">
        <v>40</v>
      </c>
      <c r="E400" s="265"/>
      <c r="F400" s="2">
        <v>5</v>
      </c>
      <c r="G400" s="2">
        <f t="shared" si="7"/>
        <v>15</v>
      </c>
      <c r="H400" s="8"/>
    </row>
    <row r="401" spans="1:8" ht="14.25" customHeight="1">
      <c r="A401" s="1">
        <v>44511</v>
      </c>
      <c r="B401" s="526">
        <v>23758</v>
      </c>
      <c r="C401" s="526" t="s">
        <v>28</v>
      </c>
      <c r="D401" t="s">
        <v>45</v>
      </c>
      <c r="E401" s="265"/>
      <c r="F401" s="2">
        <v>15</v>
      </c>
      <c r="G401" s="2">
        <f t="shared" si="7"/>
        <v>0</v>
      </c>
      <c r="H401" s="8"/>
    </row>
    <row r="402" spans="1:8" ht="14.25" customHeight="1">
      <c r="A402" s="44">
        <v>44104</v>
      </c>
      <c r="B402" s="525" t="s">
        <v>14</v>
      </c>
      <c r="C402" s="525" t="s">
        <v>29</v>
      </c>
      <c r="D402" t="s">
        <v>16</v>
      </c>
      <c r="E402" s="265">
        <v>30.1</v>
      </c>
      <c r="G402" s="2">
        <f t="shared" si="7"/>
        <v>30.1</v>
      </c>
      <c r="H402" s="8"/>
    </row>
    <row r="403" spans="1:8" ht="14.25" customHeight="1">
      <c r="B403" s="526"/>
      <c r="C403" s="526"/>
      <c r="D403" t="s">
        <v>17</v>
      </c>
      <c r="E403" s="265">
        <v>4.0999999999999996</v>
      </c>
      <c r="G403" s="2">
        <f t="shared" si="7"/>
        <v>34.200000000000003</v>
      </c>
      <c r="H403" s="8"/>
    </row>
    <row r="404" spans="1:8" ht="14.25" customHeight="1">
      <c r="B404" s="526"/>
      <c r="C404" s="526"/>
      <c r="D404" t="s">
        <v>18</v>
      </c>
      <c r="E404" s="265">
        <v>60</v>
      </c>
      <c r="G404" s="2">
        <f t="shared" si="7"/>
        <v>94.2</v>
      </c>
      <c r="H404" s="8"/>
    </row>
    <row r="405" spans="1:8" ht="14.25" customHeight="1">
      <c r="B405" s="526"/>
      <c r="C405" s="526"/>
      <c r="D405" t="s">
        <v>40</v>
      </c>
      <c r="E405" s="265">
        <v>5</v>
      </c>
      <c r="G405" s="2">
        <f t="shared" si="7"/>
        <v>99.2</v>
      </c>
      <c r="H405" s="8"/>
    </row>
    <row r="406" spans="1:8" ht="14.25" customHeight="1">
      <c r="B406" s="526"/>
      <c r="C406" s="526"/>
      <c r="D406" t="s">
        <v>45</v>
      </c>
      <c r="E406" s="265">
        <v>8.5</v>
      </c>
      <c r="G406" s="2">
        <f t="shared" si="7"/>
        <v>107.7</v>
      </c>
      <c r="H406" s="8"/>
    </row>
    <row r="407" spans="1:8" ht="14.25" customHeight="1">
      <c r="A407" s="7">
        <v>44104</v>
      </c>
      <c r="B407" s="526" t="s">
        <v>114</v>
      </c>
      <c r="C407" s="526" t="s">
        <v>29</v>
      </c>
      <c r="D407" t="s">
        <v>18</v>
      </c>
      <c r="E407" s="265"/>
      <c r="F407" s="2">
        <v>60</v>
      </c>
      <c r="G407" s="2">
        <f t="shared" si="7"/>
        <v>47.7</v>
      </c>
      <c r="H407" s="8"/>
    </row>
    <row r="408" spans="1:8" ht="14.25" customHeight="1">
      <c r="A408" s="7">
        <v>44104</v>
      </c>
      <c r="B408" s="526" t="s">
        <v>114</v>
      </c>
      <c r="C408" s="526" t="s">
        <v>29</v>
      </c>
      <c r="D408" t="s">
        <v>19</v>
      </c>
      <c r="E408" s="265"/>
      <c r="F408" s="2">
        <v>5</v>
      </c>
      <c r="G408" s="2">
        <f t="shared" si="7"/>
        <v>42.7</v>
      </c>
      <c r="H408" s="8"/>
    </row>
    <row r="409" spans="1:8" ht="14.25" customHeight="1">
      <c r="A409" s="7">
        <v>44187</v>
      </c>
      <c r="B409" s="526">
        <v>21183</v>
      </c>
      <c r="C409" s="526" t="s">
        <v>29</v>
      </c>
      <c r="D409" t="s">
        <v>16</v>
      </c>
      <c r="E409" s="265"/>
      <c r="F409" s="2">
        <v>30.1</v>
      </c>
      <c r="G409" s="2">
        <f t="shared" si="7"/>
        <v>12.600000000000001</v>
      </c>
      <c r="H409" s="8"/>
    </row>
    <row r="410" spans="1:8" ht="14.25" customHeight="1">
      <c r="A410" s="7">
        <v>44187</v>
      </c>
      <c r="B410" s="526">
        <v>21183</v>
      </c>
      <c r="C410" s="526" t="s">
        <v>29</v>
      </c>
      <c r="D410" t="s">
        <v>17</v>
      </c>
      <c r="E410" s="265"/>
      <c r="F410" s="2">
        <v>4.0999999999999996</v>
      </c>
      <c r="G410" s="2">
        <f t="shared" ref="G410:G473" si="8">+G409+E410-F410</f>
        <v>8.5000000000000018</v>
      </c>
      <c r="H410" s="8"/>
    </row>
    <row r="411" spans="1:8" ht="14.25" customHeight="1">
      <c r="A411" s="1">
        <v>44511</v>
      </c>
      <c r="B411" s="526">
        <v>23758</v>
      </c>
      <c r="C411" s="526" t="s">
        <v>29</v>
      </c>
      <c r="D411" t="s">
        <v>45</v>
      </c>
      <c r="E411" s="265"/>
      <c r="F411" s="2">
        <v>8.5</v>
      </c>
      <c r="G411" s="2">
        <f t="shared" si="8"/>
        <v>0</v>
      </c>
      <c r="H411" s="8"/>
    </row>
    <row r="412" spans="1:8" ht="14.25" customHeight="1">
      <c r="A412" s="44">
        <v>44135</v>
      </c>
      <c r="B412" s="525" t="s">
        <v>14</v>
      </c>
      <c r="C412" s="525" t="s">
        <v>30</v>
      </c>
      <c r="D412" t="s">
        <v>16</v>
      </c>
      <c r="E412" s="265">
        <v>35.299999999999997</v>
      </c>
      <c r="G412" s="2">
        <f t="shared" si="8"/>
        <v>35.299999999999997</v>
      </c>
      <c r="H412" s="8"/>
    </row>
    <row r="413" spans="1:8" ht="14.25" customHeight="1">
      <c r="B413" s="526"/>
      <c r="C413" s="526"/>
      <c r="D413" t="s">
        <v>17</v>
      </c>
      <c r="E413" s="265">
        <v>4.3</v>
      </c>
      <c r="G413" s="2">
        <f t="shared" si="8"/>
        <v>39.599999999999994</v>
      </c>
      <c r="H413" s="8"/>
    </row>
    <row r="414" spans="1:8" ht="14.25" customHeight="1">
      <c r="B414" s="526"/>
      <c r="C414" s="526"/>
      <c r="D414" t="s">
        <v>18</v>
      </c>
      <c r="E414" s="265">
        <v>60</v>
      </c>
      <c r="G414" s="2">
        <f t="shared" si="8"/>
        <v>99.6</v>
      </c>
      <c r="H414" s="8"/>
    </row>
    <row r="415" spans="1:8" ht="14.25" customHeight="1">
      <c r="B415" s="526"/>
      <c r="C415" s="526"/>
      <c r="D415" t="s">
        <v>40</v>
      </c>
      <c r="E415" s="265">
        <v>5</v>
      </c>
      <c r="G415" s="2">
        <f t="shared" si="8"/>
        <v>104.6</v>
      </c>
      <c r="H415" s="8"/>
    </row>
    <row r="416" spans="1:8" ht="14.25" customHeight="1">
      <c r="B416" s="526"/>
      <c r="C416" s="526"/>
      <c r="D416" s="67" t="s">
        <v>46</v>
      </c>
      <c r="E416" s="265">
        <v>10</v>
      </c>
      <c r="G416" s="2">
        <f t="shared" si="8"/>
        <v>114.6</v>
      </c>
      <c r="H416" s="8"/>
    </row>
    <row r="417" spans="1:8" ht="14.25" customHeight="1">
      <c r="B417" s="526"/>
      <c r="C417" s="526"/>
      <c r="D417" s="67" t="s">
        <v>47</v>
      </c>
      <c r="E417" s="265">
        <v>10</v>
      </c>
      <c r="G417" s="2">
        <f t="shared" si="8"/>
        <v>124.6</v>
      </c>
      <c r="H417" s="8"/>
    </row>
    <row r="418" spans="1:8" ht="14.25" customHeight="1">
      <c r="A418" s="7">
        <v>44135</v>
      </c>
      <c r="B418" s="526" t="s">
        <v>114</v>
      </c>
      <c r="C418" s="526" t="s">
        <v>30</v>
      </c>
      <c r="D418" t="s">
        <v>18</v>
      </c>
      <c r="E418" s="265"/>
      <c r="F418" s="2">
        <v>60</v>
      </c>
      <c r="G418" s="2">
        <f t="shared" si="8"/>
        <v>64.599999999999994</v>
      </c>
      <c r="H418" s="8"/>
    </row>
    <row r="419" spans="1:8" ht="14.25" customHeight="1">
      <c r="A419" s="7">
        <v>44135</v>
      </c>
      <c r="B419" s="526" t="s">
        <v>114</v>
      </c>
      <c r="C419" s="526" t="s">
        <v>30</v>
      </c>
      <c r="D419" t="s">
        <v>19</v>
      </c>
      <c r="E419" s="265"/>
      <c r="F419" s="2">
        <v>5</v>
      </c>
      <c r="G419" s="2">
        <f t="shared" si="8"/>
        <v>59.599999999999994</v>
      </c>
      <c r="H419" s="8"/>
    </row>
    <row r="420" spans="1:8" ht="14.25" customHeight="1">
      <c r="A420" s="7">
        <v>44187</v>
      </c>
      <c r="B420" s="526">
        <v>21183</v>
      </c>
      <c r="C420" s="526" t="s">
        <v>30</v>
      </c>
      <c r="D420" t="s">
        <v>16</v>
      </c>
      <c r="E420" s="265"/>
      <c r="F420" s="2">
        <v>35.299999999999997</v>
      </c>
      <c r="G420" s="2">
        <f t="shared" si="8"/>
        <v>24.299999999999997</v>
      </c>
      <c r="H420" s="8"/>
    </row>
    <row r="421" spans="1:8" ht="14.25" customHeight="1">
      <c r="A421" s="7">
        <v>44187</v>
      </c>
      <c r="B421" s="526">
        <v>21183</v>
      </c>
      <c r="C421" s="526" t="s">
        <v>30</v>
      </c>
      <c r="D421" t="s">
        <v>17</v>
      </c>
      <c r="E421" s="265"/>
      <c r="F421" s="2">
        <v>4.3</v>
      </c>
      <c r="G421" s="2">
        <f t="shared" si="8"/>
        <v>19.999999999999996</v>
      </c>
      <c r="H421" s="8"/>
    </row>
    <row r="422" spans="1:8" ht="14.25" customHeight="1">
      <c r="A422" s="7">
        <v>44511</v>
      </c>
      <c r="B422" s="526">
        <v>23759</v>
      </c>
      <c r="C422" s="526" t="s">
        <v>30</v>
      </c>
      <c r="D422" s="67" t="s">
        <v>46</v>
      </c>
      <c r="E422" s="265"/>
      <c r="F422" s="2">
        <v>10</v>
      </c>
      <c r="G422" s="2">
        <f t="shared" si="8"/>
        <v>9.9999999999999964</v>
      </c>
      <c r="H422" s="8"/>
    </row>
    <row r="423" spans="1:8" ht="14.25" customHeight="1">
      <c r="A423" s="7">
        <v>44511</v>
      </c>
      <c r="B423" s="526">
        <v>23759</v>
      </c>
      <c r="C423" s="526" t="s">
        <v>30</v>
      </c>
      <c r="D423" s="67" t="s">
        <v>47</v>
      </c>
      <c r="E423" s="265"/>
      <c r="F423" s="2">
        <v>10</v>
      </c>
      <c r="G423" s="2">
        <f t="shared" si="8"/>
        <v>0</v>
      </c>
      <c r="H423" s="8"/>
    </row>
    <row r="424" spans="1:8" ht="14.25" customHeight="1">
      <c r="A424" s="44">
        <v>44165</v>
      </c>
      <c r="B424" s="525" t="s">
        <v>14</v>
      </c>
      <c r="C424" s="525" t="s">
        <v>33</v>
      </c>
      <c r="D424" t="s">
        <v>16</v>
      </c>
      <c r="E424" s="265">
        <v>33.5</v>
      </c>
      <c r="G424" s="2">
        <f t="shared" si="8"/>
        <v>33.5</v>
      </c>
      <c r="H424" s="8"/>
    </row>
    <row r="425" spans="1:8" ht="14.25" customHeight="1">
      <c r="B425" s="526"/>
      <c r="C425" s="526"/>
      <c r="D425" t="s">
        <v>17</v>
      </c>
      <c r="E425" s="265">
        <v>4.5</v>
      </c>
      <c r="G425" s="2">
        <f t="shared" si="8"/>
        <v>38</v>
      </c>
      <c r="H425" s="8"/>
    </row>
    <row r="426" spans="1:8" ht="14.25" customHeight="1">
      <c r="B426" s="526"/>
      <c r="C426" s="526"/>
      <c r="D426" t="s">
        <v>18</v>
      </c>
      <c r="E426" s="265">
        <v>60</v>
      </c>
      <c r="G426" s="2">
        <f t="shared" si="8"/>
        <v>98</v>
      </c>
      <c r="H426" s="8"/>
    </row>
    <row r="427" spans="1:8" ht="14.25" customHeight="1">
      <c r="B427" s="526"/>
      <c r="C427" s="526"/>
      <c r="D427" t="s">
        <v>40</v>
      </c>
      <c r="E427" s="265">
        <v>5</v>
      </c>
      <c r="G427" s="2">
        <f t="shared" si="8"/>
        <v>103</v>
      </c>
      <c r="H427" s="8"/>
    </row>
    <row r="428" spans="1:8" ht="14.25" customHeight="1">
      <c r="A428" s="1">
        <v>44165</v>
      </c>
      <c r="B428" s="526" t="s">
        <v>114</v>
      </c>
      <c r="C428" s="526" t="s">
        <v>33</v>
      </c>
      <c r="D428" s="67" t="s">
        <v>18</v>
      </c>
      <c r="F428" s="2">
        <v>60</v>
      </c>
      <c r="G428" s="2">
        <f t="shared" si="8"/>
        <v>43</v>
      </c>
      <c r="H428" s="8"/>
    </row>
    <row r="429" spans="1:8" ht="14.25" customHeight="1">
      <c r="A429" s="1">
        <v>44165</v>
      </c>
      <c r="B429" s="526" t="s">
        <v>114</v>
      </c>
      <c r="C429" s="526" t="s">
        <v>33</v>
      </c>
      <c r="D429" s="67" t="s">
        <v>40</v>
      </c>
      <c r="F429" s="2">
        <v>5</v>
      </c>
      <c r="G429" s="2">
        <f t="shared" si="8"/>
        <v>38</v>
      </c>
      <c r="H429" s="8"/>
    </row>
    <row r="430" spans="1:8" ht="14.25" customHeight="1">
      <c r="A430" s="7">
        <v>44187</v>
      </c>
      <c r="B430" s="526">
        <v>21183</v>
      </c>
      <c r="C430" s="526" t="s">
        <v>33</v>
      </c>
      <c r="D430" s="67" t="s">
        <v>16</v>
      </c>
      <c r="F430" s="2">
        <v>33.5</v>
      </c>
      <c r="G430" s="2">
        <f t="shared" si="8"/>
        <v>4.5</v>
      </c>
      <c r="H430" s="8"/>
    </row>
    <row r="431" spans="1:8" ht="14.25" customHeight="1">
      <c r="A431" s="7">
        <v>44187</v>
      </c>
      <c r="B431" s="526">
        <v>21183</v>
      </c>
      <c r="C431" s="526" t="s">
        <v>33</v>
      </c>
      <c r="D431" s="67" t="s">
        <v>17</v>
      </c>
      <c r="F431" s="2">
        <v>4.5</v>
      </c>
      <c r="G431" s="2">
        <f t="shared" si="8"/>
        <v>0</v>
      </c>
      <c r="H431" s="8"/>
    </row>
    <row r="432" spans="1:8" ht="14.25" customHeight="1">
      <c r="A432" s="6">
        <v>44196</v>
      </c>
      <c r="B432" s="525" t="s">
        <v>14</v>
      </c>
      <c r="C432" s="525" t="s">
        <v>34</v>
      </c>
      <c r="D432" t="s">
        <v>16</v>
      </c>
      <c r="E432" s="286">
        <v>38.299999999999997</v>
      </c>
      <c r="G432" s="2">
        <f t="shared" si="8"/>
        <v>38.299999999999997</v>
      </c>
      <c r="H432" s="8"/>
    </row>
    <row r="433" spans="1:8" ht="14.25" customHeight="1">
      <c r="A433" s="1"/>
      <c r="B433" s="526"/>
      <c r="C433" s="526"/>
      <c r="D433" t="s">
        <v>17</v>
      </c>
      <c r="E433" s="286">
        <v>4</v>
      </c>
      <c r="G433" s="2">
        <f t="shared" si="8"/>
        <v>42.3</v>
      </c>
      <c r="H433" s="8"/>
    </row>
    <row r="434" spans="1:8" ht="14.25" customHeight="1">
      <c r="A434" s="1"/>
      <c r="B434" s="526"/>
      <c r="C434" s="526"/>
      <c r="D434" t="s">
        <v>48</v>
      </c>
      <c r="E434" s="286">
        <v>60</v>
      </c>
      <c r="G434" s="2">
        <f t="shared" si="8"/>
        <v>102.3</v>
      </c>
      <c r="H434" s="8"/>
    </row>
    <row r="435" spans="1:8" ht="14.25" customHeight="1">
      <c r="A435" s="1"/>
      <c r="B435" s="526"/>
      <c r="C435" s="526"/>
      <c r="D435" t="s">
        <v>40</v>
      </c>
      <c r="E435" s="286">
        <v>5</v>
      </c>
      <c r="G435" s="2">
        <f t="shared" si="8"/>
        <v>107.3</v>
      </c>
      <c r="H435" s="8"/>
    </row>
    <row r="436" spans="1:8" ht="14.25" customHeight="1">
      <c r="A436" s="81">
        <v>44196</v>
      </c>
      <c r="B436" s="526" t="s">
        <v>114</v>
      </c>
      <c r="C436" s="526" t="s">
        <v>34</v>
      </c>
      <c r="D436" t="s">
        <v>48</v>
      </c>
      <c r="E436" s="265"/>
      <c r="F436" s="2">
        <v>60</v>
      </c>
      <c r="G436" s="2">
        <f t="shared" si="8"/>
        <v>47.3</v>
      </c>
      <c r="H436" s="8"/>
    </row>
    <row r="437" spans="1:8" ht="14.25" customHeight="1">
      <c r="A437" s="81">
        <v>44196</v>
      </c>
      <c r="B437" s="526" t="s">
        <v>114</v>
      </c>
      <c r="C437" s="526" t="s">
        <v>34</v>
      </c>
      <c r="D437" t="s">
        <v>40</v>
      </c>
      <c r="E437" s="265"/>
      <c r="F437" s="2">
        <v>5</v>
      </c>
      <c r="G437" s="2">
        <f t="shared" si="8"/>
        <v>42.3</v>
      </c>
      <c r="H437" s="8"/>
    </row>
    <row r="438" spans="1:8" ht="14.25" customHeight="1">
      <c r="A438" s="81">
        <v>44257</v>
      </c>
      <c r="B438" s="526">
        <v>21707</v>
      </c>
      <c r="C438" s="526" t="s">
        <v>34</v>
      </c>
      <c r="D438" t="s">
        <v>16</v>
      </c>
      <c r="E438" s="265"/>
      <c r="F438" s="2">
        <v>38.299999999999997</v>
      </c>
      <c r="G438" s="2">
        <f t="shared" si="8"/>
        <v>4</v>
      </c>
      <c r="H438" s="8"/>
    </row>
    <row r="439" spans="1:8" ht="14.25" customHeight="1">
      <c r="A439" s="81">
        <v>44257</v>
      </c>
      <c r="B439" s="526">
        <v>21707</v>
      </c>
      <c r="C439" s="526" t="s">
        <v>34</v>
      </c>
      <c r="D439" t="s">
        <v>17</v>
      </c>
      <c r="E439" s="265"/>
      <c r="F439" s="2">
        <v>4</v>
      </c>
      <c r="G439" s="2">
        <f t="shared" si="8"/>
        <v>0</v>
      </c>
      <c r="H439" s="8"/>
    </row>
    <row r="440" spans="1:8" ht="14.25" customHeight="1">
      <c r="A440" s="6">
        <v>44227</v>
      </c>
      <c r="B440" s="525" t="s">
        <v>14</v>
      </c>
      <c r="C440" s="525" t="s">
        <v>15</v>
      </c>
      <c r="D440" t="s">
        <v>16</v>
      </c>
      <c r="E440" s="286">
        <v>40.9</v>
      </c>
      <c r="G440" s="2">
        <f t="shared" si="8"/>
        <v>40.9</v>
      </c>
      <c r="H440" s="8"/>
    </row>
    <row r="441" spans="1:8" ht="14.25" customHeight="1">
      <c r="A441" s="1"/>
      <c r="B441" s="526"/>
      <c r="C441" s="526"/>
      <c r="D441" t="s">
        <v>17</v>
      </c>
      <c r="E441" s="286">
        <v>5</v>
      </c>
      <c r="G441" s="2">
        <f t="shared" si="8"/>
        <v>45.9</v>
      </c>
      <c r="H441" s="8"/>
    </row>
    <row r="442" spans="1:8" ht="14.25" customHeight="1">
      <c r="A442" s="1"/>
      <c r="B442" s="526"/>
      <c r="C442" s="526"/>
      <c r="D442" t="s">
        <v>48</v>
      </c>
      <c r="E442" s="286">
        <v>60</v>
      </c>
      <c r="G442" s="2">
        <f t="shared" si="8"/>
        <v>105.9</v>
      </c>
      <c r="H442" s="8"/>
    </row>
    <row r="443" spans="1:8" ht="14.25" customHeight="1">
      <c r="A443" s="1"/>
      <c r="B443" s="526"/>
      <c r="C443" s="526"/>
      <c r="D443" t="s">
        <v>40</v>
      </c>
      <c r="E443" s="286">
        <v>5</v>
      </c>
      <c r="G443" s="2">
        <f t="shared" si="8"/>
        <v>110.9</v>
      </c>
      <c r="H443" s="8"/>
    </row>
    <row r="444" spans="1:8" ht="14.25" customHeight="1">
      <c r="A444" s="81">
        <v>44227</v>
      </c>
      <c r="B444" s="526" t="s">
        <v>114</v>
      </c>
      <c r="C444" s="526" t="s">
        <v>15</v>
      </c>
      <c r="D444" t="s">
        <v>48</v>
      </c>
      <c r="E444" s="265"/>
      <c r="F444" s="2">
        <v>60</v>
      </c>
      <c r="G444" s="2">
        <f t="shared" si="8"/>
        <v>50.900000000000006</v>
      </c>
      <c r="H444" s="8"/>
    </row>
    <row r="445" spans="1:8" ht="14.25" customHeight="1">
      <c r="A445" s="81">
        <v>44227</v>
      </c>
      <c r="B445" s="526" t="s">
        <v>114</v>
      </c>
      <c r="C445" s="526" t="s">
        <v>15</v>
      </c>
      <c r="D445" t="s">
        <v>40</v>
      </c>
      <c r="E445" s="265"/>
      <c r="F445" s="2">
        <v>5</v>
      </c>
      <c r="G445" s="2">
        <f t="shared" si="8"/>
        <v>45.900000000000006</v>
      </c>
      <c r="H445" s="8"/>
    </row>
    <row r="446" spans="1:8" ht="14.25" customHeight="1">
      <c r="A446" s="81">
        <v>44257</v>
      </c>
      <c r="B446" s="526">
        <v>21707</v>
      </c>
      <c r="C446" s="526" t="s">
        <v>15</v>
      </c>
      <c r="D446" t="s">
        <v>16</v>
      </c>
      <c r="E446" s="265"/>
      <c r="F446" s="2">
        <v>40.9</v>
      </c>
      <c r="G446" s="2">
        <f t="shared" si="8"/>
        <v>5.0000000000000071</v>
      </c>
      <c r="H446" s="8"/>
    </row>
    <row r="447" spans="1:8" ht="14.25" customHeight="1">
      <c r="A447" s="81">
        <v>44257</v>
      </c>
      <c r="B447" s="526">
        <v>21707</v>
      </c>
      <c r="C447" s="526" t="s">
        <v>15</v>
      </c>
      <c r="D447" t="s">
        <v>17</v>
      </c>
      <c r="E447" s="265"/>
      <c r="F447" s="2">
        <v>5</v>
      </c>
      <c r="G447" s="2">
        <f t="shared" si="8"/>
        <v>7.1054273576010019E-15</v>
      </c>
      <c r="H447" s="8"/>
    </row>
    <row r="448" spans="1:8" ht="14.25" customHeight="1">
      <c r="A448" s="6">
        <v>44255</v>
      </c>
      <c r="B448" s="525" t="s">
        <v>14</v>
      </c>
      <c r="C448" s="525" t="s">
        <v>20</v>
      </c>
      <c r="D448" t="s">
        <v>16</v>
      </c>
      <c r="E448" s="286">
        <v>24.9</v>
      </c>
      <c r="G448" s="2">
        <f t="shared" si="8"/>
        <v>24.900000000000006</v>
      </c>
      <c r="H448" s="8"/>
    </row>
    <row r="449" spans="1:8" ht="14.25" customHeight="1">
      <c r="A449" s="1"/>
      <c r="B449" s="526"/>
      <c r="C449" s="526"/>
      <c r="D449" t="s">
        <v>17</v>
      </c>
      <c r="E449" s="286">
        <v>5.7</v>
      </c>
      <c r="G449" s="2">
        <f t="shared" si="8"/>
        <v>30.600000000000005</v>
      </c>
      <c r="H449" s="8"/>
    </row>
    <row r="450" spans="1:8" ht="14.25" customHeight="1">
      <c r="A450" s="1"/>
      <c r="B450" s="526"/>
      <c r="C450" s="526"/>
      <c r="D450" t="s">
        <v>48</v>
      </c>
      <c r="E450" s="286">
        <v>56</v>
      </c>
      <c r="G450" s="2">
        <f t="shared" si="8"/>
        <v>86.600000000000009</v>
      </c>
      <c r="H450" s="8"/>
    </row>
    <row r="451" spans="1:8" ht="14.25" customHeight="1">
      <c r="A451" s="1"/>
      <c r="B451" s="526"/>
      <c r="C451" s="526"/>
      <c r="D451" t="s">
        <v>40</v>
      </c>
      <c r="E451" s="286">
        <v>5</v>
      </c>
      <c r="G451" s="2">
        <f t="shared" si="8"/>
        <v>91.600000000000009</v>
      </c>
      <c r="H451" s="8"/>
    </row>
    <row r="452" spans="1:8" ht="14.25" customHeight="1">
      <c r="A452" s="1">
        <v>44301</v>
      </c>
      <c r="B452" s="526">
        <v>22178</v>
      </c>
      <c r="C452" s="526" t="s">
        <v>20</v>
      </c>
      <c r="D452" t="s">
        <v>16</v>
      </c>
      <c r="E452" s="286"/>
      <c r="F452" s="2">
        <v>24.9</v>
      </c>
      <c r="G452" s="2">
        <f t="shared" si="8"/>
        <v>66.700000000000017</v>
      </c>
      <c r="H452" s="8"/>
    </row>
    <row r="453" spans="1:8" ht="14.25" customHeight="1">
      <c r="A453" s="1">
        <v>44301</v>
      </c>
      <c r="B453" s="526">
        <v>22178</v>
      </c>
      <c r="C453" s="526" t="s">
        <v>20</v>
      </c>
      <c r="D453" t="s">
        <v>17</v>
      </c>
      <c r="E453" s="286"/>
      <c r="F453" s="2">
        <v>5.7</v>
      </c>
      <c r="G453" s="2">
        <f t="shared" si="8"/>
        <v>61.000000000000014</v>
      </c>
      <c r="H453" s="8"/>
    </row>
    <row r="454" spans="1:8" ht="14.25" customHeight="1">
      <c r="A454" s="1">
        <v>44511</v>
      </c>
      <c r="B454" s="526">
        <v>23759</v>
      </c>
      <c r="C454" s="526" t="s">
        <v>20</v>
      </c>
      <c r="D454" t="s">
        <v>48</v>
      </c>
      <c r="E454" s="286"/>
      <c r="F454" s="80">
        <v>56</v>
      </c>
      <c r="G454" s="2">
        <f t="shared" si="8"/>
        <v>5.0000000000000142</v>
      </c>
      <c r="H454" s="8"/>
    </row>
    <row r="455" spans="1:8" ht="14.25" customHeight="1">
      <c r="A455" s="1">
        <v>44511</v>
      </c>
      <c r="B455" s="526">
        <v>23759</v>
      </c>
      <c r="C455" s="526" t="s">
        <v>20</v>
      </c>
      <c r="D455" t="s">
        <v>40</v>
      </c>
      <c r="E455" s="286"/>
      <c r="F455" s="80">
        <v>5</v>
      </c>
      <c r="G455" s="2">
        <f t="shared" si="8"/>
        <v>1.4210854715202004E-14</v>
      </c>
      <c r="H455" s="8"/>
    </row>
    <row r="456" spans="1:8" ht="14.25" customHeight="1">
      <c r="A456" s="6">
        <v>44286</v>
      </c>
      <c r="B456" s="525" t="s">
        <v>14</v>
      </c>
      <c r="C456" s="525" t="s">
        <v>23</v>
      </c>
      <c r="D456" t="s">
        <v>16</v>
      </c>
      <c r="E456" s="286">
        <v>40.6</v>
      </c>
      <c r="G456" s="2">
        <f t="shared" si="8"/>
        <v>40.600000000000016</v>
      </c>
      <c r="H456" s="8"/>
    </row>
    <row r="457" spans="1:8" ht="14.25" customHeight="1">
      <c r="A457" s="1"/>
      <c r="B457" s="526"/>
      <c r="C457" s="526"/>
      <c r="D457" t="s">
        <v>17</v>
      </c>
      <c r="E457" s="286">
        <v>3.8</v>
      </c>
      <c r="G457" s="2">
        <f t="shared" si="8"/>
        <v>44.400000000000013</v>
      </c>
      <c r="H457" s="8"/>
    </row>
    <row r="458" spans="1:8" ht="14.25" customHeight="1">
      <c r="A458" s="1"/>
      <c r="B458" s="526"/>
      <c r="C458" s="526"/>
      <c r="D458" t="s">
        <v>48</v>
      </c>
      <c r="E458" s="286">
        <v>60</v>
      </c>
      <c r="G458" s="2">
        <f t="shared" si="8"/>
        <v>104.4</v>
      </c>
      <c r="H458" s="8"/>
    </row>
    <row r="459" spans="1:8" ht="14.25" customHeight="1">
      <c r="A459" s="1"/>
      <c r="B459" s="526"/>
      <c r="C459" s="526"/>
      <c r="D459" t="s">
        <v>40</v>
      </c>
      <c r="E459" s="286">
        <v>5</v>
      </c>
      <c r="G459" s="2">
        <f t="shared" si="8"/>
        <v>109.4</v>
      </c>
      <c r="H459" s="8"/>
    </row>
    <row r="460" spans="1:8" ht="14.25" customHeight="1">
      <c r="A460" s="1"/>
      <c r="B460" s="526"/>
      <c r="C460" s="526"/>
      <c r="D460" t="s">
        <v>50</v>
      </c>
      <c r="E460" s="286">
        <v>10</v>
      </c>
      <c r="G460" s="2">
        <f t="shared" si="8"/>
        <v>119.4</v>
      </c>
      <c r="H460" s="8"/>
    </row>
    <row r="461" spans="1:8" ht="14.25" customHeight="1">
      <c r="A461" s="1">
        <v>44277</v>
      </c>
      <c r="B461" s="526">
        <v>22032</v>
      </c>
      <c r="C461" s="526" t="s">
        <v>23</v>
      </c>
      <c r="D461" t="s">
        <v>50</v>
      </c>
      <c r="E461" s="286"/>
      <c r="F461" s="2">
        <v>10</v>
      </c>
      <c r="G461" s="2">
        <f t="shared" si="8"/>
        <v>109.4</v>
      </c>
      <c r="H461" s="8"/>
    </row>
    <row r="462" spans="1:8" ht="14.25" customHeight="1">
      <c r="A462" s="1">
        <v>44286</v>
      </c>
      <c r="B462" s="526" t="s">
        <v>114</v>
      </c>
      <c r="C462" s="526" t="s">
        <v>23</v>
      </c>
      <c r="D462" t="s">
        <v>18</v>
      </c>
      <c r="E462" s="286"/>
      <c r="F462" s="2">
        <v>60</v>
      </c>
      <c r="G462" s="2">
        <f t="shared" si="8"/>
        <v>49.400000000000006</v>
      </c>
      <c r="H462" s="8"/>
    </row>
    <row r="463" spans="1:8" ht="14.25" customHeight="1">
      <c r="A463" s="1">
        <v>44286</v>
      </c>
      <c r="B463" s="526" t="s">
        <v>114</v>
      </c>
      <c r="C463" s="526" t="s">
        <v>23</v>
      </c>
      <c r="D463" t="s">
        <v>19</v>
      </c>
      <c r="E463" s="286"/>
      <c r="F463" s="2">
        <v>5</v>
      </c>
      <c r="G463" s="2">
        <f t="shared" si="8"/>
        <v>44.400000000000006</v>
      </c>
      <c r="H463" s="8"/>
    </row>
    <row r="464" spans="1:8" ht="14.25" customHeight="1">
      <c r="A464" s="1">
        <v>44314</v>
      </c>
      <c r="B464" s="526">
        <v>22281</v>
      </c>
      <c r="C464" s="526" t="s">
        <v>23</v>
      </c>
      <c r="D464" t="s">
        <v>16</v>
      </c>
      <c r="E464" s="286"/>
      <c r="F464" s="2">
        <v>40.6</v>
      </c>
      <c r="G464" s="2">
        <f t="shared" si="8"/>
        <v>3.8000000000000043</v>
      </c>
      <c r="H464" s="8"/>
    </row>
    <row r="465" spans="1:8" ht="14.25" customHeight="1">
      <c r="A465" s="1">
        <v>44314</v>
      </c>
      <c r="B465" s="526">
        <v>22281</v>
      </c>
      <c r="C465" s="526" t="s">
        <v>23</v>
      </c>
      <c r="D465" t="s">
        <v>17</v>
      </c>
      <c r="E465" s="286"/>
      <c r="F465" s="2">
        <v>3.8</v>
      </c>
      <c r="G465" s="2">
        <f t="shared" si="8"/>
        <v>4.4408920985006262E-15</v>
      </c>
      <c r="H465" s="8"/>
    </row>
    <row r="466" spans="1:8" ht="14.25" customHeight="1">
      <c r="A466" s="6">
        <v>44316</v>
      </c>
      <c r="B466" s="525" t="s">
        <v>14</v>
      </c>
      <c r="C466" s="525" t="s">
        <v>24</v>
      </c>
      <c r="D466" t="s">
        <v>16</v>
      </c>
      <c r="E466" s="286">
        <v>39.200000000000003</v>
      </c>
      <c r="G466" s="2">
        <f t="shared" si="8"/>
        <v>39.20000000000001</v>
      </c>
      <c r="H466" s="8"/>
    </row>
    <row r="467" spans="1:8" ht="14.25" customHeight="1">
      <c r="A467" s="1"/>
      <c r="B467" s="526"/>
      <c r="C467" s="526"/>
      <c r="D467" t="s">
        <v>17</v>
      </c>
      <c r="E467" s="286">
        <v>4.8</v>
      </c>
      <c r="G467" s="2">
        <f t="shared" si="8"/>
        <v>44.000000000000007</v>
      </c>
      <c r="H467" s="8"/>
    </row>
    <row r="468" spans="1:8" ht="14.25" customHeight="1">
      <c r="A468" s="1"/>
      <c r="B468" s="526"/>
      <c r="C468" s="526"/>
      <c r="D468" t="s">
        <v>48</v>
      </c>
      <c r="E468" s="286">
        <v>60</v>
      </c>
      <c r="G468" s="2">
        <f t="shared" si="8"/>
        <v>104</v>
      </c>
      <c r="H468" s="8"/>
    </row>
    <row r="469" spans="1:8" ht="14.25" customHeight="1">
      <c r="A469" s="1"/>
      <c r="B469" s="526"/>
      <c r="C469" s="526"/>
      <c r="D469" t="s">
        <v>40</v>
      </c>
      <c r="E469" s="286">
        <v>5</v>
      </c>
      <c r="G469" s="2">
        <f t="shared" si="8"/>
        <v>109</v>
      </c>
      <c r="H469" s="8"/>
    </row>
    <row r="470" spans="1:8" ht="14.25" customHeight="1">
      <c r="A470" s="1">
        <v>44316</v>
      </c>
      <c r="B470" s="526" t="s">
        <v>114</v>
      </c>
      <c r="C470" s="526" t="s">
        <v>24</v>
      </c>
      <c r="D470" t="s">
        <v>18</v>
      </c>
      <c r="E470" s="286"/>
      <c r="F470" s="2">
        <v>60</v>
      </c>
      <c r="G470" s="2">
        <f t="shared" si="8"/>
        <v>49</v>
      </c>
      <c r="H470" s="8"/>
    </row>
    <row r="471" spans="1:8" ht="14.25" customHeight="1">
      <c r="A471" s="1">
        <v>44316</v>
      </c>
      <c r="B471" s="526" t="s">
        <v>114</v>
      </c>
      <c r="C471" s="526" t="s">
        <v>24</v>
      </c>
      <c r="D471" t="s">
        <v>19</v>
      </c>
      <c r="E471" s="286"/>
      <c r="F471" s="2">
        <v>5</v>
      </c>
      <c r="G471" s="2">
        <f t="shared" si="8"/>
        <v>44</v>
      </c>
      <c r="H471" s="8"/>
    </row>
    <row r="472" spans="1:8" ht="14.25" customHeight="1">
      <c r="A472" s="1">
        <v>44336</v>
      </c>
      <c r="B472" s="526">
        <v>22496</v>
      </c>
      <c r="C472" s="526" t="s">
        <v>24</v>
      </c>
      <c r="D472" t="s">
        <v>16</v>
      </c>
      <c r="E472" s="286"/>
      <c r="F472" s="2">
        <v>39.200000000000003</v>
      </c>
      <c r="G472" s="2">
        <f t="shared" si="8"/>
        <v>4.7999999999999972</v>
      </c>
      <c r="H472" s="8"/>
    </row>
    <row r="473" spans="1:8" ht="14.25" customHeight="1">
      <c r="A473" s="1">
        <v>44336</v>
      </c>
      <c r="B473" s="526">
        <v>22496</v>
      </c>
      <c r="C473" s="526" t="s">
        <v>24</v>
      </c>
      <c r="D473" t="s">
        <v>17</v>
      </c>
      <c r="E473" s="286"/>
      <c r="F473" s="2">
        <v>4.8</v>
      </c>
      <c r="G473" s="2">
        <f t="shared" si="8"/>
        <v>0</v>
      </c>
      <c r="H473" s="8"/>
    </row>
    <row r="474" spans="1:8" ht="14.25" customHeight="1">
      <c r="A474" s="6">
        <v>44347</v>
      </c>
      <c r="B474" s="525" t="s">
        <v>14</v>
      </c>
      <c r="C474" s="525" t="s">
        <v>25</v>
      </c>
      <c r="D474" t="s">
        <v>16</v>
      </c>
      <c r="E474" s="286">
        <v>31.8</v>
      </c>
      <c r="G474" s="2">
        <f t="shared" ref="G474:G543" si="9">+G473+E474-F474</f>
        <v>31.8</v>
      </c>
      <c r="H474" s="8"/>
    </row>
    <row r="475" spans="1:8" ht="14.25" customHeight="1">
      <c r="A475" s="1"/>
      <c r="B475" s="526"/>
      <c r="C475" s="526"/>
      <c r="D475" t="s">
        <v>17</v>
      </c>
      <c r="E475" s="286">
        <v>3.5</v>
      </c>
      <c r="G475" s="2">
        <f t="shared" si="9"/>
        <v>35.299999999999997</v>
      </c>
      <c r="H475" s="8"/>
    </row>
    <row r="476" spans="1:8" ht="14.25" customHeight="1">
      <c r="A476" s="1"/>
      <c r="B476" s="526"/>
      <c r="C476" s="526"/>
      <c r="D476" t="s">
        <v>48</v>
      </c>
      <c r="E476" s="286">
        <v>60</v>
      </c>
      <c r="G476" s="2">
        <f t="shared" si="9"/>
        <v>95.3</v>
      </c>
      <c r="H476" s="8"/>
    </row>
    <row r="477" spans="1:8" ht="14.25" customHeight="1">
      <c r="A477" s="1"/>
      <c r="B477" s="526"/>
      <c r="C477" s="526"/>
      <c r="D477" t="s">
        <v>40</v>
      </c>
      <c r="E477" s="286">
        <v>5</v>
      </c>
      <c r="G477" s="2">
        <f t="shared" si="9"/>
        <v>100.3</v>
      </c>
      <c r="H477" s="8"/>
    </row>
    <row r="478" spans="1:8" ht="14.25" customHeight="1">
      <c r="A478" s="1">
        <v>44347</v>
      </c>
      <c r="B478" s="526" t="s">
        <v>114</v>
      </c>
      <c r="C478" s="526" t="s">
        <v>25</v>
      </c>
      <c r="D478" t="s">
        <v>18</v>
      </c>
      <c r="E478" s="286"/>
      <c r="F478" s="2">
        <v>60</v>
      </c>
      <c r="G478" s="2">
        <f t="shared" si="9"/>
        <v>40.299999999999997</v>
      </c>
      <c r="H478" s="8"/>
    </row>
    <row r="479" spans="1:8" ht="14.25" customHeight="1">
      <c r="A479" s="1">
        <v>44347</v>
      </c>
      <c r="B479" s="526" t="s">
        <v>114</v>
      </c>
      <c r="C479" s="526" t="s">
        <v>25</v>
      </c>
      <c r="D479" t="s">
        <v>19</v>
      </c>
      <c r="E479" s="286"/>
      <c r="F479" s="2">
        <v>5</v>
      </c>
      <c r="G479" s="2">
        <f t="shared" si="9"/>
        <v>35.299999999999997</v>
      </c>
      <c r="H479" s="8"/>
    </row>
    <row r="480" spans="1:8" ht="14.25" customHeight="1">
      <c r="A480" s="1">
        <v>44370</v>
      </c>
      <c r="B480" s="526">
        <v>22857</v>
      </c>
      <c r="C480" s="526" t="s">
        <v>25</v>
      </c>
      <c r="D480" t="s">
        <v>16</v>
      </c>
      <c r="E480" s="286"/>
      <c r="F480" s="2">
        <v>31.8</v>
      </c>
      <c r="G480" s="2">
        <f t="shared" si="9"/>
        <v>3.4999999999999964</v>
      </c>
      <c r="H480" s="8"/>
    </row>
    <row r="481" spans="1:8" ht="14.25" customHeight="1">
      <c r="A481" s="1">
        <v>44370</v>
      </c>
      <c r="B481" s="526">
        <v>22857</v>
      </c>
      <c r="C481" s="526" t="s">
        <v>25</v>
      </c>
      <c r="D481" t="s">
        <v>17</v>
      </c>
      <c r="E481" s="286"/>
      <c r="F481" s="2">
        <v>3.5</v>
      </c>
      <c r="G481" s="2">
        <f t="shared" si="9"/>
        <v>-3.5527136788005009E-15</v>
      </c>
      <c r="H481" s="8"/>
    </row>
    <row r="482" spans="1:8" ht="14.25" customHeight="1">
      <c r="A482" s="6">
        <v>44377</v>
      </c>
      <c r="B482" s="525" t="s">
        <v>14</v>
      </c>
      <c r="C482" s="525" t="s">
        <v>26</v>
      </c>
      <c r="D482" t="s">
        <v>16</v>
      </c>
      <c r="E482" s="286">
        <v>34.9</v>
      </c>
      <c r="G482" s="2">
        <f t="shared" si="9"/>
        <v>34.899999999999991</v>
      </c>
      <c r="H482" s="8"/>
    </row>
    <row r="483" spans="1:8" ht="14.25" customHeight="1">
      <c r="A483" s="1"/>
      <c r="B483" s="526"/>
      <c r="C483" s="526"/>
      <c r="D483" t="s">
        <v>17</v>
      </c>
      <c r="E483" s="262">
        <v>5.4</v>
      </c>
      <c r="G483" s="2">
        <f t="shared" si="9"/>
        <v>40.29999999999999</v>
      </c>
      <c r="H483" s="8"/>
    </row>
    <row r="484" spans="1:8" ht="14.25" customHeight="1">
      <c r="A484" s="1"/>
      <c r="B484" s="526"/>
      <c r="C484" s="526"/>
      <c r="D484" t="s">
        <v>48</v>
      </c>
      <c r="E484" s="286">
        <v>60</v>
      </c>
      <c r="G484" s="2">
        <f t="shared" si="9"/>
        <v>100.29999999999998</v>
      </c>
      <c r="H484" s="8"/>
    </row>
    <row r="485" spans="1:8" ht="14.25" customHeight="1">
      <c r="A485" s="1"/>
      <c r="B485" s="526"/>
      <c r="C485" s="526"/>
      <c r="D485" t="s">
        <v>40</v>
      </c>
      <c r="E485" s="286">
        <v>5</v>
      </c>
      <c r="G485" s="2">
        <f t="shared" si="9"/>
        <v>105.29999999999998</v>
      </c>
      <c r="H485" s="8"/>
    </row>
    <row r="486" spans="1:8" ht="14.25" customHeight="1">
      <c r="A486" s="1">
        <v>44377</v>
      </c>
      <c r="B486" s="526" t="s">
        <v>114</v>
      </c>
      <c r="C486" s="526" t="s">
        <v>26</v>
      </c>
      <c r="D486" t="s">
        <v>18</v>
      </c>
      <c r="E486" s="286"/>
      <c r="F486" s="2">
        <v>60</v>
      </c>
      <c r="G486" s="2">
        <f t="shared" si="9"/>
        <v>45.299999999999983</v>
      </c>
      <c r="H486" s="8"/>
    </row>
    <row r="487" spans="1:8" ht="14.25" customHeight="1">
      <c r="A487" s="1">
        <v>44377</v>
      </c>
      <c r="B487" s="526" t="s">
        <v>114</v>
      </c>
      <c r="C487" s="526" t="s">
        <v>26</v>
      </c>
      <c r="D487" t="s">
        <v>19</v>
      </c>
      <c r="E487" s="286"/>
      <c r="F487" s="2">
        <v>5</v>
      </c>
      <c r="G487" s="2">
        <f t="shared" si="9"/>
        <v>40.299999999999983</v>
      </c>
      <c r="H487" s="8"/>
    </row>
    <row r="488" spans="1:8" ht="14.25" customHeight="1">
      <c r="A488" s="1">
        <v>44400</v>
      </c>
      <c r="B488" s="526">
        <v>23093</v>
      </c>
      <c r="C488" s="526" t="s">
        <v>26</v>
      </c>
      <c r="D488" t="s">
        <v>16</v>
      </c>
      <c r="E488" s="286"/>
      <c r="F488" s="80">
        <v>34.9</v>
      </c>
      <c r="G488" s="2">
        <f t="shared" si="9"/>
        <v>5.3999999999999844</v>
      </c>
      <c r="H488" s="8"/>
    </row>
    <row r="489" spans="1:8" ht="14.25" customHeight="1">
      <c r="A489" s="1">
        <v>44400</v>
      </c>
      <c r="B489" s="526">
        <v>23093</v>
      </c>
      <c r="C489" s="526" t="s">
        <v>26</v>
      </c>
      <c r="D489" t="s">
        <v>17</v>
      </c>
      <c r="E489" s="286"/>
      <c r="F489" s="87">
        <v>5.4</v>
      </c>
      <c r="G489" s="2">
        <f t="shared" si="9"/>
        <v>-1.5987211554602254E-14</v>
      </c>
      <c r="H489" s="8"/>
    </row>
    <row r="490" spans="1:8">
      <c r="A490" s="88">
        <v>44408</v>
      </c>
      <c r="B490" s="525" t="s">
        <v>14</v>
      </c>
      <c r="C490" s="525" t="s">
        <v>27</v>
      </c>
      <c r="D490" t="s">
        <v>16</v>
      </c>
      <c r="E490" s="265">
        <v>30.6</v>
      </c>
      <c r="G490" s="2">
        <f t="shared" si="9"/>
        <v>30.599999999999987</v>
      </c>
    </row>
    <row r="491" spans="1:8">
      <c r="A491" s="86"/>
      <c r="B491" s="526"/>
      <c r="C491" s="526"/>
      <c r="D491" t="s">
        <v>17</v>
      </c>
      <c r="E491" s="262">
        <v>2.8</v>
      </c>
      <c r="G491" s="2">
        <f t="shared" si="9"/>
        <v>33.399999999999984</v>
      </c>
    </row>
    <row r="492" spans="1:8">
      <c r="A492" s="86"/>
      <c r="B492" s="526"/>
      <c r="C492" s="526"/>
      <c r="D492" t="s">
        <v>18</v>
      </c>
      <c r="E492" s="265">
        <v>60</v>
      </c>
      <c r="G492" s="2">
        <f t="shared" si="9"/>
        <v>93.399999999999977</v>
      </c>
    </row>
    <row r="493" spans="1:8">
      <c r="A493" s="86"/>
      <c r="B493" s="526"/>
      <c r="C493" s="526"/>
      <c r="D493" t="s">
        <v>19</v>
      </c>
      <c r="E493" s="265">
        <v>5</v>
      </c>
      <c r="G493" s="2">
        <f t="shared" si="9"/>
        <v>98.399999999999977</v>
      </c>
    </row>
    <row r="494" spans="1:8">
      <c r="A494" s="86">
        <v>44408</v>
      </c>
      <c r="B494" s="526" t="s">
        <v>114</v>
      </c>
      <c r="C494" s="526" t="s">
        <v>27</v>
      </c>
      <c r="D494" t="s">
        <v>18</v>
      </c>
      <c r="E494" s="265"/>
      <c r="F494" s="2">
        <v>60</v>
      </c>
      <c r="G494" s="2">
        <f t="shared" si="9"/>
        <v>38.399999999999977</v>
      </c>
    </row>
    <row r="495" spans="1:8">
      <c r="A495" s="86">
        <v>44408</v>
      </c>
      <c r="B495" s="526" t="s">
        <v>114</v>
      </c>
      <c r="C495" s="526" t="s">
        <v>27</v>
      </c>
      <c r="D495" t="s">
        <v>19</v>
      </c>
      <c r="E495" s="265"/>
      <c r="F495" s="2">
        <v>5</v>
      </c>
      <c r="G495" s="2">
        <f t="shared" si="9"/>
        <v>33.399999999999977</v>
      </c>
    </row>
    <row r="496" spans="1:8">
      <c r="A496" s="86">
        <v>44440</v>
      </c>
      <c r="B496" s="526">
        <v>23334</v>
      </c>
      <c r="C496" s="526" t="s">
        <v>27</v>
      </c>
      <c r="D496" t="s">
        <v>16</v>
      </c>
      <c r="E496" s="259"/>
      <c r="F496" s="2">
        <v>30.6</v>
      </c>
      <c r="G496" s="2">
        <f t="shared" si="9"/>
        <v>2.7999999999999758</v>
      </c>
    </row>
    <row r="497" spans="1:7">
      <c r="A497" s="86">
        <v>44440</v>
      </c>
      <c r="B497" s="526">
        <v>23334</v>
      </c>
      <c r="C497" s="526" t="s">
        <v>27</v>
      </c>
      <c r="D497" t="s">
        <v>17</v>
      </c>
      <c r="E497" s="259"/>
      <c r="F497" s="87">
        <v>2.8</v>
      </c>
      <c r="G497" s="2">
        <f t="shared" si="9"/>
        <v>-2.3980817331903381E-14</v>
      </c>
    </row>
    <row r="498" spans="1:7">
      <c r="A498" s="90">
        <v>44439</v>
      </c>
      <c r="B498" s="64" t="s">
        <v>14</v>
      </c>
      <c r="C498" s="64" t="s">
        <v>28</v>
      </c>
      <c r="D498" t="s">
        <v>16</v>
      </c>
      <c r="E498" s="259">
        <v>34.6</v>
      </c>
      <c r="G498" s="2">
        <f t="shared" si="9"/>
        <v>34.59999999999998</v>
      </c>
    </row>
    <row r="499" spans="1:7">
      <c r="B499" s="526"/>
      <c r="C499" s="526"/>
      <c r="D499" t="s">
        <v>17</v>
      </c>
      <c r="E499" s="262">
        <v>3.1</v>
      </c>
      <c r="G499" s="2">
        <f t="shared" si="9"/>
        <v>37.699999999999982</v>
      </c>
    </row>
    <row r="500" spans="1:7">
      <c r="B500" s="526"/>
      <c r="C500" s="526"/>
      <c r="D500" t="s">
        <v>18</v>
      </c>
      <c r="E500" s="259">
        <v>60</v>
      </c>
      <c r="G500" s="2">
        <f t="shared" si="9"/>
        <v>97.699999999999989</v>
      </c>
    </row>
    <row r="501" spans="1:7">
      <c r="B501" s="526"/>
      <c r="C501" s="526"/>
      <c r="D501" t="s">
        <v>19</v>
      </c>
      <c r="E501" s="259">
        <v>5</v>
      </c>
      <c r="G501" s="2">
        <f t="shared" si="9"/>
        <v>102.69999999999999</v>
      </c>
    </row>
    <row r="502" spans="1:7">
      <c r="A502" s="7">
        <v>44439</v>
      </c>
      <c r="B502" s="526" t="s">
        <v>114</v>
      </c>
      <c r="C502" s="526" t="s">
        <v>28</v>
      </c>
      <c r="D502" t="s">
        <v>48</v>
      </c>
      <c r="E502" s="289"/>
      <c r="F502" s="92">
        <v>60</v>
      </c>
      <c r="G502" s="2">
        <f t="shared" si="9"/>
        <v>42.699999999999989</v>
      </c>
    </row>
    <row r="503" spans="1:7">
      <c r="A503" s="7">
        <v>44439</v>
      </c>
      <c r="B503" s="526" t="s">
        <v>114</v>
      </c>
      <c r="C503" s="526" t="s">
        <v>28</v>
      </c>
      <c r="D503" t="s">
        <v>40</v>
      </c>
      <c r="E503" s="289"/>
      <c r="F503" s="92">
        <v>5</v>
      </c>
      <c r="G503" s="2">
        <f t="shared" si="9"/>
        <v>37.699999999999989</v>
      </c>
    </row>
    <row r="504" spans="1:7">
      <c r="A504" s="7">
        <v>44467</v>
      </c>
      <c r="B504" s="526">
        <v>23525</v>
      </c>
      <c r="C504" s="526" t="s">
        <v>28</v>
      </c>
      <c r="D504" t="s">
        <v>16</v>
      </c>
      <c r="E504" s="289"/>
      <c r="F504" s="92">
        <v>34.6</v>
      </c>
      <c r="G504" s="2">
        <f t="shared" si="9"/>
        <v>3.0999999999999872</v>
      </c>
    </row>
    <row r="505" spans="1:7">
      <c r="A505" s="7">
        <v>44467</v>
      </c>
      <c r="B505" s="526">
        <v>23525</v>
      </c>
      <c r="C505" s="526" t="s">
        <v>28</v>
      </c>
      <c r="D505" t="s">
        <v>17</v>
      </c>
      <c r="E505" s="288"/>
      <c r="F505" s="92">
        <v>3.1</v>
      </c>
      <c r="G505" s="2">
        <f t="shared" si="9"/>
        <v>-1.2878587085651816E-14</v>
      </c>
    </row>
    <row r="506" spans="1:7">
      <c r="A506" s="90">
        <v>44469</v>
      </c>
      <c r="B506" s="64" t="s">
        <v>14</v>
      </c>
      <c r="C506" s="64" t="s">
        <v>53</v>
      </c>
      <c r="D506" t="s">
        <v>16</v>
      </c>
      <c r="E506" s="259">
        <v>35.799999999999997</v>
      </c>
      <c r="F506" s="92"/>
      <c r="G506" s="2">
        <f t="shared" si="9"/>
        <v>35.799999999999983</v>
      </c>
    </row>
    <row r="507" spans="1:7">
      <c r="B507" s="526"/>
      <c r="C507" s="526"/>
      <c r="D507" t="s">
        <v>17</v>
      </c>
      <c r="E507" s="290">
        <v>4</v>
      </c>
      <c r="F507" s="92"/>
      <c r="G507" s="2">
        <f t="shared" si="9"/>
        <v>39.799999999999983</v>
      </c>
    </row>
    <row r="508" spans="1:7">
      <c r="B508" s="526"/>
      <c r="C508" s="526"/>
      <c r="D508" t="s">
        <v>18</v>
      </c>
      <c r="E508" s="259">
        <v>60</v>
      </c>
      <c r="F508" s="92"/>
      <c r="G508" s="2">
        <f t="shared" si="9"/>
        <v>99.799999999999983</v>
      </c>
    </row>
    <row r="509" spans="1:7">
      <c r="B509" s="526"/>
      <c r="C509" s="526"/>
      <c r="D509" t="s">
        <v>19</v>
      </c>
      <c r="E509" s="259">
        <v>5</v>
      </c>
      <c r="F509" s="92"/>
      <c r="G509" s="2">
        <f t="shared" si="9"/>
        <v>104.79999999999998</v>
      </c>
    </row>
    <row r="510" spans="1:7">
      <c r="A510" s="95">
        <v>44469</v>
      </c>
      <c r="B510" s="65" t="s">
        <v>114</v>
      </c>
      <c r="C510" s="65" t="s">
        <v>53</v>
      </c>
      <c r="D510" t="s">
        <v>18</v>
      </c>
      <c r="E510" s="288"/>
      <c r="F510" s="79">
        <v>60</v>
      </c>
      <c r="G510" s="2">
        <f t="shared" si="9"/>
        <v>44.799999999999983</v>
      </c>
    </row>
    <row r="511" spans="1:7">
      <c r="A511" s="95">
        <v>44469</v>
      </c>
      <c r="B511" s="65" t="s">
        <v>114</v>
      </c>
      <c r="C511" s="65" t="s">
        <v>53</v>
      </c>
      <c r="D511" t="s">
        <v>19</v>
      </c>
      <c r="E511" s="288"/>
      <c r="F511" s="79">
        <v>5</v>
      </c>
      <c r="G511" s="2">
        <f t="shared" si="9"/>
        <v>39.799999999999983</v>
      </c>
    </row>
    <row r="512" spans="1:7">
      <c r="A512" s="95">
        <v>44511</v>
      </c>
      <c r="B512" s="65">
        <v>23760</v>
      </c>
      <c r="C512" s="65" t="s">
        <v>53</v>
      </c>
      <c r="D512" t="s">
        <v>16</v>
      </c>
      <c r="E512" s="288"/>
      <c r="F512" s="79">
        <v>35.799999999999997</v>
      </c>
      <c r="G512" s="2">
        <f t="shared" si="9"/>
        <v>3.9999999999999858</v>
      </c>
    </row>
    <row r="513" spans="1:17">
      <c r="A513" s="95">
        <v>44511</v>
      </c>
      <c r="B513" s="65">
        <v>23760</v>
      </c>
      <c r="C513" s="65" t="s">
        <v>53</v>
      </c>
      <c r="D513" t="s">
        <v>17</v>
      </c>
      <c r="E513" s="288"/>
      <c r="F513" s="145">
        <v>4</v>
      </c>
      <c r="G513" s="2">
        <f t="shared" si="9"/>
        <v>-1.4210854715202004E-14</v>
      </c>
      <c r="J513" s="525" t="s">
        <v>30</v>
      </c>
      <c r="K513" t="s">
        <v>16</v>
      </c>
      <c r="L513" s="2">
        <v>37.1</v>
      </c>
    </row>
    <row r="514" spans="1:17">
      <c r="A514" s="88">
        <v>44500</v>
      </c>
      <c r="B514" s="525" t="s">
        <v>14</v>
      </c>
      <c r="C514" s="525" t="s">
        <v>30</v>
      </c>
      <c r="D514" t="s">
        <v>16</v>
      </c>
      <c r="E514" s="265">
        <v>37.1</v>
      </c>
      <c r="G514" s="2">
        <f t="shared" si="9"/>
        <v>37.099999999999987</v>
      </c>
      <c r="J514" s="526"/>
      <c r="K514" t="s">
        <v>17</v>
      </c>
      <c r="L514" s="2">
        <v>2.6</v>
      </c>
    </row>
    <row r="515" spans="1:17">
      <c r="A515" s="86"/>
      <c r="B515" s="526"/>
      <c r="C515" s="526"/>
      <c r="D515" t="s">
        <v>17</v>
      </c>
      <c r="E515" s="265">
        <v>2.6</v>
      </c>
      <c r="G515" s="2">
        <f t="shared" si="9"/>
        <v>39.699999999999989</v>
      </c>
      <c r="J515" s="525" t="s">
        <v>33</v>
      </c>
      <c r="K515" t="s">
        <v>16</v>
      </c>
      <c r="L515" s="2">
        <v>39.6</v>
      </c>
      <c r="M515">
        <v>2017</v>
      </c>
      <c r="N515" s="525" t="s">
        <v>28</v>
      </c>
      <c r="O515" s="48" t="s">
        <v>21</v>
      </c>
      <c r="P515" s="24">
        <v>85</v>
      </c>
      <c r="Q515" s="37">
        <f>P515/2</f>
        <v>42.5</v>
      </c>
    </row>
    <row r="516" spans="1:17">
      <c r="A516" s="86"/>
      <c r="B516" s="526"/>
      <c r="C516" s="526"/>
      <c r="D516" t="s">
        <v>18</v>
      </c>
      <c r="E516" s="265">
        <v>60</v>
      </c>
      <c r="G516" s="2">
        <f t="shared" si="9"/>
        <v>99.699999999999989</v>
      </c>
      <c r="J516" s="526"/>
      <c r="K516" t="s">
        <v>17</v>
      </c>
      <c r="L516" s="2">
        <v>4</v>
      </c>
      <c r="M516" s="44">
        <v>43159</v>
      </c>
      <c r="N516" s="525" t="s">
        <v>20</v>
      </c>
      <c r="O516" t="s">
        <v>21</v>
      </c>
      <c r="P516" s="2">
        <v>85</v>
      </c>
      <c r="Q516" s="37">
        <f t="shared" ref="Q516:Q524" si="10">P516/2</f>
        <v>42.5</v>
      </c>
    </row>
    <row r="517" spans="1:17">
      <c r="A517" s="86"/>
      <c r="B517" s="526"/>
      <c r="C517" s="526"/>
      <c r="D517" t="s">
        <v>19</v>
      </c>
      <c r="E517" s="265">
        <v>5</v>
      </c>
      <c r="G517" s="2">
        <f t="shared" si="9"/>
        <v>104.69999999999999</v>
      </c>
      <c r="J517" s="525" t="s">
        <v>34</v>
      </c>
      <c r="K517" t="s">
        <v>16</v>
      </c>
      <c r="L517" s="2">
        <v>41.6</v>
      </c>
      <c r="N517" s="525" t="s">
        <v>23</v>
      </c>
      <c r="O517" t="s">
        <v>21</v>
      </c>
      <c r="P517" s="2">
        <v>85</v>
      </c>
      <c r="Q517" s="37">
        <f t="shared" si="10"/>
        <v>42.5</v>
      </c>
    </row>
    <row r="518" spans="1:17">
      <c r="A518" s="86">
        <v>44500</v>
      </c>
      <c r="B518" s="526" t="s">
        <v>118</v>
      </c>
      <c r="C518" s="526" t="s">
        <v>30</v>
      </c>
      <c r="D518" t="s">
        <v>18</v>
      </c>
      <c r="E518" s="291"/>
      <c r="F518" s="51">
        <v>60</v>
      </c>
      <c r="G518" s="2">
        <f t="shared" si="9"/>
        <v>44.699999999999989</v>
      </c>
      <c r="H518" s="537"/>
      <c r="J518" s="525"/>
      <c r="K518" t="s">
        <v>17</v>
      </c>
      <c r="L518" s="2">
        <v>4.4000000000000004</v>
      </c>
      <c r="N518" s="525" t="s">
        <v>24</v>
      </c>
      <c r="O518" t="s">
        <v>21</v>
      </c>
      <c r="P518" s="2">
        <v>93</v>
      </c>
      <c r="Q518" s="37">
        <f t="shared" si="10"/>
        <v>46.5</v>
      </c>
    </row>
    <row r="519" spans="1:17">
      <c r="A519" s="86">
        <v>44500</v>
      </c>
      <c r="B519" s="526" t="s">
        <v>118</v>
      </c>
      <c r="C519" s="526" t="s">
        <v>30</v>
      </c>
      <c r="D519" t="s">
        <v>19</v>
      </c>
      <c r="E519" s="291"/>
      <c r="F519" s="51">
        <v>5</v>
      </c>
      <c r="G519" s="2">
        <f t="shared" si="9"/>
        <v>39.699999999999989</v>
      </c>
      <c r="H519" s="537"/>
      <c r="N519" s="525" t="s">
        <v>28</v>
      </c>
      <c r="O519" t="s">
        <v>21</v>
      </c>
      <c r="P519" s="2">
        <v>93</v>
      </c>
      <c r="Q519" s="37">
        <f t="shared" si="10"/>
        <v>46.5</v>
      </c>
    </row>
    <row r="520" spans="1:17">
      <c r="A520" s="86">
        <v>44592</v>
      </c>
      <c r="B520" s="526">
        <v>24183</v>
      </c>
      <c r="C520" s="526" t="s">
        <v>30</v>
      </c>
      <c r="D520" t="s">
        <v>16</v>
      </c>
      <c r="E520" s="291"/>
      <c r="F520" s="2">
        <v>37.1</v>
      </c>
      <c r="G520" s="2">
        <f t="shared" si="9"/>
        <v>2.5999999999999872</v>
      </c>
      <c r="H520" s="537"/>
      <c r="N520" s="525" t="s">
        <v>30</v>
      </c>
      <c r="O520" t="s">
        <v>21</v>
      </c>
      <c r="P520" s="2">
        <v>93</v>
      </c>
      <c r="Q520" s="37">
        <f t="shared" si="10"/>
        <v>46.5</v>
      </c>
    </row>
    <row r="521" spans="1:17">
      <c r="A521" s="86">
        <v>44592</v>
      </c>
      <c r="B521" s="526">
        <v>24183</v>
      </c>
      <c r="C521" s="526" t="s">
        <v>30</v>
      </c>
      <c r="D521" t="s">
        <v>17</v>
      </c>
      <c r="E521" s="291"/>
      <c r="F521" s="2">
        <v>2.6</v>
      </c>
      <c r="G521" s="2">
        <f t="shared" si="9"/>
        <v>-1.2878587085651816E-14</v>
      </c>
      <c r="H521" s="537"/>
      <c r="M521">
        <v>2019</v>
      </c>
      <c r="N521" s="525" t="s">
        <v>23</v>
      </c>
      <c r="O521" t="s">
        <v>21</v>
      </c>
      <c r="P521" s="2">
        <v>93</v>
      </c>
      <c r="Q521" s="37">
        <f t="shared" si="10"/>
        <v>46.5</v>
      </c>
    </row>
    <row r="522" spans="1:17">
      <c r="A522" s="88">
        <v>44530</v>
      </c>
      <c r="B522" s="525" t="s">
        <v>14</v>
      </c>
      <c r="C522" s="525" t="s">
        <v>33</v>
      </c>
      <c r="D522" t="s">
        <v>16</v>
      </c>
      <c r="E522" s="265">
        <v>39.6</v>
      </c>
      <c r="G522" s="2">
        <f t="shared" si="9"/>
        <v>39.599999999999987</v>
      </c>
      <c r="L522" s="8">
        <f>SUM(L513:L519)</f>
        <v>129.30000000000001</v>
      </c>
      <c r="N522" s="525" t="s">
        <v>28</v>
      </c>
      <c r="O522" t="s">
        <v>21</v>
      </c>
      <c r="P522" s="2">
        <v>93</v>
      </c>
      <c r="Q522" s="37">
        <f t="shared" si="10"/>
        <v>46.5</v>
      </c>
    </row>
    <row r="523" spans="1:17">
      <c r="A523" s="86"/>
      <c r="B523" s="526"/>
      <c r="C523" s="526"/>
      <c r="D523" t="s">
        <v>17</v>
      </c>
      <c r="E523" s="265">
        <v>4</v>
      </c>
      <c r="G523" s="2">
        <f t="shared" si="9"/>
        <v>43.599999999999987</v>
      </c>
      <c r="N523" s="525" t="s">
        <v>30</v>
      </c>
      <c r="O523" t="s">
        <v>21</v>
      </c>
      <c r="P523" s="2">
        <v>93</v>
      </c>
      <c r="Q523" s="37">
        <f t="shared" si="10"/>
        <v>46.5</v>
      </c>
    </row>
    <row r="524" spans="1:17">
      <c r="A524" s="86"/>
      <c r="B524" s="526"/>
      <c r="C524" s="526"/>
      <c r="D524" t="s">
        <v>18</v>
      </c>
      <c r="E524" s="265">
        <v>60</v>
      </c>
      <c r="G524" s="2">
        <f t="shared" si="9"/>
        <v>103.6</v>
      </c>
      <c r="M524">
        <v>2020</v>
      </c>
      <c r="N524" s="525" t="s">
        <v>15</v>
      </c>
      <c r="O524" t="s">
        <v>21</v>
      </c>
      <c r="P524" s="2">
        <v>93</v>
      </c>
      <c r="Q524" s="37">
        <f t="shared" si="10"/>
        <v>46.5</v>
      </c>
    </row>
    <row r="525" spans="1:17">
      <c r="A525" s="86"/>
      <c r="B525" s="526"/>
      <c r="C525" s="526"/>
      <c r="D525" t="s">
        <v>19</v>
      </c>
      <c r="E525" s="265">
        <v>5</v>
      </c>
      <c r="G525" s="2">
        <f t="shared" si="9"/>
        <v>108.6</v>
      </c>
    </row>
    <row r="526" spans="1:17">
      <c r="A526" s="86">
        <v>44530</v>
      </c>
      <c r="B526" s="526" t="s">
        <v>114</v>
      </c>
      <c r="C526" s="526" t="s">
        <v>33</v>
      </c>
      <c r="D526" t="s">
        <v>18</v>
      </c>
      <c r="E526" s="265"/>
      <c r="F526" s="2">
        <v>60</v>
      </c>
      <c r="G526" s="2">
        <f t="shared" si="9"/>
        <v>48.599999999999994</v>
      </c>
      <c r="N526" s="525"/>
      <c r="P526" s="2"/>
    </row>
    <row r="527" spans="1:17">
      <c r="A527" s="86">
        <v>44530</v>
      </c>
      <c r="B527" s="526" t="s">
        <v>114</v>
      </c>
      <c r="C527" s="526" t="s">
        <v>33</v>
      </c>
      <c r="D527" t="s">
        <v>19</v>
      </c>
      <c r="E527" s="265"/>
      <c r="F527" s="2">
        <v>5</v>
      </c>
      <c r="G527" s="2">
        <f t="shared" si="9"/>
        <v>43.599999999999994</v>
      </c>
      <c r="N527" s="525"/>
      <c r="P527" s="79">
        <f>SUM(P515:P526)</f>
        <v>906</v>
      </c>
      <c r="Q527" s="150">
        <v>453</v>
      </c>
    </row>
    <row r="528" spans="1:17">
      <c r="A528" s="86">
        <v>44592</v>
      </c>
      <c r="B528" s="526">
        <v>24183</v>
      </c>
      <c r="C528" s="526" t="s">
        <v>33</v>
      </c>
      <c r="D528" t="s">
        <v>16</v>
      </c>
      <c r="E528" s="265"/>
      <c r="F528" s="2">
        <v>39.6</v>
      </c>
      <c r="G528" s="2">
        <f t="shared" si="9"/>
        <v>3.9999999999999929</v>
      </c>
      <c r="N528" s="525"/>
      <c r="P528" s="2"/>
      <c r="Q528">
        <v>230.1</v>
      </c>
    </row>
    <row r="529" spans="1:18">
      <c r="A529" s="86">
        <v>44592</v>
      </c>
      <c r="B529" s="526">
        <v>24183</v>
      </c>
      <c r="C529" s="526" t="s">
        <v>33</v>
      </c>
      <c r="D529" t="s">
        <v>17</v>
      </c>
      <c r="E529" s="265"/>
      <c r="F529" s="2">
        <v>4</v>
      </c>
      <c r="G529" s="2">
        <f t="shared" si="9"/>
        <v>-7.1054273576010019E-15</v>
      </c>
      <c r="N529" s="525"/>
      <c r="P529" s="2"/>
      <c r="Q529">
        <f>SUM(Q527:Q528)</f>
        <v>683.1</v>
      </c>
    </row>
    <row r="530" spans="1:18">
      <c r="A530" s="88">
        <v>44561</v>
      </c>
      <c r="B530" s="525" t="s">
        <v>14</v>
      </c>
      <c r="C530" s="525" t="s">
        <v>34</v>
      </c>
      <c r="D530" t="s">
        <v>16</v>
      </c>
      <c r="E530" s="265">
        <v>41.6</v>
      </c>
      <c r="G530" s="2">
        <f t="shared" si="9"/>
        <v>41.599999999999994</v>
      </c>
      <c r="J530" s="525" t="s">
        <v>30</v>
      </c>
      <c r="K530" t="s">
        <v>16</v>
      </c>
      <c r="L530" s="2">
        <v>37.1</v>
      </c>
    </row>
    <row r="531" spans="1:18">
      <c r="A531" s="88"/>
      <c r="B531" s="525"/>
      <c r="C531" s="525"/>
      <c r="D531" t="s">
        <v>17</v>
      </c>
      <c r="E531" s="265">
        <v>4.4000000000000004</v>
      </c>
      <c r="G531" s="2">
        <f t="shared" si="9"/>
        <v>45.999999999999993</v>
      </c>
      <c r="J531" s="526"/>
      <c r="K531" t="s">
        <v>17</v>
      </c>
      <c r="L531" s="2">
        <v>2.6</v>
      </c>
      <c r="N531" s="525"/>
      <c r="P531" s="2"/>
    </row>
    <row r="532" spans="1:18">
      <c r="A532" s="88"/>
      <c r="B532" s="525"/>
      <c r="C532" s="525"/>
      <c r="D532" t="s">
        <v>18</v>
      </c>
      <c r="E532" s="265">
        <v>60</v>
      </c>
      <c r="G532" s="2">
        <f t="shared" si="9"/>
        <v>106</v>
      </c>
      <c r="J532" s="525" t="s">
        <v>33</v>
      </c>
      <c r="K532" t="s">
        <v>16</v>
      </c>
      <c r="L532" s="2">
        <v>39.6</v>
      </c>
      <c r="N532" s="525"/>
      <c r="P532" s="2"/>
    </row>
    <row r="533" spans="1:18">
      <c r="A533" s="88"/>
      <c r="B533" s="525"/>
      <c r="C533" s="525"/>
      <c r="D533" t="s">
        <v>19</v>
      </c>
      <c r="E533" s="265">
        <v>5</v>
      </c>
      <c r="G533" s="2">
        <f t="shared" si="9"/>
        <v>111</v>
      </c>
      <c r="J533" s="526"/>
      <c r="K533" t="s">
        <v>17</v>
      </c>
      <c r="L533" s="2">
        <v>4</v>
      </c>
      <c r="N533" s="525"/>
      <c r="P533" s="2"/>
    </row>
    <row r="534" spans="1:18">
      <c r="A534" s="86">
        <v>44544</v>
      </c>
      <c r="B534" s="526">
        <v>24021</v>
      </c>
      <c r="C534" s="526" t="s">
        <v>34</v>
      </c>
      <c r="D534" t="s">
        <v>18</v>
      </c>
      <c r="E534" s="265"/>
      <c r="F534" s="2">
        <v>60</v>
      </c>
      <c r="G534" s="2">
        <f t="shared" si="9"/>
        <v>51</v>
      </c>
      <c r="J534" s="525" t="s">
        <v>34</v>
      </c>
      <c r="K534" t="s">
        <v>16</v>
      </c>
      <c r="L534" s="2"/>
      <c r="N534" s="525"/>
      <c r="P534" s="2"/>
    </row>
    <row r="535" spans="1:18">
      <c r="A535" s="86">
        <v>44544</v>
      </c>
      <c r="B535" s="526">
        <v>24021</v>
      </c>
      <c r="C535" s="526" t="s">
        <v>34</v>
      </c>
      <c r="D535" t="s">
        <v>19</v>
      </c>
      <c r="E535" s="265"/>
      <c r="F535" s="2">
        <v>5</v>
      </c>
      <c r="G535" s="2">
        <f t="shared" si="9"/>
        <v>46</v>
      </c>
      <c r="J535" s="525"/>
      <c r="K535" t="s">
        <v>17</v>
      </c>
      <c r="L535" s="2"/>
      <c r="N535" s="525"/>
      <c r="P535" s="2"/>
      <c r="Q535" t="s">
        <v>387</v>
      </c>
      <c r="R535" t="s">
        <v>388</v>
      </c>
    </row>
    <row r="536" spans="1:18">
      <c r="A536" s="86">
        <v>44592</v>
      </c>
      <c r="B536" s="526">
        <v>24183</v>
      </c>
      <c r="C536" s="526" t="s">
        <v>34</v>
      </c>
      <c r="D536" t="s">
        <v>16</v>
      </c>
      <c r="E536" s="265"/>
      <c r="F536" s="2">
        <v>41.6</v>
      </c>
      <c r="G536" s="2">
        <f t="shared" si="9"/>
        <v>4.3999999999999986</v>
      </c>
      <c r="J536" s="525"/>
      <c r="L536" s="2"/>
      <c r="N536" s="525"/>
      <c r="P536" s="2"/>
    </row>
    <row r="537" spans="1:18">
      <c r="A537" s="86">
        <v>44592</v>
      </c>
      <c r="B537" s="526">
        <v>24183</v>
      </c>
      <c r="C537" s="526" t="s">
        <v>34</v>
      </c>
      <c r="D537" t="s">
        <v>17</v>
      </c>
      <c r="E537" s="265"/>
      <c r="F537" s="2">
        <v>4.4000000000000004</v>
      </c>
      <c r="G537" s="24">
        <f t="shared" si="9"/>
        <v>0</v>
      </c>
      <c r="J537" s="525"/>
      <c r="L537" s="2"/>
      <c r="N537" s="525"/>
      <c r="P537" s="2"/>
    </row>
    <row r="538" spans="1:18">
      <c r="A538" s="88">
        <v>44592</v>
      </c>
      <c r="B538" s="525" t="s">
        <v>14</v>
      </c>
      <c r="C538" s="525" t="s">
        <v>15</v>
      </c>
      <c r="D538" t="s">
        <v>16</v>
      </c>
      <c r="E538" s="265">
        <v>44</v>
      </c>
      <c r="G538" s="2">
        <f t="shared" si="9"/>
        <v>44</v>
      </c>
      <c r="J538" s="525" t="s">
        <v>15</v>
      </c>
      <c r="K538" t="s">
        <v>16</v>
      </c>
      <c r="L538" s="2">
        <v>44</v>
      </c>
      <c r="N538" s="525"/>
      <c r="P538" s="2"/>
    </row>
    <row r="539" spans="1:18">
      <c r="A539" s="86"/>
      <c r="B539" s="526"/>
      <c r="C539" s="526"/>
      <c r="D539" t="s">
        <v>17</v>
      </c>
      <c r="E539" s="265">
        <v>1.3</v>
      </c>
      <c r="G539" s="2">
        <f t="shared" si="9"/>
        <v>45.3</v>
      </c>
      <c r="J539" s="526"/>
      <c r="K539" t="s">
        <v>17</v>
      </c>
      <c r="L539" s="2">
        <v>1.3</v>
      </c>
    </row>
    <row r="540" spans="1:18">
      <c r="A540" s="86"/>
      <c r="B540" s="526"/>
      <c r="C540" s="526"/>
      <c r="D540" t="s">
        <v>18</v>
      </c>
      <c r="E540" s="265">
        <v>60</v>
      </c>
      <c r="G540" s="2">
        <f t="shared" si="9"/>
        <v>105.3</v>
      </c>
      <c r="P540" s="8">
        <f>SUM(P515:P539)</f>
        <v>1812</v>
      </c>
    </row>
    <row r="541" spans="1:18">
      <c r="A541" s="86"/>
      <c r="B541" s="526"/>
      <c r="C541" s="526"/>
      <c r="D541" t="s">
        <v>40</v>
      </c>
      <c r="E541" s="265">
        <v>5</v>
      </c>
      <c r="G541" s="2">
        <f t="shared" si="9"/>
        <v>110.3</v>
      </c>
      <c r="P541" s="8"/>
    </row>
    <row r="542" spans="1:18">
      <c r="A542" s="86">
        <v>44592</v>
      </c>
      <c r="B542" s="526">
        <v>24166</v>
      </c>
      <c r="C542" s="526" t="s">
        <v>15</v>
      </c>
      <c r="D542" t="s">
        <v>18</v>
      </c>
      <c r="E542" s="265"/>
      <c r="F542" s="2">
        <v>60</v>
      </c>
      <c r="G542" s="2">
        <f t="shared" si="9"/>
        <v>50.3</v>
      </c>
      <c r="P542" s="8"/>
    </row>
    <row r="543" spans="1:18">
      <c r="A543" s="86">
        <v>44592</v>
      </c>
      <c r="B543" s="526">
        <v>24166</v>
      </c>
      <c r="C543" s="526" t="s">
        <v>15</v>
      </c>
      <c r="D543" t="s">
        <v>40</v>
      </c>
      <c r="E543" s="265"/>
      <c r="F543" s="2">
        <v>5</v>
      </c>
      <c r="G543" s="2">
        <f t="shared" si="9"/>
        <v>45.3</v>
      </c>
      <c r="P543" s="8"/>
    </row>
    <row r="544" spans="1:18">
      <c r="A544" s="86">
        <v>44620</v>
      </c>
      <c r="B544" s="526">
        <v>24426</v>
      </c>
      <c r="C544" s="526" t="s">
        <v>15</v>
      </c>
      <c r="D544" t="s">
        <v>16</v>
      </c>
      <c r="E544" s="265"/>
      <c r="F544" s="2">
        <v>44</v>
      </c>
      <c r="G544" s="2">
        <f t="shared" ref="G544:G669" si="11">+G543+E544-F544</f>
        <v>1.2999999999999972</v>
      </c>
      <c r="P544" s="8"/>
    </row>
    <row r="545" spans="1:16">
      <c r="A545" s="86">
        <v>44620</v>
      </c>
      <c r="B545" s="526">
        <v>24426</v>
      </c>
      <c r="C545" s="526" t="s">
        <v>15</v>
      </c>
      <c r="D545" t="s">
        <v>17</v>
      </c>
      <c r="E545" s="265"/>
      <c r="F545" s="2">
        <v>1.3</v>
      </c>
      <c r="G545" s="2">
        <f t="shared" si="11"/>
        <v>-2.886579864025407E-15</v>
      </c>
      <c r="P545" s="8"/>
    </row>
    <row r="546" spans="1:16">
      <c r="A546" s="44">
        <v>44620</v>
      </c>
      <c r="B546" s="525" t="s">
        <v>14</v>
      </c>
      <c r="C546" s="525" t="s">
        <v>20</v>
      </c>
      <c r="D546" t="s">
        <v>16</v>
      </c>
      <c r="E546" s="265">
        <v>43.3</v>
      </c>
      <c r="G546" s="2">
        <f t="shared" si="11"/>
        <v>43.3</v>
      </c>
      <c r="P546" s="8"/>
    </row>
    <row r="547" spans="1:16">
      <c r="B547" s="526"/>
      <c r="C547" s="525"/>
      <c r="D547" t="s">
        <v>17</v>
      </c>
      <c r="E547" s="265">
        <v>4.3</v>
      </c>
      <c r="G547" s="2">
        <f t="shared" si="11"/>
        <v>47.599999999999994</v>
      </c>
      <c r="P547" s="8"/>
    </row>
    <row r="548" spans="1:16">
      <c r="A548" s="86"/>
      <c r="B548" s="526"/>
      <c r="C548" s="526"/>
      <c r="D548" t="s">
        <v>18</v>
      </c>
      <c r="E548" s="265">
        <v>56</v>
      </c>
      <c r="G548" s="2">
        <f t="shared" si="11"/>
        <v>103.6</v>
      </c>
      <c r="P548" s="8"/>
    </row>
    <row r="549" spans="1:16">
      <c r="A549" s="86"/>
      <c r="B549" s="526"/>
      <c r="C549" s="526"/>
      <c r="D549" t="s">
        <v>19</v>
      </c>
      <c r="E549" s="265">
        <v>5</v>
      </c>
      <c r="G549" s="2">
        <f t="shared" si="11"/>
        <v>108.6</v>
      </c>
      <c r="P549" s="8"/>
    </row>
    <row r="550" spans="1:16">
      <c r="A550" s="86">
        <v>44645</v>
      </c>
      <c r="B550" s="526">
        <v>24609</v>
      </c>
      <c r="C550" s="526" t="s">
        <v>20</v>
      </c>
      <c r="D550" t="s">
        <v>16</v>
      </c>
      <c r="E550" s="265"/>
      <c r="F550" s="2">
        <v>43.3</v>
      </c>
      <c r="G550" s="2">
        <f t="shared" si="11"/>
        <v>65.3</v>
      </c>
      <c r="P550" s="8"/>
    </row>
    <row r="551" spans="1:16">
      <c r="A551" s="86">
        <v>44645</v>
      </c>
      <c r="B551" s="526">
        <v>24609</v>
      </c>
      <c r="C551" s="526" t="s">
        <v>20</v>
      </c>
      <c r="D551" t="s">
        <v>17</v>
      </c>
      <c r="E551" s="265"/>
      <c r="F551" s="2">
        <v>4.3</v>
      </c>
      <c r="G551" s="2">
        <f t="shared" si="11"/>
        <v>61</v>
      </c>
      <c r="P551" s="8"/>
    </row>
    <row r="552" spans="1:16">
      <c r="A552" s="86">
        <v>44645</v>
      </c>
      <c r="B552" s="526">
        <v>24609</v>
      </c>
      <c r="C552" s="526" t="s">
        <v>20</v>
      </c>
      <c r="D552" t="s">
        <v>18</v>
      </c>
      <c r="E552" s="265"/>
      <c r="F552" s="2">
        <v>56</v>
      </c>
      <c r="G552" s="2">
        <f t="shared" si="11"/>
        <v>5</v>
      </c>
      <c r="P552" s="8"/>
    </row>
    <row r="553" spans="1:16">
      <c r="A553" s="86">
        <v>44645</v>
      </c>
      <c r="B553" s="526">
        <v>24609</v>
      </c>
      <c r="C553" s="526" t="s">
        <v>20</v>
      </c>
      <c r="D553" t="s">
        <v>19</v>
      </c>
      <c r="E553" s="265"/>
      <c r="F553" s="2">
        <v>5</v>
      </c>
      <c r="G553" s="2">
        <f t="shared" si="11"/>
        <v>0</v>
      </c>
      <c r="P553" s="8"/>
    </row>
    <row r="554" spans="1:16">
      <c r="A554" s="6">
        <v>44651</v>
      </c>
      <c r="B554" s="525" t="s">
        <v>14</v>
      </c>
      <c r="C554" s="525" t="s">
        <v>23</v>
      </c>
      <c r="D554" t="s">
        <v>16</v>
      </c>
      <c r="E554" s="263">
        <v>43.3</v>
      </c>
      <c r="G554" s="2">
        <f t="shared" si="11"/>
        <v>43.3</v>
      </c>
      <c r="P554" s="8"/>
    </row>
    <row r="555" spans="1:16">
      <c r="A555"/>
      <c r="B555" s="526"/>
      <c r="C555" s="526"/>
      <c r="D555" t="s">
        <v>17</v>
      </c>
      <c r="E555" s="263">
        <v>5.2</v>
      </c>
      <c r="G555" s="2">
        <f t="shared" si="11"/>
        <v>48.5</v>
      </c>
      <c r="P555" s="8"/>
    </row>
    <row r="556" spans="1:16">
      <c r="A556"/>
      <c r="B556" s="526"/>
      <c r="C556" s="526"/>
      <c r="D556" t="s">
        <v>18</v>
      </c>
      <c r="E556" s="263">
        <v>60</v>
      </c>
      <c r="G556" s="2">
        <f t="shared" si="11"/>
        <v>108.5</v>
      </c>
      <c r="P556" s="8"/>
    </row>
    <row r="557" spans="1:16">
      <c r="A557"/>
      <c r="B557" s="526"/>
      <c r="C557" s="526"/>
      <c r="D557" t="s">
        <v>19</v>
      </c>
      <c r="E557" s="263">
        <v>5</v>
      </c>
      <c r="G557" s="2">
        <f t="shared" si="11"/>
        <v>113.5</v>
      </c>
      <c r="P557" s="8"/>
    </row>
    <row r="558" spans="1:16">
      <c r="A558" s="86">
        <v>44678</v>
      </c>
      <c r="B558" s="526">
        <v>24797</v>
      </c>
      <c r="C558" s="526" t="s">
        <v>23</v>
      </c>
      <c r="D558" t="s">
        <v>16</v>
      </c>
      <c r="E558" s="265"/>
      <c r="F558" s="8">
        <v>43.3</v>
      </c>
      <c r="G558" s="2">
        <f t="shared" si="11"/>
        <v>70.2</v>
      </c>
      <c r="P558" s="8"/>
    </row>
    <row r="559" spans="1:16">
      <c r="A559" s="86">
        <v>44678</v>
      </c>
      <c r="B559" s="526">
        <v>24797</v>
      </c>
      <c r="C559" s="526" t="s">
        <v>23</v>
      </c>
      <c r="D559" t="s">
        <v>17</v>
      </c>
      <c r="E559" s="265"/>
      <c r="F559" s="8">
        <v>5.2</v>
      </c>
      <c r="G559" s="2">
        <f t="shared" si="11"/>
        <v>65</v>
      </c>
      <c r="P559" s="8"/>
    </row>
    <row r="560" spans="1:16">
      <c r="A560" s="86">
        <v>44678</v>
      </c>
      <c r="B560" s="526">
        <v>24797</v>
      </c>
      <c r="C560" s="526" t="s">
        <v>23</v>
      </c>
      <c r="D560" t="s">
        <v>18</v>
      </c>
      <c r="E560" s="265"/>
      <c r="F560" s="8">
        <v>60</v>
      </c>
      <c r="G560" s="2">
        <f t="shared" si="11"/>
        <v>5</v>
      </c>
      <c r="P560" s="8"/>
    </row>
    <row r="561" spans="1:16">
      <c r="A561" s="86">
        <v>44678</v>
      </c>
      <c r="B561" s="526">
        <v>24797</v>
      </c>
      <c r="C561" s="526" t="s">
        <v>23</v>
      </c>
      <c r="D561" t="s">
        <v>19</v>
      </c>
      <c r="E561" s="265"/>
      <c r="F561" s="8">
        <v>5</v>
      </c>
      <c r="G561" s="2">
        <f t="shared" si="11"/>
        <v>0</v>
      </c>
      <c r="P561" s="8"/>
    </row>
    <row r="562" spans="1:16">
      <c r="A562" s="6">
        <v>44681</v>
      </c>
      <c r="B562" s="64" t="s">
        <v>14</v>
      </c>
      <c r="C562" s="525" t="s">
        <v>24</v>
      </c>
      <c r="D562" t="s">
        <v>16</v>
      </c>
      <c r="E562" s="265">
        <v>43.9</v>
      </c>
      <c r="G562" s="2">
        <f t="shared" si="11"/>
        <v>43.9</v>
      </c>
      <c r="P562" s="8"/>
    </row>
    <row r="563" spans="1:16">
      <c r="A563"/>
      <c r="B563" s="64"/>
      <c r="C563" s="526"/>
      <c r="D563" t="s">
        <v>17</v>
      </c>
      <c r="E563" s="265">
        <v>2.8</v>
      </c>
      <c r="G563" s="2">
        <f t="shared" si="11"/>
        <v>46.699999999999996</v>
      </c>
      <c r="P563" s="8"/>
    </row>
    <row r="564" spans="1:16">
      <c r="A564"/>
      <c r="B564" s="526"/>
      <c r="C564" s="526"/>
      <c r="D564" t="s">
        <v>18</v>
      </c>
      <c r="E564" s="265">
        <v>60</v>
      </c>
      <c r="G564" s="2">
        <f t="shared" si="11"/>
        <v>106.69999999999999</v>
      </c>
      <c r="I564" s="543" t="s">
        <v>232</v>
      </c>
      <c r="J564" s="543"/>
      <c r="K564" s="543"/>
      <c r="M564" s="543" t="s">
        <v>233</v>
      </c>
      <c r="N564" s="543"/>
      <c r="O564" s="543"/>
      <c r="P564" s="8"/>
    </row>
    <row r="565" spans="1:16">
      <c r="A565"/>
      <c r="B565" s="526"/>
      <c r="C565" s="526"/>
      <c r="D565" t="s">
        <v>19</v>
      </c>
      <c r="E565" s="265">
        <v>5</v>
      </c>
      <c r="G565" s="2">
        <f t="shared" si="11"/>
        <v>111.69999999999999</v>
      </c>
      <c r="P565" s="8"/>
    </row>
    <row r="566" spans="1:16">
      <c r="A566" s="1">
        <v>44733</v>
      </c>
      <c r="B566" s="526">
        <v>25007</v>
      </c>
      <c r="C566" s="526" t="s">
        <v>24</v>
      </c>
      <c r="D566" t="s">
        <v>16</v>
      </c>
      <c r="E566" s="265"/>
      <c r="F566" s="2">
        <v>43.9</v>
      </c>
      <c r="G566" s="2">
        <f t="shared" si="11"/>
        <v>67.799999999999983</v>
      </c>
      <c r="I566" s="525" t="s">
        <v>25</v>
      </c>
      <c r="J566" t="s">
        <v>16</v>
      </c>
      <c r="K566" s="2">
        <v>42</v>
      </c>
      <c r="M566" s="525" t="s">
        <v>25</v>
      </c>
      <c r="N566" t="s">
        <v>16</v>
      </c>
      <c r="O566" s="8">
        <v>42</v>
      </c>
      <c r="P566" s="8"/>
    </row>
    <row r="567" spans="1:16">
      <c r="A567" s="1">
        <v>44733</v>
      </c>
      <c r="B567" s="526">
        <v>25007</v>
      </c>
      <c r="C567" s="526" t="s">
        <v>24</v>
      </c>
      <c r="D567" t="s">
        <v>17</v>
      </c>
      <c r="E567" s="265"/>
      <c r="F567" s="2">
        <v>2.8</v>
      </c>
      <c r="G567" s="2">
        <f t="shared" si="11"/>
        <v>64.999999999999986</v>
      </c>
      <c r="I567" s="526"/>
      <c r="J567" t="s">
        <v>17</v>
      </c>
      <c r="K567" s="2">
        <v>9.1</v>
      </c>
      <c r="M567" s="526"/>
      <c r="N567" t="s">
        <v>17</v>
      </c>
      <c r="O567" s="8">
        <v>9.1</v>
      </c>
      <c r="P567" s="8"/>
    </row>
    <row r="568" spans="1:16">
      <c r="A568" s="1">
        <v>44733</v>
      </c>
      <c r="B568" s="526">
        <v>25007</v>
      </c>
      <c r="C568" s="526" t="s">
        <v>24</v>
      </c>
      <c r="D568" t="s">
        <v>18</v>
      </c>
      <c r="E568" s="265"/>
      <c r="F568" s="2">
        <v>60</v>
      </c>
      <c r="G568" s="2">
        <f t="shared" si="11"/>
        <v>4.9999999999999858</v>
      </c>
      <c r="I568" s="526"/>
      <c r="J568" t="s">
        <v>18</v>
      </c>
      <c r="K568" s="2">
        <v>60</v>
      </c>
      <c r="M568" s="526"/>
      <c r="N568" t="s">
        <v>18</v>
      </c>
      <c r="O568" s="2">
        <v>60</v>
      </c>
      <c r="P568" s="8"/>
    </row>
    <row r="569" spans="1:16">
      <c r="A569" s="1">
        <v>44733</v>
      </c>
      <c r="B569" s="526">
        <v>25007</v>
      </c>
      <c r="C569" s="526" t="s">
        <v>24</v>
      </c>
      <c r="D569" t="s">
        <v>19</v>
      </c>
      <c r="E569" s="265"/>
      <c r="F569" s="2">
        <v>5</v>
      </c>
      <c r="G569" s="2">
        <f t="shared" si="11"/>
        <v>-1.4210854715202004E-14</v>
      </c>
      <c r="I569" s="526"/>
      <c r="J569" t="s">
        <v>19</v>
      </c>
      <c r="K569" s="2">
        <v>5</v>
      </c>
      <c r="M569" s="526"/>
      <c r="N569" t="s">
        <v>19</v>
      </c>
      <c r="O569" s="2">
        <v>5</v>
      </c>
      <c r="P569" s="8"/>
    </row>
    <row r="570" spans="1:16">
      <c r="A570" s="6">
        <v>44712</v>
      </c>
      <c r="B570" s="64" t="s">
        <v>14</v>
      </c>
      <c r="C570" s="525" t="s">
        <v>25</v>
      </c>
      <c r="D570" t="s">
        <v>16</v>
      </c>
      <c r="E570" s="263">
        <v>42</v>
      </c>
      <c r="G570" s="2">
        <f t="shared" si="11"/>
        <v>41.999999999999986</v>
      </c>
      <c r="I570" s="525" t="s">
        <v>26</v>
      </c>
      <c r="J570" t="s">
        <v>16</v>
      </c>
      <c r="K570" s="2">
        <v>40.700000000000003</v>
      </c>
      <c r="M570" s="525" t="s">
        <v>26</v>
      </c>
      <c r="N570" t="s">
        <v>16</v>
      </c>
      <c r="O570" s="2">
        <v>40.700000000000003</v>
      </c>
      <c r="P570" s="8"/>
    </row>
    <row r="571" spans="1:16">
      <c r="A571"/>
      <c r="B571" s="64"/>
      <c r="C571" s="526"/>
      <c r="D571" t="s">
        <v>17</v>
      </c>
      <c r="E571" s="263">
        <v>9.1</v>
      </c>
      <c r="G571" s="2">
        <f t="shared" si="11"/>
        <v>51.099999999999987</v>
      </c>
      <c r="I571" s="526"/>
      <c r="J571" t="s">
        <v>17</v>
      </c>
      <c r="K571" s="2">
        <v>6.9</v>
      </c>
      <c r="M571" s="526"/>
      <c r="N571" t="s">
        <v>17</v>
      </c>
      <c r="O571" s="2">
        <v>6.9</v>
      </c>
      <c r="P571" s="8"/>
    </row>
    <row r="572" spans="1:16">
      <c r="A572"/>
      <c r="B572" s="526"/>
      <c r="C572" s="526"/>
      <c r="D572" t="s">
        <v>18</v>
      </c>
      <c r="E572" s="265">
        <v>60</v>
      </c>
      <c r="G572" s="2">
        <f t="shared" si="11"/>
        <v>111.1</v>
      </c>
      <c r="I572" s="526"/>
      <c r="J572" t="s">
        <v>18</v>
      </c>
      <c r="K572" s="2">
        <v>60</v>
      </c>
      <c r="M572" s="526"/>
      <c r="N572" t="s">
        <v>18</v>
      </c>
      <c r="O572" s="2">
        <v>60</v>
      </c>
      <c r="P572" s="8"/>
    </row>
    <row r="573" spans="1:16">
      <c r="A573"/>
      <c r="B573" s="526"/>
      <c r="C573" s="526"/>
      <c r="D573" t="s">
        <v>19</v>
      </c>
      <c r="E573" s="265">
        <v>5</v>
      </c>
      <c r="G573" s="2">
        <f t="shared" si="11"/>
        <v>116.1</v>
      </c>
      <c r="I573" s="526"/>
      <c r="J573" t="s">
        <v>19</v>
      </c>
      <c r="K573" s="2">
        <v>5</v>
      </c>
      <c r="M573" s="526"/>
      <c r="N573" t="s">
        <v>19</v>
      </c>
      <c r="O573" s="2">
        <v>5</v>
      </c>
      <c r="P573" s="8"/>
    </row>
    <row r="574" spans="1:16">
      <c r="A574" s="1">
        <v>44777</v>
      </c>
      <c r="B574" s="526" t="s">
        <v>389</v>
      </c>
      <c r="C574" s="526" t="s">
        <v>25</v>
      </c>
      <c r="D574" t="s">
        <v>16</v>
      </c>
      <c r="E574" s="265"/>
      <c r="F574" s="8">
        <v>42</v>
      </c>
      <c r="G574" s="2">
        <f t="shared" si="11"/>
        <v>74.099999999999994</v>
      </c>
      <c r="I574" s="526"/>
      <c r="K574" s="2"/>
      <c r="M574" s="526"/>
      <c r="O574" s="2"/>
      <c r="P574" s="8"/>
    </row>
    <row r="575" spans="1:16">
      <c r="A575" s="1">
        <v>44777</v>
      </c>
      <c r="B575" s="526" t="s">
        <v>389</v>
      </c>
      <c r="C575" s="526" t="s">
        <v>25</v>
      </c>
      <c r="D575" t="s">
        <v>17</v>
      </c>
      <c r="E575" s="265"/>
      <c r="F575" s="8">
        <v>9.1</v>
      </c>
      <c r="G575" s="2">
        <f t="shared" si="11"/>
        <v>65</v>
      </c>
      <c r="I575" s="526"/>
      <c r="K575" s="2"/>
      <c r="M575" s="526"/>
      <c r="O575" s="2"/>
      <c r="P575" s="8"/>
    </row>
    <row r="576" spans="1:16">
      <c r="A576" s="1">
        <v>44777</v>
      </c>
      <c r="B576" s="526" t="s">
        <v>389</v>
      </c>
      <c r="C576" s="526" t="s">
        <v>25</v>
      </c>
      <c r="D576" t="s">
        <v>18</v>
      </c>
      <c r="E576" s="265"/>
      <c r="F576" s="2">
        <v>60</v>
      </c>
      <c r="G576" s="2">
        <f t="shared" si="11"/>
        <v>5</v>
      </c>
      <c r="I576" s="526"/>
      <c r="K576" s="2"/>
      <c r="M576" s="526"/>
      <c r="O576" s="2"/>
      <c r="P576" s="8"/>
    </row>
    <row r="577" spans="1:16">
      <c r="A577" s="1">
        <v>44777</v>
      </c>
      <c r="B577" s="526" t="s">
        <v>389</v>
      </c>
      <c r="C577" s="526" t="s">
        <v>25</v>
      </c>
      <c r="D577" t="s">
        <v>19</v>
      </c>
      <c r="E577" s="265"/>
      <c r="F577" s="2">
        <v>5</v>
      </c>
      <c r="G577" s="2">
        <f t="shared" si="11"/>
        <v>0</v>
      </c>
      <c r="I577" s="526"/>
      <c r="K577" s="2"/>
      <c r="M577" s="526"/>
      <c r="O577" s="2"/>
      <c r="P577" s="8"/>
    </row>
    <row r="578" spans="1:16">
      <c r="A578" s="44">
        <v>44742</v>
      </c>
      <c r="B578" s="525" t="s">
        <v>14</v>
      </c>
      <c r="C578" s="525" t="s">
        <v>26</v>
      </c>
      <c r="D578" t="s">
        <v>16</v>
      </c>
      <c r="E578" s="265">
        <v>40.700000000000003</v>
      </c>
      <c r="G578" s="2">
        <f t="shared" si="11"/>
        <v>40.700000000000003</v>
      </c>
      <c r="I578" s="525" t="s">
        <v>27</v>
      </c>
      <c r="J578" t="s">
        <v>18</v>
      </c>
      <c r="K578" s="2">
        <v>60</v>
      </c>
      <c r="M578" s="525" t="s">
        <v>27</v>
      </c>
      <c r="N578" t="s">
        <v>18</v>
      </c>
      <c r="O578" s="2">
        <v>60</v>
      </c>
      <c r="P578" s="8"/>
    </row>
    <row r="579" spans="1:16">
      <c r="A579" s="44"/>
      <c r="B579" s="525"/>
      <c r="C579" s="525"/>
      <c r="D579" t="s">
        <v>17</v>
      </c>
      <c r="E579" s="265">
        <v>6.9</v>
      </c>
      <c r="G579" s="2">
        <f t="shared" si="11"/>
        <v>47.6</v>
      </c>
      <c r="J579" t="s">
        <v>19</v>
      </c>
      <c r="K579" s="2">
        <v>5</v>
      </c>
      <c r="N579" t="s">
        <v>19</v>
      </c>
      <c r="O579" s="2">
        <v>5</v>
      </c>
      <c r="P579" s="8"/>
    </row>
    <row r="580" spans="1:16">
      <c r="A580" s="44"/>
      <c r="B580" s="525"/>
      <c r="C580" s="525"/>
      <c r="D580" t="s">
        <v>18</v>
      </c>
      <c r="E580" s="263">
        <v>60</v>
      </c>
      <c r="G580" s="2">
        <f t="shared" si="11"/>
        <v>107.6</v>
      </c>
      <c r="P580" s="8"/>
    </row>
    <row r="581" spans="1:16">
      <c r="A581" s="44"/>
      <c r="B581" s="525"/>
      <c r="C581" s="525"/>
      <c r="D581" t="s">
        <v>19</v>
      </c>
      <c r="E581" s="263">
        <v>5</v>
      </c>
      <c r="G581" s="2">
        <f t="shared" si="11"/>
        <v>112.6</v>
      </c>
      <c r="K581" s="8">
        <f>SUM(K566:K580)</f>
        <v>293.70000000000005</v>
      </c>
      <c r="O581" s="8">
        <f>SUM(O566:O580)</f>
        <v>293.70000000000005</v>
      </c>
    </row>
    <row r="582" spans="1:16">
      <c r="A582" s="7">
        <v>44795</v>
      </c>
      <c r="B582" s="526">
        <v>25352</v>
      </c>
      <c r="C582" s="526" t="s">
        <v>26</v>
      </c>
      <c r="D582" t="s">
        <v>16</v>
      </c>
      <c r="F582" s="2">
        <v>40.700000000000003</v>
      </c>
      <c r="G582" s="2">
        <f t="shared" si="11"/>
        <v>71.899999999999991</v>
      </c>
      <c r="K582" s="8"/>
      <c r="O582" s="8"/>
    </row>
    <row r="583" spans="1:16">
      <c r="A583" s="7">
        <v>44795</v>
      </c>
      <c r="B583" s="526">
        <v>25352</v>
      </c>
      <c r="C583" s="526" t="s">
        <v>26</v>
      </c>
      <c r="D583" t="s">
        <v>17</v>
      </c>
      <c r="F583" s="2">
        <v>6.9</v>
      </c>
      <c r="G583" s="2">
        <f t="shared" si="11"/>
        <v>64.999999999999986</v>
      </c>
      <c r="K583" s="8"/>
      <c r="O583" s="8"/>
    </row>
    <row r="584" spans="1:16">
      <c r="A584" s="7">
        <v>44795</v>
      </c>
      <c r="B584" s="526">
        <v>25352</v>
      </c>
      <c r="C584" s="526" t="s">
        <v>26</v>
      </c>
      <c r="D584" t="s">
        <v>18</v>
      </c>
      <c r="F584" s="8">
        <v>60</v>
      </c>
      <c r="G584" s="2">
        <f t="shared" si="11"/>
        <v>4.9999999999999858</v>
      </c>
      <c r="K584" s="8"/>
      <c r="O584" s="8"/>
    </row>
    <row r="585" spans="1:16">
      <c r="A585" s="7">
        <v>44795</v>
      </c>
      <c r="B585" s="526">
        <v>25352</v>
      </c>
      <c r="C585" s="526" t="s">
        <v>26</v>
      </c>
      <c r="D585" t="s">
        <v>19</v>
      </c>
      <c r="F585" s="8">
        <v>5</v>
      </c>
      <c r="G585" s="2">
        <f t="shared" si="11"/>
        <v>-1.4210854715202004E-14</v>
      </c>
      <c r="K585" s="8"/>
      <c r="O585" s="8"/>
    </row>
    <row r="586" spans="1:16">
      <c r="A586" s="44">
        <v>44773</v>
      </c>
      <c r="B586" s="525" t="s">
        <v>14</v>
      </c>
      <c r="C586" s="525" t="s">
        <v>27</v>
      </c>
      <c r="D586" t="s">
        <v>16</v>
      </c>
      <c r="E586" s="265">
        <v>40.5</v>
      </c>
      <c r="G586" s="2">
        <f t="shared" si="11"/>
        <v>40.499999999999986</v>
      </c>
    </row>
    <row r="587" spans="1:16">
      <c r="B587" s="526"/>
      <c r="C587" s="526"/>
      <c r="D587" t="s">
        <v>17</v>
      </c>
      <c r="E587" s="265">
        <v>9.6999999999999993</v>
      </c>
      <c r="G587" s="2">
        <f t="shared" si="11"/>
        <v>50.199999999999989</v>
      </c>
    </row>
    <row r="588" spans="1:16">
      <c r="B588" s="526"/>
      <c r="C588" s="526"/>
      <c r="D588" t="s">
        <v>18</v>
      </c>
      <c r="E588" s="267">
        <v>60</v>
      </c>
      <c r="G588" s="2">
        <f t="shared" si="11"/>
        <v>110.19999999999999</v>
      </c>
      <c r="K588" s="8"/>
    </row>
    <row r="589" spans="1:16">
      <c r="B589" s="526"/>
      <c r="C589" s="526"/>
      <c r="D589" t="s">
        <v>19</v>
      </c>
      <c r="E589" s="267">
        <v>5</v>
      </c>
      <c r="G589" s="2">
        <f t="shared" si="11"/>
        <v>115.19999999999999</v>
      </c>
    </row>
    <row r="590" spans="1:16">
      <c r="A590" s="7">
        <v>44795</v>
      </c>
      <c r="B590" s="526">
        <v>25352</v>
      </c>
      <c r="C590" s="526" t="s">
        <v>26</v>
      </c>
      <c r="D590" t="s">
        <v>16</v>
      </c>
      <c r="F590" s="2">
        <v>40.5</v>
      </c>
      <c r="G590" s="2">
        <f t="shared" si="11"/>
        <v>74.699999999999989</v>
      </c>
    </row>
    <row r="591" spans="1:16">
      <c r="A591" s="7">
        <v>44795</v>
      </c>
      <c r="B591" s="526">
        <v>25352</v>
      </c>
      <c r="C591" s="526" t="s">
        <v>26</v>
      </c>
      <c r="D591" t="s">
        <v>17</v>
      </c>
      <c r="F591" s="2">
        <v>9.6999999999999993</v>
      </c>
      <c r="G591" s="2">
        <f t="shared" si="11"/>
        <v>64.999999999999986</v>
      </c>
    </row>
    <row r="592" spans="1:16">
      <c r="A592" s="7">
        <v>44795</v>
      </c>
      <c r="B592" s="526">
        <v>25352</v>
      </c>
      <c r="C592" s="526" t="s">
        <v>26</v>
      </c>
      <c r="D592" t="s">
        <v>18</v>
      </c>
      <c r="F592" s="148">
        <v>60</v>
      </c>
      <c r="G592" s="2">
        <f t="shared" si="11"/>
        <v>4.9999999999999858</v>
      </c>
    </row>
    <row r="593" spans="1:7">
      <c r="A593" s="7">
        <v>44795</v>
      </c>
      <c r="B593" s="526">
        <v>25352</v>
      </c>
      <c r="C593" s="526" t="s">
        <v>26</v>
      </c>
      <c r="D593" t="s">
        <v>19</v>
      </c>
      <c r="F593" s="148">
        <v>5</v>
      </c>
      <c r="G593" s="2">
        <f t="shared" si="11"/>
        <v>-1.4210854715202004E-14</v>
      </c>
    </row>
    <row r="594" spans="1:7">
      <c r="A594" s="44">
        <v>44773</v>
      </c>
      <c r="B594" s="525" t="s">
        <v>14</v>
      </c>
      <c r="C594" s="525" t="s">
        <v>28</v>
      </c>
      <c r="D594" t="s">
        <v>16</v>
      </c>
      <c r="E594" s="265">
        <v>40.700000000000003</v>
      </c>
      <c r="G594" s="2">
        <f t="shared" si="11"/>
        <v>40.699999999999989</v>
      </c>
    </row>
    <row r="595" spans="1:7">
      <c r="B595" s="526"/>
      <c r="C595" s="526"/>
      <c r="D595" t="s">
        <v>17</v>
      </c>
      <c r="E595" s="265">
        <v>7</v>
      </c>
      <c r="G595" s="2">
        <f t="shared" si="11"/>
        <v>47.699999999999989</v>
      </c>
    </row>
    <row r="596" spans="1:7">
      <c r="B596" s="526"/>
      <c r="C596" s="526"/>
      <c r="D596" t="s">
        <v>18</v>
      </c>
      <c r="E596" s="265">
        <v>60</v>
      </c>
      <c r="G596" s="2">
        <f t="shared" si="11"/>
        <v>107.69999999999999</v>
      </c>
    </row>
    <row r="597" spans="1:7">
      <c r="B597" s="526"/>
      <c r="C597" s="526"/>
      <c r="D597" t="s">
        <v>19</v>
      </c>
      <c r="E597" s="265">
        <v>5</v>
      </c>
      <c r="G597" s="2">
        <f t="shared" si="11"/>
        <v>112.69999999999999</v>
      </c>
    </row>
    <row r="598" spans="1:7">
      <c r="A598" s="7">
        <v>44853</v>
      </c>
      <c r="B598" s="526" t="s">
        <v>390</v>
      </c>
      <c r="C598" s="526" t="s">
        <v>28</v>
      </c>
      <c r="D598" t="s">
        <v>16</v>
      </c>
      <c r="E598" s="265"/>
      <c r="F598" s="2">
        <v>40.700000000000003</v>
      </c>
      <c r="G598" s="2">
        <f t="shared" si="11"/>
        <v>71.999999999999986</v>
      </c>
    </row>
    <row r="599" spans="1:7">
      <c r="A599" s="7">
        <v>44853</v>
      </c>
      <c r="B599" s="526" t="s">
        <v>390</v>
      </c>
      <c r="C599" s="526" t="s">
        <v>28</v>
      </c>
      <c r="D599" t="s">
        <v>17</v>
      </c>
      <c r="E599" s="265"/>
      <c r="F599" s="2">
        <v>7</v>
      </c>
      <c r="G599" s="2">
        <f t="shared" si="11"/>
        <v>64.999999999999986</v>
      </c>
    </row>
    <row r="600" spans="1:7">
      <c r="A600" s="7">
        <v>44853</v>
      </c>
      <c r="B600" s="526" t="s">
        <v>390</v>
      </c>
      <c r="C600" s="526" t="s">
        <v>28</v>
      </c>
      <c r="D600" t="s">
        <v>18</v>
      </c>
      <c r="E600" s="265"/>
      <c r="F600" s="2">
        <v>60</v>
      </c>
      <c r="G600" s="2">
        <f t="shared" si="11"/>
        <v>4.9999999999999858</v>
      </c>
    </row>
    <row r="601" spans="1:7">
      <c r="A601" s="7">
        <v>44853</v>
      </c>
      <c r="B601" s="526" t="s">
        <v>390</v>
      </c>
      <c r="C601" s="526" t="s">
        <v>28</v>
      </c>
      <c r="D601" t="s">
        <v>19</v>
      </c>
      <c r="E601" s="265"/>
      <c r="F601" s="2">
        <v>5</v>
      </c>
      <c r="G601" s="2">
        <f t="shared" si="11"/>
        <v>-1.4210854715202004E-14</v>
      </c>
    </row>
    <row r="602" spans="1:7">
      <c r="A602" s="44">
        <v>44834</v>
      </c>
      <c r="B602" s="525" t="s">
        <v>14</v>
      </c>
      <c r="C602" s="525" t="s">
        <v>53</v>
      </c>
      <c r="D602" t="s">
        <v>16</v>
      </c>
      <c r="E602" s="265">
        <v>78.7</v>
      </c>
      <c r="G602" s="2">
        <f t="shared" si="11"/>
        <v>78.699999999999989</v>
      </c>
    </row>
    <row r="603" spans="1:7">
      <c r="B603" s="526"/>
      <c r="C603" s="526"/>
      <c r="D603" t="s">
        <v>17</v>
      </c>
      <c r="E603" s="265">
        <v>8.1999999999999993</v>
      </c>
      <c r="G603" s="2">
        <f t="shared" si="11"/>
        <v>86.899999999999991</v>
      </c>
    </row>
    <row r="604" spans="1:7">
      <c r="B604" s="526"/>
      <c r="C604" s="526"/>
      <c r="D604" t="s">
        <v>18</v>
      </c>
      <c r="E604" s="265">
        <v>60</v>
      </c>
      <c r="G604" s="2">
        <f t="shared" si="11"/>
        <v>146.89999999999998</v>
      </c>
    </row>
    <row r="605" spans="1:7">
      <c r="B605" s="526"/>
      <c r="C605" s="526"/>
      <c r="D605" t="s">
        <v>19</v>
      </c>
      <c r="E605" s="265">
        <v>5</v>
      </c>
      <c r="G605" s="2">
        <f t="shared" si="11"/>
        <v>151.89999999999998</v>
      </c>
    </row>
    <row r="606" spans="1:7">
      <c r="A606" s="7">
        <v>44875</v>
      </c>
      <c r="B606" s="526" t="s">
        <v>391</v>
      </c>
      <c r="C606" s="526" t="s">
        <v>53</v>
      </c>
      <c r="D606" t="s">
        <v>16</v>
      </c>
      <c r="E606" s="265"/>
      <c r="F606" s="2">
        <v>78.7</v>
      </c>
      <c r="G606" s="2">
        <f t="shared" si="11"/>
        <v>73.199999999999974</v>
      </c>
    </row>
    <row r="607" spans="1:7">
      <c r="A607" s="7">
        <v>44875</v>
      </c>
      <c r="B607" s="526" t="s">
        <v>391</v>
      </c>
      <c r="C607" s="526" t="s">
        <v>53</v>
      </c>
      <c r="D607" t="s">
        <v>17</v>
      </c>
      <c r="E607" s="265"/>
      <c r="F607" s="2">
        <v>8.1999999999999993</v>
      </c>
      <c r="G607" s="2">
        <f t="shared" si="11"/>
        <v>64.999999999999972</v>
      </c>
    </row>
    <row r="608" spans="1:7">
      <c r="A608" s="7">
        <v>44875</v>
      </c>
      <c r="B608" s="526" t="s">
        <v>391</v>
      </c>
      <c r="C608" s="526" t="s">
        <v>53</v>
      </c>
      <c r="D608" t="s">
        <v>18</v>
      </c>
      <c r="E608" s="265"/>
      <c r="F608" s="2">
        <v>60</v>
      </c>
      <c r="G608" s="2">
        <f t="shared" si="11"/>
        <v>4.9999999999999716</v>
      </c>
    </row>
    <row r="609" spans="1:7">
      <c r="A609" s="7">
        <v>44875</v>
      </c>
      <c r="B609" s="526" t="s">
        <v>391</v>
      </c>
      <c r="C609" s="526" t="s">
        <v>53</v>
      </c>
      <c r="D609" t="s">
        <v>19</v>
      </c>
      <c r="E609" s="265"/>
      <c r="F609" s="2">
        <v>5</v>
      </c>
      <c r="G609" s="2">
        <f t="shared" si="11"/>
        <v>-2.8421709430404007E-14</v>
      </c>
    </row>
    <row r="610" spans="1:7">
      <c r="A610" s="44">
        <v>44834</v>
      </c>
      <c r="B610" s="525" t="s">
        <v>14</v>
      </c>
      <c r="C610" s="525" t="s">
        <v>30</v>
      </c>
      <c r="D610" t="s">
        <v>16</v>
      </c>
      <c r="E610" s="265">
        <v>78.400000000000006</v>
      </c>
      <c r="G610" s="2">
        <f t="shared" si="11"/>
        <v>78.399999999999977</v>
      </c>
    </row>
    <row r="611" spans="1:7">
      <c r="B611" s="526"/>
      <c r="C611" s="526"/>
      <c r="D611" t="s">
        <v>17</v>
      </c>
      <c r="E611" s="265">
        <v>4.9000000000000004</v>
      </c>
      <c r="G611" s="2">
        <f t="shared" si="11"/>
        <v>83.299999999999983</v>
      </c>
    </row>
    <row r="612" spans="1:7">
      <c r="B612" s="526"/>
      <c r="C612" s="526"/>
      <c r="D612" t="s">
        <v>18</v>
      </c>
      <c r="E612" s="265">
        <v>60</v>
      </c>
      <c r="G612" s="2">
        <f t="shared" si="11"/>
        <v>143.29999999999998</v>
      </c>
    </row>
    <row r="613" spans="1:7">
      <c r="B613" s="526"/>
      <c r="C613" s="526"/>
      <c r="D613" t="s">
        <v>19</v>
      </c>
      <c r="E613" s="265">
        <v>5</v>
      </c>
      <c r="G613" s="2">
        <f t="shared" si="11"/>
        <v>148.29999999999998</v>
      </c>
    </row>
    <row r="614" spans="1:7">
      <c r="A614" s="7">
        <v>44938</v>
      </c>
      <c r="B614" s="526" t="s">
        <v>392</v>
      </c>
      <c r="C614" s="526" t="s">
        <v>30</v>
      </c>
      <c r="D614" t="s">
        <v>16</v>
      </c>
      <c r="E614" s="265"/>
      <c r="F614" s="2">
        <v>78.400000000000006</v>
      </c>
      <c r="G614" s="2">
        <f t="shared" si="11"/>
        <v>69.899999999999977</v>
      </c>
    </row>
    <row r="615" spans="1:7">
      <c r="A615" s="7">
        <v>44938</v>
      </c>
      <c r="B615" s="526" t="s">
        <v>392</v>
      </c>
      <c r="C615" s="526" t="s">
        <v>30</v>
      </c>
      <c r="D615" t="s">
        <v>17</v>
      </c>
      <c r="E615" s="265"/>
      <c r="F615" s="2">
        <v>4.9000000000000004</v>
      </c>
      <c r="G615" s="2">
        <f t="shared" si="11"/>
        <v>64.999999999999972</v>
      </c>
    </row>
    <row r="616" spans="1:7">
      <c r="A616" s="7">
        <v>44938</v>
      </c>
      <c r="B616" s="526" t="s">
        <v>392</v>
      </c>
      <c r="C616" s="526" t="s">
        <v>30</v>
      </c>
      <c r="D616" t="s">
        <v>18</v>
      </c>
      <c r="E616" s="265"/>
      <c r="F616" s="2">
        <v>60</v>
      </c>
      <c r="G616" s="2">
        <f t="shared" si="11"/>
        <v>4.9999999999999716</v>
      </c>
    </row>
    <row r="617" spans="1:7">
      <c r="A617" s="7">
        <v>44938</v>
      </c>
      <c r="B617" s="526" t="s">
        <v>392</v>
      </c>
      <c r="C617" s="526" t="s">
        <v>30</v>
      </c>
      <c r="D617" t="s">
        <v>19</v>
      </c>
      <c r="E617" s="265"/>
      <c r="F617" s="2">
        <v>5</v>
      </c>
      <c r="G617" s="2">
        <f t="shared" si="11"/>
        <v>-2.8421709430404007E-14</v>
      </c>
    </row>
    <row r="618" spans="1:7">
      <c r="A618" s="44">
        <v>44895</v>
      </c>
      <c r="B618" s="525" t="s">
        <v>14</v>
      </c>
      <c r="C618" s="525" t="s">
        <v>33</v>
      </c>
      <c r="D618" t="s">
        <v>16</v>
      </c>
      <c r="E618" s="265">
        <v>87.5</v>
      </c>
      <c r="G618" s="2">
        <f t="shared" si="11"/>
        <v>87.499999999999972</v>
      </c>
    </row>
    <row r="619" spans="1:7">
      <c r="B619" s="526"/>
      <c r="C619" s="526"/>
      <c r="D619" t="s">
        <v>17</v>
      </c>
      <c r="E619" s="265">
        <v>6.3</v>
      </c>
      <c r="G619" s="2">
        <f t="shared" si="11"/>
        <v>93.799999999999969</v>
      </c>
    </row>
    <row r="620" spans="1:7">
      <c r="B620" s="526"/>
      <c r="C620" s="526"/>
      <c r="D620" t="s">
        <v>18</v>
      </c>
      <c r="E620" s="265">
        <v>60</v>
      </c>
      <c r="G620" s="2">
        <f t="shared" si="11"/>
        <v>153.79999999999995</v>
      </c>
    </row>
    <row r="621" spans="1:7">
      <c r="B621" s="526"/>
      <c r="C621" s="526"/>
      <c r="D621" t="s">
        <v>19</v>
      </c>
      <c r="E621" s="265">
        <v>5</v>
      </c>
      <c r="G621" s="2">
        <f t="shared" si="11"/>
        <v>158.79999999999995</v>
      </c>
    </row>
    <row r="622" spans="1:7">
      <c r="A622" s="7">
        <v>44938</v>
      </c>
      <c r="B622" s="526" t="s">
        <v>392</v>
      </c>
      <c r="C622" s="526" t="s">
        <v>33</v>
      </c>
      <c r="D622" t="s">
        <v>16</v>
      </c>
      <c r="E622" s="265"/>
      <c r="F622" s="2">
        <v>87.5</v>
      </c>
      <c r="G622" s="2">
        <f t="shared" si="11"/>
        <v>71.299999999999955</v>
      </c>
    </row>
    <row r="623" spans="1:7">
      <c r="A623" s="7">
        <v>44938</v>
      </c>
      <c r="B623" s="526" t="s">
        <v>392</v>
      </c>
      <c r="C623" s="526" t="s">
        <v>33</v>
      </c>
      <c r="D623" t="s">
        <v>17</v>
      </c>
      <c r="E623" s="265"/>
      <c r="F623" s="2">
        <v>6.3</v>
      </c>
      <c r="G623" s="2">
        <f t="shared" si="11"/>
        <v>64.999999999999957</v>
      </c>
    </row>
    <row r="624" spans="1:7">
      <c r="A624" s="7">
        <v>44938</v>
      </c>
      <c r="B624" s="526" t="s">
        <v>392</v>
      </c>
      <c r="C624" s="526" t="s">
        <v>33</v>
      </c>
      <c r="D624" t="s">
        <v>18</v>
      </c>
      <c r="E624" s="265"/>
      <c r="F624" s="2">
        <v>60</v>
      </c>
      <c r="G624" s="2">
        <f t="shared" si="11"/>
        <v>4.9999999999999574</v>
      </c>
    </row>
    <row r="625" spans="1:10">
      <c r="A625" s="7">
        <v>44938</v>
      </c>
      <c r="B625" s="526" t="s">
        <v>392</v>
      </c>
      <c r="C625" s="526" t="s">
        <v>33</v>
      </c>
      <c r="D625" t="s">
        <v>19</v>
      </c>
      <c r="E625" s="265"/>
      <c r="F625" s="2">
        <v>5</v>
      </c>
      <c r="G625" s="2">
        <f t="shared" si="11"/>
        <v>-4.2632564145606011E-14</v>
      </c>
    </row>
    <row r="626" spans="1:10">
      <c r="A626" s="44">
        <v>44926</v>
      </c>
      <c r="B626" s="525" t="s">
        <v>14</v>
      </c>
      <c r="C626" s="525" t="s">
        <v>34</v>
      </c>
      <c r="D626" t="s">
        <v>16</v>
      </c>
      <c r="E626" s="265">
        <v>100</v>
      </c>
      <c r="G626" s="2">
        <f t="shared" si="11"/>
        <v>99.999999999999957</v>
      </c>
      <c r="H626" s="525"/>
      <c r="J626" s="2"/>
    </row>
    <row r="627" spans="1:10">
      <c r="A627" s="44"/>
      <c r="B627" s="525"/>
      <c r="C627" s="525"/>
      <c r="D627" t="s">
        <v>17</v>
      </c>
      <c r="E627" s="265">
        <v>5.7</v>
      </c>
      <c r="G627" s="2">
        <f t="shared" si="11"/>
        <v>105.69999999999996</v>
      </c>
      <c r="H627" s="525"/>
      <c r="J627" s="2"/>
    </row>
    <row r="628" spans="1:10">
      <c r="A628" s="44"/>
      <c r="B628" s="525"/>
      <c r="C628" s="525"/>
      <c r="D628" t="s">
        <v>18</v>
      </c>
      <c r="E628" s="265">
        <v>60</v>
      </c>
      <c r="G628" s="2">
        <f t="shared" si="11"/>
        <v>165.69999999999996</v>
      </c>
      <c r="H628" s="525"/>
      <c r="J628" s="2"/>
    </row>
    <row r="629" spans="1:10">
      <c r="A629" s="44"/>
      <c r="B629" s="525"/>
      <c r="C629" s="525"/>
      <c r="D629" t="s">
        <v>19</v>
      </c>
      <c r="E629" s="265">
        <v>5</v>
      </c>
      <c r="G629" s="2">
        <f t="shared" si="11"/>
        <v>170.69999999999996</v>
      </c>
      <c r="H629" s="525"/>
      <c r="J629" s="2"/>
    </row>
    <row r="630" spans="1:10">
      <c r="A630" s="7">
        <v>44991</v>
      </c>
      <c r="B630" s="526">
        <v>26437</v>
      </c>
      <c r="C630" s="526" t="s">
        <v>34</v>
      </c>
      <c r="D630" t="s">
        <v>16</v>
      </c>
      <c r="E630" s="265"/>
      <c r="F630" s="2">
        <v>100</v>
      </c>
      <c r="G630" s="2">
        <f t="shared" si="11"/>
        <v>70.69999999999996</v>
      </c>
      <c r="H630" s="525"/>
      <c r="J630" s="2"/>
    </row>
    <row r="631" spans="1:10">
      <c r="A631" s="7">
        <v>44991</v>
      </c>
      <c r="B631" s="526">
        <v>26437</v>
      </c>
      <c r="C631" s="526" t="s">
        <v>34</v>
      </c>
      <c r="D631" t="s">
        <v>17</v>
      </c>
      <c r="E631" s="265"/>
      <c r="F631" s="2">
        <v>5.7</v>
      </c>
      <c r="G631" s="2">
        <f t="shared" si="11"/>
        <v>64.999999999999957</v>
      </c>
      <c r="H631" s="525"/>
      <c r="J631" s="2"/>
    </row>
    <row r="632" spans="1:10">
      <c r="A632" s="7">
        <v>44991</v>
      </c>
      <c r="B632" s="526">
        <v>26437</v>
      </c>
      <c r="C632" s="526" t="s">
        <v>34</v>
      </c>
      <c r="D632" t="s">
        <v>18</v>
      </c>
      <c r="E632" s="265"/>
      <c r="F632" s="2">
        <v>60</v>
      </c>
      <c r="G632" s="2">
        <f t="shared" si="11"/>
        <v>4.9999999999999574</v>
      </c>
      <c r="H632" s="525"/>
      <c r="J632" s="2"/>
    </row>
    <row r="633" spans="1:10">
      <c r="A633" s="7">
        <v>44991</v>
      </c>
      <c r="B633" s="526">
        <v>26437</v>
      </c>
      <c r="C633" s="526" t="s">
        <v>34</v>
      </c>
      <c r="D633" t="s">
        <v>19</v>
      </c>
      <c r="E633" s="265"/>
      <c r="F633" s="2">
        <v>5</v>
      </c>
      <c r="G633" s="2">
        <f t="shared" si="11"/>
        <v>-4.2632564145606011E-14</v>
      </c>
      <c r="H633" s="525"/>
      <c r="J633" s="2"/>
    </row>
    <row r="634" spans="1:10">
      <c r="A634" s="44">
        <v>44926</v>
      </c>
      <c r="B634" s="525" t="s">
        <v>14</v>
      </c>
      <c r="C634" s="525" t="s">
        <v>15</v>
      </c>
      <c r="D634" t="s">
        <v>16</v>
      </c>
      <c r="E634" s="265">
        <v>90.6</v>
      </c>
      <c r="G634" s="2">
        <f t="shared" si="11"/>
        <v>90.599999999999952</v>
      </c>
      <c r="H634" s="525"/>
      <c r="J634" s="2"/>
    </row>
    <row r="635" spans="1:10">
      <c r="A635" s="44"/>
      <c r="B635" s="525"/>
      <c r="C635" s="525"/>
      <c r="D635" t="s">
        <v>17</v>
      </c>
      <c r="E635" s="265">
        <v>4.8</v>
      </c>
      <c r="G635" s="2">
        <f t="shared" si="11"/>
        <v>95.399999999999949</v>
      </c>
      <c r="H635" s="525"/>
      <c r="J635" s="2"/>
    </row>
    <row r="636" spans="1:10">
      <c r="A636" s="44"/>
      <c r="B636" s="525"/>
      <c r="C636" s="525"/>
      <c r="D636" t="s">
        <v>18</v>
      </c>
      <c r="E636" s="265">
        <v>60</v>
      </c>
      <c r="G636" s="2">
        <f t="shared" si="11"/>
        <v>155.39999999999995</v>
      </c>
      <c r="H636" s="525"/>
      <c r="J636" s="2"/>
    </row>
    <row r="637" spans="1:10">
      <c r="A637" s="44"/>
      <c r="B637" s="525"/>
      <c r="C637" s="525"/>
      <c r="D637" t="s">
        <v>19</v>
      </c>
      <c r="E637" s="265">
        <v>5</v>
      </c>
      <c r="G637" s="2">
        <f t="shared" si="11"/>
        <v>160.39999999999995</v>
      </c>
      <c r="H637" s="525"/>
      <c r="J637" s="2"/>
    </row>
    <row r="638" spans="1:10">
      <c r="A638" s="7">
        <v>44991</v>
      </c>
      <c r="B638" s="526">
        <v>26437</v>
      </c>
      <c r="C638" s="526" t="s">
        <v>15</v>
      </c>
      <c r="D638" t="s">
        <v>16</v>
      </c>
      <c r="E638" s="265"/>
      <c r="F638" s="2">
        <v>90.6</v>
      </c>
      <c r="G638" s="2">
        <f t="shared" si="11"/>
        <v>69.799999999999955</v>
      </c>
      <c r="H638" s="525"/>
      <c r="J638" s="2"/>
    </row>
    <row r="639" spans="1:10">
      <c r="A639" s="7">
        <v>44991</v>
      </c>
      <c r="B639" s="526">
        <v>26437</v>
      </c>
      <c r="C639" s="526" t="s">
        <v>15</v>
      </c>
      <c r="D639" t="s">
        <v>17</v>
      </c>
      <c r="E639" s="265"/>
      <c r="F639" s="2">
        <v>4.8</v>
      </c>
      <c r="G639" s="2">
        <f t="shared" si="11"/>
        <v>64.999999999999957</v>
      </c>
      <c r="H639" s="525"/>
      <c r="J639" s="2"/>
    </row>
    <row r="640" spans="1:10">
      <c r="A640" s="7">
        <v>44991</v>
      </c>
      <c r="B640" s="526">
        <v>26437</v>
      </c>
      <c r="C640" s="526" t="s">
        <v>15</v>
      </c>
      <c r="D640" t="s">
        <v>18</v>
      </c>
      <c r="E640" s="265"/>
      <c r="F640" s="2">
        <v>60</v>
      </c>
      <c r="G640" s="2">
        <f t="shared" si="11"/>
        <v>4.9999999999999574</v>
      </c>
      <c r="H640" s="525"/>
      <c r="J640" s="2"/>
    </row>
    <row r="641" spans="1:12">
      <c r="A641" s="7">
        <v>44991</v>
      </c>
      <c r="B641" s="526">
        <v>26437</v>
      </c>
      <c r="C641" s="526" t="s">
        <v>15</v>
      </c>
      <c r="D641" t="s">
        <v>19</v>
      </c>
      <c r="E641" s="265"/>
      <c r="F641" s="2">
        <v>5</v>
      </c>
      <c r="G641" s="2">
        <f t="shared" si="11"/>
        <v>-4.2632564145606011E-14</v>
      </c>
      <c r="H641" s="525"/>
      <c r="J641" s="2"/>
    </row>
    <row r="642" spans="1:12">
      <c r="A642" s="44">
        <v>44926</v>
      </c>
      <c r="B642" s="525" t="s">
        <v>14</v>
      </c>
      <c r="C642" s="525" t="s">
        <v>20</v>
      </c>
      <c r="D642" t="s">
        <v>16</v>
      </c>
      <c r="E642" s="265">
        <v>98.8</v>
      </c>
      <c r="G642" s="2">
        <f t="shared" si="11"/>
        <v>98.799999999999955</v>
      </c>
      <c r="H642" s="525"/>
      <c r="J642" s="2"/>
    </row>
    <row r="643" spans="1:12">
      <c r="A643" s="44"/>
      <c r="B643" s="525"/>
      <c r="C643" s="525"/>
      <c r="D643" t="s">
        <v>17</v>
      </c>
      <c r="E643" s="265">
        <v>1.2</v>
      </c>
      <c r="G643" s="2">
        <f t="shared" si="11"/>
        <v>99.999999999999957</v>
      </c>
      <c r="J643" s="2"/>
    </row>
    <row r="644" spans="1:12">
      <c r="A644" s="44"/>
      <c r="B644" s="525"/>
      <c r="C644" s="525"/>
      <c r="D644" t="s">
        <v>18</v>
      </c>
      <c r="E644" s="265">
        <v>56</v>
      </c>
      <c r="G644" s="2">
        <f t="shared" si="11"/>
        <v>155.99999999999994</v>
      </c>
    </row>
    <row r="645" spans="1:12">
      <c r="A645" s="44"/>
      <c r="B645" s="525"/>
      <c r="C645" s="525"/>
      <c r="D645" t="s">
        <v>19</v>
      </c>
      <c r="E645" s="265">
        <v>5</v>
      </c>
      <c r="G645" s="2">
        <f t="shared" si="11"/>
        <v>160.99999999999994</v>
      </c>
      <c r="J645" s="8"/>
    </row>
    <row r="646" spans="1:12">
      <c r="A646" s="7">
        <v>44991</v>
      </c>
      <c r="B646" s="526">
        <v>26437</v>
      </c>
      <c r="C646" s="526" t="s">
        <v>20</v>
      </c>
      <c r="D646" t="s">
        <v>18</v>
      </c>
      <c r="E646" s="265"/>
      <c r="F646" s="2">
        <v>56</v>
      </c>
      <c r="G646" s="2">
        <f t="shared" si="11"/>
        <v>104.99999999999994</v>
      </c>
    </row>
    <row r="647" spans="1:12">
      <c r="A647" s="7">
        <v>44991</v>
      </c>
      <c r="B647" s="526">
        <v>26437</v>
      </c>
      <c r="C647" s="526" t="s">
        <v>20</v>
      </c>
      <c r="D647" t="s">
        <v>19</v>
      </c>
      <c r="E647" s="265"/>
      <c r="F647" s="2">
        <v>5</v>
      </c>
      <c r="G647" s="2">
        <f t="shared" si="11"/>
        <v>99.999999999999943</v>
      </c>
    </row>
    <row r="648" spans="1:12">
      <c r="A648" s="7">
        <v>45008</v>
      </c>
      <c r="B648" s="526">
        <v>26632</v>
      </c>
      <c r="C648" s="526" t="s">
        <v>20</v>
      </c>
      <c r="D648" t="s">
        <v>16</v>
      </c>
      <c r="E648" s="265"/>
      <c r="F648" s="2">
        <v>98.8</v>
      </c>
      <c r="G648" s="2">
        <f t="shared" si="11"/>
        <v>1.199999999999946</v>
      </c>
    </row>
    <row r="649" spans="1:12">
      <c r="A649" s="7">
        <v>45008</v>
      </c>
      <c r="B649" s="526">
        <v>26632</v>
      </c>
      <c r="C649" s="526" t="s">
        <v>20</v>
      </c>
      <c r="D649" t="s">
        <v>17</v>
      </c>
      <c r="E649" s="265"/>
      <c r="F649" s="2">
        <v>1.2</v>
      </c>
      <c r="G649" s="2">
        <f t="shared" si="11"/>
        <v>-5.3956838996782608E-14</v>
      </c>
    </row>
    <row r="650" spans="1:12">
      <c r="A650" s="44">
        <v>45016</v>
      </c>
      <c r="B650" s="525" t="s">
        <v>14</v>
      </c>
      <c r="C650" s="525" t="s">
        <v>23</v>
      </c>
      <c r="D650" t="s">
        <v>16</v>
      </c>
      <c r="E650" s="265">
        <v>97.1</v>
      </c>
      <c r="G650" s="2">
        <f t="shared" si="11"/>
        <v>97.099999999999937</v>
      </c>
    </row>
    <row r="651" spans="1:12">
      <c r="B651" s="526"/>
      <c r="C651" s="526"/>
      <c r="D651" t="s">
        <v>17</v>
      </c>
      <c r="E651" s="265">
        <v>1.3</v>
      </c>
      <c r="G651" s="2">
        <f t="shared" si="11"/>
        <v>98.399999999999935</v>
      </c>
    </row>
    <row r="652" spans="1:12">
      <c r="B652" s="526"/>
      <c r="C652" s="526"/>
      <c r="D652" t="s">
        <v>18</v>
      </c>
      <c r="E652" s="265">
        <v>60</v>
      </c>
      <c r="G652" s="2">
        <f t="shared" si="11"/>
        <v>158.39999999999992</v>
      </c>
      <c r="J652" s="543"/>
      <c r="K652" s="543"/>
      <c r="L652" s="543"/>
    </row>
    <row r="653" spans="1:12">
      <c r="B653" s="526"/>
      <c r="C653" s="526"/>
      <c r="D653" t="s">
        <v>19</v>
      </c>
      <c r="E653" s="265">
        <v>5</v>
      </c>
      <c r="G653" s="2">
        <f t="shared" si="11"/>
        <v>163.39999999999992</v>
      </c>
      <c r="J653" s="525"/>
      <c r="L653" s="2"/>
    </row>
    <row r="654" spans="1:12">
      <c r="A654" s="7">
        <v>45111</v>
      </c>
      <c r="B654" s="526">
        <v>27115</v>
      </c>
      <c r="C654" s="526" t="s">
        <v>23</v>
      </c>
      <c r="D654" t="s">
        <v>16</v>
      </c>
      <c r="E654" s="265"/>
      <c r="F654" s="2">
        <v>97.1</v>
      </c>
      <c r="G654" s="2">
        <f t="shared" si="11"/>
        <v>66.299999999999926</v>
      </c>
      <c r="J654" s="525"/>
      <c r="L654" s="2"/>
    </row>
    <row r="655" spans="1:12">
      <c r="A655" s="7">
        <v>45111</v>
      </c>
      <c r="B655" s="526">
        <v>27115</v>
      </c>
      <c r="C655" s="526" t="s">
        <v>23</v>
      </c>
      <c r="D655" t="s">
        <v>17</v>
      </c>
      <c r="E655" s="265"/>
      <c r="F655" s="2">
        <v>1.3</v>
      </c>
      <c r="G655" s="2">
        <f t="shared" si="11"/>
        <v>64.999999999999929</v>
      </c>
      <c r="J655" s="525"/>
      <c r="L655" s="2"/>
    </row>
    <row r="656" spans="1:12">
      <c r="A656" s="7">
        <v>45111</v>
      </c>
      <c r="B656" s="526">
        <v>27115</v>
      </c>
      <c r="C656" s="526" t="s">
        <v>23</v>
      </c>
      <c r="D656" t="s">
        <v>18</v>
      </c>
      <c r="E656" s="265"/>
      <c r="F656" s="2">
        <v>60</v>
      </c>
      <c r="G656" s="2">
        <f t="shared" si="11"/>
        <v>4.9999999999999289</v>
      </c>
      <c r="J656" s="525"/>
      <c r="L656" s="2"/>
    </row>
    <row r="657" spans="1:12">
      <c r="A657" s="7">
        <v>45111</v>
      </c>
      <c r="B657" s="526">
        <v>27115</v>
      </c>
      <c r="C657" s="526" t="s">
        <v>23</v>
      </c>
      <c r="D657" t="s">
        <v>19</v>
      </c>
      <c r="E657" s="265"/>
      <c r="F657" s="2">
        <v>5</v>
      </c>
      <c r="G657" s="2">
        <f t="shared" si="11"/>
        <v>-7.1054273576010019E-14</v>
      </c>
      <c r="J657" s="525"/>
      <c r="L657" s="2"/>
    </row>
    <row r="658" spans="1:12">
      <c r="A658" s="88">
        <v>45046</v>
      </c>
      <c r="B658" s="525" t="s">
        <v>14</v>
      </c>
      <c r="C658" s="525" t="s">
        <v>24</v>
      </c>
      <c r="D658" t="s">
        <v>16</v>
      </c>
      <c r="E658" s="287">
        <v>101.6</v>
      </c>
      <c r="G658" s="2">
        <f t="shared" si="11"/>
        <v>101.59999999999992</v>
      </c>
      <c r="J658" s="526"/>
      <c r="L658" s="2"/>
    </row>
    <row r="659" spans="1:12">
      <c r="A659" s="86"/>
      <c r="B659" s="526"/>
      <c r="C659" s="526"/>
      <c r="D659" t="s">
        <v>17</v>
      </c>
      <c r="E659" s="287">
        <v>1.5</v>
      </c>
      <c r="G659" s="2">
        <f t="shared" si="11"/>
        <v>103.09999999999992</v>
      </c>
      <c r="J659" s="526"/>
      <c r="L659" s="2"/>
    </row>
    <row r="660" spans="1:12">
      <c r="A660" s="86"/>
      <c r="B660" s="526"/>
      <c r="C660" s="526"/>
      <c r="D660" t="s">
        <v>18</v>
      </c>
      <c r="E660" s="287">
        <v>60</v>
      </c>
      <c r="G660" s="2">
        <f t="shared" si="11"/>
        <v>163.09999999999991</v>
      </c>
      <c r="J660" s="526"/>
      <c r="L660" s="2"/>
    </row>
    <row r="661" spans="1:12">
      <c r="A661" s="86"/>
      <c r="B661" s="526"/>
      <c r="C661" s="526"/>
      <c r="D661" t="s">
        <v>19</v>
      </c>
      <c r="E661" s="287">
        <v>5</v>
      </c>
      <c r="G661" s="2">
        <f t="shared" si="11"/>
        <v>168.09999999999991</v>
      </c>
      <c r="J661" s="525"/>
      <c r="L661" s="240"/>
    </row>
    <row r="662" spans="1:12">
      <c r="A662" s="7">
        <v>45111</v>
      </c>
      <c r="B662" s="526">
        <v>27115</v>
      </c>
      <c r="C662" s="526" t="s">
        <v>24</v>
      </c>
      <c r="D662" t="s">
        <v>16</v>
      </c>
      <c r="E662" s="287"/>
      <c r="F662" s="240">
        <v>101.6</v>
      </c>
      <c r="G662" s="2">
        <f t="shared" si="11"/>
        <v>66.499999999999915</v>
      </c>
      <c r="J662" s="525"/>
      <c r="L662" s="240"/>
    </row>
    <row r="663" spans="1:12">
      <c r="A663" s="7">
        <v>45111</v>
      </c>
      <c r="B663" s="526">
        <v>27115</v>
      </c>
      <c r="C663" s="526" t="s">
        <v>24</v>
      </c>
      <c r="D663" t="s">
        <v>17</v>
      </c>
      <c r="E663" s="287"/>
      <c r="F663" s="240">
        <v>1.5</v>
      </c>
      <c r="G663" s="2">
        <f t="shared" si="11"/>
        <v>64.999999999999915</v>
      </c>
      <c r="J663" s="525"/>
      <c r="L663" s="240"/>
    </row>
    <row r="664" spans="1:12">
      <c r="A664" s="7">
        <v>45111</v>
      </c>
      <c r="B664" s="526">
        <v>27115</v>
      </c>
      <c r="C664" s="526" t="s">
        <v>24</v>
      </c>
      <c r="D664" t="s">
        <v>18</v>
      </c>
      <c r="E664" s="287"/>
      <c r="F664" s="240">
        <v>60</v>
      </c>
      <c r="G664" s="2">
        <f t="shared" si="11"/>
        <v>4.9999999999999147</v>
      </c>
      <c r="J664" s="525"/>
      <c r="L664" s="240"/>
    </row>
    <row r="665" spans="1:12">
      <c r="A665" s="7">
        <v>45111</v>
      </c>
      <c r="B665" s="526">
        <v>27115</v>
      </c>
      <c r="C665" s="526" t="s">
        <v>24</v>
      </c>
      <c r="D665" t="s">
        <v>19</v>
      </c>
      <c r="E665" s="287"/>
      <c r="F665" s="240">
        <v>5</v>
      </c>
      <c r="G665" s="2">
        <f t="shared" si="11"/>
        <v>-8.5265128291212022E-14</v>
      </c>
      <c r="J665" s="525"/>
      <c r="L665" s="240"/>
    </row>
    <row r="666" spans="1:12">
      <c r="A666" s="88">
        <v>45077</v>
      </c>
      <c r="B666" s="525" t="s">
        <v>14</v>
      </c>
      <c r="C666" s="525" t="s">
        <v>25</v>
      </c>
      <c r="D666" t="s">
        <v>16</v>
      </c>
      <c r="E666" s="287">
        <v>93.9</v>
      </c>
      <c r="G666" s="2">
        <f t="shared" si="11"/>
        <v>93.89999999999992</v>
      </c>
      <c r="J666" s="526"/>
      <c r="L666" s="240"/>
    </row>
    <row r="667" spans="1:12">
      <c r="A667" s="86"/>
      <c r="B667" s="526"/>
      <c r="C667" s="526"/>
      <c r="D667" t="s">
        <v>17</v>
      </c>
      <c r="E667" s="287">
        <v>2.1</v>
      </c>
      <c r="G667" s="2">
        <f t="shared" si="11"/>
        <v>95.999999999999915</v>
      </c>
      <c r="J667" s="526"/>
      <c r="L667" s="240"/>
    </row>
    <row r="668" spans="1:12">
      <c r="A668" s="86"/>
      <c r="B668" s="526"/>
      <c r="C668" s="526"/>
      <c r="D668" t="s">
        <v>18</v>
      </c>
      <c r="E668" s="287">
        <v>60</v>
      </c>
      <c r="G668" s="2">
        <f t="shared" si="11"/>
        <v>155.99999999999991</v>
      </c>
      <c r="J668" s="526"/>
      <c r="L668" s="240"/>
    </row>
    <row r="669" spans="1:12">
      <c r="A669" s="86"/>
      <c r="B669" s="526"/>
      <c r="C669" s="526"/>
      <c r="D669" t="s">
        <v>19</v>
      </c>
      <c r="E669" s="287">
        <v>5</v>
      </c>
      <c r="G669" s="2">
        <f t="shared" si="11"/>
        <v>160.99999999999991</v>
      </c>
      <c r="J669" s="525"/>
      <c r="L669" s="240"/>
    </row>
    <row r="670" spans="1:12">
      <c r="B670" s="526"/>
      <c r="C670" s="526"/>
      <c r="D670" t="s">
        <v>76</v>
      </c>
      <c r="E670" s="288">
        <v>10</v>
      </c>
      <c r="G670" s="2">
        <f t="shared" ref="G670" si="12">+G669+E670-F670</f>
        <v>170.99999999999991</v>
      </c>
      <c r="J670" s="526"/>
      <c r="K670" s="67"/>
      <c r="L670" s="67"/>
    </row>
    <row r="671" spans="1:12">
      <c r="A671" s="7">
        <v>45111</v>
      </c>
      <c r="B671" s="526">
        <v>27116</v>
      </c>
      <c r="C671" s="526" t="s">
        <v>25</v>
      </c>
      <c r="D671" t="s">
        <v>16</v>
      </c>
      <c r="F671" s="240">
        <v>93.9</v>
      </c>
      <c r="G671" s="2">
        <f t="shared" ref="G671:G738" si="13">+G670+E671-F671</f>
        <v>77.099999999999909</v>
      </c>
      <c r="J671" s="526"/>
      <c r="L671" s="240"/>
    </row>
    <row r="672" spans="1:12">
      <c r="A672" s="7">
        <v>45111</v>
      </c>
      <c r="B672" s="526">
        <v>27116</v>
      </c>
      <c r="C672" s="526" t="s">
        <v>25</v>
      </c>
      <c r="D672" t="s">
        <v>17</v>
      </c>
      <c r="F672" s="240">
        <v>2.1</v>
      </c>
      <c r="G672" s="2">
        <f t="shared" si="13"/>
        <v>74.999999999999915</v>
      </c>
      <c r="J672" s="526"/>
      <c r="L672" s="240"/>
    </row>
    <row r="673" spans="1:14">
      <c r="A673" s="7">
        <v>45111</v>
      </c>
      <c r="B673" s="526">
        <v>27116</v>
      </c>
      <c r="C673" s="526" t="s">
        <v>25</v>
      </c>
      <c r="D673" t="s">
        <v>18</v>
      </c>
      <c r="F673" s="240">
        <v>60</v>
      </c>
      <c r="G673" s="2">
        <f t="shared" si="13"/>
        <v>14.999999999999915</v>
      </c>
      <c r="J673" s="526"/>
      <c r="L673" s="92"/>
    </row>
    <row r="674" spans="1:14">
      <c r="A674" s="7">
        <v>45111</v>
      </c>
      <c r="B674" s="526">
        <v>27116</v>
      </c>
      <c r="C674" s="526" t="s">
        <v>25</v>
      </c>
      <c r="D674" t="s">
        <v>19</v>
      </c>
      <c r="F674" s="240">
        <v>5</v>
      </c>
      <c r="G674" s="2">
        <f t="shared" si="13"/>
        <v>9.9999999999999147</v>
      </c>
      <c r="K674" s="543"/>
      <c r="L674" s="543"/>
      <c r="M674" s="543"/>
      <c r="N674" s="543"/>
    </row>
    <row r="675" spans="1:14">
      <c r="A675" s="7">
        <v>45111</v>
      </c>
      <c r="B675" s="526">
        <v>27116</v>
      </c>
      <c r="C675" s="526" t="s">
        <v>25</v>
      </c>
      <c r="D675" t="s">
        <v>76</v>
      </c>
      <c r="F675" s="92">
        <v>10</v>
      </c>
      <c r="G675" s="2">
        <f t="shared" si="13"/>
        <v>-8.5265128291212022E-14</v>
      </c>
      <c r="L675" s="525"/>
      <c r="N675" s="263"/>
    </row>
    <row r="676" spans="1:14">
      <c r="A676" s="88">
        <v>45107</v>
      </c>
      <c r="B676" s="525" t="s">
        <v>14</v>
      </c>
      <c r="C676" s="525" t="s">
        <v>26</v>
      </c>
      <c r="D676" t="s">
        <v>16</v>
      </c>
      <c r="E676" s="263">
        <v>95.7</v>
      </c>
      <c r="G676" s="2">
        <f t="shared" si="13"/>
        <v>95.699999999999918</v>
      </c>
      <c r="L676" s="526"/>
      <c r="N676" s="263"/>
    </row>
    <row r="677" spans="1:14">
      <c r="A677" s="86"/>
      <c r="B677" s="526"/>
      <c r="C677" s="526"/>
      <c r="D677" t="s">
        <v>17</v>
      </c>
      <c r="E677" s="263">
        <v>2</v>
      </c>
      <c r="G677" s="2">
        <f t="shared" si="13"/>
        <v>97.699999999999918</v>
      </c>
      <c r="L677" s="526"/>
      <c r="N677" s="268"/>
    </row>
    <row r="678" spans="1:14">
      <c r="A678" s="86"/>
      <c r="B678" s="526"/>
      <c r="C678" s="526"/>
      <c r="D678" t="s">
        <v>18</v>
      </c>
      <c r="E678" s="268">
        <v>60</v>
      </c>
      <c r="G678" s="2">
        <f t="shared" si="13"/>
        <v>157.69999999999993</v>
      </c>
      <c r="L678" s="526"/>
      <c r="N678" s="268"/>
    </row>
    <row r="679" spans="1:14">
      <c r="A679" s="86"/>
      <c r="B679" s="526"/>
      <c r="C679" s="526"/>
      <c r="D679" t="s">
        <v>19</v>
      </c>
      <c r="E679" s="268">
        <v>5</v>
      </c>
      <c r="G679" s="2">
        <f t="shared" si="13"/>
        <v>162.69999999999993</v>
      </c>
      <c r="L679" s="525"/>
      <c r="N679" s="240"/>
    </row>
    <row r="680" spans="1:14">
      <c r="A680" s="7">
        <v>45189</v>
      </c>
      <c r="B680" s="526">
        <v>27489</v>
      </c>
      <c r="C680" s="526" t="s">
        <v>26</v>
      </c>
      <c r="D680" t="s">
        <v>16</v>
      </c>
      <c r="E680" s="268"/>
      <c r="F680" s="263">
        <v>95.7</v>
      </c>
      <c r="G680" s="2">
        <f t="shared" si="13"/>
        <v>66.999999999999929</v>
      </c>
      <c r="L680" s="525"/>
      <c r="N680" s="240"/>
    </row>
    <row r="681" spans="1:14">
      <c r="A681" s="7">
        <v>45189</v>
      </c>
      <c r="B681" s="526">
        <v>27489</v>
      </c>
      <c r="C681" s="526" t="s">
        <v>26</v>
      </c>
      <c r="D681" t="s">
        <v>17</v>
      </c>
      <c r="E681" s="268"/>
      <c r="F681" s="263">
        <v>2</v>
      </c>
      <c r="G681" s="2">
        <f t="shared" si="13"/>
        <v>64.999999999999929</v>
      </c>
      <c r="L681" s="525"/>
      <c r="N681" s="240"/>
    </row>
    <row r="682" spans="1:14">
      <c r="A682" s="7">
        <v>45189</v>
      </c>
      <c r="B682" s="526">
        <v>27489</v>
      </c>
      <c r="C682" s="526" t="s">
        <v>26</v>
      </c>
      <c r="D682" t="s">
        <v>18</v>
      </c>
      <c r="E682" s="268"/>
      <c r="F682" s="268">
        <v>60</v>
      </c>
      <c r="G682" s="2">
        <f t="shared" si="13"/>
        <v>4.9999999999999289</v>
      </c>
      <c r="L682" s="525"/>
      <c r="N682" s="240"/>
    </row>
    <row r="683" spans="1:14">
      <c r="A683" s="7">
        <v>45189</v>
      </c>
      <c r="B683" s="526">
        <v>27489</v>
      </c>
      <c r="C683" s="526" t="s">
        <v>26</v>
      </c>
      <c r="D683" t="s">
        <v>19</v>
      </c>
      <c r="E683" s="268"/>
      <c r="F683" s="268">
        <v>5</v>
      </c>
      <c r="G683" s="2">
        <f t="shared" si="13"/>
        <v>-7.1054273576010019E-14</v>
      </c>
      <c r="L683" s="525"/>
      <c r="N683" s="240"/>
    </row>
    <row r="684" spans="1:14">
      <c r="A684" s="88">
        <v>45138</v>
      </c>
      <c r="B684" s="525" t="s">
        <v>14</v>
      </c>
      <c r="C684" s="525" t="s">
        <v>27</v>
      </c>
      <c r="D684" t="s">
        <v>16</v>
      </c>
      <c r="E684" s="240">
        <v>90.1</v>
      </c>
      <c r="G684" s="2">
        <f t="shared" si="13"/>
        <v>90.099999999999923</v>
      </c>
      <c r="L684" s="526"/>
      <c r="N684" s="240"/>
    </row>
    <row r="685" spans="1:14">
      <c r="A685" s="86"/>
      <c r="B685" s="526"/>
      <c r="C685" s="526"/>
      <c r="D685" t="s">
        <v>17</v>
      </c>
      <c r="E685" s="240">
        <v>2</v>
      </c>
      <c r="G685" s="2">
        <f t="shared" si="13"/>
        <v>92.099999999999923</v>
      </c>
      <c r="L685" s="526"/>
      <c r="N685" s="240"/>
    </row>
    <row r="686" spans="1:14">
      <c r="A686" s="86"/>
      <c r="B686" s="526"/>
      <c r="C686" s="526"/>
      <c r="D686" t="s">
        <v>18</v>
      </c>
      <c r="E686" s="240">
        <v>60</v>
      </c>
      <c r="G686" s="2">
        <f t="shared" si="13"/>
        <v>152.09999999999991</v>
      </c>
      <c r="L686" s="526"/>
      <c r="N686" s="240"/>
    </row>
    <row r="687" spans="1:14">
      <c r="A687" s="86"/>
      <c r="B687" s="526"/>
      <c r="C687" s="526"/>
      <c r="D687" t="s">
        <v>19</v>
      </c>
      <c r="E687" s="240">
        <v>5</v>
      </c>
      <c r="G687" s="2">
        <f t="shared" si="13"/>
        <v>157.09999999999991</v>
      </c>
      <c r="L687" s="525"/>
      <c r="N687" s="240"/>
    </row>
    <row r="688" spans="1:14">
      <c r="A688" s="7">
        <v>45189</v>
      </c>
      <c r="B688" s="526">
        <v>27489</v>
      </c>
      <c r="C688" s="526" t="s">
        <v>27</v>
      </c>
      <c r="D688" t="s">
        <v>16</v>
      </c>
      <c r="E688" s="240"/>
      <c r="F688" s="240">
        <v>90.1</v>
      </c>
      <c r="G688" s="2">
        <f t="shared" si="13"/>
        <v>66.999999999999915</v>
      </c>
      <c r="L688" s="525"/>
      <c r="N688" s="240"/>
    </row>
    <row r="689" spans="1:14">
      <c r="A689" s="7">
        <v>45189</v>
      </c>
      <c r="B689" s="526">
        <v>27489</v>
      </c>
      <c r="C689" s="526" t="s">
        <v>27</v>
      </c>
      <c r="D689" t="s">
        <v>17</v>
      </c>
      <c r="E689" s="240"/>
      <c r="F689" s="240">
        <v>2</v>
      </c>
      <c r="G689" s="2">
        <f t="shared" si="13"/>
        <v>64.999999999999915</v>
      </c>
      <c r="L689" s="525"/>
      <c r="N689" s="240"/>
    </row>
    <row r="690" spans="1:14">
      <c r="A690" s="7">
        <v>45189</v>
      </c>
      <c r="B690" s="526">
        <v>27489</v>
      </c>
      <c r="C690" s="526" t="s">
        <v>27</v>
      </c>
      <c r="D690" t="s">
        <v>18</v>
      </c>
      <c r="E690" s="240"/>
      <c r="F690" s="240">
        <v>60</v>
      </c>
      <c r="G690" s="2">
        <f t="shared" si="13"/>
        <v>4.9999999999999147</v>
      </c>
      <c r="L690" s="525"/>
      <c r="N690" s="240"/>
    </row>
    <row r="691" spans="1:14">
      <c r="A691" s="7">
        <v>45189</v>
      </c>
      <c r="B691" s="526">
        <v>27489</v>
      </c>
      <c r="C691" s="526" t="s">
        <v>27</v>
      </c>
      <c r="D691" t="s">
        <v>19</v>
      </c>
      <c r="E691" s="240"/>
      <c r="F691" s="240">
        <v>5</v>
      </c>
      <c r="G691" s="2">
        <f t="shared" si="13"/>
        <v>-8.5265128291212022E-14</v>
      </c>
      <c r="L691" s="525"/>
      <c r="N691" s="240"/>
    </row>
    <row r="692" spans="1:14">
      <c r="A692" s="44">
        <v>45169</v>
      </c>
      <c r="B692" s="525" t="s">
        <v>14</v>
      </c>
      <c r="C692" s="525" t="s">
        <v>28</v>
      </c>
      <c r="D692" t="s">
        <v>16</v>
      </c>
      <c r="E692" s="240">
        <v>86.2</v>
      </c>
      <c r="G692" s="2">
        <f t="shared" si="13"/>
        <v>86.199999999999918</v>
      </c>
      <c r="L692" s="526"/>
      <c r="N692" s="240"/>
    </row>
    <row r="693" spans="1:14">
      <c r="B693" s="526"/>
      <c r="C693" s="526"/>
      <c r="D693" t="s">
        <v>17</v>
      </c>
      <c r="E693" s="240">
        <v>2.2999999999999998</v>
      </c>
      <c r="G693" s="2">
        <f t="shared" si="13"/>
        <v>88.499999999999915</v>
      </c>
      <c r="L693" s="526"/>
      <c r="N693" s="240"/>
    </row>
    <row r="694" spans="1:14">
      <c r="B694" s="526"/>
      <c r="C694" s="526"/>
      <c r="D694" t="s">
        <v>18</v>
      </c>
      <c r="E694" s="240">
        <v>60</v>
      </c>
      <c r="G694" s="2">
        <f t="shared" si="13"/>
        <v>148.49999999999991</v>
      </c>
      <c r="L694" s="526"/>
      <c r="N694" s="240"/>
    </row>
    <row r="695" spans="1:14">
      <c r="B695" s="526"/>
      <c r="C695" s="526"/>
      <c r="D695" t="s">
        <v>19</v>
      </c>
      <c r="E695" s="240">
        <v>5</v>
      </c>
      <c r="G695" s="2">
        <f t="shared" si="13"/>
        <v>153.49999999999991</v>
      </c>
      <c r="N695" s="26"/>
    </row>
    <row r="696" spans="1:14">
      <c r="A696" s="7">
        <v>45189</v>
      </c>
      <c r="B696" s="526">
        <v>27489</v>
      </c>
      <c r="C696" s="526" t="s">
        <v>28</v>
      </c>
      <c r="D696" t="s">
        <v>16</v>
      </c>
      <c r="F696" s="240">
        <v>86.2</v>
      </c>
      <c r="G696" s="2">
        <f t="shared" si="13"/>
        <v>67.299999999999912</v>
      </c>
    </row>
    <row r="697" spans="1:14">
      <c r="A697" s="7">
        <v>45189</v>
      </c>
      <c r="B697" s="526">
        <v>27489</v>
      </c>
      <c r="C697" s="526" t="s">
        <v>28</v>
      </c>
      <c r="D697" t="s">
        <v>17</v>
      </c>
      <c r="F697" s="240">
        <v>2.2999999999999998</v>
      </c>
      <c r="G697" s="2">
        <f t="shared" si="13"/>
        <v>64.999999999999915</v>
      </c>
    </row>
    <row r="698" spans="1:14">
      <c r="A698" s="7">
        <v>45189</v>
      </c>
      <c r="B698" s="526">
        <v>27489</v>
      </c>
      <c r="C698" s="526" t="s">
        <v>28</v>
      </c>
      <c r="D698" t="s">
        <v>18</v>
      </c>
      <c r="F698" s="240">
        <v>60</v>
      </c>
      <c r="G698" s="2">
        <f t="shared" si="13"/>
        <v>4.9999999999999147</v>
      </c>
    </row>
    <row r="699" spans="1:14">
      <c r="A699" s="7">
        <v>45189</v>
      </c>
      <c r="B699" s="526">
        <v>27489</v>
      </c>
      <c r="C699" s="526" t="s">
        <v>28</v>
      </c>
      <c r="D699" t="s">
        <v>19</v>
      </c>
      <c r="F699" s="240">
        <v>5</v>
      </c>
      <c r="G699" s="2">
        <f t="shared" si="13"/>
        <v>-8.5265128291212022E-14</v>
      </c>
    </row>
    <row r="700" spans="1:14">
      <c r="A700" s="44">
        <v>45199</v>
      </c>
      <c r="B700" s="525" t="s">
        <v>14</v>
      </c>
      <c r="C700" s="525" t="s">
        <v>53</v>
      </c>
      <c r="D700" t="s">
        <v>16</v>
      </c>
      <c r="E700" s="240">
        <v>85.8</v>
      </c>
      <c r="G700" s="2">
        <f t="shared" si="13"/>
        <v>85.799999999999912</v>
      </c>
    </row>
    <row r="701" spans="1:14">
      <c r="A701" s="86"/>
      <c r="B701" s="526"/>
      <c r="C701" s="526"/>
      <c r="D701" t="s">
        <v>17</v>
      </c>
      <c r="E701" s="240">
        <v>2</v>
      </c>
      <c r="G701" s="2">
        <f t="shared" si="13"/>
        <v>87.799999999999912</v>
      </c>
    </row>
    <row r="702" spans="1:14">
      <c r="A702" s="86"/>
      <c r="B702" s="526"/>
      <c r="C702" s="526"/>
      <c r="D702" t="s">
        <v>18</v>
      </c>
      <c r="E702" s="240">
        <v>60</v>
      </c>
      <c r="G702" s="2">
        <f t="shared" si="13"/>
        <v>147.7999999999999</v>
      </c>
      <c r="J702" s="543"/>
      <c r="K702" s="543"/>
      <c r="L702" s="543"/>
    </row>
    <row r="703" spans="1:14">
      <c r="A703" s="86"/>
      <c r="B703" s="526"/>
      <c r="C703" s="526"/>
      <c r="D703" t="s">
        <v>19</v>
      </c>
      <c r="E703" s="240">
        <v>5</v>
      </c>
      <c r="G703" s="2">
        <f t="shared" si="13"/>
        <v>152.7999999999999</v>
      </c>
      <c r="J703" s="525"/>
      <c r="L703" s="240"/>
    </row>
    <row r="704" spans="1:14">
      <c r="A704" s="7">
        <v>45248</v>
      </c>
      <c r="B704" s="526">
        <v>27795</v>
      </c>
      <c r="C704" s="526" t="s">
        <v>53</v>
      </c>
      <c r="D704" t="s">
        <v>16</v>
      </c>
      <c r="E704" s="240"/>
      <c r="F704" s="240">
        <v>85.8</v>
      </c>
      <c r="G704" s="2">
        <f t="shared" si="13"/>
        <v>66.999999999999901</v>
      </c>
      <c r="J704" s="525"/>
      <c r="L704" s="240"/>
    </row>
    <row r="705" spans="1:12">
      <c r="A705" s="7">
        <v>45248</v>
      </c>
      <c r="B705" s="526">
        <v>27795</v>
      </c>
      <c r="C705" s="526" t="s">
        <v>53</v>
      </c>
      <c r="D705" t="s">
        <v>17</v>
      </c>
      <c r="E705" s="240"/>
      <c r="F705" s="240">
        <v>2</v>
      </c>
      <c r="G705" s="2">
        <f t="shared" si="13"/>
        <v>64.999999999999901</v>
      </c>
      <c r="J705" s="525"/>
      <c r="L705" s="240"/>
    </row>
    <row r="706" spans="1:12">
      <c r="A706" s="7">
        <v>45248</v>
      </c>
      <c r="B706" s="526">
        <v>27795</v>
      </c>
      <c r="C706" s="526" t="s">
        <v>53</v>
      </c>
      <c r="D706" t="s">
        <v>18</v>
      </c>
      <c r="E706" s="240"/>
      <c r="F706" s="240">
        <v>60</v>
      </c>
      <c r="G706" s="2">
        <f t="shared" si="13"/>
        <v>4.9999999999999005</v>
      </c>
      <c r="J706" s="525"/>
      <c r="L706" s="240"/>
    </row>
    <row r="707" spans="1:12">
      <c r="A707" s="7">
        <v>45248</v>
      </c>
      <c r="B707" s="526">
        <v>27795</v>
      </c>
      <c r="C707" s="526" t="s">
        <v>53</v>
      </c>
      <c r="D707" t="s">
        <v>19</v>
      </c>
      <c r="E707" s="240"/>
      <c r="F707" s="240">
        <v>5</v>
      </c>
      <c r="G707" s="2">
        <f t="shared" si="13"/>
        <v>-9.9475983006414026E-14</v>
      </c>
      <c r="J707" s="525"/>
      <c r="L707" s="240"/>
    </row>
    <row r="708" spans="1:12">
      <c r="A708" s="44">
        <v>45230</v>
      </c>
      <c r="B708" s="525" t="s">
        <v>14</v>
      </c>
      <c r="C708" s="525" t="s">
        <v>30</v>
      </c>
      <c r="D708" t="s">
        <v>16</v>
      </c>
      <c r="E708" s="26">
        <v>83.4</v>
      </c>
      <c r="G708" s="2">
        <f t="shared" si="13"/>
        <v>83.399999999999906</v>
      </c>
      <c r="J708" s="526"/>
      <c r="L708" s="240"/>
    </row>
    <row r="709" spans="1:12">
      <c r="B709" s="526"/>
      <c r="C709" s="526"/>
      <c r="D709" t="s">
        <v>17</v>
      </c>
      <c r="E709" s="26">
        <v>2</v>
      </c>
      <c r="G709" s="2">
        <f t="shared" si="13"/>
        <v>85.399999999999906</v>
      </c>
      <c r="J709" s="526"/>
      <c r="L709" s="240"/>
    </row>
    <row r="710" spans="1:12">
      <c r="B710" s="526"/>
      <c r="C710" s="526"/>
      <c r="D710" t="s">
        <v>18</v>
      </c>
      <c r="E710" s="240">
        <v>60</v>
      </c>
      <c r="G710" s="2">
        <f t="shared" si="13"/>
        <v>145.39999999999992</v>
      </c>
      <c r="J710" s="526"/>
      <c r="L710" s="240"/>
    </row>
    <row r="711" spans="1:12">
      <c r="B711" s="526"/>
      <c r="C711" s="526"/>
      <c r="D711" t="s">
        <v>19</v>
      </c>
      <c r="E711" s="240">
        <v>5</v>
      </c>
      <c r="G711" s="2">
        <f t="shared" si="13"/>
        <v>150.39999999999992</v>
      </c>
      <c r="J711" s="525"/>
      <c r="L711" s="26"/>
    </row>
    <row r="712" spans="1:12">
      <c r="A712" s="7">
        <v>45248</v>
      </c>
      <c r="B712" s="526">
        <v>27795</v>
      </c>
      <c r="C712" s="526" t="s">
        <v>30</v>
      </c>
      <c r="D712" t="s">
        <v>16</v>
      </c>
      <c r="F712" s="26">
        <v>83.4</v>
      </c>
      <c r="G712" s="2">
        <f t="shared" si="13"/>
        <v>66.999999999999915</v>
      </c>
      <c r="J712" s="526"/>
      <c r="L712" s="26"/>
    </row>
    <row r="713" spans="1:12">
      <c r="A713" s="7">
        <v>45248</v>
      </c>
      <c r="B713" s="526">
        <v>27795</v>
      </c>
      <c r="C713" s="526" t="s">
        <v>30</v>
      </c>
      <c r="D713" t="s">
        <v>17</v>
      </c>
      <c r="F713" s="26">
        <v>2</v>
      </c>
      <c r="G713" s="2">
        <f t="shared" si="13"/>
        <v>64.999999999999915</v>
      </c>
      <c r="J713" s="526"/>
      <c r="L713" s="240"/>
    </row>
    <row r="714" spans="1:12">
      <c r="A714" s="7">
        <v>45248</v>
      </c>
      <c r="B714" s="526">
        <v>27795</v>
      </c>
      <c r="C714" s="526" t="s">
        <v>30</v>
      </c>
      <c r="D714" t="s">
        <v>18</v>
      </c>
      <c r="F714" s="240">
        <v>60</v>
      </c>
      <c r="G714" s="2">
        <f t="shared" si="13"/>
        <v>4.9999999999999147</v>
      </c>
      <c r="H714" s="310"/>
      <c r="L714" s="240"/>
    </row>
    <row r="715" spans="1:12">
      <c r="A715" s="7">
        <v>45248</v>
      </c>
      <c r="B715" s="526">
        <v>27795</v>
      </c>
      <c r="C715" s="526" t="s">
        <v>30</v>
      </c>
      <c r="D715" t="s">
        <v>19</v>
      </c>
      <c r="F715" s="240">
        <v>5</v>
      </c>
      <c r="G715" s="2">
        <f t="shared" si="13"/>
        <v>-8.5265128291212022E-14</v>
      </c>
      <c r="L715" s="37"/>
    </row>
    <row r="716" spans="1:12">
      <c r="A716" s="88">
        <v>45260</v>
      </c>
      <c r="B716" s="525" t="s">
        <v>14</v>
      </c>
      <c r="C716" s="525" t="s">
        <v>33</v>
      </c>
      <c r="D716" t="s">
        <v>16</v>
      </c>
      <c r="E716" s="26">
        <v>90.6</v>
      </c>
      <c r="F716" s="263"/>
      <c r="G716" s="2">
        <f t="shared" si="13"/>
        <v>90.599999999999909</v>
      </c>
      <c r="H716" s="525"/>
      <c r="J716" s="26"/>
    </row>
    <row r="717" spans="1:12">
      <c r="A717" s="86"/>
      <c r="B717" s="526"/>
      <c r="C717" s="526"/>
      <c r="D717" t="s">
        <v>17</v>
      </c>
      <c r="E717" s="26">
        <v>5</v>
      </c>
      <c r="G717" s="2">
        <f t="shared" si="13"/>
        <v>95.599999999999909</v>
      </c>
      <c r="H717" s="526"/>
      <c r="J717" s="26"/>
    </row>
    <row r="718" spans="1:12">
      <c r="A718" s="86"/>
      <c r="B718" s="526"/>
      <c r="C718" s="526"/>
      <c r="D718" t="s">
        <v>18</v>
      </c>
      <c r="E718" s="240">
        <v>60</v>
      </c>
      <c r="G718" s="2">
        <f t="shared" si="13"/>
        <v>155.59999999999991</v>
      </c>
      <c r="H718" s="526"/>
      <c r="J718" s="240"/>
    </row>
    <row r="719" spans="1:12">
      <c r="A719" s="86"/>
      <c r="B719" s="526"/>
      <c r="C719" s="526"/>
      <c r="D719" t="s">
        <v>19</v>
      </c>
      <c r="E719" s="240">
        <v>5</v>
      </c>
      <c r="G719" s="2">
        <f t="shared" si="13"/>
        <v>160.59999999999991</v>
      </c>
      <c r="H719" s="526"/>
      <c r="J719" s="240"/>
    </row>
    <row r="720" spans="1:12">
      <c r="A720" s="86">
        <v>45320</v>
      </c>
      <c r="B720" s="526">
        <v>28178</v>
      </c>
      <c r="C720" s="526" t="s">
        <v>33</v>
      </c>
      <c r="D720" t="s">
        <v>16</v>
      </c>
      <c r="E720" s="240"/>
      <c r="F720" s="26">
        <v>90.6</v>
      </c>
      <c r="G720" s="2">
        <f t="shared" si="13"/>
        <v>69.999999999999915</v>
      </c>
      <c r="H720" s="526"/>
      <c r="J720" s="240"/>
    </row>
    <row r="721" spans="1:10">
      <c r="A721" s="86">
        <v>45320</v>
      </c>
      <c r="B721" s="526">
        <v>28178</v>
      </c>
      <c r="C721" s="526" t="s">
        <v>33</v>
      </c>
      <c r="D721" t="s">
        <v>17</v>
      </c>
      <c r="E721" s="240"/>
      <c r="F721" s="26">
        <v>5</v>
      </c>
      <c r="G721" s="2">
        <f t="shared" si="13"/>
        <v>64.999999999999915</v>
      </c>
      <c r="H721" s="526"/>
      <c r="J721" s="240"/>
    </row>
    <row r="722" spans="1:10">
      <c r="A722" s="86">
        <v>45320</v>
      </c>
      <c r="B722" s="526">
        <v>28178</v>
      </c>
      <c r="C722" s="526" t="s">
        <v>33</v>
      </c>
      <c r="D722" t="s">
        <v>18</v>
      </c>
      <c r="E722" s="240"/>
      <c r="F722" s="240">
        <v>60</v>
      </c>
      <c r="G722" s="2">
        <f t="shared" si="13"/>
        <v>4.9999999999999147</v>
      </c>
      <c r="H722" s="526"/>
      <c r="J722" s="240"/>
    </row>
    <row r="723" spans="1:10">
      <c r="A723" s="86">
        <v>45320</v>
      </c>
      <c r="B723" s="526">
        <v>28178</v>
      </c>
      <c r="C723" s="526" t="s">
        <v>33</v>
      </c>
      <c r="D723" t="s">
        <v>19</v>
      </c>
      <c r="E723" s="240"/>
      <c r="F723" s="240">
        <v>5</v>
      </c>
      <c r="G723" s="2">
        <f t="shared" si="13"/>
        <v>-8.5265128291212022E-14</v>
      </c>
      <c r="H723" s="526"/>
      <c r="J723" s="240"/>
    </row>
    <row r="724" spans="1:10">
      <c r="A724" s="44">
        <v>45291</v>
      </c>
      <c r="B724" s="525" t="s">
        <v>14</v>
      </c>
      <c r="C724" s="525" t="s">
        <v>34</v>
      </c>
      <c r="D724" t="s">
        <v>16</v>
      </c>
      <c r="E724" s="26">
        <v>96.8</v>
      </c>
      <c r="G724" s="2">
        <f t="shared" si="13"/>
        <v>96.799999999999912</v>
      </c>
      <c r="H724" s="525"/>
      <c r="J724" s="26"/>
    </row>
    <row r="725" spans="1:10">
      <c r="B725" s="526"/>
      <c r="C725" s="526"/>
      <c r="D725" t="s">
        <v>17</v>
      </c>
      <c r="E725" s="26">
        <v>5</v>
      </c>
      <c r="G725" s="2">
        <f t="shared" si="13"/>
        <v>101.79999999999991</v>
      </c>
      <c r="H725" s="526"/>
      <c r="J725" s="26"/>
    </row>
    <row r="726" spans="1:10">
      <c r="B726" s="526"/>
      <c r="C726" s="526"/>
      <c r="D726" t="s">
        <v>18</v>
      </c>
      <c r="E726" s="240">
        <v>60</v>
      </c>
      <c r="G726" s="2">
        <f t="shared" si="13"/>
        <v>161.7999999999999</v>
      </c>
      <c r="H726" s="526"/>
      <c r="J726" s="240"/>
    </row>
    <row r="727" spans="1:10">
      <c r="B727" s="526"/>
      <c r="C727" s="526"/>
      <c r="D727" t="s">
        <v>19</v>
      </c>
      <c r="E727" s="240">
        <v>5</v>
      </c>
      <c r="G727" s="2">
        <f t="shared" si="13"/>
        <v>166.7999999999999</v>
      </c>
      <c r="H727" s="526"/>
      <c r="J727" s="240"/>
    </row>
    <row r="728" spans="1:10">
      <c r="A728" s="86">
        <v>45320</v>
      </c>
      <c r="B728" s="526">
        <v>28178</v>
      </c>
      <c r="C728" s="526" t="s">
        <v>34</v>
      </c>
      <c r="D728" t="s">
        <v>16</v>
      </c>
      <c r="F728" s="26">
        <v>96.8</v>
      </c>
      <c r="G728" s="2">
        <f t="shared" si="13"/>
        <v>69.999999999999901</v>
      </c>
      <c r="J728" s="26"/>
    </row>
    <row r="729" spans="1:10">
      <c r="A729" s="86">
        <v>45320</v>
      </c>
      <c r="B729" s="526">
        <v>28178</v>
      </c>
      <c r="C729" s="526" t="s">
        <v>34</v>
      </c>
      <c r="D729" t="s">
        <v>17</v>
      </c>
      <c r="F729" s="26">
        <v>5</v>
      </c>
      <c r="G729" s="2">
        <f t="shared" si="13"/>
        <v>64.999999999999901</v>
      </c>
    </row>
    <row r="730" spans="1:10">
      <c r="A730" s="86">
        <v>45320</v>
      </c>
      <c r="B730" s="526">
        <v>28178</v>
      </c>
      <c r="C730" s="526" t="s">
        <v>34</v>
      </c>
      <c r="D730" t="s">
        <v>18</v>
      </c>
      <c r="F730" s="240">
        <v>60</v>
      </c>
      <c r="G730" s="2">
        <f t="shared" si="13"/>
        <v>4.9999999999999005</v>
      </c>
    </row>
    <row r="731" spans="1:10">
      <c r="A731" s="86">
        <v>45320</v>
      </c>
      <c r="B731" s="526">
        <v>28178</v>
      </c>
      <c r="C731" s="526" t="s">
        <v>34</v>
      </c>
      <c r="D731" t="s">
        <v>19</v>
      </c>
      <c r="F731" s="240">
        <v>5</v>
      </c>
      <c r="G731" s="2">
        <f t="shared" si="13"/>
        <v>-9.9475983006414026E-14</v>
      </c>
    </row>
    <row r="732" spans="1:10">
      <c r="A732" s="88">
        <v>45322</v>
      </c>
      <c r="B732" s="525" t="s">
        <v>14</v>
      </c>
      <c r="C732" s="525" t="s">
        <v>15</v>
      </c>
      <c r="D732" t="s">
        <v>16</v>
      </c>
      <c r="E732" s="26">
        <v>108.2</v>
      </c>
      <c r="G732" s="2">
        <f t="shared" si="13"/>
        <v>108.1999999999999</v>
      </c>
    </row>
    <row r="733" spans="1:10">
      <c r="A733" s="86"/>
      <c r="B733" s="526"/>
      <c r="C733" s="526"/>
      <c r="D733" t="s">
        <v>17</v>
      </c>
      <c r="E733" s="26">
        <v>8.8000000000000007</v>
      </c>
      <c r="G733" s="2">
        <f t="shared" si="13"/>
        <v>116.9999999999999</v>
      </c>
    </row>
    <row r="734" spans="1:10">
      <c r="A734" s="86"/>
      <c r="B734" s="526"/>
      <c r="C734" s="526"/>
      <c r="D734" t="s">
        <v>18</v>
      </c>
      <c r="E734" s="240">
        <v>60</v>
      </c>
      <c r="G734" s="2">
        <f t="shared" si="13"/>
        <v>176.99999999999989</v>
      </c>
    </row>
    <row r="735" spans="1:10">
      <c r="A735" s="86"/>
      <c r="B735" s="526"/>
      <c r="C735" s="526"/>
      <c r="D735" t="s">
        <v>19</v>
      </c>
      <c r="E735" s="240">
        <v>5</v>
      </c>
      <c r="G735" s="2">
        <f t="shared" si="13"/>
        <v>181.99999999999989</v>
      </c>
    </row>
    <row r="736" spans="1:10">
      <c r="A736" s="7">
        <v>45344</v>
      </c>
      <c r="B736" s="526">
        <v>28280</v>
      </c>
      <c r="C736" s="526" t="s">
        <v>393</v>
      </c>
      <c r="D736" t="s">
        <v>16</v>
      </c>
      <c r="F736" s="26">
        <v>108.2</v>
      </c>
      <c r="G736" s="2">
        <f t="shared" si="13"/>
        <v>73.799999999999883</v>
      </c>
    </row>
    <row r="737" spans="1:12">
      <c r="A737" s="7">
        <v>45344</v>
      </c>
      <c r="B737" s="526">
        <v>28280</v>
      </c>
      <c r="C737" s="526" t="s">
        <v>393</v>
      </c>
      <c r="D737" t="s">
        <v>17</v>
      </c>
      <c r="F737" s="26">
        <v>8.8000000000000007</v>
      </c>
      <c r="G737" s="2">
        <f t="shared" si="13"/>
        <v>64.999999999999886</v>
      </c>
    </row>
    <row r="738" spans="1:12">
      <c r="A738" s="7">
        <v>45344</v>
      </c>
      <c r="B738" s="526">
        <v>28280</v>
      </c>
      <c r="C738" s="526" t="s">
        <v>393</v>
      </c>
      <c r="D738" t="s">
        <v>18</v>
      </c>
      <c r="F738" s="240">
        <v>60</v>
      </c>
      <c r="G738" s="2">
        <f t="shared" si="13"/>
        <v>4.9999999999998863</v>
      </c>
    </row>
    <row r="739" spans="1:12">
      <c r="A739" s="7">
        <v>45344</v>
      </c>
      <c r="B739" s="526">
        <v>28280</v>
      </c>
      <c r="C739" s="526" t="s">
        <v>393</v>
      </c>
      <c r="D739" t="s">
        <v>19</v>
      </c>
      <c r="F739" s="240">
        <v>5</v>
      </c>
      <c r="G739" s="2">
        <f t="shared" ref="G739:G802" si="14">+G738+E739-F739</f>
        <v>-1.1368683772161603E-13</v>
      </c>
    </row>
    <row r="740" spans="1:12">
      <c r="A740" s="44">
        <v>45351</v>
      </c>
      <c r="B740" s="525" t="s">
        <v>14</v>
      </c>
      <c r="C740" s="64" t="s">
        <v>20</v>
      </c>
      <c r="D740" t="s">
        <v>16</v>
      </c>
      <c r="E740" s="26">
        <v>112</v>
      </c>
      <c r="G740" s="2">
        <f t="shared" si="14"/>
        <v>111.99999999999989</v>
      </c>
    </row>
    <row r="741" spans="1:12">
      <c r="B741" s="526"/>
      <c r="C741" s="65"/>
      <c r="D741" t="s">
        <v>17</v>
      </c>
      <c r="E741" s="26">
        <v>5</v>
      </c>
      <c r="G741" s="2">
        <f t="shared" si="14"/>
        <v>116.99999999999989</v>
      </c>
    </row>
    <row r="742" spans="1:12">
      <c r="A742"/>
      <c r="B742" s="526"/>
      <c r="C742" s="65"/>
      <c r="D742" t="s">
        <v>18</v>
      </c>
      <c r="E742" s="26">
        <v>58</v>
      </c>
      <c r="G742" s="2">
        <f t="shared" si="14"/>
        <v>174.99999999999989</v>
      </c>
    </row>
    <row r="743" spans="1:12">
      <c r="B743" s="526"/>
      <c r="C743" s="65"/>
      <c r="D743" t="s">
        <v>19</v>
      </c>
      <c r="E743" s="26">
        <v>5</v>
      </c>
      <c r="G743" s="2">
        <f t="shared" si="14"/>
        <v>179.99999999999989</v>
      </c>
    </row>
    <row r="744" spans="1:12">
      <c r="A744" s="7">
        <v>45355</v>
      </c>
      <c r="B744" s="526">
        <v>28346</v>
      </c>
      <c r="C744" s="65" t="s">
        <v>20</v>
      </c>
      <c r="D744" t="s">
        <v>18</v>
      </c>
      <c r="E744" s="26"/>
      <c r="F744" s="2">
        <v>58</v>
      </c>
      <c r="G744" s="2">
        <f t="shared" si="14"/>
        <v>121.99999999999989</v>
      </c>
    </row>
    <row r="745" spans="1:12">
      <c r="A745" s="7">
        <v>45355</v>
      </c>
      <c r="B745" s="526">
        <v>28346</v>
      </c>
      <c r="C745" s="65" t="s">
        <v>20</v>
      </c>
      <c r="D745" t="s">
        <v>19</v>
      </c>
      <c r="E745" s="26"/>
      <c r="F745" s="2">
        <v>5</v>
      </c>
      <c r="G745" s="2">
        <f t="shared" si="14"/>
        <v>116.99999999999989</v>
      </c>
      <c r="J745" s="525"/>
      <c r="L745" s="240"/>
    </row>
    <row r="746" spans="1:12">
      <c r="A746" s="7">
        <v>45374</v>
      </c>
      <c r="B746" s="526">
        <v>28580</v>
      </c>
      <c r="C746" s="65" t="s">
        <v>20</v>
      </c>
      <c r="D746" t="s">
        <v>16</v>
      </c>
      <c r="F746" s="26">
        <v>112</v>
      </c>
      <c r="G746" s="2">
        <f t="shared" si="14"/>
        <v>4.9999999999998863</v>
      </c>
      <c r="J746" s="526"/>
      <c r="L746" s="240"/>
    </row>
    <row r="747" spans="1:12">
      <c r="A747" s="7">
        <v>45374</v>
      </c>
      <c r="B747" s="526">
        <v>28580</v>
      </c>
      <c r="C747" s="65" t="s">
        <v>20</v>
      </c>
      <c r="D747" t="s">
        <v>17</v>
      </c>
      <c r="F747" s="26">
        <v>5</v>
      </c>
      <c r="G747" s="2">
        <f t="shared" si="14"/>
        <v>-1.1368683772161603E-13</v>
      </c>
      <c r="J747" s="526"/>
      <c r="L747" s="240"/>
    </row>
    <row r="748" spans="1:12">
      <c r="A748" s="44">
        <v>45382</v>
      </c>
      <c r="B748" s="525" t="s">
        <v>14</v>
      </c>
      <c r="C748" s="525" t="s">
        <v>23</v>
      </c>
      <c r="D748" t="s">
        <v>16</v>
      </c>
      <c r="E748" s="240">
        <v>108.5</v>
      </c>
      <c r="G748" s="2">
        <f t="shared" si="14"/>
        <v>108.49999999999989</v>
      </c>
      <c r="L748" s="240"/>
    </row>
    <row r="749" spans="1:12">
      <c r="B749" s="526"/>
      <c r="C749" s="526"/>
      <c r="D749" t="s">
        <v>17</v>
      </c>
      <c r="E749" s="240">
        <v>5</v>
      </c>
      <c r="G749" s="2">
        <f t="shared" si="14"/>
        <v>113.49999999999989</v>
      </c>
      <c r="L749" s="240"/>
    </row>
    <row r="750" spans="1:12">
      <c r="B750" s="526"/>
      <c r="C750" s="526"/>
      <c r="D750" t="s">
        <v>18</v>
      </c>
      <c r="E750" s="240">
        <v>60</v>
      </c>
      <c r="G750" s="2">
        <f t="shared" si="14"/>
        <v>173.49999999999989</v>
      </c>
      <c r="L750" s="240"/>
    </row>
    <row r="751" spans="1:12">
      <c r="B751" s="526"/>
      <c r="C751" s="526"/>
      <c r="D751" t="s">
        <v>19</v>
      </c>
      <c r="E751" s="240">
        <v>5</v>
      </c>
      <c r="G751" s="2">
        <f t="shared" si="14"/>
        <v>178.49999999999989</v>
      </c>
      <c r="L751" s="37"/>
    </row>
    <row r="752" spans="1:12">
      <c r="A752" s="7">
        <v>45420</v>
      </c>
      <c r="B752" s="526">
        <v>28845</v>
      </c>
      <c r="C752" s="526" t="s">
        <v>23</v>
      </c>
      <c r="D752" t="s">
        <v>16</v>
      </c>
      <c r="F752" s="240">
        <v>108.5</v>
      </c>
      <c r="G752" s="2">
        <f t="shared" si="14"/>
        <v>69.999999999999886</v>
      </c>
    </row>
    <row r="753" spans="1:11">
      <c r="A753" s="7">
        <v>45420</v>
      </c>
      <c r="B753" s="526">
        <v>28845</v>
      </c>
      <c r="C753" s="526" t="s">
        <v>23</v>
      </c>
      <c r="D753" t="s">
        <v>17</v>
      </c>
      <c r="F753" s="240">
        <v>5</v>
      </c>
      <c r="G753" s="2">
        <f t="shared" si="14"/>
        <v>64.999999999999886</v>
      </c>
    </row>
    <row r="754" spans="1:11">
      <c r="A754" s="7">
        <v>45420</v>
      </c>
      <c r="B754" s="526">
        <v>28845</v>
      </c>
      <c r="C754" s="526" t="s">
        <v>23</v>
      </c>
      <c r="D754" t="s">
        <v>18</v>
      </c>
      <c r="F754" s="240">
        <v>60</v>
      </c>
      <c r="G754" s="2">
        <f t="shared" si="14"/>
        <v>4.9999999999998863</v>
      </c>
    </row>
    <row r="755" spans="1:11">
      <c r="A755" s="7">
        <v>45420</v>
      </c>
      <c r="B755" s="526">
        <v>28845</v>
      </c>
      <c r="C755" s="526" t="s">
        <v>23</v>
      </c>
      <c r="D755" t="s">
        <v>19</v>
      </c>
      <c r="F755" s="240">
        <v>5</v>
      </c>
      <c r="G755" s="2">
        <f t="shared" si="14"/>
        <v>-1.1368683772161603E-13</v>
      </c>
    </row>
    <row r="756" spans="1:11">
      <c r="A756" s="44">
        <v>45412</v>
      </c>
      <c r="B756" s="525" t="s">
        <v>14</v>
      </c>
      <c r="C756" s="525" t="s">
        <v>24</v>
      </c>
      <c r="D756" t="s">
        <v>16</v>
      </c>
      <c r="E756" s="263">
        <v>107.8</v>
      </c>
      <c r="G756" s="2">
        <f t="shared" si="14"/>
        <v>107.79999999999988</v>
      </c>
    </row>
    <row r="757" spans="1:11">
      <c r="B757" s="526"/>
      <c r="C757" s="526"/>
      <c r="D757" t="s">
        <v>17</v>
      </c>
      <c r="E757" s="263">
        <v>5</v>
      </c>
      <c r="G757" s="2">
        <f t="shared" si="14"/>
        <v>112.79999999999988</v>
      </c>
    </row>
    <row r="758" spans="1:11">
      <c r="B758" s="526"/>
      <c r="C758" s="526"/>
      <c r="D758" t="s">
        <v>18</v>
      </c>
      <c r="E758" s="263">
        <v>60</v>
      </c>
      <c r="G758" s="2">
        <f t="shared" si="14"/>
        <v>172.7999999999999</v>
      </c>
    </row>
    <row r="759" spans="1:11">
      <c r="B759" s="526"/>
      <c r="C759" s="526"/>
      <c r="D759" t="s">
        <v>19</v>
      </c>
      <c r="E759" s="263">
        <v>5</v>
      </c>
      <c r="G759" s="2">
        <f t="shared" si="14"/>
        <v>177.7999999999999</v>
      </c>
    </row>
    <row r="760" spans="1:11">
      <c r="A760" s="7">
        <v>45420</v>
      </c>
      <c r="B760" s="526">
        <v>28845</v>
      </c>
      <c r="C760" s="526" t="s">
        <v>24</v>
      </c>
      <c r="D760" t="s">
        <v>18</v>
      </c>
      <c r="F760" s="240">
        <v>60</v>
      </c>
      <c r="G760" s="2">
        <f t="shared" si="14"/>
        <v>117.7999999999999</v>
      </c>
    </row>
    <row r="761" spans="1:11">
      <c r="A761" s="7">
        <v>45420</v>
      </c>
      <c r="B761" s="526">
        <v>28845</v>
      </c>
      <c r="C761" s="526" t="s">
        <v>24</v>
      </c>
      <c r="D761" t="s">
        <v>19</v>
      </c>
      <c r="F761" s="240">
        <v>5</v>
      </c>
      <c r="G761" s="2">
        <f t="shared" si="14"/>
        <v>112.7999999999999</v>
      </c>
    </row>
    <row r="762" spans="1:11">
      <c r="A762" s="7">
        <v>45468</v>
      </c>
      <c r="B762" s="526">
        <v>29073</v>
      </c>
      <c r="C762" s="526" t="s">
        <v>24</v>
      </c>
      <c r="D762" t="s">
        <v>16</v>
      </c>
      <c r="F762" s="240">
        <v>107.8</v>
      </c>
      <c r="G762" s="2">
        <f t="shared" si="14"/>
        <v>4.9999999999999005</v>
      </c>
    </row>
    <row r="763" spans="1:11">
      <c r="A763" s="7">
        <v>45468</v>
      </c>
      <c r="B763" s="526">
        <v>29073</v>
      </c>
      <c r="C763" s="526" t="s">
        <v>24</v>
      </c>
      <c r="D763" t="s">
        <v>17</v>
      </c>
      <c r="F763" s="240">
        <v>5</v>
      </c>
      <c r="G763" s="2">
        <f t="shared" si="14"/>
        <v>-9.9475983006414026E-14</v>
      </c>
      <c r="I763" s="526"/>
      <c r="K763" s="240"/>
    </row>
    <row r="764" spans="1:11">
      <c r="A764" s="44">
        <v>45443</v>
      </c>
      <c r="B764" s="525" t="s">
        <v>14</v>
      </c>
      <c r="C764" s="525" t="s">
        <v>25</v>
      </c>
      <c r="D764" t="s">
        <v>16</v>
      </c>
      <c r="E764" s="240">
        <v>98.1</v>
      </c>
      <c r="G764" s="2">
        <f t="shared" si="14"/>
        <v>98.099999999999895</v>
      </c>
      <c r="I764" s="526"/>
      <c r="K764" s="240"/>
    </row>
    <row r="765" spans="1:11">
      <c r="B765" s="526"/>
      <c r="C765" s="526"/>
      <c r="D765" t="s">
        <v>17</v>
      </c>
      <c r="E765" s="240">
        <v>5</v>
      </c>
      <c r="G765" s="2">
        <f t="shared" si="14"/>
        <v>103.09999999999989</v>
      </c>
      <c r="I765" s="526"/>
      <c r="K765" s="240"/>
    </row>
    <row r="766" spans="1:11">
      <c r="B766" s="526"/>
      <c r="C766" s="526"/>
      <c r="D766" t="s">
        <v>18</v>
      </c>
      <c r="E766" s="240">
        <v>60</v>
      </c>
      <c r="G766" s="2">
        <f t="shared" si="14"/>
        <v>163.09999999999991</v>
      </c>
      <c r="K766" s="26"/>
    </row>
    <row r="767" spans="1:11">
      <c r="B767" s="526"/>
      <c r="C767" s="526"/>
      <c r="D767" t="s">
        <v>19</v>
      </c>
      <c r="E767" s="240">
        <v>5</v>
      </c>
      <c r="G767" s="2">
        <f t="shared" si="14"/>
        <v>168.09999999999991</v>
      </c>
    </row>
    <row r="768" spans="1:11">
      <c r="A768" s="7">
        <v>45468</v>
      </c>
      <c r="B768" s="526">
        <v>29073</v>
      </c>
      <c r="C768" s="526" t="s">
        <v>25</v>
      </c>
      <c r="D768" t="s">
        <v>16</v>
      </c>
      <c r="F768" s="240">
        <v>98.1</v>
      </c>
      <c r="G768" s="2">
        <f t="shared" si="14"/>
        <v>69.999999999999915</v>
      </c>
    </row>
    <row r="769" spans="1:11">
      <c r="A769" s="7">
        <v>45468</v>
      </c>
      <c r="B769" s="526">
        <v>29073</v>
      </c>
      <c r="C769" s="526" t="s">
        <v>25</v>
      </c>
      <c r="D769" t="s">
        <v>17</v>
      </c>
      <c r="F769" s="240">
        <v>5</v>
      </c>
      <c r="G769" s="2">
        <f t="shared" si="14"/>
        <v>64.999999999999915</v>
      </c>
    </row>
    <row r="770" spans="1:11">
      <c r="A770" s="7">
        <v>45468</v>
      </c>
      <c r="B770" s="526">
        <v>29073</v>
      </c>
      <c r="C770" s="526" t="s">
        <v>25</v>
      </c>
      <c r="D770" t="s">
        <v>18</v>
      </c>
      <c r="F770" s="240">
        <v>60</v>
      </c>
      <c r="G770" s="2">
        <f t="shared" si="14"/>
        <v>4.9999999999999147</v>
      </c>
    </row>
    <row r="771" spans="1:11">
      <c r="A771" s="7">
        <v>45468</v>
      </c>
      <c r="B771" s="526">
        <v>29073</v>
      </c>
      <c r="C771" s="526" t="s">
        <v>25</v>
      </c>
      <c r="D771" t="s">
        <v>19</v>
      </c>
      <c r="F771" s="240">
        <v>5</v>
      </c>
      <c r="G771" s="2">
        <f t="shared" si="14"/>
        <v>-8.5265128291212022E-14</v>
      </c>
    </row>
    <row r="772" spans="1:11">
      <c r="A772" s="88">
        <v>45473</v>
      </c>
      <c r="B772" s="525" t="s">
        <v>14</v>
      </c>
      <c r="C772" s="525" t="s">
        <v>26</v>
      </c>
      <c r="D772" t="s">
        <v>16</v>
      </c>
      <c r="E772" s="240">
        <v>95.3</v>
      </c>
      <c r="F772" s="263"/>
      <c r="G772" s="2">
        <f t="shared" si="14"/>
        <v>95.299999999999912</v>
      </c>
    </row>
    <row r="773" spans="1:11">
      <c r="A773" s="86"/>
      <c r="B773" s="526"/>
      <c r="C773" s="526"/>
      <c r="D773" t="s">
        <v>17</v>
      </c>
      <c r="E773" s="240">
        <v>7</v>
      </c>
      <c r="G773" s="2">
        <f t="shared" si="14"/>
        <v>102.29999999999991</v>
      </c>
    </row>
    <row r="774" spans="1:11">
      <c r="A774" s="86"/>
      <c r="B774" s="526"/>
      <c r="C774" s="526"/>
      <c r="D774" t="s">
        <v>18</v>
      </c>
      <c r="E774" s="240">
        <v>60</v>
      </c>
      <c r="G774" s="2">
        <f t="shared" si="14"/>
        <v>162.2999999999999</v>
      </c>
    </row>
    <row r="775" spans="1:11">
      <c r="A775" s="86"/>
      <c r="B775" s="526"/>
      <c r="C775" s="526"/>
      <c r="D775" t="s">
        <v>19</v>
      </c>
      <c r="E775" s="240">
        <v>5</v>
      </c>
      <c r="G775" s="2">
        <f t="shared" si="14"/>
        <v>167.2999999999999</v>
      </c>
      <c r="I775" s="543"/>
      <c r="J775" s="543"/>
      <c r="K775" s="543"/>
    </row>
    <row r="776" spans="1:11">
      <c r="A776" s="1">
        <v>45481</v>
      </c>
      <c r="B776" s="526">
        <v>29200</v>
      </c>
      <c r="C776" s="65" t="s">
        <v>26</v>
      </c>
      <c r="D776" t="s">
        <v>18</v>
      </c>
      <c r="E776" s="26"/>
      <c r="F776" s="240">
        <v>60</v>
      </c>
      <c r="G776" s="2">
        <f t="shared" si="14"/>
        <v>107.2999999999999</v>
      </c>
      <c r="I776" s="525"/>
      <c r="K776" s="240"/>
    </row>
    <row r="777" spans="1:11">
      <c r="A777" s="1">
        <v>45481</v>
      </c>
      <c r="B777" s="526">
        <v>29200</v>
      </c>
      <c r="C777" s="65" t="s">
        <v>26</v>
      </c>
      <c r="D777" t="s">
        <v>19</v>
      </c>
      <c r="E777" s="26"/>
      <c r="F777" s="240">
        <v>5</v>
      </c>
      <c r="G777" s="2">
        <f t="shared" si="14"/>
        <v>102.2999999999999</v>
      </c>
      <c r="I777" s="526"/>
      <c r="K777" s="240"/>
    </row>
    <row r="778" spans="1:11">
      <c r="A778" s="7">
        <v>45566</v>
      </c>
      <c r="B778" s="526">
        <v>29740</v>
      </c>
      <c r="C778" s="65" t="s">
        <v>26</v>
      </c>
      <c r="D778" t="s">
        <v>16</v>
      </c>
      <c r="E778" s="26"/>
      <c r="F778" s="240">
        <v>95.3</v>
      </c>
      <c r="G778" s="2">
        <f t="shared" si="14"/>
        <v>6.9999999999999005</v>
      </c>
      <c r="I778" s="526"/>
      <c r="K778" s="240"/>
    </row>
    <row r="779" spans="1:11">
      <c r="A779" s="7">
        <v>45566</v>
      </c>
      <c r="B779" s="526">
        <v>29740</v>
      </c>
      <c r="C779" s="65" t="s">
        <v>26</v>
      </c>
      <c r="D779" t="s">
        <v>17</v>
      </c>
      <c r="E779" s="26"/>
      <c r="F779" s="240">
        <v>7</v>
      </c>
      <c r="G779" s="2">
        <f t="shared" si="14"/>
        <v>-9.9475983006414026E-14</v>
      </c>
      <c r="I779" s="526"/>
      <c r="K779" s="240"/>
    </row>
    <row r="780" spans="1:11">
      <c r="A780" s="88">
        <v>45504</v>
      </c>
      <c r="B780" s="525" t="s">
        <v>14</v>
      </c>
      <c r="C780" s="525" t="s">
        <v>27</v>
      </c>
      <c r="D780" t="s">
        <v>16</v>
      </c>
      <c r="E780" s="240">
        <v>93.5</v>
      </c>
      <c r="G780" s="2">
        <f t="shared" si="14"/>
        <v>93.499999999999901</v>
      </c>
      <c r="I780" s="525"/>
      <c r="K780" s="240"/>
    </row>
    <row r="781" spans="1:11">
      <c r="A781" s="86"/>
      <c r="B781" s="526"/>
      <c r="C781" s="526"/>
      <c r="D781" t="s">
        <v>17</v>
      </c>
      <c r="E781" s="240">
        <v>7</v>
      </c>
      <c r="G781" s="2">
        <f t="shared" si="14"/>
        <v>100.4999999999999</v>
      </c>
      <c r="I781" s="526"/>
      <c r="K781" s="240"/>
    </row>
    <row r="782" spans="1:11">
      <c r="A782" s="86"/>
      <c r="B782" s="526"/>
      <c r="C782" s="526"/>
      <c r="D782" t="s">
        <v>18</v>
      </c>
      <c r="E782" s="240">
        <v>60</v>
      </c>
      <c r="G782" s="2">
        <f t="shared" si="14"/>
        <v>160.49999999999989</v>
      </c>
      <c r="I782" s="526"/>
      <c r="K782" s="240"/>
    </row>
    <row r="783" spans="1:11">
      <c r="A783" s="86"/>
      <c r="B783" s="526"/>
      <c r="C783" s="526"/>
      <c r="D783" t="s">
        <v>19</v>
      </c>
      <c r="E783" s="240">
        <v>5</v>
      </c>
      <c r="G783" s="2">
        <f t="shared" si="14"/>
        <v>165.49999999999989</v>
      </c>
      <c r="I783" s="526"/>
      <c r="K783" s="240"/>
    </row>
    <row r="784" spans="1:11">
      <c r="A784" s="86"/>
      <c r="B784" s="526"/>
      <c r="C784" s="526"/>
      <c r="D784" t="s">
        <v>80</v>
      </c>
      <c r="E784" s="240">
        <v>250</v>
      </c>
      <c r="G784" s="2">
        <f t="shared" si="14"/>
        <v>415.49999999999989</v>
      </c>
      <c r="I784" s="526"/>
      <c r="K784" s="240"/>
    </row>
    <row r="785" spans="1:12">
      <c r="A785" s="7">
        <v>45566</v>
      </c>
      <c r="B785" s="526">
        <v>29740</v>
      </c>
      <c r="C785" s="526" t="s">
        <v>27</v>
      </c>
      <c r="D785" t="s">
        <v>16</v>
      </c>
      <c r="E785" s="240"/>
      <c r="F785" s="240">
        <v>93.5</v>
      </c>
      <c r="G785" s="2">
        <f t="shared" si="14"/>
        <v>321.99999999999989</v>
      </c>
      <c r="I785" s="526"/>
      <c r="K785" s="240"/>
    </row>
    <row r="786" spans="1:12">
      <c r="A786" s="7">
        <v>45566</v>
      </c>
      <c r="B786" s="526">
        <v>29740</v>
      </c>
      <c r="C786" s="526" t="s">
        <v>27</v>
      </c>
      <c r="D786" t="s">
        <v>17</v>
      </c>
      <c r="E786" s="240"/>
      <c r="F786" s="240">
        <v>7</v>
      </c>
      <c r="G786" s="2">
        <f t="shared" si="14"/>
        <v>314.99999999999989</v>
      </c>
      <c r="I786" s="526"/>
      <c r="K786" s="240"/>
    </row>
    <row r="787" spans="1:12">
      <c r="A787" s="7">
        <v>45566</v>
      </c>
      <c r="B787" s="526">
        <v>29740</v>
      </c>
      <c r="C787" s="526" t="s">
        <v>27</v>
      </c>
      <c r="D787" t="s">
        <v>18</v>
      </c>
      <c r="E787" s="240"/>
      <c r="F787" s="240">
        <v>60</v>
      </c>
      <c r="G787" s="2">
        <f t="shared" si="14"/>
        <v>254.99999999999989</v>
      </c>
      <c r="I787" s="526"/>
      <c r="K787" s="240"/>
    </row>
    <row r="788" spans="1:12">
      <c r="A788" s="7">
        <v>45566</v>
      </c>
      <c r="B788" s="526">
        <v>29740</v>
      </c>
      <c r="C788" s="526" t="s">
        <v>27</v>
      </c>
      <c r="D788" t="s">
        <v>19</v>
      </c>
      <c r="E788" s="240"/>
      <c r="F788" s="240">
        <v>5</v>
      </c>
      <c r="G788" s="2">
        <f t="shared" si="14"/>
        <v>249.99999999999989</v>
      </c>
      <c r="I788" s="526"/>
      <c r="K788" s="240"/>
    </row>
    <row r="789" spans="1:12">
      <c r="A789" s="7">
        <v>45489</v>
      </c>
      <c r="B789" s="526">
        <v>29343</v>
      </c>
      <c r="C789" s="526" t="s">
        <v>27</v>
      </c>
      <c r="D789" t="s">
        <v>80</v>
      </c>
      <c r="E789" s="240"/>
      <c r="F789" s="240">
        <v>250</v>
      </c>
      <c r="G789" s="2">
        <f t="shared" si="14"/>
        <v>0</v>
      </c>
      <c r="I789" s="526"/>
      <c r="K789" s="240"/>
    </row>
    <row r="790" spans="1:12">
      <c r="A790" s="44">
        <v>45535</v>
      </c>
      <c r="B790" s="525" t="s">
        <v>14</v>
      </c>
      <c r="C790" s="525" t="s">
        <v>81</v>
      </c>
      <c r="D790" t="s">
        <v>16</v>
      </c>
      <c r="E790" s="240">
        <v>93.8</v>
      </c>
      <c r="G790" s="2">
        <f t="shared" si="14"/>
        <v>93.8</v>
      </c>
      <c r="I790" s="525"/>
      <c r="K790" s="240"/>
    </row>
    <row r="791" spans="1:12">
      <c r="B791" s="526"/>
      <c r="C791" s="526"/>
      <c r="D791" t="s">
        <v>17</v>
      </c>
      <c r="E791" s="240">
        <v>7</v>
      </c>
      <c r="G791" s="2">
        <f t="shared" si="14"/>
        <v>100.8</v>
      </c>
      <c r="I791" s="526"/>
      <c r="K791" s="240"/>
    </row>
    <row r="792" spans="1:12">
      <c r="B792" s="526"/>
      <c r="C792" s="526"/>
      <c r="D792" t="s">
        <v>18</v>
      </c>
      <c r="E792" s="240">
        <v>60</v>
      </c>
      <c r="G792" s="2">
        <f t="shared" si="14"/>
        <v>160.80000000000001</v>
      </c>
      <c r="I792" s="526"/>
      <c r="K792" s="240"/>
    </row>
    <row r="793" spans="1:12">
      <c r="B793" s="526"/>
      <c r="C793" s="526"/>
      <c r="D793" t="s">
        <v>19</v>
      </c>
      <c r="E793" s="240">
        <v>5</v>
      </c>
      <c r="G793" s="2">
        <f t="shared" si="14"/>
        <v>165.8</v>
      </c>
      <c r="I793" s="526"/>
      <c r="K793" s="240"/>
    </row>
    <row r="794" spans="1:12">
      <c r="A794" s="7">
        <v>45566</v>
      </c>
      <c r="B794" s="526">
        <v>29740</v>
      </c>
      <c r="C794" s="526" t="s">
        <v>81</v>
      </c>
      <c r="D794" t="s">
        <v>16</v>
      </c>
      <c r="F794" s="240">
        <v>93.8</v>
      </c>
      <c r="G794" s="2">
        <f t="shared" si="14"/>
        <v>72.000000000000014</v>
      </c>
      <c r="K794" s="37"/>
    </row>
    <row r="795" spans="1:12">
      <c r="A795" s="7">
        <v>45566</v>
      </c>
      <c r="B795" s="526">
        <v>29740</v>
      </c>
      <c r="C795" s="526" t="s">
        <v>81</v>
      </c>
      <c r="D795" t="s">
        <v>17</v>
      </c>
      <c r="F795" s="240">
        <v>7</v>
      </c>
      <c r="G795" s="2">
        <f t="shared" si="14"/>
        <v>65.000000000000014</v>
      </c>
    </row>
    <row r="796" spans="1:12">
      <c r="A796" s="7">
        <v>45566</v>
      </c>
      <c r="B796" s="526">
        <v>29740</v>
      </c>
      <c r="C796" s="526" t="s">
        <v>81</v>
      </c>
      <c r="D796" t="s">
        <v>18</v>
      </c>
      <c r="F796" s="240">
        <v>60</v>
      </c>
      <c r="G796" s="2">
        <f t="shared" si="14"/>
        <v>5.0000000000000142</v>
      </c>
      <c r="J796" s="543"/>
      <c r="K796" s="543"/>
      <c r="L796" s="543"/>
    </row>
    <row r="797" spans="1:12">
      <c r="A797" s="7">
        <v>45566</v>
      </c>
      <c r="B797" s="526">
        <v>29740</v>
      </c>
      <c r="C797" s="526" t="s">
        <v>81</v>
      </c>
      <c r="D797" t="s">
        <v>19</v>
      </c>
      <c r="F797" s="240">
        <v>5</v>
      </c>
      <c r="G797" s="2">
        <f t="shared" si="14"/>
        <v>1.4210854715202004E-14</v>
      </c>
      <c r="J797" s="525"/>
      <c r="L797" s="240"/>
    </row>
    <row r="798" spans="1:12">
      <c r="A798" s="88">
        <v>45565</v>
      </c>
      <c r="B798" s="525" t="s">
        <v>14</v>
      </c>
      <c r="C798" s="525" t="s">
        <v>53</v>
      </c>
      <c r="D798" t="s">
        <v>16</v>
      </c>
      <c r="E798" s="240">
        <v>94.4</v>
      </c>
      <c r="G798" s="2">
        <f t="shared" si="14"/>
        <v>94.40000000000002</v>
      </c>
      <c r="J798" s="526"/>
      <c r="L798" s="240"/>
    </row>
    <row r="799" spans="1:12">
      <c r="A799" s="86"/>
      <c r="B799" s="526"/>
      <c r="C799" s="526"/>
      <c r="D799" t="s">
        <v>17</v>
      </c>
      <c r="E799" s="240">
        <v>5</v>
      </c>
      <c r="G799" s="2">
        <f t="shared" si="14"/>
        <v>99.40000000000002</v>
      </c>
      <c r="J799" s="526"/>
      <c r="L799" s="240"/>
    </row>
    <row r="800" spans="1:12">
      <c r="A800" s="86"/>
      <c r="B800" s="526"/>
      <c r="C800" s="526"/>
      <c r="D800" t="s">
        <v>18</v>
      </c>
      <c r="E800" s="240">
        <v>60</v>
      </c>
      <c r="G800" s="2">
        <f t="shared" si="14"/>
        <v>159.40000000000003</v>
      </c>
      <c r="J800" s="526"/>
      <c r="L800" s="240"/>
    </row>
    <row r="801" spans="1:12">
      <c r="A801" s="86"/>
      <c r="B801" s="526"/>
      <c r="C801" s="526"/>
      <c r="D801" t="s">
        <v>19</v>
      </c>
      <c r="E801" s="240">
        <v>5</v>
      </c>
      <c r="G801" s="2">
        <f t="shared" si="14"/>
        <v>164.40000000000003</v>
      </c>
      <c r="J801" s="525"/>
      <c r="L801" s="240"/>
    </row>
    <row r="802" spans="1:12">
      <c r="A802" s="7">
        <v>45632</v>
      </c>
      <c r="B802" s="526">
        <v>30109</v>
      </c>
      <c r="C802" s="526" t="s">
        <v>53</v>
      </c>
      <c r="D802" t="s">
        <v>16</v>
      </c>
      <c r="E802" s="240"/>
      <c r="F802" s="240">
        <v>94.4</v>
      </c>
      <c r="G802" s="2">
        <f t="shared" si="14"/>
        <v>70.000000000000028</v>
      </c>
      <c r="J802" s="525"/>
      <c r="L802" s="240"/>
    </row>
    <row r="803" spans="1:12">
      <c r="A803" s="7">
        <v>45632</v>
      </c>
      <c r="B803" s="526">
        <v>30109</v>
      </c>
      <c r="C803" s="526" t="s">
        <v>53</v>
      </c>
      <c r="D803" t="s">
        <v>17</v>
      </c>
      <c r="E803" s="240"/>
      <c r="F803" s="240">
        <v>5</v>
      </c>
      <c r="G803" s="2">
        <f t="shared" ref="G803:G824" si="15">+G802+E803-F803</f>
        <v>65.000000000000028</v>
      </c>
      <c r="J803" s="525"/>
      <c r="L803" s="240"/>
    </row>
    <row r="804" spans="1:12">
      <c r="A804" s="7">
        <v>45632</v>
      </c>
      <c r="B804" s="526">
        <v>30109</v>
      </c>
      <c r="C804" s="526" t="s">
        <v>53</v>
      </c>
      <c r="D804" t="s">
        <v>18</v>
      </c>
      <c r="E804" s="240"/>
      <c r="F804" s="240">
        <v>60</v>
      </c>
      <c r="G804" s="2">
        <f t="shared" si="15"/>
        <v>5.0000000000000284</v>
      </c>
      <c r="J804" s="525"/>
      <c r="L804" s="240"/>
    </row>
    <row r="805" spans="1:12">
      <c r="A805" s="7">
        <v>45632</v>
      </c>
      <c r="B805" s="526">
        <v>30109</v>
      </c>
      <c r="C805" s="526" t="s">
        <v>53</v>
      </c>
      <c r="D805" t="s">
        <v>19</v>
      </c>
      <c r="E805" s="240"/>
      <c r="F805" s="240">
        <v>5</v>
      </c>
      <c r="G805" s="2">
        <f t="shared" si="15"/>
        <v>2.8421709430404007E-14</v>
      </c>
      <c r="J805" s="525"/>
      <c r="L805" s="240"/>
    </row>
    <row r="806" spans="1:12">
      <c r="A806" s="44">
        <v>45596</v>
      </c>
      <c r="B806" s="525" t="s">
        <v>14</v>
      </c>
      <c r="C806" s="525" t="s">
        <v>30</v>
      </c>
      <c r="D806" t="s">
        <v>16</v>
      </c>
      <c r="E806" s="240">
        <v>79.2</v>
      </c>
      <c r="F806" s="240"/>
      <c r="G806" s="2">
        <f t="shared" si="15"/>
        <v>79.200000000000031</v>
      </c>
      <c r="J806" s="526"/>
      <c r="L806" s="240"/>
    </row>
    <row r="807" spans="1:12">
      <c r="A807" s="86"/>
      <c r="B807" s="526"/>
      <c r="C807" s="526"/>
      <c r="D807" t="s">
        <v>17</v>
      </c>
      <c r="E807" s="240">
        <v>7</v>
      </c>
      <c r="G807" s="2">
        <f t="shared" si="15"/>
        <v>86.200000000000031</v>
      </c>
      <c r="J807" s="526"/>
      <c r="L807" s="240"/>
    </row>
    <row r="808" spans="1:12">
      <c r="A808" s="86"/>
      <c r="B808" s="526"/>
      <c r="C808" s="526"/>
      <c r="D808" t="s">
        <v>18</v>
      </c>
      <c r="E808" s="240">
        <v>60</v>
      </c>
      <c r="G808" s="2">
        <f t="shared" si="15"/>
        <v>146.20000000000005</v>
      </c>
      <c r="J808" s="525"/>
      <c r="L808" s="240"/>
    </row>
    <row r="809" spans="1:12">
      <c r="A809" s="86"/>
      <c r="B809" s="526"/>
      <c r="C809" s="526"/>
      <c r="D809" t="s">
        <v>19</v>
      </c>
      <c r="E809" s="240">
        <v>5</v>
      </c>
      <c r="G809" s="2">
        <f t="shared" si="15"/>
        <v>151.20000000000005</v>
      </c>
      <c r="J809" s="525"/>
      <c r="L809" s="240"/>
    </row>
    <row r="810" spans="1:12">
      <c r="A810" s="7">
        <v>45632</v>
      </c>
      <c r="B810" s="526">
        <v>30109</v>
      </c>
      <c r="C810" s="526" t="s">
        <v>30</v>
      </c>
      <c r="D810" t="s">
        <v>16</v>
      </c>
      <c r="E810" s="240"/>
      <c r="F810" s="240">
        <v>79.2</v>
      </c>
      <c r="G810" s="2">
        <f t="shared" si="15"/>
        <v>72.000000000000043</v>
      </c>
      <c r="J810" s="525"/>
      <c r="L810" s="240"/>
    </row>
    <row r="811" spans="1:12">
      <c r="A811" s="7">
        <v>45632</v>
      </c>
      <c r="B811" s="526">
        <v>30109</v>
      </c>
      <c r="C811" s="526" t="s">
        <v>30</v>
      </c>
      <c r="D811" t="s">
        <v>17</v>
      </c>
      <c r="E811" s="240"/>
      <c r="F811" s="240">
        <v>7</v>
      </c>
      <c r="G811" s="2">
        <f t="shared" si="15"/>
        <v>65.000000000000043</v>
      </c>
      <c r="J811" s="525"/>
      <c r="L811" s="240"/>
    </row>
    <row r="812" spans="1:12">
      <c r="A812" s="7">
        <v>45632</v>
      </c>
      <c r="B812" s="526">
        <v>30109</v>
      </c>
      <c r="C812" s="526" t="s">
        <v>30</v>
      </c>
      <c r="D812" t="s">
        <v>18</v>
      </c>
      <c r="E812" s="240"/>
      <c r="F812" s="240">
        <v>60</v>
      </c>
      <c r="G812" s="2">
        <f t="shared" si="15"/>
        <v>5.0000000000000426</v>
      </c>
      <c r="J812" s="525"/>
      <c r="L812" s="240"/>
    </row>
    <row r="813" spans="1:12">
      <c r="A813" s="7">
        <v>45632</v>
      </c>
      <c r="B813" s="526">
        <v>30109</v>
      </c>
      <c r="C813" s="526" t="s">
        <v>30</v>
      </c>
      <c r="D813" t="s">
        <v>19</v>
      </c>
      <c r="E813" s="240"/>
      <c r="F813" s="240">
        <v>5</v>
      </c>
      <c r="G813" s="2">
        <f t="shared" si="15"/>
        <v>4.2632564145606011E-14</v>
      </c>
      <c r="J813" s="525"/>
      <c r="L813" s="240"/>
    </row>
    <row r="814" spans="1:12">
      <c r="A814" s="88">
        <v>45626</v>
      </c>
      <c r="B814" s="525" t="s">
        <v>14</v>
      </c>
      <c r="C814" s="525" t="s">
        <v>83</v>
      </c>
      <c r="D814" t="s">
        <v>16</v>
      </c>
      <c r="E814" s="240">
        <v>78.3</v>
      </c>
      <c r="G814" s="2">
        <f t="shared" si="15"/>
        <v>78.30000000000004</v>
      </c>
      <c r="I814" s="543" t="s">
        <v>394</v>
      </c>
      <c r="J814" s="543"/>
      <c r="K814" s="543"/>
      <c r="L814" s="240"/>
    </row>
    <row r="815" spans="1:12">
      <c r="A815" s="86"/>
      <c r="B815" s="526"/>
      <c r="C815" s="526"/>
      <c r="D815" t="s">
        <v>17</v>
      </c>
      <c r="E815" s="240">
        <v>7</v>
      </c>
      <c r="G815" s="2">
        <f t="shared" si="15"/>
        <v>85.30000000000004</v>
      </c>
      <c r="H815">
        <v>2024</v>
      </c>
      <c r="I815" s="525" t="s">
        <v>83</v>
      </c>
      <c r="J815" t="s">
        <v>16</v>
      </c>
      <c r="K815" s="240">
        <v>78.3</v>
      </c>
      <c r="L815" s="37"/>
    </row>
    <row r="816" spans="1:12">
      <c r="A816" s="86"/>
      <c r="B816" s="526"/>
      <c r="C816" s="526"/>
      <c r="D816" t="s">
        <v>18</v>
      </c>
      <c r="E816" s="240">
        <v>60</v>
      </c>
      <c r="G816" s="2">
        <f t="shared" si="15"/>
        <v>145.30000000000004</v>
      </c>
      <c r="I816" s="526"/>
      <c r="J816" t="s">
        <v>17</v>
      </c>
      <c r="K816" s="240">
        <v>7</v>
      </c>
    </row>
    <row r="817" spans="1:12">
      <c r="A817" s="86"/>
      <c r="B817" s="526"/>
      <c r="C817" s="526"/>
      <c r="D817" t="s">
        <v>19</v>
      </c>
      <c r="E817" s="240">
        <v>5</v>
      </c>
      <c r="G817" s="2">
        <f t="shared" si="15"/>
        <v>150.30000000000004</v>
      </c>
      <c r="I817" s="525" t="s">
        <v>34</v>
      </c>
      <c r="J817" t="s">
        <v>16</v>
      </c>
      <c r="K817" s="263">
        <v>66.099999999999994</v>
      </c>
    </row>
    <row r="818" spans="1:12">
      <c r="A818" s="7">
        <v>45632</v>
      </c>
      <c r="B818" s="526">
        <v>30109</v>
      </c>
      <c r="C818" s="526" t="s">
        <v>83</v>
      </c>
      <c r="D818" t="s">
        <v>18</v>
      </c>
      <c r="F818" s="240">
        <v>60</v>
      </c>
      <c r="G818" s="2">
        <f t="shared" si="15"/>
        <v>90.30000000000004</v>
      </c>
      <c r="I818" s="526"/>
      <c r="J818" t="s">
        <v>17</v>
      </c>
      <c r="K818" s="263">
        <v>3</v>
      </c>
    </row>
    <row r="819" spans="1:12">
      <c r="A819" s="7">
        <v>45632</v>
      </c>
      <c r="B819" s="526">
        <v>30109</v>
      </c>
      <c r="C819" s="526" t="s">
        <v>83</v>
      </c>
      <c r="D819" t="s">
        <v>19</v>
      </c>
      <c r="F819" s="240">
        <v>5</v>
      </c>
      <c r="G819" s="2">
        <f t="shared" si="15"/>
        <v>85.30000000000004</v>
      </c>
      <c r="I819" s="526"/>
      <c r="J819" t="s">
        <v>18</v>
      </c>
      <c r="K819" s="263">
        <v>60</v>
      </c>
    </row>
    <row r="820" spans="1:12">
      <c r="A820" s="7">
        <v>45680</v>
      </c>
      <c r="B820" s="526">
        <v>30352</v>
      </c>
      <c r="C820" s="526" t="s">
        <v>83</v>
      </c>
      <c r="D820" t="s">
        <v>16</v>
      </c>
      <c r="F820" s="240">
        <v>78.3</v>
      </c>
      <c r="G820" s="2">
        <f t="shared" si="15"/>
        <v>7.0000000000000426</v>
      </c>
      <c r="I820" s="526"/>
      <c r="K820" s="263"/>
    </row>
    <row r="821" spans="1:12">
      <c r="A821" s="7">
        <v>45680</v>
      </c>
      <c r="B821" s="526">
        <v>30352</v>
      </c>
      <c r="C821" s="526" t="s">
        <v>83</v>
      </c>
      <c r="D821" t="s">
        <v>17</v>
      </c>
      <c r="F821" s="240">
        <v>7</v>
      </c>
      <c r="G821" s="2">
        <f t="shared" si="15"/>
        <v>4.2632564145606011E-14</v>
      </c>
      <c r="I821" s="526"/>
      <c r="K821" s="263"/>
    </row>
    <row r="822" spans="1:12">
      <c r="A822" s="44">
        <v>45657</v>
      </c>
      <c r="B822" s="525" t="s">
        <v>14</v>
      </c>
      <c r="C822" s="525" t="s">
        <v>34</v>
      </c>
      <c r="D822" t="s">
        <v>16</v>
      </c>
      <c r="E822" s="263">
        <v>66.099999999999994</v>
      </c>
      <c r="G822" s="2">
        <f t="shared" si="15"/>
        <v>66.100000000000037</v>
      </c>
      <c r="I822" s="526"/>
      <c r="J822" t="s">
        <v>19</v>
      </c>
      <c r="K822" s="263">
        <v>5</v>
      </c>
    </row>
    <row r="823" spans="1:12">
      <c r="B823" s="526"/>
      <c r="C823" s="526"/>
      <c r="D823" t="s">
        <v>17</v>
      </c>
      <c r="E823" s="263">
        <v>3</v>
      </c>
      <c r="G823" s="2">
        <f t="shared" si="15"/>
        <v>69.100000000000037</v>
      </c>
      <c r="K823" s="37">
        <f>SUM(K815:K822)</f>
        <v>219.39999999999998</v>
      </c>
    </row>
    <row r="824" spans="1:12">
      <c r="B824" s="526"/>
      <c r="C824" s="526"/>
      <c r="D824" t="s">
        <v>18</v>
      </c>
      <c r="E824" s="263">
        <v>60</v>
      </c>
      <c r="G824" s="2">
        <f t="shared" si="15"/>
        <v>129.10000000000002</v>
      </c>
    </row>
    <row r="825" spans="1:12">
      <c r="B825" s="526"/>
      <c r="C825" s="526"/>
      <c r="D825" t="s">
        <v>19</v>
      </c>
      <c r="E825" s="263">
        <v>5</v>
      </c>
      <c r="G825" s="2">
        <f>+G824+E825-F825</f>
        <v>134.10000000000002</v>
      </c>
    </row>
    <row r="826" spans="1:12">
      <c r="A826" s="7">
        <v>45680</v>
      </c>
      <c r="B826" s="526">
        <v>30352</v>
      </c>
      <c r="C826" s="526" t="s">
        <v>34</v>
      </c>
      <c r="D826" t="s">
        <v>16</v>
      </c>
      <c r="F826" s="263">
        <v>66.099999999999994</v>
      </c>
      <c r="G826" s="2">
        <f>+G825+E826-F826</f>
        <v>68.000000000000028</v>
      </c>
    </row>
    <row r="827" spans="1:12">
      <c r="A827" s="7">
        <v>45680</v>
      </c>
      <c r="B827" s="526">
        <v>30352</v>
      </c>
      <c r="C827" s="526" t="s">
        <v>34</v>
      </c>
      <c r="D827" t="s">
        <v>17</v>
      </c>
      <c r="F827" s="263">
        <v>3</v>
      </c>
      <c r="G827" s="2">
        <f>+G826+E827-F827</f>
        <v>65.000000000000028</v>
      </c>
    </row>
    <row r="828" spans="1:12">
      <c r="A828" s="7">
        <v>45680</v>
      </c>
      <c r="B828" s="526">
        <v>30352</v>
      </c>
      <c r="C828" s="526" t="s">
        <v>34</v>
      </c>
      <c r="D828" t="s">
        <v>18</v>
      </c>
      <c r="F828" s="263">
        <v>60</v>
      </c>
      <c r="G828" s="2">
        <f>+G827+E828-F828</f>
        <v>5.0000000000000284</v>
      </c>
      <c r="J828" s="543"/>
      <c r="K828" s="543"/>
      <c r="L828" s="543"/>
    </row>
    <row r="829" spans="1:12">
      <c r="A829" s="7">
        <v>45680</v>
      </c>
      <c r="B829" s="526">
        <v>30352</v>
      </c>
      <c r="C829" s="526" t="s">
        <v>34</v>
      </c>
      <c r="D829" t="s">
        <v>19</v>
      </c>
      <c r="F829" s="263">
        <v>5</v>
      </c>
      <c r="G829" s="2">
        <f>+G828+E829-F829</f>
        <v>2.8421709430404007E-14</v>
      </c>
      <c r="J829" s="525"/>
      <c r="L829" s="240"/>
    </row>
    <row r="830" spans="1:12">
      <c r="A830" s="88">
        <v>45688</v>
      </c>
      <c r="B830" s="525" t="s">
        <v>14</v>
      </c>
      <c r="C830" s="525" t="s">
        <v>15</v>
      </c>
      <c r="D830" t="s">
        <v>16</v>
      </c>
      <c r="E830" s="240">
        <v>74.8</v>
      </c>
      <c r="G830" s="2">
        <f>+G829+E830-F830</f>
        <v>74.800000000000026</v>
      </c>
      <c r="J830" s="526"/>
      <c r="L830" s="240"/>
    </row>
    <row r="831" spans="1:12">
      <c r="A831" s="86"/>
      <c r="B831" s="526"/>
      <c r="C831" s="526"/>
      <c r="D831" t="s">
        <v>17</v>
      </c>
      <c r="E831" s="240">
        <v>3</v>
      </c>
      <c r="G831" s="2">
        <f>+G830+E831-F831</f>
        <v>77.800000000000026</v>
      </c>
      <c r="J831" s="526"/>
      <c r="L831" s="240"/>
    </row>
    <row r="832" spans="1:12">
      <c r="A832" s="86"/>
      <c r="B832" s="526"/>
      <c r="C832" s="526"/>
      <c r="D832" t="s">
        <v>18</v>
      </c>
      <c r="E832" s="240">
        <v>60</v>
      </c>
      <c r="G832" s="2">
        <f>+G831+E832-F832</f>
        <v>137.80000000000001</v>
      </c>
      <c r="J832" s="526"/>
      <c r="L832" s="240"/>
    </row>
    <row r="833" spans="1:12">
      <c r="A833" s="86"/>
      <c r="B833" s="526"/>
      <c r="C833" s="526"/>
      <c r="D833" t="s">
        <v>19</v>
      </c>
      <c r="E833" s="240">
        <v>5</v>
      </c>
      <c r="G833" s="2">
        <f t="shared" ref="G833:G893" si="16">+G832+E833-F833</f>
        <v>142.80000000000001</v>
      </c>
      <c r="L833" s="359"/>
    </row>
    <row r="834" spans="1:12">
      <c r="A834" s="7">
        <v>45723</v>
      </c>
      <c r="B834" s="526">
        <v>30601</v>
      </c>
      <c r="C834" s="526" t="s">
        <v>15</v>
      </c>
      <c r="D834" t="s">
        <v>16</v>
      </c>
      <c r="F834" s="240">
        <v>74.8</v>
      </c>
      <c r="G834" s="2">
        <f t="shared" si="16"/>
        <v>68.000000000000014</v>
      </c>
    </row>
    <row r="835" spans="1:12">
      <c r="A835" s="7">
        <v>45723</v>
      </c>
      <c r="B835" s="526">
        <v>30601</v>
      </c>
      <c r="C835" s="526" t="s">
        <v>15</v>
      </c>
      <c r="D835" t="s">
        <v>17</v>
      </c>
      <c r="F835" s="240">
        <v>3</v>
      </c>
      <c r="G835" s="2">
        <f t="shared" si="16"/>
        <v>65.000000000000014</v>
      </c>
    </row>
    <row r="836" spans="1:12">
      <c r="A836" s="7">
        <v>45723</v>
      </c>
      <c r="B836" s="526">
        <v>30601</v>
      </c>
      <c r="C836" s="526" t="s">
        <v>15</v>
      </c>
      <c r="D836" t="s">
        <v>18</v>
      </c>
      <c r="F836" s="240">
        <v>60</v>
      </c>
      <c r="G836" s="2">
        <f t="shared" si="16"/>
        <v>5.0000000000000142</v>
      </c>
    </row>
    <row r="837" spans="1:12">
      <c r="A837" s="7">
        <v>45723</v>
      </c>
      <c r="B837" s="526">
        <v>30601</v>
      </c>
      <c r="C837" s="526" t="s">
        <v>15</v>
      </c>
      <c r="D837" t="s">
        <v>19</v>
      </c>
      <c r="F837" s="240">
        <v>5</v>
      </c>
      <c r="G837" s="2">
        <f t="shared" si="16"/>
        <v>1.4210854715202004E-14</v>
      </c>
      <c r="J837" s="543"/>
      <c r="K837" s="543"/>
      <c r="L837" s="543"/>
    </row>
    <row r="838" spans="1:12">
      <c r="A838" s="44">
        <v>45716</v>
      </c>
      <c r="B838" s="525" t="s">
        <v>14</v>
      </c>
      <c r="C838" s="525" t="s">
        <v>20</v>
      </c>
      <c r="D838" t="s">
        <v>16</v>
      </c>
      <c r="E838" s="2">
        <v>85.7</v>
      </c>
      <c r="G838" s="2">
        <f t="shared" si="16"/>
        <v>85.700000000000017</v>
      </c>
      <c r="J838" s="525"/>
      <c r="L838" s="26"/>
    </row>
    <row r="839" spans="1:12">
      <c r="B839" s="526"/>
      <c r="C839" s="526"/>
      <c r="D839" t="s">
        <v>17</v>
      </c>
      <c r="E839" s="2">
        <v>3</v>
      </c>
      <c r="G839" s="2">
        <f t="shared" si="16"/>
        <v>88.700000000000017</v>
      </c>
      <c r="J839" s="526"/>
      <c r="L839" s="26"/>
    </row>
    <row r="840" spans="1:12">
      <c r="B840" s="526"/>
      <c r="C840" s="526"/>
      <c r="D840" t="s">
        <v>18</v>
      </c>
      <c r="E840" s="2">
        <v>56</v>
      </c>
      <c r="G840" s="2">
        <f t="shared" si="16"/>
        <v>144.70000000000002</v>
      </c>
      <c r="L840" s="26"/>
    </row>
    <row r="841" spans="1:12">
      <c r="B841" s="526"/>
      <c r="C841" s="526"/>
      <c r="D841" t="s">
        <v>19</v>
      </c>
      <c r="E841" s="2">
        <v>5</v>
      </c>
      <c r="G841" s="2">
        <f t="shared" si="16"/>
        <v>149.70000000000002</v>
      </c>
    </row>
    <row r="842" spans="1:12">
      <c r="A842" s="7">
        <v>45740</v>
      </c>
      <c r="B842" s="526">
        <v>30728</v>
      </c>
      <c r="C842" s="526" t="s">
        <v>20</v>
      </c>
      <c r="D842" t="s">
        <v>16</v>
      </c>
      <c r="F842" s="2">
        <v>85.7</v>
      </c>
      <c r="G842" s="2">
        <f t="shared" si="16"/>
        <v>64.000000000000014</v>
      </c>
    </row>
    <row r="843" spans="1:12">
      <c r="A843" s="7">
        <v>45740</v>
      </c>
      <c r="B843" s="526">
        <v>30728</v>
      </c>
      <c r="C843" s="526" t="s">
        <v>20</v>
      </c>
      <c r="D843" t="s">
        <v>17</v>
      </c>
      <c r="F843" s="2">
        <v>3</v>
      </c>
      <c r="G843" s="2">
        <f t="shared" si="16"/>
        <v>61.000000000000014</v>
      </c>
    </row>
    <row r="844" spans="1:12">
      <c r="A844" s="7">
        <v>45740</v>
      </c>
      <c r="B844" s="526">
        <v>30733</v>
      </c>
      <c r="C844" s="526" t="s">
        <v>20</v>
      </c>
      <c r="D844" t="s">
        <v>18</v>
      </c>
      <c r="F844" s="2">
        <v>56</v>
      </c>
      <c r="G844" s="2">
        <f t="shared" si="16"/>
        <v>5.0000000000000142</v>
      </c>
    </row>
    <row r="845" spans="1:12">
      <c r="A845" s="7">
        <v>45740</v>
      </c>
      <c r="B845" s="526">
        <v>30733</v>
      </c>
      <c r="C845" s="526" t="s">
        <v>20</v>
      </c>
      <c r="D845" t="s">
        <v>19</v>
      </c>
      <c r="F845" s="2">
        <v>5</v>
      </c>
      <c r="G845" s="2">
        <f t="shared" si="16"/>
        <v>1.4210854715202004E-14</v>
      </c>
    </row>
    <row r="846" spans="1:12">
      <c r="A846" s="44">
        <v>45747</v>
      </c>
      <c r="B846" s="525" t="s">
        <v>14</v>
      </c>
      <c r="C846" s="525" t="s">
        <v>23</v>
      </c>
      <c r="D846" t="s">
        <v>16</v>
      </c>
      <c r="E846" s="240">
        <v>66.7</v>
      </c>
      <c r="G846" s="2">
        <f t="shared" si="16"/>
        <v>66.700000000000017</v>
      </c>
    </row>
    <row r="847" spans="1:12">
      <c r="B847" s="526"/>
      <c r="C847" s="526"/>
      <c r="D847" t="s">
        <v>17</v>
      </c>
      <c r="E847" s="240">
        <v>3</v>
      </c>
      <c r="G847" s="2">
        <f t="shared" si="16"/>
        <v>69.700000000000017</v>
      </c>
    </row>
    <row r="848" spans="1:12">
      <c r="B848" s="526"/>
      <c r="C848" s="526"/>
      <c r="D848" t="s">
        <v>18</v>
      </c>
      <c r="E848" s="240">
        <v>60</v>
      </c>
      <c r="G848" s="2">
        <f t="shared" si="16"/>
        <v>129.70000000000002</v>
      </c>
    </row>
    <row r="849" spans="1:11">
      <c r="B849" s="526"/>
      <c r="C849" s="526"/>
      <c r="D849" t="s">
        <v>19</v>
      </c>
      <c r="E849" s="240">
        <v>5</v>
      </c>
      <c r="G849" s="2">
        <f t="shared" si="16"/>
        <v>134.70000000000002</v>
      </c>
    </row>
    <row r="850" spans="1:11">
      <c r="A850" s="7">
        <v>45800</v>
      </c>
      <c r="B850" s="526">
        <v>31036</v>
      </c>
      <c r="C850" s="526" t="s">
        <v>23</v>
      </c>
      <c r="D850" t="s">
        <v>16</v>
      </c>
      <c r="E850" s="240"/>
      <c r="F850" s="240">
        <v>66.7</v>
      </c>
      <c r="G850" s="2">
        <f t="shared" si="16"/>
        <v>68.000000000000014</v>
      </c>
      <c r="I850" s="525"/>
      <c r="K850" s="240"/>
    </row>
    <row r="851" spans="1:11">
      <c r="A851" s="7">
        <v>45800</v>
      </c>
      <c r="B851" s="526">
        <v>31036</v>
      </c>
      <c r="C851" s="526" t="s">
        <v>23</v>
      </c>
      <c r="D851" t="s">
        <v>17</v>
      </c>
      <c r="E851" s="240"/>
      <c r="F851" s="240">
        <v>3</v>
      </c>
      <c r="G851" s="2">
        <f t="shared" si="16"/>
        <v>65.000000000000014</v>
      </c>
      <c r="I851" s="525"/>
      <c r="K851" s="240"/>
    </row>
    <row r="852" spans="1:11">
      <c r="A852" s="7">
        <v>45800</v>
      </c>
      <c r="B852" s="526">
        <v>31036</v>
      </c>
      <c r="C852" s="526" t="s">
        <v>23</v>
      </c>
      <c r="D852" t="s">
        <v>18</v>
      </c>
      <c r="E852" s="240"/>
      <c r="F852" s="240">
        <v>60</v>
      </c>
      <c r="G852" s="2">
        <f t="shared" si="16"/>
        <v>5.0000000000000142</v>
      </c>
      <c r="I852" s="525"/>
      <c r="K852" s="240"/>
    </row>
    <row r="853" spans="1:11">
      <c r="A853" s="7">
        <v>45800</v>
      </c>
      <c r="B853" s="526">
        <v>31036</v>
      </c>
      <c r="C853" s="526" t="s">
        <v>23</v>
      </c>
      <c r="D853" t="s">
        <v>19</v>
      </c>
      <c r="E853" s="240"/>
      <c r="F853" s="240">
        <v>5</v>
      </c>
      <c r="G853" s="2">
        <f t="shared" si="16"/>
        <v>1.4210854715202004E-14</v>
      </c>
      <c r="I853" s="525"/>
      <c r="K853" s="240"/>
    </row>
    <row r="854" spans="1:11">
      <c r="A854" s="88">
        <v>45777</v>
      </c>
      <c r="B854" s="525" t="s">
        <v>14</v>
      </c>
      <c r="C854" s="525" t="s">
        <v>24</v>
      </c>
      <c r="D854" t="s">
        <v>16</v>
      </c>
      <c r="E854" s="240">
        <v>57.7</v>
      </c>
      <c r="G854" s="2">
        <f t="shared" si="16"/>
        <v>57.700000000000017</v>
      </c>
      <c r="I854" s="526"/>
      <c r="K854" s="240"/>
    </row>
    <row r="855" spans="1:11">
      <c r="A855" s="86"/>
      <c r="B855" s="526"/>
      <c r="C855" s="526"/>
      <c r="D855" t="s">
        <v>17</v>
      </c>
      <c r="E855" s="240">
        <v>3</v>
      </c>
      <c r="G855" s="2">
        <f t="shared" si="16"/>
        <v>60.700000000000017</v>
      </c>
      <c r="I855" s="526"/>
      <c r="K855" s="240"/>
    </row>
    <row r="856" spans="1:11">
      <c r="A856" s="86"/>
      <c r="B856" s="526"/>
      <c r="C856" s="526"/>
      <c r="D856" t="s">
        <v>18</v>
      </c>
      <c r="E856" s="240">
        <v>60</v>
      </c>
      <c r="G856" s="2">
        <f t="shared" si="16"/>
        <v>120.70000000000002</v>
      </c>
      <c r="I856" s="526"/>
      <c r="K856" s="240"/>
    </row>
    <row r="857" spans="1:11">
      <c r="A857" s="86"/>
      <c r="B857" s="526"/>
      <c r="C857" s="526"/>
      <c r="D857" t="s">
        <v>19</v>
      </c>
      <c r="E857" s="240">
        <v>5</v>
      </c>
      <c r="G857" s="2">
        <f t="shared" si="16"/>
        <v>125.70000000000002</v>
      </c>
      <c r="I857" s="525"/>
      <c r="K857" s="240"/>
    </row>
    <row r="858" spans="1:11">
      <c r="A858" s="7">
        <v>45800</v>
      </c>
      <c r="B858" s="526">
        <v>31036</v>
      </c>
      <c r="C858" s="526" t="s">
        <v>24</v>
      </c>
      <c r="D858" t="s">
        <v>16</v>
      </c>
      <c r="F858" s="240">
        <v>57.7</v>
      </c>
      <c r="G858" s="2">
        <f t="shared" si="16"/>
        <v>68.000000000000014</v>
      </c>
      <c r="I858" s="526"/>
      <c r="K858" s="240"/>
    </row>
    <row r="859" spans="1:11">
      <c r="A859" s="7">
        <v>45800</v>
      </c>
      <c r="B859" s="526">
        <v>31036</v>
      </c>
      <c r="C859" s="526" t="s">
        <v>24</v>
      </c>
      <c r="D859" t="s">
        <v>17</v>
      </c>
      <c r="F859" s="240">
        <v>3</v>
      </c>
      <c r="G859" s="2">
        <f t="shared" si="16"/>
        <v>65.000000000000014</v>
      </c>
      <c r="I859" s="526"/>
      <c r="K859" s="240"/>
    </row>
    <row r="860" spans="1:11">
      <c r="A860" s="7">
        <v>45800</v>
      </c>
      <c r="B860" s="526">
        <v>31036</v>
      </c>
      <c r="C860" s="526" t="s">
        <v>24</v>
      </c>
      <c r="D860" t="s">
        <v>18</v>
      </c>
      <c r="F860" s="240">
        <v>60</v>
      </c>
      <c r="G860" s="2">
        <f t="shared" si="16"/>
        <v>5.0000000000000142</v>
      </c>
      <c r="I860" s="526"/>
      <c r="K860" s="240"/>
    </row>
    <row r="861" spans="1:11">
      <c r="A861" s="7">
        <v>45800</v>
      </c>
      <c r="B861" s="526">
        <v>31036</v>
      </c>
      <c r="C861" s="526" t="s">
        <v>24</v>
      </c>
      <c r="D861" t="s">
        <v>19</v>
      </c>
      <c r="F861" s="240">
        <v>5</v>
      </c>
      <c r="G861" s="2">
        <f t="shared" si="16"/>
        <v>1.4210854715202004E-14</v>
      </c>
      <c r="K861" s="37"/>
    </row>
    <row r="862" spans="1:11">
      <c r="A862" s="88">
        <v>45808</v>
      </c>
      <c r="B862" s="525" t="s">
        <v>14</v>
      </c>
      <c r="C862" s="525" t="s">
        <v>25</v>
      </c>
      <c r="D862" t="s">
        <v>16</v>
      </c>
      <c r="E862" s="240">
        <v>57.7</v>
      </c>
      <c r="G862" s="2">
        <f t="shared" si="16"/>
        <v>57.700000000000017</v>
      </c>
    </row>
    <row r="863" spans="1:11">
      <c r="A863" s="86"/>
      <c r="B863" s="526"/>
      <c r="C863" s="526"/>
      <c r="D863" t="s">
        <v>17</v>
      </c>
      <c r="E863" s="240">
        <v>5</v>
      </c>
      <c r="G863" s="2">
        <f t="shared" si="16"/>
        <v>62.700000000000017</v>
      </c>
    </row>
    <row r="864" spans="1:11">
      <c r="A864" s="86"/>
      <c r="B864" s="526"/>
      <c r="C864" s="526"/>
      <c r="D864" t="s">
        <v>18</v>
      </c>
      <c r="E864" s="240">
        <v>60</v>
      </c>
      <c r="G864" s="2">
        <f t="shared" si="16"/>
        <v>122.70000000000002</v>
      </c>
    </row>
    <row r="865" spans="1:11">
      <c r="A865" s="86"/>
      <c r="B865" s="526"/>
      <c r="C865" s="526"/>
      <c r="D865" t="s">
        <v>19</v>
      </c>
      <c r="E865" s="240">
        <v>5</v>
      </c>
      <c r="G865" s="2">
        <f t="shared" si="16"/>
        <v>127.70000000000002</v>
      </c>
    </row>
    <row r="866" spans="1:11">
      <c r="A866" s="7">
        <v>45833</v>
      </c>
      <c r="B866" s="526">
        <v>31202</v>
      </c>
      <c r="C866" s="526" t="s">
        <v>25</v>
      </c>
      <c r="D866" t="s">
        <v>16</v>
      </c>
      <c r="F866" s="240">
        <v>57.7</v>
      </c>
      <c r="G866" s="2">
        <f t="shared" si="16"/>
        <v>70.000000000000014</v>
      </c>
      <c r="I866" s="543"/>
      <c r="J866" s="543"/>
      <c r="K866" s="543"/>
    </row>
    <row r="867" spans="1:11">
      <c r="A867" s="7">
        <v>45833</v>
      </c>
      <c r="B867" s="526">
        <v>31202</v>
      </c>
      <c r="C867" s="526" t="s">
        <v>25</v>
      </c>
      <c r="D867" t="s">
        <v>17</v>
      </c>
      <c r="F867" s="240">
        <v>5</v>
      </c>
      <c r="G867" s="2">
        <f t="shared" si="16"/>
        <v>65.000000000000014</v>
      </c>
      <c r="I867" s="525"/>
      <c r="K867" s="240"/>
    </row>
    <row r="868" spans="1:11">
      <c r="A868" s="7">
        <v>45833</v>
      </c>
      <c r="B868" s="526">
        <v>31202</v>
      </c>
      <c r="C868" s="526" t="s">
        <v>25</v>
      </c>
      <c r="D868" t="s">
        <v>18</v>
      </c>
      <c r="F868" s="240">
        <v>60</v>
      </c>
      <c r="G868" s="2">
        <f t="shared" si="16"/>
        <v>5.0000000000000142</v>
      </c>
      <c r="I868" s="526"/>
      <c r="K868" s="240"/>
    </row>
    <row r="869" spans="1:11">
      <c r="A869" s="7">
        <v>45833</v>
      </c>
      <c r="B869" s="526">
        <v>31202</v>
      </c>
      <c r="C869" s="526" t="s">
        <v>25</v>
      </c>
      <c r="D869" t="s">
        <v>19</v>
      </c>
      <c r="F869" s="240">
        <v>5</v>
      </c>
      <c r="G869" s="2">
        <f t="shared" si="16"/>
        <v>1.4210854715202004E-14</v>
      </c>
      <c r="I869" s="526"/>
      <c r="K869" s="240"/>
    </row>
    <row r="870" spans="1:11">
      <c r="A870" s="88">
        <v>45838</v>
      </c>
      <c r="B870" s="525" t="s">
        <v>14</v>
      </c>
      <c r="C870" s="525" t="s">
        <v>26</v>
      </c>
      <c r="D870" t="s">
        <v>16</v>
      </c>
      <c r="E870" s="240">
        <v>68</v>
      </c>
      <c r="G870" s="2">
        <f t="shared" si="16"/>
        <v>68.000000000000014</v>
      </c>
      <c r="I870" s="526"/>
      <c r="K870" s="240"/>
    </row>
    <row r="871" spans="1:11">
      <c r="A871" s="86"/>
      <c r="B871" s="526"/>
      <c r="C871" s="526"/>
      <c r="D871" t="s">
        <v>17</v>
      </c>
      <c r="E871" s="240">
        <v>4</v>
      </c>
      <c r="G871" s="2">
        <f t="shared" si="16"/>
        <v>72.000000000000014</v>
      </c>
      <c r="K871" s="37"/>
    </row>
    <row r="872" spans="1:11">
      <c r="A872" s="86"/>
      <c r="B872" s="526"/>
      <c r="C872" s="526"/>
      <c r="D872" t="s">
        <v>18</v>
      </c>
      <c r="E872" s="240">
        <v>60</v>
      </c>
      <c r="G872" s="2">
        <f t="shared" si="16"/>
        <v>132</v>
      </c>
    </row>
    <row r="873" spans="1:11">
      <c r="A873" s="86"/>
      <c r="B873" s="526"/>
      <c r="C873" s="526"/>
      <c r="D873" t="s">
        <v>19</v>
      </c>
      <c r="E873" s="240">
        <v>5</v>
      </c>
      <c r="G873" s="2">
        <f t="shared" si="16"/>
        <v>137</v>
      </c>
    </row>
    <row r="874" spans="1:11">
      <c r="A874" s="7">
        <v>45852</v>
      </c>
      <c r="B874" s="526">
        <v>31343</v>
      </c>
      <c r="C874" s="526" t="s">
        <v>26</v>
      </c>
      <c r="D874" t="s">
        <v>16</v>
      </c>
      <c r="F874" s="240">
        <v>68</v>
      </c>
      <c r="G874" s="2">
        <f t="shared" si="16"/>
        <v>69</v>
      </c>
    </row>
    <row r="875" spans="1:11">
      <c r="A875" s="7">
        <v>45852</v>
      </c>
      <c r="B875" s="526">
        <v>31343</v>
      </c>
      <c r="C875" s="526" t="s">
        <v>26</v>
      </c>
      <c r="D875" t="s">
        <v>17</v>
      </c>
      <c r="F875" s="240">
        <v>4</v>
      </c>
      <c r="G875" s="2">
        <f t="shared" si="16"/>
        <v>65</v>
      </c>
    </row>
    <row r="876" spans="1:11">
      <c r="A876" s="7">
        <v>45852</v>
      </c>
      <c r="B876" s="526">
        <v>31343</v>
      </c>
      <c r="C876" s="526" t="s">
        <v>26</v>
      </c>
      <c r="D876" t="s">
        <v>18</v>
      </c>
      <c r="F876" s="240">
        <v>60</v>
      </c>
      <c r="G876" s="2">
        <f t="shared" si="16"/>
        <v>5</v>
      </c>
    </row>
    <row r="877" spans="1:11">
      <c r="A877" s="7">
        <v>45852</v>
      </c>
      <c r="B877" s="526">
        <v>31343</v>
      </c>
      <c r="C877" s="526" t="s">
        <v>26</v>
      </c>
      <c r="D877" t="s">
        <v>19</v>
      </c>
      <c r="F877" s="240">
        <v>5</v>
      </c>
      <c r="G877" s="2">
        <f t="shared" si="16"/>
        <v>0</v>
      </c>
    </row>
    <row r="878" spans="1:11">
      <c r="A878" s="44">
        <v>45869</v>
      </c>
      <c r="B878" s="525" t="s">
        <v>14</v>
      </c>
      <c r="C878" s="525" t="s">
        <v>27</v>
      </c>
      <c r="D878" t="s">
        <v>16</v>
      </c>
      <c r="E878" s="8">
        <v>68</v>
      </c>
      <c r="G878" s="2">
        <f t="shared" si="16"/>
        <v>68</v>
      </c>
    </row>
    <row r="879" spans="1:11">
      <c r="B879" s="526"/>
      <c r="C879" s="526"/>
      <c r="D879" t="s">
        <v>17</v>
      </c>
      <c r="E879" s="8">
        <v>4</v>
      </c>
      <c r="G879" s="2">
        <f t="shared" si="16"/>
        <v>72</v>
      </c>
    </row>
    <row r="880" spans="1:11">
      <c r="B880" s="526"/>
      <c r="C880" s="526"/>
      <c r="D880" t="s">
        <v>18</v>
      </c>
      <c r="E880" s="8">
        <v>60</v>
      </c>
      <c r="G880" s="2">
        <f t="shared" si="16"/>
        <v>132</v>
      </c>
    </row>
    <row r="881" spans="1:7">
      <c r="B881" s="526"/>
      <c r="C881" s="526"/>
      <c r="D881" t="s">
        <v>19</v>
      </c>
      <c r="E881" s="8">
        <v>5</v>
      </c>
      <c r="G881" s="2">
        <f t="shared" si="16"/>
        <v>137</v>
      </c>
    </row>
    <row r="882" spans="1:7">
      <c r="A882" s="7">
        <v>45891</v>
      </c>
      <c r="B882" s="526">
        <v>31563</v>
      </c>
      <c r="C882" s="526" t="s">
        <v>27</v>
      </c>
      <c r="D882" t="s">
        <v>16</v>
      </c>
      <c r="F882" s="8">
        <v>68</v>
      </c>
      <c r="G882" s="2">
        <f t="shared" si="16"/>
        <v>69</v>
      </c>
    </row>
    <row r="883" spans="1:7">
      <c r="A883" s="7">
        <v>45891</v>
      </c>
      <c r="B883" s="526">
        <v>31563</v>
      </c>
      <c r="C883" s="526" t="s">
        <v>27</v>
      </c>
      <c r="D883" t="s">
        <v>17</v>
      </c>
      <c r="F883" s="8">
        <v>4</v>
      </c>
      <c r="G883" s="2">
        <f t="shared" si="16"/>
        <v>65</v>
      </c>
    </row>
    <row r="884" spans="1:7">
      <c r="A884" s="7">
        <v>45891</v>
      </c>
      <c r="B884" s="526">
        <v>31563</v>
      </c>
      <c r="C884" s="526" t="s">
        <v>27</v>
      </c>
      <c r="D884" t="s">
        <v>18</v>
      </c>
      <c r="F884" s="8">
        <v>60</v>
      </c>
      <c r="G884" s="2">
        <f t="shared" si="16"/>
        <v>5</v>
      </c>
    </row>
    <row r="885" spans="1:7">
      <c r="A885" s="7">
        <v>45891</v>
      </c>
      <c r="B885" s="526">
        <v>31563</v>
      </c>
      <c r="C885" s="526" t="s">
        <v>27</v>
      </c>
      <c r="D885" t="s">
        <v>19</v>
      </c>
      <c r="F885" s="8">
        <v>5</v>
      </c>
      <c r="G885" s="2">
        <f t="shared" si="16"/>
        <v>0</v>
      </c>
    </row>
    <row r="886" spans="1:7">
      <c r="A886" s="44">
        <v>45899</v>
      </c>
      <c r="B886" s="525" t="s">
        <v>14</v>
      </c>
      <c r="C886" s="525" t="s">
        <v>28</v>
      </c>
      <c r="D886" t="s">
        <v>16</v>
      </c>
      <c r="E886" s="265">
        <v>68</v>
      </c>
      <c r="G886" s="2">
        <f t="shared" si="16"/>
        <v>68</v>
      </c>
    </row>
    <row r="887" spans="1:7">
      <c r="B887" s="526"/>
      <c r="C887" s="526"/>
      <c r="D887" t="s">
        <v>17</v>
      </c>
      <c r="E887" s="265">
        <v>8</v>
      </c>
      <c r="G887" s="2">
        <f t="shared" si="16"/>
        <v>76</v>
      </c>
    </row>
    <row r="888" spans="1:7">
      <c r="B888" s="526"/>
      <c r="C888" s="526"/>
      <c r="D888" t="s">
        <v>18</v>
      </c>
      <c r="E888" s="265">
        <v>60</v>
      </c>
      <c r="G888" s="2">
        <f t="shared" si="16"/>
        <v>136</v>
      </c>
    </row>
    <row r="889" spans="1:7">
      <c r="B889" s="526"/>
      <c r="C889" s="526"/>
      <c r="D889" t="s">
        <v>19</v>
      </c>
      <c r="E889" s="265">
        <v>5</v>
      </c>
      <c r="G889" s="2">
        <f t="shared" si="16"/>
        <v>141</v>
      </c>
    </row>
    <row r="890" spans="1:7">
      <c r="A890" s="7">
        <v>45930</v>
      </c>
      <c r="B890" s="526">
        <v>31671</v>
      </c>
      <c r="C890" s="526" t="s">
        <v>28</v>
      </c>
      <c r="D890" t="s">
        <v>16</v>
      </c>
      <c r="F890" s="265">
        <v>68</v>
      </c>
      <c r="G890" s="2">
        <f t="shared" si="16"/>
        <v>73</v>
      </c>
    </row>
    <row r="891" spans="1:7">
      <c r="A891" s="7">
        <v>45930</v>
      </c>
      <c r="B891" s="526">
        <v>31671</v>
      </c>
      <c r="C891" s="526" t="s">
        <v>28</v>
      </c>
      <c r="D891" t="s">
        <v>17</v>
      </c>
      <c r="F891" s="265">
        <v>8</v>
      </c>
      <c r="G891" s="2">
        <f t="shared" si="16"/>
        <v>65</v>
      </c>
    </row>
    <row r="892" spans="1:7">
      <c r="A892" s="7">
        <v>45930</v>
      </c>
      <c r="B892" s="526">
        <v>31671</v>
      </c>
      <c r="C892" s="526" t="s">
        <v>28</v>
      </c>
      <c r="D892" t="s">
        <v>18</v>
      </c>
      <c r="F892" s="265">
        <v>60</v>
      </c>
      <c r="G892" s="2">
        <f t="shared" si="16"/>
        <v>5</v>
      </c>
    </row>
    <row r="893" spans="1:7">
      <c r="A893" s="7">
        <v>45930</v>
      </c>
      <c r="B893" s="526">
        <v>31671</v>
      </c>
      <c r="C893" s="526" t="s">
        <v>28</v>
      </c>
      <c r="D893" t="s">
        <v>19</v>
      </c>
      <c r="F893" s="265">
        <v>5</v>
      </c>
      <c r="G893" s="2">
        <f t="shared" si="16"/>
        <v>0</v>
      </c>
    </row>
    <row r="894" spans="1:7">
      <c r="A894" s="88">
        <v>45930</v>
      </c>
      <c r="B894" s="525" t="s">
        <v>14</v>
      </c>
      <c r="C894" s="525" t="s">
        <v>85</v>
      </c>
      <c r="D894" t="s">
        <v>16</v>
      </c>
      <c r="E894" s="240">
        <v>65.3</v>
      </c>
      <c r="G894" s="2">
        <f>+G893+E894-F894</f>
        <v>65.3</v>
      </c>
    </row>
    <row r="895" spans="1:7">
      <c r="B895" s="526"/>
      <c r="C895" s="526"/>
      <c r="D895" t="s">
        <v>17</v>
      </c>
      <c r="E895" s="26">
        <v>4</v>
      </c>
      <c r="G895" s="2">
        <f>+G894+E895-F895</f>
        <v>69.3</v>
      </c>
    </row>
    <row r="896" spans="1:7">
      <c r="B896" s="526"/>
      <c r="C896" s="526"/>
      <c r="D896" t="s">
        <v>18</v>
      </c>
      <c r="E896" s="26">
        <v>60</v>
      </c>
      <c r="G896" s="2">
        <f>+G895+E896-F896</f>
        <v>129.30000000000001</v>
      </c>
    </row>
    <row r="897" spans="1:13">
      <c r="B897" s="526"/>
      <c r="C897" s="526"/>
      <c r="D897" t="s">
        <v>19</v>
      </c>
      <c r="E897" s="26">
        <v>5</v>
      </c>
      <c r="G897" s="2">
        <f>+G896+E897-F897</f>
        <v>134.30000000000001</v>
      </c>
      <c r="I897" s="525" t="s">
        <v>85</v>
      </c>
      <c r="J897" t="s">
        <v>16</v>
      </c>
      <c r="K897" s="240">
        <v>65.3</v>
      </c>
    </row>
    <row r="898" spans="1:13">
      <c r="B898" s="526"/>
      <c r="C898" s="526"/>
      <c r="D898" t="s">
        <v>86</v>
      </c>
      <c r="E898" s="240">
        <v>10</v>
      </c>
      <c r="G898" s="2">
        <f t="shared" ref="G898:G971" si="17">+G897+E898-F898</f>
        <v>144.30000000000001</v>
      </c>
      <c r="I898" s="526"/>
      <c r="J898" t="s">
        <v>17</v>
      </c>
      <c r="K898" s="26">
        <v>4</v>
      </c>
    </row>
    <row r="899" spans="1:13">
      <c r="A899" s="7">
        <v>45905</v>
      </c>
      <c r="B899" s="526"/>
      <c r="C899" s="526" t="s">
        <v>85</v>
      </c>
      <c r="D899" t="s">
        <v>86</v>
      </c>
      <c r="F899" s="240">
        <v>10</v>
      </c>
      <c r="G899" s="2">
        <f t="shared" si="17"/>
        <v>134.30000000000001</v>
      </c>
      <c r="I899" s="526"/>
      <c r="J899" t="s">
        <v>18</v>
      </c>
      <c r="K899" s="26">
        <v>60</v>
      </c>
    </row>
    <row r="900" spans="1:13">
      <c r="A900" s="7">
        <v>45978</v>
      </c>
      <c r="B900" s="526">
        <v>31940</v>
      </c>
      <c r="C900" s="526" t="s">
        <v>53</v>
      </c>
      <c r="D900" t="s">
        <v>16</v>
      </c>
      <c r="F900" s="240">
        <v>65.3</v>
      </c>
      <c r="G900" s="2">
        <f t="shared" si="17"/>
        <v>69.000000000000014</v>
      </c>
      <c r="I900" s="526"/>
      <c r="K900" s="26"/>
    </row>
    <row r="901" spans="1:13">
      <c r="A901" s="7">
        <v>45978</v>
      </c>
      <c r="B901" s="526">
        <v>31940</v>
      </c>
      <c r="C901" s="526" t="s">
        <v>53</v>
      </c>
      <c r="D901" t="s">
        <v>17</v>
      </c>
      <c r="F901" s="26">
        <v>4</v>
      </c>
      <c r="G901" s="2">
        <f t="shared" si="17"/>
        <v>65.000000000000014</v>
      </c>
      <c r="I901" s="526"/>
      <c r="K901" s="26"/>
    </row>
    <row r="902" spans="1:13">
      <c r="A902" s="7">
        <v>45978</v>
      </c>
      <c r="B902" s="526">
        <v>31940</v>
      </c>
      <c r="C902" s="526" t="s">
        <v>53</v>
      </c>
      <c r="D902" t="s">
        <v>18</v>
      </c>
      <c r="F902" s="26">
        <v>60</v>
      </c>
      <c r="G902" s="2">
        <f t="shared" si="17"/>
        <v>5.0000000000000142</v>
      </c>
      <c r="I902" s="526"/>
      <c r="K902" s="26"/>
    </row>
    <row r="903" spans="1:13">
      <c r="A903" s="7">
        <v>45978</v>
      </c>
      <c r="B903" s="526">
        <v>31940</v>
      </c>
      <c r="C903" s="526" t="s">
        <v>53</v>
      </c>
      <c r="D903" t="s">
        <v>19</v>
      </c>
      <c r="F903" s="26">
        <v>5</v>
      </c>
      <c r="G903" s="2">
        <f t="shared" si="17"/>
        <v>1.4210854715202004E-14</v>
      </c>
      <c r="I903" s="526"/>
      <c r="K903" s="26"/>
    </row>
    <row r="904" spans="1:13">
      <c r="A904" s="88">
        <v>45961</v>
      </c>
      <c r="B904" s="525" t="s">
        <v>14</v>
      </c>
      <c r="C904" s="525" t="s">
        <v>30</v>
      </c>
      <c r="D904" t="s">
        <v>16</v>
      </c>
      <c r="E904" s="263">
        <v>64.5</v>
      </c>
      <c r="G904" s="2">
        <f t="shared" si="17"/>
        <v>64.500000000000014</v>
      </c>
      <c r="I904" s="526"/>
      <c r="J904" t="s">
        <v>19</v>
      </c>
      <c r="K904" s="26">
        <v>5</v>
      </c>
    </row>
    <row r="905" spans="1:13">
      <c r="A905" s="86"/>
      <c r="B905" s="526"/>
      <c r="C905" s="526"/>
      <c r="D905" t="s">
        <v>17</v>
      </c>
      <c r="E905" s="263">
        <v>7</v>
      </c>
      <c r="G905" s="2">
        <f t="shared" si="17"/>
        <v>71.500000000000014</v>
      </c>
      <c r="I905" s="525" t="s">
        <v>30</v>
      </c>
      <c r="J905" t="s">
        <v>18</v>
      </c>
      <c r="K905" s="26">
        <v>60</v>
      </c>
    </row>
    <row r="906" spans="1:13">
      <c r="A906" s="86"/>
      <c r="B906" s="526"/>
      <c r="C906" s="526"/>
      <c r="D906" t="s">
        <v>18</v>
      </c>
      <c r="E906" s="26">
        <v>60</v>
      </c>
      <c r="G906" s="2">
        <f t="shared" si="17"/>
        <v>131.5</v>
      </c>
      <c r="J906" t="s">
        <v>19</v>
      </c>
      <c r="K906" s="26">
        <v>5</v>
      </c>
    </row>
    <row r="907" spans="1:13">
      <c r="A907" s="86"/>
      <c r="B907" s="526"/>
      <c r="C907" s="526"/>
      <c r="D907" t="s">
        <v>19</v>
      </c>
      <c r="E907" s="26">
        <v>5</v>
      </c>
      <c r="G907" s="2">
        <f t="shared" si="17"/>
        <v>136.5</v>
      </c>
      <c r="K907" s="37">
        <f>SUM(K897:K906)</f>
        <v>199.3</v>
      </c>
    </row>
    <row r="908" spans="1:13">
      <c r="A908" s="7">
        <v>45978</v>
      </c>
      <c r="B908" s="526">
        <v>31940</v>
      </c>
      <c r="C908" s="526" t="s">
        <v>30</v>
      </c>
      <c r="D908" t="s">
        <v>18</v>
      </c>
      <c r="F908" s="26">
        <v>60</v>
      </c>
      <c r="G908" s="2">
        <f t="shared" si="17"/>
        <v>76.5</v>
      </c>
    </row>
    <row r="909" spans="1:13">
      <c r="A909" s="7">
        <v>45978</v>
      </c>
      <c r="B909" s="526">
        <v>31940</v>
      </c>
      <c r="C909" s="526" t="s">
        <v>30</v>
      </c>
      <c r="D909" t="s">
        <v>19</v>
      </c>
      <c r="F909" s="26">
        <v>5</v>
      </c>
      <c r="G909" s="2">
        <f t="shared" si="17"/>
        <v>71.5</v>
      </c>
      <c r="K909">
        <v>1040</v>
      </c>
      <c r="L909">
        <v>1039.0999999999999</v>
      </c>
      <c r="M909">
        <f>K909-L909</f>
        <v>0.90000000000009095</v>
      </c>
    </row>
    <row r="910" spans="1:13">
      <c r="A910" s="7">
        <v>45986</v>
      </c>
      <c r="B910" s="526">
        <v>32091</v>
      </c>
      <c r="C910" s="526" t="s">
        <v>30</v>
      </c>
      <c r="D910" t="s">
        <v>16</v>
      </c>
      <c r="F910" s="263">
        <v>64.5</v>
      </c>
      <c r="G910" s="2">
        <f t="shared" si="17"/>
        <v>7</v>
      </c>
    </row>
    <row r="911" spans="1:13">
      <c r="A911" s="7">
        <v>45986</v>
      </c>
      <c r="B911" s="526">
        <v>32091</v>
      </c>
      <c r="C911" s="526" t="s">
        <v>30</v>
      </c>
      <c r="D911" t="s">
        <v>17</v>
      </c>
      <c r="F911" s="263">
        <v>7</v>
      </c>
      <c r="G911" s="2">
        <f t="shared" si="17"/>
        <v>0</v>
      </c>
      <c r="I911" s="542" t="s">
        <v>394</v>
      </c>
      <c r="J911" s="542"/>
      <c r="K911" s="542"/>
    </row>
    <row r="912" spans="1:13">
      <c r="A912" s="88">
        <v>45991</v>
      </c>
      <c r="B912" s="525" t="s">
        <v>14</v>
      </c>
      <c r="C912" s="525" t="s">
        <v>33</v>
      </c>
      <c r="D912" t="s">
        <v>16</v>
      </c>
      <c r="E912" s="26">
        <v>61</v>
      </c>
      <c r="G912" s="2">
        <f t="shared" si="17"/>
        <v>61</v>
      </c>
      <c r="H912" s="5">
        <v>2025</v>
      </c>
      <c r="I912" s="525" t="s">
        <v>30</v>
      </c>
      <c r="J912" t="s">
        <v>16</v>
      </c>
      <c r="K912" s="263">
        <v>64.5</v>
      </c>
    </row>
    <row r="913" spans="1:11">
      <c r="A913" s="86"/>
      <c r="B913" s="526"/>
      <c r="C913" s="526"/>
      <c r="D913" t="s">
        <v>17</v>
      </c>
      <c r="E913" s="26">
        <v>6</v>
      </c>
      <c r="G913" s="2">
        <f t="shared" si="17"/>
        <v>67</v>
      </c>
      <c r="I913" s="526"/>
      <c r="J913" t="s">
        <v>17</v>
      </c>
      <c r="K913" s="263">
        <v>7</v>
      </c>
    </row>
    <row r="914" spans="1:11">
      <c r="A914" s="86"/>
      <c r="B914" s="526"/>
      <c r="C914" s="526"/>
      <c r="D914" t="s">
        <v>18</v>
      </c>
      <c r="E914" s="240">
        <v>60</v>
      </c>
      <c r="G914" s="2">
        <f t="shared" si="17"/>
        <v>127</v>
      </c>
      <c r="K914" s="168">
        <f>SUM(K912:K913)</f>
        <v>71.5</v>
      </c>
    </row>
    <row r="915" spans="1:11">
      <c r="A915" s="86"/>
      <c r="B915" s="526"/>
      <c r="C915" s="526"/>
      <c r="D915" t="s">
        <v>19</v>
      </c>
      <c r="E915" s="240">
        <v>5</v>
      </c>
      <c r="G915" s="2">
        <f t="shared" si="17"/>
        <v>132</v>
      </c>
    </row>
    <row r="916" spans="1:11">
      <c r="A916" s="86">
        <v>46037</v>
      </c>
      <c r="B916" s="526">
        <v>32347</v>
      </c>
      <c r="C916" s="526" t="s">
        <v>33</v>
      </c>
      <c r="D916" t="s">
        <v>16</v>
      </c>
      <c r="E916" s="240"/>
      <c r="F916" s="26">
        <v>61</v>
      </c>
      <c r="G916" s="2">
        <f t="shared" si="17"/>
        <v>71</v>
      </c>
    </row>
    <row r="917" spans="1:11">
      <c r="A917" s="86">
        <v>46037</v>
      </c>
      <c r="B917" s="526">
        <v>32347</v>
      </c>
      <c r="C917" s="526" t="s">
        <v>33</v>
      </c>
      <c r="D917" t="s">
        <v>17</v>
      </c>
      <c r="E917" s="240"/>
      <c r="F917" s="26">
        <v>6</v>
      </c>
      <c r="G917" s="2">
        <f t="shared" si="17"/>
        <v>65</v>
      </c>
    </row>
    <row r="918" spans="1:11">
      <c r="A918" s="86">
        <v>46037</v>
      </c>
      <c r="B918" s="526">
        <v>32347</v>
      </c>
      <c r="C918" s="526" t="s">
        <v>33</v>
      </c>
      <c r="D918" t="s">
        <v>18</v>
      </c>
      <c r="E918" s="240"/>
      <c r="F918" s="240">
        <v>60</v>
      </c>
      <c r="G918" s="2">
        <f t="shared" si="17"/>
        <v>5</v>
      </c>
    </row>
    <row r="919" spans="1:11">
      <c r="A919" s="86">
        <v>46037</v>
      </c>
      <c r="B919" s="526">
        <v>32347</v>
      </c>
      <c r="C919" s="526" t="s">
        <v>33</v>
      </c>
      <c r="D919" t="s">
        <v>19</v>
      </c>
      <c r="E919" s="240"/>
      <c r="F919" s="240">
        <v>5</v>
      </c>
      <c r="G919" s="2">
        <f t="shared" si="17"/>
        <v>0</v>
      </c>
    </row>
    <row r="920" spans="1:11">
      <c r="A920" s="44">
        <v>46022</v>
      </c>
      <c r="B920" s="525" t="s">
        <v>14</v>
      </c>
      <c r="C920" s="525" t="s">
        <v>34</v>
      </c>
      <c r="D920" t="s">
        <v>16</v>
      </c>
      <c r="E920" s="8">
        <v>61.9</v>
      </c>
      <c r="G920" s="2">
        <f t="shared" si="17"/>
        <v>61.9</v>
      </c>
    </row>
    <row r="921" spans="1:11">
      <c r="B921" s="526"/>
      <c r="C921" s="526"/>
      <c r="D921" t="s">
        <v>17</v>
      </c>
      <c r="E921" s="8">
        <v>6</v>
      </c>
      <c r="G921" s="2">
        <f t="shared" si="17"/>
        <v>67.900000000000006</v>
      </c>
    </row>
    <row r="922" spans="1:11">
      <c r="B922" s="526"/>
      <c r="C922" s="526"/>
      <c r="D922" t="s">
        <v>18</v>
      </c>
      <c r="E922" s="8">
        <v>60</v>
      </c>
      <c r="G922" s="2">
        <f t="shared" si="17"/>
        <v>127.9</v>
      </c>
    </row>
    <row r="923" spans="1:11">
      <c r="B923" s="526"/>
      <c r="C923" s="526"/>
      <c r="D923" t="s">
        <v>19</v>
      </c>
      <c r="E923" s="8">
        <v>5</v>
      </c>
      <c r="G923" s="2">
        <f t="shared" si="17"/>
        <v>132.9</v>
      </c>
    </row>
    <row r="924" spans="1:11">
      <c r="A924" s="86">
        <v>46037</v>
      </c>
      <c r="B924" s="526">
        <v>32347</v>
      </c>
      <c r="C924" s="526" t="s">
        <v>34</v>
      </c>
      <c r="D924" t="s">
        <v>16</v>
      </c>
      <c r="F924" s="8">
        <v>61.9</v>
      </c>
      <c r="G924" s="2">
        <f t="shared" si="17"/>
        <v>71</v>
      </c>
    </row>
    <row r="925" spans="1:11">
      <c r="A925" s="86">
        <v>46037</v>
      </c>
      <c r="B925" s="526">
        <v>32347</v>
      </c>
      <c r="C925" s="526" t="s">
        <v>34</v>
      </c>
      <c r="D925" t="s">
        <v>17</v>
      </c>
      <c r="F925" s="8">
        <v>6</v>
      </c>
      <c r="G925" s="2">
        <f t="shared" si="17"/>
        <v>65</v>
      </c>
    </row>
    <row r="926" spans="1:11">
      <c r="A926" s="86">
        <v>46037</v>
      </c>
      <c r="B926" s="526">
        <v>32347</v>
      </c>
      <c r="C926" s="526" t="s">
        <v>34</v>
      </c>
      <c r="D926" t="s">
        <v>18</v>
      </c>
      <c r="F926" s="8">
        <v>60</v>
      </c>
      <c r="G926" s="2">
        <f t="shared" si="17"/>
        <v>5</v>
      </c>
    </row>
    <row r="927" spans="1:11">
      <c r="A927" s="86">
        <v>46037</v>
      </c>
      <c r="B927" s="526">
        <v>32347</v>
      </c>
      <c r="C927" s="526" t="s">
        <v>34</v>
      </c>
      <c r="D927" t="s">
        <v>19</v>
      </c>
      <c r="F927" s="8">
        <v>5</v>
      </c>
      <c r="G927" s="2">
        <f t="shared" si="17"/>
        <v>0</v>
      </c>
    </row>
    <row r="928" spans="1:11">
      <c r="A928" s="88">
        <v>46053</v>
      </c>
      <c r="B928" s="525" t="s">
        <v>14</v>
      </c>
      <c r="C928" s="525" t="s">
        <v>15</v>
      </c>
      <c r="D928" t="s">
        <v>16</v>
      </c>
      <c r="E928" s="26">
        <v>60.1</v>
      </c>
      <c r="G928" s="2">
        <f t="shared" si="17"/>
        <v>60.1</v>
      </c>
    </row>
    <row r="929" spans="1:11">
      <c r="A929" s="86"/>
      <c r="B929" s="526"/>
      <c r="C929" s="526"/>
      <c r="D929" t="s">
        <v>17</v>
      </c>
      <c r="E929" s="26">
        <v>5</v>
      </c>
      <c r="G929" s="2">
        <f t="shared" si="17"/>
        <v>65.099999999999994</v>
      </c>
    </row>
    <row r="930" spans="1:11">
      <c r="A930" s="86"/>
      <c r="B930" s="526"/>
      <c r="C930" s="526"/>
      <c r="D930" t="s">
        <v>18</v>
      </c>
      <c r="E930" s="240">
        <v>60</v>
      </c>
      <c r="G930" s="2">
        <f t="shared" si="17"/>
        <v>125.1</v>
      </c>
    </row>
    <row r="931" spans="1:11">
      <c r="A931" s="86"/>
      <c r="B931" s="526"/>
      <c r="C931" s="526"/>
      <c r="D931" t="s">
        <v>19</v>
      </c>
      <c r="E931" s="240">
        <v>5</v>
      </c>
      <c r="G931" s="2">
        <f t="shared" si="17"/>
        <v>130.1</v>
      </c>
    </row>
    <row r="932" spans="1:11">
      <c r="B932" s="526"/>
      <c r="C932" s="526"/>
      <c r="D932" t="s">
        <v>146</v>
      </c>
      <c r="E932" s="240">
        <v>10</v>
      </c>
      <c r="G932" s="2">
        <f t="shared" si="17"/>
        <v>140.1</v>
      </c>
    </row>
    <row r="933" spans="1:11">
      <c r="B933" s="526"/>
      <c r="C933" s="526"/>
      <c r="D933" s="472" t="s">
        <v>109</v>
      </c>
      <c r="E933" s="473">
        <v>28.3</v>
      </c>
      <c r="G933" s="2">
        <f t="shared" si="17"/>
        <v>168.4</v>
      </c>
    </row>
    <row r="934" spans="1:11">
      <c r="A934" s="7">
        <v>46085</v>
      </c>
      <c r="B934" s="526">
        <v>32619</v>
      </c>
      <c r="C934" s="526" t="s">
        <v>15</v>
      </c>
      <c r="D934" t="s">
        <v>16</v>
      </c>
      <c r="E934" s="387"/>
      <c r="F934" s="2">
        <v>60.1</v>
      </c>
      <c r="G934" s="2">
        <f t="shared" si="17"/>
        <v>108.30000000000001</v>
      </c>
    </row>
    <row r="935" spans="1:11">
      <c r="A935" s="7">
        <v>46085</v>
      </c>
      <c r="B935" s="526">
        <v>32619</v>
      </c>
      <c r="C935" s="526" t="s">
        <v>15</v>
      </c>
      <c r="D935" t="s">
        <v>17</v>
      </c>
      <c r="E935" s="387"/>
      <c r="F935" s="2">
        <v>5</v>
      </c>
      <c r="G935" s="2">
        <f t="shared" si="17"/>
        <v>103.30000000000001</v>
      </c>
    </row>
    <row r="936" spans="1:11">
      <c r="A936" s="7">
        <v>46085</v>
      </c>
      <c r="B936" s="526">
        <v>32619</v>
      </c>
      <c r="C936" s="526" t="s">
        <v>15</v>
      </c>
      <c r="D936" t="s">
        <v>18</v>
      </c>
      <c r="E936" s="387"/>
      <c r="F936" s="2">
        <v>60</v>
      </c>
      <c r="G936" s="2">
        <f t="shared" si="17"/>
        <v>43.300000000000011</v>
      </c>
    </row>
    <row r="937" spans="1:11">
      <c r="A937" s="7">
        <v>46085</v>
      </c>
      <c r="B937" s="526">
        <v>32619</v>
      </c>
      <c r="C937" s="526" t="s">
        <v>15</v>
      </c>
      <c r="D937" t="s">
        <v>19</v>
      </c>
      <c r="E937" s="387"/>
      <c r="F937" s="2">
        <v>5</v>
      </c>
      <c r="G937" s="2">
        <f t="shared" si="17"/>
        <v>38.300000000000011</v>
      </c>
    </row>
    <row r="938" spans="1:11">
      <c r="A938" s="7">
        <v>46085</v>
      </c>
      <c r="B938" s="526">
        <v>32619</v>
      </c>
      <c r="C938" s="526" t="s">
        <v>15</v>
      </c>
      <c r="D938" t="s">
        <v>146</v>
      </c>
      <c r="E938" s="387"/>
      <c r="F938" s="2">
        <v>10</v>
      </c>
      <c r="G938" s="2">
        <f t="shared" si="17"/>
        <v>28.300000000000011</v>
      </c>
    </row>
    <row r="939" spans="1:11">
      <c r="A939" s="7">
        <v>46085</v>
      </c>
      <c r="B939" s="526">
        <v>32619</v>
      </c>
      <c r="C939" s="526" t="s">
        <v>15</v>
      </c>
      <c r="D939" s="472" t="s">
        <v>109</v>
      </c>
      <c r="E939" s="387"/>
      <c r="F939" s="2">
        <v>28.3</v>
      </c>
      <c r="G939" s="2">
        <f t="shared" si="17"/>
        <v>0</v>
      </c>
    </row>
    <row r="940" spans="1:11">
      <c r="A940" s="88">
        <v>46081</v>
      </c>
      <c r="B940" s="525" t="s">
        <v>14</v>
      </c>
      <c r="C940" s="525" t="s">
        <v>20</v>
      </c>
      <c r="D940" t="s">
        <v>16</v>
      </c>
      <c r="E940" s="240">
        <v>59.2</v>
      </c>
      <c r="G940" s="2">
        <f t="shared" si="17"/>
        <v>59.2</v>
      </c>
      <c r="I940" s="542" t="s">
        <v>394</v>
      </c>
      <c r="J940" s="542"/>
      <c r="K940" s="542"/>
    </row>
    <row r="941" spans="1:11">
      <c r="B941" s="526"/>
      <c r="C941" s="526"/>
      <c r="D941" t="s">
        <v>17</v>
      </c>
      <c r="E941" s="8">
        <v>10</v>
      </c>
      <c r="G941" s="2">
        <f t="shared" si="17"/>
        <v>69.2</v>
      </c>
      <c r="H941" s="525">
        <v>2026</v>
      </c>
      <c r="I941" s="525" t="s">
        <v>23</v>
      </c>
      <c r="J941" t="s">
        <v>16</v>
      </c>
      <c r="K941" s="8">
        <v>61.6</v>
      </c>
    </row>
    <row r="942" spans="1:11">
      <c r="B942" s="526"/>
      <c r="C942" s="526"/>
      <c r="D942" t="s">
        <v>18</v>
      </c>
      <c r="E942" s="8">
        <v>56</v>
      </c>
      <c r="G942" s="2">
        <f t="shared" si="17"/>
        <v>125.2</v>
      </c>
      <c r="I942" s="526"/>
      <c r="J942" t="s">
        <v>17</v>
      </c>
      <c r="K942" s="8">
        <v>6</v>
      </c>
    </row>
    <row r="943" spans="1:11">
      <c r="B943" s="526"/>
      <c r="C943" s="526"/>
      <c r="D943" t="s">
        <v>19</v>
      </c>
      <c r="E943" s="8">
        <v>5</v>
      </c>
      <c r="G943" s="2">
        <f t="shared" si="17"/>
        <v>130.19999999999999</v>
      </c>
      <c r="I943" s="526"/>
      <c r="J943" t="s">
        <v>18</v>
      </c>
      <c r="K943" s="8">
        <v>60</v>
      </c>
    </row>
    <row r="944" spans="1:11">
      <c r="A944" s="7">
        <v>46104</v>
      </c>
      <c r="B944" s="526">
        <v>32766</v>
      </c>
      <c r="C944" s="526" t="s">
        <v>20</v>
      </c>
      <c r="D944" t="s">
        <v>16</v>
      </c>
      <c r="F944" s="2">
        <v>59.2</v>
      </c>
      <c r="G944" s="2">
        <f t="shared" si="17"/>
        <v>70.999999999999986</v>
      </c>
      <c r="I944" s="526"/>
      <c r="J944" t="s">
        <v>19</v>
      </c>
      <c r="K944" s="8">
        <v>5</v>
      </c>
    </row>
    <row r="945" spans="1:11">
      <c r="A945" s="7">
        <v>46104</v>
      </c>
      <c r="B945" s="526">
        <v>32766</v>
      </c>
      <c r="C945" s="526" t="s">
        <v>20</v>
      </c>
      <c r="D945" t="s">
        <v>17</v>
      </c>
      <c r="F945" s="2">
        <v>10</v>
      </c>
      <c r="G945" s="2">
        <f t="shared" si="17"/>
        <v>60.999999999999986</v>
      </c>
      <c r="K945" s="359">
        <f>SUM(K941:K944)</f>
        <v>132.6</v>
      </c>
    </row>
    <row r="946" spans="1:11">
      <c r="A946" s="7">
        <v>46104</v>
      </c>
      <c r="B946" s="526">
        <v>32766</v>
      </c>
      <c r="C946" s="526" t="s">
        <v>20</v>
      </c>
      <c r="D946" t="s">
        <v>18</v>
      </c>
      <c r="F946" s="2">
        <v>56</v>
      </c>
      <c r="G946" s="2">
        <f t="shared" si="17"/>
        <v>4.9999999999999858</v>
      </c>
    </row>
    <row r="947" spans="1:11">
      <c r="A947" s="7">
        <v>46104</v>
      </c>
      <c r="B947" s="526">
        <v>32766</v>
      </c>
      <c r="C947" s="526" t="s">
        <v>20</v>
      </c>
      <c r="D947" t="s">
        <v>19</v>
      </c>
      <c r="F947" s="2">
        <v>5</v>
      </c>
      <c r="G947" s="2">
        <f t="shared" si="17"/>
        <v>-1.4210854715202004E-14</v>
      </c>
    </row>
    <row r="948" spans="1:11">
      <c r="A948" s="44">
        <v>46112</v>
      </c>
      <c r="B948" s="525" t="s">
        <v>14</v>
      </c>
      <c r="C948" s="525" t="s">
        <v>23</v>
      </c>
      <c r="D948" t="s">
        <v>16</v>
      </c>
      <c r="E948" s="8">
        <v>61.6</v>
      </c>
      <c r="G948" s="2">
        <f t="shared" si="17"/>
        <v>61.599999999999987</v>
      </c>
    </row>
    <row r="949" spans="1:11">
      <c r="B949" s="526"/>
      <c r="C949" s="526"/>
      <c r="D949" t="s">
        <v>17</v>
      </c>
      <c r="E949" s="8">
        <v>6</v>
      </c>
      <c r="G949" s="2">
        <f t="shared" si="17"/>
        <v>67.599999999999994</v>
      </c>
    </row>
    <row r="950" spans="1:11">
      <c r="B950" s="526"/>
      <c r="C950" s="526"/>
      <c r="D950" t="s">
        <v>18</v>
      </c>
      <c r="E950" s="8">
        <v>60</v>
      </c>
      <c r="G950" s="2">
        <f t="shared" si="17"/>
        <v>127.6</v>
      </c>
    </row>
    <row r="951" spans="1:11">
      <c r="B951" s="526"/>
      <c r="C951" s="526"/>
      <c r="D951" t="s">
        <v>19</v>
      </c>
      <c r="E951" s="8">
        <v>5</v>
      </c>
      <c r="G951" s="2">
        <f t="shared" si="17"/>
        <v>132.6</v>
      </c>
    </row>
    <row r="952" spans="1:11">
      <c r="B952" s="526"/>
      <c r="C952" s="526"/>
      <c r="G952" s="2">
        <f t="shared" si="17"/>
        <v>132.6</v>
      </c>
    </row>
    <row r="953" spans="1:11">
      <c r="B953" s="526"/>
      <c r="C953" s="526"/>
      <c r="G953" s="2">
        <f t="shared" si="17"/>
        <v>132.6</v>
      </c>
    </row>
    <row r="954" spans="1:11">
      <c r="B954" s="526"/>
      <c r="C954" s="526"/>
      <c r="G954" s="2">
        <f t="shared" si="17"/>
        <v>132.6</v>
      </c>
    </row>
    <row r="955" spans="1:11">
      <c r="B955" s="526"/>
      <c r="C955" s="526"/>
      <c r="G955" s="2">
        <f t="shared" si="17"/>
        <v>132.6</v>
      </c>
    </row>
    <row r="956" spans="1:11">
      <c r="B956" s="526"/>
      <c r="C956" s="526"/>
      <c r="G956" s="2">
        <f t="shared" si="17"/>
        <v>132.6</v>
      </c>
    </row>
    <row r="957" spans="1:11">
      <c r="B957" s="526"/>
      <c r="C957" s="526"/>
      <c r="G957" s="2">
        <f t="shared" si="17"/>
        <v>132.6</v>
      </c>
    </row>
    <row r="958" spans="1:11">
      <c r="B958" s="526"/>
      <c r="C958" s="526"/>
      <c r="G958" s="2">
        <f t="shared" si="17"/>
        <v>132.6</v>
      </c>
    </row>
    <row r="959" spans="1:11">
      <c r="B959" s="526"/>
      <c r="C959" s="526"/>
      <c r="G959" s="2">
        <f t="shared" si="17"/>
        <v>132.6</v>
      </c>
    </row>
    <row r="960" spans="1:11">
      <c r="B960" s="526"/>
      <c r="C960" s="526"/>
      <c r="G960" s="2">
        <f t="shared" si="17"/>
        <v>132.6</v>
      </c>
    </row>
    <row r="961" spans="2:7">
      <c r="B961" s="526"/>
      <c r="C961" s="526"/>
      <c r="G961" s="2">
        <f t="shared" si="17"/>
        <v>132.6</v>
      </c>
    </row>
    <row r="962" spans="2:7">
      <c r="B962" s="526"/>
      <c r="C962" s="526"/>
      <c r="G962" s="2">
        <f t="shared" si="17"/>
        <v>132.6</v>
      </c>
    </row>
    <row r="963" spans="2:7">
      <c r="B963" s="526"/>
      <c r="C963" s="526"/>
      <c r="G963" s="2">
        <f t="shared" si="17"/>
        <v>132.6</v>
      </c>
    </row>
    <row r="964" spans="2:7">
      <c r="B964" s="526"/>
      <c r="C964" s="526"/>
      <c r="G964" s="2">
        <f t="shared" si="17"/>
        <v>132.6</v>
      </c>
    </row>
    <row r="965" spans="2:7">
      <c r="B965" s="526"/>
      <c r="C965" s="526"/>
      <c r="G965" s="2">
        <f t="shared" si="17"/>
        <v>132.6</v>
      </c>
    </row>
    <row r="966" spans="2:7">
      <c r="B966" s="526"/>
      <c r="C966" s="526"/>
      <c r="G966" s="2">
        <f t="shared" si="17"/>
        <v>132.6</v>
      </c>
    </row>
    <row r="967" spans="2:7">
      <c r="B967" s="526"/>
      <c r="C967" s="526"/>
      <c r="G967" s="2">
        <f t="shared" si="17"/>
        <v>132.6</v>
      </c>
    </row>
    <row r="968" spans="2:7">
      <c r="B968" s="526"/>
      <c r="C968" s="526"/>
      <c r="G968" s="2">
        <f t="shared" si="17"/>
        <v>132.6</v>
      </c>
    </row>
    <row r="969" spans="2:7">
      <c r="B969" s="526"/>
      <c r="C969" s="526"/>
      <c r="G969" s="2">
        <f t="shared" si="17"/>
        <v>132.6</v>
      </c>
    </row>
    <row r="970" spans="2:7">
      <c r="B970" s="526"/>
      <c r="C970" s="526"/>
      <c r="G970" s="2">
        <f t="shared" si="17"/>
        <v>132.6</v>
      </c>
    </row>
    <row r="971" spans="2:7">
      <c r="B971" s="526"/>
      <c r="C971" s="526"/>
      <c r="G971" s="2">
        <f t="shared" si="17"/>
        <v>132.6</v>
      </c>
    </row>
    <row r="972" spans="2:7">
      <c r="B972" s="526"/>
      <c r="C972" s="526"/>
      <c r="G972" s="2">
        <f t="shared" ref="G972:G1035" si="18">+G971+E972-F972</f>
        <v>132.6</v>
      </c>
    </row>
    <row r="973" spans="2:7">
      <c r="B973" s="526"/>
      <c r="C973" s="526"/>
      <c r="G973" s="2">
        <f t="shared" si="18"/>
        <v>132.6</v>
      </c>
    </row>
    <row r="974" spans="2:7">
      <c r="B974" s="526"/>
      <c r="C974" s="526"/>
      <c r="G974" s="2">
        <f t="shared" si="18"/>
        <v>132.6</v>
      </c>
    </row>
    <row r="975" spans="2:7">
      <c r="B975" s="526"/>
      <c r="C975" s="526"/>
      <c r="G975" s="2">
        <f t="shared" si="18"/>
        <v>132.6</v>
      </c>
    </row>
    <row r="976" spans="2:7">
      <c r="B976" s="526"/>
      <c r="C976" s="526"/>
      <c r="G976" s="2">
        <f t="shared" si="18"/>
        <v>132.6</v>
      </c>
    </row>
    <row r="977" spans="2:7">
      <c r="B977" s="526"/>
      <c r="C977" s="526"/>
      <c r="G977" s="2">
        <f t="shared" si="18"/>
        <v>132.6</v>
      </c>
    </row>
    <row r="978" spans="2:7">
      <c r="B978" s="526"/>
      <c r="C978" s="526"/>
      <c r="G978" s="2">
        <f t="shared" si="18"/>
        <v>132.6</v>
      </c>
    </row>
    <row r="979" spans="2:7">
      <c r="B979" s="526"/>
      <c r="C979" s="526"/>
      <c r="G979" s="2">
        <f t="shared" si="18"/>
        <v>132.6</v>
      </c>
    </row>
    <row r="980" spans="2:7">
      <c r="B980" s="526"/>
      <c r="C980" s="526"/>
      <c r="G980" s="2">
        <f t="shared" si="18"/>
        <v>132.6</v>
      </c>
    </row>
    <row r="981" spans="2:7">
      <c r="B981" s="526"/>
      <c r="C981" s="526"/>
      <c r="G981" s="2">
        <f t="shared" si="18"/>
        <v>132.6</v>
      </c>
    </row>
    <row r="982" spans="2:7">
      <c r="B982" s="526"/>
      <c r="C982" s="526"/>
      <c r="G982" s="2">
        <f t="shared" si="18"/>
        <v>132.6</v>
      </c>
    </row>
    <row r="983" spans="2:7">
      <c r="B983" s="526"/>
      <c r="C983" s="526"/>
      <c r="G983" s="2">
        <f t="shared" si="18"/>
        <v>132.6</v>
      </c>
    </row>
    <row r="984" spans="2:7">
      <c r="B984" s="526"/>
      <c r="C984" s="526"/>
      <c r="G984" s="2">
        <f t="shared" si="18"/>
        <v>132.6</v>
      </c>
    </row>
    <row r="985" spans="2:7">
      <c r="B985" s="526"/>
      <c r="C985" s="526"/>
      <c r="G985" s="2">
        <f t="shared" si="18"/>
        <v>132.6</v>
      </c>
    </row>
    <row r="986" spans="2:7">
      <c r="B986" s="526"/>
      <c r="C986" s="526"/>
      <c r="G986" s="2">
        <f t="shared" si="18"/>
        <v>132.6</v>
      </c>
    </row>
    <row r="987" spans="2:7">
      <c r="B987" s="526"/>
      <c r="C987" s="526"/>
      <c r="G987" s="2">
        <f t="shared" si="18"/>
        <v>132.6</v>
      </c>
    </row>
    <row r="988" spans="2:7">
      <c r="B988" s="526"/>
      <c r="C988" s="526"/>
      <c r="G988" s="2">
        <f t="shared" si="18"/>
        <v>132.6</v>
      </c>
    </row>
    <row r="989" spans="2:7">
      <c r="B989" s="526"/>
      <c r="C989" s="526"/>
      <c r="G989" s="2">
        <f t="shared" si="18"/>
        <v>132.6</v>
      </c>
    </row>
    <row r="990" spans="2:7">
      <c r="B990" s="526"/>
      <c r="C990" s="526"/>
      <c r="G990" s="2">
        <f t="shared" si="18"/>
        <v>132.6</v>
      </c>
    </row>
    <row r="991" spans="2:7">
      <c r="B991" s="526"/>
      <c r="C991" s="526"/>
      <c r="G991" s="2">
        <f t="shared" si="18"/>
        <v>132.6</v>
      </c>
    </row>
    <row r="992" spans="2:7">
      <c r="B992" s="526"/>
      <c r="C992" s="526"/>
      <c r="G992" s="2">
        <f t="shared" si="18"/>
        <v>132.6</v>
      </c>
    </row>
    <row r="993" spans="2:7">
      <c r="B993" s="526"/>
      <c r="C993" s="526"/>
      <c r="G993" s="2">
        <f t="shared" si="18"/>
        <v>132.6</v>
      </c>
    </row>
    <row r="994" spans="2:7">
      <c r="B994" s="526"/>
      <c r="C994" s="526"/>
      <c r="G994" s="2">
        <f t="shared" si="18"/>
        <v>132.6</v>
      </c>
    </row>
    <row r="995" spans="2:7">
      <c r="B995" s="526"/>
      <c r="C995" s="526"/>
      <c r="G995" s="2">
        <f t="shared" si="18"/>
        <v>132.6</v>
      </c>
    </row>
    <row r="996" spans="2:7">
      <c r="B996" s="526"/>
      <c r="C996" s="526"/>
      <c r="G996" s="2">
        <f t="shared" si="18"/>
        <v>132.6</v>
      </c>
    </row>
    <row r="997" spans="2:7">
      <c r="B997" s="526"/>
      <c r="C997" s="526"/>
      <c r="G997" s="2">
        <f t="shared" si="18"/>
        <v>132.6</v>
      </c>
    </row>
    <row r="998" spans="2:7">
      <c r="B998" s="526"/>
      <c r="C998" s="526"/>
      <c r="G998" s="2">
        <f t="shared" si="18"/>
        <v>132.6</v>
      </c>
    </row>
    <row r="999" spans="2:7">
      <c r="B999" s="526"/>
      <c r="C999" s="526"/>
      <c r="G999" s="2">
        <f t="shared" si="18"/>
        <v>132.6</v>
      </c>
    </row>
    <row r="1000" spans="2:7">
      <c r="B1000" s="526"/>
      <c r="C1000" s="526"/>
      <c r="G1000" s="2">
        <f t="shared" si="18"/>
        <v>132.6</v>
      </c>
    </row>
    <row r="1001" spans="2:7">
      <c r="B1001" s="526"/>
      <c r="C1001" s="526"/>
      <c r="G1001" s="2">
        <f t="shared" si="18"/>
        <v>132.6</v>
      </c>
    </row>
    <row r="1002" spans="2:7">
      <c r="B1002" s="526"/>
      <c r="C1002" s="526"/>
      <c r="G1002" s="2">
        <f t="shared" si="18"/>
        <v>132.6</v>
      </c>
    </row>
    <row r="1003" spans="2:7">
      <c r="B1003" s="526"/>
      <c r="C1003" s="526"/>
      <c r="G1003" s="2">
        <f t="shared" si="18"/>
        <v>132.6</v>
      </c>
    </row>
    <row r="1004" spans="2:7">
      <c r="B1004" s="526"/>
      <c r="C1004" s="526"/>
      <c r="G1004" s="2">
        <f t="shared" si="18"/>
        <v>132.6</v>
      </c>
    </row>
    <row r="1005" spans="2:7">
      <c r="B1005" s="526"/>
      <c r="C1005" s="526"/>
      <c r="G1005" s="2">
        <f t="shared" si="18"/>
        <v>132.6</v>
      </c>
    </row>
    <row r="1006" spans="2:7">
      <c r="B1006" s="526"/>
      <c r="C1006" s="526"/>
      <c r="G1006" s="2">
        <f t="shared" si="18"/>
        <v>132.6</v>
      </c>
    </row>
    <row r="1007" spans="2:7">
      <c r="B1007" s="526"/>
      <c r="C1007" s="526"/>
      <c r="G1007" s="2">
        <f t="shared" si="18"/>
        <v>132.6</v>
      </c>
    </row>
    <row r="1008" spans="2:7">
      <c r="B1008" s="526"/>
      <c r="C1008" s="526"/>
      <c r="G1008" s="2">
        <f t="shared" si="18"/>
        <v>132.6</v>
      </c>
    </row>
    <row r="1009" spans="2:7">
      <c r="B1009" s="526"/>
      <c r="C1009" s="526"/>
      <c r="G1009" s="2">
        <f t="shared" si="18"/>
        <v>132.6</v>
      </c>
    </row>
    <row r="1010" spans="2:7">
      <c r="B1010" s="526"/>
      <c r="C1010" s="526"/>
      <c r="G1010" s="2">
        <f t="shared" si="18"/>
        <v>132.6</v>
      </c>
    </row>
    <row r="1011" spans="2:7">
      <c r="B1011" s="526"/>
      <c r="C1011" s="526"/>
      <c r="G1011" s="2">
        <f t="shared" si="18"/>
        <v>132.6</v>
      </c>
    </row>
    <row r="1012" spans="2:7">
      <c r="B1012" s="526"/>
      <c r="C1012" s="526"/>
      <c r="G1012" s="2">
        <f t="shared" si="18"/>
        <v>132.6</v>
      </c>
    </row>
    <row r="1013" spans="2:7">
      <c r="B1013" s="526"/>
      <c r="C1013" s="526"/>
      <c r="G1013" s="2">
        <f t="shared" si="18"/>
        <v>132.6</v>
      </c>
    </row>
    <row r="1014" spans="2:7">
      <c r="B1014" s="526"/>
      <c r="C1014" s="526"/>
      <c r="G1014" s="2">
        <f t="shared" si="18"/>
        <v>132.6</v>
      </c>
    </row>
    <row r="1015" spans="2:7">
      <c r="B1015" s="526"/>
      <c r="C1015" s="526"/>
      <c r="G1015" s="2">
        <f t="shared" si="18"/>
        <v>132.6</v>
      </c>
    </row>
    <row r="1016" spans="2:7">
      <c r="B1016" s="526"/>
      <c r="C1016" s="526"/>
      <c r="G1016" s="2">
        <f t="shared" si="18"/>
        <v>132.6</v>
      </c>
    </row>
    <row r="1017" spans="2:7">
      <c r="B1017" s="526"/>
      <c r="C1017" s="526"/>
      <c r="G1017" s="2">
        <f t="shared" si="18"/>
        <v>132.6</v>
      </c>
    </row>
    <row r="1018" spans="2:7">
      <c r="B1018" s="526"/>
      <c r="C1018" s="526"/>
      <c r="G1018" s="2">
        <f t="shared" si="18"/>
        <v>132.6</v>
      </c>
    </row>
    <row r="1019" spans="2:7">
      <c r="B1019" s="526"/>
      <c r="C1019" s="526"/>
      <c r="G1019" s="2">
        <f t="shared" si="18"/>
        <v>132.6</v>
      </c>
    </row>
    <row r="1020" spans="2:7">
      <c r="B1020" s="526"/>
      <c r="C1020" s="526"/>
      <c r="G1020" s="2">
        <f t="shared" si="18"/>
        <v>132.6</v>
      </c>
    </row>
    <row r="1021" spans="2:7">
      <c r="B1021" s="526"/>
      <c r="C1021" s="526"/>
      <c r="G1021" s="2">
        <f t="shared" si="18"/>
        <v>132.6</v>
      </c>
    </row>
    <row r="1022" spans="2:7">
      <c r="B1022" s="526"/>
      <c r="C1022" s="526"/>
      <c r="G1022" s="2">
        <f t="shared" si="18"/>
        <v>132.6</v>
      </c>
    </row>
    <row r="1023" spans="2:7">
      <c r="B1023" s="526"/>
      <c r="C1023" s="526"/>
      <c r="G1023" s="2">
        <f t="shared" si="18"/>
        <v>132.6</v>
      </c>
    </row>
    <row r="1024" spans="2:7">
      <c r="B1024" s="526"/>
      <c r="C1024" s="526"/>
      <c r="G1024" s="2">
        <f t="shared" si="18"/>
        <v>132.6</v>
      </c>
    </row>
    <row r="1025" spans="2:7">
      <c r="B1025" s="526"/>
      <c r="C1025" s="526"/>
      <c r="G1025" s="2">
        <f t="shared" si="18"/>
        <v>132.6</v>
      </c>
    </row>
    <row r="1026" spans="2:7">
      <c r="B1026" s="526"/>
      <c r="C1026" s="526"/>
      <c r="G1026" s="2">
        <f t="shared" si="18"/>
        <v>132.6</v>
      </c>
    </row>
    <row r="1027" spans="2:7">
      <c r="B1027" s="526"/>
      <c r="C1027" s="526"/>
      <c r="G1027" s="2">
        <f t="shared" si="18"/>
        <v>132.6</v>
      </c>
    </row>
    <row r="1028" spans="2:7">
      <c r="B1028" s="526"/>
      <c r="C1028" s="526"/>
      <c r="G1028" s="2">
        <f t="shared" si="18"/>
        <v>132.6</v>
      </c>
    </row>
    <row r="1029" spans="2:7">
      <c r="B1029" s="526"/>
      <c r="C1029" s="526"/>
      <c r="G1029" s="2">
        <f t="shared" si="18"/>
        <v>132.6</v>
      </c>
    </row>
    <row r="1030" spans="2:7">
      <c r="B1030" s="526"/>
      <c r="C1030" s="526"/>
      <c r="G1030" s="2">
        <f t="shared" si="18"/>
        <v>132.6</v>
      </c>
    </row>
    <row r="1031" spans="2:7">
      <c r="B1031" s="526"/>
      <c r="C1031" s="526"/>
      <c r="G1031" s="2">
        <f t="shared" si="18"/>
        <v>132.6</v>
      </c>
    </row>
    <row r="1032" spans="2:7">
      <c r="B1032" s="526"/>
      <c r="C1032" s="526"/>
      <c r="G1032" s="2">
        <f t="shared" si="18"/>
        <v>132.6</v>
      </c>
    </row>
    <row r="1033" spans="2:7">
      <c r="B1033" s="526"/>
      <c r="C1033" s="526"/>
      <c r="G1033" s="2">
        <f t="shared" si="18"/>
        <v>132.6</v>
      </c>
    </row>
    <row r="1034" spans="2:7">
      <c r="B1034" s="526"/>
      <c r="C1034" s="526"/>
      <c r="G1034" s="2">
        <f t="shared" si="18"/>
        <v>132.6</v>
      </c>
    </row>
    <row r="1035" spans="2:7">
      <c r="B1035" s="526"/>
      <c r="C1035" s="526"/>
      <c r="G1035" s="2">
        <f t="shared" si="18"/>
        <v>132.6</v>
      </c>
    </row>
    <row r="1036" spans="2:7">
      <c r="B1036" s="526"/>
      <c r="C1036" s="526"/>
      <c r="G1036" s="2">
        <f t="shared" ref="G1036:G1099" si="19">+G1035+E1036-F1036</f>
        <v>132.6</v>
      </c>
    </row>
    <row r="1037" spans="2:7">
      <c r="B1037" s="526"/>
      <c r="C1037" s="526"/>
      <c r="G1037" s="2">
        <f t="shared" si="19"/>
        <v>132.6</v>
      </c>
    </row>
    <row r="1038" spans="2:7">
      <c r="B1038" s="526"/>
      <c r="C1038" s="526"/>
      <c r="G1038" s="2">
        <f t="shared" si="19"/>
        <v>132.6</v>
      </c>
    </row>
    <row r="1039" spans="2:7">
      <c r="B1039" s="526"/>
      <c r="C1039" s="526"/>
      <c r="G1039" s="2">
        <f t="shared" si="19"/>
        <v>132.6</v>
      </c>
    </row>
    <row r="1040" spans="2:7">
      <c r="B1040" s="526"/>
      <c r="C1040" s="526"/>
      <c r="G1040" s="2">
        <f t="shared" si="19"/>
        <v>132.6</v>
      </c>
    </row>
    <row r="1041" spans="2:7">
      <c r="B1041" s="526"/>
      <c r="C1041" s="526"/>
      <c r="G1041" s="2">
        <f t="shared" si="19"/>
        <v>132.6</v>
      </c>
    </row>
    <row r="1042" spans="2:7">
      <c r="B1042" s="526"/>
      <c r="C1042" s="526"/>
      <c r="G1042" s="2">
        <f t="shared" si="19"/>
        <v>132.6</v>
      </c>
    </row>
    <row r="1043" spans="2:7">
      <c r="B1043" s="526"/>
      <c r="C1043" s="526"/>
      <c r="G1043" s="2">
        <f t="shared" si="19"/>
        <v>132.6</v>
      </c>
    </row>
    <row r="1044" spans="2:7">
      <c r="B1044" s="526"/>
      <c r="C1044" s="526"/>
      <c r="G1044" s="2">
        <f t="shared" si="19"/>
        <v>132.6</v>
      </c>
    </row>
    <row r="1045" spans="2:7">
      <c r="B1045" s="526"/>
      <c r="C1045" s="526"/>
      <c r="G1045" s="2">
        <f t="shared" si="19"/>
        <v>132.6</v>
      </c>
    </row>
    <row r="1046" spans="2:7">
      <c r="B1046" s="526"/>
      <c r="C1046" s="526"/>
      <c r="G1046" s="2">
        <f t="shared" si="19"/>
        <v>132.6</v>
      </c>
    </row>
    <row r="1047" spans="2:7">
      <c r="B1047" s="526"/>
      <c r="C1047" s="526"/>
      <c r="G1047" s="2">
        <f t="shared" si="19"/>
        <v>132.6</v>
      </c>
    </row>
    <row r="1048" spans="2:7">
      <c r="B1048" s="526"/>
      <c r="C1048" s="526"/>
      <c r="G1048" s="2">
        <f t="shared" si="19"/>
        <v>132.6</v>
      </c>
    </row>
    <row r="1049" spans="2:7">
      <c r="B1049" s="526"/>
      <c r="C1049" s="526"/>
      <c r="G1049" s="2">
        <f t="shared" si="19"/>
        <v>132.6</v>
      </c>
    </row>
    <row r="1050" spans="2:7">
      <c r="B1050" s="526"/>
      <c r="C1050" s="526"/>
      <c r="G1050" s="2">
        <f t="shared" si="19"/>
        <v>132.6</v>
      </c>
    </row>
    <row r="1051" spans="2:7">
      <c r="B1051" s="526"/>
      <c r="C1051" s="526"/>
      <c r="G1051" s="2">
        <f t="shared" si="19"/>
        <v>132.6</v>
      </c>
    </row>
    <row r="1052" spans="2:7">
      <c r="B1052" s="526"/>
      <c r="C1052" s="526"/>
      <c r="G1052" s="2">
        <f t="shared" si="19"/>
        <v>132.6</v>
      </c>
    </row>
    <row r="1053" spans="2:7">
      <c r="B1053" s="526"/>
      <c r="C1053" s="526"/>
      <c r="G1053" s="2">
        <f t="shared" si="19"/>
        <v>132.6</v>
      </c>
    </row>
    <row r="1054" spans="2:7">
      <c r="B1054" s="526"/>
      <c r="C1054" s="526"/>
      <c r="G1054" s="2">
        <f t="shared" si="19"/>
        <v>132.6</v>
      </c>
    </row>
    <row r="1055" spans="2:7">
      <c r="B1055" s="526"/>
      <c r="C1055" s="526"/>
      <c r="G1055" s="2">
        <f t="shared" si="19"/>
        <v>132.6</v>
      </c>
    </row>
    <row r="1056" spans="2:7">
      <c r="B1056" s="526"/>
      <c r="C1056" s="526"/>
      <c r="G1056" s="2">
        <f t="shared" si="19"/>
        <v>132.6</v>
      </c>
    </row>
    <row r="1057" spans="2:7">
      <c r="B1057" s="526"/>
      <c r="C1057" s="526"/>
      <c r="G1057" s="2">
        <f t="shared" si="19"/>
        <v>132.6</v>
      </c>
    </row>
    <row r="1058" spans="2:7">
      <c r="B1058" s="526"/>
      <c r="C1058" s="526"/>
      <c r="G1058" s="2">
        <f t="shared" si="19"/>
        <v>132.6</v>
      </c>
    </row>
    <row r="1059" spans="2:7">
      <c r="B1059" s="526"/>
      <c r="C1059" s="526"/>
      <c r="G1059" s="2">
        <f t="shared" si="19"/>
        <v>132.6</v>
      </c>
    </row>
    <row r="1060" spans="2:7">
      <c r="B1060" s="526"/>
      <c r="C1060" s="526"/>
      <c r="G1060" s="2">
        <f t="shared" si="19"/>
        <v>132.6</v>
      </c>
    </row>
    <row r="1061" spans="2:7">
      <c r="B1061" s="526"/>
      <c r="C1061" s="526"/>
      <c r="G1061" s="2">
        <f t="shared" si="19"/>
        <v>132.6</v>
      </c>
    </row>
    <row r="1062" spans="2:7">
      <c r="B1062" s="526"/>
      <c r="C1062" s="526"/>
      <c r="G1062" s="2">
        <f t="shared" si="19"/>
        <v>132.6</v>
      </c>
    </row>
    <row r="1063" spans="2:7">
      <c r="B1063" s="526"/>
      <c r="C1063" s="526"/>
      <c r="G1063" s="2">
        <f t="shared" si="19"/>
        <v>132.6</v>
      </c>
    </row>
    <row r="1064" spans="2:7">
      <c r="B1064" s="526"/>
      <c r="C1064" s="526"/>
      <c r="G1064" s="2">
        <f t="shared" si="19"/>
        <v>132.6</v>
      </c>
    </row>
    <row r="1065" spans="2:7">
      <c r="B1065" s="526"/>
      <c r="C1065" s="526"/>
      <c r="G1065" s="2">
        <f t="shared" si="19"/>
        <v>132.6</v>
      </c>
    </row>
    <row r="1066" spans="2:7">
      <c r="B1066" s="526"/>
      <c r="C1066" s="526"/>
      <c r="G1066" s="2">
        <f t="shared" si="19"/>
        <v>132.6</v>
      </c>
    </row>
    <row r="1067" spans="2:7">
      <c r="B1067" s="526"/>
      <c r="C1067" s="526"/>
      <c r="G1067" s="2">
        <f t="shared" si="19"/>
        <v>132.6</v>
      </c>
    </row>
    <row r="1068" spans="2:7">
      <c r="B1068" s="526"/>
      <c r="C1068" s="526"/>
      <c r="G1068" s="2">
        <f t="shared" si="19"/>
        <v>132.6</v>
      </c>
    </row>
    <row r="1069" spans="2:7">
      <c r="B1069" s="526"/>
      <c r="C1069" s="526"/>
      <c r="G1069" s="2">
        <f t="shared" si="19"/>
        <v>132.6</v>
      </c>
    </row>
    <row r="1070" spans="2:7">
      <c r="B1070" s="526"/>
      <c r="C1070" s="526"/>
      <c r="G1070" s="2">
        <f t="shared" si="19"/>
        <v>132.6</v>
      </c>
    </row>
    <row r="1071" spans="2:7">
      <c r="B1071" s="526"/>
      <c r="C1071" s="526"/>
      <c r="G1071" s="2">
        <f t="shared" si="19"/>
        <v>132.6</v>
      </c>
    </row>
    <row r="1072" spans="2:7">
      <c r="B1072" s="526"/>
      <c r="C1072" s="526"/>
      <c r="G1072" s="2">
        <f t="shared" si="19"/>
        <v>132.6</v>
      </c>
    </row>
    <row r="1073" spans="2:7">
      <c r="B1073" s="526"/>
      <c r="C1073" s="526"/>
      <c r="G1073" s="2">
        <f t="shared" si="19"/>
        <v>132.6</v>
      </c>
    </row>
    <row r="1074" spans="2:7">
      <c r="B1074" s="526"/>
      <c r="C1074" s="526"/>
      <c r="G1074" s="2">
        <f t="shared" si="19"/>
        <v>132.6</v>
      </c>
    </row>
    <row r="1075" spans="2:7">
      <c r="B1075" s="526"/>
      <c r="C1075" s="526"/>
      <c r="G1075" s="2">
        <f t="shared" si="19"/>
        <v>132.6</v>
      </c>
    </row>
    <row r="1076" spans="2:7">
      <c r="B1076" s="526"/>
      <c r="C1076" s="526"/>
      <c r="G1076" s="2">
        <f t="shared" si="19"/>
        <v>132.6</v>
      </c>
    </row>
    <row r="1077" spans="2:7">
      <c r="B1077" s="526"/>
      <c r="C1077" s="526"/>
      <c r="G1077" s="2">
        <f t="shared" si="19"/>
        <v>132.6</v>
      </c>
    </row>
    <row r="1078" spans="2:7">
      <c r="B1078" s="526"/>
      <c r="C1078" s="526"/>
      <c r="G1078" s="2">
        <f t="shared" si="19"/>
        <v>132.6</v>
      </c>
    </row>
    <row r="1079" spans="2:7">
      <c r="B1079" s="526"/>
      <c r="C1079" s="526"/>
      <c r="G1079" s="2">
        <f t="shared" si="19"/>
        <v>132.6</v>
      </c>
    </row>
    <row r="1080" spans="2:7">
      <c r="B1080" s="526"/>
      <c r="C1080" s="526"/>
      <c r="G1080" s="2">
        <f t="shared" si="19"/>
        <v>132.6</v>
      </c>
    </row>
    <row r="1081" spans="2:7">
      <c r="B1081" s="526"/>
      <c r="C1081" s="526"/>
      <c r="G1081" s="2">
        <f t="shared" si="19"/>
        <v>132.6</v>
      </c>
    </row>
    <row r="1082" spans="2:7">
      <c r="B1082" s="526"/>
      <c r="C1082" s="526"/>
      <c r="G1082" s="2">
        <f t="shared" si="19"/>
        <v>132.6</v>
      </c>
    </row>
    <row r="1083" spans="2:7">
      <c r="B1083" s="526"/>
      <c r="C1083" s="526"/>
      <c r="G1083" s="2">
        <f t="shared" si="19"/>
        <v>132.6</v>
      </c>
    </row>
    <row r="1084" spans="2:7">
      <c r="B1084" s="526"/>
      <c r="C1084" s="526"/>
      <c r="G1084" s="2">
        <f t="shared" si="19"/>
        <v>132.6</v>
      </c>
    </row>
    <row r="1085" spans="2:7">
      <c r="B1085" s="526"/>
      <c r="C1085" s="526"/>
      <c r="G1085" s="2">
        <f t="shared" si="19"/>
        <v>132.6</v>
      </c>
    </row>
    <row r="1086" spans="2:7">
      <c r="B1086" s="526"/>
      <c r="C1086" s="526"/>
      <c r="G1086" s="2">
        <f t="shared" si="19"/>
        <v>132.6</v>
      </c>
    </row>
    <row r="1087" spans="2:7">
      <c r="B1087" s="526"/>
      <c r="C1087" s="526"/>
      <c r="G1087" s="2">
        <f t="shared" si="19"/>
        <v>132.6</v>
      </c>
    </row>
    <row r="1088" spans="2:7">
      <c r="B1088" s="526"/>
      <c r="C1088" s="526"/>
      <c r="G1088" s="2">
        <f t="shared" si="19"/>
        <v>132.6</v>
      </c>
    </row>
    <row r="1089" spans="2:7">
      <c r="B1089" s="526"/>
      <c r="C1089" s="526"/>
      <c r="G1089" s="2">
        <f t="shared" si="19"/>
        <v>132.6</v>
      </c>
    </row>
    <row r="1090" spans="2:7">
      <c r="B1090" s="526"/>
      <c r="C1090" s="526"/>
      <c r="G1090" s="2">
        <f t="shared" si="19"/>
        <v>132.6</v>
      </c>
    </row>
    <row r="1091" spans="2:7">
      <c r="B1091" s="526"/>
      <c r="C1091" s="526"/>
      <c r="G1091" s="2">
        <f t="shared" si="19"/>
        <v>132.6</v>
      </c>
    </row>
    <row r="1092" spans="2:7">
      <c r="B1092" s="526"/>
      <c r="C1092" s="526"/>
      <c r="G1092" s="2">
        <f t="shared" si="19"/>
        <v>132.6</v>
      </c>
    </row>
    <row r="1093" spans="2:7">
      <c r="B1093" s="526"/>
      <c r="C1093" s="526"/>
      <c r="G1093" s="2">
        <f t="shared" si="19"/>
        <v>132.6</v>
      </c>
    </row>
    <row r="1094" spans="2:7">
      <c r="B1094" s="526"/>
      <c r="C1094" s="526"/>
      <c r="G1094" s="2">
        <f t="shared" si="19"/>
        <v>132.6</v>
      </c>
    </row>
    <row r="1095" spans="2:7">
      <c r="B1095" s="526"/>
      <c r="C1095" s="526"/>
      <c r="G1095" s="2">
        <f t="shared" si="19"/>
        <v>132.6</v>
      </c>
    </row>
    <row r="1096" spans="2:7">
      <c r="B1096" s="526"/>
      <c r="C1096" s="526"/>
      <c r="G1096" s="2">
        <f t="shared" si="19"/>
        <v>132.6</v>
      </c>
    </row>
    <row r="1097" spans="2:7">
      <c r="B1097" s="526"/>
      <c r="C1097" s="526"/>
      <c r="G1097" s="2">
        <f t="shared" si="19"/>
        <v>132.6</v>
      </c>
    </row>
    <row r="1098" spans="2:7">
      <c r="B1098" s="526"/>
      <c r="C1098" s="526"/>
      <c r="G1098" s="2">
        <f t="shared" si="19"/>
        <v>132.6</v>
      </c>
    </row>
    <row r="1099" spans="2:7">
      <c r="B1099" s="526"/>
      <c r="C1099" s="526"/>
      <c r="G1099" s="2">
        <f t="shared" si="19"/>
        <v>132.6</v>
      </c>
    </row>
    <row r="1100" spans="2:7">
      <c r="B1100" s="526"/>
      <c r="C1100" s="526"/>
      <c r="G1100" s="2">
        <f t="shared" ref="G1100:G1163" si="20">+G1099+E1100-F1100</f>
        <v>132.6</v>
      </c>
    </row>
    <row r="1101" spans="2:7">
      <c r="B1101" s="526"/>
      <c r="C1101" s="526"/>
      <c r="G1101" s="2">
        <f t="shared" si="20"/>
        <v>132.6</v>
      </c>
    </row>
    <row r="1102" spans="2:7">
      <c r="B1102" s="526"/>
      <c r="C1102" s="526"/>
      <c r="G1102" s="2">
        <f t="shared" si="20"/>
        <v>132.6</v>
      </c>
    </row>
    <row r="1103" spans="2:7">
      <c r="B1103" s="526"/>
      <c r="C1103" s="526"/>
      <c r="G1103" s="2">
        <f t="shared" si="20"/>
        <v>132.6</v>
      </c>
    </row>
    <row r="1104" spans="2:7">
      <c r="B1104" s="526"/>
      <c r="C1104" s="526"/>
      <c r="G1104" s="2">
        <f t="shared" si="20"/>
        <v>132.6</v>
      </c>
    </row>
    <row r="1105" spans="2:7">
      <c r="B1105" s="526"/>
      <c r="C1105" s="526"/>
      <c r="G1105" s="2">
        <f t="shared" si="20"/>
        <v>132.6</v>
      </c>
    </row>
    <row r="1106" spans="2:7">
      <c r="B1106" s="526"/>
      <c r="C1106" s="526"/>
      <c r="G1106" s="2">
        <f t="shared" si="20"/>
        <v>132.6</v>
      </c>
    </row>
    <row r="1107" spans="2:7">
      <c r="B1107" s="526"/>
      <c r="C1107" s="526"/>
      <c r="G1107" s="2">
        <f t="shared" si="20"/>
        <v>132.6</v>
      </c>
    </row>
    <row r="1108" spans="2:7">
      <c r="B1108" s="526"/>
      <c r="C1108" s="526"/>
      <c r="G1108" s="2">
        <f t="shared" si="20"/>
        <v>132.6</v>
      </c>
    </row>
    <row r="1109" spans="2:7">
      <c r="B1109" s="526"/>
      <c r="C1109" s="526"/>
      <c r="G1109" s="2">
        <f t="shared" si="20"/>
        <v>132.6</v>
      </c>
    </row>
    <row r="1110" spans="2:7">
      <c r="B1110" s="526"/>
      <c r="C1110" s="526"/>
      <c r="G1110" s="2">
        <f t="shared" si="20"/>
        <v>132.6</v>
      </c>
    </row>
    <row r="1111" spans="2:7">
      <c r="B1111" s="526"/>
      <c r="C1111" s="526"/>
      <c r="G1111" s="2">
        <f t="shared" si="20"/>
        <v>132.6</v>
      </c>
    </row>
    <row r="1112" spans="2:7">
      <c r="B1112" s="526"/>
      <c r="C1112" s="526"/>
      <c r="G1112" s="2">
        <f t="shared" si="20"/>
        <v>132.6</v>
      </c>
    </row>
    <row r="1113" spans="2:7">
      <c r="B1113" s="526"/>
      <c r="C1113" s="526"/>
      <c r="G1113" s="2">
        <f t="shared" si="20"/>
        <v>132.6</v>
      </c>
    </row>
    <row r="1114" spans="2:7">
      <c r="B1114" s="526"/>
      <c r="C1114" s="526"/>
      <c r="G1114" s="2">
        <f t="shared" si="20"/>
        <v>132.6</v>
      </c>
    </row>
    <row r="1115" spans="2:7">
      <c r="B1115" s="526"/>
      <c r="C1115" s="526"/>
      <c r="G1115" s="2">
        <f t="shared" si="20"/>
        <v>132.6</v>
      </c>
    </row>
    <row r="1116" spans="2:7">
      <c r="B1116" s="526"/>
      <c r="C1116" s="526"/>
      <c r="G1116" s="2">
        <f t="shared" si="20"/>
        <v>132.6</v>
      </c>
    </row>
    <row r="1117" spans="2:7">
      <c r="B1117" s="526"/>
      <c r="C1117" s="526"/>
      <c r="G1117" s="2">
        <f t="shared" si="20"/>
        <v>132.6</v>
      </c>
    </row>
    <row r="1118" spans="2:7">
      <c r="B1118" s="526"/>
      <c r="C1118" s="526"/>
      <c r="G1118" s="2">
        <f t="shared" si="20"/>
        <v>132.6</v>
      </c>
    </row>
    <row r="1119" spans="2:7">
      <c r="B1119" s="526"/>
      <c r="C1119" s="526"/>
      <c r="G1119" s="2">
        <f t="shared" si="20"/>
        <v>132.6</v>
      </c>
    </row>
    <row r="1120" spans="2:7">
      <c r="B1120" s="526"/>
      <c r="C1120" s="526"/>
      <c r="G1120" s="2">
        <f t="shared" si="20"/>
        <v>132.6</v>
      </c>
    </row>
    <row r="1121" spans="2:7">
      <c r="B1121" s="526"/>
      <c r="C1121" s="526"/>
      <c r="G1121" s="2">
        <f t="shared" si="20"/>
        <v>132.6</v>
      </c>
    </row>
    <row r="1122" spans="2:7">
      <c r="B1122" s="526"/>
      <c r="C1122" s="526"/>
      <c r="G1122" s="2">
        <f t="shared" si="20"/>
        <v>132.6</v>
      </c>
    </row>
    <row r="1123" spans="2:7">
      <c r="B1123" s="526"/>
      <c r="C1123" s="526"/>
      <c r="G1123" s="2">
        <f t="shared" si="20"/>
        <v>132.6</v>
      </c>
    </row>
    <row r="1124" spans="2:7">
      <c r="B1124" s="526"/>
      <c r="C1124" s="526"/>
      <c r="G1124" s="2">
        <f t="shared" si="20"/>
        <v>132.6</v>
      </c>
    </row>
    <row r="1125" spans="2:7">
      <c r="B1125" s="526"/>
      <c r="C1125" s="526"/>
      <c r="G1125" s="2">
        <f t="shared" si="20"/>
        <v>132.6</v>
      </c>
    </row>
    <row r="1126" spans="2:7">
      <c r="B1126" s="526"/>
      <c r="C1126" s="526"/>
      <c r="G1126" s="2">
        <f t="shared" si="20"/>
        <v>132.6</v>
      </c>
    </row>
    <row r="1127" spans="2:7">
      <c r="B1127" s="526"/>
      <c r="C1127" s="526"/>
      <c r="G1127" s="2">
        <f t="shared" si="20"/>
        <v>132.6</v>
      </c>
    </row>
    <row r="1128" spans="2:7">
      <c r="B1128" s="526"/>
      <c r="C1128" s="526"/>
      <c r="G1128" s="2">
        <f t="shared" si="20"/>
        <v>132.6</v>
      </c>
    </row>
    <row r="1129" spans="2:7">
      <c r="B1129" s="526"/>
      <c r="C1129" s="526"/>
      <c r="G1129" s="2">
        <f t="shared" si="20"/>
        <v>132.6</v>
      </c>
    </row>
    <row r="1130" spans="2:7">
      <c r="B1130" s="526"/>
      <c r="C1130" s="526"/>
      <c r="G1130" s="2">
        <f t="shared" si="20"/>
        <v>132.6</v>
      </c>
    </row>
    <row r="1131" spans="2:7">
      <c r="B1131" s="526"/>
      <c r="C1131" s="526"/>
      <c r="G1131" s="2">
        <f t="shared" si="20"/>
        <v>132.6</v>
      </c>
    </row>
    <row r="1132" spans="2:7">
      <c r="B1132" s="526"/>
      <c r="C1132" s="526"/>
      <c r="G1132" s="2">
        <f t="shared" si="20"/>
        <v>132.6</v>
      </c>
    </row>
    <row r="1133" spans="2:7">
      <c r="B1133" s="526"/>
      <c r="C1133" s="526"/>
      <c r="G1133" s="2">
        <f t="shared" si="20"/>
        <v>132.6</v>
      </c>
    </row>
    <row r="1134" spans="2:7">
      <c r="B1134" s="526"/>
      <c r="C1134" s="526"/>
      <c r="G1134" s="2">
        <f t="shared" si="20"/>
        <v>132.6</v>
      </c>
    </row>
    <row r="1135" spans="2:7">
      <c r="B1135" s="526"/>
      <c r="C1135" s="526"/>
      <c r="G1135" s="2">
        <f t="shared" si="20"/>
        <v>132.6</v>
      </c>
    </row>
    <row r="1136" spans="2:7">
      <c r="B1136" s="526"/>
      <c r="C1136" s="526"/>
      <c r="G1136" s="2">
        <f t="shared" si="20"/>
        <v>132.6</v>
      </c>
    </row>
    <row r="1137" spans="2:7">
      <c r="B1137" s="526"/>
      <c r="C1137" s="526"/>
      <c r="G1137" s="2">
        <f t="shared" si="20"/>
        <v>132.6</v>
      </c>
    </row>
    <row r="1138" spans="2:7">
      <c r="B1138" s="526"/>
      <c r="C1138" s="526"/>
      <c r="G1138" s="2">
        <f t="shared" si="20"/>
        <v>132.6</v>
      </c>
    </row>
    <row r="1139" spans="2:7">
      <c r="B1139" s="526"/>
      <c r="C1139" s="526"/>
      <c r="G1139" s="2">
        <f t="shared" si="20"/>
        <v>132.6</v>
      </c>
    </row>
    <row r="1140" spans="2:7">
      <c r="B1140" s="526"/>
      <c r="C1140" s="526"/>
      <c r="G1140" s="2">
        <f t="shared" si="20"/>
        <v>132.6</v>
      </c>
    </row>
    <row r="1141" spans="2:7">
      <c r="B1141" s="526"/>
      <c r="C1141" s="526"/>
      <c r="G1141" s="2">
        <f t="shared" si="20"/>
        <v>132.6</v>
      </c>
    </row>
    <row r="1142" spans="2:7">
      <c r="B1142" s="526"/>
      <c r="C1142" s="526"/>
      <c r="G1142" s="2">
        <f t="shared" si="20"/>
        <v>132.6</v>
      </c>
    </row>
    <row r="1143" spans="2:7">
      <c r="B1143" s="526"/>
      <c r="C1143" s="526"/>
      <c r="G1143" s="2">
        <f t="shared" si="20"/>
        <v>132.6</v>
      </c>
    </row>
    <row r="1144" spans="2:7">
      <c r="B1144" s="526"/>
      <c r="C1144" s="526"/>
      <c r="G1144" s="2">
        <f t="shared" si="20"/>
        <v>132.6</v>
      </c>
    </row>
    <row r="1145" spans="2:7">
      <c r="B1145" s="526"/>
      <c r="C1145" s="526"/>
      <c r="G1145" s="2">
        <f t="shared" si="20"/>
        <v>132.6</v>
      </c>
    </row>
    <row r="1146" spans="2:7">
      <c r="B1146" s="526"/>
      <c r="C1146" s="526"/>
      <c r="G1146" s="2">
        <f t="shared" si="20"/>
        <v>132.6</v>
      </c>
    </row>
    <row r="1147" spans="2:7">
      <c r="B1147" s="526"/>
      <c r="C1147" s="526"/>
      <c r="G1147" s="2">
        <f t="shared" si="20"/>
        <v>132.6</v>
      </c>
    </row>
    <row r="1148" spans="2:7">
      <c r="B1148" s="526"/>
      <c r="C1148" s="526"/>
      <c r="G1148" s="2">
        <f t="shared" si="20"/>
        <v>132.6</v>
      </c>
    </row>
    <row r="1149" spans="2:7">
      <c r="B1149" s="526"/>
      <c r="C1149" s="526"/>
      <c r="G1149" s="2">
        <f t="shared" si="20"/>
        <v>132.6</v>
      </c>
    </row>
    <row r="1150" spans="2:7">
      <c r="B1150" s="526"/>
      <c r="C1150" s="526"/>
      <c r="G1150" s="2">
        <f t="shared" si="20"/>
        <v>132.6</v>
      </c>
    </row>
    <row r="1151" spans="2:7">
      <c r="B1151" s="526"/>
      <c r="C1151" s="526"/>
      <c r="G1151" s="2">
        <f t="shared" si="20"/>
        <v>132.6</v>
      </c>
    </row>
    <row r="1152" spans="2:7">
      <c r="B1152" s="526"/>
      <c r="C1152" s="526"/>
      <c r="G1152" s="2">
        <f t="shared" si="20"/>
        <v>132.6</v>
      </c>
    </row>
    <row r="1153" spans="2:7">
      <c r="B1153" s="526"/>
      <c r="C1153" s="526"/>
      <c r="G1153" s="2">
        <f t="shared" si="20"/>
        <v>132.6</v>
      </c>
    </row>
    <row r="1154" spans="2:7">
      <c r="B1154" s="526"/>
      <c r="C1154" s="526"/>
      <c r="G1154" s="2">
        <f t="shared" si="20"/>
        <v>132.6</v>
      </c>
    </row>
    <row r="1155" spans="2:7">
      <c r="B1155" s="526"/>
      <c r="C1155" s="526"/>
      <c r="G1155" s="2">
        <f t="shared" si="20"/>
        <v>132.6</v>
      </c>
    </row>
    <row r="1156" spans="2:7">
      <c r="B1156" s="526"/>
      <c r="C1156" s="526"/>
      <c r="G1156" s="2">
        <f t="shared" si="20"/>
        <v>132.6</v>
      </c>
    </row>
    <row r="1157" spans="2:7">
      <c r="B1157" s="526"/>
      <c r="C1157" s="526"/>
      <c r="G1157" s="2">
        <f t="shared" si="20"/>
        <v>132.6</v>
      </c>
    </row>
    <row r="1158" spans="2:7">
      <c r="B1158" s="526"/>
      <c r="C1158" s="526"/>
      <c r="G1158" s="2">
        <f t="shared" si="20"/>
        <v>132.6</v>
      </c>
    </row>
    <row r="1159" spans="2:7">
      <c r="B1159" s="526"/>
      <c r="C1159" s="526"/>
      <c r="G1159" s="2">
        <f t="shared" si="20"/>
        <v>132.6</v>
      </c>
    </row>
    <row r="1160" spans="2:7">
      <c r="B1160" s="526"/>
      <c r="C1160" s="526"/>
      <c r="G1160" s="2">
        <f t="shared" si="20"/>
        <v>132.6</v>
      </c>
    </row>
    <row r="1161" spans="2:7">
      <c r="B1161" s="526"/>
      <c r="C1161" s="526"/>
      <c r="G1161" s="2">
        <f t="shared" si="20"/>
        <v>132.6</v>
      </c>
    </row>
    <row r="1162" spans="2:7">
      <c r="B1162" s="526"/>
      <c r="C1162" s="526"/>
      <c r="G1162" s="2">
        <f t="shared" si="20"/>
        <v>132.6</v>
      </c>
    </row>
    <row r="1163" spans="2:7">
      <c r="B1163" s="526"/>
      <c r="C1163" s="526"/>
      <c r="G1163" s="2">
        <f t="shared" si="20"/>
        <v>132.6</v>
      </c>
    </row>
    <row r="1164" spans="2:7">
      <c r="B1164" s="526"/>
      <c r="C1164" s="526"/>
      <c r="G1164" s="2">
        <f t="shared" ref="G1164:G1227" si="21">+G1163+E1164-F1164</f>
        <v>132.6</v>
      </c>
    </row>
    <row r="1165" spans="2:7">
      <c r="B1165" s="526"/>
      <c r="C1165" s="526"/>
      <c r="G1165" s="2">
        <f t="shared" si="21"/>
        <v>132.6</v>
      </c>
    </row>
    <row r="1166" spans="2:7">
      <c r="B1166" s="526"/>
      <c r="C1166" s="526"/>
      <c r="G1166" s="2">
        <f t="shared" si="21"/>
        <v>132.6</v>
      </c>
    </row>
    <row r="1167" spans="2:7">
      <c r="B1167" s="526"/>
      <c r="C1167" s="526"/>
      <c r="G1167" s="2">
        <f t="shared" si="21"/>
        <v>132.6</v>
      </c>
    </row>
    <row r="1168" spans="2:7">
      <c r="B1168" s="526"/>
      <c r="C1168" s="526"/>
      <c r="G1168" s="2">
        <f t="shared" si="21"/>
        <v>132.6</v>
      </c>
    </row>
    <row r="1169" spans="2:7">
      <c r="B1169" s="526"/>
      <c r="C1169" s="526"/>
      <c r="G1169" s="2">
        <f t="shared" si="21"/>
        <v>132.6</v>
      </c>
    </row>
    <row r="1170" spans="2:7">
      <c r="B1170" s="526"/>
      <c r="C1170" s="526"/>
      <c r="G1170" s="2">
        <f t="shared" si="21"/>
        <v>132.6</v>
      </c>
    </row>
    <row r="1171" spans="2:7">
      <c r="B1171" s="526"/>
      <c r="C1171" s="526"/>
      <c r="G1171" s="2">
        <f t="shared" si="21"/>
        <v>132.6</v>
      </c>
    </row>
    <row r="1172" spans="2:7">
      <c r="B1172" s="526"/>
      <c r="C1172" s="526"/>
      <c r="G1172" s="2">
        <f t="shared" si="21"/>
        <v>132.6</v>
      </c>
    </row>
    <row r="1173" spans="2:7">
      <c r="B1173" s="526"/>
      <c r="C1173" s="526"/>
      <c r="G1173" s="2">
        <f t="shared" si="21"/>
        <v>132.6</v>
      </c>
    </row>
    <row r="1174" spans="2:7">
      <c r="B1174" s="526"/>
      <c r="C1174" s="526"/>
      <c r="G1174" s="2">
        <f t="shared" si="21"/>
        <v>132.6</v>
      </c>
    </row>
    <row r="1175" spans="2:7">
      <c r="B1175" s="526"/>
      <c r="C1175" s="526"/>
      <c r="G1175" s="2">
        <f t="shared" si="21"/>
        <v>132.6</v>
      </c>
    </row>
    <row r="1176" spans="2:7">
      <c r="B1176" s="526"/>
      <c r="C1176" s="526"/>
      <c r="G1176" s="2">
        <f t="shared" si="21"/>
        <v>132.6</v>
      </c>
    </row>
    <row r="1177" spans="2:7">
      <c r="B1177" s="526"/>
      <c r="C1177" s="526"/>
      <c r="G1177" s="2">
        <f t="shared" si="21"/>
        <v>132.6</v>
      </c>
    </row>
    <row r="1178" spans="2:7">
      <c r="B1178" s="526"/>
      <c r="C1178" s="526"/>
      <c r="G1178" s="2">
        <f t="shared" si="21"/>
        <v>132.6</v>
      </c>
    </row>
    <row r="1179" spans="2:7">
      <c r="B1179" s="526"/>
      <c r="C1179" s="526"/>
      <c r="G1179" s="2">
        <f t="shared" si="21"/>
        <v>132.6</v>
      </c>
    </row>
    <row r="1180" spans="2:7">
      <c r="B1180" s="526"/>
      <c r="C1180" s="526"/>
      <c r="G1180" s="2">
        <f t="shared" si="21"/>
        <v>132.6</v>
      </c>
    </row>
    <row r="1181" spans="2:7">
      <c r="B1181" s="526"/>
      <c r="C1181" s="526"/>
      <c r="G1181" s="2">
        <f t="shared" si="21"/>
        <v>132.6</v>
      </c>
    </row>
    <row r="1182" spans="2:7">
      <c r="B1182" s="526"/>
      <c r="C1182" s="526"/>
      <c r="G1182" s="2">
        <f t="shared" si="21"/>
        <v>132.6</v>
      </c>
    </row>
    <row r="1183" spans="2:7">
      <c r="B1183" s="526"/>
      <c r="C1183" s="526"/>
      <c r="G1183" s="2">
        <f t="shared" si="21"/>
        <v>132.6</v>
      </c>
    </row>
    <row r="1184" spans="2:7">
      <c r="B1184" s="526"/>
      <c r="C1184" s="526"/>
      <c r="G1184" s="2">
        <f t="shared" si="21"/>
        <v>132.6</v>
      </c>
    </row>
    <row r="1185" spans="2:7">
      <c r="B1185" s="526"/>
      <c r="C1185" s="526"/>
      <c r="G1185" s="2">
        <f t="shared" si="21"/>
        <v>132.6</v>
      </c>
    </row>
    <row r="1186" spans="2:7">
      <c r="B1186" s="526"/>
      <c r="C1186" s="526"/>
      <c r="G1186" s="2">
        <f t="shared" si="21"/>
        <v>132.6</v>
      </c>
    </row>
    <row r="1187" spans="2:7">
      <c r="B1187" s="526"/>
      <c r="C1187" s="526"/>
      <c r="G1187" s="2">
        <f t="shared" si="21"/>
        <v>132.6</v>
      </c>
    </row>
    <row r="1188" spans="2:7">
      <c r="B1188" s="526"/>
      <c r="C1188" s="526"/>
      <c r="G1188" s="2">
        <f t="shared" si="21"/>
        <v>132.6</v>
      </c>
    </row>
    <row r="1189" spans="2:7">
      <c r="B1189" s="526"/>
      <c r="C1189" s="526"/>
      <c r="G1189" s="2">
        <f t="shared" si="21"/>
        <v>132.6</v>
      </c>
    </row>
    <row r="1190" spans="2:7">
      <c r="B1190" s="526"/>
      <c r="C1190" s="526"/>
      <c r="G1190" s="2">
        <f t="shared" si="21"/>
        <v>132.6</v>
      </c>
    </row>
    <row r="1191" spans="2:7">
      <c r="B1191" s="526"/>
      <c r="C1191" s="526"/>
      <c r="G1191" s="2">
        <f t="shared" si="21"/>
        <v>132.6</v>
      </c>
    </row>
    <row r="1192" spans="2:7">
      <c r="B1192" s="526"/>
      <c r="C1192" s="526"/>
      <c r="G1192" s="2">
        <f t="shared" si="21"/>
        <v>132.6</v>
      </c>
    </row>
    <row r="1193" spans="2:7">
      <c r="B1193" s="526"/>
      <c r="C1193" s="526"/>
      <c r="G1193" s="2">
        <f t="shared" si="21"/>
        <v>132.6</v>
      </c>
    </row>
    <row r="1194" spans="2:7">
      <c r="B1194" s="526"/>
      <c r="C1194" s="526"/>
      <c r="G1194" s="2">
        <f t="shared" si="21"/>
        <v>132.6</v>
      </c>
    </row>
    <row r="1195" spans="2:7">
      <c r="B1195" s="526"/>
      <c r="C1195" s="526"/>
      <c r="G1195" s="2">
        <f t="shared" si="21"/>
        <v>132.6</v>
      </c>
    </row>
    <row r="1196" spans="2:7">
      <c r="B1196" s="526"/>
      <c r="C1196" s="526"/>
      <c r="G1196" s="2">
        <f t="shared" si="21"/>
        <v>132.6</v>
      </c>
    </row>
    <row r="1197" spans="2:7">
      <c r="B1197" s="526"/>
      <c r="C1197" s="526"/>
      <c r="G1197" s="2">
        <f t="shared" si="21"/>
        <v>132.6</v>
      </c>
    </row>
    <row r="1198" spans="2:7">
      <c r="B1198" s="526"/>
      <c r="C1198" s="526"/>
      <c r="G1198" s="2">
        <f t="shared" si="21"/>
        <v>132.6</v>
      </c>
    </row>
    <row r="1199" spans="2:7">
      <c r="B1199" s="526"/>
      <c r="C1199" s="526"/>
      <c r="G1199" s="2">
        <f t="shared" si="21"/>
        <v>132.6</v>
      </c>
    </row>
    <row r="1200" spans="2:7">
      <c r="B1200" s="526"/>
      <c r="C1200" s="526"/>
      <c r="G1200" s="2">
        <f t="shared" si="21"/>
        <v>132.6</v>
      </c>
    </row>
    <row r="1201" spans="2:7">
      <c r="B1201" s="526"/>
      <c r="C1201" s="526"/>
      <c r="G1201" s="2">
        <f t="shared" si="21"/>
        <v>132.6</v>
      </c>
    </row>
    <row r="1202" spans="2:7">
      <c r="B1202" s="526"/>
      <c r="C1202" s="526"/>
      <c r="G1202" s="2">
        <f t="shared" si="21"/>
        <v>132.6</v>
      </c>
    </row>
    <row r="1203" spans="2:7">
      <c r="B1203" s="526"/>
      <c r="C1203" s="526"/>
      <c r="G1203" s="2">
        <f t="shared" si="21"/>
        <v>132.6</v>
      </c>
    </row>
    <row r="1204" spans="2:7">
      <c r="B1204" s="526"/>
      <c r="C1204" s="526"/>
      <c r="G1204" s="2">
        <f t="shared" si="21"/>
        <v>132.6</v>
      </c>
    </row>
    <row r="1205" spans="2:7">
      <c r="B1205" s="526"/>
      <c r="C1205" s="526"/>
      <c r="G1205" s="2">
        <f t="shared" si="21"/>
        <v>132.6</v>
      </c>
    </row>
    <row r="1206" spans="2:7">
      <c r="B1206" s="526"/>
      <c r="C1206" s="526"/>
      <c r="G1206" s="2">
        <f t="shared" si="21"/>
        <v>132.6</v>
      </c>
    </row>
    <row r="1207" spans="2:7">
      <c r="B1207" s="526"/>
      <c r="C1207" s="526"/>
      <c r="G1207" s="2">
        <f t="shared" si="21"/>
        <v>132.6</v>
      </c>
    </row>
    <row r="1208" spans="2:7">
      <c r="B1208" s="526"/>
      <c r="C1208" s="526"/>
      <c r="G1208" s="2">
        <f t="shared" si="21"/>
        <v>132.6</v>
      </c>
    </row>
    <row r="1209" spans="2:7">
      <c r="B1209" s="526"/>
      <c r="C1209" s="526"/>
      <c r="G1209" s="2">
        <f t="shared" si="21"/>
        <v>132.6</v>
      </c>
    </row>
    <row r="1210" spans="2:7">
      <c r="B1210" s="526"/>
      <c r="C1210" s="526"/>
      <c r="G1210" s="2">
        <f t="shared" si="21"/>
        <v>132.6</v>
      </c>
    </row>
    <row r="1211" spans="2:7">
      <c r="B1211" s="526"/>
      <c r="C1211" s="526"/>
      <c r="G1211" s="2">
        <f t="shared" si="21"/>
        <v>132.6</v>
      </c>
    </row>
    <row r="1212" spans="2:7">
      <c r="B1212" s="526"/>
      <c r="C1212" s="526"/>
      <c r="G1212" s="2">
        <f t="shared" si="21"/>
        <v>132.6</v>
      </c>
    </row>
    <row r="1213" spans="2:7">
      <c r="B1213" s="526"/>
      <c r="C1213" s="526"/>
      <c r="G1213" s="2">
        <f t="shared" si="21"/>
        <v>132.6</v>
      </c>
    </row>
    <row r="1214" spans="2:7">
      <c r="B1214" s="526"/>
      <c r="C1214" s="526"/>
      <c r="G1214" s="2">
        <f t="shared" si="21"/>
        <v>132.6</v>
      </c>
    </row>
    <row r="1215" spans="2:7">
      <c r="B1215" s="526"/>
      <c r="C1215" s="526"/>
      <c r="G1215" s="2">
        <f t="shared" si="21"/>
        <v>132.6</v>
      </c>
    </row>
    <row r="1216" spans="2:7">
      <c r="B1216" s="526"/>
      <c r="C1216" s="526"/>
      <c r="G1216" s="2">
        <f t="shared" si="21"/>
        <v>132.6</v>
      </c>
    </row>
    <row r="1217" spans="2:7">
      <c r="B1217" s="526"/>
      <c r="C1217" s="526"/>
      <c r="G1217" s="2">
        <f t="shared" si="21"/>
        <v>132.6</v>
      </c>
    </row>
    <row r="1218" spans="2:7">
      <c r="B1218" s="526"/>
      <c r="C1218" s="526"/>
      <c r="G1218" s="2">
        <f t="shared" si="21"/>
        <v>132.6</v>
      </c>
    </row>
    <row r="1219" spans="2:7">
      <c r="B1219" s="526"/>
      <c r="C1219" s="526"/>
      <c r="G1219" s="2">
        <f t="shared" si="21"/>
        <v>132.6</v>
      </c>
    </row>
    <row r="1220" spans="2:7">
      <c r="B1220" s="526"/>
      <c r="C1220" s="526"/>
      <c r="G1220" s="2">
        <f t="shared" si="21"/>
        <v>132.6</v>
      </c>
    </row>
    <row r="1221" spans="2:7">
      <c r="B1221" s="526"/>
      <c r="C1221" s="526"/>
      <c r="G1221" s="2">
        <f t="shared" si="21"/>
        <v>132.6</v>
      </c>
    </row>
    <row r="1222" spans="2:7">
      <c r="B1222" s="526"/>
      <c r="C1222" s="526"/>
      <c r="G1222" s="2">
        <f t="shared" si="21"/>
        <v>132.6</v>
      </c>
    </row>
    <row r="1223" spans="2:7">
      <c r="B1223" s="526"/>
      <c r="C1223" s="526"/>
      <c r="G1223" s="2">
        <f t="shared" si="21"/>
        <v>132.6</v>
      </c>
    </row>
    <row r="1224" spans="2:7">
      <c r="B1224" s="526"/>
      <c r="C1224" s="526"/>
      <c r="G1224" s="2">
        <f t="shared" si="21"/>
        <v>132.6</v>
      </c>
    </row>
    <row r="1225" spans="2:7">
      <c r="B1225" s="526"/>
      <c r="C1225" s="526"/>
      <c r="G1225" s="2">
        <f t="shared" si="21"/>
        <v>132.6</v>
      </c>
    </row>
    <row r="1226" spans="2:7">
      <c r="B1226" s="526"/>
      <c r="C1226" s="526"/>
      <c r="G1226" s="2">
        <f t="shared" si="21"/>
        <v>132.6</v>
      </c>
    </row>
    <row r="1227" spans="2:7">
      <c r="B1227" s="526"/>
      <c r="C1227" s="526"/>
      <c r="G1227" s="2">
        <f t="shared" si="21"/>
        <v>132.6</v>
      </c>
    </row>
    <row r="1228" spans="2:7">
      <c r="B1228" s="526"/>
      <c r="C1228" s="526"/>
      <c r="G1228" s="2">
        <f t="shared" ref="G1228:G1291" si="22">+G1227+E1228-F1228</f>
        <v>132.6</v>
      </c>
    </row>
    <row r="1229" spans="2:7">
      <c r="B1229" s="526"/>
      <c r="C1229" s="526"/>
      <c r="G1229" s="2">
        <f t="shared" si="22"/>
        <v>132.6</v>
      </c>
    </row>
    <row r="1230" spans="2:7">
      <c r="B1230" s="526"/>
      <c r="C1230" s="526"/>
      <c r="G1230" s="2">
        <f t="shared" si="22"/>
        <v>132.6</v>
      </c>
    </row>
    <row r="1231" spans="2:7">
      <c r="B1231" s="526"/>
      <c r="C1231" s="526"/>
      <c r="G1231" s="2">
        <f t="shared" si="22"/>
        <v>132.6</v>
      </c>
    </row>
    <row r="1232" spans="2:7">
      <c r="B1232" s="526"/>
      <c r="C1232" s="526"/>
      <c r="G1232" s="2">
        <f t="shared" si="22"/>
        <v>132.6</v>
      </c>
    </row>
    <row r="1233" spans="2:7">
      <c r="B1233" s="526"/>
      <c r="C1233" s="526"/>
      <c r="G1233" s="2">
        <f t="shared" si="22"/>
        <v>132.6</v>
      </c>
    </row>
    <row r="1234" spans="2:7">
      <c r="B1234" s="526"/>
      <c r="C1234" s="526"/>
      <c r="G1234" s="2">
        <f t="shared" si="22"/>
        <v>132.6</v>
      </c>
    </row>
    <row r="1235" spans="2:7">
      <c r="B1235" s="526"/>
      <c r="C1235" s="526"/>
      <c r="G1235" s="2">
        <f t="shared" si="22"/>
        <v>132.6</v>
      </c>
    </row>
    <row r="1236" spans="2:7">
      <c r="B1236" s="526"/>
      <c r="C1236" s="526"/>
      <c r="G1236" s="2">
        <f t="shared" si="22"/>
        <v>132.6</v>
      </c>
    </row>
    <row r="1237" spans="2:7">
      <c r="B1237" s="526"/>
      <c r="C1237" s="526"/>
      <c r="G1237" s="2">
        <f t="shared" si="22"/>
        <v>132.6</v>
      </c>
    </row>
    <row r="1238" spans="2:7">
      <c r="B1238" s="526"/>
      <c r="C1238" s="526"/>
      <c r="G1238" s="2">
        <f t="shared" si="22"/>
        <v>132.6</v>
      </c>
    </row>
    <row r="1239" spans="2:7">
      <c r="B1239" s="526"/>
      <c r="C1239" s="526"/>
      <c r="G1239" s="2">
        <f t="shared" si="22"/>
        <v>132.6</v>
      </c>
    </row>
    <row r="1240" spans="2:7">
      <c r="B1240" s="526"/>
      <c r="C1240" s="526"/>
      <c r="G1240" s="2">
        <f t="shared" si="22"/>
        <v>132.6</v>
      </c>
    </row>
    <row r="1241" spans="2:7">
      <c r="B1241" s="526"/>
      <c r="C1241" s="526"/>
      <c r="G1241" s="2">
        <f t="shared" si="22"/>
        <v>132.6</v>
      </c>
    </row>
    <row r="1242" spans="2:7">
      <c r="B1242" s="526"/>
      <c r="C1242" s="526"/>
      <c r="G1242" s="2">
        <f t="shared" si="22"/>
        <v>132.6</v>
      </c>
    </row>
    <row r="1243" spans="2:7">
      <c r="B1243" s="526"/>
      <c r="C1243" s="526"/>
      <c r="G1243" s="2">
        <f t="shared" si="22"/>
        <v>132.6</v>
      </c>
    </row>
    <row r="1244" spans="2:7">
      <c r="B1244" s="526"/>
      <c r="C1244" s="526"/>
      <c r="G1244" s="2">
        <f t="shared" si="22"/>
        <v>132.6</v>
      </c>
    </row>
    <row r="1245" spans="2:7">
      <c r="B1245" s="526"/>
      <c r="C1245" s="526"/>
      <c r="G1245" s="2">
        <f t="shared" si="22"/>
        <v>132.6</v>
      </c>
    </row>
    <row r="1246" spans="2:7">
      <c r="B1246" s="526"/>
      <c r="C1246" s="526"/>
      <c r="G1246" s="2">
        <f t="shared" si="22"/>
        <v>132.6</v>
      </c>
    </row>
    <row r="1247" spans="2:7">
      <c r="B1247" s="526"/>
      <c r="C1247" s="526"/>
      <c r="G1247" s="2">
        <f t="shared" si="22"/>
        <v>132.6</v>
      </c>
    </row>
    <row r="1248" spans="2:7">
      <c r="B1248" s="526"/>
      <c r="C1248" s="526"/>
      <c r="G1248" s="2">
        <f t="shared" si="22"/>
        <v>132.6</v>
      </c>
    </row>
    <row r="1249" spans="2:7">
      <c r="B1249" s="526"/>
      <c r="C1249" s="526"/>
      <c r="G1249" s="2">
        <f t="shared" si="22"/>
        <v>132.6</v>
      </c>
    </row>
    <row r="1250" spans="2:7">
      <c r="B1250" s="526"/>
      <c r="C1250" s="526"/>
      <c r="G1250" s="2">
        <f t="shared" si="22"/>
        <v>132.6</v>
      </c>
    </row>
    <row r="1251" spans="2:7">
      <c r="B1251" s="526"/>
      <c r="C1251" s="526"/>
      <c r="G1251" s="2">
        <f t="shared" si="22"/>
        <v>132.6</v>
      </c>
    </row>
    <row r="1252" spans="2:7">
      <c r="B1252" s="526"/>
      <c r="C1252" s="526"/>
      <c r="G1252" s="2">
        <f t="shared" si="22"/>
        <v>132.6</v>
      </c>
    </row>
    <row r="1253" spans="2:7">
      <c r="B1253" s="526"/>
      <c r="C1253" s="526"/>
      <c r="G1253" s="2">
        <f t="shared" si="22"/>
        <v>132.6</v>
      </c>
    </row>
    <row r="1254" spans="2:7">
      <c r="B1254" s="526"/>
      <c r="C1254" s="526"/>
      <c r="G1254" s="2">
        <f t="shared" si="22"/>
        <v>132.6</v>
      </c>
    </row>
    <row r="1255" spans="2:7">
      <c r="B1255" s="526"/>
      <c r="C1255" s="526"/>
      <c r="G1255" s="2">
        <f t="shared" si="22"/>
        <v>132.6</v>
      </c>
    </row>
    <row r="1256" spans="2:7">
      <c r="B1256" s="526"/>
      <c r="C1256" s="526"/>
      <c r="G1256" s="2">
        <f t="shared" si="22"/>
        <v>132.6</v>
      </c>
    </row>
    <row r="1257" spans="2:7">
      <c r="B1257" s="526"/>
      <c r="C1257" s="526"/>
      <c r="G1257" s="2">
        <f t="shared" si="22"/>
        <v>132.6</v>
      </c>
    </row>
    <row r="1258" spans="2:7">
      <c r="B1258" s="526"/>
      <c r="C1258" s="526"/>
      <c r="G1258" s="2">
        <f t="shared" si="22"/>
        <v>132.6</v>
      </c>
    </row>
    <row r="1259" spans="2:7">
      <c r="B1259" s="526"/>
      <c r="C1259" s="526"/>
      <c r="G1259" s="2">
        <f t="shared" si="22"/>
        <v>132.6</v>
      </c>
    </row>
    <row r="1260" spans="2:7">
      <c r="B1260" s="526"/>
      <c r="C1260" s="526"/>
      <c r="G1260" s="2">
        <f t="shared" si="22"/>
        <v>132.6</v>
      </c>
    </row>
    <row r="1261" spans="2:7">
      <c r="B1261" s="526"/>
      <c r="C1261" s="526"/>
      <c r="G1261" s="2">
        <f t="shared" si="22"/>
        <v>132.6</v>
      </c>
    </row>
    <row r="1262" spans="2:7">
      <c r="B1262" s="526"/>
      <c r="C1262" s="526"/>
      <c r="G1262" s="2">
        <f t="shared" si="22"/>
        <v>132.6</v>
      </c>
    </row>
    <row r="1263" spans="2:7">
      <c r="B1263" s="526"/>
      <c r="C1263" s="526"/>
      <c r="G1263" s="2">
        <f t="shared" si="22"/>
        <v>132.6</v>
      </c>
    </row>
    <row r="1264" spans="2:7">
      <c r="B1264" s="526"/>
      <c r="C1264" s="526"/>
      <c r="G1264" s="2">
        <f t="shared" si="22"/>
        <v>132.6</v>
      </c>
    </row>
    <row r="1265" spans="2:7">
      <c r="B1265" s="526"/>
      <c r="C1265" s="526"/>
      <c r="G1265" s="2">
        <f t="shared" si="22"/>
        <v>132.6</v>
      </c>
    </row>
    <row r="1266" spans="2:7">
      <c r="B1266" s="526"/>
      <c r="C1266" s="526"/>
      <c r="G1266" s="2">
        <f t="shared" si="22"/>
        <v>132.6</v>
      </c>
    </row>
    <row r="1267" spans="2:7">
      <c r="B1267" s="526"/>
      <c r="C1267" s="526"/>
      <c r="G1267" s="2">
        <f t="shared" si="22"/>
        <v>132.6</v>
      </c>
    </row>
    <row r="1268" spans="2:7">
      <c r="B1268" s="526"/>
      <c r="C1268" s="526"/>
      <c r="G1268" s="2">
        <f t="shared" si="22"/>
        <v>132.6</v>
      </c>
    </row>
    <row r="1269" spans="2:7">
      <c r="B1269" s="526"/>
      <c r="C1269" s="526"/>
      <c r="G1269" s="2">
        <f t="shared" si="22"/>
        <v>132.6</v>
      </c>
    </row>
    <row r="1270" spans="2:7">
      <c r="B1270" s="526"/>
      <c r="C1270" s="526"/>
      <c r="G1270" s="2">
        <f t="shared" si="22"/>
        <v>132.6</v>
      </c>
    </row>
    <row r="1271" spans="2:7">
      <c r="B1271" s="526"/>
      <c r="C1271" s="526"/>
      <c r="G1271" s="2">
        <f t="shared" si="22"/>
        <v>132.6</v>
      </c>
    </row>
    <row r="1272" spans="2:7">
      <c r="B1272" s="526"/>
      <c r="C1272" s="526"/>
      <c r="G1272" s="2">
        <f t="shared" si="22"/>
        <v>132.6</v>
      </c>
    </row>
    <row r="1273" spans="2:7">
      <c r="B1273" s="526"/>
      <c r="C1273" s="526"/>
      <c r="G1273" s="2">
        <f t="shared" si="22"/>
        <v>132.6</v>
      </c>
    </row>
    <row r="1274" spans="2:7">
      <c r="B1274" s="526"/>
      <c r="C1274" s="526"/>
      <c r="G1274" s="2">
        <f t="shared" si="22"/>
        <v>132.6</v>
      </c>
    </row>
    <row r="1275" spans="2:7">
      <c r="B1275" s="526"/>
      <c r="C1275" s="526"/>
      <c r="G1275" s="2">
        <f t="shared" si="22"/>
        <v>132.6</v>
      </c>
    </row>
    <row r="1276" spans="2:7">
      <c r="B1276" s="526"/>
      <c r="C1276" s="526"/>
      <c r="G1276" s="2">
        <f t="shared" si="22"/>
        <v>132.6</v>
      </c>
    </row>
    <row r="1277" spans="2:7">
      <c r="B1277" s="526"/>
      <c r="C1277" s="526"/>
      <c r="G1277" s="2">
        <f t="shared" si="22"/>
        <v>132.6</v>
      </c>
    </row>
    <row r="1278" spans="2:7">
      <c r="B1278" s="526"/>
      <c r="C1278" s="526"/>
      <c r="G1278" s="2">
        <f t="shared" si="22"/>
        <v>132.6</v>
      </c>
    </row>
    <row r="1279" spans="2:7">
      <c r="B1279" s="526"/>
      <c r="C1279" s="526"/>
      <c r="G1279" s="2">
        <f t="shared" si="22"/>
        <v>132.6</v>
      </c>
    </row>
    <row r="1280" spans="2:7">
      <c r="B1280" s="526"/>
      <c r="C1280" s="526"/>
      <c r="G1280" s="2">
        <f t="shared" si="22"/>
        <v>132.6</v>
      </c>
    </row>
    <row r="1281" spans="2:7">
      <c r="B1281" s="526"/>
      <c r="C1281" s="526"/>
      <c r="G1281" s="2">
        <f t="shared" si="22"/>
        <v>132.6</v>
      </c>
    </row>
    <row r="1282" spans="2:7">
      <c r="B1282" s="526"/>
      <c r="C1282" s="526"/>
      <c r="G1282" s="2">
        <f t="shared" si="22"/>
        <v>132.6</v>
      </c>
    </row>
    <row r="1283" spans="2:7">
      <c r="B1283" s="526"/>
      <c r="C1283" s="526"/>
      <c r="G1283" s="2">
        <f t="shared" si="22"/>
        <v>132.6</v>
      </c>
    </row>
    <row r="1284" spans="2:7">
      <c r="B1284" s="526"/>
      <c r="C1284" s="526"/>
      <c r="G1284" s="2">
        <f t="shared" si="22"/>
        <v>132.6</v>
      </c>
    </row>
    <row r="1285" spans="2:7">
      <c r="B1285" s="526"/>
      <c r="C1285" s="526"/>
      <c r="G1285" s="2">
        <f t="shared" si="22"/>
        <v>132.6</v>
      </c>
    </row>
    <row r="1286" spans="2:7">
      <c r="B1286" s="526"/>
      <c r="C1286" s="526"/>
      <c r="G1286" s="2">
        <f t="shared" si="22"/>
        <v>132.6</v>
      </c>
    </row>
    <row r="1287" spans="2:7">
      <c r="B1287" s="526"/>
      <c r="C1287" s="526"/>
      <c r="G1287" s="2">
        <f t="shared" si="22"/>
        <v>132.6</v>
      </c>
    </row>
    <row r="1288" spans="2:7">
      <c r="B1288" s="526"/>
      <c r="C1288" s="526"/>
      <c r="G1288" s="2">
        <f t="shared" si="22"/>
        <v>132.6</v>
      </c>
    </row>
    <row r="1289" spans="2:7">
      <c r="B1289" s="526"/>
      <c r="C1289" s="526"/>
      <c r="G1289" s="2">
        <f t="shared" si="22"/>
        <v>132.6</v>
      </c>
    </row>
    <row r="1290" spans="2:7">
      <c r="B1290" s="526"/>
      <c r="C1290" s="526"/>
      <c r="G1290" s="2">
        <f t="shared" si="22"/>
        <v>132.6</v>
      </c>
    </row>
    <row r="1291" spans="2:7">
      <c r="B1291" s="526"/>
      <c r="C1291" s="526"/>
      <c r="G1291" s="2">
        <f t="shared" si="22"/>
        <v>132.6</v>
      </c>
    </row>
    <row r="1292" spans="2:7">
      <c r="B1292" s="526"/>
      <c r="C1292" s="526"/>
      <c r="G1292" s="2">
        <f t="shared" ref="G1292:G1322" si="23">+G1291+E1292-F1292</f>
        <v>132.6</v>
      </c>
    </row>
    <row r="1293" spans="2:7">
      <c r="B1293" s="526"/>
      <c r="C1293" s="526"/>
      <c r="G1293" s="2">
        <f t="shared" si="23"/>
        <v>132.6</v>
      </c>
    </row>
    <row r="1294" spans="2:7">
      <c r="B1294" s="526"/>
      <c r="C1294" s="526"/>
      <c r="G1294" s="2">
        <f t="shared" si="23"/>
        <v>132.6</v>
      </c>
    </row>
    <row r="1295" spans="2:7">
      <c r="B1295" s="526"/>
      <c r="C1295" s="526"/>
      <c r="G1295" s="2">
        <f t="shared" si="23"/>
        <v>132.6</v>
      </c>
    </row>
    <row r="1296" spans="2:7">
      <c r="B1296" s="526"/>
      <c r="C1296" s="526"/>
      <c r="G1296" s="2">
        <f t="shared" si="23"/>
        <v>132.6</v>
      </c>
    </row>
    <row r="1297" spans="2:7">
      <c r="B1297" s="526"/>
      <c r="C1297" s="526"/>
      <c r="G1297" s="2">
        <f t="shared" si="23"/>
        <v>132.6</v>
      </c>
    </row>
    <row r="1298" spans="2:7">
      <c r="B1298" s="526"/>
      <c r="C1298" s="526"/>
      <c r="G1298" s="2">
        <f t="shared" si="23"/>
        <v>132.6</v>
      </c>
    </row>
    <row r="1299" spans="2:7">
      <c r="B1299" s="526"/>
      <c r="C1299" s="526"/>
      <c r="G1299" s="2">
        <f t="shared" si="23"/>
        <v>132.6</v>
      </c>
    </row>
    <row r="1300" spans="2:7">
      <c r="B1300" s="526"/>
      <c r="C1300" s="526"/>
      <c r="G1300" s="2">
        <f t="shared" si="23"/>
        <v>132.6</v>
      </c>
    </row>
    <row r="1301" spans="2:7">
      <c r="B1301" s="526"/>
      <c r="C1301" s="526"/>
      <c r="G1301" s="2">
        <f t="shared" si="23"/>
        <v>132.6</v>
      </c>
    </row>
    <row r="1302" spans="2:7">
      <c r="B1302" s="526"/>
      <c r="C1302" s="526"/>
      <c r="G1302" s="2">
        <f t="shared" si="23"/>
        <v>132.6</v>
      </c>
    </row>
    <row r="1303" spans="2:7">
      <c r="B1303" s="526"/>
      <c r="C1303" s="526"/>
      <c r="G1303" s="2">
        <f t="shared" si="23"/>
        <v>132.6</v>
      </c>
    </row>
    <row r="1304" spans="2:7">
      <c r="B1304" s="526"/>
      <c r="C1304" s="526"/>
      <c r="G1304" s="2">
        <f t="shared" si="23"/>
        <v>132.6</v>
      </c>
    </row>
    <row r="1305" spans="2:7">
      <c r="B1305" s="526"/>
      <c r="C1305" s="526"/>
      <c r="G1305" s="2">
        <f t="shared" si="23"/>
        <v>132.6</v>
      </c>
    </row>
    <row r="1306" spans="2:7">
      <c r="B1306" s="526"/>
      <c r="C1306" s="526"/>
      <c r="G1306" s="2">
        <f t="shared" si="23"/>
        <v>132.6</v>
      </c>
    </row>
    <row r="1307" spans="2:7">
      <c r="B1307" s="526"/>
      <c r="C1307" s="526"/>
      <c r="G1307" s="2">
        <f t="shared" si="23"/>
        <v>132.6</v>
      </c>
    </row>
    <row r="1308" spans="2:7">
      <c r="B1308" s="526"/>
      <c r="C1308" s="526"/>
      <c r="G1308" s="2">
        <f t="shared" si="23"/>
        <v>132.6</v>
      </c>
    </row>
    <row r="1309" spans="2:7">
      <c r="B1309" s="526"/>
      <c r="C1309" s="526"/>
      <c r="G1309" s="2">
        <f t="shared" si="23"/>
        <v>132.6</v>
      </c>
    </row>
    <row r="1310" spans="2:7">
      <c r="B1310" s="526"/>
      <c r="C1310" s="526"/>
      <c r="G1310" s="2">
        <f t="shared" si="23"/>
        <v>132.6</v>
      </c>
    </row>
    <row r="1311" spans="2:7">
      <c r="B1311" s="526"/>
      <c r="C1311" s="526"/>
      <c r="G1311" s="2">
        <f t="shared" si="23"/>
        <v>132.6</v>
      </c>
    </row>
    <row r="1312" spans="2:7">
      <c r="B1312" s="526"/>
      <c r="C1312" s="526"/>
      <c r="G1312" s="2">
        <f t="shared" si="23"/>
        <v>132.6</v>
      </c>
    </row>
    <row r="1313" spans="2:7">
      <c r="B1313" s="526"/>
      <c r="C1313" s="526"/>
      <c r="G1313" s="2">
        <f t="shared" si="23"/>
        <v>132.6</v>
      </c>
    </row>
    <row r="1314" spans="2:7">
      <c r="B1314" s="526"/>
      <c r="C1314" s="526"/>
      <c r="G1314" s="2">
        <f t="shared" si="23"/>
        <v>132.6</v>
      </c>
    </row>
    <row r="1315" spans="2:7">
      <c r="B1315" s="526"/>
      <c r="C1315" s="526"/>
      <c r="G1315" s="2">
        <f t="shared" si="23"/>
        <v>132.6</v>
      </c>
    </row>
    <row r="1316" spans="2:7">
      <c r="B1316" s="526"/>
      <c r="C1316" s="526"/>
      <c r="G1316" s="2">
        <f t="shared" si="23"/>
        <v>132.6</v>
      </c>
    </row>
    <row r="1317" spans="2:7">
      <c r="B1317" s="526"/>
      <c r="C1317" s="526"/>
      <c r="G1317" s="2">
        <f t="shared" si="23"/>
        <v>132.6</v>
      </c>
    </row>
    <row r="1318" spans="2:7">
      <c r="B1318" s="526"/>
      <c r="C1318" s="526"/>
      <c r="G1318" s="2">
        <f t="shared" si="23"/>
        <v>132.6</v>
      </c>
    </row>
    <row r="1319" spans="2:7">
      <c r="B1319" s="526"/>
      <c r="C1319" s="526"/>
      <c r="G1319" s="2">
        <f t="shared" si="23"/>
        <v>132.6</v>
      </c>
    </row>
    <row r="1320" spans="2:7">
      <c r="B1320" s="526"/>
      <c r="C1320" s="526"/>
      <c r="G1320" s="2">
        <f t="shared" si="23"/>
        <v>132.6</v>
      </c>
    </row>
    <row r="1321" spans="2:7">
      <c r="B1321" s="526"/>
      <c r="C1321" s="526"/>
      <c r="G1321" s="2">
        <f t="shared" si="23"/>
        <v>132.6</v>
      </c>
    </row>
    <row r="1322" spans="2:7">
      <c r="B1322" s="526"/>
      <c r="C1322" s="526"/>
      <c r="G1322" s="2">
        <f t="shared" si="23"/>
        <v>132.6</v>
      </c>
    </row>
  </sheetData>
  <autoFilter ref="A4:G586" xr:uid="{00000000-0009-0000-0000-000014000000}"/>
  <mergeCells count="15">
    <mergeCell ref="B2:G2"/>
    <mergeCell ref="I67:Q67"/>
    <mergeCell ref="I564:K564"/>
    <mergeCell ref="M564:O564"/>
    <mergeCell ref="J652:L652"/>
    <mergeCell ref="I814:K814"/>
    <mergeCell ref="J796:L796"/>
    <mergeCell ref="I775:K775"/>
    <mergeCell ref="J702:L702"/>
    <mergeCell ref="K674:N674"/>
    <mergeCell ref="I940:K940"/>
    <mergeCell ref="I911:K911"/>
    <mergeCell ref="I866:K866"/>
    <mergeCell ref="J837:L837"/>
    <mergeCell ref="J828:L828"/>
  </mergeCells>
  <phoneticPr fontId="27" type="noConversion"/>
  <pageMargins left="0" right="0"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N1325"/>
  <sheetViews>
    <sheetView topLeftCell="A1093" zoomScaleNormal="100" workbookViewId="0">
      <selection activeCell="F1107" sqref="F1107"/>
    </sheetView>
  </sheetViews>
  <sheetFormatPr defaultColWidth="11.42578125" defaultRowHeight="15"/>
  <cols>
    <col min="1" max="1" width="11.7109375" style="7" bestFit="1" customWidth="1"/>
    <col min="2" max="2" width="17.5703125" style="9" customWidth="1"/>
    <col min="3" max="3" width="15.42578125" style="9" customWidth="1"/>
    <col min="4" max="4" width="49.85546875" bestFit="1" customWidth="1"/>
    <col min="5" max="6" width="11.42578125" style="2"/>
    <col min="7" max="7" width="13.42578125" customWidth="1"/>
    <col min="8" max="8" width="11.140625" bestFit="1" customWidth="1"/>
    <col min="9" max="9" width="15.140625" customWidth="1"/>
    <col min="10" max="10" width="21.42578125" customWidth="1"/>
    <col min="11" max="11" width="30" bestFit="1" customWidth="1"/>
    <col min="12" max="12" width="9.7109375" bestFit="1" customWidth="1"/>
  </cols>
  <sheetData>
    <row r="2" spans="1:9">
      <c r="B2" s="542" t="s">
        <v>395</v>
      </c>
      <c r="C2" s="542"/>
      <c r="D2" s="542"/>
      <c r="E2" s="542"/>
      <c r="F2" s="542"/>
      <c r="G2" s="542"/>
    </row>
    <row r="4" spans="1:9" ht="30.75">
      <c r="A4" s="43" t="s">
        <v>1</v>
      </c>
      <c r="B4" s="528" t="s">
        <v>2</v>
      </c>
      <c r="C4" s="528" t="s">
        <v>3</v>
      </c>
      <c r="D4" s="528" t="s">
        <v>4</v>
      </c>
      <c r="E4" s="13" t="s">
        <v>5</v>
      </c>
      <c r="F4" s="13" t="s">
        <v>6</v>
      </c>
      <c r="G4" s="13" t="s">
        <v>7</v>
      </c>
    </row>
    <row r="5" spans="1:9">
      <c r="A5" s="44">
        <v>42736</v>
      </c>
      <c r="B5" s="525" t="s">
        <v>8</v>
      </c>
      <c r="C5" s="526"/>
      <c r="G5" s="2">
        <v>1892.1</v>
      </c>
    </row>
    <row r="6" spans="1:9">
      <c r="A6" s="7">
        <v>42888</v>
      </c>
      <c r="B6" s="526">
        <v>13034</v>
      </c>
      <c r="C6" s="526" t="s">
        <v>9</v>
      </c>
      <c r="D6" t="s">
        <v>396</v>
      </c>
      <c r="F6" s="2">
        <v>455.9</v>
      </c>
      <c r="G6" s="2">
        <f>+G5+E6-F6</f>
        <v>1436.1999999999998</v>
      </c>
    </row>
    <row r="7" spans="1:9">
      <c r="A7" s="7">
        <v>42888</v>
      </c>
      <c r="B7" s="526">
        <v>13036</v>
      </c>
      <c r="C7" s="526" t="s">
        <v>9</v>
      </c>
      <c r="D7" t="s">
        <v>396</v>
      </c>
      <c r="F7" s="2">
        <v>300</v>
      </c>
      <c r="G7" s="2">
        <f t="shared" ref="G7:G16" si="0">+G6+E7-F7</f>
        <v>1136.1999999999998</v>
      </c>
    </row>
    <row r="8" spans="1:9">
      <c r="A8" s="7">
        <v>44858</v>
      </c>
      <c r="B8" s="526" t="s">
        <v>397</v>
      </c>
      <c r="C8" s="526" t="s">
        <v>9</v>
      </c>
      <c r="D8" t="s">
        <v>396</v>
      </c>
      <c r="F8" s="2">
        <v>500</v>
      </c>
      <c r="G8" s="2">
        <f t="shared" si="0"/>
        <v>636.19999999999982</v>
      </c>
    </row>
    <row r="9" spans="1:9">
      <c r="A9" s="7">
        <v>44896</v>
      </c>
      <c r="B9" s="526" t="s">
        <v>398</v>
      </c>
      <c r="C9" s="526" t="s">
        <v>9</v>
      </c>
      <c r="D9" t="s">
        <v>396</v>
      </c>
      <c r="F9" s="2">
        <v>500</v>
      </c>
      <c r="G9" s="2">
        <f t="shared" si="0"/>
        <v>136.19999999999982</v>
      </c>
    </row>
    <row r="10" spans="1:9">
      <c r="A10" s="7">
        <v>44925</v>
      </c>
      <c r="B10" s="526" t="s">
        <v>399</v>
      </c>
      <c r="C10" s="526" t="s">
        <v>9</v>
      </c>
      <c r="D10" t="s">
        <v>396</v>
      </c>
      <c r="F10" s="2">
        <v>136.19999999999999</v>
      </c>
      <c r="G10" s="2">
        <f t="shared" si="0"/>
        <v>0</v>
      </c>
    </row>
    <row r="11" spans="1:9">
      <c r="A11" s="44">
        <v>42766</v>
      </c>
      <c r="B11" s="525" t="s">
        <v>14</v>
      </c>
      <c r="C11" s="525" t="s">
        <v>15</v>
      </c>
      <c r="D11" t="s">
        <v>16</v>
      </c>
      <c r="E11" s="2">
        <v>110.9</v>
      </c>
      <c r="G11" s="2">
        <f t="shared" si="0"/>
        <v>110.9</v>
      </c>
    </row>
    <row r="12" spans="1:9">
      <c r="B12" s="526"/>
      <c r="C12" s="526"/>
      <c r="D12" t="s">
        <v>17</v>
      </c>
      <c r="E12" s="2">
        <v>2.8</v>
      </c>
      <c r="G12" s="2">
        <f t="shared" si="0"/>
        <v>113.7</v>
      </c>
    </row>
    <row r="13" spans="1:9">
      <c r="B13" s="526"/>
      <c r="C13" s="526"/>
      <c r="D13" t="s">
        <v>18</v>
      </c>
      <c r="E13" s="2">
        <v>60</v>
      </c>
      <c r="G13" s="2">
        <f t="shared" si="0"/>
        <v>173.7</v>
      </c>
    </row>
    <row r="14" spans="1:9">
      <c r="B14" s="526"/>
      <c r="C14" s="526"/>
      <c r="D14" t="s">
        <v>19</v>
      </c>
      <c r="E14" s="2">
        <v>2</v>
      </c>
      <c r="G14" s="2">
        <f t="shared" si="0"/>
        <v>175.7</v>
      </c>
      <c r="I14" s="8"/>
    </row>
    <row r="15" spans="1:9">
      <c r="A15" s="7">
        <v>42765</v>
      </c>
      <c r="B15" s="526" t="s">
        <v>114</v>
      </c>
      <c r="C15" s="526" t="s">
        <v>15</v>
      </c>
      <c r="D15" t="s">
        <v>16</v>
      </c>
      <c r="F15" s="2">
        <v>103</v>
      </c>
      <c r="G15" s="2">
        <f t="shared" si="0"/>
        <v>72.699999999999989</v>
      </c>
    </row>
    <row r="16" spans="1:9">
      <c r="A16" s="7">
        <v>42765</v>
      </c>
      <c r="B16" s="526" t="s">
        <v>114</v>
      </c>
      <c r="C16" s="526" t="s">
        <v>15</v>
      </c>
      <c r="D16" t="s">
        <v>18</v>
      </c>
      <c r="F16" s="2">
        <v>60</v>
      </c>
      <c r="G16" s="2">
        <f t="shared" si="0"/>
        <v>12.699999999999989</v>
      </c>
    </row>
    <row r="17" spans="1:10">
      <c r="A17" s="7">
        <v>42765</v>
      </c>
      <c r="B17" s="526" t="s">
        <v>114</v>
      </c>
      <c r="C17" s="526" t="s">
        <v>15</v>
      </c>
      <c r="D17" t="s">
        <v>19</v>
      </c>
      <c r="F17" s="2">
        <v>2</v>
      </c>
      <c r="G17" s="2">
        <f t="shared" ref="G17:G79" si="1">+G16+E17-F17</f>
        <v>10.699999999999989</v>
      </c>
    </row>
    <row r="18" spans="1:10">
      <c r="A18" s="7">
        <v>42888</v>
      </c>
      <c r="B18" s="526">
        <v>13033</v>
      </c>
      <c r="C18" s="526" t="s">
        <v>15</v>
      </c>
      <c r="D18" t="s">
        <v>16</v>
      </c>
      <c r="F18" s="2">
        <v>7.9</v>
      </c>
      <c r="G18" s="2">
        <f t="shared" si="1"/>
        <v>2.7999999999999883</v>
      </c>
    </row>
    <row r="19" spans="1:10">
      <c r="A19" s="7">
        <v>42888</v>
      </c>
      <c r="B19" s="526">
        <v>13033</v>
      </c>
      <c r="C19" s="526" t="s">
        <v>15</v>
      </c>
      <c r="D19" t="s">
        <v>17</v>
      </c>
      <c r="F19" s="2">
        <v>2.8</v>
      </c>
      <c r="G19" s="2">
        <f t="shared" si="1"/>
        <v>-1.1546319456101628E-14</v>
      </c>
      <c r="H19" s="8"/>
    </row>
    <row r="20" spans="1:10">
      <c r="A20" s="44">
        <v>42794</v>
      </c>
      <c r="B20" s="525" t="s">
        <v>14</v>
      </c>
      <c r="C20" s="525" t="s">
        <v>20</v>
      </c>
      <c r="D20" t="s">
        <v>16</v>
      </c>
      <c r="E20" s="2">
        <v>117.7</v>
      </c>
      <c r="G20" s="2">
        <f t="shared" si="1"/>
        <v>117.69999999999999</v>
      </c>
      <c r="J20" s="8"/>
    </row>
    <row r="21" spans="1:10">
      <c r="B21" s="526"/>
      <c r="C21" s="526"/>
      <c r="D21" t="s">
        <v>17</v>
      </c>
      <c r="E21" s="2">
        <v>2</v>
      </c>
      <c r="G21" s="2">
        <f t="shared" si="1"/>
        <v>119.69999999999999</v>
      </c>
    </row>
    <row r="22" spans="1:10">
      <c r="B22" s="526"/>
      <c r="C22" s="526"/>
      <c r="D22" t="s">
        <v>18</v>
      </c>
      <c r="E22" s="2">
        <v>56</v>
      </c>
      <c r="G22" s="2">
        <f t="shared" si="1"/>
        <v>175.7</v>
      </c>
    </row>
    <row r="23" spans="1:10">
      <c r="B23" s="526"/>
      <c r="C23" s="526"/>
      <c r="D23" t="s">
        <v>19</v>
      </c>
      <c r="E23" s="2">
        <v>2</v>
      </c>
      <c r="G23" s="2">
        <f t="shared" si="1"/>
        <v>177.7</v>
      </c>
    </row>
    <row r="24" spans="1:10">
      <c r="B24" s="526"/>
      <c r="C24" s="526"/>
      <c r="D24" t="s">
        <v>21</v>
      </c>
      <c r="E24" s="2">
        <v>85</v>
      </c>
      <c r="G24" s="2">
        <f t="shared" si="1"/>
        <v>262.7</v>
      </c>
    </row>
    <row r="25" spans="1:10">
      <c r="A25" s="7">
        <v>42788</v>
      </c>
      <c r="B25" s="526" t="s">
        <v>114</v>
      </c>
      <c r="C25" s="526" t="s">
        <v>20</v>
      </c>
      <c r="D25" t="s">
        <v>16</v>
      </c>
      <c r="F25" s="2">
        <v>49</v>
      </c>
      <c r="G25" s="2">
        <f t="shared" si="1"/>
        <v>213.7</v>
      </c>
    </row>
    <row r="26" spans="1:10">
      <c r="A26" s="7">
        <v>42788</v>
      </c>
      <c r="B26" s="526" t="s">
        <v>114</v>
      </c>
      <c r="C26" s="526" t="s">
        <v>20</v>
      </c>
      <c r="D26" t="s">
        <v>18</v>
      </c>
      <c r="F26" s="2">
        <v>28</v>
      </c>
      <c r="G26" s="2">
        <f t="shared" si="1"/>
        <v>185.7</v>
      </c>
    </row>
    <row r="27" spans="1:10">
      <c r="A27" s="7">
        <v>42888</v>
      </c>
      <c r="B27" s="526">
        <v>13033</v>
      </c>
      <c r="C27" s="526" t="s">
        <v>20</v>
      </c>
      <c r="D27" t="s">
        <v>16</v>
      </c>
      <c r="F27" s="2">
        <v>68.7</v>
      </c>
      <c r="G27" s="2">
        <f t="shared" si="1"/>
        <v>116.99999999999999</v>
      </c>
    </row>
    <row r="28" spans="1:10">
      <c r="A28" s="7">
        <v>42888</v>
      </c>
      <c r="B28" s="526">
        <v>13033</v>
      </c>
      <c r="C28" s="526" t="s">
        <v>20</v>
      </c>
      <c r="D28" t="s">
        <v>17</v>
      </c>
      <c r="F28" s="2">
        <v>2</v>
      </c>
      <c r="G28" s="2">
        <f t="shared" si="1"/>
        <v>114.99999999999999</v>
      </c>
    </row>
    <row r="29" spans="1:10">
      <c r="A29" s="7">
        <v>42947</v>
      </c>
      <c r="B29" s="526" t="s">
        <v>114</v>
      </c>
      <c r="C29" s="526" t="s">
        <v>20</v>
      </c>
      <c r="D29" t="s">
        <v>19</v>
      </c>
      <c r="F29" s="2">
        <v>2</v>
      </c>
      <c r="G29" s="2">
        <f t="shared" si="1"/>
        <v>112.99999999999999</v>
      </c>
    </row>
    <row r="30" spans="1:10">
      <c r="A30" s="7">
        <v>43067</v>
      </c>
      <c r="B30" s="526" t="s">
        <v>12</v>
      </c>
      <c r="C30" s="526" t="s">
        <v>20</v>
      </c>
      <c r="D30" t="s">
        <v>21</v>
      </c>
      <c r="F30" s="2">
        <v>85</v>
      </c>
      <c r="G30" s="2">
        <f t="shared" si="1"/>
        <v>27.999999999999986</v>
      </c>
    </row>
    <row r="31" spans="1:10">
      <c r="A31" s="7">
        <v>44925</v>
      </c>
      <c r="B31" s="526" t="s">
        <v>399</v>
      </c>
      <c r="C31" s="526" t="s">
        <v>20</v>
      </c>
      <c r="D31" t="s">
        <v>18</v>
      </c>
      <c r="F31" s="2">
        <v>28</v>
      </c>
      <c r="G31" s="2">
        <f t="shared" si="1"/>
        <v>0</v>
      </c>
    </row>
    <row r="32" spans="1:10">
      <c r="A32" s="44">
        <v>42825</v>
      </c>
      <c r="B32" s="525" t="s">
        <v>14</v>
      </c>
      <c r="C32" s="525" t="s">
        <v>23</v>
      </c>
      <c r="D32" t="s">
        <v>16</v>
      </c>
      <c r="E32" s="2">
        <v>112.4</v>
      </c>
      <c r="G32" s="2">
        <f t="shared" si="1"/>
        <v>112.4</v>
      </c>
    </row>
    <row r="33" spans="1:7">
      <c r="B33" s="526"/>
      <c r="C33" s="526"/>
      <c r="D33" t="s">
        <v>17</v>
      </c>
      <c r="E33" s="2">
        <v>2</v>
      </c>
      <c r="G33" s="2">
        <f t="shared" si="1"/>
        <v>114.4</v>
      </c>
    </row>
    <row r="34" spans="1:7">
      <c r="B34" s="526"/>
      <c r="C34" s="526"/>
      <c r="D34" t="s">
        <v>18</v>
      </c>
      <c r="E34" s="2">
        <v>60</v>
      </c>
      <c r="G34" s="2">
        <f t="shared" si="1"/>
        <v>174.4</v>
      </c>
    </row>
    <row r="35" spans="1:7">
      <c r="B35" s="526"/>
      <c r="C35" s="526"/>
      <c r="D35" t="s">
        <v>19</v>
      </c>
      <c r="E35" s="2">
        <v>2</v>
      </c>
      <c r="G35" s="2">
        <f t="shared" si="1"/>
        <v>176.4</v>
      </c>
    </row>
    <row r="36" spans="1:7">
      <c r="A36" s="7">
        <v>42825</v>
      </c>
      <c r="B36" s="526" t="s">
        <v>114</v>
      </c>
      <c r="C36" s="526" t="s">
        <v>23</v>
      </c>
      <c r="D36" t="s">
        <v>16</v>
      </c>
      <c r="F36" s="2">
        <v>73.5</v>
      </c>
      <c r="G36" s="2">
        <f t="shared" si="1"/>
        <v>102.9</v>
      </c>
    </row>
    <row r="37" spans="1:7">
      <c r="A37" s="7">
        <v>42825</v>
      </c>
      <c r="B37" s="526" t="s">
        <v>114</v>
      </c>
      <c r="C37" s="526" t="s">
        <v>23</v>
      </c>
      <c r="D37" t="s">
        <v>18</v>
      </c>
      <c r="F37" s="2">
        <v>42</v>
      </c>
      <c r="G37" s="2">
        <f t="shared" si="1"/>
        <v>60.900000000000006</v>
      </c>
    </row>
    <row r="38" spans="1:7">
      <c r="A38" s="7">
        <v>42888</v>
      </c>
      <c r="B38" s="526">
        <v>13033</v>
      </c>
      <c r="C38" s="526" t="s">
        <v>23</v>
      </c>
      <c r="D38" t="s">
        <v>16</v>
      </c>
      <c r="F38" s="2">
        <v>38.9</v>
      </c>
      <c r="G38" s="2">
        <f t="shared" si="1"/>
        <v>22.000000000000007</v>
      </c>
    </row>
    <row r="39" spans="1:7">
      <c r="A39" s="7">
        <v>42888</v>
      </c>
      <c r="B39" s="526">
        <v>13033</v>
      </c>
      <c r="C39" s="526" t="s">
        <v>23</v>
      </c>
      <c r="D39" t="s">
        <v>17</v>
      </c>
      <c r="F39" s="2">
        <v>2</v>
      </c>
      <c r="G39" s="2">
        <f t="shared" si="1"/>
        <v>20.000000000000007</v>
      </c>
    </row>
    <row r="40" spans="1:7">
      <c r="A40" s="7">
        <v>42947</v>
      </c>
      <c r="B40" s="526" t="s">
        <v>114</v>
      </c>
      <c r="C40" s="526" t="s">
        <v>23</v>
      </c>
      <c r="D40" t="s">
        <v>19</v>
      </c>
      <c r="F40" s="2">
        <v>2</v>
      </c>
      <c r="G40" s="2">
        <f t="shared" si="1"/>
        <v>18.000000000000007</v>
      </c>
    </row>
    <row r="41" spans="1:7">
      <c r="A41" s="7">
        <v>44925</v>
      </c>
      <c r="B41" s="526" t="s">
        <v>399</v>
      </c>
      <c r="C41" s="526" t="s">
        <v>23</v>
      </c>
      <c r="D41" t="s">
        <v>18</v>
      </c>
      <c r="F41" s="2">
        <v>18</v>
      </c>
      <c r="G41" s="2">
        <f t="shared" si="1"/>
        <v>0</v>
      </c>
    </row>
    <row r="42" spans="1:7">
      <c r="A42" s="44">
        <v>42855</v>
      </c>
      <c r="B42" s="525" t="s">
        <v>14</v>
      </c>
      <c r="C42" s="525" t="s">
        <v>24</v>
      </c>
      <c r="D42" t="s">
        <v>16</v>
      </c>
      <c r="E42" s="2">
        <v>115.5</v>
      </c>
      <c r="G42" s="2">
        <f t="shared" si="1"/>
        <v>115.5</v>
      </c>
    </row>
    <row r="43" spans="1:7">
      <c r="B43" s="526"/>
      <c r="C43" s="526"/>
      <c r="D43" t="s">
        <v>17</v>
      </c>
      <c r="E43" s="2">
        <v>2</v>
      </c>
      <c r="G43" s="2">
        <f t="shared" si="1"/>
        <v>117.5</v>
      </c>
    </row>
    <row r="44" spans="1:7">
      <c r="B44" s="526"/>
      <c r="C44" s="526"/>
      <c r="D44" t="s">
        <v>18</v>
      </c>
      <c r="E44" s="2">
        <v>60</v>
      </c>
      <c r="G44" s="2">
        <f t="shared" si="1"/>
        <v>177.5</v>
      </c>
    </row>
    <row r="45" spans="1:7">
      <c r="B45" s="526"/>
      <c r="C45" s="526"/>
      <c r="D45" t="s">
        <v>19</v>
      </c>
      <c r="E45" s="2">
        <v>2</v>
      </c>
      <c r="G45" s="2">
        <f t="shared" si="1"/>
        <v>179.5</v>
      </c>
    </row>
    <row r="46" spans="1:7">
      <c r="A46" s="7">
        <v>42854</v>
      </c>
      <c r="B46" s="526" t="s">
        <v>114</v>
      </c>
      <c r="C46" s="526" t="s">
        <v>24</v>
      </c>
      <c r="D46" t="s">
        <v>16</v>
      </c>
      <c r="F46" s="2">
        <v>105</v>
      </c>
      <c r="G46" s="2">
        <f t="shared" si="1"/>
        <v>74.5</v>
      </c>
    </row>
    <row r="47" spans="1:7">
      <c r="A47" s="7">
        <v>42854</v>
      </c>
      <c r="B47" s="526" t="s">
        <v>114</v>
      </c>
      <c r="C47" s="526" t="s">
        <v>24</v>
      </c>
      <c r="D47" t="s">
        <v>18</v>
      </c>
      <c r="F47" s="2">
        <v>60</v>
      </c>
      <c r="G47" s="2">
        <f t="shared" si="1"/>
        <v>14.5</v>
      </c>
    </row>
    <row r="48" spans="1:7">
      <c r="A48" s="7">
        <v>42854</v>
      </c>
      <c r="B48" s="526" t="s">
        <v>114</v>
      </c>
      <c r="C48" s="526" t="s">
        <v>24</v>
      </c>
      <c r="D48" t="s">
        <v>19</v>
      </c>
      <c r="F48" s="2">
        <v>2</v>
      </c>
      <c r="G48" s="2">
        <f t="shared" si="1"/>
        <v>12.5</v>
      </c>
    </row>
    <row r="49" spans="1:12">
      <c r="A49" s="7">
        <v>42888</v>
      </c>
      <c r="B49" s="526">
        <v>13033</v>
      </c>
      <c r="C49" s="526" t="s">
        <v>24</v>
      </c>
      <c r="D49" t="s">
        <v>16</v>
      </c>
      <c r="F49" s="2">
        <v>10.5</v>
      </c>
      <c r="G49" s="2">
        <f t="shared" si="1"/>
        <v>2</v>
      </c>
    </row>
    <row r="50" spans="1:12">
      <c r="A50" s="7">
        <v>42888</v>
      </c>
      <c r="B50" s="526">
        <v>13033</v>
      </c>
      <c r="C50" s="526" t="s">
        <v>24</v>
      </c>
      <c r="D50" t="s">
        <v>17</v>
      </c>
      <c r="F50" s="2">
        <v>2</v>
      </c>
      <c r="G50" s="2">
        <f t="shared" si="1"/>
        <v>0</v>
      </c>
    </row>
    <row r="51" spans="1:12">
      <c r="A51" s="44">
        <v>42886</v>
      </c>
      <c r="B51" s="525" t="s">
        <v>14</v>
      </c>
      <c r="C51" s="525" t="s">
        <v>25</v>
      </c>
      <c r="D51" t="s">
        <v>16</v>
      </c>
      <c r="E51" s="2">
        <v>108.2</v>
      </c>
      <c r="G51" s="2">
        <f t="shared" si="1"/>
        <v>108.2</v>
      </c>
    </row>
    <row r="52" spans="1:12">
      <c r="B52" s="526"/>
      <c r="C52" s="526"/>
      <c r="D52" t="s">
        <v>17</v>
      </c>
      <c r="E52" s="2">
        <v>2</v>
      </c>
      <c r="G52" s="2">
        <f t="shared" si="1"/>
        <v>110.2</v>
      </c>
    </row>
    <row r="53" spans="1:12">
      <c r="B53" s="526"/>
      <c r="C53" s="526"/>
      <c r="D53" t="s">
        <v>18</v>
      </c>
      <c r="E53" s="2">
        <v>60</v>
      </c>
      <c r="G53" s="2">
        <f t="shared" si="1"/>
        <v>170.2</v>
      </c>
    </row>
    <row r="54" spans="1:12">
      <c r="B54" s="526"/>
      <c r="C54" s="526"/>
      <c r="D54" t="s">
        <v>19</v>
      </c>
      <c r="E54" s="2">
        <v>2</v>
      </c>
      <c r="G54" s="2">
        <f t="shared" si="1"/>
        <v>172.2</v>
      </c>
    </row>
    <row r="55" spans="1:12">
      <c r="A55" s="7">
        <v>42879</v>
      </c>
      <c r="B55" s="526" t="s">
        <v>114</v>
      </c>
      <c r="C55" s="526" t="s">
        <v>25</v>
      </c>
      <c r="D55" t="s">
        <v>18</v>
      </c>
      <c r="F55" s="2">
        <v>28</v>
      </c>
      <c r="G55" s="2">
        <f t="shared" si="1"/>
        <v>144.19999999999999</v>
      </c>
    </row>
    <row r="56" spans="1:12">
      <c r="A56" s="7">
        <v>42879</v>
      </c>
      <c r="B56" s="526" t="s">
        <v>114</v>
      </c>
      <c r="C56" s="526" t="s">
        <v>25</v>
      </c>
      <c r="D56" t="s">
        <v>16</v>
      </c>
      <c r="F56" s="2">
        <v>49</v>
      </c>
      <c r="G56" s="2">
        <f t="shared" si="1"/>
        <v>95.199999999999989</v>
      </c>
    </row>
    <row r="57" spans="1:12">
      <c r="A57" s="7">
        <v>42972</v>
      </c>
      <c r="B57" s="526">
        <v>13497</v>
      </c>
      <c r="C57" s="526" t="s">
        <v>25</v>
      </c>
      <c r="D57" t="s">
        <v>16</v>
      </c>
      <c r="F57" s="2">
        <v>59.2</v>
      </c>
      <c r="G57" s="2">
        <f t="shared" si="1"/>
        <v>35.999999999999986</v>
      </c>
    </row>
    <row r="58" spans="1:12">
      <c r="A58" s="7">
        <v>42972</v>
      </c>
      <c r="B58" s="526">
        <v>13497</v>
      </c>
      <c r="C58" s="526" t="s">
        <v>25</v>
      </c>
      <c r="D58" t="s">
        <v>17</v>
      </c>
      <c r="F58" s="2">
        <v>2</v>
      </c>
      <c r="G58" s="2">
        <f t="shared" si="1"/>
        <v>33.999999999999986</v>
      </c>
    </row>
    <row r="59" spans="1:12">
      <c r="A59" s="7">
        <v>42947</v>
      </c>
      <c r="B59" s="526" t="s">
        <v>114</v>
      </c>
      <c r="C59" s="526" t="s">
        <v>25</v>
      </c>
      <c r="D59" t="s">
        <v>19</v>
      </c>
      <c r="F59" s="2">
        <v>2</v>
      </c>
      <c r="G59" s="2">
        <f t="shared" si="1"/>
        <v>31.999999999999986</v>
      </c>
      <c r="L59" s="2"/>
    </row>
    <row r="60" spans="1:12">
      <c r="A60" s="7">
        <v>44925</v>
      </c>
      <c r="B60" s="526" t="s">
        <v>399</v>
      </c>
      <c r="C60" s="526" t="s">
        <v>25</v>
      </c>
      <c r="D60" t="s">
        <v>18</v>
      </c>
      <c r="F60" s="2">
        <v>32</v>
      </c>
      <c r="G60" s="2">
        <f t="shared" si="1"/>
        <v>0</v>
      </c>
      <c r="L60" s="2"/>
    </row>
    <row r="61" spans="1:12">
      <c r="A61" s="44">
        <v>42916</v>
      </c>
      <c r="B61" s="525" t="s">
        <v>14</v>
      </c>
      <c r="C61" s="525" t="s">
        <v>26</v>
      </c>
      <c r="D61" t="s">
        <v>16</v>
      </c>
      <c r="E61" s="2">
        <v>105.7</v>
      </c>
      <c r="G61" s="2">
        <f t="shared" si="1"/>
        <v>105.7</v>
      </c>
    </row>
    <row r="62" spans="1:12">
      <c r="B62" s="526"/>
      <c r="C62" s="526"/>
      <c r="D62" t="s">
        <v>17</v>
      </c>
      <c r="E62" s="2">
        <v>2</v>
      </c>
      <c r="G62" s="2">
        <f t="shared" si="1"/>
        <v>107.7</v>
      </c>
    </row>
    <row r="63" spans="1:12">
      <c r="B63" s="526"/>
      <c r="C63" s="526"/>
      <c r="D63" t="s">
        <v>18</v>
      </c>
      <c r="E63" s="2">
        <v>60</v>
      </c>
      <c r="G63" s="2">
        <f t="shared" si="1"/>
        <v>167.7</v>
      </c>
    </row>
    <row r="64" spans="1:12">
      <c r="B64" s="526"/>
      <c r="C64" s="526"/>
      <c r="D64" t="s">
        <v>19</v>
      </c>
      <c r="E64" s="2">
        <v>2</v>
      </c>
      <c r="G64" s="2">
        <f t="shared" si="1"/>
        <v>169.7</v>
      </c>
    </row>
    <row r="65" spans="1:7">
      <c r="B65" s="526"/>
      <c r="C65" s="526"/>
      <c r="D65" t="s">
        <v>400</v>
      </c>
      <c r="E65" s="2">
        <v>30</v>
      </c>
      <c r="G65" s="2">
        <f t="shared" si="1"/>
        <v>199.7</v>
      </c>
    </row>
    <row r="66" spans="1:7">
      <c r="A66" s="7">
        <v>42913</v>
      </c>
      <c r="B66" s="526" t="s">
        <v>114</v>
      </c>
      <c r="C66" s="526" t="s">
        <v>26</v>
      </c>
      <c r="D66" t="s">
        <v>18</v>
      </c>
      <c r="F66" s="2">
        <v>44</v>
      </c>
      <c r="G66" s="2">
        <f t="shared" si="1"/>
        <v>155.69999999999999</v>
      </c>
    </row>
    <row r="67" spans="1:7">
      <c r="A67" s="7">
        <v>42913</v>
      </c>
      <c r="B67" s="526" t="s">
        <v>114</v>
      </c>
      <c r="C67" s="526" t="s">
        <v>26</v>
      </c>
      <c r="D67" t="s">
        <v>16</v>
      </c>
      <c r="F67" s="2">
        <v>77</v>
      </c>
      <c r="G67" s="2">
        <f t="shared" si="1"/>
        <v>78.699999999999989</v>
      </c>
    </row>
    <row r="68" spans="1:7">
      <c r="A68" s="7">
        <v>42888</v>
      </c>
      <c r="B68" s="526">
        <v>13033</v>
      </c>
      <c r="C68" s="526" t="s">
        <v>26</v>
      </c>
      <c r="D68" t="s">
        <v>400</v>
      </c>
      <c r="F68" s="2">
        <v>30</v>
      </c>
      <c r="G68" s="2">
        <f t="shared" si="1"/>
        <v>48.699999999999989</v>
      </c>
    </row>
    <row r="69" spans="1:7">
      <c r="A69" s="7">
        <v>42972</v>
      </c>
      <c r="B69" s="526">
        <v>13494</v>
      </c>
      <c r="C69" s="526" t="s">
        <v>26</v>
      </c>
      <c r="D69" t="s">
        <v>16</v>
      </c>
      <c r="F69" s="2">
        <v>28.7</v>
      </c>
      <c r="G69" s="2">
        <f t="shared" si="1"/>
        <v>19.999999999999989</v>
      </c>
    </row>
    <row r="70" spans="1:7">
      <c r="A70" s="7">
        <v>42972</v>
      </c>
      <c r="B70" s="526">
        <v>13494</v>
      </c>
      <c r="C70" s="526" t="s">
        <v>26</v>
      </c>
      <c r="D70" t="s">
        <v>17</v>
      </c>
      <c r="F70" s="2">
        <v>2</v>
      </c>
      <c r="G70" s="2">
        <f t="shared" si="1"/>
        <v>17.999999999999989</v>
      </c>
    </row>
    <row r="71" spans="1:7">
      <c r="A71" s="7">
        <v>42947</v>
      </c>
      <c r="B71" s="526" t="s">
        <v>114</v>
      </c>
      <c r="C71" s="526" t="s">
        <v>26</v>
      </c>
      <c r="D71" t="s">
        <v>19</v>
      </c>
      <c r="F71" s="2">
        <v>0.4</v>
      </c>
      <c r="G71" s="2">
        <f t="shared" si="1"/>
        <v>17.599999999999991</v>
      </c>
    </row>
    <row r="72" spans="1:7" ht="14.25" customHeight="1">
      <c r="A72" s="7">
        <v>44925</v>
      </c>
      <c r="B72" s="526" t="s">
        <v>399</v>
      </c>
      <c r="C72" s="526" t="s">
        <v>26</v>
      </c>
      <c r="D72" t="s">
        <v>18</v>
      </c>
      <c r="F72" s="2">
        <v>16</v>
      </c>
      <c r="G72" s="2">
        <f t="shared" si="1"/>
        <v>1.5999999999999908</v>
      </c>
    </row>
    <row r="73" spans="1:7">
      <c r="A73" s="7">
        <v>44925</v>
      </c>
      <c r="B73" s="526" t="s">
        <v>399</v>
      </c>
      <c r="C73" s="526" t="s">
        <v>26</v>
      </c>
      <c r="D73" t="s">
        <v>19</v>
      </c>
      <c r="F73" s="2">
        <v>1.6</v>
      </c>
      <c r="G73" s="2">
        <f t="shared" si="1"/>
        <v>-9.3258734068513149E-15</v>
      </c>
    </row>
    <row r="74" spans="1:7">
      <c r="A74" s="44">
        <v>42947</v>
      </c>
      <c r="B74" s="525" t="s">
        <v>14</v>
      </c>
      <c r="C74" s="525" t="s">
        <v>27</v>
      </c>
      <c r="D74" t="s">
        <v>16</v>
      </c>
      <c r="E74" s="2">
        <v>96.6</v>
      </c>
      <c r="G74" s="2">
        <f t="shared" si="1"/>
        <v>96.59999999999998</v>
      </c>
    </row>
    <row r="75" spans="1:7">
      <c r="B75" s="526"/>
      <c r="C75" s="526"/>
      <c r="D75" t="s">
        <v>17</v>
      </c>
      <c r="E75" s="2">
        <v>2</v>
      </c>
      <c r="G75" s="2">
        <f t="shared" si="1"/>
        <v>98.59999999999998</v>
      </c>
    </row>
    <row r="76" spans="1:7">
      <c r="B76" s="526"/>
      <c r="C76" s="526"/>
      <c r="D76" t="s">
        <v>18</v>
      </c>
      <c r="E76" s="2">
        <v>60</v>
      </c>
      <c r="G76" s="2">
        <f t="shared" si="1"/>
        <v>158.59999999999997</v>
      </c>
    </row>
    <row r="77" spans="1:7">
      <c r="B77" s="526"/>
      <c r="C77" s="526"/>
      <c r="D77" t="s">
        <v>19</v>
      </c>
      <c r="E77" s="2">
        <v>2</v>
      </c>
      <c r="G77" s="2">
        <f t="shared" si="1"/>
        <v>160.59999999999997</v>
      </c>
    </row>
    <row r="78" spans="1:7">
      <c r="A78" s="7">
        <v>42941</v>
      </c>
      <c r="B78" s="526" t="s">
        <v>114</v>
      </c>
      <c r="C78" s="526" t="s">
        <v>27</v>
      </c>
      <c r="D78" t="s">
        <v>18</v>
      </c>
      <c r="F78" s="2">
        <v>60</v>
      </c>
      <c r="G78" s="2">
        <f t="shared" si="1"/>
        <v>100.59999999999997</v>
      </c>
    </row>
    <row r="79" spans="1:7">
      <c r="A79" s="7">
        <v>42941</v>
      </c>
      <c r="B79" s="526" t="s">
        <v>114</v>
      </c>
      <c r="C79" s="526" t="s">
        <v>27</v>
      </c>
      <c r="D79" t="s">
        <v>19</v>
      </c>
      <c r="F79" s="2">
        <v>2</v>
      </c>
      <c r="G79" s="2">
        <f t="shared" si="1"/>
        <v>98.599999999999966</v>
      </c>
    </row>
    <row r="80" spans="1:7">
      <c r="A80" s="7">
        <v>42947</v>
      </c>
      <c r="B80" s="526" t="s">
        <v>114</v>
      </c>
      <c r="C80" s="526" t="s">
        <v>27</v>
      </c>
      <c r="D80" t="s">
        <v>16</v>
      </c>
      <c r="F80" s="2">
        <v>96.6</v>
      </c>
      <c r="G80" s="2">
        <f t="shared" ref="G80:G155" si="2">+G79+E80-F80</f>
        <v>1.9999999999999716</v>
      </c>
    </row>
    <row r="81" spans="1:7">
      <c r="A81" s="7">
        <v>42947</v>
      </c>
      <c r="B81" s="526" t="s">
        <v>114</v>
      </c>
      <c r="C81" s="526" t="s">
        <v>27</v>
      </c>
      <c r="D81" t="s">
        <v>17</v>
      </c>
      <c r="F81" s="2">
        <v>2</v>
      </c>
      <c r="G81" s="2">
        <f t="shared" si="2"/>
        <v>-2.8421709430404007E-14</v>
      </c>
    </row>
    <row r="82" spans="1:7">
      <c r="A82" s="44">
        <v>42978</v>
      </c>
      <c r="B82" s="525" t="s">
        <v>14</v>
      </c>
      <c r="C82" s="525" t="s">
        <v>28</v>
      </c>
      <c r="D82" t="s">
        <v>16</v>
      </c>
      <c r="E82" s="2">
        <v>96.6</v>
      </c>
      <c r="G82" s="2">
        <f t="shared" si="2"/>
        <v>96.599999999999966</v>
      </c>
    </row>
    <row r="83" spans="1:7">
      <c r="B83" s="526"/>
      <c r="C83" s="526"/>
      <c r="D83" t="s">
        <v>17</v>
      </c>
      <c r="E83" s="2">
        <v>2</v>
      </c>
      <c r="G83" s="2">
        <f t="shared" si="2"/>
        <v>98.599999999999966</v>
      </c>
    </row>
    <row r="84" spans="1:7">
      <c r="B84" s="526"/>
      <c r="C84" s="526"/>
      <c r="D84" t="s">
        <v>18</v>
      </c>
      <c r="E84" s="2">
        <v>60</v>
      </c>
      <c r="G84" s="2">
        <f t="shared" si="2"/>
        <v>158.59999999999997</v>
      </c>
    </row>
    <row r="85" spans="1:7">
      <c r="B85" s="526"/>
      <c r="C85" s="526"/>
      <c r="D85" t="s">
        <v>19</v>
      </c>
      <c r="E85" s="2">
        <v>2</v>
      </c>
      <c r="G85" s="2">
        <f t="shared" si="2"/>
        <v>160.59999999999997</v>
      </c>
    </row>
    <row r="86" spans="1:7">
      <c r="B86" s="526"/>
      <c r="C86" s="526"/>
      <c r="D86" t="s">
        <v>21</v>
      </c>
      <c r="E86" s="2">
        <v>85</v>
      </c>
      <c r="G86" s="2">
        <f t="shared" si="2"/>
        <v>245.59999999999997</v>
      </c>
    </row>
    <row r="87" spans="1:7" ht="16.5" customHeight="1">
      <c r="A87" s="7">
        <v>42978</v>
      </c>
      <c r="B87" s="526" t="s">
        <v>114</v>
      </c>
      <c r="C87" s="526" t="s">
        <v>28</v>
      </c>
      <c r="D87" t="s">
        <v>18</v>
      </c>
      <c r="F87" s="2">
        <v>60</v>
      </c>
      <c r="G87" s="2">
        <f t="shared" si="2"/>
        <v>185.59999999999997</v>
      </c>
    </row>
    <row r="88" spans="1:7" ht="16.5" customHeight="1">
      <c r="A88" s="7">
        <v>42978</v>
      </c>
      <c r="B88" s="526" t="s">
        <v>114</v>
      </c>
      <c r="C88" s="526" t="s">
        <v>28</v>
      </c>
      <c r="D88" t="s">
        <v>19</v>
      </c>
      <c r="F88" s="2">
        <v>2</v>
      </c>
      <c r="G88" s="2">
        <f t="shared" si="2"/>
        <v>183.59999999999997</v>
      </c>
    </row>
    <row r="89" spans="1:7" ht="16.5" customHeight="1">
      <c r="A89" s="7">
        <v>43067</v>
      </c>
      <c r="B89" s="526" t="s">
        <v>12</v>
      </c>
      <c r="C89" s="526" t="s">
        <v>28</v>
      </c>
      <c r="D89" t="s">
        <v>21</v>
      </c>
      <c r="F89" s="2">
        <v>85</v>
      </c>
      <c r="G89" s="2">
        <f t="shared" si="2"/>
        <v>98.599999999999966</v>
      </c>
    </row>
    <row r="90" spans="1:7" ht="16.5" customHeight="1">
      <c r="A90" s="7">
        <v>43104</v>
      </c>
      <c r="B90" s="526">
        <v>14392</v>
      </c>
      <c r="C90" s="526" t="s">
        <v>28</v>
      </c>
      <c r="D90" t="s">
        <v>16</v>
      </c>
      <c r="F90" s="2">
        <v>96.6</v>
      </c>
      <c r="G90" s="2">
        <f t="shared" si="2"/>
        <v>1.9999999999999716</v>
      </c>
    </row>
    <row r="91" spans="1:7" ht="16.5" customHeight="1">
      <c r="A91" s="7">
        <v>43104</v>
      </c>
      <c r="B91" s="526">
        <v>14392</v>
      </c>
      <c r="C91" s="526" t="s">
        <v>28</v>
      </c>
      <c r="D91" t="s">
        <v>17</v>
      </c>
      <c r="F91" s="2">
        <v>2</v>
      </c>
      <c r="G91" s="2">
        <f t="shared" si="2"/>
        <v>-2.8421709430404007E-14</v>
      </c>
    </row>
    <row r="92" spans="1:7">
      <c r="A92" s="44">
        <v>43008</v>
      </c>
      <c r="B92" s="525" t="s">
        <v>14</v>
      </c>
      <c r="C92" s="525" t="s">
        <v>29</v>
      </c>
      <c r="D92" t="s">
        <v>16</v>
      </c>
      <c r="E92" s="2">
        <v>84.1</v>
      </c>
      <c r="G92" s="2">
        <f t="shared" si="2"/>
        <v>84.099999999999966</v>
      </c>
    </row>
    <row r="93" spans="1:7">
      <c r="B93" s="526"/>
      <c r="C93" s="526"/>
      <c r="D93" t="s">
        <v>17</v>
      </c>
      <c r="E93" s="2">
        <v>2</v>
      </c>
      <c r="G93" s="2">
        <f t="shared" si="2"/>
        <v>86.099999999999966</v>
      </c>
    </row>
    <row r="94" spans="1:7">
      <c r="B94" s="526"/>
      <c r="C94" s="526"/>
      <c r="D94" t="s">
        <v>18</v>
      </c>
      <c r="E94" s="2">
        <v>60</v>
      </c>
      <c r="G94" s="2">
        <f t="shared" si="2"/>
        <v>146.09999999999997</v>
      </c>
    </row>
    <row r="95" spans="1:7">
      <c r="B95" s="526"/>
      <c r="C95" s="526"/>
      <c r="D95" t="s">
        <v>19</v>
      </c>
      <c r="E95" s="2">
        <v>2</v>
      </c>
      <c r="G95" s="2">
        <f t="shared" si="2"/>
        <v>148.09999999999997</v>
      </c>
    </row>
    <row r="96" spans="1:7" ht="15.75" customHeight="1">
      <c r="A96" s="7">
        <v>42823</v>
      </c>
      <c r="B96" s="526"/>
      <c r="C96" s="526"/>
      <c r="D96" t="s">
        <v>21</v>
      </c>
      <c r="E96" s="2">
        <v>85</v>
      </c>
      <c r="G96" s="2">
        <f t="shared" si="2"/>
        <v>233.09999999999997</v>
      </c>
    </row>
    <row r="97" spans="1:7">
      <c r="A97" s="7">
        <v>43008</v>
      </c>
      <c r="B97" s="526" t="s">
        <v>114</v>
      </c>
      <c r="C97" s="526" t="s">
        <v>29</v>
      </c>
      <c r="D97" t="s">
        <v>16</v>
      </c>
      <c r="F97" s="2">
        <v>84.1</v>
      </c>
      <c r="G97" s="2">
        <f t="shared" si="2"/>
        <v>148.99999999999997</v>
      </c>
    </row>
    <row r="98" spans="1:7">
      <c r="A98" s="7">
        <v>43008</v>
      </c>
      <c r="B98" s="526" t="s">
        <v>114</v>
      </c>
      <c r="C98" s="526" t="s">
        <v>29</v>
      </c>
      <c r="D98" t="s">
        <v>17</v>
      </c>
      <c r="F98" s="2">
        <v>2</v>
      </c>
      <c r="G98" s="2">
        <f t="shared" si="2"/>
        <v>146.99999999999997</v>
      </c>
    </row>
    <row r="99" spans="1:7">
      <c r="A99" s="7">
        <v>43067</v>
      </c>
      <c r="B99" s="526" t="s">
        <v>12</v>
      </c>
      <c r="C99" s="20">
        <v>42823</v>
      </c>
      <c r="D99" t="s">
        <v>21</v>
      </c>
      <c r="F99" s="2">
        <v>85</v>
      </c>
      <c r="G99" s="2">
        <f t="shared" si="2"/>
        <v>61.999999999999972</v>
      </c>
    </row>
    <row r="100" spans="1:7">
      <c r="A100" s="7">
        <v>44925</v>
      </c>
      <c r="B100" s="526" t="s">
        <v>399</v>
      </c>
      <c r="C100" s="20" t="s">
        <v>29</v>
      </c>
      <c r="D100" t="s">
        <v>18</v>
      </c>
      <c r="F100" s="2">
        <v>60</v>
      </c>
      <c r="G100" s="2">
        <f t="shared" si="2"/>
        <v>1.9999999999999716</v>
      </c>
    </row>
    <row r="101" spans="1:7">
      <c r="A101" s="7">
        <v>44925</v>
      </c>
      <c r="B101" s="526" t="s">
        <v>399</v>
      </c>
      <c r="C101" s="20" t="s">
        <v>29</v>
      </c>
      <c r="D101" t="s">
        <v>19</v>
      </c>
      <c r="F101" s="2">
        <v>2</v>
      </c>
      <c r="G101" s="2">
        <f t="shared" si="2"/>
        <v>-2.8421709430404007E-14</v>
      </c>
    </row>
    <row r="102" spans="1:7">
      <c r="A102" s="44">
        <v>43039</v>
      </c>
      <c r="B102" s="525" t="s">
        <v>14</v>
      </c>
      <c r="C102" s="525" t="s">
        <v>30</v>
      </c>
      <c r="D102" t="s">
        <v>16</v>
      </c>
      <c r="E102" s="2">
        <v>83.7</v>
      </c>
      <c r="G102" s="2">
        <f t="shared" si="2"/>
        <v>83.699999999999974</v>
      </c>
    </row>
    <row r="103" spans="1:7">
      <c r="B103" s="526"/>
      <c r="C103" s="526"/>
      <c r="D103" t="s">
        <v>17</v>
      </c>
      <c r="E103" s="2">
        <v>2</v>
      </c>
      <c r="G103" s="2">
        <f t="shared" si="2"/>
        <v>85.699999999999974</v>
      </c>
    </row>
    <row r="104" spans="1:7">
      <c r="B104" s="526"/>
      <c r="C104" s="526"/>
      <c r="D104" t="s">
        <v>18</v>
      </c>
      <c r="E104" s="2">
        <v>60</v>
      </c>
      <c r="G104" s="2">
        <f t="shared" si="2"/>
        <v>145.69999999999999</v>
      </c>
    </row>
    <row r="105" spans="1:7">
      <c r="B105" s="526"/>
      <c r="C105" s="526"/>
      <c r="D105" t="s">
        <v>19</v>
      </c>
      <c r="E105" s="2">
        <v>2</v>
      </c>
      <c r="G105" s="2">
        <f t="shared" si="2"/>
        <v>147.69999999999999</v>
      </c>
    </row>
    <row r="106" spans="1:7">
      <c r="A106" s="7">
        <v>42977</v>
      </c>
      <c r="B106" s="526" t="s">
        <v>31</v>
      </c>
      <c r="C106" s="526"/>
      <c r="D106" t="s">
        <v>111</v>
      </c>
      <c r="E106" s="2">
        <v>25</v>
      </c>
      <c r="G106" s="2">
        <f t="shared" si="2"/>
        <v>172.7</v>
      </c>
    </row>
    <row r="107" spans="1:7">
      <c r="A107" s="7">
        <v>43008</v>
      </c>
      <c r="B107" s="526" t="s">
        <v>114</v>
      </c>
      <c r="C107" s="526" t="s">
        <v>30</v>
      </c>
      <c r="D107" t="s">
        <v>16</v>
      </c>
      <c r="F107" s="2">
        <v>18.899999999999999</v>
      </c>
      <c r="G107" s="2">
        <f t="shared" si="2"/>
        <v>153.79999999999998</v>
      </c>
    </row>
    <row r="108" spans="1:7">
      <c r="A108" s="7">
        <v>43294</v>
      </c>
      <c r="B108" s="526">
        <v>15717</v>
      </c>
      <c r="C108" s="526" t="s">
        <v>30</v>
      </c>
      <c r="D108" t="s">
        <v>16</v>
      </c>
      <c r="F108" s="2">
        <v>64.8</v>
      </c>
      <c r="G108" s="2">
        <f t="shared" si="2"/>
        <v>88.999999999999986</v>
      </c>
    </row>
    <row r="109" spans="1:7">
      <c r="A109" s="7">
        <v>43294</v>
      </c>
      <c r="B109" s="526">
        <v>15717</v>
      </c>
      <c r="C109" s="526" t="s">
        <v>30</v>
      </c>
      <c r="D109" t="s">
        <v>17</v>
      </c>
      <c r="F109" s="2">
        <v>2</v>
      </c>
      <c r="G109" s="2">
        <f t="shared" si="2"/>
        <v>86.999999999999986</v>
      </c>
    </row>
    <row r="110" spans="1:7">
      <c r="A110" s="7">
        <v>44925</v>
      </c>
      <c r="B110" s="526" t="s">
        <v>399</v>
      </c>
      <c r="C110" s="526" t="s">
        <v>30</v>
      </c>
      <c r="D110" t="s">
        <v>18</v>
      </c>
      <c r="F110" s="2">
        <v>60</v>
      </c>
      <c r="G110" s="2">
        <f t="shared" si="2"/>
        <v>26.999999999999986</v>
      </c>
    </row>
    <row r="111" spans="1:7">
      <c r="A111" s="7">
        <v>44925</v>
      </c>
      <c r="B111" s="526" t="s">
        <v>399</v>
      </c>
      <c r="C111" s="526" t="s">
        <v>30</v>
      </c>
      <c r="D111" t="s">
        <v>19</v>
      </c>
      <c r="F111" s="2">
        <v>2</v>
      </c>
      <c r="G111" s="2">
        <f t="shared" si="2"/>
        <v>24.999999999999986</v>
      </c>
    </row>
    <row r="112" spans="1:7">
      <c r="A112" s="7">
        <v>44925</v>
      </c>
      <c r="B112" s="526" t="s">
        <v>401</v>
      </c>
      <c r="C112" s="526" t="s">
        <v>30</v>
      </c>
      <c r="D112" t="s">
        <v>111</v>
      </c>
      <c r="F112" s="2">
        <v>25</v>
      </c>
      <c r="G112" s="2">
        <f t="shared" si="2"/>
        <v>0</v>
      </c>
    </row>
    <row r="113" spans="1:7">
      <c r="A113" s="44">
        <v>43069</v>
      </c>
      <c r="B113" s="525" t="s">
        <v>14</v>
      </c>
      <c r="C113" s="525" t="s">
        <v>33</v>
      </c>
      <c r="D113" t="s">
        <v>16</v>
      </c>
      <c r="E113" s="2">
        <v>89.4</v>
      </c>
      <c r="G113" s="2">
        <f t="shared" si="2"/>
        <v>89.4</v>
      </c>
    </row>
    <row r="114" spans="1:7">
      <c r="A114" s="44"/>
      <c r="B114" s="525"/>
      <c r="C114" s="525"/>
      <c r="D114" t="s">
        <v>17</v>
      </c>
      <c r="E114" s="2">
        <v>2</v>
      </c>
      <c r="G114" s="2">
        <f t="shared" si="2"/>
        <v>91.4</v>
      </c>
    </row>
    <row r="115" spans="1:7">
      <c r="B115" s="526"/>
      <c r="C115" s="526"/>
      <c r="D115" t="s">
        <v>18</v>
      </c>
      <c r="E115" s="2">
        <v>60</v>
      </c>
      <c r="G115" s="2">
        <f t="shared" si="2"/>
        <v>151.4</v>
      </c>
    </row>
    <row r="116" spans="1:7">
      <c r="B116" s="526"/>
      <c r="C116" s="526"/>
      <c r="D116" t="s">
        <v>19</v>
      </c>
      <c r="E116" s="2">
        <v>2</v>
      </c>
      <c r="G116" s="2">
        <f t="shared" si="2"/>
        <v>153.4</v>
      </c>
    </row>
    <row r="117" spans="1:7">
      <c r="B117" s="526"/>
      <c r="C117" s="526"/>
      <c r="D117" t="s">
        <v>98</v>
      </c>
      <c r="E117" s="2">
        <v>10</v>
      </c>
      <c r="G117" s="2">
        <f t="shared" si="2"/>
        <v>163.4</v>
      </c>
    </row>
    <row r="118" spans="1:7">
      <c r="B118" s="526"/>
      <c r="C118" s="526"/>
      <c r="D118" t="s">
        <v>90</v>
      </c>
      <c r="E118" s="2">
        <v>10</v>
      </c>
      <c r="G118" s="2">
        <f t="shared" si="2"/>
        <v>173.4</v>
      </c>
    </row>
    <row r="119" spans="1:7">
      <c r="A119" s="7">
        <v>42921</v>
      </c>
      <c r="B119" s="526">
        <v>5726</v>
      </c>
      <c r="C119" s="526" t="s">
        <v>33</v>
      </c>
      <c r="D119" t="s">
        <v>98</v>
      </c>
      <c r="F119" s="2">
        <v>10</v>
      </c>
      <c r="G119" s="2">
        <f t="shared" si="2"/>
        <v>163.4</v>
      </c>
    </row>
    <row r="120" spans="1:7">
      <c r="A120" s="7">
        <v>43298</v>
      </c>
      <c r="B120" s="526">
        <v>15742</v>
      </c>
      <c r="C120" s="526" t="s">
        <v>33</v>
      </c>
      <c r="D120" t="s">
        <v>16</v>
      </c>
      <c r="F120" s="2">
        <v>89.4</v>
      </c>
      <c r="G120" s="2">
        <f t="shared" si="2"/>
        <v>74</v>
      </c>
    </row>
    <row r="121" spans="1:7">
      <c r="A121" s="7">
        <v>43298</v>
      </c>
      <c r="B121" s="526">
        <v>15742</v>
      </c>
      <c r="C121" s="526" t="s">
        <v>33</v>
      </c>
      <c r="D121" t="s">
        <v>17</v>
      </c>
      <c r="F121" s="2">
        <v>2</v>
      </c>
      <c r="G121" s="2">
        <f t="shared" si="2"/>
        <v>72</v>
      </c>
    </row>
    <row r="122" spans="1:7">
      <c r="A122" s="7">
        <v>44925</v>
      </c>
      <c r="B122" s="526" t="s">
        <v>401</v>
      </c>
      <c r="C122" s="526" t="s">
        <v>33</v>
      </c>
      <c r="D122" t="s">
        <v>18</v>
      </c>
      <c r="F122" s="2">
        <v>60</v>
      </c>
      <c r="G122" s="2">
        <f t="shared" si="2"/>
        <v>12</v>
      </c>
    </row>
    <row r="123" spans="1:7">
      <c r="A123" s="7">
        <v>44925</v>
      </c>
      <c r="B123" s="526" t="s">
        <v>401</v>
      </c>
      <c r="C123" s="526" t="s">
        <v>33</v>
      </c>
      <c r="D123" t="s">
        <v>19</v>
      </c>
      <c r="F123" s="2">
        <v>2</v>
      </c>
      <c r="G123" s="2">
        <f t="shared" si="2"/>
        <v>10</v>
      </c>
    </row>
    <row r="124" spans="1:7" s="237" customFormat="1">
      <c r="A124" s="235">
        <v>44925</v>
      </c>
      <c r="B124" s="236" t="s">
        <v>401</v>
      </c>
      <c r="C124" s="236" t="s">
        <v>33</v>
      </c>
      <c r="D124" s="237" t="s">
        <v>90</v>
      </c>
      <c r="E124" s="198"/>
      <c r="F124" s="198">
        <v>10</v>
      </c>
      <c r="G124" s="198">
        <f t="shared" si="2"/>
        <v>0</v>
      </c>
    </row>
    <row r="125" spans="1:7">
      <c r="A125" s="44">
        <v>43100</v>
      </c>
      <c r="B125" s="525" t="s">
        <v>14</v>
      </c>
      <c r="C125" s="525" t="s">
        <v>34</v>
      </c>
      <c r="D125" t="s">
        <v>16</v>
      </c>
      <c r="E125" s="2">
        <v>97.2</v>
      </c>
      <c r="G125" s="2">
        <f t="shared" si="2"/>
        <v>97.2</v>
      </c>
    </row>
    <row r="126" spans="1:7">
      <c r="A126" s="44"/>
      <c r="B126" s="525"/>
      <c r="C126" s="525"/>
      <c r="D126" t="s">
        <v>17</v>
      </c>
      <c r="E126" s="2">
        <v>2</v>
      </c>
      <c r="G126" s="2">
        <f t="shared" si="2"/>
        <v>99.2</v>
      </c>
    </row>
    <row r="127" spans="1:7">
      <c r="B127" s="526"/>
      <c r="C127" s="526"/>
      <c r="D127" t="s">
        <v>18</v>
      </c>
      <c r="E127" s="2">
        <v>60</v>
      </c>
      <c r="G127" s="2">
        <f t="shared" si="2"/>
        <v>159.19999999999999</v>
      </c>
    </row>
    <row r="128" spans="1:7">
      <c r="B128" s="526"/>
      <c r="C128" s="526"/>
      <c r="D128" t="s">
        <v>19</v>
      </c>
      <c r="E128" s="2">
        <v>2</v>
      </c>
      <c r="G128" s="2">
        <f t="shared" si="2"/>
        <v>161.19999999999999</v>
      </c>
    </row>
    <row r="129" spans="1:10">
      <c r="A129" s="7">
        <v>44925</v>
      </c>
      <c r="B129" s="526" t="s">
        <v>401</v>
      </c>
      <c r="C129" s="526" t="s">
        <v>34</v>
      </c>
      <c r="D129" t="s">
        <v>16</v>
      </c>
      <c r="F129" s="2">
        <v>47.2</v>
      </c>
      <c r="G129" s="2">
        <f t="shared" si="2"/>
        <v>113.99999999999999</v>
      </c>
    </row>
    <row r="130" spans="1:10">
      <c r="A130" s="7">
        <v>44957</v>
      </c>
      <c r="B130" s="526" t="s">
        <v>402</v>
      </c>
      <c r="C130" s="526" t="s">
        <v>34</v>
      </c>
      <c r="D130" t="s">
        <v>16</v>
      </c>
      <c r="F130" s="2">
        <v>50</v>
      </c>
      <c r="G130" s="2">
        <f t="shared" si="2"/>
        <v>63.999999999999986</v>
      </c>
    </row>
    <row r="131" spans="1:10">
      <c r="A131" s="7">
        <v>44957</v>
      </c>
      <c r="B131" s="526" t="s">
        <v>402</v>
      </c>
      <c r="C131" s="526" t="s">
        <v>34</v>
      </c>
      <c r="D131" t="s">
        <v>17</v>
      </c>
      <c r="F131" s="2">
        <v>2</v>
      </c>
      <c r="G131" s="2">
        <f t="shared" si="2"/>
        <v>61.999999999999986</v>
      </c>
    </row>
    <row r="132" spans="1:10">
      <c r="A132" s="7">
        <v>44957</v>
      </c>
      <c r="B132" s="526" t="s">
        <v>402</v>
      </c>
      <c r="C132" s="526" t="s">
        <v>34</v>
      </c>
      <c r="D132" t="s">
        <v>18</v>
      </c>
      <c r="F132" s="2">
        <v>60</v>
      </c>
      <c r="G132" s="2">
        <f t="shared" si="2"/>
        <v>1.9999999999999858</v>
      </c>
    </row>
    <row r="133" spans="1:10">
      <c r="A133" s="7">
        <v>44957</v>
      </c>
      <c r="B133" s="526" t="s">
        <v>402</v>
      </c>
      <c r="C133" s="526" t="s">
        <v>34</v>
      </c>
      <c r="D133" t="s">
        <v>19</v>
      </c>
      <c r="F133" s="2">
        <v>2</v>
      </c>
      <c r="G133" s="2">
        <f t="shared" si="2"/>
        <v>-1.4210854715202004E-14</v>
      </c>
    </row>
    <row r="134" spans="1:10">
      <c r="A134" s="44">
        <v>43131</v>
      </c>
      <c r="B134" s="525" t="s">
        <v>14</v>
      </c>
      <c r="C134" s="525" t="s">
        <v>15</v>
      </c>
      <c r="D134" t="s">
        <v>16</v>
      </c>
      <c r="E134" s="2">
        <v>86.5</v>
      </c>
      <c r="G134" s="2">
        <f t="shared" si="2"/>
        <v>86.499999999999986</v>
      </c>
    </row>
    <row r="135" spans="1:10">
      <c r="A135" s="44"/>
      <c r="B135" s="525"/>
      <c r="C135" s="525"/>
      <c r="D135" t="s">
        <v>17</v>
      </c>
      <c r="E135" s="2">
        <v>2</v>
      </c>
      <c r="G135" s="2">
        <f t="shared" si="2"/>
        <v>88.499999999999986</v>
      </c>
    </row>
    <row r="136" spans="1:10">
      <c r="B136" s="526"/>
      <c r="C136" s="526"/>
      <c r="D136" t="s">
        <v>18</v>
      </c>
      <c r="E136" s="2">
        <v>60</v>
      </c>
      <c r="G136" s="2">
        <f t="shared" si="2"/>
        <v>148.5</v>
      </c>
      <c r="H136" s="525" t="s">
        <v>34</v>
      </c>
      <c r="I136" t="s">
        <v>16</v>
      </c>
      <c r="J136" s="2">
        <v>50</v>
      </c>
    </row>
    <row r="137" spans="1:10">
      <c r="B137" s="526"/>
      <c r="C137" s="526"/>
      <c r="D137" t="s">
        <v>19</v>
      </c>
      <c r="E137" s="2">
        <v>2</v>
      </c>
      <c r="G137" s="2">
        <f t="shared" si="2"/>
        <v>150.5</v>
      </c>
      <c r="H137" s="525"/>
      <c r="I137" t="s">
        <v>17</v>
      </c>
      <c r="J137" s="2">
        <v>2</v>
      </c>
    </row>
    <row r="138" spans="1:10">
      <c r="A138" s="7">
        <v>43131</v>
      </c>
      <c r="B138" s="526" t="s">
        <v>114</v>
      </c>
      <c r="C138" s="526" t="s">
        <v>15</v>
      </c>
      <c r="D138" t="s">
        <v>18</v>
      </c>
      <c r="F138" s="2">
        <v>60</v>
      </c>
      <c r="G138" s="2">
        <f t="shared" si="2"/>
        <v>90.5</v>
      </c>
      <c r="I138" t="s">
        <v>18</v>
      </c>
      <c r="J138" s="2">
        <v>60</v>
      </c>
    </row>
    <row r="139" spans="1:10">
      <c r="A139" s="7">
        <v>43131</v>
      </c>
      <c r="B139" s="526" t="s">
        <v>114</v>
      </c>
      <c r="C139" s="526" t="s">
        <v>15</v>
      </c>
      <c r="D139" t="s">
        <v>19</v>
      </c>
      <c r="F139" s="2">
        <v>2</v>
      </c>
      <c r="G139" s="2">
        <f t="shared" si="2"/>
        <v>88.5</v>
      </c>
      <c r="I139" t="s">
        <v>19</v>
      </c>
      <c r="J139" s="2">
        <v>2</v>
      </c>
    </row>
    <row r="140" spans="1:10">
      <c r="A140" s="7">
        <v>43131</v>
      </c>
      <c r="B140" s="526" t="s">
        <v>114</v>
      </c>
      <c r="C140" s="526" t="s">
        <v>15</v>
      </c>
      <c r="D140" t="s">
        <v>16</v>
      </c>
      <c r="F140" s="2">
        <v>50</v>
      </c>
      <c r="G140" s="2">
        <f t="shared" si="2"/>
        <v>38.5</v>
      </c>
    </row>
    <row r="141" spans="1:10">
      <c r="A141" s="7">
        <v>43151</v>
      </c>
      <c r="B141" s="526">
        <v>14681</v>
      </c>
      <c r="C141" s="526" t="s">
        <v>15</v>
      </c>
      <c r="D141" t="s">
        <v>16</v>
      </c>
      <c r="F141" s="2">
        <v>36.5</v>
      </c>
      <c r="G141" s="2">
        <f t="shared" si="2"/>
        <v>2</v>
      </c>
    </row>
    <row r="142" spans="1:10">
      <c r="A142" s="7">
        <v>43151</v>
      </c>
      <c r="B142" s="526">
        <v>14681</v>
      </c>
      <c r="C142" s="526" t="s">
        <v>15</v>
      </c>
      <c r="D142" t="s">
        <v>17</v>
      </c>
      <c r="F142" s="2">
        <v>2</v>
      </c>
      <c r="G142" s="2">
        <f t="shared" si="2"/>
        <v>0</v>
      </c>
    </row>
    <row r="143" spans="1:10">
      <c r="A143" s="44">
        <v>43159</v>
      </c>
      <c r="B143" s="525" t="s">
        <v>14</v>
      </c>
      <c r="C143" s="525" t="s">
        <v>20</v>
      </c>
      <c r="D143" t="s">
        <v>16</v>
      </c>
      <c r="E143" s="2">
        <v>114.6</v>
      </c>
      <c r="G143" s="2">
        <f t="shared" si="2"/>
        <v>114.6</v>
      </c>
    </row>
    <row r="144" spans="1:10">
      <c r="A144" s="44"/>
      <c r="B144" s="525"/>
      <c r="C144" s="525"/>
      <c r="D144" t="s">
        <v>17</v>
      </c>
      <c r="E144" s="2">
        <v>2</v>
      </c>
      <c r="G144" s="2">
        <f t="shared" si="2"/>
        <v>116.6</v>
      </c>
    </row>
    <row r="145" spans="1:10">
      <c r="B145" s="526"/>
      <c r="C145" s="526"/>
      <c r="D145" t="s">
        <v>18</v>
      </c>
      <c r="E145" s="2">
        <v>56</v>
      </c>
      <c r="G145" s="2">
        <f t="shared" si="2"/>
        <v>172.6</v>
      </c>
      <c r="J145" s="8">
        <f>SUM(J136:J144)</f>
        <v>114</v>
      </c>
    </row>
    <row r="146" spans="1:10">
      <c r="B146" s="526"/>
      <c r="C146" s="526"/>
      <c r="D146" t="s">
        <v>19</v>
      </c>
      <c r="E146" s="2">
        <v>5</v>
      </c>
      <c r="G146" s="2">
        <f t="shared" si="2"/>
        <v>177.6</v>
      </c>
    </row>
    <row r="147" spans="1:10">
      <c r="A147" s="7">
        <v>43159</v>
      </c>
      <c r="B147" s="526" t="s">
        <v>114</v>
      </c>
      <c r="C147" s="526" t="s">
        <v>20</v>
      </c>
      <c r="D147" t="s">
        <v>18</v>
      </c>
      <c r="F147" s="2">
        <v>56</v>
      </c>
      <c r="G147" s="2">
        <f t="shared" si="2"/>
        <v>121.6</v>
      </c>
    </row>
    <row r="148" spans="1:10">
      <c r="A148" s="7">
        <v>43159</v>
      </c>
      <c r="B148" s="526" t="s">
        <v>114</v>
      </c>
      <c r="C148" s="526" t="s">
        <v>20</v>
      </c>
      <c r="D148" t="s">
        <v>19</v>
      </c>
      <c r="F148" s="2">
        <v>5</v>
      </c>
      <c r="G148" s="2">
        <f t="shared" si="2"/>
        <v>116.6</v>
      </c>
    </row>
    <row r="149" spans="1:10">
      <c r="A149" s="7">
        <v>43179</v>
      </c>
      <c r="B149" s="526">
        <v>14845</v>
      </c>
      <c r="C149" s="526" t="s">
        <v>20</v>
      </c>
      <c r="D149" t="s">
        <v>16</v>
      </c>
      <c r="F149" s="2">
        <v>114.6</v>
      </c>
      <c r="G149" s="2">
        <f t="shared" si="2"/>
        <v>2</v>
      </c>
    </row>
    <row r="150" spans="1:10">
      <c r="A150" s="7">
        <v>43179</v>
      </c>
      <c r="B150" s="526">
        <v>14845</v>
      </c>
      <c r="C150" s="526" t="s">
        <v>20</v>
      </c>
      <c r="D150" t="s">
        <v>17</v>
      </c>
      <c r="F150" s="2">
        <v>2</v>
      </c>
      <c r="G150" s="2">
        <f t="shared" si="2"/>
        <v>0</v>
      </c>
    </row>
    <row r="151" spans="1:10">
      <c r="A151" s="44">
        <v>43189</v>
      </c>
      <c r="B151" s="525" t="s">
        <v>14</v>
      </c>
      <c r="C151" s="525" t="s">
        <v>23</v>
      </c>
      <c r="D151" t="s">
        <v>16</v>
      </c>
      <c r="E151" s="2">
        <v>45.3</v>
      </c>
      <c r="G151" s="2">
        <f t="shared" si="2"/>
        <v>45.3</v>
      </c>
    </row>
    <row r="152" spans="1:10">
      <c r="A152" s="44"/>
      <c r="B152" s="525"/>
      <c r="C152" s="525"/>
      <c r="D152" t="s">
        <v>17</v>
      </c>
      <c r="E152" s="2">
        <v>2</v>
      </c>
      <c r="G152" s="2">
        <f t="shared" si="2"/>
        <v>47.3</v>
      </c>
    </row>
    <row r="153" spans="1:10">
      <c r="B153" s="526"/>
      <c r="C153" s="526"/>
      <c r="D153" t="s">
        <v>18</v>
      </c>
      <c r="E153" s="2">
        <v>60</v>
      </c>
      <c r="G153" s="2">
        <f t="shared" si="2"/>
        <v>107.3</v>
      </c>
    </row>
    <row r="154" spans="1:10">
      <c r="B154" s="526"/>
      <c r="C154" s="526"/>
      <c r="D154" t="s">
        <v>19</v>
      </c>
      <c r="E154" s="2">
        <v>5</v>
      </c>
      <c r="G154" s="2">
        <f t="shared" si="2"/>
        <v>112.3</v>
      </c>
    </row>
    <row r="155" spans="1:10">
      <c r="B155" s="526"/>
      <c r="C155" s="526"/>
      <c r="D155" s="48" t="s">
        <v>21</v>
      </c>
      <c r="E155" s="24">
        <v>85</v>
      </c>
      <c r="G155" s="2">
        <f t="shared" si="2"/>
        <v>197.3</v>
      </c>
    </row>
    <row r="156" spans="1:10">
      <c r="A156" s="7">
        <v>43190</v>
      </c>
      <c r="B156" s="526" t="s">
        <v>114</v>
      </c>
      <c r="C156" s="526" t="s">
        <v>23</v>
      </c>
      <c r="D156" t="s">
        <v>18</v>
      </c>
      <c r="F156" s="2">
        <v>60</v>
      </c>
      <c r="G156" s="2">
        <f t="shared" ref="G156:G184" si="3">+G155+E156-F156</f>
        <v>137.30000000000001</v>
      </c>
    </row>
    <row r="157" spans="1:10">
      <c r="A157" s="7">
        <v>43190</v>
      </c>
      <c r="B157" s="526" t="s">
        <v>114</v>
      </c>
      <c r="C157" s="526" t="s">
        <v>23</v>
      </c>
      <c r="D157" t="s">
        <v>19</v>
      </c>
      <c r="F157" s="2">
        <v>5</v>
      </c>
      <c r="G157" s="2">
        <f t="shared" si="3"/>
        <v>132.30000000000001</v>
      </c>
    </row>
    <row r="158" spans="1:10">
      <c r="A158" s="7">
        <v>43227</v>
      </c>
      <c r="B158" s="526">
        <v>15304</v>
      </c>
      <c r="C158" s="526" t="s">
        <v>23</v>
      </c>
      <c r="D158" t="s">
        <v>16</v>
      </c>
      <c r="F158" s="2">
        <v>45.3</v>
      </c>
      <c r="G158" s="2">
        <f t="shared" si="3"/>
        <v>87.000000000000014</v>
      </c>
    </row>
    <row r="159" spans="1:10">
      <c r="A159" s="7">
        <v>43227</v>
      </c>
      <c r="B159" s="526">
        <v>15304</v>
      </c>
      <c r="C159" s="526" t="s">
        <v>23</v>
      </c>
      <c r="D159" t="s">
        <v>17</v>
      </c>
      <c r="F159" s="2">
        <v>2</v>
      </c>
      <c r="G159" s="2">
        <f t="shared" si="3"/>
        <v>85.000000000000014</v>
      </c>
    </row>
    <row r="160" spans="1:10">
      <c r="B160" s="526" t="s">
        <v>287</v>
      </c>
      <c r="C160" s="526"/>
      <c r="D160" t="s">
        <v>21</v>
      </c>
      <c r="F160" s="2">
        <v>42.5</v>
      </c>
      <c r="G160" s="2">
        <f t="shared" si="3"/>
        <v>42.500000000000014</v>
      </c>
    </row>
    <row r="161" spans="1:7">
      <c r="A161" s="7">
        <v>45092</v>
      </c>
      <c r="B161" s="526">
        <v>26953</v>
      </c>
      <c r="C161" s="526" t="s">
        <v>23</v>
      </c>
      <c r="D161" t="s">
        <v>21</v>
      </c>
      <c r="F161" s="2">
        <v>42.5</v>
      </c>
      <c r="G161" s="2">
        <f t="shared" si="3"/>
        <v>0</v>
      </c>
    </row>
    <row r="162" spans="1:7">
      <c r="A162" s="44">
        <v>43220</v>
      </c>
      <c r="B162" s="525" t="s">
        <v>14</v>
      </c>
      <c r="C162" s="525" t="s">
        <v>24</v>
      </c>
      <c r="D162" t="s">
        <v>16</v>
      </c>
      <c r="E162" s="2">
        <v>46.5</v>
      </c>
      <c r="G162" s="2">
        <f t="shared" si="3"/>
        <v>46.5</v>
      </c>
    </row>
    <row r="163" spans="1:7">
      <c r="B163" s="526"/>
      <c r="C163" s="526"/>
      <c r="D163" t="s">
        <v>17</v>
      </c>
      <c r="E163" s="2">
        <v>2</v>
      </c>
      <c r="G163" s="2">
        <f t="shared" si="3"/>
        <v>48.5</v>
      </c>
    </row>
    <row r="164" spans="1:7">
      <c r="B164" s="526"/>
      <c r="C164" s="526"/>
      <c r="D164" t="s">
        <v>18</v>
      </c>
      <c r="E164" s="2">
        <v>60</v>
      </c>
      <c r="G164" s="2">
        <f t="shared" si="3"/>
        <v>108.5</v>
      </c>
    </row>
    <row r="165" spans="1:7">
      <c r="B165" s="526"/>
      <c r="C165" s="526"/>
      <c r="D165" t="s">
        <v>19</v>
      </c>
      <c r="E165" s="2">
        <v>5</v>
      </c>
      <c r="G165" s="2">
        <f t="shared" si="3"/>
        <v>113.5</v>
      </c>
    </row>
    <row r="166" spans="1:7">
      <c r="A166" s="7">
        <v>43069</v>
      </c>
      <c r="B166" s="526"/>
      <c r="C166" s="526"/>
      <c r="D166" s="48" t="s">
        <v>21</v>
      </c>
      <c r="E166" s="24">
        <v>85</v>
      </c>
      <c r="G166" s="2">
        <f t="shared" si="3"/>
        <v>198.5</v>
      </c>
    </row>
    <row r="167" spans="1:7">
      <c r="B167" s="526"/>
      <c r="C167" s="526"/>
      <c r="D167" s="48" t="s">
        <v>21</v>
      </c>
      <c r="E167" s="24">
        <v>93</v>
      </c>
      <c r="G167" s="2">
        <f t="shared" si="3"/>
        <v>291.5</v>
      </c>
    </row>
    <row r="168" spans="1:7">
      <c r="A168" s="7">
        <v>43227</v>
      </c>
      <c r="B168" s="526">
        <v>15303</v>
      </c>
      <c r="C168" s="526" t="s">
        <v>24</v>
      </c>
      <c r="D168" t="s">
        <v>18</v>
      </c>
      <c r="F168" s="2">
        <v>10</v>
      </c>
      <c r="G168" s="2">
        <f t="shared" si="3"/>
        <v>281.5</v>
      </c>
    </row>
    <row r="169" spans="1:7">
      <c r="A169" s="7">
        <v>43227</v>
      </c>
      <c r="B169" s="526">
        <v>15303</v>
      </c>
      <c r="C169" s="526" t="s">
        <v>24</v>
      </c>
      <c r="D169" t="s">
        <v>19</v>
      </c>
      <c r="F169" s="2">
        <v>5</v>
      </c>
      <c r="G169" s="2">
        <f t="shared" si="3"/>
        <v>276.5</v>
      </c>
    </row>
    <row r="170" spans="1:7">
      <c r="A170" s="7">
        <v>43220</v>
      </c>
      <c r="B170" s="526" t="s">
        <v>114</v>
      </c>
      <c r="C170" s="526" t="s">
        <v>24</v>
      </c>
      <c r="D170" t="s">
        <v>18</v>
      </c>
      <c r="F170" s="2">
        <v>50</v>
      </c>
      <c r="G170" s="2">
        <f t="shared" si="3"/>
        <v>226.5</v>
      </c>
    </row>
    <row r="171" spans="1:7">
      <c r="A171" s="7">
        <v>43253</v>
      </c>
      <c r="B171" s="526">
        <v>15481</v>
      </c>
      <c r="C171" s="526" t="s">
        <v>24</v>
      </c>
      <c r="D171" t="s">
        <v>16</v>
      </c>
      <c r="F171" s="2">
        <v>46.5</v>
      </c>
      <c r="G171" s="2">
        <f t="shared" si="3"/>
        <v>180</v>
      </c>
    </row>
    <row r="172" spans="1:7">
      <c r="A172" s="7">
        <v>43253</v>
      </c>
      <c r="B172" s="526">
        <v>15481</v>
      </c>
      <c r="C172" s="526" t="s">
        <v>24</v>
      </c>
      <c r="D172" t="s">
        <v>17</v>
      </c>
      <c r="F172" s="2">
        <v>2</v>
      </c>
      <c r="G172" s="2">
        <f t="shared" si="3"/>
        <v>178</v>
      </c>
    </row>
    <row r="173" spans="1:7">
      <c r="B173" s="526" t="s">
        <v>287</v>
      </c>
      <c r="C173" s="526"/>
      <c r="D173" t="s">
        <v>21</v>
      </c>
      <c r="F173" s="2">
        <v>42.5</v>
      </c>
      <c r="G173" s="2">
        <f t="shared" si="3"/>
        <v>135.5</v>
      </c>
    </row>
    <row r="174" spans="1:7">
      <c r="B174" s="526" t="s">
        <v>287</v>
      </c>
      <c r="C174" s="526"/>
      <c r="D174" t="s">
        <v>21</v>
      </c>
      <c r="F174" s="2">
        <v>46.5</v>
      </c>
      <c r="G174" s="2">
        <f t="shared" si="3"/>
        <v>89</v>
      </c>
    </row>
    <row r="175" spans="1:7">
      <c r="A175" s="7">
        <v>45092</v>
      </c>
      <c r="B175" s="526">
        <v>26953</v>
      </c>
      <c r="C175" s="526" t="s">
        <v>24</v>
      </c>
      <c r="D175" t="s">
        <v>21</v>
      </c>
      <c r="F175" s="2">
        <v>42.5</v>
      </c>
      <c r="G175" s="2">
        <f t="shared" si="3"/>
        <v>46.5</v>
      </c>
    </row>
    <row r="176" spans="1:7">
      <c r="A176" s="7">
        <v>45092</v>
      </c>
      <c r="B176" s="526">
        <v>26953</v>
      </c>
      <c r="C176" s="526" t="s">
        <v>24</v>
      </c>
      <c r="D176" t="s">
        <v>21</v>
      </c>
      <c r="F176" s="2">
        <v>46.5</v>
      </c>
      <c r="G176" s="2">
        <f t="shared" si="3"/>
        <v>0</v>
      </c>
    </row>
    <row r="177" spans="1:8">
      <c r="A177" s="44">
        <v>43251</v>
      </c>
      <c r="B177" s="525" t="s">
        <v>14</v>
      </c>
      <c r="C177" s="525" t="s">
        <v>25</v>
      </c>
      <c r="D177" t="s">
        <v>16</v>
      </c>
      <c r="E177" s="2">
        <v>43.2</v>
      </c>
      <c r="G177" s="2">
        <f t="shared" si="3"/>
        <v>43.2</v>
      </c>
    </row>
    <row r="178" spans="1:8">
      <c r="B178" s="526"/>
      <c r="C178" s="526"/>
      <c r="D178" t="s">
        <v>17</v>
      </c>
      <c r="E178" s="2">
        <v>2</v>
      </c>
      <c r="G178" s="2">
        <f t="shared" si="3"/>
        <v>45.2</v>
      </c>
    </row>
    <row r="179" spans="1:8">
      <c r="B179" s="526"/>
      <c r="C179" s="526"/>
      <c r="D179" t="s">
        <v>18</v>
      </c>
      <c r="E179" s="2">
        <v>60</v>
      </c>
      <c r="G179" s="2">
        <f t="shared" si="3"/>
        <v>105.2</v>
      </c>
    </row>
    <row r="180" spans="1:8">
      <c r="B180" s="526"/>
      <c r="C180" s="526"/>
      <c r="D180" t="s">
        <v>19</v>
      </c>
      <c r="E180" s="2">
        <v>5</v>
      </c>
      <c r="G180" s="2">
        <f t="shared" si="3"/>
        <v>110.2</v>
      </c>
    </row>
    <row r="181" spans="1:8">
      <c r="A181" s="7">
        <v>43251</v>
      </c>
      <c r="B181" s="526" t="s">
        <v>114</v>
      </c>
      <c r="C181" s="526" t="s">
        <v>25</v>
      </c>
      <c r="D181" t="s">
        <v>18</v>
      </c>
      <c r="F181" s="2">
        <v>38</v>
      </c>
      <c r="G181" s="2">
        <f t="shared" si="3"/>
        <v>72.2</v>
      </c>
      <c r="H181" s="35"/>
    </row>
    <row r="182" spans="1:8">
      <c r="A182" s="7">
        <v>43285</v>
      </c>
      <c r="B182" s="526">
        <v>15656</v>
      </c>
      <c r="C182" s="526" t="s">
        <v>25</v>
      </c>
      <c r="D182" t="s">
        <v>16</v>
      </c>
      <c r="F182" s="2">
        <v>43.2</v>
      </c>
      <c r="G182" s="2">
        <f t="shared" si="3"/>
        <v>29</v>
      </c>
    </row>
    <row r="183" spans="1:8">
      <c r="A183" s="7">
        <v>43285</v>
      </c>
      <c r="B183" s="526">
        <v>15656</v>
      </c>
      <c r="C183" s="526" t="s">
        <v>25</v>
      </c>
      <c r="D183" t="s">
        <v>17</v>
      </c>
      <c r="F183" s="2">
        <v>2</v>
      </c>
      <c r="G183" s="2">
        <f t="shared" si="3"/>
        <v>27</v>
      </c>
    </row>
    <row r="184" spans="1:8">
      <c r="A184" s="7">
        <v>44957</v>
      </c>
      <c r="B184" s="526" t="s">
        <v>402</v>
      </c>
      <c r="C184" s="526" t="s">
        <v>25</v>
      </c>
      <c r="D184" t="s">
        <v>18</v>
      </c>
      <c r="F184" s="2">
        <v>22</v>
      </c>
      <c r="G184" s="2">
        <f t="shared" si="3"/>
        <v>5</v>
      </c>
    </row>
    <row r="185" spans="1:8">
      <c r="A185" s="7">
        <v>44957</v>
      </c>
      <c r="B185" s="526" t="s">
        <v>402</v>
      </c>
      <c r="C185" s="526" t="s">
        <v>25</v>
      </c>
      <c r="D185" t="s">
        <v>19</v>
      </c>
      <c r="F185" s="2">
        <v>5</v>
      </c>
      <c r="G185" s="24">
        <f t="shared" ref="G185:G245" si="4">+G184+E185-F185</f>
        <v>0</v>
      </c>
    </row>
    <row r="186" spans="1:8">
      <c r="A186" s="44">
        <v>43281</v>
      </c>
      <c r="B186" s="525" t="s">
        <v>14</v>
      </c>
      <c r="C186" s="525" t="s">
        <v>26</v>
      </c>
      <c r="D186" t="s">
        <v>16</v>
      </c>
      <c r="E186" s="2">
        <v>40</v>
      </c>
      <c r="G186" s="2">
        <f t="shared" si="4"/>
        <v>40</v>
      </c>
    </row>
    <row r="187" spans="1:8">
      <c r="B187" s="526"/>
      <c r="C187" s="526"/>
      <c r="D187" t="s">
        <v>17</v>
      </c>
      <c r="E187" s="2">
        <v>4</v>
      </c>
      <c r="G187" s="2">
        <f t="shared" si="4"/>
        <v>44</v>
      </c>
    </row>
    <row r="188" spans="1:8">
      <c r="B188" s="526"/>
      <c r="C188" s="526"/>
      <c r="D188" t="s">
        <v>18</v>
      </c>
      <c r="E188" s="2">
        <v>60</v>
      </c>
      <c r="G188" s="2">
        <f t="shared" si="4"/>
        <v>104</v>
      </c>
    </row>
    <row r="189" spans="1:8">
      <c r="B189" s="526"/>
      <c r="C189" s="526"/>
      <c r="D189" t="s">
        <v>19</v>
      </c>
      <c r="E189" s="2">
        <v>5</v>
      </c>
      <c r="G189" s="2">
        <f t="shared" si="4"/>
        <v>109</v>
      </c>
    </row>
    <row r="190" spans="1:8">
      <c r="A190" s="7">
        <v>43281</v>
      </c>
      <c r="B190" s="526" t="s">
        <v>114</v>
      </c>
      <c r="C190" s="526" t="s">
        <v>26</v>
      </c>
      <c r="D190" t="s">
        <v>18</v>
      </c>
      <c r="F190" s="2">
        <v>26</v>
      </c>
      <c r="G190" s="2">
        <f t="shared" si="4"/>
        <v>83</v>
      </c>
      <c r="H190" s="35"/>
    </row>
    <row r="191" spans="1:8">
      <c r="A191" s="7">
        <v>43353</v>
      </c>
      <c r="B191" s="526">
        <v>16102</v>
      </c>
      <c r="C191" s="526" t="s">
        <v>26</v>
      </c>
      <c r="D191" t="s">
        <v>16</v>
      </c>
      <c r="F191" s="2">
        <v>40</v>
      </c>
      <c r="G191" s="2">
        <f t="shared" si="4"/>
        <v>43</v>
      </c>
    </row>
    <row r="192" spans="1:8">
      <c r="A192" s="7">
        <v>43353</v>
      </c>
      <c r="B192" s="526">
        <v>16102</v>
      </c>
      <c r="C192" s="526" t="s">
        <v>26</v>
      </c>
      <c r="D192" t="s">
        <v>17</v>
      </c>
      <c r="F192" s="2">
        <v>4</v>
      </c>
      <c r="G192" s="2">
        <f t="shared" si="4"/>
        <v>39</v>
      </c>
    </row>
    <row r="193" spans="1:8">
      <c r="A193" s="7">
        <v>44957</v>
      </c>
      <c r="B193" s="526" t="s">
        <v>402</v>
      </c>
      <c r="C193" s="526" t="s">
        <v>26</v>
      </c>
      <c r="D193" t="s">
        <v>18</v>
      </c>
      <c r="F193" s="2">
        <v>34</v>
      </c>
      <c r="G193" s="2">
        <f t="shared" si="4"/>
        <v>5</v>
      </c>
    </row>
    <row r="194" spans="1:8">
      <c r="A194" s="7">
        <v>44957</v>
      </c>
      <c r="B194" s="526" t="s">
        <v>402</v>
      </c>
      <c r="C194" s="526" t="s">
        <v>26</v>
      </c>
      <c r="D194" t="s">
        <v>19</v>
      </c>
      <c r="F194" s="2">
        <v>5</v>
      </c>
      <c r="G194" s="2">
        <f t="shared" si="4"/>
        <v>0</v>
      </c>
    </row>
    <row r="195" spans="1:8">
      <c r="A195" s="44">
        <v>43312</v>
      </c>
      <c r="B195" s="525" t="s">
        <v>14</v>
      </c>
      <c r="C195" s="525" t="s">
        <v>27</v>
      </c>
      <c r="D195" t="s">
        <v>16</v>
      </c>
      <c r="E195" s="2">
        <v>39.200000000000003</v>
      </c>
      <c r="G195" s="2">
        <f t="shared" si="4"/>
        <v>39.200000000000003</v>
      </c>
    </row>
    <row r="196" spans="1:8">
      <c r="B196" s="526"/>
      <c r="C196" s="526"/>
      <c r="D196" t="s">
        <v>17</v>
      </c>
      <c r="E196" s="2">
        <v>2</v>
      </c>
      <c r="G196" s="2">
        <f t="shared" si="4"/>
        <v>41.2</v>
      </c>
    </row>
    <row r="197" spans="1:8">
      <c r="B197" s="526"/>
      <c r="C197" s="526"/>
      <c r="D197" t="s">
        <v>18</v>
      </c>
      <c r="E197" s="2">
        <v>60</v>
      </c>
      <c r="G197" s="2">
        <f t="shared" si="4"/>
        <v>101.2</v>
      </c>
    </row>
    <row r="198" spans="1:8">
      <c r="B198" s="526"/>
      <c r="C198" s="526"/>
      <c r="D198" t="s">
        <v>19</v>
      </c>
      <c r="E198" s="2">
        <v>5</v>
      </c>
      <c r="G198" s="2">
        <f t="shared" si="4"/>
        <v>106.2</v>
      </c>
    </row>
    <row r="199" spans="1:8">
      <c r="A199" s="7">
        <v>43312</v>
      </c>
      <c r="B199" s="526" t="s">
        <v>114</v>
      </c>
      <c r="C199" s="526" t="s">
        <v>27</v>
      </c>
      <c r="D199" t="s">
        <v>18</v>
      </c>
      <c r="F199" s="2">
        <v>36</v>
      </c>
      <c r="G199" s="2">
        <f t="shared" si="4"/>
        <v>70.2</v>
      </c>
      <c r="H199" s="35"/>
    </row>
    <row r="200" spans="1:8">
      <c r="A200" s="7">
        <v>43350</v>
      </c>
      <c r="B200" s="526">
        <v>16098</v>
      </c>
      <c r="C200" s="526" t="s">
        <v>27</v>
      </c>
      <c r="D200" t="s">
        <v>16</v>
      </c>
      <c r="F200" s="2">
        <v>39.200000000000003</v>
      </c>
      <c r="G200" s="2">
        <f t="shared" si="4"/>
        <v>31</v>
      </c>
    </row>
    <row r="201" spans="1:8">
      <c r="A201" s="7">
        <v>43350</v>
      </c>
      <c r="B201" s="526">
        <v>16098</v>
      </c>
      <c r="C201" s="526" t="s">
        <v>27</v>
      </c>
      <c r="D201" t="s">
        <v>17</v>
      </c>
      <c r="F201" s="2">
        <v>2</v>
      </c>
      <c r="G201" s="2">
        <f t="shared" si="4"/>
        <v>29</v>
      </c>
    </row>
    <row r="202" spans="1:8">
      <c r="A202" s="7">
        <v>44957</v>
      </c>
      <c r="B202" s="526" t="s">
        <v>402</v>
      </c>
      <c r="C202" s="526" t="s">
        <v>27</v>
      </c>
      <c r="D202" t="s">
        <v>18</v>
      </c>
      <c r="F202" s="2">
        <v>24</v>
      </c>
      <c r="G202" s="2">
        <f t="shared" si="4"/>
        <v>5</v>
      </c>
    </row>
    <row r="203" spans="1:8">
      <c r="A203" s="7">
        <v>44957</v>
      </c>
      <c r="B203" s="526" t="s">
        <v>402</v>
      </c>
      <c r="C203" s="526" t="s">
        <v>27</v>
      </c>
      <c r="D203" t="s">
        <v>19</v>
      </c>
      <c r="F203" s="2">
        <v>5</v>
      </c>
      <c r="G203" s="2">
        <f t="shared" si="4"/>
        <v>0</v>
      </c>
    </row>
    <row r="204" spans="1:8">
      <c r="A204" s="44">
        <v>43343</v>
      </c>
      <c r="B204" s="525" t="s">
        <v>14</v>
      </c>
      <c r="C204" s="525" t="s">
        <v>28</v>
      </c>
      <c r="D204" t="s">
        <v>16</v>
      </c>
      <c r="E204" s="2">
        <v>38.9</v>
      </c>
      <c r="G204" s="2">
        <f t="shared" si="4"/>
        <v>38.9</v>
      </c>
    </row>
    <row r="205" spans="1:8">
      <c r="B205" s="526"/>
      <c r="C205" s="526"/>
      <c r="D205" t="s">
        <v>17</v>
      </c>
      <c r="E205" s="2">
        <v>2</v>
      </c>
      <c r="G205" s="2">
        <f t="shared" si="4"/>
        <v>40.9</v>
      </c>
    </row>
    <row r="206" spans="1:8">
      <c r="B206" s="526"/>
      <c r="C206" s="526"/>
      <c r="D206" t="s">
        <v>18</v>
      </c>
      <c r="E206" s="2">
        <v>60</v>
      </c>
      <c r="G206" s="2">
        <f t="shared" si="4"/>
        <v>100.9</v>
      </c>
    </row>
    <row r="207" spans="1:8">
      <c r="B207" s="526"/>
      <c r="C207" s="526"/>
      <c r="D207" t="s">
        <v>19</v>
      </c>
      <c r="E207" s="2">
        <v>5</v>
      </c>
      <c r="G207" s="2">
        <f t="shared" si="4"/>
        <v>105.9</v>
      </c>
    </row>
    <row r="208" spans="1:8">
      <c r="B208" s="526"/>
      <c r="C208" s="526"/>
      <c r="D208" t="s">
        <v>35</v>
      </c>
      <c r="E208" s="2">
        <v>25</v>
      </c>
      <c r="G208" s="2">
        <f t="shared" si="4"/>
        <v>130.9</v>
      </c>
    </row>
    <row r="209" spans="1:8">
      <c r="B209" s="526"/>
      <c r="C209" s="526"/>
      <c r="D209" t="s">
        <v>181</v>
      </c>
      <c r="E209" s="2">
        <f>1*15</f>
        <v>15</v>
      </c>
      <c r="G209" s="2">
        <f t="shared" si="4"/>
        <v>145.9</v>
      </c>
    </row>
    <row r="210" spans="1:8">
      <c r="B210" s="526"/>
      <c r="C210" s="526"/>
      <c r="D210" t="s">
        <v>21</v>
      </c>
      <c r="E210" s="2">
        <v>93</v>
      </c>
      <c r="G210" s="2">
        <f t="shared" si="4"/>
        <v>238.9</v>
      </c>
    </row>
    <row r="211" spans="1:8">
      <c r="A211" s="7">
        <v>43343</v>
      </c>
      <c r="B211" s="526" t="s">
        <v>114</v>
      </c>
      <c r="C211" s="526" t="s">
        <v>28</v>
      </c>
      <c r="D211" t="s">
        <v>18</v>
      </c>
      <c r="F211" s="2">
        <v>28</v>
      </c>
      <c r="G211" s="2">
        <f t="shared" si="4"/>
        <v>210.9</v>
      </c>
      <c r="H211" s="35"/>
    </row>
    <row r="212" spans="1:8">
      <c r="A212" s="7">
        <v>43395</v>
      </c>
      <c r="B212" s="526">
        <v>16439</v>
      </c>
      <c r="C212" s="526" t="s">
        <v>28</v>
      </c>
      <c r="D212" t="s">
        <v>16</v>
      </c>
      <c r="F212" s="2">
        <v>38.9</v>
      </c>
      <c r="G212" s="2">
        <f t="shared" si="4"/>
        <v>172</v>
      </c>
    </row>
    <row r="213" spans="1:8">
      <c r="A213" s="7">
        <v>43395</v>
      </c>
      <c r="B213" s="526">
        <v>16439</v>
      </c>
      <c r="C213" s="526" t="s">
        <v>28</v>
      </c>
      <c r="D213" t="s">
        <v>17</v>
      </c>
      <c r="F213" s="2">
        <v>2</v>
      </c>
      <c r="G213" s="2">
        <f t="shared" si="4"/>
        <v>170</v>
      </c>
    </row>
    <row r="214" spans="1:8">
      <c r="A214" s="7">
        <v>44957</v>
      </c>
      <c r="B214" s="526" t="s">
        <v>402</v>
      </c>
      <c r="C214" s="526" t="s">
        <v>28</v>
      </c>
      <c r="D214" t="s">
        <v>18</v>
      </c>
      <c r="F214" s="2">
        <v>32</v>
      </c>
      <c r="G214" s="2">
        <f t="shared" si="4"/>
        <v>138</v>
      </c>
    </row>
    <row r="215" spans="1:8">
      <c r="A215" s="7">
        <v>44957</v>
      </c>
      <c r="B215" s="526" t="s">
        <v>402</v>
      </c>
      <c r="C215" s="526" t="s">
        <v>28</v>
      </c>
      <c r="D215" t="s">
        <v>19</v>
      </c>
      <c r="F215" s="2">
        <v>5</v>
      </c>
      <c r="G215" s="2">
        <f t="shared" si="4"/>
        <v>133</v>
      </c>
    </row>
    <row r="216" spans="1:8">
      <c r="A216" s="7">
        <v>44957</v>
      </c>
      <c r="B216" s="526" t="s">
        <v>402</v>
      </c>
      <c r="C216" s="526" t="s">
        <v>28</v>
      </c>
      <c r="D216" t="s">
        <v>35</v>
      </c>
      <c r="F216" s="2">
        <v>25</v>
      </c>
      <c r="G216" s="2">
        <f t="shared" si="4"/>
        <v>108</v>
      </c>
    </row>
    <row r="217" spans="1:8">
      <c r="A217" s="7">
        <v>44957</v>
      </c>
      <c r="B217" s="526" t="s">
        <v>402</v>
      </c>
      <c r="C217" s="526" t="s">
        <v>28</v>
      </c>
      <c r="D217" t="s">
        <v>181</v>
      </c>
      <c r="F217" s="2">
        <f>1*15</f>
        <v>15</v>
      </c>
      <c r="G217" s="2">
        <f t="shared" si="4"/>
        <v>93</v>
      </c>
    </row>
    <row r="218" spans="1:8">
      <c r="B218" s="526" t="s">
        <v>287</v>
      </c>
      <c r="C218" s="526"/>
      <c r="D218" t="s">
        <v>21</v>
      </c>
      <c r="F218" s="2">
        <v>46.5</v>
      </c>
      <c r="G218" s="2">
        <f t="shared" si="4"/>
        <v>46.5</v>
      </c>
    </row>
    <row r="219" spans="1:8">
      <c r="A219" s="7">
        <v>45092</v>
      </c>
      <c r="B219" s="526">
        <v>26953</v>
      </c>
      <c r="C219" s="526" t="s">
        <v>28</v>
      </c>
      <c r="D219" t="s">
        <v>21</v>
      </c>
      <c r="F219" s="2">
        <v>46.5</v>
      </c>
      <c r="G219" s="2">
        <f t="shared" si="4"/>
        <v>0</v>
      </c>
    </row>
    <row r="220" spans="1:8">
      <c r="A220" s="44">
        <v>43373</v>
      </c>
      <c r="B220" s="525" t="s">
        <v>14</v>
      </c>
      <c r="C220" s="525" t="s">
        <v>29</v>
      </c>
      <c r="D220" t="s">
        <v>16</v>
      </c>
      <c r="E220" s="2">
        <v>39.9</v>
      </c>
      <c r="G220" s="2">
        <f t="shared" si="4"/>
        <v>39.9</v>
      </c>
    </row>
    <row r="221" spans="1:8">
      <c r="B221" s="526"/>
      <c r="C221" s="526"/>
      <c r="D221" t="s">
        <v>17</v>
      </c>
      <c r="E221" s="2">
        <v>4</v>
      </c>
      <c r="G221" s="2">
        <f t="shared" si="4"/>
        <v>43.9</v>
      </c>
    </row>
    <row r="222" spans="1:8">
      <c r="B222" s="526"/>
      <c r="C222" s="526"/>
      <c r="D222" t="s">
        <v>18</v>
      </c>
      <c r="E222" s="2">
        <v>60</v>
      </c>
      <c r="G222" s="2">
        <f t="shared" si="4"/>
        <v>103.9</v>
      </c>
    </row>
    <row r="223" spans="1:8">
      <c r="B223" s="526"/>
      <c r="C223" s="526"/>
      <c r="D223" t="s">
        <v>19</v>
      </c>
      <c r="E223" s="2">
        <v>5</v>
      </c>
      <c r="G223" s="2">
        <f t="shared" si="4"/>
        <v>108.9</v>
      </c>
    </row>
    <row r="224" spans="1:8">
      <c r="B224" s="526"/>
      <c r="C224" s="526"/>
      <c r="D224" t="s">
        <v>38</v>
      </c>
      <c r="E224" s="2">
        <v>10</v>
      </c>
      <c r="G224" s="2">
        <f t="shared" si="4"/>
        <v>118.9</v>
      </c>
    </row>
    <row r="225" spans="1:8">
      <c r="A225" s="7">
        <v>43402</v>
      </c>
      <c r="B225" s="526">
        <v>16496</v>
      </c>
      <c r="C225" s="526" t="s">
        <v>29</v>
      </c>
      <c r="D225" t="s">
        <v>16</v>
      </c>
      <c r="F225" s="2">
        <v>39.9</v>
      </c>
      <c r="G225" s="2">
        <f t="shared" si="4"/>
        <v>79</v>
      </c>
    </row>
    <row r="226" spans="1:8">
      <c r="A226" s="7">
        <v>43402</v>
      </c>
      <c r="B226" s="526">
        <v>16496</v>
      </c>
      <c r="C226" s="526" t="s">
        <v>29</v>
      </c>
      <c r="D226" t="s">
        <v>17</v>
      </c>
      <c r="F226" s="2">
        <v>4</v>
      </c>
      <c r="G226" s="2">
        <f t="shared" si="4"/>
        <v>75</v>
      </c>
    </row>
    <row r="227" spans="1:8">
      <c r="A227" s="7">
        <v>44957</v>
      </c>
      <c r="B227" s="526" t="s">
        <v>402</v>
      </c>
      <c r="C227" s="526" t="s">
        <v>29</v>
      </c>
      <c r="D227" t="s">
        <v>18</v>
      </c>
      <c r="F227" s="2">
        <v>60</v>
      </c>
      <c r="G227" s="2">
        <f t="shared" si="4"/>
        <v>15</v>
      </c>
    </row>
    <row r="228" spans="1:8">
      <c r="A228" s="7">
        <v>44957</v>
      </c>
      <c r="B228" s="526" t="s">
        <v>402</v>
      </c>
      <c r="C228" s="526" t="s">
        <v>29</v>
      </c>
      <c r="D228" t="s">
        <v>19</v>
      </c>
      <c r="F228" s="2">
        <v>5</v>
      </c>
      <c r="G228" s="2">
        <f t="shared" si="4"/>
        <v>10</v>
      </c>
    </row>
    <row r="229" spans="1:8">
      <c r="A229" s="7">
        <v>44957</v>
      </c>
      <c r="B229" s="526" t="s">
        <v>402</v>
      </c>
      <c r="C229" s="526" t="s">
        <v>29</v>
      </c>
      <c r="D229" t="s">
        <v>38</v>
      </c>
      <c r="F229" s="2">
        <v>10</v>
      </c>
      <c r="G229" s="24">
        <f t="shared" si="4"/>
        <v>0</v>
      </c>
    </row>
    <row r="230" spans="1:8">
      <c r="A230" s="44">
        <v>43404</v>
      </c>
      <c r="B230" s="525" t="s">
        <v>14</v>
      </c>
      <c r="C230" s="525" t="s">
        <v>30</v>
      </c>
      <c r="D230" t="s">
        <v>16</v>
      </c>
      <c r="E230" s="2">
        <v>40.200000000000003</v>
      </c>
      <c r="G230" s="2">
        <f t="shared" si="4"/>
        <v>40.200000000000003</v>
      </c>
    </row>
    <row r="231" spans="1:8">
      <c r="B231" s="526"/>
      <c r="C231" s="526"/>
      <c r="D231" t="s">
        <v>17</v>
      </c>
      <c r="E231" s="2">
        <v>5</v>
      </c>
      <c r="G231" s="2">
        <f t="shared" si="4"/>
        <v>45.2</v>
      </c>
    </row>
    <row r="232" spans="1:8">
      <c r="B232" s="526"/>
      <c r="C232" s="526"/>
      <c r="D232" t="s">
        <v>18</v>
      </c>
      <c r="E232" s="2">
        <v>60</v>
      </c>
      <c r="G232" s="2">
        <f t="shared" si="4"/>
        <v>105.2</v>
      </c>
    </row>
    <row r="233" spans="1:8">
      <c r="B233" s="526"/>
      <c r="C233" s="526"/>
      <c r="D233" t="s">
        <v>19</v>
      </c>
      <c r="E233" s="2">
        <v>5</v>
      </c>
      <c r="G233" s="2">
        <f t="shared" si="4"/>
        <v>110.2</v>
      </c>
    </row>
    <row r="234" spans="1:8">
      <c r="B234" s="526"/>
      <c r="C234" s="526"/>
      <c r="D234" s="48" t="s">
        <v>21</v>
      </c>
      <c r="E234" s="24">
        <v>93</v>
      </c>
      <c r="G234" s="2">
        <f t="shared" si="4"/>
        <v>203.2</v>
      </c>
    </row>
    <row r="235" spans="1:8">
      <c r="A235" s="7">
        <v>43828</v>
      </c>
      <c r="B235" s="526">
        <v>16817</v>
      </c>
      <c r="C235" s="526" t="s">
        <v>30</v>
      </c>
      <c r="D235" t="s">
        <v>16</v>
      </c>
      <c r="F235" s="2">
        <v>40.200000000000003</v>
      </c>
      <c r="G235" s="2">
        <f t="shared" si="4"/>
        <v>163</v>
      </c>
    </row>
    <row r="236" spans="1:8">
      <c r="A236" s="7">
        <v>43828</v>
      </c>
      <c r="B236" s="526">
        <v>16817</v>
      </c>
      <c r="C236" s="526" t="s">
        <v>30</v>
      </c>
      <c r="D236" t="s">
        <v>17</v>
      </c>
      <c r="F236" s="2">
        <v>5</v>
      </c>
      <c r="G236" s="2">
        <f t="shared" si="4"/>
        <v>158</v>
      </c>
    </row>
    <row r="237" spans="1:8">
      <c r="A237" s="7">
        <v>44957</v>
      </c>
      <c r="B237" s="526" t="s">
        <v>402</v>
      </c>
      <c r="C237" s="526" t="s">
        <v>30</v>
      </c>
      <c r="D237" t="s">
        <v>18</v>
      </c>
      <c r="F237" s="2">
        <v>19.8</v>
      </c>
      <c r="G237" s="2">
        <f t="shared" si="4"/>
        <v>138.19999999999999</v>
      </c>
    </row>
    <row r="238" spans="1:8">
      <c r="A238" s="7">
        <v>44957</v>
      </c>
      <c r="B238" s="526" t="s">
        <v>403</v>
      </c>
      <c r="C238" s="526" t="s">
        <v>30</v>
      </c>
      <c r="D238" t="s">
        <v>18</v>
      </c>
      <c r="F238" s="2">
        <v>40.200000000000003</v>
      </c>
      <c r="G238" s="2">
        <f t="shared" si="4"/>
        <v>97.999999999999986</v>
      </c>
    </row>
    <row r="239" spans="1:8">
      <c r="A239" s="7">
        <v>44957</v>
      </c>
      <c r="B239" s="526" t="s">
        <v>403</v>
      </c>
      <c r="C239" s="526" t="s">
        <v>30</v>
      </c>
      <c r="D239" t="s">
        <v>19</v>
      </c>
      <c r="F239" s="2">
        <v>5</v>
      </c>
      <c r="G239" s="2">
        <f t="shared" si="4"/>
        <v>92.999999999999986</v>
      </c>
      <c r="H239">
        <v>449</v>
      </c>
    </row>
    <row r="240" spans="1:8">
      <c r="B240" s="526" t="s">
        <v>287</v>
      </c>
      <c r="C240" s="526"/>
      <c r="D240" t="s">
        <v>21</v>
      </c>
      <c r="F240" s="2">
        <v>46.5</v>
      </c>
      <c r="G240" s="2">
        <f t="shared" si="4"/>
        <v>46.499999999999986</v>
      </c>
    </row>
    <row r="241" spans="1:7">
      <c r="A241" s="7">
        <v>45092</v>
      </c>
      <c r="B241" s="526">
        <v>26953</v>
      </c>
      <c r="C241" s="526" t="s">
        <v>28</v>
      </c>
      <c r="D241" t="s">
        <v>21</v>
      </c>
      <c r="F241" s="2">
        <v>46.5</v>
      </c>
      <c r="G241" s="2">
        <f t="shared" si="4"/>
        <v>0</v>
      </c>
    </row>
    <row r="242" spans="1:7">
      <c r="A242" s="44">
        <v>43434</v>
      </c>
      <c r="B242" s="525" t="s">
        <v>14</v>
      </c>
      <c r="C242" s="525" t="s">
        <v>33</v>
      </c>
      <c r="D242" t="s">
        <v>16</v>
      </c>
      <c r="E242" s="2">
        <v>41.3</v>
      </c>
      <c r="G242" s="2">
        <f t="shared" si="4"/>
        <v>41.3</v>
      </c>
    </row>
    <row r="243" spans="1:7">
      <c r="B243" s="526"/>
      <c r="C243" s="526"/>
      <c r="D243" t="s">
        <v>17</v>
      </c>
      <c r="E243" s="2">
        <v>5</v>
      </c>
      <c r="G243" s="2">
        <f t="shared" si="4"/>
        <v>46.3</v>
      </c>
    </row>
    <row r="244" spans="1:7">
      <c r="B244" s="526"/>
      <c r="C244" s="526"/>
      <c r="D244" t="s">
        <v>18</v>
      </c>
      <c r="E244" s="2">
        <v>60</v>
      </c>
      <c r="G244" s="2">
        <f t="shared" si="4"/>
        <v>106.3</v>
      </c>
    </row>
    <row r="245" spans="1:7">
      <c r="B245" s="526"/>
      <c r="C245" s="526"/>
      <c r="D245" t="s">
        <v>19</v>
      </c>
      <c r="E245" s="2">
        <v>5</v>
      </c>
      <c r="G245" s="2">
        <f t="shared" si="4"/>
        <v>111.3</v>
      </c>
    </row>
    <row r="246" spans="1:7">
      <c r="A246" s="7">
        <v>43502</v>
      </c>
      <c r="B246" s="526">
        <v>17111</v>
      </c>
      <c r="C246" s="526" t="s">
        <v>33</v>
      </c>
      <c r="D246" t="s">
        <v>16</v>
      </c>
      <c r="F246" s="2">
        <v>41.3</v>
      </c>
      <c r="G246" s="2">
        <f t="shared" ref="G246:G339" si="5">+G245+E246-F246</f>
        <v>70</v>
      </c>
    </row>
    <row r="247" spans="1:7">
      <c r="A247" s="7">
        <v>43502</v>
      </c>
      <c r="B247" s="526">
        <v>17111</v>
      </c>
      <c r="C247" s="526" t="s">
        <v>33</v>
      </c>
      <c r="D247" t="s">
        <v>17</v>
      </c>
      <c r="F247" s="2">
        <v>5</v>
      </c>
      <c r="G247" s="2">
        <f t="shared" si="5"/>
        <v>65</v>
      </c>
    </row>
    <row r="248" spans="1:7">
      <c r="A248" s="7">
        <v>44957</v>
      </c>
      <c r="B248" s="526" t="s">
        <v>403</v>
      </c>
      <c r="C248" s="526" t="s">
        <v>33</v>
      </c>
      <c r="D248" t="s">
        <v>18</v>
      </c>
      <c r="F248" s="2">
        <v>60</v>
      </c>
      <c r="G248" s="2">
        <f t="shared" si="5"/>
        <v>5</v>
      </c>
    </row>
    <row r="249" spans="1:7">
      <c r="A249" s="7">
        <v>44957</v>
      </c>
      <c r="B249" s="526" t="s">
        <v>403</v>
      </c>
      <c r="C249" s="526" t="s">
        <v>33</v>
      </c>
      <c r="D249" t="s">
        <v>19</v>
      </c>
      <c r="F249" s="2">
        <v>5</v>
      </c>
      <c r="G249" s="2">
        <f t="shared" si="5"/>
        <v>0</v>
      </c>
    </row>
    <row r="250" spans="1:7">
      <c r="A250" s="44">
        <v>43465</v>
      </c>
      <c r="B250" s="525" t="s">
        <v>14</v>
      </c>
      <c r="C250" s="525" t="s">
        <v>34</v>
      </c>
      <c r="D250" t="s">
        <v>16</v>
      </c>
      <c r="E250" s="2">
        <v>44.1</v>
      </c>
      <c r="G250" s="2">
        <f t="shared" si="5"/>
        <v>44.1</v>
      </c>
    </row>
    <row r="251" spans="1:7">
      <c r="B251" s="526"/>
      <c r="C251" s="526"/>
      <c r="D251" t="s">
        <v>17</v>
      </c>
      <c r="E251" s="2">
        <v>5</v>
      </c>
      <c r="G251" s="2">
        <f t="shared" si="5"/>
        <v>49.1</v>
      </c>
    </row>
    <row r="252" spans="1:7">
      <c r="B252" s="526"/>
      <c r="C252" s="526"/>
      <c r="D252" t="s">
        <v>18</v>
      </c>
      <c r="E252" s="2">
        <v>60</v>
      </c>
      <c r="G252" s="2">
        <f t="shared" si="5"/>
        <v>109.1</v>
      </c>
    </row>
    <row r="253" spans="1:7">
      <c r="B253" s="526"/>
      <c r="C253" s="526"/>
      <c r="D253" t="s">
        <v>19</v>
      </c>
      <c r="E253" s="2">
        <v>5</v>
      </c>
      <c r="G253" s="2">
        <f t="shared" si="5"/>
        <v>114.1</v>
      </c>
    </row>
    <row r="254" spans="1:7">
      <c r="A254" s="7">
        <v>43510</v>
      </c>
      <c r="B254" s="526">
        <v>17160</v>
      </c>
      <c r="C254" s="526" t="s">
        <v>34</v>
      </c>
      <c r="D254" t="s">
        <v>16</v>
      </c>
      <c r="F254" s="2">
        <v>44.1</v>
      </c>
      <c r="G254" s="2">
        <f t="shared" si="5"/>
        <v>70</v>
      </c>
    </row>
    <row r="255" spans="1:7">
      <c r="A255" s="7">
        <v>43510</v>
      </c>
      <c r="B255" s="526">
        <v>17160</v>
      </c>
      <c r="C255" s="526" t="s">
        <v>34</v>
      </c>
      <c r="D255" t="s">
        <v>17</v>
      </c>
      <c r="F255" s="2">
        <v>5</v>
      </c>
      <c r="G255" s="2">
        <f t="shared" si="5"/>
        <v>65</v>
      </c>
    </row>
    <row r="256" spans="1:7">
      <c r="A256" s="7">
        <v>44957</v>
      </c>
      <c r="B256" s="526" t="s">
        <v>403</v>
      </c>
      <c r="C256" s="526" t="s">
        <v>34</v>
      </c>
      <c r="D256" t="s">
        <v>18</v>
      </c>
      <c r="F256" s="2">
        <v>9</v>
      </c>
      <c r="G256" s="2">
        <f t="shared" si="5"/>
        <v>56</v>
      </c>
    </row>
    <row r="257" spans="1:7">
      <c r="A257" s="7">
        <v>44987</v>
      </c>
      <c r="B257" s="526" t="s">
        <v>404</v>
      </c>
      <c r="C257" s="526" t="s">
        <v>34</v>
      </c>
      <c r="D257" t="s">
        <v>18</v>
      </c>
      <c r="F257" s="2">
        <v>51</v>
      </c>
      <c r="G257" s="2">
        <f t="shared" si="5"/>
        <v>5</v>
      </c>
    </row>
    <row r="258" spans="1:7">
      <c r="A258" s="7">
        <v>44987</v>
      </c>
      <c r="B258" s="526" t="s">
        <v>404</v>
      </c>
      <c r="C258" s="526" t="s">
        <v>34</v>
      </c>
      <c r="D258" t="s">
        <v>19</v>
      </c>
      <c r="F258" s="2">
        <v>5</v>
      </c>
      <c r="G258" s="2">
        <f t="shared" si="5"/>
        <v>0</v>
      </c>
    </row>
    <row r="259" spans="1:7">
      <c r="A259" s="44">
        <v>43496</v>
      </c>
      <c r="B259" s="525" t="s">
        <v>14</v>
      </c>
      <c r="C259" s="525" t="s">
        <v>15</v>
      </c>
      <c r="D259" t="s">
        <v>16</v>
      </c>
      <c r="E259" s="2">
        <v>45.9</v>
      </c>
      <c r="G259" s="2">
        <f t="shared" si="5"/>
        <v>45.9</v>
      </c>
    </row>
    <row r="260" spans="1:7">
      <c r="B260" s="526"/>
      <c r="C260" s="526"/>
      <c r="D260" t="s">
        <v>17</v>
      </c>
      <c r="E260" s="2">
        <v>5</v>
      </c>
      <c r="G260" s="2">
        <f t="shared" si="5"/>
        <v>50.9</v>
      </c>
    </row>
    <row r="261" spans="1:7">
      <c r="B261" s="526"/>
      <c r="C261" s="526"/>
      <c r="D261" t="s">
        <v>18</v>
      </c>
      <c r="E261" s="2">
        <v>60</v>
      </c>
      <c r="G261" s="2">
        <f t="shared" si="5"/>
        <v>110.9</v>
      </c>
    </row>
    <row r="262" spans="1:7">
      <c r="B262" s="526"/>
      <c r="C262" s="526"/>
      <c r="D262" t="s">
        <v>19</v>
      </c>
      <c r="E262" s="2">
        <v>5</v>
      </c>
      <c r="G262" s="2">
        <f t="shared" si="5"/>
        <v>115.9</v>
      </c>
    </row>
    <row r="263" spans="1:7">
      <c r="A263" s="7">
        <v>43551</v>
      </c>
      <c r="B263" s="526">
        <v>17480</v>
      </c>
      <c r="C263" s="526" t="s">
        <v>15</v>
      </c>
      <c r="D263" t="s">
        <v>16</v>
      </c>
      <c r="F263" s="2">
        <v>45.9</v>
      </c>
      <c r="G263" s="2">
        <f t="shared" si="5"/>
        <v>70</v>
      </c>
    </row>
    <row r="264" spans="1:7">
      <c r="A264" s="7">
        <v>43551</v>
      </c>
      <c r="B264" s="526">
        <v>17480</v>
      </c>
      <c r="C264" s="526" t="s">
        <v>15</v>
      </c>
      <c r="D264" t="s">
        <v>17</v>
      </c>
      <c r="F264" s="2">
        <v>5</v>
      </c>
      <c r="G264" s="2">
        <f t="shared" si="5"/>
        <v>65</v>
      </c>
    </row>
    <row r="265" spans="1:7">
      <c r="A265" s="7">
        <v>44987</v>
      </c>
      <c r="B265" s="526" t="s">
        <v>404</v>
      </c>
      <c r="C265" s="526" t="s">
        <v>15</v>
      </c>
      <c r="D265" t="s">
        <v>18</v>
      </c>
      <c r="F265" s="2">
        <v>60</v>
      </c>
      <c r="G265" s="2">
        <f t="shared" si="5"/>
        <v>5</v>
      </c>
    </row>
    <row r="266" spans="1:7">
      <c r="A266" s="7">
        <v>44987</v>
      </c>
      <c r="B266" s="526" t="s">
        <v>404</v>
      </c>
      <c r="C266" s="526" t="s">
        <v>15</v>
      </c>
      <c r="D266" t="s">
        <v>19</v>
      </c>
      <c r="F266" s="2">
        <v>5</v>
      </c>
      <c r="G266" s="2">
        <f t="shared" si="5"/>
        <v>0</v>
      </c>
    </row>
    <row r="267" spans="1:7">
      <c r="A267" s="44">
        <v>43524</v>
      </c>
      <c r="B267" s="525" t="s">
        <v>14</v>
      </c>
      <c r="C267" s="525" t="s">
        <v>20</v>
      </c>
      <c r="D267" t="s">
        <v>16</v>
      </c>
      <c r="E267" s="2">
        <v>48.5</v>
      </c>
      <c r="G267" s="2">
        <f t="shared" si="5"/>
        <v>48.5</v>
      </c>
    </row>
    <row r="268" spans="1:7">
      <c r="B268" s="526"/>
      <c r="C268" s="526"/>
      <c r="D268" t="s">
        <v>17</v>
      </c>
      <c r="E268" s="2">
        <v>6.1</v>
      </c>
      <c r="G268" s="2">
        <f t="shared" si="5"/>
        <v>54.6</v>
      </c>
    </row>
    <row r="269" spans="1:7">
      <c r="B269" s="526"/>
      <c r="C269" s="526"/>
      <c r="D269" t="s">
        <v>18</v>
      </c>
      <c r="E269" s="2">
        <v>56</v>
      </c>
      <c r="G269" s="2">
        <f t="shared" si="5"/>
        <v>110.6</v>
      </c>
    </row>
    <row r="270" spans="1:7">
      <c r="B270" s="526"/>
      <c r="C270" s="526"/>
      <c r="D270" t="s">
        <v>19</v>
      </c>
      <c r="E270" s="2">
        <v>5</v>
      </c>
      <c r="G270" s="2">
        <f t="shared" si="5"/>
        <v>115.6</v>
      </c>
    </row>
    <row r="271" spans="1:7">
      <c r="A271" s="7">
        <v>43608</v>
      </c>
      <c r="B271" s="526">
        <v>17925</v>
      </c>
      <c r="C271" s="526" t="s">
        <v>20</v>
      </c>
      <c r="D271" t="s">
        <v>16</v>
      </c>
      <c r="F271" s="2">
        <v>48.5</v>
      </c>
      <c r="G271" s="2">
        <f t="shared" si="5"/>
        <v>67.099999999999994</v>
      </c>
    </row>
    <row r="272" spans="1:7">
      <c r="A272" s="7">
        <v>43608</v>
      </c>
      <c r="B272" s="526">
        <v>17925</v>
      </c>
      <c r="C272" s="526" t="s">
        <v>20</v>
      </c>
      <c r="D272" t="s">
        <v>17</v>
      </c>
      <c r="F272" s="2">
        <v>6.1</v>
      </c>
      <c r="G272" s="2">
        <f t="shared" si="5"/>
        <v>60.999999999999993</v>
      </c>
    </row>
    <row r="273" spans="1:7">
      <c r="A273" s="7">
        <v>44987</v>
      </c>
      <c r="B273" s="526" t="s">
        <v>404</v>
      </c>
      <c r="C273" s="526" t="s">
        <v>20</v>
      </c>
      <c r="D273" t="s">
        <v>18</v>
      </c>
      <c r="F273" s="2">
        <v>56</v>
      </c>
      <c r="G273" s="2">
        <f t="shared" si="5"/>
        <v>4.9999999999999929</v>
      </c>
    </row>
    <row r="274" spans="1:7">
      <c r="A274" s="7">
        <v>44987</v>
      </c>
      <c r="B274" s="526" t="s">
        <v>404</v>
      </c>
      <c r="C274" s="526" t="s">
        <v>20</v>
      </c>
      <c r="D274" t="s">
        <v>19</v>
      </c>
      <c r="F274" s="2">
        <v>5</v>
      </c>
      <c r="G274" s="2">
        <f t="shared" si="5"/>
        <v>-7.1054273576010019E-15</v>
      </c>
    </row>
    <row r="275" spans="1:7">
      <c r="A275" s="44">
        <v>43555</v>
      </c>
      <c r="B275" s="525" t="s">
        <v>14</v>
      </c>
      <c r="C275" s="525" t="s">
        <v>23</v>
      </c>
      <c r="D275" t="s">
        <v>16</v>
      </c>
      <c r="E275" s="2">
        <v>45.1</v>
      </c>
      <c r="G275" s="2">
        <f t="shared" si="5"/>
        <v>45.099999999999994</v>
      </c>
    </row>
    <row r="276" spans="1:7">
      <c r="B276" s="526"/>
      <c r="C276" s="526"/>
      <c r="D276" t="s">
        <v>17</v>
      </c>
      <c r="E276" s="2">
        <v>4.9000000000000004</v>
      </c>
      <c r="G276" s="2">
        <f t="shared" si="5"/>
        <v>49.999999999999993</v>
      </c>
    </row>
    <row r="277" spans="1:7">
      <c r="B277" s="526"/>
      <c r="C277" s="526"/>
      <c r="D277" t="s">
        <v>18</v>
      </c>
      <c r="E277" s="2">
        <v>60</v>
      </c>
      <c r="G277" s="2">
        <f t="shared" si="5"/>
        <v>110</v>
      </c>
    </row>
    <row r="278" spans="1:7">
      <c r="B278" s="526"/>
      <c r="C278" s="526"/>
      <c r="D278" t="s">
        <v>19</v>
      </c>
      <c r="E278" s="2">
        <v>5</v>
      </c>
      <c r="G278" s="2">
        <f t="shared" si="5"/>
        <v>115</v>
      </c>
    </row>
    <row r="279" spans="1:7">
      <c r="B279" s="526"/>
      <c r="C279" s="526"/>
      <c r="D279" t="s">
        <v>21</v>
      </c>
      <c r="E279" s="2">
        <v>93</v>
      </c>
      <c r="G279" s="2">
        <f t="shared" si="5"/>
        <v>208</v>
      </c>
    </row>
    <row r="280" spans="1:7">
      <c r="A280" s="7">
        <v>43594</v>
      </c>
      <c r="B280" s="526">
        <v>17825</v>
      </c>
      <c r="C280" s="526" t="s">
        <v>23</v>
      </c>
      <c r="D280" t="s">
        <v>16</v>
      </c>
      <c r="F280" s="2">
        <v>45.1</v>
      </c>
      <c r="G280" s="2">
        <f t="shared" si="5"/>
        <v>162.9</v>
      </c>
    </row>
    <row r="281" spans="1:7">
      <c r="A281" s="7">
        <v>43594</v>
      </c>
      <c r="B281" s="526">
        <v>17825</v>
      </c>
      <c r="C281" s="526" t="s">
        <v>23</v>
      </c>
      <c r="D281" t="s">
        <v>17</v>
      </c>
      <c r="F281" s="2">
        <v>4.9000000000000004</v>
      </c>
      <c r="G281" s="2">
        <f t="shared" si="5"/>
        <v>158</v>
      </c>
    </row>
    <row r="282" spans="1:7">
      <c r="A282" s="7">
        <v>44987</v>
      </c>
      <c r="B282" s="526" t="s">
        <v>404</v>
      </c>
      <c r="C282" s="526" t="s">
        <v>23</v>
      </c>
      <c r="D282" t="s">
        <v>18</v>
      </c>
      <c r="F282" s="2">
        <v>60</v>
      </c>
      <c r="G282" s="2">
        <f t="shared" si="5"/>
        <v>98</v>
      </c>
    </row>
    <row r="283" spans="1:7">
      <c r="A283" s="7">
        <v>44987</v>
      </c>
      <c r="B283" s="526" t="s">
        <v>404</v>
      </c>
      <c r="C283" s="526" t="s">
        <v>23</v>
      </c>
      <c r="D283" t="s">
        <v>19</v>
      </c>
      <c r="F283" s="2">
        <v>5</v>
      </c>
      <c r="G283" s="2">
        <f t="shared" si="5"/>
        <v>93</v>
      </c>
    </row>
    <row r="284" spans="1:7">
      <c r="B284" s="526" t="s">
        <v>287</v>
      </c>
      <c r="C284" s="526"/>
      <c r="D284" t="s">
        <v>21</v>
      </c>
      <c r="F284" s="2">
        <v>46.5</v>
      </c>
      <c r="G284" s="2">
        <f t="shared" si="5"/>
        <v>46.5</v>
      </c>
    </row>
    <row r="285" spans="1:7">
      <c r="A285" s="7">
        <v>45092</v>
      </c>
      <c r="B285" s="526">
        <v>26953</v>
      </c>
      <c r="C285" s="526" t="s">
        <v>28</v>
      </c>
      <c r="D285" t="s">
        <v>21</v>
      </c>
      <c r="F285" s="2">
        <v>46.5</v>
      </c>
      <c r="G285" s="2">
        <f t="shared" si="5"/>
        <v>0</v>
      </c>
    </row>
    <row r="286" spans="1:7">
      <c r="A286" s="44">
        <v>43585</v>
      </c>
      <c r="B286" s="525" t="s">
        <v>14</v>
      </c>
      <c r="C286" s="525" t="s">
        <v>24</v>
      </c>
      <c r="D286" t="s">
        <v>16</v>
      </c>
      <c r="E286" s="2">
        <v>45.6</v>
      </c>
      <c r="G286" s="2">
        <f t="shared" si="5"/>
        <v>45.6</v>
      </c>
    </row>
    <row r="287" spans="1:7">
      <c r="B287" s="526"/>
      <c r="C287" s="526"/>
      <c r="D287" t="s">
        <v>17</v>
      </c>
      <c r="E287" s="2">
        <v>4.5</v>
      </c>
      <c r="G287" s="2">
        <f t="shared" si="5"/>
        <v>50.1</v>
      </c>
    </row>
    <row r="288" spans="1:7">
      <c r="B288" s="526"/>
      <c r="C288" s="526"/>
      <c r="D288" t="s">
        <v>18</v>
      </c>
      <c r="E288" s="2">
        <v>60</v>
      </c>
      <c r="G288" s="2">
        <f t="shared" si="5"/>
        <v>110.1</v>
      </c>
    </row>
    <row r="289" spans="1:7">
      <c r="B289" s="526"/>
      <c r="C289" s="526"/>
      <c r="D289" t="s">
        <v>19</v>
      </c>
      <c r="E289" s="2">
        <v>5</v>
      </c>
      <c r="G289" s="2">
        <f t="shared" si="5"/>
        <v>115.1</v>
      </c>
    </row>
    <row r="290" spans="1:7">
      <c r="A290" s="7">
        <v>43783</v>
      </c>
      <c r="B290" s="526">
        <v>19136</v>
      </c>
      <c r="C290" s="526" t="s">
        <v>24</v>
      </c>
      <c r="D290" t="s">
        <v>16</v>
      </c>
      <c r="F290" s="2">
        <v>45.6</v>
      </c>
      <c r="G290" s="2">
        <f t="shared" si="5"/>
        <v>69.5</v>
      </c>
    </row>
    <row r="291" spans="1:7">
      <c r="A291" s="7">
        <v>43783</v>
      </c>
      <c r="B291" s="526">
        <v>19136</v>
      </c>
      <c r="C291" s="526" t="s">
        <v>24</v>
      </c>
      <c r="D291" t="s">
        <v>17</v>
      </c>
      <c r="F291" s="2">
        <v>4.5</v>
      </c>
      <c r="G291" s="2">
        <f t="shared" si="5"/>
        <v>65</v>
      </c>
    </row>
    <row r="292" spans="1:7">
      <c r="A292" s="7">
        <v>44987</v>
      </c>
      <c r="B292" s="526" t="s">
        <v>404</v>
      </c>
      <c r="C292" s="526" t="s">
        <v>24</v>
      </c>
      <c r="D292" t="s">
        <v>18</v>
      </c>
      <c r="F292" s="2">
        <v>60</v>
      </c>
      <c r="G292" s="2">
        <f t="shared" si="5"/>
        <v>5</v>
      </c>
    </row>
    <row r="293" spans="1:7">
      <c r="A293" s="7">
        <v>44987</v>
      </c>
      <c r="B293" s="526" t="s">
        <v>404</v>
      </c>
      <c r="C293" s="526" t="s">
        <v>24</v>
      </c>
      <c r="D293" t="s">
        <v>19</v>
      </c>
      <c r="F293" s="2">
        <v>5</v>
      </c>
      <c r="G293" s="2">
        <f t="shared" si="5"/>
        <v>0</v>
      </c>
    </row>
    <row r="294" spans="1:7">
      <c r="A294" s="44">
        <v>43616</v>
      </c>
      <c r="B294" s="525" t="s">
        <v>14</v>
      </c>
      <c r="C294" s="525" t="s">
        <v>25</v>
      </c>
      <c r="D294" t="s">
        <v>16</v>
      </c>
      <c r="E294" s="2">
        <v>33.200000000000003</v>
      </c>
      <c r="G294" s="2">
        <f>+G293+E294-F294</f>
        <v>33.200000000000003</v>
      </c>
    </row>
    <row r="295" spans="1:7">
      <c r="B295" s="526"/>
      <c r="C295" s="526"/>
      <c r="D295" t="s">
        <v>17</v>
      </c>
      <c r="E295" s="2">
        <v>5.2</v>
      </c>
      <c r="G295" s="2">
        <f t="shared" si="5"/>
        <v>38.400000000000006</v>
      </c>
    </row>
    <row r="296" spans="1:7">
      <c r="B296" s="526"/>
      <c r="C296" s="526"/>
      <c r="D296" t="s">
        <v>18</v>
      </c>
      <c r="E296" s="2">
        <v>60</v>
      </c>
      <c r="G296" s="2">
        <f t="shared" si="5"/>
        <v>98.4</v>
      </c>
    </row>
    <row r="297" spans="1:7">
      <c r="B297" s="526"/>
      <c r="C297" s="526"/>
      <c r="D297" t="s">
        <v>19</v>
      </c>
      <c r="E297" s="2">
        <v>5</v>
      </c>
      <c r="G297" s="2">
        <f t="shared" si="5"/>
        <v>103.4</v>
      </c>
    </row>
    <row r="298" spans="1:7">
      <c r="B298" s="526"/>
      <c r="C298" s="526"/>
      <c r="D298" t="s">
        <v>39</v>
      </c>
      <c r="E298" s="2">
        <v>10</v>
      </c>
      <c r="G298" s="2">
        <f t="shared" si="5"/>
        <v>113.4</v>
      </c>
    </row>
    <row r="299" spans="1:7">
      <c r="A299" s="7">
        <v>43657</v>
      </c>
      <c r="B299" s="526">
        <v>18228</v>
      </c>
      <c r="C299" s="526" t="s">
        <v>25</v>
      </c>
      <c r="D299" t="s">
        <v>16</v>
      </c>
      <c r="F299" s="2">
        <v>33.200000000000003</v>
      </c>
      <c r="G299" s="2">
        <f t="shared" si="5"/>
        <v>80.2</v>
      </c>
    </row>
    <row r="300" spans="1:7">
      <c r="A300" s="7">
        <v>43657</v>
      </c>
      <c r="B300" s="526">
        <v>18228</v>
      </c>
      <c r="C300" s="526" t="s">
        <v>25</v>
      </c>
      <c r="D300" t="s">
        <v>17</v>
      </c>
      <c r="F300" s="2">
        <v>5.2</v>
      </c>
      <c r="G300" s="2">
        <f t="shared" si="5"/>
        <v>75</v>
      </c>
    </row>
    <row r="301" spans="1:7">
      <c r="A301" s="7">
        <v>44987</v>
      </c>
      <c r="B301" s="526" t="s">
        <v>404</v>
      </c>
      <c r="C301" s="526" t="s">
        <v>25</v>
      </c>
      <c r="D301" t="s">
        <v>18</v>
      </c>
      <c r="F301" s="2">
        <v>60</v>
      </c>
      <c r="G301" s="2">
        <f t="shared" si="5"/>
        <v>15</v>
      </c>
    </row>
    <row r="302" spans="1:7">
      <c r="A302" s="7">
        <v>44987</v>
      </c>
      <c r="B302" s="526" t="s">
        <v>404</v>
      </c>
      <c r="C302" s="526" t="s">
        <v>25</v>
      </c>
      <c r="D302" t="s">
        <v>19</v>
      </c>
      <c r="F302" s="2">
        <v>5</v>
      </c>
      <c r="G302" s="2">
        <f t="shared" si="5"/>
        <v>10</v>
      </c>
    </row>
    <row r="303" spans="1:7">
      <c r="A303" s="7">
        <v>44987</v>
      </c>
      <c r="B303" s="526" t="s">
        <v>404</v>
      </c>
      <c r="C303" s="526" t="s">
        <v>25</v>
      </c>
      <c r="D303" t="s">
        <v>39</v>
      </c>
      <c r="F303" s="2">
        <v>10</v>
      </c>
      <c r="G303" s="2">
        <f t="shared" si="5"/>
        <v>0</v>
      </c>
    </row>
    <row r="304" spans="1:7">
      <c r="A304" s="44">
        <v>43646</v>
      </c>
      <c r="B304" s="525" t="s">
        <v>14</v>
      </c>
      <c r="C304" s="525" t="s">
        <v>26</v>
      </c>
      <c r="D304" t="s">
        <v>16</v>
      </c>
      <c r="E304" s="2">
        <v>29.6</v>
      </c>
      <c r="G304" s="2">
        <f t="shared" si="5"/>
        <v>29.6</v>
      </c>
    </row>
    <row r="305" spans="1:7">
      <c r="B305" s="526"/>
      <c r="C305" s="526"/>
      <c r="D305" t="s">
        <v>17</v>
      </c>
      <c r="E305" s="2">
        <v>4.9000000000000004</v>
      </c>
      <c r="G305" s="2">
        <f t="shared" si="5"/>
        <v>34.5</v>
      </c>
    </row>
    <row r="306" spans="1:7">
      <c r="B306" s="526"/>
      <c r="C306" s="526"/>
      <c r="D306" t="s">
        <v>18</v>
      </c>
      <c r="E306" s="2">
        <v>60</v>
      </c>
      <c r="G306" s="2">
        <f t="shared" si="5"/>
        <v>94.5</v>
      </c>
    </row>
    <row r="307" spans="1:7">
      <c r="B307" s="526"/>
      <c r="C307" s="526"/>
      <c r="D307" t="s">
        <v>19</v>
      </c>
      <c r="E307" s="2">
        <v>5</v>
      </c>
      <c r="G307" s="2">
        <f t="shared" si="5"/>
        <v>99.5</v>
      </c>
    </row>
    <row r="308" spans="1:7">
      <c r="A308" s="7">
        <v>43690</v>
      </c>
      <c r="B308" s="526">
        <v>18525</v>
      </c>
      <c r="C308" s="526" t="s">
        <v>26</v>
      </c>
      <c r="D308" t="s">
        <v>16</v>
      </c>
      <c r="F308" s="2">
        <v>29.6</v>
      </c>
      <c r="G308" s="2">
        <f t="shared" si="5"/>
        <v>69.900000000000006</v>
      </c>
    </row>
    <row r="309" spans="1:7">
      <c r="A309" s="7">
        <v>43690</v>
      </c>
      <c r="B309" s="526">
        <v>18525</v>
      </c>
      <c r="C309" s="526" t="s">
        <v>26</v>
      </c>
      <c r="D309" t="s">
        <v>17</v>
      </c>
      <c r="F309" s="2">
        <v>4.9000000000000004</v>
      </c>
      <c r="G309" s="2">
        <f t="shared" si="5"/>
        <v>65</v>
      </c>
    </row>
    <row r="310" spans="1:7">
      <c r="A310" s="7">
        <v>44987</v>
      </c>
      <c r="B310" s="526" t="s">
        <v>405</v>
      </c>
      <c r="C310" s="526" t="s">
        <v>26</v>
      </c>
      <c r="D310" t="s">
        <v>18</v>
      </c>
      <c r="F310" s="2">
        <v>60</v>
      </c>
      <c r="G310" s="2">
        <f t="shared" si="5"/>
        <v>5</v>
      </c>
    </row>
    <row r="311" spans="1:7">
      <c r="A311" s="7">
        <v>44987</v>
      </c>
      <c r="B311" s="526" t="s">
        <v>405</v>
      </c>
      <c r="C311" s="526" t="s">
        <v>26</v>
      </c>
      <c r="D311" t="s">
        <v>19</v>
      </c>
      <c r="F311" s="2">
        <v>5</v>
      </c>
      <c r="G311" s="2">
        <f t="shared" si="5"/>
        <v>0</v>
      </c>
    </row>
    <row r="312" spans="1:7">
      <c r="A312" s="44">
        <v>43677</v>
      </c>
      <c r="B312" s="525" t="s">
        <v>14</v>
      </c>
      <c r="C312" s="525" t="s">
        <v>27</v>
      </c>
      <c r="D312" t="s">
        <v>16</v>
      </c>
      <c r="E312" s="2">
        <v>29.7</v>
      </c>
      <c r="G312" s="2">
        <f t="shared" si="5"/>
        <v>29.7</v>
      </c>
    </row>
    <row r="313" spans="1:7">
      <c r="B313" s="526"/>
      <c r="C313" s="526"/>
      <c r="D313" t="s">
        <v>17</v>
      </c>
      <c r="E313" s="2">
        <v>4.8</v>
      </c>
      <c r="G313" s="2">
        <f t="shared" si="5"/>
        <v>34.5</v>
      </c>
    </row>
    <row r="314" spans="1:7">
      <c r="B314" s="526"/>
      <c r="C314" s="526"/>
      <c r="D314" t="s">
        <v>18</v>
      </c>
      <c r="E314" s="2">
        <v>60</v>
      </c>
      <c r="G314" s="2">
        <f t="shared" si="5"/>
        <v>94.5</v>
      </c>
    </row>
    <row r="315" spans="1:7">
      <c r="B315" s="526"/>
      <c r="C315" s="526"/>
      <c r="D315" t="s">
        <v>19</v>
      </c>
      <c r="E315" s="2">
        <v>5</v>
      </c>
      <c r="G315" s="2">
        <f t="shared" si="5"/>
        <v>99.5</v>
      </c>
    </row>
    <row r="316" spans="1:7">
      <c r="A316" s="7">
        <v>43714</v>
      </c>
      <c r="B316" s="526">
        <v>18642</v>
      </c>
      <c r="C316" s="526" t="s">
        <v>27</v>
      </c>
      <c r="D316" t="s">
        <v>16</v>
      </c>
      <c r="F316" s="2">
        <v>29.7</v>
      </c>
      <c r="G316" s="2">
        <f t="shared" si="5"/>
        <v>69.8</v>
      </c>
    </row>
    <row r="317" spans="1:7">
      <c r="A317" s="7">
        <v>43714</v>
      </c>
      <c r="B317" s="526">
        <v>18642</v>
      </c>
      <c r="C317" s="526" t="s">
        <v>27</v>
      </c>
      <c r="D317" t="s">
        <v>17</v>
      </c>
      <c r="F317" s="2">
        <v>4.8</v>
      </c>
      <c r="G317" s="2">
        <f t="shared" si="5"/>
        <v>65</v>
      </c>
    </row>
    <row r="318" spans="1:7">
      <c r="A318" s="7">
        <v>44987</v>
      </c>
      <c r="B318" s="526" t="s">
        <v>405</v>
      </c>
      <c r="C318" s="526" t="s">
        <v>27</v>
      </c>
      <c r="D318" t="s">
        <v>18</v>
      </c>
      <c r="F318" s="2">
        <v>48</v>
      </c>
      <c r="G318" s="2">
        <f t="shared" si="5"/>
        <v>17</v>
      </c>
    </row>
    <row r="319" spans="1:7">
      <c r="A319" s="7">
        <v>45021</v>
      </c>
      <c r="B319" s="526">
        <v>26792</v>
      </c>
      <c r="C319" s="526" t="s">
        <v>27</v>
      </c>
      <c r="D319" t="s">
        <v>18</v>
      </c>
      <c r="F319" s="2">
        <v>12</v>
      </c>
      <c r="G319" s="2">
        <f t="shared" si="5"/>
        <v>5</v>
      </c>
    </row>
    <row r="320" spans="1:7">
      <c r="A320" s="7">
        <v>45021</v>
      </c>
      <c r="B320" s="526">
        <v>26792</v>
      </c>
      <c r="C320" s="526" t="s">
        <v>27</v>
      </c>
      <c r="D320" t="s">
        <v>19</v>
      </c>
      <c r="F320" s="2">
        <v>5</v>
      </c>
      <c r="G320" s="2">
        <f t="shared" si="5"/>
        <v>0</v>
      </c>
    </row>
    <row r="321" spans="1:7">
      <c r="A321" s="44">
        <v>43708</v>
      </c>
      <c r="B321" s="525" t="s">
        <v>14</v>
      </c>
      <c r="C321" s="525" t="s">
        <v>28</v>
      </c>
      <c r="D321" t="s">
        <v>16</v>
      </c>
      <c r="E321" s="2">
        <v>28.8</v>
      </c>
      <c r="G321" s="2">
        <f t="shared" si="5"/>
        <v>28.8</v>
      </c>
    </row>
    <row r="322" spans="1:7">
      <c r="B322" s="526"/>
      <c r="C322" s="526"/>
      <c r="D322" t="s">
        <v>17</v>
      </c>
      <c r="E322" s="2">
        <v>4.5999999999999996</v>
      </c>
      <c r="G322" s="2">
        <f t="shared" si="5"/>
        <v>33.4</v>
      </c>
    </row>
    <row r="323" spans="1:7">
      <c r="B323" s="526"/>
      <c r="C323" s="526"/>
      <c r="D323" t="s">
        <v>18</v>
      </c>
      <c r="E323" s="2">
        <v>60</v>
      </c>
      <c r="G323" s="2">
        <f t="shared" si="5"/>
        <v>93.4</v>
      </c>
    </row>
    <row r="324" spans="1:7">
      <c r="B324" s="526"/>
      <c r="C324" s="526"/>
      <c r="D324" t="s">
        <v>40</v>
      </c>
      <c r="E324" s="2">
        <v>5</v>
      </c>
      <c r="G324" s="2">
        <f t="shared" si="5"/>
        <v>98.4</v>
      </c>
    </row>
    <row r="325" spans="1:7">
      <c r="B325" s="526"/>
      <c r="C325" s="526"/>
      <c r="D325" t="s">
        <v>41</v>
      </c>
      <c r="E325" s="2">
        <v>10</v>
      </c>
      <c r="G325" s="2">
        <f t="shared" si="5"/>
        <v>108.4</v>
      </c>
    </row>
    <row r="326" spans="1:7">
      <c r="B326" s="526"/>
      <c r="C326" s="526"/>
      <c r="D326" t="s">
        <v>35</v>
      </c>
      <c r="E326" s="2">
        <v>25</v>
      </c>
      <c r="G326" s="2">
        <f t="shared" si="5"/>
        <v>133.4</v>
      </c>
    </row>
    <row r="327" spans="1:7">
      <c r="B327" s="526"/>
      <c r="C327" s="526"/>
      <c r="D327" t="s">
        <v>21</v>
      </c>
      <c r="E327" s="2">
        <v>93</v>
      </c>
      <c r="G327" s="2">
        <f t="shared" si="5"/>
        <v>226.4</v>
      </c>
    </row>
    <row r="328" spans="1:7">
      <c r="A328" s="7">
        <v>43733</v>
      </c>
      <c r="B328" s="526">
        <v>18788</v>
      </c>
      <c r="C328" s="526" t="s">
        <v>28</v>
      </c>
      <c r="D328" t="s">
        <v>16</v>
      </c>
      <c r="F328" s="2">
        <v>28.8</v>
      </c>
      <c r="G328" s="2">
        <f t="shared" si="5"/>
        <v>197.6</v>
      </c>
    </row>
    <row r="329" spans="1:7">
      <c r="A329" s="7">
        <v>43733</v>
      </c>
      <c r="B329" s="526">
        <v>18788</v>
      </c>
      <c r="C329" s="526" t="s">
        <v>28</v>
      </c>
      <c r="D329" t="s">
        <v>17</v>
      </c>
      <c r="F329" s="2">
        <v>4.5999999999999996</v>
      </c>
      <c r="G329" s="2">
        <f t="shared" si="5"/>
        <v>193</v>
      </c>
    </row>
    <row r="330" spans="1:7">
      <c r="A330" s="7">
        <v>45021</v>
      </c>
      <c r="B330" s="526">
        <v>26792</v>
      </c>
      <c r="C330" s="526" t="s">
        <v>28</v>
      </c>
      <c r="D330" t="s">
        <v>18</v>
      </c>
      <c r="F330" s="2">
        <v>60</v>
      </c>
      <c r="G330" s="2">
        <f t="shared" si="5"/>
        <v>133</v>
      </c>
    </row>
    <row r="331" spans="1:7">
      <c r="A331" s="7">
        <v>45021</v>
      </c>
      <c r="B331" s="526">
        <v>26792</v>
      </c>
      <c r="C331" s="526" t="s">
        <v>28</v>
      </c>
      <c r="D331" t="s">
        <v>40</v>
      </c>
      <c r="F331" s="2">
        <v>5</v>
      </c>
      <c r="G331" s="2">
        <f t="shared" si="5"/>
        <v>128</v>
      </c>
    </row>
    <row r="332" spans="1:7">
      <c r="A332" s="7">
        <v>45021</v>
      </c>
      <c r="B332" s="526">
        <v>26792</v>
      </c>
      <c r="C332" s="526" t="s">
        <v>28</v>
      </c>
      <c r="D332" t="s">
        <v>41</v>
      </c>
      <c r="F332" s="2">
        <v>10</v>
      </c>
      <c r="G332" s="2">
        <f t="shared" si="5"/>
        <v>118</v>
      </c>
    </row>
    <row r="333" spans="1:7">
      <c r="A333" s="7">
        <v>45021</v>
      </c>
      <c r="B333" s="526">
        <v>26792</v>
      </c>
      <c r="C333" s="526" t="s">
        <v>28</v>
      </c>
      <c r="D333" t="s">
        <v>35</v>
      </c>
      <c r="F333" s="2">
        <v>25</v>
      </c>
      <c r="G333" s="2">
        <f t="shared" si="5"/>
        <v>93</v>
      </c>
    </row>
    <row r="334" spans="1:7">
      <c r="B334" s="526" t="s">
        <v>287</v>
      </c>
      <c r="C334" s="526"/>
      <c r="D334" t="s">
        <v>21</v>
      </c>
      <c r="F334" s="2">
        <v>46.5</v>
      </c>
      <c r="G334" s="2">
        <f t="shared" si="5"/>
        <v>46.5</v>
      </c>
    </row>
    <row r="335" spans="1:7">
      <c r="A335" s="7">
        <v>45092</v>
      </c>
      <c r="B335" s="526">
        <v>26953</v>
      </c>
      <c r="C335" s="526" t="s">
        <v>28</v>
      </c>
      <c r="D335" t="s">
        <v>21</v>
      </c>
      <c r="F335" s="2">
        <v>46.5</v>
      </c>
      <c r="G335" s="2">
        <f t="shared" si="5"/>
        <v>0</v>
      </c>
    </row>
    <row r="336" spans="1:7">
      <c r="A336" s="44">
        <v>43738</v>
      </c>
      <c r="B336" s="525" t="s">
        <v>14</v>
      </c>
      <c r="C336" s="525" t="s">
        <v>29</v>
      </c>
      <c r="D336" t="s">
        <v>16</v>
      </c>
      <c r="E336" s="2">
        <v>57</v>
      </c>
      <c r="G336" s="2">
        <f t="shared" si="5"/>
        <v>57</v>
      </c>
    </row>
    <row r="337" spans="1:7">
      <c r="B337" s="526"/>
      <c r="C337" s="526"/>
      <c r="D337" t="s">
        <v>17</v>
      </c>
      <c r="E337" s="2">
        <v>4.7</v>
      </c>
      <c r="G337" s="2">
        <f t="shared" si="5"/>
        <v>61.7</v>
      </c>
    </row>
    <row r="338" spans="1:7">
      <c r="B338" s="526"/>
      <c r="C338" s="526"/>
      <c r="D338" t="s">
        <v>18</v>
      </c>
      <c r="E338" s="2">
        <v>60</v>
      </c>
      <c r="G338" s="2">
        <f t="shared" si="5"/>
        <v>121.7</v>
      </c>
    </row>
    <row r="339" spans="1:7">
      <c r="B339" s="526"/>
      <c r="C339" s="526"/>
      <c r="D339" t="s">
        <v>40</v>
      </c>
      <c r="E339" s="2">
        <v>5</v>
      </c>
      <c r="G339" s="2">
        <f t="shared" si="5"/>
        <v>126.7</v>
      </c>
    </row>
    <row r="340" spans="1:7">
      <c r="A340" s="7">
        <v>43801</v>
      </c>
      <c r="B340" s="526">
        <v>19264</v>
      </c>
      <c r="C340" s="526" t="s">
        <v>29</v>
      </c>
      <c r="D340" t="s">
        <v>16</v>
      </c>
      <c r="F340" s="2">
        <v>57</v>
      </c>
      <c r="G340" s="2">
        <f t="shared" ref="G340:G341" si="6">+G339+E340-F340</f>
        <v>69.7</v>
      </c>
    </row>
    <row r="341" spans="1:7">
      <c r="A341" s="7">
        <v>43801</v>
      </c>
      <c r="B341" s="526">
        <v>19264</v>
      </c>
      <c r="C341" s="526" t="s">
        <v>29</v>
      </c>
      <c r="D341" t="s">
        <v>17</v>
      </c>
      <c r="F341" s="2">
        <v>4.7</v>
      </c>
      <c r="G341" s="2">
        <f t="shared" si="6"/>
        <v>65</v>
      </c>
    </row>
    <row r="342" spans="1:7">
      <c r="A342" s="7">
        <v>45021</v>
      </c>
      <c r="B342" s="526">
        <v>26792</v>
      </c>
      <c r="C342" s="526" t="s">
        <v>29</v>
      </c>
      <c r="D342" t="s">
        <v>18</v>
      </c>
      <c r="F342" s="2">
        <v>60</v>
      </c>
      <c r="G342" s="2">
        <f t="shared" ref="G340:G345" si="7">+G341+E342-F342</f>
        <v>5</v>
      </c>
    </row>
    <row r="343" spans="1:7">
      <c r="A343" s="7">
        <v>45021</v>
      </c>
      <c r="B343" s="526">
        <v>26792</v>
      </c>
      <c r="C343" s="526" t="s">
        <v>29</v>
      </c>
      <c r="D343" t="s">
        <v>40</v>
      </c>
      <c r="F343" s="2">
        <v>5</v>
      </c>
      <c r="G343" s="2">
        <f t="shared" si="7"/>
        <v>0</v>
      </c>
    </row>
    <row r="344" spans="1:7">
      <c r="A344" s="44">
        <v>43769</v>
      </c>
      <c r="B344" s="525" t="s">
        <v>14</v>
      </c>
      <c r="C344" s="525" t="s">
        <v>30</v>
      </c>
      <c r="D344" t="s">
        <v>16</v>
      </c>
      <c r="E344" s="2">
        <v>57.3</v>
      </c>
      <c r="G344" s="2">
        <f t="shared" si="7"/>
        <v>57.3</v>
      </c>
    </row>
    <row r="345" spans="1:7">
      <c r="B345" s="526"/>
      <c r="C345" s="526"/>
      <c r="D345" t="s">
        <v>17</v>
      </c>
      <c r="E345" s="2">
        <v>4.5</v>
      </c>
      <c r="G345" s="2">
        <f t="shared" si="7"/>
        <v>61.8</v>
      </c>
    </row>
    <row r="346" spans="1:7">
      <c r="B346" s="526"/>
      <c r="C346" s="526"/>
      <c r="D346" t="s">
        <v>18</v>
      </c>
      <c r="E346" s="2">
        <v>60</v>
      </c>
      <c r="G346" s="2">
        <f t="shared" ref="G346:G399" si="8">+G345+E346-F346</f>
        <v>121.8</v>
      </c>
    </row>
    <row r="347" spans="1:7">
      <c r="B347" s="526"/>
      <c r="C347" s="526"/>
      <c r="D347" t="s">
        <v>40</v>
      </c>
      <c r="E347" s="2">
        <v>5</v>
      </c>
      <c r="G347" s="2">
        <f t="shared" si="8"/>
        <v>126.8</v>
      </c>
    </row>
    <row r="348" spans="1:7">
      <c r="B348" s="526"/>
      <c r="C348" s="526"/>
      <c r="D348" t="s">
        <v>21</v>
      </c>
      <c r="E348" s="2">
        <v>93</v>
      </c>
      <c r="G348" s="2">
        <f t="shared" si="8"/>
        <v>219.8</v>
      </c>
    </row>
    <row r="349" spans="1:7">
      <c r="A349" s="7">
        <v>43837</v>
      </c>
      <c r="B349" s="526">
        <v>19500</v>
      </c>
      <c r="C349" s="526" t="s">
        <v>30</v>
      </c>
      <c r="D349" t="s">
        <v>16</v>
      </c>
      <c r="F349" s="2">
        <v>57.3</v>
      </c>
      <c r="G349" s="2">
        <f t="shared" si="8"/>
        <v>162.5</v>
      </c>
    </row>
    <row r="350" spans="1:7">
      <c r="A350" s="7">
        <v>43837</v>
      </c>
      <c r="B350" s="526">
        <v>19500</v>
      </c>
      <c r="C350" s="526" t="s">
        <v>30</v>
      </c>
      <c r="D350" t="s">
        <v>17</v>
      </c>
      <c r="F350" s="2">
        <v>4.5</v>
      </c>
      <c r="G350" s="2">
        <f t="shared" si="8"/>
        <v>158</v>
      </c>
    </row>
    <row r="351" spans="1:7">
      <c r="A351" s="7">
        <v>45021</v>
      </c>
      <c r="B351" s="526">
        <v>26792</v>
      </c>
      <c r="C351" s="526" t="s">
        <v>30</v>
      </c>
      <c r="D351" t="s">
        <v>18</v>
      </c>
      <c r="F351" s="2">
        <v>60</v>
      </c>
      <c r="G351" s="2">
        <f t="shared" si="8"/>
        <v>98</v>
      </c>
    </row>
    <row r="352" spans="1:7">
      <c r="A352" s="7">
        <v>45021</v>
      </c>
      <c r="B352" s="526">
        <v>26792</v>
      </c>
      <c r="C352" s="526" t="s">
        <v>30</v>
      </c>
      <c r="D352" t="s">
        <v>40</v>
      </c>
      <c r="F352" s="2">
        <v>5</v>
      </c>
      <c r="G352" s="2">
        <f t="shared" si="8"/>
        <v>93</v>
      </c>
    </row>
    <row r="353" spans="1:7">
      <c r="B353" s="526" t="s">
        <v>287</v>
      </c>
      <c r="C353" s="526"/>
      <c r="D353" t="s">
        <v>21</v>
      </c>
      <c r="F353" s="2">
        <v>46.5</v>
      </c>
      <c r="G353" s="2">
        <f t="shared" si="8"/>
        <v>46.5</v>
      </c>
    </row>
    <row r="354" spans="1:7">
      <c r="A354" s="7">
        <v>45111</v>
      </c>
      <c r="B354" s="526">
        <v>27111</v>
      </c>
      <c r="C354" s="526" t="s">
        <v>30</v>
      </c>
      <c r="D354" t="s">
        <v>21</v>
      </c>
      <c r="F354" s="2">
        <v>46.5</v>
      </c>
      <c r="G354" s="2">
        <f t="shared" si="8"/>
        <v>0</v>
      </c>
    </row>
    <row r="355" spans="1:7">
      <c r="A355" s="44">
        <v>43799</v>
      </c>
      <c r="B355" s="525" t="s">
        <v>14</v>
      </c>
      <c r="C355" s="525" t="s">
        <v>33</v>
      </c>
      <c r="D355" t="s">
        <v>16</v>
      </c>
      <c r="E355" s="2">
        <v>64.2</v>
      </c>
      <c r="G355" s="2">
        <f t="shared" si="8"/>
        <v>64.2</v>
      </c>
    </row>
    <row r="356" spans="1:7">
      <c r="B356" s="526"/>
      <c r="C356" s="526"/>
      <c r="D356" t="s">
        <v>17</v>
      </c>
      <c r="E356" s="2">
        <v>4.7</v>
      </c>
      <c r="G356" s="2">
        <f t="shared" si="8"/>
        <v>68.900000000000006</v>
      </c>
    </row>
    <row r="357" spans="1:7">
      <c r="B357" s="526"/>
      <c r="C357" s="526"/>
      <c r="D357" t="s">
        <v>18</v>
      </c>
      <c r="E357" s="2">
        <v>60</v>
      </c>
      <c r="G357" s="2">
        <f t="shared" si="8"/>
        <v>128.9</v>
      </c>
    </row>
    <row r="358" spans="1:7">
      <c r="B358" s="526"/>
      <c r="C358" s="526"/>
      <c r="D358" t="s">
        <v>40</v>
      </c>
      <c r="E358" s="2">
        <v>5</v>
      </c>
      <c r="G358" s="2">
        <f t="shared" si="8"/>
        <v>133.9</v>
      </c>
    </row>
    <row r="359" spans="1:7">
      <c r="A359" s="7">
        <v>43858</v>
      </c>
      <c r="B359" s="526">
        <v>19733</v>
      </c>
      <c r="C359" s="526" t="s">
        <v>33</v>
      </c>
      <c r="D359" t="s">
        <v>16</v>
      </c>
      <c r="F359" s="2">
        <v>64.2</v>
      </c>
      <c r="G359" s="2">
        <f t="shared" si="8"/>
        <v>69.7</v>
      </c>
    </row>
    <row r="360" spans="1:7">
      <c r="A360" s="7">
        <v>43858</v>
      </c>
      <c r="B360" s="526">
        <v>19733</v>
      </c>
      <c r="C360" s="526" t="s">
        <v>33</v>
      </c>
      <c r="D360" t="s">
        <v>17</v>
      </c>
      <c r="F360" s="2">
        <v>4.7</v>
      </c>
      <c r="G360" s="2">
        <f t="shared" si="8"/>
        <v>65</v>
      </c>
    </row>
    <row r="361" spans="1:7">
      <c r="A361" s="7">
        <v>45021</v>
      </c>
      <c r="B361" s="526">
        <v>26792</v>
      </c>
      <c r="C361" s="526" t="s">
        <v>33</v>
      </c>
      <c r="D361" t="s">
        <v>18</v>
      </c>
      <c r="F361" s="2">
        <v>60</v>
      </c>
      <c r="G361" s="2">
        <f t="shared" si="8"/>
        <v>5</v>
      </c>
    </row>
    <row r="362" spans="1:7">
      <c r="A362" s="7">
        <v>45021</v>
      </c>
      <c r="B362" s="526">
        <v>26792</v>
      </c>
      <c r="C362" s="526" t="s">
        <v>33</v>
      </c>
      <c r="D362" t="s">
        <v>40</v>
      </c>
      <c r="F362" s="2">
        <v>5</v>
      </c>
      <c r="G362" s="2">
        <f t="shared" si="8"/>
        <v>0</v>
      </c>
    </row>
    <row r="363" spans="1:7">
      <c r="A363" s="44">
        <v>43830</v>
      </c>
      <c r="B363" s="525" t="s">
        <v>14</v>
      </c>
      <c r="C363" s="525" t="s">
        <v>34</v>
      </c>
      <c r="D363" t="s">
        <v>16</v>
      </c>
      <c r="E363" s="2">
        <v>67.099999999999994</v>
      </c>
      <c r="G363" s="2">
        <f t="shared" si="8"/>
        <v>67.099999999999994</v>
      </c>
    </row>
    <row r="364" spans="1:7">
      <c r="B364" s="526"/>
      <c r="C364" s="526"/>
      <c r="D364" t="s">
        <v>17</v>
      </c>
      <c r="E364" s="2">
        <v>4.7</v>
      </c>
      <c r="G364" s="2">
        <f t="shared" si="8"/>
        <v>71.8</v>
      </c>
    </row>
    <row r="365" spans="1:7">
      <c r="B365" s="526"/>
      <c r="C365" s="526"/>
      <c r="D365" t="s">
        <v>18</v>
      </c>
      <c r="E365" s="2">
        <v>60</v>
      </c>
      <c r="G365" s="2">
        <f t="shared" si="8"/>
        <v>131.80000000000001</v>
      </c>
    </row>
    <row r="366" spans="1:7">
      <c r="B366" s="526"/>
      <c r="C366" s="526"/>
      <c r="D366" t="s">
        <v>40</v>
      </c>
      <c r="E366" s="2">
        <v>5</v>
      </c>
      <c r="G366" s="2">
        <f t="shared" si="8"/>
        <v>136.80000000000001</v>
      </c>
    </row>
    <row r="367" spans="1:7">
      <c r="A367" s="7">
        <v>43904</v>
      </c>
      <c r="B367" s="526">
        <v>19900</v>
      </c>
      <c r="C367" s="526" t="s">
        <v>34</v>
      </c>
      <c r="D367" t="s">
        <v>16</v>
      </c>
      <c r="F367" s="2">
        <v>67.099999999999994</v>
      </c>
      <c r="G367" s="2">
        <f t="shared" si="8"/>
        <v>69.700000000000017</v>
      </c>
    </row>
    <row r="368" spans="1:7">
      <c r="A368" s="7">
        <v>43904</v>
      </c>
      <c r="B368" s="526">
        <v>19900</v>
      </c>
      <c r="C368" s="526" t="s">
        <v>34</v>
      </c>
      <c r="D368" t="s">
        <v>17</v>
      </c>
      <c r="F368" s="2">
        <v>4.7</v>
      </c>
      <c r="G368" s="2">
        <f t="shared" si="8"/>
        <v>65.000000000000014</v>
      </c>
    </row>
    <row r="369" spans="1:7">
      <c r="A369" s="7">
        <v>45021</v>
      </c>
      <c r="B369" s="526">
        <v>26793</v>
      </c>
      <c r="C369" s="526" t="s">
        <v>34</v>
      </c>
      <c r="D369" t="s">
        <v>18</v>
      </c>
      <c r="F369" s="2">
        <v>60</v>
      </c>
      <c r="G369" s="2">
        <f t="shared" si="8"/>
        <v>5.0000000000000142</v>
      </c>
    </row>
    <row r="370" spans="1:7">
      <c r="A370" s="7">
        <v>45021</v>
      </c>
      <c r="B370" s="526">
        <v>26793</v>
      </c>
      <c r="C370" s="526" t="s">
        <v>34</v>
      </c>
      <c r="D370" t="s">
        <v>40</v>
      </c>
      <c r="F370" s="2">
        <v>5</v>
      </c>
      <c r="G370" s="2">
        <f t="shared" si="8"/>
        <v>1.4210854715202004E-14</v>
      </c>
    </row>
    <row r="371" spans="1:7">
      <c r="A371" s="44">
        <v>43861</v>
      </c>
      <c r="B371" s="525" t="s">
        <v>14</v>
      </c>
      <c r="C371" s="525" t="s">
        <v>15</v>
      </c>
      <c r="D371" t="s">
        <v>16</v>
      </c>
      <c r="E371" s="2">
        <v>70.8</v>
      </c>
      <c r="G371" s="2">
        <f t="shared" si="8"/>
        <v>70.800000000000011</v>
      </c>
    </row>
    <row r="372" spans="1:7">
      <c r="B372" s="526"/>
      <c r="C372" s="526"/>
      <c r="D372" t="s">
        <v>17</v>
      </c>
      <c r="E372" s="2">
        <v>4.5</v>
      </c>
      <c r="G372" s="2">
        <f t="shared" si="8"/>
        <v>75.300000000000011</v>
      </c>
    </row>
    <row r="373" spans="1:7">
      <c r="B373" s="526"/>
      <c r="C373" s="526"/>
      <c r="D373" t="s">
        <v>18</v>
      </c>
      <c r="E373" s="2">
        <v>60</v>
      </c>
      <c r="G373" s="2">
        <f t="shared" si="8"/>
        <v>135.30000000000001</v>
      </c>
    </row>
    <row r="374" spans="1:7">
      <c r="B374" s="526"/>
      <c r="C374" s="526"/>
      <c r="D374" t="s">
        <v>40</v>
      </c>
      <c r="E374" s="2">
        <v>5</v>
      </c>
      <c r="G374" s="2">
        <f t="shared" si="8"/>
        <v>140.30000000000001</v>
      </c>
    </row>
    <row r="375" spans="1:7">
      <c r="B375" s="526"/>
      <c r="C375" s="526"/>
      <c r="D375" t="s">
        <v>21</v>
      </c>
      <c r="E375" s="2">
        <v>93</v>
      </c>
      <c r="G375" s="2">
        <f t="shared" si="8"/>
        <v>233.3</v>
      </c>
    </row>
    <row r="376" spans="1:7">
      <c r="A376" s="7">
        <v>44022</v>
      </c>
      <c r="B376" s="526">
        <v>20067</v>
      </c>
      <c r="C376" s="526" t="s">
        <v>15</v>
      </c>
      <c r="D376" t="s">
        <v>16</v>
      </c>
      <c r="F376" s="2">
        <v>70.8</v>
      </c>
      <c r="G376" s="2">
        <f t="shared" si="8"/>
        <v>162.5</v>
      </c>
    </row>
    <row r="377" spans="1:7">
      <c r="A377" s="7">
        <v>44022</v>
      </c>
      <c r="B377" s="526">
        <v>20067</v>
      </c>
      <c r="C377" s="526" t="s">
        <v>15</v>
      </c>
      <c r="D377" t="s">
        <v>17</v>
      </c>
      <c r="F377" s="2">
        <v>4.5</v>
      </c>
      <c r="G377" s="2">
        <f t="shared" si="8"/>
        <v>158</v>
      </c>
    </row>
    <row r="378" spans="1:7">
      <c r="A378" s="7">
        <v>45021</v>
      </c>
      <c r="B378" s="526">
        <v>26793</v>
      </c>
      <c r="C378" s="526" t="s">
        <v>15</v>
      </c>
      <c r="D378" t="s">
        <v>18</v>
      </c>
      <c r="F378" s="2">
        <v>60</v>
      </c>
      <c r="G378" s="2">
        <f t="shared" si="8"/>
        <v>98</v>
      </c>
    </row>
    <row r="379" spans="1:7">
      <c r="A379" s="7">
        <v>45021</v>
      </c>
      <c r="B379" s="526">
        <v>26793</v>
      </c>
      <c r="C379" s="526" t="s">
        <v>15</v>
      </c>
      <c r="D379" t="s">
        <v>40</v>
      </c>
      <c r="F379" s="2">
        <v>5</v>
      </c>
      <c r="G379" s="2">
        <f t="shared" si="8"/>
        <v>93</v>
      </c>
    </row>
    <row r="380" spans="1:7">
      <c r="B380" s="526" t="s">
        <v>287</v>
      </c>
      <c r="C380" s="526"/>
      <c r="D380" t="s">
        <v>21</v>
      </c>
      <c r="F380" s="2">
        <v>46.5</v>
      </c>
      <c r="G380" s="2">
        <f t="shared" si="8"/>
        <v>46.5</v>
      </c>
    </row>
    <row r="381" spans="1:7">
      <c r="A381" s="7">
        <v>45111</v>
      </c>
      <c r="B381" s="526">
        <v>27111</v>
      </c>
      <c r="C381" s="526" t="s">
        <v>30</v>
      </c>
      <c r="D381" t="s">
        <v>21</v>
      </c>
      <c r="F381" s="2">
        <v>46.5</v>
      </c>
      <c r="G381" s="2">
        <f t="shared" si="8"/>
        <v>0</v>
      </c>
    </row>
    <row r="382" spans="1:7">
      <c r="A382" s="44">
        <v>43890</v>
      </c>
      <c r="B382" s="525" t="s">
        <v>14</v>
      </c>
      <c r="C382" s="525" t="s">
        <v>20</v>
      </c>
      <c r="D382" t="s">
        <v>16</v>
      </c>
      <c r="E382" s="2">
        <v>73.5</v>
      </c>
      <c r="G382" s="2">
        <f t="shared" si="8"/>
        <v>73.5</v>
      </c>
    </row>
    <row r="383" spans="1:7">
      <c r="B383" s="526"/>
      <c r="C383" s="526"/>
      <c r="D383" t="s">
        <v>17</v>
      </c>
      <c r="E383" s="2">
        <v>4.8</v>
      </c>
      <c r="G383" s="2">
        <f t="shared" si="8"/>
        <v>78.3</v>
      </c>
    </row>
    <row r="384" spans="1:7">
      <c r="B384" s="526"/>
      <c r="C384" s="526"/>
      <c r="D384" t="s">
        <v>18</v>
      </c>
      <c r="E384" s="2">
        <v>58</v>
      </c>
      <c r="G384" s="2">
        <f t="shared" si="8"/>
        <v>136.30000000000001</v>
      </c>
    </row>
    <row r="385" spans="1:7">
      <c r="B385" s="526"/>
      <c r="C385" s="526"/>
      <c r="D385" t="s">
        <v>40</v>
      </c>
      <c r="E385" s="2">
        <v>5</v>
      </c>
      <c r="G385" s="2">
        <f t="shared" si="8"/>
        <v>141.30000000000001</v>
      </c>
    </row>
    <row r="386" spans="1:7">
      <c r="A386" s="7">
        <v>44098</v>
      </c>
      <c r="B386" s="526">
        <v>20321</v>
      </c>
      <c r="C386" s="526" t="s">
        <v>20</v>
      </c>
      <c r="D386" t="s">
        <v>16</v>
      </c>
      <c r="F386" s="2">
        <v>73.5</v>
      </c>
      <c r="G386" s="2">
        <f t="shared" si="8"/>
        <v>67.800000000000011</v>
      </c>
    </row>
    <row r="387" spans="1:7">
      <c r="A387" s="7">
        <v>44098</v>
      </c>
      <c r="B387" s="526">
        <v>20321</v>
      </c>
      <c r="C387" s="526" t="s">
        <v>20</v>
      </c>
      <c r="D387" t="s">
        <v>17</v>
      </c>
      <c r="F387" s="2">
        <v>4.8</v>
      </c>
      <c r="G387" s="2">
        <f t="shared" si="8"/>
        <v>63.000000000000014</v>
      </c>
    </row>
    <row r="388" spans="1:7">
      <c r="A388" s="7">
        <v>45021</v>
      </c>
      <c r="B388" s="526">
        <v>26793</v>
      </c>
      <c r="C388" s="526" t="s">
        <v>20</v>
      </c>
      <c r="D388" t="s">
        <v>18</v>
      </c>
      <c r="F388" s="2">
        <v>58</v>
      </c>
      <c r="G388" s="2">
        <f t="shared" si="8"/>
        <v>5.0000000000000142</v>
      </c>
    </row>
    <row r="389" spans="1:7">
      <c r="A389" s="7">
        <v>45051</v>
      </c>
      <c r="B389" s="526">
        <v>26842</v>
      </c>
      <c r="C389" s="526" t="s">
        <v>20</v>
      </c>
      <c r="D389" t="s">
        <v>40</v>
      </c>
      <c r="F389" s="2">
        <v>5</v>
      </c>
      <c r="G389" s="2">
        <f t="shared" si="8"/>
        <v>1.4210854715202004E-14</v>
      </c>
    </row>
    <row r="390" spans="1:7">
      <c r="A390" s="44">
        <v>43921</v>
      </c>
      <c r="B390" s="525" t="s">
        <v>14</v>
      </c>
      <c r="C390" s="525" t="s">
        <v>23</v>
      </c>
      <c r="D390" t="s">
        <v>16</v>
      </c>
      <c r="E390" s="2">
        <v>57.5</v>
      </c>
      <c r="G390" s="2">
        <f t="shared" si="8"/>
        <v>57.500000000000014</v>
      </c>
    </row>
    <row r="391" spans="1:7">
      <c r="B391" s="526"/>
      <c r="C391" s="526"/>
      <c r="D391" t="s">
        <v>17</v>
      </c>
      <c r="E391" s="2">
        <v>4.9000000000000004</v>
      </c>
      <c r="G391" s="2">
        <f t="shared" si="8"/>
        <v>62.400000000000013</v>
      </c>
    </row>
    <row r="392" spans="1:7">
      <c r="B392" s="526"/>
      <c r="C392" s="526"/>
      <c r="D392" t="s">
        <v>18</v>
      </c>
      <c r="E392" s="2">
        <v>60</v>
      </c>
      <c r="G392" s="2">
        <f t="shared" si="8"/>
        <v>122.4</v>
      </c>
    </row>
    <row r="393" spans="1:7">
      <c r="B393" s="526"/>
      <c r="C393" s="526"/>
      <c r="D393" t="s">
        <v>40</v>
      </c>
      <c r="E393" s="2">
        <v>5</v>
      </c>
      <c r="G393" s="2">
        <f t="shared" si="8"/>
        <v>127.4</v>
      </c>
    </row>
    <row r="394" spans="1:7">
      <c r="A394" s="7">
        <v>44098</v>
      </c>
      <c r="B394" s="526">
        <v>20321</v>
      </c>
      <c r="C394" s="526" t="s">
        <v>23</v>
      </c>
      <c r="D394" t="s">
        <v>16</v>
      </c>
      <c r="F394" s="2">
        <v>57.5</v>
      </c>
      <c r="G394" s="2">
        <f t="shared" si="8"/>
        <v>69.900000000000006</v>
      </c>
    </row>
    <row r="395" spans="1:7">
      <c r="A395" s="7">
        <v>44098</v>
      </c>
      <c r="B395" s="526">
        <v>20321</v>
      </c>
      <c r="C395" s="526" t="s">
        <v>23</v>
      </c>
      <c r="D395" t="s">
        <v>17</v>
      </c>
      <c r="F395" s="2">
        <v>4.9000000000000004</v>
      </c>
      <c r="G395" s="2">
        <f t="shared" si="8"/>
        <v>65</v>
      </c>
    </row>
    <row r="396" spans="1:7">
      <c r="A396" s="7">
        <v>45051</v>
      </c>
      <c r="B396" s="526">
        <v>26842</v>
      </c>
      <c r="C396" s="526" t="s">
        <v>23</v>
      </c>
      <c r="D396" t="s">
        <v>18</v>
      </c>
      <c r="F396" s="2">
        <v>60</v>
      </c>
      <c r="G396" s="2">
        <f t="shared" si="8"/>
        <v>5</v>
      </c>
    </row>
    <row r="397" spans="1:7">
      <c r="A397" s="7">
        <v>45051</v>
      </c>
      <c r="B397" s="526">
        <v>26842</v>
      </c>
      <c r="C397" s="526" t="s">
        <v>23</v>
      </c>
      <c r="D397" t="s">
        <v>40</v>
      </c>
      <c r="F397" s="2">
        <v>5</v>
      </c>
      <c r="G397" s="2">
        <f t="shared" si="8"/>
        <v>0</v>
      </c>
    </row>
    <row r="398" spans="1:7">
      <c r="A398" s="44">
        <v>43951</v>
      </c>
      <c r="B398" s="525" t="s">
        <v>14</v>
      </c>
      <c r="C398" s="525" t="s">
        <v>24</v>
      </c>
      <c r="D398" t="s">
        <v>16</v>
      </c>
      <c r="E398" s="2">
        <v>13.1</v>
      </c>
      <c r="G398" s="2">
        <f t="shared" si="8"/>
        <v>13.1</v>
      </c>
    </row>
    <row r="399" spans="1:7">
      <c r="B399" s="526"/>
      <c r="C399" s="526"/>
      <c r="D399" t="s">
        <v>17</v>
      </c>
      <c r="E399" s="2">
        <v>4.5999999999999996</v>
      </c>
      <c r="G399" s="2">
        <f t="shared" si="8"/>
        <v>17.7</v>
      </c>
    </row>
    <row r="400" spans="1:7">
      <c r="B400" s="526"/>
      <c r="C400" s="526"/>
      <c r="D400" t="s">
        <v>18</v>
      </c>
      <c r="E400" s="2">
        <v>60</v>
      </c>
      <c r="G400" s="2">
        <f t="shared" ref="G400:G428" si="9">+G399+E400-F400</f>
        <v>77.7</v>
      </c>
    </row>
    <row r="401" spans="1:7">
      <c r="B401" s="526"/>
      <c r="C401" s="526"/>
      <c r="D401" t="s">
        <v>40</v>
      </c>
      <c r="E401" s="2">
        <v>5</v>
      </c>
      <c r="G401" s="2">
        <f t="shared" si="9"/>
        <v>82.7</v>
      </c>
    </row>
    <row r="402" spans="1:7">
      <c r="A402" s="7">
        <v>44153</v>
      </c>
      <c r="B402" s="526">
        <v>20736</v>
      </c>
      <c r="C402" s="526" t="s">
        <v>24</v>
      </c>
      <c r="D402" t="s">
        <v>16</v>
      </c>
      <c r="F402" s="2">
        <v>13.1</v>
      </c>
      <c r="G402" s="2">
        <f t="shared" si="9"/>
        <v>69.600000000000009</v>
      </c>
    </row>
    <row r="403" spans="1:7">
      <c r="A403" s="7">
        <v>44153</v>
      </c>
      <c r="B403" s="526">
        <v>20736</v>
      </c>
      <c r="C403" s="526" t="s">
        <v>24</v>
      </c>
      <c r="D403" t="s">
        <v>17</v>
      </c>
      <c r="F403" s="2">
        <v>4.5999999999999996</v>
      </c>
      <c r="G403" s="2">
        <f t="shared" si="9"/>
        <v>65.000000000000014</v>
      </c>
    </row>
    <row r="404" spans="1:7">
      <c r="A404" s="7">
        <v>45051</v>
      </c>
      <c r="B404" s="526">
        <v>26842</v>
      </c>
      <c r="C404" s="526" t="s">
        <v>24</v>
      </c>
      <c r="D404" t="s">
        <v>18</v>
      </c>
      <c r="F404" s="2">
        <v>60</v>
      </c>
      <c r="G404" s="2">
        <f t="shared" si="9"/>
        <v>5.0000000000000142</v>
      </c>
    </row>
    <row r="405" spans="1:7">
      <c r="A405" s="7">
        <v>45051</v>
      </c>
      <c r="B405" s="526">
        <v>26842</v>
      </c>
      <c r="C405" s="526" t="s">
        <v>24</v>
      </c>
      <c r="D405" t="s">
        <v>40</v>
      </c>
      <c r="F405" s="2">
        <v>5</v>
      </c>
      <c r="G405" s="2">
        <f t="shared" si="9"/>
        <v>1.4210854715202004E-14</v>
      </c>
    </row>
    <row r="406" spans="1:7">
      <c r="A406" s="44">
        <v>43982</v>
      </c>
      <c r="B406" s="525" t="s">
        <v>14</v>
      </c>
      <c r="C406" s="525" t="s">
        <v>25</v>
      </c>
      <c r="D406" t="s">
        <v>16</v>
      </c>
      <c r="E406" s="2">
        <v>12.1</v>
      </c>
      <c r="G406" s="2">
        <f t="shared" si="9"/>
        <v>12.100000000000014</v>
      </c>
    </row>
    <row r="407" spans="1:7">
      <c r="B407" s="526"/>
      <c r="C407" s="526"/>
      <c r="D407" t="s">
        <v>17</v>
      </c>
      <c r="E407" s="2">
        <v>2.5</v>
      </c>
      <c r="G407" s="2">
        <f t="shared" si="9"/>
        <v>14.600000000000014</v>
      </c>
    </row>
    <row r="408" spans="1:7">
      <c r="B408" s="526"/>
      <c r="C408" s="526"/>
      <c r="D408" t="s">
        <v>18</v>
      </c>
      <c r="E408" s="2">
        <v>60</v>
      </c>
      <c r="G408" s="2">
        <f t="shared" si="9"/>
        <v>74.600000000000009</v>
      </c>
    </row>
    <row r="409" spans="1:7">
      <c r="B409" s="526"/>
      <c r="C409" s="526"/>
      <c r="D409" t="s">
        <v>40</v>
      </c>
      <c r="E409" s="2">
        <v>5</v>
      </c>
      <c r="G409" s="2">
        <f t="shared" si="9"/>
        <v>79.600000000000009</v>
      </c>
    </row>
    <row r="410" spans="1:7">
      <c r="A410" s="7">
        <v>44153</v>
      </c>
      <c r="B410" s="526">
        <v>20736</v>
      </c>
      <c r="C410" s="526" t="s">
        <v>25</v>
      </c>
      <c r="D410" t="s">
        <v>16</v>
      </c>
      <c r="F410" s="2">
        <v>12.1</v>
      </c>
      <c r="G410" s="2">
        <f t="shared" si="9"/>
        <v>67.500000000000014</v>
      </c>
    </row>
    <row r="411" spans="1:7">
      <c r="A411" s="7">
        <v>44153</v>
      </c>
      <c r="B411" s="526">
        <v>20736</v>
      </c>
      <c r="C411" s="526" t="s">
        <v>25</v>
      </c>
      <c r="D411" t="s">
        <v>17</v>
      </c>
      <c r="F411" s="2">
        <v>2.5</v>
      </c>
      <c r="G411" s="2">
        <f t="shared" si="9"/>
        <v>65.000000000000014</v>
      </c>
    </row>
    <row r="412" spans="1:7">
      <c r="A412" s="7">
        <v>45051</v>
      </c>
      <c r="B412" s="526">
        <v>26842</v>
      </c>
      <c r="C412" s="526" t="s">
        <v>25</v>
      </c>
      <c r="D412" t="s">
        <v>18</v>
      </c>
      <c r="F412" s="2">
        <v>60</v>
      </c>
      <c r="G412" s="2">
        <f t="shared" si="9"/>
        <v>5.0000000000000142</v>
      </c>
    </row>
    <row r="413" spans="1:7">
      <c r="A413" s="7">
        <v>45051</v>
      </c>
      <c r="B413" s="526">
        <v>26842</v>
      </c>
      <c r="C413" s="526" t="s">
        <v>25</v>
      </c>
      <c r="D413" t="s">
        <v>40</v>
      </c>
      <c r="F413" s="2">
        <v>5</v>
      </c>
      <c r="G413" s="2">
        <f t="shared" si="9"/>
        <v>1.4210854715202004E-14</v>
      </c>
    </row>
    <row r="414" spans="1:7">
      <c r="A414" s="44">
        <v>44012</v>
      </c>
      <c r="B414" s="525" t="s">
        <v>14</v>
      </c>
      <c r="C414" s="525" t="s">
        <v>26</v>
      </c>
      <c r="D414" t="s">
        <v>16</v>
      </c>
      <c r="E414" s="2">
        <v>10.7</v>
      </c>
      <c r="G414" s="2">
        <f t="shared" si="9"/>
        <v>10.700000000000014</v>
      </c>
    </row>
    <row r="415" spans="1:7">
      <c r="B415" s="526"/>
      <c r="C415" s="526"/>
      <c r="D415" t="s">
        <v>17</v>
      </c>
      <c r="E415" s="2">
        <v>1.2</v>
      </c>
      <c r="G415" s="2">
        <f t="shared" si="9"/>
        <v>11.900000000000013</v>
      </c>
    </row>
    <row r="416" spans="1:7">
      <c r="B416" s="526"/>
      <c r="C416" s="526"/>
      <c r="D416" t="s">
        <v>18</v>
      </c>
      <c r="E416" s="2">
        <v>60</v>
      </c>
      <c r="G416" s="2">
        <f t="shared" si="9"/>
        <v>71.900000000000006</v>
      </c>
    </row>
    <row r="417" spans="1:8">
      <c r="B417" s="526"/>
      <c r="C417" s="526"/>
      <c r="D417" t="s">
        <v>40</v>
      </c>
      <c r="E417" s="2">
        <v>5</v>
      </c>
      <c r="G417" s="2">
        <f t="shared" si="9"/>
        <v>76.900000000000006</v>
      </c>
    </row>
    <row r="418" spans="1:8">
      <c r="A418" s="7">
        <v>44153</v>
      </c>
      <c r="B418" s="526">
        <v>20736</v>
      </c>
      <c r="C418" s="526" t="s">
        <v>26</v>
      </c>
      <c r="D418" t="s">
        <v>16</v>
      </c>
      <c r="F418" s="2">
        <v>10.7</v>
      </c>
      <c r="G418" s="2">
        <f t="shared" si="9"/>
        <v>66.2</v>
      </c>
    </row>
    <row r="419" spans="1:8">
      <c r="A419" s="7">
        <v>44153</v>
      </c>
      <c r="B419" s="526">
        <v>20736</v>
      </c>
      <c r="C419" s="526" t="s">
        <v>26</v>
      </c>
      <c r="D419" t="s">
        <v>17</v>
      </c>
      <c r="F419" s="2">
        <v>1.2</v>
      </c>
      <c r="G419" s="2">
        <f t="shared" si="9"/>
        <v>65</v>
      </c>
    </row>
    <row r="420" spans="1:8">
      <c r="A420" s="7">
        <v>45051</v>
      </c>
      <c r="B420" s="526">
        <v>26842</v>
      </c>
      <c r="C420" s="526" t="s">
        <v>26</v>
      </c>
      <c r="D420" t="s">
        <v>18</v>
      </c>
      <c r="F420" s="2">
        <v>60</v>
      </c>
      <c r="G420" s="2">
        <f t="shared" si="9"/>
        <v>5</v>
      </c>
    </row>
    <row r="421" spans="1:8">
      <c r="A421" s="7">
        <v>45051</v>
      </c>
      <c r="B421" s="526">
        <v>26842</v>
      </c>
      <c r="C421" s="526" t="s">
        <v>26</v>
      </c>
      <c r="D421" t="s">
        <v>40</v>
      </c>
      <c r="F421" s="2">
        <v>5</v>
      </c>
      <c r="G421" s="2">
        <f t="shared" si="9"/>
        <v>0</v>
      </c>
    </row>
    <row r="422" spans="1:8">
      <c r="A422" s="44">
        <v>44043</v>
      </c>
      <c r="B422" s="525" t="s">
        <v>14</v>
      </c>
      <c r="C422" s="525" t="s">
        <v>27</v>
      </c>
      <c r="D422" t="s">
        <v>16</v>
      </c>
      <c r="E422" s="2">
        <v>74.599999999999994</v>
      </c>
      <c r="G422" s="2">
        <f t="shared" si="9"/>
        <v>74.599999999999994</v>
      </c>
    </row>
    <row r="423" spans="1:8">
      <c r="B423" s="526"/>
      <c r="C423" s="526"/>
      <c r="D423" t="s">
        <v>17</v>
      </c>
      <c r="E423" s="2">
        <v>5</v>
      </c>
      <c r="G423" s="2">
        <f t="shared" si="9"/>
        <v>79.599999999999994</v>
      </c>
    </row>
    <row r="424" spans="1:8">
      <c r="B424" s="526"/>
      <c r="C424" s="526"/>
      <c r="D424" t="s">
        <v>18</v>
      </c>
      <c r="E424" s="2">
        <v>60</v>
      </c>
      <c r="G424" s="2">
        <f t="shared" si="9"/>
        <v>139.6</v>
      </c>
    </row>
    <row r="425" spans="1:8">
      <c r="B425" s="526"/>
      <c r="C425" s="526"/>
      <c r="D425" t="s">
        <v>40</v>
      </c>
      <c r="E425" s="2">
        <v>5</v>
      </c>
      <c r="G425" s="2">
        <f t="shared" si="9"/>
        <v>144.6</v>
      </c>
      <c r="H425" s="8"/>
    </row>
    <row r="426" spans="1:8">
      <c r="B426" s="526"/>
      <c r="C426" s="526"/>
      <c r="D426" s="67" t="s">
        <v>43</v>
      </c>
      <c r="E426" s="73">
        <v>10</v>
      </c>
      <c r="G426" s="2">
        <f t="shared" si="9"/>
        <v>154.6</v>
      </c>
      <c r="H426" s="8"/>
    </row>
    <row r="427" spans="1:8">
      <c r="B427" s="526"/>
      <c r="C427" s="526"/>
      <c r="D427" s="67" t="s">
        <v>44</v>
      </c>
      <c r="E427" s="73">
        <v>10</v>
      </c>
      <c r="G427" s="2">
        <f t="shared" si="9"/>
        <v>164.6</v>
      </c>
      <c r="H427" s="8"/>
    </row>
    <row r="428" spans="1:8">
      <c r="A428" s="7">
        <v>44389</v>
      </c>
      <c r="B428" s="526">
        <v>22994</v>
      </c>
      <c r="C428" s="526" t="s">
        <v>27</v>
      </c>
      <c r="D428" t="s">
        <v>16</v>
      </c>
      <c r="E428" s="73"/>
      <c r="F428" s="2">
        <v>74.599999999999994</v>
      </c>
      <c r="G428" s="2">
        <f t="shared" si="9"/>
        <v>90</v>
      </c>
      <c r="H428" s="8"/>
    </row>
    <row r="429" spans="1:8">
      <c r="A429" s="7">
        <v>44389</v>
      </c>
      <c r="B429" s="526">
        <v>22994</v>
      </c>
      <c r="C429" s="526" t="s">
        <v>27</v>
      </c>
      <c r="D429" t="s">
        <v>17</v>
      </c>
      <c r="E429" s="73"/>
      <c r="F429" s="2">
        <v>5</v>
      </c>
      <c r="G429" s="2">
        <f t="shared" ref="G429:G494" si="10">+G428+E429-F429</f>
        <v>85</v>
      </c>
      <c r="H429" s="8"/>
    </row>
    <row r="430" spans="1:8">
      <c r="A430" s="7">
        <v>44043</v>
      </c>
      <c r="B430" s="526" t="s">
        <v>114</v>
      </c>
      <c r="C430" s="526" t="s">
        <v>27</v>
      </c>
      <c r="D430" t="s">
        <v>18</v>
      </c>
      <c r="F430" s="2">
        <v>40</v>
      </c>
      <c r="G430" s="2">
        <f t="shared" si="10"/>
        <v>45</v>
      </c>
      <c r="H430" s="8"/>
    </row>
    <row r="431" spans="1:8">
      <c r="A431" s="7">
        <v>44316</v>
      </c>
      <c r="B431" s="526" t="s">
        <v>114</v>
      </c>
      <c r="C431" s="526" t="s">
        <v>27</v>
      </c>
      <c r="D431" t="s">
        <v>18</v>
      </c>
      <c r="F431" s="2">
        <v>20</v>
      </c>
      <c r="G431" s="2">
        <f t="shared" si="10"/>
        <v>25</v>
      </c>
      <c r="H431" s="8"/>
    </row>
    <row r="432" spans="1:8">
      <c r="A432" s="7">
        <v>44347</v>
      </c>
      <c r="B432" s="526" t="s">
        <v>114</v>
      </c>
      <c r="C432" s="526" t="s">
        <v>27</v>
      </c>
      <c r="D432" t="s">
        <v>19</v>
      </c>
      <c r="F432" s="2">
        <v>5</v>
      </c>
      <c r="G432" s="2">
        <f t="shared" si="10"/>
        <v>20</v>
      </c>
      <c r="H432" s="8"/>
    </row>
    <row r="433" spans="1:10">
      <c r="A433" s="7">
        <v>45051</v>
      </c>
      <c r="B433" s="526">
        <v>26842</v>
      </c>
      <c r="C433" s="526" t="s">
        <v>27</v>
      </c>
      <c r="D433" s="67" t="s">
        <v>43</v>
      </c>
      <c r="F433" s="73">
        <v>10</v>
      </c>
      <c r="G433" s="2">
        <f t="shared" si="10"/>
        <v>10</v>
      </c>
      <c r="H433" s="8"/>
    </row>
    <row r="434" spans="1:10">
      <c r="A434" s="7">
        <v>45051</v>
      </c>
      <c r="B434" s="526">
        <v>26842</v>
      </c>
      <c r="C434" s="526" t="s">
        <v>27</v>
      </c>
      <c r="D434" s="67" t="s">
        <v>44</v>
      </c>
      <c r="F434" s="73">
        <v>10</v>
      </c>
      <c r="G434" s="2">
        <f t="shared" si="10"/>
        <v>0</v>
      </c>
      <c r="H434" s="8"/>
    </row>
    <row r="435" spans="1:10">
      <c r="A435" s="44">
        <v>44074</v>
      </c>
      <c r="B435" s="525" t="s">
        <v>14</v>
      </c>
      <c r="C435" s="525" t="s">
        <v>28</v>
      </c>
      <c r="D435" t="s">
        <v>16</v>
      </c>
      <c r="E435" s="2">
        <v>71.7</v>
      </c>
      <c r="G435" s="2">
        <f t="shared" si="10"/>
        <v>71.7</v>
      </c>
      <c r="J435" s="525"/>
    </row>
    <row r="436" spans="1:10">
      <c r="B436" s="526"/>
      <c r="C436" s="526"/>
      <c r="D436" t="s">
        <v>17</v>
      </c>
      <c r="E436" s="2">
        <v>3.5</v>
      </c>
      <c r="G436" s="2">
        <f t="shared" si="10"/>
        <v>75.2</v>
      </c>
    </row>
    <row r="437" spans="1:10">
      <c r="B437" s="526"/>
      <c r="C437" s="526"/>
      <c r="D437" t="s">
        <v>18</v>
      </c>
      <c r="E437" s="2">
        <v>60</v>
      </c>
      <c r="G437" s="2">
        <f t="shared" si="10"/>
        <v>135.19999999999999</v>
      </c>
    </row>
    <row r="438" spans="1:10">
      <c r="B438" s="526"/>
      <c r="C438" s="526"/>
      <c r="D438" t="s">
        <v>40</v>
      </c>
      <c r="E438" s="2">
        <v>5</v>
      </c>
      <c r="G438" s="2">
        <f t="shared" si="10"/>
        <v>140.19999999999999</v>
      </c>
    </row>
    <row r="439" spans="1:10">
      <c r="B439" s="526"/>
      <c r="C439" s="526"/>
      <c r="D439" t="s">
        <v>45</v>
      </c>
      <c r="E439" s="2">
        <v>15</v>
      </c>
      <c r="G439" s="2">
        <f t="shared" si="10"/>
        <v>155.19999999999999</v>
      </c>
    </row>
    <row r="440" spans="1:10">
      <c r="A440" s="7">
        <v>44074</v>
      </c>
      <c r="B440" s="526" t="s">
        <v>114</v>
      </c>
      <c r="C440" s="526" t="s">
        <v>28</v>
      </c>
      <c r="D440" t="s">
        <v>18</v>
      </c>
      <c r="F440" s="2">
        <v>43</v>
      </c>
      <c r="G440" s="2">
        <f t="shared" si="10"/>
        <v>112.19999999999999</v>
      </c>
    </row>
    <row r="441" spans="1:10">
      <c r="A441" s="7">
        <v>44153</v>
      </c>
      <c r="B441" s="526">
        <v>20736</v>
      </c>
      <c r="C441" s="526" t="s">
        <v>28</v>
      </c>
      <c r="D441" t="s">
        <v>16</v>
      </c>
      <c r="F441" s="2">
        <v>71.7</v>
      </c>
      <c r="G441" s="2">
        <f t="shared" si="10"/>
        <v>40.499999999999986</v>
      </c>
    </row>
    <row r="442" spans="1:10">
      <c r="A442" s="7">
        <v>44153</v>
      </c>
      <c r="B442" s="526">
        <v>20736</v>
      </c>
      <c r="C442" s="526" t="s">
        <v>28</v>
      </c>
      <c r="D442" t="s">
        <v>17</v>
      </c>
      <c r="F442" s="2">
        <v>3.5</v>
      </c>
      <c r="G442" s="2">
        <f t="shared" si="10"/>
        <v>36.999999999999986</v>
      </c>
    </row>
    <row r="443" spans="1:10">
      <c r="A443" s="7">
        <v>44347</v>
      </c>
      <c r="B443" s="526" t="s">
        <v>114</v>
      </c>
      <c r="C443" s="526" t="s">
        <v>28</v>
      </c>
      <c r="D443" t="s">
        <v>18</v>
      </c>
      <c r="F443" s="2">
        <v>17</v>
      </c>
      <c r="G443" s="2">
        <f t="shared" si="10"/>
        <v>19.999999999999986</v>
      </c>
    </row>
    <row r="444" spans="1:10">
      <c r="A444" s="7">
        <v>44347</v>
      </c>
      <c r="B444" s="526" t="s">
        <v>114</v>
      </c>
      <c r="C444" s="526" t="s">
        <v>28</v>
      </c>
      <c r="D444" t="s">
        <v>19</v>
      </c>
      <c r="F444" s="2">
        <v>5</v>
      </c>
      <c r="G444" s="2">
        <f t="shared" si="10"/>
        <v>14.999999999999986</v>
      </c>
    </row>
    <row r="445" spans="1:10">
      <c r="A445" s="7">
        <v>44347</v>
      </c>
      <c r="B445" s="526" t="s">
        <v>114</v>
      </c>
      <c r="C445" s="526" t="s">
        <v>28</v>
      </c>
      <c r="D445" t="s">
        <v>45</v>
      </c>
      <c r="F445" s="2">
        <v>15</v>
      </c>
      <c r="G445" s="2">
        <f t="shared" si="10"/>
        <v>-1.4210854715202004E-14</v>
      </c>
    </row>
    <row r="446" spans="1:10">
      <c r="A446" s="44">
        <v>44104</v>
      </c>
      <c r="B446" s="525" t="s">
        <v>14</v>
      </c>
      <c r="C446" s="525" t="s">
        <v>29</v>
      </c>
      <c r="D446" t="s">
        <v>16</v>
      </c>
      <c r="E446" s="2">
        <v>73.5</v>
      </c>
      <c r="G446" s="2">
        <f t="shared" si="10"/>
        <v>73.499999999999986</v>
      </c>
    </row>
    <row r="447" spans="1:10">
      <c r="B447" s="526"/>
      <c r="C447" s="526"/>
      <c r="D447" t="s">
        <v>17</v>
      </c>
      <c r="E447" s="2">
        <v>4.0999999999999996</v>
      </c>
      <c r="G447" s="2">
        <f t="shared" si="10"/>
        <v>77.59999999999998</v>
      </c>
    </row>
    <row r="448" spans="1:10">
      <c r="B448" s="526"/>
      <c r="C448" s="526"/>
      <c r="D448" t="s">
        <v>18</v>
      </c>
      <c r="E448" s="2">
        <v>60</v>
      </c>
      <c r="G448" s="2">
        <f t="shared" si="10"/>
        <v>137.59999999999997</v>
      </c>
    </row>
    <row r="449" spans="1:7">
      <c r="B449" s="526"/>
      <c r="C449" s="526"/>
      <c r="D449" t="s">
        <v>40</v>
      </c>
      <c r="E449" s="2">
        <v>5</v>
      </c>
      <c r="G449" s="2">
        <f t="shared" si="10"/>
        <v>142.59999999999997</v>
      </c>
    </row>
    <row r="450" spans="1:7">
      <c r="B450" s="526"/>
      <c r="C450" s="526"/>
      <c r="D450" t="s">
        <v>45</v>
      </c>
      <c r="E450" s="2">
        <v>8.5</v>
      </c>
      <c r="G450" s="2">
        <f t="shared" si="10"/>
        <v>151.09999999999997</v>
      </c>
    </row>
    <row r="451" spans="1:7">
      <c r="A451" s="7">
        <v>44104</v>
      </c>
      <c r="B451" s="526" t="s">
        <v>114</v>
      </c>
      <c r="C451" s="526" t="s">
        <v>29</v>
      </c>
      <c r="D451" t="s">
        <v>18</v>
      </c>
      <c r="F451" s="2">
        <v>50</v>
      </c>
      <c r="G451" s="2">
        <f t="shared" si="10"/>
        <v>101.09999999999997</v>
      </c>
    </row>
    <row r="452" spans="1:7">
      <c r="A452" s="7">
        <v>44186</v>
      </c>
      <c r="B452" s="526">
        <v>21153</v>
      </c>
      <c r="C452" s="526" t="s">
        <v>29</v>
      </c>
      <c r="D452" t="s">
        <v>16</v>
      </c>
      <c r="F452" s="2">
        <v>73.5</v>
      </c>
      <c r="G452" s="2">
        <f t="shared" si="10"/>
        <v>27.599999999999966</v>
      </c>
    </row>
    <row r="453" spans="1:7">
      <c r="A453" s="7">
        <v>44186</v>
      </c>
      <c r="B453" s="526">
        <v>21153</v>
      </c>
      <c r="C453" s="526" t="s">
        <v>29</v>
      </c>
      <c r="D453" t="s">
        <v>17</v>
      </c>
      <c r="F453" s="2">
        <v>4.0999999999999996</v>
      </c>
      <c r="G453" s="2">
        <f t="shared" si="10"/>
        <v>23.499999999999964</v>
      </c>
    </row>
    <row r="454" spans="1:7">
      <c r="A454" s="7">
        <v>44347</v>
      </c>
      <c r="B454" s="526" t="s">
        <v>114</v>
      </c>
      <c r="C454" s="526" t="s">
        <v>29</v>
      </c>
      <c r="D454" t="s">
        <v>18</v>
      </c>
      <c r="F454" s="2">
        <v>3</v>
      </c>
      <c r="G454" s="2">
        <f t="shared" si="10"/>
        <v>20.499999999999964</v>
      </c>
    </row>
    <row r="455" spans="1:7">
      <c r="A455" s="7">
        <v>44377</v>
      </c>
      <c r="B455" s="526" t="s">
        <v>114</v>
      </c>
      <c r="C455" s="526" t="s">
        <v>29</v>
      </c>
      <c r="D455" t="s">
        <v>18</v>
      </c>
      <c r="F455" s="2">
        <v>7</v>
      </c>
      <c r="G455" s="2">
        <f t="shared" si="10"/>
        <v>13.499999999999964</v>
      </c>
    </row>
    <row r="456" spans="1:7">
      <c r="A456" s="7">
        <v>44377</v>
      </c>
      <c r="B456" s="526" t="s">
        <v>114</v>
      </c>
      <c r="C456" s="526" t="s">
        <v>29</v>
      </c>
      <c r="D456" t="s">
        <v>19</v>
      </c>
      <c r="F456" s="2">
        <v>5</v>
      </c>
      <c r="G456" s="2">
        <f t="shared" si="10"/>
        <v>8.4999999999999645</v>
      </c>
    </row>
    <row r="457" spans="1:7">
      <c r="A457" s="7">
        <v>44377</v>
      </c>
      <c r="B457" s="526" t="s">
        <v>114</v>
      </c>
      <c r="C457" s="526" t="s">
        <v>29</v>
      </c>
      <c r="D457" t="s">
        <v>45</v>
      </c>
      <c r="F457" s="2">
        <v>8.5</v>
      </c>
      <c r="G457" s="2">
        <f t="shared" si="10"/>
        <v>-3.5527136788005009E-14</v>
      </c>
    </row>
    <row r="458" spans="1:7">
      <c r="A458" s="44">
        <v>44135</v>
      </c>
      <c r="B458" s="525" t="s">
        <v>14</v>
      </c>
      <c r="C458" s="525" t="s">
        <v>30</v>
      </c>
      <c r="D458" t="s">
        <v>16</v>
      </c>
      <c r="E458" s="2">
        <v>86.2</v>
      </c>
      <c r="G458" s="2">
        <f t="shared" si="10"/>
        <v>86.19999999999996</v>
      </c>
    </row>
    <row r="459" spans="1:7">
      <c r="B459" s="526"/>
      <c r="C459" s="526"/>
      <c r="D459" t="s">
        <v>17</v>
      </c>
      <c r="E459" s="2">
        <v>4.3</v>
      </c>
      <c r="G459" s="2">
        <f t="shared" si="10"/>
        <v>90.499999999999957</v>
      </c>
    </row>
    <row r="460" spans="1:7">
      <c r="B460" s="526"/>
      <c r="C460" s="526"/>
      <c r="D460" t="s">
        <v>18</v>
      </c>
      <c r="E460" s="2">
        <v>60</v>
      </c>
      <c r="G460" s="2">
        <f t="shared" si="10"/>
        <v>150.49999999999994</v>
      </c>
    </row>
    <row r="461" spans="1:7">
      <c r="B461" s="526"/>
      <c r="C461" s="526"/>
      <c r="D461" t="s">
        <v>40</v>
      </c>
      <c r="E461" s="2">
        <v>5</v>
      </c>
      <c r="G461" s="2">
        <f t="shared" si="10"/>
        <v>155.49999999999994</v>
      </c>
    </row>
    <row r="462" spans="1:7">
      <c r="B462" s="526"/>
      <c r="C462" s="526"/>
      <c r="D462" s="67" t="s">
        <v>46</v>
      </c>
      <c r="E462" s="73">
        <v>10</v>
      </c>
      <c r="G462" s="2">
        <f t="shared" si="10"/>
        <v>165.49999999999994</v>
      </c>
    </row>
    <row r="463" spans="1:7">
      <c r="B463" s="526"/>
      <c r="C463" s="526"/>
      <c r="D463" s="67" t="s">
        <v>47</v>
      </c>
      <c r="E463" s="73">
        <v>10</v>
      </c>
      <c r="G463" s="2">
        <f t="shared" si="10"/>
        <v>175.49999999999994</v>
      </c>
    </row>
    <row r="464" spans="1:7">
      <c r="A464" s="7">
        <v>44135</v>
      </c>
      <c r="B464" s="526" t="s">
        <v>114</v>
      </c>
      <c r="C464" s="526" t="s">
        <v>30</v>
      </c>
      <c r="D464" t="s">
        <v>18</v>
      </c>
      <c r="F464" s="2">
        <v>26</v>
      </c>
      <c r="G464" s="2">
        <f t="shared" si="10"/>
        <v>149.49999999999994</v>
      </c>
    </row>
    <row r="465" spans="1:7">
      <c r="A465" s="7">
        <v>44186</v>
      </c>
      <c r="B465" s="526">
        <v>21153</v>
      </c>
      <c r="C465" s="526" t="s">
        <v>30</v>
      </c>
      <c r="D465" t="s">
        <v>16</v>
      </c>
      <c r="F465" s="2">
        <v>86.2</v>
      </c>
      <c r="G465" s="2">
        <f t="shared" si="10"/>
        <v>63.29999999999994</v>
      </c>
    </row>
    <row r="466" spans="1:7">
      <c r="A466" s="7">
        <v>44186</v>
      </c>
      <c r="B466" s="526">
        <v>21153</v>
      </c>
      <c r="C466" s="526" t="s">
        <v>30</v>
      </c>
      <c r="D466" t="s">
        <v>17</v>
      </c>
      <c r="F466" s="2">
        <v>4.3</v>
      </c>
      <c r="G466" s="2">
        <f t="shared" si="10"/>
        <v>58.999999999999943</v>
      </c>
    </row>
    <row r="467" spans="1:7">
      <c r="A467" s="7">
        <v>44377</v>
      </c>
      <c r="B467" s="526" t="s">
        <v>114</v>
      </c>
      <c r="C467" s="526" t="s">
        <v>30</v>
      </c>
      <c r="D467" t="s">
        <v>18</v>
      </c>
      <c r="F467" s="2">
        <v>24.5</v>
      </c>
      <c r="G467" s="2">
        <f t="shared" si="10"/>
        <v>34.499999999999943</v>
      </c>
    </row>
    <row r="468" spans="1:7">
      <c r="A468" s="7">
        <v>44408</v>
      </c>
      <c r="B468" s="526" t="s">
        <v>114</v>
      </c>
      <c r="C468" s="526" t="s">
        <v>30</v>
      </c>
      <c r="D468" t="s">
        <v>18</v>
      </c>
      <c r="F468" s="2">
        <v>9.5</v>
      </c>
      <c r="G468" s="2">
        <f t="shared" si="10"/>
        <v>24.999999999999943</v>
      </c>
    </row>
    <row r="469" spans="1:7">
      <c r="A469" s="7">
        <v>44408</v>
      </c>
      <c r="B469" s="526" t="s">
        <v>114</v>
      </c>
      <c r="C469" s="526" t="s">
        <v>30</v>
      </c>
      <c r="D469" t="s">
        <v>40</v>
      </c>
      <c r="F469" s="2">
        <v>5</v>
      </c>
      <c r="G469" s="2">
        <f t="shared" si="10"/>
        <v>19.999999999999943</v>
      </c>
    </row>
    <row r="470" spans="1:7">
      <c r="A470" s="7">
        <v>45051</v>
      </c>
      <c r="B470" s="526">
        <v>26842</v>
      </c>
      <c r="C470" s="526" t="s">
        <v>30</v>
      </c>
      <c r="D470" s="67" t="s">
        <v>46</v>
      </c>
      <c r="F470" s="73">
        <v>10</v>
      </c>
      <c r="G470" s="2">
        <f t="shared" si="10"/>
        <v>9.9999999999999432</v>
      </c>
    </row>
    <row r="471" spans="1:7">
      <c r="A471" s="7">
        <v>45051</v>
      </c>
      <c r="B471" s="526">
        <v>26842</v>
      </c>
      <c r="C471" s="526" t="s">
        <v>30</v>
      </c>
      <c r="D471" s="67" t="s">
        <v>47</v>
      </c>
      <c r="F471" s="73">
        <v>10</v>
      </c>
      <c r="G471" s="2">
        <f t="shared" si="10"/>
        <v>-5.6843418860808015E-14</v>
      </c>
    </row>
    <row r="472" spans="1:7">
      <c r="A472" s="44">
        <v>44165</v>
      </c>
      <c r="B472" s="525" t="s">
        <v>14</v>
      </c>
      <c r="C472" s="525" t="s">
        <v>33</v>
      </c>
      <c r="D472" t="s">
        <v>16</v>
      </c>
      <c r="E472" s="2">
        <v>81.7</v>
      </c>
      <c r="G472" s="2">
        <f t="shared" si="10"/>
        <v>81.699999999999946</v>
      </c>
    </row>
    <row r="473" spans="1:7">
      <c r="B473" s="526"/>
      <c r="C473" s="526"/>
      <c r="D473" t="s">
        <v>17</v>
      </c>
      <c r="E473" s="2">
        <v>4.5</v>
      </c>
      <c r="G473" s="2">
        <f t="shared" si="10"/>
        <v>86.199999999999946</v>
      </c>
    </row>
    <row r="474" spans="1:7">
      <c r="B474" s="526"/>
      <c r="C474" s="526"/>
      <c r="D474" t="s">
        <v>18</v>
      </c>
      <c r="E474" s="2">
        <v>60</v>
      </c>
      <c r="G474" s="2">
        <f t="shared" si="10"/>
        <v>146.19999999999993</v>
      </c>
    </row>
    <row r="475" spans="1:7">
      <c r="B475" s="526"/>
      <c r="C475" s="526"/>
      <c r="D475" t="s">
        <v>40</v>
      </c>
      <c r="E475" s="2">
        <v>5</v>
      </c>
      <c r="G475" s="2">
        <f t="shared" si="10"/>
        <v>151.19999999999993</v>
      </c>
    </row>
    <row r="476" spans="1:7">
      <c r="A476" s="7">
        <v>44165</v>
      </c>
      <c r="B476" s="526" t="s">
        <v>114</v>
      </c>
      <c r="C476" s="526" t="s">
        <v>33</v>
      </c>
      <c r="D476" t="s">
        <v>18</v>
      </c>
      <c r="F476" s="2">
        <v>49</v>
      </c>
      <c r="G476" s="2">
        <f t="shared" si="10"/>
        <v>102.19999999999993</v>
      </c>
    </row>
    <row r="477" spans="1:7">
      <c r="A477" s="7">
        <v>44195</v>
      </c>
      <c r="B477" s="526">
        <v>21272</v>
      </c>
      <c r="C477" s="526" t="s">
        <v>33</v>
      </c>
      <c r="D477" t="s">
        <v>16</v>
      </c>
      <c r="F477" s="2">
        <v>81.7</v>
      </c>
      <c r="G477" s="2">
        <f t="shared" si="10"/>
        <v>20.499999999999929</v>
      </c>
    </row>
    <row r="478" spans="1:7">
      <c r="A478" s="7">
        <v>44195</v>
      </c>
      <c r="B478" s="526">
        <v>21272</v>
      </c>
      <c r="C478" s="526" t="s">
        <v>33</v>
      </c>
      <c r="D478" t="s">
        <v>17</v>
      </c>
      <c r="F478" s="2">
        <v>4.5</v>
      </c>
      <c r="G478" s="2">
        <f t="shared" si="10"/>
        <v>15.999999999999929</v>
      </c>
    </row>
    <row r="479" spans="1:7">
      <c r="A479" s="7">
        <v>44408</v>
      </c>
      <c r="B479" s="526" t="s">
        <v>114</v>
      </c>
      <c r="C479" s="526" t="s">
        <v>33</v>
      </c>
      <c r="D479" t="s">
        <v>48</v>
      </c>
      <c r="F479" s="2">
        <v>11</v>
      </c>
      <c r="G479" s="2">
        <f t="shared" si="10"/>
        <v>4.9999999999999289</v>
      </c>
    </row>
    <row r="480" spans="1:7">
      <c r="A480" s="7">
        <v>44408</v>
      </c>
      <c r="B480" s="526" t="s">
        <v>114</v>
      </c>
      <c r="C480" s="526" t="s">
        <v>33</v>
      </c>
      <c r="D480" t="s">
        <v>40</v>
      </c>
      <c r="F480" s="2">
        <v>5</v>
      </c>
      <c r="G480" s="2">
        <f t="shared" si="10"/>
        <v>-7.1054273576010019E-14</v>
      </c>
    </row>
    <row r="481" spans="1:7">
      <c r="A481" s="44">
        <v>44196</v>
      </c>
      <c r="B481" s="525" t="s">
        <v>14</v>
      </c>
      <c r="C481" s="525" t="s">
        <v>34</v>
      </c>
      <c r="D481" t="s">
        <v>16</v>
      </c>
      <c r="E481" s="80">
        <v>93.5</v>
      </c>
      <c r="G481" s="2">
        <f t="shared" si="10"/>
        <v>93.499999999999929</v>
      </c>
    </row>
    <row r="482" spans="1:7">
      <c r="B482" s="526"/>
      <c r="C482" s="526"/>
      <c r="D482" t="s">
        <v>17</v>
      </c>
      <c r="E482" s="80">
        <v>4</v>
      </c>
      <c r="G482" s="2">
        <f t="shared" si="10"/>
        <v>97.499999999999929</v>
      </c>
    </row>
    <row r="483" spans="1:7">
      <c r="B483" s="526"/>
      <c r="C483" s="526"/>
      <c r="D483" t="s">
        <v>48</v>
      </c>
      <c r="E483" s="80">
        <v>60</v>
      </c>
      <c r="G483" s="2">
        <f t="shared" si="10"/>
        <v>157.49999999999994</v>
      </c>
    </row>
    <row r="484" spans="1:7">
      <c r="B484" s="526"/>
      <c r="C484" s="526"/>
      <c r="D484" t="s">
        <v>40</v>
      </c>
      <c r="E484" s="80">
        <v>5</v>
      </c>
      <c r="G484" s="2">
        <f t="shared" si="10"/>
        <v>162.49999999999994</v>
      </c>
    </row>
    <row r="485" spans="1:7">
      <c r="A485" s="86">
        <v>44196</v>
      </c>
      <c r="B485" s="526" t="s">
        <v>114</v>
      </c>
      <c r="C485" s="526" t="s">
        <v>34</v>
      </c>
      <c r="D485" t="s">
        <v>48</v>
      </c>
      <c r="F485" s="2">
        <v>60</v>
      </c>
      <c r="G485" s="2">
        <f t="shared" si="10"/>
        <v>102.49999999999994</v>
      </c>
    </row>
    <row r="486" spans="1:7">
      <c r="A486" s="86">
        <v>44196</v>
      </c>
      <c r="B486" s="526" t="s">
        <v>114</v>
      </c>
      <c r="C486" s="526" t="s">
        <v>34</v>
      </c>
      <c r="D486" t="s">
        <v>40</v>
      </c>
      <c r="F486" s="2">
        <v>5</v>
      </c>
      <c r="G486" s="2">
        <f t="shared" si="10"/>
        <v>97.499999999999943</v>
      </c>
    </row>
    <row r="487" spans="1:7">
      <c r="A487" s="86">
        <v>44239</v>
      </c>
      <c r="B487" s="526">
        <v>21583</v>
      </c>
      <c r="C487" s="526" t="s">
        <v>34</v>
      </c>
      <c r="D487" t="s">
        <v>16</v>
      </c>
      <c r="F487" s="2">
        <v>93.5</v>
      </c>
      <c r="G487" s="2">
        <f t="shared" si="10"/>
        <v>3.9999999999999432</v>
      </c>
    </row>
    <row r="488" spans="1:7">
      <c r="A488" s="86">
        <v>44239</v>
      </c>
      <c r="B488" s="526">
        <v>21583</v>
      </c>
      <c r="C488" s="526" t="s">
        <v>34</v>
      </c>
      <c r="D488" t="s">
        <v>17</v>
      </c>
      <c r="F488" s="2">
        <v>4</v>
      </c>
      <c r="G488" s="2">
        <f t="shared" si="10"/>
        <v>-5.6843418860808015E-14</v>
      </c>
    </row>
    <row r="489" spans="1:7">
      <c r="A489" s="44">
        <v>44227</v>
      </c>
      <c r="B489" s="525" t="s">
        <v>14</v>
      </c>
      <c r="C489" s="525" t="s">
        <v>15</v>
      </c>
      <c r="D489" t="s">
        <v>16</v>
      </c>
      <c r="E489" s="80">
        <v>99.8</v>
      </c>
      <c r="G489" s="2">
        <f t="shared" si="10"/>
        <v>99.79999999999994</v>
      </c>
    </row>
    <row r="490" spans="1:7">
      <c r="B490" s="526"/>
      <c r="C490" s="526"/>
      <c r="D490" t="s">
        <v>17</v>
      </c>
      <c r="E490" s="80">
        <v>5</v>
      </c>
      <c r="G490" s="2">
        <f t="shared" si="10"/>
        <v>104.79999999999994</v>
      </c>
    </row>
    <row r="491" spans="1:7">
      <c r="B491" s="526"/>
      <c r="C491" s="526"/>
      <c r="D491" t="s">
        <v>48</v>
      </c>
      <c r="E491" s="80">
        <v>60</v>
      </c>
      <c r="G491" s="2">
        <f t="shared" si="10"/>
        <v>164.79999999999995</v>
      </c>
    </row>
    <row r="492" spans="1:7">
      <c r="B492" s="526"/>
      <c r="C492" s="526"/>
      <c r="D492" t="s">
        <v>40</v>
      </c>
      <c r="E492" s="80">
        <v>5</v>
      </c>
      <c r="G492" s="2">
        <f t="shared" si="10"/>
        <v>169.79999999999995</v>
      </c>
    </row>
    <row r="493" spans="1:7">
      <c r="A493" s="86">
        <v>44227</v>
      </c>
      <c r="B493" s="526" t="s">
        <v>114</v>
      </c>
      <c r="C493" s="526" t="s">
        <v>15</v>
      </c>
      <c r="D493" t="s">
        <v>48</v>
      </c>
      <c r="F493" s="2">
        <v>60</v>
      </c>
      <c r="G493" s="2">
        <f t="shared" si="10"/>
        <v>109.79999999999995</v>
      </c>
    </row>
    <row r="494" spans="1:7">
      <c r="A494" s="86">
        <v>44227</v>
      </c>
      <c r="B494" s="526" t="s">
        <v>114</v>
      </c>
      <c r="C494" s="526" t="s">
        <v>15</v>
      </c>
      <c r="D494" t="s">
        <v>40</v>
      </c>
      <c r="F494" s="2">
        <v>5</v>
      </c>
      <c r="G494" s="2">
        <f t="shared" si="10"/>
        <v>104.79999999999995</v>
      </c>
    </row>
    <row r="495" spans="1:7">
      <c r="A495" s="86">
        <v>44275</v>
      </c>
      <c r="B495" s="526">
        <v>21952</v>
      </c>
      <c r="C495" s="526" t="s">
        <v>15</v>
      </c>
      <c r="D495" t="s">
        <v>16</v>
      </c>
      <c r="F495" s="2">
        <v>99.8</v>
      </c>
      <c r="G495" s="2">
        <f t="shared" ref="G495:G560" si="11">+G494+E495-F495</f>
        <v>4.9999999999999574</v>
      </c>
    </row>
    <row r="496" spans="1:7">
      <c r="A496" s="86">
        <v>44275</v>
      </c>
      <c r="B496" s="526">
        <v>21952</v>
      </c>
      <c r="C496" s="526" t="s">
        <v>15</v>
      </c>
      <c r="D496" t="s">
        <v>17</v>
      </c>
      <c r="F496" s="2">
        <v>5</v>
      </c>
      <c r="G496" s="2">
        <f t="shared" si="11"/>
        <v>-4.2632564145606011E-14</v>
      </c>
    </row>
    <row r="497" spans="1:7">
      <c r="A497" s="44">
        <v>44255</v>
      </c>
      <c r="B497" s="525" t="s">
        <v>14</v>
      </c>
      <c r="C497" s="525" t="s">
        <v>20</v>
      </c>
      <c r="D497" t="s">
        <v>16</v>
      </c>
      <c r="E497" s="80">
        <v>90.4</v>
      </c>
      <c r="G497" s="2">
        <f t="shared" si="11"/>
        <v>90.399999999999963</v>
      </c>
    </row>
    <row r="498" spans="1:7">
      <c r="B498" s="526"/>
      <c r="C498" s="526"/>
      <c r="D498" t="s">
        <v>17</v>
      </c>
      <c r="E498" s="80">
        <v>5.7</v>
      </c>
      <c r="G498" s="2">
        <f t="shared" si="11"/>
        <v>96.099999999999966</v>
      </c>
    </row>
    <row r="499" spans="1:7">
      <c r="B499" s="526"/>
      <c r="C499" s="526"/>
      <c r="D499" t="s">
        <v>48</v>
      </c>
      <c r="E499" s="80">
        <v>56</v>
      </c>
      <c r="G499" s="2">
        <f t="shared" si="11"/>
        <v>152.09999999999997</v>
      </c>
    </row>
    <row r="500" spans="1:7">
      <c r="B500" s="526"/>
      <c r="C500" s="526"/>
      <c r="D500" t="s">
        <v>40</v>
      </c>
      <c r="E500" s="80">
        <v>5</v>
      </c>
      <c r="G500" s="2">
        <f t="shared" si="11"/>
        <v>157.09999999999997</v>
      </c>
    </row>
    <row r="501" spans="1:7">
      <c r="A501" s="7">
        <v>44255</v>
      </c>
      <c r="B501" s="526" t="s">
        <v>114</v>
      </c>
      <c r="C501" s="526" t="s">
        <v>20</v>
      </c>
      <c r="D501" t="s">
        <v>18</v>
      </c>
      <c r="E501" s="80"/>
      <c r="F501" s="2">
        <v>50</v>
      </c>
      <c r="G501" s="2">
        <f t="shared" si="11"/>
        <v>107.09999999999997</v>
      </c>
    </row>
    <row r="502" spans="1:7">
      <c r="A502" s="7">
        <v>44322</v>
      </c>
      <c r="B502" s="526">
        <v>22380</v>
      </c>
      <c r="C502" s="526" t="s">
        <v>20</v>
      </c>
      <c r="D502" t="s">
        <v>16</v>
      </c>
      <c r="E502" s="80"/>
      <c r="F502" s="2">
        <v>90.4</v>
      </c>
      <c r="G502" s="2">
        <f t="shared" si="11"/>
        <v>16.69999999999996</v>
      </c>
    </row>
    <row r="503" spans="1:7">
      <c r="A503" s="7">
        <v>44322</v>
      </c>
      <c r="B503" s="526">
        <v>22380</v>
      </c>
      <c r="C503" s="526" t="s">
        <v>20</v>
      </c>
      <c r="D503" t="s">
        <v>17</v>
      </c>
      <c r="E503" s="80"/>
      <c r="F503" s="2">
        <v>5.7</v>
      </c>
      <c r="G503" s="2">
        <f t="shared" si="11"/>
        <v>10.999999999999961</v>
      </c>
    </row>
    <row r="504" spans="1:7">
      <c r="A504" s="7">
        <v>44408</v>
      </c>
      <c r="B504" s="526" t="s">
        <v>114</v>
      </c>
      <c r="C504" s="526" t="s">
        <v>20</v>
      </c>
      <c r="D504" t="s">
        <v>18</v>
      </c>
      <c r="E504" s="80"/>
      <c r="F504" s="2">
        <v>6</v>
      </c>
      <c r="G504" s="2">
        <f t="shared" si="11"/>
        <v>4.9999999999999609</v>
      </c>
    </row>
    <row r="505" spans="1:7">
      <c r="A505" s="7">
        <v>44408</v>
      </c>
      <c r="B505" s="526" t="s">
        <v>114</v>
      </c>
      <c r="C505" s="526" t="s">
        <v>20</v>
      </c>
      <c r="D505" t="s">
        <v>40</v>
      </c>
      <c r="E505" s="80"/>
      <c r="F505" s="2">
        <v>5</v>
      </c>
      <c r="G505" s="2">
        <f t="shared" si="11"/>
        <v>-3.907985046680551E-14</v>
      </c>
    </row>
    <row r="506" spans="1:7">
      <c r="A506" s="44">
        <v>44286</v>
      </c>
      <c r="B506" s="525" t="s">
        <v>14</v>
      </c>
      <c r="C506" s="525" t="s">
        <v>23</v>
      </c>
      <c r="D506" t="s">
        <v>16</v>
      </c>
      <c r="E506" s="80">
        <v>99.2</v>
      </c>
      <c r="G506" s="2">
        <f t="shared" si="11"/>
        <v>99.19999999999996</v>
      </c>
    </row>
    <row r="507" spans="1:7">
      <c r="B507" s="526"/>
      <c r="C507" s="526"/>
      <c r="D507" t="s">
        <v>17</v>
      </c>
      <c r="E507" s="80">
        <v>3.8</v>
      </c>
      <c r="G507" s="2">
        <f t="shared" si="11"/>
        <v>102.99999999999996</v>
      </c>
    </row>
    <row r="508" spans="1:7">
      <c r="B508" s="526"/>
      <c r="C508" s="526"/>
      <c r="D508" t="s">
        <v>48</v>
      </c>
      <c r="E508" s="80">
        <v>60</v>
      </c>
      <c r="G508" s="2">
        <f t="shared" si="11"/>
        <v>162.99999999999994</v>
      </c>
    </row>
    <row r="509" spans="1:7">
      <c r="B509" s="526"/>
      <c r="C509" s="526"/>
      <c r="D509" t="s">
        <v>40</v>
      </c>
      <c r="E509" s="80">
        <v>5</v>
      </c>
      <c r="G509" s="2">
        <f t="shared" si="11"/>
        <v>167.99999999999994</v>
      </c>
    </row>
    <row r="510" spans="1:7">
      <c r="B510" s="526"/>
      <c r="C510" s="526"/>
      <c r="D510" t="s">
        <v>50</v>
      </c>
      <c r="E510" s="80">
        <v>10</v>
      </c>
      <c r="G510" s="2">
        <f t="shared" si="11"/>
        <v>177.99999999999994</v>
      </c>
    </row>
    <row r="511" spans="1:7">
      <c r="A511" s="7">
        <v>44286</v>
      </c>
      <c r="B511" s="526" t="s">
        <v>114</v>
      </c>
      <c r="C511" s="526" t="s">
        <v>23</v>
      </c>
      <c r="D511" t="s">
        <v>18</v>
      </c>
      <c r="E511" s="80"/>
      <c r="F511" s="2">
        <v>50</v>
      </c>
      <c r="G511" s="2">
        <f t="shared" si="11"/>
        <v>127.99999999999994</v>
      </c>
    </row>
    <row r="512" spans="1:7">
      <c r="A512" s="7">
        <v>44328</v>
      </c>
      <c r="B512" s="526">
        <v>22445</v>
      </c>
      <c r="C512" s="526" t="s">
        <v>23</v>
      </c>
      <c r="D512" t="s">
        <v>16</v>
      </c>
      <c r="E512" s="80"/>
      <c r="F512" s="2">
        <v>99.2</v>
      </c>
      <c r="G512" s="2">
        <f t="shared" si="11"/>
        <v>28.79999999999994</v>
      </c>
    </row>
    <row r="513" spans="1:10">
      <c r="A513" s="7">
        <v>44328</v>
      </c>
      <c r="B513" s="526">
        <v>22445</v>
      </c>
      <c r="C513" s="526" t="s">
        <v>23</v>
      </c>
      <c r="D513" t="s">
        <v>17</v>
      </c>
      <c r="E513" s="80"/>
      <c r="F513" s="2">
        <v>3.8</v>
      </c>
      <c r="G513" s="2">
        <f t="shared" si="11"/>
        <v>24.99999999999994</v>
      </c>
    </row>
    <row r="514" spans="1:10">
      <c r="A514" s="7">
        <v>44408</v>
      </c>
      <c r="B514" s="526" t="s">
        <v>114</v>
      </c>
      <c r="C514" s="526" t="s">
        <v>23</v>
      </c>
      <c r="D514" t="s">
        <v>48</v>
      </c>
      <c r="E514" s="80"/>
      <c r="F514" s="2">
        <v>3.5</v>
      </c>
      <c r="G514" s="2">
        <f t="shared" si="11"/>
        <v>21.49999999999994</v>
      </c>
    </row>
    <row r="515" spans="1:10">
      <c r="A515" s="7">
        <v>44439</v>
      </c>
      <c r="B515" s="526" t="s">
        <v>114</v>
      </c>
      <c r="C515" s="526" t="s">
        <v>23</v>
      </c>
      <c r="D515" t="s">
        <v>48</v>
      </c>
      <c r="E515" s="80"/>
      <c r="F515" s="2">
        <v>6.5</v>
      </c>
      <c r="G515" s="2">
        <f t="shared" si="11"/>
        <v>14.99999999999994</v>
      </c>
    </row>
    <row r="516" spans="1:10">
      <c r="A516" s="7">
        <v>44439</v>
      </c>
      <c r="B516" s="526" t="s">
        <v>114</v>
      </c>
      <c r="C516" s="526" t="s">
        <v>23</v>
      </c>
      <c r="D516" t="s">
        <v>40</v>
      </c>
      <c r="E516" s="80"/>
      <c r="F516" s="2">
        <v>5</v>
      </c>
      <c r="G516" s="2">
        <f t="shared" si="11"/>
        <v>9.9999999999999396</v>
      </c>
    </row>
    <row r="517" spans="1:10">
      <c r="A517" s="7">
        <v>45051</v>
      </c>
      <c r="B517" s="526">
        <v>26843</v>
      </c>
      <c r="C517" s="526" t="s">
        <v>23</v>
      </c>
      <c r="D517" t="s">
        <v>50</v>
      </c>
      <c r="E517" s="80"/>
      <c r="F517" s="2">
        <v>10</v>
      </c>
      <c r="G517" s="2">
        <f t="shared" si="11"/>
        <v>-6.0396132539608516E-14</v>
      </c>
    </row>
    <row r="518" spans="1:10">
      <c r="A518" s="44">
        <v>44316</v>
      </c>
      <c r="B518" s="525" t="s">
        <v>14</v>
      </c>
      <c r="C518" s="525" t="s">
        <v>24</v>
      </c>
      <c r="D518" t="s">
        <v>16</v>
      </c>
      <c r="E518" s="80">
        <v>95.7</v>
      </c>
      <c r="G518" s="2">
        <f t="shared" si="11"/>
        <v>95.699999999999946</v>
      </c>
    </row>
    <row r="519" spans="1:10">
      <c r="B519" s="526"/>
      <c r="C519" s="526"/>
      <c r="D519" t="s">
        <v>17</v>
      </c>
      <c r="E519" s="80">
        <v>4.8</v>
      </c>
      <c r="G519" s="2">
        <f t="shared" si="11"/>
        <v>100.49999999999994</v>
      </c>
    </row>
    <row r="520" spans="1:10" ht="15.75">
      <c r="B520" s="526"/>
      <c r="C520" s="526"/>
      <c r="D520" t="s">
        <v>48</v>
      </c>
      <c r="E520" s="80">
        <v>60</v>
      </c>
      <c r="G520" s="2">
        <f t="shared" si="11"/>
        <v>160.49999999999994</v>
      </c>
      <c r="I520" s="91"/>
      <c r="J520" s="29"/>
    </row>
    <row r="521" spans="1:10" ht="15.75">
      <c r="B521" s="526"/>
      <c r="C521" s="526"/>
      <c r="D521" t="s">
        <v>40</v>
      </c>
      <c r="E521" s="80">
        <v>5</v>
      </c>
      <c r="G521" s="2">
        <f t="shared" si="11"/>
        <v>165.49999999999994</v>
      </c>
      <c r="I521" s="91"/>
      <c r="J521" s="91"/>
    </row>
    <row r="522" spans="1:10">
      <c r="A522" s="7">
        <v>44316</v>
      </c>
      <c r="B522" s="526" t="s">
        <v>114</v>
      </c>
      <c r="C522" s="526" t="s">
        <v>24</v>
      </c>
      <c r="D522" t="s">
        <v>18</v>
      </c>
      <c r="E522" s="80"/>
      <c r="F522" s="2">
        <v>60</v>
      </c>
      <c r="G522" s="2">
        <f t="shared" si="11"/>
        <v>105.49999999999994</v>
      </c>
    </row>
    <row r="523" spans="1:10">
      <c r="A523" s="7">
        <v>44316</v>
      </c>
      <c r="B523" s="526" t="s">
        <v>114</v>
      </c>
      <c r="C523" s="526" t="s">
        <v>24</v>
      </c>
      <c r="D523" t="s">
        <v>19</v>
      </c>
      <c r="E523" s="80"/>
      <c r="F523" s="2">
        <v>5</v>
      </c>
      <c r="G523" s="2">
        <f t="shared" si="11"/>
        <v>100.49999999999994</v>
      </c>
    </row>
    <row r="524" spans="1:10">
      <c r="A524" s="7">
        <v>44439</v>
      </c>
      <c r="B524" s="526" t="s">
        <v>116</v>
      </c>
      <c r="C524" s="526" t="s">
        <v>24</v>
      </c>
      <c r="D524" t="s">
        <v>16</v>
      </c>
      <c r="E524" s="80"/>
      <c r="F524" s="2">
        <v>28.5</v>
      </c>
      <c r="G524" s="2">
        <f t="shared" si="11"/>
        <v>71.999999999999943</v>
      </c>
    </row>
    <row r="525" spans="1:10">
      <c r="A525" s="7">
        <v>44469</v>
      </c>
      <c r="B525" s="526" t="s">
        <v>117</v>
      </c>
      <c r="C525" s="526" t="s">
        <v>24</v>
      </c>
      <c r="D525" t="s">
        <v>16</v>
      </c>
      <c r="E525" s="80"/>
      <c r="F525" s="2">
        <v>15</v>
      </c>
      <c r="G525" s="2">
        <f t="shared" si="11"/>
        <v>56.999999999999943</v>
      </c>
    </row>
    <row r="526" spans="1:10">
      <c r="A526" s="7">
        <v>44448</v>
      </c>
      <c r="B526" s="526">
        <v>23404</v>
      </c>
      <c r="C526" s="526" t="s">
        <v>24</v>
      </c>
      <c r="D526" t="s">
        <v>16</v>
      </c>
      <c r="E526" s="80"/>
      <c r="F526" s="2">
        <v>52.2</v>
      </c>
      <c r="G526" s="2">
        <f t="shared" si="11"/>
        <v>4.7999999999999403</v>
      </c>
    </row>
    <row r="527" spans="1:10">
      <c r="A527" s="7">
        <v>44448</v>
      </c>
      <c r="B527" s="526">
        <v>23404</v>
      </c>
      <c r="C527" s="526" t="s">
        <v>24</v>
      </c>
      <c r="D527" t="s">
        <v>17</v>
      </c>
      <c r="E527" s="80"/>
      <c r="F527" s="80">
        <v>4.8</v>
      </c>
      <c r="G527" s="2">
        <f t="shared" si="11"/>
        <v>-5.9507954119908391E-14</v>
      </c>
    </row>
    <row r="528" spans="1:10">
      <c r="A528" s="44">
        <v>44347</v>
      </c>
      <c r="B528" s="525" t="s">
        <v>14</v>
      </c>
      <c r="C528" s="525" t="s">
        <v>25</v>
      </c>
      <c r="D528" t="s">
        <v>16</v>
      </c>
      <c r="E528" s="80">
        <v>16.899999999999999</v>
      </c>
      <c r="G528" s="2">
        <f t="shared" si="11"/>
        <v>16.899999999999938</v>
      </c>
    </row>
    <row r="529" spans="1:13">
      <c r="B529" s="526"/>
      <c r="C529" s="526"/>
      <c r="D529" t="s">
        <v>17</v>
      </c>
      <c r="E529" s="80">
        <v>3.5</v>
      </c>
      <c r="G529" s="2">
        <f t="shared" si="11"/>
        <v>20.399999999999938</v>
      </c>
    </row>
    <row r="530" spans="1:13">
      <c r="B530" s="526"/>
      <c r="C530" s="526"/>
      <c r="D530" t="s">
        <v>48</v>
      </c>
      <c r="E530" s="80">
        <v>60</v>
      </c>
      <c r="G530" s="2">
        <f t="shared" si="11"/>
        <v>80.399999999999935</v>
      </c>
    </row>
    <row r="531" spans="1:13">
      <c r="B531" s="526"/>
      <c r="C531" s="526"/>
      <c r="D531" t="s">
        <v>40</v>
      </c>
      <c r="E531" s="80">
        <v>5</v>
      </c>
      <c r="G531" s="2">
        <f t="shared" si="11"/>
        <v>85.399999999999935</v>
      </c>
    </row>
    <row r="532" spans="1:13">
      <c r="B532" s="526"/>
      <c r="C532" s="526"/>
      <c r="D532" t="s">
        <v>51</v>
      </c>
      <c r="E532" s="80">
        <v>8.5</v>
      </c>
      <c r="G532" s="2">
        <f t="shared" si="11"/>
        <v>93.899999999999935</v>
      </c>
    </row>
    <row r="533" spans="1:13">
      <c r="A533" s="7">
        <v>44347</v>
      </c>
      <c r="B533" s="526" t="s">
        <v>114</v>
      </c>
      <c r="C533" s="526" t="s">
        <v>25</v>
      </c>
      <c r="D533" t="s">
        <v>18</v>
      </c>
      <c r="E533" s="80"/>
      <c r="F533" s="2">
        <v>60</v>
      </c>
      <c r="G533" s="2">
        <f t="shared" si="11"/>
        <v>33.899999999999935</v>
      </c>
      <c r="M533" s="2"/>
    </row>
    <row r="534" spans="1:13">
      <c r="A534" s="7">
        <v>44347</v>
      </c>
      <c r="B534" s="526" t="s">
        <v>114</v>
      </c>
      <c r="C534" s="526" t="s">
        <v>25</v>
      </c>
      <c r="D534" t="s">
        <v>19</v>
      </c>
      <c r="E534" s="80"/>
      <c r="F534" s="2">
        <v>5</v>
      </c>
      <c r="G534" s="2">
        <f t="shared" si="11"/>
        <v>28.899999999999935</v>
      </c>
      <c r="M534" s="2"/>
    </row>
    <row r="535" spans="1:13">
      <c r="A535" s="7">
        <v>44389</v>
      </c>
      <c r="B535" s="526">
        <v>22994</v>
      </c>
      <c r="C535" s="526" t="s">
        <v>25</v>
      </c>
      <c r="D535" t="s">
        <v>16</v>
      </c>
      <c r="E535" s="80"/>
      <c r="F535" s="80">
        <v>16.899999999999999</v>
      </c>
      <c r="G535" s="2">
        <f t="shared" si="11"/>
        <v>11.999999999999936</v>
      </c>
      <c r="M535" s="2"/>
    </row>
    <row r="536" spans="1:13">
      <c r="A536" s="7">
        <v>44389</v>
      </c>
      <c r="B536" s="526">
        <v>22994</v>
      </c>
      <c r="C536" s="526" t="s">
        <v>25</v>
      </c>
      <c r="D536" t="s">
        <v>17</v>
      </c>
      <c r="E536" s="80"/>
      <c r="F536" s="80">
        <v>3.5</v>
      </c>
      <c r="G536" s="2">
        <f t="shared" si="11"/>
        <v>8.4999999999999361</v>
      </c>
      <c r="M536" s="2"/>
    </row>
    <row r="537" spans="1:13">
      <c r="A537" s="7">
        <v>45051</v>
      </c>
      <c r="B537" s="526">
        <v>26843</v>
      </c>
      <c r="C537" s="526" t="s">
        <v>25</v>
      </c>
      <c r="D537" t="s">
        <v>51</v>
      </c>
      <c r="E537" s="80"/>
      <c r="F537" s="80">
        <v>8.5</v>
      </c>
      <c r="G537" s="2">
        <f t="shared" si="11"/>
        <v>-6.3948846218409017E-14</v>
      </c>
      <c r="M537" s="2"/>
    </row>
    <row r="538" spans="1:13">
      <c r="A538" s="44">
        <v>44377</v>
      </c>
      <c r="B538" s="525" t="s">
        <v>14</v>
      </c>
      <c r="C538" s="525" t="s">
        <v>26</v>
      </c>
      <c r="D538" t="s">
        <v>16</v>
      </c>
      <c r="E538" s="80">
        <v>85.2</v>
      </c>
      <c r="G538" s="2">
        <f t="shared" si="11"/>
        <v>85.199999999999932</v>
      </c>
      <c r="M538" s="2"/>
    </row>
    <row r="539" spans="1:13">
      <c r="B539" s="526"/>
      <c r="C539" s="526"/>
      <c r="D539" t="s">
        <v>17</v>
      </c>
      <c r="E539" s="87">
        <v>5.4</v>
      </c>
      <c r="G539" s="2">
        <f t="shared" si="11"/>
        <v>90.599999999999937</v>
      </c>
      <c r="M539" s="2"/>
    </row>
    <row r="540" spans="1:13">
      <c r="B540" s="526"/>
      <c r="C540" s="526"/>
      <c r="D540" t="s">
        <v>48</v>
      </c>
      <c r="E540" s="80">
        <v>60</v>
      </c>
      <c r="G540" s="2">
        <f t="shared" si="11"/>
        <v>150.59999999999994</v>
      </c>
      <c r="M540" s="2"/>
    </row>
    <row r="541" spans="1:13">
      <c r="B541" s="526"/>
      <c r="C541" s="526"/>
      <c r="D541" t="s">
        <v>40</v>
      </c>
      <c r="E541" s="80">
        <v>5</v>
      </c>
      <c r="G541" s="2">
        <f t="shared" si="11"/>
        <v>155.59999999999994</v>
      </c>
      <c r="M541" s="2"/>
    </row>
    <row r="542" spans="1:13">
      <c r="A542" s="7">
        <v>44377</v>
      </c>
      <c r="B542" s="526" t="s">
        <v>114</v>
      </c>
      <c r="C542" s="526" t="s">
        <v>26</v>
      </c>
      <c r="D542" t="s">
        <v>18</v>
      </c>
      <c r="E542" s="80"/>
      <c r="F542" s="2">
        <v>60</v>
      </c>
      <c r="G542" s="2">
        <f t="shared" si="11"/>
        <v>95.599999999999937</v>
      </c>
      <c r="M542" s="2"/>
    </row>
    <row r="543" spans="1:13">
      <c r="A543" s="7">
        <v>44377</v>
      </c>
      <c r="B543" s="526" t="s">
        <v>114</v>
      </c>
      <c r="C543" s="526" t="s">
        <v>26</v>
      </c>
      <c r="D543" t="s">
        <v>19</v>
      </c>
      <c r="E543" s="80"/>
      <c r="F543" s="2">
        <v>5</v>
      </c>
      <c r="G543" s="2">
        <f t="shared" si="11"/>
        <v>90.599999999999937</v>
      </c>
      <c r="M543" s="2"/>
    </row>
    <row r="544" spans="1:13">
      <c r="A544" s="7">
        <v>44448</v>
      </c>
      <c r="B544" s="526">
        <v>23404</v>
      </c>
      <c r="C544" s="526" t="s">
        <v>26</v>
      </c>
      <c r="D544" t="s">
        <v>16</v>
      </c>
      <c r="E544" s="80"/>
      <c r="F544" s="80">
        <v>85.2</v>
      </c>
      <c r="G544" s="2">
        <f t="shared" si="11"/>
        <v>5.3999999999999346</v>
      </c>
      <c r="M544" s="2"/>
    </row>
    <row r="545" spans="1:13">
      <c r="A545" s="7">
        <v>44448</v>
      </c>
      <c r="B545" s="526">
        <v>23404</v>
      </c>
      <c r="C545" s="526" t="s">
        <v>26</v>
      </c>
      <c r="D545" t="s">
        <v>17</v>
      </c>
      <c r="E545" s="80"/>
      <c r="F545" s="87">
        <v>5.4</v>
      </c>
      <c r="G545" s="2">
        <f t="shared" si="11"/>
        <v>-6.5725203057809267E-14</v>
      </c>
      <c r="M545" s="2"/>
    </row>
    <row r="546" spans="1:13">
      <c r="A546" s="88">
        <v>44408</v>
      </c>
      <c r="B546" s="525" t="s">
        <v>14</v>
      </c>
      <c r="C546" s="525" t="s">
        <v>27</v>
      </c>
      <c r="D546" t="s">
        <v>16</v>
      </c>
      <c r="E546" s="2">
        <v>74.599999999999994</v>
      </c>
      <c r="G546" s="2">
        <f t="shared" si="11"/>
        <v>74.599999999999923</v>
      </c>
      <c r="M546" s="2"/>
    </row>
    <row r="547" spans="1:13">
      <c r="A547" s="86"/>
      <c r="B547" s="526"/>
      <c r="C547" s="526"/>
      <c r="D547" t="s">
        <v>17</v>
      </c>
      <c r="E547" s="87">
        <v>2.8</v>
      </c>
      <c r="G547" s="2">
        <f t="shared" si="11"/>
        <v>77.39999999999992</v>
      </c>
      <c r="M547" s="2"/>
    </row>
    <row r="548" spans="1:13">
      <c r="A548" s="86"/>
      <c r="B548" s="526"/>
      <c r="C548" s="526"/>
      <c r="D548" t="s">
        <v>18</v>
      </c>
      <c r="E548" s="2">
        <v>60</v>
      </c>
      <c r="G548" s="2">
        <f t="shared" si="11"/>
        <v>137.39999999999992</v>
      </c>
      <c r="M548" s="2"/>
    </row>
    <row r="549" spans="1:13">
      <c r="A549" s="86"/>
      <c r="B549" s="526"/>
      <c r="C549" s="526"/>
      <c r="D549" t="s">
        <v>19</v>
      </c>
      <c r="E549" s="2">
        <v>5</v>
      </c>
      <c r="G549" s="2">
        <f t="shared" si="11"/>
        <v>142.39999999999992</v>
      </c>
      <c r="M549" s="2"/>
    </row>
    <row r="550" spans="1:13">
      <c r="A550" s="7">
        <v>44408</v>
      </c>
      <c r="B550" s="526" t="s">
        <v>114</v>
      </c>
      <c r="C550" s="526" t="s">
        <v>27</v>
      </c>
      <c r="D550" t="s">
        <v>18</v>
      </c>
      <c r="F550" s="2">
        <v>60</v>
      </c>
      <c r="G550" s="2">
        <f t="shared" si="11"/>
        <v>82.39999999999992</v>
      </c>
      <c r="K550" s="8">
        <f>SUM(K523:K549)</f>
        <v>0</v>
      </c>
      <c r="M550" s="2"/>
    </row>
    <row r="551" spans="1:13">
      <c r="A551" s="7">
        <v>44408</v>
      </c>
      <c r="B551" s="526" t="s">
        <v>114</v>
      </c>
      <c r="C551" s="526" t="s">
        <v>27</v>
      </c>
      <c r="D551" t="s">
        <v>19</v>
      </c>
      <c r="F551" s="2">
        <v>5</v>
      </c>
      <c r="G551" s="2">
        <f t="shared" si="11"/>
        <v>77.39999999999992</v>
      </c>
      <c r="M551" s="2"/>
    </row>
    <row r="552" spans="1:13">
      <c r="A552" s="7">
        <v>44469</v>
      </c>
      <c r="B552" s="526" t="s">
        <v>114</v>
      </c>
      <c r="C552" s="526" t="s">
        <v>27</v>
      </c>
      <c r="D552" t="s">
        <v>16</v>
      </c>
      <c r="F552" s="2">
        <v>60</v>
      </c>
      <c r="G552" s="2">
        <f t="shared" si="11"/>
        <v>17.39999999999992</v>
      </c>
      <c r="K552" s="525"/>
      <c r="M552" s="2"/>
    </row>
    <row r="553" spans="1:13">
      <c r="A553" s="7">
        <v>44530</v>
      </c>
      <c r="B553" s="526" t="s">
        <v>114</v>
      </c>
      <c r="C553" s="526" t="s">
        <v>33</v>
      </c>
      <c r="D553" t="s">
        <v>16</v>
      </c>
      <c r="F553" s="2">
        <v>1.8</v>
      </c>
      <c r="G553" s="2">
        <f t="shared" si="11"/>
        <v>15.59999999999992</v>
      </c>
      <c r="M553" s="2"/>
    </row>
    <row r="554" spans="1:13">
      <c r="A554" s="7">
        <v>44712</v>
      </c>
      <c r="B554" s="526">
        <v>24933</v>
      </c>
      <c r="C554" s="526" t="s">
        <v>27</v>
      </c>
      <c r="D554" t="s">
        <v>16</v>
      </c>
      <c r="F554" s="2">
        <v>12.8</v>
      </c>
      <c r="G554" s="2">
        <f t="shared" si="11"/>
        <v>2.799999999999919</v>
      </c>
      <c r="M554" s="2"/>
    </row>
    <row r="555" spans="1:13">
      <c r="A555" s="7">
        <v>44712</v>
      </c>
      <c r="B555" s="526">
        <v>24933</v>
      </c>
      <c r="C555" s="526" t="s">
        <v>27</v>
      </c>
      <c r="D555" t="s">
        <v>17</v>
      </c>
      <c r="F555" s="2">
        <v>2.8</v>
      </c>
      <c r="G555" s="2">
        <f t="shared" si="11"/>
        <v>-8.0824236192711396E-14</v>
      </c>
      <c r="M555" s="2"/>
    </row>
    <row r="556" spans="1:13">
      <c r="A556" s="90">
        <v>44439</v>
      </c>
      <c r="B556" s="64" t="s">
        <v>14</v>
      </c>
      <c r="C556" s="64" t="s">
        <v>28</v>
      </c>
      <c r="D556" t="s">
        <v>16</v>
      </c>
      <c r="E556" s="2">
        <v>84.5</v>
      </c>
      <c r="G556" s="2">
        <f t="shared" si="11"/>
        <v>84.499999999999915</v>
      </c>
      <c r="K556" s="525"/>
      <c r="M556" s="2"/>
    </row>
    <row r="557" spans="1:13">
      <c r="B557" s="526"/>
      <c r="C557" s="526"/>
      <c r="D557" t="s">
        <v>17</v>
      </c>
      <c r="E557" s="87">
        <v>3.1</v>
      </c>
      <c r="G557" s="2">
        <f t="shared" si="11"/>
        <v>87.599999999999909</v>
      </c>
      <c r="M557" s="2"/>
    </row>
    <row r="558" spans="1:13">
      <c r="B558" s="526"/>
      <c r="C558" s="526"/>
      <c r="D558" t="s">
        <v>18</v>
      </c>
      <c r="E558" s="2">
        <v>60</v>
      </c>
      <c r="G558" s="2">
        <f t="shared" si="11"/>
        <v>147.59999999999991</v>
      </c>
      <c r="K558" s="525"/>
      <c r="M558" s="2"/>
    </row>
    <row r="559" spans="1:13">
      <c r="B559" s="526"/>
      <c r="C559" s="526"/>
      <c r="D559" t="s">
        <v>19</v>
      </c>
      <c r="E559" s="2">
        <v>5</v>
      </c>
      <c r="G559" s="2">
        <f t="shared" si="11"/>
        <v>152.59999999999991</v>
      </c>
      <c r="M559" s="2"/>
    </row>
    <row r="560" spans="1:13">
      <c r="A560" s="7">
        <v>44439</v>
      </c>
      <c r="B560" s="526" t="s">
        <v>114</v>
      </c>
      <c r="C560" s="526" t="s">
        <v>28</v>
      </c>
      <c r="D560" t="s">
        <v>48</v>
      </c>
      <c r="E560" s="92"/>
      <c r="F560" s="92">
        <v>60</v>
      </c>
      <c r="G560" s="2">
        <f t="shared" si="11"/>
        <v>92.599999999999909</v>
      </c>
      <c r="K560" s="525"/>
      <c r="M560" s="2"/>
    </row>
    <row r="561" spans="1:13">
      <c r="A561" s="7">
        <v>44439</v>
      </c>
      <c r="B561" s="526" t="s">
        <v>114</v>
      </c>
      <c r="C561" s="526" t="s">
        <v>28</v>
      </c>
      <c r="D561" t="s">
        <v>40</v>
      </c>
      <c r="E561" s="92"/>
      <c r="F561" s="92">
        <v>5</v>
      </c>
      <c r="G561" s="2">
        <f t="shared" ref="G561:G630" si="12">+G560+E561-F561</f>
        <v>87.599999999999909</v>
      </c>
      <c r="M561" s="2"/>
    </row>
    <row r="562" spans="1:13">
      <c r="A562" s="7">
        <v>44712</v>
      </c>
      <c r="B562" s="526">
        <v>24933</v>
      </c>
      <c r="C562" s="526" t="s">
        <v>28</v>
      </c>
      <c r="D562" t="s">
        <v>16</v>
      </c>
      <c r="E562" s="92"/>
      <c r="F562" s="2">
        <v>84.5</v>
      </c>
      <c r="G562" s="2">
        <f t="shared" si="12"/>
        <v>3.0999999999999091</v>
      </c>
      <c r="M562" s="2"/>
    </row>
    <row r="563" spans="1:13">
      <c r="A563" s="7">
        <v>44712</v>
      </c>
      <c r="B563" s="526">
        <v>24933</v>
      </c>
      <c r="C563" s="526" t="s">
        <v>28</v>
      </c>
      <c r="D563" t="s">
        <v>17</v>
      </c>
      <c r="E563" s="92"/>
      <c r="F563" s="87">
        <v>3.1</v>
      </c>
      <c r="G563" s="2">
        <f t="shared" si="12"/>
        <v>-9.1038288019262836E-14</v>
      </c>
      <c r="M563" s="2"/>
    </row>
    <row r="564" spans="1:13">
      <c r="A564" s="90">
        <v>44469</v>
      </c>
      <c r="B564" s="64" t="s">
        <v>14</v>
      </c>
      <c r="C564" s="64" t="s">
        <v>53</v>
      </c>
      <c r="D564" t="s">
        <v>16</v>
      </c>
      <c r="E564" s="24">
        <v>87.4</v>
      </c>
      <c r="F564" s="92"/>
      <c r="G564" s="2">
        <f t="shared" si="12"/>
        <v>87.39999999999992</v>
      </c>
      <c r="K564" s="525"/>
      <c r="M564" s="2"/>
    </row>
    <row r="565" spans="1:13">
      <c r="B565" s="526"/>
      <c r="C565" s="526"/>
      <c r="D565" t="s">
        <v>17</v>
      </c>
      <c r="E565" s="87">
        <v>4.7</v>
      </c>
      <c r="F565" s="92"/>
      <c r="G565" s="2">
        <f t="shared" si="12"/>
        <v>92.099999999999923</v>
      </c>
      <c r="M565" s="2"/>
    </row>
    <row r="566" spans="1:13">
      <c r="B566" s="526"/>
      <c r="C566" s="526"/>
      <c r="D566" t="s">
        <v>18</v>
      </c>
      <c r="E566" s="2">
        <v>60</v>
      </c>
      <c r="F566" s="92"/>
      <c r="G566" s="2">
        <f t="shared" si="12"/>
        <v>152.09999999999991</v>
      </c>
      <c r="M566" s="2"/>
    </row>
    <row r="567" spans="1:13">
      <c r="B567" s="526"/>
      <c r="C567" s="526"/>
      <c r="D567" t="s">
        <v>19</v>
      </c>
      <c r="E567" s="2">
        <v>5</v>
      </c>
      <c r="F567" s="92"/>
      <c r="G567" s="2">
        <f t="shared" si="12"/>
        <v>157.09999999999991</v>
      </c>
      <c r="M567" s="2"/>
    </row>
    <row r="568" spans="1:13">
      <c r="A568" s="95">
        <v>44469</v>
      </c>
      <c r="B568" s="65" t="s">
        <v>114</v>
      </c>
      <c r="C568" s="65" t="s">
        <v>53</v>
      </c>
      <c r="D568" t="s">
        <v>18</v>
      </c>
      <c r="E568" s="92"/>
      <c r="F568" s="2">
        <v>60</v>
      </c>
      <c r="G568" s="2">
        <f t="shared" si="12"/>
        <v>97.099999999999909</v>
      </c>
      <c r="M568" s="2"/>
    </row>
    <row r="569" spans="1:13">
      <c r="A569" s="95">
        <v>44469</v>
      </c>
      <c r="B569" s="65" t="s">
        <v>114</v>
      </c>
      <c r="C569" s="65" t="s">
        <v>53</v>
      </c>
      <c r="D569" t="s">
        <v>19</v>
      </c>
      <c r="E569" s="92"/>
      <c r="F569" s="2">
        <v>5</v>
      </c>
      <c r="G569" s="2">
        <f t="shared" si="12"/>
        <v>92.099999999999909</v>
      </c>
      <c r="M569" s="2"/>
    </row>
    <row r="570" spans="1:13">
      <c r="A570" s="140">
        <v>44500</v>
      </c>
      <c r="B570" s="141" t="s">
        <v>118</v>
      </c>
      <c r="C570" s="141" t="s">
        <v>30</v>
      </c>
      <c r="D570" s="142" t="s">
        <v>16</v>
      </c>
      <c r="E570" s="92"/>
      <c r="F570" s="143">
        <v>45</v>
      </c>
      <c r="G570" s="2">
        <f t="shared" si="12"/>
        <v>47.099999999999909</v>
      </c>
      <c r="M570" s="2"/>
    </row>
    <row r="571" spans="1:13">
      <c r="A571" s="7">
        <v>44712</v>
      </c>
      <c r="B571" s="526">
        <v>24933</v>
      </c>
      <c r="C571" s="65" t="s">
        <v>53</v>
      </c>
      <c r="D571" t="s">
        <v>16</v>
      </c>
      <c r="E571" s="92"/>
      <c r="F571" s="143">
        <v>42.4</v>
      </c>
      <c r="G571" s="2">
        <f t="shared" si="12"/>
        <v>4.6999999999999105</v>
      </c>
      <c r="M571" s="2"/>
    </row>
    <row r="572" spans="1:13">
      <c r="A572" s="7">
        <v>44712</v>
      </c>
      <c r="B572" s="526">
        <v>24933</v>
      </c>
      <c r="C572" s="65" t="s">
        <v>53</v>
      </c>
      <c r="D572" t="s">
        <v>17</v>
      </c>
      <c r="E572" s="92"/>
      <c r="F572" s="143">
        <v>4.7</v>
      </c>
      <c r="G572" s="2">
        <f t="shared" si="12"/>
        <v>-8.9706020389712648E-14</v>
      </c>
      <c r="M572" s="2"/>
    </row>
    <row r="573" spans="1:13">
      <c r="A573" s="88">
        <v>44500</v>
      </c>
      <c r="B573" s="525" t="s">
        <v>14</v>
      </c>
      <c r="C573" s="525" t="s">
        <v>30</v>
      </c>
      <c r="D573" t="s">
        <v>16</v>
      </c>
      <c r="E573" s="2">
        <v>90.6</v>
      </c>
      <c r="G573" s="2">
        <f>+G572+E573-F573</f>
        <v>90.599999999999909</v>
      </c>
      <c r="M573" s="2"/>
    </row>
    <row r="574" spans="1:13">
      <c r="A574" s="86"/>
      <c r="B574" s="526"/>
      <c r="C574" s="526"/>
      <c r="D574" t="s">
        <v>17</v>
      </c>
      <c r="E574" s="2">
        <v>2.6</v>
      </c>
      <c r="G574" s="2">
        <f t="shared" ref="G574:G607" si="13">+G573+E574-F574</f>
        <v>93.199999999999903</v>
      </c>
      <c r="M574" s="2"/>
    </row>
    <row r="575" spans="1:13">
      <c r="A575" s="86"/>
      <c r="B575" s="526"/>
      <c r="C575" s="526"/>
      <c r="D575" t="s">
        <v>18</v>
      </c>
      <c r="E575" s="104">
        <v>60</v>
      </c>
      <c r="G575" s="2">
        <f t="shared" si="13"/>
        <v>153.1999999999999</v>
      </c>
      <c r="M575" s="2"/>
    </row>
    <row r="576" spans="1:13">
      <c r="A576" s="86"/>
      <c r="B576" s="526"/>
      <c r="C576" s="526"/>
      <c r="D576" t="s">
        <v>19</v>
      </c>
      <c r="E576" s="104">
        <v>5</v>
      </c>
      <c r="G576" s="2">
        <f t="shared" si="13"/>
        <v>158.1999999999999</v>
      </c>
      <c r="M576" s="2"/>
    </row>
    <row r="577" spans="1:13">
      <c r="A577" s="86">
        <v>44500</v>
      </c>
      <c r="B577" s="526" t="s">
        <v>118</v>
      </c>
      <c r="C577" s="526" t="s">
        <v>30</v>
      </c>
      <c r="D577" t="s">
        <v>18</v>
      </c>
      <c r="E577" s="51"/>
      <c r="F577" s="51">
        <v>55</v>
      </c>
      <c r="G577" s="2">
        <f t="shared" si="13"/>
        <v>103.1999999999999</v>
      </c>
      <c r="H577" s="537"/>
      <c r="M577" s="2"/>
    </row>
    <row r="578" spans="1:13">
      <c r="A578" s="86">
        <v>44530</v>
      </c>
      <c r="B578" s="526" t="s">
        <v>114</v>
      </c>
      <c r="C578" s="526" t="s">
        <v>33</v>
      </c>
      <c r="D578" t="s">
        <v>16</v>
      </c>
      <c r="E578" s="51"/>
      <c r="F578" s="139">
        <v>90.6</v>
      </c>
      <c r="G578" s="2">
        <f t="shared" si="13"/>
        <v>12.599999999999909</v>
      </c>
      <c r="H578" s="537"/>
      <c r="M578" s="2"/>
    </row>
    <row r="579" spans="1:13">
      <c r="A579" s="86">
        <v>44530</v>
      </c>
      <c r="B579" s="526" t="s">
        <v>114</v>
      </c>
      <c r="C579" s="526" t="s">
        <v>33</v>
      </c>
      <c r="D579" t="s">
        <v>17</v>
      </c>
      <c r="E579" s="51"/>
      <c r="F579" s="99">
        <v>2.6</v>
      </c>
      <c r="G579" s="2">
        <f t="shared" si="13"/>
        <v>9.9999999999999094</v>
      </c>
      <c r="H579" s="537"/>
      <c r="M579" s="2"/>
    </row>
    <row r="580" spans="1:13">
      <c r="A580" s="86">
        <v>45051</v>
      </c>
      <c r="B580" s="526">
        <v>26843</v>
      </c>
      <c r="C580" s="526" t="s">
        <v>30</v>
      </c>
      <c r="D580" t="s">
        <v>18</v>
      </c>
      <c r="E580" s="51"/>
      <c r="F580" s="99">
        <v>5</v>
      </c>
      <c r="G580" s="2">
        <f t="shared" si="13"/>
        <v>4.9999999999999094</v>
      </c>
      <c r="H580" s="537"/>
      <c r="M580" s="2"/>
    </row>
    <row r="581" spans="1:13">
      <c r="A581" s="86">
        <v>45051</v>
      </c>
      <c r="B581" s="526">
        <v>26843</v>
      </c>
      <c r="C581" s="526" t="s">
        <v>30</v>
      </c>
      <c r="D581" t="s">
        <v>19</v>
      </c>
      <c r="E581" s="51"/>
      <c r="F581" s="99">
        <v>5</v>
      </c>
      <c r="G581" s="2">
        <f t="shared" si="13"/>
        <v>-9.0594198809412774E-14</v>
      </c>
      <c r="H581" s="537"/>
      <c r="M581" s="2"/>
    </row>
    <row r="582" spans="1:13">
      <c r="A582" s="88">
        <v>44530</v>
      </c>
      <c r="B582" s="525" t="s">
        <v>14</v>
      </c>
      <c r="C582" s="525" t="s">
        <v>33</v>
      </c>
      <c r="D582" t="s">
        <v>16</v>
      </c>
      <c r="E582" s="2">
        <v>96.6</v>
      </c>
      <c r="F582" s="79"/>
      <c r="G582" s="2">
        <f t="shared" si="13"/>
        <v>96.599999999999909</v>
      </c>
      <c r="M582" s="2"/>
    </row>
    <row r="583" spans="1:13">
      <c r="A583" s="86"/>
      <c r="B583" s="526"/>
      <c r="C583" s="526"/>
      <c r="D583" t="s">
        <v>17</v>
      </c>
      <c r="E583" s="2">
        <v>4</v>
      </c>
      <c r="G583" s="2">
        <f t="shared" si="13"/>
        <v>100.59999999999991</v>
      </c>
      <c r="M583" s="2"/>
    </row>
    <row r="584" spans="1:13">
      <c r="A584" s="86"/>
      <c r="B584" s="526"/>
      <c r="C584" s="526"/>
      <c r="D584" t="s">
        <v>18</v>
      </c>
      <c r="E584" s="2">
        <v>60</v>
      </c>
      <c r="G584" s="2">
        <f t="shared" si="13"/>
        <v>160.59999999999991</v>
      </c>
      <c r="M584" s="2"/>
    </row>
    <row r="585" spans="1:13">
      <c r="A585" s="86"/>
      <c r="B585" s="526"/>
      <c r="C585" s="526"/>
      <c r="D585" t="s">
        <v>19</v>
      </c>
      <c r="E585" s="2">
        <v>5</v>
      </c>
      <c r="G585" s="2">
        <f t="shared" si="13"/>
        <v>165.59999999999991</v>
      </c>
      <c r="M585" s="2"/>
    </row>
    <row r="586" spans="1:13">
      <c r="A586" s="86"/>
      <c r="B586" s="526"/>
      <c r="C586" s="526"/>
      <c r="D586" t="s">
        <v>21</v>
      </c>
      <c r="E586" s="2">
        <v>93</v>
      </c>
      <c r="G586" s="2">
        <f t="shared" si="13"/>
        <v>258.59999999999991</v>
      </c>
      <c r="M586" s="2"/>
    </row>
    <row r="587" spans="1:13">
      <c r="A587" s="86"/>
      <c r="B587" s="526"/>
      <c r="C587" s="526"/>
      <c r="D587" s="48" t="s">
        <v>96</v>
      </c>
      <c r="E587" s="24">
        <v>10</v>
      </c>
      <c r="G587" s="2">
        <f t="shared" si="13"/>
        <v>268.59999999999991</v>
      </c>
      <c r="M587" s="2"/>
    </row>
    <row r="588" spans="1:13">
      <c r="A588" s="86">
        <v>44530</v>
      </c>
      <c r="B588" s="526" t="s">
        <v>114</v>
      </c>
      <c r="C588" s="526" t="s">
        <v>33</v>
      </c>
      <c r="D588" t="s">
        <v>18</v>
      </c>
      <c r="F588" s="2">
        <v>60</v>
      </c>
      <c r="G588" s="2">
        <f t="shared" si="13"/>
        <v>208.59999999999991</v>
      </c>
      <c r="M588" s="2"/>
    </row>
    <row r="589" spans="1:13">
      <c r="A589" s="86">
        <v>44530</v>
      </c>
      <c r="B589" s="526" t="s">
        <v>114</v>
      </c>
      <c r="C589" s="526" t="s">
        <v>33</v>
      </c>
      <c r="D589" t="s">
        <v>19</v>
      </c>
      <c r="F589" s="2">
        <v>5</v>
      </c>
      <c r="G589" s="2">
        <f t="shared" si="13"/>
        <v>203.59999999999991</v>
      </c>
      <c r="M589" s="2"/>
    </row>
    <row r="590" spans="1:13">
      <c r="A590" s="7">
        <v>44561</v>
      </c>
      <c r="B590" s="526" t="s">
        <v>121</v>
      </c>
      <c r="C590" s="526" t="s">
        <v>33</v>
      </c>
      <c r="D590" t="s">
        <v>16</v>
      </c>
      <c r="F590" s="2">
        <v>75</v>
      </c>
      <c r="G590" s="2">
        <f t="shared" si="13"/>
        <v>128.59999999999991</v>
      </c>
      <c r="M590" s="2"/>
    </row>
    <row r="591" spans="1:13">
      <c r="A591" s="7">
        <v>44712</v>
      </c>
      <c r="B591" s="526">
        <v>24933</v>
      </c>
      <c r="C591" s="526" t="s">
        <v>33</v>
      </c>
      <c r="D591" t="s">
        <v>16</v>
      </c>
      <c r="F591" s="2">
        <v>21.6</v>
      </c>
      <c r="G591" s="2">
        <f t="shared" si="13"/>
        <v>106.99999999999991</v>
      </c>
      <c r="M591" s="2"/>
    </row>
    <row r="592" spans="1:13">
      <c r="A592" s="7">
        <v>44712</v>
      </c>
      <c r="B592" s="526">
        <v>24933</v>
      </c>
      <c r="C592" s="526" t="s">
        <v>33</v>
      </c>
      <c r="D592" t="s">
        <v>17</v>
      </c>
      <c r="F592" s="2">
        <v>4</v>
      </c>
      <c r="G592" s="2">
        <f t="shared" si="13"/>
        <v>102.99999999999991</v>
      </c>
      <c r="M592" s="2"/>
    </row>
    <row r="593" spans="1:13">
      <c r="A593" s="86">
        <v>45051</v>
      </c>
      <c r="B593" s="526">
        <v>26843</v>
      </c>
      <c r="C593" s="526" t="s">
        <v>33</v>
      </c>
      <c r="D593" s="48" t="s">
        <v>96</v>
      </c>
      <c r="F593" s="2">
        <v>10</v>
      </c>
      <c r="G593" s="2">
        <f t="shared" si="13"/>
        <v>92.999999999999915</v>
      </c>
      <c r="M593" s="2"/>
    </row>
    <row r="594" spans="1:13">
      <c r="B594" s="526" t="s">
        <v>287</v>
      </c>
      <c r="C594" s="526"/>
      <c r="D594" t="s">
        <v>21</v>
      </c>
      <c r="F594" s="2">
        <v>46.5</v>
      </c>
      <c r="G594" s="2">
        <f t="shared" si="13"/>
        <v>46.499999999999915</v>
      </c>
      <c r="M594" s="2"/>
    </row>
    <row r="595" spans="1:13">
      <c r="A595" s="7">
        <v>45111</v>
      </c>
      <c r="B595" s="526">
        <v>27111</v>
      </c>
      <c r="C595" s="526" t="s">
        <v>30</v>
      </c>
      <c r="D595" t="s">
        <v>21</v>
      </c>
      <c r="F595" s="2">
        <v>46.5</v>
      </c>
      <c r="G595" s="2">
        <f t="shared" si="13"/>
        <v>-8.5265128291212022E-14</v>
      </c>
      <c r="M595" s="2"/>
    </row>
    <row r="596" spans="1:13">
      <c r="A596" s="88">
        <v>44561</v>
      </c>
      <c r="B596" s="525" t="s">
        <v>14</v>
      </c>
      <c r="C596" s="525" t="s">
        <v>34</v>
      </c>
      <c r="D596" t="s">
        <v>16</v>
      </c>
      <c r="E596" s="2">
        <v>101.5</v>
      </c>
      <c r="G596" s="2">
        <f t="shared" si="13"/>
        <v>101.49999999999991</v>
      </c>
      <c r="M596" s="2"/>
    </row>
    <row r="597" spans="1:13">
      <c r="A597" s="86"/>
      <c r="B597" s="526"/>
      <c r="C597" s="526"/>
      <c r="D597" t="s">
        <v>17</v>
      </c>
      <c r="E597" s="2">
        <v>4.4000000000000004</v>
      </c>
      <c r="G597" s="2">
        <f t="shared" si="13"/>
        <v>105.89999999999992</v>
      </c>
      <c r="M597" s="2"/>
    </row>
    <row r="598" spans="1:13">
      <c r="A598" s="86"/>
      <c r="B598" s="526"/>
      <c r="C598" s="526"/>
      <c r="D598" t="s">
        <v>18</v>
      </c>
      <c r="E598" s="2">
        <v>60</v>
      </c>
      <c r="G598" s="2">
        <f t="shared" si="13"/>
        <v>165.89999999999992</v>
      </c>
      <c r="M598" s="2"/>
    </row>
    <row r="599" spans="1:13">
      <c r="A599" s="86"/>
      <c r="B599" s="526"/>
      <c r="C599" s="526"/>
      <c r="D599" t="s">
        <v>19</v>
      </c>
      <c r="E599" s="2">
        <v>5</v>
      </c>
      <c r="G599" s="2">
        <f t="shared" si="13"/>
        <v>170.89999999999992</v>
      </c>
      <c r="M599" s="2"/>
    </row>
    <row r="600" spans="1:13">
      <c r="A600" s="7">
        <v>44561</v>
      </c>
      <c r="B600" s="526" t="s">
        <v>121</v>
      </c>
      <c r="C600" s="526" t="s">
        <v>34</v>
      </c>
      <c r="D600" t="s">
        <v>18</v>
      </c>
      <c r="F600" s="2">
        <v>60</v>
      </c>
      <c r="G600" s="2">
        <f t="shared" si="13"/>
        <v>110.89999999999992</v>
      </c>
      <c r="M600" s="2"/>
    </row>
    <row r="601" spans="1:13">
      <c r="A601" s="7">
        <v>44561</v>
      </c>
      <c r="B601" s="526" t="s">
        <v>121</v>
      </c>
      <c r="C601" s="526" t="s">
        <v>34</v>
      </c>
      <c r="D601" t="s">
        <v>19</v>
      </c>
      <c r="F601" s="2">
        <v>5</v>
      </c>
      <c r="G601" s="2">
        <f t="shared" si="13"/>
        <v>105.89999999999992</v>
      </c>
      <c r="M601" s="2"/>
    </row>
    <row r="602" spans="1:13">
      <c r="A602" s="7">
        <v>44592</v>
      </c>
      <c r="B602" s="526" t="s">
        <v>119</v>
      </c>
      <c r="C602" s="526" t="s">
        <v>34</v>
      </c>
      <c r="D602" t="s">
        <v>16</v>
      </c>
      <c r="F602" s="2">
        <v>50</v>
      </c>
      <c r="G602" s="2">
        <f t="shared" si="13"/>
        <v>55.89999999999992</v>
      </c>
      <c r="M602" s="2"/>
    </row>
    <row r="603" spans="1:13">
      <c r="A603" s="7">
        <v>44712</v>
      </c>
      <c r="B603" s="526">
        <v>24933</v>
      </c>
      <c r="C603" s="526" t="s">
        <v>34</v>
      </c>
      <c r="D603" t="s">
        <v>16</v>
      </c>
      <c r="F603" s="2">
        <v>51.5</v>
      </c>
      <c r="G603" s="2">
        <f t="shared" si="13"/>
        <v>4.3999999999999204</v>
      </c>
      <c r="M603" s="2"/>
    </row>
    <row r="604" spans="1:13">
      <c r="A604" s="7">
        <v>44712</v>
      </c>
      <c r="B604" s="526">
        <v>24933</v>
      </c>
      <c r="C604" s="526" t="s">
        <v>34</v>
      </c>
      <c r="D604" t="s">
        <v>17</v>
      </c>
      <c r="F604" s="2">
        <v>4.4000000000000004</v>
      </c>
      <c r="G604" s="2">
        <f t="shared" si="13"/>
        <v>-7.9936057773011271E-14</v>
      </c>
      <c r="M604" s="2"/>
    </row>
    <row r="605" spans="1:13">
      <c r="A605" s="44">
        <v>44592</v>
      </c>
      <c r="B605" s="525" t="s">
        <v>14</v>
      </c>
      <c r="C605" s="525" t="s">
        <v>15</v>
      </c>
      <c r="D605" t="s">
        <v>16</v>
      </c>
      <c r="E605" s="2">
        <v>107.3</v>
      </c>
      <c r="G605" s="2">
        <f t="shared" si="13"/>
        <v>107.29999999999991</v>
      </c>
      <c r="M605" s="2"/>
    </row>
    <row r="606" spans="1:13">
      <c r="B606" s="526"/>
      <c r="C606" s="526"/>
      <c r="D606" t="s">
        <v>17</v>
      </c>
      <c r="E606" s="2">
        <v>1.3</v>
      </c>
      <c r="G606" s="2">
        <f t="shared" si="13"/>
        <v>108.59999999999991</v>
      </c>
      <c r="M606" s="2"/>
    </row>
    <row r="607" spans="1:13">
      <c r="B607" s="526"/>
      <c r="C607" s="526"/>
      <c r="D607" t="s">
        <v>18</v>
      </c>
      <c r="E607" s="2">
        <v>60</v>
      </c>
      <c r="G607" s="2">
        <f t="shared" si="13"/>
        <v>168.59999999999991</v>
      </c>
      <c r="M607" s="2"/>
    </row>
    <row r="608" spans="1:13">
      <c r="B608" s="526"/>
      <c r="C608" s="526"/>
      <c r="D608" t="s">
        <v>19</v>
      </c>
      <c r="E608" s="2">
        <v>5</v>
      </c>
      <c r="G608" s="2">
        <f t="shared" si="12"/>
        <v>173.59999999999991</v>
      </c>
      <c r="M608" s="2"/>
    </row>
    <row r="609" spans="1:14">
      <c r="B609" s="526"/>
      <c r="C609" s="526"/>
      <c r="D609" s="48" t="s">
        <v>57</v>
      </c>
      <c r="E609" s="24">
        <v>10</v>
      </c>
      <c r="G609" s="2">
        <f t="shared" si="12"/>
        <v>183.59999999999991</v>
      </c>
      <c r="M609" s="2"/>
    </row>
    <row r="610" spans="1:14">
      <c r="A610" s="7">
        <v>44592</v>
      </c>
      <c r="B610" s="526" t="s">
        <v>119</v>
      </c>
      <c r="C610" s="526" t="s">
        <v>15</v>
      </c>
      <c r="D610" t="s">
        <v>18</v>
      </c>
      <c r="F610" s="2">
        <v>60</v>
      </c>
      <c r="G610" s="2">
        <f t="shared" si="12"/>
        <v>123.59999999999991</v>
      </c>
      <c r="M610" s="2"/>
    </row>
    <row r="611" spans="1:14">
      <c r="A611" s="7">
        <v>44592</v>
      </c>
      <c r="B611" s="526" t="s">
        <v>119</v>
      </c>
      <c r="C611" s="526" t="s">
        <v>15</v>
      </c>
      <c r="D611" t="s">
        <v>19</v>
      </c>
      <c r="F611" s="2">
        <v>5</v>
      </c>
      <c r="G611" s="2">
        <f t="shared" si="12"/>
        <v>118.59999999999991</v>
      </c>
      <c r="J611" s="525"/>
      <c r="M611" s="2"/>
      <c r="N611" s="37"/>
    </row>
    <row r="612" spans="1:14">
      <c r="A612" s="7">
        <v>44620</v>
      </c>
      <c r="B612" s="526" t="s">
        <v>135</v>
      </c>
      <c r="C612" s="526" t="s">
        <v>15</v>
      </c>
      <c r="D612" t="s">
        <v>16</v>
      </c>
      <c r="F612" s="2">
        <v>80</v>
      </c>
      <c r="G612" s="2">
        <f t="shared" si="12"/>
        <v>38.599999999999909</v>
      </c>
      <c r="J612" s="525"/>
      <c r="M612" s="2"/>
    </row>
    <row r="613" spans="1:14">
      <c r="A613" s="7">
        <v>44712</v>
      </c>
      <c r="B613" s="526">
        <v>24934</v>
      </c>
      <c r="C613" s="526" t="s">
        <v>15</v>
      </c>
      <c r="D613" t="s">
        <v>16</v>
      </c>
      <c r="F613" s="2">
        <v>27.3</v>
      </c>
      <c r="G613" s="2">
        <f t="shared" si="12"/>
        <v>11.299999999999908</v>
      </c>
      <c r="J613" s="526"/>
      <c r="M613" s="2"/>
    </row>
    <row r="614" spans="1:14">
      <c r="A614" s="7">
        <v>44712</v>
      </c>
      <c r="B614" s="526">
        <v>24934</v>
      </c>
      <c r="C614" s="526" t="s">
        <v>15</v>
      </c>
      <c r="D614" t="s">
        <v>17</v>
      </c>
      <c r="F614" s="2">
        <v>1.3</v>
      </c>
      <c r="G614" s="2">
        <f t="shared" si="12"/>
        <v>9.9999999999999076</v>
      </c>
      <c r="J614" s="526"/>
      <c r="M614" s="2"/>
    </row>
    <row r="615" spans="1:14">
      <c r="A615" s="86">
        <v>45051</v>
      </c>
      <c r="B615" s="526">
        <v>26843</v>
      </c>
      <c r="C615" s="526" t="s">
        <v>15</v>
      </c>
      <c r="D615" s="48" t="s">
        <v>57</v>
      </c>
      <c r="F615" s="2">
        <v>10</v>
      </c>
      <c r="G615" s="2">
        <f t="shared" si="12"/>
        <v>-9.2370555648813024E-14</v>
      </c>
      <c r="J615" s="526"/>
      <c r="M615" s="2"/>
    </row>
    <row r="616" spans="1:14">
      <c r="A616" s="44">
        <v>44620</v>
      </c>
      <c r="B616" s="525" t="s">
        <v>14</v>
      </c>
      <c r="C616" s="525" t="s">
        <v>20</v>
      </c>
      <c r="D616" t="s">
        <v>16</v>
      </c>
      <c r="E616" s="8">
        <v>108.2</v>
      </c>
      <c r="G616" s="2">
        <f t="shared" si="12"/>
        <v>108.1999999999999</v>
      </c>
      <c r="J616" s="525"/>
      <c r="N616" s="79"/>
    </row>
    <row r="617" spans="1:14">
      <c r="B617" s="526"/>
      <c r="C617" s="526"/>
      <c r="D617" t="s">
        <v>17</v>
      </c>
      <c r="E617" s="8">
        <v>4.3</v>
      </c>
      <c r="G617" s="2">
        <f t="shared" si="12"/>
        <v>112.4999999999999</v>
      </c>
      <c r="J617" s="525"/>
      <c r="N617" s="79"/>
    </row>
    <row r="618" spans="1:14">
      <c r="B618" s="526"/>
      <c r="C618" s="526"/>
      <c r="D618" t="s">
        <v>18</v>
      </c>
      <c r="E618" s="8">
        <v>56</v>
      </c>
      <c r="G618" s="2">
        <f t="shared" si="12"/>
        <v>168.49999999999989</v>
      </c>
      <c r="N618" s="79"/>
    </row>
    <row r="619" spans="1:14">
      <c r="B619" s="526"/>
      <c r="C619" s="526"/>
      <c r="D619" t="s">
        <v>19</v>
      </c>
      <c r="E619" s="8">
        <v>5</v>
      </c>
      <c r="G619" s="2">
        <f t="shared" si="12"/>
        <v>173.49999999999989</v>
      </c>
      <c r="J619" s="525"/>
      <c r="M619" s="79"/>
    </row>
    <row r="620" spans="1:14">
      <c r="A620" s="7">
        <v>44620</v>
      </c>
      <c r="B620" s="526" t="s">
        <v>135</v>
      </c>
      <c r="C620" s="526" t="s">
        <v>20</v>
      </c>
      <c r="D620" t="s">
        <v>18</v>
      </c>
      <c r="E620" s="8"/>
      <c r="F620" s="2">
        <v>56</v>
      </c>
      <c r="G620" s="2">
        <f t="shared" si="12"/>
        <v>117.49999999999989</v>
      </c>
      <c r="M620" s="79"/>
    </row>
    <row r="621" spans="1:14">
      <c r="A621" s="7">
        <v>44620</v>
      </c>
      <c r="B621" s="526" t="s">
        <v>135</v>
      </c>
      <c r="C621" s="526" t="s">
        <v>20</v>
      </c>
      <c r="D621" t="s">
        <v>19</v>
      </c>
      <c r="E621" s="8"/>
      <c r="F621" s="2">
        <v>5</v>
      </c>
      <c r="G621" s="2">
        <f t="shared" si="12"/>
        <v>112.49999999999989</v>
      </c>
      <c r="J621" s="525"/>
      <c r="M621" s="79"/>
    </row>
    <row r="622" spans="1:14">
      <c r="A622" s="7">
        <v>44742</v>
      </c>
      <c r="B622" s="526" t="s">
        <v>129</v>
      </c>
      <c r="C622" s="526" t="s">
        <v>20</v>
      </c>
      <c r="D622" t="s">
        <v>16</v>
      </c>
      <c r="E622" s="8"/>
      <c r="F622" s="2">
        <v>105</v>
      </c>
      <c r="G622" s="2">
        <f t="shared" si="12"/>
        <v>7.4999999999998863</v>
      </c>
      <c r="M622" s="79"/>
    </row>
    <row r="623" spans="1:14">
      <c r="A623" s="7">
        <v>44811</v>
      </c>
      <c r="B623" s="526" t="s">
        <v>406</v>
      </c>
      <c r="C623" s="526" t="s">
        <v>20</v>
      </c>
      <c r="D623" t="s">
        <v>16</v>
      </c>
      <c r="E623" s="8"/>
      <c r="F623" s="2">
        <v>3.2</v>
      </c>
      <c r="G623" s="2">
        <f t="shared" si="12"/>
        <v>4.2999999999998861</v>
      </c>
      <c r="J623" s="525"/>
      <c r="M623" s="79"/>
    </row>
    <row r="624" spans="1:14">
      <c r="A624" s="7">
        <v>44811</v>
      </c>
      <c r="B624" s="526" t="s">
        <v>406</v>
      </c>
      <c r="C624" s="526" t="s">
        <v>20</v>
      </c>
      <c r="D624" t="s">
        <v>17</v>
      </c>
      <c r="E624" s="8"/>
      <c r="F624" s="2">
        <v>4.3</v>
      </c>
      <c r="G624" s="2">
        <f t="shared" si="12"/>
        <v>-1.1368683772161603E-13</v>
      </c>
      <c r="M624" s="79"/>
    </row>
    <row r="625" spans="1:13">
      <c r="A625" s="44">
        <v>44651</v>
      </c>
      <c r="B625" s="525" t="s">
        <v>14</v>
      </c>
      <c r="C625" s="525" t="s">
        <v>23</v>
      </c>
      <c r="D625" t="s">
        <v>16</v>
      </c>
      <c r="E625" s="8">
        <v>107.4</v>
      </c>
      <c r="G625" s="2">
        <f t="shared" si="12"/>
        <v>107.39999999999989</v>
      </c>
      <c r="M625" s="79"/>
    </row>
    <row r="626" spans="1:13">
      <c r="B626" s="526"/>
      <c r="C626" s="526"/>
      <c r="D626" t="s">
        <v>17</v>
      </c>
      <c r="E626" s="8">
        <v>5.2</v>
      </c>
      <c r="G626" s="2">
        <f t="shared" si="12"/>
        <v>112.59999999999989</v>
      </c>
      <c r="M626" s="79"/>
    </row>
    <row r="627" spans="1:13">
      <c r="B627" s="526"/>
      <c r="C627" s="526"/>
      <c r="D627" t="s">
        <v>18</v>
      </c>
      <c r="E627" s="8">
        <v>60</v>
      </c>
      <c r="G627" s="2">
        <f t="shared" si="12"/>
        <v>172.59999999999991</v>
      </c>
      <c r="M627" s="79"/>
    </row>
    <row r="628" spans="1:13">
      <c r="B628" s="526"/>
      <c r="C628" s="526"/>
      <c r="D628" t="s">
        <v>19</v>
      </c>
      <c r="E628" s="8">
        <v>5</v>
      </c>
      <c r="G628" s="2">
        <f t="shared" si="12"/>
        <v>177.59999999999991</v>
      </c>
      <c r="M628" s="79"/>
    </row>
    <row r="629" spans="1:13">
      <c r="B629" s="526"/>
      <c r="C629" s="526"/>
      <c r="D629" t="s">
        <v>377</v>
      </c>
      <c r="E629" s="8">
        <v>93</v>
      </c>
      <c r="G629" s="2">
        <f t="shared" si="12"/>
        <v>270.59999999999991</v>
      </c>
    </row>
    <row r="630" spans="1:13">
      <c r="B630" s="526"/>
      <c r="C630" s="526"/>
      <c r="D630" t="s">
        <v>160</v>
      </c>
      <c r="E630" s="8">
        <v>93</v>
      </c>
      <c r="G630" s="2">
        <f t="shared" si="12"/>
        <v>363.59999999999991</v>
      </c>
      <c r="M630" s="2"/>
    </row>
    <row r="631" spans="1:13">
      <c r="A631" s="7">
        <v>44651</v>
      </c>
      <c r="B631" s="526" t="s">
        <v>124</v>
      </c>
      <c r="C631" s="526" t="s">
        <v>23</v>
      </c>
      <c r="D631" t="s">
        <v>18</v>
      </c>
      <c r="E631" s="8"/>
      <c r="F631" s="2">
        <v>60</v>
      </c>
      <c r="G631" s="2">
        <f t="shared" ref="G631:G712" si="14">+G630+E631-F631</f>
        <v>303.59999999999991</v>
      </c>
      <c r="M631" s="79"/>
    </row>
    <row r="632" spans="1:13">
      <c r="A632" s="7">
        <v>44651</v>
      </c>
      <c r="B632" s="526" t="s">
        <v>124</v>
      </c>
      <c r="C632" s="526" t="s">
        <v>23</v>
      </c>
      <c r="D632" t="s">
        <v>19</v>
      </c>
      <c r="E632" s="8"/>
      <c r="F632" s="2">
        <v>5</v>
      </c>
      <c r="G632" s="2">
        <f t="shared" si="14"/>
        <v>298.59999999999991</v>
      </c>
      <c r="M632" s="79"/>
    </row>
    <row r="633" spans="1:13">
      <c r="A633" s="7">
        <v>44651</v>
      </c>
      <c r="B633" s="526" t="s">
        <v>124</v>
      </c>
      <c r="C633" s="526" t="s">
        <v>23</v>
      </c>
      <c r="D633" t="s">
        <v>16</v>
      </c>
      <c r="F633" s="2">
        <v>65</v>
      </c>
      <c r="G633" s="2">
        <f t="shared" si="14"/>
        <v>233.59999999999991</v>
      </c>
    </row>
    <row r="634" spans="1:13">
      <c r="A634" s="7">
        <v>44681</v>
      </c>
      <c r="B634" s="526" t="s">
        <v>125</v>
      </c>
      <c r="C634" s="526" t="s">
        <v>23</v>
      </c>
      <c r="D634" t="s">
        <v>16</v>
      </c>
      <c r="F634" s="2">
        <v>42.4</v>
      </c>
      <c r="G634" s="2">
        <f t="shared" si="14"/>
        <v>191.1999999999999</v>
      </c>
    </row>
    <row r="635" spans="1:13">
      <c r="A635" s="7">
        <v>44681</v>
      </c>
      <c r="B635" s="526" t="s">
        <v>125</v>
      </c>
      <c r="C635" s="526" t="s">
        <v>23</v>
      </c>
      <c r="D635" t="s">
        <v>17</v>
      </c>
      <c r="F635" s="2">
        <v>2.6</v>
      </c>
      <c r="G635" s="2">
        <f t="shared" si="14"/>
        <v>188.59999999999991</v>
      </c>
    </row>
    <row r="636" spans="1:13">
      <c r="A636" s="7">
        <v>44811</v>
      </c>
      <c r="B636" s="526" t="s">
        <v>406</v>
      </c>
      <c r="C636" s="526" t="s">
        <v>23</v>
      </c>
      <c r="D636" t="s">
        <v>17</v>
      </c>
      <c r="F636" s="2">
        <v>2.6</v>
      </c>
      <c r="G636" s="2">
        <f t="shared" si="14"/>
        <v>185.99999999999991</v>
      </c>
    </row>
    <row r="637" spans="1:13">
      <c r="B637" s="526" t="s">
        <v>287</v>
      </c>
      <c r="C637" s="526"/>
      <c r="D637" t="s">
        <v>377</v>
      </c>
      <c r="E637" s="8"/>
      <c r="F637" s="2">
        <v>46.5</v>
      </c>
      <c r="G637" s="2">
        <f t="shared" si="14"/>
        <v>139.49999999999991</v>
      </c>
    </row>
    <row r="638" spans="1:13">
      <c r="B638" s="526" t="s">
        <v>287</v>
      </c>
      <c r="C638" s="526"/>
      <c r="D638" t="s">
        <v>160</v>
      </c>
      <c r="E638" s="8"/>
      <c r="F638" s="2">
        <v>46.5</v>
      </c>
      <c r="G638" s="2">
        <f t="shared" si="14"/>
        <v>92.999999999999915</v>
      </c>
    </row>
    <row r="639" spans="1:13">
      <c r="A639" s="7">
        <v>45111</v>
      </c>
      <c r="B639" s="526">
        <v>27111</v>
      </c>
      <c r="C639" s="526" t="s">
        <v>23</v>
      </c>
      <c r="D639" t="s">
        <v>377</v>
      </c>
      <c r="F639" s="2">
        <v>46.5</v>
      </c>
      <c r="G639" s="2">
        <f t="shared" si="14"/>
        <v>46.499999999999915</v>
      </c>
    </row>
    <row r="640" spans="1:13">
      <c r="A640" s="7">
        <v>45111</v>
      </c>
      <c r="B640" s="526">
        <v>27111</v>
      </c>
      <c r="C640" s="526" t="s">
        <v>23</v>
      </c>
      <c r="D640" t="s">
        <v>160</v>
      </c>
      <c r="F640" s="2">
        <v>46.5</v>
      </c>
      <c r="G640" s="2">
        <f t="shared" si="14"/>
        <v>-8.5265128291212022E-14</v>
      </c>
    </row>
    <row r="641" spans="1:13">
      <c r="A641" s="44">
        <v>44681</v>
      </c>
      <c r="B641" s="64" t="s">
        <v>14</v>
      </c>
      <c r="C641" s="525" t="s">
        <v>24</v>
      </c>
      <c r="D641" t="s">
        <v>16</v>
      </c>
      <c r="E641" s="2">
        <v>109.8</v>
      </c>
      <c r="G641" s="2">
        <f t="shared" si="14"/>
        <v>109.79999999999991</v>
      </c>
    </row>
    <row r="642" spans="1:13">
      <c r="B642" s="64"/>
      <c r="C642" s="526"/>
      <c r="D642" t="s">
        <v>17</v>
      </c>
      <c r="E642" s="2">
        <v>2.8</v>
      </c>
      <c r="G642" s="2">
        <f t="shared" si="14"/>
        <v>112.59999999999991</v>
      </c>
    </row>
    <row r="643" spans="1:13">
      <c r="B643" s="526"/>
      <c r="C643" s="526"/>
      <c r="D643" t="s">
        <v>18</v>
      </c>
      <c r="E643" s="2">
        <v>60</v>
      </c>
      <c r="G643" s="2">
        <f t="shared" si="14"/>
        <v>172.59999999999991</v>
      </c>
      <c r="L643" s="2"/>
      <c r="M643" s="80"/>
    </row>
    <row r="644" spans="1:13">
      <c r="B644" s="526"/>
      <c r="C644" s="526"/>
      <c r="D644" t="s">
        <v>19</v>
      </c>
      <c r="E644" s="2">
        <v>5</v>
      </c>
      <c r="G644" s="2">
        <f t="shared" si="14"/>
        <v>177.59999999999991</v>
      </c>
      <c r="J644" s="525"/>
      <c r="L644" s="2"/>
      <c r="M644" s="2"/>
    </row>
    <row r="645" spans="1:13">
      <c r="B645" s="526"/>
      <c r="C645" s="526"/>
      <c r="D645" t="s">
        <v>308</v>
      </c>
      <c r="E645" s="8">
        <v>10</v>
      </c>
      <c r="G645" s="2">
        <f t="shared" si="14"/>
        <v>187.59999999999991</v>
      </c>
      <c r="L645" s="2"/>
      <c r="M645" s="2"/>
    </row>
    <row r="646" spans="1:13">
      <c r="A646" s="7">
        <v>44681</v>
      </c>
      <c r="B646" s="526" t="s">
        <v>125</v>
      </c>
      <c r="C646" s="526" t="s">
        <v>24</v>
      </c>
      <c r="D646" t="s">
        <v>18</v>
      </c>
      <c r="F646" s="2">
        <v>60</v>
      </c>
      <c r="G646" s="2">
        <f t="shared" si="14"/>
        <v>127.59999999999991</v>
      </c>
      <c r="J646" s="525"/>
      <c r="L646" s="2"/>
      <c r="M646" s="2"/>
    </row>
    <row r="647" spans="1:13">
      <c r="A647" s="7">
        <v>44681</v>
      </c>
      <c r="B647" s="526" t="s">
        <v>125</v>
      </c>
      <c r="C647" s="526" t="s">
        <v>24</v>
      </c>
      <c r="D647" t="s">
        <v>19</v>
      </c>
      <c r="F647" s="2">
        <v>5</v>
      </c>
      <c r="G647" s="2">
        <f t="shared" si="14"/>
        <v>122.59999999999991</v>
      </c>
      <c r="L647" s="2"/>
      <c r="M647" s="2"/>
    </row>
    <row r="648" spans="1:13">
      <c r="A648" s="7">
        <v>44712</v>
      </c>
      <c r="B648" s="526" t="s">
        <v>128</v>
      </c>
      <c r="C648" s="526" t="s">
        <v>24</v>
      </c>
      <c r="D648" t="s">
        <v>16</v>
      </c>
      <c r="F648" s="2">
        <v>105</v>
      </c>
      <c r="G648" s="2">
        <f t="shared" si="14"/>
        <v>17.599999999999909</v>
      </c>
      <c r="J648" s="525"/>
      <c r="L648" s="2"/>
      <c r="M648" s="2"/>
    </row>
    <row r="649" spans="1:13">
      <c r="A649" s="7">
        <v>44811</v>
      </c>
      <c r="B649" s="526" t="s">
        <v>406</v>
      </c>
      <c r="C649" s="526" t="s">
        <v>24</v>
      </c>
      <c r="D649" t="s">
        <v>16</v>
      </c>
      <c r="F649" s="2">
        <v>4.8</v>
      </c>
      <c r="G649" s="2">
        <f t="shared" si="14"/>
        <v>12.799999999999908</v>
      </c>
      <c r="L649" s="2"/>
      <c r="M649" s="8"/>
    </row>
    <row r="650" spans="1:13">
      <c r="A650" s="7">
        <v>44811</v>
      </c>
      <c r="B650" s="526" t="s">
        <v>406</v>
      </c>
      <c r="C650" s="526" t="s">
        <v>24</v>
      </c>
      <c r="D650" t="s">
        <v>17</v>
      </c>
      <c r="F650" s="2">
        <v>2.8</v>
      </c>
      <c r="G650" s="2">
        <f t="shared" si="14"/>
        <v>9.9999999999999076</v>
      </c>
    </row>
    <row r="651" spans="1:13">
      <c r="A651" s="7">
        <v>45051</v>
      </c>
      <c r="B651" s="526">
        <v>26843</v>
      </c>
      <c r="C651" s="526" t="s">
        <v>24</v>
      </c>
      <c r="D651" t="s">
        <v>308</v>
      </c>
      <c r="F651" s="2">
        <v>10</v>
      </c>
      <c r="G651" s="2">
        <f t="shared" si="14"/>
        <v>-9.2370555648813024E-14</v>
      </c>
    </row>
    <row r="652" spans="1:13">
      <c r="A652" s="44">
        <v>44712</v>
      </c>
      <c r="B652" s="525" t="s">
        <v>14</v>
      </c>
      <c r="C652" s="525" t="s">
        <v>25</v>
      </c>
      <c r="D652" t="s">
        <v>16</v>
      </c>
      <c r="E652" s="2">
        <v>105</v>
      </c>
      <c r="G652" s="2">
        <f t="shared" si="14"/>
        <v>104.99999999999991</v>
      </c>
      <c r="J652" s="525"/>
      <c r="L652" s="2"/>
      <c r="M652" s="8"/>
    </row>
    <row r="653" spans="1:13">
      <c r="B653" s="526"/>
      <c r="C653" s="526"/>
      <c r="D653" t="s">
        <v>17</v>
      </c>
      <c r="E653" s="2">
        <v>9.1</v>
      </c>
      <c r="G653" s="2">
        <f t="shared" si="14"/>
        <v>114.09999999999991</v>
      </c>
    </row>
    <row r="654" spans="1:13">
      <c r="B654" s="526"/>
      <c r="C654" s="526"/>
      <c r="D654" t="s">
        <v>18</v>
      </c>
      <c r="E654" s="2">
        <v>60</v>
      </c>
      <c r="G654" s="2">
        <f t="shared" si="14"/>
        <v>174.09999999999991</v>
      </c>
    </row>
    <row r="655" spans="1:13">
      <c r="B655" s="526"/>
      <c r="C655" s="526"/>
      <c r="D655" t="s">
        <v>19</v>
      </c>
      <c r="E655" s="2">
        <v>5</v>
      </c>
      <c r="G655" s="2">
        <f t="shared" si="14"/>
        <v>179.09999999999991</v>
      </c>
    </row>
    <row r="656" spans="1:13">
      <c r="A656" s="7">
        <v>44712</v>
      </c>
      <c r="B656" s="526" t="s">
        <v>128</v>
      </c>
      <c r="C656" s="526" t="s">
        <v>25</v>
      </c>
      <c r="D656" t="s">
        <v>18</v>
      </c>
      <c r="F656" s="2">
        <v>60</v>
      </c>
      <c r="G656" s="2">
        <f t="shared" si="14"/>
        <v>119.09999999999991</v>
      </c>
    </row>
    <row r="657" spans="1:7">
      <c r="A657" s="7">
        <v>44712</v>
      </c>
      <c r="B657" s="526" t="s">
        <v>128</v>
      </c>
      <c r="C657" s="526" t="s">
        <v>25</v>
      </c>
      <c r="D657" t="s">
        <v>19</v>
      </c>
      <c r="F657" s="2">
        <v>5</v>
      </c>
      <c r="G657" s="2">
        <f t="shared" si="14"/>
        <v>114.09999999999991</v>
      </c>
    </row>
    <row r="658" spans="1:7">
      <c r="A658" s="7">
        <v>44773</v>
      </c>
      <c r="B658" s="526" t="s">
        <v>115</v>
      </c>
      <c r="C658" s="526" t="s">
        <v>25</v>
      </c>
      <c r="D658" t="s">
        <v>16</v>
      </c>
      <c r="F658" s="2">
        <v>65</v>
      </c>
      <c r="G658" s="2">
        <f t="shared" si="14"/>
        <v>49.099999999999909</v>
      </c>
    </row>
    <row r="659" spans="1:7">
      <c r="A659" s="7">
        <v>44811</v>
      </c>
      <c r="B659" s="526" t="s">
        <v>406</v>
      </c>
      <c r="C659" s="526" t="s">
        <v>25</v>
      </c>
      <c r="D659" t="s">
        <v>16</v>
      </c>
      <c r="F659" s="2">
        <v>40</v>
      </c>
      <c r="G659" s="2">
        <f t="shared" si="14"/>
        <v>9.0999999999999091</v>
      </c>
    </row>
    <row r="660" spans="1:7">
      <c r="A660" s="7">
        <v>44811</v>
      </c>
      <c r="B660" s="526" t="s">
        <v>406</v>
      </c>
      <c r="C660" s="526" t="s">
        <v>25</v>
      </c>
      <c r="D660" t="s">
        <v>17</v>
      </c>
      <c r="F660" s="2">
        <v>9.1</v>
      </c>
      <c r="G660" s="2">
        <f t="shared" si="14"/>
        <v>-9.0594198809412774E-14</v>
      </c>
    </row>
    <row r="661" spans="1:7">
      <c r="A661" s="44">
        <v>44742</v>
      </c>
      <c r="B661" s="525" t="s">
        <v>14</v>
      </c>
      <c r="C661" s="525" t="s">
        <v>26</v>
      </c>
      <c r="D661" t="s">
        <v>16</v>
      </c>
      <c r="E661" s="2">
        <v>101.7</v>
      </c>
      <c r="G661" s="2">
        <f t="shared" si="14"/>
        <v>101.69999999999992</v>
      </c>
    </row>
    <row r="662" spans="1:7">
      <c r="B662" s="526"/>
      <c r="C662" s="526"/>
      <c r="D662" t="s">
        <v>17</v>
      </c>
      <c r="E662" s="2">
        <v>6.9</v>
      </c>
      <c r="G662" s="2">
        <f t="shared" si="14"/>
        <v>108.59999999999992</v>
      </c>
    </row>
    <row r="663" spans="1:7">
      <c r="B663" s="526"/>
      <c r="C663" s="526"/>
      <c r="D663" t="s">
        <v>18</v>
      </c>
      <c r="E663" s="2">
        <v>60</v>
      </c>
      <c r="G663" s="2">
        <f t="shared" si="14"/>
        <v>168.59999999999991</v>
      </c>
    </row>
    <row r="664" spans="1:7">
      <c r="B664" s="526"/>
      <c r="C664" s="526"/>
      <c r="D664" t="s">
        <v>19</v>
      </c>
      <c r="E664" s="2">
        <v>5</v>
      </c>
      <c r="G664" s="2">
        <f t="shared" si="14"/>
        <v>173.59999999999991</v>
      </c>
    </row>
    <row r="665" spans="1:7">
      <c r="A665" s="7">
        <v>44742</v>
      </c>
      <c r="B665" s="526" t="s">
        <v>129</v>
      </c>
      <c r="C665" s="526" t="s">
        <v>26</v>
      </c>
      <c r="D665" t="s">
        <v>18</v>
      </c>
      <c r="F665" s="2">
        <v>60</v>
      </c>
      <c r="G665" s="2">
        <f t="shared" si="14"/>
        <v>113.59999999999991</v>
      </c>
    </row>
    <row r="666" spans="1:7">
      <c r="A666" s="7">
        <v>44742</v>
      </c>
      <c r="B666" s="526" t="s">
        <v>129</v>
      </c>
      <c r="C666" s="526" t="s">
        <v>26</v>
      </c>
      <c r="D666" t="s">
        <v>19</v>
      </c>
      <c r="F666" s="2">
        <v>5</v>
      </c>
      <c r="G666" s="2">
        <f t="shared" si="14"/>
        <v>108.59999999999991</v>
      </c>
    </row>
    <row r="667" spans="1:7">
      <c r="A667" s="7">
        <v>44811</v>
      </c>
      <c r="B667" s="526" t="s">
        <v>406</v>
      </c>
      <c r="C667" s="526" t="s">
        <v>26</v>
      </c>
      <c r="D667" t="s">
        <v>16</v>
      </c>
      <c r="F667" s="2">
        <v>101.7</v>
      </c>
      <c r="G667" s="2">
        <f t="shared" si="14"/>
        <v>6.8999999999999062</v>
      </c>
    </row>
    <row r="668" spans="1:7">
      <c r="A668" s="7">
        <v>44811</v>
      </c>
      <c r="B668" s="526" t="s">
        <v>406</v>
      </c>
      <c r="C668" s="526" t="s">
        <v>26</v>
      </c>
      <c r="D668" t="s">
        <v>17</v>
      </c>
      <c r="F668" s="2">
        <v>6.9</v>
      </c>
      <c r="G668" s="2">
        <f t="shared" si="14"/>
        <v>-9.4146912488213275E-14</v>
      </c>
    </row>
    <row r="669" spans="1:7">
      <c r="A669" s="44">
        <v>44773</v>
      </c>
      <c r="B669" s="525" t="s">
        <v>14</v>
      </c>
      <c r="C669" s="525" t="s">
        <v>27</v>
      </c>
      <c r="D669" t="s">
        <v>16</v>
      </c>
      <c r="E669" s="2">
        <v>101.2</v>
      </c>
      <c r="G669" s="2">
        <f t="shared" si="14"/>
        <v>101.1999999999999</v>
      </c>
    </row>
    <row r="670" spans="1:7">
      <c r="B670" s="526"/>
      <c r="C670" s="526"/>
      <c r="D670" t="s">
        <v>17</v>
      </c>
      <c r="E670" s="2">
        <v>9.6999999999999993</v>
      </c>
      <c r="G670" s="2">
        <f t="shared" si="14"/>
        <v>110.89999999999991</v>
      </c>
    </row>
    <row r="671" spans="1:7">
      <c r="B671" s="526"/>
      <c r="C671" s="526"/>
      <c r="D671" t="s">
        <v>18</v>
      </c>
      <c r="E671" s="148">
        <v>60</v>
      </c>
      <c r="G671" s="2">
        <f t="shared" si="14"/>
        <v>170.89999999999992</v>
      </c>
    </row>
    <row r="672" spans="1:7">
      <c r="B672" s="526"/>
      <c r="C672" s="526"/>
      <c r="D672" t="s">
        <v>19</v>
      </c>
      <c r="E672" s="148">
        <v>5</v>
      </c>
      <c r="G672" s="2">
        <f t="shared" si="14"/>
        <v>175.89999999999992</v>
      </c>
    </row>
    <row r="673" spans="1:14">
      <c r="B673" s="526"/>
      <c r="C673" s="526"/>
      <c r="D673" t="s">
        <v>66</v>
      </c>
      <c r="E673" s="148">
        <v>10</v>
      </c>
      <c r="G673" s="2">
        <f t="shared" si="14"/>
        <v>185.89999999999992</v>
      </c>
    </row>
    <row r="674" spans="1:14">
      <c r="A674" s="7">
        <v>44773</v>
      </c>
      <c r="B674" s="526" t="s">
        <v>115</v>
      </c>
      <c r="C674" s="526" t="s">
        <v>27</v>
      </c>
      <c r="D674" t="s">
        <v>18</v>
      </c>
      <c r="F674" s="148">
        <v>60</v>
      </c>
      <c r="G674" s="2">
        <f t="shared" si="14"/>
        <v>125.89999999999992</v>
      </c>
    </row>
    <row r="675" spans="1:14">
      <c r="A675" s="7">
        <v>44773</v>
      </c>
      <c r="B675" s="526" t="s">
        <v>115</v>
      </c>
      <c r="C675" s="526" t="s">
        <v>27</v>
      </c>
      <c r="D675" t="s">
        <v>19</v>
      </c>
      <c r="F675" s="148">
        <v>5</v>
      </c>
      <c r="G675" s="2">
        <f t="shared" si="14"/>
        <v>120.89999999999992</v>
      </c>
    </row>
    <row r="676" spans="1:14">
      <c r="A676" s="7">
        <v>44804</v>
      </c>
      <c r="B676" s="526" t="s">
        <v>407</v>
      </c>
      <c r="C676" s="526" t="s">
        <v>27</v>
      </c>
      <c r="D676" t="s">
        <v>16</v>
      </c>
      <c r="F676" s="2">
        <v>65</v>
      </c>
      <c r="G676" s="2">
        <f t="shared" si="14"/>
        <v>55.89999999999992</v>
      </c>
    </row>
    <row r="677" spans="1:14">
      <c r="A677" s="7">
        <v>44811</v>
      </c>
      <c r="B677" s="526" t="s">
        <v>406</v>
      </c>
      <c r="C677" s="526" t="s">
        <v>27</v>
      </c>
      <c r="D677" t="s">
        <v>16</v>
      </c>
      <c r="F677" s="2">
        <v>24.6</v>
      </c>
      <c r="G677" s="2">
        <f t="shared" si="14"/>
        <v>31.299999999999919</v>
      </c>
      <c r="N677" s="8"/>
    </row>
    <row r="678" spans="1:14">
      <c r="A678" s="86">
        <v>44834</v>
      </c>
      <c r="B678" s="526" t="s">
        <v>117</v>
      </c>
      <c r="C678" s="526" t="s">
        <v>27</v>
      </c>
      <c r="D678" t="s">
        <v>16</v>
      </c>
      <c r="F678" s="2">
        <v>11.6</v>
      </c>
      <c r="G678" s="2">
        <f t="shared" si="14"/>
        <v>19.699999999999918</v>
      </c>
      <c r="N678" s="8"/>
    </row>
    <row r="679" spans="1:14">
      <c r="A679" s="86">
        <v>44834</v>
      </c>
      <c r="B679" s="526" t="s">
        <v>117</v>
      </c>
      <c r="C679" s="526" t="s">
        <v>27</v>
      </c>
      <c r="D679" t="s">
        <v>17</v>
      </c>
      <c r="F679" s="2">
        <v>9.6999999999999993</v>
      </c>
      <c r="G679" s="2">
        <f t="shared" si="14"/>
        <v>9.9999999999999183</v>
      </c>
      <c r="N679" s="8"/>
    </row>
    <row r="680" spans="1:14">
      <c r="A680" s="86">
        <v>45051</v>
      </c>
      <c r="B680" s="526">
        <v>26843</v>
      </c>
      <c r="C680" s="526" t="s">
        <v>27</v>
      </c>
      <c r="D680" t="s">
        <v>66</v>
      </c>
      <c r="F680" s="2">
        <v>10</v>
      </c>
      <c r="G680" s="2">
        <f t="shared" si="14"/>
        <v>-8.1712414612411521E-14</v>
      </c>
      <c r="N680" s="8"/>
    </row>
    <row r="681" spans="1:14">
      <c r="A681" s="44">
        <v>44804</v>
      </c>
      <c r="B681" s="525" t="s">
        <v>14</v>
      </c>
      <c r="C681" s="525" t="s">
        <v>28</v>
      </c>
      <c r="D681" t="s">
        <v>16</v>
      </c>
      <c r="E681" s="2">
        <v>101.8</v>
      </c>
      <c r="G681" s="2">
        <f t="shared" si="14"/>
        <v>101.79999999999991</v>
      </c>
    </row>
    <row r="682" spans="1:14">
      <c r="B682" s="526"/>
      <c r="C682" s="526"/>
      <c r="D682" t="s">
        <v>17</v>
      </c>
      <c r="E682" s="2">
        <v>7</v>
      </c>
      <c r="G682" s="2">
        <f t="shared" si="14"/>
        <v>108.79999999999991</v>
      </c>
    </row>
    <row r="683" spans="1:14">
      <c r="B683" s="526"/>
      <c r="C683" s="526"/>
      <c r="D683" t="s">
        <v>18</v>
      </c>
      <c r="E683" s="2">
        <v>60</v>
      </c>
      <c r="G683" s="2">
        <f t="shared" si="14"/>
        <v>168.7999999999999</v>
      </c>
    </row>
    <row r="684" spans="1:14">
      <c r="B684" s="526"/>
      <c r="C684" s="526"/>
      <c r="D684" t="s">
        <v>19</v>
      </c>
      <c r="E684" s="2">
        <v>5</v>
      </c>
      <c r="G684" s="2">
        <f t="shared" si="14"/>
        <v>173.7999999999999</v>
      </c>
    </row>
    <row r="685" spans="1:14">
      <c r="B685" s="526"/>
      <c r="C685" s="526"/>
      <c r="D685" t="s">
        <v>166</v>
      </c>
      <c r="E685" s="2">
        <v>102.5</v>
      </c>
      <c r="G685" s="2">
        <f t="shared" si="14"/>
        <v>276.2999999999999</v>
      </c>
    </row>
    <row r="686" spans="1:14">
      <c r="B686" s="526"/>
      <c r="C686" s="526"/>
      <c r="D686" t="s">
        <v>167</v>
      </c>
      <c r="E686" s="2">
        <v>102.5</v>
      </c>
      <c r="G686" s="2">
        <f t="shared" si="14"/>
        <v>378.7999999999999</v>
      </c>
    </row>
    <row r="687" spans="1:14">
      <c r="A687" s="7">
        <v>44804</v>
      </c>
      <c r="B687" s="526" t="s">
        <v>116</v>
      </c>
      <c r="C687" s="526" t="s">
        <v>28</v>
      </c>
      <c r="D687" t="s">
        <v>18</v>
      </c>
      <c r="F687" s="2">
        <v>60</v>
      </c>
      <c r="G687" s="2">
        <f t="shared" si="14"/>
        <v>318.7999999999999</v>
      </c>
    </row>
    <row r="688" spans="1:14">
      <c r="A688" s="7">
        <v>44804</v>
      </c>
      <c r="B688" s="526" t="s">
        <v>116</v>
      </c>
      <c r="C688" s="526" t="s">
        <v>28</v>
      </c>
      <c r="D688" t="s">
        <v>19</v>
      </c>
      <c r="F688" s="2">
        <v>5</v>
      </c>
      <c r="G688" s="2">
        <f t="shared" si="14"/>
        <v>313.7999999999999</v>
      </c>
    </row>
    <row r="689" spans="1:14">
      <c r="A689" s="86">
        <v>44834</v>
      </c>
      <c r="B689" s="526" t="s">
        <v>117</v>
      </c>
      <c r="C689" s="526" t="s">
        <v>28</v>
      </c>
      <c r="D689" t="s">
        <v>16</v>
      </c>
      <c r="F689" s="2">
        <v>28.7</v>
      </c>
      <c r="G689" s="2">
        <f t="shared" si="14"/>
        <v>285.09999999999991</v>
      </c>
    </row>
    <row r="690" spans="1:14">
      <c r="A690" s="86">
        <v>44858</v>
      </c>
      <c r="B690" s="526" t="s">
        <v>408</v>
      </c>
      <c r="C690" s="526" t="s">
        <v>28</v>
      </c>
      <c r="D690" t="s">
        <v>16</v>
      </c>
      <c r="F690" s="2">
        <v>73.099999999999994</v>
      </c>
      <c r="G690" s="2">
        <f t="shared" si="14"/>
        <v>211.99999999999991</v>
      </c>
    </row>
    <row r="691" spans="1:14">
      <c r="A691" s="86">
        <v>44858</v>
      </c>
      <c r="B691" s="526" t="s">
        <v>408</v>
      </c>
      <c r="C691" s="526" t="s">
        <v>28</v>
      </c>
      <c r="D691" t="s">
        <v>17</v>
      </c>
      <c r="F691" s="2">
        <v>7</v>
      </c>
      <c r="G691" s="2">
        <f t="shared" si="14"/>
        <v>204.99999999999991</v>
      </c>
    </row>
    <row r="692" spans="1:14">
      <c r="A692" s="86"/>
      <c r="B692" s="526" t="s">
        <v>287</v>
      </c>
      <c r="C692" s="526"/>
      <c r="D692" t="s">
        <v>166</v>
      </c>
      <c r="F692" s="2">
        <v>51.25</v>
      </c>
      <c r="G692" s="2">
        <f t="shared" si="14"/>
        <v>153.74999999999991</v>
      </c>
    </row>
    <row r="693" spans="1:14">
      <c r="A693" s="86"/>
      <c r="B693" s="526" t="s">
        <v>287</v>
      </c>
      <c r="C693" s="526"/>
      <c r="D693" t="s">
        <v>167</v>
      </c>
      <c r="F693" s="2">
        <v>51.25</v>
      </c>
      <c r="G693" s="2">
        <f t="shared" si="14"/>
        <v>102.49999999999991</v>
      </c>
    </row>
    <row r="694" spans="1:14">
      <c r="A694" s="86">
        <v>45111</v>
      </c>
      <c r="B694" s="526">
        <v>27111</v>
      </c>
      <c r="C694" s="526" t="s">
        <v>28</v>
      </c>
      <c r="D694" t="s">
        <v>166</v>
      </c>
      <c r="F694" s="2">
        <v>51.25</v>
      </c>
      <c r="G694" s="2">
        <f t="shared" si="14"/>
        <v>51.249999999999915</v>
      </c>
    </row>
    <row r="695" spans="1:14">
      <c r="A695" s="86">
        <v>45111</v>
      </c>
      <c r="B695" s="526">
        <v>27111</v>
      </c>
      <c r="C695" s="526" t="s">
        <v>28</v>
      </c>
      <c r="D695" t="s">
        <v>167</v>
      </c>
      <c r="F695" s="2">
        <v>51.25</v>
      </c>
      <c r="G695" s="2">
        <f t="shared" si="14"/>
        <v>-8.5265128291212022E-14</v>
      </c>
    </row>
    <row r="696" spans="1:14">
      <c r="A696" s="88">
        <v>44834</v>
      </c>
      <c r="B696" s="525" t="s">
        <v>14</v>
      </c>
      <c r="C696" s="525" t="s">
        <v>184</v>
      </c>
      <c r="D696" t="s">
        <v>16</v>
      </c>
      <c r="E696" s="2">
        <v>90.4</v>
      </c>
      <c r="G696" s="2">
        <f t="shared" si="14"/>
        <v>90.39999999999992</v>
      </c>
    </row>
    <row r="697" spans="1:14">
      <c r="A697" s="86"/>
      <c r="B697" s="526"/>
      <c r="C697" s="526"/>
      <c r="D697" t="s">
        <v>17</v>
      </c>
      <c r="E697" s="2">
        <v>8.1999999999999993</v>
      </c>
      <c r="G697" s="2">
        <f t="shared" si="14"/>
        <v>98.599999999999923</v>
      </c>
    </row>
    <row r="698" spans="1:14">
      <c r="A698" s="86"/>
      <c r="B698" s="526"/>
      <c r="C698" s="526"/>
      <c r="D698" t="s">
        <v>18</v>
      </c>
      <c r="E698" s="2">
        <v>60</v>
      </c>
      <c r="G698" s="2">
        <f t="shared" si="14"/>
        <v>158.59999999999991</v>
      </c>
    </row>
    <row r="699" spans="1:14">
      <c r="A699" s="86"/>
      <c r="B699" s="526"/>
      <c r="C699" s="526"/>
      <c r="D699" t="s">
        <v>19</v>
      </c>
      <c r="E699" s="2">
        <v>5</v>
      </c>
      <c r="G699" s="2">
        <f t="shared" si="14"/>
        <v>163.59999999999991</v>
      </c>
    </row>
    <row r="700" spans="1:14">
      <c r="A700" s="86">
        <v>44834</v>
      </c>
      <c r="B700" s="526" t="s">
        <v>117</v>
      </c>
      <c r="C700" s="526" t="s">
        <v>184</v>
      </c>
      <c r="D700" t="s">
        <v>18</v>
      </c>
      <c r="F700" s="2">
        <v>60</v>
      </c>
      <c r="G700" s="2">
        <f t="shared" si="14"/>
        <v>103.59999999999991</v>
      </c>
    </row>
    <row r="701" spans="1:14">
      <c r="A701" s="86">
        <v>44834</v>
      </c>
      <c r="B701" s="526" t="s">
        <v>117</v>
      </c>
      <c r="C701" s="526" t="s">
        <v>184</v>
      </c>
      <c r="D701" t="s">
        <v>19</v>
      </c>
      <c r="F701" s="2">
        <v>5</v>
      </c>
      <c r="G701" s="2">
        <f t="shared" si="14"/>
        <v>98.599999999999909</v>
      </c>
      <c r="N701" s="8"/>
    </row>
    <row r="702" spans="1:14">
      <c r="A702" s="7">
        <v>44865</v>
      </c>
      <c r="B702" s="526" t="s">
        <v>118</v>
      </c>
      <c r="C702" s="526" t="s">
        <v>184</v>
      </c>
      <c r="D702" t="s">
        <v>16</v>
      </c>
      <c r="F702" s="2">
        <v>85</v>
      </c>
      <c r="G702" s="2">
        <f t="shared" si="14"/>
        <v>13.599999999999909</v>
      </c>
      <c r="N702" s="8"/>
    </row>
    <row r="703" spans="1:14">
      <c r="A703" s="7">
        <v>44895</v>
      </c>
      <c r="B703" s="526" t="s">
        <v>132</v>
      </c>
      <c r="C703" s="526" t="s">
        <v>184</v>
      </c>
      <c r="D703" t="s">
        <v>16</v>
      </c>
      <c r="F703" s="2">
        <v>5.4</v>
      </c>
      <c r="G703" s="2">
        <f t="shared" si="14"/>
        <v>8.1999999999999087</v>
      </c>
      <c r="N703" s="8"/>
    </row>
    <row r="704" spans="1:14">
      <c r="A704" s="7">
        <v>44895</v>
      </c>
      <c r="B704" s="526" t="s">
        <v>132</v>
      </c>
      <c r="C704" s="526" t="s">
        <v>184</v>
      </c>
      <c r="D704" t="s">
        <v>17</v>
      </c>
      <c r="F704" s="2">
        <v>8.1999999999999993</v>
      </c>
      <c r="G704" s="2">
        <f t="shared" si="14"/>
        <v>-9.0594198809412774E-14</v>
      </c>
      <c r="N704" s="8"/>
    </row>
    <row r="705" spans="1:14">
      <c r="A705" s="44">
        <v>44865</v>
      </c>
      <c r="B705" s="525" t="s">
        <v>14</v>
      </c>
      <c r="C705" s="525" t="s">
        <v>30</v>
      </c>
      <c r="D705" t="s">
        <v>16</v>
      </c>
      <c r="E705" s="148">
        <v>90.1</v>
      </c>
      <c r="G705" s="2">
        <f t="shared" si="14"/>
        <v>90.099999999999909</v>
      </c>
    </row>
    <row r="706" spans="1:14">
      <c r="A706" s="44"/>
      <c r="B706" s="525"/>
      <c r="C706" s="525"/>
      <c r="D706" t="s">
        <v>17</v>
      </c>
      <c r="E706" s="148">
        <v>4.9000000000000004</v>
      </c>
      <c r="G706" s="2">
        <f t="shared" si="14"/>
        <v>94.999999999999915</v>
      </c>
      <c r="N706" s="8"/>
    </row>
    <row r="707" spans="1:14">
      <c r="A707" s="44"/>
      <c r="B707" s="525"/>
      <c r="C707" s="525"/>
      <c r="D707" t="s">
        <v>18</v>
      </c>
      <c r="E707" s="148">
        <v>60</v>
      </c>
      <c r="G707" s="2">
        <f t="shared" si="14"/>
        <v>154.99999999999991</v>
      </c>
      <c r="I707" s="525"/>
      <c r="K707" s="24"/>
      <c r="L707" s="73"/>
    </row>
    <row r="708" spans="1:14">
      <c r="A708" s="44"/>
      <c r="B708" s="525"/>
      <c r="C708" s="525"/>
      <c r="D708" t="s">
        <v>19</v>
      </c>
      <c r="E708" s="148">
        <v>5</v>
      </c>
      <c r="G708" s="2">
        <f t="shared" si="14"/>
        <v>159.99999999999991</v>
      </c>
    </row>
    <row r="709" spans="1:14">
      <c r="A709" s="7">
        <v>44865</v>
      </c>
      <c r="B709" s="526" t="s">
        <v>118</v>
      </c>
      <c r="C709" s="526" t="s">
        <v>30</v>
      </c>
      <c r="D709" t="s">
        <v>18</v>
      </c>
      <c r="E709" s="148"/>
      <c r="F709" s="148">
        <v>60</v>
      </c>
      <c r="G709" s="2">
        <f t="shared" si="14"/>
        <v>99.999999999999915</v>
      </c>
    </row>
    <row r="710" spans="1:14">
      <c r="A710" s="7">
        <v>44865</v>
      </c>
      <c r="B710" s="526" t="s">
        <v>118</v>
      </c>
      <c r="C710" s="526" t="s">
        <v>30</v>
      </c>
      <c r="D710" t="s">
        <v>19</v>
      </c>
      <c r="E710" s="148"/>
      <c r="F710" s="148">
        <v>5</v>
      </c>
      <c r="G710" s="2">
        <f t="shared" si="14"/>
        <v>94.999999999999915</v>
      </c>
    </row>
    <row r="711" spans="1:14">
      <c r="A711" s="7">
        <v>44895</v>
      </c>
      <c r="B711" s="526" t="s">
        <v>132</v>
      </c>
      <c r="C711" s="526" t="s">
        <v>30</v>
      </c>
      <c r="D711" t="s">
        <v>16</v>
      </c>
      <c r="E711" s="148"/>
      <c r="F711" s="148">
        <v>36.4</v>
      </c>
      <c r="G711" s="2">
        <f t="shared" si="14"/>
        <v>58.599999999999916</v>
      </c>
    </row>
    <row r="712" spans="1:14">
      <c r="A712" s="86">
        <v>44926</v>
      </c>
      <c r="B712" s="526" t="s">
        <v>121</v>
      </c>
      <c r="C712" s="526" t="s">
        <v>30</v>
      </c>
      <c r="D712" t="s">
        <v>16</v>
      </c>
      <c r="E712" s="148"/>
      <c r="F712" s="148">
        <v>53.7</v>
      </c>
      <c r="G712" s="2">
        <f t="shared" si="14"/>
        <v>4.8999999999999133</v>
      </c>
    </row>
    <row r="713" spans="1:14">
      <c r="A713" s="86">
        <v>44926</v>
      </c>
      <c r="B713" s="526" t="s">
        <v>121</v>
      </c>
      <c r="C713" s="526" t="s">
        <v>30</v>
      </c>
      <c r="D713" t="s">
        <v>17</v>
      </c>
      <c r="E713" s="148"/>
      <c r="F713" s="148">
        <v>1.3</v>
      </c>
      <c r="G713" s="2">
        <f>+G712+E713-F713</f>
        <v>3.5999999999999135</v>
      </c>
    </row>
    <row r="714" spans="1:14">
      <c r="A714" s="7">
        <v>44957</v>
      </c>
      <c r="B714" s="526" t="s">
        <v>119</v>
      </c>
      <c r="C714" s="526" t="s">
        <v>30</v>
      </c>
      <c r="D714" t="s">
        <v>17</v>
      </c>
      <c r="E714" s="148"/>
      <c r="F714" s="148">
        <v>3.6</v>
      </c>
      <c r="G714" s="2">
        <f>+G713+E714-F714</f>
        <v>-8.659739592076221E-14</v>
      </c>
    </row>
    <row r="715" spans="1:14">
      <c r="A715" s="88">
        <v>44895</v>
      </c>
      <c r="B715" s="525" t="s">
        <v>14</v>
      </c>
      <c r="C715" s="525" t="s">
        <v>33</v>
      </c>
      <c r="D715" t="s">
        <v>16</v>
      </c>
      <c r="E715" s="2">
        <v>100.5</v>
      </c>
      <c r="G715" s="2">
        <f>+G714+E715-F715</f>
        <v>100.49999999999991</v>
      </c>
    </row>
    <row r="716" spans="1:14">
      <c r="A716" s="86"/>
      <c r="B716" s="526"/>
      <c r="C716" s="526"/>
      <c r="D716" t="s">
        <v>17</v>
      </c>
      <c r="E716" s="2">
        <v>6.3</v>
      </c>
      <c r="G716" s="2">
        <f>+G715+E716-F716</f>
        <v>106.79999999999991</v>
      </c>
    </row>
    <row r="717" spans="1:14">
      <c r="A717" s="86"/>
      <c r="B717" s="526"/>
      <c r="C717" s="526"/>
      <c r="D717" t="s">
        <v>18</v>
      </c>
      <c r="E717" s="2">
        <v>60</v>
      </c>
      <c r="G717" s="2">
        <f>+G716+E717-F717</f>
        <v>166.7999999999999</v>
      </c>
    </row>
    <row r="718" spans="1:14">
      <c r="A718" s="86"/>
      <c r="B718" s="526"/>
      <c r="C718" s="526"/>
      <c r="D718" t="s">
        <v>19</v>
      </c>
      <c r="E718" s="2">
        <v>5</v>
      </c>
      <c r="G718" s="2">
        <f t="shared" ref="G718:G725" si="15">+G717+E718-F718</f>
        <v>171.7999999999999</v>
      </c>
    </row>
    <row r="719" spans="1:14">
      <c r="A719" s="7">
        <v>44895</v>
      </c>
      <c r="B719" s="526" t="s">
        <v>132</v>
      </c>
      <c r="C719" s="526" t="s">
        <v>33</v>
      </c>
      <c r="D719" t="s">
        <v>18</v>
      </c>
      <c r="F719" s="2">
        <v>60</v>
      </c>
      <c r="G719" s="2">
        <f t="shared" si="15"/>
        <v>111.7999999999999</v>
      </c>
    </row>
    <row r="720" spans="1:14">
      <c r="A720" s="7">
        <v>44895</v>
      </c>
      <c r="B720" s="526" t="s">
        <v>132</v>
      </c>
      <c r="C720" s="526" t="s">
        <v>33</v>
      </c>
      <c r="D720" t="s">
        <v>19</v>
      </c>
      <c r="E720" s="8"/>
      <c r="F720" s="11">
        <v>5</v>
      </c>
      <c r="G720" s="2">
        <f t="shared" si="15"/>
        <v>106.7999999999999</v>
      </c>
    </row>
    <row r="721" spans="1:7">
      <c r="A721" s="7">
        <v>44957</v>
      </c>
      <c r="B721" s="526" t="s">
        <v>119</v>
      </c>
      <c r="C721" s="526" t="s">
        <v>33</v>
      </c>
      <c r="D721" t="s">
        <v>16</v>
      </c>
      <c r="E721" s="8"/>
      <c r="F721" s="11">
        <v>51.4</v>
      </c>
      <c r="G721" s="2">
        <f t="shared" si="15"/>
        <v>55.399999999999899</v>
      </c>
    </row>
    <row r="722" spans="1:7">
      <c r="A722" s="86">
        <v>45016</v>
      </c>
      <c r="B722" s="526" t="s">
        <v>124</v>
      </c>
      <c r="C722" s="526" t="s">
        <v>33</v>
      </c>
      <c r="D722" t="s">
        <v>16</v>
      </c>
      <c r="E722" s="8"/>
      <c r="F722" s="11">
        <v>6.4</v>
      </c>
      <c r="G722" s="2">
        <f t="shared" si="15"/>
        <v>48.999999999999901</v>
      </c>
    </row>
    <row r="723" spans="1:7">
      <c r="A723" s="86">
        <v>45051</v>
      </c>
      <c r="B723" s="526">
        <v>26843</v>
      </c>
      <c r="C723" s="526" t="s">
        <v>33</v>
      </c>
      <c r="D723" t="s">
        <v>16</v>
      </c>
      <c r="E723" s="8"/>
      <c r="F723" s="11">
        <v>42.7</v>
      </c>
      <c r="G723" s="2">
        <f t="shared" si="15"/>
        <v>6.2999999999998977</v>
      </c>
    </row>
    <row r="724" spans="1:7">
      <c r="A724" s="86">
        <v>45051</v>
      </c>
      <c r="B724" s="526">
        <v>26843</v>
      </c>
      <c r="C724" s="526" t="s">
        <v>33</v>
      </c>
      <c r="D724" t="s">
        <v>17</v>
      </c>
      <c r="E724" s="8"/>
      <c r="F724" s="11">
        <v>6.3</v>
      </c>
      <c r="G724" s="2">
        <f t="shared" si="15"/>
        <v>-1.021405182655144E-13</v>
      </c>
    </row>
    <row r="725" spans="1:7">
      <c r="A725" s="88">
        <v>44926</v>
      </c>
      <c r="B725" s="525" t="s">
        <v>14</v>
      </c>
      <c r="C725" s="525" t="s">
        <v>34</v>
      </c>
      <c r="D725" t="s">
        <v>16</v>
      </c>
      <c r="E725" s="2">
        <v>114.9</v>
      </c>
      <c r="G725" s="2">
        <f t="shared" si="15"/>
        <v>114.89999999999991</v>
      </c>
    </row>
    <row r="726" spans="1:7">
      <c r="A726" s="86"/>
      <c r="B726" s="526"/>
      <c r="C726" s="526"/>
      <c r="D726" t="s">
        <v>17</v>
      </c>
      <c r="E726" s="2">
        <v>5.7</v>
      </c>
      <c r="G726" s="2">
        <f t="shared" ref="G726:G735" si="16">+G725+E726-F726</f>
        <v>120.59999999999991</v>
      </c>
    </row>
    <row r="727" spans="1:7">
      <c r="A727" s="86"/>
      <c r="B727" s="526"/>
      <c r="C727" s="526"/>
      <c r="D727" t="s">
        <v>18</v>
      </c>
      <c r="E727" s="2">
        <v>60</v>
      </c>
      <c r="G727" s="2">
        <f t="shared" si="16"/>
        <v>180.59999999999991</v>
      </c>
    </row>
    <row r="728" spans="1:7">
      <c r="A728" s="86"/>
      <c r="B728" s="526"/>
      <c r="C728" s="526"/>
      <c r="D728" t="s">
        <v>19</v>
      </c>
      <c r="E728" s="2">
        <v>5</v>
      </c>
      <c r="G728" s="2">
        <f t="shared" si="16"/>
        <v>185.59999999999991</v>
      </c>
    </row>
    <row r="729" spans="1:7">
      <c r="A729" s="86">
        <v>44926</v>
      </c>
      <c r="B729" s="526" t="s">
        <v>121</v>
      </c>
      <c r="C729" s="526" t="s">
        <v>34</v>
      </c>
      <c r="D729" t="s">
        <v>18</v>
      </c>
      <c r="F729" s="2">
        <v>60</v>
      </c>
      <c r="G729" s="2">
        <f t="shared" si="16"/>
        <v>125.59999999999991</v>
      </c>
    </row>
    <row r="730" spans="1:7">
      <c r="A730" s="86">
        <v>44926</v>
      </c>
      <c r="B730" s="526" t="s">
        <v>121</v>
      </c>
      <c r="C730" s="526" t="s">
        <v>34</v>
      </c>
      <c r="D730" t="s">
        <v>19</v>
      </c>
      <c r="F730" s="2">
        <v>5</v>
      </c>
      <c r="G730" s="2">
        <f t="shared" si="16"/>
        <v>120.59999999999991</v>
      </c>
    </row>
    <row r="731" spans="1:7">
      <c r="A731" s="86">
        <v>45051</v>
      </c>
      <c r="B731" s="526">
        <v>26843</v>
      </c>
      <c r="C731" s="526" t="s">
        <v>34</v>
      </c>
      <c r="D731" t="s">
        <v>16</v>
      </c>
      <c r="F731" s="2">
        <v>77.5</v>
      </c>
      <c r="G731" s="2">
        <f t="shared" si="16"/>
        <v>43.099999999999909</v>
      </c>
    </row>
    <row r="732" spans="1:7">
      <c r="A732" s="86">
        <v>45059</v>
      </c>
      <c r="B732" s="526" t="s">
        <v>409</v>
      </c>
      <c r="C732" s="526" t="s">
        <v>34</v>
      </c>
      <c r="D732" t="s">
        <v>16</v>
      </c>
      <c r="F732" s="2">
        <v>37.4</v>
      </c>
      <c r="G732" s="2">
        <f t="shared" si="16"/>
        <v>5.6999999999999105</v>
      </c>
    </row>
    <row r="733" spans="1:7">
      <c r="A733" s="86">
        <v>45059</v>
      </c>
      <c r="B733" s="526" t="s">
        <v>409</v>
      </c>
      <c r="C733" s="526" t="s">
        <v>34</v>
      </c>
      <c r="D733" t="s">
        <v>17</v>
      </c>
      <c r="F733" s="2">
        <v>5.7</v>
      </c>
      <c r="G733" s="2">
        <f t="shared" si="16"/>
        <v>-8.9706020389712648E-14</v>
      </c>
    </row>
    <row r="734" spans="1:7">
      <c r="A734" s="44">
        <v>44957</v>
      </c>
      <c r="B734" s="525" t="s">
        <v>14</v>
      </c>
      <c r="C734" s="525" t="s">
        <v>15</v>
      </c>
      <c r="D734" t="s">
        <v>16</v>
      </c>
      <c r="E734" s="241">
        <v>104.1</v>
      </c>
      <c r="F734" s="241"/>
      <c r="G734" s="2">
        <f>+G733+E734-F734</f>
        <v>104.09999999999991</v>
      </c>
    </row>
    <row r="735" spans="1:7">
      <c r="B735" s="526"/>
      <c r="C735" s="526"/>
      <c r="D735" t="s">
        <v>17</v>
      </c>
      <c r="E735" s="241">
        <v>4.8</v>
      </c>
      <c r="F735" s="241"/>
      <c r="G735" s="2">
        <f t="shared" si="16"/>
        <v>108.89999999999991</v>
      </c>
    </row>
    <row r="736" spans="1:7">
      <c r="B736" s="526"/>
      <c r="C736" s="526"/>
      <c r="D736" t="s">
        <v>18</v>
      </c>
      <c r="E736" s="241">
        <v>60</v>
      </c>
      <c r="F736" s="241"/>
      <c r="G736" s="2">
        <f>+G735+E736-F736</f>
        <v>168.89999999999992</v>
      </c>
    </row>
    <row r="737" spans="1:13">
      <c r="B737" s="526"/>
      <c r="C737" s="526"/>
      <c r="D737" t="s">
        <v>19</v>
      </c>
      <c r="E737" s="241">
        <v>5</v>
      </c>
      <c r="F737" s="241"/>
      <c r="G737" s="2">
        <f>+G736+E737-F737</f>
        <v>173.89999999999992</v>
      </c>
    </row>
    <row r="738" spans="1:13">
      <c r="A738" s="7">
        <v>44957</v>
      </c>
      <c r="B738" s="526" t="s">
        <v>119</v>
      </c>
      <c r="C738" s="526" t="s">
        <v>15</v>
      </c>
      <c r="D738" t="s">
        <v>18</v>
      </c>
      <c r="E738" s="241"/>
      <c r="F738" s="241">
        <v>60</v>
      </c>
      <c r="G738" s="2">
        <f t="shared" ref="G738:G806" si="17">+G737+E738-F738</f>
        <v>113.89999999999992</v>
      </c>
    </row>
    <row r="739" spans="1:13">
      <c r="A739" s="7">
        <v>44957</v>
      </c>
      <c r="B739" s="526" t="s">
        <v>119</v>
      </c>
      <c r="C739" s="526" t="s">
        <v>15</v>
      </c>
      <c r="D739" t="s">
        <v>19</v>
      </c>
      <c r="E739" s="241"/>
      <c r="F739" s="241">
        <v>5</v>
      </c>
      <c r="G739" s="2">
        <f t="shared" si="17"/>
        <v>108.89999999999992</v>
      </c>
    </row>
    <row r="740" spans="1:13">
      <c r="A740" s="7">
        <v>44985</v>
      </c>
      <c r="B740" s="526" t="s">
        <v>135</v>
      </c>
      <c r="C740" s="526" t="s">
        <v>15</v>
      </c>
      <c r="D740" t="s">
        <v>16</v>
      </c>
      <c r="E740" s="241"/>
      <c r="F740" s="241">
        <v>70</v>
      </c>
      <c r="G740" s="2">
        <f t="shared" si="17"/>
        <v>38.89999999999992</v>
      </c>
    </row>
    <row r="741" spans="1:13">
      <c r="A741" s="86">
        <v>45016</v>
      </c>
      <c r="B741" s="526" t="s">
        <v>124</v>
      </c>
      <c r="C741" s="526" t="s">
        <v>15</v>
      </c>
      <c r="D741" t="s">
        <v>16</v>
      </c>
      <c r="E741" s="241"/>
      <c r="F741" s="241">
        <v>34.1</v>
      </c>
      <c r="G741" s="2">
        <f t="shared" si="17"/>
        <v>4.799999999999919</v>
      </c>
    </row>
    <row r="742" spans="1:13">
      <c r="A742" s="86">
        <v>45016</v>
      </c>
      <c r="B742" s="526" t="s">
        <v>124</v>
      </c>
      <c r="C742" s="526" t="s">
        <v>15</v>
      </c>
      <c r="D742" t="s">
        <v>17</v>
      </c>
      <c r="E742" s="241"/>
      <c r="F742" s="241">
        <v>4.8</v>
      </c>
      <c r="G742" s="2">
        <f t="shared" si="17"/>
        <v>-8.0824236192711396E-14</v>
      </c>
    </row>
    <row r="743" spans="1:13">
      <c r="A743" s="44">
        <v>44985</v>
      </c>
      <c r="B743" s="525" t="s">
        <v>14</v>
      </c>
      <c r="C743" s="525" t="s">
        <v>20</v>
      </c>
      <c r="D743" t="s">
        <v>16</v>
      </c>
      <c r="E743" s="241">
        <v>113.5</v>
      </c>
      <c r="F743" s="241"/>
      <c r="G743" s="2">
        <f t="shared" si="17"/>
        <v>113.49999999999991</v>
      </c>
    </row>
    <row r="744" spans="1:13">
      <c r="B744" s="526"/>
      <c r="C744" s="526"/>
      <c r="D744" t="s">
        <v>17</v>
      </c>
      <c r="E744" s="241">
        <v>1.2</v>
      </c>
      <c r="F744" s="241"/>
      <c r="G744" s="2">
        <f t="shared" si="17"/>
        <v>114.69999999999992</v>
      </c>
    </row>
    <row r="745" spans="1:13">
      <c r="B745" s="526"/>
      <c r="C745" s="526"/>
      <c r="D745" t="s">
        <v>18</v>
      </c>
      <c r="E745" s="241">
        <v>56</v>
      </c>
      <c r="F745" s="241"/>
      <c r="G745" s="2">
        <f t="shared" si="17"/>
        <v>170.69999999999993</v>
      </c>
    </row>
    <row r="746" spans="1:13">
      <c r="B746" s="526"/>
      <c r="C746" s="526"/>
      <c r="D746" t="s">
        <v>19</v>
      </c>
      <c r="E746" s="241">
        <v>5</v>
      </c>
      <c r="F746" s="241"/>
      <c r="G746" s="2">
        <f t="shared" si="17"/>
        <v>175.69999999999993</v>
      </c>
      <c r="I746" s="525"/>
      <c r="K746" s="79"/>
      <c r="M746" s="37"/>
    </row>
    <row r="747" spans="1:13">
      <c r="A747" s="7">
        <v>44985</v>
      </c>
      <c r="B747" s="526" t="s">
        <v>135</v>
      </c>
      <c r="C747" s="526" t="s">
        <v>20</v>
      </c>
      <c r="D747" t="s">
        <v>18</v>
      </c>
      <c r="E747" s="241"/>
      <c r="F747" s="241">
        <v>56</v>
      </c>
      <c r="G747" s="2">
        <f t="shared" si="17"/>
        <v>119.69999999999993</v>
      </c>
      <c r="I747" s="525"/>
      <c r="K747" s="79"/>
      <c r="M747" s="37"/>
    </row>
    <row r="748" spans="1:13">
      <c r="A748" s="7">
        <v>44985</v>
      </c>
      <c r="B748" s="526" t="s">
        <v>135</v>
      </c>
      <c r="C748" s="526" t="s">
        <v>20</v>
      </c>
      <c r="D748" t="s">
        <v>19</v>
      </c>
      <c r="E748" s="241"/>
      <c r="F748" s="241">
        <v>5</v>
      </c>
      <c r="G748" s="2">
        <f t="shared" si="17"/>
        <v>114.69999999999993</v>
      </c>
      <c r="K748" s="79"/>
      <c r="M748" s="37"/>
    </row>
    <row r="749" spans="1:13">
      <c r="A749" s="86">
        <v>45016</v>
      </c>
      <c r="B749" s="526" t="s">
        <v>124</v>
      </c>
      <c r="C749" s="526" t="s">
        <v>20</v>
      </c>
      <c r="D749" t="s">
        <v>16</v>
      </c>
      <c r="E749" s="241"/>
      <c r="F749" s="241">
        <v>113.5</v>
      </c>
      <c r="G749" s="2">
        <f t="shared" si="17"/>
        <v>1.1999999999999318</v>
      </c>
      <c r="I749" s="525"/>
      <c r="K749" s="79"/>
      <c r="M749" s="37"/>
    </row>
    <row r="750" spans="1:13">
      <c r="A750" s="86">
        <v>45016</v>
      </c>
      <c r="B750" s="526" t="s">
        <v>124</v>
      </c>
      <c r="C750" s="526" t="s">
        <v>20</v>
      </c>
      <c r="D750" t="s">
        <v>17</v>
      </c>
      <c r="E750" s="241"/>
      <c r="F750" s="241">
        <v>1.2</v>
      </c>
      <c r="G750" s="2">
        <f t="shared" si="17"/>
        <v>-6.8167693711984612E-14</v>
      </c>
      <c r="I750" s="525"/>
      <c r="K750" s="79"/>
      <c r="M750" s="37"/>
    </row>
    <row r="751" spans="1:13">
      <c r="A751" s="88">
        <v>45016</v>
      </c>
      <c r="B751" s="525" t="s">
        <v>14</v>
      </c>
      <c r="C751" s="525" t="s">
        <v>23</v>
      </c>
      <c r="D751" t="s">
        <v>16</v>
      </c>
      <c r="E751" s="241">
        <v>110.6</v>
      </c>
      <c r="F751" s="241"/>
      <c r="G751" s="2">
        <f t="shared" si="17"/>
        <v>110.59999999999992</v>
      </c>
      <c r="K751" s="2"/>
      <c r="M751" s="37"/>
    </row>
    <row r="752" spans="1:13">
      <c r="A752" s="86"/>
      <c r="B752" s="526"/>
      <c r="C752" s="526"/>
      <c r="D752" t="s">
        <v>17</v>
      </c>
      <c r="E752" s="241">
        <v>1.3</v>
      </c>
      <c r="F752" s="241"/>
      <c r="G752" s="2">
        <f t="shared" si="17"/>
        <v>111.89999999999992</v>
      </c>
      <c r="I752" s="525"/>
      <c r="K752" s="2"/>
      <c r="M752" s="37"/>
    </row>
    <row r="753" spans="1:14">
      <c r="A753" s="86"/>
      <c r="B753" s="526"/>
      <c r="C753" s="526"/>
      <c r="D753" t="s">
        <v>18</v>
      </c>
      <c r="E753" s="241">
        <v>60</v>
      </c>
      <c r="F753" s="241"/>
      <c r="G753" s="2">
        <f t="shared" si="17"/>
        <v>171.89999999999992</v>
      </c>
      <c r="I753" s="525"/>
      <c r="K753" s="2"/>
      <c r="L753" s="37"/>
    </row>
    <row r="754" spans="1:14">
      <c r="A754" s="86"/>
      <c r="B754" s="526"/>
      <c r="C754" s="526"/>
      <c r="D754" t="s">
        <v>19</v>
      </c>
      <c r="E754" s="241">
        <v>5</v>
      </c>
      <c r="F754" s="241"/>
      <c r="G754" s="2">
        <f t="shared" si="17"/>
        <v>176.89999999999992</v>
      </c>
      <c r="I754" s="525"/>
      <c r="K754" s="2"/>
      <c r="L754" s="37"/>
    </row>
    <row r="755" spans="1:14">
      <c r="A755" s="86">
        <v>45016</v>
      </c>
      <c r="B755" s="526" t="s">
        <v>124</v>
      </c>
      <c r="C755" s="526" t="s">
        <v>23</v>
      </c>
      <c r="D755" t="s">
        <v>18</v>
      </c>
      <c r="E755" s="241"/>
      <c r="F755" s="241">
        <v>60</v>
      </c>
      <c r="G755" s="2">
        <f t="shared" si="17"/>
        <v>116.89999999999992</v>
      </c>
      <c r="I755" s="525"/>
      <c r="K755" s="2"/>
      <c r="L755" s="37"/>
    </row>
    <row r="756" spans="1:14">
      <c r="A756" s="86">
        <v>45016</v>
      </c>
      <c r="B756" s="526" t="s">
        <v>124</v>
      </c>
      <c r="C756" s="526" t="s">
        <v>23</v>
      </c>
      <c r="D756" t="s">
        <v>19</v>
      </c>
      <c r="E756" s="241"/>
      <c r="F756" s="241">
        <v>5</v>
      </c>
      <c r="G756" s="2">
        <f t="shared" si="17"/>
        <v>111.89999999999992</v>
      </c>
      <c r="I756" s="525"/>
      <c r="K756" s="8"/>
      <c r="L756" s="37"/>
    </row>
    <row r="757" spans="1:14">
      <c r="A757" s="86">
        <v>45046</v>
      </c>
      <c r="B757" s="526" t="s">
        <v>125</v>
      </c>
      <c r="C757" s="526" t="s">
        <v>24</v>
      </c>
      <c r="D757" t="s">
        <v>16</v>
      </c>
      <c r="E757" s="241"/>
      <c r="F757" s="241">
        <v>65</v>
      </c>
      <c r="G757" s="2">
        <f t="shared" si="17"/>
        <v>46.89999999999992</v>
      </c>
      <c r="K757" s="8"/>
      <c r="L757" s="37"/>
    </row>
    <row r="758" spans="1:14">
      <c r="A758" s="86">
        <v>45059</v>
      </c>
      <c r="B758" s="526" t="s">
        <v>409</v>
      </c>
      <c r="C758" s="526" t="s">
        <v>23</v>
      </c>
      <c r="D758" t="s">
        <v>16</v>
      </c>
      <c r="E758" s="241"/>
      <c r="F758" s="241">
        <v>25.6</v>
      </c>
      <c r="G758" s="2">
        <f t="shared" si="17"/>
        <v>21.299999999999919</v>
      </c>
      <c r="I758" s="525"/>
      <c r="K758" s="8"/>
      <c r="L758" s="37"/>
    </row>
    <row r="759" spans="1:14">
      <c r="A759" s="86">
        <v>45059</v>
      </c>
      <c r="B759" s="526" t="s">
        <v>409</v>
      </c>
      <c r="C759" s="526" t="s">
        <v>23</v>
      </c>
      <c r="D759" t="s">
        <v>17</v>
      </c>
      <c r="E759" s="241"/>
      <c r="F759" s="241">
        <v>1.3</v>
      </c>
      <c r="G759" s="2">
        <f t="shared" si="17"/>
        <v>19.999999999999918</v>
      </c>
      <c r="H759" s="37"/>
      <c r="K759" s="8"/>
      <c r="L759" s="37"/>
    </row>
    <row r="760" spans="1:14">
      <c r="A760" s="86">
        <v>45077</v>
      </c>
      <c r="B760" s="526" t="s">
        <v>128</v>
      </c>
      <c r="C760" s="526" t="s">
        <v>23</v>
      </c>
      <c r="D760" t="s">
        <v>16</v>
      </c>
      <c r="E760" s="241"/>
      <c r="F760" s="241">
        <v>20</v>
      </c>
      <c r="G760" s="2">
        <f t="shared" si="17"/>
        <v>-8.1712414612411521E-14</v>
      </c>
      <c r="I760" s="525"/>
      <c r="K760" s="2"/>
    </row>
    <row r="761" spans="1:14">
      <c r="A761" s="88">
        <v>45046</v>
      </c>
      <c r="B761" s="525" t="s">
        <v>14</v>
      </c>
      <c r="C761" s="525" t="s">
        <v>24</v>
      </c>
      <c r="D761" t="s">
        <v>16</v>
      </c>
      <c r="E761" s="240">
        <v>150.4</v>
      </c>
      <c r="F761" s="240"/>
      <c r="G761" s="2">
        <f t="shared" si="17"/>
        <v>150.39999999999992</v>
      </c>
      <c r="I761" s="526"/>
      <c r="K761" s="2"/>
    </row>
    <row r="762" spans="1:14">
      <c r="A762" s="86"/>
      <c r="B762" s="526"/>
      <c r="C762" s="526"/>
      <c r="D762" t="s">
        <v>17</v>
      </c>
      <c r="E762" s="240">
        <v>1.5</v>
      </c>
      <c r="F762" s="240"/>
      <c r="G762" s="2">
        <f t="shared" si="17"/>
        <v>151.89999999999992</v>
      </c>
      <c r="I762" s="525"/>
      <c r="K762" s="2"/>
    </row>
    <row r="763" spans="1:14">
      <c r="A763" s="86"/>
      <c r="B763" s="526"/>
      <c r="C763" s="526"/>
      <c r="D763" t="s">
        <v>18</v>
      </c>
      <c r="E763" s="240">
        <v>60</v>
      </c>
      <c r="F763" s="240"/>
      <c r="G763" s="2">
        <f t="shared" si="17"/>
        <v>211.89999999999992</v>
      </c>
      <c r="I763" s="526"/>
      <c r="K763" s="2"/>
    </row>
    <row r="764" spans="1:14">
      <c r="A764" s="86"/>
      <c r="B764" s="526"/>
      <c r="C764" s="526"/>
      <c r="D764" t="s">
        <v>19</v>
      </c>
      <c r="E764" s="240">
        <v>5</v>
      </c>
      <c r="F764" s="240"/>
      <c r="G764" s="2">
        <f t="shared" si="17"/>
        <v>216.89999999999992</v>
      </c>
    </row>
    <row r="765" spans="1:14">
      <c r="A765" s="86">
        <v>45046</v>
      </c>
      <c r="B765" s="526" t="s">
        <v>125</v>
      </c>
      <c r="C765" s="526" t="s">
        <v>24</v>
      </c>
      <c r="D765" t="s">
        <v>18</v>
      </c>
      <c r="E765" s="240"/>
      <c r="F765" s="240">
        <v>60</v>
      </c>
      <c r="G765" s="2">
        <f t="shared" si="17"/>
        <v>156.89999999999992</v>
      </c>
      <c r="K765" s="8"/>
      <c r="L765" s="8"/>
      <c r="M765" s="8"/>
    </row>
    <row r="766" spans="1:14">
      <c r="A766" s="86">
        <v>45046</v>
      </c>
      <c r="B766" s="526" t="s">
        <v>125</v>
      </c>
      <c r="C766" s="526" t="s">
        <v>24</v>
      </c>
      <c r="D766" t="s">
        <v>19</v>
      </c>
      <c r="E766" s="240"/>
      <c r="F766" s="240">
        <v>5</v>
      </c>
      <c r="G766" s="2">
        <f t="shared" si="17"/>
        <v>151.89999999999992</v>
      </c>
    </row>
    <row r="767" spans="1:14">
      <c r="A767" s="86">
        <v>45077</v>
      </c>
      <c r="B767" s="526" t="s">
        <v>128</v>
      </c>
      <c r="C767" s="526" t="s">
        <v>24</v>
      </c>
      <c r="D767" t="s">
        <v>16</v>
      </c>
      <c r="E767" s="240"/>
      <c r="F767" s="240">
        <v>55</v>
      </c>
      <c r="G767" s="2">
        <f t="shared" si="17"/>
        <v>96.89999999999992</v>
      </c>
      <c r="N767" s="37"/>
    </row>
    <row r="768" spans="1:14">
      <c r="A768" s="86">
        <v>45107</v>
      </c>
      <c r="B768" s="526" t="s">
        <v>129</v>
      </c>
      <c r="C768" s="526" t="s">
        <v>24</v>
      </c>
      <c r="D768" t="s">
        <v>16</v>
      </c>
      <c r="E768" s="240"/>
      <c r="F768" s="240">
        <v>80</v>
      </c>
      <c r="G768" s="2">
        <f t="shared" si="17"/>
        <v>16.89999999999992</v>
      </c>
      <c r="N768" s="37"/>
    </row>
    <row r="769" spans="1:14">
      <c r="A769" s="86">
        <v>45111</v>
      </c>
      <c r="B769" s="526">
        <v>27112</v>
      </c>
      <c r="C769" s="526" t="s">
        <v>24</v>
      </c>
      <c r="D769" t="s">
        <v>16</v>
      </c>
      <c r="E769" s="240"/>
      <c r="F769" s="240">
        <v>15.4</v>
      </c>
      <c r="G769" s="2">
        <f t="shared" si="17"/>
        <v>1.4999999999999201</v>
      </c>
      <c r="N769" s="37"/>
    </row>
    <row r="770" spans="1:14">
      <c r="A770" s="86">
        <v>45111</v>
      </c>
      <c r="B770" s="526">
        <v>27112</v>
      </c>
      <c r="C770" s="526" t="s">
        <v>24</v>
      </c>
      <c r="D770" t="s">
        <v>17</v>
      </c>
      <c r="E770" s="240"/>
      <c r="F770" s="240">
        <v>1.5</v>
      </c>
      <c r="G770" s="2">
        <f t="shared" si="17"/>
        <v>-7.9936057773011271E-14</v>
      </c>
      <c r="N770" s="37"/>
    </row>
    <row r="771" spans="1:14">
      <c r="A771" s="88">
        <v>45077</v>
      </c>
      <c r="B771" s="525" t="s">
        <v>14</v>
      </c>
      <c r="C771" s="525" t="s">
        <v>25</v>
      </c>
      <c r="D771" t="s">
        <v>16</v>
      </c>
      <c r="E771" s="240">
        <v>139.1</v>
      </c>
      <c r="F771" s="240"/>
      <c r="G771" s="2">
        <f t="shared" si="17"/>
        <v>139.09999999999991</v>
      </c>
    </row>
    <row r="772" spans="1:14">
      <c r="A772" s="86"/>
      <c r="B772" s="526"/>
      <c r="C772" s="526"/>
      <c r="D772" t="s">
        <v>17</v>
      </c>
      <c r="E772" s="240">
        <v>2.1</v>
      </c>
      <c r="F772" s="240"/>
      <c r="G772" s="2">
        <f t="shared" si="17"/>
        <v>141.1999999999999</v>
      </c>
    </row>
    <row r="773" spans="1:14">
      <c r="A773" s="86"/>
      <c r="B773" s="526"/>
      <c r="C773" s="526"/>
      <c r="D773" t="s">
        <v>18</v>
      </c>
      <c r="E773" s="240">
        <v>60</v>
      </c>
      <c r="F773" s="240"/>
      <c r="G773" s="2">
        <f t="shared" si="17"/>
        <v>201.1999999999999</v>
      </c>
      <c r="I773" s="525"/>
      <c r="K773" s="240"/>
    </row>
    <row r="774" spans="1:14">
      <c r="A774" s="86"/>
      <c r="B774" s="526"/>
      <c r="C774" s="526"/>
      <c r="D774" t="s">
        <v>19</v>
      </c>
      <c r="E774" s="240">
        <v>5</v>
      </c>
      <c r="F774" s="240"/>
      <c r="G774" s="2">
        <f t="shared" si="17"/>
        <v>206.1999999999999</v>
      </c>
      <c r="I774" s="526"/>
      <c r="K774" s="240"/>
    </row>
    <row r="775" spans="1:14">
      <c r="A775" s="86"/>
      <c r="B775" s="526"/>
      <c r="C775" s="526"/>
      <c r="D775" t="s">
        <v>76</v>
      </c>
      <c r="E775" s="92">
        <v>10</v>
      </c>
      <c r="F775" s="240"/>
      <c r="G775" s="2">
        <f t="shared" si="17"/>
        <v>216.1999999999999</v>
      </c>
      <c r="I775" s="525"/>
      <c r="K775" s="240"/>
    </row>
    <row r="776" spans="1:14">
      <c r="A776" s="86">
        <v>45077</v>
      </c>
      <c r="B776" s="526" t="s">
        <v>128</v>
      </c>
      <c r="C776" s="526" t="s">
        <v>25</v>
      </c>
      <c r="D776" t="s">
        <v>18</v>
      </c>
      <c r="E776" s="240"/>
      <c r="F776" s="240">
        <v>60</v>
      </c>
      <c r="G776" s="2">
        <f t="shared" si="17"/>
        <v>156.1999999999999</v>
      </c>
      <c r="I776" s="526"/>
      <c r="K776" s="240"/>
    </row>
    <row r="777" spans="1:14">
      <c r="A777" s="86">
        <v>45077</v>
      </c>
      <c r="B777" s="526" t="s">
        <v>128</v>
      </c>
      <c r="C777" s="526" t="s">
        <v>25</v>
      </c>
      <c r="D777" t="s">
        <v>19</v>
      </c>
      <c r="E777" s="240"/>
      <c r="F777" s="240">
        <v>5</v>
      </c>
      <c r="G777" s="2">
        <f t="shared" si="17"/>
        <v>151.1999999999999</v>
      </c>
      <c r="K777" s="92"/>
    </row>
    <row r="778" spans="1:14">
      <c r="A778" s="86">
        <v>45111</v>
      </c>
      <c r="B778" s="526">
        <v>27112</v>
      </c>
      <c r="C778" s="526" t="s">
        <v>25</v>
      </c>
      <c r="D778" t="s">
        <v>16</v>
      </c>
      <c r="F778" s="240">
        <v>139.1</v>
      </c>
      <c r="G778" s="2">
        <f t="shared" si="17"/>
        <v>12.099999999999909</v>
      </c>
      <c r="K778" s="37"/>
    </row>
    <row r="779" spans="1:14">
      <c r="A779" s="86">
        <v>45111</v>
      </c>
      <c r="B779" s="526">
        <v>27112</v>
      </c>
      <c r="C779" s="526" t="s">
        <v>25</v>
      </c>
      <c r="D779" t="s">
        <v>17</v>
      </c>
      <c r="F779" s="240">
        <v>2.1</v>
      </c>
      <c r="G779" s="2">
        <f t="shared" si="17"/>
        <v>9.9999999999999094</v>
      </c>
    </row>
    <row r="780" spans="1:14">
      <c r="A780" s="86">
        <v>45111</v>
      </c>
      <c r="B780" s="526">
        <v>27112</v>
      </c>
      <c r="C780" s="526" t="s">
        <v>25</v>
      </c>
      <c r="D780" t="s">
        <v>76</v>
      </c>
      <c r="F780" s="92">
        <v>10</v>
      </c>
      <c r="G780" s="2">
        <f t="shared" si="17"/>
        <v>-9.0594198809412774E-14</v>
      </c>
    </row>
    <row r="781" spans="1:14">
      <c r="A781" s="88">
        <v>45107</v>
      </c>
      <c r="B781" s="525" t="s">
        <v>14</v>
      </c>
      <c r="C781" s="525" t="s">
        <v>26</v>
      </c>
      <c r="D781" t="s">
        <v>16</v>
      </c>
      <c r="E781" s="240">
        <v>141.69999999999999</v>
      </c>
      <c r="F781" s="240"/>
      <c r="G781" s="2">
        <f t="shared" si="17"/>
        <v>141.6999999999999</v>
      </c>
    </row>
    <row r="782" spans="1:14">
      <c r="A782" s="86"/>
      <c r="B782" s="526"/>
      <c r="C782" s="526"/>
      <c r="D782" t="s">
        <v>17</v>
      </c>
      <c r="E782" s="240">
        <v>2</v>
      </c>
      <c r="F782" s="240"/>
      <c r="G782" s="2">
        <f t="shared" si="17"/>
        <v>143.6999999999999</v>
      </c>
    </row>
    <row r="783" spans="1:14">
      <c r="A783" s="86"/>
      <c r="B783" s="526"/>
      <c r="C783" s="526"/>
      <c r="D783" t="s">
        <v>18</v>
      </c>
      <c r="E783" s="240">
        <v>60</v>
      </c>
      <c r="F783" s="240"/>
      <c r="G783" s="2">
        <f t="shared" si="17"/>
        <v>203.6999999999999</v>
      </c>
    </row>
    <row r="784" spans="1:14">
      <c r="A784" s="86"/>
      <c r="B784" s="526"/>
      <c r="C784" s="526"/>
      <c r="D784" t="s">
        <v>19</v>
      </c>
      <c r="E784" s="240">
        <v>5</v>
      </c>
      <c r="F784" s="240"/>
      <c r="G784" s="2">
        <f t="shared" si="17"/>
        <v>208.6999999999999</v>
      </c>
    </row>
    <row r="785" spans="1:11">
      <c r="A785" s="86">
        <v>45107</v>
      </c>
      <c r="B785" s="526" t="s">
        <v>129</v>
      </c>
      <c r="C785" s="526" t="s">
        <v>26</v>
      </c>
      <c r="D785" t="s">
        <v>18</v>
      </c>
      <c r="E785" s="240"/>
      <c r="F785" s="240">
        <v>60</v>
      </c>
      <c r="G785" s="2">
        <f t="shared" si="17"/>
        <v>148.6999999999999</v>
      </c>
    </row>
    <row r="786" spans="1:11">
      <c r="A786" s="86">
        <v>45107</v>
      </c>
      <c r="B786" s="526" t="s">
        <v>129</v>
      </c>
      <c r="C786" s="526" t="s">
        <v>26</v>
      </c>
      <c r="D786" t="s">
        <v>19</v>
      </c>
      <c r="E786" s="240"/>
      <c r="F786" s="240">
        <v>5</v>
      </c>
      <c r="G786" s="2">
        <f t="shared" si="17"/>
        <v>143.6999999999999</v>
      </c>
    </row>
    <row r="787" spans="1:11">
      <c r="A787" s="86">
        <v>45246</v>
      </c>
      <c r="B787" s="526">
        <v>27791</v>
      </c>
      <c r="C787" s="526" t="s">
        <v>26</v>
      </c>
      <c r="D787" t="s">
        <v>16</v>
      </c>
      <c r="E787" s="240"/>
      <c r="F787" s="240">
        <v>141.69999999999999</v>
      </c>
      <c r="G787" s="2">
        <f t="shared" si="17"/>
        <v>1.9999999999999147</v>
      </c>
    </row>
    <row r="788" spans="1:11">
      <c r="A788" s="86">
        <v>45246</v>
      </c>
      <c r="B788" s="526">
        <v>27791</v>
      </c>
      <c r="C788" s="526" t="s">
        <v>26</v>
      </c>
      <c r="D788" t="s">
        <v>17</v>
      </c>
      <c r="E788" s="240"/>
      <c r="F788" s="240">
        <v>2</v>
      </c>
      <c r="G788" s="2">
        <f t="shared" si="17"/>
        <v>-8.5265128291212022E-14</v>
      </c>
    </row>
    <row r="789" spans="1:11">
      <c r="A789" s="88">
        <v>45138</v>
      </c>
      <c r="B789" s="525" t="s">
        <v>14</v>
      </c>
      <c r="C789" s="525" t="s">
        <v>27</v>
      </c>
      <c r="D789" t="s">
        <v>16</v>
      </c>
      <c r="E789" s="240">
        <v>133.4</v>
      </c>
      <c r="F789" s="240"/>
      <c r="G789" s="2">
        <f t="shared" si="17"/>
        <v>133.39999999999992</v>
      </c>
    </row>
    <row r="790" spans="1:11">
      <c r="A790" s="86"/>
      <c r="B790" s="526"/>
      <c r="C790" s="526"/>
      <c r="D790" t="s">
        <v>17</v>
      </c>
      <c r="E790" s="240">
        <v>2</v>
      </c>
      <c r="F790" s="240"/>
      <c r="G790" s="2">
        <f t="shared" si="17"/>
        <v>135.39999999999992</v>
      </c>
    </row>
    <row r="791" spans="1:11">
      <c r="A791" s="86"/>
      <c r="B791" s="526"/>
      <c r="C791" s="526"/>
      <c r="D791" t="s">
        <v>18</v>
      </c>
      <c r="E791" s="240">
        <v>60</v>
      </c>
      <c r="F791" s="240"/>
      <c r="G791" s="2">
        <f t="shared" si="17"/>
        <v>195.39999999999992</v>
      </c>
    </row>
    <row r="792" spans="1:11">
      <c r="A792" s="86"/>
      <c r="B792" s="526"/>
      <c r="C792" s="526"/>
      <c r="D792" t="s">
        <v>19</v>
      </c>
      <c r="E792" s="240">
        <v>5</v>
      </c>
      <c r="F792" s="240"/>
      <c r="G792" s="2">
        <f t="shared" si="17"/>
        <v>200.39999999999992</v>
      </c>
    </row>
    <row r="793" spans="1:11">
      <c r="A793" s="86">
        <v>45138</v>
      </c>
      <c r="B793" s="526" t="s">
        <v>115</v>
      </c>
      <c r="C793" s="526" t="s">
        <v>27</v>
      </c>
      <c r="D793" t="s">
        <v>18</v>
      </c>
      <c r="E793" s="240"/>
      <c r="F793" s="240">
        <v>60</v>
      </c>
      <c r="G793" s="2">
        <f t="shared" si="17"/>
        <v>140.39999999999992</v>
      </c>
    </row>
    <row r="794" spans="1:11">
      <c r="A794" s="86">
        <v>45138</v>
      </c>
      <c r="B794" s="526" t="s">
        <v>115</v>
      </c>
      <c r="C794" s="526" t="s">
        <v>27</v>
      </c>
      <c r="D794" t="s">
        <v>19</v>
      </c>
      <c r="E794" s="240"/>
      <c r="F794" s="240">
        <v>5</v>
      </c>
      <c r="G794" s="2">
        <f t="shared" si="17"/>
        <v>135.39999999999992</v>
      </c>
    </row>
    <row r="795" spans="1:11">
      <c r="A795" s="86">
        <v>45138</v>
      </c>
      <c r="B795" s="526" t="s">
        <v>115</v>
      </c>
      <c r="C795" s="526" t="s">
        <v>27</v>
      </c>
      <c r="D795" t="s">
        <v>16</v>
      </c>
      <c r="E795" s="240"/>
      <c r="F795" s="240">
        <v>65</v>
      </c>
      <c r="G795" s="2">
        <f t="shared" si="17"/>
        <v>70.39999999999992</v>
      </c>
    </row>
    <row r="796" spans="1:11">
      <c r="A796" s="86">
        <v>45246</v>
      </c>
      <c r="B796" s="526">
        <v>27791</v>
      </c>
      <c r="C796" s="526" t="s">
        <v>27</v>
      </c>
      <c r="D796" t="s">
        <v>16</v>
      </c>
      <c r="E796" s="240"/>
      <c r="F796" s="240">
        <v>6.3</v>
      </c>
      <c r="G796" s="2">
        <f t="shared" si="17"/>
        <v>64.099999999999923</v>
      </c>
    </row>
    <row r="797" spans="1:11">
      <c r="A797" s="86">
        <v>45265</v>
      </c>
      <c r="B797" s="526">
        <v>27901</v>
      </c>
      <c r="C797" s="526" t="s">
        <v>27</v>
      </c>
      <c r="D797" t="s">
        <v>16</v>
      </c>
      <c r="E797" s="240"/>
      <c r="F797" s="240">
        <v>62.1</v>
      </c>
      <c r="G797" s="2">
        <f t="shared" si="17"/>
        <v>1.9999999999999218</v>
      </c>
    </row>
    <row r="798" spans="1:11">
      <c r="A798" s="86">
        <v>45265</v>
      </c>
      <c r="B798" s="526">
        <v>27901</v>
      </c>
      <c r="C798" s="526" t="s">
        <v>27</v>
      </c>
      <c r="D798" t="s">
        <v>17</v>
      </c>
      <c r="E798" s="240"/>
      <c r="F798" s="240">
        <v>2</v>
      </c>
      <c r="G798" s="2">
        <f t="shared" si="17"/>
        <v>-7.815970093361102E-14</v>
      </c>
    </row>
    <row r="799" spans="1:11">
      <c r="A799" s="44">
        <v>45169</v>
      </c>
      <c r="B799" s="525" t="s">
        <v>14</v>
      </c>
      <c r="C799" s="525" t="s">
        <v>28</v>
      </c>
      <c r="D799" t="s">
        <v>16</v>
      </c>
      <c r="E799" s="240">
        <v>127.6</v>
      </c>
      <c r="F799" s="240"/>
      <c r="G799" s="2">
        <f t="shared" si="17"/>
        <v>127.59999999999991</v>
      </c>
    </row>
    <row r="800" spans="1:11">
      <c r="B800" s="526"/>
      <c r="C800" s="526"/>
      <c r="D800" t="s">
        <v>17</v>
      </c>
      <c r="E800" s="240">
        <v>2.2999999999999998</v>
      </c>
      <c r="F800" s="240"/>
      <c r="G800" s="2">
        <f t="shared" si="17"/>
        <v>129.89999999999992</v>
      </c>
      <c r="I800" s="525" t="s">
        <v>27</v>
      </c>
      <c r="J800" t="s">
        <v>16</v>
      </c>
      <c r="K800" s="240">
        <v>62.1</v>
      </c>
    </row>
    <row r="801" spans="1:14">
      <c r="B801" s="526"/>
      <c r="C801" s="526"/>
      <c r="D801" t="s">
        <v>18</v>
      </c>
      <c r="E801" s="240">
        <v>60</v>
      </c>
      <c r="F801" s="240"/>
      <c r="G801" s="2">
        <f t="shared" si="17"/>
        <v>189.89999999999992</v>
      </c>
      <c r="I801" s="526"/>
      <c r="J801" t="s">
        <v>17</v>
      </c>
      <c r="K801" s="240">
        <v>2</v>
      </c>
    </row>
    <row r="802" spans="1:14">
      <c r="B802" s="526"/>
      <c r="C802" s="526"/>
      <c r="D802" t="s">
        <v>19</v>
      </c>
      <c r="E802" s="240">
        <v>5</v>
      </c>
      <c r="F802" s="240"/>
      <c r="G802" s="2">
        <f t="shared" si="17"/>
        <v>194.89999999999992</v>
      </c>
      <c r="I802" s="525" t="s">
        <v>28</v>
      </c>
      <c r="J802" t="s">
        <v>16</v>
      </c>
      <c r="K802" s="240">
        <v>67.599999999999994</v>
      </c>
      <c r="L802" s="240"/>
    </row>
    <row r="803" spans="1:14">
      <c r="B803" s="526"/>
      <c r="C803" s="526"/>
      <c r="D803" t="s">
        <v>66</v>
      </c>
      <c r="E803" s="240">
        <v>15</v>
      </c>
      <c r="F803" s="240"/>
      <c r="G803" s="2">
        <f t="shared" si="17"/>
        <v>209.89999999999992</v>
      </c>
      <c r="I803" s="526"/>
      <c r="J803" t="s">
        <v>17</v>
      </c>
      <c r="K803" s="240">
        <v>2.2999999999999998</v>
      </c>
      <c r="L803" s="240"/>
      <c r="N803" s="37"/>
    </row>
    <row r="804" spans="1:14">
      <c r="A804" s="7">
        <v>45169</v>
      </c>
      <c r="B804" s="526" t="s">
        <v>116</v>
      </c>
      <c r="C804" s="526" t="s">
        <v>28</v>
      </c>
      <c r="D804" t="s">
        <v>18</v>
      </c>
      <c r="E804" s="240"/>
      <c r="F804" s="240">
        <v>60</v>
      </c>
      <c r="G804" s="2">
        <f t="shared" si="17"/>
        <v>149.89999999999992</v>
      </c>
      <c r="J804" t="s">
        <v>19</v>
      </c>
      <c r="K804" s="240">
        <v>5</v>
      </c>
      <c r="L804" s="240"/>
    </row>
    <row r="805" spans="1:14">
      <c r="A805" s="7">
        <v>45169</v>
      </c>
      <c r="B805" s="526" t="s">
        <v>116</v>
      </c>
      <c r="C805" s="526" t="s">
        <v>28</v>
      </c>
      <c r="D805" t="s">
        <v>16</v>
      </c>
      <c r="E805" s="240"/>
      <c r="F805" s="240">
        <v>60</v>
      </c>
      <c r="G805" s="2">
        <f t="shared" si="17"/>
        <v>89.89999999999992</v>
      </c>
      <c r="I805" s="525"/>
      <c r="J805" t="s">
        <v>66</v>
      </c>
      <c r="K805" s="240">
        <v>15</v>
      </c>
      <c r="L805" s="240"/>
    </row>
    <row r="806" spans="1:14">
      <c r="A806" s="86">
        <v>45265</v>
      </c>
      <c r="B806" s="526">
        <v>27901</v>
      </c>
      <c r="C806" s="526" t="s">
        <v>28</v>
      </c>
      <c r="D806" t="s">
        <v>16</v>
      </c>
      <c r="E806" s="240"/>
      <c r="F806" s="240">
        <v>67.599999999999994</v>
      </c>
      <c r="G806" s="2">
        <f t="shared" si="17"/>
        <v>22.299999999999926</v>
      </c>
      <c r="I806" s="525"/>
      <c r="K806" s="240"/>
      <c r="L806" s="240"/>
    </row>
    <row r="807" spans="1:14">
      <c r="A807" s="86">
        <v>45265</v>
      </c>
      <c r="B807" s="526">
        <v>27901</v>
      </c>
      <c r="C807" s="526" t="s">
        <v>28</v>
      </c>
      <c r="D807" t="s">
        <v>17</v>
      </c>
      <c r="E807" s="240"/>
      <c r="F807" s="240">
        <v>2.2999999999999998</v>
      </c>
      <c r="G807" s="2">
        <f t="shared" ref="G807:G810" si="18">+G806+E807-F807</f>
        <v>19.999999999999925</v>
      </c>
      <c r="I807" s="525"/>
      <c r="K807" s="240"/>
      <c r="L807" s="240"/>
    </row>
    <row r="808" spans="1:14">
      <c r="A808" s="86">
        <v>45265</v>
      </c>
      <c r="B808" s="526">
        <v>27901</v>
      </c>
      <c r="C808" s="526" t="s">
        <v>28</v>
      </c>
      <c r="D808" t="s">
        <v>19</v>
      </c>
      <c r="E808" s="240"/>
      <c r="F808" s="240">
        <v>5</v>
      </c>
      <c r="G808" s="2">
        <f t="shared" si="18"/>
        <v>14.999999999999925</v>
      </c>
      <c r="I808" s="525"/>
      <c r="K808" s="240"/>
      <c r="L808" s="240"/>
    </row>
    <row r="809" spans="1:14">
      <c r="A809" s="86">
        <v>45265</v>
      </c>
      <c r="B809" s="526">
        <v>27901</v>
      </c>
      <c r="C809" s="526" t="s">
        <v>28</v>
      </c>
      <c r="D809" t="s">
        <v>66</v>
      </c>
      <c r="E809" s="240"/>
      <c r="F809" s="240">
        <v>15</v>
      </c>
      <c r="G809" s="2">
        <f t="shared" si="18"/>
        <v>-7.460698725481052E-14</v>
      </c>
      <c r="I809" s="525"/>
      <c r="K809" s="240"/>
      <c r="L809" s="240"/>
    </row>
    <row r="810" spans="1:14">
      <c r="A810" s="44">
        <v>45199</v>
      </c>
      <c r="B810" s="525" t="s">
        <v>14</v>
      </c>
      <c r="C810" s="525" t="s">
        <v>53</v>
      </c>
      <c r="D810" t="s">
        <v>16</v>
      </c>
      <c r="E810" s="240">
        <v>127</v>
      </c>
      <c r="G810" s="2">
        <f t="shared" si="18"/>
        <v>126.99999999999993</v>
      </c>
      <c r="I810" s="525" t="s">
        <v>53</v>
      </c>
      <c r="J810" t="s">
        <v>16</v>
      </c>
      <c r="K810" s="240">
        <f>E810-F818-F819</f>
        <v>32</v>
      </c>
      <c r="L810" s="240"/>
    </row>
    <row r="811" spans="1:14">
      <c r="A811" s="86"/>
      <c r="B811" s="526"/>
      <c r="C811" s="526"/>
      <c r="D811" t="s">
        <v>17</v>
      </c>
      <c r="E811" s="240">
        <v>2</v>
      </c>
      <c r="G811" s="2">
        <f t="shared" ref="G811:G861" si="19">+G810+E811-F811</f>
        <v>128.99999999999994</v>
      </c>
      <c r="I811" s="526"/>
      <c r="J811" t="s">
        <v>17</v>
      </c>
      <c r="K811" s="240">
        <v>2</v>
      </c>
      <c r="L811" s="240"/>
    </row>
    <row r="812" spans="1:14">
      <c r="A812" s="86"/>
      <c r="B812" s="526"/>
      <c r="C812" s="526"/>
      <c r="D812" t="s">
        <v>18</v>
      </c>
      <c r="E812" s="240">
        <v>60</v>
      </c>
      <c r="G812" s="2">
        <f t="shared" si="19"/>
        <v>188.99999999999994</v>
      </c>
      <c r="J812" t="s">
        <v>77</v>
      </c>
      <c r="K812" s="240">
        <v>10</v>
      </c>
      <c r="L812" s="240"/>
    </row>
    <row r="813" spans="1:14">
      <c r="A813" s="86"/>
      <c r="B813" s="526"/>
      <c r="C813" s="526"/>
      <c r="D813" t="s">
        <v>19</v>
      </c>
      <c r="E813" s="240">
        <v>5</v>
      </c>
      <c r="G813" s="2">
        <f t="shared" si="19"/>
        <v>193.99999999999994</v>
      </c>
      <c r="J813" t="s">
        <v>105</v>
      </c>
      <c r="K813" s="240">
        <v>10</v>
      </c>
      <c r="L813" s="240"/>
    </row>
    <row r="814" spans="1:14">
      <c r="A814" s="299"/>
      <c r="B814" s="60"/>
      <c r="C814" s="60"/>
      <c r="D814" t="s">
        <v>77</v>
      </c>
      <c r="E814" s="240">
        <v>10</v>
      </c>
      <c r="G814" s="2">
        <f t="shared" si="19"/>
        <v>203.99999999999994</v>
      </c>
      <c r="I814" s="525" t="s">
        <v>30</v>
      </c>
      <c r="J814" t="s">
        <v>16</v>
      </c>
      <c r="K814" s="26">
        <v>73.5</v>
      </c>
      <c r="L814" s="240"/>
    </row>
    <row r="815" spans="1:14">
      <c r="A815" s="299"/>
      <c r="B815" s="60"/>
      <c r="C815" s="60"/>
      <c r="D815" t="s">
        <v>105</v>
      </c>
      <c r="E815" s="240">
        <v>10</v>
      </c>
      <c r="G815" s="2">
        <f t="shared" si="19"/>
        <v>213.99999999999994</v>
      </c>
      <c r="I815" s="526"/>
      <c r="J815" t="s">
        <v>17</v>
      </c>
      <c r="K815" s="26">
        <v>2</v>
      </c>
      <c r="L815" s="240"/>
    </row>
    <row r="816" spans="1:14">
      <c r="A816" s="7">
        <v>45199</v>
      </c>
      <c r="B816" s="526" t="s">
        <v>117</v>
      </c>
      <c r="C816" s="526" t="s">
        <v>53</v>
      </c>
      <c r="D816" t="s">
        <v>18</v>
      </c>
      <c r="F816" s="2">
        <v>60</v>
      </c>
      <c r="G816" s="2">
        <f t="shared" si="19"/>
        <v>153.99999999999994</v>
      </c>
      <c r="K816" s="37">
        <f>SUM(K800:K815)</f>
        <v>283.5</v>
      </c>
      <c r="L816" s="240"/>
    </row>
    <row r="817" spans="1:12">
      <c r="A817" s="7">
        <v>45199</v>
      </c>
      <c r="B817" s="526" t="s">
        <v>117</v>
      </c>
      <c r="C817" s="526" t="s">
        <v>53</v>
      </c>
      <c r="D817" t="s">
        <v>19</v>
      </c>
      <c r="F817" s="2">
        <v>5</v>
      </c>
      <c r="G817" s="2">
        <f t="shared" si="19"/>
        <v>148.99999999999994</v>
      </c>
      <c r="I817" s="525"/>
      <c r="K817" s="240"/>
      <c r="L817" s="37"/>
    </row>
    <row r="818" spans="1:12">
      <c r="A818" s="7">
        <v>45199</v>
      </c>
      <c r="B818" s="526" t="s">
        <v>117</v>
      </c>
      <c r="C818" s="526" t="s">
        <v>53</v>
      </c>
      <c r="D818" t="s">
        <v>16</v>
      </c>
      <c r="F818" s="2">
        <v>50</v>
      </c>
      <c r="G818" s="2">
        <f t="shared" si="19"/>
        <v>98.999999999999943</v>
      </c>
      <c r="I818" s="526"/>
      <c r="K818" s="240"/>
      <c r="L818" s="37"/>
    </row>
    <row r="819" spans="1:12">
      <c r="A819" s="1">
        <v>45260</v>
      </c>
      <c r="B819" s="526" t="s">
        <v>132</v>
      </c>
      <c r="C819" s="526" t="s">
        <v>53</v>
      </c>
      <c r="D819" t="s">
        <v>16</v>
      </c>
      <c r="F819" s="2">
        <v>45</v>
      </c>
      <c r="G819" s="2">
        <f t="shared" si="19"/>
        <v>53.999999999999943</v>
      </c>
      <c r="I819" s="526"/>
      <c r="K819" s="240"/>
      <c r="L819" s="37"/>
    </row>
    <row r="820" spans="1:12">
      <c r="A820" s="86">
        <v>45265</v>
      </c>
      <c r="B820" s="526">
        <v>27901</v>
      </c>
      <c r="C820" s="526" t="s">
        <v>53</v>
      </c>
      <c r="D820" t="s">
        <v>16</v>
      </c>
      <c r="F820" s="2">
        <v>32</v>
      </c>
      <c r="G820" s="2">
        <f t="shared" si="19"/>
        <v>21.999999999999943</v>
      </c>
      <c r="I820" s="526"/>
      <c r="K820" s="240"/>
      <c r="L820" s="37"/>
    </row>
    <row r="821" spans="1:12">
      <c r="A821" s="86">
        <v>45265</v>
      </c>
      <c r="B821" s="526">
        <v>27901</v>
      </c>
      <c r="C821" s="526" t="s">
        <v>53</v>
      </c>
      <c r="D821" t="s">
        <v>17</v>
      </c>
      <c r="F821" s="2">
        <v>2</v>
      </c>
      <c r="G821" s="2">
        <f t="shared" si="19"/>
        <v>19.999999999999943</v>
      </c>
      <c r="I821" s="526"/>
      <c r="K821" s="240"/>
      <c r="L821" s="37"/>
    </row>
    <row r="822" spans="1:12">
      <c r="A822" s="86">
        <v>45265</v>
      </c>
      <c r="B822" s="526">
        <v>27901</v>
      </c>
      <c r="C822" s="526" t="s">
        <v>53</v>
      </c>
      <c r="D822" t="s">
        <v>77</v>
      </c>
      <c r="F822" s="240">
        <v>10</v>
      </c>
      <c r="G822" s="2">
        <f t="shared" si="19"/>
        <v>9.9999999999999432</v>
      </c>
      <c r="I822" s="526"/>
      <c r="K822" s="240"/>
      <c r="L822" s="37"/>
    </row>
    <row r="823" spans="1:12">
      <c r="A823" s="86">
        <v>45265</v>
      </c>
      <c r="B823" s="526">
        <v>27901</v>
      </c>
      <c r="C823" s="526" t="s">
        <v>53</v>
      </c>
      <c r="D823" t="s">
        <v>105</v>
      </c>
      <c r="F823" s="240">
        <v>10</v>
      </c>
      <c r="G823" s="2">
        <f t="shared" si="19"/>
        <v>-5.6843418860808015E-14</v>
      </c>
      <c r="I823" s="526"/>
      <c r="K823" s="240"/>
      <c r="L823" s="37"/>
    </row>
    <row r="824" spans="1:12">
      <c r="A824" s="44">
        <v>45230</v>
      </c>
      <c r="B824" s="525" t="s">
        <v>14</v>
      </c>
      <c r="C824" s="525" t="s">
        <v>30</v>
      </c>
      <c r="D824" t="s">
        <v>16</v>
      </c>
      <c r="E824" s="26">
        <v>123.5</v>
      </c>
      <c r="F824" s="148"/>
      <c r="G824" s="2">
        <f t="shared" si="19"/>
        <v>123.49999999999994</v>
      </c>
      <c r="I824" s="525"/>
      <c r="K824" s="240"/>
    </row>
    <row r="825" spans="1:12">
      <c r="B825" s="526"/>
      <c r="C825" s="526"/>
      <c r="D825" t="s">
        <v>17</v>
      </c>
      <c r="E825" s="26">
        <v>2</v>
      </c>
      <c r="F825" s="148"/>
      <c r="G825" s="2">
        <f t="shared" si="19"/>
        <v>125.49999999999994</v>
      </c>
      <c r="I825" s="526"/>
      <c r="K825" s="240"/>
    </row>
    <row r="826" spans="1:12">
      <c r="B826" s="526"/>
      <c r="C826" s="526"/>
      <c r="D826" t="s">
        <v>18</v>
      </c>
      <c r="E826" s="240">
        <v>60</v>
      </c>
      <c r="F826" s="148"/>
      <c r="G826" s="2">
        <f t="shared" si="19"/>
        <v>185.49999999999994</v>
      </c>
      <c r="I826" s="525"/>
      <c r="K826" s="240"/>
    </row>
    <row r="827" spans="1:12">
      <c r="B827" s="526"/>
      <c r="C827" s="526"/>
      <c r="D827" t="s">
        <v>19</v>
      </c>
      <c r="E827" s="240">
        <v>5</v>
      </c>
      <c r="F827" s="148"/>
      <c r="G827" s="2">
        <f t="shared" si="19"/>
        <v>190.49999999999994</v>
      </c>
      <c r="I827" s="526"/>
      <c r="K827" s="240"/>
    </row>
    <row r="828" spans="1:12">
      <c r="A828" s="86">
        <v>45230</v>
      </c>
      <c r="B828" s="526" t="s">
        <v>118</v>
      </c>
      <c r="C828" s="526" t="s">
        <v>30</v>
      </c>
      <c r="D828" t="s">
        <v>18</v>
      </c>
      <c r="E828" s="240"/>
      <c r="F828" s="240">
        <v>60</v>
      </c>
      <c r="G828" s="2">
        <f t="shared" si="19"/>
        <v>130.49999999999994</v>
      </c>
      <c r="K828" s="240"/>
    </row>
    <row r="829" spans="1:12">
      <c r="A829" s="86">
        <v>45230</v>
      </c>
      <c r="B829" s="526" t="s">
        <v>118</v>
      </c>
      <c r="C829" s="526" t="s">
        <v>30</v>
      </c>
      <c r="D829" t="s">
        <v>19</v>
      </c>
      <c r="E829" s="240"/>
      <c r="F829" s="240">
        <v>5</v>
      </c>
      <c r="G829" s="2">
        <f t="shared" si="19"/>
        <v>125.49999999999994</v>
      </c>
      <c r="K829" s="240"/>
    </row>
    <row r="830" spans="1:12">
      <c r="A830" s="86">
        <v>45230</v>
      </c>
      <c r="B830" s="526" t="s">
        <v>118</v>
      </c>
      <c r="C830" s="526" t="s">
        <v>30</v>
      </c>
      <c r="D830" t="s">
        <v>16</v>
      </c>
      <c r="E830" s="240"/>
      <c r="F830" s="240">
        <v>50</v>
      </c>
      <c r="G830" s="2">
        <f t="shared" si="19"/>
        <v>75.499999999999943</v>
      </c>
      <c r="I830" s="525"/>
      <c r="K830" s="240"/>
    </row>
    <row r="831" spans="1:12">
      <c r="A831" s="7">
        <v>45291</v>
      </c>
      <c r="B831" s="526" t="s">
        <v>121</v>
      </c>
      <c r="C831" s="526" t="s">
        <v>30</v>
      </c>
      <c r="D831" t="s">
        <v>16</v>
      </c>
      <c r="E831" s="240"/>
      <c r="F831" s="240">
        <v>65</v>
      </c>
      <c r="G831" s="2">
        <f t="shared" si="19"/>
        <v>10.499999999999943</v>
      </c>
      <c r="I831" s="525"/>
      <c r="K831" s="240"/>
    </row>
    <row r="832" spans="1:12">
      <c r="A832" s="86">
        <v>45322</v>
      </c>
      <c r="B832" s="526" t="s">
        <v>119</v>
      </c>
      <c r="C832" s="526" t="s">
        <v>30</v>
      </c>
      <c r="D832" t="s">
        <v>16</v>
      </c>
      <c r="E832" s="240"/>
      <c r="F832" s="240">
        <v>8.5</v>
      </c>
      <c r="G832" s="2">
        <f t="shared" si="19"/>
        <v>1.9999999999999432</v>
      </c>
      <c r="I832" s="525"/>
      <c r="K832" s="240"/>
    </row>
    <row r="833" spans="1:12">
      <c r="A833" s="86">
        <v>45322</v>
      </c>
      <c r="B833" s="526" t="s">
        <v>119</v>
      </c>
      <c r="C833" s="526" t="s">
        <v>30</v>
      </c>
      <c r="D833" t="s">
        <v>17</v>
      </c>
      <c r="E833" s="240"/>
      <c r="F833" s="240">
        <v>2</v>
      </c>
      <c r="G833" s="2">
        <f t="shared" si="19"/>
        <v>-5.6843418860808015E-14</v>
      </c>
      <c r="I833" s="525"/>
      <c r="K833" s="240"/>
    </row>
    <row r="834" spans="1:12">
      <c r="A834" s="88">
        <v>45260</v>
      </c>
      <c r="B834" s="525" t="s">
        <v>14</v>
      </c>
      <c r="C834" s="525" t="s">
        <v>33</v>
      </c>
      <c r="D834" t="s">
        <v>16</v>
      </c>
      <c r="E834" s="26">
        <v>134.19999999999999</v>
      </c>
      <c r="F834" s="240"/>
      <c r="G834" s="2">
        <f t="shared" si="19"/>
        <v>134.19999999999993</v>
      </c>
      <c r="I834" s="526"/>
      <c r="K834" s="240"/>
    </row>
    <row r="835" spans="1:12">
      <c r="A835" s="86"/>
      <c r="B835" s="526"/>
      <c r="C835" s="526"/>
      <c r="D835" t="s">
        <v>17</v>
      </c>
      <c r="E835" s="26">
        <v>5</v>
      </c>
      <c r="F835" s="240"/>
      <c r="G835" s="2">
        <f t="shared" si="19"/>
        <v>139.19999999999993</v>
      </c>
      <c r="K835" s="240"/>
    </row>
    <row r="836" spans="1:12">
      <c r="A836" s="86"/>
      <c r="B836" s="526"/>
      <c r="C836" s="526"/>
      <c r="D836" t="s">
        <v>18</v>
      </c>
      <c r="E836" s="240">
        <v>60</v>
      </c>
      <c r="F836" s="240"/>
      <c r="G836" s="2">
        <f t="shared" si="19"/>
        <v>199.19999999999993</v>
      </c>
      <c r="K836" s="240"/>
    </row>
    <row r="837" spans="1:12">
      <c r="A837" s="86"/>
      <c r="B837" s="526"/>
      <c r="C837" s="526"/>
      <c r="D837" t="s">
        <v>19</v>
      </c>
      <c r="E837" s="240">
        <v>5</v>
      </c>
      <c r="F837" s="240"/>
      <c r="G837" s="2">
        <f t="shared" si="19"/>
        <v>204.19999999999993</v>
      </c>
      <c r="I837" s="525"/>
      <c r="K837" s="26"/>
    </row>
    <row r="838" spans="1:12">
      <c r="A838" s="86">
        <v>45260</v>
      </c>
      <c r="B838" s="526" t="s">
        <v>132</v>
      </c>
      <c r="C838" s="526" t="s">
        <v>33</v>
      </c>
      <c r="D838" t="s">
        <v>18</v>
      </c>
      <c r="E838" s="240"/>
      <c r="F838" s="240">
        <v>60</v>
      </c>
      <c r="G838" s="2">
        <f t="shared" si="19"/>
        <v>144.19999999999993</v>
      </c>
      <c r="I838" s="526"/>
      <c r="K838" s="26"/>
    </row>
    <row r="839" spans="1:12">
      <c r="A839" s="86">
        <v>45260</v>
      </c>
      <c r="B839" s="526" t="s">
        <v>132</v>
      </c>
      <c r="C839" s="526" t="s">
        <v>33</v>
      </c>
      <c r="D839" t="s">
        <v>19</v>
      </c>
      <c r="E839" s="240"/>
      <c r="F839" s="240">
        <v>5</v>
      </c>
      <c r="G839" s="2">
        <f t="shared" si="19"/>
        <v>139.19999999999993</v>
      </c>
      <c r="K839" s="37"/>
    </row>
    <row r="840" spans="1:12">
      <c r="A840" s="86">
        <v>45322</v>
      </c>
      <c r="B840" s="526" t="s">
        <v>119</v>
      </c>
      <c r="C840" s="526" t="s">
        <v>33</v>
      </c>
      <c r="D840" t="s">
        <v>16</v>
      </c>
      <c r="E840" s="240"/>
      <c r="F840" s="240">
        <v>19.5</v>
      </c>
      <c r="G840" s="2">
        <f t="shared" si="19"/>
        <v>119.69999999999993</v>
      </c>
      <c r="K840" s="37"/>
    </row>
    <row r="841" spans="1:12">
      <c r="A841" s="86">
        <v>45351</v>
      </c>
      <c r="B841" s="526" t="s">
        <v>135</v>
      </c>
      <c r="C841" s="526" t="s">
        <v>33</v>
      </c>
      <c r="D841" t="s">
        <v>16</v>
      </c>
      <c r="E841" s="240"/>
      <c r="F841" s="240">
        <v>45</v>
      </c>
      <c r="G841" s="2">
        <f t="shared" si="19"/>
        <v>74.699999999999932</v>
      </c>
      <c r="K841" s="37"/>
    </row>
    <row r="842" spans="1:12">
      <c r="A842" s="86">
        <v>45358</v>
      </c>
      <c r="B842" s="526">
        <v>28518</v>
      </c>
      <c r="C842" s="526" t="s">
        <v>33</v>
      </c>
      <c r="D842" t="s">
        <v>16</v>
      </c>
      <c r="E842" s="240"/>
      <c r="F842" s="240">
        <v>69.7</v>
      </c>
      <c r="G842" s="2">
        <f t="shared" si="19"/>
        <v>4.9999999999999289</v>
      </c>
      <c r="K842" s="37"/>
    </row>
    <row r="843" spans="1:12">
      <c r="A843" s="86">
        <v>45358</v>
      </c>
      <c r="B843" s="526">
        <v>28518</v>
      </c>
      <c r="C843" s="526" t="s">
        <v>33</v>
      </c>
      <c r="D843" t="s">
        <v>17</v>
      </c>
      <c r="E843" s="240"/>
      <c r="F843" s="240">
        <v>5</v>
      </c>
      <c r="G843" s="2">
        <f t="shared" si="19"/>
        <v>-7.1054273576010019E-14</v>
      </c>
      <c r="K843" s="37"/>
    </row>
    <row r="844" spans="1:12">
      <c r="A844" s="44">
        <v>45291</v>
      </c>
      <c r="B844" s="525" t="s">
        <v>14</v>
      </c>
      <c r="C844" s="525" t="s">
        <v>34</v>
      </c>
      <c r="D844" t="s">
        <v>16</v>
      </c>
      <c r="E844" s="26">
        <v>143.4</v>
      </c>
      <c r="F844" s="240"/>
      <c r="G844" s="2">
        <f t="shared" si="19"/>
        <v>143.39999999999992</v>
      </c>
      <c r="J844" s="525"/>
      <c r="L844" s="26"/>
    </row>
    <row r="845" spans="1:12">
      <c r="B845" s="526"/>
      <c r="C845" s="526"/>
      <c r="D845" t="s">
        <v>17</v>
      </c>
      <c r="E845" s="26">
        <v>5</v>
      </c>
      <c r="F845" s="240"/>
      <c r="G845" s="2">
        <f t="shared" si="19"/>
        <v>148.39999999999992</v>
      </c>
      <c r="J845" s="526"/>
      <c r="L845" s="26"/>
    </row>
    <row r="846" spans="1:12">
      <c r="B846" s="526"/>
      <c r="C846" s="526"/>
      <c r="D846" t="s">
        <v>18</v>
      </c>
      <c r="E846" s="240">
        <v>60</v>
      </c>
      <c r="F846" s="240"/>
      <c r="G846" s="2">
        <f t="shared" si="19"/>
        <v>208.39999999999992</v>
      </c>
      <c r="J846" s="525"/>
      <c r="L846" s="26"/>
    </row>
    <row r="847" spans="1:12">
      <c r="B847" s="526"/>
      <c r="C847" s="526"/>
      <c r="D847" t="s">
        <v>19</v>
      </c>
      <c r="E847" s="240">
        <v>5</v>
      </c>
      <c r="F847" s="240"/>
      <c r="G847" s="2">
        <f t="shared" si="19"/>
        <v>213.39999999999992</v>
      </c>
      <c r="J847" s="526"/>
      <c r="L847" s="26"/>
    </row>
    <row r="848" spans="1:12">
      <c r="A848" s="7">
        <v>45291</v>
      </c>
      <c r="B848" s="526" t="s">
        <v>121</v>
      </c>
      <c r="C848" s="526" t="s">
        <v>34</v>
      </c>
      <c r="D848" t="s">
        <v>18</v>
      </c>
      <c r="E848" s="240"/>
      <c r="F848" s="240">
        <v>60</v>
      </c>
      <c r="G848" s="2">
        <f t="shared" si="19"/>
        <v>153.39999999999992</v>
      </c>
      <c r="J848" s="525"/>
      <c r="L848" s="26"/>
    </row>
    <row r="849" spans="1:12">
      <c r="A849" s="7">
        <v>45291</v>
      </c>
      <c r="B849" s="526" t="s">
        <v>121</v>
      </c>
      <c r="C849" s="526" t="s">
        <v>34</v>
      </c>
      <c r="D849" t="s">
        <v>19</v>
      </c>
      <c r="E849" s="240"/>
      <c r="F849" s="240">
        <v>5</v>
      </c>
      <c r="G849" s="2">
        <f t="shared" si="19"/>
        <v>148.39999999999992</v>
      </c>
      <c r="J849" s="526"/>
      <c r="L849" s="26"/>
    </row>
    <row r="850" spans="1:12">
      <c r="A850" s="86">
        <v>45358</v>
      </c>
      <c r="B850" s="526">
        <v>28518</v>
      </c>
      <c r="C850" s="526" t="s">
        <v>34</v>
      </c>
      <c r="D850" t="s">
        <v>16</v>
      </c>
      <c r="E850" s="240"/>
      <c r="F850" s="26">
        <v>143.4</v>
      </c>
      <c r="G850" s="2">
        <f t="shared" si="19"/>
        <v>4.9999999999999147</v>
      </c>
      <c r="J850" s="526"/>
      <c r="L850" s="26"/>
    </row>
    <row r="851" spans="1:12">
      <c r="A851" s="86">
        <v>45358</v>
      </c>
      <c r="B851" s="526">
        <v>28518</v>
      </c>
      <c r="C851" s="526" t="s">
        <v>34</v>
      </c>
      <c r="D851" t="s">
        <v>17</v>
      </c>
      <c r="E851" s="240"/>
      <c r="F851" s="26">
        <v>5</v>
      </c>
      <c r="G851" s="2">
        <f t="shared" si="19"/>
        <v>-8.5265128291212022E-14</v>
      </c>
      <c r="J851" s="526"/>
      <c r="L851" s="26"/>
    </row>
    <row r="852" spans="1:12">
      <c r="A852" s="88">
        <v>45322</v>
      </c>
      <c r="B852" s="525" t="s">
        <v>14</v>
      </c>
      <c r="C852" s="525" t="s">
        <v>15</v>
      </c>
      <c r="D852" t="s">
        <v>16</v>
      </c>
      <c r="E852" s="26">
        <v>160.19999999999999</v>
      </c>
      <c r="F852" s="240"/>
      <c r="G852" s="2">
        <f t="shared" si="19"/>
        <v>160.1999999999999</v>
      </c>
      <c r="L852" s="26"/>
    </row>
    <row r="853" spans="1:12">
      <c r="A853" s="86"/>
      <c r="B853" s="526"/>
      <c r="C853" s="526"/>
      <c r="D853" t="s">
        <v>17</v>
      </c>
      <c r="E853" s="26">
        <v>8.8000000000000007</v>
      </c>
      <c r="F853" s="240"/>
      <c r="G853" s="2">
        <f t="shared" si="19"/>
        <v>168.99999999999991</v>
      </c>
    </row>
    <row r="854" spans="1:12">
      <c r="A854" s="86"/>
      <c r="B854" s="526"/>
      <c r="C854" s="526"/>
      <c r="D854" t="s">
        <v>18</v>
      </c>
      <c r="E854" s="240">
        <v>60</v>
      </c>
      <c r="F854" s="240"/>
      <c r="G854" s="2">
        <f t="shared" si="19"/>
        <v>228.99999999999991</v>
      </c>
    </row>
    <row r="855" spans="1:12">
      <c r="A855" s="86"/>
      <c r="B855" s="526"/>
      <c r="C855" s="526"/>
      <c r="D855" t="s">
        <v>19</v>
      </c>
      <c r="E855" s="240">
        <v>5</v>
      </c>
      <c r="F855" s="240"/>
      <c r="G855" s="2">
        <f t="shared" si="19"/>
        <v>233.99999999999991</v>
      </c>
    </row>
    <row r="856" spans="1:12">
      <c r="A856" s="86">
        <v>45322</v>
      </c>
      <c r="B856" s="526" t="s">
        <v>119</v>
      </c>
      <c r="C856" s="526" t="s">
        <v>15</v>
      </c>
      <c r="D856" t="s">
        <v>18</v>
      </c>
      <c r="E856" s="240"/>
      <c r="F856" s="240">
        <v>60</v>
      </c>
      <c r="G856" s="2">
        <f t="shared" si="19"/>
        <v>173.99999999999991</v>
      </c>
    </row>
    <row r="857" spans="1:12">
      <c r="A857" s="86">
        <v>45322</v>
      </c>
      <c r="B857" s="526" t="s">
        <v>119</v>
      </c>
      <c r="C857" s="526" t="s">
        <v>15</v>
      </c>
      <c r="D857" t="s">
        <v>19</v>
      </c>
      <c r="E857" s="240"/>
      <c r="F857" s="240">
        <v>5</v>
      </c>
      <c r="G857" s="2">
        <f t="shared" si="19"/>
        <v>168.99999999999991</v>
      </c>
    </row>
    <row r="858" spans="1:12">
      <c r="A858" s="86">
        <v>45358</v>
      </c>
      <c r="B858" s="526">
        <v>28518</v>
      </c>
      <c r="C858" s="526" t="s">
        <v>15</v>
      </c>
      <c r="D858" t="s">
        <v>16</v>
      </c>
      <c r="E858" s="240"/>
      <c r="F858" s="26">
        <v>160.19999999999999</v>
      </c>
      <c r="G858" s="2">
        <f t="shared" si="19"/>
        <v>8.7999999999999261</v>
      </c>
    </row>
    <row r="859" spans="1:12">
      <c r="A859" s="86">
        <v>45358</v>
      </c>
      <c r="B859" s="526">
        <v>28518</v>
      </c>
      <c r="C859" s="526" t="s">
        <v>15</v>
      </c>
      <c r="D859" t="s">
        <v>17</v>
      </c>
      <c r="E859" s="240"/>
      <c r="F859" s="26">
        <v>8.8000000000000007</v>
      </c>
      <c r="G859" s="2">
        <f t="shared" si="19"/>
        <v>-7.460698725481052E-14</v>
      </c>
    </row>
    <row r="860" spans="1:12">
      <c r="A860" s="88">
        <v>45351</v>
      </c>
      <c r="B860" s="525" t="s">
        <v>14</v>
      </c>
      <c r="C860" s="525" t="s">
        <v>20</v>
      </c>
      <c r="D860" t="s">
        <v>16</v>
      </c>
      <c r="E860" s="240">
        <v>165.9</v>
      </c>
      <c r="F860" s="240"/>
      <c r="G860" s="2">
        <f t="shared" si="19"/>
        <v>165.89999999999992</v>
      </c>
    </row>
    <row r="861" spans="1:12">
      <c r="A861" s="86"/>
      <c r="B861" s="526"/>
      <c r="C861" s="526"/>
      <c r="D861" t="s">
        <v>17</v>
      </c>
      <c r="E861" s="240">
        <v>5</v>
      </c>
      <c r="F861" s="240"/>
      <c r="G861" s="2">
        <f t="shared" si="19"/>
        <v>170.89999999999992</v>
      </c>
      <c r="J861" s="525" t="s">
        <v>20</v>
      </c>
      <c r="K861" t="s">
        <v>16</v>
      </c>
      <c r="L861" s="240">
        <v>135.9</v>
      </c>
    </row>
    <row r="862" spans="1:12">
      <c r="A862" s="86"/>
      <c r="B862" s="526"/>
      <c r="C862" s="526"/>
      <c r="D862" t="s">
        <v>18</v>
      </c>
      <c r="E862" s="240">
        <v>58</v>
      </c>
      <c r="F862" s="240"/>
      <c r="G862" s="2">
        <f t="shared" ref="G862:G933" si="20">+G861+E862-F862</f>
        <v>228.89999999999992</v>
      </c>
      <c r="J862" s="526"/>
      <c r="K862" t="s">
        <v>17</v>
      </c>
      <c r="L862" s="240">
        <v>5</v>
      </c>
    </row>
    <row r="863" spans="1:12">
      <c r="A863" s="86"/>
      <c r="B863" s="526"/>
      <c r="C863" s="526"/>
      <c r="D863" t="s">
        <v>19</v>
      </c>
      <c r="E863" s="240">
        <v>5</v>
      </c>
      <c r="F863" s="240"/>
      <c r="G863" s="2">
        <f t="shared" si="20"/>
        <v>233.89999999999992</v>
      </c>
      <c r="L863" s="37">
        <f>SUM(L861:L862)</f>
        <v>140.9</v>
      </c>
    </row>
    <row r="864" spans="1:12">
      <c r="A864" s="86">
        <v>45351</v>
      </c>
      <c r="B864" s="526" t="s">
        <v>135</v>
      </c>
      <c r="C864" s="526" t="s">
        <v>20</v>
      </c>
      <c r="D864" t="s">
        <v>18</v>
      </c>
      <c r="E864" s="240"/>
      <c r="F864" s="240">
        <v>58</v>
      </c>
      <c r="G864" s="2">
        <f t="shared" si="20"/>
        <v>175.89999999999992</v>
      </c>
      <c r="L864" s="37">
        <f>150-L863</f>
        <v>9.0999999999999943</v>
      </c>
    </row>
    <row r="865" spans="1:7">
      <c r="A865" s="86">
        <v>45351</v>
      </c>
      <c r="B865" s="526" t="s">
        <v>135</v>
      </c>
      <c r="C865" s="526" t="s">
        <v>20</v>
      </c>
      <c r="D865" t="s">
        <v>19</v>
      </c>
      <c r="E865" s="240"/>
      <c r="F865" s="240">
        <v>5</v>
      </c>
      <c r="G865" s="2">
        <f t="shared" si="20"/>
        <v>170.89999999999992</v>
      </c>
    </row>
    <row r="866" spans="1:7">
      <c r="A866" s="7">
        <v>45382</v>
      </c>
      <c r="B866" s="526" t="s">
        <v>124</v>
      </c>
      <c r="C866" s="526" t="s">
        <v>20</v>
      </c>
      <c r="D866" t="s">
        <v>16</v>
      </c>
      <c r="F866" s="2">
        <v>30</v>
      </c>
      <c r="G866" s="2">
        <f t="shared" si="20"/>
        <v>140.89999999999992</v>
      </c>
    </row>
    <row r="867" spans="1:7">
      <c r="A867" s="7">
        <v>45377</v>
      </c>
      <c r="B867" s="526">
        <v>28710</v>
      </c>
      <c r="C867" s="526" t="s">
        <v>20</v>
      </c>
      <c r="D867" t="s">
        <v>16</v>
      </c>
      <c r="F867" s="2">
        <v>135.9</v>
      </c>
      <c r="G867" s="2">
        <f t="shared" si="20"/>
        <v>4.9999999999999147</v>
      </c>
    </row>
    <row r="868" spans="1:7">
      <c r="A868" s="7">
        <v>45377</v>
      </c>
      <c r="B868" s="526">
        <v>28710</v>
      </c>
      <c r="C868" s="526" t="s">
        <v>20</v>
      </c>
      <c r="D868" t="s">
        <v>17</v>
      </c>
      <c r="F868" s="2">
        <v>5</v>
      </c>
      <c r="G868" s="2">
        <f t="shared" si="20"/>
        <v>-8.5265128291212022E-14</v>
      </c>
    </row>
    <row r="869" spans="1:7">
      <c r="A869" s="44">
        <v>45382</v>
      </c>
      <c r="B869" s="525" t="s">
        <v>14</v>
      </c>
      <c r="C869" s="525" t="s">
        <v>23</v>
      </c>
      <c r="D869" t="s">
        <v>16</v>
      </c>
      <c r="E869" s="240">
        <v>160.6</v>
      </c>
      <c r="F869" s="240"/>
      <c r="G869" s="2">
        <f t="shared" si="20"/>
        <v>160.59999999999991</v>
      </c>
    </row>
    <row r="870" spans="1:7">
      <c r="B870" s="526"/>
      <c r="C870" s="526"/>
      <c r="D870" t="s">
        <v>17</v>
      </c>
      <c r="E870" s="240">
        <v>5</v>
      </c>
      <c r="F870" s="240"/>
      <c r="G870" s="2">
        <f t="shared" si="20"/>
        <v>165.59999999999991</v>
      </c>
    </row>
    <row r="871" spans="1:7">
      <c r="B871" s="526"/>
      <c r="C871" s="526"/>
      <c r="D871" t="s">
        <v>18</v>
      </c>
      <c r="E871" s="240">
        <v>60</v>
      </c>
      <c r="F871" s="240"/>
      <c r="G871" s="2">
        <f t="shared" si="20"/>
        <v>225.59999999999991</v>
      </c>
    </row>
    <row r="872" spans="1:7">
      <c r="B872" s="526"/>
      <c r="C872" s="526"/>
      <c r="D872" t="s">
        <v>19</v>
      </c>
      <c r="E872" s="240">
        <v>5</v>
      </c>
      <c r="F872" s="240"/>
      <c r="G872" s="2">
        <f t="shared" si="20"/>
        <v>230.59999999999991</v>
      </c>
    </row>
    <row r="873" spans="1:7">
      <c r="A873" s="7">
        <v>45382</v>
      </c>
      <c r="B873" s="526" t="s">
        <v>124</v>
      </c>
      <c r="C873" s="526" t="s">
        <v>23</v>
      </c>
      <c r="D873" t="s">
        <v>18</v>
      </c>
      <c r="E873" s="240"/>
      <c r="F873" s="240">
        <v>60</v>
      </c>
      <c r="G873" s="2">
        <f t="shared" si="20"/>
        <v>170.59999999999991</v>
      </c>
    </row>
    <row r="874" spans="1:7">
      <c r="A874" s="7">
        <v>45382</v>
      </c>
      <c r="B874" s="526" t="s">
        <v>124</v>
      </c>
      <c r="C874" s="526" t="s">
        <v>23</v>
      </c>
      <c r="D874" t="s">
        <v>19</v>
      </c>
      <c r="E874" s="240"/>
      <c r="F874" s="240">
        <v>5</v>
      </c>
      <c r="G874" s="2">
        <f t="shared" si="20"/>
        <v>165.59999999999991</v>
      </c>
    </row>
    <row r="875" spans="1:7">
      <c r="A875" s="7">
        <v>45382</v>
      </c>
      <c r="B875" s="526" t="s">
        <v>124</v>
      </c>
      <c r="C875" s="526" t="s">
        <v>23</v>
      </c>
      <c r="D875" t="s">
        <v>16</v>
      </c>
      <c r="F875" s="2">
        <v>10</v>
      </c>
      <c r="G875" s="2">
        <f t="shared" si="20"/>
        <v>155.59999999999991</v>
      </c>
    </row>
    <row r="876" spans="1:7">
      <c r="A876" s="7">
        <v>45412</v>
      </c>
      <c r="B876" s="526" t="s">
        <v>140</v>
      </c>
      <c r="C876" s="526" t="s">
        <v>23</v>
      </c>
      <c r="D876" t="s">
        <v>16</v>
      </c>
      <c r="F876" s="2">
        <v>40</v>
      </c>
      <c r="G876" s="2">
        <f t="shared" si="20"/>
        <v>115.59999999999991</v>
      </c>
    </row>
    <row r="877" spans="1:7">
      <c r="A877" s="7">
        <v>45443</v>
      </c>
      <c r="B877" s="526" t="s">
        <v>365</v>
      </c>
      <c r="C877" s="526" t="s">
        <v>23</v>
      </c>
      <c r="D877" t="s">
        <v>16</v>
      </c>
      <c r="F877" s="2">
        <v>65</v>
      </c>
      <c r="G877" s="2">
        <f t="shared" si="20"/>
        <v>50.599999999999909</v>
      </c>
    </row>
    <row r="878" spans="1:7">
      <c r="A878" s="86">
        <v>45473</v>
      </c>
      <c r="B878" s="526" t="s">
        <v>129</v>
      </c>
      <c r="C878" s="526" t="s">
        <v>23</v>
      </c>
      <c r="D878" t="s">
        <v>16</v>
      </c>
      <c r="F878" s="2">
        <v>40</v>
      </c>
      <c r="G878" s="2">
        <f t="shared" si="20"/>
        <v>10.599999999999909</v>
      </c>
    </row>
    <row r="879" spans="1:7">
      <c r="A879" s="7">
        <v>45482</v>
      </c>
      <c r="B879" s="526">
        <v>29268</v>
      </c>
      <c r="C879" s="526" t="s">
        <v>23</v>
      </c>
      <c r="D879" t="s">
        <v>16</v>
      </c>
      <c r="F879" s="2">
        <v>5.6</v>
      </c>
      <c r="G879" s="2">
        <f t="shared" si="20"/>
        <v>4.9999999999999094</v>
      </c>
    </row>
    <row r="880" spans="1:7">
      <c r="A880" s="7">
        <v>45482</v>
      </c>
      <c r="B880" s="526">
        <v>29268</v>
      </c>
      <c r="C880" s="526" t="s">
        <v>23</v>
      </c>
      <c r="D880" t="s">
        <v>17</v>
      </c>
      <c r="F880" s="2">
        <v>5</v>
      </c>
      <c r="G880" s="2">
        <f t="shared" si="20"/>
        <v>-9.0594198809412774E-14</v>
      </c>
    </row>
    <row r="881" spans="1:10">
      <c r="A881" s="44">
        <v>45412</v>
      </c>
      <c r="B881" s="525" t="s">
        <v>14</v>
      </c>
      <c r="C881" s="525" t="s">
        <v>24</v>
      </c>
      <c r="D881" t="s">
        <v>16</v>
      </c>
      <c r="E881" s="240">
        <v>159.69999999999999</v>
      </c>
      <c r="G881" s="2">
        <f t="shared" si="20"/>
        <v>159.6999999999999</v>
      </c>
    </row>
    <row r="882" spans="1:10">
      <c r="B882" s="526"/>
      <c r="C882" s="526"/>
      <c r="D882" t="s">
        <v>17</v>
      </c>
      <c r="E882" s="240">
        <v>5</v>
      </c>
      <c r="G882" s="2">
        <f t="shared" si="20"/>
        <v>164.6999999999999</v>
      </c>
      <c r="I882" s="543"/>
      <c r="J882" s="543"/>
    </row>
    <row r="883" spans="1:10">
      <c r="B883" s="526"/>
      <c r="C883" s="526"/>
      <c r="D883" t="s">
        <v>18</v>
      </c>
      <c r="E883" s="240">
        <v>60</v>
      </c>
      <c r="G883" s="2">
        <f t="shared" si="20"/>
        <v>224.6999999999999</v>
      </c>
      <c r="H883" s="525"/>
      <c r="J883" s="240"/>
    </row>
    <row r="884" spans="1:10">
      <c r="B884" s="526"/>
      <c r="C884" s="526"/>
      <c r="D884" t="s">
        <v>19</v>
      </c>
      <c r="E884" s="240">
        <v>5</v>
      </c>
      <c r="G884" s="2">
        <f t="shared" si="20"/>
        <v>229.6999999999999</v>
      </c>
      <c r="H884" s="526"/>
      <c r="J884" s="240"/>
    </row>
    <row r="885" spans="1:10">
      <c r="A885" s="7">
        <v>45412</v>
      </c>
      <c r="B885" s="526" t="s">
        <v>140</v>
      </c>
      <c r="C885" s="526" t="s">
        <v>24</v>
      </c>
      <c r="D885" t="s">
        <v>18</v>
      </c>
      <c r="E885" s="263"/>
      <c r="F885" s="2">
        <v>40</v>
      </c>
      <c r="G885" s="2">
        <f t="shared" si="20"/>
        <v>189.6999999999999</v>
      </c>
      <c r="H885" s="525"/>
      <c r="J885" s="240"/>
    </row>
    <row r="886" spans="1:10">
      <c r="A886" s="7">
        <v>45482</v>
      </c>
      <c r="B886" s="526">
        <v>29268</v>
      </c>
      <c r="C886" s="526" t="s">
        <v>24</v>
      </c>
      <c r="D886" t="s">
        <v>16</v>
      </c>
      <c r="E886" s="263"/>
      <c r="F886" s="2">
        <v>159.69999999999999</v>
      </c>
      <c r="G886" s="2">
        <f t="shared" si="20"/>
        <v>29.999999999999915</v>
      </c>
      <c r="H886" s="525"/>
      <c r="J886" s="240"/>
    </row>
    <row r="887" spans="1:10">
      <c r="A887" s="7">
        <v>45482</v>
      </c>
      <c r="B887" s="526">
        <v>29268</v>
      </c>
      <c r="C887" s="526" t="s">
        <v>24</v>
      </c>
      <c r="D887" t="s">
        <v>17</v>
      </c>
      <c r="E887" s="263"/>
      <c r="F887" s="2">
        <v>5</v>
      </c>
      <c r="G887" s="2">
        <f t="shared" si="20"/>
        <v>24.999999999999915</v>
      </c>
      <c r="H887" s="525"/>
      <c r="J887" s="240"/>
    </row>
    <row r="888" spans="1:10">
      <c r="A888" s="7">
        <v>45482</v>
      </c>
      <c r="B888" s="526">
        <v>29268</v>
      </c>
      <c r="C888" s="526" t="s">
        <v>24</v>
      </c>
      <c r="D888" t="s">
        <v>18</v>
      </c>
      <c r="E888" s="263"/>
      <c r="F888" s="2">
        <v>20</v>
      </c>
      <c r="G888" s="2">
        <f t="shared" si="20"/>
        <v>4.9999999999999147</v>
      </c>
      <c r="H888" s="525"/>
      <c r="J888" s="240"/>
    </row>
    <row r="889" spans="1:10">
      <c r="A889" s="7">
        <v>45482</v>
      </c>
      <c r="B889" s="526">
        <v>29268</v>
      </c>
      <c r="C889" s="526" t="s">
        <v>24</v>
      </c>
      <c r="D889" t="s">
        <v>19</v>
      </c>
      <c r="E889" s="263"/>
      <c r="F889" s="2">
        <v>5</v>
      </c>
      <c r="G889" s="2">
        <f t="shared" si="20"/>
        <v>-8.5265128291212022E-14</v>
      </c>
      <c r="H889" s="525"/>
      <c r="J889" s="240"/>
    </row>
    <row r="890" spans="1:10">
      <c r="A890" s="44">
        <v>45443</v>
      </c>
      <c r="B890" s="525" t="s">
        <v>14</v>
      </c>
      <c r="C890" s="525" t="s">
        <v>25</v>
      </c>
      <c r="D890" t="s">
        <v>16</v>
      </c>
      <c r="E890" s="240">
        <v>145.30000000000001</v>
      </c>
      <c r="G890" s="2">
        <f t="shared" si="20"/>
        <v>145.29999999999993</v>
      </c>
      <c r="H890" s="526"/>
      <c r="J890" s="240"/>
    </row>
    <row r="891" spans="1:10">
      <c r="B891" s="526"/>
      <c r="C891" s="526"/>
      <c r="D891" t="s">
        <v>17</v>
      </c>
      <c r="E891" s="240">
        <v>5</v>
      </c>
      <c r="G891" s="2">
        <f t="shared" si="20"/>
        <v>150.29999999999993</v>
      </c>
      <c r="H891" s="526"/>
      <c r="J891" s="240"/>
    </row>
    <row r="892" spans="1:10">
      <c r="B892" s="526"/>
      <c r="C892" s="526"/>
      <c r="D892" t="s">
        <v>18</v>
      </c>
      <c r="E892" s="240">
        <v>60</v>
      </c>
      <c r="G892" s="2">
        <f t="shared" si="20"/>
        <v>210.29999999999993</v>
      </c>
      <c r="H892" s="526"/>
      <c r="J892" s="240"/>
    </row>
    <row r="893" spans="1:10">
      <c r="B893" s="526"/>
      <c r="C893" s="526"/>
      <c r="D893" t="s">
        <v>19</v>
      </c>
      <c r="E893" s="240">
        <v>5</v>
      </c>
      <c r="G893" s="2">
        <f t="shared" si="20"/>
        <v>215.29999999999993</v>
      </c>
      <c r="H893" s="525"/>
      <c r="J893" s="240"/>
    </row>
    <row r="894" spans="1:10">
      <c r="B894" s="526"/>
      <c r="C894" s="526"/>
      <c r="D894" t="s">
        <v>289</v>
      </c>
      <c r="E894" s="2">
        <v>10</v>
      </c>
      <c r="G894" s="2">
        <f t="shared" si="20"/>
        <v>225.29999999999993</v>
      </c>
      <c r="H894" s="526"/>
      <c r="J894" s="240"/>
    </row>
    <row r="895" spans="1:10">
      <c r="A895" s="7">
        <v>45443</v>
      </c>
      <c r="B895" s="526" t="s">
        <v>365</v>
      </c>
      <c r="C895" s="526" t="s">
        <v>25</v>
      </c>
      <c r="D895" t="s">
        <v>18</v>
      </c>
      <c r="E895" s="240"/>
      <c r="F895" s="240">
        <v>60</v>
      </c>
      <c r="G895" s="2">
        <f t="shared" si="20"/>
        <v>165.29999999999993</v>
      </c>
      <c r="H895" s="526"/>
      <c r="J895" s="2"/>
    </row>
    <row r="896" spans="1:10">
      <c r="A896" s="7">
        <v>45443</v>
      </c>
      <c r="B896" s="526" t="s">
        <v>365</v>
      </c>
      <c r="C896" s="526" t="s">
        <v>25</v>
      </c>
      <c r="D896" t="s">
        <v>19</v>
      </c>
      <c r="E896" s="240"/>
      <c r="F896" s="240">
        <v>5</v>
      </c>
      <c r="G896" s="2">
        <f t="shared" si="20"/>
        <v>160.29999999999993</v>
      </c>
      <c r="H896" s="526"/>
      <c r="J896" s="37"/>
    </row>
    <row r="897" spans="1:10">
      <c r="A897" s="7">
        <v>45504</v>
      </c>
      <c r="B897" s="526" t="s">
        <v>115</v>
      </c>
      <c r="C897" s="526" t="s">
        <v>25</v>
      </c>
      <c r="D897" t="s">
        <v>16</v>
      </c>
      <c r="E897" s="240"/>
      <c r="F897" s="240">
        <v>15</v>
      </c>
      <c r="G897" s="2">
        <f t="shared" si="20"/>
        <v>145.29999999999993</v>
      </c>
      <c r="H897" s="526"/>
      <c r="J897" s="37"/>
    </row>
    <row r="898" spans="1:10">
      <c r="A898" s="7">
        <v>45482</v>
      </c>
      <c r="B898" s="526">
        <v>29268</v>
      </c>
      <c r="C898" s="526" t="s">
        <v>25</v>
      </c>
      <c r="D898" t="s">
        <v>16</v>
      </c>
      <c r="E898" s="240"/>
      <c r="F898" s="240">
        <v>130.30000000000001</v>
      </c>
      <c r="G898" s="2">
        <f t="shared" si="20"/>
        <v>14.999999999999915</v>
      </c>
      <c r="H898" s="526"/>
      <c r="J898" s="37"/>
    </row>
    <row r="899" spans="1:10">
      <c r="A899" s="7">
        <v>45482</v>
      </c>
      <c r="B899" s="526">
        <v>29268</v>
      </c>
      <c r="C899" s="526" t="s">
        <v>25</v>
      </c>
      <c r="D899" t="s">
        <v>17</v>
      </c>
      <c r="E899" s="240"/>
      <c r="F899" s="240">
        <v>5</v>
      </c>
      <c r="G899" s="2">
        <f t="shared" si="20"/>
        <v>9.9999999999999147</v>
      </c>
      <c r="H899" s="526"/>
      <c r="J899" s="37"/>
    </row>
    <row r="900" spans="1:10">
      <c r="A900" s="7">
        <v>45482</v>
      </c>
      <c r="B900" s="526">
        <v>29268</v>
      </c>
      <c r="C900" s="526" t="s">
        <v>25</v>
      </c>
      <c r="D900" t="s">
        <v>289</v>
      </c>
      <c r="E900" s="240"/>
      <c r="F900" s="240">
        <v>10</v>
      </c>
      <c r="G900" s="2">
        <f t="shared" si="20"/>
        <v>-8.5265128291212022E-14</v>
      </c>
      <c r="H900" s="526"/>
      <c r="J900" s="37"/>
    </row>
    <row r="901" spans="1:10">
      <c r="A901" s="88">
        <v>45473</v>
      </c>
      <c r="B901" s="525" t="s">
        <v>14</v>
      </c>
      <c r="C901" s="525" t="s">
        <v>26</v>
      </c>
      <c r="D901" t="s">
        <v>16</v>
      </c>
      <c r="E901" s="240">
        <v>141.1</v>
      </c>
      <c r="F901" s="240"/>
      <c r="G901" s="2">
        <f t="shared" si="20"/>
        <v>141.09999999999991</v>
      </c>
      <c r="H901" s="526"/>
      <c r="J901" s="240"/>
    </row>
    <row r="902" spans="1:10">
      <c r="A902" s="86"/>
      <c r="B902" s="526"/>
      <c r="C902" s="526"/>
      <c r="D902" t="s">
        <v>17</v>
      </c>
      <c r="E902" s="240">
        <v>7</v>
      </c>
      <c r="F902" s="240"/>
      <c r="G902" s="2">
        <f t="shared" si="20"/>
        <v>148.09999999999991</v>
      </c>
      <c r="H902" s="526"/>
      <c r="J902" s="240"/>
    </row>
    <row r="903" spans="1:10">
      <c r="A903" s="86"/>
      <c r="B903" s="526"/>
      <c r="C903" s="526"/>
      <c r="D903" t="s">
        <v>18</v>
      </c>
      <c r="E903" s="240">
        <v>60</v>
      </c>
      <c r="F903" s="240"/>
      <c r="G903" s="2">
        <f t="shared" si="20"/>
        <v>208.09999999999991</v>
      </c>
      <c r="H903" s="526"/>
    </row>
    <row r="904" spans="1:10">
      <c r="A904" s="86"/>
      <c r="B904" s="526"/>
      <c r="C904" s="526"/>
      <c r="D904" t="s">
        <v>19</v>
      </c>
      <c r="E904" s="240">
        <v>5</v>
      </c>
      <c r="F904" s="240"/>
      <c r="G904" s="2">
        <f t="shared" si="20"/>
        <v>213.09999999999991</v>
      </c>
    </row>
    <row r="905" spans="1:10">
      <c r="A905" s="86">
        <v>45473</v>
      </c>
      <c r="B905" s="526" t="s">
        <v>129</v>
      </c>
      <c r="C905" s="526" t="s">
        <v>26</v>
      </c>
      <c r="D905" t="s">
        <v>18</v>
      </c>
      <c r="E905" s="240"/>
      <c r="F905" s="240">
        <v>60</v>
      </c>
      <c r="G905" s="2">
        <f t="shared" si="20"/>
        <v>153.09999999999991</v>
      </c>
    </row>
    <row r="906" spans="1:10">
      <c r="A906" s="86">
        <v>45473</v>
      </c>
      <c r="B906" s="526" t="s">
        <v>129</v>
      </c>
      <c r="C906" s="526" t="s">
        <v>26</v>
      </c>
      <c r="D906" t="s">
        <v>19</v>
      </c>
      <c r="E906" s="240"/>
      <c r="F906" s="240">
        <v>5</v>
      </c>
      <c r="G906" s="2">
        <f t="shared" si="20"/>
        <v>148.09999999999991</v>
      </c>
    </row>
    <row r="907" spans="1:10">
      <c r="A907" s="86">
        <v>45504</v>
      </c>
      <c r="B907" s="526" t="s">
        <v>115</v>
      </c>
      <c r="C907" s="526" t="s">
        <v>26</v>
      </c>
      <c r="D907" t="s">
        <v>16</v>
      </c>
      <c r="E907" s="240"/>
      <c r="F907" s="240">
        <v>60</v>
      </c>
      <c r="G907" s="2">
        <f t="shared" si="20"/>
        <v>88.099999999999909</v>
      </c>
    </row>
    <row r="908" spans="1:10">
      <c r="A908" s="86">
        <v>45609</v>
      </c>
      <c r="B908" s="526">
        <v>30004</v>
      </c>
      <c r="C908" s="526" t="s">
        <v>26</v>
      </c>
      <c r="D908" t="s">
        <v>16</v>
      </c>
      <c r="E908" s="240"/>
      <c r="F908" s="240">
        <v>81.099999999999994</v>
      </c>
      <c r="G908" s="2">
        <f t="shared" si="20"/>
        <v>6.9999999999999147</v>
      </c>
    </row>
    <row r="909" spans="1:10">
      <c r="A909" s="86">
        <v>45609</v>
      </c>
      <c r="B909" s="526">
        <v>30004</v>
      </c>
      <c r="C909" s="526" t="s">
        <v>26</v>
      </c>
      <c r="D909" t="s">
        <v>17</v>
      </c>
      <c r="E909" s="240"/>
      <c r="F909" s="240">
        <v>7</v>
      </c>
      <c r="G909" s="2">
        <f t="shared" si="20"/>
        <v>-8.5265128291212022E-14</v>
      </c>
    </row>
    <row r="910" spans="1:10">
      <c r="A910" s="88">
        <v>45504</v>
      </c>
      <c r="B910" s="525" t="s">
        <v>14</v>
      </c>
      <c r="C910" s="525" t="s">
        <v>27</v>
      </c>
      <c r="D910" t="s">
        <v>16</v>
      </c>
      <c r="E910" s="240">
        <v>138.5</v>
      </c>
      <c r="F910" s="240"/>
      <c r="G910" s="2">
        <f t="shared" si="20"/>
        <v>138.49999999999991</v>
      </c>
    </row>
    <row r="911" spans="1:10">
      <c r="A911" s="86"/>
      <c r="B911" s="526"/>
      <c r="C911" s="526"/>
      <c r="D911" t="s">
        <v>17</v>
      </c>
      <c r="E911" s="240">
        <v>7</v>
      </c>
      <c r="F911" s="240"/>
      <c r="G911" s="2">
        <f t="shared" si="20"/>
        <v>145.49999999999991</v>
      </c>
    </row>
    <row r="912" spans="1:10">
      <c r="A912" s="86"/>
      <c r="B912" s="526"/>
      <c r="C912" s="526"/>
      <c r="D912" t="s">
        <v>18</v>
      </c>
      <c r="E912" s="240">
        <v>60</v>
      </c>
      <c r="F912" s="240"/>
      <c r="G912" s="2">
        <f t="shared" si="20"/>
        <v>205.49999999999991</v>
      </c>
    </row>
    <row r="913" spans="1:12">
      <c r="A913" s="86"/>
      <c r="B913" s="526"/>
      <c r="C913" s="526"/>
      <c r="D913" t="s">
        <v>19</v>
      </c>
      <c r="E913" s="240">
        <v>5</v>
      </c>
      <c r="F913" s="240"/>
      <c r="G913" s="2">
        <f t="shared" si="20"/>
        <v>210.49999999999991</v>
      </c>
    </row>
    <row r="914" spans="1:12">
      <c r="A914" s="86"/>
      <c r="B914" s="526"/>
      <c r="C914" s="526"/>
      <c r="D914" t="s">
        <v>107</v>
      </c>
      <c r="E914" s="240">
        <v>250</v>
      </c>
      <c r="F914" s="240"/>
      <c r="G914" s="2">
        <f t="shared" si="20"/>
        <v>460.49999999999989</v>
      </c>
      <c r="I914" s="543"/>
      <c r="J914" s="543"/>
      <c r="K914" s="543"/>
    </row>
    <row r="915" spans="1:12">
      <c r="A915" s="86">
        <v>45504</v>
      </c>
      <c r="B915" s="526" t="s">
        <v>115</v>
      </c>
      <c r="C915" s="526" t="s">
        <v>27</v>
      </c>
      <c r="D915" t="s">
        <v>18</v>
      </c>
      <c r="E915" s="240"/>
      <c r="F915" s="240">
        <v>60</v>
      </c>
      <c r="G915" s="2">
        <f t="shared" si="20"/>
        <v>400.49999999999989</v>
      </c>
      <c r="I915" s="525"/>
      <c r="K915" s="240"/>
    </row>
    <row r="916" spans="1:12">
      <c r="A916" s="7">
        <v>45535</v>
      </c>
      <c r="B916" s="526" t="s">
        <v>143</v>
      </c>
      <c r="C916" s="526" t="s">
        <v>27</v>
      </c>
      <c r="D916" t="s">
        <v>16</v>
      </c>
      <c r="E916" s="240"/>
      <c r="F916" s="240">
        <v>65</v>
      </c>
      <c r="G916" s="2">
        <f t="shared" si="20"/>
        <v>335.49999999999989</v>
      </c>
      <c r="I916" s="526"/>
      <c r="K916" s="240"/>
    </row>
    <row r="917" spans="1:12">
      <c r="A917" s="86">
        <v>45609</v>
      </c>
      <c r="B917" s="526">
        <v>30004</v>
      </c>
      <c r="C917" s="526" t="s">
        <v>27</v>
      </c>
      <c r="D917" t="s">
        <v>16</v>
      </c>
      <c r="E917" s="240"/>
      <c r="F917" s="240">
        <v>73.5</v>
      </c>
      <c r="G917" s="2">
        <f t="shared" si="20"/>
        <v>261.99999999999989</v>
      </c>
      <c r="I917" s="526"/>
      <c r="K917" s="240"/>
    </row>
    <row r="918" spans="1:12">
      <c r="A918" s="86">
        <v>45609</v>
      </c>
      <c r="B918" s="526">
        <v>30004</v>
      </c>
      <c r="C918" s="526" t="s">
        <v>27</v>
      </c>
      <c r="D918" t="s">
        <v>17</v>
      </c>
      <c r="E918" s="240"/>
      <c r="F918" s="240">
        <v>7</v>
      </c>
      <c r="G918" s="2">
        <f t="shared" si="20"/>
        <v>254.99999999999989</v>
      </c>
      <c r="I918" s="526"/>
      <c r="K918" s="240"/>
    </row>
    <row r="919" spans="1:12">
      <c r="A919" s="86">
        <v>45609</v>
      </c>
      <c r="B919" s="526">
        <v>30004</v>
      </c>
      <c r="C919" s="526" t="s">
        <v>27</v>
      </c>
      <c r="D919" t="s">
        <v>19</v>
      </c>
      <c r="E919" s="240"/>
      <c r="F919" s="240">
        <v>5</v>
      </c>
      <c r="G919" s="2">
        <f t="shared" si="20"/>
        <v>249.99999999999989</v>
      </c>
      <c r="I919" s="526"/>
      <c r="K919" s="240"/>
    </row>
    <row r="920" spans="1:12">
      <c r="A920" s="86">
        <v>45609</v>
      </c>
      <c r="B920" s="526">
        <v>30005</v>
      </c>
      <c r="C920" s="526" t="s">
        <v>27</v>
      </c>
      <c r="D920" t="s">
        <v>107</v>
      </c>
      <c r="E920" s="240"/>
      <c r="F920" s="240">
        <v>250</v>
      </c>
      <c r="G920" s="2">
        <f t="shared" si="20"/>
        <v>0</v>
      </c>
      <c r="I920" s="526"/>
      <c r="K920" s="240"/>
    </row>
    <row r="921" spans="1:12">
      <c r="A921" s="44">
        <v>45535</v>
      </c>
      <c r="B921" s="525" t="s">
        <v>14</v>
      </c>
      <c r="C921" s="525" t="s">
        <v>81</v>
      </c>
      <c r="D921" t="s">
        <v>16</v>
      </c>
      <c r="E921" s="240">
        <v>138.9</v>
      </c>
      <c r="F921" s="240"/>
      <c r="G921" s="2">
        <f t="shared" si="20"/>
        <v>138.9</v>
      </c>
      <c r="I921" s="525"/>
      <c r="K921" s="240"/>
    </row>
    <row r="922" spans="1:12">
      <c r="B922" s="526"/>
      <c r="C922" s="526"/>
      <c r="D922" t="s">
        <v>17</v>
      </c>
      <c r="E922" s="240">
        <v>7</v>
      </c>
      <c r="F922" s="240"/>
      <c r="G922" s="2">
        <f t="shared" si="20"/>
        <v>145.9</v>
      </c>
      <c r="I922" s="526"/>
      <c r="K922" s="240"/>
    </row>
    <row r="923" spans="1:12">
      <c r="B923" s="526"/>
      <c r="C923" s="526"/>
      <c r="D923" t="s">
        <v>18</v>
      </c>
      <c r="E923" s="240">
        <v>60</v>
      </c>
      <c r="F923" s="240"/>
      <c r="G923" s="2">
        <f t="shared" si="20"/>
        <v>205.9</v>
      </c>
      <c r="K923" s="240"/>
    </row>
    <row r="924" spans="1:12">
      <c r="B924" s="526"/>
      <c r="C924" s="526"/>
      <c r="D924" t="s">
        <v>19</v>
      </c>
      <c r="E924" s="240">
        <v>5</v>
      </c>
      <c r="F924" s="240"/>
      <c r="G924" s="2">
        <f t="shared" si="20"/>
        <v>210.9</v>
      </c>
      <c r="L924" s="240"/>
    </row>
    <row r="925" spans="1:12">
      <c r="A925" s="7">
        <v>45535</v>
      </c>
      <c r="B925" s="526" t="s">
        <v>143</v>
      </c>
      <c r="C925" s="526" t="s">
        <v>81</v>
      </c>
      <c r="D925" t="s">
        <v>18</v>
      </c>
      <c r="E925" s="240"/>
      <c r="F925" s="240">
        <v>60</v>
      </c>
      <c r="G925" s="2">
        <f t="shared" si="20"/>
        <v>150.9</v>
      </c>
      <c r="I925" s="525"/>
      <c r="K925" s="240"/>
    </row>
    <row r="926" spans="1:12">
      <c r="A926" s="7">
        <v>45535</v>
      </c>
      <c r="B926" s="526" t="s">
        <v>143</v>
      </c>
      <c r="C926" s="526" t="s">
        <v>81</v>
      </c>
      <c r="D926" t="s">
        <v>19</v>
      </c>
      <c r="E926" s="240"/>
      <c r="F926" s="240">
        <v>5</v>
      </c>
      <c r="G926" s="2">
        <f t="shared" si="20"/>
        <v>145.9</v>
      </c>
      <c r="I926" s="526"/>
      <c r="K926" s="240"/>
    </row>
    <row r="927" spans="1:12">
      <c r="A927" s="86">
        <v>45565</v>
      </c>
      <c r="B927" s="526" t="s">
        <v>117</v>
      </c>
      <c r="C927" s="526" t="s">
        <v>81</v>
      </c>
      <c r="D927" t="s">
        <v>16</v>
      </c>
      <c r="F927" s="2">
        <v>70</v>
      </c>
      <c r="G927" s="2">
        <f t="shared" si="20"/>
        <v>75.900000000000006</v>
      </c>
      <c r="I927" s="525"/>
      <c r="L927" s="240"/>
    </row>
    <row r="928" spans="1:12">
      <c r="A928" s="86">
        <v>45609</v>
      </c>
      <c r="B928" s="526">
        <v>30004</v>
      </c>
      <c r="C928" s="526" t="s">
        <v>81</v>
      </c>
      <c r="D928" t="s">
        <v>16</v>
      </c>
      <c r="F928" s="2">
        <v>68.900000000000006</v>
      </c>
      <c r="G928" s="2">
        <f t="shared" si="20"/>
        <v>7</v>
      </c>
      <c r="I928" s="525"/>
      <c r="L928" s="240"/>
    </row>
    <row r="929" spans="1:12">
      <c r="A929" s="86">
        <v>45609</v>
      </c>
      <c r="B929" s="526">
        <v>30004</v>
      </c>
      <c r="C929" s="526" t="s">
        <v>81</v>
      </c>
      <c r="D929" t="s">
        <v>17</v>
      </c>
      <c r="F929" s="2">
        <v>7</v>
      </c>
      <c r="G929" s="2">
        <f t="shared" si="20"/>
        <v>0</v>
      </c>
      <c r="I929" s="525"/>
      <c r="L929" s="240"/>
    </row>
    <row r="930" spans="1:12">
      <c r="A930" s="88">
        <v>45565</v>
      </c>
      <c r="B930" s="525" t="s">
        <v>14</v>
      </c>
      <c r="C930" s="525" t="s">
        <v>53</v>
      </c>
      <c r="D930" t="s">
        <v>16</v>
      </c>
      <c r="E930" s="240">
        <v>139.80000000000001</v>
      </c>
      <c r="F930" s="240"/>
      <c r="G930" s="2">
        <f t="shared" si="20"/>
        <v>139.80000000000001</v>
      </c>
      <c r="I930" s="526"/>
      <c r="L930" s="240"/>
    </row>
    <row r="931" spans="1:12">
      <c r="A931" s="86"/>
      <c r="B931" s="526"/>
      <c r="C931" s="526"/>
      <c r="D931" t="s">
        <v>17</v>
      </c>
      <c r="E931" s="240">
        <v>5</v>
      </c>
      <c r="F931" s="240"/>
      <c r="G931" s="2">
        <f t="shared" si="20"/>
        <v>144.80000000000001</v>
      </c>
      <c r="K931" s="37"/>
    </row>
    <row r="932" spans="1:12">
      <c r="A932" s="86"/>
      <c r="B932" s="526"/>
      <c r="C932" s="526"/>
      <c r="D932" t="s">
        <v>18</v>
      </c>
      <c r="E932" s="240">
        <v>60</v>
      </c>
      <c r="F932" s="240"/>
      <c r="G932" s="2">
        <f t="shared" si="20"/>
        <v>204.8</v>
      </c>
    </row>
    <row r="933" spans="1:12">
      <c r="A933" s="86"/>
      <c r="B933" s="526"/>
      <c r="C933" s="526"/>
      <c r="D933" t="s">
        <v>19</v>
      </c>
      <c r="E933" s="240">
        <v>5</v>
      </c>
      <c r="F933" s="240"/>
      <c r="G933" s="2">
        <f t="shared" si="20"/>
        <v>209.8</v>
      </c>
    </row>
    <row r="934" spans="1:12">
      <c r="A934" s="86">
        <v>45565</v>
      </c>
      <c r="B934" s="526" t="s">
        <v>117</v>
      </c>
      <c r="C934" s="526" t="s">
        <v>53</v>
      </c>
      <c r="D934" t="s">
        <v>18</v>
      </c>
      <c r="E934" s="240"/>
      <c r="F934" s="240">
        <v>60</v>
      </c>
      <c r="G934" s="2">
        <f t="shared" ref="G934:G1000" si="21">+G933+E934-F934</f>
        <v>149.80000000000001</v>
      </c>
    </row>
    <row r="935" spans="1:12">
      <c r="A935" s="86">
        <v>45565</v>
      </c>
      <c r="B935" s="526" t="s">
        <v>117</v>
      </c>
      <c r="C935" s="526" t="s">
        <v>53</v>
      </c>
      <c r="D935" t="s">
        <v>19</v>
      </c>
      <c r="E935" s="240"/>
      <c r="F935" s="240">
        <v>5</v>
      </c>
      <c r="G935" s="2">
        <f t="shared" si="21"/>
        <v>144.80000000000001</v>
      </c>
    </row>
    <row r="936" spans="1:12">
      <c r="A936" s="86">
        <v>45596</v>
      </c>
      <c r="B936" s="526" t="s">
        <v>118</v>
      </c>
      <c r="C936" s="526" t="s">
        <v>53</v>
      </c>
      <c r="D936" t="s">
        <v>16</v>
      </c>
      <c r="E936" s="240"/>
      <c r="F936" s="240">
        <v>65</v>
      </c>
      <c r="G936" s="2">
        <f t="shared" si="21"/>
        <v>79.800000000000011</v>
      </c>
    </row>
    <row r="937" spans="1:12">
      <c r="A937" s="86">
        <v>45743</v>
      </c>
      <c r="B937" s="526">
        <v>30864</v>
      </c>
      <c r="C937" s="526" t="s">
        <v>53</v>
      </c>
      <c r="D937" t="s">
        <v>16</v>
      </c>
      <c r="E937" s="240"/>
      <c r="F937" s="240">
        <v>74.8</v>
      </c>
      <c r="G937" s="2">
        <f t="shared" si="21"/>
        <v>5.0000000000000142</v>
      </c>
    </row>
    <row r="938" spans="1:12">
      <c r="A938" s="86">
        <v>45743</v>
      </c>
      <c r="B938" s="526">
        <v>30864</v>
      </c>
      <c r="C938" s="526" t="s">
        <v>53</v>
      </c>
      <c r="D938" t="s">
        <v>17</v>
      </c>
      <c r="E938" s="240"/>
      <c r="F938" s="240">
        <v>5</v>
      </c>
      <c r="G938" s="2">
        <f t="shared" si="21"/>
        <v>1.4210854715202004E-14</v>
      </c>
    </row>
    <row r="939" spans="1:12">
      <c r="A939" s="88">
        <v>45596</v>
      </c>
      <c r="B939" s="525" t="s">
        <v>14</v>
      </c>
      <c r="C939" s="525" t="s">
        <v>30</v>
      </c>
      <c r="D939" t="s">
        <v>16</v>
      </c>
      <c r="E939" s="240">
        <v>117.2</v>
      </c>
      <c r="F939" s="240"/>
      <c r="G939" s="2">
        <f t="shared" si="21"/>
        <v>117.20000000000002</v>
      </c>
    </row>
    <row r="940" spans="1:12">
      <c r="A940" s="86"/>
      <c r="B940" s="526"/>
      <c r="C940" s="526"/>
      <c r="D940" t="s">
        <v>17</v>
      </c>
      <c r="E940" s="240">
        <v>7</v>
      </c>
      <c r="F940" s="240"/>
      <c r="G940" s="2">
        <f t="shared" si="21"/>
        <v>124.20000000000002</v>
      </c>
    </row>
    <row r="941" spans="1:12">
      <c r="A941" s="86"/>
      <c r="B941" s="526"/>
      <c r="C941" s="526"/>
      <c r="D941" t="s">
        <v>18</v>
      </c>
      <c r="E941" s="240">
        <v>60</v>
      </c>
      <c r="F941" s="240"/>
      <c r="G941" s="2">
        <f t="shared" si="21"/>
        <v>184.20000000000002</v>
      </c>
    </row>
    <row r="942" spans="1:12">
      <c r="A942" s="86"/>
      <c r="B942" s="526"/>
      <c r="C942" s="526"/>
      <c r="D942" t="s">
        <v>19</v>
      </c>
      <c r="E942" s="240">
        <v>5</v>
      </c>
      <c r="F942" s="240"/>
      <c r="G942" s="2">
        <f t="shared" si="21"/>
        <v>189.20000000000002</v>
      </c>
    </row>
    <row r="943" spans="1:12">
      <c r="A943" s="86">
        <v>45596</v>
      </c>
      <c r="B943" s="526" t="s">
        <v>118</v>
      </c>
      <c r="C943" s="526" t="s">
        <v>30</v>
      </c>
      <c r="D943" t="s">
        <v>18</v>
      </c>
      <c r="E943" s="240"/>
      <c r="F943" s="240">
        <v>60</v>
      </c>
      <c r="G943" s="2">
        <f t="shared" si="21"/>
        <v>129.20000000000002</v>
      </c>
    </row>
    <row r="944" spans="1:12">
      <c r="A944" s="86">
        <v>45596</v>
      </c>
      <c r="B944" s="526" t="s">
        <v>118</v>
      </c>
      <c r="C944" s="526" t="s">
        <v>30</v>
      </c>
      <c r="D944" t="s">
        <v>19</v>
      </c>
      <c r="E944" s="240"/>
      <c r="F944" s="240">
        <v>5</v>
      </c>
      <c r="G944" s="2">
        <f t="shared" si="21"/>
        <v>124.20000000000002</v>
      </c>
    </row>
    <row r="945" spans="1:7">
      <c r="A945" s="86">
        <v>45626</v>
      </c>
      <c r="B945" s="526" t="s">
        <v>132</v>
      </c>
      <c r="C945" s="526" t="s">
        <v>30</v>
      </c>
      <c r="D945" t="s">
        <v>16</v>
      </c>
      <c r="E945" s="240"/>
      <c r="F945" s="240">
        <v>90</v>
      </c>
      <c r="G945" s="2">
        <f t="shared" si="21"/>
        <v>34.200000000000017</v>
      </c>
    </row>
    <row r="946" spans="1:7">
      <c r="A946" s="7">
        <v>45743</v>
      </c>
      <c r="B946" s="526">
        <v>30864</v>
      </c>
      <c r="C946" s="526" t="s">
        <v>30</v>
      </c>
      <c r="D946" t="s">
        <v>16</v>
      </c>
      <c r="E946" s="240"/>
      <c r="F946" s="240">
        <v>27.2</v>
      </c>
      <c r="G946" s="2">
        <f t="shared" si="21"/>
        <v>7.0000000000000178</v>
      </c>
    </row>
    <row r="947" spans="1:7">
      <c r="A947" s="7">
        <v>45743</v>
      </c>
      <c r="B947" s="526">
        <v>30864</v>
      </c>
      <c r="C947" s="526" t="s">
        <v>30</v>
      </c>
      <c r="D947" t="s">
        <v>17</v>
      </c>
      <c r="E947" s="240"/>
      <c r="F947" s="240">
        <v>7</v>
      </c>
      <c r="G947" s="2">
        <f t="shared" si="21"/>
        <v>1.7763568394002505E-14</v>
      </c>
    </row>
    <row r="948" spans="1:7">
      <c r="A948" s="88">
        <v>45626</v>
      </c>
      <c r="B948" s="525" t="s">
        <v>14</v>
      </c>
      <c r="C948" s="525" t="s">
        <v>83</v>
      </c>
      <c r="D948" t="s">
        <v>16</v>
      </c>
      <c r="E948" s="240">
        <v>115.9</v>
      </c>
      <c r="F948" s="240"/>
      <c r="G948" s="2">
        <f t="shared" si="21"/>
        <v>115.90000000000002</v>
      </c>
    </row>
    <row r="949" spans="1:7">
      <c r="A949" s="86"/>
      <c r="B949" s="526"/>
      <c r="C949" s="526"/>
      <c r="D949" t="s">
        <v>17</v>
      </c>
      <c r="E949" s="240">
        <v>7</v>
      </c>
      <c r="F949" s="240"/>
      <c r="G949" s="2">
        <f t="shared" si="21"/>
        <v>122.90000000000002</v>
      </c>
    </row>
    <row r="950" spans="1:7">
      <c r="A950" s="86"/>
      <c r="B950" s="526"/>
      <c r="C950" s="526"/>
      <c r="D950" t="s">
        <v>18</v>
      </c>
      <c r="E950" s="240">
        <v>60</v>
      </c>
      <c r="F950" s="240"/>
      <c r="G950" s="2">
        <f t="shared" si="21"/>
        <v>182.90000000000003</v>
      </c>
    </row>
    <row r="951" spans="1:7">
      <c r="A951" s="86"/>
      <c r="B951" s="526"/>
      <c r="C951" s="526"/>
      <c r="D951" t="s">
        <v>19</v>
      </c>
      <c r="E951" s="240">
        <v>5</v>
      </c>
      <c r="F951" s="240"/>
      <c r="G951" s="2">
        <f t="shared" si="21"/>
        <v>187.90000000000003</v>
      </c>
    </row>
    <row r="952" spans="1:7">
      <c r="A952" s="86">
        <v>45626</v>
      </c>
      <c r="B952" s="526" t="s">
        <v>132</v>
      </c>
      <c r="C952" s="526" t="s">
        <v>83</v>
      </c>
      <c r="D952" t="s">
        <v>18</v>
      </c>
      <c r="E952" s="240"/>
      <c r="F952" s="240">
        <v>60</v>
      </c>
      <c r="G952" s="2">
        <f t="shared" si="21"/>
        <v>127.90000000000003</v>
      </c>
    </row>
    <row r="953" spans="1:7">
      <c r="A953" s="86">
        <v>45626</v>
      </c>
      <c r="B953" s="526" t="s">
        <v>132</v>
      </c>
      <c r="C953" s="526" t="s">
        <v>83</v>
      </c>
      <c r="D953" t="s">
        <v>19</v>
      </c>
      <c r="E953" s="240"/>
      <c r="F953" s="240">
        <v>5</v>
      </c>
      <c r="G953" s="2">
        <f t="shared" si="21"/>
        <v>122.90000000000003</v>
      </c>
    </row>
    <row r="954" spans="1:7">
      <c r="A954" s="7">
        <v>45657</v>
      </c>
      <c r="B954" s="526" t="s">
        <v>121</v>
      </c>
      <c r="C954" s="526" t="s">
        <v>83</v>
      </c>
      <c r="D954" t="s">
        <v>16</v>
      </c>
      <c r="F954" s="2">
        <v>95</v>
      </c>
      <c r="G954" s="2">
        <f t="shared" si="21"/>
        <v>27.900000000000034</v>
      </c>
    </row>
    <row r="955" spans="1:7">
      <c r="A955" s="7">
        <v>45743</v>
      </c>
      <c r="B955" s="526">
        <v>30864</v>
      </c>
      <c r="C955" s="526" t="s">
        <v>83</v>
      </c>
      <c r="D955" t="s">
        <v>16</v>
      </c>
      <c r="F955" s="2">
        <v>20.9</v>
      </c>
      <c r="G955" s="2">
        <f t="shared" si="21"/>
        <v>7.0000000000000355</v>
      </c>
    </row>
    <row r="956" spans="1:7">
      <c r="A956" s="7">
        <v>45743</v>
      </c>
      <c r="B956" s="526">
        <v>30864</v>
      </c>
      <c r="C956" s="526" t="s">
        <v>83</v>
      </c>
      <c r="D956" t="s">
        <v>17</v>
      </c>
      <c r="F956" s="2">
        <v>7</v>
      </c>
      <c r="G956" s="2">
        <f t="shared" si="21"/>
        <v>3.5527136788005009E-14</v>
      </c>
    </row>
    <row r="957" spans="1:7">
      <c r="A957" s="44">
        <v>45657</v>
      </c>
      <c r="B957" s="525" t="s">
        <v>14</v>
      </c>
      <c r="C957" s="525" t="s">
        <v>34</v>
      </c>
      <c r="D957" t="s">
        <v>16</v>
      </c>
      <c r="E957" s="240">
        <v>97.8</v>
      </c>
      <c r="F957" s="240"/>
      <c r="G957" s="2">
        <f t="shared" si="21"/>
        <v>97.80000000000004</v>
      </c>
    </row>
    <row r="958" spans="1:7">
      <c r="B958" s="526"/>
      <c r="C958" s="526"/>
      <c r="D958" t="s">
        <v>17</v>
      </c>
      <c r="E958" s="240">
        <v>3</v>
      </c>
      <c r="F958" s="240"/>
      <c r="G958" s="2">
        <f t="shared" si="21"/>
        <v>100.80000000000004</v>
      </c>
    </row>
    <row r="959" spans="1:7">
      <c r="B959" s="526"/>
      <c r="C959" s="526"/>
      <c r="D959" t="s">
        <v>18</v>
      </c>
      <c r="E959" s="240">
        <v>60</v>
      </c>
      <c r="F959" s="240"/>
      <c r="G959" s="2">
        <f t="shared" si="21"/>
        <v>160.80000000000004</v>
      </c>
    </row>
    <row r="960" spans="1:7">
      <c r="B960" s="526"/>
      <c r="C960" s="526"/>
      <c r="D960" t="s">
        <v>19</v>
      </c>
      <c r="E960" s="240">
        <v>5</v>
      </c>
      <c r="F960" s="240"/>
      <c r="G960" s="2">
        <f t="shared" si="21"/>
        <v>165.80000000000004</v>
      </c>
    </row>
    <row r="961" spans="1:12">
      <c r="A961" s="7">
        <v>45657</v>
      </c>
      <c r="B961" s="526" t="s">
        <v>121</v>
      </c>
      <c r="C961" s="526" t="s">
        <v>34</v>
      </c>
      <c r="D961" t="s">
        <v>18</v>
      </c>
      <c r="E961" s="240"/>
      <c r="F961" s="240">
        <v>60</v>
      </c>
      <c r="G961" s="2">
        <f t="shared" si="21"/>
        <v>105.80000000000004</v>
      </c>
      <c r="I961" s="525"/>
      <c r="K961" s="240"/>
    </row>
    <row r="962" spans="1:12">
      <c r="A962" s="7">
        <v>45657</v>
      </c>
      <c r="B962" s="526" t="s">
        <v>121</v>
      </c>
      <c r="C962" s="526" t="s">
        <v>34</v>
      </c>
      <c r="D962" t="s">
        <v>19</v>
      </c>
      <c r="E962" s="240"/>
      <c r="F962" s="240">
        <v>5</v>
      </c>
      <c r="G962" s="2">
        <f t="shared" si="21"/>
        <v>100.80000000000004</v>
      </c>
      <c r="I962" s="526"/>
      <c r="K962" s="240"/>
    </row>
    <row r="963" spans="1:12">
      <c r="A963" s="86">
        <v>45688</v>
      </c>
      <c r="B963" s="526" t="s">
        <v>119</v>
      </c>
      <c r="C963" s="526" t="s">
        <v>34</v>
      </c>
      <c r="D963" t="s">
        <v>16</v>
      </c>
      <c r="E963" s="240"/>
      <c r="F963" s="240">
        <v>65</v>
      </c>
      <c r="G963" s="2">
        <f t="shared" si="21"/>
        <v>35.80000000000004</v>
      </c>
      <c r="I963" s="525"/>
      <c r="K963" s="240"/>
    </row>
    <row r="964" spans="1:12">
      <c r="A964" s="7">
        <v>45743</v>
      </c>
      <c r="B964" s="526">
        <v>30864</v>
      </c>
      <c r="C964" s="526" t="s">
        <v>34</v>
      </c>
      <c r="D964" t="s">
        <v>16</v>
      </c>
      <c r="E964" s="240"/>
      <c r="F964" s="240">
        <v>32.799999999999997</v>
      </c>
      <c r="G964" s="2">
        <f t="shared" si="21"/>
        <v>3.0000000000000426</v>
      </c>
      <c r="I964" s="525"/>
      <c r="K964" s="240"/>
    </row>
    <row r="965" spans="1:12">
      <c r="A965" s="7">
        <v>45743</v>
      </c>
      <c r="B965" s="526">
        <v>30864</v>
      </c>
      <c r="C965" s="526" t="s">
        <v>34</v>
      </c>
      <c r="D965" t="s">
        <v>17</v>
      </c>
      <c r="E965" s="240"/>
      <c r="F965" s="240">
        <v>3</v>
      </c>
      <c r="G965" s="2">
        <f t="shared" si="21"/>
        <v>4.2632564145606011E-14</v>
      </c>
      <c r="I965" s="525"/>
      <c r="K965" s="240"/>
    </row>
    <row r="966" spans="1:12">
      <c r="A966" s="88">
        <v>45688</v>
      </c>
      <c r="B966" s="525" t="s">
        <v>14</v>
      </c>
      <c r="C966" s="525" t="s">
        <v>15</v>
      </c>
      <c r="D966" t="s">
        <v>16</v>
      </c>
      <c r="E966" s="240">
        <v>110.7</v>
      </c>
      <c r="F966" s="240"/>
      <c r="G966" s="2">
        <f t="shared" si="21"/>
        <v>110.70000000000005</v>
      </c>
      <c r="I966" s="526"/>
      <c r="K966" s="240"/>
    </row>
    <row r="967" spans="1:12">
      <c r="A967" s="86"/>
      <c r="B967" s="526"/>
      <c r="C967" s="526"/>
      <c r="D967" t="s">
        <v>17</v>
      </c>
      <c r="E967" s="240">
        <v>3</v>
      </c>
      <c r="F967" s="240"/>
      <c r="G967" s="2">
        <f t="shared" si="21"/>
        <v>113.70000000000005</v>
      </c>
      <c r="I967" s="525"/>
      <c r="K967" s="240"/>
    </row>
    <row r="968" spans="1:12">
      <c r="A968" s="86"/>
      <c r="B968" s="526"/>
      <c r="C968" s="526"/>
      <c r="D968" t="s">
        <v>18</v>
      </c>
      <c r="E968" s="240">
        <v>60</v>
      </c>
      <c r="F968" s="240"/>
      <c r="G968" s="2">
        <f t="shared" si="21"/>
        <v>173.70000000000005</v>
      </c>
      <c r="I968" s="526"/>
      <c r="K968" s="240"/>
    </row>
    <row r="969" spans="1:12">
      <c r="A969" s="86"/>
      <c r="B969" s="526"/>
      <c r="C969" s="526"/>
      <c r="D969" t="s">
        <v>19</v>
      </c>
      <c r="E969" s="240">
        <v>5</v>
      </c>
      <c r="F969" s="240"/>
      <c r="G969" s="2">
        <f t="shared" si="21"/>
        <v>178.70000000000005</v>
      </c>
      <c r="I969" s="525"/>
      <c r="K969" s="240"/>
    </row>
    <row r="970" spans="1:12">
      <c r="A970" s="86">
        <v>45688</v>
      </c>
      <c r="B970" s="526" t="s">
        <v>119</v>
      </c>
      <c r="C970" s="526" t="s">
        <v>15</v>
      </c>
      <c r="D970" t="s">
        <v>18</v>
      </c>
      <c r="E970" s="240"/>
      <c r="F970" s="240">
        <v>60</v>
      </c>
      <c r="G970" s="2">
        <f t="shared" si="21"/>
        <v>118.70000000000005</v>
      </c>
      <c r="I970" s="526"/>
      <c r="K970" s="240"/>
    </row>
    <row r="971" spans="1:12">
      <c r="A971" s="86">
        <v>45688</v>
      </c>
      <c r="B971" s="526" t="s">
        <v>119</v>
      </c>
      <c r="C971" s="526" t="s">
        <v>15</v>
      </c>
      <c r="D971" t="s">
        <v>19</v>
      </c>
      <c r="E971" s="240"/>
      <c r="F971" s="240">
        <v>5</v>
      </c>
      <c r="G971" s="2">
        <f t="shared" si="21"/>
        <v>113.70000000000005</v>
      </c>
      <c r="I971" s="525"/>
      <c r="K971" s="240"/>
    </row>
    <row r="972" spans="1:12">
      <c r="A972" s="7">
        <v>45716</v>
      </c>
      <c r="B972" s="526" t="s">
        <v>135</v>
      </c>
      <c r="C972" s="526" t="s">
        <v>15</v>
      </c>
      <c r="D972" t="s">
        <v>16</v>
      </c>
      <c r="E972" s="240"/>
      <c r="F972" s="240">
        <v>60</v>
      </c>
      <c r="G972" s="2">
        <f t="shared" si="21"/>
        <v>53.700000000000045</v>
      </c>
      <c r="I972" s="526"/>
      <c r="K972" s="240"/>
    </row>
    <row r="973" spans="1:12">
      <c r="A973" s="7">
        <v>45743</v>
      </c>
      <c r="B973" s="526">
        <v>30864</v>
      </c>
      <c r="C973" s="526" t="s">
        <v>15</v>
      </c>
      <c r="D973" t="s">
        <v>16</v>
      </c>
      <c r="E973" s="240"/>
      <c r="F973" s="240">
        <v>50.7</v>
      </c>
      <c r="G973" s="2">
        <f t="shared" si="21"/>
        <v>3.0000000000000426</v>
      </c>
      <c r="I973" s="526"/>
      <c r="K973" s="240"/>
    </row>
    <row r="974" spans="1:12">
      <c r="A974" s="7">
        <v>45743</v>
      </c>
      <c r="B974" s="526">
        <v>30864</v>
      </c>
      <c r="C974" s="526" t="s">
        <v>15</v>
      </c>
      <c r="D974" t="s">
        <v>17</v>
      </c>
      <c r="E974" s="240"/>
      <c r="F974" s="240">
        <v>3</v>
      </c>
      <c r="G974" s="2">
        <f t="shared" si="21"/>
        <v>4.2632564145606011E-14</v>
      </c>
      <c r="I974" s="526"/>
      <c r="K974" s="240"/>
    </row>
    <row r="975" spans="1:12">
      <c r="A975" s="44">
        <v>45716</v>
      </c>
      <c r="B975" s="525" t="s">
        <v>14</v>
      </c>
      <c r="C975" s="525" t="s">
        <v>20</v>
      </c>
      <c r="D975" t="s">
        <v>16</v>
      </c>
      <c r="E975" s="240">
        <v>124.5</v>
      </c>
      <c r="F975" s="240"/>
      <c r="G975" s="2">
        <f t="shared" si="21"/>
        <v>124.50000000000004</v>
      </c>
      <c r="I975" s="525"/>
      <c r="K975" s="240"/>
      <c r="L975" s="37"/>
    </row>
    <row r="976" spans="1:12">
      <c r="B976" s="526"/>
      <c r="C976" s="526"/>
      <c r="D976" t="s">
        <v>17</v>
      </c>
      <c r="E976" s="240">
        <v>3</v>
      </c>
      <c r="F976" s="240"/>
      <c r="G976" s="2">
        <f t="shared" si="21"/>
        <v>127.50000000000004</v>
      </c>
      <c r="I976" s="526"/>
      <c r="K976" s="240"/>
    </row>
    <row r="977" spans="1:12">
      <c r="B977" s="526"/>
      <c r="C977" s="526"/>
      <c r="D977" t="s">
        <v>18</v>
      </c>
      <c r="E977" s="240">
        <v>56</v>
      </c>
      <c r="F977" s="240"/>
      <c r="G977" s="2">
        <f t="shared" si="21"/>
        <v>183.50000000000006</v>
      </c>
      <c r="K977" s="37"/>
    </row>
    <row r="978" spans="1:12">
      <c r="B978" s="526"/>
      <c r="C978" s="526"/>
      <c r="D978" t="s">
        <v>19</v>
      </c>
      <c r="E978" s="240">
        <v>5</v>
      </c>
      <c r="F978" s="240"/>
      <c r="G978" s="2">
        <f t="shared" si="21"/>
        <v>188.50000000000006</v>
      </c>
      <c r="L978" s="37"/>
    </row>
    <row r="979" spans="1:12">
      <c r="A979" s="7">
        <v>45716</v>
      </c>
      <c r="B979" s="526" t="s">
        <v>135</v>
      </c>
      <c r="C979" s="526" t="s">
        <v>20</v>
      </c>
      <c r="D979" t="s">
        <v>18</v>
      </c>
      <c r="E979" s="240"/>
      <c r="F979" s="240">
        <v>56</v>
      </c>
      <c r="G979" s="2">
        <f t="shared" si="21"/>
        <v>132.50000000000006</v>
      </c>
    </row>
    <row r="980" spans="1:12">
      <c r="A980" s="7">
        <v>45716</v>
      </c>
      <c r="B980" s="526" t="s">
        <v>135</v>
      </c>
      <c r="C980" s="526" t="s">
        <v>20</v>
      </c>
      <c r="D980" t="s">
        <v>19</v>
      </c>
      <c r="E980" s="240"/>
      <c r="F980" s="240">
        <v>5</v>
      </c>
      <c r="G980" s="2">
        <f t="shared" si="21"/>
        <v>127.50000000000006</v>
      </c>
    </row>
    <row r="981" spans="1:12">
      <c r="A981" s="7">
        <v>45747</v>
      </c>
      <c r="B981" s="526" t="s">
        <v>124</v>
      </c>
      <c r="C981" s="526" t="s">
        <v>20</v>
      </c>
      <c r="D981" t="s">
        <v>16</v>
      </c>
      <c r="F981" s="2">
        <v>50</v>
      </c>
      <c r="G981" s="2">
        <f t="shared" si="21"/>
        <v>77.500000000000057</v>
      </c>
    </row>
    <row r="982" spans="1:12">
      <c r="A982" s="7">
        <v>45743</v>
      </c>
      <c r="B982" s="526">
        <v>30864</v>
      </c>
      <c r="C982" s="526" t="s">
        <v>20</v>
      </c>
      <c r="D982" t="s">
        <v>16</v>
      </c>
      <c r="F982" s="2">
        <v>74.5</v>
      </c>
      <c r="G982" s="2">
        <f t="shared" si="21"/>
        <v>3.0000000000000568</v>
      </c>
    </row>
    <row r="983" spans="1:12">
      <c r="A983" s="7">
        <v>45743</v>
      </c>
      <c r="B983" s="526">
        <v>30864</v>
      </c>
      <c r="C983" s="526" t="s">
        <v>20</v>
      </c>
      <c r="D983" t="s">
        <v>17</v>
      </c>
      <c r="F983" s="2">
        <v>3</v>
      </c>
      <c r="G983" s="2">
        <f t="shared" si="21"/>
        <v>5.6843418860808015E-14</v>
      </c>
    </row>
    <row r="984" spans="1:12">
      <c r="A984" s="44">
        <v>45747</v>
      </c>
      <c r="B984" s="525" t="s">
        <v>14</v>
      </c>
      <c r="C984" s="525" t="s">
        <v>23</v>
      </c>
      <c r="D984" t="s">
        <v>16</v>
      </c>
      <c r="E984" s="240">
        <v>148.9</v>
      </c>
      <c r="F984" s="240"/>
      <c r="G984" s="2">
        <f t="shared" si="21"/>
        <v>148.90000000000006</v>
      </c>
    </row>
    <row r="985" spans="1:12">
      <c r="B985" s="526"/>
      <c r="C985" s="526"/>
      <c r="D985" t="s">
        <v>17</v>
      </c>
      <c r="E985" s="240">
        <v>3</v>
      </c>
      <c r="F985" s="240"/>
      <c r="G985" s="2">
        <f t="shared" si="21"/>
        <v>151.90000000000006</v>
      </c>
    </row>
    <row r="986" spans="1:12">
      <c r="B986" s="526"/>
      <c r="C986" s="526"/>
      <c r="D986" t="s">
        <v>18</v>
      </c>
      <c r="E986" s="240">
        <v>60</v>
      </c>
      <c r="F986" s="240"/>
      <c r="G986" s="2">
        <f t="shared" si="21"/>
        <v>211.90000000000006</v>
      </c>
    </row>
    <row r="987" spans="1:12">
      <c r="B987" s="526"/>
      <c r="C987" s="526"/>
      <c r="D987" t="s">
        <v>19</v>
      </c>
      <c r="E987" s="240">
        <v>5</v>
      </c>
      <c r="F987" s="240"/>
      <c r="G987" s="2">
        <f t="shared" si="21"/>
        <v>216.90000000000006</v>
      </c>
    </row>
    <row r="988" spans="1:12">
      <c r="A988" s="7">
        <v>45747</v>
      </c>
      <c r="B988" s="526" t="s">
        <v>124</v>
      </c>
      <c r="C988" s="526" t="s">
        <v>23</v>
      </c>
      <c r="D988" t="s">
        <v>18</v>
      </c>
      <c r="E988" s="240"/>
      <c r="F988" s="240">
        <v>60</v>
      </c>
      <c r="G988" s="2">
        <f t="shared" si="21"/>
        <v>156.90000000000006</v>
      </c>
    </row>
    <row r="989" spans="1:12">
      <c r="A989" s="7">
        <v>45747</v>
      </c>
      <c r="B989" s="526" t="s">
        <v>124</v>
      </c>
      <c r="C989" s="526" t="s">
        <v>23</v>
      </c>
      <c r="D989" t="s">
        <v>19</v>
      </c>
      <c r="E989" s="240"/>
      <c r="F989" s="240">
        <v>5</v>
      </c>
      <c r="G989" s="2">
        <f t="shared" si="21"/>
        <v>151.90000000000006</v>
      </c>
    </row>
    <row r="990" spans="1:12">
      <c r="A990" s="7">
        <v>45747</v>
      </c>
      <c r="B990" s="526" t="s">
        <v>124</v>
      </c>
      <c r="C990" s="526" t="s">
        <v>23</v>
      </c>
      <c r="D990" t="s">
        <v>16</v>
      </c>
      <c r="F990" s="2">
        <v>15</v>
      </c>
      <c r="G990" s="2">
        <f t="shared" si="21"/>
        <v>136.90000000000006</v>
      </c>
    </row>
    <row r="991" spans="1:12">
      <c r="A991" s="86">
        <v>45777</v>
      </c>
      <c r="B991" s="526" t="s">
        <v>125</v>
      </c>
      <c r="C991" s="526" t="s">
        <v>23</v>
      </c>
      <c r="D991" t="s">
        <v>16</v>
      </c>
      <c r="F991" s="2">
        <v>80</v>
      </c>
      <c r="G991" s="2">
        <f t="shared" si="21"/>
        <v>56.900000000000063</v>
      </c>
    </row>
    <row r="992" spans="1:12">
      <c r="A992" s="7">
        <v>45854</v>
      </c>
      <c r="B992" s="526">
        <v>31459</v>
      </c>
      <c r="C992" s="526" t="s">
        <v>23</v>
      </c>
      <c r="D992" t="s">
        <v>16</v>
      </c>
      <c r="F992" s="2">
        <v>53.9</v>
      </c>
      <c r="G992" s="2">
        <f t="shared" si="21"/>
        <v>3.0000000000000639</v>
      </c>
    </row>
    <row r="993" spans="1:12">
      <c r="A993" s="7">
        <v>45854</v>
      </c>
      <c r="B993" s="526">
        <v>31459</v>
      </c>
      <c r="C993" s="526" t="s">
        <v>23</v>
      </c>
      <c r="D993" t="s">
        <v>17</v>
      </c>
      <c r="F993" s="2">
        <v>3</v>
      </c>
      <c r="G993" s="2">
        <f t="shared" si="21"/>
        <v>6.3948846218409017E-14</v>
      </c>
    </row>
    <row r="994" spans="1:12">
      <c r="A994" s="88">
        <v>45777</v>
      </c>
      <c r="B994" s="525" t="s">
        <v>14</v>
      </c>
      <c r="C994" s="525" t="s">
        <v>24</v>
      </c>
      <c r="D994" t="s">
        <v>16</v>
      </c>
      <c r="E994" s="240">
        <v>114.5</v>
      </c>
      <c r="F994" s="240"/>
      <c r="G994" s="2">
        <f t="shared" si="21"/>
        <v>114.50000000000006</v>
      </c>
    </row>
    <row r="995" spans="1:12">
      <c r="A995" s="86"/>
      <c r="B995" s="526"/>
      <c r="C995" s="526"/>
      <c r="D995" t="s">
        <v>17</v>
      </c>
      <c r="E995" s="240">
        <v>3</v>
      </c>
      <c r="F995" s="240"/>
      <c r="G995" s="2">
        <f t="shared" si="21"/>
        <v>117.50000000000006</v>
      </c>
    </row>
    <row r="996" spans="1:12">
      <c r="A996" s="86"/>
      <c r="B996" s="526"/>
      <c r="C996" s="526"/>
      <c r="D996" t="s">
        <v>18</v>
      </c>
      <c r="E996" s="240">
        <v>60</v>
      </c>
      <c r="F996" s="240"/>
      <c r="G996" s="2">
        <f t="shared" si="21"/>
        <v>177.50000000000006</v>
      </c>
      <c r="I996" s="573" t="s">
        <v>410</v>
      </c>
      <c r="J996" s="573"/>
      <c r="K996" s="573"/>
    </row>
    <row r="997" spans="1:12">
      <c r="A997" s="86"/>
      <c r="B997" s="526"/>
      <c r="C997" s="526"/>
      <c r="D997" t="s">
        <v>19</v>
      </c>
      <c r="E997" s="240">
        <v>5</v>
      </c>
      <c r="F997" s="240"/>
      <c r="G997" s="2">
        <f t="shared" si="21"/>
        <v>182.50000000000006</v>
      </c>
      <c r="H997">
        <v>2025</v>
      </c>
      <c r="I997" s="525" t="s">
        <v>23</v>
      </c>
      <c r="J997" t="s">
        <v>16</v>
      </c>
      <c r="K997" s="240">
        <f>E984-F990-F991</f>
        <v>53.900000000000006</v>
      </c>
      <c r="L997" s="37"/>
    </row>
    <row r="998" spans="1:12">
      <c r="A998" s="86">
        <v>45777</v>
      </c>
      <c r="B998" s="526" t="s">
        <v>125</v>
      </c>
      <c r="C998" s="526" t="s">
        <v>24</v>
      </c>
      <c r="D998" t="s">
        <v>18</v>
      </c>
      <c r="E998" s="240"/>
      <c r="F998" s="240">
        <v>60</v>
      </c>
      <c r="G998" s="2">
        <f t="shared" si="21"/>
        <v>122.50000000000006</v>
      </c>
      <c r="I998" s="526"/>
      <c r="J998" t="s">
        <v>17</v>
      </c>
      <c r="K998" s="240">
        <v>3</v>
      </c>
    </row>
    <row r="999" spans="1:12">
      <c r="A999" s="86">
        <v>45777</v>
      </c>
      <c r="B999" s="526" t="s">
        <v>125</v>
      </c>
      <c r="C999" s="526" t="s">
        <v>24</v>
      </c>
      <c r="D999" t="s">
        <v>19</v>
      </c>
      <c r="E999" s="240"/>
      <c r="F999" s="240">
        <v>5</v>
      </c>
      <c r="G999" s="2">
        <f t="shared" si="21"/>
        <v>117.50000000000006</v>
      </c>
      <c r="I999" s="525" t="s">
        <v>24</v>
      </c>
      <c r="J999" t="s">
        <v>16</v>
      </c>
      <c r="K999" s="240">
        <f>E994-F1000</f>
        <v>64.5</v>
      </c>
    </row>
    <row r="1000" spans="1:12">
      <c r="A1000" s="7">
        <v>45808</v>
      </c>
      <c r="B1000" s="526" t="s">
        <v>128</v>
      </c>
      <c r="C1000" s="526" t="s">
        <v>24</v>
      </c>
      <c r="D1000" t="s">
        <v>17</v>
      </c>
      <c r="F1000" s="2">
        <v>50</v>
      </c>
      <c r="G1000" s="2">
        <f t="shared" si="21"/>
        <v>67.500000000000057</v>
      </c>
      <c r="I1000" s="526"/>
      <c r="J1000" t="s">
        <v>17</v>
      </c>
      <c r="K1000" s="240">
        <v>3</v>
      </c>
    </row>
    <row r="1001" spans="1:12">
      <c r="A1001" s="7">
        <v>45854</v>
      </c>
      <c r="B1001" s="526">
        <v>31459</v>
      </c>
      <c r="C1001" s="526" t="s">
        <v>24</v>
      </c>
      <c r="D1001" t="s">
        <v>16</v>
      </c>
      <c r="F1001" s="2">
        <v>64.5</v>
      </c>
      <c r="G1001" s="2">
        <f t="shared" ref="G1001:G1077" si="22">+G1000+E1001-F1001</f>
        <v>3.0000000000000568</v>
      </c>
      <c r="I1001" s="526"/>
      <c r="K1001" s="240"/>
    </row>
    <row r="1002" spans="1:12">
      <c r="A1002" s="7">
        <v>45854</v>
      </c>
      <c r="B1002" s="526">
        <v>31459</v>
      </c>
      <c r="C1002" s="526" t="s">
        <v>24</v>
      </c>
      <c r="D1002" t="s">
        <v>17</v>
      </c>
      <c r="F1002" s="2">
        <v>3</v>
      </c>
      <c r="G1002" s="2">
        <f t="shared" si="22"/>
        <v>5.6843418860808015E-14</v>
      </c>
      <c r="I1002" s="526"/>
      <c r="K1002" s="240"/>
    </row>
    <row r="1003" spans="1:12">
      <c r="A1003" s="44">
        <v>45808</v>
      </c>
      <c r="B1003" s="525" t="s">
        <v>14</v>
      </c>
      <c r="C1003" s="525" t="s">
        <v>25</v>
      </c>
      <c r="D1003" t="s">
        <v>16</v>
      </c>
      <c r="E1003" s="2">
        <v>115.1</v>
      </c>
      <c r="G1003" s="2">
        <f t="shared" si="22"/>
        <v>115.10000000000005</v>
      </c>
      <c r="I1003" s="525" t="s">
        <v>25</v>
      </c>
      <c r="J1003" t="s">
        <v>16</v>
      </c>
      <c r="K1003" s="2">
        <f>E1003-F1009</f>
        <v>70.099999999999994</v>
      </c>
    </row>
    <row r="1004" spans="1:12">
      <c r="B1004" s="526"/>
      <c r="C1004" s="526"/>
      <c r="D1004" t="s">
        <v>17</v>
      </c>
      <c r="E1004" s="2">
        <v>5</v>
      </c>
      <c r="G1004" s="2">
        <f t="shared" si="22"/>
        <v>120.10000000000005</v>
      </c>
      <c r="I1004" s="526"/>
      <c r="J1004" t="s">
        <v>17</v>
      </c>
      <c r="K1004" s="2">
        <v>5</v>
      </c>
    </row>
    <row r="1005" spans="1:12">
      <c r="B1005" s="526"/>
      <c r="C1005" s="526"/>
      <c r="D1005" t="s">
        <v>18</v>
      </c>
      <c r="E1005" s="2">
        <v>60</v>
      </c>
      <c r="G1005" s="2">
        <f t="shared" si="22"/>
        <v>180.10000000000005</v>
      </c>
      <c r="I1005" s="525" t="s">
        <v>26</v>
      </c>
      <c r="J1005" t="s">
        <v>16</v>
      </c>
      <c r="K1005" s="240">
        <v>79.3</v>
      </c>
    </row>
    <row r="1006" spans="1:12">
      <c r="B1006" s="526"/>
      <c r="C1006" s="526"/>
      <c r="D1006" t="s">
        <v>19</v>
      </c>
      <c r="E1006" s="2">
        <v>5</v>
      </c>
      <c r="G1006" s="2">
        <f t="shared" si="22"/>
        <v>185.10000000000005</v>
      </c>
      <c r="I1006" s="526"/>
      <c r="J1006" t="s">
        <v>17</v>
      </c>
      <c r="K1006" s="240">
        <v>4</v>
      </c>
    </row>
    <row r="1007" spans="1:12">
      <c r="A1007" s="7">
        <v>45808</v>
      </c>
      <c r="B1007" s="526" t="s">
        <v>128</v>
      </c>
      <c r="C1007" s="526" t="s">
        <v>25</v>
      </c>
      <c r="D1007" t="s">
        <v>18</v>
      </c>
      <c r="F1007" s="2">
        <v>60</v>
      </c>
      <c r="G1007" s="2">
        <f t="shared" si="22"/>
        <v>125.10000000000005</v>
      </c>
      <c r="I1007" s="526"/>
      <c r="J1007" t="s">
        <v>18</v>
      </c>
      <c r="K1007" s="240">
        <v>15</v>
      </c>
    </row>
    <row r="1008" spans="1:12">
      <c r="A1008" s="7">
        <v>45808</v>
      </c>
      <c r="B1008" s="526" t="s">
        <v>128</v>
      </c>
      <c r="C1008" s="526" t="s">
        <v>25</v>
      </c>
      <c r="D1008" t="s">
        <v>19</v>
      </c>
      <c r="F1008" s="2">
        <v>5</v>
      </c>
      <c r="G1008" s="2">
        <f t="shared" si="22"/>
        <v>120.10000000000005</v>
      </c>
      <c r="I1008" s="526"/>
      <c r="J1008" t="s">
        <v>19</v>
      </c>
      <c r="K1008" s="240">
        <v>5</v>
      </c>
    </row>
    <row r="1009" spans="1:11">
      <c r="A1009" s="86">
        <v>45838</v>
      </c>
      <c r="B1009" s="526" t="s">
        <v>129</v>
      </c>
      <c r="C1009" s="526" t="s">
        <v>25</v>
      </c>
      <c r="D1009" t="s">
        <v>16</v>
      </c>
      <c r="F1009" s="2">
        <v>45</v>
      </c>
      <c r="G1009" s="2">
        <f t="shared" si="22"/>
        <v>75.100000000000051</v>
      </c>
      <c r="K1009" s="37">
        <f>SUM(K997:K1008)</f>
        <v>302.8</v>
      </c>
    </row>
    <row r="1010" spans="1:11">
      <c r="A1010" s="7">
        <v>45854</v>
      </c>
      <c r="B1010" s="526">
        <v>31459</v>
      </c>
      <c r="C1010" s="526" t="s">
        <v>25</v>
      </c>
      <c r="D1010" t="s">
        <v>16</v>
      </c>
      <c r="F1010" s="2">
        <v>70.099999999999994</v>
      </c>
      <c r="G1010" s="2">
        <f t="shared" si="22"/>
        <v>5.0000000000000568</v>
      </c>
      <c r="K1010" s="37"/>
    </row>
    <row r="1011" spans="1:11">
      <c r="A1011" s="7">
        <v>45854</v>
      </c>
      <c r="B1011" s="526">
        <v>31459</v>
      </c>
      <c r="C1011" s="526" t="s">
        <v>25</v>
      </c>
      <c r="D1011" t="s">
        <v>17</v>
      </c>
      <c r="F1011" s="2">
        <v>5</v>
      </c>
      <c r="G1011" s="2">
        <f t="shared" si="22"/>
        <v>5.6843418860808015E-14</v>
      </c>
      <c r="K1011" s="37"/>
    </row>
    <row r="1012" spans="1:11">
      <c r="A1012" s="88">
        <v>45838</v>
      </c>
      <c r="B1012" s="525" t="s">
        <v>14</v>
      </c>
      <c r="C1012" s="525" t="s">
        <v>26</v>
      </c>
      <c r="D1012" t="s">
        <v>16</v>
      </c>
      <c r="E1012" s="240">
        <v>109.3</v>
      </c>
      <c r="F1012" s="240"/>
      <c r="G1012" s="2">
        <f t="shared" si="22"/>
        <v>109.30000000000005</v>
      </c>
    </row>
    <row r="1013" spans="1:11">
      <c r="A1013" s="86"/>
      <c r="B1013" s="526"/>
      <c r="C1013" s="526"/>
      <c r="D1013" t="s">
        <v>17</v>
      </c>
      <c r="E1013" s="240">
        <v>4</v>
      </c>
      <c r="F1013" s="240"/>
      <c r="G1013" s="2">
        <f t="shared" si="22"/>
        <v>113.30000000000005</v>
      </c>
    </row>
    <row r="1014" spans="1:11">
      <c r="A1014" s="86"/>
      <c r="B1014" s="526"/>
      <c r="C1014" s="526"/>
      <c r="D1014" t="s">
        <v>18</v>
      </c>
      <c r="E1014" s="240">
        <v>60</v>
      </c>
      <c r="F1014" s="240"/>
      <c r="G1014" s="2">
        <f t="shared" si="22"/>
        <v>173.30000000000007</v>
      </c>
    </row>
    <row r="1015" spans="1:11">
      <c r="A1015" s="86"/>
      <c r="B1015" s="526"/>
      <c r="C1015" s="526"/>
      <c r="D1015" t="s">
        <v>19</v>
      </c>
      <c r="E1015" s="240">
        <v>5</v>
      </c>
      <c r="F1015" s="240"/>
      <c r="G1015" s="2">
        <f t="shared" si="22"/>
        <v>178.30000000000007</v>
      </c>
    </row>
    <row r="1016" spans="1:11">
      <c r="A1016" s="86">
        <v>45838</v>
      </c>
      <c r="B1016" s="526" t="s">
        <v>129</v>
      </c>
      <c r="C1016" s="526" t="s">
        <v>26</v>
      </c>
      <c r="D1016" t="s">
        <v>18</v>
      </c>
      <c r="E1016" s="240"/>
      <c r="F1016" s="240">
        <v>45</v>
      </c>
      <c r="G1016" s="2">
        <f t="shared" si="22"/>
        <v>133.30000000000007</v>
      </c>
    </row>
    <row r="1017" spans="1:11">
      <c r="A1017" s="86">
        <v>45868</v>
      </c>
      <c r="B1017" s="526" t="s">
        <v>115</v>
      </c>
      <c r="C1017" s="526" t="s">
        <v>26</v>
      </c>
      <c r="D1017" t="s">
        <v>16</v>
      </c>
      <c r="E1017" s="240"/>
      <c r="F1017" s="240">
        <v>30</v>
      </c>
      <c r="G1017" s="2">
        <f t="shared" si="22"/>
        <v>103.30000000000007</v>
      </c>
    </row>
    <row r="1018" spans="1:11">
      <c r="A1018" s="7">
        <v>45854</v>
      </c>
      <c r="B1018" s="526">
        <v>31459</v>
      </c>
      <c r="C1018" s="526" t="s">
        <v>26</v>
      </c>
      <c r="D1018" t="s">
        <v>16</v>
      </c>
      <c r="F1018" s="2">
        <v>79.3</v>
      </c>
      <c r="G1018" s="2">
        <f t="shared" si="22"/>
        <v>24.000000000000071</v>
      </c>
    </row>
    <row r="1019" spans="1:11">
      <c r="A1019" s="7">
        <v>45854</v>
      </c>
      <c r="B1019" s="526">
        <v>31459</v>
      </c>
      <c r="C1019" s="526" t="s">
        <v>26</v>
      </c>
      <c r="D1019" t="s">
        <v>17</v>
      </c>
      <c r="F1019" s="2">
        <v>4</v>
      </c>
      <c r="G1019" s="2">
        <f t="shared" si="22"/>
        <v>20.000000000000071</v>
      </c>
    </row>
    <row r="1020" spans="1:11">
      <c r="A1020" s="7">
        <v>45854</v>
      </c>
      <c r="B1020" s="526">
        <v>31459</v>
      </c>
      <c r="C1020" s="526" t="s">
        <v>26</v>
      </c>
      <c r="D1020" t="s">
        <v>18</v>
      </c>
      <c r="F1020" s="2">
        <v>15</v>
      </c>
      <c r="G1020" s="2">
        <f t="shared" si="22"/>
        <v>5.0000000000000711</v>
      </c>
    </row>
    <row r="1021" spans="1:11">
      <c r="A1021" s="7">
        <v>45854</v>
      </c>
      <c r="B1021" s="526">
        <v>31459</v>
      </c>
      <c r="C1021" s="526" t="s">
        <v>26</v>
      </c>
      <c r="D1021" t="s">
        <v>19</v>
      </c>
      <c r="F1021" s="2">
        <v>5</v>
      </c>
      <c r="G1021" s="2">
        <f t="shared" si="22"/>
        <v>7.1054273576010019E-14</v>
      </c>
    </row>
    <row r="1022" spans="1:11">
      <c r="A1022" s="88">
        <v>45869</v>
      </c>
      <c r="B1022" s="525" t="s">
        <v>14</v>
      </c>
      <c r="C1022" s="525" t="s">
        <v>27</v>
      </c>
      <c r="D1022" t="s">
        <v>16</v>
      </c>
      <c r="E1022" s="240">
        <v>109.3</v>
      </c>
      <c r="F1022" s="240"/>
      <c r="G1022" s="2">
        <f t="shared" si="22"/>
        <v>109.30000000000007</v>
      </c>
    </row>
    <row r="1023" spans="1:11">
      <c r="A1023" s="86"/>
      <c r="B1023" s="526"/>
      <c r="C1023" s="526"/>
      <c r="D1023" t="s">
        <v>17</v>
      </c>
      <c r="E1023" s="240">
        <v>4</v>
      </c>
      <c r="F1023" s="240"/>
      <c r="G1023" s="2">
        <f t="shared" si="22"/>
        <v>113.30000000000007</v>
      </c>
    </row>
    <row r="1024" spans="1:11">
      <c r="A1024" s="86"/>
      <c r="B1024" s="526"/>
      <c r="C1024" s="526"/>
      <c r="D1024" t="s">
        <v>18</v>
      </c>
      <c r="E1024" s="240">
        <v>60</v>
      </c>
      <c r="F1024" s="240"/>
      <c r="G1024" s="2">
        <f t="shared" si="22"/>
        <v>173.30000000000007</v>
      </c>
    </row>
    <row r="1025" spans="1:11">
      <c r="A1025" s="86"/>
      <c r="B1025" s="526"/>
      <c r="C1025" s="526"/>
      <c r="D1025" t="s">
        <v>19</v>
      </c>
      <c r="E1025" s="240">
        <v>5</v>
      </c>
      <c r="F1025" s="240"/>
      <c r="G1025" s="2">
        <f t="shared" si="22"/>
        <v>178.30000000000007</v>
      </c>
    </row>
    <row r="1026" spans="1:11">
      <c r="A1026" s="86">
        <v>45869</v>
      </c>
      <c r="B1026" s="526" t="s">
        <v>115</v>
      </c>
      <c r="C1026" s="526" t="s">
        <v>27</v>
      </c>
      <c r="D1026" t="s">
        <v>18</v>
      </c>
      <c r="E1026" s="240"/>
      <c r="F1026" s="240">
        <v>60</v>
      </c>
      <c r="G1026" s="2">
        <f t="shared" si="22"/>
        <v>118.30000000000007</v>
      </c>
    </row>
    <row r="1027" spans="1:11">
      <c r="A1027" s="86">
        <v>45869</v>
      </c>
      <c r="B1027" s="526" t="s">
        <v>115</v>
      </c>
      <c r="C1027" s="526" t="s">
        <v>27</v>
      </c>
      <c r="D1027" t="s">
        <v>16</v>
      </c>
      <c r="E1027" s="240"/>
      <c r="F1027" s="240">
        <v>30</v>
      </c>
      <c r="G1027" s="2">
        <f t="shared" si="22"/>
        <v>88.300000000000068</v>
      </c>
    </row>
    <row r="1028" spans="1:11">
      <c r="A1028" s="7">
        <v>45900</v>
      </c>
      <c r="B1028" s="526" t="s">
        <v>116</v>
      </c>
      <c r="C1028" s="526" t="s">
        <v>27</v>
      </c>
      <c r="D1028" t="s">
        <v>16</v>
      </c>
      <c r="E1028" s="240"/>
      <c r="F1028" s="240">
        <v>45</v>
      </c>
      <c r="G1028" s="2">
        <f t="shared" si="22"/>
        <v>43.300000000000068</v>
      </c>
      <c r="I1028" s="542" t="s">
        <v>411</v>
      </c>
      <c r="J1028" s="542"/>
      <c r="K1028" s="542"/>
    </row>
    <row r="1029" spans="1:11">
      <c r="A1029" s="7">
        <v>45930</v>
      </c>
      <c r="B1029" s="526" t="s">
        <v>145</v>
      </c>
      <c r="C1029" s="526" t="s">
        <v>27</v>
      </c>
      <c r="D1029" t="s">
        <v>16</v>
      </c>
      <c r="E1029" s="240"/>
      <c r="F1029" s="240">
        <f>E1022-F1028-F1027</f>
        <v>34.299999999999997</v>
      </c>
      <c r="G1029" s="2">
        <f t="shared" si="22"/>
        <v>9.0000000000000711</v>
      </c>
      <c r="H1029" s="5">
        <v>2025</v>
      </c>
      <c r="I1029" s="525" t="s">
        <v>27</v>
      </c>
      <c r="J1029" t="s">
        <v>19</v>
      </c>
      <c r="K1029" s="257">
        <v>5</v>
      </c>
    </row>
    <row r="1030" spans="1:11">
      <c r="A1030" s="7">
        <v>45930</v>
      </c>
      <c r="B1030" s="526" t="s">
        <v>145</v>
      </c>
      <c r="C1030" s="526" t="s">
        <v>27</v>
      </c>
      <c r="D1030" t="s">
        <v>17</v>
      </c>
      <c r="E1030" s="240"/>
      <c r="F1030" s="240">
        <v>4</v>
      </c>
      <c r="G1030" s="2">
        <f t="shared" si="22"/>
        <v>5.0000000000000711</v>
      </c>
      <c r="I1030" s="525" t="s">
        <v>28</v>
      </c>
      <c r="J1030" t="s">
        <v>16</v>
      </c>
      <c r="K1030" s="26">
        <f>E1032-F1039-F1040</f>
        <v>77.599999999999994</v>
      </c>
    </row>
    <row r="1031" spans="1:11">
      <c r="A1031" s="7">
        <v>45987</v>
      </c>
      <c r="B1031" s="526">
        <v>32166</v>
      </c>
      <c r="C1031" s="526" t="s">
        <v>27</v>
      </c>
      <c r="D1031" t="s">
        <v>18</v>
      </c>
      <c r="E1031" s="240"/>
      <c r="F1031" s="240">
        <v>5</v>
      </c>
      <c r="G1031" s="2">
        <f t="shared" si="22"/>
        <v>7.1054273576010019E-14</v>
      </c>
      <c r="I1031" s="525"/>
      <c r="K1031" s="26"/>
    </row>
    <row r="1032" spans="1:11">
      <c r="A1032" s="44">
        <v>45899</v>
      </c>
      <c r="B1032" s="525" t="s">
        <v>14</v>
      </c>
      <c r="C1032" s="525" t="s">
        <v>28</v>
      </c>
      <c r="D1032" t="s">
        <v>16</v>
      </c>
      <c r="E1032" s="265">
        <v>109.3</v>
      </c>
      <c r="G1032" s="2">
        <f t="shared" si="22"/>
        <v>109.30000000000007</v>
      </c>
      <c r="J1032" t="s">
        <v>17</v>
      </c>
      <c r="K1032" s="26">
        <v>8</v>
      </c>
    </row>
    <row r="1033" spans="1:11">
      <c r="B1033" s="526"/>
      <c r="C1033" s="526"/>
      <c r="D1033" t="s">
        <v>17</v>
      </c>
      <c r="E1033" s="265">
        <v>8</v>
      </c>
      <c r="G1033" s="2">
        <f t="shared" si="22"/>
        <v>117.30000000000007</v>
      </c>
      <c r="J1033" s="411" t="s">
        <v>66</v>
      </c>
      <c r="K1033" s="453">
        <v>15</v>
      </c>
    </row>
    <row r="1034" spans="1:11">
      <c r="B1034" s="526"/>
      <c r="C1034" s="526"/>
      <c r="D1034" t="s">
        <v>18</v>
      </c>
      <c r="E1034" s="265">
        <v>60</v>
      </c>
      <c r="G1034" s="2">
        <f t="shared" si="22"/>
        <v>177.30000000000007</v>
      </c>
      <c r="I1034" s="525" t="s">
        <v>85</v>
      </c>
      <c r="J1034" t="s">
        <v>16</v>
      </c>
      <c r="K1034" s="257">
        <v>105.1</v>
      </c>
    </row>
    <row r="1035" spans="1:11">
      <c r="B1035" s="526"/>
      <c r="C1035" s="526"/>
      <c r="D1035" t="s">
        <v>19</v>
      </c>
      <c r="E1035" s="265">
        <v>5</v>
      </c>
      <c r="G1035" s="2">
        <f t="shared" si="22"/>
        <v>182.30000000000007</v>
      </c>
      <c r="H1035" s="265"/>
      <c r="I1035" s="265"/>
      <c r="J1035" t="s">
        <v>17</v>
      </c>
      <c r="K1035" s="26">
        <v>4</v>
      </c>
    </row>
    <row r="1036" spans="1:11">
      <c r="B1036" s="526"/>
      <c r="C1036" s="526"/>
      <c r="D1036" s="411" t="s">
        <v>66</v>
      </c>
      <c r="E1036" s="412">
        <v>15</v>
      </c>
      <c r="G1036" s="2">
        <f t="shared" si="22"/>
        <v>197.30000000000007</v>
      </c>
      <c r="H1036" s="265"/>
      <c r="I1036" s="525" t="s">
        <v>30</v>
      </c>
      <c r="J1036" t="s">
        <v>16</v>
      </c>
      <c r="K1036" s="160">
        <v>103.7</v>
      </c>
    </row>
    <row r="1037" spans="1:11">
      <c r="A1037" s="7">
        <v>45900</v>
      </c>
      <c r="B1037" s="526" t="s">
        <v>116</v>
      </c>
      <c r="C1037" s="526" t="s">
        <v>28</v>
      </c>
      <c r="D1037" t="s">
        <v>18</v>
      </c>
      <c r="E1037" s="265"/>
      <c r="F1037" s="265">
        <v>60</v>
      </c>
      <c r="G1037" s="2">
        <f t="shared" si="22"/>
        <v>137.30000000000007</v>
      </c>
      <c r="H1037" s="26"/>
      <c r="I1037" s="526"/>
      <c r="J1037" t="s">
        <v>17</v>
      </c>
      <c r="K1037" s="160">
        <v>7</v>
      </c>
    </row>
    <row r="1038" spans="1:11">
      <c r="A1038" s="7">
        <v>45900</v>
      </c>
      <c r="B1038" s="526" t="s">
        <v>116</v>
      </c>
      <c r="C1038" s="526" t="s">
        <v>28</v>
      </c>
      <c r="D1038" t="s">
        <v>19</v>
      </c>
      <c r="E1038" s="265"/>
      <c r="F1038" s="265">
        <v>5</v>
      </c>
      <c r="G1038" s="2">
        <f t="shared" si="22"/>
        <v>132.30000000000007</v>
      </c>
      <c r="J1038" s="414" t="s">
        <v>98</v>
      </c>
      <c r="K1038" s="416">
        <v>5</v>
      </c>
    </row>
    <row r="1039" spans="1:11">
      <c r="A1039" s="7">
        <v>45930</v>
      </c>
      <c r="B1039" s="526" t="s">
        <v>145</v>
      </c>
      <c r="C1039" s="526" t="s">
        <v>28</v>
      </c>
      <c r="D1039" t="s">
        <v>16</v>
      </c>
      <c r="E1039" s="265"/>
      <c r="F1039" s="265">
        <v>16.7</v>
      </c>
      <c r="G1039" s="2">
        <f t="shared" si="22"/>
        <v>115.60000000000007</v>
      </c>
      <c r="K1039" s="168">
        <f>SUM(K1029:K1038)</f>
        <v>330.4</v>
      </c>
    </row>
    <row r="1040" spans="1:11">
      <c r="A1040" s="7">
        <v>45961</v>
      </c>
      <c r="B1040" s="526" t="s">
        <v>118</v>
      </c>
      <c r="C1040" s="526" t="s">
        <v>28</v>
      </c>
      <c r="D1040" t="s">
        <v>16</v>
      </c>
      <c r="E1040" s="265"/>
      <c r="F1040" s="265">
        <v>15</v>
      </c>
      <c r="G1040" s="2">
        <f t="shared" si="22"/>
        <v>100.60000000000007</v>
      </c>
    </row>
    <row r="1041" spans="1:7">
      <c r="A1041" s="7">
        <v>45987</v>
      </c>
      <c r="B1041" s="526">
        <v>32166</v>
      </c>
      <c r="C1041" s="526" t="s">
        <v>28</v>
      </c>
      <c r="D1041" t="s">
        <v>16</v>
      </c>
      <c r="E1041" s="265"/>
      <c r="F1041" s="265">
        <v>77.599999999999994</v>
      </c>
      <c r="G1041" s="2">
        <f t="shared" si="22"/>
        <v>23.000000000000071</v>
      </c>
    </row>
    <row r="1042" spans="1:7">
      <c r="A1042" s="7">
        <v>45987</v>
      </c>
      <c r="B1042" s="526">
        <v>32166</v>
      </c>
      <c r="C1042" s="526" t="s">
        <v>28</v>
      </c>
      <c r="D1042" t="s">
        <v>17</v>
      </c>
      <c r="E1042" s="265"/>
      <c r="F1042" s="265">
        <v>8</v>
      </c>
      <c r="G1042" s="2">
        <f t="shared" si="22"/>
        <v>15.000000000000071</v>
      </c>
    </row>
    <row r="1043" spans="1:7">
      <c r="A1043" s="7">
        <v>45987</v>
      </c>
      <c r="B1043" s="526">
        <v>32166</v>
      </c>
      <c r="C1043" s="526" t="s">
        <v>28</v>
      </c>
      <c r="D1043" t="s">
        <v>66</v>
      </c>
      <c r="E1043" s="265"/>
      <c r="F1043" s="265">
        <v>15</v>
      </c>
      <c r="G1043" s="2">
        <f t="shared" si="22"/>
        <v>7.1054273576010019E-14</v>
      </c>
    </row>
    <row r="1044" spans="1:7">
      <c r="A1044" s="88">
        <v>45930</v>
      </c>
      <c r="B1044" s="525" t="s">
        <v>14</v>
      </c>
      <c r="C1044" s="525" t="s">
        <v>85</v>
      </c>
      <c r="D1044" t="s">
        <v>16</v>
      </c>
      <c r="E1044" s="240">
        <v>105.1</v>
      </c>
      <c r="G1044" s="2">
        <f t="shared" si="22"/>
        <v>105.10000000000007</v>
      </c>
    </row>
    <row r="1045" spans="1:7">
      <c r="B1045" s="526"/>
      <c r="C1045" s="526"/>
      <c r="D1045" t="s">
        <v>17</v>
      </c>
      <c r="E1045" s="26">
        <v>4</v>
      </c>
      <c r="G1045" s="2">
        <f t="shared" si="22"/>
        <v>109.10000000000007</v>
      </c>
    </row>
    <row r="1046" spans="1:7">
      <c r="B1046" s="526"/>
      <c r="C1046" s="526"/>
      <c r="D1046" t="s">
        <v>18</v>
      </c>
      <c r="E1046" s="26">
        <v>60</v>
      </c>
      <c r="G1046" s="2">
        <f t="shared" si="22"/>
        <v>169.10000000000008</v>
      </c>
    </row>
    <row r="1047" spans="1:7">
      <c r="B1047" s="526"/>
      <c r="C1047" s="526"/>
      <c r="D1047" t="s">
        <v>19</v>
      </c>
      <c r="E1047" s="26">
        <v>5</v>
      </c>
      <c r="G1047" s="2">
        <f t="shared" si="22"/>
        <v>174.10000000000008</v>
      </c>
    </row>
    <row r="1048" spans="1:7">
      <c r="B1048" s="526"/>
      <c r="C1048" s="526"/>
      <c r="D1048" t="s">
        <v>86</v>
      </c>
      <c r="E1048" s="240">
        <v>10</v>
      </c>
      <c r="F1048" s="26"/>
      <c r="G1048" s="2">
        <f t="shared" si="22"/>
        <v>184.10000000000008</v>
      </c>
    </row>
    <row r="1049" spans="1:7">
      <c r="A1049" s="7">
        <v>45905</v>
      </c>
      <c r="B1049" s="526"/>
      <c r="C1049" s="526" t="s">
        <v>53</v>
      </c>
      <c r="D1049" t="s">
        <v>86</v>
      </c>
      <c r="E1049" s="240"/>
      <c r="F1049" s="26">
        <v>10</v>
      </c>
      <c r="G1049" s="2">
        <f t="shared" si="22"/>
        <v>174.10000000000008</v>
      </c>
    </row>
    <row r="1050" spans="1:7">
      <c r="A1050" s="7">
        <v>45930</v>
      </c>
      <c r="B1050" s="526" t="s">
        <v>145</v>
      </c>
      <c r="C1050" s="526" t="s">
        <v>53</v>
      </c>
      <c r="D1050" t="s">
        <v>18</v>
      </c>
      <c r="E1050" s="240"/>
      <c r="F1050" s="26">
        <v>60</v>
      </c>
      <c r="G1050" s="2">
        <f t="shared" si="22"/>
        <v>114.10000000000008</v>
      </c>
    </row>
    <row r="1051" spans="1:7">
      <c r="A1051" s="7">
        <v>45930</v>
      </c>
      <c r="B1051" s="526" t="s">
        <v>145</v>
      </c>
      <c r="C1051" s="526" t="s">
        <v>53</v>
      </c>
      <c r="D1051" t="s">
        <v>19</v>
      </c>
      <c r="E1051" s="240"/>
      <c r="F1051" s="26">
        <v>5</v>
      </c>
      <c r="G1051" s="2">
        <f t="shared" si="22"/>
        <v>109.10000000000008</v>
      </c>
    </row>
    <row r="1052" spans="1:7">
      <c r="A1052" s="7">
        <v>45987</v>
      </c>
      <c r="B1052" s="526">
        <v>32166</v>
      </c>
      <c r="C1052" s="526" t="s">
        <v>53</v>
      </c>
      <c r="D1052" t="s">
        <v>16</v>
      </c>
      <c r="E1052" s="240"/>
      <c r="F1052" s="240">
        <v>105.1</v>
      </c>
      <c r="G1052" s="2">
        <f t="shared" si="22"/>
        <v>4.0000000000000853</v>
      </c>
    </row>
    <row r="1053" spans="1:7">
      <c r="A1053" s="7">
        <v>45987</v>
      </c>
      <c r="B1053" s="526">
        <v>32166</v>
      </c>
      <c r="C1053" s="526" t="s">
        <v>53</v>
      </c>
      <c r="D1053" t="s">
        <v>17</v>
      </c>
      <c r="E1053" s="240"/>
      <c r="F1053" s="26">
        <v>4</v>
      </c>
      <c r="G1053" s="2">
        <f t="shared" si="22"/>
        <v>8.5265128291212022E-14</v>
      </c>
    </row>
    <row r="1054" spans="1:7">
      <c r="A1054" s="88">
        <v>45961</v>
      </c>
      <c r="B1054" s="525" t="s">
        <v>14</v>
      </c>
      <c r="C1054" s="525" t="s">
        <v>30</v>
      </c>
      <c r="D1054" t="s">
        <v>16</v>
      </c>
      <c r="E1054" s="2">
        <v>103.7</v>
      </c>
      <c r="G1054" s="2">
        <f t="shared" si="22"/>
        <v>103.70000000000009</v>
      </c>
    </row>
    <row r="1055" spans="1:7">
      <c r="A1055" s="86"/>
      <c r="B1055" s="526"/>
      <c r="C1055" s="526"/>
      <c r="D1055" t="s">
        <v>17</v>
      </c>
      <c r="E1055" s="2">
        <v>7</v>
      </c>
      <c r="G1055" s="2">
        <f t="shared" si="22"/>
        <v>110.70000000000009</v>
      </c>
    </row>
    <row r="1056" spans="1:7">
      <c r="A1056" s="86"/>
      <c r="B1056" s="526"/>
      <c r="C1056" s="526"/>
      <c r="D1056" t="s">
        <v>18</v>
      </c>
      <c r="E1056" s="26">
        <v>60</v>
      </c>
      <c r="G1056" s="2">
        <f t="shared" si="22"/>
        <v>170.7000000000001</v>
      </c>
    </row>
    <row r="1057" spans="1:11">
      <c r="A1057" s="86"/>
      <c r="B1057" s="526"/>
      <c r="C1057" s="526"/>
      <c r="D1057" t="s">
        <v>19</v>
      </c>
      <c r="E1057" s="26">
        <v>5</v>
      </c>
      <c r="G1057" s="2">
        <f t="shared" si="22"/>
        <v>175.7000000000001</v>
      </c>
    </row>
    <row r="1058" spans="1:11">
      <c r="A1058" s="86"/>
      <c r="B1058" s="526"/>
      <c r="C1058" s="526"/>
      <c r="D1058" s="414" t="s">
        <v>98</v>
      </c>
      <c r="E1058" s="416">
        <v>5</v>
      </c>
      <c r="G1058" s="2">
        <f t="shared" si="22"/>
        <v>180.7000000000001</v>
      </c>
    </row>
    <row r="1059" spans="1:11">
      <c r="A1059" s="7">
        <v>45961</v>
      </c>
      <c r="B1059" s="526" t="s">
        <v>118</v>
      </c>
      <c r="C1059" s="526" t="s">
        <v>30</v>
      </c>
      <c r="D1059" t="s">
        <v>18</v>
      </c>
      <c r="F1059" s="2">
        <v>55</v>
      </c>
      <c r="G1059" s="2">
        <f t="shared" si="22"/>
        <v>125.7000000000001</v>
      </c>
    </row>
    <row r="1060" spans="1:11">
      <c r="A1060" s="7">
        <v>45975</v>
      </c>
      <c r="B1060" s="526">
        <v>31929</v>
      </c>
      <c r="C1060" s="526" t="s">
        <v>30</v>
      </c>
      <c r="D1060" t="s">
        <v>18</v>
      </c>
      <c r="F1060" s="2">
        <v>5</v>
      </c>
      <c r="G1060" s="2">
        <f t="shared" si="22"/>
        <v>120.7000000000001</v>
      </c>
    </row>
    <row r="1061" spans="1:11">
      <c r="A1061" s="7">
        <v>45975</v>
      </c>
      <c r="B1061" s="526">
        <v>31929</v>
      </c>
      <c r="C1061" s="526" t="s">
        <v>30</v>
      </c>
      <c r="D1061" t="s">
        <v>19</v>
      </c>
      <c r="F1061" s="2">
        <v>5</v>
      </c>
      <c r="G1061" s="2">
        <f t="shared" si="22"/>
        <v>115.7000000000001</v>
      </c>
    </row>
    <row r="1062" spans="1:11">
      <c r="A1062" s="7">
        <v>45987</v>
      </c>
      <c r="B1062" s="526">
        <v>32166</v>
      </c>
      <c r="C1062" s="526" t="s">
        <v>30</v>
      </c>
      <c r="D1062" t="s">
        <v>16</v>
      </c>
      <c r="F1062" s="2">
        <v>103.7</v>
      </c>
      <c r="G1062" s="2">
        <f t="shared" si="22"/>
        <v>12.000000000000099</v>
      </c>
    </row>
    <row r="1063" spans="1:11">
      <c r="A1063" s="7">
        <v>45987</v>
      </c>
      <c r="B1063" s="526">
        <v>32166</v>
      </c>
      <c r="C1063" s="526" t="s">
        <v>30</v>
      </c>
      <c r="D1063" t="s">
        <v>17</v>
      </c>
      <c r="F1063" s="2">
        <v>7</v>
      </c>
      <c r="G1063" s="2">
        <f t="shared" si="22"/>
        <v>5.0000000000000995</v>
      </c>
    </row>
    <row r="1064" spans="1:11">
      <c r="A1064" s="7">
        <v>45987</v>
      </c>
      <c r="B1064" s="526">
        <v>32166</v>
      </c>
      <c r="C1064" s="526" t="s">
        <v>30</v>
      </c>
      <c r="D1064" s="414" t="s">
        <v>98</v>
      </c>
      <c r="F1064" s="2">
        <v>5</v>
      </c>
      <c r="G1064" s="2">
        <f t="shared" si="22"/>
        <v>9.9475983006414026E-14</v>
      </c>
    </row>
    <row r="1065" spans="1:11">
      <c r="A1065" s="88">
        <v>45991</v>
      </c>
      <c r="B1065" s="525" t="s">
        <v>14</v>
      </c>
      <c r="C1065" s="525" t="s">
        <v>33</v>
      </c>
      <c r="D1065" t="s">
        <v>16</v>
      </c>
      <c r="E1065" s="26">
        <v>98.1</v>
      </c>
      <c r="G1065" s="2">
        <f t="shared" si="22"/>
        <v>98.100000000000094</v>
      </c>
    </row>
    <row r="1066" spans="1:11">
      <c r="A1066" s="86"/>
      <c r="B1066" s="526"/>
      <c r="C1066" s="526"/>
      <c r="D1066" t="s">
        <v>17</v>
      </c>
      <c r="E1066" s="26">
        <v>6</v>
      </c>
      <c r="G1066" s="2">
        <f t="shared" si="22"/>
        <v>104.10000000000009</v>
      </c>
    </row>
    <row r="1067" spans="1:11">
      <c r="A1067" s="86"/>
      <c r="B1067" s="526"/>
      <c r="C1067" s="526"/>
      <c r="D1067" t="s">
        <v>18</v>
      </c>
      <c r="E1067" s="240">
        <v>60</v>
      </c>
      <c r="G1067" s="2">
        <f t="shared" si="22"/>
        <v>164.10000000000008</v>
      </c>
      <c r="I1067" s="526"/>
      <c r="K1067" s="26"/>
    </row>
    <row r="1068" spans="1:11">
      <c r="A1068" s="86"/>
      <c r="B1068" s="526"/>
      <c r="C1068" s="526"/>
      <c r="D1068" t="s">
        <v>19</v>
      </c>
      <c r="E1068" s="240">
        <v>5</v>
      </c>
      <c r="G1068" s="2">
        <f t="shared" si="22"/>
        <v>169.10000000000008</v>
      </c>
      <c r="I1068" s="525"/>
      <c r="K1068" s="8"/>
    </row>
    <row r="1069" spans="1:11">
      <c r="A1069" s="7">
        <v>45991</v>
      </c>
      <c r="B1069" s="526" t="s">
        <v>132</v>
      </c>
      <c r="C1069" s="526" t="s">
        <v>33</v>
      </c>
      <c r="D1069" t="s">
        <v>18</v>
      </c>
      <c r="F1069" s="2">
        <v>5</v>
      </c>
      <c r="G1069" s="2">
        <f t="shared" si="22"/>
        <v>164.10000000000008</v>
      </c>
      <c r="K1069" s="8"/>
    </row>
    <row r="1070" spans="1:11">
      <c r="A1070" s="7">
        <v>45991</v>
      </c>
      <c r="B1070" s="526" t="s">
        <v>132</v>
      </c>
      <c r="C1070" s="526" t="s">
        <v>33</v>
      </c>
      <c r="D1070" t="s">
        <v>16</v>
      </c>
      <c r="F1070" s="2">
        <v>5</v>
      </c>
      <c r="G1070" s="2">
        <f t="shared" si="22"/>
        <v>159.10000000000008</v>
      </c>
      <c r="I1070" s="525"/>
      <c r="K1070" s="8"/>
    </row>
    <row r="1071" spans="1:11">
      <c r="A1071" s="7">
        <v>46036</v>
      </c>
      <c r="B1071" s="526">
        <v>32337</v>
      </c>
      <c r="C1071" s="526" t="s">
        <v>33</v>
      </c>
      <c r="D1071" t="s">
        <v>16</v>
      </c>
      <c r="F1071" s="2">
        <v>93.1</v>
      </c>
      <c r="G1071" s="2">
        <f t="shared" si="22"/>
        <v>66.000000000000085</v>
      </c>
      <c r="I1071" s="542" t="s">
        <v>411</v>
      </c>
      <c r="J1071" s="542"/>
      <c r="K1071" s="542"/>
    </row>
    <row r="1072" spans="1:11">
      <c r="A1072" s="7">
        <v>46036</v>
      </c>
      <c r="B1072" s="526">
        <v>32337</v>
      </c>
      <c r="C1072" s="526" t="s">
        <v>33</v>
      </c>
      <c r="D1072" t="s">
        <v>17</v>
      </c>
      <c r="F1072" s="2">
        <v>6</v>
      </c>
      <c r="G1072" s="2">
        <f t="shared" si="22"/>
        <v>60.000000000000085</v>
      </c>
      <c r="H1072" s="5">
        <v>2025</v>
      </c>
      <c r="I1072" s="525" t="s">
        <v>34</v>
      </c>
      <c r="J1072" t="s">
        <v>16</v>
      </c>
      <c r="K1072" s="26">
        <v>59.5</v>
      </c>
    </row>
    <row r="1073" spans="1:11">
      <c r="A1073" s="7">
        <v>46036</v>
      </c>
      <c r="B1073" s="526">
        <v>32337</v>
      </c>
      <c r="C1073" s="526" t="s">
        <v>33</v>
      </c>
      <c r="D1073" t="s">
        <v>18</v>
      </c>
      <c r="F1073" s="2">
        <v>55</v>
      </c>
      <c r="G1073" s="2">
        <f t="shared" si="22"/>
        <v>5.0000000000000853</v>
      </c>
      <c r="I1073" s="526"/>
      <c r="J1073" t="s">
        <v>17</v>
      </c>
      <c r="K1073" s="26">
        <v>6</v>
      </c>
    </row>
    <row r="1074" spans="1:11">
      <c r="A1074" s="7">
        <v>46036</v>
      </c>
      <c r="B1074" s="526">
        <v>32337</v>
      </c>
      <c r="C1074" s="526" t="s">
        <v>33</v>
      </c>
      <c r="D1074" t="s">
        <v>19</v>
      </c>
      <c r="F1074" s="2">
        <v>5</v>
      </c>
      <c r="G1074" s="2">
        <f t="shared" si="22"/>
        <v>8.5265128291212022E-14</v>
      </c>
      <c r="I1074" s="526"/>
      <c r="J1074" t="s">
        <v>18</v>
      </c>
      <c r="K1074" s="26">
        <v>60</v>
      </c>
    </row>
    <row r="1075" spans="1:11">
      <c r="A1075" s="44">
        <v>46022</v>
      </c>
      <c r="B1075" s="525" t="s">
        <v>14</v>
      </c>
      <c r="C1075" s="525" t="s">
        <v>34</v>
      </c>
      <c r="D1075" t="s">
        <v>16</v>
      </c>
      <c r="E1075" s="8">
        <v>99.5</v>
      </c>
      <c r="G1075" s="2">
        <f t="shared" si="22"/>
        <v>99.500000000000085</v>
      </c>
      <c r="I1075" s="526"/>
      <c r="J1075" t="s">
        <v>19</v>
      </c>
      <c r="K1075" s="26">
        <v>5</v>
      </c>
    </row>
    <row r="1076" spans="1:11">
      <c r="B1076" s="526"/>
      <c r="C1076" s="526"/>
      <c r="D1076" t="s">
        <v>17</v>
      </c>
      <c r="E1076" s="8">
        <v>6</v>
      </c>
      <c r="G1076" s="2">
        <f t="shared" si="22"/>
        <v>105.50000000000009</v>
      </c>
      <c r="H1076" s="5">
        <v>2026</v>
      </c>
      <c r="I1076" s="525" t="s">
        <v>15</v>
      </c>
      <c r="J1076" t="s">
        <v>16</v>
      </c>
      <c r="K1076" s="26">
        <v>96.7</v>
      </c>
    </row>
    <row r="1077" spans="1:11">
      <c r="B1077" s="526"/>
      <c r="C1077" s="526"/>
      <c r="D1077" t="s">
        <v>18</v>
      </c>
      <c r="E1077" s="8">
        <v>60</v>
      </c>
      <c r="G1077" s="2">
        <f t="shared" si="22"/>
        <v>165.50000000000009</v>
      </c>
      <c r="I1077" s="526"/>
      <c r="J1077" t="s">
        <v>17</v>
      </c>
      <c r="K1077" s="26">
        <v>5</v>
      </c>
    </row>
    <row r="1078" spans="1:11">
      <c r="B1078" s="526"/>
      <c r="C1078" s="526"/>
      <c r="D1078" t="s">
        <v>19</v>
      </c>
      <c r="E1078" s="8">
        <v>5</v>
      </c>
      <c r="G1078" s="2">
        <f t="shared" ref="G1078:G1099" si="23">+G1077+E1078-F1078</f>
        <v>170.50000000000009</v>
      </c>
      <c r="J1078" t="s">
        <v>18</v>
      </c>
      <c r="K1078" s="257">
        <v>40</v>
      </c>
    </row>
    <row r="1079" spans="1:11">
      <c r="A1079" s="86">
        <v>46053</v>
      </c>
      <c r="B1079" s="526" t="s">
        <v>119</v>
      </c>
      <c r="C1079" s="526" t="s">
        <v>34</v>
      </c>
      <c r="D1079" t="s">
        <v>16</v>
      </c>
      <c r="E1079" s="240"/>
      <c r="F1079" s="240">
        <v>20</v>
      </c>
      <c r="G1079" s="2">
        <f t="shared" si="23"/>
        <v>150.50000000000009</v>
      </c>
      <c r="J1079" t="s">
        <v>19</v>
      </c>
      <c r="K1079" s="257">
        <v>5</v>
      </c>
    </row>
    <row r="1080" spans="1:11">
      <c r="A1080" s="86">
        <v>46081</v>
      </c>
      <c r="B1080" s="526" t="s">
        <v>135</v>
      </c>
      <c r="C1080" s="526" t="s">
        <v>34</v>
      </c>
      <c r="D1080" t="s">
        <v>16</v>
      </c>
      <c r="E1080" s="240"/>
      <c r="F1080" s="240">
        <v>20</v>
      </c>
      <c r="G1080" s="2">
        <f>+G1079+E1080-F1080</f>
        <v>130.50000000000009</v>
      </c>
      <c r="J1080" t="s">
        <v>146</v>
      </c>
      <c r="K1080" s="257">
        <v>10</v>
      </c>
    </row>
    <row r="1081" spans="1:11">
      <c r="A1081" s="86">
        <v>46106</v>
      </c>
      <c r="B1081" s="526">
        <v>32892</v>
      </c>
      <c r="C1081" s="526" t="s">
        <v>34</v>
      </c>
      <c r="D1081" t="s">
        <v>16</v>
      </c>
      <c r="E1081" s="240"/>
      <c r="F1081" s="240">
        <v>59.5</v>
      </c>
      <c r="G1081" s="2">
        <f t="shared" ref="G1081:G1103" si="24">+G1080+E1081-F1081</f>
        <v>71.000000000000085</v>
      </c>
      <c r="K1081" s="257"/>
    </row>
    <row r="1082" spans="1:11">
      <c r="A1082" s="86">
        <v>46106</v>
      </c>
      <c r="B1082" s="526">
        <v>32892</v>
      </c>
      <c r="C1082" s="526" t="s">
        <v>34</v>
      </c>
      <c r="D1082" t="s">
        <v>17</v>
      </c>
      <c r="E1082" s="240"/>
      <c r="F1082" s="240">
        <v>6</v>
      </c>
      <c r="G1082" s="2">
        <f t="shared" si="24"/>
        <v>65.000000000000085</v>
      </c>
      <c r="K1082" s="257"/>
    </row>
    <row r="1083" spans="1:11">
      <c r="A1083" s="86">
        <v>46106</v>
      </c>
      <c r="B1083" s="526">
        <v>32892</v>
      </c>
      <c r="C1083" s="526" t="s">
        <v>34</v>
      </c>
      <c r="D1083" t="s">
        <v>18</v>
      </c>
      <c r="E1083" s="240"/>
      <c r="F1083" s="240">
        <v>60</v>
      </c>
      <c r="G1083" s="2">
        <f t="shared" si="24"/>
        <v>5.0000000000000853</v>
      </c>
      <c r="K1083" s="257"/>
    </row>
    <row r="1084" spans="1:11">
      <c r="A1084" s="86">
        <v>46106</v>
      </c>
      <c r="B1084" s="526">
        <v>32892</v>
      </c>
      <c r="C1084" s="526" t="s">
        <v>34</v>
      </c>
      <c r="D1084" t="s">
        <v>19</v>
      </c>
      <c r="E1084" s="240"/>
      <c r="F1084" s="240">
        <v>5</v>
      </c>
      <c r="G1084" s="2">
        <f t="shared" si="24"/>
        <v>8.5265128291212022E-14</v>
      </c>
      <c r="K1084" s="257"/>
    </row>
    <row r="1085" spans="1:11">
      <c r="A1085" s="88">
        <v>46053</v>
      </c>
      <c r="B1085" s="525" t="s">
        <v>14</v>
      </c>
      <c r="C1085" s="525" t="s">
        <v>15</v>
      </c>
      <c r="D1085" t="s">
        <v>16</v>
      </c>
      <c r="E1085" s="26">
        <v>96.7</v>
      </c>
      <c r="G1085" s="2">
        <f t="shared" si="24"/>
        <v>96.700000000000088</v>
      </c>
      <c r="I1085" s="525" t="s">
        <v>20</v>
      </c>
      <c r="J1085" t="s">
        <v>16</v>
      </c>
      <c r="K1085" s="506">
        <v>95.3</v>
      </c>
    </row>
    <row r="1086" spans="1:11">
      <c r="A1086" s="86"/>
      <c r="B1086" s="526"/>
      <c r="C1086" s="526"/>
      <c r="D1086" t="s">
        <v>17</v>
      </c>
      <c r="E1086" s="26">
        <v>5</v>
      </c>
      <c r="G1086" s="2">
        <f t="shared" si="24"/>
        <v>101.70000000000009</v>
      </c>
      <c r="I1086" s="526"/>
      <c r="J1086" t="s">
        <v>17</v>
      </c>
      <c r="K1086" s="26">
        <v>10</v>
      </c>
    </row>
    <row r="1087" spans="1:11">
      <c r="A1087" s="86"/>
      <c r="B1087" s="526"/>
      <c r="C1087" s="526"/>
      <c r="D1087" t="s">
        <v>18</v>
      </c>
      <c r="E1087" s="240">
        <v>60</v>
      </c>
      <c r="G1087" s="2">
        <f t="shared" si="24"/>
        <v>161.7000000000001</v>
      </c>
      <c r="I1087" s="525"/>
      <c r="J1087" t="s">
        <v>18</v>
      </c>
      <c r="K1087" s="26">
        <v>36</v>
      </c>
    </row>
    <row r="1088" spans="1:11">
      <c r="A1088" s="86"/>
      <c r="B1088" s="526"/>
      <c r="C1088" s="526"/>
      <c r="D1088" t="s">
        <v>19</v>
      </c>
      <c r="E1088" s="240">
        <v>5</v>
      </c>
      <c r="G1088" s="2">
        <f t="shared" si="24"/>
        <v>166.7000000000001</v>
      </c>
      <c r="J1088" t="s">
        <v>19</v>
      </c>
      <c r="K1088" s="26">
        <v>5</v>
      </c>
    </row>
    <row r="1089" spans="1:12">
      <c r="A1089" s="86"/>
      <c r="B1089" s="526"/>
      <c r="C1089" s="526"/>
      <c r="D1089" t="s">
        <v>146</v>
      </c>
      <c r="E1089" s="240">
        <v>10</v>
      </c>
      <c r="G1089" s="2">
        <f t="shared" si="24"/>
        <v>176.7000000000001</v>
      </c>
      <c r="K1089">
        <v>0.5</v>
      </c>
    </row>
    <row r="1090" spans="1:12">
      <c r="A1090" s="86">
        <v>46053</v>
      </c>
      <c r="B1090" s="526" t="s">
        <v>119</v>
      </c>
      <c r="C1090" s="526" t="s">
        <v>15</v>
      </c>
      <c r="D1090" t="s">
        <v>18</v>
      </c>
      <c r="E1090" s="240"/>
      <c r="F1090" s="240">
        <v>20</v>
      </c>
      <c r="G1090" s="2">
        <f t="shared" si="24"/>
        <v>156.7000000000001</v>
      </c>
      <c r="K1090" s="168">
        <f>SUM(K1072:K1089)</f>
        <v>434</v>
      </c>
      <c r="L1090" s="26"/>
    </row>
    <row r="1091" spans="1:12">
      <c r="A1091" s="86">
        <v>46106</v>
      </c>
      <c r="B1091" s="526">
        <v>32892</v>
      </c>
      <c r="C1091" s="526" t="s">
        <v>15</v>
      </c>
      <c r="D1091" t="s">
        <v>16</v>
      </c>
      <c r="E1091" s="240"/>
      <c r="F1091" s="240">
        <v>96.7</v>
      </c>
      <c r="G1091" s="2">
        <f t="shared" si="24"/>
        <v>60.000000000000099</v>
      </c>
      <c r="K1091" s="168"/>
      <c r="L1091" s="26"/>
    </row>
    <row r="1092" spans="1:12">
      <c r="A1092" s="86">
        <v>46106</v>
      </c>
      <c r="B1092" s="526">
        <v>32892</v>
      </c>
      <c r="C1092" s="526" t="s">
        <v>15</v>
      </c>
      <c r="D1092" t="s">
        <v>17</v>
      </c>
      <c r="E1092" s="240"/>
      <c r="F1092" s="240">
        <v>5</v>
      </c>
      <c r="G1092" s="2">
        <f t="shared" si="24"/>
        <v>55.000000000000099</v>
      </c>
      <c r="K1092" s="168"/>
      <c r="L1092" s="26"/>
    </row>
    <row r="1093" spans="1:12">
      <c r="A1093" s="86">
        <v>46106</v>
      </c>
      <c r="B1093" s="526">
        <v>32892</v>
      </c>
      <c r="C1093" s="526" t="s">
        <v>15</v>
      </c>
      <c r="D1093" t="s">
        <v>18</v>
      </c>
      <c r="E1093" s="240"/>
      <c r="F1093" s="240">
        <v>40</v>
      </c>
      <c r="G1093" s="2">
        <f t="shared" si="24"/>
        <v>15.000000000000099</v>
      </c>
      <c r="K1093" s="168"/>
      <c r="L1093" s="26"/>
    </row>
    <row r="1094" spans="1:12">
      <c r="A1094" s="86">
        <v>46106</v>
      </c>
      <c r="B1094" s="526">
        <v>32892</v>
      </c>
      <c r="C1094" s="526" t="s">
        <v>15</v>
      </c>
      <c r="D1094" t="s">
        <v>19</v>
      </c>
      <c r="E1094" s="240"/>
      <c r="F1094" s="240">
        <v>5</v>
      </c>
      <c r="G1094" s="2">
        <f t="shared" si="24"/>
        <v>10.000000000000099</v>
      </c>
      <c r="K1094" s="168"/>
      <c r="L1094" s="26"/>
    </row>
    <row r="1095" spans="1:12">
      <c r="A1095" s="86">
        <v>46106</v>
      </c>
      <c r="B1095" s="526">
        <v>32892</v>
      </c>
      <c r="C1095" s="526" t="s">
        <v>15</v>
      </c>
      <c r="D1095" t="s">
        <v>146</v>
      </c>
      <c r="E1095" s="240"/>
      <c r="F1095" s="240">
        <v>10</v>
      </c>
      <c r="G1095" s="2">
        <f t="shared" si="24"/>
        <v>9.9475983006414026E-14</v>
      </c>
      <c r="K1095" s="168"/>
      <c r="L1095" s="26"/>
    </row>
    <row r="1096" spans="1:12">
      <c r="A1096" s="88">
        <v>46081</v>
      </c>
      <c r="B1096" s="525" t="s">
        <v>14</v>
      </c>
      <c r="C1096" s="525" t="s">
        <v>20</v>
      </c>
      <c r="D1096" t="s">
        <v>16</v>
      </c>
      <c r="E1096" s="325">
        <v>95.3</v>
      </c>
      <c r="G1096" s="2">
        <f t="shared" si="24"/>
        <v>95.300000000000097</v>
      </c>
    </row>
    <row r="1097" spans="1:12">
      <c r="B1097" s="526"/>
      <c r="C1097" s="526"/>
      <c r="D1097" t="s">
        <v>17</v>
      </c>
      <c r="E1097" s="8">
        <v>10</v>
      </c>
      <c r="G1097" s="2">
        <f t="shared" si="24"/>
        <v>105.3000000000001</v>
      </c>
    </row>
    <row r="1098" spans="1:12">
      <c r="B1098" s="526"/>
      <c r="C1098" s="526"/>
      <c r="D1098" t="s">
        <v>18</v>
      </c>
      <c r="E1098" s="8">
        <v>56</v>
      </c>
      <c r="G1098" s="2">
        <f t="shared" si="24"/>
        <v>161.3000000000001</v>
      </c>
    </row>
    <row r="1099" spans="1:12">
      <c r="B1099" s="526"/>
      <c r="C1099" s="526"/>
      <c r="D1099" t="s">
        <v>19</v>
      </c>
      <c r="E1099" s="8">
        <v>5</v>
      </c>
      <c r="G1099" s="2">
        <f t="shared" si="24"/>
        <v>166.3000000000001</v>
      </c>
    </row>
    <row r="1100" spans="1:12">
      <c r="A1100" s="86">
        <v>46081</v>
      </c>
      <c r="B1100" s="526" t="s">
        <v>135</v>
      </c>
      <c r="C1100" s="526" t="s">
        <v>20</v>
      </c>
      <c r="D1100" t="s">
        <v>18</v>
      </c>
      <c r="F1100" s="2">
        <v>20</v>
      </c>
      <c r="G1100" s="2">
        <f t="shared" si="24"/>
        <v>146.3000000000001</v>
      </c>
    </row>
    <row r="1101" spans="1:12">
      <c r="A1101" s="86">
        <v>46106</v>
      </c>
      <c r="B1101" s="526">
        <v>32893</v>
      </c>
      <c r="C1101" s="526" t="s">
        <v>20</v>
      </c>
      <c r="D1101" t="s">
        <v>16</v>
      </c>
      <c r="F1101" s="2">
        <v>95.3</v>
      </c>
      <c r="G1101" s="2">
        <f t="shared" si="24"/>
        <v>51.000000000000099</v>
      </c>
    </row>
    <row r="1102" spans="1:12">
      <c r="A1102" s="86">
        <v>46106</v>
      </c>
      <c r="B1102" s="526">
        <v>32893</v>
      </c>
      <c r="C1102" s="526" t="s">
        <v>20</v>
      </c>
      <c r="D1102" t="s">
        <v>17</v>
      </c>
      <c r="F1102" s="2">
        <v>10</v>
      </c>
      <c r="G1102" s="2">
        <f t="shared" si="24"/>
        <v>41.000000000000099</v>
      </c>
    </row>
    <row r="1103" spans="1:12">
      <c r="A1103" s="86">
        <v>46106</v>
      </c>
      <c r="B1103" s="526">
        <v>32893</v>
      </c>
      <c r="C1103" s="526" t="s">
        <v>20</v>
      </c>
      <c r="D1103" t="s">
        <v>18</v>
      </c>
      <c r="F1103" s="2">
        <v>36</v>
      </c>
      <c r="G1103" s="2">
        <f t="shared" si="24"/>
        <v>5.0000000000000995</v>
      </c>
    </row>
    <row r="1104" spans="1:12">
      <c r="A1104" s="86">
        <v>46106</v>
      </c>
      <c r="B1104" s="526">
        <v>32893</v>
      </c>
      <c r="C1104" s="526" t="s">
        <v>20</v>
      </c>
      <c r="D1104" t="s">
        <v>19</v>
      </c>
      <c r="F1104" s="2">
        <v>5</v>
      </c>
      <c r="G1104" s="2">
        <f t="shared" ref="G1097:G1153" si="25">+G1103+E1104-F1104</f>
        <v>9.9475983006414026E-14</v>
      </c>
    </row>
    <row r="1105" spans="1:7">
      <c r="A1105" s="88">
        <v>46112</v>
      </c>
      <c r="B1105" s="525" t="s">
        <v>14</v>
      </c>
      <c r="C1105" s="525" t="s">
        <v>23</v>
      </c>
      <c r="D1105" s="339" t="s">
        <v>16</v>
      </c>
      <c r="E1105" s="79">
        <v>98.8</v>
      </c>
      <c r="G1105" s="2">
        <f t="shared" si="25"/>
        <v>98.800000000000097</v>
      </c>
    </row>
    <row r="1106" spans="1:7">
      <c r="B1106" s="526"/>
      <c r="C1106" s="526"/>
      <c r="D1106" t="s">
        <v>17</v>
      </c>
      <c r="E1106" s="2">
        <v>6</v>
      </c>
      <c r="G1106" s="2">
        <f t="shared" si="25"/>
        <v>104.8000000000001</v>
      </c>
    </row>
    <row r="1107" spans="1:7">
      <c r="B1107" s="526"/>
      <c r="C1107" s="526"/>
      <c r="D1107" t="s">
        <v>18</v>
      </c>
      <c r="E1107" s="2">
        <v>60</v>
      </c>
      <c r="G1107" s="2">
        <f t="shared" si="25"/>
        <v>164.8000000000001</v>
      </c>
    </row>
    <row r="1108" spans="1:7">
      <c r="B1108" s="526"/>
      <c r="C1108" s="526"/>
      <c r="D1108" t="s">
        <v>19</v>
      </c>
      <c r="E1108" s="2">
        <v>5</v>
      </c>
      <c r="G1108" s="2">
        <f t="shared" si="25"/>
        <v>169.8000000000001</v>
      </c>
    </row>
    <row r="1109" spans="1:7" s="339" customFormat="1">
      <c r="A1109" s="386">
        <v>46106</v>
      </c>
      <c r="B1109" s="529">
        <v>32893</v>
      </c>
      <c r="C1109" s="529" t="s">
        <v>23</v>
      </c>
      <c r="D1109" s="339" t="s">
        <v>16</v>
      </c>
      <c r="E1109" s="79"/>
      <c r="F1109" s="79">
        <v>0.5</v>
      </c>
      <c r="G1109" s="79">
        <f t="shared" si="25"/>
        <v>169.3000000000001</v>
      </c>
    </row>
    <row r="1110" spans="1:7">
      <c r="B1110" s="526"/>
      <c r="C1110" s="526"/>
      <c r="G1110" s="2">
        <f t="shared" si="25"/>
        <v>169.3000000000001</v>
      </c>
    </row>
    <row r="1111" spans="1:7">
      <c r="B1111" s="526"/>
      <c r="C1111" s="526"/>
      <c r="G1111" s="2">
        <f t="shared" si="25"/>
        <v>169.3000000000001</v>
      </c>
    </row>
    <row r="1112" spans="1:7">
      <c r="B1112" s="526"/>
      <c r="C1112" s="526"/>
      <c r="G1112" s="2">
        <f t="shared" si="25"/>
        <v>169.3000000000001</v>
      </c>
    </row>
    <row r="1113" spans="1:7">
      <c r="B1113" s="526"/>
      <c r="C1113" s="526"/>
      <c r="G1113" s="2">
        <f t="shared" si="25"/>
        <v>169.3000000000001</v>
      </c>
    </row>
    <row r="1114" spans="1:7">
      <c r="B1114" s="526"/>
      <c r="C1114" s="526"/>
      <c r="G1114" s="2">
        <f t="shared" si="25"/>
        <v>169.3000000000001</v>
      </c>
    </row>
    <row r="1115" spans="1:7">
      <c r="B1115" s="526"/>
      <c r="C1115" s="526"/>
      <c r="G1115" s="2">
        <f t="shared" si="25"/>
        <v>169.3000000000001</v>
      </c>
    </row>
    <row r="1116" spans="1:7">
      <c r="B1116" s="526"/>
      <c r="C1116" s="526"/>
      <c r="G1116" s="2">
        <f t="shared" si="25"/>
        <v>169.3000000000001</v>
      </c>
    </row>
    <row r="1117" spans="1:7">
      <c r="B1117" s="526"/>
      <c r="C1117" s="526"/>
      <c r="G1117" s="2">
        <f t="shared" si="25"/>
        <v>169.3000000000001</v>
      </c>
    </row>
    <row r="1118" spans="1:7">
      <c r="B1118" s="526"/>
      <c r="C1118" s="526"/>
      <c r="G1118" s="2">
        <f t="shared" si="25"/>
        <v>169.3000000000001</v>
      </c>
    </row>
    <row r="1119" spans="1:7">
      <c r="B1119" s="526"/>
      <c r="C1119" s="526"/>
      <c r="G1119" s="2">
        <f t="shared" si="25"/>
        <v>169.3000000000001</v>
      </c>
    </row>
    <row r="1120" spans="1:7">
      <c r="B1120" s="526"/>
      <c r="C1120" s="526"/>
      <c r="G1120" s="2">
        <f t="shared" si="25"/>
        <v>169.3000000000001</v>
      </c>
    </row>
    <row r="1121" spans="2:7">
      <c r="B1121" s="526"/>
      <c r="C1121" s="526"/>
      <c r="G1121" s="2">
        <f t="shared" si="25"/>
        <v>169.3000000000001</v>
      </c>
    </row>
    <row r="1122" spans="2:7">
      <c r="B1122" s="526"/>
      <c r="C1122" s="526"/>
      <c r="G1122" s="2">
        <f t="shared" si="25"/>
        <v>169.3000000000001</v>
      </c>
    </row>
    <row r="1123" spans="2:7">
      <c r="B1123" s="526"/>
      <c r="C1123" s="526"/>
      <c r="G1123" s="2">
        <f t="shared" si="25"/>
        <v>169.3000000000001</v>
      </c>
    </row>
    <row r="1124" spans="2:7">
      <c r="B1124" s="526"/>
      <c r="C1124" s="526"/>
      <c r="G1124" s="2">
        <f t="shared" si="25"/>
        <v>169.3000000000001</v>
      </c>
    </row>
    <row r="1125" spans="2:7">
      <c r="B1125" s="526"/>
      <c r="C1125" s="526"/>
      <c r="G1125" s="2">
        <f t="shared" si="25"/>
        <v>169.3000000000001</v>
      </c>
    </row>
    <row r="1126" spans="2:7">
      <c r="B1126" s="526"/>
      <c r="C1126" s="526"/>
      <c r="G1126" s="2">
        <f t="shared" si="25"/>
        <v>169.3000000000001</v>
      </c>
    </row>
    <row r="1127" spans="2:7">
      <c r="B1127" s="526"/>
      <c r="C1127" s="526"/>
      <c r="G1127" s="2">
        <f t="shared" si="25"/>
        <v>169.3000000000001</v>
      </c>
    </row>
    <row r="1128" spans="2:7">
      <c r="B1128" s="526"/>
      <c r="C1128" s="526"/>
      <c r="G1128" s="2">
        <f t="shared" si="25"/>
        <v>169.3000000000001</v>
      </c>
    </row>
    <row r="1129" spans="2:7">
      <c r="B1129" s="526"/>
      <c r="C1129" s="526"/>
      <c r="G1129" s="2">
        <f t="shared" si="25"/>
        <v>169.3000000000001</v>
      </c>
    </row>
    <row r="1130" spans="2:7">
      <c r="B1130" s="526"/>
      <c r="C1130" s="526"/>
      <c r="G1130" s="2">
        <f t="shared" si="25"/>
        <v>169.3000000000001</v>
      </c>
    </row>
    <row r="1131" spans="2:7">
      <c r="B1131" s="526"/>
      <c r="C1131" s="526"/>
      <c r="G1131" s="2">
        <f t="shared" si="25"/>
        <v>169.3000000000001</v>
      </c>
    </row>
    <row r="1132" spans="2:7">
      <c r="B1132" s="526"/>
      <c r="C1132" s="526"/>
      <c r="G1132" s="2">
        <f t="shared" si="25"/>
        <v>169.3000000000001</v>
      </c>
    </row>
    <row r="1133" spans="2:7">
      <c r="B1133" s="526"/>
      <c r="C1133" s="526"/>
      <c r="G1133" s="2">
        <f t="shared" si="25"/>
        <v>169.3000000000001</v>
      </c>
    </row>
    <row r="1134" spans="2:7">
      <c r="B1134" s="526"/>
      <c r="C1134" s="526"/>
      <c r="G1134" s="2">
        <f t="shared" si="25"/>
        <v>169.3000000000001</v>
      </c>
    </row>
    <row r="1135" spans="2:7">
      <c r="B1135" s="526"/>
      <c r="C1135" s="526"/>
      <c r="G1135" s="2">
        <f t="shared" si="25"/>
        <v>169.3000000000001</v>
      </c>
    </row>
    <row r="1136" spans="2:7">
      <c r="B1136" s="526"/>
      <c r="C1136" s="526"/>
      <c r="G1136" s="2">
        <f t="shared" si="25"/>
        <v>169.3000000000001</v>
      </c>
    </row>
    <row r="1137" spans="2:7">
      <c r="B1137" s="526"/>
      <c r="C1137" s="526"/>
      <c r="G1137" s="2">
        <f t="shared" si="25"/>
        <v>169.3000000000001</v>
      </c>
    </row>
    <row r="1138" spans="2:7">
      <c r="B1138" s="526"/>
      <c r="C1138" s="526"/>
      <c r="G1138" s="2">
        <f t="shared" si="25"/>
        <v>169.3000000000001</v>
      </c>
    </row>
    <row r="1139" spans="2:7">
      <c r="B1139" s="526"/>
      <c r="C1139" s="526"/>
      <c r="G1139" s="2">
        <f t="shared" si="25"/>
        <v>169.3000000000001</v>
      </c>
    </row>
    <row r="1140" spans="2:7">
      <c r="B1140" s="526"/>
      <c r="C1140" s="526"/>
      <c r="G1140" s="2">
        <f t="shared" si="25"/>
        <v>169.3000000000001</v>
      </c>
    </row>
    <row r="1141" spans="2:7">
      <c r="B1141" s="526"/>
      <c r="C1141" s="526"/>
      <c r="G1141" s="2">
        <f t="shared" si="25"/>
        <v>169.3000000000001</v>
      </c>
    </row>
    <row r="1142" spans="2:7">
      <c r="B1142" s="526"/>
      <c r="C1142" s="526"/>
      <c r="G1142" s="2">
        <f t="shared" si="25"/>
        <v>169.3000000000001</v>
      </c>
    </row>
    <row r="1143" spans="2:7">
      <c r="B1143" s="526"/>
      <c r="C1143" s="526"/>
      <c r="G1143" s="2">
        <f t="shared" si="25"/>
        <v>169.3000000000001</v>
      </c>
    </row>
    <row r="1144" spans="2:7">
      <c r="B1144" s="526"/>
      <c r="C1144" s="526"/>
      <c r="G1144" s="2">
        <f t="shared" si="25"/>
        <v>169.3000000000001</v>
      </c>
    </row>
    <row r="1145" spans="2:7">
      <c r="B1145" s="526"/>
      <c r="C1145" s="526"/>
      <c r="G1145" s="2">
        <f t="shared" si="25"/>
        <v>169.3000000000001</v>
      </c>
    </row>
    <row r="1146" spans="2:7">
      <c r="B1146" s="526"/>
      <c r="C1146" s="526"/>
      <c r="G1146" s="2">
        <f t="shared" si="25"/>
        <v>169.3000000000001</v>
      </c>
    </row>
    <row r="1147" spans="2:7">
      <c r="B1147" s="526"/>
      <c r="C1147" s="526"/>
      <c r="G1147" s="2">
        <f t="shared" si="25"/>
        <v>169.3000000000001</v>
      </c>
    </row>
    <row r="1148" spans="2:7">
      <c r="B1148" s="526"/>
      <c r="C1148" s="526"/>
      <c r="G1148" s="2">
        <f t="shared" si="25"/>
        <v>169.3000000000001</v>
      </c>
    </row>
    <row r="1149" spans="2:7">
      <c r="B1149" s="526"/>
      <c r="C1149" s="526"/>
      <c r="G1149" s="2">
        <f t="shared" si="25"/>
        <v>169.3000000000001</v>
      </c>
    </row>
    <row r="1150" spans="2:7">
      <c r="B1150" s="526"/>
      <c r="C1150" s="526"/>
      <c r="G1150" s="2">
        <f t="shared" si="25"/>
        <v>169.3000000000001</v>
      </c>
    </row>
    <row r="1151" spans="2:7">
      <c r="B1151" s="526"/>
      <c r="C1151" s="526"/>
      <c r="G1151" s="2">
        <f t="shared" si="25"/>
        <v>169.3000000000001</v>
      </c>
    </row>
    <row r="1152" spans="2:7">
      <c r="B1152" s="526"/>
      <c r="C1152" s="526"/>
      <c r="G1152" s="2">
        <f t="shared" si="25"/>
        <v>169.3000000000001</v>
      </c>
    </row>
    <row r="1153" spans="2:7">
      <c r="B1153" s="526"/>
      <c r="C1153" s="526"/>
      <c r="G1153" s="2">
        <f t="shared" si="25"/>
        <v>169.3000000000001</v>
      </c>
    </row>
    <row r="1154" spans="2:7">
      <c r="B1154" s="526"/>
      <c r="C1154" s="526"/>
      <c r="G1154" s="2">
        <f t="shared" ref="G1154:G1217" si="26">+G1153+E1154-F1154</f>
        <v>169.3000000000001</v>
      </c>
    </row>
    <row r="1155" spans="2:7">
      <c r="B1155" s="526"/>
      <c r="C1155" s="526"/>
      <c r="G1155" s="2">
        <f t="shared" si="26"/>
        <v>169.3000000000001</v>
      </c>
    </row>
    <row r="1156" spans="2:7">
      <c r="B1156" s="526"/>
      <c r="C1156" s="526"/>
      <c r="G1156" s="2">
        <f t="shared" si="26"/>
        <v>169.3000000000001</v>
      </c>
    </row>
    <row r="1157" spans="2:7">
      <c r="B1157" s="526"/>
      <c r="C1157" s="526"/>
      <c r="G1157" s="2">
        <f t="shared" si="26"/>
        <v>169.3000000000001</v>
      </c>
    </row>
    <row r="1158" spans="2:7">
      <c r="B1158" s="526"/>
      <c r="C1158" s="526"/>
      <c r="G1158" s="2">
        <f t="shared" si="26"/>
        <v>169.3000000000001</v>
      </c>
    </row>
    <row r="1159" spans="2:7">
      <c r="B1159" s="526"/>
      <c r="C1159" s="526"/>
      <c r="G1159" s="2">
        <f t="shared" si="26"/>
        <v>169.3000000000001</v>
      </c>
    </row>
    <row r="1160" spans="2:7">
      <c r="B1160" s="526"/>
      <c r="C1160" s="526"/>
      <c r="G1160" s="2">
        <f t="shared" si="26"/>
        <v>169.3000000000001</v>
      </c>
    </row>
    <row r="1161" spans="2:7">
      <c r="B1161" s="526"/>
      <c r="C1161" s="526"/>
      <c r="G1161" s="2">
        <f t="shared" si="26"/>
        <v>169.3000000000001</v>
      </c>
    </row>
    <row r="1162" spans="2:7">
      <c r="B1162" s="526"/>
      <c r="C1162" s="526"/>
      <c r="G1162" s="2">
        <f t="shared" si="26"/>
        <v>169.3000000000001</v>
      </c>
    </row>
    <row r="1163" spans="2:7">
      <c r="B1163" s="526"/>
      <c r="C1163" s="526"/>
      <c r="G1163" s="2">
        <f t="shared" si="26"/>
        <v>169.3000000000001</v>
      </c>
    </row>
    <row r="1164" spans="2:7">
      <c r="B1164" s="526"/>
      <c r="C1164" s="526"/>
      <c r="G1164" s="2">
        <f t="shared" si="26"/>
        <v>169.3000000000001</v>
      </c>
    </row>
    <row r="1165" spans="2:7">
      <c r="B1165" s="526"/>
      <c r="C1165" s="526"/>
      <c r="G1165" s="2">
        <f t="shared" si="26"/>
        <v>169.3000000000001</v>
      </c>
    </row>
    <row r="1166" spans="2:7">
      <c r="B1166" s="526"/>
      <c r="C1166" s="526"/>
      <c r="G1166" s="2">
        <f t="shared" si="26"/>
        <v>169.3000000000001</v>
      </c>
    </row>
    <row r="1167" spans="2:7">
      <c r="B1167" s="526"/>
      <c r="C1167" s="526"/>
      <c r="G1167" s="2">
        <f t="shared" si="26"/>
        <v>169.3000000000001</v>
      </c>
    </row>
    <row r="1168" spans="2:7">
      <c r="B1168" s="526"/>
      <c r="C1168" s="526"/>
      <c r="G1168" s="2">
        <f t="shared" si="26"/>
        <v>169.3000000000001</v>
      </c>
    </row>
    <row r="1169" spans="2:7">
      <c r="B1169" s="526"/>
      <c r="C1169" s="526"/>
      <c r="G1169" s="2">
        <f t="shared" si="26"/>
        <v>169.3000000000001</v>
      </c>
    </row>
    <row r="1170" spans="2:7">
      <c r="B1170" s="526"/>
      <c r="C1170" s="526"/>
      <c r="G1170" s="2">
        <f t="shared" si="26"/>
        <v>169.3000000000001</v>
      </c>
    </row>
    <row r="1171" spans="2:7">
      <c r="B1171" s="526"/>
      <c r="C1171" s="526"/>
      <c r="G1171" s="2">
        <f t="shared" si="26"/>
        <v>169.3000000000001</v>
      </c>
    </row>
    <row r="1172" spans="2:7">
      <c r="B1172" s="526"/>
      <c r="C1172" s="526"/>
      <c r="G1172" s="2">
        <f t="shared" si="26"/>
        <v>169.3000000000001</v>
      </c>
    </row>
    <row r="1173" spans="2:7">
      <c r="B1173" s="526"/>
      <c r="C1173" s="526"/>
      <c r="G1173" s="2">
        <f t="shared" si="26"/>
        <v>169.3000000000001</v>
      </c>
    </row>
    <row r="1174" spans="2:7">
      <c r="B1174" s="526"/>
      <c r="C1174" s="526"/>
      <c r="G1174" s="2">
        <f t="shared" si="26"/>
        <v>169.3000000000001</v>
      </c>
    </row>
    <row r="1175" spans="2:7">
      <c r="B1175" s="526"/>
      <c r="C1175" s="526"/>
      <c r="G1175" s="2">
        <f t="shared" si="26"/>
        <v>169.3000000000001</v>
      </c>
    </row>
    <row r="1176" spans="2:7">
      <c r="B1176" s="526"/>
      <c r="C1176" s="526"/>
      <c r="G1176" s="2">
        <f t="shared" si="26"/>
        <v>169.3000000000001</v>
      </c>
    </row>
    <row r="1177" spans="2:7">
      <c r="B1177" s="526"/>
      <c r="C1177" s="526"/>
      <c r="G1177" s="2">
        <f t="shared" si="26"/>
        <v>169.3000000000001</v>
      </c>
    </row>
    <row r="1178" spans="2:7">
      <c r="B1178" s="526"/>
      <c r="C1178" s="526"/>
      <c r="G1178" s="2">
        <f t="shared" si="26"/>
        <v>169.3000000000001</v>
      </c>
    </row>
    <row r="1179" spans="2:7">
      <c r="B1179" s="526"/>
      <c r="C1179" s="526"/>
      <c r="G1179" s="2">
        <f t="shared" si="26"/>
        <v>169.3000000000001</v>
      </c>
    </row>
    <row r="1180" spans="2:7">
      <c r="B1180" s="526"/>
      <c r="C1180" s="526"/>
      <c r="G1180" s="2">
        <f t="shared" si="26"/>
        <v>169.3000000000001</v>
      </c>
    </row>
    <row r="1181" spans="2:7">
      <c r="B1181" s="526"/>
      <c r="C1181" s="526"/>
      <c r="G1181" s="2">
        <f t="shared" si="26"/>
        <v>169.3000000000001</v>
      </c>
    </row>
    <row r="1182" spans="2:7">
      <c r="B1182" s="526"/>
      <c r="C1182" s="526"/>
      <c r="G1182" s="2">
        <f t="shared" si="26"/>
        <v>169.3000000000001</v>
      </c>
    </row>
    <row r="1183" spans="2:7">
      <c r="B1183" s="526"/>
      <c r="C1183" s="526"/>
      <c r="G1183" s="2">
        <f t="shared" si="26"/>
        <v>169.3000000000001</v>
      </c>
    </row>
    <row r="1184" spans="2:7">
      <c r="B1184" s="526"/>
      <c r="C1184" s="526"/>
      <c r="G1184" s="2">
        <f t="shared" si="26"/>
        <v>169.3000000000001</v>
      </c>
    </row>
    <row r="1185" spans="2:7">
      <c r="B1185" s="526"/>
      <c r="C1185" s="526"/>
      <c r="G1185" s="2">
        <f t="shared" si="26"/>
        <v>169.3000000000001</v>
      </c>
    </row>
    <row r="1186" spans="2:7">
      <c r="B1186" s="526"/>
      <c r="C1186" s="526"/>
      <c r="G1186" s="2">
        <f t="shared" si="26"/>
        <v>169.3000000000001</v>
      </c>
    </row>
    <row r="1187" spans="2:7">
      <c r="B1187" s="526"/>
      <c r="C1187" s="526"/>
      <c r="G1187" s="2">
        <f t="shared" si="26"/>
        <v>169.3000000000001</v>
      </c>
    </row>
    <row r="1188" spans="2:7">
      <c r="B1188" s="526"/>
      <c r="C1188" s="526"/>
      <c r="G1188" s="2">
        <f t="shared" si="26"/>
        <v>169.3000000000001</v>
      </c>
    </row>
    <row r="1189" spans="2:7">
      <c r="B1189" s="526"/>
      <c r="C1189" s="526"/>
      <c r="G1189" s="2">
        <f t="shared" si="26"/>
        <v>169.3000000000001</v>
      </c>
    </row>
    <row r="1190" spans="2:7">
      <c r="B1190" s="526"/>
      <c r="C1190" s="526"/>
      <c r="G1190" s="2">
        <f t="shared" si="26"/>
        <v>169.3000000000001</v>
      </c>
    </row>
    <row r="1191" spans="2:7">
      <c r="B1191" s="526"/>
      <c r="C1191" s="526"/>
      <c r="G1191" s="2">
        <f t="shared" si="26"/>
        <v>169.3000000000001</v>
      </c>
    </row>
    <row r="1192" spans="2:7">
      <c r="B1192" s="526"/>
      <c r="C1192" s="526"/>
      <c r="G1192" s="2">
        <f t="shared" si="26"/>
        <v>169.3000000000001</v>
      </c>
    </row>
    <row r="1193" spans="2:7">
      <c r="B1193" s="526"/>
      <c r="C1193" s="526"/>
      <c r="G1193" s="2">
        <f t="shared" si="26"/>
        <v>169.3000000000001</v>
      </c>
    </row>
    <row r="1194" spans="2:7">
      <c r="B1194" s="526"/>
      <c r="C1194" s="526"/>
      <c r="G1194" s="2">
        <f t="shared" si="26"/>
        <v>169.3000000000001</v>
      </c>
    </row>
    <row r="1195" spans="2:7">
      <c r="B1195" s="526"/>
      <c r="C1195" s="526"/>
      <c r="G1195" s="2">
        <f t="shared" si="26"/>
        <v>169.3000000000001</v>
      </c>
    </row>
    <row r="1196" spans="2:7">
      <c r="B1196" s="526"/>
      <c r="C1196" s="526"/>
      <c r="G1196" s="2">
        <f t="shared" si="26"/>
        <v>169.3000000000001</v>
      </c>
    </row>
    <row r="1197" spans="2:7">
      <c r="B1197" s="526"/>
      <c r="C1197" s="526"/>
      <c r="G1197" s="2">
        <f t="shared" si="26"/>
        <v>169.3000000000001</v>
      </c>
    </row>
    <row r="1198" spans="2:7">
      <c r="B1198" s="526"/>
      <c r="C1198" s="526"/>
      <c r="G1198" s="2">
        <f t="shared" si="26"/>
        <v>169.3000000000001</v>
      </c>
    </row>
    <row r="1199" spans="2:7">
      <c r="B1199" s="526"/>
      <c r="C1199" s="526"/>
      <c r="G1199" s="2">
        <f t="shared" si="26"/>
        <v>169.3000000000001</v>
      </c>
    </row>
    <row r="1200" spans="2:7">
      <c r="B1200" s="526"/>
      <c r="C1200" s="526"/>
      <c r="G1200" s="2">
        <f t="shared" si="26"/>
        <v>169.3000000000001</v>
      </c>
    </row>
    <row r="1201" spans="2:7">
      <c r="B1201" s="526"/>
      <c r="C1201" s="526"/>
      <c r="G1201" s="2">
        <f t="shared" si="26"/>
        <v>169.3000000000001</v>
      </c>
    </row>
    <row r="1202" spans="2:7">
      <c r="B1202" s="526"/>
      <c r="C1202" s="526"/>
      <c r="G1202" s="2">
        <f t="shared" si="26"/>
        <v>169.3000000000001</v>
      </c>
    </row>
    <row r="1203" spans="2:7">
      <c r="B1203" s="526"/>
      <c r="C1203" s="526"/>
      <c r="G1203" s="2">
        <f t="shared" si="26"/>
        <v>169.3000000000001</v>
      </c>
    </row>
    <row r="1204" spans="2:7">
      <c r="B1204" s="526"/>
      <c r="C1204" s="526"/>
      <c r="G1204" s="2">
        <f t="shared" si="26"/>
        <v>169.3000000000001</v>
      </c>
    </row>
    <row r="1205" spans="2:7">
      <c r="B1205" s="526"/>
      <c r="C1205" s="526"/>
      <c r="G1205" s="2">
        <f t="shared" si="26"/>
        <v>169.3000000000001</v>
      </c>
    </row>
    <row r="1206" spans="2:7">
      <c r="B1206" s="526"/>
      <c r="C1206" s="526"/>
      <c r="G1206" s="2">
        <f t="shared" si="26"/>
        <v>169.3000000000001</v>
      </c>
    </row>
    <row r="1207" spans="2:7">
      <c r="B1207" s="526"/>
      <c r="C1207" s="526"/>
      <c r="G1207" s="2">
        <f t="shared" si="26"/>
        <v>169.3000000000001</v>
      </c>
    </row>
    <row r="1208" spans="2:7">
      <c r="B1208" s="526"/>
      <c r="C1208" s="526"/>
      <c r="G1208" s="2">
        <f t="shared" si="26"/>
        <v>169.3000000000001</v>
      </c>
    </row>
    <row r="1209" spans="2:7">
      <c r="B1209" s="526"/>
      <c r="C1209" s="526"/>
      <c r="G1209" s="2">
        <f t="shared" si="26"/>
        <v>169.3000000000001</v>
      </c>
    </row>
    <row r="1210" spans="2:7">
      <c r="B1210" s="526"/>
      <c r="C1210" s="526"/>
      <c r="G1210" s="2">
        <f t="shared" si="26"/>
        <v>169.3000000000001</v>
      </c>
    </row>
    <row r="1211" spans="2:7">
      <c r="B1211" s="526"/>
      <c r="C1211" s="526"/>
      <c r="G1211" s="2">
        <f t="shared" si="26"/>
        <v>169.3000000000001</v>
      </c>
    </row>
    <row r="1212" spans="2:7">
      <c r="B1212" s="526"/>
      <c r="C1212" s="526"/>
      <c r="G1212" s="2">
        <f t="shared" si="26"/>
        <v>169.3000000000001</v>
      </c>
    </row>
    <row r="1213" spans="2:7">
      <c r="B1213" s="526"/>
      <c r="C1213" s="526"/>
      <c r="G1213" s="2">
        <f t="shared" si="26"/>
        <v>169.3000000000001</v>
      </c>
    </row>
    <row r="1214" spans="2:7">
      <c r="B1214" s="526"/>
      <c r="C1214" s="526"/>
      <c r="G1214" s="2">
        <f t="shared" si="26"/>
        <v>169.3000000000001</v>
      </c>
    </row>
    <row r="1215" spans="2:7">
      <c r="B1215" s="526"/>
      <c r="C1215" s="526"/>
      <c r="G1215" s="2">
        <f t="shared" si="26"/>
        <v>169.3000000000001</v>
      </c>
    </row>
    <row r="1216" spans="2:7">
      <c r="B1216" s="526"/>
      <c r="C1216" s="526"/>
      <c r="G1216" s="2">
        <f t="shared" si="26"/>
        <v>169.3000000000001</v>
      </c>
    </row>
    <row r="1217" spans="2:7">
      <c r="B1217" s="526"/>
      <c r="C1217" s="526"/>
      <c r="G1217" s="2">
        <f t="shared" si="26"/>
        <v>169.3000000000001</v>
      </c>
    </row>
    <row r="1218" spans="2:7">
      <c r="B1218" s="526"/>
      <c r="C1218" s="526"/>
      <c r="G1218" s="2">
        <f t="shared" ref="G1218:G1281" si="27">+G1217+E1218-F1218</f>
        <v>169.3000000000001</v>
      </c>
    </row>
    <row r="1219" spans="2:7">
      <c r="B1219" s="526"/>
      <c r="C1219" s="526"/>
      <c r="G1219" s="2">
        <f t="shared" si="27"/>
        <v>169.3000000000001</v>
      </c>
    </row>
    <row r="1220" spans="2:7">
      <c r="B1220" s="526"/>
      <c r="C1220" s="526"/>
      <c r="G1220" s="2">
        <f t="shared" si="27"/>
        <v>169.3000000000001</v>
      </c>
    </row>
    <row r="1221" spans="2:7">
      <c r="B1221" s="526"/>
      <c r="C1221" s="526"/>
      <c r="G1221" s="2">
        <f t="shared" si="27"/>
        <v>169.3000000000001</v>
      </c>
    </row>
    <row r="1222" spans="2:7">
      <c r="B1222" s="526"/>
      <c r="C1222" s="526"/>
      <c r="G1222" s="2">
        <f t="shared" si="27"/>
        <v>169.3000000000001</v>
      </c>
    </row>
    <row r="1223" spans="2:7">
      <c r="B1223" s="526"/>
      <c r="C1223" s="526"/>
      <c r="G1223" s="2">
        <f t="shared" si="27"/>
        <v>169.3000000000001</v>
      </c>
    </row>
    <row r="1224" spans="2:7">
      <c r="B1224" s="526"/>
      <c r="C1224" s="526"/>
      <c r="G1224" s="2">
        <f t="shared" si="27"/>
        <v>169.3000000000001</v>
      </c>
    </row>
    <row r="1225" spans="2:7">
      <c r="B1225" s="526"/>
      <c r="C1225" s="526"/>
      <c r="G1225" s="2">
        <f t="shared" si="27"/>
        <v>169.3000000000001</v>
      </c>
    </row>
    <row r="1226" spans="2:7">
      <c r="B1226" s="526"/>
      <c r="C1226" s="526"/>
      <c r="G1226" s="2">
        <f t="shared" si="27"/>
        <v>169.3000000000001</v>
      </c>
    </row>
    <row r="1227" spans="2:7">
      <c r="B1227" s="526"/>
      <c r="C1227" s="526"/>
      <c r="G1227" s="2">
        <f t="shared" si="27"/>
        <v>169.3000000000001</v>
      </c>
    </row>
    <row r="1228" spans="2:7">
      <c r="B1228" s="526"/>
      <c r="C1228" s="526"/>
      <c r="G1228" s="2">
        <f t="shared" si="27"/>
        <v>169.3000000000001</v>
      </c>
    </row>
    <row r="1229" spans="2:7">
      <c r="B1229" s="526"/>
      <c r="C1229" s="526"/>
      <c r="G1229" s="2">
        <f t="shared" si="27"/>
        <v>169.3000000000001</v>
      </c>
    </row>
    <row r="1230" spans="2:7">
      <c r="B1230" s="526"/>
      <c r="C1230" s="526"/>
      <c r="G1230" s="2">
        <f t="shared" si="27"/>
        <v>169.3000000000001</v>
      </c>
    </row>
    <row r="1231" spans="2:7">
      <c r="B1231" s="526"/>
      <c r="C1231" s="526"/>
      <c r="G1231" s="2">
        <f t="shared" si="27"/>
        <v>169.3000000000001</v>
      </c>
    </row>
    <row r="1232" spans="2:7">
      <c r="B1232" s="526"/>
      <c r="C1232" s="526"/>
      <c r="G1232" s="2">
        <f t="shared" si="27"/>
        <v>169.3000000000001</v>
      </c>
    </row>
    <row r="1233" spans="2:7">
      <c r="B1233" s="526"/>
      <c r="C1233" s="526"/>
      <c r="G1233" s="2">
        <f t="shared" si="27"/>
        <v>169.3000000000001</v>
      </c>
    </row>
    <row r="1234" spans="2:7">
      <c r="B1234" s="526"/>
      <c r="C1234" s="526"/>
      <c r="G1234" s="2">
        <f t="shared" si="27"/>
        <v>169.3000000000001</v>
      </c>
    </row>
    <row r="1235" spans="2:7">
      <c r="B1235" s="526"/>
      <c r="C1235" s="526"/>
      <c r="G1235" s="2">
        <f t="shared" si="27"/>
        <v>169.3000000000001</v>
      </c>
    </row>
    <row r="1236" spans="2:7">
      <c r="B1236" s="526"/>
      <c r="C1236" s="526"/>
      <c r="G1236" s="2">
        <f t="shared" si="27"/>
        <v>169.3000000000001</v>
      </c>
    </row>
    <row r="1237" spans="2:7">
      <c r="B1237" s="526"/>
      <c r="C1237" s="526"/>
      <c r="G1237" s="2">
        <f t="shared" si="27"/>
        <v>169.3000000000001</v>
      </c>
    </row>
    <row r="1238" spans="2:7">
      <c r="B1238" s="526"/>
      <c r="C1238" s="526"/>
      <c r="G1238" s="2">
        <f t="shared" si="27"/>
        <v>169.3000000000001</v>
      </c>
    </row>
    <row r="1239" spans="2:7">
      <c r="B1239" s="526"/>
      <c r="C1239" s="526"/>
      <c r="G1239" s="2">
        <f t="shared" si="27"/>
        <v>169.3000000000001</v>
      </c>
    </row>
    <row r="1240" spans="2:7">
      <c r="B1240" s="526"/>
      <c r="C1240" s="526"/>
      <c r="G1240" s="2">
        <f t="shared" si="27"/>
        <v>169.3000000000001</v>
      </c>
    </row>
    <row r="1241" spans="2:7">
      <c r="B1241" s="526"/>
      <c r="C1241" s="526"/>
      <c r="G1241" s="2">
        <f t="shared" si="27"/>
        <v>169.3000000000001</v>
      </c>
    </row>
    <row r="1242" spans="2:7">
      <c r="B1242" s="526"/>
      <c r="C1242" s="526"/>
      <c r="G1242" s="2">
        <f t="shared" si="27"/>
        <v>169.3000000000001</v>
      </c>
    </row>
    <row r="1243" spans="2:7">
      <c r="B1243" s="526"/>
      <c r="C1243" s="526"/>
      <c r="G1243" s="2">
        <f t="shared" si="27"/>
        <v>169.3000000000001</v>
      </c>
    </row>
    <row r="1244" spans="2:7">
      <c r="B1244" s="526"/>
      <c r="C1244" s="526"/>
      <c r="G1244" s="2">
        <f t="shared" si="27"/>
        <v>169.3000000000001</v>
      </c>
    </row>
    <row r="1245" spans="2:7">
      <c r="B1245" s="526"/>
      <c r="C1245" s="526"/>
      <c r="G1245" s="2">
        <f t="shared" si="27"/>
        <v>169.3000000000001</v>
      </c>
    </row>
    <row r="1246" spans="2:7">
      <c r="B1246" s="526"/>
      <c r="C1246" s="526"/>
      <c r="G1246" s="2">
        <f t="shared" si="27"/>
        <v>169.3000000000001</v>
      </c>
    </row>
    <row r="1247" spans="2:7">
      <c r="B1247" s="526"/>
      <c r="C1247" s="526"/>
      <c r="G1247" s="2">
        <f t="shared" si="27"/>
        <v>169.3000000000001</v>
      </c>
    </row>
    <row r="1248" spans="2:7">
      <c r="B1248" s="526"/>
      <c r="C1248" s="526"/>
      <c r="G1248" s="2">
        <f t="shared" si="27"/>
        <v>169.3000000000001</v>
      </c>
    </row>
    <row r="1249" spans="2:7">
      <c r="B1249" s="526"/>
      <c r="C1249" s="526"/>
      <c r="G1249" s="2">
        <f t="shared" si="27"/>
        <v>169.3000000000001</v>
      </c>
    </row>
    <row r="1250" spans="2:7">
      <c r="B1250" s="526"/>
      <c r="C1250" s="526"/>
      <c r="G1250" s="2">
        <f t="shared" si="27"/>
        <v>169.3000000000001</v>
      </c>
    </row>
    <row r="1251" spans="2:7">
      <c r="B1251" s="526"/>
      <c r="C1251" s="526"/>
      <c r="G1251" s="2">
        <f t="shared" si="27"/>
        <v>169.3000000000001</v>
      </c>
    </row>
    <row r="1252" spans="2:7">
      <c r="B1252" s="526"/>
      <c r="C1252" s="526"/>
      <c r="G1252" s="2">
        <f t="shared" si="27"/>
        <v>169.3000000000001</v>
      </c>
    </row>
    <row r="1253" spans="2:7">
      <c r="B1253" s="526"/>
      <c r="C1253" s="526"/>
      <c r="G1253" s="2">
        <f t="shared" si="27"/>
        <v>169.3000000000001</v>
      </c>
    </row>
    <row r="1254" spans="2:7">
      <c r="B1254" s="526"/>
      <c r="C1254" s="526"/>
      <c r="G1254" s="2">
        <f t="shared" si="27"/>
        <v>169.3000000000001</v>
      </c>
    </row>
    <row r="1255" spans="2:7">
      <c r="B1255" s="526"/>
      <c r="C1255" s="526"/>
      <c r="G1255" s="2">
        <f t="shared" si="27"/>
        <v>169.3000000000001</v>
      </c>
    </row>
    <row r="1256" spans="2:7">
      <c r="B1256" s="526"/>
      <c r="C1256" s="526"/>
      <c r="G1256" s="2">
        <f t="shared" si="27"/>
        <v>169.3000000000001</v>
      </c>
    </row>
    <row r="1257" spans="2:7">
      <c r="B1257" s="526"/>
      <c r="C1257" s="526"/>
      <c r="G1257" s="2">
        <f t="shared" si="27"/>
        <v>169.3000000000001</v>
      </c>
    </row>
    <row r="1258" spans="2:7">
      <c r="B1258" s="526"/>
      <c r="C1258" s="526"/>
      <c r="G1258" s="2">
        <f t="shared" si="27"/>
        <v>169.3000000000001</v>
      </c>
    </row>
    <row r="1259" spans="2:7">
      <c r="B1259" s="526"/>
      <c r="C1259" s="526"/>
      <c r="G1259" s="2">
        <f t="shared" si="27"/>
        <v>169.3000000000001</v>
      </c>
    </row>
    <row r="1260" spans="2:7">
      <c r="B1260" s="526"/>
      <c r="C1260" s="526"/>
      <c r="G1260" s="2">
        <f t="shared" si="27"/>
        <v>169.3000000000001</v>
      </c>
    </row>
    <row r="1261" spans="2:7">
      <c r="B1261" s="526"/>
      <c r="C1261" s="526"/>
      <c r="G1261" s="2">
        <f t="shared" si="27"/>
        <v>169.3000000000001</v>
      </c>
    </row>
    <row r="1262" spans="2:7">
      <c r="B1262" s="526"/>
      <c r="C1262" s="526"/>
      <c r="G1262" s="2">
        <f t="shared" si="27"/>
        <v>169.3000000000001</v>
      </c>
    </row>
    <row r="1263" spans="2:7">
      <c r="B1263" s="526"/>
      <c r="C1263" s="526"/>
      <c r="G1263" s="2">
        <f t="shared" si="27"/>
        <v>169.3000000000001</v>
      </c>
    </row>
    <row r="1264" spans="2:7">
      <c r="B1264" s="526"/>
      <c r="C1264" s="526"/>
      <c r="G1264" s="2">
        <f t="shared" si="27"/>
        <v>169.3000000000001</v>
      </c>
    </row>
    <row r="1265" spans="2:7">
      <c r="B1265" s="526"/>
      <c r="C1265" s="526"/>
      <c r="G1265" s="2">
        <f t="shared" si="27"/>
        <v>169.3000000000001</v>
      </c>
    </row>
    <row r="1266" spans="2:7">
      <c r="B1266" s="526"/>
      <c r="C1266" s="526"/>
      <c r="G1266" s="2">
        <f t="shared" si="27"/>
        <v>169.3000000000001</v>
      </c>
    </row>
    <row r="1267" spans="2:7">
      <c r="B1267" s="526"/>
      <c r="C1267" s="526"/>
      <c r="G1267" s="2">
        <f t="shared" si="27"/>
        <v>169.3000000000001</v>
      </c>
    </row>
    <row r="1268" spans="2:7">
      <c r="B1268" s="526"/>
      <c r="C1268" s="526"/>
      <c r="G1268" s="2">
        <f t="shared" si="27"/>
        <v>169.3000000000001</v>
      </c>
    </row>
    <row r="1269" spans="2:7">
      <c r="B1269" s="526"/>
      <c r="C1269" s="526"/>
      <c r="G1269" s="2">
        <f t="shared" si="27"/>
        <v>169.3000000000001</v>
      </c>
    </row>
    <row r="1270" spans="2:7">
      <c r="B1270" s="526"/>
      <c r="C1270" s="526"/>
      <c r="G1270" s="2">
        <f t="shared" si="27"/>
        <v>169.3000000000001</v>
      </c>
    </row>
    <row r="1271" spans="2:7">
      <c r="B1271" s="526"/>
      <c r="C1271" s="526"/>
      <c r="G1271" s="2">
        <f t="shared" si="27"/>
        <v>169.3000000000001</v>
      </c>
    </row>
    <row r="1272" spans="2:7">
      <c r="B1272" s="526"/>
      <c r="C1272" s="526"/>
      <c r="G1272" s="2">
        <f t="shared" si="27"/>
        <v>169.3000000000001</v>
      </c>
    </row>
    <row r="1273" spans="2:7">
      <c r="B1273" s="526"/>
      <c r="C1273" s="526"/>
      <c r="G1273" s="2">
        <f t="shared" si="27"/>
        <v>169.3000000000001</v>
      </c>
    </row>
    <row r="1274" spans="2:7">
      <c r="B1274" s="526"/>
      <c r="C1274" s="526"/>
      <c r="G1274" s="2">
        <f t="shared" si="27"/>
        <v>169.3000000000001</v>
      </c>
    </row>
    <row r="1275" spans="2:7">
      <c r="B1275" s="526"/>
      <c r="C1275" s="526"/>
      <c r="G1275" s="2">
        <f t="shared" si="27"/>
        <v>169.3000000000001</v>
      </c>
    </row>
    <row r="1276" spans="2:7">
      <c r="B1276" s="526"/>
      <c r="C1276" s="526"/>
      <c r="G1276" s="2">
        <f t="shared" si="27"/>
        <v>169.3000000000001</v>
      </c>
    </row>
    <row r="1277" spans="2:7">
      <c r="B1277" s="526"/>
      <c r="C1277" s="526"/>
      <c r="G1277" s="2">
        <f t="shared" si="27"/>
        <v>169.3000000000001</v>
      </c>
    </row>
    <row r="1278" spans="2:7">
      <c r="B1278" s="526"/>
      <c r="C1278" s="526"/>
      <c r="G1278" s="2">
        <f t="shared" si="27"/>
        <v>169.3000000000001</v>
      </c>
    </row>
    <row r="1279" spans="2:7">
      <c r="B1279" s="526"/>
      <c r="C1279" s="526"/>
      <c r="G1279" s="2">
        <f t="shared" si="27"/>
        <v>169.3000000000001</v>
      </c>
    </row>
    <row r="1280" spans="2:7">
      <c r="B1280" s="526"/>
      <c r="C1280" s="526"/>
      <c r="G1280" s="2">
        <f t="shared" si="27"/>
        <v>169.3000000000001</v>
      </c>
    </row>
    <row r="1281" spans="2:7">
      <c r="B1281" s="526"/>
      <c r="C1281" s="526"/>
      <c r="G1281" s="2">
        <f t="shared" si="27"/>
        <v>169.3000000000001</v>
      </c>
    </row>
    <row r="1282" spans="2:7">
      <c r="B1282" s="526"/>
      <c r="C1282" s="526"/>
      <c r="G1282" s="2">
        <f t="shared" ref="G1282:G1325" si="28">+G1281+E1282-F1282</f>
        <v>169.3000000000001</v>
      </c>
    </row>
    <row r="1283" spans="2:7">
      <c r="B1283" s="526"/>
      <c r="C1283" s="526"/>
      <c r="G1283" s="2">
        <f t="shared" si="28"/>
        <v>169.3000000000001</v>
      </c>
    </row>
    <row r="1284" spans="2:7">
      <c r="B1284" s="526"/>
      <c r="C1284" s="526"/>
      <c r="G1284" s="2">
        <f t="shared" si="28"/>
        <v>169.3000000000001</v>
      </c>
    </row>
    <row r="1285" spans="2:7">
      <c r="B1285" s="526"/>
      <c r="C1285" s="526"/>
      <c r="G1285" s="2">
        <f t="shared" si="28"/>
        <v>169.3000000000001</v>
      </c>
    </row>
    <row r="1286" spans="2:7">
      <c r="B1286" s="526"/>
      <c r="C1286" s="526"/>
      <c r="G1286" s="2">
        <f t="shared" si="28"/>
        <v>169.3000000000001</v>
      </c>
    </row>
    <row r="1287" spans="2:7">
      <c r="B1287" s="526"/>
      <c r="C1287" s="526"/>
      <c r="G1287" s="2">
        <f t="shared" si="28"/>
        <v>169.3000000000001</v>
      </c>
    </row>
    <row r="1288" spans="2:7">
      <c r="B1288" s="526"/>
      <c r="C1288" s="526"/>
      <c r="G1288" s="2">
        <f t="shared" si="28"/>
        <v>169.3000000000001</v>
      </c>
    </row>
    <row r="1289" spans="2:7">
      <c r="B1289" s="526"/>
      <c r="C1289" s="526"/>
      <c r="G1289" s="2">
        <f t="shared" si="28"/>
        <v>169.3000000000001</v>
      </c>
    </row>
    <row r="1290" spans="2:7">
      <c r="B1290" s="526"/>
      <c r="C1290" s="526"/>
      <c r="G1290" s="2">
        <f t="shared" si="28"/>
        <v>169.3000000000001</v>
      </c>
    </row>
    <row r="1291" spans="2:7">
      <c r="B1291" s="526"/>
      <c r="C1291" s="526"/>
      <c r="G1291" s="2">
        <f t="shared" si="28"/>
        <v>169.3000000000001</v>
      </c>
    </row>
    <row r="1292" spans="2:7">
      <c r="B1292" s="526"/>
      <c r="C1292" s="526"/>
      <c r="G1292" s="2">
        <f t="shared" si="28"/>
        <v>169.3000000000001</v>
      </c>
    </row>
    <row r="1293" spans="2:7">
      <c r="B1293" s="526"/>
      <c r="C1293" s="526"/>
      <c r="G1293" s="2">
        <f t="shared" si="28"/>
        <v>169.3000000000001</v>
      </c>
    </row>
    <row r="1294" spans="2:7">
      <c r="B1294" s="526"/>
      <c r="C1294" s="526"/>
      <c r="G1294" s="2">
        <f t="shared" si="28"/>
        <v>169.3000000000001</v>
      </c>
    </row>
    <row r="1295" spans="2:7">
      <c r="B1295" s="526"/>
      <c r="C1295" s="526"/>
      <c r="G1295" s="2">
        <f t="shared" si="28"/>
        <v>169.3000000000001</v>
      </c>
    </row>
    <row r="1296" spans="2:7">
      <c r="B1296" s="526"/>
      <c r="C1296" s="526"/>
      <c r="G1296" s="2">
        <f t="shared" si="28"/>
        <v>169.3000000000001</v>
      </c>
    </row>
    <row r="1297" spans="2:7">
      <c r="B1297" s="526"/>
      <c r="C1297" s="526"/>
      <c r="G1297" s="2">
        <f t="shared" si="28"/>
        <v>169.3000000000001</v>
      </c>
    </row>
    <row r="1298" spans="2:7">
      <c r="B1298" s="526"/>
      <c r="C1298" s="526"/>
      <c r="G1298" s="2">
        <f t="shared" si="28"/>
        <v>169.3000000000001</v>
      </c>
    </row>
    <row r="1299" spans="2:7">
      <c r="B1299" s="526"/>
      <c r="C1299" s="526"/>
      <c r="G1299" s="2">
        <f t="shared" si="28"/>
        <v>169.3000000000001</v>
      </c>
    </row>
    <row r="1300" spans="2:7">
      <c r="B1300" s="526"/>
      <c r="C1300" s="526"/>
      <c r="G1300" s="2">
        <f t="shared" si="28"/>
        <v>169.3000000000001</v>
      </c>
    </row>
    <row r="1301" spans="2:7">
      <c r="B1301" s="526"/>
      <c r="C1301" s="526"/>
      <c r="G1301" s="2">
        <f t="shared" si="28"/>
        <v>169.3000000000001</v>
      </c>
    </row>
    <row r="1302" spans="2:7">
      <c r="B1302" s="526"/>
      <c r="C1302" s="526"/>
      <c r="G1302" s="2">
        <f t="shared" si="28"/>
        <v>169.3000000000001</v>
      </c>
    </row>
    <row r="1303" spans="2:7">
      <c r="B1303" s="526"/>
      <c r="C1303" s="526"/>
      <c r="G1303" s="2">
        <f t="shared" si="28"/>
        <v>169.3000000000001</v>
      </c>
    </row>
    <row r="1304" spans="2:7">
      <c r="B1304" s="526"/>
      <c r="C1304" s="526"/>
      <c r="G1304" s="2">
        <f t="shared" si="28"/>
        <v>169.3000000000001</v>
      </c>
    </row>
    <row r="1305" spans="2:7">
      <c r="B1305" s="526"/>
      <c r="C1305" s="526"/>
      <c r="G1305" s="2">
        <f t="shared" si="28"/>
        <v>169.3000000000001</v>
      </c>
    </row>
    <row r="1306" spans="2:7">
      <c r="B1306" s="526"/>
      <c r="C1306" s="526"/>
      <c r="G1306" s="2">
        <f t="shared" si="28"/>
        <v>169.3000000000001</v>
      </c>
    </row>
    <row r="1307" spans="2:7">
      <c r="B1307" s="526"/>
      <c r="C1307" s="526"/>
      <c r="G1307" s="2">
        <f t="shared" si="28"/>
        <v>169.3000000000001</v>
      </c>
    </row>
    <row r="1308" spans="2:7">
      <c r="B1308" s="526"/>
      <c r="C1308" s="526"/>
      <c r="G1308" s="2">
        <f t="shared" si="28"/>
        <v>169.3000000000001</v>
      </c>
    </row>
    <row r="1309" spans="2:7">
      <c r="B1309" s="526"/>
      <c r="C1309" s="526"/>
      <c r="G1309" s="2">
        <f t="shared" si="28"/>
        <v>169.3000000000001</v>
      </c>
    </row>
    <row r="1310" spans="2:7">
      <c r="B1310" s="526"/>
      <c r="C1310" s="526"/>
      <c r="G1310" s="2">
        <f t="shared" si="28"/>
        <v>169.3000000000001</v>
      </c>
    </row>
    <row r="1311" spans="2:7">
      <c r="B1311" s="526"/>
      <c r="C1311" s="526"/>
      <c r="G1311" s="2">
        <f t="shared" si="28"/>
        <v>169.3000000000001</v>
      </c>
    </row>
    <row r="1312" spans="2:7">
      <c r="B1312" s="526"/>
      <c r="C1312" s="526"/>
      <c r="G1312" s="2">
        <f t="shared" si="28"/>
        <v>169.3000000000001</v>
      </c>
    </row>
    <row r="1313" spans="2:7">
      <c r="B1313" s="526"/>
      <c r="C1313" s="526"/>
      <c r="G1313" s="2">
        <f t="shared" si="28"/>
        <v>169.3000000000001</v>
      </c>
    </row>
    <row r="1314" spans="2:7">
      <c r="B1314" s="526"/>
      <c r="C1314" s="526"/>
      <c r="G1314" s="2">
        <f t="shared" si="28"/>
        <v>169.3000000000001</v>
      </c>
    </row>
    <row r="1315" spans="2:7">
      <c r="B1315" s="526"/>
      <c r="C1315" s="526"/>
      <c r="G1315" s="2">
        <f t="shared" si="28"/>
        <v>169.3000000000001</v>
      </c>
    </row>
    <row r="1316" spans="2:7">
      <c r="B1316" s="526"/>
      <c r="C1316" s="526"/>
      <c r="G1316" s="2">
        <f t="shared" si="28"/>
        <v>169.3000000000001</v>
      </c>
    </row>
    <row r="1317" spans="2:7">
      <c r="B1317" s="526"/>
      <c r="C1317" s="526"/>
      <c r="G1317" s="2">
        <f t="shared" si="28"/>
        <v>169.3000000000001</v>
      </c>
    </row>
    <row r="1318" spans="2:7">
      <c r="B1318" s="526"/>
      <c r="C1318" s="526"/>
      <c r="G1318" s="2">
        <f t="shared" si="28"/>
        <v>169.3000000000001</v>
      </c>
    </row>
    <row r="1319" spans="2:7">
      <c r="B1319" s="526"/>
      <c r="C1319" s="526"/>
      <c r="G1319" s="2">
        <f t="shared" si="28"/>
        <v>169.3000000000001</v>
      </c>
    </row>
    <row r="1320" spans="2:7">
      <c r="B1320" s="526"/>
      <c r="C1320" s="526"/>
      <c r="G1320" s="2">
        <f t="shared" si="28"/>
        <v>169.3000000000001</v>
      </c>
    </row>
    <row r="1321" spans="2:7">
      <c r="B1321" s="526"/>
      <c r="C1321" s="526"/>
      <c r="G1321" s="2">
        <f t="shared" si="28"/>
        <v>169.3000000000001</v>
      </c>
    </row>
    <row r="1322" spans="2:7">
      <c r="B1322" s="526"/>
      <c r="C1322" s="526"/>
      <c r="G1322" s="2">
        <f t="shared" si="28"/>
        <v>169.3000000000001</v>
      </c>
    </row>
    <row r="1323" spans="2:7">
      <c r="B1323" s="526"/>
      <c r="C1323" s="526"/>
      <c r="G1323" s="2">
        <f t="shared" si="28"/>
        <v>169.3000000000001</v>
      </c>
    </row>
    <row r="1324" spans="2:7">
      <c r="B1324" s="526"/>
      <c r="C1324" s="526"/>
      <c r="G1324" s="2">
        <f t="shared" si="28"/>
        <v>169.3000000000001</v>
      </c>
    </row>
    <row r="1325" spans="2:7">
      <c r="B1325" s="526"/>
      <c r="C1325" s="526"/>
      <c r="G1325" s="2">
        <f t="shared" si="28"/>
        <v>169.3000000000001</v>
      </c>
    </row>
  </sheetData>
  <autoFilter ref="A4:N995" xr:uid="{00000000-0001-0000-1500-000000000000}"/>
  <mergeCells count="6">
    <mergeCell ref="I1071:K1071"/>
    <mergeCell ref="B2:G2"/>
    <mergeCell ref="I882:J882"/>
    <mergeCell ref="I914:K914"/>
    <mergeCell ref="I996:K996"/>
    <mergeCell ref="I1028:K1028"/>
  </mergeCells>
  <pageMargins left="0.70866141732283472" right="0.70866141732283472" top="0.35433070866141736" bottom="0.35433070866141736" header="0.31496062992125984" footer="0.31496062992125984"/>
  <pageSetup paperSize="9" fitToWidth="0" fitToHeight="0" orientation="landscape"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1060-0170-4A82-ADE6-8E674CD5B67D}">
  <sheetPr>
    <tabColor rgb="FF00B0F0"/>
    <pageSetUpPr fitToPage="1"/>
  </sheetPr>
  <dimension ref="A2:O1326"/>
  <sheetViews>
    <sheetView topLeftCell="A1098" zoomScaleNormal="100" workbookViewId="0">
      <selection activeCell="E1110" sqref="E1110"/>
    </sheetView>
  </sheetViews>
  <sheetFormatPr defaultColWidth="11.42578125" defaultRowHeight="15"/>
  <cols>
    <col min="1" max="1" width="11.42578125" style="7"/>
    <col min="2" max="2" width="16.5703125" style="9" customWidth="1"/>
    <col min="3" max="3" width="13.7109375" style="9" customWidth="1"/>
    <col min="4" max="4" width="51.5703125" bestFit="1" customWidth="1"/>
    <col min="5" max="5" width="11.42578125" style="8"/>
    <col min="6" max="6" width="11.42578125" style="2"/>
    <col min="8" max="8" width="11.5703125" bestFit="1" customWidth="1"/>
    <col min="9" max="9" width="11.85546875" bestFit="1" customWidth="1"/>
    <col min="10" max="10" width="13.28515625" customWidth="1"/>
    <col min="11" max="11" width="23.28515625" customWidth="1"/>
  </cols>
  <sheetData>
    <row r="2" spans="1:7">
      <c r="B2" s="543" t="s">
        <v>412</v>
      </c>
      <c r="C2" s="543"/>
      <c r="D2" s="543"/>
      <c r="E2" s="543"/>
      <c r="F2" s="543"/>
      <c r="G2" s="543"/>
    </row>
    <row r="4" spans="1:7" ht="30.75">
      <c r="A4" s="43" t="s">
        <v>1</v>
      </c>
      <c r="B4" s="528" t="s">
        <v>2</v>
      </c>
      <c r="C4" s="528" t="s">
        <v>3</v>
      </c>
      <c r="D4" s="528" t="s">
        <v>4</v>
      </c>
      <c r="E4" s="13" t="s">
        <v>5</v>
      </c>
      <c r="F4" s="13" t="s">
        <v>6</v>
      </c>
      <c r="G4" s="190" t="s">
        <v>7</v>
      </c>
    </row>
    <row r="5" spans="1:7">
      <c r="A5" s="7">
        <v>42736</v>
      </c>
      <c r="B5" s="526" t="s">
        <v>8</v>
      </c>
      <c r="C5" s="526"/>
      <c r="G5" s="51">
        <v>233</v>
      </c>
    </row>
    <row r="6" spans="1:7">
      <c r="A6" s="7">
        <v>42809</v>
      </c>
      <c r="B6" s="526">
        <v>12419</v>
      </c>
      <c r="C6" s="526" t="s">
        <v>9</v>
      </c>
      <c r="F6" s="2">
        <v>233</v>
      </c>
      <c r="G6" s="51">
        <f t="shared" ref="G6:G69" si="0">+G5+E6-F6</f>
        <v>0</v>
      </c>
    </row>
    <row r="7" spans="1:7">
      <c r="A7" s="86">
        <v>42766</v>
      </c>
      <c r="B7" s="526" t="s">
        <v>14</v>
      </c>
      <c r="C7" s="526" t="s">
        <v>15</v>
      </c>
      <c r="D7" t="s">
        <v>16</v>
      </c>
      <c r="E7" s="2">
        <v>76.3</v>
      </c>
      <c r="G7" s="51">
        <f t="shared" si="0"/>
        <v>76.3</v>
      </c>
    </row>
    <row r="8" spans="1:7">
      <c r="B8" s="526"/>
      <c r="C8" s="526"/>
      <c r="D8" t="s">
        <v>17</v>
      </c>
      <c r="E8" s="2">
        <v>50</v>
      </c>
      <c r="G8" s="51">
        <f t="shared" si="0"/>
        <v>126.3</v>
      </c>
    </row>
    <row r="9" spans="1:7">
      <c r="B9" s="526"/>
      <c r="C9" s="526"/>
      <c r="D9" t="s">
        <v>18</v>
      </c>
      <c r="E9" s="2">
        <v>60</v>
      </c>
      <c r="G9" s="51">
        <f t="shared" si="0"/>
        <v>186.3</v>
      </c>
    </row>
    <row r="10" spans="1:7">
      <c r="B10" s="526"/>
      <c r="C10" s="526"/>
      <c r="D10" t="s">
        <v>19</v>
      </c>
      <c r="E10" s="2">
        <v>2</v>
      </c>
      <c r="G10" s="51">
        <f t="shared" si="0"/>
        <v>188.3</v>
      </c>
    </row>
    <row r="11" spans="1:7">
      <c r="A11" s="7">
        <v>42761</v>
      </c>
      <c r="B11" s="526" t="s">
        <v>114</v>
      </c>
      <c r="C11" s="526" t="s">
        <v>15</v>
      </c>
      <c r="D11" t="s">
        <v>18</v>
      </c>
      <c r="E11" s="2"/>
      <c r="F11" s="2">
        <v>52</v>
      </c>
      <c r="G11" s="51">
        <f t="shared" si="0"/>
        <v>136.30000000000001</v>
      </c>
    </row>
    <row r="12" spans="1:7">
      <c r="A12" s="7">
        <v>42851</v>
      </c>
      <c r="B12" s="526" t="s">
        <v>114</v>
      </c>
      <c r="C12" s="526" t="s">
        <v>15</v>
      </c>
      <c r="D12" t="s">
        <v>16</v>
      </c>
      <c r="E12" s="2"/>
      <c r="F12" s="2">
        <v>43</v>
      </c>
      <c r="G12" s="51">
        <f t="shared" si="0"/>
        <v>93.300000000000011</v>
      </c>
    </row>
    <row r="13" spans="1:7">
      <c r="A13" s="86">
        <v>42809</v>
      </c>
      <c r="B13" s="526">
        <v>12420</v>
      </c>
      <c r="C13" s="526" t="s">
        <v>15</v>
      </c>
      <c r="D13" t="s">
        <v>18</v>
      </c>
      <c r="E13" s="2"/>
      <c r="F13" s="2">
        <v>8</v>
      </c>
      <c r="G13" s="51">
        <f t="shared" si="0"/>
        <v>85.300000000000011</v>
      </c>
    </row>
    <row r="14" spans="1:7">
      <c r="A14" s="86">
        <v>42809</v>
      </c>
      <c r="B14" s="526">
        <v>12420</v>
      </c>
      <c r="C14" s="526" t="s">
        <v>15</v>
      </c>
      <c r="D14" t="s">
        <v>19</v>
      </c>
      <c r="E14" s="2"/>
      <c r="F14" s="2">
        <v>2</v>
      </c>
      <c r="G14" s="51">
        <f t="shared" si="0"/>
        <v>83.300000000000011</v>
      </c>
    </row>
    <row r="15" spans="1:7">
      <c r="A15" s="86">
        <v>42809</v>
      </c>
      <c r="B15" s="526">
        <v>12420</v>
      </c>
      <c r="C15" s="526" t="s">
        <v>15</v>
      </c>
      <c r="D15" t="s">
        <v>16</v>
      </c>
      <c r="E15" s="2"/>
      <c r="F15" s="2">
        <v>33.299999999999997</v>
      </c>
      <c r="G15" s="51">
        <f t="shared" si="0"/>
        <v>50.000000000000014</v>
      </c>
    </row>
    <row r="16" spans="1:7">
      <c r="A16" s="86">
        <v>42809</v>
      </c>
      <c r="B16" s="526">
        <v>12420</v>
      </c>
      <c r="C16" s="526" t="s">
        <v>15</v>
      </c>
      <c r="D16" t="s">
        <v>17</v>
      </c>
      <c r="E16" s="2"/>
      <c r="F16" s="2">
        <v>50</v>
      </c>
      <c r="G16" s="51">
        <f t="shared" si="0"/>
        <v>0</v>
      </c>
    </row>
    <row r="17" spans="1:7">
      <c r="A17" s="7">
        <v>42794</v>
      </c>
      <c r="B17" s="526" t="s">
        <v>14</v>
      </c>
      <c r="C17" s="526" t="s">
        <v>20</v>
      </c>
      <c r="D17" t="s">
        <v>16</v>
      </c>
      <c r="E17" s="2">
        <v>83.7</v>
      </c>
      <c r="G17" s="51">
        <f t="shared" si="0"/>
        <v>83.7</v>
      </c>
    </row>
    <row r="18" spans="1:7">
      <c r="B18" s="526"/>
      <c r="C18" s="526"/>
      <c r="D18" t="s">
        <v>17</v>
      </c>
      <c r="E18" s="2">
        <v>35</v>
      </c>
      <c r="G18" s="51">
        <f t="shared" si="0"/>
        <v>118.7</v>
      </c>
    </row>
    <row r="19" spans="1:7">
      <c r="B19" s="526"/>
      <c r="C19" s="526"/>
      <c r="D19" t="s">
        <v>18</v>
      </c>
      <c r="E19" s="2">
        <v>56</v>
      </c>
      <c r="G19" s="51">
        <f t="shared" si="0"/>
        <v>174.7</v>
      </c>
    </row>
    <row r="20" spans="1:7">
      <c r="B20" s="526"/>
      <c r="C20" s="526"/>
      <c r="D20" t="s">
        <v>19</v>
      </c>
      <c r="E20" s="2">
        <v>2</v>
      </c>
      <c r="G20" s="51">
        <f t="shared" si="0"/>
        <v>176.7</v>
      </c>
    </row>
    <row r="21" spans="1:7">
      <c r="A21" s="7">
        <v>42786</v>
      </c>
      <c r="B21" s="526" t="s">
        <v>114</v>
      </c>
      <c r="C21" s="526" t="s">
        <v>20</v>
      </c>
      <c r="D21" t="s">
        <v>16</v>
      </c>
      <c r="E21" s="2"/>
      <c r="F21" s="2">
        <v>30</v>
      </c>
      <c r="G21" s="51">
        <f t="shared" si="0"/>
        <v>146.69999999999999</v>
      </c>
    </row>
    <row r="22" spans="1:7">
      <c r="A22" s="7">
        <v>42786</v>
      </c>
      <c r="B22" s="526" t="s">
        <v>114</v>
      </c>
      <c r="C22" s="526" t="s">
        <v>20</v>
      </c>
      <c r="D22" t="s">
        <v>18</v>
      </c>
      <c r="E22" s="2"/>
      <c r="F22" s="2">
        <v>56</v>
      </c>
      <c r="G22" s="51">
        <f t="shared" si="0"/>
        <v>90.699999999999989</v>
      </c>
    </row>
    <row r="23" spans="1:7">
      <c r="A23" s="7">
        <v>42786</v>
      </c>
      <c r="B23" s="526" t="s">
        <v>114</v>
      </c>
      <c r="C23" s="526" t="s">
        <v>20</v>
      </c>
      <c r="D23" t="s">
        <v>19</v>
      </c>
      <c r="E23" s="2"/>
      <c r="F23" s="2">
        <v>2</v>
      </c>
      <c r="G23" s="51">
        <f t="shared" si="0"/>
        <v>88.699999999999989</v>
      </c>
    </row>
    <row r="24" spans="1:7">
      <c r="A24" s="7">
        <v>42888</v>
      </c>
      <c r="B24" s="526">
        <v>13041</v>
      </c>
      <c r="C24" s="526" t="s">
        <v>20</v>
      </c>
      <c r="D24" t="s">
        <v>16</v>
      </c>
      <c r="E24" s="2"/>
      <c r="F24" s="2">
        <v>53.7</v>
      </c>
      <c r="G24" s="51">
        <f t="shared" si="0"/>
        <v>34.999999999999986</v>
      </c>
    </row>
    <row r="25" spans="1:7">
      <c r="A25" s="7">
        <v>42888</v>
      </c>
      <c r="B25" s="526">
        <v>13041</v>
      </c>
      <c r="C25" s="526" t="s">
        <v>20</v>
      </c>
      <c r="D25" t="s">
        <v>17</v>
      </c>
      <c r="E25" s="2"/>
      <c r="F25" s="2">
        <v>35</v>
      </c>
      <c r="G25" s="51">
        <f t="shared" si="0"/>
        <v>0</v>
      </c>
    </row>
    <row r="26" spans="1:7">
      <c r="A26" s="44">
        <v>42825</v>
      </c>
      <c r="B26" s="525" t="s">
        <v>14</v>
      </c>
      <c r="C26" s="525" t="s">
        <v>23</v>
      </c>
      <c r="D26" t="s">
        <v>16</v>
      </c>
      <c r="E26" s="2">
        <v>80</v>
      </c>
      <c r="G26" s="51">
        <f t="shared" si="0"/>
        <v>80</v>
      </c>
    </row>
    <row r="27" spans="1:7">
      <c r="B27" s="526"/>
      <c r="C27" s="526"/>
      <c r="D27" t="s">
        <v>17</v>
      </c>
      <c r="E27" s="2">
        <v>36.4</v>
      </c>
      <c r="G27" s="51">
        <f t="shared" si="0"/>
        <v>116.4</v>
      </c>
    </row>
    <row r="28" spans="1:7">
      <c r="B28" s="526"/>
      <c r="C28" s="526"/>
      <c r="D28" t="s">
        <v>18</v>
      </c>
      <c r="E28" s="2">
        <v>60</v>
      </c>
      <c r="G28" s="51">
        <f t="shared" si="0"/>
        <v>176.4</v>
      </c>
    </row>
    <row r="29" spans="1:7">
      <c r="B29" s="526"/>
      <c r="C29" s="526"/>
      <c r="D29" t="s">
        <v>19</v>
      </c>
      <c r="E29" s="2">
        <v>2</v>
      </c>
      <c r="G29" s="51">
        <f t="shared" si="0"/>
        <v>178.4</v>
      </c>
    </row>
    <row r="30" spans="1:7">
      <c r="B30" s="526"/>
      <c r="C30" s="526"/>
      <c r="D30" t="s">
        <v>413</v>
      </c>
      <c r="E30" s="2">
        <v>6000</v>
      </c>
      <c r="G30" s="51">
        <f t="shared" si="0"/>
        <v>6178.4</v>
      </c>
    </row>
    <row r="31" spans="1:7">
      <c r="A31" s="7">
        <v>42808</v>
      </c>
      <c r="B31" s="526" t="s">
        <v>114</v>
      </c>
      <c r="C31" s="526" t="s">
        <v>23</v>
      </c>
      <c r="D31" t="s">
        <v>16</v>
      </c>
      <c r="E31" s="2"/>
      <c r="F31" s="2">
        <v>31</v>
      </c>
      <c r="G31" s="51">
        <f t="shared" si="0"/>
        <v>6147.4</v>
      </c>
    </row>
    <row r="32" spans="1:7">
      <c r="A32" s="7">
        <v>42808</v>
      </c>
      <c r="B32" s="526" t="s">
        <v>114</v>
      </c>
      <c r="C32" s="526" t="s">
        <v>23</v>
      </c>
      <c r="D32" t="s">
        <v>18</v>
      </c>
      <c r="E32" s="2"/>
      <c r="F32" s="2">
        <v>29</v>
      </c>
      <c r="G32" s="51">
        <f t="shared" si="0"/>
        <v>6118.4</v>
      </c>
    </row>
    <row r="33" spans="1:7">
      <c r="A33" s="7">
        <v>42824</v>
      </c>
      <c r="B33" s="526">
        <v>12623</v>
      </c>
      <c r="C33" s="526" t="s">
        <v>23</v>
      </c>
      <c r="D33" t="s">
        <v>413</v>
      </c>
      <c r="E33" s="2"/>
      <c r="F33" s="42">
        <v>6000</v>
      </c>
      <c r="G33" s="51">
        <f t="shared" si="0"/>
        <v>118.39999999999964</v>
      </c>
    </row>
    <row r="34" spans="1:7">
      <c r="A34" s="7">
        <v>42888</v>
      </c>
      <c r="B34" s="526">
        <v>13041</v>
      </c>
      <c r="C34" s="526" t="s">
        <v>23</v>
      </c>
      <c r="D34" t="s">
        <v>17</v>
      </c>
      <c r="E34" s="2"/>
      <c r="F34" s="16">
        <v>36.4</v>
      </c>
      <c r="G34" s="51">
        <f t="shared" si="0"/>
        <v>81.999999999999631</v>
      </c>
    </row>
    <row r="35" spans="1:7">
      <c r="A35" s="7">
        <v>42888</v>
      </c>
      <c r="B35" s="526">
        <v>13041</v>
      </c>
      <c r="C35" s="526" t="s">
        <v>23</v>
      </c>
      <c r="D35" t="s">
        <v>16</v>
      </c>
      <c r="E35" s="2"/>
      <c r="F35" s="16">
        <v>49</v>
      </c>
      <c r="G35" s="51">
        <f t="shared" si="0"/>
        <v>32.999999999999631</v>
      </c>
    </row>
    <row r="36" spans="1:7">
      <c r="A36" s="7">
        <v>42950</v>
      </c>
      <c r="B36" s="526">
        <v>13409</v>
      </c>
      <c r="C36" s="526" t="s">
        <v>23</v>
      </c>
      <c r="D36" t="s">
        <v>18</v>
      </c>
      <c r="E36" s="2"/>
      <c r="F36" s="16">
        <v>31</v>
      </c>
      <c r="G36" s="51">
        <f t="shared" si="0"/>
        <v>1.9999999999996305</v>
      </c>
    </row>
    <row r="37" spans="1:7">
      <c r="A37" s="7">
        <v>42950</v>
      </c>
      <c r="B37" s="526">
        <v>13409</v>
      </c>
      <c r="C37" s="526" t="s">
        <v>23</v>
      </c>
      <c r="D37" t="s">
        <v>19</v>
      </c>
      <c r="E37" s="2"/>
      <c r="F37" s="16">
        <v>2</v>
      </c>
      <c r="G37" s="51">
        <f t="shared" si="0"/>
        <v>-3.694822225952521E-13</v>
      </c>
    </row>
    <row r="38" spans="1:7">
      <c r="A38" s="44">
        <v>42855</v>
      </c>
      <c r="B38" s="525" t="s">
        <v>14</v>
      </c>
      <c r="C38" s="525" t="s">
        <v>24</v>
      </c>
      <c r="D38" t="s">
        <v>16</v>
      </c>
      <c r="E38" s="2">
        <v>81.8</v>
      </c>
      <c r="G38" s="51">
        <f t="shared" si="0"/>
        <v>81.799999999999628</v>
      </c>
    </row>
    <row r="39" spans="1:7">
      <c r="B39" s="526"/>
      <c r="C39" s="526"/>
      <c r="D39" t="s">
        <v>17</v>
      </c>
      <c r="E39" s="2">
        <v>35.700000000000003</v>
      </c>
      <c r="G39" s="51">
        <f t="shared" si="0"/>
        <v>117.49999999999963</v>
      </c>
    </row>
    <row r="40" spans="1:7">
      <c r="B40" s="526"/>
      <c r="C40" s="526"/>
      <c r="D40" t="s">
        <v>18</v>
      </c>
      <c r="E40" s="2">
        <v>60</v>
      </c>
      <c r="G40" s="51">
        <f t="shared" si="0"/>
        <v>177.49999999999963</v>
      </c>
    </row>
    <row r="41" spans="1:7">
      <c r="B41" s="526"/>
      <c r="C41" s="526"/>
      <c r="D41" t="s">
        <v>19</v>
      </c>
      <c r="E41" s="2">
        <v>2</v>
      </c>
      <c r="G41" s="51">
        <f t="shared" si="0"/>
        <v>179.49999999999963</v>
      </c>
    </row>
    <row r="42" spans="1:7">
      <c r="A42" s="7">
        <v>42853</v>
      </c>
      <c r="B42" s="526" t="s">
        <v>114</v>
      </c>
      <c r="C42" s="526" t="s">
        <v>24</v>
      </c>
      <c r="D42" t="s">
        <v>16</v>
      </c>
      <c r="E42" s="2"/>
      <c r="F42" s="2">
        <v>65</v>
      </c>
      <c r="G42" s="51">
        <f t="shared" si="0"/>
        <v>114.49999999999963</v>
      </c>
    </row>
    <row r="43" spans="1:7">
      <c r="A43" s="7">
        <v>42853</v>
      </c>
      <c r="B43" s="526" t="s">
        <v>114</v>
      </c>
      <c r="C43" s="526" t="s">
        <v>24</v>
      </c>
      <c r="D43" t="s">
        <v>18</v>
      </c>
      <c r="E43" s="2"/>
      <c r="F43" s="2">
        <v>26</v>
      </c>
      <c r="G43" s="51">
        <f t="shared" si="0"/>
        <v>88.499999999999631</v>
      </c>
    </row>
    <row r="44" spans="1:7">
      <c r="A44" s="7">
        <v>42888</v>
      </c>
      <c r="B44" s="526">
        <v>13041</v>
      </c>
      <c r="C44" s="526" t="s">
        <v>24</v>
      </c>
      <c r="D44" t="s">
        <v>16</v>
      </c>
      <c r="E44" s="2"/>
      <c r="F44" s="2">
        <v>16.8</v>
      </c>
      <c r="G44" s="51">
        <f t="shared" si="0"/>
        <v>71.699999999999633</v>
      </c>
    </row>
    <row r="45" spans="1:7">
      <c r="A45" s="7">
        <v>42888</v>
      </c>
      <c r="B45" s="526">
        <v>13041</v>
      </c>
      <c r="C45" s="526" t="s">
        <v>24</v>
      </c>
      <c r="D45" t="s">
        <v>17</v>
      </c>
      <c r="E45" s="2"/>
      <c r="F45" s="2">
        <v>35.700000000000003</v>
      </c>
      <c r="G45" s="51">
        <f t="shared" si="0"/>
        <v>35.999999999999631</v>
      </c>
    </row>
    <row r="46" spans="1:7">
      <c r="A46" s="7">
        <v>42950</v>
      </c>
      <c r="B46" s="526">
        <v>13409</v>
      </c>
      <c r="C46" s="526" t="s">
        <v>24</v>
      </c>
      <c r="D46" t="s">
        <v>18</v>
      </c>
      <c r="E46" s="2"/>
      <c r="F46" s="2">
        <v>34</v>
      </c>
      <c r="G46" s="51">
        <f t="shared" si="0"/>
        <v>1.9999999999996305</v>
      </c>
    </row>
    <row r="47" spans="1:7">
      <c r="A47" s="7">
        <v>42950</v>
      </c>
      <c r="B47" s="526">
        <v>13409</v>
      </c>
      <c r="C47" s="526" t="s">
        <v>24</v>
      </c>
      <c r="D47" t="s">
        <v>19</v>
      </c>
      <c r="E47" s="2"/>
      <c r="F47" s="2">
        <v>2</v>
      </c>
      <c r="G47" s="51">
        <f t="shared" si="0"/>
        <v>-3.694822225952521E-13</v>
      </c>
    </row>
    <row r="48" spans="1:7">
      <c r="A48" s="44">
        <v>42886</v>
      </c>
      <c r="B48" s="525" t="s">
        <v>14</v>
      </c>
      <c r="C48" s="525" t="s">
        <v>25</v>
      </c>
      <c r="D48" t="s">
        <v>16</v>
      </c>
      <c r="E48" s="2">
        <v>76.400000000000006</v>
      </c>
      <c r="G48" s="51">
        <f t="shared" si="0"/>
        <v>76.399999999999636</v>
      </c>
    </row>
    <row r="49" spans="1:7">
      <c r="B49" s="526"/>
      <c r="C49" s="526"/>
      <c r="D49" t="s">
        <v>17</v>
      </c>
      <c r="E49" s="2">
        <v>35</v>
      </c>
      <c r="G49" s="51">
        <f t="shared" si="0"/>
        <v>111.39999999999964</v>
      </c>
    </row>
    <row r="50" spans="1:7">
      <c r="B50" s="526"/>
      <c r="C50" s="526"/>
      <c r="D50" t="s">
        <v>18</v>
      </c>
      <c r="E50" s="2">
        <v>60</v>
      </c>
      <c r="G50" s="51">
        <f t="shared" si="0"/>
        <v>171.39999999999964</v>
      </c>
    </row>
    <row r="51" spans="1:7">
      <c r="B51" s="526"/>
      <c r="C51" s="526"/>
      <c r="D51" t="s">
        <v>19</v>
      </c>
      <c r="E51" s="2">
        <v>2</v>
      </c>
      <c r="G51" s="51">
        <f t="shared" si="0"/>
        <v>173.39999999999964</v>
      </c>
    </row>
    <row r="52" spans="1:7">
      <c r="A52" s="7">
        <v>42863</v>
      </c>
      <c r="B52" s="526" t="s">
        <v>114</v>
      </c>
      <c r="C52" s="526" t="s">
        <v>25</v>
      </c>
      <c r="D52" t="s">
        <v>16</v>
      </c>
      <c r="E52" s="2"/>
      <c r="F52" s="2">
        <v>20</v>
      </c>
      <c r="G52" s="51">
        <f t="shared" si="0"/>
        <v>153.39999999999964</v>
      </c>
    </row>
    <row r="53" spans="1:7">
      <c r="A53" s="7">
        <v>42863</v>
      </c>
      <c r="B53" s="526" t="s">
        <v>114</v>
      </c>
      <c r="C53" s="526" t="s">
        <v>25</v>
      </c>
      <c r="D53" t="s">
        <v>18</v>
      </c>
      <c r="E53" s="2"/>
      <c r="F53" s="2">
        <v>8</v>
      </c>
      <c r="G53" s="51">
        <f t="shared" si="0"/>
        <v>145.39999999999964</v>
      </c>
    </row>
    <row r="54" spans="1:7">
      <c r="A54" s="7">
        <v>42950</v>
      </c>
      <c r="B54" s="526">
        <v>13409</v>
      </c>
      <c r="C54" s="526" t="s">
        <v>25</v>
      </c>
      <c r="D54" t="s">
        <v>18</v>
      </c>
      <c r="E54" s="2"/>
      <c r="F54" s="2">
        <v>52</v>
      </c>
      <c r="G54" s="51">
        <f t="shared" si="0"/>
        <v>93.399999999999636</v>
      </c>
    </row>
    <row r="55" spans="1:7">
      <c r="A55" s="7">
        <v>42950</v>
      </c>
      <c r="B55" s="526">
        <v>13409</v>
      </c>
      <c r="C55" s="526" t="s">
        <v>25</v>
      </c>
      <c r="D55" t="s">
        <v>19</v>
      </c>
      <c r="E55" s="2"/>
      <c r="F55" s="2">
        <v>2</v>
      </c>
      <c r="G55" s="51">
        <f t="shared" si="0"/>
        <v>91.399999999999636</v>
      </c>
    </row>
    <row r="56" spans="1:7">
      <c r="A56" s="7">
        <v>42950</v>
      </c>
      <c r="B56" s="526">
        <v>13409</v>
      </c>
      <c r="C56" s="526" t="s">
        <v>25</v>
      </c>
      <c r="D56" t="s">
        <v>16</v>
      </c>
      <c r="E56" s="2"/>
      <c r="F56" s="2">
        <v>56.4</v>
      </c>
      <c r="G56" s="51">
        <f t="shared" si="0"/>
        <v>34.999999999999638</v>
      </c>
    </row>
    <row r="57" spans="1:7">
      <c r="A57" s="7">
        <v>42950</v>
      </c>
      <c r="B57" s="526">
        <v>13409</v>
      </c>
      <c r="C57" s="526" t="s">
        <v>25</v>
      </c>
      <c r="D57" t="s">
        <v>17</v>
      </c>
      <c r="E57" s="2"/>
      <c r="F57" s="2">
        <v>35</v>
      </c>
      <c r="G57" s="51">
        <f t="shared" si="0"/>
        <v>-3.6237679523765109E-13</v>
      </c>
    </row>
    <row r="58" spans="1:7">
      <c r="A58" s="44">
        <v>42916</v>
      </c>
      <c r="B58" s="525" t="s">
        <v>14</v>
      </c>
      <c r="C58" s="525" t="s">
        <v>26</v>
      </c>
      <c r="D58" t="s">
        <v>16</v>
      </c>
      <c r="E58" s="2">
        <v>74.599999999999994</v>
      </c>
      <c r="G58" s="51">
        <f t="shared" si="0"/>
        <v>74.599999999999625</v>
      </c>
    </row>
    <row r="59" spans="1:7">
      <c r="B59" s="526"/>
      <c r="C59" s="526"/>
      <c r="D59" t="s">
        <v>17</v>
      </c>
      <c r="E59" s="2">
        <v>35</v>
      </c>
      <c r="G59" s="51">
        <f t="shared" si="0"/>
        <v>109.59999999999962</v>
      </c>
    </row>
    <row r="60" spans="1:7">
      <c r="B60" s="526"/>
      <c r="C60" s="526"/>
      <c r="D60" t="s">
        <v>18</v>
      </c>
      <c r="E60" s="2">
        <v>60</v>
      </c>
      <c r="G60" s="51">
        <f t="shared" si="0"/>
        <v>169.59999999999962</v>
      </c>
    </row>
    <row r="61" spans="1:7">
      <c r="B61" s="526"/>
      <c r="C61" s="526"/>
      <c r="D61" t="s">
        <v>19</v>
      </c>
      <c r="E61" s="2">
        <v>2</v>
      </c>
      <c r="G61" s="51">
        <f t="shared" si="0"/>
        <v>171.59999999999962</v>
      </c>
    </row>
    <row r="62" spans="1:7">
      <c r="A62" s="7">
        <v>42916</v>
      </c>
      <c r="B62" s="526" t="s">
        <v>114</v>
      </c>
      <c r="C62" s="526" t="s">
        <v>26</v>
      </c>
      <c r="D62" t="s">
        <v>16</v>
      </c>
      <c r="E62" s="2"/>
      <c r="F62" s="2">
        <v>74.599999999999994</v>
      </c>
      <c r="G62" s="51">
        <f t="shared" si="0"/>
        <v>96.999999999999631</v>
      </c>
    </row>
    <row r="63" spans="1:7">
      <c r="A63" s="7">
        <v>42916</v>
      </c>
      <c r="B63" s="526" t="s">
        <v>114</v>
      </c>
      <c r="C63" s="526" t="s">
        <v>26</v>
      </c>
      <c r="D63" t="s">
        <v>17</v>
      </c>
      <c r="E63" s="2"/>
      <c r="F63" s="2">
        <v>31.4</v>
      </c>
      <c r="G63" s="51">
        <f t="shared" si="0"/>
        <v>65.599999999999625</v>
      </c>
    </row>
    <row r="64" spans="1:7">
      <c r="A64" s="7">
        <v>42916</v>
      </c>
      <c r="B64" s="526" t="s">
        <v>114</v>
      </c>
      <c r="C64" s="526" t="s">
        <v>26</v>
      </c>
      <c r="D64" t="s">
        <v>18</v>
      </c>
      <c r="E64" s="2"/>
      <c r="F64" s="2">
        <v>60</v>
      </c>
      <c r="G64" s="51">
        <f t="shared" si="0"/>
        <v>5.5999999999996248</v>
      </c>
    </row>
    <row r="65" spans="1:7">
      <c r="A65" s="7">
        <v>42916</v>
      </c>
      <c r="B65" s="526" t="s">
        <v>114</v>
      </c>
      <c r="C65" s="526" t="s">
        <v>26</v>
      </c>
      <c r="D65" t="s">
        <v>19</v>
      </c>
      <c r="E65" s="2"/>
      <c r="F65" s="2">
        <v>2</v>
      </c>
      <c r="G65" s="51">
        <f t="shared" si="0"/>
        <v>3.5999999999996248</v>
      </c>
    </row>
    <row r="66" spans="1:7">
      <c r="A66" s="7">
        <v>42950</v>
      </c>
      <c r="B66" s="526">
        <v>13409</v>
      </c>
      <c r="C66" s="526" t="s">
        <v>26</v>
      </c>
      <c r="D66" t="s">
        <v>17</v>
      </c>
      <c r="E66" s="2"/>
      <c r="F66" s="2">
        <v>3.6</v>
      </c>
      <c r="G66" s="51">
        <f t="shared" si="0"/>
        <v>-3.7525538232330291E-13</v>
      </c>
    </row>
    <row r="67" spans="1:7">
      <c r="A67" s="44">
        <v>42947</v>
      </c>
      <c r="B67" s="525" t="s">
        <v>14</v>
      </c>
      <c r="C67" s="525" t="s">
        <v>27</v>
      </c>
      <c r="D67" t="s">
        <v>16</v>
      </c>
      <c r="E67" s="2">
        <v>67.400000000000006</v>
      </c>
      <c r="G67" s="51">
        <f t="shared" si="0"/>
        <v>67.399999999999636</v>
      </c>
    </row>
    <row r="68" spans="1:7">
      <c r="B68" s="526"/>
      <c r="C68" s="526"/>
      <c r="D68" t="s">
        <v>17</v>
      </c>
      <c r="E68" s="2">
        <v>35</v>
      </c>
      <c r="G68" s="51">
        <f t="shared" si="0"/>
        <v>102.39999999999964</v>
      </c>
    </row>
    <row r="69" spans="1:7">
      <c r="B69" s="526"/>
      <c r="C69" s="526"/>
      <c r="D69" t="s">
        <v>18</v>
      </c>
      <c r="E69" s="2">
        <v>60</v>
      </c>
      <c r="G69" s="51">
        <f t="shared" si="0"/>
        <v>162.39999999999964</v>
      </c>
    </row>
    <row r="70" spans="1:7">
      <c r="B70" s="526"/>
      <c r="C70" s="526"/>
      <c r="D70" t="s">
        <v>19</v>
      </c>
      <c r="E70" s="2">
        <v>2</v>
      </c>
      <c r="G70" s="51">
        <f t="shared" ref="G70:G133" si="1">+G69+E70-F70</f>
        <v>164.39999999999964</v>
      </c>
    </row>
    <row r="71" spans="1:7">
      <c r="A71" s="7">
        <v>42945</v>
      </c>
      <c r="B71" s="526" t="s">
        <v>114</v>
      </c>
      <c r="C71" s="526" t="s">
        <v>27</v>
      </c>
      <c r="D71" t="s">
        <v>18</v>
      </c>
      <c r="E71" s="2"/>
      <c r="F71" s="2">
        <v>48</v>
      </c>
      <c r="G71" s="51">
        <f t="shared" si="1"/>
        <v>116.39999999999964</v>
      </c>
    </row>
    <row r="72" spans="1:7">
      <c r="A72" s="7">
        <v>42950</v>
      </c>
      <c r="B72" s="526">
        <v>13409</v>
      </c>
      <c r="C72" s="526" t="s">
        <v>27</v>
      </c>
      <c r="D72" t="s">
        <v>18</v>
      </c>
      <c r="E72" s="2"/>
      <c r="F72" s="2">
        <v>12</v>
      </c>
      <c r="G72" s="51">
        <f t="shared" si="1"/>
        <v>104.39999999999964</v>
      </c>
    </row>
    <row r="73" spans="1:7">
      <c r="A73" s="7">
        <v>42950</v>
      </c>
      <c r="B73" s="526">
        <v>13409</v>
      </c>
      <c r="C73" s="526" t="s">
        <v>27</v>
      </c>
      <c r="D73" t="s">
        <v>19</v>
      </c>
      <c r="E73" s="2"/>
      <c r="F73" s="2">
        <v>2</v>
      </c>
      <c r="G73" s="51">
        <f t="shared" si="1"/>
        <v>102.39999999999964</v>
      </c>
    </row>
    <row r="74" spans="1:7">
      <c r="A74" s="7">
        <v>42947</v>
      </c>
      <c r="B74" s="526" t="s">
        <v>114</v>
      </c>
      <c r="C74" s="526" t="s">
        <v>27</v>
      </c>
      <c r="D74" t="s">
        <v>16</v>
      </c>
      <c r="E74" s="2"/>
      <c r="F74" s="2">
        <v>67.400000000000006</v>
      </c>
      <c r="G74" s="51">
        <f t="shared" si="1"/>
        <v>34.999999999999631</v>
      </c>
    </row>
    <row r="75" spans="1:7">
      <c r="A75" s="7">
        <v>42947</v>
      </c>
      <c r="B75" s="526" t="s">
        <v>114</v>
      </c>
      <c r="C75" s="526" t="s">
        <v>27</v>
      </c>
      <c r="D75" t="s">
        <v>17</v>
      </c>
      <c r="E75" s="2"/>
      <c r="F75" s="2">
        <v>4.5999999999999996</v>
      </c>
      <c r="G75" s="51">
        <f t="shared" si="1"/>
        <v>30.399999999999629</v>
      </c>
    </row>
    <row r="76" spans="1:7">
      <c r="A76" s="7">
        <v>42978</v>
      </c>
      <c r="B76" s="526" t="s">
        <v>114</v>
      </c>
      <c r="C76" s="526" t="s">
        <v>27</v>
      </c>
      <c r="D76" t="s">
        <v>17</v>
      </c>
      <c r="E76" s="2"/>
      <c r="F76" s="2">
        <v>30.4</v>
      </c>
      <c r="G76" s="51">
        <f t="shared" si="1"/>
        <v>-3.694822225952521E-13</v>
      </c>
    </row>
    <row r="77" spans="1:7">
      <c r="A77" s="44">
        <v>42948</v>
      </c>
      <c r="B77" s="525" t="s">
        <v>14</v>
      </c>
      <c r="C77" s="525" t="s">
        <v>28</v>
      </c>
      <c r="D77" t="s">
        <v>16</v>
      </c>
      <c r="E77" s="2">
        <v>67.400000000000006</v>
      </c>
      <c r="G77" s="51">
        <f t="shared" si="1"/>
        <v>67.399999999999636</v>
      </c>
    </row>
    <row r="78" spans="1:7">
      <c r="B78" s="526"/>
      <c r="C78" s="526"/>
      <c r="D78" t="s">
        <v>17</v>
      </c>
      <c r="E78" s="2">
        <v>35</v>
      </c>
      <c r="G78" s="51">
        <f t="shared" si="1"/>
        <v>102.39999999999964</v>
      </c>
    </row>
    <row r="79" spans="1:7">
      <c r="B79" s="526"/>
      <c r="C79" s="526"/>
      <c r="D79" t="s">
        <v>18</v>
      </c>
      <c r="E79" s="2">
        <v>60</v>
      </c>
      <c r="G79" s="51">
        <f t="shared" si="1"/>
        <v>162.39999999999964</v>
      </c>
    </row>
    <row r="80" spans="1:7">
      <c r="B80" s="526"/>
      <c r="C80" s="526"/>
      <c r="D80" t="s">
        <v>19</v>
      </c>
      <c r="E80" s="2">
        <v>2</v>
      </c>
      <c r="G80" s="51">
        <f t="shared" si="1"/>
        <v>164.39999999999964</v>
      </c>
    </row>
    <row r="81" spans="1:7">
      <c r="A81" s="7">
        <v>42978</v>
      </c>
      <c r="B81" s="526" t="s">
        <v>114</v>
      </c>
      <c r="C81" s="526" t="s">
        <v>28</v>
      </c>
      <c r="D81" t="s">
        <v>18</v>
      </c>
      <c r="E81" s="2"/>
      <c r="F81" s="2">
        <v>52</v>
      </c>
      <c r="G81" s="51">
        <f t="shared" si="1"/>
        <v>112.39999999999964</v>
      </c>
    </row>
    <row r="82" spans="1:7">
      <c r="A82" s="7">
        <v>42978</v>
      </c>
      <c r="B82" s="526" t="s">
        <v>114</v>
      </c>
      <c r="C82" s="526" t="s">
        <v>28</v>
      </c>
      <c r="D82" t="s">
        <v>17</v>
      </c>
      <c r="E82" s="2"/>
      <c r="F82" s="2">
        <v>35</v>
      </c>
      <c r="G82" s="51">
        <f t="shared" si="1"/>
        <v>77.399999999999636</v>
      </c>
    </row>
    <row r="83" spans="1:7">
      <c r="A83" s="7">
        <v>42978</v>
      </c>
      <c r="B83" s="526" t="s">
        <v>114</v>
      </c>
      <c r="C83" s="526" t="s">
        <v>28</v>
      </c>
      <c r="D83" t="s">
        <v>16</v>
      </c>
      <c r="E83" s="2"/>
      <c r="F83" s="2">
        <v>12.6</v>
      </c>
      <c r="G83" s="51">
        <f t="shared" si="1"/>
        <v>64.799999999999642</v>
      </c>
    </row>
    <row r="84" spans="1:7">
      <c r="A84" s="7">
        <v>43008</v>
      </c>
      <c r="B84" s="526" t="s">
        <v>114</v>
      </c>
      <c r="C84" s="526" t="s">
        <v>28</v>
      </c>
      <c r="D84" t="s">
        <v>16</v>
      </c>
      <c r="E84" s="2"/>
      <c r="F84" s="2">
        <v>54.8</v>
      </c>
      <c r="G84" s="51">
        <f t="shared" si="1"/>
        <v>9.9999999999996447</v>
      </c>
    </row>
    <row r="85" spans="1:7">
      <c r="A85" s="7">
        <v>43068</v>
      </c>
      <c r="B85" s="526">
        <v>14206</v>
      </c>
      <c r="C85" s="526" t="s">
        <v>28</v>
      </c>
      <c r="D85" t="s">
        <v>18</v>
      </c>
      <c r="E85" s="2"/>
      <c r="F85" s="2">
        <v>8</v>
      </c>
      <c r="G85" s="51">
        <f t="shared" si="1"/>
        <v>1.9999999999996447</v>
      </c>
    </row>
    <row r="86" spans="1:7">
      <c r="A86" s="7">
        <v>43068</v>
      </c>
      <c r="B86" s="526">
        <v>14206</v>
      </c>
      <c r="C86" s="526" t="s">
        <v>28</v>
      </c>
      <c r="D86" t="s">
        <v>19</v>
      </c>
      <c r="E86" s="2"/>
      <c r="F86" s="2">
        <v>2</v>
      </c>
      <c r="G86" s="51">
        <f t="shared" si="1"/>
        <v>-3.5527136788005009E-13</v>
      </c>
    </row>
    <row r="87" spans="1:7">
      <c r="A87" s="44">
        <v>43008</v>
      </c>
      <c r="B87" s="525" t="s">
        <v>14</v>
      </c>
      <c r="C87" s="525" t="s">
        <v>29</v>
      </c>
      <c r="D87" t="s">
        <v>16</v>
      </c>
      <c r="E87" s="2">
        <v>89</v>
      </c>
      <c r="G87" s="51">
        <f t="shared" si="1"/>
        <v>88.999999999999645</v>
      </c>
    </row>
    <row r="88" spans="1:7">
      <c r="B88" s="526"/>
      <c r="C88" s="526"/>
      <c r="D88" t="s">
        <v>17</v>
      </c>
      <c r="E88" s="2">
        <v>35</v>
      </c>
      <c r="G88" s="51">
        <f t="shared" si="1"/>
        <v>123.99999999999964</v>
      </c>
    </row>
    <row r="89" spans="1:7">
      <c r="B89" s="526"/>
      <c r="C89" s="526"/>
      <c r="D89" t="s">
        <v>18</v>
      </c>
      <c r="E89" s="2">
        <v>60</v>
      </c>
      <c r="G89" s="51">
        <f t="shared" si="1"/>
        <v>183.99999999999966</v>
      </c>
    </row>
    <row r="90" spans="1:7">
      <c r="B90" s="526"/>
      <c r="C90" s="526"/>
      <c r="D90" t="s">
        <v>19</v>
      </c>
      <c r="E90" s="2">
        <v>2</v>
      </c>
      <c r="G90" s="51">
        <f t="shared" si="1"/>
        <v>185.99999999999966</v>
      </c>
    </row>
    <row r="91" spans="1:7">
      <c r="A91" s="7">
        <v>42788</v>
      </c>
      <c r="B91" s="526"/>
      <c r="C91" s="526"/>
      <c r="D91" t="s">
        <v>21</v>
      </c>
      <c r="E91" s="2">
        <v>85</v>
      </c>
      <c r="G91" s="51">
        <f t="shared" si="1"/>
        <v>270.99999999999966</v>
      </c>
    </row>
    <row r="92" spans="1:7">
      <c r="A92" s="7">
        <v>42823</v>
      </c>
      <c r="B92" s="526"/>
      <c r="C92" s="526"/>
      <c r="D92" t="s">
        <v>21</v>
      </c>
      <c r="E92" s="2">
        <v>85</v>
      </c>
      <c r="G92" s="51">
        <f t="shared" si="1"/>
        <v>355.99999999999966</v>
      </c>
    </row>
    <row r="93" spans="1:7">
      <c r="A93" s="7">
        <v>43008</v>
      </c>
      <c r="B93" s="526" t="s">
        <v>114</v>
      </c>
      <c r="C93" s="526" t="s">
        <v>29</v>
      </c>
      <c r="D93" t="s">
        <v>18</v>
      </c>
      <c r="E93" s="2"/>
      <c r="F93" s="2">
        <v>60</v>
      </c>
      <c r="G93" s="51">
        <f t="shared" si="1"/>
        <v>295.99999999999966</v>
      </c>
    </row>
    <row r="94" spans="1:7">
      <c r="A94" s="7">
        <v>43008</v>
      </c>
      <c r="B94" s="526" t="s">
        <v>114</v>
      </c>
      <c r="C94" s="526" t="s">
        <v>29</v>
      </c>
      <c r="D94" t="s">
        <v>16</v>
      </c>
      <c r="E94" s="2"/>
      <c r="F94" s="2">
        <v>35.200000000000003</v>
      </c>
      <c r="G94" s="51">
        <f t="shared" si="1"/>
        <v>260.79999999999967</v>
      </c>
    </row>
    <row r="95" spans="1:7">
      <c r="A95" s="7">
        <v>43008</v>
      </c>
      <c r="B95" s="526" t="s">
        <v>114</v>
      </c>
      <c r="C95" s="526" t="s">
        <v>29</v>
      </c>
      <c r="D95" t="s">
        <v>16</v>
      </c>
      <c r="E95" s="2"/>
      <c r="F95" s="2">
        <v>0.2</v>
      </c>
      <c r="G95" s="51">
        <f t="shared" si="1"/>
        <v>260.59999999999968</v>
      </c>
    </row>
    <row r="96" spans="1:7">
      <c r="A96" s="7">
        <v>43008</v>
      </c>
      <c r="B96" s="526" t="s">
        <v>114</v>
      </c>
      <c r="C96" s="526" t="s">
        <v>29</v>
      </c>
      <c r="D96" t="s">
        <v>17</v>
      </c>
      <c r="E96" s="2"/>
      <c r="F96" s="2">
        <v>35</v>
      </c>
      <c r="G96" s="51">
        <f t="shared" si="1"/>
        <v>225.59999999999968</v>
      </c>
    </row>
    <row r="97" spans="1:7">
      <c r="A97" s="7">
        <v>43039</v>
      </c>
      <c r="B97" s="526" t="s">
        <v>114</v>
      </c>
      <c r="C97" s="526" t="s">
        <v>29</v>
      </c>
      <c r="D97" t="s">
        <v>16</v>
      </c>
      <c r="E97" s="2"/>
      <c r="F97" s="2">
        <v>53.6</v>
      </c>
      <c r="G97" s="51">
        <f t="shared" si="1"/>
        <v>171.99999999999969</v>
      </c>
    </row>
    <row r="98" spans="1:7">
      <c r="A98" s="7">
        <v>43067</v>
      </c>
      <c r="B98" s="526" t="s">
        <v>12</v>
      </c>
      <c r="C98" s="20">
        <v>42788</v>
      </c>
      <c r="D98" t="s">
        <v>21</v>
      </c>
      <c r="E98" s="2"/>
      <c r="F98" s="2">
        <v>85</v>
      </c>
      <c r="G98" s="51">
        <f t="shared" si="1"/>
        <v>86.999999999999687</v>
      </c>
    </row>
    <row r="99" spans="1:7">
      <c r="A99" s="7">
        <v>43067</v>
      </c>
      <c r="B99" s="526" t="s">
        <v>12</v>
      </c>
      <c r="C99" s="20">
        <v>42823</v>
      </c>
      <c r="D99" t="s">
        <v>21</v>
      </c>
      <c r="E99" s="2"/>
      <c r="F99" s="2">
        <v>85</v>
      </c>
      <c r="G99" s="51">
        <f t="shared" si="1"/>
        <v>1.9999999999996874</v>
      </c>
    </row>
    <row r="100" spans="1:7">
      <c r="A100" s="7">
        <v>43068</v>
      </c>
      <c r="B100" s="526">
        <v>14206</v>
      </c>
      <c r="C100" s="20" t="s">
        <v>29</v>
      </c>
      <c r="D100" t="s">
        <v>19</v>
      </c>
      <c r="E100" s="2"/>
      <c r="F100" s="2">
        <v>2</v>
      </c>
      <c r="G100" s="51">
        <f t="shared" si="1"/>
        <v>-3.1263880373444408E-13</v>
      </c>
    </row>
    <row r="101" spans="1:7">
      <c r="A101" s="44">
        <v>43039</v>
      </c>
      <c r="B101" s="525" t="s">
        <v>14</v>
      </c>
      <c r="C101" s="525" t="s">
        <v>30</v>
      </c>
      <c r="D101" t="s">
        <v>16</v>
      </c>
      <c r="E101" s="2">
        <v>88</v>
      </c>
      <c r="G101" s="51">
        <f t="shared" si="1"/>
        <v>87.999999999999687</v>
      </c>
    </row>
    <row r="102" spans="1:7">
      <c r="B102" s="526"/>
      <c r="C102" s="526"/>
      <c r="D102" t="s">
        <v>17</v>
      </c>
      <c r="E102" s="2">
        <v>35</v>
      </c>
      <c r="G102" s="51">
        <f t="shared" si="1"/>
        <v>122.99999999999969</v>
      </c>
    </row>
    <row r="103" spans="1:7">
      <c r="B103" s="526"/>
      <c r="C103" s="526"/>
      <c r="D103" t="s">
        <v>18</v>
      </c>
      <c r="E103" s="2">
        <v>60</v>
      </c>
      <c r="G103" s="51">
        <f t="shared" si="1"/>
        <v>182.99999999999969</v>
      </c>
    </row>
    <row r="104" spans="1:7">
      <c r="B104" s="526"/>
      <c r="C104" s="526"/>
      <c r="D104" t="s">
        <v>19</v>
      </c>
      <c r="E104" s="2">
        <v>2</v>
      </c>
      <c r="G104" s="51">
        <f t="shared" si="1"/>
        <v>184.99999999999969</v>
      </c>
    </row>
    <row r="105" spans="1:7">
      <c r="A105" s="7">
        <v>42977</v>
      </c>
      <c r="B105" s="526" t="s">
        <v>31</v>
      </c>
      <c r="C105" s="526"/>
      <c r="D105" t="s">
        <v>111</v>
      </c>
      <c r="E105" s="2">
        <v>10</v>
      </c>
      <c r="G105" s="51">
        <f t="shared" si="1"/>
        <v>194.99999999999969</v>
      </c>
    </row>
    <row r="106" spans="1:7">
      <c r="A106" s="7">
        <v>43039</v>
      </c>
      <c r="B106" s="526" t="s">
        <v>114</v>
      </c>
      <c r="C106" s="526" t="s">
        <v>30</v>
      </c>
      <c r="D106" t="s">
        <v>18</v>
      </c>
      <c r="E106" s="2"/>
      <c r="F106" s="2">
        <v>60</v>
      </c>
      <c r="G106" s="51">
        <f t="shared" si="1"/>
        <v>134.99999999999969</v>
      </c>
    </row>
    <row r="107" spans="1:7">
      <c r="A107" s="7">
        <v>43039</v>
      </c>
      <c r="B107" s="526" t="s">
        <v>114</v>
      </c>
      <c r="C107" s="526" t="s">
        <v>30</v>
      </c>
      <c r="D107" t="s">
        <v>19</v>
      </c>
      <c r="E107" s="2"/>
      <c r="F107" s="2">
        <v>2</v>
      </c>
      <c r="G107" s="51">
        <f t="shared" si="1"/>
        <v>132.99999999999969</v>
      </c>
    </row>
    <row r="108" spans="1:7">
      <c r="A108" s="7">
        <v>43068</v>
      </c>
      <c r="B108" s="526">
        <v>14206</v>
      </c>
      <c r="C108" s="526" t="s">
        <v>30</v>
      </c>
      <c r="D108" t="s">
        <v>16</v>
      </c>
      <c r="E108" s="2"/>
      <c r="F108" s="2">
        <v>88</v>
      </c>
      <c r="G108" s="51">
        <f t="shared" si="1"/>
        <v>44.999999999999687</v>
      </c>
    </row>
    <row r="109" spans="1:7">
      <c r="A109" s="7">
        <v>43068</v>
      </c>
      <c r="B109" s="526">
        <v>14206</v>
      </c>
      <c r="C109" s="526" t="s">
        <v>30</v>
      </c>
      <c r="D109" t="s">
        <v>17</v>
      </c>
      <c r="E109" s="2"/>
      <c r="F109" s="2">
        <v>35</v>
      </c>
      <c r="G109" s="51">
        <f t="shared" si="1"/>
        <v>9.9999999999996874</v>
      </c>
    </row>
    <row r="110" spans="1:7">
      <c r="A110" s="7">
        <v>43087</v>
      </c>
      <c r="B110" s="526">
        <v>7402</v>
      </c>
      <c r="C110" s="526" t="s">
        <v>30</v>
      </c>
      <c r="D110" t="s">
        <v>111</v>
      </c>
      <c r="E110" s="2"/>
      <c r="F110" s="2">
        <v>10</v>
      </c>
      <c r="G110" s="51">
        <f t="shared" si="1"/>
        <v>-3.1263880373444408E-13</v>
      </c>
    </row>
    <row r="111" spans="1:7">
      <c r="A111" s="44">
        <v>43069</v>
      </c>
      <c r="B111" s="525" t="s">
        <v>14</v>
      </c>
      <c r="C111" s="525" t="s">
        <v>33</v>
      </c>
      <c r="D111" t="s">
        <v>16</v>
      </c>
      <c r="E111" s="2">
        <v>94.5</v>
      </c>
      <c r="G111" s="51">
        <f t="shared" si="1"/>
        <v>94.499999999999687</v>
      </c>
    </row>
    <row r="112" spans="1:7">
      <c r="B112" s="526"/>
      <c r="C112" s="526"/>
      <c r="D112" t="s">
        <v>17</v>
      </c>
      <c r="E112" s="2">
        <v>35</v>
      </c>
      <c r="G112" s="51">
        <f t="shared" si="1"/>
        <v>129.49999999999969</v>
      </c>
    </row>
    <row r="113" spans="1:7">
      <c r="B113" s="526"/>
      <c r="C113" s="526"/>
      <c r="D113" t="s">
        <v>18</v>
      </c>
      <c r="E113" s="2">
        <v>60</v>
      </c>
      <c r="G113" s="51">
        <f t="shared" si="1"/>
        <v>189.49999999999969</v>
      </c>
    </row>
    <row r="114" spans="1:7">
      <c r="B114" s="526"/>
      <c r="C114" s="526"/>
      <c r="D114" t="s">
        <v>19</v>
      </c>
      <c r="E114" s="2">
        <v>2</v>
      </c>
      <c r="G114" s="51">
        <f t="shared" si="1"/>
        <v>191.49999999999969</v>
      </c>
    </row>
    <row r="115" spans="1:7">
      <c r="A115" s="7">
        <v>43039</v>
      </c>
      <c r="B115" s="526" t="s">
        <v>114</v>
      </c>
      <c r="C115" s="526" t="s">
        <v>33</v>
      </c>
      <c r="D115" t="s">
        <v>16</v>
      </c>
      <c r="E115" s="2"/>
      <c r="F115" s="2">
        <v>44.4</v>
      </c>
      <c r="G115" s="51">
        <f t="shared" si="1"/>
        <v>147.09999999999968</v>
      </c>
    </row>
    <row r="116" spans="1:7">
      <c r="A116" s="7">
        <v>43069</v>
      </c>
      <c r="B116" s="526" t="s">
        <v>114</v>
      </c>
      <c r="C116" s="526" t="s">
        <v>33</v>
      </c>
      <c r="D116" t="s">
        <v>18</v>
      </c>
      <c r="E116" s="2"/>
      <c r="F116" s="2">
        <v>50</v>
      </c>
      <c r="G116" s="51">
        <f t="shared" si="1"/>
        <v>97.099999999999682</v>
      </c>
    </row>
    <row r="117" spans="1:7">
      <c r="A117" s="7">
        <v>43069</v>
      </c>
      <c r="B117" s="526" t="s">
        <v>114</v>
      </c>
      <c r="C117" s="526" t="s">
        <v>33</v>
      </c>
      <c r="D117" t="s">
        <v>16</v>
      </c>
      <c r="E117" s="2"/>
      <c r="F117" s="2">
        <v>50</v>
      </c>
      <c r="G117" s="51">
        <f t="shared" si="1"/>
        <v>47.099999999999682</v>
      </c>
    </row>
    <row r="118" spans="1:7">
      <c r="A118" s="7">
        <v>43087</v>
      </c>
      <c r="B118" s="526">
        <v>14294</v>
      </c>
      <c r="C118" s="526" t="s">
        <v>33</v>
      </c>
      <c r="D118" t="s">
        <v>18</v>
      </c>
      <c r="E118" s="2"/>
      <c r="F118" s="2">
        <v>10</v>
      </c>
      <c r="G118" s="51">
        <f t="shared" si="1"/>
        <v>37.099999999999682</v>
      </c>
    </row>
    <row r="119" spans="1:7">
      <c r="A119" s="7">
        <v>43087</v>
      </c>
      <c r="B119" s="526">
        <v>14294</v>
      </c>
      <c r="C119" s="526" t="s">
        <v>33</v>
      </c>
      <c r="D119" t="s">
        <v>17</v>
      </c>
      <c r="E119" s="2"/>
      <c r="F119" s="2">
        <v>35</v>
      </c>
      <c r="G119" s="51">
        <f t="shared" si="1"/>
        <v>2.0999999999996817</v>
      </c>
    </row>
    <row r="120" spans="1:7">
      <c r="A120" s="7">
        <v>43087</v>
      </c>
      <c r="B120" s="526">
        <v>14294</v>
      </c>
      <c r="C120" s="526" t="s">
        <v>33</v>
      </c>
      <c r="D120" t="s">
        <v>16</v>
      </c>
      <c r="E120" s="2"/>
      <c r="F120" s="2">
        <v>0.1</v>
      </c>
      <c r="G120" s="51">
        <f t="shared" si="1"/>
        <v>1.9999999999996816</v>
      </c>
    </row>
    <row r="121" spans="1:7">
      <c r="A121" s="7">
        <v>43087</v>
      </c>
      <c r="B121" s="526">
        <v>14294</v>
      </c>
      <c r="C121" s="526" t="s">
        <v>33</v>
      </c>
      <c r="D121" t="s">
        <v>19</v>
      </c>
      <c r="E121" s="2"/>
      <c r="F121" s="2">
        <v>2</v>
      </c>
      <c r="G121" s="51">
        <f t="shared" si="1"/>
        <v>-3.184119634624949E-13</v>
      </c>
    </row>
    <row r="122" spans="1:7">
      <c r="A122" s="44">
        <v>43100</v>
      </c>
      <c r="B122" s="525" t="s">
        <v>14</v>
      </c>
      <c r="C122" s="525" t="s">
        <v>34</v>
      </c>
      <c r="D122" t="s">
        <v>16</v>
      </c>
      <c r="E122" s="2">
        <v>80.5</v>
      </c>
      <c r="G122" s="51">
        <f t="shared" si="1"/>
        <v>80.499999999999687</v>
      </c>
    </row>
    <row r="123" spans="1:7">
      <c r="B123" s="526"/>
      <c r="C123" s="526"/>
      <c r="D123" t="s">
        <v>17</v>
      </c>
      <c r="E123" s="2">
        <v>35</v>
      </c>
      <c r="G123" s="51">
        <f t="shared" si="1"/>
        <v>115.49999999999969</v>
      </c>
    </row>
    <row r="124" spans="1:7">
      <c r="B124" s="526"/>
      <c r="C124" s="526"/>
      <c r="D124" t="s">
        <v>18</v>
      </c>
      <c r="E124" s="2">
        <v>60</v>
      </c>
      <c r="G124" s="51">
        <f t="shared" si="1"/>
        <v>175.49999999999969</v>
      </c>
    </row>
    <row r="125" spans="1:7">
      <c r="B125" s="526"/>
      <c r="C125" s="526"/>
      <c r="D125" t="s">
        <v>19</v>
      </c>
      <c r="E125" s="2">
        <v>2</v>
      </c>
      <c r="G125" s="51">
        <f t="shared" si="1"/>
        <v>177.49999999999969</v>
      </c>
    </row>
    <row r="126" spans="1:7">
      <c r="A126" s="7">
        <v>43186</v>
      </c>
      <c r="B126" s="526">
        <v>15047</v>
      </c>
      <c r="C126" s="526" t="s">
        <v>34</v>
      </c>
      <c r="D126" t="s">
        <v>16</v>
      </c>
      <c r="E126" s="2"/>
      <c r="F126" s="2">
        <v>80.5</v>
      </c>
      <c r="G126" s="51">
        <f t="shared" si="1"/>
        <v>96.999999999999687</v>
      </c>
    </row>
    <row r="127" spans="1:7">
      <c r="A127" s="7">
        <v>43186</v>
      </c>
      <c r="B127" s="526">
        <v>15047</v>
      </c>
      <c r="C127" s="526" t="s">
        <v>34</v>
      </c>
      <c r="D127" t="s">
        <v>17</v>
      </c>
      <c r="E127" s="2"/>
      <c r="F127" s="2">
        <v>35</v>
      </c>
      <c r="G127" s="51">
        <f t="shared" si="1"/>
        <v>61.999999999999687</v>
      </c>
    </row>
    <row r="128" spans="1:7">
      <c r="A128" s="7">
        <v>43186</v>
      </c>
      <c r="B128" s="526">
        <v>15047</v>
      </c>
      <c r="C128" s="526" t="s">
        <v>34</v>
      </c>
      <c r="D128" t="s">
        <v>18</v>
      </c>
      <c r="E128" s="2"/>
      <c r="F128" s="2">
        <v>60</v>
      </c>
      <c r="G128" s="51">
        <f t="shared" si="1"/>
        <v>1.9999999999996874</v>
      </c>
    </row>
    <row r="129" spans="1:7">
      <c r="A129" s="7">
        <v>43186</v>
      </c>
      <c r="B129" s="526">
        <v>15047</v>
      </c>
      <c r="C129" s="526" t="s">
        <v>34</v>
      </c>
      <c r="D129" t="s">
        <v>19</v>
      </c>
      <c r="E129" s="2"/>
      <c r="F129" s="2">
        <v>2</v>
      </c>
      <c r="G129" s="51">
        <f t="shared" si="1"/>
        <v>-3.1263880373444408E-13</v>
      </c>
    </row>
    <row r="130" spans="1:7">
      <c r="A130" s="44">
        <v>43131</v>
      </c>
      <c r="B130" s="525" t="s">
        <v>14</v>
      </c>
      <c r="C130" s="525" t="s">
        <v>15</v>
      </c>
      <c r="D130" t="s">
        <v>16</v>
      </c>
      <c r="E130" s="2">
        <v>71</v>
      </c>
      <c r="G130" s="51">
        <f t="shared" si="1"/>
        <v>70.999999999999687</v>
      </c>
    </row>
    <row r="131" spans="1:7">
      <c r="B131" s="526"/>
      <c r="C131" s="526"/>
      <c r="D131" t="s">
        <v>17</v>
      </c>
      <c r="E131" s="2">
        <v>35</v>
      </c>
      <c r="G131" s="51">
        <f t="shared" si="1"/>
        <v>105.99999999999969</v>
      </c>
    </row>
    <row r="132" spans="1:7">
      <c r="B132" s="526"/>
      <c r="C132" s="526"/>
      <c r="D132" t="s">
        <v>18</v>
      </c>
      <c r="E132" s="2">
        <v>60</v>
      </c>
      <c r="G132" s="51">
        <f t="shared" si="1"/>
        <v>165.99999999999969</v>
      </c>
    </row>
    <row r="133" spans="1:7">
      <c r="B133" s="526"/>
      <c r="C133" s="526"/>
      <c r="D133" t="s">
        <v>19</v>
      </c>
      <c r="E133" s="2">
        <v>2</v>
      </c>
      <c r="G133" s="51">
        <f t="shared" si="1"/>
        <v>167.99999999999969</v>
      </c>
    </row>
    <row r="134" spans="1:7">
      <c r="A134" s="7">
        <v>43186</v>
      </c>
      <c r="B134" s="526">
        <v>15047</v>
      </c>
      <c r="C134" s="526" t="s">
        <v>15</v>
      </c>
      <c r="D134" t="s">
        <v>16</v>
      </c>
      <c r="E134" s="2"/>
      <c r="F134" s="2">
        <v>71</v>
      </c>
      <c r="G134" s="51">
        <f t="shared" ref="G134:G197" si="2">+G133+E134-F134</f>
        <v>96.999999999999687</v>
      </c>
    </row>
    <row r="135" spans="1:7">
      <c r="A135" s="7">
        <v>43186</v>
      </c>
      <c r="B135" s="526">
        <v>15047</v>
      </c>
      <c r="C135" s="526" t="s">
        <v>15</v>
      </c>
      <c r="D135" t="s">
        <v>17</v>
      </c>
      <c r="E135" s="2"/>
      <c r="F135" s="2">
        <v>35</v>
      </c>
      <c r="G135" s="51">
        <f t="shared" si="2"/>
        <v>61.999999999999687</v>
      </c>
    </row>
    <row r="136" spans="1:7">
      <c r="A136" s="7">
        <v>43186</v>
      </c>
      <c r="B136" s="526">
        <v>15047</v>
      </c>
      <c r="C136" s="526" t="s">
        <v>15</v>
      </c>
      <c r="D136" t="s">
        <v>19</v>
      </c>
      <c r="E136" s="2"/>
      <c r="F136" s="2">
        <v>2</v>
      </c>
      <c r="G136" s="51">
        <f t="shared" si="2"/>
        <v>59.999999999999687</v>
      </c>
    </row>
    <row r="137" spans="1:7">
      <c r="A137" s="7">
        <v>43186</v>
      </c>
      <c r="B137" s="526">
        <v>15047</v>
      </c>
      <c r="C137" s="526" t="s">
        <v>15</v>
      </c>
      <c r="D137" t="s">
        <v>18</v>
      </c>
      <c r="E137" s="2"/>
      <c r="F137" s="2">
        <v>60</v>
      </c>
      <c r="G137" s="51">
        <f t="shared" si="2"/>
        <v>-3.1263880373444408E-13</v>
      </c>
    </row>
    <row r="138" spans="1:7">
      <c r="A138" s="44">
        <v>43159</v>
      </c>
      <c r="B138" s="525" t="s">
        <v>14</v>
      </c>
      <c r="C138" s="525" t="s">
        <v>20</v>
      </c>
      <c r="D138" t="s">
        <v>16</v>
      </c>
      <c r="E138" s="2">
        <v>75.900000000000006</v>
      </c>
      <c r="G138" s="51">
        <f t="shared" si="2"/>
        <v>75.899999999999693</v>
      </c>
    </row>
    <row r="139" spans="1:7">
      <c r="B139" s="526"/>
      <c r="C139" s="526"/>
      <c r="D139" t="s">
        <v>17</v>
      </c>
      <c r="E139" s="2">
        <v>35</v>
      </c>
      <c r="G139" s="51">
        <f t="shared" si="2"/>
        <v>110.89999999999969</v>
      </c>
    </row>
    <row r="140" spans="1:7">
      <c r="B140" s="526"/>
      <c r="C140" s="526"/>
      <c r="D140" t="s">
        <v>18</v>
      </c>
      <c r="E140" s="2">
        <v>56</v>
      </c>
      <c r="G140" s="51">
        <f t="shared" si="2"/>
        <v>166.89999999999969</v>
      </c>
    </row>
    <row r="141" spans="1:7" ht="14.25" customHeight="1">
      <c r="B141" s="526"/>
      <c r="C141" s="526"/>
      <c r="D141" t="s">
        <v>19</v>
      </c>
      <c r="E141" s="2">
        <v>5</v>
      </c>
      <c r="G141" s="51">
        <f t="shared" si="2"/>
        <v>171.89999999999969</v>
      </c>
    </row>
    <row r="142" spans="1:7" ht="14.25" customHeight="1">
      <c r="A142" s="7">
        <v>43186</v>
      </c>
      <c r="B142" s="526">
        <v>15049</v>
      </c>
      <c r="C142" s="526" t="s">
        <v>20</v>
      </c>
      <c r="D142" t="s">
        <v>18</v>
      </c>
      <c r="E142" s="2"/>
      <c r="F142" s="2">
        <v>56</v>
      </c>
      <c r="G142" s="51">
        <f t="shared" si="2"/>
        <v>115.89999999999969</v>
      </c>
    </row>
    <row r="143" spans="1:7" ht="14.25" customHeight="1">
      <c r="A143" s="7">
        <v>43186</v>
      </c>
      <c r="B143" s="526">
        <v>15049</v>
      </c>
      <c r="C143" s="526" t="s">
        <v>20</v>
      </c>
      <c r="D143" t="s">
        <v>19</v>
      </c>
      <c r="E143" s="2"/>
      <c r="F143" s="2">
        <v>5</v>
      </c>
      <c r="G143" s="51">
        <f t="shared" si="2"/>
        <v>110.89999999999969</v>
      </c>
    </row>
    <row r="144" spans="1:7" ht="14.25" customHeight="1">
      <c r="A144" s="7">
        <v>43186</v>
      </c>
      <c r="B144" s="526">
        <v>15047</v>
      </c>
      <c r="C144" s="526" t="s">
        <v>20</v>
      </c>
      <c r="D144" t="s">
        <v>17</v>
      </c>
      <c r="E144" s="2"/>
      <c r="F144" s="2">
        <v>35</v>
      </c>
      <c r="G144" s="51">
        <f t="shared" si="2"/>
        <v>75.899999999999693</v>
      </c>
    </row>
    <row r="145" spans="1:7" ht="14.25" customHeight="1">
      <c r="A145" s="7">
        <v>43186</v>
      </c>
      <c r="B145" s="526">
        <v>15047</v>
      </c>
      <c r="C145" s="526" t="s">
        <v>20</v>
      </c>
      <c r="D145" t="s">
        <v>16</v>
      </c>
      <c r="E145" s="2"/>
      <c r="F145" s="2">
        <v>75.900000000000006</v>
      </c>
      <c r="G145" s="51">
        <f t="shared" si="2"/>
        <v>-3.1263880373444408E-13</v>
      </c>
    </row>
    <row r="146" spans="1:7" ht="14.25" customHeight="1">
      <c r="A146" s="44">
        <v>43189</v>
      </c>
      <c r="B146" s="525" t="s">
        <v>14</v>
      </c>
      <c r="C146" s="525" t="s">
        <v>23</v>
      </c>
      <c r="D146" t="s">
        <v>16</v>
      </c>
      <c r="E146" s="2">
        <v>73.400000000000006</v>
      </c>
      <c r="G146" s="51">
        <f t="shared" si="2"/>
        <v>73.399999999999693</v>
      </c>
    </row>
    <row r="147" spans="1:7" ht="14.25" customHeight="1">
      <c r="B147" s="526"/>
      <c r="C147" s="526"/>
      <c r="D147" t="s">
        <v>17</v>
      </c>
      <c r="E147" s="2">
        <v>35</v>
      </c>
      <c r="G147" s="51">
        <f t="shared" si="2"/>
        <v>108.39999999999969</v>
      </c>
    </row>
    <row r="148" spans="1:7" ht="14.25" customHeight="1">
      <c r="B148" s="526"/>
      <c r="C148" s="526"/>
      <c r="D148" t="s">
        <v>18</v>
      </c>
      <c r="E148" s="2">
        <v>60</v>
      </c>
      <c r="G148" s="51">
        <f t="shared" si="2"/>
        <v>168.39999999999969</v>
      </c>
    </row>
    <row r="149" spans="1:7" ht="14.25" customHeight="1">
      <c r="B149" s="526"/>
      <c r="C149" s="526"/>
      <c r="D149" t="s">
        <v>19</v>
      </c>
      <c r="E149" s="2">
        <v>5</v>
      </c>
      <c r="G149" s="51">
        <f t="shared" si="2"/>
        <v>173.39999999999969</v>
      </c>
    </row>
    <row r="150" spans="1:7" ht="14.25" customHeight="1">
      <c r="A150" s="7">
        <v>43216</v>
      </c>
      <c r="B150" s="526">
        <v>15271</v>
      </c>
      <c r="C150" s="526" t="s">
        <v>23</v>
      </c>
      <c r="D150" t="s">
        <v>16</v>
      </c>
      <c r="E150" s="2"/>
      <c r="F150" s="2">
        <v>73.400000000000006</v>
      </c>
      <c r="G150" s="51">
        <f t="shared" si="2"/>
        <v>99.999999999999687</v>
      </c>
    </row>
    <row r="151" spans="1:7" ht="14.25" customHeight="1">
      <c r="A151" s="7">
        <v>43216</v>
      </c>
      <c r="B151" s="526">
        <v>15271</v>
      </c>
      <c r="C151" s="526" t="s">
        <v>23</v>
      </c>
      <c r="D151" t="s">
        <v>17</v>
      </c>
      <c r="E151" s="2"/>
      <c r="F151" s="2">
        <v>35</v>
      </c>
      <c r="G151" s="51">
        <f t="shared" si="2"/>
        <v>64.999999999999687</v>
      </c>
    </row>
    <row r="152" spans="1:7" ht="14.25" customHeight="1">
      <c r="A152" s="7">
        <v>43216</v>
      </c>
      <c r="B152" s="526">
        <v>15271</v>
      </c>
      <c r="C152" s="526" t="s">
        <v>23</v>
      </c>
      <c r="D152" t="s">
        <v>18</v>
      </c>
      <c r="E152" s="2"/>
      <c r="F152" s="2">
        <v>60</v>
      </c>
      <c r="G152" s="51">
        <f t="shared" si="2"/>
        <v>4.9999999999996874</v>
      </c>
    </row>
    <row r="153" spans="1:7" ht="14.25" customHeight="1">
      <c r="A153" s="7">
        <v>43216</v>
      </c>
      <c r="B153" s="526">
        <v>15271</v>
      </c>
      <c r="C153" s="526" t="s">
        <v>23</v>
      </c>
      <c r="D153" t="s">
        <v>19</v>
      </c>
      <c r="E153" s="2"/>
      <c r="F153" s="2">
        <v>5</v>
      </c>
      <c r="G153" s="51">
        <f t="shared" si="2"/>
        <v>-3.1263880373444408E-13</v>
      </c>
    </row>
    <row r="154" spans="1:7" ht="14.25" customHeight="1">
      <c r="A154" s="7">
        <v>43220</v>
      </c>
      <c r="B154" s="526" t="s">
        <v>14</v>
      </c>
      <c r="C154" s="526" t="s">
        <v>24</v>
      </c>
      <c r="D154" t="s">
        <v>16</v>
      </c>
      <c r="E154" s="2">
        <v>75.3</v>
      </c>
      <c r="G154" s="51">
        <f t="shared" si="2"/>
        <v>75.299999999999685</v>
      </c>
    </row>
    <row r="155" spans="1:7" ht="14.25" customHeight="1">
      <c r="B155" s="526"/>
      <c r="C155" s="526"/>
      <c r="D155" t="s">
        <v>17</v>
      </c>
      <c r="E155" s="2">
        <v>35</v>
      </c>
      <c r="G155" s="51">
        <f t="shared" si="2"/>
        <v>110.29999999999968</v>
      </c>
    </row>
    <row r="156" spans="1:7" ht="14.25" customHeight="1">
      <c r="B156" s="526"/>
      <c r="C156" s="526"/>
      <c r="D156" t="s">
        <v>18</v>
      </c>
      <c r="E156" s="2">
        <v>60</v>
      </c>
      <c r="G156" s="51">
        <f t="shared" si="2"/>
        <v>170.29999999999967</v>
      </c>
    </row>
    <row r="157" spans="1:7" ht="14.25" customHeight="1">
      <c r="B157" s="526"/>
      <c r="C157" s="526"/>
      <c r="D157" t="s">
        <v>19</v>
      </c>
      <c r="E157" s="2">
        <v>5</v>
      </c>
      <c r="G157" s="51">
        <f t="shared" si="2"/>
        <v>175.29999999999967</v>
      </c>
    </row>
    <row r="158" spans="1:7" ht="14.25" customHeight="1">
      <c r="A158" s="7">
        <v>43220</v>
      </c>
      <c r="B158" s="526" t="s">
        <v>114</v>
      </c>
      <c r="C158" s="526" t="s">
        <v>24</v>
      </c>
      <c r="D158" t="s">
        <v>18</v>
      </c>
      <c r="E158" s="2"/>
      <c r="F158" s="2">
        <v>60</v>
      </c>
      <c r="G158" s="51">
        <f t="shared" si="2"/>
        <v>115.29999999999967</v>
      </c>
    </row>
    <row r="159" spans="1:7" ht="14.25" customHeight="1">
      <c r="A159" s="7">
        <v>43220</v>
      </c>
      <c r="B159" s="526" t="s">
        <v>114</v>
      </c>
      <c r="C159" s="526" t="s">
        <v>24</v>
      </c>
      <c r="D159" t="s">
        <v>19</v>
      </c>
      <c r="E159" s="2"/>
      <c r="F159" s="2">
        <v>5</v>
      </c>
      <c r="G159" s="51">
        <f t="shared" si="2"/>
        <v>110.29999999999967</v>
      </c>
    </row>
    <row r="160" spans="1:7" ht="14.25" customHeight="1">
      <c r="A160" s="7">
        <v>43220</v>
      </c>
      <c r="B160" s="526" t="s">
        <v>114</v>
      </c>
      <c r="C160" s="526" t="s">
        <v>24</v>
      </c>
      <c r="D160" t="s">
        <v>17</v>
      </c>
      <c r="E160" s="2"/>
      <c r="F160" s="2">
        <v>35</v>
      </c>
      <c r="G160" s="51">
        <f t="shared" si="2"/>
        <v>75.29999999999967</v>
      </c>
    </row>
    <row r="161" spans="1:7" ht="14.25" customHeight="1">
      <c r="A161" s="7">
        <v>43294</v>
      </c>
      <c r="B161" s="526">
        <v>15710</v>
      </c>
      <c r="C161" s="526" t="s">
        <v>24</v>
      </c>
      <c r="D161" t="s">
        <v>16</v>
      </c>
      <c r="E161" s="2"/>
      <c r="F161" s="2">
        <v>75.3</v>
      </c>
      <c r="G161" s="51">
        <f t="shared" si="2"/>
        <v>-3.2684965844964609E-13</v>
      </c>
    </row>
    <row r="162" spans="1:7" ht="14.25" customHeight="1">
      <c r="A162" s="7">
        <v>43250</v>
      </c>
      <c r="B162" s="526" t="s">
        <v>14</v>
      </c>
      <c r="C162" s="526" t="s">
        <v>25</v>
      </c>
      <c r="D162" t="s">
        <v>16</v>
      </c>
      <c r="E162" s="2">
        <v>70.099999999999994</v>
      </c>
      <c r="G162" s="51">
        <f t="shared" si="2"/>
        <v>70.099999999999667</v>
      </c>
    </row>
    <row r="163" spans="1:7" ht="14.25" customHeight="1">
      <c r="B163" s="526"/>
      <c r="C163" s="526"/>
      <c r="D163" t="s">
        <v>17</v>
      </c>
      <c r="E163" s="2">
        <v>35</v>
      </c>
      <c r="G163" s="51">
        <f t="shared" si="2"/>
        <v>105.09999999999967</v>
      </c>
    </row>
    <row r="164" spans="1:7" ht="14.25" customHeight="1">
      <c r="B164" s="526"/>
      <c r="C164" s="526"/>
      <c r="D164" t="s">
        <v>18</v>
      </c>
      <c r="E164" s="2">
        <v>60</v>
      </c>
      <c r="G164" s="51">
        <f t="shared" si="2"/>
        <v>165.09999999999968</v>
      </c>
    </row>
    <row r="165" spans="1:7" ht="14.25" customHeight="1">
      <c r="B165" s="526"/>
      <c r="C165" s="526"/>
      <c r="D165" t="s">
        <v>19</v>
      </c>
      <c r="E165" s="2">
        <v>5</v>
      </c>
      <c r="G165" s="51">
        <f t="shared" si="2"/>
        <v>170.09999999999968</v>
      </c>
    </row>
    <row r="166" spans="1:7" ht="14.25" customHeight="1">
      <c r="A166" s="7">
        <v>43294</v>
      </c>
      <c r="B166" s="526">
        <v>15710</v>
      </c>
      <c r="C166" s="526" t="s">
        <v>25</v>
      </c>
      <c r="D166" t="s">
        <v>16</v>
      </c>
      <c r="E166" s="2"/>
      <c r="F166" s="2">
        <v>70.099999999999994</v>
      </c>
      <c r="G166" s="51">
        <f t="shared" si="2"/>
        <v>99.999999999999687</v>
      </c>
    </row>
    <row r="167" spans="1:7" ht="14.25" customHeight="1">
      <c r="A167" s="7">
        <v>43294</v>
      </c>
      <c r="B167" s="526">
        <v>15710</v>
      </c>
      <c r="C167" s="526" t="s">
        <v>25</v>
      </c>
      <c r="D167" t="s">
        <v>17</v>
      </c>
      <c r="E167" s="2"/>
      <c r="F167" s="2">
        <v>35</v>
      </c>
      <c r="G167" s="51">
        <f t="shared" si="2"/>
        <v>64.999999999999687</v>
      </c>
    </row>
    <row r="168" spans="1:7" s="5" customFormat="1" ht="14.25" customHeight="1">
      <c r="A168" s="7">
        <v>43318</v>
      </c>
      <c r="B168" s="526">
        <v>15911</v>
      </c>
      <c r="C168" s="526" t="s">
        <v>25</v>
      </c>
      <c r="D168" t="s">
        <v>18</v>
      </c>
      <c r="E168" s="11"/>
      <c r="F168" s="11">
        <v>60</v>
      </c>
      <c r="G168" s="51">
        <f t="shared" si="2"/>
        <v>4.9999999999996874</v>
      </c>
    </row>
    <row r="169" spans="1:7" s="5" customFormat="1" ht="14.25" customHeight="1">
      <c r="A169" s="7">
        <v>43318</v>
      </c>
      <c r="B169" s="526">
        <v>15911</v>
      </c>
      <c r="C169" s="526" t="s">
        <v>25</v>
      </c>
      <c r="D169" t="s">
        <v>19</v>
      </c>
      <c r="E169" s="11"/>
      <c r="F169" s="11">
        <v>5</v>
      </c>
      <c r="G169" s="51">
        <f t="shared" si="2"/>
        <v>-3.1263880373444408E-13</v>
      </c>
    </row>
    <row r="170" spans="1:7" ht="14.25" customHeight="1">
      <c r="A170" s="7">
        <v>43281</v>
      </c>
      <c r="B170" s="526" t="s">
        <v>14</v>
      </c>
      <c r="C170" s="526" t="s">
        <v>26</v>
      </c>
      <c r="D170" t="s">
        <v>16</v>
      </c>
      <c r="E170" s="2">
        <v>64.7</v>
      </c>
      <c r="G170" s="51">
        <f t="shared" si="2"/>
        <v>64.69999999999969</v>
      </c>
    </row>
    <row r="171" spans="1:7" ht="14.25" customHeight="1">
      <c r="B171" s="526"/>
      <c r="C171" s="526"/>
      <c r="D171" t="s">
        <v>17</v>
      </c>
      <c r="E171" s="2">
        <v>35</v>
      </c>
      <c r="G171" s="51">
        <f t="shared" si="2"/>
        <v>99.69999999999969</v>
      </c>
    </row>
    <row r="172" spans="1:7" ht="14.25" customHeight="1">
      <c r="B172" s="526"/>
      <c r="C172" s="526"/>
      <c r="D172" t="s">
        <v>18</v>
      </c>
      <c r="E172" s="2">
        <v>60</v>
      </c>
      <c r="G172" s="51">
        <f t="shared" si="2"/>
        <v>159.6999999999997</v>
      </c>
    </row>
    <row r="173" spans="1:7" ht="14.25" customHeight="1">
      <c r="B173" s="526"/>
      <c r="C173" s="526"/>
      <c r="D173" t="s">
        <v>19</v>
      </c>
      <c r="E173" s="2">
        <v>5</v>
      </c>
      <c r="G173" s="51">
        <f t="shared" si="2"/>
        <v>164.6999999999997</v>
      </c>
    </row>
    <row r="174" spans="1:7" s="5" customFormat="1" ht="14.25" customHeight="1">
      <c r="A174" s="7">
        <v>43318</v>
      </c>
      <c r="B174" s="526">
        <v>15911</v>
      </c>
      <c r="C174" s="526" t="s">
        <v>26</v>
      </c>
      <c r="D174" t="s">
        <v>16</v>
      </c>
      <c r="E174" s="11"/>
      <c r="F174" s="11">
        <v>64.7</v>
      </c>
      <c r="G174" s="51">
        <f t="shared" si="2"/>
        <v>99.999999999999702</v>
      </c>
    </row>
    <row r="175" spans="1:7" s="5" customFormat="1" ht="14.25" customHeight="1">
      <c r="A175" s="7">
        <v>43318</v>
      </c>
      <c r="B175" s="526">
        <v>15911</v>
      </c>
      <c r="C175" s="526" t="s">
        <v>26</v>
      </c>
      <c r="D175" t="s">
        <v>17</v>
      </c>
      <c r="E175" s="11"/>
      <c r="F175" s="11">
        <v>35</v>
      </c>
      <c r="G175" s="51">
        <f t="shared" si="2"/>
        <v>64.999999999999702</v>
      </c>
    </row>
    <row r="176" spans="1:7" s="5" customFormat="1" ht="14.25" customHeight="1">
      <c r="A176" s="7">
        <v>43318</v>
      </c>
      <c r="B176" s="526">
        <v>15911</v>
      </c>
      <c r="C176" s="526" t="s">
        <v>26</v>
      </c>
      <c r="D176" t="s">
        <v>18</v>
      </c>
      <c r="E176" s="11"/>
      <c r="F176" s="11">
        <v>60</v>
      </c>
      <c r="G176" s="51">
        <f t="shared" si="2"/>
        <v>4.9999999999997016</v>
      </c>
    </row>
    <row r="177" spans="1:7" s="5" customFormat="1" ht="14.25" customHeight="1">
      <c r="A177" s="7">
        <v>43318</v>
      </c>
      <c r="B177" s="526">
        <v>15911</v>
      </c>
      <c r="C177" s="526" t="s">
        <v>26</v>
      </c>
      <c r="D177" t="s">
        <v>19</v>
      </c>
      <c r="E177" s="11"/>
      <c r="F177" s="11">
        <v>5</v>
      </c>
      <c r="G177" s="51">
        <f t="shared" si="2"/>
        <v>-2.9842794901924208E-13</v>
      </c>
    </row>
    <row r="178" spans="1:7" ht="14.25" customHeight="1">
      <c r="A178" s="44">
        <v>43312</v>
      </c>
      <c r="B178" s="525" t="s">
        <v>14</v>
      </c>
      <c r="C178" s="525" t="s">
        <v>27</v>
      </c>
      <c r="D178" t="s">
        <v>16</v>
      </c>
      <c r="E178" s="2">
        <v>63.4</v>
      </c>
      <c r="G178" s="51">
        <f t="shared" si="2"/>
        <v>63.3999999999997</v>
      </c>
    </row>
    <row r="179" spans="1:7" ht="14.25" customHeight="1">
      <c r="B179" s="526"/>
      <c r="C179" s="526"/>
      <c r="D179" t="s">
        <v>17</v>
      </c>
      <c r="E179" s="2">
        <v>35</v>
      </c>
      <c r="G179" s="51">
        <f t="shared" si="2"/>
        <v>98.399999999999693</v>
      </c>
    </row>
    <row r="180" spans="1:7" ht="14.25" customHeight="1">
      <c r="B180" s="526"/>
      <c r="C180" s="526"/>
      <c r="D180" t="s">
        <v>18</v>
      </c>
      <c r="E180" s="2">
        <v>60</v>
      </c>
      <c r="G180" s="51">
        <f t="shared" si="2"/>
        <v>158.39999999999969</v>
      </c>
    </row>
    <row r="181" spans="1:7" ht="14.25" customHeight="1">
      <c r="B181" s="526"/>
      <c r="C181" s="526"/>
      <c r="D181" t="s">
        <v>19</v>
      </c>
      <c r="E181" s="2">
        <v>5</v>
      </c>
      <c r="G181" s="51">
        <f t="shared" si="2"/>
        <v>163.39999999999969</v>
      </c>
    </row>
    <row r="182" spans="1:7" s="5" customFormat="1" ht="14.25" customHeight="1">
      <c r="A182" s="7">
        <v>43318</v>
      </c>
      <c r="B182" s="526">
        <v>15911</v>
      </c>
      <c r="C182" s="526" t="s">
        <v>27</v>
      </c>
      <c r="D182" t="s">
        <v>18</v>
      </c>
      <c r="E182" s="11"/>
      <c r="F182" s="11">
        <v>60</v>
      </c>
      <c r="G182" s="51">
        <f t="shared" si="2"/>
        <v>103.39999999999969</v>
      </c>
    </row>
    <row r="183" spans="1:7" s="5" customFormat="1" ht="14.25" customHeight="1">
      <c r="A183" s="7">
        <v>43318</v>
      </c>
      <c r="B183" s="526">
        <v>15911</v>
      </c>
      <c r="C183" s="526" t="s">
        <v>27</v>
      </c>
      <c r="D183" t="s">
        <v>19</v>
      </c>
      <c r="E183" s="11"/>
      <c r="F183" s="11">
        <v>5</v>
      </c>
      <c r="G183" s="51">
        <f t="shared" si="2"/>
        <v>98.399999999999693</v>
      </c>
    </row>
    <row r="184" spans="1:7" s="5" customFormat="1" ht="14.25" customHeight="1">
      <c r="A184" s="7">
        <v>43343</v>
      </c>
      <c r="B184" s="526" t="s">
        <v>114</v>
      </c>
      <c r="C184" s="526" t="s">
        <v>27</v>
      </c>
      <c r="D184" t="s">
        <v>16</v>
      </c>
      <c r="E184" s="11"/>
      <c r="F184" s="11">
        <v>63.4</v>
      </c>
      <c r="G184" s="51">
        <f t="shared" si="2"/>
        <v>34.999999999999694</v>
      </c>
    </row>
    <row r="185" spans="1:7" s="5" customFormat="1" ht="14.25" customHeight="1">
      <c r="A185" s="7">
        <v>43343</v>
      </c>
      <c r="B185" s="526" t="s">
        <v>114</v>
      </c>
      <c r="C185" s="526" t="s">
        <v>27</v>
      </c>
      <c r="D185" t="s">
        <v>17</v>
      </c>
      <c r="E185" s="11"/>
      <c r="F185" s="11">
        <v>1.6</v>
      </c>
      <c r="G185" s="51">
        <f t="shared" si="2"/>
        <v>33.399999999999693</v>
      </c>
    </row>
    <row r="186" spans="1:7" s="5" customFormat="1" ht="14.25" customHeight="1">
      <c r="A186" s="7">
        <v>43373</v>
      </c>
      <c r="B186" s="526" t="s">
        <v>114</v>
      </c>
      <c r="C186" s="526" t="s">
        <v>27</v>
      </c>
      <c r="D186" t="s">
        <v>17</v>
      </c>
      <c r="E186" s="11"/>
      <c r="F186" s="11">
        <v>33.4</v>
      </c>
      <c r="G186" s="51">
        <f t="shared" si="2"/>
        <v>-3.0553337637684308E-13</v>
      </c>
    </row>
    <row r="187" spans="1:7" s="5" customFormat="1" ht="14.25" customHeight="1">
      <c r="A187" s="44">
        <v>43343</v>
      </c>
      <c r="B187" s="525" t="s">
        <v>14</v>
      </c>
      <c r="C187" s="525" t="s">
        <v>28</v>
      </c>
      <c r="D187" t="s">
        <v>16</v>
      </c>
      <c r="E187" s="2">
        <v>62.9</v>
      </c>
      <c r="F187" s="11"/>
      <c r="G187" s="51">
        <f t="shared" si="2"/>
        <v>62.899999999999693</v>
      </c>
    </row>
    <row r="188" spans="1:7" s="5" customFormat="1" ht="14.25" customHeight="1">
      <c r="A188" s="7"/>
      <c r="B188" s="526"/>
      <c r="C188" s="526"/>
      <c r="D188" t="s">
        <v>17</v>
      </c>
      <c r="E188" s="2">
        <v>35</v>
      </c>
      <c r="F188" s="11"/>
      <c r="G188" s="51">
        <f t="shared" si="2"/>
        <v>97.899999999999693</v>
      </c>
    </row>
    <row r="189" spans="1:7" s="5" customFormat="1" ht="14.25" customHeight="1">
      <c r="A189" s="7"/>
      <c r="B189" s="526"/>
      <c r="C189" s="526"/>
      <c r="D189" t="s">
        <v>18</v>
      </c>
      <c r="E189" s="2">
        <v>60</v>
      </c>
      <c r="F189" s="11"/>
      <c r="G189" s="51">
        <f t="shared" si="2"/>
        <v>157.89999999999969</v>
      </c>
    </row>
    <row r="190" spans="1:7" s="5" customFormat="1" ht="14.25" customHeight="1">
      <c r="A190" s="7"/>
      <c r="B190" s="526"/>
      <c r="C190" s="526"/>
      <c r="D190" t="s">
        <v>19</v>
      </c>
      <c r="E190" s="2">
        <v>5</v>
      </c>
      <c r="F190" s="11"/>
      <c r="G190" s="51">
        <f t="shared" si="2"/>
        <v>162.89999999999969</v>
      </c>
    </row>
    <row r="191" spans="1:7" s="5" customFormat="1" ht="14.25" customHeight="1">
      <c r="A191" s="7">
        <v>43343</v>
      </c>
      <c r="B191" s="526" t="s">
        <v>114</v>
      </c>
      <c r="C191" s="526" t="s">
        <v>28</v>
      </c>
      <c r="D191" t="s">
        <v>18</v>
      </c>
      <c r="E191" s="11"/>
      <c r="F191" s="11">
        <v>60</v>
      </c>
      <c r="G191" s="51">
        <f t="shared" si="2"/>
        <v>102.89999999999969</v>
      </c>
    </row>
    <row r="192" spans="1:7" s="5" customFormat="1" ht="14.25" customHeight="1">
      <c r="A192" s="7">
        <v>43343</v>
      </c>
      <c r="B192" s="526" t="s">
        <v>114</v>
      </c>
      <c r="C192" s="526" t="s">
        <v>28</v>
      </c>
      <c r="D192" t="s">
        <v>19</v>
      </c>
      <c r="E192" s="11"/>
      <c r="F192" s="11">
        <v>5</v>
      </c>
      <c r="G192" s="51">
        <f t="shared" si="2"/>
        <v>97.899999999999693</v>
      </c>
    </row>
    <row r="193" spans="1:7" s="5" customFormat="1" ht="14.25" customHeight="1">
      <c r="A193" s="7">
        <v>43395</v>
      </c>
      <c r="B193" s="526">
        <v>16417</v>
      </c>
      <c r="C193" s="526" t="s">
        <v>28</v>
      </c>
      <c r="D193" t="s">
        <v>16</v>
      </c>
      <c r="E193" s="11"/>
      <c r="F193" s="11">
        <v>62.9</v>
      </c>
      <c r="G193" s="51">
        <f t="shared" si="2"/>
        <v>34.999999999999694</v>
      </c>
    </row>
    <row r="194" spans="1:7" s="5" customFormat="1" ht="14.25" customHeight="1">
      <c r="A194" s="7">
        <v>43395</v>
      </c>
      <c r="B194" s="526">
        <v>16417</v>
      </c>
      <c r="C194" s="526" t="s">
        <v>28</v>
      </c>
      <c r="D194" t="s">
        <v>17</v>
      </c>
      <c r="E194" s="11"/>
      <c r="F194" s="11">
        <v>35</v>
      </c>
      <c r="G194" s="51">
        <f t="shared" si="2"/>
        <v>-3.0553337637684308E-13</v>
      </c>
    </row>
    <row r="195" spans="1:7" s="5" customFormat="1" ht="14.25" customHeight="1">
      <c r="A195" s="7">
        <v>43373</v>
      </c>
      <c r="B195" s="526" t="s">
        <v>14</v>
      </c>
      <c r="C195" s="526" t="s">
        <v>29</v>
      </c>
      <c r="D195" t="s">
        <v>16</v>
      </c>
      <c r="E195" s="2">
        <v>64.5</v>
      </c>
      <c r="F195" s="11"/>
      <c r="G195" s="51">
        <f t="shared" si="2"/>
        <v>64.499999999999687</v>
      </c>
    </row>
    <row r="196" spans="1:7" s="5" customFormat="1" ht="14.25" customHeight="1">
      <c r="A196" s="7"/>
      <c r="B196" s="526"/>
      <c r="C196" s="526"/>
      <c r="D196" t="s">
        <v>17</v>
      </c>
      <c r="E196" s="2">
        <v>35</v>
      </c>
      <c r="F196" s="11"/>
      <c r="G196" s="51">
        <f t="shared" si="2"/>
        <v>99.499999999999687</v>
      </c>
    </row>
    <row r="197" spans="1:7" s="5" customFormat="1" ht="14.25" customHeight="1">
      <c r="A197" s="7"/>
      <c r="B197" s="526"/>
      <c r="C197" s="526"/>
      <c r="D197" t="s">
        <v>18</v>
      </c>
      <c r="E197" s="2">
        <v>60</v>
      </c>
      <c r="F197" s="11"/>
      <c r="G197" s="51">
        <f t="shared" si="2"/>
        <v>159.49999999999969</v>
      </c>
    </row>
    <row r="198" spans="1:7" s="5" customFormat="1" ht="14.25" customHeight="1">
      <c r="A198" s="7"/>
      <c r="B198" s="526"/>
      <c r="C198" s="526"/>
      <c r="D198" t="s">
        <v>19</v>
      </c>
      <c r="E198" s="2">
        <v>5</v>
      </c>
      <c r="F198" s="11"/>
      <c r="G198" s="51">
        <f t="shared" ref="G198:G261" si="3">+G197+E198-F198</f>
        <v>164.49999999999969</v>
      </c>
    </row>
    <row r="199" spans="1:7" s="5" customFormat="1" ht="14.25" customHeight="1">
      <c r="A199" s="7">
        <v>43373</v>
      </c>
      <c r="B199" s="526" t="s">
        <v>114</v>
      </c>
      <c r="C199" s="526" t="s">
        <v>29</v>
      </c>
      <c r="D199" t="s">
        <v>18</v>
      </c>
      <c r="E199" s="11"/>
      <c r="F199" s="11">
        <v>60</v>
      </c>
      <c r="G199" s="51">
        <f t="shared" si="3"/>
        <v>104.49999999999969</v>
      </c>
    </row>
    <row r="200" spans="1:7" s="5" customFormat="1" ht="14.25" customHeight="1">
      <c r="A200" s="7">
        <v>43373</v>
      </c>
      <c r="B200" s="526" t="s">
        <v>114</v>
      </c>
      <c r="C200" s="526" t="s">
        <v>29</v>
      </c>
      <c r="D200" t="s">
        <v>19</v>
      </c>
      <c r="E200" s="11"/>
      <c r="F200" s="11">
        <v>5</v>
      </c>
      <c r="G200" s="51">
        <f t="shared" si="3"/>
        <v>99.499999999999687</v>
      </c>
    </row>
    <row r="201" spans="1:7" s="5" customFormat="1" ht="14.25" customHeight="1">
      <c r="A201" s="7">
        <v>43441</v>
      </c>
      <c r="B201" s="526">
        <v>16734</v>
      </c>
      <c r="C201" s="526" t="s">
        <v>29</v>
      </c>
      <c r="D201" t="s">
        <v>16</v>
      </c>
      <c r="E201" s="11"/>
      <c r="F201" s="11">
        <v>64.5</v>
      </c>
      <c r="G201" s="51">
        <f t="shared" si="3"/>
        <v>34.999999999999687</v>
      </c>
    </row>
    <row r="202" spans="1:7" s="5" customFormat="1" ht="14.25" customHeight="1">
      <c r="A202" s="7">
        <v>43441</v>
      </c>
      <c r="B202" s="526">
        <v>16734</v>
      </c>
      <c r="C202" s="526" t="s">
        <v>29</v>
      </c>
      <c r="D202" t="s">
        <v>17</v>
      </c>
      <c r="E202" s="11"/>
      <c r="F202" s="11">
        <v>35</v>
      </c>
      <c r="G202" s="51">
        <f t="shared" si="3"/>
        <v>-3.1263880373444408E-13</v>
      </c>
    </row>
    <row r="203" spans="1:7" s="5" customFormat="1" ht="13.5" customHeight="1">
      <c r="A203" s="44">
        <v>43404</v>
      </c>
      <c r="B203" s="525" t="s">
        <v>14</v>
      </c>
      <c r="C203" s="525" t="s">
        <v>30</v>
      </c>
      <c r="D203" t="s">
        <v>16</v>
      </c>
      <c r="E203" s="2">
        <v>65</v>
      </c>
      <c r="F203" s="11"/>
      <c r="G203" s="51">
        <f t="shared" si="3"/>
        <v>64.999999999999687</v>
      </c>
    </row>
    <row r="204" spans="1:7" s="5" customFormat="1" ht="14.25" customHeight="1">
      <c r="A204" s="7"/>
      <c r="B204" s="526"/>
      <c r="C204" s="526"/>
      <c r="D204" t="s">
        <v>17</v>
      </c>
      <c r="E204" s="2">
        <v>42</v>
      </c>
      <c r="F204" s="11"/>
      <c r="G204" s="51">
        <f t="shared" si="3"/>
        <v>106.99999999999969</v>
      </c>
    </row>
    <row r="205" spans="1:7" s="5" customFormat="1" ht="14.25" customHeight="1">
      <c r="A205" s="7"/>
      <c r="B205" s="526"/>
      <c r="C205" s="526"/>
      <c r="D205" t="s">
        <v>18</v>
      </c>
      <c r="E205" s="2">
        <v>60</v>
      </c>
      <c r="F205" s="11"/>
      <c r="G205" s="51">
        <f t="shared" si="3"/>
        <v>166.99999999999969</v>
      </c>
    </row>
    <row r="206" spans="1:7" s="5" customFormat="1" ht="14.25" customHeight="1">
      <c r="A206" s="7"/>
      <c r="B206" s="526"/>
      <c r="C206" s="526"/>
      <c r="D206" t="s">
        <v>19</v>
      </c>
      <c r="E206" s="2">
        <v>5</v>
      </c>
      <c r="F206" s="11"/>
      <c r="G206" s="51">
        <f t="shared" si="3"/>
        <v>171.99999999999969</v>
      </c>
    </row>
    <row r="207" spans="1:7" s="5" customFormat="1" ht="14.25" customHeight="1">
      <c r="A207" s="7">
        <v>43479</v>
      </c>
      <c r="B207" s="526">
        <v>16932</v>
      </c>
      <c r="C207" s="526" t="s">
        <v>30</v>
      </c>
      <c r="D207" t="s">
        <v>16</v>
      </c>
      <c r="E207" s="2"/>
      <c r="F207" s="11">
        <v>65</v>
      </c>
      <c r="G207" s="51">
        <f t="shared" si="3"/>
        <v>106.99999999999969</v>
      </c>
    </row>
    <row r="208" spans="1:7" s="5" customFormat="1" ht="14.25" customHeight="1">
      <c r="A208" s="7">
        <v>43479</v>
      </c>
      <c r="B208" s="526">
        <v>16932</v>
      </c>
      <c r="C208" s="526" t="s">
        <v>30</v>
      </c>
      <c r="D208" t="s">
        <v>17</v>
      </c>
      <c r="E208" s="2"/>
      <c r="F208" s="11">
        <v>42</v>
      </c>
      <c r="G208" s="51">
        <f t="shared" si="3"/>
        <v>64.999999999999687</v>
      </c>
    </row>
    <row r="209" spans="1:7" s="5" customFormat="1" ht="14.25" customHeight="1">
      <c r="A209" s="7">
        <v>43708</v>
      </c>
      <c r="B209" s="526" t="s">
        <v>114</v>
      </c>
      <c r="C209" s="526" t="s">
        <v>30</v>
      </c>
      <c r="D209" t="s">
        <v>18</v>
      </c>
      <c r="E209" s="2"/>
      <c r="F209" s="11">
        <v>55</v>
      </c>
      <c r="G209" s="51">
        <f t="shared" si="3"/>
        <v>9.9999999999996874</v>
      </c>
    </row>
    <row r="210" spans="1:7" s="5" customFormat="1" ht="14.25" customHeight="1">
      <c r="A210" s="7">
        <v>43738</v>
      </c>
      <c r="B210" s="526" t="s">
        <v>114</v>
      </c>
      <c r="C210" s="526" t="s">
        <v>30</v>
      </c>
      <c r="D210" t="s">
        <v>18</v>
      </c>
      <c r="E210" s="2"/>
      <c r="F210" s="11">
        <v>5</v>
      </c>
      <c r="G210" s="51">
        <f t="shared" si="3"/>
        <v>4.9999999999996874</v>
      </c>
    </row>
    <row r="211" spans="1:7" s="5" customFormat="1" ht="14.25" customHeight="1">
      <c r="A211" s="7">
        <v>43738</v>
      </c>
      <c r="B211" s="526" t="s">
        <v>114</v>
      </c>
      <c r="C211" s="526" t="s">
        <v>30</v>
      </c>
      <c r="D211" t="s">
        <v>19</v>
      </c>
      <c r="E211" s="2"/>
      <c r="F211" s="11">
        <v>5</v>
      </c>
      <c r="G211" s="51">
        <f t="shared" si="3"/>
        <v>-3.1263880373444408E-13</v>
      </c>
    </row>
    <row r="212" spans="1:7" s="5" customFormat="1" ht="14.25" customHeight="1">
      <c r="A212" s="44">
        <v>43434</v>
      </c>
      <c r="B212" s="525" t="s">
        <v>14</v>
      </c>
      <c r="C212" s="525" t="s">
        <v>33</v>
      </c>
      <c r="D212" t="s">
        <v>16</v>
      </c>
      <c r="E212" s="2">
        <v>78.7</v>
      </c>
      <c r="F212" s="11"/>
      <c r="G212" s="51">
        <f t="shared" si="3"/>
        <v>78.69999999999969</v>
      </c>
    </row>
    <row r="213" spans="1:7" s="5" customFormat="1" ht="14.25" customHeight="1">
      <c r="A213" s="7"/>
      <c r="B213" s="526"/>
      <c r="C213" s="526"/>
      <c r="D213" t="s">
        <v>17</v>
      </c>
      <c r="E213" s="2">
        <v>43</v>
      </c>
      <c r="F213" s="11"/>
      <c r="G213" s="51">
        <f t="shared" si="3"/>
        <v>121.69999999999969</v>
      </c>
    </row>
    <row r="214" spans="1:7" s="5" customFormat="1" ht="14.25" customHeight="1">
      <c r="A214" s="7"/>
      <c r="B214" s="526"/>
      <c r="C214" s="526"/>
      <c r="D214" t="s">
        <v>18</v>
      </c>
      <c r="E214" s="2">
        <v>60</v>
      </c>
      <c r="F214" s="11"/>
      <c r="G214" s="51">
        <f t="shared" si="3"/>
        <v>181.6999999999997</v>
      </c>
    </row>
    <row r="215" spans="1:7" s="5" customFormat="1" ht="14.25" customHeight="1">
      <c r="A215" s="7"/>
      <c r="B215" s="526"/>
      <c r="C215" s="526"/>
      <c r="D215" t="s">
        <v>19</v>
      </c>
      <c r="E215" s="2">
        <v>5</v>
      </c>
      <c r="F215" s="11"/>
      <c r="G215" s="51">
        <f t="shared" si="3"/>
        <v>186.6999999999997</v>
      </c>
    </row>
    <row r="216" spans="1:7" s="5" customFormat="1" ht="14.25" customHeight="1">
      <c r="A216" s="7">
        <v>43496</v>
      </c>
      <c r="B216" s="526" t="s">
        <v>114</v>
      </c>
      <c r="C216" s="526" t="s">
        <v>33</v>
      </c>
      <c r="D216" t="s">
        <v>16</v>
      </c>
      <c r="E216" s="2"/>
      <c r="F216" s="11">
        <v>35</v>
      </c>
      <c r="G216" s="51">
        <f t="shared" si="3"/>
        <v>151.6999999999997</v>
      </c>
    </row>
    <row r="217" spans="1:7" s="5" customFormat="1" ht="14.25" customHeight="1">
      <c r="A217" s="7">
        <v>43509</v>
      </c>
      <c r="B217" s="526">
        <v>17155</v>
      </c>
      <c r="C217" s="526" t="s">
        <v>33</v>
      </c>
      <c r="D217" t="s">
        <v>16</v>
      </c>
      <c r="E217" s="2"/>
      <c r="F217" s="11">
        <v>43.7</v>
      </c>
      <c r="G217" s="51">
        <f t="shared" si="3"/>
        <v>107.9999999999997</v>
      </c>
    </row>
    <row r="218" spans="1:7" s="5" customFormat="1" ht="14.25" customHeight="1">
      <c r="A218" s="7">
        <v>43509</v>
      </c>
      <c r="B218" s="526">
        <v>17155</v>
      </c>
      <c r="C218" s="526" t="s">
        <v>33</v>
      </c>
      <c r="D218" t="s">
        <v>17</v>
      </c>
      <c r="E218" s="2"/>
      <c r="F218" s="11">
        <v>43</v>
      </c>
      <c r="G218" s="51">
        <f t="shared" si="3"/>
        <v>64.999999999999702</v>
      </c>
    </row>
    <row r="219" spans="1:7" s="5" customFormat="1" ht="14.25" customHeight="1">
      <c r="A219" s="7">
        <v>43738</v>
      </c>
      <c r="B219" s="526" t="s">
        <v>114</v>
      </c>
      <c r="C219" s="526" t="s">
        <v>33</v>
      </c>
      <c r="D219" t="s">
        <v>18</v>
      </c>
      <c r="E219" s="2"/>
      <c r="F219" s="11">
        <v>60</v>
      </c>
      <c r="G219" s="51">
        <f t="shared" si="3"/>
        <v>4.9999999999997016</v>
      </c>
    </row>
    <row r="220" spans="1:7" s="5" customFormat="1" ht="14.25" customHeight="1">
      <c r="A220" s="7">
        <v>43738</v>
      </c>
      <c r="B220" s="526" t="s">
        <v>114</v>
      </c>
      <c r="C220" s="526" t="s">
        <v>33</v>
      </c>
      <c r="D220" t="s">
        <v>19</v>
      </c>
      <c r="E220" s="2"/>
      <c r="F220" s="11">
        <v>5</v>
      </c>
      <c r="G220" s="51">
        <f t="shared" si="3"/>
        <v>-2.9842794901924208E-13</v>
      </c>
    </row>
    <row r="221" spans="1:7" s="5" customFormat="1" ht="14.25" customHeight="1">
      <c r="A221" s="44">
        <v>43465</v>
      </c>
      <c r="B221" s="525" t="s">
        <v>14</v>
      </c>
      <c r="C221" s="525" t="s">
        <v>34</v>
      </c>
      <c r="D221" t="s">
        <v>16</v>
      </c>
      <c r="E221" s="2">
        <v>88.7</v>
      </c>
      <c r="F221" s="11"/>
      <c r="G221" s="51">
        <f t="shared" si="3"/>
        <v>88.699999999999704</v>
      </c>
    </row>
    <row r="222" spans="1:7" s="5" customFormat="1" ht="14.25" customHeight="1">
      <c r="A222" s="7"/>
      <c r="B222" s="526"/>
      <c r="C222" s="526"/>
      <c r="D222" t="s">
        <v>17</v>
      </c>
      <c r="E222" s="2">
        <v>43</v>
      </c>
      <c r="F222" s="11"/>
      <c r="G222" s="51">
        <f t="shared" si="3"/>
        <v>131.6999999999997</v>
      </c>
    </row>
    <row r="223" spans="1:7" s="5" customFormat="1" ht="14.25" customHeight="1">
      <c r="A223" s="7"/>
      <c r="B223" s="526"/>
      <c r="C223" s="526"/>
      <c r="D223" t="s">
        <v>18</v>
      </c>
      <c r="E223" s="2">
        <v>60</v>
      </c>
      <c r="F223" s="11"/>
      <c r="G223" s="51">
        <f t="shared" si="3"/>
        <v>191.6999999999997</v>
      </c>
    </row>
    <row r="224" spans="1:7" s="5" customFormat="1" ht="14.25" customHeight="1">
      <c r="A224" s="7"/>
      <c r="B224" s="526"/>
      <c r="C224" s="526"/>
      <c r="D224" t="s">
        <v>19</v>
      </c>
      <c r="E224" s="2">
        <v>5</v>
      </c>
      <c r="F224" s="11"/>
      <c r="G224" s="51">
        <f t="shared" si="3"/>
        <v>196.6999999999997</v>
      </c>
    </row>
    <row r="225" spans="1:7" s="5" customFormat="1" ht="14.25" customHeight="1">
      <c r="A225" s="7">
        <v>43524</v>
      </c>
      <c r="B225" s="526" t="s">
        <v>114</v>
      </c>
      <c r="C225" s="526" t="s">
        <v>34</v>
      </c>
      <c r="D225" t="s">
        <v>16</v>
      </c>
      <c r="E225" s="2"/>
      <c r="F225" s="11">
        <v>70</v>
      </c>
      <c r="G225" s="51">
        <f t="shared" si="3"/>
        <v>126.6999999999997</v>
      </c>
    </row>
    <row r="226" spans="1:7" s="5" customFormat="1" ht="14.25" customHeight="1">
      <c r="A226" s="7">
        <v>43537</v>
      </c>
      <c r="B226" s="526">
        <v>17341</v>
      </c>
      <c r="C226" s="526" t="s">
        <v>34</v>
      </c>
      <c r="D226" t="s">
        <v>16</v>
      </c>
      <c r="E226" s="2"/>
      <c r="F226" s="11">
        <v>18.7</v>
      </c>
      <c r="G226" s="51">
        <f t="shared" si="3"/>
        <v>107.9999999999997</v>
      </c>
    </row>
    <row r="227" spans="1:7" s="5" customFormat="1" ht="14.25" customHeight="1">
      <c r="A227" s="7">
        <v>43537</v>
      </c>
      <c r="B227" s="526">
        <v>17341</v>
      </c>
      <c r="C227" s="526" t="s">
        <v>34</v>
      </c>
      <c r="D227" t="s">
        <v>17</v>
      </c>
      <c r="E227" s="2"/>
      <c r="F227" s="11">
        <v>43</v>
      </c>
      <c r="G227" s="51">
        <f t="shared" si="3"/>
        <v>64.999999999999702</v>
      </c>
    </row>
    <row r="228" spans="1:7" s="5" customFormat="1" ht="14.25" customHeight="1">
      <c r="A228" s="7">
        <v>43738</v>
      </c>
      <c r="B228" s="526" t="s">
        <v>114</v>
      </c>
      <c r="C228" s="526" t="s">
        <v>34</v>
      </c>
      <c r="D228" t="s">
        <v>18</v>
      </c>
      <c r="E228" s="2"/>
      <c r="F228" s="11">
        <v>15</v>
      </c>
      <c r="G228" s="51">
        <f t="shared" si="3"/>
        <v>49.999999999999702</v>
      </c>
    </row>
    <row r="229" spans="1:7" s="5" customFormat="1" ht="14.25" customHeight="1">
      <c r="A229" s="7">
        <v>43769</v>
      </c>
      <c r="B229" s="526" t="s">
        <v>114</v>
      </c>
      <c r="C229" s="526" t="s">
        <v>34</v>
      </c>
      <c r="D229" t="s">
        <v>18</v>
      </c>
      <c r="E229" s="2"/>
      <c r="F229" s="16">
        <v>45</v>
      </c>
      <c r="G229" s="51">
        <f t="shared" si="3"/>
        <v>4.9999999999997016</v>
      </c>
    </row>
    <row r="230" spans="1:7" s="5" customFormat="1" ht="14.25" customHeight="1">
      <c r="A230" s="7">
        <v>43769</v>
      </c>
      <c r="B230" s="526" t="s">
        <v>114</v>
      </c>
      <c r="C230" s="526" t="s">
        <v>34</v>
      </c>
      <c r="D230" t="s">
        <v>40</v>
      </c>
      <c r="E230" s="2"/>
      <c r="F230" s="16">
        <v>5</v>
      </c>
      <c r="G230" s="51">
        <f t="shared" si="3"/>
        <v>-2.9842794901924208E-13</v>
      </c>
    </row>
    <row r="231" spans="1:7" s="5" customFormat="1" ht="14.25" customHeight="1">
      <c r="A231" s="44">
        <v>43496</v>
      </c>
      <c r="B231" s="525" t="s">
        <v>14</v>
      </c>
      <c r="C231" s="525" t="s">
        <v>15</v>
      </c>
      <c r="D231" t="s">
        <v>16</v>
      </c>
      <c r="E231" s="2">
        <v>92.4</v>
      </c>
      <c r="F231" s="11"/>
      <c r="G231" s="51">
        <f t="shared" si="3"/>
        <v>92.399999999999707</v>
      </c>
    </row>
    <row r="232" spans="1:7" s="5" customFormat="1" ht="14.25" customHeight="1">
      <c r="A232" s="7"/>
      <c r="B232" s="526"/>
      <c r="C232" s="526"/>
      <c r="D232" t="s">
        <v>17</v>
      </c>
      <c r="E232" s="2">
        <v>43</v>
      </c>
      <c r="F232" s="11"/>
      <c r="G232" s="51">
        <f t="shared" si="3"/>
        <v>135.39999999999969</v>
      </c>
    </row>
    <row r="233" spans="1:7" s="5" customFormat="1" ht="14.25" customHeight="1">
      <c r="A233" s="7"/>
      <c r="B233" s="526"/>
      <c r="C233" s="526"/>
      <c r="D233" t="s">
        <v>18</v>
      </c>
      <c r="E233" s="2">
        <v>60</v>
      </c>
      <c r="F233" s="11"/>
      <c r="G233" s="51">
        <f t="shared" si="3"/>
        <v>195.39999999999969</v>
      </c>
    </row>
    <row r="234" spans="1:7" s="5" customFormat="1" ht="14.25" customHeight="1">
      <c r="A234" s="7"/>
      <c r="B234" s="526"/>
      <c r="C234" s="526"/>
      <c r="D234" t="s">
        <v>19</v>
      </c>
      <c r="E234" s="2">
        <v>5</v>
      </c>
      <c r="F234" s="11"/>
      <c r="G234" s="51">
        <f t="shared" si="3"/>
        <v>200.39999999999969</v>
      </c>
    </row>
    <row r="235" spans="1:7" s="5" customFormat="1" ht="14.25" customHeight="1">
      <c r="A235" s="7">
        <v>43496</v>
      </c>
      <c r="B235" s="526" t="s">
        <v>114</v>
      </c>
      <c r="C235" s="526" t="s">
        <v>15</v>
      </c>
      <c r="D235" t="s">
        <v>18</v>
      </c>
      <c r="E235" s="2"/>
      <c r="F235" s="11">
        <v>60</v>
      </c>
      <c r="G235" s="51">
        <f t="shared" si="3"/>
        <v>140.39999999999969</v>
      </c>
    </row>
    <row r="236" spans="1:7" s="5" customFormat="1" ht="14.25" customHeight="1">
      <c r="A236" s="7">
        <v>43496</v>
      </c>
      <c r="B236" s="526" t="s">
        <v>114</v>
      </c>
      <c r="C236" s="526" t="s">
        <v>15</v>
      </c>
      <c r="D236" t="s">
        <v>19</v>
      </c>
      <c r="E236" s="2"/>
      <c r="F236" s="11">
        <v>5</v>
      </c>
      <c r="G236" s="51">
        <f t="shared" si="3"/>
        <v>135.39999999999969</v>
      </c>
    </row>
    <row r="237" spans="1:7" s="5" customFormat="1" ht="14.25" customHeight="1">
      <c r="A237" s="7">
        <v>43567</v>
      </c>
      <c r="B237" s="526">
        <v>17609</v>
      </c>
      <c r="C237" s="526" t="s">
        <v>15</v>
      </c>
      <c r="D237" t="s">
        <v>16</v>
      </c>
      <c r="E237" s="2"/>
      <c r="F237" s="11">
        <v>92.4</v>
      </c>
      <c r="G237" s="51">
        <f t="shared" si="3"/>
        <v>42.999999999999687</v>
      </c>
    </row>
    <row r="238" spans="1:7" s="5" customFormat="1" ht="14.25" customHeight="1">
      <c r="A238" s="7">
        <v>43567</v>
      </c>
      <c r="B238" s="526">
        <v>17609</v>
      </c>
      <c r="C238" s="526" t="s">
        <v>15</v>
      </c>
      <c r="D238" t="s">
        <v>17</v>
      </c>
      <c r="E238" s="2"/>
      <c r="F238" s="11">
        <v>43</v>
      </c>
      <c r="G238" s="51">
        <f t="shared" si="3"/>
        <v>-3.1263880373444408E-13</v>
      </c>
    </row>
    <row r="239" spans="1:7" s="5" customFormat="1" ht="14.25" customHeight="1">
      <c r="A239" s="44">
        <v>43524</v>
      </c>
      <c r="B239" s="525" t="s">
        <v>14</v>
      </c>
      <c r="C239" s="525" t="s">
        <v>20</v>
      </c>
      <c r="D239" t="s">
        <v>16</v>
      </c>
      <c r="E239" s="2">
        <v>97.7</v>
      </c>
      <c r="F239" s="11"/>
      <c r="G239" s="51">
        <f t="shared" si="3"/>
        <v>97.69999999999969</v>
      </c>
    </row>
    <row r="240" spans="1:7" s="5" customFormat="1" ht="14.25" customHeight="1">
      <c r="A240" s="7"/>
      <c r="B240" s="526"/>
      <c r="C240" s="526"/>
      <c r="D240" t="s">
        <v>17</v>
      </c>
      <c r="E240" s="2">
        <v>52.6</v>
      </c>
      <c r="F240" s="11"/>
      <c r="G240" s="51">
        <f t="shared" si="3"/>
        <v>150.2999999999997</v>
      </c>
    </row>
    <row r="241" spans="1:7" s="5" customFormat="1" ht="14.25" customHeight="1">
      <c r="A241" s="7"/>
      <c r="B241" s="526"/>
      <c r="C241" s="526"/>
      <c r="D241" t="s">
        <v>18</v>
      </c>
      <c r="E241" s="2">
        <v>56</v>
      </c>
      <c r="F241" s="11"/>
      <c r="G241" s="51">
        <f t="shared" si="3"/>
        <v>206.2999999999997</v>
      </c>
    </row>
    <row r="242" spans="1:7" s="5" customFormat="1" ht="14.25" customHeight="1">
      <c r="A242" s="7"/>
      <c r="B242" s="526"/>
      <c r="C242" s="526"/>
      <c r="D242" s="69" t="s">
        <v>19</v>
      </c>
      <c r="E242" s="16">
        <v>5</v>
      </c>
      <c r="F242" s="11"/>
      <c r="G242" s="51">
        <f t="shared" si="3"/>
        <v>211.2999999999997</v>
      </c>
    </row>
    <row r="243" spans="1:7" s="5" customFormat="1" ht="14.25" customHeight="1">
      <c r="A243" s="7">
        <v>43524</v>
      </c>
      <c r="B243" s="526" t="s">
        <v>114</v>
      </c>
      <c r="C243" s="526" t="s">
        <v>20</v>
      </c>
      <c r="D243" t="s">
        <v>18</v>
      </c>
      <c r="E243" s="2"/>
      <c r="F243" s="11">
        <v>10</v>
      </c>
      <c r="G243" s="51">
        <f t="shared" si="3"/>
        <v>201.2999999999997</v>
      </c>
    </row>
    <row r="244" spans="1:7" s="5" customFormat="1" ht="14.25" customHeight="1">
      <c r="A244" s="7">
        <v>43567</v>
      </c>
      <c r="B244" s="526">
        <v>17609</v>
      </c>
      <c r="C244" s="526" t="s">
        <v>20</v>
      </c>
      <c r="D244" t="s">
        <v>16</v>
      </c>
      <c r="E244" s="2"/>
      <c r="F244" s="16">
        <v>97.7</v>
      </c>
      <c r="G244" s="51">
        <f t="shared" si="3"/>
        <v>103.5999999999997</v>
      </c>
    </row>
    <row r="245" spans="1:7" s="5" customFormat="1" ht="14.25" customHeight="1">
      <c r="A245" s="7">
        <v>43585</v>
      </c>
      <c r="B245" s="526" t="s">
        <v>114</v>
      </c>
      <c r="C245" s="526" t="s">
        <v>20</v>
      </c>
      <c r="D245" t="s">
        <v>17</v>
      </c>
      <c r="E245" s="2"/>
      <c r="F245" s="16">
        <v>20</v>
      </c>
      <c r="G245" s="51">
        <f t="shared" si="3"/>
        <v>83.599999999999696</v>
      </c>
    </row>
    <row r="246" spans="1:7" s="5" customFormat="1" ht="14.25" customHeight="1">
      <c r="A246" s="7">
        <v>43607</v>
      </c>
      <c r="B246" s="526">
        <v>17905</v>
      </c>
      <c r="C246" s="526" t="s">
        <v>20</v>
      </c>
      <c r="D246" t="s">
        <v>17</v>
      </c>
      <c r="E246" s="2"/>
      <c r="F246" s="16">
        <v>32.6</v>
      </c>
      <c r="G246" s="51">
        <f t="shared" si="3"/>
        <v>50.999999999999694</v>
      </c>
    </row>
    <row r="247" spans="1:7" s="5" customFormat="1" ht="14.25" customHeight="1">
      <c r="A247" s="7">
        <v>43769</v>
      </c>
      <c r="B247" s="526" t="s">
        <v>114</v>
      </c>
      <c r="C247" s="526" t="s">
        <v>20</v>
      </c>
      <c r="D247" t="s">
        <v>18</v>
      </c>
      <c r="E247" s="2"/>
      <c r="F247" s="16">
        <v>25</v>
      </c>
      <c r="G247" s="51">
        <f t="shared" si="3"/>
        <v>25.999999999999694</v>
      </c>
    </row>
    <row r="248" spans="1:7" s="5" customFormat="1" ht="14.25" customHeight="1">
      <c r="A248" s="7">
        <v>43799</v>
      </c>
      <c r="B248" s="526" t="s">
        <v>114</v>
      </c>
      <c r="C248" s="526" t="s">
        <v>20</v>
      </c>
      <c r="D248" t="s">
        <v>18</v>
      </c>
      <c r="E248" s="2"/>
      <c r="F248" s="16">
        <v>21</v>
      </c>
      <c r="G248" s="51">
        <f t="shared" si="3"/>
        <v>4.9999999999996945</v>
      </c>
    </row>
    <row r="249" spans="1:7" s="5" customFormat="1" ht="14.25" customHeight="1">
      <c r="A249" s="7">
        <v>43799</v>
      </c>
      <c r="B249" s="526" t="s">
        <v>114</v>
      </c>
      <c r="C249" s="526" t="s">
        <v>20</v>
      </c>
      <c r="D249" t="s">
        <v>19</v>
      </c>
      <c r="E249" s="2"/>
      <c r="F249" s="16">
        <v>5</v>
      </c>
      <c r="G249" s="51">
        <f t="shared" si="3"/>
        <v>-3.0553337637684308E-13</v>
      </c>
    </row>
    <row r="250" spans="1:7" s="5" customFormat="1" ht="14.25" customHeight="1">
      <c r="A250" s="44">
        <v>43555</v>
      </c>
      <c r="B250" s="525" t="s">
        <v>14</v>
      </c>
      <c r="C250" s="525" t="s">
        <v>23</v>
      </c>
      <c r="D250" t="s">
        <v>16</v>
      </c>
      <c r="E250" s="2">
        <v>90.7</v>
      </c>
      <c r="F250" s="16"/>
      <c r="G250" s="51">
        <f t="shared" si="3"/>
        <v>90.699999999999704</v>
      </c>
    </row>
    <row r="251" spans="1:7" s="5" customFormat="1" ht="14.25" customHeight="1">
      <c r="A251" s="7"/>
      <c r="B251" s="526"/>
      <c r="C251" s="526"/>
      <c r="D251" t="s">
        <v>17</v>
      </c>
      <c r="E251" s="2">
        <v>41.8</v>
      </c>
      <c r="F251" s="11"/>
      <c r="G251" s="51">
        <f t="shared" si="3"/>
        <v>132.49999999999972</v>
      </c>
    </row>
    <row r="252" spans="1:7" s="5" customFormat="1" ht="14.25" customHeight="1">
      <c r="A252" s="7"/>
      <c r="B252" s="526"/>
      <c r="C252" s="526"/>
      <c r="D252" t="s">
        <v>18</v>
      </c>
      <c r="E252" s="2">
        <v>60</v>
      </c>
      <c r="F252" s="11"/>
      <c r="G252" s="51">
        <f t="shared" si="3"/>
        <v>192.49999999999972</v>
      </c>
    </row>
    <row r="253" spans="1:7" s="5" customFormat="1" ht="14.25" customHeight="1">
      <c r="A253" s="7"/>
      <c r="B253" s="526"/>
      <c r="C253" s="526"/>
      <c r="D253" t="s">
        <v>19</v>
      </c>
      <c r="E253" s="2">
        <v>5</v>
      </c>
      <c r="F253" s="11"/>
      <c r="G253" s="51">
        <f t="shared" si="3"/>
        <v>197.49999999999972</v>
      </c>
    </row>
    <row r="254" spans="1:7" s="5" customFormat="1" ht="14.25" customHeight="1">
      <c r="A254" s="7"/>
      <c r="B254" s="526"/>
      <c r="C254" s="526"/>
      <c r="D254" t="s">
        <v>21</v>
      </c>
      <c r="E254" s="2">
        <v>93</v>
      </c>
      <c r="F254" s="11"/>
      <c r="G254" s="51">
        <f t="shared" si="3"/>
        <v>290.49999999999972</v>
      </c>
    </row>
    <row r="255" spans="1:7" s="5" customFormat="1" ht="14.25" customHeight="1">
      <c r="A255" s="7">
        <v>43607</v>
      </c>
      <c r="B255" s="526">
        <v>17905</v>
      </c>
      <c r="C255" s="526" t="s">
        <v>23</v>
      </c>
      <c r="D255" t="s">
        <v>16</v>
      </c>
      <c r="E255" s="2"/>
      <c r="F255" s="16">
        <v>90.7</v>
      </c>
      <c r="G255" s="51">
        <f t="shared" si="3"/>
        <v>199.79999999999973</v>
      </c>
    </row>
    <row r="256" spans="1:7" s="5" customFormat="1" ht="14.25" customHeight="1">
      <c r="A256" s="7">
        <v>43607</v>
      </c>
      <c r="B256" s="526">
        <v>17905</v>
      </c>
      <c r="C256" s="526" t="s">
        <v>23</v>
      </c>
      <c r="D256" t="s">
        <v>17</v>
      </c>
      <c r="E256" s="2"/>
      <c r="F256" s="16">
        <v>26.7</v>
      </c>
      <c r="G256" s="51">
        <f t="shared" si="3"/>
        <v>173.09999999999974</v>
      </c>
    </row>
    <row r="257" spans="1:7" s="5" customFormat="1" ht="14.25" customHeight="1">
      <c r="A257" s="7">
        <v>43609</v>
      </c>
      <c r="B257" s="526">
        <v>17968</v>
      </c>
      <c r="C257" s="526" t="s">
        <v>23</v>
      </c>
      <c r="D257" t="s">
        <v>17</v>
      </c>
      <c r="E257" s="2"/>
      <c r="F257" s="16">
        <v>15.1</v>
      </c>
      <c r="G257" s="51">
        <f t="shared" si="3"/>
        <v>157.99999999999974</v>
      </c>
    </row>
    <row r="258" spans="1:7" s="5" customFormat="1" ht="14.25" customHeight="1">
      <c r="A258" s="7">
        <v>43799</v>
      </c>
      <c r="B258" s="526" t="s">
        <v>114</v>
      </c>
      <c r="C258" s="526" t="s">
        <v>23</v>
      </c>
      <c r="D258" t="s">
        <v>18</v>
      </c>
      <c r="E258" s="2"/>
      <c r="F258" s="16">
        <v>49</v>
      </c>
      <c r="G258" s="51">
        <f t="shared" si="3"/>
        <v>108.99999999999974</v>
      </c>
    </row>
    <row r="259" spans="1:7" s="5" customFormat="1" ht="14.25" customHeight="1">
      <c r="A259" s="7">
        <v>43861</v>
      </c>
      <c r="B259" s="526" t="s">
        <v>114</v>
      </c>
      <c r="C259" s="526" t="s">
        <v>23</v>
      </c>
      <c r="D259" t="s">
        <v>18</v>
      </c>
      <c r="E259" s="2"/>
      <c r="F259" s="16">
        <v>11</v>
      </c>
      <c r="G259" s="51">
        <f t="shared" si="3"/>
        <v>97.999999999999744</v>
      </c>
    </row>
    <row r="260" spans="1:7" s="5" customFormat="1" ht="14.25" customHeight="1">
      <c r="A260" s="7">
        <v>43861</v>
      </c>
      <c r="B260" s="526" t="s">
        <v>114</v>
      </c>
      <c r="C260" s="526" t="s">
        <v>23</v>
      </c>
      <c r="D260" t="s">
        <v>19</v>
      </c>
      <c r="E260" s="2"/>
      <c r="F260" s="16">
        <v>5</v>
      </c>
      <c r="G260" s="51">
        <f t="shared" si="3"/>
        <v>92.999999999999744</v>
      </c>
    </row>
    <row r="261" spans="1:7" s="5" customFormat="1" ht="14.25" customHeight="1">
      <c r="A261" s="7"/>
      <c r="B261" s="526" t="s">
        <v>12</v>
      </c>
      <c r="C261" s="526"/>
      <c r="D261" t="s">
        <v>21</v>
      </c>
      <c r="E261" s="2"/>
      <c r="F261" s="16">
        <v>46.5</v>
      </c>
      <c r="G261" s="51">
        <f t="shared" si="3"/>
        <v>46.499999999999744</v>
      </c>
    </row>
    <row r="262" spans="1:7" s="5" customFormat="1" ht="14.25" customHeight="1">
      <c r="A262" s="7">
        <v>45987</v>
      </c>
      <c r="B262" s="526">
        <v>32159</v>
      </c>
      <c r="C262" s="526" t="s">
        <v>23</v>
      </c>
      <c r="D262" t="s">
        <v>21</v>
      </c>
      <c r="E262" s="2"/>
      <c r="F262" s="16">
        <v>46.5</v>
      </c>
      <c r="G262" s="51">
        <f t="shared" ref="G262:G264" si="4">+G261+E262-F262</f>
        <v>-2.5579538487363607E-13</v>
      </c>
    </row>
    <row r="263" spans="1:7" s="5" customFormat="1" ht="14.25" customHeight="1">
      <c r="A263" s="44">
        <v>43585</v>
      </c>
      <c r="B263" s="525" t="s">
        <v>14</v>
      </c>
      <c r="C263" s="525" t="s">
        <v>24</v>
      </c>
      <c r="D263" t="s">
        <v>16</v>
      </c>
      <c r="E263" s="2">
        <v>91.8</v>
      </c>
      <c r="F263" s="16"/>
      <c r="G263" s="51">
        <f t="shared" si="4"/>
        <v>91.799999999999741</v>
      </c>
    </row>
    <row r="264" spans="1:7" s="5" customFormat="1" ht="14.25" customHeight="1">
      <c r="A264" s="7"/>
      <c r="B264" s="526"/>
      <c r="C264" s="526"/>
      <c r="D264" t="s">
        <v>17</v>
      </c>
      <c r="E264" s="2">
        <v>38.1</v>
      </c>
      <c r="F264" s="16"/>
      <c r="G264" s="51">
        <f t="shared" si="4"/>
        <v>129.89999999999975</v>
      </c>
    </row>
    <row r="265" spans="1:7" s="5" customFormat="1" ht="14.25" customHeight="1">
      <c r="A265" s="7"/>
      <c r="B265" s="526"/>
      <c r="C265" s="526"/>
      <c r="D265" t="s">
        <v>18</v>
      </c>
      <c r="E265" s="2">
        <v>60</v>
      </c>
      <c r="F265" s="16"/>
      <c r="G265" s="51">
        <f t="shared" ref="G265:G329" si="5">+G264+E265-F265</f>
        <v>189.89999999999975</v>
      </c>
    </row>
    <row r="266" spans="1:7" s="5" customFormat="1" ht="14.25" customHeight="1">
      <c r="A266" s="7"/>
      <c r="B266" s="526"/>
      <c r="C266" s="526"/>
      <c r="D266" t="s">
        <v>19</v>
      </c>
      <c r="E266" s="2">
        <v>5</v>
      </c>
      <c r="F266" s="16"/>
      <c r="G266" s="51">
        <f t="shared" si="5"/>
        <v>194.89999999999975</v>
      </c>
    </row>
    <row r="267" spans="1:7" s="5" customFormat="1" ht="14.25" customHeight="1">
      <c r="A267" s="7">
        <v>43616</v>
      </c>
      <c r="B267" s="526" t="s">
        <v>114</v>
      </c>
      <c r="C267" s="526" t="s">
        <v>24</v>
      </c>
      <c r="D267" t="s">
        <v>16</v>
      </c>
      <c r="E267" s="2"/>
      <c r="F267" s="16">
        <v>80</v>
      </c>
      <c r="G267" s="51">
        <f t="shared" si="5"/>
        <v>114.89999999999975</v>
      </c>
    </row>
    <row r="268" spans="1:7" s="5" customFormat="1" ht="14.25" customHeight="1">
      <c r="A268" s="7">
        <v>43623</v>
      </c>
      <c r="B268" s="526">
        <v>18024</v>
      </c>
      <c r="C268" s="526" t="s">
        <v>24</v>
      </c>
      <c r="D268" t="s">
        <v>16</v>
      </c>
      <c r="E268" s="2"/>
      <c r="F268" s="16">
        <v>11.8</v>
      </c>
      <c r="G268" s="51">
        <f t="shared" si="5"/>
        <v>103.09999999999975</v>
      </c>
    </row>
    <row r="269" spans="1:7" s="5" customFormat="1" ht="14.25" customHeight="1">
      <c r="A269" s="7">
        <v>43623</v>
      </c>
      <c r="B269" s="526">
        <v>18024</v>
      </c>
      <c r="C269" s="526" t="s">
        <v>24</v>
      </c>
      <c r="D269" t="s">
        <v>17</v>
      </c>
      <c r="E269" s="2"/>
      <c r="F269" s="16">
        <v>38.1</v>
      </c>
      <c r="G269" s="51">
        <f t="shared" si="5"/>
        <v>64.999999999999744</v>
      </c>
    </row>
    <row r="270" spans="1:7" s="5" customFormat="1" ht="14.25" customHeight="1">
      <c r="A270" s="7">
        <v>43861</v>
      </c>
      <c r="B270" s="526" t="s">
        <v>114</v>
      </c>
      <c r="C270" s="526" t="s">
        <v>24</v>
      </c>
      <c r="D270" t="s">
        <v>18</v>
      </c>
      <c r="E270" s="2"/>
      <c r="F270" s="16">
        <v>29</v>
      </c>
      <c r="G270" s="51">
        <f t="shared" si="5"/>
        <v>35.999999999999744</v>
      </c>
    </row>
    <row r="271" spans="1:7" s="5" customFormat="1" ht="14.25" customHeight="1">
      <c r="A271" s="7">
        <v>43890</v>
      </c>
      <c r="B271" s="526" t="s">
        <v>114</v>
      </c>
      <c r="C271" s="526" t="s">
        <v>24</v>
      </c>
      <c r="D271" t="s">
        <v>48</v>
      </c>
      <c r="E271" s="2"/>
      <c r="F271" s="16">
        <v>15</v>
      </c>
      <c r="G271" s="51">
        <f t="shared" si="5"/>
        <v>20.999999999999744</v>
      </c>
    </row>
    <row r="272" spans="1:7" s="5" customFormat="1" ht="14.25" customHeight="1">
      <c r="A272" s="7">
        <v>44255</v>
      </c>
      <c r="B272" s="526" t="s">
        <v>114</v>
      </c>
      <c r="C272" s="526" t="s">
        <v>24</v>
      </c>
      <c r="D272" t="s">
        <v>18</v>
      </c>
      <c r="E272" s="2"/>
      <c r="F272" s="16">
        <v>16</v>
      </c>
      <c r="G272" s="51">
        <f t="shared" si="5"/>
        <v>4.9999999999997442</v>
      </c>
    </row>
    <row r="273" spans="1:7" s="5" customFormat="1" ht="14.25" customHeight="1">
      <c r="A273" s="7">
        <v>44255</v>
      </c>
      <c r="B273" s="526" t="s">
        <v>114</v>
      </c>
      <c r="C273" s="526" t="s">
        <v>24</v>
      </c>
      <c r="D273" t="s">
        <v>19</v>
      </c>
      <c r="E273" s="2"/>
      <c r="F273" s="16">
        <v>5</v>
      </c>
      <c r="G273" s="51">
        <f t="shared" si="5"/>
        <v>-2.5579538487363607E-13</v>
      </c>
    </row>
    <row r="274" spans="1:7" s="5" customFormat="1" ht="14.25" customHeight="1">
      <c r="A274" s="44">
        <v>43616</v>
      </c>
      <c r="B274" s="525" t="s">
        <v>14</v>
      </c>
      <c r="C274" s="525" t="s">
        <v>25</v>
      </c>
      <c r="D274" t="s">
        <v>16</v>
      </c>
      <c r="E274" s="2">
        <v>84.6</v>
      </c>
      <c r="F274" s="16"/>
      <c r="G274" s="51">
        <f t="shared" si="5"/>
        <v>84.599999999999739</v>
      </c>
    </row>
    <row r="275" spans="1:7" s="5" customFormat="1" ht="14.25" customHeight="1">
      <c r="A275" s="7"/>
      <c r="B275" s="526"/>
      <c r="C275" s="526"/>
      <c r="D275" t="s">
        <v>17</v>
      </c>
      <c r="E275" s="2">
        <v>44.2</v>
      </c>
      <c r="F275" s="16"/>
      <c r="G275" s="51">
        <f t="shared" si="5"/>
        <v>128.79999999999973</v>
      </c>
    </row>
    <row r="276" spans="1:7" s="5" customFormat="1" ht="14.25" customHeight="1">
      <c r="A276" s="7"/>
      <c r="B276" s="526"/>
      <c r="C276" s="526"/>
      <c r="D276" t="s">
        <v>18</v>
      </c>
      <c r="E276" s="2">
        <v>60</v>
      </c>
      <c r="F276" s="16"/>
      <c r="G276" s="51">
        <f t="shared" si="5"/>
        <v>188.79999999999973</v>
      </c>
    </row>
    <row r="277" spans="1:7" s="5" customFormat="1" ht="14.25" customHeight="1">
      <c r="A277" s="7"/>
      <c r="B277" s="526"/>
      <c r="C277" s="526"/>
      <c r="D277" t="s">
        <v>19</v>
      </c>
      <c r="E277" s="2">
        <v>5</v>
      </c>
      <c r="F277" s="16"/>
      <c r="G277" s="51">
        <f t="shared" si="5"/>
        <v>193.79999999999973</v>
      </c>
    </row>
    <row r="278" spans="1:7" s="5" customFormat="1" ht="14.25" customHeight="1">
      <c r="A278" s="7"/>
      <c r="B278" s="526"/>
      <c r="C278" s="526"/>
      <c r="D278" t="s">
        <v>39</v>
      </c>
      <c r="E278" s="2">
        <v>10</v>
      </c>
      <c r="F278" s="16"/>
      <c r="G278" s="51">
        <f t="shared" si="5"/>
        <v>203.79999999999973</v>
      </c>
    </row>
    <row r="279" spans="1:7" s="5" customFormat="1" ht="14.25" customHeight="1">
      <c r="A279" s="7">
        <v>43646</v>
      </c>
      <c r="B279" s="526" t="s">
        <v>114</v>
      </c>
      <c r="C279" s="526" t="s">
        <v>25</v>
      </c>
      <c r="D279" t="s">
        <v>16</v>
      </c>
      <c r="E279" s="2"/>
      <c r="F279" s="16">
        <v>70</v>
      </c>
      <c r="G279" s="51">
        <f t="shared" si="5"/>
        <v>133.79999999999973</v>
      </c>
    </row>
    <row r="280" spans="1:7" s="5" customFormat="1" ht="14.25" customHeight="1">
      <c r="A280" s="7">
        <v>43677</v>
      </c>
      <c r="B280" s="526" t="s">
        <v>114</v>
      </c>
      <c r="C280" s="526" t="s">
        <v>25</v>
      </c>
      <c r="D280" t="s">
        <v>16</v>
      </c>
      <c r="E280" s="2"/>
      <c r="F280" s="16">
        <v>10</v>
      </c>
      <c r="G280" s="51">
        <f t="shared" si="5"/>
        <v>123.79999999999973</v>
      </c>
    </row>
    <row r="281" spans="1:7" s="5" customFormat="1" ht="14.25" customHeight="1">
      <c r="A281" s="7">
        <v>43713</v>
      </c>
      <c r="B281" s="526">
        <v>18638</v>
      </c>
      <c r="C281" s="526" t="s">
        <v>25</v>
      </c>
      <c r="D281" t="s">
        <v>16</v>
      </c>
      <c r="E281" s="2"/>
      <c r="F281" s="16">
        <v>4.5999999999999996</v>
      </c>
      <c r="G281" s="51">
        <f t="shared" si="5"/>
        <v>119.19999999999973</v>
      </c>
    </row>
    <row r="282" spans="1:7" s="5" customFormat="1" ht="14.25" customHeight="1">
      <c r="A282" s="7">
        <v>43713</v>
      </c>
      <c r="B282" s="526">
        <v>18638</v>
      </c>
      <c r="C282" s="526" t="s">
        <v>25</v>
      </c>
      <c r="D282" t="s">
        <v>17</v>
      </c>
      <c r="E282" s="2"/>
      <c r="F282" s="16">
        <v>44.2</v>
      </c>
      <c r="G282" s="51">
        <f t="shared" si="5"/>
        <v>74.99999999999973</v>
      </c>
    </row>
    <row r="283" spans="1:7" s="5" customFormat="1" ht="14.25" customHeight="1">
      <c r="A283" s="7">
        <v>44255</v>
      </c>
      <c r="B283" s="526" t="s">
        <v>114</v>
      </c>
      <c r="C283" s="526" t="s">
        <v>25</v>
      </c>
      <c r="D283" t="s">
        <v>18</v>
      </c>
      <c r="E283" s="2"/>
      <c r="F283" s="16">
        <v>29</v>
      </c>
      <c r="G283" s="51">
        <f t="shared" si="5"/>
        <v>45.99999999999973</v>
      </c>
    </row>
    <row r="284" spans="1:7" s="5" customFormat="1" ht="14.25" customHeight="1">
      <c r="A284" s="7">
        <v>44286</v>
      </c>
      <c r="B284" s="526" t="s">
        <v>114</v>
      </c>
      <c r="C284" s="526" t="s">
        <v>25</v>
      </c>
      <c r="D284" t="s">
        <v>18</v>
      </c>
      <c r="E284" s="2"/>
      <c r="F284" s="16">
        <v>31</v>
      </c>
      <c r="G284" s="51">
        <f t="shared" si="5"/>
        <v>14.99999999999973</v>
      </c>
    </row>
    <row r="285" spans="1:7" s="5" customFormat="1" ht="14.25" customHeight="1">
      <c r="A285" s="7">
        <v>44286</v>
      </c>
      <c r="B285" s="526" t="s">
        <v>114</v>
      </c>
      <c r="C285" s="526" t="s">
        <v>25</v>
      </c>
      <c r="D285" t="s">
        <v>19</v>
      </c>
      <c r="E285" s="2"/>
      <c r="F285" s="16">
        <v>5</v>
      </c>
      <c r="G285" s="51">
        <f t="shared" si="5"/>
        <v>9.99999999999973</v>
      </c>
    </row>
    <row r="286" spans="1:7" s="5" customFormat="1" ht="14.25" customHeight="1">
      <c r="A286" s="7">
        <v>44593</v>
      </c>
      <c r="B286" s="526">
        <v>24190</v>
      </c>
      <c r="C286" s="526" t="s">
        <v>25</v>
      </c>
      <c r="D286" t="s">
        <v>39</v>
      </c>
      <c r="E286" s="2"/>
      <c r="F286" s="16">
        <v>10</v>
      </c>
      <c r="G286" s="51">
        <f t="shared" si="5"/>
        <v>-2.7000623958883807E-13</v>
      </c>
    </row>
    <row r="287" spans="1:7" s="5" customFormat="1" ht="14.25" customHeight="1">
      <c r="A287" s="44">
        <v>43646</v>
      </c>
      <c r="B287" s="525" t="s">
        <v>14</v>
      </c>
      <c r="C287" s="525" t="s">
        <v>26</v>
      </c>
      <c r="D287" t="s">
        <v>16</v>
      </c>
      <c r="E287" s="2">
        <v>45.9</v>
      </c>
      <c r="F287" s="16"/>
      <c r="G287" s="51">
        <f t="shared" si="5"/>
        <v>45.899999999999729</v>
      </c>
    </row>
    <row r="288" spans="1:7" s="5" customFormat="1" ht="14.25" customHeight="1">
      <c r="A288" s="7"/>
      <c r="B288" s="526"/>
      <c r="C288" s="526"/>
      <c r="D288" t="s">
        <v>17</v>
      </c>
      <c r="E288" s="2">
        <v>42.3</v>
      </c>
      <c r="F288" s="16"/>
      <c r="G288" s="51">
        <f t="shared" si="5"/>
        <v>88.199999999999733</v>
      </c>
    </row>
    <row r="289" spans="1:7" s="5" customFormat="1" ht="14.25" customHeight="1">
      <c r="A289" s="7"/>
      <c r="B289" s="526"/>
      <c r="C289" s="526"/>
      <c r="D289" t="s">
        <v>18</v>
      </c>
      <c r="E289" s="2">
        <v>60</v>
      </c>
      <c r="F289" s="16"/>
      <c r="G289" s="51">
        <f t="shared" si="5"/>
        <v>148.19999999999973</v>
      </c>
    </row>
    <row r="290" spans="1:7" s="5" customFormat="1" ht="14.25" customHeight="1">
      <c r="A290" s="7"/>
      <c r="B290" s="526"/>
      <c r="C290" s="526"/>
      <c r="D290" t="s">
        <v>19</v>
      </c>
      <c r="E290" s="2">
        <v>5</v>
      </c>
      <c r="F290" s="16"/>
      <c r="G290" s="51">
        <f t="shared" si="5"/>
        <v>153.19999999999973</v>
      </c>
    </row>
    <row r="291" spans="1:7" s="5" customFormat="1" ht="14.25" customHeight="1">
      <c r="A291" s="7">
        <v>43713</v>
      </c>
      <c r="B291" s="526">
        <v>18638</v>
      </c>
      <c r="C291" s="526" t="s">
        <v>26</v>
      </c>
      <c r="D291" t="s">
        <v>16</v>
      </c>
      <c r="E291" s="2"/>
      <c r="F291" s="16">
        <v>45.9</v>
      </c>
      <c r="G291" s="51">
        <f t="shared" si="5"/>
        <v>107.29999999999973</v>
      </c>
    </row>
    <row r="292" spans="1:7" s="5" customFormat="1" ht="14.25" customHeight="1">
      <c r="A292" s="7">
        <v>43713</v>
      </c>
      <c r="B292" s="526">
        <v>18638</v>
      </c>
      <c r="C292" s="526" t="s">
        <v>26</v>
      </c>
      <c r="D292" t="s">
        <v>17</v>
      </c>
      <c r="E292" s="2"/>
      <c r="F292" s="16">
        <v>5.3</v>
      </c>
      <c r="G292" s="51">
        <f t="shared" si="5"/>
        <v>101.99999999999973</v>
      </c>
    </row>
    <row r="293" spans="1:7" s="5" customFormat="1" ht="14.25" customHeight="1">
      <c r="A293" s="7">
        <v>43714</v>
      </c>
      <c r="B293" s="526">
        <v>18650</v>
      </c>
      <c r="C293" s="526" t="s">
        <v>26</v>
      </c>
      <c r="D293" t="s">
        <v>17</v>
      </c>
      <c r="E293" s="2"/>
      <c r="F293" s="16">
        <v>37</v>
      </c>
      <c r="G293" s="51">
        <f t="shared" si="5"/>
        <v>64.99999999999973</v>
      </c>
    </row>
    <row r="294" spans="1:7" s="5" customFormat="1" ht="14.25" customHeight="1">
      <c r="A294" s="7">
        <v>44286</v>
      </c>
      <c r="B294" s="526" t="s">
        <v>114</v>
      </c>
      <c r="C294" s="526" t="s">
        <v>26</v>
      </c>
      <c r="D294" t="s">
        <v>18</v>
      </c>
      <c r="E294" s="2"/>
      <c r="F294" s="16">
        <v>39</v>
      </c>
      <c r="G294" s="51">
        <f t="shared" si="5"/>
        <v>25.99999999999973</v>
      </c>
    </row>
    <row r="295" spans="1:7" s="5" customFormat="1" ht="14.25" customHeight="1">
      <c r="A295" s="7">
        <v>44316</v>
      </c>
      <c r="B295" s="526" t="s">
        <v>114</v>
      </c>
      <c r="C295" s="526" t="s">
        <v>26</v>
      </c>
      <c r="D295" t="s">
        <v>18</v>
      </c>
      <c r="E295" s="2"/>
      <c r="F295" s="16">
        <v>20</v>
      </c>
      <c r="G295" s="51">
        <f t="shared" si="5"/>
        <v>5.99999999999973</v>
      </c>
    </row>
    <row r="296" spans="1:7" s="5" customFormat="1" ht="14.25" customHeight="1">
      <c r="A296" s="7">
        <v>44593</v>
      </c>
      <c r="B296" s="526">
        <v>24190</v>
      </c>
      <c r="C296" s="526" t="s">
        <v>26</v>
      </c>
      <c r="D296" t="s">
        <v>18</v>
      </c>
      <c r="E296" s="2"/>
      <c r="F296" s="16">
        <v>1</v>
      </c>
      <c r="G296" s="51">
        <f t="shared" si="5"/>
        <v>4.99999999999973</v>
      </c>
    </row>
    <row r="297" spans="1:7" s="5" customFormat="1" ht="14.25" customHeight="1">
      <c r="A297" s="7">
        <v>44593</v>
      </c>
      <c r="B297" s="526">
        <v>24190</v>
      </c>
      <c r="C297" s="526" t="s">
        <v>26</v>
      </c>
      <c r="D297" t="s">
        <v>19</v>
      </c>
      <c r="E297" s="2"/>
      <c r="F297" s="16">
        <v>5</v>
      </c>
      <c r="G297" s="51">
        <f t="shared" si="5"/>
        <v>-2.7000623958883807E-13</v>
      </c>
    </row>
    <row r="298" spans="1:7" s="5" customFormat="1" ht="14.25" customHeight="1">
      <c r="A298" s="44">
        <v>43677</v>
      </c>
      <c r="B298" s="525" t="s">
        <v>14</v>
      </c>
      <c r="C298" s="525" t="s">
        <v>27</v>
      </c>
      <c r="D298" t="s">
        <v>16</v>
      </c>
      <c r="E298" s="2">
        <v>46</v>
      </c>
      <c r="F298" s="16"/>
      <c r="G298" s="51">
        <f t="shared" si="5"/>
        <v>45.99999999999973</v>
      </c>
    </row>
    <row r="299" spans="1:7" s="5" customFormat="1" ht="14.25" customHeight="1">
      <c r="A299" s="7"/>
      <c r="B299" s="526"/>
      <c r="C299" s="526"/>
      <c r="D299" t="s">
        <v>17</v>
      </c>
      <c r="E299" s="2">
        <v>41</v>
      </c>
      <c r="F299" s="16"/>
      <c r="G299" s="51">
        <f t="shared" si="5"/>
        <v>86.99999999999973</v>
      </c>
    </row>
    <row r="300" spans="1:7" s="5" customFormat="1" ht="14.25" customHeight="1">
      <c r="A300" s="7"/>
      <c r="B300" s="526"/>
      <c r="C300" s="526"/>
      <c r="D300" t="s">
        <v>18</v>
      </c>
      <c r="E300" s="2">
        <v>60</v>
      </c>
      <c r="F300" s="16"/>
      <c r="G300" s="51">
        <f t="shared" si="5"/>
        <v>146.99999999999972</v>
      </c>
    </row>
    <row r="301" spans="1:7" s="5" customFormat="1" ht="14.25" customHeight="1">
      <c r="A301" s="7"/>
      <c r="B301" s="526"/>
      <c r="C301" s="526"/>
      <c r="D301" t="s">
        <v>19</v>
      </c>
      <c r="E301" s="2">
        <v>5</v>
      </c>
      <c r="F301" s="16"/>
      <c r="G301" s="51">
        <f t="shared" si="5"/>
        <v>151.99999999999972</v>
      </c>
    </row>
    <row r="302" spans="1:7" s="5" customFormat="1" ht="14.25" customHeight="1">
      <c r="A302" s="7">
        <v>43738</v>
      </c>
      <c r="B302" s="526" t="s">
        <v>114</v>
      </c>
      <c r="C302" s="526" t="s">
        <v>27</v>
      </c>
      <c r="D302" t="s">
        <v>16</v>
      </c>
      <c r="E302" s="2"/>
      <c r="F302" s="16">
        <v>46</v>
      </c>
      <c r="G302" s="51">
        <f t="shared" si="5"/>
        <v>105.99999999999972</v>
      </c>
    </row>
    <row r="303" spans="1:7" s="5" customFormat="1" ht="14.25" customHeight="1">
      <c r="A303" s="7">
        <v>43738</v>
      </c>
      <c r="B303" s="526" t="s">
        <v>114</v>
      </c>
      <c r="C303" s="526" t="s">
        <v>27</v>
      </c>
      <c r="D303" t="s">
        <v>17</v>
      </c>
      <c r="E303" s="2"/>
      <c r="F303" s="16">
        <v>41</v>
      </c>
      <c r="G303" s="51">
        <f t="shared" si="5"/>
        <v>64.999999999999716</v>
      </c>
    </row>
    <row r="304" spans="1:7" s="5" customFormat="1" ht="14.25" customHeight="1">
      <c r="A304" s="7">
        <v>44593</v>
      </c>
      <c r="B304" s="526">
        <v>24190</v>
      </c>
      <c r="C304" s="526" t="s">
        <v>27</v>
      </c>
      <c r="D304" t="s">
        <v>18</v>
      </c>
      <c r="E304" s="2"/>
      <c r="F304" s="16">
        <v>60</v>
      </c>
      <c r="G304" s="51">
        <f t="shared" si="5"/>
        <v>4.9999999999997158</v>
      </c>
    </row>
    <row r="305" spans="1:7" s="5" customFormat="1" ht="14.25" customHeight="1">
      <c r="A305" s="7">
        <v>44593</v>
      </c>
      <c r="B305" s="526">
        <v>24190</v>
      </c>
      <c r="C305" s="526" t="s">
        <v>27</v>
      </c>
      <c r="D305" t="s">
        <v>19</v>
      </c>
      <c r="E305" s="2"/>
      <c r="F305" s="16">
        <v>5</v>
      </c>
      <c r="G305" s="51">
        <f t="shared" si="5"/>
        <v>-2.8421709430404007E-13</v>
      </c>
    </row>
    <row r="306" spans="1:7" s="5" customFormat="1" ht="14.25" customHeight="1">
      <c r="A306" s="44">
        <v>43708</v>
      </c>
      <c r="B306" s="525" t="s">
        <v>14</v>
      </c>
      <c r="C306" s="525" t="s">
        <v>28</v>
      </c>
      <c r="D306" t="s">
        <v>16</v>
      </c>
      <c r="E306" s="2">
        <v>44.7</v>
      </c>
      <c r="F306" s="16"/>
      <c r="G306" s="51">
        <f t="shared" si="5"/>
        <v>44.699999999999719</v>
      </c>
    </row>
    <row r="307" spans="1:7" s="5" customFormat="1" ht="14.25" customHeight="1">
      <c r="A307" s="7"/>
      <c r="B307" s="526"/>
      <c r="C307" s="526"/>
      <c r="D307" t="s">
        <v>17</v>
      </c>
      <c r="E307" s="2">
        <v>39.700000000000003</v>
      </c>
      <c r="F307" s="16"/>
      <c r="G307" s="51">
        <f t="shared" si="5"/>
        <v>84.399999999999721</v>
      </c>
    </row>
    <row r="308" spans="1:7" s="5" customFormat="1" ht="14.25" customHeight="1">
      <c r="A308" s="7"/>
      <c r="B308" s="526"/>
      <c r="C308" s="526"/>
      <c r="D308" t="s">
        <v>18</v>
      </c>
      <c r="E308" s="2">
        <v>60</v>
      </c>
      <c r="F308" s="16"/>
      <c r="G308" s="51">
        <f t="shared" si="5"/>
        <v>144.39999999999972</v>
      </c>
    </row>
    <row r="309" spans="1:7" s="5" customFormat="1" ht="14.25" customHeight="1">
      <c r="A309" s="7"/>
      <c r="B309" s="526"/>
      <c r="C309" s="526"/>
      <c r="D309" t="s">
        <v>19</v>
      </c>
      <c r="E309" s="2">
        <v>5</v>
      </c>
      <c r="F309" s="16"/>
      <c r="G309" s="51">
        <f t="shared" si="5"/>
        <v>149.39999999999972</v>
      </c>
    </row>
    <row r="310" spans="1:7" s="5" customFormat="1" ht="14.25" customHeight="1">
      <c r="A310" s="7"/>
      <c r="B310" s="526"/>
      <c r="C310" s="526"/>
      <c r="D310" t="s">
        <v>35</v>
      </c>
      <c r="E310" s="2">
        <v>25</v>
      </c>
      <c r="F310" s="16"/>
      <c r="G310" s="51">
        <f t="shared" si="5"/>
        <v>174.39999999999972</v>
      </c>
    </row>
    <row r="311" spans="1:7" s="5" customFormat="1" ht="14.25" customHeight="1">
      <c r="A311" s="7"/>
      <c r="B311" s="526"/>
      <c r="C311" s="526"/>
      <c r="D311" t="s">
        <v>21</v>
      </c>
      <c r="E311" s="2">
        <v>93</v>
      </c>
      <c r="F311" s="16"/>
      <c r="G311" s="51">
        <f t="shared" si="5"/>
        <v>267.39999999999975</v>
      </c>
    </row>
    <row r="312" spans="1:7" s="5" customFormat="1" ht="14.25" customHeight="1">
      <c r="A312" s="7">
        <v>43708</v>
      </c>
      <c r="B312" s="526" t="s">
        <v>114</v>
      </c>
      <c r="C312" s="526" t="s">
        <v>28</v>
      </c>
      <c r="D312" t="s">
        <v>18</v>
      </c>
      <c r="E312" s="2"/>
      <c r="F312" s="16">
        <v>60</v>
      </c>
      <c r="G312" s="51">
        <f t="shared" si="5"/>
        <v>207.39999999999975</v>
      </c>
    </row>
    <row r="313" spans="1:7" s="5" customFormat="1" ht="14.25" customHeight="1">
      <c r="A313" s="7">
        <v>43708</v>
      </c>
      <c r="B313" s="526" t="s">
        <v>114</v>
      </c>
      <c r="C313" s="526" t="s">
        <v>28</v>
      </c>
      <c r="D313" t="s">
        <v>19</v>
      </c>
      <c r="E313" s="2"/>
      <c r="F313" s="16">
        <v>5</v>
      </c>
      <c r="G313" s="51">
        <f t="shared" si="5"/>
        <v>202.39999999999975</v>
      </c>
    </row>
    <row r="314" spans="1:7" s="5" customFormat="1" ht="14.25" customHeight="1">
      <c r="A314" s="7">
        <v>43738</v>
      </c>
      <c r="B314" s="526" t="s">
        <v>114</v>
      </c>
      <c r="C314" s="526" t="s">
        <v>28</v>
      </c>
      <c r="D314" t="s">
        <v>16</v>
      </c>
      <c r="E314" s="2"/>
      <c r="F314" s="16">
        <v>3</v>
      </c>
      <c r="G314" s="51">
        <f t="shared" si="5"/>
        <v>199.39999999999975</v>
      </c>
    </row>
    <row r="315" spans="1:7" s="5" customFormat="1" ht="14.25" customHeight="1">
      <c r="A315" s="7">
        <v>43769</v>
      </c>
      <c r="B315" s="526" t="s">
        <v>114</v>
      </c>
      <c r="C315" s="526" t="s">
        <v>28</v>
      </c>
      <c r="D315" t="s">
        <v>16</v>
      </c>
      <c r="E315" s="2"/>
      <c r="F315" s="16">
        <v>41.7</v>
      </c>
      <c r="G315" s="51">
        <f t="shared" si="5"/>
        <v>157.69999999999976</v>
      </c>
    </row>
    <row r="316" spans="1:7" s="5" customFormat="1" ht="14.25" customHeight="1">
      <c r="A316" s="7">
        <v>43769</v>
      </c>
      <c r="B316" s="526" t="s">
        <v>114</v>
      </c>
      <c r="C316" s="526" t="s">
        <v>28</v>
      </c>
      <c r="D316" t="s">
        <v>17</v>
      </c>
      <c r="E316" s="2"/>
      <c r="F316" s="16">
        <v>33.299999999999997</v>
      </c>
      <c r="G316" s="51">
        <f t="shared" si="5"/>
        <v>124.39999999999976</v>
      </c>
    </row>
    <row r="317" spans="1:7" s="5" customFormat="1" ht="14.25" customHeight="1">
      <c r="A317" s="7">
        <v>43799</v>
      </c>
      <c r="B317" s="526" t="s">
        <v>114</v>
      </c>
      <c r="C317" s="526" t="s">
        <v>28</v>
      </c>
      <c r="D317" t="s">
        <v>17</v>
      </c>
      <c r="E317" s="2"/>
      <c r="F317" s="16">
        <v>6.4</v>
      </c>
      <c r="G317" s="51">
        <f t="shared" si="5"/>
        <v>117.99999999999976</v>
      </c>
    </row>
    <row r="318" spans="1:7" s="5" customFormat="1" ht="14.25" customHeight="1">
      <c r="A318" s="7">
        <v>44593</v>
      </c>
      <c r="B318" s="526">
        <v>24190</v>
      </c>
      <c r="C318" s="526" t="s">
        <v>28</v>
      </c>
      <c r="D318" t="s">
        <v>35</v>
      </c>
      <c r="E318" s="2"/>
      <c r="F318" s="16">
        <v>25</v>
      </c>
      <c r="G318" s="51">
        <f t="shared" si="5"/>
        <v>92.999999999999758</v>
      </c>
    </row>
    <row r="319" spans="1:7" s="5" customFormat="1" ht="14.25" customHeight="1">
      <c r="A319" s="7"/>
      <c r="B319" s="526" t="s">
        <v>12</v>
      </c>
      <c r="C319" s="526"/>
      <c r="D319" t="s">
        <v>21</v>
      </c>
      <c r="E319" s="2"/>
      <c r="F319" s="16">
        <v>46.5</v>
      </c>
      <c r="G319" s="51">
        <f t="shared" si="5"/>
        <v>46.499999999999758</v>
      </c>
    </row>
    <row r="320" spans="1:7" s="5" customFormat="1" ht="14.25" customHeight="1">
      <c r="A320" s="7">
        <v>45987</v>
      </c>
      <c r="B320" s="526">
        <v>32159</v>
      </c>
      <c r="C320" s="526" t="s">
        <v>28</v>
      </c>
      <c r="D320" t="s">
        <v>21</v>
      </c>
      <c r="E320" s="2"/>
      <c r="F320" s="16">
        <v>46.5</v>
      </c>
      <c r="G320" s="51">
        <f t="shared" si="5"/>
        <v>-2.4158453015843406E-13</v>
      </c>
    </row>
    <row r="321" spans="1:7" s="5" customFormat="1" ht="14.25" customHeight="1">
      <c r="A321" s="44">
        <v>43738</v>
      </c>
      <c r="B321" s="525" t="s">
        <v>14</v>
      </c>
      <c r="C321" s="525" t="s">
        <v>29</v>
      </c>
      <c r="D321" t="s">
        <v>16</v>
      </c>
      <c r="E321" s="2">
        <v>44.9</v>
      </c>
      <c r="F321" s="16"/>
      <c r="G321" s="51">
        <f t="shared" si="5"/>
        <v>44.899999999999757</v>
      </c>
    </row>
    <row r="322" spans="1:7" s="5" customFormat="1" ht="14.25" customHeight="1">
      <c r="A322" s="7"/>
      <c r="B322" s="526"/>
      <c r="C322" s="526"/>
      <c r="D322" t="s">
        <v>17</v>
      </c>
      <c r="E322" s="2">
        <v>40.200000000000003</v>
      </c>
      <c r="F322" s="16"/>
      <c r="G322" s="51">
        <f t="shared" si="5"/>
        <v>85.099999999999767</v>
      </c>
    </row>
    <row r="323" spans="1:7" s="5" customFormat="1" ht="14.25" customHeight="1">
      <c r="A323" s="7"/>
      <c r="B323" s="526"/>
      <c r="C323" s="526"/>
      <c r="D323" t="s">
        <v>18</v>
      </c>
      <c r="E323" s="2">
        <v>60</v>
      </c>
      <c r="F323" s="16"/>
      <c r="G323" s="51">
        <f t="shared" si="5"/>
        <v>145.09999999999977</v>
      </c>
    </row>
    <row r="324" spans="1:7" s="5" customFormat="1" ht="14.25" customHeight="1">
      <c r="A324" s="7"/>
      <c r="B324" s="526"/>
      <c r="C324" s="526"/>
      <c r="D324" t="s">
        <v>19</v>
      </c>
      <c r="E324" s="2">
        <v>5</v>
      </c>
      <c r="F324" s="16"/>
      <c r="G324" s="51">
        <f t="shared" si="5"/>
        <v>150.09999999999977</v>
      </c>
    </row>
    <row r="325" spans="1:7" s="5" customFormat="1" ht="14.25" customHeight="1">
      <c r="A325" s="7">
        <v>43738</v>
      </c>
      <c r="B325" s="526" t="s">
        <v>114</v>
      </c>
      <c r="C325" s="526" t="s">
        <v>29</v>
      </c>
      <c r="D325" t="s">
        <v>18</v>
      </c>
      <c r="E325" s="2"/>
      <c r="F325" s="16">
        <v>60</v>
      </c>
      <c r="G325" s="51">
        <f t="shared" si="5"/>
        <v>90.099999999999767</v>
      </c>
    </row>
    <row r="326" spans="1:7" s="5" customFormat="1" ht="14.25" customHeight="1">
      <c r="A326" s="7">
        <v>43738</v>
      </c>
      <c r="B326" s="526" t="s">
        <v>114</v>
      </c>
      <c r="C326" s="526" t="s">
        <v>29</v>
      </c>
      <c r="D326" t="s">
        <v>19</v>
      </c>
      <c r="E326" s="2"/>
      <c r="F326" s="16">
        <v>5</v>
      </c>
      <c r="G326" s="51">
        <f t="shared" si="5"/>
        <v>85.099999999999767</v>
      </c>
    </row>
    <row r="327" spans="1:7" s="5" customFormat="1" ht="14.25" customHeight="1">
      <c r="A327" s="7">
        <v>43799</v>
      </c>
      <c r="B327" s="526" t="s">
        <v>114</v>
      </c>
      <c r="C327" s="526" t="s">
        <v>29</v>
      </c>
      <c r="D327" t="s">
        <v>16</v>
      </c>
      <c r="E327" s="2"/>
      <c r="F327" s="16">
        <v>44.9</v>
      </c>
      <c r="G327" s="51">
        <f t="shared" si="5"/>
        <v>40.199999999999768</v>
      </c>
    </row>
    <row r="328" spans="1:7" s="5" customFormat="1" ht="14.25" customHeight="1">
      <c r="A328" s="7">
        <v>43799</v>
      </c>
      <c r="B328" s="526" t="s">
        <v>114</v>
      </c>
      <c r="C328" s="526" t="s">
        <v>29</v>
      </c>
      <c r="D328" t="s">
        <v>17</v>
      </c>
      <c r="E328" s="2"/>
      <c r="F328" s="16">
        <v>23.7</v>
      </c>
      <c r="G328" s="51">
        <f t="shared" si="5"/>
        <v>16.499999999999769</v>
      </c>
    </row>
    <row r="329" spans="1:7" s="5" customFormat="1" ht="14.25" customHeight="1">
      <c r="A329" s="7">
        <v>43838</v>
      </c>
      <c r="B329" s="526">
        <v>19508</v>
      </c>
      <c r="C329" s="526" t="s">
        <v>29</v>
      </c>
      <c r="D329" t="s">
        <v>17</v>
      </c>
      <c r="E329" s="2"/>
      <c r="F329" s="16">
        <v>16.5</v>
      </c>
      <c r="G329" s="51">
        <f t="shared" si="5"/>
        <v>-2.3092638912203256E-13</v>
      </c>
    </row>
    <row r="330" spans="1:7" s="5" customFormat="1" ht="14.25" customHeight="1">
      <c r="A330" s="44">
        <v>43769</v>
      </c>
      <c r="B330" s="525" t="s">
        <v>14</v>
      </c>
      <c r="C330" s="525" t="s">
        <v>30</v>
      </c>
      <c r="D330" t="s">
        <v>16</v>
      </c>
      <c r="E330" s="2">
        <v>47.6</v>
      </c>
      <c r="F330" s="16"/>
      <c r="G330" s="51">
        <f t="shared" ref="G330:G410" si="6">+G329+E330-F330</f>
        <v>47.599999999999767</v>
      </c>
    </row>
    <row r="331" spans="1:7" s="5" customFormat="1" ht="14.25" customHeight="1">
      <c r="A331" s="7"/>
      <c r="B331" s="526"/>
      <c r="C331" s="526"/>
      <c r="D331" t="s">
        <v>17</v>
      </c>
      <c r="E331" s="2">
        <v>38.799999999999997</v>
      </c>
      <c r="F331" s="16"/>
      <c r="G331" s="51">
        <f t="shared" si="6"/>
        <v>86.399999999999764</v>
      </c>
    </row>
    <row r="332" spans="1:7" s="5" customFormat="1" ht="14.25" customHeight="1">
      <c r="A332" s="7"/>
      <c r="B332" s="526"/>
      <c r="C332" s="526"/>
      <c r="D332" t="s">
        <v>18</v>
      </c>
      <c r="E332" s="2">
        <v>60</v>
      </c>
      <c r="F332" s="16"/>
      <c r="G332" s="51">
        <f t="shared" si="6"/>
        <v>146.39999999999975</v>
      </c>
    </row>
    <row r="333" spans="1:7" s="5" customFormat="1" ht="14.25" customHeight="1">
      <c r="A333" s="7"/>
      <c r="B333" s="526"/>
      <c r="C333" s="526"/>
      <c r="D333" t="s">
        <v>19</v>
      </c>
      <c r="E333" s="2">
        <v>5</v>
      </c>
      <c r="F333" s="16"/>
      <c r="G333" s="51">
        <f t="shared" si="6"/>
        <v>151.39999999999975</v>
      </c>
    </row>
    <row r="334" spans="1:7" s="5" customFormat="1" ht="14.25" customHeight="1">
      <c r="A334" s="7"/>
      <c r="B334" s="526"/>
      <c r="C334" s="526"/>
      <c r="D334" t="s">
        <v>21</v>
      </c>
      <c r="E334" s="2">
        <v>93</v>
      </c>
      <c r="F334" s="16"/>
      <c r="G334" s="51">
        <f t="shared" si="6"/>
        <v>244.39999999999975</v>
      </c>
    </row>
    <row r="335" spans="1:7" s="5" customFormat="1" ht="14.25" customHeight="1">
      <c r="A335" s="7">
        <v>43769</v>
      </c>
      <c r="B335" s="526" t="s">
        <v>114</v>
      </c>
      <c r="C335" s="526" t="s">
        <v>30</v>
      </c>
      <c r="D335" t="s">
        <v>48</v>
      </c>
      <c r="E335" s="2"/>
      <c r="F335" s="16">
        <v>60</v>
      </c>
      <c r="G335" s="51">
        <f t="shared" si="6"/>
        <v>184.39999999999975</v>
      </c>
    </row>
    <row r="336" spans="1:7" s="5" customFormat="1" ht="14.25" customHeight="1">
      <c r="A336" s="7">
        <v>43769</v>
      </c>
      <c r="B336" s="526" t="s">
        <v>114</v>
      </c>
      <c r="C336" s="526" t="s">
        <v>30</v>
      </c>
      <c r="D336" t="s">
        <v>40</v>
      </c>
      <c r="E336" s="2"/>
      <c r="F336" s="16">
        <v>5</v>
      </c>
      <c r="G336" s="51">
        <f t="shared" si="6"/>
        <v>179.39999999999975</v>
      </c>
    </row>
    <row r="337" spans="1:7" s="5" customFormat="1" ht="14.25" customHeight="1">
      <c r="A337" s="7">
        <v>43838</v>
      </c>
      <c r="B337" s="526">
        <v>19508</v>
      </c>
      <c r="C337" s="526" t="s">
        <v>30</v>
      </c>
      <c r="D337" t="s">
        <v>16</v>
      </c>
      <c r="E337" s="2"/>
      <c r="F337" s="16">
        <v>47.6</v>
      </c>
      <c r="G337" s="51">
        <f t="shared" si="6"/>
        <v>131.79999999999976</v>
      </c>
    </row>
    <row r="338" spans="1:7" s="5" customFormat="1" ht="14.25" customHeight="1">
      <c r="A338" s="7">
        <v>43838</v>
      </c>
      <c r="B338" s="526">
        <v>19508</v>
      </c>
      <c r="C338" s="526" t="s">
        <v>30</v>
      </c>
      <c r="D338" t="s">
        <v>17</v>
      </c>
      <c r="E338" s="2"/>
      <c r="F338" s="16">
        <v>35.9</v>
      </c>
      <c r="G338" s="51">
        <f t="shared" si="6"/>
        <v>95.89999999999975</v>
      </c>
    </row>
    <row r="339" spans="1:7" s="5" customFormat="1" ht="14.25" customHeight="1">
      <c r="A339" s="7">
        <v>43861</v>
      </c>
      <c r="B339" s="526" t="s">
        <v>114</v>
      </c>
      <c r="C339" s="526" t="s">
        <v>30</v>
      </c>
      <c r="D339" t="s">
        <v>17</v>
      </c>
      <c r="E339" s="2"/>
      <c r="F339" s="16">
        <v>2.9</v>
      </c>
      <c r="G339" s="51">
        <f t="shared" si="6"/>
        <v>92.999999999999744</v>
      </c>
    </row>
    <row r="340" spans="1:7" s="5" customFormat="1" ht="14.25" customHeight="1">
      <c r="A340" s="7"/>
      <c r="B340" s="526" t="s">
        <v>12</v>
      </c>
      <c r="C340" s="526"/>
      <c r="D340" t="s">
        <v>21</v>
      </c>
      <c r="E340" s="2"/>
      <c r="F340" s="16">
        <v>46.5</v>
      </c>
      <c r="G340" s="51">
        <f t="shared" si="6"/>
        <v>46.499999999999744</v>
      </c>
    </row>
    <row r="341" spans="1:7" s="5" customFormat="1" ht="14.25" customHeight="1">
      <c r="A341" s="7">
        <v>45987</v>
      </c>
      <c r="B341" s="526">
        <v>32159</v>
      </c>
      <c r="C341" s="526" t="s">
        <v>30</v>
      </c>
      <c r="D341" t="s">
        <v>21</v>
      </c>
      <c r="E341" s="2"/>
      <c r="F341" s="16">
        <v>46.5</v>
      </c>
      <c r="G341" s="51">
        <f t="shared" si="6"/>
        <v>-2.5579538487363607E-13</v>
      </c>
    </row>
    <row r="342" spans="1:7" s="5" customFormat="1" ht="14.25" customHeight="1">
      <c r="A342" s="44">
        <v>43799</v>
      </c>
      <c r="B342" s="525" t="s">
        <v>14</v>
      </c>
      <c r="C342" s="525" t="s">
        <v>33</v>
      </c>
      <c r="D342" t="s">
        <v>16</v>
      </c>
      <c r="E342" s="2">
        <v>67.5</v>
      </c>
      <c r="F342" s="16"/>
      <c r="G342" s="51">
        <f t="shared" si="6"/>
        <v>67.499999999999744</v>
      </c>
    </row>
    <row r="343" spans="1:7" s="5" customFormat="1" ht="14.25" customHeight="1">
      <c r="A343" s="7"/>
      <c r="B343" s="526"/>
      <c r="C343" s="526"/>
      <c r="D343" t="s">
        <v>17</v>
      </c>
      <c r="E343" s="2">
        <v>40.299999999999997</v>
      </c>
      <c r="F343" s="16"/>
      <c r="G343" s="51">
        <f t="shared" si="6"/>
        <v>107.79999999999974</v>
      </c>
    </row>
    <row r="344" spans="1:7" s="5" customFormat="1" ht="14.25" customHeight="1">
      <c r="A344" s="7"/>
      <c r="B344" s="526"/>
      <c r="C344" s="526"/>
      <c r="D344" t="s">
        <v>18</v>
      </c>
      <c r="E344" s="2">
        <v>60</v>
      </c>
      <c r="F344" s="16"/>
      <c r="G344" s="51">
        <f t="shared" si="6"/>
        <v>167.79999999999973</v>
      </c>
    </row>
    <row r="345" spans="1:7" s="5" customFormat="1" ht="14.25" customHeight="1">
      <c r="A345" s="7"/>
      <c r="B345" s="526"/>
      <c r="C345" s="526"/>
      <c r="D345" t="s">
        <v>19</v>
      </c>
      <c r="E345" s="2">
        <v>5</v>
      </c>
      <c r="F345" s="16"/>
      <c r="G345" s="51">
        <f t="shared" si="6"/>
        <v>172.79999999999973</v>
      </c>
    </row>
    <row r="346" spans="1:7" s="5" customFormat="1" ht="14.25" customHeight="1">
      <c r="A346" s="7">
        <v>43799</v>
      </c>
      <c r="B346" s="526" t="s">
        <v>114</v>
      </c>
      <c r="C346" s="526" t="s">
        <v>33</v>
      </c>
      <c r="D346" t="s">
        <v>18</v>
      </c>
      <c r="E346" s="2"/>
      <c r="F346" s="16">
        <v>60</v>
      </c>
      <c r="G346" s="51">
        <f t="shared" si="6"/>
        <v>112.79999999999973</v>
      </c>
    </row>
    <row r="347" spans="1:7" s="5" customFormat="1" ht="14.25" customHeight="1">
      <c r="A347" s="7">
        <v>43799</v>
      </c>
      <c r="B347" s="526" t="s">
        <v>114</v>
      </c>
      <c r="C347" s="526" t="s">
        <v>33</v>
      </c>
      <c r="D347" t="s">
        <v>19</v>
      </c>
      <c r="E347" s="2"/>
      <c r="F347" s="16">
        <v>5</v>
      </c>
      <c r="G347" s="51">
        <f t="shared" si="6"/>
        <v>107.79999999999973</v>
      </c>
    </row>
    <row r="348" spans="1:7" s="5" customFormat="1" ht="14.25" customHeight="1">
      <c r="A348" s="7">
        <v>43861</v>
      </c>
      <c r="B348" s="526" t="s">
        <v>114</v>
      </c>
      <c r="C348" s="526" t="s">
        <v>33</v>
      </c>
      <c r="D348" t="s">
        <v>16</v>
      </c>
      <c r="E348" s="2"/>
      <c r="F348" s="16">
        <v>42.1</v>
      </c>
      <c r="G348" s="51">
        <f t="shared" si="6"/>
        <v>65.699999999999733</v>
      </c>
    </row>
    <row r="349" spans="1:7" s="5" customFormat="1" ht="14.25" customHeight="1">
      <c r="A349" s="7">
        <v>43878</v>
      </c>
      <c r="B349" s="526">
        <v>19767</v>
      </c>
      <c r="C349" s="526" t="s">
        <v>33</v>
      </c>
      <c r="D349" t="s">
        <v>16</v>
      </c>
      <c r="E349" s="2"/>
      <c r="F349" s="16">
        <v>25.4</v>
      </c>
      <c r="G349" s="51">
        <f t="shared" si="6"/>
        <v>40.299999999999734</v>
      </c>
    </row>
    <row r="350" spans="1:7" s="5" customFormat="1" ht="14.25" customHeight="1">
      <c r="A350" s="7">
        <v>43878</v>
      </c>
      <c r="B350" s="526">
        <v>19767</v>
      </c>
      <c r="C350" s="526" t="s">
        <v>33</v>
      </c>
      <c r="D350" t="s">
        <v>17</v>
      </c>
      <c r="E350" s="2"/>
      <c r="F350" s="16">
        <v>40.299999999999997</v>
      </c>
      <c r="G350" s="51">
        <f t="shared" si="6"/>
        <v>-2.6290081223123707E-13</v>
      </c>
    </row>
    <row r="351" spans="1:7" s="5" customFormat="1" ht="14.25" customHeight="1">
      <c r="A351" s="44">
        <v>43830</v>
      </c>
      <c r="B351" s="525" t="s">
        <v>14</v>
      </c>
      <c r="C351" s="525" t="s">
        <v>34</v>
      </c>
      <c r="D351" t="s">
        <v>16</v>
      </c>
      <c r="E351" s="2">
        <v>72.8</v>
      </c>
      <c r="F351" s="16"/>
      <c r="G351" s="51">
        <f t="shared" si="6"/>
        <v>72.799999999999727</v>
      </c>
    </row>
    <row r="352" spans="1:7" s="5" customFormat="1" ht="14.25" customHeight="1">
      <c r="A352" s="7"/>
      <c r="B352" s="526"/>
      <c r="C352" s="526"/>
      <c r="D352" t="s">
        <v>17</v>
      </c>
      <c r="E352" s="2">
        <v>40.5</v>
      </c>
      <c r="F352" s="16"/>
      <c r="G352" s="51">
        <f t="shared" si="6"/>
        <v>113.29999999999973</v>
      </c>
    </row>
    <row r="353" spans="1:7" s="5" customFormat="1" ht="14.25" customHeight="1">
      <c r="A353" s="7"/>
      <c r="B353" s="526"/>
      <c r="C353" s="526"/>
      <c r="D353" t="s">
        <v>18</v>
      </c>
      <c r="E353" s="2">
        <v>60</v>
      </c>
      <c r="F353" s="16"/>
      <c r="G353" s="51">
        <f t="shared" si="6"/>
        <v>173.29999999999973</v>
      </c>
    </row>
    <row r="354" spans="1:7" s="5" customFormat="1" ht="14.25" customHeight="1">
      <c r="A354" s="7"/>
      <c r="B354" s="526"/>
      <c r="C354" s="526"/>
      <c r="D354" t="s">
        <v>19</v>
      </c>
      <c r="E354" s="2">
        <v>5</v>
      </c>
      <c r="F354" s="16"/>
      <c r="G354" s="51">
        <f t="shared" si="6"/>
        <v>178.29999999999973</v>
      </c>
    </row>
    <row r="355" spans="1:7" s="5" customFormat="1" ht="14.25" customHeight="1">
      <c r="A355" s="7">
        <v>43890</v>
      </c>
      <c r="B355" s="526" t="s">
        <v>114</v>
      </c>
      <c r="C355" s="526" t="s">
        <v>34</v>
      </c>
      <c r="D355" t="s">
        <v>16</v>
      </c>
      <c r="E355" s="2"/>
      <c r="F355" s="16">
        <v>15</v>
      </c>
      <c r="G355" s="51">
        <f t="shared" si="6"/>
        <v>163.29999999999973</v>
      </c>
    </row>
    <row r="356" spans="1:7" s="5" customFormat="1" ht="14.25" customHeight="1">
      <c r="A356" s="7">
        <v>43972</v>
      </c>
      <c r="B356" s="526">
        <v>19991</v>
      </c>
      <c r="C356" s="526" t="s">
        <v>34</v>
      </c>
      <c r="D356" t="s">
        <v>16</v>
      </c>
      <c r="E356" s="2"/>
      <c r="F356" s="16">
        <v>50</v>
      </c>
      <c r="G356" s="51">
        <f t="shared" si="6"/>
        <v>113.29999999999973</v>
      </c>
    </row>
    <row r="357" spans="1:7" s="5" customFormat="1" ht="14.25" customHeight="1">
      <c r="A357" s="7">
        <v>44176</v>
      </c>
      <c r="B357" s="526">
        <v>21028</v>
      </c>
      <c r="C357" s="526" t="s">
        <v>34</v>
      </c>
      <c r="D357" t="s">
        <v>16</v>
      </c>
      <c r="E357" s="2"/>
      <c r="F357" s="16">
        <v>7.8</v>
      </c>
      <c r="G357" s="51">
        <f t="shared" si="6"/>
        <v>105.49999999999973</v>
      </c>
    </row>
    <row r="358" spans="1:7" s="5" customFormat="1" ht="14.25" customHeight="1">
      <c r="A358" s="7">
        <v>44176</v>
      </c>
      <c r="B358" s="526">
        <v>21028</v>
      </c>
      <c r="C358" s="526" t="s">
        <v>34</v>
      </c>
      <c r="D358" t="s">
        <v>17</v>
      </c>
      <c r="E358" s="2"/>
      <c r="F358" s="16">
        <v>40.5</v>
      </c>
      <c r="G358" s="51">
        <f t="shared" si="6"/>
        <v>64.99999999999973</v>
      </c>
    </row>
    <row r="359" spans="1:7" s="5" customFormat="1" ht="14.25" customHeight="1">
      <c r="A359" s="7">
        <v>45138</v>
      </c>
      <c r="B359" s="526" t="s">
        <v>414</v>
      </c>
      <c r="C359" s="526" t="s">
        <v>34</v>
      </c>
      <c r="D359" t="s">
        <v>18</v>
      </c>
      <c r="E359" s="2"/>
      <c r="F359" s="2">
        <v>60</v>
      </c>
      <c r="G359" s="51">
        <f t="shared" si="6"/>
        <v>4.99999999999973</v>
      </c>
    </row>
    <row r="360" spans="1:7" s="5" customFormat="1" ht="14.25" customHeight="1">
      <c r="A360" s="7">
        <v>45138</v>
      </c>
      <c r="B360" s="526" t="s">
        <v>414</v>
      </c>
      <c r="C360" s="526" t="s">
        <v>34</v>
      </c>
      <c r="D360" t="s">
        <v>19</v>
      </c>
      <c r="E360" s="2"/>
      <c r="F360" s="2">
        <v>5</v>
      </c>
      <c r="G360" s="51">
        <f t="shared" si="6"/>
        <v>-2.7000623958883807E-13</v>
      </c>
    </row>
    <row r="361" spans="1:7" s="5" customFormat="1" ht="14.25" customHeight="1">
      <c r="A361" s="44">
        <v>43861</v>
      </c>
      <c r="B361" s="525" t="s">
        <v>14</v>
      </c>
      <c r="C361" s="525" t="s">
        <v>15</v>
      </c>
      <c r="D361" t="s">
        <v>16</v>
      </c>
      <c r="E361" s="2">
        <v>80.099999999999994</v>
      </c>
      <c r="F361" s="16"/>
      <c r="G361" s="51">
        <f t="shared" si="6"/>
        <v>80.099999999999724</v>
      </c>
    </row>
    <row r="362" spans="1:7" s="5" customFormat="1" ht="14.25" customHeight="1">
      <c r="A362" s="7"/>
      <c r="B362" s="526"/>
      <c r="C362" s="526"/>
      <c r="D362" t="s">
        <v>17</v>
      </c>
      <c r="E362" s="2">
        <v>38.4</v>
      </c>
      <c r="F362" s="16"/>
      <c r="G362" s="51">
        <f t="shared" si="6"/>
        <v>118.49999999999972</v>
      </c>
    </row>
    <row r="363" spans="1:7" s="5" customFormat="1" ht="14.25" customHeight="1">
      <c r="A363" s="7"/>
      <c r="B363" s="526"/>
      <c r="C363" s="526"/>
      <c r="D363" t="s">
        <v>18</v>
      </c>
      <c r="E363" s="2">
        <v>60</v>
      </c>
      <c r="F363" s="16"/>
      <c r="G363" s="51">
        <f t="shared" si="6"/>
        <v>178.49999999999972</v>
      </c>
    </row>
    <row r="364" spans="1:7" s="5" customFormat="1" ht="14.25" customHeight="1">
      <c r="A364" s="7"/>
      <c r="B364" s="526"/>
      <c r="C364" s="526"/>
      <c r="D364" t="s">
        <v>19</v>
      </c>
      <c r="E364" s="2">
        <v>5</v>
      </c>
      <c r="F364" s="16"/>
      <c r="G364" s="51">
        <f t="shared" si="6"/>
        <v>183.49999999999972</v>
      </c>
    </row>
    <row r="365" spans="1:7" s="5" customFormat="1" ht="14.25" customHeight="1">
      <c r="A365" s="7"/>
      <c r="B365" s="526"/>
      <c r="C365" s="526"/>
      <c r="D365" t="s">
        <v>21</v>
      </c>
      <c r="E365" s="2">
        <v>93</v>
      </c>
      <c r="F365" s="16"/>
      <c r="G365" s="51">
        <f t="shared" si="6"/>
        <v>276.49999999999972</v>
      </c>
    </row>
    <row r="366" spans="1:7" s="5" customFormat="1" ht="14.25" customHeight="1">
      <c r="A366" s="7">
        <v>43861</v>
      </c>
      <c r="B366" s="526" t="s">
        <v>114</v>
      </c>
      <c r="C366" s="526" t="s">
        <v>15</v>
      </c>
      <c r="D366" t="s">
        <v>18</v>
      </c>
      <c r="E366" s="2"/>
      <c r="F366" s="16">
        <v>45</v>
      </c>
      <c r="G366" s="51">
        <f t="shared" si="6"/>
        <v>231.49999999999972</v>
      </c>
    </row>
    <row r="367" spans="1:7" s="5" customFormat="1" ht="14.25" customHeight="1">
      <c r="A367" s="7">
        <v>44176</v>
      </c>
      <c r="B367" s="526">
        <v>21028</v>
      </c>
      <c r="C367" s="526" t="s">
        <v>15</v>
      </c>
      <c r="D367" t="s">
        <v>16</v>
      </c>
      <c r="E367" s="2"/>
      <c r="F367" s="16">
        <v>80.099999999999994</v>
      </c>
      <c r="G367" s="51">
        <f t="shared" si="6"/>
        <v>151.39999999999972</v>
      </c>
    </row>
    <row r="368" spans="1:7" s="5" customFormat="1" ht="14.25" customHeight="1">
      <c r="A368" s="7">
        <v>44176</v>
      </c>
      <c r="B368" s="526">
        <v>21028</v>
      </c>
      <c r="C368" s="526" t="s">
        <v>15</v>
      </c>
      <c r="D368" t="s">
        <v>17</v>
      </c>
      <c r="E368" s="2"/>
      <c r="F368" s="16">
        <v>38.4</v>
      </c>
      <c r="G368" s="51">
        <f t="shared" si="6"/>
        <v>112.99999999999972</v>
      </c>
    </row>
    <row r="369" spans="1:7" s="5" customFormat="1" ht="14.25" customHeight="1">
      <c r="A369" s="7">
        <v>45138</v>
      </c>
      <c r="B369" s="526" t="s">
        <v>414</v>
      </c>
      <c r="C369" s="526" t="s">
        <v>15</v>
      </c>
      <c r="D369" t="s">
        <v>18</v>
      </c>
      <c r="E369" s="2"/>
      <c r="F369" s="2">
        <v>15</v>
      </c>
      <c r="G369" s="51">
        <f t="shared" si="6"/>
        <v>97.999999999999716</v>
      </c>
    </row>
    <row r="370" spans="1:7" s="5" customFormat="1" ht="14.25" customHeight="1">
      <c r="A370" s="7">
        <v>45138</v>
      </c>
      <c r="B370" s="526" t="s">
        <v>414</v>
      </c>
      <c r="C370" s="526" t="s">
        <v>15</v>
      </c>
      <c r="D370" t="s">
        <v>19</v>
      </c>
      <c r="E370" s="2"/>
      <c r="F370" s="2">
        <v>5</v>
      </c>
      <c r="G370" s="51">
        <f t="shared" si="6"/>
        <v>92.999999999999716</v>
      </c>
    </row>
    <row r="371" spans="1:7" s="5" customFormat="1" ht="14.25" customHeight="1">
      <c r="A371" s="7"/>
      <c r="B371" s="526" t="s">
        <v>12</v>
      </c>
      <c r="C371" s="526"/>
      <c r="D371" t="s">
        <v>21</v>
      </c>
      <c r="E371" s="2"/>
      <c r="F371" s="16">
        <v>46.5</v>
      </c>
      <c r="G371" s="51">
        <f t="shared" si="6"/>
        <v>46.499999999999716</v>
      </c>
    </row>
    <row r="372" spans="1:7" s="5" customFormat="1" ht="14.25" customHeight="1">
      <c r="A372" s="7">
        <v>45987</v>
      </c>
      <c r="B372" s="526">
        <v>32159</v>
      </c>
      <c r="C372" s="526" t="s">
        <v>15</v>
      </c>
      <c r="D372" t="s">
        <v>21</v>
      </c>
      <c r="E372" s="2"/>
      <c r="F372" s="16">
        <v>46.5</v>
      </c>
      <c r="G372" s="51">
        <f t="shared" si="6"/>
        <v>-2.8421709430404007E-13</v>
      </c>
    </row>
    <row r="373" spans="1:7" s="5" customFormat="1" ht="14.25" customHeight="1">
      <c r="A373" s="44">
        <v>43890</v>
      </c>
      <c r="B373" s="525" t="s">
        <v>14</v>
      </c>
      <c r="C373" s="525" t="s">
        <v>20</v>
      </c>
      <c r="D373" t="s">
        <v>16</v>
      </c>
      <c r="E373" s="2">
        <v>83.1</v>
      </c>
      <c r="F373" s="16"/>
      <c r="G373" s="51">
        <f t="shared" si="6"/>
        <v>83.09999999999971</v>
      </c>
    </row>
    <row r="374" spans="1:7" s="5" customFormat="1" ht="14.25" customHeight="1">
      <c r="A374" s="7"/>
      <c r="B374" s="526"/>
      <c r="C374" s="526"/>
      <c r="D374" t="s">
        <v>17</v>
      </c>
      <c r="E374" s="2">
        <v>41.2</v>
      </c>
      <c r="F374" s="16"/>
      <c r="G374" s="51">
        <f t="shared" si="6"/>
        <v>124.29999999999971</v>
      </c>
    </row>
    <row r="375" spans="1:7" s="5" customFormat="1" ht="14.25" customHeight="1">
      <c r="A375" s="7"/>
      <c r="B375" s="526"/>
      <c r="C375" s="526"/>
      <c r="D375" t="s">
        <v>48</v>
      </c>
      <c r="E375" s="2">
        <v>58</v>
      </c>
      <c r="F375" s="16"/>
      <c r="G375" s="51">
        <f t="shared" si="6"/>
        <v>182.29999999999973</v>
      </c>
    </row>
    <row r="376" spans="1:7" s="5" customFormat="1" ht="14.25" customHeight="1">
      <c r="A376" s="7"/>
      <c r="B376" s="526"/>
      <c r="C376" s="526"/>
      <c r="D376" t="s">
        <v>40</v>
      </c>
      <c r="E376" s="2">
        <v>5</v>
      </c>
      <c r="F376" s="16"/>
      <c r="G376" s="51">
        <f t="shared" si="6"/>
        <v>187.29999999999973</v>
      </c>
    </row>
    <row r="377" spans="1:7" s="5" customFormat="1" ht="14.25" customHeight="1">
      <c r="A377" s="7">
        <v>43890</v>
      </c>
      <c r="B377" s="526" t="s">
        <v>114</v>
      </c>
      <c r="C377" s="526" t="s">
        <v>20</v>
      </c>
      <c r="D377" t="s">
        <v>48</v>
      </c>
      <c r="E377" s="2"/>
      <c r="F377" s="16">
        <v>15</v>
      </c>
      <c r="G377" s="51">
        <f t="shared" si="6"/>
        <v>172.29999999999973</v>
      </c>
    </row>
    <row r="378" spans="1:7" s="5" customFormat="1" ht="14.25" customHeight="1">
      <c r="A378" s="7">
        <v>44176</v>
      </c>
      <c r="B378" s="526">
        <v>21028</v>
      </c>
      <c r="C378" s="526" t="s">
        <v>20</v>
      </c>
      <c r="D378" t="s">
        <v>16</v>
      </c>
      <c r="E378" s="2"/>
      <c r="F378" s="16">
        <v>83.1</v>
      </c>
      <c r="G378" s="51">
        <f t="shared" si="6"/>
        <v>89.199999999999733</v>
      </c>
    </row>
    <row r="379" spans="1:7" s="5" customFormat="1" ht="14.25" customHeight="1">
      <c r="A379" s="7">
        <v>44176</v>
      </c>
      <c r="B379" s="526">
        <v>21028</v>
      </c>
      <c r="C379" s="526" t="s">
        <v>20</v>
      </c>
      <c r="D379" t="s">
        <v>17</v>
      </c>
      <c r="E379" s="2"/>
      <c r="F379" s="16">
        <v>41.2</v>
      </c>
      <c r="G379" s="51">
        <f t="shared" si="6"/>
        <v>47.99999999999973</v>
      </c>
    </row>
    <row r="380" spans="1:7" s="5" customFormat="1" ht="14.25" customHeight="1">
      <c r="A380" s="7">
        <v>45138</v>
      </c>
      <c r="B380" s="526" t="s">
        <v>414</v>
      </c>
      <c r="C380" s="526" t="s">
        <v>20</v>
      </c>
      <c r="D380" t="s">
        <v>48</v>
      </c>
      <c r="E380" s="2"/>
      <c r="F380" s="16">
        <v>43</v>
      </c>
      <c r="G380" s="51">
        <f t="shared" si="6"/>
        <v>4.99999999999973</v>
      </c>
    </row>
    <row r="381" spans="1:7" s="5" customFormat="1" ht="14.25" customHeight="1">
      <c r="A381" s="7">
        <v>45138</v>
      </c>
      <c r="B381" s="526" t="s">
        <v>414</v>
      </c>
      <c r="C381" s="526" t="s">
        <v>20</v>
      </c>
      <c r="D381" t="s">
        <v>40</v>
      </c>
      <c r="E381" s="2"/>
      <c r="F381" s="16">
        <v>5</v>
      </c>
      <c r="G381" s="51">
        <f t="shared" si="6"/>
        <v>-2.7000623958883807E-13</v>
      </c>
    </row>
    <row r="382" spans="1:7" s="5" customFormat="1" ht="14.25" customHeight="1">
      <c r="A382" s="44">
        <v>43921</v>
      </c>
      <c r="B382" s="525" t="s">
        <v>14</v>
      </c>
      <c r="C382" s="525" t="s">
        <v>23</v>
      </c>
      <c r="D382" t="s">
        <v>16</v>
      </c>
      <c r="E382" s="2">
        <v>64.599999999999994</v>
      </c>
      <c r="F382" s="16"/>
      <c r="G382" s="51">
        <f t="shared" si="6"/>
        <v>64.599999999999724</v>
      </c>
    </row>
    <row r="383" spans="1:7" s="5" customFormat="1" ht="14.25" customHeight="1">
      <c r="A383" s="7"/>
      <c r="B383" s="526"/>
      <c r="C383" s="526"/>
      <c r="D383" t="s">
        <v>17</v>
      </c>
      <c r="E383" s="2">
        <v>41.8</v>
      </c>
      <c r="F383" s="16"/>
      <c r="G383" s="51">
        <f t="shared" si="6"/>
        <v>106.39999999999972</v>
      </c>
    </row>
    <row r="384" spans="1:7" s="5" customFormat="1" ht="14.25" customHeight="1">
      <c r="A384" s="7"/>
      <c r="B384" s="526"/>
      <c r="C384" s="526"/>
      <c r="D384" t="s">
        <v>48</v>
      </c>
      <c r="E384" s="2">
        <v>60</v>
      </c>
      <c r="F384" s="16"/>
      <c r="G384" s="51">
        <f t="shared" si="6"/>
        <v>166.39999999999972</v>
      </c>
    </row>
    <row r="385" spans="1:7" s="5" customFormat="1" ht="14.25" customHeight="1">
      <c r="A385" s="7"/>
      <c r="B385" s="526"/>
      <c r="C385" s="526"/>
      <c r="D385" t="s">
        <v>40</v>
      </c>
      <c r="E385" s="2">
        <v>5</v>
      </c>
      <c r="F385" s="11"/>
      <c r="G385" s="51">
        <f t="shared" si="6"/>
        <v>171.39999999999972</v>
      </c>
    </row>
    <row r="386" spans="1:7" s="5" customFormat="1" ht="14.25" customHeight="1">
      <c r="A386" s="7">
        <v>44176</v>
      </c>
      <c r="B386" s="526">
        <v>21028</v>
      </c>
      <c r="C386" s="526" t="s">
        <v>23</v>
      </c>
      <c r="D386" t="s">
        <v>16</v>
      </c>
      <c r="E386" s="2"/>
      <c r="F386" s="11">
        <v>64.599999999999994</v>
      </c>
      <c r="G386" s="51">
        <f t="shared" si="6"/>
        <v>106.79999999999973</v>
      </c>
    </row>
    <row r="387" spans="1:7" s="5" customFormat="1" ht="14.25" customHeight="1">
      <c r="A387" s="7">
        <v>44176</v>
      </c>
      <c r="B387" s="526">
        <v>21028</v>
      </c>
      <c r="C387" s="526" t="s">
        <v>23</v>
      </c>
      <c r="D387" t="s">
        <v>17</v>
      </c>
      <c r="E387" s="2"/>
      <c r="F387" s="11">
        <v>41.8</v>
      </c>
      <c r="G387" s="51">
        <f t="shared" si="6"/>
        <v>64.99999999999973</v>
      </c>
    </row>
    <row r="388" spans="1:7" s="5" customFormat="1" ht="14.25" customHeight="1">
      <c r="A388" s="7">
        <v>45138</v>
      </c>
      <c r="B388" s="526" t="s">
        <v>414</v>
      </c>
      <c r="C388" s="526" t="s">
        <v>23</v>
      </c>
      <c r="D388" t="s">
        <v>48</v>
      </c>
      <c r="E388" s="2"/>
      <c r="F388" s="11">
        <v>47</v>
      </c>
      <c r="G388" s="51">
        <f t="shared" si="6"/>
        <v>17.99999999999973</v>
      </c>
    </row>
    <row r="389" spans="1:7" s="5" customFormat="1" ht="14.25" customHeight="1">
      <c r="A389" s="7">
        <v>45169</v>
      </c>
      <c r="B389" s="526" t="s">
        <v>116</v>
      </c>
      <c r="C389" s="526" t="s">
        <v>23</v>
      </c>
      <c r="D389" t="s">
        <v>48</v>
      </c>
      <c r="E389" s="2"/>
      <c r="F389" s="11">
        <v>13</v>
      </c>
      <c r="G389" s="51">
        <f t="shared" si="6"/>
        <v>4.99999999999973</v>
      </c>
    </row>
    <row r="390" spans="1:7" s="5" customFormat="1" ht="14.25" customHeight="1">
      <c r="A390" s="7">
        <v>45169</v>
      </c>
      <c r="B390" s="526" t="s">
        <v>116</v>
      </c>
      <c r="C390" s="526" t="s">
        <v>23</v>
      </c>
      <c r="D390" t="s">
        <v>40</v>
      </c>
      <c r="E390" s="2"/>
      <c r="F390" s="11">
        <v>5</v>
      </c>
      <c r="G390" s="51">
        <f t="shared" si="6"/>
        <v>-2.7000623958883807E-13</v>
      </c>
    </row>
    <row r="391" spans="1:7" s="5" customFormat="1" ht="14.25" customHeight="1">
      <c r="A391" s="44">
        <v>43951</v>
      </c>
      <c r="B391" s="525" t="s">
        <v>14</v>
      </c>
      <c r="C391" s="525" t="s">
        <v>24</v>
      </c>
      <c r="D391" t="s">
        <v>16</v>
      </c>
      <c r="E391" s="2">
        <v>13.1</v>
      </c>
      <c r="F391" s="11"/>
      <c r="G391" s="51">
        <f t="shared" si="6"/>
        <v>13.09999999999973</v>
      </c>
    </row>
    <row r="392" spans="1:7" s="5" customFormat="1" ht="14.25" customHeight="1">
      <c r="A392" s="7"/>
      <c r="B392" s="526"/>
      <c r="C392" s="526"/>
      <c r="D392" t="s">
        <v>17</v>
      </c>
      <c r="E392" s="2">
        <v>66.099999999999994</v>
      </c>
      <c r="F392" s="11"/>
      <c r="G392" s="51">
        <f t="shared" si="6"/>
        <v>79.199999999999719</v>
      </c>
    </row>
    <row r="393" spans="1:7" s="5" customFormat="1" ht="14.25" customHeight="1">
      <c r="A393" s="7"/>
      <c r="B393" s="526"/>
      <c r="C393" s="526"/>
      <c r="D393" t="s">
        <v>48</v>
      </c>
      <c r="E393" s="2">
        <v>60</v>
      </c>
      <c r="F393" s="11"/>
      <c r="G393" s="51">
        <f t="shared" si="6"/>
        <v>139.1999999999997</v>
      </c>
    </row>
    <row r="394" spans="1:7" s="5" customFormat="1" ht="14.25" customHeight="1">
      <c r="A394" s="7"/>
      <c r="B394" s="526"/>
      <c r="C394" s="526"/>
      <c r="D394" t="s">
        <v>40</v>
      </c>
      <c r="E394" s="2">
        <v>5</v>
      </c>
      <c r="F394" s="11"/>
      <c r="G394" s="51">
        <f t="shared" si="6"/>
        <v>144.1999999999997</v>
      </c>
    </row>
    <row r="395" spans="1:7" s="5" customFormat="1" ht="14.25" customHeight="1">
      <c r="A395" s="7">
        <v>44392</v>
      </c>
      <c r="B395" s="526">
        <v>23051</v>
      </c>
      <c r="C395" s="526" t="s">
        <v>24</v>
      </c>
      <c r="D395" t="s">
        <v>16</v>
      </c>
      <c r="E395" s="2"/>
      <c r="F395" s="2">
        <v>13.1</v>
      </c>
      <c r="G395" s="51">
        <f t="shared" si="6"/>
        <v>131.09999999999971</v>
      </c>
    </row>
    <row r="396" spans="1:7" s="5" customFormat="1" ht="14.25" customHeight="1">
      <c r="A396" s="7">
        <v>44392</v>
      </c>
      <c r="B396" s="526">
        <v>23051</v>
      </c>
      <c r="C396" s="526" t="s">
        <v>24</v>
      </c>
      <c r="D396" t="s">
        <v>17</v>
      </c>
      <c r="E396" s="2"/>
      <c r="F396" s="2">
        <v>66.099999999999994</v>
      </c>
      <c r="G396" s="51">
        <f t="shared" si="6"/>
        <v>64.999999999999716</v>
      </c>
    </row>
    <row r="397" spans="1:7" s="5" customFormat="1" ht="14.25" customHeight="1">
      <c r="A397" s="7">
        <v>45169</v>
      </c>
      <c r="B397" s="526" t="s">
        <v>116</v>
      </c>
      <c r="C397" s="526" t="s">
        <v>24</v>
      </c>
      <c r="D397" t="s">
        <v>48</v>
      </c>
      <c r="E397" s="2"/>
      <c r="F397" s="2">
        <v>60</v>
      </c>
      <c r="G397" s="51">
        <f t="shared" si="6"/>
        <v>4.9999999999997158</v>
      </c>
    </row>
    <row r="398" spans="1:7" s="5" customFormat="1" ht="14.25" customHeight="1">
      <c r="A398" s="7">
        <v>45169</v>
      </c>
      <c r="B398" s="526" t="s">
        <v>116</v>
      </c>
      <c r="C398" s="526" t="s">
        <v>24</v>
      </c>
      <c r="D398" t="s">
        <v>40</v>
      </c>
      <c r="E398" s="2"/>
      <c r="F398" s="2">
        <v>5</v>
      </c>
      <c r="G398" s="51">
        <f t="shared" si="6"/>
        <v>-2.8421709430404007E-13</v>
      </c>
    </row>
    <row r="399" spans="1:7" s="5" customFormat="1" ht="14.25" customHeight="1">
      <c r="A399" s="44">
        <v>43982</v>
      </c>
      <c r="B399" s="525" t="s">
        <v>14</v>
      </c>
      <c r="C399" s="525" t="s">
        <v>25</v>
      </c>
      <c r="D399" t="s">
        <v>16</v>
      </c>
      <c r="E399" s="2">
        <v>12.1</v>
      </c>
      <c r="F399" s="2"/>
      <c r="G399" s="51">
        <f t="shared" si="6"/>
        <v>12.099999999999715</v>
      </c>
    </row>
    <row r="400" spans="1:7" s="5" customFormat="1" ht="14.25" customHeight="1">
      <c r="A400" s="7"/>
      <c r="B400" s="526"/>
      <c r="C400" s="526"/>
      <c r="D400" t="s">
        <v>17</v>
      </c>
      <c r="E400" s="2">
        <v>35.700000000000003</v>
      </c>
      <c r="F400" s="2"/>
      <c r="G400" s="51">
        <f t="shared" si="6"/>
        <v>47.79999999999972</v>
      </c>
    </row>
    <row r="401" spans="1:7" s="5" customFormat="1" ht="14.25" customHeight="1">
      <c r="A401" s="7"/>
      <c r="B401" s="526"/>
      <c r="C401" s="526"/>
      <c r="D401" t="s">
        <v>18</v>
      </c>
      <c r="E401" s="2">
        <v>60</v>
      </c>
      <c r="F401" s="2"/>
      <c r="G401" s="51">
        <f t="shared" si="6"/>
        <v>107.79999999999973</v>
      </c>
    </row>
    <row r="402" spans="1:7" s="5" customFormat="1" ht="14.25" customHeight="1">
      <c r="A402" s="7"/>
      <c r="B402" s="526"/>
      <c r="C402" s="526"/>
      <c r="D402" t="s">
        <v>19</v>
      </c>
      <c r="E402" s="2">
        <v>5</v>
      </c>
      <c r="F402" s="2"/>
      <c r="G402" s="51">
        <f t="shared" si="6"/>
        <v>112.79999999999973</v>
      </c>
    </row>
    <row r="403" spans="1:7" s="5" customFormat="1" ht="14.25" customHeight="1">
      <c r="A403" s="7">
        <v>43982</v>
      </c>
      <c r="B403" s="526" t="s">
        <v>114</v>
      </c>
      <c r="C403" s="526" t="s">
        <v>25</v>
      </c>
      <c r="D403" t="s">
        <v>18</v>
      </c>
      <c r="E403" s="2"/>
      <c r="F403" s="2">
        <v>30</v>
      </c>
      <c r="G403" s="51">
        <f t="shared" si="6"/>
        <v>82.799999999999727</v>
      </c>
    </row>
    <row r="404" spans="1:7" s="5" customFormat="1" ht="14.25" customHeight="1">
      <c r="A404" s="7">
        <v>44392</v>
      </c>
      <c r="B404" s="526">
        <v>23051</v>
      </c>
      <c r="C404" s="526" t="s">
        <v>25</v>
      </c>
      <c r="D404" t="s">
        <v>16</v>
      </c>
      <c r="E404" s="2"/>
      <c r="F404" s="2">
        <v>12.1</v>
      </c>
      <c r="G404" s="51">
        <f t="shared" si="6"/>
        <v>70.699999999999733</v>
      </c>
    </row>
    <row r="405" spans="1:7" s="5" customFormat="1" ht="14.25" customHeight="1">
      <c r="A405" s="7">
        <v>44392</v>
      </c>
      <c r="B405" s="526">
        <v>23051</v>
      </c>
      <c r="C405" s="526" t="s">
        <v>25</v>
      </c>
      <c r="D405" t="s">
        <v>17</v>
      </c>
      <c r="E405" s="2"/>
      <c r="F405" s="2">
        <v>8.6999999999999993</v>
      </c>
      <c r="G405" s="51">
        <f t="shared" si="6"/>
        <v>61.99999999999973</v>
      </c>
    </row>
    <row r="406" spans="1:7" s="5" customFormat="1" ht="14.25" customHeight="1">
      <c r="A406" s="7">
        <v>44398</v>
      </c>
      <c r="B406" s="526">
        <v>23067</v>
      </c>
      <c r="C406" s="526" t="s">
        <v>25</v>
      </c>
      <c r="D406" t="s">
        <v>17</v>
      </c>
      <c r="E406" s="2"/>
      <c r="F406" s="2">
        <v>27</v>
      </c>
      <c r="G406" s="51">
        <f t="shared" si="6"/>
        <v>34.99999999999973</v>
      </c>
    </row>
    <row r="407" spans="1:7" s="5" customFormat="1" ht="14.25" customHeight="1">
      <c r="A407" s="7">
        <v>45169</v>
      </c>
      <c r="B407" s="526" t="s">
        <v>116</v>
      </c>
      <c r="C407" s="526" t="s">
        <v>25</v>
      </c>
      <c r="D407" t="s">
        <v>48</v>
      </c>
      <c r="E407" s="2"/>
      <c r="F407" s="2">
        <v>30</v>
      </c>
      <c r="G407" s="51">
        <f t="shared" si="6"/>
        <v>4.99999999999973</v>
      </c>
    </row>
    <row r="408" spans="1:7" s="5" customFormat="1" ht="14.25" customHeight="1">
      <c r="A408" s="7">
        <v>45169</v>
      </c>
      <c r="B408" s="526" t="s">
        <v>116</v>
      </c>
      <c r="C408" s="526" t="s">
        <v>25</v>
      </c>
      <c r="D408" t="s">
        <v>40</v>
      </c>
      <c r="E408" s="2"/>
      <c r="F408" s="2">
        <v>5</v>
      </c>
      <c r="G408" s="51">
        <f t="shared" si="6"/>
        <v>-2.7000623958883807E-13</v>
      </c>
    </row>
    <row r="409" spans="1:7">
      <c r="A409" s="44">
        <v>44012</v>
      </c>
      <c r="B409" s="525" t="s">
        <v>14</v>
      </c>
      <c r="C409" s="525" t="s">
        <v>26</v>
      </c>
      <c r="D409" t="s">
        <v>16</v>
      </c>
      <c r="E409" s="2">
        <v>10.7</v>
      </c>
      <c r="G409" s="51">
        <f t="shared" si="6"/>
        <v>10.699999999999729</v>
      </c>
    </row>
    <row r="410" spans="1:7">
      <c r="B410" s="526"/>
      <c r="C410" s="526"/>
      <c r="D410" t="s">
        <v>17</v>
      </c>
      <c r="E410" s="2">
        <v>17.100000000000001</v>
      </c>
      <c r="G410" s="51">
        <f t="shared" si="6"/>
        <v>27.799999999999731</v>
      </c>
    </row>
    <row r="411" spans="1:7">
      <c r="B411" s="526"/>
      <c r="C411" s="526"/>
      <c r="D411" t="s">
        <v>48</v>
      </c>
      <c r="E411" s="2">
        <v>60</v>
      </c>
      <c r="G411" s="51">
        <f t="shared" ref="G411:G476" si="7">+G410+E411-F411</f>
        <v>87.799999999999727</v>
      </c>
    </row>
    <row r="412" spans="1:7">
      <c r="B412" s="526"/>
      <c r="C412" s="526"/>
      <c r="D412" t="s">
        <v>40</v>
      </c>
      <c r="E412" s="2">
        <v>5</v>
      </c>
      <c r="G412" s="51">
        <f t="shared" si="7"/>
        <v>92.799999999999727</v>
      </c>
    </row>
    <row r="413" spans="1:7">
      <c r="A413" s="7">
        <v>44398</v>
      </c>
      <c r="B413" s="526">
        <v>23067</v>
      </c>
      <c r="C413" s="526" t="s">
        <v>26</v>
      </c>
      <c r="D413" t="s">
        <v>16</v>
      </c>
      <c r="E413" s="2"/>
      <c r="F413" s="2">
        <v>10.7</v>
      </c>
      <c r="G413" s="51">
        <f t="shared" si="7"/>
        <v>82.099999999999724</v>
      </c>
    </row>
    <row r="414" spans="1:7">
      <c r="A414" s="7">
        <v>44398</v>
      </c>
      <c r="B414" s="526">
        <v>23067</v>
      </c>
      <c r="C414" s="526" t="s">
        <v>26</v>
      </c>
      <c r="D414" t="s">
        <v>17</v>
      </c>
      <c r="E414" s="2"/>
      <c r="F414" s="2">
        <v>17.100000000000001</v>
      </c>
      <c r="G414" s="51">
        <f t="shared" si="7"/>
        <v>64.999999999999716</v>
      </c>
    </row>
    <row r="415" spans="1:7">
      <c r="A415" s="7">
        <v>45169</v>
      </c>
      <c r="B415" s="526" t="s">
        <v>116</v>
      </c>
      <c r="C415" s="526" t="s">
        <v>26</v>
      </c>
      <c r="D415" t="s">
        <v>48</v>
      </c>
      <c r="E415" s="2"/>
      <c r="F415" s="2">
        <v>60</v>
      </c>
      <c r="G415" s="51">
        <f t="shared" si="7"/>
        <v>4.9999999999997158</v>
      </c>
    </row>
    <row r="416" spans="1:7">
      <c r="A416" s="7">
        <v>45169</v>
      </c>
      <c r="B416" s="526" t="s">
        <v>116</v>
      </c>
      <c r="C416" s="526" t="s">
        <v>26</v>
      </c>
      <c r="D416" t="s">
        <v>40</v>
      </c>
      <c r="E416" s="2"/>
      <c r="F416" s="2">
        <v>5</v>
      </c>
      <c r="G416" s="51">
        <f t="shared" si="7"/>
        <v>-2.8421709430404007E-13</v>
      </c>
    </row>
    <row r="417" spans="1:7" ht="14.25" customHeight="1">
      <c r="A417" s="44">
        <v>44043</v>
      </c>
      <c r="B417" s="525" t="s">
        <v>14</v>
      </c>
      <c r="C417" s="525" t="s">
        <v>27</v>
      </c>
      <c r="D417" t="s">
        <v>16</v>
      </c>
      <c r="E417" s="2">
        <v>9</v>
      </c>
      <c r="G417" s="51">
        <f t="shared" si="7"/>
        <v>8.9999999999997158</v>
      </c>
    </row>
    <row r="418" spans="1:7">
      <c r="B418" s="526"/>
      <c r="C418" s="526"/>
      <c r="D418" t="s">
        <v>17</v>
      </c>
      <c r="E418" s="2">
        <v>3.7</v>
      </c>
      <c r="G418" s="51">
        <f t="shared" si="7"/>
        <v>12.699999999999715</v>
      </c>
    </row>
    <row r="419" spans="1:7">
      <c r="B419" s="526"/>
      <c r="C419" s="526"/>
      <c r="D419" t="s">
        <v>48</v>
      </c>
      <c r="E419" s="2">
        <v>60</v>
      </c>
      <c r="G419" s="51">
        <f t="shared" si="7"/>
        <v>72.699999999999719</v>
      </c>
    </row>
    <row r="420" spans="1:7">
      <c r="B420" s="526"/>
      <c r="C420" s="526"/>
      <c r="D420" t="s">
        <v>40</v>
      </c>
      <c r="E420" s="2">
        <v>5</v>
      </c>
      <c r="G420" s="51">
        <f t="shared" si="7"/>
        <v>77.699999999999719</v>
      </c>
    </row>
    <row r="421" spans="1:7">
      <c r="B421" s="526"/>
      <c r="C421" s="526"/>
      <c r="D421" s="67" t="s">
        <v>43</v>
      </c>
      <c r="E421" s="2">
        <v>10</v>
      </c>
      <c r="G421" s="51">
        <f t="shared" si="7"/>
        <v>87.699999999999719</v>
      </c>
    </row>
    <row r="422" spans="1:7">
      <c r="B422" s="526"/>
      <c r="C422" s="526"/>
      <c r="D422" s="67" t="s">
        <v>44</v>
      </c>
      <c r="E422" s="2">
        <v>10</v>
      </c>
      <c r="G422" s="51">
        <f t="shared" si="7"/>
        <v>97.699999999999719</v>
      </c>
    </row>
    <row r="423" spans="1:7">
      <c r="A423" s="7">
        <v>44398</v>
      </c>
      <c r="B423" s="526">
        <v>23067</v>
      </c>
      <c r="C423" s="526" t="s">
        <v>27</v>
      </c>
      <c r="D423" t="s">
        <v>16</v>
      </c>
      <c r="E423" s="2"/>
      <c r="F423" s="2">
        <v>9</v>
      </c>
      <c r="G423" s="51">
        <f t="shared" si="7"/>
        <v>88.699999999999719</v>
      </c>
    </row>
    <row r="424" spans="1:7">
      <c r="A424" s="7">
        <v>44398</v>
      </c>
      <c r="B424" s="526">
        <v>23067</v>
      </c>
      <c r="C424" s="526" t="s">
        <v>27</v>
      </c>
      <c r="D424" t="s">
        <v>17</v>
      </c>
      <c r="E424" s="2"/>
      <c r="F424" s="2">
        <v>3.7</v>
      </c>
      <c r="G424" s="51">
        <f t="shared" si="7"/>
        <v>84.999999999999716</v>
      </c>
    </row>
    <row r="425" spans="1:7">
      <c r="A425" s="7">
        <v>45169</v>
      </c>
      <c r="B425" s="526" t="s">
        <v>116</v>
      </c>
      <c r="C425" s="526" t="s">
        <v>27</v>
      </c>
      <c r="D425" t="s">
        <v>48</v>
      </c>
      <c r="E425" s="2"/>
      <c r="F425" s="2">
        <v>27</v>
      </c>
      <c r="G425" s="51">
        <f t="shared" si="7"/>
        <v>57.999999999999716</v>
      </c>
    </row>
    <row r="426" spans="1:7">
      <c r="A426" s="7">
        <v>45199</v>
      </c>
      <c r="B426" s="526" t="s">
        <v>117</v>
      </c>
      <c r="C426" s="526" t="s">
        <v>27</v>
      </c>
      <c r="D426" t="s">
        <v>48</v>
      </c>
      <c r="E426" s="2"/>
      <c r="F426" s="2">
        <v>33</v>
      </c>
      <c r="G426" s="51">
        <f t="shared" si="7"/>
        <v>24.999999999999716</v>
      </c>
    </row>
    <row r="427" spans="1:7">
      <c r="A427" s="7">
        <v>45199</v>
      </c>
      <c r="B427" s="526" t="s">
        <v>117</v>
      </c>
      <c r="C427" s="526" t="s">
        <v>27</v>
      </c>
      <c r="D427" t="s">
        <v>40</v>
      </c>
      <c r="E427" s="2"/>
      <c r="F427" s="2">
        <v>5</v>
      </c>
      <c r="G427" s="51">
        <f t="shared" si="7"/>
        <v>19.999999999999716</v>
      </c>
    </row>
    <row r="428" spans="1:7">
      <c r="A428" s="7">
        <v>45199</v>
      </c>
      <c r="B428" s="526" t="s">
        <v>117</v>
      </c>
      <c r="C428" s="526" t="s">
        <v>27</v>
      </c>
      <c r="D428" s="67" t="s">
        <v>43</v>
      </c>
      <c r="E428" s="2"/>
      <c r="F428" s="2">
        <v>10</v>
      </c>
      <c r="G428" s="51">
        <f t="shared" si="7"/>
        <v>9.9999999999997158</v>
      </c>
    </row>
    <row r="429" spans="1:7">
      <c r="A429" s="7">
        <v>45199</v>
      </c>
      <c r="B429" s="526" t="s">
        <v>117</v>
      </c>
      <c r="C429" s="526" t="s">
        <v>27</v>
      </c>
      <c r="D429" s="67" t="s">
        <v>44</v>
      </c>
      <c r="E429" s="2"/>
      <c r="F429" s="2">
        <v>10</v>
      </c>
      <c r="G429" s="51">
        <f t="shared" si="7"/>
        <v>-2.8421709430404007E-13</v>
      </c>
    </row>
    <row r="430" spans="1:7">
      <c r="A430" s="44">
        <v>44074</v>
      </c>
      <c r="B430" s="525" t="s">
        <v>14</v>
      </c>
      <c r="C430" s="525" t="s">
        <v>28</v>
      </c>
      <c r="D430" t="s">
        <v>16</v>
      </c>
      <c r="E430" s="2">
        <v>8.6</v>
      </c>
      <c r="G430" s="51">
        <f t="shared" si="7"/>
        <v>8.5999999999997154</v>
      </c>
    </row>
    <row r="431" spans="1:7">
      <c r="B431" s="526"/>
      <c r="C431" s="526"/>
      <c r="D431" t="s">
        <v>17</v>
      </c>
      <c r="E431" s="2">
        <v>2.7</v>
      </c>
      <c r="G431" s="51">
        <f t="shared" si="7"/>
        <v>11.299999999999716</v>
      </c>
    </row>
    <row r="432" spans="1:7">
      <c r="B432" s="526"/>
      <c r="C432" s="526"/>
      <c r="D432" t="s">
        <v>48</v>
      </c>
      <c r="E432" s="2">
        <v>60</v>
      </c>
      <c r="G432" s="51">
        <f t="shared" si="7"/>
        <v>71.299999999999713</v>
      </c>
    </row>
    <row r="433" spans="1:7">
      <c r="B433" s="526"/>
      <c r="C433" s="526"/>
      <c r="D433" t="s">
        <v>40</v>
      </c>
      <c r="E433" s="2">
        <v>5</v>
      </c>
      <c r="G433" s="51">
        <f t="shared" si="7"/>
        <v>76.299999999999713</v>
      </c>
    </row>
    <row r="434" spans="1:7">
      <c r="B434" s="526"/>
      <c r="C434" s="526"/>
      <c r="D434" t="s">
        <v>95</v>
      </c>
      <c r="E434" s="2">
        <v>15</v>
      </c>
      <c r="G434" s="51">
        <f t="shared" si="7"/>
        <v>91.299999999999713</v>
      </c>
    </row>
    <row r="435" spans="1:7">
      <c r="A435" s="7">
        <v>44398</v>
      </c>
      <c r="B435" s="526">
        <v>23067</v>
      </c>
      <c r="C435" s="526" t="s">
        <v>28</v>
      </c>
      <c r="D435" t="s">
        <v>16</v>
      </c>
      <c r="E435" s="2"/>
      <c r="F435" s="2">
        <v>8.6</v>
      </c>
      <c r="G435" s="51">
        <f t="shared" si="7"/>
        <v>82.699999999999719</v>
      </c>
    </row>
    <row r="436" spans="1:7">
      <c r="A436" s="7">
        <v>44398</v>
      </c>
      <c r="B436" s="526">
        <v>23067</v>
      </c>
      <c r="C436" s="526" t="s">
        <v>28</v>
      </c>
      <c r="D436" t="s">
        <v>17</v>
      </c>
      <c r="E436" s="2"/>
      <c r="F436" s="2">
        <v>2.7</v>
      </c>
      <c r="G436" s="51">
        <f t="shared" si="7"/>
        <v>79.999999999999716</v>
      </c>
    </row>
    <row r="437" spans="1:7">
      <c r="A437" s="7">
        <v>45199</v>
      </c>
      <c r="B437" s="526" t="s">
        <v>117</v>
      </c>
      <c r="C437" s="526" t="s">
        <v>28</v>
      </c>
      <c r="D437" t="s">
        <v>48</v>
      </c>
      <c r="E437" s="2"/>
      <c r="F437" s="2">
        <v>60</v>
      </c>
      <c r="G437" s="51">
        <f t="shared" si="7"/>
        <v>19.999999999999716</v>
      </c>
    </row>
    <row r="438" spans="1:7">
      <c r="A438" s="7">
        <v>45199</v>
      </c>
      <c r="B438" s="526" t="s">
        <v>117</v>
      </c>
      <c r="C438" s="526" t="s">
        <v>28</v>
      </c>
      <c r="D438" t="s">
        <v>40</v>
      </c>
      <c r="E438" s="2"/>
      <c r="F438" s="2">
        <v>5</v>
      </c>
      <c r="G438" s="51">
        <f t="shared" si="7"/>
        <v>14.999999999999716</v>
      </c>
    </row>
    <row r="439" spans="1:7">
      <c r="A439" s="7">
        <v>45199</v>
      </c>
      <c r="B439" s="526" t="s">
        <v>117</v>
      </c>
      <c r="C439" s="526" t="s">
        <v>28</v>
      </c>
      <c r="D439" t="s">
        <v>95</v>
      </c>
      <c r="E439" s="2"/>
      <c r="F439" s="2">
        <v>15</v>
      </c>
      <c r="G439" s="51">
        <f t="shared" si="7"/>
        <v>-2.8421709430404007E-13</v>
      </c>
    </row>
    <row r="440" spans="1:7">
      <c r="A440" s="44">
        <v>44104</v>
      </c>
      <c r="B440" s="525" t="s">
        <v>14</v>
      </c>
      <c r="C440" s="525" t="s">
        <v>29</v>
      </c>
      <c r="D440" t="s">
        <v>16</v>
      </c>
      <c r="E440" s="2">
        <v>8.9</v>
      </c>
      <c r="G440" s="51">
        <f t="shared" si="7"/>
        <v>8.8999999999997161</v>
      </c>
    </row>
    <row r="441" spans="1:7">
      <c r="B441" s="526"/>
      <c r="C441" s="526"/>
      <c r="D441" t="s">
        <v>17</v>
      </c>
      <c r="E441" s="2">
        <v>3.1</v>
      </c>
      <c r="G441" s="51">
        <f t="shared" si="7"/>
        <v>11.999999999999716</v>
      </c>
    </row>
    <row r="442" spans="1:7">
      <c r="B442" s="526"/>
      <c r="C442" s="526"/>
      <c r="D442" t="s">
        <v>48</v>
      </c>
      <c r="E442" s="2">
        <v>60</v>
      </c>
      <c r="G442" s="51">
        <f t="shared" si="7"/>
        <v>71.999999999999716</v>
      </c>
    </row>
    <row r="443" spans="1:7">
      <c r="B443" s="526"/>
      <c r="C443" s="526"/>
      <c r="D443" t="s">
        <v>40</v>
      </c>
      <c r="E443" s="2">
        <v>5</v>
      </c>
      <c r="G443" s="51">
        <f t="shared" si="7"/>
        <v>76.999999999999716</v>
      </c>
    </row>
    <row r="444" spans="1:7">
      <c r="B444" s="526"/>
      <c r="C444" s="526"/>
      <c r="D444" t="s">
        <v>95</v>
      </c>
      <c r="E444" s="2">
        <v>8.5</v>
      </c>
      <c r="G444" s="51">
        <f t="shared" si="7"/>
        <v>85.499999999999716</v>
      </c>
    </row>
    <row r="445" spans="1:7">
      <c r="A445" s="7">
        <v>44398</v>
      </c>
      <c r="B445" s="526">
        <v>23068</v>
      </c>
      <c r="C445" s="526" t="s">
        <v>29</v>
      </c>
      <c r="D445" t="s">
        <v>16</v>
      </c>
      <c r="E445" s="2"/>
      <c r="F445" s="2">
        <v>8.9</v>
      </c>
      <c r="G445" s="51">
        <f t="shared" si="7"/>
        <v>76.59999999999971</v>
      </c>
    </row>
    <row r="446" spans="1:7">
      <c r="A446" s="7">
        <v>44398</v>
      </c>
      <c r="B446" s="526">
        <v>23068</v>
      </c>
      <c r="C446" s="526" t="s">
        <v>29</v>
      </c>
      <c r="D446" t="s">
        <v>17</v>
      </c>
      <c r="E446" s="2"/>
      <c r="F446" s="2">
        <v>3.1</v>
      </c>
      <c r="G446" s="51">
        <f t="shared" si="7"/>
        <v>73.499999999999716</v>
      </c>
    </row>
    <row r="447" spans="1:7">
      <c r="A447" s="7">
        <v>45199</v>
      </c>
      <c r="B447" s="526" t="s">
        <v>117</v>
      </c>
      <c r="C447" s="526" t="s">
        <v>29</v>
      </c>
      <c r="D447" t="s">
        <v>48</v>
      </c>
      <c r="E447" s="2"/>
      <c r="F447" s="2">
        <v>10</v>
      </c>
      <c r="G447" s="51">
        <f t="shared" si="7"/>
        <v>63.499999999999716</v>
      </c>
    </row>
    <row r="448" spans="1:7">
      <c r="A448" s="7">
        <v>45230</v>
      </c>
      <c r="B448" s="526" t="s">
        <v>118</v>
      </c>
      <c r="C448" s="526" t="s">
        <v>29</v>
      </c>
      <c r="D448" t="s">
        <v>48</v>
      </c>
      <c r="E448" s="2"/>
      <c r="F448" s="2">
        <v>50</v>
      </c>
      <c r="G448" s="51">
        <f t="shared" si="7"/>
        <v>13.499999999999716</v>
      </c>
    </row>
    <row r="449" spans="1:7">
      <c r="A449" s="7">
        <v>45230</v>
      </c>
      <c r="B449" s="526" t="s">
        <v>118</v>
      </c>
      <c r="C449" s="526" t="s">
        <v>29</v>
      </c>
      <c r="D449" t="s">
        <v>40</v>
      </c>
      <c r="E449" s="2"/>
      <c r="F449" s="2">
        <v>5</v>
      </c>
      <c r="G449" s="51">
        <f t="shared" si="7"/>
        <v>8.4999999999997158</v>
      </c>
    </row>
    <row r="450" spans="1:7">
      <c r="A450" s="7">
        <v>45230</v>
      </c>
      <c r="B450" s="526" t="s">
        <v>118</v>
      </c>
      <c r="C450" s="526" t="s">
        <v>29</v>
      </c>
      <c r="D450" t="s">
        <v>95</v>
      </c>
      <c r="E450" s="2"/>
      <c r="F450" s="2">
        <v>8.5</v>
      </c>
      <c r="G450" s="51">
        <f t="shared" si="7"/>
        <v>-2.8421709430404007E-13</v>
      </c>
    </row>
    <row r="451" spans="1:7">
      <c r="A451" s="44">
        <v>44135</v>
      </c>
      <c r="B451" s="525" t="s">
        <v>14</v>
      </c>
      <c r="C451" s="525" t="s">
        <v>30</v>
      </c>
      <c r="D451" t="s">
        <v>16</v>
      </c>
      <c r="E451" s="2">
        <v>10.4</v>
      </c>
      <c r="G451" s="51">
        <f t="shared" si="7"/>
        <v>10.399999999999716</v>
      </c>
    </row>
    <row r="452" spans="1:7">
      <c r="B452" s="526"/>
      <c r="C452" s="526"/>
      <c r="D452" t="s">
        <v>17</v>
      </c>
      <c r="E452" s="2">
        <v>3.3</v>
      </c>
      <c r="G452" s="51">
        <f t="shared" si="7"/>
        <v>13.699999999999715</v>
      </c>
    </row>
    <row r="453" spans="1:7">
      <c r="B453" s="526"/>
      <c r="C453" s="526"/>
      <c r="D453" t="s">
        <v>48</v>
      </c>
      <c r="E453" s="2">
        <v>60</v>
      </c>
      <c r="G453" s="51">
        <f t="shared" si="7"/>
        <v>73.699999999999719</v>
      </c>
    </row>
    <row r="454" spans="1:7">
      <c r="B454" s="526"/>
      <c r="C454" s="526"/>
      <c r="D454" t="s">
        <v>40</v>
      </c>
      <c r="E454" s="2">
        <v>5</v>
      </c>
      <c r="G454" s="51">
        <f t="shared" si="7"/>
        <v>78.699999999999719</v>
      </c>
    </row>
    <row r="455" spans="1:7">
      <c r="B455" s="526"/>
      <c r="C455" s="526"/>
      <c r="D455" s="67" t="s">
        <v>46</v>
      </c>
      <c r="E455" s="2">
        <v>10</v>
      </c>
      <c r="G455" s="51">
        <f t="shared" si="7"/>
        <v>88.699999999999719</v>
      </c>
    </row>
    <row r="456" spans="1:7">
      <c r="B456" s="526"/>
      <c r="C456" s="526"/>
      <c r="D456" s="67" t="s">
        <v>47</v>
      </c>
      <c r="E456" s="2">
        <v>10</v>
      </c>
      <c r="G456" s="51">
        <f t="shared" si="7"/>
        <v>98.699999999999719</v>
      </c>
    </row>
    <row r="457" spans="1:7">
      <c r="A457" s="7">
        <v>44398</v>
      </c>
      <c r="B457" s="526">
        <v>23068</v>
      </c>
      <c r="C457" s="526" t="s">
        <v>30</v>
      </c>
      <c r="D457" t="s">
        <v>16</v>
      </c>
      <c r="E457" s="2"/>
      <c r="F457" s="2">
        <v>9.1999999999999993</v>
      </c>
      <c r="G457" s="51">
        <f t="shared" si="7"/>
        <v>89.499999999999716</v>
      </c>
    </row>
    <row r="458" spans="1:7">
      <c r="A458" s="10">
        <v>44431</v>
      </c>
      <c r="B458" s="526">
        <v>23277</v>
      </c>
      <c r="C458" s="526" t="s">
        <v>30</v>
      </c>
      <c r="D458" t="s">
        <v>16</v>
      </c>
      <c r="E458" s="2"/>
      <c r="F458" s="2">
        <v>1.2</v>
      </c>
      <c r="G458" s="51">
        <f t="shared" si="7"/>
        <v>88.299999999999713</v>
      </c>
    </row>
    <row r="459" spans="1:7">
      <c r="A459" s="10">
        <v>44431</v>
      </c>
      <c r="B459" s="526">
        <v>23277</v>
      </c>
      <c r="C459" s="526" t="s">
        <v>30</v>
      </c>
      <c r="D459" t="s">
        <v>17</v>
      </c>
      <c r="E459" s="2"/>
      <c r="F459" s="2">
        <v>3.3</v>
      </c>
      <c r="G459" s="51">
        <f t="shared" si="7"/>
        <v>84.999999999999716</v>
      </c>
    </row>
    <row r="460" spans="1:7">
      <c r="A460" s="7">
        <v>45230</v>
      </c>
      <c r="B460" s="526" t="s">
        <v>118</v>
      </c>
      <c r="C460" s="526" t="s">
        <v>30</v>
      </c>
      <c r="D460" t="s">
        <v>48</v>
      </c>
      <c r="E460" s="2"/>
      <c r="F460" s="2">
        <v>60</v>
      </c>
      <c r="G460" s="51">
        <f t="shared" si="7"/>
        <v>24.999999999999716</v>
      </c>
    </row>
    <row r="461" spans="1:7">
      <c r="A461" s="7">
        <v>45230</v>
      </c>
      <c r="B461" s="526" t="s">
        <v>118</v>
      </c>
      <c r="C461" s="526" t="s">
        <v>30</v>
      </c>
      <c r="D461" t="s">
        <v>40</v>
      </c>
      <c r="E461" s="2"/>
      <c r="F461" s="2">
        <v>5</v>
      </c>
      <c r="G461" s="51">
        <f t="shared" si="7"/>
        <v>19.999999999999716</v>
      </c>
    </row>
    <row r="462" spans="1:7">
      <c r="A462" s="7">
        <v>45230</v>
      </c>
      <c r="B462" s="526" t="s">
        <v>118</v>
      </c>
      <c r="C462" s="526" t="s">
        <v>30</v>
      </c>
      <c r="D462" s="67" t="s">
        <v>46</v>
      </c>
      <c r="E462" s="2"/>
      <c r="F462" s="2">
        <v>10</v>
      </c>
      <c r="G462" s="51">
        <f t="shared" si="7"/>
        <v>9.9999999999997158</v>
      </c>
    </row>
    <row r="463" spans="1:7">
      <c r="A463" s="7">
        <v>45230</v>
      </c>
      <c r="B463" s="526" t="s">
        <v>118</v>
      </c>
      <c r="C463" s="526" t="s">
        <v>30</v>
      </c>
      <c r="D463" s="67" t="s">
        <v>47</v>
      </c>
      <c r="E463" s="2"/>
      <c r="F463" s="2">
        <v>10</v>
      </c>
      <c r="G463" s="51">
        <f t="shared" si="7"/>
        <v>-2.8421709430404007E-13</v>
      </c>
    </row>
    <row r="464" spans="1:7">
      <c r="A464" s="44">
        <v>44165</v>
      </c>
      <c r="B464" s="525" t="s">
        <v>14</v>
      </c>
      <c r="C464" s="525" t="s">
        <v>33</v>
      </c>
      <c r="D464" t="s">
        <v>16</v>
      </c>
      <c r="E464" s="2">
        <v>9.9</v>
      </c>
      <c r="G464" s="51">
        <f t="shared" si="7"/>
        <v>9.8999999999997161</v>
      </c>
    </row>
    <row r="465" spans="1:7">
      <c r="B465" s="526"/>
      <c r="C465" s="526"/>
      <c r="D465" t="s">
        <v>17</v>
      </c>
      <c r="E465" s="2">
        <v>3.3</v>
      </c>
      <c r="G465" s="51">
        <f t="shared" si="7"/>
        <v>13.199999999999715</v>
      </c>
    </row>
    <row r="466" spans="1:7">
      <c r="B466" s="526"/>
      <c r="C466" s="526"/>
      <c r="D466" t="s">
        <v>48</v>
      </c>
      <c r="E466" s="2">
        <v>60</v>
      </c>
      <c r="G466" s="51">
        <f t="shared" si="7"/>
        <v>73.199999999999719</v>
      </c>
    </row>
    <row r="467" spans="1:7">
      <c r="B467" s="526"/>
      <c r="C467" s="526"/>
      <c r="D467" t="s">
        <v>40</v>
      </c>
      <c r="E467" s="2">
        <v>5</v>
      </c>
      <c r="G467" s="51">
        <f t="shared" si="7"/>
        <v>78.199999999999719</v>
      </c>
    </row>
    <row r="468" spans="1:7">
      <c r="A468" s="7">
        <v>44431</v>
      </c>
      <c r="B468" s="526">
        <v>23277</v>
      </c>
      <c r="C468" s="526" t="s">
        <v>33</v>
      </c>
      <c r="D468" t="s">
        <v>16</v>
      </c>
      <c r="E468" s="2"/>
      <c r="F468" s="2">
        <v>9.9</v>
      </c>
      <c r="G468" s="51">
        <f t="shared" si="7"/>
        <v>68.299999999999713</v>
      </c>
    </row>
    <row r="469" spans="1:7">
      <c r="A469" s="7">
        <v>44431</v>
      </c>
      <c r="B469" s="526">
        <v>23277</v>
      </c>
      <c r="C469" s="526" t="s">
        <v>33</v>
      </c>
      <c r="D469" t="s">
        <v>17</v>
      </c>
      <c r="E469" s="2"/>
      <c r="F469" s="2">
        <v>3.3</v>
      </c>
      <c r="G469" s="51">
        <f t="shared" si="7"/>
        <v>64.999999999999716</v>
      </c>
    </row>
    <row r="470" spans="1:7">
      <c r="A470" s="7">
        <v>45230</v>
      </c>
      <c r="B470" s="526" t="s">
        <v>118</v>
      </c>
      <c r="C470" s="526" t="s">
        <v>33</v>
      </c>
      <c r="D470" t="s">
        <v>48</v>
      </c>
      <c r="E470" s="2"/>
      <c r="F470" s="2">
        <v>51.5</v>
      </c>
      <c r="G470" s="51">
        <f t="shared" si="7"/>
        <v>13.499999999999716</v>
      </c>
    </row>
    <row r="471" spans="1:7">
      <c r="A471" s="7">
        <v>45260</v>
      </c>
      <c r="B471" s="526" t="s">
        <v>132</v>
      </c>
      <c r="C471" s="526" t="s">
        <v>33</v>
      </c>
      <c r="D471" t="s">
        <v>48</v>
      </c>
      <c r="E471" s="2"/>
      <c r="F471" s="2">
        <v>8.5</v>
      </c>
      <c r="G471" s="51">
        <f t="shared" si="7"/>
        <v>4.9999999999997158</v>
      </c>
    </row>
    <row r="472" spans="1:7">
      <c r="A472" s="7">
        <v>45260</v>
      </c>
      <c r="B472" s="526" t="s">
        <v>132</v>
      </c>
      <c r="C472" s="526" t="s">
        <v>33</v>
      </c>
      <c r="D472" t="s">
        <v>40</v>
      </c>
      <c r="E472" s="2"/>
      <c r="F472" s="2">
        <v>5</v>
      </c>
      <c r="G472" s="51">
        <f t="shared" si="7"/>
        <v>-2.8421709430404007E-13</v>
      </c>
    </row>
    <row r="473" spans="1:7">
      <c r="A473" s="44">
        <v>44196</v>
      </c>
      <c r="B473" s="525" t="s">
        <v>14</v>
      </c>
      <c r="C473" s="525" t="s">
        <v>34</v>
      </c>
      <c r="D473" t="s">
        <v>16</v>
      </c>
      <c r="E473" s="2">
        <v>11.3</v>
      </c>
      <c r="G473" s="51">
        <f t="shared" si="7"/>
        <v>11.299999999999716</v>
      </c>
    </row>
    <row r="474" spans="1:7">
      <c r="B474" s="526"/>
      <c r="C474" s="526"/>
      <c r="D474" t="s">
        <v>17</v>
      </c>
      <c r="E474" s="2">
        <v>3</v>
      </c>
      <c r="G474" s="51">
        <f t="shared" si="7"/>
        <v>14.299999999999716</v>
      </c>
    </row>
    <row r="475" spans="1:7">
      <c r="B475" s="526"/>
      <c r="C475" s="526"/>
      <c r="D475" t="s">
        <v>48</v>
      </c>
      <c r="E475" s="2">
        <v>60</v>
      </c>
      <c r="G475" s="51">
        <f t="shared" si="7"/>
        <v>74.299999999999713</v>
      </c>
    </row>
    <row r="476" spans="1:7">
      <c r="B476" s="526"/>
      <c r="C476" s="526"/>
      <c r="D476" t="s">
        <v>40</v>
      </c>
      <c r="E476" s="2">
        <v>5</v>
      </c>
      <c r="G476" s="51">
        <f t="shared" si="7"/>
        <v>79.299999999999713</v>
      </c>
    </row>
    <row r="477" spans="1:7">
      <c r="A477" s="7">
        <v>44431</v>
      </c>
      <c r="B477" s="526">
        <v>23277</v>
      </c>
      <c r="C477" s="526" t="s">
        <v>34</v>
      </c>
      <c r="D477" t="s">
        <v>16</v>
      </c>
      <c r="E477" s="2"/>
      <c r="F477" s="2">
        <v>11.3</v>
      </c>
      <c r="G477" s="51">
        <f t="shared" ref="G477:G489" si="8">+G476+E477-F477</f>
        <v>67.999999999999716</v>
      </c>
    </row>
    <row r="478" spans="1:7">
      <c r="A478" s="7">
        <v>44431</v>
      </c>
      <c r="B478" s="526">
        <v>23277</v>
      </c>
      <c r="C478" s="526" t="s">
        <v>34</v>
      </c>
      <c r="D478" t="s">
        <v>17</v>
      </c>
      <c r="E478" s="2"/>
      <c r="F478" s="2">
        <v>3</v>
      </c>
      <c r="G478" s="51">
        <f t="shared" si="8"/>
        <v>64.999999999999716</v>
      </c>
    </row>
    <row r="479" spans="1:7">
      <c r="A479" s="7">
        <v>45260</v>
      </c>
      <c r="B479" s="526" t="s">
        <v>132</v>
      </c>
      <c r="C479" s="526" t="s">
        <v>34</v>
      </c>
      <c r="D479" t="s">
        <v>48</v>
      </c>
      <c r="E479" s="2"/>
      <c r="F479" s="2">
        <v>60</v>
      </c>
      <c r="G479" s="51">
        <f t="shared" si="8"/>
        <v>4.9999999999997158</v>
      </c>
    </row>
    <row r="480" spans="1:7">
      <c r="A480" s="7">
        <v>45260</v>
      </c>
      <c r="B480" s="526" t="s">
        <v>132</v>
      </c>
      <c r="C480" s="526" t="s">
        <v>34</v>
      </c>
      <c r="D480" t="s">
        <v>40</v>
      </c>
      <c r="E480" s="2"/>
      <c r="F480" s="2">
        <v>5</v>
      </c>
      <c r="G480" s="51">
        <f t="shared" si="8"/>
        <v>-2.8421709430404007E-13</v>
      </c>
    </row>
    <row r="481" spans="1:7">
      <c r="A481" s="88">
        <v>44227</v>
      </c>
      <c r="B481" s="525" t="s">
        <v>14</v>
      </c>
      <c r="C481" s="525" t="s">
        <v>15</v>
      </c>
      <c r="D481" t="s">
        <v>16</v>
      </c>
      <c r="E481" s="2">
        <v>12</v>
      </c>
      <c r="G481" s="51">
        <f t="shared" si="8"/>
        <v>11.999999999999716</v>
      </c>
    </row>
    <row r="482" spans="1:7">
      <c r="A482" s="86"/>
      <c r="B482" s="526"/>
      <c r="C482" s="526"/>
      <c r="D482" t="s">
        <v>17</v>
      </c>
      <c r="E482" s="2">
        <v>3.8</v>
      </c>
      <c r="G482" s="51">
        <f t="shared" si="8"/>
        <v>15.799999999999716</v>
      </c>
    </row>
    <row r="483" spans="1:7">
      <c r="A483" s="86"/>
      <c r="B483" s="526"/>
      <c r="C483" s="526"/>
      <c r="D483" t="s">
        <v>48</v>
      </c>
      <c r="E483" s="2">
        <v>60</v>
      </c>
      <c r="G483" s="51">
        <f t="shared" si="8"/>
        <v>75.799999999999713</v>
      </c>
    </row>
    <row r="484" spans="1:7">
      <c r="A484" s="86"/>
      <c r="B484" s="526"/>
      <c r="C484" s="526"/>
      <c r="D484" t="s">
        <v>40</v>
      </c>
      <c r="E484" s="2">
        <v>5</v>
      </c>
      <c r="G484" s="51">
        <f t="shared" si="8"/>
        <v>80.799999999999713</v>
      </c>
    </row>
    <row r="485" spans="1:7">
      <c r="A485" s="86">
        <v>44431</v>
      </c>
      <c r="B485" s="526">
        <v>23278</v>
      </c>
      <c r="C485" s="526" t="s">
        <v>15</v>
      </c>
      <c r="D485" t="s">
        <v>16</v>
      </c>
      <c r="E485" s="2"/>
      <c r="F485" s="2">
        <v>12</v>
      </c>
      <c r="G485" s="51">
        <f t="shared" si="8"/>
        <v>68.799999999999713</v>
      </c>
    </row>
    <row r="486" spans="1:7" ht="13.5" customHeight="1">
      <c r="A486" s="86">
        <v>44431</v>
      </c>
      <c r="B486" s="526">
        <v>23278</v>
      </c>
      <c r="C486" s="526" t="s">
        <v>15</v>
      </c>
      <c r="D486" t="s">
        <v>17</v>
      </c>
      <c r="E486" s="2"/>
      <c r="F486" s="2">
        <v>3.8</v>
      </c>
      <c r="G486" s="51">
        <f t="shared" si="8"/>
        <v>64.999999999999716</v>
      </c>
    </row>
    <row r="487" spans="1:7" ht="13.5" customHeight="1">
      <c r="A487" s="7">
        <v>45260</v>
      </c>
      <c r="B487" s="526" t="s">
        <v>132</v>
      </c>
      <c r="C487" s="526" t="s">
        <v>15</v>
      </c>
      <c r="D487" t="s">
        <v>48</v>
      </c>
      <c r="E487" s="2"/>
      <c r="F487" s="2">
        <v>60</v>
      </c>
      <c r="G487" s="51">
        <f t="shared" si="8"/>
        <v>4.9999999999997158</v>
      </c>
    </row>
    <row r="488" spans="1:7" ht="13.5" customHeight="1">
      <c r="A488" s="7">
        <v>45260</v>
      </c>
      <c r="B488" s="526" t="s">
        <v>132</v>
      </c>
      <c r="C488" s="526" t="s">
        <v>15</v>
      </c>
      <c r="D488" t="s">
        <v>40</v>
      </c>
      <c r="E488" s="2"/>
      <c r="F488" s="2">
        <v>5</v>
      </c>
      <c r="G488" s="51">
        <f t="shared" si="8"/>
        <v>-2.8421709430404007E-13</v>
      </c>
    </row>
    <row r="489" spans="1:7">
      <c r="A489" s="88">
        <v>44255</v>
      </c>
      <c r="B489" s="525" t="s">
        <v>14</v>
      </c>
      <c r="C489" s="525" t="s">
        <v>20</v>
      </c>
      <c r="D489" t="s">
        <v>16</v>
      </c>
      <c r="E489" s="2">
        <v>10.9</v>
      </c>
      <c r="G489" s="51">
        <f t="shared" si="8"/>
        <v>10.899999999999716</v>
      </c>
    </row>
    <row r="490" spans="1:7">
      <c r="A490" s="86"/>
      <c r="B490" s="526"/>
      <c r="C490" s="526"/>
      <c r="D490" t="s">
        <v>17</v>
      </c>
      <c r="E490" s="2">
        <v>4.7</v>
      </c>
      <c r="G490" s="51">
        <f t="shared" ref="G490:G521" si="9">+G489+E490-F490</f>
        <v>15.599999999999717</v>
      </c>
    </row>
    <row r="491" spans="1:7">
      <c r="A491" s="86"/>
      <c r="B491" s="526"/>
      <c r="C491" s="526"/>
      <c r="D491" t="s">
        <v>48</v>
      </c>
      <c r="E491" s="2">
        <v>56</v>
      </c>
      <c r="G491" s="51">
        <f t="shared" si="9"/>
        <v>71.59999999999971</v>
      </c>
    </row>
    <row r="492" spans="1:7">
      <c r="A492" s="86"/>
      <c r="B492" s="526"/>
      <c r="C492" s="526"/>
      <c r="D492" t="s">
        <v>40</v>
      </c>
      <c r="E492" s="2">
        <v>5</v>
      </c>
      <c r="G492" s="51">
        <f t="shared" si="9"/>
        <v>76.59999999999971</v>
      </c>
    </row>
    <row r="493" spans="1:7">
      <c r="A493" s="86"/>
      <c r="B493" s="526"/>
      <c r="C493" s="526"/>
      <c r="D493" t="s">
        <v>49</v>
      </c>
      <c r="E493" s="2">
        <v>10</v>
      </c>
      <c r="G493" s="51">
        <f t="shared" si="9"/>
        <v>86.59999999999971</v>
      </c>
    </row>
    <row r="494" spans="1:7">
      <c r="A494" s="86">
        <v>44431</v>
      </c>
      <c r="B494" s="526">
        <v>23278</v>
      </c>
      <c r="C494" s="526" t="s">
        <v>20</v>
      </c>
      <c r="D494" t="s">
        <v>16</v>
      </c>
      <c r="E494" s="2"/>
      <c r="F494" s="2">
        <v>10.9</v>
      </c>
      <c r="G494" s="51">
        <f t="shared" si="9"/>
        <v>75.699999999999704</v>
      </c>
    </row>
    <row r="495" spans="1:7">
      <c r="A495" s="86">
        <v>44431</v>
      </c>
      <c r="B495" s="526">
        <v>23278</v>
      </c>
      <c r="C495" s="526" t="s">
        <v>20</v>
      </c>
      <c r="D495" t="s">
        <v>17</v>
      </c>
      <c r="E495" s="2"/>
      <c r="F495" s="2">
        <v>4.7</v>
      </c>
      <c r="G495" s="51">
        <f t="shared" si="9"/>
        <v>70.999999999999702</v>
      </c>
    </row>
    <row r="496" spans="1:7">
      <c r="A496" s="7">
        <v>45260</v>
      </c>
      <c r="B496" s="526" t="s">
        <v>132</v>
      </c>
      <c r="C496" s="526" t="s">
        <v>20</v>
      </c>
      <c r="D496" t="s">
        <v>48</v>
      </c>
      <c r="E496" s="2"/>
      <c r="F496" s="2">
        <v>6.5</v>
      </c>
      <c r="G496" s="51">
        <f t="shared" si="9"/>
        <v>64.499999999999702</v>
      </c>
    </row>
    <row r="497" spans="1:12">
      <c r="A497" s="7">
        <v>45291</v>
      </c>
      <c r="B497" s="526" t="s">
        <v>121</v>
      </c>
      <c r="C497" s="526" t="s">
        <v>20</v>
      </c>
      <c r="D497" t="s">
        <v>48</v>
      </c>
      <c r="E497" s="2"/>
      <c r="F497" s="2">
        <v>49.5</v>
      </c>
      <c r="G497" s="51">
        <f t="shared" si="9"/>
        <v>14.999999999999702</v>
      </c>
    </row>
    <row r="498" spans="1:12">
      <c r="A498" s="7">
        <v>45291</v>
      </c>
      <c r="B498" s="526" t="s">
        <v>121</v>
      </c>
      <c r="C498" s="526" t="s">
        <v>20</v>
      </c>
      <c r="D498" t="s">
        <v>40</v>
      </c>
      <c r="E498" s="2"/>
      <c r="F498" s="2">
        <v>5</v>
      </c>
      <c r="G498" s="51">
        <f t="shared" si="9"/>
        <v>9.9999999999997016</v>
      </c>
    </row>
    <row r="499" spans="1:12">
      <c r="A499" s="7">
        <v>45291</v>
      </c>
      <c r="B499" s="526" t="s">
        <v>121</v>
      </c>
      <c r="C499" s="526" t="s">
        <v>20</v>
      </c>
      <c r="D499" t="s">
        <v>49</v>
      </c>
      <c r="E499" s="2"/>
      <c r="F499" s="2">
        <v>10</v>
      </c>
      <c r="G499" s="51">
        <f t="shared" si="9"/>
        <v>-2.9842794901924208E-13</v>
      </c>
    </row>
    <row r="500" spans="1:12">
      <c r="A500" s="88">
        <v>44286</v>
      </c>
      <c r="B500" s="525" t="s">
        <v>14</v>
      </c>
      <c r="C500" s="525" t="s">
        <v>23</v>
      </c>
      <c r="D500" t="s">
        <v>16</v>
      </c>
      <c r="E500" s="2">
        <v>12</v>
      </c>
      <c r="G500" s="51">
        <f t="shared" si="9"/>
        <v>11.999999999999702</v>
      </c>
    </row>
    <row r="501" spans="1:12">
      <c r="A501" s="86"/>
      <c r="B501" s="526"/>
      <c r="C501" s="526"/>
      <c r="D501" t="s">
        <v>17</v>
      </c>
      <c r="E501" s="2">
        <v>19.600000000000001</v>
      </c>
      <c r="G501" s="51">
        <f t="shared" si="9"/>
        <v>31.599999999999703</v>
      </c>
    </row>
    <row r="502" spans="1:12">
      <c r="A502" s="86"/>
      <c r="B502" s="526"/>
      <c r="C502" s="526"/>
      <c r="D502" t="s">
        <v>48</v>
      </c>
      <c r="E502" s="2">
        <v>60</v>
      </c>
      <c r="G502" s="51">
        <f t="shared" si="9"/>
        <v>91.59999999999971</v>
      </c>
    </row>
    <row r="503" spans="1:12">
      <c r="A503" s="86"/>
      <c r="B503" s="526"/>
      <c r="C503" s="526"/>
      <c r="D503" t="s">
        <v>40</v>
      </c>
      <c r="E503" s="2">
        <v>5</v>
      </c>
      <c r="G503" s="51">
        <f t="shared" si="9"/>
        <v>96.59999999999971</v>
      </c>
    </row>
    <row r="504" spans="1:12">
      <c r="A504" s="86"/>
      <c r="B504" s="526"/>
      <c r="C504" s="526"/>
      <c r="D504" t="s">
        <v>50</v>
      </c>
      <c r="E504" s="2">
        <v>10</v>
      </c>
      <c r="G504" s="51">
        <f t="shared" si="9"/>
        <v>106.59999999999971</v>
      </c>
      <c r="I504" s="5"/>
      <c r="J504" s="5"/>
      <c r="K504" s="5"/>
      <c r="L504" s="5"/>
    </row>
    <row r="505" spans="1:12">
      <c r="A505" s="86">
        <v>44431</v>
      </c>
      <c r="B505" s="526">
        <v>23278</v>
      </c>
      <c r="C505" s="526" t="s">
        <v>23</v>
      </c>
      <c r="D505" t="s">
        <v>16</v>
      </c>
      <c r="E505" s="2"/>
      <c r="F505" s="2">
        <v>12</v>
      </c>
      <c r="G505" s="51">
        <f t="shared" si="9"/>
        <v>94.59999999999971</v>
      </c>
    </row>
    <row r="506" spans="1:12">
      <c r="A506" s="86">
        <v>44431</v>
      </c>
      <c r="B506" s="526">
        <v>23278</v>
      </c>
      <c r="C506" s="526" t="s">
        <v>23</v>
      </c>
      <c r="D506" t="s">
        <v>17</v>
      </c>
      <c r="E506" s="2"/>
      <c r="F506" s="2">
        <v>19.600000000000001</v>
      </c>
      <c r="G506" s="51">
        <f t="shared" si="9"/>
        <v>74.999999999999716</v>
      </c>
    </row>
    <row r="507" spans="1:12">
      <c r="A507" s="7">
        <v>45291</v>
      </c>
      <c r="B507" s="526" t="s">
        <v>121</v>
      </c>
      <c r="C507" s="526" t="s">
        <v>23</v>
      </c>
      <c r="D507" t="s">
        <v>48</v>
      </c>
      <c r="E507" s="2"/>
      <c r="F507" s="2">
        <v>60</v>
      </c>
      <c r="G507" s="51">
        <f t="shared" si="9"/>
        <v>14.999999999999716</v>
      </c>
    </row>
    <row r="508" spans="1:12">
      <c r="A508" s="7">
        <v>45291</v>
      </c>
      <c r="B508" s="526" t="s">
        <v>121</v>
      </c>
      <c r="C508" s="526" t="s">
        <v>23</v>
      </c>
      <c r="D508" t="s">
        <v>40</v>
      </c>
      <c r="E508" s="2"/>
      <c r="F508" s="2">
        <v>5</v>
      </c>
      <c r="G508" s="51">
        <f t="shared" si="9"/>
        <v>9.9999999999997158</v>
      </c>
    </row>
    <row r="509" spans="1:12">
      <c r="A509" s="7">
        <v>45291</v>
      </c>
      <c r="B509" s="526" t="s">
        <v>121</v>
      </c>
      <c r="C509" s="526" t="s">
        <v>23</v>
      </c>
      <c r="D509" t="s">
        <v>50</v>
      </c>
      <c r="E509" s="2"/>
      <c r="F509" s="2">
        <v>10</v>
      </c>
      <c r="G509" s="51">
        <f t="shared" si="9"/>
        <v>-2.8421709430404007E-13</v>
      </c>
    </row>
    <row r="510" spans="1:12">
      <c r="A510" s="88">
        <v>44316</v>
      </c>
      <c r="B510" s="525" t="s">
        <v>14</v>
      </c>
      <c r="C510" s="525" t="s">
        <v>24</v>
      </c>
      <c r="D510" t="s">
        <v>16</v>
      </c>
      <c r="E510" s="2">
        <v>101.1</v>
      </c>
      <c r="G510" s="51">
        <f t="shared" si="9"/>
        <v>101.09999999999971</v>
      </c>
    </row>
    <row r="511" spans="1:12">
      <c r="A511" s="86"/>
      <c r="B511" s="526"/>
      <c r="C511" s="526"/>
      <c r="D511" t="s">
        <v>17</v>
      </c>
      <c r="E511" s="2">
        <v>45.9</v>
      </c>
      <c r="G511" s="51">
        <f t="shared" si="9"/>
        <v>146.99999999999972</v>
      </c>
    </row>
    <row r="512" spans="1:12">
      <c r="A512" s="86"/>
      <c r="B512" s="526"/>
      <c r="C512" s="526"/>
      <c r="D512" t="s">
        <v>48</v>
      </c>
      <c r="E512" s="2">
        <v>60</v>
      </c>
      <c r="G512" s="51">
        <f t="shared" si="9"/>
        <v>206.99999999999972</v>
      </c>
    </row>
    <row r="513" spans="1:7">
      <c r="A513" s="86"/>
      <c r="B513" s="526"/>
      <c r="C513" s="526"/>
      <c r="D513" t="s">
        <v>40</v>
      </c>
      <c r="E513" s="2">
        <v>5</v>
      </c>
      <c r="G513" s="51">
        <f t="shared" si="9"/>
        <v>211.99999999999972</v>
      </c>
    </row>
    <row r="514" spans="1:7">
      <c r="A514" s="7">
        <v>45291</v>
      </c>
      <c r="B514" s="526" t="s">
        <v>121</v>
      </c>
      <c r="C514" s="526" t="s">
        <v>24</v>
      </c>
      <c r="D514" t="s">
        <v>16</v>
      </c>
      <c r="E514" s="2"/>
      <c r="F514" s="2">
        <v>60.5</v>
      </c>
      <c r="G514" s="51">
        <f t="shared" si="9"/>
        <v>151.49999999999972</v>
      </c>
    </row>
    <row r="515" spans="1:7">
      <c r="A515" s="7">
        <v>45322</v>
      </c>
      <c r="B515" s="526" t="s">
        <v>119</v>
      </c>
      <c r="C515" s="526" t="s">
        <v>24</v>
      </c>
      <c r="D515" t="s">
        <v>16</v>
      </c>
      <c r="E515" s="2"/>
      <c r="F515" s="2">
        <v>40.6</v>
      </c>
      <c r="G515" s="51">
        <f t="shared" si="9"/>
        <v>110.89999999999972</v>
      </c>
    </row>
    <row r="516" spans="1:7">
      <c r="A516" s="7">
        <v>45322</v>
      </c>
      <c r="B516" s="526" t="s">
        <v>119</v>
      </c>
      <c r="C516" s="526" t="s">
        <v>24</v>
      </c>
      <c r="D516" t="s">
        <v>17</v>
      </c>
      <c r="E516" s="2"/>
      <c r="F516" s="2">
        <v>45.9</v>
      </c>
      <c r="G516" s="51">
        <f t="shared" si="9"/>
        <v>64.999999999999716</v>
      </c>
    </row>
    <row r="517" spans="1:7">
      <c r="A517" s="7">
        <v>45322</v>
      </c>
      <c r="B517" s="526" t="s">
        <v>119</v>
      </c>
      <c r="C517" s="526" t="s">
        <v>24</v>
      </c>
      <c r="D517" t="s">
        <v>48</v>
      </c>
      <c r="E517" s="2"/>
      <c r="F517" s="2">
        <v>60</v>
      </c>
      <c r="G517" s="51">
        <f t="shared" si="9"/>
        <v>4.9999999999997158</v>
      </c>
    </row>
    <row r="518" spans="1:7">
      <c r="A518" s="7">
        <v>45322</v>
      </c>
      <c r="B518" s="526" t="s">
        <v>119</v>
      </c>
      <c r="C518" s="526" t="s">
        <v>24</v>
      </c>
      <c r="D518" t="s">
        <v>40</v>
      </c>
      <c r="E518" s="2"/>
      <c r="F518" s="2">
        <v>5</v>
      </c>
      <c r="G518" s="51">
        <f t="shared" si="9"/>
        <v>-2.8421709430404007E-13</v>
      </c>
    </row>
    <row r="519" spans="1:7">
      <c r="A519" s="88">
        <v>44347</v>
      </c>
      <c r="B519" s="525" t="s">
        <v>14</v>
      </c>
      <c r="C519" s="525" t="s">
        <v>25</v>
      </c>
      <c r="D519" t="s">
        <v>16</v>
      </c>
      <c r="E519" s="2">
        <v>9.4</v>
      </c>
      <c r="G519" s="51">
        <f t="shared" si="9"/>
        <v>9.3999999999997161</v>
      </c>
    </row>
    <row r="520" spans="1:7">
      <c r="A520" s="86"/>
      <c r="B520" s="526"/>
      <c r="C520" s="526"/>
      <c r="D520" t="s">
        <v>17</v>
      </c>
      <c r="E520" s="2">
        <v>1.5</v>
      </c>
      <c r="G520" s="51">
        <f t="shared" si="9"/>
        <v>10.899999999999716</v>
      </c>
    </row>
    <row r="521" spans="1:7">
      <c r="A521" s="86"/>
      <c r="B521" s="526"/>
      <c r="C521" s="526"/>
      <c r="D521" t="s">
        <v>48</v>
      </c>
      <c r="E521" s="2">
        <v>60</v>
      </c>
      <c r="G521" s="51">
        <f t="shared" si="9"/>
        <v>70.899999999999721</v>
      </c>
    </row>
    <row r="522" spans="1:7">
      <c r="A522" s="86"/>
      <c r="B522" s="526"/>
      <c r="C522" s="526"/>
      <c r="D522" t="s">
        <v>40</v>
      </c>
      <c r="E522" s="2">
        <v>5</v>
      </c>
      <c r="G522" s="51">
        <f t="shared" ref="G522:G605" si="10">+G521+E522-F522</f>
        <v>75.899999999999721</v>
      </c>
    </row>
    <row r="523" spans="1:7">
      <c r="A523" s="86"/>
      <c r="B523" s="526"/>
      <c r="C523" s="526"/>
      <c r="D523" t="s">
        <v>51</v>
      </c>
      <c r="E523" s="2">
        <v>8.5</v>
      </c>
      <c r="G523" s="51">
        <f t="shared" si="10"/>
        <v>84.399999999999721</v>
      </c>
    </row>
    <row r="524" spans="1:7">
      <c r="A524" s="86">
        <v>44391</v>
      </c>
      <c r="B524" s="526">
        <v>23042</v>
      </c>
      <c r="C524" s="526" t="s">
        <v>25</v>
      </c>
      <c r="D524" t="s">
        <v>51</v>
      </c>
      <c r="E524" s="2"/>
      <c r="F524" s="2">
        <v>8.5</v>
      </c>
      <c r="G524" s="51">
        <f t="shared" si="10"/>
        <v>75.899999999999721</v>
      </c>
    </row>
    <row r="525" spans="1:7">
      <c r="A525" s="7">
        <v>45322</v>
      </c>
      <c r="B525" s="526" t="s">
        <v>119</v>
      </c>
      <c r="C525" s="526" t="s">
        <v>25</v>
      </c>
      <c r="D525" t="s">
        <v>16</v>
      </c>
      <c r="E525" s="2"/>
      <c r="F525" s="2">
        <v>9.4</v>
      </c>
      <c r="G525" s="51">
        <f t="shared" si="10"/>
        <v>66.499999999999716</v>
      </c>
    </row>
    <row r="526" spans="1:7">
      <c r="A526" s="7">
        <v>45322</v>
      </c>
      <c r="B526" s="526" t="s">
        <v>119</v>
      </c>
      <c r="C526" s="526" t="s">
        <v>25</v>
      </c>
      <c r="D526" t="s">
        <v>17</v>
      </c>
      <c r="E526" s="2"/>
      <c r="F526" s="2">
        <v>1.5</v>
      </c>
      <c r="G526" s="51">
        <f t="shared" si="10"/>
        <v>64.999999999999716</v>
      </c>
    </row>
    <row r="527" spans="1:7">
      <c r="A527" s="7">
        <v>45322</v>
      </c>
      <c r="B527" s="526" t="s">
        <v>119</v>
      </c>
      <c r="C527" s="526" t="s">
        <v>25</v>
      </c>
      <c r="D527" t="s">
        <v>48</v>
      </c>
      <c r="E527" s="2"/>
      <c r="F527" s="2">
        <v>60</v>
      </c>
      <c r="G527" s="51">
        <f t="shared" si="10"/>
        <v>4.9999999999997158</v>
      </c>
    </row>
    <row r="528" spans="1:7">
      <c r="A528" s="7">
        <v>45322</v>
      </c>
      <c r="B528" s="526" t="s">
        <v>119</v>
      </c>
      <c r="C528" s="526" t="s">
        <v>25</v>
      </c>
      <c r="D528" t="s">
        <v>40</v>
      </c>
      <c r="E528" s="2"/>
      <c r="F528" s="2">
        <v>5</v>
      </c>
      <c r="G528" s="51">
        <f t="shared" si="10"/>
        <v>-2.8421709430404007E-13</v>
      </c>
    </row>
    <row r="529" spans="1:8">
      <c r="A529" s="88">
        <v>44377</v>
      </c>
      <c r="B529" s="525" t="s">
        <v>14</v>
      </c>
      <c r="C529" s="525" t="s">
        <v>26</v>
      </c>
      <c r="D529" t="s">
        <v>16</v>
      </c>
      <c r="E529" s="2">
        <v>10.3</v>
      </c>
      <c r="G529" s="51">
        <f t="shared" si="10"/>
        <v>10.299999999999716</v>
      </c>
    </row>
    <row r="530" spans="1:8">
      <c r="A530" s="86"/>
      <c r="B530" s="526"/>
      <c r="C530" s="526"/>
      <c r="D530" t="s">
        <v>17</v>
      </c>
      <c r="E530" s="87">
        <v>1.9</v>
      </c>
      <c r="G530" s="51">
        <f t="shared" si="10"/>
        <v>12.199999999999717</v>
      </c>
    </row>
    <row r="531" spans="1:8">
      <c r="A531" s="86"/>
      <c r="B531" s="526"/>
      <c r="C531" s="526"/>
      <c r="D531" t="s">
        <v>48</v>
      </c>
      <c r="E531" s="2">
        <v>60</v>
      </c>
      <c r="G531" s="51">
        <f t="shared" si="10"/>
        <v>72.199999999999719</v>
      </c>
    </row>
    <row r="532" spans="1:8">
      <c r="A532" s="86"/>
      <c r="B532" s="526"/>
      <c r="C532" s="526"/>
      <c r="D532" t="s">
        <v>40</v>
      </c>
      <c r="E532" s="2">
        <v>5</v>
      </c>
      <c r="G532" s="51">
        <f t="shared" si="10"/>
        <v>77.199999999999719</v>
      </c>
    </row>
    <row r="533" spans="1:8">
      <c r="A533" s="7">
        <v>45322</v>
      </c>
      <c r="B533" s="526" t="s">
        <v>119</v>
      </c>
      <c r="C533" s="526" t="s">
        <v>26</v>
      </c>
      <c r="D533" t="s">
        <v>16</v>
      </c>
      <c r="E533" s="2"/>
      <c r="F533" s="2">
        <v>10.3</v>
      </c>
      <c r="G533" s="51">
        <f t="shared" si="10"/>
        <v>66.899999999999721</v>
      </c>
    </row>
    <row r="534" spans="1:8">
      <c r="A534" s="7">
        <v>45322</v>
      </c>
      <c r="B534" s="526" t="s">
        <v>119</v>
      </c>
      <c r="C534" s="526" t="s">
        <v>26</v>
      </c>
      <c r="D534" t="s">
        <v>17</v>
      </c>
      <c r="E534" s="2"/>
      <c r="F534" s="2">
        <v>1.9</v>
      </c>
      <c r="G534" s="51">
        <f t="shared" si="10"/>
        <v>64.999999999999716</v>
      </c>
    </row>
    <row r="535" spans="1:8">
      <c r="A535" s="7">
        <v>45322</v>
      </c>
      <c r="B535" s="526" t="s">
        <v>119</v>
      </c>
      <c r="C535" s="526" t="s">
        <v>26</v>
      </c>
      <c r="D535" t="s">
        <v>48</v>
      </c>
      <c r="E535" s="2"/>
      <c r="F535" s="2">
        <v>10.4</v>
      </c>
      <c r="G535" s="51">
        <f t="shared" si="10"/>
        <v>54.599999999999717</v>
      </c>
    </row>
    <row r="536" spans="1:8">
      <c r="A536" s="7">
        <v>45351</v>
      </c>
      <c r="B536" s="526" t="s">
        <v>135</v>
      </c>
      <c r="C536" s="526" t="s">
        <v>26</v>
      </c>
      <c r="D536" t="s">
        <v>48</v>
      </c>
      <c r="E536" s="2"/>
      <c r="F536" s="2">
        <v>49.6</v>
      </c>
      <c r="G536" s="51">
        <f t="shared" si="10"/>
        <v>4.9999999999997158</v>
      </c>
    </row>
    <row r="537" spans="1:8">
      <c r="A537" s="7">
        <v>45351</v>
      </c>
      <c r="B537" s="526" t="s">
        <v>135</v>
      </c>
      <c r="C537" s="526" t="s">
        <v>26</v>
      </c>
      <c r="D537" t="s">
        <v>40</v>
      </c>
      <c r="E537" s="2"/>
      <c r="F537" s="2">
        <v>5</v>
      </c>
      <c r="G537" s="51">
        <f t="shared" si="10"/>
        <v>-2.8421709430404007E-13</v>
      </c>
    </row>
    <row r="538" spans="1:8">
      <c r="A538" s="88">
        <v>44408</v>
      </c>
      <c r="B538" s="525" t="s">
        <v>14</v>
      </c>
      <c r="C538" s="525" t="s">
        <v>27</v>
      </c>
      <c r="D538" t="s">
        <v>16</v>
      </c>
      <c r="E538" s="2">
        <v>32</v>
      </c>
      <c r="G538" s="51">
        <f t="shared" si="10"/>
        <v>31.999999999999716</v>
      </c>
      <c r="H538" s="8"/>
    </row>
    <row r="539" spans="1:8">
      <c r="A539" s="86"/>
      <c r="B539" s="526"/>
      <c r="C539" s="526"/>
      <c r="D539" t="s">
        <v>17</v>
      </c>
      <c r="E539" s="2">
        <v>103.2</v>
      </c>
      <c r="G539" s="51">
        <f t="shared" si="10"/>
        <v>135.1999999999997</v>
      </c>
    </row>
    <row r="540" spans="1:8">
      <c r="A540" s="86"/>
      <c r="B540" s="526"/>
      <c r="C540" s="526"/>
      <c r="D540" t="s">
        <v>18</v>
      </c>
      <c r="E540" s="2">
        <v>60</v>
      </c>
      <c r="G540" s="51">
        <f t="shared" si="10"/>
        <v>195.1999999999997</v>
      </c>
    </row>
    <row r="541" spans="1:8">
      <c r="A541" s="86"/>
      <c r="B541" s="526"/>
      <c r="C541" s="526"/>
      <c r="D541" t="s">
        <v>19</v>
      </c>
      <c r="E541" s="2">
        <v>5</v>
      </c>
      <c r="G541" s="51">
        <f t="shared" si="10"/>
        <v>200.1999999999997</v>
      </c>
    </row>
    <row r="542" spans="1:8">
      <c r="A542" s="7">
        <v>44453</v>
      </c>
      <c r="B542" s="526">
        <v>23450</v>
      </c>
      <c r="C542" s="526" t="s">
        <v>27</v>
      </c>
      <c r="D542" t="s">
        <v>16</v>
      </c>
      <c r="E542" s="2"/>
      <c r="F542" s="2">
        <v>32</v>
      </c>
      <c r="G542" s="51">
        <f t="shared" si="10"/>
        <v>168.1999999999997</v>
      </c>
    </row>
    <row r="543" spans="1:8">
      <c r="A543" s="7">
        <v>44453</v>
      </c>
      <c r="B543" s="526">
        <v>23450</v>
      </c>
      <c r="C543" s="526" t="s">
        <v>27</v>
      </c>
      <c r="D543" t="s">
        <v>17</v>
      </c>
      <c r="E543" s="2"/>
      <c r="F543" s="2">
        <v>103.2</v>
      </c>
      <c r="G543" s="51">
        <f t="shared" si="10"/>
        <v>64.999999999999702</v>
      </c>
    </row>
    <row r="544" spans="1:8">
      <c r="A544" s="7">
        <v>45351</v>
      </c>
      <c r="B544" s="526" t="s">
        <v>135</v>
      </c>
      <c r="C544" s="526" t="s">
        <v>27</v>
      </c>
      <c r="D544" t="s">
        <v>48</v>
      </c>
      <c r="E544" s="2"/>
      <c r="F544" s="2">
        <v>60</v>
      </c>
      <c r="G544" s="51">
        <f t="shared" si="10"/>
        <v>4.9999999999997016</v>
      </c>
    </row>
    <row r="545" spans="1:7">
      <c r="A545" s="7">
        <v>45351</v>
      </c>
      <c r="B545" s="526" t="s">
        <v>135</v>
      </c>
      <c r="C545" s="526" t="s">
        <v>27</v>
      </c>
      <c r="D545" t="s">
        <v>40</v>
      </c>
      <c r="E545" s="2"/>
      <c r="F545" s="2">
        <v>5</v>
      </c>
      <c r="G545" s="51">
        <f t="shared" si="10"/>
        <v>-2.9842794901924208E-13</v>
      </c>
    </row>
    <row r="546" spans="1:7">
      <c r="A546" s="44">
        <v>44439</v>
      </c>
      <c r="B546" s="525" t="s">
        <v>14</v>
      </c>
      <c r="C546" s="525" t="s">
        <v>28</v>
      </c>
      <c r="D546" t="s">
        <v>16</v>
      </c>
      <c r="E546" s="2">
        <v>47</v>
      </c>
      <c r="G546" s="51">
        <f t="shared" si="10"/>
        <v>46.999999999999702</v>
      </c>
    </row>
    <row r="547" spans="1:7">
      <c r="B547" s="526"/>
      <c r="C547" s="526"/>
      <c r="D547" t="s">
        <v>17</v>
      </c>
      <c r="E547" s="2">
        <v>48.4</v>
      </c>
      <c r="G547" s="51">
        <f t="shared" si="10"/>
        <v>95.399999999999693</v>
      </c>
    </row>
    <row r="548" spans="1:7">
      <c r="B548" s="526"/>
      <c r="C548" s="526"/>
      <c r="D548" t="s">
        <v>18</v>
      </c>
      <c r="E548" s="2">
        <v>60</v>
      </c>
      <c r="G548" s="51">
        <f t="shared" si="10"/>
        <v>155.39999999999969</v>
      </c>
    </row>
    <row r="549" spans="1:7">
      <c r="B549" s="526"/>
      <c r="C549" s="526"/>
      <c r="D549" t="s">
        <v>19</v>
      </c>
      <c r="E549" s="2">
        <v>5</v>
      </c>
      <c r="G549" s="51">
        <f t="shared" si="10"/>
        <v>160.39999999999969</v>
      </c>
    </row>
    <row r="550" spans="1:7">
      <c r="A550" s="7">
        <v>44453</v>
      </c>
      <c r="B550" s="526">
        <v>23450</v>
      </c>
      <c r="C550" s="526" t="s">
        <v>28</v>
      </c>
      <c r="D550" t="s">
        <v>16</v>
      </c>
      <c r="E550" s="2"/>
      <c r="F550" s="2">
        <v>47</v>
      </c>
      <c r="G550" s="51">
        <f t="shared" si="10"/>
        <v>113.39999999999969</v>
      </c>
    </row>
    <row r="551" spans="1:7">
      <c r="A551" s="7">
        <v>44453</v>
      </c>
      <c r="B551" s="526">
        <v>23450</v>
      </c>
      <c r="C551" s="526" t="s">
        <v>28</v>
      </c>
      <c r="D551" t="s">
        <v>17</v>
      </c>
      <c r="E551" s="2"/>
      <c r="F551" s="2">
        <v>48.4</v>
      </c>
      <c r="G551" s="51">
        <f t="shared" si="10"/>
        <v>64.999999999999687</v>
      </c>
    </row>
    <row r="552" spans="1:7">
      <c r="A552" s="7">
        <v>45351</v>
      </c>
      <c r="B552" s="526" t="s">
        <v>135</v>
      </c>
      <c r="C552" s="526" t="s">
        <v>28</v>
      </c>
      <c r="D552" t="s">
        <v>48</v>
      </c>
      <c r="E552" s="2"/>
      <c r="F552" s="2">
        <v>60</v>
      </c>
      <c r="G552" s="51">
        <f t="shared" si="10"/>
        <v>4.9999999999996874</v>
      </c>
    </row>
    <row r="553" spans="1:7">
      <c r="A553" s="7">
        <v>45351</v>
      </c>
      <c r="B553" s="526" t="s">
        <v>135</v>
      </c>
      <c r="C553" s="526" t="s">
        <v>28</v>
      </c>
      <c r="D553" t="s">
        <v>40</v>
      </c>
      <c r="E553" s="2"/>
      <c r="F553" s="2">
        <v>5</v>
      </c>
      <c r="G553" s="51">
        <f t="shared" si="10"/>
        <v>-3.1263880373444408E-13</v>
      </c>
    </row>
    <row r="554" spans="1:7">
      <c r="A554" s="44">
        <v>44469</v>
      </c>
      <c r="B554" s="525" t="s">
        <v>14</v>
      </c>
      <c r="C554" s="525" t="s">
        <v>29</v>
      </c>
      <c r="D554" s="48" t="s">
        <v>16</v>
      </c>
      <c r="E554" s="24">
        <v>48.6</v>
      </c>
      <c r="G554" s="51">
        <f t="shared" si="10"/>
        <v>48.599999999999689</v>
      </c>
    </row>
    <row r="555" spans="1:7">
      <c r="B555" s="526"/>
      <c r="C555" s="526"/>
      <c r="D555" s="48" t="s">
        <v>17</v>
      </c>
      <c r="E555" s="24">
        <v>1</v>
      </c>
      <c r="G555" s="51">
        <f t="shared" si="10"/>
        <v>49.599999999999689</v>
      </c>
    </row>
    <row r="556" spans="1:7">
      <c r="B556" s="526"/>
      <c r="C556" s="526"/>
      <c r="D556" s="48" t="s">
        <v>18</v>
      </c>
      <c r="E556" s="24">
        <v>60</v>
      </c>
      <c r="G556" s="51">
        <f t="shared" si="10"/>
        <v>109.59999999999968</v>
      </c>
    </row>
    <row r="557" spans="1:7">
      <c r="B557" s="526"/>
      <c r="C557" s="526"/>
      <c r="D557" s="48" t="s">
        <v>19</v>
      </c>
      <c r="E557" s="24">
        <v>5</v>
      </c>
      <c r="G557" s="51">
        <f t="shared" si="10"/>
        <v>114.59999999999968</v>
      </c>
    </row>
    <row r="558" spans="1:7">
      <c r="A558" s="7">
        <v>45351</v>
      </c>
      <c r="B558" s="526" t="s">
        <v>135</v>
      </c>
      <c r="C558" s="526" t="s">
        <v>28</v>
      </c>
      <c r="D558" s="48" t="s">
        <v>16</v>
      </c>
      <c r="E558" s="24"/>
      <c r="F558" s="2">
        <v>15.4</v>
      </c>
      <c r="G558" s="51">
        <f t="shared" si="10"/>
        <v>99.199999999999676</v>
      </c>
    </row>
    <row r="559" spans="1:7">
      <c r="A559" s="7">
        <v>45382</v>
      </c>
      <c r="B559" s="526" t="s">
        <v>124</v>
      </c>
      <c r="C559" s="526" t="s">
        <v>28</v>
      </c>
      <c r="D559" s="48" t="s">
        <v>16</v>
      </c>
      <c r="E559" s="24"/>
      <c r="F559" s="24">
        <v>33.200000000000003</v>
      </c>
      <c r="G559" s="51">
        <f t="shared" si="10"/>
        <v>65.999999999999673</v>
      </c>
    </row>
    <row r="560" spans="1:7">
      <c r="A560" s="7">
        <v>45382</v>
      </c>
      <c r="B560" s="526" t="s">
        <v>124</v>
      </c>
      <c r="C560" s="526" t="s">
        <v>28</v>
      </c>
      <c r="D560" s="48" t="s">
        <v>17</v>
      </c>
      <c r="E560" s="24"/>
      <c r="F560" s="24">
        <v>1</v>
      </c>
      <c r="G560" s="51">
        <f t="shared" si="10"/>
        <v>64.999999999999673</v>
      </c>
    </row>
    <row r="561" spans="1:7">
      <c r="A561" s="7">
        <v>45382</v>
      </c>
      <c r="B561" s="526" t="s">
        <v>124</v>
      </c>
      <c r="C561" s="526" t="s">
        <v>28</v>
      </c>
      <c r="D561" s="48" t="s">
        <v>18</v>
      </c>
      <c r="E561" s="24"/>
      <c r="F561" s="24">
        <v>60</v>
      </c>
      <c r="G561" s="51">
        <f t="shared" si="10"/>
        <v>4.9999999999996732</v>
      </c>
    </row>
    <row r="562" spans="1:7">
      <c r="A562" s="7">
        <v>45382</v>
      </c>
      <c r="B562" s="526" t="s">
        <v>124</v>
      </c>
      <c r="C562" s="526" t="s">
        <v>28</v>
      </c>
      <c r="D562" s="48" t="s">
        <v>19</v>
      </c>
      <c r="E562" s="24"/>
      <c r="F562" s="24">
        <v>5</v>
      </c>
      <c r="G562" s="51">
        <f t="shared" si="10"/>
        <v>-3.2684965844964609E-13</v>
      </c>
    </row>
    <row r="563" spans="1:7">
      <c r="A563" s="88">
        <v>44500</v>
      </c>
      <c r="B563" s="525" t="s">
        <v>14</v>
      </c>
      <c r="C563" s="525" t="s">
        <v>30</v>
      </c>
      <c r="D563" s="48" t="s">
        <v>16</v>
      </c>
      <c r="E563" s="24">
        <v>50.4</v>
      </c>
      <c r="F563" s="24"/>
      <c r="G563" s="51">
        <f t="shared" si="10"/>
        <v>50.399999999999672</v>
      </c>
    </row>
    <row r="564" spans="1:7">
      <c r="A564" s="86"/>
      <c r="B564" s="526"/>
      <c r="C564" s="526"/>
      <c r="D564" s="48" t="s">
        <v>17</v>
      </c>
      <c r="E564" s="24">
        <v>1.5</v>
      </c>
      <c r="G564" s="51">
        <f t="shared" si="10"/>
        <v>51.899999999999672</v>
      </c>
    </row>
    <row r="565" spans="1:7">
      <c r="A565" s="86"/>
      <c r="B565" s="526"/>
      <c r="C565" s="526"/>
      <c r="D565" s="48" t="s">
        <v>18</v>
      </c>
      <c r="E565" s="24">
        <v>60</v>
      </c>
      <c r="G565" s="51">
        <f t="shared" si="10"/>
        <v>111.89999999999966</v>
      </c>
    </row>
    <row r="566" spans="1:7">
      <c r="A566" s="86"/>
      <c r="B566" s="526"/>
      <c r="C566" s="526"/>
      <c r="D566" t="s">
        <v>19</v>
      </c>
      <c r="E566" s="2">
        <v>5</v>
      </c>
      <c r="G566" s="51">
        <f t="shared" si="10"/>
        <v>116.89999999999966</v>
      </c>
    </row>
    <row r="567" spans="1:7">
      <c r="A567" s="7">
        <v>44592</v>
      </c>
      <c r="B567" s="526" t="s">
        <v>119</v>
      </c>
      <c r="C567" s="526" t="s">
        <v>30</v>
      </c>
      <c r="D567" t="s">
        <v>16</v>
      </c>
      <c r="E567" s="2"/>
      <c r="F567" s="2">
        <v>21.7</v>
      </c>
      <c r="G567" s="51">
        <f t="shared" si="10"/>
        <v>95.199999999999662</v>
      </c>
    </row>
    <row r="568" spans="1:7">
      <c r="A568" s="7">
        <v>45382</v>
      </c>
      <c r="B568" s="526" t="s">
        <v>124</v>
      </c>
      <c r="C568" s="526" t="s">
        <v>30</v>
      </c>
      <c r="D568" s="48" t="s">
        <v>16</v>
      </c>
      <c r="E568" s="2"/>
      <c r="F568" s="24">
        <v>28.7</v>
      </c>
      <c r="G568" s="51">
        <f t="shared" si="10"/>
        <v>66.499999999999659</v>
      </c>
    </row>
    <row r="569" spans="1:7">
      <c r="A569" s="7">
        <v>45382</v>
      </c>
      <c r="B569" s="526" t="s">
        <v>124</v>
      </c>
      <c r="C569" s="526" t="s">
        <v>30</v>
      </c>
      <c r="D569" s="48" t="s">
        <v>17</v>
      </c>
      <c r="E569" s="2"/>
      <c r="F569" s="24">
        <v>1.5</v>
      </c>
      <c r="G569" s="51">
        <f t="shared" si="10"/>
        <v>64.999999999999659</v>
      </c>
    </row>
    <row r="570" spans="1:7">
      <c r="A570" s="7">
        <v>45382</v>
      </c>
      <c r="B570" s="526" t="s">
        <v>124</v>
      </c>
      <c r="C570" s="526" t="s">
        <v>30</v>
      </c>
      <c r="D570" s="48" t="s">
        <v>18</v>
      </c>
      <c r="E570" s="2"/>
      <c r="F570" s="24">
        <v>60</v>
      </c>
      <c r="G570" s="51">
        <f t="shared" si="10"/>
        <v>4.9999999999996589</v>
      </c>
    </row>
    <row r="571" spans="1:7">
      <c r="A571" s="7">
        <v>45382</v>
      </c>
      <c r="B571" s="526" t="s">
        <v>124</v>
      </c>
      <c r="C571" s="526" t="s">
        <v>30</v>
      </c>
      <c r="D571" t="s">
        <v>19</v>
      </c>
      <c r="E571" s="2"/>
      <c r="F571" s="2">
        <v>5</v>
      </c>
      <c r="G571" s="51">
        <f t="shared" si="10"/>
        <v>-3.4106051316484809E-13</v>
      </c>
    </row>
    <row r="572" spans="1:7">
      <c r="A572" s="88">
        <v>44530</v>
      </c>
      <c r="B572" s="525" t="s">
        <v>14</v>
      </c>
      <c r="C572" s="525" t="s">
        <v>33</v>
      </c>
      <c r="D572" t="s">
        <v>16</v>
      </c>
      <c r="E572" s="2">
        <v>53.8</v>
      </c>
      <c r="G572" s="51">
        <f t="shared" si="10"/>
        <v>53.799999999999656</v>
      </c>
    </row>
    <row r="573" spans="1:7">
      <c r="A573" s="86"/>
      <c r="B573" s="526"/>
      <c r="C573" s="526"/>
      <c r="D573" t="s">
        <v>17</v>
      </c>
      <c r="E573" s="2">
        <v>0.2</v>
      </c>
      <c r="G573" s="51">
        <f t="shared" si="10"/>
        <v>53.999999999999659</v>
      </c>
    </row>
    <row r="574" spans="1:7">
      <c r="A574" s="86"/>
      <c r="B574" s="526"/>
      <c r="C574" s="526"/>
      <c r="D574" t="s">
        <v>18</v>
      </c>
      <c r="E574" s="2">
        <v>60</v>
      </c>
      <c r="G574" s="51">
        <f t="shared" si="10"/>
        <v>113.99999999999966</v>
      </c>
    </row>
    <row r="575" spans="1:7">
      <c r="A575" s="86"/>
      <c r="B575" s="526"/>
      <c r="C575" s="526"/>
      <c r="D575" t="s">
        <v>19</v>
      </c>
      <c r="E575" s="2">
        <v>5</v>
      </c>
      <c r="G575" s="51">
        <f t="shared" si="10"/>
        <v>118.99999999999966</v>
      </c>
    </row>
    <row r="576" spans="1:7">
      <c r="A576" s="86"/>
      <c r="B576" s="526"/>
      <c r="C576" s="526"/>
      <c r="D576" t="s">
        <v>260</v>
      </c>
      <c r="E576" s="2">
        <v>10</v>
      </c>
      <c r="G576" s="51">
        <f t="shared" si="10"/>
        <v>128.99999999999966</v>
      </c>
    </row>
    <row r="577" spans="1:7">
      <c r="A577" s="86"/>
      <c r="B577" s="526"/>
      <c r="C577" s="526"/>
      <c r="D577" t="s">
        <v>21</v>
      </c>
      <c r="E577" s="2">
        <v>93</v>
      </c>
      <c r="G577" s="51">
        <f t="shared" si="10"/>
        <v>221.99999999999966</v>
      </c>
    </row>
    <row r="578" spans="1:7">
      <c r="A578" s="7">
        <v>44592</v>
      </c>
      <c r="B578" s="526" t="s">
        <v>119</v>
      </c>
      <c r="C578" s="526" t="s">
        <v>33</v>
      </c>
      <c r="D578" t="s">
        <v>16</v>
      </c>
      <c r="E578" s="2"/>
      <c r="F578" s="2">
        <v>53.8</v>
      </c>
      <c r="G578" s="51">
        <f t="shared" si="10"/>
        <v>168.19999999999965</v>
      </c>
    </row>
    <row r="579" spans="1:7">
      <c r="A579" s="7">
        <v>44592</v>
      </c>
      <c r="B579" s="526" t="s">
        <v>119</v>
      </c>
      <c r="C579" s="526" t="s">
        <v>33</v>
      </c>
      <c r="D579" t="s">
        <v>17</v>
      </c>
      <c r="E579" s="2"/>
      <c r="F579" s="2">
        <v>0.2</v>
      </c>
      <c r="G579" s="51">
        <f t="shared" si="10"/>
        <v>167.99999999999966</v>
      </c>
    </row>
    <row r="580" spans="1:7">
      <c r="A580" s="7">
        <v>45382</v>
      </c>
      <c r="B580" s="526" t="s">
        <v>124</v>
      </c>
      <c r="C580" s="526" t="s">
        <v>33</v>
      </c>
      <c r="D580" t="s">
        <v>18</v>
      </c>
      <c r="E580" s="2"/>
      <c r="F580" s="2">
        <v>55.6</v>
      </c>
      <c r="G580" s="51">
        <f t="shared" si="10"/>
        <v>112.39999999999966</v>
      </c>
    </row>
    <row r="581" spans="1:7">
      <c r="A581" s="7">
        <v>45412</v>
      </c>
      <c r="B581" s="526" t="s">
        <v>125</v>
      </c>
      <c r="C581" s="526" t="s">
        <v>33</v>
      </c>
      <c r="D581" t="s">
        <v>18</v>
      </c>
      <c r="E581" s="2"/>
      <c r="F581" s="2">
        <v>4.4000000000000004</v>
      </c>
      <c r="G581" s="51">
        <f t="shared" si="10"/>
        <v>107.99999999999966</v>
      </c>
    </row>
    <row r="582" spans="1:7">
      <c r="A582" s="7">
        <v>45412</v>
      </c>
      <c r="B582" s="526" t="s">
        <v>125</v>
      </c>
      <c r="C582" s="526" t="s">
        <v>33</v>
      </c>
      <c r="D582" t="s">
        <v>19</v>
      </c>
      <c r="E582" s="2"/>
      <c r="F582" s="2">
        <v>5</v>
      </c>
      <c r="G582" s="51">
        <f t="shared" si="10"/>
        <v>102.99999999999966</v>
      </c>
    </row>
    <row r="583" spans="1:7">
      <c r="A583" s="7">
        <v>45412</v>
      </c>
      <c r="B583" s="526" t="s">
        <v>125</v>
      </c>
      <c r="C583" s="526" t="s">
        <v>33</v>
      </c>
      <c r="D583" t="s">
        <v>260</v>
      </c>
      <c r="E583" s="2"/>
      <c r="F583" s="2">
        <v>10</v>
      </c>
      <c r="G583" s="51">
        <f t="shared" si="10"/>
        <v>92.999999999999659</v>
      </c>
    </row>
    <row r="584" spans="1:7">
      <c r="B584" s="526" t="s">
        <v>12</v>
      </c>
      <c r="C584" s="526"/>
      <c r="D584" t="s">
        <v>21</v>
      </c>
      <c r="E584" s="2"/>
      <c r="F584" s="16">
        <v>46.5</v>
      </c>
      <c r="G584" s="51">
        <f t="shared" si="10"/>
        <v>46.499999999999659</v>
      </c>
    </row>
    <row r="585" spans="1:7">
      <c r="A585" s="7">
        <v>45987</v>
      </c>
      <c r="B585" s="526">
        <v>32159</v>
      </c>
      <c r="C585" s="526" t="s">
        <v>33</v>
      </c>
      <c r="D585" t="s">
        <v>21</v>
      </c>
      <c r="E585" s="2"/>
      <c r="F585" s="16">
        <v>46.5</v>
      </c>
      <c r="G585" s="51">
        <f t="shared" si="10"/>
        <v>-3.4106051316484809E-13</v>
      </c>
    </row>
    <row r="586" spans="1:7">
      <c r="A586" s="88">
        <v>44561</v>
      </c>
      <c r="B586" s="525" t="s">
        <v>14</v>
      </c>
      <c r="C586" s="525" t="s">
        <v>34</v>
      </c>
      <c r="D586" t="s">
        <v>16</v>
      </c>
      <c r="E586" s="2">
        <v>57.1</v>
      </c>
      <c r="G586" s="51">
        <f t="shared" si="10"/>
        <v>57.09999999999966</v>
      </c>
    </row>
    <row r="587" spans="1:7">
      <c r="A587" s="86"/>
      <c r="B587" s="526"/>
      <c r="C587" s="526"/>
      <c r="D587" t="s">
        <v>17</v>
      </c>
      <c r="E587" s="2">
        <v>12.2</v>
      </c>
      <c r="G587" s="51">
        <f t="shared" si="10"/>
        <v>69.299999999999656</v>
      </c>
    </row>
    <row r="588" spans="1:7">
      <c r="A588" s="86"/>
      <c r="B588" s="526"/>
      <c r="C588" s="526"/>
      <c r="D588" t="s">
        <v>18</v>
      </c>
      <c r="E588" s="2">
        <v>60</v>
      </c>
      <c r="G588" s="51">
        <f t="shared" si="10"/>
        <v>129.29999999999967</v>
      </c>
    </row>
    <row r="589" spans="1:7">
      <c r="A589" s="86"/>
      <c r="B589" s="526"/>
      <c r="C589" s="526"/>
      <c r="D589" t="s">
        <v>19</v>
      </c>
      <c r="E589" s="2">
        <v>5</v>
      </c>
      <c r="G589" s="51">
        <f t="shared" si="10"/>
        <v>134.29999999999967</v>
      </c>
    </row>
    <row r="590" spans="1:7">
      <c r="A590" s="7">
        <v>44592</v>
      </c>
      <c r="B590" s="526" t="s">
        <v>119</v>
      </c>
      <c r="C590" s="10" t="s">
        <v>34</v>
      </c>
      <c r="D590" t="s">
        <v>16</v>
      </c>
      <c r="E590" s="2"/>
      <c r="F590" s="2">
        <v>57.1</v>
      </c>
      <c r="G590" s="51">
        <f t="shared" si="10"/>
        <v>77.199999999999676</v>
      </c>
    </row>
    <row r="591" spans="1:7">
      <c r="A591" s="7">
        <v>44592</v>
      </c>
      <c r="B591" s="526" t="s">
        <v>119</v>
      </c>
      <c r="C591" s="10" t="s">
        <v>34</v>
      </c>
      <c r="D591" t="s">
        <v>17</v>
      </c>
      <c r="E591" s="2"/>
      <c r="F591" s="2">
        <v>12.2</v>
      </c>
      <c r="G591" s="51">
        <f t="shared" si="10"/>
        <v>64.999999999999673</v>
      </c>
    </row>
    <row r="592" spans="1:7">
      <c r="A592" s="7">
        <v>45412</v>
      </c>
      <c r="B592" s="526" t="s">
        <v>125</v>
      </c>
      <c r="C592" s="10" t="s">
        <v>34</v>
      </c>
      <c r="D592" t="s">
        <v>18</v>
      </c>
      <c r="E592" s="2"/>
      <c r="F592" s="2">
        <v>60</v>
      </c>
      <c r="G592" s="51">
        <f t="shared" si="10"/>
        <v>4.9999999999996732</v>
      </c>
    </row>
    <row r="593" spans="1:7">
      <c r="A593" s="7">
        <v>45412</v>
      </c>
      <c r="B593" s="526" t="s">
        <v>125</v>
      </c>
      <c r="C593" s="10" t="s">
        <v>34</v>
      </c>
      <c r="D593" t="s">
        <v>19</v>
      </c>
      <c r="E593" s="2"/>
      <c r="F593" s="2">
        <v>5</v>
      </c>
      <c r="G593" s="51">
        <f t="shared" si="10"/>
        <v>-3.2684965844964609E-13</v>
      </c>
    </row>
    <row r="594" spans="1:7">
      <c r="A594" s="7">
        <v>44592</v>
      </c>
      <c r="B594" s="525" t="s">
        <v>14</v>
      </c>
      <c r="C594" s="525" t="s">
        <v>15</v>
      </c>
      <c r="D594" t="s">
        <v>16</v>
      </c>
      <c r="E594" s="8">
        <v>157.1</v>
      </c>
      <c r="G594" s="51">
        <f t="shared" si="10"/>
        <v>157.09999999999968</v>
      </c>
    </row>
    <row r="595" spans="1:7">
      <c r="B595" s="526"/>
      <c r="C595" s="526"/>
      <c r="D595" t="s">
        <v>17</v>
      </c>
      <c r="E595" s="8">
        <v>77.8</v>
      </c>
      <c r="G595" s="51">
        <f t="shared" si="10"/>
        <v>234.89999999999969</v>
      </c>
    </row>
    <row r="596" spans="1:7">
      <c r="B596" s="526"/>
      <c r="C596" s="526"/>
      <c r="D596" t="s">
        <v>18</v>
      </c>
      <c r="E596" s="2">
        <v>60</v>
      </c>
      <c r="G596" s="51">
        <f t="shared" si="10"/>
        <v>294.89999999999969</v>
      </c>
    </row>
    <row r="597" spans="1:7">
      <c r="B597" s="526"/>
      <c r="C597" s="526"/>
      <c r="D597" t="s">
        <v>19</v>
      </c>
      <c r="E597" s="2">
        <v>5</v>
      </c>
      <c r="G597" s="51">
        <f t="shared" si="10"/>
        <v>299.89999999999969</v>
      </c>
    </row>
    <row r="598" spans="1:7">
      <c r="A598" s="7">
        <v>44592</v>
      </c>
      <c r="B598" s="526" t="s">
        <v>119</v>
      </c>
      <c r="C598" s="526" t="s">
        <v>15</v>
      </c>
      <c r="D598" t="s">
        <v>18</v>
      </c>
      <c r="F598" s="2">
        <v>60</v>
      </c>
      <c r="G598" s="51">
        <f t="shared" si="10"/>
        <v>239.89999999999969</v>
      </c>
    </row>
    <row r="599" spans="1:7">
      <c r="A599" s="7">
        <v>44592</v>
      </c>
      <c r="B599" s="526" t="s">
        <v>119</v>
      </c>
      <c r="C599" s="526" t="s">
        <v>15</v>
      </c>
      <c r="D599" t="s">
        <v>19</v>
      </c>
      <c r="F599" s="2">
        <v>5</v>
      </c>
      <c r="G599" s="51">
        <f t="shared" si="10"/>
        <v>234.89999999999969</v>
      </c>
    </row>
    <row r="600" spans="1:7">
      <c r="A600" s="7">
        <v>44620</v>
      </c>
      <c r="B600" s="526" t="s">
        <v>135</v>
      </c>
      <c r="C600" s="526" t="s">
        <v>15</v>
      </c>
      <c r="D600" t="s">
        <v>16</v>
      </c>
      <c r="F600" s="2">
        <v>69</v>
      </c>
      <c r="G600" s="51">
        <f t="shared" si="10"/>
        <v>165.89999999999969</v>
      </c>
    </row>
    <row r="601" spans="1:7">
      <c r="A601" s="7">
        <v>44712</v>
      </c>
      <c r="B601" s="526">
        <v>24935</v>
      </c>
      <c r="C601" s="526" t="s">
        <v>15</v>
      </c>
      <c r="D601" t="s">
        <v>16</v>
      </c>
      <c r="F601" s="2">
        <v>88.1</v>
      </c>
      <c r="G601" s="51">
        <f t="shared" si="10"/>
        <v>77.799999999999699</v>
      </c>
    </row>
    <row r="602" spans="1:7">
      <c r="A602" s="7">
        <v>44712</v>
      </c>
      <c r="B602" s="526">
        <v>24935</v>
      </c>
      <c r="C602" s="526" t="s">
        <v>15</v>
      </c>
      <c r="D602" t="s">
        <v>17</v>
      </c>
      <c r="F602" s="2">
        <v>77.8</v>
      </c>
      <c r="G602" s="51">
        <f t="shared" si="10"/>
        <v>-2.9842794901924208E-13</v>
      </c>
    </row>
    <row r="603" spans="1:7">
      <c r="A603" s="44">
        <v>44620</v>
      </c>
      <c r="B603" s="525" t="s">
        <v>14</v>
      </c>
      <c r="C603" s="525" t="s">
        <v>20</v>
      </c>
      <c r="D603" t="s">
        <v>16</v>
      </c>
      <c r="E603" s="8">
        <v>143.80000000000001</v>
      </c>
      <c r="G603" s="51">
        <f>+G602+E603-F603</f>
        <v>143.79999999999973</v>
      </c>
    </row>
    <row r="604" spans="1:7">
      <c r="B604" s="526"/>
      <c r="C604" s="526"/>
      <c r="D604" t="s">
        <v>17</v>
      </c>
      <c r="E604" s="8">
        <v>82.8</v>
      </c>
      <c r="G604" s="51">
        <f t="shared" si="10"/>
        <v>226.59999999999974</v>
      </c>
    </row>
    <row r="605" spans="1:7">
      <c r="B605" s="526"/>
      <c r="C605" s="526"/>
      <c r="D605" t="s">
        <v>18</v>
      </c>
      <c r="E605" s="8">
        <v>56</v>
      </c>
      <c r="G605" s="51">
        <f t="shared" si="10"/>
        <v>282.59999999999974</v>
      </c>
    </row>
    <row r="606" spans="1:7">
      <c r="B606" s="526"/>
      <c r="C606" s="526"/>
      <c r="D606" t="s">
        <v>19</v>
      </c>
      <c r="E606" s="8">
        <v>5</v>
      </c>
      <c r="G606" s="51">
        <f t="shared" ref="G606:G692" si="11">+G605+E606-F606</f>
        <v>287.59999999999974</v>
      </c>
    </row>
    <row r="607" spans="1:7">
      <c r="A607" s="7">
        <v>44620</v>
      </c>
      <c r="B607" s="526" t="s">
        <v>135</v>
      </c>
      <c r="C607" s="526" t="s">
        <v>20</v>
      </c>
      <c r="D607" t="s">
        <v>18</v>
      </c>
      <c r="F607" s="2">
        <v>56</v>
      </c>
      <c r="G607" s="51">
        <f t="shared" si="11"/>
        <v>231.59999999999974</v>
      </c>
    </row>
    <row r="608" spans="1:7">
      <c r="A608" s="7">
        <v>44620</v>
      </c>
      <c r="B608" s="526" t="s">
        <v>135</v>
      </c>
      <c r="C608" s="526" t="s">
        <v>20</v>
      </c>
      <c r="D608" t="s">
        <v>19</v>
      </c>
      <c r="F608" s="2">
        <v>5</v>
      </c>
      <c r="G608" s="51">
        <f t="shared" si="11"/>
        <v>226.59999999999974</v>
      </c>
    </row>
    <row r="609" spans="1:7">
      <c r="A609" s="7">
        <v>44712</v>
      </c>
      <c r="B609" s="526">
        <v>24935</v>
      </c>
      <c r="C609" s="526" t="s">
        <v>20</v>
      </c>
      <c r="D609" t="s">
        <v>16</v>
      </c>
      <c r="F609" s="8">
        <v>143.80000000000001</v>
      </c>
      <c r="G609" s="51">
        <f t="shared" si="11"/>
        <v>82.799999999999727</v>
      </c>
    </row>
    <row r="610" spans="1:7">
      <c r="A610" s="7">
        <v>44712</v>
      </c>
      <c r="B610" s="526">
        <v>24935</v>
      </c>
      <c r="C610" s="526" t="s">
        <v>20</v>
      </c>
      <c r="D610" t="s">
        <v>17</v>
      </c>
      <c r="F610" s="8">
        <v>82.8</v>
      </c>
      <c r="G610" s="51">
        <f t="shared" si="11"/>
        <v>-2.7000623958883807E-13</v>
      </c>
    </row>
    <row r="611" spans="1:7">
      <c r="A611" s="88">
        <v>44651</v>
      </c>
      <c r="B611" s="525" t="s">
        <v>14</v>
      </c>
      <c r="C611" s="525" t="s">
        <v>23</v>
      </c>
      <c r="D611" t="s">
        <v>16</v>
      </c>
      <c r="E611" s="2">
        <v>142.6</v>
      </c>
      <c r="G611" s="51">
        <f t="shared" si="11"/>
        <v>142.59999999999974</v>
      </c>
    </row>
    <row r="612" spans="1:7">
      <c r="A612" s="86"/>
      <c r="B612" s="526"/>
      <c r="C612" s="526"/>
      <c r="D612" t="s">
        <v>17</v>
      </c>
      <c r="E612" s="2">
        <v>50.8</v>
      </c>
      <c r="G612" s="51">
        <f t="shared" si="11"/>
        <v>193.39999999999975</v>
      </c>
    </row>
    <row r="613" spans="1:7">
      <c r="A613" s="86"/>
      <c r="B613" s="526"/>
      <c r="C613" s="526"/>
      <c r="D613" t="s">
        <v>18</v>
      </c>
      <c r="E613" s="2">
        <v>60</v>
      </c>
      <c r="G613" s="51">
        <f t="shared" si="11"/>
        <v>253.39999999999975</v>
      </c>
    </row>
    <row r="614" spans="1:7">
      <c r="A614" s="86"/>
      <c r="B614" s="526"/>
      <c r="C614" s="526"/>
      <c r="D614" t="s">
        <v>19</v>
      </c>
      <c r="E614" s="2">
        <v>5</v>
      </c>
      <c r="G614" s="51">
        <f t="shared" si="11"/>
        <v>258.39999999999975</v>
      </c>
    </row>
    <row r="615" spans="1:7">
      <c r="A615" s="86"/>
      <c r="B615" s="526"/>
      <c r="C615" s="526"/>
      <c r="D615" s="222" t="s">
        <v>377</v>
      </c>
      <c r="E615" s="388">
        <v>93</v>
      </c>
      <c r="G615" s="51">
        <f t="shared" si="11"/>
        <v>351.39999999999975</v>
      </c>
    </row>
    <row r="616" spans="1:7">
      <c r="A616" s="86"/>
      <c r="B616" s="526"/>
      <c r="C616" s="526"/>
      <c r="D616" s="222" t="s">
        <v>160</v>
      </c>
      <c r="E616" s="388">
        <v>93</v>
      </c>
      <c r="G616" s="51">
        <f t="shared" si="11"/>
        <v>444.39999999999975</v>
      </c>
    </row>
    <row r="617" spans="1:7">
      <c r="A617" s="86">
        <v>44651</v>
      </c>
      <c r="B617" s="526" t="s">
        <v>124</v>
      </c>
      <c r="C617" s="526" t="s">
        <v>23</v>
      </c>
      <c r="D617" t="s">
        <v>18</v>
      </c>
      <c r="E617" s="2"/>
      <c r="F617" s="2">
        <v>60</v>
      </c>
      <c r="G617" s="51">
        <f t="shared" si="11"/>
        <v>384.39999999999975</v>
      </c>
    </row>
    <row r="618" spans="1:7">
      <c r="A618" s="86">
        <v>44651</v>
      </c>
      <c r="B618" s="526" t="s">
        <v>124</v>
      </c>
      <c r="C618" s="526" t="s">
        <v>23</v>
      </c>
      <c r="D618" t="s">
        <v>19</v>
      </c>
      <c r="E618" s="2"/>
      <c r="F618" s="2">
        <v>5</v>
      </c>
      <c r="G618" s="51">
        <f t="shared" si="11"/>
        <v>379.39999999999975</v>
      </c>
    </row>
    <row r="619" spans="1:7">
      <c r="A619" s="7">
        <v>44712</v>
      </c>
      <c r="B619" s="526">
        <v>24935</v>
      </c>
      <c r="C619" s="526" t="s">
        <v>23</v>
      </c>
      <c r="D619" t="s">
        <v>16</v>
      </c>
      <c r="E619" s="2"/>
      <c r="F619" s="2">
        <v>142.6</v>
      </c>
      <c r="G619" s="51">
        <f t="shared" si="11"/>
        <v>236.79999999999976</v>
      </c>
    </row>
    <row r="620" spans="1:7">
      <c r="A620" s="7">
        <v>44712</v>
      </c>
      <c r="B620" s="526">
        <v>24935</v>
      </c>
      <c r="C620" s="526" t="s">
        <v>23</v>
      </c>
      <c r="D620" t="s">
        <v>17</v>
      </c>
      <c r="E620" s="2"/>
      <c r="F620" s="2">
        <v>50.8</v>
      </c>
      <c r="G620" s="51">
        <f t="shared" si="11"/>
        <v>185.99999999999977</v>
      </c>
    </row>
    <row r="621" spans="1:7">
      <c r="B621" s="526" t="s">
        <v>12</v>
      </c>
      <c r="C621" s="526"/>
      <c r="D621" s="222" t="s">
        <v>377</v>
      </c>
      <c r="E621" s="2"/>
      <c r="F621" s="16">
        <v>46.5</v>
      </c>
      <c r="G621" s="51">
        <f t="shared" si="11"/>
        <v>139.49999999999977</v>
      </c>
    </row>
    <row r="622" spans="1:7">
      <c r="A622" s="7">
        <v>45987</v>
      </c>
      <c r="B622" s="526">
        <v>32159</v>
      </c>
      <c r="C622" s="526" t="s">
        <v>23</v>
      </c>
      <c r="D622" s="222" t="s">
        <v>377</v>
      </c>
      <c r="E622" s="2"/>
      <c r="F622" s="16">
        <v>46.5</v>
      </c>
      <c r="G622" s="51">
        <f t="shared" si="11"/>
        <v>92.999999999999773</v>
      </c>
    </row>
    <row r="623" spans="1:7">
      <c r="B623" s="526" t="s">
        <v>12</v>
      </c>
      <c r="C623" s="526"/>
      <c r="D623" s="222" t="s">
        <v>160</v>
      </c>
      <c r="E623" s="2"/>
      <c r="F623" s="16">
        <v>46.5</v>
      </c>
      <c r="G623" s="51">
        <f t="shared" si="11"/>
        <v>46.499999999999773</v>
      </c>
    </row>
    <row r="624" spans="1:7">
      <c r="A624" s="7">
        <v>45987</v>
      </c>
      <c r="B624" s="526">
        <v>32159</v>
      </c>
      <c r="C624" s="526" t="s">
        <v>23</v>
      </c>
      <c r="D624" s="222" t="s">
        <v>160</v>
      </c>
      <c r="E624" s="2"/>
      <c r="F624" s="16">
        <v>46.5</v>
      </c>
      <c r="G624" s="51">
        <f t="shared" si="11"/>
        <v>-2.2737367544323206E-13</v>
      </c>
    </row>
    <row r="625" spans="1:7">
      <c r="A625" s="88">
        <v>44681</v>
      </c>
      <c r="B625" s="525" t="s">
        <v>14</v>
      </c>
      <c r="C625" s="525" t="s">
        <v>24</v>
      </c>
      <c r="D625" t="s">
        <v>16</v>
      </c>
      <c r="E625" s="2">
        <v>146</v>
      </c>
      <c r="G625" s="51">
        <f t="shared" si="11"/>
        <v>145.99999999999977</v>
      </c>
    </row>
    <row r="626" spans="1:7">
      <c r="B626" s="526"/>
      <c r="C626" s="526"/>
      <c r="D626" t="s">
        <v>17</v>
      </c>
      <c r="E626" s="2">
        <v>58.6</v>
      </c>
      <c r="G626" s="51">
        <f t="shared" si="11"/>
        <v>204.59999999999977</v>
      </c>
    </row>
    <row r="627" spans="1:7">
      <c r="B627" s="526"/>
      <c r="C627" s="526"/>
      <c r="D627" t="s">
        <v>18</v>
      </c>
      <c r="E627" s="2">
        <v>60</v>
      </c>
      <c r="G627" s="51">
        <f t="shared" si="11"/>
        <v>264.5999999999998</v>
      </c>
    </row>
    <row r="628" spans="1:7">
      <c r="B628" s="526"/>
      <c r="C628" s="526"/>
      <c r="D628" t="s">
        <v>19</v>
      </c>
      <c r="E628" s="2">
        <v>5</v>
      </c>
      <c r="G628" s="51">
        <f t="shared" si="11"/>
        <v>269.5999999999998</v>
      </c>
    </row>
    <row r="629" spans="1:7">
      <c r="A629" s="7">
        <v>44681</v>
      </c>
      <c r="B629" s="526" t="s">
        <v>125</v>
      </c>
      <c r="C629" s="526" t="s">
        <v>24</v>
      </c>
      <c r="D629" t="s">
        <v>18</v>
      </c>
      <c r="E629" s="2"/>
      <c r="F629" s="2">
        <v>60</v>
      </c>
      <c r="G629" s="51">
        <f t="shared" si="11"/>
        <v>209.5999999999998</v>
      </c>
    </row>
    <row r="630" spans="1:7">
      <c r="A630" s="7">
        <v>44681</v>
      </c>
      <c r="B630" s="526" t="s">
        <v>125</v>
      </c>
      <c r="C630" s="526" t="s">
        <v>24</v>
      </c>
      <c r="D630" t="s">
        <v>19</v>
      </c>
      <c r="E630" s="2"/>
      <c r="F630" s="2">
        <v>5</v>
      </c>
      <c r="G630" s="51">
        <f t="shared" si="11"/>
        <v>204.5999999999998</v>
      </c>
    </row>
    <row r="631" spans="1:7">
      <c r="A631" s="7">
        <v>44681</v>
      </c>
      <c r="B631" s="526" t="s">
        <v>125</v>
      </c>
      <c r="C631" s="526" t="s">
        <v>24</v>
      </c>
      <c r="D631" t="s">
        <v>16</v>
      </c>
      <c r="F631" s="2">
        <v>15</v>
      </c>
      <c r="G631" s="51">
        <f t="shared" si="11"/>
        <v>189.5999999999998</v>
      </c>
    </row>
    <row r="632" spans="1:7">
      <c r="A632" s="7">
        <v>44712</v>
      </c>
      <c r="B632" s="526">
        <v>24935</v>
      </c>
      <c r="C632" s="526" t="s">
        <v>24</v>
      </c>
      <c r="D632" t="s">
        <v>16</v>
      </c>
      <c r="F632" s="2">
        <v>131</v>
      </c>
      <c r="G632" s="51">
        <f t="shared" si="11"/>
        <v>58.599999999999795</v>
      </c>
    </row>
    <row r="633" spans="1:7">
      <c r="A633" s="7">
        <v>44712</v>
      </c>
      <c r="B633" s="526">
        <v>24935</v>
      </c>
      <c r="C633" s="526" t="s">
        <v>24</v>
      </c>
      <c r="D633" t="s">
        <v>17</v>
      </c>
      <c r="F633" s="2">
        <v>58.6</v>
      </c>
      <c r="G633" s="51">
        <f t="shared" si="11"/>
        <v>-2.0605739337042905E-13</v>
      </c>
    </row>
    <row r="634" spans="1:7">
      <c r="A634" s="88">
        <v>44712</v>
      </c>
      <c r="B634" s="525" t="s">
        <v>14</v>
      </c>
      <c r="C634" s="525" t="s">
        <v>25</v>
      </c>
      <c r="D634" t="s">
        <v>16</v>
      </c>
      <c r="E634" s="2">
        <v>139.6</v>
      </c>
      <c r="G634" s="51">
        <f t="shared" si="11"/>
        <v>139.5999999999998</v>
      </c>
    </row>
    <row r="635" spans="1:7">
      <c r="A635" s="86"/>
      <c r="B635" s="526"/>
      <c r="C635" s="526"/>
      <c r="D635" t="s">
        <v>17</v>
      </c>
      <c r="E635">
        <v>68.900000000000006</v>
      </c>
      <c r="G635" s="51">
        <f t="shared" si="11"/>
        <v>208.4999999999998</v>
      </c>
    </row>
    <row r="636" spans="1:7">
      <c r="B636" s="526"/>
      <c r="C636" s="526"/>
      <c r="D636" t="s">
        <v>18</v>
      </c>
      <c r="E636" s="2">
        <v>60</v>
      </c>
      <c r="G636" s="51">
        <f t="shared" si="11"/>
        <v>268.49999999999977</v>
      </c>
    </row>
    <row r="637" spans="1:7">
      <c r="A637" s="86"/>
      <c r="B637" s="526"/>
      <c r="C637" s="526"/>
      <c r="D637" t="s">
        <v>19</v>
      </c>
      <c r="E637" s="2">
        <v>5</v>
      </c>
      <c r="G637" s="51">
        <f t="shared" si="11"/>
        <v>273.49999999999977</v>
      </c>
    </row>
    <row r="638" spans="1:7">
      <c r="A638" s="86">
        <v>44712</v>
      </c>
      <c r="B638" s="526" t="s">
        <v>128</v>
      </c>
      <c r="C638" s="526" t="s">
        <v>25</v>
      </c>
      <c r="D638" t="s">
        <v>18</v>
      </c>
      <c r="E638" s="2"/>
      <c r="F638" s="2">
        <v>60</v>
      </c>
      <c r="G638" s="51">
        <f t="shared" si="11"/>
        <v>213.49999999999977</v>
      </c>
    </row>
    <row r="639" spans="1:7">
      <c r="A639" s="86">
        <v>44712</v>
      </c>
      <c r="B639" s="526" t="s">
        <v>128</v>
      </c>
      <c r="C639" s="526" t="s">
        <v>25</v>
      </c>
      <c r="D639" t="s">
        <v>19</v>
      </c>
      <c r="E639" s="2"/>
      <c r="F639" s="2">
        <v>5</v>
      </c>
      <c r="G639" s="51">
        <f t="shared" si="11"/>
        <v>208.49999999999977</v>
      </c>
    </row>
    <row r="640" spans="1:7">
      <c r="A640" s="7">
        <v>44742</v>
      </c>
      <c r="B640" s="526" t="s">
        <v>129</v>
      </c>
      <c r="C640" s="526" t="s">
        <v>25</v>
      </c>
      <c r="D640" t="s">
        <v>16</v>
      </c>
      <c r="E640" s="2"/>
      <c r="F640" s="2">
        <v>30</v>
      </c>
      <c r="G640" s="51">
        <f t="shared" si="11"/>
        <v>178.49999999999977</v>
      </c>
    </row>
    <row r="641" spans="1:13">
      <c r="A641" s="86">
        <v>44773</v>
      </c>
      <c r="B641" s="526" t="s">
        <v>115</v>
      </c>
      <c r="C641" s="526" t="s">
        <v>25</v>
      </c>
      <c r="D641" t="s">
        <v>16</v>
      </c>
      <c r="E641" s="2"/>
      <c r="F641" s="2">
        <v>10</v>
      </c>
      <c r="G641" s="51">
        <f t="shared" si="11"/>
        <v>168.49999999999977</v>
      </c>
    </row>
    <row r="642" spans="1:13">
      <c r="A642" s="7">
        <v>45412</v>
      </c>
      <c r="B642" s="526" t="s">
        <v>125</v>
      </c>
      <c r="C642" s="526" t="s">
        <v>25</v>
      </c>
      <c r="D642" t="s">
        <v>16</v>
      </c>
      <c r="E642" s="2"/>
      <c r="F642" s="2">
        <v>99.6</v>
      </c>
      <c r="G642" s="51">
        <f t="shared" si="11"/>
        <v>68.899999999999778</v>
      </c>
    </row>
    <row r="643" spans="1:13">
      <c r="A643" s="7">
        <v>45412</v>
      </c>
      <c r="B643" s="526" t="s">
        <v>125</v>
      </c>
      <c r="C643" s="526" t="s">
        <v>25</v>
      </c>
      <c r="D643" t="s">
        <v>17</v>
      </c>
      <c r="E643" s="2"/>
      <c r="F643" s="2">
        <v>16</v>
      </c>
      <c r="G643" s="51">
        <f t="shared" si="11"/>
        <v>52.899999999999778</v>
      </c>
      <c r="H643" s="37"/>
    </row>
    <row r="644" spans="1:13">
      <c r="A644" s="7">
        <v>45443</v>
      </c>
      <c r="B644" s="526" t="s">
        <v>128</v>
      </c>
      <c r="C644" s="526" t="s">
        <v>25</v>
      </c>
      <c r="D644" t="s">
        <v>17</v>
      </c>
      <c r="E644" s="2"/>
      <c r="F644" s="2">
        <v>52.9</v>
      </c>
      <c r="G644" s="51">
        <f t="shared" si="11"/>
        <v>-2.2026824808563106E-13</v>
      </c>
      <c r="H644" s="37"/>
    </row>
    <row r="645" spans="1:13">
      <c r="A645" s="44">
        <v>44712</v>
      </c>
      <c r="B645" s="525" t="s">
        <v>14</v>
      </c>
      <c r="C645" s="525" t="s">
        <v>26</v>
      </c>
      <c r="D645" t="s">
        <v>16</v>
      </c>
      <c r="E645" s="8">
        <v>135.19999999999999</v>
      </c>
      <c r="G645" s="51">
        <f t="shared" si="11"/>
        <v>135.19999999999976</v>
      </c>
      <c r="I645" s="37"/>
    </row>
    <row r="646" spans="1:13">
      <c r="B646" s="526"/>
      <c r="C646" s="526"/>
      <c r="D646" t="s">
        <v>17</v>
      </c>
      <c r="E646" s="8">
        <v>85.8</v>
      </c>
      <c r="G646" s="51">
        <f t="shared" si="11"/>
        <v>220.99999999999977</v>
      </c>
      <c r="I646" s="37"/>
    </row>
    <row r="647" spans="1:13">
      <c r="B647" s="526"/>
      <c r="C647" s="526"/>
      <c r="D647" t="s">
        <v>18</v>
      </c>
      <c r="E647" s="8">
        <v>60</v>
      </c>
      <c r="G647" s="51">
        <f t="shared" si="11"/>
        <v>280.99999999999977</v>
      </c>
    </row>
    <row r="648" spans="1:13">
      <c r="B648" s="526"/>
      <c r="C648" s="526"/>
      <c r="D648" t="s">
        <v>19</v>
      </c>
      <c r="E648" s="8">
        <v>5</v>
      </c>
      <c r="G648" s="51">
        <f t="shared" si="11"/>
        <v>285.99999999999977</v>
      </c>
    </row>
    <row r="649" spans="1:13">
      <c r="A649" s="7">
        <v>44742</v>
      </c>
      <c r="B649" s="526" t="s">
        <v>129</v>
      </c>
      <c r="C649" s="526" t="s">
        <v>26</v>
      </c>
      <c r="D649" t="s">
        <v>18</v>
      </c>
      <c r="F649" s="2">
        <v>60</v>
      </c>
      <c r="G649" s="51">
        <f t="shared" si="11"/>
        <v>225.99999999999977</v>
      </c>
    </row>
    <row r="650" spans="1:13">
      <c r="A650" s="7">
        <v>44742</v>
      </c>
      <c r="B650" s="526" t="s">
        <v>129</v>
      </c>
      <c r="C650" s="526" t="s">
        <v>26</v>
      </c>
      <c r="D650" t="s">
        <v>19</v>
      </c>
      <c r="F650" s="2">
        <v>5</v>
      </c>
      <c r="G650" s="51">
        <f t="shared" si="11"/>
        <v>220.99999999999977</v>
      </c>
    </row>
    <row r="651" spans="1:13">
      <c r="A651" s="7">
        <v>45443</v>
      </c>
      <c r="B651" s="526" t="s">
        <v>128</v>
      </c>
      <c r="C651" s="526" t="s">
        <v>26</v>
      </c>
      <c r="D651" t="s">
        <v>16</v>
      </c>
      <c r="F651" s="2">
        <v>47.1</v>
      </c>
      <c r="G651" s="51">
        <f t="shared" si="11"/>
        <v>173.89999999999978</v>
      </c>
    </row>
    <row r="652" spans="1:13">
      <c r="A652" s="7">
        <v>45473</v>
      </c>
      <c r="B652" s="526" t="s">
        <v>129</v>
      </c>
      <c r="C652" s="526" t="s">
        <v>26</v>
      </c>
      <c r="D652" t="s">
        <v>16</v>
      </c>
      <c r="F652" s="2">
        <v>88.1</v>
      </c>
      <c r="G652" s="51">
        <f t="shared" si="11"/>
        <v>85.799999999999784</v>
      </c>
    </row>
    <row r="653" spans="1:13">
      <c r="A653" s="7">
        <v>45473</v>
      </c>
      <c r="B653" s="526" t="s">
        <v>129</v>
      </c>
      <c r="C653" s="526" t="s">
        <v>26</v>
      </c>
      <c r="D653" t="s">
        <v>17</v>
      </c>
      <c r="F653" s="2">
        <v>11.9</v>
      </c>
      <c r="G653" s="51">
        <f t="shared" si="11"/>
        <v>73.899999999999778</v>
      </c>
    </row>
    <row r="654" spans="1:13">
      <c r="A654" s="7">
        <v>45504</v>
      </c>
      <c r="B654" s="526" t="s">
        <v>115</v>
      </c>
      <c r="C654" s="526" t="s">
        <v>26</v>
      </c>
      <c r="D654" t="s">
        <v>17</v>
      </c>
      <c r="F654" s="2">
        <v>73.900000000000006</v>
      </c>
      <c r="G654" s="51">
        <f t="shared" si="11"/>
        <v>-2.2737367544323206E-13</v>
      </c>
    </row>
    <row r="655" spans="1:13">
      <c r="A655" s="88">
        <v>44773</v>
      </c>
      <c r="B655" s="525" t="s">
        <v>14</v>
      </c>
      <c r="C655" s="525" t="s">
        <v>27</v>
      </c>
      <c r="D655" t="s">
        <v>16</v>
      </c>
      <c r="E655" s="2">
        <v>134.6</v>
      </c>
      <c r="G655" s="51">
        <f t="shared" si="11"/>
        <v>134.59999999999977</v>
      </c>
    </row>
    <row r="656" spans="1:13">
      <c r="A656" s="86"/>
      <c r="B656" s="526"/>
      <c r="C656" s="526"/>
      <c r="D656" t="s">
        <v>17</v>
      </c>
      <c r="E656" s="2">
        <v>70.5</v>
      </c>
      <c r="G656" s="51">
        <f t="shared" si="11"/>
        <v>205.09999999999977</v>
      </c>
      <c r="H656" s="37"/>
      <c r="M656" s="2"/>
    </row>
    <row r="657" spans="1:13">
      <c r="A657" s="86"/>
      <c r="B657" s="526"/>
      <c r="C657" s="526"/>
      <c r="D657" t="s">
        <v>18</v>
      </c>
      <c r="E657" s="2">
        <v>60</v>
      </c>
      <c r="G657" s="51">
        <f t="shared" si="11"/>
        <v>265.0999999999998</v>
      </c>
      <c r="M657" s="2"/>
    </row>
    <row r="658" spans="1:13">
      <c r="A658" s="86"/>
      <c r="B658" s="526"/>
      <c r="C658" s="526"/>
      <c r="D658" t="s">
        <v>19</v>
      </c>
      <c r="E658" s="2">
        <v>5</v>
      </c>
      <c r="G658" s="51">
        <f t="shared" si="11"/>
        <v>270.0999999999998</v>
      </c>
      <c r="M658" s="2"/>
    </row>
    <row r="659" spans="1:13">
      <c r="A659" s="86">
        <v>44773</v>
      </c>
      <c r="B659" s="526" t="s">
        <v>115</v>
      </c>
      <c r="C659" s="526" t="s">
        <v>27</v>
      </c>
      <c r="D659" t="s">
        <v>18</v>
      </c>
      <c r="E659" s="2"/>
      <c r="F659" s="2">
        <v>60</v>
      </c>
      <c r="G659" s="51">
        <f t="shared" si="11"/>
        <v>210.0999999999998</v>
      </c>
      <c r="M659" s="2"/>
    </row>
    <row r="660" spans="1:13">
      <c r="A660" s="86">
        <v>44773</v>
      </c>
      <c r="B660" s="526" t="s">
        <v>115</v>
      </c>
      <c r="C660" s="526" t="s">
        <v>27</v>
      </c>
      <c r="D660" t="s">
        <v>19</v>
      </c>
      <c r="E660" s="2"/>
      <c r="F660" s="2">
        <v>5</v>
      </c>
      <c r="G660" s="51">
        <f t="shared" si="11"/>
        <v>205.0999999999998</v>
      </c>
      <c r="M660" s="2"/>
    </row>
    <row r="661" spans="1:13">
      <c r="A661" s="7">
        <v>45504</v>
      </c>
      <c r="B661" s="526" t="s">
        <v>115</v>
      </c>
      <c r="C661" s="526" t="s">
        <v>27</v>
      </c>
      <c r="D661" t="s">
        <v>16</v>
      </c>
      <c r="E661" s="2"/>
      <c r="F661" s="2">
        <v>126.1</v>
      </c>
      <c r="G661" s="51">
        <f t="shared" si="11"/>
        <v>78.999999999999801</v>
      </c>
      <c r="M661" s="2"/>
    </row>
    <row r="662" spans="1:13">
      <c r="A662" s="7">
        <v>45535</v>
      </c>
      <c r="B662" s="526" t="s">
        <v>116</v>
      </c>
      <c r="C662" s="526" t="s">
        <v>27</v>
      </c>
      <c r="D662" t="s">
        <v>16</v>
      </c>
      <c r="E662" s="2"/>
      <c r="F662" s="2">
        <v>8.5</v>
      </c>
      <c r="G662" s="51">
        <f t="shared" si="11"/>
        <v>70.499999999999801</v>
      </c>
      <c r="M662" s="2"/>
    </row>
    <row r="663" spans="1:13">
      <c r="A663" s="7">
        <v>45535</v>
      </c>
      <c r="B663" s="526" t="s">
        <v>116</v>
      </c>
      <c r="C663" s="526" t="s">
        <v>27</v>
      </c>
      <c r="D663" t="s">
        <v>17</v>
      </c>
      <c r="E663" s="2"/>
      <c r="F663" s="2">
        <v>70.5</v>
      </c>
      <c r="G663" s="51">
        <f t="shared" si="11"/>
        <v>-1.9895196601282805E-13</v>
      </c>
      <c r="M663" s="2"/>
    </row>
    <row r="664" spans="1:13">
      <c r="A664" s="88">
        <v>44804</v>
      </c>
      <c r="B664" s="525" t="s">
        <v>14</v>
      </c>
      <c r="C664" s="525" t="s">
        <v>28</v>
      </c>
      <c r="D664" t="s">
        <v>16</v>
      </c>
      <c r="E664" s="2">
        <v>135.4</v>
      </c>
      <c r="G664" s="51">
        <f t="shared" si="11"/>
        <v>135.39999999999981</v>
      </c>
      <c r="M664" s="2"/>
    </row>
    <row r="665" spans="1:13">
      <c r="A665" s="86"/>
      <c r="B665" s="526"/>
      <c r="C665" s="526"/>
      <c r="D665" t="s">
        <v>17</v>
      </c>
      <c r="E665" s="2">
        <v>57.6</v>
      </c>
      <c r="G665" s="51">
        <f t="shared" si="11"/>
        <v>192.9999999999998</v>
      </c>
      <c r="M665" s="2"/>
    </row>
    <row r="666" spans="1:13">
      <c r="A666" s="86"/>
      <c r="B666" s="526"/>
      <c r="C666" s="526"/>
      <c r="D666" t="s">
        <v>18</v>
      </c>
      <c r="E666" s="2">
        <v>60</v>
      </c>
      <c r="G666" s="51">
        <f t="shared" si="11"/>
        <v>252.9999999999998</v>
      </c>
      <c r="M666" s="2"/>
    </row>
    <row r="667" spans="1:13">
      <c r="A667" s="86"/>
      <c r="B667" s="526"/>
      <c r="C667" s="526"/>
      <c r="D667" t="s">
        <v>19</v>
      </c>
      <c r="E667" s="2">
        <v>5</v>
      </c>
      <c r="G667" s="51">
        <f t="shared" si="11"/>
        <v>257.99999999999977</v>
      </c>
    </row>
    <row r="668" spans="1:13">
      <c r="A668" s="86"/>
      <c r="B668" s="526"/>
      <c r="C668" s="526"/>
      <c r="D668" s="222" t="s">
        <v>166</v>
      </c>
      <c r="E668" s="106">
        <v>102.5</v>
      </c>
      <c r="G668" s="51">
        <f t="shared" si="11"/>
        <v>360.49999999999977</v>
      </c>
    </row>
    <row r="669" spans="1:13">
      <c r="A669" s="86"/>
      <c r="B669" s="526"/>
      <c r="C669" s="526"/>
      <c r="D669" s="222" t="s">
        <v>167</v>
      </c>
      <c r="E669" s="106">
        <v>102.5</v>
      </c>
      <c r="G669" s="51">
        <f t="shared" si="11"/>
        <v>462.99999999999977</v>
      </c>
    </row>
    <row r="670" spans="1:13">
      <c r="A670" s="86">
        <v>44804</v>
      </c>
      <c r="B670" s="526" t="s">
        <v>116</v>
      </c>
      <c r="C670" s="526" t="s">
        <v>28</v>
      </c>
      <c r="D670" t="s">
        <v>18</v>
      </c>
      <c r="E670" s="2"/>
      <c r="F670" s="2">
        <v>60</v>
      </c>
      <c r="G670" s="51">
        <f t="shared" si="11"/>
        <v>402.99999999999977</v>
      </c>
    </row>
    <row r="671" spans="1:13">
      <c r="A671" s="86">
        <v>44804</v>
      </c>
      <c r="B671" s="526" t="s">
        <v>116</v>
      </c>
      <c r="C671" s="526" t="s">
        <v>28</v>
      </c>
      <c r="D671" t="s">
        <v>19</v>
      </c>
      <c r="E671" s="2"/>
      <c r="F671" s="2">
        <v>5</v>
      </c>
      <c r="G671" s="51">
        <f t="shared" si="11"/>
        <v>397.99999999999977</v>
      </c>
    </row>
    <row r="672" spans="1:13">
      <c r="A672" s="86">
        <v>44804</v>
      </c>
      <c r="B672" s="526" t="s">
        <v>116</v>
      </c>
      <c r="C672" s="526" t="s">
        <v>28</v>
      </c>
      <c r="D672" t="s">
        <v>16</v>
      </c>
      <c r="E672" s="2"/>
      <c r="F672" s="2">
        <v>5</v>
      </c>
      <c r="G672" s="51">
        <f t="shared" si="11"/>
        <v>392.99999999999977</v>
      </c>
    </row>
    <row r="673" spans="1:7">
      <c r="A673" s="7">
        <v>45535</v>
      </c>
      <c r="B673" s="526" t="s">
        <v>116</v>
      </c>
      <c r="C673" s="526" t="s">
        <v>28</v>
      </c>
      <c r="D673" t="s">
        <v>16</v>
      </c>
      <c r="E673" s="2"/>
      <c r="F673" s="2">
        <v>121</v>
      </c>
      <c r="G673" s="51">
        <f t="shared" si="11"/>
        <v>271.99999999999977</v>
      </c>
    </row>
    <row r="674" spans="1:7">
      <c r="A674" s="7">
        <v>45596</v>
      </c>
      <c r="B674" s="526" t="s">
        <v>118</v>
      </c>
      <c r="C674" s="526" t="s">
        <v>28</v>
      </c>
      <c r="D674" t="s">
        <v>16</v>
      </c>
      <c r="E674" s="2"/>
      <c r="F674" s="2">
        <v>9.4</v>
      </c>
      <c r="G674" s="51">
        <f t="shared" si="11"/>
        <v>262.5999999999998</v>
      </c>
    </row>
    <row r="675" spans="1:7">
      <c r="A675" s="7">
        <v>45596</v>
      </c>
      <c r="B675" s="526" t="s">
        <v>118</v>
      </c>
      <c r="C675" s="526" t="s">
        <v>28</v>
      </c>
      <c r="D675" t="s">
        <v>17</v>
      </c>
      <c r="E675" s="2"/>
      <c r="F675" s="2">
        <v>57.6</v>
      </c>
      <c r="G675" s="51">
        <f t="shared" si="11"/>
        <v>204.9999999999998</v>
      </c>
    </row>
    <row r="676" spans="1:7">
      <c r="B676" s="526" t="s">
        <v>12</v>
      </c>
      <c r="C676" s="526"/>
      <c r="D676" s="222" t="s">
        <v>166</v>
      </c>
      <c r="E676" s="2"/>
      <c r="F676" s="16">
        <v>51.2</v>
      </c>
      <c r="G676" s="51">
        <f t="shared" si="11"/>
        <v>153.79999999999978</v>
      </c>
    </row>
    <row r="677" spans="1:7">
      <c r="A677" s="7">
        <v>45987</v>
      </c>
      <c r="B677" s="526">
        <v>32159</v>
      </c>
      <c r="C677" s="526" t="s">
        <v>28</v>
      </c>
      <c r="D677" s="222" t="s">
        <v>166</v>
      </c>
      <c r="E677" s="2"/>
      <c r="F677" s="16">
        <v>51.3</v>
      </c>
      <c r="G677" s="51">
        <f t="shared" si="11"/>
        <v>102.49999999999979</v>
      </c>
    </row>
    <row r="678" spans="1:7">
      <c r="B678" s="526" t="s">
        <v>12</v>
      </c>
      <c r="C678" s="526"/>
      <c r="D678" s="222" t="s">
        <v>167</v>
      </c>
      <c r="E678" s="2"/>
      <c r="F678" s="16">
        <v>51.2</v>
      </c>
      <c r="G678" s="51">
        <f t="shared" si="11"/>
        <v>51.299999999999784</v>
      </c>
    </row>
    <row r="679" spans="1:7">
      <c r="A679" s="7">
        <v>45987</v>
      </c>
      <c r="B679" s="526">
        <v>32159</v>
      </c>
      <c r="C679" s="526" t="s">
        <v>28</v>
      </c>
      <c r="D679" s="222" t="s">
        <v>167</v>
      </c>
      <c r="E679" s="2"/>
      <c r="F679" s="16">
        <v>51.3</v>
      </c>
      <c r="G679" s="51">
        <f t="shared" si="11"/>
        <v>-2.1316282072803006E-13</v>
      </c>
    </row>
    <row r="680" spans="1:7">
      <c r="A680" s="88">
        <v>44834</v>
      </c>
      <c r="B680" s="525" t="s">
        <v>14</v>
      </c>
      <c r="C680" s="525" t="s">
        <v>53</v>
      </c>
      <c r="D680" t="s">
        <v>16</v>
      </c>
      <c r="E680" s="2">
        <v>152</v>
      </c>
      <c r="G680" s="51">
        <f t="shared" si="11"/>
        <v>151.99999999999977</v>
      </c>
    </row>
    <row r="681" spans="1:7">
      <c r="A681" s="86"/>
      <c r="B681" s="526"/>
      <c r="C681" s="526"/>
      <c r="D681" t="s">
        <v>17</v>
      </c>
      <c r="E681" s="2">
        <v>67.3</v>
      </c>
      <c r="G681" s="51">
        <f t="shared" si="11"/>
        <v>219.29999999999978</v>
      </c>
    </row>
    <row r="682" spans="1:7">
      <c r="A682" s="86"/>
      <c r="B682" s="526"/>
      <c r="C682" s="526"/>
      <c r="D682" t="s">
        <v>18</v>
      </c>
      <c r="E682" s="2">
        <v>60</v>
      </c>
      <c r="G682" s="51">
        <f t="shared" si="11"/>
        <v>279.29999999999978</v>
      </c>
    </row>
    <row r="683" spans="1:7">
      <c r="A683" s="86"/>
      <c r="B683" s="526"/>
      <c r="C683" s="526"/>
      <c r="D683" t="s">
        <v>19</v>
      </c>
      <c r="E683" s="2">
        <v>5</v>
      </c>
      <c r="G683" s="51">
        <f t="shared" si="11"/>
        <v>284.29999999999978</v>
      </c>
    </row>
    <row r="684" spans="1:7">
      <c r="A684" s="86">
        <v>44834</v>
      </c>
      <c r="B684" s="526" t="s">
        <v>117</v>
      </c>
      <c r="C684" s="526" t="s">
        <v>53</v>
      </c>
      <c r="D684" t="s">
        <v>18</v>
      </c>
      <c r="E684" s="2"/>
      <c r="F684" s="2">
        <v>30</v>
      </c>
      <c r="G684" s="51">
        <f t="shared" si="11"/>
        <v>254.29999999999978</v>
      </c>
    </row>
    <row r="685" spans="1:7">
      <c r="A685" s="86">
        <v>44891</v>
      </c>
      <c r="B685" s="526" t="s">
        <v>415</v>
      </c>
      <c r="C685" s="526" t="s">
        <v>53</v>
      </c>
      <c r="D685" t="s">
        <v>16</v>
      </c>
      <c r="E685" s="2"/>
      <c r="F685" s="2">
        <v>152</v>
      </c>
      <c r="G685" s="51">
        <f t="shared" si="11"/>
        <v>102.29999999999978</v>
      </c>
    </row>
    <row r="686" spans="1:7">
      <c r="A686" s="86">
        <v>44891</v>
      </c>
      <c r="B686" s="526" t="s">
        <v>415</v>
      </c>
      <c r="C686" s="526" t="s">
        <v>53</v>
      </c>
      <c r="D686" t="s">
        <v>17</v>
      </c>
      <c r="E686" s="2"/>
      <c r="F686" s="2">
        <v>67.3</v>
      </c>
      <c r="G686" s="51">
        <f t="shared" si="11"/>
        <v>34.999999999999787</v>
      </c>
    </row>
    <row r="687" spans="1:7">
      <c r="A687" s="7">
        <v>45596</v>
      </c>
      <c r="B687" s="526" t="s">
        <v>118</v>
      </c>
      <c r="C687" s="526" t="s">
        <v>53</v>
      </c>
      <c r="D687" t="s">
        <v>18</v>
      </c>
      <c r="E687" s="2"/>
      <c r="F687" s="2">
        <v>30</v>
      </c>
      <c r="G687" s="51">
        <f t="shared" si="11"/>
        <v>4.9999999999997868</v>
      </c>
    </row>
    <row r="688" spans="1:7">
      <c r="A688" s="7">
        <v>45596</v>
      </c>
      <c r="B688" s="526" t="s">
        <v>118</v>
      </c>
      <c r="C688" s="526" t="s">
        <v>53</v>
      </c>
      <c r="D688" t="s">
        <v>19</v>
      </c>
      <c r="E688" s="2"/>
      <c r="F688" s="2">
        <v>5</v>
      </c>
      <c r="G688" s="51">
        <f t="shared" si="11"/>
        <v>-2.1316282072803006E-13</v>
      </c>
    </row>
    <row r="689" spans="1:13">
      <c r="A689" s="88">
        <v>44865</v>
      </c>
      <c r="B689" s="525" t="s">
        <v>14</v>
      </c>
      <c r="C689" s="525" t="s">
        <v>30</v>
      </c>
      <c r="D689" t="s">
        <v>16</v>
      </c>
      <c r="E689" s="2">
        <v>151.5</v>
      </c>
      <c r="G689" s="51">
        <f t="shared" si="11"/>
        <v>151.49999999999977</v>
      </c>
    </row>
    <row r="690" spans="1:13">
      <c r="A690" s="86"/>
      <c r="B690" s="526"/>
      <c r="C690" s="526"/>
      <c r="D690" t="s">
        <v>17</v>
      </c>
      <c r="E690" s="2">
        <v>122.2</v>
      </c>
      <c r="G690" s="51">
        <f t="shared" si="11"/>
        <v>273.69999999999976</v>
      </c>
    </row>
    <row r="691" spans="1:13">
      <c r="A691" s="86"/>
      <c r="B691" s="526"/>
      <c r="C691" s="526"/>
      <c r="D691" t="s">
        <v>18</v>
      </c>
      <c r="E691" s="2">
        <v>60</v>
      </c>
      <c r="G691" s="51">
        <f t="shared" si="11"/>
        <v>333.69999999999976</v>
      </c>
    </row>
    <row r="692" spans="1:13">
      <c r="A692" s="86"/>
      <c r="B692" s="526"/>
      <c r="C692" s="526"/>
      <c r="D692" t="s">
        <v>19</v>
      </c>
      <c r="E692" s="2">
        <v>5</v>
      </c>
      <c r="G692" s="51">
        <f t="shared" si="11"/>
        <v>338.69999999999976</v>
      </c>
      <c r="M692" s="2"/>
    </row>
    <row r="693" spans="1:13" s="339" customFormat="1">
      <c r="A693" s="389">
        <v>44865</v>
      </c>
      <c r="B693" s="529" t="s">
        <v>118</v>
      </c>
      <c r="C693" s="529" t="s">
        <v>30</v>
      </c>
      <c r="D693" s="339" t="s">
        <v>18</v>
      </c>
      <c r="E693" s="79"/>
      <c r="F693" s="79">
        <v>60</v>
      </c>
      <c r="G693" s="99">
        <f t="shared" ref="G693:G697" si="12">+G692+E693-F693</f>
        <v>278.69999999999976</v>
      </c>
      <c r="M693" s="79"/>
    </row>
    <row r="694" spans="1:13" s="339" customFormat="1">
      <c r="A694" s="389">
        <v>44865</v>
      </c>
      <c r="B694" s="529" t="s">
        <v>118</v>
      </c>
      <c r="C694" s="529" t="s">
        <v>30</v>
      </c>
      <c r="D694" s="339" t="s">
        <v>19</v>
      </c>
      <c r="E694" s="79"/>
      <c r="F694" s="79">
        <v>5</v>
      </c>
      <c r="G694" s="99">
        <f t="shared" si="12"/>
        <v>273.69999999999976</v>
      </c>
      <c r="M694" s="79"/>
    </row>
    <row r="695" spans="1:13" s="339" customFormat="1">
      <c r="A695" s="389">
        <v>44865</v>
      </c>
      <c r="B695" s="529" t="s">
        <v>118</v>
      </c>
      <c r="C695" s="529" t="s">
        <v>30</v>
      </c>
      <c r="D695" s="339" t="s">
        <v>16</v>
      </c>
      <c r="E695" s="387"/>
      <c r="F695" s="79">
        <v>90</v>
      </c>
      <c r="G695" s="99">
        <f t="shared" si="12"/>
        <v>183.69999999999976</v>
      </c>
      <c r="M695" s="79"/>
    </row>
    <row r="696" spans="1:13" s="339" customFormat="1">
      <c r="A696" s="389">
        <v>44895</v>
      </c>
      <c r="B696" s="529" t="s">
        <v>132</v>
      </c>
      <c r="C696" s="529" t="s">
        <v>30</v>
      </c>
      <c r="D696" s="339" t="s">
        <v>16</v>
      </c>
      <c r="E696" s="387"/>
      <c r="F696" s="79">
        <v>61.5</v>
      </c>
      <c r="G696" s="99">
        <f t="shared" si="12"/>
        <v>122.19999999999976</v>
      </c>
      <c r="M696" s="79"/>
    </row>
    <row r="697" spans="1:13" s="339" customFormat="1">
      <c r="A697" s="389">
        <v>44895</v>
      </c>
      <c r="B697" s="529" t="s">
        <v>132</v>
      </c>
      <c r="C697" s="529" t="s">
        <v>30</v>
      </c>
      <c r="D697" s="339" t="s">
        <v>17</v>
      </c>
      <c r="E697" s="387"/>
      <c r="F697" s="79">
        <v>28.5</v>
      </c>
      <c r="G697" s="99">
        <f t="shared" si="12"/>
        <v>93.699999999999761</v>
      </c>
      <c r="M697" s="387"/>
    </row>
    <row r="698" spans="1:13" s="339" customFormat="1">
      <c r="A698" s="389">
        <v>44926</v>
      </c>
      <c r="B698" s="529" t="s">
        <v>121</v>
      </c>
      <c r="C698" s="529" t="s">
        <v>30</v>
      </c>
      <c r="D698" s="339" t="s">
        <v>17</v>
      </c>
      <c r="E698" s="387"/>
      <c r="F698" s="79">
        <v>25</v>
      </c>
      <c r="G698" s="99">
        <f t="shared" ref="G698:G766" si="13">+G697+E698-F698</f>
        <v>68.699999999999761</v>
      </c>
    </row>
    <row r="699" spans="1:13" s="339" customFormat="1">
      <c r="A699" s="389">
        <v>44953</v>
      </c>
      <c r="B699" s="529" t="s">
        <v>416</v>
      </c>
      <c r="C699" s="529" t="s">
        <v>30</v>
      </c>
      <c r="D699" s="339" t="s">
        <v>17</v>
      </c>
      <c r="E699" s="387"/>
      <c r="F699" s="79">
        <v>68.7</v>
      </c>
      <c r="G699" s="99">
        <f t="shared" si="13"/>
        <v>-2.4158453015843406E-13</v>
      </c>
    </row>
    <row r="700" spans="1:13" s="339" customFormat="1">
      <c r="A700" s="390">
        <v>44895</v>
      </c>
      <c r="B700" s="530" t="s">
        <v>14</v>
      </c>
      <c r="C700" s="530" t="s">
        <v>33</v>
      </c>
      <c r="D700" s="339" t="s">
        <v>16</v>
      </c>
      <c r="E700" s="79">
        <v>169.1</v>
      </c>
      <c r="F700" s="79"/>
      <c r="G700" s="99">
        <f t="shared" si="13"/>
        <v>169.09999999999974</v>
      </c>
    </row>
    <row r="701" spans="1:13" s="339" customFormat="1">
      <c r="A701" s="389"/>
      <c r="B701" s="529"/>
      <c r="C701" s="529"/>
      <c r="D701" s="339" t="s">
        <v>17</v>
      </c>
      <c r="E701" s="79">
        <v>122.3</v>
      </c>
      <c r="F701" s="79"/>
      <c r="G701" s="99">
        <f t="shared" si="13"/>
        <v>291.39999999999975</v>
      </c>
    </row>
    <row r="702" spans="1:13" s="339" customFormat="1">
      <c r="A702" s="389"/>
      <c r="B702" s="529"/>
      <c r="C702" s="529"/>
      <c r="D702" s="339" t="s">
        <v>18</v>
      </c>
      <c r="E702" s="79">
        <v>60</v>
      </c>
      <c r="F702" s="79"/>
      <c r="G702" s="99">
        <f t="shared" si="13"/>
        <v>351.39999999999975</v>
      </c>
    </row>
    <row r="703" spans="1:13" s="339" customFormat="1">
      <c r="A703" s="389"/>
      <c r="B703" s="529"/>
      <c r="C703" s="529"/>
      <c r="D703" s="339" t="s">
        <v>19</v>
      </c>
      <c r="E703" s="79">
        <v>5</v>
      </c>
      <c r="F703" s="79"/>
      <c r="G703" s="99">
        <f t="shared" si="13"/>
        <v>356.39999999999975</v>
      </c>
    </row>
    <row r="704" spans="1:13" s="339" customFormat="1">
      <c r="A704" s="386">
        <v>44895</v>
      </c>
      <c r="B704" s="529" t="s">
        <v>132</v>
      </c>
      <c r="C704" s="529" t="s">
        <v>33</v>
      </c>
      <c r="D704" s="339" t="s">
        <v>18</v>
      </c>
      <c r="E704" s="79"/>
      <c r="F704" s="79">
        <v>60</v>
      </c>
      <c r="G704" s="99">
        <f t="shared" si="13"/>
        <v>296.39999999999975</v>
      </c>
    </row>
    <row r="705" spans="1:13" s="339" customFormat="1">
      <c r="A705" s="386">
        <v>44895</v>
      </c>
      <c r="B705" s="529" t="s">
        <v>132</v>
      </c>
      <c r="C705" s="529" t="s">
        <v>33</v>
      </c>
      <c r="D705" s="339" t="s">
        <v>19</v>
      </c>
      <c r="E705" s="387"/>
      <c r="F705" s="132">
        <v>5</v>
      </c>
      <c r="G705" s="99">
        <f t="shared" si="13"/>
        <v>291.39999999999975</v>
      </c>
    </row>
    <row r="706" spans="1:13" s="339" customFormat="1">
      <c r="A706" s="389">
        <v>44953</v>
      </c>
      <c r="B706" s="529" t="s">
        <v>416</v>
      </c>
      <c r="C706" s="529" t="s">
        <v>33</v>
      </c>
      <c r="D706" s="339" t="s">
        <v>16</v>
      </c>
      <c r="E706" s="387"/>
      <c r="F706" s="79">
        <v>169.1</v>
      </c>
      <c r="G706" s="99">
        <f t="shared" si="13"/>
        <v>122.29999999999976</v>
      </c>
    </row>
    <row r="707" spans="1:13" s="339" customFormat="1">
      <c r="A707" s="389">
        <v>44953</v>
      </c>
      <c r="B707" s="529" t="s">
        <v>416</v>
      </c>
      <c r="C707" s="529" t="s">
        <v>33</v>
      </c>
      <c r="D707" s="339" t="s">
        <v>17</v>
      </c>
      <c r="E707" s="387"/>
      <c r="F707" s="79">
        <v>122.3</v>
      </c>
      <c r="G707" s="99">
        <f t="shared" si="13"/>
        <v>-2.4158453015843406E-13</v>
      </c>
    </row>
    <row r="708" spans="1:13" s="339" customFormat="1">
      <c r="A708" s="390">
        <v>44926</v>
      </c>
      <c r="B708" s="530" t="s">
        <v>14</v>
      </c>
      <c r="C708" s="530" t="s">
        <v>34</v>
      </c>
      <c r="D708" s="339" t="s">
        <v>16</v>
      </c>
      <c r="E708" s="79">
        <v>193.3</v>
      </c>
      <c r="F708" s="79"/>
      <c r="G708" s="99">
        <f t="shared" si="13"/>
        <v>193.29999999999978</v>
      </c>
    </row>
    <row r="709" spans="1:13" s="339" customFormat="1">
      <c r="A709" s="389"/>
      <c r="B709" s="529"/>
      <c r="C709" s="529"/>
      <c r="D709" s="339" t="s">
        <v>17</v>
      </c>
      <c r="E709" s="79">
        <v>124.3</v>
      </c>
      <c r="F709" s="79"/>
      <c r="G709" s="99">
        <f t="shared" si="13"/>
        <v>317.5999999999998</v>
      </c>
    </row>
    <row r="710" spans="1:13" s="339" customFormat="1">
      <c r="A710" s="389"/>
      <c r="B710" s="529"/>
      <c r="C710" s="529"/>
      <c r="D710" s="339" t="s">
        <v>18</v>
      </c>
      <c r="E710" s="79">
        <v>60</v>
      </c>
      <c r="F710" s="79"/>
      <c r="G710" s="99">
        <f t="shared" si="13"/>
        <v>377.5999999999998</v>
      </c>
    </row>
    <row r="711" spans="1:13" s="339" customFormat="1">
      <c r="A711" s="389"/>
      <c r="B711" s="529"/>
      <c r="C711" s="529"/>
      <c r="D711" s="339" t="s">
        <v>19</v>
      </c>
      <c r="E711" s="79">
        <v>5</v>
      </c>
      <c r="F711" s="79"/>
      <c r="G711" s="99">
        <f t="shared" si="13"/>
        <v>382.5999999999998</v>
      </c>
    </row>
    <row r="712" spans="1:13" s="339" customFormat="1">
      <c r="A712" s="389">
        <v>44926</v>
      </c>
      <c r="B712" s="529" t="s">
        <v>121</v>
      </c>
      <c r="C712" s="529" t="s">
        <v>34</v>
      </c>
      <c r="D712" s="339" t="s">
        <v>18</v>
      </c>
      <c r="E712" s="79"/>
      <c r="F712" s="79">
        <v>60</v>
      </c>
      <c r="G712" s="99">
        <f t="shared" si="13"/>
        <v>322.5999999999998</v>
      </c>
    </row>
    <row r="713" spans="1:13" s="339" customFormat="1">
      <c r="A713" s="389">
        <v>44926</v>
      </c>
      <c r="B713" s="529" t="s">
        <v>121</v>
      </c>
      <c r="C713" s="529" t="s">
        <v>34</v>
      </c>
      <c r="D713" s="339" t="s">
        <v>19</v>
      </c>
      <c r="E713" s="79"/>
      <c r="F713" s="79">
        <v>5</v>
      </c>
      <c r="G713" s="99">
        <f t="shared" si="13"/>
        <v>317.5999999999998</v>
      </c>
    </row>
    <row r="714" spans="1:13" s="339" customFormat="1">
      <c r="A714" s="389">
        <v>44953</v>
      </c>
      <c r="B714" s="529" t="s">
        <v>416</v>
      </c>
      <c r="C714" s="529" t="s">
        <v>34</v>
      </c>
      <c r="D714" s="339" t="s">
        <v>16</v>
      </c>
      <c r="E714" s="387"/>
      <c r="F714" s="79">
        <v>193.3</v>
      </c>
      <c r="G714" s="99">
        <f t="shared" si="13"/>
        <v>124.29999999999978</v>
      </c>
    </row>
    <row r="715" spans="1:13" s="339" customFormat="1">
      <c r="A715" s="389">
        <v>44953</v>
      </c>
      <c r="B715" s="529" t="s">
        <v>416</v>
      </c>
      <c r="C715" s="529" t="s">
        <v>34</v>
      </c>
      <c r="D715" s="339" t="s">
        <v>17</v>
      </c>
      <c r="E715" s="387"/>
      <c r="F715" s="79">
        <v>124.3</v>
      </c>
      <c r="G715" s="99">
        <f t="shared" si="13"/>
        <v>-2.1316282072803006E-13</v>
      </c>
    </row>
    <row r="716" spans="1:13">
      <c r="A716" s="88">
        <v>44957</v>
      </c>
      <c r="B716" s="525" t="s">
        <v>14</v>
      </c>
      <c r="C716" s="525" t="s">
        <v>15</v>
      </c>
      <c r="D716" t="s">
        <v>16</v>
      </c>
      <c r="E716" s="2">
        <v>175.1</v>
      </c>
      <c r="G716" s="51">
        <f t="shared" si="13"/>
        <v>175.0999999999998</v>
      </c>
    </row>
    <row r="717" spans="1:13">
      <c r="B717" s="526"/>
      <c r="C717" s="526"/>
      <c r="D717" t="s">
        <v>17</v>
      </c>
      <c r="E717" s="2">
        <v>101.2</v>
      </c>
      <c r="G717" s="51">
        <f t="shared" si="13"/>
        <v>276.29999999999978</v>
      </c>
      <c r="M717" s="2"/>
    </row>
    <row r="718" spans="1:13">
      <c r="A718" s="86"/>
      <c r="B718" s="526"/>
      <c r="C718" s="526"/>
      <c r="D718" t="s">
        <v>18</v>
      </c>
      <c r="E718" s="2">
        <v>60</v>
      </c>
      <c r="G718" s="51">
        <f t="shared" si="13"/>
        <v>336.29999999999978</v>
      </c>
      <c r="M718" s="2"/>
    </row>
    <row r="719" spans="1:13">
      <c r="A719" s="86"/>
      <c r="B719" s="526"/>
      <c r="C719" s="526"/>
      <c r="D719" t="s">
        <v>19</v>
      </c>
      <c r="E719" s="2">
        <v>5</v>
      </c>
      <c r="G719" s="51">
        <f t="shared" si="13"/>
        <v>341.29999999999978</v>
      </c>
      <c r="M719" s="2"/>
    </row>
    <row r="720" spans="1:13" s="339" customFormat="1">
      <c r="A720" s="389">
        <v>44957</v>
      </c>
      <c r="B720" s="529" t="s">
        <v>119</v>
      </c>
      <c r="C720" s="529" t="s">
        <v>15</v>
      </c>
      <c r="D720" s="339" t="s">
        <v>18</v>
      </c>
      <c r="E720" s="79"/>
      <c r="F720" s="79">
        <v>60</v>
      </c>
      <c r="G720" s="99">
        <f t="shared" si="13"/>
        <v>281.29999999999978</v>
      </c>
      <c r="M720" s="79"/>
    </row>
    <row r="721" spans="1:13" s="339" customFormat="1">
      <c r="A721" s="389">
        <v>44957</v>
      </c>
      <c r="B721" s="529" t="s">
        <v>119</v>
      </c>
      <c r="C721" s="529" t="s">
        <v>15</v>
      </c>
      <c r="D721" s="339" t="s">
        <v>19</v>
      </c>
      <c r="E721" s="79"/>
      <c r="F721" s="79">
        <v>5</v>
      </c>
      <c r="G721" s="99">
        <f t="shared" si="13"/>
        <v>276.29999999999978</v>
      </c>
      <c r="M721" s="79"/>
    </row>
    <row r="722" spans="1:13" s="339" customFormat="1">
      <c r="A722" s="389">
        <v>44957</v>
      </c>
      <c r="B722" s="529" t="s">
        <v>119</v>
      </c>
      <c r="C722" s="529" t="s">
        <v>15</v>
      </c>
      <c r="D722" s="339" t="s">
        <v>16</v>
      </c>
      <c r="E722" s="387"/>
      <c r="F722" s="79">
        <v>85</v>
      </c>
      <c r="G722" s="99">
        <f t="shared" si="13"/>
        <v>191.29999999999978</v>
      </c>
      <c r="M722" s="79"/>
    </row>
    <row r="723" spans="1:13" s="339" customFormat="1">
      <c r="A723" s="386">
        <v>45596</v>
      </c>
      <c r="B723" s="529" t="s">
        <v>118</v>
      </c>
      <c r="C723" s="529" t="s">
        <v>15</v>
      </c>
      <c r="D723" s="339" t="s">
        <v>16</v>
      </c>
      <c r="E723" s="387"/>
      <c r="F723" s="79">
        <v>90.1</v>
      </c>
      <c r="G723" s="99">
        <f t="shared" si="13"/>
        <v>101.19999999999979</v>
      </c>
      <c r="M723" s="79"/>
    </row>
    <row r="724" spans="1:13" s="339" customFormat="1">
      <c r="A724" s="386">
        <v>45596</v>
      </c>
      <c r="B724" s="529" t="s">
        <v>118</v>
      </c>
      <c r="C724" s="529" t="s">
        <v>15</v>
      </c>
      <c r="D724" s="339" t="s">
        <v>17</v>
      </c>
      <c r="E724" s="387"/>
      <c r="F724" s="79">
        <v>101.2</v>
      </c>
      <c r="G724" s="99">
        <f t="shared" si="13"/>
        <v>-2.1316282072803006E-13</v>
      </c>
      <c r="M724" s="79"/>
    </row>
    <row r="725" spans="1:13" s="339" customFormat="1">
      <c r="A725" s="391">
        <v>44985</v>
      </c>
      <c r="B725" s="530" t="s">
        <v>14</v>
      </c>
      <c r="C725" s="530" t="s">
        <v>20</v>
      </c>
      <c r="D725" s="339" t="s">
        <v>16</v>
      </c>
      <c r="E725" s="392">
        <v>191</v>
      </c>
      <c r="F725" s="392"/>
      <c r="G725" s="99">
        <f t="shared" si="13"/>
        <v>190.99999999999977</v>
      </c>
      <c r="M725" s="79"/>
    </row>
    <row r="726" spans="1:13" s="339" customFormat="1">
      <c r="A726" s="386"/>
      <c r="B726" s="529"/>
      <c r="C726" s="529"/>
      <c r="D726" s="339" t="s">
        <v>17</v>
      </c>
      <c r="E726" s="392">
        <v>92.6</v>
      </c>
      <c r="F726" s="392"/>
      <c r="G726" s="99">
        <f t="shared" si="13"/>
        <v>283.5999999999998</v>
      </c>
      <c r="M726" s="79"/>
    </row>
    <row r="727" spans="1:13" s="339" customFormat="1">
      <c r="A727" s="386"/>
      <c r="B727" s="529"/>
      <c r="C727" s="529"/>
      <c r="D727" s="339" t="s">
        <v>18</v>
      </c>
      <c r="E727" s="392">
        <v>56</v>
      </c>
      <c r="F727" s="392"/>
      <c r="G727" s="99">
        <f t="shared" si="13"/>
        <v>339.5999999999998</v>
      </c>
      <c r="M727" s="79"/>
    </row>
    <row r="728" spans="1:13" s="339" customFormat="1">
      <c r="A728" s="386"/>
      <c r="B728" s="529"/>
      <c r="C728" s="529"/>
      <c r="D728" s="339" t="s">
        <v>19</v>
      </c>
      <c r="E728" s="392">
        <v>5</v>
      </c>
      <c r="F728" s="392"/>
      <c r="G728" s="99">
        <f t="shared" si="13"/>
        <v>344.5999999999998</v>
      </c>
      <c r="M728" s="393"/>
    </row>
    <row r="729" spans="1:13" s="339" customFormat="1">
      <c r="A729" s="386">
        <v>44985</v>
      </c>
      <c r="B729" s="529" t="s">
        <v>135</v>
      </c>
      <c r="C729" s="529" t="s">
        <v>20</v>
      </c>
      <c r="D729" s="339" t="s">
        <v>18</v>
      </c>
      <c r="E729" s="392"/>
      <c r="F729" s="392">
        <v>56</v>
      </c>
      <c r="G729" s="99">
        <f t="shared" si="13"/>
        <v>288.5999999999998</v>
      </c>
      <c r="L729" s="79"/>
      <c r="M729" s="79"/>
    </row>
    <row r="730" spans="1:13" s="339" customFormat="1">
      <c r="A730" s="386">
        <v>44985</v>
      </c>
      <c r="B730" s="529" t="s">
        <v>135</v>
      </c>
      <c r="C730" s="529" t="s">
        <v>20</v>
      </c>
      <c r="D730" s="339" t="s">
        <v>19</v>
      </c>
      <c r="E730" s="392"/>
      <c r="F730" s="392">
        <v>5</v>
      </c>
      <c r="G730" s="99">
        <f t="shared" si="13"/>
        <v>283.5999999999998</v>
      </c>
      <c r="L730" s="79"/>
      <c r="M730" s="79"/>
    </row>
    <row r="731" spans="1:13" s="339" customFormat="1">
      <c r="A731" s="386">
        <v>44985</v>
      </c>
      <c r="B731" s="529" t="s">
        <v>135</v>
      </c>
      <c r="C731" s="529" t="s">
        <v>20</v>
      </c>
      <c r="D731" s="339" t="s">
        <v>16</v>
      </c>
      <c r="E731" s="387"/>
      <c r="F731" s="79">
        <v>34</v>
      </c>
      <c r="G731" s="99">
        <f t="shared" si="13"/>
        <v>249.5999999999998</v>
      </c>
      <c r="H731" s="362"/>
      <c r="L731" s="79"/>
      <c r="M731" s="79"/>
    </row>
    <row r="732" spans="1:13" s="339" customFormat="1">
      <c r="A732" s="386">
        <v>45596</v>
      </c>
      <c r="B732" s="529" t="s">
        <v>118</v>
      </c>
      <c r="C732" s="529" t="s">
        <v>20</v>
      </c>
      <c r="D732" s="339" t="s">
        <v>16</v>
      </c>
      <c r="E732" s="387"/>
      <c r="F732" s="79">
        <v>56.7</v>
      </c>
      <c r="G732" s="99">
        <f t="shared" si="13"/>
        <v>192.89999999999981</v>
      </c>
      <c r="L732" s="79"/>
      <c r="M732" s="79"/>
    </row>
    <row r="733" spans="1:13" s="339" customFormat="1">
      <c r="A733" s="386">
        <v>45688</v>
      </c>
      <c r="B733" s="529" t="s">
        <v>119</v>
      </c>
      <c r="C733" s="529" t="s">
        <v>20</v>
      </c>
      <c r="D733" s="339" t="s">
        <v>16</v>
      </c>
      <c r="E733" s="387"/>
      <c r="F733" s="79">
        <v>80</v>
      </c>
      <c r="G733" s="99">
        <f t="shared" si="13"/>
        <v>112.89999999999981</v>
      </c>
      <c r="L733" s="79"/>
      <c r="M733" s="79"/>
    </row>
    <row r="734" spans="1:13" s="339" customFormat="1">
      <c r="A734" s="386">
        <v>45716</v>
      </c>
      <c r="B734" s="529" t="s">
        <v>135</v>
      </c>
      <c r="C734" s="529" t="s">
        <v>20</v>
      </c>
      <c r="D734" s="339" t="s">
        <v>16</v>
      </c>
      <c r="E734" s="387"/>
      <c r="F734" s="79">
        <v>20.3</v>
      </c>
      <c r="G734" s="99">
        <f t="shared" si="13"/>
        <v>92.59999999999981</v>
      </c>
      <c r="I734" s="362"/>
      <c r="L734" s="79"/>
      <c r="M734" s="79"/>
    </row>
    <row r="735" spans="1:13" s="339" customFormat="1">
      <c r="A735" s="386">
        <v>45716</v>
      </c>
      <c r="B735" s="529" t="s">
        <v>135</v>
      </c>
      <c r="C735" s="529" t="s">
        <v>20</v>
      </c>
      <c r="D735" s="339" t="s">
        <v>17</v>
      </c>
      <c r="E735" s="387"/>
      <c r="F735" s="79">
        <v>92.6</v>
      </c>
      <c r="G735" s="99">
        <f t="shared" si="13"/>
        <v>-1.8474111129762605E-13</v>
      </c>
      <c r="L735" s="79"/>
      <c r="M735" s="79"/>
    </row>
    <row r="736" spans="1:13" s="339" customFormat="1">
      <c r="A736" s="390">
        <v>45016</v>
      </c>
      <c r="B736" s="530" t="s">
        <v>14</v>
      </c>
      <c r="C736" s="530" t="s">
        <v>23</v>
      </c>
      <c r="D736" s="339" t="s">
        <v>16</v>
      </c>
      <c r="E736" s="392">
        <v>181.8</v>
      </c>
      <c r="F736" s="392"/>
      <c r="G736" s="99">
        <f t="shared" si="13"/>
        <v>181.79999999999984</v>
      </c>
      <c r="L736" s="79"/>
      <c r="M736" s="79"/>
    </row>
    <row r="737" spans="1:14">
      <c r="A737" s="86"/>
      <c r="B737" s="526"/>
      <c r="C737" s="526"/>
      <c r="D737" t="s">
        <v>17</v>
      </c>
      <c r="E737" s="241">
        <v>96.3</v>
      </c>
      <c r="F737" s="241"/>
      <c r="G737" s="51">
        <f t="shared" si="13"/>
        <v>278.09999999999985</v>
      </c>
      <c r="H737" s="37"/>
      <c r="M737" s="2"/>
    </row>
    <row r="738" spans="1:14">
      <c r="A738" s="86"/>
      <c r="B738" s="526"/>
      <c r="C738" s="526"/>
      <c r="D738" t="s">
        <v>18</v>
      </c>
      <c r="E738" s="241">
        <v>60</v>
      </c>
      <c r="F738" s="241"/>
      <c r="G738" s="51">
        <f t="shared" si="13"/>
        <v>338.09999999999985</v>
      </c>
      <c r="M738" s="2"/>
    </row>
    <row r="739" spans="1:14">
      <c r="A739" s="86"/>
      <c r="B739" s="526"/>
      <c r="C739" s="526"/>
      <c r="D739" t="s">
        <v>19</v>
      </c>
      <c r="E739" s="241">
        <v>5</v>
      </c>
      <c r="F739" s="241"/>
      <c r="G739" s="51">
        <f t="shared" si="13"/>
        <v>343.09999999999985</v>
      </c>
      <c r="M739" s="2"/>
      <c r="N739" s="37"/>
    </row>
    <row r="740" spans="1:14" s="339" customFormat="1">
      <c r="A740" s="389"/>
      <c r="B740" s="529"/>
      <c r="C740" s="529"/>
      <c r="D740" s="339" t="s">
        <v>74</v>
      </c>
      <c r="E740" s="282">
        <v>102.5</v>
      </c>
      <c r="F740" s="392"/>
      <c r="G740" s="99">
        <f t="shared" si="13"/>
        <v>445.59999999999985</v>
      </c>
      <c r="M740" s="79"/>
    </row>
    <row r="741" spans="1:14" s="339" customFormat="1">
      <c r="A741" s="389"/>
      <c r="B741" s="529"/>
      <c r="C741" s="529"/>
      <c r="D741" s="339" t="s">
        <v>75</v>
      </c>
      <c r="E741" s="282">
        <v>102.5</v>
      </c>
      <c r="F741" s="392"/>
      <c r="G741" s="99">
        <f t="shared" si="13"/>
        <v>548.09999999999991</v>
      </c>
      <c r="M741" s="79"/>
    </row>
    <row r="742" spans="1:14" s="339" customFormat="1">
      <c r="A742" s="389">
        <v>45016</v>
      </c>
      <c r="B742" s="529" t="s">
        <v>124</v>
      </c>
      <c r="C742" s="529" t="s">
        <v>23</v>
      </c>
      <c r="D742" s="339" t="s">
        <v>18</v>
      </c>
      <c r="E742" s="392"/>
      <c r="F742" s="392">
        <v>60</v>
      </c>
      <c r="G742" s="99">
        <f t="shared" si="13"/>
        <v>488.09999999999991</v>
      </c>
      <c r="M742" s="79"/>
    </row>
    <row r="743" spans="1:14" s="339" customFormat="1">
      <c r="A743" s="389">
        <v>45016</v>
      </c>
      <c r="B743" s="529" t="s">
        <v>124</v>
      </c>
      <c r="C743" s="529" t="s">
        <v>23</v>
      </c>
      <c r="D743" s="339" t="s">
        <v>19</v>
      </c>
      <c r="E743" s="392"/>
      <c r="F743" s="392">
        <v>5</v>
      </c>
      <c r="G743" s="99">
        <f t="shared" si="13"/>
        <v>483.09999999999991</v>
      </c>
      <c r="M743" s="308"/>
    </row>
    <row r="744" spans="1:14" s="339" customFormat="1">
      <c r="A744" s="389">
        <v>45016</v>
      </c>
      <c r="B744" s="529" t="s">
        <v>124</v>
      </c>
      <c r="C744" s="529" t="s">
        <v>23</v>
      </c>
      <c r="D744" s="339" t="s">
        <v>16</v>
      </c>
      <c r="E744" s="387"/>
      <c r="F744" s="79">
        <v>70</v>
      </c>
      <c r="G744" s="99">
        <f t="shared" si="13"/>
        <v>413.09999999999991</v>
      </c>
      <c r="M744" s="308"/>
    </row>
    <row r="745" spans="1:14" s="339" customFormat="1">
      <c r="A745" s="386">
        <v>45716</v>
      </c>
      <c r="B745" s="529" t="s">
        <v>135</v>
      </c>
      <c r="C745" s="529" t="s">
        <v>23</v>
      </c>
      <c r="D745" s="339" t="s">
        <v>16</v>
      </c>
      <c r="E745" s="387"/>
      <c r="F745" s="79">
        <v>57.1</v>
      </c>
      <c r="G745" s="99">
        <f t="shared" si="13"/>
        <v>355.99999999999989</v>
      </c>
      <c r="M745" s="308"/>
    </row>
    <row r="746" spans="1:14" s="339" customFormat="1">
      <c r="A746" s="386">
        <v>45747</v>
      </c>
      <c r="B746" s="529" t="s">
        <v>124</v>
      </c>
      <c r="C746" s="529" t="s">
        <v>23</v>
      </c>
      <c r="D746" s="339" t="s">
        <v>16</v>
      </c>
      <c r="E746" s="387"/>
      <c r="F746" s="79">
        <v>54.7</v>
      </c>
      <c r="G746" s="99">
        <f t="shared" si="13"/>
        <v>301.2999999999999</v>
      </c>
      <c r="M746" s="308"/>
    </row>
    <row r="747" spans="1:14" s="339" customFormat="1">
      <c r="A747" s="386">
        <v>45747</v>
      </c>
      <c r="B747" s="529" t="s">
        <v>124</v>
      </c>
      <c r="C747" s="529" t="s">
        <v>23</v>
      </c>
      <c r="D747" s="339" t="s">
        <v>17</v>
      </c>
      <c r="E747" s="387"/>
      <c r="F747" s="79">
        <v>96.3</v>
      </c>
      <c r="G747" s="99">
        <f t="shared" si="13"/>
        <v>204.99999999999989</v>
      </c>
      <c r="M747" s="308"/>
    </row>
    <row r="748" spans="1:14" s="339" customFormat="1">
      <c r="A748" s="7"/>
      <c r="B748" s="526" t="s">
        <v>12</v>
      </c>
      <c r="C748" s="526"/>
      <c r="D748" s="339" t="s">
        <v>74</v>
      </c>
      <c r="E748" s="387"/>
      <c r="F748" s="79">
        <v>51.2</v>
      </c>
      <c r="G748" s="99">
        <f t="shared" si="13"/>
        <v>153.7999999999999</v>
      </c>
      <c r="M748" s="308"/>
    </row>
    <row r="749" spans="1:14" s="339" customFormat="1">
      <c r="A749" s="7">
        <v>45987</v>
      </c>
      <c r="B749" s="526">
        <v>32159</v>
      </c>
      <c r="C749" s="526" t="s">
        <v>23</v>
      </c>
      <c r="D749" s="339" t="s">
        <v>74</v>
      </c>
      <c r="E749" s="387"/>
      <c r="F749" s="79">
        <v>51.3</v>
      </c>
      <c r="G749" s="99">
        <f t="shared" si="13"/>
        <v>102.4999999999999</v>
      </c>
      <c r="M749" s="308"/>
    </row>
    <row r="750" spans="1:14" s="339" customFormat="1">
      <c r="A750" s="7"/>
      <c r="B750" s="526" t="s">
        <v>12</v>
      </c>
      <c r="C750" s="526"/>
      <c r="D750" s="339" t="s">
        <v>75</v>
      </c>
      <c r="E750" s="387"/>
      <c r="F750" s="79">
        <v>51.2</v>
      </c>
      <c r="G750" s="99">
        <f t="shared" si="13"/>
        <v>51.299999999999898</v>
      </c>
      <c r="M750" s="308"/>
    </row>
    <row r="751" spans="1:14" s="339" customFormat="1">
      <c r="A751" s="7">
        <v>45987</v>
      </c>
      <c r="B751" s="526">
        <v>32159</v>
      </c>
      <c r="C751" s="526" t="s">
        <v>23</v>
      </c>
      <c r="D751" s="339" t="s">
        <v>75</v>
      </c>
      <c r="E751" s="387"/>
      <c r="F751" s="79">
        <v>20.6</v>
      </c>
      <c r="G751" s="99">
        <f t="shared" si="13"/>
        <v>30.699999999999896</v>
      </c>
      <c r="M751" s="308"/>
    </row>
    <row r="752" spans="1:14" s="339" customFormat="1">
      <c r="A752" s="7">
        <v>45987</v>
      </c>
      <c r="B752" s="526">
        <v>32160</v>
      </c>
      <c r="C752" s="526" t="s">
        <v>23</v>
      </c>
      <c r="D752" s="339" t="s">
        <v>75</v>
      </c>
      <c r="E752" s="387"/>
      <c r="F752" s="79">
        <v>30.7</v>
      </c>
      <c r="G752" s="99">
        <f t="shared" si="13"/>
        <v>-1.0302869668521453E-13</v>
      </c>
      <c r="M752" s="308"/>
    </row>
    <row r="753" spans="1:13" s="339" customFormat="1">
      <c r="A753" s="390">
        <v>45046</v>
      </c>
      <c r="B753" s="530" t="s">
        <v>14</v>
      </c>
      <c r="C753" s="530" t="s">
        <v>24</v>
      </c>
      <c r="D753" s="339" t="s">
        <v>16</v>
      </c>
      <c r="E753" s="282">
        <v>228.8</v>
      </c>
      <c r="F753" s="282"/>
      <c r="G753" s="99">
        <f t="shared" si="13"/>
        <v>228.7999999999999</v>
      </c>
      <c r="M753" s="308"/>
    </row>
    <row r="754" spans="1:13" s="339" customFormat="1">
      <c r="A754" s="389"/>
      <c r="B754" s="529"/>
      <c r="C754" s="529"/>
      <c r="D754" s="339" t="s">
        <v>17</v>
      </c>
      <c r="E754" s="282">
        <v>116.9</v>
      </c>
      <c r="F754" s="282"/>
      <c r="G754" s="99">
        <f t="shared" si="13"/>
        <v>345.69999999999993</v>
      </c>
      <c r="M754" s="308"/>
    </row>
    <row r="755" spans="1:13" s="339" customFormat="1">
      <c r="A755" s="389"/>
      <c r="B755" s="529"/>
      <c r="C755" s="529"/>
      <c r="D755" s="339" t="s">
        <v>18</v>
      </c>
      <c r="E755" s="282">
        <v>60</v>
      </c>
      <c r="F755" s="282"/>
      <c r="G755" s="99">
        <f t="shared" si="13"/>
        <v>405.69999999999993</v>
      </c>
      <c r="M755" s="308"/>
    </row>
    <row r="756" spans="1:13" s="339" customFormat="1">
      <c r="A756" s="389"/>
      <c r="B756" s="529"/>
      <c r="C756" s="529"/>
      <c r="D756" s="339" t="s">
        <v>19</v>
      </c>
      <c r="E756" s="282">
        <v>5</v>
      </c>
      <c r="F756" s="282"/>
      <c r="G756" s="99">
        <f t="shared" si="13"/>
        <v>410.69999999999993</v>
      </c>
      <c r="M756" s="308"/>
    </row>
    <row r="757" spans="1:13" s="339" customFormat="1">
      <c r="A757" s="389">
        <v>45046</v>
      </c>
      <c r="B757" s="529" t="s">
        <v>125</v>
      </c>
      <c r="C757" s="529" t="s">
        <v>24</v>
      </c>
      <c r="D757" s="339" t="s">
        <v>18</v>
      </c>
      <c r="E757" s="282"/>
      <c r="F757" s="282">
        <v>60</v>
      </c>
      <c r="G757" s="99">
        <f t="shared" si="13"/>
        <v>350.69999999999993</v>
      </c>
      <c r="M757" s="308"/>
    </row>
    <row r="758" spans="1:13" s="339" customFormat="1">
      <c r="A758" s="389">
        <v>45046</v>
      </c>
      <c r="B758" s="529" t="s">
        <v>125</v>
      </c>
      <c r="C758" s="529" t="s">
        <v>24</v>
      </c>
      <c r="D758" s="339" t="s">
        <v>19</v>
      </c>
      <c r="E758" s="282"/>
      <c r="F758" s="282">
        <v>5</v>
      </c>
      <c r="G758" s="99">
        <f t="shared" si="13"/>
        <v>345.69999999999993</v>
      </c>
      <c r="M758" s="308"/>
    </row>
    <row r="759" spans="1:13" s="339" customFormat="1">
      <c r="A759" s="389">
        <v>45046</v>
      </c>
      <c r="B759" s="529" t="s">
        <v>125</v>
      </c>
      <c r="C759" s="529" t="s">
        <v>24</v>
      </c>
      <c r="D759" s="339" t="s">
        <v>16</v>
      </c>
      <c r="E759" s="387"/>
      <c r="F759" s="79">
        <v>70</v>
      </c>
      <c r="G759" s="99">
        <f t="shared" si="13"/>
        <v>275.69999999999993</v>
      </c>
      <c r="M759" s="79"/>
    </row>
    <row r="760" spans="1:13" s="339" customFormat="1">
      <c r="A760" s="386">
        <v>45747</v>
      </c>
      <c r="B760" s="529" t="s">
        <v>124</v>
      </c>
      <c r="C760" s="529" t="s">
        <v>23</v>
      </c>
      <c r="D760" s="339" t="s">
        <v>16</v>
      </c>
      <c r="E760" s="387"/>
      <c r="F760" s="79">
        <v>158.80000000000001</v>
      </c>
      <c r="G760" s="99">
        <f t="shared" si="13"/>
        <v>116.89999999999992</v>
      </c>
      <c r="M760" s="79"/>
    </row>
    <row r="761" spans="1:13" s="339" customFormat="1">
      <c r="A761" s="386">
        <v>45747</v>
      </c>
      <c r="B761" s="529" t="s">
        <v>124</v>
      </c>
      <c r="C761" s="529" t="s">
        <v>23</v>
      </c>
      <c r="D761" s="339" t="s">
        <v>17</v>
      </c>
      <c r="E761" s="387"/>
      <c r="F761" s="79">
        <v>116.9</v>
      </c>
      <c r="G761" s="99">
        <f t="shared" si="13"/>
        <v>0</v>
      </c>
      <c r="M761" s="79"/>
    </row>
    <row r="762" spans="1:13" s="339" customFormat="1">
      <c r="A762" s="390">
        <v>45077</v>
      </c>
      <c r="B762" s="530" t="s">
        <v>14</v>
      </c>
      <c r="C762" s="530" t="s">
        <v>25</v>
      </c>
      <c r="D762" s="339" t="s">
        <v>16</v>
      </c>
      <c r="E762" s="282">
        <v>175.9</v>
      </c>
      <c r="F762" s="282"/>
      <c r="G762" s="99">
        <f t="shared" si="13"/>
        <v>175.9</v>
      </c>
      <c r="M762" s="79"/>
    </row>
    <row r="763" spans="1:13" s="339" customFormat="1">
      <c r="A763" s="389"/>
      <c r="B763" s="529"/>
      <c r="C763" s="529"/>
      <c r="D763" s="339" t="s">
        <v>17</v>
      </c>
      <c r="E763" s="282">
        <v>81.8</v>
      </c>
      <c r="F763" s="282"/>
      <c r="G763" s="99">
        <f t="shared" si="13"/>
        <v>257.7</v>
      </c>
      <c r="M763" s="79"/>
    </row>
    <row r="764" spans="1:13" s="339" customFormat="1">
      <c r="A764" s="389"/>
      <c r="B764" s="529"/>
      <c r="C764" s="529"/>
      <c r="D764" s="339" t="s">
        <v>18</v>
      </c>
      <c r="E764" s="282">
        <v>60</v>
      </c>
      <c r="F764" s="282"/>
      <c r="G764" s="99">
        <f t="shared" si="13"/>
        <v>317.7</v>
      </c>
      <c r="M764" s="79"/>
    </row>
    <row r="765" spans="1:13" s="339" customFormat="1">
      <c r="A765" s="389"/>
      <c r="B765" s="529"/>
      <c r="C765" s="529"/>
      <c r="D765" s="339" t="s">
        <v>19</v>
      </c>
      <c r="E765" s="282">
        <v>5</v>
      </c>
      <c r="F765" s="282"/>
      <c r="G765" s="99">
        <f t="shared" si="13"/>
        <v>322.7</v>
      </c>
      <c r="M765" s="79"/>
    </row>
    <row r="766" spans="1:13" s="339" customFormat="1">
      <c r="A766" s="389">
        <v>45077</v>
      </c>
      <c r="B766" s="529" t="s">
        <v>128</v>
      </c>
      <c r="C766" s="529" t="s">
        <v>25</v>
      </c>
      <c r="D766" s="339" t="s">
        <v>18</v>
      </c>
      <c r="E766" s="282"/>
      <c r="F766" s="282">
        <v>40</v>
      </c>
      <c r="G766" s="99">
        <f t="shared" si="13"/>
        <v>282.7</v>
      </c>
      <c r="M766" s="79"/>
    </row>
    <row r="767" spans="1:13" s="339" customFormat="1">
      <c r="A767" s="389">
        <v>45107</v>
      </c>
      <c r="B767" s="529" t="s">
        <v>129</v>
      </c>
      <c r="C767" s="529" t="s">
        <v>25</v>
      </c>
      <c r="D767" s="339" t="s">
        <v>16</v>
      </c>
      <c r="E767" s="282"/>
      <c r="F767" s="282">
        <v>100</v>
      </c>
      <c r="G767" s="99">
        <f t="shared" ref="G767:G834" si="14">+G766+E767-F767</f>
        <v>182.7</v>
      </c>
      <c r="L767" s="387"/>
    </row>
    <row r="768" spans="1:13" s="339" customFormat="1">
      <c r="A768" s="386">
        <v>45747</v>
      </c>
      <c r="B768" s="529" t="s">
        <v>124</v>
      </c>
      <c r="C768" s="529" t="s">
        <v>25</v>
      </c>
      <c r="D768" s="339" t="s">
        <v>16</v>
      </c>
      <c r="E768" s="387"/>
      <c r="F768" s="79">
        <v>3.3</v>
      </c>
      <c r="G768" s="99">
        <f t="shared" si="14"/>
        <v>179.39999999999998</v>
      </c>
      <c r="L768" s="387"/>
    </row>
    <row r="769" spans="1:13" s="339" customFormat="1">
      <c r="A769" s="386">
        <v>45777</v>
      </c>
      <c r="B769" s="529" t="s">
        <v>125</v>
      </c>
      <c r="C769" s="529" t="s">
        <v>25</v>
      </c>
      <c r="D769" s="339" t="s">
        <v>16</v>
      </c>
      <c r="E769" s="387"/>
      <c r="F769" s="79">
        <v>72.599999999999994</v>
      </c>
      <c r="G769" s="99">
        <f t="shared" si="14"/>
        <v>106.79999999999998</v>
      </c>
      <c r="L769" s="387"/>
    </row>
    <row r="770" spans="1:13" s="339" customFormat="1">
      <c r="A770" s="386">
        <v>45777</v>
      </c>
      <c r="B770" s="529" t="s">
        <v>125</v>
      </c>
      <c r="C770" s="529" t="s">
        <v>25</v>
      </c>
      <c r="D770" s="339" t="s">
        <v>17</v>
      </c>
      <c r="E770" s="387"/>
      <c r="F770" s="79">
        <v>81.8</v>
      </c>
      <c r="G770" s="99">
        <f t="shared" si="14"/>
        <v>24.999999999999986</v>
      </c>
      <c r="L770" s="387"/>
    </row>
    <row r="771" spans="1:13" s="339" customFormat="1">
      <c r="A771" s="386">
        <v>45777</v>
      </c>
      <c r="B771" s="529" t="s">
        <v>125</v>
      </c>
      <c r="C771" s="529" t="s">
        <v>25</v>
      </c>
      <c r="D771" s="339" t="s">
        <v>18</v>
      </c>
      <c r="E771" s="387"/>
      <c r="F771" s="79">
        <v>20</v>
      </c>
      <c r="G771" s="99">
        <f t="shared" si="14"/>
        <v>4.9999999999999858</v>
      </c>
      <c r="L771" s="387"/>
    </row>
    <row r="772" spans="1:13" s="339" customFormat="1">
      <c r="A772" s="386">
        <v>45777</v>
      </c>
      <c r="B772" s="529" t="s">
        <v>125</v>
      </c>
      <c r="C772" s="529" t="s">
        <v>25</v>
      </c>
      <c r="D772" s="339" t="s">
        <v>19</v>
      </c>
      <c r="E772" s="387"/>
      <c r="F772" s="79">
        <v>5</v>
      </c>
      <c r="G772" s="99">
        <f t="shared" si="14"/>
        <v>-1.4210854715202004E-14</v>
      </c>
      <c r="L772" s="387"/>
    </row>
    <row r="773" spans="1:13" s="339" customFormat="1">
      <c r="A773" s="390">
        <v>45107</v>
      </c>
      <c r="B773" s="530" t="s">
        <v>14</v>
      </c>
      <c r="C773" s="530" t="s">
        <v>26</v>
      </c>
      <c r="D773" s="339" t="s">
        <v>16</v>
      </c>
      <c r="E773" s="282">
        <v>179.2</v>
      </c>
      <c r="F773" s="282"/>
      <c r="G773" s="99">
        <f t="shared" si="14"/>
        <v>179.2</v>
      </c>
      <c r="L773" s="387"/>
    </row>
    <row r="774" spans="1:13" s="339" customFormat="1">
      <c r="A774" s="389"/>
      <c r="B774" s="529"/>
      <c r="C774" s="529"/>
      <c r="D774" s="339" t="s">
        <v>17</v>
      </c>
      <c r="E774" s="282">
        <v>122.2</v>
      </c>
      <c r="F774" s="282"/>
      <c r="G774" s="99">
        <f t="shared" si="14"/>
        <v>301.39999999999998</v>
      </c>
      <c r="M774" s="79"/>
    </row>
    <row r="775" spans="1:13" s="339" customFormat="1">
      <c r="A775" s="389"/>
      <c r="B775" s="529"/>
      <c r="C775" s="529"/>
      <c r="D775" s="339" t="s">
        <v>18</v>
      </c>
      <c r="E775" s="282">
        <v>60</v>
      </c>
      <c r="F775" s="282"/>
      <c r="G775" s="99">
        <f t="shared" si="14"/>
        <v>361.4</v>
      </c>
    </row>
    <row r="776" spans="1:13" s="339" customFormat="1">
      <c r="A776" s="389"/>
      <c r="B776" s="529"/>
      <c r="C776" s="529"/>
      <c r="D776" s="339" t="s">
        <v>19</v>
      </c>
      <c r="E776" s="282">
        <v>5</v>
      </c>
      <c r="F776" s="282"/>
      <c r="G776" s="99">
        <f t="shared" si="14"/>
        <v>366.4</v>
      </c>
      <c r="L776" s="387"/>
    </row>
    <row r="777" spans="1:13" s="339" customFormat="1">
      <c r="A777" s="389">
        <v>45107</v>
      </c>
      <c r="B777" s="529" t="s">
        <v>129</v>
      </c>
      <c r="C777" s="529" t="s">
        <v>26</v>
      </c>
      <c r="D777" s="339" t="s">
        <v>18</v>
      </c>
      <c r="E777" s="282"/>
      <c r="F777" s="282">
        <v>60</v>
      </c>
      <c r="G777" s="99">
        <f t="shared" si="14"/>
        <v>306.39999999999998</v>
      </c>
      <c r="I777" s="362"/>
      <c r="L777" s="387"/>
    </row>
    <row r="778" spans="1:13" s="339" customFormat="1">
      <c r="A778" s="389">
        <v>45107</v>
      </c>
      <c r="B778" s="529" t="s">
        <v>129</v>
      </c>
      <c r="C778" s="529" t="s">
        <v>26</v>
      </c>
      <c r="D778" s="339" t="s">
        <v>19</v>
      </c>
      <c r="E778" s="387"/>
      <c r="F778" s="79">
        <v>5</v>
      </c>
      <c r="G778" s="99">
        <f t="shared" si="14"/>
        <v>301.39999999999998</v>
      </c>
      <c r="L778" s="79"/>
    </row>
    <row r="779" spans="1:13" s="339" customFormat="1">
      <c r="A779" s="389">
        <v>45138</v>
      </c>
      <c r="B779" s="529" t="s">
        <v>115</v>
      </c>
      <c r="C779" s="529" t="s">
        <v>26</v>
      </c>
      <c r="D779" s="339" t="s">
        <v>16</v>
      </c>
      <c r="E779" s="387"/>
      <c r="F779" s="79">
        <v>105</v>
      </c>
      <c r="G779" s="99">
        <f t="shared" si="14"/>
        <v>196.39999999999998</v>
      </c>
      <c r="L779" s="79"/>
    </row>
    <row r="780" spans="1:13" s="339" customFormat="1">
      <c r="A780" s="386">
        <v>45777</v>
      </c>
      <c r="B780" s="529" t="s">
        <v>125</v>
      </c>
      <c r="C780" s="529" t="s">
        <v>26</v>
      </c>
      <c r="D780" s="339" t="s">
        <v>16</v>
      </c>
      <c r="E780" s="387"/>
      <c r="F780" s="79">
        <v>74.2</v>
      </c>
      <c r="G780" s="99">
        <f t="shared" si="14"/>
        <v>122.19999999999997</v>
      </c>
      <c r="L780" s="79"/>
    </row>
    <row r="781" spans="1:13" s="339" customFormat="1">
      <c r="A781" s="386">
        <v>45777</v>
      </c>
      <c r="B781" s="529" t="s">
        <v>125</v>
      </c>
      <c r="C781" s="529" t="s">
        <v>26</v>
      </c>
      <c r="D781" s="339" t="s">
        <v>17</v>
      </c>
      <c r="E781" s="387"/>
      <c r="F781" s="79">
        <v>122.2</v>
      </c>
      <c r="G781" s="99">
        <f t="shared" si="14"/>
        <v>0</v>
      </c>
      <c r="L781" s="79"/>
    </row>
    <row r="782" spans="1:13" s="339" customFormat="1">
      <c r="A782" s="390">
        <v>45138</v>
      </c>
      <c r="B782" s="530" t="s">
        <v>14</v>
      </c>
      <c r="C782" s="530" t="s">
        <v>27</v>
      </c>
      <c r="D782" s="339" t="s">
        <v>16</v>
      </c>
      <c r="E782" s="282">
        <v>168.8</v>
      </c>
      <c r="F782" s="282"/>
      <c r="G782" s="99">
        <f t="shared" si="14"/>
        <v>168.8</v>
      </c>
      <c r="L782" s="79"/>
    </row>
    <row r="783" spans="1:13" s="339" customFormat="1">
      <c r="A783" s="389"/>
      <c r="B783" s="529"/>
      <c r="C783" s="529"/>
      <c r="D783" s="339" t="s">
        <v>17</v>
      </c>
      <c r="E783" s="282">
        <v>72.8</v>
      </c>
      <c r="F783" s="282"/>
      <c r="G783" s="99">
        <f t="shared" si="14"/>
        <v>241.60000000000002</v>
      </c>
      <c r="L783" s="79"/>
    </row>
    <row r="784" spans="1:13" s="339" customFormat="1">
      <c r="A784" s="389"/>
      <c r="B784" s="529"/>
      <c r="C784" s="529"/>
      <c r="D784" s="339" t="s">
        <v>18</v>
      </c>
      <c r="E784" s="282">
        <v>60</v>
      </c>
      <c r="F784" s="282"/>
      <c r="G784" s="99">
        <f t="shared" si="14"/>
        <v>301.60000000000002</v>
      </c>
      <c r="L784" s="79"/>
    </row>
    <row r="785" spans="1:12" s="339" customFormat="1">
      <c r="A785" s="389"/>
      <c r="B785" s="529"/>
      <c r="C785" s="529"/>
      <c r="D785" s="339" t="s">
        <v>19</v>
      </c>
      <c r="E785" s="282">
        <v>5</v>
      </c>
      <c r="F785" s="282"/>
      <c r="G785" s="99">
        <f t="shared" si="14"/>
        <v>306.60000000000002</v>
      </c>
      <c r="L785" s="79"/>
    </row>
    <row r="786" spans="1:12" s="339" customFormat="1">
      <c r="A786" s="389"/>
      <c r="B786" s="529"/>
      <c r="C786" s="529"/>
      <c r="D786" s="339" t="s">
        <v>136</v>
      </c>
      <c r="E786" s="282">
        <v>102.5</v>
      </c>
      <c r="F786" s="282"/>
      <c r="G786" s="99">
        <f t="shared" si="14"/>
        <v>409.1</v>
      </c>
      <c r="L786" s="79"/>
    </row>
    <row r="787" spans="1:12" s="339" customFormat="1">
      <c r="A787" s="389"/>
      <c r="B787" s="529"/>
      <c r="C787" s="529"/>
      <c r="D787" s="339" t="s">
        <v>137</v>
      </c>
      <c r="E787" s="282">
        <v>102.5</v>
      </c>
      <c r="F787" s="282"/>
      <c r="G787" s="99">
        <f t="shared" si="14"/>
        <v>511.6</v>
      </c>
      <c r="L787" s="79"/>
    </row>
    <row r="788" spans="1:12" s="339" customFormat="1">
      <c r="A788" s="389">
        <v>45138</v>
      </c>
      <c r="B788" s="529" t="s">
        <v>115</v>
      </c>
      <c r="C788" s="529" t="s">
        <v>27</v>
      </c>
      <c r="D788" s="339" t="s">
        <v>18</v>
      </c>
      <c r="E788" s="282"/>
      <c r="F788" s="282">
        <v>60</v>
      </c>
      <c r="G788" s="99">
        <f t="shared" si="14"/>
        <v>451.6</v>
      </c>
      <c r="L788" s="79"/>
    </row>
    <row r="789" spans="1:12" s="339" customFormat="1">
      <c r="A789" s="389">
        <v>45138</v>
      </c>
      <c r="B789" s="529" t="s">
        <v>115</v>
      </c>
      <c r="C789" s="529" t="s">
        <v>27</v>
      </c>
      <c r="D789" s="339" t="s">
        <v>19</v>
      </c>
      <c r="E789" s="282"/>
      <c r="F789" s="282">
        <v>5</v>
      </c>
      <c r="G789" s="99">
        <f t="shared" si="14"/>
        <v>446.6</v>
      </c>
      <c r="L789" s="79"/>
    </row>
    <row r="790" spans="1:12" s="339" customFormat="1">
      <c r="A790" s="386">
        <v>45169</v>
      </c>
      <c r="B790" s="529" t="s">
        <v>116</v>
      </c>
      <c r="C790" s="529" t="s">
        <v>27</v>
      </c>
      <c r="D790" s="339" t="s">
        <v>16</v>
      </c>
      <c r="E790" s="282"/>
      <c r="F790" s="282">
        <v>30</v>
      </c>
      <c r="G790" s="99">
        <f t="shared" si="14"/>
        <v>416.6</v>
      </c>
      <c r="H790" s="362"/>
      <c r="L790" s="392"/>
    </row>
    <row r="791" spans="1:12" s="339" customFormat="1">
      <c r="A791" s="386">
        <v>45777</v>
      </c>
      <c r="B791" s="529" t="s">
        <v>125</v>
      </c>
      <c r="C791" s="529" t="s">
        <v>27</v>
      </c>
      <c r="D791" s="339" t="s">
        <v>16</v>
      </c>
      <c r="E791" s="282"/>
      <c r="F791" s="282">
        <v>4.2</v>
      </c>
      <c r="G791" s="99">
        <f t="shared" si="14"/>
        <v>412.40000000000003</v>
      </c>
      <c r="L791" s="392"/>
    </row>
    <row r="792" spans="1:12" s="339" customFormat="1">
      <c r="A792" s="386">
        <v>45808</v>
      </c>
      <c r="B792" s="529" t="s">
        <v>128</v>
      </c>
      <c r="C792" s="529" t="s">
        <v>27</v>
      </c>
      <c r="D792" s="339" t="s">
        <v>16</v>
      </c>
      <c r="E792" s="282"/>
      <c r="F792" s="282">
        <v>134.6</v>
      </c>
      <c r="G792" s="99">
        <f t="shared" si="14"/>
        <v>277.80000000000007</v>
      </c>
      <c r="L792" s="392"/>
    </row>
    <row r="793" spans="1:12" s="339" customFormat="1">
      <c r="A793" s="386">
        <v>45808</v>
      </c>
      <c r="B793" s="529" t="s">
        <v>128</v>
      </c>
      <c r="C793" s="529" t="s">
        <v>27</v>
      </c>
      <c r="D793" s="339" t="s">
        <v>17</v>
      </c>
      <c r="E793" s="282"/>
      <c r="F793" s="282">
        <v>72.8</v>
      </c>
      <c r="G793" s="99">
        <f t="shared" si="14"/>
        <v>205.00000000000006</v>
      </c>
      <c r="L793" s="392"/>
    </row>
    <row r="794" spans="1:12" s="339" customFormat="1">
      <c r="A794" s="386"/>
      <c r="B794" s="529" t="s">
        <v>12</v>
      </c>
      <c r="C794" s="529"/>
      <c r="D794" s="339" t="s">
        <v>136</v>
      </c>
      <c r="E794" s="282"/>
      <c r="F794" s="282">
        <v>51.2</v>
      </c>
      <c r="G794" s="99">
        <f t="shared" si="14"/>
        <v>153.80000000000007</v>
      </c>
      <c r="L794" s="392"/>
    </row>
    <row r="795" spans="1:12" s="339" customFormat="1">
      <c r="A795" s="386">
        <v>45987</v>
      </c>
      <c r="B795" s="529">
        <v>32160</v>
      </c>
      <c r="C795" s="529" t="s">
        <v>27</v>
      </c>
      <c r="D795" s="339" t="s">
        <v>136</v>
      </c>
      <c r="E795" s="282"/>
      <c r="F795" s="282">
        <v>51.3</v>
      </c>
      <c r="G795" s="99">
        <f t="shared" si="14"/>
        <v>102.50000000000007</v>
      </c>
      <c r="L795" s="392"/>
    </row>
    <row r="796" spans="1:12" s="339" customFormat="1">
      <c r="A796" s="386"/>
      <c r="B796" s="529" t="s">
        <v>12</v>
      </c>
      <c r="C796" s="529"/>
      <c r="D796" s="339" t="s">
        <v>137</v>
      </c>
      <c r="E796" s="282"/>
      <c r="F796" s="282">
        <v>51.2</v>
      </c>
      <c r="G796" s="99">
        <f t="shared" si="14"/>
        <v>51.300000000000068</v>
      </c>
      <c r="L796" s="392"/>
    </row>
    <row r="797" spans="1:12" s="339" customFormat="1">
      <c r="A797" s="386">
        <v>45987</v>
      </c>
      <c r="B797" s="529">
        <v>32160</v>
      </c>
      <c r="C797" s="529" t="s">
        <v>27</v>
      </c>
      <c r="D797" s="339" t="s">
        <v>137</v>
      </c>
      <c r="E797" s="282"/>
      <c r="F797" s="282">
        <v>51.3</v>
      </c>
      <c r="G797" s="99">
        <f t="shared" si="14"/>
        <v>7.1054273576010019E-14</v>
      </c>
      <c r="L797" s="392"/>
    </row>
    <row r="798" spans="1:12">
      <c r="A798" s="44">
        <v>45169</v>
      </c>
      <c r="B798" s="525" t="s">
        <v>14</v>
      </c>
      <c r="C798" s="525" t="s">
        <v>28</v>
      </c>
      <c r="D798" t="s">
        <v>16</v>
      </c>
      <c r="E798" s="240">
        <v>161.4</v>
      </c>
      <c r="G798" s="99">
        <f t="shared" si="14"/>
        <v>161.40000000000009</v>
      </c>
      <c r="L798" s="241"/>
    </row>
    <row r="799" spans="1:12">
      <c r="B799" s="526"/>
      <c r="C799" s="526"/>
      <c r="D799" t="s">
        <v>17</v>
      </c>
      <c r="E799" s="240">
        <v>102.9</v>
      </c>
      <c r="G799" s="99">
        <f t="shared" si="14"/>
        <v>264.30000000000007</v>
      </c>
      <c r="H799" s="37">
        <f>400-F792-F793</f>
        <v>192.59999999999997</v>
      </c>
      <c r="L799" s="241"/>
    </row>
    <row r="800" spans="1:12">
      <c r="B800" s="526"/>
      <c r="C800" s="526"/>
      <c r="D800" t="s">
        <v>18</v>
      </c>
      <c r="E800" s="240">
        <v>60</v>
      </c>
      <c r="G800" s="99">
        <f t="shared" si="14"/>
        <v>324.30000000000007</v>
      </c>
      <c r="L800" s="241"/>
    </row>
    <row r="801" spans="1:13">
      <c r="B801" s="526"/>
      <c r="C801" s="526"/>
      <c r="D801" t="s">
        <v>19</v>
      </c>
      <c r="E801" s="240">
        <v>5</v>
      </c>
      <c r="G801" s="51">
        <f t="shared" si="14"/>
        <v>329.30000000000007</v>
      </c>
      <c r="I801" s="37"/>
      <c r="L801" s="240"/>
    </row>
    <row r="802" spans="1:13" s="339" customFormat="1">
      <c r="A802" s="386"/>
      <c r="B802" s="529"/>
      <c r="C802" s="529"/>
      <c r="D802" s="339" t="s">
        <v>66</v>
      </c>
      <c r="E802" s="282">
        <v>15</v>
      </c>
      <c r="F802" s="79"/>
      <c r="G802" s="99">
        <f t="shared" si="14"/>
        <v>344.30000000000007</v>
      </c>
      <c r="L802" s="282"/>
    </row>
    <row r="803" spans="1:13" s="339" customFormat="1">
      <c r="A803" s="386">
        <v>45169</v>
      </c>
      <c r="B803" s="529" t="s">
        <v>116</v>
      </c>
      <c r="C803" s="529" t="s">
        <v>28</v>
      </c>
      <c r="D803" s="339" t="s">
        <v>18</v>
      </c>
      <c r="E803" s="282"/>
      <c r="F803" s="79">
        <v>60</v>
      </c>
      <c r="G803" s="99">
        <f t="shared" si="14"/>
        <v>284.30000000000007</v>
      </c>
      <c r="H803" s="362"/>
      <c r="L803" s="282"/>
    </row>
    <row r="804" spans="1:13" s="339" customFormat="1">
      <c r="A804" s="386">
        <v>45169</v>
      </c>
      <c r="B804" s="529" t="s">
        <v>116</v>
      </c>
      <c r="C804" s="529" t="s">
        <v>28</v>
      </c>
      <c r="D804" s="339" t="s">
        <v>19</v>
      </c>
      <c r="E804" s="282"/>
      <c r="F804" s="79">
        <v>5</v>
      </c>
      <c r="G804" s="99">
        <f t="shared" si="14"/>
        <v>279.30000000000007</v>
      </c>
      <c r="L804" s="282"/>
    </row>
    <row r="805" spans="1:13" s="339" customFormat="1">
      <c r="A805" s="386">
        <v>45199</v>
      </c>
      <c r="B805" s="529" t="s">
        <v>117</v>
      </c>
      <c r="C805" s="529" t="s">
        <v>28</v>
      </c>
      <c r="D805" s="339" t="s">
        <v>16</v>
      </c>
      <c r="E805" s="282"/>
      <c r="F805" s="79">
        <v>40</v>
      </c>
      <c r="G805" s="99">
        <f t="shared" si="14"/>
        <v>239.30000000000007</v>
      </c>
      <c r="H805" s="362"/>
      <c r="L805" s="282"/>
    </row>
    <row r="806" spans="1:13" s="339" customFormat="1">
      <c r="A806" s="386">
        <v>45808</v>
      </c>
      <c r="B806" s="529" t="s">
        <v>128</v>
      </c>
      <c r="C806" s="529" t="s">
        <v>28</v>
      </c>
      <c r="D806" s="339" t="s">
        <v>16</v>
      </c>
      <c r="E806" s="282"/>
      <c r="F806" s="79">
        <v>121.4</v>
      </c>
      <c r="G806" s="99">
        <f t="shared" si="14"/>
        <v>117.90000000000006</v>
      </c>
      <c r="H806" s="362"/>
      <c r="L806" s="282"/>
    </row>
    <row r="807" spans="1:13" s="339" customFormat="1">
      <c r="A807" s="386">
        <v>45808</v>
      </c>
      <c r="B807" s="529" t="s">
        <v>128</v>
      </c>
      <c r="C807" s="529" t="s">
        <v>28</v>
      </c>
      <c r="D807" s="339" t="s">
        <v>17</v>
      </c>
      <c r="E807" s="282"/>
      <c r="F807" s="79">
        <v>71.2</v>
      </c>
      <c r="G807" s="99">
        <f t="shared" si="14"/>
        <v>46.70000000000006</v>
      </c>
      <c r="H807" s="362"/>
      <c r="L807" s="282"/>
    </row>
    <row r="808" spans="1:13" s="339" customFormat="1">
      <c r="A808" s="386">
        <v>45838</v>
      </c>
      <c r="B808" s="529" t="s">
        <v>129</v>
      </c>
      <c r="C808" s="529" t="s">
        <v>28</v>
      </c>
      <c r="D808" s="339" t="s">
        <v>17</v>
      </c>
      <c r="E808" s="282"/>
      <c r="F808" s="362">
        <v>31.7</v>
      </c>
      <c r="G808" s="99">
        <f t="shared" si="14"/>
        <v>15.00000000000006</v>
      </c>
      <c r="H808" s="362"/>
      <c r="L808" s="282"/>
    </row>
    <row r="809" spans="1:13" s="339" customFormat="1">
      <c r="A809" s="386">
        <v>45838</v>
      </c>
      <c r="B809" s="529" t="s">
        <v>129</v>
      </c>
      <c r="C809" s="529" t="s">
        <v>28</v>
      </c>
      <c r="D809" s="339" t="s">
        <v>66</v>
      </c>
      <c r="E809" s="282"/>
      <c r="F809" s="79">
        <v>15</v>
      </c>
      <c r="G809" s="99">
        <f t="shared" si="14"/>
        <v>6.0396132539608516E-14</v>
      </c>
      <c r="H809" s="362"/>
      <c r="L809" s="282"/>
    </row>
    <row r="810" spans="1:13" s="339" customFormat="1">
      <c r="A810" s="391">
        <v>45199</v>
      </c>
      <c r="B810" s="530" t="s">
        <v>14</v>
      </c>
      <c r="C810" s="530" t="s">
        <v>53</v>
      </c>
      <c r="D810" s="339" t="s">
        <v>16</v>
      </c>
      <c r="E810" s="282">
        <v>160.69999999999999</v>
      </c>
      <c r="F810" s="282"/>
      <c r="G810" s="99">
        <f t="shared" si="14"/>
        <v>160.70000000000005</v>
      </c>
      <c r="L810" s="282"/>
    </row>
    <row r="811" spans="1:13" s="339" customFormat="1">
      <c r="A811" s="386"/>
      <c r="B811" s="529"/>
      <c r="C811" s="529"/>
      <c r="D811" s="339" t="s">
        <v>17</v>
      </c>
      <c r="E811" s="282">
        <v>61.9</v>
      </c>
      <c r="F811" s="282"/>
      <c r="G811" s="99">
        <f t="shared" si="14"/>
        <v>222.60000000000005</v>
      </c>
      <c r="L811" s="282"/>
    </row>
    <row r="812" spans="1:13" s="339" customFormat="1">
      <c r="A812" s="386"/>
      <c r="B812" s="529"/>
      <c r="C812" s="529"/>
      <c r="D812" s="339" t="s">
        <v>18</v>
      </c>
      <c r="E812" s="282">
        <v>60</v>
      </c>
      <c r="F812" s="282"/>
      <c r="G812" s="99">
        <f t="shared" si="14"/>
        <v>282.60000000000002</v>
      </c>
      <c r="L812" s="282"/>
    </row>
    <row r="813" spans="1:13" s="339" customFormat="1">
      <c r="A813" s="386"/>
      <c r="B813" s="529"/>
      <c r="C813" s="529"/>
      <c r="D813" s="339" t="s">
        <v>19</v>
      </c>
      <c r="E813" s="282">
        <v>5</v>
      </c>
      <c r="F813" s="282"/>
      <c r="G813" s="99">
        <f t="shared" si="14"/>
        <v>287.60000000000002</v>
      </c>
      <c r="L813" s="282"/>
    </row>
    <row r="814" spans="1:13" s="339" customFormat="1">
      <c r="A814" s="386"/>
      <c r="B814" s="529"/>
      <c r="C814" s="529"/>
      <c r="D814" s="339" t="s">
        <v>77</v>
      </c>
      <c r="E814" s="282">
        <v>10</v>
      </c>
      <c r="F814" s="282"/>
      <c r="G814" s="99">
        <f t="shared" si="14"/>
        <v>297.60000000000002</v>
      </c>
      <c r="L814" s="282"/>
    </row>
    <row r="815" spans="1:13" s="339" customFormat="1">
      <c r="A815" s="386"/>
      <c r="B815" s="529"/>
      <c r="C815" s="529"/>
      <c r="D815" s="339" t="s">
        <v>105</v>
      </c>
      <c r="E815" s="282">
        <v>10</v>
      </c>
      <c r="F815" s="282"/>
      <c r="G815" s="99">
        <f t="shared" si="14"/>
        <v>307.60000000000002</v>
      </c>
      <c r="L815" s="387"/>
    </row>
    <row r="816" spans="1:13" s="339" customFormat="1">
      <c r="A816" s="386">
        <v>45199</v>
      </c>
      <c r="B816" s="529" t="s">
        <v>117</v>
      </c>
      <c r="C816" s="529" t="s">
        <v>53</v>
      </c>
      <c r="D816" s="339" t="s">
        <v>18</v>
      </c>
      <c r="E816" s="282"/>
      <c r="F816" s="282">
        <v>60</v>
      </c>
      <c r="G816" s="99">
        <f t="shared" si="14"/>
        <v>247.60000000000002</v>
      </c>
      <c r="L816" s="282"/>
      <c r="M816" s="362"/>
    </row>
    <row r="817" spans="1:13" s="339" customFormat="1">
      <c r="A817" s="386">
        <v>45199</v>
      </c>
      <c r="B817" s="529" t="s">
        <v>117</v>
      </c>
      <c r="C817" s="529" t="s">
        <v>53</v>
      </c>
      <c r="D817" s="339" t="s">
        <v>19</v>
      </c>
      <c r="E817" s="282"/>
      <c r="F817" s="282">
        <v>5</v>
      </c>
      <c r="G817" s="99">
        <f t="shared" si="14"/>
        <v>242.60000000000002</v>
      </c>
      <c r="L817" s="79"/>
      <c r="M817" s="362"/>
    </row>
    <row r="818" spans="1:13" s="339" customFormat="1">
      <c r="A818" s="389">
        <v>45230</v>
      </c>
      <c r="B818" s="529" t="s">
        <v>118</v>
      </c>
      <c r="C818" s="529" t="s">
        <v>53</v>
      </c>
      <c r="D818" s="339" t="s">
        <v>16</v>
      </c>
      <c r="E818" s="282"/>
      <c r="F818" s="282">
        <v>30</v>
      </c>
      <c r="G818" s="99">
        <f t="shared" si="14"/>
        <v>212.60000000000002</v>
      </c>
      <c r="L818" s="79"/>
      <c r="M818" s="362"/>
    </row>
    <row r="819" spans="1:13" s="339" customFormat="1">
      <c r="A819" s="389">
        <v>45838</v>
      </c>
      <c r="B819" s="529" t="s">
        <v>129</v>
      </c>
      <c r="C819" s="529" t="s">
        <v>53</v>
      </c>
      <c r="D819" s="339" t="s">
        <v>16</v>
      </c>
      <c r="E819" s="282"/>
      <c r="F819" s="282">
        <v>130.69999999999999</v>
      </c>
      <c r="G819" s="99">
        <f t="shared" si="14"/>
        <v>81.900000000000034</v>
      </c>
      <c r="L819" s="79"/>
      <c r="M819" s="362"/>
    </row>
    <row r="820" spans="1:13" s="339" customFormat="1">
      <c r="A820" s="389">
        <v>45838</v>
      </c>
      <c r="B820" s="529" t="s">
        <v>129</v>
      </c>
      <c r="C820" s="529" t="s">
        <v>53</v>
      </c>
      <c r="D820" s="339" t="s">
        <v>17</v>
      </c>
      <c r="E820" s="282"/>
      <c r="F820" s="282">
        <v>61.9</v>
      </c>
      <c r="G820" s="99">
        <f>+G819+E820-F820</f>
        <v>20.000000000000036</v>
      </c>
      <c r="L820" s="79"/>
      <c r="M820" s="362"/>
    </row>
    <row r="821" spans="1:13" s="339" customFormat="1">
      <c r="A821" s="389">
        <v>45838</v>
      </c>
      <c r="B821" s="529" t="s">
        <v>129</v>
      </c>
      <c r="C821" s="529" t="s">
        <v>53</v>
      </c>
      <c r="D821" s="339" t="s">
        <v>77</v>
      </c>
      <c r="E821" s="282"/>
      <c r="F821" s="282">
        <v>10</v>
      </c>
      <c r="G821" s="99">
        <f t="shared" si="14"/>
        <v>10.000000000000036</v>
      </c>
      <c r="L821" s="79"/>
      <c r="M821" s="362"/>
    </row>
    <row r="822" spans="1:13" s="339" customFormat="1">
      <c r="A822" s="389">
        <v>45838</v>
      </c>
      <c r="B822" s="529" t="s">
        <v>129</v>
      </c>
      <c r="C822" s="529" t="s">
        <v>53</v>
      </c>
      <c r="D822" s="339" t="s">
        <v>105</v>
      </c>
      <c r="E822" s="282"/>
      <c r="F822" s="282">
        <v>10</v>
      </c>
      <c r="G822" s="99">
        <f t="shared" si="14"/>
        <v>3.5527136788005009E-14</v>
      </c>
      <c r="L822" s="79"/>
      <c r="M822" s="362"/>
    </row>
    <row r="823" spans="1:13" s="339" customFormat="1">
      <c r="A823" s="391">
        <v>45230</v>
      </c>
      <c r="B823" s="530" t="s">
        <v>14</v>
      </c>
      <c r="C823" s="530" t="s">
        <v>30</v>
      </c>
      <c r="D823" s="339" t="s">
        <v>16</v>
      </c>
      <c r="E823" s="381">
        <v>156.30000000000001</v>
      </c>
      <c r="F823" s="394"/>
      <c r="G823" s="99">
        <f t="shared" si="14"/>
        <v>156.30000000000004</v>
      </c>
      <c r="L823" s="282"/>
    </row>
    <row r="824" spans="1:13" s="339" customFormat="1">
      <c r="A824" s="386"/>
      <c r="B824" s="529"/>
      <c r="C824" s="529"/>
      <c r="D824" s="339" t="s">
        <v>17</v>
      </c>
      <c r="E824" s="381">
        <v>83</v>
      </c>
      <c r="F824" s="394"/>
      <c r="G824" s="99">
        <f t="shared" si="14"/>
        <v>239.30000000000004</v>
      </c>
      <c r="L824" s="282"/>
    </row>
    <row r="825" spans="1:13" s="339" customFormat="1">
      <c r="A825" s="386"/>
      <c r="B825" s="529"/>
      <c r="C825" s="529"/>
      <c r="D825" s="339" t="s">
        <v>18</v>
      </c>
      <c r="E825" s="282">
        <v>60</v>
      </c>
      <c r="F825" s="394"/>
      <c r="G825" s="99">
        <f t="shared" si="14"/>
        <v>299.30000000000007</v>
      </c>
      <c r="L825" s="79"/>
      <c r="M825" s="362"/>
    </row>
    <row r="826" spans="1:13" s="339" customFormat="1">
      <c r="A826" s="386"/>
      <c r="B826" s="529"/>
      <c r="C826" s="529"/>
      <c r="D826" s="339" t="s">
        <v>19</v>
      </c>
      <c r="E826" s="282">
        <v>5</v>
      </c>
      <c r="F826" s="394"/>
      <c r="G826" s="99">
        <f t="shared" si="14"/>
        <v>304.30000000000007</v>
      </c>
      <c r="L826" s="79"/>
    </row>
    <row r="827" spans="1:13" s="339" customFormat="1">
      <c r="A827" s="389">
        <v>45230</v>
      </c>
      <c r="B827" s="529" t="s">
        <v>118</v>
      </c>
      <c r="C827" s="529" t="s">
        <v>30</v>
      </c>
      <c r="D827" s="339" t="s">
        <v>18</v>
      </c>
      <c r="E827" s="282"/>
      <c r="F827" s="282">
        <v>60</v>
      </c>
      <c r="G827" s="99">
        <f t="shared" si="14"/>
        <v>244.30000000000007</v>
      </c>
      <c r="L827" s="79"/>
    </row>
    <row r="828" spans="1:13" s="339" customFormat="1">
      <c r="A828" s="389">
        <v>45230</v>
      </c>
      <c r="B828" s="529" t="s">
        <v>118</v>
      </c>
      <c r="C828" s="529" t="s">
        <v>30</v>
      </c>
      <c r="D828" s="339" t="s">
        <v>19</v>
      </c>
      <c r="E828" s="282"/>
      <c r="F828" s="282">
        <v>5</v>
      </c>
      <c r="G828" s="99">
        <f t="shared" si="14"/>
        <v>239.30000000000007</v>
      </c>
      <c r="L828" s="79"/>
    </row>
    <row r="829" spans="1:13" s="339" customFormat="1">
      <c r="A829" s="389">
        <v>45260</v>
      </c>
      <c r="B829" s="529" t="s">
        <v>132</v>
      </c>
      <c r="C829" s="529" t="s">
        <v>30</v>
      </c>
      <c r="D829" s="339" t="s">
        <v>16</v>
      </c>
      <c r="E829" s="282"/>
      <c r="F829" s="282">
        <v>90</v>
      </c>
      <c r="G829" s="99">
        <f t="shared" si="14"/>
        <v>149.30000000000007</v>
      </c>
      <c r="L829" s="282"/>
      <c r="M829" s="362"/>
    </row>
    <row r="830" spans="1:13" s="339" customFormat="1">
      <c r="A830" s="389">
        <v>45838</v>
      </c>
      <c r="B830" s="529" t="s">
        <v>129</v>
      </c>
      <c r="C830" s="529" t="s">
        <v>30</v>
      </c>
      <c r="D830" s="339" t="s">
        <v>16</v>
      </c>
      <c r="E830" s="282"/>
      <c r="F830" s="282">
        <v>66.3</v>
      </c>
      <c r="G830" s="99">
        <f t="shared" si="14"/>
        <v>83.000000000000071</v>
      </c>
      <c r="L830" s="282"/>
      <c r="M830" s="362"/>
    </row>
    <row r="831" spans="1:13" s="339" customFormat="1">
      <c r="A831" s="389">
        <v>45838</v>
      </c>
      <c r="B831" s="529" t="s">
        <v>129</v>
      </c>
      <c r="C831" s="529" t="s">
        <v>30</v>
      </c>
      <c r="D831" s="339" t="s">
        <v>17</v>
      </c>
      <c r="E831" s="282"/>
      <c r="F831" s="282">
        <v>83</v>
      </c>
      <c r="G831" s="99">
        <f t="shared" si="14"/>
        <v>0</v>
      </c>
      <c r="L831" s="282"/>
      <c r="M831" s="362"/>
    </row>
    <row r="832" spans="1:13" s="339" customFormat="1">
      <c r="A832" s="390">
        <v>45260</v>
      </c>
      <c r="B832" s="530" t="s">
        <v>14</v>
      </c>
      <c r="C832" s="530" t="s">
        <v>33</v>
      </c>
      <c r="D832" s="339" t="s">
        <v>16</v>
      </c>
      <c r="E832" s="381">
        <v>169.8</v>
      </c>
      <c r="F832" s="282"/>
      <c r="G832" s="99">
        <f t="shared" si="14"/>
        <v>169.8</v>
      </c>
      <c r="L832" s="381"/>
      <c r="M832" s="381"/>
    </row>
    <row r="833" spans="1:13" s="339" customFormat="1">
      <c r="A833" s="389"/>
      <c r="B833" s="529"/>
      <c r="C833" s="529"/>
      <c r="D833" s="339" t="s">
        <v>17</v>
      </c>
      <c r="E833" s="381">
        <v>109.1</v>
      </c>
      <c r="F833" s="282"/>
      <c r="G833" s="99">
        <f t="shared" si="14"/>
        <v>278.89999999999998</v>
      </c>
      <c r="L833" s="381"/>
      <c r="M833" s="362"/>
    </row>
    <row r="834" spans="1:13" s="339" customFormat="1">
      <c r="A834" s="389"/>
      <c r="B834" s="529"/>
      <c r="C834" s="529"/>
      <c r="D834" s="339" t="s">
        <v>18</v>
      </c>
      <c r="E834" s="282">
        <v>60</v>
      </c>
      <c r="F834" s="282"/>
      <c r="G834" s="99">
        <f t="shared" si="14"/>
        <v>338.9</v>
      </c>
      <c r="L834" s="381"/>
    </row>
    <row r="835" spans="1:13" s="339" customFormat="1">
      <c r="A835" s="389"/>
      <c r="B835" s="529"/>
      <c r="C835" s="529"/>
      <c r="D835" s="339" t="s">
        <v>19</v>
      </c>
      <c r="E835" s="282">
        <v>5</v>
      </c>
      <c r="F835" s="282"/>
      <c r="G835" s="99">
        <f t="shared" ref="G835:G903" si="15">+G834+E835-F835</f>
        <v>343.9</v>
      </c>
      <c r="L835" s="381"/>
    </row>
    <row r="836" spans="1:13" s="339" customFormat="1">
      <c r="A836" s="389">
        <v>45260</v>
      </c>
      <c r="B836" s="529" t="s">
        <v>132</v>
      </c>
      <c r="C836" s="529" t="s">
        <v>33</v>
      </c>
      <c r="D836" s="339" t="s">
        <v>18</v>
      </c>
      <c r="E836" s="282"/>
      <c r="F836" s="282">
        <v>60</v>
      </c>
      <c r="G836" s="99">
        <f t="shared" si="15"/>
        <v>283.89999999999998</v>
      </c>
      <c r="L836" s="381"/>
    </row>
    <row r="837" spans="1:13" s="339" customFormat="1">
      <c r="A837" s="389">
        <v>45260</v>
      </c>
      <c r="B837" s="529" t="s">
        <v>132</v>
      </c>
      <c r="C837" s="529" t="s">
        <v>33</v>
      </c>
      <c r="D837" s="339" t="s">
        <v>19</v>
      </c>
      <c r="E837" s="282"/>
      <c r="F837" s="282">
        <v>5</v>
      </c>
      <c r="G837" s="99">
        <f t="shared" si="15"/>
        <v>278.89999999999998</v>
      </c>
      <c r="L837" s="381"/>
    </row>
    <row r="838" spans="1:13" s="339" customFormat="1">
      <c r="A838" s="386">
        <v>45291</v>
      </c>
      <c r="B838" s="529" t="s">
        <v>121</v>
      </c>
      <c r="C838" s="529" t="s">
        <v>33</v>
      </c>
      <c r="D838" s="339" t="s">
        <v>16</v>
      </c>
      <c r="E838" s="282"/>
      <c r="F838" s="282">
        <v>75</v>
      </c>
      <c r="G838" s="99">
        <f t="shared" si="15"/>
        <v>203.89999999999998</v>
      </c>
      <c r="H838" s="362"/>
      <c r="L838" s="381"/>
    </row>
    <row r="839" spans="1:13" s="339" customFormat="1">
      <c r="A839" s="389">
        <v>45838</v>
      </c>
      <c r="B839" s="529" t="s">
        <v>129</v>
      </c>
      <c r="C839" s="529" t="s">
        <v>33</v>
      </c>
      <c r="D839" s="339" t="s">
        <v>16</v>
      </c>
      <c r="E839" s="282"/>
      <c r="F839" s="282">
        <v>94.8</v>
      </c>
      <c r="G839" s="99">
        <f t="shared" si="15"/>
        <v>109.09999999999998</v>
      </c>
      <c r="L839" s="381"/>
    </row>
    <row r="840" spans="1:13" s="339" customFormat="1">
      <c r="A840" s="389">
        <v>45838</v>
      </c>
      <c r="B840" s="529" t="s">
        <v>129</v>
      </c>
      <c r="C840" s="529" t="s">
        <v>33</v>
      </c>
      <c r="D840" s="339" t="s">
        <v>17</v>
      </c>
      <c r="E840" s="282"/>
      <c r="F840" s="282">
        <v>36.6</v>
      </c>
      <c r="G840" s="99">
        <f t="shared" si="15"/>
        <v>72.499999999999972</v>
      </c>
      <c r="H840" s="362"/>
      <c r="L840" s="381"/>
    </row>
    <row r="841" spans="1:13" s="339" customFormat="1">
      <c r="A841" s="389">
        <v>45856</v>
      </c>
      <c r="B841" s="529">
        <v>31518</v>
      </c>
      <c r="C841" s="529" t="s">
        <v>33</v>
      </c>
      <c r="D841" s="339" t="s">
        <v>17</v>
      </c>
      <c r="E841" s="282"/>
      <c r="F841" s="282">
        <v>72.5</v>
      </c>
      <c r="G841" s="99">
        <f t="shared" si="15"/>
        <v>0</v>
      </c>
      <c r="H841" s="362"/>
      <c r="L841" s="381"/>
    </row>
    <row r="842" spans="1:13" s="339" customFormat="1">
      <c r="A842" s="391">
        <v>45291</v>
      </c>
      <c r="B842" s="530" t="s">
        <v>14</v>
      </c>
      <c r="C842" s="530" t="s">
        <v>34</v>
      </c>
      <c r="D842" s="339" t="s">
        <v>16</v>
      </c>
      <c r="E842" s="381">
        <v>181.4</v>
      </c>
      <c r="F842" s="282"/>
      <c r="G842" s="99">
        <f t="shared" si="15"/>
        <v>181.4</v>
      </c>
      <c r="H842" s="362"/>
      <c r="I842" s="362"/>
      <c r="L842" s="381"/>
    </row>
    <row r="843" spans="1:13" s="339" customFormat="1">
      <c r="A843" s="386"/>
      <c r="B843" s="529"/>
      <c r="C843" s="529"/>
      <c r="D843" s="339" t="s">
        <v>17</v>
      </c>
      <c r="E843" s="381">
        <v>129.5</v>
      </c>
      <c r="F843" s="282"/>
      <c r="G843" s="99">
        <f t="shared" si="15"/>
        <v>310.89999999999998</v>
      </c>
      <c r="L843" s="282"/>
    </row>
    <row r="844" spans="1:13" s="339" customFormat="1">
      <c r="A844" s="386"/>
      <c r="B844" s="529"/>
      <c r="C844" s="529"/>
      <c r="D844" s="339" t="s">
        <v>18</v>
      </c>
      <c r="E844" s="282">
        <v>60</v>
      </c>
      <c r="F844" s="282"/>
      <c r="G844" s="99">
        <f t="shared" si="15"/>
        <v>370.9</v>
      </c>
      <c r="L844" s="282"/>
    </row>
    <row r="845" spans="1:13" s="339" customFormat="1">
      <c r="A845" s="386"/>
      <c r="B845" s="529"/>
      <c r="C845" s="529"/>
      <c r="D845" s="339" t="s">
        <v>19</v>
      </c>
      <c r="E845" s="282">
        <v>5</v>
      </c>
      <c r="F845" s="282"/>
      <c r="G845" s="99">
        <f t="shared" si="15"/>
        <v>375.9</v>
      </c>
      <c r="L845" s="282"/>
    </row>
    <row r="846" spans="1:13" s="339" customFormat="1">
      <c r="A846" s="386">
        <v>45291</v>
      </c>
      <c r="B846" s="529" t="s">
        <v>121</v>
      </c>
      <c r="C846" s="529" t="s">
        <v>34</v>
      </c>
      <c r="D846" s="339" t="s">
        <v>18</v>
      </c>
      <c r="E846" s="282"/>
      <c r="F846" s="282">
        <v>60</v>
      </c>
      <c r="G846" s="99">
        <f t="shared" si="15"/>
        <v>315.89999999999998</v>
      </c>
      <c r="L846" s="282"/>
    </row>
    <row r="847" spans="1:13" s="339" customFormat="1">
      <c r="A847" s="386">
        <v>45291</v>
      </c>
      <c r="B847" s="529" t="s">
        <v>121</v>
      </c>
      <c r="C847" s="529" t="s">
        <v>34</v>
      </c>
      <c r="D847" s="339" t="s">
        <v>19</v>
      </c>
      <c r="E847" s="282"/>
      <c r="F847" s="282">
        <v>5</v>
      </c>
      <c r="G847" s="99">
        <f t="shared" si="15"/>
        <v>310.89999999999998</v>
      </c>
      <c r="L847" s="282"/>
    </row>
    <row r="848" spans="1:13" s="339" customFormat="1">
      <c r="A848" s="389">
        <v>45322</v>
      </c>
      <c r="B848" s="529" t="s">
        <v>119</v>
      </c>
      <c r="C848" s="529" t="s">
        <v>34</v>
      </c>
      <c r="D848" s="339" t="s">
        <v>16</v>
      </c>
      <c r="E848" s="282"/>
      <c r="F848" s="282">
        <v>140</v>
      </c>
      <c r="G848" s="99">
        <f t="shared" si="15"/>
        <v>170.89999999999998</v>
      </c>
      <c r="L848" s="282"/>
    </row>
    <row r="849" spans="1:12" s="339" customFormat="1">
      <c r="A849" s="389">
        <v>45869</v>
      </c>
      <c r="B849" s="529" t="s">
        <v>115</v>
      </c>
      <c r="C849" s="529" t="s">
        <v>34</v>
      </c>
      <c r="D849" s="339" t="s">
        <v>16</v>
      </c>
      <c r="E849" s="282"/>
      <c r="F849" s="282">
        <v>41.4</v>
      </c>
      <c r="G849" s="99">
        <f t="shared" si="15"/>
        <v>129.49999999999997</v>
      </c>
      <c r="L849" s="282"/>
    </row>
    <row r="850" spans="1:12" s="339" customFormat="1">
      <c r="A850" s="389">
        <v>45869</v>
      </c>
      <c r="B850" s="529" t="s">
        <v>115</v>
      </c>
      <c r="C850" s="529" t="s">
        <v>34</v>
      </c>
      <c r="D850" s="339" t="s">
        <v>17</v>
      </c>
      <c r="E850" s="282"/>
      <c r="F850" s="282">
        <v>129.5</v>
      </c>
      <c r="G850" s="99">
        <f t="shared" si="15"/>
        <v>0</v>
      </c>
      <c r="L850" s="282"/>
    </row>
    <row r="851" spans="1:12" s="339" customFormat="1">
      <c r="A851" s="390">
        <v>45322</v>
      </c>
      <c r="B851" s="530" t="s">
        <v>14</v>
      </c>
      <c r="C851" s="530" t="s">
        <v>15</v>
      </c>
      <c r="D851" s="339" t="s">
        <v>16</v>
      </c>
      <c r="E851" s="381">
        <v>202.6</v>
      </c>
      <c r="F851" s="282"/>
      <c r="G851" s="99">
        <f t="shared" si="15"/>
        <v>202.6</v>
      </c>
      <c r="L851" s="282"/>
    </row>
    <row r="852" spans="1:12" s="339" customFormat="1">
      <c r="A852" s="389"/>
      <c r="B852" s="529"/>
      <c r="C852" s="529"/>
      <c r="D852" s="339" t="s">
        <v>17</v>
      </c>
      <c r="E852" s="381">
        <v>96.2</v>
      </c>
      <c r="F852" s="282"/>
      <c r="G852" s="99">
        <f t="shared" si="15"/>
        <v>298.8</v>
      </c>
      <c r="L852" s="282"/>
    </row>
    <row r="853" spans="1:12" s="339" customFormat="1">
      <c r="A853" s="389"/>
      <c r="B853" s="529"/>
      <c r="C853" s="529"/>
      <c r="D853" s="339" t="s">
        <v>18</v>
      </c>
      <c r="E853" s="282">
        <v>60</v>
      </c>
      <c r="F853" s="282"/>
      <c r="G853" s="99">
        <f t="shared" si="15"/>
        <v>358.8</v>
      </c>
      <c r="L853" s="282"/>
    </row>
    <row r="854" spans="1:12" s="339" customFormat="1">
      <c r="A854" s="389"/>
      <c r="B854" s="529"/>
      <c r="C854" s="529"/>
      <c r="D854" s="339" t="s">
        <v>19</v>
      </c>
      <c r="E854" s="282">
        <v>5</v>
      </c>
      <c r="F854" s="282"/>
      <c r="G854" s="99">
        <f t="shared" si="15"/>
        <v>363.8</v>
      </c>
      <c r="L854" s="282"/>
    </row>
    <row r="855" spans="1:12" s="339" customFormat="1">
      <c r="A855" s="389"/>
      <c r="B855" s="529"/>
      <c r="C855" s="529"/>
      <c r="D855" s="339" t="s">
        <v>139</v>
      </c>
      <c r="E855" s="282">
        <v>24.2</v>
      </c>
      <c r="F855" s="282"/>
      <c r="G855" s="99">
        <f t="shared" si="15"/>
        <v>388</v>
      </c>
      <c r="L855" s="282"/>
    </row>
    <row r="856" spans="1:12" s="339" customFormat="1">
      <c r="A856" s="389"/>
      <c r="B856" s="529"/>
      <c r="C856" s="282">
        <v>470.5</v>
      </c>
      <c r="D856" s="339" t="s">
        <v>224</v>
      </c>
      <c r="E856" s="387"/>
      <c r="F856" s="282"/>
      <c r="G856" s="99">
        <f>+G855+E856-F856</f>
        <v>388</v>
      </c>
      <c r="L856" s="282"/>
    </row>
    <row r="857" spans="1:12" s="339" customFormat="1">
      <c r="A857" s="389">
        <v>45322</v>
      </c>
      <c r="B857" s="529" t="s">
        <v>119</v>
      </c>
      <c r="C857" s="529" t="s">
        <v>15</v>
      </c>
      <c r="D857" s="339" t="s">
        <v>18</v>
      </c>
      <c r="E857" s="282"/>
      <c r="F857" s="282">
        <v>60</v>
      </c>
      <c r="G857" s="99">
        <f t="shared" si="15"/>
        <v>328</v>
      </c>
      <c r="L857" s="282"/>
    </row>
    <row r="858" spans="1:12" s="339" customFormat="1">
      <c r="A858" s="389">
        <v>45322</v>
      </c>
      <c r="B858" s="529" t="s">
        <v>119</v>
      </c>
      <c r="C858" s="529" t="s">
        <v>15</v>
      </c>
      <c r="D858" s="339" t="s">
        <v>19</v>
      </c>
      <c r="E858" s="282"/>
      <c r="F858" s="282">
        <v>5</v>
      </c>
      <c r="G858" s="99">
        <f t="shared" si="15"/>
        <v>323</v>
      </c>
      <c r="L858" s="381"/>
    </row>
    <row r="859" spans="1:12" s="339" customFormat="1">
      <c r="A859" s="389">
        <v>45351</v>
      </c>
      <c r="B859" s="529" t="s">
        <v>417</v>
      </c>
      <c r="C859" s="529" t="s">
        <v>15</v>
      </c>
      <c r="D859" s="339" t="s">
        <v>16</v>
      </c>
      <c r="E859" s="282"/>
      <c r="F859" s="282">
        <v>87</v>
      </c>
      <c r="G859" s="99">
        <f t="shared" si="15"/>
        <v>236</v>
      </c>
      <c r="L859" s="381"/>
    </row>
    <row r="860" spans="1:12" s="339" customFormat="1">
      <c r="A860" s="389">
        <v>45869</v>
      </c>
      <c r="B860" s="529" t="s">
        <v>115</v>
      </c>
      <c r="C860" s="529" t="s">
        <v>15</v>
      </c>
      <c r="D860" s="339" t="s">
        <v>16</v>
      </c>
      <c r="E860" s="282"/>
      <c r="F860" s="282">
        <v>115.6</v>
      </c>
      <c r="G860" s="99">
        <f t="shared" si="15"/>
        <v>120.4</v>
      </c>
      <c r="L860" s="381"/>
    </row>
    <row r="861" spans="1:12" s="339" customFormat="1">
      <c r="A861" s="389">
        <v>45869</v>
      </c>
      <c r="B861" s="529" t="s">
        <v>115</v>
      </c>
      <c r="C861" s="529" t="s">
        <v>15</v>
      </c>
      <c r="D861" s="339" t="s">
        <v>17</v>
      </c>
      <c r="E861" s="282"/>
      <c r="F861" s="282">
        <v>96.2</v>
      </c>
      <c r="G861" s="99">
        <f t="shared" si="15"/>
        <v>24.200000000000003</v>
      </c>
      <c r="L861" s="381"/>
    </row>
    <row r="862" spans="1:12" s="339" customFormat="1">
      <c r="A862" s="389">
        <v>45869</v>
      </c>
      <c r="B862" s="529" t="s">
        <v>115</v>
      </c>
      <c r="C862" s="529" t="s">
        <v>15</v>
      </c>
      <c r="D862" s="339" t="s">
        <v>139</v>
      </c>
      <c r="E862" s="282"/>
      <c r="F862" s="282">
        <v>24.2</v>
      </c>
      <c r="G862" s="99">
        <f t="shared" si="15"/>
        <v>0</v>
      </c>
      <c r="L862" s="381"/>
    </row>
    <row r="863" spans="1:12" s="339" customFormat="1">
      <c r="A863" s="390">
        <v>45351</v>
      </c>
      <c r="B863" s="530" t="s">
        <v>14</v>
      </c>
      <c r="C863" s="530" t="s">
        <v>20</v>
      </c>
      <c r="D863" s="339" t="s">
        <v>16</v>
      </c>
      <c r="E863" s="282">
        <v>209.9</v>
      </c>
      <c r="F863" s="282"/>
      <c r="G863" s="99">
        <f t="shared" si="15"/>
        <v>209.9</v>
      </c>
      <c r="L863" s="381"/>
    </row>
    <row r="864" spans="1:12" s="339" customFormat="1">
      <c r="A864" s="389"/>
      <c r="B864" s="529"/>
      <c r="C864" s="529"/>
      <c r="D864" s="339" t="s">
        <v>17</v>
      </c>
      <c r="E864" s="282">
        <v>110</v>
      </c>
      <c r="F864" s="282"/>
      <c r="G864" s="99">
        <f t="shared" si="15"/>
        <v>319.89999999999998</v>
      </c>
      <c r="L864" s="381"/>
    </row>
    <row r="865" spans="1:12" s="339" customFormat="1">
      <c r="A865" s="389"/>
      <c r="B865" s="529"/>
      <c r="C865" s="529"/>
      <c r="D865" s="339" t="s">
        <v>18</v>
      </c>
      <c r="E865" s="282">
        <v>58</v>
      </c>
      <c r="F865" s="282"/>
      <c r="G865" s="99">
        <f t="shared" si="15"/>
        <v>377.9</v>
      </c>
      <c r="L865" s="381"/>
    </row>
    <row r="866" spans="1:12" s="339" customFormat="1">
      <c r="A866" s="389"/>
      <c r="B866" s="529"/>
      <c r="C866" s="529"/>
      <c r="D866" s="339" t="s">
        <v>19</v>
      </c>
      <c r="E866" s="282">
        <v>5</v>
      </c>
      <c r="F866" s="282"/>
      <c r="G866" s="99">
        <f t="shared" si="15"/>
        <v>382.9</v>
      </c>
      <c r="L866" s="381"/>
    </row>
    <row r="867" spans="1:12" s="339" customFormat="1">
      <c r="A867" s="389">
        <v>45351</v>
      </c>
      <c r="B867" s="529" t="s">
        <v>417</v>
      </c>
      <c r="C867" s="529" t="s">
        <v>20</v>
      </c>
      <c r="D867" s="339" t="s">
        <v>18</v>
      </c>
      <c r="E867" s="282"/>
      <c r="F867" s="282">
        <v>58</v>
      </c>
      <c r="G867" s="99">
        <f t="shared" si="15"/>
        <v>324.89999999999998</v>
      </c>
      <c r="I867" s="339">
        <v>375</v>
      </c>
      <c r="L867" s="381"/>
    </row>
    <row r="868" spans="1:12" s="339" customFormat="1">
      <c r="A868" s="389">
        <v>45351</v>
      </c>
      <c r="B868" s="529" t="s">
        <v>417</v>
      </c>
      <c r="C868" s="529" t="s">
        <v>20</v>
      </c>
      <c r="D868" s="339" t="s">
        <v>19</v>
      </c>
      <c r="E868" s="282"/>
      <c r="F868" s="282">
        <v>5</v>
      </c>
      <c r="G868" s="99">
        <f t="shared" si="15"/>
        <v>319.89999999999998</v>
      </c>
      <c r="L868" s="381"/>
    </row>
    <row r="869" spans="1:12" s="339" customFormat="1">
      <c r="A869" s="386">
        <v>45382</v>
      </c>
      <c r="B869" s="529" t="s">
        <v>124</v>
      </c>
      <c r="C869" s="529" t="s">
        <v>20</v>
      </c>
      <c r="D869" s="339" t="s">
        <v>16</v>
      </c>
      <c r="E869" s="282"/>
      <c r="F869" s="282">
        <v>45</v>
      </c>
      <c r="G869" s="99">
        <f t="shared" si="15"/>
        <v>274.89999999999998</v>
      </c>
      <c r="L869" s="381"/>
    </row>
    <row r="870" spans="1:12" s="339" customFormat="1">
      <c r="A870" s="389">
        <v>45869</v>
      </c>
      <c r="B870" s="529" t="s">
        <v>115</v>
      </c>
      <c r="C870" s="529" t="s">
        <v>20</v>
      </c>
      <c r="D870" s="339" t="s">
        <v>16</v>
      </c>
      <c r="E870" s="282"/>
      <c r="F870" s="282">
        <v>143.1</v>
      </c>
      <c r="G870" s="99">
        <f t="shared" si="15"/>
        <v>131.79999999999998</v>
      </c>
      <c r="L870" s="381"/>
    </row>
    <row r="871" spans="1:12" s="339" customFormat="1">
      <c r="A871" s="389">
        <v>45900</v>
      </c>
      <c r="B871" s="529" t="s">
        <v>143</v>
      </c>
      <c r="C871" s="529" t="s">
        <v>20</v>
      </c>
      <c r="D871" s="339" t="s">
        <v>16</v>
      </c>
      <c r="E871" s="282"/>
      <c r="F871" s="282">
        <f>E863-F869-F870</f>
        <v>21.800000000000011</v>
      </c>
      <c r="G871" s="99">
        <f t="shared" si="15"/>
        <v>109.99999999999997</v>
      </c>
      <c r="L871" s="381"/>
    </row>
    <row r="872" spans="1:12" s="339" customFormat="1">
      <c r="A872" s="389">
        <v>45900</v>
      </c>
      <c r="B872" s="529" t="s">
        <v>143</v>
      </c>
      <c r="C872" s="529" t="s">
        <v>20</v>
      </c>
      <c r="D872" s="339" t="s">
        <v>17</v>
      </c>
      <c r="E872" s="282"/>
      <c r="F872" s="282">
        <v>110</v>
      </c>
      <c r="G872" s="99">
        <f t="shared" si="15"/>
        <v>0</v>
      </c>
      <c r="L872" s="381"/>
    </row>
    <row r="873" spans="1:12" s="339" customFormat="1">
      <c r="A873" s="391">
        <v>45382</v>
      </c>
      <c r="B873" s="530" t="s">
        <v>14</v>
      </c>
      <c r="C873" s="530" t="s">
        <v>23</v>
      </c>
      <c r="D873" s="339" t="s">
        <v>16</v>
      </c>
      <c r="E873" s="282">
        <v>203.2</v>
      </c>
      <c r="F873" s="282"/>
      <c r="G873" s="99">
        <f t="shared" si="15"/>
        <v>203.2</v>
      </c>
      <c r="L873" s="282"/>
    </row>
    <row r="874" spans="1:12" s="339" customFormat="1">
      <c r="A874" s="386"/>
      <c r="B874" s="529"/>
      <c r="C874" s="529"/>
      <c r="D874" s="339" t="s">
        <v>17</v>
      </c>
      <c r="E874" s="282">
        <v>110</v>
      </c>
      <c r="F874" s="282"/>
      <c r="G874" s="99">
        <f t="shared" si="15"/>
        <v>313.2</v>
      </c>
      <c r="H874" s="362"/>
      <c r="I874" s="362"/>
      <c r="L874" s="282"/>
    </row>
    <row r="875" spans="1:12" s="339" customFormat="1">
      <c r="A875" s="386"/>
      <c r="B875" s="529"/>
      <c r="C875" s="529"/>
      <c r="D875" s="339" t="s">
        <v>18</v>
      </c>
      <c r="E875" s="282">
        <v>60</v>
      </c>
      <c r="F875" s="282"/>
      <c r="G875" s="99">
        <f t="shared" si="15"/>
        <v>373.2</v>
      </c>
      <c r="L875" s="387"/>
    </row>
    <row r="876" spans="1:12" s="339" customFormat="1">
      <c r="A876" s="386"/>
      <c r="B876" s="529"/>
      <c r="C876" s="529"/>
      <c r="D876" s="339" t="s">
        <v>19</v>
      </c>
      <c r="E876" s="282">
        <v>5</v>
      </c>
      <c r="F876" s="282"/>
      <c r="G876" s="99">
        <f t="shared" si="15"/>
        <v>378.2</v>
      </c>
    </row>
    <row r="877" spans="1:12" s="339" customFormat="1">
      <c r="A877" s="386"/>
      <c r="B877" s="529"/>
      <c r="C877" s="529"/>
      <c r="D877" s="339" t="s">
        <v>198</v>
      </c>
      <c r="E877" s="282">
        <v>102.5</v>
      </c>
      <c r="F877" s="282"/>
      <c r="G877" s="99">
        <f t="shared" si="15"/>
        <v>480.7</v>
      </c>
      <c r="J877" s="362"/>
    </row>
    <row r="878" spans="1:12" s="339" customFormat="1">
      <c r="A878" s="386"/>
      <c r="B878" s="529"/>
      <c r="C878" s="529"/>
      <c r="D878" s="339" t="s">
        <v>418</v>
      </c>
      <c r="E878" s="282">
        <v>102.5</v>
      </c>
      <c r="F878" s="282"/>
      <c r="G878" s="99">
        <f t="shared" si="15"/>
        <v>583.20000000000005</v>
      </c>
    </row>
    <row r="879" spans="1:12" s="339" customFormat="1">
      <c r="A879" s="386">
        <v>45382</v>
      </c>
      <c r="B879" s="529" t="s">
        <v>124</v>
      </c>
      <c r="C879" s="529" t="s">
        <v>23</v>
      </c>
      <c r="D879" s="339" t="s">
        <v>18</v>
      </c>
      <c r="E879" s="282"/>
      <c r="F879" s="282">
        <v>60</v>
      </c>
      <c r="G879" s="99">
        <f t="shared" si="15"/>
        <v>523.20000000000005</v>
      </c>
    </row>
    <row r="880" spans="1:12" s="339" customFormat="1">
      <c r="A880" s="386">
        <v>45382</v>
      </c>
      <c r="B880" s="529" t="s">
        <v>124</v>
      </c>
      <c r="C880" s="529" t="s">
        <v>23</v>
      </c>
      <c r="D880" s="339" t="s">
        <v>19</v>
      </c>
      <c r="E880" s="282"/>
      <c r="F880" s="282">
        <v>5</v>
      </c>
      <c r="G880" s="99">
        <f t="shared" si="15"/>
        <v>518.20000000000005</v>
      </c>
    </row>
    <row r="881" spans="1:8" s="339" customFormat="1">
      <c r="A881" s="386">
        <v>45412</v>
      </c>
      <c r="B881" s="529" t="s">
        <v>125</v>
      </c>
      <c r="C881" s="529" t="s">
        <v>23</v>
      </c>
      <c r="D881" s="339" t="s">
        <v>16</v>
      </c>
      <c r="E881" s="387"/>
      <c r="F881" s="282">
        <v>160</v>
      </c>
      <c r="G881" s="99">
        <f t="shared" si="15"/>
        <v>358.20000000000005</v>
      </c>
    </row>
    <row r="882" spans="1:8" s="339" customFormat="1">
      <c r="A882" s="389">
        <v>45900</v>
      </c>
      <c r="B882" s="529" t="s">
        <v>143</v>
      </c>
      <c r="C882" s="529" t="s">
        <v>23</v>
      </c>
      <c r="D882" s="339" t="s">
        <v>16</v>
      </c>
      <c r="E882" s="387"/>
      <c r="F882" s="282">
        <f>E873-F881</f>
        <v>43.199999999999989</v>
      </c>
      <c r="G882" s="99">
        <f t="shared" si="15"/>
        <v>315.00000000000006</v>
      </c>
    </row>
    <row r="883" spans="1:8" s="339" customFormat="1">
      <c r="A883" s="389">
        <v>45900</v>
      </c>
      <c r="B883" s="529" t="s">
        <v>143</v>
      </c>
      <c r="C883" s="529" t="s">
        <v>23</v>
      </c>
      <c r="D883" s="339" t="s">
        <v>17</v>
      </c>
      <c r="E883" s="387"/>
      <c r="F883" s="282">
        <v>110</v>
      </c>
      <c r="G883" s="99">
        <f t="shared" si="15"/>
        <v>205.00000000000006</v>
      </c>
      <c r="H883" s="339" t="s">
        <v>419</v>
      </c>
    </row>
    <row r="884" spans="1:8" s="339" customFormat="1">
      <c r="A884" s="389"/>
      <c r="B884" s="529" t="s">
        <v>12</v>
      </c>
      <c r="C884" s="529"/>
      <c r="D884" s="339" t="s">
        <v>198</v>
      </c>
      <c r="E884" s="387"/>
      <c r="F884" s="282">
        <v>51.2</v>
      </c>
      <c r="G884" s="99">
        <f t="shared" si="15"/>
        <v>153.80000000000007</v>
      </c>
    </row>
    <row r="885" spans="1:8" s="339" customFormat="1">
      <c r="A885" s="389">
        <v>45987</v>
      </c>
      <c r="B885" s="529">
        <v>32160</v>
      </c>
      <c r="C885" s="529" t="s">
        <v>23</v>
      </c>
      <c r="D885" s="339" t="s">
        <v>198</v>
      </c>
      <c r="E885" s="387"/>
      <c r="F885" s="282">
        <v>51.3</v>
      </c>
      <c r="G885" s="99">
        <f t="shared" si="15"/>
        <v>102.50000000000007</v>
      </c>
    </row>
    <row r="886" spans="1:8" s="339" customFormat="1">
      <c r="A886" s="389"/>
      <c r="B886" s="529" t="s">
        <v>12</v>
      </c>
      <c r="C886" s="529"/>
      <c r="D886" s="339" t="s">
        <v>418</v>
      </c>
      <c r="E886" s="387"/>
      <c r="F886" s="282">
        <v>51.2</v>
      </c>
      <c r="G886" s="99">
        <f t="shared" si="15"/>
        <v>51.300000000000068</v>
      </c>
    </row>
    <row r="887" spans="1:8" s="339" customFormat="1">
      <c r="A887" s="389">
        <v>45987</v>
      </c>
      <c r="B887" s="529">
        <v>32160</v>
      </c>
      <c r="C887" s="529" t="s">
        <v>23</v>
      </c>
      <c r="D887" s="339" t="s">
        <v>418</v>
      </c>
      <c r="E887" s="387"/>
      <c r="F887" s="282">
        <v>51.3</v>
      </c>
      <c r="G887" s="99">
        <f t="shared" si="15"/>
        <v>7.1054273576010019E-14</v>
      </c>
    </row>
    <row r="888" spans="1:8" s="339" customFormat="1">
      <c r="A888" s="391">
        <v>45412</v>
      </c>
      <c r="B888" s="530" t="s">
        <v>14</v>
      </c>
      <c r="C888" s="530" t="s">
        <v>24</v>
      </c>
      <c r="D888" s="339" t="s">
        <v>16</v>
      </c>
      <c r="E888" s="282">
        <v>202</v>
      </c>
      <c r="F888" s="79"/>
      <c r="G888" s="99">
        <f t="shared" si="15"/>
        <v>202.00000000000006</v>
      </c>
    </row>
    <row r="889" spans="1:8" s="339" customFormat="1">
      <c r="A889" s="386"/>
      <c r="B889" s="529"/>
      <c r="C889" s="529"/>
      <c r="D889" s="339" t="s">
        <v>17</v>
      </c>
      <c r="E889" s="282">
        <v>110</v>
      </c>
      <c r="F889" s="79"/>
      <c r="G889" s="99">
        <f t="shared" si="15"/>
        <v>312.00000000000006</v>
      </c>
    </row>
    <row r="890" spans="1:8" s="339" customFormat="1">
      <c r="A890" s="386"/>
      <c r="B890" s="529"/>
      <c r="C890" s="529"/>
      <c r="D890" s="339" t="s">
        <v>18</v>
      </c>
      <c r="E890" s="282">
        <v>60</v>
      </c>
      <c r="F890" s="79"/>
      <c r="G890" s="99">
        <f t="shared" si="15"/>
        <v>372.00000000000006</v>
      </c>
    </row>
    <row r="891" spans="1:8" s="339" customFormat="1">
      <c r="A891" s="386"/>
      <c r="B891" s="529"/>
      <c r="C891" s="529"/>
      <c r="D891" s="339" t="s">
        <v>19</v>
      </c>
      <c r="E891" s="282">
        <v>5</v>
      </c>
      <c r="F891" s="79"/>
      <c r="G891" s="99">
        <f t="shared" si="15"/>
        <v>377.00000000000006</v>
      </c>
    </row>
    <row r="892" spans="1:8" s="339" customFormat="1">
      <c r="A892" s="386">
        <v>45412</v>
      </c>
      <c r="B892" s="529" t="s">
        <v>125</v>
      </c>
      <c r="C892" s="529" t="s">
        <v>24</v>
      </c>
      <c r="D892" s="339" t="s">
        <v>18</v>
      </c>
      <c r="E892" s="387"/>
      <c r="F892" s="282">
        <v>60</v>
      </c>
      <c r="G892" s="99">
        <f t="shared" si="15"/>
        <v>317.00000000000006</v>
      </c>
    </row>
    <row r="893" spans="1:8" s="339" customFormat="1">
      <c r="A893" s="386">
        <v>45412</v>
      </c>
      <c r="B893" s="529" t="s">
        <v>125</v>
      </c>
      <c r="C893" s="529" t="s">
        <v>24</v>
      </c>
      <c r="D893" s="339" t="s">
        <v>19</v>
      </c>
      <c r="E893" s="387"/>
      <c r="F893" s="282">
        <v>5</v>
      </c>
      <c r="G893" s="99">
        <f t="shared" si="15"/>
        <v>312.00000000000006</v>
      </c>
    </row>
    <row r="894" spans="1:8" s="339" customFormat="1">
      <c r="A894" s="386">
        <v>45443</v>
      </c>
      <c r="B894" s="529" t="s">
        <v>128</v>
      </c>
      <c r="C894" s="529" t="s">
        <v>24</v>
      </c>
      <c r="D894" s="339" t="s">
        <v>16</v>
      </c>
      <c r="E894" s="387"/>
      <c r="F894" s="282">
        <v>195</v>
      </c>
      <c r="G894" s="99">
        <f t="shared" si="15"/>
        <v>117.00000000000006</v>
      </c>
    </row>
    <row r="895" spans="1:8" s="339" customFormat="1">
      <c r="A895" s="389">
        <v>45900</v>
      </c>
      <c r="B895" s="529" t="s">
        <v>143</v>
      </c>
      <c r="C895" s="529" t="s">
        <v>24</v>
      </c>
      <c r="D895" s="339" t="s">
        <v>16</v>
      </c>
      <c r="E895" s="387"/>
      <c r="F895" s="282">
        <v>7</v>
      </c>
      <c r="G895" s="99">
        <f t="shared" si="15"/>
        <v>110.00000000000006</v>
      </c>
    </row>
    <row r="896" spans="1:8" s="339" customFormat="1">
      <c r="A896" s="389">
        <v>45900</v>
      </c>
      <c r="B896" s="529" t="s">
        <v>143</v>
      </c>
      <c r="C896" s="529" t="s">
        <v>24</v>
      </c>
      <c r="D896" s="339" t="s">
        <v>17</v>
      </c>
      <c r="E896" s="387"/>
      <c r="F896" s="282">
        <v>83</v>
      </c>
      <c r="G896" s="99">
        <f t="shared" si="15"/>
        <v>27.000000000000057</v>
      </c>
    </row>
    <row r="897" spans="1:12" s="339" customFormat="1">
      <c r="A897" s="389">
        <v>45936</v>
      </c>
      <c r="B897" s="529">
        <v>31700</v>
      </c>
      <c r="C897" s="529" t="s">
        <v>24</v>
      </c>
      <c r="D897" s="339" t="s">
        <v>17</v>
      </c>
      <c r="E897" s="387"/>
      <c r="F897" s="282">
        <v>27</v>
      </c>
      <c r="G897" s="99">
        <f t="shared" si="15"/>
        <v>5.6843418860808015E-14</v>
      </c>
    </row>
    <row r="898" spans="1:12" s="339" customFormat="1">
      <c r="A898" s="391">
        <v>45443</v>
      </c>
      <c r="B898" s="530" t="s">
        <v>14</v>
      </c>
      <c r="C898" s="530" t="s">
        <v>25</v>
      </c>
      <c r="D898" s="339" t="s">
        <v>16</v>
      </c>
      <c r="E898" s="282">
        <v>183.8</v>
      </c>
      <c r="F898" s="79"/>
      <c r="G898" s="99">
        <f t="shared" si="15"/>
        <v>183.80000000000007</v>
      </c>
      <c r="H898" s="362"/>
    </row>
    <row r="899" spans="1:12" s="339" customFormat="1">
      <c r="A899" s="386"/>
      <c r="B899" s="529"/>
      <c r="C899" s="529"/>
      <c r="D899" s="339" t="s">
        <v>17</v>
      </c>
      <c r="E899" s="282">
        <v>80</v>
      </c>
      <c r="F899" s="79"/>
      <c r="G899" s="99">
        <f t="shared" si="15"/>
        <v>263.80000000000007</v>
      </c>
      <c r="L899" s="362"/>
    </row>
    <row r="900" spans="1:12" s="339" customFormat="1">
      <c r="A900" s="386"/>
      <c r="B900" s="529"/>
      <c r="C900" s="529"/>
      <c r="D900" s="339" t="s">
        <v>18</v>
      </c>
      <c r="E900" s="282">
        <v>60</v>
      </c>
      <c r="F900" s="79"/>
      <c r="G900" s="99">
        <f t="shared" si="15"/>
        <v>323.80000000000007</v>
      </c>
    </row>
    <row r="901" spans="1:12" s="339" customFormat="1">
      <c r="A901" s="386"/>
      <c r="B901" s="529"/>
      <c r="C901" s="529"/>
      <c r="D901" s="339" t="s">
        <v>19</v>
      </c>
      <c r="E901" s="282">
        <v>5</v>
      </c>
      <c r="F901" s="79"/>
      <c r="G901" s="99">
        <f t="shared" si="15"/>
        <v>328.80000000000007</v>
      </c>
    </row>
    <row r="902" spans="1:12" s="339" customFormat="1">
      <c r="A902" s="386">
        <v>45443</v>
      </c>
      <c r="B902" s="529" t="s">
        <v>128</v>
      </c>
      <c r="C902" s="529" t="s">
        <v>25</v>
      </c>
      <c r="D902" s="339" t="s">
        <v>18</v>
      </c>
      <c r="E902" s="387"/>
      <c r="F902" s="282">
        <v>60</v>
      </c>
      <c r="G902" s="99">
        <f t="shared" si="15"/>
        <v>268.80000000000007</v>
      </c>
    </row>
    <row r="903" spans="1:12" s="339" customFormat="1">
      <c r="A903" s="386">
        <v>45443</v>
      </c>
      <c r="B903" s="529" t="s">
        <v>128</v>
      </c>
      <c r="C903" s="529" t="s">
        <v>25</v>
      </c>
      <c r="D903" s="339" t="s">
        <v>19</v>
      </c>
      <c r="E903" s="387"/>
      <c r="F903" s="282">
        <v>5</v>
      </c>
      <c r="G903" s="99">
        <f t="shared" si="15"/>
        <v>263.80000000000007</v>
      </c>
    </row>
    <row r="904" spans="1:12" s="339" customFormat="1">
      <c r="A904" s="389">
        <v>45473</v>
      </c>
      <c r="B904" s="529" t="s">
        <v>129</v>
      </c>
      <c r="C904" s="529" t="s">
        <v>25</v>
      </c>
      <c r="D904" s="339" t="s">
        <v>16</v>
      </c>
      <c r="E904" s="387"/>
      <c r="F904" s="282">
        <v>135</v>
      </c>
      <c r="G904" s="99">
        <f t="shared" ref="G904:G971" si="16">+G903+E904-F904</f>
        <v>128.80000000000007</v>
      </c>
    </row>
    <row r="905" spans="1:12" s="339" customFormat="1">
      <c r="A905" s="389">
        <v>45930</v>
      </c>
      <c r="B905" s="529" t="s">
        <v>145</v>
      </c>
      <c r="C905" s="529" t="s">
        <v>25</v>
      </c>
      <c r="D905" s="339" t="s">
        <v>16</v>
      </c>
      <c r="E905" s="387"/>
      <c r="F905" s="282">
        <f>E898-F904</f>
        <v>48.800000000000011</v>
      </c>
      <c r="G905" s="99">
        <f t="shared" si="16"/>
        <v>80.000000000000057</v>
      </c>
    </row>
    <row r="906" spans="1:12" s="339" customFormat="1">
      <c r="A906" s="389">
        <v>45930</v>
      </c>
      <c r="B906" s="529" t="s">
        <v>145</v>
      </c>
      <c r="C906" s="529" t="s">
        <v>25</v>
      </c>
      <c r="D906" s="339" t="s">
        <v>17</v>
      </c>
      <c r="E906" s="387"/>
      <c r="F906" s="282">
        <v>80</v>
      </c>
      <c r="G906" s="99">
        <f t="shared" si="16"/>
        <v>0</v>
      </c>
      <c r="H906" s="339" t="s">
        <v>420</v>
      </c>
    </row>
    <row r="907" spans="1:12" s="339" customFormat="1">
      <c r="A907" s="390">
        <v>45473</v>
      </c>
      <c r="B907" s="530" t="s">
        <v>14</v>
      </c>
      <c r="C907" s="530" t="s">
        <v>26</v>
      </c>
      <c r="D907" s="339" t="s">
        <v>16</v>
      </c>
      <c r="E907" s="282">
        <v>178.5</v>
      </c>
      <c r="F907" s="282"/>
      <c r="G907" s="99">
        <f t="shared" si="16"/>
        <v>178.5</v>
      </c>
    </row>
    <row r="908" spans="1:12" s="339" customFormat="1">
      <c r="A908" s="389"/>
      <c r="B908" s="529"/>
      <c r="C908" s="529"/>
      <c r="D908" s="339" t="s">
        <v>17</v>
      </c>
      <c r="E908" s="282">
        <v>85.5</v>
      </c>
      <c r="F908" s="282"/>
      <c r="G908" s="99">
        <f t="shared" si="16"/>
        <v>264</v>
      </c>
    </row>
    <row r="909" spans="1:12" s="339" customFormat="1">
      <c r="A909" s="389"/>
      <c r="B909" s="529"/>
      <c r="C909" s="529"/>
      <c r="D909" s="339" t="s">
        <v>18</v>
      </c>
      <c r="E909" s="282">
        <v>60</v>
      </c>
      <c r="F909" s="282"/>
      <c r="G909" s="99">
        <f t="shared" si="16"/>
        <v>324</v>
      </c>
    </row>
    <row r="910" spans="1:12" s="339" customFormat="1">
      <c r="A910" s="389"/>
      <c r="B910" s="529"/>
      <c r="C910" s="529"/>
      <c r="D910" s="339" t="s">
        <v>19</v>
      </c>
      <c r="E910" s="282">
        <v>5</v>
      </c>
      <c r="F910" s="282"/>
      <c r="G910" s="99">
        <f t="shared" si="16"/>
        <v>329</v>
      </c>
    </row>
    <row r="911" spans="1:12" s="339" customFormat="1">
      <c r="A911" s="389">
        <v>45473</v>
      </c>
      <c r="B911" s="529" t="s">
        <v>129</v>
      </c>
      <c r="C911" s="529" t="s">
        <v>26</v>
      </c>
      <c r="D911" s="339" t="s">
        <v>18</v>
      </c>
      <c r="E911" s="282"/>
      <c r="F911" s="282">
        <v>60</v>
      </c>
      <c r="G911" s="99">
        <f t="shared" si="16"/>
        <v>269</v>
      </c>
    </row>
    <row r="912" spans="1:12" s="339" customFormat="1">
      <c r="A912" s="389">
        <v>45473</v>
      </c>
      <c r="B912" s="529" t="s">
        <v>129</v>
      </c>
      <c r="C912" s="529" t="s">
        <v>26</v>
      </c>
      <c r="D912" s="339" t="s">
        <v>19</v>
      </c>
      <c r="E912" s="282"/>
      <c r="F912" s="282">
        <v>5</v>
      </c>
      <c r="G912" s="99">
        <f t="shared" si="16"/>
        <v>264</v>
      </c>
    </row>
    <row r="913" spans="1:7" s="339" customFormat="1">
      <c r="A913" s="386">
        <v>45504</v>
      </c>
      <c r="B913" s="529" t="s">
        <v>115</v>
      </c>
      <c r="C913" s="529" t="s">
        <v>26</v>
      </c>
      <c r="D913" s="339" t="s">
        <v>16</v>
      </c>
      <c r="E913" s="282"/>
      <c r="F913" s="282">
        <v>178.5</v>
      </c>
      <c r="G913" s="99">
        <f t="shared" si="16"/>
        <v>85.5</v>
      </c>
    </row>
    <row r="914" spans="1:7" s="339" customFormat="1">
      <c r="A914" s="386">
        <v>45504</v>
      </c>
      <c r="B914" s="529" t="s">
        <v>115</v>
      </c>
      <c r="C914" s="529" t="s">
        <v>26</v>
      </c>
      <c r="D914" s="339" t="s">
        <v>17</v>
      </c>
      <c r="E914" s="282"/>
      <c r="F914" s="282">
        <v>56.5</v>
      </c>
      <c r="G914" s="99">
        <f t="shared" si="16"/>
        <v>29</v>
      </c>
    </row>
    <row r="915" spans="1:7" s="339" customFormat="1">
      <c r="A915" s="386">
        <v>45535</v>
      </c>
      <c r="B915" s="529" t="s">
        <v>143</v>
      </c>
      <c r="C915" s="529" t="s">
        <v>26</v>
      </c>
      <c r="D915" s="339" t="s">
        <v>17</v>
      </c>
      <c r="E915" s="282"/>
      <c r="F915" s="282">
        <v>29</v>
      </c>
      <c r="G915" s="99">
        <f t="shared" si="16"/>
        <v>0</v>
      </c>
    </row>
    <row r="916" spans="1:7" s="339" customFormat="1">
      <c r="A916" s="391">
        <v>45504</v>
      </c>
      <c r="B916" s="530" t="s">
        <v>14</v>
      </c>
      <c r="C916" s="530" t="s">
        <v>27</v>
      </c>
      <c r="D916" s="339" t="s">
        <v>16</v>
      </c>
      <c r="E916" s="282">
        <v>175.2</v>
      </c>
      <c r="F916" s="79"/>
      <c r="G916" s="99">
        <f t="shared" si="16"/>
        <v>175.2</v>
      </c>
    </row>
    <row r="917" spans="1:7" s="339" customFormat="1">
      <c r="A917" s="386"/>
      <c r="B917" s="529"/>
      <c r="C917" s="529"/>
      <c r="D917" s="339" t="s">
        <v>17</v>
      </c>
      <c r="E917" s="282">
        <v>124.9</v>
      </c>
      <c r="F917" s="79"/>
      <c r="G917" s="99">
        <f t="shared" si="16"/>
        <v>300.10000000000002</v>
      </c>
    </row>
    <row r="918" spans="1:7" s="339" customFormat="1">
      <c r="A918" s="386"/>
      <c r="B918" s="529"/>
      <c r="C918" s="529"/>
      <c r="D918" s="339" t="s">
        <v>18</v>
      </c>
      <c r="E918" s="282">
        <v>60</v>
      </c>
      <c r="F918" s="79"/>
      <c r="G918" s="99">
        <f t="shared" si="16"/>
        <v>360.1</v>
      </c>
    </row>
    <row r="919" spans="1:7" s="339" customFormat="1">
      <c r="A919" s="386"/>
      <c r="B919" s="529"/>
      <c r="C919" s="529"/>
      <c r="D919" s="339" t="s">
        <v>19</v>
      </c>
      <c r="E919" s="282">
        <v>5</v>
      </c>
      <c r="F919" s="79"/>
      <c r="G919" s="99">
        <f t="shared" si="16"/>
        <v>365.1</v>
      </c>
    </row>
    <row r="920" spans="1:7" s="339" customFormat="1">
      <c r="A920" s="386"/>
      <c r="B920" s="529"/>
      <c r="C920" s="529"/>
      <c r="D920" s="339" t="s">
        <v>107</v>
      </c>
      <c r="E920" s="282">
        <v>250</v>
      </c>
      <c r="F920" s="79"/>
      <c r="G920" s="99">
        <f t="shared" si="16"/>
        <v>615.1</v>
      </c>
    </row>
    <row r="921" spans="1:7" s="339" customFormat="1">
      <c r="A921" s="386"/>
      <c r="B921" s="529"/>
      <c r="C921" s="529"/>
      <c r="D921" s="339" t="s">
        <v>79</v>
      </c>
      <c r="E921" s="387">
        <v>102.5</v>
      </c>
      <c r="F921" s="79"/>
      <c r="G921" s="99">
        <f t="shared" si="16"/>
        <v>717.6</v>
      </c>
    </row>
    <row r="922" spans="1:7" s="339" customFormat="1">
      <c r="A922" s="386">
        <v>45504</v>
      </c>
      <c r="B922" s="529" t="s">
        <v>115</v>
      </c>
      <c r="C922" s="529" t="s">
        <v>27</v>
      </c>
      <c r="D922" s="339" t="s">
        <v>18</v>
      </c>
      <c r="E922" s="282"/>
      <c r="F922" s="282">
        <v>60</v>
      </c>
      <c r="G922" s="99">
        <f t="shared" si="16"/>
        <v>657.6</v>
      </c>
    </row>
    <row r="923" spans="1:7" s="339" customFormat="1">
      <c r="A923" s="386">
        <v>45504</v>
      </c>
      <c r="B923" s="529" t="s">
        <v>115</v>
      </c>
      <c r="C923" s="529" t="s">
        <v>27</v>
      </c>
      <c r="D923" s="339" t="s">
        <v>19</v>
      </c>
      <c r="E923" s="282"/>
      <c r="F923" s="282">
        <v>5</v>
      </c>
      <c r="G923" s="99">
        <f t="shared" si="16"/>
        <v>652.6</v>
      </c>
    </row>
    <row r="924" spans="1:7" s="339" customFormat="1">
      <c r="A924" s="386">
        <v>45535</v>
      </c>
      <c r="B924" s="529" t="s">
        <v>143</v>
      </c>
      <c r="C924" s="529" t="s">
        <v>27</v>
      </c>
      <c r="D924" s="339" t="s">
        <v>16</v>
      </c>
      <c r="E924" s="282"/>
      <c r="F924" s="282">
        <v>166</v>
      </c>
      <c r="G924" s="99">
        <f t="shared" si="16"/>
        <v>486.6</v>
      </c>
    </row>
    <row r="925" spans="1:7" s="339" customFormat="1">
      <c r="A925" s="389">
        <v>45930</v>
      </c>
      <c r="B925" s="529" t="s">
        <v>145</v>
      </c>
      <c r="C925" s="529" t="s">
        <v>27</v>
      </c>
      <c r="D925" s="339" t="s">
        <v>16</v>
      </c>
      <c r="E925" s="282"/>
      <c r="F925" s="282">
        <f>E916-F924</f>
        <v>9.1999999999999886</v>
      </c>
      <c r="G925" s="99">
        <f t="shared" si="16"/>
        <v>477.40000000000003</v>
      </c>
    </row>
    <row r="926" spans="1:7" s="339" customFormat="1">
      <c r="A926" s="389">
        <v>45930</v>
      </c>
      <c r="B926" s="529" t="s">
        <v>145</v>
      </c>
      <c r="C926" s="529" t="s">
        <v>27</v>
      </c>
      <c r="D926" s="339" t="s">
        <v>17</v>
      </c>
      <c r="E926" s="282"/>
      <c r="F926" s="282">
        <v>124.9</v>
      </c>
      <c r="G926" s="99">
        <f>+G925+E926-F926</f>
        <v>352.5</v>
      </c>
    </row>
    <row r="927" spans="1:7" s="339" customFormat="1">
      <c r="A927" s="200">
        <v>45991</v>
      </c>
      <c r="B927" s="456" t="s">
        <v>132</v>
      </c>
      <c r="C927" s="456" t="s">
        <v>27</v>
      </c>
      <c r="D927" s="457" t="s">
        <v>107</v>
      </c>
      <c r="E927" s="458"/>
      <c r="F927" s="458">
        <v>200</v>
      </c>
      <c r="G927" s="459">
        <f>+G926+E927-F927</f>
        <v>152.5</v>
      </c>
    </row>
    <row r="928" spans="1:7" s="339" customFormat="1">
      <c r="A928" s="389">
        <v>45987</v>
      </c>
      <c r="B928" s="529">
        <v>32160</v>
      </c>
      <c r="C928" s="526" t="s">
        <v>27</v>
      </c>
      <c r="D928" s="339" t="s">
        <v>107</v>
      </c>
      <c r="E928" s="282"/>
      <c r="F928" s="282">
        <v>50</v>
      </c>
      <c r="G928" s="99">
        <f t="shared" ref="G928:G933" si="17">+G927+E928-F928</f>
        <v>102.5</v>
      </c>
    </row>
    <row r="929" spans="1:7" s="339" customFormat="1">
      <c r="A929" s="389"/>
      <c r="B929" s="529" t="s">
        <v>12</v>
      </c>
      <c r="C929" s="526"/>
      <c r="D929" s="339" t="s">
        <v>79</v>
      </c>
      <c r="E929" s="282"/>
      <c r="F929" s="282">
        <v>51.2</v>
      </c>
      <c r="G929" s="99">
        <f t="shared" si="17"/>
        <v>51.3</v>
      </c>
    </row>
    <row r="930" spans="1:7" s="339" customFormat="1">
      <c r="A930" s="389">
        <v>45987</v>
      </c>
      <c r="B930" s="529">
        <v>32160</v>
      </c>
      <c r="C930" s="526" t="s">
        <v>27</v>
      </c>
      <c r="D930" s="339" t="s">
        <v>79</v>
      </c>
      <c r="E930" s="282"/>
      <c r="F930" s="282">
        <v>51.3</v>
      </c>
      <c r="G930" s="99">
        <f t="shared" si="17"/>
        <v>0</v>
      </c>
    </row>
    <row r="931" spans="1:7" s="339" customFormat="1">
      <c r="A931" s="391">
        <v>45535</v>
      </c>
      <c r="B931" s="530" t="s">
        <v>14</v>
      </c>
      <c r="C931" s="530" t="s">
        <v>81</v>
      </c>
      <c r="D931" s="339" t="s">
        <v>16</v>
      </c>
      <c r="E931" s="282">
        <v>175.7</v>
      </c>
      <c r="F931" s="282"/>
      <c r="G931" s="99">
        <f t="shared" si="17"/>
        <v>175.7</v>
      </c>
    </row>
    <row r="932" spans="1:7" s="339" customFormat="1">
      <c r="A932" s="386"/>
      <c r="B932" s="529"/>
      <c r="C932" s="529"/>
      <c r="D932" s="339" t="s">
        <v>17</v>
      </c>
      <c r="E932" s="282">
        <v>97.6</v>
      </c>
      <c r="F932" s="282"/>
      <c r="G932" s="99">
        <f t="shared" si="17"/>
        <v>273.29999999999995</v>
      </c>
    </row>
    <row r="933" spans="1:7" s="339" customFormat="1">
      <c r="A933" s="386"/>
      <c r="B933" s="529"/>
      <c r="C933" s="529"/>
      <c r="D933" s="339" t="s">
        <v>18</v>
      </c>
      <c r="E933" s="282">
        <v>60</v>
      </c>
      <c r="F933" s="282"/>
      <c r="G933" s="99">
        <f t="shared" si="17"/>
        <v>333.29999999999995</v>
      </c>
    </row>
    <row r="934" spans="1:7" s="339" customFormat="1">
      <c r="A934" s="386"/>
      <c r="B934" s="529"/>
      <c r="C934" s="529"/>
      <c r="D934" s="339" t="s">
        <v>19</v>
      </c>
      <c r="E934" s="282">
        <v>5</v>
      </c>
      <c r="F934" s="282"/>
      <c r="G934" s="99">
        <f>+G933+E934-F934</f>
        <v>338.29999999999995</v>
      </c>
    </row>
    <row r="935" spans="1:7" s="339" customFormat="1">
      <c r="A935" s="386">
        <v>45535</v>
      </c>
      <c r="B935" s="529" t="s">
        <v>143</v>
      </c>
      <c r="C935" s="529" t="s">
        <v>81</v>
      </c>
      <c r="D935" s="339" t="s">
        <v>18</v>
      </c>
      <c r="E935" s="282"/>
      <c r="F935" s="282">
        <v>60</v>
      </c>
      <c r="G935" s="99">
        <f>+G934+E935-F935</f>
        <v>278.29999999999995</v>
      </c>
    </row>
    <row r="936" spans="1:7" s="339" customFormat="1">
      <c r="A936" s="386">
        <v>45535</v>
      </c>
      <c r="B936" s="529" t="s">
        <v>143</v>
      </c>
      <c r="C936" s="529" t="s">
        <v>81</v>
      </c>
      <c r="D936" s="339" t="s">
        <v>19</v>
      </c>
      <c r="E936" s="282"/>
      <c r="F936" s="282">
        <v>5</v>
      </c>
      <c r="G936" s="99">
        <f>+G935+E936-F936</f>
        <v>273.29999999999995</v>
      </c>
    </row>
    <row r="937" spans="1:7" s="339" customFormat="1">
      <c r="A937" s="389">
        <v>45596</v>
      </c>
      <c r="B937" s="529" t="s">
        <v>117</v>
      </c>
      <c r="C937" s="529" t="s">
        <v>81</v>
      </c>
      <c r="D937" s="339" t="s">
        <v>16</v>
      </c>
      <c r="E937" s="282"/>
      <c r="F937" s="282">
        <v>135</v>
      </c>
      <c r="G937" s="99">
        <f>+G936+E937-F937</f>
        <v>138.29999999999995</v>
      </c>
    </row>
    <row r="938" spans="1:7" s="339" customFormat="1">
      <c r="A938" s="389">
        <v>45930</v>
      </c>
      <c r="B938" s="529" t="s">
        <v>145</v>
      </c>
      <c r="C938" s="529" t="s">
        <v>81</v>
      </c>
      <c r="D938" s="339" t="s">
        <v>16</v>
      </c>
      <c r="E938" s="282"/>
      <c r="F938" s="282">
        <f>E931-F937</f>
        <v>40.699999999999989</v>
      </c>
      <c r="G938" s="99">
        <f>+G937+E938-F938</f>
        <v>97.599999999999966</v>
      </c>
    </row>
    <row r="939" spans="1:7" s="339" customFormat="1">
      <c r="A939" s="389">
        <v>45930</v>
      </c>
      <c r="B939" s="529" t="s">
        <v>145</v>
      </c>
      <c r="C939" s="529" t="s">
        <v>81</v>
      </c>
      <c r="D939" s="339" t="s">
        <v>17</v>
      </c>
      <c r="E939" s="282"/>
      <c r="F939" s="282">
        <v>97.6</v>
      </c>
      <c r="G939" s="99">
        <f>+G938+E939-F939</f>
        <v>0</v>
      </c>
    </row>
    <row r="940" spans="1:7" s="339" customFormat="1">
      <c r="A940" s="390">
        <v>45565</v>
      </c>
      <c r="B940" s="530" t="s">
        <v>14</v>
      </c>
      <c r="C940" s="530" t="s">
        <v>53</v>
      </c>
      <c r="D940" s="339" t="s">
        <v>16</v>
      </c>
      <c r="E940" s="282">
        <v>176.8</v>
      </c>
      <c r="F940" s="79"/>
      <c r="G940" s="99">
        <f>+G939+E940-F940</f>
        <v>176.8</v>
      </c>
    </row>
    <row r="941" spans="1:7" s="339" customFormat="1">
      <c r="A941" s="389"/>
      <c r="B941" s="529"/>
      <c r="C941" s="529"/>
      <c r="D941" s="339" t="s">
        <v>17</v>
      </c>
      <c r="E941" s="282">
        <v>100.5</v>
      </c>
      <c r="F941" s="79"/>
      <c r="G941" s="99">
        <f>+G940+E941-F941</f>
        <v>277.3</v>
      </c>
    </row>
    <row r="942" spans="1:7" s="339" customFormat="1">
      <c r="A942" s="389"/>
      <c r="B942" s="529"/>
      <c r="C942" s="529"/>
      <c r="D942" s="339" t="s">
        <v>18</v>
      </c>
      <c r="E942" s="282">
        <v>60</v>
      </c>
      <c r="F942" s="79"/>
      <c r="G942" s="99">
        <f>+G941+E942-F942</f>
        <v>337.3</v>
      </c>
    </row>
    <row r="943" spans="1:7" s="339" customFormat="1">
      <c r="A943" s="389"/>
      <c r="B943" s="529"/>
      <c r="C943" s="529"/>
      <c r="D943" s="339" t="s">
        <v>19</v>
      </c>
      <c r="E943" s="282">
        <v>5</v>
      </c>
      <c r="F943" s="79"/>
      <c r="G943" s="99">
        <f>+G942+E943-F943</f>
        <v>342.3</v>
      </c>
    </row>
    <row r="944" spans="1:7" s="339" customFormat="1">
      <c r="A944" s="389">
        <v>45596</v>
      </c>
      <c r="B944" s="529" t="s">
        <v>117</v>
      </c>
      <c r="C944" s="529" t="s">
        <v>53</v>
      </c>
      <c r="D944" s="339" t="s">
        <v>18</v>
      </c>
      <c r="E944" s="282"/>
      <c r="F944" s="282">
        <v>60</v>
      </c>
      <c r="G944" s="99">
        <f>+G943+E944-F944</f>
        <v>282.3</v>
      </c>
    </row>
    <row r="945" spans="1:12" s="339" customFormat="1">
      <c r="A945" s="389">
        <v>45596</v>
      </c>
      <c r="B945" s="529" t="s">
        <v>117</v>
      </c>
      <c r="C945" s="529" t="s">
        <v>53</v>
      </c>
      <c r="D945" s="339" t="s">
        <v>19</v>
      </c>
      <c r="E945" s="282"/>
      <c r="F945" s="282">
        <v>5</v>
      </c>
      <c r="G945" s="99">
        <f t="shared" si="16"/>
        <v>277.3</v>
      </c>
    </row>
    <row r="946" spans="1:12" s="339" customFormat="1">
      <c r="A946" s="389">
        <v>45596</v>
      </c>
      <c r="B946" s="529" t="s">
        <v>118</v>
      </c>
      <c r="C946" s="529" t="s">
        <v>53</v>
      </c>
      <c r="D946" s="339" t="s">
        <v>16</v>
      </c>
      <c r="E946" s="282"/>
      <c r="F946" s="282">
        <v>105</v>
      </c>
      <c r="G946" s="99">
        <f t="shared" si="16"/>
        <v>172.3</v>
      </c>
      <c r="L946" s="362"/>
    </row>
    <row r="947" spans="1:12" s="339" customFormat="1">
      <c r="A947" s="389">
        <v>45930</v>
      </c>
      <c r="B947" s="529" t="s">
        <v>145</v>
      </c>
      <c r="C947" s="529" t="s">
        <v>53</v>
      </c>
      <c r="D947" s="339" t="s">
        <v>16</v>
      </c>
      <c r="E947" s="282"/>
      <c r="F947" s="282">
        <f>E940-F946</f>
        <v>71.800000000000011</v>
      </c>
      <c r="G947" s="99">
        <f t="shared" si="16"/>
        <v>100.5</v>
      </c>
      <c r="L947" s="362"/>
    </row>
    <row r="948" spans="1:12" s="339" customFormat="1">
      <c r="A948" s="389">
        <v>45930</v>
      </c>
      <c r="B948" s="529" t="s">
        <v>145</v>
      </c>
      <c r="C948" s="529" t="s">
        <v>53</v>
      </c>
      <c r="D948" s="339" t="s">
        <v>17</v>
      </c>
      <c r="E948" s="282"/>
      <c r="F948" s="282">
        <v>17</v>
      </c>
      <c r="G948" s="99">
        <f t="shared" si="16"/>
        <v>83.5</v>
      </c>
      <c r="L948" s="362"/>
    </row>
    <row r="949" spans="1:12" s="339" customFormat="1">
      <c r="A949" s="389">
        <v>45936</v>
      </c>
      <c r="B949" s="529">
        <v>31699</v>
      </c>
      <c r="C949" s="529" t="s">
        <v>53</v>
      </c>
      <c r="D949" s="339" t="s">
        <v>17</v>
      </c>
      <c r="E949" s="282"/>
      <c r="F949" s="282">
        <f>E941-F948</f>
        <v>83.5</v>
      </c>
      <c r="G949" s="99">
        <f t="shared" si="16"/>
        <v>0</v>
      </c>
      <c r="L949" s="362"/>
    </row>
    <row r="950" spans="1:12" s="339" customFormat="1">
      <c r="A950" s="390">
        <v>45596</v>
      </c>
      <c r="B950" s="530" t="s">
        <v>14</v>
      </c>
      <c r="C950" s="530" t="s">
        <v>30</v>
      </c>
      <c r="D950" s="339" t="s">
        <v>16</v>
      </c>
      <c r="E950" s="282">
        <v>28.4</v>
      </c>
      <c r="F950" s="282"/>
      <c r="G950" s="99">
        <f t="shared" si="16"/>
        <v>28.4</v>
      </c>
    </row>
    <row r="951" spans="1:12" s="339" customFormat="1">
      <c r="A951" s="389"/>
      <c r="B951" s="529"/>
      <c r="C951" s="529"/>
      <c r="D951" s="339" t="s">
        <v>17</v>
      </c>
      <c r="E951" s="282">
        <v>113.9</v>
      </c>
      <c r="F951" s="282"/>
      <c r="G951" s="99">
        <f t="shared" si="16"/>
        <v>142.30000000000001</v>
      </c>
      <c r="L951" s="362"/>
    </row>
    <row r="952" spans="1:12" s="339" customFormat="1">
      <c r="A952" s="389"/>
      <c r="B952" s="529"/>
      <c r="C952" s="529"/>
      <c r="D952" s="339" t="s">
        <v>18</v>
      </c>
      <c r="E952" s="282">
        <v>60</v>
      </c>
      <c r="F952" s="282"/>
      <c r="G952" s="99">
        <f t="shared" si="16"/>
        <v>202.3</v>
      </c>
      <c r="J952" s="362">
        <f>E941-F948</f>
        <v>83.5</v>
      </c>
    </row>
    <row r="953" spans="1:12" s="339" customFormat="1">
      <c r="A953" s="389"/>
      <c r="B953" s="529"/>
      <c r="C953" s="529"/>
      <c r="D953" s="339" t="s">
        <v>19</v>
      </c>
      <c r="E953" s="282">
        <v>5</v>
      </c>
      <c r="F953" s="282"/>
      <c r="G953" s="99">
        <f t="shared" si="16"/>
        <v>207.3</v>
      </c>
    </row>
    <row r="954" spans="1:12" s="339" customFormat="1">
      <c r="A954" s="389">
        <v>45596</v>
      </c>
      <c r="B954" s="529" t="s">
        <v>118</v>
      </c>
      <c r="C954" s="529" t="s">
        <v>30</v>
      </c>
      <c r="D954" s="339" t="s">
        <v>18</v>
      </c>
      <c r="E954" s="282"/>
      <c r="F954" s="282">
        <v>60</v>
      </c>
      <c r="G954" s="99">
        <f t="shared" si="16"/>
        <v>147.30000000000001</v>
      </c>
    </row>
    <row r="955" spans="1:12" s="339" customFormat="1">
      <c r="A955" s="389">
        <v>45596</v>
      </c>
      <c r="B955" s="529" t="s">
        <v>118</v>
      </c>
      <c r="C955" s="529" t="s">
        <v>30</v>
      </c>
      <c r="D955" s="339" t="s">
        <v>19</v>
      </c>
      <c r="E955" s="282"/>
      <c r="F955" s="282">
        <v>5</v>
      </c>
      <c r="G955" s="99">
        <f t="shared" si="16"/>
        <v>142.30000000000001</v>
      </c>
    </row>
    <row r="956" spans="1:12" s="339" customFormat="1">
      <c r="A956" s="389">
        <v>45626</v>
      </c>
      <c r="B956" s="529" t="s">
        <v>132</v>
      </c>
      <c r="C956" s="529" t="s">
        <v>30</v>
      </c>
      <c r="D956" s="339" t="s">
        <v>16</v>
      </c>
      <c r="E956" s="282"/>
      <c r="F956" s="282">
        <v>28.4</v>
      </c>
      <c r="G956" s="99">
        <f t="shared" si="16"/>
        <v>113.9</v>
      </c>
    </row>
    <row r="957" spans="1:12" s="339" customFormat="1">
      <c r="A957" s="389">
        <v>45626</v>
      </c>
      <c r="B957" s="529" t="s">
        <v>132</v>
      </c>
      <c r="C957" s="529" t="s">
        <v>30</v>
      </c>
      <c r="D957" s="339" t="s">
        <v>17</v>
      </c>
      <c r="E957" s="282"/>
      <c r="F957" s="282">
        <v>113.9</v>
      </c>
      <c r="G957" s="99">
        <f t="shared" si="16"/>
        <v>0</v>
      </c>
    </row>
    <row r="958" spans="1:12" s="339" customFormat="1">
      <c r="A958" s="390">
        <v>45626</v>
      </c>
      <c r="B958" s="530" t="s">
        <v>14</v>
      </c>
      <c r="C958" s="530" t="s">
        <v>83</v>
      </c>
      <c r="D958" s="339" t="s">
        <v>16</v>
      </c>
      <c r="E958" s="282">
        <v>35.6</v>
      </c>
      <c r="F958" s="282"/>
      <c r="G958" s="99">
        <f t="shared" si="16"/>
        <v>35.6</v>
      </c>
    </row>
    <row r="959" spans="1:12" s="339" customFormat="1">
      <c r="A959" s="389"/>
      <c r="B959" s="529"/>
      <c r="C959" s="529"/>
      <c r="D959" s="339" t="s">
        <v>17</v>
      </c>
      <c r="E959" s="282">
        <v>141.80000000000001</v>
      </c>
      <c r="F959" s="282"/>
      <c r="G959" s="99">
        <f t="shared" si="16"/>
        <v>177.4</v>
      </c>
    </row>
    <row r="960" spans="1:12" s="339" customFormat="1">
      <c r="A960" s="389"/>
      <c r="B960" s="529"/>
      <c r="C960" s="529"/>
      <c r="D960" s="339" t="s">
        <v>18</v>
      </c>
      <c r="E960" s="282">
        <v>60</v>
      </c>
      <c r="F960" s="282"/>
      <c r="G960" s="99">
        <f t="shared" si="16"/>
        <v>237.4</v>
      </c>
    </row>
    <row r="961" spans="1:13" s="339" customFormat="1">
      <c r="A961" s="389"/>
      <c r="B961" s="529"/>
      <c r="C961" s="529"/>
      <c r="D961" s="339" t="s">
        <v>19</v>
      </c>
      <c r="E961" s="282">
        <v>5</v>
      </c>
      <c r="F961" s="282"/>
      <c r="G961" s="99">
        <f t="shared" si="16"/>
        <v>242.4</v>
      </c>
    </row>
    <row r="962" spans="1:13" s="339" customFormat="1">
      <c r="A962" s="389">
        <v>45626</v>
      </c>
      <c r="B962" s="529" t="s">
        <v>132</v>
      </c>
      <c r="C962" s="529" t="s">
        <v>83</v>
      </c>
      <c r="D962" s="339" t="s">
        <v>18</v>
      </c>
      <c r="E962" s="282"/>
      <c r="F962" s="282">
        <v>60</v>
      </c>
      <c r="G962" s="99">
        <f t="shared" si="16"/>
        <v>182.4</v>
      </c>
    </row>
    <row r="963" spans="1:13" s="339" customFormat="1">
      <c r="A963" s="389">
        <v>45626</v>
      </c>
      <c r="B963" s="529" t="s">
        <v>132</v>
      </c>
      <c r="C963" s="529" t="s">
        <v>83</v>
      </c>
      <c r="D963" s="339" t="s">
        <v>19</v>
      </c>
      <c r="E963" s="282"/>
      <c r="F963" s="282">
        <v>5</v>
      </c>
      <c r="G963" s="99">
        <f t="shared" si="16"/>
        <v>177.4</v>
      </c>
    </row>
    <row r="964" spans="1:13" s="339" customFormat="1">
      <c r="A964" s="389">
        <v>45626</v>
      </c>
      <c r="B964" s="529" t="s">
        <v>132</v>
      </c>
      <c r="C964" s="529" t="s">
        <v>83</v>
      </c>
      <c r="D964" s="339" t="s">
        <v>16</v>
      </c>
      <c r="E964" s="387"/>
      <c r="F964" s="79">
        <v>2.7</v>
      </c>
      <c r="G964" s="99">
        <f t="shared" si="16"/>
        <v>174.70000000000002</v>
      </c>
    </row>
    <row r="965" spans="1:13" s="339" customFormat="1">
      <c r="A965" s="386">
        <v>45657</v>
      </c>
      <c r="B965" s="529" t="s">
        <v>121</v>
      </c>
      <c r="C965" s="529" t="s">
        <v>83</v>
      </c>
      <c r="D965" s="339" t="s">
        <v>16</v>
      </c>
      <c r="E965" s="387"/>
      <c r="F965" s="79">
        <v>32.9</v>
      </c>
      <c r="G965" s="99">
        <f t="shared" si="16"/>
        <v>141.80000000000001</v>
      </c>
    </row>
    <row r="966" spans="1:13" s="339" customFormat="1" ht="18.75">
      <c r="A966" s="386">
        <v>45657</v>
      </c>
      <c r="B966" s="529" t="s">
        <v>121</v>
      </c>
      <c r="C966" s="529" t="s">
        <v>83</v>
      </c>
      <c r="D966" s="339" t="s">
        <v>17</v>
      </c>
      <c r="E966" s="387"/>
      <c r="F966" s="79">
        <v>102.1</v>
      </c>
      <c r="G966" s="99">
        <f t="shared" si="16"/>
        <v>39.700000000000017</v>
      </c>
      <c r="I966" s="574" t="s">
        <v>421</v>
      </c>
      <c r="J966" s="574"/>
      <c r="K966" s="574"/>
      <c r="L966" s="574"/>
    </row>
    <row r="967" spans="1:13" s="339" customFormat="1">
      <c r="A967" s="389">
        <v>45688</v>
      </c>
      <c r="B967" s="529" t="s">
        <v>119</v>
      </c>
      <c r="C967" s="529" t="s">
        <v>83</v>
      </c>
      <c r="D967" s="339" t="s">
        <v>17</v>
      </c>
      <c r="E967" s="387"/>
      <c r="F967" s="79">
        <v>39.700000000000003</v>
      </c>
      <c r="G967" s="99">
        <f t="shared" si="16"/>
        <v>0</v>
      </c>
      <c r="I967" s="395">
        <v>2019</v>
      </c>
      <c r="J967" s="530" t="s">
        <v>23</v>
      </c>
      <c r="K967" s="339" t="s">
        <v>21</v>
      </c>
      <c r="L967" s="79">
        <f>93/2</f>
        <v>46.5</v>
      </c>
      <c r="M967" s="2">
        <f>93/2</f>
        <v>46.5</v>
      </c>
    </row>
    <row r="968" spans="1:13" s="339" customFormat="1">
      <c r="A968" s="391" t="s">
        <v>422</v>
      </c>
      <c r="B968" s="530" t="s">
        <v>14</v>
      </c>
      <c r="C968" s="530" t="s">
        <v>34</v>
      </c>
      <c r="D968" s="339" t="s">
        <v>16</v>
      </c>
      <c r="E968" s="282">
        <v>100.9</v>
      </c>
      <c r="F968" s="282"/>
      <c r="G968" s="99">
        <f t="shared" si="16"/>
        <v>100.9</v>
      </c>
      <c r="I968" s="395"/>
      <c r="J968" s="530" t="s">
        <v>28</v>
      </c>
      <c r="K968" s="339" t="s">
        <v>21</v>
      </c>
      <c r="L968" s="79">
        <f>93/2</f>
        <v>46.5</v>
      </c>
      <c r="M968" s="2">
        <f>93/2</f>
        <v>46.5</v>
      </c>
    </row>
    <row r="969" spans="1:13" s="339" customFormat="1">
      <c r="A969" s="386"/>
      <c r="B969" s="529"/>
      <c r="C969" s="529"/>
      <c r="D969" s="339" t="s">
        <v>17</v>
      </c>
      <c r="E969" s="282">
        <v>136.5</v>
      </c>
      <c r="F969" s="282"/>
      <c r="G969" s="99">
        <f t="shared" si="16"/>
        <v>237.4</v>
      </c>
      <c r="I969" s="395"/>
      <c r="J969" s="530" t="s">
        <v>30</v>
      </c>
      <c r="K969" s="339" t="s">
        <v>21</v>
      </c>
      <c r="L969" s="79">
        <f>93/2</f>
        <v>46.5</v>
      </c>
      <c r="M969" s="2">
        <f>93/2</f>
        <v>46.5</v>
      </c>
    </row>
    <row r="970" spans="1:13" s="339" customFormat="1">
      <c r="A970" s="386"/>
      <c r="B970" s="529"/>
      <c r="C970" s="529"/>
      <c r="D970" s="339" t="s">
        <v>18</v>
      </c>
      <c r="E970" s="282">
        <v>60</v>
      </c>
      <c r="F970" s="282"/>
      <c r="G970" s="99">
        <f t="shared" si="16"/>
        <v>297.39999999999998</v>
      </c>
      <c r="I970" s="395">
        <v>2020</v>
      </c>
      <c r="J970" s="530" t="s">
        <v>15</v>
      </c>
      <c r="K970" s="339" t="s">
        <v>21</v>
      </c>
      <c r="L970" s="79">
        <f>93/2</f>
        <v>46.5</v>
      </c>
      <c r="M970" s="2">
        <f>93/2</f>
        <v>46.5</v>
      </c>
    </row>
    <row r="971" spans="1:13" s="339" customFormat="1">
      <c r="A971" s="386"/>
      <c r="B971" s="529"/>
      <c r="C971" s="529"/>
      <c r="D971" s="339" t="s">
        <v>19</v>
      </c>
      <c r="E971" s="282">
        <v>5</v>
      </c>
      <c r="F971" s="282"/>
      <c r="G971" s="99">
        <f t="shared" si="16"/>
        <v>302.39999999999998</v>
      </c>
      <c r="I971" s="395">
        <v>2021</v>
      </c>
      <c r="J971" s="530" t="s">
        <v>33</v>
      </c>
      <c r="K971" s="339" t="s">
        <v>21</v>
      </c>
      <c r="L971" s="79">
        <f>93/2</f>
        <v>46.5</v>
      </c>
      <c r="M971" s="2">
        <f>93/2</f>
        <v>46.5</v>
      </c>
    </row>
    <row r="972" spans="1:13" s="339" customFormat="1">
      <c r="A972" s="386">
        <v>45657</v>
      </c>
      <c r="B972" s="529" t="s">
        <v>121</v>
      </c>
      <c r="C972" s="529" t="s">
        <v>34</v>
      </c>
      <c r="D972" s="339" t="s">
        <v>18</v>
      </c>
      <c r="E972" s="282"/>
      <c r="F972" s="282">
        <v>60</v>
      </c>
      <c r="G972" s="99">
        <f t="shared" ref="G972:G1049" si="18">+G971+E972-F972</f>
        <v>242.39999999999998</v>
      </c>
      <c r="I972" s="395">
        <v>2022</v>
      </c>
      <c r="J972" s="530" t="s">
        <v>23</v>
      </c>
      <c r="K972" s="339" t="s">
        <v>377</v>
      </c>
      <c r="L972" s="2">
        <f>93/2</f>
        <v>46.5</v>
      </c>
      <c r="M972" s="2">
        <f>93/2</f>
        <v>46.5</v>
      </c>
    </row>
    <row r="973" spans="1:13" s="339" customFormat="1">
      <c r="A973" s="386">
        <v>45657</v>
      </c>
      <c r="B973" s="529" t="s">
        <v>121</v>
      </c>
      <c r="C973" s="529" t="s">
        <v>34</v>
      </c>
      <c r="D973" s="339" t="s">
        <v>19</v>
      </c>
      <c r="E973" s="282"/>
      <c r="F973" s="282">
        <v>5</v>
      </c>
      <c r="G973" s="99">
        <f t="shared" si="18"/>
        <v>237.39999999999998</v>
      </c>
      <c r="I973" s="395"/>
      <c r="K973" s="339" t="s">
        <v>160</v>
      </c>
      <c r="L973" s="2">
        <f>93/2</f>
        <v>46.5</v>
      </c>
      <c r="M973" s="2">
        <f>93/2</f>
        <v>46.5</v>
      </c>
    </row>
    <row r="974" spans="1:13" s="339" customFormat="1">
      <c r="A974" s="389">
        <v>45688</v>
      </c>
      <c r="B974" s="529" t="s">
        <v>119</v>
      </c>
      <c r="C974" s="529" t="s">
        <v>34</v>
      </c>
      <c r="D974" s="339" t="s">
        <v>16</v>
      </c>
      <c r="E974" s="282"/>
      <c r="F974" s="282">
        <v>100.9</v>
      </c>
      <c r="G974" s="99">
        <f t="shared" si="18"/>
        <v>136.49999999999997</v>
      </c>
      <c r="I974" s="395"/>
      <c r="J974" s="530" t="s">
        <v>28</v>
      </c>
      <c r="K974" s="339" t="s">
        <v>166</v>
      </c>
      <c r="L974" s="79">
        <v>51.3</v>
      </c>
      <c r="M974" s="2">
        <v>51.3</v>
      </c>
    </row>
    <row r="975" spans="1:13" s="339" customFormat="1">
      <c r="A975" s="389">
        <v>45688</v>
      </c>
      <c r="B975" s="529" t="s">
        <v>119</v>
      </c>
      <c r="C975" s="529" t="s">
        <v>34</v>
      </c>
      <c r="D975" s="339" t="s">
        <v>17</v>
      </c>
      <c r="E975" s="282"/>
      <c r="F975" s="282">
        <v>136.5</v>
      </c>
      <c r="G975" s="99">
        <f t="shared" si="18"/>
        <v>0</v>
      </c>
      <c r="I975" s="395"/>
      <c r="K975" s="339" t="s">
        <v>167</v>
      </c>
      <c r="L975" s="79">
        <v>51.3</v>
      </c>
      <c r="M975" s="2">
        <v>51.3</v>
      </c>
    </row>
    <row r="976" spans="1:13" s="339" customFormat="1">
      <c r="A976" s="390">
        <v>45688</v>
      </c>
      <c r="B976" s="530" t="s">
        <v>14</v>
      </c>
      <c r="C976" s="530" t="s">
        <v>15</v>
      </c>
      <c r="D976" s="339" t="s">
        <v>16</v>
      </c>
      <c r="E976" s="282">
        <v>107</v>
      </c>
      <c r="F976" s="282"/>
      <c r="G976" s="99">
        <f t="shared" si="18"/>
        <v>107</v>
      </c>
      <c r="I976" s="395">
        <v>2023</v>
      </c>
      <c r="J976" s="530" t="s">
        <v>23</v>
      </c>
      <c r="K976" s="339" t="s">
        <v>74</v>
      </c>
      <c r="L976" s="2">
        <v>51.3</v>
      </c>
      <c r="M976" s="2">
        <v>51.3</v>
      </c>
    </row>
    <row r="977" spans="1:15" s="339" customFormat="1">
      <c r="A977" s="389"/>
      <c r="B977" s="529"/>
      <c r="C977" s="529"/>
      <c r="D977" s="339" t="s">
        <v>17</v>
      </c>
      <c r="E977" s="282">
        <v>103.8</v>
      </c>
      <c r="F977" s="282"/>
      <c r="G977" s="99">
        <f t="shared" si="18"/>
        <v>210.8</v>
      </c>
      <c r="I977" s="395"/>
      <c r="K977" s="48" t="s">
        <v>75</v>
      </c>
      <c r="L977" s="24">
        <v>51.3</v>
      </c>
      <c r="M977" s="24">
        <v>20.6</v>
      </c>
      <c r="N977" s="48">
        <v>30.7</v>
      </c>
    </row>
    <row r="978" spans="1:15" s="339" customFormat="1">
      <c r="A978" s="389"/>
      <c r="B978" s="529"/>
      <c r="C978" s="529"/>
      <c r="D978" s="339" t="s">
        <v>18</v>
      </c>
      <c r="E978" s="282">
        <v>60</v>
      </c>
      <c r="F978" s="282"/>
      <c r="G978" s="99">
        <f t="shared" si="18"/>
        <v>270.8</v>
      </c>
      <c r="I978" s="395"/>
      <c r="J978" s="530" t="s">
        <v>27</v>
      </c>
      <c r="K978" s="339" t="s">
        <v>136</v>
      </c>
      <c r="L978" s="2">
        <v>51.3</v>
      </c>
      <c r="N978" s="2">
        <v>51.3</v>
      </c>
    </row>
    <row r="979" spans="1:15" s="339" customFormat="1">
      <c r="A979" s="389"/>
      <c r="B979" s="529"/>
      <c r="C979" s="529"/>
      <c r="D979" s="339" t="s">
        <v>19</v>
      </c>
      <c r="E979" s="282">
        <v>5</v>
      </c>
      <c r="F979" s="282"/>
      <c r="G979" s="99">
        <f t="shared" si="18"/>
        <v>275.8</v>
      </c>
      <c r="I979" s="395"/>
      <c r="J979" s="530"/>
      <c r="K979" s="339" t="s">
        <v>137</v>
      </c>
      <c r="L979" s="2">
        <v>51.3</v>
      </c>
      <c r="M979" s="381"/>
      <c r="N979" s="2">
        <v>51.3</v>
      </c>
    </row>
    <row r="980" spans="1:15" s="339" customFormat="1">
      <c r="A980" s="389">
        <v>45688</v>
      </c>
      <c r="B980" s="529" t="s">
        <v>119</v>
      </c>
      <c r="C980" s="529" t="s">
        <v>15</v>
      </c>
      <c r="D980" s="339" t="s">
        <v>18</v>
      </c>
      <c r="E980" s="282"/>
      <c r="F980" s="282">
        <v>60</v>
      </c>
      <c r="G980" s="99">
        <f t="shared" si="18"/>
        <v>215.8</v>
      </c>
      <c r="I980" s="395">
        <v>2024</v>
      </c>
      <c r="J980" s="530" t="s">
        <v>23</v>
      </c>
      <c r="K980" s="339" t="s">
        <v>198</v>
      </c>
      <c r="L980" s="2">
        <v>51.3</v>
      </c>
      <c r="N980" s="2">
        <v>51.3</v>
      </c>
    </row>
    <row r="981" spans="1:15" s="339" customFormat="1">
      <c r="A981" s="389">
        <v>45688</v>
      </c>
      <c r="B981" s="529" t="s">
        <v>119</v>
      </c>
      <c r="C981" s="529" t="s">
        <v>15</v>
      </c>
      <c r="D981" s="339" t="s">
        <v>19</v>
      </c>
      <c r="E981" s="282"/>
      <c r="F981" s="282">
        <v>5</v>
      </c>
      <c r="G981" s="99">
        <f t="shared" si="18"/>
        <v>210.8</v>
      </c>
      <c r="I981" s="395"/>
      <c r="K981" s="339" t="s">
        <v>418</v>
      </c>
      <c r="L981" s="2">
        <v>51.3</v>
      </c>
      <c r="N981" s="2">
        <v>51.3</v>
      </c>
    </row>
    <row r="982" spans="1:15" s="339" customFormat="1">
      <c r="A982" s="386">
        <v>45716</v>
      </c>
      <c r="B982" s="529" t="s">
        <v>135</v>
      </c>
      <c r="C982" s="529" t="s">
        <v>15</v>
      </c>
      <c r="D982" s="339" t="s">
        <v>16</v>
      </c>
      <c r="E982" s="282"/>
      <c r="F982" s="282">
        <v>107</v>
      </c>
      <c r="G982" s="99">
        <f t="shared" si="18"/>
        <v>103.80000000000001</v>
      </c>
      <c r="I982" s="395"/>
      <c r="J982" s="530" t="s">
        <v>27</v>
      </c>
      <c r="K982" s="339" t="s">
        <v>107</v>
      </c>
      <c r="L982" s="282">
        <v>50</v>
      </c>
      <c r="N982" s="240">
        <v>50</v>
      </c>
    </row>
    <row r="983" spans="1:15" s="339" customFormat="1">
      <c r="A983" s="386">
        <v>45716</v>
      </c>
      <c r="B983" s="529" t="s">
        <v>135</v>
      </c>
      <c r="C983" s="529" t="s">
        <v>15</v>
      </c>
      <c r="D983" s="339" t="s">
        <v>17</v>
      </c>
      <c r="E983" s="282"/>
      <c r="F983" s="282">
        <v>2</v>
      </c>
      <c r="G983" s="99">
        <f t="shared" si="18"/>
        <v>101.80000000000001</v>
      </c>
      <c r="H983" s="362"/>
      <c r="I983" s="395"/>
      <c r="K983" s="339" t="s">
        <v>79</v>
      </c>
      <c r="L983" s="387">
        <v>51.3</v>
      </c>
      <c r="N983" s="8">
        <v>51.3</v>
      </c>
    </row>
    <row r="984" spans="1:15" s="339" customFormat="1">
      <c r="A984" s="7">
        <v>45961</v>
      </c>
      <c r="B984" s="526" t="s">
        <v>118</v>
      </c>
      <c r="C984" s="529" t="s">
        <v>15</v>
      </c>
      <c r="D984" s="339" t="s">
        <v>17</v>
      </c>
      <c r="E984" s="282"/>
      <c r="F984" s="282">
        <v>50</v>
      </c>
      <c r="G984" s="99">
        <f t="shared" si="18"/>
        <v>51.800000000000011</v>
      </c>
      <c r="H984" s="362"/>
      <c r="I984" s="395">
        <v>2025</v>
      </c>
      <c r="J984" s="530" t="s">
        <v>23</v>
      </c>
      <c r="K984" s="339" t="s">
        <v>252</v>
      </c>
      <c r="L984" s="282">
        <v>56.5</v>
      </c>
      <c r="N984" s="240">
        <v>56.5</v>
      </c>
    </row>
    <row r="985" spans="1:15" s="339" customFormat="1">
      <c r="A985" s="7">
        <v>45971</v>
      </c>
      <c r="B985" s="526">
        <v>31894</v>
      </c>
      <c r="C985" s="529" t="s">
        <v>15</v>
      </c>
      <c r="D985" s="339" t="s">
        <v>17</v>
      </c>
      <c r="E985" s="282"/>
      <c r="F985" s="282">
        <v>51.8</v>
      </c>
      <c r="G985" s="99">
        <f t="shared" si="18"/>
        <v>0</v>
      </c>
      <c r="H985" s="362"/>
      <c r="I985" s="395"/>
      <c r="J985" s="530" t="s">
        <v>27</v>
      </c>
      <c r="K985" s="339" t="s">
        <v>228</v>
      </c>
      <c r="L985" s="282">
        <v>56.5</v>
      </c>
      <c r="N985" s="240">
        <v>56.5</v>
      </c>
    </row>
    <row r="986" spans="1:15" s="339" customFormat="1">
      <c r="A986" s="391">
        <v>45716</v>
      </c>
      <c r="B986" s="530" t="s">
        <v>14</v>
      </c>
      <c r="C986" s="530" t="s">
        <v>20</v>
      </c>
      <c r="D986" s="339" t="s">
        <v>16</v>
      </c>
      <c r="E986" s="282">
        <v>92.8</v>
      </c>
      <c r="F986" s="282"/>
      <c r="G986" s="99">
        <f t="shared" si="18"/>
        <v>92.8</v>
      </c>
      <c r="I986" s="395"/>
      <c r="J986" s="525" t="s">
        <v>30</v>
      </c>
      <c r="K986" t="s">
        <v>17</v>
      </c>
      <c r="L986" s="37">
        <v>78.900000000000006</v>
      </c>
      <c r="N986" s="37">
        <v>78.900000000000006</v>
      </c>
    </row>
    <row r="987" spans="1:15" s="339" customFormat="1">
      <c r="A987" s="386"/>
      <c r="B987" s="529"/>
      <c r="C987" s="529"/>
      <c r="D987" s="339" t="s">
        <v>17</v>
      </c>
      <c r="E987" s="282">
        <v>120.5</v>
      </c>
      <c r="F987" s="282"/>
      <c r="G987" s="99">
        <f t="shared" si="18"/>
        <v>213.3</v>
      </c>
      <c r="I987" s="395"/>
      <c r="J987" s="530"/>
      <c r="K987" s="339">
        <v>1100.2</v>
      </c>
      <c r="L987" s="316">
        <f>SUM(L967:L986)</f>
        <v>1029.0999999999999</v>
      </c>
      <c r="M987" s="362">
        <f>SUM(M967:M986)</f>
        <v>500.00000000000006</v>
      </c>
      <c r="N987" s="387">
        <f>SUM(N977:N986)</f>
        <v>529.1</v>
      </c>
      <c r="O987" s="362">
        <f>M987+N987</f>
        <v>1029.1000000000001</v>
      </c>
    </row>
    <row r="988" spans="1:15" s="339" customFormat="1">
      <c r="A988" s="386"/>
      <c r="B988" s="529"/>
      <c r="C988" s="529"/>
      <c r="D988" s="339" t="s">
        <v>18</v>
      </c>
      <c r="E988" s="282">
        <v>56</v>
      </c>
      <c r="F988" s="282"/>
      <c r="G988" s="99">
        <f t="shared" si="18"/>
        <v>269.3</v>
      </c>
      <c r="J988" s="529"/>
      <c r="L988" s="282"/>
    </row>
    <row r="989" spans="1:15" s="339" customFormat="1">
      <c r="A989" s="386"/>
      <c r="B989" s="529"/>
      <c r="C989" s="529"/>
      <c r="D989" s="339" t="s">
        <v>19</v>
      </c>
      <c r="E989" s="282">
        <v>5</v>
      </c>
      <c r="F989" s="282"/>
      <c r="G989" s="99">
        <f t="shared" si="18"/>
        <v>274.3</v>
      </c>
      <c r="J989" s="530"/>
      <c r="L989" s="282"/>
    </row>
    <row r="990" spans="1:15" s="339" customFormat="1">
      <c r="A990" s="386">
        <v>45716</v>
      </c>
      <c r="B990" s="529" t="s">
        <v>135</v>
      </c>
      <c r="C990" s="529" t="s">
        <v>20</v>
      </c>
      <c r="D990" s="339" t="s">
        <v>18</v>
      </c>
      <c r="E990" s="282"/>
      <c r="F990" s="282">
        <v>56</v>
      </c>
      <c r="G990" s="99">
        <f t="shared" si="18"/>
        <v>218.3</v>
      </c>
      <c r="J990" s="529"/>
      <c r="L990" s="282"/>
    </row>
    <row r="991" spans="1:15" s="339" customFormat="1">
      <c r="A991" s="386">
        <v>45716</v>
      </c>
      <c r="B991" s="529" t="s">
        <v>135</v>
      </c>
      <c r="C991" s="529" t="s">
        <v>20</v>
      </c>
      <c r="D991" s="339" t="s">
        <v>19</v>
      </c>
      <c r="E991" s="282"/>
      <c r="F991" s="282">
        <v>5</v>
      </c>
      <c r="G991" s="99">
        <f t="shared" si="18"/>
        <v>213.3</v>
      </c>
      <c r="L991" s="282"/>
    </row>
    <row r="992" spans="1:15" s="339" customFormat="1">
      <c r="A992" s="386">
        <v>45747</v>
      </c>
      <c r="B992" s="529" t="s">
        <v>124</v>
      </c>
      <c r="C992" s="529" t="s">
        <v>20</v>
      </c>
      <c r="D992" s="339" t="s">
        <v>16</v>
      </c>
      <c r="E992" s="282"/>
      <c r="F992" s="282">
        <v>45</v>
      </c>
      <c r="G992" s="99">
        <f t="shared" si="18"/>
        <v>168.3</v>
      </c>
      <c r="H992" s="362"/>
      <c r="I992" s="5">
        <v>2019</v>
      </c>
      <c r="J992" s="525" t="s">
        <v>23</v>
      </c>
      <c r="K992" t="s">
        <v>21</v>
      </c>
      <c r="L992" s="2">
        <f>93/2</f>
        <v>46.5</v>
      </c>
      <c r="M992"/>
    </row>
    <row r="993" spans="1:13" s="339" customFormat="1">
      <c r="A993" s="386">
        <v>45971</v>
      </c>
      <c r="B993" s="526">
        <v>31894</v>
      </c>
      <c r="C993" s="529" t="s">
        <v>20</v>
      </c>
      <c r="D993" s="339" t="s">
        <v>16</v>
      </c>
      <c r="E993" s="282"/>
      <c r="F993" s="413">
        <v>47.8</v>
      </c>
      <c r="G993" s="99">
        <f t="shared" si="18"/>
        <v>120.50000000000001</v>
      </c>
      <c r="H993" s="362"/>
      <c r="I993" s="5"/>
      <c r="J993" s="525" t="s">
        <v>28</v>
      </c>
      <c r="K993" t="s">
        <v>21</v>
      </c>
      <c r="L993" s="2">
        <f>93/2</f>
        <v>46.5</v>
      </c>
      <c r="M993"/>
    </row>
    <row r="994" spans="1:13" s="339" customFormat="1">
      <c r="A994" s="386">
        <v>45971</v>
      </c>
      <c r="B994" s="526">
        <v>31894</v>
      </c>
      <c r="C994" s="529" t="s">
        <v>20</v>
      </c>
      <c r="D994" s="339" t="s">
        <v>17</v>
      </c>
      <c r="E994" s="282"/>
      <c r="F994" s="413">
        <v>120.5</v>
      </c>
      <c r="G994" s="99">
        <f t="shared" si="18"/>
        <v>0</v>
      </c>
      <c r="H994" s="362"/>
      <c r="I994" s="5"/>
      <c r="J994" s="525" t="s">
        <v>30</v>
      </c>
      <c r="K994" t="s">
        <v>21</v>
      </c>
      <c r="L994" s="2">
        <f>93/2</f>
        <v>46.5</v>
      </c>
      <c r="M994"/>
    </row>
    <row r="995" spans="1:13" s="339" customFormat="1">
      <c r="A995" s="391">
        <v>45747</v>
      </c>
      <c r="B995" s="530" t="s">
        <v>14</v>
      </c>
      <c r="C995" s="530" t="s">
        <v>23</v>
      </c>
      <c r="D995" s="339" t="s">
        <v>16</v>
      </c>
      <c r="E995" s="282">
        <v>102.3</v>
      </c>
      <c r="F995" s="282"/>
      <c r="G995" s="99">
        <f t="shared" si="18"/>
        <v>102.3</v>
      </c>
      <c r="I995" s="5">
        <v>2020</v>
      </c>
      <c r="J995" s="525" t="s">
        <v>15</v>
      </c>
      <c r="K995" t="s">
        <v>21</v>
      </c>
      <c r="L995" s="2">
        <f>93/2</f>
        <v>46.5</v>
      </c>
      <c r="M995"/>
    </row>
    <row r="996" spans="1:13" s="339" customFormat="1">
      <c r="A996" s="386"/>
      <c r="B996" s="529"/>
      <c r="C996" s="529"/>
      <c r="D996" s="339" t="s">
        <v>17</v>
      </c>
      <c r="E996" s="282">
        <v>88.4</v>
      </c>
      <c r="F996" s="282"/>
      <c r="G996" s="99">
        <f t="shared" si="18"/>
        <v>190.7</v>
      </c>
      <c r="I996" s="5">
        <v>2021</v>
      </c>
      <c r="J996" s="525" t="s">
        <v>33</v>
      </c>
      <c r="K996" t="s">
        <v>21</v>
      </c>
      <c r="L996" s="2">
        <f>93/2</f>
        <v>46.5</v>
      </c>
      <c r="M996"/>
    </row>
    <row r="997" spans="1:13" s="339" customFormat="1">
      <c r="A997" s="386"/>
      <c r="B997" s="529"/>
      <c r="C997" s="529"/>
      <c r="D997" s="339" t="s">
        <v>18</v>
      </c>
      <c r="E997" s="282">
        <v>60</v>
      </c>
      <c r="F997" s="282"/>
      <c r="G997" s="99">
        <f t="shared" si="18"/>
        <v>250.7</v>
      </c>
      <c r="I997" s="5">
        <v>2022</v>
      </c>
      <c r="J997" s="525" t="s">
        <v>23</v>
      </c>
      <c r="K997" t="s">
        <v>377</v>
      </c>
      <c r="L997" s="2">
        <f>93/2</f>
        <v>46.5</v>
      </c>
      <c r="M997"/>
    </row>
    <row r="998" spans="1:13" s="339" customFormat="1">
      <c r="A998" s="386"/>
      <c r="B998" s="529"/>
      <c r="C998" s="529"/>
      <c r="D998" s="339" t="s">
        <v>19</v>
      </c>
      <c r="E998" s="282">
        <v>5</v>
      </c>
      <c r="F998" s="282"/>
      <c r="G998" s="99">
        <f t="shared" si="18"/>
        <v>255.7</v>
      </c>
      <c r="I998" s="5"/>
      <c r="J998"/>
      <c r="K998" s="339" t="s">
        <v>160</v>
      </c>
      <c r="L998" s="2">
        <f>93/2</f>
        <v>46.5</v>
      </c>
      <c r="M998"/>
    </row>
    <row r="999" spans="1:13" s="339" customFormat="1">
      <c r="A999" s="386"/>
      <c r="B999" s="529"/>
      <c r="C999" s="529"/>
      <c r="D999" s="339" t="s">
        <v>252</v>
      </c>
      <c r="E999" s="282">
        <v>113</v>
      </c>
      <c r="F999" s="282"/>
      <c r="G999" s="99">
        <f t="shared" si="18"/>
        <v>368.7</v>
      </c>
      <c r="I999" s="5"/>
      <c r="J999" s="525" t="s">
        <v>28</v>
      </c>
      <c r="K999" t="s">
        <v>166</v>
      </c>
      <c r="L999" s="2">
        <v>51.3</v>
      </c>
      <c r="M999"/>
    </row>
    <row r="1000" spans="1:13" s="339" customFormat="1">
      <c r="A1000" s="386">
        <v>45747</v>
      </c>
      <c r="B1000" s="529" t="s">
        <v>124</v>
      </c>
      <c r="C1000" s="529" t="s">
        <v>23</v>
      </c>
      <c r="D1000" s="339" t="s">
        <v>18</v>
      </c>
      <c r="E1000" s="282"/>
      <c r="F1000" s="282">
        <v>60</v>
      </c>
      <c r="G1000" s="99">
        <f t="shared" si="18"/>
        <v>308.7</v>
      </c>
      <c r="I1000" s="5"/>
      <c r="J1000"/>
      <c r="K1000" s="339" t="s">
        <v>167</v>
      </c>
      <c r="L1000" s="2">
        <v>51.3</v>
      </c>
      <c r="M1000"/>
    </row>
    <row r="1001" spans="1:13" s="339" customFormat="1">
      <c r="A1001" s="386">
        <v>45747</v>
      </c>
      <c r="B1001" s="529" t="s">
        <v>124</v>
      </c>
      <c r="C1001" s="529" t="s">
        <v>23</v>
      </c>
      <c r="D1001" s="339" t="s">
        <v>19</v>
      </c>
      <c r="E1001" s="282"/>
      <c r="F1001" s="282">
        <v>5</v>
      </c>
      <c r="G1001" s="99">
        <f t="shared" si="18"/>
        <v>303.7</v>
      </c>
      <c r="I1001" s="5">
        <v>2023</v>
      </c>
      <c r="J1001" s="525" t="s">
        <v>23</v>
      </c>
      <c r="K1001" t="s">
        <v>74</v>
      </c>
      <c r="L1001" s="2">
        <v>51.3</v>
      </c>
      <c r="M1001"/>
    </row>
    <row r="1002" spans="1:13" s="339" customFormat="1">
      <c r="A1002" s="386">
        <v>45777</v>
      </c>
      <c r="B1002" s="529" t="s">
        <v>125</v>
      </c>
      <c r="C1002" s="529" t="s">
        <v>23</v>
      </c>
      <c r="D1002" s="339" t="s">
        <v>16</v>
      </c>
      <c r="E1002" s="282"/>
      <c r="F1002" s="282">
        <v>55</v>
      </c>
      <c r="G1002" s="99">
        <f t="shared" si="18"/>
        <v>248.7</v>
      </c>
      <c r="H1002" s="362"/>
      <c r="I1002" s="5"/>
      <c r="J1002"/>
      <c r="K1002" s="339" t="s">
        <v>75</v>
      </c>
      <c r="L1002" s="2">
        <v>20.6</v>
      </c>
      <c r="M1002"/>
    </row>
    <row r="1003" spans="1:13" s="339" customFormat="1">
      <c r="A1003" s="386">
        <v>45971</v>
      </c>
      <c r="B1003" s="529">
        <v>31894</v>
      </c>
      <c r="C1003" s="529" t="s">
        <v>23</v>
      </c>
      <c r="D1003" s="339" t="s">
        <v>16</v>
      </c>
      <c r="E1003" s="282"/>
      <c r="F1003" s="282">
        <v>47.3</v>
      </c>
      <c r="G1003" s="99">
        <f t="shared" si="18"/>
        <v>201.39999999999998</v>
      </c>
      <c r="H1003" s="362"/>
      <c r="J1003" s="530"/>
      <c r="L1003" s="282">
        <f>SUM(L992:L1002)</f>
        <v>500.00000000000006</v>
      </c>
    </row>
    <row r="1004" spans="1:13" s="339" customFormat="1">
      <c r="A1004" s="386">
        <v>45971</v>
      </c>
      <c r="B1004" s="529">
        <v>31894</v>
      </c>
      <c r="C1004" s="529" t="s">
        <v>23</v>
      </c>
      <c r="D1004" s="339" t="s">
        <v>17</v>
      </c>
      <c r="E1004" s="282"/>
      <c r="F1004" s="282">
        <v>88.4</v>
      </c>
      <c r="G1004" s="99">
        <f t="shared" si="18"/>
        <v>112.99999999999997</v>
      </c>
      <c r="H1004" s="362"/>
      <c r="I1004" s="5"/>
      <c r="J1004" s="525"/>
      <c r="L1004" s="2"/>
    </row>
    <row r="1005" spans="1:13" s="339" customFormat="1">
      <c r="A1005" s="389"/>
      <c r="B1005" s="529" t="s">
        <v>12</v>
      </c>
      <c r="C1005" s="529"/>
      <c r="D1005" s="339" t="s">
        <v>252</v>
      </c>
      <c r="E1005" s="282"/>
      <c r="F1005" s="282">
        <v>56.5</v>
      </c>
      <c r="G1005" s="99">
        <f t="shared" si="18"/>
        <v>56.499999999999972</v>
      </c>
      <c r="H1005" s="362"/>
      <c r="I1005" s="5"/>
      <c r="J1005" s="525"/>
      <c r="L1005" s="2"/>
    </row>
    <row r="1006" spans="1:13" s="339" customFormat="1">
      <c r="A1006" s="389">
        <v>45987</v>
      </c>
      <c r="B1006" s="529">
        <v>32160</v>
      </c>
      <c r="C1006" s="529" t="s">
        <v>23</v>
      </c>
      <c r="D1006" s="339" t="s">
        <v>252</v>
      </c>
      <c r="E1006" s="282"/>
      <c r="F1006" s="282">
        <v>56.5</v>
      </c>
      <c r="G1006" s="99">
        <f t="shared" si="18"/>
        <v>0</v>
      </c>
      <c r="H1006" s="362"/>
      <c r="I1006" s="5"/>
      <c r="J1006" s="525"/>
      <c r="L1006" s="2"/>
    </row>
    <row r="1007" spans="1:13" s="339" customFormat="1">
      <c r="A1007" s="391">
        <v>45777</v>
      </c>
      <c r="B1007" s="530" t="s">
        <v>14</v>
      </c>
      <c r="C1007" s="530" t="s">
        <v>24</v>
      </c>
      <c r="D1007" s="339" t="s">
        <v>16</v>
      </c>
      <c r="E1007" s="282">
        <v>104.4</v>
      </c>
      <c r="F1007" s="79"/>
      <c r="G1007" s="99">
        <f t="shared" si="18"/>
        <v>104.4</v>
      </c>
      <c r="I1007" s="5"/>
      <c r="J1007" s="525" t="s">
        <v>27</v>
      </c>
      <c r="K1007" s="339" t="s">
        <v>136</v>
      </c>
      <c r="L1007" s="2">
        <v>30.7</v>
      </c>
    </row>
    <row r="1008" spans="1:13" s="339" customFormat="1">
      <c r="A1008" s="386"/>
      <c r="B1008" s="529"/>
      <c r="C1008" s="529"/>
      <c r="D1008" s="339" t="s">
        <v>17</v>
      </c>
      <c r="E1008" s="282">
        <v>107.3</v>
      </c>
      <c r="F1008" s="79"/>
      <c r="G1008" s="99">
        <f t="shared" si="18"/>
        <v>211.7</v>
      </c>
      <c r="I1008" s="5"/>
      <c r="J1008" s="525"/>
      <c r="K1008" s="339" t="s">
        <v>137</v>
      </c>
      <c r="L1008" s="2">
        <v>51.3</v>
      </c>
    </row>
    <row r="1009" spans="1:12" s="339" customFormat="1">
      <c r="A1009" s="386"/>
      <c r="B1009" s="529"/>
      <c r="C1009" s="529"/>
      <c r="D1009" s="339" t="s">
        <v>18</v>
      </c>
      <c r="E1009" s="387">
        <v>60</v>
      </c>
      <c r="F1009" s="79"/>
      <c r="G1009" s="99">
        <f t="shared" si="18"/>
        <v>271.7</v>
      </c>
      <c r="I1009" s="5">
        <v>2024</v>
      </c>
      <c r="J1009" s="525" t="s">
        <v>23</v>
      </c>
      <c r="K1009" s="339" t="s">
        <v>198</v>
      </c>
      <c r="L1009" s="2">
        <v>51.3</v>
      </c>
    </row>
    <row r="1010" spans="1:12" s="339" customFormat="1">
      <c r="A1010" s="386"/>
      <c r="B1010" s="529"/>
      <c r="C1010" s="529"/>
      <c r="D1010" s="339" t="s">
        <v>19</v>
      </c>
      <c r="E1010" s="387">
        <v>5</v>
      </c>
      <c r="F1010" s="79"/>
      <c r="G1010" s="99">
        <f t="shared" si="18"/>
        <v>276.7</v>
      </c>
      <c r="I1010" s="5"/>
      <c r="J1010"/>
      <c r="K1010" s="339" t="s">
        <v>418</v>
      </c>
      <c r="L1010" s="2">
        <v>51.3</v>
      </c>
    </row>
    <row r="1011" spans="1:12" s="339" customFormat="1">
      <c r="A1011" s="386">
        <v>45777</v>
      </c>
      <c r="B1011" s="529" t="s">
        <v>125</v>
      </c>
      <c r="C1011" s="529" t="s">
        <v>24</v>
      </c>
      <c r="D1011" s="339" t="s">
        <v>18</v>
      </c>
      <c r="E1011" s="387"/>
      <c r="F1011" s="79">
        <v>60</v>
      </c>
      <c r="G1011" s="99">
        <f t="shared" si="18"/>
        <v>216.7</v>
      </c>
      <c r="I1011" s="5"/>
      <c r="J1011" s="525" t="s">
        <v>27</v>
      </c>
      <c r="K1011" s="339" t="s">
        <v>107</v>
      </c>
      <c r="L1011" s="282">
        <v>50</v>
      </c>
    </row>
    <row r="1012" spans="1:12" s="339" customFormat="1">
      <c r="A1012" s="386">
        <v>45777</v>
      </c>
      <c r="B1012" s="529" t="s">
        <v>125</v>
      </c>
      <c r="C1012" s="529" t="s">
        <v>24</v>
      </c>
      <c r="D1012" s="339" t="s">
        <v>19</v>
      </c>
      <c r="E1012" s="387"/>
      <c r="F1012" s="79">
        <v>5</v>
      </c>
      <c r="G1012" s="99">
        <f t="shared" si="18"/>
        <v>211.7</v>
      </c>
      <c r="I1012" s="5"/>
      <c r="J1012"/>
      <c r="K1012" t="s">
        <v>79</v>
      </c>
      <c r="L1012" s="8">
        <v>51.3</v>
      </c>
    </row>
    <row r="1013" spans="1:12" s="339" customFormat="1">
      <c r="A1013" s="386">
        <v>45808</v>
      </c>
      <c r="B1013" s="529" t="s">
        <v>128</v>
      </c>
      <c r="C1013" s="529" t="s">
        <v>24</v>
      </c>
      <c r="D1013" s="339" t="s">
        <v>16</v>
      </c>
      <c r="E1013" s="387"/>
      <c r="F1013" s="79">
        <v>104.4</v>
      </c>
      <c r="G1013" s="99">
        <f t="shared" si="18"/>
        <v>107.29999999999998</v>
      </c>
      <c r="I1013" s="5">
        <v>2025</v>
      </c>
      <c r="J1013" s="525" t="s">
        <v>23</v>
      </c>
      <c r="K1013" s="339" t="s">
        <v>252</v>
      </c>
      <c r="L1013" s="282">
        <v>56.5</v>
      </c>
    </row>
    <row r="1014" spans="1:12" s="339" customFormat="1">
      <c r="A1014" s="386">
        <v>45808</v>
      </c>
      <c r="B1014" s="529" t="s">
        <v>128</v>
      </c>
      <c r="C1014" s="529" t="s">
        <v>24</v>
      </c>
      <c r="D1014" s="339" t="s">
        <v>17</v>
      </c>
      <c r="E1014" s="387"/>
      <c r="F1014" s="79">
        <v>40.6</v>
      </c>
      <c r="G1014" s="99">
        <f t="shared" si="18"/>
        <v>66.699999999999989</v>
      </c>
      <c r="H1014" s="362"/>
      <c r="I1014" s="5"/>
      <c r="J1014" s="525" t="s">
        <v>27</v>
      </c>
      <c r="K1014" s="339" t="s">
        <v>228</v>
      </c>
      <c r="L1014" s="282">
        <v>56.5</v>
      </c>
    </row>
    <row r="1015" spans="1:12" s="339" customFormat="1">
      <c r="A1015" s="386">
        <v>45838</v>
      </c>
      <c r="B1015" s="529" t="s">
        <v>129</v>
      </c>
      <c r="C1015" s="529" t="s">
        <v>24</v>
      </c>
      <c r="D1015" s="339" t="s">
        <v>17</v>
      </c>
      <c r="E1015" s="387"/>
      <c r="F1015" s="79">
        <v>66.7</v>
      </c>
      <c r="G1015" s="99">
        <f t="shared" si="18"/>
        <v>0</v>
      </c>
      <c r="H1015" s="362"/>
      <c r="I1015" s="5"/>
      <c r="J1015" s="525" t="s">
        <v>30</v>
      </c>
      <c r="K1015" t="s">
        <v>17</v>
      </c>
      <c r="L1015" s="37">
        <v>78.900000000000006</v>
      </c>
    </row>
    <row r="1016" spans="1:12" s="339" customFormat="1">
      <c r="A1016" s="391">
        <v>45808</v>
      </c>
      <c r="B1016" s="530" t="s">
        <v>14</v>
      </c>
      <c r="C1016" s="530" t="s">
        <v>25</v>
      </c>
      <c r="D1016" s="339" t="s">
        <v>16</v>
      </c>
      <c r="E1016" s="282">
        <v>73.400000000000006</v>
      </c>
      <c r="F1016" s="79"/>
      <c r="G1016" s="99">
        <f t="shared" si="18"/>
        <v>73.400000000000006</v>
      </c>
      <c r="J1016" s="530"/>
      <c r="L1016" s="282">
        <f>SUM(L1007:L1015)</f>
        <v>477.80000000000007</v>
      </c>
    </row>
    <row r="1017" spans="1:12" s="339" customFormat="1">
      <c r="A1017" s="386"/>
      <c r="B1017" s="529"/>
      <c r="C1017" s="529"/>
      <c r="D1017" s="339" t="s">
        <v>17</v>
      </c>
      <c r="E1017" s="282">
        <v>89.1</v>
      </c>
      <c r="F1017" s="79"/>
      <c r="G1017" s="99">
        <f t="shared" si="18"/>
        <v>162.5</v>
      </c>
      <c r="J1017" s="530"/>
      <c r="L1017" s="282"/>
    </row>
    <row r="1018" spans="1:12" s="339" customFormat="1">
      <c r="A1018" s="386"/>
      <c r="B1018" s="529"/>
      <c r="C1018" s="529"/>
      <c r="D1018" s="339" t="s">
        <v>18</v>
      </c>
      <c r="E1018" s="387">
        <v>60</v>
      </c>
      <c r="F1018" s="79"/>
      <c r="G1018" s="99">
        <f t="shared" si="18"/>
        <v>222.5</v>
      </c>
      <c r="J1018" s="529"/>
      <c r="L1018" s="282">
        <f>L1003+L1016</f>
        <v>977.80000000000018</v>
      </c>
    </row>
    <row r="1019" spans="1:12" s="339" customFormat="1">
      <c r="A1019" s="386"/>
      <c r="B1019" s="529"/>
      <c r="C1019" s="529"/>
      <c r="D1019" s="339" t="s">
        <v>19</v>
      </c>
      <c r="E1019" s="387">
        <v>5</v>
      </c>
      <c r="F1019" s="79"/>
      <c r="G1019" s="99">
        <f t="shared" si="18"/>
        <v>227.5</v>
      </c>
      <c r="J1019" s="530"/>
      <c r="L1019" s="282"/>
    </row>
    <row r="1020" spans="1:12" s="339" customFormat="1">
      <c r="A1020" s="386">
        <v>45808</v>
      </c>
      <c r="B1020" s="529" t="s">
        <v>128</v>
      </c>
      <c r="C1020" s="529" t="s">
        <v>25</v>
      </c>
      <c r="D1020" s="339" t="s">
        <v>18</v>
      </c>
      <c r="E1020" s="387"/>
      <c r="F1020" s="79">
        <v>60</v>
      </c>
      <c r="G1020" s="99">
        <f t="shared" si="18"/>
        <v>167.5</v>
      </c>
      <c r="J1020" s="529"/>
      <c r="L1020" s="387"/>
    </row>
    <row r="1021" spans="1:12" s="339" customFormat="1">
      <c r="A1021" s="386">
        <v>45808</v>
      </c>
      <c r="B1021" s="529" t="s">
        <v>128</v>
      </c>
      <c r="C1021" s="529" t="s">
        <v>25</v>
      </c>
      <c r="D1021" s="339" t="s">
        <v>19</v>
      </c>
      <c r="E1021" s="387"/>
      <c r="F1021" s="79">
        <v>5</v>
      </c>
      <c r="G1021" s="99">
        <f t="shared" si="18"/>
        <v>162.5</v>
      </c>
      <c r="L1021" s="387"/>
    </row>
    <row r="1022" spans="1:12" s="339" customFormat="1">
      <c r="A1022" s="386">
        <v>45838</v>
      </c>
      <c r="B1022" s="529" t="s">
        <v>129</v>
      </c>
      <c r="C1022" s="529" t="s">
        <v>25</v>
      </c>
      <c r="D1022" s="339" t="s">
        <v>16</v>
      </c>
      <c r="E1022" s="387"/>
      <c r="F1022" s="79">
        <v>68.3</v>
      </c>
      <c r="G1022" s="99">
        <f t="shared" si="18"/>
        <v>94.2</v>
      </c>
      <c r="L1022" s="387"/>
    </row>
    <row r="1023" spans="1:12" s="339" customFormat="1">
      <c r="A1023" s="389">
        <v>45869</v>
      </c>
      <c r="B1023" s="529" t="s">
        <v>115</v>
      </c>
      <c r="C1023" s="529" t="s">
        <v>25</v>
      </c>
      <c r="D1023" s="339" t="s">
        <v>16</v>
      </c>
      <c r="E1023" s="387"/>
      <c r="F1023" s="79">
        <v>5.0999999999999996</v>
      </c>
      <c r="G1023" s="99">
        <f t="shared" si="18"/>
        <v>89.100000000000009</v>
      </c>
      <c r="L1023" s="387"/>
    </row>
    <row r="1024" spans="1:12" s="339" customFormat="1">
      <c r="A1024" s="389">
        <v>45869</v>
      </c>
      <c r="B1024" s="529" t="s">
        <v>115</v>
      </c>
      <c r="C1024" s="529" t="s">
        <v>25</v>
      </c>
      <c r="D1024" s="339" t="s">
        <v>17</v>
      </c>
      <c r="E1024" s="387"/>
      <c r="F1024" s="79">
        <v>89.1</v>
      </c>
      <c r="G1024" s="99">
        <f t="shared" si="18"/>
        <v>0</v>
      </c>
      <c r="L1024" s="387"/>
    </row>
    <row r="1025" spans="1:10" s="339" customFormat="1">
      <c r="A1025" s="391">
        <v>45838</v>
      </c>
      <c r="B1025" s="530" t="s">
        <v>14</v>
      </c>
      <c r="C1025" s="530" t="s">
        <v>26</v>
      </c>
      <c r="D1025" s="339" t="s">
        <v>16</v>
      </c>
      <c r="E1025" s="387">
        <v>68.599999999999994</v>
      </c>
      <c r="F1025" s="79"/>
      <c r="G1025" s="99">
        <f t="shared" si="18"/>
        <v>68.599999999999994</v>
      </c>
    </row>
    <row r="1026" spans="1:10" s="339" customFormat="1">
      <c r="A1026" s="386"/>
      <c r="B1026" s="529"/>
      <c r="C1026" s="529"/>
      <c r="D1026" s="339" t="s">
        <v>17</v>
      </c>
      <c r="E1026" s="387">
        <v>62.7</v>
      </c>
      <c r="F1026" s="79"/>
      <c r="G1026" s="99">
        <f t="shared" si="18"/>
        <v>131.30000000000001</v>
      </c>
    </row>
    <row r="1027" spans="1:10" s="339" customFormat="1">
      <c r="A1027" s="386"/>
      <c r="B1027" s="529"/>
      <c r="C1027" s="529"/>
      <c r="D1027" s="339" t="s">
        <v>18</v>
      </c>
      <c r="E1027" s="387">
        <v>60</v>
      </c>
      <c r="F1027" s="79"/>
      <c r="G1027" s="99">
        <f t="shared" si="18"/>
        <v>191.3</v>
      </c>
    </row>
    <row r="1028" spans="1:10" s="339" customFormat="1">
      <c r="A1028" s="386"/>
      <c r="B1028" s="529"/>
      <c r="C1028" s="529"/>
      <c r="D1028" s="339" t="s">
        <v>19</v>
      </c>
      <c r="E1028" s="387">
        <v>5</v>
      </c>
      <c r="F1028" s="79"/>
      <c r="G1028" s="99">
        <f t="shared" si="18"/>
        <v>196.3</v>
      </c>
      <c r="I1028" s="362"/>
      <c r="J1028" s="282"/>
    </row>
    <row r="1029" spans="1:10" s="339" customFormat="1">
      <c r="A1029" s="386">
        <v>45838</v>
      </c>
      <c r="B1029" s="529" t="s">
        <v>129</v>
      </c>
      <c r="C1029" s="529" t="s">
        <v>26</v>
      </c>
      <c r="D1029" s="339" t="s">
        <v>18</v>
      </c>
      <c r="E1029" s="387"/>
      <c r="F1029" s="79">
        <v>60</v>
      </c>
      <c r="G1029" s="99">
        <f t="shared" si="18"/>
        <v>136.30000000000001</v>
      </c>
      <c r="J1029" s="282"/>
    </row>
    <row r="1030" spans="1:10" s="339" customFormat="1">
      <c r="A1030" s="386">
        <v>45838</v>
      </c>
      <c r="B1030" s="529" t="s">
        <v>129</v>
      </c>
      <c r="C1030" s="529" t="s">
        <v>26</v>
      </c>
      <c r="D1030" s="339" t="s">
        <v>19</v>
      </c>
      <c r="E1030" s="387"/>
      <c r="F1030" s="79">
        <v>5</v>
      </c>
      <c r="G1030" s="99">
        <f t="shared" si="18"/>
        <v>131.30000000000001</v>
      </c>
      <c r="J1030" s="362"/>
    </row>
    <row r="1031" spans="1:10" s="339" customFormat="1">
      <c r="A1031" s="386">
        <v>45838</v>
      </c>
      <c r="B1031" s="529" t="s">
        <v>129</v>
      </c>
      <c r="C1031" s="529" t="s">
        <v>26</v>
      </c>
      <c r="D1031" s="339" t="s">
        <v>16</v>
      </c>
      <c r="E1031" s="387"/>
      <c r="F1031" s="79">
        <v>5.9</v>
      </c>
      <c r="G1031" s="99">
        <f t="shared" si="18"/>
        <v>125.4</v>
      </c>
      <c r="J1031" s="362"/>
    </row>
    <row r="1032" spans="1:10" s="339" customFormat="1">
      <c r="A1032" s="389">
        <v>45869</v>
      </c>
      <c r="B1032" s="529" t="s">
        <v>115</v>
      </c>
      <c r="C1032" s="529" t="s">
        <v>26</v>
      </c>
      <c r="D1032" s="339" t="s">
        <v>16</v>
      </c>
      <c r="E1032" s="387"/>
      <c r="F1032" s="79">
        <v>10.8</v>
      </c>
      <c r="G1032" s="99">
        <f t="shared" si="18"/>
        <v>114.60000000000001</v>
      </c>
      <c r="J1032" s="362"/>
    </row>
    <row r="1033" spans="1:10" s="339" customFormat="1">
      <c r="A1033" s="386">
        <v>45900</v>
      </c>
      <c r="B1033" s="529" t="s">
        <v>143</v>
      </c>
      <c r="C1033" s="529" t="s">
        <v>26</v>
      </c>
      <c r="D1033" s="339" t="s">
        <v>16</v>
      </c>
      <c r="E1033" s="387"/>
      <c r="F1033" s="79">
        <v>51.9</v>
      </c>
      <c r="G1033" s="99">
        <f t="shared" si="18"/>
        <v>62.70000000000001</v>
      </c>
      <c r="H1033" s="362"/>
      <c r="J1033" s="362"/>
    </row>
    <row r="1034" spans="1:10" s="339" customFormat="1">
      <c r="A1034" s="386">
        <v>45900</v>
      </c>
      <c r="B1034" s="529" t="s">
        <v>143</v>
      </c>
      <c r="C1034" s="529" t="s">
        <v>26</v>
      </c>
      <c r="D1034" s="339" t="s">
        <v>17</v>
      </c>
      <c r="E1034" s="387"/>
      <c r="F1034" s="79">
        <v>62.7</v>
      </c>
      <c r="G1034" s="99">
        <f t="shared" si="18"/>
        <v>0</v>
      </c>
      <c r="H1034" s="362"/>
      <c r="J1034" s="362"/>
    </row>
    <row r="1035" spans="1:10" s="339" customFormat="1">
      <c r="A1035" s="390">
        <v>45869</v>
      </c>
      <c r="B1035" s="530" t="s">
        <v>14</v>
      </c>
      <c r="C1035" s="530" t="s">
        <v>27</v>
      </c>
      <c r="D1035" s="339" t="s">
        <v>16</v>
      </c>
      <c r="E1035" s="282">
        <v>57</v>
      </c>
      <c r="F1035" s="282"/>
      <c r="G1035" s="99">
        <f t="shared" si="18"/>
        <v>57</v>
      </c>
    </row>
    <row r="1036" spans="1:10" s="339" customFormat="1">
      <c r="A1036" s="389"/>
      <c r="B1036" s="529"/>
      <c r="C1036" s="529"/>
      <c r="D1036" s="339" t="s">
        <v>17</v>
      </c>
      <c r="E1036" s="282">
        <v>70.2</v>
      </c>
      <c r="F1036" s="282"/>
      <c r="G1036" s="99">
        <f t="shared" si="18"/>
        <v>127.2</v>
      </c>
    </row>
    <row r="1037" spans="1:10" s="339" customFormat="1">
      <c r="A1037" s="389"/>
      <c r="B1037" s="529"/>
      <c r="C1037" s="529"/>
      <c r="D1037" s="339" t="s">
        <v>18</v>
      </c>
      <c r="E1037" s="282">
        <v>60</v>
      </c>
      <c r="F1037" s="282"/>
      <c r="G1037" s="99">
        <f t="shared" si="18"/>
        <v>187.2</v>
      </c>
    </row>
    <row r="1038" spans="1:10" s="339" customFormat="1">
      <c r="A1038" s="389"/>
      <c r="B1038" s="529"/>
      <c r="C1038" s="529"/>
      <c r="D1038" s="339" t="s">
        <v>19</v>
      </c>
      <c r="E1038" s="282">
        <v>5</v>
      </c>
      <c r="F1038" s="282"/>
      <c r="G1038" s="99">
        <f t="shared" si="18"/>
        <v>192.2</v>
      </c>
    </row>
    <row r="1039" spans="1:10" s="339" customFormat="1">
      <c r="A1039" s="389"/>
      <c r="B1039" s="529"/>
      <c r="C1039" s="529"/>
      <c r="D1039" s="339" t="s">
        <v>228</v>
      </c>
      <c r="E1039" s="282">
        <v>113</v>
      </c>
      <c r="F1039" s="282"/>
      <c r="G1039" s="99">
        <f t="shared" si="18"/>
        <v>305.2</v>
      </c>
    </row>
    <row r="1040" spans="1:10" s="339" customFormat="1">
      <c r="A1040" s="389">
        <v>45869</v>
      </c>
      <c r="B1040" s="529" t="s">
        <v>115</v>
      </c>
      <c r="C1040" s="529" t="s">
        <v>27</v>
      </c>
      <c r="D1040" s="339" t="s">
        <v>18</v>
      </c>
      <c r="E1040" s="282"/>
      <c r="F1040" s="282">
        <v>60</v>
      </c>
      <c r="G1040" s="99">
        <f>+G1039+E1040-F1040</f>
        <v>245.2</v>
      </c>
    </row>
    <row r="1041" spans="1:8" s="339" customFormat="1">
      <c r="A1041" s="389">
        <v>45869</v>
      </c>
      <c r="B1041" s="529" t="s">
        <v>115</v>
      </c>
      <c r="C1041" s="529" t="s">
        <v>27</v>
      </c>
      <c r="D1041" s="339" t="s">
        <v>19</v>
      </c>
      <c r="E1041" s="282"/>
      <c r="F1041" s="282">
        <v>5</v>
      </c>
      <c r="G1041" s="99">
        <f t="shared" si="18"/>
        <v>240.2</v>
      </c>
    </row>
    <row r="1042" spans="1:8" s="339" customFormat="1">
      <c r="A1042" s="386">
        <v>45900</v>
      </c>
      <c r="B1042" s="529" t="s">
        <v>143</v>
      </c>
      <c r="C1042" s="529" t="s">
        <v>27</v>
      </c>
      <c r="D1042" s="339" t="s">
        <v>16</v>
      </c>
      <c r="E1042" s="387"/>
      <c r="F1042" s="79">
        <v>20.399999999999999</v>
      </c>
      <c r="G1042" s="99">
        <f t="shared" si="18"/>
        <v>219.79999999999998</v>
      </c>
      <c r="H1042" s="362"/>
    </row>
    <row r="1043" spans="1:8" s="339" customFormat="1">
      <c r="A1043" s="386">
        <v>45971</v>
      </c>
      <c r="B1043" s="529">
        <v>31894</v>
      </c>
      <c r="C1043" s="529" t="s">
        <v>27</v>
      </c>
      <c r="D1043" s="339" t="s">
        <v>16</v>
      </c>
      <c r="E1043" s="387"/>
      <c r="F1043" s="79">
        <v>36.6</v>
      </c>
      <c r="G1043" s="99">
        <f t="shared" si="18"/>
        <v>183.2</v>
      </c>
      <c r="H1043" s="362"/>
    </row>
    <row r="1044" spans="1:8" s="339" customFormat="1">
      <c r="A1044" s="386">
        <v>45971</v>
      </c>
      <c r="B1044" s="529">
        <v>31894</v>
      </c>
      <c r="C1044" s="529" t="s">
        <v>27</v>
      </c>
      <c r="D1044" s="339" t="s">
        <v>17</v>
      </c>
      <c r="E1044" s="387"/>
      <c r="F1044" s="79">
        <v>70.2</v>
      </c>
      <c r="G1044" s="99">
        <f t="shared" si="18"/>
        <v>112.99999999999999</v>
      </c>
      <c r="H1044" s="362"/>
    </row>
    <row r="1045" spans="1:8" s="339" customFormat="1">
      <c r="A1045" s="389"/>
      <c r="B1045" s="529" t="s">
        <v>12</v>
      </c>
      <c r="C1045" s="529"/>
      <c r="D1045" s="339" t="s">
        <v>228</v>
      </c>
      <c r="E1045" s="387"/>
      <c r="F1045" s="79">
        <v>56.5</v>
      </c>
      <c r="G1045" s="99">
        <f t="shared" si="18"/>
        <v>56.499999999999986</v>
      </c>
      <c r="H1045" s="362"/>
    </row>
    <row r="1046" spans="1:8" s="339" customFormat="1">
      <c r="A1046" s="389">
        <v>45987</v>
      </c>
      <c r="B1046" s="529">
        <v>32160</v>
      </c>
      <c r="C1046" s="529" t="s">
        <v>27</v>
      </c>
      <c r="D1046" s="339" t="s">
        <v>228</v>
      </c>
      <c r="E1046" s="387"/>
      <c r="F1046" s="79">
        <v>56.5</v>
      </c>
      <c r="G1046" s="99">
        <f t="shared" si="18"/>
        <v>0</v>
      </c>
      <c r="H1046" s="362"/>
    </row>
    <row r="1047" spans="1:8" s="339" customFormat="1">
      <c r="A1047" s="391">
        <v>45900</v>
      </c>
      <c r="B1047" s="530" t="s">
        <v>14</v>
      </c>
      <c r="C1047" s="530" t="s">
        <v>28</v>
      </c>
      <c r="D1047" s="339" t="s">
        <v>16</v>
      </c>
      <c r="E1047" s="282">
        <v>46.5</v>
      </c>
      <c r="F1047" s="282"/>
      <c r="G1047" s="99">
        <f t="shared" si="18"/>
        <v>46.5</v>
      </c>
    </row>
    <row r="1048" spans="1:8" s="339" customFormat="1">
      <c r="A1048" s="386"/>
      <c r="B1048" s="529"/>
      <c r="C1048" s="529"/>
      <c r="D1048" s="339" t="s">
        <v>17</v>
      </c>
      <c r="E1048" s="282">
        <v>105.5</v>
      </c>
      <c r="F1048" s="282"/>
      <c r="G1048" s="99">
        <f t="shared" si="18"/>
        <v>152</v>
      </c>
    </row>
    <row r="1049" spans="1:8" s="339" customFormat="1">
      <c r="A1049" s="386"/>
      <c r="B1049" s="529"/>
      <c r="C1049" s="529"/>
      <c r="D1049" s="339" t="s">
        <v>18</v>
      </c>
      <c r="E1049" s="282">
        <v>60</v>
      </c>
      <c r="F1049" s="282"/>
      <c r="G1049" s="99">
        <f t="shared" si="18"/>
        <v>212</v>
      </c>
    </row>
    <row r="1050" spans="1:8" s="339" customFormat="1">
      <c r="A1050" s="386"/>
      <c r="B1050" s="529"/>
      <c r="C1050" s="529"/>
      <c r="D1050" s="339" t="s">
        <v>19</v>
      </c>
      <c r="E1050" s="282">
        <v>5</v>
      </c>
      <c r="F1050" s="282"/>
      <c r="G1050" s="99">
        <f t="shared" ref="G1050" si="19">+G1049+E1050-F1050</f>
        <v>217</v>
      </c>
    </row>
    <row r="1051" spans="1:8" s="339" customFormat="1">
      <c r="A1051" s="386">
        <v>45900</v>
      </c>
      <c r="B1051" s="529" t="s">
        <v>143</v>
      </c>
      <c r="C1051" s="529" t="s">
        <v>28</v>
      </c>
      <c r="D1051" s="339" t="s">
        <v>18</v>
      </c>
      <c r="E1051" s="282"/>
      <c r="F1051" s="282">
        <v>60</v>
      </c>
      <c r="G1051" s="99">
        <f t="shared" ref="G1051:G1120" si="20">+G1050+E1051-F1051</f>
        <v>157</v>
      </c>
    </row>
    <row r="1052" spans="1:8" s="339" customFormat="1">
      <c r="A1052" s="386">
        <v>45900</v>
      </c>
      <c r="B1052" s="529" t="s">
        <v>143</v>
      </c>
      <c r="C1052" s="529" t="s">
        <v>28</v>
      </c>
      <c r="D1052" s="339" t="s">
        <v>19</v>
      </c>
      <c r="E1052" s="282"/>
      <c r="F1052" s="282">
        <v>5</v>
      </c>
      <c r="G1052" s="99">
        <f t="shared" si="20"/>
        <v>152</v>
      </c>
    </row>
    <row r="1053" spans="1:8" s="339" customFormat="1">
      <c r="A1053" s="386">
        <v>45930</v>
      </c>
      <c r="B1053" s="529" t="s">
        <v>117</v>
      </c>
      <c r="C1053" s="529" t="s">
        <v>28</v>
      </c>
      <c r="D1053" s="339" t="s">
        <v>16</v>
      </c>
      <c r="E1053" s="282"/>
      <c r="F1053" s="282">
        <v>46.5</v>
      </c>
      <c r="G1053" s="99">
        <f t="shared" si="20"/>
        <v>105.5</v>
      </c>
    </row>
    <row r="1054" spans="1:8" s="339" customFormat="1">
      <c r="A1054" s="386">
        <v>45930</v>
      </c>
      <c r="B1054" s="529" t="s">
        <v>117</v>
      </c>
      <c r="C1054" s="529" t="s">
        <v>28</v>
      </c>
      <c r="D1054" s="339" t="s">
        <v>17</v>
      </c>
      <c r="E1054" s="282"/>
      <c r="F1054" s="282">
        <v>78.5</v>
      </c>
      <c r="G1054" s="99">
        <f t="shared" si="20"/>
        <v>27</v>
      </c>
    </row>
    <row r="1055" spans="1:8" s="339" customFormat="1">
      <c r="A1055" s="386">
        <v>45936</v>
      </c>
      <c r="B1055" s="529">
        <v>31699</v>
      </c>
      <c r="C1055" s="529" t="s">
        <v>28</v>
      </c>
      <c r="D1055" s="339" t="s">
        <v>17</v>
      </c>
      <c r="E1055" s="282"/>
      <c r="F1055" s="282">
        <v>27</v>
      </c>
      <c r="G1055" s="99">
        <f t="shared" si="20"/>
        <v>0</v>
      </c>
    </row>
    <row r="1056" spans="1:8" s="339" customFormat="1">
      <c r="A1056" s="390">
        <v>45930</v>
      </c>
      <c r="B1056" s="530" t="s">
        <v>14</v>
      </c>
      <c r="C1056" s="530" t="s">
        <v>85</v>
      </c>
      <c r="D1056" s="339" t="s">
        <v>16</v>
      </c>
      <c r="E1056" s="282">
        <v>20.2</v>
      </c>
      <c r="F1056" s="79"/>
      <c r="G1056" s="99">
        <f t="shared" si="20"/>
        <v>20.2</v>
      </c>
    </row>
    <row r="1057" spans="1:12" s="339" customFormat="1">
      <c r="A1057" s="386"/>
      <c r="B1057" s="529"/>
      <c r="C1057" s="529"/>
      <c r="D1057" s="339" t="s">
        <v>17</v>
      </c>
      <c r="E1057" s="381">
        <v>89.6</v>
      </c>
      <c r="F1057" s="79"/>
      <c r="G1057" s="99">
        <f t="shared" si="20"/>
        <v>109.8</v>
      </c>
      <c r="I1057" s="362"/>
    </row>
    <row r="1058" spans="1:12" s="339" customFormat="1">
      <c r="A1058" s="386"/>
      <c r="B1058" s="529"/>
      <c r="C1058" s="529"/>
      <c r="D1058" s="339" t="s">
        <v>18</v>
      </c>
      <c r="E1058" s="381">
        <v>60</v>
      </c>
      <c r="F1058" s="79"/>
      <c r="G1058" s="99">
        <f t="shared" si="20"/>
        <v>169.8</v>
      </c>
    </row>
    <row r="1059" spans="1:12" s="339" customFormat="1">
      <c r="A1059" s="386"/>
      <c r="B1059" s="529"/>
      <c r="C1059" s="529"/>
      <c r="D1059" s="339" t="s">
        <v>19</v>
      </c>
      <c r="E1059" s="381">
        <v>5</v>
      </c>
      <c r="F1059" s="79"/>
      <c r="G1059" s="99">
        <f t="shared" si="20"/>
        <v>174.8</v>
      </c>
    </row>
    <row r="1060" spans="1:12" s="339" customFormat="1">
      <c r="A1060" s="7"/>
      <c r="B1060" s="526"/>
      <c r="C1060" s="526"/>
      <c r="D1060" t="s">
        <v>86</v>
      </c>
      <c r="E1060" s="240">
        <v>10</v>
      </c>
      <c r="F1060" s="26"/>
      <c r="G1060" s="99">
        <f t="shared" si="20"/>
        <v>184.8</v>
      </c>
    </row>
    <row r="1061" spans="1:12" s="339" customFormat="1">
      <c r="A1061" s="7">
        <v>45905</v>
      </c>
      <c r="B1061" s="526"/>
      <c r="C1061" s="526" t="s">
        <v>53</v>
      </c>
      <c r="D1061" t="s">
        <v>86</v>
      </c>
      <c r="E1061" s="240"/>
      <c r="F1061" s="26">
        <v>10</v>
      </c>
      <c r="G1061" s="99">
        <f t="shared" si="20"/>
        <v>174.8</v>
      </c>
    </row>
    <row r="1062" spans="1:12" s="339" customFormat="1">
      <c r="A1062" s="386">
        <v>45930</v>
      </c>
      <c r="B1062" s="529" t="s">
        <v>117</v>
      </c>
      <c r="C1062" s="529" t="s">
        <v>85</v>
      </c>
      <c r="D1062" s="339" t="s">
        <v>18</v>
      </c>
      <c r="E1062" s="387"/>
      <c r="F1062" s="79">
        <v>60</v>
      </c>
      <c r="G1062" s="99">
        <f t="shared" si="20"/>
        <v>114.80000000000001</v>
      </c>
    </row>
    <row r="1063" spans="1:12" s="339" customFormat="1">
      <c r="A1063" s="386">
        <v>45930</v>
      </c>
      <c r="B1063" s="529" t="s">
        <v>117</v>
      </c>
      <c r="C1063" s="529" t="s">
        <v>85</v>
      </c>
      <c r="D1063" s="339" t="s">
        <v>19</v>
      </c>
      <c r="E1063" s="387"/>
      <c r="F1063" s="79">
        <v>5</v>
      </c>
      <c r="G1063" s="99">
        <f t="shared" si="20"/>
        <v>109.80000000000001</v>
      </c>
    </row>
    <row r="1064" spans="1:12" s="339" customFormat="1">
      <c r="A1064" s="7">
        <v>45961</v>
      </c>
      <c r="B1064" s="526" t="s">
        <v>118</v>
      </c>
      <c r="C1064" s="529" t="s">
        <v>85</v>
      </c>
      <c r="D1064" s="339" t="s">
        <v>16</v>
      </c>
      <c r="E1064" s="387"/>
      <c r="F1064" s="79">
        <v>20.2</v>
      </c>
      <c r="G1064" s="99">
        <f t="shared" si="20"/>
        <v>89.600000000000009</v>
      </c>
    </row>
    <row r="1065" spans="1:12" s="339" customFormat="1">
      <c r="A1065" s="7">
        <v>45961</v>
      </c>
      <c r="B1065" s="526" t="s">
        <v>118</v>
      </c>
      <c r="C1065" s="529" t="s">
        <v>85</v>
      </c>
      <c r="D1065" s="339" t="s">
        <v>17</v>
      </c>
      <c r="E1065" s="387"/>
      <c r="F1065" s="79">
        <f>85-F1064</f>
        <v>64.8</v>
      </c>
      <c r="G1065" s="99">
        <f t="shared" si="20"/>
        <v>24.800000000000011</v>
      </c>
    </row>
    <row r="1066" spans="1:12" s="339" customFormat="1">
      <c r="A1066" s="7">
        <v>45971</v>
      </c>
      <c r="B1066" s="526">
        <v>31894</v>
      </c>
      <c r="C1066" s="529" t="s">
        <v>53</v>
      </c>
      <c r="D1066" s="339" t="s">
        <v>17</v>
      </c>
      <c r="E1066" s="387"/>
      <c r="F1066" s="79">
        <v>24.8</v>
      </c>
      <c r="G1066" s="99">
        <f t="shared" si="20"/>
        <v>0</v>
      </c>
    </row>
    <row r="1067" spans="1:12" s="339" customFormat="1">
      <c r="A1067" s="88">
        <v>45961</v>
      </c>
      <c r="B1067" s="525" t="s">
        <v>14</v>
      </c>
      <c r="C1067" s="525" t="s">
        <v>30</v>
      </c>
      <c r="D1067" t="s">
        <v>16</v>
      </c>
      <c r="E1067" s="2">
        <v>27</v>
      </c>
      <c r="F1067" s="79"/>
      <c r="G1067" s="99">
        <f t="shared" si="20"/>
        <v>27</v>
      </c>
    </row>
    <row r="1068" spans="1:12" s="339" customFormat="1">
      <c r="A1068" s="86"/>
      <c r="B1068" s="526"/>
      <c r="C1068" s="526"/>
      <c r="D1068" t="s">
        <v>17</v>
      </c>
      <c r="E1068" s="2">
        <v>86.9</v>
      </c>
      <c r="F1068" s="79"/>
      <c r="G1068" s="99">
        <f t="shared" si="20"/>
        <v>113.9</v>
      </c>
    </row>
    <row r="1069" spans="1:12" s="339" customFormat="1">
      <c r="A1069" s="86"/>
      <c r="B1069" s="526"/>
      <c r="C1069" s="526"/>
      <c r="D1069" t="s">
        <v>18</v>
      </c>
      <c r="E1069" s="26">
        <v>60</v>
      </c>
      <c r="F1069" s="79"/>
      <c r="G1069" s="99">
        <f t="shared" si="20"/>
        <v>173.9</v>
      </c>
      <c r="J1069" s="525" t="s">
        <v>30</v>
      </c>
      <c r="K1069" t="s">
        <v>17</v>
      </c>
      <c r="L1069" s="362">
        <f>E1068-F1074</f>
        <v>78.900000000000006</v>
      </c>
    </row>
    <row r="1070" spans="1:12" s="339" customFormat="1">
      <c r="A1070" s="86"/>
      <c r="B1070" s="526"/>
      <c r="C1070" s="526"/>
      <c r="D1070" t="s">
        <v>19</v>
      </c>
      <c r="E1070" s="26">
        <v>5</v>
      </c>
      <c r="F1070" s="79"/>
      <c r="G1070" s="99">
        <f t="shared" si="20"/>
        <v>178.9</v>
      </c>
      <c r="J1070" s="2"/>
    </row>
    <row r="1071" spans="1:12" s="339" customFormat="1">
      <c r="A1071" s="7">
        <v>45961</v>
      </c>
      <c r="B1071" s="526" t="s">
        <v>118</v>
      </c>
      <c r="C1071" s="526" t="s">
        <v>30</v>
      </c>
      <c r="D1071" t="s">
        <v>18</v>
      </c>
      <c r="E1071" s="387"/>
      <c r="F1071" s="26">
        <v>60</v>
      </c>
      <c r="G1071" s="99">
        <f t="shared" si="20"/>
        <v>118.9</v>
      </c>
      <c r="J1071" s="2"/>
    </row>
    <row r="1072" spans="1:12" s="339" customFormat="1">
      <c r="A1072" s="7">
        <v>45961</v>
      </c>
      <c r="B1072" s="526" t="s">
        <v>118</v>
      </c>
      <c r="C1072" s="526" t="s">
        <v>30</v>
      </c>
      <c r="D1072" t="s">
        <v>19</v>
      </c>
      <c r="E1072" s="387"/>
      <c r="F1072" s="26">
        <v>5</v>
      </c>
      <c r="G1072" s="99">
        <f t="shared" si="20"/>
        <v>113.9</v>
      </c>
      <c r="J1072" s="387"/>
    </row>
    <row r="1073" spans="1:12" s="339" customFormat="1">
      <c r="A1073" s="386">
        <v>45991</v>
      </c>
      <c r="B1073" s="526" t="s">
        <v>132</v>
      </c>
      <c r="C1073" s="529" t="s">
        <v>30</v>
      </c>
      <c r="D1073" t="s">
        <v>16</v>
      </c>
      <c r="E1073" s="387"/>
      <c r="F1073" s="79">
        <v>27</v>
      </c>
      <c r="G1073" s="99">
        <f t="shared" si="20"/>
        <v>86.9</v>
      </c>
    </row>
    <row r="1074" spans="1:12">
      <c r="A1074" s="386">
        <v>45991</v>
      </c>
      <c r="B1074" s="526" t="s">
        <v>132</v>
      </c>
      <c r="C1074" s="529" t="s">
        <v>30</v>
      </c>
      <c r="D1074" t="s">
        <v>17</v>
      </c>
      <c r="F1074" s="2">
        <v>8</v>
      </c>
      <c r="G1074" s="99">
        <f t="shared" si="20"/>
        <v>78.900000000000006</v>
      </c>
      <c r="J1074" s="8"/>
    </row>
    <row r="1075" spans="1:12">
      <c r="A1075" s="7">
        <v>45987</v>
      </c>
      <c r="B1075" s="526">
        <v>32160</v>
      </c>
      <c r="C1075" s="529" t="s">
        <v>30</v>
      </c>
      <c r="D1075" t="s">
        <v>17</v>
      </c>
      <c r="F1075" s="2">
        <v>78.900000000000006</v>
      </c>
      <c r="G1075" s="99">
        <f t="shared" si="20"/>
        <v>0</v>
      </c>
    </row>
    <row r="1076" spans="1:12">
      <c r="A1076" s="88">
        <v>45991</v>
      </c>
      <c r="B1076" s="525" t="s">
        <v>14</v>
      </c>
      <c r="C1076" s="525" t="s">
        <v>33</v>
      </c>
      <c r="D1076" t="s">
        <v>16</v>
      </c>
      <c r="E1076" s="26">
        <v>35.1</v>
      </c>
      <c r="G1076" s="99">
        <f t="shared" si="20"/>
        <v>35.1</v>
      </c>
    </row>
    <row r="1077" spans="1:12">
      <c r="A1077" s="86"/>
      <c r="B1077" s="526"/>
      <c r="C1077" s="526"/>
      <c r="D1077" t="s">
        <v>17</v>
      </c>
      <c r="E1077" s="26">
        <v>163.1</v>
      </c>
      <c r="G1077" s="99">
        <f t="shared" si="20"/>
        <v>198.2</v>
      </c>
    </row>
    <row r="1078" spans="1:12">
      <c r="A1078" s="86"/>
      <c r="B1078" s="526"/>
      <c r="C1078" s="526"/>
      <c r="D1078" t="s">
        <v>18</v>
      </c>
      <c r="E1078" s="240">
        <v>60</v>
      </c>
      <c r="G1078" s="99">
        <f t="shared" si="20"/>
        <v>258.2</v>
      </c>
    </row>
    <row r="1079" spans="1:12">
      <c r="A1079" s="86"/>
      <c r="B1079" s="526"/>
      <c r="C1079" s="526"/>
      <c r="D1079" t="s">
        <v>19</v>
      </c>
      <c r="E1079" s="240">
        <v>5</v>
      </c>
      <c r="G1079" s="99">
        <f t="shared" si="20"/>
        <v>263.2</v>
      </c>
    </row>
    <row r="1080" spans="1:12">
      <c r="A1080" s="7">
        <v>45991</v>
      </c>
      <c r="B1080" s="526" t="s">
        <v>132</v>
      </c>
      <c r="C1080" s="526" t="s">
        <v>33</v>
      </c>
      <c r="D1080" t="s">
        <v>18</v>
      </c>
      <c r="F1080" s="240">
        <v>60</v>
      </c>
      <c r="G1080" s="99">
        <f t="shared" si="20"/>
        <v>203.2</v>
      </c>
    </row>
    <row r="1081" spans="1:12">
      <c r="A1081" s="7">
        <v>45991</v>
      </c>
      <c r="B1081" s="526" t="s">
        <v>132</v>
      </c>
      <c r="C1081" s="526" t="s">
        <v>33</v>
      </c>
      <c r="D1081" t="s">
        <v>19</v>
      </c>
      <c r="F1081" s="240">
        <v>5</v>
      </c>
      <c r="G1081" s="99">
        <f t="shared" si="20"/>
        <v>198.2</v>
      </c>
    </row>
    <row r="1082" spans="1:12">
      <c r="A1082" s="86">
        <v>46022</v>
      </c>
      <c r="B1082" s="526" t="s">
        <v>121</v>
      </c>
      <c r="C1082" s="65" t="s">
        <v>34</v>
      </c>
      <c r="D1082" t="s">
        <v>16</v>
      </c>
      <c r="F1082" s="240">
        <v>35.1</v>
      </c>
      <c r="G1082" s="99">
        <f t="shared" si="20"/>
        <v>163.1</v>
      </c>
    </row>
    <row r="1083" spans="1:12">
      <c r="A1083" s="86">
        <v>46022</v>
      </c>
      <c r="B1083" s="526" t="s">
        <v>121</v>
      </c>
      <c r="C1083" s="65" t="s">
        <v>34</v>
      </c>
      <c r="D1083" t="s">
        <v>17</v>
      </c>
      <c r="F1083" s="240">
        <v>49.9</v>
      </c>
      <c r="G1083" s="99">
        <f>+G1082+E1083-F1083</f>
        <v>113.19999999999999</v>
      </c>
    </row>
    <row r="1084" spans="1:12">
      <c r="A1084" s="86">
        <v>46071</v>
      </c>
      <c r="B1084" s="526">
        <v>32535</v>
      </c>
      <c r="C1084" s="65" t="s">
        <v>34</v>
      </c>
      <c r="D1084" t="s">
        <v>17</v>
      </c>
      <c r="F1084" s="26">
        <f>E1077-F1083</f>
        <v>113.19999999999999</v>
      </c>
      <c r="G1084" s="99">
        <f>+G1083+E1084-F1084</f>
        <v>0</v>
      </c>
    </row>
    <row r="1085" spans="1:12">
      <c r="A1085" s="44">
        <v>46022</v>
      </c>
      <c r="B1085" s="525" t="s">
        <v>14</v>
      </c>
      <c r="C1085" s="525" t="s">
        <v>34</v>
      </c>
      <c r="D1085" t="s">
        <v>16</v>
      </c>
      <c r="E1085" s="8">
        <v>47.7</v>
      </c>
      <c r="G1085" s="99">
        <f>+G1084+E1085-F1085</f>
        <v>47.7</v>
      </c>
      <c r="I1085" s="542" t="s">
        <v>423</v>
      </c>
      <c r="J1085" s="542"/>
      <c r="K1085" s="542"/>
    </row>
    <row r="1086" spans="1:12">
      <c r="B1086" s="526"/>
      <c r="C1086" s="526"/>
      <c r="D1086" t="s">
        <v>17</v>
      </c>
      <c r="E1086" s="8">
        <v>218.6</v>
      </c>
      <c r="G1086" s="99">
        <f>+G1085+E1086-F1086</f>
        <v>266.3</v>
      </c>
      <c r="H1086" s="525">
        <v>2025</v>
      </c>
      <c r="I1086" s="525" t="s">
        <v>33</v>
      </c>
      <c r="J1086" t="s">
        <v>17</v>
      </c>
      <c r="K1086" s="26">
        <v>113.2</v>
      </c>
      <c r="L1086" s="26"/>
    </row>
    <row r="1087" spans="1:12">
      <c r="B1087" s="526"/>
      <c r="C1087" s="526"/>
      <c r="D1087" t="s">
        <v>18</v>
      </c>
      <c r="E1087" s="8">
        <v>60</v>
      </c>
      <c r="G1087" s="99">
        <f>+G1086+E1087-F1087</f>
        <v>326.3</v>
      </c>
      <c r="I1087" s="525" t="s">
        <v>34</v>
      </c>
      <c r="J1087" t="s">
        <v>16</v>
      </c>
      <c r="K1087" s="8">
        <v>47.7</v>
      </c>
      <c r="L1087" s="8"/>
    </row>
    <row r="1088" spans="1:12">
      <c r="B1088" s="526"/>
      <c r="C1088" s="526"/>
      <c r="D1088" t="s">
        <v>19</v>
      </c>
      <c r="E1088" s="8">
        <v>5</v>
      </c>
      <c r="G1088" s="99">
        <f>+G1087+E1088-F1088</f>
        <v>331.3</v>
      </c>
      <c r="I1088" s="526"/>
      <c r="J1088" t="s">
        <v>17</v>
      </c>
      <c r="K1088" s="8">
        <v>218.6</v>
      </c>
      <c r="L1088" s="8"/>
    </row>
    <row r="1089" spans="1:12">
      <c r="A1089" s="86">
        <v>46022</v>
      </c>
      <c r="B1089" s="526" t="s">
        <v>121</v>
      </c>
      <c r="C1089" s="65" t="s">
        <v>34</v>
      </c>
      <c r="D1089" t="s">
        <v>18</v>
      </c>
      <c r="F1089" s="240">
        <v>60</v>
      </c>
      <c r="G1089" s="99">
        <f>+G1088+E1089-F1089</f>
        <v>271.3</v>
      </c>
      <c r="H1089" s="525">
        <v>2026</v>
      </c>
      <c r="I1089" s="525" t="s">
        <v>15</v>
      </c>
      <c r="J1089" t="s">
        <v>18</v>
      </c>
      <c r="K1089" s="240">
        <v>60</v>
      </c>
    </row>
    <row r="1090" spans="1:12">
      <c r="A1090" s="86">
        <v>46022</v>
      </c>
      <c r="B1090" s="526" t="s">
        <v>121</v>
      </c>
      <c r="C1090" s="65" t="s">
        <v>34</v>
      </c>
      <c r="D1090" t="s">
        <v>19</v>
      </c>
      <c r="F1090" s="240">
        <v>5</v>
      </c>
      <c r="G1090" s="99">
        <f>+G1089+E1090-F1090</f>
        <v>266.3</v>
      </c>
      <c r="I1090" s="526"/>
      <c r="J1090" t="s">
        <v>19</v>
      </c>
      <c r="K1090" s="240">
        <v>5</v>
      </c>
    </row>
    <row r="1091" spans="1:12">
      <c r="A1091" s="86">
        <v>46071</v>
      </c>
      <c r="B1091" s="526">
        <v>32535</v>
      </c>
      <c r="C1091" s="65" t="s">
        <v>34</v>
      </c>
      <c r="D1091" t="s">
        <v>16</v>
      </c>
      <c r="F1091" s="8">
        <v>47.7</v>
      </c>
      <c r="G1091" s="99">
        <f>+G1090+E1091-F1091</f>
        <v>218.60000000000002</v>
      </c>
      <c r="I1091" s="526"/>
      <c r="K1091" s="240"/>
    </row>
    <row r="1092" spans="1:12">
      <c r="A1092" s="86">
        <v>46071</v>
      </c>
      <c r="B1092" s="526">
        <v>32535</v>
      </c>
      <c r="C1092" s="65" t="s">
        <v>34</v>
      </c>
      <c r="D1092" t="s">
        <v>17</v>
      </c>
      <c r="F1092" s="8">
        <v>218.6</v>
      </c>
      <c r="G1092" s="99">
        <f>+G1091+E1092-F1092</f>
        <v>0</v>
      </c>
      <c r="I1092" s="526"/>
      <c r="K1092" s="240"/>
    </row>
    <row r="1093" spans="1:12">
      <c r="A1093" s="88">
        <v>46053</v>
      </c>
      <c r="B1093" s="525" t="s">
        <v>14</v>
      </c>
      <c r="C1093" s="525" t="s">
        <v>15</v>
      </c>
      <c r="D1093" t="s">
        <v>16</v>
      </c>
      <c r="E1093" s="26">
        <v>54.7</v>
      </c>
      <c r="G1093" s="99">
        <f>+G1092+E1093-F1093</f>
        <v>54.7</v>
      </c>
      <c r="I1093" s="526"/>
      <c r="J1093">
        <v>450</v>
      </c>
      <c r="K1093" s="168">
        <f>SUM(K1086:K1090)</f>
        <v>444.5</v>
      </c>
      <c r="L1093" s="26">
        <f>J1093-K1093</f>
        <v>5.5</v>
      </c>
    </row>
    <row r="1094" spans="1:12">
      <c r="A1094" s="86"/>
      <c r="B1094" s="526"/>
      <c r="C1094" s="526"/>
      <c r="D1094" t="s">
        <v>17</v>
      </c>
      <c r="E1094" s="26">
        <v>250.4</v>
      </c>
      <c r="G1094" s="99">
        <f>+G1093+E1094-F1094</f>
        <v>305.10000000000002</v>
      </c>
      <c r="I1094" s="526"/>
    </row>
    <row r="1095" spans="1:12">
      <c r="A1095" s="86"/>
      <c r="B1095" s="526"/>
      <c r="C1095" s="526"/>
      <c r="D1095" t="s">
        <v>18</v>
      </c>
      <c r="E1095" s="240">
        <v>60</v>
      </c>
      <c r="G1095" s="99">
        <f>+G1094+E1095-F1095</f>
        <v>365.1</v>
      </c>
    </row>
    <row r="1096" spans="1:12">
      <c r="A1096" s="86"/>
      <c r="B1096" s="526"/>
      <c r="C1096" s="526"/>
      <c r="D1096" t="s">
        <v>19</v>
      </c>
      <c r="E1096" s="240">
        <v>5</v>
      </c>
      <c r="G1096" s="99">
        <f>+G1095+E1096-F1096</f>
        <v>370.1</v>
      </c>
    </row>
    <row r="1097" spans="1:12">
      <c r="A1097" s="86">
        <v>46071</v>
      </c>
      <c r="B1097" s="526">
        <v>32535</v>
      </c>
      <c r="C1097" s="526" t="s">
        <v>15</v>
      </c>
      <c r="D1097" t="s">
        <v>18</v>
      </c>
      <c r="F1097" s="240">
        <v>60</v>
      </c>
      <c r="G1097" s="99">
        <f>+G1096+E1097-F1097</f>
        <v>310.10000000000002</v>
      </c>
      <c r="J1097" s="542" t="s">
        <v>423</v>
      </c>
      <c r="K1097" s="542"/>
      <c r="L1097" s="542"/>
    </row>
    <row r="1098" spans="1:12">
      <c r="A1098" s="86">
        <v>46071</v>
      </c>
      <c r="B1098" s="526">
        <v>32535</v>
      </c>
      <c r="C1098" s="526" t="s">
        <v>15</v>
      </c>
      <c r="D1098" t="s">
        <v>19</v>
      </c>
      <c r="F1098" s="240">
        <v>5</v>
      </c>
      <c r="G1098" s="99">
        <f>+G1097+E1098-F1098</f>
        <v>305.10000000000002</v>
      </c>
      <c r="I1098" s="525">
        <v>2026</v>
      </c>
      <c r="J1098" s="525" t="s">
        <v>15</v>
      </c>
      <c r="K1098" t="s">
        <v>16</v>
      </c>
      <c r="L1098" s="26">
        <v>54.7</v>
      </c>
    </row>
    <row r="1099" spans="1:12">
      <c r="A1099" s="86">
        <v>46105</v>
      </c>
      <c r="B1099" s="526">
        <v>32856</v>
      </c>
      <c r="C1099" s="526" t="s">
        <v>15</v>
      </c>
      <c r="D1099" t="s">
        <v>16</v>
      </c>
      <c r="F1099" s="240">
        <v>54.7</v>
      </c>
      <c r="G1099" s="99">
        <f t="shared" ref="G1099:G1106" si="21">+G1098+E1099-F1099</f>
        <v>250.40000000000003</v>
      </c>
      <c r="I1099" s="525"/>
      <c r="J1099" s="525"/>
      <c r="L1099" s="26"/>
    </row>
    <row r="1100" spans="1:12">
      <c r="A1100" s="86">
        <v>46105</v>
      </c>
      <c r="B1100" s="526">
        <v>32856</v>
      </c>
      <c r="C1100" s="526" t="s">
        <v>15</v>
      </c>
      <c r="D1100" t="s">
        <v>17</v>
      </c>
      <c r="F1100" s="240">
        <v>250.4</v>
      </c>
      <c r="G1100" s="99">
        <f t="shared" si="21"/>
        <v>0</v>
      </c>
      <c r="I1100" s="525"/>
      <c r="J1100" s="525"/>
      <c r="L1100" s="26"/>
    </row>
    <row r="1101" spans="1:12">
      <c r="A1101" s="88">
        <v>46081</v>
      </c>
      <c r="B1101" s="525" t="s">
        <v>14</v>
      </c>
      <c r="C1101" s="525" t="s">
        <v>20</v>
      </c>
      <c r="D1101" t="s">
        <v>16</v>
      </c>
      <c r="E1101" s="240">
        <v>150.69999999999999</v>
      </c>
      <c r="G1101" s="99">
        <f t="shared" si="21"/>
        <v>150.69999999999999</v>
      </c>
      <c r="J1101" s="526"/>
      <c r="K1101" t="s">
        <v>17</v>
      </c>
      <c r="L1101" s="26">
        <v>250.4</v>
      </c>
    </row>
    <row r="1102" spans="1:12">
      <c r="B1102" s="526"/>
      <c r="C1102" s="526"/>
      <c r="D1102" t="s">
        <v>17</v>
      </c>
      <c r="E1102" s="8">
        <v>207.8</v>
      </c>
      <c r="G1102" s="99">
        <f t="shared" si="21"/>
        <v>358.5</v>
      </c>
      <c r="J1102" s="525" t="s">
        <v>20</v>
      </c>
      <c r="K1102" t="s">
        <v>16</v>
      </c>
      <c r="L1102" s="240">
        <v>150.69999999999999</v>
      </c>
    </row>
    <row r="1103" spans="1:12">
      <c r="B1103" s="526"/>
      <c r="C1103" s="526"/>
      <c r="D1103" t="s">
        <v>18</v>
      </c>
      <c r="E1103" s="8">
        <v>56</v>
      </c>
      <c r="G1103" s="99">
        <f t="shared" si="21"/>
        <v>414.5</v>
      </c>
      <c r="J1103" s="526"/>
      <c r="K1103" t="s">
        <v>17</v>
      </c>
      <c r="L1103" s="8">
        <v>207.8</v>
      </c>
    </row>
    <row r="1104" spans="1:12">
      <c r="B1104" s="526"/>
      <c r="C1104" s="526"/>
      <c r="D1104" t="s">
        <v>19</v>
      </c>
      <c r="E1104" s="8">
        <v>5</v>
      </c>
      <c r="G1104" s="99">
        <f t="shared" si="21"/>
        <v>419.5</v>
      </c>
      <c r="J1104" s="526"/>
      <c r="K1104" t="s">
        <v>18</v>
      </c>
      <c r="L1104" s="8">
        <v>56</v>
      </c>
    </row>
    <row r="1105" spans="1:12">
      <c r="A1105" s="7">
        <v>46105</v>
      </c>
      <c r="B1105" s="526">
        <v>32856</v>
      </c>
      <c r="C1105" s="526" t="s">
        <v>20</v>
      </c>
      <c r="D1105" t="s">
        <v>16</v>
      </c>
      <c r="F1105" s="2">
        <v>150.69999999999999</v>
      </c>
      <c r="G1105" s="99">
        <f t="shared" si="21"/>
        <v>268.8</v>
      </c>
      <c r="J1105" s="526"/>
      <c r="K1105" t="s">
        <v>19</v>
      </c>
      <c r="L1105" s="8">
        <v>5</v>
      </c>
    </row>
    <row r="1106" spans="1:12">
      <c r="A1106" s="7">
        <v>46105</v>
      </c>
      <c r="B1106" s="526">
        <v>32856</v>
      </c>
      <c r="C1106" s="526" t="s">
        <v>20</v>
      </c>
      <c r="D1106" t="s">
        <v>17</v>
      </c>
      <c r="F1106" s="2">
        <v>207.8</v>
      </c>
      <c r="G1106" s="99">
        <f t="shared" si="21"/>
        <v>61</v>
      </c>
      <c r="L1106" s="168">
        <f>SUM(L1098:L1105)</f>
        <v>724.6</v>
      </c>
    </row>
    <row r="1107" spans="1:12">
      <c r="A1107" s="7">
        <v>46105</v>
      </c>
      <c r="B1107" s="526">
        <v>32856</v>
      </c>
      <c r="C1107" s="526" t="s">
        <v>20</v>
      </c>
      <c r="D1107" t="s">
        <v>18</v>
      </c>
      <c r="F1107" s="2">
        <v>56</v>
      </c>
      <c r="G1107" s="99">
        <f t="shared" si="20"/>
        <v>5</v>
      </c>
    </row>
    <row r="1108" spans="1:12">
      <c r="A1108" s="7">
        <v>46105</v>
      </c>
      <c r="B1108" s="526">
        <v>32856</v>
      </c>
      <c r="C1108" s="526" t="s">
        <v>20</v>
      </c>
      <c r="D1108" t="s">
        <v>19</v>
      </c>
      <c r="F1108" s="2">
        <v>5</v>
      </c>
      <c r="G1108" s="99">
        <f t="shared" si="20"/>
        <v>0</v>
      </c>
    </row>
    <row r="1109" spans="1:12">
      <c r="A1109" s="88">
        <v>46112</v>
      </c>
      <c r="B1109" s="525" t="s">
        <v>14</v>
      </c>
      <c r="C1109" s="525" t="s">
        <v>23</v>
      </c>
      <c r="D1109" s="339" t="s">
        <v>16</v>
      </c>
      <c r="E1109" s="79">
        <v>154.19999999999999</v>
      </c>
      <c r="G1109" s="99">
        <f t="shared" si="20"/>
        <v>154.19999999999999</v>
      </c>
    </row>
    <row r="1110" spans="1:12">
      <c r="B1110" s="526"/>
      <c r="C1110" s="526"/>
      <c r="D1110" t="s">
        <v>17</v>
      </c>
      <c r="E1110" s="2">
        <v>173.7</v>
      </c>
      <c r="G1110" s="99">
        <f t="shared" si="20"/>
        <v>327.9</v>
      </c>
    </row>
    <row r="1111" spans="1:12">
      <c r="B1111" s="526"/>
      <c r="C1111" s="526"/>
      <c r="D1111" t="s">
        <v>18</v>
      </c>
      <c r="E1111" s="2">
        <v>60</v>
      </c>
      <c r="G1111" s="99">
        <f t="shared" si="20"/>
        <v>387.9</v>
      </c>
    </row>
    <row r="1112" spans="1:12">
      <c r="B1112" s="526"/>
      <c r="C1112" s="526"/>
      <c r="D1112" t="s">
        <v>19</v>
      </c>
      <c r="E1112" s="2">
        <v>5</v>
      </c>
      <c r="G1112" s="99">
        <f t="shared" si="20"/>
        <v>392.9</v>
      </c>
    </row>
    <row r="1113" spans="1:12">
      <c r="B1113" s="526"/>
      <c r="C1113" s="526"/>
      <c r="G1113" s="99">
        <f t="shared" si="20"/>
        <v>392.9</v>
      </c>
    </row>
    <row r="1114" spans="1:12">
      <c r="B1114" s="526"/>
      <c r="C1114" s="526"/>
      <c r="G1114" s="99">
        <f t="shared" si="20"/>
        <v>392.9</v>
      </c>
    </row>
    <row r="1115" spans="1:12">
      <c r="B1115" s="526"/>
      <c r="C1115" s="526"/>
      <c r="G1115" s="99">
        <f t="shared" si="20"/>
        <v>392.9</v>
      </c>
    </row>
    <row r="1116" spans="1:12">
      <c r="B1116" s="526"/>
      <c r="C1116" s="526"/>
      <c r="G1116" s="99">
        <f t="shared" si="20"/>
        <v>392.9</v>
      </c>
    </row>
    <row r="1117" spans="1:12">
      <c r="B1117" s="526"/>
      <c r="C1117" s="526"/>
      <c r="G1117" s="99">
        <f t="shared" si="20"/>
        <v>392.9</v>
      </c>
    </row>
    <row r="1118" spans="1:12">
      <c r="B1118" s="526"/>
      <c r="C1118" s="526"/>
      <c r="G1118" s="99">
        <f t="shared" si="20"/>
        <v>392.9</v>
      </c>
    </row>
    <row r="1119" spans="1:12">
      <c r="B1119" s="526"/>
      <c r="C1119" s="526"/>
      <c r="G1119" s="99">
        <f t="shared" si="20"/>
        <v>392.9</v>
      </c>
    </row>
    <row r="1120" spans="1:12">
      <c r="B1120" s="526"/>
      <c r="C1120" s="526"/>
      <c r="G1120" s="99">
        <f t="shared" si="20"/>
        <v>392.9</v>
      </c>
    </row>
    <row r="1121" spans="2:7">
      <c r="B1121" s="526"/>
      <c r="C1121" s="526"/>
      <c r="G1121" s="99">
        <f t="shared" ref="G1121:G1126" si="22">+G1120+E1121-F1121</f>
        <v>392.9</v>
      </c>
    </row>
    <row r="1122" spans="2:7">
      <c r="B1122" s="526"/>
      <c r="C1122" s="526"/>
      <c r="G1122" s="99">
        <f t="shared" si="22"/>
        <v>392.9</v>
      </c>
    </row>
    <row r="1123" spans="2:7">
      <c r="B1123" s="526"/>
      <c r="C1123" s="526"/>
      <c r="G1123" s="99">
        <f t="shared" si="22"/>
        <v>392.9</v>
      </c>
    </row>
    <row r="1124" spans="2:7">
      <c r="B1124" s="526"/>
      <c r="C1124" s="526"/>
      <c r="G1124" s="99">
        <f t="shared" si="22"/>
        <v>392.9</v>
      </c>
    </row>
    <row r="1125" spans="2:7">
      <c r="B1125" s="526"/>
      <c r="C1125" s="526"/>
      <c r="G1125" s="99">
        <f t="shared" si="22"/>
        <v>392.9</v>
      </c>
    </row>
    <row r="1126" spans="2:7">
      <c r="B1126" s="526"/>
      <c r="C1126" s="526"/>
      <c r="G1126" s="99">
        <f t="shared" si="22"/>
        <v>392.9</v>
      </c>
    </row>
    <row r="1127" spans="2:7">
      <c r="B1127" s="526"/>
      <c r="C1127" s="526"/>
      <c r="G1127" s="99">
        <f t="shared" ref="G1121:G1184" si="23">+G1126+E1127-F1127</f>
        <v>392.9</v>
      </c>
    </row>
    <row r="1128" spans="2:7">
      <c r="B1128" s="526"/>
      <c r="C1128" s="526"/>
      <c r="G1128" s="99">
        <f t="shared" si="23"/>
        <v>392.9</v>
      </c>
    </row>
    <row r="1129" spans="2:7">
      <c r="B1129" s="526"/>
      <c r="C1129" s="526"/>
      <c r="G1129" s="99">
        <f t="shared" si="23"/>
        <v>392.9</v>
      </c>
    </row>
    <row r="1130" spans="2:7">
      <c r="B1130" s="526"/>
      <c r="C1130" s="526"/>
      <c r="G1130" s="99">
        <f t="shared" si="23"/>
        <v>392.9</v>
      </c>
    </row>
    <row r="1131" spans="2:7">
      <c r="B1131" s="526"/>
      <c r="C1131" s="526"/>
      <c r="G1131" s="99">
        <f t="shared" si="23"/>
        <v>392.9</v>
      </c>
    </row>
    <row r="1132" spans="2:7">
      <c r="B1132" s="526"/>
      <c r="C1132" s="526"/>
      <c r="G1132" s="99">
        <f t="shared" si="23"/>
        <v>392.9</v>
      </c>
    </row>
    <row r="1133" spans="2:7">
      <c r="B1133" s="526"/>
      <c r="C1133" s="526"/>
      <c r="G1133" s="99">
        <f t="shared" si="23"/>
        <v>392.9</v>
      </c>
    </row>
    <row r="1134" spans="2:7">
      <c r="B1134" s="526"/>
      <c r="C1134" s="526"/>
      <c r="G1134" s="99">
        <f t="shared" si="23"/>
        <v>392.9</v>
      </c>
    </row>
    <row r="1135" spans="2:7">
      <c r="B1135" s="526"/>
      <c r="C1135" s="526"/>
      <c r="G1135" s="99">
        <f t="shared" si="23"/>
        <v>392.9</v>
      </c>
    </row>
    <row r="1136" spans="2:7">
      <c r="B1136" s="526"/>
      <c r="C1136" s="526"/>
      <c r="G1136" s="99">
        <f t="shared" si="23"/>
        <v>392.9</v>
      </c>
    </row>
    <row r="1137" spans="2:7">
      <c r="B1137" s="526"/>
      <c r="C1137" s="526"/>
      <c r="G1137" s="99">
        <f t="shared" si="23"/>
        <v>392.9</v>
      </c>
    </row>
    <row r="1138" spans="2:7">
      <c r="B1138" s="526"/>
      <c r="C1138" s="526"/>
      <c r="G1138" s="99">
        <f t="shared" si="23"/>
        <v>392.9</v>
      </c>
    </row>
    <row r="1139" spans="2:7">
      <c r="B1139" s="526"/>
      <c r="C1139" s="526"/>
      <c r="G1139" s="99">
        <f t="shared" si="23"/>
        <v>392.9</v>
      </c>
    </row>
    <row r="1140" spans="2:7">
      <c r="B1140" s="526"/>
      <c r="C1140" s="526"/>
      <c r="G1140" s="99">
        <f t="shared" si="23"/>
        <v>392.9</v>
      </c>
    </row>
    <row r="1141" spans="2:7">
      <c r="B1141" s="526"/>
      <c r="C1141" s="526"/>
      <c r="G1141" s="99">
        <f t="shared" si="23"/>
        <v>392.9</v>
      </c>
    </row>
    <row r="1142" spans="2:7">
      <c r="B1142" s="526"/>
      <c r="C1142" s="526"/>
      <c r="G1142" s="99">
        <f t="shared" si="23"/>
        <v>392.9</v>
      </c>
    </row>
    <row r="1143" spans="2:7">
      <c r="B1143" s="526"/>
      <c r="C1143" s="526"/>
      <c r="G1143" s="99">
        <f t="shared" si="23"/>
        <v>392.9</v>
      </c>
    </row>
    <row r="1144" spans="2:7">
      <c r="B1144" s="526"/>
      <c r="C1144" s="526"/>
      <c r="G1144" s="99">
        <f t="shared" si="23"/>
        <v>392.9</v>
      </c>
    </row>
    <row r="1145" spans="2:7">
      <c r="B1145" s="526"/>
      <c r="C1145" s="526"/>
      <c r="G1145" s="99">
        <f t="shared" si="23"/>
        <v>392.9</v>
      </c>
    </row>
    <row r="1146" spans="2:7">
      <c r="B1146" s="526"/>
      <c r="C1146" s="526"/>
      <c r="G1146" s="99">
        <f t="shared" si="23"/>
        <v>392.9</v>
      </c>
    </row>
    <row r="1147" spans="2:7">
      <c r="B1147" s="526"/>
      <c r="C1147" s="526"/>
      <c r="G1147" s="99">
        <f t="shared" si="23"/>
        <v>392.9</v>
      </c>
    </row>
    <row r="1148" spans="2:7">
      <c r="B1148" s="526"/>
      <c r="C1148" s="526"/>
      <c r="G1148" s="99">
        <f t="shared" si="23"/>
        <v>392.9</v>
      </c>
    </row>
    <row r="1149" spans="2:7">
      <c r="B1149" s="526"/>
      <c r="C1149" s="526"/>
      <c r="G1149" s="99">
        <f t="shared" si="23"/>
        <v>392.9</v>
      </c>
    </row>
    <row r="1150" spans="2:7">
      <c r="B1150" s="526"/>
      <c r="C1150" s="526"/>
      <c r="G1150" s="99">
        <f t="shared" si="23"/>
        <v>392.9</v>
      </c>
    </row>
    <row r="1151" spans="2:7">
      <c r="B1151" s="526"/>
      <c r="C1151" s="526"/>
      <c r="G1151" s="99">
        <f t="shared" si="23"/>
        <v>392.9</v>
      </c>
    </row>
    <row r="1152" spans="2:7">
      <c r="B1152" s="526"/>
      <c r="C1152" s="526"/>
      <c r="G1152" s="99">
        <f t="shared" si="23"/>
        <v>392.9</v>
      </c>
    </row>
    <row r="1153" spans="2:7">
      <c r="B1153" s="526"/>
      <c r="C1153" s="526"/>
      <c r="G1153" s="99">
        <f t="shared" si="23"/>
        <v>392.9</v>
      </c>
    </row>
    <row r="1154" spans="2:7">
      <c r="B1154" s="526"/>
      <c r="C1154" s="526"/>
      <c r="G1154" s="99">
        <f t="shared" si="23"/>
        <v>392.9</v>
      </c>
    </row>
    <row r="1155" spans="2:7">
      <c r="B1155" s="526"/>
      <c r="C1155" s="526"/>
      <c r="G1155" s="99">
        <f t="shared" si="23"/>
        <v>392.9</v>
      </c>
    </row>
    <row r="1156" spans="2:7">
      <c r="B1156" s="526"/>
      <c r="C1156" s="526"/>
      <c r="G1156" s="99">
        <f t="shared" si="23"/>
        <v>392.9</v>
      </c>
    </row>
    <row r="1157" spans="2:7">
      <c r="B1157" s="526"/>
      <c r="C1157" s="526"/>
      <c r="G1157" s="99">
        <f t="shared" si="23"/>
        <v>392.9</v>
      </c>
    </row>
    <row r="1158" spans="2:7">
      <c r="B1158" s="526"/>
      <c r="C1158" s="526"/>
      <c r="G1158" s="99">
        <f t="shared" si="23"/>
        <v>392.9</v>
      </c>
    </row>
    <row r="1159" spans="2:7">
      <c r="B1159" s="526"/>
      <c r="C1159" s="526"/>
      <c r="G1159" s="99">
        <f t="shared" si="23"/>
        <v>392.9</v>
      </c>
    </row>
    <row r="1160" spans="2:7">
      <c r="B1160" s="526"/>
      <c r="C1160" s="526"/>
      <c r="G1160" s="99">
        <f t="shared" si="23"/>
        <v>392.9</v>
      </c>
    </row>
    <row r="1161" spans="2:7">
      <c r="B1161" s="526"/>
      <c r="C1161" s="526"/>
      <c r="G1161" s="99">
        <f t="shared" si="23"/>
        <v>392.9</v>
      </c>
    </row>
    <row r="1162" spans="2:7">
      <c r="B1162" s="526"/>
      <c r="C1162" s="526"/>
      <c r="G1162" s="99">
        <f t="shared" si="23"/>
        <v>392.9</v>
      </c>
    </row>
    <row r="1163" spans="2:7">
      <c r="B1163" s="526"/>
      <c r="C1163" s="526"/>
      <c r="G1163" s="99">
        <f t="shared" si="23"/>
        <v>392.9</v>
      </c>
    </row>
    <row r="1164" spans="2:7">
      <c r="B1164" s="526"/>
      <c r="C1164" s="526"/>
      <c r="G1164" s="99">
        <f t="shared" si="23"/>
        <v>392.9</v>
      </c>
    </row>
    <row r="1165" spans="2:7">
      <c r="B1165" s="526"/>
      <c r="C1165" s="526"/>
      <c r="G1165" s="99">
        <f t="shared" si="23"/>
        <v>392.9</v>
      </c>
    </row>
    <row r="1166" spans="2:7">
      <c r="B1166" s="526"/>
      <c r="C1166" s="526"/>
      <c r="G1166" s="99">
        <f t="shared" si="23"/>
        <v>392.9</v>
      </c>
    </row>
    <row r="1167" spans="2:7">
      <c r="B1167" s="526"/>
      <c r="C1167" s="526"/>
      <c r="G1167" s="99">
        <f t="shared" si="23"/>
        <v>392.9</v>
      </c>
    </row>
    <row r="1168" spans="2:7">
      <c r="B1168" s="526"/>
      <c r="C1168" s="526"/>
      <c r="G1168" s="99">
        <f t="shared" si="23"/>
        <v>392.9</v>
      </c>
    </row>
    <row r="1169" spans="2:7">
      <c r="B1169" s="526"/>
      <c r="C1169" s="526"/>
      <c r="G1169" s="99">
        <f t="shared" si="23"/>
        <v>392.9</v>
      </c>
    </row>
    <row r="1170" spans="2:7">
      <c r="B1170" s="526"/>
      <c r="C1170" s="526"/>
      <c r="G1170" s="99">
        <f t="shared" si="23"/>
        <v>392.9</v>
      </c>
    </row>
    <row r="1171" spans="2:7">
      <c r="B1171" s="526"/>
      <c r="C1171" s="526"/>
      <c r="G1171" s="99">
        <f t="shared" si="23"/>
        <v>392.9</v>
      </c>
    </row>
    <row r="1172" spans="2:7">
      <c r="B1172" s="526"/>
      <c r="C1172" s="526"/>
      <c r="G1172" s="99">
        <f t="shared" si="23"/>
        <v>392.9</v>
      </c>
    </row>
    <row r="1173" spans="2:7">
      <c r="B1173" s="526"/>
      <c r="C1173" s="526"/>
      <c r="G1173" s="99">
        <f t="shared" si="23"/>
        <v>392.9</v>
      </c>
    </row>
    <row r="1174" spans="2:7">
      <c r="B1174" s="526"/>
      <c r="C1174" s="526"/>
      <c r="G1174" s="99">
        <f t="shared" si="23"/>
        <v>392.9</v>
      </c>
    </row>
    <row r="1175" spans="2:7">
      <c r="B1175" s="526"/>
      <c r="C1175" s="526"/>
      <c r="G1175" s="99">
        <f t="shared" si="23"/>
        <v>392.9</v>
      </c>
    </row>
    <row r="1176" spans="2:7">
      <c r="B1176" s="526"/>
      <c r="C1176" s="526"/>
      <c r="G1176" s="99">
        <f t="shared" si="23"/>
        <v>392.9</v>
      </c>
    </row>
    <row r="1177" spans="2:7">
      <c r="B1177" s="526"/>
      <c r="C1177" s="526"/>
      <c r="G1177" s="99">
        <f t="shared" si="23"/>
        <v>392.9</v>
      </c>
    </row>
    <row r="1178" spans="2:7">
      <c r="B1178" s="526"/>
      <c r="C1178" s="526"/>
      <c r="G1178" s="99">
        <f t="shared" si="23"/>
        <v>392.9</v>
      </c>
    </row>
    <row r="1179" spans="2:7">
      <c r="B1179" s="526"/>
      <c r="C1179" s="526"/>
      <c r="G1179" s="99">
        <f t="shared" si="23"/>
        <v>392.9</v>
      </c>
    </row>
    <row r="1180" spans="2:7">
      <c r="B1180" s="526"/>
      <c r="C1180" s="526"/>
      <c r="G1180" s="99">
        <f t="shared" si="23"/>
        <v>392.9</v>
      </c>
    </row>
    <row r="1181" spans="2:7">
      <c r="B1181" s="526"/>
      <c r="C1181" s="526"/>
      <c r="G1181" s="99">
        <f t="shared" si="23"/>
        <v>392.9</v>
      </c>
    </row>
    <row r="1182" spans="2:7">
      <c r="B1182" s="526"/>
      <c r="C1182" s="526"/>
      <c r="G1182" s="99">
        <f t="shared" si="23"/>
        <v>392.9</v>
      </c>
    </row>
    <row r="1183" spans="2:7">
      <c r="B1183" s="526"/>
      <c r="C1183" s="526"/>
      <c r="G1183" s="99">
        <f t="shared" si="23"/>
        <v>392.9</v>
      </c>
    </row>
    <row r="1184" spans="2:7">
      <c r="B1184" s="526"/>
      <c r="C1184" s="526"/>
      <c r="G1184" s="99">
        <f t="shared" si="23"/>
        <v>392.9</v>
      </c>
    </row>
    <row r="1185" spans="2:7">
      <c r="B1185" s="526"/>
      <c r="C1185" s="526"/>
      <c r="G1185" s="99">
        <f t="shared" ref="G1185:G1248" si="24">+G1184+E1185-F1185</f>
        <v>392.9</v>
      </c>
    </row>
    <row r="1186" spans="2:7">
      <c r="B1186" s="526"/>
      <c r="C1186" s="526"/>
      <c r="G1186" s="99">
        <f t="shared" si="24"/>
        <v>392.9</v>
      </c>
    </row>
    <row r="1187" spans="2:7">
      <c r="B1187" s="526"/>
      <c r="C1187" s="526"/>
      <c r="G1187" s="99">
        <f t="shared" si="24"/>
        <v>392.9</v>
      </c>
    </row>
    <row r="1188" spans="2:7">
      <c r="B1188" s="526"/>
      <c r="C1188" s="526"/>
      <c r="G1188" s="99">
        <f t="shared" si="24"/>
        <v>392.9</v>
      </c>
    </row>
    <row r="1189" spans="2:7">
      <c r="B1189" s="526"/>
      <c r="C1189" s="526"/>
      <c r="G1189" s="99">
        <f t="shared" si="24"/>
        <v>392.9</v>
      </c>
    </row>
    <row r="1190" spans="2:7">
      <c r="B1190" s="526"/>
      <c r="C1190" s="526"/>
      <c r="G1190" s="99">
        <f t="shared" si="24"/>
        <v>392.9</v>
      </c>
    </row>
    <row r="1191" spans="2:7">
      <c r="B1191" s="526"/>
      <c r="C1191" s="526"/>
      <c r="G1191" s="99">
        <f t="shared" si="24"/>
        <v>392.9</v>
      </c>
    </row>
    <row r="1192" spans="2:7">
      <c r="B1192" s="526"/>
      <c r="C1192" s="526"/>
      <c r="G1192" s="99">
        <f t="shared" si="24"/>
        <v>392.9</v>
      </c>
    </row>
    <row r="1193" spans="2:7">
      <c r="B1193" s="526"/>
      <c r="C1193" s="526"/>
      <c r="G1193" s="99">
        <f t="shared" si="24"/>
        <v>392.9</v>
      </c>
    </row>
    <row r="1194" spans="2:7">
      <c r="B1194" s="526"/>
      <c r="C1194" s="526"/>
      <c r="G1194" s="99">
        <f t="shared" si="24"/>
        <v>392.9</v>
      </c>
    </row>
    <row r="1195" spans="2:7">
      <c r="B1195" s="526"/>
      <c r="C1195" s="526"/>
      <c r="G1195" s="99">
        <f t="shared" si="24"/>
        <v>392.9</v>
      </c>
    </row>
    <row r="1196" spans="2:7">
      <c r="B1196" s="526"/>
      <c r="C1196" s="526"/>
      <c r="G1196" s="99">
        <f t="shared" si="24"/>
        <v>392.9</v>
      </c>
    </row>
    <row r="1197" spans="2:7">
      <c r="B1197" s="526"/>
      <c r="C1197" s="526"/>
      <c r="G1197" s="99">
        <f t="shared" si="24"/>
        <v>392.9</v>
      </c>
    </row>
    <row r="1198" spans="2:7">
      <c r="B1198" s="526"/>
      <c r="C1198" s="526"/>
      <c r="G1198" s="99">
        <f t="shared" si="24"/>
        <v>392.9</v>
      </c>
    </row>
    <row r="1199" spans="2:7">
      <c r="B1199" s="526"/>
      <c r="C1199" s="526"/>
      <c r="G1199" s="99">
        <f t="shared" si="24"/>
        <v>392.9</v>
      </c>
    </row>
    <row r="1200" spans="2:7">
      <c r="B1200" s="526"/>
      <c r="C1200" s="526"/>
      <c r="G1200" s="99">
        <f t="shared" si="24"/>
        <v>392.9</v>
      </c>
    </row>
    <row r="1201" spans="2:7">
      <c r="B1201" s="526"/>
      <c r="C1201" s="526"/>
      <c r="G1201" s="99">
        <f t="shared" si="24"/>
        <v>392.9</v>
      </c>
    </row>
    <row r="1202" spans="2:7">
      <c r="B1202" s="526"/>
      <c r="C1202" s="526"/>
      <c r="G1202" s="99">
        <f t="shared" si="24"/>
        <v>392.9</v>
      </c>
    </row>
    <row r="1203" spans="2:7">
      <c r="B1203" s="526"/>
      <c r="C1203" s="526"/>
      <c r="G1203" s="99">
        <f t="shared" si="24"/>
        <v>392.9</v>
      </c>
    </row>
    <row r="1204" spans="2:7">
      <c r="B1204" s="526"/>
      <c r="C1204" s="526"/>
      <c r="G1204" s="99">
        <f t="shared" si="24"/>
        <v>392.9</v>
      </c>
    </row>
    <row r="1205" spans="2:7">
      <c r="B1205" s="526"/>
      <c r="C1205" s="526"/>
      <c r="G1205" s="99">
        <f t="shared" si="24"/>
        <v>392.9</v>
      </c>
    </row>
    <row r="1206" spans="2:7">
      <c r="B1206" s="526"/>
      <c r="C1206" s="526"/>
      <c r="G1206" s="99">
        <f t="shared" si="24"/>
        <v>392.9</v>
      </c>
    </row>
    <row r="1207" spans="2:7">
      <c r="B1207" s="526"/>
      <c r="C1207" s="526"/>
      <c r="G1207" s="99">
        <f t="shared" si="24"/>
        <v>392.9</v>
      </c>
    </row>
    <row r="1208" spans="2:7">
      <c r="B1208" s="526"/>
      <c r="C1208" s="526"/>
      <c r="G1208" s="99">
        <f t="shared" si="24"/>
        <v>392.9</v>
      </c>
    </row>
    <row r="1209" spans="2:7">
      <c r="B1209" s="526"/>
      <c r="C1209" s="526"/>
      <c r="G1209" s="99">
        <f t="shared" si="24"/>
        <v>392.9</v>
      </c>
    </row>
    <row r="1210" spans="2:7">
      <c r="B1210" s="526"/>
      <c r="C1210" s="526"/>
      <c r="G1210" s="99">
        <f t="shared" si="24"/>
        <v>392.9</v>
      </c>
    </row>
    <row r="1211" spans="2:7">
      <c r="B1211" s="526"/>
      <c r="C1211" s="526"/>
      <c r="G1211" s="99">
        <f t="shared" si="24"/>
        <v>392.9</v>
      </c>
    </row>
    <row r="1212" spans="2:7">
      <c r="B1212" s="526"/>
      <c r="C1212" s="526"/>
      <c r="G1212" s="99">
        <f t="shared" si="24"/>
        <v>392.9</v>
      </c>
    </row>
    <row r="1213" spans="2:7">
      <c r="B1213" s="526"/>
      <c r="C1213" s="526"/>
      <c r="G1213" s="99">
        <f t="shared" si="24"/>
        <v>392.9</v>
      </c>
    </row>
    <row r="1214" spans="2:7">
      <c r="B1214" s="526"/>
      <c r="C1214" s="526"/>
      <c r="G1214" s="99">
        <f t="shared" si="24"/>
        <v>392.9</v>
      </c>
    </row>
    <row r="1215" spans="2:7">
      <c r="B1215" s="526"/>
      <c r="C1215" s="526"/>
      <c r="G1215" s="99">
        <f t="shared" si="24"/>
        <v>392.9</v>
      </c>
    </row>
    <row r="1216" spans="2:7">
      <c r="B1216" s="526"/>
      <c r="C1216" s="526"/>
      <c r="G1216" s="99">
        <f t="shared" si="24"/>
        <v>392.9</v>
      </c>
    </row>
    <row r="1217" spans="2:7">
      <c r="B1217" s="526"/>
      <c r="C1217" s="526"/>
      <c r="G1217" s="99">
        <f t="shared" si="24"/>
        <v>392.9</v>
      </c>
    </row>
    <row r="1218" spans="2:7">
      <c r="B1218" s="526"/>
      <c r="C1218" s="526"/>
      <c r="G1218" s="99">
        <f t="shared" si="24"/>
        <v>392.9</v>
      </c>
    </row>
    <row r="1219" spans="2:7">
      <c r="B1219" s="526"/>
      <c r="C1219" s="526"/>
      <c r="G1219" s="99">
        <f t="shared" si="24"/>
        <v>392.9</v>
      </c>
    </row>
    <row r="1220" spans="2:7">
      <c r="B1220" s="526"/>
      <c r="C1220" s="526"/>
      <c r="G1220" s="99">
        <f t="shared" si="24"/>
        <v>392.9</v>
      </c>
    </row>
    <row r="1221" spans="2:7">
      <c r="B1221" s="526"/>
      <c r="C1221" s="526"/>
      <c r="G1221" s="99">
        <f t="shared" si="24"/>
        <v>392.9</v>
      </c>
    </row>
    <row r="1222" spans="2:7">
      <c r="B1222" s="526"/>
      <c r="C1222" s="526"/>
      <c r="G1222" s="99">
        <f t="shared" si="24"/>
        <v>392.9</v>
      </c>
    </row>
    <row r="1223" spans="2:7">
      <c r="B1223" s="526"/>
      <c r="C1223" s="526"/>
      <c r="G1223" s="99">
        <f t="shared" si="24"/>
        <v>392.9</v>
      </c>
    </row>
    <row r="1224" spans="2:7">
      <c r="B1224" s="526"/>
      <c r="C1224" s="526"/>
      <c r="G1224" s="99">
        <f t="shared" si="24"/>
        <v>392.9</v>
      </c>
    </row>
    <row r="1225" spans="2:7">
      <c r="B1225" s="526"/>
      <c r="C1225" s="526"/>
      <c r="G1225" s="99">
        <f t="shared" si="24"/>
        <v>392.9</v>
      </c>
    </row>
    <row r="1226" spans="2:7">
      <c r="B1226" s="526"/>
      <c r="C1226" s="526"/>
      <c r="G1226" s="99">
        <f t="shared" si="24"/>
        <v>392.9</v>
      </c>
    </row>
    <row r="1227" spans="2:7">
      <c r="B1227" s="526"/>
      <c r="C1227" s="526"/>
      <c r="G1227" s="99">
        <f t="shared" si="24"/>
        <v>392.9</v>
      </c>
    </row>
    <row r="1228" spans="2:7">
      <c r="B1228" s="526"/>
      <c r="C1228" s="526"/>
      <c r="G1228" s="99">
        <f t="shared" si="24"/>
        <v>392.9</v>
      </c>
    </row>
    <row r="1229" spans="2:7">
      <c r="B1229" s="526"/>
      <c r="C1229" s="526"/>
      <c r="G1229" s="99">
        <f t="shared" si="24"/>
        <v>392.9</v>
      </c>
    </row>
    <row r="1230" spans="2:7">
      <c r="B1230" s="526"/>
      <c r="C1230" s="526"/>
      <c r="G1230" s="99">
        <f t="shared" si="24"/>
        <v>392.9</v>
      </c>
    </row>
    <row r="1231" spans="2:7">
      <c r="B1231" s="526"/>
      <c r="C1231" s="526"/>
      <c r="G1231" s="99">
        <f t="shared" si="24"/>
        <v>392.9</v>
      </c>
    </row>
    <row r="1232" spans="2:7">
      <c r="B1232" s="526"/>
      <c r="C1232" s="526"/>
      <c r="G1232" s="99">
        <f t="shared" si="24"/>
        <v>392.9</v>
      </c>
    </row>
    <row r="1233" spans="2:7">
      <c r="B1233" s="526"/>
      <c r="C1233" s="526"/>
      <c r="G1233" s="99">
        <f t="shared" si="24"/>
        <v>392.9</v>
      </c>
    </row>
    <row r="1234" spans="2:7">
      <c r="B1234" s="526"/>
      <c r="C1234" s="526"/>
      <c r="G1234" s="99">
        <f t="shared" si="24"/>
        <v>392.9</v>
      </c>
    </row>
    <row r="1235" spans="2:7">
      <c r="B1235" s="526"/>
      <c r="C1235" s="526"/>
      <c r="G1235" s="99">
        <f t="shared" si="24"/>
        <v>392.9</v>
      </c>
    </row>
    <row r="1236" spans="2:7">
      <c r="B1236" s="526"/>
      <c r="C1236" s="526"/>
      <c r="G1236" s="99">
        <f t="shared" si="24"/>
        <v>392.9</v>
      </c>
    </row>
    <row r="1237" spans="2:7">
      <c r="B1237" s="526"/>
      <c r="C1237" s="526"/>
      <c r="G1237" s="99">
        <f t="shared" si="24"/>
        <v>392.9</v>
      </c>
    </row>
    <row r="1238" spans="2:7">
      <c r="B1238" s="526"/>
      <c r="C1238" s="526"/>
      <c r="G1238" s="99">
        <f t="shared" si="24"/>
        <v>392.9</v>
      </c>
    </row>
    <row r="1239" spans="2:7">
      <c r="B1239" s="526"/>
      <c r="C1239" s="526"/>
      <c r="G1239" s="99">
        <f t="shared" si="24"/>
        <v>392.9</v>
      </c>
    </row>
    <row r="1240" spans="2:7">
      <c r="B1240" s="526"/>
      <c r="C1240" s="526"/>
      <c r="G1240" s="99">
        <f t="shared" si="24"/>
        <v>392.9</v>
      </c>
    </row>
    <row r="1241" spans="2:7">
      <c r="B1241" s="526"/>
      <c r="C1241" s="526"/>
      <c r="G1241" s="99">
        <f t="shared" si="24"/>
        <v>392.9</v>
      </c>
    </row>
    <row r="1242" spans="2:7">
      <c r="B1242" s="526"/>
      <c r="C1242" s="526"/>
      <c r="G1242" s="99">
        <f t="shared" si="24"/>
        <v>392.9</v>
      </c>
    </row>
    <row r="1243" spans="2:7">
      <c r="B1243" s="526"/>
      <c r="C1243" s="526"/>
      <c r="G1243" s="99">
        <f t="shared" si="24"/>
        <v>392.9</v>
      </c>
    </row>
    <row r="1244" spans="2:7">
      <c r="B1244" s="526"/>
      <c r="C1244" s="526"/>
      <c r="G1244" s="99">
        <f t="shared" si="24"/>
        <v>392.9</v>
      </c>
    </row>
    <row r="1245" spans="2:7">
      <c r="B1245" s="526"/>
      <c r="C1245" s="526"/>
      <c r="G1245" s="99">
        <f t="shared" si="24"/>
        <v>392.9</v>
      </c>
    </row>
    <row r="1246" spans="2:7">
      <c r="B1246" s="526"/>
      <c r="C1246" s="526"/>
      <c r="G1246" s="99">
        <f t="shared" si="24"/>
        <v>392.9</v>
      </c>
    </row>
    <row r="1247" spans="2:7">
      <c r="B1247" s="526"/>
      <c r="C1247" s="526"/>
      <c r="G1247" s="99">
        <f t="shared" si="24"/>
        <v>392.9</v>
      </c>
    </row>
    <row r="1248" spans="2:7">
      <c r="B1248" s="526"/>
      <c r="C1248" s="526"/>
      <c r="G1248" s="99">
        <f t="shared" si="24"/>
        <v>392.9</v>
      </c>
    </row>
    <row r="1249" spans="2:7">
      <c r="B1249" s="526"/>
      <c r="C1249" s="526"/>
      <c r="G1249" s="99">
        <f t="shared" ref="G1249:G1312" si="25">+G1248+E1249-F1249</f>
        <v>392.9</v>
      </c>
    </row>
    <row r="1250" spans="2:7">
      <c r="B1250" s="526"/>
      <c r="C1250" s="526"/>
      <c r="G1250" s="99">
        <f t="shared" si="25"/>
        <v>392.9</v>
      </c>
    </row>
    <row r="1251" spans="2:7">
      <c r="B1251" s="526"/>
      <c r="C1251" s="526"/>
      <c r="G1251" s="99">
        <f t="shared" si="25"/>
        <v>392.9</v>
      </c>
    </row>
    <row r="1252" spans="2:7">
      <c r="B1252" s="526"/>
      <c r="C1252" s="526"/>
      <c r="G1252" s="99">
        <f t="shared" si="25"/>
        <v>392.9</v>
      </c>
    </row>
    <row r="1253" spans="2:7">
      <c r="B1253" s="526"/>
      <c r="C1253" s="526"/>
      <c r="G1253" s="99">
        <f t="shared" si="25"/>
        <v>392.9</v>
      </c>
    </row>
    <row r="1254" spans="2:7">
      <c r="B1254" s="526"/>
      <c r="C1254" s="526"/>
      <c r="G1254" s="99">
        <f t="shared" si="25"/>
        <v>392.9</v>
      </c>
    </row>
    <row r="1255" spans="2:7">
      <c r="B1255" s="526"/>
      <c r="C1255" s="526"/>
      <c r="G1255" s="99">
        <f t="shared" si="25"/>
        <v>392.9</v>
      </c>
    </row>
    <row r="1256" spans="2:7">
      <c r="B1256" s="526"/>
      <c r="C1256" s="526"/>
      <c r="G1256" s="99">
        <f t="shared" si="25"/>
        <v>392.9</v>
      </c>
    </row>
    <row r="1257" spans="2:7">
      <c r="B1257" s="526"/>
      <c r="C1257" s="526"/>
      <c r="G1257" s="99">
        <f t="shared" si="25"/>
        <v>392.9</v>
      </c>
    </row>
    <row r="1258" spans="2:7">
      <c r="B1258" s="526"/>
      <c r="C1258" s="526"/>
      <c r="G1258" s="99">
        <f t="shared" si="25"/>
        <v>392.9</v>
      </c>
    </row>
    <row r="1259" spans="2:7">
      <c r="B1259" s="526"/>
      <c r="C1259" s="526"/>
      <c r="G1259" s="99">
        <f t="shared" si="25"/>
        <v>392.9</v>
      </c>
    </row>
    <row r="1260" spans="2:7">
      <c r="B1260" s="526"/>
      <c r="C1260" s="526"/>
      <c r="G1260" s="99">
        <f t="shared" si="25"/>
        <v>392.9</v>
      </c>
    </row>
    <row r="1261" spans="2:7">
      <c r="B1261" s="526"/>
      <c r="C1261" s="526"/>
      <c r="G1261" s="99">
        <f t="shared" si="25"/>
        <v>392.9</v>
      </c>
    </row>
    <row r="1262" spans="2:7">
      <c r="B1262" s="526"/>
      <c r="C1262" s="526"/>
      <c r="G1262" s="99">
        <f t="shared" si="25"/>
        <v>392.9</v>
      </c>
    </row>
    <row r="1263" spans="2:7">
      <c r="B1263" s="526"/>
      <c r="C1263" s="526"/>
      <c r="G1263" s="99">
        <f t="shared" si="25"/>
        <v>392.9</v>
      </c>
    </row>
    <row r="1264" spans="2:7">
      <c r="B1264" s="526"/>
      <c r="C1264" s="526"/>
      <c r="G1264" s="99">
        <f t="shared" si="25"/>
        <v>392.9</v>
      </c>
    </row>
    <row r="1265" spans="2:7">
      <c r="B1265" s="526"/>
      <c r="C1265" s="526"/>
      <c r="G1265" s="99">
        <f t="shared" si="25"/>
        <v>392.9</v>
      </c>
    </row>
    <row r="1266" spans="2:7">
      <c r="B1266" s="526"/>
      <c r="C1266" s="526"/>
      <c r="G1266" s="99">
        <f t="shared" si="25"/>
        <v>392.9</v>
      </c>
    </row>
    <row r="1267" spans="2:7">
      <c r="B1267" s="526"/>
      <c r="C1267" s="526"/>
      <c r="G1267" s="99">
        <f t="shared" si="25"/>
        <v>392.9</v>
      </c>
    </row>
    <row r="1268" spans="2:7">
      <c r="B1268" s="526"/>
      <c r="C1268" s="526"/>
      <c r="G1268" s="99">
        <f t="shared" si="25"/>
        <v>392.9</v>
      </c>
    </row>
    <row r="1269" spans="2:7">
      <c r="B1269" s="526"/>
      <c r="C1269" s="526"/>
      <c r="G1269" s="99">
        <f t="shared" si="25"/>
        <v>392.9</v>
      </c>
    </row>
    <row r="1270" spans="2:7">
      <c r="B1270" s="526"/>
      <c r="C1270" s="526"/>
      <c r="G1270" s="99">
        <f t="shared" si="25"/>
        <v>392.9</v>
      </c>
    </row>
    <row r="1271" spans="2:7">
      <c r="B1271" s="526"/>
      <c r="C1271" s="526"/>
      <c r="G1271" s="99">
        <f t="shared" si="25"/>
        <v>392.9</v>
      </c>
    </row>
    <row r="1272" spans="2:7">
      <c r="B1272" s="526"/>
      <c r="C1272" s="526"/>
      <c r="G1272" s="99">
        <f t="shared" si="25"/>
        <v>392.9</v>
      </c>
    </row>
    <row r="1273" spans="2:7">
      <c r="B1273" s="526"/>
      <c r="C1273" s="526"/>
      <c r="G1273" s="99">
        <f t="shared" si="25"/>
        <v>392.9</v>
      </c>
    </row>
    <row r="1274" spans="2:7">
      <c r="B1274" s="526"/>
      <c r="C1274" s="526"/>
      <c r="G1274" s="99">
        <f t="shared" si="25"/>
        <v>392.9</v>
      </c>
    </row>
    <row r="1275" spans="2:7">
      <c r="B1275" s="526"/>
      <c r="C1275" s="526"/>
      <c r="G1275" s="99">
        <f t="shared" si="25"/>
        <v>392.9</v>
      </c>
    </row>
    <row r="1276" spans="2:7">
      <c r="B1276" s="526"/>
      <c r="C1276" s="526"/>
      <c r="G1276" s="99">
        <f t="shared" si="25"/>
        <v>392.9</v>
      </c>
    </row>
    <row r="1277" spans="2:7">
      <c r="B1277" s="526"/>
      <c r="C1277" s="526"/>
      <c r="G1277" s="99">
        <f t="shared" si="25"/>
        <v>392.9</v>
      </c>
    </row>
    <row r="1278" spans="2:7">
      <c r="B1278" s="526"/>
      <c r="C1278" s="526"/>
      <c r="G1278" s="99">
        <f t="shared" si="25"/>
        <v>392.9</v>
      </c>
    </row>
    <row r="1279" spans="2:7">
      <c r="B1279" s="526"/>
      <c r="C1279" s="526"/>
      <c r="G1279" s="99">
        <f t="shared" si="25"/>
        <v>392.9</v>
      </c>
    </row>
    <row r="1280" spans="2:7">
      <c r="B1280" s="526"/>
      <c r="C1280" s="526"/>
      <c r="G1280" s="99">
        <f t="shared" si="25"/>
        <v>392.9</v>
      </c>
    </row>
    <row r="1281" spans="2:7">
      <c r="B1281" s="526"/>
      <c r="C1281" s="526"/>
      <c r="G1281" s="99">
        <f t="shared" si="25"/>
        <v>392.9</v>
      </c>
    </row>
    <row r="1282" spans="2:7">
      <c r="B1282" s="526"/>
      <c r="C1282" s="526"/>
      <c r="G1282" s="99">
        <f t="shared" si="25"/>
        <v>392.9</v>
      </c>
    </row>
    <row r="1283" spans="2:7">
      <c r="B1283" s="526"/>
      <c r="C1283" s="526"/>
      <c r="G1283" s="99">
        <f t="shared" si="25"/>
        <v>392.9</v>
      </c>
    </row>
    <row r="1284" spans="2:7">
      <c r="B1284" s="526"/>
      <c r="C1284" s="526"/>
      <c r="G1284" s="99">
        <f t="shared" si="25"/>
        <v>392.9</v>
      </c>
    </row>
    <row r="1285" spans="2:7">
      <c r="B1285" s="526"/>
      <c r="C1285" s="526"/>
      <c r="G1285" s="99">
        <f t="shared" si="25"/>
        <v>392.9</v>
      </c>
    </row>
    <row r="1286" spans="2:7">
      <c r="B1286" s="526"/>
      <c r="C1286" s="526"/>
      <c r="G1286" s="99">
        <f t="shared" si="25"/>
        <v>392.9</v>
      </c>
    </row>
    <row r="1287" spans="2:7">
      <c r="B1287" s="526"/>
      <c r="C1287" s="526"/>
      <c r="G1287" s="99">
        <f t="shared" si="25"/>
        <v>392.9</v>
      </c>
    </row>
    <row r="1288" spans="2:7">
      <c r="B1288" s="526"/>
      <c r="C1288" s="526"/>
      <c r="G1288" s="99">
        <f t="shared" si="25"/>
        <v>392.9</v>
      </c>
    </row>
    <row r="1289" spans="2:7">
      <c r="B1289" s="526"/>
      <c r="C1289" s="526"/>
      <c r="G1289" s="99">
        <f t="shared" si="25"/>
        <v>392.9</v>
      </c>
    </row>
    <row r="1290" spans="2:7">
      <c r="B1290" s="526"/>
      <c r="C1290" s="526"/>
      <c r="G1290" s="99">
        <f t="shared" si="25"/>
        <v>392.9</v>
      </c>
    </row>
    <row r="1291" spans="2:7">
      <c r="B1291" s="526"/>
      <c r="C1291" s="526"/>
      <c r="G1291" s="99">
        <f t="shared" si="25"/>
        <v>392.9</v>
      </c>
    </row>
    <row r="1292" spans="2:7">
      <c r="B1292" s="526"/>
      <c r="C1292" s="526"/>
      <c r="G1292" s="99">
        <f t="shared" si="25"/>
        <v>392.9</v>
      </c>
    </row>
    <row r="1293" spans="2:7">
      <c r="B1293" s="526"/>
      <c r="C1293" s="526"/>
      <c r="G1293" s="99">
        <f t="shared" si="25"/>
        <v>392.9</v>
      </c>
    </row>
    <row r="1294" spans="2:7">
      <c r="B1294" s="526"/>
      <c r="C1294" s="526"/>
      <c r="G1294" s="99">
        <f t="shared" si="25"/>
        <v>392.9</v>
      </c>
    </row>
    <row r="1295" spans="2:7">
      <c r="B1295" s="526"/>
      <c r="C1295" s="526"/>
      <c r="G1295" s="99">
        <f t="shared" si="25"/>
        <v>392.9</v>
      </c>
    </row>
    <row r="1296" spans="2:7">
      <c r="B1296" s="526"/>
      <c r="C1296" s="526"/>
      <c r="G1296" s="99">
        <f t="shared" si="25"/>
        <v>392.9</v>
      </c>
    </row>
    <row r="1297" spans="2:7">
      <c r="B1297" s="526"/>
      <c r="C1297" s="526"/>
      <c r="G1297" s="99">
        <f t="shared" si="25"/>
        <v>392.9</v>
      </c>
    </row>
    <row r="1298" spans="2:7">
      <c r="B1298" s="526"/>
      <c r="C1298" s="526"/>
      <c r="G1298" s="99">
        <f t="shared" si="25"/>
        <v>392.9</v>
      </c>
    </row>
    <row r="1299" spans="2:7">
      <c r="B1299" s="526"/>
      <c r="C1299" s="526"/>
      <c r="G1299" s="99">
        <f t="shared" si="25"/>
        <v>392.9</v>
      </c>
    </row>
    <row r="1300" spans="2:7">
      <c r="B1300" s="526"/>
      <c r="C1300" s="526"/>
      <c r="G1300" s="99">
        <f t="shared" si="25"/>
        <v>392.9</v>
      </c>
    </row>
    <row r="1301" spans="2:7">
      <c r="B1301" s="526"/>
      <c r="C1301" s="526"/>
      <c r="G1301" s="99">
        <f t="shared" si="25"/>
        <v>392.9</v>
      </c>
    </row>
    <row r="1302" spans="2:7">
      <c r="B1302" s="526"/>
      <c r="C1302" s="526"/>
      <c r="G1302" s="99">
        <f t="shared" si="25"/>
        <v>392.9</v>
      </c>
    </row>
    <row r="1303" spans="2:7">
      <c r="B1303" s="526"/>
      <c r="C1303" s="526"/>
      <c r="G1303" s="99">
        <f t="shared" si="25"/>
        <v>392.9</v>
      </c>
    </row>
    <row r="1304" spans="2:7">
      <c r="B1304" s="526"/>
      <c r="C1304" s="526"/>
      <c r="G1304" s="99">
        <f t="shared" si="25"/>
        <v>392.9</v>
      </c>
    </row>
    <row r="1305" spans="2:7">
      <c r="B1305" s="526"/>
      <c r="C1305" s="526"/>
      <c r="G1305" s="99">
        <f t="shared" si="25"/>
        <v>392.9</v>
      </c>
    </row>
    <row r="1306" spans="2:7">
      <c r="B1306" s="526"/>
      <c r="C1306" s="526"/>
      <c r="G1306" s="99">
        <f t="shared" si="25"/>
        <v>392.9</v>
      </c>
    </row>
    <row r="1307" spans="2:7">
      <c r="B1307" s="526"/>
      <c r="C1307" s="526"/>
      <c r="G1307" s="99">
        <f t="shared" si="25"/>
        <v>392.9</v>
      </c>
    </row>
    <row r="1308" spans="2:7">
      <c r="B1308" s="526"/>
      <c r="C1308" s="526"/>
      <c r="G1308" s="99">
        <f t="shared" si="25"/>
        <v>392.9</v>
      </c>
    </row>
    <row r="1309" spans="2:7">
      <c r="B1309" s="526"/>
      <c r="C1309" s="526"/>
      <c r="G1309" s="99">
        <f t="shared" si="25"/>
        <v>392.9</v>
      </c>
    </row>
    <row r="1310" spans="2:7">
      <c r="B1310" s="526"/>
      <c r="C1310" s="526"/>
      <c r="G1310" s="99">
        <f t="shared" si="25"/>
        <v>392.9</v>
      </c>
    </row>
    <row r="1311" spans="2:7">
      <c r="B1311" s="526"/>
      <c r="C1311" s="526"/>
      <c r="G1311" s="99">
        <f t="shared" si="25"/>
        <v>392.9</v>
      </c>
    </row>
    <row r="1312" spans="2:7">
      <c r="B1312" s="526"/>
      <c r="C1312" s="526"/>
      <c r="G1312" s="99">
        <f t="shared" si="25"/>
        <v>392.9</v>
      </c>
    </row>
    <row r="1313" spans="2:7">
      <c r="B1313" s="526"/>
      <c r="C1313" s="526"/>
      <c r="G1313" s="99">
        <f t="shared" ref="G1313:G1325" si="26">+G1312+E1313-F1313</f>
        <v>392.9</v>
      </c>
    </row>
    <row r="1314" spans="2:7">
      <c r="B1314" s="526"/>
      <c r="C1314" s="526"/>
      <c r="G1314" s="99">
        <f t="shared" si="26"/>
        <v>392.9</v>
      </c>
    </row>
    <row r="1315" spans="2:7">
      <c r="B1315" s="526"/>
      <c r="C1315" s="526"/>
      <c r="G1315" s="99">
        <f t="shared" si="26"/>
        <v>392.9</v>
      </c>
    </row>
    <row r="1316" spans="2:7">
      <c r="B1316" s="526"/>
      <c r="C1316" s="526"/>
      <c r="G1316" s="99">
        <f t="shared" si="26"/>
        <v>392.9</v>
      </c>
    </row>
    <row r="1317" spans="2:7">
      <c r="B1317" s="526"/>
      <c r="C1317" s="526"/>
      <c r="G1317" s="99">
        <f t="shared" si="26"/>
        <v>392.9</v>
      </c>
    </row>
    <row r="1318" spans="2:7">
      <c r="B1318" s="526"/>
      <c r="C1318" s="526"/>
      <c r="G1318" s="99">
        <f t="shared" si="26"/>
        <v>392.9</v>
      </c>
    </row>
    <row r="1319" spans="2:7">
      <c r="B1319" s="526"/>
      <c r="C1319" s="526"/>
      <c r="G1319" s="99">
        <f t="shared" si="26"/>
        <v>392.9</v>
      </c>
    </row>
    <row r="1320" spans="2:7">
      <c r="B1320" s="526"/>
      <c r="C1320" s="526"/>
      <c r="G1320" s="99">
        <f t="shared" si="26"/>
        <v>392.9</v>
      </c>
    </row>
    <row r="1321" spans="2:7">
      <c r="B1321" s="526"/>
      <c r="C1321" s="526"/>
      <c r="G1321" s="99">
        <f t="shared" si="26"/>
        <v>392.9</v>
      </c>
    </row>
    <row r="1322" spans="2:7">
      <c r="B1322" s="526"/>
      <c r="C1322" s="526"/>
      <c r="G1322" s="99">
        <f t="shared" si="26"/>
        <v>392.9</v>
      </c>
    </row>
    <row r="1323" spans="2:7">
      <c r="B1323" s="526"/>
      <c r="C1323" s="526"/>
      <c r="G1323" s="99">
        <f t="shared" si="26"/>
        <v>392.9</v>
      </c>
    </row>
    <row r="1324" spans="2:7">
      <c r="B1324" s="526"/>
      <c r="C1324" s="526"/>
      <c r="G1324" s="99">
        <f t="shared" si="26"/>
        <v>392.9</v>
      </c>
    </row>
    <row r="1325" spans="2:7">
      <c r="B1325" s="526"/>
      <c r="C1325" s="526"/>
      <c r="G1325" s="99">
        <f t="shared" si="26"/>
        <v>392.9</v>
      </c>
    </row>
    <row r="1326" spans="2:7">
      <c r="B1326" s="526"/>
      <c r="C1326" s="526"/>
    </row>
  </sheetData>
  <autoFilter ref="A4:G727" xr:uid="{00000000-0009-0000-0000-000035000000}"/>
  <mergeCells count="4">
    <mergeCell ref="B2:G2"/>
    <mergeCell ref="I966:L966"/>
    <mergeCell ref="I1085:K1085"/>
    <mergeCell ref="J1097:L1097"/>
  </mergeCells>
  <pageMargins left="0.31496062992125984" right="0.31496062992125984" top="0.74803149606299213" bottom="0.74803149606299213" header="0.31496062992125984" footer="0.31496062992125984"/>
  <pageSetup paperSize="9" scale="90"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O1322"/>
  <sheetViews>
    <sheetView topLeftCell="A968" zoomScaleNormal="100" workbookViewId="0">
      <selection activeCell="E984" sqref="E984"/>
    </sheetView>
  </sheetViews>
  <sheetFormatPr defaultColWidth="11.42578125" defaultRowHeight="15"/>
  <cols>
    <col min="1" max="1" width="11.42578125" style="7"/>
    <col min="2" max="2" width="16.85546875" style="9" bestFit="1" customWidth="1"/>
    <col min="3" max="3" width="15.85546875" style="9" customWidth="1"/>
    <col min="4" max="4" width="49.85546875" bestFit="1" customWidth="1"/>
    <col min="5" max="5" width="11.42578125" style="26"/>
    <col min="6" max="6" width="11.42578125" style="2"/>
    <col min="7" max="7" width="16" bestFit="1" customWidth="1"/>
    <col min="9" max="9" width="12.28515625" bestFit="1" customWidth="1"/>
    <col min="10" max="10" width="34.140625" bestFit="1" customWidth="1"/>
    <col min="11" max="11" width="9.7109375" bestFit="1" customWidth="1"/>
    <col min="12" max="12" width="7.42578125" customWidth="1"/>
  </cols>
  <sheetData>
    <row r="2" spans="1:7">
      <c r="B2" s="542" t="s">
        <v>424</v>
      </c>
      <c r="C2" s="542"/>
      <c r="D2" s="542"/>
      <c r="E2" s="542"/>
      <c r="F2" s="542"/>
      <c r="G2" s="542"/>
    </row>
    <row r="4" spans="1:7" ht="30.75">
      <c r="A4" s="43" t="s">
        <v>1</v>
      </c>
      <c r="B4" s="528" t="s">
        <v>2</v>
      </c>
      <c r="C4" s="528" t="s">
        <v>3</v>
      </c>
      <c r="D4" s="528" t="s">
        <v>4</v>
      </c>
      <c r="E4" s="169" t="s">
        <v>5</v>
      </c>
      <c r="F4" s="13" t="s">
        <v>6</v>
      </c>
      <c r="G4" s="13" t="s">
        <v>7</v>
      </c>
    </row>
    <row r="5" spans="1:7">
      <c r="A5" s="44">
        <v>42736</v>
      </c>
      <c r="B5" s="525" t="s">
        <v>8</v>
      </c>
      <c r="C5" s="526"/>
      <c r="G5" s="2">
        <v>4578.2</v>
      </c>
    </row>
    <row r="6" spans="1:7">
      <c r="A6" s="7">
        <v>42886</v>
      </c>
      <c r="B6" s="526">
        <v>13017</v>
      </c>
      <c r="C6" s="526" t="s">
        <v>9</v>
      </c>
      <c r="F6" s="2">
        <v>1000</v>
      </c>
      <c r="G6" s="2">
        <f t="shared" ref="G6:G90" si="0">+G5+E6-F6</f>
        <v>3578.2</v>
      </c>
    </row>
    <row r="7" spans="1:7">
      <c r="A7" s="7">
        <v>42855</v>
      </c>
      <c r="B7" s="526" t="s">
        <v>114</v>
      </c>
      <c r="C7" s="526" t="s">
        <v>9</v>
      </c>
      <c r="F7" s="2">
        <v>95</v>
      </c>
      <c r="G7" s="2">
        <f t="shared" si="0"/>
        <v>3483.2</v>
      </c>
    </row>
    <row r="8" spans="1:7">
      <c r="A8" s="7">
        <v>42882</v>
      </c>
      <c r="B8" s="526" t="s">
        <v>114</v>
      </c>
      <c r="C8" s="526" t="s">
        <v>9</v>
      </c>
      <c r="F8" s="2">
        <v>100</v>
      </c>
      <c r="G8" s="2">
        <f t="shared" si="0"/>
        <v>3383.2</v>
      </c>
    </row>
    <row r="9" spans="1:7">
      <c r="A9" s="7">
        <v>43087</v>
      </c>
      <c r="B9" s="526">
        <v>14238</v>
      </c>
      <c r="C9" s="526" t="s">
        <v>9</v>
      </c>
      <c r="F9" s="2">
        <v>406.8</v>
      </c>
      <c r="G9" s="2">
        <f t="shared" si="0"/>
        <v>2976.3999999999996</v>
      </c>
    </row>
    <row r="10" spans="1:7">
      <c r="A10" s="7">
        <v>43308</v>
      </c>
      <c r="B10" s="526">
        <v>15838</v>
      </c>
      <c r="C10" s="526" t="s">
        <v>9</v>
      </c>
      <c r="F10" s="2">
        <v>150</v>
      </c>
      <c r="G10" s="2">
        <f t="shared" si="0"/>
        <v>2826.3999999999996</v>
      </c>
    </row>
    <row r="11" spans="1:7">
      <c r="A11" s="7">
        <v>43308</v>
      </c>
      <c r="B11" s="526">
        <v>15839</v>
      </c>
      <c r="C11" s="526" t="s">
        <v>9</v>
      </c>
      <c r="F11" s="2">
        <v>82</v>
      </c>
      <c r="G11" s="2">
        <f t="shared" si="0"/>
        <v>2744.3999999999996</v>
      </c>
    </row>
    <row r="12" spans="1:7">
      <c r="A12" s="7">
        <v>43308</v>
      </c>
      <c r="B12" s="526">
        <v>15840</v>
      </c>
      <c r="C12" s="526" t="s">
        <v>9</v>
      </c>
      <c r="F12" s="2">
        <v>66</v>
      </c>
      <c r="G12" s="2">
        <f t="shared" si="0"/>
        <v>2678.3999999999996</v>
      </c>
    </row>
    <row r="13" spans="1:7">
      <c r="A13" s="7">
        <v>43360</v>
      </c>
      <c r="B13" s="526">
        <v>16140</v>
      </c>
      <c r="C13" s="526" t="s">
        <v>9</v>
      </c>
      <c r="F13" s="2">
        <v>430</v>
      </c>
      <c r="G13" s="2">
        <f t="shared" si="0"/>
        <v>2248.3999999999996</v>
      </c>
    </row>
    <row r="14" spans="1:7">
      <c r="A14" s="7">
        <v>43411</v>
      </c>
      <c r="B14" s="526">
        <v>16546</v>
      </c>
      <c r="C14" s="526" t="s">
        <v>9</v>
      </c>
      <c r="F14" s="2">
        <v>354.7</v>
      </c>
      <c r="G14" s="2">
        <f t="shared" si="0"/>
        <v>1893.6999999999996</v>
      </c>
    </row>
    <row r="15" spans="1:7">
      <c r="A15" s="7">
        <v>43411</v>
      </c>
      <c r="B15" s="526">
        <v>16547</v>
      </c>
      <c r="C15" s="526" t="s">
        <v>9</v>
      </c>
      <c r="F15" s="2">
        <v>75.3</v>
      </c>
      <c r="G15" s="2">
        <f t="shared" si="0"/>
        <v>1818.3999999999996</v>
      </c>
    </row>
    <row r="16" spans="1:7">
      <c r="B16" s="526"/>
      <c r="C16" s="526" t="s">
        <v>425</v>
      </c>
      <c r="F16" s="2">
        <v>600</v>
      </c>
      <c r="G16" s="2">
        <f t="shared" si="0"/>
        <v>1218.3999999999996</v>
      </c>
    </row>
    <row r="17" spans="1:7">
      <c r="A17" s="7">
        <v>43818</v>
      </c>
      <c r="B17" s="526">
        <v>19328</v>
      </c>
      <c r="C17" s="526" t="s">
        <v>88</v>
      </c>
      <c r="F17" s="2">
        <v>1218.4000000000001</v>
      </c>
      <c r="G17" s="2">
        <f t="shared" si="0"/>
        <v>0</v>
      </c>
    </row>
    <row r="18" spans="1:7">
      <c r="A18" s="44">
        <v>42766</v>
      </c>
      <c r="B18" s="525" t="s">
        <v>14</v>
      </c>
      <c r="C18" s="525" t="s">
        <v>15</v>
      </c>
      <c r="D18" t="s">
        <v>16</v>
      </c>
      <c r="E18" s="160">
        <v>13.5</v>
      </c>
      <c r="F18" s="2">
        <v>0</v>
      </c>
      <c r="G18" s="2">
        <f t="shared" si="0"/>
        <v>13.5</v>
      </c>
    </row>
    <row r="19" spans="1:7">
      <c r="B19" s="526"/>
      <c r="C19" s="526"/>
      <c r="D19" t="s">
        <v>17</v>
      </c>
      <c r="E19" s="160">
        <v>2.7</v>
      </c>
      <c r="G19" s="2">
        <f t="shared" si="0"/>
        <v>16.2</v>
      </c>
    </row>
    <row r="20" spans="1:7">
      <c r="B20" s="526"/>
      <c r="C20" s="526"/>
      <c r="D20" t="s">
        <v>18</v>
      </c>
      <c r="E20" s="160">
        <v>60</v>
      </c>
      <c r="G20" s="2">
        <f t="shared" si="0"/>
        <v>76.2</v>
      </c>
    </row>
    <row r="21" spans="1:7">
      <c r="B21" s="526"/>
      <c r="C21" s="526"/>
      <c r="D21" t="s">
        <v>19</v>
      </c>
      <c r="E21" s="160">
        <v>2</v>
      </c>
      <c r="G21" s="2">
        <f t="shared" si="0"/>
        <v>78.2</v>
      </c>
    </row>
    <row r="22" spans="1:7">
      <c r="A22" s="7">
        <v>42765</v>
      </c>
      <c r="B22" s="526" t="s">
        <v>114</v>
      </c>
      <c r="C22" s="526" t="s">
        <v>15</v>
      </c>
      <c r="D22" t="s">
        <v>18</v>
      </c>
      <c r="E22" s="160"/>
      <c r="F22" s="2">
        <v>60</v>
      </c>
      <c r="G22" s="2">
        <f t="shared" si="0"/>
        <v>18.200000000000003</v>
      </c>
    </row>
    <row r="23" spans="1:7">
      <c r="A23" s="7">
        <v>42765</v>
      </c>
      <c r="B23" s="526" t="s">
        <v>114</v>
      </c>
      <c r="C23" s="526" t="s">
        <v>15</v>
      </c>
      <c r="D23" t="s">
        <v>19</v>
      </c>
      <c r="E23" s="160"/>
      <c r="F23" s="2">
        <v>2</v>
      </c>
      <c r="G23" s="2">
        <f t="shared" si="0"/>
        <v>16.200000000000003</v>
      </c>
    </row>
    <row r="24" spans="1:7">
      <c r="A24" s="7">
        <v>43011</v>
      </c>
      <c r="B24" s="526">
        <v>13778</v>
      </c>
      <c r="C24" s="526" t="s">
        <v>15</v>
      </c>
      <c r="D24" t="s">
        <v>16</v>
      </c>
      <c r="E24" s="160"/>
      <c r="F24" s="2">
        <v>13.5</v>
      </c>
      <c r="G24" s="2">
        <f t="shared" si="0"/>
        <v>2.7000000000000028</v>
      </c>
    </row>
    <row r="25" spans="1:7">
      <c r="A25" s="7">
        <v>43011</v>
      </c>
      <c r="B25" s="526">
        <v>13778</v>
      </c>
      <c r="C25" s="526" t="s">
        <v>15</v>
      </c>
      <c r="D25" t="s">
        <v>17</v>
      </c>
      <c r="E25" s="160"/>
      <c r="F25" s="2">
        <v>2.7</v>
      </c>
      <c r="G25" s="2">
        <f t="shared" si="0"/>
        <v>0</v>
      </c>
    </row>
    <row r="26" spans="1:7">
      <c r="A26" s="44">
        <v>42794</v>
      </c>
      <c r="B26" s="525" t="s">
        <v>14</v>
      </c>
      <c r="C26" s="525" t="s">
        <v>20</v>
      </c>
      <c r="D26" t="s">
        <v>16</v>
      </c>
      <c r="E26" s="160">
        <v>13</v>
      </c>
      <c r="G26" s="2">
        <f t="shared" si="0"/>
        <v>13</v>
      </c>
    </row>
    <row r="27" spans="1:7">
      <c r="B27" s="526"/>
      <c r="C27" s="526"/>
      <c r="D27" t="s">
        <v>17</v>
      </c>
      <c r="E27" s="160">
        <v>2</v>
      </c>
      <c r="G27" s="2">
        <f t="shared" si="0"/>
        <v>15</v>
      </c>
    </row>
    <row r="28" spans="1:7">
      <c r="B28" s="526"/>
      <c r="C28" s="526"/>
      <c r="D28" t="s">
        <v>18</v>
      </c>
      <c r="E28" s="160">
        <v>56</v>
      </c>
      <c r="G28" s="2">
        <f t="shared" si="0"/>
        <v>71</v>
      </c>
    </row>
    <row r="29" spans="1:7">
      <c r="B29" s="526"/>
      <c r="C29" s="526"/>
      <c r="D29" t="s">
        <v>19</v>
      </c>
      <c r="E29" s="160">
        <v>2</v>
      </c>
      <c r="G29" s="2">
        <f t="shared" si="0"/>
        <v>73</v>
      </c>
    </row>
    <row r="30" spans="1:7">
      <c r="B30" s="526"/>
      <c r="C30" s="526"/>
      <c r="D30" t="s">
        <v>21</v>
      </c>
      <c r="E30" s="160">
        <v>85</v>
      </c>
      <c r="G30" s="2">
        <f t="shared" si="0"/>
        <v>158</v>
      </c>
    </row>
    <row r="31" spans="1:7">
      <c r="A31" s="7">
        <v>42794</v>
      </c>
      <c r="B31" s="526" t="s">
        <v>114</v>
      </c>
      <c r="C31" s="526" t="s">
        <v>20</v>
      </c>
      <c r="D31" t="s">
        <v>18</v>
      </c>
      <c r="E31" s="160"/>
      <c r="F31" s="2">
        <v>56</v>
      </c>
      <c r="G31" s="2">
        <f t="shared" si="0"/>
        <v>102</v>
      </c>
    </row>
    <row r="32" spans="1:7">
      <c r="A32" s="7">
        <v>42794</v>
      </c>
      <c r="B32" s="526" t="s">
        <v>114</v>
      </c>
      <c r="C32" s="526" t="s">
        <v>20</v>
      </c>
      <c r="D32" t="s">
        <v>19</v>
      </c>
      <c r="E32" s="160"/>
      <c r="F32" s="2">
        <v>2</v>
      </c>
      <c r="G32" s="2">
        <f t="shared" si="0"/>
        <v>100</v>
      </c>
    </row>
    <row r="33" spans="1:7">
      <c r="A33" s="7">
        <v>43011</v>
      </c>
      <c r="B33" s="526">
        <v>13778</v>
      </c>
      <c r="C33" s="526" t="s">
        <v>20</v>
      </c>
      <c r="D33" t="s">
        <v>16</v>
      </c>
      <c r="E33" s="160"/>
      <c r="F33" s="2">
        <v>13</v>
      </c>
      <c r="G33" s="2">
        <f t="shared" si="0"/>
        <v>87</v>
      </c>
    </row>
    <row r="34" spans="1:7">
      <c r="A34" s="7">
        <v>43011</v>
      </c>
      <c r="B34" s="526">
        <v>13778</v>
      </c>
      <c r="C34" s="526" t="s">
        <v>20</v>
      </c>
      <c r="D34" t="s">
        <v>17</v>
      </c>
      <c r="E34" s="160"/>
      <c r="F34" s="2">
        <v>2</v>
      </c>
      <c r="G34" s="2">
        <f t="shared" si="0"/>
        <v>85</v>
      </c>
    </row>
    <row r="35" spans="1:7">
      <c r="A35" s="7">
        <v>43067</v>
      </c>
      <c r="B35" s="526" t="s">
        <v>12</v>
      </c>
      <c r="C35" s="526" t="s">
        <v>20</v>
      </c>
      <c r="D35" t="s">
        <v>21</v>
      </c>
      <c r="E35" s="160"/>
      <c r="F35" s="2">
        <v>85</v>
      </c>
      <c r="G35" s="2">
        <f t="shared" si="0"/>
        <v>0</v>
      </c>
    </row>
    <row r="36" spans="1:7">
      <c r="A36" s="44">
        <v>42825</v>
      </c>
      <c r="B36" s="525" t="s">
        <v>14</v>
      </c>
      <c r="C36" s="525" t="s">
        <v>23</v>
      </c>
      <c r="D36" t="s">
        <v>16</v>
      </c>
      <c r="E36" s="160">
        <v>12</v>
      </c>
      <c r="G36" s="2">
        <f t="shared" si="0"/>
        <v>12</v>
      </c>
    </row>
    <row r="37" spans="1:7">
      <c r="B37" s="526"/>
      <c r="C37" s="526"/>
      <c r="D37" t="s">
        <v>17</v>
      </c>
      <c r="E37" s="160">
        <v>2</v>
      </c>
      <c r="G37" s="2">
        <f t="shared" si="0"/>
        <v>14</v>
      </c>
    </row>
    <row r="38" spans="1:7">
      <c r="B38" s="526"/>
      <c r="C38" s="526"/>
      <c r="D38" t="s">
        <v>18</v>
      </c>
      <c r="E38" s="160">
        <v>60</v>
      </c>
      <c r="G38" s="2">
        <f t="shared" si="0"/>
        <v>74</v>
      </c>
    </row>
    <row r="39" spans="1:7">
      <c r="B39" s="526"/>
      <c r="C39" s="526"/>
      <c r="D39" t="s">
        <v>19</v>
      </c>
      <c r="E39" s="160">
        <v>2</v>
      </c>
      <c r="G39" s="2">
        <f t="shared" si="0"/>
        <v>76</v>
      </c>
    </row>
    <row r="40" spans="1:7">
      <c r="A40" s="7">
        <v>42824</v>
      </c>
      <c r="B40" s="526" t="s">
        <v>114</v>
      </c>
      <c r="C40" s="526" t="s">
        <v>23</v>
      </c>
      <c r="D40" t="s">
        <v>18</v>
      </c>
      <c r="E40" s="160"/>
      <c r="F40" s="2">
        <v>60</v>
      </c>
      <c r="G40" s="2">
        <f t="shared" si="0"/>
        <v>16</v>
      </c>
    </row>
    <row r="41" spans="1:7">
      <c r="A41" s="7">
        <v>42824</v>
      </c>
      <c r="B41" s="526" t="s">
        <v>114</v>
      </c>
      <c r="C41" s="526" t="s">
        <v>23</v>
      </c>
      <c r="D41" t="s">
        <v>19</v>
      </c>
      <c r="E41" s="160"/>
      <c r="F41" s="2">
        <v>2</v>
      </c>
      <c r="G41" s="2">
        <f t="shared" si="0"/>
        <v>14</v>
      </c>
    </row>
    <row r="42" spans="1:7">
      <c r="A42" s="7">
        <v>43011</v>
      </c>
      <c r="B42" s="526">
        <v>13778</v>
      </c>
      <c r="C42" s="526" t="s">
        <v>23</v>
      </c>
      <c r="D42" t="s">
        <v>16</v>
      </c>
      <c r="E42" s="160"/>
      <c r="F42" s="2">
        <v>12</v>
      </c>
      <c r="G42" s="2">
        <f t="shared" si="0"/>
        <v>2</v>
      </c>
    </row>
    <row r="43" spans="1:7" ht="15.75" customHeight="1">
      <c r="A43" s="7">
        <v>43011</v>
      </c>
      <c r="B43" s="526">
        <v>13778</v>
      </c>
      <c r="C43" s="526" t="s">
        <v>23</v>
      </c>
      <c r="D43" t="s">
        <v>17</v>
      </c>
      <c r="E43" s="160"/>
      <c r="F43" s="2">
        <v>2</v>
      </c>
      <c r="G43" s="2">
        <f t="shared" si="0"/>
        <v>0</v>
      </c>
    </row>
    <row r="44" spans="1:7">
      <c r="A44" s="44">
        <v>42855</v>
      </c>
      <c r="B44" s="525" t="s">
        <v>14</v>
      </c>
      <c r="C44" s="525" t="s">
        <v>24</v>
      </c>
      <c r="D44" t="s">
        <v>16</v>
      </c>
      <c r="E44" s="160">
        <v>13</v>
      </c>
      <c r="G44" s="2">
        <f t="shared" si="0"/>
        <v>13</v>
      </c>
    </row>
    <row r="45" spans="1:7">
      <c r="B45" s="526"/>
      <c r="C45" s="526"/>
      <c r="D45" t="s">
        <v>17</v>
      </c>
      <c r="E45" s="160">
        <v>2</v>
      </c>
      <c r="G45" s="2">
        <f t="shared" si="0"/>
        <v>15</v>
      </c>
    </row>
    <row r="46" spans="1:7">
      <c r="B46" s="526"/>
      <c r="C46" s="526"/>
      <c r="D46" t="s">
        <v>18</v>
      </c>
      <c r="E46" s="160">
        <v>60</v>
      </c>
      <c r="G46" s="2">
        <f t="shared" si="0"/>
        <v>75</v>
      </c>
    </row>
    <row r="47" spans="1:7">
      <c r="B47" s="526"/>
      <c r="C47" s="526"/>
      <c r="D47" t="s">
        <v>19</v>
      </c>
      <c r="E47" s="160">
        <v>2</v>
      </c>
      <c r="G47" s="2">
        <f t="shared" si="0"/>
        <v>77</v>
      </c>
    </row>
    <row r="48" spans="1:7">
      <c r="A48" s="7">
        <v>42855</v>
      </c>
      <c r="B48" s="526" t="s">
        <v>114</v>
      </c>
      <c r="C48" s="526" t="s">
        <v>24</v>
      </c>
      <c r="D48" t="s">
        <v>18</v>
      </c>
      <c r="E48" s="160"/>
      <c r="F48" s="2">
        <v>60</v>
      </c>
      <c r="G48" s="2">
        <f t="shared" si="0"/>
        <v>17</v>
      </c>
    </row>
    <row r="49" spans="1:7">
      <c r="A49" s="7">
        <v>42855</v>
      </c>
      <c r="B49" s="526" t="s">
        <v>114</v>
      </c>
      <c r="C49" s="526" t="s">
        <v>24</v>
      </c>
      <c r="D49" t="s">
        <v>19</v>
      </c>
      <c r="E49" s="160"/>
      <c r="F49" s="2">
        <v>2</v>
      </c>
      <c r="G49" s="2">
        <f t="shared" si="0"/>
        <v>15</v>
      </c>
    </row>
    <row r="50" spans="1:7">
      <c r="A50" s="7">
        <v>43011</v>
      </c>
      <c r="B50" s="526">
        <v>13778</v>
      </c>
      <c r="C50" s="526" t="s">
        <v>24</v>
      </c>
      <c r="D50" t="s">
        <v>16</v>
      </c>
      <c r="E50" s="160"/>
      <c r="F50" s="2">
        <v>13</v>
      </c>
      <c r="G50" s="2">
        <f t="shared" si="0"/>
        <v>2</v>
      </c>
    </row>
    <row r="51" spans="1:7">
      <c r="A51" s="7">
        <v>43011</v>
      </c>
      <c r="B51" s="526">
        <v>13778</v>
      </c>
      <c r="C51" s="526" t="s">
        <v>24</v>
      </c>
      <c r="D51" t="s">
        <v>17</v>
      </c>
      <c r="E51" s="160"/>
      <c r="F51" s="2">
        <v>2</v>
      </c>
      <c r="G51" s="2">
        <f t="shared" si="0"/>
        <v>0</v>
      </c>
    </row>
    <row r="52" spans="1:7">
      <c r="A52" s="44">
        <v>42886</v>
      </c>
      <c r="B52" s="525" t="s">
        <v>14</v>
      </c>
      <c r="C52" s="525" t="s">
        <v>25</v>
      </c>
      <c r="D52" t="s">
        <v>16</v>
      </c>
      <c r="E52" s="160">
        <v>13</v>
      </c>
      <c r="G52" s="2">
        <f t="shared" si="0"/>
        <v>13</v>
      </c>
    </row>
    <row r="53" spans="1:7">
      <c r="B53" s="526"/>
      <c r="C53" s="526"/>
      <c r="D53" t="s">
        <v>17</v>
      </c>
      <c r="E53" s="160">
        <v>2</v>
      </c>
      <c r="G53" s="2">
        <f t="shared" si="0"/>
        <v>15</v>
      </c>
    </row>
    <row r="54" spans="1:7">
      <c r="B54" s="526"/>
      <c r="C54" s="526"/>
      <c r="D54" t="s">
        <v>18</v>
      </c>
      <c r="E54" s="160">
        <v>60</v>
      </c>
      <c r="G54" s="2">
        <f t="shared" si="0"/>
        <v>75</v>
      </c>
    </row>
    <row r="55" spans="1:7">
      <c r="B55" s="526"/>
      <c r="C55" s="526"/>
      <c r="D55" t="s">
        <v>19</v>
      </c>
      <c r="E55" s="160">
        <v>2</v>
      </c>
      <c r="G55" s="2">
        <f t="shared" si="0"/>
        <v>77</v>
      </c>
    </row>
    <row r="56" spans="1:7">
      <c r="A56" s="7">
        <v>42885</v>
      </c>
      <c r="B56" s="526" t="s">
        <v>114</v>
      </c>
      <c r="C56" s="526" t="s">
        <v>25</v>
      </c>
      <c r="D56" t="s">
        <v>18</v>
      </c>
      <c r="E56" s="160"/>
      <c r="F56" s="2">
        <v>60</v>
      </c>
      <c r="G56" s="2">
        <f t="shared" si="0"/>
        <v>17</v>
      </c>
    </row>
    <row r="57" spans="1:7">
      <c r="A57" s="7">
        <v>42885</v>
      </c>
      <c r="B57" s="526" t="s">
        <v>114</v>
      </c>
      <c r="C57" s="526" t="s">
        <v>25</v>
      </c>
      <c r="D57" t="s">
        <v>19</v>
      </c>
      <c r="E57" s="160"/>
      <c r="F57" s="2">
        <v>2</v>
      </c>
      <c r="G57" s="2">
        <f t="shared" si="0"/>
        <v>15</v>
      </c>
    </row>
    <row r="58" spans="1:7">
      <c r="A58" s="7">
        <v>43011</v>
      </c>
      <c r="B58" s="526">
        <v>13779</v>
      </c>
      <c r="C58" s="526" t="s">
        <v>25</v>
      </c>
      <c r="D58" t="s">
        <v>16</v>
      </c>
      <c r="E58" s="160"/>
      <c r="F58" s="2">
        <v>13</v>
      </c>
      <c r="G58" s="2">
        <f t="shared" si="0"/>
        <v>2</v>
      </c>
    </row>
    <row r="59" spans="1:7">
      <c r="A59" s="7">
        <v>43011</v>
      </c>
      <c r="B59" s="526">
        <v>13779</v>
      </c>
      <c r="C59" s="526" t="s">
        <v>25</v>
      </c>
      <c r="D59" t="s">
        <v>17</v>
      </c>
      <c r="E59" s="160"/>
      <c r="F59" s="2">
        <v>2</v>
      </c>
      <c r="G59" s="2">
        <f t="shared" si="0"/>
        <v>0</v>
      </c>
    </row>
    <row r="60" spans="1:7">
      <c r="A60" s="44">
        <v>42916</v>
      </c>
      <c r="B60" s="525" t="s">
        <v>14</v>
      </c>
      <c r="C60" s="525" t="s">
        <v>26</v>
      </c>
      <c r="D60" t="s">
        <v>16</v>
      </c>
      <c r="E60" s="160">
        <v>12.5</v>
      </c>
      <c r="G60" s="2">
        <f t="shared" si="0"/>
        <v>12.5</v>
      </c>
    </row>
    <row r="61" spans="1:7">
      <c r="B61" s="526"/>
      <c r="C61" s="526"/>
      <c r="D61" t="s">
        <v>17</v>
      </c>
      <c r="E61" s="160">
        <v>2</v>
      </c>
      <c r="G61" s="2">
        <f t="shared" si="0"/>
        <v>14.5</v>
      </c>
    </row>
    <row r="62" spans="1:7">
      <c r="B62" s="526"/>
      <c r="C62" s="526"/>
      <c r="D62" t="s">
        <v>18</v>
      </c>
      <c r="E62" s="160">
        <v>60</v>
      </c>
      <c r="G62" s="2">
        <f t="shared" si="0"/>
        <v>74.5</v>
      </c>
    </row>
    <row r="63" spans="1:7">
      <c r="B63" s="526"/>
      <c r="C63" s="526"/>
      <c r="D63" t="s">
        <v>19</v>
      </c>
      <c r="E63" s="160">
        <v>2</v>
      </c>
      <c r="G63" s="2">
        <f t="shared" si="0"/>
        <v>76.5</v>
      </c>
    </row>
    <row r="64" spans="1:7">
      <c r="A64" s="7">
        <v>42916</v>
      </c>
      <c r="B64" s="526" t="s">
        <v>114</v>
      </c>
      <c r="C64" s="526" t="s">
        <v>26</v>
      </c>
      <c r="D64" t="s">
        <v>18</v>
      </c>
      <c r="E64" s="160"/>
      <c r="F64" s="2">
        <v>60</v>
      </c>
      <c r="G64" s="2">
        <f t="shared" si="0"/>
        <v>16.5</v>
      </c>
    </row>
    <row r="65" spans="1:7">
      <c r="A65" s="7">
        <v>42916</v>
      </c>
      <c r="B65" s="526" t="s">
        <v>114</v>
      </c>
      <c r="C65" s="526" t="s">
        <v>26</v>
      </c>
      <c r="D65" t="s">
        <v>19</v>
      </c>
      <c r="E65" s="160"/>
      <c r="F65" s="2">
        <v>2</v>
      </c>
      <c r="G65" s="2">
        <f t="shared" si="0"/>
        <v>14.5</v>
      </c>
    </row>
    <row r="66" spans="1:7">
      <c r="A66" s="7">
        <v>43011</v>
      </c>
      <c r="B66" s="526">
        <v>13779</v>
      </c>
      <c r="C66" s="526" t="s">
        <v>26</v>
      </c>
      <c r="D66" t="s">
        <v>16</v>
      </c>
      <c r="E66" s="160"/>
      <c r="F66" s="2">
        <v>12.5</v>
      </c>
      <c r="G66" s="2">
        <f t="shared" si="0"/>
        <v>2</v>
      </c>
    </row>
    <row r="67" spans="1:7">
      <c r="A67" s="7">
        <v>43011</v>
      </c>
      <c r="B67" s="526">
        <v>13779</v>
      </c>
      <c r="C67" s="526" t="s">
        <v>26</v>
      </c>
      <c r="D67" t="s">
        <v>17</v>
      </c>
      <c r="E67" s="160"/>
      <c r="F67" s="2">
        <v>2</v>
      </c>
      <c r="G67" s="2">
        <f t="shared" si="0"/>
        <v>0</v>
      </c>
    </row>
    <row r="68" spans="1:7">
      <c r="A68" s="44">
        <v>42947</v>
      </c>
      <c r="B68" s="525" t="s">
        <v>14</v>
      </c>
      <c r="C68" s="525" t="s">
        <v>27</v>
      </c>
      <c r="D68" t="s">
        <v>16</v>
      </c>
      <c r="E68" s="160">
        <v>13</v>
      </c>
      <c r="G68" s="2">
        <f t="shared" si="0"/>
        <v>13</v>
      </c>
    </row>
    <row r="69" spans="1:7">
      <c r="B69" s="526"/>
      <c r="C69" s="526"/>
      <c r="D69" t="s">
        <v>17</v>
      </c>
      <c r="E69" s="160">
        <v>2</v>
      </c>
      <c r="G69" s="2">
        <f t="shared" si="0"/>
        <v>15</v>
      </c>
    </row>
    <row r="70" spans="1:7">
      <c r="B70" s="526"/>
      <c r="C70" s="526"/>
      <c r="D70" t="s">
        <v>18</v>
      </c>
      <c r="E70" s="160">
        <v>60</v>
      </c>
      <c r="G70" s="2">
        <f t="shared" si="0"/>
        <v>75</v>
      </c>
    </row>
    <row r="71" spans="1:7">
      <c r="B71" s="526"/>
      <c r="C71" s="526"/>
      <c r="D71" t="s">
        <v>19</v>
      </c>
      <c r="E71" s="160">
        <v>2</v>
      </c>
      <c r="G71" s="2">
        <f t="shared" si="0"/>
        <v>77</v>
      </c>
    </row>
    <row r="72" spans="1:7">
      <c r="A72" s="7">
        <v>42945</v>
      </c>
      <c r="B72" s="526" t="s">
        <v>114</v>
      </c>
      <c r="C72" s="526" t="s">
        <v>27</v>
      </c>
      <c r="D72" t="s">
        <v>18</v>
      </c>
      <c r="E72" s="160"/>
      <c r="F72" s="2">
        <v>60</v>
      </c>
      <c r="G72" s="2">
        <f t="shared" si="0"/>
        <v>17</v>
      </c>
    </row>
    <row r="73" spans="1:7">
      <c r="A73" s="7">
        <v>42945</v>
      </c>
      <c r="B73" s="526" t="s">
        <v>114</v>
      </c>
      <c r="C73" s="526" t="s">
        <v>27</v>
      </c>
      <c r="D73" t="s">
        <v>19</v>
      </c>
      <c r="E73" s="160"/>
      <c r="F73" s="2">
        <v>2</v>
      </c>
      <c r="G73" s="2">
        <f t="shared" si="0"/>
        <v>15</v>
      </c>
    </row>
    <row r="74" spans="1:7">
      <c r="A74" s="7">
        <v>43011</v>
      </c>
      <c r="B74" s="526">
        <v>13779</v>
      </c>
      <c r="C74" s="526" t="s">
        <v>27</v>
      </c>
      <c r="D74" t="s">
        <v>16</v>
      </c>
      <c r="E74" s="160"/>
      <c r="F74" s="2">
        <v>13</v>
      </c>
      <c r="G74" s="2">
        <f t="shared" si="0"/>
        <v>2</v>
      </c>
    </row>
    <row r="75" spans="1:7">
      <c r="A75" s="7">
        <v>43011</v>
      </c>
      <c r="B75" s="526">
        <v>13779</v>
      </c>
      <c r="C75" s="526" t="s">
        <v>27</v>
      </c>
      <c r="D75" t="s">
        <v>17</v>
      </c>
      <c r="E75" s="160"/>
      <c r="F75" s="2">
        <v>2</v>
      </c>
      <c r="G75" s="2">
        <f t="shared" si="0"/>
        <v>0</v>
      </c>
    </row>
    <row r="76" spans="1:7">
      <c r="A76" s="44">
        <v>42978</v>
      </c>
      <c r="B76" s="525" t="s">
        <v>14</v>
      </c>
      <c r="C76" s="525" t="s">
        <v>28</v>
      </c>
      <c r="D76" t="s">
        <v>16</v>
      </c>
      <c r="E76" s="160">
        <v>13</v>
      </c>
      <c r="G76" s="2">
        <f t="shared" si="0"/>
        <v>13</v>
      </c>
    </row>
    <row r="77" spans="1:7">
      <c r="B77" s="526"/>
      <c r="C77" s="526"/>
      <c r="D77" t="s">
        <v>17</v>
      </c>
      <c r="E77" s="160">
        <v>2</v>
      </c>
      <c r="G77" s="2">
        <f t="shared" si="0"/>
        <v>15</v>
      </c>
    </row>
    <row r="78" spans="1:7">
      <c r="B78" s="526"/>
      <c r="C78" s="526"/>
      <c r="D78" t="s">
        <v>18</v>
      </c>
      <c r="E78" s="160">
        <v>60</v>
      </c>
      <c r="G78" s="2">
        <f t="shared" si="0"/>
        <v>75</v>
      </c>
    </row>
    <row r="79" spans="1:7">
      <c r="B79" s="526"/>
      <c r="C79" s="526"/>
      <c r="D79" t="s">
        <v>19</v>
      </c>
      <c r="E79" s="160">
        <v>2</v>
      </c>
      <c r="G79" s="2">
        <f t="shared" si="0"/>
        <v>77</v>
      </c>
    </row>
    <row r="80" spans="1:7">
      <c r="B80" s="526"/>
      <c r="C80" s="526"/>
      <c r="D80" t="s">
        <v>21</v>
      </c>
      <c r="E80" s="160">
        <v>85</v>
      </c>
      <c r="G80" s="2">
        <f t="shared" si="0"/>
        <v>162</v>
      </c>
    </row>
    <row r="81" spans="1:7">
      <c r="A81" s="7">
        <v>42978</v>
      </c>
      <c r="B81" s="526" t="s">
        <v>114</v>
      </c>
      <c r="C81" s="526" t="s">
        <v>28</v>
      </c>
      <c r="D81" t="s">
        <v>18</v>
      </c>
      <c r="E81" s="160"/>
      <c r="F81" s="2">
        <v>60</v>
      </c>
      <c r="G81" s="2">
        <f t="shared" si="0"/>
        <v>102</v>
      </c>
    </row>
    <row r="82" spans="1:7">
      <c r="A82" s="7">
        <v>42978</v>
      </c>
      <c r="B82" s="526" t="s">
        <v>114</v>
      </c>
      <c r="C82" s="526" t="s">
        <v>28</v>
      </c>
      <c r="D82" t="s">
        <v>19</v>
      </c>
      <c r="E82" s="160"/>
      <c r="F82" s="2">
        <v>2</v>
      </c>
      <c r="G82" s="2">
        <f t="shared" si="0"/>
        <v>100</v>
      </c>
    </row>
    <row r="83" spans="1:7">
      <c r="A83" s="7">
        <v>43011</v>
      </c>
      <c r="B83" s="526">
        <v>13779</v>
      </c>
      <c r="C83" s="526" t="s">
        <v>28</v>
      </c>
      <c r="D83" t="s">
        <v>16</v>
      </c>
      <c r="E83" s="160"/>
      <c r="F83" s="2">
        <v>13</v>
      </c>
      <c r="G83" s="2">
        <f t="shared" si="0"/>
        <v>87</v>
      </c>
    </row>
    <row r="84" spans="1:7">
      <c r="A84" s="7">
        <v>43011</v>
      </c>
      <c r="B84" s="526">
        <v>13779</v>
      </c>
      <c r="C84" s="526" t="s">
        <v>28</v>
      </c>
      <c r="D84" t="s">
        <v>17</v>
      </c>
      <c r="E84" s="160"/>
      <c r="F84" s="2">
        <v>2</v>
      </c>
      <c r="G84" s="2">
        <f t="shared" si="0"/>
        <v>85</v>
      </c>
    </row>
    <row r="85" spans="1:7">
      <c r="A85" s="7">
        <v>43067</v>
      </c>
      <c r="B85" s="526" t="s">
        <v>12</v>
      </c>
      <c r="C85" s="526" t="s">
        <v>28</v>
      </c>
      <c r="D85" t="s">
        <v>21</v>
      </c>
      <c r="E85" s="160"/>
      <c r="F85" s="2">
        <v>85</v>
      </c>
      <c r="G85" s="2">
        <f t="shared" si="0"/>
        <v>0</v>
      </c>
    </row>
    <row r="86" spans="1:7">
      <c r="A86" s="44">
        <v>43008</v>
      </c>
      <c r="B86" s="525" t="s">
        <v>14</v>
      </c>
      <c r="C86" s="525" t="s">
        <v>29</v>
      </c>
      <c r="D86" t="s">
        <v>16</v>
      </c>
      <c r="E86" s="160">
        <v>8</v>
      </c>
      <c r="G86" s="2">
        <f t="shared" si="0"/>
        <v>8</v>
      </c>
    </row>
    <row r="87" spans="1:7">
      <c r="A87" s="44"/>
      <c r="B87" s="525"/>
      <c r="C87" s="525"/>
      <c r="D87" t="s">
        <v>17</v>
      </c>
      <c r="E87" s="160">
        <v>2</v>
      </c>
      <c r="G87" s="2">
        <f t="shared" si="0"/>
        <v>10</v>
      </c>
    </row>
    <row r="88" spans="1:7">
      <c r="B88" s="526"/>
      <c r="C88" s="526"/>
      <c r="D88" t="s">
        <v>18</v>
      </c>
      <c r="E88" s="160">
        <v>60</v>
      </c>
      <c r="G88" s="2">
        <f t="shared" si="0"/>
        <v>70</v>
      </c>
    </row>
    <row r="89" spans="1:7">
      <c r="B89" s="526"/>
      <c r="C89" s="526"/>
      <c r="D89" t="s">
        <v>19</v>
      </c>
      <c r="E89" s="160">
        <v>2</v>
      </c>
      <c r="G89" s="2">
        <f t="shared" si="0"/>
        <v>72</v>
      </c>
    </row>
    <row r="90" spans="1:7">
      <c r="A90" s="7">
        <v>42823</v>
      </c>
      <c r="B90" s="526"/>
      <c r="C90" s="526"/>
      <c r="D90" t="s">
        <v>21</v>
      </c>
      <c r="E90" s="160">
        <v>85</v>
      </c>
      <c r="G90" s="2">
        <f t="shared" si="0"/>
        <v>157</v>
      </c>
    </row>
    <row r="91" spans="1:7">
      <c r="A91" s="7">
        <v>43008</v>
      </c>
      <c r="B91" s="526" t="s">
        <v>114</v>
      </c>
      <c r="C91" s="526" t="s">
        <v>29</v>
      </c>
      <c r="D91" t="s">
        <v>18</v>
      </c>
      <c r="E91" s="160"/>
      <c r="F91" s="2">
        <v>60</v>
      </c>
      <c r="G91" s="2">
        <f t="shared" ref="G91:G155" si="1">+G90+E91-F91</f>
        <v>97</v>
      </c>
    </row>
    <row r="92" spans="1:7">
      <c r="A92" s="7">
        <v>43008</v>
      </c>
      <c r="B92" s="526" t="s">
        <v>114</v>
      </c>
      <c r="C92" s="526" t="s">
        <v>29</v>
      </c>
      <c r="D92" t="s">
        <v>19</v>
      </c>
      <c r="E92" s="160"/>
      <c r="F92" s="2">
        <v>2</v>
      </c>
      <c r="G92" s="2">
        <f t="shared" si="1"/>
        <v>95</v>
      </c>
    </row>
    <row r="93" spans="1:7">
      <c r="A93" s="7">
        <v>43067</v>
      </c>
      <c r="B93" s="526" t="s">
        <v>12</v>
      </c>
      <c r="C93" s="20">
        <v>42823</v>
      </c>
      <c r="D93" t="s">
        <v>21</v>
      </c>
      <c r="E93" s="160"/>
      <c r="F93" s="2">
        <v>85</v>
      </c>
      <c r="G93" s="2">
        <f t="shared" si="1"/>
        <v>10</v>
      </c>
    </row>
    <row r="94" spans="1:7">
      <c r="A94" s="7">
        <v>43087</v>
      </c>
      <c r="B94" s="526">
        <v>14238</v>
      </c>
      <c r="C94" s="20" t="s">
        <v>29</v>
      </c>
      <c r="D94" t="s">
        <v>16</v>
      </c>
      <c r="E94" s="160"/>
      <c r="F94" s="2">
        <v>8</v>
      </c>
      <c r="G94" s="2">
        <f t="shared" si="1"/>
        <v>2</v>
      </c>
    </row>
    <row r="95" spans="1:7">
      <c r="A95" s="7">
        <v>43087</v>
      </c>
      <c r="B95" s="526">
        <v>14238</v>
      </c>
      <c r="C95" s="20" t="s">
        <v>29</v>
      </c>
      <c r="D95" t="s">
        <v>17</v>
      </c>
      <c r="E95" s="160"/>
      <c r="F95" s="2">
        <v>2</v>
      </c>
      <c r="G95" s="2">
        <f t="shared" si="1"/>
        <v>0</v>
      </c>
    </row>
    <row r="96" spans="1:7">
      <c r="A96" s="44">
        <v>43039</v>
      </c>
      <c r="B96" s="525" t="s">
        <v>14</v>
      </c>
      <c r="C96" s="525" t="s">
        <v>30</v>
      </c>
      <c r="D96" t="s">
        <v>16</v>
      </c>
      <c r="E96" s="160">
        <v>8</v>
      </c>
      <c r="G96" s="2">
        <f t="shared" si="1"/>
        <v>8</v>
      </c>
    </row>
    <row r="97" spans="1:7" ht="15.75" customHeight="1">
      <c r="A97" s="44"/>
      <c r="B97" s="525"/>
      <c r="C97" s="525"/>
      <c r="D97" t="s">
        <v>17</v>
      </c>
      <c r="E97" s="160">
        <v>2</v>
      </c>
      <c r="G97" s="2">
        <f t="shared" si="1"/>
        <v>10</v>
      </c>
    </row>
    <row r="98" spans="1:7" ht="15.75" customHeight="1">
      <c r="B98" s="526"/>
      <c r="C98" s="526"/>
      <c r="D98" t="s">
        <v>18</v>
      </c>
      <c r="E98" s="160">
        <v>60</v>
      </c>
      <c r="G98" s="2">
        <f t="shared" si="1"/>
        <v>70</v>
      </c>
    </row>
    <row r="99" spans="1:7" ht="15.75" customHeight="1">
      <c r="B99" s="526"/>
      <c r="C99" s="526"/>
      <c r="D99" t="s">
        <v>19</v>
      </c>
      <c r="E99" s="160">
        <v>2</v>
      </c>
      <c r="G99" s="2">
        <f t="shared" si="1"/>
        <v>72</v>
      </c>
    </row>
    <row r="100" spans="1:7" ht="15.75" customHeight="1">
      <c r="A100" s="7">
        <v>42977</v>
      </c>
      <c r="B100" s="526" t="s">
        <v>31</v>
      </c>
      <c r="C100" s="526"/>
      <c r="D100" t="s">
        <v>111</v>
      </c>
      <c r="E100" s="160">
        <v>25</v>
      </c>
      <c r="G100" s="2">
        <f t="shared" si="1"/>
        <v>97</v>
      </c>
    </row>
    <row r="101" spans="1:7">
      <c r="A101" s="7">
        <v>43039</v>
      </c>
      <c r="B101" s="526" t="s">
        <v>114</v>
      </c>
      <c r="C101" s="526" t="s">
        <v>30</v>
      </c>
      <c r="D101" t="s">
        <v>18</v>
      </c>
      <c r="E101" s="160"/>
      <c r="F101" s="2">
        <v>60</v>
      </c>
      <c r="G101" s="2">
        <f t="shared" si="1"/>
        <v>37</v>
      </c>
    </row>
    <row r="102" spans="1:7" ht="16.5" customHeight="1">
      <c r="A102" s="7">
        <v>43039</v>
      </c>
      <c r="B102" s="526" t="s">
        <v>114</v>
      </c>
      <c r="C102" s="526" t="s">
        <v>30</v>
      </c>
      <c r="D102" t="s">
        <v>19</v>
      </c>
      <c r="E102" s="160"/>
      <c r="F102" s="2">
        <v>2</v>
      </c>
      <c r="G102" s="2">
        <f t="shared" si="1"/>
        <v>35</v>
      </c>
    </row>
    <row r="103" spans="1:7" ht="16.5" customHeight="1">
      <c r="A103" s="7">
        <v>43063</v>
      </c>
      <c r="B103" s="526">
        <v>14062</v>
      </c>
      <c r="C103" s="526" t="s">
        <v>30</v>
      </c>
      <c r="D103" t="s">
        <v>16</v>
      </c>
      <c r="E103" s="160"/>
      <c r="F103" s="2">
        <v>8</v>
      </c>
      <c r="G103" s="2">
        <f t="shared" si="1"/>
        <v>27</v>
      </c>
    </row>
    <row r="104" spans="1:7" ht="16.5" customHeight="1">
      <c r="A104" s="7">
        <v>43063</v>
      </c>
      <c r="B104" s="526">
        <v>14062</v>
      </c>
      <c r="C104" s="526" t="s">
        <v>30</v>
      </c>
      <c r="D104" t="s">
        <v>17</v>
      </c>
      <c r="E104" s="160"/>
      <c r="F104" s="2">
        <v>2</v>
      </c>
      <c r="G104" s="2">
        <f t="shared" si="1"/>
        <v>25</v>
      </c>
    </row>
    <row r="105" spans="1:7" ht="16.5" customHeight="1">
      <c r="A105" s="7">
        <v>43087</v>
      </c>
      <c r="B105" s="526">
        <v>7401</v>
      </c>
      <c r="C105" s="526" t="s">
        <v>30</v>
      </c>
      <c r="D105" t="s">
        <v>111</v>
      </c>
      <c r="E105" s="160"/>
      <c r="F105" s="2">
        <v>25</v>
      </c>
      <c r="G105" s="2">
        <f t="shared" si="1"/>
        <v>0</v>
      </c>
    </row>
    <row r="106" spans="1:7" ht="16.5" customHeight="1">
      <c r="A106" s="44">
        <v>43069</v>
      </c>
      <c r="B106" s="525" t="s">
        <v>14</v>
      </c>
      <c r="C106" s="525" t="s">
        <v>33</v>
      </c>
      <c r="D106" t="s">
        <v>16</v>
      </c>
      <c r="E106" s="160">
        <v>8.1999999999999993</v>
      </c>
      <c r="G106" s="2">
        <f t="shared" si="1"/>
        <v>8.1999999999999993</v>
      </c>
    </row>
    <row r="107" spans="1:7" ht="16.5" customHeight="1">
      <c r="A107" s="44"/>
      <c r="B107" s="525"/>
      <c r="C107" s="525"/>
      <c r="D107" t="s">
        <v>17</v>
      </c>
      <c r="E107" s="160">
        <v>2</v>
      </c>
      <c r="G107" s="2">
        <f t="shared" si="1"/>
        <v>10.199999999999999</v>
      </c>
    </row>
    <row r="108" spans="1:7" ht="16.5" customHeight="1">
      <c r="B108" s="526"/>
      <c r="C108" s="526"/>
      <c r="D108" t="s">
        <v>18</v>
      </c>
      <c r="E108" s="160">
        <v>60</v>
      </c>
      <c r="G108" s="2">
        <f t="shared" si="1"/>
        <v>70.2</v>
      </c>
    </row>
    <row r="109" spans="1:7" ht="16.5" customHeight="1">
      <c r="B109" s="526"/>
      <c r="C109" s="526"/>
      <c r="D109" t="s">
        <v>19</v>
      </c>
      <c r="E109" s="160">
        <v>2</v>
      </c>
      <c r="G109" s="2">
        <f t="shared" si="1"/>
        <v>72.2</v>
      </c>
    </row>
    <row r="110" spans="1:7" ht="16.5" customHeight="1">
      <c r="B110" s="526"/>
      <c r="C110" s="526"/>
      <c r="D110" t="s">
        <v>90</v>
      </c>
      <c r="E110" s="160">
        <v>10</v>
      </c>
      <c r="G110" s="2">
        <f t="shared" si="1"/>
        <v>82.2</v>
      </c>
    </row>
    <row r="111" spans="1:7" ht="16.5" customHeight="1">
      <c r="A111" s="7">
        <v>43087</v>
      </c>
      <c r="B111" s="526">
        <v>14238</v>
      </c>
      <c r="C111" s="526" t="s">
        <v>33</v>
      </c>
      <c r="D111" t="s">
        <v>16</v>
      </c>
      <c r="E111" s="160"/>
      <c r="F111" s="2">
        <v>8.1999999999999993</v>
      </c>
      <c r="G111" s="2">
        <f t="shared" si="1"/>
        <v>74</v>
      </c>
    </row>
    <row r="112" spans="1:7" ht="16.5" customHeight="1">
      <c r="A112" s="7">
        <v>43087</v>
      </c>
      <c r="B112" s="526">
        <v>14238</v>
      </c>
      <c r="C112" s="526" t="s">
        <v>33</v>
      </c>
      <c r="D112" t="s">
        <v>17</v>
      </c>
      <c r="E112" s="160"/>
      <c r="F112" s="2">
        <v>2</v>
      </c>
      <c r="G112" s="2">
        <f t="shared" si="1"/>
        <v>72</v>
      </c>
    </row>
    <row r="113" spans="1:7" ht="16.5" customHeight="1">
      <c r="A113" s="7">
        <v>43069</v>
      </c>
      <c r="B113" s="526" t="s">
        <v>114</v>
      </c>
      <c r="C113" s="526" t="s">
        <v>33</v>
      </c>
      <c r="D113" t="s">
        <v>18</v>
      </c>
      <c r="E113" s="160"/>
      <c r="F113" s="2">
        <v>24</v>
      </c>
      <c r="G113" s="2">
        <f t="shared" si="1"/>
        <v>48</v>
      </c>
    </row>
    <row r="114" spans="1:7" ht="16.5" customHeight="1">
      <c r="A114" s="7">
        <v>43087</v>
      </c>
      <c r="B114" s="526">
        <v>14238</v>
      </c>
      <c r="C114" s="526" t="s">
        <v>33</v>
      </c>
      <c r="D114" t="s">
        <v>18</v>
      </c>
      <c r="E114" s="160"/>
      <c r="F114" s="2">
        <v>36</v>
      </c>
      <c r="G114" s="2">
        <f t="shared" si="1"/>
        <v>12</v>
      </c>
    </row>
    <row r="115" spans="1:7" ht="16.5" customHeight="1">
      <c r="A115" s="7">
        <v>43087</v>
      </c>
      <c r="B115" s="526">
        <v>14238</v>
      </c>
      <c r="C115" s="526" t="s">
        <v>33</v>
      </c>
      <c r="D115" t="s">
        <v>19</v>
      </c>
      <c r="E115" s="160"/>
      <c r="F115" s="2">
        <v>2</v>
      </c>
      <c r="G115" s="2">
        <f t="shared" si="1"/>
        <v>10</v>
      </c>
    </row>
    <row r="116" spans="1:7" ht="16.5" customHeight="1">
      <c r="A116" s="7">
        <v>43087</v>
      </c>
      <c r="B116" s="526">
        <v>14238</v>
      </c>
      <c r="C116" s="526" t="s">
        <v>33</v>
      </c>
      <c r="D116" t="s">
        <v>90</v>
      </c>
      <c r="E116" s="160"/>
      <c r="F116" s="2">
        <v>10</v>
      </c>
      <c r="G116" s="2">
        <f t="shared" si="1"/>
        <v>0</v>
      </c>
    </row>
    <row r="117" spans="1:7" ht="16.5" customHeight="1">
      <c r="A117" s="44">
        <v>43100</v>
      </c>
      <c r="B117" s="525" t="s">
        <v>14</v>
      </c>
      <c r="C117" s="525" t="s">
        <v>34</v>
      </c>
      <c r="D117" t="s">
        <v>16</v>
      </c>
      <c r="E117" s="160">
        <v>8.9</v>
      </c>
      <c r="G117" s="2">
        <f t="shared" si="1"/>
        <v>8.9</v>
      </c>
    </row>
    <row r="118" spans="1:7" ht="16.5" customHeight="1">
      <c r="A118" s="44"/>
      <c r="B118" s="525"/>
      <c r="C118" s="525"/>
      <c r="D118" t="s">
        <v>17</v>
      </c>
      <c r="E118" s="160">
        <v>2</v>
      </c>
      <c r="G118" s="2">
        <f t="shared" si="1"/>
        <v>10.9</v>
      </c>
    </row>
    <row r="119" spans="1:7" ht="16.5" customHeight="1">
      <c r="B119" s="526"/>
      <c r="C119" s="526"/>
      <c r="D119" t="s">
        <v>18</v>
      </c>
      <c r="E119" s="160">
        <v>60</v>
      </c>
      <c r="G119" s="2">
        <f t="shared" si="1"/>
        <v>70.900000000000006</v>
      </c>
    </row>
    <row r="120" spans="1:7" ht="16.5" customHeight="1">
      <c r="B120" s="526"/>
      <c r="C120" s="526"/>
      <c r="D120" t="s">
        <v>19</v>
      </c>
      <c r="E120" s="160">
        <v>2</v>
      </c>
      <c r="G120" s="2">
        <f t="shared" si="1"/>
        <v>72.900000000000006</v>
      </c>
    </row>
    <row r="121" spans="1:7" ht="16.5" customHeight="1">
      <c r="A121" s="7">
        <v>43099</v>
      </c>
      <c r="B121" s="526" t="s">
        <v>114</v>
      </c>
      <c r="C121" s="526" t="s">
        <v>34</v>
      </c>
      <c r="D121" t="s">
        <v>18</v>
      </c>
      <c r="E121" s="160"/>
      <c r="F121" s="2">
        <v>52</v>
      </c>
      <c r="G121" s="2">
        <f t="shared" si="1"/>
        <v>20.900000000000006</v>
      </c>
    </row>
    <row r="122" spans="1:7" ht="16.5" customHeight="1">
      <c r="A122" s="7">
        <v>43249</v>
      </c>
      <c r="B122" s="526">
        <v>15450</v>
      </c>
      <c r="C122" s="526" t="s">
        <v>34</v>
      </c>
      <c r="D122" t="s">
        <v>16</v>
      </c>
      <c r="E122" s="160"/>
      <c r="F122" s="2">
        <v>8.9</v>
      </c>
      <c r="G122" s="2">
        <f t="shared" si="1"/>
        <v>12.000000000000005</v>
      </c>
    </row>
    <row r="123" spans="1:7" ht="16.5" customHeight="1">
      <c r="A123" s="7">
        <v>43249</v>
      </c>
      <c r="B123" s="526">
        <v>15450</v>
      </c>
      <c r="C123" s="526" t="s">
        <v>34</v>
      </c>
      <c r="D123" t="s">
        <v>17</v>
      </c>
      <c r="E123" s="160"/>
      <c r="F123" s="2">
        <v>2</v>
      </c>
      <c r="G123" s="2">
        <f t="shared" si="1"/>
        <v>10.000000000000005</v>
      </c>
    </row>
    <row r="124" spans="1:7" ht="16.5" customHeight="1">
      <c r="A124" s="7">
        <v>43308</v>
      </c>
      <c r="B124" s="526">
        <v>15840</v>
      </c>
      <c r="C124" s="526" t="s">
        <v>34</v>
      </c>
      <c r="D124" t="s">
        <v>19</v>
      </c>
      <c r="E124" s="160"/>
      <c r="F124" s="2">
        <v>2</v>
      </c>
      <c r="G124" s="2">
        <f t="shared" si="1"/>
        <v>8.0000000000000053</v>
      </c>
    </row>
    <row r="125" spans="1:7" ht="16.5" customHeight="1">
      <c r="A125" s="7">
        <v>43818</v>
      </c>
      <c r="B125" s="526">
        <v>19328</v>
      </c>
      <c r="C125" s="526" t="s">
        <v>34</v>
      </c>
      <c r="D125" t="s">
        <v>18</v>
      </c>
      <c r="E125" s="160"/>
      <c r="F125" s="2">
        <v>8</v>
      </c>
      <c r="G125" s="2">
        <f t="shared" si="1"/>
        <v>0</v>
      </c>
    </row>
    <row r="126" spans="1:7" ht="16.5" customHeight="1">
      <c r="A126" s="44">
        <v>43131</v>
      </c>
      <c r="B126" s="525" t="s">
        <v>14</v>
      </c>
      <c r="C126" s="525" t="s">
        <v>15</v>
      </c>
      <c r="D126" t="s">
        <v>16</v>
      </c>
      <c r="E126" s="160">
        <v>8</v>
      </c>
      <c r="G126" s="2">
        <f t="shared" si="1"/>
        <v>8</v>
      </c>
    </row>
    <row r="127" spans="1:7" ht="16.5" customHeight="1">
      <c r="A127" s="44"/>
      <c r="B127" s="525"/>
      <c r="C127" s="525"/>
      <c r="D127" t="s">
        <v>17</v>
      </c>
      <c r="E127" s="160">
        <v>2</v>
      </c>
      <c r="G127" s="2">
        <f t="shared" si="1"/>
        <v>10</v>
      </c>
    </row>
    <row r="128" spans="1:7" ht="16.5" customHeight="1">
      <c r="B128" s="526"/>
      <c r="C128" s="526"/>
      <c r="D128" t="s">
        <v>18</v>
      </c>
      <c r="E128" s="160">
        <v>60</v>
      </c>
      <c r="G128" s="2">
        <f t="shared" si="1"/>
        <v>70</v>
      </c>
    </row>
    <row r="129" spans="1:7" ht="16.5" customHeight="1">
      <c r="B129" s="526"/>
      <c r="C129" s="526"/>
      <c r="D129" t="s">
        <v>19</v>
      </c>
      <c r="E129" s="160">
        <v>2</v>
      </c>
      <c r="G129" s="2">
        <f t="shared" si="1"/>
        <v>72</v>
      </c>
    </row>
    <row r="130" spans="1:7" ht="16.5" customHeight="1">
      <c r="A130" s="7">
        <v>43131</v>
      </c>
      <c r="B130" s="526" t="s">
        <v>114</v>
      </c>
      <c r="C130" s="526" t="s">
        <v>15</v>
      </c>
      <c r="D130" t="s">
        <v>18</v>
      </c>
      <c r="E130" s="160"/>
      <c r="F130" s="2">
        <v>60</v>
      </c>
      <c r="G130" s="2">
        <f t="shared" si="1"/>
        <v>12</v>
      </c>
    </row>
    <row r="131" spans="1:7" ht="16.5" customHeight="1">
      <c r="A131" s="7">
        <v>43131</v>
      </c>
      <c r="B131" s="526" t="s">
        <v>114</v>
      </c>
      <c r="C131" s="526" t="s">
        <v>15</v>
      </c>
      <c r="D131" t="s">
        <v>19</v>
      </c>
      <c r="E131" s="160"/>
      <c r="F131" s="2">
        <v>2</v>
      </c>
      <c r="G131" s="2">
        <f t="shared" si="1"/>
        <v>10</v>
      </c>
    </row>
    <row r="132" spans="1:7" ht="16.5" customHeight="1">
      <c r="A132" s="7">
        <v>43249</v>
      </c>
      <c r="B132" s="526">
        <v>15450</v>
      </c>
      <c r="C132" s="526" t="s">
        <v>15</v>
      </c>
      <c r="D132" t="s">
        <v>16</v>
      </c>
      <c r="E132" s="160"/>
      <c r="F132" s="2">
        <v>8</v>
      </c>
      <c r="G132" s="2">
        <f t="shared" si="1"/>
        <v>2</v>
      </c>
    </row>
    <row r="133" spans="1:7" ht="16.5" customHeight="1">
      <c r="A133" s="7">
        <v>43249</v>
      </c>
      <c r="B133" s="526">
        <v>15450</v>
      </c>
      <c r="C133" s="526" t="s">
        <v>15</v>
      </c>
      <c r="D133" t="s">
        <v>17</v>
      </c>
      <c r="E133" s="160"/>
      <c r="F133" s="2">
        <v>2</v>
      </c>
      <c r="G133" s="2">
        <f t="shared" si="1"/>
        <v>0</v>
      </c>
    </row>
    <row r="134" spans="1:7" ht="16.5" customHeight="1">
      <c r="A134" s="44">
        <v>43159</v>
      </c>
      <c r="B134" s="525" t="s">
        <v>14</v>
      </c>
      <c r="C134" s="525" t="s">
        <v>20</v>
      </c>
      <c r="D134" t="s">
        <v>16</v>
      </c>
      <c r="E134" s="160">
        <v>9.9</v>
      </c>
      <c r="G134" s="2">
        <f t="shared" si="1"/>
        <v>9.9</v>
      </c>
    </row>
    <row r="135" spans="1:7" ht="16.5" customHeight="1">
      <c r="A135" s="44"/>
      <c r="B135" s="525"/>
      <c r="C135" s="525"/>
      <c r="D135" t="s">
        <v>17</v>
      </c>
      <c r="E135" s="160">
        <v>2</v>
      </c>
      <c r="G135" s="2">
        <f t="shared" si="1"/>
        <v>11.9</v>
      </c>
    </row>
    <row r="136" spans="1:7" ht="16.5" customHeight="1">
      <c r="B136" s="526"/>
      <c r="C136" s="526"/>
      <c r="D136" t="s">
        <v>18</v>
      </c>
      <c r="E136" s="160">
        <v>56</v>
      </c>
      <c r="G136" s="2">
        <f t="shared" si="1"/>
        <v>67.900000000000006</v>
      </c>
    </row>
    <row r="137" spans="1:7" ht="16.5" customHeight="1">
      <c r="B137" s="526"/>
      <c r="C137" s="526"/>
      <c r="D137" t="s">
        <v>19</v>
      </c>
      <c r="E137" s="160">
        <v>5</v>
      </c>
      <c r="G137" s="2">
        <f t="shared" si="1"/>
        <v>72.900000000000006</v>
      </c>
    </row>
    <row r="138" spans="1:7" ht="16.5" customHeight="1">
      <c r="A138" s="7">
        <v>43159</v>
      </c>
      <c r="B138" s="526" t="s">
        <v>114</v>
      </c>
      <c r="C138" s="526" t="s">
        <v>20</v>
      </c>
      <c r="D138" t="s">
        <v>18</v>
      </c>
      <c r="E138" s="160"/>
      <c r="F138" s="2">
        <v>56</v>
      </c>
      <c r="G138" s="2">
        <f t="shared" si="1"/>
        <v>16.900000000000006</v>
      </c>
    </row>
    <row r="139" spans="1:7" ht="16.5" customHeight="1">
      <c r="A139" s="7">
        <v>43159</v>
      </c>
      <c r="B139" s="526" t="s">
        <v>114</v>
      </c>
      <c r="C139" s="526" t="s">
        <v>20</v>
      </c>
      <c r="D139" t="s">
        <v>19</v>
      </c>
      <c r="E139" s="160"/>
      <c r="F139" s="2">
        <v>5</v>
      </c>
      <c r="G139" s="2">
        <f t="shared" si="1"/>
        <v>11.900000000000006</v>
      </c>
    </row>
    <row r="140" spans="1:7" ht="16.5" customHeight="1">
      <c r="A140" s="7">
        <v>43249</v>
      </c>
      <c r="B140" s="526">
        <v>15450</v>
      </c>
      <c r="C140" s="526" t="s">
        <v>20</v>
      </c>
      <c r="D140" t="s">
        <v>16</v>
      </c>
      <c r="E140" s="160"/>
      <c r="F140" s="2">
        <v>9.9</v>
      </c>
      <c r="G140" s="2">
        <f t="shared" si="1"/>
        <v>2.0000000000000053</v>
      </c>
    </row>
    <row r="141" spans="1:7" ht="16.5" customHeight="1">
      <c r="A141" s="7">
        <v>43249</v>
      </c>
      <c r="B141" s="526">
        <v>15450</v>
      </c>
      <c r="C141" s="526" t="s">
        <v>20</v>
      </c>
      <c r="D141" t="s">
        <v>17</v>
      </c>
      <c r="E141" s="160"/>
      <c r="F141" s="2">
        <v>2</v>
      </c>
      <c r="G141" s="2">
        <f t="shared" si="1"/>
        <v>5.3290705182007514E-15</v>
      </c>
    </row>
    <row r="142" spans="1:7" ht="16.5" customHeight="1">
      <c r="A142" s="44">
        <v>43189</v>
      </c>
      <c r="B142" s="525" t="s">
        <v>14</v>
      </c>
      <c r="C142" s="525" t="s">
        <v>23</v>
      </c>
      <c r="D142" t="s">
        <v>16</v>
      </c>
      <c r="E142" s="160">
        <v>9.5</v>
      </c>
      <c r="G142" s="2">
        <f t="shared" si="1"/>
        <v>9.5000000000000053</v>
      </c>
    </row>
    <row r="143" spans="1:7" ht="16.5" customHeight="1">
      <c r="A143" s="44"/>
      <c r="B143" s="525"/>
      <c r="C143" s="525"/>
      <c r="D143" t="s">
        <v>17</v>
      </c>
      <c r="E143" s="160">
        <v>2</v>
      </c>
      <c r="G143" s="2">
        <f t="shared" si="1"/>
        <v>11.500000000000005</v>
      </c>
    </row>
    <row r="144" spans="1:7" ht="16.5" customHeight="1">
      <c r="B144" s="526"/>
      <c r="C144" s="526"/>
      <c r="D144" t="s">
        <v>18</v>
      </c>
      <c r="E144" s="160">
        <v>60</v>
      </c>
      <c r="G144" s="2">
        <f t="shared" si="1"/>
        <v>71.5</v>
      </c>
    </row>
    <row r="145" spans="1:7" ht="16.5" customHeight="1">
      <c r="B145" s="526"/>
      <c r="C145" s="526"/>
      <c r="D145" t="s">
        <v>19</v>
      </c>
      <c r="E145" s="160">
        <v>5</v>
      </c>
      <c r="G145" s="2">
        <f t="shared" si="1"/>
        <v>76.5</v>
      </c>
    </row>
    <row r="146" spans="1:7" ht="16.5" customHeight="1">
      <c r="A146" s="7">
        <v>43190</v>
      </c>
      <c r="B146" s="526" t="s">
        <v>114</v>
      </c>
      <c r="C146" s="526" t="s">
        <v>23</v>
      </c>
      <c r="D146" t="s">
        <v>18</v>
      </c>
      <c r="E146" s="160"/>
      <c r="F146" s="2">
        <v>60</v>
      </c>
      <c r="G146" s="2">
        <f t="shared" si="1"/>
        <v>16.5</v>
      </c>
    </row>
    <row r="147" spans="1:7" ht="16.5" customHeight="1">
      <c r="A147" s="7">
        <v>43190</v>
      </c>
      <c r="B147" s="526" t="s">
        <v>114</v>
      </c>
      <c r="C147" s="526" t="s">
        <v>23</v>
      </c>
      <c r="D147" t="s">
        <v>19</v>
      </c>
      <c r="E147" s="160"/>
      <c r="F147" s="2">
        <v>5</v>
      </c>
      <c r="G147" s="2">
        <f t="shared" si="1"/>
        <v>11.5</v>
      </c>
    </row>
    <row r="148" spans="1:7" ht="16.5" customHeight="1">
      <c r="A148" s="7">
        <v>43249</v>
      </c>
      <c r="B148" s="526">
        <v>15450</v>
      </c>
      <c r="C148" s="526" t="s">
        <v>23</v>
      </c>
      <c r="D148" t="s">
        <v>16</v>
      </c>
      <c r="E148" s="160"/>
      <c r="F148" s="2">
        <v>9.5</v>
      </c>
      <c r="G148" s="2">
        <f t="shared" si="1"/>
        <v>2</v>
      </c>
    </row>
    <row r="149" spans="1:7" ht="16.5" customHeight="1">
      <c r="A149" s="7">
        <v>43249</v>
      </c>
      <c r="B149" s="526">
        <v>15450</v>
      </c>
      <c r="C149" s="526" t="s">
        <v>23</v>
      </c>
      <c r="D149" t="s">
        <v>17</v>
      </c>
      <c r="E149" s="160"/>
      <c r="F149" s="2">
        <v>2</v>
      </c>
      <c r="G149" s="2">
        <f t="shared" si="1"/>
        <v>0</v>
      </c>
    </row>
    <row r="150" spans="1:7" ht="16.5" customHeight="1">
      <c r="A150" s="7">
        <v>43220</v>
      </c>
      <c r="B150" s="526" t="s">
        <v>14</v>
      </c>
      <c r="C150" s="526" t="s">
        <v>24</v>
      </c>
      <c r="D150" t="s">
        <v>16</v>
      </c>
      <c r="E150" s="160">
        <v>9.8000000000000007</v>
      </c>
      <c r="G150" s="2">
        <f t="shared" si="1"/>
        <v>9.8000000000000007</v>
      </c>
    </row>
    <row r="151" spans="1:7" ht="16.5" customHeight="1">
      <c r="B151" s="526"/>
      <c r="C151" s="526"/>
      <c r="D151" t="s">
        <v>17</v>
      </c>
      <c r="E151" s="160">
        <v>2</v>
      </c>
      <c r="G151" s="2">
        <f t="shared" si="1"/>
        <v>11.8</v>
      </c>
    </row>
    <row r="152" spans="1:7" ht="16.5" customHeight="1">
      <c r="B152" s="526"/>
      <c r="C152" s="526"/>
      <c r="D152" t="s">
        <v>18</v>
      </c>
      <c r="E152" s="160">
        <v>60</v>
      </c>
      <c r="G152" s="2">
        <f t="shared" si="1"/>
        <v>71.8</v>
      </c>
    </row>
    <row r="153" spans="1:7" ht="16.5" customHeight="1">
      <c r="B153" s="526"/>
      <c r="C153" s="526"/>
      <c r="D153" t="s">
        <v>19</v>
      </c>
      <c r="E153" s="160">
        <v>5</v>
      </c>
      <c r="G153" s="2">
        <f t="shared" si="1"/>
        <v>76.8</v>
      </c>
    </row>
    <row r="154" spans="1:7" ht="16.5" customHeight="1">
      <c r="B154" s="526"/>
      <c r="C154" s="526"/>
      <c r="D154" t="s">
        <v>113</v>
      </c>
      <c r="E154" s="160">
        <v>300</v>
      </c>
      <c r="G154" s="2">
        <f>+G153+E154-F154</f>
        <v>376.8</v>
      </c>
    </row>
    <row r="155" spans="1:7" ht="16.5" customHeight="1">
      <c r="A155" s="7">
        <v>43220</v>
      </c>
      <c r="B155" s="526" t="s">
        <v>114</v>
      </c>
      <c r="C155" s="526" t="s">
        <v>24</v>
      </c>
      <c r="D155" t="s">
        <v>18</v>
      </c>
      <c r="E155" s="160"/>
      <c r="F155" s="2">
        <v>60</v>
      </c>
      <c r="G155" s="2">
        <f t="shared" si="1"/>
        <v>316.8</v>
      </c>
    </row>
    <row r="156" spans="1:7" ht="16.5" customHeight="1">
      <c r="A156" s="7">
        <v>43220</v>
      </c>
      <c r="B156" s="526" t="s">
        <v>114</v>
      </c>
      <c r="C156" s="526" t="s">
        <v>24</v>
      </c>
      <c r="D156" t="s">
        <v>19</v>
      </c>
      <c r="E156" s="160"/>
      <c r="F156" s="2">
        <v>5</v>
      </c>
      <c r="G156" s="2">
        <f t="shared" ref="G156:G162" si="2">+G155+E156-F156</f>
        <v>311.8</v>
      </c>
    </row>
    <row r="157" spans="1:7" ht="16.5" customHeight="1">
      <c r="A157" s="7">
        <v>43249</v>
      </c>
      <c r="B157" s="526">
        <v>15450</v>
      </c>
      <c r="C157" s="526" t="s">
        <v>24</v>
      </c>
      <c r="D157" t="s">
        <v>16</v>
      </c>
      <c r="E157" s="160"/>
      <c r="F157" s="2">
        <v>9.8000000000000007</v>
      </c>
      <c r="G157" s="2">
        <f t="shared" si="2"/>
        <v>302</v>
      </c>
    </row>
    <row r="158" spans="1:7" ht="16.5" customHeight="1">
      <c r="A158" s="7">
        <v>43249</v>
      </c>
      <c r="B158" s="526">
        <v>15450</v>
      </c>
      <c r="C158" s="526" t="s">
        <v>24</v>
      </c>
      <c r="D158" t="s">
        <v>17</v>
      </c>
      <c r="E158" s="160"/>
      <c r="F158" s="2">
        <v>2</v>
      </c>
      <c r="G158" s="2">
        <f t="shared" si="2"/>
        <v>300</v>
      </c>
    </row>
    <row r="159" spans="1:7" ht="16.5" customHeight="1">
      <c r="A159" s="7">
        <v>43818</v>
      </c>
      <c r="B159" s="526">
        <v>19328</v>
      </c>
      <c r="C159" s="526" t="s">
        <v>24</v>
      </c>
      <c r="D159" t="s">
        <v>255</v>
      </c>
      <c r="E159" s="160"/>
      <c r="F159" s="2">
        <v>300</v>
      </c>
      <c r="G159" s="2">
        <f t="shared" si="2"/>
        <v>0</v>
      </c>
    </row>
    <row r="160" spans="1:7" ht="16.5" customHeight="1">
      <c r="A160" s="7">
        <v>43251</v>
      </c>
      <c r="B160" s="526" t="s">
        <v>14</v>
      </c>
      <c r="C160" s="526" t="s">
        <v>25</v>
      </c>
      <c r="D160" t="s">
        <v>16</v>
      </c>
      <c r="E160" s="160">
        <v>9.1</v>
      </c>
      <c r="G160" s="2">
        <f t="shared" si="2"/>
        <v>9.1</v>
      </c>
    </row>
    <row r="161" spans="1:7" ht="16.5" customHeight="1">
      <c r="B161" s="526"/>
      <c r="C161" s="526"/>
      <c r="D161" t="s">
        <v>17</v>
      </c>
      <c r="E161" s="160">
        <v>2</v>
      </c>
      <c r="G161" s="2">
        <f t="shared" si="2"/>
        <v>11.1</v>
      </c>
    </row>
    <row r="162" spans="1:7" ht="16.5" customHeight="1">
      <c r="B162" s="526"/>
      <c r="C162" s="526"/>
      <c r="D162" t="s">
        <v>18</v>
      </c>
      <c r="E162" s="160">
        <v>60</v>
      </c>
      <c r="G162" s="2">
        <f t="shared" si="2"/>
        <v>71.099999999999994</v>
      </c>
    </row>
    <row r="163" spans="1:7" ht="16.5" customHeight="1">
      <c r="B163" s="526"/>
      <c r="C163" s="526"/>
      <c r="D163" t="s">
        <v>19</v>
      </c>
      <c r="E163" s="160">
        <v>5</v>
      </c>
      <c r="G163" s="2">
        <f t="shared" ref="G163:G247" si="3">+G162+E163-F163</f>
        <v>76.099999999999994</v>
      </c>
    </row>
    <row r="164" spans="1:7">
      <c r="A164" s="7">
        <v>43251</v>
      </c>
      <c r="B164" s="526" t="s">
        <v>114</v>
      </c>
      <c r="C164" s="526" t="s">
        <v>25</v>
      </c>
      <c r="D164" t="s">
        <v>18</v>
      </c>
      <c r="F164" s="2">
        <v>60</v>
      </c>
      <c r="G164" s="2">
        <f t="shared" si="3"/>
        <v>16.099999999999994</v>
      </c>
    </row>
    <row r="165" spans="1:7">
      <c r="A165" s="7">
        <v>43251</v>
      </c>
      <c r="B165" s="526" t="s">
        <v>114</v>
      </c>
      <c r="C165" s="526" t="s">
        <v>25</v>
      </c>
      <c r="D165" t="s">
        <v>19</v>
      </c>
      <c r="F165" s="2">
        <v>5</v>
      </c>
      <c r="G165" s="2">
        <f t="shared" si="3"/>
        <v>11.099999999999994</v>
      </c>
    </row>
    <row r="166" spans="1:7">
      <c r="A166" s="7">
        <v>43818</v>
      </c>
      <c r="B166" s="526">
        <v>19328</v>
      </c>
      <c r="C166" s="526" t="s">
        <v>25</v>
      </c>
      <c r="D166" t="s">
        <v>16</v>
      </c>
      <c r="F166" s="2">
        <v>9.1</v>
      </c>
      <c r="G166" s="2">
        <f t="shared" si="3"/>
        <v>1.9999999999999947</v>
      </c>
    </row>
    <row r="167" spans="1:7">
      <c r="A167" s="7">
        <v>43818</v>
      </c>
      <c r="B167" s="526">
        <v>19328</v>
      </c>
      <c r="C167" s="526" t="s">
        <v>25</v>
      </c>
      <c r="D167" t="s">
        <v>17</v>
      </c>
      <c r="F167" s="2">
        <v>2</v>
      </c>
      <c r="G167" s="2">
        <f t="shared" si="3"/>
        <v>-5.3290705182007514E-15</v>
      </c>
    </row>
    <row r="168" spans="1:7">
      <c r="A168" s="7">
        <v>43281</v>
      </c>
      <c r="B168" s="526" t="s">
        <v>14</v>
      </c>
      <c r="C168" s="526" t="s">
        <v>26</v>
      </c>
      <c r="D168" t="s">
        <v>16</v>
      </c>
      <c r="E168" s="160">
        <v>8.4</v>
      </c>
      <c r="G168" s="2">
        <f t="shared" si="3"/>
        <v>8.399999999999995</v>
      </c>
    </row>
    <row r="169" spans="1:7">
      <c r="B169" s="526"/>
      <c r="C169" s="526"/>
      <c r="D169" t="s">
        <v>17</v>
      </c>
      <c r="E169" s="160">
        <v>4</v>
      </c>
      <c r="G169" s="2">
        <f t="shared" si="3"/>
        <v>12.399999999999995</v>
      </c>
    </row>
    <row r="170" spans="1:7">
      <c r="B170" s="526"/>
      <c r="C170" s="526"/>
      <c r="D170" t="s">
        <v>18</v>
      </c>
      <c r="E170" s="160">
        <v>60</v>
      </c>
      <c r="G170" s="2">
        <f t="shared" si="3"/>
        <v>72.399999999999991</v>
      </c>
    </row>
    <row r="171" spans="1:7">
      <c r="B171" s="526"/>
      <c r="C171" s="526"/>
      <c r="D171" t="s">
        <v>19</v>
      </c>
      <c r="E171" s="160">
        <v>5</v>
      </c>
      <c r="G171" s="2">
        <f t="shared" si="3"/>
        <v>77.399999999999991</v>
      </c>
    </row>
    <row r="172" spans="1:7">
      <c r="A172" s="7">
        <v>43281</v>
      </c>
      <c r="B172" s="526" t="s">
        <v>114</v>
      </c>
      <c r="C172" s="526" t="s">
        <v>26</v>
      </c>
      <c r="D172" t="s">
        <v>18</v>
      </c>
      <c r="F172" s="2">
        <v>60</v>
      </c>
      <c r="G172" s="2">
        <f t="shared" si="3"/>
        <v>17.399999999999991</v>
      </c>
    </row>
    <row r="173" spans="1:7">
      <c r="A173" s="7">
        <v>43281</v>
      </c>
      <c r="B173" s="526" t="s">
        <v>114</v>
      </c>
      <c r="C173" s="526" t="s">
        <v>26</v>
      </c>
      <c r="D173" t="s">
        <v>19</v>
      </c>
      <c r="F173" s="2">
        <v>5</v>
      </c>
      <c r="G173" s="2">
        <f t="shared" si="3"/>
        <v>12.399999999999991</v>
      </c>
    </row>
    <row r="174" spans="1:7">
      <c r="A174" s="7">
        <v>43818</v>
      </c>
      <c r="B174" s="526">
        <v>19328</v>
      </c>
      <c r="C174" s="526" t="s">
        <v>26</v>
      </c>
      <c r="D174" t="s">
        <v>16</v>
      </c>
      <c r="F174" s="2">
        <v>8.4</v>
      </c>
      <c r="G174" s="2">
        <f t="shared" si="3"/>
        <v>3.9999999999999911</v>
      </c>
    </row>
    <row r="175" spans="1:7">
      <c r="A175" s="7">
        <v>43818</v>
      </c>
      <c r="B175" s="526">
        <v>19328</v>
      </c>
      <c r="C175" s="526" t="s">
        <v>26</v>
      </c>
      <c r="D175" t="s">
        <v>17</v>
      </c>
      <c r="F175" s="2">
        <v>4</v>
      </c>
      <c r="G175" s="2">
        <f t="shared" si="3"/>
        <v>-8.8817841970012523E-15</v>
      </c>
    </row>
    <row r="176" spans="1:7">
      <c r="A176" s="7">
        <v>43312</v>
      </c>
      <c r="B176" s="526" t="s">
        <v>14</v>
      </c>
      <c r="C176" s="526" t="s">
        <v>27</v>
      </c>
      <c r="D176" t="s">
        <v>16</v>
      </c>
      <c r="E176" s="160">
        <v>8.3000000000000007</v>
      </c>
      <c r="G176" s="2">
        <f t="shared" si="3"/>
        <v>8.2999999999999918</v>
      </c>
    </row>
    <row r="177" spans="1:7">
      <c r="B177" s="526"/>
      <c r="C177" s="526"/>
      <c r="D177" t="s">
        <v>17</v>
      </c>
      <c r="E177" s="160">
        <v>4</v>
      </c>
      <c r="G177" s="2">
        <f t="shared" si="3"/>
        <v>12.299999999999992</v>
      </c>
    </row>
    <row r="178" spans="1:7">
      <c r="B178" s="526"/>
      <c r="C178" s="526"/>
      <c r="D178" t="s">
        <v>18</v>
      </c>
      <c r="E178" s="160">
        <v>60</v>
      </c>
      <c r="G178" s="2">
        <f t="shared" si="3"/>
        <v>72.3</v>
      </c>
    </row>
    <row r="179" spans="1:7">
      <c r="B179" s="526"/>
      <c r="C179" s="526"/>
      <c r="D179" t="s">
        <v>19</v>
      </c>
      <c r="E179" s="160">
        <v>5</v>
      </c>
      <c r="G179" s="2">
        <f t="shared" si="3"/>
        <v>77.3</v>
      </c>
    </row>
    <row r="180" spans="1:7">
      <c r="A180" s="7">
        <v>43312</v>
      </c>
      <c r="B180" s="526" t="s">
        <v>114</v>
      </c>
      <c r="C180" s="526" t="s">
        <v>27</v>
      </c>
      <c r="D180" t="s">
        <v>18</v>
      </c>
      <c r="E180" s="160"/>
      <c r="F180" s="2">
        <v>60</v>
      </c>
      <c r="G180" s="2">
        <f t="shared" si="3"/>
        <v>17.299999999999997</v>
      </c>
    </row>
    <row r="181" spans="1:7">
      <c r="A181" s="7">
        <v>43312</v>
      </c>
      <c r="B181" s="526" t="s">
        <v>114</v>
      </c>
      <c r="C181" s="526" t="s">
        <v>27</v>
      </c>
      <c r="D181" t="s">
        <v>19</v>
      </c>
      <c r="E181" s="160"/>
      <c r="F181" s="2">
        <v>5</v>
      </c>
      <c r="G181" s="2">
        <f t="shared" si="3"/>
        <v>12.299999999999997</v>
      </c>
    </row>
    <row r="182" spans="1:7">
      <c r="A182" s="7">
        <v>43818</v>
      </c>
      <c r="B182" s="526">
        <v>19328</v>
      </c>
      <c r="C182" s="526" t="s">
        <v>27</v>
      </c>
      <c r="D182" t="s">
        <v>16</v>
      </c>
      <c r="E182" s="160"/>
      <c r="F182" s="2">
        <v>8.3000000000000007</v>
      </c>
      <c r="G182" s="2">
        <f t="shared" si="3"/>
        <v>3.9999999999999964</v>
      </c>
    </row>
    <row r="183" spans="1:7">
      <c r="A183" s="7">
        <v>43818</v>
      </c>
      <c r="B183" s="526">
        <v>19328</v>
      </c>
      <c r="C183" s="526" t="s">
        <v>27</v>
      </c>
      <c r="D183" t="s">
        <v>17</v>
      </c>
      <c r="E183" s="160"/>
      <c r="F183" s="2">
        <v>4</v>
      </c>
      <c r="G183" s="2">
        <f t="shared" si="3"/>
        <v>-3.5527136788005009E-15</v>
      </c>
    </row>
    <row r="184" spans="1:7">
      <c r="A184" s="7">
        <v>43343</v>
      </c>
      <c r="B184" s="526" t="s">
        <v>14</v>
      </c>
      <c r="C184" s="526" t="s">
        <v>28</v>
      </c>
      <c r="D184" t="s">
        <v>16</v>
      </c>
      <c r="E184" s="160">
        <v>8.1999999999999993</v>
      </c>
      <c r="G184" s="2">
        <f t="shared" si="3"/>
        <v>8.1999999999999957</v>
      </c>
    </row>
    <row r="185" spans="1:7">
      <c r="B185" s="526"/>
      <c r="C185" s="526"/>
      <c r="D185" t="s">
        <v>17</v>
      </c>
      <c r="E185" s="160">
        <v>4</v>
      </c>
      <c r="G185" s="2">
        <f t="shared" si="3"/>
        <v>12.199999999999996</v>
      </c>
    </row>
    <row r="186" spans="1:7">
      <c r="B186" s="526"/>
      <c r="C186" s="526"/>
      <c r="D186" t="s">
        <v>18</v>
      </c>
      <c r="E186" s="160">
        <v>60</v>
      </c>
      <c r="G186" s="2">
        <f t="shared" si="3"/>
        <v>72.199999999999989</v>
      </c>
    </row>
    <row r="187" spans="1:7" ht="13.5" customHeight="1">
      <c r="B187" s="526"/>
      <c r="C187" s="526"/>
      <c r="D187" t="s">
        <v>19</v>
      </c>
      <c r="E187" s="160">
        <v>5</v>
      </c>
      <c r="G187" s="2">
        <f t="shared" si="3"/>
        <v>77.199999999999989</v>
      </c>
    </row>
    <row r="188" spans="1:7" ht="13.5" customHeight="1">
      <c r="B188" s="526"/>
      <c r="C188" s="526"/>
      <c r="D188" t="s">
        <v>35</v>
      </c>
      <c r="E188" s="160">
        <v>25</v>
      </c>
      <c r="G188" s="2">
        <f t="shared" si="3"/>
        <v>102.19999999999999</v>
      </c>
    </row>
    <row r="189" spans="1:7">
      <c r="A189" s="7">
        <v>43343</v>
      </c>
      <c r="B189" s="526" t="s">
        <v>114</v>
      </c>
      <c r="C189" s="526" t="s">
        <v>28</v>
      </c>
      <c r="D189" t="s">
        <v>18</v>
      </c>
      <c r="E189" s="160"/>
      <c r="F189" s="2">
        <v>56</v>
      </c>
      <c r="G189" s="2">
        <f t="shared" si="3"/>
        <v>46.199999999999989</v>
      </c>
    </row>
    <row r="190" spans="1:7">
      <c r="A190" s="7">
        <v>43818</v>
      </c>
      <c r="B190" s="526">
        <v>19328</v>
      </c>
      <c r="C190" s="526" t="s">
        <v>28</v>
      </c>
      <c r="D190" t="s">
        <v>18</v>
      </c>
      <c r="E190" s="160"/>
      <c r="F190" s="2">
        <v>4</v>
      </c>
      <c r="G190" s="2">
        <f t="shared" si="3"/>
        <v>42.199999999999989</v>
      </c>
    </row>
    <row r="191" spans="1:7">
      <c r="A191" s="7">
        <v>43818</v>
      </c>
      <c r="B191" s="526">
        <v>19328</v>
      </c>
      <c r="C191" s="526" t="s">
        <v>28</v>
      </c>
      <c r="D191" t="s">
        <v>19</v>
      </c>
      <c r="E191" s="160"/>
      <c r="F191" s="2">
        <v>5</v>
      </c>
      <c r="G191" s="2">
        <f t="shared" si="3"/>
        <v>37.199999999999989</v>
      </c>
    </row>
    <row r="192" spans="1:7">
      <c r="A192" s="7">
        <v>43818</v>
      </c>
      <c r="B192" s="526">
        <v>19328</v>
      </c>
      <c r="C192" s="526" t="s">
        <v>28</v>
      </c>
      <c r="D192" t="s">
        <v>16</v>
      </c>
      <c r="E192" s="160"/>
      <c r="F192" s="2">
        <v>8.1999999999999993</v>
      </c>
      <c r="G192" s="2">
        <f t="shared" si="3"/>
        <v>28.999999999999989</v>
      </c>
    </row>
    <row r="193" spans="1:7">
      <c r="A193" s="7">
        <v>43818</v>
      </c>
      <c r="B193" s="526">
        <v>19328</v>
      </c>
      <c r="C193" s="526" t="s">
        <v>28</v>
      </c>
      <c r="D193" t="s">
        <v>17</v>
      </c>
      <c r="E193" s="160"/>
      <c r="F193" s="2">
        <v>4</v>
      </c>
      <c r="G193" s="2">
        <f t="shared" si="3"/>
        <v>24.999999999999989</v>
      </c>
    </row>
    <row r="194" spans="1:7">
      <c r="A194" s="7">
        <v>43818</v>
      </c>
      <c r="B194" s="526">
        <v>19328</v>
      </c>
      <c r="C194" s="526" t="s">
        <v>28</v>
      </c>
      <c r="D194" t="s">
        <v>35</v>
      </c>
      <c r="E194" s="160"/>
      <c r="F194" s="2">
        <v>25</v>
      </c>
      <c r="G194" s="2">
        <f t="shared" si="3"/>
        <v>0</v>
      </c>
    </row>
    <row r="195" spans="1:7">
      <c r="A195" s="7">
        <v>43373</v>
      </c>
      <c r="B195" s="526" t="s">
        <v>14</v>
      </c>
      <c r="C195" s="526" t="s">
        <v>29</v>
      </c>
      <c r="D195" t="s">
        <v>16</v>
      </c>
      <c r="E195" s="160">
        <v>8.4</v>
      </c>
      <c r="G195" s="2">
        <f t="shared" si="3"/>
        <v>8.4</v>
      </c>
    </row>
    <row r="196" spans="1:7">
      <c r="B196" s="526"/>
      <c r="C196" s="526"/>
      <c r="D196" t="s">
        <v>17</v>
      </c>
      <c r="E196" s="160">
        <v>4</v>
      </c>
      <c r="G196" s="2">
        <f t="shared" si="3"/>
        <v>12.4</v>
      </c>
    </row>
    <row r="197" spans="1:7">
      <c r="B197" s="526"/>
      <c r="C197" s="526"/>
      <c r="D197" t="s">
        <v>18</v>
      </c>
      <c r="E197" s="160">
        <v>60</v>
      </c>
      <c r="G197" s="2">
        <f t="shared" si="3"/>
        <v>72.400000000000006</v>
      </c>
    </row>
    <row r="198" spans="1:7">
      <c r="B198" s="526"/>
      <c r="C198" s="526"/>
      <c r="D198" t="s">
        <v>19</v>
      </c>
      <c r="E198" s="160">
        <v>5</v>
      </c>
      <c r="G198" s="2">
        <f t="shared" si="3"/>
        <v>77.400000000000006</v>
      </c>
    </row>
    <row r="199" spans="1:7">
      <c r="B199" s="526"/>
      <c r="C199" s="526"/>
      <c r="D199" t="s">
        <v>38</v>
      </c>
      <c r="E199" s="160">
        <v>10</v>
      </c>
      <c r="G199" s="2">
        <f t="shared" si="3"/>
        <v>87.4</v>
      </c>
    </row>
    <row r="200" spans="1:7">
      <c r="A200" s="7">
        <v>43373</v>
      </c>
      <c r="B200" s="526" t="s">
        <v>114</v>
      </c>
      <c r="C200" s="526" t="s">
        <v>29</v>
      </c>
      <c r="D200" t="s">
        <v>18</v>
      </c>
      <c r="E200" s="160"/>
      <c r="F200" s="2">
        <v>60</v>
      </c>
      <c r="G200" s="2">
        <f t="shared" si="3"/>
        <v>27.400000000000006</v>
      </c>
    </row>
    <row r="201" spans="1:7">
      <c r="A201" s="7">
        <v>43373</v>
      </c>
      <c r="B201" s="526" t="s">
        <v>114</v>
      </c>
      <c r="C201" s="526" t="s">
        <v>29</v>
      </c>
      <c r="D201" t="s">
        <v>19</v>
      </c>
      <c r="E201" s="160"/>
      <c r="F201" s="2">
        <v>5</v>
      </c>
      <c r="G201" s="2">
        <f t="shared" si="3"/>
        <v>22.400000000000006</v>
      </c>
    </row>
    <row r="202" spans="1:7">
      <c r="A202" s="7">
        <v>43818</v>
      </c>
      <c r="B202" s="526">
        <v>19328</v>
      </c>
      <c r="C202" s="526" t="s">
        <v>29</v>
      </c>
      <c r="D202" t="s">
        <v>16</v>
      </c>
      <c r="E202" s="160"/>
      <c r="F202" s="2">
        <v>8.4</v>
      </c>
      <c r="G202" s="2">
        <f t="shared" si="3"/>
        <v>14.000000000000005</v>
      </c>
    </row>
    <row r="203" spans="1:7">
      <c r="A203" s="7">
        <v>43818</v>
      </c>
      <c r="B203" s="526">
        <v>19328</v>
      </c>
      <c r="C203" s="526" t="s">
        <v>29</v>
      </c>
      <c r="D203" t="s">
        <v>17</v>
      </c>
      <c r="E203" s="160"/>
      <c r="F203" s="2">
        <v>4</v>
      </c>
      <c r="G203" s="2">
        <f t="shared" si="3"/>
        <v>10.000000000000005</v>
      </c>
    </row>
    <row r="204" spans="1:7">
      <c r="A204" s="7">
        <v>43818</v>
      </c>
      <c r="B204" s="526">
        <v>19328</v>
      </c>
      <c r="C204" s="526" t="s">
        <v>29</v>
      </c>
      <c r="D204" t="s">
        <v>38</v>
      </c>
      <c r="E204" s="160"/>
      <c r="F204" s="2">
        <v>10</v>
      </c>
      <c r="G204" s="2">
        <f t="shared" si="3"/>
        <v>0</v>
      </c>
    </row>
    <row r="205" spans="1:7">
      <c r="A205" s="7">
        <v>43404</v>
      </c>
      <c r="B205" s="526" t="s">
        <v>14</v>
      </c>
      <c r="C205" s="526" t="s">
        <v>30</v>
      </c>
      <c r="D205" t="s">
        <v>16</v>
      </c>
      <c r="E205" s="160">
        <v>8.5</v>
      </c>
      <c r="G205" s="2">
        <f t="shared" si="3"/>
        <v>8.5</v>
      </c>
    </row>
    <row r="206" spans="1:7">
      <c r="B206" s="526"/>
      <c r="C206" s="526"/>
      <c r="D206" t="s">
        <v>17</v>
      </c>
      <c r="E206" s="160">
        <v>5</v>
      </c>
      <c r="G206" s="2">
        <f t="shared" si="3"/>
        <v>13.5</v>
      </c>
    </row>
    <row r="207" spans="1:7">
      <c r="B207" s="526"/>
      <c r="C207" s="526"/>
      <c r="D207" t="s">
        <v>18</v>
      </c>
      <c r="E207" s="160">
        <v>60</v>
      </c>
      <c r="G207" s="2">
        <f t="shared" si="3"/>
        <v>73.5</v>
      </c>
    </row>
    <row r="208" spans="1:7">
      <c r="B208" s="526"/>
      <c r="C208" s="526"/>
      <c r="D208" t="s">
        <v>19</v>
      </c>
      <c r="E208" s="160">
        <v>5</v>
      </c>
      <c r="G208" s="2">
        <f t="shared" si="3"/>
        <v>78.5</v>
      </c>
    </row>
    <row r="209" spans="1:7">
      <c r="A209" s="7">
        <v>43404</v>
      </c>
      <c r="B209" s="526" t="s">
        <v>114</v>
      </c>
      <c r="C209" s="526" t="s">
        <v>30</v>
      </c>
      <c r="D209" t="s">
        <v>18</v>
      </c>
      <c r="E209" s="160"/>
      <c r="F209" s="2">
        <v>60</v>
      </c>
      <c r="G209" s="2">
        <f t="shared" si="3"/>
        <v>18.5</v>
      </c>
    </row>
    <row r="210" spans="1:7">
      <c r="A210" s="7">
        <v>43404</v>
      </c>
      <c r="B210" s="526" t="s">
        <v>114</v>
      </c>
      <c r="C210" s="526" t="s">
        <v>30</v>
      </c>
      <c r="D210" t="s">
        <v>19</v>
      </c>
      <c r="E210" s="160"/>
      <c r="F210" s="2">
        <v>5</v>
      </c>
      <c r="G210" s="2">
        <f t="shared" si="3"/>
        <v>13.5</v>
      </c>
    </row>
    <row r="211" spans="1:7">
      <c r="A211" s="7">
        <v>43818</v>
      </c>
      <c r="B211" s="526">
        <v>19328</v>
      </c>
      <c r="C211" s="526" t="s">
        <v>30</v>
      </c>
      <c r="D211" t="s">
        <v>16</v>
      </c>
      <c r="E211" s="160"/>
      <c r="F211" s="2">
        <v>8.5</v>
      </c>
      <c r="G211" s="2">
        <f t="shared" si="3"/>
        <v>5</v>
      </c>
    </row>
    <row r="212" spans="1:7">
      <c r="A212" s="7">
        <v>43818</v>
      </c>
      <c r="B212" s="526">
        <v>19328</v>
      </c>
      <c r="C212" s="526" t="s">
        <v>30</v>
      </c>
      <c r="D212" t="s">
        <v>17</v>
      </c>
      <c r="E212" s="160"/>
      <c r="F212" s="2">
        <v>5</v>
      </c>
      <c r="G212" s="2">
        <f t="shared" si="3"/>
        <v>0</v>
      </c>
    </row>
    <row r="213" spans="1:7">
      <c r="A213" s="7">
        <v>43434</v>
      </c>
      <c r="B213" s="526" t="s">
        <v>14</v>
      </c>
      <c r="C213" s="526" t="s">
        <v>33</v>
      </c>
      <c r="D213" t="s">
        <v>16</v>
      </c>
      <c r="E213" s="160">
        <v>8.6999999999999993</v>
      </c>
      <c r="G213" s="2">
        <f t="shared" si="3"/>
        <v>8.6999999999999993</v>
      </c>
    </row>
    <row r="214" spans="1:7">
      <c r="B214" s="526"/>
      <c r="C214" s="526"/>
      <c r="D214" t="s">
        <v>17</v>
      </c>
      <c r="E214" s="160">
        <v>5</v>
      </c>
      <c r="G214" s="2">
        <f t="shared" si="3"/>
        <v>13.7</v>
      </c>
    </row>
    <row r="215" spans="1:7">
      <c r="B215" s="526"/>
      <c r="C215" s="526"/>
      <c r="D215" t="s">
        <v>18</v>
      </c>
      <c r="E215" s="160">
        <v>60</v>
      </c>
      <c r="G215" s="2">
        <f t="shared" si="3"/>
        <v>73.7</v>
      </c>
    </row>
    <row r="216" spans="1:7">
      <c r="B216" s="526"/>
      <c r="C216" s="526"/>
      <c r="D216" t="s">
        <v>19</v>
      </c>
      <c r="E216" s="160">
        <v>5</v>
      </c>
      <c r="G216" s="2">
        <f t="shared" si="3"/>
        <v>78.7</v>
      </c>
    </row>
    <row r="217" spans="1:7">
      <c r="A217" s="7">
        <v>43434</v>
      </c>
      <c r="B217" s="526" t="s">
        <v>114</v>
      </c>
      <c r="C217" s="526" t="s">
        <v>33</v>
      </c>
      <c r="D217" t="s">
        <v>18</v>
      </c>
      <c r="E217" s="160"/>
      <c r="F217" s="2">
        <v>42</v>
      </c>
      <c r="G217" s="2">
        <f t="shared" si="3"/>
        <v>36.700000000000003</v>
      </c>
    </row>
    <row r="218" spans="1:7">
      <c r="A218" s="7">
        <v>43818</v>
      </c>
      <c r="B218" s="526">
        <v>19328</v>
      </c>
      <c r="C218" s="526" t="s">
        <v>33</v>
      </c>
      <c r="D218" t="s">
        <v>18</v>
      </c>
      <c r="E218" s="160"/>
      <c r="F218" s="2">
        <v>18</v>
      </c>
      <c r="G218" s="2">
        <f t="shared" si="3"/>
        <v>18.700000000000003</v>
      </c>
    </row>
    <row r="219" spans="1:7">
      <c r="A219" s="7">
        <v>43818</v>
      </c>
      <c r="B219" s="526">
        <v>19328</v>
      </c>
      <c r="C219" s="526" t="s">
        <v>33</v>
      </c>
      <c r="D219" t="s">
        <v>19</v>
      </c>
      <c r="E219" s="160"/>
      <c r="F219" s="2">
        <v>5</v>
      </c>
      <c r="G219" s="2">
        <f t="shared" si="3"/>
        <v>13.700000000000003</v>
      </c>
    </row>
    <row r="220" spans="1:7">
      <c r="A220" s="7">
        <v>43818</v>
      </c>
      <c r="B220" s="526">
        <v>19328</v>
      </c>
      <c r="C220" s="526" t="s">
        <v>33</v>
      </c>
      <c r="D220" t="s">
        <v>16</v>
      </c>
      <c r="E220" s="160"/>
      <c r="F220" s="2">
        <v>8.6999999999999993</v>
      </c>
      <c r="G220" s="2">
        <f t="shared" si="3"/>
        <v>5.0000000000000036</v>
      </c>
    </row>
    <row r="221" spans="1:7">
      <c r="A221" s="7">
        <v>43818</v>
      </c>
      <c r="B221" s="526">
        <v>19328</v>
      </c>
      <c r="C221" s="526" t="s">
        <v>33</v>
      </c>
      <c r="D221" t="s">
        <v>17</v>
      </c>
      <c r="E221" s="160"/>
      <c r="F221" s="2">
        <v>5</v>
      </c>
      <c r="G221" s="2">
        <f t="shared" si="3"/>
        <v>0</v>
      </c>
    </row>
    <row r="222" spans="1:7">
      <c r="A222" s="7">
        <v>43465</v>
      </c>
      <c r="B222" s="526" t="s">
        <v>14</v>
      </c>
      <c r="C222" s="526" t="s">
        <v>34</v>
      </c>
      <c r="D222" t="s">
        <v>16</v>
      </c>
      <c r="E222" s="160">
        <v>9.3000000000000007</v>
      </c>
      <c r="G222" s="2">
        <f t="shared" si="3"/>
        <v>9.3000000000000007</v>
      </c>
    </row>
    <row r="223" spans="1:7">
      <c r="B223" s="526"/>
      <c r="C223" s="526"/>
      <c r="D223" t="s">
        <v>17</v>
      </c>
      <c r="E223" s="160">
        <v>5</v>
      </c>
      <c r="G223" s="2">
        <f t="shared" si="3"/>
        <v>14.3</v>
      </c>
    </row>
    <row r="224" spans="1:7">
      <c r="B224" s="526"/>
      <c r="C224" s="526"/>
      <c r="D224" t="s">
        <v>18</v>
      </c>
      <c r="E224" s="160">
        <v>60</v>
      </c>
      <c r="G224" s="2">
        <f t="shared" si="3"/>
        <v>74.3</v>
      </c>
    </row>
    <row r="225" spans="1:7">
      <c r="B225" s="526"/>
      <c r="C225" s="526"/>
      <c r="D225" t="s">
        <v>19</v>
      </c>
      <c r="E225" s="160">
        <v>5</v>
      </c>
      <c r="G225" s="2">
        <f t="shared" si="3"/>
        <v>79.3</v>
      </c>
    </row>
    <row r="226" spans="1:7">
      <c r="A226" s="7">
        <v>43465</v>
      </c>
      <c r="B226" s="526" t="s">
        <v>114</v>
      </c>
      <c r="C226" s="526" t="s">
        <v>34</v>
      </c>
      <c r="D226" t="s">
        <v>18</v>
      </c>
      <c r="E226" s="160"/>
      <c r="F226" s="2">
        <v>60</v>
      </c>
      <c r="G226" s="2">
        <f t="shared" si="3"/>
        <v>19.299999999999997</v>
      </c>
    </row>
    <row r="227" spans="1:7">
      <c r="A227" s="7">
        <v>43465</v>
      </c>
      <c r="B227" s="526" t="s">
        <v>114</v>
      </c>
      <c r="C227" s="526" t="s">
        <v>34</v>
      </c>
      <c r="D227" t="s">
        <v>19</v>
      </c>
      <c r="E227" s="160"/>
      <c r="F227" s="2">
        <v>5</v>
      </c>
      <c r="G227" s="2">
        <f t="shared" si="3"/>
        <v>14.299999999999997</v>
      </c>
    </row>
    <row r="228" spans="1:7">
      <c r="A228" s="7">
        <v>43818</v>
      </c>
      <c r="B228" s="526">
        <v>19328</v>
      </c>
      <c r="C228" s="526" t="s">
        <v>34</v>
      </c>
      <c r="D228" t="s">
        <v>16</v>
      </c>
      <c r="E228" s="160"/>
      <c r="F228" s="2">
        <v>9.3000000000000007</v>
      </c>
      <c r="G228" s="2">
        <f t="shared" si="3"/>
        <v>4.9999999999999964</v>
      </c>
    </row>
    <row r="229" spans="1:7">
      <c r="A229" s="7">
        <v>43818</v>
      </c>
      <c r="B229" s="526">
        <v>19328</v>
      </c>
      <c r="C229" s="526" t="s">
        <v>34</v>
      </c>
      <c r="D229" t="s">
        <v>17</v>
      </c>
      <c r="E229" s="160"/>
      <c r="F229" s="2">
        <v>5</v>
      </c>
      <c r="G229" s="2">
        <f t="shared" si="3"/>
        <v>0</v>
      </c>
    </row>
    <row r="230" spans="1:7">
      <c r="A230" s="7">
        <v>43496</v>
      </c>
      <c r="B230" s="526" t="s">
        <v>14</v>
      </c>
      <c r="C230" s="526" t="s">
        <v>15</v>
      </c>
      <c r="D230" t="s">
        <v>16</v>
      </c>
      <c r="E230" s="160">
        <v>9.6999999999999993</v>
      </c>
      <c r="G230" s="2">
        <f t="shared" si="3"/>
        <v>9.6999999999999993</v>
      </c>
    </row>
    <row r="231" spans="1:7">
      <c r="B231" s="526"/>
      <c r="C231" s="526"/>
      <c r="D231" t="s">
        <v>17</v>
      </c>
      <c r="E231" s="160">
        <v>5</v>
      </c>
      <c r="G231" s="2">
        <f t="shared" si="3"/>
        <v>14.7</v>
      </c>
    </row>
    <row r="232" spans="1:7">
      <c r="B232" s="526"/>
      <c r="C232" s="526"/>
      <c r="D232" t="s">
        <v>18</v>
      </c>
      <c r="E232" s="160">
        <v>60</v>
      </c>
      <c r="G232" s="2">
        <f t="shared" si="3"/>
        <v>74.7</v>
      </c>
    </row>
    <row r="233" spans="1:7">
      <c r="B233" s="526"/>
      <c r="C233" s="526"/>
      <c r="D233" t="s">
        <v>19</v>
      </c>
      <c r="E233" s="160">
        <v>5</v>
      </c>
      <c r="G233" s="2">
        <f t="shared" si="3"/>
        <v>79.7</v>
      </c>
    </row>
    <row r="234" spans="1:7" ht="14.25" customHeight="1">
      <c r="A234" s="7">
        <v>43496</v>
      </c>
      <c r="B234" s="526" t="s">
        <v>114</v>
      </c>
      <c r="C234" s="526" t="s">
        <v>15</v>
      </c>
      <c r="D234" t="s">
        <v>18</v>
      </c>
      <c r="E234" s="160"/>
      <c r="F234" s="2">
        <v>60</v>
      </c>
      <c r="G234" s="2">
        <f t="shared" si="3"/>
        <v>19.700000000000003</v>
      </c>
    </row>
    <row r="235" spans="1:7" ht="14.25" customHeight="1">
      <c r="A235" s="7">
        <v>43818</v>
      </c>
      <c r="B235" s="526">
        <v>19328</v>
      </c>
      <c r="C235" s="526" t="s">
        <v>15</v>
      </c>
      <c r="D235" t="s">
        <v>19</v>
      </c>
      <c r="E235" s="160"/>
      <c r="F235" s="2">
        <v>5</v>
      </c>
      <c r="G235" s="2">
        <f t="shared" si="3"/>
        <v>14.700000000000003</v>
      </c>
    </row>
    <row r="236" spans="1:7" ht="14.25" customHeight="1">
      <c r="A236" s="7">
        <v>43818</v>
      </c>
      <c r="B236" s="526">
        <v>19328</v>
      </c>
      <c r="C236" s="526" t="s">
        <v>15</v>
      </c>
      <c r="D236" t="s">
        <v>16</v>
      </c>
      <c r="E236" s="160"/>
      <c r="F236" s="2">
        <v>9.6999999999999993</v>
      </c>
      <c r="G236" s="2">
        <f t="shared" si="3"/>
        <v>5.0000000000000036</v>
      </c>
    </row>
    <row r="237" spans="1:7" ht="14.25" customHeight="1">
      <c r="A237" s="7">
        <v>43818</v>
      </c>
      <c r="B237" s="526">
        <v>19328</v>
      </c>
      <c r="C237" s="526" t="s">
        <v>15</v>
      </c>
      <c r="D237" t="s">
        <v>17</v>
      </c>
      <c r="E237" s="160"/>
      <c r="F237" s="2">
        <v>5</v>
      </c>
      <c r="G237" s="2">
        <f t="shared" si="3"/>
        <v>0</v>
      </c>
    </row>
    <row r="238" spans="1:7">
      <c r="A238" s="7">
        <v>43524</v>
      </c>
      <c r="B238" s="526" t="s">
        <v>14</v>
      </c>
      <c r="C238" s="526" t="s">
        <v>20</v>
      </c>
      <c r="D238" t="s">
        <v>16</v>
      </c>
      <c r="E238" s="160">
        <v>10.199999999999999</v>
      </c>
      <c r="G238" s="2">
        <f t="shared" si="3"/>
        <v>10.199999999999999</v>
      </c>
    </row>
    <row r="239" spans="1:7">
      <c r="B239" s="526"/>
      <c r="C239" s="526"/>
      <c r="D239" t="s">
        <v>17</v>
      </c>
      <c r="E239" s="160">
        <v>6.1</v>
      </c>
      <c r="G239" s="2">
        <f t="shared" si="3"/>
        <v>16.299999999999997</v>
      </c>
    </row>
    <row r="240" spans="1:7">
      <c r="B240" s="526"/>
      <c r="C240" s="526"/>
      <c r="D240" t="s">
        <v>18</v>
      </c>
      <c r="E240" s="160">
        <v>56</v>
      </c>
      <c r="G240" s="2">
        <f t="shared" si="3"/>
        <v>72.3</v>
      </c>
    </row>
    <row r="241" spans="1:7">
      <c r="B241" s="526"/>
      <c r="C241" s="526"/>
      <c r="D241" t="s">
        <v>19</v>
      </c>
      <c r="E241" s="160">
        <v>5</v>
      </c>
      <c r="G241" s="2">
        <f t="shared" si="3"/>
        <v>77.3</v>
      </c>
    </row>
    <row r="242" spans="1:7">
      <c r="A242" s="7">
        <v>43524</v>
      </c>
      <c r="B242" s="526" t="s">
        <v>114</v>
      </c>
      <c r="C242" s="526" t="s">
        <v>20</v>
      </c>
      <c r="D242" t="s">
        <v>18</v>
      </c>
      <c r="E242" s="160"/>
      <c r="F242" s="2">
        <v>56</v>
      </c>
      <c r="G242" s="2">
        <f t="shared" si="3"/>
        <v>21.299999999999997</v>
      </c>
    </row>
    <row r="243" spans="1:7">
      <c r="A243" s="7">
        <v>43524</v>
      </c>
      <c r="B243" s="526" t="s">
        <v>114</v>
      </c>
      <c r="C243" s="526" t="s">
        <v>20</v>
      </c>
      <c r="D243" t="s">
        <v>19</v>
      </c>
      <c r="E243" s="160"/>
      <c r="F243" s="2">
        <v>5</v>
      </c>
      <c r="G243" s="2">
        <f t="shared" si="3"/>
        <v>16.299999999999997</v>
      </c>
    </row>
    <row r="244" spans="1:7">
      <c r="A244" s="7">
        <v>43818</v>
      </c>
      <c r="B244" s="526">
        <v>19328</v>
      </c>
      <c r="C244" s="526" t="s">
        <v>20</v>
      </c>
      <c r="D244" t="s">
        <v>16</v>
      </c>
      <c r="E244" s="160"/>
      <c r="F244" s="2">
        <v>10.199999999999999</v>
      </c>
      <c r="G244" s="2">
        <f t="shared" si="3"/>
        <v>6.0999999999999979</v>
      </c>
    </row>
    <row r="245" spans="1:7">
      <c r="A245" s="7">
        <v>43818</v>
      </c>
      <c r="B245" s="526">
        <v>19328</v>
      </c>
      <c r="C245" s="526" t="s">
        <v>20</v>
      </c>
      <c r="D245" t="s">
        <v>17</v>
      </c>
      <c r="E245" s="160"/>
      <c r="F245" s="2">
        <v>6.1</v>
      </c>
      <c r="G245" s="2">
        <f t="shared" si="3"/>
        <v>0</v>
      </c>
    </row>
    <row r="246" spans="1:7">
      <c r="A246" s="7">
        <v>43555</v>
      </c>
      <c r="B246" s="526" t="s">
        <v>14</v>
      </c>
      <c r="C246" s="526" t="s">
        <v>23</v>
      </c>
      <c r="D246" t="s">
        <v>16</v>
      </c>
      <c r="E246" s="160">
        <v>9.5</v>
      </c>
      <c r="G246" s="2">
        <f t="shared" si="3"/>
        <v>9.5</v>
      </c>
    </row>
    <row r="247" spans="1:7">
      <c r="B247" s="526"/>
      <c r="C247" s="526"/>
      <c r="D247" t="s">
        <v>17</v>
      </c>
      <c r="E247" s="160">
        <v>4.9000000000000004</v>
      </c>
      <c r="G247" s="2">
        <f t="shared" si="3"/>
        <v>14.4</v>
      </c>
    </row>
    <row r="248" spans="1:7">
      <c r="B248" s="526"/>
      <c r="C248" s="526"/>
      <c r="D248" t="s">
        <v>18</v>
      </c>
      <c r="E248" s="160">
        <v>60</v>
      </c>
      <c r="G248" s="2">
        <f t="shared" ref="G248:G312" si="4">+G247+E248-F248</f>
        <v>74.400000000000006</v>
      </c>
    </row>
    <row r="249" spans="1:7">
      <c r="B249" s="526"/>
      <c r="C249" s="526"/>
      <c r="D249" t="s">
        <v>19</v>
      </c>
      <c r="E249" s="160">
        <v>5</v>
      </c>
      <c r="G249" s="2">
        <f t="shared" si="4"/>
        <v>79.400000000000006</v>
      </c>
    </row>
    <row r="250" spans="1:7">
      <c r="A250" s="7">
        <v>43555</v>
      </c>
      <c r="B250" s="526" t="s">
        <v>114</v>
      </c>
      <c r="C250" s="526" t="s">
        <v>23</v>
      </c>
      <c r="D250" t="s">
        <v>18</v>
      </c>
      <c r="E250" s="160"/>
      <c r="F250" s="2">
        <v>50</v>
      </c>
      <c r="G250" s="2">
        <f t="shared" si="4"/>
        <v>29.400000000000006</v>
      </c>
    </row>
    <row r="251" spans="1:7">
      <c r="A251" s="7">
        <v>43818</v>
      </c>
      <c r="B251" s="526">
        <v>19328</v>
      </c>
      <c r="C251" s="526" t="s">
        <v>23</v>
      </c>
      <c r="D251" t="s">
        <v>18</v>
      </c>
      <c r="E251" s="160"/>
      <c r="F251" s="2">
        <v>10</v>
      </c>
      <c r="G251" s="2">
        <f t="shared" si="4"/>
        <v>19.400000000000006</v>
      </c>
    </row>
    <row r="252" spans="1:7">
      <c r="A252" s="7">
        <v>43818</v>
      </c>
      <c r="B252" s="526">
        <v>19328</v>
      </c>
      <c r="C252" s="526" t="s">
        <v>23</v>
      </c>
      <c r="D252" t="s">
        <v>19</v>
      </c>
      <c r="E252" s="160"/>
      <c r="F252" s="2">
        <v>5</v>
      </c>
      <c r="G252" s="2">
        <f t="shared" si="4"/>
        <v>14.400000000000006</v>
      </c>
    </row>
    <row r="253" spans="1:7">
      <c r="A253" s="7">
        <v>43818</v>
      </c>
      <c r="B253" s="526">
        <v>19328</v>
      </c>
      <c r="C253" s="526" t="s">
        <v>23</v>
      </c>
      <c r="D253" t="s">
        <v>16</v>
      </c>
      <c r="E253" s="160"/>
      <c r="F253" s="2">
        <v>9.5</v>
      </c>
      <c r="G253" s="2">
        <f t="shared" si="4"/>
        <v>4.9000000000000057</v>
      </c>
    </row>
    <row r="254" spans="1:7">
      <c r="A254" s="7">
        <v>43818</v>
      </c>
      <c r="B254" s="526">
        <v>19328</v>
      </c>
      <c r="C254" s="526" t="s">
        <v>23</v>
      </c>
      <c r="D254" t="s">
        <v>17</v>
      </c>
      <c r="E254" s="160"/>
      <c r="F254" s="2">
        <v>4.9000000000000004</v>
      </c>
      <c r="G254" s="2">
        <f t="shared" si="4"/>
        <v>0</v>
      </c>
    </row>
    <row r="255" spans="1:7">
      <c r="A255" s="44">
        <v>43585</v>
      </c>
      <c r="B255" s="525" t="s">
        <v>14</v>
      </c>
      <c r="C255" s="525" t="s">
        <v>24</v>
      </c>
      <c r="D255" t="s">
        <v>16</v>
      </c>
      <c r="E255" s="160">
        <v>9.6</v>
      </c>
      <c r="G255" s="2">
        <f t="shared" si="4"/>
        <v>9.6</v>
      </c>
    </row>
    <row r="256" spans="1:7">
      <c r="B256" s="526"/>
      <c r="C256" s="526"/>
      <c r="D256" t="s">
        <v>17</v>
      </c>
      <c r="E256" s="160">
        <v>4.5</v>
      </c>
      <c r="G256" s="2">
        <f t="shared" si="4"/>
        <v>14.1</v>
      </c>
    </row>
    <row r="257" spans="1:7">
      <c r="B257" s="526"/>
      <c r="C257" s="526"/>
      <c r="D257" t="s">
        <v>18</v>
      </c>
      <c r="E257" s="160">
        <v>60</v>
      </c>
      <c r="G257" s="2">
        <f t="shared" si="4"/>
        <v>74.099999999999994</v>
      </c>
    </row>
    <row r="258" spans="1:7">
      <c r="B258" s="526"/>
      <c r="C258" s="526"/>
      <c r="D258" t="s">
        <v>19</v>
      </c>
      <c r="E258" s="160">
        <v>5</v>
      </c>
      <c r="G258" s="2">
        <f t="shared" si="4"/>
        <v>79.099999999999994</v>
      </c>
    </row>
    <row r="259" spans="1:7">
      <c r="A259" s="7">
        <v>43585</v>
      </c>
      <c r="B259" s="526" t="s">
        <v>114</v>
      </c>
      <c r="C259" s="526" t="s">
        <v>24</v>
      </c>
      <c r="D259" t="s">
        <v>18</v>
      </c>
      <c r="E259" s="160"/>
      <c r="F259" s="2">
        <v>60</v>
      </c>
      <c r="G259" s="2">
        <f t="shared" si="4"/>
        <v>19.099999999999994</v>
      </c>
    </row>
    <row r="260" spans="1:7">
      <c r="A260" s="7">
        <v>43585</v>
      </c>
      <c r="B260" s="526" t="s">
        <v>114</v>
      </c>
      <c r="C260" s="526" t="s">
        <v>24</v>
      </c>
      <c r="D260" t="s">
        <v>19</v>
      </c>
      <c r="E260" s="160"/>
      <c r="F260" s="2">
        <v>5</v>
      </c>
      <c r="G260" s="2">
        <f t="shared" si="4"/>
        <v>14.099999999999994</v>
      </c>
    </row>
    <row r="261" spans="1:7">
      <c r="A261" s="7">
        <v>43818</v>
      </c>
      <c r="B261" s="526">
        <v>19328</v>
      </c>
      <c r="C261" s="526" t="s">
        <v>24</v>
      </c>
      <c r="D261" t="s">
        <v>16</v>
      </c>
      <c r="E261" s="160"/>
      <c r="F261" s="2">
        <v>9.6</v>
      </c>
      <c r="G261" s="2">
        <f t="shared" si="4"/>
        <v>4.4999999999999947</v>
      </c>
    </row>
    <row r="262" spans="1:7">
      <c r="A262" s="7">
        <v>43818</v>
      </c>
      <c r="B262" s="526">
        <v>19328</v>
      </c>
      <c r="C262" s="526" t="s">
        <v>24</v>
      </c>
      <c r="D262" t="s">
        <v>17</v>
      </c>
      <c r="E262" s="160"/>
      <c r="F262" s="2">
        <v>4.5</v>
      </c>
      <c r="G262" s="2">
        <f t="shared" si="4"/>
        <v>0</v>
      </c>
    </row>
    <row r="263" spans="1:7">
      <c r="A263" s="44">
        <v>43616</v>
      </c>
      <c r="B263" s="525" t="s">
        <v>14</v>
      </c>
      <c r="C263" s="525" t="s">
        <v>25</v>
      </c>
      <c r="D263" t="s">
        <v>16</v>
      </c>
      <c r="E263" s="160">
        <v>8.9</v>
      </c>
      <c r="G263" s="2">
        <f t="shared" si="4"/>
        <v>8.9</v>
      </c>
    </row>
    <row r="264" spans="1:7">
      <c r="B264" s="526"/>
      <c r="C264" s="526"/>
      <c r="D264" t="s">
        <v>17</v>
      </c>
      <c r="E264" s="160">
        <v>5.2</v>
      </c>
      <c r="G264" s="2">
        <f t="shared" si="4"/>
        <v>14.100000000000001</v>
      </c>
    </row>
    <row r="265" spans="1:7">
      <c r="B265" s="526"/>
      <c r="C265" s="526"/>
      <c r="D265" t="s">
        <v>18</v>
      </c>
      <c r="E265" s="160">
        <v>60</v>
      </c>
      <c r="G265" s="2">
        <f t="shared" si="4"/>
        <v>74.099999999999994</v>
      </c>
    </row>
    <row r="266" spans="1:7">
      <c r="B266" s="526"/>
      <c r="C266" s="526"/>
      <c r="D266" t="s">
        <v>19</v>
      </c>
      <c r="E266" s="160">
        <v>5</v>
      </c>
      <c r="G266" s="2">
        <f t="shared" si="4"/>
        <v>79.099999999999994</v>
      </c>
    </row>
    <row r="267" spans="1:7">
      <c r="B267" s="526"/>
      <c r="C267" s="526"/>
      <c r="D267" t="s">
        <v>39</v>
      </c>
      <c r="E267" s="160">
        <v>10</v>
      </c>
      <c r="G267" s="2">
        <f t="shared" si="4"/>
        <v>89.1</v>
      </c>
    </row>
    <row r="268" spans="1:7">
      <c r="A268" s="7">
        <v>43616</v>
      </c>
      <c r="B268" s="526" t="s">
        <v>114</v>
      </c>
      <c r="C268" s="526" t="s">
        <v>25</v>
      </c>
      <c r="D268" t="s">
        <v>18</v>
      </c>
      <c r="E268" s="160"/>
      <c r="F268" s="2">
        <v>60</v>
      </c>
      <c r="G268" s="2">
        <f t="shared" si="4"/>
        <v>29.099999999999994</v>
      </c>
    </row>
    <row r="269" spans="1:7">
      <c r="A269" s="7">
        <v>43616</v>
      </c>
      <c r="B269" s="526" t="s">
        <v>114</v>
      </c>
      <c r="C269" s="526" t="s">
        <v>25</v>
      </c>
      <c r="D269" t="s">
        <v>19</v>
      </c>
      <c r="E269" s="160"/>
      <c r="F269" s="2">
        <v>5</v>
      </c>
      <c r="G269" s="2">
        <f t="shared" si="4"/>
        <v>24.099999999999994</v>
      </c>
    </row>
    <row r="270" spans="1:7">
      <c r="A270" s="7">
        <v>43818</v>
      </c>
      <c r="B270" s="526">
        <v>19328</v>
      </c>
      <c r="C270" s="526" t="s">
        <v>25</v>
      </c>
      <c r="D270" t="s">
        <v>16</v>
      </c>
      <c r="E270" s="160"/>
      <c r="F270" s="2">
        <v>8.9</v>
      </c>
      <c r="G270" s="2">
        <f t="shared" si="4"/>
        <v>15.199999999999994</v>
      </c>
    </row>
    <row r="271" spans="1:7">
      <c r="A271" s="7">
        <v>43818</v>
      </c>
      <c r="B271" s="526">
        <v>19328</v>
      </c>
      <c r="C271" s="526" t="s">
        <v>25</v>
      </c>
      <c r="D271" t="s">
        <v>17</v>
      </c>
      <c r="E271" s="160"/>
      <c r="F271" s="2">
        <v>5.2</v>
      </c>
      <c r="G271" s="2">
        <f t="shared" si="4"/>
        <v>9.9999999999999929</v>
      </c>
    </row>
    <row r="272" spans="1:7">
      <c r="A272" s="7">
        <v>43818</v>
      </c>
      <c r="B272" s="526">
        <v>19328</v>
      </c>
      <c r="C272" s="526" t="s">
        <v>25</v>
      </c>
      <c r="D272" t="s">
        <v>39</v>
      </c>
      <c r="E272" s="160"/>
      <c r="F272" s="2">
        <v>10</v>
      </c>
      <c r="G272" s="2">
        <f t="shared" si="4"/>
        <v>0</v>
      </c>
    </row>
    <row r="273" spans="1:7">
      <c r="A273" s="44">
        <v>43646</v>
      </c>
      <c r="B273" s="525" t="s">
        <v>14</v>
      </c>
      <c r="C273" s="525" t="s">
        <v>26</v>
      </c>
      <c r="D273" t="s">
        <v>16</v>
      </c>
      <c r="E273" s="160">
        <v>7.9</v>
      </c>
      <c r="G273" s="2">
        <f t="shared" si="4"/>
        <v>7.9</v>
      </c>
    </row>
    <row r="274" spans="1:7">
      <c r="B274" s="526"/>
      <c r="C274" s="526"/>
      <c r="D274" t="s">
        <v>17</v>
      </c>
      <c r="E274" s="160">
        <v>4.9000000000000004</v>
      </c>
      <c r="G274" s="2">
        <f t="shared" si="4"/>
        <v>12.8</v>
      </c>
    </row>
    <row r="275" spans="1:7">
      <c r="B275" s="526"/>
      <c r="C275" s="526"/>
      <c r="D275" t="s">
        <v>18</v>
      </c>
      <c r="E275" s="160">
        <v>60</v>
      </c>
      <c r="G275" s="2">
        <f t="shared" si="4"/>
        <v>72.8</v>
      </c>
    </row>
    <row r="276" spans="1:7">
      <c r="B276" s="526"/>
      <c r="C276" s="526"/>
      <c r="D276" t="s">
        <v>19</v>
      </c>
      <c r="E276" s="160">
        <v>5</v>
      </c>
      <c r="G276" s="2">
        <f t="shared" si="4"/>
        <v>77.8</v>
      </c>
    </row>
    <row r="277" spans="1:7">
      <c r="A277" s="7">
        <v>43646</v>
      </c>
      <c r="B277" s="526" t="s">
        <v>114</v>
      </c>
      <c r="C277" s="526" t="s">
        <v>26</v>
      </c>
      <c r="D277" t="s">
        <v>18</v>
      </c>
      <c r="E277" s="160"/>
      <c r="F277" s="2">
        <v>50</v>
      </c>
      <c r="G277" s="2">
        <f t="shared" si="4"/>
        <v>27.799999999999997</v>
      </c>
    </row>
    <row r="278" spans="1:7">
      <c r="A278" s="7">
        <v>43818</v>
      </c>
      <c r="B278" s="526">
        <v>19328</v>
      </c>
      <c r="C278" s="526" t="s">
        <v>26</v>
      </c>
      <c r="D278" t="s">
        <v>18</v>
      </c>
      <c r="E278" s="160"/>
      <c r="F278" s="2">
        <v>10</v>
      </c>
      <c r="G278" s="2">
        <f t="shared" si="4"/>
        <v>17.799999999999997</v>
      </c>
    </row>
    <row r="279" spans="1:7">
      <c r="A279" s="7">
        <v>43818</v>
      </c>
      <c r="B279" s="526">
        <v>19328</v>
      </c>
      <c r="C279" s="526" t="s">
        <v>26</v>
      </c>
      <c r="D279" t="s">
        <v>19</v>
      </c>
      <c r="E279" s="160"/>
      <c r="F279" s="2">
        <v>5</v>
      </c>
      <c r="G279" s="2">
        <f t="shared" si="4"/>
        <v>12.799999999999997</v>
      </c>
    </row>
    <row r="280" spans="1:7">
      <c r="A280" s="7">
        <v>43818</v>
      </c>
      <c r="B280" s="526">
        <v>19328</v>
      </c>
      <c r="C280" s="526" t="s">
        <v>26</v>
      </c>
      <c r="D280" t="s">
        <v>16</v>
      </c>
      <c r="E280" s="160"/>
      <c r="F280" s="2">
        <v>7.9</v>
      </c>
      <c r="G280" s="2">
        <f t="shared" si="4"/>
        <v>4.8999999999999968</v>
      </c>
    </row>
    <row r="281" spans="1:7">
      <c r="A281" s="7">
        <v>43818</v>
      </c>
      <c r="B281" s="526">
        <v>19328</v>
      </c>
      <c r="C281" s="526" t="s">
        <v>26</v>
      </c>
      <c r="D281" t="s">
        <v>17</v>
      </c>
      <c r="E281" s="160"/>
      <c r="F281" s="2">
        <v>4.9000000000000004</v>
      </c>
      <c r="G281" s="2">
        <f t="shared" si="4"/>
        <v>0</v>
      </c>
    </row>
    <row r="282" spans="1:7">
      <c r="A282" s="44">
        <v>43677</v>
      </c>
      <c r="B282" s="525" t="s">
        <v>14</v>
      </c>
      <c r="C282" s="525" t="s">
        <v>27</v>
      </c>
      <c r="D282" t="s">
        <v>16</v>
      </c>
      <c r="E282" s="160">
        <v>7.9</v>
      </c>
      <c r="G282" s="2">
        <f t="shared" si="4"/>
        <v>7.9</v>
      </c>
    </row>
    <row r="283" spans="1:7">
      <c r="B283" s="526"/>
      <c r="C283" s="526"/>
      <c r="D283" t="s">
        <v>17</v>
      </c>
      <c r="E283" s="160">
        <v>4.8</v>
      </c>
      <c r="G283" s="2">
        <f t="shared" si="4"/>
        <v>12.7</v>
      </c>
    </row>
    <row r="284" spans="1:7">
      <c r="B284" s="526"/>
      <c r="C284" s="526"/>
      <c r="D284" t="s">
        <v>18</v>
      </c>
      <c r="E284" s="160">
        <v>60</v>
      </c>
      <c r="G284" s="2">
        <f t="shared" si="4"/>
        <v>72.7</v>
      </c>
    </row>
    <row r="285" spans="1:7">
      <c r="B285" s="526"/>
      <c r="C285" s="526"/>
      <c r="D285" t="s">
        <v>19</v>
      </c>
      <c r="E285" s="160">
        <v>5</v>
      </c>
      <c r="G285" s="2">
        <f t="shared" si="4"/>
        <v>77.7</v>
      </c>
    </row>
    <row r="286" spans="1:7">
      <c r="A286" s="7">
        <v>43677</v>
      </c>
      <c r="B286" s="526" t="s">
        <v>114</v>
      </c>
      <c r="C286" s="526" t="s">
        <v>27</v>
      </c>
      <c r="D286" t="s">
        <v>18</v>
      </c>
      <c r="E286" s="160"/>
      <c r="F286" s="2">
        <v>60</v>
      </c>
      <c r="G286" s="2">
        <f t="shared" si="4"/>
        <v>17.700000000000003</v>
      </c>
    </row>
    <row r="287" spans="1:7">
      <c r="A287" s="7">
        <v>43677</v>
      </c>
      <c r="B287" s="526" t="s">
        <v>114</v>
      </c>
      <c r="C287" s="526" t="s">
        <v>27</v>
      </c>
      <c r="D287" t="s">
        <v>40</v>
      </c>
      <c r="E287" s="160"/>
      <c r="F287" s="2">
        <v>5</v>
      </c>
      <c r="G287" s="2">
        <f t="shared" si="4"/>
        <v>12.700000000000003</v>
      </c>
    </row>
    <row r="288" spans="1:7">
      <c r="A288" s="7">
        <v>43818</v>
      </c>
      <c r="B288" s="526">
        <v>19328</v>
      </c>
      <c r="C288" s="526" t="s">
        <v>27</v>
      </c>
      <c r="D288" t="s">
        <v>16</v>
      </c>
      <c r="E288" s="160"/>
      <c r="F288" s="2">
        <v>7.9</v>
      </c>
      <c r="G288" s="2">
        <f t="shared" si="4"/>
        <v>4.8000000000000025</v>
      </c>
    </row>
    <row r="289" spans="1:7">
      <c r="A289" s="7">
        <v>43818</v>
      </c>
      <c r="B289" s="526">
        <v>19328</v>
      </c>
      <c r="C289" s="526" t="s">
        <v>27</v>
      </c>
      <c r="D289" t="s">
        <v>17</v>
      </c>
      <c r="E289" s="160"/>
      <c r="F289" s="2">
        <v>4.8</v>
      </c>
      <c r="G289" s="2">
        <f t="shared" si="4"/>
        <v>0</v>
      </c>
    </row>
    <row r="290" spans="1:7">
      <c r="A290" s="44">
        <v>43708</v>
      </c>
      <c r="B290" s="525" t="s">
        <v>14</v>
      </c>
      <c r="C290" s="525" t="s">
        <v>28</v>
      </c>
      <c r="D290" t="s">
        <v>16</v>
      </c>
      <c r="E290" s="160">
        <v>7.7</v>
      </c>
      <c r="G290" s="2">
        <f t="shared" si="4"/>
        <v>7.7</v>
      </c>
    </row>
    <row r="291" spans="1:7">
      <c r="B291" s="526"/>
      <c r="C291" s="526"/>
      <c r="D291" t="s">
        <v>17</v>
      </c>
      <c r="E291" s="160">
        <v>4.5999999999999996</v>
      </c>
      <c r="G291" s="2">
        <f t="shared" si="4"/>
        <v>12.3</v>
      </c>
    </row>
    <row r="292" spans="1:7">
      <c r="B292" s="526"/>
      <c r="C292" s="526"/>
      <c r="D292" t="s">
        <v>18</v>
      </c>
      <c r="E292" s="160">
        <v>60</v>
      </c>
      <c r="G292" s="2">
        <f t="shared" si="4"/>
        <v>72.3</v>
      </c>
    </row>
    <row r="293" spans="1:7">
      <c r="B293" s="526"/>
      <c r="C293" s="526"/>
      <c r="D293" t="s">
        <v>19</v>
      </c>
      <c r="E293" s="160">
        <v>5</v>
      </c>
      <c r="G293" s="2">
        <f t="shared" si="4"/>
        <v>77.3</v>
      </c>
    </row>
    <row r="294" spans="1:7">
      <c r="B294" s="526"/>
      <c r="C294" s="526"/>
      <c r="D294" t="s">
        <v>35</v>
      </c>
      <c r="E294" s="160">
        <v>25</v>
      </c>
      <c r="G294" s="2">
        <f t="shared" si="4"/>
        <v>102.3</v>
      </c>
    </row>
    <row r="295" spans="1:7">
      <c r="A295" s="7">
        <v>43708</v>
      </c>
      <c r="B295" s="526" t="s">
        <v>114</v>
      </c>
      <c r="C295" s="526" t="s">
        <v>28</v>
      </c>
      <c r="D295" t="s">
        <v>18</v>
      </c>
      <c r="E295" s="160"/>
      <c r="F295" s="2">
        <v>54</v>
      </c>
      <c r="G295" s="2">
        <f t="shared" si="4"/>
        <v>48.3</v>
      </c>
    </row>
    <row r="296" spans="1:7">
      <c r="A296" s="7">
        <v>43818</v>
      </c>
      <c r="B296" s="526">
        <v>19328</v>
      </c>
      <c r="C296" s="526" t="s">
        <v>28</v>
      </c>
      <c r="D296" t="s">
        <v>18</v>
      </c>
      <c r="E296" s="160"/>
      <c r="F296" s="2">
        <v>6</v>
      </c>
      <c r="G296" s="2">
        <f t="shared" si="4"/>
        <v>42.3</v>
      </c>
    </row>
    <row r="297" spans="1:7">
      <c r="A297" s="7">
        <v>43818</v>
      </c>
      <c r="B297" s="526">
        <v>19328</v>
      </c>
      <c r="C297" s="526" t="s">
        <v>28</v>
      </c>
      <c r="D297" t="s">
        <v>19</v>
      </c>
      <c r="E297" s="160"/>
      <c r="F297" s="2">
        <v>5</v>
      </c>
      <c r="G297" s="2">
        <f t="shared" si="4"/>
        <v>37.299999999999997</v>
      </c>
    </row>
    <row r="298" spans="1:7">
      <c r="A298" s="7">
        <v>43818</v>
      </c>
      <c r="B298" s="526">
        <v>19328</v>
      </c>
      <c r="C298" s="526" t="s">
        <v>28</v>
      </c>
      <c r="D298" t="s">
        <v>16</v>
      </c>
      <c r="E298" s="160"/>
      <c r="F298" s="2">
        <v>7.7</v>
      </c>
      <c r="G298" s="2">
        <f t="shared" si="4"/>
        <v>29.599999999999998</v>
      </c>
    </row>
    <row r="299" spans="1:7">
      <c r="A299" s="7">
        <v>43818</v>
      </c>
      <c r="B299" s="526">
        <v>19328</v>
      </c>
      <c r="C299" s="526" t="s">
        <v>28</v>
      </c>
      <c r="D299" t="s">
        <v>17</v>
      </c>
      <c r="E299" s="160"/>
      <c r="F299" s="2">
        <v>4.5999999999999996</v>
      </c>
      <c r="G299" s="2">
        <f t="shared" si="4"/>
        <v>25</v>
      </c>
    </row>
    <row r="300" spans="1:7">
      <c r="A300" s="7">
        <v>43818</v>
      </c>
      <c r="B300" s="526">
        <v>19328</v>
      </c>
      <c r="C300" s="526" t="s">
        <v>28</v>
      </c>
      <c r="D300" t="s">
        <v>35</v>
      </c>
      <c r="E300" s="160"/>
      <c r="F300" s="2">
        <v>25</v>
      </c>
      <c r="G300" s="2">
        <f t="shared" si="4"/>
        <v>0</v>
      </c>
    </row>
    <row r="301" spans="1:7">
      <c r="A301" s="44">
        <v>43738</v>
      </c>
      <c r="B301" s="525" t="s">
        <v>14</v>
      </c>
      <c r="C301" s="525" t="s">
        <v>29</v>
      </c>
      <c r="D301" t="s">
        <v>16</v>
      </c>
      <c r="E301" s="160">
        <v>7.7</v>
      </c>
      <c r="G301" s="2">
        <f t="shared" si="4"/>
        <v>7.7</v>
      </c>
    </row>
    <row r="302" spans="1:7">
      <c r="B302" s="526"/>
      <c r="C302" s="526"/>
      <c r="D302" t="s">
        <v>17</v>
      </c>
      <c r="E302" s="160">
        <v>4.7</v>
      </c>
      <c r="G302" s="2">
        <f t="shared" si="4"/>
        <v>12.4</v>
      </c>
    </row>
    <row r="303" spans="1:7">
      <c r="B303" s="526"/>
      <c r="C303" s="526"/>
      <c r="D303" t="s">
        <v>18</v>
      </c>
      <c r="E303" s="160">
        <v>60</v>
      </c>
      <c r="G303" s="2">
        <f t="shared" si="4"/>
        <v>72.400000000000006</v>
      </c>
    </row>
    <row r="304" spans="1:7">
      <c r="B304" s="526"/>
      <c r="C304" s="526"/>
      <c r="D304" t="s">
        <v>19</v>
      </c>
      <c r="E304" s="160">
        <v>5</v>
      </c>
      <c r="G304" s="2">
        <f t="shared" si="4"/>
        <v>77.400000000000006</v>
      </c>
    </row>
    <row r="305" spans="1:7">
      <c r="A305" s="7">
        <v>43738</v>
      </c>
      <c r="B305" s="526" t="s">
        <v>114</v>
      </c>
      <c r="C305" s="526" t="s">
        <v>29</v>
      </c>
      <c r="D305" t="s">
        <v>18</v>
      </c>
      <c r="E305" s="160"/>
      <c r="F305" s="2">
        <v>50</v>
      </c>
      <c r="G305" s="2">
        <f t="shared" si="4"/>
        <v>27.400000000000006</v>
      </c>
    </row>
    <row r="306" spans="1:7">
      <c r="A306" s="7">
        <v>43740</v>
      </c>
      <c r="B306" s="526">
        <v>18852</v>
      </c>
      <c r="C306" s="526" t="s">
        <v>29</v>
      </c>
      <c r="D306" t="s">
        <v>18</v>
      </c>
      <c r="E306" s="160"/>
      <c r="F306" s="2">
        <v>10</v>
      </c>
      <c r="G306" s="2">
        <f t="shared" si="4"/>
        <v>17.400000000000006</v>
      </c>
    </row>
    <row r="307" spans="1:7">
      <c r="A307" s="7">
        <v>43740</v>
      </c>
      <c r="B307" s="526">
        <v>18852</v>
      </c>
      <c r="C307" s="526" t="s">
        <v>29</v>
      </c>
      <c r="D307" t="s">
        <v>19</v>
      </c>
      <c r="E307" s="160"/>
      <c r="F307" s="2">
        <v>5</v>
      </c>
      <c r="G307" s="2">
        <f t="shared" si="4"/>
        <v>12.400000000000006</v>
      </c>
    </row>
    <row r="308" spans="1:7">
      <c r="A308" s="7">
        <v>43818</v>
      </c>
      <c r="B308" s="526">
        <v>19328</v>
      </c>
      <c r="C308" s="526" t="s">
        <v>29</v>
      </c>
      <c r="D308" t="s">
        <v>16</v>
      </c>
      <c r="E308" s="160"/>
      <c r="F308" s="2">
        <v>7.7</v>
      </c>
      <c r="G308" s="2">
        <f t="shared" si="4"/>
        <v>4.7000000000000055</v>
      </c>
    </row>
    <row r="309" spans="1:7">
      <c r="A309" s="7">
        <v>43818</v>
      </c>
      <c r="B309" s="526">
        <v>19328</v>
      </c>
      <c r="C309" s="526" t="s">
        <v>29</v>
      </c>
      <c r="D309" t="s">
        <v>17</v>
      </c>
      <c r="E309" s="160"/>
      <c r="F309" s="2">
        <v>4.7</v>
      </c>
      <c r="G309" s="2">
        <f t="shared" si="4"/>
        <v>0</v>
      </c>
    </row>
    <row r="310" spans="1:7">
      <c r="A310" s="44">
        <v>43769</v>
      </c>
      <c r="B310" s="525" t="s">
        <v>14</v>
      </c>
      <c r="C310" s="525" t="s">
        <v>30</v>
      </c>
      <c r="D310" t="s">
        <v>16</v>
      </c>
      <c r="E310" s="160">
        <v>7.8</v>
      </c>
      <c r="G310" s="2">
        <f t="shared" si="4"/>
        <v>7.8</v>
      </c>
    </row>
    <row r="311" spans="1:7">
      <c r="B311" s="526"/>
      <c r="C311" s="526"/>
      <c r="D311" t="s">
        <v>17</v>
      </c>
      <c r="E311" s="160">
        <v>4.5</v>
      </c>
      <c r="G311" s="2">
        <f t="shared" si="4"/>
        <v>12.3</v>
      </c>
    </row>
    <row r="312" spans="1:7">
      <c r="B312" s="526"/>
      <c r="C312" s="526"/>
      <c r="D312" t="s">
        <v>18</v>
      </c>
      <c r="E312" s="160">
        <v>60</v>
      </c>
      <c r="G312" s="2">
        <f t="shared" si="4"/>
        <v>72.3</v>
      </c>
    </row>
    <row r="313" spans="1:7">
      <c r="B313" s="526"/>
      <c r="C313" s="526"/>
      <c r="D313" t="s">
        <v>40</v>
      </c>
      <c r="E313" s="160">
        <v>5</v>
      </c>
      <c r="G313" s="2">
        <f t="shared" ref="G313:G416" si="5">+G312+E313-F313</f>
        <v>77.3</v>
      </c>
    </row>
    <row r="314" spans="1:7">
      <c r="A314" s="7">
        <v>43769</v>
      </c>
      <c r="B314" s="526" t="s">
        <v>114</v>
      </c>
      <c r="C314" s="526" t="s">
        <v>30</v>
      </c>
      <c r="D314" t="s">
        <v>18</v>
      </c>
      <c r="E314" s="160"/>
      <c r="F314" s="2">
        <v>60</v>
      </c>
      <c r="G314" s="2">
        <f t="shared" si="5"/>
        <v>17.299999999999997</v>
      </c>
    </row>
    <row r="315" spans="1:7">
      <c r="A315" s="7">
        <v>43769</v>
      </c>
      <c r="B315" s="526" t="s">
        <v>114</v>
      </c>
      <c r="C315" s="526" t="s">
        <v>30</v>
      </c>
      <c r="D315" t="s">
        <v>40</v>
      </c>
      <c r="E315" s="160"/>
      <c r="F315" s="2">
        <v>5</v>
      </c>
      <c r="G315" s="2">
        <f t="shared" si="5"/>
        <v>12.299999999999997</v>
      </c>
    </row>
    <row r="316" spans="1:7">
      <c r="A316" s="7">
        <v>43818</v>
      </c>
      <c r="B316" s="526">
        <v>19328</v>
      </c>
      <c r="C316" s="526" t="s">
        <v>30</v>
      </c>
      <c r="D316" t="s">
        <v>16</v>
      </c>
      <c r="E316" s="160"/>
      <c r="F316" s="2">
        <v>7.8</v>
      </c>
      <c r="G316" s="2">
        <f t="shared" si="5"/>
        <v>4.4999999999999973</v>
      </c>
    </row>
    <row r="317" spans="1:7">
      <c r="A317" s="7">
        <v>43818</v>
      </c>
      <c r="B317" s="526">
        <v>19328</v>
      </c>
      <c r="C317" s="526" t="s">
        <v>30</v>
      </c>
      <c r="D317" t="s">
        <v>17</v>
      </c>
      <c r="E317" s="160"/>
      <c r="F317" s="2">
        <v>4.5</v>
      </c>
      <c r="G317" s="2">
        <f t="shared" si="5"/>
        <v>0</v>
      </c>
    </row>
    <row r="318" spans="1:7">
      <c r="A318" s="44">
        <v>43799</v>
      </c>
      <c r="B318" s="525" t="s">
        <v>14</v>
      </c>
      <c r="C318" s="525" t="s">
        <v>33</v>
      </c>
      <c r="D318" t="s">
        <v>16</v>
      </c>
      <c r="E318" s="160">
        <v>8.6999999999999993</v>
      </c>
      <c r="G318" s="2">
        <f t="shared" si="5"/>
        <v>8.6999999999999993</v>
      </c>
    </row>
    <row r="319" spans="1:7">
      <c r="B319" s="526"/>
      <c r="C319" s="526"/>
      <c r="D319" t="s">
        <v>17</v>
      </c>
      <c r="E319" s="160">
        <v>4.4000000000000004</v>
      </c>
      <c r="G319" s="2">
        <f t="shared" si="5"/>
        <v>13.1</v>
      </c>
    </row>
    <row r="320" spans="1:7">
      <c r="B320" s="526"/>
      <c r="C320" s="526"/>
      <c r="D320" t="s">
        <v>18</v>
      </c>
      <c r="E320" s="160">
        <v>60</v>
      </c>
      <c r="G320" s="2">
        <f t="shared" si="5"/>
        <v>73.099999999999994</v>
      </c>
    </row>
    <row r="321" spans="1:7">
      <c r="B321" s="526"/>
      <c r="C321" s="526"/>
      <c r="D321" t="s">
        <v>40</v>
      </c>
      <c r="E321" s="160">
        <v>5</v>
      </c>
      <c r="G321" s="2">
        <f t="shared" si="5"/>
        <v>78.099999999999994</v>
      </c>
    </row>
    <row r="322" spans="1:7">
      <c r="A322" s="7">
        <v>43799</v>
      </c>
      <c r="B322" s="526" t="s">
        <v>114</v>
      </c>
      <c r="C322" s="526" t="s">
        <v>33</v>
      </c>
      <c r="D322" t="s">
        <v>18</v>
      </c>
      <c r="E322" s="160"/>
      <c r="F322" s="2">
        <v>60</v>
      </c>
      <c r="G322" s="2">
        <f t="shared" si="5"/>
        <v>18.099999999999994</v>
      </c>
    </row>
    <row r="323" spans="1:7">
      <c r="A323" s="7">
        <v>43799</v>
      </c>
      <c r="B323" s="526" t="s">
        <v>114</v>
      </c>
      <c r="C323" s="526" t="s">
        <v>33</v>
      </c>
      <c r="D323" t="s">
        <v>19</v>
      </c>
      <c r="E323" s="160"/>
      <c r="F323" s="2">
        <v>5</v>
      </c>
      <c r="G323" s="2">
        <f t="shared" si="5"/>
        <v>13.099999999999994</v>
      </c>
    </row>
    <row r="324" spans="1:7">
      <c r="A324" s="7">
        <v>43818</v>
      </c>
      <c r="B324" s="526">
        <v>19328</v>
      </c>
      <c r="C324" s="526" t="s">
        <v>33</v>
      </c>
      <c r="D324" t="s">
        <v>16</v>
      </c>
      <c r="E324" s="160"/>
      <c r="F324" s="2">
        <v>8.6999999999999993</v>
      </c>
      <c r="G324" s="2">
        <f t="shared" si="5"/>
        <v>4.399999999999995</v>
      </c>
    </row>
    <row r="325" spans="1:7">
      <c r="A325" s="7">
        <v>43818</v>
      </c>
      <c r="B325" s="526">
        <v>19328</v>
      </c>
      <c r="C325" s="526" t="s">
        <v>33</v>
      </c>
      <c r="D325" t="s">
        <v>17</v>
      </c>
      <c r="E325" s="160"/>
      <c r="F325" s="2">
        <v>4.4000000000000004</v>
      </c>
      <c r="G325" s="2">
        <f t="shared" si="5"/>
        <v>0</v>
      </c>
    </row>
    <row r="326" spans="1:7">
      <c r="A326" s="44">
        <v>43830</v>
      </c>
      <c r="B326" s="525" t="s">
        <v>14</v>
      </c>
      <c r="C326" s="525" t="s">
        <v>34</v>
      </c>
      <c r="D326" t="s">
        <v>16</v>
      </c>
      <c r="E326" s="160">
        <v>12.7</v>
      </c>
      <c r="G326" s="2">
        <f t="shared" si="5"/>
        <v>12.7</v>
      </c>
    </row>
    <row r="327" spans="1:7">
      <c r="B327" s="526"/>
      <c r="C327" s="526"/>
      <c r="D327" t="s">
        <v>17</v>
      </c>
      <c r="E327" s="160">
        <v>9.6999999999999993</v>
      </c>
      <c r="G327" s="2">
        <f t="shared" si="5"/>
        <v>22.4</v>
      </c>
    </row>
    <row r="328" spans="1:7">
      <c r="B328" s="526"/>
      <c r="C328" s="526"/>
      <c r="D328" t="s">
        <v>18</v>
      </c>
      <c r="E328" s="160">
        <v>60</v>
      </c>
      <c r="G328" s="2">
        <f t="shared" si="5"/>
        <v>82.4</v>
      </c>
    </row>
    <row r="329" spans="1:7">
      <c r="B329" s="526"/>
      <c r="C329" s="526"/>
      <c r="D329" t="s">
        <v>40</v>
      </c>
      <c r="E329" s="160">
        <v>5</v>
      </c>
      <c r="G329" s="2">
        <f t="shared" si="5"/>
        <v>87.4</v>
      </c>
    </row>
    <row r="330" spans="1:7">
      <c r="A330" s="7">
        <v>43830</v>
      </c>
      <c r="B330" s="526" t="s">
        <v>114</v>
      </c>
      <c r="C330" s="526" t="s">
        <v>34</v>
      </c>
      <c r="D330" t="s">
        <v>18</v>
      </c>
      <c r="E330" s="160"/>
      <c r="F330" s="2">
        <v>60</v>
      </c>
      <c r="G330" s="2">
        <f t="shared" si="5"/>
        <v>27.400000000000006</v>
      </c>
    </row>
    <row r="331" spans="1:7">
      <c r="A331" s="7">
        <v>43893</v>
      </c>
      <c r="B331" s="526">
        <v>19863</v>
      </c>
      <c r="C331" s="526" t="s">
        <v>34</v>
      </c>
      <c r="D331" t="s">
        <v>16</v>
      </c>
      <c r="E331" s="160"/>
      <c r="F331" s="2">
        <v>12.7</v>
      </c>
      <c r="G331" s="2">
        <f t="shared" si="5"/>
        <v>14.700000000000006</v>
      </c>
    </row>
    <row r="332" spans="1:7">
      <c r="A332" s="7">
        <v>43893</v>
      </c>
      <c r="B332" s="526">
        <v>19863</v>
      </c>
      <c r="C332" s="526" t="s">
        <v>34</v>
      </c>
      <c r="D332" t="s">
        <v>17</v>
      </c>
      <c r="E332" s="160"/>
      <c r="F332" s="2">
        <v>9.6999999999999993</v>
      </c>
      <c r="G332" s="2">
        <f t="shared" si="5"/>
        <v>5.0000000000000071</v>
      </c>
    </row>
    <row r="333" spans="1:7">
      <c r="A333" s="7">
        <v>44179</v>
      </c>
      <c r="B333" s="526" t="s">
        <v>114</v>
      </c>
      <c r="C333" s="526" t="s">
        <v>34</v>
      </c>
      <c r="D333" t="s">
        <v>19</v>
      </c>
      <c r="E333" s="160"/>
      <c r="F333" s="2">
        <v>5</v>
      </c>
      <c r="G333" s="2">
        <f t="shared" si="5"/>
        <v>7.1054273576010019E-15</v>
      </c>
    </row>
    <row r="334" spans="1:7">
      <c r="A334" s="44">
        <v>43861</v>
      </c>
      <c r="B334" s="525" t="s">
        <v>14</v>
      </c>
      <c r="C334" s="525" t="s">
        <v>15</v>
      </c>
      <c r="D334" t="s">
        <v>16</v>
      </c>
      <c r="E334" s="160">
        <v>20.9</v>
      </c>
      <c r="G334" s="2">
        <f t="shared" si="5"/>
        <v>20.900000000000006</v>
      </c>
    </row>
    <row r="335" spans="1:7">
      <c r="B335" s="526"/>
      <c r="C335" s="526"/>
      <c r="D335" t="s">
        <v>17</v>
      </c>
      <c r="E335" s="160">
        <v>14.3</v>
      </c>
      <c r="G335" s="2">
        <f t="shared" si="5"/>
        <v>35.200000000000003</v>
      </c>
    </row>
    <row r="336" spans="1:7">
      <c r="B336" s="526"/>
      <c r="C336" s="526"/>
      <c r="D336" t="s">
        <v>18</v>
      </c>
      <c r="E336" s="160">
        <v>60</v>
      </c>
      <c r="G336" s="2">
        <f t="shared" si="5"/>
        <v>95.2</v>
      </c>
    </row>
    <row r="337" spans="1:7">
      <c r="B337" s="526"/>
      <c r="C337" s="526"/>
      <c r="D337" t="s">
        <v>40</v>
      </c>
      <c r="E337" s="160">
        <v>5</v>
      </c>
      <c r="G337" s="2">
        <f t="shared" si="5"/>
        <v>100.2</v>
      </c>
    </row>
    <row r="338" spans="1:7">
      <c r="A338" s="7">
        <v>43861</v>
      </c>
      <c r="B338" s="526" t="s">
        <v>114</v>
      </c>
      <c r="C338" s="526" t="s">
        <v>15</v>
      </c>
      <c r="D338" t="s">
        <v>18</v>
      </c>
      <c r="E338" s="160"/>
      <c r="F338" s="2">
        <v>55</v>
      </c>
      <c r="G338" s="2">
        <f t="shared" si="5"/>
        <v>45.2</v>
      </c>
    </row>
    <row r="339" spans="1:7">
      <c r="A339" s="7">
        <v>44154</v>
      </c>
      <c r="B339" s="526">
        <v>20780</v>
      </c>
      <c r="C339" s="526" t="s">
        <v>15</v>
      </c>
      <c r="D339" t="s">
        <v>16</v>
      </c>
      <c r="E339" s="160"/>
      <c r="F339" s="2">
        <v>20.9</v>
      </c>
      <c r="G339" s="2">
        <f t="shared" si="5"/>
        <v>24.300000000000004</v>
      </c>
    </row>
    <row r="340" spans="1:7">
      <c r="A340" s="7">
        <v>44154</v>
      </c>
      <c r="B340" s="526">
        <v>20780</v>
      </c>
      <c r="C340" s="526" t="s">
        <v>15</v>
      </c>
      <c r="D340" t="s">
        <v>17</v>
      </c>
      <c r="E340" s="160"/>
      <c r="F340" s="2">
        <v>14.3</v>
      </c>
      <c r="G340" s="2">
        <f t="shared" si="5"/>
        <v>10.000000000000004</v>
      </c>
    </row>
    <row r="341" spans="1:7">
      <c r="A341" s="7">
        <v>44179</v>
      </c>
      <c r="B341" s="526" t="s">
        <v>114</v>
      </c>
      <c r="C341" s="526" t="s">
        <v>15</v>
      </c>
      <c r="D341" t="s">
        <v>18</v>
      </c>
      <c r="E341" s="160"/>
      <c r="F341" s="2">
        <v>5</v>
      </c>
      <c r="G341" s="2">
        <f t="shared" si="5"/>
        <v>5.0000000000000036</v>
      </c>
    </row>
    <row r="342" spans="1:7">
      <c r="A342" s="7">
        <v>44179</v>
      </c>
      <c r="B342" s="526" t="s">
        <v>114</v>
      </c>
      <c r="C342" s="526" t="s">
        <v>15</v>
      </c>
      <c r="D342" t="s">
        <v>19</v>
      </c>
      <c r="E342" s="160"/>
      <c r="F342" s="2">
        <v>5</v>
      </c>
      <c r="G342" s="2">
        <f t="shared" si="5"/>
        <v>0</v>
      </c>
    </row>
    <row r="343" spans="1:7">
      <c r="A343" s="44">
        <v>43890</v>
      </c>
      <c r="B343" s="525" t="s">
        <v>14</v>
      </c>
      <c r="C343" s="525" t="s">
        <v>20</v>
      </c>
      <c r="D343" t="s">
        <v>16</v>
      </c>
      <c r="E343" s="160">
        <v>21.7</v>
      </c>
      <c r="G343" s="2">
        <f t="shared" si="5"/>
        <v>21.7</v>
      </c>
    </row>
    <row r="344" spans="1:7">
      <c r="B344" s="526"/>
      <c r="C344" s="526"/>
      <c r="D344" t="s">
        <v>17</v>
      </c>
      <c r="E344" s="160">
        <v>15.3</v>
      </c>
      <c r="G344" s="2">
        <f t="shared" si="5"/>
        <v>37</v>
      </c>
    </row>
    <row r="345" spans="1:7">
      <c r="B345" s="526"/>
      <c r="C345" s="526"/>
      <c r="D345" t="s">
        <v>18</v>
      </c>
      <c r="E345" s="160">
        <v>58</v>
      </c>
      <c r="G345" s="2">
        <f t="shared" si="5"/>
        <v>95</v>
      </c>
    </row>
    <row r="346" spans="1:7">
      <c r="B346" s="526"/>
      <c r="C346" s="526"/>
      <c r="D346" t="s">
        <v>40</v>
      </c>
      <c r="E346" s="160">
        <v>5</v>
      </c>
      <c r="G346" s="2">
        <f t="shared" si="5"/>
        <v>100</v>
      </c>
    </row>
    <row r="347" spans="1:7">
      <c r="A347" s="7">
        <v>43890</v>
      </c>
      <c r="B347" s="526" t="s">
        <v>114</v>
      </c>
      <c r="C347" s="526" t="s">
        <v>20</v>
      </c>
      <c r="D347" t="s">
        <v>18</v>
      </c>
      <c r="E347" s="160"/>
      <c r="F347" s="2">
        <v>58</v>
      </c>
      <c r="G347" s="2">
        <f t="shared" si="5"/>
        <v>42</v>
      </c>
    </row>
    <row r="348" spans="1:7">
      <c r="A348" s="7">
        <v>43890</v>
      </c>
      <c r="B348" s="526" t="s">
        <v>114</v>
      </c>
      <c r="C348" s="526" t="s">
        <v>20</v>
      </c>
      <c r="D348" t="s">
        <v>40</v>
      </c>
      <c r="E348" s="160"/>
      <c r="F348" s="2">
        <v>5</v>
      </c>
      <c r="G348" s="2">
        <f t="shared" si="5"/>
        <v>37</v>
      </c>
    </row>
    <row r="349" spans="1:7">
      <c r="A349" s="7">
        <v>44151</v>
      </c>
      <c r="B349" s="526">
        <v>20691</v>
      </c>
      <c r="C349" s="526" t="s">
        <v>20</v>
      </c>
      <c r="D349" t="s">
        <v>16</v>
      </c>
      <c r="E349" s="160"/>
      <c r="F349" s="2">
        <v>21.7</v>
      </c>
      <c r="G349" s="2">
        <f t="shared" si="5"/>
        <v>15.3</v>
      </c>
    </row>
    <row r="350" spans="1:7">
      <c r="A350" s="7">
        <v>44151</v>
      </c>
      <c r="B350" s="526">
        <v>20691</v>
      </c>
      <c r="C350" s="526" t="s">
        <v>20</v>
      </c>
      <c r="D350" t="s">
        <v>17</v>
      </c>
      <c r="E350" s="160"/>
      <c r="F350" s="2">
        <v>15.3</v>
      </c>
      <c r="G350" s="2">
        <f t="shared" si="5"/>
        <v>0</v>
      </c>
    </row>
    <row r="351" spans="1:7">
      <c r="A351" s="44">
        <v>43921</v>
      </c>
      <c r="B351" s="525" t="s">
        <v>14</v>
      </c>
      <c r="C351" s="525" t="s">
        <v>23</v>
      </c>
      <c r="D351" t="s">
        <v>16</v>
      </c>
      <c r="E351" s="160">
        <v>19.600000000000001</v>
      </c>
      <c r="G351" s="2">
        <f t="shared" si="5"/>
        <v>19.600000000000001</v>
      </c>
    </row>
    <row r="352" spans="1:7">
      <c r="B352" s="526"/>
      <c r="C352" s="526"/>
      <c r="D352" t="s">
        <v>17</v>
      </c>
      <c r="E352" s="160">
        <v>15.6</v>
      </c>
      <c r="G352" s="2">
        <f t="shared" si="5"/>
        <v>35.200000000000003</v>
      </c>
    </row>
    <row r="353" spans="1:7">
      <c r="B353" s="526"/>
      <c r="C353" s="526"/>
      <c r="D353" t="s">
        <v>18</v>
      </c>
      <c r="E353" s="160">
        <v>60</v>
      </c>
      <c r="G353" s="2">
        <f t="shared" si="5"/>
        <v>95.2</v>
      </c>
    </row>
    <row r="354" spans="1:7">
      <c r="B354" s="526"/>
      <c r="C354" s="526"/>
      <c r="D354" t="s">
        <v>40</v>
      </c>
      <c r="E354" s="160">
        <v>5</v>
      </c>
      <c r="G354" s="2">
        <f t="shared" si="5"/>
        <v>100.2</v>
      </c>
    </row>
    <row r="355" spans="1:7">
      <c r="A355" s="7">
        <v>44151</v>
      </c>
      <c r="B355" s="526">
        <v>20691</v>
      </c>
      <c r="C355" s="526" t="s">
        <v>23</v>
      </c>
      <c r="D355" t="s">
        <v>16</v>
      </c>
      <c r="E355" s="160"/>
      <c r="F355" s="2">
        <v>19.600000000000001</v>
      </c>
      <c r="G355" s="2">
        <f t="shared" si="5"/>
        <v>80.599999999999994</v>
      </c>
    </row>
    <row r="356" spans="1:7">
      <c r="A356" s="7">
        <v>44151</v>
      </c>
      <c r="B356" s="526">
        <v>20691</v>
      </c>
      <c r="C356" s="526" t="s">
        <v>23</v>
      </c>
      <c r="D356" t="s">
        <v>17</v>
      </c>
      <c r="E356" s="160"/>
      <c r="F356" s="2">
        <v>15.6</v>
      </c>
      <c r="G356" s="2">
        <f t="shared" si="5"/>
        <v>65</v>
      </c>
    </row>
    <row r="357" spans="1:7">
      <c r="A357" s="7">
        <v>44179</v>
      </c>
      <c r="B357" s="526" t="s">
        <v>114</v>
      </c>
      <c r="C357" s="526" t="s">
        <v>23</v>
      </c>
      <c r="D357" t="s">
        <v>18</v>
      </c>
      <c r="E357" s="160"/>
      <c r="F357" s="2">
        <v>55</v>
      </c>
      <c r="G357" s="2">
        <f t="shared" si="5"/>
        <v>10</v>
      </c>
    </row>
    <row r="358" spans="1:7">
      <c r="A358" s="7">
        <v>44182</v>
      </c>
      <c r="B358" s="526">
        <v>21103</v>
      </c>
      <c r="C358" s="526" t="s">
        <v>23</v>
      </c>
      <c r="D358" t="s">
        <v>18</v>
      </c>
      <c r="E358" s="160"/>
      <c r="F358" s="2">
        <v>5</v>
      </c>
      <c r="G358" s="2">
        <f t="shared" si="5"/>
        <v>5</v>
      </c>
    </row>
    <row r="359" spans="1:7">
      <c r="A359" s="7">
        <v>44182</v>
      </c>
      <c r="B359" s="526">
        <v>21103</v>
      </c>
      <c r="C359" s="526" t="s">
        <v>23</v>
      </c>
      <c r="D359" t="s">
        <v>19</v>
      </c>
      <c r="E359" s="160"/>
      <c r="F359" s="2">
        <v>5</v>
      </c>
      <c r="G359" s="2">
        <f t="shared" si="5"/>
        <v>0</v>
      </c>
    </row>
    <row r="360" spans="1:7">
      <c r="A360" s="44">
        <v>43951</v>
      </c>
      <c r="B360" s="525" t="s">
        <v>14</v>
      </c>
      <c r="C360" s="525" t="s">
        <v>24</v>
      </c>
      <c r="D360" t="s">
        <v>16</v>
      </c>
      <c r="E360" s="160">
        <v>20.399999999999999</v>
      </c>
      <c r="G360" s="2">
        <f t="shared" si="5"/>
        <v>20.399999999999999</v>
      </c>
    </row>
    <row r="361" spans="1:7">
      <c r="B361" s="526"/>
      <c r="C361" s="526"/>
      <c r="D361" t="s">
        <v>17</v>
      </c>
      <c r="E361" s="160">
        <v>4.5999999999999996</v>
      </c>
      <c r="G361" s="2">
        <f t="shared" si="5"/>
        <v>25</v>
      </c>
    </row>
    <row r="362" spans="1:7">
      <c r="B362" s="526"/>
      <c r="C362" s="526"/>
      <c r="D362" t="s">
        <v>18</v>
      </c>
      <c r="E362" s="160">
        <v>60</v>
      </c>
      <c r="G362" s="2">
        <f t="shared" si="5"/>
        <v>85</v>
      </c>
    </row>
    <row r="363" spans="1:7">
      <c r="B363" s="526"/>
      <c r="C363" s="526"/>
      <c r="D363" t="s">
        <v>40</v>
      </c>
      <c r="E363" s="160">
        <v>5</v>
      </c>
      <c r="G363" s="2">
        <f t="shared" si="5"/>
        <v>90</v>
      </c>
    </row>
    <row r="364" spans="1:7">
      <c r="A364" s="7">
        <v>44154</v>
      </c>
      <c r="B364" s="526">
        <v>20780</v>
      </c>
      <c r="C364" s="526" t="s">
        <v>24</v>
      </c>
      <c r="D364" t="s">
        <v>16</v>
      </c>
      <c r="E364" s="160"/>
      <c r="F364" s="2">
        <v>20.399999999999999</v>
      </c>
      <c r="G364" s="2">
        <f t="shared" si="5"/>
        <v>69.599999999999994</v>
      </c>
    </row>
    <row r="365" spans="1:7">
      <c r="A365" s="7">
        <v>44154</v>
      </c>
      <c r="B365" s="526">
        <v>20780</v>
      </c>
      <c r="C365" s="526" t="s">
        <v>24</v>
      </c>
      <c r="D365" t="s">
        <v>17</v>
      </c>
      <c r="E365" s="160"/>
      <c r="F365" s="2">
        <v>4.5999999999999996</v>
      </c>
      <c r="G365" s="2">
        <f t="shared" si="5"/>
        <v>65</v>
      </c>
    </row>
    <row r="366" spans="1:7">
      <c r="A366" s="7">
        <v>44182</v>
      </c>
      <c r="B366" s="526">
        <v>21103</v>
      </c>
      <c r="C366" s="526" t="s">
        <v>24</v>
      </c>
      <c r="D366" t="s">
        <v>18</v>
      </c>
      <c r="E366" s="160"/>
      <c r="F366" s="2">
        <v>60</v>
      </c>
      <c r="G366" s="2">
        <f t="shared" si="5"/>
        <v>5</v>
      </c>
    </row>
    <row r="367" spans="1:7">
      <c r="A367" s="7">
        <v>44182</v>
      </c>
      <c r="B367" s="526">
        <v>21103</v>
      </c>
      <c r="C367" s="526" t="s">
        <v>24</v>
      </c>
      <c r="D367" t="s">
        <v>19</v>
      </c>
      <c r="E367" s="160"/>
      <c r="F367" s="2">
        <v>5</v>
      </c>
      <c r="G367" s="2">
        <f t="shared" si="5"/>
        <v>0</v>
      </c>
    </row>
    <row r="368" spans="1:7">
      <c r="A368" s="44">
        <v>43982</v>
      </c>
      <c r="B368" s="525" t="s">
        <v>14</v>
      </c>
      <c r="C368" s="525" t="s">
        <v>25</v>
      </c>
      <c r="D368" t="s">
        <v>16</v>
      </c>
      <c r="E368" s="160">
        <v>18.899999999999999</v>
      </c>
      <c r="G368" s="2">
        <f t="shared" si="5"/>
        <v>18.899999999999999</v>
      </c>
    </row>
    <row r="369" spans="1:7">
      <c r="B369" s="526"/>
      <c r="C369" s="526"/>
      <c r="D369" t="s">
        <v>17</v>
      </c>
      <c r="E369" s="160">
        <v>2.5</v>
      </c>
      <c r="G369" s="2">
        <f t="shared" si="5"/>
        <v>21.4</v>
      </c>
    </row>
    <row r="370" spans="1:7">
      <c r="B370" s="526"/>
      <c r="C370" s="526"/>
      <c r="D370" t="s">
        <v>18</v>
      </c>
      <c r="E370" s="160">
        <v>60</v>
      </c>
      <c r="G370" s="2">
        <f t="shared" si="5"/>
        <v>81.400000000000006</v>
      </c>
    </row>
    <row r="371" spans="1:7">
      <c r="B371" s="526"/>
      <c r="C371" s="526"/>
      <c r="D371" t="s">
        <v>40</v>
      </c>
      <c r="E371" s="160">
        <v>5</v>
      </c>
      <c r="G371" s="2">
        <f t="shared" si="5"/>
        <v>86.4</v>
      </c>
    </row>
    <row r="372" spans="1:7">
      <c r="A372" s="7">
        <v>44158</v>
      </c>
      <c r="B372" s="526">
        <v>20862</v>
      </c>
      <c r="C372" s="526" t="s">
        <v>25</v>
      </c>
      <c r="D372" t="s">
        <v>16</v>
      </c>
      <c r="E372" s="160"/>
      <c r="F372" s="2">
        <v>18.899999999999999</v>
      </c>
      <c r="G372" s="2">
        <f t="shared" si="5"/>
        <v>67.5</v>
      </c>
    </row>
    <row r="373" spans="1:7">
      <c r="A373" s="7">
        <v>44158</v>
      </c>
      <c r="B373" s="526">
        <v>20862</v>
      </c>
      <c r="C373" s="526" t="s">
        <v>25</v>
      </c>
      <c r="D373" t="s">
        <v>17</v>
      </c>
      <c r="E373" s="160"/>
      <c r="F373" s="2">
        <v>2.5</v>
      </c>
      <c r="G373" s="2">
        <f t="shared" si="5"/>
        <v>65</v>
      </c>
    </row>
    <row r="374" spans="1:7">
      <c r="A374" s="7">
        <v>44182</v>
      </c>
      <c r="B374" s="526">
        <v>21103</v>
      </c>
      <c r="C374" s="526" t="s">
        <v>25</v>
      </c>
      <c r="D374" t="s">
        <v>18</v>
      </c>
      <c r="E374" s="160"/>
      <c r="F374" s="2">
        <v>60</v>
      </c>
      <c r="G374" s="2">
        <f t="shared" si="5"/>
        <v>5</v>
      </c>
    </row>
    <row r="375" spans="1:7">
      <c r="A375" s="7">
        <v>44182</v>
      </c>
      <c r="B375" s="526">
        <v>21103</v>
      </c>
      <c r="C375" s="526" t="s">
        <v>25</v>
      </c>
      <c r="D375" t="s">
        <v>426</v>
      </c>
      <c r="E375" s="160"/>
      <c r="F375" s="2">
        <v>5</v>
      </c>
      <c r="G375" s="2">
        <f t="shared" si="5"/>
        <v>0</v>
      </c>
    </row>
    <row r="376" spans="1:7">
      <c r="A376" s="44">
        <v>44012</v>
      </c>
      <c r="B376" s="525" t="s">
        <v>14</v>
      </c>
      <c r="C376" s="525" t="s">
        <v>26</v>
      </c>
      <c r="D376" t="s">
        <v>16</v>
      </c>
      <c r="E376" s="160">
        <v>16.7</v>
      </c>
      <c r="G376" s="2">
        <f t="shared" si="5"/>
        <v>16.7</v>
      </c>
    </row>
    <row r="377" spans="1:7">
      <c r="B377" s="526"/>
      <c r="C377" s="526"/>
      <c r="D377" t="s">
        <v>17</v>
      </c>
      <c r="E377" s="160">
        <v>1.2</v>
      </c>
      <c r="G377" s="2">
        <f t="shared" si="5"/>
        <v>17.899999999999999</v>
      </c>
    </row>
    <row r="378" spans="1:7">
      <c r="B378" s="526"/>
      <c r="C378" s="526"/>
      <c r="D378" t="s">
        <v>18</v>
      </c>
      <c r="E378" s="160">
        <v>60</v>
      </c>
      <c r="G378" s="2">
        <f t="shared" si="5"/>
        <v>77.900000000000006</v>
      </c>
    </row>
    <row r="379" spans="1:7">
      <c r="B379" s="526"/>
      <c r="C379" s="526"/>
      <c r="D379" t="s">
        <v>40</v>
      </c>
      <c r="E379" s="160">
        <v>5</v>
      </c>
      <c r="G379" s="2">
        <f t="shared" si="5"/>
        <v>82.9</v>
      </c>
    </row>
    <row r="380" spans="1:7">
      <c r="A380" s="7">
        <v>44158</v>
      </c>
      <c r="B380" s="526">
        <v>20862</v>
      </c>
      <c r="C380" s="526" t="s">
        <v>26</v>
      </c>
      <c r="D380" t="s">
        <v>16</v>
      </c>
      <c r="E380" s="160"/>
      <c r="F380" s="2">
        <v>16.7</v>
      </c>
      <c r="G380" s="2">
        <f t="shared" si="5"/>
        <v>66.2</v>
      </c>
    </row>
    <row r="381" spans="1:7">
      <c r="A381" s="7">
        <v>44158</v>
      </c>
      <c r="B381" s="526">
        <v>20862</v>
      </c>
      <c r="C381" s="526" t="s">
        <v>26</v>
      </c>
      <c r="D381" t="s">
        <v>17</v>
      </c>
      <c r="E381" s="160"/>
      <c r="F381" s="2">
        <v>1.2</v>
      </c>
      <c r="G381" s="2">
        <f t="shared" si="5"/>
        <v>65</v>
      </c>
    </row>
    <row r="382" spans="1:7">
      <c r="A382" s="7">
        <v>44182</v>
      </c>
      <c r="B382" s="526">
        <v>21103</v>
      </c>
      <c r="C382" s="526" t="s">
        <v>26</v>
      </c>
      <c r="D382" t="s">
        <v>18</v>
      </c>
      <c r="E382" s="160"/>
      <c r="F382" s="2">
        <v>60</v>
      </c>
      <c r="G382" s="2">
        <f t="shared" si="5"/>
        <v>5</v>
      </c>
    </row>
    <row r="383" spans="1:7">
      <c r="A383" s="7">
        <v>44182</v>
      </c>
      <c r="B383" s="526">
        <v>21103</v>
      </c>
      <c r="C383" s="526" t="s">
        <v>26</v>
      </c>
      <c r="D383" t="s">
        <v>19</v>
      </c>
      <c r="E383" s="160"/>
      <c r="F383" s="2">
        <v>5</v>
      </c>
      <c r="G383" s="2">
        <f t="shared" si="5"/>
        <v>0</v>
      </c>
    </row>
    <row r="384" spans="1:7">
      <c r="A384" s="44">
        <v>44043</v>
      </c>
      <c r="B384" s="525" t="s">
        <v>14</v>
      </c>
      <c r="C384" s="525" t="s">
        <v>27</v>
      </c>
      <c r="D384" t="s">
        <v>16</v>
      </c>
      <c r="E384" s="160">
        <v>16.2</v>
      </c>
      <c r="G384" s="2">
        <f t="shared" si="5"/>
        <v>16.2</v>
      </c>
    </row>
    <row r="385" spans="1:7">
      <c r="B385" s="526"/>
      <c r="C385" s="526"/>
      <c r="D385" t="s">
        <v>17</v>
      </c>
      <c r="E385" s="160">
        <v>22.4</v>
      </c>
      <c r="G385" s="2">
        <f t="shared" si="5"/>
        <v>38.599999999999994</v>
      </c>
    </row>
    <row r="386" spans="1:7">
      <c r="B386" s="526"/>
      <c r="C386" s="526"/>
      <c r="D386" t="s">
        <v>18</v>
      </c>
      <c r="E386" s="160">
        <v>60</v>
      </c>
      <c r="G386" s="2">
        <f t="shared" si="5"/>
        <v>98.6</v>
      </c>
    </row>
    <row r="387" spans="1:7">
      <c r="B387" s="526"/>
      <c r="C387" s="526"/>
      <c r="D387" t="s">
        <v>40</v>
      </c>
      <c r="E387" s="160">
        <v>5</v>
      </c>
      <c r="G387" s="2">
        <f t="shared" si="5"/>
        <v>103.6</v>
      </c>
    </row>
    <row r="388" spans="1:7">
      <c r="A388" s="7">
        <v>44106</v>
      </c>
      <c r="B388" s="526">
        <v>20363</v>
      </c>
      <c r="C388" s="526" t="s">
        <v>27</v>
      </c>
      <c r="D388" t="s">
        <v>16</v>
      </c>
      <c r="E388" s="160"/>
      <c r="F388" s="2">
        <v>16.2</v>
      </c>
      <c r="G388" s="2">
        <f t="shared" si="5"/>
        <v>87.399999999999991</v>
      </c>
    </row>
    <row r="389" spans="1:7">
      <c r="A389" s="7">
        <v>44106</v>
      </c>
      <c r="B389" s="526">
        <v>20363</v>
      </c>
      <c r="C389" s="526" t="s">
        <v>27</v>
      </c>
      <c r="D389" t="s">
        <v>17</v>
      </c>
      <c r="E389" s="160"/>
      <c r="F389" s="2">
        <v>22.4</v>
      </c>
      <c r="G389" s="2">
        <f t="shared" si="5"/>
        <v>65</v>
      </c>
    </row>
    <row r="390" spans="1:7">
      <c r="A390" s="7">
        <v>44182</v>
      </c>
      <c r="B390" s="526">
        <v>21103</v>
      </c>
      <c r="C390" s="526" t="s">
        <v>27</v>
      </c>
      <c r="D390" t="s">
        <v>18</v>
      </c>
      <c r="E390" s="160"/>
      <c r="F390" s="2">
        <v>60</v>
      </c>
      <c r="G390" s="2">
        <f t="shared" si="5"/>
        <v>5</v>
      </c>
    </row>
    <row r="391" spans="1:7">
      <c r="A391" s="7">
        <v>44182</v>
      </c>
      <c r="B391" s="526">
        <v>21103</v>
      </c>
      <c r="C391" s="526" t="s">
        <v>27</v>
      </c>
      <c r="D391" t="s">
        <v>19</v>
      </c>
      <c r="E391" s="160"/>
      <c r="F391" s="2">
        <v>5</v>
      </c>
      <c r="G391" s="2">
        <f t="shared" si="5"/>
        <v>0</v>
      </c>
    </row>
    <row r="392" spans="1:7">
      <c r="A392" s="44">
        <v>44074</v>
      </c>
      <c r="B392" s="525" t="s">
        <v>14</v>
      </c>
      <c r="C392" s="525" t="s">
        <v>28</v>
      </c>
      <c r="D392" t="s">
        <v>16</v>
      </c>
      <c r="E392" s="160">
        <v>15.5</v>
      </c>
      <c r="G392" s="2">
        <f t="shared" si="5"/>
        <v>15.5</v>
      </c>
    </row>
    <row r="393" spans="1:7">
      <c r="B393" s="526"/>
      <c r="C393" s="526"/>
      <c r="D393" t="s">
        <v>17</v>
      </c>
      <c r="E393" s="160">
        <v>16</v>
      </c>
      <c r="G393" s="2">
        <f t="shared" si="5"/>
        <v>31.5</v>
      </c>
    </row>
    <row r="394" spans="1:7">
      <c r="B394" s="526"/>
      <c r="C394" s="526"/>
      <c r="D394" t="s">
        <v>18</v>
      </c>
      <c r="E394" s="160">
        <v>60</v>
      </c>
      <c r="G394" s="2">
        <f t="shared" si="5"/>
        <v>91.5</v>
      </c>
    </row>
    <row r="395" spans="1:7">
      <c r="B395" s="526"/>
      <c r="C395" s="526"/>
      <c r="D395" t="s">
        <v>40</v>
      </c>
      <c r="E395" s="160">
        <v>5</v>
      </c>
      <c r="G395" s="2">
        <f t="shared" si="5"/>
        <v>96.5</v>
      </c>
    </row>
    <row r="396" spans="1:7">
      <c r="B396" s="526"/>
      <c r="C396" s="526"/>
      <c r="D396" t="s">
        <v>45</v>
      </c>
      <c r="E396" s="160">
        <v>15</v>
      </c>
      <c r="G396" s="2">
        <f t="shared" si="5"/>
        <v>111.5</v>
      </c>
    </row>
    <row r="397" spans="1:7">
      <c r="A397" s="7">
        <v>44074</v>
      </c>
      <c r="B397" s="526" t="s">
        <v>114</v>
      </c>
      <c r="C397" s="526" t="s">
        <v>28</v>
      </c>
      <c r="D397" t="s">
        <v>18</v>
      </c>
      <c r="E397" s="160"/>
      <c r="F397" s="2">
        <v>60</v>
      </c>
      <c r="G397" s="2">
        <f t="shared" si="5"/>
        <v>51.5</v>
      </c>
    </row>
    <row r="398" spans="1:7">
      <c r="A398" s="7">
        <v>44074</v>
      </c>
      <c r="B398" s="526" t="s">
        <v>114</v>
      </c>
      <c r="C398" s="526" t="s">
        <v>28</v>
      </c>
      <c r="D398" t="s">
        <v>40</v>
      </c>
      <c r="E398" s="160"/>
      <c r="F398" s="2">
        <v>5</v>
      </c>
      <c r="G398" s="2">
        <f t="shared" si="5"/>
        <v>46.5</v>
      </c>
    </row>
    <row r="399" spans="1:7">
      <c r="A399" s="7">
        <v>44168</v>
      </c>
      <c r="B399" s="526">
        <v>20953</v>
      </c>
      <c r="C399" s="526" t="s">
        <v>28</v>
      </c>
      <c r="D399" t="s">
        <v>45</v>
      </c>
      <c r="E399" s="160"/>
      <c r="F399" s="2">
        <v>15</v>
      </c>
      <c r="G399" s="2">
        <f t="shared" si="5"/>
        <v>31.5</v>
      </c>
    </row>
    <row r="400" spans="1:7">
      <c r="A400" s="7">
        <v>44182</v>
      </c>
      <c r="B400" s="526">
        <v>21103</v>
      </c>
      <c r="C400" s="526" t="s">
        <v>28</v>
      </c>
      <c r="D400" t="s">
        <v>16</v>
      </c>
      <c r="E400" s="160"/>
      <c r="F400" s="2">
        <v>15.5</v>
      </c>
      <c r="G400" s="2">
        <f t="shared" si="5"/>
        <v>16</v>
      </c>
    </row>
    <row r="401" spans="1:7">
      <c r="A401" s="7">
        <v>44182</v>
      </c>
      <c r="B401" s="526">
        <v>21103</v>
      </c>
      <c r="C401" s="526" t="s">
        <v>28</v>
      </c>
      <c r="D401" t="s">
        <v>17</v>
      </c>
      <c r="E401" s="160"/>
      <c r="F401" s="2">
        <v>16</v>
      </c>
      <c r="G401" s="2">
        <f t="shared" si="5"/>
        <v>0</v>
      </c>
    </row>
    <row r="402" spans="1:7">
      <c r="A402" s="44">
        <v>44104</v>
      </c>
      <c r="B402" s="525" t="s">
        <v>14</v>
      </c>
      <c r="C402" s="525" t="s">
        <v>29</v>
      </c>
      <c r="D402" t="s">
        <v>16</v>
      </c>
      <c r="E402" s="160">
        <v>15.9</v>
      </c>
      <c r="G402" s="2">
        <f t="shared" si="5"/>
        <v>15.9</v>
      </c>
    </row>
    <row r="403" spans="1:7">
      <c r="B403" s="526"/>
      <c r="C403" s="526"/>
      <c r="D403" t="s">
        <v>17</v>
      </c>
      <c r="E403" s="160">
        <v>18.399999999999999</v>
      </c>
      <c r="G403" s="2">
        <f t="shared" si="5"/>
        <v>34.299999999999997</v>
      </c>
    </row>
    <row r="404" spans="1:7">
      <c r="B404" s="526"/>
      <c r="C404" s="526"/>
      <c r="D404" t="s">
        <v>18</v>
      </c>
      <c r="E404" s="160">
        <v>60</v>
      </c>
      <c r="G404" s="2">
        <f t="shared" si="5"/>
        <v>94.3</v>
      </c>
    </row>
    <row r="405" spans="1:7">
      <c r="B405" s="526"/>
      <c r="C405" s="526"/>
      <c r="D405" t="s">
        <v>40</v>
      </c>
      <c r="E405" s="160">
        <v>5</v>
      </c>
      <c r="G405" s="2">
        <f t="shared" si="5"/>
        <v>99.3</v>
      </c>
    </row>
    <row r="406" spans="1:7">
      <c r="B406" s="526"/>
      <c r="C406" s="526"/>
      <c r="D406" t="s">
        <v>45</v>
      </c>
      <c r="E406" s="160">
        <v>8.5</v>
      </c>
      <c r="G406" s="2">
        <f t="shared" si="5"/>
        <v>107.8</v>
      </c>
    </row>
    <row r="407" spans="1:7">
      <c r="A407" s="7">
        <v>44104</v>
      </c>
      <c r="B407" s="526" t="s">
        <v>114</v>
      </c>
      <c r="C407" s="526" t="s">
        <v>29</v>
      </c>
      <c r="D407" t="s">
        <v>18</v>
      </c>
      <c r="E407" s="160"/>
      <c r="F407" s="2">
        <v>60</v>
      </c>
      <c r="G407" s="2">
        <f t="shared" si="5"/>
        <v>47.8</v>
      </c>
    </row>
    <row r="408" spans="1:7">
      <c r="A408" s="7">
        <v>44104</v>
      </c>
      <c r="B408" s="526" t="s">
        <v>114</v>
      </c>
      <c r="C408" s="526" t="s">
        <v>29</v>
      </c>
      <c r="D408" t="s">
        <v>40</v>
      </c>
      <c r="E408" s="160"/>
      <c r="F408" s="2">
        <v>5</v>
      </c>
      <c r="G408" s="2">
        <f t="shared" si="5"/>
        <v>42.8</v>
      </c>
    </row>
    <row r="409" spans="1:7">
      <c r="A409" s="7">
        <v>44168</v>
      </c>
      <c r="B409" s="526">
        <v>20953</v>
      </c>
      <c r="C409" s="526" t="s">
        <v>29</v>
      </c>
      <c r="D409" t="s">
        <v>45</v>
      </c>
      <c r="E409" s="160"/>
      <c r="F409" s="2">
        <v>8.5</v>
      </c>
      <c r="G409" s="2">
        <f t="shared" si="5"/>
        <v>34.299999999999997</v>
      </c>
    </row>
    <row r="410" spans="1:7">
      <c r="A410" s="7">
        <v>44182</v>
      </c>
      <c r="B410" s="526">
        <v>21104</v>
      </c>
      <c r="C410" s="526" t="s">
        <v>29</v>
      </c>
      <c r="D410" t="s">
        <v>16</v>
      </c>
      <c r="E410" s="160"/>
      <c r="F410" s="2">
        <v>15.9</v>
      </c>
      <c r="G410" s="2">
        <f t="shared" si="5"/>
        <v>18.399999999999999</v>
      </c>
    </row>
    <row r="411" spans="1:7">
      <c r="A411" s="7">
        <v>44182</v>
      </c>
      <c r="B411" s="526">
        <v>21104</v>
      </c>
      <c r="C411" s="526" t="s">
        <v>29</v>
      </c>
      <c r="D411" t="s">
        <v>17</v>
      </c>
      <c r="E411" s="160"/>
      <c r="F411" s="2">
        <v>18.399999999999999</v>
      </c>
      <c r="G411" s="2">
        <f t="shared" si="5"/>
        <v>0</v>
      </c>
    </row>
    <row r="412" spans="1:7">
      <c r="A412" s="44">
        <v>44135</v>
      </c>
      <c r="B412" s="525" t="s">
        <v>14</v>
      </c>
      <c r="C412" s="525" t="s">
        <v>30</v>
      </c>
      <c r="D412" t="s">
        <v>16</v>
      </c>
      <c r="E412" s="160">
        <v>18.7</v>
      </c>
      <c r="G412" s="2">
        <f t="shared" si="5"/>
        <v>18.7</v>
      </c>
    </row>
    <row r="413" spans="1:7">
      <c r="B413" s="526"/>
      <c r="C413" s="526"/>
      <c r="D413" t="s">
        <v>17</v>
      </c>
      <c r="E413" s="160">
        <v>19.5</v>
      </c>
      <c r="G413" s="2">
        <f t="shared" si="5"/>
        <v>38.200000000000003</v>
      </c>
    </row>
    <row r="414" spans="1:7">
      <c r="B414" s="526"/>
      <c r="C414" s="526"/>
      <c r="D414" t="s">
        <v>18</v>
      </c>
      <c r="E414" s="160">
        <v>60</v>
      </c>
      <c r="G414" s="2">
        <f t="shared" si="5"/>
        <v>98.2</v>
      </c>
    </row>
    <row r="415" spans="1:7">
      <c r="B415" s="526"/>
      <c r="C415" s="526"/>
      <c r="D415" t="s">
        <v>40</v>
      </c>
      <c r="E415" s="160">
        <v>5</v>
      </c>
      <c r="G415" s="2">
        <f t="shared" si="5"/>
        <v>103.2</v>
      </c>
    </row>
    <row r="416" spans="1:7">
      <c r="B416" s="526"/>
      <c r="C416" s="526"/>
      <c r="D416" s="67" t="s">
        <v>46</v>
      </c>
      <c r="E416" s="160">
        <v>10</v>
      </c>
      <c r="G416" s="2">
        <f t="shared" si="5"/>
        <v>113.2</v>
      </c>
    </row>
    <row r="417" spans="1:7">
      <c r="B417" s="526"/>
      <c r="C417" s="526"/>
      <c r="D417" s="67" t="s">
        <v>47</v>
      </c>
      <c r="E417" s="160">
        <v>10</v>
      </c>
      <c r="G417" s="2">
        <f t="shared" ref="G417:G481" si="6">+G416+E417-F417</f>
        <v>123.2</v>
      </c>
    </row>
    <row r="418" spans="1:7">
      <c r="A418" s="7">
        <v>44135</v>
      </c>
      <c r="B418" s="526" t="s">
        <v>114</v>
      </c>
      <c r="C418" s="526" t="s">
        <v>30</v>
      </c>
      <c r="D418" t="s">
        <v>18</v>
      </c>
      <c r="E418" s="160"/>
      <c r="F418" s="2">
        <v>60</v>
      </c>
      <c r="G418" s="2">
        <f t="shared" si="6"/>
        <v>63.2</v>
      </c>
    </row>
    <row r="419" spans="1:7">
      <c r="A419" s="7">
        <v>44135</v>
      </c>
      <c r="B419" s="526" t="s">
        <v>114</v>
      </c>
      <c r="C419" s="526" t="s">
        <v>30</v>
      </c>
      <c r="D419" t="s">
        <v>40</v>
      </c>
      <c r="E419" s="160"/>
      <c r="F419" s="2">
        <v>5</v>
      </c>
      <c r="G419" s="2">
        <f t="shared" si="6"/>
        <v>58.2</v>
      </c>
    </row>
    <row r="420" spans="1:7">
      <c r="A420" s="7">
        <v>44182</v>
      </c>
      <c r="B420" s="526">
        <v>21104</v>
      </c>
      <c r="C420" s="526" t="s">
        <v>30</v>
      </c>
      <c r="D420" t="s">
        <v>16</v>
      </c>
      <c r="E420" s="160"/>
      <c r="F420" s="2">
        <v>18.7</v>
      </c>
      <c r="G420" s="2">
        <f t="shared" si="6"/>
        <v>39.5</v>
      </c>
    </row>
    <row r="421" spans="1:7">
      <c r="A421" s="7">
        <v>44182</v>
      </c>
      <c r="B421" s="526">
        <v>21104</v>
      </c>
      <c r="C421" s="526" t="s">
        <v>30</v>
      </c>
      <c r="D421" t="s">
        <v>17</v>
      </c>
      <c r="E421" s="160"/>
      <c r="F421" s="2">
        <v>19.5</v>
      </c>
      <c r="G421" s="2">
        <f t="shared" si="6"/>
        <v>20</v>
      </c>
    </row>
    <row r="422" spans="1:7">
      <c r="A422" s="7">
        <v>44182</v>
      </c>
      <c r="B422" s="526">
        <v>21104</v>
      </c>
      <c r="C422" s="526" t="s">
        <v>30</v>
      </c>
      <c r="D422" s="67" t="s">
        <v>46</v>
      </c>
      <c r="E422" s="160"/>
      <c r="F422" s="2">
        <v>10</v>
      </c>
      <c r="G422" s="2">
        <f t="shared" si="6"/>
        <v>10</v>
      </c>
    </row>
    <row r="423" spans="1:7">
      <c r="A423" s="7">
        <v>44182</v>
      </c>
      <c r="B423" s="526">
        <v>21104</v>
      </c>
      <c r="C423" s="526" t="s">
        <v>30</v>
      </c>
      <c r="D423" s="67" t="s">
        <v>47</v>
      </c>
      <c r="E423" s="160"/>
      <c r="F423" s="2">
        <v>10</v>
      </c>
      <c r="G423" s="2">
        <f t="shared" si="6"/>
        <v>0</v>
      </c>
    </row>
    <row r="424" spans="1:7">
      <c r="A424" s="44">
        <v>44165</v>
      </c>
      <c r="B424" s="525" t="s">
        <v>14</v>
      </c>
      <c r="C424" s="525" t="s">
        <v>33</v>
      </c>
      <c r="D424" t="s">
        <v>16</v>
      </c>
      <c r="E424" s="160">
        <v>17.7</v>
      </c>
      <c r="G424" s="2">
        <f t="shared" si="6"/>
        <v>17.7</v>
      </c>
    </row>
    <row r="425" spans="1:7">
      <c r="B425" s="526"/>
      <c r="C425" s="526"/>
      <c r="D425" t="s">
        <v>17</v>
      </c>
      <c r="E425" s="160">
        <v>20.100000000000001</v>
      </c>
      <c r="G425" s="2">
        <f t="shared" si="6"/>
        <v>37.799999999999997</v>
      </c>
    </row>
    <row r="426" spans="1:7">
      <c r="B426" s="526"/>
      <c r="C426" s="526"/>
      <c r="D426" t="s">
        <v>18</v>
      </c>
      <c r="E426" s="160">
        <v>60</v>
      </c>
      <c r="G426" s="2">
        <f t="shared" si="6"/>
        <v>97.8</v>
      </c>
    </row>
    <row r="427" spans="1:7">
      <c r="B427" s="526"/>
      <c r="C427" s="526"/>
      <c r="D427" t="s">
        <v>40</v>
      </c>
      <c r="E427" s="160">
        <v>5</v>
      </c>
      <c r="G427" s="2">
        <f t="shared" si="6"/>
        <v>102.8</v>
      </c>
    </row>
    <row r="428" spans="1:7">
      <c r="A428" s="7">
        <v>44165</v>
      </c>
      <c r="B428" s="526" t="s">
        <v>114</v>
      </c>
      <c r="C428" s="526" t="s">
        <v>33</v>
      </c>
      <c r="D428" s="67" t="s">
        <v>18</v>
      </c>
      <c r="F428" s="2">
        <v>60</v>
      </c>
      <c r="G428" s="2">
        <f t="shared" si="6"/>
        <v>42.8</v>
      </c>
    </row>
    <row r="429" spans="1:7">
      <c r="A429" s="7">
        <v>44165</v>
      </c>
      <c r="B429" s="526" t="s">
        <v>114</v>
      </c>
      <c r="C429" s="526" t="s">
        <v>33</v>
      </c>
      <c r="D429" s="67" t="s">
        <v>40</v>
      </c>
      <c r="F429" s="2">
        <v>5</v>
      </c>
      <c r="G429" s="2">
        <f t="shared" si="6"/>
        <v>37.799999999999997</v>
      </c>
    </row>
    <row r="430" spans="1:7">
      <c r="A430" s="7">
        <v>44237</v>
      </c>
      <c r="B430" s="526">
        <v>21551</v>
      </c>
      <c r="C430" s="526" t="s">
        <v>33</v>
      </c>
      <c r="D430" s="67" t="s">
        <v>16</v>
      </c>
      <c r="F430" s="2">
        <v>17.7</v>
      </c>
      <c r="G430" s="2">
        <f t="shared" si="6"/>
        <v>20.099999999999998</v>
      </c>
    </row>
    <row r="431" spans="1:7">
      <c r="A431" s="7">
        <v>44237</v>
      </c>
      <c r="B431" s="526">
        <v>21551</v>
      </c>
      <c r="C431" s="526" t="s">
        <v>33</v>
      </c>
      <c r="D431" s="67" t="s">
        <v>17</v>
      </c>
      <c r="F431" s="2">
        <v>20.100000000000001</v>
      </c>
      <c r="G431" s="2">
        <f t="shared" si="6"/>
        <v>0</v>
      </c>
    </row>
    <row r="432" spans="1:7">
      <c r="A432" s="44">
        <v>44196</v>
      </c>
      <c r="B432" s="525" t="s">
        <v>14</v>
      </c>
      <c r="C432" s="525" t="s">
        <v>34</v>
      </c>
      <c r="D432" t="s">
        <v>16</v>
      </c>
      <c r="E432" s="172">
        <v>20.3</v>
      </c>
      <c r="G432" s="2">
        <f t="shared" si="6"/>
        <v>20.3</v>
      </c>
    </row>
    <row r="433" spans="1:8">
      <c r="B433" s="526"/>
      <c r="C433" s="526"/>
      <c r="D433" t="s">
        <v>17</v>
      </c>
      <c r="E433" s="172">
        <v>17.8</v>
      </c>
      <c r="G433" s="2">
        <f t="shared" si="6"/>
        <v>38.1</v>
      </c>
    </row>
    <row r="434" spans="1:8">
      <c r="B434" s="526"/>
      <c r="C434" s="526"/>
      <c r="D434" t="s">
        <v>48</v>
      </c>
      <c r="E434" s="172">
        <v>60</v>
      </c>
      <c r="G434" s="2">
        <f t="shared" si="6"/>
        <v>98.1</v>
      </c>
    </row>
    <row r="435" spans="1:8">
      <c r="B435" s="526"/>
      <c r="C435" s="526"/>
      <c r="D435" t="s">
        <v>40</v>
      </c>
      <c r="E435" s="172">
        <v>5</v>
      </c>
      <c r="G435" s="2">
        <f t="shared" si="6"/>
        <v>103.1</v>
      </c>
    </row>
    <row r="436" spans="1:8">
      <c r="A436" s="86">
        <v>44196</v>
      </c>
      <c r="B436" s="526" t="s">
        <v>114</v>
      </c>
      <c r="C436" s="526" t="s">
        <v>34</v>
      </c>
      <c r="D436" t="s">
        <v>48</v>
      </c>
      <c r="E436" s="160"/>
      <c r="F436" s="2">
        <v>60</v>
      </c>
      <c r="G436" s="2">
        <f t="shared" si="6"/>
        <v>43.099999999999994</v>
      </c>
    </row>
    <row r="437" spans="1:8" ht="14.25" customHeight="1">
      <c r="A437" s="86">
        <v>44196</v>
      </c>
      <c r="B437" s="526" t="s">
        <v>114</v>
      </c>
      <c r="C437" s="526" t="s">
        <v>34</v>
      </c>
      <c r="D437" t="s">
        <v>40</v>
      </c>
      <c r="E437" s="160"/>
      <c r="F437" s="2">
        <v>5</v>
      </c>
      <c r="G437" s="2">
        <f t="shared" si="6"/>
        <v>38.099999999999994</v>
      </c>
      <c r="H437" s="8"/>
    </row>
    <row r="438" spans="1:8" ht="14.25" customHeight="1">
      <c r="A438" s="86">
        <v>44256</v>
      </c>
      <c r="B438" s="526">
        <v>21671</v>
      </c>
      <c r="C438" s="526" t="s">
        <v>34</v>
      </c>
      <c r="D438" t="s">
        <v>16</v>
      </c>
      <c r="E438" s="160"/>
      <c r="F438" s="2">
        <v>20.3</v>
      </c>
      <c r="G438" s="2">
        <f t="shared" si="6"/>
        <v>17.799999999999994</v>
      </c>
      <c r="H438" s="8"/>
    </row>
    <row r="439" spans="1:8" ht="14.25" customHeight="1">
      <c r="A439" s="86">
        <v>44256</v>
      </c>
      <c r="B439" s="526">
        <v>21671</v>
      </c>
      <c r="C439" s="526" t="s">
        <v>34</v>
      </c>
      <c r="D439" t="s">
        <v>17</v>
      </c>
      <c r="E439" s="160"/>
      <c r="F439" s="2">
        <v>17.8</v>
      </c>
      <c r="G439" s="2">
        <f t="shared" si="6"/>
        <v>0</v>
      </c>
      <c r="H439" s="8"/>
    </row>
    <row r="440" spans="1:8" ht="14.25" customHeight="1">
      <c r="A440" s="44">
        <v>44227</v>
      </c>
      <c r="B440" s="525" t="s">
        <v>14</v>
      </c>
      <c r="C440" s="525" t="s">
        <v>15</v>
      </c>
      <c r="D440" t="s">
        <v>16</v>
      </c>
      <c r="E440" s="172">
        <v>21.7</v>
      </c>
      <c r="G440" s="2">
        <f t="shared" si="6"/>
        <v>21.7</v>
      </c>
      <c r="H440" s="8"/>
    </row>
    <row r="441" spans="1:8" ht="14.25" customHeight="1">
      <c r="B441" s="526"/>
      <c r="C441" s="526"/>
      <c r="D441" t="s">
        <v>17</v>
      </c>
      <c r="E441" s="172">
        <v>37.6</v>
      </c>
      <c r="G441" s="2">
        <f t="shared" si="6"/>
        <v>59.3</v>
      </c>
      <c r="H441" s="8"/>
    </row>
    <row r="442" spans="1:8" ht="14.25" customHeight="1">
      <c r="B442" s="526"/>
      <c r="C442" s="526"/>
      <c r="D442" t="s">
        <v>48</v>
      </c>
      <c r="E442" s="172">
        <v>60</v>
      </c>
      <c r="G442" s="2">
        <f t="shared" si="6"/>
        <v>119.3</v>
      </c>
      <c r="H442" s="8"/>
    </row>
    <row r="443" spans="1:8" ht="14.25" customHeight="1">
      <c r="B443" s="526"/>
      <c r="C443" s="526"/>
      <c r="D443" t="s">
        <v>40</v>
      </c>
      <c r="E443" s="172">
        <v>5</v>
      </c>
      <c r="G443" s="2">
        <f t="shared" si="6"/>
        <v>124.3</v>
      </c>
      <c r="H443" s="8"/>
    </row>
    <row r="444" spans="1:8" ht="14.25" customHeight="1">
      <c r="A444" s="86">
        <v>44227</v>
      </c>
      <c r="B444" s="526" t="s">
        <v>114</v>
      </c>
      <c r="C444" s="526" t="s">
        <v>15</v>
      </c>
      <c r="D444" t="s">
        <v>48</v>
      </c>
      <c r="E444" s="160"/>
      <c r="F444" s="2">
        <v>60</v>
      </c>
      <c r="G444" s="2">
        <f t="shared" si="6"/>
        <v>64.3</v>
      </c>
      <c r="H444" s="8"/>
    </row>
    <row r="445" spans="1:8" ht="14.25" customHeight="1">
      <c r="A445" s="86">
        <v>44227</v>
      </c>
      <c r="B445" s="526" t="s">
        <v>114</v>
      </c>
      <c r="C445" s="526" t="s">
        <v>15</v>
      </c>
      <c r="D445" t="s">
        <v>40</v>
      </c>
      <c r="E445" s="160"/>
      <c r="F445" s="2">
        <v>5</v>
      </c>
      <c r="G445" s="2">
        <f t="shared" si="6"/>
        <v>59.3</v>
      </c>
      <c r="H445" s="8"/>
    </row>
    <row r="446" spans="1:8" ht="14.25" customHeight="1">
      <c r="A446" s="86">
        <v>44295</v>
      </c>
      <c r="B446" s="526">
        <v>22121</v>
      </c>
      <c r="C446" s="526" t="s">
        <v>15</v>
      </c>
      <c r="D446" t="s">
        <v>16</v>
      </c>
      <c r="E446" s="160"/>
      <c r="F446" s="2">
        <v>21.7</v>
      </c>
      <c r="G446" s="2">
        <f t="shared" si="6"/>
        <v>37.599999999999994</v>
      </c>
      <c r="H446" s="8"/>
    </row>
    <row r="447" spans="1:8" ht="14.25" customHeight="1">
      <c r="A447" s="86">
        <v>44295</v>
      </c>
      <c r="B447" s="526">
        <v>22121</v>
      </c>
      <c r="C447" s="526" t="s">
        <v>15</v>
      </c>
      <c r="D447" t="s">
        <v>17</v>
      </c>
      <c r="E447" s="160"/>
      <c r="F447" s="2">
        <v>37.6</v>
      </c>
      <c r="G447" s="2">
        <f t="shared" si="6"/>
        <v>0</v>
      </c>
      <c r="H447" s="8"/>
    </row>
    <row r="448" spans="1:8" ht="14.25" customHeight="1">
      <c r="A448" s="44">
        <v>44255</v>
      </c>
      <c r="B448" s="525" t="s">
        <v>14</v>
      </c>
      <c r="C448" s="525" t="s">
        <v>20</v>
      </c>
      <c r="D448" t="s">
        <v>16</v>
      </c>
      <c r="E448" s="172">
        <v>19.600000000000001</v>
      </c>
      <c r="G448" s="2">
        <f t="shared" si="6"/>
        <v>19.600000000000001</v>
      </c>
      <c r="H448" s="8"/>
    </row>
    <row r="449" spans="1:15" ht="14.25" customHeight="1">
      <c r="B449" s="526"/>
      <c r="C449" s="526"/>
      <c r="D449" t="s">
        <v>17</v>
      </c>
      <c r="E449" s="172">
        <v>30.9</v>
      </c>
      <c r="G449" s="2">
        <f t="shared" si="6"/>
        <v>50.5</v>
      </c>
      <c r="H449" s="8"/>
    </row>
    <row r="450" spans="1:15" ht="14.25" customHeight="1">
      <c r="B450" s="526"/>
      <c r="C450" s="526"/>
      <c r="D450" t="s">
        <v>48</v>
      </c>
      <c r="E450" s="172">
        <v>56</v>
      </c>
      <c r="G450" s="2">
        <f t="shared" si="6"/>
        <v>106.5</v>
      </c>
      <c r="H450" s="8"/>
    </row>
    <row r="451" spans="1:15" ht="14.25" customHeight="1">
      <c r="B451" s="526"/>
      <c r="C451" s="526"/>
      <c r="D451" t="s">
        <v>40</v>
      </c>
      <c r="E451" s="172">
        <v>5</v>
      </c>
      <c r="G451" s="2">
        <f t="shared" si="6"/>
        <v>111.5</v>
      </c>
      <c r="H451" s="8"/>
    </row>
    <row r="452" spans="1:15" ht="14.25" customHeight="1">
      <c r="A452" s="7">
        <v>44255</v>
      </c>
      <c r="B452" s="526" t="s">
        <v>114</v>
      </c>
      <c r="C452" s="526" t="s">
        <v>20</v>
      </c>
      <c r="D452" t="s">
        <v>18</v>
      </c>
      <c r="E452" s="172"/>
      <c r="F452" s="2">
        <v>56</v>
      </c>
      <c r="G452" s="2">
        <f t="shared" si="6"/>
        <v>55.5</v>
      </c>
      <c r="H452" s="8"/>
    </row>
    <row r="453" spans="1:15" ht="14.25" customHeight="1">
      <c r="A453" s="7">
        <v>44255</v>
      </c>
      <c r="B453" s="526" t="s">
        <v>114</v>
      </c>
      <c r="C453" s="526" t="s">
        <v>20</v>
      </c>
      <c r="D453" t="s">
        <v>19</v>
      </c>
      <c r="E453" s="172"/>
      <c r="F453" s="2">
        <v>5</v>
      </c>
      <c r="G453" s="2">
        <f t="shared" si="6"/>
        <v>50.5</v>
      </c>
      <c r="H453" s="8"/>
    </row>
    <row r="454" spans="1:15" ht="14.25" customHeight="1">
      <c r="A454" s="7">
        <v>44320</v>
      </c>
      <c r="B454" s="526">
        <v>22333</v>
      </c>
      <c r="C454" s="526" t="s">
        <v>20</v>
      </c>
      <c r="D454" t="s">
        <v>16</v>
      </c>
      <c r="E454" s="172"/>
      <c r="F454" s="2">
        <v>19.600000000000001</v>
      </c>
      <c r="G454" s="2">
        <f t="shared" si="6"/>
        <v>30.9</v>
      </c>
      <c r="H454" s="8"/>
    </row>
    <row r="455" spans="1:15" ht="14.25" customHeight="1">
      <c r="A455" s="7">
        <v>44320</v>
      </c>
      <c r="B455" s="526">
        <v>22333</v>
      </c>
      <c r="C455" s="526" t="s">
        <v>20</v>
      </c>
      <c r="D455" t="s">
        <v>17</v>
      </c>
      <c r="E455" s="172"/>
      <c r="F455" s="2">
        <v>30.9</v>
      </c>
      <c r="G455" s="24">
        <f t="shared" si="6"/>
        <v>0</v>
      </c>
      <c r="H455" s="8"/>
    </row>
    <row r="456" spans="1:15" ht="14.25" customHeight="1">
      <c r="A456" s="44">
        <v>44286</v>
      </c>
      <c r="B456" s="525" t="s">
        <v>14</v>
      </c>
      <c r="C456" s="525" t="s">
        <v>23</v>
      </c>
      <c r="D456" t="s">
        <v>16</v>
      </c>
      <c r="E456" s="172">
        <v>21.5</v>
      </c>
      <c r="G456" s="79">
        <f t="shared" si="6"/>
        <v>21.5</v>
      </c>
      <c r="H456" s="8"/>
    </row>
    <row r="457" spans="1:15" ht="14.25" customHeight="1">
      <c r="B457" s="526"/>
      <c r="C457" s="526"/>
      <c r="D457" t="s">
        <v>17</v>
      </c>
      <c r="E457" s="172">
        <v>37.200000000000003</v>
      </c>
      <c r="G457" s="79">
        <f t="shared" si="6"/>
        <v>58.7</v>
      </c>
      <c r="H457" s="8"/>
    </row>
    <row r="458" spans="1:15" ht="14.25" customHeight="1">
      <c r="B458" s="526"/>
      <c r="C458" s="526"/>
      <c r="D458" t="s">
        <v>48</v>
      </c>
      <c r="E458" s="172">
        <v>60</v>
      </c>
      <c r="G458" s="79">
        <f t="shared" si="6"/>
        <v>118.7</v>
      </c>
      <c r="H458" s="8"/>
    </row>
    <row r="459" spans="1:15" ht="14.25" customHeight="1">
      <c r="B459" s="526"/>
      <c r="C459" s="526"/>
      <c r="D459" t="s">
        <v>40</v>
      </c>
      <c r="E459" s="172">
        <v>5</v>
      </c>
      <c r="G459" s="79">
        <f t="shared" si="6"/>
        <v>123.7</v>
      </c>
      <c r="H459" s="8"/>
    </row>
    <row r="460" spans="1:15" ht="14.25" customHeight="1">
      <c r="B460" s="526"/>
      <c r="C460" s="526"/>
      <c r="D460" s="48" t="s">
        <v>50</v>
      </c>
      <c r="E460" s="180">
        <v>10</v>
      </c>
      <c r="G460" s="79">
        <f t="shared" si="6"/>
        <v>133.69999999999999</v>
      </c>
      <c r="H460" s="8"/>
    </row>
    <row r="461" spans="1:15" ht="14.25" customHeight="1">
      <c r="A461" s="7">
        <v>44286</v>
      </c>
      <c r="B461" s="526" t="s">
        <v>114</v>
      </c>
      <c r="C461" s="526" t="s">
        <v>23</v>
      </c>
      <c r="D461" t="s">
        <v>18</v>
      </c>
      <c r="E461" s="172"/>
      <c r="F461" s="2">
        <v>60</v>
      </c>
      <c r="G461" s="79">
        <f t="shared" si="6"/>
        <v>73.699999999999989</v>
      </c>
      <c r="H461" s="8"/>
    </row>
    <row r="462" spans="1:15" ht="14.25" customHeight="1">
      <c r="A462" s="7">
        <v>44286</v>
      </c>
      <c r="B462" s="526" t="s">
        <v>114</v>
      </c>
      <c r="C462" s="526" t="s">
        <v>23</v>
      </c>
      <c r="D462" t="s">
        <v>19</v>
      </c>
      <c r="E462" s="172"/>
      <c r="F462" s="2">
        <v>5</v>
      </c>
      <c r="G462" s="79">
        <f t="shared" si="6"/>
        <v>68.699999999999989</v>
      </c>
      <c r="H462" s="8"/>
      <c r="J462" s="157"/>
      <c r="K462" s="5"/>
      <c r="L462" s="5"/>
      <c r="M462" s="5"/>
      <c r="N462" s="5"/>
      <c r="O462" s="5"/>
    </row>
    <row r="463" spans="1:15" ht="14.25" customHeight="1">
      <c r="A463" s="7">
        <v>44336</v>
      </c>
      <c r="B463" s="526">
        <v>22510</v>
      </c>
      <c r="C463" s="526" t="s">
        <v>23</v>
      </c>
      <c r="D463" t="s">
        <v>16</v>
      </c>
      <c r="E463" s="172"/>
      <c r="F463" s="2">
        <v>21.5</v>
      </c>
      <c r="G463" s="79">
        <f t="shared" si="6"/>
        <v>47.199999999999989</v>
      </c>
      <c r="H463" s="8"/>
      <c r="I463" s="44"/>
      <c r="K463" s="101"/>
    </row>
    <row r="464" spans="1:15" ht="14.25" customHeight="1">
      <c r="A464" s="7">
        <v>44336</v>
      </c>
      <c r="B464" s="526">
        <v>22510</v>
      </c>
      <c r="C464" s="526" t="s">
        <v>23</v>
      </c>
      <c r="D464" t="s">
        <v>17</v>
      </c>
      <c r="E464" s="172"/>
      <c r="F464" s="2">
        <v>37.200000000000003</v>
      </c>
      <c r="G464" s="79">
        <f t="shared" si="6"/>
        <v>9.9999999999999858</v>
      </c>
      <c r="H464" s="8"/>
      <c r="I464" s="88"/>
      <c r="K464" s="159"/>
    </row>
    <row r="465" spans="1:11" ht="14.25" customHeight="1">
      <c r="A465" s="7" t="s">
        <v>427</v>
      </c>
      <c r="B465" s="526">
        <v>24547</v>
      </c>
      <c r="C465" s="526" t="s">
        <v>23</v>
      </c>
      <c r="D465" s="48" t="s">
        <v>50</v>
      </c>
      <c r="E465" s="172"/>
      <c r="F465" s="112">
        <v>10</v>
      </c>
      <c r="G465" s="79">
        <f t="shared" si="6"/>
        <v>-1.4210854715202004E-14</v>
      </c>
      <c r="H465" s="8"/>
      <c r="I465" s="88"/>
      <c r="K465" s="75"/>
    </row>
    <row r="466" spans="1:11" ht="14.25" customHeight="1">
      <c r="A466" s="44">
        <v>44316</v>
      </c>
      <c r="B466" s="525" t="s">
        <v>14</v>
      </c>
      <c r="C466" s="525" t="s">
        <v>24</v>
      </c>
      <c r="D466" t="s">
        <v>16</v>
      </c>
      <c r="E466" s="172">
        <v>20.8</v>
      </c>
      <c r="G466" s="79">
        <f t="shared" si="6"/>
        <v>20.799999999999986</v>
      </c>
      <c r="H466" s="8"/>
      <c r="K466" s="30"/>
    </row>
    <row r="467" spans="1:11" ht="14.25" customHeight="1">
      <c r="B467" s="526"/>
      <c r="C467" s="526"/>
      <c r="D467" t="s">
        <v>17</v>
      </c>
      <c r="E467" s="172">
        <v>28</v>
      </c>
      <c r="G467" s="79">
        <f t="shared" si="6"/>
        <v>48.799999999999983</v>
      </c>
      <c r="H467" s="8"/>
    </row>
    <row r="468" spans="1:11" ht="14.25" customHeight="1">
      <c r="B468" s="526"/>
      <c r="C468" s="526"/>
      <c r="D468" t="s">
        <v>48</v>
      </c>
      <c r="E468" s="172">
        <v>60</v>
      </c>
      <c r="G468" s="79">
        <f t="shared" si="6"/>
        <v>108.79999999999998</v>
      </c>
      <c r="H468" s="8"/>
    </row>
    <row r="469" spans="1:11" ht="14.25" customHeight="1">
      <c r="B469" s="526"/>
      <c r="C469" s="526"/>
      <c r="D469" t="s">
        <v>40</v>
      </c>
      <c r="E469" s="172">
        <v>5</v>
      </c>
      <c r="G469" s="79">
        <f t="shared" si="6"/>
        <v>113.79999999999998</v>
      </c>
      <c r="H469" s="8"/>
    </row>
    <row r="470" spans="1:11" ht="14.25" customHeight="1">
      <c r="A470" s="7">
        <v>44316</v>
      </c>
      <c r="B470" s="526" t="s">
        <v>114</v>
      </c>
      <c r="C470" s="526" t="s">
        <v>24</v>
      </c>
      <c r="D470" t="s">
        <v>18</v>
      </c>
      <c r="E470" s="172"/>
      <c r="F470" s="2">
        <v>60</v>
      </c>
      <c r="G470" s="79">
        <f t="shared" si="6"/>
        <v>53.799999999999983</v>
      </c>
      <c r="H470" s="8"/>
    </row>
    <row r="471" spans="1:11" ht="14.25" customHeight="1">
      <c r="A471" s="7">
        <v>44316</v>
      </c>
      <c r="B471" s="526" t="s">
        <v>114</v>
      </c>
      <c r="C471" s="526" t="s">
        <v>24</v>
      </c>
      <c r="D471" t="s">
        <v>19</v>
      </c>
      <c r="E471" s="172"/>
      <c r="F471" s="2">
        <v>5</v>
      </c>
      <c r="G471" s="79">
        <f t="shared" si="6"/>
        <v>48.799999999999983</v>
      </c>
      <c r="H471" s="8"/>
    </row>
    <row r="472" spans="1:11" ht="14.25" customHeight="1">
      <c r="A472" s="7">
        <v>44389</v>
      </c>
      <c r="B472" s="526">
        <v>23013</v>
      </c>
      <c r="C472" s="526" t="s">
        <v>24</v>
      </c>
      <c r="D472" t="s">
        <v>16</v>
      </c>
      <c r="E472" s="172"/>
      <c r="F472" s="80">
        <v>20.8</v>
      </c>
      <c r="G472" s="79">
        <f t="shared" si="6"/>
        <v>27.999999999999982</v>
      </c>
      <c r="H472" s="8"/>
    </row>
    <row r="473" spans="1:11" ht="14.25" customHeight="1">
      <c r="A473" s="7">
        <v>44389</v>
      </c>
      <c r="B473" s="526">
        <v>23013</v>
      </c>
      <c r="C473" s="526" t="s">
        <v>24</v>
      </c>
      <c r="D473" t="s">
        <v>17</v>
      </c>
      <c r="E473" s="172"/>
      <c r="F473" s="80">
        <v>28</v>
      </c>
      <c r="G473" s="79">
        <f t="shared" si="6"/>
        <v>0</v>
      </c>
      <c r="H473" s="8"/>
    </row>
    <row r="474" spans="1:11" ht="14.25" customHeight="1">
      <c r="A474" s="44">
        <v>44347</v>
      </c>
      <c r="B474" s="525" t="s">
        <v>14</v>
      </c>
      <c r="C474" s="525" t="s">
        <v>25</v>
      </c>
      <c r="D474" t="s">
        <v>16</v>
      </c>
      <c r="E474" s="172">
        <v>16.899999999999999</v>
      </c>
      <c r="G474" s="79">
        <f>+G473+E474-F474</f>
        <v>16.899999999999999</v>
      </c>
      <c r="H474" s="8"/>
    </row>
    <row r="475" spans="1:11" ht="14.25" customHeight="1">
      <c r="B475" s="526"/>
      <c r="C475" s="526"/>
      <c r="D475" t="s">
        <v>17</v>
      </c>
      <c r="E475" s="172">
        <v>25.8</v>
      </c>
      <c r="G475" s="79">
        <f t="shared" si="6"/>
        <v>42.7</v>
      </c>
      <c r="H475" s="8"/>
    </row>
    <row r="476" spans="1:11" ht="14.25" customHeight="1">
      <c r="B476" s="526"/>
      <c r="C476" s="526"/>
      <c r="D476" t="s">
        <v>48</v>
      </c>
      <c r="E476" s="172">
        <v>60</v>
      </c>
      <c r="G476" s="79">
        <f t="shared" si="6"/>
        <v>102.7</v>
      </c>
      <c r="H476" s="8"/>
    </row>
    <row r="477" spans="1:11" ht="14.25" customHeight="1">
      <c r="B477" s="526"/>
      <c r="C477" s="526"/>
      <c r="D477" t="s">
        <v>40</v>
      </c>
      <c r="E477" s="172">
        <v>5</v>
      </c>
      <c r="G477" s="79">
        <f t="shared" si="6"/>
        <v>107.7</v>
      </c>
      <c r="H477" s="8"/>
    </row>
    <row r="478" spans="1:11" ht="14.25" customHeight="1">
      <c r="A478" s="7">
        <v>44347</v>
      </c>
      <c r="B478" s="526" t="s">
        <v>114</v>
      </c>
      <c r="C478" s="526" t="s">
        <v>25</v>
      </c>
      <c r="D478" t="s">
        <v>18</v>
      </c>
      <c r="E478" s="172"/>
      <c r="F478" s="2">
        <v>60</v>
      </c>
      <c r="G478" s="79">
        <f t="shared" si="6"/>
        <v>47.7</v>
      </c>
      <c r="H478" s="8"/>
    </row>
    <row r="479" spans="1:11" ht="14.25" customHeight="1">
      <c r="A479" s="7">
        <v>44347</v>
      </c>
      <c r="B479" s="526" t="s">
        <v>114</v>
      </c>
      <c r="C479" s="526" t="s">
        <v>25</v>
      </c>
      <c r="D479" t="s">
        <v>19</v>
      </c>
      <c r="E479" s="172"/>
      <c r="F479" s="2">
        <v>5</v>
      </c>
      <c r="G479" s="79">
        <f t="shared" si="6"/>
        <v>42.7</v>
      </c>
      <c r="H479" s="8"/>
    </row>
    <row r="480" spans="1:11" ht="14.25" customHeight="1">
      <c r="A480" s="10">
        <v>44428</v>
      </c>
      <c r="B480" s="526">
        <v>23267</v>
      </c>
      <c r="C480" s="526" t="s">
        <v>25</v>
      </c>
      <c r="D480" t="s">
        <v>16</v>
      </c>
      <c r="E480" s="172"/>
      <c r="F480" s="80">
        <v>16.899999999999999</v>
      </c>
      <c r="G480" s="79">
        <f t="shared" si="6"/>
        <v>25.800000000000004</v>
      </c>
      <c r="H480" s="8"/>
    </row>
    <row r="481" spans="1:13" ht="14.25" customHeight="1">
      <c r="A481" s="10">
        <v>44428</v>
      </c>
      <c r="B481" s="526">
        <v>23267</v>
      </c>
      <c r="C481" s="526" t="s">
        <v>25</v>
      </c>
      <c r="D481" t="s">
        <v>17</v>
      </c>
      <c r="E481" s="172"/>
      <c r="F481" s="80">
        <v>25.8</v>
      </c>
      <c r="G481" s="79">
        <f t="shared" si="6"/>
        <v>0</v>
      </c>
      <c r="H481" s="8"/>
    </row>
    <row r="482" spans="1:13" ht="14.25" customHeight="1">
      <c r="A482" s="44">
        <v>44377</v>
      </c>
      <c r="B482" s="525" t="s">
        <v>14</v>
      </c>
      <c r="C482" s="525" t="s">
        <v>26</v>
      </c>
      <c r="D482" t="s">
        <v>16</v>
      </c>
      <c r="E482" s="172">
        <v>18.5</v>
      </c>
      <c r="G482" s="79">
        <f t="shared" ref="G482:G546" si="7">+G481+E482-F482</f>
        <v>18.5</v>
      </c>
      <c r="H482" s="8"/>
    </row>
    <row r="483" spans="1:13" ht="14.25" customHeight="1">
      <c r="B483" s="526"/>
      <c r="C483" s="526"/>
      <c r="D483" t="s">
        <v>17</v>
      </c>
      <c r="E483" s="172">
        <v>23.8</v>
      </c>
      <c r="G483" s="79">
        <f t="shared" si="7"/>
        <v>42.3</v>
      </c>
      <c r="H483" s="8"/>
    </row>
    <row r="484" spans="1:13" ht="14.25" customHeight="1">
      <c r="B484" s="526"/>
      <c r="C484" s="526"/>
      <c r="D484" t="s">
        <v>48</v>
      </c>
      <c r="E484" s="172">
        <v>60</v>
      </c>
      <c r="G484" s="79">
        <f t="shared" si="7"/>
        <v>102.3</v>
      </c>
      <c r="H484" s="8"/>
    </row>
    <row r="485" spans="1:13" ht="14.25" customHeight="1">
      <c r="B485" s="526"/>
      <c r="C485" s="526"/>
      <c r="D485" t="s">
        <v>40</v>
      </c>
      <c r="E485" s="172">
        <v>5</v>
      </c>
      <c r="G485" s="79">
        <f t="shared" si="7"/>
        <v>107.3</v>
      </c>
      <c r="H485" s="8"/>
    </row>
    <row r="486" spans="1:13" ht="14.25" customHeight="1">
      <c r="A486" s="7">
        <v>44377</v>
      </c>
      <c r="B486" s="526" t="s">
        <v>114</v>
      </c>
      <c r="C486" s="526" t="s">
        <v>26</v>
      </c>
      <c r="D486" t="s">
        <v>18</v>
      </c>
      <c r="E486" s="172"/>
      <c r="F486" s="2">
        <v>60</v>
      </c>
      <c r="G486" s="79">
        <f t="shared" si="7"/>
        <v>47.3</v>
      </c>
      <c r="H486" s="8"/>
    </row>
    <row r="487" spans="1:13" ht="14.25" customHeight="1">
      <c r="A487" s="7">
        <v>44377</v>
      </c>
      <c r="B487" s="526" t="s">
        <v>114</v>
      </c>
      <c r="C487" s="526" t="s">
        <v>26</v>
      </c>
      <c r="D487" t="s">
        <v>19</v>
      </c>
      <c r="E487" s="172"/>
      <c r="F487" s="2">
        <v>5</v>
      </c>
      <c r="G487" s="79">
        <f t="shared" si="7"/>
        <v>42.3</v>
      </c>
      <c r="H487" s="8"/>
    </row>
    <row r="488" spans="1:13" ht="14.25" customHeight="1">
      <c r="A488" s="7">
        <v>44448</v>
      </c>
      <c r="B488" s="526">
        <v>23423</v>
      </c>
      <c r="C488" s="526" t="s">
        <v>26</v>
      </c>
      <c r="D488" t="s">
        <v>16</v>
      </c>
      <c r="E488" s="172"/>
      <c r="F488" s="80">
        <v>18.5</v>
      </c>
      <c r="G488" s="79">
        <f t="shared" si="7"/>
        <v>23.799999999999997</v>
      </c>
      <c r="H488" s="8"/>
    </row>
    <row r="489" spans="1:13" ht="14.25" customHeight="1">
      <c r="A489" s="7">
        <v>44448</v>
      </c>
      <c r="B489" s="526">
        <v>23423</v>
      </c>
      <c r="C489" s="526" t="s">
        <v>26</v>
      </c>
      <c r="D489" t="s">
        <v>17</v>
      </c>
      <c r="E489" s="172"/>
      <c r="F489" s="80">
        <v>23.8</v>
      </c>
      <c r="G489" s="79">
        <f t="shared" si="7"/>
        <v>0</v>
      </c>
      <c r="H489" s="8"/>
    </row>
    <row r="490" spans="1:13">
      <c r="A490" s="88">
        <v>44408</v>
      </c>
      <c r="B490" s="525" t="s">
        <v>14</v>
      </c>
      <c r="C490" s="525" t="s">
        <v>27</v>
      </c>
      <c r="D490" t="s">
        <v>16</v>
      </c>
      <c r="E490" s="160">
        <v>16.2</v>
      </c>
      <c r="G490" s="79">
        <f t="shared" si="7"/>
        <v>16.2</v>
      </c>
      <c r="H490" s="8"/>
    </row>
    <row r="491" spans="1:13">
      <c r="A491" s="86"/>
      <c r="B491" s="526"/>
      <c r="C491" s="526"/>
      <c r="D491" t="s">
        <v>17</v>
      </c>
      <c r="E491" s="160">
        <v>20.6</v>
      </c>
      <c r="G491" s="79">
        <f t="shared" si="7"/>
        <v>36.799999999999997</v>
      </c>
    </row>
    <row r="492" spans="1:13">
      <c r="A492" s="86"/>
      <c r="B492" s="526"/>
      <c r="C492" s="526"/>
      <c r="D492" t="s">
        <v>18</v>
      </c>
      <c r="E492" s="160">
        <v>60</v>
      </c>
      <c r="G492" s="79">
        <f t="shared" si="7"/>
        <v>96.8</v>
      </c>
    </row>
    <row r="493" spans="1:13">
      <c r="A493" s="86"/>
      <c r="B493" s="526"/>
      <c r="C493" s="526"/>
      <c r="D493" t="s">
        <v>19</v>
      </c>
      <c r="E493" s="160">
        <v>5</v>
      </c>
      <c r="G493" s="79">
        <f t="shared" si="7"/>
        <v>101.8</v>
      </c>
    </row>
    <row r="494" spans="1:13">
      <c r="A494" s="86">
        <v>44408</v>
      </c>
      <c r="B494" s="526" t="s">
        <v>114</v>
      </c>
      <c r="C494" s="526" t="s">
        <v>27</v>
      </c>
      <c r="D494" t="s">
        <v>18</v>
      </c>
      <c r="E494" s="160"/>
      <c r="F494" s="2">
        <v>60</v>
      </c>
      <c r="G494" s="79">
        <f t="shared" si="7"/>
        <v>41.8</v>
      </c>
      <c r="K494" s="525"/>
    </row>
    <row r="495" spans="1:13" ht="14.25" customHeight="1">
      <c r="A495" s="86">
        <v>44408</v>
      </c>
      <c r="B495" s="526" t="s">
        <v>114</v>
      </c>
      <c r="C495" s="526" t="s">
        <v>27</v>
      </c>
      <c r="D495" t="s">
        <v>19</v>
      </c>
      <c r="E495" s="160"/>
      <c r="F495" s="2">
        <v>5</v>
      </c>
      <c r="G495" s="79">
        <f t="shared" si="7"/>
        <v>36.799999999999997</v>
      </c>
      <c r="K495" s="525">
        <v>276.39999999999998</v>
      </c>
      <c r="M495" s="80"/>
    </row>
    <row r="496" spans="1:13" ht="14.25" customHeight="1">
      <c r="A496" s="86">
        <v>44474</v>
      </c>
      <c r="B496" s="526">
        <v>23567</v>
      </c>
      <c r="C496" s="526" t="s">
        <v>27</v>
      </c>
      <c r="D496" t="s">
        <v>16</v>
      </c>
      <c r="E496" s="160"/>
      <c r="F496" s="2">
        <v>16.2</v>
      </c>
      <c r="G496" s="79">
        <f t="shared" si="7"/>
        <v>20.599999999999998</v>
      </c>
      <c r="K496" s="64">
        <f>300-K495</f>
        <v>23.600000000000023</v>
      </c>
      <c r="M496" s="2"/>
    </row>
    <row r="497" spans="1:13" ht="14.25" customHeight="1">
      <c r="A497" s="86">
        <v>44474</v>
      </c>
      <c r="B497" s="526">
        <v>23567</v>
      </c>
      <c r="C497" s="526" t="s">
        <v>27</v>
      </c>
      <c r="D497" t="s">
        <v>17</v>
      </c>
      <c r="E497" s="160"/>
      <c r="F497" s="2">
        <v>20.6</v>
      </c>
      <c r="G497" s="79">
        <f t="shared" si="7"/>
        <v>0</v>
      </c>
      <c r="M497" s="2"/>
    </row>
    <row r="498" spans="1:13">
      <c r="A498" s="90">
        <v>44439</v>
      </c>
      <c r="B498" s="64" t="s">
        <v>14</v>
      </c>
      <c r="C498" s="64" t="s">
        <v>28</v>
      </c>
      <c r="D498" t="s">
        <v>16</v>
      </c>
      <c r="E498" s="160">
        <v>18.3</v>
      </c>
      <c r="G498" s="79">
        <f t="shared" si="7"/>
        <v>18.3</v>
      </c>
      <c r="K498" s="64"/>
      <c r="M498" s="2"/>
    </row>
    <row r="499" spans="1:13">
      <c r="B499" s="526"/>
      <c r="C499" s="526"/>
      <c r="D499" t="s">
        <v>17</v>
      </c>
      <c r="E499" s="160">
        <v>19.100000000000001</v>
      </c>
      <c r="G499" s="79">
        <f t="shared" si="7"/>
        <v>37.400000000000006</v>
      </c>
      <c r="K499" s="526"/>
      <c r="M499" s="2"/>
    </row>
    <row r="500" spans="1:13">
      <c r="B500" s="526"/>
      <c r="C500" s="526"/>
      <c r="D500" t="s">
        <v>18</v>
      </c>
      <c r="E500" s="160">
        <v>60</v>
      </c>
      <c r="G500" s="79">
        <f t="shared" si="7"/>
        <v>97.4</v>
      </c>
      <c r="K500" s="525"/>
      <c r="M500" s="2"/>
    </row>
    <row r="501" spans="1:13">
      <c r="B501" s="526"/>
      <c r="C501" s="526"/>
      <c r="D501" t="s">
        <v>19</v>
      </c>
      <c r="E501" s="160">
        <v>5</v>
      </c>
      <c r="G501" s="79">
        <f t="shared" si="7"/>
        <v>102.4</v>
      </c>
      <c r="K501" s="526"/>
      <c r="M501" s="2"/>
    </row>
    <row r="502" spans="1:13">
      <c r="A502" s="7">
        <v>44439</v>
      </c>
      <c r="B502" s="526" t="s">
        <v>114</v>
      </c>
      <c r="C502" s="526" t="s">
        <v>28</v>
      </c>
      <c r="D502" t="s">
        <v>48</v>
      </c>
      <c r="E502" s="320"/>
      <c r="F502" s="92">
        <v>60</v>
      </c>
      <c r="G502" s="79">
        <f t="shared" si="7"/>
        <v>42.400000000000006</v>
      </c>
      <c r="M502" s="8"/>
    </row>
    <row r="503" spans="1:13">
      <c r="A503" s="7">
        <v>44439</v>
      </c>
      <c r="B503" s="526" t="s">
        <v>114</v>
      </c>
      <c r="C503" s="526" t="s">
        <v>28</v>
      </c>
      <c r="D503" t="s">
        <v>40</v>
      </c>
      <c r="E503" s="320"/>
      <c r="F503" s="92">
        <v>5</v>
      </c>
      <c r="G503" s="79">
        <f t="shared" si="7"/>
        <v>37.400000000000006</v>
      </c>
    </row>
    <row r="504" spans="1:13">
      <c r="A504" s="78">
        <v>44552</v>
      </c>
      <c r="B504" s="526">
        <v>24040</v>
      </c>
      <c r="C504" s="526" t="s">
        <v>28</v>
      </c>
      <c r="D504" t="s">
        <v>16</v>
      </c>
      <c r="E504" s="320"/>
      <c r="F504" s="92">
        <v>18.3</v>
      </c>
      <c r="G504" s="79">
        <f t="shared" si="7"/>
        <v>19.100000000000005</v>
      </c>
    </row>
    <row r="505" spans="1:13">
      <c r="A505" s="7">
        <v>44552</v>
      </c>
      <c r="B505" s="526">
        <v>24040</v>
      </c>
      <c r="C505" s="526" t="s">
        <v>28</v>
      </c>
      <c r="D505" t="s">
        <v>17</v>
      </c>
      <c r="E505" s="320"/>
      <c r="F505" s="92">
        <v>19.100000000000001</v>
      </c>
      <c r="G505" s="79">
        <f t="shared" si="7"/>
        <v>0</v>
      </c>
    </row>
    <row r="506" spans="1:13">
      <c r="A506" s="90">
        <v>44469</v>
      </c>
      <c r="B506" s="64" t="s">
        <v>14</v>
      </c>
      <c r="C506" s="64" t="s">
        <v>53</v>
      </c>
      <c r="D506" t="s">
        <v>16</v>
      </c>
      <c r="E506" s="160">
        <v>19</v>
      </c>
      <c r="F506" s="92"/>
      <c r="G506" s="79">
        <f t="shared" si="7"/>
        <v>19</v>
      </c>
    </row>
    <row r="507" spans="1:13">
      <c r="B507" s="526"/>
      <c r="C507" s="526"/>
      <c r="D507" t="s">
        <v>17</v>
      </c>
      <c r="E507" s="160">
        <v>22</v>
      </c>
      <c r="F507" s="92"/>
      <c r="G507" s="79">
        <f t="shared" si="7"/>
        <v>41</v>
      </c>
    </row>
    <row r="508" spans="1:13">
      <c r="B508" s="526"/>
      <c r="C508" s="526"/>
      <c r="D508" t="s">
        <v>18</v>
      </c>
      <c r="E508" s="160">
        <v>60</v>
      </c>
      <c r="F508" s="92"/>
      <c r="G508" s="79">
        <f t="shared" si="7"/>
        <v>101</v>
      </c>
    </row>
    <row r="509" spans="1:13">
      <c r="B509" s="526"/>
      <c r="C509" s="526"/>
      <c r="D509" t="s">
        <v>19</v>
      </c>
      <c r="E509" s="160">
        <v>5</v>
      </c>
      <c r="F509" s="92"/>
      <c r="G509" s="79">
        <f t="shared" si="7"/>
        <v>106</v>
      </c>
    </row>
    <row r="510" spans="1:13">
      <c r="A510" s="95">
        <v>44469</v>
      </c>
      <c r="B510" s="65" t="s">
        <v>114</v>
      </c>
      <c r="C510" s="65" t="s">
        <v>53</v>
      </c>
      <c r="D510" t="s">
        <v>18</v>
      </c>
      <c r="E510" s="320"/>
      <c r="F510" s="2">
        <v>60</v>
      </c>
      <c r="G510" s="79">
        <f t="shared" si="7"/>
        <v>46</v>
      </c>
    </row>
    <row r="511" spans="1:13">
      <c r="A511" s="95">
        <v>44469</v>
      </c>
      <c r="B511" s="65" t="s">
        <v>114</v>
      </c>
      <c r="C511" s="65" t="s">
        <v>53</v>
      </c>
      <c r="D511" t="s">
        <v>19</v>
      </c>
      <c r="E511" s="320"/>
      <c r="F511" s="2">
        <v>5</v>
      </c>
      <c r="G511" s="79">
        <f t="shared" si="7"/>
        <v>41</v>
      </c>
    </row>
    <row r="512" spans="1:13">
      <c r="A512" s="95">
        <v>44582</v>
      </c>
      <c r="B512" s="65">
        <v>24149</v>
      </c>
      <c r="C512" s="65" t="s">
        <v>53</v>
      </c>
      <c r="D512" t="s">
        <v>16</v>
      </c>
      <c r="E512" s="320"/>
      <c r="F512" s="2">
        <v>19</v>
      </c>
      <c r="G512" s="79">
        <f t="shared" si="7"/>
        <v>22</v>
      </c>
    </row>
    <row r="513" spans="1:13">
      <c r="A513" s="95">
        <v>44582</v>
      </c>
      <c r="B513" s="65">
        <v>24149</v>
      </c>
      <c r="C513" s="177" t="s">
        <v>53</v>
      </c>
      <c r="D513" t="s">
        <v>17</v>
      </c>
      <c r="E513" s="320"/>
      <c r="F513" s="2">
        <v>22</v>
      </c>
      <c r="G513" s="79">
        <f t="shared" si="7"/>
        <v>0</v>
      </c>
      <c r="J513" s="526"/>
      <c r="L513" s="2"/>
    </row>
    <row r="514" spans="1:13">
      <c r="A514" s="88">
        <v>44500</v>
      </c>
      <c r="B514" s="525" t="s">
        <v>14</v>
      </c>
      <c r="C514" s="525" t="s">
        <v>30</v>
      </c>
      <c r="D514" t="s">
        <v>16</v>
      </c>
      <c r="E514" s="160">
        <v>19.600000000000001</v>
      </c>
      <c r="G514" s="79">
        <f t="shared" si="7"/>
        <v>19.600000000000001</v>
      </c>
      <c r="L514" s="2"/>
    </row>
    <row r="515" spans="1:13">
      <c r="A515" s="86"/>
      <c r="B515" s="526"/>
      <c r="C515" s="526"/>
      <c r="D515" t="s">
        <v>17</v>
      </c>
      <c r="E515" s="160">
        <v>31.1</v>
      </c>
      <c r="G515" s="79">
        <f t="shared" si="7"/>
        <v>50.7</v>
      </c>
      <c r="J515" s="525"/>
      <c r="L515" s="2"/>
      <c r="M515" s="2"/>
    </row>
    <row r="516" spans="1:13">
      <c r="A516" s="86"/>
      <c r="B516" s="526"/>
      <c r="C516" s="526"/>
      <c r="D516" t="s">
        <v>18</v>
      </c>
      <c r="E516" s="160">
        <v>60</v>
      </c>
      <c r="G516" s="79">
        <f t="shared" si="7"/>
        <v>110.7</v>
      </c>
      <c r="J516" s="526"/>
      <c r="L516" s="2"/>
      <c r="M516" s="2"/>
    </row>
    <row r="517" spans="1:13">
      <c r="A517" s="86"/>
      <c r="B517" s="526"/>
      <c r="C517" s="526"/>
      <c r="D517" t="s">
        <v>19</v>
      </c>
      <c r="E517" s="160">
        <v>5</v>
      </c>
      <c r="G517" s="79">
        <f t="shared" si="7"/>
        <v>115.7</v>
      </c>
      <c r="K517" s="64"/>
      <c r="L517" s="8"/>
      <c r="M517" s="2"/>
    </row>
    <row r="518" spans="1:13">
      <c r="A518" s="86">
        <v>44500</v>
      </c>
      <c r="B518" s="526" t="s">
        <v>118</v>
      </c>
      <c r="C518" s="526" t="s">
        <v>30</v>
      </c>
      <c r="D518" t="s">
        <v>18</v>
      </c>
      <c r="E518" s="321"/>
      <c r="F518" s="51">
        <v>60</v>
      </c>
      <c r="G518" s="79">
        <f t="shared" si="7"/>
        <v>55.7</v>
      </c>
      <c r="H518" s="537"/>
      <c r="K518" s="526"/>
      <c r="M518" s="2"/>
    </row>
    <row r="519" spans="1:13">
      <c r="A519" s="86">
        <v>44500</v>
      </c>
      <c r="B519" s="526" t="s">
        <v>118</v>
      </c>
      <c r="C519" s="526" t="s">
        <v>30</v>
      </c>
      <c r="D519" t="s">
        <v>19</v>
      </c>
      <c r="E519" s="321"/>
      <c r="F519" s="51">
        <v>5</v>
      </c>
      <c r="G519" s="79">
        <f t="shared" si="7"/>
        <v>50.7</v>
      </c>
      <c r="H519" s="537"/>
    </row>
    <row r="520" spans="1:13">
      <c r="A520" s="86">
        <v>44615</v>
      </c>
      <c r="B520" s="526">
        <v>24257</v>
      </c>
      <c r="C520" s="526" t="s">
        <v>30</v>
      </c>
      <c r="D520" t="s">
        <v>16</v>
      </c>
      <c r="E520" s="321"/>
      <c r="F520" s="51">
        <v>19.600000000000001</v>
      </c>
      <c r="G520" s="79">
        <f t="shared" si="7"/>
        <v>31.1</v>
      </c>
      <c r="H520" s="537"/>
    </row>
    <row r="521" spans="1:13">
      <c r="A521" s="86">
        <v>44615</v>
      </c>
      <c r="B521" s="526">
        <v>24257</v>
      </c>
      <c r="C521" s="526" t="s">
        <v>30</v>
      </c>
      <c r="D521" t="s">
        <v>17</v>
      </c>
      <c r="E521" s="321"/>
      <c r="F521" s="51">
        <v>31.1</v>
      </c>
      <c r="G521" s="79">
        <f t="shared" si="7"/>
        <v>0</v>
      </c>
      <c r="H521" s="537"/>
    </row>
    <row r="522" spans="1:13">
      <c r="A522" s="88">
        <v>44530</v>
      </c>
      <c r="B522" s="525" t="s">
        <v>14</v>
      </c>
      <c r="C522" s="525" t="s">
        <v>33</v>
      </c>
      <c r="D522" t="s">
        <v>16</v>
      </c>
      <c r="E522" s="160">
        <v>21</v>
      </c>
      <c r="G522" s="79">
        <f t="shared" si="7"/>
        <v>21</v>
      </c>
    </row>
    <row r="523" spans="1:13">
      <c r="A523" s="86"/>
      <c r="B523" s="526"/>
      <c r="C523" s="526"/>
      <c r="D523" t="s">
        <v>17</v>
      </c>
      <c r="E523" s="160">
        <v>27.2</v>
      </c>
      <c r="G523" s="79">
        <f t="shared" si="7"/>
        <v>48.2</v>
      </c>
    </row>
    <row r="524" spans="1:13">
      <c r="A524" s="86"/>
      <c r="B524" s="526"/>
      <c r="C524" s="526"/>
      <c r="D524" t="s">
        <v>18</v>
      </c>
      <c r="E524" s="160">
        <v>60</v>
      </c>
      <c r="G524" s="79">
        <f t="shared" si="7"/>
        <v>108.2</v>
      </c>
    </row>
    <row r="525" spans="1:13">
      <c r="A525" s="86"/>
      <c r="B525" s="526"/>
      <c r="C525" s="526"/>
      <c r="D525" t="s">
        <v>19</v>
      </c>
      <c r="E525" s="160">
        <v>5</v>
      </c>
      <c r="G525" s="79">
        <f t="shared" si="7"/>
        <v>113.2</v>
      </c>
    </row>
    <row r="526" spans="1:13">
      <c r="A526" s="86"/>
      <c r="B526" s="526"/>
      <c r="C526" s="526"/>
      <c r="D526" t="s">
        <v>54</v>
      </c>
      <c r="E526" s="160">
        <v>10</v>
      </c>
      <c r="G526" s="79">
        <f t="shared" si="7"/>
        <v>123.2</v>
      </c>
    </row>
    <row r="527" spans="1:13">
      <c r="A527" s="86"/>
      <c r="B527" s="526"/>
      <c r="C527" s="526"/>
      <c r="D527" s="48" t="s">
        <v>21</v>
      </c>
      <c r="E527" s="179">
        <v>93</v>
      </c>
      <c r="G527" s="79">
        <f t="shared" si="7"/>
        <v>216.2</v>
      </c>
    </row>
    <row r="528" spans="1:13">
      <c r="A528" s="86">
        <v>44530</v>
      </c>
      <c r="B528" s="526" t="s">
        <v>114</v>
      </c>
      <c r="C528" s="526" t="s">
        <v>33</v>
      </c>
      <c r="D528" t="s">
        <v>18</v>
      </c>
      <c r="E528" s="160"/>
      <c r="F528" s="2">
        <v>60</v>
      </c>
      <c r="G528" s="79">
        <f t="shared" si="7"/>
        <v>156.19999999999999</v>
      </c>
      <c r="M528" s="8">
        <f>SUM(M515:M525)</f>
        <v>0</v>
      </c>
    </row>
    <row r="529" spans="1:12">
      <c r="A529" s="86">
        <v>44530</v>
      </c>
      <c r="B529" s="526" t="s">
        <v>114</v>
      </c>
      <c r="C529" s="526" t="s">
        <v>33</v>
      </c>
      <c r="D529" t="s">
        <v>19</v>
      </c>
      <c r="E529" s="160"/>
      <c r="F529" s="2">
        <v>5</v>
      </c>
      <c r="G529" s="79">
        <f t="shared" si="7"/>
        <v>151.19999999999999</v>
      </c>
    </row>
    <row r="530" spans="1:12">
      <c r="A530" s="86">
        <v>44587</v>
      </c>
      <c r="B530" s="526">
        <v>24159</v>
      </c>
      <c r="C530" s="526" t="s">
        <v>33</v>
      </c>
      <c r="D530" t="s">
        <v>54</v>
      </c>
      <c r="E530" s="160"/>
      <c r="F530" s="2">
        <v>10</v>
      </c>
      <c r="G530" s="79">
        <f t="shared" si="7"/>
        <v>141.19999999999999</v>
      </c>
    </row>
    <row r="531" spans="1:12">
      <c r="A531" s="86">
        <v>44616</v>
      </c>
      <c r="B531" s="526">
        <v>24270</v>
      </c>
      <c r="C531" s="526" t="s">
        <v>33</v>
      </c>
      <c r="D531" t="s">
        <v>16</v>
      </c>
      <c r="E531" s="160"/>
      <c r="F531" s="2">
        <v>21</v>
      </c>
      <c r="G531" s="79">
        <f t="shared" si="7"/>
        <v>120.19999999999999</v>
      </c>
    </row>
    <row r="532" spans="1:12">
      <c r="A532" s="86">
        <v>44616</v>
      </c>
      <c r="B532" s="526">
        <v>24270</v>
      </c>
      <c r="C532" s="526" t="s">
        <v>33</v>
      </c>
      <c r="D532" t="s">
        <v>17</v>
      </c>
      <c r="E532" s="160"/>
      <c r="F532" s="2">
        <v>27.2</v>
      </c>
      <c r="G532" s="79">
        <f t="shared" si="7"/>
        <v>92.999999999999986</v>
      </c>
      <c r="K532" s="157"/>
      <c r="L532" s="5"/>
    </row>
    <row r="533" spans="1:12">
      <c r="A533" s="86">
        <v>44621</v>
      </c>
      <c r="B533" s="526">
        <v>24547</v>
      </c>
      <c r="C533" s="526" t="s">
        <v>33</v>
      </c>
      <c r="D533" s="48" t="s">
        <v>21</v>
      </c>
      <c r="E533" s="160"/>
      <c r="F533" s="24">
        <v>93</v>
      </c>
      <c r="G533" s="79">
        <f t="shared" si="7"/>
        <v>0</v>
      </c>
      <c r="K533" s="157"/>
      <c r="L533" s="5"/>
    </row>
    <row r="534" spans="1:12">
      <c r="A534" s="88">
        <v>44561</v>
      </c>
      <c r="B534" s="525" t="s">
        <v>14</v>
      </c>
      <c r="C534" s="525" t="s">
        <v>34</v>
      </c>
      <c r="D534" t="s">
        <v>16</v>
      </c>
      <c r="E534" s="160">
        <v>22</v>
      </c>
      <c r="G534" s="79">
        <f t="shared" si="7"/>
        <v>22</v>
      </c>
      <c r="J534" s="44"/>
      <c r="K534" s="157"/>
      <c r="L534" s="5"/>
    </row>
    <row r="535" spans="1:12">
      <c r="A535" s="86"/>
      <c r="B535" s="526"/>
      <c r="C535" s="526"/>
      <c r="D535" t="s">
        <v>17</v>
      </c>
      <c r="E535" s="160">
        <v>28.9</v>
      </c>
      <c r="G535" s="79">
        <f t="shared" si="7"/>
        <v>50.9</v>
      </c>
      <c r="J535" s="88"/>
      <c r="K535" s="157"/>
      <c r="L535" s="5"/>
    </row>
    <row r="536" spans="1:12">
      <c r="A536" s="86"/>
      <c r="B536" s="526"/>
      <c r="C536" s="526"/>
      <c r="D536" t="s">
        <v>18</v>
      </c>
      <c r="E536" s="160">
        <v>60</v>
      </c>
      <c r="G536" s="79">
        <f t="shared" si="7"/>
        <v>110.9</v>
      </c>
      <c r="L536" s="30"/>
    </row>
    <row r="537" spans="1:12">
      <c r="A537" s="86"/>
      <c r="B537" s="526"/>
      <c r="C537" s="526"/>
      <c r="D537" t="s">
        <v>19</v>
      </c>
      <c r="E537" s="160">
        <v>5</v>
      </c>
      <c r="G537" s="79">
        <f t="shared" si="7"/>
        <v>115.9</v>
      </c>
    </row>
    <row r="538" spans="1:12">
      <c r="A538" s="86"/>
      <c r="B538" s="526"/>
      <c r="C538" s="526"/>
      <c r="D538" t="s">
        <v>428</v>
      </c>
      <c r="E538" s="160">
        <v>75</v>
      </c>
      <c r="G538" s="79">
        <f t="shared" si="7"/>
        <v>190.9</v>
      </c>
    </row>
    <row r="539" spans="1:12">
      <c r="A539" s="86">
        <v>44559</v>
      </c>
      <c r="B539" s="526">
        <v>24058</v>
      </c>
      <c r="C539" s="20" t="s">
        <v>34</v>
      </c>
      <c r="D539" t="s">
        <v>428</v>
      </c>
      <c r="E539" s="160"/>
      <c r="F539" s="2">
        <v>25</v>
      </c>
      <c r="G539" s="79">
        <f t="shared" si="7"/>
        <v>165.9</v>
      </c>
      <c r="J539" s="525"/>
      <c r="K539" s="525"/>
      <c r="L539" s="525"/>
    </row>
    <row r="540" spans="1:12">
      <c r="A540" s="86">
        <v>44200</v>
      </c>
      <c r="B540" s="526">
        <v>24084</v>
      </c>
      <c r="C540" s="20" t="s">
        <v>34</v>
      </c>
      <c r="D540" t="s">
        <v>428</v>
      </c>
      <c r="E540" s="160"/>
      <c r="F540" s="2">
        <v>25</v>
      </c>
      <c r="G540" s="79">
        <f t="shared" si="7"/>
        <v>140.9</v>
      </c>
      <c r="J540" s="525"/>
      <c r="L540" s="2"/>
    </row>
    <row r="541" spans="1:12">
      <c r="A541" s="86">
        <v>44200</v>
      </c>
      <c r="B541" s="526">
        <v>24084</v>
      </c>
      <c r="C541" s="20" t="s">
        <v>34</v>
      </c>
      <c r="D541" t="s">
        <v>428</v>
      </c>
      <c r="E541" s="160"/>
      <c r="F541" s="2">
        <v>25</v>
      </c>
      <c r="G541" s="79">
        <f t="shared" si="7"/>
        <v>115.9</v>
      </c>
      <c r="J541" s="526"/>
      <c r="L541" s="2"/>
    </row>
    <row r="542" spans="1:12">
      <c r="A542" s="86">
        <v>44561</v>
      </c>
      <c r="B542" s="526" t="s">
        <v>121</v>
      </c>
      <c r="C542" s="526" t="s">
        <v>34</v>
      </c>
      <c r="D542" t="s">
        <v>18</v>
      </c>
      <c r="E542" s="160"/>
      <c r="F542" s="2">
        <v>60</v>
      </c>
      <c r="G542" s="79">
        <f t="shared" si="7"/>
        <v>55.900000000000006</v>
      </c>
      <c r="J542" s="525"/>
      <c r="L542" s="2"/>
    </row>
    <row r="543" spans="1:12">
      <c r="A543" s="86">
        <v>44561</v>
      </c>
      <c r="B543" s="526" t="s">
        <v>121</v>
      </c>
      <c r="C543" s="526" t="s">
        <v>34</v>
      </c>
      <c r="D543" t="s">
        <v>19</v>
      </c>
      <c r="E543" s="160"/>
      <c r="F543" s="2">
        <v>5</v>
      </c>
      <c r="G543" s="79">
        <f t="shared" si="7"/>
        <v>50.900000000000006</v>
      </c>
      <c r="J543" s="526"/>
      <c r="L543" s="2"/>
    </row>
    <row r="544" spans="1:12">
      <c r="A544" s="86">
        <v>44620</v>
      </c>
      <c r="B544" s="526">
        <v>24383</v>
      </c>
      <c r="C544" s="526" t="s">
        <v>34</v>
      </c>
      <c r="D544" t="s">
        <v>16</v>
      </c>
      <c r="E544" s="160"/>
      <c r="F544" s="2">
        <v>22</v>
      </c>
      <c r="G544" s="79">
        <f t="shared" si="7"/>
        <v>28.900000000000006</v>
      </c>
      <c r="J544" s="526"/>
      <c r="L544" s="2"/>
    </row>
    <row r="545" spans="1:12">
      <c r="A545" s="86">
        <v>44620</v>
      </c>
      <c r="B545" s="526">
        <v>24383</v>
      </c>
      <c r="C545" s="526" t="s">
        <v>34</v>
      </c>
      <c r="D545" t="s">
        <v>17</v>
      </c>
      <c r="E545" s="160"/>
      <c r="F545" s="2">
        <v>28.9</v>
      </c>
      <c r="G545" s="79">
        <f t="shared" si="7"/>
        <v>0</v>
      </c>
      <c r="J545" s="526"/>
      <c r="L545" s="2"/>
    </row>
    <row r="546" spans="1:12">
      <c r="A546" s="88">
        <v>44592</v>
      </c>
      <c r="B546" s="525" t="s">
        <v>14</v>
      </c>
      <c r="C546" s="525" t="s">
        <v>15</v>
      </c>
      <c r="D546" t="s">
        <v>16</v>
      </c>
      <c r="E546" s="160">
        <v>23.3</v>
      </c>
      <c r="G546" s="79">
        <f t="shared" si="7"/>
        <v>23.3</v>
      </c>
      <c r="J546" s="525"/>
      <c r="L546" s="2"/>
    </row>
    <row r="547" spans="1:12">
      <c r="A547" s="86"/>
      <c r="B547" s="526"/>
      <c r="C547" s="526"/>
      <c r="D547" t="s">
        <v>17</v>
      </c>
      <c r="E547" s="160">
        <v>35</v>
      </c>
      <c r="G547" s="79">
        <f t="shared" ref="G547:G548" si="8">+G546+E547-F547</f>
        <v>58.3</v>
      </c>
      <c r="J547" s="526"/>
      <c r="L547" s="2"/>
    </row>
    <row r="548" spans="1:12">
      <c r="A548" s="86"/>
      <c r="B548" s="526"/>
      <c r="C548" s="526"/>
      <c r="D548" t="s">
        <v>18</v>
      </c>
      <c r="E548" s="160">
        <v>60</v>
      </c>
      <c r="G548" s="79">
        <f t="shared" si="8"/>
        <v>118.3</v>
      </c>
      <c r="J548" s="525"/>
      <c r="L548" s="2"/>
    </row>
    <row r="549" spans="1:12">
      <c r="A549" s="86"/>
      <c r="B549" s="526"/>
      <c r="C549" s="526"/>
      <c r="D549" t="s">
        <v>19</v>
      </c>
      <c r="E549" s="160">
        <v>5</v>
      </c>
      <c r="G549" s="79">
        <f t="shared" ref="G549:G608" si="9">+G548+E549-F549</f>
        <v>123.3</v>
      </c>
      <c r="L549" s="2"/>
    </row>
    <row r="550" spans="1:12">
      <c r="A550" s="86"/>
      <c r="B550" s="526"/>
      <c r="C550" s="526"/>
      <c r="D550" t="s">
        <v>429</v>
      </c>
      <c r="E550" s="160">
        <v>10</v>
      </c>
      <c r="G550" s="79">
        <f t="shared" si="9"/>
        <v>133.30000000000001</v>
      </c>
    </row>
    <row r="551" spans="1:12">
      <c r="A551" s="86">
        <v>44587</v>
      </c>
      <c r="B551" s="526">
        <v>24159</v>
      </c>
      <c r="C551" s="526" t="s">
        <v>15</v>
      </c>
      <c r="D551" t="s">
        <v>429</v>
      </c>
      <c r="E551" s="160"/>
      <c r="F551" s="2">
        <v>10</v>
      </c>
      <c r="G551" s="79">
        <f t="shared" si="9"/>
        <v>123.30000000000001</v>
      </c>
      <c r="L551" s="8"/>
    </row>
    <row r="552" spans="1:12">
      <c r="A552" s="86">
        <v>44592</v>
      </c>
      <c r="B552" s="526" t="s">
        <v>119</v>
      </c>
      <c r="C552" s="526" t="s">
        <v>15</v>
      </c>
      <c r="D552" t="s">
        <v>18</v>
      </c>
      <c r="E552" s="160"/>
      <c r="F552" s="2">
        <v>60</v>
      </c>
      <c r="G552" s="79">
        <f t="shared" si="9"/>
        <v>63.300000000000011</v>
      </c>
    </row>
    <row r="553" spans="1:12">
      <c r="A553" s="86">
        <v>44592</v>
      </c>
      <c r="B553" s="526" t="s">
        <v>119</v>
      </c>
      <c r="C553" s="526" t="s">
        <v>15</v>
      </c>
      <c r="D553" t="s">
        <v>19</v>
      </c>
      <c r="E553" s="160"/>
      <c r="F553" s="2">
        <v>5</v>
      </c>
      <c r="G553" s="79">
        <f t="shared" si="9"/>
        <v>58.300000000000011</v>
      </c>
    </row>
    <row r="554" spans="1:12">
      <c r="A554" s="86">
        <v>44620</v>
      </c>
      <c r="B554" s="526">
        <v>24384</v>
      </c>
      <c r="C554" s="526" t="s">
        <v>15</v>
      </c>
      <c r="D554" t="s">
        <v>16</v>
      </c>
      <c r="E554" s="160"/>
      <c r="F554" s="2">
        <v>23.3</v>
      </c>
      <c r="G554" s="79">
        <f t="shared" si="9"/>
        <v>35.000000000000014</v>
      </c>
    </row>
    <row r="555" spans="1:12">
      <c r="A555" s="86">
        <v>44620</v>
      </c>
      <c r="B555" s="526">
        <v>24384</v>
      </c>
      <c r="C555" s="526" t="s">
        <v>15</v>
      </c>
      <c r="D555" t="s">
        <v>17</v>
      </c>
      <c r="E555" s="160"/>
      <c r="F555" s="2">
        <v>35</v>
      </c>
      <c r="G555" s="97">
        <f t="shared" si="9"/>
        <v>0</v>
      </c>
    </row>
    <row r="556" spans="1:12">
      <c r="A556" s="44">
        <v>44620</v>
      </c>
      <c r="B556" s="525" t="s">
        <v>14</v>
      </c>
      <c r="C556" s="525" t="s">
        <v>20</v>
      </c>
      <c r="D556" t="s">
        <v>16</v>
      </c>
      <c r="E556" s="26">
        <v>22.9</v>
      </c>
      <c r="G556" s="79">
        <f t="shared" si="9"/>
        <v>22.9</v>
      </c>
    </row>
    <row r="557" spans="1:12">
      <c r="B557" s="526"/>
      <c r="C557" s="526"/>
      <c r="D557" t="s">
        <v>17</v>
      </c>
      <c r="E557" s="26">
        <v>25.3</v>
      </c>
      <c r="G557" s="79">
        <f t="shared" si="9"/>
        <v>48.2</v>
      </c>
    </row>
    <row r="558" spans="1:12">
      <c r="B558" s="526"/>
      <c r="C558" s="526"/>
      <c r="D558" t="s">
        <v>18</v>
      </c>
      <c r="E558" s="26">
        <v>56</v>
      </c>
      <c r="G558" s="79">
        <f t="shared" si="9"/>
        <v>104.2</v>
      </c>
    </row>
    <row r="559" spans="1:12">
      <c r="B559" s="526"/>
      <c r="C559" s="526"/>
      <c r="D559" t="s">
        <v>19</v>
      </c>
      <c r="E559" s="26">
        <v>5</v>
      </c>
      <c r="G559" s="79">
        <f t="shared" si="9"/>
        <v>109.2</v>
      </c>
    </row>
    <row r="560" spans="1:12">
      <c r="A560" s="7">
        <v>44620</v>
      </c>
      <c r="B560" s="526" t="s">
        <v>135</v>
      </c>
      <c r="C560" s="526" t="s">
        <v>20</v>
      </c>
      <c r="D560" t="s">
        <v>18</v>
      </c>
      <c r="F560" s="2">
        <v>56</v>
      </c>
      <c r="G560" s="79">
        <f t="shared" si="9"/>
        <v>53.2</v>
      </c>
    </row>
    <row r="561" spans="1:7">
      <c r="A561" s="7">
        <v>44620</v>
      </c>
      <c r="B561" s="526" t="s">
        <v>135</v>
      </c>
      <c r="C561" s="526" t="s">
        <v>20</v>
      </c>
      <c r="D561" t="s">
        <v>19</v>
      </c>
      <c r="F561" s="2">
        <v>5</v>
      </c>
      <c r="G561" s="79">
        <f t="shared" si="9"/>
        <v>48.2</v>
      </c>
    </row>
    <row r="562" spans="1:7">
      <c r="A562" s="86">
        <v>44616</v>
      </c>
      <c r="B562" s="526">
        <v>24585</v>
      </c>
      <c r="C562" s="526" t="s">
        <v>20</v>
      </c>
      <c r="D562" t="s">
        <v>16</v>
      </c>
      <c r="E562" s="160"/>
      <c r="F562" s="8">
        <v>22.9</v>
      </c>
      <c r="G562" s="79">
        <f t="shared" si="9"/>
        <v>25.300000000000004</v>
      </c>
    </row>
    <row r="563" spans="1:7">
      <c r="A563" s="86">
        <v>44649</v>
      </c>
      <c r="B563" s="526">
        <v>24721</v>
      </c>
      <c r="C563" s="526" t="s">
        <v>20</v>
      </c>
      <c r="D563" t="s">
        <v>17</v>
      </c>
      <c r="E563" s="160"/>
      <c r="F563" s="2">
        <v>25.3</v>
      </c>
      <c r="G563" s="79">
        <f t="shared" si="9"/>
        <v>0</v>
      </c>
    </row>
    <row r="564" spans="1:7">
      <c r="A564" s="44">
        <v>44651</v>
      </c>
      <c r="B564" s="525" t="s">
        <v>14</v>
      </c>
      <c r="C564" s="525" t="s">
        <v>23</v>
      </c>
      <c r="D564" t="s">
        <v>16</v>
      </c>
      <c r="E564" s="26">
        <v>23.1</v>
      </c>
      <c r="G564" s="79">
        <f t="shared" si="9"/>
        <v>23.1</v>
      </c>
    </row>
    <row r="565" spans="1:7">
      <c r="B565" s="526"/>
      <c r="C565" s="526"/>
      <c r="D565" t="s">
        <v>17</v>
      </c>
      <c r="E565" s="26">
        <v>26.5</v>
      </c>
      <c r="G565" s="79">
        <f t="shared" si="9"/>
        <v>49.6</v>
      </c>
    </row>
    <row r="566" spans="1:7">
      <c r="B566" s="526"/>
      <c r="C566" s="526"/>
      <c r="D566" t="s">
        <v>18</v>
      </c>
      <c r="E566" s="26">
        <v>60</v>
      </c>
      <c r="G566" s="79">
        <f t="shared" si="9"/>
        <v>109.6</v>
      </c>
    </row>
    <row r="567" spans="1:7">
      <c r="B567" s="526"/>
      <c r="C567" s="526"/>
      <c r="D567" t="s">
        <v>19</v>
      </c>
      <c r="E567" s="26">
        <v>5</v>
      </c>
      <c r="G567" s="79">
        <f t="shared" si="9"/>
        <v>114.6</v>
      </c>
    </row>
    <row r="568" spans="1:7">
      <c r="A568" s="7">
        <v>44651</v>
      </c>
      <c r="B568" s="526" t="s">
        <v>124</v>
      </c>
      <c r="C568" s="526" t="s">
        <v>23</v>
      </c>
      <c r="D568" t="s">
        <v>18</v>
      </c>
      <c r="F568" s="2">
        <v>60</v>
      </c>
      <c r="G568" s="79">
        <f t="shared" si="9"/>
        <v>54.599999999999994</v>
      </c>
    </row>
    <row r="569" spans="1:7">
      <c r="A569" s="7">
        <v>44651</v>
      </c>
      <c r="B569" s="526" t="s">
        <v>124</v>
      </c>
      <c r="C569" s="526" t="s">
        <v>23</v>
      </c>
      <c r="D569" t="s">
        <v>19</v>
      </c>
      <c r="F569" s="2">
        <v>5</v>
      </c>
      <c r="G569" s="79">
        <f t="shared" si="9"/>
        <v>49.599999999999994</v>
      </c>
    </row>
    <row r="570" spans="1:7">
      <c r="A570" s="7">
        <v>44708</v>
      </c>
      <c r="B570" s="526" t="s">
        <v>430</v>
      </c>
      <c r="C570" s="526" t="s">
        <v>23</v>
      </c>
      <c r="D570" t="s">
        <v>16</v>
      </c>
      <c r="F570" s="8">
        <v>23.1</v>
      </c>
      <c r="G570" s="79">
        <f t="shared" si="9"/>
        <v>26.499999999999993</v>
      </c>
    </row>
    <row r="571" spans="1:7">
      <c r="A571" s="7">
        <v>44708</v>
      </c>
      <c r="B571" s="526" t="s">
        <v>430</v>
      </c>
      <c r="C571" s="526" t="s">
        <v>23</v>
      </c>
      <c r="D571" t="s">
        <v>17</v>
      </c>
      <c r="F571" s="8">
        <v>26.5</v>
      </c>
      <c r="G571" s="79">
        <f t="shared" si="9"/>
        <v>0</v>
      </c>
    </row>
    <row r="572" spans="1:7">
      <c r="A572" s="44">
        <v>44681</v>
      </c>
      <c r="B572" s="525" t="s">
        <v>14</v>
      </c>
      <c r="C572" s="525" t="s">
        <v>24</v>
      </c>
      <c r="D572" t="s">
        <v>16</v>
      </c>
      <c r="E572" s="26">
        <v>23.3</v>
      </c>
      <c r="G572" s="79">
        <f t="shared" si="9"/>
        <v>23.3</v>
      </c>
    </row>
    <row r="573" spans="1:7">
      <c r="B573" s="526"/>
      <c r="C573" s="526"/>
      <c r="D573" t="s">
        <v>17</v>
      </c>
      <c r="E573" s="26">
        <v>34.5</v>
      </c>
      <c r="G573" s="79">
        <f t="shared" si="9"/>
        <v>57.8</v>
      </c>
    </row>
    <row r="574" spans="1:7">
      <c r="B574" s="526"/>
      <c r="C574" s="526"/>
      <c r="D574" t="s">
        <v>18</v>
      </c>
      <c r="E574" s="26">
        <v>60</v>
      </c>
      <c r="G574" s="79">
        <f t="shared" si="9"/>
        <v>117.8</v>
      </c>
    </row>
    <row r="575" spans="1:7">
      <c r="B575" s="526"/>
      <c r="C575" s="526"/>
      <c r="D575" t="s">
        <v>19</v>
      </c>
      <c r="E575" s="26">
        <v>5</v>
      </c>
      <c r="G575" s="79">
        <f t="shared" si="9"/>
        <v>122.8</v>
      </c>
    </row>
    <row r="576" spans="1:7">
      <c r="B576" s="526"/>
      <c r="C576" s="526"/>
      <c r="D576" t="s">
        <v>431</v>
      </c>
      <c r="E576" s="26">
        <v>10</v>
      </c>
      <c r="G576" s="79">
        <f t="shared" si="9"/>
        <v>132.80000000000001</v>
      </c>
    </row>
    <row r="577" spans="1:7">
      <c r="A577" s="7">
        <v>44681</v>
      </c>
      <c r="B577" s="526" t="s">
        <v>125</v>
      </c>
      <c r="C577" s="526" t="s">
        <v>24</v>
      </c>
      <c r="D577" t="s">
        <v>18</v>
      </c>
      <c r="F577" s="2">
        <v>60</v>
      </c>
      <c r="G577" s="79">
        <f t="shared" si="9"/>
        <v>72.800000000000011</v>
      </c>
    </row>
    <row r="578" spans="1:7">
      <c r="A578" s="7">
        <v>44681</v>
      </c>
      <c r="B578" s="526" t="s">
        <v>125</v>
      </c>
      <c r="C578" s="526" t="s">
        <v>24</v>
      </c>
      <c r="D578" t="s">
        <v>19</v>
      </c>
      <c r="F578" s="2">
        <v>5</v>
      </c>
      <c r="G578" s="79">
        <f t="shared" si="9"/>
        <v>67.800000000000011</v>
      </c>
    </row>
    <row r="579" spans="1:7">
      <c r="A579" s="7">
        <v>44732</v>
      </c>
      <c r="B579" s="526" t="s">
        <v>432</v>
      </c>
      <c r="C579" s="526" t="s">
        <v>24</v>
      </c>
      <c r="D579" t="s">
        <v>16</v>
      </c>
      <c r="F579" s="2">
        <v>23.3</v>
      </c>
      <c r="G579" s="79">
        <f t="shared" si="9"/>
        <v>44.500000000000014</v>
      </c>
    </row>
    <row r="580" spans="1:7">
      <c r="A580" s="7">
        <v>44732</v>
      </c>
      <c r="B580" s="526" t="s">
        <v>432</v>
      </c>
      <c r="C580" s="526" t="s">
        <v>24</v>
      </c>
      <c r="D580" t="s">
        <v>17</v>
      </c>
      <c r="F580" s="2">
        <v>34.5</v>
      </c>
      <c r="G580" s="79">
        <f t="shared" si="9"/>
        <v>10.000000000000014</v>
      </c>
    </row>
    <row r="581" spans="1:7">
      <c r="A581" s="7">
        <v>44796</v>
      </c>
      <c r="B581" s="526">
        <v>25362</v>
      </c>
      <c r="C581" s="526" t="s">
        <v>24</v>
      </c>
      <c r="D581" t="s">
        <v>431</v>
      </c>
      <c r="F581" s="8">
        <v>10</v>
      </c>
      <c r="G581" s="79">
        <f t="shared" si="9"/>
        <v>1.4210854715202004E-14</v>
      </c>
    </row>
    <row r="582" spans="1:7">
      <c r="A582" s="44">
        <v>44712</v>
      </c>
      <c r="B582" s="525" t="s">
        <v>14</v>
      </c>
      <c r="C582" s="525" t="s">
        <v>25</v>
      </c>
      <c r="D582" t="s">
        <v>16</v>
      </c>
      <c r="E582" s="160">
        <v>30.2</v>
      </c>
      <c r="G582" s="79">
        <f t="shared" si="9"/>
        <v>30.200000000000014</v>
      </c>
    </row>
    <row r="583" spans="1:7">
      <c r="B583" s="526"/>
      <c r="C583" s="526"/>
      <c r="D583" t="s">
        <v>17</v>
      </c>
      <c r="E583" s="160">
        <v>24.7</v>
      </c>
      <c r="G583" s="79">
        <f t="shared" si="9"/>
        <v>54.900000000000013</v>
      </c>
    </row>
    <row r="584" spans="1:7">
      <c r="B584" s="526"/>
      <c r="C584" s="526"/>
      <c r="D584" t="s">
        <v>18</v>
      </c>
      <c r="E584" s="160">
        <v>60</v>
      </c>
      <c r="G584" s="79">
        <f t="shared" si="9"/>
        <v>114.9</v>
      </c>
    </row>
    <row r="585" spans="1:7">
      <c r="B585" s="526"/>
      <c r="C585" s="526"/>
      <c r="D585" t="s">
        <v>19</v>
      </c>
      <c r="E585" s="160">
        <v>5</v>
      </c>
      <c r="G585" s="79">
        <f t="shared" si="9"/>
        <v>119.9</v>
      </c>
    </row>
    <row r="586" spans="1:7">
      <c r="B586" s="526"/>
      <c r="C586" s="526"/>
      <c r="D586" t="s">
        <v>98</v>
      </c>
      <c r="E586" s="160">
        <v>6</v>
      </c>
      <c r="G586" s="79">
        <f t="shared" si="9"/>
        <v>125.9</v>
      </c>
    </row>
    <row r="587" spans="1:7">
      <c r="A587" s="7">
        <v>44712</v>
      </c>
      <c r="B587" s="526" t="s">
        <v>128</v>
      </c>
      <c r="C587" s="526" t="s">
        <v>25</v>
      </c>
      <c r="D587" t="s">
        <v>18</v>
      </c>
      <c r="E587" s="160"/>
      <c r="F587" s="2">
        <v>60</v>
      </c>
      <c r="G587" s="79">
        <f t="shared" si="9"/>
        <v>65.900000000000006</v>
      </c>
    </row>
    <row r="588" spans="1:7">
      <c r="A588" s="7">
        <v>44712</v>
      </c>
      <c r="B588" s="526" t="s">
        <v>128</v>
      </c>
      <c r="C588" s="526" t="s">
        <v>25</v>
      </c>
      <c r="D588" t="s">
        <v>19</v>
      </c>
      <c r="E588" s="160"/>
      <c r="F588" s="2">
        <v>5</v>
      </c>
      <c r="G588" s="79">
        <f t="shared" si="9"/>
        <v>60.900000000000006</v>
      </c>
    </row>
    <row r="589" spans="1:7">
      <c r="A589" s="7">
        <v>44755</v>
      </c>
      <c r="B589" s="526" t="s">
        <v>433</v>
      </c>
      <c r="C589" s="526" t="s">
        <v>25</v>
      </c>
      <c r="D589" t="s">
        <v>16</v>
      </c>
      <c r="E589" s="160"/>
      <c r="F589" s="2">
        <v>30.2</v>
      </c>
      <c r="G589" s="79">
        <f t="shared" si="9"/>
        <v>30.700000000000006</v>
      </c>
    </row>
    <row r="590" spans="1:7">
      <c r="A590" s="7">
        <v>44755</v>
      </c>
      <c r="B590" s="526" t="s">
        <v>433</v>
      </c>
      <c r="C590" s="526" t="s">
        <v>25</v>
      </c>
      <c r="D590" t="s">
        <v>17</v>
      </c>
      <c r="E590" s="160"/>
      <c r="F590" s="2">
        <v>24.7</v>
      </c>
      <c r="G590" s="79">
        <f t="shared" si="9"/>
        <v>6.0000000000000071</v>
      </c>
    </row>
    <row r="591" spans="1:7">
      <c r="A591" s="7">
        <v>44796</v>
      </c>
      <c r="B591" s="526">
        <v>25362</v>
      </c>
      <c r="C591" s="526" t="s">
        <v>25</v>
      </c>
      <c r="D591" t="s">
        <v>98</v>
      </c>
      <c r="E591" s="160"/>
      <c r="F591" s="2">
        <v>6</v>
      </c>
      <c r="G591" s="79">
        <f t="shared" si="9"/>
        <v>7.1054273576010019E-15</v>
      </c>
    </row>
    <row r="592" spans="1:7">
      <c r="A592" s="44">
        <v>44742</v>
      </c>
      <c r="B592" s="525" t="s">
        <v>14</v>
      </c>
      <c r="C592" s="525" t="s">
        <v>26</v>
      </c>
      <c r="D592" t="s">
        <v>16</v>
      </c>
      <c r="E592" s="160">
        <v>21.5</v>
      </c>
      <c r="G592" s="79">
        <f t="shared" si="9"/>
        <v>21.500000000000007</v>
      </c>
    </row>
    <row r="593" spans="1:7">
      <c r="B593" s="526"/>
      <c r="C593" s="526"/>
      <c r="D593" t="s">
        <v>17</v>
      </c>
      <c r="E593" s="160">
        <v>25</v>
      </c>
      <c r="G593" s="79">
        <f t="shared" si="9"/>
        <v>46.500000000000007</v>
      </c>
    </row>
    <row r="594" spans="1:7">
      <c r="B594" s="526"/>
      <c r="C594" s="526"/>
      <c r="D594" t="s">
        <v>18</v>
      </c>
      <c r="E594" s="160">
        <v>60</v>
      </c>
      <c r="G594" s="79">
        <f t="shared" si="9"/>
        <v>106.5</v>
      </c>
    </row>
    <row r="595" spans="1:7">
      <c r="B595" s="526"/>
      <c r="C595" s="526"/>
      <c r="D595" t="s">
        <v>19</v>
      </c>
      <c r="E595" s="160">
        <v>5</v>
      </c>
      <c r="G595" s="79">
        <f t="shared" si="9"/>
        <v>111.5</v>
      </c>
    </row>
    <row r="596" spans="1:7">
      <c r="A596" s="7">
        <v>44742</v>
      </c>
      <c r="B596" s="526" t="s">
        <v>129</v>
      </c>
      <c r="C596" s="526" t="s">
        <v>26</v>
      </c>
      <c r="D596" t="s">
        <v>18</v>
      </c>
      <c r="E596" s="160"/>
      <c r="F596" s="2">
        <v>60</v>
      </c>
      <c r="G596" s="79">
        <f t="shared" si="9"/>
        <v>51.5</v>
      </c>
    </row>
    <row r="597" spans="1:7">
      <c r="A597" s="7">
        <v>44742</v>
      </c>
      <c r="B597" s="526" t="s">
        <v>129</v>
      </c>
      <c r="C597" s="526" t="s">
        <v>26</v>
      </c>
      <c r="D597" t="s">
        <v>19</v>
      </c>
      <c r="E597" s="160"/>
      <c r="F597" s="2">
        <v>5</v>
      </c>
      <c r="G597" s="79">
        <f t="shared" si="9"/>
        <v>46.5</v>
      </c>
    </row>
    <row r="598" spans="1:7">
      <c r="A598" s="7">
        <v>44796</v>
      </c>
      <c r="B598" s="526">
        <v>25362</v>
      </c>
      <c r="C598" s="526" t="s">
        <v>26</v>
      </c>
      <c r="D598" t="s">
        <v>16</v>
      </c>
      <c r="E598" s="160"/>
      <c r="F598" s="2">
        <v>21.5</v>
      </c>
      <c r="G598" s="79">
        <f t="shared" si="9"/>
        <v>25</v>
      </c>
    </row>
    <row r="599" spans="1:7">
      <c r="A599" s="7">
        <v>44796</v>
      </c>
      <c r="B599" s="526">
        <v>25362</v>
      </c>
      <c r="C599" s="526" t="s">
        <v>26</v>
      </c>
      <c r="D599" t="s">
        <v>17</v>
      </c>
      <c r="E599" s="160"/>
      <c r="F599" s="2">
        <v>25</v>
      </c>
      <c r="G599" s="79">
        <f t="shared" si="9"/>
        <v>0</v>
      </c>
    </row>
    <row r="600" spans="1:7">
      <c r="A600" s="44">
        <v>44773</v>
      </c>
      <c r="B600" s="525" t="s">
        <v>14</v>
      </c>
      <c r="C600" s="525" t="s">
        <v>27</v>
      </c>
      <c r="D600" t="s">
        <v>16</v>
      </c>
      <c r="E600" s="160">
        <v>21.4</v>
      </c>
      <c r="G600" s="79">
        <f t="shared" si="9"/>
        <v>21.4</v>
      </c>
    </row>
    <row r="601" spans="1:7">
      <c r="B601" s="526"/>
      <c r="C601" s="526"/>
      <c r="D601" t="s">
        <v>17</v>
      </c>
      <c r="E601" s="160">
        <v>28.2</v>
      </c>
      <c r="G601" s="79">
        <f t="shared" si="9"/>
        <v>49.599999999999994</v>
      </c>
    </row>
    <row r="602" spans="1:7">
      <c r="B602" s="526"/>
      <c r="C602" s="526"/>
      <c r="D602" t="s">
        <v>18</v>
      </c>
      <c r="E602" s="181">
        <v>60</v>
      </c>
      <c r="G602" s="79">
        <f t="shared" si="9"/>
        <v>109.6</v>
      </c>
    </row>
    <row r="603" spans="1:7">
      <c r="B603" s="526"/>
      <c r="C603" s="526"/>
      <c r="D603" t="s">
        <v>19</v>
      </c>
      <c r="E603" s="181">
        <v>5</v>
      </c>
      <c r="G603" s="79">
        <f t="shared" si="9"/>
        <v>114.6</v>
      </c>
    </row>
    <row r="604" spans="1:7">
      <c r="A604" s="7">
        <v>44773</v>
      </c>
      <c r="B604" s="526" t="s">
        <v>115</v>
      </c>
      <c r="C604" s="526" t="s">
        <v>27</v>
      </c>
      <c r="D604" t="s">
        <v>18</v>
      </c>
      <c r="E604" s="160"/>
      <c r="F604" s="148">
        <v>60</v>
      </c>
      <c r="G604" s="79">
        <f t="shared" si="9"/>
        <v>54.599999999999994</v>
      </c>
    </row>
    <row r="605" spans="1:7">
      <c r="A605" s="7">
        <v>44773</v>
      </c>
      <c r="B605" s="526" t="s">
        <v>115</v>
      </c>
      <c r="C605" s="526" t="s">
        <v>27</v>
      </c>
      <c r="D605" t="s">
        <v>19</v>
      </c>
      <c r="E605" s="160"/>
      <c r="F605" s="148">
        <v>5</v>
      </c>
      <c r="G605" s="79">
        <f t="shared" si="9"/>
        <v>49.599999999999994</v>
      </c>
    </row>
    <row r="606" spans="1:7">
      <c r="A606" s="7">
        <v>44796</v>
      </c>
      <c r="B606" s="526">
        <v>25362</v>
      </c>
      <c r="C606" s="526" t="s">
        <v>27</v>
      </c>
      <c r="D606" t="s">
        <v>16</v>
      </c>
      <c r="E606" s="160"/>
      <c r="F606" s="2">
        <v>21.4</v>
      </c>
      <c r="G606" s="79">
        <f t="shared" si="9"/>
        <v>28.199999999999996</v>
      </c>
    </row>
    <row r="607" spans="1:7">
      <c r="A607" s="7">
        <v>44796</v>
      </c>
      <c r="B607" s="526">
        <v>25362</v>
      </c>
      <c r="C607" s="526" t="s">
        <v>27</v>
      </c>
      <c r="D607" t="s">
        <v>17</v>
      </c>
      <c r="F607" s="2">
        <v>28.2</v>
      </c>
      <c r="G607" s="79">
        <f t="shared" si="9"/>
        <v>0</v>
      </c>
    </row>
    <row r="608" spans="1:7">
      <c r="A608" s="44">
        <v>44804</v>
      </c>
      <c r="B608" s="525" t="s">
        <v>14</v>
      </c>
      <c r="C608" s="525" t="s">
        <v>28</v>
      </c>
      <c r="D608" t="s">
        <v>16</v>
      </c>
      <c r="E608" s="160">
        <v>21.6</v>
      </c>
      <c r="G608" s="79">
        <f t="shared" si="9"/>
        <v>21.6</v>
      </c>
    </row>
    <row r="609" spans="1:13">
      <c r="B609" s="526"/>
      <c r="C609" s="526"/>
      <c r="D609" t="s">
        <v>17</v>
      </c>
      <c r="E609" s="160">
        <v>24.9</v>
      </c>
      <c r="G609" s="79">
        <f>+G608+E609-F609</f>
        <v>46.5</v>
      </c>
    </row>
    <row r="610" spans="1:13">
      <c r="B610" s="526"/>
      <c r="C610" s="526"/>
      <c r="D610" t="s">
        <v>18</v>
      </c>
      <c r="E610" s="160">
        <v>60</v>
      </c>
      <c r="G610" s="79">
        <f t="shared" ref="G610:G678" si="10">+G609+E610-F610</f>
        <v>106.5</v>
      </c>
      <c r="J610" s="525" t="s">
        <v>28</v>
      </c>
      <c r="K610" t="s">
        <v>16</v>
      </c>
      <c r="L610" s="2">
        <v>21.6</v>
      </c>
    </row>
    <row r="611" spans="1:13">
      <c r="B611" s="526"/>
      <c r="C611" s="526"/>
      <c r="D611" t="s">
        <v>19</v>
      </c>
      <c r="E611" s="160">
        <v>5</v>
      </c>
      <c r="G611" s="79">
        <f t="shared" si="10"/>
        <v>111.5</v>
      </c>
      <c r="J611" s="526"/>
      <c r="K611" t="s">
        <v>17</v>
      </c>
      <c r="L611" s="2">
        <v>24.9</v>
      </c>
    </row>
    <row r="612" spans="1:13">
      <c r="A612" s="7">
        <v>44804</v>
      </c>
      <c r="B612" s="526" t="s">
        <v>116</v>
      </c>
      <c r="C612" s="526" t="s">
        <v>28</v>
      </c>
      <c r="D612" t="s">
        <v>18</v>
      </c>
      <c r="E612" s="160"/>
      <c r="F612" s="2">
        <v>60</v>
      </c>
      <c r="G612" s="79">
        <f t="shared" si="10"/>
        <v>51.5</v>
      </c>
      <c r="J612" s="525" t="s">
        <v>184</v>
      </c>
      <c r="K612" t="s">
        <v>16</v>
      </c>
      <c r="L612" s="2">
        <v>19.100000000000001</v>
      </c>
    </row>
    <row r="613" spans="1:13">
      <c r="A613" s="7">
        <v>44804</v>
      </c>
      <c r="B613" s="526" t="s">
        <v>116</v>
      </c>
      <c r="C613" s="526" t="s">
        <v>28</v>
      </c>
      <c r="D613" t="s">
        <v>19</v>
      </c>
      <c r="E613" s="160"/>
      <c r="F613" s="2">
        <v>5</v>
      </c>
      <c r="G613" s="79">
        <f t="shared" si="10"/>
        <v>46.5</v>
      </c>
      <c r="J613" s="526"/>
      <c r="K613" t="s">
        <v>17</v>
      </c>
      <c r="L613" s="2">
        <v>25.7</v>
      </c>
    </row>
    <row r="614" spans="1:13">
      <c r="A614" s="7">
        <v>44880</v>
      </c>
      <c r="B614" s="526" t="s">
        <v>434</v>
      </c>
      <c r="C614" s="526" t="s">
        <v>28</v>
      </c>
      <c r="D614" t="s">
        <v>16</v>
      </c>
      <c r="E614" s="160"/>
      <c r="F614" s="2">
        <v>21.6</v>
      </c>
      <c r="G614" s="79">
        <f t="shared" si="10"/>
        <v>24.9</v>
      </c>
      <c r="J614" s="526"/>
      <c r="L614" s="2"/>
    </row>
    <row r="615" spans="1:13">
      <c r="A615" s="7">
        <v>44880</v>
      </c>
      <c r="B615" s="526" t="s">
        <v>434</v>
      </c>
      <c r="C615" s="526" t="s">
        <v>28</v>
      </c>
      <c r="D615" t="s">
        <v>17</v>
      </c>
      <c r="E615" s="160"/>
      <c r="F615" s="2">
        <v>24.9</v>
      </c>
      <c r="G615" s="79">
        <f t="shared" si="10"/>
        <v>0</v>
      </c>
      <c r="J615" s="526"/>
      <c r="L615" s="2"/>
    </row>
    <row r="616" spans="1:13">
      <c r="A616" s="88">
        <v>44834</v>
      </c>
      <c r="B616" s="525" t="s">
        <v>14</v>
      </c>
      <c r="C616" s="525" t="s">
        <v>53</v>
      </c>
      <c r="D616" t="s">
        <v>16</v>
      </c>
      <c r="E616" s="160">
        <v>19.100000000000001</v>
      </c>
      <c r="G616" s="79">
        <f t="shared" si="10"/>
        <v>19.100000000000001</v>
      </c>
    </row>
    <row r="617" spans="1:13">
      <c r="A617" s="86"/>
      <c r="B617" s="526"/>
      <c r="C617" s="526"/>
      <c r="D617" t="s">
        <v>17</v>
      </c>
      <c r="E617" s="160">
        <v>25.7</v>
      </c>
      <c r="G617" s="79">
        <f t="shared" si="10"/>
        <v>44.8</v>
      </c>
      <c r="L617" s="8">
        <f>SUM(L610:L616)</f>
        <v>91.3</v>
      </c>
    </row>
    <row r="618" spans="1:13">
      <c r="A618" s="86"/>
      <c r="B618" s="526"/>
      <c r="C618" s="526"/>
      <c r="D618" t="s">
        <v>18</v>
      </c>
      <c r="E618" s="160">
        <v>60</v>
      </c>
      <c r="G618" s="79">
        <f t="shared" si="10"/>
        <v>104.8</v>
      </c>
    </row>
    <row r="619" spans="1:13">
      <c r="A619" s="86"/>
      <c r="B619" s="526"/>
      <c r="C619" s="526"/>
      <c r="D619" t="s">
        <v>19</v>
      </c>
      <c r="E619" s="160">
        <v>5</v>
      </c>
      <c r="G619" s="79">
        <f t="shared" si="10"/>
        <v>109.8</v>
      </c>
    </row>
    <row r="620" spans="1:13">
      <c r="A620" s="86">
        <v>44834</v>
      </c>
      <c r="B620" s="526" t="s">
        <v>117</v>
      </c>
      <c r="C620" s="526" t="s">
        <v>53</v>
      </c>
      <c r="D620" t="s">
        <v>18</v>
      </c>
      <c r="E620" s="160"/>
      <c r="F620" s="2">
        <v>60</v>
      </c>
      <c r="G620" s="79">
        <f t="shared" si="10"/>
        <v>49.8</v>
      </c>
      <c r="K620" s="525" t="s">
        <v>184</v>
      </c>
      <c r="L620" t="s">
        <v>16</v>
      </c>
      <c r="M620" s="2">
        <v>19.100000000000001</v>
      </c>
    </row>
    <row r="621" spans="1:13">
      <c r="A621" s="86">
        <v>44834</v>
      </c>
      <c r="B621" s="526" t="s">
        <v>117</v>
      </c>
      <c r="C621" s="526" t="s">
        <v>53</v>
      </c>
      <c r="D621" t="s">
        <v>19</v>
      </c>
      <c r="E621" s="160"/>
      <c r="F621" s="2">
        <v>5</v>
      </c>
      <c r="G621" s="79">
        <f t="shared" si="10"/>
        <v>44.8</v>
      </c>
      <c r="K621" s="526"/>
      <c r="L621" t="s">
        <v>17</v>
      </c>
      <c r="M621" s="2">
        <v>25.7</v>
      </c>
    </row>
    <row r="622" spans="1:13">
      <c r="A622" s="86">
        <v>44922</v>
      </c>
      <c r="B622" s="526" t="s">
        <v>435</v>
      </c>
      <c r="C622" s="526" t="s">
        <v>53</v>
      </c>
      <c r="D622" t="s">
        <v>16</v>
      </c>
      <c r="E622" s="160"/>
      <c r="F622" s="2">
        <v>19.100000000000001</v>
      </c>
      <c r="G622" s="79">
        <f t="shared" si="10"/>
        <v>25.699999999999996</v>
      </c>
      <c r="K622" s="526"/>
      <c r="M622" s="2"/>
    </row>
    <row r="623" spans="1:13">
      <c r="A623" s="86">
        <v>44922</v>
      </c>
      <c r="B623" s="526" t="s">
        <v>435</v>
      </c>
      <c r="C623" s="526" t="s">
        <v>53</v>
      </c>
      <c r="D623" t="s">
        <v>17</v>
      </c>
      <c r="E623" s="160"/>
      <c r="F623" s="2">
        <v>25.7</v>
      </c>
      <c r="G623" s="79">
        <f t="shared" si="10"/>
        <v>0</v>
      </c>
      <c r="K623" s="526"/>
      <c r="M623" s="2"/>
    </row>
    <row r="624" spans="1:13">
      <c r="A624" s="44">
        <v>44865</v>
      </c>
      <c r="B624" s="525" t="s">
        <v>14</v>
      </c>
      <c r="C624" s="525" t="s">
        <v>30</v>
      </c>
      <c r="D624" t="s">
        <v>16</v>
      </c>
      <c r="E624" s="181">
        <v>19.100000000000001</v>
      </c>
      <c r="G624" s="79">
        <f t="shared" si="10"/>
        <v>19.100000000000001</v>
      </c>
      <c r="K624" s="525" t="s">
        <v>30</v>
      </c>
      <c r="L624" t="s">
        <v>16</v>
      </c>
      <c r="M624" s="148">
        <v>19.100000000000001</v>
      </c>
    </row>
    <row r="625" spans="1:14">
      <c r="A625" s="44"/>
      <c r="B625" s="525"/>
      <c r="C625" s="525"/>
      <c r="D625" t="s">
        <v>17</v>
      </c>
      <c r="E625" s="181">
        <v>26.9</v>
      </c>
      <c r="G625" s="79">
        <f t="shared" si="10"/>
        <v>46</v>
      </c>
      <c r="K625" s="525"/>
      <c r="L625" t="s">
        <v>17</v>
      </c>
      <c r="M625" s="148">
        <v>26.9</v>
      </c>
    </row>
    <row r="626" spans="1:14">
      <c r="A626" s="44"/>
      <c r="B626" s="525"/>
      <c r="C626" s="525"/>
      <c r="D626" t="s">
        <v>18</v>
      </c>
      <c r="E626" s="181">
        <v>60</v>
      </c>
      <c r="G626" s="79">
        <f t="shared" si="10"/>
        <v>106</v>
      </c>
      <c r="M626" s="8">
        <f>SUM(M620:M625)</f>
        <v>90.8</v>
      </c>
    </row>
    <row r="627" spans="1:14">
      <c r="A627" s="44"/>
      <c r="B627" s="525"/>
      <c r="C627" s="525"/>
      <c r="D627" t="s">
        <v>19</v>
      </c>
      <c r="E627" s="181">
        <v>5</v>
      </c>
      <c r="G627" s="79">
        <f t="shared" si="10"/>
        <v>111</v>
      </c>
      <c r="M627" s="186">
        <v>19.100000000000001</v>
      </c>
      <c r="N627" s="233">
        <v>26.9</v>
      </c>
    </row>
    <row r="628" spans="1:14">
      <c r="A628" s="7">
        <v>44865</v>
      </c>
      <c r="B628" s="526" t="s">
        <v>118</v>
      </c>
      <c r="C628" s="526" t="s">
        <v>30</v>
      </c>
      <c r="D628" t="s">
        <v>18</v>
      </c>
      <c r="E628" s="181"/>
      <c r="F628" s="148">
        <v>60</v>
      </c>
      <c r="G628" s="79">
        <f t="shared" si="10"/>
        <v>51</v>
      </c>
    </row>
    <row r="629" spans="1:14">
      <c r="A629" s="7">
        <v>44865</v>
      </c>
      <c r="B629" s="526" t="s">
        <v>118</v>
      </c>
      <c r="C629" s="526" t="s">
        <v>30</v>
      </c>
      <c r="D629" t="s">
        <v>19</v>
      </c>
      <c r="E629" s="181"/>
      <c r="F629" s="148">
        <v>5</v>
      </c>
      <c r="G629" s="79">
        <f t="shared" si="10"/>
        <v>46</v>
      </c>
    </row>
    <row r="630" spans="1:14">
      <c r="A630" s="7">
        <v>44925</v>
      </c>
      <c r="B630" s="526" t="s">
        <v>436</v>
      </c>
      <c r="C630" s="526" t="s">
        <v>30</v>
      </c>
      <c r="D630" t="s">
        <v>16</v>
      </c>
      <c r="E630" s="181"/>
      <c r="F630" s="148">
        <v>19.100000000000001</v>
      </c>
      <c r="G630" s="79">
        <f t="shared" si="10"/>
        <v>26.9</v>
      </c>
    </row>
    <row r="631" spans="1:14">
      <c r="A631" s="7">
        <v>44925</v>
      </c>
      <c r="B631" s="526" t="s">
        <v>436</v>
      </c>
      <c r="C631" s="526" t="s">
        <v>30</v>
      </c>
      <c r="D631" t="s">
        <v>17</v>
      </c>
      <c r="E631" s="181"/>
      <c r="F631" s="148">
        <v>26.9</v>
      </c>
      <c r="G631" s="79">
        <f t="shared" si="10"/>
        <v>0</v>
      </c>
    </row>
    <row r="632" spans="1:14">
      <c r="A632" s="88">
        <v>44895</v>
      </c>
      <c r="B632" s="525" t="s">
        <v>14</v>
      </c>
      <c r="C632" s="525" t="s">
        <v>33</v>
      </c>
      <c r="D632" t="s">
        <v>382</v>
      </c>
      <c r="E632" s="160">
        <v>200</v>
      </c>
      <c r="G632" s="79">
        <f t="shared" si="10"/>
        <v>200</v>
      </c>
    </row>
    <row r="633" spans="1:14">
      <c r="A633" s="88"/>
      <c r="B633" s="525"/>
      <c r="C633" s="525"/>
      <c r="D633" t="s">
        <v>16</v>
      </c>
      <c r="E633" s="160">
        <v>21.3</v>
      </c>
      <c r="G633" s="79">
        <f t="shared" si="10"/>
        <v>221.3</v>
      </c>
    </row>
    <row r="634" spans="1:14">
      <c r="A634" s="86"/>
      <c r="B634" s="526"/>
      <c r="C634" s="526"/>
      <c r="D634" t="s">
        <v>17</v>
      </c>
      <c r="E634" s="160">
        <v>25.7</v>
      </c>
      <c r="G634" s="79">
        <f t="shared" si="10"/>
        <v>247</v>
      </c>
    </row>
    <row r="635" spans="1:14">
      <c r="A635" s="86"/>
      <c r="B635" s="526"/>
      <c r="C635" s="526"/>
      <c r="D635" t="s">
        <v>18</v>
      </c>
      <c r="E635" s="160">
        <v>60</v>
      </c>
      <c r="G635" s="79">
        <f t="shared" si="10"/>
        <v>307</v>
      </c>
    </row>
    <row r="636" spans="1:14">
      <c r="A636" s="86"/>
      <c r="B636" s="526"/>
      <c r="C636" s="526"/>
      <c r="D636" t="s">
        <v>19</v>
      </c>
      <c r="E636" s="160">
        <v>5</v>
      </c>
      <c r="G636" s="79">
        <f t="shared" si="10"/>
        <v>312</v>
      </c>
    </row>
    <row r="637" spans="1:14">
      <c r="A637" s="7">
        <v>44895</v>
      </c>
      <c r="B637" s="526" t="s">
        <v>132</v>
      </c>
      <c r="C637" s="526" t="s">
        <v>33</v>
      </c>
      <c r="D637" t="s">
        <v>18</v>
      </c>
      <c r="E637" s="160"/>
      <c r="F637" s="2">
        <v>60</v>
      </c>
      <c r="G637" s="79">
        <f t="shared" si="10"/>
        <v>252</v>
      </c>
    </row>
    <row r="638" spans="1:14">
      <c r="A638" s="7">
        <v>44895</v>
      </c>
      <c r="B638" s="526" t="s">
        <v>132</v>
      </c>
      <c r="C638" s="526" t="s">
        <v>33</v>
      </c>
      <c r="D638" t="s">
        <v>19</v>
      </c>
      <c r="F638" s="11">
        <v>5</v>
      </c>
      <c r="G638" s="79">
        <f t="shared" si="10"/>
        <v>247</v>
      </c>
    </row>
    <row r="639" spans="1:14">
      <c r="A639" s="7">
        <v>44938</v>
      </c>
      <c r="B639" s="526" t="s">
        <v>437</v>
      </c>
      <c r="C639" s="526" t="s">
        <v>33</v>
      </c>
      <c r="D639" t="s">
        <v>16</v>
      </c>
      <c r="F639" s="2">
        <v>21.3</v>
      </c>
      <c r="G639" s="79">
        <f t="shared" si="10"/>
        <v>225.7</v>
      </c>
    </row>
    <row r="640" spans="1:14">
      <c r="A640" s="7">
        <v>44938</v>
      </c>
      <c r="B640" s="526" t="s">
        <v>437</v>
      </c>
      <c r="C640" s="526" t="s">
        <v>33</v>
      </c>
      <c r="D640" t="s">
        <v>17</v>
      </c>
      <c r="F640" s="2">
        <v>25.7</v>
      </c>
      <c r="G640" s="79">
        <f t="shared" si="10"/>
        <v>200</v>
      </c>
    </row>
    <row r="641" spans="1:10">
      <c r="A641" s="86"/>
      <c r="B641" s="86" t="s">
        <v>12</v>
      </c>
      <c r="C641" s="10">
        <v>44944</v>
      </c>
      <c r="D641" t="s">
        <v>382</v>
      </c>
      <c r="E641" s="160"/>
      <c r="F641" s="2">
        <v>200</v>
      </c>
      <c r="G641" s="79">
        <f t="shared" si="10"/>
        <v>0</v>
      </c>
    </row>
    <row r="642" spans="1:10">
      <c r="A642" s="88">
        <v>44926</v>
      </c>
      <c r="B642" s="525" t="s">
        <v>14</v>
      </c>
      <c r="C642" s="525" t="s">
        <v>34</v>
      </c>
      <c r="D642" t="s">
        <v>16</v>
      </c>
      <c r="E642" s="160">
        <v>24.3</v>
      </c>
      <c r="G642" s="79">
        <f t="shared" si="10"/>
        <v>24.3</v>
      </c>
    </row>
    <row r="643" spans="1:10">
      <c r="A643" s="86"/>
      <c r="B643" s="526"/>
      <c r="C643" s="526"/>
      <c r="D643" t="s">
        <v>17</v>
      </c>
      <c r="E643" s="160">
        <v>32.799999999999997</v>
      </c>
      <c r="G643" s="79">
        <f t="shared" si="10"/>
        <v>57.099999999999994</v>
      </c>
    </row>
    <row r="644" spans="1:10">
      <c r="A644" s="86"/>
      <c r="B644" s="526"/>
      <c r="C644" s="526"/>
      <c r="D644" t="s">
        <v>18</v>
      </c>
      <c r="E644" s="160">
        <v>60</v>
      </c>
      <c r="G644" s="79">
        <f t="shared" si="10"/>
        <v>117.1</v>
      </c>
    </row>
    <row r="645" spans="1:10">
      <c r="A645" s="86"/>
      <c r="B645" s="526"/>
      <c r="C645" s="526"/>
      <c r="D645" t="s">
        <v>19</v>
      </c>
      <c r="E645" s="160">
        <v>5</v>
      </c>
      <c r="G645" s="79">
        <f t="shared" si="10"/>
        <v>122.1</v>
      </c>
    </row>
    <row r="646" spans="1:10">
      <c r="A646" s="86">
        <v>44926</v>
      </c>
      <c r="B646" s="526" t="s">
        <v>121</v>
      </c>
      <c r="C646" s="526" t="s">
        <v>34</v>
      </c>
      <c r="D646" t="s">
        <v>18</v>
      </c>
      <c r="E646" s="160"/>
      <c r="F646" s="2">
        <v>60</v>
      </c>
      <c r="G646" s="79">
        <f t="shared" si="10"/>
        <v>62.099999999999994</v>
      </c>
    </row>
    <row r="647" spans="1:10">
      <c r="A647" s="86">
        <v>44926</v>
      </c>
      <c r="B647" s="526" t="s">
        <v>121</v>
      </c>
      <c r="C647" s="526" t="s">
        <v>34</v>
      </c>
      <c r="D647" t="s">
        <v>19</v>
      </c>
      <c r="E647" s="160"/>
      <c r="F647" s="2">
        <v>5</v>
      </c>
      <c r="G647" s="79">
        <f t="shared" si="10"/>
        <v>57.099999999999994</v>
      </c>
    </row>
    <row r="648" spans="1:10">
      <c r="A648" s="86">
        <v>44988</v>
      </c>
      <c r="B648" s="526">
        <v>26398</v>
      </c>
      <c r="C648" s="526" t="s">
        <v>34</v>
      </c>
      <c r="D648" t="s">
        <v>16</v>
      </c>
      <c r="E648" s="160"/>
      <c r="F648" s="2">
        <v>24.3</v>
      </c>
      <c r="G648" s="79">
        <f t="shared" si="10"/>
        <v>32.799999999999997</v>
      </c>
    </row>
    <row r="649" spans="1:10">
      <c r="A649" s="86">
        <v>44988</v>
      </c>
      <c r="B649" s="526">
        <v>26398</v>
      </c>
      <c r="C649" s="526" t="s">
        <v>34</v>
      </c>
      <c r="D649" t="s">
        <v>17</v>
      </c>
      <c r="E649" s="160"/>
      <c r="F649" s="2">
        <v>32.799999999999997</v>
      </c>
      <c r="G649" s="79">
        <f t="shared" si="10"/>
        <v>0</v>
      </c>
    </row>
    <row r="650" spans="1:10">
      <c r="A650" s="44">
        <v>44957</v>
      </c>
      <c r="B650" s="525" t="s">
        <v>14</v>
      </c>
      <c r="C650" s="525" t="s">
        <v>15</v>
      </c>
      <c r="D650" t="s">
        <v>16</v>
      </c>
      <c r="E650" s="245">
        <v>22</v>
      </c>
      <c r="F650" s="241"/>
      <c r="G650" s="79">
        <f t="shared" si="10"/>
        <v>22</v>
      </c>
    </row>
    <row r="651" spans="1:10">
      <c r="B651" s="526"/>
      <c r="C651" s="526"/>
      <c r="D651" t="s">
        <v>17</v>
      </c>
      <c r="E651" s="245">
        <v>21.5</v>
      </c>
      <c r="F651" s="241"/>
      <c r="G651" s="79">
        <f t="shared" si="10"/>
        <v>43.5</v>
      </c>
      <c r="H651" s="525"/>
      <c r="J651" s="2"/>
    </row>
    <row r="652" spans="1:10">
      <c r="B652" s="526"/>
      <c r="C652" s="526"/>
      <c r="D652" t="s">
        <v>18</v>
      </c>
      <c r="E652" s="245">
        <v>60</v>
      </c>
      <c r="F652" s="241"/>
      <c r="G652" s="79">
        <f t="shared" si="10"/>
        <v>103.5</v>
      </c>
      <c r="H652" s="526"/>
      <c r="J652" s="2"/>
    </row>
    <row r="653" spans="1:10">
      <c r="B653" s="526"/>
      <c r="C653" s="526"/>
      <c r="D653" t="s">
        <v>19</v>
      </c>
      <c r="E653" s="245">
        <v>5</v>
      </c>
      <c r="F653" s="241"/>
      <c r="G653" s="79">
        <f t="shared" si="10"/>
        <v>108.5</v>
      </c>
      <c r="H653" s="525"/>
      <c r="J653" s="241"/>
    </row>
    <row r="654" spans="1:10">
      <c r="A654" s="7">
        <v>44957</v>
      </c>
      <c r="B654" s="526" t="s">
        <v>119</v>
      </c>
      <c r="C654" s="526" t="s">
        <v>15</v>
      </c>
      <c r="D654" t="s">
        <v>18</v>
      </c>
      <c r="E654" s="245"/>
      <c r="F654" s="241">
        <v>60</v>
      </c>
      <c r="G654" s="79">
        <f t="shared" si="10"/>
        <v>48.5</v>
      </c>
      <c r="H654" s="526"/>
      <c r="J654" s="241"/>
    </row>
    <row r="655" spans="1:10">
      <c r="A655" s="7">
        <v>44957</v>
      </c>
      <c r="B655" s="526" t="s">
        <v>119</v>
      </c>
      <c r="C655" s="526" t="s">
        <v>15</v>
      </c>
      <c r="D655" t="s">
        <v>19</v>
      </c>
      <c r="E655" s="245"/>
      <c r="F655" s="241">
        <v>5</v>
      </c>
      <c r="G655" s="79">
        <f t="shared" si="10"/>
        <v>43.5</v>
      </c>
    </row>
    <row r="656" spans="1:10">
      <c r="A656" s="7">
        <v>44991</v>
      </c>
      <c r="B656" s="526">
        <v>26439</v>
      </c>
      <c r="C656" s="526" t="s">
        <v>15</v>
      </c>
      <c r="D656" t="s">
        <v>16</v>
      </c>
      <c r="E656" s="245"/>
      <c r="F656" s="241">
        <v>22</v>
      </c>
      <c r="G656" s="79">
        <f t="shared" si="10"/>
        <v>21.5</v>
      </c>
    </row>
    <row r="657" spans="1:10">
      <c r="A657" s="7">
        <v>44991</v>
      </c>
      <c r="B657" s="526">
        <v>26439</v>
      </c>
      <c r="C657" s="526" t="s">
        <v>15</v>
      </c>
      <c r="D657" t="s">
        <v>17</v>
      </c>
      <c r="E657" s="245"/>
      <c r="F657" s="241">
        <v>21.5</v>
      </c>
      <c r="G657" s="79">
        <f t="shared" si="10"/>
        <v>0</v>
      </c>
    </row>
    <row r="658" spans="1:10">
      <c r="A658" s="44">
        <v>44985</v>
      </c>
      <c r="B658" s="525" t="s">
        <v>14</v>
      </c>
      <c r="C658" s="525" t="s">
        <v>20</v>
      </c>
      <c r="D658" t="s">
        <v>16</v>
      </c>
      <c r="E658" s="245">
        <v>24</v>
      </c>
      <c r="F658" s="241"/>
      <c r="G658" s="79">
        <f t="shared" si="10"/>
        <v>24</v>
      </c>
      <c r="J658" s="8"/>
    </row>
    <row r="659" spans="1:10">
      <c r="B659" s="526"/>
      <c r="C659" s="526"/>
      <c r="D659" t="s">
        <v>17</v>
      </c>
      <c r="E659" s="245">
        <v>32</v>
      </c>
      <c r="F659" s="241"/>
      <c r="G659" s="79">
        <f t="shared" si="10"/>
        <v>56</v>
      </c>
    </row>
    <row r="660" spans="1:10">
      <c r="B660" s="526"/>
      <c r="C660" s="526"/>
      <c r="D660" t="s">
        <v>18</v>
      </c>
      <c r="E660" s="245">
        <v>56</v>
      </c>
      <c r="F660" s="241"/>
      <c r="G660" s="79">
        <f t="shared" si="10"/>
        <v>112</v>
      </c>
    </row>
    <row r="661" spans="1:10">
      <c r="B661" s="526"/>
      <c r="C661" s="526"/>
      <c r="D661" t="s">
        <v>19</v>
      </c>
      <c r="E661" s="245">
        <v>5</v>
      </c>
      <c r="F661" s="241"/>
      <c r="G661" s="79">
        <f t="shared" si="10"/>
        <v>117</v>
      </c>
    </row>
    <row r="662" spans="1:10">
      <c r="A662" s="7">
        <v>44985</v>
      </c>
      <c r="B662" s="526" t="s">
        <v>135</v>
      </c>
      <c r="C662" s="526" t="s">
        <v>20</v>
      </c>
      <c r="D662" t="s">
        <v>18</v>
      </c>
      <c r="E662" s="245"/>
      <c r="F662" s="241">
        <v>56</v>
      </c>
      <c r="G662" s="79">
        <f t="shared" si="10"/>
        <v>61</v>
      </c>
    </row>
    <row r="663" spans="1:10">
      <c r="A663" s="7">
        <v>44985</v>
      </c>
      <c r="B663" s="526" t="s">
        <v>135</v>
      </c>
      <c r="C663" s="526" t="s">
        <v>20</v>
      </c>
      <c r="D663" t="s">
        <v>19</v>
      </c>
      <c r="E663" s="245"/>
      <c r="F663" s="241">
        <v>5</v>
      </c>
      <c r="G663" s="79">
        <f t="shared" si="10"/>
        <v>56</v>
      </c>
    </row>
    <row r="664" spans="1:10">
      <c r="A664" s="7">
        <v>45012</v>
      </c>
      <c r="B664" s="526">
        <v>26731</v>
      </c>
      <c r="C664" s="526" t="s">
        <v>20</v>
      </c>
      <c r="D664" t="s">
        <v>16</v>
      </c>
      <c r="F664" s="241">
        <v>24</v>
      </c>
      <c r="G664" s="79">
        <f t="shared" si="10"/>
        <v>32</v>
      </c>
    </row>
    <row r="665" spans="1:10">
      <c r="A665" s="7">
        <v>45012</v>
      </c>
      <c r="B665" s="526">
        <v>26731</v>
      </c>
      <c r="C665" s="526" t="s">
        <v>20</v>
      </c>
      <c r="D665" t="s">
        <v>17</v>
      </c>
      <c r="F665" s="241">
        <v>32</v>
      </c>
      <c r="G665" s="79">
        <f t="shared" si="10"/>
        <v>0</v>
      </c>
    </row>
    <row r="666" spans="1:10">
      <c r="A666" s="88">
        <v>45016</v>
      </c>
      <c r="B666" s="525" t="s">
        <v>14</v>
      </c>
      <c r="C666" s="525" t="s">
        <v>23</v>
      </c>
      <c r="D666" t="s">
        <v>16</v>
      </c>
      <c r="E666" s="245">
        <v>28.3</v>
      </c>
      <c r="F666" s="241"/>
      <c r="G666" s="79">
        <f t="shared" si="10"/>
        <v>28.3</v>
      </c>
    </row>
    <row r="667" spans="1:10">
      <c r="A667" s="86"/>
      <c r="B667" s="526"/>
      <c r="C667" s="526"/>
      <c r="D667" t="s">
        <v>17</v>
      </c>
      <c r="E667" s="245">
        <v>19.7</v>
      </c>
      <c r="F667" s="241"/>
      <c r="G667" s="79">
        <f t="shared" si="10"/>
        <v>48</v>
      </c>
    </row>
    <row r="668" spans="1:10">
      <c r="A668" s="86"/>
      <c r="B668" s="526"/>
      <c r="C668" s="526"/>
      <c r="D668" t="s">
        <v>18</v>
      </c>
      <c r="E668" s="245">
        <v>60</v>
      </c>
      <c r="F668" s="241"/>
      <c r="G668" s="79">
        <f t="shared" si="10"/>
        <v>108</v>
      </c>
    </row>
    <row r="669" spans="1:10">
      <c r="A669" s="86"/>
      <c r="B669" s="526"/>
      <c r="C669" s="526"/>
      <c r="D669" t="s">
        <v>19</v>
      </c>
      <c r="E669" s="245">
        <v>5</v>
      </c>
      <c r="F669" s="241"/>
      <c r="G669" s="79">
        <f t="shared" si="10"/>
        <v>113</v>
      </c>
    </row>
    <row r="670" spans="1:10">
      <c r="A670" s="86"/>
      <c r="B670" s="526"/>
      <c r="C670" s="526"/>
      <c r="D670" t="s">
        <v>75</v>
      </c>
      <c r="E670" s="245">
        <v>102.5</v>
      </c>
      <c r="F670" s="241"/>
      <c r="G670" s="79">
        <f t="shared" si="10"/>
        <v>215.5</v>
      </c>
    </row>
    <row r="671" spans="1:10">
      <c r="A671" s="86">
        <v>45016</v>
      </c>
      <c r="B671" s="526" t="s">
        <v>124</v>
      </c>
      <c r="C671" s="526" t="s">
        <v>23</v>
      </c>
      <c r="D671" t="s">
        <v>18</v>
      </c>
      <c r="E671" s="245"/>
      <c r="F671" s="241">
        <v>60</v>
      </c>
      <c r="G671" s="79">
        <f t="shared" si="10"/>
        <v>155.5</v>
      </c>
    </row>
    <row r="672" spans="1:10">
      <c r="A672" s="86">
        <v>45016</v>
      </c>
      <c r="B672" s="526" t="s">
        <v>124</v>
      </c>
      <c r="C672" s="526" t="s">
        <v>23</v>
      </c>
      <c r="D672" t="s">
        <v>19</v>
      </c>
      <c r="E672" s="245"/>
      <c r="F672" s="241">
        <v>5</v>
      </c>
      <c r="G672" s="79">
        <f t="shared" si="10"/>
        <v>150.5</v>
      </c>
    </row>
    <row r="673" spans="1:13">
      <c r="A673" s="86">
        <v>45079</v>
      </c>
      <c r="B673" s="526">
        <v>26898</v>
      </c>
      <c r="C673" s="526" t="s">
        <v>23</v>
      </c>
      <c r="D673" t="s">
        <v>16</v>
      </c>
      <c r="E673" s="245"/>
      <c r="F673" s="241">
        <v>28.3</v>
      </c>
      <c r="G673" s="79">
        <f t="shared" si="10"/>
        <v>122.2</v>
      </c>
    </row>
    <row r="674" spans="1:13">
      <c r="A674" s="86">
        <v>45079</v>
      </c>
      <c r="B674" s="526">
        <v>26898</v>
      </c>
      <c r="C674" s="526" t="s">
        <v>23</v>
      </c>
      <c r="D674" t="s">
        <v>17</v>
      </c>
      <c r="F674" s="241">
        <v>19.7</v>
      </c>
      <c r="G674" s="79">
        <f t="shared" si="10"/>
        <v>102.5</v>
      </c>
    </row>
    <row r="675" spans="1:13">
      <c r="A675" s="86"/>
      <c r="B675" s="526" t="s">
        <v>12</v>
      </c>
      <c r="C675" s="526"/>
      <c r="D675" t="s">
        <v>75</v>
      </c>
      <c r="F675" s="241">
        <v>102.5</v>
      </c>
      <c r="G675" s="79">
        <f t="shared" si="10"/>
        <v>0</v>
      </c>
    </row>
    <row r="676" spans="1:13">
      <c r="A676" s="88">
        <v>45046</v>
      </c>
      <c r="B676" s="525" t="s">
        <v>14</v>
      </c>
      <c r="C676" s="525" t="s">
        <v>24</v>
      </c>
      <c r="D676" t="s">
        <v>16</v>
      </c>
      <c r="E676" s="257">
        <v>29.6</v>
      </c>
      <c r="F676" s="240"/>
      <c r="G676" s="79">
        <f t="shared" si="10"/>
        <v>29.6</v>
      </c>
      <c r="J676" s="525"/>
      <c r="M676" s="241"/>
    </row>
    <row r="677" spans="1:13">
      <c r="A677" s="86"/>
      <c r="B677" s="526"/>
      <c r="C677" s="526"/>
      <c r="D677" t="s">
        <v>17</v>
      </c>
      <c r="E677" s="257">
        <v>23.2</v>
      </c>
      <c r="F677" s="240"/>
      <c r="G677" s="79">
        <f t="shared" si="10"/>
        <v>52.8</v>
      </c>
      <c r="J677" s="525"/>
      <c r="L677" s="240"/>
    </row>
    <row r="678" spans="1:13">
      <c r="A678" s="86"/>
      <c r="B678" s="526"/>
      <c r="C678" s="526"/>
      <c r="D678" t="s">
        <v>18</v>
      </c>
      <c r="E678" s="257">
        <v>60</v>
      </c>
      <c r="F678" s="240"/>
      <c r="G678" s="79">
        <f t="shared" si="10"/>
        <v>112.8</v>
      </c>
      <c r="J678" s="526"/>
      <c r="L678" s="240"/>
    </row>
    <row r="679" spans="1:13">
      <c r="A679" s="86"/>
      <c r="B679" s="526"/>
      <c r="C679" s="526"/>
      <c r="D679" t="s">
        <v>19</v>
      </c>
      <c r="E679" s="257">
        <v>5</v>
      </c>
      <c r="F679" s="240"/>
      <c r="G679" s="79">
        <f t="shared" ref="G679:G680" si="11">+G678+E679-F679</f>
        <v>117.8</v>
      </c>
      <c r="J679" s="525"/>
      <c r="L679" s="240"/>
    </row>
    <row r="680" spans="1:13">
      <c r="A680" s="86">
        <v>45046</v>
      </c>
      <c r="B680" s="526" t="s">
        <v>125</v>
      </c>
      <c r="C680" s="526" t="s">
        <v>24</v>
      </c>
      <c r="D680" t="s">
        <v>18</v>
      </c>
      <c r="E680" s="257"/>
      <c r="F680" s="240">
        <v>60</v>
      </c>
      <c r="G680" s="79">
        <f t="shared" si="11"/>
        <v>57.8</v>
      </c>
      <c r="J680" s="526"/>
      <c r="L680" s="240"/>
    </row>
    <row r="681" spans="1:13">
      <c r="A681" s="86">
        <v>45046</v>
      </c>
      <c r="B681" s="526" t="s">
        <v>125</v>
      </c>
      <c r="C681" s="526" t="s">
        <v>24</v>
      </c>
      <c r="D681" t="s">
        <v>19</v>
      </c>
      <c r="E681" s="257"/>
      <c r="F681" s="240">
        <v>5</v>
      </c>
      <c r="G681" s="79">
        <f t="shared" ref="G681:G748" si="12">+G680+E681-F681</f>
        <v>52.8</v>
      </c>
      <c r="L681" s="92"/>
    </row>
    <row r="682" spans="1:13">
      <c r="A682" s="86">
        <v>45111</v>
      </c>
      <c r="B682" s="526">
        <v>27182</v>
      </c>
      <c r="C682" s="526" t="s">
        <v>24</v>
      </c>
      <c r="D682" t="s">
        <v>16</v>
      </c>
      <c r="E682" s="257"/>
      <c r="F682" s="240">
        <v>29.6</v>
      </c>
      <c r="G682" s="79">
        <f t="shared" si="12"/>
        <v>23.199999999999996</v>
      </c>
      <c r="L682" s="92"/>
    </row>
    <row r="683" spans="1:13">
      <c r="A683" s="86">
        <v>45111</v>
      </c>
      <c r="B683" s="526">
        <v>27182</v>
      </c>
      <c r="C683" s="526" t="s">
        <v>24</v>
      </c>
      <c r="D683" t="s">
        <v>17</v>
      </c>
      <c r="E683" s="257"/>
      <c r="F683" s="240">
        <v>23.2</v>
      </c>
      <c r="G683" s="79">
        <f t="shared" si="12"/>
        <v>0</v>
      </c>
      <c r="L683" s="92"/>
    </row>
    <row r="684" spans="1:13">
      <c r="A684" s="88">
        <v>45077</v>
      </c>
      <c r="B684" s="525" t="s">
        <v>14</v>
      </c>
      <c r="C684" s="525" t="s">
        <v>25</v>
      </c>
      <c r="D684" t="s">
        <v>16</v>
      </c>
      <c r="E684" s="257">
        <v>27.3</v>
      </c>
      <c r="F684" s="240"/>
      <c r="G684" s="79">
        <f t="shared" si="12"/>
        <v>27.3</v>
      </c>
      <c r="L684" s="37"/>
    </row>
    <row r="685" spans="1:13">
      <c r="A685" s="86"/>
      <c r="B685" s="526"/>
      <c r="C685" s="526"/>
      <c r="D685" t="s">
        <v>17</v>
      </c>
      <c r="E685" s="257">
        <v>11.9</v>
      </c>
      <c r="F685" s="240"/>
      <c r="G685" s="79">
        <f t="shared" si="12"/>
        <v>39.200000000000003</v>
      </c>
    </row>
    <row r="686" spans="1:13">
      <c r="A686" s="86"/>
      <c r="B686" s="526"/>
      <c r="C686" s="526"/>
      <c r="D686" t="s">
        <v>18</v>
      </c>
      <c r="E686" s="257">
        <v>60</v>
      </c>
      <c r="F686" s="240"/>
      <c r="G686" s="79">
        <f t="shared" si="12"/>
        <v>99.2</v>
      </c>
    </row>
    <row r="687" spans="1:13">
      <c r="A687" s="86"/>
      <c r="B687" s="526"/>
      <c r="C687" s="526"/>
      <c r="D687" t="s">
        <v>19</v>
      </c>
      <c r="E687" s="257">
        <v>5</v>
      </c>
      <c r="F687" s="240"/>
      <c r="G687" s="79">
        <f t="shared" si="12"/>
        <v>104.2</v>
      </c>
    </row>
    <row r="688" spans="1:13">
      <c r="A688" s="86"/>
      <c r="B688" s="526"/>
      <c r="C688" s="526"/>
      <c r="D688" t="s">
        <v>76</v>
      </c>
      <c r="E688" s="320">
        <v>10</v>
      </c>
      <c r="F688" s="240"/>
      <c r="G688" s="79">
        <f t="shared" si="12"/>
        <v>114.2</v>
      </c>
    </row>
    <row r="689" spans="1:11">
      <c r="A689" s="86">
        <v>45077</v>
      </c>
      <c r="B689" s="526" t="s">
        <v>128</v>
      </c>
      <c r="C689" s="526" t="s">
        <v>25</v>
      </c>
      <c r="D689" t="s">
        <v>18</v>
      </c>
      <c r="E689" s="257"/>
      <c r="F689" s="240">
        <v>60</v>
      </c>
      <c r="G689" s="79">
        <f t="shared" si="12"/>
        <v>54.2</v>
      </c>
    </row>
    <row r="690" spans="1:11">
      <c r="A690" s="86">
        <v>45077</v>
      </c>
      <c r="B690" s="526" t="s">
        <v>128</v>
      </c>
      <c r="C690" s="526" t="s">
        <v>25</v>
      </c>
      <c r="D690" t="s">
        <v>19</v>
      </c>
      <c r="E690" s="257"/>
      <c r="F690" s="240">
        <v>5</v>
      </c>
      <c r="G690" s="79">
        <f t="shared" si="12"/>
        <v>49.2</v>
      </c>
    </row>
    <row r="691" spans="1:11">
      <c r="A691" s="86">
        <v>45111</v>
      </c>
      <c r="B691" s="526">
        <v>27182</v>
      </c>
      <c r="C691" s="526" t="s">
        <v>25</v>
      </c>
      <c r="D691" t="s">
        <v>16</v>
      </c>
      <c r="E691" s="257"/>
      <c r="F691" s="240">
        <v>27.3</v>
      </c>
      <c r="G691" s="79">
        <f t="shared" si="12"/>
        <v>21.900000000000002</v>
      </c>
    </row>
    <row r="692" spans="1:11">
      <c r="A692" s="86">
        <v>45111</v>
      </c>
      <c r="B692" s="526">
        <v>27182</v>
      </c>
      <c r="C692" s="526" t="s">
        <v>25</v>
      </c>
      <c r="D692" t="s">
        <v>17</v>
      </c>
      <c r="E692" s="257"/>
      <c r="F692" s="240">
        <v>11.9</v>
      </c>
      <c r="G692" s="79">
        <f t="shared" si="12"/>
        <v>10.000000000000002</v>
      </c>
    </row>
    <row r="693" spans="1:11">
      <c r="A693" s="86">
        <v>45111</v>
      </c>
      <c r="B693" s="526">
        <v>27182</v>
      </c>
      <c r="C693" s="526" t="s">
        <v>25</v>
      </c>
      <c r="D693" t="s">
        <v>76</v>
      </c>
      <c r="E693" s="257"/>
      <c r="F693" s="92">
        <v>10</v>
      </c>
      <c r="G693" s="79">
        <f t="shared" si="12"/>
        <v>0</v>
      </c>
    </row>
    <row r="694" spans="1:11">
      <c r="A694" s="88">
        <v>45107</v>
      </c>
      <c r="B694" s="525" t="s">
        <v>14</v>
      </c>
      <c r="C694" s="525" t="s">
        <v>26</v>
      </c>
      <c r="D694" t="s">
        <v>16</v>
      </c>
      <c r="E694" s="257">
        <v>27.9</v>
      </c>
      <c r="F694" s="240"/>
      <c r="G694" s="79">
        <f t="shared" si="12"/>
        <v>27.9</v>
      </c>
    </row>
    <row r="695" spans="1:11">
      <c r="A695" s="86"/>
      <c r="B695" s="526"/>
      <c r="C695" s="526"/>
      <c r="D695" t="s">
        <v>17</v>
      </c>
      <c r="E695" s="257">
        <v>17.899999999999999</v>
      </c>
      <c r="F695" s="240"/>
      <c r="G695" s="79">
        <f t="shared" si="12"/>
        <v>45.8</v>
      </c>
    </row>
    <row r="696" spans="1:11">
      <c r="A696" s="86"/>
      <c r="B696" s="526"/>
      <c r="C696" s="526"/>
      <c r="D696" t="s">
        <v>18</v>
      </c>
      <c r="E696" s="257">
        <v>60</v>
      </c>
      <c r="F696" s="240"/>
      <c r="G696" s="79">
        <f t="shared" si="12"/>
        <v>105.8</v>
      </c>
    </row>
    <row r="697" spans="1:11">
      <c r="A697" s="86"/>
      <c r="B697" s="526"/>
      <c r="C697" s="526"/>
      <c r="D697" t="s">
        <v>19</v>
      </c>
      <c r="E697" s="257">
        <v>5</v>
      </c>
      <c r="F697" s="240"/>
      <c r="G697" s="79">
        <f t="shared" si="12"/>
        <v>110.8</v>
      </c>
      <c r="I697" s="525" t="s">
        <v>26</v>
      </c>
      <c r="J697" t="s">
        <v>16</v>
      </c>
      <c r="K697" s="240">
        <v>27.9</v>
      </c>
    </row>
    <row r="698" spans="1:11">
      <c r="A698" s="86">
        <v>45107</v>
      </c>
      <c r="B698" s="526" t="s">
        <v>129</v>
      </c>
      <c r="C698" s="526" t="s">
        <v>26</v>
      </c>
      <c r="D698" t="s">
        <v>18</v>
      </c>
      <c r="E698" s="257"/>
      <c r="F698" s="240">
        <v>60</v>
      </c>
      <c r="G698" s="79">
        <f t="shared" si="12"/>
        <v>50.8</v>
      </c>
      <c r="I698" s="526"/>
      <c r="J698" t="s">
        <v>17</v>
      </c>
      <c r="K698" s="240">
        <v>17.899999999999999</v>
      </c>
    </row>
    <row r="699" spans="1:11">
      <c r="A699" s="86">
        <v>45107</v>
      </c>
      <c r="B699" s="526" t="s">
        <v>129</v>
      </c>
      <c r="C699" s="526" t="s">
        <v>26</v>
      </c>
      <c r="D699" t="s">
        <v>19</v>
      </c>
      <c r="E699" s="257"/>
      <c r="F699" s="240">
        <v>5</v>
      </c>
      <c r="G699" s="79">
        <f t="shared" si="12"/>
        <v>45.8</v>
      </c>
      <c r="I699" s="525" t="s">
        <v>27</v>
      </c>
      <c r="J699" t="s">
        <v>16</v>
      </c>
      <c r="K699" s="240">
        <v>26.2</v>
      </c>
    </row>
    <row r="700" spans="1:11">
      <c r="A700" s="7">
        <v>45210</v>
      </c>
      <c r="B700" s="526">
        <v>27621</v>
      </c>
      <c r="C700" s="526" t="s">
        <v>26</v>
      </c>
      <c r="D700" t="s">
        <v>16</v>
      </c>
      <c r="E700" s="257"/>
      <c r="F700" s="240">
        <v>27.9</v>
      </c>
      <c r="G700" s="79">
        <f t="shared" si="12"/>
        <v>17.899999999999999</v>
      </c>
      <c r="I700" s="525"/>
      <c r="K700" s="240"/>
    </row>
    <row r="701" spans="1:11">
      <c r="A701" s="7">
        <v>45210</v>
      </c>
      <c r="B701" s="526">
        <v>27621</v>
      </c>
      <c r="C701" s="526" t="s">
        <v>26</v>
      </c>
      <c r="D701" t="s">
        <v>17</v>
      </c>
      <c r="E701" s="257"/>
      <c r="F701" s="240">
        <v>17.899999999999999</v>
      </c>
      <c r="G701" s="79">
        <f t="shared" si="12"/>
        <v>0</v>
      </c>
      <c r="I701" s="525"/>
      <c r="K701" s="240"/>
    </row>
    <row r="702" spans="1:11">
      <c r="A702" s="88">
        <v>45138</v>
      </c>
      <c r="B702" s="525" t="s">
        <v>14</v>
      </c>
      <c r="C702" s="525" t="s">
        <v>27</v>
      </c>
      <c r="D702" t="s">
        <v>16</v>
      </c>
      <c r="E702" s="257">
        <v>26.2</v>
      </c>
      <c r="F702" s="240"/>
      <c r="G702" s="79">
        <f t="shared" si="12"/>
        <v>26.2</v>
      </c>
      <c r="I702" s="526"/>
      <c r="J702" t="s">
        <v>17</v>
      </c>
      <c r="K702" s="240">
        <v>9.4</v>
      </c>
    </row>
    <row r="703" spans="1:11">
      <c r="A703" s="86"/>
      <c r="B703" s="526"/>
      <c r="C703" s="526"/>
      <c r="D703" t="s">
        <v>17</v>
      </c>
      <c r="E703" s="257">
        <v>9.4</v>
      </c>
      <c r="F703" s="240"/>
      <c r="G703" s="79">
        <f t="shared" si="12"/>
        <v>35.6</v>
      </c>
      <c r="I703" s="525" t="s">
        <v>28</v>
      </c>
      <c r="J703" t="s">
        <v>16</v>
      </c>
      <c r="K703" s="240">
        <v>25.1</v>
      </c>
    </row>
    <row r="704" spans="1:11">
      <c r="A704" s="86"/>
      <c r="B704" s="526"/>
      <c r="C704" s="526"/>
      <c r="D704" t="s">
        <v>18</v>
      </c>
      <c r="E704" s="257">
        <v>60</v>
      </c>
      <c r="F704" s="240"/>
      <c r="G704" s="79">
        <f t="shared" si="12"/>
        <v>95.6</v>
      </c>
      <c r="I704" s="526"/>
      <c r="J704" t="s">
        <v>17</v>
      </c>
      <c r="K704" s="240">
        <v>29.9</v>
      </c>
    </row>
    <row r="705" spans="1:11">
      <c r="A705" s="86"/>
      <c r="B705" s="526"/>
      <c r="C705" s="526"/>
      <c r="D705" t="s">
        <v>19</v>
      </c>
      <c r="E705" s="257">
        <v>5</v>
      </c>
      <c r="F705" s="240"/>
      <c r="G705" s="79">
        <f t="shared" si="12"/>
        <v>100.6</v>
      </c>
      <c r="K705" s="37">
        <f>SUM(K697:K704)</f>
        <v>136.4</v>
      </c>
    </row>
    <row r="706" spans="1:11">
      <c r="A706" s="86">
        <v>45138</v>
      </c>
      <c r="B706" s="526" t="s">
        <v>115</v>
      </c>
      <c r="C706" s="526" t="s">
        <v>27</v>
      </c>
      <c r="D706" t="s">
        <v>18</v>
      </c>
      <c r="E706" s="257"/>
      <c r="F706" s="240">
        <v>60</v>
      </c>
      <c r="G706" s="79">
        <f t="shared" si="12"/>
        <v>40.599999999999994</v>
      </c>
      <c r="K706" s="37">
        <f>140-K705</f>
        <v>3.5999999999999943</v>
      </c>
    </row>
    <row r="707" spans="1:11">
      <c r="A707" s="86">
        <v>45138</v>
      </c>
      <c r="B707" s="526" t="s">
        <v>115</v>
      </c>
      <c r="C707" s="526" t="s">
        <v>27</v>
      </c>
      <c r="D707" t="s">
        <v>19</v>
      </c>
      <c r="E707" s="257"/>
      <c r="F707" s="240">
        <v>5</v>
      </c>
      <c r="G707" s="79">
        <f t="shared" si="12"/>
        <v>35.599999999999994</v>
      </c>
    </row>
    <row r="708" spans="1:11">
      <c r="A708" s="7">
        <v>45210</v>
      </c>
      <c r="B708" s="526">
        <v>27621</v>
      </c>
      <c r="C708" s="526" t="s">
        <v>27</v>
      </c>
      <c r="D708" t="s">
        <v>16</v>
      </c>
      <c r="E708" s="257"/>
      <c r="F708" s="240">
        <v>26.2</v>
      </c>
      <c r="G708" s="79">
        <f t="shared" si="12"/>
        <v>9.399999999999995</v>
      </c>
    </row>
    <row r="709" spans="1:11">
      <c r="A709" s="7">
        <v>45210</v>
      </c>
      <c r="B709" s="526">
        <v>27621</v>
      </c>
      <c r="C709" s="526" t="s">
        <v>27</v>
      </c>
      <c r="D709" t="s">
        <v>17</v>
      </c>
      <c r="E709" s="257"/>
      <c r="F709" s="240">
        <v>9.4</v>
      </c>
      <c r="G709" s="79">
        <f t="shared" si="12"/>
        <v>0</v>
      </c>
    </row>
    <row r="710" spans="1:11">
      <c r="A710" s="44">
        <v>45169</v>
      </c>
      <c r="B710" s="525" t="s">
        <v>14</v>
      </c>
      <c r="C710" s="525" t="s">
        <v>28</v>
      </c>
      <c r="D710" t="s">
        <v>16</v>
      </c>
      <c r="E710" s="257">
        <v>25.1</v>
      </c>
      <c r="F710" s="240"/>
      <c r="G710" s="79">
        <f t="shared" si="12"/>
        <v>25.1</v>
      </c>
    </row>
    <row r="711" spans="1:11">
      <c r="B711" s="526"/>
      <c r="C711" s="526"/>
      <c r="D711" t="s">
        <v>17</v>
      </c>
      <c r="E711" s="257">
        <v>29.9</v>
      </c>
      <c r="F711" s="240"/>
      <c r="G711" s="79">
        <f t="shared" si="12"/>
        <v>55</v>
      </c>
    </row>
    <row r="712" spans="1:11">
      <c r="B712" s="526"/>
      <c r="C712" s="526"/>
      <c r="D712" t="s">
        <v>18</v>
      </c>
      <c r="E712" s="257">
        <v>60</v>
      </c>
      <c r="F712" s="240"/>
      <c r="G712" s="79">
        <f t="shared" si="12"/>
        <v>115</v>
      </c>
    </row>
    <row r="713" spans="1:11">
      <c r="B713" s="526"/>
      <c r="C713" s="526"/>
      <c r="D713" t="s">
        <v>19</v>
      </c>
      <c r="E713" s="257">
        <v>5</v>
      </c>
      <c r="F713" s="240"/>
      <c r="G713" s="79">
        <f t="shared" si="12"/>
        <v>120</v>
      </c>
    </row>
    <row r="714" spans="1:11">
      <c r="A714" s="7">
        <v>45169</v>
      </c>
      <c r="B714" s="526" t="s">
        <v>116</v>
      </c>
      <c r="C714" s="526" t="s">
        <v>28</v>
      </c>
      <c r="D714" t="s">
        <v>18</v>
      </c>
      <c r="E714" s="257"/>
      <c r="F714" s="240">
        <v>60</v>
      </c>
      <c r="G714" s="79">
        <f t="shared" si="12"/>
        <v>60</v>
      </c>
    </row>
    <row r="715" spans="1:11">
      <c r="A715" s="7">
        <v>45169</v>
      </c>
      <c r="B715" s="526" t="s">
        <v>116</v>
      </c>
      <c r="C715" s="526" t="s">
        <v>28</v>
      </c>
      <c r="D715" t="s">
        <v>19</v>
      </c>
      <c r="E715" s="257"/>
      <c r="F715" s="240">
        <v>5</v>
      </c>
      <c r="G715" s="79">
        <f t="shared" si="12"/>
        <v>55</v>
      </c>
    </row>
    <row r="716" spans="1:11">
      <c r="A716" s="7">
        <v>45210</v>
      </c>
      <c r="B716" s="526">
        <v>27621</v>
      </c>
      <c r="C716" s="526" t="s">
        <v>28</v>
      </c>
      <c r="D716" t="s">
        <v>16</v>
      </c>
      <c r="E716" s="257"/>
      <c r="F716" s="240">
        <v>25.1</v>
      </c>
      <c r="G716" s="79">
        <f t="shared" si="12"/>
        <v>29.9</v>
      </c>
    </row>
    <row r="717" spans="1:11">
      <c r="A717" s="7">
        <v>45210</v>
      </c>
      <c r="B717" s="526">
        <v>27621</v>
      </c>
      <c r="C717" s="526" t="s">
        <v>28</v>
      </c>
      <c r="D717" t="s">
        <v>17</v>
      </c>
      <c r="E717" s="257"/>
      <c r="F717" s="240">
        <v>29.9</v>
      </c>
      <c r="G717" s="79">
        <f t="shared" si="12"/>
        <v>0</v>
      </c>
    </row>
    <row r="718" spans="1:11">
      <c r="A718" s="44">
        <v>45199</v>
      </c>
      <c r="B718" s="525" t="s">
        <v>14</v>
      </c>
      <c r="C718" s="525" t="s">
        <v>53</v>
      </c>
      <c r="D718" t="s">
        <v>16</v>
      </c>
      <c r="E718" s="257">
        <v>25</v>
      </c>
      <c r="G718" s="79">
        <f t="shared" si="12"/>
        <v>25</v>
      </c>
      <c r="I718" s="525"/>
      <c r="K718" s="240"/>
    </row>
    <row r="719" spans="1:11">
      <c r="A719" s="86"/>
      <c r="B719" s="526"/>
      <c r="C719" s="526"/>
      <c r="D719" t="s">
        <v>17</v>
      </c>
      <c r="E719" s="257">
        <v>13.4</v>
      </c>
      <c r="G719" s="79">
        <f t="shared" si="12"/>
        <v>38.4</v>
      </c>
      <c r="I719" s="526"/>
      <c r="K719" s="240"/>
    </row>
    <row r="720" spans="1:11">
      <c r="A720" s="86"/>
      <c r="B720" s="526"/>
      <c r="C720" s="526"/>
      <c r="D720" t="s">
        <v>18</v>
      </c>
      <c r="E720" s="257">
        <v>60</v>
      </c>
      <c r="G720" s="79">
        <f t="shared" si="12"/>
        <v>98.4</v>
      </c>
      <c r="K720" s="240"/>
    </row>
    <row r="721" spans="1:11">
      <c r="A721" s="86"/>
      <c r="B721" s="526"/>
      <c r="C721" s="526"/>
      <c r="D721" t="s">
        <v>19</v>
      </c>
      <c r="E721" s="257">
        <v>5</v>
      </c>
      <c r="G721" s="79">
        <f t="shared" si="12"/>
        <v>103.4</v>
      </c>
      <c r="K721" s="240"/>
    </row>
    <row r="722" spans="1:11">
      <c r="A722" s="299"/>
      <c r="B722" s="60"/>
      <c r="C722" s="60"/>
      <c r="D722" t="s">
        <v>77</v>
      </c>
      <c r="E722" s="257">
        <v>10</v>
      </c>
      <c r="G722" s="79">
        <f t="shared" si="12"/>
        <v>113.4</v>
      </c>
      <c r="I722" s="525"/>
      <c r="K722" s="26"/>
    </row>
    <row r="723" spans="1:11">
      <c r="A723" s="299"/>
      <c r="B723" s="60"/>
      <c r="C723" s="60"/>
      <c r="D723" t="s">
        <v>105</v>
      </c>
      <c r="E723" s="257">
        <v>10</v>
      </c>
      <c r="G723" s="79">
        <f t="shared" si="12"/>
        <v>123.4</v>
      </c>
      <c r="I723" s="526"/>
      <c r="K723" s="26"/>
    </row>
    <row r="724" spans="1:11">
      <c r="A724" s="7">
        <v>45199</v>
      </c>
      <c r="B724" s="526" t="s">
        <v>117</v>
      </c>
      <c r="C724" s="526" t="s">
        <v>53</v>
      </c>
      <c r="D724" t="s">
        <v>18</v>
      </c>
      <c r="F724" s="2">
        <v>60</v>
      </c>
      <c r="G724" s="79">
        <f t="shared" si="12"/>
        <v>63.400000000000006</v>
      </c>
      <c r="K724" s="37"/>
    </row>
    <row r="725" spans="1:11">
      <c r="A725" s="7">
        <v>45199</v>
      </c>
      <c r="B725" s="526" t="s">
        <v>117</v>
      </c>
      <c r="C725" s="526" t="s">
        <v>53</v>
      </c>
      <c r="D725" t="s">
        <v>19</v>
      </c>
      <c r="F725" s="2">
        <v>5</v>
      </c>
      <c r="G725" s="79">
        <f t="shared" si="12"/>
        <v>58.400000000000006</v>
      </c>
    </row>
    <row r="726" spans="1:11">
      <c r="A726" s="7">
        <v>45253</v>
      </c>
      <c r="B726" s="526">
        <v>27829</v>
      </c>
      <c r="C726" s="526" t="s">
        <v>53</v>
      </c>
      <c r="D726" t="s">
        <v>16</v>
      </c>
      <c r="F726" s="240">
        <v>25</v>
      </c>
      <c r="G726" s="79">
        <f t="shared" si="12"/>
        <v>33.400000000000006</v>
      </c>
    </row>
    <row r="727" spans="1:11">
      <c r="A727" s="7">
        <v>45253</v>
      </c>
      <c r="B727" s="526">
        <v>27829</v>
      </c>
      <c r="C727" s="526" t="s">
        <v>53</v>
      </c>
      <c r="D727" t="s">
        <v>17</v>
      </c>
      <c r="F727" s="240">
        <v>13.4</v>
      </c>
      <c r="G727" s="79">
        <f t="shared" si="12"/>
        <v>20.000000000000007</v>
      </c>
    </row>
    <row r="728" spans="1:11">
      <c r="A728" s="7">
        <v>45253</v>
      </c>
      <c r="B728" s="526">
        <v>27829</v>
      </c>
      <c r="C728" s="526" t="s">
        <v>53</v>
      </c>
      <c r="D728" t="s">
        <v>77</v>
      </c>
      <c r="F728" s="240">
        <v>10</v>
      </c>
      <c r="G728" s="79">
        <f t="shared" si="12"/>
        <v>10.000000000000007</v>
      </c>
    </row>
    <row r="729" spans="1:11">
      <c r="A729" s="7">
        <v>45253</v>
      </c>
      <c r="B729" s="526">
        <v>27829</v>
      </c>
      <c r="C729" s="526" t="s">
        <v>53</v>
      </c>
      <c r="D729" t="s">
        <v>105</v>
      </c>
      <c r="F729" s="240">
        <v>10</v>
      </c>
      <c r="G729" s="79">
        <f t="shared" si="12"/>
        <v>0</v>
      </c>
    </row>
    <row r="730" spans="1:11">
      <c r="A730" s="44">
        <v>45230</v>
      </c>
      <c r="B730" s="525" t="s">
        <v>14</v>
      </c>
      <c r="C730" s="525" t="s">
        <v>30</v>
      </c>
      <c r="D730" t="s">
        <v>16</v>
      </c>
      <c r="E730" s="26">
        <v>24.3</v>
      </c>
      <c r="F730" s="148"/>
      <c r="G730" s="79">
        <f t="shared" si="12"/>
        <v>24.3</v>
      </c>
    </row>
    <row r="731" spans="1:11">
      <c r="B731" s="526"/>
      <c r="C731" s="526"/>
      <c r="D731" t="s">
        <v>17</v>
      </c>
      <c r="E731" s="26">
        <v>16.5</v>
      </c>
      <c r="F731" s="148"/>
      <c r="G731" s="79">
        <f t="shared" si="12"/>
        <v>40.799999999999997</v>
      </c>
    </row>
    <row r="732" spans="1:11">
      <c r="B732" s="526"/>
      <c r="C732" s="526"/>
      <c r="D732" t="s">
        <v>18</v>
      </c>
      <c r="E732" s="257">
        <v>60</v>
      </c>
      <c r="F732" s="148"/>
      <c r="G732" s="79">
        <f t="shared" si="12"/>
        <v>100.8</v>
      </c>
    </row>
    <row r="733" spans="1:11">
      <c r="B733" s="526"/>
      <c r="C733" s="526"/>
      <c r="D733" t="s">
        <v>19</v>
      </c>
      <c r="E733" s="257">
        <v>5</v>
      </c>
      <c r="F733" s="148"/>
      <c r="G733" s="79">
        <f t="shared" si="12"/>
        <v>105.8</v>
      </c>
    </row>
    <row r="734" spans="1:11">
      <c r="A734" s="86">
        <v>45230</v>
      </c>
      <c r="B734" s="526" t="s">
        <v>118</v>
      </c>
      <c r="C734" s="526" t="s">
        <v>30</v>
      </c>
      <c r="D734" t="s">
        <v>18</v>
      </c>
      <c r="E734" s="257"/>
      <c r="F734" s="240">
        <v>60</v>
      </c>
      <c r="G734" s="79">
        <f t="shared" si="12"/>
        <v>45.8</v>
      </c>
    </row>
    <row r="735" spans="1:11">
      <c r="A735" s="86">
        <v>45230</v>
      </c>
      <c r="B735" s="526" t="s">
        <v>118</v>
      </c>
      <c r="C735" s="526" t="s">
        <v>30</v>
      </c>
      <c r="D735" t="s">
        <v>19</v>
      </c>
      <c r="E735" s="257"/>
      <c r="F735" s="240">
        <v>5</v>
      </c>
      <c r="G735" s="79">
        <f t="shared" si="12"/>
        <v>40.799999999999997</v>
      </c>
    </row>
    <row r="736" spans="1:11">
      <c r="A736" s="7">
        <v>45253</v>
      </c>
      <c r="B736" s="526">
        <v>27829</v>
      </c>
      <c r="C736" s="526" t="s">
        <v>30</v>
      </c>
      <c r="D736" t="s">
        <v>16</v>
      </c>
      <c r="F736" s="26">
        <v>24.3</v>
      </c>
      <c r="G736" s="79">
        <f t="shared" si="12"/>
        <v>16.499999999999996</v>
      </c>
    </row>
    <row r="737" spans="1:11">
      <c r="A737" s="7">
        <v>45253</v>
      </c>
      <c r="B737" s="526">
        <v>27829</v>
      </c>
      <c r="C737" s="526" t="s">
        <v>30</v>
      </c>
      <c r="D737" t="s">
        <v>17</v>
      </c>
      <c r="F737" s="26">
        <v>16.5</v>
      </c>
      <c r="G737" s="79">
        <f t="shared" si="12"/>
        <v>0</v>
      </c>
    </row>
    <row r="738" spans="1:11">
      <c r="A738" s="44">
        <v>45260</v>
      </c>
      <c r="B738" s="525" t="s">
        <v>14</v>
      </c>
      <c r="C738" s="525" t="s">
        <v>33</v>
      </c>
      <c r="D738" t="s">
        <v>16</v>
      </c>
      <c r="E738" s="26">
        <v>26.4</v>
      </c>
      <c r="F738" s="240"/>
      <c r="G738" s="79">
        <f t="shared" si="12"/>
        <v>26.4</v>
      </c>
    </row>
    <row r="739" spans="1:11">
      <c r="B739" s="526"/>
      <c r="C739" s="526"/>
      <c r="D739" t="s">
        <v>17</v>
      </c>
      <c r="E739" s="26">
        <v>44.8</v>
      </c>
      <c r="F739" s="240"/>
      <c r="G739" s="79">
        <f t="shared" si="12"/>
        <v>71.199999999999989</v>
      </c>
    </row>
    <row r="740" spans="1:11">
      <c r="B740" s="526"/>
      <c r="C740" s="526"/>
      <c r="D740" t="s">
        <v>18</v>
      </c>
      <c r="E740" s="257">
        <v>60</v>
      </c>
      <c r="F740" s="240"/>
      <c r="G740" s="79">
        <f t="shared" si="12"/>
        <v>131.19999999999999</v>
      </c>
    </row>
    <row r="741" spans="1:11">
      <c r="B741" s="526"/>
      <c r="C741" s="526"/>
      <c r="D741" t="s">
        <v>19</v>
      </c>
      <c r="E741" s="257">
        <v>5</v>
      </c>
      <c r="F741" s="240"/>
      <c r="G741" s="79">
        <f t="shared" si="12"/>
        <v>136.19999999999999</v>
      </c>
    </row>
    <row r="742" spans="1:11">
      <c r="A742" s="7">
        <v>45260</v>
      </c>
      <c r="B742" s="526" t="s">
        <v>132</v>
      </c>
      <c r="C742" s="526" t="s">
        <v>33</v>
      </c>
      <c r="D742" t="s">
        <v>18</v>
      </c>
      <c r="E742" s="257"/>
      <c r="F742" s="240">
        <v>60</v>
      </c>
      <c r="G742" s="79">
        <f t="shared" si="12"/>
        <v>76.199999999999989</v>
      </c>
    </row>
    <row r="743" spans="1:11">
      <c r="A743" s="7">
        <v>45260</v>
      </c>
      <c r="B743" s="526" t="s">
        <v>132</v>
      </c>
      <c r="C743" s="526" t="s">
        <v>33</v>
      </c>
      <c r="D743" t="s">
        <v>19</v>
      </c>
      <c r="E743" s="257"/>
      <c r="F743" s="240">
        <v>5</v>
      </c>
      <c r="G743" s="79">
        <f t="shared" si="12"/>
        <v>71.199999999999989</v>
      </c>
    </row>
    <row r="744" spans="1:11">
      <c r="A744" s="7">
        <v>45289</v>
      </c>
      <c r="B744" s="526">
        <v>28084</v>
      </c>
      <c r="C744" s="526" t="s">
        <v>33</v>
      </c>
      <c r="D744" t="s">
        <v>16</v>
      </c>
      <c r="F744" s="2">
        <v>26.4</v>
      </c>
      <c r="G744" s="79">
        <f t="shared" si="12"/>
        <v>44.79999999999999</v>
      </c>
    </row>
    <row r="745" spans="1:11">
      <c r="A745" s="7">
        <v>45289</v>
      </c>
      <c r="B745" s="526">
        <v>28084</v>
      </c>
      <c r="C745" s="526" t="s">
        <v>33</v>
      </c>
      <c r="D745" t="s">
        <v>17</v>
      </c>
      <c r="F745" s="2">
        <v>44.8</v>
      </c>
      <c r="G745" s="79">
        <f t="shared" si="12"/>
        <v>0</v>
      </c>
    </row>
    <row r="746" spans="1:11">
      <c r="A746" s="44">
        <v>45291</v>
      </c>
      <c r="B746" s="525" t="s">
        <v>14</v>
      </c>
      <c r="C746" s="525" t="s">
        <v>34</v>
      </c>
      <c r="D746" t="s">
        <v>16</v>
      </c>
      <c r="E746" s="26">
        <v>28.2</v>
      </c>
      <c r="F746" s="240"/>
      <c r="G746" s="79">
        <f t="shared" si="12"/>
        <v>28.2</v>
      </c>
    </row>
    <row r="747" spans="1:11">
      <c r="B747" s="526"/>
      <c r="C747" s="526"/>
      <c r="D747" t="s">
        <v>17</v>
      </c>
      <c r="E747" s="26">
        <v>35.200000000000003</v>
      </c>
      <c r="F747" s="240"/>
      <c r="G747" s="79">
        <f t="shared" si="12"/>
        <v>63.400000000000006</v>
      </c>
    </row>
    <row r="748" spans="1:11">
      <c r="B748" s="526"/>
      <c r="C748" s="526"/>
      <c r="D748" t="s">
        <v>18</v>
      </c>
      <c r="E748" s="257">
        <v>60</v>
      </c>
      <c r="F748" s="240"/>
      <c r="G748" s="79">
        <f t="shared" si="12"/>
        <v>123.4</v>
      </c>
    </row>
    <row r="749" spans="1:11">
      <c r="B749" s="526"/>
      <c r="C749" s="526"/>
      <c r="D749" t="s">
        <v>19</v>
      </c>
      <c r="E749" s="257">
        <v>5</v>
      </c>
      <c r="F749" s="240"/>
      <c r="G749" s="79">
        <f t="shared" ref="G749:G812" si="13">+G748+E749-F749</f>
        <v>128.4</v>
      </c>
      <c r="I749" s="525"/>
      <c r="K749" s="26"/>
    </row>
    <row r="750" spans="1:11">
      <c r="A750" s="7">
        <v>45291</v>
      </c>
      <c r="B750" s="526" t="s">
        <v>121</v>
      </c>
      <c r="C750" s="526" t="s">
        <v>34</v>
      </c>
      <c r="D750" t="s">
        <v>18</v>
      </c>
      <c r="E750" s="257"/>
      <c r="F750" s="240">
        <v>60</v>
      </c>
      <c r="G750" s="79">
        <f t="shared" si="13"/>
        <v>68.400000000000006</v>
      </c>
      <c r="I750" s="526"/>
      <c r="K750" s="26"/>
    </row>
    <row r="751" spans="1:11">
      <c r="A751" s="7">
        <v>45291</v>
      </c>
      <c r="B751" s="526" t="s">
        <v>121</v>
      </c>
      <c r="C751" s="526" t="s">
        <v>34</v>
      </c>
      <c r="D751" t="s">
        <v>19</v>
      </c>
      <c r="E751" s="257"/>
      <c r="F751" s="240">
        <v>5</v>
      </c>
      <c r="G751" s="79">
        <f t="shared" si="13"/>
        <v>63.400000000000006</v>
      </c>
      <c r="I751" s="525"/>
      <c r="K751" s="26"/>
    </row>
    <row r="752" spans="1:11">
      <c r="A752" s="7">
        <v>45355</v>
      </c>
      <c r="B752" s="526">
        <v>28375</v>
      </c>
      <c r="C752" s="526" t="s">
        <v>34</v>
      </c>
      <c r="D752" t="s">
        <v>16</v>
      </c>
      <c r="E752" s="257"/>
      <c r="F752" s="240">
        <v>28.2</v>
      </c>
      <c r="G752" s="79">
        <f t="shared" si="13"/>
        <v>35.200000000000003</v>
      </c>
      <c r="I752" s="525"/>
      <c r="K752" s="26"/>
    </row>
    <row r="753" spans="1:11">
      <c r="A753" s="7">
        <v>45355</v>
      </c>
      <c r="B753" s="526">
        <v>28375</v>
      </c>
      <c r="C753" s="526" t="s">
        <v>34</v>
      </c>
      <c r="D753" t="s">
        <v>17</v>
      </c>
      <c r="E753" s="257"/>
      <c r="F753" s="240">
        <v>35.200000000000003</v>
      </c>
      <c r="G753" s="79">
        <f t="shared" si="13"/>
        <v>0</v>
      </c>
      <c r="I753" s="525"/>
      <c r="K753" s="26"/>
    </row>
    <row r="754" spans="1:11">
      <c r="A754" s="88">
        <v>45322</v>
      </c>
      <c r="B754" s="525" t="s">
        <v>14</v>
      </c>
      <c r="C754" s="525" t="s">
        <v>15</v>
      </c>
      <c r="D754" t="s">
        <v>16</v>
      </c>
      <c r="E754" s="26">
        <v>31.5</v>
      </c>
      <c r="F754" s="26"/>
      <c r="G754" s="79">
        <f t="shared" si="13"/>
        <v>31.5</v>
      </c>
      <c r="I754" s="526"/>
      <c r="K754" s="26"/>
    </row>
    <row r="755" spans="1:11">
      <c r="A755" s="86"/>
      <c r="B755" s="526"/>
      <c r="C755" s="526"/>
      <c r="D755" t="s">
        <v>17</v>
      </c>
      <c r="E755" s="26">
        <v>39.799999999999997</v>
      </c>
      <c r="F755" s="26"/>
      <c r="G755" s="79">
        <f t="shared" si="13"/>
        <v>71.3</v>
      </c>
      <c r="K755" s="240"/>
    </row>
    <row r="756" spans="1:11">
      <c r="A756" s="86"/>
      <c r="B756" s="526"/>
      <c r="C756" s="526"/>
      <c r="D756" t="s">
        <v>18</v>
      </c>
      <c r="E756" s="257">
        <v>60</v>
      </c>
      <c r="F756" s="26"/>
      <c r="G756" s="79">
        <f t="shared" si="13"/>
        <v>131.30000000000001</v>
      </c>
      <c r="K756" s="26"/>
    </row>
    <row r="757" spans="1:11">
      <c r="A757" s="86"/>
      <c r="B757" s="526"/>
      <c r="C757" s="526"/>
      <c r="D757" t="s">
        <v>19</v>
      </c>
      <c r="E757" s="257">
        <v>5</v>
      </c>
      <c r="F757" s="240"/>
      <c r="G757" s="79">
        <f t="shared" si="13"/>
        <v>136.30000000000001</v>
      </c>
    </row>
    <row r="758" spans="1:11" ht="16.5" customHeight="1">
      <c r="A758" s="86"/>
      <c r="B758" s="526"/>
      <c r="C758" s="526"/>
      <c r="D758" s="297" t="s">
        <v>21</v>
      </c>
      <c r="E758" s="257">
        <v>500</v>
      </c>
      <c r="F758" s="240"/>
      <c r="G758" s="79">
        <f t="shared" si="13"/>
        <v>636.29999999999995</v>
      </c>
    </row>
    <row r="759" spans="1:11">
      <c r="A759" s="86"/>
      <c r="B759" s="526"/>
      <c r="C759" s="526"/>
      <c r="D759" t="s">
        <v>139</v>
      </c>
      <c r="E759" s="257">
        <v>24.2</v>
      </c>
      <c r="F759" s="240"/>
      <c r="G759" s="79">
        <f t="shared" si="13"/>
        <v>660.5</v>
      </c>
    </row>
    <row r="760" spans="1:11">
      <c r="A760" s="86"/>
      <c r="B760" s="526"/>
      <c r="C760" s="316">
        <v>10</v>
      </c>
      <c r="D760" s="48" t="s">
        <v>438</v>
      </c>
      <c r="F760" s="240"/>
      <c r="G760" s="79">
        <f t="shared" si="13"/>
        <v>660.5</v>
      </c>
    </row>
    <row r="761" spans="1:11">
      <c r="A761" s="86">
        <v>45322</v>
      </c>
      <c r="B761" s="526" t="s">
        <v>119</v>
      </c>
      <c r="C761" s="526" t="s">
        <v>15</v>
      </c>
      <c r="D761" t="s">
        <v>18</v>
      </c>
      <c r="E761" s="257"/>
      <c r="F761" s="240">
        <v>60</v>
      </c>
      <c r="G761" s="79">
        <f t="shared" si="13"/>
        <v>600.5</v>
      </c>
    </row>
    <row r="762" spans="1:11">
      <c r="A762" s="86">
        <v>45322</v>
      </c>
      <c r="B762" s="526" t="s">
        <v>119</v>
      </c>
      <c r="C762" s="526" t="s">
        <v>15</v>
      </c>
      <c r="D762" t="s">
        <v>19</v>
      </c>
      <c r="E762" s="257"/>
      <c r="F762" s="240">
        <v>5</v>
      </c>
      <c r="G762" s="79">
        <f t="shared" si="13"/>
        <v>595.5</v>
      </c>
    </row>
    <row r="763" spans="1:11">
      <c r="A763" s="7">
        <v>45355</v>
      </c>
      <c r="B763" s="526">
        <v>28375</v>
      </c>
      <c r="C763" s="526" t="s">
        <v>15</v>
      </c>
      <c r="D763" t="s">
        <v>16</v>
      </c>
      <c r="F763" s="2">
        <v>31.5</v>
      </c>
      <c r="G763" s="79">
        <f t="shared" si="13"/>
        <v>564</v>
      </c>
    </row>
    <row r="764" spans="1:11">
      <c r="A764" s="7">
        <v>45355</v>
      </c>
      <c r="B764" s="526">
        <v>28375</v>
      </c>
      <c r="C764" s="526" t="s">
        <v>15</v>
      </c>
      <c r="D764" t="s">
        <v>17</v>
      </c>
      <c r="F764" s="2">
        <v>39.799999999999997</v>
      </c>
      <c r="G764" s="79">
        <f t="shared" si="13"/>
        <v>524.20000000000005</v>
      </c>
    </row>
    <row r="765" spans="1:11">
      <c r="A765" s="7">
        <v>45355</v>
      </c>
      <c r="B765" s="526">
        <v>28375</v>
      </c>
      <c r="C765" s="526" t="s">
        <v>15</v>
      </c>
      <c r="D765" t="s">
        <v>139</v>
      </c>
      <c r="F765" s="2">
        <v>24.2</v>
      </c>
      <c r="G765" s="79">
        <f t="shared" si="13"/>
        <v>500.00000000000006</v>
      </c>
      <c r="I765" s="525"/>
      <c r="K765" s="240"/>
    </row>
    <row r="766" spans="1:11">
      <c r="B766" s="526" t="s">
        <v>12</v>
      </c>
      <c r="C766" s="526"/>
      <c r="F766" s="2">
        <v>200</v>
      </c>
      <c r="G766" s="79">
        <f t="shared" si="13"/>
        <v>300.00000000000006</v>
      </c>
      <c r="I766" s="525"/>
      <c r="K766" s="240"/>
    </row>
    <row r="767" spans="1:11">
      <c r="A767" s="7">
        <v>45483</v>
      </c>
      <c r="B767" s="526">
        <v>29314</v>
      </c>
      <c r="C767" s="526" t="s">
        <v>15</v>
      </c>
      <c r="F767" s="2">
        <v>300</v>
      </c>
      <c r="G767" s="79">
        <f t="shared" si="13"/>
        <v>0</v>
      </c>
      <c r="I767" s="525"/>
      <c r="K767" s="240"/>
    </row>
    <row r="768" spans="1:11">
      <c r="A768" s="88">
        <v>45351</v>
      </c>
      <c r="B768" s="525" t="s">
        <v>14</v>
      </c>
      <c r="C768" s="525" t="s">
        <v>20</v>
      </c>
      <c r="D768" t="s">
        <v>16</v>
      </c>
      <c r="E768" s="257">
        <v>32.6</v>
      </c>
      <c r="F768" s="240"/>
      <c r="G768" s="79">
        <f t="shared" si="13"/>
        <v>32.6</v>
      </c>
      <c r="I768" s="526"/>
      <c r="K768" s="240"/>
    </row>
    <row r="769" spans="1:11">
      <c r="A769" s="86"/>
      <c r="B769" s="526"/>
      <c r="C769" s="526"/>
      <c r="D769" t="s">
        <v>17</v>
      </c>
      <c r="E769" s="257">
        <v>33.200000000000003</v>
      </c>
      <c r="F769" s="240"/>
      <c r="G769" s="79">
        <f t="shared" si="13"/>
        <v>65.800000000000011</v>
      </c>
      <c r="K769" s="37"/>
    </row>
    <row r="770" spans="1:11">
      <c r="A770" s="86"/>
      <c r="B770" s="526"/>
      <c r="C770" s="526"/>
      <c r="D770" t="s">
        <v>18</v>
      </c>
      <c r="E770" s="257">
        <v>58</v>
      </c>
      <c r="F770" s="240"/>
      <c r="G770" s="79">
        <f t="shared" si="13"/>
        <v>123.80000000000001</v>
      </c>
      <c r="K770" s="37"/>
    </row>
    <row r="771" spans="1:11">
      <c r="A771" s="86"/>
      <c r="B771" s="526"/>
      <c r="C771" s="526"/>
      <c r="D771" t="s">
        <v>19</v>
      </c>
      <c r="E771" s="257">
        <v>5</v>
      </c>
      <c r="F771" s="240"/>
      <c r="G771" s="79">
        <f t="shared" si="13"/>
        <v>128.80000000000001</v>
      </c>
    </row>
    <row r="772" spans="1:11">
      <c r="A772" s="86">
        <v>45351</v>
      </c>
      <c r="B772" s="526" t="s">
        <v>135</v>
      </c>
      <c r="C772" s="526" t="s">
        <v>20</v>
      </c>
      <c r="D772" t="s">
        <v>18</v>
      </c>
      <c r="E772" s="257"/>
      <c r="F772" s="240">
        <v>58</v>
      </c>
      <c r="G772" s="79">
        <f t="shared" si="13"/>
        <v>70.800000000000011</v>
      </c>
    </row>
    <row r="773" spans="1:11">
      <c r="A773" s="86">
        <v>45351</v>
      </c>
      <c r="B773" s="526" t="s">
        <v>135</v>
      </c>
      <c r="C773" s="526" t="s">
        <v>20</v>
      </c>
      <c r="D773" t="s">
        <v>19</v>
      </c>
      <c r="E773" s="257"/>
      <c r="F773" s="240">
        <v>5</v>
      </c>
      <c r="G773" s="79">
        <f t="shared" si="13"/>
        <v>65.800000000000011</v>
      </c>
    </row>
    <row r="774" spans="1:11">
      <c r="A774" s="7">
        <v>45377</v>
      </c>
      <c r="B774" s="526">
        <v>28716</v>
      </c>
      <c r="C774" s="526" t="s">
        <v>20</v>
      </c>
      <c r="D774" t="s">
        <v>16</v>
      </c>
      <c r="F774" s="240">
        <v>32.6</v>
      </c>
      <c r="G774" s="79">
        <f t="shared" si="13"/>
        <v>33.20000000000001</v>
      </c>
    </row>
    <row r="775" spans="1:11">
      <c r="A775" s="7">
        <v>45377</v>
      </c>
      <c r="B775" s="526">
        <v>28716</v>
      </c>
      <c r="C775" s="526" t="s">
        <v>20</v>
      </c>
      <c r="D775" t="s">
        <v>17</v>
      </c>
      <c r="F775" s="240">
        <v>33.200000000000003</v>
      </c>
      <c r="G775" s="79">
        <f t="shared" si="13"/>
        <v>0</v>
      </c>
    </row>
    <row r="776" spans="1:11">
      <c r="A776" s="44">
        <v>45382</v>
      </c>
      <c r="B776" s="525" t="s">
        <v>14</v>
      </c>
      <c r="C776" s="525" t="s">
        <v>23</v>
      </c>
      <c r="D776" t="s">
        <v>16</v>
      </c>
      <c r="E776" s="257">
        <v>31.6</v>
      </c>
      <c r="F776" s="240"/>
      <c r="G776" s="79">
        <f t="shared" si="13"/>
        <v>31.6</v>
      </c>
    </row>
    <row r="777" spans="1:11">
      <c r="B777" s="526"/>
      <c r="C777" s="526"/>
      <c r="D777" t="s">
        <v>17</v>
      </c>
      <c r="E777" s="257">
        <v>27.6</v>
      </c>
      <c r="F777" s="240"/>
      <c r="G777" s="79">
        <f t="shared" si="13"/>
        <v>59.2</v>
      </c>
    </row>
    <row r="778" spans="1:11">
      <c r="B778" s="526"/>
      <c r="C778" s="526"/>
      <c r="D778" t="s">
        <v>18</v>
      </c>
      <c r="E778" s="257">
        <v>60</v>
      </c>
      <c r="F778" s="240"/>
      <c r="G778" s="79">
        <f t="shared" si="13"/>
        <v>119.2</v>
      </c>
    </row>
    <row r="779" spans="1:11">
      <c r="B779" s="526"/>
      <c r="C779" s="526"/>
      <c r="D779" t="s">
        <v>19</v>
      </c>
      <c r="E779" s="257">
        <v>5</v>
      </c>
      <c r="F779" s="240"/>
      <c r="G779" s="79">
        <f t="shared" si="13"/>
        <v>124.2</v>
      </c>
    </row>
    <row r="780" spans="1:11">
      <c r="B780" s="526"/>
      <c r="C780" s="526"/>
      <c r="D780" t="s">
        <v>198</v>
      </c>
      <c r="E780" s="257">
        <v>102.5</v>
      </c>
      <c r="F780" s="240"/>
      <c r="G780" s="79">
        <f t="shared" si="13"/>
        <v>226.7</v>
      </c>
    </row>
    <row r="781" spans="1:11">
      <c r="B781" s="526"/>
      <c r="C781" s="526"/>
      <c r="D781" t="s">
        <v>418</v>
      </c>
      <c r="E781" s="257">
        <v>102.5</v>
      </c>
      <c r="F781" s="240"/>
      <c r="G781" s="79">
        <f t="shared" si="13"/>
        <v>329.2</v>
      </c>
    </row>
    <row r="782" spans="1:11">
      <c r="A782" s="7">
        <v>45382</v>
      </c>
      <c r="B782" s="526" t="s">
        <v>124</v>
      </c>
      <c r="C782" s="526" t="s">
        <v>23</v>
      </c>
      <c r="D782" t="s">
        <v>18</v>
      </c>
      <c r="E782" s="257"/>
      <c r="F782" s="240">
        <v>60</v>
      </c>
      <c r="G782" s="79">
        <f t="shared" si="13"/>
        <v>269.2</v>
      </c>
    </row>
    <row r="783" spans="1:11">
      <c r="A783" s="7">
        <v>45382</v>
      </c>
      <c r="B783" s="526" t="s">
        <v>124</v>
      </c>
      <c r="C783" s="526" t="s">
        <v>23</v>
      </c>
      <c r="D783" t="s">
        <v>19</v>
      </c>
      <c r="E783" s="257"/>
      <c r="F783" s="240">
        <v>5</v>
      </c>
      <c r="G783" s="79">
        <f t="shared" si="13"/>
        <v>264.2</v>
      </c>
    </row>
    <row r="784" spans="1:11">
      <c r="A784" s="7">
        <v>45421</v>
      </c>
      <c r="B784" s="526">
        <v>28860</v>
      </c>
      <c r="C784" s="526" t="s">
        <v>23</v>
      </c>
      <c r="D784" t="s">
        <v>16</v>
      </c>
      <c r="E784" s="257"/>
      <c r="F784" s="240">
        <v>31.6</v>
      </c>
      <c r="G784" s="79">
        <f t="shared" si="13"/>
        <v>232.6</v>
      </c>
    </row>
    <row r="785" spans="1:11">
      <c r="A785" s="7">
        <v>45421</v>
      </c>
      <c r="B785" s="526">
        <v>28860</v>
      </c>
      <c r="C785" s="526" t="s">
        <v>23</v>
      </c>
      <c r="D785" t="s">
        <v>17</v>
      </c>
      <c r="E785" s="257"/>
      <c r="F785" s="240">
        <v>27.6</v>
      </c>
      <c r="G785" s="79">
        <f t="shared" si="13"/>
        <v>205</v>
      </c>
    </row>
    <row r="786" spans="1:11">
      <c r="B786" s="526" t="s">
        <v>12</v>
      </c>
      <c r="C786" s="526"/>
      <c r="D786" t="s">
        <v>198</v>
      </c>
      <c r="E786" s="257"/>
      <c r="F786" s="257">
        <v>102.5</v>
      </c>
      <c r="G786" s="79">
        <f t="shared" si="13"/>
        <v>102.5</v>
      </c>
    </row>
    <row r="787" spans="1:11">
      <c r="B787" s="526" t="s">
        <v>12</v>
      </c>
      <c r="C787" s="526"/>
      <c r="D787" t="s">
        <v>418</v>
      </c>
      <c r="E787" s="257"/>
      <c r="F787" s="257">
        <v>102.5</v>
      </c>
      <c r="G787" s="79">
        <f t="shared" si="13"/>
        <v>0</v>
      </c>
    </row>
    <row r="788" spans="1:11">
      <c r="A788" s="44">
        <v>45412</v>
      </c>
      <c r="B788" s="525" t="s">
        <v>14</v>
      </c>
      <c r="C788" s="525" t="s">
        <v>24</v>
      </c>
      <c r="D788" t="s">
        <v>16</v>
      </c>
      <c r="E788" s="257">
        <v>31.4</v>
      </c>
      <c r="F788" s="240"/>
      <c r="G788" s="79">
        <f t="shared" si="13"/>
        <v>31.4</v>
      </c>
    </row>
    <row r="789" spans="1:11">
      <c r="B789" s="526"/>
      <c r="C789" s="526"/>
      <c r="D789" t="s">
        <v>17</v>
      </c>
      <c r="E789" s="257">
        <v>34.700000000000003</v>
      </c>
      <c r="F789" s="240"/>
      <c r="G789" s="79">
        <f t="shared" si="13"/>
        <v>66.099999999999994</v>
      </c>
    </row>
    <row r="790" spans="1:11">
      <c r="B790" s="526"/>
      <c r="C790" s="526"/>
      <c r="D790" t="s">
        <v>18</v>
      </c>
      <c r="E790" s="257">
        <v>60</v>
      </c>
      <c r="F790" s="240"/>
      <c r="G790" s="79">
        <f t="shared" si="13"/>
        <v>126.1</v>
      </c>
      <c r="I790" s="37"/>
      <c r="J790" s="37"/>
      <c r="K790" s="37"/>
    </row>
    <row r="791" spans="1:11">
      <c r="B791" s="526"/>
      <c r="C791" s="526"/>
      <c r="D791" t="s">
        <v>19</v>
      </c>
      <c r="E791" s="257">
        <v>5</v>
      </c>
      <c r="F791" s="240"/>
      <c r="G791" s="79">
        <f t="shared" si="13"/>
        <v>131.1</v>
      </c>
      <c r="I791" s="525"/>
      <c r="J791" s="297"/>
      <c r="K791" s="240"/>
    </row>
    <row r="792" spans="1:11">
      <c r="A792" s="7">
        <v>45412</v>
      </c>
      <c r="B792" s="526" t="s">
        <v>140</v>
      </c>
      <c r="C792" s="526" t="s">
        <v>24</v>
      </c>
      <c r="D792" t="s">
        <v>18</v>
      </c>
      <c r="E792" s="257"/>
      <c r="F792" s="240">
        <v>60</v>
      </c>
      <c r="G792" s="79">
        <f t="shared" si="13"/>
        <v>71.099999999999994</v>
      </c>
      <c r="I792" s="525"/>
      <c r="K792" s="240"/>
    </row>
    <row r="793" spans="1:11">
      <c r="A793" s="7">
        <v>45421</v>
      </c>
      <c r="B793" s="526">
        <v>28859</v>
      </c>
      <c r="C793" s="526" t="s">
        <v>24</v>
      </c>
      <c r="D793" t="s">
        <v>19</v>
      </c>
      <c r="E793" s="257"/>
      <c r="F793" s="240">
        <v>5</v>
      </c>
      <c r="G793" s="79">
        <f t="shared" si="13"/>
        <v>66.099999999999994</v>
      </c>
      <c r="K793" s="240"/>
    </row>
    <row r="794" spans="1:11">
      <c r="A794" s="7">
        <v>45474</v>
      </c>
      <c r="B794" s="526">
        <v>29131</v>
      </c>
      <c r="C794" s="526" t="s">
        <v>24</v>
      </c>
      <c r="D794" t="s">
        <v>16</v>
      </c>
      <c r="E794" s="257"/>
      <c r="F794" s="240">
        <v>31.4</v>
      </c>
      <c r="G794" s="79">
        <f t="shared" si="13"/>
        <v>34.699999999999996</v>
      </c>
      <c r="K794" s="240"/>
    </row>
    <row r="795" spans="1:11">
      <c r="A795" s="7">
        <v>45474</v>
      </c>
      <c r="B795" s="526">
        <v>29131</v>
      </c>
      <c r="C795" s="526" t="s">
        <v>24</v>
      </c>
      <c r="D795" t="s">
        <v>17</v>
      </c>
      <c r="E795" s="257"/>
      <c r="F795" s="240">
        <v>34.700000000000003</v>
      </c>
      <c r="G795" s="79">
        <f t="shared" si="13"/>
        <v>0</v>
      </c>
      <c r="K795" s="240"/>
    </row>
    <row r="796" spans="1:11">
      <c r="A796" s="44">
        <v>45443</v>
      </c>
      <c r="B796" s="525" t="s">
        <v>14</v>
      </c>
      <c r="C796" s="525" t="s">
        <v>25</v>
      </c>
      <c r="D796" t="s">
        <v>16</v>
      </c>
      <c r="E796" s="257">
        <v>28.6</v>
      </c>
      <c r="F796" s="240"/>
      <c r="G796" s="79">
        <f t="shared" si="13"/>
        <v>28.6</v>
      </c>
      <c r="I796" s="525"/>
      <c r="K796" s="240"/>
    </row>
    <row r="797" spans="1:11">
      <c r="B797" s="526"/>
      <c r="C797" s="526"/>
      <c r="D797" t="s">
        <v>17</v>
      </c>
      <c r="E797" s="257">
        <v>37</v>
      </c>
      <c r="G797" s="79">
        <f t="shared" si="13"/>
        <v>65.599999999999994</v>
      </c>
      <c r="I797" s="526"/>
      <c r="K797" s="240"/>
    </row>
    <row r="798" spans="1:11">
      <c r="B798" s="526"/>
      <c r="C798" s="526"/>
      <c r="D798" t="s">
        <v>18</v>
      </c>
      <c r="E798" s="257">
        <v>60</v>
      </c>
      <c r="G798" s="79">
        <f t="shared" si="13"/>
        <v>125.6</v>
      </c>
      <c r="I798" s="525"/>
      <c r="K798" s="240"/>
    </row>
    <row r="799" spans="1:11">
      <c r="B799" s="526"/>
      <c r="C799" s="526"/>
      <c r="D799" t="s">
        <v>19</v>
      </c>
      <c r="E799" s="257">
        <v>5</v>
      </c>
      <c r="G799" s="79">
        <f t="shared" si="13"/>
        <v>130.6</v>
      </c>
      <c r="K799" s="240"/>
    </row>
    <row r="800" spans="1:11">
      <c r="B800" s="526"/>
      <c r="C800" s="526"/>
      <c r="D800" t="s">
        <v>106</v>
      </c>
      <c r="E800" s="26">
        <v>10</v>
      </c>
      <c r="G800" s="79">
        <f t="shared" si="13"/>
        <v>140.6</v>
      </c>
    </row>
    <row r="801" spans="1:11">
      <c r="A801" s="7">
        <v>45443</v>
      </c>
      <c r="B801" s="526" t="s">
        <v>128</v>
      </c>
      <c r="C801" s="526" t="s">
        <v>25</v>
      </c>
      <c r="D801" t="s">
        <v>18</v>
      </c>
      <c r="F801" s="240">
        <v>60</v>
      </c>
      <c r="G801" s="79">
        <f t="shared" si="13"/>
        <v>80.599999999999994</v>
      </c>
      <c r="K801" s="37"/>
    </row>
    <row r="802" spans="1:11">
      <c r="A802" s="7">
        <v>45443</v>
      </c>
      <c r="B802" s="526" t="s">
        <v>128</v>
      </c>
      <c r="C802" s="526" t="s">
        <v>25</v>
      </c>
      <c r="D802" t="s">
        <v>19</v>
      </c>
      <c r="F802" s="240">
        <v>5</v>
      </c>
      <c r="G802" s="79">
        <f t="shared" si="13"/>
        <v>75.599999999999994</v>
      </c>
    </row>
    <row r="803" spans="1:11">
      <c r="A803" s="7">
        <v>45474</v>
      </c>
      <c r="B803" s="526">
        <v>29131</v>
      </c>
      <c r="C803" s="526" t="s">
        <v>25</v>
      </c>
      <c r="D803" t="s">
        <v>16</v>
      </c>
      <c r="F803" s="240">
        <v>28.6</v>
      </c>
      <c r="G803" s="79">
        <f t="shared" si="13"/>
        <v>46.999999999999993</v>
      </c>
    </row>
    <row r="804" spans="1:11">
      <c r="A804" s="7">
        <v>45474</v>
      </c>
      <c r="B804" s="526">
        <v>29131</v>
      </c>
      <c r="C804" s="526" t="s">
        <v>25</v>
      </c>
      <c r="D804" t="s">
        <v>17</v>
      </c>
      <c r="F804" s="240">
        <v>37</v>
      </c>
      <c r="G804" s="79">
        <f t="shared" si="13"/>
        <v>9.9999999999999929</v>
      </c>
    </row>
    <row r="805" spans="1:11">
      <c r="A805" s="7">
        <v>45474</v>
      </c>
      <c r="B805" s="526">
        <v>29131</v>
      </c>
      <c r="C805" s="526" t="s">
        <v>25</v>
      </c>
      <c r="D805" t="s">
        <v>106</v>
      </c>
      <c r="F805">
        <v>10</v>
      </c>
      <c r="G805" s="79">
        <f t="shared" si="13"/>
        <v>0</v>
      </c>
    </row>
    <row r="806" spans="1:11">
      <c r="A806" s="88">
        <v>45473</v>
      </c>
      <c r="B806" s="525" t="s">
        <v>14</v>
      </c>
      <c r="C806" s="525" t="s">
        <v>26</v>
      </c>
      <c r="D806" t="s">
        <v>16</v>
      </c>
      <c r="E806" s="257">
        <v>27.7</v>
      </c>
      <c r="F806" s="240"/>
      <c r="G806" s="79">
        <f t="shared" si="13"/>
        <v>27.7</v>
      </c>
    </row>
    <row r="807" spans="1:11">
      <c r="A807" s="86"/>
      <c r="B807" s="526"/>
      <c r="C807" s="526"/>
      <c r="D807" t="s">
        <v>17</v>
      </c>
      <c r="E807" s="257">
        <v>35.5</v>
      </c>
      <c r="F807" s="240"/>
      <c r="G807" s="79">
        <f t="shared" si="13"/>
        <v>63.2</v>
      </c>
    </row>
    <row r="808" spans="1:11">
      <c r="A808" s="86"/>
      <c r="B808" s="526"/>
      <c r="C808" s="526"/>
      <c r="D808" t="s">
        <v>18</v>
      </c>
      <c r="E808" s="257">
        <v>60</v>
      </c>
      <c r="F808" s="240"/>
      <c r="G808" s="79">
        <f t="shared" si="13"/>
        <v>123.2</v>
      </c>
    </row>
    <row r="809" spans="1:11">
      <c r="A809" s="86"/>
      <c r="B809" s="526"/>
      <c r="C809" s="526"/>
      <c r="D809" t="s">
        <v>19</v>
      </c>
      <c r="E809" s="257">
        <v>5</v>
      </c>
      <c r="F809" s="240"/>
      <c r="G809" s="79">
        <f t="shared" si="13"/>
        <v>128.19999999999999</v>
      </c>
    </row>
    <row r="810" spans="1:11">
      <c r="A810" s="86">
        <v>45473</v>
      </c>
      <c r="B810" s="526" t="s">
        <v>129</v>
      </c>
      <c r="C810" s="526" t="s">
        <v>26</v>
      </c>
      <c r="D810" t="s">
        <v>18</v>
      </c>
      <c r="E810" s="257"/>
      <c r="F810" s="240">
        <v>60</v>
      </c>
      <c r="G810" s="79">
        <f t="shared" si="13"/>
        <v>68.199999999999989</v>
      </c>
    </row>
    <row r="811" spans="1:11">
      <c r="A811" s="86">
        <v>45473</v>
      </c>
      <c r="B811" s="526" t="s">
        <v>129</v>
      </c>
      <c r="C811" s="526" t="s">
        <v>26</v>
      </c>
      <c r="D811" t="s">
        <v>19</v>
      </c>
      <c r="E811" s="257"/>
      <c r="F811" s="240">
        <v>5</v>
      </c>
      <c r="G811" s="79">
        <f t="shared" si="13"/>
        <v>63.199999999999989</v>
      </c>
    </row>
    <row r="812" spans="1:11">
      <c r="A812" s="86">
        <v>45591</v>
      </c>
      <c r="B812" s="526">
        <v>29894</v>
      </c>
      <c r="C812" s="526" t="s">
        <v>26</v>
      </c>
      <c r="D812" t="s">
        <v>16</v>
      </c>
      <c r="E812" s="257"/>
      <c r="F812" s="257">
        <v>27.7</v>
      </c>
      <c r="G812" s="79">
        <f t="shared" si="13"/>
        <v>35.499999999999986</v>
      </c>
    </row>
    <row r="813" spans="1:11">
      <c r="A813" s="86">
        <v>45591</v>
      </c>
      <c r="B813" s="526">
        <v>29894</v>
      </c>
      <c r="C813" s="526" t="s">
        <v>26</v>
      </c>
      <c r="D813" t="s">
        <v>17</v>
      </c>
      <c r="E813" s="257"/>
      <c r="F813" s="257">
        <v>35.5</v>
      </c>
      <c r="G813" s="79">
        <f t="shared" ref="G813:G882" si="14">+G812+E813-F813</f>
        <v>0</v>
      </c>
    </row>
    <row r="814" spans="1:11">
      <c r="A814" s="88">
        <v>45504</v>
      </c>
      <c r="B814" s="525" t="s">
        <v>14</v>
      </c>
      <c r="C814" s="525" t="s">
        <v>27</v>
      </c>
      <c r="D814" t="s">
        <v>16</v>
      </c>
      <c r="E814" s="240">
        <v>27.2</v>
      </c>
      <c r="F814" s="240"/>
      <c r="G814" s="79">
        <f t="shared" si="14"/>
        <v>27.2</v>
      </c>
    </row>
    <row r="815" spans="1:11">
      <c r="A815" s="86"/>
      <c r="B815" s="526"/>
      <c r="C815" s="526"/>
      <c r="D815" t="s">
        <v>17</v>
      </c>
      <c r="E815" s="240">
        <v>37.4</v>
      </c>
      <c r="F815" s="240"/>
      <c r="G815" s="79">
        <f t="shared" si="14"/>
        <v>64.599999999999994</v>
      </c>
    </row>
    <row r="816" spans="1:11">
      <c r="A816" s="86"/>
      <c r="B816" s="526"/>
      <c r="C816" s="526"/>
      <c r="D816" t="s">
        <v>18</v>
      </c>
      <c r="E816" s="240">
        <v>60</v>
      </c>
      <c r="F816" s="240"/>
      <c r="G816" s="79">
        <f t="shared" si="14"/>
        <v>124.6</v>
      </c>
    </row>
    <row r="817" spans="1:7">
      <c r="A817" s="86"/>
      <c r="B817" s="526"/>
      <c r="C817" s="526"/>
      <c r="D817" t="s">
        <v>19</v>
      </c>
      <c r="E817" s="240">
        <v>5</v>
      </c>
      <c r="F817" s="240"/>
      <c r="G817" s="79">
        <f t="shared" si="14"/>
        <v>129.6</v>
      </c>
    </row>
    <row r="818" spans="1:7">
      <c r="A818" s="86"/>
      <c r="B818" s="526"/>
      <c r="C818" s="526"/>
      <c r="D818" t="s">
        <v>107</v>
      </c>
      <c r="E818" s="240">
        <v>250</v>
      </c>
      <c r="F818" s="240"/>
      <c r="G818" s="79">
        <f t="shared" si="14"/>
        <v>379.6</v>
      </c>
    </row>
    <row r="819" spans="1:7">
      <c r="A819" s="86">
        <v>45504</v>
      </c>
      <c r="B819" s="526" t="s">
        <v>115</v>
      </c>
      <c r="C819" s="526" t="s">
        <v>27</v>
      </c>
      <c r="D819" t="s">
        <v>18</v>
      </c>
      <c r="E819" s="240"/>
      <c r="F819" s="240">
        <v>60</v>
      </c>
      <c r="G819" s="79">
        <f t="shared" si="14"/>
        <v>319.60000000000002</v>
      </c>
    </row>
    <row r="820" spans="1:7">
      <c r="A820" s="86">
        <v>45504</v>
      </c>
      <c r="B820" s="526" t="s">
        <v>115</v>
      </c>
      <c r="C820" s="526" t="s">
        <v>27</v>
      </c>
      <c r="D820" t="s">
        <v>19</v>
      </c>
      <c r="E820" s="240"/>
      <c r="F820" s="240">
        <v>5</v>
      </c>
      <c r="G820" s="79">
        <f t="shared" si="14"/>
        <v>314.60000000000002</v>
      </c>
    </row>
    <row r="821" spans="1:7">
      <c r="A821" s="86">
        <v>45591</v>
      </c>
      <c r="B821" s="526">
        <v>29894</v>
      </c>
      <c r="C821" s="526" t="s">
        <v>27</v>
      </c>
      <c r="D821" t="s">
        <v>16</v>
      </c>
      <c r="E821" s="240"/>
      <c r="F821" s="240">
        <v>27.2</v>
      </c>
      <c r="G821" s="79">
        <f t="shared" si="14"/>
        <v>287.40000000000003</v>
      </c>
    </row>
    <row r="822" spans="1:7">
      <c r="A822" s="86">
        <v>45591</v>
      </c>
      <c r="B822" s="526">
        <v>29894</v>
      </c>
      <c r="C822" s="526" t="s">
        <v>27</v>
      </c>
      <c r="D822" t="s">
        <v>17</v>
      </c>
      <c r="E822" s="240"/>
      <c r="F822" s="240">
        <v>37.4</v>
      </c>
      <c r="G822" s="79">
        <f t="shared" si="14"/>
        <v>250.00000000000003</v>
      </c>
    </row>
    <row r="823" spans="1:7">
      <c r="A823" s="86">
        <v>45742</v>
      </c>
      <c r="B823" s="526">
        <v>30844</v>
      </c>
      <c r="C823" s="526" t="s">
        <v>27</v>
      </c>
      <c r="D823" t="s">
        <v>107</v>
      </c>
      <c r="E823" s="240"/>
      <c r="F823" s="240">
        <v>250</v>
      </c>
      <c r="G823" s="79">
        <f t="shared" si="14"/>
        <v>0</v>
      </c>
    </row>
    <row r="824" spans="1:7">
      <c r="A824" s="44">
        <v>45535</v>
      </c>
      <c r="B824" s="525" t="s">
        <v>14</v>
      </c>
      <c r="C824" s="525" t="s">
        <v>81</v>
      </c>
      <c r="D824" t="s">
        <v>16</v>
      </c>
      <c r="E824" s="240">
        <v>27.3</v>
      </c>
      <c r="F824" s="240"/>
      <c r="G824" s="79">
        <f t="shared" si="14"/>
        <v>27.3</v>
      </c>
    </row>
    <row r="825" spans="1:7">
      <c r="B825" s="526"/>
      <c r="C825" s="526"/>
      <c r="D825" t="s">
        <v>17</v>
      </c>
      <c r="E825" s="240">
        <v>44.7</v>
      </c>
      <c r="F825" s="240"/>
      <c r="G825" s="79">
        <f t="shared" si="14"/>
        <v>72</v>
      </c>
    </row>
    <row r="826" spans="1:7">
      <c r="B826" s="526"/>
      <c r="C826" s="526"/>
      <c r="D826" t="s">
        <v>18</v>
      </c>
      <c r="E826" s="240">
        <v>60</v>
      </c>
      <c r="F826" s="240"/>
      <c r="G826" s="79">
        <f t="shared" si="14"/>
        <v>132</v>
      </c>
    </row>
    <row r="827" spans="1:7">
      <c r="B827" s="526"/>
      <c r="C827" s="526"/>
      <c r="D827" t="s">
        <v>19</v>
      </c>
      <c r="E827" s="240">
        <v>5</v>
      </c>
      <c r="F827" s="240"/>
      <c r="G827" s="79">
        <f t="shared" si="14"/>
        <v>137</v>
      </c>
    </row>
    <row r="828" spans="1:7">
      <c r="A828" s="7">
        <v>45535</v>
      </c>
      <c r="B828" s="526" t="s">
        <v>143</v>
      </c>
      <c r="C828" s="526" t="s">
        <v>81</v>
      </c>
      <c r="D828" t="s">
        <v>18</v>
      </c>
      <c r="E828" s="240"/>
      <c r="F828" s="240">
        <v>60</v>
      </c>
      <c r="G828" s="79">
        <f t="shared" si="14"/>
        <v>77</v>
      </c>
    </row>
    <row r="829" spans="1:7">
      <c r="A829" s="7">
        <v>45535</v>
      </c>
      <c r="B829" s="526" t="s">
        <v>143</v>
      </c>
      <c r="C829" s="526" t="s">
        <v>81</v>
      </c>
      <c r="D829" t="s">
        <v>19</v>
      </c>
      <c r="E829" s="240"/>
      <c r="F829" s="240">
        <v>5</v>
      </c>
      <c r="G829" s="79">
        <f t="shared" si="14"/>
        <v>72</v>
      </c>
    </row>
    <row r="830" spans="1:7">
      <c r="A830" s="7">
        <v>45614</v>
      </c>
      <c r="B830" s="526">
        <v>30019</v>
      </c>
      <c r="C830" s="526" t="s">
        <v>81</v>
      </c>
      <c r="D830" t="s">
        <v>16</v>
      </c>
      <c r="E830" s="240"/>
      <c r="F830" s="240">
        <v>27.3</v>
      </c>
      <c r="G830" s="79">
        <f t="shared" si="14"/>
        <v>44.7</v>
      </c>
    </row>
    <row r="831" spans="1:7">
      <c r="A831" s="7">
        <v>45614</v>
      </c>
      <c r="B831" s="526">
        <v>30019</v>
      </c>
      <c r="C831" s="526" t="s">
        <v>81</v>
      </c>
      <c r="D831" t="s">
        <v>17</v>
      </c>
      <c r="E831" s="240"/>
      <c r="F831" s="240">
        <v>44.7</v>
      </c>
      <c r="G831" s="79">
        <f t="shared" si="14"/>
        <v>0</v>
      </c>
    </row>
    <row r="832" spans="1:7">
      <c r="A832" s="88">
        <v>45565</v>
      </c>
      <c r="B832" s="525" t="s">
        <v>14</v>
      </c>
      <c r="C832" s="525" t="s">
        <v>53</v>
      </c>
      <c r="D832" t="s">
        <v>16</v>
      </c>
      <c r="E832" s="240">
        <v>27.5</v>
      </c>
      <c r="F832" s="240"/>
      <c r="G832" s="79">
        <f t="shared" si="14"/>
        <v>27.5</v>
      </c>
    </row>
    <row r="833" spans="1:11">
      <c r="A833" s="86"/>
      <c r="B833" s="526"/>
      <c r="C833" s="526"/>
      <c r="D833" t="s">
        <v>17</v>
      </c>
      <c r="E833" s="240">
        <v>32.9</v>
      </c>
      <c r="F833" s="240"/>
      <c r="G833" s="79">
        <f t="shared" si="14"/>
        <v>60.4</v>
      </c>
    </row>
    <row r="834" spans="1:11">
      <c r="A834" s="86"/>
      <c r="B834" s="526"/>
      <c r="C834" s="526"/>
      <c r="D834" t="s">
        <v>18</v>
      </c>
      <c r="E834" s="240">
        <v>60</v>
      </c>
      <c r="F834" s="240"/>
      <c r="G834" s="79">
        <f t="shared" si="14"/>
        <v>120.4</v>
      </c>
    </row>
    <row r="835" spans="1:11">
      <c r="A835" s="86"/>
      <c r="B835" s="526"/>
      <c r="C835" s="526"/>
      <c r="D835" t="s">
        <v>19</v>
      </c>
      <c r="E835" s="240">
        <v>5</v>
      </c>
      <c r="F835" s="240"/>
      <c r="G835" s="79">
        <f t="shared" si="14"/>
        <v>125.4</v>
      </c>
    </row>
    <row r="836" spans="1:11">
      <c r="A836" s="86">
        <v>45565</v>
      </c>
      <c r="B836" s="526" t="s">
        <v>117</v>
      </c>
      <c r="C836" s="526" t="s">
        <v>53</v>
      </c>
      <c r="D836" t="s">
        <v>18</v>
      </c>
      <c r="E836" s="240"/>
      <c r="F836" s="240">
        <v>60</v>
      </c>
      <c r="G836" s="79">
        <f t="shared" si="14"/>
        <v>65.400000000000006</v>
      </c>
    </row>
    <row r="837" spans="1:11">
      <c r="A837" s="86">
        <v>45565</v>
      </c>
      <c r="B837" s="526" t="s">
        <v>117</v>
      </c>
      <c r="C837" s="526" t="s">
        <v>53</v>
      </c>
      <c r="D837" t="s">
        <v>19</v>
      </c>
      <c r="E837" s="240"/>
      <c r="F837" s="240">
        <v>5</v>
      </c>
      <c r="G837" s="79">
        <f t="shared" si="14"/>
        <v>60.400000000000006</v>
      </c>
    </row>
    <row r="838" spans="1:11">
      <c r="A838" s="86">
        <v>45632</v>
      </c>
      <c r="B838" s="526">
        <v>30112</v>
      </c>
      <c r="C838" s="526" t="s">
        <v>53</v>
      </c>
      <c r="D838" t="s">
        <v>16</v>
      </c>
      <c r="E838" s="240"/>
      <c r="F838" s="240">
        <v>27.5</v>
      </c>
      <c r="G838" s="79">
        <f t="shared" si="14"/>
        <v>32.900000000000006</v>
      </c>
    </row>
    <row r="839" spans="1:11">
      <c r="A839" s="86">
        <v>45632</v>
      </c>
      <c r="B839" s="526">
        <v>30112</v>
      </c>
      <c r="C839" s="526" t="s">
        <v>53</v>
      </c>
      <c r="D839" t="s">
        <v>17</v>
      </c>
      <c r="E839" s="240"/>
      <c r="F839" s="240">
        <v>32.9</v>
      </c>
      <c r="G839" s="79">
        <f t="shared" si="14"/>
        <v>0</v>
      </c>
    </row>
    <row r="840" spans="1:11">
      <c r="A840" s="88">
        <v>45596</v>
      </c>
      <c r="B840" s="525" t="s">
        <v>14</v>
      </c>
      <c r="C840" s="525" t="s">
        <v>30</v>
      </c>
      <c r="D840" t="s">
        <v>16</v>
      </c>
      <c r="E840" s="240">
        <v>32.1</v>
      </c>
      <c r="F840" s="240"/>
      <c r="G840" s="79">
        <f t="shared" si="14"/>
        <v>32.1</v>
      </c>
    </row>
    <row r="841" spans="1:11">
      <c r="A841" s="86"/>
      <c r="B841" s="526"/>
      <c r="C841" s="526"/>
      <c r="D841" t="s">
        <v>17</v>
      </c>
      <c r="E841" s="240">
        <v>35.4</v>
      </c>
      <c r="F841" s="240"/>
      <c r="G841" s="79">
        <f t="shared" si="14"/>
        <v>67.5</v>
      </c>
      <c r="J841" s="240"/>
    </row>
    <row r="842" spans="1:11">
      <c r="A842" s="86"/>
      <c r="B842" s="526"/>
      <c r="C842" s="526"/>
      <c r="D842" t="s">
        <v>18</v>
      </c>
      <c r="E842" s="240">
        <v>60</v>
      </c>
      <c r="F842" s="240"/>
      <c r="G842" s="79">
        <f t="shared" si="14"/>
        <v>127.5</v>
      </c>
      <c r="J842" s="240"/>
    </row>
    <row r="843" spans="1:11">
      <c r="A843" s="86"/>
      <c r="B843" s="526"/>
      <c r="C843" s="526"/>
      <c r="D843" t="s">
        <v>19</v>
      </c>
      <c r="E843" s="240">
        <v>5</v>
      </c>
      <c r="F843" s="240"/>
      <c r="G843" s="79">
        <f t="shared" si="14"/>
        <v>132.5</v>
      </c>
      <c r="J843" s="37"/>
    </row>
    <row r="844" spans="1:11">
      <c r="A844" s="86">
        <v>45596</v>
      </c>
      <c r="B844" s="526" t="s">
        <v>118</v>
      </c>
      <c r="C844" s="526" t="s">
        <v>30</v>
      </c>
      <c r="D844" t="s">
        <v>18</v>
      </c>
      <c r="E844" s="240"/>
      <c r="F844" s="240">
        <v>60</v>
      </c>
      <c r="G844" s="79">
        <f t="shared" si="14"/>
        <v>72.5</v>
      </c>
      <c r="K844" s="37"/>
    </row>
    <row r="845" spans="1:11">
      <c r="A845" s="86">
        <v>45596</v>
      </c>
      <c r="B845" s="526" t="s">
        <v>118</v>
      </c>
      <c r="C845" s="526" t="s">
        <v>30</v>
      </c>
      <c r="D845" t="s">
        <v>19</v>
      </c>
      <c r="E845" s="240"/>
      <c r="F845" s="240">
        <v>5</v>
      </c>
      <c r="G845" s="79">
        <f t="shared" si="14"/>
        <v>67.5</v>
      </c>
    </row>
    <row r="846" spans="1:11">
      <c r="A846" s="86">
        <v>45656</v>
      </c>
      <c r="B846" s="526">
        <v>30237</v>
      </c>
      <c r="C846" s="526" t="s">
        <v>30</v>
      </c>
      <c r="D846" t="s">
        <v>16</v>
      </c>
      <c r="E846" s="240"/>
      <c r="F846" s="240">
        <v>32.1</v>
      </c>
      <c r="G846" s="79">
        <f t="shared" si="14"/>
        <v>35.4</v>
      </c>
    </row>
    <row r="847" spans="1:11">
      <c r="A847" s="86">
        <v>45656</v>
      </c>
      <c r="B847" s="526">
        <v>30237</v>
      </c>
      <c r="C847" s="526" t="s">
        <v>30</v>
      </c>
      <c r="D847" t="s">
        <v>17</v>
      </c>
      <c r="E847" s="240"/>
      <c r="F847" s="240">
        <v>35.4</v>
      </c>
      <c r="G847" s="79">
        <f t="shared" si="14"/>
        <v>0</v>
      </c>
    </row>
    <row r="848" spans="1:11">
      <c r="A848" s="88">
        <v>45626</v>
      </c>
      <c r="B848" s="525" t="s">
        <v>14</v>
      </c>
      <c r="C848" s="525" t="s">
        <v>83</v>
      </c>
      <c r="D848" t="s">
        <v>16</v>
      </c>
      <c r="E848" s="240">
        <v>36.6</v>
      </c>
      <c r="F848" s="240"/>
      <c r="G848" s="79">
        <f t="shared" si="14"/>
        <v>36.6</v>
      </c>
    </row>
    <row r="849" spans="1:11">
      <c r="A849" s="86"/>
      <c r="B849" s="526"/>
      <c r="C849" s="526"/>
      <c r="D849" t="s">
        <v>17</v>
      </c>
      <c r="E849" s="240">
        <v>51.4</v>
      </c>
      <c r="F849" s="240"/>
      <c r="G849" s="79">
        <f t="shared" si="14"/>
        <v>88</v>
      </c>
    </row>
    <row r="850" spans="1:11">
      <c r="A850" s="86"/>
      <c r="B850" s="526"/>
      <c r="C850" s="526"/>
      <c r="D850" t="s">
        <v>18</v>
      </c>
      <c r="E850" s="240">
        <v>60</v>
      </c>
      <c r="F850" s="240"/>
      <c r="G850" s="79">
        <f t="shared" si="14"/>
        <v>148</v>
      </c>
    </row>
    <row r="851" spans="1:11">
      <c r="A851" s="86"/>
      <c r="B851" s="526"/>
      <c r="C851" s="526"/>
      <c r="D851" t="s">
        <v>19</v>
      </c>
      <c r="E851" s="240">
        <v>5</v>
      </c>
      <c r="F851" s="240"/>
      <c r="G851" s="79">
        <f t="shared" si="14"/>
        <v>153</v>
      </c>
      <c r="I851" s="37"/>
    </row>
    <row r="852" spans="1:11">
      <c r="A852" s="86">
        <v>45626</v>
      </c>
      <c r="B852" s="526" t="s">
        <v>132</v>
      </c>
      <c r="C852" s="526" t="s">
        <v>83</v>
      </c>
      <c r="D852" t="s">
        <v>18</v>
      </c>
      <c r="E852" s="240"/>
      <c r="F852" s="240">
        <v>60</v>
      </c>
      <c r="G852" s="79">
        <f t="shared" si="14"/>
        <v>93</v>
      </c>
    </row>
    <row r="853" spans="1:11">
      <c r="A853" s="86">
        <v>45626</v>
      </c>
      <c r="B853" s="526" t="s">
        <v>132</v>
      </c>
      <c r="C853" s="526" t="s">
        <v>83</v>
      </c>
      <c r="D853" t="s">
        <v>19</v>
      </c>
      <c r="E853" s="240"/>
      <c r="F853" s="240">
        <v>5</v>
      </c>
      <c r="G853" s="79">
        <f t="shared" si="14"/>
        <v>88</v>
      </c>
    </row>
    <row r="854" spans="1:11">
      <c r="A854" s="86">
        <v>45679</v>
      </c>
      <c r="B854" s="526">
        <v>30343</v>
      </c>
      <c r="C854" s="526" t="s">
        <v>83</v>
      </c>
      <c r="D854" t="s">
        <v>16</v>
      </c>
      <c r="E854" s="240"/>
      <c r="F854" s="240">
        <v>36.6</v>
      </c>
      <c r="G854" s="79">
        <f t="shared" si="14"/>
        <v>51.4</v>
      </c>
    </row>
    <row r="855" spans="1:11">
      <c r="A855" s="86">
        <v>45679</v>
      </c>
      <c r="B855" s="526">
        <v>30343</v>
      </c>
      <c r="C855" s="526" t="s">
        <v>83</v>
      </c>
      <c r="D855" t="s">
        <v>17</v>
      </c>
      <c r="E855" s="240"/>
      <c r="F855" s="240">
        <v>33.4</v>
      </c>
      <c r="G855" s="79">
        <f t="shared" si="14"/>
        <v>18</v>
      </c>
    </row>
    <row r="856" spans="1:11">
      <c r="A856" s="86">
        <v>45742</v>
      </c>
      <c r="B856" s="526">
        <v>30844</v>
      </c>
      <c r="C856" s="526" t="s">
        <v>83</v>
      </c>
      <c r="D856" t="s">
        <v>17</v>
      </c>
      <c r="E856" s="240"/>
      <c r="F856" s="240">
        <v>18</v>
      </c>
      <c r="G856" s="79">
        <f t="shared" si="14"/>
        <v>0</v>
      </c>
    </row>
    <row r="857" spans="1:11">
      <c r="A857" s="88">
        <v>45657</v>
      </c>
      <c r="B857" s="525" t="s">
        <v>14</v>
      </c>
      <c r="C857" s="525" t="s">
        <v>34</v>
      </c>
      <c r="D857" t="s">
        <v>16</v>
      </c>
      <c r="E857" s="240">
        <v>38.5</v>
      </c>
      <c r="F857" s="240"/>
      <c r="G857" s="79">
        <f t="shared" si="14"/>
        <v>38.5</v>
      </c>
    </row>
    <row r="858" spans="1:11">
      <c r="A858" s="86"/>
      <c r="B858" s="526"/>
      <c r="C858" s="526"/>
      <c r="D858" t="s">
        <v>17</v>
      </c>
      <c r="E858" s="240">
        <v>37.9</v>
      </c>
      <c r="F858" s="240"/>
      <c r="G858" s="79">
        <f t="shared" si="14"/>
        <v>76.400000000000006</v>
      </c>
      <c r="I858" s="526"/>
      <c r="K858" s="240"/>
    </row>
    <row r="859" spans="1:11">
      <c r="A859" s="86"/>
      <c r="B859" s="526"/>
      <c r="C859" s="526"/>
      <c r="D859" t="s">
        <v>18</v>
      </c>
      <c r="E859" s="240">
        <v>60</v>
      </c>
      <c r="F859" s="240"/>
      <c r="G859" s="79">
        <f t="shared" si="14"/>
        <v>136.4</v>
      </c>
      <c r="I859" s="525"/>
      <c r="K859" s="240"/>
    </row>
    <row r="860" spans="1:11">
      <c r="A860" s="86"/>
      <c r="B860" s="526"/>
      <c r="C860" s="526"/>
      <c r="D860" t="s">
        <v>19</v>
      </c>
      <c r="E860" s="240">
        <v>5</v>
      </c>
      <c r="F860" s="240"/>
      <c r="G860" s="79">
        <f t="shared" si="14"/>
        <v>141.4</v>
      </c>
      <c r="I860" s="526"/>
      <c r="K860" s="240"/>
    </row>
    <row r="861" spans="1:11">
      <c r="A861" s="86">
        <v>45657</v>
      </c>
      <c r="B861" s="526" t="s">
        <v>121</v>
      </c>
      <c r="C861" s="526" t="s">
        <v>34</v>
      </c>
      <c r="D861" t="s">
        <v>18</v>
      </c>
      <c r="E861" s="240"/>
      <c r="F861" s="240">
        <v>60</v>
      </c>
      <c r="G861" s="79">
        <f t="shared" si="14"/>
        <v>81.400000000000006</v>
      </c>
    </row>
    <row r="862" spans="1:11">
      <c r="A862" s="86">
        <v>45657</v>
      </c>
      <c r="B862" s="526" t="s">
        <v>121</v>
      </c>
      <c r="C862" s="526" t="s">
        <v>34</v>
      </c>
      <c r="D862" t="s">
        <v>19</v>
      </c>
      <c r="E862" s="240"/>
      <c r="F862" s="240">
        <v>5</v>
      </c>
      <c r="G862" s="79">
        <f t="shared" si="14"/>
        <v>76.400000000000006</v>
      </c>
    </row>
    <row r="863" spans="1:11">
      <c r="A863" s="86">
        <v>45712</v>
      </c>
      <c r="B863" s="526">
        <v>30524</v>
      </c>
      <c r="C863" s="526" t="s">
        <v>34</v>
      </c>
      <c r="D863" t="s">
        <v>16</v>
      </c>
      <c r="E863" s="240"/>
      <c r="F863" s="240">
        <v>38.5</v>
      </c>
      <c r="G863" s="79">
        <f t="shared" si="14"/>
        <v>37.900000000000006</v>
      </c>
    </row>
    <row r="864" spans="1:11">
      <c r="A864" s="86">
        <v>45712</v>
      </c>
      <c r="B864" s="526">
        <v>30524</v>
      </c>
      <c r="C864" s="526" t="s">
        <v>34</v>
      </c>
      <c r="D864" t="s">
        <v>17</v>
      </c>
      <c r="E864" s="240"/>
      <c r="F864" s="240">
        <v>37.9</v>
      </c>
      <c r="G864" s="79">
        <f t="shared" si="14"/>
        <v>0</v>
      </c>
    </row>
    <row r="865" spans="1:13">
      <c r="A865" s="88">
        <v>45688</v>
      </c>
      <c r="B865" s="525" t="s">
        <v>14</v>
      </c>
      <c r="C865" s="525" t="s">
        <v>15</v>
      </c>
      <c r="D865" t="s">
        <v>16</v>
      </c>
      <c r="E865" s="240">
        <v>31.1</v>
      </c>
      <c r="F865" s="240"/>
      <c r="G865" s="79">
        <f t="shared" si="14"/>
        <v>31.1</v>
      </c>
    </row>
    <row r="866" spans="1:13">
      <c r="A866" s="86"/>
      <c r="B866" s="526"/>
      <c r="C866" s="526"/>
      <c r="D866" t="s">
        <v>17</v>
      </c>
      <c r="E866" s="240">
        <v>28.2</v>
      </c>
      <c r="F866" s="240"/>
      <c r="G866" s="79">
        <f t="shared" si="14"/>
        <v>59.3</v>
      </c>
    </row>
    <row r="867" spans="1:13">
      <c r="A867" s="86"/>
      <c r="B867" s="526"/>
      <c r="C867" s="526"/>
      <c r="D867" t="s">
        <v>18</v>
      </c>
      <c r="E867" s="240">
        <v>60</v>
      </c>
      <c r="F867" s="240"/>
      <c r="G867" s="79">
        <f t="shared" si="14"/>
        <v>119.3</v>
      </c>
    </row>
    <row r="868" spans="1:13">
      <c r="A868" s="86"/>
      <c r="B868" s="526"/>
      <c r="C868" s="526"/>
      <c r="D868" t="s">
        <v>19</v>
      </c>
      <c r="E868" s="240">
        <v>5</v>
      </c>
      <c r="F868" s="240"/>
      <c r="G868" s="79">
        <f t="shared" si="14"/>
        <v>124.3</v>
      </c>
    </row>
    <row r="869" spans="1:13">
      <c r="A869" s="86">
        <v>45688</v>
      </c>
      <c r="B869" s="526" t="s">
        <v>119</v>
      </c>
      <c r="C869" s="526" t="s">
        <v>15</v>
      </c>
      <c r="D869" t="s">
        <v>18</v>
      </c>
      <c r="E869" s="240"/>
      <c r="F869" s="240">
        <v>60</v>
      </c>
      <c r="G869" s="79">
        <f t="shared" si="14"/>
        <v>64.3</v>
      </c>
    </row>
    <row r="870" spans="1:13">
      <c r="A870" s="86">
        <v>45688</v>
      </c>
      <c r="B870" s="526" t="s">
        <v>119</v>
      </c>
      <c r="C870" s="526" t="s">
        <v>15</v>
      </c>
      <c r="D870" t="s">
        <v>19</v>
      </c>
      <c r="E870" s="240"/>
      <c r="F870" s="240">
        <v>5</v>
      </c>
      <c r="G870" s="79">
        <f t="shared" si="14"/>
        <v>59.3</v>
      </c>
    </row>
    <row r="871" spans="1:13">
      <c r="A871" s="86">
        <v>45737</v>
      </c>
      <c r="B871" s="526">
        <v>30691</v>
      </c>
      <c r="C871" s="526" t="s">
        <v>15</v>
      </c>
      <c r="D871" t="s">
        <v>16</v>
      </c>
      <c r="E871" s="240"/>
      <c r="F871" s="240">
        <v>31.1</v>
      </c>
      <c r="G871" s="79">
        <f t="shared" si="14"/>
        <v>28.199999999999996</v>
      </c>
    </row>
    <row r="872" spans="1:13">
      <c r="A872" s="86">
        <v>45737</v>
      </c>
      <c r="B872" s="526">
        <v>30691</v>
      </c>
      <c r="C872" s="526" t="s">
        <v>15</v>
      </c>
      <c r="D872" t="s">
        <v>17</v>
      </c>
      <c r="E872" s="240"/>
      <c r="F872" s="240">
        <v>28.2</v>
      </c>
      <c r="G872" s="79">
        <f t="shared" si="14"/>
        <v>0</v>
      </c>
      <c r="H872" s="367"/>
      <c r="I872" s="367"/>
      <c r="J872" s="367"/>
      <c r="K872" s="367"/>
      <c r="L872" s="367"/>
      <c r="M872" s="367"/>
    </row>
    <row r="873" spans="1:13">
      <c r="A873" s="44">
        <v>45716</v>
      </c>
      <c r="B873" s="525" t="s">
        <v>14</v>
      </c>
      <c r="C873" s="525" t="s">
        <v>20</v>
      </c>
      <c r="D873" t="s">
        <v>16</v>
      </c>
      <c r="E873" s="240">
        <v>40.5</v>
      </c>
      <c r="F873" s="240"/>
      <c r="G873" s="79">
        <f t="shared" si="14"/>
        <v>40.5</v>
      </c>
      <c r="H873" s="367"/>
      <c r="I873" s="367"/>
      <c r="J873" s="367"/>
      <c r="K873" s="367"/>
      <c r="L873" s="367"/>
      <c r="M873" s="367"/>
    </row>
    <row r="874" spans="1:13">
      <c r="B874" s="526"/>
      <c r="C874" s="526"/>
      <c r="D874" t="s">
        <v>17</v>
      </c>
      <c r="E874" s="240">
        <v>25.1</v>
      </c>
      <c r="F874" s="240"/>
      <c r="G874" s="79">
        <f t="shared" si="14"/>
        <v>65.599999999999994</v>
      </c>
      <c r="H874" s="367"/>
      <c r="I874" s="367"/>
      <c r="J874" s="367"/>
      <c r="K874" s="367"/>
      <c r="L874" s="367"/>
      <c r="M874" s="367"/>
    </row>
    <row r="875" spans="1:13">
      <c r="B875" s="526"/>
      <c r="C875" s="526"/>
      <c r="D875" t="s">
        <v>18</v>
      </c>
      <c r="E875" s="240">
        <v>56</v>
      </c>
      <c r="F875" s="240"/>
      <c r="G875" s="79">
        <f t="shared" si="14"/>
        <v>121.6</v>
      </c>
      <c r="H875" s="367"/>
      <c r="I875" s="367"/>
      <c r="J875" s="367"/>
      <c r="K875" s="367"/>
      <c r="L875" s="367"/>
      <c r="M875" s="367"/>
    </row>
    <row r="876" spans="1:13">
      <c r="B876" s="526"/>
      <c r="C876" s="526"/>
      <c r="D876" t="s">
        <v>19</v>
      </c>
      <c r="E876" s="240">
        <v>5</v>
      </c>
      <c r="F876" s="240"/>
      <c r="G876" s="79">
        <f t="shared" si="14"/>
        <v>126.6</v>
      </c>
      <c r="H876" s="367"/>
      <c r="I876" s="367"/>
      <c r="J876" s="367"/>
      <c r="K876" s="367"/>
      <c r="L876" s="367"/>
      <c r="M876" s="367"/>
    </row>
    <row r="877" spans="1:13">
      <c r="A877" s="7">
        <v>45716</v>
      </c>
      <c r="B877" s="526" t="s">
        <v>135</v>
      </c>
      <c r="C877" s="526" t="s">
        <v>20</v>
      </c>
      <c r="D877" t="s">
        <v>18</v>
      </c>
      <c r="E877" s="240"/>
      <c r="F877" s="240">
        <v>56</v>
      </c>
      <c r="G877" s="79">
        <f t="shared" si="14"/>
        <v>70.599999999999994</v>
      </c>
      <c r="H877" s="367"/>
      <c r="I877" s="367"/>
      <c r="J877" s="367"/>
      <c r="K877" s="367"/>
      <c r="L877" s="367"/>
      <c r="M877" s="367"/>
    </row>
    <row r="878" spans="1:13">
      <c r="A878" s="7">
        <v>45716</v>
      </c>
      <c r="B878" s="526" t="s">
        <v>135</v>
      </c>
      <c r="C878" s="526" t="s">
        <v>20</v>
      </c>
      <c r="D878" t="s">
        <v>19</v>
      </c>
      <c r="E878" s="240"/>
      <c r="F878" s="240">
        <v>5</v>
      </c>
      <c r="G878" s="79">
        <f t="shared" si="14"/>
        <v>65.599999999999994</v>
      </c>
      <c r="H878" s="367"/>
      <c r="I878" s="367"/>
      <c r="J878" s="367"/>
      <c r="K878" s="367"/>
      <c r="L878" s="367"/>
      <c r="M878" s="367"/>
    </row>
    <row r="879" spans="1:13">
      <c r="A879" s="7">
        <v>45742</v>
      </c>
      <c r="B879" s="526">
        <v>30844</v>
      </c>
      <c r="C879" s="526" t="s">
        <v>20</v>
      </c>
      <c r="D879" t="s">
        <v>16</v>
      </c>
      <c r="F879" s="2">
        <v>40.5</v>
      </c>
      <c r="G879" s="79">
        <f t="shared" si="14"/>
        <v>25.099999999999994</v>
      </c>
    </row>
    <row r="880" spans="1:13">
      <c r="A880" s="7">
        <v>45742</v>
      </c>
      <c r="B880" s="526">
        <v>30844</v>
      </c>
      <c r="C880" s="526" t="s">
        <v>20</v>
      </c>
      <c r="D880" t="s">
        <v>17</v>
      </c>
      <c r="F880" s="2">
        <v>25.1</v>
      </c>
      <c r="G880" s="79">
        <f t="shared" si="14"/>
        <v>0</v>
      </c>
    </row>
    <row r="881" spans="1:13">
      <c r="A881" s="44">
        <v>45747</v>
      </c>
      <c r="B881" s="525" t="s">
        <v>14</v>
      </c>
      <c r="C881" s="525" t="s">
        <v>23</v>
      </c>
      <c r="D881" t="s">
        <v>16</v>
      </c>
      <c r="E881" s="240">
        <v>39.200000000000003</v>
      </c>
      <c r="F881" s="240"/>
      <c r="G881" s="79">
        <f t="shared" si="14"/>
        <v>39.200000000000003</v>
      </c>
    </row>
    <row r="882" spans="1:13">
      <c r="B882" s="526"/>
      <c r="C882" s="526"/>
      <c r="D882" t="s">
        <v>17</v>
      </c>
      <c r="E882" s="240">
        <v>19</v>
      </c>
      <c r="F882" s="240"/>
      <c r="G882" s="79">
        <f t="shared" si="14"/>
        <v>58.2</v>
      </c>
    </row>
    <row r="883" spans="1:13">
      <c r="B883" s="526"/>
      <c r="C883" s="526"/>
      <c r="D883" t="s">
        <v>18</v>
      </c>
      <c r="E883" s="240">
        <v>60</v>
      </c>
      <c r="F883" s="240"/>
      <c r="G883" s="79">
        <f t="shared" ref="G883:G952" si="15">+G882+E883-F883</f>
        <v>118.2</v>
      </c>
      <c r="L883" s="367"/>
      <c r="M883" s="367"/>
    </row>
    <row r="884" spans="1:13">
      <c r="B884" s="526"/>
      <c r="C884" s="526"/>
      <c r="D884" t="s">
        <v>19</v>
      </c>
      <c r="E884" s="240">
        <v>5</v>
      </c>
      <c r="F884" s="240"/>
      <c r="G884" s="79">
        <f t="shared" si="15"/>
        <v>123.2</v>
      </c>
    </row>
    <row r="885" spans="1:13">
      <c r="A885" s="7">
        <v>45747</v>
      </c>
      <c r="B885" s="526" t="s">
        <v>124</v>
      </c>
      <c r="C885" s="526" t="s">
        <v>23</v>
      </c>
      <c r="D885" t="s">
        <v>18</v>
      </c>
      <c r="E885" s="240"/>
      <c r="F885" s="240">
        <v>60</v>
      </c>
      <c r="G885" s="79">
        <f t="shared" si="15"/>
        <v>63.2</v>
      </c>
      <c r="I885" s="526"/>
      <c r="K885" s="240"/>
    </row>
    <row r="886" spans="1:13">
      <c r="A886" s="7">
        <v>45747</v>
      </c>
      <c r="B886" s="526" t="s">
        <v>124</v>
      </c>
      <c r="C886" s="526" t="s">
        <v>23</v>
      </c>
      <c r="D886" t="s">
        <v>19</v>
      </c>
      <c r="E886" s="240"/>
      <c r="F886" s="240">
        <v>5</v>
      </c>
      <c r="G886" s="79">
        <f t="shared" si="15"/>
        <v>58.2</v>
      </c>
      <c r="I886" s="525"/>
      <c r="K886" s="240"/>
    </row>
    <row r="887" spans="1:13">
      <c r="A887" s="7">
        <v>45811</v>
      </c>
      <c r="B887" s="526">
        <v>31081</v>
      </c>
      <c r="C887" s="526" t="s">
        <v>23</v>
      </c>
      <c r="D887" t="s">
        <v>16</v>
      </c>
      <c r="E887" s="240"/>
      <c r="F887" s="240">
        <v>39.200000000000003</v>
      </c>
      <c r="G887" s="79">
        <f t="shared" si="15"/>
        <v>19</v>
      </c>
      <c r="I887" s="525"/>
      <c r="K887" s="240"/>
    </row>
    <row r="888" spans="1:13">
      <c r="A888" s="7">
        <v>45811</v>
      </c>
      <c r="B888" s="526">
        <v>31081</v>
      </c>
      <c r="C888" s="526" t="s">
        <v>23</v>
      </c>
      <c r="D888" t="s">
        <v>17</v>
      </c>
      <c r="E888" s="240"/>
      <c r="F888" s="240">
        <v>19</v>
      </c>
      <c r="G888" s="79">
        <f t="shared" si="15"/>
        <v>0</v>
      </c>
      <c r="I888" s="525"/>
      <c r="K888" s="240"/>
    </row>
    <row r="889" spans="1:13">
      <c r="A889" s="88">
        <v>45777</v>
      </c>
      <c r="B889" s="525" t="s">
        <v>14</v>
      </c>
      <c r="C889" s="525" t="s">
        <v>24</v>
      </c>
      <c r="D889" t="s">
        <v>16</v>
      </c>
      <c r="E889" s="240">
        <v>38.799999999999997</v>
      </c>
      <c r="F889" s="240"/>
      <c r="G889" s="79">
        <f t="shared" si="15"/>
        <v>38.799999999999997</v>
      </c>
      <c r="I889" s="526"/>
      <c r="K889" s="240"/>
    </row>
    <row r="890" spans="1:13">
      <c r="A890" s="86"/>
      <c r="B890" s="526"/>
      <c r="C890" s="526"/>
      <c r="D890" t="s">
        <v>17</v>
      </c>
      <c r="E890" s="240">
        <v>23.9</v>
      </c>
      <c r="F890" s="240"/>
      <c r="G890" s="79">
        <f t="shared" si="15"/>
        <v>62.699999999999996</v>
      </c>
      <c r="K890" s="37"/>
    </row>
    <row r="891" spans="1:13">
      <c r="A891" s="86"/>
      <c r="B891" s="526"/>
      <c r="C891" s="526"/>
      <c r="D891" t="s">
        <v>18</v>
      </c>
      <c r="E891" s="240">
        <v>60</v>
      </c>
      <c r="F891" s="240"/>
      <c r="G891" s="79">
        <f t="shared" si="15"/>
        <v>122.69999999999999</v>
      </c>
    </row>
    <row r="892" spans="1:13">
      <c r="A892" s="86"/>
      <c r="B892" s="526"/>
      <c r="C892" s="526"/>
      <c r="D892" t="s">
        <v>19</v>
      </c>
      <c r="E892" s="240">
        <v>5</v>
      </c>
      <c r="F892" s="240"/>
      <c r="G892" s="79">
        <f t="shared" si="15"/>
        <v>127.69999999999999</v>
      </c>
    </row>
    <row r="893" spans="1:13">
      <c r="A893" s="86">
        <v>45777</v>
      </c>
      <c r="B893" s="526" t="s">
        <v>125</v>
      </c>
      <c r="C893" s="526" t="s">
        <v>24</v>
      </c>
      <c r="D893" t="s">
        <v>18</v>
      </c>
      <c r="E893" s="240"/>
      <c r="F893" s="240">
        <v>60</v>
      </c>
      <c r="G893" s="79">
        <f t="shared" si="15"/>
        <v>67.699999999999989</v>
      </c>
    </row>
    <row r="894" spans="1:13">
      <c r="A894" s="86">
        <v>45777</v>
      </c>
      <c r="B894" s="526" t="s">
        <v>125</v>
      </c>
      <c r="C894" s="526" t="s">
        <v>24</v>
      </c>
      <c r="D894" t="s">
        <v>19</v>
      </c>
      <c r="E894" s="240"/>
      <c r="F894" s="240">
        <v>5</v>
      </c>
      <c r="G894" s="79">
        <f t="shared" si="15"/>
        <v>62.699999999999989</v>
      </c>
      <c r="M894" s="37"/>
    </row>
    <row r="895" spans="1:13">
      <c r="A895" s="7">
        <v>45811</v>
      </c>
      <c r="B895" s="526">
        <v>31081</v>
      </c>
      <c r="C895" s="526" t="s">
        <v>24</v>
      </c>
      <c r="D895" t="s">
        <v>16</v>
      </c>
      <c r="E895" s="240"/>
      <c r="F895" s="240">
        <v>38.799999999999997</v>
      </c>
      <c r="G895" s="79">
        <f t="shared" si="15"/>
        <v>23.899999999999991</v>
      </c>
      <c r="M895" s="37"/>
    </row>
    <row r="896" spans="1:13">
      <c r="A896" s="7">
        <v>45811</v>
      </c>
      <c r="B896" s="526">
        <v>31081</v>
      </c>
      <c r="C896" s="526" t="s">
        <v>24</v>
      </c>
      <c r="D896" t="s">
        <v>17</v>
      </c>
      <c r="E896" s="240"/>
      <c r="F896" s="240">
        <v>23.9</v>
      </c>
      <c r="G896" s="79">
        <f t="shared" si="15"/>
        <v>0</v>
      </c>
      <c r="M896" s="37"/>
    </row>
    <row r="897" spans="1:13">
      <c r="A897" s="44">
        <v>45808</v>
      </c>
      <c r="B897" s="525" t="s">
        <v>14</v>
      </c>
      <c r="C897" s="525" t="s">
        <v>25</v>
      </c>
      <c r="D897" t="s">
        <v>16</v>
      </c>
      <c r="E897" s="240">
        <v>40.5</v>
      </c>
      <c r="F897" s="240"/>
      <c r="G897" s="79">
        <f t="shared" si="15"/>
        <v>40.5</v>
      </c>
      <c r="M897" s="37"/>
    </row>
    <row r="898" spans="1:13">
      <c r="B898" s="526"/>
      <c r="C898" s="526"/>
      <c r="D898" t="s">
        <v>17</v>
      </c>
      <c r="E898" s="240">
        <v>23.8</v>
      </c>
      <c r="F898" s="240"/>
      <c r="G898" s="79">
        <f t="shared" si="15"/>
        <v>64.3</v>
      </c>
      <c r="M898" s="37"/>
    </row>
    <row r="899" spans="1:13">
      <c r="B899" s="526"/>
      <c r="C899" s="526"/>
      <c r="D899" t="s">
        <v>18</v>
      </c>
      <c r="E899" s="240">
        <v>60</v>
      </c>
      <c r="F899" s="240"/>
      <c r="G899" s="79">
        <f t="shared" si="15"/>
        <v>124.3</v>
      </c>
    </row>
    <row r="900" spans="1:13">
      <c r="B900" s="526"/>
      <c r="C900" s="526"/>
      <c r="D900" t="s">
        <v>19</v>
      </c>
      <c r="E900" s="240">
        <v>5</v>
      </c>
      <c r="F900" s="240"/>
      <c r="G900" s="79">
        <f t="shared" si="15"/>
        <v>129.30000000000001</v>
      </c>
      <c r="H900" s="542" t="s">
        <v>424</v>
      </c>
      <c r="I900" s="542"/>
      <c r="J900" s="542"/>
      <c r="K900" s="542"/>
    </row>
    <row r="901" spans="1:13">
      <c r="A901" s="7">
        <v>45808</v>
      </c>
      <c r="B901" s="526" t="s">
        <v>128</v>
      </c>
      <c r="C901" s="526" t="s">
        <v>25</v>
      </c>
      <c r="D901" t="s">
        <v>18</v>
      </c>
      <c r="E901" s="240"/>
      <c r="F901" s="240">
        <v>60</v>
      </c>
      <c r="G901" s="79">
        <f t="shared" si="15"/>
        <v>69.300000000000011</v>
      </c>
      <c r="H901">
        <v>2025</v>
      </c>
      <c r="I901" s="525" t="s">
        <v>25</v>
      </c>
      <c r="J901" t="s">
        <v>16</v>
      </c>
      <c r="K901" s="240">
        <v>40.5</v>
      </c>
      <c r="L901" s="240"/>
    </row>
    <row r="902" spans="1:13">
      <c r="A902" s="7">
        <v>45808</v>
      </c>
      <c r="B902" s="526" t="s">
        <v>128</v>
      </c>
      <c r="C902" s="526" t="s">
        <v>25</v>
      </c>
      <c r="D902" t="s">
        <v>19</v>
      </c>
      <c r="E902" s="240"/>
      <c r="F902" s="240">
        <v>5</v>
      </c>
      <c r="G902" s="79">
        <f t="shared" si="15"/>
        <v>64.300000000000011</v>
      </c>
      <c r="I902" s="526"/>
      <c r="J902" t="s">
        <v>17</v>
      </c>
      <c r="K902" s="240">
        <v>23.8</v>
      </c>
      <c r="L902" s="240"/>
    </row>
    <row r="903" spans="1:13">
      <c r="A903" s="7">
        <v>45852</v>
      </c>
      <c r="B903" s="526">
        <v>31350</v>
      </c>
      <c r="C903" s="526" t="s">
        <v>25</v>
      </c>
      <c r="D903" t="s">
        <v>16</v>
      </c>
      <c r="E903" s="240"/>
      <c r="F903" s="240">
        <v>40.5</v>
      </c>
      <c r="G903" s="79">
        <f t="shared" si="15"/>
        <v>23.800000000000011</v>
      </c>
      <c r="I903" s="526"/>
      <c r="K903" s="240"/>
      <c r="L903" s="240"/>
    </row>
    <row r="904" spans="1:13">
      <c r="A904" s="7">
        <v>45852</v>
      </c>
      <c r="B904" s="526">
        <v>31350</v>
      </c>
      <c r="C904" s="526" t="s">
        <v>25</v>
      </c>
      <c r="D904" t="s">
        <v>17</v>
      </c>
      <c r="E904" s="240"/>
      <c r="F904" s="240">
        <v>23.8</v>
      </c>
      <c r="G904" s="79">
        <f t="shared" si="15"/>
        <v>0</v>
      </c>
      <c r="I904" s="526"/>
      <c r="K904" s="240"/>
      <c r="L904" s="240"/>
    </row>
    <row r="905" spans="1:13">
      <c r="A905" s="88">
        <v>45838</v>
      </c>
      <c r="B905" s="525" t="s">
        <v>14</v>
      </c>
      <c r="C905" s="525" t="s">
        <v>26</v>
      </c>
      <c r="D905" t="s">
        <v>16</v>
      </c>
      <c r="E905" s="240">
        <v>45</v>
      </c>
      <c r="F905" s="240"/>
      <c r="G905" s="79">
        <f t="shared" si="15"/>
        <v>45</v>
      </c>
      <c r="I905" s="525" t="s">
        <v>26</v>
      </c>
      <c r="J905" t="s">
        <v>16</v>
      </c>
      <c r="K905" s="240">
        <v>45</v>
      </c>
    </row>
    <row r="906" spans="1:13">
      <c r="A906" s="86"/>
      <c r="B906" s="526"/>
      <c r="C906" s="526"/>
      <c r="D906" t="s">
        <v>17</v>
      </c>
      <c r="E906" s="240">
        <v>14.9</v>
      </c>
      <c r="F906" s="240"/>
      <c r="G906" s="79">
        <f t="shared" si="15"/>
        <v>59.9</v>
      </c>
      <c r="I906" s="526"/>
      <c r="J906" t="s">
        <v>17</v>
      </c>
      <c r="K906" s="240">
        <v>14.9</v>
      </c>
    </row>
    <row r="907" spans="1:13">
      <c r="A907" s="86"/>
      <c r="B907" s="526"/>
      <c r="C907" s="526"/>
      <c r="D907" t="s">
        <v>18</v>
      </c>
      <c r="E907" s="240">
        <v>60</v>
      </c>
      <c r="F907" s="240"/>
      <c r="G907" s="79">
        <f t="shared" si="15"/>
        <v>119.9</v>
      </c>
      <c r="K907" s="37">
        <f>SUM(K901:K906)</f>
        <v>124.2</v>
      </c>
    </row>
    <row r="908" spans="1:13">
      <c r="A908" s="86"/>
      <c r="B908" s="526"/>
      <c r="C908" s="526"/>
      <c r="D908" t="s">
        <v>19</v>
      </c>
      <c r="E908" s="240">
        <v>5</v>
      </c>
      <c r="F908" s="240"/>
      <c r="G908" s="79">
        <f t="shared" si="15"/>
        <v>124.9</v>
      </c>
    </row>
    <row r="909" spans="1:13">
      <c r="A909" s="86">
        <v>45838</v>
      </c>
      <c r="B909" s="526" t="s">
        <v>129</v>
      </c>
      <c r="C909" s="526" t="s">
        <v>26</v>
      </c>
      <c r="D909" t="s">
        <v>18</v>
      </c>
      <c r="E909" s="240"/>
      <c r="F909" s="240">
        <v>60</v>
      </c>
      <c r="G909" s="79">
        <f t="shared" si="15"/>
        <v>64.900000000000006</v>
      </c>
    </row>
    <row r="910" spans="1:13">
      <c r="A910" s="86">
        <v>45838</v>
      </c>
      <c r="B910" s="526" t="s">
        <v>129</v>
      </c>
      <c r="C910" s="526" t="s">
        <v>26</v>
      </c>
      <c r="D910" t="s">
        <v>19</v>
      </c>
      <c r="E910" s="240"/>
      <c r="F910" s="240">
        <v>5</v>
      </c>
      <c r="G910" s="79">
        <f t="shared" si="15"/>
        <v>59.900000000000006</v>
      </c>
      <c r="K910" s="37"/>
    </row>
    <row r="911" spans="1:13">
      <c r="A911" s="7">
        <v>45852</v>
      </c>
      <c r="B911" s="526">
        <v>31350</v>
      </c>
      <c r="C911" s="526" t="s">
        <v>26</v>
      </c>
      <c r="D911" t="s">
        <v>16</v>
      </c>
      <c r="E911" s="240"/>
      <c r="F911" s="240">
        <v>45</v>
      </c>
      <c r="G911" s="79">
        <f t="shared" si="15"/>
        <v>14.900000000000006</v>
      </c>
      <c r="K911" s="37"/>
    </row>
    <row r="912" spans="1:13">
      <c r="A912" s="7">
        <v>45852</v>
      </c>
      <c r="B912" s="526">
        <v>31350</v>
      </c>
      <c r="C912" s="526" t="s">
        <v>26</v>
      </c>
      <c r="D912" t="s">
        <v>17</v>
      </c>
      <c r="E912" s="240"/>
      <c r="F912" s="240">
        <v>14.9</v>
      </c>
      <c r="G912" s="79">
        <f t="shared" si="15"/>
        <v>0</v>
      </c>
      <c r="K912" s="37"/>
    </row>
    <row r="913" spans="1:11">
      <c r="A913" s="88">
        <v>45869</v>
      </c>
      <c r="B913" s="525" t="s">
        <v>14</v>
      </c>
      <c r="C913" s="525" t="s">
        <v>27</v>
      </c>
      <c r="D913" t="s">
        <v>16</v>
      </c>
      <c r="E913" s="240">
        <v>37</v>
      </c>
      <c r="F913" s="240"/>
      <c r="G913" s="79">
        <f t="shared" si="15"/>
        <v>37</v>
      </c>
      <c r="I913" s="525" t="s">
        <v>27</v>
      </c>
      <c r="J913" t="s">
        <v>16</v>
      </c>
      <c r="K913" s="240">
        <v>37</v>
      </c>
    </row>
    <row r="914" spans="1:11">
      <c r="A914" s="86"/>
      <c r="B914" s="526"/>
      <c r="C914" s="526"/>
      <c r="D914" t="s">
        <v>17</v>
      </c>
      <c r="E914" s="240">
        <v>7.6</v>
      </c>
      <c r="F914" s="240"/>
      <c r="G914" s="79">
        <f t="shared" si="15"/>
        <v>44.6</v>
      </c>
      <c r="I914" s="526"/>
      <c r="J914" t="s">
        <v>17</v>
      </c>
      <c r="K914" s="240">
        <v>7.6</v>
      </c>
    </row>
    <row r="915" spans="1:11">
      <c r="A915" s="86"/>
      <c r="B915" s="526"/>
      <c r="C915" s="526"/>
      <c r="D915" t="s">
        <v>18</v>
      </c>
      <c r="E915" s="240">
        <v>60</v>
      </c>
      <c r="F915" s="240"/>
      <c r="G915" s="79">
        <f t="shared" si="15"/>
        <v>104.6</v>
      </c>
      <c r="K915" s="37">
        <f>SUM(K913:K914)</f>
        <v>44.6</v>
      </c>
    </row>
    <row r="916" spans="1:11">
      <c r="A916" s="86"/>
      <c r="B916" s="526"/>
      <c r="C916" s="526"/>
      <c r="D916" t="s">
        <v>19</v>
      </c>
      <c r="E916" s="240">
        <v>5</v>
      </c>
      <c r="F916" s="240"/>
      <c r="G916" s="79">
        <f t="shared" si="15"/>
        <v>109.6</v>
      </c>
    </row>
    <row r="917" spans="1:11">
      <c r="A917" s="86">
        <v>45869</v>
      </c>
      <c r="B917" s="526" t="s">
        <v>115</v>
      </c>
      <c r="C917" s="526" t="s">
        <v>27</v>
      </c>
      <c r="D917" t="s">
        <v>18</v>
      </c>
      <c r="E917" s="240"/>
      <c r="F917" s="240">
        <v>60</v>
      </c>
      <c r="G917" s="79">
        <f t="shared" si="15"/>
        <v>49.599999999999994</v>
      </c>
    </row>
    <row r="918" spans="1:11">
      <c r="A918" s="86">
        <v>45869</v>
      </c>
      <c r="B918" s="526" t="s">
        <v>115</v>
      </c>
      <c r="C918" s="526" t="s">
        <v>27</v>
      </c>
      <c r="D918" t="s">
        <v>19</v>
      </c>
      <c r="E918" s="240"/>
      <c r="F918" s="240">
        <v>5</v>
      </c>
      <c r="G918" s="79">
        <f t="shared" si="15"/>
        <v>44.599999999999994</v>
      </c>
    </row>
    <row r="919" spans="1:11">
      <c r="A919" s="7">
        <v>45896</v>
      </c>
      <c r="B919" s="526">
        <v>31577</v>
      </c>
      <c r="C919" s="526" t="s">
        <v>27</v>
      </c>
      <c r="D919" t="s">
        <v>16</v>
      </c>
      <c r="F919" s="2">
        <v>37</v>
      </c>
      <c r="G919" s="79">
        <f t="shared" si="15"/>
        <v>7.5999999999999943</v>
      </c>
    </row>
    <row r="920" spans="1:11">
      <c r="A920" s="7">
        <v>45896</v>
      </c>
      <c r="B920" s="526">
        <v>31577</v>
      </c>
      <c r="C920" s="526" t="s">
        <v>27</v>
      </c>
      <c r="D920" t="s">
        <v>17</v>
      </c>
      <c r="F920" s="2">
        <v>7.6</v>
      </c>
      <c r="G920" s="79">
        <f t="shared" si="15"/>
        <v>0</v>
      </c>
    </row>
    <row r="921" spans="1:11">
      <c r="A921" s="44">
        <v>45900</v>
      </c>
      <c r="B921" s="525" t="s">
        <v>14</v>
      </c>
      <c r="C921" s="525" t="s">
        <v>28</v>
      </c>
      <c r="D921" t="s">
        <v>16</v>
      </c>
      <c r="E921" s="240">
        <v>35.799999999999997</v>
      </c>
      <c r="F921" s="240"/>
      <c r="G921" s="79">
        <f t="shared" si="15"/>
        <v>35.799999999999997</v>
      </c>
    </row>
    <row r="922" spans="1:11">
      <c r="B922" s="526"/>
      <c r="C922" s="526"/>
      <c r="D922" t="s">
        <v>17</v>
      </c>
      <c r="E922" s="240">
        <v>8.5</v>
      </c>
      <c r="F922" s="240"/>
      <c r="G922" s="79">
        <f t="shared" si="15"/>
        <v>44.3</v>
      </c>
    </row>
    <row r="923" spans="1:11">
      <c r="B923" s="526"/>
      <c r="C923" s="526"/>
      <c r="D923" t="s">
        <v>18</v>
      </c>
      <c r="E923" s="240">
        <v>60</v>
      </c>
      <c r="F923" s="240"/>
      <c r="G923" s="79">
        <f t="shared" si="15"/>
        <v>104.3</v>
      </c>
      <c r="H923" s="422"/>
      <c r="I923" s="542" t="s">
        <v>439</v>
      </c>
      <c r="J923" s="542"/>
      <c r="K923" s="542"/>
    </row>
    <row r="924" spans="1:11">
      <c r="B924" s="526"/>
      <c r="C924" s="526"/>
      <c r="D924" t="s">
        <v>19</v>
      </c>
      <c r="E924" s="240">
        <v>5</v>
      </c>
      <c r="F924" s="240"/>
      <c r="G924" s="79">
        <f t="shared" si="15"/>
        <v>109.3</v>
      </c>
      <c r="H924" s="525">
        <v>2025</v>
      </c>
      <c r="I924" s="525" t="s">
        <v>28</v>
      </c>
      <c r="J924" s="422" t="s">
        <v>16</v>
      </c>
      <c r="K924" s="408">
        <v>35.799999999999997</v>
      </c>
    </row>
    <row r="925" spans="1:11">
      <c r="A925" s="7">
        <v>45900</v>
      </c>
      <c r="B925" s="526" t="s">
        <v>116</v>
      </c>
      <c r="C925" s="526" t="s">
        <v>28</v>
      </c>
      <c r="D925" t="s">
        <v>18</v>
      </c>
      <c r="E925" s="240"/>
      <c r="F925" s="240">
        <v>60</v>
      </c>
      <c r="G925" s="79">
        <f t="shared" si="15"/>
        <v>49.3</v>
      </c>
      <c r="H925" s="422"/>
      <c r="I925" s="422"/>
      <c r="J925" s="422" t="s">
        <v>17</v>
      </c>
      <c r="K925" s="408">
        <v>8.5</v>
      </c>
    </row>
    <row r="926" spans="1:11">
      <c r="A926" s="7">
        <v>45900</v>
      </c>
      <c r="B926" s="526" t="s">
        <v>116</v>
      </c>
      <c r="C926" s="526" t="s">
        <v>28</v>
      </c>
      <c r="D926" t="s">
        <v>19</v>
      </c>
      <c r="E926" s="240"/>
      <c r="F926" s="240">
        <v>5</v>
      </c>
      <c r="G926" s="79">
        <f t="shared" si="15"/>
        <v>44.3</v>
      </c>
      <c r="H926" s="422"/>
      <c r="I926" s="525" t="s">
        <v>85</v>
      </c>
      <c r="J926" s="422" t="s">
        <v>16</v>
      </c>
      <c r="K926" s="408">
        <v>35.5</v>
      </c>
    </row>
    <row r="927" spans="1:11">
      <c r="A927" s="7">
        <v>45968</v>
      </c>
      <c r="B927" s="526">
        <v>31885</v>
      </c>
      <c r="C927" s="526" t="s">
        <v>28</v>
      </c>
      <c r="D927" t="s">
        <v>16</v>
      </c>
      <c r="E927" s="240"/>
      <c r="F927" s="240">
        <v>35.799999999999997</v>
      </c>
      <c r="G927" s="79">
        <f t="shared" si="15"/>
        <v>8.5</v>
      </c>
      <c r="H927" s="422"/>
      <c r="I927" s="525"/>
      <c r="J927" s="422"/>
      <c r="K927" s="408"/>
    </row>
    <row r="928" spans="1:11">
      <c r="A928" s="7">
        <v>45968</v>
      </c>
      <c r="B928" s="526">
        <v>31885</v>
      </c>
      <c r="C928" s="526" t="s">
        <v>28</v>
      </c>
      <c r="D928" t="s">
        <v>17</v>
      </c>
      <c r="E928" s="240"/>
      <c r="F928" s="240">
        <v>8.5</v>
      </c>
      <c r="G928" s="79">
        <f t="shared" si="15"/>
        <v>0</v>
      </c>
      <c r="H928" s="422"/>
      <c r="I928" s="525"/>
      <c r="J928" s="422"/>
      <c r="K928" s="408"/>
    </row>
    <row r="929" spans="1:11">
      <c r="A929" s="88">
        <v>45930</v>
      </c>
      <c r="B929" s="525" t="s">
        <v>14</v>
      </c>
      <c r="C929" s="525" t="s">
        <v>85</v>
      </c>
      <c r="D929" t="s">
        <v>16</v>
      </c>
      <c r="E929" s="240">
        <v>35.5</v>
      </c>
      <c r="G929" s="79">
        <f t="shared" si="15"/>
        <v>35.5</v>
      </c>
      <c r="H929" s="422"/>
      <c r="I929" s="422"/>
      <c r="J929" s="422" t="s">
        <v>17</v>
      </c>
      <c r="K929" s="409">
        <v>13</v>
      </c>
    </row>
    <row r="930" spans="1:11">
      <c r="B930" s="526"/>
      <c r="C930" s="526"/>
      <c r="D930" t="s">
        <v>17</v>
      </c>
      <c r="E930" s="26">
        <v>13</v>
      </c>
      <c r="G930" s="79">
        <f t="shared" si="15"/>
        <v>48.5</v>
      </c>
      <c r="H930" s="422"/>
      <c r="I930" s="525" t="s">
        <v>30</v>
      </c>
      <c r="J930" s="422" t="s">
        <v>18</v>
      </c>
      <c r="K930" s="409">
        <v>30</v>
      </c>
    </row>
    <row r="931" spans="1:11">
      <c r="B931" s="526"/>
      <c r="C931" s="526"/>
      <c r="D931" t="s">
        <v>18</v>
      </c>
      <c r="E931" s="26">
        <v>60</v>
      </c>
      <c r="G931" s="79">
        <f t="shared" si="15"/>
        <v>108.5</v>
      </c>
      <c r="H931" s="422"/>
      <c r="I931" s="422"/>
      <c r="J931" s="422" t="s">
        <v>19</v>
      </c>
      <c r="K931" s="409">
        <v>5</v>
      </c>
    </row>
    <row r="932" spans="1:11">
      <c r="B932" s="526"/>
      <c r="C932" s="526"/>
      <c r="D932" t="s">
        <v>19</v>
      </c>
      <c r="E932" s="26">
        <v>5</v>
      </c>
      <c r="G932" s="79">
        <f t="shared" si="15"/>
        <v>113.5</v>
      </c>
      <c r="H932" s="422"/>
      <c r="I932" s="422"/>
      <c r="J932" s="422"/>
      <c r="K932" s="409">
        <f>SUM(K924:K931)</f>
        <v>127.8</v>
      </c>
    </row>
    <row r="933" spans="1:11">
      <c r="B933" s="526"/>
      <c r="C933" s="526"/>
      <c r="D933" t="s">
        <v>86</v>
      </c>
      <c r="E933" s="240">
        <v>10</v>
      </c>
      <c r="F933" s="26"/>
      <c r="G933" s="79">
        <f t="shared" si="15"/>
        <v>123.5</v>
      </c>
      <c r="K933" s="26"/>
    </row>
    <row r="934" spans="1:11">
      <c r="A934" s="7">
        <v>45905</v>
      </c>
      <c r="B934" s="526"/>
      <c r="C934" s="526" t="s">
        <v>53</v>
      </c>
      <c r="D934" t="s">
        <v>86</v>
      </c>
      <c r="E934" s="240"/>
      <c r="F934" s="26">
        <v>10</v>
      </c>
      <c r="G934" s="79">
        <f t="shared" si="15"/>
        <v>113.5</v>
      </c>
      <c r="K934" s="26"/>
    </row>
    <row r="935" spans="1:11">
      <c r="A935" s="386">
        <v>45930</v>
      </c>
      <c r="B935" s="529" t="s">
        <v>117</v>
      </c>
      <c r="C935" s="529" t="s">
        <v>85</v>
      </c>
      <c r="D935" s="339" t="s">
        <v>18</v>
      </c>
      <c r="E935" s="387"/>
      <c r="F935" s="79">
        <v>60</v>
      </c>
      <c r="G935" s="79">
        <f t="shared" si="15"/>
        <v>53.5</v>
      </c>
    </row>
    <row r="936" spans="1:11">
      <c r="A936" s="386">
        <v>45930</v>
      </c>
      <c r="B936" s="529" t="s">
        <v>117</v>
      </c>
      <c r="C936" s="529" t="s">
        <v>85</v>
      </c>
      <c r="D936" s="339" t="s">
        <v>19</v>
      </c>
      <c r="E936" s="387"/>
      <c r="F936" s="79">
        <v>5</v>
      </c>
      <c r="G936" s="79">
        <f t="shared" si="15"/>
        <v>48.5</v>
      </c>
    </row>
    <row r="937" spans="1:11">
      <c r="A937" s="386">
        <v>45985</v>
      </c>
      <c r="B937" s="529">
        <v>32061</v>
      </c>
      <c r="C937" s="529" t="s">
        <v>85</v>
      </c>
      <c r="D937" t="s">
        <v>16</v>
      </c>
      <c r="E937" s="387"/>
      <c r="F937" s="240">
        <v>35.5</v>
      </c>
      <c r="G937" s="79">
        <f t="shared" si="15"/>
        <v>13</v>
      </c>
    </row>
    <row r="938" spans="1:11">
      <c r="A938" s="386">
        <v>45985</v>
      </c>
      <c r="B938" s="529">
        <v>32061</v>
      </c>
      <c r="C938" s="529" t="s">
        <v>85</v>
      </c>
      <c r="D938" t="s">
        <v>17</v>
      </c>
      <c r="E938" s="387"/>
      <c r="F938" s="26">
        <v>13</v>
      </c>
      <c r="G938" s="79">
        <f t="shared" si="15"/>
        <v>0</v>
      </c>
    </row>
    <row r="939" spans="1:11">
      <c r="A939" s="88">
        <v>45961</v>
      </c>
      <c r="B939" s="525" t="s">
        <v>14</v>
      </c>
      <c r="C939" s="525" t="s">
        <v>30</v>
      </c>
      <c r="D939" t="s">
        <v>16</v>
      </c>
      <c r="E939" s="26">
        <v>30</v>
      </c>
      <c r="G939" s="79">
        <f t="shared" si="15"/>
        <v>30</v>
      </c>
    </row>
    <row r="940" spans="1:11">
      <c r="A940" s="86"/>
      <c r="B940" s="526"/>
      <c r="C940" s="526"/>
      <c r="D940" t="s">
        <v>17</v>
      </c>
      <c r="E940" s="26">
        <v>5</v>
      </c>
      <c r="G940" s="79">
        <f t="shared" si="15"/>
        <v>35</v>
      </c>
    </row>
    <row r="941" spans="1:11">
      <c r="A941" s="86"/>
      <c r="B941" s="526"/>
      <c r="C941" s="526"/>
      <c r="D941" t="s">
        <v>18</v>
      </c>
      <c r="E941" s="26">
        <v>60</v>
      </c>
      <c r="G941" s="79">
        <f t="shared" si="15"/>
        <v>95</v>
      </c>
      <c r="J941" s="26"/>
    </row>
    <row r="942" spans="1:11">
      <c r="A942" s="86"/>
      <c r="B942" s="526"/>
      <c r="C942" s="526"/>
      <c r="D942" t="s">
        <v>19</v>
      </c>
      <c r="E942" s="26">
        <v>5</v>
      </c>
      <c r="G942" s="79">
        <f t="shared" si="15"/>
        <v>100</v>
      </c>
      <c r="I942" s="525" t="s">
        <v>85</v>
      </c>
      <c r="J942" t="s">
        <v>16</v>
      </c>
      <c r="K942" s="240">
        <v>35.5</v>
      </c>
    </row>
    <row r="943" spans="1:11">
      <c r="A943" s="7">
        <v>45961</v>
      </c>
      <c r="B943" s="526" t="s">
        <v>118</v>
      </c>
      <c r="C943" s="526" t="s">
        <v>30</v>
      </c>
      <c r="D943" t="s">
        <v>18</v>
      </c>
      <c r="F943" s="2">
        <v>30</v>
      </c>
      <c r="G943" s="79">
        <f t="shared" si="15"/>
        <v>70</v>
      </c>
      <c r="I943" s="526"/>
      <c r="J943" t="s">
        <v>17</v>
      </c>
      <c r="K943" s="26">
        <v>13</v>
      </c>
    </row>
    <row r="944" spans="1:11">
      <c r="A944" s="386">
        <v>45985</v>
      </c>
      <c r="B944" s="529">
        <v>32061</v>
      </c>
      <c r="C944" s="526" t="s">
        <v>30</v>
      </c>
      <c r="D944" t="s">
        <v>18</v>
      </c>
      <c r="F944" s="2">
        <v>30</v>
      </c>
      <c r="G944" s="79">
        <f t="shared" si="15"/>
        <v>40</v>
      </c>
      <c r="K944" s="37">
        <f>SUM(K942:K943)</f>
        <v>48.5</v>
      </c>
    </row>
    <row r="945" spans="1:11">
      <c r="A945" s="386">
        <v>45985</v>
      </c>
      <c r="B945" s="529">
        <v>32061</v>
      </c>
      <c r="C945" s="526" t="s">
        <v>30</v>
      </c>
      <c r="D945" t="s">
        <v>19</v>
      </c>
      <c r="F945" s="2">
        <v>5</v>
      </c>
      <c r="G945" s="79">
        <f t="shared" si="15"/>
        <v>35</v>
      </c>
    </row>
    <row r="946" spans="1:11">
      <c r="A946" s="7">
        <v>45987</v>
      </c>
      <c r="B946" s="526">
        <v>32161</v>
      </c>
      <c r="C946" s="526" t="s">
        <v>30</v>
      </c>
      <c r="D946" t="s">
        <v>16</v>
      </c>
      <c r="F946" s="26">
        <v>30</v>
      </c>
      <c r="G946" s="79">
        <f t="shared" si="15"/>
        <v>5</v>
      </c>
    </row>
    <row r="947" spans="1:11">
      <c r="A947" s="7">
        <v>45987</v>
      </c>
      <c r="B947" s="526">
        <v>32161</v>
      </c>
      <c r="C947" s="526" t="s">
        <v>30</v>
      </c>
      <c r="D947" t="s">
        <v>17</v>
      </c>
      <c r="F947" s="26">
        <v>5</v>
      </c>
      <c r="G947" s="79">
        <f t="shared" si="15"/>
        <v>0</v>
      </c>
    </row>
    <row r="948" spans="1:11">
      <c r="A948" s="88">
        <v>45991</v>
      </c>
      <c r="B948" s="525" t="s">
        <v>14</v>
      </c>
      <c r="C948" s="525" t="s">
        <v>33</v>
      </c>
      <c r="D948" t="s">
        <v>16</v>
      </c>
      <c r="E948" s="26">
        <v>35.4</v>
      </c>
      <c r="G948" s="79">
        <f t="shared" si="15"/>
        <v>35.4</v>
      </c>
    </row>
    <row r="949" spans="1:11">
      <c r="A949" s="86"/>
      <c r="B949" s="526"/>
      <c r="C949" s="526"/>
      <c r="D949" t="s">
        <v>17</v>
      </c>
      <c r="E949" s="26">
        <v>24.2</v>
      </c>
      <c r="G949" s="79">
        <f t="shared" si="15"/>
        <v>59.599999999999994</v>
      </c>
      <c r="I949" s="525" t="s">
        <v>30</v>
      </c>
      <c r="J949" t="s">
        <v>18</v>
      </c>
      <c r="K949" s="26">
        <v>30</v>
      </c>
    </row>
    <row r="950" spans="1:11">
      <c r="A950" s="86"/>
      <c r="B950" s="526"/>
      <c r="C950" s="526"/>
      <c r="D950" t="s">
        <v>18</v>
      </c>
      <c r="E950" s="240">
        <v>60</v>
      </c>
      <c r="G950" s="79">
        <f t="shared" si="15"/>
        <v>119.6</v>
      </c>
      <c r="J950" t="s">
        <v>19</v>
      </c>
      <c r="K950" s="26">
        <v>5</v>
      </c>
    </row>
    <row r="951" spans="1:11">
      <c r="A951" s="86"/>
      <c r="B951" s="526"/>
      <c r="C951" s="526"/>
      <c r="D951" t="s">
        <v>19</v>
      </c>
      <c r="E951" s="240">
        <v>5</v>
      </c>
      <c r="G951" s="79">
        <f t="shared" si="15"/>
        <v>124.6</v>
      </c>
      <c r="K951" s="26">
        <f>SUM(K949:K950)</f>
        <v>35</v>
      </c>
    </row>
    <row r="952" spans="1:11">
      <c r="A952" s="7">
        <v>45991</v>
      </c>
      <c r="B952" s="526" t="s">
        <v>132</v>
      </c>
      <c r="C952" s="526" t="s">
        <v>33</v>
      </c>
      <c r="D952" t="s">
        <v>18</v>
      </c>
      <c r="E952" s="8"/>
      <c r="F952" s="26">
        <v>60</v>
      </c>
      <c r="G952" s="79">
        <f t="shared" si="15"/>
        <v>64.599999999999994</v>
      </c>
    </row>
    <row r="953" spans="1:11">
      <c r="A953" s="7">
        <v>45991</v>
      </c>
      <c r="B953" s="526" t="s">
        <v>132</v>
      </c>
      <c r="C953" s="526" t="s">
        <v>33</v>
      </c>
      <c r="D953" t="s">
        <v>19</v>
      </c>
      <c r="E953" s="8"/>
      <c r="F953" s="26">
        <v>5</v>
      </c>
      <c r="G953" s="79">
        <f t="shared" ref="G953:G968" si="16">+G952+E953-F953</f>
        <v>59.599999999999994</v>
      </c>
      <c r="I953" s="542" t="s">
        <v>439</v>
      </c>
      <c r="J953" s="542"/>
      <c r="K953" s="542"/>
    </row>
    <row r="954" spans="1:11">
      <c r="A954" s="7">
        <v>46038</v>
      </c>
      <c r="B954" s="526">
        <v>32356</v>
      </c>
      <c r="C954" s="526" t="s">
        <v>33</v>
      </c>
      <c r="D954" t="s">
        <v>16</v>
      </c>
      <c r="E954" s="8"/>
      <c r="F954" s="26">
        <v>35.4</v>
      </c>
      <c r="G954" s="79">
        <f t="shared" si="16"/>
        <v>24.199999999999996</v>
      </c>
      <c r="I954" s="525"/>
      <c r="J954" s="525"/>
      <c r="K954" s="525"/>
    </row>
    <row r="955" spans="1:11">
      <c r="A955" s="7">
        <v>46038</v>
      </c>
      <c r="B955" s="526">
        <v>32356</v>
      </c>
      <c r="C955" s="526" t="s">
        <v>33</v>
      </c>
      <c r="D955" t="s">
        <v>17</v>
      </c>
      <c r="E955" s="8"/>
      <c r="F955" s="26">
        <v>24.2</v>
      </c>
      <c r="G955" s="79">
        <f t="shared" si="16"/>
        <v>0</v>
      </c>
      <c r="I955" s="525"/>
      <c r="J955" s="525"/>
      <c r="K955" s="525"/>
    </row>
    <row r="956" spans="1:11">
      <c r="A956" s="44">
        <v>46022</v>
      </c>
      <c r="B956" s="525" t="s">
        <v>14</v>
      </c>
      <c r="C956" s="525" t="s">
        <v>34</v>
      </c>
      <c r="D956" t="s">
        <v>16</v>
      </c>
      <c r="E956" s="8">
        <v>31.5</v>
      </c>
      <c r="G956" s="79">
        <f t="shared" si="16"/>
        <v>31.5</v>
      </c>
      <c r="I956" s="525"/>
      <c r="K956" s="26"/>
    </row>
    <row r="957" spans="1:11">
      <c r="B957" s="526"/>
      <c r="C957" s="526"/>
      <c r="D957" t="s">
        <v>17</v>
      </c>
      <c r="E957" s="8">
        <v>24.3</v>
      </c>
      <c r="G957" s="79">
        <f t="shared" si="16"/>
        <v>55.8</v>
      </c>
      <c r="I957" s="526"/>
      <c r="K957" s="26"/>
    </row>
    <row r="958" spans="1:11">
      <c r="B958" s="526"/>
      <c r="C958" s="526"/>
      <c r="D958" t="s">
        <v>18</v>
      </c>
      <c r="E958" s="8">
        <v>60</v>
      </c>
      <c r="G958" s="79">
        <f t="shared" si="16"/>
        <v>115.8</v>
      </c>
      <c r="H958" s="525">
        <v>2025</v>
      </c>
      <c r="I958" s="525" t="s">
        <v>34</v>
      </c>
      <c r="J958" t="s">
        <v>16</v>
      </c>
      <c r="K958" s="8">
        <v>31.5</v>
      </c>
    </row>
    <row r="959" spans="1:11">
      <c r="B959" s="526"/>
      <c r="C959" s="526"/>
      <c r="D959" t="s">
        <v>19</v>
      </c>
      <c r="E959" s="8">
        <v>5</v>
      </c>
      <c r="G959" s="79">
        <f t="shared" si="16"/>
        <v>120.8</v>
      </c>
      <c r="I959" s="526"/>
      <c r="J959" t="s">
        <v>17</v>
      </c>
      <c r="K959" s="8">
        <v>24.3</v>
      </c>
    </row>
    <row r="960" spans="1:11">
      <c r="A960" s="86">
        <v>46022</v>
      </c>
      <c r="B960" s="526" t="s">
        <v>121</v>
      </c>
      <c r="C960" s="65" t="s">
        <v>34</v>
      </c>
      <c r="D960" t="s">
        <v>18</v>
      </c>
      <c r="F960" s="2">
        <v>50</v>
      </c>
      <c r="G960" s="79">
        <f t="shared" si="16"/>
        <v>70.8</v>
      </c>
      <c r="J960" t="s">
        <v>18</v>
      </c>
      <c r="K960" s="8">
        <v>10</v>
      </c>
    </row>
    <row r="961" spans="1:11">
      <c r="A961" s="86">
        <v>46099</v>
      </c>
      <c r="B961" s="526">
        <v>32686</v>
      </c>
      <c r="C961" s="65" t="s">
        <v>34</v>
      </c>
      <c r="D961" t="s">
        <v>16</v>
      </c>
      <c r="F961" s="2">
        <v>31.5</v>
      </c>
      <c r="G961" s="79">
        <f t="shared" si="16"/>
        <v>39.299999999999997</v>
      </c>
      <c r="K961" s="8"/>
    </row>
    <row r="962" spans="1:11">
      <c r="A962" s="86">
        <v>46099</v>
      </c>
      <c r="B962" s="526">
        <v>32686</v>
      </c>
      <c r="C962" s="65" t="s">
        <v>34</v>
      </c>
      <c r="D962" t="s">
        <v>17</v>
      </c>
      <c r="F962" s="2">
        <v>24.3</v>
      </c>
      <c r="G962" s="79">
        <f t="shared" si="16"/>
        <v>14.999999999999996</v>
      </c>
      <c r="K962" s="8"/>
    </row>
    <row r="963" spans="1:11">
      <c r="A963" s="86">
        <v>46099</v>
      </c>
      <c r="B963" s="526">
        <v>32686</v>
      </c>
      <c r="C963" s="65" t="s">
        <v>34</v>
      </c>
      <c r="D963" t="s">
        <v>18</v>
      </c>
      <c r="F963" s="2">
        <v>10</v>
      </c>
      <c r="G963" s="79">
        <f t="shared" si="16"/>
        <v>4.9999999999999964</v>
      </c>
      <c r="K963" s="8"/>
    </row>
    <row r="964" spans="1:11">
      <c r="A964" s="86">
        <v>46099</v>
      </c>
      <c r="B964" s="526">
        <v>32686</v>
      </c>
      <c r="C964" s="65" t="s">
        <v>34</v>
      </c>
      <c r="D964" t="s">
        <v>19</v>
      </c>
      <c r="F964" s="2">
        <v>5</v>
      </c>
      <c r="G964" s="79">
        <f t="shared" si="16"/>
        <v>0</v>
      </c>
      <c r="K964" s="8"/>
    </row>
    <row r="965" spans="1:11">
      <c r="A965" s="88">
        <v>46053</v>
      </c>
      <c r="B965" s="525" t="s">
        <v>14</v>
      </c>
      <c r="C965" s="525" t="s">
        <v>15</v>
      </c>
      <c r="D965" t="s">
        <v>16</v>
      </c>
      <c r="E965" s="26">
        <v>32.299999999999997</v>
      </c>
      <c r="G965" s="79">
        <f t="shared" si="16"/>
        <v>32.299999999999997</v>
      </c>
      <c r="J965" t="s">
        <v>19</v>
      </c>
      <c r="K965" s="8">
        <v>5</v>
      </c>
    </row>
    <row r="966" spans="1:11">
      <c r="A966" s="86"/>
      <c r="B966" s="526"/>
      <c r="C966" s="526"/>
      <c r="D966" t="s">
        <v>17</v>
      </c>
      <c r="E966" s="26">
        <v>21.9</v>
      </c>
      <c r="G966" s="79">
        <f t="shared" si="16"/>
        <v>54.199999999999996</v>
      </c>
      <c r="K966" s="168">
        <f>SUM(K956:K965)</f>
        <v>70.8</v>
      </c>
    </row>
    <row r="967" spans="1:11">
      <c r="A967" s="86"/>
      <c r="B967" s="526"/>
      <c r="C967" s="526"/>
      <c r="D967" t="s">
        <v>18</v>
      </c>
      <c r="E967" s="240">
        <v>60</v>
      </c>
      <c r="G967" s="79">
        <f t="shared" si="16"/>
        <v>114.19999999999999</v>
      </c>
    </row>
    <row r="968" spans="1:11">
      <c r="A968" s="86"/>
      <c r="B968" s="526"/>
      <c r="C968" s="526"/>
      <c r="D968" t="s">
        <v>19</v>
      </c>
      <c r="E968" s="240">
        <v>5</v>
      </c>
      <c r="G968" s="79">
        <f t="shared" si="16"/>
        <v>119.19999999999999</v>
      </c>
    </row>
    <row r="969" spans="1:11">
      <c r="A969" s="86"/>
      <c r="B969" s="526"/>
      <c r="C969" s="526"/>
      <c r="D969" t="s">
        <v>146</v>
      </c>
      <c r="E969" s="240">
        <v>10</v>
      </c>
      <c r="G969" s="79">
        <f t="shared" ref="G969:G1026" si="17">+G968+E969-F969</f>
        <v>129.19999999999999</v>
      </c>
    </row>
    <row r="970" spans="1:11">
      <c r="A970" s="86">
        <v>46053</v>
      </c>
      <c r="B970" s="526" t="s">
        <v>119</v>
      </c>
      <c r="C970" s="526" t="s">
        <v>15</v>
      </c>
      <c r="D970" t="s">
        <v>18</v>
      </c>
      <c r="E970" s="240"/>
      <c r="F970" s="240">
        <v>60</v>
      </c>
      <c r="G970" s="79">
        <f t="shared" si="17"/>
        <v>69.199999999999989</v>
      </c>
    </row>
    <row r="971" spans="1:11">
      <c r="A971" s="86">
        <v>46053</v>
      </c>
      <c r="B971" s="526" t="s">
        <v>119</v>
      </c>
      <c r="C971" s="526" t="s">
        <v>15</v>
      </c>
      <c r="D971" t="s">
        <v>19</v>
      </c>
      <c r="E971" s="240"/>
      <c r="F971" s="240">
        <v>5</v>
      </c>
      <c r="G971" s="79">
        <f t="shared" si="17"/>
        <v>64.199999999999989</v>
      </c>
    </row>
    <row r="972" spans="1:11">
      <c r="A972" s="86">
        <v>46100</v>
      </c>
      <c r="B972" s="526">
        <v>32703</v>
      </c>
      <c r="C972" s="526" t="s">
        <v>15</v>
      </c>
      <c r="D972" t="s">
        <v>16</v>
      </c>
      <c r="E972" s="240"/>
      <c r="F972" s="240">
        <v>32.299999999999997</v>
      </c>
      <c r="G972" s="79">
        <f t="shared" si="17"/>
        <v>31.899999999999991</v>
      </c>
    </row>
    <row r="973" spans="1:11">
      <c r="A973" s="86">
        <v>46100</v>
      </c>
      <c r="B973" s="526">
        <v>32703</v>
      </c>
      <c r="C973" s="526" t="s">
        <v>15</v>
      </c>
      <c r="D973" t="s">
        <v>17</v>
      </c>
      <c r="E973" s="240"/>
      <c r="F973" s="240">
        <v>21.9</v>
      </c>
      <c r="G973" s="79">
        <f t="shared" si="17"/>
        <v>9.9999999999999929</v>
      </c>
    </row>
    <row r="974" spans="1:11">
      <c r="A974" s="86">
        <v>46100</v>
      </c>
      <c r="B974" s="526">
        <v>32703</v>
      </c>
      <c r="C974" s="526" t="s">
        <v>15</v>
      </c>
      <c r="D974" t="s">
        <v>146</v>
      </c>
      <c r="E974" s="240"/>
      <c r="F974" s="240">
        <v>10</v>
      </c>
      <c r="G974" s="79">
        <f t="shared" si="17"/>
        <v>0</v>
      </c>
    </row>
    <row r="975" spans="1:11">
      <c r="A975" s="88">
        <v>46081</v>
      </c>
      <c r="B975" s="525" t="s">
        <v>14</v>
      </c>
      <c r="C975" s="525" t="s">
        <v>20</v>
      </c>
      <c r="D975" t="s">
        <v>16</v>
      </c>
      <c r="E975" s="240">
        <v>35</v>
      </c>
      <c r="G975" s="79">
        <f t="shared" si="17"/>
        <v>35</v>
      </c>
    </row>
    <row r="976" spans="1:11">
      <c r="B976" s="526"/>
      <c r="C976" s="526"/>
      <c r="D976" t="s">
        <v>17</v>
      </c>
      <c r="E976" s="8">
        <v>26.2</v>
      </c>
      <c r="G976" s="79">
        <f t="shared" si="17"/>
        <v>61.2</v>
      </c>
      <c r="I976" s="525" t="s">
        <v>33</v>
      </c>
      <c r="J976" t="s">
        <v>16</v>
      </c>
      <c r="K976" s="26">
        <v>35.4</v>
      </c>
    </row>
    <row r="977" spans="1:12">
      <c r="B977" s="526"/>
      <c r="C977" s="526"/>
      <c r="D977" t="s">
        <v>18</v>
      </c>
      <c r="E977" s="8">
        <v>56</v>
      </c>
      <c r="G977" s="79">
        <f t="shared" si="17"/>
        <v>117.2</v>
      </c>
      <c r="I977" s="526"/>
      <c r="J977" t="s">
        <v>17</v>
      </c>
      <c r="K977" s="26">
        <v>24.2</v>
      </c>
    </row>
    <row r="978" spans="1:12">
      <c r="B978" s="526"/>
      <c r="C978" s="526"/>
      <c r="D978" t="s">
        <v>19</v>
      </c>
      <c r="E978" s="8">
        <v>5</v>
      </c>
      <c r="G978" s="79">
        <f t="shared" si="17"/>
        <v>122.2</v>
      </c>
      <c r="J978">
        <v>70</v>
      </c>
      <c r="K978" s="26">
        <f>SUM(K976:K977)</f>
        <v>59.599999999999994</v>
      </c>
      <c r="L978" s="26">
        <f>J978-K978</f>
        <v>10.400000000000006</v>
      </c>
    </row>
    <row r="979" spans="1:12">
      <c r="A979" s="86">
        <v>46081</v>
      </c>
      <c r="B979" s="526" t="s">
        <v>135</v>
      </c>
      <c r="C979" s="526" t="s">
        <v>20</v>
      </c>
      <c r="D979" t="s">
        <v>18</v>
      </c>
      <c r="F979" s="8">
        <v>56</v>
      </c>
      <c r="G979" s="79">
        <f t="shared" si="17"/>
        <v>66.2</v>
      </c>
    </row>
    <row r="980" spans="1:12">
      <c r="A980" s="86">
        <v>46081</v>
      </c>
      <c r="B980" s="526" t="s">
        <v>135</v>
      </c>
      <c r="C980" s="526" t="s">
        <v>20</v>
      </c>
      <c r="D980" t="s">
        <v>19</v>
      </c>
      <c r="F980" s="8">
        <v>5</v>
      </c>
      <c r="G980" s="79">
        <f t="shared" si="17"/>
        <v>61.2</v>
      </c>
      <c r="I980" s="542" t="s">
        <v>439</v>
      </c>
      <c r="J980" s="542"/>
      <c r="K980" s="542"/>
    </row>
    <row r="981" spans="1:12">
      <c r="A981" s="7">
        <v>46105</v>
      </c>
      <c r="B981" s="526">
        <v>32873</v>
      </c>
      <c r="C981" s="526" t="s">
        <v>20</v>
      </c>
      <c r="D981" t="s">
        <v>16</v>
      </c>
      <c r="F981" s="2">
        <v>35</v>
      </c>
      <c r="G981" s="79">
        <f t="shared" si="17"/>
        <v>26.200000000000003</v>
      </c>
      <c r="H981" s="525">
        <v>2025</v>
      </c>
      <c r="I981" s="525" t="s">
        <v>34</v>
      </c>
      <c r="J981" t="s">
        <v>16</v>
      </c>
      <c r="K981" s="8">
        <v>31.5</v>
      </c>
    </row>
    <row r="982" spans="1:12">
      <c r="A982" s="7">
        <v>46105</v>
      </c>
      <c r="B982" s="526">
        <v>32873</v>
      </c>
      <c r="C982" s="526" t="s">
        <v>20</v>
      </c>
      <c r="D982" t="s">
        <v>17</v>
      </c>
      <c r="F982" s="2">
        <v>26.2</v>
      </c>
      <c r="G982" s="79">
        <f t="shared" si="17"/>
        <v>0</v>
      </c>
      <c r="I982" s="526"/>
      <c r="J982" t="s">
        <v>17</v>
      </c>
      <c r="K982" s="26">
        <v>24.3</v>
      </c>
    </row>
    <row r="983" spans="1:12">
      <c r="A983" s="88">
        <v>46112</v>
      </c>
      <c r="B983" s="525" t="s">
        <v>14</v>
      </c>
      <c r="C983" s="525" t="s">
        <v>23</v>
      </c>
      <c r="D983" s="339" t="s">
        <v>16</v>
      </c>
      <c r="E983" s="79">
        <v>33</v>
      </c>
      <c r="G983" s="79">
        <f t="shared" si="17"/>
        <v>33</v>
      </c>
      <c r="J983" t="s">
        <v>18</v>
      </c>
      <c r="K983" s="26">
        <v>10</v>
      </c>
    </row>
    <row r="984" spans="1:12">
      <c r="B984" s="526"/>
      <c r="C984" s="526"/>
      <c r="D984" t="s">
        <v>17</v>
      </c>
      <c r="E984" s="2">
        <v>28.4</v>
      </c>
      <c r="G984" s="79">
        <f t="shared" si="17"/>
        <v>61.4</v>
      </c>
      <c r="J984" t="s">
        <v>19</v>
      </c>
      <c r="K984" s="26">
        <v>5</v>
      </c>
    </row>
    <row r="985" spans="1:12">
      <c r="B985" s="526"/>
      <c r="C985" s="526"/>
      <c r="D985" t="s">
        <v>18</v>
      </c>
      <c r="E985" s="2">
        <v>60</v>
      </c>
      <c r="G985" s="79">
        <f t="shared" si="17"/>
        <v>121.4</v>
      </c>
      <c r="H985" s="525">
        <v>2026</v>
      </c>
      <c r="I985" s="525" t="s">
        <v>15</v>
      </c>
      <c r="J985" t="s">
        <v>16</v>
      </c>
      <c r="K985" s="26">
        <v>32.299999999999997</v>
      </c>
    </row>
    <row r="986" spans="1:12">
      <c r="B986" s="526"/>
      <c r="C986" s="526"/>
      <c r="D986" t="s">
        <v>19</v>
      </c>
      <c r="E986" s="2">
        <v>5</v>
      </c>
      <c r="G986" s="79">
        <f t="shared" si="17"/>
        <v>126.4</v>
      </c>
      <c r="I986" s="526"/>
      <c r="J986" t="s">
        <v>17</v>
      </c>
      <c r="K986" s="26">
        <v>21.9</v>
      </c>
    </row>
    <row r="987" spans="1:12">
      <c r="A987" s="86">
        <v>46112</v>
      </c>
      <c r="B987" s="526" t="s">
        <v>124</v>
      </c>
      <c r="C987" s="526" t="s">
        <v>23</v>
      </c>
      <c r="D987" t="s">
        <v>18</v>
      </c>
      <c r="E987" s="240"/>
      <c r="F987" s="240">
        <v>60</v>
      </c>
      <c r="G987" s="79">
        <f t="shared" si="17"/>
        <v>66.400000000000006</v>
      </c>
      <c r="J987" t="s">
        <v>146</v>
      </c>
      <c r="K987" s="240">
        <v>10</v>
      </c>
    </row>
    <row r="988" spans="1:12">
      <c r="A988" s="86">
        <v>46112</v>
      </c>
      <c r="B988" s="526" t="s">
        <v>124</v>
      </c>
      <c r="C988" s="526" t="s">
        <v>23</v>
      </c>
      <c r="D988" t="s">
        <v>19</v>
      </c>
      <c r="E988" s="240"/>
      <c r="F988" s="240">
        <v>5</v>
      </c>
      <c r="G988" s="79">
        <f t="shared" si="17"/>
        <v>61.400000000000006</v>
      </c>
      <c r="I988" s="525" t="s">
        <v>20</v>
      </c>
      <c r="J988" t="s">
        <v>16</v>
      </c>
      <c r="K988" s="240">
        <v>35</v>
      </c>
    </row>
    <row r="989" spans="1:12">
      <c r="B989" s="526"/>
      <c r="C989" s="526"/>
      <c r="G989" s="79">
        <f t="shared" si="17"/>
        <v>61.400000000000006</v>
      </c>
      <c r="I989" s="526"/>
      <c r="J989" t="s">
        <v>17</v>
      </c>
      <c r="K989" s="8">
        <v>26.2</v>
      </c>
    </row>
    <row r="990" spans="1:12">
      <c r="B990" s="526"/>
      <c r="C990" s="526"/>
      <c r="G990" s="79">
        <f t="shared" si="17"/>
        <v>61.400000000000006</v>
      </c>
      <c r="K990" s="113">
        <f>SUM(K981:K989)</f>
        <v>196.2</v>
      </c>
    </row>
    <row r="991" spans="1:12">
      <c r="B991" s="526"/>
      <c r="C991" s="526"/>
      <c r="G991" s="79">
        <f t="shared" si="17"/>
        <v>61.400000000000006</v>
      </c>
    </row>
    <row r="992" spans="1:12">
      <c r="B992" s="526"/>
      <c r="C992" s="526"/>
      <c r="G992" s="79">
        <f t="shared" si="17"/>
        <v>61.400000000000006</v>
      </c>
    </row>
    <row r="993" spans="2:12">
      <c r="B993" s="526"/>
      <c r="C993" s="526"/>
      <c r="G993" s="79">
        <f t="shared" si="17"/>
        <v>61.400000000000006</v>
      </c>
    </row>
    <row r="994" spans="2:12">
      <c r="B994" s="526"/>
      <c r="C994" s="526"/>
      <c r="G994" s="79">
        <f t="shared" si="17"/>
        <v>61.400000000000006</v>
      </c>
    </row>
    <row r="995" spans="2:12">
      <c r="B995" s="526"/>
      <c r="C995" s="526"/>
      <c r="G995" s="79">
        <f t="shared" si="17"/>
        <v>61.400000000000006</v>
      </c>
      <c r="I995" s="525" t="s">
        <v>15</v>
      </c>
      <c r="J995" t="s">
        <v>16</v>
      </c>
      <c r="K995" s="26">
        <v>32.299999999999997</v>
      </c>
    </row>
    <row r="996" spans="2:12">
      <c r="B996" s="526"/>
      <c r="C996" s="526"/>
      <c r="G996" s="79">
        <f t="shared" si="17"/>
        <v>61.400000000000006</v>
      </c>
      <c r="I996" s="526"/>
      <c r="J996" t="s">
        <v>17</v>
      </c>
      <c r="K996" s="26">
        <v>21.9</v>
      </c>
    </row>
    <row r="997" spans="2:12">
      <c r="B997" s="526"/>
      <c r="C997" s="526"/>
      <c r="G997" s="79">
        <f t="shared" si="17"/>
        <v>61.400000000000006</v>
      </c>
      <c r="J997" t="s">
        <v>146</v>
      </c>
      <c r="K997" s="240">
        <v>10</v>
      </c>
    </row>
    <row r="998" spans="2:12">
      <c r="B998" s="526"/>
      <c r="C998" s="526"/>
      <c r="G998" s="79">
        <f t="shared" si="17"/>
        <v>61.400000000000006</v>
      </c>
      <c r="J998">
        <v>100</v>
      </c>
      <c r="K998" s="26">
        <f>SUM(K995:K997)</f>
        <v>64.199999999999989</v>
      </c>
      <c r="L998" s="26">
        <f>J998-K998</f>
        <v>35.800000000000011</v>
      </c>
    </row>
    <row r="999" spans="2:12">
      <c r="B999" s="526"/>
      <c r="C999" s="526"/>
      <c r="G999" s="79">
        <f t="shared" si="17"/>
        <v>61.400000000000006</v>
      </c>
    </row>
    <row r="1000" spans="2:12">
      <c r="B1000" s="526"/>
      <c r="C1000" s="526"/>
      <c r="G1000" s="79">
        <f t="shared" si="17"/>
        <v>61.400000000000006</v>
      </c>
    </row>
    <row r="1001" spans="2:12">
      <c r="B1001" s="526"/>
      <c r="C1001" s="526"/>
      <c r="G1001" s="79">
        <f t="shared" si="17"/>
        <v>61.400000000000006</v>
      </c>
    </row>
    <row r="1002" spans="2:12">
      <c r="B1002" s="526"/>
      <c r="C1002" s="526"/>
      <c r="G1002" s="79">
        <f t="shared" si="17"/>
        <v>61.400000000000006</v>
      </c>
    </row>
    <row r="1003" spans="2:12">
      <c r="B1003" s="526"/>
      <c r="C1003" s="526"/>
      <c r="G1003" s="79">
        <f t="shared" si="17"/>
        <v>61.400000000000006</v>
      </c>
    </row>
    <row r="1004" spans="2:12">
      <c r="B1004" s="526"/>
      <c r="C1004" s="526"/>
      <c r="G1004" s="79">
        <f t="shared" si="17"/>
        <v>61.400000000000006</v>
      </c>
    </row>
    <row r="1005" spans="2:12">
      <c r="B1005" s="526"/>
      <c r="C1005" s="526"/>
      <c r="G1005" s="79">
        <f t="shared" si="17"/>
        <v>61.400000000000006</v>
      </c>
    </row>
    <row r="1006" spans="2:12">
      <c r="B1006" s="526"/>
      <c r="C1006" s="526"/>
      <c r="G1006" s="79">
        <f t="shared" si="17"/>
        <v>61.400000000000006</v>
      </c>
    </row>
    <row r="1007" spans="2:12">
      <c r="B1007" s="526"/>
      <c r="C1007" s="526"/>
      <c r="G1007" s="79">
        <f t="shared" si="17"/>
        <v>61.400000000000006</v>
      </c>
    </row>
    <row r="1008" spans="2:12">
      <c r="B1008" s="526"/>
      <c r="C1008" s="526"/>
      <c r="G1008" s="79">
        <f t="shared" si="17"/>
        <v>61.400000000000006</v>
      </c>
    </row>
    <row r="1009" spans="2:7">
      <c r="B1009" s="526"/>
      <c r="C1009" s="526"/>
      <c r="G1009" s="79">
        <f t="shared" si="17"/>
        <v>61.400000000000006</v>
      </c>
    </row>
    <row r="1010" spans="2:7">
      <c r="B1010" s="526"/>
      <c r="C1010" s="526"/>
      <c r="G1010" s="79">
        <f t="shared" si="17"/>
        <v>61.400000000000006</v>
      </c>
    </row>
    <row r="1011" spans="2:7">
      <c r="B1011" s="526"/>
      <c r="C1011" s="526"/>
      <c r="G1011" s="79">
        <f t="shared" si="17"/>
        <v>61.400000000000006</v>
      </c>
    </row>
    <row r="1012" spans="2:7">
      <c r="B1012" s="526"/>
      <c r="C1012" s="526"/>
      <c r="G1012" s="79">
        <f t="shared" si="17"/>
        <v>61.400000000000006</v>
      </c>
    </row>
    <row r="1013" spans="2:7">
      <c r="B1013" s="526"/>
      <c r="C1013" s="526"/>
      <c r="G1013" s="79">
        <f t="shared" si="17"/>
        <v>61.400000000000006</v>
      </c>
    </row>
    <row r="1014" spans="2:7">
      <c r="B1014" s="526"/>
      <c r="C1014" s="526"/>
      <c r="G1014" s="79">
        <f t="shared" si="17"/>
        <v>61.400000000000006</v>
      </c>
    </row>
    <row r="1015" spans="2:7">
      <c r="B1015" s="526"/>
      <c r="C1015" s="526"/>
      <c r="G1015" s="79">
        <f t="shared" si="17"/>
        <v>61.400000000000006</v>
      </c>
    </row>
    <row r="1016" spans="2:7">
      <c r="B1016" s="526"/>
      <c r="C1016" s="526"/>
      <c r="G1016" s="79">
        <f t="shared" si="17"/>
        <v>61.400000000000006</v>
      </c>
    </row>
    <row r="1017" spans="2:7">
      <c r="B1017" s="526"/>
      <c r="C1017" s="526"/>
      <c r="G1017" s="79">
        <f t="shared" si="17"/>
        <v>61.400000000000006</v>
      </c>
    </row>
    <row r="1018" spans="2:7">
      <c r="B1018" s="526"/>
      <c r="C1018" s="526"/>
      <c r="G1018" s="79">
        <f t="shared" si="17"/>
        <v>61.400000000000006</v>
      </c>
    </row>
    <row r="1019" spans="2:7">
      <c r="B1019" s="526"/>
      <c r="C1019" s="526"/>
      <c r="G1019" s="79">
        <f t="shared" si="17"/>
        <v>61.400000000000006</v>
      </c>
    </row>
    <row r="1020" spans="2:7">
      <c r="B1020" s="526"/>
      <c r="C1020" s="526"/>
      <c r="G1020" s="79">
        <f t="shared" si="17"/>
        <v>61.400000000000006</v>
      </c>
    </row>
    <row r="1021" spans="2:7">
      <c r="B1021" s="526"/>
      <c r="C1021" s="526"/>
      <c r="G1021" s="79">
        <f t="shared" si="17"/>
        <v>61.400000000000006</v>
      </c>
    </row>
    <row r="1022" spans="2:7">
      <c r="B1022" s="526"/>
      <c r="C1022" s="526"/>
      <c r="G1022" s="79">
        <f t="shared" si="17"/>
        <v>61.400000000000006</v>
      </c>
    </row>
    <row r="1023" spans="2:7">
      <c r="B1023" s="526"/>
      <c r="C1023" s="526"/>
      <c r="G1023" s="79">
        <f t="shared" si="17"/>
        <v>61.400000000000006</v>
      </c>
    </row>
    <row r="1024" spans="2:7">
      <c r="B1024" s="526"/>
      <c r="C1024" s="526"/>
      <c r="G1024" s="79">
        <f t="shared" si="17"/>
        <v>61.400000000000006</v>
      </c>
    </row>
    <row r="1025" spans="2:7">
      <c r="B1025" s="526"/>
      <c r="C1025" s="526"/>
      <c r="G1025" s="79">
        <f t="shared" si="17"/>
        <v>61.400000000000006</v>
      </c>
    </row>
    <row r="1026" spans="2:7">
      <c r="B1026" s="526"/>
      <c r="C1026" s="526"/>
      <c r="G1026" s="79">
        <f t="shared" si="17"/>
        <v>61.400000000000006</v>
      </c>
    </row>
    <row r="1027" spans="2:7">
      <c r="B1027" s="526"/>
      <c r="C1027" s="526"/>
      <c r="G1027" s="79">
        <f t="shared" ref="G1027:G1090" si="18">+G1026+E1027-F1027</f>
        <v>61.400000000000006</v>
      </c>
    </row>
    <row r="1028" spans="2:7">
      <c r="B1028" s="526"/>
      <c r="C1028" s="526"/>
      <c r="G1028" s="79">
        <f t="shared" si="18"/>
        <v>61.400000000000006</v>
      </c>
    </row>
    <row r="1029" spans="2:7">
      <c r="B1029" s="526"/>
      <c r="C1029" s="526"/>
      <c r="G1029" s="79">
        <f t="shared" si="18"/>
        <v>61.400000000000006</v>
      </c>
    </row>
    <row r="1030" spans="2:7">
      <c r="B1030" s="526"/>
      <c r="C1030" s="526"/>
      <c r="G1030" s="79">
        <f t="shared" si="18"/>
        <v>61.400000000000006</v>
      </c>
    </row>
    <row r="1031" spans="2:7">
      <c r="B1031" s="526"/>
      <c r="C1031" s="526"/>
      <c r="G1031" s="79">
        <f t="shared" si="18"/>
        <v>61.400000000000006</v>
      </c>
    </row>
    <row r="1032" spans="2:7">
      <c r="B1032" s="526"/>
      <c r="C1032" s="526"/>
      <c r="G1032" s="79">
        <f t="shared" si="18"/>
        <v>61.400000000000006</v>
      </c>
    </row>
    <row r="1033" spans="2:7">
      <c r="B1033" s="526"/>
      <c r="C1033" s="526"/>
      <c r="G1033" s="79">
        <f t="shared" si="18"/>
        <v>61.400000000000006</v>
      </c>
    </row>
    <row r="1034" spans="2:7">
      <c r="B1034" s="526"/>
      <c r="C1034" s="526"/>
      <c r="G1034" s="79">
        <f t="shared" si="18"/>
        <v>61.400000000000006</v>
      </c>
    </row>
    <row r="1035" spans="2:7">
      <c r="B1035" s="526"/>
      <c r="C1035" s="526"/>
      <c r="G1035" s="79">
        <f t="shared" si="18"/>
        <v>61.400000000000006</v>
      </c>
    </row>
    <row r="1036" spans="2:7">
      <c r="B1036" s="526"/>
      <c r="C1036" s="526"/>
      <c r="G1036" s="79">
        <f t="shared" si="18"/>
        <v>61.400000000000006</v>
      </c>
    </row>
    <row r="1037" spans="2:7">
      <c r="B1037" s="526"/>
      <c r="C1037" s="526"/>
      <c r="G1037" s="79">
        <f t="shared" si="18"/>
        <v>61.400000000000006</v>
      </c>
    </row>
    <row r="1038" spans="2:7">
      <c r="B1038" s="526"/>
      <c r="C1038" s="526"/>
      <c r="G1038" s="79">
        <f t="shared" si="18"/>
        <v>61.400000000000006</v>
      </c>
    </row>
    <row r="1039" spans="2:7">
      <c r="B1039" s="526"/>
      <c r="C1039" s="526"/>
      <c r="G1039" s="79">
        <f t="shared" si="18"/>
        <v>61.400000000000006</v>
      </c>
    </row>
    <row r="1040" spans="2:7">
      <c r="B1040" s="526"/>
      <c r="C1040" s="526"/>
      <c r="G1040" s="79">
        <f t="shared" si="18"/>
        <v>61.400000000000006</v>
      </c>
    </row>
    <row r="1041" spans="2:7">
      <c r="B1041" s="526"/>
      <c r="C1041" s="526"/>
      <c r="G1041" s="79">
        <f t="shared" si="18"/>
        <v>61.400000000000006</v>
      </c>
    </row>
    <row r="1042" spans="2:7">
      <c r="B1042" s="526"/>
      <c r="C1042" s="526"/>
      <c r="G1042" s="79">
        <f t="shared" si="18"/>
        <v>61.400000000000006</v>
      </c>
    </row>
    <row r="1043" spans="2:7">
      <c r="B1043" s="526"/>
      <c r="C1043" s="526"/>
      <c r="G1043" s="79">
        <f t="shared" si="18"/>
        <v>61.400000000000006</v>
      </c>
    </row>
    <row r="1044" spans="2:7">
      <c r="B1044" s="526"/>
      <c r="C1044" s="526"/>
      <c r="G1044" s="79">
        <f t="shared" si="18"/>
        <v>61.400000000000006</v>
      </c>
    </row>
    <row r="1045" spans="2:7">
      <c r="B1045" s="526"/>
      <c r="C1045" s="526"/>
      <c r="G1045" s="79">
        <f t="shared" si="18"/>
        <v>61.400000000000006</v>
      </c>
    </row>
    <row r="1046" spans="2:7">
      <c r="B1046" s="526"/>
      <c r="C1046" s="526"/>
      <c r="G1046" s="79">
        <f t="shared" si="18"/>
        <v>61.400000000000006</v>
      </c>
    </row>
    <row r="1047" spans="2:7">
      <c r="B1047" s="526"/>
      <c r="C1047" s="526"/>
      <c r="G1047" s="79">
        <f t="shared" si="18"/>
        <v>61.400000000000006</v>
      </c>
    </row>
    <row r="1048" spans="2:7">
      <c r="B1048" s="526"/>
      <c r="C1048" s="526"/>
      <c r="G1048" s="79">
        <f t="shared" si="18"/>
        <v>61.400000000000006</v>
      </c>
    </row>
    <row r="1049" spans="2:7">
      <c r="B1049" s="526"/>
      <c r="C1049" s="526"/>
      <c r="G1049" s="79">
        <f t="shared" si="18"/>
        <v>61.400000000000006</v>
      </c>
    </row>
    <row r="1050" spans="2:7">
      <c r="B1050" s="526"/>
      <c r="C1050" s="526"/>
      <c r="G1050" s="79">
        <f t="shared" si="18"/>
        <v>61.400000000000006</v>
      </c>
    </row>
    <row r="1051" spans="2:7">
      <c r="B1051" s="526"/>
      <c r="C1051" s="526"/>
      <c r="G1051" s="79">
        <f t="shared" si="18"/>
        <v>61.400000000000006</v>
      </c>
    </row>
    <row r="1052" spans="2:7">
      <c r="B1052" s="526"/>
      <c r="C1052" s="526"/>
      <c r="G1052" s="79">
        <f t="shared" si="18"/>
        <v>61.400000000000006</v>
      </c>
    </row>
    <row r="1053" spans="2:7">
      <c r="B1053" s="526"/>
      <c r="C1053" s="526"/>
      <c r="G1053" s="79">
        <f t="shared" si="18"/>
        <v>61.400000000000006</v>
      </c>
    </row>
    <row r="1054" spans="2:7">
      <c r="B1054" s="526"/>
      <c r="C1054" s="526"/>
      <c r="G1054" s="79">
        <f t="shared" si="18"/>
        <v>61.400000000000006</v>
      </c>
    </row>
    <row r="1055" spans="2:7">
      <c r="B1055" s="526"/>
      <c r="C1055" s="526"/>
      <c r="G1055" s="79">
        <f t="shared" si="18"/>
        <v>61.400000000000006</v>
      </c>
    </row>
    <row r="1056" spans="2:7">
      <c r="B1056" s="526"/>
      <c r="C1056" s="526"/>
      <c r="G1056" s="79">
        <f t="shared" si="18"/>
        <v>61.400000000000006</v>
      </c>
    </row>
    <row r="1057" spans="2:7">
      <c r="B1057" s="526"/>
      <c r="C1057" s="526"/>
      <c r="G1057" s="79">
        <f t="shared" si="18"/>
        <v>61.400000000000006</v>
      </c>
    </row>
    <row r="1058" spans="2:7">
      <c r="B1058" s="526"/>
      <c r="C1058" s="526"/>
      <c r="G1058" s="79">
        <f t="shared" si="18"/>
        <v>61.400000000000006</v>
      </c>
    </row>
    <row r="1059" spans="2:7">
      <c r="B1059" s="526"/>
      <c r="C1059" s="526"/>
      <c r="G1059" s="79">
        <f t="shared" si="18"/>
        <v>61.400000000000006</v>
      </c>
    </row>
    <row r="1060" spans="2:7">
      <c r="B1060" s="526"/>
      <c r="C1060" s="526"/>
      <c r="G1060" s="79">
        <f t="shared" si="18"/>
        <v>61.400000000000006</v>
      </c>
    </row>
    <row r="1061" spans="2:7">
      <c r="B1061" s="526"/>
      <c r="C1061" s="526"/>
      <c r="G1061" s="79">
        <f t="shared" si="18"/>
        <v>61.400000000000006</v>
      </c>
    </row>
    <row r="1062" spans="2:7">
      <c r="B1062" s="526"/>
      <c r="C1062" s="526"/>
      <c r="G1062" s="79">
        <f t="shared" si="18"/>
        <v>61.400000000000006</v>
      </c>
    </row>
    <row r="1063" spans="2:7">
      <c r="B1063" s="526"/>
      <c r="C1063" s="526"/>
      <c r="G1063" s="79">
        <f t="shared" si="18"/>
        <v>61.400000000000006</v>
      </c>
    </row>
    <row r="1064" spans="2:7">
      <c r="B1064" s="526"/>
      <c r="C1064" s="526"/>
      <c r="G1064" s="79">
        <f t="shared" si="18"/>
        <v>61.400000000000006</v>
      </c>
    </row>
    <row r="1065" spans="2:7">
      <c r="B1065" s="526"/>
      <c r="C1065" s="526"/>
      <c r="G1065" s="79">
        <f t="shared" si="18"/>
        <v>61.400000000000006</v>
      </c>
    </row>
    <row r="1066" spans="2:7">
      <c r="B1066" s="526"/>
      <c r="C1066" s="526"/>
      <c r="G1066" s="79">
        <f t="shared" si="18"/>
        <v>61.400000000000006</v>
      </c>
    </row>
    <row r="1067" spans="2:7">
      <c r="B1067" s="526"/>
      <c r="C1067" s="526"/>
      <c r="G1067" s="79">
        <f t="shared" si="18"/>
        <v>61.400000000000006</v>
      </c>
    </row>
    <row r="1068" spans="2:7">
      <c r="B1068" s="526"/>
      <c r="C1068" s="526"/>
      <c r="G1068" s="79">
        <f t="shared" si="18"/>
        <v>61.400000000000006</v>
      </c>
    </row>
    <row r="1069" spans="2:7">
      <c r="B1069" s="526"/>
      <c r="C1069" s="526"/>
      <c r="G1069" s="79">
        <f t="shared" si="18"/>
        <v>61.400000000000006</v>
      </c>
    </row>
    <row r="1070" spans="2:7">
      <c r="B1070" s="526"/>
      <c r="C1070" s="526"/>
      <c r="G1070" s="79">
        <f t="shared" si="18"/>
        <v>61.400000000000006</v>
      </c>
    </row>
    <row r="1071" spans="2:7">
      <c r="B1071" s="526"/>
      <c r="C1071" s="526"/>
      <c r="G1071" s="79">
        <f t="shared" si="18"/>
        <v>61.400000000000006</v>
      </c>
    </row>
    <row r="1072" spans="2:7">
      <c r="B1072" s="526"/>
      <c r="C1072" s="526"/>
      <c r="G1072" s="79">
        <f t="shared" si="18"/>
        <v>61.400000000000006</v>
      </c>
    </row>
    <row r="1073" spans="2:7">
      <c r="B1073" s="526"/>
      <c r="C1073" s="526"/>
      <c r="G1073" s="79">
        <f t="shared" si="18"/>
        <v>61.400000000000006</v>
      </c>
    </row>
    <row r="1074" spans="2:7">
      <c r="B1074" s="526"/>
      <c r="C1074" s="526"/>
      <c r="G1074" s="79">
        <f t="shared" si="18"/>
        <v>61.400000000000006</v>
      </c>
    </row>
    <row r="1075" spans="2:7">
      <c r="B1075" s="526"/>
      <c r="C1075" s="526"/>
      <c r="G1075" s="79">
        <f t="shared" si="18"/>
        <v>61.400000000000006</v>
      </c>
    </row>
    <row r="1076" spans="2:7">
      <c r="B1076" s="526"/>
      <c r="C1076" s="526"/>
      <c r="G1076" s="79">
        <f t="shared" si="18"/>
        <v>61.400000000000006</v>
      </c>
    </row>
    <row r="1077" spans="2:7">
      <c r="B1077" s="526"/>
      <c r="C1077" s="526"/>
      <c r="G1077" s="79">
        <f t="shared" si="18"/>
        <v>61.400000000000006</v>
      </c>
    </row>
    <row r="1078" spans="2:7">
      <c r="B1078" s="526"/>
      <c r="C1078" s="526"/>
      <c r="G1078" s="79">
        <f t="shared" si="18"/>
        <v>61.400000000000006</v>
      </c>
    </row>
    <row r="1079" spans="2:7">
      <c r="B1079" s="526"/>
      <c r="C1079" s="526"/>
      <c r="G1079" s="79">
        <f t="shared" si="18"/>
        <v>61.400000000000006</v>
      </c>
    </row>
    <row r="1080" spans="2:7">
      <c r="B1080" s="526"/>
      <c r="C1080" s="526"/>
      <c r="G1080" s="79">
        <f t="shared" si="18"/>
        <v>61.400000000000006</v>
      </c>
    </row>
    <row r="1081" spans="2:7">
      <c r="B1081" s="526"/>
      <c r="C1081" s="526"/>
      <c r="G1081" s="79">
        <f t="shared" si="18"/>
        <v>61.400000000000006</v>
      </c>
    </row>
    <row r="1082" spans="2:7">
      <c r="B1082" s="526"/>
      <c r="C1082" s="526"/>
      <c r="G1082" s="79">
        <f t="shared" si="18"/>
        <v>61.400000000000006</v>
      </c>
    </row>
    <row r="1083" spans="2:7">
      <c r="B1083" s="526"/>
      <c r="C1083" s="526"/>
      <c r="G1083" s="79">
        <f t="shared" si="18"/>
        <v>61.400000000000006</v>
      </c>
    </row>
    <row r="1084" spans="2:7">
      <c r="B1084" s="526"/>
      <c r="C1084" s="526"/>
      <c r="G1084" s="79">
        <f t="shared" si="18"/>
        <v>61.400000000000006</v>
      </c>
    </row>
    <row r="1085" spans="2:7">
      <c r="B1085" s="526"/>
      <c r="C1085" s="526"/>
      <c r="G1085" s="79">
        <f t="shared" si="18"/>
        <v>61.400000000000006</v>
      </c>
    </row>
    <row r="1086" spans="2:7">
      <c r="B1086" s="526"/>
      <c r="C1086" s="526"/>
      <c r="G1086" s="79">
        <f t="shared" si="18"/>
        <v>61.400000000000006</v>
      </c>
    </row>
    <row r="1087" spans="2:7">
      <c r="B1087" s="526"/>
      <c r="C1087" s="526"/>
      <c r="G1087" s="79">
        <f t="shared" si="18"/>
        <v>61.400000000000006</v>
      </c>
    </row>
    <row r="1088" spans="2:7">
      <c r="B1088" s="526"/>
      <c r="C1088" s="526"/>
      <c r="G1088" s="79">
        <f t="shared" si="18"/>
        <v>61.400000000000006</v>
      </c>
    </row>
    <row r="1089" spans="2:7">
      <c r="B1089" s="526"/>
      <c r="C1089" s="526"/>
      <c r="G1089" s="79">
        <f t="shared" si="18"/>
        <v>61.400000000000006</v>
      </c>
    </row>
    <row r="1090" spans="2:7">
      <c r="B1090" s="526"/>
      <c r="C1090" s="526"/>
      <c r="G1090" s="79">
        <f t="shared" si="18"/>
        <v>61.400000000000006</v>
      </c>
    </row>
    <row r="1091" spans="2:7">
      <c r="B1091" s="526"/>
      <c r="C1091" s="526"/>
      <c r="G1091" s="79">
        <f t="shared" ref="G1091:G1154" si="19">+G1090+E1091-F1091</f>
        <v>61.400000000000006</v>
      </c>
    </row>
    <row r="1092" spans="2:7">
      <c r="B1092" s="526"/>
      <c r="C1092" s="526"/>
      <c r="G1092" s="79">
        <f t="shared" si="19"/>
        <v>61.400000000000006</v>
      </c>
    </row>
    <row r="1093" spans="2:7">
      <c r="B1093" s="526"/>
      <c r="C1093" s="526"/>
      <c r="G1093" s="79">
        <f t="shared" si="19"/>
        <v>61.400000000000006</v>
      </c>
    </row>
    <row r="1094" spans="2:7">
      <c r="B1094" s="526"/>
      <c r="C1094" s="526"/>
      <c r="G1094" s="79">
        <f t="shared" si="19"/>
        <v>61.400000000000006</v>
      </c>
    </row>
    <row r="1095" spans="2:7">
      <c r="B1095" s="526"/>
      <c r="C1095" s="526"/>
      <c r="G1095" s="79">
        <f t="shared" si="19"/>
        <v>61.400000000000006</v>
      </c>
    </row>
    <row r="1096" spans="2:7">
      <c r="B1096" s="526"/>
      <c r="C1096" s="526"/>
      <c r="G1096" s="79">
        <f t="shared" si="19"/>
        <v>61.400000000000006</v>
      </c>
    </row>
    <row r="1097" spans="2:7">
      <c r="B1097" s="526"/>
      <c r="C1097" s="526"/>
      <c r="G1097" s="79">
        <f t="shared" si="19"/>
        <v>61.400000000000006</v>
      </c>
    </row>
    <row r="1098" spans="2:7">
      <c r="B1098" s="526"/>
      <c r="C1098" s="526"/>
      <c r="G1098" s="79">
        <f t="shared" si="19"/>
        <v>61.400000000000006</v>
      </c>
    </row>
    <row r="1099" spans="2:7">
      <c r="B1099" s="526"/>
      <c r="C1099" s="526"/>
      <c r="G1099" s="79">
        <f t="shared" si="19"/>
        <v>61.400000000000006</v>
      </c>
    </row>
    <row r="1100" spans="2:7">
      <c r="B1100" s="526"/>
      <c r="C1100" s="526"/>
      <c r="G1100" s="79">
        <f t="shared" si="19"/>
        <v>61.400000000000006</v>
      </c>
    </row>
    <row r="1101" spans="2:7">
      <c r="B1101" s="526"/>
      <c r="C1101" s="526"/>
      <c r="G1101" s="79">
        <f t="shared" si="19"/>
        <v>61.400000000000006</v>
      </c>
    </row>
    <row r="1102" spans="2:7">
      <c r="B1102" s="526"/>
      <c r="C1102" s="526"/>
      <c r="G1102" s="79">
        <f t="shared" si="19"/>
        <v>61.400000000000006</v>
      </c>
    </row>
    <row r="1103" spans="2:7">
      <c r="B1103" s="526"/>
      <c r="C1103" s="526"/>
      <c r="G1103" s="79">
        <f t="shared" si="19"/>
        <v>61.400000000000006</v>
      </c>
    </row>
    <row r="1104" spans="2:7">
      <c r="B1104" s="526"/>
      <c r="C1104" s="526"/>
      <c r="G1104" s="79">
        <f t="shared" si="19"/>
        <v>61.400000000000006</v>
      </c>
    </row>
    <row r="1105" spans="2:7">
      <c r="B1105" s="526"/>
      <c r="C1105" s="526"/>
      <c r="G1105" s="79">
        <f t="shared" si="19"/>
        <v>61.400000000000006</v>
      </c>
    </row>
    <row r="1106" spans="2:7">
      <c r="B1106" s="526"/>
      <c r="C1106" s="526"/>
      <c r="G1106" s="79">
        <f t="shared" si="19"/>
        <v>61.400000000000006</v>
      </c>
    </row>
    <row r="1107" spans="2:7">
      <c r="B1107" s="526"/>
      <c r="C1107" s="526"/>
      <c r="G1107" s="79">
        <f t="shared" si="19"/>
        <v>61.400000000000006</v>
      </c>
    </row>
    <row r="1108" spans="2:7">
      <c r="B1108" s="526"/>
      <c r="C1108" s="526"/>
      <c r="G1108" s="79">
        <f t="shared" si="19"/>
        <v>61.400000000000006</v>
      </c>
    </row>
    <row r="1109" spans="2:7">
      <c r="B1109" s="526"/>
      <c r="C1109" s="526"/>
      <c r="G1109" s="79">
        <f t="shared" si="19"/>
        <v>61.400000000000006</v>
      </c>
    </row>
    <row r="1110" spans="2:7">
      <c r="B1110" s="526"/>
      <c r="C1110" s="526"/>
      <c r="G1110" s="79">
        <f t="shared" si="19"/>
        <v>61.400000000000006</v>
      </c>
    </row>
    <row r="1111" spans="2:7">
      <c r="B1111" s="526"/>
      <c r="C1111" s="526"/>
      <c r="G1111" s="79">
        <f t="shared" si="19"/>
        <v>61.400000000000006</v>
      </c>
    </row>
    <row r="1112" spans="2:7">
      <c r="B1112" s="526"/>
      <c r="C1112" s="526"/>
      <c r="G1112" s="79">
        <f t="shared" si="19"/>
        <v>61.400000000000006</v>
      </c>
    </row>
    <row r="1113" spans="2:7">
      <c r="B1113" s="526"/>
      <c r="C1113" s="526"/>
      <c r="G1113" s="79">
        <f t="shared" si="19"/>
        <v>61.400000000000006</v>
      </c>
    </row>
    <row r="1114" spans="2:7">
      <c r="B1114" s="526"/>
      <c r="C1114" s="526"/>
      <c r="G1114" s="79">
        <f t="shared" si="19"/>
        <v>61.400000000000006</v>
      </c>
    </row>
    <row r="1115" spans="2:7">
      <c r="B1115" s="526"/>
      <c r="C1115" s="526"/>
      <c r="G1115" s="79">
        <f t="shared" si="19"/>
        <v>61.400000000000006</v>
      </c>
    </row>
    <row r="1116" spans="2:7">
      <c r="B1116" s="526"/>
      <c r="C1116" s="526"/>
      <c r="G1116" s="79">
        <f t="shared" si="19"/>
        <v>61.400000000000006</v>
      </c>
    </row>
    <row r="1117" spans="2:7">
      <c r="B1117" s="526"/>
      <c r="C1117" s="526"/>
      <c r="G1117" s="79">
        <f t="shared" si="19"/>
        <v>61.400000000000006</v>
      </c>
    </row>
    <row r="1118" spans="2:7">
      <c r="B1118" s="526"/>
      <c r="C1118" s="526"/>
      <c r="G1118" s="79">
        <f t="shared" si="19"/>
        <v>61.400000000000006</v>
      </c>
    </row>
    <row r="1119" spans="2:7">
      <c r="B1119" s="526"/>
      <c r="C1119" s="526"/>
      <c r="G1119" s="79">
        <f t="shared" si="19"/>
        <v>61.400000000000006</v>
      </c>
    </row>
    <row r="1120" spans="2:7">
      <c r="B1120" s="526"/>
      <c r="C1120" s="526"/>
      <c r="G1120" s="79">
        <f t="shared" si="19"/>
        <v>61.400000000000006</v>
      </c>
    </row>
    <row r="1121" spans="2:7">
      <c r="B1121" s="526"/>
      <c r="C1121" s="526"/>
      <c r="G1121" s="79">
        <f t="shared" si="19"/>
        <v>61.400000000000006</v>
      </c>
    </row>
    <row r="1122" spans="2:7">
      <c r="B1122" s="526"/>
      <c r="C1122" s="526"/>
      <c r="G1122" s="79">
        <f t="shared" si="19"/>
        <v>61.400000000000006</v>
      </c>
    </row>
    <row r="1123" spans="2:7">
      <c r="B1123" s="526"/>
      <c r="C1123" s="526"/>
      <c r="G1123" s="79">
        <f t="shared" si="19"/>
        <v>61.400000000000006</v>
      </c>
    </row>
    <row r="1124" spans="2:7">
      <c r="B1124" s="526"/>
      <c r="C1124" s="526"/>
      <c r="G1124" s="79">
        <f t="shared" si="19"/>
        <v>61.400000000000006</v>
      </c>
    </row>
    <row r="1125" spans="2:7">
      <c r="B1125" s="526"/>
      <c r="C1125" s="526"/>
      <c r="G1125" s="79">
        <f t="shared" si="19"/>
        <v>61.400000000000006</v>
      </c>
    </row>
    <row r="1126" spans="2:7">
      <c r="B1126" s="526"/>
      <c r="C1126" s="526"/>
      <c r="G1126" s="79">
        <f t="shared" si="19"/>
        <v>61.400000000000006</v>
      </c>
    </row>
    <row r="1127" spans="2:7">
      <c r="B1127" s="526"/>
      <c r="C1127" s="526"/>
      <c r="G1127" s="79">
        <f t="shared" si="19"/>
        <v>61.400000000000006</v>
      </c>
    </row>
    <row r="1128" spans="2:7">
      <c r="B1128" s="526"/>
      <c r="C1128" s="526"/>
      <c r="G1128" s="79">
        <f t="shared" si="19"/>
        <v>61.400000000000006</v>
      </c>
    </row>
    <row r="1129" spans="2:7">
      <c r="B1129" s="526"/>
      <c r="C1129" s="526"/>
      <c r="G1129" s="79">
        <f t="shared" si="19"/>
        <v>61.400000000000006</v>
      </c>
    </row>
    <row r="1130" spans="2:7">
      <c r="B1130" s="526"/>
      <c r="C1130" s="526"/>
      <c r="G1130" s="79">
        <f t="shared" si="19"/>
        <v>61.400000000000006</v>
      </c>
    </row>
    <row r="1131" spans="2:7">
      <c r="B1131" s="526"/>
      <c r="C1131" s="526"/>
      <c r="G1131" s="79">
        <f t="shared" si="19"/>
        <v>61.400000000000006</v>
      </c>
    </row>
    <row r="1132" spans="2:7">
      <c r="B1132" s="526"/>
      <c r="C1132" s="526"/>
      <c r="G1132" s="79">
        <f t="shared" si="19"/>
        <v>61.400000000000006</v>
      </c>
    </row>
    <row r="1133" spans="2:7">
      <c r="B1133" s="526"/>
      <c r="C1133" s="526"/>
      <c r="G1133" s="79">
        <f t="shared" si="19"/>
        <v>61.400000000000006</v>
      </c>
    </row>
    <row r="1134" spans="2:7">
      <c r="B1134" s="526"/>
      <c r="C1134" s="526"/>
      <c r="G1134" s="79">
        <f t="shared" si="19"/>
        <v>61.400000000000006</v>
      </c>
    </row>
    <row r="1135" spans="2:7">
      <c r="B1135" s="526"/>
      <c r="C1135" s="526"/>
      <c r="G1135" s="79">
        <f t="shared" si="19"/>
        <v>61.400000000000006</v>
      </c>
    </row>
    <row r="1136" spans="2:7">
      <c r="B1136" s="526"/>
      <c r="C1136" s="526"/>
      <c r="G1136" s="79">
        <f t="shared" si="19"/>
        <v>61.400000000000006</v>
      </c>
    </row>
    <row r="1137" spans="2:7">
      <c r="B1137" s="526"/>
      <c r="C1137" s="526"/>
      <c r="G1137" s="79">
        <f t="shared" si="19"/>
        <v>61.400000000000006</v>
      </c>
    </row>
    <row r="1138" spans="2:7">
      <c r="B1138" s="526"/>
      <c r="C1138" s="526"/>
      <c r="G1138" s="79">
        <f t="shared" si="19"/>
        <v>61.400000000000006</v>
      </c>
    </row>
    <row r="1139" spans="2:7">
      <c r="B1139" s="526"/>
      <c r="C1139" s="526"/>
      <c r="G1139" s="79">
        <f t="shared" si="19"/>
        <v>61.400000000000006</v>
      </c>
    </row>
    <row r="1140" spans="2:7">
      <c r="B1140" s="526"/>
      <c r="C1140" s="526"/>
      <c r="G1140" s="79">
        <f t="shared" si="19"/>
        <v>61.400000000000006</v>
      </c>
    </row>
    <row r="1141" spans="2:7">
      <c r="B1141" s="526"/>
      <c r="C1141" s="526"/>
      <c r="G1141" s="79">
        <f t="shared" si="19"/>
        <v>61.400000000000006</v>
      </c>
    </row>
    <row r="1142" spans="2:7">
      <c r="B1142" s="526"/>
      <c r="C1142" s="526"/>
      <c r="G1142" s="79">
        <f t="shared" si="19"/>
        <v>61.400000000000006</v>
      </c>
    </row>
    <row r="1143" spans="2:7">
      <c r="B1143" s="526"/>
      <c r="C1143" s="526"/>
      <c r="G1143" s="79">
        <f t="shared" si="19"/>
        <v>61.400000000000006</v>
      </c>
    </row>
    <row r="1144" spans="2:7">
      <c r="B1144" s="526"/>
      <c r="C1144" s="526"/>
      <c r="G1144" s="79">
        <f t="shared" si="19"/>
        <v>61.400000000000006</v>
      </c>
    </row>
    <row r="1145" spans="2:7">
      <c r="B1145" s="526"/>
      <c r="C1145" s="526"/>
      <c r="G1145" s="79">
        <f t="shared" si="19"/>
        <v>61.400000000000006</v>
      </c>
    </row>
    <row r="1146" spans="2:7">
      <c r="B1146" s="526"/>
      <c r="C1146" s="526"/>
      <c r="G1146" s="79">
        <f t="shared" si="19"/>
        <v>61.400000000000006</v>
      </c>
    </row>
    <row r="1147" spans="2:7">
      <c r="B1147" s="526"/>
      <c r="C1147" s="526"/>
      <c r="G1147" s="79">
        <f t="shared" si="19"/>
        <v>61.400000000000006</v>
      </c>
    </row>
    <row r="1148" spans="2:7">
      <c r="B1148" s="526"/>
      <c r="C1148" s="526"/>
      <c r="G1148" s="79">
        <f t="shared" si="19"/>
        <v>61.400000000000006</v>
      </c>
    </row>
    <row r="1149" spans="2:7">
      <c r="B1149" s="526"/>
      <c r="C1149" s="526"/>
      <c r="G1149" s="79">
        <f t="shared" si="19"/>
        <v>61.400000000000006</v>
      </c>
    </row>
    <row r="1150" spans="2:7">
      <c r="B1150" s="526"/>
      <c r="C1150" s="526"/>
      <c r="G1150" s="79">
        <f t="shared" si="19"/>
        <v>61.400000000000006</v>
      </c>
    </row>
    <row r="1151" spans="2:7">
      <c r="B1151" s="526"/>
      <c r="C1151" s="526"/>
      <c r="G1151" s="79">
        <f t="shared" si="19"/>
        <v>61.400000000000006</v>
      </c>
    </row>
    <row r="1152" spans="2:7">
      <c r="B1152" s="526"/>
      <c r="C1152" s="526"/>
      <c r="G1152" s="79">
        <f t="shared" si="19"/>
        <v>61.400000000000006</v>
      </c>
    </row>
    <row r="1153" spans="2:7">
      <c r="B1153" s="526"/>
      <c r="C1153" s="526"/>
      <c r="G1153" s="79">
        <f t="shared" si="19"/>
        <v>61.400000000000006</v>
      </c>
    </row>
    <row r="1154" spans="2:7">
      <c r="B1154" s="526"/>
      <c r="C1154" s="526"/>
      <c r="G1154" s="79">
        <f t="shared" si="19"/>
        <v>61.400000000000006</v>
      </c>
    </row>
    <row r="1155" spans="2:7">
      <c r="B1155" s="526"/>
      <c r="C1155" s="526"/>
      <c r="G1155" s="79">
        <f t="shared" ref="G1155:G1218" si="20">+G1154+E1155-F1155</f>
        <v>61.400000000000006</v>
      </c>
    </row>
    <row r="1156" spans="2:7">
      <c r="B1156" s="526"/>
      <c r="C1156" s="526"/>
      <c r="G1156" s="79">
        <f t="shared" si="20"/>
        <v>61.400000000000006</v>
      </c>
    </row>
    <row r="1157" spans="2:7">
      <c r="B1157" s="526"/>
      <c r="C1157" s="526"/>
      <c r="G1157" s="79">
        <f t="shared" si="20"/>
        <v>61.400000000000006</v>
      </c>
    </row>
    <row r="1158" spans="2:7">
      <c r="B1158" s="526"/>
      <c r="C1158" s="526"/>
      <c r="G1158" s="79">
        <f t="shared" si="20"/>
        <v>61.400000000000006</v>
      </c>
    </row>
    <row r="1159" spans="2:7">
      <c r="B1159" s="526"/>
      <c r="C1159" s="526"/>
      <c r="G1159" s="79">
        <f t="shared" si="20"/>
        <v>61.400000000000006</v>
      </c>
    </row>
    <row r="1160" spans="2:7">
      <c r="B1160" s="526"/>
      <c r="C1160" s="526"/>
      <c r="G1160" s="79">
        <f t="shared" si="20"/>
        <v>61.400000000000006</v>
      </c>
    </row>
    <row r="1161" spans="2:7">
      <c r="B1161" s="526"/>
      <c r="C1161" s="526"/>
      <c r="G1161" s="79">
        <f t="shared" si="20"/>
        <v>61.400000000000006</v>
      </c>
    </row>
    <row r="1162" spans="2:7">
      <c r="B1162" s="526"/>
      <c r="C1162" s="526"/>
      <c r="G1162" s="79">
        <f t="shared" si="20"/>
        <v>61.400000000000006</v>
      </c>
    </row>
    <row r="1163" spans="2:7">
      <c r="B1163" s="526"/>
      <c r="C1163" s="526"/>
      <c r="G1163" s="79">
        <f t="shared" si="20"/>
        <v>61.400000000000006</v>
      </c>
    </row>
    <row r="1164" spans="2:7">
      <c r="B1164" s="526"/>
      <c r="C1164" s="526"/>
      <c r="G1164" s="79">
        <f t="shared" si="20"/>
        <v>61.400000000000006</v>
      </c>
    </row>
    <row r="1165" spans="2:7">
      <c r="B1165" s="526"/>
      <c r="C1165" s="526"/>
      <c r="G1165" s="79">
        <f t="shared" si="20"/>
        <v>61.400000000000006</v>
      </c>
    </row>
    <row r="1166" spans="2:7">
      <c r="B1166" s="526"/>
      <c r="C1166" s="526"/>
      <c r="G1166" s="79">
        <f t="shared" si="20"/>
        <v>61.400000000000006</v>
      </c>
    </row>
    <row r="1167" spans="2:7">
      <c r="B1167" s="526"/>
      <c r="C1167" s="526"/>
      <c r="G1167" s="79">
        <f t="shared" si="20"/>
        <v>61.400000000000006</v>
      </c>
    </row>
    <row r="1168" spans="2:7">
      <c r="B1168" s="526"/>
      <c r="C1168" s="526"/>
      <c r="G1168" s="79">
        <f t="shared" si="20"/>
        <v>61.400000000000006</v>
      </c>
    </row>
    <row r="1169" spans="2:7">
      <c r="B1169" s="526"/>
      <c r="C1169" s="526"/>
      <c r="G1169" s="79">
        <f t="shared" si="20"/>
        <v>61.400000000000006</v>
      </c>
    </row>
    <row r="1170" spans="2:7">
      <c r="B1170" s="526"/>
      <c r="C1170" s="526"/>
      <c r="G1170" s="79">
        <f t="shared" si="20"/>
        <v>61.400000000000006</v>
      </c>
    </row>
    <row r="1171" spans="2:7">
      <c r="B1171" s="526"/>
      <c r="C1171" s="526"/>
      <c r="G1171" s="79">
        <f t="shared" si="20"/>
        <v>61.400000000000006</v>
      </c>
    </row>
    <row r="1172" spans="2:7">
      <c r="B1172" s="526"/>
      <c r="C1172" s="526"/>
      <c r="G1172" s="79">
        <f t="shared" si="20"/>
        <v>61.400000000000006</v>
      </c>
    </row>
    <row r="1173" spans="2:7">
      <c r="B1173" s="526"/>
      <c r="C1173" s="526"/>
      <c r="G1173" s="79">
        <f t="shared" si="20"/>
        <v>61.400000000000006</v>
      </c>
    </row>
    <row r="1174" spans="2:7">
      <c r="B1174" s="526"/>
      <c r="C1174" s="526"/>
      <c r="G1174" s="79">
        <f t="shared" si="20"/>
        <v>61.400000000000006</v>
      </c>
    </row>
    <row r="1175" spans="2:7">
      <c r="B1175" s="526"/>
      <c r="C1175" s="526"/>
      <c r="G1175" s="79">
        <f t="shared" si="20"/>
        <v>61.400000000000006</v>
      </c>
    </row>
    <row r="1176" spans="2:7">
      <c r="B1176" s="526"/>
      <c r="C1176" s="526"/>
      <c r="G1176" s="79">
        <f t="shared" si="20"/>
        <v>61.400000000000006</v>
      </c>
    </row>
    <row r="1177" spans="2:7">
      <c r="B1177" s="526"/>
      <c r="C1177" s="526"/>
      <c r="G1177" s="79">
        <f t="shared" si="20"/>
        <v>61.400000000000006</v>
      </c>
    </row>
    <row r="1178" spans="2:7">
      <c r="B1178" s="526"/>
      <c r="C1178" s="526"/>
      <c r="G1178" s="79">
        <f t="shared" si="20"/>
        <v>61.400000000000006</v>
      </c>
    </row>
    <row r="1179" spans="2:7">
      <c r="B1179" s="526"/>
      <c r="C1179" s="526"/>
      <c r="G1179" s="79">
        <f t="shared" si="20"/>
        <v>61.400000000000006</v>
      </c>
    </row>
    <row r="1180" spans="2:7">
      <c r="B1180" s="526"/>
      <c r="C1180" s="526"/>
      <c r="G1180" s="79">
        <f t="shared" si="20"/>
        <v>61.400000000000006</v>
      </c>
    </row>
    <row r="1181" spans="2:7">
      <c r="B1181" s="526"/>
      <c r="C1181" s="526"/>
      <c r="G1181" s="79">
        <f t="shared" si="20"/>
        <v>61.400000000000006</v>
      </c>
    </row>
    <row r="1182" spans="2:7">
      <c r="B1182" s="526"/>
      <c r="C1182" s="526"/>
      <c r="G1182" s="79">
        <f t="shared" si="20"/>
        <v>61.400000000000006</v>
      </c>
    </row>
    <row r="1183" spans="2:7">
      <c r="B1183" s="526"/>
      <c r="C1183" s="526"/>
      <c r="G1183" s="79">
        <f t="shared" si="20"/>
        <v>61.400000000000006</v>
      </c>
    </row>
    <row r="1184" spans="2:7">
      <c r="B1184" s="526"/>
      <c r="C1184" s="526"/>
      <c r="G1184" s="79">
        <f t="shared" si="20"/>
        <v>61.400000000000006</v>
      </c>
    </row>
    <row r="1185" spans="2:7">
      <c r="B1185" s="526"/>
      <c r="C1185" s="526"/>
      <c r="G1185" s="79">
        <f t="shared" si="20"/>
        <v>61.400000000000006</v>
      </c>
    </row>
    <row r="1186" spans="2:7">
      <c r="B1186" s="526"/>
      <c r="C1186" s="526"/>
      <c r="G1186" s="79">
        <f t="shared" si="20"/>
        <v>61.400000000000006</v>
      </c>
    </row>
    <row r="1187" spans="2:7">
      <c r="B1187" s="526"/>
      <c r="C1187" s="526"/>
      <c r="G1187" s="79">
        <f t="shared" si="20"/>
        <v>61.400000000000006</v>
      </c>
    </row>
    <row r="1188" spans="2:7">
      <c r="B1188" s="526"/>
      <c r="C1188" s="526"/>
      <c r="G1188" s="79">
        <f t="shared" si="20"/>
        <v>61.400000000000006</v>
      </c>
    </row>
    <row r="1189" spans="2:7">
      <c r="B1189" s="526"/>
      <c r="C1189" s="526"/>
      <c r="G1189" s="79">
        <f t="shared" si="20"/>
        <v>61.400000000000006</v>
      </c>
    </row>
    <row r="1190" spans="2:7">
      <c r="B1190" s="526"/>
      <c r="C1190" s="526"/>
      <c r="G1190" s="79">
        <f t="shared" si="20"/>
        <v>61.400000000000006</v>
      </c>
    </row>
    <row r="1191" spans="2:7">
      <c r="B1191" s="526"/>
      <c r="C1191" s="526"/>
      <c r="G1191" s="79">
        <f t="shared" si="20"/>
        <v>61.400000000000006</v>
      </c>
    </row>
    <row r="1192" spans="2:7">
      <c r="B1192" s="526"/>
      <c r="C1192" s="526"/>
      <c r="G1192" s="79">
        <f t="shared" si="20"/>
        <v>61.400000000000006</v>
      </c>
    </row>
    <row r="1193" spans="2:7">
      <c r="B1193" s="526"/>
      <c r="C1193" s="526"/>
      <c r="G1193" s="79">
        <f t="shared" si="20"/>
        <v>61.400000000000006</v>
      </c>
    </row>
    <row r="1194" spans="2:7">
      <c r="B1194" s="526"/>
      <c r="C1194" s="526"/>
      <c r="G1194" s="79">
        <f t="shared" si="20"/>
        <v>61.400000000000006</v>
      </c>
    </row>
    <row r="1195" spans="2:7">
      <c r="B1195" s="526"/>
      <c r="C1195" s="526"/>
      <c r="G1195" s="79">
        <f t="shared" si="20"/>
        <v>61.400000000000006</v>
      </c>
    </row>
    <row r="1196" spans="2:7">
      <c r="B1196" s="526"/>
      <c r="C1196" s="526"/>
      <c r="G1196" s="79">
        <f t="shared" si="20"/>
        <v>61.400000000000006</v>
      </c>
    </row>
    <row r="1197" spans="2:7">
      <c r="B1197" s="526"/>
      <c r="C1197" s="526"/>
      <c r="G1197" s="79">
        <f t="shared" si="20"/>
        <v>61.400000000000006</v>
      </c>
    </row>
    <row r="1198" spans="2:7">
      <c r="B1198" s="526"/>
      <c r="C1198" s="526"/>
      <c r="G1198" s="79">
        <f t="shared" si="20"/>
        <v>61.400000000000006</v>
      </c>
    </row>
    <row r="1199" spans="2:7">
      <c r="B1199" s="526"/>
      <c r="C1199" s="526"/>
      <c r="G1199" s="79">
        <f t="shared" si="20"/>
        <v>61.400000000000006</v>
      </c>
    </row>
    <row r="1200" spans="2:7">
      <c r="B1200" s="526"/>
      <c r="C1200" s="526"/>
      <c r="G1200" s="79">
        <f t="shared" si="20"/>
        <v>61.400000000000006</v>
      </c>
    </row>
    <row r="1201" spans="2:7">
      <c r="B1201" s="526"/>
      <c r="C1201" s="526"/>
      <c r="G1201" s="79">
        <f t="shared" si="20"/>
        <v>61.400000000000006</v>
      </c>
    </row>
    <row r="1202" spans="2:7">
      <c r="B1202" s="526"/>
      <c r="C1202" s="526"/>
      <c r="G1202" s="79">
        <f t="shared" si="20"/>
        <v>61.400000000000006</v>
      </c>
    </row>
    <row r="1203" spans="2:7">
      <c r="B1203" s="526"/>
      <c r="C1203" s="526"/>
      <c r="G1203" s="79">
        <f t="shared" si="20"/>
        <v>61.400000000000006</v>
      </c>
    </row>
    <row r="1204" spans="2:7">
      <c r="B1204" s="526"/>
      <c r="C1204" s="526"/>
      <c r="G1204" s="79">
        <f t="shared" si="20"/>
        <v>61.400000000000006</v>
      </c>
    </row>
    <row r="1205" spans="2:7">
      <c r="B1205" s="526"/>
      <c r="C1205" s="526"/>
      <c r="G1205" s="79">
        <f t="shared" si="20"/>
        <v>61.400000000000006</v>
      </c>
    </row>
    <row r="1206" spans="2:7">
      <c r="B1206" s="526"/>
      <c r="C1206" s="526"/>
      <c r="G1206" s="79">
        <f t="shared" si="20"/>
        <v>61.400000000000006</v>
      </c>
    </row>
    <row r="1207" spans="2:7">
      <c r="B1207" s="526"/>
      <c r="C1207" s="526"/>
      <c r="G1207" s="79">
        <f t="shared" si="20"/>
        <v>61.400000000000006</v>
      </c>
    </row>
    <row r="1208" spans="2:7">
      <c r="B1208" s="526"/>
      <c r="C1208" s="526"/>
      <c r="G1208" s="79">
        <f t="shared" si="20"/>
        <v>61.400000000000006</v>
      </c>
    </row>
    <row r="1209" spans="2:7">
      <c r="B1209" s="526"/>
      <c r="C1209" s="526"/>
      <c r="G1209" s="79">
        <f t="shared" si="20"/>
        <v>61.400000000000006</v>
      </c>
    </row>
    <row r="1210" spans="2:7">
      <c r="B1210" s="526"/>
      <c r="C1210" s="526"/>
      <c r="G1210" s="79">
        <f t="shared" si="20"/>
        <v>61.400000000000006</v>
      </c>
    </row>
    <row r="1211" spans="2:7">
      <c r="B1211" s="526"/>
      <c r="C1211" s="526"/>
      <c r="G1211" s="79">
        <f t="shared" si="20"/>
        <v>61.400000000000006</v>
      </c>
    </row>
    <row r="1212" spans="2:7">
      <c r="B1212" s="526"/>
      <c r="C1212" s="526"/>
      <c r="G1212" s="79">
        <f t="shared" si="20"/>
        <v>61.400000000000006</v>
      </c>
    </row>
    <row r="1213" spans="2:7">
      <c r="B1213" s="526"/>
      <c r="C1213" s="526"/>
      <c r="G1213" s="79">
        <f t="shared" si="20"/>
        <v>61.400000000000006</v>
      </c>
    </row>
    <row r="1214" spans="2:7">
      <c r="B1214" s="526"/>
      <c r="C1214" s="526"/>
      <c r="G1214" s="79">
        <f t="shared" si="20"/>
        <v>61.400000000000006</v>
      </c>
    </row>
    <row r="1215" spans="2:7">
      <c r="B1215" s="526"/>
      <c r="C1215" s="526"/>
      <c r="G1215" s="79">
        <f t="shared" si="20"/>
        <v>61.400000000000006</v>
      </c>
    </row>
    <row r="1216" spans="2:7">
      <c r="B1216" s="526"/>
      <c r="C1216" s="526"/>
      <c r="G1216" s="79">
        <f t="shared" si="20"/>
        <v>61.400000000000006</v>
      </c>
    </row>
    <row r="1217" spans="2:7">
      <c r="B1217" s="526"/>
      <c r="C1217" s="526"/>
      <c r="G1217" s="79">
        <f t="shared" si="20"/>
        <v>61.400000000000006</v>
      </c>
    </row>
    <row r="1218" spans="2:7">
      <c r="B1218" s="526"/>
      <c r="C1218" s="526"/>
      <c r="G1218" s="79">
        <f t="shared" si="20"/>
        <v>61.400000000000006</v>
      </c>
    </row>
    <row r="1219" spans="2:7">
      <c r="B1219" s="526"/>
      <c r="C1219" s="526"/>
      <c r="G1219" s="79">
        <f t="shared" ref="G1219:G1282" si="21">+G1218+E1219-F1219</f>
        <v>61.400000000000006</v>
      </c>
    </row>
    <row r="1220" spans="2:7">
      <c r="B1220" s="526"/>
      <c r="C1220" s="526"/>
      <c r="G1220" s="79">
        <f t="shared" si="21"/>
        <v>61.400000000000006</v>
      </c>
    </row>
    <row r="1221" spans="2:7">
      <c r="B1221" s="526"/>
      <c r="C1221" s="526"/>
      <c r="G1221" s="79">
        <f t="shared" si="21"/>
        <v>61.400000000000006</v>
      </c>
    </row>
    <row r="1222" spans="2:7">
      <c r="B1222" s="526"/>
      <c r="C1222" s="526"/>
      <c r="G1222" s="79">
        <f t="shared" si="21"/>
        <v>61.400000000000006</v>
      </c>
    </row>
    <row r="1223" spans="2:7">
      <c r="B1223" s="526"/>
      <c r="C1223" s="526"/>
      <c r="G1223" s="79">
        <f t="shared" si="21"/>
        <v>61.400000000000006</v>
      </c>
    </row>
    <row r="1224" spans="2:7">
      <c r="B1224" s="526"/>
      <c r="C1224" s="526"/>
      <c r="G1224" s="79">
        <f t="shared" si="21"/>
        <v>61.400000000000006</v>
      </c>
    </row>
    <row r="1225" spans="2:7">
      <c r="B1225" s="526"/>
      <c r="C1225" s="526"/>
      <c r="G1225" s="79">
        <f t="shared" si="21"/>
        <v>61.400000000000006</v>
      </c>
    </row>
    <row r="1226" spans="2:7">
      <c r="B1226" s="526"/>
      <c r="C1226" s="526"/>
      <c r="G1226" s="79">
        <f t="shared" si="21"/>
        <v>61.400000000000006</v>
      </c>
    </row>
    <row r="1227" spans="2:7">
      <c r="B1227" s="526"/>
      <c r="C1227" s="526"/>
      <c r="G1227" s="79">
        <f t="shared" si="21"/>
        <v>61.400000000000006</v>
      </c>
    </row>
    <row r="1228" spans="2:7">
      <c r="B1228" s="526"/>
      <c r="C1228" s="526"/>
      <c r="G1228" s="79">
        <f t="shared" si="21"/>
        <v>61.400000000000006</v>
      </c>
    </row>
    <row r="1229" spans="2:7">
      <c r="B1229" s="526"/>
      <c r="C1229" s="526"/>
      <c r="G1229" s="79">
        <f t="shared" si="21"/>
        <v>61.400000000000006</v>
      </c>
    </row>
    <row r="1230" spans="2:7">
      <c r="B1230" s="526"/>
      <c r="C1230" s="526"/>
      <c r="G1230" s="79">
        <f t="shared" si="21"/>
        <v>61.400000000000006</v>
      </c>
    </row>
    <row r="1231" spans="2:7">
      <c r="B1231" s="526"/>
      <c r="C1231" s="526"/>
      <c r="G1231" s="79">
        <f t="shared" si="21"/>
        <v>61.400000000000006</v>
      </c>
    </row>
    <row r="1232" spans="2:7">
      <c r="B1232" s="526"/>
      <c r="C1232" s="526"/>
      <c r="G1232" s="79">
        <f t="shared" si="21"/>
        <v>61.400000000000006</v>
      </c>
    </row>
    <row r="1233" spans="2:7">
      <c r="B1233" s="526"/>
      <c r="C1233" s="526"/>
      <c r="G1233" s="79">
        <f t="shared" si="21"/>
        <v>61.400000000000006</v>
      </c>
    </row>
    <row r="1234" spans="2:7">
      <c r="B1234" s="526"/>
      <c r="C1234" s="526"/>
      <c r="G1234" s="79">
        <f t="shared" si="21"/>
        <v>61.400000000000006</v>
      </c>
    </row>
    <row r="1235" spans="2:7">
      <c r="B1235" s="526"/>
      <c r="C1235" s="526"/>
      <c r="G1235" s="79">
        <f t="shared" si="21"/>
        <v>61.400000000000006</v>
      </c>
    </row>
    <row r="1236" spans="2:7">
      <c r="B1236" s="526"/>
      <c r="C1236" s="526"/>
      <c r="G1236" s="79">
        <f t="shared" si="21"/>
        <v>61.400000000000006</v>
      </c>
    </row>
    <row r="1237" spans="2:7">
      <c r="B1237" s="526"/>
      <c r="C1237" s="526"/>
      <c r="G1237" s="79">
        <f t="shared" si="21"/>
        <v>61.400000000000006</v>
      </c>
    </row>
    <row r="1238" spans="2:7">
      <c r="B1238" s="526"/>
      <c r="C1238" s="526"/>
      <c r="G1238" s="79">
        <f t="shared" si="21"/>
        <v>61.400000000000006</v>
      </c>
    </row>
    <row r="1239" spans="2:7">
      <c r="B1239" s="526"/>
      <c r="C1239" s="526"/>
      <c r="G1239" s="79">
        <f t="shared" si="21"/>
        <v>61.400000000000006</v>
      </c>
    </row>
    <row r="1240" spans="2:7">
      <c r="B1240" s="526"/>
      <c r="C1240" s="526"/>
      <c r="G1240" s="79">
        <f t="shared" si="21"/>
        <v>61.400000000000006</v>
      </c>
    </row>
    <row r="1241" spans="2:7">
      <c r="B1241" s="526"/>
      <c r="C1241" s="526"/>
      <c r="G1241" s="79">
        <f t="shared" si="21"/>
        <v>61.400000000000006</v>
      </c>
    </row>
    <row r="1242" spans="2:7">
      <c r="B1242" s="526"/>
      <c r="C1242" s="526"/>
      <c r="G1242" s="79">
        <f t="shared" si="21"/>
        <v>61.400000000000006</v>
      </c>
    </row>
    <row r="1243" spans="2:7">
      <c r="B1243" s="526"/>
      <c r="C1243" s="526"/>
      <c r="G1243" s="79">
        <f t="shared" si="21"/>
        <v>61.400000000000006</v>
      </c>
    </row>
    <row r="1244" spans="2:7">
      <c r="B1244" s="526"/>
      <c r="C1244" s="526"/>
      <c r="G1244" s="79">
        <f t="shared" si="21"/>
        <v>61.400000000000006</v>
      </c>
    </row>
    <row r="1245" spans="2:7">
      <c r="B1245" s="526"/>
      <c r="C1245" s="526"/>
      <c r="G1245" s="79">
        <f t="shared" si="21"/>
        <v>61.400000000000006</v>
      </c>
    </row>
    <row r="1246" spans="2:7">
      <c r="B1246" s="526"/>
      <c r="C1246" s="526"/>
      <c r="G1246" s="79">
        <f t="shared" si="21"/>
        <v>61.400000000000006</v>
      </c>
    </row>
    <row r="1247" spans="2:7">
      <c r="B1247" s="526"/>
      <c r="C1247" s="526"/>
      <c r="G1247" s="79">
        <f t="shared" si="21"/>
        <v>61.400000000000006</v>
      </c>
    </row>
    <row r="1248" spans="2:7">
      <c r="B1248" s="526"/>
      <c r="C1248" s="526"/>
      <c r="G1248" s="79">
        <f t="shared" si="21"/>
        <v>61.400000000000006</v>
      </c>
    </row>
    <row r="1249" spans="2:7">
      <c r="B1249" s="526"/>
      <c r="C1249" s="526"/>
      <c r="G1249" s="79">
        <f t="shared" si="21"/>
        <v>61.400000000000006</v>
      </c>
    </row>
    <row r="1250" spans="2:7">
      <c r="B1250" s="526"/>
      <c r="C1250" s="526"/>
      <c r="G1250" s="79">
        <f t="shared" si="21"/>
        <v>61.400000000000006</v>
      </c>
    </row>
    <row r="1251" spans="2:7">
      <c r="B1251" s="526"/>
      <c r="C1251" s="526"/>
      <c r="G1251" s="79">
        <f t="shared" si="21"/>
        <v>61.400000000000006</v>
      </c>
    </row>
    <row r="1252" spans="2:7">
      <c r="B1252" s="526"/>
      <c r="C1252" s="526"/>
      <c r="G1252" s="79">
        <f t="shared" si="21"/>
        <v>61.400000000000006</v>
      </c>
    </row>
    <row r="1253" spans="2:7">
      <c r="B1253" s="526"/>
      <c r="C1253" s="526"/>
      <c r="G1253" s="79">
        <f t="shared" si="21"/>
        <v>61.400000000000006</v>
      </c>
    </row>
    <row r="1254" spans="2:7">
      <c r="B1254" s="526"/>
      <c r="C1254" s="526"/>
      <c r="G1254" s="79">
        <f t="shared" si="21"/>
        <v>61.400000000000006</v>
      </c>
    </row>
    <row r="1255" spans="2:7">
      <c r="B1255" s="526"/>
      <c r="C1255" s="526"/>
      <c r="G1255" s="79">
        <f t="shared" si="21"/>
        <v>61.400000000000006</v>
      </c>
    </row>
    <row r="1256" spans="2:7">
      <c r="B1256" s="526"/>
      <c r="C1256" s="526"/>
      <c r="G1256" s="79">
        <f t="shared" si="21"/>
        <v>61.400000000000006</v>
      </c>
    </row>
    <row r="1257" spans="2:7">
      <c r="B1257" s="526"/>
      <c r="C1257" s="526"/>
      <c r="G1257" s="79">
        <f t="shared" si="21"/>
        <v>61.400000000000006</v>
      </c>
    </row>
    <row r="1258" spans="2:7">
      <c r="B1258" s="526"/>
      <c r="C1258" s="526"/>
      <c r="G1258" s="79">
        <f t="shared" si="21"/>
        <v>61.400000000000006</v>
      </c>
    </row>
    <row r="1259" spans="2:7">
      <c r="B1259" s="526"/>
      <c r="C1259" s="526"/>
      <c r="G1259" s="79">
        <f t="shared" si="21"/>
        <v>61.400000000000006</v>
      </c>
    </row>
    <row r="1260" spans="2:7">
      <c r="B1260" s="526"/>
      <c r="C1260" s="526"/>
      <c r="G1260" s="79">
        <f t="shared" si="21"/>
        <v>61.400000000000006</v>
      </c>
    </row>
    <row r="1261" spans="2:7">
      <c r="B1261" s="526"/>
      <c r="C1261" s="526"/>
      <c r="G1261" s="79">
        <f t="shared" si="21"/>
        <v>61.400000000000006</v>
      </c>
    </row>
    <row r="1262" spans="2:7">
      <c r="B1262" s="526"/>
      <c r="C1262" s="526"/>
      <c r="G1262" s="79">
        <f t="shared" si="21"/>
        <v>61.400000000000006</v>
      </c>
    </row>
    <row r="1263" spans="2:7">
      <c r="B1263" s="526"/>
      <c r="C1263" s="526"/>
      <c r="G1263" s="79">
        <f t="shared" si="21"/>
        <v>61.400000000000006</v>
      </c>
    </row>
    <row r="1264" spans="2:7">
      <c r="B1264" s="526"/>
      <c r="C1264" s="526"/>
      <c r="G1264" s="79">
        <f t="shared" si="21"/>
        <v>61.400000000000006</v>
      </c>
    </row>
    <row r="1265" spans="2:7">
      <c r="B1265" s="526"/>
      <c r="C1265" s="526"/>
      <c r="G1265" s="79">
        <f t="shared" si="21"/>
        <v>61.400000000000006</v>
      </c>
    </row>
    <row r="1266" spans="2:7">
      <c r="B1266" s="526"/>
      <c r="C1266" s="526"/>
      <c r="G1266" s="79">
        <f t="shared" si="21"/>
        <v>61.400000000000006</v>
      </c>
    </row>
    <row r="1267" spans="2:7">
      <c r="B1267" s="526"/>
      <c r="C1267" s="526"/>
      <c r="G1267" s="79">
        <f t="shared" si="21"/>
        <v>61.400000000000006</v>
      </c>
    </row>
    <row r="1268" spans="2:7">
      <c r="B1268" s="526"/>
      <c r="C1268" s="526"/>
      <c r="G1268" s="79">
        <f t="shared" si="21"/>
        <v>61.400000000000006</v>
      </c>
    </row>
    <row r="1269" spans="2:7">
      <c r="B1269" s="526"/>
      <c r="C1269" s="526"/>
      <c r="G1269" s="79">
        <f t="shared" si="21"/>
        <v>61.400000000000006</v>
      </c>
    </row>
    <row r="1270" spans="2:7">
      <c r="B1270" s="526"/>
      <c r="C1270" s="526"/>
      <c r="G1270" s="79">
        <f t="shared" si="21"/>
        <v>61.400000000000006</v>
      </c>
    </row>
    <row r="1271" spans="2:7">
      <c r="B1271" s="526"/>
      <c r="C1271" s="526"/>
      <c r="G1271" s="79">
        <f t="shared" si="21"/>
        <v>61.400000000000006</v>
      </c>
    </row>
    <row r="1272" spans="2:7">
      <c r="B1272" s="526"/>
      <c r="C1272" s="526"/>
      <c r="G1272" s="79">
        <f t="shared" si="21"/>
        <v>61.400000000000006</v>
      </c>
    </row>
    <row r="1273" spans="2:7">
      <c r="B1273" s="526"/>
      <c r="C1273" s="526"/>
      <c r="G1273" s="79">
        <f t="shared" si="21"/>
        <v>61.400000000000006</v>
      </c>
    </row>
    <row r="1274" spans="2:7">
      <c r="B1274" s="526"/>
      <c r="C1274" s="526"/>
      <c r="G1274" s="79">
        <f t="shared" si="21"/>
        <v>61.400000000000006</v>
      </c>
    </row>
    <row r="1275" spans="2:7">
      <c r="B1275" s="526"/>
      <c r="C1275" s="526"/>
      <c r="G1275" s="79">
        <f t="shared" si="21"/>
        <v>61.400000000000006</v>
      </c>
    </row>
    <row r="1276" spans="2:7">
      <c r="B1276" s="526"/>
      <c r="C1276" s="526"/>
      <c r="G1276" s="79">
        <f t="shared" si="21"/>
        <v>61.400000000000006</v>
      </c>
    </row>
    <row r="1277" spans="2:7">
      <c r="B1277" s="526"/>
      <c r="C1277" s="526"/>
      <c r="G1277" s="79">
        <f t="shared" si="21"/>
        <v>61.400000000000006</v>
      </c>
    </row>
    <row r="1278" spans="2:7">
      <c r="B1278" s="526"/>
      <c r="C1278" s="526"/>
      <c r="G1278" s="79">
        <f t="shared" si="21"/>
        <v>61.400000000000006</v>
      </c>
    </row>
    <row r="1279" spans="2:7">
      <c r="B1279" s="526"/>
      <c r="C1279" s="526"/>
      <c r="G1279" s="79">
        <f t="shared" si="21"/>
        <v>61.400000000000006</v>
      </c>
    </row>
    <row r="1280" spans="2:7">
      <c r="B1280" s="526"/>
      <c r="C1280" s="526"/>
      <c r="G1280" s="79">
        <f t="shared" si="21"/>
        <v>61.400000000000006</v>
      </c>
    </row>
    <row r="1281" spans="2:7">
      <c r="B1281" s="526"/>
      <c r="C1281" s="526"/>
      <c r="G1281" s="79">
        <f t="shared" si="21"/>
        <v>61.400000000000006</v>
      </c>
    </row>
    <row r="1282" spans="2:7">
      <c r="B1282" s="526"/>
      <c r="C1282" s="526"/>
      <c r="G1282" s="79">
        <f t="shared" si="21"/>
        <v>61.400000000000006</v>
      </c>
    </row>
    <row r="1283" spans="2:7">
      <c r="B1283" s="526"/>
      <c r="C1283" s="526"/>
      <c r="G1283" s="79">
        <f t="shared" ref="G1283:G1320" si="22">+G1282+E1283-F1283</f>
        <v>61.400000000000006</v>
      </c>
    </row>
    <row r="1284" spans="2:7">
      <c r="B1284" s="526"/>
      <c r="C1284" s="526"/>
      <c r="G1284" s="79">
        <f t="shared" si="22"/>
        <v>61.400000000000006</v>
      </c>
    </row>
    <row r="1285" spans="2:7">
      <c r="B1285" s="526"/>
      <c r="C1285" s="526"/>
      <c r="G1285" s="79">
        <f t="shared" si="22"/>
        <v>61.400000000000006</v>
      </c>
    </row>
    <row r="1286" spans="2:7">
      <c r="B1286" s="526"/>
      <c r="C1286" s="526"/>
      <c r="G1286" s="79">
        <f t="shared" si="22"/>
        <v>61.400000000000006</v>
      </c>
    </row>
    <row r="1287" spans="2:7">
      <c r="B1287" s="526"/>
      <c r="C1287" s="526"/>
      <c r="G1287" s="79">
        <f t="shared" si="22"/>
        <v>61.400000000000006</v>
      </c>
    </row>
    <row r="1288" spans="2:7">
      <c r="B1288" s="526"/>
      <c r="C1288" s="526"/>
      <c r="G1288" s="79">
        <f t="shared" si="22"/>
        <v>61.400000000000006</v>
      </c>
    </row>
    <row r="1289" spans="2:7">
      <c r="B1289" s="526"/>
      <c r="C1289" s="526"/>
      <c r="G1289" s="79">
        <f t="shared" si="22"/>
        <v>61.400000000000006</v>
      </c>
    </row>
    <row r="1290" spans="2:7">
      <c r="B1290" s="526"/>
      <c r="C1290" s="526"/>
      <c r="G1290" s="79">
        <f t="shared" si="22"/>
        <v>61.400000000000006</v>
      </c>
    </row>
    <row r="1291" spans="2:7">
      <c r="B1291" s="526"/>
      <c r="C1291" s="526"/>
      <c r="G1291" s="79">
        <f t="shared" si="22"/>
        <v>61.400000000000006</v>
      </c>
    </row>
    <row r="1292" spans="2:7">
      <c r="B1292" s="526"/>
      <c r="C1292" s="526"/>
      <c r="G1292" s="79">
        <f t="shared" si="22"/>
        <v>61.400000000000006</v>
      </c>
    </row>
    <row r="1293" spans="2:7">
      <c r="B1293" s="526"/>
      <c r="C1293" s="526"/>
      <c r="G1293" s="79">
        <f t="shared" si="22"/>
        <v>61.400000000000006</v>
      </c>
    </row>
    <row r="1294" spans="2:7">
      <c r="B1294" s="526"/>
      <c r="C1294" s="526"/>
      <c r="G1294" s="79">
        <f t="shared" si="22"/>
        <v>61.400000000000006</v>
      </c>
    </row>
    <row r="1295" spans="2:7">
      <c r="B1295" s="526"/>
      <c r="C1295" s="526"/>
      <c r="G1295" s="79">
        <f t="shared" si="22"/>
        <v>61.400000000000006</v>
      </c>
    </row>
    <row r="1296" spans="2:7">
      <c r="B1296" s="526"/>
      <c r="C1296" s="526"/>
      <c r="G1296" s="79">
        <f t="shared" si="22"/>
        <v>61.400000000000006</v>
      </c>
    </row>
    <row r="1297" spans="2:7">
      <c r="B1297" s="526"/>
      <c r="C1297" s="526"/>
      <c r="G1297" s="79">
        <f t="shared" si="22"/>
        <v>61.400000000000006</v>
      </c>
    </row>
    <row r="1298" spans="2:7">
      <c r="B1298" s="526"/>
      <c r="C1298" s="526"/>
      <c r="G1298" s="79">
        <f t="shared" si="22"/>
        <v>61.400000000000006</v>
      </c>
    </row>
    <row r="1299" spans="2:7">
      <c r="B1299" s="526"/>
      <c r="C1299" s="526"/>
      <c r="G1299" s="79">
        <f t="shared" si="22"/>
        <v>61.400000000000006</v>
      </c>
    </row>
    <row r="1300" spans="2:7">
      <c r="B1300" s="526"/>
      <c r="C1300" s="526"/>
      <c r="G1300" s="79">
        <f t="shared" si="22"/>
        <v>61.400000000000006</v>
      </c>
    </row>
    <row r="1301" spans="2:7">
      <c r="B1301" s="526"/>
      <c r="C1301" s="526"/>
      <c r="G1301" s="79">
        <f t="shared" si="22"/>
        <v>61.400000000000006</v>
      </c>
    </row>
    <row r="1302" spans="2:7">
      <c r="B1302" s="526"/>
      <c r="C1302" s="526"/>
      <c r="G1302" s="79">
        <f t="shared" si="22"/>
        <v>61.400000000000006</v>
      </c>
    </row>
    <row r="1303" spans="2:7">
      <c r="B1303" s="526"/>
      <c r="C1303" s="526"/>
      <c r="G1303" s="79">
        <f t="shared" si="22"/>
        <v>61.400000000000006</v>
      </c>
    </row>
    <row r="1304" spans="2:7">
      <c r="B1304" s="526"/>
      <c r="C1304" s="526"/>
      <c r="G1304" s="79">
        <f t="shared" si="22"/>
        <v>61.400000000000006</v>
      </c>
    </row>
    <row r="1305" spans="2:7">
      <c r="B1305" s="526"/>
      <c r="C1305" s="526"/>
      <c r="G1305" s="79">
        <f t="shared" si="22"/>
        <v>61.400000000000006</v>
      </c>
    </row>
    <row r="1306" spans="2:7">
      <c r="B1306" s="526"/>
      <c r="C1306" s="526"/>
      <c r="G1306" s="79">
        <f t="shared" si="22"/>
        <v>61.400000000000006</v>
      </c>
    </row>
    <row r="1307" spans="2:7">
      <c r="B1307" s="526"/>
      <c r="C1307" s="526"/>
      <c r="G1307" s="79">
        <f t="shared" si="22"/>
        <v>61.400000000000006</v>
      </c>
    </row>
    <row r="1308" spans="2:7">
      <c r="B1308" s="526"/>
      <c r="C1308" s="526"/>
      <c r="G1308" s="79">
        <f t="shared" si="22"/>
        <v>61.400000000000006</v>
      </c>
    </row>
    <row r="1309" spans="2:7">
      <c r="B1309" s="526"/>
      <c r="C1309" s="526"/>
      <c r="G1309" s="79">
        <f t="shared" si="22"/>
        <v>61.400000000000006</v>
      </c>
    </row>
    <row r="1310" spans="2:7">
      <c r="B1310" s="526"/>
      <c r="C1310" s="526"/>
      <c r="G1310" s="79">
        <f t="shared" si="22"/>
        <v>61.400000000000006</v>
      </c>
    </row>
    <row r="1311" spans="2:7">
      <c r="B1311" s="526"/>
      <c r="C1311" s="526"/>
      <c r="G1311" s="79">
        <f t="shared" si="22"/>
        <v>61.400000000000006</v>
      </c>
    </row>
    <row r="1312" spans="2:7">
      <c r="B1312" s="526"/>
      <c r="C1312" s="526"/>
      <c r="G1312" s="79">
        <f t="shared" si="22"/>
        <v>61.400000000000006</v>
      </c>
    </row>
    <row r="1313" spans="2:7">
      <c r="B1313" s="526"/>
      <c r="C1313" s="526"/>
      <c r="G1313" s="79">
        <f t="shared" si="22"/>
        <v>61.400000000000006</v>
      </c>
    </row>
    <row r="1314" spans="2:7">
      <c r="B1314" s="526"/>
      <c r="C1314" s="526"/>
      <c r="G1314" s="79">
        <f t="shared" si="22"/>
        <v>61.400000000000006</v>
      </c>
    </row>
    <row r="1315" spans="2:7">
      <c r="B1315" s="526"/>
      <c r="C1315" s="526"/>
      <c r="G1315" s="79">
        <f t="shared" si="22"/>
        <v>61.400000000000006</v>
      </c>
    </row>
    <row r="1316" spans="2:7">
      <c r="B1316" s="526"/>
      <c r="C1316" s="526"/>
      <c r="G1316" s="79">
        <f t="shared" si="22"/>
        <v>61.400000000000006</v>
      </c>
    </row>
    <row r="1317" spans="2:7">
      <c r="B1317" s="526"/>
      <c r="C1317" s="526"/>
      <c r="G1317" s="79">
        <f t="shared" si="22"/>
        <v>61.400000000000006</v>
      </c>
    </row>
    <row r="1318" spans="2:7">
      <c r="B1318" s="526"/>
      <c r="C1318" s="526"/>
      <c r="G1318" s="79">
        <f t="shared" si="22"/>
        <v>61.400000000000006</v>
      </c>
    </row>
    <row r="1319" spans="2:7">
      <c r="B1319" s="526"/>
      <c r="C1319" s="526"/>
      <c r="G1319" s="79">
        <f t="shared" si="22"/>
        <v>61.400000000000006</v>
      </c>
    </row>
    <row r="1320" spans="2:7">
      <c r="B1320" s="526"/>
      <c r="C1320" s="526"/>
      <c r="G1320" s="79">
        <f t="shared" si="22"/>
        <v>61.400000000000006</v>
      </c>
    </row>
    <row r="1321" spans="2:7">
      <c r="B1321" s="526"/>
      <c r="C1321" s="526"/>
    </row>
    <row r="1322" spans="2:7">
      <c r="B1322" s="526"/>
      <c r="C1322" s="526"/>
    </row>
  </sheetData>
  <autoFilter ref="A4:G825" xr:uid="{00000000-0009-0000-0000-00000E000000}"/>
  <mergeCells count="5">
    <mergeCell ref="B2:G2"/>
    <mergeCell ref="H900:K900"/>
    <mergeCell ref="I923:K923"/>
    <mergeCell ref="I953:K953"/>
    <mergeCell ref="I980:K980"/>
  </mergeCells>
  <pageMargins left="0.17" right="0.31496062992125984" top="0.94488188976377963" bottom="0.55118110236220474" header="0.31496062992125984" footer="0.31496062992125984"/>
  <pageSetup paperSize="9" scale="115" fitToWidth="0" fitToHeight="0"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M1331"/>
  <sheetViews>
    <sheetView topLeftCell="A980" zoomScaleNormal="100" workbookViewId="0">
      <selection activeCell="E964" sqref="E964"/>
    </sheetView>
  </sheetViews>
  <sheetFormatPr defaultColWidth="11.42578125" defaultRowHeight="15"/>
  <cols>
    <col min="1" max="1" width="11.42578125" style="7"/>
    <col min="2" max="2" width="14" style="9" bestFit="1" customWidth="1"/>
    <col min="3" max="3" width="14.5703125" style="9" bestFit="1" customWidth="1"/>
    <col min="4" max="4" width="51.5703125" bestFit="1" customWidth="1"/>
    <col min="5" max="5" width="11.7109375" style="8" customWidth="1"/>
    <col min="6" max="6" width="11.42578125" style="2"/>
    <col min="7" max="7" width="12.85546875" customWidth="1"/>
    <col min="8" max="8" width="11.140625" bestFit="1" customWidth="1"/>
    <col min="9" max="9" width="12.7109375" customWidth="1"/>
    <col min="10" max="10" width="25.140625" customWidth="1"/>
    <col min="11" max="11" width="32.7109375" customWidth="1"/>
  </cols>
  <sheetData>
    <row r="2" spans="1:7">
      <c r="B2" s="542" t="s">
        <v>440</v>
      </c>
      <c r="C2" s="542"/>
      <c r="D2" s="542"/>
      <c r="E2" s="542"/>
      <c r="F2" s="542"/>
      <c r="G2" s="542"/>
    </row>
    <row r="4" spans="1:7" ht="30">
      <c r="A4" s="43" t="s">
        <v>1</v>
      </c>
      <c r="B4" s="528" t="s">
        <v>2</v>
      </c>
      <c r="C4" s="528" t="s">
        <v>3</v>
      </c>
      <c r="D4" s="528" t="s">
        <v>4</v>
      </c>
      <c r="E4" s="13" t="s">
        <v>5</v>
      </c>
      <c r="F4" s="13" t="s">
        <v>6</v>
      </c>
      <c r="G4" s="13" t="s">
        <v>7</v>
      </c>
    </row>
    <row r="5" spans="1:7">
      <c r="A5" s="44">
        <v>42736</v>
      </c>
      <c r="B5" s="525" t="s">
        <v>8</v>
      </c>
      <c r="C5" s="526"/>
      <c r="G5" s="2">
        <v>93.6</v>
      </c>
    </row>
    <row r="6" spans="1:7">
      <c r="A6" s="7">
        <v>42786</v>
      </c>
      <c r="B6" s="526">
        <v>12258</v>
      </c>
      <c r="C6" s="526" t="s">
        <v>9</v>
      </c>
      <c r="F6" s="2">
        <v>93.6</v>
      </c>
      <c r="G6" s="2">
        <f t="shared" ref="G6:G53" si="0">+G5+E6-F6</f>
        <v>0</v>
      </c>
    </row>
    <row r="7" spans="1:7">
      <c r="A7" s="44">
        <v>42766</v>
      </c>
      <c r="B7" s="525" t="s">
        <v>14</v>
      </c>
      <c r="C7" s="525" t="s">
        <v>15</v>
      </c>
      <c r="D7" t="s">
        <v>16</v>
      </c>
      <c r="E7" s="2">
        <v>52.5</v>
      </c>
      <c r="G7" s="2">
        <f t="shared" si="0"/>
        <v>52.5</v>
      </c>
    </row>
    <row r="8" spans="1:7">
      <c r="B8" s="526"/>
      <c r="C8" s="526"/>
      <c r="D8" t="s">
        <v>17</v>
      </c>
      <c r="E8" s="2">
        <v>2.86</v>
      </c>
      <c r="G8" s="2">
        <f t="shared" si="0"/>
        <v>55.36</v>
      </c>
    </row>
    <row r="9" spans="1:7">
      <c r="B9" s="526"/>
      <c r="C9" s="526"/>
      <c r="D9" t="s">
        <v>18</v>
      </c>
      <c r="E9" s="2">
        <v>60</v>
      </c>
      <c r="G9" s="2">
        <f t="shared" si="0"/>
        <v>115.36</v>
      </c>
    </row>
    <row r="10" spans="1:7">
      <c r="B10" s="526"/>
      <c r="C10" s="526"/>
      <c r="D10" t="s">
        <v>19</v>
      </c>
      <c r="E10" s="2">
        <v>2</v>
      </c>
      <c r="G10" s="2">
        <f t="shared" si="0"/>
        <v>117.36</v>
      </c>
    </row>
    <row r="11" spans="1:7">
      <c r="A11" s="7">
        <v>42765</v>
      </c>
      <c r="B11" s="526" t="s">
        <v>114</v>
      </c>
      <c r="C11" s="526" t="s">
        <v>15</v>
      </c>
      <c r="D11" t="s">
        <v>18</v>
      </c>
      <c r="E11" s="2"/>
      <c r="F11" s="2">
        <v>60</v>
      </c>
      <c r="G11" s="2">
        <f t="shared" si="0"/>
        <v>57.36</v>
      </c>
    </row>
    <row r="12" spans="1:7">
      <c r="A12" s="7">
        <v>42765</v>
      </c>
      <c r="B12" s="526" t="s">
        <v>114</v>
      </c>
      <c r="C12" s="526" t="s">
        <v>15</v>
      </c>
      <c r="D12" t="s">
        <v>19</v>
      </c>
      <c r="E12" s="2"/>
      <c r="F12" s="2">
        <v>2</v>
      </c>
      <c r="G12" s="2">
        <f t="shared" si="0"/>
        <v>55.36</v>
      </c>
    </row>
    <row r="13" spans="1:7">
      <c r="A13" s="7">
        <v>42786</v>
      </c>
      <c r="B13" s="526">
        <v>12258</v>
      </c>
      <c r="C13" s="526" t="s">
        <v>15</v>
      </c>
      <c r="D13" t="s">
        <v>16</v>
      </c>
      <c r="E13" s="2"/>
      <c r="F13" s="2">
        <v>52.5</v>
      </c>
      <c r="G13" s="2">
        <f t="shared" si="0"/>
        <v>2.8599999999999994</v>
      </c>
    </row>
    <row r="14" spans="1:7">
      <c r="A14" s="7">
        <v>42786</v>
      </c>
      <c r="B14" s="526">
        <v>12258</v>
      </c>
      <c r="C14" s="526" t="s">
        <v>15</v>
      </c>
      <c r="D14" t="s">
        <v>17</v>
      </c>
      <c r="E14" s="2"/>
      <c r="F14" s="2">
        <v>2.86</v>
      </c>
      <c r="G14" s="2">
        <f t="shared" si="0"/>
        <v>0</v>
      </c>
    </row>
    <row r="15" spans="1:7">
      <c r="A15" s="44">
        <v>42794</v>
      </c>
      <c r="B15" s="525" t="s">
        <v>14</v>
      </c>
      <c r="C15" s="525" t="s">
        <v>20</v>
      </c>
      <c r="D15" t="s">
        <v>16</v>
      </c>
      <c r="E15" s="2">
        <v>52.5</v>
      </c>
      <c r="G15" s="2">
        <f t="shared" si="0"/>
        <v>52.5</v>
      </c>
    </row>
    <row r="16" spans="1:7">
      <c r="B16" s="526"/>
      <c r="C16" s="526"/>
      <c r="D16" t="s">
        <v>17</v>
      </c>
      <c r="E16" s="2">
        <v>2.8</v>
      </c>
      <c r="G16" s="2">
        <f t="shared" si="0"/>
        <v>55.3</v>
      </c>
    </row>
    <row r="17" spans="1:7">
      <c r="B17" s="526"/>
      <c r="C17" s="526"/>
      <c r="D17" t="s">
        <v>18</v>
      </c>
      <c r="E17" s="2">
        <v>56</v>
      </c>
      <c r="G17" s="2">
        <f t="shared" si="0"/>
        <v>111.3</v>
      </c>
    </row>
    <row r="18" spans="1:7">
      <c r="B18" s="526"/>
      <c r="C18" s="526"/>
      <c r="D18" t="s">
        <v>19</v>
      </c>
      <c r="E18" s="2">
        <v>2</v>
      </c>
      <c r="G18" s="2">
        <f t="shared" si="0"/>
        <v>113.3</v>
      </c>
    </row>
    <row r="19" spans="1:7">
      <c r="A19" s="7">
        <v>42794</v>
      </c>
      <c r="B19" s="526" t="s">
        <v>114</v>
      </c>
      <c r="C19" s="526" t="s">
        <v>20</v>
      </c>
      <c r="D19" t="s">
        <v>18</v>
      </c>
      <c r="E19" s="2"/>
      <c r="F19" s="2">
        <v>56</v>
      </c>
      <c r="G19" s="2">
        <f t="shared" si="0"/>
        <v>57.3</v>
      </c>
    </row>
    <row r="20" spans="1:7">
      <c r="A20" s="7">
        <v>42794</v>
      </c>
      <c r="B20" s="526" t="s">
        <v>114</v>
      </c>
      <c r="C20" s="526" t="s">
        <v>20</v>
      </c>
      <c r="D20" t="s">
        <v>19</v>
      </c>
      <c r="E20" s="2"/>
      <c r="F20" s="2">
        <v>2</v>
      </c>
      <c r="G20" s="2">
        <f t="shared" si="0"/>
        <v>55.3</v>
      </c>
    </row>
    <row r="21" spans="1:7">
      <c r="A21" s="7">
        <v>42836</v>
      </c>
      <c r="B21" s="526">
        <v>12639</v>
      </c>
      <c r="C21" s="526" t="s">
        <v>20</v>
      </c>
      <c r="D21" t="s">
        <v>16</v>
      </c>
      <c r="E21" s="2"/>
      <c r="F21" s="2">
        <v>52.5</v>
      </c>
      <c r="G21" s="2">
        <f t="shared" si="0"/>
        <v>2.7999999999999972</v>
      </c>
    </row>
    <row r="22" spans="1:7">
      <c r="A22" s="7">
        <v>42836</v>
      </c>
      <c r="B22" s="526">
        <v>12639</v>
      </c>
      <c r="C22" s="526" t="s">
        <v>20</v>
      </c>
      <c r="D22" t="s">
        <v>17</v>
      </c>
      <c r="E22" s="2"/>
      <c r="F22" s="2">
        <v>2.8</v>
      </c>
      <c r="G22" s="2">
        <f t="shared" si="0"/>
        <v>0</v>
      </c>
    </row>
    <row r="23" spans="1:7">
      <c r="A23" s="44">
        <v>42825</v>
      </c>
      <c r="B23" s="525" t="s">
        <v>14</v>
      </c>
      <c r="C23" s="525" t="s">
        <v>23</v>
      </c>
      <c r="D23" t="s">
        <v>16</v>
      </c>
      <c r="E23" s="2">
        <v>49.6</v>
      </c>
      <c r="G23" s="2">
        <f t="shared" si="0"/>
        <v>49.6</v>
      </c>
    </row>
    <row r="24" spans="1:7">
      <c r="B24" s="526"/>
      <c r="C24" s="526"/>
      <c r="D24" t="s">
        <v>17</v>
      </c>
      <c r="E24" s="2">
        <v>2</v>
      </c>
      <c r="G24" s="2">
        <f t="shared" si="0"/>
        <v>51.6</v>
      </c>
    </row>
    <row r="25" spans="1:7">
      <c r="B25" s="526"/>
      <c r="C25" s="526"/>
      <c r="D25" t="s">
        <v>18</v>
      </c>
      <c r="E25" s="2">
        <v>60</v>
      </c>
      <c r="G25" s="2">
        <f t="shared" si="0"/>
        <v>111.6</v>
      </c>
    </row>
    <row r="26" spans="1:7">
      <c r="B26" s="526"/>
      <c r="C26" s="526"/>
      <c r="D26" t="s">
        <v>19</v>
      </c>
      <c r="E26" s="2">
        <v>2</v>
      </c>
      <c r="G26" s="2">
        <f t="shared" si="0"/>
        <v>113.6</v>
      </c>
    </row>
    <row r="27" spans="1:7">
      <c r="A27" s="7">
        <v>42824</v>
      </c>
      <c r="B27" s="526" t="s">
        <v>114</v>
      </c>
      <c r="C27" s="526" t="s">
        <v>23</v>
      </c>
      <c r="D27" t="s">
        <v>18</v>
      </c>
      <c r="E27" s="2"/>
      <c r="F27" s="2">
        <v>60</v>
      </c>
      <c r="G27" s="2">
        <f t="shared" si="0"/>
        <v>53.599999999999994</v>
      </c>
    </row>
    <row r="28" spans="1:7">
      <c r="A28" s="7">
        <v>42824</v>
      </c>
      <c r="B28" s="526" t="s">
        <v>114</v>
      </c>
      <c r="C28" s="526" t="s">
        <v>23</v>
      </c>
      <c r="D28" t="s">
        <v>19</v>
      </c>
      <c r="E28" s="2"/>
      <c r="F28" s="2">
        <v>2</v>
      </c>
      <c r="G28" s="2">
        <f t="shared" si="0"/>
        <v>51.599999999999994</v>
      </c>
    </row>
    <row r="29" spans="1:7">
      <c r="A29" s="7">
        <v>42836</v>
      </c>
      <c r="B29" s="526">
        <v>12639</v>
      </c>
      <c r="C29" s="526" t="s">
        <v>23</v>
      </c>
      <c r="D29" t="s">
        <v>17</v>
      </c>
      <c r="E29" s="2"/>
      <c r="F29" s="2">
        <v>2</v>
      </c>
      <c r="G29" s="2">
        <f t="shared" si="0"/>
        <v>49.599999999999994</v>
      </c>
    </row>
    <row r="30" spans="1:7">
      <c r="A30" s="7">
        <v>42836</v>
      </c>
      <c r="B30" s="526">
        <v>12639</v>
      </c>
      <c r="C30" s="526" t="s">
        <v>23</v>
      </c>
      <c r="D30" t="s">
        <v>16</v>
      </c>
      <c r="E30" s="2"/>
      <c r="F30" s="2">
        <v>49.6</v>
      </c>
      <c r="G30" s="2">
        <f t="shared" si="0"/>
        <v>0</v>
      </c>
    </row>
    <row r="31" spans="1:7">
      <c r="A31" s="44">
        <v>42855</v>
      </c>
      <c r="B31" s="525" t="s">
        <v>14</v>
      </c>
      <c r="C31" s="525" t="s">
        <v>24</v>
      </c>
      <c r="D31" t="s">
        <v>16</v>
      </c>
      <c r="E31" s="2">
        <v>51.8</v>
      </c>
      <c r="G31" s="2">
        <f t="shared" si="0"/>
        <v>51.8</v>
      </c>
    </row>
    <row r="32" spans="1:7">
      <c r="B32" s="526"/>
      <c r="C32" s="526"/>
      <c r="D32" t="s">
        <v>17</v>
      </c>
      <c r="E32" s="2">
        <v>2</v>
      </c>
      <c r="G32" s="2">
        <f t="shared" si="0"/>
        <v>53.8</v>
      </c>
    </row>
    <row r="33" spans="1:7">
      <c r="B33" s="526"/>
      <c r="C33" s="526"/>
      <c r="D33" t="s">
        <v>18</v>
      </c>
      <c r="E33" s="2">
        <v>60</v>
      </c>
      <c r="G33" s="2">
        <f t="shared" si="0"/>
        <v>113.8</v>
      </c>
    </row>
    <row r="34" spans="1:7">
      <c r="B34" s="526"/>
      <c r="C34" s="526"/>
      <c r="D34" t="s">
        <v>19</v>
      </c>
      <c r="E34" s="2">
        <v>2</v>
      </c>
      <c r="G34" s="2">
        <f t="shared" si="0"/>
        <v>115.8</v>
      </c>
    </row>
    <row r="35" spans="1:7">
      <c r="A35" s="7">
        <v>42855</v>
      </c>
      <c r="B35" s="526" t="s">
        <v>114</v>
      </c>
      <c r="C35" s="526" t="s">
        <v>24</v>
      </c>
      <c r="D35" t="s">
        <v>18</v>
      </c>
      <c r="E35" s="2"/>
      <c r="F35" s="2">
        <v>60</v>
      </c>
      <c r="G35" s="2">
        <f t="shared" si="0"/>
        <v>55.8</v>
      </c>
    </row>
    <row r="36" spans="1:7">
      <c r="A36" s="7">
        <v>42855</v>
      </c>
      <c r="B36" s="526" t="s">
        <v>114</v>
      </c>
      <c r="C36" s="526" t="s">
        <v>24</v>
      </c>
      <c r="D36" t="s">
        <v>19</v>
      </c>
      <c r="E36" s="2"/>
      <c r="F36" s="2">
        <v>2</v>
      </c>
      <c r="G36" s="2">
        <f t="shared" si="0"/>
        <v>53.8</v>
      </c>
    </row>
    <row r="37" spans="1:7">
      <c r="A37" s="7">
        <v>42908</v>
      </c>
      <c r="B37" s="526">
        <v>13125</v>
      </c>
      <c r="C37" s="526" t="s">
        <v>24</v>
      </c>
      <c r="D37" t="s">
        <v>16</v>
      </c>
      <c r="E37" s="2"/>
      <c r="F37" s="2">
        <v>51.8</v>
      </c>
      <c r="G37" s="2">
        <f t="shared" si="0"/>
        <v>2</v>
      </c>
    </row>
    <row r="38" spans="1:7">
      <c r="A38" s="7">
        <v>42908</v>
      </c>
      <c r="B38" s="526">
        <v>13125</v>
      </c>
      <c r="C38" s="526" t="s">
        <v>24</v>
      </c>
      <c r="D38" t="s">
        <v>17</v>
      </c>
      <c r="E38" s="2"/>
      <c r="F38" s="2">
        <v>2</v>
      </c>
      <c r="G38" s="2">
        <f t="shared" si="0"/>
        <v>0</v>
      </c>
    </row>
    <row r="39" spans="1:7">
      <c r="A39" s="44">
        <v>42886</v>
      </c>
      <c r="B39" s="525" t="s">
        <v>14</v>
      </c>
      <c r="C39" s="525" t="s">
        <v>25</v>
      </c>
      <c r="D39" t="s">
        <v>16</v>
      </c>
      <c r="E39" s="2">
        <v>49.8</v>
      </c>
      <c r="G39" s="2">
        <f t="shared" si="0"/>
        <v>49.8</v>
      </c>
    </row>
    <row r="40" spans="1:7">
      <c r="B40" s="526"/>
      <c r="C40" s="526"/>
      <c r="D40" t="s">
        <v>17</v>
      </c>
      <c r="E40" s="2">
        <v>2</v>
      </c>
      <c r="G40" s="2">
        <f t="shared" si="0"/>
        <v>51.8</v>
      </c>
    </row>
    <row r="41" spans="1:7">
      <c r="B41" s="526"/>
      <c r="C41" s="526"/>
      <c r="D41" t="s">
        <v>18</v>
      </c>
      <c r="E41" s="2">
        <v>60</v>
      </c>
      <c r="G41" s="2">
        <f t="shared" si="0"/>
        <v>111.8</v>
      </c>
    </row>
    <row r="42" spans="1:7">
      <c r="B42" s="526"/>
      <c r="C42" s="526"/>
      <c r="D42" t="s">
        <v>19</v>
      </c>
      <c r="E42" s="2">
        <v>2</v>
      </c>
      <c r="G42" s="2">
        <f t="shared" si="0"/>
        <v>113.8</v>
      </c>
    </row>
    <row r="43" spans="1:7">
      <c r="A43" s="7">
        <v>42885</v>
      </c>
      <c r="B43" s="526" t="s">
        <v>114</v>
      </c>
      <c r="C43" s="526" t="s">
        <v>25</v>
      </c>
      <c r="D43" t="s">
        <v>18</v>
      </c>
      <c r="E43" s="2"/>
      <c r="F43" s="2">
        <v>60</v>
      </c>
      <c r="G43" s="2">
        <f t="shared" si="0"/>
        <v>53.8</v>
      </c>
    </row>
    <row r="44" spans="1:7">
      <c r="A44" s="7">
        <v>42885</v>
      </c>
      <c r="B44" s="526" t="s">
        <v>114</v>
      </c>
      <c r="C44" s="526" t="s">
        <v>25</v>
      </c>
      <c r="D44" t="s">
        <v>19</v>
      </c>
      <c r="E44" s="2"/>
      <c r="F44" s="2">
        <v>2</v>
      </c>
      <c r="G44" s="2">
        <f t="shared" si="0"/>
        <v>51.8</v>
      </c>
    </row>
    <row r="45" spans="1:7">
      <c r="A45" s="7">
        <v>42908</v>
      </c>
      <c r="B45" s="526">
        <v>13025</v>
      </c>
      <c r="C45" s="526" t="s">
        <v>25</v>
      </c>
      <c r="D45" t="s">
        <v>16</v>
      </c>
      <c r="F45" s="2">
        <v>49.8</v>
      </c>
      <c r="G45" s="2">
        <f t="shared" si="0"/>
        <v>2</v>
      </c>
    </row>
    <row r="46" spans="1:7">
      <c r="A46" s="7">
        <v>42908</v>
      </c>
      <c r="B46" s="526">
        <v>13025</v>
      </c>
      <c r="C46" s="526" t="s">
        <v>25</v>
      </c>
      <c r="D46" t="s">
        <v>17</v>
      </c>
      <c r="F46" s="2">
        <v>2</v>
      </c>
      <c r="G46" s="2">
        <f t="shared" si="0"/>
        <v>0</v>
      </c>
    </row>
    <row r="47" spans="1:7">
      <c r="A47" s="44">
        <v>42916</v>
      </c>
      <c r="B47" s="525" t="s">
        <v>5</v>
      </c>
      <c r="C47" s="525" t="s">
        <v>26</v>
      </c>
      <c r="D47" t="s">
        <v>16</v>
      </c>
      <c r="E47" s="2">
        <v>49</v>
      </c>
      <c r="G47" s="2">
        <f t="shared" si="0"/>
        <v>49</v>
      </c>
    </row>
    <row r="48" spans="1:7">
      <c r="B48" s="526"/>
      <c r="C48" s="526"/>
      <c r="D48" t="s">
        <v>17</v>
      </c>
      <c r="E48" s="2">
        <v>2</v>
      </c>
      <c r="G48" s="2">
        <f t="shared" si="0"/>
        <v>51</v>
      </c>
    </row>
    <row r="49" spans="1:7">
      <c r="B49" s="526"/>
      <c r="C49" s="526"/>
      <c r="D49" t="s">
        <v>18</v>
      </c>
      <c r="E49" s="2">
        <v>60</v>
      </c>
      <c r="G49" s="2">
        <f t="shared" si="0"/>
        <v>111</v>
      </c>
    </row>
    <row r="50" spans="1:7">
      <c r="B50" s="526"/>
      <c r="C50" s="526"/>
      <c r="D50" t="s">
        <v>19</v>
      </c>
      <c r="E50" s="2">
        <v>2</v>
      </c>
      <c r="G50" s="2">
        <f t="shared" si="0"/>
        <v>113</v>
      </c>
    </row>
    <row r="51" spans="1:7">
      <c r="A51" s="7">
        <v>42916</v>
      </c>
      <c r="B51" s="526" t="s">
        <v>114</v>
      </c>
      <c r="C51" s="526" t="s">
        <v>26</v>
      </c>
      <c r="D51" t="s">
        <v>18</v>
      </c>
      <c r="E51" s="2"/>
      <c r="F51" s="2">
        <v>60</v>
      </c>
      <c r="G51" s="2">
        <f t="shared" si="0"/>
        <v>53</v>
      </c>
    </row>
    <row r="52" spans="1:7">
      <c r="A52" s="7">
        <v>42916</v>
      </c>
      <c r="B52" s="526" t="s">
        <v>114</v>
      </c>
      <c r="C52" s="526" t="s">
        <v>26</v>
      </c>
      <c r="D52" t="s">
        <v>19</v>
      </c>
      <c r="E52" s="2"/>
      <c r="F52" s="2">
        <v>2</v>
      </c>
      <c r="G52" s="2">
        <f t="shared" si="0"/>
        <v>51</v>
      </c>
    </row>
    <row r="53" spans="1:7">
      <c r="A53" s="7">
        <v>42972</v>
      </c>
      <c r="B53" s="526">
        <v>13496</v>
      </c>
      <c r="C53" s="526" t="s">
        <v>26</v>
      </c>
      <c r="D53" t="s">
        <v>16</v>
      </c>
      <c r="E53" s="2"/>
      <c r="F53" s="2">
        <v>49</v>
      </c>
      <c r="G53" s="2">
        <f t="shared" si="0"/>
        <v>2</v>
      </c>
    </row>
    <row r="54" spans="1:7">
      <c r="A54" s="7">
        <v>42972</v>
      </c>
      <c r="B54" s="526">
        <v>13496</v>
      </c>
      <c r="C54" s="526" t="s">
        <v>26</v>
      </c>
      <c r="D54" t="s">
        <v>17</v>
      </c>
      <c r="E54" s="2"/>
      <c r="F54" s="2">
        <v>2</v>
      </c>
      <c r="G54" s="2">
        <f>+G53+E54-F54</f>
        <v>0</v>
      </c>
    </row>
    <row r="55" spans="1:7">
      <c r="A55" s="44">
        <v>42947</v>
      </c>
      <c r="B55" s="525" t="s">
        <v>5</v>
      </c>
      <c r="C55" s="525" t="s">
        <v>27</v>
      </c>
      <c r="D55" t="s">
        <v>16</v>
      </c>
      <c r="E55" s="2">
        <v>46.4</v>
      </c>
      <c r="G55" s="2">
        <f t="shared" ref="G55:G119" si="1">+G54+E55-F55</f>
        <v>46.4</v>
      </c>
    </row>
    <row r="56" spans="1:7">
      <c r="B56" s="526"/>
      <c r="C56" s="526"/>
      <c r="D56" t="s">
        <v>17</v>
      </c>
      <c r="E56" s="2">
        <v>2</v>
      </c>
      <c r="G56" s="2">
        <f t="shared" si="1"/>
        <v>48.4</v>
      </c>
    </row>
    <row r="57" spans="1:7">
      <c r="B57" s="526"/>
      <c r="C57" s="526"/>
      <c r="D57" t="s">
        <v>18</v>
      </c>
      <c r="E57" s="2">
        <v>60</v>
      </c>
      <c r="G57" s="2">
        <f t="shared" si="1"/>
        <v>108.4</v>
      </c>
    </row>
    <row r="58" spans="1:7">
      <c r="B58" s="526"/>
      <c r="C58" s="526"/>
      <c r="D58" t="s">
        <v>19</v>
      </c>
      <c r="E58" s="2">
        <v>2</v>
      </c>
      <c r="G58" s="2">
        <f t="shared" si="1"/>
        <v>110.4</v>
      </c>
    </row>
    <row r="59" spans="1:7">
      <c r="A59" s="7">
        <v>42947</v>
      </c>
      <c r="B59" s="526" t="s">
        <v>114</v>
      </c>
      <c r="C59" s="526" t="s">
        <v>27</v>
      </c>
      <c r="D59" t="s">
        <v>18</v>
      </c>
      <c r="E59" s="2"/>
      <c r="F59" s="2">
        <v>60</v>
      </c>
      <c r="G59" s="2">
        <f t="shared" si="1"/>
        <v>50.400000000000006</v>
      </c>
    </row>
    <row r="60" spans="1:7">
      <c r="A60" s="7">
        <v>42947</v>
      </c>
      <c r="B60" s="526" t="s">
        <v>114</v>
      </c>
      <c r="C60" s="526" t="s">
        <v>27</v>
      </c>
      <c r="D60" t="s">
        <v>19</v>
      </c>
      <c r="F60" s="2">
        <v>2</v>
      </c>
      <c r="G60" s="2">
        <f t="shared" si="1"/>
        <v>48.400000000000006</v>
      </c>
    </row>
    <row r="61" spans="1:7">
      <c r="A61" s="7">
        <v>42972</v>
      </c>
      <c r="B61" s="526">
        <v>13496</v>
      </c>
      <c r="C61" s="526" t="s">
        <v>27</v>
      </c>
      <c r="D61" t="s">
        <v>16</v>
      </c>
      <c r="F61" s="2">
        <v>46.4</v>
      </c>
      <c r="G61" s="2">
        <f t="shared" si="1"/>
        <v>2.0000000000000071</v>
      </c>
    </row>
    <row r="62" spans="1:7">
      <c r="A62" s="7">
        <v>42972</v>
      </c>
      <c r="B62" s="526">
        <v>13496</v>
      </c>
      <c r="C62" s="526" t="s">
        <v>27</v>
      </c>
      <c r="D62" t="s">
        <v>17</v>
      </c>
      <c r="F62" s="2">
        <v>2</v>
      </c>
      <c r="G62" s="2">
        <f t="shared" si="1"/>
        <v>7.1054273576010019E-15</v>
      </c>
    </row>
    <row r="63" spans="1:7">
      <c r="A63" s="44">
        <v>42978</v>
      </c>
      <c r="B63" s="525" t="s">
        <v>5</v>
      </c>
      <c r="C63" s="525" t="s">
        <v>28</v>
      </c>
      <c r="D63" t="s">
        <v>16</v>
      </c>
      <c r="E63" s="2">
        <v>46.4</v>
      </c>
      <c r="G63" s="2">
        <f t="shared" si="1"/>
        <v>46.400000000000006</v>
      </c>
    </row>
    <row r="64" spans="1:7">
      <c r="B64" s="526"/>
      <c r="C64" s="526"/>
      <c r="D64" t="s">
        <v>17</v>
      </c>
      <c r="E64" s="2">
        <v>2</v>
      </c>
      <c r="G64" s="2">
        <f t="shared" si="1"/>
        <v>48.400000000000006</v>
      </c>
    </row>
    <row r="65" spans="1:7">
      <c r="B65" s="526"/>
      <c r="C65" s="526"/>
      <c r="D65" t="s">
        <v>18</v>
      </c>
      <c r="E65" s="2">
        <v>60</v>
      </c>
      <c r="G65" s="2">
        <f t="shared" si="1"/>
        <v>108.4</v>
      </c>
    </row>
    <row r="66" spans="1:7">
      <c r="B66" s="526"/>
      <c r="C66" s="526"/>
      <c r="D66" t="s">
        <v>19</v>
      </c>
      <c r="E66" s="2">
        <v>2</v>
      </c>
      <c r="G66" s="2">
        <f t="shared" si="1"/>
        <v>110.4</v>
      </c>
    </row>
    <row r="67" spans="1:7">
      <c r="B67" s="526"/>
      <c r="C67" s="526"/>
      <c r="D67" s="48" t="s">
        <v>21</v>
      </c>
      <c r="E67" s="24">
        <v>85</v>
      </c>
      <c r="G67" s="2">
        <f t="shared" si="1"/>
        <v>195.4</v>
      </c>
    </row>
    <row r="68" spans="1:7">
      <c r="A68" s="7">
        <v>42978</v>
      </c>
      <c r="B68" s="526" t="s">
        <v>114</v>
      </c>
      <c r="C68" s="526" t="s">
        <v>28</v>
      </c>
      <c r="D68" t="s">
        <v>18</v>
      </c>
      <c r="E68" s="2"/>
      <c r="F68" s="2">
        <v>60</v>
      </c>
      <c r="G68" s="2">
        <f t="shared" si="1"/>
        <v>135.4</v>
      </c>
    </row>
    <row r="69" spans="1:7">
      <c r="A69" s="7">
        <v>42978</v>
      </c>
      <c r="B69" s="526" t="s">
        <v>114</v>
      </c>
      <c r="C69" s="526" t="s">
        <v>28</v>
      </c>
      <c r="D69" t="s">
        <v>19</v>
      </c>
      <c r="E69" s="2"/>
      <c r="F69" s="2">
        <v>2</v>
      </c>
      <c r="G69" s="2">
        <f t="shared" si="1"/>
        <v>133.4</v>
      </c>
    </row>
    <row r="70" spans="1:7">
      <c r="A70" s="7">
        <v>43000</v>
      </c>
      <c r="B70" s="526">
        <v>13657</v>
      </c>
      <c r="C70" s="526" t="s">
        <v>28</v>
      </c>
      <c r="D70" t="s">
        <v>16</v>
      </c>
      <c r="E70" s="2"/>
      <c r="F70" s="2">
        <v>46.4</v>
      </c>
      <c r="G70" s="2">
        <f t="shared" si="1"/>
        <v>87</v>
      </c>
    </row>
    <row r="71" spans="1:7">
      <c r="A71" s="7">
        <v>43000</v>
      </c>
      <c r="B71" s="526">
        <v>13657</v>
      </c>
      <c r="C71" s="526" t="s">
        <v>28</v>
      </c>
      <c r="D71" t="s">
        <v>17</v>
      </c>
      <c r="E71" s="2"/>
      <c r="F71" s="2">
        <v>2</v>
      </c>
      <c r="G71" s="2">
        <f t="shared" si="1"/>
        <v>85</v>
      </c>
    </row>
    <row r="72" spans="1:7">
      <c r="A72" s="7">
        <v>43284</v>
      </c>
      <c r="B72" s="526" t="s">
        <v>12</v>
      </c>
      <c r="C72" s="10">
        <v>42951</v>
      </c>
      <c r="D72" t="s">
        <v>21</v>
      </c>
      <c r="E72" s="2"/>
      <c r="F72" s="2">
        <v>85</v>
      </c>
      <c r="G72" s="2">
        <f t="shared" si="1"/>
        <v>0</v>
      </c>
    </row>
    <row r="73" spans="1:7">
      <c r="A73" s="44">
        <v>43008</v>
      </c>
      <c r="B73" s="525" t="s">
        <v>5</v>
      </c>
      <c r="C73" s="525" t="s">
        <v>29</v>
      </c>
      <c r="D73" t="s">
        <v>16</v>
      </c>
      <c r="E73" s="2">
        <v>32.9</v>
      </c>
      <c r="G73" s="2">
        <f t="shared" si="1"/>
        <v>32.9</v>
      </c>
    </row>
    <row r="74" spans="1:7">
      <c r="B74" s="526"/>
      <c r="C74" s="526"/>
      <c r="D74" t="s">
        <v>17</v>
      </c>
      <c r="E74" s="2">
        <v>2</v>
      </c>
      <c r="G74" s="2">
        <f t="shared" si="1"/>
        <v>34.9</v>
      </c>
    </row>
    <row r="75" spans="1:7">
      <c r="B75" s="526"/>
      <c r="C75" s="526"/>
      <c r="D75" t="s">
        <v>18</v>
      </c>
      <c r="E75" s="2">
        <v>60</v>
      </c>
      <c r="G75" s="2">
        <f t="shared" si="1"/>
        <v>94.9</v>
      </c>
    </row>
    <row r="76" spans="1:7">
      <c r="B76" s="526"/>
      <c r="C76" s="526"/>
      <c r="D76" t="s">
        <v>19</v>
      </c>
      <c r="E76" s="2">
        <v>2</v>
      </c>
      <c r="G76" s="2">
        <f t="shared" si="1"/>
        <v>96.9</v>
      </c>
    </row>
    <row r="77" spans="1:7">
      <c r="A77" s="7">
        <v>42788</v>
      </c>
      <c r="B77" s="526"/>
      <c r="C77" s="526"/>
      <c r="D77" t="s">
        <v>21</v>
      </c>
      <c r="E77" s="2">
        <v>85</v>
      </c>
      <c r="G77" s="2">
        <f t="shared" si="1"/>
        <v>181.9</v>
      </c>
    </row>
    <row r="78" spans="1:7">
      <c r="A78" s="7">
        <v>42823</v>
      </c>
      <c r="B78" s="526"/>
      <c r="C78" s="526"/>
      <c r="D78" t="s">
        <v>21</v>
      </c>
      <c r="E78" s="2">
        <v>85</v>
      </c>
      <c r="G78" s="2">
        <f t="shared" si="1"/>
        <v>266.89999999999998</v>
      </c>
    </row>
    <row r="79" spans="1:7">
      <c r="A79" s="7">
        <v>43008</v>
      </c>
      <c r="B79" s="526" t="s">
        <v>114</v>
      </c>
      <c r="C79" s="526" t="s">
        <v>29</v>
      </c>
      <c r="D79" t="s">
        <v>18</v>
      </c>
      <c r="E79" s="2"/>
      <c r="F79" s="2">
        <v>60</v>
      </c>
      <c r="G79" s="2">
        <f t="shared" si="1"/>
        <v>206.89999999999998</v>
      </c>
    </row>
    <row r="80" spans="1:7">
      <c r="A80" s="7">
        <v>43008</v>
      </c>
      <c r="B80" s="526" t="s">
        <v>114</v>
      </c>
      <c r="C80" s="526" t="s">
        <v>29</v>
      </c>
      <c r="D80" t="s">
        <v>19</v>
      </c>
      <c r="E80" s="2"/>
      <c r="F80" s="2">
        <v>2</v>
      </c>
      <c r="G80" s="2">
        <f t="shared" si="1"/>
        <v>204.89999999999998</v>
      </c>
    </row>
    <row r="81" spans="1:7">
      <c r="A81" s="7">
        <v>43049</v>
      </c>
      <c r="B81" s="526">
        <v>13960</v>
      </c>
      <c r="C81" s="526" t="s">
        <v>29</v>
      </c>
      <c r="D81" t="s">
        <v>16</v>
      </c>
      <c r="E81" s="2"/>
      <c r="F81" s="2">
        <v>32.9</v>
      </c>
      <c r="G81" s="2">
        <f t="shared" si="1"/>
        <v>171.99999999999997</v>
      </c>
    </row>
    <row r="82" spans="1:7">
      <c r="A82" s="7">
        <v>43049</v>
      </c>
      <c r="B82" s="526">
        <v>13960</v>
      </c>
      <c r="C82" s="526" t="s">
        <v>29</v>
      </c>
      <c r="D82" t="s">
        <v>17</v>
      </c>
      <c r="E82" s="2"/>
      <c r="F82" s="2">
        <v>2</v>
      </c>
      <c r="G82" s="2">
        <f t="shared" si="1"/>
        <v>169.99999999999997</v>
      </c>
    </row>
    <row r="83" spans="1:7">
      <c r="A83" s="7">
        <v>43067</v>
      </c>
      <c r="B83" s="526" t="s">
        <v>12</v>
      </c>
      <c r="C83" s="20">
        <v>42788</v>
      </c>
      <c r="D83" t="s">
        <v>21</v>
      </c>
      <c r="E83" s="2"/>
      <c r="F83" s="2">
        <v>85</v>
      </c>
      <c r="G83" s="2">
        <f t="shared" si="1"/>
        <v>84.999999999999972</v>
      </c>
    </row>
    <row r="84" spans="1:7">
      <c r="A84" s="7">
        <v>43067</v>
      </c>
      <c r="B84" s="526" t="s">
        <v>12</v>
      </c>
      <c r="C84" s="20">
        <v>42823</v>
      </c>
      <c r="D84" t="s">
        <v>21</v>
      </c>
      <c r="E84" s="2"/>
      <c r="F84" s="2">
        <v>85</v>
      </c>
      <c r="G84" s="2">
        <f t="shared" si="1"/>
        <v>0</v>
      </c>
    </row>
    <row r="85" spans="1:7">
      <c r="A85" s="44">
        <v>43039</v>
      </c>
      <c r="B85" s="525" t="s">
        <v>5</v>
      </c>
      <c r="C85" s="525" t="s">
        <v>30</v>
      </c>
      <c r="D85" t="s">
        <v>16</v>
      </c>
      <c r="E85" s="2">
        <v>32.700000000000003</v>
      </c>
      <c r="G85" s="2">
        <f t="shared" si="1"/>
        <v>32.700000000000003</v>
      </c>
    </row>
    <row r="86" spans="1:7">
      <c r="B86" s="526"/>
      <c r="C86" s="526"/>
      <c r="D86" t="s">
        <v>17</v>
      </c>
      <c r="E86" s="2">
        <v>2</v>
      </c>
      <c r="G86" s="2">
        <f t="shared" si="1"/>
        <v>34.700000000000003</v>
      </c>
    </row>
    <row r="87" spans="1:7" ht="15.75" customHeight="1">
      <c r="B87" s="526"/>
      <c r="C87" s="526"/>
      <c r="D87" t="s">
        <v>18</v>
      </c>
      <c r="E87" s="2">
        <v>60</v>
      </c>
      <c r="G87" s="2">
        <f t="shared" si="1"/>
        <v>94.7</v>
      </c>
    </row>
    <row r="88" spans="1:7" ht="15.75" customHeight="1">
      <c r="B88" s="526"/>
      <c r="C88" s="526"/>
      <c r="D88" t="s">
        <v>19</v>
      </c>
      <c r="E88" s="2">
        <v>2</v>
      </c>
      <c r="G88" s="2">
        <f t="shared" si="1"/>
        <v>96.7</v>
      </c>
    </row>
    <row r="89" spans="1:7">
      <c r="A89" s="7">
        <v>43039</v>
      </c>
      <c r="B89" s="526" t="s">
        <v>114</v>
      </c>
      <c r="C89" s="526" t="s">
        <v>30</v>
      </c>
      <c r="D89" t="s">
        <v>18</v>
      </c>
      <c r="E89" s="2"/>
      <c r="F89" s="2">
        <v>60</v>
      </c>
      <c r="G89" s="2">
        <f t="shared" si="1"/>
        <v>36.700000000000003</v>
      </c>
    </row>
    <row r="90" spans="1:7">
      <c r="A90" s="7">
        <v>43039</v>
      </c>
      <c r="B90" s="526" t="s">
        <v>114</v>
      </c>
      <c r="C90" s="526" t="s">
        <v>30</v>
      </c>
      <c r="D90" t="s">
        <v>19</v>
      </c>
      <c r="E90" s="2"/>
      <c r="F90" s="2">
        <v>2</v>
      </c>
      <c r="G90" s="2">
        <f t="shared" si="1"/>
        <v>34.700000000000003</v>
      </c>
    </row>
    <row r="91" spans="1:7">
      <c r="A91" s="7">
        <v>43063</v>
      </c>
      <c r="B91" s="526">
        <v>14080</v>
      </c>
      <c r="C91" s="526" t="s">
        <v>30</v>
      </c>
      <c r="D91" t="s">
        <v>16</v>
      </c>
      <c r="E91" s="2"/>
      <c r="F91" s="2">
        <v>32.700000000000003</v>
      </c>
      <c r="G91" s="2">
        <f t="shared" si="1"/>
        <v>2</v>
      </c>
    </row>
    <row r="92" spans="1:7">
      <c r="A92" s="7">
        <v>43063</v>
      </c>
      <c r="B92" s="526">
        <v>14080</v>
      </c>
      <c r="C92" s="526" t="s">
        <v>30</v>
      </c>
      <c r="D92" t="s">
        <v>17</v>
      </c>
      <c r="E92" s="2"/>
      <c r="F92" s="2">
        <v>2</v>
      </c>
      <c r="G92" s="2">
        <f t="shared" si="1"/>
        <v>0</v>
      </c>
    </row>
    <row r="93" spans="1:7">
      <c r="A93" s="44">
        <v>43069</v>
      </c>
      <c r="B93" s="525" t="s">
        <v>14</v>
      </c>
      <c r="C93" s="525" t="s">
        <v>33</v>
      </c>
      <c r="D93" t="s">
        <v>16</v>
      </c>
      <c r="E93" s="2">
        <v>34.9</v>
      </c>
      <c r="G93" s="2">
        <f t="shared" si="1"/>
        <v>34.9</v>
      </c>
    </row>
    <row r="94" spans="1:7">
      <c r="A94" s="44"/>
      <c r="B94" s="525"/>
      <c r="C94" s="525"/>
      <c r="D94" t="s">
        <v>17</v>
      </c>
      <c r="E94" s="2">
        <v>2</v>
      </c>
      <c r="G94" s="2">
        <f t="shared" si="1"/>
        <v>36.9</v>
      </c>
    </row>
    <row r="95" spans="1:7">
      <c r="B95" s="526"/>
      <c r="C95" s="526"/>
      <c r="D95" t="s">
        <v>18</v>
      </c>
      <c r="E95" s="2">
        <v>60</v>
      </c>
      <c r="G95" s="2">
        <f t="shared" si="1"/>
        <v>96.9</v>
      </c>
    </row>
    <row r="96" spans="1:7">
      <c r="B96" s="526"/>
      <c r="C96" s="526"/>
      <c r="D96" t="s">
        <v>19</v>
      </c>
      <c r="E96" s="2">
        <v>2</v>
      </c>
      <c r="G96" s="2">
        <f t="shared" si="1"/>
        <v>98.9</v>
      </c>
    </row>
    <row r="97" spans="1:7">
      <c r="B97" s="526"/>
      <c r="C97" s="526"/>
      <c r="D97" t="s">
        <v>90</v>
      </c>
      <c r="E97" s="2">
        <v>10</v>
      </c>
      <c r="G97" s="2">
        <f t="shared" si="1"/>
        <v>108.9</v>
      </c>
    </row>
    <row r="98" spans="1:7">
      <c r="A98" s="7">
        <v>43064</v>
      </c>
      <c r="B98" s="526">
        <v>14096</v>
      </c>
      <c r="C98" s="526" t="s">
        <v>33</v>
      </c>
      <c r="D98" t="s">
        <v>90</v>
      </c>
      <c r="E98" s="2"/>
      <c r="F98" s="2">
        <v>10</v>
      </c>
      <c r="G98" s="2">
        <f t="shared" si="1"/>
        <v>98.9</v>
      </c>
    </row>
    <row r="99" spans="1:7">
      <c r="A99" s="7">
        <v>43069</v>
      </c>
      <c r="B99" s="526" t="s">
        <v>114</v>
      </c>
      <c r="C99" s="526" t="s">
        <v>33</v>
      </c>
      <c r="D99" t="s">
        <v>18</v>
      </c>
      <c r="E99" s="2"/>
      <c r="F99" s="2">
        <v>60</v>
      </c>
      <c r="G99" s="2">
        <f t="shared" si="1"/>
        <v>38.900000000000006</v>
      </c>
    </row>
    <row r="100" spans="1:7">
      <c r="A100" s="7">
        <v>43069</v>
      </c>
      <c r="B100" s="526" t="s">
        <v>114</v>
      </c>
      <c r="C100" s="526" t="s">
        <v>33</v>
      </c>
      <c r="D100" t="s">
        <v>19</v>
      </c>
      <c r="E100" s="2"/>
      <c r="F100" s="2">
        <v>2</v>
      </c>
      <c r="G100" s="2">
        <f t="shared" si="1"/>
        <v>36.900000000000006</v>
      </c>
    </row>
    <row r="101" spans="1:7">
      <c r="A101" s="7">
        <v>43087</v>
      </c>
      <c r="B101" s="526">
        <v>14298</v>
      </c>
      <c r="C101" s="526" t="s">
        <v>33</v>
      </c>
      <c r="D101" t="s">
        <v>16</v>
      </c>
      <c r="E101" s="2"/>
      <c r="F101" s="2">
        <v>34.9</v>
      </c>
      <c r="G101" s="2">
        <f t="shared" si="1"/>
        <v>2.0000000000000071</v>
      </c>
    </row>
    <row r="102" spans="1:7">
      <c r="A102" s="7">
        <v>43087</v>
      </c>
      <c r="B102" s="526">
        <v>14298</v>
      </c>
      <c r="C102" s="526" t="s">
        <v>33</v>
      </c>
      <c r="D102" t="s">
        <v>17</v>
      </c>
      <c r="E102" s="2"/>
      <c r="F102" s="2">
        <v>2</v>
      </c>
      <c r="G102" s="2">
        <f t="shared" si="1"/>
        <v>7.1054273576010019E-15</v>
      </c>
    </row>
    <row r="103" spans="1:7">
      <c r="A103" s="44">
        <v>43100</v>
      </c>
      <c r="B103" s="525" t="s">
        <v>14</v>
      </c>
      <c r="C103" s="525" t="s">
        <v>34</v>
      </c>
      <c r="D103" t="s">
        <v>16</v>
      </c>
      <c r="E103" s="2">
        <v>38</v>
      </c>
      <c r="G103" s="2">
        <f t="shared" si="1"/>
        <v>38.000000000000007</v>
      </c>
    </row>
    <row r="104" spans="1:7">
      <c r="A104" s="44"/>
      <c r="B104" s="525"/>
      <c r="C104" s="525"/>
      <c r="D104" t="s">
        <v>17</v>
      </c>
      <c r="E104" s="2">
        <v>2</v>
      </c>
      <c r="G104" s="2">
        <f t="shared" si="1"/>
        <v>40.000000000000007</v>
      </c>
    </row>
    <row r="105" spans="1:7">
      <c r="B105" s="526"/>
      <c r="C105" s="526"/>
      <c r="D105" t="s">
        <v>18</v>
      </c>
      <c r="E105" s="2">
        <v>60</v>
      </c>
      <c r="G105" s="2">
        <f t="shared" si="1"/>
        <v>100</v>
      </c>
    </row>
    <row r="106" spans="1:7">
      <c r="B106" s="526"/>
      <c r="C106" s="526"/>
      <c r="D106" t="s">
        <v>19</v>
      </c>
      <c r="E106" s="2">
        <v>2</v>
      </c>
      <c r="G106" s="2">
        <f t="shared" si="1"/>
        <v>102</v>
      </c>
    </row>
    <row r="107" spans="1:7">
      <c r="A107" s="7">
        <v>43099</v>
      </c>
      <c r="B107" s="526" t="s">
        <v>114</v>
      </c>
      <c r="C107" s="526" t="s">
        <v>34</v>
      </c>
      <c r="D107" t="s">
        <v>18</v>
      </c>
      <c r="E107" s="2"/>
      <c r="F107" s="2">
        <v>60</v>
      </c>
      <c r="G107" s="2">
        <f t="shared" si="1"/>
        <v>42</v>
      </c>
    </row>
    <row r="108" spans="1:7">
      <c r="A108" s="7">
        <v>43099</v>
      </c>
      <c r="B108" s="526" t="s">
        <v>114</v>
      </c>
      <c r="C108" s="526" t="s">
        <v>34</v>
      </c>
      <c r="D108" t="s">
        <v>19</v>
      </c>
      <c r="E108" s="2"/>
      <c r="F108" s="2">
        <v>2</v>
      </c>
      <c r="G108" s="2">
        <f t="shared" si="1"/>
        <v>40</v>
      </c>
    </row>
    <row r="109" spans="1:7">
      <c r="A109" s="7">
        <v>43118</v>
      </c>
      <c r="B109" s="526">
        <v>14476</v>
      </c>
      <c r="C109" s="526" t="s">
        <v>34</v>
      </c>
      <c r="D109" t="s">
        <v>16</v>
      </c>
      <c r="E109" s="2"/>
      <c r="F109" s="2">
        <v>38</v>
      </c>
      <c r="G109" s="2">
        <f t="shared" si="1"/>
        <v>2</v>
      </c>
    </row>
    <row r="110" spans="1:7">
      <c r="A110" s="7">
        <v>43118</v>
      </c>
      <c r="B110" s="526">
        <v>14476</v>
      </c>
      <c r="C110" s="526" t="s">
        <v>34</v>
      </c>
      <c r="D110" t="s">
        <v>17</v>
      </c>
      <c r="E110" s="2"/>
      <c r="F110" s="2">
        <v>2</v>
      </c>
      <c r="G110" s="2">
        <f t="shared" si="1"/>
        <v>0</v>
      </c>
    </row>
    <row r="111" spans="1:7">
      <c r="A111" s="44">
        <v>43131</v>
      </c>
      <c r="B111" s="525" t="s">
        <v>14</v>
      </c>
      <c r="C111" s="525" t="s">
        <v>15</v>
      </c>
      <c r="D111" t="s">
        <v>16</v>
      </c>
      <c r="E111" s="2">
        <v>33.799999999999997</v>
      </c>
      <c r="G111" s="2">
        <f t="shared" si="1"/>
        <v>33.799999999999997</v>
      </c>
    </row>
    <row r="112" spans="1:7">
      <c r="A112" s="44"/>
      <c r="B112" s="525"/>
      <c r="C112" s="525"/>
      <c r="D112" t="s">
        <v>17</v>
      </c>
      <c r="E112" s="2">
        <v>2</v>
      </c>
      <c r="G112" s="2">
        <f t="shared" si="1"/>
        <v>35.799999999999997</v>
      </c>
    </row>
    <row r="113" spans="1:7">
      <c r="B113" s="526"/>
      <c r="C113" s="526"/>
      <c r="D113" t="s">
        <v>18</v>
      </c>
      <c r="E113" s="2">
        <v>60</v>
      </c>
      <c r="G113" s="2">
        <f t="shared" si="1"/>
        <v>95.8</v>
      </c>
    </row>
    <row r="114" spans="1:7">
      <c r="B114" s="526"/>
      <c r="C114" s="526"/>
      <c r="D114" t="s">
        <v>19</v>
      </c>
      <c r="E114" s="2">
        <v>2</v>
      </c>
      <c r="G114" s="2">
        <f t="shared" si="1"/>
        <v>97.8</v>
      </c>
    </row>
    <row r="115" spans="1:7">
      <c r="A115" s="7">
        <v>43131</v>
      </c>
      <c r="B115" s="526" t="s">
        <v>114</v>
      </c>
      <c r="C115" s="526" t="s">
        <v>15</v>
      </c>
      <c r="D115" t="s">
        <v>18</v>
      </c>
      <c r="E115" s="2"/>
      <c r="F115" s="2">
        <v>48</v>
      </c>
      <c r="G115" s="2">
        <f t="shared" si="1"/>
        <v>49.8</v>
      </c>
    </row>
    <row r="116" spans="1:7">
      <c r="A116" s="7">
        <v>43151</v>
      </c>
      <c r="B116" s="526">
        <v>14685</v>
      </c>
      <c r="C116" s="526" t="s">
        <v>15</v>
      </c>
      <c r="D116" t="s">
        <v>16</v>
      </c>
      <c r="E116" s="2"/>
      <c r="F116" s="2">
        <v>33.799999999999997</v>
      </c>
      <c r="G116" s="2">
        <f t="shared" si="1"/>
        <v>16</v>
      </c>
    </row>
    <row r="117" spans="1:7">
      <c r="A117" s="7">
        <v>43151</v>
      </c>
      <c r="B117" s="526">
        <v>14685</v>
      </c>
      <c r="C117" s="526" t="s">
        <v>15</v>
      </c>
      <c r="D117" t="s">
        <v>17</v>
      </c>
      <c r="E117" s="2"/>
      <c r="F117" s="2">
        <v>2</v>
      </c>
      <c r="G117" s="2">
        <f t="shared" si="1"/>
        <v>14</v>
      </c>
    </row>
    <row r="118" spans="1:7">
      <c r="A118" s="7">
        <v>43186</v>
      </c>
      <c r="B118" s="526">
        <v>15034</v>
      </c>
      <c r="C118" s="526" t="s">
        <v>15</v>
      </c>
      <c r="D118" t="s">
        <v>18</v>
      </c>
      <c r="E118" s="2"/>
      <c r="F118" s="2">
        <v>12</v>
      </c>
      <c r="G118" s="2">
        <f t="shared" si="1"/>
        <v>2</v>
      </c>
    </row>
    <row r="119" spans="1:7">
      <c r="A119" s="7">
        <v>43241</v>
      </c>
      <c r="B119" s="526">
        <v>15366</v>
      </c>
      <c r="C119" s="526" t="s">
        <v>15</v>
      </c>
      <c r="D119" t="s">
        <v>40</v>
      </c>
      <c r="E119" s="2"/>
      <c r="F119" s="2">
        <v>2</v>
      </c>
      <c r="G119" s="2">
        <f t="shared" si="1"/>
        <v>0</v>
      </c>
    </row>
    <row r="120" spans="1:7">
      <c r="A120" s="44">
        <v>43159</v>
      </c>
      <c r="B120" s="525" t="s">
        <v>14</v>
      </c>
      <c r="C120" s="525" t="s">
        <v>20</v>
      </c>
      <c r="D120" t="s">
        <v>16</v>
      </c>
      <c r="E120" s="2">
        <v>41.9</v>
      </c>
      <c r="G120" s="2">
        <f t="shared" ref="G120:G182" si="2">+G119+E120-F120</f>
        <v>41.9</v>
      </c>
    </row>
    <row r="121" spans="1:7">
      <c r="A121" s="44"/>
      <c r="B121" s="525"/>
      <c r="C121" s="525"/>
      <c r="D121" t="s">
        <v>17</v>
      </c>
      <c r="E121" s="2">
        <v>2</v>
      </c>
      <c r="G121" s="2">
        <f t="shared" si="2"/>
        <v>43.9</v>
      </c>
    </row>
    <row r="122" spans="1:7">
      <c r="B122" s="526"/>
      <c r="C122" s="526"/>
      <c r="D122" t="s">
        <v>18</v>
      </c>
      <c r="E122" s="2">
        <v>56</v>
      </c>
      <c r="G122" s="2">
        <f t="shared" si="2"/>
        <v>99.9</v>
      </c>
    </row>
    <row r="123" spans="1:7">
      <c r="B123" s="526"/>
      <c r="C123" s="526"/>
      <c r="D123" t="s">
        <v>19</v>
      </c>
      <c r="E123" s="2">
        <v>5</v>
      </c>
      <c r="G123" s="2">
        <f t="shared" si="2"/>
        <v>104.9</v>
      </c>
    </row>
    <row r="124" spans="1:7">
      <c r="A124" s="7">
        <v>43434</v>
      </c>
      <c r="B124" s="526" t="s">
        <v>14</v>
      </c>
      <c r="C124" s="526" t="s">
        <v>33</v>
      </c>
      <c r="D124" s="48" t="s">
        <v>21</v>
      </c>
      <c r="E124" s="24">
        <v>85</v>
      </c>
      <c r="G124" s="2">
        <f t="shared" si="2"/>
        <v>189.9</v>
      </c>
    </row>
    <row r="125" spans="1:7">
      <c r="A125" s="7">
        <v>43159</v>
      </c>
      <c r="B125" s="526" t="s">
        <v>114</v>
      </c>
      <c r="C125" s="526" t="s">
        <v>20</v>
      </c>
      <c r="D125" t="s">
        <v>18</v>
      </c>
      <c r="E125" s="2"/>
      <c r="F125" s="2">
        <v>56</v>
      </c>
      <c r="G125" s="2">
        <f t="shared" si="2"/>
        <v>133.9</v>
      </c>
    </row>
    <row r="126" spans="1:7">
      <c r="A126" s="7">
        <v>43159</v>
      </c>
      <c r="B126" s="526" t="s">
        <v>114</v>
      </c>
      <c r="C126" s="526" t="s">
        <v>20</v>
      </c>
      <c r="D126" t="s">
        <v>19</v>
      </c>
      <c r="E126" s="2"/>
      <c r="F126" s="2">
        <v>5</v>
      </c>
      <c r="G126" s="2">
        <f t="shared" si="2"/>
        <v>128.9</v>
      </c>
    </row>
    <row r="127" spans="1:7">
      <c r="A127" s="7">
        <v>43186</v>
      </c>
      <c r="B127" s="526">
        <v>15034</v>
      </c>
      <c r="C127" s="526" t="s">
        <v>20</v>
      </c>
      <c r="D127" t="s">
        <v>16</v>
      </c>
      <c r="E127" s="2"/>
      <c r="F127" s="2">
        <v>41.9</v>
      </c>
      <c r="G127" s="2">
        <f t="shared" si="2"/>
        <v>87</v>
      </c>
    </row>
    <row r="128" spans="1:7">
      <c r="A128" s="7">
        <v>43186</v>
      </c>
      <c r="B128" s="526">
        <v>15034</v>
      </c>
      <c r="C128" s="526" t="s">
        <v>20</v>
      </c>
      <c r="D128" t="s">
        <v>17</v>
      </c>
      <c r="E128" s="2"/>
      <c r="F128" s="2">
        <v>2</v>
      </c>
      <c r="G128" s="2">
        <f t="shared" si="2"/>
        <v>85</v>
      </c>
    </row>
    <row r="129" spans="1:7">
      <c r="A129" s="7">
        <v>43284</v>
      </c>
      <c r="B129" s="526" t="s">
        <v>12</v>
      </c>
      <c r="C129" s="10">
        <v>43069</v>
      </c>
      <c r="D129" t="s">
        <v>21</v>
      </c>
      <c r="E129" s="2"/>
      <c r="F129" s="2">
        <v>85</v>
      </c>
      <c r="G129" s="2">
        <f t="shared" si="2"/>
        <v>0</v>
      </c>
    </row>
    <row r="130" spans="1:7">
      <c r="A130" s="44">
        <v>43189</v>
      </c>
      <c r="B130" s="525" t="s">
        <v>14</v>
      </c>
      <c r="C130" s="525" t="s">
        <v>23</v>
      </c>
      <c r="D130" t="s">
        <v>16</v>
      </c>
      <c r="E130" s="2">
        <v>40.5</v>
      </c>
      <c r="G130" s="2">
        <f t="shared" si="2"/>
        <v>40.5</v>
      </c>
    </row>
    <row r="131" spans="1:7">
      <c r="A131" s="44"/>
      <c r="B131" s="525"/>
      <c r="C131" s="525"/>
      <c r="D131" t="s">
        <v>17</v>
      </c>
      <c r="E131" s="2">
        <v>2</v>
      </c>
      <c r="G131" s="2">
        <f t="shared" si="2"/>
        <v>42.5</v>
      </c>
    </row>
    <row r="132" spans="1:7">
      <c r="B132" s="526"/>
      <c r="C132" s="526"/>
      <c r="D132" t="s">
        <v>18</v>
      </c>
      <c r="E132" s="2">
        <v>60</v>
      </c>
      <c r="G132" s="2">
        <f t="shared" si="2"/>
        <v>102.5</v>
      </c>
    </row>
    <row r="133" spans="1:7">
      <c r="B133" s="526"/>
      <c r="C133" s="526"/>
      <c r="D133" t="s">
        <v>19</v>
      </c>
      <c r="E133" s="2">
        <v>5</v>
      </c>
      <c r="G133" s="2">
        <f t="shared" si="2"/>
        <v>107.5</v>
      </c>
    </row>
    <row r="134" spans="1:7">
      <c r="B134" s="526"/>
      <c r="C134" s="526"/>
      <c r="D134" s="48" t="s">
        <v>21</v>
      </c>
      <c r="E134" s="24">
        <v>85</v>
      </c>
      <c r="G134" s="2">
        <f t="shared" si="2"/>
        <v>192.5</v>
      </c>
    </row>
    <row r="135" spans="1:7">
      <c r="A135" s="7">
        <v>43190</v>
      </c>
      <c r="B135" s="526" t="s">
        <v>114</v>
      </c>
      <c r="C135" s="526" t="s">
        <v>23</v>
      </c>
      <c r="D135" t="s">
        <v>18</v>
      </c>
      <c r="E135" s="2"/>
      <c r="F135" s="2">
        <v>54</v>
      </c>
      <c r="G135" s="2">
        <f t="shared" si="2"/>
        <v>138.5</v>
      </c>
    </row>
    <row r="136" spans="1:7">
      <c r="A136" s="7">
        <v>43241</v>
      </c>
      <c r="B136" s="526">
        <v>15366</v>
      </c>
      <c r="C136" s="526" t="s">
        <v>23</v>
      </c>
      <c r="D136" t="s">
        <v>16</v>
      </c>
      <c r="E136" s="2"/>
      <c r="F136" s="2">
        <v>40.5</v>
      </c>
      <c r="G136" s="2">
        <f t="shared" si="2"/>
        <v>98</v>
      </c>
    </row>
    <row r="137" spans="1:7">
      <c r="A137" s="7">
        <v>43241</v>
      </c>
      <c r="B137" s="526">
        <v>15366</v>
      </c>
      <c r="C137" s="526" t="s">
        <v>23</v>
      </c>
      <c r="D137" t="s">
        <v>17</v>
      </c>
      <c r="E137" s="2"/>
      <c r="F137" s="2">
        <v>2</v>
      </c>
      <c r="G137" s="2">
        <f t="shared" si="2"/>
        <v>96</v>
      </c>
    </row>
    <row r="138" spans="1:7">
      <c r="A138" s="7">
        <v>43269</v>
      </c>
      <c r="B138" s="526">
        <v>15505</v>
      </c>
      <c r="C138" s="526" t="s">
        <v>23</v>
      </c>
      <c r="D138" t="s">
        <v>18</v>
      </c>
      <c r="E138" s="2"/>
      <c r="F138" s="2">
        <v>6</v>
      </c>
      <c r="G138" s="2">
        <f t="shared" si="2"/>
        <v>90</v>
      </c>
    </row>
    <row r="139" spans="1:7">
      <c r="A139" s="7">
        <v>43269</v>
      </c>
      <c r="B139" s="526">
        <v>15505</v>
      </c>
      <c r="C139" s="526" t="s">
        <v>23</v>
      </c>
      <c r="D139" t="s">
        <v>19</v>
      </c>
      <c r="E139" s="2"/>
      <c r="F139" s="2">
        <v>5</v>
      </c>
      <c r="G139" s="2">
        <f t="shared" si="2"/>
        <v>85</v>
      </c>
    </row>
    <row r="140" spans="1:7">
      <c r="A140" s="7">
        <v>43284</v>
      </c>
      <c r="B140" s="526" t="s">
        <v>12</v>
      </c>
      <c r="C140" s="10">
        <v>43187</v>
      </c>
      <c r="D140" t="s">
        <v>21</v>
      </c>
      <c r="E140" s="2"/>
      <c r="F140" s="2">
        <v>85</v>
      </c>
      <c r="G140" s="2">
        <f t="shared" si="2"/>
        <v>0</v>
      </c>
    </row>
    <row r="141" spans="1:7">
      <c r="A141" s="44">
        <v>43220</v>
      </c>
      <c r="B141" s="525" t="s">
        <v>14</v>
      </c>
      <c r="C141" s="525" t="s">
        <v>24</v>
      </c>
      <c r="D141" t="s">
        <v>16</v>
      </c>
      <c r="E141" s="2">
        <v>41.6</v>
      </c>
      <c r="G141" s="2">
        <f t="shared" si="2"/>
        <v>41.6</v>
      </c>
    </row>
    <row r="142" spans="1:7">
      <c r="B142" s="526"/>
      <c r="C142" s="526"/>
      <c r="D142" t="s">
        <v>17</v>
      </c>
      <c r="E142" s="2">
        <v>2</v>
      </c>
      <c r="G142" s="2">
        <f t="shared" si="2"/>
        <v>43.6</v>
      </c>
    </row>
    <row r="143" spans="1:7">
      <c r="B143" s="526"/>
      <c r="C143" s="526"/>
      <c r="D143" t="s">
        <v>18</v>
      </c>
      <c r="E143" s="2">
        <v>60</v>
      </c>
      <c r="G143" s="2">
        <f t="shared" si="2"/>
        <v>103.6</v>
      </c>
    </row>
    <row r="144" spans="1:7">
      <c r="B144" s="526"/>
      <c r="C144" s="526"/>
      <c r="D144" t="s">
        <v>19</v>
      </c>
      <c r="E144" s="2">
        <v>5</v>
      </c>
      <c r="G144" s="2">
        <f t="shared" si="2"/>
        <v>108.6</v>
      </c>
    </row>
    <row r="145" spans="1:7">
      <c r="B145" s="526"/>
      <c r="C145" s="526"/>
      <c r="D145" t="s">
        <v>21</v>
      </c>
      <c r="E145" s="2">
        <v>93</v>
      </c>
      <c r="G145" s="2">
        <f t="shared" si="2"/>
        <v>201.6</v>
      </c>
    </row>
    <row r="146" spans="1:7">
      <c r="A146" s="7">
        <v>43220</v>
      </c>
      <c r="B146" s="526" t="s">
        <v>114</v>
      </c>
      <c r="C146" s="526" t="s">
        <v>24</v>
      </c>
      <c r="D146" t="s">
        <v>18</v>
      </c>
      <c r="E146" s="2"/>
      <c r="F146" s="2">
        <v>60</v>
      </c>
      <c r="G146" s="2">
        <f t="shared" si="2"/>
        <v>141.6</v>
      </c>
    </row>
    <row r="147" spans="1:7">
      <c r="A147" s="7">
        <v>43220</v>
      </c>
      <c r="B147" s="526" t="s">
        <v>114</v>
      </c>
      <c r="C147" s="526" t="s">
        <v>24</v>
      </c>
      <c r="D147" t="s">
        <v>19</v>
      </c>
      <c r="E147" s="2"/>
      <c r="F147" s="2">
        <v>5</v>
      </c>
      <c r="G147" s="2">
        <f t="shared" si="2"/>
        <v>136.6</v>
      </c>
    </row>
    <row r="148" spans="1:7">
      <c r="A148" s="7">
        <v>43241</v>
      </c>
      <c r="B148" s="526">
        <v>15366</v>
      </c>
      <c r="C148" s="526" t="s">
        <v>24</v>
      </c>
      <c r="D148" t="s">
        <v>16</v>
      </c>
      <c r="E148" s="2"/>
      <c r="F148" s="2">
        <v>41.6</v>
      </c>
      <c r="G148" s="2">
        <f t="shared" si="2"/>
        <v>95</v>
      </c>
    </row>
    <row r="149" spans="1:7">
      <c r="A149" s="7">
        <v>43241</v>
      </c>
      <c r="B149" s="526">
        <v>15366</v>
      </c>
      <c r="C149" s="526" t="s">
        <v>24</v>
      </c>
      <c r="D149" t="s">
        <v>17</v>
      </c>
      <c r="E149" s="2"/>
      <c r="F149" s="2">
        <v>2</v>
      </c>
      <c r="G149" s="2">
        <f t="shared" si="2"/>
        <v>93</v>
      </c>
    </row>
    <row r="150" spans="1:7">
      <c r="A150" s="7">
        <v>43284</v>
      </c>
      <c r="B150" s="526" t="s">
        <v>12</v>
      </c>
      <c r="C150" s="10">
        <v>43217</v>
      </c>
      <c r="D150" t="s">
        <v>21</v>
      </c>
      <c r="E150" s="2"/>
      <c r="F150" s="2">
        <v>93</v>
      </c>
      <c r="G150" s="2">
        <f t="shared" si="2"/>
        <v>0</v>
      </c>
    </row>
    <row r="151" spans="1:7">
      <c r="A151" s="44">
        <v>43251</v>
      </c>
      <c r="B151" s="525" t="s">
        <v>14</v>
      </c>
      <c r="C151" s="525" t="s">
        <v>25</v>
      </c>
      <c r="D151" t="s">
        <v>16</v>
      </c>
      <c r="E151" s="2">
        <v>38.700000000000003</v>
      </c>
      <c r="G151" s="2">
        <f t="shared" si="2"/>
        <v>38.700000000000003</v>
      </c>
    </row>
    <row r="152" spans="1:7">
      <c r="B152" s="526"/>
      <c r="C152" s="526"/>
      <c r="D152" t="s">
        <v>17</v>
      </c>
      <c r="E152" s="2">
        <v>2</v>
      </c>
      <c r="G152" s="2">
        <f t="shared" si="2"/>
        <v>40.700000000000003</v>
      </c>
    </row>
    <row r="153" spans="1:7">
      <c r="B153" s="526"/>
      <c r="C153" s="526"/>
      <c r="D153" t="s">
        <v>18</v>
      </c>
      <c r="E153" s="2">
        <v>60</v>
      </c>
      <c r="G153" s="2">
        <f t="shared" si="2"/>
        <v>100.7</v>
      </c>
    </row>
    <row r="154" spans="1:7">
      <c r="B154" s="526"/>
      <c r="C154" s="526"/>
      <c r="D154" t="s">
        <v>19</v>
      </c>
      <c r="E154" s="2">
        <v>5</v>
      </c>
      <c r="G154" s="2">
        <f t="shared" si="2"/>
        <v>105.7</v>
      </c>
    </row>
    <row r="155" spans="1:7">
      <c r="A155" s="7">
        <v>43251</v>
      </c>
      <c r="B155" s="526" t="s">
        <v>114</v>
      </c>
      <c r="C155" s="526" t="s">
        <v>25</v>
      </c>
      <c r="D155" t="s">
        <v>18</v>
      </c>
      <c r="E155" s="2"/>
      <c r="F155" s="2">
        <v>58</v>
      </c>
      <c r="G155" s="2">
        <f t="shared" si="2"/>
        <v>47.7</v>
      </c>
    </row>
    <row r="156" spans="1:7">
      <c r="A156" s="7">
        <v>43269</v>
      </c>
      <c r="B156" s="526">
        <v>15505</v>
      </c>
      <c r="C156" s="526" t="s">
        <v>25</v>
      </c>
      <c r="D156" t="s">
        <v>18</v>
      </c>
      <c r="E156" s="2"/>
      <c r="F156" s="2">
        <v>2</v>
      </c>
      <c r="G156" s="2">
        <f t="shared" si="2"/>
        <v>45.7</v>
      </c>
    </row>
    <row r="157" spans="1:7">
      <c r="A157" s="7">
        <v>43269</v>
      </c>
      <c r="B157" s="526">
        <v>15505</v>
      </c>
      <c r="C157" s="526" t="s">
        <v>25</v>
      </c>
      <c r="D157" t="s">
        <v>19</v>
      </c>
      <c r="E157" s="2"/>
      <c r="F157" s="2">
        <v>5</v>
      </c>
      <c r="G157" s="2">
        <f t="shared" si="2"/>
        <v>40.700000000000003</v>
      </c>
    </row>
    <row r="158" spans="1:7">
      <c r="A158" s="7">
        <v>43283</v>
      </c>
      <c r="B158" s="526">
        <v>15632</v>
      </c>
      <c r="C158" s="526" t="s">
        <v>25</v>
      </c>
      <c r="D158" t="s">
        <v>16</v>
      </c>
      <c r="E158" s="2"/>
      <c r="F158" s="2">
        <v>38.700000000000003</v>
      </c>
      <c r="G158" s="2">
        <f t="shared" si="2"/>
        <v>2</v>
      </c>
    </row>
    <row r="159" spans="1:7">
      <c r="A159" s="7">
        <v>43283</v>
      </c>
      <c r="B159" s="526">
        <v>15632</v>
      </c>
      <c r="C159" s="526" t="s">
        <v>25</v>
      </c>
      <c r="D159" t="s">
        <v>17</v>
      </c>
      <c r="E159" s="2"/>
      <c r="F159" s="2">
        <v>2</v>
      </c>
      <c r="G159" s="2">
        <f t="shared" si="2"/>
        <v>0</v>
      </c>
    </row>
    <row r="160" spans="1:7">
      <c r="A160" s="44">
        <v>43281</v>
      </c>
      <c r="B160" s="525" t="s">
        <v>14</v>
      </c>
      <c r="C160" s="525" t="s">
        <v>26</v>
      </c>
      <c r="D160" t="s">
        <v>16</v>
      </c>
      <c r="E160" s="2">
        <v>35.799999999999997</v>
      </c>
      <c r="G160" s="2">
        <f t="shared" si="2"/>
        <v>35.799999999999997</v>
      </c>
    </row>
    <row r="161" spans="1:12">
      <c r="B161" s="526"/>
      <c r="C161" s="526"/>
      <c r="D161" t="s">
        <v>17</v>
      </c>
      <c r="E161" s="2">
        <v>4</v>
      </c>
      <c r="G161" s="2">
        <f t="shared" si="2"/>
        <v>39.799999999999997</v>
      </c>
    </row>
    <row r="162" spans="1:12">
      <c r="B162" s="526"/>
      <c r="C162" s="526"/>
      <c r="D162" t="s">
        <v>18</v>
      </c>
      <c r="E162" s="2">
        <v>60</v>
      </c>
      <c r="G162" s="2">
        <f t="shared" si="2"/>
        <v>99.8</v>
      </c>
    </row>
    <row r="163" spans="1:12">
      <c r="B163" s="526"/>
      <c r="C163" s="526"/>
      <c r="D163" t="s">
        <v>19</v>
      </c>
      <c r="E163" s="2">
        <v>5</v>
      </c>
      <c r="G163" s="2">
        <f t="shared" si="2"/>
        <v>104.8</v>
      </c>
    </row>
    <row r="164" spans="1:12">
      <c r="A164" s="7">
        <v>43281</v>
      </c>
      <c r="B164" s="526" t="s">
        <v>114</v>
      </c>
      <c r="C164" s="526" t="s">
        <v>26</v>
      </c>
      <c r="D164" t="s">
        <v>18</v>
      </c>
      <c r="E164" s="2"/>
      <c r="F164" s="2">
        <v>60</v>
      </c>
      <c r="G164" s="2">
        <f t="shared" si="2"/>
        <v>44.8</v>
      </c>
    </row>
    <row r="165" spans="1:12">
      <c r="A165" s="7">
        <v>43281</v>
      </c>
      <c r="B165" s="526" t="s">
        <v>114</v>
      </c>
      <c r="C165" s="526" t="s">
        <v>26</v>
      </c>
      <c r="D165" t="s">
        <v>19</v>
      </c>
      <c r="E165" s="2"/>
      <c r="F165" s="2">
        <v>5</v>
      </c>
      <c r="G165" s="2">
        <f t="shared" si="2"/>
        <v>39.799999999999997</v>
      </c>
    </row>
    <row r="166" spans="1:12">
      <c r="A166" s="7">
        <v>43320</v>
      </c>
      <c r="B166" s="526">
        <v>15968</v>
      </c>
      <c r="C166" s="10" t="s">
        <v>26</v>
      </c>
      <c r="D166" t="s">
        <v>16</v>
      </c>
      <c r="E166" s="2"/>
      <c r="F166" s="2">
        <v>35.799999999999997</v>
      </c>
      <c r="G166" s="2">
        <f t="shared" si="2"/>
        <v>4</v>
      </c>
    </row>
    <row r="167" spans="1:12">
      <c r="A167" s="7">
        <v>43320</v>
      </c>
      <c r="B167" s="526">
        <v>15968</v>
      </c>
      <c r="C167" s="10" t="s">
        <v>26</v>
      </c>
      <c r="D167" t="s">
        <v>17</v>
      </c>
      <c r="E167" s="2"/>
      <c r="F167" s="2">
        <v>4</v>
      </c>
      <c r="G167" s="2">
        <f t="shared" si="2"/>
        <v>0</v>
      </c>
    </row>
    <row r="168" spans="1:12">
      <c r="A168" s="44">
        <v>43312</v>
      </c>
      <c r="B168" s="525" t="s">
        <v>14</v>
      </c>
      <c r="C168" s="525" t="s">
        <v>27</v>
      </c>
      <c r="D168" t="s">
        <v>16</v>
      </c>
      <c r="E168" s="2">
        <v>35.1</v>
      </c>
      <c r="G168" s="2">
        <f t="shared" si="2"/>
        <v>35.1</v>
      </c>
    </row>
    <row r="169" spans="1:12">
      <c r="B169" s="526"/>
      <c r="C169" s="526"/>
      <c r="D169" t="s">
        <v>17</v>
      </c>
      <c r="E169" s="2">
        <v>4</v>
      </c>
      <c r="G169" s="2">
        <f t="shared" si="2"/>
        <v>39.1</v>
      </c>
    </row>
    <row r="170" spans="1:12">
      <c r="B170" s="526"/>
      <c r="C170" s="526"/>
      <c r="D170" t="s">
        <v>18</v>
      </c>
      <c r="E170" s="2">
        <v>60</v>
      </c>
      <c r="G170" s="2">
        <f t="shared" si="2"/>
        <v>99.1</v>
      </c>
    </row>
    <row r="171" spans="1:12">
      <c r="B171" s="526"/>
      <c r="C171" s="526"/>
      <c r="D171" t="s">
        <v>19</v>
      </c>
      <c r="E171" s="2">
        <v>5</v>
      </c>
      <c r="G171" s="2">
        <f t="shared" si="2"/>
        <v>104.1</v>
      </c>
    </row>
    <row r="172" spans="1:12">
      <c r="B172" s="526"/>
      <c r="C172" s="10"/>
      <c r="D172" t="s">
        <v>220</v>
      </c>
      <c r="E172" s="2">
        <v>200</v>
      </c>
      <c r="G172" s="2">
        <f t="shared" si="2"/>
        <v>304.10000000000002</v>
      </c>
    </row>
    <row r="173" spans="1:12">
      <c r="A173" s="7">
        <v>43288</v>
      </c>
      <c r="B173" s="526">
        <v>15668</v>
      </c>
      <c r="C173" s="10" t="s">
        <v>27</v>
      </c>
      <c r="D173" t="s">
        <v>220</v>
      </c>
      <c r="E173" s="2"/>
      <c r="F173" s="2">
        <v>200</v>
      </c>
      <c r="G173" s="2">
        <f t="shared" si="2"/>
        <v>104.10000000000002</v>
      </c>
    </row>
    <row r="174" spans="1:12">
      <c r="A174" s="7">
        <v>43312</v>
      </c>
      <c r="B174" s="526" t="s">
        <v>114</v>
      </c>
      <c r="C174" s="10" t="s">
        <v>27</v>
      </c>
      <c r="D174" t="s">
        <v>18</v>
      </c>
      <c r="E174" s="2"/>
      <c r="F174" s="2">
        <v>60</v>
      </c>
      <c r="G174" s="2">
        <f t="shared" si="2"/>
        <v>44.100000000000023</v>
      </c>
    </row>
    <row r="175" spans="1:12">
      <c r="A175" s="7">
        <v>43312</v>
      </c>
      <c r="B175" s="526" t="s">
        <v>114</v>
      </c>
      <c r="C175" s="10" t="s">
        <v>27</v>
      </c>
      <c r="D175" t="s">
        <v>19</v>
      </c>
      <c r="E175" s="2"/>
      <c r="F175" s="2">
        <v>5</v>
      </c>
      <c r="G175" s="2">
        <f t="shared" si="2"/>
        <v>39.100000000000023</v>
      </c>
    </row>
    <row r="176" spans="1:12">
      <c r="A176" s="7">
        <v>43354</v>
      </c>
      <c r="B176" s="526">
        <v>16108</v>
      </c>
      <c r="C176" s="10" t="s">
        <v>27</v>
      </c>
      <c r="D176" t="s">
        <v>16</v>
      </c>
      <c r="E176" s="2"/>
      <c r="F176" s="2">
        <v>35.1</v>
      </c>
      <c r="G176" s="2">
        <f t="shared" si="2"/>
        <v>4.0000000000000213</v>
      </c>
      <c r="L176" s="8">
        <f>SUM(L166:L175)</f>
        <v>0</v>
      </c>
    </row>
    <row r="177" spans="1:12">
      <c r="A177" s="7">
        <v>43354</v>
      </c>
      <c r="B177" s="526">
        <v>16108</v>
      </c>
      <c r="C177" s="10" t="s">
        <v>27</v>
      </c>
      <c r="D177" t="s">
        <v>17</v>
      </c>
      <c r="E177" s="2"/>
      <c r="F177" s="2">
        <v>4</v>
      </c>
      <c r="G177" s="24">
        <f t="shared" si="2"/>
        <v>2.1316282072803006E-14</v>
      </c>
    </row>
    <row r="178" spans="1:12">
      <c r="A178" s="44">
        <v>43343</v>
      </c>
      <c r="B178" s="525" t="s">
        <v>14</v>
      </c>
      <c r="C178" s="525" t="s">
        <v>28</v>
      </c>
      <c r="D178" t="s">
        <v>16</v>
      </c>
      <c r="E178" s="2">
        <v>34.799999999999997</v>
      </c>
      <c r="G178" s="2">
        <f t="shared" si="2"/>
        <v>34.800000000000018</v>
      </c>
    </row>
    <row r="179" spans="1:12">
      <c r="B179" s="526"/>
      <c r="C179" s="526"/>
      <c r="D179" t="s">
        <v>17</v>
      </c>
      <c r="E179" s="2">
        <v>4</v>
      </c>
      <c r="G179" s="2">
        <f t="shared" si="2"/>
        <v>38.800000000000018</v>
      </c>
    </row>
    <row r="180" spans="1:12">
      <c r="B180" s="526"/>
      <c r="C180" s="526"/>
      <c r="D180" t="s">
        <v>18</v>
      </c>
      <c r="E180" s="2">
        <v>60</v>
      </c>
      <c r="G180" s="2">
        <f t="shared" si="2"/>
        <v>98.800000000000011</v>
      </c>
    </row>
    <row r="181" spans="1:12">
      <c r="B181" s="526"/>
      <c r="C181" s="526"/>
      <c r="D181" t="s">
        <v>19</v>
      </c>
      <c r="E181" s="2">
        <v>5</v>
      </c>
      <c r="G181" s="2">
        <f t="shared" si="2"/>
        <v>103.80000000000001</v>
      </c>
    </row>
    <row r="182" spans="1:12">
      <c r="B182" s="526"/>
      <c r="C182" s="10"/>
      <c r="D182" t="s">
        <v>220</v>
      </c>
      <c r="E182" s="2">
        <v>200</v>
      </c>
      <c r="G182" s="2">
        <f t="shared" si="2"/>
        <v>303.8</v>
      </c>
    </row>
    <row r="183" spans="1:12">
      <c r="B183" s="526"/>
      <c r="C183" s="10"/>
      <c r="D183" t="s">
        <v>21</v>
      </c>
      <c r="E183" s="2">
        <v>93</v>
      </c>
      <c r="G183" s="2">
        <f t="shared" ref="G183:G250" si="3">+G182+E183-F183</f>
        <v>396.8</v>
      </c>
    </row>
    <row r="184" spans="1:12">
      <c r="A184" s="7">
        <v>43325</v>
      </c>
      <c r="B184" s="526">
        <v>15983</v>
      </c>
      <c r="C184" s="10" t="s">
        <v>28</v>
      </c>
      <c r="D184" t="s">
        <v>220</v>
      </c>
      <c r="E184" s="2"/>
      <c r="F184" s="2">
        <v>200</v>
      </c>
      <c r="G184" s="2">
        <f t="shared" si="3"/>
        <v>196.8</v>
      </c>
    </row>
    <row r="185" spans="1:12">
      <c r="A185" s="7">
        <v>43343</v>
      </c>
      <c r="B185" s="526" t="s">
        <v>114</v>
      </c>
      <c r="C185" s="10" t="s">
        <v>28</v>
      </c>
      <c r="D185" t="s">
        <v>18</v>
      </c>
      <c r="E185" s="2"/>
      <c r="F185" s="2">
        <v>60</v>
      </c>
      <c r="G185" s="2">
        <f t="shared" si="3"/>
        <v>136.80000000000001</v>
      </c>
    </row>
    <row r="186" spans="1:12">
      <c r="A186" s="7">
        <v>43343</v>
      </c>
      <c r="B186" s="526" t="s">
        <v>114</v>
      </c>
      <c r="C186" s="10" t="s">
        <v>28</v>
      </c>
      <c r="D186" t="s">
        <v>19</v>
      </c>
      <c r="E186" s="2"/>
      <c r="F186" s="2">
        <v>5</v>
      </c>
      <c r="G186" s="2">
        <f t="shared" si="3"/>
        <v>131.80000000000001</v>
      </c>
      <c r="L186">
        <v>95</v>
      </c>
    </row>
    <row r="187" spans="1:12">
      <c r="A187" s="7">
        <v>43368</v>
      </c>
      <c r="B187" s="526">
        <v>16212</v>
      </c>
      <c r="C187" s="10" t="s">
        <v>28</v>
      </c>
      <c r="D187" t="s">
        <v>16</v>
      </c>
      <c r="E187" s="2"/>
      <c r="F187" s="2">
        <v>34.799999999999997</v>
      </c>
      <c r="G187" s="2">
        <f t="shared" si="3"/>
        <v>97.000000000000014</v>
      </c>
      <c r="L187">
        <v>95</v>
      </c>
    </row>
    <row r="188" spans="1:12">
      <c r="A188" s="7">
        <v>43368</v>
      </c>
      <c r="B188" s="526">
        <v>16212</v>
      </c>
      <c r="C188" s="10" t="s">
        <v>28</v>
      </c>
      <c r="D188" t="s">
        <v>17</v>
      </c>
      <c r="E188" s="2"/>
      <c r="F188" s="2">
        <v>4</v>
      </c>
      <c r="G188" s="2">
        <f t="shared" si="3"/>
        <v>93.000000000000014</v>
      </c>
      <c r="L188">
        <v>95</v>
      </c>
    </row>
    <row r="189" spans="1:12">
      <c r="A189" s="78">
        <v>44608</v>
      </c>
      <c r="B189" s="155">
        <v>0.5</v>
      </c>
      <c r="C189" s="156" t="s">
        <v>342</v>
      </c>
      <c r="D189" t="s">
        <v>21</v>
      </c>
      <c r="E189" s="2"/>
      <c r="F189" s="2">
        <v>46.5</v>
      </c>
      <c r="G189" s="2">
        <f t="shared" si="3"/>
        <v>46.500000000000014</v>
      </c>
    </row>
    <row r="190" spans="1:12">
      <c r="A190" s="7">
        <v>44615</v>
      </c>
      <c r="B190" s="526">
        <v>24252</v>
      </c>
      <c r="C190" s="10" t="s">
        <v>28</v>
      </c>
      <c r="D190" t="s">
        <v>21</v>
      </c>
      <c r="E190" s="2"/>
      <c r="F190" s="2">
        <v>46.5</v>
      </c>
      <c r="G190" s="2">
        <f t="shared" si="3"/>
        <v>0</v>
      </c>
    </row>
    <row r="191" spans="1:12">
      <c r="A191" s="44">
        <v>43373</v>
      </c>
      <c r="B191" s="525" t="s">
        <v>14</v>
      </c>
      <c r="C191" s="525" t="s">
        <v>29</v>
      </c>
      <c r="D191" t="s">
        <v>16</v>
      </c>
      <c r="E191" s="2">
        <v>35.700000000000003</v>
      </c>
      <c r="G191" s="2">
        <f t="shared" si="3"/>
        <v>35.700000000000003</v>
      </c>
      <c r="I191" s="525"/>
      <c r="L191">
        <v>95</v>
      </c>
    </row>
    <row r="192" spans="1:12">
      <c r="B192" s="526"/>
      <c r="C192" s="526"/>
      <c r="D192" t="s">
        <v>17</v>
      </c>
      <c r="E192" s="2">
        <v>3</v>
      </c>
      <c r="G192" s="2">
        <f t="shared" si="3"/>
        <v>38.700000000000003</v>
      </c>
      <c r="L192">
        <v>95</v>
      </c>
    </row>
    <row r="193" spans="1:12">
      <c r="B193" s="526"/>
      <c r="C193" s="526"/>
      <c r="D193" t="s">
        <v>18</v>
      </c>
      <c r="E193" s="2">
        <v>60</v>
      </c>
      <c r="G193" s="2">
        <f t="shared" si="3"/>
        <v>98.7</v>
      </c>
      <c r="L193">
        <v>95</v>
      </c>
    </row>
    <row r="194" spans="1:12">
      <c r="B194" s="526"/>
      <c r="C194" s="526"/>
      <c r="D194" t="s">
        <v>19</v>
      </c>
      <c r="E194" s="2">
        <v>5</v>
      </c>
      <c r="G194" s="2">
        <f t="shared" si="3"/>
        <v>103.7</v>
      </c>
      <c r="L194">
        <f>SUM(L186:L193)</f>
        <v>570</v>
      </c>
    </row>
    <row r="195" spans="1:12">
      <c r="B195" s="526"/>
      <c r="C195" s="10"/>
      <c r="D195" t="s">
        <v>220</v>
      </c>
      <c r="E195" s="2">
        <v>200</v>
      </c>
      <c r="G195" s="2">
        <f t="shared" si="3"/>
        <v>303.7</v>
      </c>
    </row>
    <row r="196" spans="1:12">
      <c r="A196" s="7">
        <v>43373</v>
      </c>
      <c r="B196" s="526" t="s">
        <v>114</v>
      </c>
      <c r="C196" s="10" t="s">
        <v>29</v>
      </c>
      <c r="D196" t="s">
        <v>18</v>
      </c>
      <c r="E196" s="2"/>
      <c r="F196" s="2">
        <v>56</v>
      </c>
      <c r="G196" s="2">
        <f t="shared" si="3"/>
        <v>247.7</v>
      </c>
    </row>
    <row r="197" spans="1:12">
      <c r="A197" s="7">
        <v>43382</v>
      </c>
      <c r="B197" s="526">
        <v>16285</v>
      </c>
      <c r="C197" s="10" t="s">
        <v>29</v>
      </c>
      <c r="D197" t="s">
        <v>220</v>
      </c>
      <c r="E197" s="2"/>
      <c r="F197" s="2">
        <v>200</v>
      </c>
      <c r="G197" s="2">
        <f t="shared" si="3"/>
        <v>47.699999999999989</v>
      </c>
    </row>
    <row r="198" spans="1:12">
      <c r="A198" s="7">
        <v>43399</v>
      </c>
      <c r="B198" s="526">
        <v>16460</v>
      </c>
      <c r="C198" s="10" t="s">
        <v>29</v>
      </c>
      <c r="D198" t="s">
        <v>16</v>
      </c>
      <c r="E198" s="2"/>
      <c r="F198" s="2">
        <v>35.700000000000003</v>
      </c>
      <c r="G198" s="2">
        <f t="shared" si="3"/>
        <v>11.999999999999986</v>
      </c>
    </row>
    <row r="199" spans="1:12">
      <c r="A199" s="7">
        <v>43399</v>
      </c>
      <c r="B199" s="526">
        <v>16460</v>
      </c>
      <c r="C199" s="10" t="s">
        <v>29</v>
      </c>
      <c r="D199" t="s">
        <v>17</v>
      </c>
      <c r="E199" s="2"/>
      <c r="F199" s="2">
        <v>3</v>
      </c>
      <c r="G199" s="2">
        <f t="shared" si="3"/>
        <v>8.9999999999999858</v>
      </c>
    </row>
    <row r="200" spans="1:12">
      <c r="A200" s="7">
        <v>43486</v>
      </c>
      <c r="B200" s="526">
        <v>16983</v>
      </c>
      <c r="C200" s="10" t="s">
        <v>29</v>
      </c>
      <c r="D200" t="s">
        <v>18</v>
      </c>
      <c r="E200" s="2"/>
      <c r="F200" s="2">
        <v>4</v>
      </c>
      <c r="G200" s="2">
        <f t="shared" si="3"/>
        <v>4.9999999999999858</v>
      </c>
      <c r="I200" s="525" t="s">
        <v>28</v>
      </c>
      <c r="J200" t="s">
        <v>21</v>
      </c>
      <c r="K200" s="2">
        <v>93</v>
      </c>
    </row>
    <row r="201" spans="1:12">
      <c r="A201" s="7">
        <v>43486</v>
      </c>
      <c r="B201" s="526">
        <v>16983</v>
      </c>
      <c r="C201" s="10" t="s">
        <v>29</v>
      </c>
      <c r="D201" t="s">
        <v>19</v>
      </c>
      <c r="E201" s="2"/>
      <c r="F201" s="2">
        <v>5</v>
      </c>
      <c r="G201" s="2">
        <f t="shared" si="3"/>
        <v>-1.4210854715202004E-14</v>
      </c>
    </row>
    <row r="202" spans="1:12">
      <c r="A202" s="44">
        <v>43404</v>
      </c>
      <c r="B202" s="525" t="s">
        <v>14</v>
      </c>
      <c r="C202" s="525" t="s">
        <v>30</v>
      </c>
      <c r="D202" t="s">
        <v>16</v>
      </c>
      <c r="E202" s="2">
        <v>35.9</v>
      </c>
      <c r="G202" s="2">
        <f t="shared" si="3"/>
        <v>35.899999999999984</v>
      </c>
    </row>
    <row r="203" spans="1:12">
      <c r="B203" s="526"/>
      <c r="C203" s="526"/>
      <c r="D203" t="s">
        <v>17</v>
      </c>
      <c r="E203" s="2">
        <v>4</v>
      </c>
      <c r="G203" s="2">
        <f t="shared" si="3"/>
        <v>39.899999999999984</v>
      </c>
    </row>
    <row r="204" spans="1:12">
      <c r="B204" s="526"/>
      <c r="C204" s="526"/>
      <c r="D204" t="s">
        <v>18</v>
      </c>
      <c r="E204" s="2">
        <v>60</v>
      </c>
      <c r="G204" s="2">
        <f t="shared" si="3"/>
        <v>99.899999999999977</v>
      </c>
    </row>
    <row r="205" spans="1:12">
      <c r="B205" s="526"/>
      <c r="C205" s="526"/>
      <c r="D205" t="s">
        <v>19</v>
      </c>
      <c r="E205" s="2">
        <v>5</v>
      </c>
      <c r="G205" s="2">
        <f t="shared" si="3"/>
        <v>104.89999999999998</v>
      </c>
    </row>
    <row r="206" spans="1:12">
      <c r="B206" s="526"/>
      <c r="C206" s="10"/>
      <c r="D206" t="s">
        <v>220</v>
      </c>
      <c r="E206" s="2">
        <v>200</v>
      </c>
      <c r="G206" s="2">
        <f t="shared" si="3"/>
        <v>304.89999999999998</v>
      </c>
    </row>
    <row r="207" spans="1:12">
      <c r="B207" s="526"/>
      <c r="C207" s="10"/>
      <c r="D207" t="s">
        <v>21</v>
      </c>
      <c r="E207" s="2">
        <v>93</v>
      </c>
      <c r="G207" s="2">
        <f t="shared" si="3"/>
        <v>397.9</v>
      </c>
    </row>
    <row r="208" spans="1:12">
      <c r="A208" s="7">
        <v>43382</v>
      </c>
      <c r="B208" s="526">
        <v>16286</v>
      </c>
      <c r="C208" s="10" t="s">
        <v>30</v>
      </c>
      <c r="D208" t="s">
        <v>220</v>
      </c>
      <c r="E208" s="2"/>
      <c r="F208" s="2">
        <v>200</v>
      </c>
      <c r="G208" s="2">
        <f t="shared" si="3"/>
        <v>197.89999999999998</v>
      </c>
    </row>
    <row r="209" spans="1:7">
      <c r="A209" s="7">
        <v>43404</v>
      </c>
      <c r="B209" s="526" t="s">
        <v>114</v>
      </c>
      <c r="C209" s="10" t="s">
        <v>30</v>
      </c>
      <c r="D209" t="s">
        <v>18</v>
      </c>
      <c r="E209" s="2"/>
      <c r="F209" s="2">
        <v>60</v>
      </c>
      <c r="G209" s="2">
        <f t="shared" si="3"/>
        <v>137.89999999999998</v>
      </c>
    </row>
    <row r="210" spans="1:7">
      <c r="A210" s="7">
        <v>43404</v>
      </c>
      <c r="B210" s="526" t="s">
        <v>114</v>
      </c>
      <c r="C210" s="10" t="s">
        <v>30</v>
      </c>
      <c r="D210" t="s">
        <v>19</v>
      </c>
      <c r="E210" s="2"/>
      <c r="F210" s="2">
        <v>5</v>
      </c>
      <c r="G210" s="2">
        <f t="shared" si="3"/>
        <v>132.89999999999998</v>
      </c>
    </row>
    <row r="211" spans="1:7">
      <c r="A211" s="7">
        <v>43432</v>
      </c>
      <c r="B211" s="526">
        <v>16609</v>
      </c>
      <c r="C211" s="10" t="s">
        <v>30</v>
      </c>
      <c r="D211" t="s">
        <v>16</v>
      </c>
      <c r="E211" s="2"/>
      <c r="F211" s="2">
        <v>35.9</v>
      </c>
      <c r="G211" s="2">
        <f t="shared" si="3"/>
        <v>96.999999999999972</v>
      </c>
    </row>
    <row r="212" spans="1:7">
      <c r="A212" s="7">
        <v>43432</v>
      </c>
      <c r="B212" s="526">
        <v>16609</v>
      </c>
      <c r="C212" s="10" t="s">
        <v>30</v>
      </c>
      <c r="D212" t="s">
        <v>17</v>
      </c>
      <c r="E212" s="2"/>
      <c r="F212" s="2">
        <v>4</v>
      </c>
      <c r="G212" s="2">
        <f t="shared" si="3"/>
        <v>92.999999999999972</v>
      </c>
    </row>
    <row r="213" spans="1:7">
      <c r="A213" s="78">
        <v>44608</v>
      </c>
      <c r="B213" s="155">
        <v>0.5</v>
      </c>
      <c r="C213" s="156" t="s">
        <v>342</v>
      </c>
      <c r="D213" t="s">
        <v>21</v>
      </c>
      <c r="E213" s="2"/>
      <c r="F213" s="2">
        <v>46.5</v>
      </c>
      <c r="G213" s="2">
        <f t="shared" si="3"/>
        <v>46.499999999999972</v>
      </c>
    </row>
    <row r="214" spans="1:7">
      <c r="A214" s="7">
        <v>44615</v>
      </c>
      <c r="B214" s="526">
        <v>24252</v>
      </c>
      <c r="C214" s="10" t="s">
        <v>30</v>
      </c>
      <c r="D214" t="s">
        <v>21</v>
      </c>
      <c r="E214" s="79"/>
      <c r="F214" s="2">
        <v>46.5</v>
      </c>
      <c r="G214" s="2">
        <f t="shared" si="3"/>
        <v>0</v>
      </c>
    </row>
    <row r="215" spans="1:7">
      <c r="A215" s="44">
        <v>43434</v>
      </c>
      <c r="B215" s="525" t="s">
        <v>14</v>
      </c>
      <c r="C215" s="525" t="s">
        <v>33</v>
      </c>
      <c r="D215" t="s">
        <v>16</v>
      </c>
      <c r="E215" s="2">
        <v>36.9</v>
      </c>
      <c r="G215" s="2">
        <f t="shared" si="3"/>
        <v>36.9</v>
      </c>
    </row>
    <row r="216" spans="1:7">
      <c r="B216" s="526"/>
      <c r="C216" s="526"/>
      <c r="D216" t="s">
        <v>17</v>
      </c>
      <c r="E216" s="2">
        <v>4</v>
      </c>
      <c r="G216" s="2">
        <f t="shared" si="3"/>
        <v>40.9</v>
      </c>
    </row>
    <row r="217" spans="1:7">
      <c r="B217" s="526"/>
      <c r="C217" s="526"/>
      <c r="D217" t="s">
        <v>18</v>
      </c>
      <c r="E217" s="2">
        <v>60</v>
      </c>
      <c r="G217" s="2">
        <f t="shared" si="3"/>
        <v>100.9</v>
      </c>
    </row>
    <row r="218" spans="1:7">
      <c r="B218" s="526"/>
      <c r="C218" s="526"/>
      <c r="D218" t="s">
        <v>19</v>
      </c>
      <c r="E218" s="2">
        <v>5</v>
      </c>
      <c r="G218" s="2">
        <f t="shared" si="3"/>
        <v>105.9</v>
      </c>
    </row>
    <row r="219" spans="1:7">
      <c r="B219" s="526"/>
      <c r="C219" s="10"/>
      <c r="D219" t="s">
        <v>220</v>
      </c>
      <c r="E219" s="2">
        <v>200</v>
      </c>
      <c r="G219" s="2">
        <f t="shared" si="3"/>
        <v>305.89999999999998</v>
      </c>
    </row>
    <row r="220" spans="1:7">
      <c r="A220" s="7">
        <v>43434</v>
      </c>
      <c r="B220" s="526" t="s">
        <v>114</v>
      </c>
      <c r="C220" s="10" t="s">
        <v>33</v>
      </c>
      <c r="D220" t="s">
        <v>18</v>
      </c>
      <c r="E220" s="2"/>
      <c r="F220" s="2">
        <v>60</v>
      </c>
      <c r="G220" s="2">
        <f t="shared" si="3"/>
        <v>245.89999999999998</v>
      </c>
    </row>
    <row r="221" spans="1:7">
      <c r="A221" s="7">
        <v>43434</v>
      </c>
      <c r="B221" s="526" t="s">
        <v>114</v>
      </c>
      <c r="C221" s="10" t="s">
        <v>33</v>
      </c>
      <c r="D221" t="s">
        <v>19</v>
      </c>
      <c r="E221" s="2"/>
      <c r="F221" s="2">
        <v>5</v>
      </c>
      <c r="G221" s="2">
        <f t="shared" si="3"/>
        <v>240.89999999999998</v>
      </c>
    </row>
    <row r="222" spans="1:7">
      <c r="A222" s="7">
        <v>43479</v>
      </c>
      <c r="B222" s="526">
        <v>16931</v>
      </c>
      <c r="C222" s="10" t="s">
        <v>33</v>
      </c>
      <c r="D222" t="s">
        <v>16</v>
      </c>
      <c r="E222" s="2"/>
      <c r="F222" s="2">
        <v>36.9</v>
      </c>
      <c r="G222" s="2">
        <f t="shared" si="3"/>
        <v>203.99999999999997</v>
      </c>
    </row>
    <row r="223" spans="1:7">
      <c r="A223" s="7">
        <v>43479</v>
      </c>
      <c r="B223" s="526">
        <v>16931</v>
      </c>
      <c r="C223" s="10" t="s">
        <v>33</v>
      </c>
      <c r="D223" t="s">
        <v>17</v>
      </c>
      <c r="E223" s="2"/>
      <c r="F223" s="2">
        <v>4</v>
      </c>
      <c r="G223" s="2">
        <f t="shared" si="3"/>
        <v>199.99999999999997</v>
      </c>
    </row>
    <row r="224" spans="1:7">
      <c r="A224" s="7">
        <v>43486</v>
      </c>
      <c r="B224" s="526">
        <v>16981</v>
      </c>
      <c r="C224" s="10" t="s">
        <v>33</v>
      </c>
      <c r="D224" t="s">
        <v>220</v>
      </c>
      <c r="E224" s="2"/>
      <c r="F224" s="2">
        <v>200</v>
      </c>
      <c r="G224" s="2">
        <f t="shared" si="3"/>
        <v>0</v>
      </c>
    </row>
    <row r="225" spans="1:13">
      <c r="A225" s="44">
        <v>43465</v>
      </c>
      <c r="B225" s="525" t="s">
        <v>14</v>
      </c>
      <c r="C225" s="525" t="s">
        <v>34</v>
      </c>
      <c r="D225" t="s">
        <v>16</v>
      </c>
      <c r="E225" s="2">
        <v>39.4</v>
      </c>
      <c r="G225" s="2">
        <f t="shared" si="3"/>
        <v>39.4</v>
      </c>
    </row>
    <row r="226" spans="1:13">
      <c r="B226" s="526"/>
      <c r="C226" s="526"/>
      <c r="D226" t="s">
        <v>17</v>
      </c>
      <c r="E226" s="2">
        <v>4</v>
      </c>
      <c r="G226" s="2">
        <f t="shared" si="3"/>
        <v>43.4</v>
      </c>
    </row>
    <row r="227" spans="1:13">
      <c r="B227" s="526"/>
      <c r="C227" s="526"/>
      <c r="D227" t="s">
        <v>18</v>
      </c>
      <c r="E227" s="2">
        <v>60</v>
      </c>
      <c r="G227" s="2">
        <f t="shared" si="3"/>
        <v>103.4</v>
      </c>
    </row>
    <row r="228" spans="1:13">
      <c r="B228" s="526"/>
      <c r="C228" s="526"/>
      <c r="D228" t="s">
        <v>19</v>
      </c>
      <c r="E228" s="2">
        <v>5</v>
      </c>
      <c r="G228" s="2">
        <f t="shared" si="3"/>
        <v>108.4</v>
      </c>
    </row>
    <row r="229" spans="1:13">
      <c r="B229" s="526"/>
      <c r="C229" s="10"/>
      <c r="D229" t="s">
        <v>220</v>
      </c>
      <c r="E229" s="2">
        <v>200</v>
      </c>
      <c r="G229" s="2">
        <f t="shared" si="3"/>
        <v>308.39999999999998</v>
      </c>
    </row>
    <row r="230" spans="1:13">
      <c r="A230" s="7">
        <v>43465</v>
      </c>
      <c r="B230" s="526" t="s">
        <v>114</v>
      </c>
      <c r="C230" s="10" t="s">
        <v>34</v>
      </c>
      <c r="D230" t="s">
        <v>18</v>
      </c>
      <c r="E230" s="2"/>
      <c r="F230" s="2">
        <v>60</v>
      </c>
      <c r="G230" s="2">
        <f t="shared" si="3"/>
        <v>248.39999999999998</v>
      </c>
    </row>
    <row r="231" spans="1:13">
      <c r="A231" s="7">
        <v>43465</v>
      </c>
      <c r="B231" s="526" t="s">
        <v>114</v>
      </c>
      <c r="C231" s="10" t="s">
        <v>34</v>
      </c>
      <c r="D231" t="s">
        <v>19</v>
      </c>
      <c r="E231" s="2"/>
      <c r="F231" s="2">
        <v>5</v>
      </c>
      <c r="G231" s="2">
        <f t="shared" si="3"/>
        <v>243.39999999999998</v>
      </c>
    </row>
    <row r="232" spans="1:13">
      <c r="A232" s="7">
        <v>43486</v>
      </c>
      <c r="B232" s="526">
        <v>16981</v>
      </c>
      <c r="C232" s="10" t="s">
        <v>34</v>
      </c>
      <c r="D232" t="s">
        <v>220</v>
      </c>
      <c r="E232" s="2"/>
      <c r="F232" s="2">
        <v>200</v>
      </c>
      <c r="G232" s="2">
        <f t="shared" si="3"/>
        <v>43.399999999999977</v>
      </c>
    </row>
    <row r="233" spans="1:13">
      <c r="A233" s="7">
        <v>43525</v>
      </c>
      <c r="B233" s="526">
        <v>17245</v>
      </c>
      <c r="C233" s="10" t="s">
        <v>34</v>
      </c>
      <c r="D233" t="s">
        <v>16</v>
      </c>
      <c r="E233" s="2"/>
      <c r="F233" s="2">
        <v>39.4</v>
      </c>
      <c r="G233" s="2">
        <f t="shared" si="3"/>
        <v>3.9999999999999787</v>
      </c>
    </row>
    <row r="234" spans="1:13">
      <c r="A234" s="7">
        <v>43525</v>
      </c>
      <c r="B234" s="526">
        <v>17245</v>
      </c>
      <c r="C234" s="10" t="s">
        <v>34</v>
      </c>
      <c r="D234" t="s">
        <v>17</v>
      </c>
      <c r="E234" s="2"/>
      <c r="F234" s="2">
        <v>4</v>
      </c>
      <c r="G234" s="2">
        <f t="shared" si="3"/>
        <v>-2.1316282072803006E-14</v>
      </c>
    </row>
    <row r="235" spans="1:13">
      <c r="A235" s="44">
        <v>43496</v>
      </c>
      <c r="B235" s="525" t="s">
        <v>14</v>
      </c>
      <c r="C235" s="525" t="s">
        <v>15</v>
      </c>
      <c r="D235" t="s">
        <v>16</v>
      </c>
      <c r="E235" s="2">
        <v>65.2</v>
      </c>
      <c r="G235" s="2">
        <f t="shared" si="3"/>
        <v>65.199999999999989</v>
      </c>
    </row>
    <row r="236" spans="1:13">
      <c r="B236" s="526"/>
      <c r="C236" s="526"/>
      <c r="D236" t="s">
        <v>17</v>
      </c>
      <c r="E236" s="2">
        <v>4</v>
      </c>
      <c r="G236" s="2">
        <f t="shared" si="3"/>
        <v>69.199999999999989</v>
      </c>
    </row>
    <row r="237" spans="1:13">
      <c r="B237" s="526"/>
      <c r="C237" s="526"/>
      <c r="D237" t="s">
        <v>18</v>
      </c>
      <c r="E237" s="2">
        <v>60</v>
      </c>
      <c r="G237" s="2">
        <f t="shared" si="3"/>
        <v>129.19999999999999</v>
      </c>
      <c r="K237" s="525"/>
      <c r="M237" s="2"/>
    </row>
    <row r="238" spans="1:13">
      <c r="B238" s="526"/>
      <c r="C238" s="526"/>
      <c r="D238" t="s">
        <v>19</v>
      </c>
      <c r="E238" s="2">
        <v>5</v>
      </c>
      <c r="G238" s="2">
        <f t="shared" si="3"/>
        <v>134.19999999999999</v>
      </c>
      <c r="K238" s="525"/>
      <c r="M238" s="2"/>
    </row>
    <row r="239" spans="1:13">
      <c r="B239" s="526"/>
      <c r="C239" s="10"/>
      <c r="D239" t="s">
        <v>220</v>
      </c>
      <c r="E239" s="2">
        <v>80</v>
      </c>
      <c r="G239" s="2">
        <f t="shared" si="3"/>
        <v>214.2</v>
      </c>
    </row>
    <row r="240" spans="1:13">
      <c r="A240" s="7">
        <v>43486</v>
      </c>
      <c r="B240" s="526">
        <v>16982</v>
      </c>
      <c r="C240" s="10" t="s">
        <v>15</v>
      </c>
      <c r="D240" t="s">
        <v>220</v>
      </c>
      <c r="E240" s="2"/>
      <c r="F240" s="2">
        <v>80</v>
      </c>
      <c r="G240" s="2">
        <f t="shared" si="3"/>
        <v>134.19999999999999</v>
      </c>
    </row>
    <row r="241" spans="1:7">
      <c r="A241" s="7">
        <v>43496</v>
      </c>
      <c r="B241" s="526" t="s">
        <v>114</v>
      </c>
      <c r="C241" s="10" t="s">
        <v>15</v>
      </c>
      <c r="D241" t="s">
        <v>18</v>
      </c>
      <c r="E241" s="2"/>
      <c r="F241" s="2">
        <v>60</v>
      </c>
      <c r="G241" s="2">
        <f t="shared" si="3"/>
        <v>74.199999999999989</v>
      </c>
    </row>
    <row r="242" spans="1:7">
      <c r="A242" s="7">
        <v>43496</v>
      </c>
      <c r="B242" s="526" t="s">
        <v>114</v>
      </c>
      <c r="C242" s="10" t="s">
        <v>15</v>
      </c>
      <c r="D242" t="s">
        <v>19</v>
      </c>
      <c r="E242" s="2"/>
      <c r="F242" s="2">
        <v>5</v>
      </c>
      <c r="G242" s="2">
        <f t="shared" si="3"/>
        <v>69.199999999999989</v>
      </c>
    </row>
    <row r="243" spans="1:7">
      <c r="A243" s="7">
        <v>43525</v>
      </c>
      <c r="B243" s="526">
        <v>17245</v>
      </c>
      <c r="C243" s="10" t="s">
        <v>15</v>
      </c>
      <c r="D243" t="s">
        <v>16</v>
      </c>
      <c r="E243" s="2"/>
      <c r="F243" s="2">
        <v>65.2</v>
      </c>
      <c r="G243" s="2">
        <f t="shared" si="3"/>
        <v>3.9999999999999858</v>
      </c>
    </row>
    <row r="244" spans="1:7">
      <c r="A244" s="7">
        <v>43525</v>
      </c>
      <c r="B244" s="526">
        <v>17245</v>
      </c>
      <c r="C244" s="10" t="s">
        <v>15</v>
      </c>
      <c r="D244" t="s">
        <v>17</v>
      </c>
      <c r="E244" s="2"/>
      <c r="F244" s="2">
        <v>4</v>
      </c>
      <c r="G244" s="2">
        <f t="shared" si="3"/>
        <v>-1.4210854715202004E-14</v>
      </c>
    </row>
    <row r="245" spans="1:7">
      <c r="A245" s="44">
        <v>43524</v>
      </c>
      <c r="B245" s="525" t="s">
        <v>14</v>
      </c>
      <c r="C245" s="525" t="s">
        <v>20</v>
      </c>
      <c r="D245" t="s">
        <v>16</v>
      </c>
      <c r="E245" s="2">
        <v>69</v>
      </c>
      <c r="G245" s="2">
        <f t="shared" si="3"/>
        <v>68.999999999999986</v>
      </c>
    </row>
    <row r="246" spans="1:7">
      <c r="B246" s="526"/>
      <c r="C246" s="526"/>
      <c r="D246" t="s">
        <v>17</v>
      </c>
      <c r="E246" s="2">
        <v>4.9000000000000004</v>
      </c>
      <c r="G246" s="2">
        <f t="shared" si="3"/>
        <v>73.899999999999991</v>
      </c>
    </row>
    <row r="247" spans="1:7">
      <c r="B247" s="526"/>
      <c r="C247" s="526"/>
      <c r="D247" t="s">
        <v>18</v>
      </c>
      <c r="E247" s="2">
        <v>56</v>
      </c>
      <c r="G247" s="2">
        <f t="shared" si="3"/>
        <v>129.89999999999998</v>
      </c>
    </row>
    <row r="248" spans="1:7">
      <c r="B248" s="526"/>
      <c r="C248" s="526"/>
      <c r="D248" t="s">
        <v>19</v>
      </c>
      <c r="E248" s="2">
        <v>5</v>
      </c>
      <c r="G248" s="2">
        <f t="shared" si="3"/>
        <v>134.89999999999998</v>
      </c>
    </row>
    <row r="249" spans="1:7">
      <c r="A249" s="7">
        <v>43524</v>
      </c>
      <c r="B249" s="526" t="s">
        <v>114</v>
      </c>
      <c r="C249" s="526" t="s">
        <v>20</v>
      </c>
      <c r="D249" t="s">
        <v>18</v>
      </c>
      <c r="E249" s="2"/>
      <c r="F249" s="2">
        <v>56</v>
      </c>
      <c r="G249" s="2">
        <f t="shared" si="3"/>
        <v>78.899999999999977</v>
      </c>
    </row>
    <row r="250" spans="1:7">
      <c r="A250" s="7">
        <v>43524</v>
      </c>
      <c r="B250" s="526" t="s">
        <v>114</v>
      </c>
      <c r="C250" s="526" t="s">
        <v>20</v>
      </c>
      <c r="D250" t="s">
        <v>19</v>
      </c>
      <c r="E250" s="2"/>
      <c r="F250" s="2">
        <v>5</v>
      </c>
      <c r="G250" s="2">
        <f t="shared" si="3"/>
        <v>73.899999999999977</v>
      </c>
    </row>
    <row r="251" spans="1:7">
      <c r="A251" s="7">
        <v>43578</v>
      </c>
      <c r="B251" s="526">
        <v>17654</v>
      </c>
      <c r="C251" s="526" t="s">
        <v>20</v>
      </c>
      <c r="D251" t="s">
        <v>16</v>
      </c>
      <c r="E251" s="2"/>
      <c r="F251" s="2">
        <v>69</v>
      </c>
      <c r="G251" s="2">
        <f t="shared" ref="G251:G319" si="4">+G250+E251-F251</f>
        <v>4.8999999999999773</v>
      </c>
    </row>
    <row r="252" spans="1:7">
      <c r="A252" s="7">
        <v>43578</v>
      </c>
      <c r="B252" s="526">
        <v>17654</v>
      </c>
      <c r="C252" s="526" t="s">
        <v>20</v>
      </c>
      <c r="D252" t="s">
        <v>17</v>
      </c>
      <c r="E252" s="2"/>
      <c r="F252" s="2">
        <v>4.9000000000000004</v>
      </c>
      <c r="G252" s="2">
        <f t="shared" si="4"/>
        <v>-2.3092638912203256E-14</v>
      </c>
    </row>
    <row r="253" spans="1:7">
      <c r="A253" s="44">
        <v>43555</v>
      </c>
      <c r="B253" s="525" t="s">
        <v>14</v>
      </c>
      <c r="C253" s="525" t="s">
        <v>23</v>
      </c>
      <c r="D253" t="s">
        <v>16</v>
      </c>
      <c r="E253" s="2">
        <v>64</v>
      </c>
      <c r="G253" s="2">
        <f t="shared" si="4"/>
        <v>63.999999999999979</v>
      </c>
    </row>
    <row r="254" spans="1:7">
      <c r="B254" s="526"/>
      <c r="C254" s="526"/>
      <c r="D254" t="s">
        <v>17</v>
      </c>
      <c r="E254" s="2">
        <v>3.9</v>
      </c>
      <c r="G254" s="2">
        <f t="shared" si="4"/>
        <v>67.899999999999977</v>
      </c>
    </row>
    <row r="255" spans="1:7">
      <c r="B255" s="526"/>
      <c r="C255" s="526"/>
      <c r="D255" t="s">
        <v>18</v>
      </c>
      <c r="E255" s="2">
        <v>60</v>
      </c>
      <c r="G255" s="2">
        <f t="shared" si="4"/>
        <v>127.89999999999998</v>
      </c>
    </row>
    <row r="256" spans="1:7">
      <c r="B256" s="526"/>
      <c r="C256" s="526"/>
      <c r="D256" t="s">
        <v>19</v>
      </c>
      <c r="E256" s="2">
        <v>5</v>
      </c>
      <c r="G256" s="2">
        <f t="shared" si="4"/>
        <v>132.89999999999998</v>
      </c>
    </row>
    <row r="257" spans="1:7">
      <c r="B257" s="526"/>
      <c r="C257" s="526"/>
      <c r="D257" s="48" t="s">
        <v>21</v>
      </c>
      <c r="E257" s="24">
        <v>93</v>
      </c>
      <c r="G257" s="2">
        <f t="shared" si="4"/>
        <v>225.89999999999998</v>
      </c>
    </row>
    <row r="258" spans="1:7">
      <c r="A258" s="7">
        <v>43555</v>
      </c>
      <c r="B258" s="526" t="s">
        <v>114</v>
      </c>
      <c r="C258" s="526" t="s">
        <v>23</v>
      </c>
      <c r="D258" t="s">
        <v>18</v>
      </c>
      <c r="E258" s="2"/>
      <c r="F258" s="2">
        <v>60</v>
      </c>
      <c r="G258" s="2">
        <f t="shared" si="4"/>
        <v>165.89999999999998</v>
      </c>
    </row>
    <row r="259" spans="1:7">
      <c r="A259" s="7">
        <v>43555</v>
      </c>
      <c r="B259" s="526" t="s">
        <v>114</v>
      </c>
      <c r="C259" s="526" t="s">
        <v>23</v>
      </c>
      <c r="D259" t="s">
        <v>19</v>
      </c>
      <c r="E259" s="2"/>
      <c r="F259" s="2">
        <v>5</v>
      </c>
      <c r="G259" s="2">
        <f t="shared" si="4"/>
        <v>160.89999999999998</v>
      </c>
    </row>
    <row r="260" spans="1:7">
      <c r="A260" s="7">
        <v>43588</v>
      </c>
      <c r="B260" s="526">
        <v>17729</v>
      </c>
      <c r="C260" s="526" t="s">
        <v>23</v>
      </c>
      <c r="D260" t="s">
        <v>16</v>
      </c>
      <c r="E260" s="2"/>
      <c r="F260" s="2">
        <v>64</v>
      </c>
      <c r="G260" s="2">
        <f t="shared" si="4"/>
        <v>96.899999999999977</v>
      </c>
    </row>
    <row r="261" spans="1:7">
      <c r="A261" s="7">
        <v>43588</v>
      </c>
      <c r="B261" s="526">
        <v>17729</v>
      </c>
      <c r="C261" s="526" t="s">
        <v>23</v>
      </c>
      <c r="D261" t="s">
        <v>17</v>
      </c>
      <c r="E261" s="2"/>
      <c r="F261" s="2">
        <v>3.9</v>
      </c>
      <c r="G261" s="2">
        <f t="shared" si="4"/>
        <v>92.999999999999972</v>
      </c>
    </row>
    <row r="262" spans="1:7">
      <c r="A262" s="78">
        <v>44608</v>
      </c>
      <c r="B262" s="155">
        <v>0.5</v>
      </c>
      <c r="C262" s="156" t="s">
        <v>342</v>
      </c>
      <c r="D262" s="48" t="s">
        <v>21</v>
      </c>
      <c r="E262" s="2"/>
      <c r="F262" s="2">
        <v>46.5</v>
      </c>
      <c r="G262" s="2">
        <f t="shared" si="4"/>
        <v>46.499999999999972</v>
      </c>
    </row>
    <row r="263" spans="1:7">
      <c r="A263" s="7">
        <v>44615</v>
      </c>
      <c r="B263" s="526">
        <v>24252</v>
      </c>
      <c r="C263" s="526" t="s">
        <v>23</v>
      </c>
      <c r="D263" t="s">
        <v>21</v>
      </c>
      <c r="E263" s="2"/>
      <c r="F263" s="2">
        <v>7</v>
      </c>
      <c r="G263" s="2">
        <f t="shared" si="4"/>
        <v>39.499999999999972</v>
      </c>
    </row>
    <row r="264" spans="1:7">
      <c r="A264" s="7">
        <v>44620</v>
      </c>
      <c r="B264" s="526">
        <v>24327</v>
      </c>
      <c r="C264" s="526" t="s">
        <v>23</v>
      </c>
      <c r="D264" t="s">
        <v>21</v>
      </c>
      <c r="E264" s="2"/>
      <c r="F264" s="2">
        <v>39.5</v>
      </c>
      <c r="G264" s="2">
        <f t="shared" si="4"/>
        <v>0</v>
      </c>
    </row>
    <row r="265" spans="1:7">
      <c r="A265" s="44">
        <v>43585</v>
      </c>
      <c r="B265" s="525" t="s">
        <v>14</v>
      </c>
      <c r="C265" s="525" t="s">
        <v>24</v>
      </c>
      <c r="D265" t="s">
        <v>16</v>
      </c>
      <c r="E265" s="2">
        <v>64.8</v>
      </c>
      <c r="G265" s="2">
        <f t="shared" si="4"/>
        <v>64.8</v>
      </c>
    </row>
    <row r="266" spans="1:7">
      <c r="B266" s="526"/>
      <c r="C266" s="526"/>
      <c r="D266" t="s">
        <v>17</v>
      </c>
      <c r="E266" s="2">
        <v>3.5</v>
      </c>
      <c r="G266" s="2">
        <f t="shared" si="4"/>
        <v>68.3</v>
      </c>
    </row>
    <row r="267" spans="1:7">
      <c r="B267" s="526"/>
      <c r="C267" s="526"/>
      <c r="D267" t="s">
        <v>18</v>
      </c>
      <c r="E267" s="2">
        <v>60</v>
      </c>
      <c r="G267" s="2">
        <f t="shared" si="4"/>
        <v>128.30000000000001</v>
      </c>
    </row>
    <row r="268" spans="1:7">
      <c r="B268" s="526"/>
      <c r="C268" s="526"/>
      <c r="D268" t="s">
        <v>19</v>
      </c>
      <c r="E268" s="2">
        <v>5</v>
      </c>
      <c r="G268" s="2">
        <f t="shared" si="4"/>
        <v>133.30000000000001</v>
      </c>
    </row>
    <row r="269" spans="1:7">
      <c r="A269" s="7">
        <v>43585</v>
      </c>
      <c r="B269" s="526" t="s">
        <v>114</v>
      </c>
      <c r="C269" s="526" t="s">
        <v>24</v>
      </c>
      <c r="D269" t="s">
        <v>18</v>
      </c>
      <c r="E269" s="2"/>
      <c r="F269" s="2">
        <v>60</v>
      </c>
      <c r="G269" s="2">
        <f t="shared" si="4"/>
        <v>73.300000000000011</v>
      </c>
    </row>
    <row r="270" spans="1:7">
      <c r="A270" s="7">
        <v>43585</v>
      </c>
      <c r="B270" s="526" t="s">
        <v>114</v>
      </c>
      <c r="C270" s="526" t="s">
        <v>24</v>
      </c>
      <c r="D270" t="s">
        <v>19</v>
      </c>
      <c r="E270" s="2"/>
      <c r="F270" s="2">
        <v>5</v>
      </c>
      <c r="G270" s="2">
        <f t="shared" si="4"/>
        <v>68.300000000000011</v>
      </c>
    </row>
    <row r="271" spans="1:7">
      <c r="A271" s="7">
        <v>43623</v>
      </c>
      <c r="B271" s="526">
        <v>18033</v>
      </c>
      <c r="C271" s="526" t="s">
        <v>24</v>
      </c>
      <c r="D271" t="s">
        <v>16</v>
      </c>
      <c r="E271" s="2"/>
      <c r="F271" s="2">
        <v>64.8</v>
      </c>
      <c r="G271" s="2">
        <f t="shared" si="4"/>
        <v>3.5000000000000142</v>
      </c>
    </row>
    <row r="272" spans="1:7">
      <c r="A272" s="7">
        <v>43623</v>
      </c>
      <c r="B272" s="526">
        <v>18033</v>
      </c>
      <c r="C272" s="526" t="s">
        <v>24</v>
      </c>
      <c r="D272" t="s">
        <v>17</v>
      </c>
      <c r="E272" s="2"/>
      <c r="F272" s="2">
        <v>3.5</v>
      </c>
      <c r="G272" s="2">
        <f t="shared" si="4"/>
        <v>1.4210854715202004E-14</v>
      </c>
    </row>
    <row r="273" spans="1:7">
      <c r="A273" s="44">
        <v>43616</v>
      </c>
      <c r="B273" s="525" t="s">
        <v>14</v>
      </c>
      <c r="C273" s="525" t="s">
        <v>25</v>
      </c>
      <c r="D273" t="s">
        <v>16</v>
      </c>
      <c r="E273" s="2">
        <v>43.1</v>
      </c>
      <c r="G273" s="2">
        <f t="shared" si="4"/>
        <v>43.100000000000016</v>
      </c>
    </row>
    <row r="274" spans="1:7">
      <c r="B274" s="526"/>
      <c r="C274" s="526"/>
      <c r="D274" t="s">
        <v>17</v>
      </c>
      <c r="E274" s="2">
        <v>4.0999999999999996</v>
      </c>
      <c r="G274" s="2">
        <f t="shared" si="4"/>
        <v>47.200000000000017</v>
      </c>
    </row>
    <row r="275" spans="1:7">
      <c r="B275" s="526"/>
      <c r="C275" s="526"/>
      <c r="D275" t="s">
        <v>18</v>
      </c>
      <c r="E275" s="2">
        <v>60</v>
      </c>
      <c r="G275" s="2">
        <f t="shared" si="4"/>
        <v>107.20000000000002</v>
      </c>
    </row>
    <row r="276" spans="1:7">
      <c r="B276" s="526"/>
      <c r="C276" s="526"/>
      <c r="D276" t="s">
        <v>19</v>
      </c>
      <c r="E276" s="2">
        <v>5</v>
      </c>
      <c r="G276" s="2">
        <f t="shared" si="4"/>
        <v>112.20000000000002</v>
      </c>
    </row>
    <row r="277" spans="1:7">
      <c r="A277" s="7">
        <v>43616</v>
      </c>
      <c r="B277" s="526" t="s">
        <v>114</v>
      </c>
      <c r="C277" s="526" t="s">
        <v>25</v>
      </c>
      <c r="D277" t="s">
        <v>18</v>
      </c>
      <c r="E277" s="2"/>
      <c r="F277" s="2">
        <v>60</v>
      </c>
      <c r="G277" s="2">
        <f t="shared" si="4"/>
        <v>52.200000000000017</v>
      </c>
    </row>
    <row r="278" spans="1:7">
      <c r="A278" s="7">
        <v>43616</v>
      </c>
      <c r="B278" s="526" t="s">
        <v>114</v>
      </c>
      <c r="C278" s="526" t="s">
        <v>25</v>
      </c>
      <c r="D278" t="s">
        <v>19</v>
      </c>
      <c r="E278" s="2"/>
      <c r="F278" s="2">
        <v>5</v>
      </c>
      <c r="G278" s="2">
        <f t="shared" si="4"/>
        <v>47.200000000000017</v>
      </c>
    </row>
    <row r="279" spans="1:7">
      <c r="A279" s="7">
        <v>43650</v>
      </c>
      <c r="B279" s="526">
        <v>18165</v>
      </c>
      <c r="C279" s="526" t="s">
        <v>25</v>
      </c>
      <c r="D279" t="s">
        <v>16</v>
      </c>
      <c r="E279" s="2"/>
      <c r="F279" s="2">
        <v>43.1</v>
      </c>
      <c r="G279" s="2">
        <f t="shared" si="4"/>
        <v>4.1000000000000156</v>
      </c>
    </row>
    <row r="280" spans="1:7">
      <c r="A280" s="7">
        <v>43650</v>
      </c>
      <c r="B280" s="526">
        <v>18165</v>
      </c>
      <c r="C280" s="526" t="s">
        <v>25</v>
      </c>
      <c r="D280" t="s">
        <v>17</v>
      </c>
      <c r="E280" s="2"/>
      <c r="F280" s="2">
        <v>4.0999999999999996</v>
      </c>
      <c r="G280" s="2">
        <f t="shared" si="4"/>
        <v>1.5987211554602254E-14</v>
      </c>
    </row>
    <row r="281" spans="1:7">
      <c r="A281" s="44">
        <v>43646</v>
      </c>
      <c r="B281" s="525" t="s">
        <v>14</v>
      </c>
      <c r="C281" s="525" t="s">
        <v>26</v>
      </c>
      <c r="D281" t="s">
        <v>16</v>
      </c>
      <c r="E281" s="2">
        <v>30.6</v>
      </c>
      <c r="G281" s="2">
        <f t="shared" si="4"/>
        <v>30.600000000000016</v>
      </c>
    </row>
    <row r="282" spans="1:7">
      <c r="B282" s="526"/>
      <c r="C282" s="526"/>
      <c r="D282" t="s">
        <v>17</v>
      </c>
      <c r="E282" s="2">
        <v>4</v>
      </c>
      <c r="G282" s="2">
        <f t="shared" si="4"/>
        <v>34.600000000000016</v>
      </c>
    </row>
    <row r="283" spans="1:7">
      <c r="B283" s="526"/>
      <c r="C283" s="526"/>
      <c r="D283" t="s">
        <v>18</v>
      </c>
      <c r="E283" s="2">
        <v>60</v>
      </c>
      <c r="G283" s="2">
        <f t="shared" si="4"/>
        <v>94.600000000000023</v>
      </c>
    </row>
    <row r="284" spans="1:7">
      <c r="B284" s="526"/>
      <c r="C284" s="526"/>
      <c r="D284" t="s">
        <v>19</v>
      </c>
      <c r="E284" s="2">
        <v>5</v>
      </c>
      <c r="G284" s="2">
        <f t="shared" si="4"/>
        <v>99.600000000000023</v>
      </c>
    </row>
    <row r="285" spans="1:7">
      <c r="A285" s="7">
        <v>43646</v>
      </c>
      <c r="B285" s="526" t="s">
        <v>114</v>
      </c>
      <c r="C285" s="526" t="s">
        <v>26</v>
      </c>
      <c r="D285" t="s">
        <v>18</v>
      </c>
      <c r="E285" s="2"/>
      <c r="F285" s="2">
        <v>60</v>
      </c>
      <c r="G285" s="2">
        <f t="shared" si="4"/>
        <v>39.600000000000023</v>
      </c>
    </row>
    <row r="286" spans="1:7">
      <c r="A286" s="7">
        <v>43646</v>
      </c>
      <c r="B286" s="526" t="s">
        <v>114</v>
      </c>
      <c r="C286" s="526" t="s">
        <v>26</v>
      </c>
      <c r="D286" t="s">
        <v>19</v>
      </c>
      <c r="E286" s="2"/>
      <c r="F286" s="2">
        <v>5</v>
      </c>
      <c r="G286" s="2">
        <f t="shared" si="4"/>
        <v>34.600000000000023</v>
      </c>
    </row>
    <row r="287" spans="1:7">
      <c r="A287" s="7">
        <v>43705</v>
      </c>
      <c r="B287" s="526">
        <v>18588</v>
      </c>
      <c r="C287" s="526" t="s">
        <v>26</v>
      </c>
      <c r="D287" t="s">
        <v>16</v>
      </c>
      <c r="E287" s="2"/>
      <c r="F287" s="2">
        <v>30.6</v>
      </c>
      <c r="G287" s="2">
        <f t="shared" si="4"/>
        <v>4.0000000000000213</v>
      </c>
    </row>
    <row r="288" spans="1:7">
      <c r="A288" s="7">
        <v>43705</v>
      </c>
      <c r="B288" s="526">
        <v>18588</v>
      </c>
      <c r="C288" s="526" t="s">
        <v>26</v>
      </c>
      <c r="D288" t="s">
        <v>17</v>
      </c>
      <c r="E288" s="2"/>
      <c r="F288" s="2">
        <v>4</v>
      </c>
      <c r="G288" s="2">
        <f t="shared" si="4"/>
        <v>2.1316282072803006E-14</v>
      </c>
    </row>
    <row r="289" spans="1:7">
      <c r="A289" s="44">
        <v>43677</v>
      </c>
      <c r="B289" s="525" t="s">
        <v>14</v>
      </c>
      <c r="C289" s="525" t="s">
        <v>27</v>
      </c>
      <c r="D289" t="s">
        <v>16</v>
      </c>
      <c r="E289" s="2">
        <v>30.6</v>
      </c>
      <c r="G289" s="2">
        <f t="shared" si="4"/>
        <v>30.600000000000023</v>
      </c>
    </row>
    <row r="290" spans="1:7">
      <c r="B290" s="526"/>
      <c r="C290" s="526"/>
      <c r="D290" t="s">
        <v>17</v>
      </c>
      <c r="E290" s="2">
        <v>3.8</v>
      </c>
      <c r="G290" s="2">
        <f t="shared" si="4"/>
        <v>34.40000000000002</v>
      </c>
    </row>
    <row r="291" spans="1:7">
      <c r="B291" s="526"/>
      <c r="C291" s="526"/>
      <c r="D291" t="s">
        <v>18</v>
      </c>
      <c r="E291" s="2">
        <v>60</v>
      </c>
      <c r="G291" s="2">
        <f t="shared" si="4"/>
        <v>94.40000000000002</v>
      </c>
    </row>
    <row r="292" spans="1:7">
      <c r="B292" s="526"/>
      <c r="C292" s="526"/>
      <c r="D292" t="s">
        <v>19</v>
      </c>
      <c r="E292" s="2">
        <v>5</v>
      </c>
      <c r="G292" s="2">
        <f t="shared" si="4"/>
        <v>99.40000000000002</v>
      </c>
    </row>
    <row r="293" spans="1:7">
      <c r="A293" s="7">
        <v>43677</v>
      </c>
      <c r="B293" s="526" t="s">
        <v>114</v>
      </c>
      <c r="C293" s="526" t="s">
        <v>27</v>
      </c>
      <c r="D293" t="s">
        <v>18</v>
      </c>
      <c r="E293" s="2"/>
      <c r="F293" s="2">
        <v>60</v>
      </c>
      <c r="G293" s="2">
        <f t="shared" si="4"/>
        <v>39.40000000000002</v>
      </c>
    </row>
    <row r="294" spans="1:7">
      <c r="A294" s="7">
        <v>43677</v>
      </c>
      <c r="B294" s="526" t="s">
        <v>114</v>
      </c>
      <c r="C294" s="526" t="s">
        <v>27</v>
      </c>
      <c r="D294" t="s">
        <v>19</v>
      </c>
      <c r="E294" s="2"/>
      <c r="F294" s="2">
        <v>5</v>
      </c>
      <c r="G294" s="2">
        <f t="shared" si="4"/>
        <v>34.40000000000002</v>
      </c>
    </row>
    <row r="295" spans="1:7">
      <c r="A295" s="7">
        <v>43705</v>
      </c>
      <c r="B295" s="526">
        <v>18588</v>
      </c>
      <c r="C295" s="526" t="s">
        <v>27</v>
      </c>
      <c r="D295" t="s">
        <v>16</v>
      </c>
      <c r="E295" s="2"/>
      <c r="F295" s="2">
        <v>30.6</v>
      </c>
      <c r="G295" s="2">
        <f t="shared" si="4"/>
        <v>3.8000000000000185</v>
      </c>
    </row>
    <row r="296" spans="1:7">
      <c r="A296" s="7">
        <v>43705</v>
      </c>
      <c r="B296" s="526">
        <v>18588</v>
      </c>
      <c r="C296" s="526" t="s">
        <v>27</v>
      </c>
      <c r="D296" t="s">
        <v>17</v>
      </c>
      <c r="E296" s="2"/>
      <c r="F296" s="2">
        <v>3.8</v>
      </c>
      <c r="G296" s="2">
        <f t="shared" si="4"/>
        <v>1.865174681370263E-14</v>
      </c>
    </row>
    <row r="297" spans="1:7">
      <c r="A297" s="44">
        <v>43708</v>
      </c>
      <c r="B297" s="525" t="s">
        <v>14</v>
      </c>
      <c r="C297" s="525" t="s">
        <v>28</v>
      </c>
      <c r="D297" t="s">
        <v>16</v>
      </c>
      <c r="E297" s="2">
        <v>29.8</v>
      </c>
      <c r="G297" s="2">
        <f t="shared" si="4"/>
        <v>29.800000000000018</v>
      </c>
    </row>
    <row r="298" spans="1:7">
      <c r="B298" s="526"/>
      <c r="C298" s="526"/>
      <c r="D298" t="s">
        <v>17</v>
      </c>
      <c r="E298" s="2">
        <v>3.7</v>
      </c>
      <c r="G298" s="2">
        <f t="shared" si="4"/>
        <v>33.500000000000021</v>
      </c>
    </row>
    <row r="299" spans="1:7">
      <c r="B299" s="526"/>
      <c r="C299" s="526"/>
      <c r="D299" t="s">
        <v>18</v>
      </c>
      <c r="E299" s="2">
        <v>60</v>
      </c>
      <c r="G299" s="2">
        <f t="shared" si="4"/>
        <v>93.500000000000028</v>
      </c>
    </row>
    <row r="300" spans="1:7">
      <c r="B300" s="526"/>
      <c r="C300" s="526"/>
      <c r="D300" t="s">
        <v>19</v>
      </c>
      <c r="E300" s="2">
        <v>5</v>
      </c>
      <c r="G300" s="2">
        <f t="shared" si="4"/>
        <v>98.500000000000028</v>
      </c>
    </row>
    <row r="301" spans="1:7">
      <c r="B301" s="526"/>
      <c r="C301" s="526"/>
      <c r="D301" t="s">
        <v>35</v>
      </c>
      <c r="E301" s="2">
        <v>25</v>
      </c>
      <c r="G301" s="2">
        <f t="shared" si="4"/>
        <v>123.50000000000003</v>
      </c>
    </row>
    <row r="302" spans="1:7">
      <c r="B302" s="526"/>
      <c r="C302" s="526"/>
      <c r="D302" s="48" t="s">
        <v>21</v>
      </c>
      <c r="E302" s="24">
        <v>93</v>
      </c>
      <c r="G302" s="2">
        <f t="shared" si="4"/>
        <v>216.50000000000003</v>
      </c>
    </row>
    <row r="303" spans="1:7">
      <c r="A303" s="7">
        <v>43708</v>
      </c>
      <c r="B303" s="526" t="s">
        <v>114</v>
      </c>
      <c r="C303" s="526" t="s">
        <v>28</v>
      </c>
      <c r="D303" t="s">
        <v>18</v>
      </c>
      <c r="E303" s="2"/>
      <c r="F303" s="2">
        <v>60</v>
      </c>
      <c r="G303" s="2">
        <f t="shared" si="4"/>
        <v>156.50000000000003</v>
      </c>
    </row>
    <row r="304" spans="1:7">
      <c r="A304" s="7">
        <v>43708</v>
      </c>
      <c r="B304" s="526" t="s">
        <v>114</v>
      </c>
      <c r="C304" s="526" t="s">
        <v>28</v>
      </c>
      <c r="D304" t="s">
        <v>19</v>
      </c>
      <c r="E304" s="2"/>
      <c r="F304" s="2">
        <v>5</v>
      </c>
      <c r="G304" s="2">
        <f t="shared" si="4"/>
        <v>151.50000000000003</v>
      </c>
    </row>
    <row r="305" spans="1:7">
      <c r="A305" s="7">
        <v>43732</v>
      </c>
      <c r="B305" s="526">
        <v>18740</v>
      </c>
      <c r="C305" s="526" t="s">
        <v>28</v>
      </c>
      <c r="D305" t="s">
        <v>16</v>
      </c>
      <c r="E305" s="2"/>
      <c r="F305" s="2">
        <v>29.8</v>
      </c>
      <c r="G305" s="2">
        <f t="shared" si="4"/>
        <v>121.70000000000003</v>
      </c>
    </row>
    <row r="306" spans="1:7">
      <c r="A306" s="7">
        <v>43732</v>
      </c>
      <c r="B306" s="526">
        <v>18740</v>
      </c>
      <c r="C306" s="526" t="s">
        <v>28</v>
      </c>
      <c r="D306" t="s">
        <v>17</v>
      </c>
      <c r="E306" s="2"/>
      <c r="F306" s="2">
        <v>3.7</v>
      </c>
      <c r="G306" s="2">
        <f t="shared" si="4"/>
        <v>118.00000000000003</v>
      </c>
    </row>
    <row r="307" spans="1:7">
      <c r="A307" s="7">
        <v>43764</v>
      </c>
      <c r="B307" s="526">
        <v>9555</v>
      </c>
      <c r="C307" s="526" t="s">
        <v>28</v>
      </c>
      <c r="D307" t="s">
        <v>35</v>
      </c>
      <c r="E307" s="2"/>
      <c r="F307" s="2">
        <v>25</v>
      </c>
      <c r="G307" s="2">
        <f t="shared" si="4"/>
        <v>93.000000000000028</v>
      </c>
    </row>
    <row r="308" spans="1:7">
      <c r="A308" s="78">
        <v>44608</v>
      </c>
      <c r="B308" s="155">
        <v>0.5</v>
      </c>
      <c r="C308" s="156" t="s">
        <v>342</v>
      </c>
      <c r="D308" s="48" t="s">
        <v>21</v>
      </c>
      <c r="E308" s="2"/>
      <c r="F308" s="2">
        <v>46.5</v>
      </c>
      <c r="G308" s="2">
        <f t="shared" si="4"/>
        <v>46.500000000000028</v>
      </c>
    </row>
    <row r="309" spans="1:7">
      <c r="A309" s="7">
        <v>44620</v>
      </c>
      <c r="B309" s="526">
        <v>24327</v>
      </c>
      <c r="C309" s="526" t="s">
        <v>28</v>
      </c>
      <c r="D309" t="s">
        <v>21</v>
      </c>
      <c r="E309" s="2"/>
      <c r="F309" s="2">
        <v>46.5</v>
      </c>
      <c r="G309" s="2">
        <f t="shared" si="4"/>
        <v>0</v>
      </c>
    </row>
    <row r="310" spans="1:7">
      <c r="A310" s="44">
        <v>43738</v>
      </c>
      <c r="B310" s="525" t="s">
        <v>14</v>
      </c>
      <c r="C310" s="525" t="s">
        <v>29</v>
      </c>
      <c r="D310" t="s">
        <v>16</v>
      </c>
      <c r="E310" s="2">
        <v>29.9</v>
      </c>
      <c r="G310" s="2">
        <f t="shared" si="4"/>
        <v>29.9</v>
      </c>
    </row>
    <row r="311" spans="1:7">
      <c r="B311" s="526"/>
      <c r="C311" s="526"/>
      <c r="D311" t="s">
        <v>17</v>
      </c>
      <c r="E311" s="2">
        <v>3.7</v>
      </c>
      <c r="G311" s="2">
        <f t="shared" si="4"/>
        <v>33.6</v>
      </c>
    </row>
    <row r="312" spans="1:7">
      <c r="B312" s="526"/>
      <c r="C312" s="526"/>
      <c r="D312" t="s">
        <v>18</v>
      </c>
      <c r="E312" s="2">
        <v>60</v>
      </c>
      <c r="G312" s="2">
        <f t="shared" si="4"/>
        <v>93.6</v>
      </c>
    </row>
    <row r="313" spans="1:7">
      <c r="B313" s="526"/>
      <c r="C313" s="526"/>
      <c r="D313" t="s">
        <v>19</v>
      </c>
      <c r="E313" s="2">
        <v>5</v>
      </c>
      <c r="G313" s="2">
        <f t="shared" si="4"/>
        <v>98.6</v>
      </c>
    </row>
    <row r="314" spans="1:7">
      <c r="A314" s="7">
        <v>43738</v>
      </c>
      <c r="B314" s="526" t="s">
        <v>114</v>
      </c>
      <c r="C314" s="526" t="s">
        <v>29</v>
      </c>
      <c r="D314" t="s">
        <v>18</v>
      </c>
      <c r="E314" s="2"/>
      <c r="F314" s="2">
        <v>60</v>
      </c>
      <c r="G314" s="2">
        <f t="shared" si="4"/>
        <v>38.599999999999994</v>
      </c>
    </row>
    <row r="315" spans="1:7">
      <c r="A315" s="7">
        <v>43738</v>
      </c>
      <c r="B315" s="526" t="s">
        <v>114</v>
      </c>
      <c r="C315" s="526" t="s">
        <v>29</v>
      </c>
      <c r="D315" t="s">
        <v>19</v>
      </c>
      <c r="E315" s="2"/>
      <c r="F315" s="2">
        <v>5</v>
      </c>
      <c r="G315" s="2">
        <f t="shared" si="4"/>
        <v>33.599999999999994</v>
      </c>
    </row>
    <row r="316" spans="1:7">
      <c r="A316" s="7">
        <v>43764</v>
      </c>
      <c r="B316" s="526">
        <v>19018</v>
      </c>
      <c r="C316" s="526" t="s">
        <v>29</v>
      </c>
      <c r="D316" t="s">
        <v>16</v>
      </c>
      <c r="E316" s="2"/>
      <c r="F316" s="2">
        <v>29.9</v>
      </c>
      <c r="G316" s="2">
        <f t="shared" si="4"/>
        <v>3.6999999999999957</v>
      </c>
    </row>
    <row r="317" spans="1:7">
      <c r="A317" s="7">
        <v>43764</v>
      </c>
      <c r="B317" s="526">
        <v>19018</v>
      </c>
      <c r="C317" s="526" t="s">
        <v>29</v>
      </c>
      <c r="D317" t="s">
        <v>17</v>
      </c>
      <c r="E317" s="2"/>
      <c r="F317" s="2">
        <v>3.7</v>
      </c>
      <c r="G317" s="2">
        <f t="shared" si="4"/>
        <v>-4.4408920985006262E-15</v>
      </c>
    </row>
    <row r="318" spans="1:7">
      <c r="A318" s="44">
        <v>43769</v>
      </c>
      <c r="B318" s="525" t="s">
        <v>14</v>
      </c>
      <c r="C318" s="525" t="s">
        <v>30</v>
      </c>
      <c r="D318" t="s">
        <v>16</v>
      </c>
      <c r="E318" s="2">
        <v>30.1</v>
      </c>
      <c r="G318" s="2">
        <f t="shared" si="4"/>
        <v>30.099999999999998</v>
      </c>
    </row>
    <row r="319" spans="1:7">
      <c r="B319" s="526"/>
      <c r="C319" s="526"/>
      <c r="D319" t="s">
        <v>17</v>
      </c>
      <c r="E319" s="2">
        <v>3.6</v>
      </c>
      <c r="G319" s="2">
        <f t="shared" si="4"/>
        <v>33.699999999999996</v>
      </c>
    </row>
    <row r="320" spans="1:7">
      <c r="B320" s="526"/>
      <c r="C320" s="526"/>
      <c r="D320" t="s">
        <v>18</v>
      </c>
      <c r="E320" s="2">
        <v>60</v>
      </c>
      <c r="G320" s="2">
        <f t="shared" ref="G320:G387" si="5">+G319+E320-F320</f>
        <v>93.699999999999989</v>
      </c>
    </row>
    <row r="321" spans="1:7">
      <c r="B321" s="526"/>
      <c r="C321" s="526"/>
      <c r="D321" t="s">
        <v>40</v>
      </c>
      <c r="E321" s="2">
        <v>5</v>
      </c>
      <c r="G321" s="2">
        <f t="shared" si="5"/>
        <v>98.699999999999989</v>
      </c>
    </row>
    <row r="322" spans="1:7">
      <c r="B322" s="526"/>
      <c r="C322" s="526"/>
      <c r="D322" s="48" t="s">
        <v>21</v>
      </c>
      <c r="E322" s="24">
        <v>93</v>
      </c>
      <c r="G322" s="2">
        <f t="shared" si="5"/>
        <v>191.7</v>
      </c>
    </row>
    <row r="323" spans="1:7">
      <c r="A323" s="7">
        <v>43769</v>
      </c>
      <c r="B323" s="526" t="s">
        <v>114</v>
      </c>
      <c r="C323" s="526" t="s">
        <v>30</v>
      </c>
      <c r="D323" t="s">
        <v>18</v>
      </c>
      <c r="E323" s="2"/>
      <c r="F323" s="2">
        <v>60</v>
      </c>
      <c r="G323" s="2">
        <f t="shared" si="5"/>
        <v>131.69999999999999</v>
      </c>
    </row>
    <row r="324" spans="1:7">
      <c r="A324" s="7">
        <v>43769</v>
      </c>
      <c r="B324" s="526" t="s">
        <v>114</v>
      </c>
      <c r="C324" s="526" t="s">
        <v>30</v>
      </c>
      <c r="D324" t="s">
        <v>40</v>
      </c>
      <c r="E324" s="2"/>
      <c r="F324" s="2">
        <v>5</v>
      </c>
      <c r="G324" s="2">
        <f t="shared" si="5"/>
        <v>126.69999999999999</v>
      </c>
    </row>
    <row r="325" spans="1:7">
      <c r="A325" s="7">
        <v>43826</v>
      </c>
      <c r="B325" s="526">
        <v>19427</v>
      </c>
      <c r="C325" s="526" t="s">
        <v>30</v>
      </c>
      <c r="D325" t="s">
        <v>16</v>
      </c>
      <c r="E325" s="2"/>
      <c r="F325" s="2">
        <v>30.1</v>
      </c>
      <c r="G325" s="2">
        <f t="shared" si="5"/>
        <v>96.6</v>
      </c>
    </row>
    <row r="326" spans="1:7">
      <c r="A326" s="7">
        <v>43826</v>
      </c>
      <c r="B326" s="526">
        <v>19427</v>
      </c>
      <c r="C326" s="526" t="s">
        <v>30</v>
      </c>
      <c r="D326" t="s">
        <v>17</v>
      </c>
      <c r="E326" s="2"/>
      <c r="F326" s="2">
        <v>3.6</v>
      </c>
      <c r="G326" s="2">
        <f t="shared" si="5"/>
        <v>93</v>
      </c>
    </row>
    <row r="327" spans="1:7">
      <c r="A327" s="78">
        <v>44608</v>
      </c>
      <c r="B327" s="155">
        <v>0.5</v>
      </c>
      <c r="C327" s="156" t="s">
        <v>342</v>
      </c>
      <c r="D327" s="48" t="s">
        <v>21</v>
      </c>
      <c r="E327" s="2"/>
      <c r="F327" s="2">
        <v>46.5</v>
      </c>
      <c r="G327" s="2">
        <f t="shared" si="5"/>
        <v>46.5</v>
      </c>
    </row>
    <row r="328" spans="1:7">
      <c r="A328" s="7">
        <v>44620</v>
      </c>
      <c r="B328" s="526">
        <v>24327</v>
      </c>
      <c r="C328" s="526" t="s">
        <v>30</v>
      </c>
      <c r="D328" t="s">
        <v>21</v>
      </c>
      <c r="E328" s="2"/>
      <c r="F328" s="2">
        <v>46.5</v>
      </c>
      <c r="G328" s="2">
        <f t="shared" si="5"/>
        <v>0</v>
      </c>
    </row>
    <row r="329" spans="1:7">
      <c r="A329" s="44">
        <v>43799</v>
      </c>
      <c r="B329" s="525" t="s">
        <v>14</v>
      </c>
      <c r="C329" s="525" t="s">
        <v>33</v>
      </c>
      <c r="D329" t="s">
        <v>16</v>
      </c>
      <c r="E329" s="2">
        <v>33.700000000000003</v>
      </c>
      <c r="G329" s="2">
        <f t="shared" si="5"/>
        <v>33.700000000000003</v>
      </c>
    </row>
    <row r="330" spans="1:7">
      <c r="B330" s="526"/>
      <c r="C330" s="526"/>
      <c r="D330" t="s">
        <v>17</v>
      </c>
      <c r="E330" s="2">
        <v>3.7</v>
      </c>
      <c r="G330" s="2">
        <f t="shared" si="5"/>
        <v>37.400000000000006</v>
      </c>
    </row>
    <row r="331" spans="1:7">
      <c r="B331" s="526"/>
      <c r="C331" s="526"/>
      <c r="D331" t="s">
        <v>18</v>
      </c>
      <c r="E331" s="2">
        <v>60</v>
      </c>
      <c r="G331" s="2">
        <f t="shared" si="5"/>
        <v>97.4</v>
      </c>
    </row>
    <row r="332" spans="1:7">
      <c r="B332" s="526"/>
      <c r="C332" s="526"/>
      <c r="D332" t="s">
        <v>40</v>
      </c>
      <c r="E332" s="2">
        <v>5</v>
      </c>
      <c r="G332" s="2">
        <f t="shared" si="5"/>
        <v>102.4</v>
      </c>
    </row>
    <row r="333" spans="1:7">
      <c r="A333" s="7">
        <v>43799</v>
      </c>
      <c r="B333" s="526" t="s">
        <v>114</v>
      </c>
      <c r="C333" s="526" t="s">
        <v>33</v>
      </c>
      <c r="D333" t="s">
        <v>18</v>
      </c>
      <c r="E333" s="2"/>
      <c r="F333" s="2">
        <v>60</v>
      </c>
      <c r="G333" s="2">
        <f t="shared" si="5"/>
        <v>42.400000000000006</v>
      </c>
    </row>
    <row r="334" spans="1:7">
      <c r="A334" s="7">
        <v>43799</v>
      </c>
      <c r="B334" s="526" t="s">
        <v>114</v>
      </c>
      <c r="C334" s="526" t="s">
        <v>33</v>
      </c>
      <c r="D334" t="s">
        <v>19</v>
      </c>
      <c r="E334" s="2"/>
      <c r="F334" s="2">
        <v>5</v>
      </c>
      <c r="G334" s="2">
        <f t="shared" si="5"/>
        <v>37.400000000000006</v>
      </c>
    </row>
    <row r="335" spans="1:7">
      <c r="A335" s="7">
        <v>43855</v>
      </c>
      <c r="B335" s="526">
        <v>19657</v>
      </c>
      <c r="C335" s="526" t="s">
        <v>33</v>
      </c>
      <c r="D335" t="s">
        <v>16</v>
      </c>
      <c r="E335" s="2"/>
      <c r="F335" s="2">
        <v>33.700000000000003</v>
      </c>
      <c r="G335" s="2">
        <f t="shared" si="5"/>
        <v>3.7000000000000028</v>
      </c>
    </row>
    <row r="336" spans="1:7">
      <c r="A336" s="7">
        <v>43855</v>
      </c>
      <c r="B336" s="526">
        <v>19657</v>
      </c>
      <c r="C336" s="526" t="s">
        <v>33</v>
      </c>
      <c r="D336" t="s">
        <v>17</v>
      </c>
      <c r="E336" s="2"/>
      <c r="F336" s="2">
        <v>3.7</v>
      </c>
      <c r="G336" s="2">
        <f t="shared" si="5"/>
        <v>0</v>
      </c>
    </row>
    <row r="337" spans="1:7">
      <c r="A337" s="44">
        <v>43830</v>
      </c>
      <c r="B337" s="525" t="s">
        <v>14</v>
      </c>
      <c r="C337" s="525" t="s">
        <v>34</v>
      </c>
      <c r="D337" t="s">
        <v>16</v>
      </c>
      <c r="E337" s="2">
        <v>35.299999999999997</v>
      </c>
      <c r="G337" s="2">
        <f t="shared" si="5"/>
        <v>35.299999999999997</v>
      </c>
    </row>
    <row r="338" spans="1:7">
      <c r="B338" s="526"/>
      <c r="C338" s="526"/>
      <c r="D338" t="s">
        <v>17</v>
      </c>
      <c r="E338" s="2">
        <v>3.8</v>
      </c>
      <c r="G338" s="2">
        <f t="shared" si="5"/>
        <v>39.099999999999994</v>
      </c>
    </row>
    <row r="339" spans="1:7">
      <c r="B339" s="526"/>
      <c r="C339" s="526"/>
      <c r="D339" t="s">
        <v>18</v>
      </c>
      <c r="E339" s="2">
        <v>60</v>
      </c>
      <c r="G339" s="2">
        <f t="shared" si="5"/>
        <v>99.1</v>
      </c>
    </row>
    <row r="340" spans="1:7">
      <c r="B340" s="526"/>
      <c r="C340" s="526"/>
      <c r="D340" t="s">
        <v>40</v>
      </c>
      <c r="E340" s="2">
        <v>5</v>
      </c>
      <c r="G340" s="2">
        <f t="shared" si="5"/>
        <v>104.1</v>
      </c>
    </row>
    <row r="341" spans="1:7">
      <c r="A341" s="7">
        <v>43830</v>
      </c>
      <c r="B341" s="526" t="s">
        <v>114</v>
      </c>
      <c r="C341" s="526" t="s">
        <v>34</v>
      </c>
      <c r="D341" t="s">
        <v>18</v>
      </c>
      <c r="E341" s="2"/>
      <c r="F341" s="2">
        <v>60</v>
      </c>
      <c r="G341" s="2">
        <f t="shared" si="5"/>
        <v>44.099999999999994</v>
      </c>
    </row>
    <row r="342" spans="1:7">
      <c r="A342" s="7">
        <v>43830</v>
      </c>
      <c r="B342" s="526" t="s">
        <v>114</v>
      </c>
      <c r="C342" s="526" t="s">
        <v>34</v>
      </c>
      <c r="D342" t="s">
        <v>19</v>
      </c>
      <c r="E342" s="2"/>
      <c r="F342" s="2">
        <v>5</v>
      </c>
      <c r="G342" s="2">
        <f t="shared" si="5"/>
        <v>39.099999999999994</v>
      </c>
    </row>
    <row r="343" spans="1:7">
      <c r="A343" s="7">
        <v>43855</v>
      </c>
      <c r="B343" s="526">
        <v>19657</v>
      </c>
      <c r="C343" s="526" t="s">
        <v>34</v>
      </c>
      <c r="D343" t="s">
        <v>16</v>
      </c>
      <c r="E343" s="2"/>
      <c r="F343" s="2">
        <v>35.299999999999997</v>
      </c>
      <c r="G343" s="2">
        <f t="shared" si="5"/>
        <v>3.7999999999999972</v>
      </c>
    </row>
    <row r="344" spans="1:7">
      <c r="A344" s="7">
        <v>43855</v>
      </c>
      <c r="B344" s="526">
        <v>19657</v>
      </c>
      <c r="C344" s="526" t="s">
        <v>34</v>
      </c>
      <c r="D344" t="s">
        <v>17</v>
      </c>
      <c r="E344" s="2"/>
      <c r="F344" s="2">
        <v>3.8</v>
      </c>
      <c r="G344" s="2">
        <f t="shared" si="5"/>
        <v>0</v>
      </c>
    </row>
    <row r="345" spans="1:7">
      <c r="A345" s="44">
        <v>43861</v>
      </c>
      <c r="B345" s="525" t="s">
        <v>14</v>
      </c>
      <c r="C345" s="525" t="s">
        <v>15</v>
      </c>
      <c r="D345" t="s">
        <v>16</v>
      </c>
      <c r="E345" s="2">
        <v>55.7</v>
      </c>
      <c r="G345" s="2">
        <f t="shared" si="5"/>
        <v>55.7</v>
      </c>
    </row>
    <row r="346" spans="1:7">
      <c r="B346" s="526"/>
      <c r="C346" s="526"/>
      <c r="D346" t="s">
        <v>17</v>
      </c>
      <c r="E346" s="2">
        <v>3.6</v>
      </c>
      <c r="G346" s="2">
        <f t="shared" si="5"/>
        <v>59.300000000000004</v>
      </c>
    </row>
    <row r="347" spans="1:7">
      <c r="B347" s="526"/>
      <c r="C347" s="526"/>
      <c r="D347" t="s">
        <v>18</v>
      </c>
      <c r="E347" s="2">
        <v>60</v>
      </c>
      <c r="G347" s="2">
        <f t="shared" si="5"/>
        <v>119.30000000000001</v>
      </c>
    </row>
    <row r="348" spans="1:7">
      <c r="B348" s="526"/>
      <c r="C348" s="526"/>
      <c r="D348" t="s">
        <v>40</v>
      </c>
      <c r="E348" s="2">
        <v>5</v>
      </c>
      <c r="G348" s="2">
        <f t="shared" si="5"/>
        <v>124.30000000000001</v>
      </c>
    </row>
    <row r="349" spans="1:7">
      <c r="B349" s="526"/>
      <c r="C349" s="526"/>
      <c r="D349" s="48" t="s">
        <v>21</v>
      </c>
      <c r="E349" s="24">
        <v>93</v>
      </c>
      <c r="G349" s="2">
        <f t="shared" si="5"/>
        <v>217.3</v>
      </c>
    </row>
    <row r="350" spans="1:7">
      <c r="A350" s="7">
        <v>43861</v>
      </c>
      <c r="B350" s="526" t="s">
        <v>114</v>
      </c>
      <c r="C350" s="526" t="s">
        <v>15</v>
      </c>
      <c r="D350" t="s">
        <v>18</v>
      </c>
      <c r="E350" s="2"/>
      <c r="F350" s="2">
        <v>60</v>
      </c>
      <c r="G350" s="2">
        <f t="shared" si="5"/>
        <v>157.30000000000001</v>
      </c>
    </row>
    <row r="351" spans="1:7">
      <c r="A351" s="7">
        <v>43861</v>
      </c>
      <c r="B351" s="526" t="s">
        <v>114</v>
      </c>
      <c r="C351" s="526" t="s">
        <v>15</v>
      </c>
      <c r="D351" t="s">
        <v>19</v>
      </c>
      <c r="E351" s="2"/>
      <c r="F351" s="2">
        <v>5</v>
      </c>
      <c r="G351" s="2">
        <f t="shared" si="5"/>
        <v>152.30000000000001</v>
      </c>
    </row>
    <row r="352" spans="1:7">
      <c r="A352" s="7">
        <v>43950</v>
      </c>
      <c r="B352" s="526">
        <v>19923</v>
      </c>
      <c r="C352" s="526" t="s">
        <v>15</v>
      </c>
      <c r="D352" t="s">
        <v>16</v>
      </c>
      <c r="E352" s="2"/>
      <c r="F352" s="2">
        <v>55.7</v>
      </c>
      <c r="G352" s="2">
        <f t="shared" si="5"/>
        <v>96.600000000000009</v>
      </c>
    </row>
    <row r="353" spans="1:7">
      <c r="A353" s="7">
        <v>43950</v>
      </c>
      <c r="B353" s="526">
        <v>19923</v>
      </c>
      <c r="C353" s="526" t="s">
        <v>15</v>
      </c>
      <c r="D353" t="s">
        <v>17</v>
      </c>
      <c r="E353" s="2"/>
      <c r="F353" s="2">
        <v>3.6</v>
      </c>
      <c r="G353" s="2">
        <f t="shared" si="5"/>
        <v>93.000000000000014</v>
      </c>
    </row>
    <row r="354" spans="1:7">
      <c r="A354" s="78">
        <v>44608</v>
      </c>
      <c r="B354" s="155">
        <v>0.5</v>
      </c>
      <c r="C354" s="156" t="s">
        <v>342</v>
      </c>
      <c r="D354" s="48" t="s">
        <v>21</v>
      </c>
      <c r="E354" s="2"/>
      <c r="F354" s="2">
        <v>46.5</v>
      </c>
      <c r="G354" s="2">
        <f t="shared" si="5"/>
        <v>46.500000000000014</v>
      </c>
    </row>
    <row r="355" spans="1:7">
      <c r="A355" s="7">
        <v>44620</v>
      </c>
      <c r="B355" s="526">
        <v>24327</v>
      </c>
      <c r="C355" s="526" t="s">
        <v>15</v>
      </c>
      <c r="D355" t="s">
        <v>21</v>
      </c>
      <c r="E355" s="2"/>
      <c r="F355" s="2">
        <v>46.5</v>
      </c>
      <c r="G355" s="2">
        <f t="shared" si="5"/>
        <v>0</v>
      </c>
    </row>
    <row r="356" spans="1:7">
      <c r="A356" s="44">
        <v>43890</v>
      </c>
      <c r="B356" s="525" t="s">
        <v>14</v>
      </c>
      <c r="C356" s="525" t="s">
        <v>20</v>
      </c>
      <c r="D356" t="s">
        <v>16</v>
      </c>
      <c r="E356" s="2">
        <v>57.8</v>
      </c>
      <c r="G356" s="2">
        <f t="shared" si="5"/>
        <v>57.8</v>
      </c>
    </row>
    <row r="357" spans="1:7">
      <c r="B357" s="526"/>
      <c r="C357" s="526"/>
      <c r="D357" t="s">
        <v>17</v>
      </c>
      <c r="E357" s="2">
        <v>3.8</v>
      </c>
      <c r="G357" s="2">
        <f t="shared" si="5"/>
        <v>61.599999999999994</v>
      </c>
    </row>
    <row r="358" spans="1:7">
      <c r="B358" s="526"/>
      <c r="C358" s="526"/>
      <c r="D358" t="s">
        <v>18</v>
      </c>
      <c r="E358" s="2">
        <v>58</v>
      </c>
      <c r="G358" s="2">
        <f t="shared" si="5"/>
        <v>119.6</v>
      </c>
    </row>
    <row r="359" spans="1:7">
      <c r="B359" s="526"/>
      <c r="C359" s="526"/>
      <c r="D359" t="s">
        <v>40</v>
      </c>
      <c r="E359" s="2">
        <v>5</v>
      </c>
      <c r="G359" s="2">
        <f t="shared" si="5"/>
        <v>124.6</v>
      </c>
    </row>
    <row r="360" spans="1:7">
      <c r="A360" s="7">
        <v>43890</v>
      </c>
      <c r="B360" s="526" t="s">
        <v>114</v>
      </c>
      <c r="C360" s="526" t="s">
        <v>20</v>
      </c>
      <c r="D360" t="s">
        <v>18</v>
      </c>
      <c r="E360" s="2"/>
      <c r="F360" s="2">
        <v>58</v>
      </c>
      <c r="G360" s="2">
        <f t="shared" si="5"/>
        <v>66.599999999999994</v>
      </c>
    </row>
    <row r="361" spans="1:7">
      <c r="A361" s="7">
        <v>43890</v>
      </c>
      <c r="B361" s="526" t="s">
        <v>114</v>
      </c>
      <c r="C361" s="526" t="s">
        <v>20</v>
      </c>
      <c r="D361" t="s">
        <v>40</v>
      </c>
      <c r="E361" s="2"/>
      <c r="F361" s="2">
        <v>5</v>
      </c>
      <c r="G361" s="2">
        <f t="shared" si="5"/>
        <v>61.599999999999994</v>
      </c>
    </row>
    <row r="362" spans="1:7">
      <c r="A362" s="7">
        <v>44032</v>
      </c>
      <c r="B362" s="526">
        <v>20088</v>
      </c>
      <c r="C362" s="526" t="s">
        <v>20</v>
      </c>
      <c r="D362" t="s">
        <v>16</v>
      </c>
      <c r="E362" s="2"/>
      <c r="F362" s="2">
        <v>57.8</v>
      </c>
      <c r="G362" s="2">
        <f t="shared" si="5"/>
        <v>3.7999999999999972</v>
      </c>
    </row>
    <row r="363" spans="1:7">
      <c r="A363" s="7">
        <v>44032</v>
      </c>
      <c r="B363" s="526">
        <v>20088</v>
      </c>
      <c r="C363" s="526" t="s">
        <v>20</v>
      </c>
      <c r="D363" t="s">
        <v>17</v>
      </c>
      <c r="E363" s="2"/>
      <c r="F363" s="2">
        <v>3.8</v>
      </c>
      <c r="G363" s="2">
        <f t="shared" si="5"/>
        <v>0</v>
      </c>
    </row>
    <row r="364" spans="1:7">
      <c r="A364" s="44">
        <v>43921</v>
      </c>
      <c r="B364" s="525" t="s">
        <v>14</v>
      </c>
      <c r="C364" s="525" t="s">
        <v>23</v>
      </c>
      <c r="D364" t="s">
        <v>16</v>
      </c>
      <c r="E364" s="2">
        <v>60.4</v>
      </c>
      <c r="G364" s="2">
        <f t="shared" si="5"/>
        <v>60.4</v>
      </c>
    </row>
    <row r="365" spans="1:7">
      <c r="B365" s="526"/>
      <c r="C365" s="526"/>
      <c r="D365" t="s">
        <v>17</v>
      </c>
      <c r="E365" s="2">
        <v>3.9</v>
      </c>
      <c r="G365" s="2">
        <f t="shared" si="5"/>
        <v>64.3</v>
      </c>
    </row>
    <row r="366" spans="1:7">
      <c r="B366" s="526"/>
      <c r="C366" s="526"/>
      <c r="D366" t="s">
        <v>18</v>
      </c>
      <c r="E366" s="2">
        <v>60</v>
      </c>
      <c r="G366" s="2">
        <f t="shared" si="5"/>
        <v>124.3</v>
      </c>
    </row>
    <row r="367" spans="1:7">
      <c r="B367" s="526"/>
      <c r="C367" s="526"/>
      <c r="D367" t="s">
        <v>40</v>
      </c>
      <c r="E367" s="2">
        <v>5</v>
      </c>
      <c r="G367" s="2">
        <f t="shared" si="5"/>
        <v>129.30000000000001</v>
      </c>
    </row>
    <row r="368" spans="1:7">
      <c r="A368" s="7">
        <v>43921</v>
      </c>
      <c r="B368" s="526" t="s">
        <v>114</v>
      </c>
      <c r="C368" s="526" t="s">
        <v>23</v>
      </c>
      <c r="D368" t="s">
        <v>18</v>
      </c>
      <c r="E368" s="2"/>
      <c r="F368" s="2">
        <v>60</v>
      </c>
      <c r="G368" s="2">
        <f t="shared" si="5"/>
        <v>69.300000000000011</v>
      </c>
    </row>
    <row r="369" spans="1:7">
      <c r="A369" s="7">
        <v>43921</v>
      </c>
      <c r="B369" s="526" t="s">
        <v>114</v>
      </c>
      <c r="C369" s="526" t="s">
        <v>23</v>
      </c>
      <c r="D369" t="s">
        <v>19</v>
      </c>
      <c r="E369" s="2"/>
      <c r="F369" s="2">
        <v>5</v>
      </c>
      <c r="G369" s="2">
        <f t="shared" si="5"/>
        <v>64.300000000000011</v>
      </c>
    </row>
    <row r="370" spans="1:7">
      <c r="A370" s="7">
        <v>44032</v>
      </c>
      <c r="B370" s="526">
        <v>20088</v>
      </c>
      <c r="C370" s="526" t="s">
        <v>23</v>
      </c>
      <c r="D370" t="s">
        <v>16</v>
      </c>
      <c r="E370" s="2"/>
      <c r="F370" s="2">
        <v>58.4</v>
      </c>
      <c r="G370" s="2">
        <f t="shared" si="5"/>
        <v>5.9000000000000128</v>
      </c>
    </row>
    <row r="371" spans="1:7">
      <c r="A371" s="7">
        <v>44032</v>
      </c>
      <c r="B371" s="526">
        <v>20088</v>
      </c>
      <c r="C371" s="526" t="s">
        <v>23</v>
      </c>
      <c r="D371" t="s">
        <v>17</v>
      </c>
      <c r="E371" s="2"/>
      <c r="F371" s="2">
        <v>3.9</v>
      </c>
      <c r="G371" s="2">
        <f t="shared" si="5"/>
        <v>2.0000000000000129</v>
      </c>
    </row>
    <row r="372" spans="1:7">
      <c r="A372" s="7">
        <v>43951</v>
      </c>
      <c r="B372" s="526" t="s">
        <v>114</v>
      </c>
      <c r="C372" s="526" t="s">
        <v>23</v>
      </c>
      <c r="D372" t="s">
        <v>16</v>
      </c>
      <c r="E372" s="2"/>
      <c r="F372" s="2">
        <v>2</v>
      </c>
      <c r="G372" s="2">
        <f t="shared" si="5"/>
        <v>1.2878587085651816E-14</v>
      </c>
    </row>
    <row r="373" spans="1:7">
      <c r="A373" s="44">
        <v>43951</v>
      </c>
      <c r="B373" s="525" t="s">
        <v>14</v>
      </c>
      <c r="C373" s="525" t="s">
        <v>24</v>
      </c>
      <c r="D373" t="s">
        <v>16</v>
      </c>
      <c r="E373" s="2">
        <v>58.2</v>
      </c>
      <c r="G373" s="2">
        <f t="shared" si="5"/>
        <v>58.200000000000017</v>
      </c>
    </row>
    <row r="374" spans="1:7">
      <c r="B374" s="526"/>
      <c r="C374" s="526"/>
      <c r="D374" t="s">
        <v>17</v>
      </c>
      <c r="E374" s="2">
        <v>3.8</v>
      </c>
      <c r="G374" s="2">
        <f t="shared" si="5"/>
        <v>62.000000000000014</v>
      </c>
    </row>
    <row r="375" spans="1:7">
      <c r="B375" s="526"/>
      <c r="C375" s="526"/>
      <c r="D375" t="s">
        <v>18</v>
      </c>
      <c r="E375" s="2">
        <v>60</v>
      </c>
      <c r="G375" s="2">
        <f t="shared" si="5"/>
        <v>122.00000000000001</v>
      </c>
    </row>
    <row r="376" spans="1:7">
      <c r="B376" s="526"/>
      <c r="C376" s="526"/>
      <c r="D376" t="s">
        <v>40</v>
      </c>
      <c r="E376" s="2">
        <v>5</v>
      </c>
      <c r="G376" s="2">
        <f t="shared" si="5"/>
        <v>127.00000000000001</v>
      </c>
    </row>
    <row r="377" spans="1:7">
      <c r="A377" s="7">
        <v>44032</v>
      </c>
      <c r="B377" s="526">
        <v>20088</v>
      </c>
      <c r="C377" s="526" t="s">
        <v>24</v>
      </c>
      <c r="D377" t="s">
        <v>16</v>
      </c>
      <c r="E377" s="2"/>
      <c r="F377" s="2">
        <v>58.2</v>
      </c>
      <c r="G377" s="2">
        <f t="shared" si="5"/>
        <v>68.800000000000011</v>
      </c>
    </row>
    <row r="378" spans="1:7">
      <c r="A378" s="7">
        <v>44032</v>
      </c>
      <c r="B378" s="526">
        <v>20088</v>
      </c>
      <c r="C378" s="526" t="s">
        <v>24</v>
      </c>
      <c r="D378" t="s">
        <v>17</v>
      </c>
      <c r="E378" s="2"/>
      <c r="F378" s="2">
        <v>3.8</v>
      </c>
      <c r="G378" s="2">
        <f t="shared" si="5"/>
        <v>65.000000000000014</v>
      </c>
    </row>
    <row r="379" spans="1:7">
      <c r="A379" s="7">
        <v>44032</v>
      </c>
      <c r="B379" s="526">
        <v>20088</v>
      </c>
      <c r="C379" s="526" t="s">
        <v>24</v>
      </c>
      <c r="D379" t="s">
        <v>18</v>
      </c>
      <c r="E379" s="2"/>
      <c r="F379" s="2">
        <v>60</v>
      </c>
      <c r="G379" s="2">
        <f t="shared" si="5"/>
        <v>5.0000000000000142</v>
      </c>
    </row>
    <row r="380" spans="1:7">
      <c r="A380" s="7">
        <v>44032</v>
      </c>
      <c r="B380" s="526">
        <v>20088</v>
      </c>
      <c r="C380" s="526" t="s">
        <v>24</v>
      </c>
      <c r="D380" t="s">
        <v>40</v>
      </c>
      <c r="E380" s="2"/>
      <c r="F380" s="2">
        <v>5</v>
      </c>
      <c r="G380" s="2">
        <f t="shared" si="5"/>
        <v>1.4210854715202004E-14</v>
      </c>
    </row>
    <row r="381" spans="1:7">
      <c r="A381" s="52">
        <v>43982</v>
      </c>
      <c r="B381" s="53" t="s">
        <v>14</v>
      </c>
      <c r="C381" s="53" t="s">
        <v>25</v>
      </c>
      <c r="D381" s="54" t="s">
        <v>16</v>
      </c>
      <c r="E381" s="55">
        <v>40.1</v>
      </c>
      <c r="F381" s="55"/>
      <c r="G381" s="2">
        <f t="shared" si="5"/>
        <v>40.100000000000016</v>
      </c>
    </row>
    <row r="382" spans="1:7">
      <c r="B382" s="526"/>
      <c r="C382" s="526"/>
      <c r="D382" t="s">
        <v>17</v>
      </c>
      <c r="E382" s="2">
        <v>3.3</v>
      </c>
      <c r="G382" s="2">
        <f t="shared" si="5"/>
        <v>43.400000000000013</v>
      </c>
    </row>
    <row r="383" spans="1:7">
      <c r="B383" s="526"/>
      <c r="C383" s="526"/>
      <c r="D383" t="s">
        <v>18</v>
      </c>
      <c r="E383" s="2">
        <v>60</v>
      </c>
      <c r="G383" s="2">
        <f t="shared" si="5"/>
        <v>103.4</v>
      </c>
    </row>
    <row r="384" spans="1:7">
      <c r="B384" s="526"/>
      <c r="C384" s="526"/>
      <c r="D384" t="s">
        <v>40</v>
      </c>
      <c r="E384" s="2">
        <v>5</v>
      </c>
      <c r="G384" s="2">
        <f t="shared" si="5"/>
        <v>108.4</v>
      </c>
    </row>
    <row r="385" spans="1:7">
      <c r="A385" s="7">
        <v>43982</v>
      </c>
      <c r="B385" s="526" t="s">
        <v>114</v>
      </c>
      <c r="C385" s="526" t="s">
        <v>25</v>
      </c>
      <c r="D385" t="s">
        <v>48</v>
      </c>
      <c r="E385" s="2"/>
      <c r="F385" s="2">
        <v>30</v>
      </c>
      <c r="G385" s="2">
        <f t="shared" si="5"/>
        <v>78.400000000000006</v>
      </c>
    </row>
    <row r="386" spans="1:7">
      <c r="A386" s="7">
        <v>44032</v>
      </c>
      <c r="B386" s="526">
        <v>20089</v>
      </c>
      <c r="C386" s="526" t="s">
        <v>25</v>
      </c>
      <c r="D386" t="s">
        <v>48</v>
      </c>
      <c r="E386" s="2"/>
      <c r="F386" s="2">
        <v>30</v>
      </c>
      <c r="G386" s="2">
        <f t="shared" si="5"/>
        <v>48.400000000000006</v>
      </c>
    </row>
    <row r="387" spans="1:7">
      <c r="A387" s="7">
        <v>44032</v>
      </c>
      <c r="B387" s="526">
        <v>20089</v>
      </c>
      <c r="C387" s="526" t="s">
        <v>25</v>
      </c>
      <c r="D387" t="s">
        <v>40</v>
      </c>
      <c r="E387" s="2"/>
      <c r="F387" s="2">
        <v>5</v>
      </c>
      <c r="G387" s="2">
        <f t="shared" si="5"/>
        <v>43.400000000000006</v>
      </c>
    </row>
    <row r="388" spans="1:7">
      <c r="A388" s="7">
        <v>44123</v>
      </c>
      <c r="B388" s="526">
        <v>20494</v>
      </c>
      <c r="C388" s="526" t="s">
        <v>25</v>
      </c>
      <c r="D388" t="s">
        <v>16</v>
      </c>
      <c r="E388" s="2"/>
      <c r="F388" s="2">
        <v>40.1</v>
      </c>
      <c r="G388" s="2">
        <f t="shared" ref="G388:G451" si="6">+G387+E388-F388</f>
        <v>3.3000000000000043</v>
      </c>
    </row>
    <row r="389" spans="1:7">
      <c r="A389" s="7">
        <v>44123</v>
      </c>
      <c r="B389" s="526">
        <v>20494</v>
      </c>
      <c r="C389" s="526" t="s">
        <v>25</v>
      </c>
      <c r="D389" t="s">
        <v>17</v>
      </c>
      <c r="E389" s="2"/>
      <c r="F389" s="2">
        <v>3.3</v>
      </c>
      <c r="G389" s="2">
        <f t="shared" si="6"/>
        <v>4.4408920985006262E-15</v>
      </c>
    </row>
    <row r="390" spans="1:7">
      <c r="A390" s="44">
        <v>44012</v>
      </c>
      <c r="B390" s="525" t="s">
        <v>14</v>
      </c>
      <c r="C390" s="525" t="s">
        <v>26</v>
      </c>
      <c r="D390" t="s">
        <v>16</v>
      </c>
      <c r="E390" s="2">
        <v>19.3</v>
      </c>
      <c r="G390" s="2">
        <f t="shared" si="6"/>
        <v>19.300000000000004</v>
      </c>
    </row>
    <row r="391" spans="1:7">
      <c r="B391" s="526"/>
      <c r="C391" s="526"/>
      <c r="D391" t="s">
        <v>17</v>
      </c>
      <c r="E391" s="2">
        <v>1.6</v>
      </c>
      <c r="G391" s="2">
        <f t="shared" si="6"/>
        <v>20.900000000000006</v>
      </c>
    </row>
    <row r="392" spans="1:7">
      <c r="B392" s="526"/>
      <c r="C392" s="526"/>
      <c r="D392" t="s">
        <v>18</v>
      </c>
      <c r="E392" s="2">
        <v>60</v>
      </c>
      <c r="G392" s="2">
        <f t="shared" si="6"/>
        <v>80.900000000000006</v>
      </c>
    </row>
    <row r="393" spans="1:7">
      <c r="B393" s="526"/>
      <c r="C393" s="526"/>
      <c r="D393" t="s">
        <v>40</v>
      </c>
      <c r="E393" s="2">
        <v>5</v>
      </c>
      <c r="G393" s="2">
        <f t="shared" si="6"/>
        <v>85.9</v>
      </c>
    </row>
    <row r="394" spans="1:7">
      <c r="A394" s="7">
        <v>44032</v>
      </c>
      <c r="B394" s="526">
        <v>20089</v>
      </c>
      <c r="C394" s="526" t="s">
        <v>26</v>
      </c>
      <c r="D394" t="s">
        <v>18</v>
      </c>
      <c r="E394" s="2"/>
      <c r="F394" s="2">
        <v>60</v>
      </c>
      <c r="G394" s="2">
        <f t="shared" si="6"/>
        <v>25.900000000000006</v>
      </c>
    </row>
    <row r="395" spans="1:7">
      <c r="A395" s="7">
        <v>44032</v>
      </c>
      <c r="B395" s="526">
        <v>20089</v>
      </c>
      <c r="C395" s="526" t="s">
        <v>26</v>
      </c>
      <c r="D395" t="s">
        <v>40</v>
      </c>
      <c r="E395" s="2"/>
      <c r="F395" s="2">
        <v>5</v>
      </c>
      <c r="G395" s="2">
        <f t="shared" si="6"/>
        <v>20.900000000000006</v>
      </c>
    </row>
    <row r="396" spans="1:7">
      <c r="A396" s="7">
        <v>44123</v>
      </c>
      <c r="B396" s="526">
        <v>20494</v>
      </c>
      <c r="C396" s="526" t="s">
        <v>26</v>
      </c>
      <c r="D396" t="s">
        <v>16</v>
      </c>
      <c r="E396" s="2"/>
      <c r="F396" s="2">
        <v>19.3</v>
      </c>
      <c r="G396" s="2">
        <f t="shared" si="6"/>
        <v>1.600000000000005</v>
      </c>
    </row>
    <row r="397" spans="1:7">
      <c r="A397" s="7">
        <v>44123</v>
      </c>
      <c r="B397" s="526">
        <v>20494</v>
      </c>
      <c r="C397" s="526" t="s">
        <v>26</v>
      </c>
      <c r="D397" t="s">
        <v>17</v>
      </c>
      <c r="E397" s="2"/>
      <c r="F397" s="2">
        <v>1.6</v>
      </c>
      <c r="G397" s="2">
        <f t="shared" si="6"/>
        <v>4.8849813083506888E-15</v>
      </c>
    </row>
    <row r="398" spans="1:7">
      <c r="A398" s="44">
        <v>44043</v>
      </c>
      <c r="B398" s="525" t="s">
        <v>14</v>
      </c>
      <c r="C398" s="525" t="s">
        <v>27</v>
      </c>
      <c r="D398" t="s">
        <v>16</v>
      </c>
      <c r="E398" s="2">
        <v>18</v>
      </c>
      <c r="G398" s="2">
        <f t="shared" si="6"/>
        <v>18.000000000000004</v>
      </c>
    </row>
    <row r="399" spans="1:7">
      <c r="B399" s="526"/>
      <c r="C399" s="526"/>
      <c r="D399" t="s">
        <v>17</v>
      </c>
      <c r="E399" s="2">
        <v>5</v>
      </c>
      <c r="G399" s="2">
        <f t="shared" si="6"/>
        <v>23.000000000000004</v>
      </c>
    </row>
    <row r="400" spans="1:7">
      <c r="B400" s="526"/>
      <c r="C400" s="526"/>
      <c r="D400" t="s">
        <v>18</v>
      </c>
      <c r="E400" s="2">
        <v>60</v>
      </c>
      <c r="G400" s="2">
        <f t="shared" si="6"/>
        <v>83</v>
      </c>
    </row>
    <row r="401" spans="1:7">
      <c r="B401" s="526"/>
      <c r="C401" s="526"/>
      <c r="D401" t="s">
        <v>40</v>
      </c>
      <c r="E401" s="2">
        <v>5</v>
      </c>
      <c r="G401" s="2">
        <f t="shared" si="6"/>
        <v>88</v>
      </c>
    </row>
    <row r="402" spans="1:7">
      <c r="A402" s="7">
        <v>44043</v>
      </c>
      <c r="B402" s="526" t="s">
        <v>114</v>
      </c>
      <c r="C402" s="526" t="s">
        <v>27</v>
      </c>
      <c r="D402" t="s">
        <v>18</v>
      </c>
      <c r="E402" s="2"/>
      <c r="F402" s="2">
        <v>20</v>
      </c>
      <c r="G402" s="2">
        <f t="shared" si="6"/>
        <v>68</v>
      </c>
    </row>
    <row r="403" spans="1:7">
      <c r="A403" s="7">
        <v>44043</v>
      </c>
      <c r="B403" s="526" t="s">
        <v>114</v>
      </c>
      <c r="C403" s="526" t="s">
        <v>27</v>
      </c>
      <c r="D403" t="s">
        <v>40</v>
      </c>
      <c r="E403" s="2"/>
      <c r="F403" s="2">
        <v>5</v>
      </c>
      <c r="G403" s="2">
        <f t="shared" si="6"/>
        <v>63</v>
      </c>
    </row>
    <row r="404" spans="1:7">
      <c r="A404" s="7">
        <v>44032</v>
      </c>
      <c r="B404" s="526">
        <v>20089</v>
      </c>
      <c r="C404" s="526" t="s">
        <v>27</v>
      </c>
      <c r="D404" t="s">
        <v>48</v>
      </c>
      <c r="E404" s="2"/>
      <c r="F404" s="2">
        <v>40</v>
      </c>
      <c r="G404" s="2">
        <f t="shared" si="6"/>
        <v>23</v>
      </c>
    </row>
    <row r="405" spans="1:7">
      <c r="A405" s="7">
        <v>44123</v>
      </c>
      <c r="B405" s="526">
        <v>20494</v>
      </c>
      <c r="C405" s="526" t="s">
        <v>27</v>
      </c>
      <c r="D405" t="s">
        <v>16</v>
      </c>
      <c r="E405" s="2"/>
      <c r="F405" s="2">
        <v>18</v>
      </c>
      <c r="G405" s="2">
        <f t="shared" si="6"/>
        <v>5</v>
      </c>
    </row>
    <row r="406" spans="1:7">
      <c r="A406" s="7">
        <v>44123</v>
      </c>
      <c r="B406" s="526">
        <v>20494</v>
      </c>
      <c r="C406" s="526" t="s">
        <v>27</v>
      </c>
      <c r="D406" t="s">
        <v>17</v>
      </c>
      <c r="E406" s="2"/>
      <c r="F406" s="2">
        <v>5</v>
      </c>
      <c r="G406" s="2">
        <f t="shared" si="6"/>
        <v>0</v>
      </c>
    </row>
    <row r="407" spans="1:7">
      <c r="A407" s="44">
        <v>44074</v>
      </c>
      <c r="B407" s="525" t="s">
        <v>14</v>
      </c>
      <c r="C407" s="525" t="s">
        <v>28</v>
      </c>
      <c r="D407" t="s">
        <v>16</v>
      </c>
      <c r="E407" s="2">
        <v>17.3</v>
      </c>
      <c r="G407" s="2">
        <f t="shared" si="6"/>
        <v>17.3</v>
      </c>
    </row>
    <row r="408" spans="1:7">
      <c r="B408" s="526"/>
      <c r="C408" s="526"/>
      <c r="D408" t="s">
        <v>17</v>
      </c>
      <c r="E408" s="2">
        <v>3.5</v>
      </c>
      <c r="G408" s="2">
        <f t="shared" si="6"/>
        <v>20.8</v>
      </c>
    </row>
    <row r="409" spans="1:7">
      <c r="B409" s="526"/>
      <c r="C409" s="526"/>
      <c r="D409" t="s">
        <v>18</v>
      </c>
      <c r="E409" s="2">
        <v>60</v>
      </c>
      <c r="G409" s="2">
        <f t="shared" si="6"/>
        <v>80.8</v>
      </c>
    </row>
    <row r="410" spans="1:7">
      <c r="B410" s="526"/>
      <c r="C410" s="526"/>
      <c r="D410" t="s">
        <v>40</v>
      </c>
      <c r="E410" s="2">
        <v>5</v>
      </c>
      <c r="G410" s="2">
        <f t="shared" si="6"/>
        <v>85.8</v>
      </c>
    </row>
    <row r="411" spans="1:7">
      <c r="B411" s="526"/>
      <c r="C411" s="526"/>
      <c r="D411" t="s">
        <v>45</v>
      </c>
      <c r="E411" s="2">
        <v>15</v>
      </c>
      <c r="G411" s="2">
        <f t="shared" si="6"/>
        <v>100.8</v>
      </c>
    </row>
    <row r="412" spans="1:7">
      <c r="A412" s="7">
        <v>44074</v>
      </c>
      <c r="B412" s="526" t="s">
        <v>114</v>
      </c>
      <c r="C412" s="526" t="s">
        <v>28</v>
      </c>
      <c r="D412" t="s">
        <v>18</v>
      </c>
      <c r="E412" s="2"/>
      <c r="F412" s="2">
        <v>60</v>
      </c>
      <c r="G412" s="2">
        <f t="shared" si="6"/>
        <v>40.799999999999997</v>
      </c>
    </row>
    <row r="413" spans="1:7">
      <c r="A413" s="7">
        <v>44074</v>
      </c>
      <c r="B413" s="526" t="s">
        <v>114</v>
      </c>
      <c r="C413" s="526" t="s">
        <v>28</v>
      </c>
      <c r="D413" t="s">
        <v>40</v>
      </c>
      <c r="E413" s="2"/>
      <c r="F413" s="2">
        <v>5</v>
      </c>
      <c r="G413" s="2">
        <f t="shared" si="6"/>
        <v>35.799999999999997</v>
      </c>
    </row>
    <row r="414" spans="1:7">
      <c r="A414" s="7">
        <v>44128</v>
      </c>
      <c r="B414" s="526">
        <v>20514</v>
      </c>
      <c r="C414" s="526" t="s">
        <v>28</v>
      </c>
      <c r="D414" t="s">
        <v>16</v>
      </c>
      <c r="E414" s="2"/>
      <c r="F414" s="2">
        <v>17.3</v>
      </c>
      <c r="G414" s="2">
        <f t="shared" si="6"/>
        <v>18.499999999999996</v>
      </c>
    </row>
    <row r="415" spans="1:7">
      <c r="A415" s="7">
        <v>44128</v>
      </c>
      <c r="B415" s="526">
        <v>20514</v>
      </c>
      <c r="C415" s="526" t="s">
        <v>28</v>
      </c>
      <c r="D415" t="s">
        <v>17</v>
      </c>
      <c r="E415" s="2"/>
      <c r="F415" s="2">
        <v>3.5</v>
      </c>
      <c r="G415" s="2">
        <f t="shared" si="6"/>
        <v>14.999999999999996</v>
      </c>
    </row>
    <row r="416" spans="1:7">
      <c r="A416" s="7">
        <v>43951</v>
      </c>
      <c r="B416" s="526" t="s">
        <v>114</v>
      </c>
      <c r="C416" s="526" t="s">
        <v>28</v>
      </c>
      <c r="D416" t="s">
        <v>45</v>
      </c>
      <c r="E416" s="2"/>
      <c r="F416" s="2">
        <v>15</v>
      </c>
      <c r="G416" s="2">
        <f t="shared" si="6"/>
        <v>0</v>
      </c>
    </row>
    <row r="417" spans="1:11">
      <c r="A417" s="44">
        <v>44073</v>
      </c>
      <c r="B417" s="525" t="s">
        <v>14</v>
      </c>
      <c r="C417" s="525" t="s">
        <v>29</v>
      </c>
      <c r="D417" t="s">
        <v>16</v>
      </c>
      <c r="E417" s="2">
        <v>17.7</v>
      </c>
      <c r="G417" s="2">
        <f t="shared" si="6"/>
        <v>17.7</v>
      </c>
    </row>
    <row r="418" spans="1:11">
      <c r="B418" s="526"/>
      <c r="C418" s="526"/>
      <c r="D418" t="s">
        <v>17</v>
      </c>
      <c r="E418" s="2">
        <v>4.0999999999999996</v>
      </c>
      <c r="G418" s="2">
        <f t="shared" si="6"/>
        <v>21.799999999999997</v>
      </c>
    </row>
    <row r="419" spans="1:11">
      <c r="B419" s="526"/>
      <c r="C419" s="526"/>
      <c r="D419" t="s">
        <v>18</v>
      </c>
      <c r="E419" s="2">
        <v>60</v>
      </c>
      <c r="G419" s="2">
        <f t="shared" si="6"/>
        <v>81.8</v>
      </c>
    </row>
    <row r="420" spans="1:11">
      <c r="B420" s="526"/>
      <c r="C420" s="526"/>
      <c r="D420" t="s">
        <v>40</v>
      </c>
      <c r="E420" s="2">
        <v>5</v>
      </c>
      <c r="G420" s="2">
        <f t="shared" si="6"/>
        <v>86.8</v>
      </c>
    </row>
    <row r="421" spans="1:11">
      <c r="B421" s="526"/>
      <c r="C421" s="526"/>
      <c r="D421" t="s">
        <v>45</v>
      </c>
      <c r="E421" s="2">
        <v>8.5</v>
      </c>
      <c r="G421" s="2">
        <f t="shared" si="6"/>
        <v>95.3</v>
      </c>
    </row>
    <row r="422" spans="1:11">
      <c r="A422" s="7">
        <v>44104</v>
      </c>
      <c r="B422" s="526" t="s">
        <v>114</v>
      </c>
      <c r="C422" s="526" t="s">
        <v>29</v>
      </c>
      <c r="D422" t="s">
        <v>18</v>
      </c>
      <c r="E422" s="2"/>
      <c r="F422" s="2">
        <v>60</v>
      </c>
      <c r="G422" s="2">
        <f t="shared" si="6"/>
        <v>35.299999999999997</v>
      </c>
    </row>
    <row r="423" spans="1:11">
      <c r="A423" s="7">
        <v>44104</v>
      </c>
      <c r="B423" s="526" t="s">
        <v>114</v>
      </c>
      <c r="C423" s="526" t="s">
        <v>29</v>
      </c>
      <c r="D423" t="s">
        <v>40</v>
      </c>
      <c r="E423" s="2"/>
      <c r="F423" s="2">
        <v>5</v>
      </c>
      <c r="G423" s="2">
        <f t="shared" si="6"/>
        <v>30.299999999999997</v>
      </c>
    </row>
    <row r="424" spans="1:11">
      <c r="A424" s="7">
        <v>43951</v>
      </c>
      <c r="B424" s="526" t="s">
        <v>114</v>
      </c>
      <c r="C424" s="526" t="s">
        <v>29</v>
      </c>
      <c r="D424" t="s">
        <v>45</v>
      </c>
      <c r="E424" s="2"/>
      <c r="F424" s="2">
        <v>8.5</v>
      </c>
      <c r="G424" s="2">
        <f t="shared" si="6"/>
        <v>21.799999999999997</v>
      </c>
    </row>
    <row r="425" spans="1:11">
      <c r="A425" s="7">
        <v>43868</v>
      </c>
      <c r="B425" s="526">
        <v>20974</v>
      </c>
      <c r="C425" s="526" t="s">
        <v>29</v>
      </c>
      <c r="D425" t="s">
        <v>16</v>
      </c>
      <c r="E425" s="2"/>
      <c r="F425" s="2">
        <v>17.7</v>
      </c>
      <c r="G425" s="2">
        <f t="shared" si="6"/>
        <v>4.0999999999999979</v>
      </c>
    </row>
    <row r="426" spans="1:11">
      <c r="A426" s="7">
        <v>43868</v>
      </c>
      <c r="B426" s="526">
        <v>20974</v>
      </c>
      <c r="C426" s="526" t="s">
        <v>29</v>
      </c>
      <c r="D426" t="s">
        <v>17</v>
      </c>
      <c r="E426" s="2"/>
      <c r="F426" s="2">
        <v>4.0999999999999996</v>
      </c>
      <c r="G426" s="2">
        <f t="shared" si="6"/>
        <v>0</v>
      </c>
    </row>
    <row r="427" spans="1:11">
      <c r="A427" s="44">
        <v>44135</v>
      </c>
      <c r="B427" s="525" t="s">
        <v>14</v>
      </c>
      <c r="C427" s="525" t="s">
        <v>30</v>
      </c>
      <c r="D427" t="s">
        <v>16</v>
      </c>
      <c r="E427" s="2">
        <v>20.8</v>
      </c>
      <c r="G427" s="2">
        <f t="shared" si="6"/>
        <v>20.8</v>
      </c>
    </row>
    <row r="428" spans="1:11">
      <c r="B428" s="526"/>
      <c r="C428" s="526"/>
      <c r="D428" t="s">
        <v>17</v>
      </c>
      <c r="E428" s="2">
        <v>4.3</v>
      </c>
      <c r="G428" s="2">
        <f t="shared" si="6"/>
        <v>25.1</v>
      </c>
      <c r="H428" s="563"/>
      <c r="I428" s="563"/>
      <c r="J428" s="563"/>
      <c r="K428" s="563"/>
    </row>
    <row r="429" spans="1:11">
      <c r="B429" s="526"/>
      <c r="C429" s="526"/>
      <c r="D429" t="s">
        <v>18</v>
      </c>
      <c r="E429" s="2">
        <v>60</v>
      </c>
      <c r="G429" s="2">
        <f t="shared" si="6"/>
        <v>85.1</v>
      </c>
      <c r="H429" s="563"/>
      <c r="I429" s="563"/>
      <c r="J429" s="563"/>
      <c r="K429" s="563"/>
    </row>
    <row r="430" spans="1:11">
      <c r="B430" s="526"/>
      <c r="C430" s="526"/>
      <c r="D430" t="s">
        <v>40</v>
      </c>
      <c r="E430" s="2">
        <v>5</v>
      </c>
      <c r="G430" s="2">
        <f t="shared" si="6"/>
        <v>90.1</v>
      </c>
    </row>
    <row r="431" spans="1:11">
      <c r="B431" s="526"/>
      <c r="C431" s="526"/>
      <c r="D431" s="67" t="s">
        <v>46</v>
      </c>
      <c r="E431" s="2">
        <v>10</v>
      </c>
      <c r="G431" s="2">
        <f t="shared" si="6"/>
        <v>100.1</v>
      </c>
    </row>
    <row r="432" spans="1:11">
      <c r="B432" s="526"/>
      <c r="C432" s="526"/>
      <c r="D432" s="67" t="s">
        <v>47</v>
      </c>
      <c r="E432" s="2">
        <v>10</v>
      </c>
      <c r="G432" s="2">
        <f t="shared" si="6"/>
        <v>110.1</v>
      </c>
    </row>
    <row r="433" spans="1:7">
      <c r="A433" s="7">
        <v>44135</v>
      </c>
      <c r="B433" s="526" t="s">
        <v>114</v>
      </c>
      <c r="C433" s="526" t="s">
        <v>30</v>
      </c>
      <c r="D433" t="s">
        <v>18</v>
      </c>
      <c r="E433" s="2"/>
      <c r="F433" s="2">
        <v>60</v>
      </c>
      <c r="G433" s="2">
        <f t="shared" si="6"/>
        <v>50.099999999999994</v>
      </c>
    </row>
    <row r="434" spans="1:7">
      <c r="A434" s="7">
        <v>44135</v>
      </c>
      <c r="B434" s="526" t="s">
        <v>114</v>
      </c>
      <c r="C434" s="526" t="s">
        <v>30</v>
      </c>
      <c r="D434" t="s">
        <v>40</v>
      </c>
      <c r="E434" s="2"/>
      <c r="F434" s="2">
        <v>5</v>
      </c>
      <c r="G434" s="2">
        <f t="shared" si="6"/>
        <v>45.099999999999994</v>
      </c>
    </row>
    <row r="435" spans="1:7">
      <c r="A435" s="7">
        <v>44172</v>
      </c>
      <c r="B435" s="526">
        <v>20974</v>
      </c>
      <c r="C435" s="526" t="s">
        <v>30</v>
      </c>
      <c r="D435" t="s">
        <v>16</v>
      </c>
      <c r="E435" s="2"/>
      <c r="F435" s="2">
        <v>20.8</v>
      </c>
      <c r="G435" s="2">
        <f t="shared" si="6"/>
        <v>24.299999999999994</v>
      </c>
    </row>
    <row r="436" spans="1:7">
      <c r="A436" s="7">
        <v>44172</v>
      </c>
      <c r="B436" s="526">
        <v>20974</v>
      </c>
      <c r="C436" s="526" t="s">
        <v>30</v>
      </c>
      <c r="D436" t="s">
        <v>17</v>
      </c>
      <c r="E436" s="2"/>
      <c r="F436" s="2">
        <v>4.3</v>
      </c>
      <c r="G436" s="2">
        <f t="shared" si="6"/>
        <v>19.999999999999993</v>
      </c>
    </row>
    <row r="437" spans="1:7">
      <c r="A437" s="7">
        <v>44249</v>
      </c>
      <c r="B437" s="526">
        <v>21610</v>
      </c>
      <c r="C437" s="526" t="s">
        <v>30</v>
      </c>
      <c r="D437" s="67" t="s">
        <v>46</v>
      </c>
      <c r="E437" s="2"/>
      <c r="F437" s="2">
        <v>10</v>
      </c>
      <c r="G437" s="2">
        <f t="shared" si="6"/>
        <v>9.9999999999999929</v>
      </c>
    </row>
    <row r="438" spans="1:7">
      <c r="A438" s="7">
        <v>44249</v>
      </c>
      <c r="B438" s="526">
        <v>21610</v>
      </c>
      <c r="C438" s="526" t="s">
        <v>30</v>
      </c>
      <c r="D438" s="67" t="s">
        <v>47</v>
      </c>
      <c r="E438" s="2"/>
      <c r="F438" s="2">
        <v>10</v>
      </c>
      <c r="G438" s="2">
        <f t="shared" si="6"/>
        <v>0</v>
      </c>
    </row>
    <row r="439" spans="1:7">
      <c r="A439" s="44">
        <v>44165</v>
      </c>
      <c r="B439" s="525" t="s">
        <v>14</v>
      </c>
      <c r="C439" s="525" t="s">
        <v>33</v>
      </c>
      <c r="D439" t="s">
        <v>16</v>
      </c>
      <c r="E439" s="2">
        <v>22.2</v>
      </c>
      <c r="G439" s="2">
        <f t="shared" si="6"/>
        <v>22.2</v>
      </c>
    </row>
    <row r="440" spans="1:7">
      <c r="B440" s="526"/>
      <c r="C440" s="526"/>
      <c r="D440" t="s">
        <v>17</v>
      </c>
      <c r="E440" s="2">
        <v>4.5</v>
      </c>
      <c r="G440" s="2">
        <f t="shared" si="6"/>
        <v>26.7</v>
      </c>
    </row>
    <row r="441" spans="1:7">
      <c r="B441" s="526"/>
      <c r="C441" s="526"/>
      <c r="D441" t="s">
        <v>48</v>
      </c>
      <c r="E441" s="2">
        <v>60</v>
      </c>
      <c r="G441" s="2">
        <f t="shared" si="6"/>
        <v>86.7</v>
      </c>
    </row>
    <row r="442" spans="1:7">
      <c r="B442" s="526"/>
      <c r="C442" s="526"/>
      <c r="D442" t="s">
        <v>40</v>
      </c>
      <c r="E442" s="2">
        <v>5</v>
      </c>
      <c r="G442" s="2">
        <f t="shared" si="6"/>
        <v>91.7</v>
      </c>
    </row>
    <row r="443" spans="1:7">
      <c r="A443" s="7">
        <v>44165</v>
      </c>
      <c r="B443" s="526" t="s">
        <v>114</v>
      </c>
      <c r="C443" s="526" t="s">
        <v>33</v>
      </c>
      <c r="D443" s="67" t="s">
        <v>18</v>
      </c>
      <c r="F443" s="2">
        <v>60</v>
      </c>
      <c r="G443" s="2">
        <f t="shared" si="6"/>
        <v>31.700000000000003</v>
      </c>
    </row>
    <row r="444" spans="1:7">
      <c r="A444" s="7">
        <v>44165</v>
      </c>
      <c r="B444" s="526" t="s">
        <v>114</v>
      </c>
      <c r="C444" s="526" t="s">
        <v>33</v>
      </c>
      <c r="D444" s="67" t="s">
        <v>40</v>
      </c>
      <c r="F444" s="2">
        <v>5</v>
      </c>
      <c r="G444" s="2">
        <f t="shared" si="6"/>
        <v>26.700000000000003</v>
      </c>
    </row>
    <row r="445" spans="1:7">
      <c r="A445" s="7">
        <v>44222</v>
      </c>
      <c r="B445" s="526">
        <v>21420</v>
      </c>
      <c r="C445" s="526" t="s">
        <v>33</v>
      </c>
      <c r="D445" s="67" t="s">
        <v>16</v>
      </c>
      <c r="F445" s="2">
        <v>22.2</v>
      </c>
      <c r="G445" s="2">
        <f t="shared" si="6"/>
        <v>4.5000000000000036</v>
      </c>
    </row>
    <row r="446" spans="1:7">
      <c r="A446" s="7">
        <v>44222</v>
      </c>
      <c r="B446" s="526">
        <v>21420</v>
      </c>
      <c r="C446" s="526" t="s">
        <v>33</v>
      </c>
      <c r="D446" s="67" t="s">
        <v>17</v>
      </c>
      <c r="F446" s="2">
        <v>4.5</v>
      </c>
      <c r="G446" s="2">
        <f t="shared" si="6"/>
        <v>0</v>
      </c>
    </row>
    <row r="447" spans="1:7">
      <c r="A447" s="44">
        <v>44196</v>
      </c>
      <c r="B447" s="525" t="s">
        <v>14</v>
      </c>
      <c r="C447" s="525" t="s">
        <v>34</v>
      </c>
      <c r="D447" t="s">
        <v>16</v>
      </c>
      <c r="E447" s="80">
        <v>28.2</v>
      </c>
      <c r="G447" s="2">
        <f t="shared" si="6"/>
        <v>28.2</v>
      </c>
    </row>
    <row r="448" spans="1:7">
      <c r="B448" s="526"/>
      <c r="C448" s="526"/>
      <c r="D448" t="s">
        <v>17</v>
      </c>
      <c r="E448" s="80">
        <v>4</v>
      </c>
      <c r="G448" s="2">
        <f t="shared" si="6"/>
        <v>32.200000000000003</v>
      </c>
    </row>
    <row r="449" spans="1:7">
      <c r="B449" s="526"/>
      <c r="C449" s="526"/>
      <c r="D449" t="s">
        <v>48</v>
      </c>
      <c r="E449" s="80">
        <v>60</v>
      </c>
      <c r="G449" s="2">
        <f t="shared" si="6"/>
        <v>92.2</v>
      </c>
    </row>
    <row r="450" spans="1:7">
      <c r="B450" s="526"/>
      <c r="C450" s="526"/>
      <c r="D450" t="s">
        <v>40</v>
      </c>
      <c r="E450" s="80">
        <v>5</v>
      </c>
      <c r="F450" s="75"/>
      <c r="G450" s="2">
        <f t="shared" si="6"/>
        <v>97.2</v>
      </c>
    </row>
    <row r="451" spans="1:7">
      <c r="A451" s="7">
        <v>43951</v>
      </c>
      <c r="B451" s="526" t="s">
        <v>114</v>
      </c>
      <c r="C451" s="526" t="s">
        <v>34</v>
      </c>
      <c r="D451" t="s">
        <v>48</v>
      </c>
      <c r="E451" s="80"/>
      <c r="F451" s="75">
        <v>14</v>
      </c>
      <c r="G451" s="2">
        <f t="shared" si="6"/>
        <v>83.2</v>
      </c>
    </row>
    <row r="452" spans="1:7">
      <c r="A452" s="7">
        <v>44196</v>
      </c>
      <c r="B452" s="526" t="s">
        <v>114</v>
      </c>
      <c r="C452" s="526" t="s">
        <v>34</v>
      </c>
      <c r="D452" t="s">
        <v>48</v>
      </c>
      <c r="E452" s="80"/>
      <c r="F452" s="75">
        <v>42</v>
      </c>
      <c r="G452" s="2">
        <f t="shared" ref="G452:G515" si="7">+G451+E452-F452</f>
        <v>41.2</v>
      </c>
    </row>
    <row r="453" spans="1:7">
      <c r="A453" s="7">
        <v>44222</v>
      </c>
      <c r="B453" s="526">
        <v>21420</v>
      </c>
      <c r="C453" s="526" t="s">
        <v>34</v>
      </c>
      <c r="D453" t="s">
        <v>16</v>
      </c>
      <c r="E453" s="80"/>
      <c r="F453" s="75">
        <v>28.2</v>
      </c>
      <c r="G453" s="2">
        <f t="shared" si="7"/>
        <v>13.000000000000004</v>
      </c>
    </row>
    <row r="454" spans="1:7">
      <c r="A454" s="7">
        <v>44222</v>
      </c>
      <c r="B454" s="526">
        <v>21420</v>
      </c>
      <c r="C454" s="526" t="s">
        <v>34</v>
      </c>
      <c r="D454" t="s">
        <v>17</v>
      </c>
      <c r="E454" s="80"/>
      <c r="F454" s="79">
        <v>4</v>
      </c>
      <c r="G454" s="2">
        <f t="shared" si="7"/>
        <v>9.0000000000000036</v>
      </c>
    </row>
    <row r="455" spans="1:7">
      <c r="A455" s="7">
        <v>44249</v>
      </c>
      <c r="B455" s="526">
        <v>21610</v>
      </c>
      <c r="C455" s="526" t="s">
        <v>34</v>
      </c>
      <c r="D455" t="s">
        <v>18</v>
      </c>
      <c r="E455" s="80"/>
      <c r="F455" s="79">
        <v>4</v>
      </c>
      <c r="G455" s="2">
        <f t="shared" si="7"/>
        <v>5.0000000000000036</v>
      </c>
    </row>
    <row r="456" spans="1:7">
      <c r="A456" s="7">
        <v>44249</v>
      </c>
      <c r="B456" s="526">
        <v>21610</v>
      </c>
      <c r="C456" s="526" t="s">
        <v>34</v>
      </c>
      <c r="D456" t="s">
        <v>19</v>
      </c>
      <c r="E456" s="80"/>
      <c r="F456" s="79">
        <v>5</v>
      </c>
      <c r="G456" s="2">
        <f t="shared" si="7"/>
        <v>0</v>
      </c>
    </row>
    <row r="457" spans="1:7">
      <c r="A457" s="44">
        <v>44227</v>
      </c>
      <c r="B457" s="525" t="s">
        <v>14</v>
      </c>
      <c r="C457" s="525" t="s">
        <v>15</v>
      </c>
      <c r="D457" t="s">
        <v>16</v>
      </c>
      <c r="E457" s="80">
        <v>24.1</v>
      </c>
      <c r="G457" s="2">
        <f t="shared" si="7"/>
        <v>24.1</v>
      </c>
    </row>
    <row r="458" spans="1:7">
      <c r="B458" s="526"/>
      <c r="C458" s="526"/>
      <c r="D458" t="s">
        <v>17</v>
      </c>
      <c r="E458" s="80">
        <v>5</v>
      </c>
      <c r="G458" s="2">
        <f t="shared" si="7"/>
        <v>29.1</v>
      </c>
    </row>
    <row r="459" spans="1:7">
      <c r="B459" s="526"/>
      <c r="C459" s="526"/>
      <c r="D459" t="s">
        <v>48</v>
      </c>
      <c r="E459" s="80">
        <v>60</v>
      </c>
      <c r="G459" s="2">
        <f t="shared" si="7"/>
        <v>89.1</v>
      </c>
    </row>
    <row r="460" spans="1:7">
      <c r="B460" s="526"/>
      <c r="C460" s="526"/>
      <c r="D460" t="s">
        <v>40</v>
      </c>
      <c r="E460" s="80">
        <v>5</v>
      </c>
      <c r="G460" s="2">
        <f t="shared" si="7"/>
        <v>94.1</v>
      </c>
    </row>
    <row r="461" spans="1:7">
      <c r="A461" s="86">
        <v>44227</v>
      </c>
      <c r="B461" s="526" t="s">
        <v>114</v>
      </c>
      <c r="C461" s="526" t="s">
        <v>15</v>
      </c>
      <c r="D461" t="s">
        <v>48</v>
      </c>
      <c r="E461" s="2"/>
      <c r="F461" s="2">
        <v>60</v>
      </c>
      <c r="G461" s="2">
        <f t="shared" si="7"/>
        <v>34.099999999999994</v>
      </c>
    </row>
    <row r="462" spans="1:7">
      <c r="A462" s="86">
        <v>44227</v>
      </c>
      <c r="B462" s="526" t="s">
        <v>114</v>
      </c>
      <c r="C462" s="526" t="s">
        <v>15</v>
      </c>
      <c r="D462" t="s">
        <v>40</v>
      </c>
      <c r="E462" s="2"/>
      <c r="F462" s="2">
        <v>5</v>
      </c>
      <c r="G462" s="2">
        <f t="shared" si="7"/>
        <v>29.099999999999994</v>
      </c>
    </row>
    <row r="463" spans="1:7">
      <c r="A463" s="86">
        <v>44295</v>
      </c>
      <c r="B463" s="526">
        <v>22118</v>
      </c>
      <c r="C463" s="526" t="s">
        <v>15</v>
      </c>
      <c r="D463" t="s">
        <v>16</v>
      </c>
      <c r="E463" s="2"/>
      <c r="F463" s="2">
        <v>24.1</v>
      </c>
      <c r="G463" s="2">
        <f t="shared" si="7"/>
        <v>4.9999999999999929</v>
      </c>
    </row>
    <row r="464" spans="1:7">
      <c r="A464" s="86">
        <v>44295</v>
      </c>
      <c r="B464" s="526">
        <v>22118</v>
      </c>
      <c r="C464" s="526" t="s">
        <v>15</v>
      </c>
      <c r="D464" t="s">
        <v>17</v>
      </c>
      <c r="E464" s="2"/>
      <c r="F464" s="2">
        <v>5</v>
      </c>
      <c r="G464" s="2">
        <f t="shared" si="7"/>
        <v>-7.1054273576010019E-15</v>
      </c>
    </row>
    <row r="465" spans="1:7">
      <c r="A465" s="44">
        <v>44255</v>
      </c>
      <c r="B465" s="525" t="s">
        <v>14</v>
      </c>
      <c r="C465" s="525" t="s">
        <v>20</v>
      </c>
      <c r="D465" t="s">
        <v>16</v>
      </c>
      <c r="E465" s="80">
        <v>21.8</v>
      </c>
      <c r="G465" s="2">
        <f t="shared" si="7"/>
        <v>21.799999999999994</v>
      </c>
    </row>
    <row r="466" spans="1:7">
      <c r="B466" s="526"/>
      <c r="C466" s="526"/>
      <c r="D466" t="s">
        <v>17</v>
      </c>
      <c r="E466" s="80">
        <v>5.7</v>
      </c>
      <c r="G466" s="2">
        <f t="shared" si="7"/>
        <v>27.499999999999993</v>
      </c>
    </row>
    <row r="467" spans="1:7">
      <c r="B467" s="526"/>
      <c r="C467" s="526"/>
      <c r="D467" t="s">
        <v>48</v>
      </c>
      <c r="E467" s="80">
        <v>56</v>
      </c>
      <c r="G467" s="2">
        <f t="shared" si="7"/>
        <v>83.5</v>
      </c>
    </row>
    <row r="468" spans="1:7">
      <c r="B468" s="526"/>
      <c r="C468" s="526"/>
      <c r="D468" t="s">
        <v>40</v>
      </c>
      <c r="E468" s="80">
        <v>5</v>
      </c>
      <c r="G468" s="2">
        <f t="shared" si="7"/>
        <v>88.5</v>
      </c>
    </row>
    <row r="469" spans="1:7">
      <c r="A469" s="7">
        <v>44255</v>
      </c>
      <c r="B469" s="526" t="s">
        <v>114</v>
      </c>
      <c r="C469" s="526" t="s">
        <v>20</v>
      </c>
      <c r="D469" t="s">
        <v>18</v>
      </c>
      <c r="E469" s="80"/>
      <c r="F469" s="2">
        <v>56</v>
      </c>
      <c r="G469" s="2">
        <f t="shared" si="7"/>
        <v>32.5</v>
      </c>
    </row>
    <row r="470" spans="1:7">
      <c r="A470" s="7">
        <v>44255</v>
      </c>
      <c r="B470" s="526" t="s">
        <v>114</v>
      </c>
      <c r="C470" s="526" t="s">
        <v>20</v>
      </c>
      <c r="D470" t="s">
        <v>19</v>
      </c>
      <c r="E470" s="80"/>
      <c r="F470" s="2">
        <v>5</v>
      </c>
      <c r="G470" s="2">
        <f t="shared" si="7"/>
        <v>27.5</v>
      </c>
    </row>
    <row r="471" spans="1:7">
      <c r="A471" s="7">
        <v>44295</v>
      </c>
      <c r="B471" s="526">
        <v>22118</v>
      </c>
      <c r="C471" s="526" t="s">
        <v>20</v>
      </c>
      <c r="D471" t="s">
        <v>16</v>
      </c>
      <c r="E471" s="80"/>
      <c r="F471" s="2">
        <v>21.8</v>
      </c>
      <c r="G471" s="2">
        <f t="shared" si="7"/>
        <v>5.6999999999999993</v>
      </c>
    </row>
    <row r="472" spans="1:7">
      <c r="A472" s="7">
        <v>44295</v>
      </c>
      <c r="B472" s="526">
        <v>22118</v>
      </c>
      <c r="C472" s="526" t="s">
        <v>20</v>
      </c>
      <c r="D472" t="s">
        <v>17</v>
      </c>
      <c r="E472" s="80"/>
      <c r="F472" s="2">
        <v>5.7</v>
      </c>
      <c r="G472" s="2">
        <f t="shared" si="7"/>
        <v>0</v>
      </c>
    </row>
    <row r="473" spans="1:7">
      <c r="A473" s="44">
        <v>44286</v>
      </c>
      <c r="B473" s="525" t="s">
        <v>14</v>
      </c>
      <c r="C473" s="525" t="s">
        <v>23</v>
      </c>
      <c r="D473" t="s">
        <v>16</v>
      </c>
      <c r="E473" s="80">
        <v>23.9</v>
      </c>
      <c r="G473" s="2">
        <f t="shared" si="7"/>
        <v>23.9</v>
      </c>
    </row>
    <row r="474" spans="1:7">
      <c r="B474" s="526"/>
      <c r="C474" s="526"/>
      <c r="D474" t="s">
        <v>17</v>
      </c>
      <c r="E474" s="80">
        <v>3.8</v>
      </c>
      <c r="G474" s="2">
        <f t="shared" si="7"/>
        <v>27.7</v>
      </c>
    </row>
    <row r="475" spans="1:7">
      <c r="B475" s="526"/>
      <c r="C475" s="526"/>
      <c r="D475" t="s">
        <v>48</v>
      </c>
      <c r="E475" s="80">
        <v>60</v>
      </c>
      <c r="G475" s="2">
        <f t="shared" si="7"/>
        <v>87.7</v>
      </c>
    </row>
    <row r="476" spans="1:7">
      <c r="B476" s="526"/>
      <c r="C476" s="526"/>
      <c r="D476" t="s">
        <v>40</v>
      </c>
      <c r="E476" s="80">
        <v>5</v>
      </c>
      <c r="G476" s="2">
        <f t="shared" si="7"/>
        <v>92.7</v>
      </c>
    </row>
    <row r="477" spans="1:7">
      <c r="B477" s="526"/>
      <c r="C477" s="526"/>
      <c r="D477" t="s">
        <v>242</v>
      </c>
      <c r="E477" s="80">
        <v>10</v>
      </c>
      <c r="G477" s="2">
        <f t="shared" si="7"/>
        <v>102.7</v>
      </c>
    </row>
    <row r="478" spans="1:7">
      <c r="A478" s="7">
        <v>44277</v>
      </c>
      <c r="B478" s="526">
        <v>22033</v>
      </c>
      <c r="C478" s="526" t="s">
        <v>23</v>
      </c>
      <c r="D478" t="s">
        <v>242</v>
      </c>
      <c r="E478" s="80"/>
      <c r="F478" s="2">
        <v>10</v>
      </c>
      <c r="G478" s="2">
        <f t="shared" si="7"/>
        <v>92.7</v>
      </c>
    </row>
    <row r="479" spans="1:7">
      <c r="A479" s="7">
        <v>44286</v>
      </c>
      <c r="B479" s="526" t="s">
        <v>114</v>
      </c>
      <c r="C479" s="526" t="s">
        <v>23</v>
      </c>
      <c r="D479" t="s">
        <v>18</v>
      </c>
      <c r="E479" s="80"/>
      <c r="F479" s="2">
        <v>60</v>
      </c>
      <c r="G479" s="2">
        <f t="shared" si="7"/>
        <v>32.700000000000003</v>
      </c>
    </row>
    <row r="480" spans="1:7">
      <c r="A480" s="7">
        <v>44286</v>
      </c>
      <c r="B480" s="526" t="s">
        <v>114</v>
      </c>
      <c r="C480" s="526" t="s">
        <v>23</v>
      </c>
      <c r="D480" t="s">
        <v>19</v>
      </c>
      <c r="E480" s="80"/>
      <c r="F480" s="2">
        <v>5</v>
      </c>
      <c r="G480" s="2">
        <f t="shared" si="7"/>
        <v>27.700000000000003</v>
      </c>
    </row>
    <row r="481" spans="1:7">
      <c r="A481" s="7">
        <v>44337</v>
      </c>
      <c r="B481" s="526">
        <v>22523</v>
      </c>
      <c r="C481" s="526" t="s">
        <v>23</v>
      </c>
      <c r="D481" t="s">
        <v>16</v>
      </c>
      <c r="E481" s="80"/>
      <c r="F481" s="2">
        <v>23.9</v>
      </c>
      <c r="G481" s="2">
        <f t="shared" si="7"/>
        <v>3.8000000000000043</v>
      </c>
    </row>
    <row r="482" spans="1:7">
      <c r="A482" s="7">
        <v>44337</v>
      </c>
      <c r="B482" s="526">
        <v>22523</v>
      </c>
      <c r="C482" s="526" t="s">
        <v>23</v>
      </c>
      <c r="D482" t="s">
        <v>17</v>
      </c>
      <c r="E482" s="80"/>
      <c r="F482" s="2">
        <v>3.8</v>
      </c>
      <c r="G482" s="2">
        <f t="shared" si="7"/>
        <v>4.4408920985006262E-15</v>
      </c>
    </row>
    <row r="483" spans="1:7">
      <c r="A483" s="44">
        <v>44316</v>
      </c>
      <c r="B483" s="525" t="s">
        <v>14</v>
      </c>
      <c r="C483" s="525" t="s">
        <v>24</v>
      </c>
      <c r="D483" t="s">
        <v>16</v>
      </c>
      <c r="E483" s="80">
        <v>23.1</v>
      </c>
      <c r="G483" s="2">
        <f t="shared" si="7"/>
        <v>23.100000000000005</v>
      </c>
    </row>
    <row r="484" spans="1:7">
      <c r="B484" s="526"/>
      <c r="C484" s="526"/>
      <c r="D484" t="s">
        <v>17</v>
      </c>
      <c r="E484" s="80">
        <v>4.8</v>
      </c>
      <c r="G484" s="2">
        <f t="shared" si="7"/>
        <v>27.900000000000006</v>
      </c>
    </row>
    <row r="485" spans="1:7">
      <c r="B485" s="526"/>
      <c r="C485" s="526"/>
      <c r="D485" t="s">
        <v>48</v>
      </c>
      <c r="E485" s="80">
        <v>60</v>
      </c>
      <c r="G485" s="2">
        <f t="shared" si="7"/>
        <v>87.9</v>
      </c>
    </row>
    <row r="486" spans="1:7">
      <c r="B486" s="526"/>
      <c r="C486" s="526"/>
      <c r="D486" t="s">
        <v>40</v>
      </c>
      <c r="E486" s="80">
        <v>5</v>
      </c>
      <c r="G486" s="2">
        <f t="shared" si="7"/>
        <v>92.9</v>
      </c>
    </row>
    <row r="487" spans="1:7">
      <c r="A487" s="7">
        <v>44316</v>
      </c>
      <c r="B487" s="526" t="s">
        <v>114</v>
      </c>
      <c r="C487" s="526" t="s">
        <v>24</v>
      </c>
      <c r="D487" t="s">
        <v>18</v>
      </c>
      <c r="E487" s="80"/>
      <c r="F487" s="2">
        <v>60</v>
      </c>
      <c r="G487" s="2">
        <f t="shared" si="7"/>
        <v>32.900000000000006</v>
      </c>
    </row>
    <row r="488" spans="1:7">
      <c r="A488" s="7">
        <v>44316</v>
      </c>
      <c r="B488" s="526" t="s">
        <v>114</v>
      </c>
      <c r="C488" s="526" t="s">
        <v>24</v>
      </c>
      <c r="D488" t="s">
        <v>19</v>
      </c>
      <c r="E488" s="80"/>
      <c r="F488" s="2">
        <v>5</v>
      </c>
      <c r="G488" s="2">
        <f t="shared" si="7"/>
        <v>27.900000000000006</v>
      </c>
    </row>
    <row r="489" spans="1:7">
      <c r="A489" s="7">
        <v>44337</v>
      </c>
      <c r="B489" s="526">
        <v>22523</v>
      </c>
      <c r="C489" s="526" t="s">
        <v>24</v>
      </c>
      <c r="D489" t="s">
        <v>16</v>
      </c>
      <c r="E489" s="80"/>
      <c r="F489" s="2">
        <v>23.1</v>
      </c>
      <c r="G489" s="2">
        <f t="shared" si="7"/>
        <v>4.8000000000000043</v>
      </c>
    </row>
    <row r="490" spans="1:7">
      <c r="A490" s="7">
        <v>44337</v>
      </c>
      <c r="B490" s="526">
        <v>22523</v>
      </c>
      <c r="C490" s="526" t="s">
        <v>24</v>
      </c>
      <c r="D490" t="s">
        <v>17</v>
      </c>
      <c r="E490" s="80"/>
      <c r="F490" s="2">
        <v>4.8</v>
      </c>
      <c r="G490" s="2">
        <f t="shared" si="7"/>
        <v>0</v>
      </c>
    </row>
    <row r="491" spans="1:7">
      <c r="A491" s="44">
        <v>44347</v>
      </c>
      <c r="B491" s="525" t="s">
        <v>14</v>
      </c>
      <c r="C491" s="525" t="s">
        <v>25</v>
      </c>
      <c r="D491" t="s">
        <v>16</v>
      </c>
      <c r="E491" s="80">
        <v>18.7</v>
      </c>
      <c r="G491" s="2">
        <f t="shared" si="7"/>
        <v>18.7</v>
      </c>
    </row>
    <row r="492" spans="1:7">
      <c r="B492" s="526"/>
      <c r="C492" s="526"/>
      <c r="D492" t="s">
        <v>17</v>
      </c>
      <c r="E492" s="80">
        <v>3.5</v>
      </c>
      <c r="G492" s="2">
        <f t="shared" si="7"/>
        <v>22.2</v>
      </c>
    </row>
    <row r="493" spans="1:7">
      <c r="B493" s="526"/>
      <c r="C493" s="526"/>
      <c r="D493" t="s">
        <v>48</v>
      </c>
      <c r="E493" s="80">
        <v>60</v>
      </c>
      <c r="G493" s="2">
        <f t="shared" si="7"/>
        <v>82.2</v>
      </c>
    </row>
    <row r="494" spans="1:7">
      <c r="B494" s="526"/>
      <c r="C494" s="526"/>
      <c r="D494" t="s">
        <v>40</v>
      </c>
      <c r="E494" s="80">
        <v>5</v>
      </c>
      <c r="G494" s="2">
        <f t="shared" si="7"/>
        <v>87.2</v>
      </c>
    </row>
    <row r="495" spans="1:7">
      <c r="B495" s="526"/>
      <c r="C495" s="526"/>
      <c r="D495" t="s">
        <v>51</v>
      </c>
      <c r="E495" s="80">
        <v>8.5</v>
      </c>
      <c r="G495" s="2">
        <f t="shared" si="7"/>
        <v>95.7</v>
      </c>
    </row>
    <row r="496" spans="1:7">
      <c r="A496" s="7">
        <v>44347</v>
      </c>
      <c r="B496" s="526" t="s">
        <v>114</v>
      </c>
      <c r="C496" s="526" t="s">
        <v>25</v>
      </c>
      <c r="D496" t="s">
        <v>18</v>
      </c>
      <c r="E496" s="80"/>
      <c r="F496" s="2">
        <v>60</v>
      </c>
      <c r="G496" s="2">
        <f t="shared" si="7"/>
        <v>35.700000000000003</v>
      </c>
    </row>
    <row r="497" spans="1:8">
      <c r="A497" s="7">
        <v>44347</v>
      </c>
      <c r="B497" s="526" t="s">
        <v>114</v>
      </c>
      <c r="C497" s="526" t="s">
        <v>25</v>
      </c>
      <c r="D497" t="s">
        <v>19</v>
      </c>
      <c r="E497" s="80"/>
      <c r="F497" s="2">
        <v>5</v>
      </c>
      <c r="G497" s="2">
        <f t="shared" si="7"/>
        <v>30.700000000000003</v>
      </c>
    </row>
    <row r="498" spans="1:8">
      <c r="A498" s="7">
        <v>44370</v>
      </c>
      <c r="B498" s="526">
        <v>22852</v>
      </c>
      <c r="C498" s="526" t="s">
        <v>25</v>
      </c>
      <c r="D498" t="s">
        <v>16</v>
      </c>
      <c r="E498" s="80"/>
      <c r="F498" s="2">
        <v>18.7</v>
      </c>
      <c r="G498" s="2">
        <f t="shared" si="7"/>
        <v>12.000000000000004</v>
      </c>
    </row>
    <row r="499" spans="1:8">
      <c r="A499" s="7">
        <v>44370</v>
      </c>
      <c r="B499" s="526">
        <v>22852</v>
      </c>
      <c r="C499" s="526" t="s">
        <v>25</v>
      </c>
      <c r="D499" t="s">
        <v>17</v>
      </c>
      <c r="E499" s="80"/>
      <c r="F499" s="2">
        <v>3.5</v>
      </c>
      <c r="G499" s="2">
        <f t="shared" si="7"/>
        <v>8.5000000000000036</v>
      </c>
    </row>
    <row r="500" spans="1:8">
      <c r="A500" s="7">
        <v>44391</v>
      </c>
      <c r="B500" s="526">
        <v>23043</v>
      </c>
      <c r="C500" s="526" t="s">
        <v>25</v>
      </c>
      <c r="D500" t="s">
        <v>51</v>
      </c>
      <c r="E500" s="80"/>
      <c r="F500" s="80">
        <v>8.5</v>
      </c>
      <c r="G500" s="2">
        <f t="shared" si="7"/>
        <v>0</v>
      </c>
    </row>
    <row r="501" spans="1:8">
      <c r="A501" s="44">
        <v>44377</v>
      </c>
      <c r="B501" s="525" t="s">
        <v>14</v>
      </c>
      <c r="C501" s="525" t="s">
        <v>26</v>
      </c>
      <c r="D501" t="s">
        <v>16</v>
      </c>
      <c r="E501" s="80">
        <v>20.5</v>
      </c>
      <c r="G501" s="2">
        <f t="shared" si="7"/>
        <v>20.5</v>
      </c>
    </row>
    <row r="502" spans="1:8">
      <c r="B502" s="526"/>
      <c r="C502" s="526"/>
      <c r="D502" t="s">
        <v>17</v>
      </c>
      <c r="E502" s="80">
        <v>5.4</v>
      </c>
      <c r="G502" s="2">
        <f t="shared" si="7"/>
        <v>25.9</v>
      </c>
    </row>
    <row r="503" spans="1:8">
      <c r="B503" s="526"/>
      <c r="C503" s="526"/>
      <c r="D503" t="s">
        <v>48</v>
      </c>
      <c r="E503" s="80">
        <v>60</v>
      </c>
      <c r="G503" s="2">
        <f t="shared" si="7"/>
        <v>85.9</v>
      </c>
    </row>
    <row r="504" spans="1:8">
      <c r="B504" s="526"/>
      <c r="C504" s="526"/>
      <c r="D504" t="s">
        <v>40</v>
      </c>
      <c r="E504" s="80">
        <v>5</v>
      </c>
      <c r="G504" s="2">
        <f t="shared" si="7"/>
        <v>90.9</v>
      </c>
    </row>
    <row r="505" spans="1:8">
      <c r="A505" s="7">
        <v>44377</v>
      </c>
      <c r="B505" s="526" t="s">
        <v>114</v>
      </c>
      <c r="C505" s="526" t="s">
        <v>26</v>
      </c>
      <c r="D505" t="s">
        <v>18</v>
      </c>
      <c r="E505" s="80"/>
      <c r="F505" s="2">
        <v>60</v>
      </c>
      <c r="G505" s="2">
        <f t="shared" si="7"/>
        <v>30.900000000000006</v>
      </c>
    </row>
    <row r="506" spans="1:8">
      <c r="A506" s="7">
        <v>44377</v>
      </c>
      <c r="B506" s="526" t="s">
        <v>114</v>
      </c>
      <c r="C506" s="526" t="s">
        <v>26</v>
      </c>
      <c r="D506" t="s">
        <v>19</v>
      </c>
      <c r="E506" s="80"/>
      <c r="F506" s="2">
        <v>5</v>
      </c>
      <c r="G506" s="2">
        <f t="shared" si="7"/>
        <v>25.900000000000006</v>
      </c>
    </row>
    <row r="507" spans="1:8">
      <c r="A507" s="10">
        <v>44424</v>
      </c>
      <c r="B507" s="526">
        <v>23234</v>
      </c>
      <c r="C507" s="526" t="s">
        <v>26</v>
      </c>
      <c r="D507" t="s">
        <v>16</v>
      </c>
      <c r="E507" s="80"/>
      <c r="F507" s="80">
        <v>20.5</v>
      </c>
      <c r="G507" s="2">
        <f t="shared" si="7"/>
        <v>5.4000000000000057</v>
      </c>
    </row>
    <row r="508" spans="1:8">
      <c r="A508" s="10">
        <v>44424</v>
      </c>
      <c r="B508" s="526">
        <v>23234</v>
      </c>
      <c r="C508" s="526" t="s">
        <v>26</v>
      </c>
      <c r="D508" t="s">
        <v>17</v>
      </c>
      <c r="E508" s="80"/>
      <c r="F508" s="80">
        <v>5.4</v>
      </c>
      <c r="G508" s="2">
        <f t="shared" si="7"/>
        <v>0</v>
      </c>
    </row>
    <row r="509" spans="1:8">
      <c r="A509" s="88">
        <v>44408</v>
      </c>
      <c r="B509" s="525" t="s">
        <v>14</v>
      </c>
      <c r="C509" s="525" t="s">
        <v>27</v>
      </c>
      <c r="D509" t="s">
        <v>16</v>
      </c>
      <c r="E509" s="2">
        <v>18</v>
      </c>
      <c r="G509" s="2">
        <f t="shared" si="7"/>
        <v>18</v>
      </c>
      <c r="H509" s="19"/>
    </row>
    <row r="510" spans="1:8">
      <c r="A510" s="86"/>
      <c r="B510" s="526"/>
      <c r="C510" s="526"/>
      <c r="D510" t="s">
        <v>17</v>
      </c>
      <c r="E510" s="87">
        <v>2.8</v>
      </c>
      <c r="G510" s="2">
        <f t="shared" si="7"/>
        <v>20.8</v>
      </c>
    </row>
    <row r="511" spans="1:8">
      <c r="A511" s="86"/>
      <c r="B511" s="526"/>
      <c r="C511" s="526"/>
      <c r="D511" t="s">
        <v>18</v>
      </c>
      <c r="E511" s="2">
        <v>60</v>
      </c>
      <c r="G511" s="2">
        <f t="shared" si="7"/>
        <v>80.8</v>
      </c>
    </row>
    <row r="512" spans="1:8">
      <c r="A512" s="86"/>
      <c r="B512" s="526"/>
      <c r="C512" s="526"/>
      <c r="D512" t="s">
        <v>19</v>
      </c>
      <c r="E512" s="2">
        <v>5</v>
      </c>
      <c r="G512" s="2">
        <f t="shared" si="7"/>
        <v>85.8</v>
      </c>
    </row>
    <row r="513" spans="1:7">
      <c r="A513" s="86">
        <v>44408</v>
      </c>
      <c r="B513" s="526" t="s">
        <v>114</v>
      </c>
      <c r="C513" s="526" t="s">
        <v>27</v>
      </c>
      <c r="D513" t="s">
        <v>18</v>
      </c>
      <c r="E513" s="2"/>
      <c r="F513" s="2">
        <v>60</v>
      </c>
      <c r="G513" s="2">
        <f t="shared" si="7"/>
        <v>25.799999999999997</v>
      </c>
    </row>
    <row r="514" spans="1:7">
      <c r="A514" s="86">
        <v>44408</v>
      </c>
      <c r="B514" s="526" t="s">
        <v>114</v>
      </c>
      <c r="C514" s="526" t="s">
        <v>27</v>
      </c>
      <c r="D514" t="s">
        <v>19</v>
      </c>
      <c r="E514" s="2"/>
      <c r="F514" s="2">
        <v>5</v>
      </c>
      <c r="G514" s="2">
        <f t="shared" si="7"/>
        <v>20.799999999999997</v>
      </c>
    </row>
    <row r="515" spans="1:7">
      <c r="A515" s="86">
        <v>44467</v>
      </c>
      <c r="B515" s="526">
        <v>23521</v>
      </c>
      <c r="C515" s="526" t="s">
        <v>27</v>
      </c>
      <c r="D515" t="s">
        <v>16</v>
      </c>
      <c r="E515" s="2"/>
      <c r="F515" s="2">
        <v>18</v>
      </c>
      <c r="G515" s="2">
        <f t="shared" si="7"/>
        <v>2.7999999999999972</v>
      </c>
    </row>
    <row r="516" spans="1:7">
      <c r="A516" s="86">
        <v>44467</v>
      </c>
      <c r="B516" s="526">
        <v>23521</v>
      </c>
      <c r="C516" s="526" t="s">
        <v>27</v>
      </c>
      <c r="D516" t="s">
        <v>17</v>
      </c>
      <c r="E516" s="2"/>
      <c r="F516" s="2">
        <v>2.8</v>
      </c>
      <c r="G516" s="2">
        <f t="shared" ref="G516:G581" si="8">+G515+E516-F516</f>
        <v>0</v>
      </c>
    </row>
    <row r="517" spans="1:7">
      <c r="A517" s="90">
        <v>44439</v>
      </c>
      <c r="B517" s="64" t="s">
        <v>14</v>
      </c>
      <c r="C517" s="64" t="s">
        <v>28</v>
      </c>
      <c r="D517" t="s">
        <v>16</v>
      </c>
      <c r="E517" s="2">
        <v>20.399999999999999</v>
      </c>
      <c r="G517" s="2">
        <f t="shared" si="8"/>
        <v>20.399999999999999</v>
      </c>
    </row>
    <row r="518" spans="1:7">
      <c r="B518" s="526"/>
      <c r="C518" s="526"/>
      <c r="D518" t="s">
        <v>17</v>
      </c>
      <c r="E518" s="87">
        <v>3.1</v>
      </c>
      <c r="G518" s="2">
        <f t="shared" si="8"/>
        <v>23.5</v>
      </c>
    </row>
    <row r="519" spans="1:7">
      <c r="B519" s="526"/>
      <c r="C519" s="526"/>
      <c r="D519" t="s">
        <v>18</v>
      </c>
      <c r="E519" s="2">
        <v>60</v>
      </c>
      <c r="G519" s="2">
        <f t="shared" si="8"/>
        <v>83.5</v>
      </c>
    </row>
    <row r="520" spans="1:7">
      <c r="B520" s="526"/>
      <c r="C520" s="526"/>
      <c r="D520" t="s">
        <v>19</v>
      </c>
      <c r="E520" s="2">
        <v>5</v>
      </c>
      <c r="G520" s="2">
        <f t="shared" si="8"/>
        <v>88.5</v>
      </c>
    </row>
    <row r="521" spans="1:7">
      <c r="A521" s="7">
        <v>44439</v>
      </c>
      <c r="B521" s="526" t="s">
        <v>114</v>
      </c>
      <c r="C521" s="526" t="s">
        <v>28</v>
      </c>
      <c r="D521" t="s">
        <v>48</v>
      </c>
      <c r="E521" s="146"/>
      <c r="F521" s="92">
        <v>60</v>
      </c>
      <c r="G521" s="2">
        <f t="shared" si="8"/>
        <v>28.5</v>
      </c>
    </row>
    <row r="522" spans="1:7">
      <c r="A522" s="7">
        <v>44439</v>
      </c>
      <c r="B522" s="526" t="s">
        <v>114</v>
      </c>
      <c r="C522" s="526" t="s">
        <v>28</v>
      </c>
      <c r="D522" t="s">
        <v>40</v>
      </c>
      <c r="E522" s="146"/>
      <c r="F522" s="92">
        <v>5</v>
      </c>
      <c r="G522" s="2">
        <f t="shared" si="8"/>
        <v>23.5</v>
      </c>
    </row>
    <row r="523" spans="1:7">
      <c r="A523" s="86">
        <v>44467</v>
      </c>
      <c r="B523" s="526">
        <v>23521</v>
      </c>
      <c r="C523" s="526" t="s">
        <v>28</v>
      </c>
      <c r="D523" t="s">
        <v>16</v>
      </c>
      <c r="E523" s="146"/>
      <c r="F523" s="92">
        <v>20.399999999999999</v>
      </c>
      <c r="G523" s="2">
        <f t="shared" si="8"/>
        <v>3.1000000000000014</v>
      </c>
    </row>
    <row r="524" spans="1:7">
      <c r="A524" s="86">
        <v>44467</v>
      </c>
      <c r="B524" s="526">
        <v>23521</v>
      </c>
      <c r="C524" s="526" t="s">
        <v>28</v>
      </c>
      <c r="D524" t="s">
        <v>17</v>
      </c>
      <c r="E524" s="146"/>
      <c r="F524" s="92">
        <v>3.1</v>
      </c>
      <c r="G524" s="2">
        <f t="shared" si="8"/>
        <v>0</v>
      </c>
    </row>
    <row r="525" spans="1:7">
      <c r="A525" s="90">
        <v>44469</v>
      </c>
      <c r="B525" s="64" t="s">
        <v>14</v>
      </c>
      <c r="C525" s="64" t="s">
        <v>29</v>
      </c>
      <c r="D525" t="s">
        <v>16</v>
      </c>
      <c r="E525" s="2">
        <v>21.1</v>
      </c>
      <c r="F525" s="92"/>
      <c r="G525" s="2">
        <f t="shared" si="8"/>
        <v>21.1</v>
      </c>
    </row>
    <row r="526" spans="1:7">
      <c r="B526" s="526"/>
      <c r="C526" s="526"/>
      <c r="D526" t="s">
        <v>17</v>
      </c>
      <c r="E526" s="87">
        <v>4.7</v>
      </c>
      <c r="F526" s="92"/>
      <c r="G526" s="2">
        <f t="shared" si="8"/>
        <v>25.8</v>
      </c>
    </row>
    <row r="527" spans="1:7">
      <c r="B527" s="526"/>
      <c r="C527" s="526"/>
      <c r="D527" t="s">
        <v>18</v>
      </c>
      <c r="E527" s="2">
        <v>60</v>
      </c>
      <c r="F527" s="92"/>
      <c r="G527" s="2">
        <f t="shared" si="8"/>
        <v>85.8</v>
      </c>
    </row>
    <row r="528" spans="1:7">
      <c r="B528" s="526"/>
      <c r="C528" s="526"/>
      <c r="D528" t="s">
        <v>19</v>
      </c>
      <c r="E528" s="2">
        <v>5</v>
      </c>
      <c r="F528" s="92"/>
      <c r="G528" s="2">
        <f t="shared" si="8"/>
        <v>90.8</v>
      </c>
    </row>
    <row r="529" spans="1:13">
      <c r="A529" s="95">
        <v>44469</v>
      </c>
      <c r="B529" s="65" t="s">
        <v>114</v>
      </c>
      <c r="C529" s="65" t="s">
        <v>29</v>
      </c>
      <c r="D529" t="s">
        <v>18</v>
      </c>
      <c r="E529" s="146"/>
      <c r="F529" s="2">
        <v>60</v>
      </c>
      <c r="G529" s="2">
        <f t="shared" si="8"/>
        <v>30.799999999999997</v>
      </c>
    </row>
    <row r="530" spans="1:13">
      <c r="A530" s="95">
        <v>44469</v>
      </c>
      <c r="B530" s="65" t="s">
        <v>114</v>
      </c>
      <c r="C530" s="65" t="s">
        <v>29</v>
      </c>
      <c r="D530" t="s">
        <v>19</v>
      </c>
      <c r="E530" s="146"/>
      <c r="F530" s="2">
        <v>5</v>
      </c>
      <c r="G530" s="2">
        <f t="shared" si="8"/>
        <v>25.799999999999997</v>
      </c>
    </row>
    <row r="531" spans="1:13">
      <c r="A531" s="95">
        <v>44509</v>
      </c>
      <c r="B531" s="65">
        <v>23708</v>
      </c>
      <c r="C531" s="65" t="s">
        <v>29</v>
      </c>
      <c r="D531" t="s">
        <v>16</v>
      </c>
      <c r="E531" s="146"/>
      <c r="F531" s="2">
        <v>21.1</v>
      </c>
      <c r="G531" s="2">
        <f t="shared" si="8"/>
        <v>4.6999999999999957</v>
      </c>
    </row>
    <row r="532" spans="1:13">
      <c r="A532" s="95">
        <v>44509</v>
      </c>
      <c r="B532" s="65">
        <v>23708</v>
      </c>
      <c r="C532" s="65" t="s">
        <v>29</v>
      </c>
      <c r="D532" t="s">
        <v>17</v>
      </c>
      <c r="E532" s="146"/>
      <c r="F532" s="2">
        <v>4.4000000000000004</v>
      </c>
      <c r="G532" s="2">
        <f t="shared" si="8"/>
        <v>0.29999999999999538</v>
      </c>
    </row>
    <row r="533" spans="1:13">
      <c r="A533" s="7">
        <v>44645</v>
      </c>
      <c r="B533" s="526">
        <v>24601</v>
      </c>
      <c r="C533" s="65" t="s">
        <v>29</v>
      </c>
      <c r="D533" t="s">
        <v>17</v>
      </c>
      <c r="E533" s="146"/>
      <c r="F533" s="2">
        <v>0.3</v>
      </c>
      <c r="G533" s="2">
        <f t="shared" si="8"/>
        <v>-4.6074255521943996E-15</v>
      </c>
    </row>
    <row r="534" spans="1:13">
      <c r="A534" s="88">
        <v>44500</v>
      </c>
      <c r="B534" s="525" t="s">
        <v>14</v>
      </c>
      <c r="C534" s="525" t="s">
        <v>30</v>
      </c>
      <c r="D534" t="s">
        <v>16</v>
      </c>
      <c r="E534" s="2">
        <v>21.8</v>
      </c>
      <c r="G534" s="2">
        <f t="shared" si="8"/>
        <v>21.799999999999997</v>
      </c>
    </row>
    <row r="535" spans="1:13">
      <c r="A535" s="86"/>
      <c r="B535" s="526"/>
      <c r="C535" s="526"/>
      <c r="D535" t="s">
        <v>17</v>
      </c>
      <c r="E535" s="2">
        <v>2.6</v>
      </c>
      <c r="G535" s="2">
        <f t="shared" si="8"/>
        <v>24.4</v>
      </c>
    </row>
    <row r="536" spans="1:13">
      <c r="A536" s="86"/>
      <c r="B536" s="526"/>
      <c r="C536" s="526"/>
      <c r="D536" t="s">
        <v>18</v>
      </c>
      <c r="E536" s="2">
        <v>60</v>
      </c>
      <c r="G536" s="2">
        <f t="shared" si="8"/>
        <v>84.4</v>
      </c>
    </row>
    <row r="537" spans="1:13">
      <c r="A537" s="86"/>
      <c r="B537" s="526"/>
      <c r="C537" s="526"/>
      <c r="D537" t="s">
        <v>19</v>
      </c>
      <c r="E537" s="2">
        <v>5</v>
      </c>
      <c r="G537" s="2">
        <f t="shared" si="8"/>
        <v>89.4</v>
      </c>
    </row>
    <row r="538" spans="1:13">
      <c r="A538" s="86">
        <v>44500</v>
      </c>
      <c r="B538" s="526" t="s">
        <v>118</v>
      </c>
      <c r="C538" s="526" t="s">
        <v>30</v>
      </c>
      <c r="D538" t="s">
        <v>18</v>
      </c>
      <c r="E538" s="51"/>
      <c r="F538" s="51">
        <v>60</v>
      </c>
      <c r="G538" s="2">
        <f t="shared" si="8"/>
        <v>29.400000000000006</v>
      </c>
      <c r="H538" s="537"/>
      <c r="J538" s="525"/>
      <c r="L538" s="2"/>
      <c r="M538" s="2"/>
    </row>
    <row r="539" spans="1:13">
      <c r="A539" s="86">
        <v>44500</v>
      </c>
      <c r="B539" s="526" t="s">
        <v>118</v>
      </c>
      <c r="C539" s="526" t="s">
        <v>30</v>
      </c>
      <c r="D539" t="s">
        <v>19</v>
      </c>
      <c r="E539" s="51"/>
      <c r="F539" s="51">
        <v>5</v>
      </c>
      <c r="G539" s="2">
        <f t="shared" si="8"/>
        <v>24.400000000000006</v>
      </c>
      <c r="H539" s="537"/>
      <c r="J539" s="525"/>
      <c r="L539" s="2"/>
      <c r="M539" s="2"/>
    </row>
    <row r="540" spans="1:13">
      <c r="A540" s="86">
        <v>44608</v>
      </c>
      <c r="B540" s="526">
        <v>24232</v>
      </c>
      <c r="C540" s="526" t="s">
        <v>30</v>
      </c>
      <c r="D540" t="s">
        <v>16</v>
      </c>
      <c r="E540" s="51"/>
      <c r="F540" s="2">
        <v>21.8</v>
      </c>
      <c r="G540" s="2">
        <f t="shared" si="8"/>
        <v>2.600000000000005</v>
      </c>
      <c r="H540" s="537"/>
      <c r="J540" s="525"/>
      <c r="L540" s="2"/>
      <c r="M540" s="2"/>
    </row>
    <row r="541" spans="1:13">
      <c r="A541" s="86">
        <v>44608</v>
      </c>
      <c r="B541" s="526">
        <v>24232</v>
      </c>
      <c r="C541" s="526" t="s">
        <v>30</v>
      </c>
      <c r="D541" t="s">
        <v>17</v>
      </c>
      <c r="E541" s="51"/>
      <c r="F541" s="2">
        <v>2.6</v>
      </c>
      <c r="G541" s="2">
        <f t="shared" si="8"/>
        <v>4.8849813083506888E-15</v>
      </c>
      <c r="H541" s="537"/>
      <c r="J541" s="525"/>
      <c r="L541" s="2"/>
      <c r="M541" s="2"/>
    </row>
    <row r="542" spans="1:13">
      <c r="A542" s="88">
        <v>44530</v>
      </c>
      <c r="B542" s="525" t="s">
        <v>14</v>
      </c>
      <c r="C542" s="525" t="s">
        <v>33</v>
      </c>
      <c r="D542" t="s">
        <v>16</v>
      </c>
      <c r="E542" s="2">
        <v>23.3</v>
      </c>
      <c r="G542" s="2">
        <f t="shared" si="8"/>
        <v>23.300000000000004</v>
      </c>
      <c r="J542" s="525"/>
      <c r="L542" s="2"/>
      <c r="M542" s="2"/>
    </row>
    <row r="543" spans="1:13">
      <c r="A543" s="86"/>
      <c r="B543" s="526"/>
      <c r="C543" s="526"/>
      <c r="D543" t="s">
        <v>17</v>
      </c>
      <c r="E543" s="2">
        <v>4</v>
      </c>
      <c r="G543" s="2">
        <f t="shared" si="8"/>
        <v>27.300000000000004</v>
      </c>
      <c r="J543" s="525"/>
      <c r="L543" s="2"/>
      <c r="M543" s="2"/>
    </row>
    <row r="544" spans="1:13">
      <c r="A544" s="86"/>
      <c r="B544" s="526"/>
      <c r="C544" s="526"/>
      <c r="D544" t="s">
        <v>18</v>
      </c>
      <c r="E544" s="2">
        <v>60</v>
      </c>
      <c r="G544" s="2">
        <f t="shared" si="8"/>
        <v>87.300000000000011</v>
      </c>
      <c r="J544" s="525"/>
      <c r="L544" s="2"/>
      <c r="M544" s="2"/>
    </row>
    <row r="545" spans="1:13">
      <c r="A545" s="86"/>
      <c r="B545" s="526"/>
      <c r="C545" s="526"/>
      <c r="D545" t="s">
        <v>19</v>
      </c>
      <c r="E545" s="2">
        <v>5</v>
      </c>
      <c r="G545" s="2">
        <f t="shared" si="8"/>
        <v>92.300000000000011</v>
      </c>
      <c r="J545" s="525"/>
      <c r="L545" s="2"/>
      <c r="M545" s="2"/>
    </row>
    <row r="546" spans="1:13">
      <c r="A546" s="86"/>
      <c r="B546" s="526"/>
      <c r="C546" s="526"/>
      <c r="D546" s="48" t="s">
        <v>21</v>
      </c>
      <c r="E546" s="24">
        <v>93</v>
      </c>
      <c r="G546" s="2">
        <f t="shared" si="8"/>
        <v>185.3</v>
      </c>
      <c r="J546" s="525"/>
      <c r="L546" s="2"/>
      <c r="M546" s="2"/>
    </row>
    <row r="547" spans="1:13">
      <c r="A547" s="86"/>
      <c r="B547" s="526"/>
      <c r="C547" s="526"/>
      <c r="D547" t="s">
        <v>96</v>
      </c>
      <c r="E547" s="2">
        <v>10</v>
      </c>
      <c r="G547" s="2">
        <f t="shared" si="8"/>
        <v>195.3</v>
      </c>
      <c r="J547" s="525"/>
      <c r="L547" s="2"/>
      <c r="M547" s="2"/>
    </row>
    <row r="548" spans="1:13">
      <c r="A548" s="86">
        <v>44530</v>
      </c>
      <c r="B548" s="526" t="s">
        <v>114</v>
      </c>
      <c r="C548" s="526" t="s">
        <v>33</v>
      </c>
      <c r="D548" t="s">
        <v>18</v>
      </c>
      <c r="E548" s="2"/>
      <c r="F548" s="2">
        <v>60</v>
      </c>
      <c r="G548" s="2">
        <f t="shared" si="8"/>
        <v>135.30000000000001</v>
      </c>
      <c r="J548" s="64"/>
      <c r="L548" s="2"/>
    </row>
    <row r="549" spans="1:13">
      <c r="A549" s="86">
        <v>44530</v>
      </c>
      <c r="B549" s="526" t="s">
        <v>114</v>
      </c>
      <c r="C549" s="526" t="s">
        <v>33</v>
      </c>
      <c r="D549" t="s">
        <v>19</v>
      </c>
      <c r="E549" s="2"/>
      <c r="F549" s="2">
        <v>5</v>
      </c>
      <c r="G549" s="2">
        <f t="shared" si="8"/>
        <v>130.30000000000001</v>
      </c>
      <c r="J549" s="525"/>
      <c r="L549" s="2"/>
    </row>
    <row r="550" spans="1:13">
      <c r="A550" s="86">
        <v>44608</v>
      </c>
      <c r="B550" s="526">
        <v>24232</v>
      </c>
      <c r="C550" s="526" t="s">
        <v>33</v>
      </c>
      <c r="D550" t="s">
        <v>16</v>
      </c>
      <c r="E550" s="2"/>
      <c r="F550" s="2">
        <v>23.3</v>
      </c>
      <c r="G550" s="2">
        <f t="shared" si="8"/>
        <v>107.00000000000001</v>
      </c>
      <c r="J550" s="525"/>
      <c r="L550" s="24"/>
    </row>
    <row r="551" spans="1:13">
      <c r="A551" s="86">
        <v>44608</v>
      </c>
      <c r="B551" s="526">
        <v>24232</v>
      </c>
      <c r="C551" s="526" t="s">
        <v>33</v>
      </c>
      <c r="D551" t="s">
        <v>17</v>
      </c>
      <c r="E551" s="2"/>
      <c r="F551" s="2">
        <v>4</v>
      </c>
      <c r="G551" s="2">
        <f t="shared" si="8"/>
        <v>103.00000000000001</v>
      </c>
      <c r="L551" s="24"/>
    </row>
    <row r="552" spans="1:13">
      <c r="A552" s="86">
        <v>44620</v>
      </c>
      <c r="B552" s="526">
        <v>24328</v>
      </c>
      <c r="C552" s="526" t="s">
        <v>33</v>
      </c>
      <c r="D552" t="s">
        <v>96</v>
      </c>
      <c r="E552" s="2"/>
      <c r="F552" s="2">
        <v>10</v>
      </c>
      <c r="G552" s="2">
        <f t="shared" si="8"/>
        <v>93.000000000000014</v>
      </c>
    </row>
    <row r="553" spans="1:13">
      <c r="A553" s="86">
        <v>44645</v>
      </c>
      <c r="B553" s="526">
        <v>24603</v>
      </c>
      <c r="C553" s="526" t="s">
        <v>33</v>
      </c>
      <c r="D553" s="48" t="s">
        <v>21</v>
      </c>
      <c r="E553" s="2"/>
      <c r="F553" s="24">
        <v>46.5</v>
      </c>
      <c r="G553" s="2">
        <f t="shared" si="8"/>
        <v>46.500000000000014</v>
      </c>
      <c r="H553" s="7"/>
      <c r="I553" s="161"/>
      <c r="J553" s="10"/>
    </row>
    <row r="554" spans="1:13">
      <c r="A554" s="78">
        <v>44608</v>
      </c>
      <c r="B554" s="155">
        <v>0.5</v>
      </c>
      <c r="C554" s="156" t="s">
        <v>342</v>
      </c>
      <c r="D554" s="48" t="s">
        <v>21</v>
      </c>
      <c r="E554" s="2"/>
      <c r="F554" s="24">
        <v>46.5</v>
      </c>
      <c r="G554" s="2">
        <f t="shared" si="8"/>
        <v>0</v>
      </c>
      <c r="H554" s="7"/>
      <c r="I554" s="161"/>
      <c r="J554" s="10"/>
    </row>
    <row r="555" spans="1:13">
      <c r="A555" s="88">
        <v>44561</v>
      </c>
      <c r="B555" s="525" t="s">
        <v>14</v>
      </c>
      <c r="C555" s="525" t="s">
        <v>34</v>
      </c>
      <c r="D555" t="s">
        <v>16</v>
      </c>
      <c r="E555" s="2">
        <v>24.5</v>
      </c>
      <c r="G555" s="2">
        <f t="shared" si="8"/>
        <v>24.5</v>
      </c>
    </row>
    <row r="556" spans="1:13">
      <c r="A556" s="86"/>
      <c r="B556" s="526"/>
      <c r="C556" s="526"/>
      <c r="D556" t="s">
        <v>17</v>
      </c>
      <c r="E556" s="2">
        <v>4.4000000000000004</v>
      </c>
      <c r="G556" s="2">
        <f t="shared" si="8"/>
        <v>28.9</v>
      </c>
      <c r="J556" s="86"/>
      <c r="K556" s="526"/>
    </row>
    <row r="557" spans="1:13">
      <c r="A557" s="86"/>
      <c r="B557" s="526"/>
      <c r="C557" s="526"/>
      <c r="D557" t="s">
        <v>18</v>
      </c>
      <c r="E557" s="2">
        <v>60</v>
      </c>
      <c r="G557" s="2">
        <f t="shared" si="8"/>
        <v>88.9</v>
      </c>
      <c r="J557" s="525"/>
      <c r="M557" s="8"/>
    </row>
    <row r="558" spans="1:13">
      <c r="A558" s="86"/>
      <c r="B558" s="526"/>
      <c r="C558" s="526"/>
      <c r="D558" t="s">
        <v>19</v>
      </c>
      <c r="E558" s="2">
        <v>5</v>
      </c>
      <c r="G558" s="2">
        <f t="shared" si="8"/>
        <v>93.9</v>
      </c>
      <c r="J558" s="526"/>
    </row>
    <row r="559" spans="1:13">
      <c r="A559" s="7">
        <v>44561</v>
      </c>
      <c r="B559" s="526" t="s">
        <v>121</v>
      </c>
      <c r="C559" s="526" t="s">
        <v>34</v>
      </c>
      <c r="D559" t="s">
        <v>18</v>
      </c>
      <c r="F559" s="2">
        <v>60</v>
      </c>
      <c r="G559" s="2">
        <f t="shared" si="8"/>
        <v>33.900000000000006</v>
      </c>
    </row>
    <row r="560" spans="1:13">
      <c r="A560" s="7">
        <v>44561</v>
      </c>
      <c r="B560" s="526" t="s">
        <v>121</v>
      </c>
      <c r="C560" s="526" t="s">
        <v>34</v>
      </c>
      <c r="D560" t="s">
        <v>19</v>
      </c>
      <c r="F560" s="2">
        <v>5</v>
      </c>
      <c r="G560" s="2">
        <f t="shared" si="8"/>
        <v>28.900000000000006</v>
      </c>
      <c r="L560" s="8"/>
    </row>
    <row r="561" spans="1:12">
      <c r="A561" s="86">
        <v>44608</v>
      </c>
      <c r="B561" s="526">
        <v>24232</v>
      </c>
      <c r="C561" s="526" t="s">
        <v>34</v>
      </c>
      <c r="D561" t="s">
        <v>16</v>
      </c>
      <c r="F561" s="2">
        <v>24.5</v>
      </c>
      <c r="G561" s="2">
        <f t="shared" si="8"/>
        <v>4.4000000000000057</v>
      </c>
    </row>
    <row r="562" spans="1:12">
      <c r="A562" s="86">
        <v>44608</v>
      </c>
      <c r="B562" s="526">
        <v>24232</v>
      </c>
      <c r="C562" s="526" t="s">
        <v>34</v>
      </c>
      <c r="D562" t="s">
        <v>17</v>
      </c>
      <c r="F562" s="2">
        <v>4.4000000000000004</v>
      </c>
      <c r="G562" s="2">
        <f t="shared" si="8"/>
        <v>0</v>
      </c>
    </row>
    <row r="563" spans="1:12">
      <c r="A563" s="88">
        <v>44592</v>
      </c>
      <c r="B563" s="525" t="s">
        <v>14</v>
      </c>
      <c r="C563" s="525" t="s">
        <v>15</v>
      </c>
      <c r="D563" t="s">
        <v>16</v>
      </c>
      <c r="E563" s="8">
        <v>25.9</v>
      </c>
      <c r="G563" s="2">
        <f t="shared" si="8"/>
        <v>25.9</v>
      </c>
    </row>
    <row r="564" spans="1:12">
      <c r="A564" s="86"/>
      <c r="B564" s="526"/>
      <c r="C564" s="526"/>
      <c r="D564" t="s">
        <v>17</v>
      </c>
      <c r="E564" s="8">
        <v>1.3</v>
      </c>
      <c r="G564" s="2">
        <f t="shared" si="8"/>
        <v>27.2</v>
      </c>
    </row>
    <row r="565" spans="1:12">
      <c r="A565" s="86"/>
      <c r="B565" s="526"/>
      <c r="C565" s="526"/>
      <c r="D565" t="s">
        <v>18</v>
      </c>
      <c r="E565" s="8">
        <v>60</v>
      </c>
      <c r="G565" s="2">
        <f t="shared" si="8"/>
        <v>87.2</v>
      </c>
    </row>
    <row r="566" spans="1:12">
      <c r="A566" s="86"/>
      <c r="B566" s="526"/>
      <c r="C566" s="526"/>
      <c r="D566" t="s">
        <v>19</v>
      </c>
      <c r="E566" s="8">
        <v>5</v>
      </c>
      <c r="G566" s="2">
        <f t="shared" si="8"/>
        <v>92.2</v>
      </c>
    </row>
    <row r="567" spans="1:12" ht="13.5" customHeight="1">
      <c r="A567" s="7">
        <v>44592</v>
      </c>
      <c r="B567" s="526" t="s">
        <v>119</v>
      </c>
      <c r="C567" s="526" t="s">
        <v>15</v>
      </c>
      <c r="D567" t="s">
        <v>18</v>
      </c>
      <c r="F567" s="2">
        <v>60</v>
      </c>
      <c r="G567" s="2">
        <f t="shared" si="8"/>
        <v>32.200000000000003</v>
      </c>
      <c r="L567" s="8"/>
    </row>
    <row r="568" spans="1:12">
      <c r="A568" s="7">
        <v>44592</v>
      </c>
      <c r="B568" s="526" t="s">
        <v>119</v>
      </c>
      <c r="C568" s="526" t="s">
        <v>15</v>
      </c>
      <c r="D568" t="s">
        <v>19</v>
      </c>
      <c r="F568" s="2">
        <v>5</v>
      </c>
      <c r="G568" s="2">
        <f t="shared" si="8"/>
        <v>27.200000000000003</v>
      </c>
    </row>
    <row r="569" spans="1:12">
      <c r="A569" s="7">
        <v>44620</v>
      </c>
      <c r="B569" s="526">
        <v>24324</v>
      </c>
      <c r="C569" s="526" t="s">
        <v>15</v>
      </c>
      <c r="D569" t="s">
        <v>16</v>
      </c>
      <c r="F569" s="8">
        <v>25.9</v>
      </c>
      <c r="G569" s="2">
        <f t="shared" si="8"/>
        <v>1.3000000000000043</v>
      </c>
    </row>
    <row r="570" spans="1:12">
      <c r="A570" s="7">
        <v>44620</v>
      </c>
      <c r="B570" s="526">
        <v>24324</v>
      </c>
      <c r="C570" s="526" t="s">
        <v>15</v>
      </c>
      <c r="D570" t="s">
        <v>17</v>
      </c>
      <c r="F570" s="8">
        <v>1.3</v>
      </c>
      <c r="G570" s="2">
        <f t="shared" si="8"/>
        <v>4.2188474935755949E-15</v>
      </c>
    </row>
    <row r="571" spans="1:12">
      <c r="A571" s="88">
        <v>44592</v>
      </c>
      <c r="B571" s="525" t="s">
        <v>14</v>
      </c>
      <c r="C571" s="525" t="s">
        <v>20</v>
      </c>
      <c r="D571" t="s">
        <v>16</v>
      </c>
      <c r="E571" s="8">
        <v>38.200000000000003</v>
      </c>
      <c r="G571" s="2">
        <f t="shared" si="8"/>
        <v>38.20000000000001</v>
      </c>
    </row>
    <row r="572" spans="1:12">
      <c r="B572" s="526"/>
      <c r="C572" s="526"/>
      <c r="D572" t="s">
        <v>17</v>
      </c>
      <c r="E572" s="8">
        <v>4.3</v>
      </c>
      <c r="G572" s="2">
        <f t="shared" si="8"/>
        <v>42.500000000000007</v>
      </c>
    </row>
    <row r="573" spans="1:12">
      <c r="B573" s="526"/>
      <c r="C573" s="526"/>
      <c r="D573" t="s">
        <v>18</v>
      </c>
      <c r="E573" s="8">
        <v>56</v>
      </c>
      <c r="G573" s="2">
        <f t="shared" si="8"/>
        <v>98.5</v>
      </c>
    </row>
    <row r="574" spans="1:12">
      <c r="B574" s="526"/>
      <c r="C574" s="526"/>
      <c r="D574" t="s">
        <v>19</v>
      </c>
      <c r="E574" s="8">
        <v>5</v>
      </c>
      <c r="G574" s="2">
        <f t="shared" si="8"/>
        <v>103.5</v>
      </c>
    </row>
    <row r="575" spans="1:12">
      <c r="A575" s="7">
        <v>44620</v>
      </c>
      <c r="B575" s="526" t="s">
        <v>135</v>
      </c>
      <c r="C575" s="526" t="s">
        <v>20</v>
      </c>
      <c r="D575" t="s">
        <v>18</v>
      </c>
      <c r="F575" s="2">
        <v>56</v>
      </c>
      <c r="G575" s="2">
        <f t="shared" si="8"/>
        <v>47.5</v>
      </c>
    </row>
    <row r="576" spans="1:12">
      <c r="A576" s="7">
        <v>44620</v>
      </c>
      <c r="B576" s="526" t="s">
        <v>135</v>
      </c>
      <c r="C576" s="526" t="s">
        <v>20</v>
      </c>
      <c r="D576" t="s">
        <v>19</v>
      </c>
      <c r="F576" s="2">
        <v>5</v>
      </c>
      <c r="G576" s="2">
        <f t="shared" si="8"/>
        <v>42.5</v>
      </c>
    </row>
    <row r="577" spans="1:8">
      <c r="A577" s="7">
        <v>44645</v>
      </c>
      <c r="B577" s="526">
        <v>24601</v>
      </c>
      <c r="C577" s="526" t="s">
        <v>20</v>
      </c>
      <c r="D577" t="s">
        <v>16</v>
      </c>
      <c r="F577" s="8">
        <v>38.200000000000003</v>
      </c>
      <c r="G577" s="2">
        <f t="shared" si="8"/>
        <v>4.2999999999999972</v>
      </c>
    </row>
    <row r="578" spans="1:8">
      <c r="A578" s="7">
        <v>44645</v>
      </c>
      <c r="B578" s="526">
        <v>24601</v>
      </c>
      <c r="C578" s="526" t="s">
        <v>20</v>
      </c>
      <c r="D578" t="s">
        <v>17</v>
      </c>
      <c r="F578" s="8">
        <v>4.3</v>
      </c>
      <c r="G578" s="2">
        <f t="shared" si="8"/>
        <v>0</v>
      </c>
    </row>
    <row r="579" spans="1:8">
      <c r="A579" s="44">
        <v>44651</v>
      </c>
      <c r="B579" s="525" t="s">
        <v>14</v>
      </c>
      <c r="C579" s="525" t="s">
        <v>23</v>
      </c>
      <c r="D579" t="s">
        <v>16</v>
      </c>
      <c r="E579" s="8">
        <v>38.200000000000003</v>
      </c>
      <c r="G579" s="2">
        <f t="shared" si="8"/>
        <v>38.200000000000003</v>
      </c>
    </row>
    <row r="580" spans="1:8">
      <c r="B580" s="526"/>
      <c r="C580" s="526"/>
      <c r="D580" t="s">
        <v>17</v>
      </c>
      <c r="E580" s="8">
        <v>5.2</v>
      </c>
      <c r="G580" s="2">
        <f t="shared" si="8"/>
        <v>43.400000000000006</v>
      </c>
    </row>
    <row r="581" spans="1:8">
      <c r="B581" s="526"/>
      <c r="C581" s="526"/>
      <c r="D581" t="s">
        <v>18</v>
      </c>
      <c r="E581" s="8">
        <v>60</v>
      </c>
      <c r="G581" s="2">
        <f t="shared" si="8"/>
        <v>103.4</v>
      </c>
    </row>
    <row r="582" spans="1:8">
      <c r="B582" s="526"/>
      <c r="C582" s="526"/>
      <c r="D582" t="s">
        <v>19</v>
      </c>
      <c r="E582" s="8">
        <v>5</v>
      </c>
      <c r="G582" s="2">
        <f t="shared" ref="G582:G651" si="9">+G581+E582-F582</f>
        <v>108.4</v>
      </c>
    </row>
    <row r="583" spans="1:8">
      <c r="A583" s="7">
        <v>44651</v>
      </c>
      <c r="B583" s="526" t="s">
        <v>124</v>
      </c>
      <c r="C583" s="526" t="s">
        <v>23</v>
      </c>
      <c r="D583" t="s">
        <v>18</v>
      </c>
      <c r="F583" s="2">
        <v>60</v>
      </c>
      <c r="G583" s="2">
        <f t="shared" si="9"/>
        <v>48.400000000000006</v>
      </c>
    </row>
    <row r="584" spans="1:8">
      <c r="A584" s="7">
        <v>44651</v>
      </c>
      <c r="B584" s="526" t="s">
        <v>124</v>
      </c>
      <c r="C584" s="526" t="s">
        <v>23</v>
      </c>
      <c r="D584" t="s">
        <v>19</v>
      </c>
      <c r="F584" s="2">
        <v>5</v>
      </c>
      <c r="G584" s="2">
        <f t="shared" si="9"/>
        <v>43.400000000000006</v>
      </c>
    </row>
    <row r="585" spans="1:8">
      <c r="A585" s="86">
        <v>44645</v>
      </c>
      <c r="B585" s="526">
        <v>24603</v>
      </c>
      <c r="C585" s="526" t="s">
        <v>23</v>
      </c>
      <c r="D585" t="s">
        <v>16</v>
      </c>
      <c r="F585" s="8">
        <v>38.200000000000003</v>
      </c>
      <c r="G585" s="2">
        <f t="shared" si="9"/>
        <v>5.2000000000000028</v>
      </c>
    </row>
    <row r="586" spans="1:8">
      <c r="A586" s="86">
        <v>44645</v>
      </c>
      <c r="B586" s="526">
        <v>24603</v>
      </c>
      <c r="C586" s="526" t="s">
        <v>23</v>
      </c>
      <c r="D586" t="s">
        <v>17</v>
      </c>
      <c r="F586" s="8">
        <v>5.2</v>
      </c>
      <c r="G586" s="2">
        <f t="shared" si="9"/>
        <v>0</v>
      </c>
    </row>
    <row r="587" spans="1:8">
      <c r="A587" s="44">
        <v>44681</v>
      </c>
      <c r="B587" s="525" t="s">
        <v>14</v>
      </c>
      <c r="C587" s="525" t="s">
        <v>24</v>
      </c>
      <c r="D587" t="s">
        <v>16</v>
      </c>
      <c r="E587" s="8">
        <v>38.799999999999997</v>
      </c>
      <c r="G587" s="2">
        <f t="shared" si="9"/>
        <v>38.799999999999997</v>
      </c>
    </row>
    <row r="588" spans="1:8">
      <c r="B588" s="526"/>
      <c r="C588" s="526"/>
      <c r="D588" t="s">
        <v>17</v>
      </c>
      <c r="E588" s="8">
        <v>2.8</v>
      </c>
      <c r="G588" s="2">
        <f t="shared" si="9"/>
        <v>41.599999999999994</v>
      </c>
    </row>
    <row r="589" spans="1:8">
      <c r="B589" s="526"/>
      <c r="C589" s="526"/>
      <c r="D589" t="s">
        <v>18</v>
      </c>
      <c r="E589" s="8">
        <v>60</v>
      </c>
      <c r="G589" s="2">
        <f t="shared" si="9"/>
        <v>101.6</v>
      </c>
    </row>
    <row r="590" spans="1:8">
      <c r="B590" s="526"/>
      <c r="C590" s="526"/>
      <c r="D590" t="s">
        <v>19</v>
      </c>
      <c r="E590" s="8">
        <v>5</v>
      </c>
      <c r="G590" s="2">
        <f t="shared" si="9"/>
        <v>106.6</v>
      </c>
    </row>
    <row r="591" spans="1:8">
      <c r="B591" s="526"/>
      <c r="C591" s="526"/>
      <c r="D591" t="s">
        <v>308</v>
      </c>
      <c r="E591" s="8">
        <v>10</v>
      </c>
      <c r="G591" s="2">
        <f t="shared" si="9"/>
        <v>116.6</v>
      </c>
    </row>
    <row r="592" spans="1:8">
      <c r="A592" s="86">
        <v>44645</v>
      </c>
      <c r="B592" s="526">
        <v>24603</v>
      </c>
      <c r="C592" s="526" t="s">
        <v>24</v>
      </c>
      <c r="D592" t="s">
        <v>16</v>
      </c>
      <c r="F592" s="2">
        <v>3.1</v>
      </c>
      <c r="G592" s="2">
        <f t="shared" si="9"/>
        <v>113.5</v>
      </c>
      <c r="H592" s="162"/>
    </row>
    <row r="593" spans="1:12">
      <c r="A593" s="7">
        <v>44681</v>
      </c>
      <c r="B593" s="526" t="s">
        <v>125</v>
      </c>
      <c r="C593" s="526" t="s">
        <v>24</v>
      </c>
      <c r="D593" t="s">
        <v>18</v>
      </c>
      <c r="F593" s="2">
        <v>60</v>
      </c>
      <c r="G593" s="2">
        <f t="shared" si="9"/>
        <v>53.5</v>
      </c>
    </row>
    <row r="594" spans="1:12">
      <c r="A594" s="7">
        <v>44681</v>
      </c>
      <c r="B594" s="526" t="s">
        <v>125</v>
      </c>
      <c r="C594" s="526" t="s">
        <v>24</v>
      </c>
      <c r="D594" t="s">
        <v>19</v>
      </c>
      <c r="F594" s="2">
        <v>5</v>
      </c>
      <c r="G594" s="2">
        <f t="shared" si="9"/>
        <v>48.5</v>
      </c>
    </row>
    <row r="595" spans="1:12">
      <c r="A595" s="7">
        <v>44728</v>
      </c>
      <c r="B595" s="526">
        <v>24988</v>
      </c>
      <c r="C595" s="526" t="s">
        <v>24</v>
      </c>
      <c r="D595" t="s">
        <v>16</v>
      </c>
      <c r="F595" s="8">
        <v>35.700000000000003</v>
      </c>
      <c r="G595" s="2">
        <f t="shared" si="9"/>
        <v>12.799999999999997</v>
      </c>
    </row>
    <row r="596" spans="1:12">
      <c r="A596" s="7">
        <v>44728</v>
      </c>
      <c r="B596" s="526">
        <v>24988</v>
      </c>
      <c r="C596" s="526" t="s">
        <v>24</v>
      </c>
      <c r="D596" t="s">
        <v>17</v>
      </c>
      <c r="F596" s="8">
        <v>2.8</v>
      </c>
      <c r="G596" s="2">
        <f t="shared" si="9"/>
        <v>9.9999999999999964</v>
      </c>
    </row>
    <row r="597" spans="1:12">
      <c r="A597" s="7">
        <v>44728</v>
      </c>
      <c r="B597" s="526">
        <v>24990</v>
      </c>
      <c r="C597" s="526" t="s">
        <v>24</v>
      </c>
      <c r="D597" t="s">
        <v>308</v>
      </c>
      <c r="F597" s="8">
        <v>10</v>
      </c>
      <c r="G597" s="2">
        <f t="shared" si="9"/>
        <v>0</v>
      </c>
    </row>
    <row r="598" spans="1:12">
      <c r="A598" s="44">
        <v>44712</v>
      </c>
      <c r="B598" s="525" t="s">
        <v>14</v>
      </c>
      <c r="C598" s="525" t="s">
        <v>25</v>
      </c>
      <c r="D598" t="s">
        <v>16</v>
      </c>
      <c r="E598" s="2">
        <v>37.1</v>
      </c>
      <c r="G598" s="2">
        <f t="shared" si="9"/>
        <v>37.1</v>
      </c>
    </row>
    <row r="599" spans="1:12">
      <c r="B599" s="526"/>
      <c r="C599" s="526"/>
      <c r="D599" t="s">
        <v>17</v>
      </c>
      <c r="E599" s="2">
        <v>9.1</v>
      </c>
      <c r="G599" s="2">
        <f t="shared" si="9"/>
        <v>46.2</v>
      </c>
    </row>
    <row r="600" spans="1:12">
      <c r="B600" s="526"/>
      <c r="C600" s="526"/>
      <c r="D600" t="s">
        <v>18</v>
      </c>
      <c r="E600" s="2">
        <v>60</v>
      </c>
      <c r="G600" s="2">
        <f t="shared" si="9"/>
        <v>106.2</v>
      </c>
      <c r="J600" s="525"/>
      <c r="L600" s="2"/>
    </row>
    <row r="601" spans="1:12">
      <c r="B601" s="526"/>
      <c r="C601" s="526"/>
      <c r="D601" t="s">
        <v>19</v>
      </c>
      <c r="E601" s="2">
        <v>5</v>
      </c>
      <c r="G601" s="2">
        <f t="shared" si="9"/>
        <v>111.2</v>
      </c>
      <c r="J601" s="526"/>
      <c r="L601" s="2"/>
    </row>
    <row r="602" spans="1:12">
      <c r="A602" s="7">
        <v>44712</v>
      </c>
      <c r="B602" s="526" t="s">
        <v>128</v>
      </c>
      <c r="C602" s="526" t="s">
        <v>25</v>
      </c>
      <c r="D602" t="s">
        <v>18</v>
      </c>
      <c r="E602" s="2"/>
      <c r="F602" s="2">
        <v>60</v>
      </c>
      <c r="G602" s="2">
        <f t="shared" si="9"/>
        <v>51.2</v>
      </c>
      <c r="J602" s="525"/>
      <c r="L602" s="2"/>
    </row>
    <row r="603" spans="1:12">
      <c r="A603" s="7">
        <v>44712</v>
      </c>
      <c r="B603" s="526" t="s">
        <v>128</v>
      </c>
      <c r="C603" s="526" t="s">
        <v>25</v>
      </c>
      <c r="D603" t="s">
        <v>19</v>
      </c>
      <c r="E603" s="2"/>
      <c r="F603" s="2">
        <v>5</v>
      </c>
      <c r="G603" s="2">
        <f t="shared" si="9"/>
        <v>46.2</v>
      </c>
      <c r="J603" s="526"/>
      <c r="L603" s="2"/>
    </row>
    <row r="604" spans="1:12">
      <c r="A604" s="7">
        <v>44767</v>
      </c>
      <c r="B604" s="20" t="s">
        <v>441</v>
      </c>
      <c r="C604" s="526" t="s">
        <v>25</v>
      </c>
      <c r="D604" t="s">
        <v>16</v>
      </c>
      <c r="E604" s="2"/>
      <c r="F604" s="2">
        <v>37.1</v>
      </c>
      <c r="G604" s="2">
        <f t="shared" si="9"/>
        <v>9.1000000000000014</v>
      </c>
      <c r="J604" s="526"/>
      <c r="L604" s="2"/>
    </row>
    <row r="605" spans="1:12">
      <c r="A605" s="7">
        <v>44767</v>
      </c>
      <c r="B605" s="20" t="s">
        <v>441</v>
      </c>
      <c r="C605" s="526" t="s">
        <v>25</v>
      </c>
      <c r="D605" t="s">
        <v>17</v>
      </c>
      <c r="E605" s="2"/>
      <c r="F605" s="2">
        <v>9.1</v>
      </c>
      <c r="G605" s="2">
        <f t="shared" si="9"/>
        <v>0</v>
      </c>
      <c r="J605" s="526"/>
      <c r="L605" s="2"/>
    </row>
    <row r="606" spans="1:12">
      <c r="A606" s="44">
        <v>44742</v>
      </c>
      <c r="B606" s="525" t="s">
        <v>14</v>
      </c>
      <c r="C606" s="525" t="s">
        <v>26</v>
      </c>
      <c r="D606" t="s">
        <v>16</v>
      </c>
      <c r="E606" s="2">
        <v>35.9</v>
      </c>
      <c r="G606" s="2">
        <f t="shared" si="9"/>
        <v>35.9</v>
      </c>
    </row>
    <row r="607" spans="1:12">
      <c r="B607" s="526"/>
      <c r="C607" s="526"/>
      <c r="D607" t="s">
        <v>17</v>
      </c>
      <c r="E607" s="2">
        <v>6.9</v>
      </c>
      <c r="G607" s="2">
        <f t="shared" si="9"/>
        <v>42.8</v>
      </c>
      <c r="L607" s="8"/>
    </row>
    <row r="608" spans="1:12">
      <c r="B608" s="526"/>
      <c r="C608" s="526"/>
      <c r="D608" t="s">
        <v>18</v>
      </c>
      <c r="E608" s="2">
        <v>60</v>
      </c>
      <c r="G608" s="2">
        <f t="shared" si="9"/>
        <v>102.8</v>
      </c>
    </row>
    <row r="609" spans="1:11">
      <c r="B609" s="526"/>
      <c r="C609" s="526"/>
      <c r="D609" t="s">
        <v>19</v>
      </c>
      <c r="E609" s="2">
        <v>5</v>
      </c>
      <c r="G609" s="2">
        <f t="shared" si="9"/>
        <v>107.8</v>
      </c>
    </row>
    <row r="610" spans="1:11">
      <c r="A610" s="7">
        <v>44742</v>
      </c>
      <c r="B610" s="526" t="s">
        <v>129</v>
      </c>
      <c r="C610" s="526" t="s">
        <v>26</v>
      </c>
      <c r="D610" t="s">
        <v>18</v>
      </c>
      <c r="E610" s="2"/>
      <c r="F610" s="2">
        <v>60</v>
      </c>
      <c r="G610" s="2">
        <f t="shared" si="9"/>
        <v>47.8</v>
      </c>
    </row>
    <row r="611" spans="1:11">
      <c r="A611" s="7">
        <v>44742</v>
      </c>
      <c r="B611" s="526" t="s">
        <v>129</v>
      </c>
      <c r="C611" s="526" t="s">
        <v>26</v>
      </c>
      <c r="D611" t="s">
        <v>19</v>
      </c>
      <c r="E611" s="2"/>
      <c r="F611" s="2">
        <v>5</v>
      </c>
      <c r="G611" s="2">
        <f t="shared" si="9"/>
        <v>42.8</v>
      </c>
    </row>
    <row r="612" spans="1:11">
      <c r="A612" s="7">
        <v>44767</v>
      </c>
      <c r="B612" s="20" t="s">
        <v>441</v>
      </c>
      <c r="C612" s="526" t="s">
        <v>26</v>
      </c>
      <c r="D612" t="s">
        <v>16</v>
      </c>
      <c r="E612" s="2"/>
      <c r="F612" s="2">
        <v>35.9</v>
      </c>
      <c r="G612" s="2">
        <f t="shared" si="9"/>
        <v>6.8999999999999986</v>
      </c>
    </row>
    <row r="613" spans="1:11">
      <c r="A613" s="7">
        <v>44767</v>
      </c>
      <c r="B613" s="20" t="s">
        <v>441</v>
      </c>
      <c r="C613" s="526" t="s">
        <v>26</v>
      </c>
      <c r="D613" t="s">
        <v>17</v>
      </c>
      <c r="E613" s="2"/>
      <c r="F613" s="2">
        <v>6.9</v>
      </c>
      <c r="G613" s="2">
        <f t="shared" si="9"/>
        <v>0</v>
      </c>
    </row>
    <row r="614" spans="1:11">
      <c r="A614" s="44">
        <v>44773</v>
      </c>
      <c r="B614" s="525" t="s">
        <v>14</v>
      </c>
      <c r="C614" s="525" t="s">
        <v>27</v>
      </c>
      <c r="D614" t="s">
        <v>16</v>
      </c>
      <c r="E614" s="2">
        <v>31</v>
      </c>
      <c r="G614" s="2">
        <f t="shared" si="9"/>
        <v>31</v>
      </c>
    </row>
    <row r="615" spans="1:11">
      <c r="B615" s="526"/>
      <c r="C615" s="526"/>
      <c r="D615" t="s">
        <v>17</v>
      </c>
      <c r="E615" s="2">
        <v>9.6999999999999993</v>
      </c>
      <c r="G615" s="2">
        <f t="shared" si="9"/>
        <v>40.700000000000003</v>
      </c>
    </row>
    <row r="616" spans="1:11">
      <c r="B616" s="526"/>
      <c r="C616" s="526"/>
      <c r="D616" t="s">
        <v>18</v>
      </c>
      <c r="E616" s="148">
        <v>60</v>
      </c>
      <c r="G616" s="2">
        <f t="shared" si="9"/>
        <v>100.7</v>
      </c>
    </row>
    <row r="617" spans="1:11">
      <c r="B617" s="526"/>
      <c r="C617" s="526"/>
      <c r="D617" t="s">
        <v>19</v>
      </c>
      <c r="E617" s="148">
        <v>5</v>
      </c>
      <c r="G617" s="2">
        <f t="shared" si="9"/>
        <v>105.7</v>
      </c>
    </row>
    <row r="618" spans="1:11">
      <c r="A618" s="7">
        <v>44773</v>
      </c>
      <c r="B618" s="526" t="s">
        <v>115</v>
      </c>
      <c r="C618" s="526" t="s">
        <v>27</v>
      </c>
      <c r="D618" t="s">
        <v>18</v>
      </c>
      <c r="E618" s="2"/>
      <c r="F618" s="148">
        <v>60</v>
      </c>
      <c r="G618" s="2">
        <f t="shared" si="9"/>
        <v>45.7</v>
      </c>
    </row>
    <row r="619" spans="1:11">
      <c r="A619" s="7">
        <v>44773</v>
      </c>
      <c r="B619" s="526" t="s">
        <v>115</v>
      </c>
      <c r="C619" s="526" t="s">
        <v>27</v>
      </c>
      <c r="D619" t="s">
        <v>19</v>
      </c>
      <c r="E619" s="2"/>
      <c r="F619" s="148">
        <v>5</v>
      </c>
      <c r="G619" s="2">
        <f t="shared" si="9"/>
        <v>40.700000000000003</v>
      </c>
    </row>
    <row r="620" spans="1:11">
      <c r="A620" s="7">
        <v>44795</v>
      </c>
      <c r="B620" s="526">
        <v>25276</v>
      </c>
      <c r="C620" s="526" t="s">
        <v>27</v>
      </c>
      <c r="D620" t="s">
        <v>16</v>
      </c>
      <c r="E620" s="2"/>
      <c r="F620" s="148">
        <v>31</v>
      </c>
      <c r="G620" s="2">
        <f t="shared" si="9"/>
        <v>9.7000000000000028</v>
      </c>
      <c r="I620" s="525"/>
      <c r="K620" s="2"/>
    </row>
    <row r="621" spans="1:11">
      <c r="A621" s="7">
        <v>44795</v>
      </c>
      <c r="B621" s="526">
        <v>25276</v>
      </c>
      <c r="C621" s="526" t="s">
        <v>27</v>
      </c>
      <c r="D621" t="s">
        <v>17</v>
      </c>
      <c r="E621" s="2"/>
      <c r="F621" s="148">
        <v>9.6999999999999993</v>
      </c>
      <c r="G621" s="2">
        <f t="shared" si="9"/>
        <v>0</v>
      </c>
      <c r="K621" s="2"/>
    </row>
    <row r="622" spans="1:11">
      <c r="A622" s="44">
        <v>44804</v>
      </c>
      <c r="B622" s="525" t="s">
        <v>14</v>
      </c>
      <c r="C622" s="525" t="s">
        <v>28</v>
      </c>
      <c r="D622" t="s">
        <v>16</v>
      </c>
      <c r="E622" s="2">
        <v>16.8</v>
      </c>
      <c r="G622" s="2">
        <f t="shared" si="9"/>
        <v>16.8</v>
      </c>
      <c r="K622" s="2"/>
    </row>
    <row r="623" spans="1:11">
      <c r="B623" s="526"/>
      <c r="C623" s="526"/>
      <c r="D623" t="s">
        <v>17</v>
      </c>
      <c r="E623" s="2">
        <v>7</v>
      </c>
      <c r="G623" s="2">
        <f t="shared" si="9"/>
        <v>23.8</v>
      </c>
      <c r="I623" s="525"/>
      <c r="K623" s="148"/>
    </row>
    <row r="624" spans="1:11">
      <c r="B624" s="526"/>
      <c r="C624" s="526"/>
      <c r="D624" t="s">
        <v>18</v>
      </c>
      <c r="E624" s="2">
        <v>60</v>
      </c>
      <c r="G624" s="2">
        <f t="shared" si="9"/>
        <v>83.8</v>
      </c>
      <c r="I624" s="525"/>
      <c r="K624" s="148"/>
    </row>
    <row r="625" spans="1:12">
      <c r="B625" s="526"/>
      <c r="C625" s="526"/>
      <c r="D625" t="s">
        <v>19</v>
      </c>
      <c r="E625" s="2">
        <v>5</v>
      </c>
      <c r="G625" s="2">
        <f t="shared" si="9"/>
        <v>88.8</v>
      </c>
      <c r="I625" s="525"/>
      <c r="K625" s="148"/>
    </row>
    <row r="626" spans="1:12">
      <c r="B626" s="526"/>
      <c r="C626" s="526"/>
      <c r="D626" t="s">
        <v>66</v>
      </c>
      <c r="E626" s="148">
        <v>10</v>
      </c>
      <c r="G626" s="2">
        <f t="shared" si="9"/>
        <v>98.8</v>
      </c>
      <c r="I626" s="525"/>
      <c r="K626" s="148"/>
    </row>
    <row r="627" spans="1:12">
      <c r="A627" s="7">
        <v>44804</v>
      </c>
      <c r="B627" s="526" t="s">
        <v>116</v>
      </c>
      <c r="C627" s="526" t="s">
        <v>28</v>
      </c>
      <c r="D627" t="s">
        <v>18</v>
      </c>
      <c r="E627" s="2"/>
      <c r="F627" s="2">
        <v>60</v>
      </c>
      <c r="G627" s="2">
        <f t="shared" si="9"/>
        <v>38.799999999999997</v>
      </c>
      <c r="I627" s="525"/>
      <c r="K627" s="2"/>
    </row>
    <row r="628" spans="1:12">
      <c r="A628" s="7">
        <v>44804</v>
      </c>
      <c r="B628" s="526" t="s">
        <v>116</v>
      </c>
      <c r="C628" s="526" t="s">
        <v>28</v>
      </c>
      <c r="D628" t="s">
        <v>19</v>
      </c>
      <c r="E628" s="2"/>
      <c r="F628" s="2">
        <v>5</v>
      </c>
      <c r="G628" s="2">
        <f t="shared" si="9"/>
        <v>33.799999999999997</v>
      </c>
      <c r="I628" s="526"/>
      <c r="K628" s="2"/>
    </row>
    <row r="629" spans="1:12">
      <c r="A629" s="7">
        <v>44859</v>
      </c>
      <c r="B629" s="526">
        <v>25673</v>
      </c>
      <c r="C629" s="526" t="s">
        <v>28</v>
      </c>
      <c r="D629" t="s">
        <v>16</v>
      </c>
      <c r="E629" s="2"/>
      <c r="F629" s="2">
        <v>16.8</v>
      </c>
      <c r="G629" s="2">
        <f t="shared" si="9"/>
        <v>16.999999999999996</v>
      </c>
      <c r="I629" s="525"/>
      <c r="K629" s="2"/>
    </row>
    <row r="630" spans="1:12">
      <c r="A630" s="7">
        <v>44859</v>
      </c>
      <c r="B630" s="526">
        <v>25673</v>
      </c>
      <c r="C630" s="526" t="s">
        <v>28</v>
      </c>
      <c r="D630" t="s">
        <v>17</v>
      </c>
      <c r="E630" s="2"/>
      <c r="F630" s="2">
        <v>7</v>
      </c>
      <c r="G630" s="2">
        <f t="shared" si="9"/>
        <v>9.9999999999999964</v>
      </c>
      <c r="K630" s="2"/>
    </row>
    <row r="631" spans="1:12">
      <c r="A631" s="7">
        <v>44987</v>
      </c>
      <c r="B631" s="526" t="s">
        <v>442</v>
      </c>
      <c r="C631" s="526" t="s">
        <v>28</v>
      </c>
      <c r="D631" t="s">
        <v>66</v>
      </c>
      <c r="E631" s="2"/>
      <c r="F631" s="148">
        <v>10</v>
      </c>
      <c r="G631" s="2">
        <f t="shared" si="9"/>
        <v>0</v>
      </c>
      <c r="K631" s="2"/>
    </row>
    <row r="632" spans="1:12">
      <c r="A632" s="88">
        <v>44834</v>
      </c>
      <c r="B632" s="525" t="s">
        <v>14</v>
      </c>
      <c r="C632" s="525" t="s">
        <v>184</v>
      </c>
      <c r="D632" t="s">
        <v>16</v>
      </c>
      <c r="E632" s="2">
        <v>21.3</v>
      </c>
      <c r="G632" s="2">
        <f t="shared" si="9"/>
        <v>21.3</v>
      </c>
      <c r="K632" s="8"/>
      <c r="L632" s="37"/>
    </row>
    <row r="633" spans="1:12">
      <c r="A633" s="86"/>
      <c r="B633" s="526"/>
      <c r="C633" s="526"/>
      <c r="D633" t="s">
        <v>17</v>
      </c>
      <c r="E633" s="2">
        <v>8.1999999999999993</v>
      </c>
      <c r="G633" s="2">
        <f t="shared" si="9"/>
        <v>29.5</v>
      </c>
    </row>
    <row r="634" spans="1:12">
      <c r="A634" s="86"/>
      <c r="B634" s="526"/>
      <c r="C634" s="526"/>
      <c r="D634" t="s">
        <v>18</v>
      </c>
      <c r="E634" s="2">
        <v>60</v>
      </c>
      <c r="G634" s="2">
        <f t="shared" si="9"/>
        <v>89.5</v>
      </c>
    </row>
    <row r="635" spans="1:12">
      <c r="A635" s="86"/>
      <c r="B635" s="526"/>
      <c r="C635" s="526"/>
      <c r="D635" t="s">
        <v>19</v>
      </c>
      <c r="E635" s="2">
        <v>5</v>
      </c>
      <c r="G635" s="2">
        <f t="shared" si="9"/>
        <v>94.5</v>
      </c>
    </row>
    <row r="636" spans="1:12">
      <c r="A636" s="86">
        <v>44834</v>
      </c>
      <c r="B636" s="526" t="s">
        <v>117</v>
      </c>
      <c r="C636" s="526" t="s">
        <v>184</v>
      </c>
      <c r="D636" t="s">
        <v>18</v>
      </c>
      <c r="E636" s="2"/>
      <c r="F636" s="2">
        <v>60</v>
      </c>
      <c r="G636" s="2">
        <f t="shared" si="9"/>
        <v>34.5</v>
      </c>
    </row>
    <row r="637" spans="1:12">
      <c r="A637" s="86">
        <v>44834</v>
      </c>
      <c r="B637" s="526" t="s">
        <v>117</v>
      </c>
      <c r="C637" s="526" t="s">
        <v>184</v>
      </c>
      <c r="D637" t="s">
        <v>19</v>
      </c>
      <c r="E637" s="2"/>
      <c r="F637" s="2">
        <v>5</v>
      </c>
      <c r="G637" s="2">
        <f t="shared" si="9"/>
        <v>29.5</v>
      </c>
    </row>
    <row r="638" spans="1:12">
      <c r="A638" s="7">
        <v>44859</v>
      </c>
      <c r="B638" s="526">
        <v>25673</v>
      </c>
      <c r="C638" s="526" t="s">
        <v>184</v>
      </c>
      <c r="D638" t="s">
        <v>16</v>
      </c>
      <c r="F638" s="2">
        <v>21.3</v>
      </c>
      <c r="G638" s="2">
        <f t="shared" si="9"/>
        <v>8.1999999999999993</v>
      </c>
    </row>
    <row r="639" spans="1:12">
      <c r="A639" s="7">
        <v>44859</v>
      </c>
      <c r="B639" s="526">
        <v>25673</v>
      </c>
      <c r="C639" s="526" t="s">
        <v>184</v>
      </c>
      <c r="D639" t="s">
        <v>17</v>
      </c>
      <c r="F639" s="2">
        <v>8.1999999999999993</v>
      </c>
      <c r="G639" s="2">
        <f t="shared" si="9"/>
        <v>0</v>
      </c>
    </row>
    <row r="640" spans="1:12">
      <c r="A640" s="44">
        <v>44865</v>
      </c>
      <c r="B640" s="525" t="s">
        <v>14</v>
      </c>
      <c r="C640" s="525" t="s">
        <v>30</v>
      </c>
      <c r="D640" t="s">
        <v>16</v>
      </c>
      <c r="E640" s="148">
        <v>21.2</v>
      </c>
      <c r="G640" s="2">
        <f t="shared" si="9"/>
        <v>21.2</v>
      </c>
    </row>
    <row r="641" spans="1:7">
      <c r="A641" s="44"/>
      <c r="B641" s="525"/>
      <c r="C641" s="525"/>
      <c r="D641" t="s">
        <v>17</v>
      </c>
      <c r="E641" s="148">
        <v>4.9000000000000004</v>
      </c>
      <c r="G641" s="2">
        <f t="shared" si="9"/>
        <v>26.1</v>
      </c>
    </row>
    <row r="642" spans="1:7">
      <c r="A642" s="44"/>
      <c r="B642" s="525"/>
      <c r="C642" s="525"/>
      <c r="D642" t="s">
        <v>18</v>
      </c>
      <c r="E642" s="148">
        <v>60</v>
      </c>
      <c r="G642" s="2">
        <f t="shared" si="9"/>
        <v>86.1</v>
      </c>
    </row>
    <row r="643" spans="1:7">
      <c r="A643" s="44"/>
      <c r="B643" s="525"/>
      <c r="C643" s="525"/>
      <c r="D643" t="s">
        <v>19</v>
      </c>
      <c r="E643" s="148">
        <v>5</v>
      </c>
      <c r="G643" s="2">
        <f t="shared" si="9"/>
        <v>91.1</v>
      </c>
    </row>
    <row r="644" spans="1:7">
      <c r="A644" s="7">
        <v>44865</v>
      </c>
      <c r="B644" s="526" t="s">
        <v>118</v>
      </c>
      <c r="C644" s="526" t="s">
        <v>30</v>
      </c>
      <c r="D644" t="s">
        <v>18</v>
      </c>
      <c r="E644" s="148"/>
      <c r="F644" s="148">
        <v>60</v>
      </c>
      <c r="G644" s="2">
        <f t="shared" si="9"/>
        <v>31.099999999999994</v>
      </c>
    </row>
    <row r="645" spans="1:7">
      <c r="A645" s="7">
        <v>44865</v>
      </c>
      <c r="B645" s="526" t="s">
        <v>118</v>
      </c>
      <c r="C645" s="526" t="s">
        <v>30</v>
      </c>
      <c r="D645" t="s">
        <v>19</v>
      </c>
      <c r="E645" s="148"/>
      <c r="F645" s="148">
        <v>5</v>
      </c>
      <c r="G645" s="2">
        <f t="shared" si="9"/>
        <v>26.099999999999994</v>
      </c>
    </row>
    <row r="646" spans="1:7">
      <c r="A646" s="7">
        <v>44925</v>
      </c>
      <c r="B646" s="526" t="s">
        <v>443</v>
      </c>
      <c r="C646" s="526" t="s">
        <v>30</v>
      </c>
      <c r="D646" t="s">
        <v>16</v>
      </c>
      <c r="E646" s="148"/>
      <c r="F646" s="148">
        <v>21.2</v>
      </c>
      <c r="G646" s="2">
        <f t="shared" si="9"/>
        <v>4.899999999999995</v>
      </c>
    </row>
    <row r="647" spans="1:7">
      <c r="A647" s="7">
        <v>44925</v>
      </c>
      <c r="B647" s="526" t="s">
        <v>443</v>
      </c>
      <c r="C647" s="526" t="s">
        <v>30</v>
      </c>
      <c r="D647" t="s">
        <v>17</v>
      </c>
      <c r="E647" s="148"/>
      <c r="F647" s="148">
        <v>4.9000000000000004</v>
      </c>
      <c r="G647" s="2">
        <f t="shared" si="9"/>
        <v>0</v>
      </c>
    </row>
    <row r="648" spans="1:7">
      <c r="A648" s="88">
        <v>44895</v>
      </c>
      <c r="B648" s="525" t="s">
        <v>14</v>
      </c>
      <c r="C648" s="525" t="s">
        <v>33</v>
      </c>
      <c r="D648" t="s">
        <v>16</v>
      </c>
      <c r="E648" s="2">
        <v>23.7</v>
      </c>
      <c r="G648" s="2">
        <f t="shared" si="9"/>
        <v>23.7</v>
      </c>
    </row>
    <row r="649" spans="1:7">
      <c r="A649" s="86"/>
      <c r="B649" s="526"/>
      <c r="C649" s="526"/>
      <c r="D649" t="s">
        <v>17</v>
      </c>
      <c r="E649" s="2">
        <v>6.3</v>
      </c>
      <c r="G649" s="2">
        <f t="shared" si="9"/>
        <v>30</v>
      </c>
    </row>
    <row r="650" spans="1:7">
      <c r="A650" s="86"/>
      <c r="B650" s="526"/>
      <c r="C650" s="526"/>
      <c r="D650" t="s">
        <v>18</v>
      </c>
      <c r="E650" s="2">
        <v>60</v>
      </c>
      <c r="G650" s="2">
        <f t="shared" si="9"/>
        <v>90</v>
      </c>
    </row>
    <row r="651" spans="1:7">
      <c r="A651" s="86"/>
      <c r="B651" s="526"/>
      <c r="C651" s="526"/>
      <c r="D651" t="s">
        <v>19</v>
      </c>
      <c r="E651" s="2">
        <v>5</v>
      </c>
      <c r="G651" s="2">
        <f t="shared" si="9"/>
        <v>95</v>
      </c>
    </row>
    <row r="652" spans="1:7">
      <c r="A652" s="7">
        <v>44895</v>
      </c>
      <c r="B652" s="526" t="s">
        <v>132</v>
      </c>
      <c r="C652" s="526" t="s">
        <v>33</v>
      </c>
      <c r="D652" t="s">
        <v>18</v>
      </c>
      <c r="E652" s="2"/>
      <c r="F652" s="2">
        <v>60</v>
      </c>
      <c r="G652" s="2">
        <f t="shared" ref="G652:G659" si="10">+G651+E652-F652</f>
        <v>35</v>
      </c>
    </row>
    <row r="653" spans="1:7">
      <c r="A653" s="7">
        <v>44895</v>
      </c>
      <c r="B653" s="526" t="s">
        <v>132</v>
      </c>
      <c r="C653" s="526" t="s">
        <v>33</v>
      </c>
      <c r="D653" t="s">
        <v>19</v>
      </c>
      <c r="F653" s="11">
        <v>5</v>
      </c>
      <c r="G653" s="2">
        <f t="shared" si="10"/>
        <v>30</v>
      </c>
    </row>
    <row r="654" spans="1:7">
      <c r="A654" s="7">
        <v>44925</v>
      </c>
      <c r="B654" s="526" t="s">
        <v>443</v>
      </c>
      <c r="C654" s="526" t="s">
        <v>33</v>
      </c>
      <c r="D654" t="s">
        <v>16</v>
      </c>
      <c r="F654" s="2">
        <v>23.7</v>
      </c>
      <c r="G654" s="2">
        <f t="shared" si="10"/>
        <v>6.3000000000000007</v>
      </c>
    </row>
    <row r="655" spans="1:7">
      <c r="A655" s="7">
        <v>44925</v>
      </c>
      <c r="B655" s="526" t="s">
        <v>443</v>
      </c>
      <c r="C655" s="526" t="s">
        <v>33</v>
      </c>
      <c r="D655" t="s">
        <v>17</v>
      </c>
      <c r="F655" s="2">
        <v>6.3</v>
      </c>
      <c r="G655" s="2">
        <f t="shared" si="10"/>
        <v>0</v>
      </c>
    </row>
    <row r="656" spans="1:7">
      <c r="A656" s="88">
        <v>44926</v>
      </c>
      <c r="B656" s="525" t="s">
        <v>14</v>
      </c>
      <c r="C656" s="525" t="s">
        <v>34</v>
      </c>
      <c r="D656" t="s">
        <v>16</v>
      </c>
      <c r="E656" s="2">
        <v>27</v>
      </c>
      <c r="G656" s="2">
        <f t="shared" si="10"/>
        <v>27</v>
      </c>
    </row>
    <row r="657" spans="1:10">
      <c r="A657" s="86"/>
      <c r="B657" s="526"/>
      <c r="C657" s="526"/>
      <c r="D657" t="s">
        <v>17</v>
      </c>
      <c r="E657" s="2">
        <v>5.7</v>
      </c>
      <c r="G657" s="2">
        <f t="shared" si="10"/>
        <v>32.700000000000003</v>
      </c>
    </row>
    <row r="658" spans="1:10">
      <c r="A658" s="86"/>
      <c r="B658" s="526"/>
      <c r="C658" s="526"/>
      <c r="D658" t="s">
        <v>18</v>
      </c>
      <c r="E658" s="2">
        <v>60</v>
      </c>
      <c r="G658" s="2">
        <f t="shared" si="10"/>
        <v>92.7</v>
      </c>
    </row>
    <row r="659" spans="1:10">
      <c r="A659" s="86"/>
      <c r="B659" s="526"/>
      <c r="C659" s="526"/>
      <c r="D659" t="s">
        <v>19</v>
      </c>
      <c r="E659" s="2">
        <v>5</v>
      </c>
      <c r="G659" s="2">
        <f t="shared" si="10"/>
        <v>97.7</v>
      </c>
      <c r="H659" s="525"/>
      <c r="J659" s="148"/>
    </row>
    <row r="660" spans="1:10">
      <c r="A660" s="86">
        <v>44926</v>
      </c>
      <c r="B660" s="526" t="s">
        <v>121</v>
      </c>
      <c r="C660" s="526" t="s">
        <v>34</v>
      </c>
      <c r="D660" t="s">
        <v>18</v>
      </c>
      <c r="E660" s="2"/>
      <c r="F660" s="2">
        <v>60</v>
      </c>
      <c r="G660" s="2">
        <f t="shared" ref="G660:G675" si="11">+G659+E660-F660</f>
        <v>37.700000000000003</v>
      </c>
      <c r="H660" s="525"/>
      <c r="J660" s="2"/>
    </row>
    <row r="661" spans="1:10">
      <c r="A661" s="86">
        <v>44926</v>
      </c>
      <c r="B661" s="526" t="s">
        <v>121</v>
      </c>
      <c r="C661" s="526" t="s">
        <v>34</v>
      </c>
      <c r="D661" t="s">
        <v>19</v>
      </c>
      <c r="E661" s="2"/>
      <c r="F661" s="2">
        <v>5</v>
      </c>
      <c r="G661" s="2">
        <f t="shared" si="11"/>
        <v>32.700000000000003</v>
      </c>
      <c r="H661" s="526"/>
      <c r="J661" s="2"/>
    </row>
    <row r="662" spans="1:10">
      <c r="A662" s="86">
        <v>44987</v>
      </c>
      <c r="B662" s="526" t="s">
        <v>444</v>
      </c>
      <c r="C662" s="526" t="s">
        <v>34</v>
      </c>
      <c r="D662" t="s">
        <v>16</v>
      </c>
      <c r="E662" s="2"/>
      <c r="F662" s="2">
        <v>27</v>
      </c>
      <c r="G662" s="2">
        <f t="shared" si="11"/>
        <v>5.7000000000000028</v>
      </c>
      <c r="H662" s="526"/>
      <c r="J662" s="2"/>
    </row>
    <row r="663" spans="1:10">
      <c r="A663" s="86">
        <v>44987</v>
      </c>
      <c r="B663" s="526" t="s">
        <v>444</v>
      </c>
      <c r="C663" s="526" t="s">
        <v>34</v>
      </c>
      <c r="D663" t="s">
        <v>17</v>
      </c>
      <c r="E663" s="2"/>
      <c r="F663" s="2">
        <v>5.7</v>
      </c>
      <c r="G663" s="2">
        <f t="shared" si="11"/>
        <v>0</v>
      </c>
      <c r="H663" s="526"/>
      <c r="J663" s="2"/>
    </row>
    <row r="664" spans="1:10">
      <c r="A664" s="44">
        <v>44957</v>
      </c>
      <c r="B664" s="525" t="s">
        <v>14</v>
      </c>
      <c r="C664" s="525" t="s">
        <v>15</v>
      </c>
      <c r="D664" t="s">
        <v>16</v>
      </c>
      <c r="E664" s="241">
        <v>24.5</v>
      </c>
      <c r="F664" s="241"/>
      <c r="G664" s="2">
        <f t="shared" si="11"/>
        <v>24.5</v>
      </c>
      <c r="H664" s="525"/>
      <c r="J664" s="241"/>
    </row>
    <row r="665" spans="1:10">
      <c r="B665" s="526"/>
      <c r="C665" s="526"/>
      <c r="D665" t="s">
        <v>17</v>
      </c>
      <c r="E665" s="241">
        <v>5</v>
      </c>
      <c r="F665" s="241"/>
      <c r="G665" s="2">
        <f t="shared" si="11"/>
        <v>29.5</v>
      </c>
      <c r="H665" s="526"/>
      <c r="J665" s="241"/>
    </row>
    <row r="666" spans="1:10">
      <c r="B666" s="526"/>
      <c r="C666" s="526"/>
      <c r="D666" t="s">
        <v>18</v>
      </c>
      <c r="E666" s="241">
        <v>60</v>
      </c>
      <c r="F666" s="241"/>
      <c r="G666" s="2">
        <f t="shared" si="11"/>
        <v>89.5</v>
      </c>
    </row>
    <row r="667" spans="1:10">
      <c r="B667" s="526"/>
      <c r="C667" s="526"/>
      <c r="D667" t="s">
        <v>19</v>
      </c>
      <c r="E667" s="241">
        <v>5</v>
      </c>
      <c r="F667" s="241"/>
      <c r="G667" s="2">
        <f t="shared" si="11"/>
        <v>94.5</v>
      </c>
    </row>
    <row r="668" spans="1:10">
      <c r="A668" s="7">
        <v>44957</v>
      </c>
      <c r="B668" s="526" t="s">
        <v>119</v>
      </c>
      <c r="C668" s="526" t="s">
        <v>15</v>
      </c>
      <c r="D668" t="s">
        <v>18</v>
      </c>
      <c r="E668" s="241"/>
      <c r="F668" s="241">
        <v>60</v>
      </c>
      <c r="G668" s="2">
        <f t="shared" si="11"/>
        <v>34.5</v>
      </c>
      <c r="J668" s="8"/>
    </row>
    <row r="669" spans="1:10">
      <c r="A669" s="7">
        <v>44957</v>
      </c>
      <c r="B669" s="526" t="s">
        <v>119</v>
      </c>
      <c r="C669" s="526" t="s">
        <v>15</v>
      </c>
      <c r="D669" t="s">
        <v>19</v>
      </c>
      <c r="E669" s="241"/>
      <c r="F669" s="241">
        <v>5</v>
      </c>
      <c r="G669" s="2">
        <f t="shared" si="11"/>
        <v>29.5</v>
      </c>
    </row>
    <row r="670" spans="1:10">
      <c r="A670" s="86">
        <v>44987</v>
      </c>
      <c r="B670" s="526" t="s">
        <v>445</v>
      </c>
      <c r="C670" s="526" t="s">
        <v>15</v>
      </c>
      <c r="D670" t="s">
        <v>16</v>
      </c>
      <c r="F670" s="241">
        <v>24.5</v>
      </c>
      <c r="G670" s="2">
        <f t="shared" si="11"/>
        <v>5</v>
      </c>
    </row>
    <row r="671" spans="1:10">
      <c r="A671" s="86">
        <v>44987</v>
      </c>
      <c r="B671" s="526" t="s">
        <v>445</v>
      </c>
      <c r="C671" s="526" t="s">
        <v>15</v>
      </c>
      <c r="D671" t="s">
        <v>17</v>
      </c>
      <c r="F671" s="241">
        <v>5</v>
      </c>
      <c r="G671" s="2">
        <f>+G670+E671-F671</f>
        <v>0</v>
      </c>
    </row>
    <row r="672" spans="1:10">
      <c r="A672" s="44">
        <v>44985</v>
      </c>
      <c r="B672" s="525" t="s">
        <v>14</v>
      </c>
      <c r="C672" s="525" t="s">
        <v>20</v>
      </c>
      <c r="D672" t="s">
        <v>16</v>
      </c>
      <c r="E672" s="241">
        <v>26.7</v>
      </c>
      <c r="F672" s="241"/>
      <c r="G672" s="2">
        <f>+G671+E672-F672</f>
        <v>26.7</v>
      </c>
    </row>
    <row r="673" spans="1:12">
      <c r="B673" s="526"/>
      <c r="C673" s="526"/>
      <c r="D673" t="s">
        <v>17</v>
      </c>
      <c r="E673" s="241">
        <v>2</v>
      </c>
      <c r="F673" s="241"/>
      <c r="G673" s="2">
        <f>+G672+E673-F673</f>
        <v>28.7</v>
      </c>
    </row>
    <row r="674" spans="1:12">
      <c r="B674" s="526"/>
      <c r="C674" s="526"/>
      <c r="D674" t="s">
        <v>18</v>
      </c>
      <c r="E674" s="241">
        <v>56</v>
      </c>
      <c r="F674" s="241"/>
      <c r="G674" s="2">
        <f>+G673+E674-F674</f>
        <v>84.7</v>
      </c>
    </row>
    <row r="675" spans="1:12">
      <c r="B675" s="526"/>
      <c r="C675" s="526"/>
      <c r="D675" t="s">
        <v>19</v>
      </c>
      <c r="E675" s="241">
        <v>5</v>
      </c>
      <c r="F675" s="241"/>
      <c r="G675" s="2">
        <f>+G674+E675-F675</f>
        <v>89.7</v>
      </c>
    </row>
    <row r="676" spans="1:12">
      <c r="A676" s="7">
        <v>44985</v>
      </c>
      <c r="B676" s="526" t="s">
        <v>135</v>
      </c>
      <c r="C676" s="526" t="s">
        <v>20</v>
      </c>
      <c r="D676" t="s">
        <v>18</v>
      </c>
      <c r="E676" s="241"/>
      <c r="F676" s="241">
        <v>56</v>
      </c>
      <c r="G676" s="2">
        <f t="shared" ref="G676:G746" si="12">+G675+E676-F676</f>
        <v>33.700000000000003</v>
      </c>
    </row>
    <row r="677" spans="1:12">
      <c r="A677" s="7">
        <v>44985</v>
      </c>
      <c r="B677" s="526" t="s">
        <v>135</v>
      </c>
      <c r="C677" s="526" t="s">
        <v>20</v>
      </c>
      <c r="D677" t="s">
        <v>19</v>
      </c>
      <c r="E677" s="241"/>
      <c r="F677" s="241">
        <v>5</v>
      </c>
      <c r="G677" s="2">
        <f t="shared" si="12"/>
        <v>28.700000000000003</v>
      </c>
    </row>
    <row r="678" spans="1:12">
      <c r="A678" s="7">
        <v>45010</v>
      </c>
      <c r="B678" s="526">
        <v>26688</v>
      </c>
      <c r="C678" s="526" t="s">
        <v>20</v>
      </c>
      <c r="D678" t="s">
        <v>16</v>
      </c>
      <c r="F678" s="2">
        <v>26.7</v>
      </c>
      <c r="G678" s="2">
        <f t="shared" si="12"/>
        <v>2.0000000000000036</v>
      </c>
    </row>
    <row r="679" spans="1:12">
      <c r="A679" s="7">
        <v>45010</v>
      </c>
      <c r="B679" s="526">
        <v>26688</v>
      </c>
      <c r="C679" s="526" t="s">
        <v>20</v>
      </c>
      <c r="D679" t="s">
        <v>17</v>
      </c>
      <c r="F679" s="2">
        <v>2</v>
      </c>
      <c r="G679" s="2">
        <f t="shared" si="12"/>
        <v>3.5527136788005009E-15</v>
      </c>
    </row>
    <row r="680" spans="1:12">
      <c r="A680" s="88">
        <v>45016</v>
      </c>
      <c r="B680" s="525" t="s">
        <v>14</v>
      </c>
      <c r="C680" s="525" t="s">
        <v>23</v>
      </c>
      <c r="D680" t="s">
        <v>16</v>
      </c>
      <c r="E680" s="241">
        <v>30.7</v>
      </c>
      <c r="F680" s="241"/>
      <c r="G680" s="2">
        <f t="shared" si="12"/>
        <v>30.700000000000003</v>
      </c>
    </row>
    <row r="681" spans="1:12">
      <c r="A681" s="86"/>
      <c r="B681" s="526"/>
      <c r="C681" s="526"/>
      <c r="D681" t="s">
        <v>17</v>
      </c>
      <c r="E681" s="241">
        <v>2</v>
      </c>
      <c r="F681" s="241"/>
      <c r="G681" s="2">
        <f t="shared" si="12"/>
        <v>32.700000000000003</v>
      </c>
    </row>
    <row r="682" spans="1:12">
      <c r="A682" s="86"/>
      <c r="B682" s="526"/>
      <c r="C682" s="526"/>
      <c r="D682" t="s">
        <v>18</v>
      </c>
      <c r="E682" s="241">
        <v>60</v>
      </c>
      <c r="F682" s="241"/>
      <c r="G682" s="2">
        <f t="shared" si="12"/>
        <v>92.7</v>
      </c>
    </row>
    <row r="683" spans="1:12">
      <c r="A683" s="86"/>
      <c r="B683" s="526"/>
      <c r="C683" s="526"/>
      <c r="D683" t="s">
        <v>19</v>
      </c>
      <c r="E683" s="241">
        <v>5</v>
      </c>
      <c r="F683" s="241"/>
      <c r="G683" s="2">
        <f t="shared" si="12"/>
        <v>97.7</v>
      </c>
    </row>
    <row r="684" spans="1:12">
      <c r="A684" s="86">
        <v>45016</v>
      </c>
      <c r="B684" s="526" t="s">
        <v>124</v>
      </c>
      <c r="C684" s="526" t="s">
        <v>23</v>
      </c>
      <c r="D684" t="s">
        <v>18</v>
      </c>
      <c r="E684" s="241"/>
      <c r="F684" s="241">
        <v>60</v>
      </c>
      <c r="G684" s="2">
        <f t="shared" si="12"/>
        <v>37.700000000000003</v>
      </c>
      <c r="J684" s="525"/>
      <c r="L684" s="241"/>
    </row>
    <row r="685" spans="1:12">
      <c r="A685" s="86">
        <v>45016</v>
      </c>
      <c r="B685" s="526" t="s">
        <v>124</v>
      </c>
      <c r="C685" s="526" t="s">
        <v>23</v>
      </c>
      <c r="D685" t="s">
        <v>19</v>
      </c>
      <c r="E685" s="241"/>
      <c r="F685" s="241">
        <v>5</v>
      </c>
      <c r="G685" s="2">
        <f t="shared" si="12"/>
        <v>32.700000000000003</v>
      </c>
      <c r="J685" s="526"/>
      <c r="L685" s="241"/>
    </row>
    <row r="686" spans="1:12">
      <c r="A686" s="86">
        <v>45108</v>
      </c>
      <c r="B686" s="526">
        <v>27004</v>
      </c>
      <c r="C686" s="526" t="s">
        <v>23</v>
      </c>
      <c r="D686" t="s">
        <v>16</v>
      </c>
      <c r="E686" s="241"/>
      <c r="F686" s="241">
        <v>30.7</v>
      </c>
      <c r="G686" s="2">
        <f t="shared" si="12"/>
        <v>2.0000000000000036</v>
      </c>
      <c r="J686" s="526"/>
      <c r="L686" s="241"/>
    </row>
    <row r="687" spans="1:12">
      <c r="A687" s="86">
        <v>45108</v>
      </c>
      <c r="B687" s="526">
        <v>27004</v>
      </c>
      <c r="C687" s="526" t="s">
        <v>23</v>
      </c>
      <c r="D687" t="s">
        <v>17</v>
      </c>
      <c r="E687" s="241"/>
      <c r="F687" s="241">
        <v>2</v>
      </c>
      <c r="G687" s="2">
        <f t="shared" si="12"/>
        <v>3.5527136788005009E-15</v>
      </c>
      <c r="J687" s="526"/>
      <c r="L687" s="241"/>
    </row>
    <row r="688" spans="1:12">
      <c r="A688" s="88">
        <v>45046</v>
      </c>
      <c r="B688" s="525" t="s">
        <v>14</v>
      </c>
      <c r="C688" s="525" t="s">
        <v>24</v>
      </c>
      <c r="D688" t="s">
        <v>16</v>
      </c>
      <c r="E688" s="240">
        <v>32.1</v>
      </c>
      <c r="F688" s="240"/>
      <c r="G688" s="2">
        <f t="shared" si="12"/>
        <v>32.100000000000009</v>
      </c>
      <c r="J688" s="525"/>
      <c r="L688" s="240"/>
    </row>
    <row r="689" spans="1:12">
      <c r="A689" s="86"/>
      <c r="B689" s="526"/>
      <c r="C689" s="526"/>
      <c r="D689" t="s">
        <v>17</v>
      </c>
      <c r="E689" s="240">
        <v>2</v>
      </c>
      <c r="F689" s="240"/>
      <c r="G689" s="2">
        <f t="shared" si="12"/>
        <v>34.100000000000009</v>
      </c>
      <c r="J689" s="526"/>
      <c r="L689" s="240"/>
    </row>
    <row r="690" spans="1:12">
      <c r="A690" s="86"/>
      <c r="B690" s="526"/>
      <c r="C690" s="526"/>
      <c r="D690" t="s">
        <v>18</v>
      </c>
      <c r="E690" s="240">
        <v>60</v>
      </c>
      <c r="F690" s="240"/>
      <c r="G690" s="2">
        <f t="shared" si="12"/>
        <v>94.100000000000009</v>
      </c>
      <c r="J690" s="525"/>
      <c r="L690" s="240"/>
    </row>
    <row r="691" spans="1:12">
      <c r="A691" s="86"/>
      <c r="B691" s="526"/>
      <c r="C691" s="526"/>
      <c r="D691" t="s">
        <v>19</v>
      </c>
      <c r="E691" s="240">
        <v>5</v>
      </c>
      <c r="F691" s="240"/>
      <c r="G691" s="2">
        <f t="shared" si="12"/>
        <v>99.100000000000009</v>
      </c>
      <c r="J691" s="526"/>
      <c r="L691" s="240"/>
    </row>
    <row r="692" spans="1:12">
      <c r="A692" s="86">
        <v>45046</v>
      </c>
      <c r="B692" s="526" t="s">
        <v>125</v>
      </c>
      <c r="C692" s="526" t="s">
        <v>24</v>
      </c>
      <c r="D692" t="s">
        <v>18</v>
      </c>
      <c r="E692" s="240"/>
      <c r="F692" s="240">
        <v>60</v>
      </c>
      <c r="G692" s="2">
        <f t="shared" si="12"/>
        <v>39.100000000000009</v>
      </c>
      <c r="L692" s="37"/>
    </row>
    <row r="693" spans="1:12">
      <c r="A693" s="86">
        <v>45046</v>
      </c>
      <c r="B693" s="526" t="s">
        <v>125</v>
      </c>
      <c r="C693" s="526" t="s">
        <v>24</v>
      </c>
      <c r="D693" t="s">
        <v>19</v>
      </c>
      <c r="E693" s="240"/>
      <c r="F693" s="240">
        <v>5</v>
      </c>
      <c r="G693" s="2">
        <f t="shared" si="12"/>
        <v>34.100000000000009</v>
      </c>
    </row>
    <row r="694" spans="1:12">
      <c r="A694" s="86">
        <v>45108</v>
      </c>
      <c r="B694" s="526">
        <v>27004</v>
      </c>
      <c r="C694" s="526" t="s">
        <v>24</v>
      </c>
      <c r="D694" t="s">
        <v>16</v>
      </c>
      <c r="E694" s="240"/>
      <c r="F694" s="240">
        <v>32.1</v>
      </c>
      <c r="G694" s="2">
        <f t="shared" si="12"/>
        <v>2.0000000000000071</v>
      </c>
    </row>
    <row r="695" spans="1:12">
      <c r="A695" s="86">
        <v>45108</v>
      </c>
      <c r="B695" s="526">
        <v>27004</v>
      </c>
      <c r="C695" s="526" t="s">
        <v>24</v>
      </c>
      <c r="D695" t="s">
        <v>17</v>
      </c>
      <c r="E695" s="240"/>
      <c r="F695" s="240">
        <v>2</v>
      </c>
      <c r="G695" s="2">
        <f t="shared" si="12"/>
        <v>7.1054273576010019E-15</v>
      </c>
    </row>
    <row r="696" spans="1:12">
      <c r="A696" s="88">
        <v>45077</v>
      </c>
      <c r="B696" s="525" t="s">
        <v>14</v>
      </c>
      <c r="C696" s="525" t="s">
        <v>25</v>
      </c>
      <c r="D696" t="s">
        <v>16</v>
      </c>
      <c r="E696" s="240">
        <v>29.7</v>
      </c>
      <c r="F696" s="240"/>
      <c r="G696" s="2">
        <f t="shared" si="12"/>
        <v>29.700000000000006</v>
      </c>
    </row>
    <row r="697" spans="1:12">
      <c r="A697" s="86"/>
      <c r="B697" s="526"/>
      <c r="C697" s="526"/>
      <c r="D697" t="s">
        <v>17</v>
      </c>
      <c r="E697" s="240">
        <v>2</v>
      </c>
      <c r="F697" s="240"/>
      <c r="G697" s="2">
        <f>+G696+E697-F697</f>
        <v>31.700000000000006</v>
      </c>
    </row>
    <row r="698" spans="1:12">
      <c r="A698" s="86"/>
      <c r="B698" s="526"/>
      <c r="C698" s="526"/>
      <c r="D698" t="s">
        <v>18</v>
      </c>
      <c r="E698" s="240">
        <v>60</v>
      </c>
      <c r="F698" s="240"/>
      <c r="G698" s="2">
        <f>+G697+E698-F698</f>
        <v>91.7</v>
      </c>
    </row>
    <row r="699" spans="1:12">
      <c r="A699" s="86"/>
      <c r="B699" s="526"/>
      <c r="C699" s="526"/>
      <c r="D699" t="s">
        <v>19</v>
      </c>
      <c r="E699" s="240">
        <v>5</v>
      </c>
      <c r="F699" s="240"/>
      <c r="G699" s="2">
        <f>+G698+E699-F699</f>
        <v>96.7</v>
      </c>
    </row>
    <row r="700" spans="1:12">
      <c r="A700" s="86">
        <v>45077</v>
      </c>
      <c r="B700" s="526" t="s">
        <v>128</v>
      </c>
      <c r="C700" s="526" t="s">
        <v>25</v>
      </c>
      <c r="D700" t="s">
        <v>18</v>
      </c>
      <c r="E700" s="240"/>
      <c r="F700" s="240">
        <v>60</v>
      </c>
      <c r="G700" s="2">
        <f>+G699+E700-F700</f>
        <v>36.700000000000003</v>
      </c>
    </row>
    <row r="701" spans="1:12">
      <c r="A701" s="86">
        <v>45077</v>
      </c>
      <c r="B701" s="526" t="s">
        <v>128</v>
      </c>
      <c r="C701" s="526" t="s">
        <v>25</v>
      </c>
      <c r="D701" t="s">
        <v>19</v>
      </c>
      <c r="E701" s="240"/>
      <c r="F701" s="240">
        <v>5</v>
      </c>
      <c r="G701" s="2">
        <f>+G700+E701-F701</f>
        <v>31.700000000000003</v>
      </c>
    </row>
    <row r="702" spans="1:12">
      <c r="A702" s="7">
        <v>45108</v>
      </c>
      <c r="B702" s="526">
        <v>27004</v>
      </c>
      <c r="C702" s="526" t="s">
        <v>25</v>
      </c>
      <c r="D702" t="s">
        <v>16</v>
      </c>
      <c r="F702" s="2">
        <v>29.7</v>
      </c>
      <c r="G702" s="2">
        <f>+G701+E702-F702</f>
        <v>2.0000000000000036</v>
      </c>
    </row>
    <row r="703" spans="1:12">
      <c r="A703" s="7">
        <v>45108</v>
      </c>
      <c r="B703" s="526">
        <v>27004</v>
      </c>
      <c r="C703" s="526" t="s">
        <v>25</v>
      </c>
      <c r="D703" t="s">
        <v>17</v>
      </c>
      <c r="F703" s="2">
        <v>2</v>
      </c>
      <c r="G703" s="2">
        <f>+G702+E703-F703</f>
        <v>3.5527136788005009E-15</v>
      </c>
    </row>
    <row r="704" spans="1:12">
      <c r="A704" s="88">
        <v>45107</v>
      </c>
      <c r="B704" s="525" t="s">
        <v>14</v>
      </c>
      <c r="C704" s="525" t="s">
        <v>26</v>
      </c>
      <c r="D704" t="s">
        <v>16</v>
      </c>
      <c r="E704" s="240">
        <v>30.3</v>
      </c>
      <c r="F704" s="240"/>
      <c r="G704" s="2">
        <f>+G703+E704-F704</f>
        <v>30.300000000000004</v>
      </c>
    </row>
    <row r="705" spans="1:11">
      <c r="A705" s="86"/>
      <c r="B705" s="526"/>
      <c r="C705" s="526"/>
      <c r="D705" t="s">
        <v>17</v>
      </c>
      <c r="E705" s="240">
        <v>2</v>
      </c>
      <c r="F705" s="240"/>
      <c r="G705" s="2">
        <f>+G704+E705-F705</f>
        <v>32.300000000000004</v>
      </c>
    </row>
    <row r="706" spans="1:11">
      <c r="A706" s="86"/>
      <c r="B706" s="526"/>
      <c r="C706" s="526"/>
      <c r="D706" t="s">
        <v>18</v>
      </c>
      <c r="E706" s="240">
        <v>60</v>
      </c>
      <c r="F706" s="240"/>
      <c r="G706" s="2">
        <f>+G705+E706-F706</f>
        <v>92.300000000000011</v>
      </c>
    </row>
    <row r="707" spans="1:11">
      <c r="A707" s="86"/>
      <c r="B707" s="526"/>
      <c r="C707" s="526"/>
      <c r="D707" t="s">
        <v>19</v>
      </c>
      <c r="E707" s="240">
        <v>5</v>
      </c>
      <c r="F707" s="240"/>
      <c r="G707" s="2">
        <f>+G706+E707-F707</f>
        <v>97.300000000000011</v>
      </c>
    </row>
    <row r="708" spans="1:11">
      <c r="A708" s="86">
        <v>45107</v>
      </c>
      <c r="B708" s="526" t="s">
        <v>129</v>
      </c>
      <c r="C708" s="526" t="s">
        <v>26</v>
      </c>
      <c r="D708" t="s">
        <v>18</v>
      </c>
      <c r="E708" s="240"/>
      <c r="F708" s="240">
        <v>60</v>
      </c>
      <c r="G708" s="2">
        <f>+G707+E708-F708</f>
        <v>37.300000000000011</v>
      </c>
    </row>
    <row r="709" spans="1:11">
      <c r="A709" s="86">
        <v>45107</v>
      </c>
      <c r="B709" s="526" t="s">
        <v>129</v>
      </c>
      <c r="C709" s="526" t="s">
        <v>26</v>
      </c>
      <c r="D709" t="s">
        <v>19</v>
      </c>
      <c r="E709" s="240"/>
      <c r="F709" s="240">
        <v>5</v>
      </c>
      <c r="G709" s="2">
        <f>+G708+E709-F709</f>
        <v>32.300000000000011</v>
      </c>
    </row>
    <row r="710" spans="1:11">
      <c r="A710" s="86">
        <v>45216</v>
      </c>
      <c r="B710" s="526">
        <v>27637</v>
      </c>
      <c r="C710" s="526" t="s">
        <v>26</v>
      </c>
      <c r="D710" t="s">
        <v>16</v>
      </c>
      <c r="E710" s="240"/>
      <c r="F710" s="240">
        <v>30.3</v>
      </c>
      <c r="G710" s="2">
        <f>+G709+E710-F710</f>
        <v>2.0000000000000107</v>
      </c>
    </row>
    <row r="711" spans="1:11">
      <c r="A711" s="86">
        <v>45216</v>
      </c>
      <c r="B711" s="526">
        <v>27637</v>
      </c>
      <c r="C711" s="526" t="s">
        <v>26</v>
      </c>
      <c r="D711" t="s">
        <v>17</v>
      </c>
      <c r="E711" s="240"/>
      <c r="F711" s="240">
        <v>2</v>
      </c>
      <c r="G711" s="2">
        <f>+G710+E711-F711</f>
        <v>1.0658141036401503E-14</v>
      </c>
    </row>
    <row r="712" spans="1:11">
      <c r="A712" s="88">
        <v>45138</v>
      </c>
      <c r="B712" s="525" t="s">
        <v>14</v>
      </c>
      <c r="C712" s="525" t="s">
        <v>27</v>
      </c>
      <c r="D712" t="s">
        <v>16</v>
      </c>
      <c r="E712" s="240">
        <v>28.5</v>
      </c>
      <c r="F712" s="240"/>
      <c r="G712" s="2">
        <f>+G711+E712-F712</f>
        <v>28.500000000000011</v>
      </c>
      <c r="I712" s="525"/>
      <c r="K712" s="240"/>
    </row>
    <row r="713" spans="1:11">
      <c r="A713" s="86"/>
      <c r="B713" s="526"/>
      <c r="C713" s="526"/>
      <c r="D713" t="s">
        <v>17</v>
      </c>
      <c r="E713" s="240">
        <v>2</v>
      </c>
      <c r="F713" s="240"/>
      <c r="G713" s="2">
        <f>+G712+E713-F713</f>
        <v>30.500000000000011</v>
      </c>
      <c r="I713" s="526"/>
      <c r="K713" s="240"/>
    </row>
    <row r="714" spans="1:11">
      <c r="A714" s="86"/>
      <c r="B714" s="526"/>
      <c r="C714" s="526"/>
      <c r="D714" t="s">
        <v>18</v>
      </c>
      <c r="E714" s="240">
        <v>60</v>
      </c>
      <c r="F714" s="240"/>
      <c r="G714" s="2">
        <f>+G713+E714-F714</f>
        <v>90.500000000000014</v>
      </c>
      <c r="I714" s="525"/>
      <c r="K714" s="240"/>
    </row>
    <row r="715" spans="1:11">
      <c r="A715" s="86"/>
      <c r="B715" s="526"/>
      <c r="C715" s="526"/>
      <c r="D715" t="s">
        <v>19</v>
      </c>
      <c r="E715" s="240">
        <v>5</v>
      </c>
      <c r="F715" s="240"/>
      <c r="G715" s="2">
        <f>+G714+E715-F715</f>
        <v>95.500000000000014</v>
      </c>
      <c r="I715" s="526"/>
      <c r="K715" s="240"/>
    </row>
    <row r="716" spans="1:11">
      <c r="A716" s="86">
        <v>45138</v>
      </c>
      <c r="B716" s="526" t="s">
        <v>115</v>
      </c>
      <c r="C716" s="526" t="s">
        <v>27</v>
      </c>
      <c r="D716" t="s">
        <v>18</v>
      </c>
      <c r="E716" s="240"/>
      <c r="F716" s="240">
        <v>60</v>
      </c>
      <c r="G716" s="2">
        <f>+G715+E716-F716</f>
        <v>35.500000000000014</v>
      </c>
      <c r="I716" s="525"/>
      <c r="K716" s="240"/>
    </row>
    <row r="717" spans="1:11">
      <c r="A717" s="86">
        <v>45138</v>
      </c>
      <c r="B717" s="526" t="s">
        <v>115</v>
      </c>
      <c r="C717" s="526" t="s">
        <v>27</v>
      </c>
      <c r="D717" t="s">
        <v>19</v>
      </c>
      <c r="E717" s="240"/>
      <c r="F717" s="240">
        <v>5</v>
      </c>
      <c r="G717" s="2">
        <f>+G716+E717-F717</f>
        <v>30.500000000000014</v>
      </c>
      <c r="I717" s="526"/>
      <c r="K717" s="240"/>
    </row>
    <row r="718" spans="1:11">
      <c r="A718" s="86">
        <v>45216</v>
      </c>
      <c r="B718" s="526">
        <v>27637</v>
      </c>
      <c r="C718" s="526" t="s">
        <v>27</v>
      </c>
      <c r="D718" t="s">
        <v>16</v>
      </c>
      <c r="E718" s="240"/>
      <c r="F718" s="240">
        <v>28.5</v>
      </c>
      <c r="G718" s="2">
        <f>+G717+E718-F718</f>
        <v>2.0000000000000142</v>
      </c>
      <c r="I718" s="526"/>
      <c r="K718" s="240"/>
    </row>
    <row r="719" spans="1:11">
      <c r="A719" s="86">
        <v>45216</v>
      </c>
      <c r="B719" s="526">
        <v>27637</v>
      </c>
      <c r="C719" s="526" t="s">
        <v>27</v>
      </c>
      <c r="D719" t="s">
        <v>17</v>
      </c>
      <c r="E719" s="240"/>
      <c r="F719" s="240">
        <v>2</v>
      </c>
      <c r="G719" s="2">
        <f>+G718+E719-F719</f>
        <v>1.4210854715202004E-14</v>
      </c>
      <c r="I719" s="526"/>
      <c r="K719" s="240"/>
    </row>
    <row r="720" spans="1:11">
      <c r="A720" s="44">
        <v>45169</v>
      </c>
      <c r="B720" s="525" t="s">
        <v>14</v>
      </c>
      <c r="C720" s="525" t="s">
        <v>28</v>
      </c>
      <c r="D720" t="s">
        <v>16</v>
      </c>
      <c r="E720" s="240">
        <v>27.3</v>
      </c>
      <c r="F720" s="240"/>
      <c r="G720" s="2">
        <f>+G719+E720-F720</f>
        <v>27.300000000000015</v>
      </c>
      <c r="K720" s="240"/>
    </row>
    <row r="721" spans="1:12">
      <c r="B721" s="526"/>
      <c r="C721" s="526"/>
      <c r="D721" t="s">
        <v>17</v>
      </c>
      <c r="E721" s="240">
        <v>2</v>
      </c>
      <c r="F721" s="240"/>
      <c r="G721" s="2">
        <f>+G720+E721-F721</f>
        <v>29.300000000000015</v>
      </c>
      <c r="I721" s="525"/>
      <c r="K721" s="240"/>
    </row>
    <row r="722" spans="1:12">
      <c r="B722" s="526"/>
      <c r="C722" s="526"/>
      <c r="D722" t="s">
        <v>18</v>
      </c>
      <c r="E722" s="240">
        <v>60</v>
      </c>
      <c r="F722" s="240"/>
      <c r="G722" s="2">
        <f>+G721+E722-F722</f>
        <v>89.300000000000011</v>
      </c>
      <c r="K722" s="37"/>
      <c r="L722" s="37"/>
    </row>
    <row r="723" spans="1:12">
      <c r="B723" s="526"/>
      <c r="C723" s="526"/>
      <c r="D723" t="s">
        <v>19</v>
      </c>
      <c r="E723" s="240">
        <v>5</v>
      </c>
      <c r="F723" s="240"/>
      <c r="G723" s="2">
        <f>+G722+E723-F723</f>
        <v>94.300000000000011</v>
      </c>
      <c r="L723" s="37"/>
    </row>
    <row r="724" spans="1:12">
      <c r="B724" s="526"/>
      <c r="C724" s="526"/>
      <c r="D724" t="s">
        <v>66</v>
      </c>
      <c r="E724" s="240">
        <v>15</v>
      </c>
      <c r="F724" s="240"/>
      <c r="G724" s="2">
        <f>+G723+E724-F724</f>
        <v>109.30000000000001</v>
      </c>
    </row>
    <row r="725" spans="1:12">
      <c r="A725" s="7">
        <v>45169</v>
      </c>
      <c r="B725" s="526" t="s">
        <v>116</v>
      </c>
      <c r="C725" s="526" t="s">
        <v>28</v>
      </c>
      <c r="D725" t="s">
        <v>18</v>
      </c>
      <c r="E725" s="240"/>
      <c r="F725" s="240">
        <v>60</v>
      </c>
      <c r="G725" s="2">
        <f>+G724+E725-F725</f>
        <v>49.300000000000011</v>
      </c>
    </row>
    <row r="726" spans="1:12">
      <c r="A726" s="7">
        <v>45169</v>
      </c>
      <c r="B726" s="526" t="s">
        <v>116</v>
      </c>
      <c r="C726" s="526" t="s">
        <v>28</v>
      </c>
      <c r="D726" t="s">
        <v>19</v>
      </c>
      <c r="E726" s="240"/>
      <c r="F726" s="240">
        <v>5</v>
      </c>
      <c r="G726" s="2">
        <f>+G725+E726-F726</f>
        <v>44.300000000000011</v>
      </c>
    </row>
    <row r="727" spans="1:12">
      <c r="A727" s="86">
        <v>45216</v>
      </c>
      <c r="B727" s="526">
        <v>27637</v>
      </c>
      <c r="C727" s="526" t="s">
        <v>28</v>
      </c>
      <c r="D727" t="s">
        <v>16</v>
      </c>
      <c r="E727" s="240"/>
      <c r="F727" s="240">
        <v>27.3</v>
      </c>
      <c r="G727" s="2">
        <f>+G726+E727-F727</f>
        <v>17.000000000000011</v>
      </c>
    </row>
    <row r="728" spans="1:12">
      <c r="A728" s="86">
        <v>45216</v>
      </c>
      <c r="B728" s="526">
        <v>27637</v>
      </c>
      <c r="C728" s="526" t="s">
        <v>28</v>
      </c>
      <c r="D728" t="s">
        <v>17</v>
      </c>
      <c r="E728" s="240"/>
      <c r="F728" s="240">
        <v>2</v>
      </c>
      <c r="G728" s="2">
        <f>+G727+E728-F728</f>
        <v>15.000000000000011</v>
      </c>
    </row>
    <row r="729" spans="1:12">
      <c r="A729" s="86">
        <v>45216</v>
      </c>
      <c r="B729" s="526">
        <v>27637</v>
      </c>
      <c r="C729" s="526" t="s">
        <v>28</v>
      </c>
      <c r="D729" t="s">
        <v>66</v>
      </c>
      <c r="E729" s="240"/>
      <c r="F729" s="240">
        <v>15</v>
      </c>
      <c r="G729" s="2">
        <f>+G728+E729-F729</f>
        <v>0</v>
      </c>
    </row>
    <row r="730" spans="1:12">
      <c r="A730" s="44">
        <v>45199</v>
      </c>
      <c r="B730" s="525" t="s">
        <v>14</v>
      </c>
      <c r="C730" s="525" t="s">
        <v>53</v>
      </c>
      <c r="D730" t="s">
        <v>16</v>
      </c>
      <c r="E730" s="240">
        <v>27.1</v>
      </c>
      <c r="F730" s="240"/>
      <c r="G730" s="2">
        <f>+G729+E730-F730</f>
        <v>27.1</v>
      </c>
      <c r="I730" s="525"/>
      <c r="K730" s="240"/>
    </row>
    <row r="731" spans="1:12">
      <c r="B731" s="526"/>
      <c r="C731" s="526"/>
      <c r="D731" t="s">
        <v>17</v>
      </c>
      <c r="E731" s="240">
        <v>2</v>
      </c>
      <c r="F731" s="240"/>
      <c r="G731" s="2">
        <f>+G730+E731-F731</f>
        <v>29.1</v>
      </c>
      <c r="I731" s="526"/>
      <c r="K731" s="240"/>
    </row>
    <row r="732" spans="1:12">
      <c r="B732" s="526"/>
      <c r="C732" s="526"/>
      <c r="D732" t="s">
        <v>18</v>
      </c>
      <c r="E732" s="240">
        <v>60</v>
      </c>
      <c r="F732" s="240"/>
      <c r="G732" s="2">
        <f>+G731+E732-F732</f>
        <v>89.1</v>
      </c>
      <c r="I732" s="525"/>
      <c r="K732" s="26"/>
    </row>
    <row r="733" spans="1:12">
      <c r="B733" s="526"/>
      <c r="C733" s="526"/>
      <c r="D733" t="s">
        <v>19</v>
      </c>
      <c r="E733" s="240">
        <v>5</v>
      </c>
      <c r="F733" s="240"/>
      <c r="G733" s="2">
        <f>+G732+E733-F733</f>
        <v>94.1</v>
      </c>
      <c r="I733" s="526"/>
      <c r="K733" s="26"/>
    </row>
    <row r="734" spans="1:12">
      <c r="B734" s="526"/>
      <c r="C734" s="526"/>
      <c r="D734" t="s">
        <v>77</v>
      </c>
      <c r="E734" s="240">
        <v>10</v>
      </c>
      <c r="F734" s="240"/>
      <c r="G734" s="2">
        <f>+G733+E734-F734</f>
        <v>104.1</v>
      </c>
      <c r="K734" s="37"/>
    </row>
    <row r="735" spans="1:12">
      <c r="A735" s="7">
        <v>45199</v>
      </c>
      <c r="B735" s="526" t="s">
        <v>117</v>
      </c>
      <c r="C735" s="526" t="s">
        <v>53</v>
      </c>
      <c r="D735" t="s">
        <v>18</v>
      </c>
      <c r="E735" s="240"/>
      <c r="F735" s="240">
        <v>60</v>
      </c>
      <c r="G735" s="2">
        <f>+G734+E735-F735</f>
        <v>44.099999999999994</v>
      </c>
      <c r="L735" s="37"/>
    </row>
    <row r="736" spans="1:12">
      <c r="A736" s="7">
        <v>45199</v>
      </c>
      <c r="B736" s="526" t="s">
        <v>117</v>
      </c>
      <c r="C736" s="526" t="s">
        <v>53</v>
      </c>
      <c r="D736" t="s">
        <v>19</v>
      </c>
      <c r="E736" s="240"/>
      <c r="F736" s="240">
        <v>5</v>
      </c>
      <c r="G736" s="2">
        <f>+G735+E736-F736</f>
        <v>39.099999999999994</v>
      </c>
    </row>
    <row r="737" spans="1:11">
      <c r="A737" s="86">
        <v>45216</v>
      </c>
      <c r="B737" s="526">
        <v>27637</v>
      </c>
      <c r="C737" s="526" t="s">
        <v>53</v>
      </c>
      <c r="D737" t="s">
        <v>77</v>
      </c>
      <c r="F737" s="2">
        <v>10</v>
      </c>
      <c r="G737" s="2">
        <f t="shared" ref="G737:G747" si="13">+G736+E737-F737</f>
        <v>29.099999999999994</v>
      </c>
    </row>
    <row r="738" spans="1:11">
      <c r="A738" s="7">
        <v>45252</v>
      </c>
      <c r="B738" s="526">
        <v>27823</v>
      </c>
      <c r="C738" s="526" t="s">
        <v>53</v>
      </c>
      <c r="D738" t="s">
        <v>16</v>
      </c>
      <c r="F738" s="240">
        <v>27.1</v>
      </c>
      <c r="G738" s="2">
        <f t="shared" si="13"/>
        <v>1.9999999999999929</v>
      </c>
    </row>
    <row r="739" spans="1:11">
      <c r="A739" s="7">
        <v>45252</v>
      </c>
      <c r="B739" s="526">
        <v>27823</v>
      </c>
      <c r="C739" s="526" t="s">
        <v>53</v>
      </c>
      <c r="D739" t="s">
        <v>17</v>
      </c>
      <c r="F739" s="240">
        <v>2</v>
      </c>
      <c r="G739" s="2">
        <f t="shared" si="13"/>
        <v>-7.1054273576010019E-15</v>
      </c>
    </row>
    <row r="740" spans="1:11">
      <c r="A740" s="44">
        <v>45230</v>
      </c>
      <c r="B740" s="525" t="s">
        <v>14</v>
      </c>
      <c r="C740" s="525" t="s">
        <v>30</v>
      </c>
      <c r="D740" t="s">
        <v>16</v>
      </c>
      <c r="E740" s="26">
        <v>49.6</v>
      </c>
      <c r="F740" s="148"/>
      <c r="G740" s="2">
        <f t="shared" si="13"/>
        <v>49.599999999999994</v>
      </c>
    </row>
    <row r="741" spans="1:11">
      <c r="B741" s="526"/>
      <c r="C741" s="526"/>
      <c r="D741" t="s">
        <v>17</v>
      </c>
      <c r="E741" s="26">
        <v>2</v>
      </c>
      <c r="F741" s="148"/>
      <c r="G741" s="2">
        <f t="shared" si="13"/>
        <v>51.599999999999994</v>
      </c>
    </row>
    <row r="742" spans="1:11">
      <c r="B742" s="526"/>
      <c r="C742" s="526"/>
      <c r="D742" t="s">
        <v>18</v>
      </c>
      <c r="E742" s="240">
        <v>60</v>
      </c>
      <c r="F742" s="148"/>
      <c r="G742" s="2">
        <f t="shared" si="13"/>
        <v>111.6</v>
      </c>
    </row>
    <row r="743" spans="1:11">
      <c r="B743" s="526"/>
      <c r="C743" s="526"/>
      <c r="D743" t="s">
        <v>19</v>
      </c>
      <c r="E743" s="240">
        <v>5</v>
      </c>
      <c r="F743" s="148"/>
      <c r="G743" s="2">
        <f t="shared" si="13"/>
        <v>116.6</v>
      </c>
    </row>
    <row r="744" spans="1:11">
      <c r="A744" s="86">
        <v>45230</v>
      </c>
      <c r="B744" s="526" t="s">
        <v>118</v>
      </c>
      <c r="C744" s="526" t="s">
        <v>30</v>
      </c>
      <c r="D744" t="s">
        <v>18</v>
      </c>
      <c r="E744" s="240"/>
      <c r="F744" s="240">
        <v>60</v>
      </c>
      <c r="G744" s="2">
        <f t="shared" si="13"/>
        <v>56.599999999999994</v>
      </c>
    </row>
    <row r="745" spans="1:11">
      <c r="A745" s="86">
        <v>45230</v>
      </c>
      <c r="B745" s="526" t="s">
        <v>118</v>
      </c>
      <c r="C745" s="526" t="s">
        <v>30</v>
      </c>
      <c r="D745" t="s">
        <v>19</v>
      </c>
      <c r="E745" s="240"/>
      <c r="F745" s="240">
        <v>5</v>
      </c>
      <c r="G745" s="2">
        <f t="shared" si="13"/>
        <v>51.599999999999994</v>
      </c>
    </row>
    <row r="746" spans="1:11">
      <c r="A746" s="7">
        <v>45252</v>
      </c>
      <c r="B746" s="526">
        <v>27823</v>
      </c>
      <c r="C746" s="526" t="s">
        <v>30</v>
      </c>
      <c r="D746" t="s">
        <v>16</v>
      </c>
      <c r="F746" s="26">
        <v>49.6</v>
      </c>
      <c r="G746" s="2">
        <f t="shared" si="13"/>
        <v>1.9999999999999929</v>
      </c>
    </row>
    <row r="747" spans="1:11">
      <c r="A747" s="7">
        <v>45252</v>
      </c>
      <c r="B747" s="526">
        <v>27823</v>
      </c>
      <c r="C747" s="526" t="s">
        <v>30</v>
      </c>
      <c r="D747" t="s">
        <v>17</v>
      </c>
      <c r="F747" s="26">
        <v>2</v>
      </c>
      <c r="G747" s="2">
        <f t="shared" si="13"/>
        <v>-7.1054273576010019E-15</v>
      </c>
    </row>
    <row r="748" spans="1:11">
      <c r="A748" s="88">
        <v>45260</v>
      </c>
      <c r="B748" s="525" t="s">
        <v>14</v>
      </c>
      <c r="C748" s="525" t="s">
        <v>33</v>
      </c>
      <c r="D748" t="s">
        <v>16</v>
      </c>
      <c r="E748" s="26">
        <v>53.9</v>
      </c>
      <c r="F748" s="240"/>
      <c r="G748" s="2">
        <f t="shared" ref="G748:G815" si="14">+G747+E748-F748</f>
        <v>53.899999999999991</v>
      </c>
    </row>
    <row r="749" spans="1:11">
      <c r="A749" s="86"/>
      <c r="B749" s="526"/>
      <c r="C749" s="526"/>
      <c r="D749" t="s">
        <v>17</v>
      </c>
      <c r="E749" s="26">
        <v>5</v>
      </c>
      <c r="F749" s="240"/>
      <c r="G749" s="2">
        <f t="shared" si="14"/>
        <v>58.899999999999991</v>
      </c>
    </row>
    <row r="750" spans="1:11">
      <c r="A750" s="86"/>
      <c r="B750" s="526"/>
      <c r="C750" s="526"/>
      <c r="D750" t="s">
        <v>18</v>
      </c>
      <c r="E750" s="240">
        <v>60</v>
      </c>
      <c r="F750" s="240"/>
      <c r="G750" s="2">
        <f t="shared" si="14"/>
        <v>118.89999999999999</v>
      </c>
    </row>
    <row r="751" spans="1:11">
      <c r="A751" s="86"/>
      <c r="B751" s="526"/>
      <c r="C751" s="526"/>
      <c r="D751" t="s">
        <v>19</v>
      </c>
      <c r="E751" s="240">
        <v>5</v>
      </c>
      <c r="F751" s="240"/>
      <c r="G751" s="2">
        <f t="shared" si="14"/>
        <v>123.89999999999999</v>
      </c>
    </row>
    <row r="752" spans="1:11">
      <c r="A752" s="86">
        <v>45260</v>
      </c>
      <c r="B752" s="526" t="s">
        <v>132</v>
      </c>
      <c r="C752" s="526" t="s">
        <v>33</v>
      </c>
      <c r="D752" t="s">
        <v>18</v>
      </c>
      <c r="E752" s="240"/>
      <c r="F752" s="240">
        <v>60</v>
      </c>
      <c r="G752" s="2">
        <f t="shared" si="14"/>
        <v>63.899999999999991</v>
      </c>
      <c r="I752" s="525"/>
      <c r="K752" s="26"/>
    </row>
    <row r="753" spans="1:12">
      <c r="A753" s="86">
        <v>45260</v>
      </c>
      <c r="B753" s="526" t="s">
        <v>132</v>
      </c>
      <c r="C753" s="526" t="s">
        <v>33</v>
      </c>
      <c r="D753" t="s">
        <v>19</v>
      </c>
      <c r="E753" s="240"/>
      <c r="F753" s="240">
        <v>5</v>
      </c>
      <c r="G753" s="2">
        <f t="shared" si="14"/>
        <v>58.899999999999991</v>
      </c>
      <c r="I753" s="526"/>
      <c r="K753" s="26"/>
    </row>
    <row r="754" spans="1:12">
      <c r="A754" s="86">
        <v>45337</v>
      </c>
      <c r="B754" s="526">
        <v>28257</v>
      </c>
      <c r="C754" s="526" t="s">
        <v>33</v>
      </c>
      <c r="D754" t="s">
        <v>16</v>
      </c>
      <c r="E754" s="240"/>
      <c r="F754" s="26">
        <v>53.9</v>
      </c>
      <c r="G754" s="2">
        <f t="shared" si="14"/>
        <v>4.9999999999999929</v>
      </c>
      <c r="I754" s="526"/>
      <c r="K754" s="26"/>
    </row>
    <row r="755" spans="1:12">
      <c r="A755" s="86">
        <v>45337</v>
      </c>
      <c r="B755" s="526">
        <v>28257</v>
      </c>
      <c r="C755" s="526" t="s">
        <v>33</v>
      </c>
      <c r="D755" t="s">
        <v>17</v>
      </c>
      <c r="E755" s="240"/>
      <c r="F755" s="26">
        <v>5</v>
      </c>
      <c r="G755" s="2">
        <f t="shared" si="14"/>
        <v>-7.1054273576010019E-15</v>
      </c>
      <c r="I755" s="526"/>
      <c r="K755" s="26"/>
    </row>
    <row r="756" spans="1:12">
      <c r="A756" s="44">
        <v>45291</v>
      </c>
      <c r="B756" s="525" t="s">
        <v>14</v>
      </c>
      <c r="C756" s="525" t="s">
        <v>34</v>
      </c>
      <c r="D756" t="s">
        <v>16</v>
      </c>
      <c r="E756" s="26">
        <v>57.6</v>
      </c>
      <c r="F756" s="240"/>
      <c r="G756" s="2">
        <f t="shared" si="14"/>
        <v>57.599999999999994</v>
      </c>
      <c r="I756" s="525"/>
      <c r="K756" s="26"/>
    </row>
    <row r="757" spans="1:12">
      <c r="B757" s="526"/>
      <c r="C757" s="526"/>
      <c r="D757" t="s">
        <v>17</v>
      </c>
      <c r="E757" s="26">
        <v>5</v>
      </c>
      <c r="F757" s="240"/>
      <c r="G757" s="2">
        <f t="shared" si="14"/>
        <v>62.599999999999994</v>
      </c>
      <c r="I757" s="526"/>
      <c r="K757" s="26"/>
    </row>
    <row r="758" spans="1:12">
      <c r="B758" s="526"/>
      <c r="C758" s="526"/>
      <c r="D758" t="s">
        <v>18</v>
      </c>
      <c r="E758" s="240">
        <v>60</v>
      </c>
      <c r="F758" s="240"/>
      <c r="G758" s="2">
        <f t="shared" si="14"/>
        <v>122.6</v>
      </c>
      <c r="I758" s="525"/>
      <c r="K758" s="26"/>
    </row>
    <row r="759" spans="1:12">
      <c r="B759" s="526"/>
      <c r="C759" s="526"/>
      <c r="D759" t="s">
        <v>19</v>
      </c>
      <c r="E759" s="240">
        <v>5</v>
      </c>
      <c r="F759" s="240"/>
      <c r="G759" s="2">
        <f t="shared" si="14"/>
        <v>127.6</v>
      </c>
      <c r="I759" s="526"/>
      <c r="K759" s="26"/>
    </row>
    <row r="760" spans="1:12">
      <c r="A760" s="7">
        <v>45291</v>
      </c>
      <c r="B760" s="526" t="s">
        <v>121</v>
      </c>
      <c r="C760" s="526" t="s">
        <v>34</v>
      </c>
      <c r="D760" t="s">
        <v>18</v>
      </c>
      <c r="E760" s="240"/>
      <c r="F760" s="240">
        <v>60</v>
      </c>
      <c r="G760" s="2">
        <f t="shared" si="14"/>
        <v>67.599999999999994</v>
      </c>
      <c r="K760" s="26"/>
    </row>
    <row r="761" spans="1:12">
      <c r="A761" s="7">
        <v>45291</v>
      </c>
      <c r="B761" s="526" t="s">
        <v>121</v>
      </c>
      <c r="C761" s="526" t="s">
        <v>34</v>
      </c>
      <c r="D761" t="s">
        <v>19</v>
      </c>
      <c r="E761" s="240"/>
      <c r="F761" s="240">
        <v>5</v>
      </c>
      <c r="G761" s="2">
        <f t="shared" si="14"/>
        <v>62.599999999999994</v>
      </c>
      <c r="L761" s="26"/>
    </row>
    <row r="762" spans="1:12">
      <c r="A762" s="86">
        <v>45337</v>
      </c>
      <c r="B762" s="526">
        <v>28257</v>
      </c>
      <c r="C762" s="526" t="s">
        <v>34</v>
      </c>
      <c r="D762" t="s">
        <v>16</v>
      </c>
      <c r="E762" s="240"/>
      <c r="F762" s="26">
        <v>57.6</v>
      </c>
      <c r="G762" s="2">
        <f t="shared" si="14"/>
        <v>4.9999999999999929</v>
      </c>
      <c r="L762" s="26"/>
    </row>
    <row r="763" spans="1:12">
      <c r="A763" s="86">
        <v>45337</v>
      </c>
      <c r="B763" s="526">
        <v>28257</v>
      </c>
      <c r="C763" s="526" t="s">
        <v>34</v>
      </c>
      <c r="D763" t="s">
        <v>17</v>
      </c>
      <c r="E763" s="240"/>
      <c r="F763" s="26">
        <v>5</v>
      </c>
      <c r="G763" s="2">
        <f t="shared" si="14"/>
        <v>-7.1054273576010019E-15</v>
      </c>
      <c r="L763" s="26"/>
    </row>
    <row r="764" spans="1:12">
      <c r="A764" s="88">
        <v>45322</v>
      </c>
      <c r="B764" s="525" t="s">
        <v>14</v>
      </c>
      <c r="C764" s="525" t="s">
        <v>15</v>
      </c>
      <c r="D764" t="s">
        <v>16</v>
      </c>
      <c r="E764" s="26">
        <v>64.3</v>
      </c>
      <c r="F764" s="240"/>
      <c r="G764" s="2">
        <f t="shared" si="14"/>
        <v>64.299999999999983</v>
      </c>
    </row>
    <row r="765" spans="1:12">
      <c r="A765" s="86"/>
      <c r="B765" s="526"/>
      <c r="C765" s="526"/>
      <c r="D765" t="s">
        <v>17</v>
      </c>
      <c r="E765" s="26">
        <v>8.8000000000000007</v>
      </c>
      <c r="F765" s="240"/>
      <c r="G765" s="2">
        <f t="shared" si="14"/>
        <v>73.09999999999998</v>
      </c>
    </row>
    <row r="766" spans="1:12">
      <c r="A766" s="86"/>
      <c r="B766" s="526"/>
      <c r="C766" s="526"/>
      <c r="D766" t="s">
        <v>18</v>
      </c>
      <c r="E766" s="240">
        <v>60</v>
      </c>
      <c r="F766" s="240"/>
      <c r="G766" s="2">
        <f t="shared" si="14"/>
        <v>133.09999999999997</v>
      </c>
    </row>
    <row r="767" spans="1:12">
      <c r="A767" s="86"/>
      <c r="B767" s="526"/>
      <c r="C767" s="526"/>
      <c r="D767" t="s">
        <v>19</v>
      </c>
      <c r="E767" s="240">
        <v>5</v>
      </c>
      <c r="F767" s="240"/>
      <c r="G767" s="2">
        <f t="shared" si="14"/>
        <v>138.09999999999997</v>
      </c>
    </row>
    <row r="768" spans="1:12">
      <c r="A768" s="86"/>
      <c r="B768" s="526"/>
      <c r="C768" s="240">
        <v>450.8</v>
      </c>
      <c r="D768" t="s">
        <v>224</v>
      </c>
      <c r="F768" s="240"/>
      <c r="G768" s="2">
        <f t="shared" si="14"/>
        <v>138.09999999999997</v>
      </c>
    </row>
    <row r="769" spans="1:11">
      <c r="A769" s="86"/>
      <c r="B769" s="526"/>
      <c r="C769" s="240">
        <v>10</v>
      </c>
      <c r="D769" t="s">
        <v>438</v>
      </c>
      <c r="F769" s="240"/>
      <c r="G769" s="2">
        <f t="shared" si="14"/>
        <v>138.09999999999997</v>
      </c>
    </row>
    <row r="770" spans="1:11">
      <c r="A770" s="86">
        <v>45322</v>
      </c>
      <c r="B770" s="526" t="s">
        <v>119</v>
      </c>
      <c r="C770" s="526" t="s">
        <v>15</v>
      </c>
      <c r="D770" t="s">
        <v>18</v>
      </c>
      <c r="E770" s="240"/>
      <c r="F770" s="240">
        <v>60</v>
      </c>
      <c r="G770" s="2">
        <f t="shared" si="14"/>
        <v>78.099999999999966</v>
      </c>
    </row>
    <row r="771" spans="1:11">
      <c r="A771" s="86">
        <v>45322</v>
      </c>
      <c r="B771" s="526" t="s">
        <v>119</v>
      </c>
      <c r="C771" s="526" t="s">
        <v>15</v>
      </c>
      <c r="D771" t="s">
        <v>19</v>
      </c>
      <c r="E771" s="240"/>
      <c r="F771" s="240">
        <v>5</v>
      </c>
      <c r="G771" s="2">
        <f t="shared" si="14"/>
        <v>73.099999999999966</v>
      </c>
    </row>
    <row r="772" spans="1:11">
      <c r="A772" s="86">
        <v>45337</v>
      </c>
      <c r="B772" s="526">
        <v>28257</v>
      </c>
      <c r="C772" s="526" t="s">
        <v>15</v>
      </c>
      <c r="D772" t="s">
        <v>16</v>
      </c>
      <c r="F772" s="26">
        <v>64.3</v>
      </c>
      <c r="G772" s="2">
        <f t="shared" si="14"/>
        <v>8.7999999999999687</v>
      </c>
    </row>
    <row r="773" spans="1:11">
      <c r="A773" s="86">
        <v>45337</v>
      </c>
      <c r="B773" s="526">
        <v>28257</v>
      </c>
      <c r="C773" s="526" t="s">
        <v>15</v>
      </c>
      <c r="D773" t="s">
        <v>17</v>
      </c>
      <c r="F773" s="26">
        <v>8.8000000000000007</v>
      </c>
      <c r="G773" s="2">
        <f t="shared" si="14"/>
        <v>-3.1974423109204508E-14</v>
      </c>
    </row>
    <row r="774" spans="1:11">
      <c r="A774" s="88">
        <v>45351</v>
      </c>
      <c r="B774" s="525" t="s">
        <v>14</v>
      </c>
      <c r="C774" s="525" t="s">
        <v>20</v>
      </c>
      <c r="D774" t="s">
        <v>16</v>
      </c>
      <c r="E774" s="240">
        <v>66.7</v>
      </c>
      <c r="F774" s="240"/>
      <c r="G774" s="2">
        <f t="shared" si="14"/>
        <v>66.699999999999974</v>
      </c>
    </row>
    <row r="775" spans="1:11">
      <c r="A775" s="86"/>
      <c r="B775" s="526"/>
      <c r="C775" s="526"/>
      <c r="D775" t="s">
        <v>17</v>
      </c>
      <c r="E775" s="240">
        <v>5</v>
      </c>
      <c r="F775" s="240"/>
      <c r="G775" s="2">
        <f t="shared" si="14"/>
        <v>71.699999999999974</v>
      </c>
    </row>
    <row r="776" spans="1:11">
      <c r="A776" s="86"/>
      <c r="B776" s="526"/>
      <c r="C776" s="526"/>
      <c r="D776" t="s">
        <v>18</v>
      </c>
      <c r="E776" s="240">
        <v>58</v>
      </c>
      <c r="F776" s="240"/>
      <c r="G776" s="2">
        <f t="shared" si="14"/>
        <v>129.69999999999999</v>
      </c>
    </row>
    <row r="777" spans="1:11">
      <c r="A777" s="86"/>
      <c r="B777" s="526"/>
      <c r="C777" s="526"/>
      <c r="D777" t="s">
        <v>19</v>
      </c>
      <c r="E777" s="240">
        <v>5</v>
      </c>
      <c r="F777" s="240"/>
      <c r="G777" s="2">
        <f t="shared" si="14"/>
        <v>134.69999999999999</v>
      </c>
    </row>
    <row r="778" spans="1:11">
      <c r="A778" s="86">
        <v>45351</v>
      </c>
      <c r="B778" s="526" t="s">
        <v>135</v>
      </c>
      <c r="C778" s="526" t="s">
        <v>20</v>
      </c>
      <c r="D778" t="s">
        <v>18</v>
      </c>
      <c r="E778" s="240"/>
      <c r="F778" s="240">
        <v>58</v>
      </c>
      <c r="G778" s="2">
        <f t="shared" si="14"/>
        <v>76.699999999999989</v>
      </c>
    </row>
    <row r="779" spans="1:11">
      <c r="A779" s="86">
        <v>45351</v>
      </c>
      <c r="B779" s="526" t="s">
        <v>135</v>
      </c>
      <c r="C779" s="526" t="s">
        <v>20</v>
      </c>
      <c r="D779" t="s">
        <v>19</v>
      </c>
      <c r="E779" s="240"/>
      <c r="F779" s="240">
        <v>5</v>
      </c>
      <c r="G779" s="2">
        <f t="shared" si="14"/>
        <v>71.699999999999989</v>
      </c>
    </row>
    <row r="780" spans="1:11">
      <c r="A780" s="7">
        <v>45376</v>
      </c>
      <c r="B780" s="526">
        <v>28642</v>
      </c>
      <c r="C780" s="526" t="s">
        <v>20</v>
      </c>
      <c r="D780" t="s">
        <v>16</v>
      </c>
      <c r="F780" s="240">
        <v>66.7</v>
      </c>
      <c r="G780" s="2">
        <f t="shared" si="14"/>
        <v>4.9999999999999858</v>
      </c>
    </row>
    <row r="781" spans="1:11">
      <c r="A781" s="7">
        <v>45376</v>
      </c>
      <c r="B781" s="526">
        <v>28642</v>
      </c>
      <c r="C781" s="526" t="s">
        <v>20</v>
      </c>
      <c r="D781" t="s">
        <v>17</v>
      </c>
      <c r="F781" s="240">
        <v>5</v>
      </c>
      <c r="G781" s="2">
        <f t="shared" si="14"/>
        <v>-1.4210854715202004E-14</v>
      </c>
    </row>
    <row r="782" spans="1:11">
      <c r="A782" s="44">
        <v>45382</v>
      </c>
      <c r="B782" s="525" t="s">
        <v>14</v>
      </c>
      <c r="C782" s="525" t="s">
        <v>23</v>
      </c>
      <c r="D782" t="s">
        <v>16</v>
      </c>
      <c r="E782" s="240">
        <v>64.5</v>
      </c>
      <c r="F782" s="240"/>
      <c r="G782" s="2">
        <f t="shared" si="14"/>
        <v>64.499999999999986</v>
      </c>
    </row>
    <row r="783" spans="1:11">
      <c r="B783" s="526"/>
      <c r="C783" s="526"/>
      <c r="D783" t="s">
        <v>17</v>
      </c>
      <c r="E783" s="240">
        <v>5</v>
      </c>
      <c r="F783" s="240"/>
      <c r="G783" s="2">
        <f t="shared" si="14"/>
        <v>69.499999999999986</v>
      </c>
    </row>
    <row r="784" spans="1:11">
      <c r="B784" s="526"/>
      <c r="C784" s="526"/>
      <c r="D784" t="s">
        <v>18</v>
      </c>
      <c r="E784" s="240">
        <v>60</v>
      </c>
      <c r="F784" s="240"/>
      <c r="G784" s="2">
        <f t="shared" si="14"/>
        <v>129.5</v>
      </c>
      <c r="I784" s="525"/>
      <c r="K784" s="240"/>
    </row>
    <row r="785" spans="1:11">
      <c r="B785" s="526"/>
      <c r="C785" s="526"/>
      <c r="D785" t="s">
        <v>19</v>
      </c>
      <c r="E785" s="240">
        <v>5</v>
      </c>
      <c r="F785" s="240"/>
      <c r="G785" s="2">
        <f t="shared" si="14"/>
        <v>134.5</v>
      </c>
      <c r="I785" s="526"/>
      <c r="K785" s="240"/>
    </row>
    <row r="786" spans="1:11">
      <c r="A786" s="7">
        <v>45382</v>
      </c>
      <c r="B786" s="526" t="s">
        <v>124</v>
      </c>
      <c r="C786" s="526" t="s">
        <v>23</v>
      </c>
      <c r="D786" t="s">
        <v>18</v>
      </c>
      <c r="E786" s="240"/>
      <c r="F786" s="240">
        <v>60</v>
      </c>
      <c r="G786" s="2">
        <f t="shared" si="14"/>
        <v>74.5</v>
      </c>
      <c r="I786" s="525"/>
      <c r="K786" s="240"/>
    </row>
    <row r="787" spans="1:11">
      <c r="A787" s="7">
        <v>45382</v>
      </c>
      <c r="B787" s="526" t="s">
        <v>124</v>
      </c>
      <c r="C787" s="526" t="s">
        <v>23</v>
      </c>
      <c r="D787" t="s">
        <v>19</v>
      </c>
      <c r="E787" s="240"/>
      <c r="F787" s="240">
        <v>5</v>
      </c>
      <c r="G787" s="2">
        <f t="shared" si="14"/>
        <v>69.5</v>
      </c>
      <c r="I787" s="526"/>
      <c r="K787" s="240"/>
    </row>
    <row r="788" spans="1:11">
      <c r="A788" s="7">
        <v>45451</v>
      </c>
      <c r="B788" s="526">
        <v>28997</v>
      </c>
      <c r="C788" s="526" t="s">
        <v>23</v>
      </c>
      <c r="D788" t="s">
        <v>16</v>
      </c>
      <c r="E788" s="240"/>
      <c r="F788" s="240">
        <v>64.5</v>
      </c>
      <c r="G788" s="2">
        <f t="shared" si="14"/>
        <v>5</v>
      </c>
      <c r="I788" s="526"/>
      <c r="K788" s="240"/>
    </row>
    <row r="789" spans="1:11">
      <c r="A789" s="7">
        <v>45451</v>
      </c>
      <c r="B789" s="526">
        <v>28997</v>
      </c>
      <c r="C789" s="526" t="s">
        <v>23</v>
      </c>
      <c r="D789" t="s">
        <v>17</v>
      </c>
      <c r="E789" s="240"/>
      <c r="F789" s="240">
        <v>5</v>
      </c>
      <c r="G789" s="2">
        <f t="shared" si="14"/>
        <v>0</v>
      </c>
      <c r="I789" s="526"/>
      <c r="K789" s="240"/>
    </row>
    <row r="790" spans="1:11">
      <c r="A790" s="44">
        <v>45412</v>
      </c>
      <c r="B790" s="525" t="s">
        <v>14</v>
      </c>
      <c r="C790" s="525" t="s">
        <v>24</v>
      </c>
      <c r="D790" t="s">
        <v>16</v>
      </c>
      <c r="E790" s="240">
        <v>64.2</v>
      </c>
      <c r="F790" s="240"/>
      <c r="G790" s="2">
        <f t="shared" si="14"/>
        <v>64.2</v>
      </c>
      <c r="K790" s="37"/>
    </row>
    <row r="791" spans="1:11">
      <c r="B791" s="526"/>
      <c r="C791" s="526"/>
      <c r="D791" t="s">
        <v>17</v>
      </c>
      <c r="E791" s="240">
        <v>5</v>
      </c>
      <c r="F791" s="240"/>
      <c r="G791" s="2">
        <f t="shared" si="14"/>
        <v>69.2</v>
      </c>
      <c r="K791" s="37"/>
    </row>
    <row r="792" spans="1:11">
      <c r="B792" s="526"/>
      <c r="C792" s="526"/>
      <c r="D792" t="s">
        <v>18</v>
      </c>
      <c r="E792" s="240">
        <v>60</v>
      </c>
      <c r="F792" s="240"/>
      <c r="G792" s="2">
        <f t="shared" si="14"/>
        <v>129.19999999999999</v>
      </c>
    </row>
    <row r="793" spans="1:11">
      <c r="B793" s="526"/>
      <c r="C793" s="526"/>
      <c r="D793" t="s">
        <v>19</v>
      </c>
      <c r="E793" s="240">
        <v>5</v>
      </c>
      <c r="F793" s="240"/>
      <c r="G793" s="2">
        <f t="shared" si="14"/>
        <v>134.19999999999999</v>
      </c>
    </row>
    <row r="794" spans="1:11">
      <c r="A794" s="7">
        <v>45412</v>
      </c>
      <c r="B794" s="526" t="s">
        <v>140</v>
      </c>
      <c r="C794" s="526" t="s">
        <v>24</v>
      </c>
      <c r="D794" t="s">
        <v>18</v>
      </c>
      <c r="E794" s="240"/>
      <c r="F794" s="240">
        <v>55</v>
      </c>
      <c r="G794" s="2">
        <f t="shared" si="14"/>
        <v>79.199999999999989</v>
      </c>
    </row>
    <row r="795" spans="1:11">
      <c r="A795" s="7">
        <v>45419</v>
      </c>
      <c r="B795" s="526">
        <v>28812</v>
      </c>
      <c r="C795" s="526" t="s">
        <v>24</v>
      </c>
      <c r="D795" t="s">
        <v>18</v>
      </c>
      <c r="E795" s="240"/>
      <c r="F795" s="240">
        <v>5</v>
      </c>
      <c r="G795" s="2">
        <f t="shared" si="14"/>
        <v>74.199999999999989</v>
      </c>
    </row>
    <row r="796" spans="1:11">
      <c r="A796" s="7">
        <v>45419</v>
      </c>
      <c r="B796" s="526">
        <v>28812</v>
      </c>
      <c r="C796" s="526" t="s">
        <v>24</v>
      </c>
      <c r="D796" t="s">
        <v>19</v>
      </c>
      <c r="E796" s="240"/>
      <c r="F796" s="240">
        <v>5</v>
      </c>
      <c r="G796" s="2">
        <f t="shared" si="14"/>
        <v>69.199999999999989</v>
      </c>
    </row>
    <row r="797" spans="1:11">
      <c r="A797" s="7">
        <v>45451</v>
      </c>
      <c r="B797" s="526">
        <v>28997</v>
      </c>
      <c r="C797" s="526" t="s">
        <v>24</v>
      </c>
      <c r="D797" t="s">
        <v>16</v>
      </c>
      <c r="E797" s="240"/>
      <c r="F797" s="240">
        <v>64.2</v>
      </c>
      <c r="G797" s="2">
        <f t="shared" si="14"/>
        <v>4.9999999999999858</v>
      </c>
    </row>
    <row r="798" spans="1:11">
      <c r="A798" s="7">
        <v>45451</v>
      </c>
      <c r="B798" s="526">
        <v>28997</v>
      </c>
      <c r="C798" s="526" t="s">
        <v>24</v>
      </c>
      <c r="D798" t="s">
        <v>17</v>
      </c>
      <c r="E798" s="240"/>
      <c r="F798" s="240">
        <v>5</v>
      </c>
      <c r="G798" s="2">
        <f t="shared" si="14"/>
        <v>-1.4210854715202004E-14</v>
      </c>
    </row>
    <row r="799" spans="1:11">
      <c r="A799" s="44">
        <v>45443</v>
      </c>
      <c r="B799" s="525" t="s">
        <v>14</v>
      </c>
      <c r="C799" s="525" t="s">
        <v>25</v>
      </c>
      <c r="D799" t="s">
        <v>16</v>
      </c>
      <c r="E799" s="240">
        <v>58.4</v>
      </c>
      <c r="F799" s="240"/>
      <c r="G799" s="2">
        <f t="shared" si="14"/>
        <v>58.399999999999984</v>
      </c>
    </row>
    <row r="800" spans="1:11">
      <c r="B800" s="526"/>
      <c r="C800" s="526"/>
      <c r="D800" t="s">
        <v>17</v>
      </c>
      <c r="E800" s="240">
        <v>5</v>
      </c>
      <c r="F800" s="240"/>
      <c r="G800" s="2">
        <f t="shared" si="14"/>
        <v>63.399999999999984</v>
      </c>
      <c r="I800" s="525"/>
      <c r="K800" s="240"/>
    </row>
    <row r="801" spans="1:11">
      <c r="B801" s="526"/>
      <c r="C801" s="526"/>
      <c r="D801" t="s">
        <v>18</v>
      </c>
      <c r="E801" s="240">
        <v>60</v>
      </c>
      <c r="F801" s="240"/>
      <c r="G801" s="2">
        <f t="shared" si="14"/>
        <v>123.39999999999998</v>
      </c>
      <c r="I801" s="526"/>
      <c r="K801" s="240"/>
    </row>
    <row r="802" spans="1:11">
      <c r="B802" s="526"/>
      <c r="C802" s="526"/>
      <c r="D802" t="s">
        <v>19</v>
      </c>
      <c r="E802" s="240">
        <v>5</v>
      </c>
      <c r="F802" s="240"/>
      <c r="G802" s="2">
        <f t="shared" si="14"/>
        <v>128.39999999999998</v>
      </c>
      <c r="K802" s="240"/>
    </row>
    <row r="803" spans="1:11">
      <c r="B803" s="526"/>
      <c r="C803" s="526"/>
      <c r="D803" t="s">
        <v>106</v>
      </c>
      <c r="E803" s="240">
        <v>10</v>
      </c>
      <c r="F803" s="240"/>
      <c r="G803" s="2">
        <f t="shared" si="14"/>
        <v>138.39999999999998</v>
      </c>
      <c r="I803" s="525"/>
    </row>
    <row r="804" spans="1:11">
      <c r="A804" s="7">
        <v>45443</v>
      </c>
      <c r="B804" s="526" t="s">
        <v>141</v>
      </c>
      <c r="C804" s="526" t="s">
        <v>25</v>
      </c>
      <c r="D804" t="s">
        <v>18</v>
      </c>
      <c r="E804" s="240"/>
      <c r="F804" s="240">
        <v>60</v>
      </c>
      <c r="G804" s="2">
        <f t="shared" si="14"/>
        <v>78.399999999999977</v>
      </c>
    </row>
    <row r="805" spans="1:11">
      <c r="A805" s="7">
        <v>45443</v>
      </c>
      <c r="B805" s="526" t="s">
        <v>141</v>
      </c>
      <c r="C805" s="526" t="s">
        <v>25</v>
      </c>
      <c r="D805" t="s">
        <v>19</v>
      </c>
      <c r="E805" s="240"/>
      <c r="F805" s="240">
        <v>5</v>
      </c>
      <c r="G805" s="2">
        <f t="shared" si="14"/>
        <v>73.399999999999977</v>
      </c>
      <c r="I805" s="324" t="s">
        <v>446</v>
      </c>
      <c r="J805" s="324"/>
      <c r="K805" s="324"/>
    </row>
    <row r="806" spans="1:11">
      <c r="A806" s="7">
        <v>45482</v>
      </c>
      <c r="B806" s="526">
        <v>29213</v>
      </c>
      <c r="C806" s="526" t="s">
        <v>25</v>
      </c>
      <c r="D806" t="s">
        <v>16</v>
      </c>
      <c r="E806" s="240"/>
      <c r="F806" s="240">
        <v>58.4</v>
      </c>
      <c r="G806" s="2">
        <f t="shared" si="14"/>
        <v>14.999999999999979</v>
      </c>
      <c r="I806" s="525"/>
      <c r="K806" s="240"/>
    </row>
    <row r="807" spans="1:11">
      <c r="A807" s="7">
        <v>45482</v>
      </c>
      <c r="B807" s="526">
        <v>29213</v>
      </c>
      <c r="C807" s="526" t="s">
        <v>25</v>
      </c>
      <c r="D807" t="s">
        <v>17</v>
      </c>
      <c r="E807" s="240"/>
      <c r="F807" s="240">
        <v>5</v>
      </c>
      <c r="G807" s="2">
        <f t="shared" si="14"/>
        <v>9.9999999999999787</v>
      </c>
      <c r="I807" s="526"/>
      <c r="K807" s="240"/>
    </row>
    <row r="808" spans="1:11">
      <c r="A808" s="7">
        <v>45482</v>
      </c>
      <c r="B808" s="526">
        <v>29213</v>
      </c>
      <c r="C808" s="526" t="s">
        <v>25</v>
      </c>
      <c r="D808" t="s">
        <v>106</v>
      </c>
      <c r="E808" s="240"/>
      <c r="F808" s="240">
        <v>10</v>
      </c>
      <c r="G808" s="2">
        <f t="shared" si="14"/>
        <v>-2.1316282072803006E-14</v>
      </c>
      <c r="I808" s="525"/>
      <c r="K808" s="240"/>
    </row>
    <row r="809" spans="1:11">
      <c r="A809" s="88">
        <v>45473</v>
      </c>
      <c r="B809" s="525" t="s">
        <v>14</v>
      </c>
      <c r="C809" s="525" t="s">
        <v>26</v>
      </c>
      <c r="D809" t="s">
        <v>16</v>
      </c>
      <c r="E809" s="240">
        <v>56.7</v>
      </c>
      <c r="F809" s="240"/>
      <c r="G809" s="2">
        <f t="shared" si="14"/>
        <v>56.699999999999982</v>
      </c>
      <c r="I809" s="526"/>
      <c r="K809" s="240"/>
    </row>
    <row r="810" spans="1:11">
      <c r="A810" s="86"/>
      <c r="B810" s="526"/>
      <c r="C810" s="526"/>
      <c r="D810" t="s">
        <v>17</v>
      </c>
      <c r="E810" s="240">
        <v>7</v>
      </c>
      <c r="F810" s="240"/>
      <c r="G810" s="2">
        <f t="shared" si="14"/>
        <v>63.699999999999982</v>
      </c>
      <c r="I810" s="525"/>
      <c r="K810" s="240"/>
    </row>
    <row r="811" spans="1:11">
      <c r="A811" s="86"/>
      <c r="B811" s="526"/>
      <c r="C811" s="526"/>
      <c r="D811" t="s">
        <v>18</v>
      </c>
      <c r="E811" s="240">
        <v>60</v>
      </c>
      <c r="F811" s="240"/>
      <c r="G811" s="2">
        <f t="shared" si="14"/>
        <v>123.69999999999999</v>
      </c>
      <c r="I811" s="526"/>
      <c r="K811" s="240"/>
    </row>
    <row r="812" spans="1:11">
      <c r="A812" s="86"/>
      <c r="B812" s="526"/>
      <c r="C812" s="526"/>
      <c r="D812" t="s">
        <v>19</v>
      </c>
      <c r="E812" s="240">
        <v>5</v>
      </c>
      <c r="F812" s="240"/>
      <c r="G812" s="2">
        <f t="shared" si="14"/>
        <v>128.69999999999999</v>
      </c>
      <c r="K812" s="37"/>
    </row>
    <row r="813" spans="1:11">
      <c r="A813" s="86">
        <v>45473</v>
      </c>
      <c r="B813" s="526" t="s">
        <v>129</v>
      </c>
      <c r="C813" s="526" t="s">
        <v>26</v>
      </c>
      <c r="D813" t="s">
        <v>18</v>
      </c>
      <c r="E813" s="240"/>
      <c r="F813" s="240">
        <v>50</v>
      </c>
      <c r="G813" s="2">
        <f t="shared" si="14"/>
        <v>78.699999999999989</v>
      </c>
    </row>
    <row r="814" spans="1:11">
      <c r="A814" s="7">
        <v>45482</v>
      </c>
      <c r="B814" s="526">
        <v>29213</v>
      </c>
      <c r="C814" s="526" t="s">
        <v>26</v>
      </c>
      <c r="D814" t="s">
        <v>18</v>
      </c>
      <c r="E814" s="240"/>
      <c r="F814" s="240">
        <v>10</v>
      </c>
      <c r="G814" s="2">
        <f t="shared" si="14"/>
        <v>68.699999999999989</v>
      </c>
    </row>
    <row r="815" spans="1:11">
      <c r="A815" s="7">
        <v>45482</v>
      </c>
      <c r="B815" s="526">
        <v>29213</v>
      </c>
      <c r="C815" s="526" t="s">
        <v>26</v>
      </c>
      <c r="D815" t="s">
        <v>19</v>
      </c>
      <c r="F815" s="2">
        <v>5</v>
      </c>
      <c r="G815" s="2">
        <f t="shared" si="14"/>
        <v>63.699999999999989</v>
      </c>
    </row>
    <row r="816" spans="1:11">
      <c r="A816" s="7">
        <v>45566</v>
      </c>
      <c r="B816" s="526">
        <v>29745</v>
      </c>
      <c r="C816" s="526" t="s">
        <v>26</v>
      </c>
      <c r="D816" t="s">
        <v>16</v>
      </c>
      <c r="F816" s="2">
        <v>56.7</v>
      </c>
      <c r="G816" s="2">
        <f t="shared" ref="G816:G881" si="15">+G815+E816-F816</f>
        <v>6.9999999999999858</v>
      </c>
    </row>
    <row r="817" spans="1:7">
      <c r="A817" s="7">
        <v>45566</v>
      </c>
      <c r="B817" s="526">
        <v>29745</v>
      </c>
      <c r="C817" s="526" t="s">
        <v>26</v>
      </c>
      <c r="D817" t="s">
        <v>17</v>
      </c>
      <c r="F817" s="2">
        <v>7</v>
      </c>
      <c r="G817" s="2">
        <f t="shared" si="15"/>
        <v>-1.4210854715202004E-14</v>
      </c>
    </row>
    <row r="818" spans="1:7">
      <c r="A818" s="88">
        <v>45504</v>
      </c>
      <c r="B818" s="525" t="s">
        <v>14</v>
      </c>
      <c r="C818" s="525" t="s">
        <v>27</v>
      </c>
      <c r="D818" t="s">
        <v>16</v>
      </c>
      <c r="E818" s="240">
        <v>55.6</v>
      </c>
      <c r="F818" s="240"/>
      <c r="G818" s="2">
        <f t="shared" si="15"/>
        <v>55.599999999999987</v>
      </c>
    </row>
    <row r="819" spans="1:7">
      <c r="A819" s="86"/>
      <c r="B819" s="526"/>
      <c r="C819" s="526"/>
      <c r="D819" t="s">
        <v>17</v>
      </c>
      <c r="E819" s="240">
        <v>7</v>
      </c>
      <c r="F819" s="240"/>
      <c r="G819" s="2">
        <f t="shared" si="15"/>
        <v>62.599999999999987</v>
      </c>
    </row>
    <row r="820" spans="1:7">
      <c r="A820" s="86"/>
      <c r="B820" s="526"/>
      <c r="C820" s="526"/>
      <c r="D820" t="s">
        <v>18</v>
      </c>
      <c r="E820" s="240">
        <v>60</v>
      </c>
      <c r="F820" s="240"/>
      <c r="G820" s="2">
        <f t="shared" si="15"/>
        <v>122.6</v>
      </c>
    </row>
    <row r="821" spans="1:7">
      <c r="A821" s="86"/>
      <c r="B821" s="526"/>
      <c r="C821" s="526"/>
      <c r="D821" t="s">
        <v>19</v>
      </c>
      <c r="E821" s="240">
        <v>5</v>
      </c>
      <c r="F821" s="240"/>
      <c r="G821" s="2">
        <f t="shared" si="15"/>
        <v>127.6</v>
      </c>
    </row>
    <row r="822" spans="1:7">
      <c r="A822" s="86"/>
      <c r="B822" s="526"/>
      <c r="C822" s="526"/>
      <c r="D822" t="s">
        <v>107</v>
      </c>
      <c r="E822" s="240">
        <v>250</v>
      </c>
      <c r="F822" s="240"/>
      <c r="G822" s="2">
        <f t="shared" si="15"/>
        <v>377.6</v>
      </c>
    </row>
    <row r="823" spans="1:7">
      <c r="A823" s="86">
        <v>45504</v>
      </c>
      <c r="B823" s="526" t="s">
        <v>115</v>
      </c>
      <c r="C823" s="526" t="s">
        <v>27</v>
      </c>
      <c r="D823" t="s">
        <v>18</v>
      </c>
      <c r="E823" s="240"/>
      <c r="F823" s="240">
        <v>60</v>
      </c>
      <c r="G823" s="2">
        <f t="shared" si="15"/>
        <v>317.60000000000002</v>
      </c>
    </row>
    <row r="824" spans="1:7">
      <c r="A824" s="86">
        <v>45504</v>
      </c>
      <c r="B824" s="526" t="s">
        <v>115</v>
      </c>
      <c r="C824" s="526" t="s">
        <v>27</v>
      </c>
      <c r="D824" t="s">
        <v>19</v>
      </c>
      <c r="E824" s="240"/>
      <c r="F824" s="240">
        <v>5</v>
      </c>
      <c r="G824" s="2">
        <f t="shared" si="15"/>
        <v>312.60000000000002</v>
      </c>
    </row>
    <row r="825" spans="1:7">
      <c r="A825" s="7">
        <v>45566</v>
      </c>
      <c r="B825" s="526">
        <v>29745</v>
      </c>
      <c r="C825" s="526" t="s">
        <v>27</v>
      </c>
      <c r="D825" t="s">
        <v>16</v>
      </c>
      <c r="E825" s="240"/>
      <c r="F825" s="240">
        <v>55.6</v>
      </c>
      <c r="G825" s="2">
        <f t="shared" si="15"/>
        <v>257</v>
      </c>
    </row>
    <row r="826" spans="1:7">
      <c r="A826" s="7">
        <v>45566</v>
      </c>
      <c r="B826" s="526">
        <v>29745</v>
      </c>
      <c r="C826" s="526" t="s">
        <v>27</v>
      </c>
      <c r="D826" t="s">
        <v>17</v>
      </c>
      <c r="E826" s="240"/>
      <c r="F826" s="240">
        <v>7</v>
      </c>
      <c r="G826" s="2">
        <f t="shared" si="15"/>
        <v>250</v>
      </c>
    </row>
    <row r="827" spans="1:7">
      <c r="A827" s="7">
        <v>45499</v>
      </c>
      <c r="B827" s="526">
        <v>29445</v>
      </c>
      <c r="C827" s="526" t="s">
        <v>27</v>
      </c>
      <c r="D827" t="s">
        <v>107</v>
      </c>
      <c r="E827" s="240"/>
      <c r="F827" s="240">
        <v>250</v>
      </c>
      <c r="G827" s="2">
        <f t="shared" si="15"/>
        <v>0</v>
      </c>
    </row>
    <row r="828" spans="1:7">
      <c r="A828" s="44">
        <v>45535</v>
      </c>
      <c r="B828" s="525" t="s">
        <v>14</v>
      </c>
      <c r="C828" s="525" t="s">
        <v>81</v>
      </c>
      <c r="D828" t="s">
        <v>16</v>
      </c>
      <c r="E828" s="240">
        <v>55.8</v>
      </c>
      <c r="F828" s="240"/>
      <c r="G828" s="2">
        <f t="shared" si="15"/>
        <v>55.8</v>
      </c>
    </row>
    <row r="829" spans="1:7">
      <c r="B829" s="526"/>
      <c r="C829" s="526"/>
      <c r="D829" t="s">
        <v>17</v>
      </c>
      <c r="E829" s="240">
        <v>7</v>
      </c>
      <c r="F829" s="240"/>
      <c r="G829" s="2">
        <f t="shared" si="15"/>
        <v>62.8</v>
      </c>
    </row>
    <row r="830" spans="1:7">
      <c r="B830" s="526"/>
      <c r="C830" s="526"/>
      <c r="D830" t="s">
        <v>18</v>
      </c>
      <c r="E830" s="240">
        <v>60</v>
      </c>
      <c r="F830" s="240"/>
      <c r="G830" s="2">
        <f t="shared" si="15"/>
        <v>122.8</v>
      </c>
    </row>
    <row r="831" spans="1:7">
      <c r="B831" s="526"/>
      <c r="C831" s="526"/>
      <c r="D831" t="s">
        <v>19</v>
      </c>
      <c r="E831" s="240">
        <v>5</v>
      </c>
      <c r="F831" s="240"/>
      <c r="G831" s="2">
        <f t="shared" si="15"/>
        <v>127.8</v>
      </c>
    </row>
    <row r="832" spans="1:7">
      <c r="B832" s="526"/>
      <c r="C832" s="526"/>
      <c r="D832" t="s">
        <v>447</v>
      </c>
      <c r="E832" s="240">
        <v>100</v>
      </c>
      <c r="F832" s="240"/>
      <c r="G832" s="2">
        <f t="shared" si="15"/>
        <v>227.8</v>
      </c>
    </row>
    <row r="833" spans="1:12">
      <c r="A833" s="7">
        <v>45535</v>
      </c>
      <c r="B833" s="526" t="s">
        <v>143</v>
      </c>
      <c r="C833" s="526" t="s">
        <v>81</v>
      </c>
      <c r="D833" t="s">
        <v>18</v>
      </c>
      <c r="E833" s="240"/>
      <c r="F833" s="240">
        <v>60</v>
      </c>
      <c r="G833" s="2">
        <f t="shared" si="15"/>
        <v>167.8</v>
      </c>
    </row>
    <row r="834" spans="1:12">
      <c r="A834" s="7">
        <v>45535</v>
      </c>
      <c r="B834" s="526" t="s">
        <v>143</v>
      </c>
      <c r="C834" s="526" t="s">
        <v>81</v>
      </c>
      <c r="D834" t="s">
        <v>19</v>
      </c>
      <c r="E834" s="240"/>
      <c r="F834" s="240">
        <v>5</v>
      </c>
      <c r="G834" s="2">
        <f t="shared" si="15"/>
        <v>162.80000000000001</v>
      </c>
    </row>
    <row r="835" spans="1:12">
      <c r="A835" s="7">
        <v>45566</v>
      </c>
      <c r="B835" s="526">
        <v>29745</v>
      </c>
      <c r="C835" s="526" t="s">
        <v>81</v>
      </c>
      <c r="D835" t="s">
        <v>16</v>
      </c>
      <c r="E835" s="240"/>
      <c r="F835" s="240">
        <v>55.8</v>
      </c>
      <c r="G835" s="2">
        <f t="shared" si="15"/>
        <v>107.00000000000001</v>
      </c>
    </row>
    <row r="836" spans="1:12">
      <c r="A836" s="7">
        <v>45566</v>
      </c>
      <c r="B836" s="526">
        <v>29745</v>
      </c>
      <c r="C836" s="526" t="s">
        <v>81</v>
      </c>
      <c r="D836" t="s">
        <v>17</v>
      </c>
      <c r="E836" s="240"/>
      <c r="F836" s="240">
        <v>7</v>
      </c>
      <c r="G836" s="2">
        <f t="shared" si="15"/>
        <v>100.00000000000001</v>
      </c>
    </row>
    <row r="837" spans="1:12">
      <c r="A837" s="7">
        <v>45742</v>
      </c>
      <c r="B837" s="526">
        <v>30809</v>
      </c>
      <c r="C837" s="526" t="s">
        <v>81</v>
      </c>
      <c r="D837" t="s">
        <v>447</v>
      </c>
      <c r="E837" s="240"/>
      <c r="F837" s="240">
        <v>90</v>
      </c>
      <c r="G837" s="2">
        <f t="shared" si="15"/>
        <v>10.000000000000014</v>
      </c>
    </row>
    <row r="838" spans="1:12">
      <c r="A838" s="7">
        <v>45743</v>
      </c>
      <c r="B838" s="526">
        <v>30870</v>
      </c>
      <c r="C838" s="526" t="s">
        <v>81</v>
      </c>
      <c r="D838" t="s">
        <v>447</v>
      </c>
      <c r="E838" s="240"/>
      <c r="F838" s="240">
        <v>10</v>
      </c>
      <c r="G838" s="2">
        <f t="shared" si="15"/>
        <v>1.4210854715202004E-14</v>
      </c>
    </row>
    <row r="839" spans="1:12">
      <c r="A839" s="88">
        <v>45565</v>
      </c>
      <c r="B839" s="525" t="s">
        <v>14</v>
      </c>
      <c r="C839" s="525" t="s">
        <v>53</v>
      </c>
      <c r="D839" t="s">
        <v>16</v>
      </c>
      <c r="E839" s="240">
        <v>41.8</v>
      </c>
      <c r="F839" s="240"/>
      <c r="G839" s="2">
        <f t="shared" si="15"/>
        <v>41.800000000000011</v>
      </c>
    </row>
    <row r="840" spans="1:12">
      <c r="A840" s="86"/>
      <c r="B840" s="526"/>
      <c r="C840" s="526"/>
      <c r="D840" t="s">
        <v>17</v>
      </c>
      <c r="E840" s="240">
        <v>5</v>
      </c>
      <c r="F840" s="240"/>
      <c r="G840" s="2">
        <f t="shared" si="15"/>
        <v>46.800000000000011</v>
      </c>
    </row>
    <row r="841" spans="1:12">
      <c r="A841" s="86"/>
      <c r="B841" s="526"/>
      <c r="C841" s="526"/>
      <c r="D841" t="s">
        <v>18</v>
      </c>
      <c r="E841" s="240">
        <v>60</v>
      </c>
      <c r="F841" s="240"/>
      <c r="G841" s="2">
        <f t="shared" si="15"/>
        <v>106.80000000000001</v>
      </c>
      <c r="H841" s="37"/>
    </row>
    <row r="842" spans="1:12">
      <c r="A842" s="86"/>
      <c r="B842" s="526"/>
      <c r="C842" s="526"/>
      <c r="D842" t="s">
        <v>19</v>
      </c>
      <c r="E842" s="240">
        <v>5</v>
      </c>
      <c r="F842" s="240"/>
      <c r="G842" s="2">
        <f t="shared" si="15"/>
        <v>111.80000000000001</v>
      </c>
    </row>
    <row r="843" spans="1:12">
      <c r="A843" s="86">
        <v>45565</v>
      </c>
      <c r="B843" s="526" t="s">
        <v>117</v>
      </c>
      <c r="C843" s="526" t="s">
        <v>53</v>
      </c>
      <c r="D843" t="s">
        <v>18</v>
      </c>
      <c r="E843" s="240"/>
      <c r="F843" s="240">
        <v>60</v>
      </c>
      <c r="G843" s="2">
        <f t="shared" si="15"/>
        <v>51.800000000000011</v>
      </c>
      <c r="I843" s="525"/>
      <c r="L843" s="240"/>
    </row>
    <row r="844" spans="1:12">
      <c r="A844" s="86">
        <v>45565</v>
      </c>
      <c r="B844" s="526" t="s">
        <v>117</v>
      </c>
      <c r="C844" s="526" t="s">
        <v>53</v>
      </c>
      <c r="D844" t="s">
        <v>19</v>
      </c>
      <c r="E844" s="240"/>
      <c r="F844" s="240">
        <v>5</v>
      </c>
      <c r="G844" s="2">
        <f t="shared" si="15"/>
        <v>46.800000000000011</v>
      </c>
      <c r="I844" s="525"/>
      <c r="K844" s="240"/>
    </row>
    <row r="845" spans="1:12">
      <c r="A845" s="7">
        <v>45645</v>
      </c>
      <c r="B845" s="526">
        <v>30184</v>
      </c>
      <c r="C845" s="526" t="s">
        <v>53</v>
      </c>
      <c r="D845" t="s">
        <v>16</v>
      </c>
      <c r="E845" s="240"/>
      <c r="F845" s="240">
        <v>41.8</v>
      </c>
      <c r="G845" s="2">
        <f t="shared" si="15"/>
        <v>5.0000000000000142</v>
      </c>
      <c r="I845" s="525"/>
      <c r="K845" s="240"/>
    </row>
    <row r="846" spans="1:12">
      <c r="A846" s="7">
        <v>45645</v>
      </c>
      <c r="B846" s="526">
        <v>30184</v>
      </c>
      <c r="C846" s="526" t="s">
        <v>53</v>
      </c>
      <c r="D846" t="s">
        <v>17</v>
      </c>
      <c r="E846" s="240"/>
      <c r="F846" s="240">
        <v>5</v>
      </c>
      <c r="G846" s="2">
        <f t="shared" si="15"/>
        <v>1.4210854715202004E-14</v>
      </c>
      <c r="I846" s="525"/>
      <c r="K846" s="240"/>
    </row>
    <row r="847" spans="1:12">
      <c r="A847" s="88">
        <v>45596</v>
      </c>
      <c r="B847" s="525" t="s">
        <v>14</v>
      </c>
      <c r="C847" s="525" t="s">
        <v>30</v>
      </c>
      <c r="D847" t="s">
        <v>16</v>
      </c>
      <c r="E847" s="240">
        <v>35.1</v>
      </c>
      <c r="F847" s="240"/>
      <c r="G847" s="2">
        <f t="shared" si="15"/>
        <v>35.100000000000016</v>
      </c>
      <c r="I847" s="526"/>
      <c r="K847" s="240"/>
    </row>
    <row r="848" spans="1:12">
      <c r="A848" s="86"/>
      <c r="B848" s="526"/>
      <c r="C848" s="526"/>
      <c r="D848" t="s">
        <v>17</v>
      </c>
      <c r="E848" s="240">
        <v>7</v>
      </c>
      <c r="F848" s="240"/>
      <c r="G848" s="2">
        <f t="shared" si="15"/>
        <v>42.100000000000016</v>
      </c>
      <c r="I848" s="525"/>
      <c r="K848" s="240"/>
    </row>
    <row r="849" spans="1:11">
      <c r="A849" s="86"/>
      <c r="B849" s="526"/>
      <c r="C849" s="526"/>
      <c r="D849" t="s">
        <v>18</v>
      </c>
      <c r="E849" s="240">
        <v>60</v>
      </c>
      <c r="F849" s="240"/>
      <c r="G849" s="2">
        <f t="shared" si="15"/>
        <v>102.10000000000002</v>
      </c>
      <c r="I849" s="526"/>
      <c r="K849" s="240"/>
    </row>
    <row r="850" spans="1:11">
      <c r="A850" s="86"/>
      <c r="B850" s="526"/>
      <c r="C850" s="526"/>
      <c r="D850" t="s">
        <v>19</v>
      </c>
      <c r="E850" s="240">
        <v>5</v>
      </c>
      <c r="F850" s="240"/>
      <c r="G850" s="2">
        <f t="shared" si="15"/>
        <v>107.10000000000002</v>
      </c>
      <c r="I850" s="525"/>
      <c r="K850" s="240"/>
    </row>
    <row r="851" spans="1:11">
      <c r="A851" s="86">
        <v>45596</v>
      </c>
      <c r="B851" s="526" t="s">
        <v>118</v>
      </c>
      <c r="C851" s="526" t="s">
        <v>30</v>
      </c>
      <c r="D851" t="s">
        <v>18</v>
      </c>
      <c r="E851" s="240"/>
      <c r="F851" s="240">
        <v>60</v>
      </c>
      <c r="G851" s="2">
        <f t="shared" si="15"/>
        <v>47.100000000000023</v>
      </c>
      <c r="I851" s="526"/>
      <c r="K851" s="240"/>
    </row>
    <row r="852" spans="1:11">
      <c r="A852" s="86">
        <v>45596</v>
      </c>
      <c r="B852" s="526" t="s">
        <v>118</v>
      </c>
      <c r="C852" s="526" t="s">
        <v>30</v>
      </c>
      <c r="D852" t="s">
        <v>19</v>
      </c>
      <c r="E852" s="240"/>
      <c r="F852" s="240">
        <v>5</v>
      </c>
      <c r="G852" s="2">
        <f t="shared" si="15"/>
        <v>42.100000000000023</v>
      </c>
      <c r="K852" s="37"/>
    </row>
    <row r="853" spans="1:11">
      <c r="A853" s="7">
        <v>45645</v>
      </c>
      <c r="B853" s="526">
        <v>30184</v>
      </c>
      <c r="C853" s="526" t="s">
        <v>30</v>
      </c>
      <c r="D853" t="s">
        <v>16</v>
      </c>
      <c r="E853" s="240"/>
      <c r="F853" s="240">
        <v>35.1</v>
      </c>
      <c r="G853" s="2">
        <f t="shared" si="15"/>
        <v>7.0000000000000213</v>
      </c>
      <c r="K853" s="37"/>
    </row>
    <row r="854" spans="1:11">
      <c r="A854" s="7">
        <v>45645</v>
      </c>
      <c r="B854" s="526">
        <v>30184</v>
      </c>
      <c r="C854" s="526" t="s">
        <v>30</v>
      </c>
      <c r="D854" t="s">
        <v>17</v>
      </c>
      <c r="E854" s="240"/>
      <c r="F854" s="240">
        <v>7</v>
      </c>
      <c r="G854" s="2">
        <f t="shared" si="15"/>
        <v>2.1316282072803006E-14</v>
      </c>
      <c r="K854" s="37"/>
    </row>
    <row r="855" spans="1:11">
      <c r="A855" s="88">
        <v>45626</v>
      </c>
      <c r="B855" s="525" t="s">
        <v>14</v>
      </c>
      <c r="C855" s="525" t="s">
        <v>83</v>
      </c>
      <c r="D855" t="s">
        <v>16</v>
      </c>
      <c r="E855" s="240">
        <v>34.700000000000003</v>
      </c>
      <c r="F855" s="240"/>
      <c r="G855" s="2">
        <f t="shared" si="15"/>
        <v>34.700000000000024</v>
      </c>
    </row>
    <row r="856" spans="1:11">
      <c r="A856" s="86"/>
      <c r="B856" s="526"/>
      <c r="C856" s="526"/>
      <c r="D856" t="s">
        <v>17</v>
      </c>
      <c r="E856" s="240">
        <v>7</v>
      </c>
      <c r="F856" s="240"/>
      <c r="G856" s="2">
        <f t="shared" si="15"/>
        <v>41.700000000000024</v>
      </c>
    </row>
    <row r="857" spans="1:11">
      <c r="A857" s="86"/>
      <c r="B857" s="526"/>
      <c r="C857" s="526"/>
      <c r="D857" t="s">
        <v>18</v>
      </c>
      <c r="E857" s="240">
        <v>60</v>
      </c>
      <c r="F857" s="240"/>
      <c r="G857" s="2">
        <f t="shared" si="15"/>
        <v>101.70000000000002</v>
      </c>
    </row>
    <row r="858" spans="1:11">
      <c r="A858" s="86"/>
      <c r="B858" s="526"/>
      <c r="C858" s="526"/>
      <c r="D858" t="s">
        <v>19</v>
      </c>
      <c r="E858" s="240">
        <v>5</v>
      </c>
      <c r="F858" s="240"/>
      <c r="G858" s="2">
        <f t="shared" si="15"/>
        <v>106.70000000000002</v>
      </c>
    </row>
    <row r="859" spans="1:11">
      <c r="A859" s="86">
        <v>45626</v>
      </c>
      <c r="B859" s="526" t="s">
        <v>132</v>
      </c>
      <c r="C859" s="526" t="s">
        <v>83</v>
      </c>
      <c r="D859" t="s">
        <v>18</v>
      </c>
      <c r="E859" s="240"/>
      <c r="F859" s="240">
        <v>60</v>
      </c>
      <c r="G859" s="2">
        <f t="shared" si="15"/>
        <v>46.700000000000017</v>
      </c>
    </row>
    <row r="860" spans="1:11">
      <c r="A860" s="86">
        <v>45626</v>
      </c>
      <c r="B860" s="526" t="s">
        <v>132</v>
      </c>
      <c r="C860" s="526" t="s">
        <v>83</v>
      </c>
      <c r="D860" t="s">
        <v>19</v>
      </c>
      <c r="E860" s="240"/>
      <c r="F860" s="240">
        <v>5</v>
      </c>
      <c r="G860" s="2">
        <f t="shared" si="15"/>
        <v>41.700000000000017</v>
      </c>
    </row>
    <row r="861" spans="1:11">
      <c r="A861" s="7">
        <v>45645</v>
      </c>
      <c r="B861" s="526">
        <v>30184</v>
      </c>
      <c r="C861" s="526" t="s">
        <v>83</v>
      </c>
      <c r="D861" t="s">
        <v>16</v>
      </c>
      <c r="F861" s="2">
        <v>34.700000000000003</v>
      </c>
      <c r="G861" s="2">
        <f t="shared" si="15"/>
        <v>7.0000000000000142</v>
      </c>
    </row>
    <row r="862" spans="1:11">
      <c r="A862" s="7">
        <v>45645</v>
      </c>
      <c r="B862" s="526">
        <v>30184</v>
      </c>
      <c r="C862" s="526" t="s">
        <v>83</v>
      </c>
      <c r="D862" t="s">
        <v>17</v>
      </c>
      <c r="F862" s="2">
        <v>7</v>
      </c>
      <c r="G862" s="2">
        <f t="shared" si="15"/>
        <v>1.4210854715202004E-14</v>
      </c>
    </row>
    <row r="863" spans="1:11">
      <c r="A863" s="44">
        <v>45657</v>
      </c>
      <c r="B863" s="525" t="s">
        <v>14</v>
      </c>
      <c r="C863" s="525" t="s">
        <v>34</v>
      </c>
      <c r="D863" t="s">
        <v>16</v>
      </c>
      <c r="E863" s="240">
        <v>29.3</v>
      </c>
      <c r="F863" s="240"/>
      <c r="G863" s="2">
        <f t="shared" si="15"/>
        <v>29.300000000000015</v>
      </c>
    </row>
    <row r="864" spans="1:11">
      <c r="B864" s="526"/>
      <c r="C864" s="526"/>
      <c r="D864" t="s">
        <v>17</v>
      </c>
      <c r="E864" s="240">
        <v>3</v>
      </c>
      <c r="F864" s="240"/>
      <c r="G864" s="2">
        <f t="shared" si="15"/>
        <v>32.300000000000011</v>
      </c>
    </row>
    <row r="865" spans="1:11">
      <c r="B865" s="526"/>
      <c r="C865" s="526"/>
      <c r="D865" t="s">
        <v>18</v>
      </c>
      <c r="E865" s="240">
        <v>60</v>
      </c>
      <c r="F865" s="240"/>
      <c r="G865" s="2">
        <f t="shared" si="15"/>
        <v>92.300000000000011</v>
      </c>
      <c r="I865" s="525"/>
      <c r="K865" s="240"/>
    </row>
    <row r="866" spans="1:11">
      <c r="B866" s="526"/>
      <c r="C866" s="526"/>
      <c r="D866" t="s">
        <v>19</v>
      </c>
      <c r="E866" s="240">
        <v>5</v>
      </c>
      <c r="F866" s="240"/>
      <c r="G866" s="2">
        <f t="shared" si="15"/>
        <v>97.300000000000011</v>
      </c>
      <c r="I866" s="526"/>
      <c r="K866" s="240"/>
    </row>
    <row r="867" spans="1:11">
      <c r="A867" s="7">
        <v>45657</v>
      </c>
      <c r="B867" s="526" t="s">
        <v>121</v>
      </c>
      <c r="C867" s="526" t="s">
        <v>34</v>
      </c>
      <c r="D867" t="s">
        <v>18</v>
      </c>
      <c r="E867" s="240"/>
      <c r="F867" s="240">
        <v>60</v>
      </c>
      <c r="G867" s="2">
        <f t="shared" si="15"/>
        <v>37.300000000000011</v>
      </c>
      <c r="I867" s="525"/>
      <c r="K867" s="240"/>
    </row>
    <row r="868" spans="1:11">
      <c r="A868" s="7">
        <v>45657</v>
      </c>
      <c r="B868" s="526" t="s">
        <v>121</v>
      </c>
      <c r="C868" s="526" t="s">
        <v>34</v>
      </c>
      <c r="D868" t="s">
        <v>19</v>
      </c>
      <c r="E868" s="240"/>
      <c r="F868" s="240">
        <v>5</v>
      </c>
      <c r="G868" s="2">
        <f t="shared" si="15"/>
        <v>32.300000000000011</v>
      </c>
      <c r="I868" s="526"/>
      <c r="K868" s="240"/>
    </row>
    <row r="869" spans="1:11">
      <c r="A869" s="7">
        <v>45715</v>
      </c>
      <c r="B869" s="526">
        <v>30547</v>
      </c>
      <c r="C869" s="526" t="s">
        <v>34</v>
      </c>
      <c r="D869" t="s">
        <v>16</v>
      </c>
      <c r="E869" s="240"/>
      <c r="F869" s="240">
        <v>29.3</v>
      </c>
      <c r="G869" s="2">
        <f t="shared" si="15"/>
        <v>3.0000000000000107</v>
      </c>
      <c r="I869" s="526"/>
      <c r="K869" s="240"/>
    </row>
    <row r="870" spans="1:11">
      <c r="A870" s="7">
        <v>45715</v>
      </c>
      <c r="B870" s="526">
        <v>30547</v>
      </c>
      <c r="C870" s="526" t="s">
        <v>34</v>
      </c>
      <c r="D870" t="s">
        <v>17</v>
      </c>
      <c r="E870" s="240"/>
      <c r="F870" s="240">
        <v>3</v>
      </c>
      <c r="G870" s="2">
        <f t="shared" si="15"/>
        <v>1.0658141036401503E-14</v>
      </c>
      <c r="I870" s="526"/>
      <c r="K870" s="240"/>
    </row>
    <row r="871" spans="1:11">
      <c r="A871" s="88">
        <v>45688</v>
      </c>
      <c r="B871" s="525" t="s">
        <v>14</v>
      </c>
      <c r="C871" s="525" t="s">
        <v>15</v>
      </c>
      <c r="D871" t="s">
        <v>16</v>
      </c>
      <c r="E871" s="240">
        <v>33.1</v>
      </c>
      <c r="F871" s="240"/>
      <c r="G871" s="2">
        <f t="shared" si="15"/>
        <v>33.100000000000009</v>
      </c>
    </row>
    <row r="872" spans="1:11">
      <c r="A872" s="86"/>
      <c r="B872" s="526"/>
      <c r="C872" s="526"/>
      <c r="D872" t="s">
        <v>17</v>
      </c>
      <c r="E872" s="240">
        <v>3</v>
      </c>
      <c r="F872" s="240"/>
      <c r="G872" s="2">
        <f t="shared" si="15"/>
        <v>36.100000000000009</v>
      </c>
    </row>
    <row r="873" spans="1:11">
      <c r="A873" s="86"/>
      <c r="B873" s="526"/>
      <c r="C873" s="526"/>
      <c r="D873" t="s">
        <v>18</v>
      </c>
      <c r="E873" s="240">
        <v>60</v>
      </c>
      <c r="F873" s="240"/>
      <c r="G873" s="2">
        <f t="shared" si="15"/>
        <v>96.100000000000009</v>
      </c>
    </row>
    <row r="874" spans="1:11">
      <c r="A874" s="86"/>
      <c r="B874" s="526"/>
      <c r="C874" s="526"/>
      <c r="D874" t="s">
        <v>19</v>
      </c>
      <c r="E874" s="240">
        <v>5</v>
      </c>
      <c r="F874" s="240"/>
      <c r="G874" s="2">
        <f t="shared" si="15"/>
        <v>101.10000000000001</v>
      </c>
    </row>
    <row r="875" spans="1:11">
      <c r="A875" s="86">
        <v>45688</v>
      </c>
      <c r="B875" s="526" t="s">
        <v>119</v>
      </c>
      <c r="C875" s="526" t="s">
        <v>15</v>
      </c>
      <c r="D875" t="s">
        <v>18</v>
      </c>
      <c r="E875" s="240"/>
      <c r="F875" s="240">
        <v>60</v>
      </c>
      <c r="G875" s="2">
        <f t="shared" si="15"/>
        <v>41.100000000000009</v>
      </c>
    </row>
    <row r="876" spans="1:11">
      <c r="A876" s="86">
        <v>45688</v>
      </c>
      <c r="B876" s="526" t="s">
        <v>119</v>
      </c>
      <c r="C876" s="526" t="s">
        <v>15</v>
      </c>
      <c r="D876" t="s">
        <v>19</v>
      </c>
      <c r="E876" s="240"/>
      <c r="F876" s="240">
        <v>5</v>
      </c>
      <c r="G876" s="2">
        <f t="shared" si="15"/>
        <v>36.100000000000009</v>
      </c>
    </row>
    <row r="877" spans="1:11">
      <c r="A877" s="7">
        <v>45715</v>
      </c>
      <c r="B877" s="526">
        <v>30547</v>
      </c>
      <c r="C877" s="526" t="s">
        <v>15</v>
      </c>
      <c r="D877" t="s">
        <v>16</v>
      </c>
      <c r="F877" s="2">
        <v>33.1</v>
      </c>
      <c r="G877" s="2">
        <f t="shared" si="15"/>
        <v>3.0000000000000071</v>
      </c>
    </row>
    <row r="878" spans="1:11">
      <c r="A878" s="7">
        <v>45715</v>
      </c>
      <c r="B878" s="526">
        <v>30547</v>
      </c>
      <c r="C878" s="526" t="s">
        <v>15</v>
      </c>
      <c r="D878" t="s">
        <v>17</v>
      </c>
      <c r="F878" s="2">
        <v>3</v>
      </c>
      <c r="G878" s="2">
        <f t="shared" si="15"/>
        <v>7.1054273576010019E-15</v>
      </c>
    </row>
    <row r="879" spans="1:11">
      <c r="A879" s="44">
        <v>45716</v>
      </c>
      <c r="B879" s="525" t="s">
        <v>14</v>
      </c>
      <c r="C879" s="525" t="s">
        <v>20</v>
      </c>
      <c r="D879" t="s">
        <v>16</v>
      </c>
      <c r="E879" s="240">
        <v>40.799999999999997</v>
      </c>
      <c r="F879" s="240"/>
      <c r="G879" s="2">
        <f t="shared" si="15"/>
        <v>40.800000000000004</v>
      </c>
    </row>
    <row r="880" spans="1:11">
      <c r="B880" s="526"/>
      <c r="C880" s="526"/>
      <c r="D880" t="s">
        <v>17</v>
      </c>
      <c r="E880" s="240">
        <v>3</v>
      </c>
      <c r="F880" s="240"/>
      <c r="G880" s="2">
        <f t="shared" si="15"/>
        <v>43.800000000000004</v>
      </c>
    </row>
    <row r="881" spans="1:7">
      <c r="B881" s="526"/>
      <c r="C881" s="526"/>
      <c r="D881" t="s">
        <v>18</v>
      </c>
      <c r="E881" s="240">
        <v>56</v>
      </c>
      <c r="F881" s="240"/>
      <c r="G881" s="2">
        <f t="shared" si="15"/>
        <v>99.800000000000011</v>
      </c>
    </row>
    <row r="882" spans="1:7">
      <c r="B882" s="526"/>
      <c r="C882" s="526"/>
      <c r="D882" t="s">
        <v>19</v>
      </c>
      <c r="E882" s="240">
        <v>5</v>
      </c>
      <c r="F882" s="240"/>
      <c r="G882" s="2">
        <f t="shared" ref="G882:G884" si="16">+G881+E882-F882</f>
        <v>104.80000000000001</v>
      </c>
    </row>
    <row r="883" spans="1:7">
      <c r="B883" s="526"/>
      <c r="C883" s="526"/>
      <c r="D883" t="s">
        <v>21</v>
      </c>
      <c r="E883" s="240">
        <v>100</v>
      </c>
      <c r="F883" s="240"/>
      <c r="G883" s="2">
        <f t="shared" si="16"/>
        <v>204.8</v>
      </c>
    </row>
    <row r="884" spans="1:7">
      <c r="A884" s="7">
        <v>45716</v>
      </c>
      <c r="B884" s="526" t="s">
        <v>135</v>
      </c>
      <c r="C884" s="526" t="s">
        <v>20</v>
      </c>
      <c r="D884" t="s">
        <v>18</v>
      </c>
      <c r="E884" s="240"/>
      <c r="F884" s="240">
        <v>56</v>
      </c>
      <c r="G884" s="2">
        <f t="shared" si="16"/>
        <v>148.80000000000001</v>
      </c>
    </row>
    <row r="885" spans="1:7">
      <c r="A885" s="7">
        <v>45716</v>
      </c>
      <c r="B885" s="526" t="s">
        <v>135</v>
      </c>
      <c r="C885" s="526" t="s">
        <v>20</v>
      </c>
      <c r="D885" t="s">
        <v>19</v>
      </c>
      <c r="E885" s="240"/>
      <c r="F885" s="240">
        <v>5</v>
      </c>
      <c r="G885" s="2">
        <f t="shared" ref="G885:G958" si="17">+G884+E885-F885</f>
        <v>143.80000000000001</v>
      </c>
    </row>
    <row r="886" spans="1:7">
      <c r="A886" s="7">
        <v>45742</v>
      </c>
      <c r="B886" s="526">
        <v>30809</v>
      </c>
      <c r="C886" s="526" t="s">
        <v>20</v>
      </c>
      <c r="D886" t="s">
        <v>21</v>
      </c>
      <c r="F886" s="2">
        <v>100</v>
      </c>
      <c r="G886" s="2">
        <f t="shared" si="17"/>
        <v>43.800000000000011</v>
      </c>
    </row>
    <row r="887" spans="1:7">
      <c r="A887" s="7">
        <v>45743</v>
      </c>
      <c r="B887" s="526">
        <v>30870</v>
      </c>
      <c r="C887" s="526" t="s">
        <v>20</v>
      </c>
      <c r="D887" t="s">
        <v>16</v>
      </c>
      <c r="F887" s="2">
        <v>40.799999999999997</v>
      </c>
      <c r="G887" s="2">
        <f t="shared" si="17"/>
        <v>3.0000000000000142</v>
      </c>
    </row>
    <row r="888" spans="1:7">
      <c r="A888" s="7">
        <v>45743</v>
      </c>
      <c r="B888" s="526">
        <v>30870</v>
      </c>
      <c r="C888" s="526" t="s">
        <v>20</v>
      </c>
      <c r="D888" t="s">
        <v>17</v>
      </c>
      <c r="F888" s="2">
        <v>3</v>
      </c>
      <c r="G888" s="2">
        <f t="shared" si="17"/>
        <v>1.4210854715202004E-14</v>
      </c>
    </row>
    <row r="889" spans="1:7">
      <c r="A889" s="44">
        <v>45747</v>
      </c>
      <c r="B889" s="525" t="s">
        <v>14</v>
      </c>
      <c r="C889" s="525" t="s">
        <v>23</v>
      </c>
      <c r="D889" t="s">
        <v>16</v>
      </c>
      <c r="E889" s="240">
        <v>58.9</v>
      </c>
      <c r="F889" s="240"/>
      <c r="G889" s="2">
        <f t="shared" si="17"/>
        <v>58.900000000000013</v>
      </c>
    </row>
    <row r="890" spans="1:7">
      <c r="B890" s="526"/>
      <c r="C890" s="526"/>
      <c r="D890" t="s">
        <v>17</v>
      </c>
      <c r="E890" s="240">
        <v>3</v>
      </c>
      <c r="F890" s="240"/>
      <c r="G890" s="2">
        <f t="shared" si="17"/>
        <v>61.900000000000013</v>
      </c>
    </row>
    <row r="891" spans="1:7">
      <c r="B891" s="526"/>
      <c r="C891" s="526"/>
      <c r="D891" t="s">
        <v>18</v>
      </c>
      <c r="E891" s="240">
        <v>60</v>
      </c>
      <c r="F891" s="240"/>
      <c r="G891" s="2">
        <f t="shared" si="17"/>
        <v>121.9</v>
      </c>
    </row>
    <row r="892" spans="1:7">
      <c r="B892" s="526"/>
      <c r="C892" s="526"/>
      <c r="D892" t="s">
        <v>19</v>
      </c>
      <c r="E892" s="240">
        <v>5</v>
      </c>
      <c r="F892" s="240"/>
      <c r="G892" s="2">
        <f t="shared" si="17"/>
        <v>126.9</v>
      </c>
    </row>
    <row r="893" spans="1:7">
      <c r="A893" s="7">
        <v>45747</v>
      </c>
      <c r="B893" s="526" t="s">
        <v>124</v>
      </c>
      <c r="C893" s="526" t="s">
        <v>23</v>
      </c>
      <c r="D893" t="s">
        <v>18</v>
      </c>
      <c r="E893" s="240"/>
      <c r="F893" s="240">
        <v>60</v>
      </c>
      <c r="G893" s="2">
        <f t="shared" si="17"/>
        <v>66.900000000000006</v>
      </c>
    </row>
    <row r="894" spans="1:7">
      <c r="A894" s="7">
        <v>45747</v>
      </c>
      <c r="B894" s="526" t="s">
        <v>124</v>
      </c>
      <c r="C894" s="526" t="s">
        <v>23</v>
      </c>
      <c r="D894" t="s">
        <v>19</v>
      </c>
      <c r="E894" s="240"/>
      <c r="F894" s="240">
        <v>5</v>
      </c>
      <c r="G894" s="2">
        <f t="shared" si="17"/>
        <v>61.900000000000006</v>
      </c>
    </row>
    <row r="895" spans="1:7">
      <c r="A895" s="7">
        <v>45826</v>
      </c>
      <c r="B895" s="526">
        <v>31157</v>
      </c>
      <c r="C895" s="526" t="s">
        <v>23</v>
      </c>
      <c r="D895" t="s">
        <v>16</v>
      </c>
      <c r="E895" s="240"/>
      <c r="F895" s="240">
        <v>58.9</v>
      </c>
      <c r="G895" s="2">
        <f t="shared" si="17"/>
        <v>3.0000000000000071</v>
      </c>
    </row>
    <row r="896" spans="1:7">
      <c r="A896" s="7">
        <v>45826</v>
      </c>
      <c r="B896" s="526">
        <v>31157</v>
      </c>
      <c r="C896" s="526" t="s">
        <v>23</v>
      </c>
      <c r="D896" t="s">
        <v>17</v>
      </c>
      <c r="E896" s="240"/>
      <c r="F896" s="240">
        <v>3</v>
      </c>
      <c r="G896" s="2">
        <f t="shared" si="17"/>
        <v>7.1054273576010019E-15</v>
      </c>
    </row>
    <row r="897" spans="1:11">
      <c r="A897" s="88">
        <v>45777</v>
      </c>
      <c r="B897" s="525" t="s">
        <v>14</v>
      </c>
      <c r="C897" s="525" t="s">
        <v>24</v>
      </c>
      <c r="D897" t="s">
        <v>16</v>
      </c>
      <c r="E897" s="240">
        <v>58.3</v>
      </c>
      <c r="F897" s="240"/>
      <c r="G897" s="2">
        <f t="shared" si="17"/>
        <v>58.300000000000004</v>
      </c>
    </row>
    <row r="898" spans="1:11">
      <c r="A898" s="86"/>
      <c r="B898" s="526"/>
      <c r="C898" s="526"/>
      <c r="D898" t="s">
        <v>17</v>
      </c>
      <c r="E898" s="240">
        <v>3</v>
      </c>
      <c r="F898" s="240"/>
      <c r="G898" s="2">
        <f t="shared" si="17"/>
        <v>61.300000000000004</v>
      </c>
    </row>
    <row r="899" spans="1:11">
      <c r="A899" s="86"/>
      <c r="B899" s="526"/>
      <c r="C899" s="526"/>
      <c r="D899" t="s">
        <v>18</v>
      </c>
      <c r="E899" s="240">
        <v>60</v>
      </c>
      <c r="F899" s="240"/>
      <c r="G899" s="2">
        <f t="shared" si="17"/>
        <v>121.30000000000001</v>
      </c>
      <c r="I899" s="543"/>
      <c r="J899" s="543"/>
      <c r="K899" s="543"/>
    </row>
    <row r="900" spans="1:11">
      <c r="A900" s="86"/>
      <c r="B900" s="526"/>
      <c r="C900" s="526"/>
      <c r="D900" t="s">
        <v>19</v>
      </c>
      <c r="E900" s="240">
        <v>5</v>
      </c>
      <c r="F900" s="240"/>
      <c r="G900" s="2">
        <f t="shared" si="17"/>
        <v>126.30000000000001</v>
      </c>
      <c r="I900" s="525"/>
      <c r="K900" s="240"/>
    </row>
    <row r="901" spans="1:11">
      <c r="A901" s="86">
        <v>45777</v>
      </c>
      <c r="B901" s="526" t="s">
        <v>125</v>
      </c>
      <c r="C901" s="526" t="s">
        <v>24</v>
      </c>
      <c r="D901" t="s">
        <v>18</v>
      </c>
      <c r="E901" s="240"/>
      <c r="F901" s="240">
        <v>60</v>
      </c>
      <c r="G901" s="2">
        <f t="shared" si="17"/>
        <v>66.300000000000011</v>
      </c>
      <c r="I901" s="526"/>
      <c r="K901" s="240"/>
    </row>
    <row r="902" spans="1:11">
      <c r="A902" s="86">
        <v>45777</v>
      </c>
      <c r="B902" s="526" t="s">
        <v>125</v>
      </c>
      <c r="C902" s="526" t="s">
        <v>24</v>
      </c>
      <c r="D902" t="s">
        <v>19</v>
      </c>
      <c r="E902" s="240"/>
      <c r="F902" s="240">
        <v>5</v>
      </c>
      <c r="G902" s="2">
        <f t="shared" si="17"/>
        <v>61.300000000000011</v>
      </c>
      <c r="I902" s="525"/>
      <c r="K902" s="240"/>
    </row>
    <row r="903" spans="1:11">
      <c r="A903" s="7">
        <v>45826</v>
      </c>
      <c r="B903" s="526">
        <v>31157</v>
      </c>
      <c r="C903" s="526" t="s">
        <v>24</v>
      </c>
      <c r="D903" t="s">
        <v>16</v>
      </c>
      <c r="E903" s="240"/>
      <c r="F903" s="240">
        <v>58.3</v>
      </c>
      <c r="G903" s="2">
        <f t="shared" si="17"/>
        <v>3.0000000000000142</v>
      </c>
      <c r="I903" s="525"/>
      <c r="K903" s="240"/>
    </row>
    <row r="904" spans="1:11">
      <c r="A904" s="7">
        <v>45826</v>
      </c>
      <c r="B904" s="526">
        <v>31157</v>
      </c>
      <c r="C904" s="526" t="s">
        <v>24</v>
      </c>
      <c r="D904" t="s">
        <v>17</v>
      </c>
      <c r="E904" s="240"/>
      <c r="F904" s="240">
        <v>3</v>
      </c>
      <c r="G904" s="2">
        <f t="shared" si="17"/>
        <v>1.4210854715202004E-14</v>
      </c>
      <c r="I904" s="525"/>
      <c r="K904" s="240"/>
    </row>
    <row r="905" spans="1:11">
      <c r="A905" s="44">
        <v>45808</v>
      </c>
      <c r="B905" s="525" t="s">
        <v>14</v>
      </c>
      <c r="C905" s="525" t="s">
        <v>25</v>
      </c>
      <c r="D905" t="s">
        <v>16</v>
      </c>
      <c r="E905" s="2">
        <v>58.3</v>
      </c>
      <c r="G905" s="2">
        <f t="shared" si="17"/>
        <v>58.300000000000011</v>
      </c>
      <c r="I905" s="526"/>
      <c r="K905" s="240"/>
    </row>
    <row r="906" spans="1:11">
      <c r="B906" s="526"/>
      <c r="C906" s="526"/>
      <c r="D906" t="s">
        <v>17</v>
      </c>
      <c r="E906" s="2">
        <v>5</v>
      </c>
      <c r="G906" s="2">
        <f t="shared" si="17"/>
        <v>63.300000000000011</v>
      </c>
      <c r="I906" s="525"/>
      <c r="K906" s="2"/>
    </row>
    <row r="907" spans="1:11">
      <c r="B907" s="526"/>
      <c r="C907" s="526"/>
      <c r="D907" t="s">
        <v>18</v>
      </c>
      <c r="E907" s="2">
        <v>60</v>
      </c>
      <c r="G907" s="2">
        <f t="shared" si="17"/>
        <v>123.30000000000001</v>
      </c>
      <c r="I907" s="526"/>
      <c r="K907" s="2"/>
    </row>
    <row r="908" spans="1:11">
      <c r="B908" s="526"/>
      <c r="C908" s="526"/>
      <c r="D908" t="s">
        <v>19</v>
      </c>
      <c r="E908" s="2">
        <v>5</v>
      </c>
      <c r="G908" s="2">
        <f t="shared" si="17"/>
        <v>128.30000000000001</v>
      </c>
      <c r="K908" s="37"/>
    </row>
    <row r="909" spans="1:11">
      <c r="A909" s="7">
        <v>45808</v>
      </c>
      <c r="B909" s="526" t="s">
        <v>128</v>
      </c>
      <c r="C909" s="526" t="s">
        <v>25</v>
      </c>
      <c r="D909" t="s">
        <v>18</v>
      </c>
      <c r="E909" s="2"/>
      <c r="F909" s="2">
        <v>60</v>
      </c>
      <c r="G909" s="2">
        <f t="shared" si="17"/>
        <v>68.300000000000011</v>
      </c>
    </row>
    <row r="910" spans="1:11">
      <c r="A910" s="7">
        <v>45808</v>
      </c>
      <c r="B910" s="526" t="s">
        <v>128</v>
      </c>
      <c r="C910" s="526" t="s">
        <v>25</v>
      </c>
      <c r="D910" t="s">
        <v>19</v>
      </c>
      <c r="E910" s="2"/>
      <c r="F910" s="2">
        <v>5</v>
      </c>
      <c r="G910" s="2">
        <f t="shared" si="17"/>
        <v>63.300000000000011</v>
      </c>
    </row>
    <row r="911" spans="1:11">
      <c r="A911" s="7">
        <v>45826</v>
      </c>
      <c r="B911" s="526">
        <v>31157</v>
      </c>
      <c r="C911" s="526" t="s">
        <v>25</v>
      </c>
      <c r="D911" t="s">
        <v>16</v>
      </c>
      <c r="F911" s="2">
        <v>58.3</v>
      </c>
      <c r="G911" s="2">
        <f t="shared" si="17"/>
        <v>5.0000000000000142</v>
      </c>
    </row>
    <row r="912" spans="1:11">
      <c r="A912" s="7">
        <v>45826</v>
      </c>
      <c r="B912" s="526">
        <v>31157</v>
      </c>
      <c r="C912" s="526" t="s">
        <v>25</v>
      </c>
      <c r="D912" t="s">
        <v>17</v>
      </c>
      <c r="F912" s="2">
        <v>5</v>
      </c>
      <c r="G912" s="2">
        <f t="shared" si="17"/>
        <v>1.4210854715202004E-14</v>
      </c>
    </row>
    <row r="913" spans="1:11">
      <c r="A913" s="88">
        <v>45838</v>
      </c>
      <c r="B913" s="525" t="s">
        <v>14</v>
      </c>
      <c r="C913" s="525" t="s">
        <v>26</v>
      </c>
      <c r="D913" t="s">
        <v>16</v>
      </c>
      <c r="E913" s="240">
        <v>51.6</v>
      </c>
      <c r="F913" s="240"/>
      <c r="G913" s="2">
        <f t="shared" si="17"/>
        <v>51.600000000000016</v>
      </c>
    </row>
    <row r="914" spans="1:11">
      <c r="A914" s="86"/>
      <c r="B914" s="526"/>
      <c r="C914" s="526"/>
      <c r="D914" t="s">
        <v>17</v>
      </c>
      <c r="E914" s="240">
        <v>4</v>
      </c>
      <c r="F914" s="240"/>
      <c r="G914" s="2">
        <f t="shared" si="17"/>
        <v>55.600000000000016</v>
      </c>
    </row>
    <row r="915" spans="1:11">
      <c r="A915" s="86"/>
      <c r="B915" s="526"/>
      <c r="C915" s="526"/>
      <c r="D915" t="s">
        <v>18</v>
      </c>
      <c r="E915" s="240">
        <v>60</v>
      </c>
      <c r="F915" s="240"/>
      <c r="G915" s="2">
        <f t="shared" si="17"/>
        <v>115.60000000000002</v>
      </c>
    </row>
    <row r="916" spans="1:11">
      <c r="A916" s="86"/>
      <c r="B916" s="526"/>
      <c r="C916" s="526"/>
      <c r="D916" t="s">
        <v>19</v>
      </c>
      <c r="E916" s="240">
        <v>5</v>
      </c>
      <c r="F916" s="240"/>
      <c r="G916" s="2">
        <f t="shared" si="17"/>
        <v>120.60000000000002</v>
      </c>
    </row>
    <row r="917" spans="1:11">
      <c r="A917" s="86">
        <v>45838</v>
      </c>
      <c r="B917" s="526" t="s">
        <v>129</v>
      </c>
      <c r="C917" s="526" t="s">
        <v>26</v>
      </c>
      <c r="D917" t="s">
        <v>18</v>
      </c>
      <c r="E917" s="240"/>
      <c r="F917" s="240">
        <v>60</v>
      </c>
      <c r="G917" s="2">
        <f t="shared" si="17"/>
        <v>60.600000000000023</v>
      </c>
    </row>
    <row r="918" spans="1:11">
      <c r="A918" s="86">
        <v>45838</v>
      </c>
      <c r="B918" s="526" t="s">
        <v>129</v>
      </c>
      <c r="C918" s="526" t="s">
        <v>26</v>
      </c>
      <c r="D918" t="s">
        <v>19</v>
      </c>
      <c r="E918" s="240"/>
      <c r="F918" s="240">
        <v>5</v>
      </c>
      <c r="G918" s="2">
        <f t="shared" si="17"/>
        <v>55.600000000000023</v>
      </c>
    </row>
    <row r="919" spans="1:11">
      <c r="A919" s="7">
        <v>45855</v>
      </c>
      <c r="B919" s="526">
        <v>31508</v>
      </c>
      <c r="C919" s="526" t="s">
        <v>26</v>
      </c>
      <c r="D919" t="s">
        <v>16</v>
      </c>
      <c r="F919" s="2">
        <v>51.6</v>
      </c>
      <c r="G919" s="2">
        <f t="shared" si="17"/>
        <v>4.0000000000000213</v>
      </c>
    </row>
    <row r="920" spans="1:11">
      <c r="A920" s="7">
        <v>45855</v>
      </c>
      <c r="B920" s="526">
        <v>31508</v>
      </c>
      <c r="C920" s="526" t="s">
        <v>26</v>
      </c>
      <c r="D920" t="s">
        <v>17</v>
      </c>
      <c r="F920" s="2">
        <v>4</v>
      </c>
      <c r="G920" s="2">
        <f t="shared" si="17"/>
        <v>2.1316282072803006E-14</v>
      </c>
    </row>
    <row r="921" spans="1:11">
      <c r="A921" s="88">
        <v>45869</v>
      </c>
      <c r="B921" s="525" t="s">
        <v>14</v>
      </c>
      <c r="C921" s="525" t="s">
        <v>27</v>
      </c>
      <c r="D921" t="s">
        <v>16</v>
      </c>
      <c r="E921" s="240">
        <v>51.6</v>
      </c>
      <c r="F921" s="240"/>
      <c r="G921" s="2">
        <f t="shared" si="17"/>
        <v>51.600000000000023</v>
      </c>
    </row>
    <row r="922" spans="1:11">
      <c r="A922" s="86"/>
      <c r="B922" s="526"/>
      <c r="C922" s="526"/>
      <c r="D922" t="s">
        <v>17</v>
      </c>
      <c r="E922" s="240">
        <v>4</v>
      </c>
      <c r="F922" s="240"/>
      <c r="G922" s="2">
        <f t="shared" si="17"/>
        <v>55.600000000000023</v>
      </c>
    </row>
    <row r="923" spans="1:11">
      <c r="A923" s="86"/>
      <c r="B923" s="526"/>
      <c r="C923" s="526"/>
      <c r="D923" t="s">
        <v>18</v>
      </c>
      <c r="E923" s="240">
        <v>60</v>
      </c>
      <c r="F923" s="240"/>
      <c r="G923" s="2">
        <f t="shared" si="17"/>
        <v>115.60000000000002</v>
      </c>
      <c r="I923" s="525" t="s">
        <v>27</v>
      </c>
      <c r="J923" t="s">
        <v>16</v>
      </c>
      <c r="K923" s="240">
        <v>51.6</v>
      </c>
    </row>
    <row r="924" spans="1:11">
      <c r="A924" s="86"/>
      <c r="B924" s="526"/>
      <c r="C924" s="526"/>
      <c r="D924" t="s">
        <v>19</v>
      </c>
      <c r="E924" s="240">
        <v>5</v>
      </c>
      <c r="F924" s="240"/>
      <c r="G924" s="2">
        <f t="shared" si="17"/>
        <v>120.60000000000002</v>
      </c>
      <c r="J924" t="s">
        <v>17</v>
      </c>
      <c r="K924" s="240">
        <v>4</v>
      </c>
    </row>
    <row r="925" spans="1:11">
      <c r="A925" s="86">
        <v>45869</v>
      </c>
      <c r="B925" s="526" t="s">
        <v>115</v>
      </c>
      <c r="C925" s="526" t="s">
        <v>27</v>
      </c>
      <c r="D925" t="s">
        <v>18</v>
      </c>
      <c r="E925" s="240"/>
      <c r="F925" s="240">
        <v>60</v>
      </c>
      <c r="G925" s="2">
        <f t="shared" si="17"/>
        <v>60.600000000000023</v>
      </c>
      <c r="K925" s="37">
        <f>SUM(K923:K924)</f>
        <v>55.6</v>
      </c>
    </row>
    <row r="926" spans="1:11">
      <c r="A926" s="86">
        <v>45869</v>
      </c>
      <c r="B926" s="526" t="s">
        <v>115</v>
      </c>
      <c r="C926" s="526" t="s">
        <v>27</v>
      </c>
      <c r="D926" t="s">
        <v>19</v>
      </c>
      <c r="E926" s="240"/>
      <c r="F926" s="240">
        <v>5</v>
      </c>
      <c r="G926" s="2">
        <f t="shared" si="17"/>
        <v>55.600000000000023</v>
      </c>
    </row>
    <row r="927" spans="1:11">
      <c r="A927" s="86">
        <v>45903</v>
      </c>
      <c r="B927" s="526">
        <v>31611</v>
      </c>
      <c r="C927" s="526" t="s">
        <v>27</v>
      </c>
      <c r="D927" t="s">
        <v>16</v>
      </c>
      <c r="E927" s="240"/>
      <c r="F927" s="240">
        <v>51.6</v>
      </c>
      <c r="G927" s="2">
        <f t="shared" si="17"/>
        <v>4.0000000000000213</v>
      </c>
    </row>
    <row r="928" spans="1:11">
      <c r="A928" s="86">
        <v>45903</v>
      </c>
      <c r="B928" s="526">
        <v>31611</v>
      </c>
      <c r="C928" s="526" t="s">
        <v>27</v>
      </c>
      <c r="D928" t="s">
        <v>17</v>
      </c>
      <c r="E928" s="240"/>
      <c r="F928" s="240">
        <v>4</v>
      </c>
      <c r="G928" s="2">
        <f t="shared" si="17"/>
        <v>2.1316282072803006E-14</v>
      </c>
    </row>
    <row r="929" spans="1:11">
      <c r="A929" s="44">
        <v>45900</v>
      </c>
      <c r="B929" s="525" t="s">
        <v>14</v>
      </c>
      <c r="C929" s="525" t="s">
        <v>28</v>
      </c>
      <c r="D929" t="s">
        <v>16</v>
      </c>
      <c r="E929" s="240">
        <v>51.6</v>
      </c>
      <c r="G929" s="2">
        <f t="shared" si="17"/>
        <v>51.600000000000023</v>
      </c>
    </row>
    <row r="930" spans="1:11">
      <c r="B930" s="526"/>
      <c r="C930" s="526"/>
      <c r="D930" t="s">
        <v>17</v>
      </c>
      <c r="E930" s="240">
        <v>8</v>
      </c>
      <c r="G930" s="2">
        <f t="shared" si="17"/>
        <v>59.600000000000023</v>
      </c>
      <c r="H930" s="37"/>
    </row>
    <row r="931" spans="1:11">
      <c r="B931" s="526"/>
      <c r="C931" s="526"/>
      <c r="D931" t="s">
        <v>18</v>
      </c>
      <c r="E931" s="240">
        <v>60</v>
      </c>
      <c r="G931" s="2">
        <f t="shared" si="17"/>
        <v>119.60000000000002</v>
      </c>
    </row>
    <row r="932" spans="1:11">
      <c r="B932" s="526"/>
      <c r="C932" s="526"/>
      <c r="D932" t="s">
        <v>19</v>
      </c>
      <c r="E932" s="240">
        <v>5</v>
      </c>
      <c r="G932" s="2">
        <f t="shared" si="17"/>
        <v>124.60000000000002</v>
      </c>
    </row>
    <row r="933" spans="1:11">
      <c r="A933" s="7">
        <v>45900</v>
      </c>
      <c r="B933" s="526" t="s">
        <v>116</v>
      </c>
      <c r="C933" s="526" t="s">
        <v>28</v>
      </c>
      <c r="D933" t="s">
        <v>18</v>
      </c>
      <c r="F933" s="2">
        <v>20</v>
      </c>
      <c r="G933" s="2">
        <f t="shared" si="17"/>
        <v>104.60000000000002</v>
      </c>
    </row>
    <row r="934" spans="1:11">
      <c r="A934" s="7">
        <v>45986</v>
      </c>
      <c r="B934" s="526">
        <v>32077</v>
      </c>
      <c r="C934" s="526" t="s">
        <v>28</v>
      </c>
      <c r="D934" t="s">
        <v>16</v>
      </c>
      <c r="F934" s="240">
        <v>51.6</v>
      </c>
      <c r="G934" s="2">
        <f t="shared" si="17"/>
        <v>53.000000000000021</v>
      </c>
    </row>
    <row r="935" spans="1:11">
      <c r="A935" s="7">
        <v>45986</v>
      </c>
      <c r="B935" s="526">
        <v>32077</v>
      </c>
      <c r="C935" s="526" t="s">
        <v>28</v>
      </c>
      <c r="D935" t="s">
        <v>17</v>
      </c>
      <c r="F935" s="240">
        <v>8</v>
      </c>
      <c r="G935" s="2">
        <f t="shared" si="17"/>
        <v>45.000000000000021</v>
      </c>
    </row>
    <row r="936" spans="1:11">
      <c r="A936" s="7">
        <v>45986</v>
      </c>
      <c r="B936" s="526">
        <v>32077</v>
      </c>
      <c r="C936" s="526" t="s">
        <v>28</v>
      </c>
      <c r="D936" t="s">
        <v>18</v>
      </c>
      <c r="F936" s="240">
        <v>40</v>
      </c>
      <c r="G936" s="2">
        <f t="shared" si="17"/>
        <v>5.0000000000000213</v>
      </c>
    </row>
    <row r="937" spans="1:11">
      <c r="A937" s="7">
        <v>45986</v>
      </c>
      <c r="B937" s="526">
        <v>32077</v>
      </c>
      <c r="C937" s="526" t="s">
        <v>28</v>
      </c>
      <c r="D937" t="s">
        <v>19</v>
      </c>
      <c r="F937" s="240">
        <v>5</v>
      </c>
      <c r="G937" s="2">
        <f t="shared" si="17"/>
        <v>2.1316282072803006E-14</v>
      </c>
    </row>
    <row r="938" spans="1:11">
      <c r="A938" s="88">
        <v>45930</v>
      </c>
      <c r="B938" s="525" t="s">
        <v>14</v>
      </c>
      <c r="C938" s="525" t="s">
        <v>85</v>
      </c>
      <c r="D938" t="s">
        <v>16</v>
      </c>
      <c r="E938" s="240">
        <v>49.6</v>
      </c>
      <c r="G938" s="2">
        <f t="shared" si="17"/>
        <v>49.600000000000023</v>
      </c>
      <c r="I938" s="525" t="s">
        <v>28</v>
      </c>
      <c r="J938" t="s">
        <v>16</v>
      </c>
      <c r="K938" s="257">
        <v>51.6</v>
      </c>
    </row>
    <row r="939" spans="1:11">
      <c r="B939" s="526"/>
      <c r="C939" s="526"/>
      <c r="D939" t="s">
        <v>17</v>
      </c>
      <c r="E939" s="26">
        <v>4</v>
      </c>
      <c r="G939" s="2">
        <f t="shared" si="17"/>
        <v>53.600000000000023</v>
      </c>
      <c r="J939" t="s">
        <v>17</v>
      </c>
      <c r="K939" s="257">
        <v>8</v>
      </c>
    </row>
    <row r="940" spans="1:11">
      <c r="B940" s="526"/>
      <c r="C940" s="526"/>
      <c r="D940" t="s">
        <v>18</v>
      </c>
      <c r="E940" s="26">
        <v>60</v>
      </c>
      <c r="G940" s="2">
        <f t="shared" si="17"/>
        <v>113.60000000000002</v>
      </c>
      <c r="J940" t="s">
        <v>18</v>
      </c>
      <c r="K940" s="26">
        <v>40</v>
      </c>
    </row>
    <row r="941" spans="1:11">
      <c r="B941" s="526"/>
      <c r="C941" s="526"/>
      <c r="D941" t="s">
        <v>19</v>
      </c>
      <c r="E941" s="26">
        <v>5</v>
      </c>
      <c r="G941" s="2">
        <f t="shared" si="17"/>
        <v>118.60000000000002</v>
      </c>
      <c r="J941" t="s">
        <v>19</v>
      </c>
      <c r="K941" s="26">
        <v>5</v>
      </c>
    </row>
    <row r="942" spans="1:11">
      <c r="B942" s="526"/>
      <c r="C942" s="526"/>
      <c r="D942" t="s">
        <v>86</v>
      </c>
      <c r="E942" s="240">
        <v>10</v>
      </c>
      <c r="F942" s="26"/>
      <c r="G942" s="2">
        <f t="shared" si="17"/>
        <v>128.60000000000002</v>
      </c>
      <c r="I942" s="525" t="s">
        <v>85</v>
      </c>
      <c r="J942" t="s">
        <v>16</v>
      </c>
      <c r="K942" s="257">
        <v>49.6</v>
      </c>
    </row>
    <row r="943" spans="1:11">
      <c r="A943" s="7">
        <v>45905</v>
      </c>
      <c r="B943" s="526"/>
      <c r="C943" s="526" t="s">
        <v>53</v>
      </c>
      <c r="E943" s="240"/>
      <c r="F943" s="26">
        <v>10</v>
      </c>
      <c r="G943" s="2">
        <f t="shared" si="17"/>
        <v>118.60000000000002</v>
      </c>
      <c r="I943" s="526"/>
      <c r="J943" t="s">
        <v>17</v>
      </c>
      <c r="K943" s="26">
        <v>4</v>
      </c>
    </row>
    <row r="944" spans="1:11">
      <c r="A944" s="386">
        <v>45930</v>
      </c>
      <c r="B944" s="529" t="s">
        <v>117</v>
      </c>
      <c r="C944" s="529" t="s">
        <v>85</v>
      </c>
      <c r="D944" s="339" t="s">
        <v>18</v>
      </c>
      <c r="E944" s="387"/>
      <c r="F944" s="79">
        <v>60</v>
      </c>
      <c r="G944" s="2">
        <f t="shared" si="17"/>
        <v>58.600000000000023</v>
      </c>
      <c r="I944" s="525" t="s">
        <v>30</v>
      </c>
      <c r="J944" t="s">
        <v>16</v>
      </c>
      <c r="K944" s="26">
        <v>48.9</v>
      </c>
    </row>
    <row r="945" spans="1:12">
      <c r="A945" s="386">
        <v>45930</v>
      </c>
      <c r="B945" s="529" t="s">
        <v>117</v>
      </c>
      <c r="C945" s="529" t="s">
        <v>85</v>
      </c>
      <c r="D945" s="339" t="s">
        <v>19</v>
      </c>
      <c r="E945" s="387"/>
      <c r="F945" s="79">
        <v>5</v>
      </c>
      <c r="G945" s="2">
        <f t="shared" si="17"/>
        <v>53.600000000000023</v>
      </c>
      <c r="I945" s="526"/>
      <c r="J945" t="s">
        <v>17</v>
      </c>
      <c r="K945" s="26">
        <v>7</v>
      </c>
    </row>
    <row r="946" spans="1:12">
      <c r="A946" s="7">
        <v>45986</v>
      </c>
      <c r="B946" s="526">
        <v>32077</v>
      </c>
      <c r="C946" s="526" t="s">
        <v>53</v>
      </c>
      <c r="D946" t="s">
        <v>16</v>
      </c>
      <c r="E946" s="387"/>
      <c r="F946" s="240">
        <v>49.6</v>
      </c>
      <c r="G946" s="2">
        <f t="shared" si="17"/>
        <v>4.0000000000000213</v>
      </c>
      <c r="I946" s="526"/>
      <c r="K946" s="26"/>
    </row>
    <row r="947" spans="1:12">
      <c r="A947" s="7">
        <v>45986</v>
      </c>
      <c r="B947" s="526">
        <v>32077</v>
      </c>
      <c r="C947" s="526" t="s">
        <v>53</v>
      </c>
      <c r="D947" t="s">
        <v>17</v>
      </c>
      <c r="E947" s="387"/>
      <c r="F947" s="26">
        <v>4</v>
      </c>
      <c r="G947" s="2">
        <f t="shared" si="17"/>
        <v>2.1316282072803006E-14</v>
      </c>
      <c r="I947" s="526"/>
      <c r="K947" s="26"/>
    </row>
    <row r="948" spans="1:12">
      <c r="A948" s="88">
        <v>45961</v>
      </c>
      <c r="B948" s="525" t="s">
        <v>14</v>
      </c>
      <c r="C948" s="525" t="s">
        <v>30</v>
      </c>
      <c r="D948" t="s">
        <v>16</v>
      </c>
      <c r="E948" s="8">
        <v>48.9</v>
      </c>
      <c r="G948" s="2">
        <f t="shared" si="17"/>
        <v>48.90000000000002</v>
      </c>
      <c r="I948" s="526"/>
      <c r="J948" t="s">
        <v>18</v>
      </c>
      <c r="K948" s="26">
        <v>60</v>
      </c>
    </row>
    <row r="949" spans="1:12">
      <c r="A949" s="86"/>
      <c r="B949" s="526"/>
      <c r="C949" s="526"/>
      <c r="D949" t="s">
        <v>17</v>
      </c>
      <c r="E949" s="8">
        <v>7</v>
      </c>
      <c r="G949" s="2">
        <f t="shared" si="17"/>
        <v>55.90000000000002</v>
      </c>
      <c r="I949" s="526"/>
      <c r="J949" t="s">
        <v>19</v>
      </c>
      <c r="K949" s="26">
        <v>5</v>
      </c>
    </row>
    <row r="950" spans="1:12">
      <c r="A950" s="86"/>
      <c r="B950" s="526"/>
      <c r="C950" s="526"/>
      <c r="D950" t="s">
        <v>18</v>
      </c>
      <c r="E950" s="26">
        <v>60</v>
      </c>
      <c r="G950" s="2">
        <f t="shared" si="17"/>
        <v>115.90000000000002</v>
      </c>
      <c r="K950" s="26">
        <f>SUM(K938:K949)</f>
        <v>279.10000000000002</v>
      </c>
    </row>
    <row r="951" spans="1:12">
      <c r="A951" s="86"/>
      <c r="B951" s="526"/>
      <c r="C951" s="526"/>
      <c r="D951" t="s">
        <v>19</v>
      </c>
      <c r="E951" s="26">
        <v>5</v>
      </c>
      <c r="G951" s="2">
        <f t="shared" si="17"/>
        <v>120.90000000000002</v>
      </c>
      <c r="K951">
        <v>60.3</v>
      </c>
    </row>
    <row r="952" spans="1:12">
      <c r="A952" s="7">
        <v>45986</v>
      </c>
      <c r="B952" s="526">
        <v>32077</v>
      </c>
      <c r="C952" s="526" t="s">
        <v>30</v>
      </c>
      <c r="D952" t="s">
        <v>16</v>
      </c>
      <c r="F952" s="8">
        <v>48.9</v>
      </c>
      <c r="G952" s="2">
        <f t="shared" si="17"/>
        <v>72.000000000000028</v>
      </c>
      <c r="K952" s="168">
        <f>K950+K951</f>
        <v>339.40000000000003</v>
      </c>
    </row>
    <row r="953" spans="1:12">
      <c r="A953" s="7">
        <v>45986</v>
      </c>
      <c r="B953" s="526">
        <v>32077</v>
      </c>
      <c r="C953" s="526" t="s">
        <v>30</v>
      </c>
      <c r="D953" t="s">
        <v>17</v>
      </c>
      <c r="F953" s="8">
        <v>7</v>
      </c>
      <c r="G953" s="2">
        <f t="shared" si="17"/>
        <v>65.000000000000028</v>
      </c>
    </row>
    <row r="954" spans="1:12">
      <c r="A954" s="7">
        <v>45986</v>
      </c>
      <c r="B954" s="526">
        <v>32077</v>
      </c>
      <c r="C954" s="526" t="s">
        <v>30</v>
      </c>
      <c r="D954" t="s">
        <v>18</v>
      </c>
      <c r="F954" s="26">
        <v>60</v>
      </c>
      <c r="G954" s="2">
        <f t="shared" si="17"/>
        <v>5.0000000000000284</v>
      </c>
    </row>
    <row r="955" spans="1:12">
      <c r="A955" s="7">
        <v>45986</v>
      </c>
      <c r="B955" s="526">
        <v>32077</v>
      </c>
      <c r="C955" s="526" t="s">
        <v>30</v>
      </c>
      <c r="D955" t="s">
        <v>19</v>
      </c>
      <c r="F955" s="26">
        <v>5</v>
      </c>
      <c r="G955" s="2">
        <f t="shared" si="17"/>
        <v>2.8421709430404007E-14</v>
      </c>
    </row>
    <row r="956" spans="1:12">
      <c r="A956" s="88">
        <v>45991</v>
      </c>
      <c r="B956" s="525" t="s">
        <v>14</v>
      </c>
      <c r="C956" s="525" t="s">
        <v>33</v>
      </c>
      <c r="D956" t="s">
        <v>16</v>
      </c>
      <c r="E956" s="26">
        <v>46.3</v>
      </c>
      <c r="G956" s="2">
        <f t="shared" si="17"/>
        <v>46.300000000000026</v>
      </c>
      <c r="J956" s="542" t="s">
        <v>448</v>
      </c>
      <c r="K956" s="542"/>
      <c r="L956" s="542"/>
    </row>
    <row r="957" spans="1:12">
      <c r="A957" s="86"/>
      <c r="B957" s="526"/>
      <c r="C957" s="526"/>
      <c r="D957" t="s">
        <v>17</v>
      </c>
      <c r="E957" s="26">
        <v>6</v>
      </c>
      <c r="G957" s="2">
        <f t="shared" si="17"/>
        <v>52.300000000000026</v>
      </c>
      <c r="I957" s="403">
        <v>2025</v>
      </c>
      <c r="J957" s="525" t="s">
        <v>33</v>
      </c>
      <c r="K957" t="s">
        <v>16</v>
      </c>
      <c r="L957" s="26">
        <v>46.3</v>
      </c>
    </row>
    <row r="958" spans="1:12">
      <c r="A958" s="86"/>
      <c r="B958" s="526"/>
      <c r="C958" s="526"/>
      <c r="D958" t="s">
        <v>18</v>
      </c>
      <c r="E958" s="240">
        <v>60</v>
      </c>
      <c r="G958" s="2">
        <f t="shared" si="17"/>
        <v>112.30000000000003</v>
      </c>
      <c r="J958" s="526"/>
      <c r="K958" t="s">
        <v>17</v>
      </c>
      <c r="L958" s="26">
        <v>6</v>
      </c>
    </row>
    <row r="959" spans="1:12">
      <c r="A959" s="86"/>
      <c r="B959" s="526"/>
      <c r="C959" s="526"/>
      <c r="D959" t="s">
        <v>19</v>
      </c>
      <c r="E959" s="240">
        <v>5</v>
      </c>
      <c r="G959" s="2">
        <f t="shared" ref="G959" si="18">+G958+E959-F959</f>
        <v>117.30000000000003</v>
      </c>
      <c r="J959" s="525" t="s">
        <v>34</v>
      </c>
      <c r="K959" t="s">
        <v>16</v>
      </c>
      <c r="L959" s="8">
        <v>47</v>
      </c>
    </row>
    <row r="960" spans="1:12">
      <c r="A960" s="7">
        <v>45991</v>
      </c>
      <c r="B960" s="526" t="s">
        <v>132</v>
      </c>
      <c r="C960" s="526" t="s">
        <v>33</v>
      </c>
      <c r="D960" t="s">
        <v>18</v>
      </c>
      <c r="F960" s="26">
        <v>60</v>
      </c>
      <c r="G960" s="2">
        <f t="shared" ref="G960:G968" si="19">+G959+E960-F960</f>
        <v>57.300000000000026</v>
      </c>
      <c r="J960" s="526"/>
      <c r="K960" t="s">
        <v>17</v>
      </c>
      <c r="L960" s="8">
        <v>6</v>
      </c>
    </row>
    <row r="961" spans="1:12">
      <c r="A961" s="7">
        <v>45991</v>
      </c>
      <c r="B961" s="526" t="s">
        <v>132</v>
      </c>
      <c r="C961" s="526" t="s">
        <v>33</v>
      </c>
      <c r="D961" t="s">
        <v>19</v>
      </c>
      <c r="F961" s="26">
        <v>5</v>
      </c>
      <c r="G961" s="2">
        <f t="shared" si="19"/>
        <v>52.300000000000026</v>
      </c>
      <c r="K961" t="s">
        <v>18</v>
      </c>
      <c r="L961" s="8">
        <v>40</v>
      </c>
    </row>
    <row r="962" spans="1:12">
      <c r="A962" s="7">
        <v>46078</v>
      </c>
      <c r="B962" s="526">
        <v>32568</v>
      </c>
      <c r="C962" s="526" t="s">
        <v>33</v>
      </c>
      <c r="D962" t="s">
        <v>16</v>
      </c>
      <c r="F962" s="26">
        <v>46.3</v>
      </c>
      <c r="G962" s="2">
        <f>+G961+E962-F962</f>
        <v>6.0000000000000284</v>
      </c>
      <c r="L962" s="8"/>
    </row>
    <row r="963" spans="1:12">
      <c r="A963" s="7">
        <v>46078</v>
      </c>
      <c r="B963" s="526">
        <v>32568</v>
      </c>
      <c r="C963" s="526" t="s">
        <v>33</v>
      </c>
      <c r="D963" t="s">
        <v>17</v>
      </c>
      <c r="F963" s="26">
        <v>6</v>
      </c>
      <c r="G963" s="2">
        <f>+G962+E963-F963</f>
        <v>2.8421709430404007E-14</v>
      </c>
      <c r="L963" s="8"/>
    </row>
    <row r="964" spans="1:12">
      <c r="A964" s="44">
        <v>46022</v>
      </c>
      <c r="B964" s="525" t="s">
        <v>14</v>
      </c>
      <c r="C964" s="525" t="s">
        <v>34</v>
      </c>
      <c r="D964" t="s">
        <v>16</v>
      </c>
      <c r="E964" s="8">
        <v>47</v>
      </c>
      <c r="G964" s="2">
        <f t="shared" ref="G964:G1006" si="20">+G963+E964-F964</f>
        <v>47.000000000000028</v>
      </c>
      <c r="K964" t="s">
        <v>19</v>
      </c>
      <c r="L964" s="8">
        <v>5</v>
      </c>
    </row>
    <row r="965" spans="1:12">
      <c r="B965" s="526"/>
      <c r="C965" s="526"/>
      <c r="D965" t="s">
        <v>17</v>
      </c>
      <c r="E965" s="8">
        <v>6</v>
      </c>
      <c r="G965" s="2">
        <f t="shared" si="20"/>
        <v>53.000000000000028</v>
      </c>
      <c r="I965" s="403">
        <v>2026</v>
      </c>
      <c r="J965" s="525" t="s">
        <v>15</v>
      </c>
      <c r="K965" t="s">
        <v>16</v>
      </c>
      <c r="L965" s="26">
        <v>45.6</v>
      </c>
    </row>
    <row r="966" spans="1:12">
      <c r="B966" s="526"/>
      <c r="C966" s="526"/>
      <c r="D966" t="s">
        <v>18</v>
      </c>
      <c r="E966" s="8">
        <v>60</v>
      </c>
      <c r="G966" s="2">
        <f t="shared" si="20"/>
        <v>113.00000000000003</v>
      </c>
      <c r="J966" s="526"/>
      <c r="K966" t="s">
        <v>17</v>
      </c>
      <c r="L966" s="26">
        <v>5</v>
      </c>
    </row>
    <row r="967" spans="1:12">
      <c r="B967" s="526"/>
      <c r="C967" s="526"/>
      <c r="D967" t="s">
        <v>19</v>
      </c>
      <c r="E967" s="8">
        <v>5</v>
      </c>
      <c r="G967" s="2">
        <f t="shared" si="20"/>
        <v>118.00000000000003</v>
      </c>
      <c r="J967" s="526"/>
      <c r="K967" t="s">
        <v>18</v>
      </c>
      <c r="L967" s="240">
        <v>20</v>
      </c>
    </row>
    <row r="968" spans="1:12">
      <c r="A968" s="86">
        <v>46022</v>
      </c>
      <c r="B968" s="526" t="s">
        <v>121</v>
      </c>
      <c r="C968" s="65" t="s">
        <v>34</v>
      </c>
      <c r="D968" t="s">
        <v>18</v>
      </c>
      <c r="F968" s="2">
        <v>20</v>
      </c>
      <c r="G968" s="2">
        <f t="shared" si="20"/>
        <v>98.000000000000028</v>
      </c>
      <c r="J968" s="526"/>
      <c r="K968" t="s">
        <v>19</v>
      </c>
      <c r="L968" s="240">
        <v>5</v>
      </c>
    </row>
    <row r="969" spans="1:12">
      <c r="A969" s="86">
        <v>46078</v>
      </c>
      <c r="B969" s="526">
        <v>32568</v>
      </c>
      <c r="C969" s="65" t="s">
        <v>34</v>
      </c>
      <c r="D969" t="s">
        <v>16</v>
      </c>
      <c r="F969" s="2">
        <v>47</v>
      </c>
      <c r="G969" s="2">
        <f t="shared" si="20"/>
        <v>51.000000000000028</v>
      </c>
      <c r="J969" s="526"/>
      <c r="L969" s="240"/>
    </row>
    <row r="970" spans="1:12">
      <c r="A970" s="86">
        <v>46078</v>
      </c>
      <c r="B970" s="526">
        <v>32568</v>
      </c>
      <c r="C970" s="65" t="s">
        <v>34</v>
      </c>
      <c r="D970" t="s">
        <v>17</v>
      </c>
      <c r="F970" s="2">
        <v>0.7</v>
      </c>
      <c r="G970" s="2">
        <f t="shared" si="20"/>
        <v>50.300000000000026</v>
      </c>
      <c r="J970" s="526"/>
      <c r="L970" s="240"/>
    </row>
    <row r="971" spans="1:12">
      <c r="A971" s="86">
        <v>46085</v>
      </c>
      <c r="B971" s="526">
        <v>32612</v>
      </c>
      <c r="C971" s="65" t="s">
        <v>34</v>
      </c>
      <c r="D971" t="s">
        <v>17</v>
      </c>
      <c r="F971" s="2">
        <v>5.3</v>
      </c>
      <c r="G971" s="2">
        <f>+G970+E971-F971</f>
        <v>45.000000000000028</v>
      </c>
      <c r="J971" s="526"/>
      <c r="L971" s="240"/>
    </row>
    <row r="972" spans="1:12">
      <c r="A972" s="86">
        <v>46085</v>
      </c>
      <c r="B972" s="526">
        <v>32612</v>
      </c>
      <c r="C972" s="65" t="s">
        <v>34</v>
      </c>
      <c r="D972" t="s">
        <v>18</v>
      </c>
      <c r="F972" s="2">
        <v>40</v>
      </c>
      <c r="G972" s="2">
        <f>+G971+E972-F972</f>
        <v>5.0000000000000284</v>
      </c>
      <c r="J972" s="526"/>
      <c r="L972" s="240"/>
    </row>
    <row r="973" spans="1:12">
      <c r="A973" s="86">
        <v>46085</v>
      </c>
      <c r="B973" s="526">
        <v>32612</v>
      </c>
      <c r="C973" s="65" t="s">
        <v>34</v>
      </c>
      <c r="D973" t="s">
        <v>19</v>
      </c>
      <c r="F973" s="2">
        <v>5</v>
      </c>
      <c r="G973" s="2">
        <f>+G972+E973-F973</f>
        <v>2.8421709430404007E-14</v>
      </c>
      <c r="J973" s="526"/>
      <c r="L973" s="240"/>
    </row>
    <row r="974" spans="1:12">
      <c r="A974" s="88">
        <v>46053</v>
      </c>
      <c r="B974" s="525" t="s">
        <v>14</v>
      </c>
      <c r="C974" s="525" t="s">
        <v>15</v>
      </c>
      <c r="D974" t="s">
        <v>16</v>
      </c>
      <c r="E974" s="26">
        <v>45.6</v>
      </c>
      <c r="G974" s="2">
        <f>+G973+E974-F974</f>
        <v>45.60000000000003</v>
      </c>
      <c r="J974" s="526"/>
      <c r="K974" t="s">
        <v>146</v>
      </c>
      <c r="L974" s="240">
        <v>10</v>
      </c>
    </row>
    <row r="975" spans="1:12">
      <c r="A975" s="86"/>
      <c r="B975" s="526"/>
      <c r="C975" s="526"/>
      <c r="D975" t="s">
        <v>17</v>
      </c>
      <c r="E975" s="26">
        <v>5</v>
      </c>
      <c r="G975" s="2">
        <f t="shared" si="20"/>
        <v>50.60000000000003</v>
      </c>
      <c r="J975" s="526"/>
      <c r="K975" s="472" t="s">
        <v>109</v>
      </c>
      <c r="L975" s="473">
        <v>28.3</v>
      </c>
    </row>
    <row r="976" spans="1:12">
      <c r="A976" s="86"/>
      <c r="B976" s="526"/>
      <c r="C976" s="526"/>
      <c r="D976" t="s">
        <v>18</v>
      </c>
      <c r="E976" s="240">
        <v>60</v>
      </c>
      <c r="G976" s="2">
        <f t="shared" si="20"/>
        <v>110.60000000000002</v>
      </c>
      <c r="L976" s="168">
        <f>SUM(L957:L975)</f>
        <v>264.2</v>
      </c>
    </row>
    <row r="977" spans="1:12">
      <c r="A977" s="86"/>
      <c r="B977" s="526"/>
      <c r="C977" s="526"/>
      <c r="D977" t="s">
        <v>19</v>
      </c>
      <c r="E977" s="240">
        <v>5</v>
      </c>
      <c r="G977" s="2">
        <f t="shared" si="20"/>
        <v>115.60000000000002</v>
      </c>
    </row>
    <row r="978" spans="1:12">
      <c r="A978" s="86"/>
      <c r="B978" s="526"/>
      <c r="C978" s="526"/>
      <c r="D978" t="s">
        <v>146</v>
      </c>
      <c r="E978" s="240">
        <v>10</v>
      </c>
      <c r="G978" s="2">
        <f t="shared" si="20"/>
        <v>125.60000000000002</v>
      </c>
    </row>
    <row r="979" spans="1:12">
      <c r="A979" s="86"/>
      <c r="B979" s="526"/>
      <c r="C979" s="526"/>
      <c r="D979" s="472" t="s">
        <v>109</v>
      </c>
      <c r="E979" s="473">
        <v>28.3</v>
      </c>
      <c r="G979" s="2">
        <f t="shared" si="20"/>
        <v>153.90000000000003</v>
      </c>
    </row>
    <row r="980" spans="1:12">
      <c r="A980" s="86">
        <v>46053</v>
      </c>
      <c r="B980" s="526" t="s">
        <v>119</v>
      </c>
      <c r="C980" s="526" t="s">
        <v>15</v>
      </c>
      <c r="D980" t="s">
        <v>18</v>
      </c>
      <c r="E980" s="240"/>
      <c r="F980" s="240">
        <v>40</v>
      </c>
      <c r="G980" s="2">
        <f t="shared" si="20"/>
        <v>113.90000000000003</v>
      </c>
      <c r="J980" s="525" t="s">
        <v>34</v>
      </c>
      <c r="K980" t="s">
        <v>17</v>
      </c>
      <c r="L980">
        <v>5.3</v>
      </c>
    </row>
    <row r="981" spans="1:12">
      <c r="A981" s="86">
        <v>46085</v>
      </c>
      <c r="B981" s="526">
        <v>32612</v>
      </c>
      <c r="C981" s="526" t="s">
        <v>15</v>
      </c>
      <c r="D981" t="s">
        <v>16</v>
      </c>
      <c r="E981" s="240"/>
      <c r="F981" s="240">
        <v>45.6</v>
      </c>
      <c r="G981" s="2">
        <f>+G980+E981-F981</f>
        <v>68.30000000000004</v>
      </c>
      <c r="J981" s="525"/>
    </row>
    <row r="982" spans="1:12">
      <c r="A982" s="86">
        <v>46085</v>
      </c>
      <c r="B982" s="526">
        <v>32612</v>
      </c>
      <c r="C982" s="526" t="s">
        <v>15</v>
      </c>
      <c r="D982" t="s">
        <v>17</v>
      </c>
      <c r="E982" s="240"/>
      <c r="F982" s="240">
        <v>5</v>
      </c>
      <c r="G982" s="2">
        <f>+G981+E982-F982</f>
        <v>63.30000000000004</v>
      </c>
      <c r="J982" s="525"/>
    </row>
    <row r="983" spans="1:12">
      <c r="A983" s="86">
        <v>46085</v>
      </c>
      <c r="B983" s="526">
        <v>32612</v>
      </c>
      <c r="C983" s="526" t="s">
        <v>15</v>
      </c>
      <c r="D983" t="s">
        <v>18</v>
      </c>
      <c r="E983" s="240"/>
      <c r="F983" s="240">
        <v>20</v>
      </c>
      <c r="G983" s="2">
        <f>+G982+E983-F983</f>
        <v>43.30000000000004</v>
      </c>
      <c r="J983" s="525"/>
    </row>
    <row r="984" spans="1:12">
      <c r="A984" s="86">
        <v>46085</v>
      </c>
      <c r="B984" s="526">
        <v>32612</v>
      </c>
      <c r="C984" s="526" t="s">
        <v>15</v>
      </c>
      <c r="D984" t="s">
        <v>19</v>
      </c>
      <c r="E984" s="240"/>
      <c r="F984" s="240">
        <v>5</v>
      </c>
      <c r="G984" s="2">
        <f>+G983+E984-F984</f>
        <v>38.30000000000004</v>
      </c>
      <c r="J984" s="525"/>
    </row>
    <row r="985" spans="1:12">
      <c r="A985" s="86">
        <v>46085</v>
      </c>
      <c r="B985" s="526">
        <v>32612</v>
      </c>
      <c r="C985" s="526" t="s">
        <v>15</v>
      </c>
      <c r="D985" t="s">
        <v>146</v>
      </c>
      <c r="E985" s="240"/>
      <c r="F985" s="240">
        <v>10</v>
      </c>
      <c r="G985" s="2">
        <f>+G984+E985-F985</f>
        <v>28.30000000000004</v>
      </c>
      <c r="J985" s="525"/>
    </row>
    <row r="986" spans="1:12">
      <c r="A986" s="86">
        <v>46085</v>
      </c>
      <c r="B986" s="526">
        <v>32612</v>
      </c>
      <c r="C986" s="526" t="s">
        <v>15</v>
      </c>
      <c r="D986" t="s">
        <v>109</v>
      </c>
      <c r="E986" s="240"/>
      <c r="F986" s="240">
        <v>28.3</v>
      </c>
      <c r="G986" s="2">
        <f>+G985+E986-F986</f>
        <v>3.907985046680551E-14</v>
      </c>
      <c r="J986" s="525"/>
    </row>
    <row r="987" spans="1:12">
      <c r="A987" s="88">
        <v>46081</v>
      </c>
      <c r="B987" s="525" t="s">
        <v>14</v>
      </c>
      <c r="C987" s="525" t="s">
        <v>20</v>
      </c>
      <c r="D987" t="s">
        <v>16</v>
      </c>
      <c r="E987" s="240">
        <v>45</v>
      </c>
      <c r="G987" s="2">
        <f>+G986+E987-F987</f>
        <v>45.000000000000043</v>
      </c>
      <c r="K987" t="s">
        <v>18</v>
      </c>
      <c r="L987" s="26">
        <v>40</v>
      </c>
    </row>
    <row r="988" spans="1:12">
      <c r="B988" s="526"/>
      <c r="C988" s="526"/>
      <c r="D988" t="s">
        <v>17</v>
      </c>
      <c r="E988" s="8">
        <v>10</v>
      </c>
      <c r="G988" s="2">
        <f t="shared" si="20"/>
        <v>55.000000000000043</v>
      </c>
      <c r="J988" s="526"/>
      <c r="K988" t="s">
        <v>19</v>
      </c>
      <c r="L988" s="26">
        <v>5</v>
      </c>
    </row>
    <row r="989" spans="1:12">
      <c r="B989" s="526"/>
      <c r="C989" s="526"/>
      <c r="D989" t="s">
        <v>18</v>
      </c>
      <c r="E989" s="8">
        <v>56</v>
      </c>
      <c r="G989" s="2">
        <f t="shared" si="20"/>
        <v>111.00000000000004</v>
      </c>
      <c r="J989" s="525" t="s">
        <v>15</v>
      </c>
      <c r="K989" t="s">
        <v>16</v>
      </c>
      <c r="L989" s="26">
        <v>45.6</v>
      </c>
    </row>
    <row r="990" spans="1:12">
      <c r="B990" s="526"/>
      <c r="C990" s="526"/>
      <c r="D990" t="s">
        <v>19</v>
      </c>
      <c r="E990" s="8">
        <v>5</v>
      </c>
      <c r="G990" s="2">
        <f t="shared" si="20"/>
        <v>116.00000000000004</v>
      </c>
      <c r="J990" s="526"/>
      <c r="K990" t="s">
        <v>17</v>
      </c>
      <c r="L990" s="26">
        <v>5</v>
      </c>
    </row>
    <row r="991" spans="1:12">
      <c r="A991" s="86">
        <v>46081</v>
      </c>
      <c r="B991" s="526" t="s">
        <v>135</v>
      </c>
      <c r="C991" s="526" t="s">
        <v>20</v>
      </c>
      <c r="D991" t="s">
        <v>18</v>
      </c>
      <c r="F991" s="8">
        <v>56</v>
      </c>
      <c r="G991" s="2">
        <f t="shared" si="20"/>
        <v>60.000000000000043</v>
      </c>
      <c r="K991" t="s">
        <v>18</v>
      </c>
      <c r="L991">
        <v>20</v>
      </c>
    </row>
    <row r="992" spans="1:12">
      <c r="A992" s="86">
        <v>46081</v>
      </c>
      <c r="B992" s="526" t="s">
        <v>135</v>
      </c>
      <c r="C992" s="526" t="s">
        <v>20</v>
      </c>
      <c r="D992" t="s">
        <v>19</v>
      </c>
      <c r="F992" s="8">
        <v>5</v>
      </c>
      <c r="G992" s="2">
        <f t="shared" si="20"/>
        <v>55.000000000000043</v>
      </c>
      <c r="K992" t="s">
        <v>19</v>
      </c>
      <c r="L992" s="26">
        <v>5</v>
      </c>
    </row>
    <row r="993" spans="1:12">
      <c r="A993" s="7">
        <v>46101</v>
      </c>
      <c r="B993" s="526">
        <v>32713</v>
      </c>
      <c r="C993" s="526" t="s">
        <v>20</v>
      </c>
      <c r="D993" t="s">
        <v>16</v>
      </c>
      <c r="F993" s="2">
        <v>45</v>
      </c>
      <c r="G993" s="2">
        <f t="shared" si="20"/>
        <v>10.000000000000043</v>
      </c>
      <c r="K993" t="s">
        <v>146</v>
      </c>
      <c r="L993">
        <v>10</v>
      </c>
    </row>
    <row r="994" spans="1:12">
      <c r="A994" s="7">
        <v>46101</v>
      </c>
      <c r="B994" s="526">
        <v>32713</v>
      </c>
      <c r="C994" s="526" t="s">
        <v>20</v>
      </c>
      <c r="D994" t="s">
        <v>17</v>
      </c>
      <c r="F994" s="2">
        <v>10</v>
      </c>
      <c r="G994" s="2">
        <f t="shared" si="20"/>
        <v>4.2632564145606011E-14</v>
      </c>
      <c r="K994" s="472" t="s">
        <v>109</v>
      </c>
      <c r="L994" s="473">
        <v>28.3</v>
      </c>
    </row>
    <row r="995" spans="1:12">
      <c r="A995" s="88">
        <v>46112</v>
      </c>
      <c r="B995" s="525" t="s">
        <v>14</v>
      </c>
      <c r="C995" s="525" t="s">
        <v>23</v>
      </c>
      <c r="D995" s="339" t="s">
        <v>16</v>
      </c>
      <c r="E995" s="79">
        <v>46.9</v>
      </c>
      <c r="G995" s="2">
        <f t="shared" si="20"/>
        <v>46.900000000000041</v>
      </c>
      <c r="L995" s="26">
        <f>SUM(L980:L994)</f>
        <v>164.20000000000002</v>
      </c>
    </row>
    <row r="996" spans="1:12">
      <c r="B996" s="526"/>
      <c r="C996" s="526"/>
      <c r="D996" t="s">
        <v>17</v>
      </c>
      <c r="E996" s="2">
        <v>6</v>
      </c>
      <c r="G996" s="2">
        <f t="shared" si="20"/>
        <v>52.900000000000041</v>
      </c>
    </row>
    <row r="997" spans="1:12">
      <c r="B997" s="526"/>
      <c r="C997" s="526"/>
      <c r="D997" t="s">
        <v>18</v>
      </c>
      <c r="E997" s="2">
        <v>60</v>
      </c>
      <c r="G997" s="2">
        <f t="shared" si="20"/>
        <v>112.90000000000003</v>
      </c>
      <c r="J997" s="542" t="s">
        <v>448</v>
      </c>
      <c r="K997" s="542"/>
      <c r="L997" s="542"/>
    </row>
    <row r="998" spans="1:12">
      <c r="B998" s="526"/>
      <c r="C998" s="526"/>
      <c r="D998" t="s">
        <v>19</v>
      </c>
      <c r="E998" s="2">
        <v>5</v>
      </c>
      <c r="G998" s="2">
        <f t="shared" si="20"/>
        <v>117.90000000000003</v>
      </c>
      <c r="I998" s="403">
        <v>2026</v>
      </c>
      <c r="J998" s="525" t="s">
        <v>20</v>
      </c>
      <c r="K998" t="s">
        <v>16</v>
      </c>
      <c r="L998" s="240">
        <v>45</v>
      </c>
    </row>
    <row r="999" spans="1:12">
      <c r="A999" s="86">
        <v>46112</v>
      </c>
      <c r="B999" s="526" t="s">
        <v>124</v>
      </c>
      <c r="C999" s="526" t="s">
        <v>23</v>
      </c>
      <c r="D999" t="s">
        <v>18</v>
      </c>
      <c r="E999" s="240"/>
      <c r="F999" s="240">
        <v>10</v>
      </c>
      <c r="G999" s="2">
        <f t="shared" si="20"/>
        <v>107.90000000000003</v>
      </c>
      <c r="J999" s="526"/>
      <c r="K999" t="s">
        <v>17</v>
      </c>
      <c r="L999" s="8">
        <v>10</v>
      </c>
    </row>
    <row r="1000" spans="1:12">
      <c r="B1000" s="526"/>
      <c r="C1000" s="526"/>
      <c r="G1000" s="2">
        <f t="shared" si="20"/>
        <v>107.90000000000003</v>
      </c>
    </row>
    <row r="1001" spans="1:12">
      <c r="B1001" s="526"/>
      <c r="C1001" s="526"/>
      <c r="G1001" s="2">
        <f t="shared" si="20"/>
        <v>107.90000000000003</v>
      </c>
    </row>
    <row r="1002" spans="1:12">
      <c r="B1002" s="526"/>
      <c r="C1002" s="526"/>
      <c r="G1002" s="2">
        <f t="shared" si="20"/>
        <v>107.90000000000003</v>
      </c>
    </row>
    <row r="1003" spans="1:12">
      <c r="B1003" s="526"/>
      <c r="C1003" s="526"/>
      <c r="G1003" s="2">
        <f t="shared" si="20"/>
        <v>107.90000000000003</v>
      </c>
    </row>
    <row r="1004" spans="1:12">
      <c r="B1004" s="526"/>
      <c r="C1004" s="526"/>
      <c r="G1004" s="2">
        <f t="shared" si="20"/>
        <v>107.90000000000003</v>
      </c>
    </row>
    <row r="1005" spans="1:12">
      <c r="B1005" s="526"/>
      <c r="C1005" s="526"/>
      <c r="G1005" s="2">
        <f t="shared" si="20"/>
        <v>107.90000000000003</v>
      </c>
    </row>
    <row r="1006" spans="1:12">
      <c r="B1006" s="526"/>
      <c r="C1006" s="526"/>
      <c r="G1006" s="2">
        <f t="shared" si="20"/>
        <v>107.90000000000003</v>
      </c>
    </row>
    <row r="1007" spans="1:12">
      <c r="B1007" s="526"/>
      <c r="C1007" s="526"/>
      <c r="G1007" s="2">
        <f t="shared" ref="G1007:G1036" si="21">+G1006+E1007-F1007</f>
        <v>107.90000000000003</v>
      </c>
    </row>
    <row r="1008" spans="1:12">
      <c r="B1008" s="526"/>
      <c r="C1008" s="526"/>
      <c r="G1008" s="2">
        <f t="shared" si="21"/>
        <v>107.90000000000003</v>
      </c>
    </row>
    <row r="1009" spans="2:7">
      <c r="B1009" s="526"/>
      <c r="C1009" s="526"/>
      <c r="G1009" s="2">
        <f t="shared" si="21"/>
        <v>107.90000000000003</v>
      </c>
    </row>
    <row r="1010" spans="2:7">
      <c r="B1010" s="526"/>
      <c r="C1010" s="526"/>
      <c r="G1010" s="2">
        <f t="shared" si="21"/>
        <v>107.90000000000003</v>
      </c>
    </row>
    <row r="1011" spans="2:7">
      <c r="B1011" s="526"/>
      <c r="C1011" s="526"/>
      <c r="G1011" s="2">
        <f t="shared" si="21"/>
        <v>107.90000000000003</v>
      </c>
    </row>
    <row r="1012" spans="2:7">
      <c r="B1012" s="526"/>
      <c r="C1012" s="526"/>
      <c r="G1012" s="2">
        <f t="shared" si="21"/>
        <v>107.90000000000003</v>
      </c>
    </row>
    <row r="1013" spans="2:7">
      <c r="B1013" s="526"/>
      <c r="C1013" s="526"/>
      <c r="G1013" s="2">
        <f t="shared" si="21"/>
        <v>107.90000000000003</v>
      </c>
    </row>
    <row r="1014" spans="2:7">
      <c r="B1014" s="526"/>
      <c r="C1014" s="526"/>
      <c r="G1014" s="2">
        <f t="shared" si="21"/>
        <v>107.90000000000003</v>
      </c>
    </row>
    <row r="1015" spans="2:7">
      <c r="B1015" s="526"/>
      <c r="C1015" s="526"/>
      <c r="G1015" s="2">
        <f t="shared" si="21"/>
        <v>107.90000000000003</v>
      </c>
    </row>
    <row r="1016" spans="2:7">
      <c r="B1016" s="526"/>
      <c r="C1016" s="526"/>
      <c r="G1016" s="2">
        <f t="shared" si="21"/>
        <v>107.90000000000003</v>
      </c>
    </row>
    <row r="1017" spans="2:7">
      <c r="B1017" s="526"/>
      <c r="C1017" s="526"/>
      <c r="G1017" s="2">
        <f t="shared" si="21"/>
        <v>107.90000000000003</v>
      </c>
    </row>
    <row r="1018" spans="2:7">
      <c r="B1018" s="526"/>
      <c r="C1018" s="526"/>
      <c r="G1018" s="2">
        <f t="shared" si="21"/>
        <v>107.90000000000003</v>
      </c>
    </row>
    <row r="1019" spans="2:7">
      <c r="B1019" s="526"/>
      <c r="C1019" s="526"/>
      <c r="G1019" s="2">
        <f t="shared" si="21"/>
        <v>107.90000000000003</v>
      </c>
    </row>
    <row r="1020" spans="2:7">
      <c r="B1020" s="526"/>
      <c r="C1020" s="526"/>
      <c r="G1020" s="2">
        <f t="shared" si="21"/>
        <v>107.90000000000003</v>
      </c>
    </row>
    <row r="1021" spans="2:7">
      <c r="B1021" s="526"/>
      <c r="C1021" s="526"/>
      <c r="G1021" s="2">
        <f t="shared" si="21"/>
        <v>107.90000000000003</v>
      </c>
    </row>
    <row r="1022" spans="2:7">
      <c r="B1022" s="526"/>
      <c r="C1022" s="526"/>
      <c r="G1022" s="2">
        <f t="shared" si="21"/>
        <v>107.90000000000003</v>
      </c>
    </row>
    <row r="1023" spans="2:7">
      <c r="B1023" s="526"/>
      <c r="C1023" s="526"/>
      <c r="G1023" s="2">
        <f t="shared" si="21"/>
        <v>107.90000000000003</v>
      </c>
    </row>
    <row r="1024" spans="2:7">
      <c r="B1024" s="526"/>
      <c r="C1024" s="526"/>
      <c r="G1024" s="2">
        <f t="shared" si="21"/>
        <v>107.90000000000003</v>
      </c>
    </row>
    <row r="1025" spans="2:7">
      <c r="B1025" s="526"/>
      <c r="C1025" s="526"/>
      <c r="G1025" s="2">
        <f t="shared" si="21"/>
        <v>107.90000000000003</v>
      </c>
    </row>
    <row r="1026" spans="2:7">
      <c r="B1026" s="526"/>
      <c r="C1026" s="526"/>
      <c r="G1026" s="2">
        <f t="shared" si="21"/>
        <v>107.90000000000003</v>
      </c>
    </row>
    <row r="1027" spans="2:7">
      <c r="B1027" s="526"/>
      <c r="C1027" s="526"/>
      <c r="G1027" s="2">
        <f t="shared" si="21"/>
        <v>107.90000000000003</v>
      </c>
    </row>
    <row r="1028" spans="2:7">
      <c r="B1028" s="526"/>
      <c r="C1028" s="526"/>
      <c r="G1028" s="2">
        <f t="shared" si="21"/>
        <v>107.90000000000003</v>
      </c>
    </row>
    <row r="1029" spans="2:7">
      <c r="B1029" s="526"/>
      <c r="C1029" s="526"/>
      <c r="G1029" s="2">
        <f t="shared" si="21"/>
        <v>107.90000000000003</v>
      </c>
    </row>
    <row r="1030" spans="2:7">
      <c r="B1030" s="526"/>
      <c r="C1030" s="526"/>
      <c r="G1030" s="2">
        <f t="shared" si="21"/>
        <v>107.90000000000003</v>
      </c>
    </row>
    <row r="1031" spans="2:7">
      <c r="B1031" s="526"/>
      <c r="C1031" s="526"/>
      <c r="G1031" s="2">
        <f t="shared" si="21"/>
        <v>107.90000000000003</v>
      </c>
    </row>
    <row r="1032" spans="2:7">
      <c r="B1032" s="526"/>
      <c r="C1032" s="526"/>
      <c r="G1032" s="2">
        <f t="shared" si="21"/>
        <v>107.90000000000003</v>
      </c>
    </row>
    <row r="1033" spans="2:7">
      <c r="B1033" s="526"/>
      <c r="C1033" s="526"/>
      <c r="G1033" s="2">
        <f t="shared" si="21"/>
        <v>107.90000000000003</v>
      </c>
    </row>
    <row r="1034" spans="2:7">
      <c r="B1034" s="526"/>
      <c r="C1034" s="526"/>
      <c r="G1034" s="2">
        <f t="shared" si="21"/>
        <v>107.90000000000003</v>
      </c>
    </row>
    <row r="1035" spans="2:7">
      <c r="B1035" s="526"/>
      <c r="C1035" s="526"/>
      <c r="G1035" s="2">
        <f t="shared" si="21"/>
        <v>107.90000000000003</v>
      </c>
    </row>
    <row r="1036" spans="2:7">
      <c r="B1036" s="526"/>
      <c r="C1036" s="526"/>
      <c r="G1036" s="2">
        <f t="shared" si="21"/>
        <v>107.90000000000003</v>
      </c>
    </row>
    <row r="1037" spans="2:7">
      <c r="B1037" s="526"/>
      <c r="C1037" s="526"/>
      <c r="G1037" s="2">
        <f t="shared" ref="G1037:G1100" si="22">+G1036+E1037-F1037</f>
        <v>107.90000000000003</v>
      </c>
    </row>
    <row r="1038" spans="2:7">
      <c r="B1038" s="526"/>
      <c r="C1038" s="526"/>
      <c r="G1038" s="2">
        <f t="shared" si="22"/>
        <v>107.90000000000003</v>
      </c>
    </row>
    <row r="1039" spans="2:7">
      <c r="B1039" s="526"/>
      <c r="C1039" s="526"/>
      <c r="G1039" s="2">
        <f t="shared" si="22"/>
        <v>107.90000000000003</v>
      </c>
    </row>
    <row r="1040" spans="2:7">
      <c r="B1040" s="526"/>
      <c r="C1040" s="526"/>
      <c r="G1040" s="2">
        <f t="shared" si="22"/>
        <v>107.90000000000003</v>
      </c>
    </row>
    <row r="1041" spans="2:7">
      <c r="B1041" s="526"/>
      <c r="C1041" s="526"/>
      <c r="G1041" s="2">
        <f t="shared" si="22"/>
        <v>107.90000000000003</v>
      </c>
    </row>
    <row r="1042" spans="2:7">
      <c r="B1042" s="526"/>
      <c r="C1042" s="526"/>
      <c r="G1042" s="2">
        <f t="shared" si="22"/>
        <v>107.90000000000003</v>
      </c>
    </row>
    <row r="1043" spans="2:7">
      <c r="B1043" s="526"/>
      <c r="C1043" s="526"/>
      <c r="G1043" s="2">
        <f t="shared" si="22"/>
        <v>107.90000000000003</v>
      </c>
    </row>
    <row r="1044" spans="2:7">
      <c r="B1044" s="526"/>
      <c r="C1044" s="526"/>
      <c r="G1044" s="2">
        <f t="shared" si="22"/>
        <v>107.90000000000003</v>
      </c>
    </row>
    <row r="1045" spans="2:7">
      <c r="B1045" s="526"/>
      <c r="C1045" s="526"/>
      <c r="G1045" s="2">
        <f t="shared" si="22"/>
        <v>107.90000000000003</v>
      </c>
    </row>
    <row r="1046" spans="2:7">
      <c r="B1046" s="526"/>
      <c r="C1046" s="526"/>
      <c r="G1046" s="2">
        <f t="shared" si="22"/>
        <v>107.90000000000003</v>
      </c>
    </row>
    <row r="1047" spans="2:7">
      <c r="B1047" s="526"/>
      <c r="C1047" s="526"/>
      <c r="G1047" s="2">
        <f t="shared" si="22"/>
        <v>107.90000000000003</v>
      </c>
    </row>
    <row r="1048" spans="2:7">
      <c r="B1048" s="526"/>
      <c r="C1048" s="526"/>
      <c r="G1048" s="2">
        <f t="shared" si="22"/>
        <v>107.90000000000003</v>
      </c>
    </row>
    <row r="1049" spans="2:7">
      <c r="B1049" s="526"/>
      <c r="C1049" s="526"/>
      <c r="G1049" s="2">
        <f t="shared" si="22"/>
        <v>107.90000000000003</v>
      </c>
    </row>
    <row r="1050" spans="2:7">
      <c r="B1050" s="526"/>
      <c r="C1050" s="526"/>
      <c r="G1050" s="2">
        <f t="shared" si="22"/>
        <v>107.90000000000003</v>
      </c>
    </row>
    <row r="1051" spans="2:7">
      <c r="B1051" s="526"/>
      <c r="C1051" s="526"/>
      <c r="G1051" s="2">
        <f t="shared" si="22"/>
        <v>107.90000000000003</v>
      </c>
    </row>
    <row r="1052" spans="2:7">
      <c r="B1052" s="526"/>
      <c r="C1052" s="526"/>
      <c r="G1052" s="2">
        <f t="shared" si="22"/>
        <v>107.90000000000003</v>
      </c>
    </row>
    <row r="1053" spans="2:7">
      <c r="B1053" s="526"/>
      <c r="C1053" s="526"/>
      <c r="G1053" s="2">
        <f t="shared" si="22"/>
        <v>107.90000000000003</v>
      </c>
    </row>
    <row r="1054" spans="2:7">
      <c r="B1054" s="526"/>
      <c r="C1054" s="526"/>
      <c r="G1054" s="2">
        <f t="shared" si="22"/>
        <v>107.90000000000003</v>
      </c>
    </row>
    <row r="1055" spans="2:7">
      <c r="B1055" s="526"/>
      <c r="C1055" s="526"/>
      <c r="G1055" s="2">
        <f t="shared" si="22"/>
        <v>107.90000000000003</v>
      </c>
    </row>
    <row r="1056" spans="2:7">
      <c r="B1056" s="526"/>
      <c r="C1056" s="526"/>
      <c r="G1056" s="2">
        <f t="shared" si="22"/>
        <v>107.90000000000003</v>
      </c>
    </row>
    <row r="1057" spans="2:7">
      <c r="B1057" s="526"/>
      <c r="C1057" s="526"/>
      <c r="G1057" s="2">
        <f t="shared" si="22"/>
        <v>107.90000000000003</v>
      </c>
    </row>
    <row r="1058" spans="2:7">
      <c r="B1058" s="526"/>
      <c r="C1058" s="526"/>
      <c r="G1058" s="2">
        <f t="shared" si="22"/>
        <v>107.90000000000003</v>
      </c>
    </row>
    <row r="1059" spans="2:7">
      <c r="B1059" s="526"/>
      <c r="C1059" s="526"/>
      <c r="G1059" s="2">
        <f t="shared" si="22"/>
        <v>107.90000000000003</v>
      </c>
    </row>
    <row r="1060" spans="2:7">
      <c r="B1060" s="526"/>
      <c r="C1060" s="526"/>
      <c r="G1060" s="2">
        <f t="shared" si="22"/>
        <v>107.90000000000003</v>
      </c>
    </row>
    <row r="1061" spans="2:7">
      <c r="B1061" s="526"/>
      <c r="C1061" s="526"/>
      <c r="G1061" s="2">
        <f t="shared" si="22"/>
        <v>107.90000000000003</v>
      </c>
    </row>
    <row r="1062" spans="2:7">
      <c r="B1062" s="526"/>
      <c r="C1062" s="526"/>
      <c r="G1062" s="2">
        <f t="shared" si="22"/>
        <v>107.90000000000003</v>
      </c>
    </row>
    <row r="1063" spans="2:7">
      <c r="B1063" s="526"/>
      <c r="C1063" s="526"/>
      <c r="G1063" s="2">
        <f t="shared" si="22"/>
        <v>107.90000000000003</v>
      </c>
    </row>
    <row r="1064" spans="2:7">
      <c r="B1064" s="526"/>
      <c r="C1064" s="526"/>
      <c r="G1064" s="2">
        <f t="shared" si="22"/>
        <v>107.90000000000003</v>
      </c>
    </row>
    <row r="1065" spans="2:7">
      <c r="B1065" s="526"/>
      <c r="C1065" s="526"/>
      <c r="G1065" s="2">
        <f t="shared" si="22"/>
        <v>107.90000000000003</v>
      </c>
    </row>
    <row r="1066" spans="2:7">
      <c r="B1066" s="526"/>
      <c r="C1066" s="526"/>
      <c r="G1066" s="2">
        <f t="shared" si="22"/>
        <v>107.90000000000003</v>
      </c>
    </row>
    <row r="1067" spans="2:7">
      <c r="B1067" s="526"/>
      <c r="C1067" s="526"/>
      <c r="G1067" s="2">
        <f t="shared" si="22"/>
        <v>107.90000000000003</v>
      </c>
    </row>
    <row r="1068" spans="2:7">
      <c r="B1068" s="526"/>
      <c r="C1068" s="526"/>
      <c r="G1068" s="2">
        <f t="shared" si="22"/>
        <v>107.90000000000003</v>
      </c>
    </row>
    <row r="1069" spans="2:7">
      <c r="B1069" s="526"/>
      <c r="C1069" s="526"/>
      <c r="G1069" s="2">
        <f t="shared" si="22"/>
        <v>107.90000000000003</v>
      </c>
    </row>
    <row r="1070" spans="2:7">
      <c r="B1070" s="526"/>
      <c r="C1070" s="526"/>
      <c r="G1070" s="2">
        <f t="shared" si="22"/>
        <v>107.90000000000003</v>
      </c>
    </row>
    <row r="1071" spans="2:7">
      <c r="B1071" s="526"/>
      <c r="C1071" s="526"/>
      <c r="G1071" s="2">
        <f t="shared" si="22"/>
        <v>107.90000000000003</v>
      </c>
    </row>
    <row r="1072" spans="2:7">
      <c r="B1072" s="526"/>
      <c r="C1072" s="526"/>
      <c r="G1072" s="2">
        <f t="shared" si="22"/>
        <v>107.90000000000003</v>
      </c>
    </row>
    <row r="1073" spans="2:7">
      <c r="B1073" s="526"/>
      <c r="C1073" s="526"/>
      <c r="G1073" s="2">
        <f t="shared" si="22"/>
        <v>107.90000000000003</v>
      </c>
    </row>
    <row r="1074" spans="2:7">
      <c r="B1074" s="526"/>
      <c r="C1074" s="526"/>
      <c r="G1074" s="2">
        <f t="shared" si="22"/>
        <v>107.90000000000003</v>
      </c>
    </row>
    <row r="1075" spans="2:7">
      <c r="B1075" s="526"/>
      <c r="C1075" s="526"/>
      <c r="G1075" s="2">
        <f t="shared" si="22"/>
        <v>107.90000000000003</v>
      </c>
    </row>
    <row r="1076" spans="2:7">
      <c r="B1076" s="526"/>
      <c r="C1076" s="526"/>
      <c r="G1076" s="2">
        <f t="shared" si="22"/>
        <v>107.90000000000003</v>
      </c>
    </row>
    <row r="1077" spans="2:7">
      <c r="B1077" s="526"/>
      <c r="C1077" s="526"/>
      <c r="G1077" s="2">
        <f t="shared" si="22"/>
        <v>107.90000000000003</v>
      </c>
    </row>
    <row r="1078" spans="2:7">
      <c r="B1078" s="526"/>
      <c r="C1078" s="526"/>
      <c r="G1078" s="2">
        <f t="shared" si="22"/>
        <v>107.90000000000003</v>
      </c>
    </row>
    <row r="1079" spans="2:7">
      <c r="B1079" s="526"/>
      <c r="C1079" s="526"/>
      <c r="G1079" s="2">
        <f t="shared" si="22"/>
        <v>107.90000000000003</v>
      </c>
    </row>
    <row r="1080" spans="2:7">
      <c r="B1080" s="526"/>
      <c r="C1080" s="526"/>
      <c r="G1080" s="2">
        <f t="shared" si="22"/>
        <v>107.90000000000003</v>
      </c>
    </row>
    <row r="1081" spans="2:7">
      <c r="B1081" s="526"/>
      <c r="C1081" s="526"/>
      <c r="G1081" s="2">
        <f t="shared" si="22"/>
        <v>107.90000000000003</v>
      </c>
    </row>
    <row r="1082" spans="2:7">
      <c r="B1082" s="526"/>
      <c r="C1082" s="526"/>
      <c r="G1082" s="2">
        <f t="shared" si="22"/>
        <v>107.90000000000003</v>
      </c>
    </row>
    <row r="1083" spans="2:7">
      <c r="B1083" s="526"/>
      <c r="C1083" s="526"/>
      <c r="G1083" s="2">
        <f t="shared" si="22"/>
        <v>107.90000000000003</v>
      </c>
    </row>
    <row r="1084" spans="2:7">
      <c r="B1084" s="526"/>
      <c r="C1084" s="526"/>
      <c r="G1084" s="2">
        <f t="shared" si="22"/>
        <v>107.90000000000003</v>
      </c>
    </row>
    <row r="1085" spans="2:7">
      <c r="B1085" s="526"/>
      <c r="C1085" s="526"/>
      <c r="G1085" s="2">
        <f t="shared" si="22"/>
        <v>107.90000000000003</v>
      </c>
    </row>
    <row r="1086" spans="2:7">
      <c r="B1086" s="526"/>
      <c r="C1086" s="526"/>
      <c r="G1086" s="2">
        <f t="shared" si="22"/>
        <v>107.90000000000003</v>
      </c>
    </row>
    <row r="1087" spans="2:7">
      <c r="B1087" s="526"/>
      <c r="C1087" s="526"/>
      <c r="G1087" s="2">
        <f t="shared" si="22"/>
        <v>107.90000000000003</v>
      </c>
    </row>
    <row r="1088" spans="2:7">
      <c r="B1088" s="526"/>
      <c r="C1088" s="526"/>
      <c r="G1088" s="2">
        <f t="shared" si="22"/>
        <v>107.90000000000003</v>
      </c>
    </row>
    <row r="1089" spans="2:7">
      <c r="B1089" s="526"/>
      <c r="C1089" s="526"/>
      <c r="G1089" s="2">
        <f t="shared" si="22"/>
        <v>107.90000000000003</v>
      </c>
    </row>
    <row r="1090" spans="2:7">
      <c r="B1090" s="526"/>
      <c r="C1090" s="526"/>
      <c r="G1090" s="2">
        <f t="shared" si="22"/>
        <v>107.90000000000003</v>
      </c>
    </row>
    <row r="1091" spans="2:7">
      <c r="B1091" s="526"/>
      <c r="C1091" s="526"/>
      <c r="G1091" s="2">
        <f t="shared" si="22"/>
        <v>107.90000000000003</v>
      </c>
    </row>
    <row r="1092" spans="2:7">
      <c r="B1092" s="526"/>
      <c r="C1092" s="526"/>
      <c r="G1092" s="2">
        <f t="shared" si="22"/>
        <v>107.90000000000003</v>
      </c>
    </row>
    <row r="1093" spans="2:7">
      <c r="B1093" s="526"/>
      <c r="C1093" s="526"/>
      <c r="G1093" s="2">
        <f t="shared" si="22"/>
        <v>107.90000000000003</v>
      </c>
    </row>
    <row r="1094" spans="2:7">
      <c r="B1094" s="526"/>
      <c r="C1094" s="526"/>
      <c r="G1094" s="2">
        <f t="shared" si="22"/>
        <v>107.90000000000003</v>
      </c>
    </row>
    <row r="1095" spans="2:7">
      <c r="B1095" s="526"/>
      <c r="C1095" s="526"/>
      <c r="G1095" s="2">
        <f t="shared" si="22"/>
        <v>107.90000000000003</v>
      </c>
    </row>
    <row r="1096" spans="2:7">
      <c r="B1096" s="526"/>
      <c r="C1096" s="526"/>
      <c r="G1096" s="2">
        <f t="shared" si="22"/>
        <v>107.90000000000003</v>
      </c>
    </row>
    <row r="1097" spans="2:7">
      <c r="B1097" s="526"/>
      <c r="C1097" s="526"/>
      <c r="G1097" s="2">
        <f t="shared" si="22"/>
        <v>107.90000000000003</v>
      </c>
    </row>
    <row r="1098" spans="2:7">
      <c r="B1098" s="526"/>
      <c r="C1098" s="526"/>
      <c r="G1098" s="2">
        <f t="shared" si="22"/>
        <v>107.90000000000003</v>
      </c>
    </row>
    <row r="1099" spans="2:7">
      <c r="B1099" s="526"/>
      <c r="C1099" s="526"/>
      <c r="G1099" s="2">
        <f t="shared" si="22"/>
        <v>107.90000000000003</v>
      </c>
    </row>
    <row r="1100" spans="2:7">
      <c r="B1100" s="526"/>
      <c r="C1100" s="526"/>
      <c r="G1100" s="2">
        <f t="shared" si="22"/>
        <v>107.90000000000003</v>
      </c>
    </row>
    <row r="1101" spans="2:7">
      <c r="B1101" s="526"/>
      <c r="C1101" s="526"/>
      <c r="G1101" s="2">
        <f t="shared" ref="G1101:G1164" si="23">+G1100+E1101-F1101</f>
        <v>107.90000000000003</v>
      </c>
    </row>
    <row r="1102" spans="2:7">
      <c r="B1102" s="526"/>
      <c r="C1102" s="526"/>
      <c r="G1102" s="2">
        <f t="shared" si="23"/>
        <v>107.90000000000003</v>
      </c>
    </row>
    <row r="1103" spans="2:7">
      <c r="B1103" s="526"/>
      <c r="C1103" s="526"/>
      <c r="G1103" s="2">
        <f t="shared" si="23"/>
        <v>107.90000000000003</v>
      </c>
    </row>
    <row r="1104" spans="2:7">
      <c r="B1104" s="526"/>
      <c r="C1104" s="526"/>
      <c r="G1104" s="2">
        <f t="shared" si="23"/>
        <v>107.90000000000003</v>
      </c>
    </row>
    <row r="1105" spans="2:7">
      <c r="B1105" s="526"/>
      <c r="C1105" s="526"/>
      <c r="G1105" s="2">
        <f t="shared" si="23"/>
        <v>107.90000000000003</v>
      </c>
    </row>
    <row r="1106" spans="2:7">
      <c r="B1106" s="526"/>
      <c r="C1106" s="526"/>
      <c r="G1106" s="2">
        <f t="shared" si="23"/>
        <v>107.90000000000003</v>
      </c>
    </row>
    <row r="1107" spans="2:7">
      <c r="B1107" s="526"/>
      <c r="C1107" s="526"/>
      <c r="G1107" s="2">
        <f t="shared" si="23"/>
        <v>107.90000000000003</v>
      </c>
    </row>
    <row r="1108" spans="2:7">
      <c r="B1108" s="526"/>
      <c r="C1108" s="526"/>
      <c r="G1108" s="2">
        <f t="shared" si="23"/>
        <v>107.90000000000003</v>
      </c>
    </row>
    <row r="1109" spans="2:7">
      <c r="B1109" s="526"/>
      <c r="C1109" s="526"/>
      <c r="G1109" s="2">
        <f t="shared" si="23"/>
        <v>107.90000000000003</v>
      </c>
    </row>
    <row r="1110" spans="2:7">
      <c r="B1110" s="526"/>
      <c r="C1110" s="526"/>
      <c r="G1110" s="2">
        <f t="shared" si="23"/>
        <v>107.90000000000003</v>
      </c>
    </row>
    <row r="1111" spans="2:7">
      <c r="B1111" s="526"/>
      <c r="C1111" s="526"/>
      <c r="G1111" s="2">
        <f t="shared" si="23"/>
        <v>107.90000000000003</v>
      </c>
    </row>
    <row r="1112" spans="2:7">
      <c r="B1112" s="526"/>
      <c r="C1112" s="526"/>
      <c r="G1112" s="2">
        <f t="shared" si="23"/>
        <v>107.90000000000003</v>
      </c>
    </row>
    <row r="1113" spans="2:7">
      <c r="B1113" s="526"/>
      <c r="C1113" s="526"/>
      <c r="G1113" s="2">
        <f t="shared" si="23"/>
        <v>107.90000000000003</v>
      </c>
    </row>
    <row r="1114" spans="2:7">
      <c r="B1114" s="526"/>
      <c r="C1114" s="526"/>
      <c r="G1114" s="2">
        <f t="shared" si="23"/>
        <v>107.90000000000003</v>
      </c>
    </row>
    <row r="1115" spans="2:7">
      <c r="B1115" s="526"/>
      <c r="C1115" s="526"/>
      <c r="G1115" s="2">
        <f t="shared" si="23"/>
        <v>107.90000000000003</v>
      </c>
    </row>
    <row r="1116" spans="2:7">
      <c r="B1116" s="526"/>
      <c r="C1116" s="526"/>
      <c r="G1116" s="2">
        <f t="shared" si="23"/>
        <v>107.90000000000003</v>
      </c>
    </row>
    <row r="1117" spans="2:7">
      <c r="B1117" s="526"/>
      <c r="C1117" s="526"/>
      <c r="G1117" s="2">
        <f t="shared" si="23"/>
        <v>107.90000000000003</v>
      </c>
    </row>
    <row r="1118" spans="2:7">
      <c r="B1118" s="526"/>
      <c r="C1118" s="526"/>
      <c r="G1118" s="2">
        <f t="shared" si="23"/>
        <v>107.90000000000003</v>
      </c>
    </row>
    <row r="1119" spans="2:7">
      <c r="B1119" s="526"/>
      <c r="C1119" s="526"/>
      <c r="G1119" s="2">
        <f t="shared" si="23"/>
        <v>107.90000000000003</v>
      </c>
    </row>
    <row r="1120" spans="2:7">
      <c r="B1120" s="526"/>
      <c r="C1120" s="526"/>
      <c r="G1120" s="2">
        <f t="shared" si="23"/>
        <v>107.90000000000003</v>
      </c>
    </row>
    <row r="1121" spans="2:7">
      <c r="B1121" s="526"/>
      <c r="C1121" s="526"/>
      <c r="G1121" s="2">
        <f t="shared" si="23"/>
        <v>107.90000000000003</v>
      </c>
    </row>
    <row r="1122" spans="2:7">
      <c r="B1122" s="526"/>
      <c r="C1122" s="526"/>
      <c r="G1122" s="2">
        <f t="shared" si="23"/>
        <v>107.90000000000003</v>
      </c>
    </row>
    <row r="1123" spans="2:7">
      <c r="B1123" s="526"/>
      <c r="C1123" s="526"/>
      <c r="G1123" s="2">
        <f t="shared" si="23"/>
        <v>107.90000000000003</v>
      </c>
    </row>
    <row r="1124" spans="2:7">
      <c r="B1124" s="526"/>
      <c r="C1124" s="526"/>
      <c r="G1124" s="2">
        <f t="shared" si="23"/>
        <v>107.90000000000003</v>
      </c>
    </row>
    <row r="1125" spans="2:7">
      <c r="B1125" s="526"/>
      <c r="C1125" s="526"/>
      <c r="G1125" s="2">
        <f t="shared" si="23"/>
        <v>107.90000000000003</v>
      </c>
    </row>
    <row r="1126" spans="2:7">
      <c r="B1126" s="526"/>
      <c r="C1126" s="526"/>
      <c r="G1126" s="2">
        <f t="shared" si="23"/>
        <v>107.90000000000003</v>
      </c>
    </row>
    <row r="1127" spans="2:7">
      <c r="B1127" s="526"/>
      <c r="C1127" s="526"/>
      <c r="G1127" s="2">
        <f t="shared" si="23"/>
        <v>107.90000000000003</v>
      </c>
    </row>
    <row r="1128" spans="2:7">
      <c r="B1128" s="526"/>
      <c r="C1128" s="526"/>
      <c r="G1128" s="2">
        <f t="shared" si="23"/>
        <v>107.90000000000003</v>
      </c>
    </row>
    <row r="1129" spans="2:7">
      <c r="B1129" s="526"/>
      <c r="C1129" s="526"/>
      <c r="G1129" s="2">
        <f t="shared" si="23"/>
        <v>107.90000000000003</v>
      </c>
    </row>
    <row r="1130" spans="2:7">
      <c r="B1130" s="526"/>
      <c r="C1130" s="526"/>
      <c r="G1130" s="2">
        <f t="shared" si="23"/>
        <v>107.90000000000003</v>
      </c>
    </row>
    <row r="1131" spans="2:7">
      <c r="B1131" s="526"/>
      <c r="C1131" s="526"/>
      <c r="G1131" s="2">
        <f t="shared" si="23"/>
        <v>107.90000000000003</v>
      </c>
    </row>
    <row r="1132" spans="2:7">
      <c r="B1132" s="526"/>
      <c r="C1132" s="526"/>
      <c r="G1132" s="2">
        <f t="shared" si="23"/>
        <v>107.90000000000003</v>
      </c>
    </row>
    <row r="1133" spans="2:7">
      <c r="B1133" s="526"/>
      <c r="C1133" s="526"/>
      <c r="G1133" s="2">
        <f t="shared" si="23"/>
        <v>107.90000000000003</v>
      </c>
    </row>
    <row r="1134" spans="2:7">
      <c r="B1134" s="526"/>
      <c r="C1134" s="526"/>
      <c r="G1134" s="2">
        <f t="shared" si="23"/>
        <v>107.90000000000003</v>
      </c>
    </row>
    <row r="1135" spans="2:7">
      <c r="B1135" s="526"/>
      <c r="C1135" s="526"/>
      <c r="G1135" s="2">
        <f t="shared" si="23"/>
        <v>107.90000000000003</v>
      </c>
    </row>
    <row r="1136" spans="2:7">
      <c r="B1136" s="526"/>
      <c r="C1136" s="526"/>
      <c r="G1136" s="2">
        <f t="shared" si="23"/>
        <v>107.90000000000003</v>
      </c>
    </row>
    <row r="1137" spans="2:7">
      <c r="B1137" s="526"/>
      <c r="C1137" s="526"/>
      <c r="G1137" s="2">
        <f t="shared" si="23"/>
        <v>107.90000000000003</v>
      </c>
    </row>
    <row r="1138" spans="2:7">
      <c r="B1138" s="526"/>
      <c r="C1138" s="526"/>
      <c r="G1138" s="2">
        <f t="shared" si="23"/>
        <v>107.90000000000003</v>
      </c>
    </row>
    <row r="1139" spans="2:7">
      <c r="B1139" s="526"/>
      <c r="C1139" s="526"/>
      <c r="G1139" s="2">
        <f t="shared" si="23"/>
        <v>107.90000000000003</v>
      </c>
    </row>
    <row r="1140" spans="2:7">
      <c r="B1140" s="526"/>
      <c r="C1140" s="526"/>
      <c r="G1140" s="2">
        <f t="shared" si="23"/>
        <v>107.90000000000003</v>
      </c>
    </row>
    <row r="1141" spans="2:7">
      <c r="B1141" s="526"/>
      <c r="C1141" s="526"/>
      <c r="G1141" s="2">
        <f t="shared" si="23"/>
        <v>107.90000000000003</v>
      </c>
    </row>
    <row r="1142" spans="2:7">
      <c r="B1142" s="526"/>
      <c r="C1142" s="526"/>
      <c r="G1142" s="2">
        <f t="shared" si="23"/>
        <v>107.90000000000003</v>
      </c>
    </row>
    <row r="1143" spans="2:7">
      <c r="B1143" s="526"/>
      <c r="C1143" s="526"/>
      <c r="G1143" s="2">
        <f t="shared" si="23"/>
        <v>107.90000000000003</v>
      </c>
    </row>
    <row r="1144" spans="2:7">
      <c r="B1144" s="526"/>
      <c r="C1144" s="526"/>
      <c r="G1144" s="2">
        <f t="shared" si="23"/>
        <v>107.90000000000003</v>
      </c>
    </row>
    <row r="1145" spans="2:7">
      <c r="B1145" s="526"/>
      <c r="C1145" s="526"/>
      <c r="G1145" s="2">
        <f t="shared" si="23"/>
        <v>107.90000000000003</v>
      </c>
    </row>
    <row r="1146" spans="2:7">
      <c r="B1146" s="526"/>
      <c r="C1146" s="526"/>
      <c r="G1146" s="2">
        <f t="shared" si="23"/>
        <v>107.90000000000003</v>
      </c>
    </row>
    <row r="1147" spans="2:7">
      <c r="B1147" s="526"/>
      <c r="C1147" s="526"/>
      <c r="G1147" s="2">
        <f t="shared" si="23"/>
        <v>107.90000000000003</v>
      </c>
    </row>
    <row r="1148" spans="2:7">
      <c r="B1148" s="526"/>
      <c r="C1148" s="526"/>
      <c r="G1148" s="2">
        <f t="shared" si="23"/>
        <v>107.90000000000003</v>
      </c>
    </row>
    <row r="1149" spans="2:7">
      <c r="B1149" s="526"/>
      <c r="C1149" s="526"/>
      <c r="G1149" s="2">
        <f t="shared" si="23"/>
        <v>107.90000000000003</v>
      </c>
    </row>
    <row r="1150" spans="2:7">
      <c r="B1150" s="526"/>
      <c r="C1150" s="526"/>
      <c r="G1150" s="2">
        <f t="shared" si="23"/>
        <v>107.90000000000003</v>
      </c>
    </row>
    <row r="1151" spans="2:7">
      <c r="B1151" s="526"/>
      <c r="C1151" s="526"/>
      <c r="G1151" s="2">
        <f t="shared" si="23"/>
        <v>107.90000000000003</v>
      </c>
    </row>
    <row r="1152" spans="2:7">
      <c r="B1152" s="526"/>
      <c r="C1152" s="526"/>
      <c r="G1152" s="2">
        <f t="shared" si="23"/>
        <v>107.90000000000003</v>
      </c>
    </row>
    <row r="1153" spans="2:7">
      <c r="B1153" s="526"/>
      <c r="C1153" s="526"/>
      <c r="G1153" s="2">
        <f t="shared" si="23"/>
        <v>107.90000000000003</v>
      </c>
    </row>
    <row r="1154" spans="2:7">
      <c r="B1154" s="526"/>
      <c r="C1154" s="526"/>
      <c r="G1154" s="2">
        <f t="shared" si="23"/>
        <v>107.90000000000003</v>
      </c>
    </row>
    <row r="1155" spans="2:7">
      <c r="B1155" s="526"/>
      <c r="C1155" s="526"/>
      <c r="G1155" s="2">
        <f t="shared" si="23"/>
        <v>107.90000000000003</v>
      </c>
    </row>
    <row r="1156" spans="2:7">
      <c r="B1156" s="526"/>
      <c r="C1156" s="526"/>
      <c r="G1156" s="2">
        <f t="shared" si="23"/>
        <v>107.90000000000003</v>
      </c>
    </row>
    <row r="1157" spans="2:7">
      <c r="B1157" s="526"/>
      <c r="C1157" s="526"/>
      <c r="G1157" s="2">
        <f t="shared" si="23"/>
        <v>107.90000000000003</v>
      </c>
    </row>
    <row r="1158" spans="2:7">
      <c r="B1158" s="526"/>
      <c r="C1158" s="526"/>
      <c r="G1158" s="2">
        <f t="shared" si="23"/>
        <v>107.90000000000003</v>
      </c>
    </row>
    <row r="1159" spans="2:7">
      <c r="B1159" s="526"/>
      <c r="C1159" s="526"/>
      <c r="G1159" s="2">
        <f t="shared" si="23"/>
        <v>107.90000000000003</v>
      </c>
    </row>
    <row r="1160" spans="2:7">
      <c r="B1160" s="526"/>
      <c r="C1160" s="526"/>
      <c r="G1160" s="2">
        <f t="shared" si="23"/>
        <v>107.90000000000003</v>
      </c>
    </row>
    <row r="1161" spans="2:7">
      <c r="B1161" s="526"/>
      <c r="C1161" s="526"/>
      <c r="G1161" s="2">
        <f t="shared" si="23"/>
        <v>107.90000000000003</v>
      </c>
    </row>
    <row r="1162" spans="2:7">
      <c r="B1162" s="526"/>
      <c r="C1162" s="526"/>
      <c r="G1162" s="2">
        <f t="shared" si="23"/>
        <v>107.90000000000003</v>
      </c>
    </row>
    <row r="1163" spans="2:7">
      <c r="B1163" s="526"/>
      <c r="C1163" s="526"/>
      <c r="G1163" s="2">
        <f t="shared" si="23"/>
        <v>107.90000000000003</v>
      </c>
    </row>
    <row r="1164" spans="2:7">
      <c r="B1164" s="526"/>
      <c r="C1164" s="526"/>
      <c r="G1164" s="2">
        <f t="shared" si="23"/>
        <v>107.90000000000003</v>
      </c>
    </row>
    <row r="1165" spans="2:7">
      <c r="B1165" s="526"/>
      <c r="C1165" s="526"/>
      <c r="G1165" s="2">
        <f t="shared" ref="G1165:G1228" si="24">+G1164+E1165-F1165</f>
        <v>107.90000000000003</v>
      </c>
    </row>
    <row r="1166" spans="2:7">
      <c r="B1166" s="526"/>
      <c r="C1166" s="526"/>
      <c r="G1166" s="2">
        <f t="shared" si="24"/>
        <v>107.90000000000003</v>
      </c>
    </row>
    <row r="1167" spans="2:7">
      <c r="B1167" s="526"/>
      <c r="C1167" s="526"/>
      <c r="G1167" s="2">
        <f t="shared" si="24"/>
        <v>107.90000000000003</v>
      </c>
    </row>
    <row r="1168" spans="2:7">
      <c r="B1168" s="526"/>
      <c r="C1168" s="526"/>
      <c r="G1168" s="2">
        <f t="shared" si="24"/>
        <v>107.90000000000003</v>
      </c>
    </row>
    <row r="1169" spans="2:7">
      <c r="B1169" s="526"/>
      <c r="C1169" s="526"/>
      <c r="G1169" s="2">
        <f t="shared" si="24"/>
        <v>107.90000000000003</v>
      </c>
    </row>
    <row r="1170" spans="2:7">
      <c r="B1170" s="526"/>
      <c r="C1170" s="526"/>
      <c r="G1170" s="2">
        <f t="shared" si="24"/>
        <v>107.90000000000003</v>
      </c>
    </row>
    <row r="1171" spans="2:7">
      <c r="B1171" s="526"/>
      <c r="C1171" s="526"/>
      <c r="G1171" s="2">
        <f t="shared" si="24"/>
        <v>107.90000000000003</v>
      </c>
    </row>
    <row r="1172" spans="2:7">
      <c r="B1172" s="526"/>
      <c r="C1172" s="526"/>
      <c r="G1172" s="2">
        <f t="shared" si="24"/>
        <v>107.90000000000003</v>
      </c>
    </row>
    <row r="1173" spans="2:7">
      <c r="B1173" s="526"/>
      <c r="C1173" s="526"/>
      <c r="G1173" s="2">
        <f t="shared" si="24"/>
        <v>107.90000000000003</v>
      </c>
    </row>
    <row r="1174" spans="2:7">
      <c r="B1174" s="526"/>
      <c r="C1174" s="526"/>
      <c r="G1174" s="2">
        <f t="shared" si="24"/>
        <v>107.90000000000003</v>
      </c>
    </row>
    <row r="1175" spans="2:7">
      <c r="B1175" s="526"/>
      <c r="C1175" s="526"/>
      <c r="G1175" s="2">
        <f t="shared" si="24"/>
        <v>107.90000000000003</v>
      </c>
    </row>
    <row r="1176" spans="2:7">
      <c r="B1176" s="526"/>
      <c r="C1176" s="526"/>
      <c r="G1176" s="2">
        <f t="shared" si="24"/>
        <v>107.90000000000003</v>
      </c>
    </row>
    <row r="1177" spans="2:7">
      <c r="B1177" s="526"/>
      <c r="C1177" s="526"/>
      <c r="G1177" s="2">
        <f t="shared" si="24"/>
        <v>107.90000000000003</v>
      </c>
    </row>
    <row r="1178" spans="2:7">
      <c r="B1178" s="526"/>
      <c r="C1178" s="526"/>
      <c r="G1178" s="2">
        <f t="shared" si="24"/>
        <v>107.90000000000003</v>
      </c>
    </row>
    <row r="1179" spans="2:7">
      <c r="B1179" s="526"/>
      <c r="C1179" s="526"/>
      <c r="G1179" s="2">
        <f t="shared" si="24"/>
        <v>107.90000000000003</v>
      </c>
    </row>
    <row r="1180" spans="2:7">
      <c r="B1180" s="526"/>
      <c r="C1180" s="526"/>
      <c r="G1180" s="2">
        <f t="shared" si="24"/>
        <v>107.90000000000003</v>
      </c>
    </row>
    <row r="1181" spans="2:7">
      <c r="B1181" s="526"/>
      <c r="C1181" s="526"/>
      <c r="G1181" s="2">
        <f t="shared" si="24"/>
        <v>107.90000000000003</v>
      </c>
    </row>
    <row r="1182" spans="2:7">
      <c r="B1182" s="526"/>
      <c r="C1182" s="526"/>
      <c r="G1182" s="2">
        <f t="shared" si="24"/>
        <v>107.90000000000003</v>
      </c>
    </row>
    <row r="1183" spans="2:7">
      <c r="B1183" s="526"/>
      <c r="C1183" s="526"/>
      <c r="G1183" s="2">
        <f t="shared" si="24"/>
        <v>107.90000000000003</v>
      </c>
    </row>
    <row r="1184" spans="2:7">
      <c r="B1184" s="526"/>
      <c r="C1184" s="526"/>
      <c r="G1184" s="2">
        <f t="shared" si="24"/>
        <v>107.90000000000003</v>
      </c>
    </row>
    <row r="1185" spans="2:7">
      <c r="B1185" s="526"/>
      <c r="C1185" s="526"/>
      <c r="G1185" s="2">
        <f t="shared" si="24"/>
        <v>107.90000000000003</v>
      </c>
    </row>
    <row r="1186" spans="2:7">
      <c r="B1186" s="526"/>
      <c r="C1186" s="526"/>
      <c r="G1186" s="2">
        <f t="shared" si="24"/>
        <v>107.90000000000003</v>
      </c>
    </row>
    <row r="1187" spans="2:7">
      <c r="B1187" s="526"/>
      <c r="C1187" s="526"/>
      <c r="G1187" s="2">
        <f t="shared" si="24"/>
        <v>107.90000000000003</v>
      </c>
    </row>
    <row r="1188" spans="2:7">
      <c r="B1188" s="526"/>
      <c r="C1188" s="526"/>
      <c r="G1188" s="2">
        <f t="shared" si="24"/>
        <v>107.90000000000003</v>
      </c>
    </row>
    <row r="1189" spans="2:7">
      <c r="B1189" s="526"/>
      <c r="C1189" s="526"/>
      <c r="G1189" s="2">
        <f t="shared" si="24"/>
        <v>107.90000000000003</v>
      </c>
    </row>
    <row r="1190" spans="2:7">
      <c r="B1190" s="526"/>
      <c r="C1190" s="526"/>
      <c r="G1190" s="2">
        <f t="shared" si="24"/>
        <v>107.90000000000003</v>
      </c>
    </row>
    <row r="1191" spans="2:7">
      <c r="B1191" s="526"/>
      <c r="C1191" s="526"/>
      <c r="G1191" s="2">
        <f t="shared" si="24"/>
        <v>107.90000000000003</v>
      </c>
    </row>
    <row r="1192" spans="2:7">
      <c r="B1192" s="526"/>
      <c r="C1192" s="526"/>
      <c r="G1192" s="2">
        <f t="shared" si="24"/>
        <v>107.90000000000003</v>
      </c>
    </row>
    <row r="1193" spans="2:7">
      <c r="B1193" s="526"/>
      <c r="C1193" s="526"/>
      <c r="G1193" s="2">
        <f t="shared" si="24"/>
        <v>107.90000000000003</v>
      </c>
    </row>
    <row r="1194" spans="2:7">
      <c r="B1194" s="526"/>
      <c r="C1194" s="526"/>
      <c r="G1194" s="2">
        <f t="shared" si="24"/>
        <v>107.90000000000003</v>
      </c>
    </row>
    <row r="1195" spans="2:7">
      <c r="B1195" s="526"/>
      <c r="C1195" s="526"/>
      <c r="G1195" s="2">
        <f t="shared" si="24"/>
        <v>107.90000000000003</v>
      </c>
    </row>
    <row r="1196" spans="2:7">
      <c r="B1196" s="526"/>
      <c r="C1196" s="526"/>
      <c r="G1196" s="2">
        <f t="shared" si="24"/>
        <v>107.90000000000003</v>
      </c>
    </row>
    <row r="1197" spans="2:7">
      <c r="B1197" s="526"/>
      <c r="C1197" s="526"/>
      <c r="G1197" s="2">
        <f t="shared" si="24"/>
        <v>107.90000000000003</v>
      </c>
    </row>
    <row r="1198" spans="2:7">
      <c r="B1198" s="526"/>
      <c r="C1198" s="526"/>
      <c r="G1198" s="2">
        <f t="shared" si="24"/>
        <v>107.90000000000003</v>
      </c>
    </row>
    <row r="1199" spans="2:7">
      <c r="B1199" s="526"/>
      <c r="C1199" s="526"/>
      <c r="G1199" s="2">
        <f t="shared" si="24"/>
        <v>107.90000000000003</v>
      </c>
    </row>
    <row r="1200" spans="2:7">
      <c r="B1200" s="526"/>
      <c r="C1200" s="526"/>
      <c r="G1200" s="2">
        <f t="shared" si="24"/>
        <v>107.90000000000003</v>
      </c>
    </row>
    <row r="1201" spans="2:7">
      <c r="B1201" s="526"/>
      <c r="C1201" s="526"/>
      <c r="G1201" s="2">
        <f t="shared" si="24"/>
        <v>107.90000000000003</v>
      </c>
    </row>
    <row r="1202" spans="2:7">
      <c r="B1202" s="526"/>
      <c r="C1202" s="526"/>
      <c r="G1202" s="2">
        <f t="shared" si="24"/>
        <v>107.90000000000003</v>
      </c>
    </row>
    <row r="1203" spans="2:7">
      <c r="B1203" s="526"/>
      <c r="C1203" s="526"/>
      <c r="G1203" s="2">
        <f t="shared" si="24"/>
        <v>107.90000000000003</v>
      </c>
    </row>
    <row r="1204" spans="2:7">
      <c r="B1204" s="526"/>
      <c r="C1204" s="526"/>
      <c r="G1204" s="2">
        <f t="shared" si="24"/>
        <v>107.90000000000003</v>
      </c>
    </row>
    <row r="1205" spans="2:7">
      <c r="B1205" s="526"/>
      <c r="C1205" s="526"/>
      <c r="G1205" s="2">
        <f t="shared" si="24"/>
        <v>107.90000000000003</v>
      </c>
    </row>
    <row r="1206" spans="2:7">
      <c r="B1206" s="526"/>
      <c r="C1206" s="526"/>
      <c r="G1206" s="2">
        <f t="shared" si="24"/>
        <v>107.90000000000003</v>
      </c>
    </row>
    <row r="1207" spans="2:7">
      <c r="B1207" s="526"/>
      <c r="C1207" s="526"/>
      <c r="G1207" s="2">
        <f t="shared" si="24"/>
        <v>107.90000000000003</v>
      </c>
    </row>
    <row r="1208" spans="2:7">
      <c r="B1208" s="526"/>
      <c r="C1208" s="526"/>
      <c r="G1208" s="2">
        <f t="shared" si="24"/>
        <v>107.90000000000003</v>
      </c>
    </row>
    <row r="1209" spans="2:7">
      <c r="B1209" s="526"/>
      <c r="C1209" s="526"/>
      <c r="G1209" s="2">
        <f t="shared" si="24"/>
        <v>107.90000000000003</v>
      </c>
    </row>
    <row r="1210" spans="2:7">
      <c r="B1210" s="526"/>
      <c r="C1210" s="526"/>
      <c r="G1210" s="2">
        <f t="shared" si="24"/>
        <v>107.90000000000003</v>
      </c>
    </row>
    <row r="1211" spans="2:7">
      <c r="B1211" s="526"/>
      <c r="C1211" s="526"/>
      <c r="G1211" s="2">
        <f t="shared" si="24"/>
        <v>107.90000000000003</v>
      </c>
    </row>
    <row r="1212" spans="2:7">
      <c r="B1212" s="526"/>
      <c r="C1212" s="526"/>
      <c r="G1212" s="2">
        <f t="shared" si="24"/>
        <v>107.90000000000003</v>
      </c>
    </row>
    <row r="1213" spans="2:7">
      <c r="B1213" s="526"/>
      <c r="C1213" s="526"/>
      <c r="G1213" s="2">
        <f t="shared" si="24"/>
        <v>107.90000000000003</v>
      </c>
    </row>
    <row r="1214" spans="2:7">
      <c r="B1214" s="526"/>
      <c r="C1214" s="526"/>
      <c r="G1214" s="2">
        <f t="shared" si="24"/>
        <v>107.90000000000003</v>
      </c>
    </row>
    <row r="1215" spans="2:7">
      <c r="B1215" s="526"/>
      <c r="C1215" s="526"/>
      <c r="G1215" s="2">
        <f t="shared" si="24"/>
        <v>107.90000000000003</v>
      </c>
    </row>
    <row r="1216" spans="2:7">
      <c r="B1216" s="526"/>
      <c r="C1216" s="526"/>
      <c r="G1216" s="2">
        <f t="shared" si="24"/>
        <v>107.90000000000003</v>
      </c>
    </row>
    <row r="1217" spans="2:7">
      <c r="B1217" s="526"/>
      <c r="C1217" s="526"/>
      <c r="G1217" s="2">
        <f t="shared" si="24"/>
        <v>107.90000000000003</v>
      </c>
    </row>
    <row r="1218" spans="2:7">
      <c r="B1218" s="526"/>
      <c r="C1218" s="526"/>
      <c r="G1218" s="2">
        <f t="shared" si="24"/>
        <v>107.90000000000003</v>
      </c>
    </row>
    <row r="1219" spans="2:7">
      <c r="B1219" s="526"/>
      <c r="C1219" s="526"/>
      <c r="G1219" s="2">
        <f t="shared" si="24"/>
        <v>107.90000000000003</v>
      </c>
    </row>
    <row r="1220" spans="2:7">
      <c r="B1220" s="526"/>
      <c r="C1220" s="526"/>
      <c r="G1220" s="2">
        <f t="shared" si="24"/>
        <v>107.90000000000003</v>
      </c>
    </row>
    <row r="1221" spans="2:7">
      <c r="B1221" s="526"/>
      <c r="C1221" s="526"/>
      <c r="G1221" s="2">
        <f t="shared" si="24"/>
        <v>107.90000000000003</v>
      </c>
    </row>
    <row r="1222" spans="2:7">
      <c r="B1222" s="526"/>
      <c r="C1222" s="526"/>
      <c r="G1222" s="2">
        <f t="shared" si="24"/>
        <v>107.90000000000003</v>
      </c>
    </row>
    <row r="1223" spans="2:7">
      <c r="B1223" s="526"/>
      <c r="C1223" s="526"/>
      <c r="G1223" s="2">
        <f t="shared" si="24"/>
        <v>107.90000000000003</v>
      </c>
    </row>
    <row r="1224" spans="2:7">
      <c r="B1224" s="526"/>
      <c r="C1224" s="526"/>
      <c r="G1224" s="2">
        <f t="shared" si="24"/>
        <v>107.90000000000003</v>
      </c>
    </row>
    <row r="1225" spans="2:7">
      <c r="B1225" s="526"/>
      <c r="C1225" s="526"/>
      <c r="G1225" s="2">
        <f t="shared" si="24"/>
        <v>107.90000000000003</v>
      </c>
    </row>
    <row r="1226" spans="2:7">
      <c r="B1226" s="526"/>
      <c r="C1226" s="526"/>
      <c r="G1226" s="2">
        <f t="shared" si="24"/>
        <v>107.90000000000003</v>
      </c>
    </row>
    <row r="1227" spans="2:7">
      <c r="B1227" s="526"/>
      <c r="C1227" s="526"/>
      <c r="G1227" s="2">
        <f t="shared" si="24"/>
        <v>107.90000000000003</v>
      </c>
    </row>
    <row r="1228" spans="2:7">
      <c r="B1228" s="526"/>
      <c r="C1228" s="526"/>
      <c r="G1228" s="2">
        <f t="shared" si="24"/>
        <v>107.90000000000003</v>
      </c>
    </row>
    <row r="1229" spans="2:7">
      <c r="B1229" s="526"/>
      <c r="C1229" s="526"/>
      <c r="G1229" s="2">
        <f t="shared" ref="G1229:G1292" si="25">+G1228+E1229-F1229</f>
        <v>107.90000000000003</v>
      </c>
    </row>
    <row r="1230" spans="2:7">
      <c r="B1230" s="526"/>
      <c r="C1230" s="526"/>
      <c r="G1230" s="2">
        <f t="shared" si="25"/>
        <v>107.90000000000003</v>
      </c>
    </row>
    <row r="1231" spans="2:7">
      <c r="B1231" s="526"/>
      <c r="C1231" s="526"/>
      <c r="G1231" s="2">
        <f t="shared" si="25"/>
        <v>107.90000000000003</v>
      </c>
    </row>
    <row r="1232" spans="2:7">
      <c r="B1232" s="526"/>
      <c r="C1232" s="526"/>
      <c r="G1232" s="2">
        <f t="shared" si="25"/>
        <v>107.90000000000003</v>
      </c>
    </row>
    <row r="1233" spans="2:7">
      <c r="B1233" s="526"/>
      <c r="C1233" s="526"/>
      <c r="G1233" s="2">
        <f t="shared" si="25"/>
        <v>107.90000000000003</v>
      </c>
    </row>
    <row r="1234" spans="2:7">
      <c r="B1234" s="526"/>
      <c r="C1234" s="526"/>
      <c r="G1234" s="2">
        <f t="shared" si="25"/>
        <v>107.90000000000003</v>
      </c>
    </row>
    <row r="1235" spans="2:7">
      <c r="B1235" s="526"/>
      <c r="C1235" s="526"/>
      <c r="G1235" s="2">
        <f t="shared" si="25"/>
        <v>107.90000000000003</v>
      </c>
    </row>
    <row r="1236" spans="2:7">
      <c r="B1236" s="526"/>
      <c r="C1236" s="526"/>
      <c r="G1236" s="2">
        <f t="shared" si="25"/>
        <v>107.90000000000003</v>
      </c>
    </row>
    <row r="1237" spans="2:7">
      <c r="B1237" s="526"/>
      <c r="C1237" s="526"/>
      <c r="G1237" s="2">
        <f t="shared" si="25"/>
        <v>107.90000000000003</v>
      </c>
    </row>
    <row r="1238" spans="2:7">
      <c r="B1238" s="526"/>
      <c r="C1238" s="526"/>
      <c r="G1238" s="2">
        <f t="shared" si="25"/>
        <v>107.90000000000003</v>
      </c>
    </row>
    <row r="1239" spans="2:7">
      <c r="B1239" s="526"/>
      <c r="C1239" s="526"/>
      <c r="G1239" s="2">
        <f t="shared" si="25"/>
        <v>107.90000000000003</v>
      </c>
    </row>
    <row r="1240" spans="2:7">
      <c r="B1240" s="526"/>
      <c r="C1240" s="526"/>
      <c r="G1240" s="2">
        <f t="shared" si="25"/>
        <v>107.90000000000003</v>
      </c>
    </row>
    <row r="1241" spans="2:7">
      <c r="B1241" s="526"/>
      <c r="C1241" s="526"/>
      <c r="G1241" s="2">
        <f t="shared" si="25"/>
        <v>107.90000000000003</v>
      </c>
    </row>
    <row r="1242" spans="2:7">
      <c r="B1242" s="526"/>
      <c r="C1242" s="526"/>
      <c r="G1242" s="2">
        <f t="shared" si="25"/>
        <v>107.90000000000003</v>
      </c>
    </row>
    <row r="1243" spans="2:7">
      <c r="B1243" s="526"/>
      <c r="C1243" s="526"/>
      <c r="G1243" s="2">
        <f t="shared" si="25"/>
        <v>107.90000000000003</v>
      </c>
    </row>
    <row r="1244" spans="2:7">
      <c r="B1244" s="526"/>
      <c r="C1244" s="526"/>
      <c r="G1244" s="2">
        <f t="shared" si="25"/>
        <v>107.90000000000003</v>
      </c>
    </row>
    <row r="1245" spans="2:7">
      <c r="B1245" s="526"/>
      <c r="C1245" s="526"/>
      <c r="G1245" s="2">
        <f t="shared" si="25"/>
        <v>107.90000000000003</v>
      </c>
    </row>
    <row r="1246" spans="2:7">
      <c r="B1246" s="526"/>
      <c r="C1246" s="526"/>
      <c r="G1246" s="2">
        <f t="shared" si="25"/>
        <v>107.90000000000003</v>
      </c>
    </row>
    <row r="1247" spans="2:7">
      <c r="B1247" s="526"/>
      <c r="C1247" s="526"/>
      <c r="G1247" s="2">
        <f t="shared" si="25"/>
        <v>107.90000000000003</v>
      </c>
    </row>
    <row r="1248" spans="2:7">
      <c r="B1248" s="526"/>
      <c r="C1248" s="526"/>
      <c r="G1248" s="2">
        <f t="shared" si="25"/>
        <v>107.90000000000003</v>
      </c>
    </row>
    <row r="1249" spans="2:7">
      <c r="B1249" s="526"/>
      <c r="C1249" s="526"/>
      <c r="G1249" s="2">
        <f t="shared" si="25"/>
        <v>107.90000000000003</v>
      </c>
    </row>
    <row r="1250" spans="2:7">
      <c r="B1250" s="526"/>
      <c r="C1250" s="526"/>
      <c r="G1250" s="2">
        <f t="shared" si="25"/>
        <v>107.90000000000003</v>
      </c>
    </row>
    <row r="1251" spans="2:7">
      <c r="B1251" s="526"/>
      <c r="C1251" s="526"/>
      <c r="G1251" s="2">
        <f t="shared" si="25"/>
        <v>107.90000000000003</v>
      </c>
    </row>
    <row r="1252" spans="2:7">
      <c r="B1252" s="526"/>
      <c r="C1252" s="526"/>
      <c r="G1252" s="2">
        <f t="shared" si="25"/>
        <v>107.90000000000003</v>
      </c>
    </row>
    <row r="1253" spans="2:7">
      <c r="B1253" s="526"/>
      <c r="C1253" s="526"/>
      <c r="G1253" s="2">
        <f t="shared" si="25"/>
        <v>107.90000000000003</v>
      </c>
    </row>
    <row r="1254" spans="2:7">
      <c r="B1254" s="526"/>
      <c r="C1254" s="526"/>
      <c r="G1254" s="2">
        <f t="shared" si="25"/>
        <v>107.90000000000003</v>
      </c>
    </row>
    <row r="1255" spans="2:7">
      <c r="B1255" s="526"/>
      <c r="C1255" s="526"/>
      <c r="G1255" s="2">
        <f t="shared" si="25"/>
        <v>107.90000000000003</v>
      </c>
    </row>
    <row r="1256" spans="2:7">
      <c r="B1256" s="526"/>
      <c r="C1256" s="526"/>
      <c r="G1256" s="2">
        <f t="shared" si="25"/>
        <v>107.90000000000003</v>
      </c>
    </row>
    <row r="1257" spans="2:7">
      <c r="B1257" s="526"/>
      <c r="C1257" s="526"/>
      <c r="G1257" s="2">
        <f t="shared" si="25"/>
        <v>107.90000000000003</v>
      </c>
    </row>
    <row r="1258" spans="2:7">
      <c r="B1258" s="526"/>
      <c r="C1258" s="526"/>
      <c r="G1258" s="2">
        <f t="shared" si="25"/>
        <v>107.90000000000003</v>
      </c>
    </row>
    <row r="1259" spans="2:7">
      <c r="B1259" s="526"/>
      <c r="C1259" s="526"/>
      <c r="G1259" s="2">
        <f t="shared" si="25"/>
        <v>107.90000000000003</v>
      </c>
    </row>
    <row r="1260" spans="2:7">
      <c r="B1260" s="526"/>
      <c r="C1260" s="526"/>
      <c r="G1260" s="2">
        <f t="shared" si="25"/>
        <v>107.90000000000003</v>
      </c>
    </row>
    <row r="1261" spans="2:7">
      <c r="B1261" s="526"/>
      <c r="C1261" s="526"/>
      <c r="G1261" s="2">
        <f t="shared" si="25"/>
        <v>107.90000000000003</v>
      </c>
    </row>
    <row r="1262" spans="2:7">
      <c r="B1262" s="526"/>
      <c r="C1262" s="526"/>
      <c r="G1262" s="2">
        <f t="shared" si="25"/>
        <v>107.90000000000003</v>
      </c>
    </row>
    <row r="1263" spans="2:7">
      <c r="B1263" s="526"/>
      <c r="C1263" s="526"/>
      <c r="G1263" s="2">
        <f t="shared" si="25"/>
        <v>107.90000000000003</v>
      </c>
    </row>
    <row r="1264" spans="2:7">
      <c r="B1264" s="526"/>
      <c r="C1264" s="526"/>
      <c r="G1264" s="2">
        <f t="shared" si="25"/>
        <v>107.90000000000003</v>
      </c>
    </row>
    <row r="1265" spans="2:7">
      <c r="B1265" s="526"/>
      <c r="C1265" s="526"/>
      <c r="G1265" s="2">
        <f t="shared" si="25"/>
        <v>107.90000000000003</v>
      </c>
    </row>
    <row r="1266" spans="2:7">
      <c r="B1266" s="526"/>
      <c r="C1266" s="526"/>
      <c r="G1266" s="2">
        <f t="shared" si="25"/>
        <v>107.90000000000003</v>
      </c>
    </row>
    <row r="1267" spans="2:7">
      <c r="B1267" s="526"/>
      <c r="C1267" s="526"/>
      <c r="G1267" s="2">
        <f t="shared" si="25"/>
        <v>107.90000000000003</v>
      </c>
    </row>
    <row r="1268" spans="2:7">
      <c r="B1268" s="526"/>
      <c r="C1268" s="526"/>
      <c r="G1268" s="2">
        <f t="shared" si="25"/>
        <v>107.90000000000003</v>
      </c>
    </row>
    <row r="1269" spans="2:7">
      <c r="B1269" s="526"/>
      <c r="C1269" s="526"/>
      <c r="G1269" s="2">
        <f t="shared" si="25"/>
        <v>107.90000000000003</v>
      </c>
    </row>
    <row r="1270" spans="2:7">
      <c r="B1270" s="526"/>
      <c r="C1270" s="526"/>
      <c r="G1270" s="2">
        <f t="shared" si="25"/>
        <v>107.90000000000003</v>
      </c>
    </row>
    <row r="1271" spans="2:7">
      <c r="B1271" s="526"/>
      <c r="C1271" s="526"/>
      <c r="G1271" s="2">
        <f t="shared" si="25"/>
        <v>107.90000000000003</v>
      </c>
    </row>
    <row r="1272" spans="2:7">
      <c r="B1272" s="526"/>
      <c r="C1272" s="526"/>
      <c r="G1272" s="2">
        <f t="shared" si="25"/>
        <v>107.90000000000003</v>
      </c>
    </row>
    <row r="1273" spans="2:7">
      <c r="B1273" s="526"/>
      <c r="C1273" s="526"/>
      <c r="G1273" s="2">
        <f t="shared" si="25"/>
        <v>107.90000000000003</v>
      </c>
    </row>
    <row r="1274" spans="2:7">
      <c r="B1274" s="526"/>
      <c r="C1274" s="526"/>
      <c r="G1274" s="2">
        <f t="shared" si="25"/>
        <v>107.90000000000003</v>
      </c>
    </row>
    <row r="1275" spans="2:7">
      <c r="B1275" s="526"/>
      <c r="C1275" s="526"/>
      <c r="G1275" s="2">
        <f t="shared" si="25"/>
        <v>107.90000000000003</v>
      </c>
    </row>
    <row r="1276" spans="2:7">
      <c r="B1276" s="526"/>
      <c r="C1276" s="526"/>
      <c r="G1276" s="2">
        <f t="shared" si="25"/>
        <v>107.90000000000003</v>
      </c>
    </row>
    <row r="1277" spans="2:7">
      <c r="B1277" s="526"/>
      <c r="C1277" s="526"/>
      <c r="G1277" s="2">
        <f t="shared" si="25"/>
        <v>107.90000000000003</v>
      </c>
    </row>
    <row r="1278" spans="2:7">
      <c r="B1278" s="526"/>
      <c r="C1278" s="526"/>
      <c r="G1278" s="2">
        <f t="shared" si="25"/>
        <v>107.90000000000003</v>
      </c>
    </row>
    <row r="1279" spans="2:7">
      <c r="B1279" s="526"/>
      <c r="C1279" s="526"/>
      <c r="G1279" s="2">
        <f t="shared" si="25"/>
        <v>107.90000000000003</v>
      </c>
    </row>
    <row r="1280" spans="2:7">
      <c r="B1280" s="526"/>
      <c r="C1280" s="526"/>
      <c r="G1280" s="2">
        <f t="shared" si="25"/>
        <v>107.90000000000003</v>
      </c>
    </row>
    <row r="1281" spans="2:7">
      <c r="B1281" s="526"/>
      <c r="C1281" s="526"/>
      <c r="G1281" s="2">
        <f t="shared" si="25"/>
        <v>107.90000000000003</v>
      </c>
    </row>
    <row r="1282" spans="2:7">
      <c r="B1282" s="526"/>
      <c r="C1282" s="526"/>
      <c r="G1282" s="2">
        <f t="shared" si="25"/>
        <v>107.90000000000003</v>
      </c>
    </row>
    <row r="1283" spans="2:7">
      <c r="B1283" s="526"/>
      <c r="C1283" s="526"/>
      <c r="G1283" s="2">
        <f t="shared" si="25"/>
        <v>107.90000000000003</v>
      </c>
    </row>
    <row r="1284" spans="2:7">
      <c r="B1284" s="526"/>
      <c r="C1284" s="526"/>
      <c r="G1284" s="2">
        <f t="shared" si="25"/>
        <v>107.90000000000003</v>
      </c>
    </row>
    <row r="1285" spans="2:7">
      <c r="B1285" s="526"/>
      <c r="C1285" s="526"/>
      <c r="G1285" s="2">
        <f t="shared" si="25"/>
        <v>107.90000000000003</v>
      </c>
    </row>
    <row r="1286" spans="2:7">
      <c r="B1286" s="526"/>
      <c r="C1286" s="526"/>
      <c r="G1286" s="2">
        <f t="shared" si="25"/>
        <v>107.90000000000003</v>
      </c>
    </row>
    <row r="1287" spans="2:7">
      <c r="B1287" s="526"/>
      <c r="C1287" s="526"/>
      <c r="G1287" s="2">
        <f t="shared" si="25"/>
        <v>107.90000000000003</v>
      </c>
    </row>
    <row r="1288" spans="2:7">
      <c r="B1288" s="526"/>
      <c r="C1288" s="526"/>
      <c r="G1288" s="2">
        <f t="shared" si="25"/>
        <v>107.90000000000003</v>
      </c>
    </row>
    <row r="1289" spans="2:7">
      <c r="B1289" s="526"/>
      <c r="C1289" s="526"/>
      <c r="G1289" s="2">
        <f t="shared" si="25"/>
        <v>107.90000000000003</v>
      </c>
    </row>
    <row r="1290" spans="2:7">
      <c r="B1290" s="526"/>
      <c r="C1290" s="526"/>
      <c r="G1290" s="2">
        <f t="shared" si="25"/>
        <v>107.90000000000003</v>
      </c>
    </row>
    <row r="1291" spans="2:7">
      <c r="B1291" s="526"/>
      <c r="C1291" s="526"/>
      <c r="G1291" s="2">
        <f t="shared" si="25"/>
        <v>107.90000000000003</v>
      </c>
    </row>
    <row r="1292" spans="2:7">
      <c r="B1292" s="526"/>
      <c r="C1292" s="526"/>
      <c r="G1292" s="2">
        <f t="shared" si="25"/>
        <v>107.90000000000003</v>
      </c>
    </row>
    <row r="1293" spans="2:7">
      <c r="B1293" s="526"/>
      <c r="C1293" s="526"/>
      <c r="G1293" s="2">
        <f t="shared" ref="G1293:G1328" si="26">+G1292+E1293-F1293</f>
        <v>107.90000000000003</v>
      </c>
    </row>
    <row r="1294" spans="2:7">
      <c r="B1294" s="526"/>
      <c r="C1294" s="526"/>
      <c r="G1294" s="2">
        <f t="shared" si="26"/>
        <v>107.90000000000003</v>
      </c>
    </row>
    <row r="1295" spans="2:7">
      <c r="B1295" s="526"/>
      <c r="C1295" s="526"/>
      <c r="G1295" s="2">
        <f t="shared" si="26"/>
        <v>107.90000000000003</v>
      </c>
    </row>
    <row r="1296" spans="2:7">
      <c r="B1296" s="526"/>
      <c r="C1296" s="526"/>
      <c r="G1296" s="2">
        <f t="shared" si="26"/>
        <v>107.90000000000003</v>
      </c>
    </row>
    <row r="1297" spans="2:7">
      <c r="B1297" s="526"/>
      <c r="C1297" s="526"/>
      <c r="G1297" s="2">
        <f t="shared" si="26"/>
        <v>107.90000000000003</v>
      </c>
    </row>
    <row r="1298" spans="2:7">
      <c r="B1298" s="526"/>
      <c r="C1298" s="526"/>
      <c r="G1298" s="2">
        <f t="shared" si="26"/>
        <v>107.90000000000003</v>
      </c>
    </row>
    <row r="1299" spans="2:7">
      <c r="B1299" s="526"/>
      <c r="C1299" s="526"/>
      <c r="G1299" s="2">
        <f t="shared" si="26"/>
        <v>107.90000000000003</v>
      </c>
    </row>
    <row r="1300" spans="2:7">
      <c r="B1300" s="526"/>
      <c r="C1300" s="526"/>
      <c r="G1300" s="2">
        <f t="shared" si="26"/>
        <v>107.90000000000003</v>
      </c>
    </row>
    <row r="1301" spans="2:7">
      <c r="B1301" s="526"/>
      <c r="C1301" s="526"/>
      <c r="G1301" s="2">
        <f t="shared" si="26"/>
        <v>107.90000000000003</v>
      </c>
    </row>
    <row r="1302" spans="2:7">
      <c r="B1302" s="526"/>
      <c r="C1302" s="526"/>
      <c r="G1302" s="2">
        <f t="shared" si="26"/>
        <v>107.90000000000003</v>
      </c>
    </row>
    <row r="1303" spans="2:7">
      <c r="B1303" s="526"/>
      <c r="C1303" s="526"/>
      <c r="G1303" s="2">
        <f t="shared" si="26"/>
        <v>107.90000000000003</v>
      </c>
    </row>
    <row r="1304" spans="2:7">
      <c r="B1304" s="526"/>
      <c r="C1304" s="526"/>
      <c r="G1304" s="2">
        <f t="shared" si="26"/>
        <v>107.90000000000003</v>
      </c>
    </row>
    <row r="1305" spans="2:7">
      <c r="B1305" s="526"/>
      <c r="C1305" s="526"/>
      <c r="G1305" s="2">
        <f t="shared" si="26"/>
        <v>107.90000000000003</v>
      </c>
    </row>
    <row r="1306" spans="2:7">
      <c r="B1306" s="526"/>
      <c r="C1306" s="526"/>
      <c r="G1306" s="2">
        <f t="shared" si="26"/>
        <v>107.90000000000003</v>
      </c>
    </row>
    <row r="1307" spans="2:7">
      <c r="B1307" s="526"/>
      <c r="C1307" s="526"/>
      <c r="G1307" s="2">
        <f t="shared" si="26"/>
        <v>107.90000000000003</v>
      </c>
    </row>
    <row r="1308" spans="2:7">
      <c r="B1308" s="526"/>
      <c r="C1308" s="526"/>
      <c r="G1308" s="2">
        <f t="shared" si="26"/>
        <v>107.90000000000003</v>
      </c>
    </row>
    <row r="1309" spans="2:7">
      <c r="B1309" s="526"/>
      <c r="C1309" s="526"/>
      <c r="G1309" s="2">
        <f t="shared" si="26"/>
        <v>107.90000000000003</v>
      </c>
    </row>
    <row r="1310" spans="2:7">
      <c r="B1310" s="526"/>
      <c r="C1310" s="526"/>
      <c r="G1310" s="2">
        <f t="shared" si="26"/>
        <v>107.90000000000003</v>
      </c>
    </row>
    <row r="1311" spans="2:7">
      <c r="B1311" s="526"/>
      <c r="C1311" s="526"/>
      <c r="G1311" s="2">
        <f t="shared" si="26"/>
        <v>107.90000000000003</v>
      </c>
    </row>
    <row r="1312" spans="2:7">
      <c r="B1312" s="526"/>
      <c r="C1312" s="526"/>
      <c r="G1312" s="2">
        <f t="shared" si="26"/>
        <v>107.90000000000003</v>
      </c>
    </row>
    <row r="1313" spans="2:7">
      <c r="B1313" s="526"/>
      <c r="C1313" s="526"/>
      <c r="G1313" s="2">
        <f t="shared" si="26"/>
        <v>107.90000000000003</v>
      </c>
    </row>
    <row r="1314" spans="2:7">
      <c r="B1314" s="526"/>
      <c r="C1314" s="526"/>
      <c r="G1314" s="2">
        <f t="shared" si="26"/>
        <v>107.90000000000003</v>
      </c>
    </row>
    <row r="1315" spans="2:7">
      <c r="B1315" s="526"/>
      <c r="C1315" s="526"/>
      <c r="G1315" s="2">
        <f t="shared" si="26"/>
        <v>107.90000000000003</v>
      </c>
    </row>
    <row r="1316" spans="2:7">
      <c r="B1316" s="526"/>
      <c r="C1316" s="526"/>
      <c r="G1316" s="2">
        <f t="shared" si="26"/>
        <v>107.90000000000003</v>
      </c>
    </row>
    <row r="1317" spans="2:7">
      <c r="B1317" s="526"/>
      <c r="C1317" s="526"/>
      <c r="G1317" s="2">
        <f t="shared" si="26"/>
        <v>107.90000000000003</v>
      </c>
    </row>
    <row r="1318" spans="2:7">
      <c r="B1318" s="526"/>
      <c r="C1318" s="526"/>
      <c r="G1318" s="2">
        <f t="shared" si="26"/>
        <v>107.90000000000003</v>
      </c>
    </row>
    <row r="1319" spans="2:7">
      <c r="B1319" s="526"/>
      <c r="C1319" s="526"/>
      <c r="G1319" s="2">
        <f t="shared" si="26"/>
        <v>107.90000000000003</v>
      </c>
    </row>
    <row r="1320" spans="2:7">
      <c r="B1320" s="526"/>
      <c r="C1320" s="526"/>
      <c r="G1320" s="2">
        <f t="shared" si="26"/>
        <v>107.90000000000003</v>
      </c>
    </row>
    <row r="1321" spans="2:7">
      <c r="B1321" s="526"/>
      <c r="C1321" s="526"/>
      <c r="G1321" s="2">
        <f t="shared" si="26"/>
        <v>107.90000000000003</v>
      </c>
    </row>
    <row r="1322" spans="2:7">
      <c r="B1322" s="526"/>
      <c r="C1322" s="526"/>
      <c r="G1322" s="2">
        <f t="shared" si="26"/>
        <v>107.90000000000003</v>
      </c>
    </row>
    <row r="1323" spans="2:7">
      <c r="B1323" s="526"/>
      <c r="C1323" s="526"/>
      <c r="G1323" s="2">
        <f t="shared" si="26"/>
        <v>107.90000000000003</v>
      </c>
    </row>
    <row r="1324" spans="2:7">
      <c r="B1324" s="526"/>
      <c r="C1324" s="526"/>
      <c r="G1324" s="2">
        <f t="shared" si="26"/>
        <v>107.90000000000003</v>
      </c>
    </row>
    <row r="1325" spans="2:7">
      <c r="B1325" s="526"/>
      <c r="C1325" s="526"/>
      <c r="G1325" s="2">
        <f t="shared" si="26"/>
        <v>107.90000000000003</v>
      </c>
    </row>
    <row r="1326" spans="2:7">
      <c r="B1326" s="526"/>
      <c r="C1326" s="526"/>
      <c r="G1326" s="2">
        <f t="shared" si="26"/>
        <v>107.90000000000003</v>
      </c>
    </row>
    <row r="1327" spans="2:7">
      <c r="B1327" s="526"/>
      <c r="C1327" s="526"/>
      <c r="G1327" s="2">
        <f t="shared" si="26"/>
        <v>107.90000000000003</v>
      </c>
    </row>
    <row r="1328" spans="2:7">
      <c r="B1328" s="526"/>
      <c r="C1328" s="526"/>
      <c r="G1328" s="2">
        <f t="shared" si="26"/>
        <v>107.90000000000003</v>
      </c>
    </row>
    <row r="1329" spans="2:3">
      <c r="B1329" s="526"/>
      <c r="C1329" s="526"/>
    </row>
    <row r="1330" spans="2:3">
      <c r="B1330" s="526"/>
      <c r="C1330" s="526"/>
    </row>
    <row r="1331" spans="2:3">
      <c r="B1331" s="526"/>
      <c r="C1331" s="526"/>
    </row>
  </sheetData>
  <autoFilter ref="A4:M4" xr:uid="{00000000-0001-0000-1700-000000000000}"/>
  <mergeCells count="5">
    <mergeCell ref="B2:G2"/>
    <mergeCell ref="H428:K429"/>
    <mergeCell ref="I899:K899"/>
    <mergeCell ref="J956:L956"/>
    <mergeCell ref="J997:L997"/>
  </mergeCells>
  <pageMargins left="0" right="0"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M1311"/>
  <sheetViews>
    <sheetView topLeftCell="A935" zoomScaleNormal="100" workbookViewId="0">
      <selection activeCell="E954" sqref="E954"/>
    </sheetView>
  </sheetViews>
  <sheetFormatPr defaultColWidth="11.42578125" defaultRowHeight="15"/>
  <cols>
    <col min="1" max="1" width="13.42578125" customWidth="1"/>
    <col min="2" max="2" width="14.5703125" style="9" customWidth="1"/>
    <col min="3" max="3" width="17" style="9" customWidth="1"/>
    <col min="4" max="4" width="51.5703125" bestFit="1" customWidth="1"/>
    <col min="5" max="6" width="11.42578125" style="2"/>
    <col min="7" max="7" width="12.42578125" style="2" customWidth="1"/>
    <col min="10" max="10" width="16.28515625" customWidth="1"/>
    <col min="11" max="11" width="14.140625" customWidth="1"/>
  </cols>
  <sheetData>
    <row r="2" spans="1:7">
      <c r="B2" s="542" t="s">
        <v>449</v>
      </c>
      <c r="C2" s="542"/>
      <c r="D2" s="542"/>
      <c r="E2" s="542"/>
      <c r="F2" s="542"/>
      <c r="G2" s="542"/>
    </row>
    <row r="4" spans="1:7" ht="30">
      <c r="A4" s="528" t="s">
        <v>1</v>
      </c>
      <c r="B4" s="528" t="s">
        <v>2</v>
      </c>
      <c r="C4" s="528" t="s">
        <v>3</v>
      </c>
      <c r="D4" s="528" t="s">
        <v>4</v>
      </c>
      <c r="E4" s="13" t="s">
        <v>5</v>
      </c>
      <c r="F4" s="13" t="s">
        <v>6</v>
      </c>
      <c r="G4" s="13" t="s">
        <v>7</v>
      </c>
    </row>
    <row r="5" spans="1:7" hidden="1">
      <c r="A5" s="6">
        <v>42736</v>
      </c>
      <c r="B5" s="525" t="s">
        <v>8</v>
      </c>
      <c r="C5" s="526"/>
      <c r="G5" s="2">
        <v>392</v>
      </c>
    </row>
    <row r="6" spans="1:7" hidden="1">
      <c r="A6" s="1">
        <v>42740</v>
      </c>
      <c r="B6" s="526">
        <v>12069</v>
      </c>
      <c r="C6" s="526" t="s">
        <v>9</v>
      </c>
      <c r="F6" s="2">
        <v>151.5</v>
      </c>
      <c r="G6" s="2">
        <f t="shared" ref="G6:G70" si="0">+G5+E6-F6</f>
        <v>240.5</v>
      </c>
    </row>
    <row r="7" spans="1:7" hidden="1">
      <c r="A7" s="1">
        <v>42773</v>
      </c>
      <c r="B7" s="526">
        <v>12924</v>
      </c>
      <c r="C7" s="526" t="s">
        <v>9</v>
      </c>
      <c r="F7" s="2">
        <v>160.5</v>
      </c>
      <c r="G7" s="2">
        <f t="shared" si="0"/>
        <v>80</v>
      </c>
    </row>
    <row r="8" spans="1:7" hidden="1">
      <c r="A8" s="1">
        <v>42947</v>
      </c>
      <c r="B8" s="526">
        <v>13291</v>
      </c>
      <c r="C8" s="526" t="s">
        <v>9</v>
      </c>
      <c r="F8" s="2">
        <v>20</v>
      </c>
      <c r="G8" s="2">
        <f t="shared" si="0"/>
        <v>60</v>
      </c>
    </row>
    <row r="9" spans="1:7" hidden="1">
      <c r="A9" s="1">
        <v>43068</v>
      </c>
      <c r="B9" s="526">
        <v>14178</v>
      </c>
      <c r="C9" s="526" t="s">
        <v>88</v>
      </c>
      <c r="F9" s="2">
        <v>60</v>
      </c>
      <c r="G9" s="2">
        <f t="shared" si="0"/>
        <v>0</v>
      </c>
    </row>
    <row r="10" spans="1:7" hidden="1">
      <c r="A10" s="6">
        <v>42766</v>
      </c>
      <c r="B10" s="525" t="s">
        <v>14</v>
      </c>
      <c r="C10" s="525" t="s">
        <v>15</v>
      </c>
      <c r="D10" t="s">
        <v>16</v>
      </c>
      <c r="E10" s="2">
        <v>150.69999999999999</v>
      </c>
      <c r="G10" s="2">
        <f t="shared" si="0"/>
        <v>150.69999999999999</v>
      </c>
    </row>
    <row r="11" spans="1:7" hidden="1">
      <c r="B11" s="526"/>
      <c r="C11" s="526"/>
      <c r="D11" t="s">
        <v>17</v>
      </c>
      <c r="E11" s="2">
        <v>35.5</v>
      </c>
      <c r="G11" s="2">
        <f t="shared" si="0"/>
        <v>186.2</v>
      </c>
    </row>
    <row r="12" spans="1:7" hidden="1">
      <c r="B12" s="526"/>
      <c r="C12" s="526"/>
      <c r="D12" t="s">
        <v>18</v>
      </c>
      <c r="E12" s="2">
        <v>60</v>
      </c>
      <c r="G12" s="2">
        <f t="shared" si="0"/>
        <v>246.2</v>
      </c>
    </row>
    <row r="13" spans="1:7" hidden="1">
      <c r="B13" s="526"/>
      <c r="C13" s="526"/>
      <c r="D13" t="s">
        <v>19</v>
      </c>
      <c r="E13" s="2">
        <v>2</v>
      </c>
      <c r="G13" s="2">
        <f t="shared" si="0"/>
        <v>248.2</v>
      </c>
    </row>
    <row r="14" spans="1:7" hidden="1">
      <c r="A14" s="1">
        <v>42766</v>
      </c>
      <c r="B14" s="526" t="s">
        <v>114</v>
      </c>
      <c r="C14" s="526" t="s">
        <v>15</v>
      </c>
      <c r="D14" t="s">
        <v>18</v>
      </c>
      <c r="F14" s="2">
        <v>60</v>
      </c>
      <c r="G14" s="2">
        <f t="shared" si="0"/>
        <v>188.2</v>
      </c>
    </row>
    <row r="15" spans="1:7" hidden="1">
      <c r="A15" s="1">
        <v>42766</v>
      </c>
      <c r="B15" s="526" t="s">
        <v>114</v>
      </c>
      <c r="C15" s="526" t="s">
        <v>15</v>
      </c>
      <c r="D15" t="s">
        <v>19</v>
      </c>
      <c r="F15" s="2">
        <v>2</v>
      </c>
      <c r="G15" s="2">
        <f t="shared" si="0"/>
        <v>186.2</v>
      </c>
    </row>
    <row r="16" spans="1:7" hidden="1">
      <c r="A16" s="1">
        <v>42800</v>
      </c>
      <c r="B16" s="526">
        <v>12399</v>
      </c>
      <c r="C16" s="526" t="s">
        <v>15</v>
      </c>
      <c r="D16" t="s">
        <v>16</v>
      </c>
      <c r="F16" s="2">
        <v>150.69999999999999</v>
      </c>
      <c r="G16" s="2">
        <f t="shared" si="0"/>
        <v>35.5</v>
      </c>
    </row>
    <row r="17" spans="1:7" hidden="1">
      <c r="A17" s="1">
        <v>42800</v>
      </c>
      <c r="B17" s="526">
        <v>12399</v>
      </c>
      <c r="C17" s="526" t="s">
        <v>15</v>
      </c>
      <c r="D17" t="s">
        <v>17</v>
      </c>
      <c r="F17" s="2">
        <v>35.5</v>
      </c>
      <c r="G17" s="2">
        <f t="shared" si="0"/>
        <v>0</v>
      </c>
    </row>
    <row r="18" spans="1:7" hidden="1">
      <c r="A18" s="6">
        <v>42794</v>
      </c>
      <c r="B18" s="525" t="s">
        <v>14</v>
      </c>
      <c r="C18" s="525" t="s">
        <v>20</v>
      </c>
      <c r="D18" t="s">
        <v>16</v>
      </c>
      <c r="E18" s="2">
        <v>155.5</v>
      </c>
      <c r="G18" s="2">
        <f t="shared" si="0"/>
        <v>155.5</v>
      </c>
    </row>
    <row r="19" spans="1:7" hidden="1">
      <c r="B19" s="526"/>
      <c r="C19" s="526"/>
      <c r="D19" t="s">
        <v>17</v>
      </c>
      <c r="E19" s="2">
        <v>24.9</v>
      </c>
      <c r="G19" s="2">
        <f t="shared" si="0"/>
        <v>180.4</v>
      </c>
    </row>
    <row r="20" spans="1:7" hidden="1">
      <c r="B20" s="526"/>
      <c r="C20" s="526"/>
      <c r="D20" t="s">
        <v>18</v>
      </c>
      <c r="E20" s="2">
        <v>56</v>
      </c>
      <c r="G20" s="2">
        <f t="shared" si="0"/>
        <v>236.4</v>
      </c>
    </row>
    <row r="21" spans="1:7" hidden="1">
      <c r="B21" s="526"/>
      <c r="C21" s="526"/>
      <c r="D21" t="s">
        <v>19</v>
      </c>
      <c r="E21" s="2">
        <v>2</v>
      </c>
      <c r="G21" s="2">
        <f t="shared" si="0"/>
        <v>238.4</v>
      </c>
    </row>
    <row r="22" spans="1:7" hidden="1">
      <c r="A22" s="1"/>
      <c r="B22" s="526"/>
      <c r="C22" s="526"/>
      <c r="D22" t="s">
        <v>450</v>
      </c>
      <c r="E22" s="2">
        <v>10</v>
      </c>
      <c r="G22" s="2">
        <f t="shared" si="0"/>
        <v>248.4</v>
      </c>
    </row>
    <row r="23" spans="1:7" hidden="1">
      <c r="A23" s="1">
        <v>42794</v>
      </c>
      <c r="B23" s="526" t="s">
        <v>114</v>
      </c>
      <c r="C23" s="526" t="s">
        <v>20</v>
      </c>
      <c r="D23" t="s">
        <v>18</v>
      </c>
      <c r="F23" s="2">
        <v>56</v>
      </c>
      <c r="G23" s="2">
        <f t="shared" si="0"/>
        <v>192.4</v>
      </c>
    </row>
    <row r="24" spans="1:7" hidden="1">
      <c r="A24" s="1">
        <v>42794</v>
      </c>
      <c r="B24" s="526" t="s">
        <v>114</v>
      </c>
      <c r="C24" s="526" t="s">
        <v>20</v>
      </c>
      <c r="D24" t="s">
        <v>19</v>
      </c>
      <c r="F24" s="2">
        <v>2</v>
      </c>
      <c r="G24" s="2">
        <f t="shared" si="0"/>
        <v>190.4</v>
      </c>
    </row>
    <row r="25" spans="1:7" hidden="1">
      <c r="A25" s="1">
        <v>42773</v>
      </c>
      <c r="B25" s="526">
        <v>12925</v>
      </c>
      <c r="C25" s="526" t="s">
        <v>20</v>
      </c>
      <c r="D25" t="s">
        <v>450</v>
      </c>
      <c r="F25" s="2">
        <v>10</v>
      </c>
      <c r="G25" s="2">
        <f t="shared" si="0"/>
        <v>180.4</v>
      </c>
    </row>
    <row r="26" spans="1:7" hidden="1">
      <c r="A26" s="1">
        <v>42822</v>
      </c>
      <c r="B26" s="526">
        <v>12606</v>
      </c>
      <c r="C26" s="526" t="s">
        <v>20</v>
      </c>
      <c r="D26" t="s">
        <v>16</v>
      </c>
      <c r="F26" s="2">
        <v>155.5</v>
      </c>
      <c r="G26" s="2">
        <f t="shared" si="0"/>
        <v>24.900000000000006</v>
      </c>
    </row>
    <row r="27" spans="1:7" hidden="1">
      <c r="A27" s="1">
        <v>42822</v>
      </c>
      <c r="B27" s="526">
        <v>12606</v>
      </c>
      <c r="C27" s="526" t="s">
        <v>20</v>
      </c>
      <c r="D27" t="s">
        <v>17</v>
      </c>
      <c r="F27" s="2">
        <v>24.9</v>
      </c>
      <c r="G27" s="2">
        <f t="shared" si="0"/>
        <v>0</v>
      </c>
    </row>
    <row r="28" spans="1:7" hidden="1">
      <c r="A28" s="6">
        <v>42825</v>
      </c>
      <c r="B28" s="525" t="s">
        <v>14</v>
      </c>
      <c r="C28" s="525" t="s">
        <v>23</v>
      </c>
      <c r="D28" t="s">
        <v>16</v>
      </c>
      <c r="E28" s="2">
        <v>133.4</v>
      </c>
      <c r="G28" s="2">
        <f t="shared" si="0"/>
        <v>133.4</v>
      </c>
    </row>
    <row r="29" spans="1:7" hidden="1">
      <c r="A29" s="1"/>
      <c r="B29" s="526"/>
      <c r="C29" s="526"/>
      <c r="D29" t="s">
        <v>17</v>
      </c>
      <c r="E29" s="2">
        <v>25.8</v>
      </c>
      <c r="G29" s="2">
        <f t="shared" si="0"/>
        <v>159.20000000000002</v>
      </c>
    </row>
    <row r="30" spans="1:7" hidden="1">
      <c r="A30" s="1"/>
      <c r="B30" s="526"/>
      <c r="C30" s="526"/>
      <c r="D30" t="s">
        <v>18</v>
      </c>
      <c r="E30" s="2">
        <v>60</v>
      </c>
      <c r="G30" s="2">
        <f t="shared" si="0"/>
        <v>219.20000000000002</v>
      </c>
    </row>
    <row r="31" spans="1:7" hidden="1">
      <c r="A31" s="1"/>
      <c r="B31" s="526"/>
      <c r="C31" s="526"/>
      <c r="D31" t="s">
        <v>19</v>
      </c>
      <c r="E31" s="2">
        <v>2</v>
      </c>
      <c r="G31" s="2">
        <f t="shared" si="0"/>
        <v>221.20000000000002</v>
      </c>
    </row>
    <row r="32" spans="1:7" hidden="1">
      <c r="A32" s="1">
        <v>42824</v>
      </c>
      <c r="B32" s="526" t="s">
        <v>114</v>
      </c>
      <c r="C32" s="526" t="s">
        <v>23</v>
      </c>
      <c r="D32" t="s">
        <v>18</v>
      </c>
      <c r="F32" s="2">
        <v>60</v>
      </c>
      <c r="G32" s="2">
        <f t="shared" si="0"/>
        <v>161.20000000000002</v>
      </c>
    </row>
    <row r="33" spans="1:7" hidden="1">
      <c r="A33" s="1">
        <v>42854</v>
      </c>
      <c r="B33" s="526" t="s">
        <v>114</v>
      </c>
      <c r="C33" s="526" t="s">
        <v>23</v>
      </c>
      <c r="D33" t="s">
        <v>19</v>
      </c>
      <c r="F33" s="2">
        <v>2</v>
      </c>
      <c r="G33" s="2">
        <f t="shared" si="0"/>
        <v>159.20000000000002</v>
      </c>
    </row>
    <row r="34" spans="1:7" hidden="1">
      <c r="A34" s="1">
        <v>42857</v>
      </c>
      <c r="B34" s="526">
        <v>12710</v>
      </c>
      <c r="C34" s="526" t="s">
        <v>23</v>
      </c>
      <c r="D34" t="s">
        <v>16</v>
      </c>
      <c r="F34" s="2">
        <v>133.4</v>
      </c>
      <c r="G34" s="2">
        <f t="shared" si="0"/>
        <v>25.800000000000011</v>
      </c>
    </row>
    <row r="35" spans="1:7" hidden="1">
      <c r="A35" s="1">
        <v>42857</v>
      </c>
      <c r="B35" s="526">
        <v>12710</v>
      </c>
      <c r="C35" s="526" t="s">
        <v>23</v>
      </c>
      <c r="D35" t="s">
        <v>17</v>
      </c>
      <c r="F35" s="2">
        <v>25.8</v>
      </c>
      <c r="G35" s="2">
        <f t="shared" si="0"/>
        <v>0</v>
      </c>
    </row>
    <row r="36" spans="1:7" hidden="1">
      <c r="A36" s="6">
        <v>42855</v>
      </c>
      <c r="B36" s="525" t="s">
        <v>14</v>
      </c>
      <c r="C36" s="525" t="s">
        <v>24</v>
      </c>
      <c r="D36" t="s">
        <v>16</v>
      </c>
      <c r="E36" s="2">
        <v>135.6</v>
      </c>
      <c r="G36" s="2">
        <f t="shared" si="0"/>
        <v>135.6</v>
      </c>
    </row>
    <row r="37" spans="1:7" hidden="1">
      <c r="A37" s="1"/>
      <c r="B37" s="526"/>
      <c r="C37" s="526"/>
      <c r="D37" t="s">
        <v>17</v>
      </c>
      <c r="E37" s="2">
        <v>25.4</v>
      </c>
      <c r="G37" s="2">
        <f t="shared" si="0"/>
        <v>161</v>
      </c>
    </row>
    <row r="38" spans="1:7" hidden="1">
      <c r="A38" s="1"/>
      <c r="B38" s="526"/>
      <c r="C38" s="526"/>
      <c r="D38" t="s">
        <v>18</v>
      </c>
      <c r="E38" s="2">
        <v>60</v>
      </c>
      <c r="G38" s="2">
        <f t="shared" si="0"/>
        <v>221</v>
      </c>
    </row>
    <row r="39" spans="1:7" hidden="1">
      <c r="A39" s="1"/>
      <c r="B39" s="526"/>
      <c r="C39" s="526"/>
      <c r="D39" t="s">
        <v>19</v>
      </c>
      <c r="E39" s="2">
        <v>2</v>
      </c>
      <c r="G39" s="2">
        <f t="shared" si="0"/>
        <v>223</v>
      </c>
    </row>
    <row r="40" spans="1:7" hidden="1">
      <c r="A40" s="1"/>
      <c r="B40" s="526" t="s">
        <v>114</v>
      </c>
      <c r="C40" s="526" t="s">
        <v>24</v>
      </c>
      <c r="D40" t="s">
        <v>18</v>
      </c>
      <c r="F40" s="2">
        <v>60</v>
      </c>
      <c r="G40" s="2">
        <f t="shared" si="0"/>
        <v>163</v>
      </c>
    </row>
    <row r="41" spans="1:7" hidden="1">
      <c r="A41" s="1"/>
      <c r="B41" s="526" t="s">
        <v>114</v>
      </c>
      <c r="C41" s="526" t="s">
        <v>24</v>
      </c>
      <c r="D41" t="s">
        <v>19</v>
      </c>
      <c r="F41" s="2">
        <v>2</v>
      </c>
      <c r="G41" s="2">
        <f t="shared" si="0"/>
        <v>161</v>
      </c>
    </row>
    <row r="42" spans="1:7" hidden="1">
      <c r="A42" s="1">
        <v>42884</v>
      </c>
      <c r="B42" s="526">
        <v>12851</v>
      </c>
      <c r="C42" s="526" t="s">
        <v>24</v>
      </c>
      <c r="D42" t="s">
        <v>16</v>
      </c>
      <c r="F42" s="2">
        <v>135.6</v>
      </c>
      <c r="G42" s="2">
        <f t="shared" si="0"/>
        <v>25.400000000000006</v>
      </c>
    </row>
    <row r="43" spans="1:7" hidden="1">
      <c r="A43" s="1">
        <v>42884</v>
      </c>
      <c r="B43" s="526">
        <v>12851</v>
      </c>
      <c r="C43" s="526" t="s">
        <v>24</v>
      </c>
      <c r="D43" t="s">
        <v>17</v>
      </c>
      <c r="F43" s="2">
        <v>25.4</v>
      </c>
      <c r="G43" s="2">
        <f t="shared" si="0"/>
        <v>0</v>
      </c>
    </row>
    <row r="44" spans="1:7" hidden="1">
      <c r="A44" s="6">
        <v>42886</v>
      </c>
      <c r="B44" s="525" t="s">
        <v>14</v>
      </c>
      <c r="C44" s="525" t="s">
        <v>25</v>
      </c>
      <c r="D44" t="s">
        <v>16</v>
      </c>
      <c r="E44" s="2">
        <v>110</v>
      </c>
      <c r="G44" s="2">
        <f t="shared" si="0"/>
        <v>110</v>
      </c>
    </row>
    <row r="45" spans="1:7" hidden="1">
      <c r="A45" s="1"/>
      <c r="B45" s="526"/>
      <c r="C45" s="526"/>
      <c r="D45" t="s">
        <v>17</v>
      </c>
      <c r="E45" s="2">
        <v>24.9</v>
      </c>
      <c r="G45" s="2">
        <f t="shared" si="0"/>
        <v>134.9</v>
      </c>
    </row>
    <row r="46" spans="1:7" hidden="1">
      <c r="A46" s="1"/>
      <c r="B46" s="526"/>
      <c r="C46" s="526"/>
      <c r="D46" t="s">
        <v>18</v>
      </c>
      <c r="E46" s="2">
        <v>60</v>
      </c>
      <c r="G46" s="2">
        <f t="shared" si="0"/>
        <v>194.9</v>
      </c>
    </row>
    <row r="47" spans="1:7" hidden="1">
      <c r="B47" s="526"/>
      <c r="C47" s="526"/>
      <c r="D47" t="s">
        <v>19</v>
      </c>
      <c r="E47" s="2">
        <v>2</v>
      </c>
      <c r="G47" s="2">
        <f t="shared" si="0"/>
        <v>196.9</v>
      </c>
    </row>
    <row r="48" spans="1:7" hidden="1">
      <c r="A48" s="1">
        <v>42886</v>
      </c>
      <c r="B48" s="526" t="s">
        <v>114</v>
      </c>
      <c r="C48" s="526" t="s">
        <v>25</v>
      </c>
      <c r="D48" t="s">
        <v>18</v>
      </c>
      <c r="F48" s="2">
        <v>60</v>
      </c>
      <c r="G48" s="2">
        <f t="shared" si="0"/>
        <v>136.9</v>
      </c>
    </row>
    <row r="49" spans="1:7" hidden="1">
      <c r="A49" s="1">
        <v>42886</v>
      </c>
      <c r="B49" s="526" t="s">
        <v>114</v>
      </c>
      <c r="C49" s="526" t="s">
        <v>25</v>
      </c>
      <c r="D49" t="s">
        <v>19</v>
      </c>
      <c r="F49" s="2">
        <v>2</v>
      </c>
      <c r="G49" s="2">
        <f t="shared" si="0"/>
        <v>134.9</v>
      </c>
    </row>
    <row r="50" spans="1:7" hidden="1">
      <c r="A50" s="1">
        <v>42906</v>
      </c>
      <c r="B50" s="526">
        <v>13111</v>
      </c>
      <c r="C50" s="526" t="s">
        <v>25</v>
      </c>
      <c r="D50" t="s">
        <v>16</v>
      </c>
      <c r="F50" s="2">
        <v>110</v>
      </c>
      <c r="G50" s="2">
        <f t="shared" si="0"/>
        <v>24.900000000000006</v>
      </c>
    </row>
    <row r="51" spans="1:7" hidden="1">
      <c r="A51" s="1">
        <v>42906</v>
      </c>
      <c r="B51" s="526">
        <v>13111</v>
      </c>
      <c r="C51" s="526" t="s">
        <v>25</v>
      </c>
      <c r="D51" t="s">
        <v>17</v>
      </c>
      <c r="F51" s="2">
        <v>24.9</v>
      </c>
      <c r="G51" s="2">
        <f t="shared" si="0"/>
        <v>0</v>
      </c>
    </row>
    <row r="52" spans="1:7" hidden="1">
      <c r="A52" s="6">
        <v>42916</v>
      </c>
      <c r="B52" s="525" t="s">
        <v>14</v>
      </c>
      <c r="C52" s="525" t="s">
        <v>26</v>
      </c>
      <c r="D52" t="s">
        <v>16</v>
      </c>
      <c r="E52" s="2">
        <v>108.6</v>
      </c>
      <c r="G52" s="2">
        <f t="shared" si="0"/>
        <v>108.6</v>
      </c>
    </row>
    <row r="53" spans="1:7" hidden="1">
      <c r="B53" s="526"/>
      <c r="C53" s="526"/>
      <c r="D53" t="s">
        <v>17</v>
      </c>
      <c r="E53" s="2">
        <v>25.5</v>
      </c>
      <c r="G53" s="2">
        <f t="shared" si="0"/>
        <v>134.1</v>
      </c>
    </row>
    <row r="54" spans="1:7" hidden="1">
      <c r="B54" s="526"/>
      <c r="C54" s="526"/>
      <c r="D54" t="s">
        <v>18</v>
      </c>
      <c r="E54" s="2">
        <v>60</v>
      </c>
      <c r="G54" s="2">
        <f t="shared" si="0"/>
        <v>194.1</v>
      </c>
    </row>
    <row r="55" spans="1:7" hidden="1">
      <c r="B55" s="526"/>
      <c r="C55" s="526"/>
      <c r="D55" t="s">
        <v>19</v>
      </c>
      <c r="E55" s="2">
        <v>2</v>
      </c>
      <c r="G55" s="2">
        <f t="shared" si="0"/>
        <v>196.1</v>
      </c>
    </row>
    <row r="56" spans="1:7" hidden="1">
      <c r="A56" s="1">
        <v>42916</v>
      </c>
      <c r="B56" s="526" t="s">
        <v>114</v>
      </c>
      <c r="C56" s="526" t="s">
        <v>26</v>
      </c>
      <c r="D56" t="s">
        <v>18</v>
      </c>
      <c r="F56" s="2">
        <v>60</v>
      </c>
      <c r="G56" s="2">
        <f t="shared" si="0"/>
        <v>136.1</v>
      </c>
    </row>
    <row r="57" spans="1:7" hidden="1">
      <c r="A57" s="1">
        <v>42916</v>
      </c>
      <c r="B57" s="526" t="s">
        <v>114</v>
      </c>
      <c r="C57" s="526" t="s">
        <v>26</v>
      </c>
      <c r="D57" t="s">
        <v>19</v>
      </c>
      <c r="F57" s="2">
        <v>2</v>
      </c>
      <c r="G57" s="2">
        <f t="shared" si="0"/>
        <v>134.1</v>
      </c>
    </row>
    <row r="58" spans="1:7" hidden="1">
      <c r="A58" s="1">
        <v>42947</v>
      </c>
      <c r="B58" s="526">
        <v>13291</v>
      </c>
      <c r="C58" s="526" t="s">
        <v>26</v>
      </c>
      <c r="D58" t="s">
        <v>16</v>
      </c>
      <c r="F58" s="2">
        <v>108.6</v>
      </c>
      <c r="G58" s="2">
        <f t="shared" si="0"/>
        <v>25.5</v>
      </c>
    </row>
    <row r="59" spans="1:7" hidden="1">
      <c r="A59" s="1">
        <v>42947</v>
      </c>
      <c r="B59" s="526">
        <v>13291</v>
      </c>
      <c r="C59" s="526" t="s">
        <v>26</v>
      </c>
      <c r="D59" t="s">
        <v>17</v>
      </c>
      <c r="F59" s="2">
        <v>25.5</v>
      </c>
      <c r="G59" s="2">
        <f t="shared" si="0"/>
        <v>0</v>
      </c>
    </row>
    <row r="60" spans="1:7" hidden="1">
      <c r="A60" s="1">
        <v>42947</v>
      </c>
      <c r="B60" s="526" t="s">
        <v>14</v>
      </c>
      <c r="C60" s="526" t="s">
        <v>27</v>
      </c>
      <c r="D60" t="s">
        <v>16</v>
      </c>
      <c r="E60" s="2">
        <v>109.9</v>
      </c>
      <c r="G60" s="2">
        <f t="shared" si="0"/>
        <v>109.9</v>
      </c>
    </row>
    <row r="61" spans="1:7" hidden="1">
      <c r="B61" s="526"/>
      <c r="C61" s="526"/>
      <c r="D61" t="s">
        <v>17</v>
      </c>
      <c r="E61" s="2">
        <v>25</v>
      </c>
      <c r="G61" s="2">
        <f t="shared" si="0"/>
        <v>134.9</v>
      </c>
    </row>
    <row r="62" spans="1:7" hidden="1">
      <c r="B62" s="526"/>
      <c r="C62" s="526"/>
      <c r="D62" t="s">
        <v>18</v>
      </c>
      <c r="E62" s="2">
        <v>60</v>
      </c>
      <c r="G62" s="2">
        <f t="shared" si="0"/>
        <v>194.9</v>
      </c>
    </row>
    <row r="63" spans="1:7" hidden="1">
      <c r="B63" s="526"/>
      <c r="C63" s="526"/>
      <c r="D63" t="s">
        <v>19</v>
      </c>
      <c r="E63" s="2">
        <v>2</v>
      </c>
      <c r="G63" s="2">
        <f t="shared" si="0"/>
        <v>196.9</v>
      </c>
    </row>
    <row r="64" spans="1:7" hidden="1">
      <c r="A64" s="1">
        <v>42947</v>
      </c>
      <c r="B64" s="526" t="s">
        <v>114</v>
      </c>
      <c r="C64" s="526" t="s">
        <v>27</v>
      </c>
      <c r="D64" t="s">
        <v>18</v>
      </c>
      <c r="F64" s="2">
        <v>60</v>
      </c>
      <c r="G64" s="2">
        <f t="shared" si="0"/>
        <v>136.9</v>
      </c>
    </row>
    <row r="65" spans="1:7" hidden="1">
      <c r="A65" s="1">
        <v>3107</v>
      </c>
      <c r="B65" s="526" t="s">
        <v>114</v>
      </c>
      <c r="C65" s="526" t="s">
        <v>27</v>
      </c>
      <c r="D65" t="s">
        <v>19</v>
      </c>
      <c r="F65" s="2">
        <v>2</v>
      </c>
      <c r="G65" s="2">
        <f t="shared" si="0"/>
        <v>134.9</v>
      </c>
    </row>
    <row r="66" spans="1:7" hidden="1">
      <c r="A66" s="1">
        <v>42971</v>
      </c>
      <c r="B66" s="526">
        <v>13473</v>
      </c>
      <c r="C66" s="526" t="s">
        <v>27</v>
      </c>
      <c r="D66" t="s">
        <v>16</v>
      </c>
      <c r="F66" s="2">
        <v>109.9</v>
      </c>
      <c r="G66" s="2">
        <f t="shared" si="0"/>
        <v>25</v>
      </c>
    </row>
    <row r="67" spans="1:7" hidden="1">
      <c r="A67" s="1">
        <v>42971</v>
      </c>
      <c r="B67" s="526">
        <v>13473</v>
      </c>
      <c r="C67" s="526" t="s">
        <v>27</v>
      </c>
      <c r="D67" t="s">
        <v>17</v>
      </c>
      <c r="F67" s="2">
        <v>25</v>
      </c>
      <c r="G67" s="2">
        <f t="shared" si="0"/>
        <v>0</v>
      </c>
    </row>
    <row r="68" spans="1:7" hidden="1">
      <c r="A68" s="1">
        <v>42978</v>
      </c>
      <c r="B68" s="526" t="s">
        <v>14</v>
      </c>
      <c r="C68" s="526" t="s">
        <v>28</v>
      </c>
      <c r="D68" t="s">
        <v>16</v>
      </c>
      <c r="E68" s="2">
        <v>109.9</v>
      </c>
      <c r="G68" s="2">
        <f t="shared" si="0"/>
        <v>109.9</v>
      </c>
    </row>
    <row r="69" spans="1:7" hidden="1">
      <c r="B69" s="526"/>
      <c r="C69" s="526"/>
      <c r="D69" t="s">
        <v>17</v>
      </c>
      <c r="E69" s="2">
        <v>25</v>
      </c>
      <c r="G69" s="2">
        <f t="shared" si="0"/>
        <v>134.9</v>
      </c>
    </row>
    <row r="70" spans="1:7" hidden="1">
      <c r="B70" s="526"/>
      <c r="C70" s="526"/>
      <c r="D70" t="s">
        <v>18</v>
      </c>
      <c r="E70" s="2">
        <v>60</v>
      </c>
      <c r="G70" s="2">
        <f t="shared" si="0"/>
        <v>194.9</v>
      </c>
    </row>
    <row r="71" spans="1:7" hidden="1">
      <c r="B71" s="526"/>
      <c r="C71" s="526"/>
      <c r="D71" t="s">
        <v>19</v>
      </c>
      <c r="E71" s="2">
        <v>2</v>
      </c>
      <c r="G71" s="2">
        <f t="shared" ref="G71:G134" si="1">+G70+E71-F71</f>
        <v>196.9</v>
      </c>
    </row>
    <row r="72" spans="1:7" hidden="1">
      <c r="B72" s="526"/>
      <c r="C72" s="526"/>
      <c r="D72" t="s">
        <v>21</v>
      </c>
      <c r="E72" s="2">
        <v>85</v>
      </c>
      <c r="G72" s="2">
        <f t="shared" si="1"/>
        <v>281.89999999999998</v>
      </c>
    </row>
    <row r="73" spans="1:7" hidden="1">
      <c r="A73" s="1">
        <v>42978</v>
      </c>
      <c r="B73" s="526" t="s">
        <v>114</v>
      </c>
      <c r="C73" s="526" t="s">
        <v>28</v>
      </c>
      <c r="D73" t="s">
        <v>18</v>
      </c>
      <c r="F73" s="2">
        <v>60</v>
      </c>
      <c r="G73" s="2">
        <f t="shared" si="1"/>
        <v>221.89999999999998</v>
      </c>
    </row>
    <row r="74" spans="1:7" hidden="1">
      <c r="A74" s="1">
        <v>42978</v>
      </c>
      <c r="B74" s="526" t="s">
        <v>114</v>
      </c>
      <c r="C74" s="526" t="s">
        <v>28</v>
      </c>
      <c r="D74" t="s">
        <v>19</v>
      </c>
      <c r="F74" s="2">
        <v>2</v>
      </c>
      <c r="G74" s="2">
        <f t="shared" si="1"/>
        <v>219.89999999999998</v>
      </c>
    </row>
    <row r="75" spans="1:7" hidden="1">
      <c r="A75" s="1">
        <v>43004</v>
      </c>
      <c r="B75" s="526">
        <v>13679</v>
      </c>
      <c r="C75" s="526" t="s">
        <v>28</v>
      </c>
      <c r="D75" t="s">
        <v>16</v>
      </c>
      <c r="F75" s="2">
        <v>109.9</v>
      </c>
      <c r="G75" s="2">
        <f t="shared" si="1"/>
        <v>109.99999999999997</v>
      </c>
    </row>
    <row r="76" spans="1:7" hidden="1">
      <c r="A76" s="1">
        <v>43004</v>
      </c>
      <c r="B76" s="526">
        <v>13679</v>
      </c>
      <c r="C76" s="526" t="s">
        <v>28</v>
      </c>
      <c r="D76" t="s">
        <v>17</v>
      </c>
      <c r="F76" s="2">
        <v>25</v>
      </c>
      <c r="G76" s="2">
        <f t="shared" si="1"/>
        <v>84.999999999999972</v>
      </c>
    </row>
    <row r="77" spans="1:7" hidden="1">
      <c r="A77" s="1">
        <v>43001</v>
      </c>
      <c r="B77" s="526" t="s">
        <v>451</v>
      </c>
      <c r="C77" s="526" t="s">
        <v>28</v>
      </c>
      <c r="D77" t="s">
        <v>21</v>
      </c>
      <c r="F77" s="2">
        <v>85</v>
      </c>
      <c r="G77" s="2">
        <f t="shared" si="1"/>
        <v>0</v>
      </c>
    </row>
    <row r="78" spans="1:7" hidden="1">
      <c r="A78" s="1">
        <v>43008</v>
      </c>
      <c r="B78" s="526" t="s">
        <v>14</v>
      </c>
      <c r="C78" s="526" t="s">
        <v>29</v>
      </c>
      <c r="D78" t="s">
        <v>16</v>
      </c>
      <c r="E78" s="2">
        <v>101.9</v>
      </c>
      <c r="G78" s="2">
        <f t="shared" si="1"/>
        <v>101.9</v>
      </c>
    </row>
    <row r="79" spans="1:7" hidden="1">
      <c r="B79" s="526"/>
      <c r="C79" s="526"/>
      <c r="D79" t="s">
        <v>17</v>
      </c>
      <c r="E79" s="2">
        <v>16.399999999999999</v>
      </c>
      <c r="G79" s="2">
        <f t="shared" si="1"/>
        <v>118.30000000000001</v>
      </c>
    </row>
    <row r="80" spans="1:7" hidden="1">
      <c r="B80" s="526"/>
      <c r="C80" s="526"/>
      <c r="D80" t="s">
        <v>18</v>
      </c>
      <c r="E80" s="2">
        <v>60</v>
      </c>
      <c r="G80" s="2">
        <f t="shared" si="1"/>
        <v>178.3</v>
      </c>
    </row>
    <row r="81" spans="1:7" hidden="1">
      <c r="B81" s="526"/>
      <c r="C81" s="526"/>
      <c r="D81" t="s">
        <v>19</v>
      </c>
      <c r="E81" s="2">
        <v>2</v>
      </c>
      <c r="G81" s="2">
        <f t="shared" si="1"/>
        <v>180.3</v>
      </c>
    </row>
    <row r="82" spans="1:7" hidden="1">
      <c r="A82" s="1">
        <v>42788</v>
      </c>
      <c r="B82" s="526"/>
      <c r="C82" s="526"/>
      <c r="D82" t="s">
        <v>21</v>
      </c>
      <c r="E82" s="2">
        <v>85</v>
      </c>
      <c r="G82" s="2">
        <f t="shared" si="1"/>
        <v>265.3</v>
      </c>
    </row>
    <row r="83" spans="1:7" hidden="1">
      <c r="A83" s="1">
        <v>42823</v>
      </c>
      <c r="B83" s="526"/>
      <c r="C83" s="526"/>
      <c r="D83" t="s">
        <v>21</v>
      </c>
      <c r="E83" s="2">
        <v>85</v>
      </c>
      <c r="G83" s="2">
        <f t="shared" si="1"/>
        <v>350.3</v>
      </c>
    </row>
    <row r="84" spans="1:7" hidden="1">
      <c r="A84" s="1">
        <v>43008</v>
      </c>
      <c r="B84" s="526" t="s">
        <v>114</v>
      </c>
      <c r="C84" s="526" t="s">
        <v>29</v>
      </c>
      <c r="D84" t="s">
        <v>18</v>
      </c>
      <c r="F84" s="2">
        <v>60</v>
      </c>
      <c r="G84" s="2">
        <f t="shared" si="1"/>
        <v>290.3</v>
      </c>
    </row>
    <row r="85" spans="1:7" hidden="1">
      <c r="A85" s="1">
        <v>43008</v>
      </c>
      <c r="B85" s="526" t="s">
        <v>114</v>
      </c>
      <c r="C85" s="526" t="s">
        <v>29</v>
      </c>
      <c r="D85" t="s">
        <v>19</v>
      </c>
      <c r="F85" s="2">
        <v>2</v>
      </c>
      <c r="G85" s="2">
        <f t="shared" si="1"/>
        <v>288.3</v>
      </c>
    </row>
    <row r="86" spans="1:7" ht="15.75" hidden="1" customHeight="1">
      <c r="A86" s="1">
        <v>43028</v>
      </c>
      <c r="B86" s="526">
        <v>13842</v>
      </c>
      <c r="C86" s="526" t="s">
        <v>29</v>
      </c>
      <c r="D86" t="s">
        <v>16</v>
      </c>
      <c r="F86" s="2">
        <v>101.9</v>
      </c>
      <c r="G86" s="2">
        <f t="shared" si="1"/>
        <v>186.4</v>
      </c>
    </row>
    <row r="87" spans="1:7" hidden="1">
      <c r="A87" s="1">
        <v>43028</v>
      </c>
      <c r="B87" s="526">
        <v>13842</v>
      </c>
      <c r="C87" s="526" t="s">
        <v>29</v>
      </c>
      <c r="D87" t="s">
        <v>17</v>
      </c>
      <c r="F87" s="2">
        <v>16.399999999999999</v>
      </c>
      <c r="G87" s="2">
        <f t="shared" si="1"/>
        <v>170</v>
      </c>
    </row>
    <row r="88" spans="1:7" hidden="1">
      <c r="A88" s="1">
        <v>43067</v>
      </c>
      <c r="B88" s="526" t="s">
        <v>12</v>
      </c>
      <c r="C88" s="20">
        <v>42788</v>
      </c>
      <c r="D88" t="s">
        <v>21</v>
      </c>
      <c r="F88" s="2">
        <v>85</v>
      </c>
      <c r="G88" s="2">
        <f t="shared" si="1"/>
        <v>85</v>
      </c>
    </row>
    <row r="89" spans="1:7" hidden="1">
      <c r="A89" s="1">
        <v>43067</v>
      </c>
      <c r="B89" s="526" t="s">
        <v>12</v>
      </c>
      <c r="C89" s="20">
        <v>42823</v>
      </c>
      <c r="D89" t="s">
        <v>21</v>
      </c>
      <c r="F89" s="2">
        <v>85</v>
      </c>
      <c r="G89" s="2">
        <f t="shared" si="1"/>
        <v>0</v>
      </c>
    </row>
    <row r="90" spans="1:7" hidden="1">
      <c r="A90" s="1">
        <v>43039</v>
      </c>
      <c r="B90" s="526" t="s">
        <v>14</v>
      </c>
      <c r="C90" s="526" t="s">
        <v>30</v>
      </c>
      <c r="D90" t="s">
        <v>16</v>
      </c>
      <c r="E90" s="2">
        <v>102</v>
      </c>
      <c r="G90" s="2">
        <f t="shared" si="1"/>
        <v>102</v>
      </c>
    </row>
    <row r="91" spans="1:7" hidden="1">
      <c r="B91" s="526"/>
      <c r="C91" s="526"/>
      <c r="D91" t="s">
        <v>17</v>
      </c>
      <c r="E91" s="2">
        <v>24.9</v>
      </c>
      <c r="G91" s="2">
        <f t="shared" si="1"/>
        <v>126.9</v>
      </c>
    </row>
    <row r="92" spans="1:7" hidden="1">
      <c r="B92" s="526"/>
      <c r="C92" s="526"/>
      <c r="D92" t="s">
        <v>18</v>
      </c>
      <c r="E92" s="2">
        <v>60</v>
      </c>
      <c r="G92" s="2">
        <f t="shared" si="1"/>
        <v>186.9</v>
      </c>
    </row>
    <row r="93" spans="1:7" hidden="1">
      <c r="B93" s="526"/>
      <c r="C93" s="526"/>
      <c r="D93" t="s">
        <v>19</v>
      </c>
      <c r="E93" s="2">
        <v>2</v>
      </c>
      <c r="G93" s="2">
        <f t="shared" si="1"/>
        <v>188.9</v>
      </c>
    </row>
    <row r="94" spans="1:7" hidden="1">
      <c r="B94" s="526"/>
      <c r="C94" s="526"/>
      <c r="D94" t="s">
        <v>98</v>
      </c>
      <c r="E94" s="2">
        <v>10</v>
      </c>
      <c r="G94" s="2">
        <f t="shared" si="1"/>
        <v>198.9</v>
      </c>
    </row>
    <row r="95" spans="1:7" hidden="1">
      <c r="A95" s="1">
        <v>43039</v>
      </c>
      <c r="B95" s="526" t="s">
        <v>114</v>
      </c>
      <c r="C95" s="526" t="s">
        <v>30</v>
      </c>
      <c r="D95" t="s">
        <v>18</v>
      </c>
      <c r="F95" s="2">
        <v>60</v>
      </c>
      <c r="G95" s="2">
        <f t="shared" si="1"/>
        <v>138.9</v>
      </c>
    </row>
    <row r="96" spans="1:7" hidden="1">
      <c r="A96" s="1">
        <v>43039</v>
      </c>
      <c r="B96" s="526" t="s">
        <v>114</v>
      </c>
      <c r="C96" s="526" t="s">
        <v>30</v>
      </c>
      <c r="D96" t="s">
        <v>19</v>
      </c>
      <c r="F96" s="2">
        <v>2</v>
      </c>
      <c r="G96" s="2">
        <f t="shared" si="1"/>
        <v>136.9</v>
      </c>
    </row>
    <row r="97" spans="1:8" hidden="1">
      <c r="A97" s="1">
        <v>43064</v>
      </c>
      <c r="B97" s="526">
        <v>14097</v>
      </c>
      <c r="C97" s="526" t="s">
        <v>30</v>
      </c>
      <c r="D97" t="s">
        <v>16</v>
      </c>
      <c r="F97" s="2">
        <v>102</v>
      </c>
      <c r="G97" s="2">
        <f t="shared" si="1"/>
        <v>34.900000000000006</v>
      </c>
    </row>
    <row r="98" spans="1:8" hidden="1">
      <c r="A98" s="1">
        <v>43064</v>
      </c>
      <c r="B98" s="526">
        <v>14097</v>
      </c>
      <c r="C98" s="526" t="s">
        <v>30</v>
      </c>
      <c r="D98" t="s">
        <v>17</v>
      </c>
      <c r="F98" s="2">
        <v>24.9</v>
      </c>
      <c r="G98" s="2">
        <f t="shared" si="1"/>
        <v>10.000000000000007</v>
      </c>
    </row>
    <row r="99" spans="1:8" hidden="1">
      <c r="A99" s="1">
        <v>42921</v>
      </c>
      <c r="B99" s="526">
        <v>5665</v>
      </c>
      <c r="C99" s="526" t="s">
        <v>30</v>
      </c>
      <c r="D99" t="s">
        <v>98</v>
      </c>
      <c r="F99" s="2">
        <v>10</v>
      </c>
      <c r="G99" s="2">
        <f t="shared" si="1"/>
        <v>0</v>
      </c>
    </row>
    <row r="100" spans="1:8" hidden="1">
      <c r="A100" s="1">
        <v>43069</v>
      </c>
      <c r="B100" s="526" t="s">
        <v>14</v>
      </c>
      <c r="C100" s="526" t="s">
        <v>33</v>
      </c>
      <c r="D100" t="s">
        <v>16</v>
      </c>
      <c r="E100" s="2">
        <v>108.9</v>
      </c>
      <c r="G100" s="2">
        <f t="shared" si="1"/>
        <v>108.9</v>
      </c>
    </row>
    <row r="101" spans="1:8" hidden="1">
      <c r="B101" s="526"/>
      <c r="C101" s="526"/>
      <c r="D101" t="s">
        <v>17</v>
      </c>
      <c r="E101" s="2">
        <v>24.9</v>
      </c>
      <c r="G101" s="2">
        <f t="shared" si="1"/>
        <v>133.80000000000001</v>
      </c>
    </row>
    <row r="102" spans="1:8" hidden="1">
      <c r="B102" s="526"/>
      <c r="C102" s="526"/>
      <c r="D102" t="s">
        <v>18</v>
      </c>
      <c r="E102" s="2">
        <v>60</v>
      </c>
      <c r="G102" s="2">
        <f t="shared" si="1"/>
        <v>193.8</v>
      </c>
    </row>
    <row r="103" spans="1:8" hidden="1">
      <c r="B103" s="526"/>
      <c r="C103" s="526"/>
      <c r="D103" t="s">
        <v>19</v>
      </c>
      <c r="E103" s="2">
        <v>2</v>
      </c>
      <c r="G103" s="2">
        <f t="shared" si="1"/>
        <v>195.8</v>
      </c>
    </row>
    <row r="104" spans="1:8" hidden="1">
      <c r="A104" s="1">
        <v>43088</v>
      </c>
      <c r="B104" s="526">
        <v>14320</v>
      </c>
      <c r="C104" s="526" t="s">
        <v>33</v>
      </c>
      <c r="D104" t="s">
        <v>16</v>
      </c>
      <c r="F104" s="2">
        <v>108.9</v>
      </c>
      <c r="G104" s="2">
        <f t="shared" si="1"/>
        <v>86.9</v>
      </c>
    </row>
    <row r="105" spans="1:8" hidden="1">
      <c r="A105" s="1">
        <v>43088</v>
      </c>
      <c r="B105" s="526">
        <v>14320</v>
      </c>
      <c r="C105" s="526" t="s">
        <v>33</v>
      </c>
      <c r="D105" t="s">
        <v>17</v>
      </c>
      <c r="F105" s="2">
        <v>24.9</v>
      </c>
      <c r="G105" s="2">
        <f t="shared" si="1"/>
        <v>62.000000000000007</v>
      </c>
    </row>
    <row r="106" spans="1:8" hidden="1">
      <c r="A106" s="1">
        <v>43069</v>
      </c>
      <c r="B106" s="526" t="s">
        <v>114</v>
      </c>
      <c r="C106" s="526" t="s">
        <v>33</v>
      </c>
      <c r="D106" t="s">
        <v>18</v>
      </c>
      <c r="F106" s="2">
        <v>38</v>
      </c>
      <c r="G106" s="2">
        <f t="shared" si="1"/>
        <v>24.000000000000007</v>
      </c>
      <c r="H106" s="8"/>
    </row>
    <row r="107" spans="1:8" hidden="1">
      <c r="A107" s="1">
        <v>43155</v>
      </c>
      <c r="B107" s="526">
        <v>14724</v>
      </c>
      <c r="C107" s="526" t="s">
        <v>33</v>
      </c>
      <c r="D107" t="s">
        <v>18</v>
      </c>
      <c r="F107" s="2">
        <v>22</v>
      </c>
      <c r="G107" s="2">
        <f t="shared" si="1"/>
        <v>2.0000000000000071</v>
      </c>
      <c r="H107" s="8"/>
    </row>
    <row r="108" spans="1:8" hidden="1">
      <c r="A108" s="1">
        <v>43155</v>
      </c>
      <c r="B108" s="526">
        <v>14724</v>
      </c>
      <c r="C108" s="526" t="s">
        <v>33</v>
      </c>
      <c r="D108" t="s">
        <v>19</v>
      </c>
      <c r="F108" s="2">
        <v>2</v>
      </c>
      <c r="G108" s="2">
        <f t="shared" si="1"/>
        <v>7.1054273576010019E-15</v>
      </c>
      <c r="H108" s="8"/>
    </row>
    <row r="109" spans="1:8" hidden="1">
      <c r="A109" s="1">
        <v>43100</v>
      </c>
      <c r="B109" s="526" t="s">
        <v>14</v>
      </c>
      <c r="C109" s="526" t="s">
        <v>34</v>
      </c>
      <c r="D109" t="s">
        <v>16</v>
      </c>
      <c r="E109" s="2">
        <v>135.19999999999999</v>
      </c>
      <c r="G109" s="2">
        <f t="shared" si="1"/>
        <v>135.19999999999999</v>
      </c>
    </row>
    <row r="110" spans="1:8" hidden="1">
      <c r="B110" s="526"/>
      <c r="C110" s="526"/>
      <c r="D110" t="s">
        <v>17</v>
      </c>
      <c r="E110" s="2">
        <v>24.9</v>
      </c>
      <c r="G110" s="2">
        <f t="shared" si="1"/>
        <v>160.1</v>
      </c>
    </row>
    <row r="111" spans="1:8" hidden="1">
      <c r="B111" s="526"/>
      <c r="C111" s="526"/>
      <c r="D111" t="s">
        <v>18</v>
      </c>
      <c r="E111" s="2">
        <v>60</v>
      </c>
      <c r="G111" s="2">
        <f t="shared" si="1"/>
        <v>220.1</v>
      </c>
    </row>
    <row r="112" spans="1:8" hidden="1">
      <c r="B112" s="526"/>
      <c r="C112" s="526"/>
      <c r="D112" t="s">
        <v>19</v>
      </c>
      <c r="E112" s="2">
        <v>2</v>
      </c>
      <c r="G112" s="2">
        <f t="shared" si="1"/>
        <v>222.1</v>
      </c>
    </row>
    <row r="113" spans="1:7" hidden="1">
      <c r="A113" s="1">
        <v>43099</v>
      </c>
      <c r="B113" s="526" t="s">
        <v>114</v>
      </c>
      <c r="C113" s="526" t="s">
        <v>34</v>
      </c>
      <c r="D113" t="s">
        <v>18</v>
      </c>
      <c r="F113" s="2">
        <v>56</v>
      </c>
      <c r="G113" s="2">
        <f t="shared" si="1"/>
        <v>166.1</v>
      </c>
    </row>
    <row r="114" spans="1:7" hidden="1">
      <c r="A114" s="1">
        <v>43119</v>
      </c>
      <c r="B114" s="526">
        <v>14540</v>
      </c>
      <c r="C114" s="526" t="s">
        <v>34</v>
      </c>
      <c r="D114" t="s">
        <v>16</v>
      </c>
      <c r="F114" s="2">
        <v>135.19999999999999</v>
      </c>
      <c r="G114" s="2">
        <f t="shared" si="1"/>
        <v>30.900000000000006</v>
      </c>
    </row>
    <row r="115" spans="1:7" hidden="1">
      <c r="A115" s="1">
        <v>43119</v>
      </c>
      <c r="B115" s="526">
        <v>14540</v>
      </c>
      <c r="C115" s="526" t="s">
        <v>34</v>
      </c>
      <c r="D115" t="s">
        <v>17</v>
      </c>
      <c r="F115" s="2">
        <v>24.9</v>
      </c>
      <c r="G115" s="2">
        <f t="shared" si="1"/>
        <v>6.0000000000000071</v>
      </c>
    </row>
    <row r="116" spans="1:7" hidden="1">
      <c r="A116" s="1">
        <v>43155</v>
      </c>
      <c r="B116" s="526">
        <v>14724</v>
      </c>
      <c r="C116" s="526" t="s">
        <v>34</v>
      </c>
      <c r="D116" t="s">
        <v>18</v>
      </c>
      <c r="F116" s="2">
        <v>4</v>
      </c>
      <c r="G116" s="2">
        <f t="shared" si="1"/>
        <v>2.0000000000000071</v>
      </c>
    </row>
    <row r="117" spans="1:7" hidden="1">
      <c r="A117" s="1">
        <v>43155</v>
      </c>
      <c r="B117" s="526">
        <v>14724</v>
      </c>
      <c r="C117" s="526" t="s">
        <v>34</v>
      </c>
      <c r="D117" t="s">
        <v>19</v>
      </c>
      <c r="F117" s="2">
        <v>2</v>
      </c>
      <c r="G117" s="2">
        <f t="shared" si="1"/>
        <v>7.1054273576010019E-15</v>
      </c>
    </row>
    <row r="118" spans="1:7" hidden="1">
      <c r="A118" s="1">
        <v>43131</v>
      </c>
      <c r="B118" s="526" t="s">
        <v>14</v>
      </c>
      <c r="C118" s="526" t="s">
        <v>15</v>
      </c>
      <c r="D118" t="s">
        <v>16</v>
      </c>
      <c r="E118" s="2">
        <v>120.4</v>
      </c>
      <c r="G118" s="2">
        <f t="shared" si="1"/>
        <v>120.4</v>
      </c>
    </row>
    <row r="119" spans="1:7" hidden="1">
      <c r="B119" s="526"/>
      <c r="C119" s="526"/>
      <c r="D119" t="s">
        <v>17</v>
      </c>
      <c r="E119" s="2">
        <v>24.9</v>
      </c>
      <c r="G119" s="2">
        <f t="shared" si="1"/>
        <v>145.30000000000001</v>
      </c>
    </row>
    <row r="120" spans="1:7" hidden="1">
      <c r="B120" s="526"/>
      <c r="C120" s="526"/>
      <c r="D120" t="s">
        <v>18</v>
      </c>
      <c r="E120" s="2">
        <v>60</v>
      </c>
      <c r="G120" s="2">
        <f t="shared" si="1"/>
        <v>205.3</v>
      </c>
    </row>
    <row r="121" spans="1:7" hidden="1">
      <c r="B121" s="526"/>
      <c r="C121" s="526"/>
      <c r="D121" t="s">
        <v>19</v>
      </c>
      <c r="E121" s="2">
        <v>2</v>
      </c>
      <c r="G121" s="2">
        <f t="shared" si="1"/>
        <v>207.3</v>
      </c>
    </row>
    <row r="122" spans="1:7" hidden="1">
      <c r="B122" s="526"/>
      <c r="C122" s="526"/>
      <c r="D122" t="s">
        <v>452</v>
      </c>
      <c r="E122" s="2">
        <v>50</v>
      </c>
      <c r="G122" s="2">
        <f t="shared" si="1"/>
        <v>257.3</v>
      </c>
    </row>
    <row r="123" spans="1:7" hidden="1">
      <c r="A123" s="1">
        <v>43131</v>
      </c>
      <c r="B123" s="526" t="s">
        <v>114</v>
      </c>
      <c r="C123" s="526" t="s">
        <v>15</v>
      </c>
      <c r="D123" t="s">
        <v>18</v>
      </c>
      <c r="F123" s="2">
        <v>60</v>
      </c>
      <c r="G123" s="2">
        <f t="shared" si="1"/>
        <v>197.3</v>
      </c>
    </row>
    <row r="124" spans="1:7" hidden="1">
      <c r="A124" s="1">
        <v>43131</v>
      </c>
      <c r="B124" s="526" t="s">
        <v>114</v>
      </c>
      <c r="C124" s="526" t="s">
        <v>15</v>
      </c>
      <c r="D124" t="s">
        <v>19</v>
      </c>
      <c r="F124" s="2">
        <v>2</v>
      </c>
      <c r="G124" s="2">
        <f t="shared" si="1"/>
        <v>195.3</v>
      </c>
    </row>
    <row r="125" spans="1:7" hidden="1">
      <c r="A125" s="1">
        <v>43155</v>
      </c>
      <c r="B125" s="526">
        <v>14724</v>
      </c>
      <c r="C125" s="526" t="s">
        <v>15</v>
      </c>
      <c r="D125" t="s">
        <v>16</v>
      </c>
      <c r="F125" s="2">
        <v>120.4</v>
      </c>
      <c r="G125" s="2">
        <f t="shared" si="1"/>
        <v>74.900000000000006</v>
      </c>
    </row>
    <row r="126" spans="1:7" ht="16.5" hidden="1" customHeight="1">
      <c r="A126" s="1">
        <v>43155</v>
      </c>
      <c r="B126" s="526">
        <v>14724</v>
      </c>
      <c r="C126" s="526" t="s">
        <v>15</v>
      </c>
      <c r="D126" t="s">
        <v>17</v>
      </c>
      <c r="F126" s="2">
        <v>24.9</v>
      </c>
      <c r="G126" s="2">
        <f t="shared" si="1"/>
        <v>50.000000000000007</v>
      </c>
    </row>
    <row r="127" spans="1:7" ht="16.5" hidden="1" customHeight="1">
      <c r="A127" s="1">
        <v>43155</v>
      </c>
      <c r="B127" s="526">
        <v>14724</v>
      </c>
      <c r="C127" s="526" t="s">
        <v>15</v>
      </c>
      <c r="D127" t="s">
        <v>452</v>
      </c>
      <c r="F127" s="2">
        <v>50</v>
      </c>
      <c r="G127" s="2">
        <f t="shared" si="1"/>
        <v>0</v>
      </c>
    </row>
    <row r="128" spans="1:7" hidden="1">
      <c r="A128" s="1">
        <v>43159</v>
      </c>
      <c r="B128" s="526" t="s">
        <v>14</v>
      </c>
      <c r="C128" s="526" t="s">
        <v>20</v>
      </c>
      <c r="D128" t="s">
        <v>16</v>
      </c>
      <c r="E128" s="2">
        <v>149.1</v>
      </c>
      <c r="G128" s="2">
        <f t="shared" si="1"/>
        <v>149.1</v>
      </c>
    </row>
    <row r="129" spans="1:7" hidden="1">
      <c r="B129" s="526"/>
      <c r="C129" s="526"/>
      <c r="D129" t="s">
        <v>17</v>
      </c>
      <c r="E129" s="2">
        <v>25</v>
      </c>
      <c r="G129" s="2">
        <f t="shared" si="1"/>
        <v>174.1</v>
      </c>
    </row>
    <row r="130" spans="1:7" hidden="1">
      <c r="B130" s="526"/>
      <c r="C130" s="526"/>
      <c r="D130" t="s">
        <v>18</v>
      </c>
      <c r="E130" s="2">
        <v>56</v>
      </c>
      <c r="G130" s="2">
        <f t="shared" si="1"/>
        <v>230.1</v>
      </c>
    </row>
    <row r="131" spans="1:7" hidden="1">
      <c r="B131" s="526"/>
      <c r="C131" s="526"/>
      <c r="D131" t="s">
        <v>19</v>
      </c>
      <c r="E131" s="2">
        <v>5</v>
      </c>
      <c r="G131" s="2">
        <f t="shared" si="1"/>
        <v>235.1</v>
      </c>
    </row>
    <row r="132" spans="1:7" hidden="1">
      <c r="A132" s="1">
        <v>43159</v>
      </c>
      <c r="B132" s="526" t="s">
        <v>114</v>
      </c>
      <c r="C132" s="526" t="s">
        <v>20</v>
      </c>
      <c r="D132" t="s">
        <v>18</v>
      </c>
      <c r="F132" s="2">
        <v>56</v>
      </c>
      <c r="G132" s="2">
        <f t="shared" si="1"/>
        <v>179.1</v>
      </c>
    </row>
    <row r="133" spans="1:7" hidden="1">
      <c r="A133" s="1">
        <v>43159</v>
      </c>
      <c r="B133" s="526" t="s">
        <v>114</v>
      </c>
      <c r="C133" s="526" t="s">
        <v>20</v>
      </c>
      <c r="D133" t="s">
        <v>19</v>
      </c>
      <c r="F133" s="2">
        <v>5</v>
      </c>
      <c r="G133" s="2">
        <f t="shared" si="1"/>
        <v>174.1</v>
      </c>
    </row>
    <row r="134" spans="1:7" hidden="1">
      <c r="A134" s="1">
        <v>43185</v>
      </c>
      <c r="B134" s="526">
        <v>14989</v>
      </c>
      <c r="C134" s="526" t="s">
        <v>20</v>
      </c>
      <c r="D134" t="s">
        <v>16</v>
      </c>
      <c r="F134" s="2">
        <v>149.1</v>
      </c>
      <c r="G134" s="2">
        <f t="shared" si="1"/>
        <v>25</v>
      </c>
    </row>
    <row r="135" spans="1:7" hidden="1">
      <c r="A135" s="1">
        <v>43185</v>
      </c>
      <c r="B135" s="526">
        <v>14989</v>
      </c>
      <c r="C135" s="526" t="s">
        <v>20</v>
      </c>
      <c r="D135" t="s">
        <v>17</v>
      </c>
      <c r="F135" s="2">
        <v>25</v>
      </c>
      <c r="G135" s="2">
        <f t="shared" ref="G135:G199" si="2">+G134+E135-F135</f>
        <v>0</v>
      </c>
    </row>
    <row r="136" spans="1:7" hidden="1">
      <c r="A136" s="1">
        <v>43189</v>
      </c>
      <c r="B136" s="526" t="s">
        <v>14</v>
      </c>
      <c r="C136" s="526" t="s">
        <v>23</v>
      </c>
      <c r="D136" t="s">
        <v>16</v>
      </c>
      <c r="E136" s="2">
        <v>144.30000000000001</v>
      </c>
      <c r="G136" s="2">
        <f t="shared" si="2"/>
        <v>144.30000000000001</v>
      </c>
    </row>
    <row r="137" spans="1:7" hidden="1">
      <c r="B137" s="526"/>
      <c r="C137" s="526"/>
      <c r="D137" t="s">
        <v>17</v>
      </c>
      <c r="E137" s="2">
        <v>25</v>
      </c>
      <c r="G137" s="2">
        <f t="shared" si="2"/>
        <v>169.3</v>
      </c>
    </row>
    <row r="138" spans="1:7" hidden="1">
      <c r="B138" s="526"/>
      <c r="C138" s="526"/>
      <c r="D138" t="s">
        <v>18</v>
      </c>
      <c r="E138" s="2">
        <v>60</v>
      </c>
      <c r="G138" s="2">
        <f t="shared" si="2"/>
        <v>229.3</v>
      </c>
    </row>
    <row r="139" spans="1:7" hidden="1">
      <c r="B139" s="526"/>
      <c r="C139" s="526"/>
      <c r="D139" t="s">
        <v>19</v>
      </c>
      <c r="E139" s="2">
        <v>5</v>
      </c>
      <c r="G139" s="2">
        <f t="shared" si="2"/>
        <v>234.3</v>
      </c>
    </row>
    <row r="140" spans="1:7" hidden="1">
      <c r="A140" s="1">
        <v>43190</v>
      </c>
      <c r="B140" s="526" t="s">
        <v>114</v>
      </c>
      <c r="C140" s="526" t="s">
        <v>23</v>
      </c>
      <c r="D140" t="s">
        <v>18</v>
      </c>
      <c r="F140" s="2">
        <v>59</v>
      </c>
      <c r="G140" s="2">
        <f t="shared" si="2"/>
        <v>175.3</v>
      </c>
    </row>
    <row r="141" spans="1:7" hidden="1">
      <c r="A141" s="1">
        <v>43214</v>
      </c>
      <c r="B141" s="526">
        <v>15171</v>
      </c>
      <c r="C141" s="526" t="s">
        <v>23</v>
      </c>
      <c r="D141" t="s">
        <v>16</v>
      </c>
      <c r="F141" s="2">
        <v>144.30000000000001</v>
      </c>
      <c r="G141" s="2">
        <f t="shared" si="2"/>
        <v>31</v>
      </c>
    </row>
    <row r="142" spans="1:7" hidden="1">
      <c r="A142" s="1">
        <v>43214</v>
      </c>
      <c r="B142" s="526">
        <v>15171</v>
      </c>
      <c r="C142" s="526" t="s">
        <v>23</v>
      </c>
      <c r="D142" t="s">
        <v>17</v>
      </c>
      <c r="F142" s="2">
        <v>25</v>
      </c>
      <c r="G142" s="2">
        <f t="shared" si="2"/>
        <v>6</v>
      </c>
    </row>
    <row r="143" spans="1:7" hidden="1">
      <c r="A143" s="1">
        <v>43248</v>
      </c>
      <c r="B143" s="526">
        <v>15427</v>
      </c>
      <c r="C143" s="526" t="s">
        <v>23</v>
      </c>
      <c r="D143" t="s">
        <v>18</v>
      </c>
      <c r="F143" s="2">
        <v>1</v>
      </c>
      <c r="G143" s="2">
        <f t="shared" si="2"/>
        <v>5</v>
      </c>
    </row>
    <row r="144" spans="1:7" hidden="1">
      <c r="A144" s="1">
        <v>43248</v>
      </c>
      <c r="B144" s="526">
        <v>15427</v>
      </c>
      <c r="C144" s="526" t="s">
        <v>23</v>
      </c>
      <c r="D144" t="s">
        <v>19</v>
      </c>
      <c r="F144" s="2">
        <v>5</v>
      </c>
      <c r="G144" s="2">
        <f t="shared" si="2"/>
        <v>0</v>
      </c>
    </row>
    <row r="145" spans="1:7" hidden="1">
      <c r="A145" s="1">
        <v>43220</v>
      </c>
      <c r="B145" s="526" t="s">
        <v>14</v>
      </c>
      <c r="C145" s="526" t="s">
        <v>24</v>
      </c>
      <c r="D145" t="s">
        <v>16</v>
      </c>
      <c r="E145" s="2">
        <v>148</v>
      </c>
      <c r="G145" s="2">
        <f t="shared" si="2"/>
        <v>148</v>
      </c>
    </row>
    <row r="146" spans="1:7" hidden="1">
      <c r="A146" s="1"/>
      <c r="B146" s="526"/>
      <c r="C146" s="526"/>
      <c r="D146" t="s">
        <v>17</v>
      </c>
      <c r="E146" s="2">
        <v>25</v>
      </c>
      <c r="G146" s="2">
        <f t="shared" si="2"/>
        <v>173</v>
      </c>
    </row>
    <row r="147" spans="1:7" hidden="1">
      <c r="A147" s="1"/>
      <c r="B147" s="526"/>
      <c r="C147" s="526"/>
      <c r="D147" t="s">
        <v>18</v>
      </c>
      <c r="E147" s="2">
        <v>60</v>
      </c>
      <c r="G147" s="2">
        <f t="shared" si="2"/>
        <v>233</v>
      </c>
    </row>
    <row r="148" spans="1:7" hidden="1">
      <c r="A148" s="1"/>
      <c r="B148" s="526"/>
      <c r="C148" s="526"/>
      <c r="D148" t="s">
        <v>19</v>
      </c>
      <c r="E148" s="2">
        <v>5</v>
      </c>
      <c r="G148" s="2">
        <f t="shared" si="2"/>
        <v>238</v>
      </c>
    </row>
    <row r="149" spans="1:7" hidden="1">
      <c r="A149" s="1">
        <v>43220</v>
      </c>
      <c r="B149" s="526" t="s">
        <v>114</v>
      </c>
      <c r="C149" s="526" t="s">
        <v>24</v>
      </c>
      <c r="D149" t="s">
        <v>18</v>
      </c>
      <c r="F149" s="2">
        <v>58</v>
      </c>
      <c r="G149" s="2">
        <f t="shared" si="2"/>
        <v>180</v>
      </c>
    </row>
    <row r="150" spans="1:7" hidden="1">
      <c r="A150" s="1">
        <v>43248</v>
      </c>
      <c r="B150" s="526">
        <v>15427</v>
      </c>
      <c r="C150" s="526" t="s">
        <v>24</v>
      </c>
      <c r="D150" t="s">
        <v>18</v>
      </c>
      <c r="F150" s="2">
        <v>2</v>
      </c>
      <c r="G150" s="2">
        <f t="shared" si="2"/>
        <v>178</v>
      </c>
    </row>
    <row r="151" spans="1:7" hidden="1">
      <c r="A151" s="1">
        <v>43248</v>
      </c>
      <c r="B151" s="526">
        <v>15427</v>
      </c>
      <c r="C151" s="526" t="s">
        <v>24</v>
      </c>
      <c r="D151" t="s">
        <v>19</v>
      </c>
      <c r="F151" s="2">
        <v>5</v>
      </c>
      <c r="G151" s="2">
        <f t="shared" si="2"/>
        <v>173</v>
      </c>
    </row>
    <row r="152" spans="1:7" hidden="1">
      <c r="A152" s="1">
        <v>43248</v>
      </c>
      <c r="B152" s="526">
        <v>15427</v>
      </c>
      <c r="C152" s="526" t="s">
        <v>24</v>
      </c>
      <c r="D152" t="s">
        <v>16</v>
      </c>
      <c r="F152" s="2">
        <v>148</v>
      </c>
      <c r="G152" s="2">
        <f t="shared" si="2"/>
        <v>25</v>
      </c>
    </row>
    <row r="153" spans="1:7" hidden="1">
      <c r="A153" s="1">
        <v>43248</v>
      </c>
      <c r="B153" s="526">
        <v>15427</v>
      </c>
      <c r="C153" s="526" t="s">
        <v>24</v>
      </c>
      <c r="D153" t="s">
        <v>17</v>
      </c>
      <c r="F153" s="2">
        <v>25</v>
      </c>
      <c r="G153" s="2">
        <f t="shared" si="2"/>
        <v>0</v>
      </c>
    </row>
    <row r="154" spans="1:7" hidden="1">
      <c r="A154" s="1">
        <v>43251</v>
      </c>
      <c r="B154" s="526" t="s">
        <v>14</v>
      </c>
      <c r="C154" s="526" t="s">
        <v>25</v>
      </c>
      <c r="D154" t="s">
        <v>16</v>
      </c>
      <c r="E154" s="2">
        <v>120.7</v>
      </c>
      <c r="G154" s="2">
        <f t="shared" si="2"/>
        <v>120.7</v>
      </c>
    </row>
    <row r="155" spans="1:7" hidden="1">
      <c r="A155" s="1"/>
      <c r="B155" s="526"/>
      <c r="C155" s="526"/>
      <c r="D155" t="s">
        <v>17</v>
      </c>
      <c r="E155" s="2">
        <v>25</v>
      </c>
      <c r="G155" s="2">
        <f t="shared" si="2"/>
        <v>145.69999999999999</v>
      </c>
    </row>
    <row r="156" spans="1:7" hidden="1">
      <c r="A156" s="1"/>
      <c r="B156" s="526"/>
      <c r="C156" s="526"/>
      <c r="D156" t="s">
        <v>18</v>
      </c>
      <c r="E156" s="2">
        <v>60</v>
      </c>
      <c r="G156" s="2">
        <f t="shared" si="2"/>
        <v>205.7</v>
      </c>
    </row>
    <row r="157" spans="1:7" hidden="1">
      <c r="A157" s="1"/>
      <c r="B157" s="526"/>
      <c r="C157" s="526"/>
      <c r="D157" t="s">
        <v>19</v>
      </c>
      <c r="E157" s="2">
        <v>5</v>
      </c>
      <c r="G157" s="2">
        <f t="shared" si="2"/>
        <v>210.7</v>
      </c>
    </row>
    <row r="158" spans="1:7" hidden="1">
      <c r="A158" s="1">
        <v>43251</v>
      </c>
      <c r="B158" s="526" t="s">
        <v>114</v>
      </c>
      <c r="C158" s="526" t="s">
        <v>25</v>
      </c>
      <c r="D158" t="s">
        <v>18</v>
      </c>
      <c r="F158" s="2">
        <v>59</v>
      </c>
      <c r="G158" s="2">
        <f t="shared" si="2"/>
        <v>151.69999999999999</v>
      </c>
    </row>
    <row r="159" spans="1:7" hidden="1">
      <c r="A159" s="1">
        <v>43283</v>
      </c>
      <c r="B159" s="526">
        <v>15638</v>
      </c>
      <c r="C159" s="526" t="s">
        <v>25</v>
      </c>
      <c r="D159" t="s">
        <v>16</v>
      </c>
      <c r="F159" s="2">
        <v>120.7</v>
      </c>
      <c r="G159" s="2">
        <f t="shared" si="2"/>
        <v>30.999999999999986</v>
      </c>
    </row>
    <row r="160" spans="1:7" hidden="1">
      <c r="A160" s="1">
        <v>43283</v>
      </c>
      <c r="B160" s="526">
        <v>15638</v>
      </c>
      <c r="C160" s="526" t="s">
        <v>25</v>
      </c>
      <c r="D160" t="s">
        <v>17</v>
      </c>
      <c r="F160" s="2">
        <v>25</v>
      </c>
      <c r="G160" s="2">
        <f t="shared" si="2"/>
        <v>5.9999999999999858</v>
      </c>
    </row>
    <row r="161" spans="1:7" hidden="1">
      <c r="A161" s="1">
        <v>43283</v>
      </c>
      <c r="B161" s="526">
        <v>15638</v>
      </c>
      <c r="C161" s="526" t="s">
        <v>25</v>
      </c>
      <c r="D161" t="s">
        <v>18</v>
      </c>
      <c r="F161" s="2">
        <v>1</v>
      </c>
      <c r="G161" s="2">
        <f t="shared" si="2"/>
        <v>4.9999999999999858</v>
      </c>
    </row>
    <row r="162" spans="1:7" hidden="1">
      <c r="A162" s="1">
        <v>43283</v>
      </c>
      <c r="B162" s="526">
        <v>15638</v>
      </c>
      <c r="C162" s="526" t="s">
        <v>25</v>
      </c>
      <c r="D162" t="s">
        <v>19</v>
      </c>
      <c r="F162" s="2">
        <v>5</v>
      </c>
      <c r="G162" s="2">
        <f t="shared" si="2"/>
        <v>-1.4210854715202004E-14</v>
      </c>
    </row>
    <row r="163" spans="1:7" hidden="1">
      <c r="A163" s="1">
        <v>43281</v>
      </c>
      <c r="B163" s="526" t="s">
        <v>14</v>
      </c>
      <c r="C163" s="526" t="s">
        <v>26</v>
      </c>
      <c r="D163" t="s">
        <v>16</v>
      </c>
      <c r="E163" s="2">
        <v>112.7</v>
      </c>
      <c r="G163" s="2">
        <f t="shared" si="2"/>
        <v>112.69999999999999</v>
      </c>
    </row>
    <row r="164" spans="1:7" hidden="1">
      <c r="A164" s="1"/>
      <c r="B164" s="526"/>
      <c r="C164" s="526"/>
      <c r="D164" t="s">
        <v>17</v>
      </c>
      <c r="E164" s="2">
        <v>25</v>
      </c>
      <c r="G164" s="2">
        <f t="shared" si="2"/>
        <v>137.69999999999999</v>
      </c>
    </row>
    <row r="165" spans="1:7" hidden="1">
      <c r="A165" s="1"/>
      <c r="B165" s="526"/>
      <c r="C165" s="526"/>
      <c r="D165" t="s">
        <v>18</v>
      </c>
      <c r="E165" s="2">
        <v>60</v>
      </c>
      <c r="G165" s="2">
        <f t="shared" si="2"/>
        <v>197.7</v>
      </c>
    </row>
    <row r="166" spans="1:7" hidden="1">
      <c r="A166" s="1"/>
      <c r="B166" s="526"/>
      <c r="C166" s="526"/>
      <c r="D166" t="s">
        <v>19</v>
      </c>
      <c r="E166" s="2">
        <v>5</v>
      </c>
      <c r="G166" s="2">
        <f t="shared" si="2"/>
        <v>202.7</v>
      </c>
    </row>
    <row r="167" spans="1:7" hidden="1">
      <c r="A167" s="1">
        <v>43281</v>
      </c>
      <c r="B167" s="526" t="s">
        <v>114</v>
      </c>
      <c r="C167" s="526" t="s">
        <v>26</v>
      </c>
      <c r="D167" t="s">
        <v>18</v>
      </c>
      <c r="F167" s="2">
        <v>48</v>
      </c>
      <c r="G167" s="2">
        <f t="shared" si="2"/>
        <v>154.69999999999999</v>
      </c>
    </row>
    <row r="168" spans="1:7" hidden="1">
      <c r="A168" s="1">
        <v>43305</v>
      </c>
      <c r="B168" s="526">
        <v>15806</v>
      </c>
      <c r="C168" s="526" t="s">
        <v>26</v>
      </c>
      <c r="D168" t="s">
        <v>16</v>
      </c>
      <c r="F168" s="2">
        <v>112.7</v>
      </c>
      <c r="G168" s="2">
        <f t="shared" si="2"/>
        <v>41.999999999999986</v>
      </c>
    </row>
    <row r="169" spans="1:7" hidden="1">
      <c r="A169" s="1">
        <v>43305</v>
      </c>
      <c r="B169" s="526">
        <v>15806</v>
      </c>
      <c r="C169" s="526" t="s">
        <v>26</v>
      </c>
      <c r="D169" t="s">
        <v>17</v>
      </c>
      <c r="F169" s="2">
        <v>25</v>
      </c>
      <c r="G169" s="2">
        <f t="shared" si="2"/>
        <v>16.999999999999986</v>
      </c>
    </row>
    <row r="170" spans="1:7" hidden="1">
      <c r="A170" s="1">
        <v>43395</v>
      </c>
      <c r="B170" s="526">
        <v>16433</v>
      </c>
      <c r="C170" s="526" t="s">
        <v>26</v>
      </c>
      <c r="D170" t="s">
        <v>18</v>
      </c>
      <c r="F170" s="2">
        <v>12</v>
      </c>
      <c r="G170" s="2">
        <f t="shared" si="2"/>
        <v>4.9999999999999858</v>
      </c>
    </row>
    <row r="171" spans="1:7" hidden="1">
      <c r="A171" s="1">
        <v>43395</v>
      </c>
      <c r="B171" s="526">
        <v>16433</v>
      </c>
      <c r="C171" s="526" t="s">
        <v>26</v>
      </c>
      <c r="D171" t="s">
        <v>19</v>
      </c>
      <c r="F171" s="2">
        <v>5</v>
      </c>
      <c r="G171" s="2">
        <f t="shared" si="2"/>
        <v>-1.4210854715202004E-14</v>
      </c>
    </row>
    <row r="172" spans="1:7" hidden="1">
      <c r="A172" s="1">
        <v>43312</v>
      </c>
      <c r="B172" s="526" t="s">
        <v>14</v>
      </c>
      <c r="C172" s="526" t="s">
        <v>27</v>
      </c>
      <c r="D172" t="s">
        <v>16</v>
      </c>
      <c r="E172" s="2">
        <v>109.3</v>
      </c>
      <c r="G172" s="2">
        <f t="shared" si="2"/>
        <v>109.29999999999998</v>
      </c>
    </row>
    <row r="173" spans="1:7" hidden="1">
      <c r="A173" s="1"/>
      <c r="B173" s="526"/>
      <c r="C173" s="526"/>
      <c r="D173" t="s">
        <v>17</v>
      </c>
      <c r="E173" s="2">
        <v>25</v>
      </c>
      <c r="G173" s="2">
        <f t="shared" si="2"/>
        <v>134.29999999999998</v>
      </c>
    </row>
    <row r="174" spans="1:7" hidden="1">
      <c r="A174" s="1"/>
      <c r="B174" s="526"/>
      <c r="C174" s="526"/>
      <c r="D174" t="s">
        <v>18</v>
      </c>
      <c r="E174" s="2">
        <v>60</v>
      </c>
      <c r="G174" s="2">
        <f t="shared" si="2"/>
        <v>194.29999999999998</v>
      </c>
    </row>
    <row r="175" spans="1:7" hidden="1">
      <c r="A175" s="1"/>
      <c r="B175" s="526"/>
      <c r="C175" s="526"/>
      <c r="D175" t="s">
        <v>19</v>
      </c>
      <c r="E175" s="2">
        <v>5</v>
      </c>
      <c r="G175" s="2">
        <f t="shared" si="2"/>
        <v>199.29999999999998</v>
      </c>
    </row>
    <row r="176" spans="1:7" hidden="1">
      <c r="A176" s="1">
        <v>43312</v>
      </c>
      <c r="B176" s="526" t="s">
        <v>114</v>
      </c>
      <c r="C176" s="526" t="s">
        <v>27</v>
      </c>
      <c r="D176" t="s">
        <v>18</v>
      </c>
      <c r="F176" s="2">
        <v>50</v>
      </c>
      <c r="G176" s="2">
        <f t="shared" si="2"/>
        <v>149.29999999999998</v>
      </c>
    </row>
    <row r="177" spans="1:7" hidden="1">
      <c r="A177" s="1">
        <v>43333</v>
      </c>
      <c r="B177" s="526">
        <v>16013</v>
      </c>
      <c r="C177" s="526" t="s">
        <v>27</v>
      </c>
      <c r="D177" t="s">
        <v>16</v>
      </c>
      <c r="F177" s="2">
        <v>109.3</v>
      </c>
      <c r="G177" s="2">
        <f t="shared" si="2"/>
        <v>39.999999999999986</v>
      </c>
    </row>
    <row r="178" spans="1:7" hidden="1">
      <c r="A178" s="1">
        <v>43333</v>
      </c>
      <c r="B178" s="526">
        <v>16013</v>
      </c>
      <c r="C178" s="526" t="s">
        <v>27</v>
      </c>
      <c r="D178" t="s">
        <v>17</v>
      </c>
      <c r="F178" s="2">
        <v>25</v>
      </c>
      <c r="G178" s="2">
        <f t="shared" si="2"/>
        <v>14.999999999999986</v>
      </c>
    </row>
    <row r="179" spans="1:7" hidden="1">
      <c r="A179" s="1">
        <v>43395</v>
      </c>
      <c r="B179" s="526">
        <v>16433</v>
      </c>
      <c r="C179" s="526" t="s">
        <v>27</v>
      </c>
      <c r="D179" t="s">
        <v>18</v>
      </c>
      <c r="F179" s="2">
        <v>10</v>
      </c>
      <c r="G179" s="2">
        <f t="shared" si="2"/>
        <v>4.9999999999999858</v>
      </c>
    </row>
    <row r="180" spans="1:7" hidden="1">
      <c r="A180" s="1">
        <v>43395</v>
      </c>
      <c r="B180" s="526">
        <v>16433</v>
      </c>
      <c r="C180" s="526" t="s">
        <v>27</v>
      </c>
      <c r="D180" t="s">
        <v>19</v>
      </c>
      <c r="F180" s="2">
        <v>5</v>
      </c>
      <c r="G180" s="2">
        <f t="shared" si="2"/>
        <v>-1.4210854715202004E-14</v>
      </c>
    </row>
    <row r="181" spans="1:7" hidden="1">
      <c r="A181" s="1">
        <v>43343</v>
      </c>
      <c r="B181" s="526" t="s">
        <v>14</v>
      </c>
      <c r="C181" s="526" t="s">
        <v>28</v>
      </c>
      <c r="D181" t="s">
        <v>16</v>
      </c>
      <c r="E181" s="2">
        <v>108.5</v>
      </c>
      <c r="G181" s="2">
        <f t="shared" si="2"/>
        <v>108.49999999999999</v>
      </c>
    </row>
    <row r="182" spans="1:7" hidden="1">
      <c r="A182" s="1"/>
      <c r="B182" s="526"/>
      <c r="C182" s="526"/>
      <c r="D182" t="s">
        <v>17</v>
      </c>
      <c r="E182" s="2">
        <v>25</v>
      </c>
      <c r="G182" s="2">
        <f t="shared" si="2"/>
        <v>133.5</v>
      </c>
    </row>
    <row r="183" spans="1:7" hidden="1">
      <c r="A183" s="1"/>
      <c r="B183" s="526"/>
      <c r="C183" s="526"/>
      <c r="D183" t="s">
        <v>18</v>
      </c>
      <c r="E183" s="2">
        <v>60</v>
      </c>
      <c r="G183" s="2">
        <f t="shared" si="2"/>
        <v>193.5</v>
      </c>
    </row>
    <row r="184" spans="1:7" hidden="1">
      <c r="A184" s="1"/>
      <c r="B184" s="526"/>
      <c r="C184" s="526"/>
      <c r="D184" t="s">
        <v>19</v>
      </c>
      <c r="E184" s="2">
        <v>5</v>
      </c>
      <c r="G184" s="2">
        <f t="shared" si="2"/>
        <v>198.5</v>
      </c>
    </row>
    <row r="185" spans="1:7" hidden="1">
      <c r="A185" s="1"/>
      <c r="B185" s="526"/>
      <c r="C185" s="526"/>
      <c r="D185" t="s">
        <v>35</v>
      </c>
      <c r="E185" s="2">
        <v>25</v>
      </c>
      <c r="G185" s="2">
        <f t="shared" si="2"/>
        <v>223.5</v>
      </c>
    </row>
    <row r="186" spans="1:7" hidden="1">
      <c r="A186" s="1">
        <v>43343</v>
      </c>
      <c r="B186" s="526" t="s">
        <v>114</v>
      </c>
      <c r="C186" s="526" t="s">
        <v>28</v>
      </c>
      <c r="D186" t="s">
        <v>18</v>
      </c>
      <c r="F186" s="2">
        <v>60</v>
      </c>
      <c r="G186" s="2">
        <f t="shared" si="2"/>
        <v>163.5</v>
      </c>
    </row>
    <row r="187" spans="1:7" hidden="1">
      <c r="A187" s="1">
        <v>43343</v>
      </c>
      <c r="B187" s="526" t="s">
        <v>114</v>
      </c>
      <c r="C187" s="526" t="s">
        <v>28</v>
      </c>
      <c r="D187" t="s">
        <v>19</v>
      </c>
      <c r="F187" s="2">
        <v>5</v>
      </c>
      <c r="G187" s="2">
        <f t="shared" si="2"/>
        <v>158.5</v>
      </c>
    </row>
    <row r="188" spans="1:7" hidden="1">
      <c r="A188" s="1">
        <v>43367</v>
      </c>
      <c r="B188" s="526">
        <v>16178</v>
      </c>
      <c r="C188" s="526" t="s">
        <v>28</v>
      </c>
      <c r="D188" t="s">
        <v>16</v>
      </c>
      <c r="F188" s="2">
        <v>108.5</v>
      </c>
      <c r="G188" s="2">
        <f t="shared" si="2"/>
        <v>50</v>
      </c>
    </row>
    <row r="189" spans="1:7" hidden="1">
      <c r="A189" s="1">
        <v>43367</v>
      </c>
      <c r="B189" s="526">
        <v>16178</v>
      </c>
      <c r="C189" s="526" t="s">
        <v>28</v>
      </c>
      <c r="D189" t="s">
        <v>17</v>
      </c>
      <c r="F189" s="2">
        <v>25</v>
      </c>
      <c r="G189" s="2">
        <f t="shared" si="2"/>
        <v>25</v>
      </c>
    </row>
    <row r="190" spans="1:7" hidden="1">
      <c r="A190" s="1">
        <v>43395</v>
      </c>
      <c r="B190" s="526">
        <v>9031</v>
      </c>
      <c r="C190" s="526" t="s">
        <v>28</v>
      </c>
      <c r="D190" t="s">
        <v>35</v>
      </c>
      <c r="F190" s="2">
        <v>25</v>
      </c>
      <c r="G190" s="2">
        <f t="shared" si="2"/>
        <v>0</v>
      </c>
    </row>
    <row r="191" spans="1:7" hidden="1">
      <c r="A191" s="1">
        <v>43373</v>
      </c>
      <c r="B191" s="526" t="s">
        <v>14</v>
      </c>
      <c r="C191" s="526" t="s">
        <v>29</v>
      </c>
      <c r="D191" t="s">
        <v>16</v>
      </c>
      <c r="E191" s="2">
        <v>111.2</v>
      </c>
      <c r="G191" s="2">
        <f t="shared" si="2"/>
        <v>111.2</v>
      </c>
    </row>
    <row r="192" spans="1:7" hidden="1">
      <c r="A192" s="1"/>
      <c r="B192" s="526"/>
      <c r="C192" s="526"/>
      <c r="D192" t="s">
        <v>17</v>
      </c>
      <c r="E192" s="2">
        <v>25</v>
      </c>
      <c r="G192" s="2">
        <f t="shared" si="2"/>
        <v>136.19999999999999</v>
      </c>
    </row>
    <row r="193" spans="1:7" hidden="1">
      <c r="A193" s="1"/>
      <c r="B193" s="526"/>
      <c r="C193" s="526"/>
      <c r="D193" t="s">
        <v>18</v>
      </c>
      <c r="E193" s="2">
        <v>60</v>
      </c>
      <c r="G193" s="2">
        <f t="shared" si="2"/>
        <v>196.2</v>
      </c>
    </row>
    <row r="194" spans="1:7" hidden="1">
      <c r="A194" s="1"/>
      <c r="B194" s="526"/>
      <c r="C194" s="526"/>
      <c r="D194" t="s">
        <v>19</v>
      </c>
      <c r="E194" s="2">
        <v>5</v>
      </c>
      <c r="G194" s="2">
        <f t="shared" si="2"/>
        <v>201.2</v>
      </c>
    </row>
    <row r="195" spans="1:7" hidden="1">
      <c r="A195" s="1">
        <v>43373</v>
      </c>
      <c r="B195" s="526" t="s">
        <v>114</v>
      </c>
      <c r="C195" s="526" t="s">
        <v>29</v>
      </c>
      <c r="D195" t="s">
        <v>18</v>
      </c>
      <c r="F195" s="2">
        <v>60</v>
      </c>
      <c r="G195" s="2">
        <f t="shared" si="2"/>
        <v>141.19999999999999</v>
      </c>
    </row>
    <row r="196" spans="1:7" hidden="1">
      <c r="A196" s="1">
        <v>43373</v>
      </c>
      <c r="B196" s="526" t="s">
        <v>114</v>
      </c>
      <c r="C196" s="526" t="s">
        <v>29</v>
      </c>
      <c r="D196" t="s">
        <v>19</v>
      </c>
      <c r="F196" s="2">
        <v>5</v>
      </c>
      <c r="G196" s="2">
        <f t="shared" si="2"/>
        <v>136.19999999999999</v>
      </c>
    </row>
    <row r="197" spans="1:7" hidden="1">
      <c r="A197" s="1">
        <v>43399</v>
      </c>
      <c r="B197" s="526">
        <v>16493</v>
      </c>
      <c r="C197" s="526" t="s">
        <v>29</v>
      </c>
      <c r="D197" t="s">
        <v>16</v>
      </c>
      <c r="F197" s="2">
        <v>111.2</v>
      </c>
      <c r="G197" s="2">
        <f t="shared" si="2"/>
        <v>24.999999999999986</v>
      </c>
    </row>
    <row r="198" spans="1:7" hidden="1">
      <c r="A198" s="1">
        <v>43399</v>
      </c>
      <c r="B198" s="526">
        <v>16493</v>
      </c>
      <c r="C198" s="526" t="s">
        <v>29</v>
      </c>
      <c r="D198" t="s">
        <v>17</v>
      </c>
      <c r="F198" s="2">
        <v>25</v>
      </c>
      <c r="G198" s="2">
        <f t="shared" si="2"/>
        <v>0</v>
      </c>
    </row>
    <row r="199" spans="1:7" hidden="1">
      <c r="A199" s="6">
        <v>43404</v>
      </c>
      <c r="B199" s="525" t="s">
        <v>14</v>
      </c>
      <c r="C199" s="525" t="s">
        <v>30</v>
      </c>
      <c r="D199" t="s">
        <v>16</v>
      </c>
      <c r="E199" s="2">
        <v>112</v>
      </c>
      <c r="G199" s="2">
        <f t="shared" si="2"/>
        <v>112</v>
      </c>
    </row>
    <row r="200" spans="1:7" hidden="1">
      <c r="A200" s="1"/>
      <c r="B200" s="526"/>
      <c r="C200" s="526"/>
      <c r="D200" t="s">
        <v>17</v>
      </c>
      <c r="E200" s="2">
        <v>30</v>
      </c>
      <c r="G200" s="2">
        <f t="shared" ref="G200:G265" si="3">+G199+E200-F200</f>
        <v>142</v>
      </c>
    </row>
    <row r="201" spans="1:7" hidden="1">
      <c r="A201" s="1"/>
      <c r="B201" s="526"/>
      <c r="C201" s="526"/>
      <c r="D201" t="s">
        <v>18</v>
      </c>
      <c r="E201" s="2">
        <v>60</v>
      </c>
      <c r="G201" s="2">
        <f t="shared" si="3"/>
        <v>202</v>
      </c>
    </row>
    <row r="202" spans="1:7" hidden="1">
      <c r="A202" s="1"/>
      <c r="B202" s="526"/>
      <c r="C202" s="526"/>
      <c r="D202" t="s">
        <v>19</v>
      </c>
      <c r="E202" s="2">
        <v>5</v>
      </c>
      <c r="G202" s="2">
        <f t="shared" si="3"/>
        <v>207</v>
      </c>
    </row>
    <row r="203" spans="1:7" hidden="1">
      <c r="A203" s="1">
        <v>43404</v>
      </c>
      <c r="B203" s="526" t="s">
        <v>114</v>
      </c>
      <c r="C203" s="526" t="s">
        <v>30</v>
      </c>
      <c r="D203" t="s">
        <v>18</v>
      </c>
      <c r="F203" s="2">
        <v>60</v>
      </c>
      <c r="G203" s="2">
        <f t="shared" si="3"/>
        <v>147</v>
      </c>
    </row>
    <row r="204" spans="1:7" hidden="1">
      <c r="A204" s="1">
        <v>43404</v>
      </c>
      <c r="B204" s="526" t="s">
        <v>114</v>
      </c>
      <c r="C204" s="526" t="s">
        <v>30</v>
      </c>
      <c r="D204" t="s">
        <v>19</v>
      </c>
      <c r="F204" s="2">
        <v>5</v>
      </c>
      <c r="G204" s="2">
        <f t="shared" si="3"/>
        <v>142</v>
      </c>
    </row>
    <row r="205" spans="1:7" hidden="1">
      <c r="A205" s="1">
        <v>43433</v>
      </c>
      <c r="B205" s="526">
        <v>16648</v>
      </c>
      <c r="C205" s="526" t="s">
        <v>30</v>
      </c>
      <c r="D205" t="s">
        <v>16</v>
      </c>
      <c r="F205" s="2">
        <v>112</v>
      </c>
      <c r="G205" s="2">
        <f t="shared" si="3"/>
        <v>30</v>
      </c>
    </row>
    <row r="206" spans="1:7" hidden="1">
      <c r="A206" s="1">
        <v>43433</v>
      </c>
      <c r="B206" s="526">
        <v>16648</v>
      </c>
      <c r="C206" s="526" t="s">
        <v>30</v>
      </c>
      <c r="D206" t="s">
        <v>17</v>
      </c>
      <c r="F206" s="2">
        <v>30</v>
      </c>
      <c r="G206" s="2">
        <f t="shared" si="3"/>
        <v>0</v>
      </c>
    </row>
    <row r="207" spans="1:7" hidden="1">
      <c r="A207" s="6">
        <v>43434</v>
      </c>
      <c r="B207" s="525" t="s">
        <v>14</v>
      </c>
      <c r="C207" s="525" t="s">
        <v>33</v>
      </c>
      <c r="D207" t="s">
        <v>16</v>
      </c>
      <c r="E207" s="2">
        <v>115</v>
      </c>
      <c r="G207" s="2">
        <f t="shared" si="3"/>
        <v>115</v>
      </c>
    </row>
    <row r="208" spans="1:7" hidden="1">
      <c r="A208" s="1"/>
      <c r="B208" s="526"/>
      <c r="C208" s="526"/>
      <c r="D208" t="s">
        <v>17</v>
      </c>
      <c r="E208" s="2">
        <v>30</v>
      </c>
      <c r="G208" s="2">
        <f t="shared" si="3"/>
        <v>145</v>
      </c>
    </row>
    <row r="209" spans="1:7" hidden="1">
      <c r="A209" s="1"/>
      <c r="B209" s="526"/>
      <c r="C209" s="526"/>
      <c r="D209" t="s">
        <v>18</v>
      </c>
      <c r="E209" s="2">
        <v>60</v>
      </c>
      <c r="G209" s="2">
        <f t="shared" si="3"/>
        <v>205</v>
      </c>
    </row>
    <row r="210" spans="1:7" hidden="1">
      <c r="A210" s="1"/>
      <c r="B210" s="526"/>
      <c r="C210" s="526"/>
      <c r="D210" t="s">
        <v>19</v>
      </c>
      <c r="E210" s="2">
        <v>5</v>
      </c>
      <c r="G210" s="2">
        <f t="shared" si="3"/>
        <v>210</v>
      </c>
    </row>
    <row r="211" spans="1:7" hidden="1">
      <c r="A211" s="1">
        <v>43434</v>
      </c>
      <c r="B211" s="526" t="s">
        <v>114</v>
      </c>
      <c r="C211" s="526" t="s">
        <v>33</v>
      </c>
      <c r="D211" t="s">
        <v>18</v>
      </c>
      <c r="F211" s="2">
        <v>60</v>
      </c>
      <c r="G211" s="2">
        <f t="shared" si="3"/>
        <v>150</v>
      </c>
    </row>
    <row r="212" spans="1:7" hidden="1">
      <c r="A212" s="1">
        <v>43434</v>
      </c>
      <c r="B212" s="526" t="s">
        <v>114</v>
      </c>
      <c r="C212" s="526" t="s">
        <v>33</v>
      </c>
      <c r="D212" t="s">
        <v>19</v>
      </c>
      <c r="F212" s="2">
        <v>2</v>
      </c>
      <c r="G212" s="2">
        <f t="shared" si="3"/>
        <v>148</v>
      </c>
    </row>
    <row r="213" spans="1:7" hidden="1">
      <c r="A213" s="1">
        <v>43482</v>
      </c>
      <c r="B213" s="526">
        <v>16954</v>
      </c>
      <c r="C213" s="526" t="s">
        <v>33</v>
      </c>
      <c r="D213" t="s">
        <v>16</v>
      </c>
      <c r="F213" s="2">
        <v>115</v>
      </c>
      <c r="G213" s="2">
        <f t="shared" si="3"/>
        <v>33</v>
      </c>
    </row>
    <row r="214" spans="1:7" hidden="1">
      <c r="A214" s="1">
        <v>43482</v>
      </c>
      <c r="B214" s="526">
        <v>16954</v>
      </c>
      <c r="C214" s="526" t="s">
        <v>33</v>
      </c>
      <c r="D214" t="s">
        <v>17</v>
      </c>
      <c r="F214" s="2">
        <v>30</v>
      </c>
      <c r="G214" s="2">
        <f t="shared" si="3"/>
        <v>3</v>
      </c>
    </row>
    <row r="215" spans="1:7" hidden="1">
      <c r="A215" s="1">
        <v>43482</v>
      </c>
      <c r="B215" s="526">
        <v>16954</v>
      </c>
      <c r="C215" s="526" t="s">
        <v>33</v>
      </c>
      <c r="D215" t="s">
        <v>19</v>
      </c>
      <c r="F215" s="2">
        <v>3</v>
      </c>
      <c r="G215" s="2">
        <f t="shared" si="3"/>
        <v>0</v>
      </c>
    </row>
    <row r="216" spans="1:7" hidden="1">
      <c r="A216" s="6">
        <v>43465</v>
      </c>
      <c r="B216" s="525" t="s">
        <v>14</v>
      </c>
      <c r="C216" s="525" t="s">
        <v>34</v>
      </c>
      <c r="D216" t="s">
        <v>16</v>
      </c>
      <c r="E216" s="2">
        <v>129.69999999999999</v>
      </c>
      <c r="G216" s="2">
        <f t="shared" si="3"/>
        <v>129.69999999999999</v>
      </c>
    </row>
    <row r="217" spans="1:7" hidden="1">
      <c r="A217" s="1"/>
      <c r="B217" s="526"/>
      <c r="C217" s="526"/>
      <c r="D217" t="s">
        <v>17</v>
      </c>
      <c r="E217" s="2">
        <v>30</v>
      </c>
      <c r="G217" s="2">
        <f t="shared" si="3"/>
        <v>159.69999999999999</v>
      </c>
    </row>
    <row r="218" spans="1:7" hidden="1">
      <c r="A218" s="1"/>
      <c r="B218" s="526"/>
      <c r="C218" s="526"/>
      <c r="D218" t="s">
        <v>18</v>
      </c>
      <c r="E218" s="2">
        <v>60</v>
      </c>
      <c r="G218" s="2">
        <f t="shared" si="3"/>
        <v>219.7</v>
      </c>
    </row>
    <row r="219" spans="1:7" hidden="1">
      <c r="A219" s="1"/>
      <c r="B219" s="526"/>
      <c r="C219" s="526"/>
      <c r="D219" t="s">
        <v>19</v>
      </c>
      <c r="E219" s="2">
        <v>5</v>
      </c>
      <c r="G219" s="2">
        <f t="shared" si="3"/>
        <v>224.7</v>
      </c>
    </row>
    <row r="220" spans="1:7" hidden="1">
      <c r="A220" s="1">
        <v>43465</v>
      </c>
      <c r="B220" s="526" t="s">
        <v>114</v>
      </c>
      <c r="C220" s="526" t="s">
        <v>34</v>
      </c>
      <c r="D220" t="s">
        <v>18</v>
      </c>
      <c r="F220" s="2">
        <v>60</v>
      </c>
      <c r="G220" s="2">
        <f t="shared" si="3"/>
        <v>164.7</v>
      </c>
    </row>
    <row r="221" spans="1:7" hidden="1">
      <c r="A221" s="1">
        <v>43465</v>
      </c>
      <c r="B221" s="526" t="s">
        <v>114</v>
      </c>
      <c r="C221" s="526" t="s">
        <v>34</v>
      </c>
      <c r="D221" t="s">
        <v>19</v>
      </c>
      <c r="F221" s="2">
        <v>5</v>
      </c>
      <c r="G221" s="2">
        <f t="shared" si="3"/>
        <v>159.69999999999999</v>
      </c>
    </row>
    <row r="222" spans="1:7" hidden="1">
      <c r="A222" s="1">
        <v>43501</v>
      </c>
      <c r="B222" s="526">
        <v>17107</v>
      </c>
      <c r="C222" s="526" t="s">
        <v>34</v>
      </c>
      <c r="D222" t="s">
        <v>16</v>
      </c>
      <c r="F222" s="2">
        <v>129.69999999999999</v>
      </c>
      <c r="G222" s="2">
        <f t="shared" si="3"/>
        <v>30</v>
      </c>
    </row>
    <row r="223" spans="1:7" hidden="1">
      <c r="A223" s="1">
        <v>43501</v>
      </c>
      <c r="B223" s="526">
        <v>17107</v>
      </c>
      <c r="C223" s="526" t="s">
        <v>34</v>
      </c>
      <c r="D223" t="s">
        <v>17</v>
      </c>
      <c r="F223" s="2">
        <v>30</v>
      </c>
      <c r="G223" s="2">
        <f t="shared" si="3"/>
        <v>0</v>
      </c>
    </row>
    <row r="224" spans="1:7" hidden="1">
      <c r="A224" s="6">
        <v>43496</v>
      </c>
      <c r="B224" s="525" t="s">
        <v>14</v>
      </c>
      <c r="C224" s="525" t="s">
        <v>15</v>
      </c>
      <c r="D224" t="s">
        <v>16</v>
      </c>
      <c r="E224" s="2">
        <v>152.19999999999999</v>
      </c>
      <c r="G224" s="2">
        <f t="shared" si="3"/>
        <v>152.19999999999999</v>
      </c>
    </row>
    <row r="225" spans="1:7" hidden="1">
      <c r="A225" s="1"/>
      <c r="B225" s="526"/>
      <c r="C225" s="526"/>
      <c r="D225" t="s">
        <v>17</v>
      </c>
      <c r="E225" s="2">
        <v>30</v>
      </c>
      <c r="G225" s="2">
        <f t="shared" si="3"/>
        <v>182.2</v>
      </c>
    </row>
    <row r="226" spans="1:7" hidden="1">
      <c r="A226" s="1"/>
      <c r="B226" s="526"/>
      <c r="C226" s="526"/>
      <c r="D226" t="s">
        <v>18</v>
      </c>
      <c r="E226" s="2">
        <v>60</v>
      </c>
      <c r="G226" s="2">
        <f t="shared" si="3"/>
        <v>242.2</v>
      </c>
    </row>
    <row r="227" spans="1:7" hidden="1">
      <c r="A227" s="1"/>
      <c r="B227" s="526"/>
      <c r="C227" s="526"/>
      <c r="D227" t="s">
        <v>19</v>
      </c>
      <c r="E227" s="2">
        <v>5</v>
      </c>
      <c r="G227" s="2">
        <f t="shared" si="3"/>
        <v>247.2</v>
      </c>
    </row>
    <row r="228" spans="1:7" hidden="1">
      <c r="A228" s="1">
        <v>43496</v>
      </c>
      <c r="B228" s="526" t="s">
        <v>114</v>
      </c>
      <c r="C228" s="526" t="s">
        <v>15</v>
      </c>
      <c r="D228" t="s">
        <v>18</v>
      </c>
      <c r="F228" s="2">
        <v>60</v>
      </c>
      <c r="G228" s="2">
        <f t="shared" si="3"/>
        <v>187.2</v>
      </c>
    </row>
    <row r="229" spans="1:7" hidden="1">
      <c r="A229" s="1">
        <v>43496</v>
      </c>
      <c r="B229" s="526" t="s">
        <v>114</v>
      </c>
      <c r="C229" s="526" t="s">
        <v>15</v>
      </c>
      <c r="D229" t="s">
        <v>19</v>
      </c>
      <c r="F229" s="2">
        <v>5</v>
      </c>
      <c r="G229" s="2">
        <f t="shared" si="3"/>
        <v>182.2</v>
      </c>
    </row>
    <row r="230" spans="1:7" hidden="1">
      <c r="A230" s="1">
        <v>43523</v>
      </c>
      <c r="B230" s="526">
        <v>17227</v>
      </c>
      <c r="C230" s="526" t="s">
        <v>15</v>
      </c>
      <c r="D230" t="s">
        <v>16</v>
      </c>
      <c r="F230" s="2">
        <v>152.19999999999999</v>
      </c>
      <c r="G230" s="2">
        <f t="shared" si="3"/>
        <v>30</v>
      </c>
    </row>
    <row r="231" spans="1:7" hidden="1">
      <c r="A231" s="1">
        <v>43523</v>
      </c>
      <c r="B231" s="526">
        <v>17227</v>
      </c>
      <c r="C231" s="526" t="s">
        <v>15</v>
      </c>
      <c r="D231" t="s">
        <v>17</v>
      </c>
      <c r="F231" s="2">
        <v>30</v>
      </c>
      <c r="G231" s="2">
        <f t="shared" si="3"/>
        <v>0</v>
      </c>
    </row>
    <row r="232" spans="1:7" hidden="1">
      <c r="A232" s="6">
        <v>43524</v>
      </c>
      <c r="B232" s="525" t="s">
        <v>14</v>
      </c>
      <c r="C232" s="525" t="s">
        <v>20</v>
      </c>
      <c r="D232" t="s">
        <v>16</v>
      </c>
      <c r="E232" s="2">
        <v>160.9</v>
      </c>
      <c r="G232" s="2">
        <f t="shared" si="3"/>
        <v>160.9</v>
      </c>
    </row>
    <row r="233" spans="1:7" hidden="1">
      <c r="A233" s="1"/>
      <c r="B233" s="526"/>
      <c r="C233" s="526"/>
      <c r="D233" t="s">
        <v>17</v>
      </c>
      <c r="E233" s="2">
        <v>36.700000000000003</v>
      </c>
      <c r="G233" s="2">
        <f t="shared" si="3"/>
        <v>197.60000000000002</v>
      </c>
    </row>
    <row r="234" spans="1:7" hidden="1">
      <c r="A234" s="1"/>
      <c r="B234" s="526"/>
      <c r="C234" s="526"/>
      <c r="D234" t="s">
        <v>18</v>
      </c>
      <c r="E234" s="2">
        <v>56</v>
      </c>
      <c r="G234" s="2">
        <f t="shared" si="3"/>
        <v>253.60000000000002</v>
      </c>
    </row>
    <row r="235" spans="1:7" hidden="1">
      <c r="A235" s="1"/>
      <c r="B235" s="526"/>
      <c r="C235" s="526"/>
      <c r="D235" t="s">
        <v>19</v>
      </c>
      <c r="E235" s="2">
        <v>5</v>
      </c>
      <c r="G235" s="2">
        <f t="shared" si="3"/>
        <v>258.60000000000002</v>
      </c>
    </row>
    <row r="236" spans="1:7" hidden="1">
      <c r="A236" s="1">
        <v>43524</v>
      </c>
      <c r="B236" s="526" t="s">
        <v>114</v>
      </c>
      <c r="C236" s="526" t="s">
        <v>20</v>
      </c>
      <c r="D236" t="s">
        <v>18</v>
      </c>
      <c r="F236" s="2">
        <v>52</v>
      </c>
      <c r="G236" s="2">
        <f t="shared" si="3"/>
        <v>206.60000000000002</v>
      </c>
    </row>
    <row r="237" spans="1:7" hidden="1">
      <c r="A237" s="1">
        <v>43552</v>
      </c>
      <c r="B237" s="526">
        <v>17535</v>
      </c>
      <c r="C237" s="526" t="s">
        <v>20</v>
      </c>
      <c r="D237" t="s">
        <v>16</v>
      </c>
      <c r="F237" s="2">
        <v>160.9</v>
      </c>
      <c r="G237" s="2">
        <f t="shared" si="3"/>
        <v>45.700000000000017</v>
      </c>
    </row>
    <row r="238" spans="1:7" hidden="1">
      <c r="A238" s="1">
        <v>43552</v>
      </c>
      <c r="B238" s="526">
        <v>17535</v>
      </c>
      <c r="C238" s="526" t="s">
        <v>20</v>
      </c>
      <c r="D238" t="s">
        <v>18</v>
      </c>
      <c r="F238" s="2">
        <v>4</v>
      </c>
      <c r="G238" s="2">
        <f t="shared" si="3"/>
        <v>41.700000000000017</v>
      </c>
    </row>
    <row r="239" spans="1:7" hidden="1">
      <c r="A239" s="1">
        <v>43552</v>
      </c>
      <c r="B239" s="526">
        <v>17535</v>
      </c>
      <c r="C239" s="526" t="s">
        <v>20</v>
      </c>
      <c r="D239" t="s">
        <v>19</v>
      </c>
      <c r="F239" s="2">
        <v>5</v>
      </c>
      <c r="G239" s="2">
        <f t="shared" si="3"/>
        <v>36.700000000000017</v>
      </c>
    </row>
    <row r="240" spans="1:7" hidden="1">
      <c r="A240" s="1">
        <v>43579</v>
      </c>
      <c r="B240" s="526">
        <v>17678</v>
      </c>
      <c r="C240" s="526" t="s">
        <v>20</v>
      </c>
      <c r="D240" t="s">
        <v>17</v>
      </c>
      <c r="F240" s="2">
        <v>36.700000000000003</v>
      </c>
      <c r="G240" s="2">
        <f t="shared" si="3"/>
        <v>0</v>
      </c>
    </row>
    <row r="241" spans="1:7" hidden="1">
      <c r="A241" s="6">
        <v>43555</v>
      </c>
      <c r="B241" s="525" t="s">
        <v>14</v>
      </c>
      <c r="C241" s="525" t="s">
        <v>23</v>
      </c>
      <c r="D241" t="s">
        <v>16</v>
      </c>
      <c r="E241" s="2">
        <v>149.4</v>
      </c>
      <c r="G241" s="2">
        <f t="shared" si="3"/>
        <v>149.4</v>
      </c>
    </row>
    <row r="242" spans="1:7" hidden="1">
      <c r="A242" s="1"/>
      <c r="B242" s="526"/>
      <c r="C242" s="526"/>
      <c r="D242" t="s">
        <v>17</v>
      </c>
      <c r="E242" s="2">
        <v>29.2</v>
      </c>
      <c r="G242" s="2">
        <f t="shared" si="3"/>
        <v>178.6</v>
      </c>
    </row>
    <row r="243" spans="1:7" hidden="1">
      <c r="A243" s="1"/>
      <c r="B243" s="526"/>
      <c r="C243" s="526"/>
      <c r="D243" t="s">
        <v>18</v>
      </c>
      <c r="E243" s="2">
        <v>60</v>
      </c>
      <c r="G243" s="2">
        <f t="shared" si="3"/>
        <v>238.6</v>
      </c>
    </row>
    <row r="244" spans="1:7" hidden="1">
      <c r="A244" s="1"/>
      <c r="B244" s="526"/>
      <c r="C244" s="526"/>
      <c r="D244" t="s">
        <v>19</v>
      </c>
      <c r="E244" s="2">
        <v>5</v>
      </c>
      <c r="G244" s="2">
        <f t="shared" si="3"/>
        <v>243.6</v>
      </c>
    </row>
    <row r="245" spans="1:7" hidden="1">
      <c r="A245" s="1">
        <v>43555</v>
      </c>
      <c r="B245" s="526" t="s">
        <v>114</v>
      </c>
      <c r="C245" s="526" t="s">
        <v>23</v>
      </c>
      <c r="D245" t="s">
        <v>18</v>
      </c>
      <c r="F245" s="2">
        <v>60</v>
      </c>
      <c r="G245" s="2">
        <f t="shared" si="3"/>
        <v>183.6</v>
      </c>
    </row>
    <row r="246" spans="1:7" hidden="1">
      <c r="A246" s="1">
        <v>43555</v>
      </c>
      <c r="B246" s="526" t="s">
        <v>114</v>
      </c>
      <c r="C246" s="526" t="s">
        <v>23</v>
      </c>
      <c r="D246" t="s">
        <v>19</v>
      </c>
      <c r="F246" s="2">
        <v>5</v>
      </c>
      <c r="G246" s="2">
        <f t="shared" si="3"/>
        <v>178.6</v>
      </c>
    </row>
    <row r="247" spans="1:7" hidden="1">
      <c r="A247" s="1">
        <v>43589</v>
      </c>
      <c r="B247" s="526">
        <v>17787</v>
      </c>
      <c r="C247" s="526" t="s">
        <v>23</v>
      </c>
      <c r="D247" t="s">
        <v>16</v>
      </c>
      <c r="F247" s="2">
        <v>149.4</v>
      </c>
      <c r="G247" s="2">
        <f t="shared" si="3"/>
        <v>29.199999999999989</v>
      </c>
    </row>
    <row r="248" spans="1:7" hidden="1">
      <c r="A248" s="1">
        <v>43589</v>
      </c>
      <c r="B248" s="526">
        <v>17787</v>
      </c>
      <c r="C248" s="526" t="s">
        <v>23</v>
      </c>
      <c r="D248" t="s">
        <v>17</v>
      </c>
      <c r="F248" s="2">
        <v>29.2</v>
      </c>
      <c r="G248" s="2">
        <f t="shared" si="3"/>
        <v>0</v>
      </c>
    </row>
    <row r="249" spans="1:7" hidden="1">
      <c r="A249" s="6">
        <v>43585</v>
      </c>
      <c r="B249" s="525" t="s">
        <v>14</v>
      </c>
      <c r="C249" s="525" t="s">
        <v>24</v>
      </c>
      <c r="D249" t="s">
        <v>16</v>
      </c>
      <c r="E249" s="2">
        <v>151.19999999999999</v>
      </c>
      <c r="G249" s="2">
        <f t="shared" si="3"/>
        <v>151.19999999999999</v>
      </c>
    </row>
    <row r="250" spans="1:7" hidden="1">
      <c r="A250" s="1"/>
      <c r="B250" s="526"/>
      <c r="C250" s="526"/>
      <c r="D250" t="s">
        <v>17</v>
      </c>
      <c r="E250" s="2">
        <v>26.6</v>
      </c>
      <c r="G250" s="2">
        <f t="shared" si="3"/>
        <v>177.79999999999998</v>
      </c>
    </row>
    <row r="251" spans="1:7" hidden="1">
      <c r="A251" s="1"/>
      <c r="B251" s="526"/>
      <c r="C251" s="526"/>
      <c r="D251" t="s">
        <v>18</v>
      </c>
      <c r="E251" s="2">
        <v>60</v>
      </c>
      <c r="G251" s="2">
        <f t="shared" si="3"/>
        <v>237.79999999999998</v>
      </c>
    </row>
    <row r="252" spans="1:7" hidden="1">
      <c r="A252" s="1"/>
      <c r="B252" s="526"/>
      <c r="C252" s="526"/>
      <c r="D252" t="s">
        <v>19</v>
      </c>
      <c r="E252" s="2">
        <v>5</v>
      </c>
      <c r="G252" s="2">
        <f t="shared" si="3"/>
        <v>242.79999999999998</v>
      </c>
    </row>
    <row r="253" spans="1:7" hidden="1">
      <c r="A253" s="1">
        <v>43585</v>
      </c>
      <c r="B253" s="526" t="s">
        <v>114</v>
      </c>
      <c r="C253" s="526" t="s">
        <v>24</v>
      </c>
      <c r="D253" t="s">
        <v>18</v>
      </c>
      <c r="F253" s="2">
        <v>60</v>
      </c>
      <c r="G253" s="2">
        <f t="shared" si="3"/>
        <v>182.79999999999998</v>
      </c>
    </row>
    <row r="254" spans="1:7" hidden="1">
      <c r="A254" s="1">
        <v>43585</v>
      </c>
      <c r="B254" s="526" t="s">
        <v>114</v>
      </c>
      <c r="C254" s="526" t="s">
        <v>24</v>
      </c>
      <c r="D254" t="s">
        <v>19</v>
      </c>
      <c r="F254" s="2">
        <v>5</v>
      </c>
      <c r="G254" s="2">
        <f t="shared" si="3"/>
        <v>177.79999999999998</v>
      </c>
    </row>
    <row r="255" spans="1:7" hidden="1">
      <c r="A255" s="1">
        <v>43608</v>
      </c>
      <c r="B255" s="526">
        <v>17947</v>
      </c>
      <c r="C255" s="526" t="s">
        <v>24</v>
      </c>
      <c r="D255" t="s">
        <v>16</v>
      </c>
      <c r="F255" s="2">
        <v>151.19999999999999</v>
      </c>
      <c r="G255" s="2">
        <f t="shared" si="3"/>
        <v>26.599999999999994</v>
      </c>
    </row>
    <row r="256" spans="1:7" hidden="1">
      <c r="A256" s="1">
        <v>43608</v>
      </c>
      <c r="B256" s="526">
        <v>17947</v>
      </c>
      <c r="C256" s="526" t="s">
        <v>24</v>
      </c>
      <c r="D256" t="s">
        <v>17</v>
      </c>
      <c r="F256" s="2">
        <v>26.6</v>
      </c>
      <c r="G256" s="2">
        <f t="shared" si="3"/>
        <v>0</v>
      </c>
    </row>
    <row r="257" spans="1:7" hidden="1">
      <c r="A257" s="6">
        <v>43616</v>
      </c>
      <c r="B257" s="525" t="s">
        <v>14</v>
      </c>
      <c r="C257" s="525" t="s">
        <v>25</v>
      </c>
      <c r="D257" t="s">
        <v>16</v>
      </c>
      <c r="E257" s="2">
        <v>123.8</v>
      </c>
      <c r="G257" s="2">
        <f t="shared" si="3"/>
        <v>123.8</v>
      </c>
    </row>
    <row r="258" spans="1:7" hidden="1">
      <c r="A258" s="1"/>
      <c r="B258" s="526"/>
      <c r="C258" s="526"/>
      <c r="D258" t="s">
        <v>17</v>
      </c>
      <c r="E258" s="2">
        <v>30.9</v>
      </c>
      <c r="G258" s="2">
        <f t="shared" si="3"/>
        <v>154.69999999999999</v>
      </c>
    </row>
    <row r="259" spans="1:7" hidden="1">
      <c r="A259" s="1"/>
      <c r="B259" s="526"/>
      <c r="C259" s="526"/>
      <c r="D259" t="s">
        <v>18</v>
      </c>
      <c r="E259" s="2">
        <v>60</v>
      </c>
      <c r="G259" s="2">
        <f t="shared" si="3"/>
        <v>214.7</v>
      </c>
    </row>
    <row r="260" spans="1:7" hidden="1">
      <c r="A260" s="1"/>
      <c r="B260" s="526"/>
      <c r="C260" s="526"/>
      <c r="D260" t="s">
        <v>19</v>
      </c>
      <c r="E260" s="2">
        <v>5</v>
      </c>
      <c r="G260" s="2">
        <f t="shared" si="3"/>
        <v>219.7</v>
      </c>
    </row>
    <row r="261" spans="1:7" hidden="1">
      <c r="A261" s="1"/>
      <c r="B261" s="526"/>
      <c r="C261" s="526"/>
      <c r="D261" t="s">
        <v>39</v>
      </c>
      <c r="E261" s="2">
        <v>10</v>
      </c>
      <c r="G261" s="2">
        <f t="shared" si="3"/>
        <v>229.7</v>
      </c>
    </row>
    <row r="262" spans="1:7" hidden="1">
      <c r="A262" s="1">
        <v>43616</v>
      </c>
      <c r="B262" s="526" t="s">
        <v>114</v>
      </c>
      <c r="C262" s="526" t="s">
        <v>25</v>
      </c>
      <c r="D262" t="s">
        <v>18</v>
      </c>
      <c r="F262" s="2">
        <v>60</v>
      </c>
      <c r="G262" s="2">
        <f t="shared" si="3"/>
        <v>169.7</v>
      </c>
    </row>
    <row r="263" spans="1:7" hidden="1">
      <c r="A263" s="1">
        <v>43616</v>
      </c>
      <c r="B263" s="526" t="s">
        <v>114</v>
      </c>
      <c r="C263" s="526" t="s">
        <v>25</v>
      </c>
      <c r="D263" t="s">
        <v>19</v>
      </c>
      <c r="F263" s="2">
        <v>5</v>
      </c>
      <c r="G263" s="2">
        <f t="shared" si="3"/>
        <v>164.7</v>
      </c>
    </row>
    <row r="264" spans="1:7" hidden="1">
      <c r="A264" s="1">
        <v>43650</v>
      </c>
      <c r="B264" s="526">
        <v>18170</v>
      </c>
      <c r="C264" s="526" t="s">
        <v>25</v>
      </c>
      <c r="D264" t="s">
        <v>16</v>
      </c>
      <c r="F264" s="2">
        <v>123.8</v>
      </c>
      <c r="G264" s="2">
        <f t="shared" si="3"/>
        <v>40.899999999999991</v>
      </c>
    </row>
    <row r="265" spans="1:7" hidden="1">
      <c r="A265" s="1">
        <v>43650</v>
      </c>
      <c r="B265" s="526">
        <v>18170</v>
      </c>
      <c r="C265" s="526" t="s">
        <v>25</v>
      </c>
      <c r="D265" t="s">
        <v>17</v>
      </c>
      <c r="F265" s="2">
        <v>30.9</v>
      </c>
      <c r="G265" s="2">
        <f t="shared" si="3"/>
        <v>9.9999999999999929</v>
      </c>
    </row>
    <row r="266" spans="1:7" hidden="1">
      <c r="A266" s="1">
        <v>43739</v>
      </c>
      <c r="B266" s="526">
        <v>18843</v>
      </c>
      <c r="C266" s="526" t="s">
        <v>25</v>
      </c>
      <c r="D266" t="s">
        <v>39</v>
      </c>
      <c r="F266" s="2">
        <v>10</v>
      </c>
      <c r="G266" s="2">
        <f t="shared" ref="G266:G329" si="4">+G265+E266-F266</f>
        <v>0</v>
      </c>
    </row>
    <row r="267" spans="1:7" hidden="1">
      <c r="A267" s="6">
        <v>43646</v>
      </c>
      <c r="B267" s="525" t="s">
        <v>14</v>
      </c>
      <c r="C267" s="525" t="s">
        <v>26</v>
      </c>
      <c r="D267" t="s">
        <v>16</v>
      </c>
      <c r="E267" s="2">
        <v>109.6</v>
      </c>
      <c r="G267" s="2">
        <f t="shared" si="4"/>
        <v>109.6</v>
      </c>
    </row>
    <row r="268" spans="1:7" hidden="1">
      <c r="A268" s="1"/>
      <c r="B268" s="526"/>
      <c r="C268" s="526"/>
      <c r="D268" t="s">
        <v>17</v>
      </c>
      <c r="E268" s="2">
        <v>29.5</v>
      </c>
      <c r="G268" s="2">
        <f t="shared" si="4"/>
        <v>139.1</v>
      </c>
    </row>
    <row r="269" spans="1:7" hidden="1">
      <c r="A269" s="1"/>
      <c r="B269" s="526"/>
      <c r="C269" s="526"/>
      <c r="D269" t="s">
        <v>18</v>
      </c>
      <c r="E269" s="2">
        <v>60</v>
      </c>
      <c r="G269" s="2">
        <f t="shared" si="4"/>
        <v>199.1</v>
      </c>
    </row>
    <row r="270" spans="1:7" hidden="1">
      <c r="A270" s="1"/>
      <c r="B270" s="526"/>
      <c r="C270" s="526"/>
      <c r="D270" t="s">
        <v>19</v>
      </c>
      <c r="E270" s="2">
        <v>5</v>
      </c>
      <c r="G270" s="2">
        <f t="shared" si="4"/>
        <v>204.1</v>
      </c>
    </row>
    <row r="271" spans="1:7" hidden="1">
      <c r="A271" s="1">
        <v>43646</v>
      </c>
      <c r="B271" s="526" t="s">
        <v>114</v>
      </c>
      <c r="C271" s="526" t="s">
        <v>26</v>
      </c>
      <c r="D271" t="s">
        <v>18</v>
      </c>
      <c r="F271" s="2">
        <v>54</v>
      </c>
      <c r="G271" s="2">
        <f t="shared" si="4"/>
        <v>150.1</v>
      </c>
    </row>
    <row r="272" spans="1:7" hidden="1">
      <c r="A272" s="1">
        <v>43671</v>
      </c>
      <c r="B272" s="526">
        <v>18321</v>
      </c>
      <c r="C272" s="526" t="s">
        <v>26</v>
      </c>
      <c r="D272" t="s">
        <v>16</v>
      </c>
      <c r="F272" s="2">
        <v>109.6</v>
      </c>
      <c r="G272" s="2">
        <f t="shared" si="4"/>
        <v>40.5</v>
      </c>
    </row>
    <row r="273" spans="1:7" hidden="1">
      <c r="A273" s="1">
        <v>43671</v>
      </c>
      <c r="B273" s="526">
        <v>18321</v>
      </c>
      <c r="C273" s="526" t="s">
        <v>26</v>
      </c>
      <c r="D273" t="s">
        <v>17</v>
      </c>
      <c r="F273" s="2">
        <v>29.5</v>
      </c>
      <c r="G273" s="2">
        <f t="shared" si="4"/>
        <v>11</v>
      </c>
    </row>
    <row r="274" spans="1:7" hidden="1">
      <c r="A274" s="1">
        <v>43739</v>
      </c>
      <c r="B274" s="526">
        <v>18843</v>
      </c>
      <c r="C274" s="526" t="s">
        <v>27</v>
      </c>
      <c r="D274" t="s">
        <v>18</v>
      </c>
      <c r="F274" s="2">
        <v>6</v>
      </c>
      <c r="G274" s="2">
        <f t="shared" si="4"/>
        <v>5</v>
      </c>
    </row>
    <row r="275" spans="1:7" hidden="1">
      <c r="A275" s="1">
        <v>43739</v>
      </c>
      <c r="B275" s="526">
        <v>18843</v>
      </c>
      <c r="C275" s="526" t="s">
        <v>27</v>
      </c>
      <c r="D275" t="s">
        <v>19</v>
      </c>
      <c r="F275" s="2">
        <v>5</v>
      </c>
      <c r="G275" s="2">
        <f t="shared" si="4"/>
        <v>0</v>
      </c>
    </row>
    <row r="276" spans="1:7" hidden="1">
      <c r="A276" s="6">
        <v>43677</v>
      </c>
      <c r="B276" s="525" t="s">
        <v>14</v>
      </c>
      <c r="C276" s="525" t="s">
        <v>27</v>
      </c>
      <c r="D276" t="s">
        <v>16</v>
      </c>
      <c r="E276" s="2">
        <v>109.7</v>
      </c>
      <c r="G276" s="2">
        <f t="shared" si="4"/>
        <v>109.7</v>
      </c>
    </row>
    <row r="277" spans="1:7" hidden="1">
      <c r="A277" s="1"/>
      <c r="B277" s="526"/>
      <c r="C277" s="526"/>
      <c r="D277" t="s">
        <v>17</v>
      </c>
      <c r="E277" s="2">
        <v>28.6</v>
      </c>
      <c r="G277" s="2">
        <f t="shared" si="4"/>
        <v>138.30000000000001</v>
      </c>
    </row>
    <row r="278" spans="1:7" hidden="1">
      <c r="A278" s="1"/>
      <c r="B278" s="526"/>
      <c r="C278" s="526"/>
      <c r="D278" t="s">
        <v>18</v>
      </c>
      <c r="E278" s="2">
        <v>60</v>
      </c>
      <c r="G278" s="2">
        <f t="shared" si="4"/>
        <v>198.3</v>
      </c>
    </row>
    <row r="279" spans="1:7" hidden="1">
      <c r="A279" s="1"/>
      <c r="B279" s="526"/>
      <c r="C279" s="526"/>
      <c r="D279" t="s">
        <v>19</v>
      </c>
      <c r="E279" s="2">
        <v>5</v>
      </c>
      <c r="G279" s="2">
        <f t="shared" si="4"/>
        <v>203.3</v>
      </c>
    </row>
    <row r="280" spans="1:7" hidden="1">
      <c r="A280" s="1">
        <v>43677</v>
      </c>
      <c r="B280" s="526" t="s">
        <v>114</v>
      </c>
      <c r="C280" s="526" t="s">
        <v>27</v>
      </c>
      <c r="D280" t="s">
        <v>18</v>
      </c>
      <c r="F280" s="2">
        <v>60</v>
      </c>
      <c r="G280" s="2">
        <f t="shared" si="4"/>
        <v>143.30000000000001</v>
      </c>
    </row>
    <row r="281" spans="1:7" hidden="1">
      <c r="A281" s="1">
        <v>43677</v>
      </c>
      <c r="B281" s="526" t="s">
        <v>114</v>
      </c>
      <c r="C281" s="526" t="s">
        <v>27</v>
      </c>
      <c r="D281" t="s">
        <v>19</v>
      </c>
      <c r="F281" s="2">
        <v>5</v>
      </c>
      <c r="G281" s="2">
        <f t="shared" si="4"/>
        <v>138.30000000000001</v>
      </c>
    </row>
    <row r="282" spans="1:7" hidden="1">
      <c r="A282" s="1">
        <v>43714</v>
      </c>
      <c r="B282" s="526">
        <v>18640</v>
      </c>
      <c r="C282" s="526" t="s">
        <v>27</v>
      </c>
      <c r="D282" t="s">
        <v>16</v>
      </c>
      <c r="F282" s="2">
        <v>109.7</v>
      </c>
      <c r="G282" s="2">
        <f t="shared" si="4"/>
        <v>28.600000000000009</v>
      </c>
    </row>
    <row r="283" spans="1:7" hidden="1">
      <c r="A283" s="1">
        <v>43714</v>
      </c>
      <c r="B283" s="526">
        <v>18640</v>
      </c>
      <c r="C283" s="526" t="s">
        <v>27</v>
      </c>
      <c r="D283" t="s">
        <v>17</v>
      </c>
      <c r="F283" s="2">
        <v>28.6</v>
      </c>
      <c r="G283" s="2">
        <f t="shared" si="4"/>
        <v>0</v>
      </c>
    </row>
    <row r="284" spans="1:7" hidden="1">
      <c r="A284" s="6">
        <v>43708</v>
      </c>
      <c r="B284" s="525" t="s">
        <v>14</v>
      </c>
      <c r="C284" s="525" t="s">
        <v>28</v>
      </c>
      <c r="D284" t="s">
        <v>16</v>
      </c>
      <c r="E284" s="2">
        <v>106.7</v>
      </c>
      <c r="G284" s="2">
        <f t="shared" si="4"/>
        <v>106.7</v>
      </c>
    </row>
    <row r="285" spans="1:7" hidden="1">
      <c r="A285" s="1"/>
      <c r="B285" s="526"/>
      <c r="C285" s="526"/>
      <c r="D285" t="s">
        <v>17</v>
      </c>
      <c r="E285" s="2">
        <v>27.7</v>
      </c>
      <c r="G285" s="2">
        <f t="shared" si="4"/>
        <v>134.4</v>
      </c>
    </row>
    <row r="286" spans="1:7" hidden="1">
      <c r="A286" s="1"/>
      <c r="B286" s="526"/>
      <c r="C286" s="526"/>
      <c r="D286" t="s">
        <v>18</v>
      </c>
      <c r="E286" s="2">
        <v>60</v>
      </c>
      <c r="G286" s="2">
        <f t="shared" si="4"/>
        <v>194.4</v>
      </c>
    </row>
    <row r="287" spans="1:7" hidden="1">
      <c r="A287" s="1"/>
      <c r="B287" s="526"/>
      <c r="C287" s="526"/>
      <c r="D287" t="s">
        <v>19</v>
      </c>
      <c r="E287" s="2">
        <v>5</v>
      </c>
      <c r="G287" s="2">
        <f t="shared" si="4"/>
        <v>199.4</v>
      </c>
    </row>
    <row r="288" spans="1:7" hidden="1">
      <c r="A288" s="1"/>
      <c r="B288" s="526"/>
      <c r="C288" s="526"/>
      <c r="D288" t="s">
        <v>41</v>
      </c>
      <c r="E288" s="2">
        <v>10</v>
      </c>
      <c r="G288" s="2">
        <f t="shared" si="4"/>
        <v>209.4</v>
      </c>
    </row>
    <row r="289" spans="1:7" hidden="1">
      <c r="A289" s="1">
        <v>43708</v>
      </c>
      <c r="B289" s="526" t="s">
        <v>114</v>
      </c>
      <c r="C289" s="526" t="s">
        <v>28</v>
      </c>
      <c r="D289" t="s">
        <v>18</v>
      </c>
      <c r="F289" s="2">
        <v>60</v>
      </c>
      <c r="G289" s="2">
        <f t="shared" si="4"/>
        <v>149.4</v>
      </c>
    </row>
    <row r="290" spans="1:7" hidden="1">
      <c r="A290" s="1">
        <v>43708</v>
      </c>
      <c r="B290" s="526" t="s">
        <v>114</v>
      </c>
      <c r="C290" s="526" t="s">
        <v>28</v>
      </c>
      <c r="D290" t="s">
        <v>19</v>
      </c>
      <c r="F290" s="2">
        <v>5</v>
      </c>
      <c r="G290" s="2">
        <f t="shared" si="4"/>
        <v>144.4</v>
      </c>
    </row>
    <row r="291" spans="1:7" hidden="1">
      <c r="A291" s="1">
        <v>43732</v>
      </c>
      <c r="B291" s="526">
        <v>18765</v>
      </c>
      <c r="C291" s="526" t="s">
        <v>28</v>
      </c>
      <c r="D291" t="s">
        <v>16</v>
      </c>
      <c r="F291" s="2">
        <v>106.7</v>
      </c>
      <c r="G291" s="2">
        <f t="shared" si="4"/>
        <v>37.700000000000003</v>
      </c>
    </row>
    <row r="292" spans="1:7" hidden="1">
      <c r="A292" s="1">
        <v>43732</v>
      </c>
      <c r="B292" s="526">
        <v>18765</v>
      </c>
      <c r="C292" s="526" t="s">
        <v>28</v>
      </c>
      <c r="D292" t="s">
        <v>17</v>
      </c>
      <c r="F292" s="2">
        <v>27.7</v>
      </c>
      <c r="G292" s="2">
        <f t="shared" si="4"/>
        <v>10.000000000000004</v>
      </c>
    </row>
    <row r="293" spans="1:7" hidden="1">
      <c r="A293" s="1">
        <v>43739</v>
      </c>
      <c r="B293" s="526">
        <v>18843</v>
      </c>
      <c r="C293" s="526" t="s">
        <v>28</v>
      </c>
      <c r="D293" t="s">
        <v>41</v>
      </c>
      <c r="F293" s="2">
        <v>10</v>
      </c>
      <c r="G293" s="2">
        <f>+G292+E293-F293</f>
        <v>0</v>
      </c>
    </row>
    <row r="294" spans="1:7" hidden="1">
      <c r="A294" s="6">
        <v>43738</v>
      </c>
      <c r="B294" s="525" t="s">
        <v>14</v>
      </c>
      <c r="C294" s="525" t="s">
        <v>29</v>
      </c>
      <c r="D294" t="s">
        <v>16</v>
      </c>
      <c r="E294" s="2">
        <v>107.1</v>
      </c>
      <c r="G294" s="2">
        <f t="shared" si="4"/>
        <v>107.1</v>
      </c>
    </row>
    <row r="295" spans="1:7" hidden="1">
      <c r="A295" s="1"/>
      <c r="B295" s="526"/>
      <c r="C295" s="526"/>
      <c r="D295" t="s">
        <v>17</v>
      </c>
      <c r="E295" s="2">
        <v>28.1</v>
      </c>
      <c r="G295" s="2">
        <f>+G294+E295-F295</f>
        <v>135.19999999999999</v>
      </c>
    </row>
    <row r="296" spans="1:7" hidden="1">
      <c r="A296" s="1"/>
      <c r="B296" s="526"/>
      <c r="C296" s="526"/>
      <c r="D296" t="s">
        <v>18</v>
      </c>
      <c r="E296" s="2">
        <v>60</v>
      </c>
      <c r="G296" s="2">
        <f t="shared" si="4"/>
        <v>195.2</v>
      </c>
    </row>
    <row r="297" spans="1:7" hidden="1">
      <c r="A297" s="1"/>
      <c r="B297" s="526"/>
      <c r="C297" s="526"/>
      <c r="D297" t="s">
        <v>19</v>
      </c>
      <c r="E297" s="2">
        <v>5</v>
      </c>
      <c r="G297" s="2">
        <f t="shared" si="4"/>
        <v>200.2</v>
      </c>
    </row>
    <row r="298" spans="1:7" hidden="1">
      <c r="A298" s="1">
        <v>43738</v>
      </c>
      <c r="B298" s="526" t="s">
        <v>114</v>
      </c>
      <c r="C298" s="526" t="s">
        <v>29</v>
      </c>
      <c r="D298" t="s">
        <v>18</v>
      </c>
      <c r="F298" s="2">
        <v>60</v>
      </c>
      <c r="G298" s="2">
        <f t="shared" si="4"/>
        <v>140.19999999999999</v>
      </c>
    </row>
    <row r="299" spans="1:7" hidden="1">
      <c r="A299" s="1">
        <v>43738</v>
      </c>
      <c r="B299" s="526" t="s">
        <v>114</v>
      </c>
      <c r="C299" s="526" t="s">
        <v>29</v>
      </c>
      <c r="D299" t="s">
        <v>19</v>
      </c>
      <c r="F299" s="2">
        <v>5</v>
      </c>
      <c r="G299" s="2">
        <f t="shared" si="4"/>
        <v>135.19999999999999</v>
      </c>
    </row>
    <row r="300" spans="1:7" hidden="1">
      <c r="A300" s="1">
        <v>43763</v>
      </c>
      <c r="B300" s="526">
        <v>19009</v>
      </c>
      <c r="C300" s="526" t="s">
        <v>29</v>
      </c>
      <c r="D300" t="s">
        <v>16</v>
      </c>
      <c r="F300" s="2">
        <v>107.1</v>
      </c>
      <c r="G300" s="2">
        <f t="shared" si="4"/>
        <v>28.099999999999994</v>
      </c>
    </row>
    <row r="301" spans="1:7" hidden="1">
      <c r="A301" s="1">
        <v>43763</v>
      </c>
      <c r="B301" s="526">
        <v>19009</v>
      </c>
      <c r="C301" s="526" t="s">
        <v>29</v>
      </c>
      <c r="D301" t="s">
        <v>17</v>
      </c>
      <c r="F301" s="2">
        <v>28.1</v>
      </c>
      <c r="G301" s="2">
        <f t="shared" si="4"/>
        <v>0</v>
      </c>
    </row>
    <row r="302" spans="1:7" hidden="1">
      <c r="A302" s="6">
        <v>43769</v>
      </c>
      <c r="B302" s="525" t="s">
        <v>14</v>
      </c>
      <c r="C302" s="525" t="s">
        <v>30</v>
      </c>
      <c r="D302" t="s">
        <v>16</v>
      </c>
      <c r="E302" s="2">
        <v>107.9</v>
      </c>
      <c r="G302" s="2">
        <f t="shared" si="4"/>
        <v>107.9</v>
      </c>
    </row>
    <row r="303" spans="1:7" hidden="1">
      <c r="A303" s="1"/>
      <c r="B303" s="526"/>
      <c r="C303" s="526"/>
      <c r="D303" t="s">
        <v>17</v>
      </c>
      <c r="E303" s="2">
        <v>27.1</v>
      </c>
      <c r="G303" s="2">
        <f t="shared" si="4"/>
        <v>135</v>
      </c>
    </row>
    <row r="304" spans="1:7" hidden="1">
      <c r="A304" s="1"/>
      <c r="B304" s="526"/>
      <c r="C304" s="526"/>
      <c r="D304" t="s">
        <v>18</v>
      </c>
      <c r="E304" s="2">
        <v>60</v>
      </c>
      <c r="G304" s="2">
        <f t="shared" si="4"/>
        <v>195</v>
      </c>
    </row>
    <row r="305" spans="1:7" hidden="1">
      <c r="A305" s="1"/>
      <c r="B305" s="526"/>
      <c r="C305" s="526"/>
      <c r="D305" t="s">
        <v>40</v>
      </c>
      <c r="E305" s="2">
        <v>5</v>
      </c>
      <c r="G305" s="2">
        <f t="shared" si="4"/>
        <v>200</v>
      </c>
    </row>
    <row r="306" spans="1:7" hidden="1">
      <c r="A306" s="1">
        <v>43769</v>
      </c>
      <c r="B306" s="526" t="s">
        <v>114</v>
      </c>
      <c r="C306" s="526" t="s">
        <v>30</v>
      </c>
      <c r="D306" t="s">
        <v>18</v>
      </c>
      <c r="F306" s="2">
        <v>60</v>
      </c>
      <c r="G306" s="2">
        <f t="shared" si="4"/>
        <v>140</v>
      </c>
    </row>
    <row r="307" spans="1:7" hidden="1">
      <c r="A307" s="1">
        <v>43769</v>
      </c>
      <c r="B307" s="526" t="s">
        <v>114</v>
      </c>
      <c r="C307" s="526" t="s">
        <v>30</v>
      </c>
      <c r="D307" t="s">
        <v>40</v>
      </c>
      <c r="F307" s="2">
        <v>1</v>
      </c>
      <c r="G307" s="2">
        <f t="shared" si="4"/>
        <v>139</v>
      </c>
    </row>
    <row r="308" spans="1:7" hidden="1">
      <c r="A308" s="1">
        <v>43796</v>
      </c>
      <c r="B308" s="526">
        <v>19226</v>
      </c>
      <c r="C308" s="526" t="s">
        <v>30</v>
      </c>
      <c r="D308" t="s">
        <v>16</v>
      </c>
      <c r="F308" s="2">
        <v>107.9</v>
      </c>
      <c r="G308" s="2">
        <f t="shared" si="4"/>
        <v>31.099999999999994</v>
      </c>
    </row>
    <row r="309" spans="1:7" hidden="1">
      <c r="A309" s="1">
        <v>43796</v>
      </c>
      <c r="B309" s="526">
        <v>19226</v>
      </c>
      <c r="C309" s="526" t="s">
        <v>30</v>
      </c>
      <c r="D309" t="s">
        <v>17</v>
      </c>
      <c r="F309" s="2">
        <v>27.1</v>
      </c>
      <c r="G309" s="2">
        <f t="shared" si="4"/>
        <v>3.9999999999999929</v>
      </c>
    </row>
    <row r="310" spans="1:7" hidden="1">
      <c r="A310" s="1">
        <v>43857</v>
      </c>
      <c r="B310" s="526">
        <v>19694</v>
      </c>
      <c r="C310" s="526" t="s">
        <v>30</v>
      </c>
      <c r="D310" t="s">
        <v>40</v>
      </c>
      <c r="F310" s="2">
        <v>4</v>
      </c>
      <c r="G310" s="2">
        <f t="shared" si="4"/>
        <v>-7.1054273576010019E-15</v>
      </c>
    </row>
    <row r="311" spans="1:7" hidden="1">
      <c r="A311" s="6">
        <v>43799</v>
      </c>
      <c r="B311" s="525" t="s">
        <v>14</v>
      </c>
      <c r="C311" s="525" t="s">
        <v>33</v>
      </c>
      <c r="D311" t="s">
        <v>16</v>
      </c>
      <c r="E311" s="2">
        <v>120.8</v>
      </c>
      <c r="G311" s="2">
        <f t="shared" si="4"/>
        <v>120.79999999999998</v>
      </c>
    </row>
    <row r="312" spans="1:7" hidden="1">
      <c r="A312" s="1"/>
      <c r="B312" s="526"/>
      <c r="C312" s="526"/>
      <c r="D312" t="s">
        <v>17</v>
      </c>
      <c r="E312" s="2">
        <v>28.1</v>
      </c>
      <c r="G312" s="2">
        <f t="shared" si="4"/>
        <v>148.89999999999998</v>
      </c>
    </row>
    <row r="313" spans="1:7" hidden="1">
      <c r="A313" s="1"/>
      <c r="B313" s="526"/>
      <c r="C313" s="526"/>
      <c r="D313" t="s">
        <v>18</v>
      </c>
      <c r="E313" s="2">
        <v>60</v>
      </c>
      <c r="G313" s="2">
        <f t="shared" si="4"/>
        <v>208.89999999999998</v>
      </c>
    </row>
    <row r="314" spans="1:7" hidden="1">
      <c r="A314" s="1"/>
      <c r="B314" s="526"/>
      <c r="C314" s="526"/>
      <c r="D314" t="s">
        <v>40</v>
      </c>
      <c r="E314" s="2">
        <v>5</v>
      </c>
      <c r="G314" s="2">
        <f t="shared" si="4"/>
        <v>213.89999999999998</v>
      </c>
    </row>
    <row r="315" spans="1:7" hidden="1">
      <c r="A315" s="1">
        <v>43799</v>
      </c>
      <c r="B315" s="526" t="s">
        <v>114</v>
      </c>
      <c r="C315" s="526" t="s">
        <v>33</v>
      </c>
      <c r="D315" t="s">
        <v>18</v>
      </c>
      <c r="F315" s="2">
        <v>60</v>
      </c>
      <c r="G315" s="2">
        <f t="shared" si="4"/>
        <v>153.89999999999998</v>
      </c>
    </row>
    <row r="316" spans="1:7" hidden="1">
      <c r="A316" s="1">
        <v>43799</v>
      </c>
      <c r="B316" s="526" t="s">
        <v>114</v>
      </c>
      <c r="C316" s="526" t="s">
        <v>33</v>
      </c>
      <c r="D316" t="s">
        <v>19</v>
      </c>
      <c r="F316" s="2">
        <v>5</v>
      </c>
      <c r="G316" s="2">
        <f t="shared" si="4"/>
        <v>148.89999999999998</v>
      </c>
    </row>
    <row r="317" spans="1:7" hidden="1">
      <c r="A317" s="1">
        <v>43826</v>
      </c>
      <c r="B317" s="526">
        <v>19402</v>
      </c>
      <c r="C317" s="526" t="s">
        <v>33</v>
      </c>
      <c r="D317" t="s">
        <v>16</v>
      </c>
      <c r="F317" s="2">
        <v>120.8</v>
      </c>
      <c r="G317" s="2">
        <f t="shared" si="4"/>
        <v>28.09999999999998</v>
      </c>
    </row>
    <row r="318" spans="1:7" hidden="1">
      <c r="A318" s="1">
        <v>43826</v>
      </c>
      <c r="B318" s="526">
        <v>19402</v>
      </c>
      <c r="C318" s="526" t="s">
        <v>33</v>
      </c>
      <c r="D318" t="s">
        <v>17</v>
      </c>
      <c r="F318" s="2">
        <v>28.1</v>
      </c>
      <c r="G318" s="2">
        <f t="shared" si="4"/>
        <v>0</v>
      </c>
    </row>
    <row r="319" spans="1:7" hidden="1">
      <c r="A319" s="6">
        <v>43830</v>
      </c>
      <c r="B319" s="525" t="s">
        <v>14</v>
      </c>
      <c r="C319" s="525" t="s">
        <v>34</v>
      </c>
      <c r="D319" t="s">
        <v>16</v>
      </c>
      <c r="E319" s="2">
        <v>126.3</v>
      </c>
      <c r="G319" s="2">
        <f t="shared" si="4"/>
        <v>126.3</v>
      </c>
    </row>
    <row r="320" spans="1:7" hidden="1">
      <c r="A320" s="1"/>
      <c r="B320" s="526"/>
      <c r="C320" s="526"/>
      <c r="D320" t="s">
        <v>17</v>
      </c>
      <c r="E320" s="2">
        <v>28.2</v>
      </c>
      <c r="G320" s="2">
        <f t="shared" si="4"/>
        <v>154.5</v>
      </c>
    </row>
    <row r="321" spans="1:7" hidden="1">
      <c r="A321" s="1"/>
      <c r="B321" s="526"/>
      <c r="C321" s="526"/>
      <c r="D321" t="s">
        <v>18</v>
      </c>
      <c r="E321" s="2">
        <v>60</v>
      </c>
      <c r="G321" s="2">
        <f t="shared" si="4"/>
        <v>214.5</v>
      </c>
    </row>
    <row r="322" spans="1:7" hidden="1">
      <c r="A322" s="1"/>
      <c r="B322" s="526"/>
      <c r="C322" s="526"/>
      <c r="D322" t="s">
        <v>40</v>
      </c>
      <c r="E322" s="2">
        <v>5</v>
      </c>
      <c r="G322" s="2">
        <f t="shared" si="4"/>
        <v>219.5</v>
      </c>
    </row>
    <row r="323" spans="1:7" hidden="1">
      <c r="A323" s="1">
        <v>43830</v>
      </c>
      <c r="B323" s="526" t="s">
        <v>114</v>
      </c>
      <c r="C323" s="526" t="s">
        <v>34</v>
      </c>
      <c r="D323" t="s">
        <v>18</v>
      </c>
      <c r="F323" s="2">
        <v>60</v>
      </c>
      <c r="G323" s="2">
        <f t="shared" si="4"/>
        <v>159.5</v>
      </c>
    </row>
    <row r="324" spans="1:7" hidden="1">
      <c r="A324" s="1">
        <v>43830</v>
      </c>
      <c r="B324" s="526" t="s">
        <v>114</v>
      </c>
      <c r="C324" s="526" t="s">
        <v>34</v>
      </c>
      <c r="D324" t="s">
        <v>19</v>
      </c>
      <c r="F324" s="2">
        <v>5</v>
      </c>
      <c r="G324" s="2">
        <f t="shared" si="4"/>
        <v>154.5</v>
      </c>
    </row>
    <row r="325" spans="1:7" hidden="1">
      <c r="A325" s="1">
        <v>43853</v>
      </c>
      <c r="B325" s="526">
        <v>19614</v>
      </c>
      <c r="C325" s="526" t="s">
        <v>34</v>
      </c>
      <c r="D325" t="s">
        <v>16</v>
      </c>
      <c r="F325" s="2">
        <v>126.3</v>
      </c>
      <c r="G325" s="2">
        <f t="shared" si="4"/>
        <v>28.200000000000003</v>
      </c>
    </row>
    <row r="326" spans="1:7" hidden="1">
      <c r="A326" s="1">
        <v>43853</v>
      </c>
      <c r="B326" s="526">
        <v>19614</v>
      </c>
      <c r="C326" s="526" t="s">
        <v>34</v>
      </c>
      <c r="D326" t="s">
        <v>17</v>
      </c>
      <c r="F326" s="2">
        <v>28.2</v>
      </c>
      <c r="G326" s="2">
        <f t="shared" si="4"/>
        <v>0</v>
      </c>
    </row>
    <row r="327" spans="1:7" hidden="1">
      <c r="A327" s="6">
        <v>43861</v>
      </c>
      <c r="B327" s="525" t="s">
        <v>14</v>
      </c>
      <c r="C327" s="525" t="s">
        <v>15</v>
      </c>
      <c r="D327" t="s">
        <v>16</v>
      </c>
      <c r="E327" s="2">
        <v>140.4</v>
      </c>
      <c r="G327" s="2">
        <f t="shared" si="4"/>
        <v>140.4</v>
      </c>
    </row>
    <row r="328" spans="1:7" hidden="1">
      <c r="A328" s="1"/>
      <c r="B328" s="526"/>
      <c r="C328" s="526"/>
      <c r="D328" t="s">
        <v>17</v>
      </c>
      <c r="E328" s="2">
        <v>26.8</v>
      </c>
      <c r="G328" s="2">
        <f t="shared" si="4"/>
        <v>167.20000000000002</v>
      </c>
    </row>
    <row r="329" spans="1:7" hidden="1">
      <c r="A329" s="1"/>
      <c r="B329" s="526"/>
      <c r="C329" s="526"/>
      <c r="D329" t="s">
        <v>18</v>
      </c>
      <c r="E329" s="2">
        <v>60</v>
      </c>
      <c r="G329" s="2">
        <f t="shared" si="4"/>
        <v>227.20000000000002</v>
      </c>
    </row>
    <row r="330" spans="1:7" hidden="1">
      <c r="A330" s="1"/>
      <c r="B330" s="526"/>
      <c r="C330" s="526"/>
      <c r="D330" t="s">
        <v>40</v>
      </c>
      <c r="E330" s="2">
        <v>5</v>
      </c>
      <c r="G330" s="2">
        <f t="shared" ref="G330:G402" si="5">+G329+E330-F330</f>
        <v>232.20000000000002</v>
      </c>
    </row>
    <row r="331" spans="1:7" hidden="1">
      <c r="A331" s="1">
        <v>43861</v>
      </c>
      <c r="B331" s="526" t="s">
        <v>114</v>
      </c>
      <c r="C331" s="526" t="s">
        <v>15</v>
      </c>
      <c r="D331" t="s">
        <v>18</v>
      </c>
      <c r="F331" s="2">
        <v>60</v>
      </c>
      <c r="G331" s="2">
        <f t="shared" si="5"/>
        <v>172.20000000000002</v>
      </c>
    </row>
    <row r="332" spans="1:7" hidden="1">
      <c r="A332" s="1">
        <v>43861</v>
      </c>
      <c r="B332" s="526" t="s">
        <v>114</v>
      </c>
      <c r="C332" s="526" t="s">
        <v>15</v>
      </c>
      <c r="D332" t="s">
        <v>19</v>
      </c>
      <c r="F332" s="2">
        <v>5</v>
      </c>
      <c r="G332" s="2">
        <f t="shared" si="5"/>
        <v>167.20000000000002</v>
      </c>
    </row>
    <row r="333" spans="1:7" hidden="1">
      <c r="A333" s="1">
        <v>43888</v>
      </c>
      <c r="B333" s="526">
        <v>19835</v>
      </c>
      <c r="C333" s="526" t="s">
        <v>15</v>
      </c>
      <c r="D333" t="s">
        <v>16</v>
      </c>
      <c r="F333" s="2">
        <v>140.4</v>
      </c>
      <c r="G333" s="2">
        <f t="shared" si="5"/>
        <v>26.800000000000011</v>
      </c>
    </row>
    <row r="334" spans="1:7" hidden="1">
      <c r="A334" s="1">
        <v>43888</v>
      </c>
      <c r="B334" s="526">
        <v>19835</v>
      </c>
      <c r="C334" s="526" t="s">
        <v>15</v>
      </c>
      <c r="D334" t="s">
        <v>17</v>
      </c>
      <c r="F334" s="2">
        <v>26.8</v>
      </c>
      <c r="G334" s="2">
        <f t="shared" si="5"/>
        <v>0</v>
      </c>
    </row>
    <row r="335" spans="1:7" hidden="1">
      <c r="A335" s="6">
        <v>43890</v>
      </c>
      <c r="B335" s="525" t="s">
        <v>14</v>
      </c>
      <c r="C335" s="525" t="s">
        <v>20</v>
      </c>
      <c r="D335" t="s">
        <v>16</v>
      </c>
      <c r="E335" s="2">
        <v>145.80000000000001</v>
      </c>
      <c r="G335" s="2">
        <f t="shared" si="5"/>
        <v>145.80000000000001</v>
      </c>
    </row>
    <row r="336" spans="1:7" hidden="1">
      <c r="A336" s="1"/>
      <c r="B336" s="526"/>
      <c r="C336" s="526"/>
      <c r="D336" t="s">
        <v>17</v>
      </c>
      <c r="E336" s="2">
        <v>28.7</v>
      </c>
      <c r="G336" s="2">
        <f t="shared" si="5"/>
        <v>174.5</v>
      </c>
    </row>
    <row r="337" spans="1:7" hidden="1">
      <c r="A337" s="1"/>
      <c r="B337" s="526"/>
      <c r="C337" s="526"/>
      <c r="D337" t="s">
        <v>18</v>
      </c>
      <c r="E337" s="2">
        <v>58</v>
      </c>
      <c r="G337" s="2">
        <f t="shared" si="5"/>
        <v>232.5</v>
      </c>
    </row>
    <row r="338" spans="1:7" hidden="1">
      <c r="A338" s="1"/>
      <c r="B338" s="526"/>
      <c r="C338" s="526"/>
      <c r="D338" t="s">
        <v>40</v>
      </c>
      <c r="E338" s="2">
        <v>5</v>
      </c>
      <c r="G338" s="2">
        <f t="shared" si="5"/>
        <v>237.5</v>
      </c>
    </row>
    <row r="339" spans="1:7" hidden="1">
      <c r="A339" s="1">
        <v>43890</v>
      </c>
      <c r="B339" s="526" t="s">
        <v>114</v>
      </c>
      <c r="C339" s="526" t="s">
        <v>20</v>
      </c>
      <c r="D339" t="s">
        <v>18</v>
      </c>
      <c r="F339" s="2">
        <v>58</v>
      </c>
      <c r="G339" s="2">
        <f t="shared" si="5"/>
        <v>179.5</v>
      </c>
    </row>
    <row r="340" spans="1:7" hidden="1">
      <c r="A340" s="1">
        <v>43890</v>
      </c>
      <c r="B340" s="526" t="s">
        <v>114</v>
      </c>
      <c r="C340" s="526" t="s">
        <v>20</v>
      </c>
      <c r="D340" t="s">
        <v>40</v>
      </c>
      <c r="F340" s="2">
        <v>5</v>
      </c>
      <c r="G340" s="2">
        <f t="shared" si="5"/>
        <v>174.5</v>
      </c>
    </row>
    <row r="341" spans="1:7" hidden="1">
      <c r="A341" s="1">
        <v>44022</v>
      </c>
      <c r="B341" s="526">
        <v>20066</v>
      </c>
      <c r="C341" s="526" t="s">
        <v>20</v>
      </c>
      <c r="D341" t="s">
        <v>16</v>
      </c>
      <c r="F341" s="2">
        <v>145.80000000000001</v>
      </c>
      <c r="G341" s="2">
        <f t="shared" si="5"/>
        <v>28.699999999999989</v>
      </c>
    </row>
    <row r="342" spans="1:7" hidden="1">
      <c r="A342" s="1">
        <v>44022</v>
      </c>
      <c r="B342" s="526">
        <v>20066</v>
      </c>
      <c r="C342" s="526" t="s">
        <v>20</v>
      </c>
      <c r="D342" t="s">
        <v>17</v>
      </c>
      <c r="F342" s="2">
        <v>28.7</v>
      </c>
      <c r="G342" s="2">
        <f t="shared" si="5"/>
        <v>0</v>
      </c>
    </row>
    <row r="343" spans="1:7" hidden="1">
      <c r="A343" s="6">
        <v>43921</v>
      </c>
      <c r="B343" s="525" t="s">
        <v>14</v>
      </c>
      <c r="C343" s="525" t="s">
        <v>23</v>
      </c>
      <c r="D343" t="s">
        <v>16</v>
      </c>
      <c r="E343" s="2">
        <v>110.4</v>
      </c>
      <c r="G343" s="2">
        <f t="shared" si="5"/>
        <v>110.4</v>
      </c>
    </row>
    <row r="344" spans="1:7" hidden="1">
      <c r="A344" s="1"/>
      <c r="B344" s="526"/>
      <c r="C344" s="526"/>
      <c r="D344" t="s">
        <v>17</v>
      </c>
      <c r="E344" s="2">
        <v>29.2</v>
      </c>
      <c r="G344" s="2">
        <f t="shared" si="5"/>
        <v>139.6</v>
      </c>
    </row>
    <row r="345" spans="1:7" hidden="1">
      <c r="A345" s="1"/>
      <c r="B345" s="526"/>
      <c r="C345" s="526"/>
      <c r="D345" t="s">
        <v>18</v>
      </c>
      <c r="E345" s="2">
        <v>60</v>
      </c>
      <c r="G345" s="2">
        <f t="shared" si="5"/>
        <v>199.6</v>
      </c>
    </row>
    <row r="346" spans="1:7" hidden="1">
      <c r="A346" s="1"/>
      <c r="B346" s="526"/>
      <c r="C346" s="526"/>
      <c r="D346" t="s">
        <v>40</v>
      </c>
      <c r="E346" s="2">
        <v>5</v>
      </c>
      <c r="G346" s="2">
        <f t="shared" si="5"/>
        <v>204.6</v>
      </c>
    </row>
    <row r="347" spans="1:7" hidden="1">
      <c r="A347" s="1">
        <v>43921</v>
      </c>
      <c r="B347" s="526" t="s">
        <v>114</v>
      </c>
      <c r="C347" s="526" t="s">
        <v>23</v>
      </c>
      <c r="D347" t="s">
        <v>18</v>
      </c>
      <c r="F347" s="2">
        <v>28</v>
      </c>
      <c r="G347" s="2">
        <f t="shared" si="5"/>
        <v>176.6</v>
      </c>
    </row>
    <row r="348" spans="1:7" hidden="1">
      <c r="A348" s="1">
        <v>44022</v>
      </c>
      <c r="B348" s="526">
        <v>20066</v>
      </c>
      <c r="C348" s="526" t="s">
        <v>23</v>
      </c>
      <c r="D348" t="s">
        <v>18</v>
      </c>
      <c r="F348" s="2">
        <v>32</v>
      </c>
      <c r="G348" s="2">
        <f t="shared" si="5"/>
        <v>144.6</v>
      </c>
    </row>
    <row r="349" spans="1:7" hidden="1">
      <c r="A349" s="1">
        <v>44022</v>
      </c>
      <c r="B349" s="526">
        <v>20066</v>
      </c>
      <c r="C349" s="526" t="s">
        <v>23</v>
      </c>
      <c r="D349" t="s">
        <v>17</v>
      </c>
      <c r="F349" s="2">
        <v>29.2</v>
      </c>
      <c r="G349" s="2">
        <f t="shared" si="5"/>
        <v>115.39999999999999</v>
      </c>
    </row>
    <row r="350" spans="1:7" hidden="1">
      <c r="A350" s="1">
        <v>44022</v>
      </c>
      <c r="B350" s="526">
        <v>20066</v>
      </c>
      <c r="C350" s="526" t="s">
        <v>23</v>
      </c>
      <c r="D350" t="s">
        <v>40</v>
      </c>
      <c r="F350" s="2">
        <v>5</v>
      </c>
      <c r="G350" s="2">
        <f t="shared" si="5"/>
        <v>110.39999999999999</v>
      </c>
    </row>
    <row r="351" spans="1:7" hidden="1">
      <c r="A351" s="1">
        <v>44022</v>
      </c>
      <c r="B351" s="526">
        <v>20066</v>
      </c>
      <c r="C351" s="526" t="s">
        <v>23</v>
      </c>
      <c r="D351" t="s">
        <v>16</v>
      </c>
      <c r="F351" s="2">
        <v>110.4</v>
      </c>
      <c r="G351" s="2">
        <f t="shared" si="5"/>
        <v>0</v>
      </c>
    </row>
    <row r="352" spans="1:7" hidden="1">
      <c r="A352" s="6">
        <v>43951</v>
      </c>
      <c r="B352" s="525" t="s">
        <v>14</v>
      </c>
      <c r="C352" s="525" t="s">
        <v>24</v>
      </c>
      <c r="D352" t="s">
        <v>16</v>
      </c>
      <c r="E352" s="16">
        <v>13.1</v>
      </c>
      <c r="G352" s="2">
        <f t="shared" si="5"/>
        <v>13.1</v>
      </c>
    </row>
    <row r="353" spans="1:7" hidden="1">
      <c r="A353" s="1"/>
      <c r="B353" s="526"/>
      <c r="C353" s="526"/>
      <c r="D353" t="s">
        <v>17</v>
      </c>
      <c r="E353" s="16">
        <v>4.5999999999999996</v>
      </c>
      <c r="G353" s="2">
        <f t="shared" si="5"/>
        <v>17.7</v>
      </c>
    </row>
    <row r="354" spans="1:7" hidden="1">
      <c r="A354" s="1"/>
      <c r="B354" s="526"/>
      <c r="C354" s="526"/>
      <c r="D354" t="s">
        <v>18</v>
      </c>
      <c r="E354" s="16">
        <v>60</v>
      </c>
      <c r="G354" s="2">
        <f t="shared" si="5"/>
        <v>77.7</v>
      </c>
    </row>
    <row r="355" spans="1:7" hidden="1">
      <c r="A355" s="1"/>
      <c r="B355" s="526"/>
      <c r="C355" s="526"/>
      <c r="D355" t="s">
        <v>40</v>
      </c>
      <c r="E355" s="16">
        <v>5</v>
      </c>
      <c r="G355" s="2">
        <f t="shared" si="5"/>
        <v>82.7</v>
      </c>
    </row>
    <row r="356" spans="1:7" hidden="1">
      <c r="A356" s="1">
        <v>44036</v>
      </c>
      <c r="B356" s="526">
        <v>20113</v>
      </c>
      <c r="C356" s="526" t="s">
        <v>24</v>
      </c>
      <c r="D356" t="s">
        <v>16</v>
      </c>
      <c r="E356" s="46"/>
      <c r="F356" s="2">
        <v>13.1</v>
      </c>
      <c r="G356" s="2">
        <f t="shared" si="5"/>
        <v>69.600000000000009</v>
      </c>
    </row>
    <row r="357" spans="1:7" hidden="1">
      <c r="A357" s="1">
        <v>44036</v>
      </c>
      <c r="B357" s="526">
        <v>20113</v>
      </c>
      <c r="C357" s="526" t="s">
        <v>24</v>
      </c>
      <c r="D357" t="s">
        <v>17</v>
      </c>
      <c r="E357" s="46"/>
      <c r="F357" s="2">
        <v>4.5999999999999996</v>
      </c>
      <c r="G357" s="2">
        <f t="shared" si="5"/>
        <v>65.000000000000014</v>
      </c>
    </row>
    <row r="358" spans="1:7" hidden="1">
      <c r="A358" s="1">
        <v>44036</v>
      </c>
      <c r="B358" s="526">
        <v>20113</v>
      </c>
      <c r="C358" s="526" t="s">
        <v>24</v>
      </c>
      <c r="D358" t="s">
        <v>18</v>
      </c>
      <c r="E358" s="46"/>
      <c r="F358" s="2">
        <v>60</v>
      </c>
      <c r="G358" s="2">
        <f t="shared" si="5"/>
        <v>5.0000000000000142</v>
      </c>
    </row>
    <row r="359" spans="1:7" hidden="1">
      <c r="A359" s="1">
        <v>44036</v>
      </c>
      <c r="B359" s="526">
        <v>20113</v>
      </c>
      <c r="C359" s="526" t="s">
        <v>24</v>
      </c>
      <c r="D359" t="s">
        <v>40</v>
      </c>
      <c r="E359" s="16"/>
      <c r="F359" s="2">
        <v>5</v>
      </c>
      <c r="G359" s="2">
        <f t="shared" si="5"/>
        <v>1.4210854715202004E-14</v>
      </c>
    </row>
    <row r="360" spans="1:7" hidden="1">
      <c r="A360" s="6">
        <v>43981</v>
      </c>
      <c r="B360" s="525" t="s">
        <v>14</v>
      </c>
      <c r="C360" s="525" t="s">
        <v>25</v>
      </c>
      <c r="D360" t="s">
        <v>16</v>
      </c>
      <c r="E360" s="16">
        <v>12.1</v>
      </c>
      <c r="G360" s="2">
        <f t="shared" si="5"/>
        <v>12.100000000000014</v>
      </c>
    </row>
    <row r="361" spans="1:7" hidden="1">
      <c r="A361" s="1"/>
      <c r="B361" s="526"/>
      <c r="C361" s="526"/>
      <c r="D361" t="s">
        <v>17</v>
      </c>
      <c r="E361" s="16">
        <v>2.5</v>
      </c>
      <c r="G361" s="2">
        <f t="shared" si="5"/>
        <v>14.600000000000014</v>
      </c>
    </row>
    <row r="362" spans="1:7" hidden="1">
      <c r="A362" s="1"/>
      <c r="B362" s="526"/>
      <c r="C362" s="526"/>
      <c r="D362" t="s">
        <v>18</v>
      </c>
      <c r="E362" s="16">
        <v>60</v>
      </c>
      <c r="G362" s="2">
        <f t="shared" si="5"/>
        <v>74.600000000000009</v>
      </c>
    </row>
    <row r="363" spans="1:7" hidden="1">
      <c r="A363" s="1"/>
      <c r="B363" s="526"/>
      <c r="C363" s="526"/>
      <c r="D363" t="s">
        <v>40</v>
      </c>
      <c r="E363" s="16">
        <v>5</v>
      </c>
      <c r="G363" s="2">
        <f t="shared" si="5"/>
        <v>79.600000000000009</v>
      </c>
    </row>
    <row r="364" spans="1:7" hidden="1">
      <c r="A364" s="1">
        <v>44036</v>
      </c>
      <c r="B364" s="526">
        <v>20113</v>
      </c>
      <c r="C364" s="526" t="s">
        <v>24</v>
      </c>
      <c r="D364" t="s">
        <v>144</v>
      </c>
      <c r="E364" s="16"/>
      <c r="F364" s="2">
        <v>12.1</v>
      </c>
      <c r="G364" s="2">
        <f t="shared" si="5"/>
        <v>67.500000000000014</v>
      </c>
    </row>
    <row r="365" spans="1:7" hidden="1">
      <c r="A365" s="1">
        <v>44036</v>
      </c>
      <c r="B365" s="526">
        <v>20113</v>
      </c>
      <c r="C365" s="526" t="s">
        <v>24</v>
      </c>
      <c r="D365" t="s">
        <v>17</v>
      </c>
      <c r="E365" s="16"/>
      <c r="F365" s="2">
        <v>2.5</v>
      </c>
      <c r="G365" s="2">
        <f t="shared" si="5"/>
        <v>65.000000000000014</v>
      </c>
    </row>
    <row r="366" spans="1:7" hidden="1">
      <c r="A366" s="1">
        <v>44100</v>
      </c>
      <c r="B366" s="526" t="s">
        <v>453</v>
      </c>
      <c r="C366" s="58" t="s">
        <v>25</v>
      </c>
      <c r="D366" t="s">
        <v>18</v>
      </c>
      <c r="E366" s="16"/>
      <c r="F366" s="2">
        <v>60</v>
      </c>
      <c r="G366" s="2">
        <f t="shared" si="5"/>
        <v>5.0000000000000142</v>
      </c>
    </row>
    <row r="367" spans="1:7" hidden="1">
      <c r="A367" s="1">
        <v>44100</v>
      </c>
      <c r="B367" s="526" t="s">
        <v>453</v>
      </c>
      <c r="C367" s="58" t="s">
        <v>25</v>
      </c>
      <c r="D367" t="s">
        <v>40</v>
      </c>
      <c r="E367" s="16"/>
      <c r="F367" s="2">
        <v>5</v>
      </c>
      <c r="G367" s="2">
        <f t="shared" si="5"/>
        <v>1.4210854715202004E-14</v>
      </c>
    </row>
    <row r="368" spans="1:7" hidden="1">
      <c r="A368" s="6">
        <v>44012</v>
      </c>
      <c r="B368" s="525" t="s">
        <v>14</v>
      </c>
      <c r="C368" s="525" t="s">
        <v>26</v>
      </c>
      <c r="D368" t="s">
        <v>16</v>
      </c>
      <c r="E368" s="16">
        <v>10.7</v>
      </c>
      <c r="G368" s="2">
        <f t="shared" si="5"/>
        <v>10.700000000000014</v>
      </c>
    </row>
    <row r="369" spans="1:7" hidden="1">
      <c r="A369" s="1"/>
      <c r="B369" s="526"/>
      <c r="C369" s="526"/>
      <c r="D369" t="s">
        <v>17</v>
      </c>
      <c r="E369" s="16">
        <v>1.2</v>
      </c>
      <c r="G369" s="2">
        <f t="shared" si="5"/>
        <v>11.900000000000013</v>
      </c>
    </row>
    <row r="370" spans="1:7" hidden="1">
      <c r="A370" s="1"/>
      <c r="B370" s="526"/>
      <c r="C370" s="526"/>
      <c r="D370" t="s">
        <v>18</v>
      </c>
      <c r="E370" s="16">
        <v>60</v>
      </c>
      <c r="G370" s="2">
        <f t="shared" si="5"/>
        <v>71.900000000000006</v>
      </c>
    </row>
    <row r="371" spans="1:7" hidden="1">
      <c r="A371" s="1"/>
      <c r="B371" s="526"/>
      <c r="C371" s="526"/>
      <c r="D371" t="s">
        <v>40</v>
      </c>
      <c r="E371" s="16">
        <v>5</v>
      </c>
      <c r="G371" s="2">
        <f t="shared" si="5"/>
        <v>76.900000000000006</v>
      </c>
    </row>
    <row r="372" spans="1:7" hidden="1">
      <c r="A372" s="1">
        <v>44036</v>
      </c>
      <c r="B372" s="526">
        <v>20113</v>
      </c>
      <c r="C372" s="526" t="s">
        <v>26</v>
      </c>
      <c r="D372" t="s">
        <v>144</v>
      </c>
      <c r="E372" s="16"/>
      <c r="F372" s="2">
        <v>8.6</v>
      </c>
      <c r="G372" s="2">
        <f t="shared" si="5"/>
        <v>68.300000000000011</v>
      </c>
    </row>
    <row r="373" spans="1:7" hidden="1">
      <c r="A373" s="1">
        <v>44100</v>
      </c>
      <c r="B373" s="526">
        <v>20328</v>
      </c>
      <c r="C373" s="526" t="s">
        <v>26</v>
      </c>
      <c r="D373" t="s">
        <v>16</v>
      </c>
      <c r="E373" s="16"/>
      <c r="F373" s="2">
        <v>2.1</v>
      </c>
      <c r="G373" s="2">
        <f t="shared" si="5"/>
        <v>66.200000000000017</v>
      </c>
    </row>
    <row r="374" spans="1:7" hidden="1">
      <c r="A374" s="1">
        <v>44100</v>
      </c>
      <c r="B374" s="526">
        <v>20328</v>
      </c>
      <c r="C374" s="526" t="s">
        <v>26</v>
      </c>
      <c r="D374" t="s">
        <v>17</v>
      </c>
      <c r="E374" s="16"/>
      <c r="F374" s="2">
        <v>1.2</v>
      </c>
      <c r="G374" s="2">
        <f t="shared" si="5"/>
        <v>65.000000000000014</v>
      </c>
    </row>
    <row r="375" spans="1:7" hidden="1">
      <c r="A375" s="1">
        <v>44100</v>
      </c>
      <c r="B375" s="526" t="s">
        <v>453</v>
      </c>
      <c r="C375" s="58" t="s">
        <v>26</v>
      </c>
      <c r="D375" t="s">
        <v>18</v>
      </c>
      <c r="E375" s="16"/>
      <c r="F375" s="2">
        <v>60</v>
      </c>
      <c r="G375" s="2">
        <f t="shared" si="5"/>
        <v>5.0000000000000142</v>
      </c>
    </row>
    <row r="376" spans="1:7" hidden="1">
      <c r="A376" s="1">
        <v>44100</v>
      </c>
      <c r="B376" s="526" t="s">
        <v>453</v>
      </c>
      <c r="C376" s="526" t="s">
        <v>26</v>
      </c>
      <c r="D376" t="s">
        <v>40</v>
      </c>
      <c r="E376" s="16"/>
      <c r="F376" s="2">
        <v>5</v>
      </c>
      <c r="G376" s="2">
        <f t="shared" si="5"/>
        <v>1.4210854715202004E-14</v>
      </c>
    </row>
    <row r="377" spans="1:7" hidden="1">
      <c r="A377" s="6">
        <v>44043</v>
      </c>
      <c r="B377" s="525" t="s">
        <v>14</v>
      </c>
      <c r="C377" s="525" t="s">
        <v>27</v>
      </c>
      <c r="D377" t="s">
        <v>16</v>
      </c>
      <c r="E377" s="16">
        <v>9</v>
      </c>
      <c r="G377" s="2">
        <f t="shared" si="5"/>
        <v>9.0000000000000142</v>
      </c>
    </row>
    <row r="378" spans="1:7" hidden="1">
      <c r="A378" s="1"/>
      <c r="B378" s="526"/>
      <c r="C378" s="526"/>
      <c r="D378" t="s">
        <v>17</v>
      </c>
      <c r="E378" s="16">
        <v>3.7</v>
      </c>
      <c r="G378" s="2">
        <f t="shared" si="5"/>
        <v>12.700000000000014</v>
      </c>
    </row>
    <row r="379" spans="1:7" hidden="1">
      <c r="A379" s="1"/>
      <c r="B379" s="526"/>
      <c r="C379" s="526"/>
      <c r="D379" t="s">
        <v>18</v>
      </c>
      <c r="E379" s="16">
        <v>60</v>
      </c>
      <c r="G379" s="2">
        <f t="shared" si="5"/>
        <v>72.700000000000017</v>
      </c>
    </row>
    <row r="380" spans="1:7" hidden="1">
      <c r="A380" s="1"/>
      <c r="B380" s="526"/>
      <c r="C380" s="526"/>
      <c r="D380" t="s">
        <v>40</v>
      </c>
      <c r="E380" s="16">
        <v>5</v>
      </c>
      <c r="G380" s="2">
        <f t="shared" si="5"/>
        <v>77.700000000000017</v>
      </c>
    </row>
    <row r="381" spans="1:7" hidden="1">
      <c r="A381" s="1"/>
      <c r="B381" s="526"/>
      <c r="C381" s="526"/>
      <c r="D381" s="67" t="s">
        <v>43</v>
      </c>
      <c r="E381" s="71">
        <v>10</v>
      </c>
      <c r="G381" s="2">
        <f t="shared" si="5"/>
        <v>87.700000000000017</v>
      </c>
    </row>
    <row r="382" spans="1:7" hidden="1">
      <c r="A382" s="1"/>
      <c r="B382" s="526"/>
      <c r="C382" s="526"/>
      <c r="D382" s="67" t="s">
        <v>44</v>
      </c>
      <c r="E382" s="71">
        <v>10</v>
      </c>
      <c r="G382" s="2">
        <f t="shared" si="5"/>
        <v>97.700000000000017</v>
      </c>
    </row>
    <row r="383" spans="1:7" hidden="1">
      <c r="A383" s="1">
        <v>44100</v>
      </c>
      <c r="B383" s="526" t="s">
        <v>453</v>
      </c>
      <c r="C383" s="526" t="s">
        <v>27</v>
      </c>
      <c r="D383" t="s">
        <v>18</v>
      </c>
      <c r="E383" s="46"/>
      <c r="F383" s="2">
        <v>60</v>
      </c>
      <c r="G383" s="2">
        <f t="shared" si="5"/>
        <v>37.700000000000017</v>
      </c>
    </row>
    <row r="384" spans="1:7" ht="13.5" hidden="1" customHeight="1">
      <c r="A384" s="1">
        <v>44100</v>
      </c>
      <c r="B384" s="526" t="s">
        <v>453</v>
      </c>
      <c r="C384" s="526" t="s">
        <v>27</v>
      </c>
      <c r="D384" t="s">
        <v>40</v>
      </c>
      <c r="F384" s="2">
        <v>5</v>
      </c>
      <c r="G384" s="2">
        <f t="shared" si="5"/>
        <v>32.700000000000017</v>
      </c>
    </row>
    <row r="385" spans="1:7" ht="13.5" hidden="1" customHeight="1">
      <c r="A385" s="1">
        <v>44158</v>
      </c>
      <c r="B385" s="526">
        <v>20876</v>
      </c>
      <c r="C385" s="526" t="s">
        <v>27</v>
      </c>
      <c r="D385" t="s">
        <v>16</v>
      </c>
      <c r="F385" s="2">
        <v>9</v>
      </c>
      <c r="G385" s="2">
        <f t="shared" si="5"/>
        <v>23.700000000000017</v>
      </c>
    </row>
    <row r="386" spans="1:7" ht="13.5" hidden="1" customHeight="1">
      <c r="A386" s="1">
        <v>44158</v>
      </c>
      <c r="B386" s="526">
        <v>20876</v>
      </c>
      <c r="C386" s="526" t="s">
        <v>27</v>
      </c>
      <c r="D386" t="s">
        <v>17</v>
      </c>
      <c r="F386" s="2">
        <v>3.7</v>
      </c>
      <c r="G386" s="2">
        <f t="shared" si="5"/>
        <v>20.000000000000018</v>
      </c>
    </row>
    <row r="387" spans="1:7" ht="13.5" hidden="1" customHeight="1">
      <c r="A387" s="1">
        <v>44181</v>
      </c>
      <c r="B387" s="526">
        <v>21080</v>
      </c>
      <c r="C387" s="526" t="s">
        <v>27</v>
      </c>
      <c r="D387" s="67" t="s">
        <v>43</v>
      </c>
      <c r="F387" s="2">
        <v>10</v>
      </c>
      <c r="G387" s="2">
        <f t="shared" si="5"/>
        <v>10.000000000000018</v>
      </c>
    </row>
    <row r="388" spans="1:7" ht="13.5" hidden="1" customHeight="1">
      <c r="A388" s="1">
        <v>44181</v>
      </c>
      <c r="B388" s="526">
        <v>21080</v>
      </c>
      <c r="C388" s="526" t="s">
        <v>27</v>
      </c>
      <c r="D388" s="67" t="s">
        <v>44</v>
      </c>
      <c r="F388" s="2">
        <v>10</v>
      </c>
      <c r="G388" s="2">
        <f t="shared" si="5"/>
        <v>1.7763568394002505E-14</v>
      </c>
    </row>
    <row r="389" spans="1:7" hidden="1">
      <c r="A389" s="6">
        <v>44074</v>
      </c>
      <c r="B389" s="525" t="s">
        <v>14</v>
      </c>
      <c r="C389" s="525" t="s">
        <v>28</v>
      </c>
      <c r="D389" t="s">
        <v>144</v>
      </c>
      <c r="E389" s="16">
        <v>8.6</v>
      </c>
      <c r="G389" s="2">
        <f t="shared" si="5"/>
        <v>8.6000000000000174</v>
      </c>
    </row>
    <row r="390" spans="1:7" hidden="1">
      <c r="B390" s="526"/>
      <c r="C390" s="526"/>
      <c r="D390" t="s">
        <v>17</v>
      </c>
      <c r="E390" s="16">
        <v>2.7</v>
      </c>
      <c r="G390" s="2">
        <f t="shared" si="5"/>
        <v>11.300000000000018</v>
      </c>
    </row>
    <row r="391" spans="1:7" hidden="1">
      <c r="B391" s="526"/>
      <c r="C391" s="526"/>
      <c r="D391" t="s">
        <v>48</v>
      </c>
      <c r="E391" s="2">
        <v>60</v>
      </c>
      <c r="G391" s="2">
        <f t="shared" si="5"/>
        <v>71.300000000000011</v>
      </c>
    </row>
    <row r="392" spans="1:7" hidden="1">
      <c r="B392" s="526"/>
      <c r="C392" s="526"/>
      <c r="D392" t="s">
        <v>40</v>
      </c>
      <c r="E392" s="2">
        <v>5</v>
      </c>
      <c r="G392" s="2">
        <f t="shared" si="5"/>
        <v>76.300000000000011</v>
      </c>
    </row>
    <row r="393" spans="1:7" hidden="1">
      <c r="B393" s="526"/>
      <c r="C393" s="526"/>
      <c r="D393" t="s">
        <v>45</v>
      </c>
      <c r="E393" s="2">
        <v>15</v>
      </c>
      <c r="G393" s="2">
        <f t="shared" si="5"/>
        <v>91.300000000000011</v>
      </c>
    </row>
    <row r="394" spans="1:7" hidden="1">
      <c r="A394" s="1">
        <v>44100</v>
      </c>
      <c r="B394" s="526" t="s">
        <v>453</v>
      </c>
      <c r="C394" s="526" t="s">
        <v>28</v>
      </c>
      <c r="D394" t="s">
        <v>48</v>
      </c>
      <c r="F394" s="2">
        <v>60</v>
      </c>
      <c r="G394" s="2">
        <f t="shared" si="5"/>
        <v>31.300000000000011</v>
      </c>
    </row>
    <row r="395" spans="1:7" hidden="1">
      <c r="A395" s="1">
        <v>44100</v>
      </c>
      <c r="B395" s="526" t="s">
        <v>453</v>
      </c>
      <c r="C395" s="526" t="s">
        <v>28</v>
      </c>
      <c r="D395" t="s">
        <v>40</v>
      </c>
      <c r="F395" s="2">
        <v>5</v>
      </c>
      <c r="G395" s="2">
        <f t="shared" si="5"/>
        <v>26.300000000000011</v>
      </c>
    </row>
    <row r="396" spans="1:7" hidden="1">
      <c r="A396" s="1">
        <v>44158</v>
      </c>
      <c r="B396" s="526">
        <v>20876</v>
      </c>
      <c r="C396" s="526" t="s">
        <v>28</v>
      </c>
      <c r="D396" t="s">
        <v>16</v>
      </c>
      <c r="F396" s="2">
        <v>8.6</v>
      </c>
      <c r="G396" s="2">
        <f t="shared" si="5"/>
        <v>17.70000000000001</v>
      </c>
    </row>
    <row r="397" spans="1:7" hidden="1">
      <c r="A397" s="1">
        <v>44158</v>
      </c>
      <c r="B397" s="526">
        <v>20876</v>
      </c>
      <c r="C397" s="526" t="s">
        <v>28</v>
      </c>
      <c r="D397" t="s">
        <v>17</v>
      </c>
      <c r="F397" s="2">
        <v>2.7</v>
      </c>
      <c r="G397" s="2">
        <f t="shared" si="5"/>
        <v>15.000000000000011</v>
      </c>
    </row>
    <row r="398" spans="1:7" hidden="1">
      <c r="A398" s="1">
        <v>44181</v>
      </c>
      <c r="B398" s="526">
        <v>21080</v>
      </c>
      <c r="C398" s="526" t="s">
        <v>28</v>
      </c>
      <c r="D398" t="s">
        <v>45</v>
      </c>
      <c r="F398" s="2">
        <v>15</v>
      </c>
      <c r="G398" s="2">
        <f t="shared" si="5"/>
        <v>0</v>
      </c>
    </row>
    <row r="399" spans="1:7" hidden="1">
      <c r="A399" s="6">
        <v>44104</v>
      </c>
      <c r="B399" s="525" t="s">
        <v>14</v>
      </c>
      <c r="C399" s="525" t="s">
        <v>53</v>
      </c>
      <c r="D399" t="s">
        <v>144</v>
      </c>
      <c r="E399" s="2">
        <v>24.3</v>
      </c>
      <c r="G399" s="2">
        <f t="shared" si="5"/>
        <v>24.3</v>
      </c>
    </row>
    <row r="400" spans="1:7" hidden="1">
      <c r="B400" s="526"/>
      <c r="C400" s="526"/>
      <c r="D400" t="s">
        <v>17</v>
      </c>
      <c r="E400" s="2">
        <v>5.0999999999999996</v>
      </c>
      <c r="G400" s="2">
        <f t="shared" si="5"/>
        <v>29.4</v>
      </c>
    </row>
    <row r="401" spans="1:7" hidden="1">
      <c r="B401" s="526"/>
      <c r="C401" s="526"/>
      <c r="D401" t="s">
        <v>48</v>
      </c>
      <c r="E401" s="2">
        <v>60</v>
      </c>
      <c r="G401" s="2">
        <f t="shared" si="5"/>
        <v>89.4</v>
      </c>
    </row>
    <row r="402" spans="1:7" hidden="1">
      <c r="B402" s="526"/>
      <c r="C402" s="526"/>
      <c r="D402" t="s">
        <v>40</v>
      </c>
      <c r="E402" s="2">
        <v>5</v>
      </c>
      <c r="G402" s="2">
        <f t="shared" si="5"/>
        <v>94.4</v>
      </c>
    </row>
    <row r="403" spans="1:7" hidden="1">
      <c r="B403" s="526"/>
      <c r="C403" s="526"/>
      <c r="D403" t="s">
        <v>45</v>
      </c>
      <c r="E403" s="2">
        <v>8.5</v>
      </c>
      <c r="G403" s="2">
        <f t="shared" ref="G403:G468" si="6">+G402+E403-F403</f>
        <v>102.9</v>
      </c>
    </row>
    <row r="404" spans="1:7" hidden="1">
      <c r="A404" s="1">
        <v>44116</v>
      </c>
      <c r="B404" s="526">
        <v>20469</v>
      </c>
      <c r="C404" s="526" t="s">
        <v>53</v>
      </c>
      <c r="D404" t="s">
        <v>48</v>
      </c>
      <c r="F404" s="2">
        <v>60</v>
      </c>
      <c r="G404" s="2">
        <f t="shared" si="6"/>
        <v>42.900000000000006</v>
      </c>
    </row>
    <row r="405" spans="1:7" hidden="1">
      <c r="A405" s="1">
        <v>44116</v>
      </c>
      <c r="B405" s="526">
        <v>20469</v>
      </c>
      <c r="C405" s="526" t="s">
        <v>53</v>
      </c>
      <c r="D405" t="s">
        <v>40</v>
      </c>
      <c r="F405" s="2">
        <v>5</v>
      </c>
      <c r="G405" s="2">
        <f t="shared" si="6"/>
        <v>37.900000000000006</v>
      </c>
    </row>
    <row r="406" spans="1:7" hidden="1">
      <c r="A406" s="1">
        <v>44181</v>
      </c>
      <c r="B406" s="526">
        <v>21080</v>
      </c>
      <c r="C406" s="526" t="s">
        <v>53</v>
      </c>
      <c r="D406" t="s">
        <v>16</v>
      </c>
      <c r="F406" s="2">
        <v>24.3</v>
      </c>
      <c r="G406" s="2">
        <f t="shared" si="6"/>
        <v>13.600000000000005</v>
      </c>
    </row>
    <row r="407" spans="1:7" hidden="1">
      <c r="A407" s="1">
        <v>44181</v>
      </c>
      <c r="B407" s="526">
        <v>21080</v>
      </c>
      <c r="C407" s="526" t="s">
        <v>53</v>
      </c>
      <c r="D407" t="s">
        <v>17</v>
      </c>
      <c r="F407" s="2">
        <v>5.0999999999999996</v>
      </c>
      <c r="G407" s="2">
        <f t="shared" si="6"/>
        <v>8.5000000000000053</v>
      </c>
    </row>
    <row r="408" spans="1:7" hidden="1">
      <c r="A408" s="1">
        <v>44181</v>
      </c>
      <c r="B408" s="526">
        <v>21080</v>
      </c>
      <c r="C408" s="526" t="s">
        <v>53</v>
      </c>
      <c r="D408" t="s">
        <v>45</v>
      </c>
      <c r="F408" s="2">
        <v>8.5</v>
      </c>
      <c r="G408" s="2">
        <f t="shared" si="6"/>
        <v>0</v>
      </c>
    </row>
    <row r="409" spans="1:7" hidden="1">
      <c r="A409" s="6">
        <v>44135</v>
      </c>
      <c r="B409" s="525" t="s">
        <v>14</v>
      </c>
      <c r="C409" s="525" t="s">
        <v>30</v>
      </c>
      <c r="D409" t="s">
        <v>144</v>
      </c>
      <c r="E409" s="2">
        <v>24.9</v>
      </c>
      <c r="G409" s="2">
        <f t="shared" si="6"/>
        <v>24.9</v>
      </c>
    </row>
    <row r="410" spans="1:7" hidden="1">
      <c r="B410" s="526"/>
      <c r="C410" s="526"/>
      <c r="D410" t="s">
        <v>17</v>
      </c>
      <c r="E410" s="2">
        <v>5.4</v>
      </c>
      <c r="G410" s="2">
        <f t="shared" si="6"/>
        <v>30.299999999999997</v>
      </c>
    </row>
    <row r="411" spans="1:7" hidden="1">
      <c r="B411" s="526"/>
      <c r="C411" s="526"/>
      <c r="D411" t="s">
        <v>48</v>
      </c>
      <c r="E411" s="2">
        <v>60</v>
      </c>
      <c r="G411" s="2">
        <f t="shared" si="6"/>
        <v>90.3</v>
      </c>
    </row>
    <row r="412" spans="1:7" hidden="1">
      <c r="B412" s="526"/>
      <c r="C412" s="526"/>
      <c r="D412" t="s">
        <v>40</v>
      </c>
      <c r="E412" s="2">
        <v>5</v>
      </c>
      <c r="G412" s="2">
        <f t="shared" si="6"/>
        <v>95.3</v>
      </c>
    </row>
    <row r="413" spans="1:7" hidden="1">
      <c r="B413" s="526"/>
      <c r="C413" s="526"/>
      <c r="D413" s="67" t="s">
        <v>46</v>
      </c>
      <c r="E413" s="71">
        <v>10</v>
      </c>
      <c r="G413" s="2">
        <f t="shared" si="6"/>
        <v>105.3</v>
      </c>
    </row>
    <row r="414" spans="1:7" hidden="1">
      <c r="B414" s="526"/>
      <c r="C414" s="526"/>
      <c r="D414" s="67" t="s">
        <v>47</v>
      </c>
      <c r="E414" s="71">
        <v>10</v>
      </c>
      <c r="G414" s="2">
        <f t="shared" si="6"/>
        <v>115.3</v>
      </c>
    </row>
    <row r="415" spans="1:7" hidden="1">
      <c r="A415" s="1">
        <v>44131</v>
      </c>
      <c r="B415" s="526">
        <v>20553</v>
      </c>
      <c r="C415" s="526" t="s">
        <v>30</v>
      </c>
      <c r="D415" t="s">
        <v>18</v>
      </c>
      <c r="F415" s="2">
        <v>60</v>
      </c>
      <c r="G415" s="2">
        <f t="shared" si="6"/>
        <v>55.3</v>
      </c>
    </row>
    <row r="416" spans="1:7" hidden="1">
      <c r="A416" s="1">
        <v>44131</v>
      </c>
      <c r="B416" s="526">
        <v>20553</v>
      </c>
      <c r="C416" s="526" t="s">
        <v>30</v>
      </c>
      <c r="D416" t="s">
        <v>40</v>
      </c>
      <c r="F416" s="2">
        <v>5</v>
      </c>
      <c r="G416" s="2">
        <f t="shared" si="6"/>
        <v>50.3</v>
      </c>
    </row>
    <row r="417" spans="1:7" hidden="1">
      <c r="A417" s="1">
        <v>44181</v>
      </c>
      <c r="B417" s="526">
        <v>21081</v>
      </c>
      <c r="C417" s="526" t="s">
        <v>30</v>
      </c>
      <c r="D417" s="67" t="s">
        <v>46</v>
      </c>
      <c r="F417" s="2">
        <v>10</v>
      </c>
      <c r="G417" s="2">
        <f t="shared" si="6"/>
        <v>40.299999999999997</v>
      </c>
    </row>
    <row r="418" spans="1:7" hidden="1">
      <c r="A418" s="1">
        <v>44181</v>
      </c>
      <c r="B418" s="526">
        <v>21081</v>
      </c>
      <c r="C418" s="526" t="s">
        <v>30</v>
      </c>
      <c r="D418" s="67" t="s">
        <v>47</v>
      </c>
      <c r="F418" s="2">
        <v>10</v>
      </c>
      <c r="G418" s="2">
        <f t="shared" si="6"/>
        <v>30.299999999999997</v>
      </c>
    </row>
    <row r="419" spans="1:7" hidden="1">
      <c r="A419" s="1">
        <v>44181</v>
      </c>
      <c r="B419" s="526">
        <v>21080</v>
      </c>
      <c r="C419" s="526" t="s">
        <v>30</v>
      </c>
      <c r="D419" s="67" t="s">
        <v>16</v>
      </c>
      <c r="F419" s="2">
        <v>24.9</v>
      </c>
      <c r="G419" s="2">
        <f t="shared" si="6"/>
        <v>5.3999999999999986</v>
      </c>
    </row>
    <row r="420" spans="1:7" hidden="1">
      <c r="A420" s="1">
        <v>44181</v>
      </c>
      <c r="B420" s="526">
        <v>21080</v>
      </c>
      <c r="C420" s="526" t="s">
        <v>30</v>
      </c>
      <c r="D420" s="67" t="s">
        <v>17</v>
      </c>
      <c r="F420" s="2">
        <v>5.4</v>
      </c>
      <c r="G420" s="2">
        <f t="shared" si="6"/>
        <v>0</v>
      </c>
    </row>
    <row r="421" spans="1:7" hidden="1">
      <c r="A421" s="6">
        <v>44165</v>
      </c>
      <c r="B421" s="525" t="s">
        <v>14</v>
      </c>
      <c r="C421" s="525" t="s">
        <v>33</v>
      </c>
      <c r="D421" t="s">
        <v>16</v>
      </c>
      <c r="E421" s="2">
        <v>23.6</v>
      </c>
      <c r="G421" s="2">
        <f t="shared" si="6"/>
        <v>23.6</v>
      </c>
    </row>
    <row r="422" spans="1:7" hidden="1">
      <c r="A422" s="1"/>
      <c r="B422" s="526"/>
      <c r="C422" s="526"/>
      <c r="D422" t="s">
        <v>17</v>
      </c>
      <c r="E422" s="2">
        <v>5.6</v>
      </c>
      <c r="G422" s="2">
        <f t="shared" si="6"/>
        <v>29.200000000000003</v>
      </c>
    </row>
    <row r="423" spans="1:7" hidden="1">
      <c r="A423" s="1"/>
      <c r="B423" s="526"/>
      <c r="C423" s="526"/>
      <c r="D423" t="s">
        <v>48</v>
      </c>
      <c r="E423" s="2">
        <v>60</v>
      </c>
      <c r="G423" s="2">
        <f t="shared" si="6"/>
        <v>89.2</v>
      </c>
    </row>
    <row r="424" spans="1:7" hidden="1">
      <c r="A424" s="1"/>
      <c r="B424" s="526"/>
      <c r="C424" s="526"/>
      <c r="D424" t="s">
        <v>40</v>
      </c>
      <c r="E424" s="2">
        <v>5</v>
      </c>
      <c r="G424" s="2">
        <f t="shared" si="6"/>
        <v>94.2</v>
      </c>
    </row>
    <row r="425" spans="1:7" hidden="1">
      <c r="A425" s="1">
        <v>44181</v>
      </c>
      <c r="B425" s="526">
        <v>21081</v>
      </c>
      <c r="C425" s="526" t="s">
        <v>33</v>
      </c>
      <c r="D425" t="s">
        <v>18</v>
      </c>
      <c r="F425" s="2">
        <v>60</v>
      </c>
      <c r="G425" s="2">
        <f t="shared" si="6"/>
        <v>34.200000000000003</v>
      </c>
    </row>
    <row r="426" spans="1:7" hidden="1">
      <c r="A426" s="1">
        <v>44181</v>
      </c>
      <c r="B426" s="526">
        <v>21081</v>
      </c>
      <c r="C426" s="526" t="s">
        <v>33</v>
      </c>
      <c r="D426" t="s">
        <v>19</v>
      </c>
      <c r="F426" s="2">
        <v>5</v>
      </c>
      <c r="G426" s="2">
        <f t="shared" si="6"/>
        <v>29.200000000000003</v>
      </c>
    </row>
    <row r="427" spans="1:7" hidden="1">
      <c r="A427" s="1">
        <v>44216</v>
      </c>
      <c r="B427" s="526">
        <v>21389</v>
      </c>
      <c r="C427" s="526" t="s">
        <v>33</v>
      </c>
      <c r="D427" t="s">
        <v>16</v>
      </c>
      <c r="F427" s="2">
        <v>23.6</v>
      </c>
      <c r="G427" s="2">
        <f t="shared" si="6"/>
        <v>5.6000000000000014</v>
      </c>
    </row>
    <row r="428" spans="1:7" hidden="1">
      <c r="A428" s="1">
        <v>44216</v>
      </c>
      <c r="B428" s="526">
        <v>21389</v>
      </c>
      <c r="C428" s="526" t="s">
        <v>33</v>
      </c>
      <c r="D428" t="s">
        <v>17</v>
      </c>
      <c r="F428" s="2">
        <v>5.6</v>
      </c>
      <c r="G428" s="2">
        <f t="shared" si="6"/>
        <v>0</v>
      </c>
    </row>
    <row r="429" spans="1:7" hidden="1">
      <c r="A429" s="6">
        <v>44196</v>
      </c>
      <c r="B429" s="525" t="s">
        <v>14</v>
      </c>
      <c r="C429" s="525" t="s">
        <v>34</v>
      </c>
      <c r="D429" t="s">
        <v>16</v>
      </c>
      <c r="E429" s="80">
        <v>56.3</v>
      </c>
      <c r="G429" s="2">
        <f t="shared" si="6"/>
        <v>56.3</v>
      </c>
    </row>
    <row r="430" spans="1:7" hidden="1">
      <c r="A430" s="1"/>
      <c r="B430" s="526"/>
      <c r="C430" s="526"/>
      <c r="D430" t="s">
        <v>17</v>
      </c>
      <c r="E430" s="80">
        <v>3</v>
      </c>
      <c r="G430" s="2">
        <f t="shared" si="6"/>
        <v>59.3</v>
      </c>
    </row>
    <row r="431" spans="1:7" hidden="1">
      <c r="A431" s="1"/>
      <c r="B431" s="526"/>
      <c r="C431" s="526"/>
      <c r="D431" t="s">
        <v>48</v>
      </c>
      <c r="E431" s="80">
        <v>60</v>
      </c>
      <c r="G431" s="2">
        <f t="shared" si="6"/>
        <v>119.3</v>
      </c>
    </row>
    <row r="432" spans="1:7" hidden="1">
      <c r="A432" s="1"/>
      <c r="B432" s="526"/>
      <c r="C432" s="526"/>
      <c r="D432" t="s">
        <v>40</v>
      </c>
      <c r="E432" s="80">
        <v>5</v>
      </c>
      <c r="G432" s="2">
        <f t="shared" si="6"/>
        <v>124.3</v>
      </c>
    </row>
    <row r="433" spans="1:7" hidden="1">
      <c r="A433" s="1">
        <v>44214</v>
      </c>
      <c r="B433" s="526">
        <v>21388</v>
      </c>
      <c r="C433" s="526" t="s">
        <v>34</v>
      </c>
      <c r="D433" t="s">
        <v>18</v>
      </c>
      <c r="E433" s="80"/>
      <c r="F433" s="2">
        <v>60</v>
      </c>
      <c r="G433" s="2">
        <f t="shared" si="6"/>
        <v>64.3</v>
      </c>
    </row>
    <row r="434" spans="1:7" hidden="1">
      <c r="A434" s="1">
        <v>44214</v>
      </c>
      <c r="B434" s="526">
        <v>21388</v>
      </c>
      <c r="C434" s="526" t="s">
        <v>34</v>
      </c>
      <c r="D434" t="s">
        <v>19</v>
      </c>
      <c r="E434" s="80"/>
      <c r="F434" s="2">
        <v>5</v>
      </c>
      <c r="G434" s="2">
        <f t="shared" si="6"/>
        <v>59.3</v>
      </c>
    </row>
    <row r="435" spans="1:7" hidden="1">
      <c r="A435" s="1">
        <v>44204</v>
      </c>
      <c r="B435" s="526">
        <v>21802</v>
      </c>
      <c r="C435" s="526" t="s">
        <v>34</v>
      </c>
      <c r="D435" t="s">
        <v>16</v>
      </c>
      <c r="E435" s="80"/>
      <c r="F435" s="2">
        <v>56.3</v>
      </c>
      <c r="G435" s="2">
        <f t="shared" si="6"/>
        <v>3</v>
      </c>
    </row>
    <row r="436" spans="1:7" hidden="1">
      <c r="A436" s="1">
        <v>44204</v>
      </c>
      <c r="B436" s="526">
        <v>21802</v>
      </c>
      <c r="C436" s="526" t="s">
        <v>34</v>
      </c>
      <c r="D436" t="s">
        <v>17</v>
      </c>
      <c r="E436" s="80"/>
      <c r="F436" s="2">
        <v>3</v>
      </c>
      <c r="G436" s="2">
        <f t="shared" si="6"/>
        <v>0</v>
      </c>
    </row>
    <row r="437" spans="1:7" hidden="1">
      <c r="A437" s="6">
        <v>44227</v>
      </c>
      <c r="B437" s="525" t="s">
        <v>14</v>
      </c>
      <c r="C437" s="525" t="s">
        <v>15</v>
      </c>
      <c r="D437" t="s">
        <v>16</v>
      </c>
      <c r="E437" s="80">
        <v>12</v>
      </c>
      <c r="G437" s="2">
        <f t="shared" si="6"/>
        <v>12</v>
      </c>
    </row>
    <row r="438" spans="1:7" hidden="1">
      <c r="A438" s="1"/>
      <c r="B438" s="526"/>
      <c r="C438" s="526"/>
      <c r="D438" t="s">
        <v>17</v>
      </c>
      <c r="E438" s="80">
        <v>3.8</v>
      </c>
      <c r="G438" s="2">
        <f t="shared" si="6"/>
        <v>15.8</v>
      </c>
    </row>
    <row r="439" spans="1:7" hidden="1">
      <c r="A439" s="1"/>
      <c r="B439" s="526"/>
      <c r="C439" s="526"/>
      <c r="D439" t="s">
        <v>48</v>
      </c>
      <c r="E439" s="80">
        <v>60</v>
      </c>
      <c r="G439" s="2">
        <f t="shared" si="6"/>
        <v>75.8</v>
      </c>
    </row>
    <row r="440" spans="1:7" hidden="1">
      <c r="A440" s="1"/>
      <c r="B440" s="526"/>
      <c r="C440" s="526"/>
      <c r="D440" t="s">
        <v>40</v>
      </c>
      <c r="E440" s="80">
        <v>5</v>
      </c>
      <c r="G440" s="2">
        <f t="shared" si="6"/>
        <v>80.8</v>
      </c>
    </row>
    <row r="441" spans="1:7" hidden="1">
      <c r="A441" s="1">
        <v>44204</v>
      </c>
      <c r="B441" s="526">
        <v>21802</v>
      </c>
      <c r="C441" s="526" t="s">
        <v>15</v>
      </c>
      <c r="D441" t="s">
        <v>16</v>
      </c>
      <c r="E441" s="80"/>
      <c r="F441" s="2">
        <v>12</v>
      </c>
      <c r="G441" s="2">
        <f t="shared" si="6"/>
        <v>68.8</v>
      </c>
    </row>
    <row r="442" spans="1:7" hidden="1">
      <c r="A442" s="1">
        <v>44204</v>
      </c>
      <c r="B442" s="526">
        <v>21802</v>
      </c>
      <c r="C442" s="526" t="s">
        <v>15</v>
      </c>
      <c r="D442" t="s">
        <v>17</v>
      </c>
      <c r="E442" s="80"/>
      <c r="F442" s="2">
        <v>3.8</v>
      </c>
      <c r="G442" s="2">
        <f t="shared" si="6"/>
        <v>65</v>
      </c>
    </row>
    <row r="443" spans="1:7" hidden="1">
      <c r="A443" s="1">
        <v>44204</v>
      </c>
      <c r="B443" s="526">
        <v>21802</v>
      </c>
      <c r="C443" s="526" t="s">
        <v>15</v>
      </c>
      <c r="D443" t="s">
        <v>18</v>
      </c>
      <c r="E443" s="80"/>
      <c r="F443" s="2">
        <v>60</v>
      </c>
      <c r="G443" s="2">
        <f t="shared" si="6"/>
        <v>5</v>
      </c>
    </row>
    <row r="444" spans="1:7" hidden="1">
      <c r="A444" s="1">
        <v>44204</v>
      </c>
      <c r="B444" s="526">
        <v>21802</v>
      </c>
      <c r="C444" s="526" t="s">
        <v>15</v>
      </c>
      <c r="D444" t="s">
        <v>19</v>
      </c>
      <c r="E444" s="80"/>
      <c r="F444" s="2">
        <v>5</v>
      </c>
      <c r="G444" s="2">
        <f t="shared" si="6"/>
        <v>0</v>
      </c>
    </row>
    <row r="445" spans="1:7" hidden="1">
      <c r="A445" s="6">
        <v>44255</v>
      </c>
      <c r="B445" s="525" t="s">
        <v>14</v>
      </c>
      <c r="C445" s="525" t="s">
        <v>20</v>
      </c>
      <c r="D445" t="s">
        <v>16</v>
      </c>
      <c r="E445" s="80">
        <v>94.8</v>
      </c>
      <c r="G445" s="2">
        <f t="shared" si="6"/>
        <v>94.8</v>
      </c>
    </row>
    <row r="446" spans="1:7" hidden="1">
      <c r="A446" s="1"/>
      <c r="B446" s="526"/>
      <c r="C446" s="526"/>
      <c r="D446" t="s">
        <v>17</v>
      </c>
      <c r="E446" s="80">
        <v>17.8</v>
      </c>
      <c r="G446" s="2">
        <f t="shared" si="6"/>
        <v>112.6</v>
      </c>
    </row>
    <row r="447" spans="1:7" hidden="1">
      <c r="A447" s="1"/>
      <c r="B447" s="526"/>
      <c r="C447" s="526"/>
      <c r="D447" t="s">
        <v>48</v>
      </c>
      <c r="E447" s="80">
        <v>56</v>
      </c>
      <c r="G447" s="2">
        <f t="shared" si="6"/>
        <v>168.6</v>
      </c>
    </row>
    <row r="448" spans="1:7" hidden="1">
      <c r="A448" s="1"/>
      <c r="B448" s="526"/>
      <c r="C448" s="526"/>
      <c r="D448" t="s">
        <v>40</v>
      </c>
      <c r="E448" s="80">
        <v>5</v>
      </c>
      <c r="G448" s="2">
        <f t="shared" si="6"/>
        <v>173.6</v>
      </c>
    </row>
    <row r="449" spans="1:7" hidden="1">
      <c r="A449" s="1">
        <v>44204</v>
      </c>
      <c r="B449" s="526">
        <v>21802</v>
      </c>
      <c r="C449" s="526" t="s">
        <v>20</v>
      </c>
      <c r="D449" t="s">
        <v>18</v>
      </c>
      <c r="E449" s="80"/>
      <c r="F449" s="2">
        <v>56</v>
      </c>
      <c r="G449" s="2">
        <f t="shared" si="6"/>
        <v>117.6</v>
      </c>
    </row>
    <row r="450" spans="1:7" hidden="1">
      <c r="A450" s="1">
        <v>44204</v>
      </c>
      <c r="B450" s="526">
        <v>21802</v>
      </c>
      <c r="C450" s="526" t="s">
        <v>20</v>
      </c>
      <c r="D450" t="s">
        <v>19</v>
      </c>
      <c r="E450" s="80"/>
      <c r="F450" s="2">
        <v>5</v>
      </c>
      <c r="G450" s="2">
        <f t="shared" si="6"/>
        <v>112.6</v>
      </c>
    </row>
    <row r="451" spans="1:7" hidden="1">
      <c r="A451" s="1">
        <v>44302</v>
      </c>
      <c r="B451" s="526">
        <v>22182</v>
      </c>
      <c r="C451" s="526" t="s">
        <v>20</v>
      </c>
      <c r="D451" t="s">
        <v>16</v>
      </c>
      <c r="E451" s="80"/>
      <c r="F451" s="2">
        <v>94.8</v>
      </c>
      <c r="G451" s="2">
        <f t="shared" si="6"/>
        <v>17.799999999999997</v>
      </c>
    </row>
    <row r="452" spans="1:7" hidden="1">
      <c r="A452" s="1">
        <v>44302</v>
      </c>
      <c r="B452" s="526">
        <v>22182</v>
      </c>
      <c r="C452" s="526" t="s">
        <v>20</v>
      </c>
      <c r="D452" t="s">
        <v>17</v>
      </c>
      <c r="E452" s="80"/>
      <c r="F452" s="2">
        <v>17.8</v>
      </c>
      <c r="G452" s="2">
        <f t="shared" si="6"/>
        <v>0</v>
      </c>
    </row>
    <row r="453" spans="1:7">
      <c r="A453" s="6">
        <v>44286</v>
      </c>
      <c r="B453" s="525" t="s">
        <v>14</v>
      </c>
      <c r="C453" s="525" t="s">
        <v>23</v>
      </c>
      <c r="D453" t="s">
        <v>16</v>
      </c>
      <c r="E453" s="80">
        <v>108.7</v>
      </c>
      <c r="G453" s="2">
        <f t="shared" si="6"/>
        <v>108.7</v>
      </c>
    </row>
    <row r="454" spans="1:7">
      <c r="A454" s="1"/>
      <c r="B454" s="526"/>
      <c r="C454" s="526"/>
      <c r="D454" t="s">
        <v>17</v>
      </c>
      <c r="E454" s="80">
        <v>20.9</v>
      </c>
      <c r="G454" s="2">
        <f t="shared" si="6"/>
        <v>129.6</v>
      </c>
    </row>
    <row r="455" spans="1:7">
      <c r="A455" s="1"/>
      <c r="B455" s="526"/>
      <c r="C455" s="526"/>
      <c r="D455" t="s">
        <v>48</v>
      </c>
      <c r="E455" s="80">
        <v>60</v>
      </c>
      <c r="G455" s="2">
        <f t="shared" si="6"/>
        <v>189.6</v>
      </c>
    </row>
    <row r="456" spans="1:7" ht="14.25" customHeight="1">
      <c r="A456" s="1"/>
      <c r="B456" s="526"/>
      <c r="C456" s="526"/>
      <c r="D456" t="s">
        <v>40</v>
      </c>
      <c r="E456" s="80">
        <v>5</v>
      </c>
      <c r="G456" s="2">
        <f t="shared" si="6"/>
        <v>194.6</v>
      </c>
    </row>
    <row r="457" spans="1:7" ht="13.5" customHeight="1">
      <c r="A457" s="1"/>
      <c r="B457" s="526"/>
      <c r="C457" s="526"/>
      <c r="D457" t="s">
        <v>49</v>
      </c>
      <c r="E457" s="80">
        <v>10</v>
      </c>
      <c r="G457" s="2">
        <f t="shared" si="6"/>
        <v>204.6</v>
      </c>
    </row>
    <row r="458" spans="1:7">
      <c r="A458" s="1"/>
      <c r="B458" s="526"/>
      <c r="C458" s="526"/>
      <c r="D458" t="s">
        <v>50</v>
      </c>
      <c r="E458" s="80">
        <v>10</v>
      </c>
      <c r="G458" s="2">
        <f t="shared" si="6"/>
        <v>214.6</v>
      </c>
    </row>
    <row r="459" spans="1:7">
      <c r="A459" s="1">
        <v>44286</v>
      </c>
      <c r="B459" s="526" t="s">
        <v>114</v>
      </c>
      <c r="C459" s="526" t="s">
        <v>23</v>
      </c>
      <c r="D459" t="s">
        <v>18</v>
      </c>
      <c r="E459" s="80"/>
      <c r="F459" s="2">
        <v>60</v>
      </c>
      <c r="G459" s="2">
        <f t="shared" si="6"/>
        <v>154.6</v>
      </c>
    </row>
    <row r="460" spans="1:7">
      <c r="A460" s="1">
        <v>44286</v>
      </c>
      <c r="B460" s="526" t="s">
        <v>114</v>
      </c>
      <c r="C460" s="526" t="s">
        <v>23</v>
      </c>
      <c r="D460" t="s">
        <v>19</v>
      </c>
      <c r="E460" s="80"/>
      <c r="F460" s="2">
        <v>5</v>
      </c>
      <c r="G460" s="2">
        <f t="shared" si="6"/>
        <v>149.6</v>
      </c>
    </row>
    <row r="461" spans="1:7">
      <c r="A461" s="1">
        <v>44321</v>
      </c>
      <c r="B461" s="526">
        <v>22365</v>
      </c>
      <c r="C461" s="526" t="s">
        <v>23</v>
      </c>
      <c r="D461" t="s">
        <v>16</v>
      </c>
      <c r="E461" s="80"/>
      <c r="F461" s="2">
        <v>108.7</v>
      </c>
      <c r="G461" s="2">
        <f t="shared" si="6"/>
        <v>40.899999999999991</v>
      </c>
    </row>
    <row r="462" spans="1:7">
      <c r="A462" s="1">
        <v>44321</v>
      </c>
      <c r="B462" s="526">
        <v>22365</v>
      </c>
      <c r="C462" s="526" t="s">
        <v>23</v>
      </c>
      <c r="D462" t="s">
        <v>17</v>
      </c>
      <c r="E462" s="80"/>
      <c r="F462" s="2">
        <v>20.9</v>
      </c>
      <c r="G462" s="2">
        <f t="shared" si="6"/>
        <v>19.999999999999993</v>
      </c>
    </row>
    <row r="463" spans="1:7">
      <c r="A463" s="1">
        <v>44510</v>
      </c>
      <c r="B463" s="526">
        <v>23743</v>
      </c>
      <c r="C463" s="526" t="s">
        <v>23</v>
      </c>
      <c r="D463" t="s">
        <v>49</v>
      </c>
      <c r="E463" s="80"/>
      <c r="F463" s="2">
        <v>10</v>
      </c>
      <c r="G463" s="2">
        <f t="shared" si="6"/>
        <v>9.9999999999999929</v>
      </c>
    </row>
    <row r="464" spans="1:7">
      <c r="A464" s="1">
        <v>44510</v>
      </c>
      <c r="B464" s="526">
        <v>23743</v>
      </c>
      <c r="C464" s="526" t="s">
        <v>23</v>
      </c>
      <c r="D464" t="s">
        <v>50</v>
      </c>
      <c r="E464" s="80"/>
      <c r="F464" s="2">
        <v>10</v>
      </c>
      <c r="G464" s="2">
        <f t="shared" si="6"/>
        <v>0</v>
      </c>
    </row>
    <row r="465" spans="1:7">
      <c r="A465" s="6">
        <v>44316</v>
      </c>
      <c r="B465" s="525" t="s">
        <v>14</v>
      </c>
      <c r="C465" s="525" t="s">
        <v>24</v>
      </c>
      <c r="D465" t="s">
        <v>16</v>
      </c>
      <c r="E465" s="80">
        <v>104.9</v>
      </c>
      <c r="G465" s="2">
        <f t="shared" si="6"/>
        <v>104.9</v>
      </c>
    </row>
    <row r="466" spans="1:7">
      <c r="A466" s="1"/>
      <c r="B466" s="526"/>
      <c r="C466" s="526"/>
      <c r="D466" t="s">
        <v>17</v>
      </c>
      <c r="E466" s="80">
        <v>21.8</v>
      </c>
      <c r="G466" s="2">
        <f t="shared" si="6"/>
        <v>126.7</v>
      </c>
    </row>
    <row r="467" spans="1:7">
      <c r="A467" s="1"/>
      <c r="B467" s="526"/>
      <c r="C467" s="526"/>
      <c r="D467" t="s">
        <v>48</v>
      </c>
      <c r="E467" s="80">
        <v>60</v>
      </c>
      <c r="G467" s="2">
        <f t="shared" si="6"/>
        <v>186.7</v>
      </c>
    </row>
    <row r="468" spans="1:7">
      <c r="A468" s="1"/>
      <c r="B468" s="526"/>
      <c r="C468" s="526"/>
      <c r="D468" t="s">
        <v>40</v>
      </c>
      <c r="E468" s="80">
        <v>5</v>
      </c>
      <c r="G468" s="2">
        <f t="shared" si="6"/>
        <v>191.7</v>
      </c>
    </row>
    <row r="469" spans="1:7">
      <c r="A469" s="1">
        <v>44316</v>
      </c>
      <c r="B469" s="526" t="s">
        <v>114</v>
      </c>
      <c r="C469" s="526" t="s">
        <v>24</v>
      </c>
      <c r="D469" t="s">
        <v>18</v>
      </c>
      <c r="E469" s="80"/>
      <c r="F469" s="2">
        <v>60</v>
      </c>
      <c r="G469" s="2">
        <f t="shared" ref="G469:G470" si="7">+G468+E469-F469</f>
        <v>131.69999999999999</v>
      </c>
    </row>
    <row r="470" spans="1:7">
      <c r="A470" s="1">
        <v>44316</v>
      </c>
      <c r="B470" s="526" t="s">
        <v>114</v>
      </c>
      <c r="C470" s="526" t="s">
        <v>24</v>
      </c>
      <c r="D470" t="s">
        <v>19</v>
      </c>
      <c r="E470" s="80"/>
      <c r="F470" s="2">
        <v>5</v>
      </c>
      <c r="G470" s="2">
        <f t="shared" si="7"/>
        <v>126.69999999999999</v>
      </c>
    </row>
    <row r="471" spans="1:7">
      <c r="A471" s="1">
        <v>44348</v>
      </c>
      <c r="B471" s="526">
        <v>22714</v>
      </c>
      <c r="C471" s="526" t="s">
        <v>24</v>
      </c>
      <c r="D471" t="s">
        <v>16</v>
      </c>
      <c r="E471" s="80"/>
      <c r="F471" s="2">
        <v>104.9</v>
      </c>
      <c r="G471" s="2">
        <f t="shared" ref="G471:G504" si="8">+G470+E471-F471</f>
        <v>21.799999999999983</v>
      </c>
    </row>
    <row r="472" spans="1:7">
      <c r="A472" s="1">
        <v>44348</v>
      </c>
      <c r="B472" s="526">
        <v>22714</v>
      </c>
      <c r="C472" s="526" t="s">
        <v>24</v>
      </c>
      <c r="D472" t="s">
        <v>17</v>
      </c>
      <c r="E472" s="80"/>
      <c r="F472" s="2">
        <v>21.8</v>
      </c>
      <c r="G472" s="2">
        <f t="shared" si="8"/>
        <v>0</v>
      </c>
    </row>
    <row r="473" spans="1:7">
      <c r="A473" s="6">
        <v>44347</v>
      </c>
      <c r="B473" s="525" t="s">
        <v>14</v>
      </c>
      <c r="C473" s="525" t="s">
        <v>25</v>
      </c>
      <c r="D473" t="s">
        <v>16</v>
      </c>
      <c r="E473" s="80">
        <v>85.2</v>
      </c>
      <c r="G473" s="2">
        <f t="shared" si="8"/>
        <v>85.2</v>
      </c>
    </row>
    <row r="474" spans="1:7">
      <c r="A474" s="1"/>
      <c r="B474" s="526"/>
      <c r="C474" s="526"/>
      <c r="D474" t="s">
        <v>17</v>
      </c>
      <c r="E474" s="80">
        <v>22.2</v>
      </c>
      <c r="G474" s="2">
        <f t="shared" si="8"/>
        <v>107.4</v>
      </c>
    </row>
    <row r="475" spans="1:7">
      <c r="A475" s="1"/>
      <c r="B475" s="526"/>
      <c r="C475" s="526"/>
      <c r="D475" t="s">
        <v>48</v>
      </c>
      <c r="E475" s="80">
        <v>60</v>
      </c>
      <c r="G475" s="2">
        <f t="shared" si="8"/>
        <v>167.4</v>
      </c>
    </row>
    <row r="476" spans="1:7">
      <c r="A476" s="1"/>
      <c r="B476" s="526"/>
      <c r="C476" s="526"/>
      <c r="D476" t="s">
        <v>40</v>
      </c>
      <c r="E476" s="80">
        <v>5</v>
      </c>
      <c r="G476" s="2">
        <f t="shared" si="8"/>
        <v>172.4</v>
      </c>
    </row>
    <row r="477" spans="1:7">
      <c r="A477" s="1">
        <v>44347</v>
      </c>
      <c r="B477" s="526" t="s">
        <v>114</v>
      </c>
      <c r="C477" s="526" t="s">
        <v>25</v>
      </c>
      <c r="D477" t="s">
        <v>18</v>
      </c>
      <c r="E477" s="80"/>
      <c r="F477" s="2">
        <v>60</v>
      </c>
      <c r="G477" s="2">
        <f t="shared" si="8"/>
        <v>112.4</v>
      </c>
    </row>
    <row r="478" spans="1:7">
      <c r="A478" s="1">
        <v>44347</v>
      </c>
      <c r="B478" s="526" t="s">
        <v>114</v>
      </c>
      <c r="C478" s="526" t="s">
        <v>25</v>
      </c>
      <c r="D478" t="s">
        <v>19</v>
      </c>
      <c r="E478" s="80"/>
      <c r="F478" s="2">
        <v>5</v>
      </c>
      <c r="G478" s="2">
        <f t="shared" si="8"/>
        <v>107.4</v>
      </c>
    </row>
    <row r="479" spans="1:7">
      <c r="A479" s="1">
        <v>44377</v>
      </c>
      <c r="B479" s="526">
        <v>22907</v>
      </c>
      <c r="C479" s="526" t="s">
        <v>25</v>
      </c>
      <c r="D479" t="s">
        <v>16</v>
      </c>
      <c r="E479" s="80"/>
      <c r="F479" s="2">
        <v>85.2</v>
      </c>
      <c r="G479" s="2">
        <f t="shared" si="8"/>
        <v>22.200000000000003</v>
      </c>
    </row>
    <row r="480" spans="1:7">
      <c r="A480" s="1">
        <v>44377</v>
      </c>
      <c r="B480" s="526">
        <v>22907</v>
      </c>
      <c r="C480" s="526" t="s">
        <v>25</v>
      </c>
      <c r="D480" t="s">
        <v>17</v>
      </c>
      <c r="E480" s="80"/>
      <c r="F480" s="2">
        <v>22.2</v>
      </c>
      <c r="G480" s="2">
        <f t="shared" si="8"/>
        <v>0</v>
      </c>
    </row>
    <row r="481" spans="1:7">
      <c r="A481" s="6">
        <v>44377</v>
      </c>
      <c r="B481" s="525" t="s">
        <v>14</v>
      </c>
      <c r="C481" s="525" t="s">
        <v>26</v>
      </c>
      <c r="D481" t="s">
        <v>16</v>
      </c>
      <c r="E481" s="80">
        <v>93.4</v>
      </c>
      <c r="G481" s="2">
        <f t="shared" si="8"/>
        <v>93.4</v>
      </c>
    </row>
    <row r="482" spans="1:7">
      <c r="A482" s="1"/>
      <c r="B482" s="526"/>
      <c r="C482" s="526"/>
      <c r="D482" t="s">
        <v>17</v>
      </c>
      <c r="E482" s="87">
        <v>23.4</v>
      </c>
      <c r="G482" s="2">
        <f t="shared" si="8"/>
        <v>116.80000000000001</v>
      </c>
    </row>
    <row r="483" spans="1:7">
      <c r="A483" s="1"/>
      <c r="B483" s="526"/>
      <c r="C483" s="526"/>
      <c r="D483" t="s">
        <v>48</v>
      </c>
      <c r="E483" s="80">
        <v>60</v>
      </c>
      <c r="G483" s="2">
        <f t="shared" si="8"/>
        <v>176.8</v>
      </c>
    </row>
    <row r="484" spans="1:7">
      <c r="A484" s="1"/>
      <c r="B484" s="526"/>
      <c r="C484" s="526"/>
      <c r="D484" t="s">
        <v>40</v>
      </c>
      <c r="E484" s="80">
        <v>5</v>
      </c>
      <c r="G484" s="2">
        <f t="shared" si="8"/>
        <v>181.8</v>
      </c>
    </row>
    <row r="485" spans="1:7">
      <c r="A485" s="1">
        <v>44377</v>
      </c>
      <c r="B485" s="526" t="s">
        <v>114</v>
      </c>
      <c r="C485" s="526" t="s">
        <v>26</v>
      </c>
      <c r="D485" t="s">
        <v>18</v>
      </c>
      <c r="E485" s="80"/>
      <c r="F485" s="2">
        <v>60</v>
      </c>
      <c r="G485" s="2">
        <f t="shared" si="8"/>
        <v>121.80000000000001</v>
      </c>
    </row>
    <row r="486" spans="1:7">
      <c r="A486" s="1">
        <v>44377</v>
      </c>
      <c r="B486" s="526" t="s">
        <v>114</v>
      </c>
      <c r="C486" s="526" t="s">
        <v>26</v>
      </c>
      <c r="D486" t="s">
        <v>19</v>
      </c>
      <c r="E486" s="80"/>
      <c r="F486" s="2">
        <v>5</v>
      </c>
      <c r="G486" s="2">
        <f t="shared" si="8"/>
        <v>116.80000000000001</v>
      </c>
    </row>
    <row r="487" spans="1:7">
      <c r="A487" s="1">
        <v>44436</v>
      </c>
      <c r="B487" s="526">
        <v>23319</v>
      </c>
      <c r="C487" s="526" t="s">
        <v>26</v>
      </c>
      <c r="D487" t="s">
        <v>16</v>
      </c>
      <c r="E487" s="80"/>
      <c r="F487" s="80">
        <v>93.4</v>
      </c>
      <c r="G487" s="2">
        <f t="shared" si="8"/>
        <v>23.400000000000006</v>
      </c>
    </row>
    <row r="488" spans="1:7">
      <c r="A488" s="1">
        <v>44436</v>
      </c>
      <c r="B488" s="526">
        <v>23319</v>
      </c>
      <c r="C488" s="526" t="s">
        <v>26</v>
      </c>
      <c r="D488" t="s">
        <v>17</v>
      </c>
      <c r="E488" s="80"/>
      <c r="F488" s="87">
        <v>23.4</v>
      </c>
      <c r="G488" s="2">
        <f t="shared" si="8"/>
        <v>0</v>
      </c>
    </row>
    <row r="489" spans="1:7" ht="15.75" customHeight="1">
      <c r="A489" s="88">
        <v>44408</v>
      </c>
      <c r="B489" s="525" t="s">
        <v>14</v>
      </c>
      <c r="C489" s="525" t="s">
        <v>27</v>
      </c>
      <c r="D489" t="s">
        <v>16</v>
      </c>
      <c r="E489" s="2">
        <v>81.8</v>
      </c>
      <c r="G489" s="2">
        <f t="shared" si="8"/>
        <v>81.8</v>
      </c>
    </row>
    <row r="490" spans="1:7">
      <c r="A490" s="86"/>
      <c r="B490" s="526"/>
      <c r="C490" s="526"/>
      <c r="D490" t="s">
        <v>17</v>
      </c>
      <c r="E490" s="87">
        <v>26.9</v>
      </c>
      <c r="G490" s="2">
        <f t="shared" si="8"/>
        <v>108.69999999999999</v>
      </c>
    </row>
    <row r="491" spans="1:7">
      <c r="A491" s="86"/>
      <c r="B491" s="526"/>
      <c r="C491" s="526"/>
      <c r="D491" t="s">
        <v>18</v>
      </c>
      <c r="E491" s="2">
        <v>60</v>
      </c>
      <c r="G491" s="2">
        <f t="shared" si="8"/>
        <v>168.7</v>
      </c>
    </row>
    <row r="492" spans="1:7">
      <c r="A492" s="86"/>
      <c r="B492" s="526"/>
      <c r="C492" s="526"/>
      <c r="D492" t="s">
        <v>19</v>
      </c>
      <c r="E492" s="2">
        <v>5</v>
      </c>
      <c r="G492" s="2">
        <f t="shared" si="8"/>
        <v>173.7</v>
      </c>
    </row>
    <row r="493" spans="1:7">
      <c r="A493" s="86">
        <v>44408</v>
      </c>
      <c r="B493" s="526" t="s">
        <v>114</v>
      </c>
      <c r="C493" s="526" t="s">
        <v>27</v>
      </c>
      <c r="D493" t="s">
        <v>18</v>
      </c>
      <c r="F493" s="2">
        <v>60</v>
      </c>
      <c r="G493" s="2">
        <f t="shared" si="8"/>
        <v>113.69999999999999</v>
      </c>
    </row>
    <row r="494" spans="1:7">
      <c r="A494" s="86">
        <v>44408</v>
      </c>
      <c r="B494" s="526" t="s">
        <v>114</v>
      </c>
      <c r="C494" s="526" t="s">
        <v>27</v>
      </c>
      <c r="D494" t="s">
        <v>19</v>
      </c>
      <c r="F494" s="2">
        <v>5</v>
      </c>
      <c r="G494" s="2">
        <f t="shared" si="8"/>
        <v>108.69999999999999</v>
      </c>
    </row>
    <row r="495" spans="1:7">
      <c r="A495" s="86">
        <v>44448</v>
      </c>
      <c r="B495" s="526">
        <v>23411</v>
      </c>
      <c r="C495" s="526" t="s">
        <v>27</v>
      </c>
      <c r="D495" t="s">
        <v>16</v>
      </c>
      <c r="F495" s="2">
        <v>81.8</v>
      </c>
      <c r="G495" s="2">
        <f t="shared" si="8"/>
        <v>26.899999999999991</v>
      </c>
    </row>
    <row r="496" spans="1:7">
      <c r="A496" s="86">
        <v>44448</v>
      </c>
      <c r="B496" s="526">
        <v>23411</v>
      </c>
      <c r="C496" s="526" t="s">
        <v>27</v>
      </c>
      <c r="D496" t="s">
        <v>17</v>
      </c>
      <c r="F496" s="87">
        <v>26.9</v>
      </c>
      <c r="G496" s="2">
        <f t="shared" si="8"/>
        <v>0</v>
      </c>
    </row>
    <row r="497" spans="1:11">
      <c r="A497" s="90">
        <v>44439</v>
      </c>
      <c r="B497" s="64" t="s">
        <v>14</v>
      </c>
      <c r="C497" s="64" t="s">
        <v>28</v>
      </c>
      <c r="D497" t="s">
        <v>16</v>
      </c>
      <c r="E497" s="2">
        <v>92.6</v>
      </c>
      <c r="G497" s="2">
        <f t="shared" si="8"/>
        <v>92.6</v>
      </c>
    </row>
    <row r="498" spans="1:11">
      <c r="B498" s="526"/>
      <c r="C498" s="526"/>
      <c r="D498" t="s">
        <v>17</v>
      </c>
      <c r="E498" s="87">
        <v>26.7</v>
      </c>
      <c r="G498" s="2">
        <f t="shared" si="8"/>
        <v>119.3</v>
      </c>
    </row>
    <row r="499" spans="1:11">
      <c r="B499" s="526"/>
      <c r="C499" s="526"/>
      <c r="D499" t="s">
        <v>18</v>
      </c>
      <c r="E499" s="2">
        <v>60</v>
      </c>
      <c r="G499" s="2">
        <f t="shared" si="8"/>
        <v>179.3</v>
      </c>
    </row>
    <row r="500" spans="1:11">
      <c r="B500" s="526"/>
      <c r="C500" s="526"/>
      <c r="D500" t="s">
        <v>19</v>
      </c>
      <c r="E500" s="2">
        <v>5</v>
      </c>
      <c r="G500" s="2">
        <f t="shared" si="8"/>
        <v>184.3</v>
      </c>
    </row>
    <row r="501" spans="1:11">
      <c r="A501" s="7">
        <v>44439</v>
      </c>
      <c r="B501" s="526" t="s">
        <v>114</v>
      </c>
      <c r="C501" s="526" t="s">
        <v>28</v>
      </c>
      <c r="D501" t="s">
        <v>48</v>
      </c>
      <c r="E501" s="92"/>
      <c r="F501" s="92">
        <v>60</v>
      </c>
      <c r="G501" s="2">
        <f t="shared" si="8"/>
        <v>124.30000000000001</v>
      </c>
    </row>
    <row r="502" spans="1:11">
      <c r="A502" s="7">
        <v>44439</v>
      </c>
      <c r="B502" s="526" t="s">
        <v>114</v>
      </c>
      <c r="C502" s="526" t="s">
        <v>28</v>
      </c>
      <c r="D502" t="s">
        <v>40</v>
      </c>
      <c r="E502" s="92"/>
      <c r="F502" s="92">
        <v>5</v>
      </c>
      <c r="G502" s="2">
        <f t="shared" si="8"/>
        <v>119.30000000000001</v>
      </c>
    </row>
    <row r="503" spans="1:11">
      <c r="A503" s="7">
        <v>44510</v>
      </c>
      <c r="B503" s="526">
        <v>23654</v>
      </c>
      <c r="C503" s="526" t="s">
        <v>28</v>
      </c>
      <c r="D503" t="s">
        <v>16</v>
      </c>
      <c r="E503" s="92"/>
      <c r="F503" s="92">
        <v>92.6</v>
      </c>
      <c r="G503" s="2">
        <f t="shared" si="8"/>
        <v>26.700000000000017</v>
      </c>
    </row>
    <row r="504" spans="1:11">
      <c r="A504" s="7">
        <v>44510</v>
      </c>
      <c r="B504" s="526">
        <v>23654</v>
      </c>
      <c r="C504" s="526" t="s">
        <v>28</v>
      </c>
      <c r="D504" t="s">
        <v>17</v>
      </c>
      <c r="E504" s="92"/>
      <c r="F504" s="92">
        <v>26.7</v>
      </c>
      <c r="G504" s="97">
        <f t="shared" si="8"/>
        <v>0</v>
      </c>
    </row>
    <row r="505" spans="1:11">
      <c r="A505" s="90">
        <v>44469</v>
      </c>
      <c r="B505" s="64" t="s">
        <v>14</v>
      </c>
      <c r="C505" s="64" t="s">
        <v>53</v>
      </c>
      <c r="D505" t="s">
        <v>16</v>
      </c>
      <c r="E505" s="2">
        <v>95.8</v>
      </c>
      <c r="F505" s="92"/>
      <c r="G505" s="2">
        <f>+G504+E505-F505</f>
        <v>95.8</v>
      </c>
    </row>
    <row r="506" spans="1:11">
      <c r="B506" s="526"/>
      <c r="C506" s="526"/>
      <c r="D506" t="s">
        <v>17</v>
      </c>
      <c r="E506" s="87">
        <v>7.2</v>
      </c>
      <c r="F506" s="92"/>
      <c r="G506" s="2">
        <f t="shared" ref="G506:G571" si="9">+G505+E506-F506</f>
        <v>103</v>
      </c>
      <c r="J506" t="s">
        <v>49</v>
      </c>
      <c r="K506" s="80">
        <v>10</v>
      </c>
    </row>
    <row r="507" spans="1:11">
      <c r="B507" s="526"/>
      <c r="C507" s="526"/>
      <c r="D507" t="s">
        <v>18</v>
      </c>
      <c r="E507" s="2">
        <v>60</v>
      </c>
      <c r="F507" s="92"/>
      <c r="G507" s="2">
        <f t="shared" si="9"/>
        <v>163</v>
      </c>
      <c r="J507" t="s">
        <v>50</v>
      </c>
      <c r="K507" s="80">
        <v>10</v>
      </c>
    </row>
    <row r="508" spans="1:11">
      <c r="B508" s="526"/>
      <c r="C508" s="526"/>
      <c r="D508" t="s">
        <v>19</v>
      </c>
      <c r="E508" s="2">
        <v>5</v>
      </c>
      <c r="F508" s="92"/>
      <c r="G508" s="2">
        <f t="shared" si="9"/>
        <v>168</v>
      </c>
    </row>
    <row r="509" spans="1:11">
      <c r="A509" s="95">
        <v>44469</v>
      </c>
      <c r="B509" s="65" t="s">
        <v>114</v>
      </c>
      <c r="C509" s="65" t="s">
        <v>53</v>
      </c>
      <c r="D509" t="s">
        <v>18</v>
      </c>
      <c r="E509" s="92"/>
      <c r="F509" s="2">
        <v>60</v>
      </c>
      <c r="G509" s="2">
        <f t="shared" si="9"/>
        <v>108</v>
      </c>
    </row>
    <row r="510" spans="1:11">
      <c r="A510" s="95">
        <v>44469</v>
      </c>
      <c r="B510" s="65" t="s">
        <v>114</v>
      </c>
      <c r="C510" s="65" t="s">
        <v>53</v>
      </c>
      <c r="D510" t="s">
        <v>19</v>
      </c>
      <c r="E510" s="92"/>
      <c r="F510" s="2">
        <v>5</v>
      </c>
      <c r="G510" s="2">
        <f t="shared" si="9"/>
        <v>103</v>
      </c>
    </row>
    <row r="511" spans="1:11">
      <c r="A511" s="95">
        <v>44513</v>
      </c>
      <c r="B511" s="65">
        <v>23793</v>
      </c>
      <c r="C511" s="65" t="s">
        <v>53</v>
      </c>
      <c r="D511" t="s">
        <v>16</v>
      </c>
      <c r="E511" s="92"/>
      <c r="F511" s="2">
        <v>95.8</v>
      </c>
      <c r="G511" s="2">
        <f t="shared" si="9"/>
        <v>7.2000000000000028</v>
      </c>
    </row>
    <row r="512" spans="1:11">
      <c r="A512" s="95">
        <v>44513</v>
      </c>
      <c r="B512" s="65">
        <v>23793</v>
      </c>
      <c r="C512" s="65" t="s">
        <v>53</v>
      </c>
      <c r="D512" t="s">
        <v>17</v>
      </c>
      <c r="E512" s="94"/>
      <c r="F512" s="79">
        <v>7.2</v>
      </c>
      <c r="G512" s="24">
        <f t="shared" si="9"/>
        <v>0</v>
      </c>
      <c r="I512" t="s">
        <v>454</v>
      </c>
    </row>
    <row r="513" spans="1:13">
      <c r="A513" s="88">
        <v>44500</v>
      </c>
      <c r="B513" s="525" t="s">
        <v>14</v>
      </c>
      <c r="C513" s="525" t="s">
        <v>30</v>
      </c>
      <c r="D513" t="s">
        <v>16</v>
      </c>
      <c r="E513" s="2">
        <v>99.3</v>
      </c>
      <c r="G513" s="2">
        <f t="shared" si="9"/>
        <v>99.3</v>
      </c>
    </row>
    <row r="514" spans="1:13">
      <c r="A514" s="86"/>
      <c r="B514" s="526"/>
      <c r="C514" s="526"/>
      <c r="D514" t="s">
        <v>17</v>
      </c>
      <c r="E514" s="2">
        <v>55.8</v>
      </c>
      <c r="G514" s="2">
        <f t="shared" si="9"/>
        <v>155.1</v>
      </c>
    </row>
    <row r="515" spans="1:13">
      <c r="A515" s="86"/>
      <c r="B515" s="526"/>
      <c r="C515" s="526"/>
      <c r="D515" t="s">
        <v>18</v>
      </c>
      <c r="E515" s="2">
        <v>60</v>
      </c>
      <c r="G515" s="2">
        <f t="shared" si="9"/>
        <v>215.1</v>
      </c>
    </row>
    <row r="516" spans="1:13">
      <c r="A516" s="86"/>
      <c r="B516" s="526"/>
      <c r="C516" s="526"/>
      <c r="D516" t="s">
        <v>19</v>
      </c>
      <c r="E516" s="2">
        <v>5</v>
      </c>
      <c r="G516" s="2">
        <f t="shared" si="9"/>
        <v>220.1</v>
      </c>
    </row>
    <row r="517" spans="1:13">
      <c r="A517" s="86">
        <v>44500</v>
      </c>
      <c r="B517" s="526" t="s">
        <v>118</v>
      </c>
      <c r="C517" s="526" t="s">
        <v>30</v>
      </c>
      <c r="D517" t="s">
        <v>18</v>
      </c>
      <c r="E517" s="51"/>
      <c r="F517" s="51">
        <v>60</v>
      </c>
      <c r="G517" s="2">
        <f t="shared" si="9"/>
        <v>160.1</v>
      </c>
      <c r="H517" s="537"/>
      <c r="M517" s="51"/>
    </row>
    <row r="518" spans="1:13">
      <c r="A518" s="86">
        <v>44500</v>
      </c>
      <c r="B518" s="526" t="s">
        <v>118</v>
      </c>
      <c r="C518" s="526" t="s">
        <v>30</v>
      </c>
      <c r="D518" t="s">
        <v>19</v>
      </c>
      <c r="E518" s="51"/>
      <c r="F518" s="51">
        <v>5</v>
      </c>
      <c r="G518" s="2">
        <f t="shared" si="9"/>
        <v>155.1</v>
      </c>
      <c r="H518" s="537"/>
      <c r="M518" s="51"/>
    </row>
    <row r="519" spans="1:13">
      <c r="A519" s="86">
        <v>44513</v>
      </c>
      <c r="B519" s="526">
        <v>23793</v>
      </c>
      <c r="C519" s="526" t="s">
        <v>30</v>
      </c>
      <c r="D519" t="s">
        <v>16</v>
      </c>
      <c r="E519" s="51"/>
      <c r="F519" s="118">
        <v>48.6</v>
      </c>
      <c r="G519" s="2">
        <f t="shared" si="9"/>
        <v>106.5</v>
      </c>
      <c r="H519" s="575" t="s">
        <v>455</v>
      </c>
      <c r="I519" s="575"/>
      <c r="J519" s="575"/>
      <c r="K519" s="575"/>
      <c r="M519" s="51"/>
    </row>
    <row r="520" spans="1:13">
      <c r="A520" s="86">
        <v>44540</v>
      </c>
      <c r="B520" s="526">
        <v>24012</v>
      </c>
      <c r="C520" s="526" t="s">
        <v>30</v>
      </c>
      <c r="D520" t="s">
        <v>16</v>
      </c>
      <c r="E520" s="51"/>
      <c r="F520" s="118">
        <v>50.7</v>
      </c>
      <c r="G520" s="2">
        <f t="shared" si="9"/>
        <v>55.8</v>
      </c>
      <c r="H520" s="537"/>
      <c r="I520" s="537"/>
      <c r="J520" s="537"/>
      <c r="K520" s="537"/>
      <c r="M520" s="51"/>
    </row>
    <row r="521" spans="1:13">
      <c r="A521" s="86">
        <v>44540</v>
      </c>
      <c r="B521" s="526">
        <v>24012</v>
      </c>
      <c r="C521" s="526" t="s">
        <v>30</v>
      </c>
      <c r="D521" t="s">
        <v>17</v>
      </c>
      <c r="E521" s="51"/>
      <c r="F521" s="118">
        <v>55.8</v>
      </c>
      <c r="G521" s="2">
        <f t="shared" si="9"/>
        <v>0</v>
      </c>
      <c r="H521" s="537"/>
      <c r="I521" s="537"/>
      <c r="J521" s="537"/>
      <c r="K521" s="537"/>
      <c r="M521" s="51"/>
    </row>
    <row r="522" spans="1:13">
      <c r="A522" s="88">
        <v>44530</v>
      </c>
      <c r="B522" s="525" t="s">
        <v>14</v>
      </c>
      <c r="C522" s="525" t="s">
        <v>33</v>
      </c>
      <c r="D522" t="s">
        <v>16</v>
      </c>
      <c r="E522" s="2">
        <v>106</v>
      </c>
      <c r="G522" s="2">
        <f t="shared" si="9"/>
        <v>106</v>
      </c>
    </row>
    <row r="523" spans="1:13">
      <c r="A523" s="86"/>
      <c r="B523" s="526"/>
      <c r="C523" s="526"/>
      <c r="D523" t="s">
        <v>17</v>
      </c>
      <c r="E523" s="2">
        <v>27.2</v>
      </c>
      <c r="G523" s="2">
        <f t="shared" si="9"/>
        <v>133.19999999999999</v>
      </c>
    </row>
    <row r="524" spans="1:13">
      <c r="A524" s="86"/>
      <c r="B524" s="526"/>
      <c r="C524" s="526"/>
      <c r="D524" t="s">
        <v>18</v>
      </c>
      <c r="E524" s="2">
        <v>60</v>
      </c>
      <c r="G524" s="2">
        <f t="shared" si="9"/>
        <v>193.2</v>
      </c>
    </row>
    <row r="525" spans="1:13">
      <c r="A525" s="86"/>
      <c r="B525" s="526"/>
      <c r="C525" s="526"/>
      <c r="D525" t="s">
        <v>19</v>
      </c>
      <c r="E525" s="2">
        <v>5</v>
      </c>
      <c r="G525" s="2">
        <f t="shared" si="9"/>
        <v>198.2</v>
      </c>
    </row>
    <row r="526" spans="1:13">
      <c r="A526" s="86">
        <v>44530</v>
      </c>
      <c r="B526" s="526" t="s">
        <v>114</v>
      </c>
      <c r="C526" s="526" t="s">
        <v>33</v>
      </c>
      <c r="D526" t="s">
        <v>18</v>
      </c>
      <c r="F526" s="2">
        <v>60</v>
      </c>
      <c r="G526" s="2">
        <f t="shared" si="9"/>
        <v>138.19999999999999</v>
      </c>
    </row>
    <row r="527" spans="1:13">
      <c r="A527" s="86">
        <v>44530</v>
      </c>
      <c r="B527" s="526" t="s">
        <v>114</v>
      </c>
      <c r="C527" s="526" t="s">
        <v>33</v>
      </c>
      <c r="D527" t="s">
        <v>19</v>
      </c>
      <c r="F527" s="2">
        <v>5</v>
      </c>
      <c r="G527" s="2">
        <f t="shared" si="9"/>
        <v>133.19999999999999</v>
      </c>
      <c r="J527" t="s">
        <v>16</v>
      </c>
      <c r="K527" s="2">
        <v>50.7</v>
      </c>
    </row>
    <row r="528" spans="1:13">
      <c r="A528" s="86">
        <v>44574</v>
      </c>
      <c r="B528" s="526">
        <v>24117</v>
      </c>
      <c r="C528" s="526" t="s">
        <v>33</v>
      </c>
      <c r="D528" t="s">
        <v>16</v>
      </c>
      <c r="F528" s="2">
        <v>106</v>
      </c>
      <c r="G528" s="2">
        <f t="shared" si="9"/>
        <v>27.199999999999989</v>
      </c>
      <c r="K528" s="2"/>
    </row>
    <row r="529" spans="1:13">
      <c r="A529" s="86">
        <v>44574</v>
      </c>
      <c r="B529" s="526">
        <v>24117</v>
      </c>
      <c r="C529" s="526" t="s">
        <v>33</v>
      </c>
      <c r="D529" t="s">
        <v>17</v>
      </c>
      <c r="F529" s="2">
        <v>27.2</v>
      </c>
      <c r="G529" s="2">
        <f t="shared" si="9"/>
        <v>0</v>
      </c>
      <c r="K529" s="2"/>
    </row>
    <row r="530" spans="1:13">
      <c r="A530" s="88">
        <v>44561</v>
      </c>
      <c r="B530" s="525" t="s">
        <v>14</v>
      </c>
      <c r="C530" s="525" t="s">
        <v>34</v>
      </c>
      <c r="D530" t="s">
        <v>16</v>
      </c>
      <c r="E530" s="2">
        <v>111.3</v>
      </c>
      <c r="G530" s="2">
        <f t="shared" si="9"/>
        <v>111.3</v>
      </c>
      <c r="J530" t="s">
        <v>17</v>
      </c>
      <c r="K530" s="2">
        <v>55.8</v>
      </c>
    </row>
    <row r="531" spans="1:13">
      <c r="A531" s="86"/>
      <c r="B531" s="526"/>
      <c r="C531" s="526"/>
      <c r="D531" t="s">
        <v>17</v>
      </c>
      <c r="E531" s="2">
        <v>27.1</v>
      </c>
      <c r="G531" s="2">
        <f t="shared" si="9"/>
        <v>138.4</v>
      </c>
    </row>
    <row r="532" spans="1:13">
      <c r="A532" s="86"/>
      <c r="B532" s="526"/>
      <c r="C532" s="526"/>
      <c r="D532" t="s">
        <v>18</v>
      </c>
      <c r="E532" s="2">
        <v>60</v>
      </c>
      <c r="G532" s="2">
        <f t="shared" si="9"/>
        <v>198.4</v>
      </c>
    </row>
    <row r="533" spans="1:13">
      <c r="A533" s="86"/>
      <c r="B533" s="526"/>
      <c r="C533" s="526"/>
      <c r="D533" t="s">
        <v>19</v>
      </c>
      <c r="E533" s="2">
        <v>5</v>
      </c>
      <c r="G533" s="2">
        <f t="shared" si="9"/>
        <v>203.4</v>
      </c>
    </row>
    <row r="534" spans="1:13">
      <c r="A534" s="7">
        <v>44561</v>
      </c>
      <c r="B534" s="526" t="s">
        <v>121</v>
      </c>
      <c r="C534" s="526" t="s">
        <v>34</v>
      </c>
      <c r="D534" t="s">
        <v>18</v>
      </c>
      <c r="F534" s="2">
        <v>60</v>
      </c>
      <c r="G534" s="2">
        <f t="shared" si="9"/>
        <v>143.4</v>
      </c>
    </row>
    <row r="535" spans="1:13">
      <c r="A535" s="7">
        <v>44561</v>
      </c>
      <c r="B535" s="526" t="s">
        <v>121</v>
      </c>
      <c r="C535" s="526" t="s">
        <v>34</v>
      </c>
      <c r="D535" t="s">
        <v>19</v>
      </c>
      <c r="F535" s="2">
        <v>5</v>
      </c>
      <c r="G535" s="2">
        <f t="shared" si="9"/>
        <v>138.4</v>
      </c>
    </row>
    <row r="536" spans="1:13">
      <c r="A536" s="7">
        <v>44603</v>
      </c>
      <c r="B536" s="526">
        <v>24216</v>
      </c>
      <c r="C536" s="526" t="s">
        <v>34</v>
      </c>
      <c r="D536" t="s">
        <v>16</v>
      </c>
      <c r="F536" s="2">
        <v>111.3</v>
      </c>
      <c r="G536" s="2">
        <f t="shared" si="9"/>
        <v>27.100000000000009</v>
      </c>
    </row>
    <row r="537" spans="1:13">
      <c r="A537" s="7">
        <v>44603</v>
      </c>
      <c r="B537" s="526">
        <v>24216</v>
      </c>
      <c r="C537" s="526" t="s">
        <v>34</v>
      </c>
      <c r="D537" t="s">
        <v>17</v>
      </c>
      <c r="F537" s="2">
        <v>27.1</v>
      </c>
      <c r="G537" s="2">
        <f t="shared" si="9"/>
        <v>0</v>
      </c>
    </row>
    <row r="538" spans="1:13">
      <c r="A538" s="6">
        <v>44592</v>
      </c>
      <c r="B538" s="525" t="s">
        <v>14</v>
      </c>
      <c r="C538" s="525" t="s">
        <v>15</v>
      </c>
      <c r="D538" t="s">
        <v>16</v>
      </c>
      <c r="E538" s="2">
        <v>117.7</v>
      </c>
      <c r="G538" s="2">
        <f t="shared" si="9"/>
        <v>117.7</v>
      </c>
    </row>
    <row r="539" spans="1:13">
      <c r="B539" s="526"/>
      <c r="C539" s="526"/>
      <c r="D539" t="s">
        <v>17</v>
      </c>
      <c r="E539" s="2">
        <v>37.799999999999997</v>
      </c>
      <c r="G539" s="2">
        <f t="shared" si="9"/>
        <v>155.5</v>
      </c>
    </row>
    <row r="540" spans="1:13">
      <c r="B540" s="526"/>
      <c r="C540" s="526"/>
      <c r="D540" t="s">
        <v>18</v>
      </c>
      <c r="E540" s="2">
        <v>60</v>
      </c>
      <c r="G540" s="2">
        <f t="shared" si="9"/>
        <v>215.5</v>
      </c>
      <c r="K540" s="525" t="s">
        <v>34</v>
      </c>
      <c r="L540" t="s">
        <v>16</v>
      </c>
      <c r="M540" s="2">
        <v>111.3</v>
      </c>
    </row>
    <row r="541" spans="1:13">
      <c r="B541" s="526"/>
      <c r="C541" s="526"/>
      <c r="D541" t="s">
        <v>19</v>
      </c>
      <c r="E541" s="2">
        <v>5</v>
      </c>
      <c r="G541" s="2">
        <f t="shared" si="9"/>
        <v>220.5</v>
      </c>
      <c r="K541" s="526"/>
      <c r="L541" t="s">
        <v>17</v>
      </c>
      <c r="M541" s="2">
        <v>27.1</v>
      </c>
    </row>
    <row r="542" spans="1:13">
      <c r="A542" s="1">
        <v>44592</v>
      </c>
      <c r="B542" s="526" t="s">
        <v>119</v>
      </c>
      <c r="C542" s="526" t="s">
        <v>15</v>
      </c>
      <c r="D542" t="s">
        <v>18</v>
      </c>
      <c r="F542" s="2">
        <v>60</v>
      </c>
      <c r="G542" s="2">
        <f t="shared" si="9"/>
        <v>160.5</v>
      </c>
      <c r="L542" t="s">
        <v>18</v>
      </c>
      <c r="M542" s="2">
        <v>60</v>
      </c>
    </row>
    <row r="543" spans="1:13">
      <c r="A543" s="1">
        <v>44592</v>
      </c>
      <c r="B543" s="526" t="s">
        <v>119</v>
      </c>
      <c r="C543" s="526" t="s">
        <v>15</v>
      </c>
      <c r="D543" t="s">
        <v>19</v>
      </c>
      <c r="F543" s="2">
        <v>5</v>
      </c>
      <c r="G543" s="2">
        <f t="shared" si="9"/>
        <v>155.5</v>
      </c>
      <c r="L543" t="s">
        <v>19</v>
      </c>
      <c r="M543" s="2">
        <v>5</v>
      </c>
    </row>
    <row r="544" spans="1:13">
      <c r="A544" s="1">
        <v>44617</v>
      </c>
      <c r="B544" s="526">
        <v>24287</v>
      </c>
      <c r="C544" s="526" t="s">
        <v>15</v>
      </c>
      <c r="D544" t="s">
        <v>16</v>
      </c>
      <c r="F544" s="2">
        <v>117.7</v>
      </c>
      <c r="G544" s="2">
        <f t="shared" si="9"/>
        <v>37.799999999999997</v>
      </c>
    </row>
    <row r="545" spans="1:13">
      <c r="A545" s="1">
        <v>44617</v>
      </c>
      <c r="B545" s="526">
        <v>24287</v>
      </c>
      <c r="C545" s="526" t="s">
        <v>15</v>
      </c>
      <c r="D545" t="s">
        <v>17</v>
      </c>
      <c r="F545" s="2">
        <v>37.799999999999997</v>
      </c>
      <c r="G545" s="2">
        <f t="shared" si="9"/>
        <v>0</v>
      </c>
      <c r="M545" s="8">
        <f>SUM(M540:M544)</f>
        <v>203.4</v>
      </c>
    </row>
    <row r="546" spans="1:13">
      <c r="A546" s="44">
        <v>44620</v>
      </c>
      <c r="B546" s="525" t="s">
        <v>14</v>
      </c>
      <c r="C546" s="525" t="s">
        <v>20</v>
      </c>
      <c r="D546" t="s">
        <v>16</v>
      </c>
      <c r="E546" s="8">
        <v>115.8</v>
      </c>
      <c r="G546" s="2">
        <f t="shared" si="9"/>
        <v>115.8</v>
      </c>
    </row>
    <row r="547" spans="1:13">
      <c r="A547" s="7"/>
      <c r="B547" s="526"/>
      <c r="C547" s="526"/>
      <c r="D547" t="s">
        <v>17</v>
      </c>
      <c r="E547" s="8">
        <v>30.9</v>
      </c>
      <c r="G547" s="2">
        <f t="shared" si="9"/>
        <v>146.69999999999999</v>
      </c>
    </row>
    <row r="548" spans="1:13">
      <c r="A548" s="7"/>
      <c r="B548" s="526"/>
      <c r="C548" s="526"/>
      <c r="D548" t="s">
        <v>18</v>
      </c>
      <c r="E548" s="8">
        <v>56</v>
      </c>
      <c r="G548" s="2">
        <f t="shared" si="9"/>
        <v>202.7</v>
      </c>
    </row>
    <row r="549" spans="1:13">
      <c r="A549" s="7"/>
      <c r="B549" s="526"/>
      <c r="C549" s="526"/>
      <c r="D549" t="s">
        <v>19</v>
      </c>
      <c r="E549" s="8">
        <v>5</v>
      </c>
      <c r="G549" s="2">
        <f t="shared" si="9"/>
        <v>207.7</v>
      </c>
    </row>
    <row r="550" spans="1:13">
      <c r="A550" s="7">
        <v>44620</v>
      </c>
      <c r="B550" s="526" t="s">
        <v>135</v>
      </c>
      <c r="C550" s="526" t="s">
        <v>20</v>
      </c>
      <c r="D550" t="s">
        <v>18</v>
      </c>
      <c r="E550" s="8"/>
      <c r="F550" s="2">
        <v>56</v>
      </c>
      <c r="G550" s="2">
        <f t="shared" si="9"/>
        <v>151.69999999999999</v>
      </c>
    </row>
    <row r="551" spans="1:13">
      <c r="A551" s="7">
        <v>44620</v>
      </c>
      <c r="B551" s="526" t="s">
        <v>135</v>
      </c>
      <c r="C551" s="526" t="s">
        <v>20</v>
      </c>
      <c r="D551" t="s">
        <v>19</v>
      </c>
      <c r="E551" s="8"/>
      <c r="F551" s="2">
        <v>5</v>
      </c>
      <c r="G551" s="2">
        <f t="shared" si="9"/>
        <v>146.69999999999999</v>
      </c>
    </row>
    <row r="552" spans="1:13">
      <c r="A552" s="7">
        <v>44644</v>
      </c>
      <c r="B552" s="526">
        <v>24584</v>
      </c>
      <c r="C552" s="526" t="s">
        <v>20</v>
      </c>
      <c r="D552" t="s">
        <v>16</v>
      </c>
      <c r="F552" s="8">
        <v>115.8</v>
      </c>
      <c r="G552" s="2">
        <f t="shared" si="9"/>
        <v>30.899999999999991</v>
      </c>
    </row>
    <row r="553" spans="1:13">
      <c r="A553" s="7">
        <v>44644</v>
      </c>
      <c r="B553" s="526">
        <v>24584</v>
      </c>
      <c r="C553" s="526" t="s">
        <v>20</v>
      </c>
      <c r="D553" t="s">
        <v>17</v>
      </c>
      <c r="F553" s="8">
        <v>30.9</v>
      </c>
      <c r="G553" s="2">
        <f t="shared" si="9"/>
        <v>0</v>
      </c>
    </row>
    <row r="554" spans="1:13">
      <c r="A554" s="44">
        <v>44651</v>
      </c>
      <c r="B554" s="525" t="s">
        <v>14</v>
      </c>
      <c r="C554" s="525" t="s">
        <v>23</v>
      </c>
      <c r="D554" t="s">
        <v>16</v>
      </c>
      <c r="E554" s="8">
        <v>115</v>
      </c>
      <c r="G554" s="2">
        <f t="shared" si="9"/>
        <v>115</v>
      </c>
    </row>
    <row r="555" spans="1:13">
      <c r="A555" s="7"/>
      <c r="B555" s="526"/>
      <c r="C555" s="526"/>
      <c r="D555" t="s">
        <v>17</v>
      </c>
      <c r="E555" s="8">
        <v>32.200000000000003</v>
      </c>
      <c r="G555" s="2">
        <f t="shared" si="9"/>
        <v>147.19999999999999</v>
      </c>
    </row>
    <row r="556" spans="1:13">
      <c r="A556" s="7"/>
      <c r="B556" s="526"/>
      <c r="C556" s="526"/>
      <c r="D556" t="s">
        <v>18</v>
      </c>
      <c r="E556" s="8">
        <v>60</v>
      </c>
      <c r="G556" s="2">
        <f t="shared" si="9"/>
        <v>207.2</v>
      </c>
    </row>
    <row r="557" spans="1:13">
      <c r="A557" s="7"/>
      <c r="B557" s="526"/>
      <c r="C557" s="526"/>
      <c r="D557" t="s">
        <v>19</v>
      </c>
      <c r="E557" s="8">
        <v>5</v>
      </c>
      <c r="G557" s="2">
        <f t="shared" si="9"/>
        <v>212.2</v>
      </c>
    </row>
    <row r="558" spans="1:13">
      <c r="A558" s="7">
        <v>44651</v>
      </c>
      <c r="B558" s="526" t="s">
        <v>124</v>
      </c>
      <c r="C558" s="526" t="s">
        <v>23</v>
      </c>
      <c r="D558" t="s">
        <v>18</v>
      </c>
      <c r="E558" s="8"/>
      <c r="F558" s="2">
        <v>60</v>
      </c>
      <c r="G558" s="2">
        <f t="shared" si="9"/>
        <v>152.19999999999999</v>
      </c>
    </row>
    <row r="559" spans="1:13">
      <c r="A559" s="7">
        <v>44651</v>
      </c>
      <c r="B559" s="526" t="s">
        <v>124</v>
      </c>
      <c r="C559" s="526" t="s">
        <v>23</v>
      </c>
      <c r="D559" t="s">
        <v>19</v>
      </c>
      <c r="E559" s="8"/>
      <c r="F559" s="2">
        <v>5</v>
      </c>
      <c r="G559" s="2">
        <f t="shared" si="9"/>
        <v>147.19999999999999</v>
      </c>
    </row>
    <row r="560" spans="1:13">
      <c r="A560" s="7">
        <v>44687</v>
      </c>
      <c r="B560" s="526" t="s">
        <v>456</v>
      </c>
      <c r="C560" s="526" t="s">
        <v>23</v>
      </c>
      <c r="D560" t="s">
        <v>16</v>
      </c>
      <c r="F560" s="8">
        <v>115</v>
      </c>
      <c r="G560" s="2">
        <f t="shared" si="9"/>
        <v>32.199999999999989</v>
      </c>
    </row>
    <row r="561" spans="1:7">
      <c r="A561" s="7">
        <v>44687</v>
      </c>
      <c r="B561" s="526" t="s">
        <v>456</v>
      </c>
      <c r="C561" s="526" t="s">
        <v>23</v>
      </c>
      <c r="D561" t="s">
        <v>17</v>
      </c>
      <c r="F561" s="8">
        <v>32.200000000000003</v>
      </c>
      <c r="G561" s="2">
        <f t="shared" si="9"/>
        <v>0</v>
      </c>
    </row>
    <row r="562" spans="1:7">
      <c r="A562" s="6">
        <v>44681</v>
      </c>
      <c r="B562" s="64" t="s">
        <v>14</v>
      </c>
      <c r="C562" s="525" t="s">
        <v>24</v>
      </c>
      <c r="D562" t="s">
        <v>16</v>
      </c>
      <c r="E562" s="2">
        <v>117.6</v>
      </c>
      <c r="G562" s="2">
        <f t="shared" si="9"/>
        <v>117.6</v>
      </c>
    </row>
    <row r="563" spans="1:7">
      <c r="B563" s="64"/>
      <c r="C563" s="526"/>
      <c r="D563" t="s">
        <v>17</v>
      </c>
      <c r="E563" s="2">
        <v>43.1</v>
      </c>
      <c r="G563" s="2">
        <f t="shared" si="9"/>
        <v>160.69999999999999</v>
      </c>
    </row>
    <row r="564" spans="1:7">
      <c r="B564" s="526"/>
      <c r="C564" s="526"/>
      <c r="D564" t="s">
        <v>18</v>
      </c>
      <c r="E564" s="2">
        <v>60</v>
      </c>
      <c r="G564" s="2">
        <f t="shared" si="9"/>
        <v>220.7</v>
      </c>
    </row>
    <row r="565" spans="1:7">
      <c r="B565" s="526"/>
      <c r="C565" s="526"/>
      <c r="D565" t="s">
        <v>19</v>
      </c>
      <c r="E565" s="2">
        <v>5</v>
      </c>
      <c r="G565" s="2">
        <f t="shared" si="9"/>
        <v>225.7</v>
      </c>
    </row>
    <row r="566" spans="1:7">
      <c r="A566" s="7">
        <v>44681</v>
      </c>
      <c r="B566" s="526" t="s">
        <v>125</v>
      </c>
      <c r="C566" s="526" t="s">
        <v>24</v>
      </c>
      <c r="D566" t="s">
        <v>18</v>
      </c>
      <c r="F566" s="2">
        <v>60</v>
      </c>
      <c r="G566" s="2">
        <f t="shared" si="9"/>
        <v>165.7</v>
      </c>
    </row>
    <row r="567" spans="1:7">
      <c r="A567" s="7">
        <v>44681</v>
      </c>
      <c r="B567" s="526" t="s">
        <v>125</v>
      </c>
      <c r="C567" s="526" t="s">
        <v>24</v>
      </c>
      <c r="D567" t="s">
        <v>19</v>
      </c>
      <c r="F567" s="2">
        <v>5</v>
      </c>
      <c r="G567" s="2">
        <f t="shared" si="9"/>
        <v>160.69999999999999</v>
      </c>
    </row>
    <row r="568" spans="1:7">
      <c r="A568" s="7">
        <v>44718</v>
      </c>
      <c r="B568" s="526">
        <v>24959</v>
      </c>
      <c r="C568" s="526" t="s">
        <v>24</v>
      </c>
      <c r="D568" t="s">
        <v>16</v>
      </c>
      <c r="F568" s="2">
        <v>117.6</v>
      </c>
      <c r="G568" s="2">
        <f t="shared" si="9"/>
        <v>43.099999999999994</v>
      </c>
    </row>
    <row r="569" spans="1:7">
      <c r="A569" s="7">
        <v>44718</v>
      </c>
      <c r="B569" s="526">
        <v>24959</v>
      </c>
      <c r="C569" s="526" t="s">
        <v>24</v>
      </c>
      <c r="D569" t="s">
        <v>17</v>
      </c>
      <c r="F569" s="2">
        <v>43.1</v>
      </c>
      <c r="G569" s="2">
        <f t="shared" si="9"/>
        <v>0</v>
      </c>
    </row>
    <row r="570" spans="1:7">
      <c r="A570" s="44">
        <v>44712</v>
      </c>
      <c r="B570" s="525" t="s">
        <v>14</v>
      </c>
      <c r="C570" s="525" t="s">
        <v>25</v>
      </c>
      <c r="D570" t="s">
        <v>16</v>
      </c>
      <c r="E570" s="2">
        <v>112.4</v>
      </c>
      <c r="G570" s="2">
        <f t="shared" si="9"/>
        <v>112.4</v>
      </c>
    </row>
    <row r="571" spans="1:7">
      <c r="A571" s="7"/>
      <c r="B571" s="526"/>
      <c r="C571" s="526"/>
      <c r="D571" t="s">
        <v>17</v>
      </c>
      <c r="E571" s="2">
        <v>36.5</v>
      </c>
      <c r="G571" s="2">
        <f t="shared" si="9"/>
        <v>148.9</v>
      </c>
    </row>
    <row r="572" spans="1:7">
      <c r="A572" s="7"/>
      <c r="B572" s="526"/>
      <c r="C572" s="526"/>
      <c r="D572" t="s">
        <v>18</v>
      </c>
      <c r="E572" s="2">
        <v>60</v>
      </c>
      <c r="G572" s="2">
        <f t="shared" ref="G572:G637" si="10">+G571+E572-F572</f>
        <v>208.9</v>
      </c>
    </row>
    <row r="573" spans="1:7">
      <c r="A573" s="7"/>
      <c r="B573" s="526"/>
      <c r="C573" s="526"/>
      <c r="D573" t="s">
        <v>19</v>
      </c>
      <c r="E573" s="2">
        <v>5</v>
      </c>
      <c r="G573" s="2">
        <f t="shared" si="10"/>
        <v>213.9</v>
      </c>
    </row>
    <row r="574" spans="1:7">
      <c r="A574" s="7">
        <v>44712</v>
      </c>
      <c r="B574" s="526" t="s">
        <v>128</v>
      </c>
      <c r="C574" s="526" t="s">
        <v>25</v>
      </c>
      <c r="D574" t="s">
        <v>18</v>
      </c>
      <c r="F574" s="2">
        <v>60</v>
      </c>
      <c r="G574" s="2">
        <f t="shared" si="10"/>
        <v>153.9</v>
      </c>
    </row>
    <row r="575" spans="1:7">
      <c r="A575" s="7">
        <v>44712</v>
      </c>
      <c r="B575" s="526" t="s">
        <v>128</v>
      </c>
      <c r="C575" s="526" t="s">
        <v>25</v>
      </c>
      <c r="D575" t="s">
        <v>19</v>
      </c>
      <c r="F575" s="2">
        <v>5</v>
      </c>
      <c r="G575" s="2">
        <f t="shared" si="10"/>
        <v>148.9</v>
      </c>
    </row>
    <row r="576" spans="1:7">
      <c r="A576" s="1">
        <v>44747</v>
      </c>
      <c r="B576" s="526" t="s">
        <v>457</v>
      </c>
      <c r="C576" s="526" t="s">
        <v>25</v>
      </c>
      <c r="D576" t="s">
        <v>16</v>
      </c>
      <c r="F576" s="2">
        <v>112.4</v>
      </c>
      <c r="G576" s="2">
        <f t="shared" si="10"/>
        <v>36.5</v>
      </c>
    </row>
    <row r="577" spans="1:7">
      <c r="A577" s="1">
        <v>44747</v>
      </c>
      <c r="B577" s="526" t="s">
        <v>457</v>
      </c>
      <c r="C577" s="526" t="s">
        <v>25</v>
      </c>
      <c r="D577" t="s">
        <v>17</v>
      </c>
      <c r="F577" s="2">
        <v>36.5</v>
      </c>
      <c r="G577" s="2">
        <f t="shared" si="10"/>
        <v>0</v>
      </c>
    </row>
    <row r="578" spans="1:7">
      <c r="A578" s="44">
        <v>44742</v>
      </c>
      <c r="B578" s="525" t="s">
        <v>14</v>
      </c>
      <c r="C578" s="525" t="s">
        <v>26</v>
      </c>
      <c r="D578" t="s">
        <v>16</v>
      </c>
      <c r="E578" s="2">
        <v>108.9</v>
      </c>
      <c r="G578" s="2">
        <f t="shared" si="10"/>
        <v>108.9</v>
      </c>
    </row>
    <row r="579" spans="1:7">
      <c r="A579" s="7"/>
      <c r="B579" s="526"/>
      <c r="C579" s="526"/>
      <c r="D579" t="s">
        <v>17</v>
      </c>
      <c r="E579" s="2">
        <v>40.200000000000003</v>
      </c>
      <c r="G579" s="2">
        <f t="shared" si="10"/>
        <v>149.10000000000002</v>
      </c>
    </row>
    <row r="580" spans="1:7">
      <c r="A580" s="7"/>
      <c r="B580" s="526"/>
      <c r="C580" s="526"/>
      <c r="D580" t="s">
        <v>18</v>
      </c>
      <c r="E580" s="2">
        <v>60</v>
      </c>
      <c r="G580" s="2">
        <f t="shared" si="10"/>
        <v>209.10000000000002</v>
      </c>
    </row>
    <row r="581" spans="1:7">
      <c r="A581" s="7"/>
      <c r="B581" s="526"/>
      <c r="C581" s="526"/>
      <c r="D581" t="s">
        <v>19</v>
      </c>
      <c r="E581" s="2">
        <v>5</v>
      </c>
      <c r="G581" s="2">
        <f t="shared" si="10"/>
        <v>214.10000000000002</v>
      </c>
    </row>
    <row r="582" spans="1:7">
      <c r="A582" s="7">
        <v>44742</v>
      </c>
      <c r="B582" s="526" t="s">
        <v>129</v>
      </c>
      <c r="C582" s="526" t="s">
        <v>26</v>
      </c>
      <c r="D582" t="s">
        <v>18</v>
      </c>
      <c r="F582" s="2">
        <v>60</v>
      </c>
      <c r="G582" s="2">
        <f t="shared" si="10"/>
        <v>154.10000000000002</v>
      </c>
    </row>
    <row r="583" spans="1:7">
      <c r="A583" s="7">
        <v>44742</v>
      </c>
      <c r="B583" s="526" t="s">
        <v>129</v>
      </c>
      <c r="C583" s="526" t="s">
        <v>26</v>
      </c>
      <c r="D583" t="s">
        <v>19</v>
      </c>
      <c r="F583" s="2">
        <v>5</v>
      </c>
      <c r="G583" s="2">
        <f t="shared" si="10"/>
        <v>149.10000000000002</v>
      </c>
    </row>
    <row r="584" spans="1:7">
      <c r="A584" s="7">
        <v>44769</v>
      </c>
      <c r="B584" s="526" t="s">
        <v>458</v>
      </c>
      <c r="C584" s="526" t="s">
        <v>26</v>
      </c>
      <c r="D584" t="s">
        <v>16</v>
      </c>
      <c r="F584" s="2">
        <v>108.9</v>
      </c>
      <c r="G584" s="2">
        <f t="shared" si="10"/>
        <v>40.200000000000017</v>
      </c>
    </row>
    <row r="585" spans="1:7">
      <c r="A585" s="7">
        <v>44769</v>
      </c>
      <c r="B585" s="526" t="s">
        <v>458</v>
      </c>
      <c r="C585" s="526" t="s">
        <v>26</v>
      </c>
      <c r="D585" t="s">
        <v>17</v>
      </c>
      <c r="F585" s="2">
        <v>40.200000000000003</v>
      </c>
      <c r="G585" s="2">
        <f t="shared" si="10"/>
        <v>0</v>
      </c>
    </row>
    <row r="586" spans="1:7">
      <c r="A586" s="44">
        <v>44773</v>
      </c>
      <c r="B586" s="525" t="s">
        <v>14</v>
      </c>
      <c r="C586" s="525" t="s">
        <v>27</v>
      </c>
      <c r="D586" t="s">
        <v>16</v>
      </c>
      <c r="E586" s="2">
        <v>108.4</v>
      </c>
      <c r="G586" s="2">
        <f t="shared" si="10"/>
        <v>108.4</v>
      </c>
    </row>
    <row r="587" spans="1:7">
      <c r="A587" s="7"/>
      <c r="B587" s="526"/>
      <c r="C587" s="526"/>
      <c r="D587" t="s">
        <v>17</v>
      </c>
      <c r="E587" s="2">
        <v>34.299999999999997</v>
      </c>
      <c r="G587" s="2">
        <f t="shared" si="10"/>
        <v>142.69999999999999</v>
      </c>
    </row>
    <row r="588" spans="1:7">
      <c r="A588" s="7"/>
      <c r="B588" s="526"/>
      <c r="C588" s="526"/>
      <c r="D588" t="s">
        <v>18</v>
      </c>
      <c r="E588" s="148">
        <v>60</v>
      </c>
      <c r="G588" s="2">
        <f t="shared" si="10"/>
        <v>202.7</v>
      </c>
    </row>
    <row r="589" spans="1:7">
      <c r="A589" s="7"/>
      <c r="B589" s="526"/>
      <c r="C589" s="526"/>
      <c r="D589" t="s">
        <v>19</v>
      </c>
      <c r="E589" s="148">
        <v>5</v>
      </c>
      <c r="G589" s="2">
        <f t="shared" si="10"/>
        <v>207.7</v>
      </c>
    </row>
    <row r="590" spans="1:7">
      <c r="A590" s="7">
        <v>44773</v>
      </c>
      <c r="B590" s="526" t="s">
        <v>115</v>
      </c>
      <c r="C590" s="526" t="s">
        <v>27</v>
      </c>
      <c r="D590" t="s">
        <v>18</v>
      </c>
      <c r="F590" s="148">
        <v>60</v>
      </c>
      <c r="G590" s="2">
        <f t="shared" si="10"/>
        <v>147.69999999999999</v>
      </c>
    </row>
    <row r="591" spans="1:7">
      <c r="A591" s="7">
        <v>44773</v>
      </c>
      <c r="B591" s="526" t="s">
        <v>115</v>
      </c>
      <c r="C591" s="526" t="s">
        <v>27</v>
      </c>
      <c r="D591" t="s">
        <v>19</v>
      </c>
      <c r="F591" s="148">
        <v>5</v>
      </c>
      <c r="G591" s="2">
        <f t="shared" si="10"/>
        <v>142.69999999999999</v>
      </c>
    </row>
    <row r="592" spans="1:7">
      <c r="A592" s="1">
        <v>44795</v>
      </c>
      <c r="B592" s="526">
        <v>25272</v>
      </c>
      <c r="C592" s="526" t="s">
        <v>27</v>
      </c>
      <c r="D592" t="s">
        <v>16</v>
      </c>
      <c r="F592" s="2">
        <v>108.4</v>
      </c>
      <c r="G592" s="2">
        <f t="shared" si="10"/>
        <v>34.299999999999983</v>
      </c>
    </row>
    <row r="593" spans="1:7">
      <c r="A593" s="1">
        <v>44795</v>
      </c>
      <c r="B593" s="526">
        <v>25272</v>
      </c>
      <c r="C593" s="526" t="s">
        <v>27</v>
      </c>
      <c r="D593" t="s">
        <v>17</v>
      </c>
      <c r="F593" s="2">
        <v>34.299999999999997</v>
      </c>
      <c r="G593" s="2">
        <f t="shared" si="10"/>
        <v>0</v>
      </c>
    </row>
    <row r="594" spans="1:7">
      <c r="A594" s="44">
        <v>44804</v>
      </c>
      <c r="B594" s="525" t="s">
        <v>14</v>
      </c>
      <c r="C594" s="525" t="s">
        <v>28</v>
      </c>
      <c r="D594" t="s">
        <v>16</v>
      </c>
      <c r="E594" s="2">
        <v>109</v>
      </c>
      <c r="G594" s="2">
        <f t="shared" si="10"/>
        <v>109</v>
      </c>
    </row>
    <row r="595" spans="1:7">
      <c r="A595" s="7"/>
      <c r="B595" s="526"/>
      <c r="C595" s="526"/>
      <c r="D595" t="s">
        <v>17</v>
      </c>
      <c r="E595" s="2">
        <v>37.9</v>
      </c>
      <c r="G595" s="2">
        <f t="shared" si="10"/>
        <v>146.9</v>
      </c>
    </row>
    <row r="596" spans="1:7">
      <c r="A596" s="7"/>
      <c r="B596" s="526"/>
      <c r="C596" s="526"/>
      <c r="D596" t="s">
        <v>18</v>
      </c>
      <c r="E596" s="2">
        <v>60</v>
      </c>
      <c r="G596" s="2">
        <f t="shared" si="10"/>
        <v>206.9</v>
      </c>
    </row>
    <row r="597" spans="1:7">
      <c r="A597" s="7"/>
      <c r="B597" s="526"/>
      <c r="C597" s="526"/>
      <c r="D597" t="s">
        <v>19</v>
      </c>
      <c r="E597" s="2">
        <v>5</v>
      </c>
      <c r="G597" s="2">
        <f t="shared" si="10"/>
        <v>211.9</v>
      </c>
    </row>
    <row r="598" spans="1:7">
      <c r="A598" s="7">
        <v>44804</v>
      </c>
      <c r="B598" s="526" t="s">
        <v>116</v>
      </c>
      <c r="C598" s="526" t="s">
        <v>28</v>
      </c>
      <c r="D598" t="s">
        <v>18</v>
      </c>
      <c r="F598" s="2">
        <v>60</v>
      </c>
      <c r="G598" s="2">
        <f t="shared" si="10"/>
        <v>151.9</v>
      </c>
    </row>
    <row r="599" spans="1:7">
      <c r="A599" s="7">
        <v>44804</v>
      </c>
      <c r="B599" s="526" t="s">
        <v>116</v>
      </c>
      <c r="C599" s="526" t="s">
        <v>28</v>
      </c>
      <c r="D599" t="s">
        <v>19</v>
      </c>
      <c r="F599" s="2">
        <v>5</v>
      </c>
      <c r="G599" s="2">
        <f t="shared" si="10"/>
        <v>146.9</v>
      </c>
    </row>
    <row r="600" spans="1:7">
      <c r="A600" s="1">
        <v>44831</v>
      </c>
      <c r="B600" s="526">
        <v>25556</v>
      </c>
      <c r="C600" s="526" t="s">
        <v>28</v>
      </c>
      <c r="D600" t="s">
        <v>16</v>
      </c>
      <c r="F600" s="2">
        <v>109</v>
      </c>
      <c r="G600" s="2">
        <f t="shared" si="10"/>
        <v>37.900000000000006</v>
      </c>
    </row>
    <row r="601" spans="1:7">
      <c r="A601" s="1">
        <v>44831</v>
      </c>
      <c r="B601" s="526">
        <v>25556</v>
      </c>
      <c r="C601" s="526" t="s">
        <v>28</v>
      </c>
      <c r="D601" t="s">
        <v>17</v>
      </c>
      <c r="F601" s="2">
        <v>37.9</v>
      </c>
      <c r="G601" s="2">
        <f t="shared" si="10"/>
        <v>0</v>
      </c>
    </row>
    <row r="602" spans="1:7">
      <c r="A602" s="88">
        <v>44834</v>
      </c>
      <c r="B602" s="525" t="s">
        <v>14</v>
      </c>
      <c r="C602" s="525" t="s">
        <v>184</v>
      </c>
      <c r="D602" t="s">
        <v>16</v>
      </c>
      <c r="E602" s="2">
        <v>112.7</v>
      </c>
      <c r="G602" s="2">
        <f t="shared" si="10"/>
        <v>112.7</v>
      </c>
    </row>
    <row r="603" spans="1:7">
      <c r="A603" s="86"/>
      <c r="B603" s="526"/>
      <c r="C603" s="526"/>
      <c r="D603" t="s">
        <v>17</v>
      </c>
      <c r="E603" s="2">
        <v>34.5</v>
      </c>
      <c r="G603" s="2">
        <f t="shared" si="10"/>
        <v>147.19999999999999</v>
      </c>
    </row>
    <row r="604" spans="1:7">
      <c r="A604" s="86"/>
      <c r="B604" s="526"/>
      <c r="C604" s="526"/>
      <c r="D604" t="s">
        <v>18</v>
      </c>
      <c r="E604" s="2">
        <v>60</v>
      </c>
      <c r="G604" s="2">
        <f t="shared" si="10"/>
        <v>207.2</v>
      </c>
    </row>
    <row r="605" spans="1:7">
      <c r="A605" s="86"/>
      <c r="B605" s="526"/>
      <c r="C605" s="526"/>
      <c r="D605" t="s">
        <v>19</v>
      </c>
      <c r="E605" s="2">
        <v>5</v>
      </c>
      <c r="G605" s="2">
        <f t="shared" si="10"/>
        <v>212.2</v>
      </c>
    </row>
    <row r="606" spans="1:7">
      <c r="A606" s="86">
        <v>44834</v>
      </c>
      <c r="B606" s="526" t="s">
        <v>117</v>
      </c>
      <c r="C606" s="526" t="s">
        <v>184</v>
      </c>
      <c r="D606" t="s">
        <v>18</v>
      </c>
      <c r="F606" s="2">
        <v>60</v>
      </c>
      <c r="G606" s="2">
        <f t="shared" si="10"/>
        <v>152.19999999999999</v>
      </c>
    </row>
    <row r="607" spans="1:7">
      <c r="A607" s="86">
        <v>44834</v>
      </c>
      <c r="B607" s="526" t="s">
        <v>117</v>
      </c>
      <c r="C607" s="526" t="s">
        <v>184</v>
      </c>
      <c r="D607" t="s">
        <v>19</v>
      </c>
      <c r="F607" s="2">
        <v>5</v>
      </c>
      <c r="G607" s="2">
        <f t="shared" si="10"/>
        <v>147.19999999999999</v>
      </c>
    </row>
    <row r="608" spans="1:7">
      <c r="A608" s="7">
        <v>44861</v>
      </c>
      <c r="B608" s="526" t="s">
        <v>459</v>
      </c>
      <c r="C608" s="526" t="s">
        <v>184</v>
      </c>
      <c r="D608" t="s">
        <v>16</v>
      </c>
      <c r="F608" s="2">
        <v>112.7</v>
      </c>
      <c r="G608" s="2">
        <f t="shared" si="10"/>
        <v>34.499999999999986</v>
      </c>
    </row>
    <row r="609" spans="1:7">
      <c r="A609" s="7">
        <v>44861</v>
      </c>
      <c r="B609" s="526" t="s">
        <v>459</v>
      </c>
      <c r="C609" s="526" t="s">
        <v>184</v>
      </c>
      <c r="D609" t="s">
        <v>17</v>
      </c>
      <c r="F609" s="2">
        <v>34.5</v>
      </c>
      <c r="G609" s="2">
        <f t="shared" si="10"/>
        <v>0</v>
      </c>
    </row>
    <row r="610" spans="1:7">
      <c r="A610" s="44">
        <v>44865</v>
      </c>
      <c r="B610" s="525" t="s">
        <v>14</v>
      </c>
      <c r="C610" s="525" t="s">
        <v>30</v>
      </c>
      <c r="D610" t="s">
        <v>16</v>
      </c>
      <c r="E610" s="148">
        <v>112.3</v>
      </c>
      <c r="G610" s="2">
        <f t="shared" si="10"/>
        <v>112.3</v>
      </c>
    </row>
    <row r="611" spans="1:7">
      <c r="A611" s="44"/>
      <c r="B611" s="525"/>
      <c r="C611" s="525"/>
      <c r="D611" t="s">
        <v>17</v>
      </c>
      <c r="E611" s="148">
        <v>38.6</v>
      </c>
      <c r="G611" s="2">
        <f t="shared" si="10"/>
        <v>150.9</v>
      </c>
    </row>
    <row r="612" spans="1:7">
      <c r="A612" s="44"/>
      <c r="B612" s="525"/>
      <c r="C612" s="525"/>
      <c r="D612" t="s">
        <v>18</v>
      </c>
      <c r="E612" s="148">
        <v>60</v>
      </c>
      <c r="G612" s="2">
        <f t="shared" si="10"/>
        <v>210.9</v>
      </c>
    </row>
    <row r="613" spans="1:7">
      <c r="A613" s="44"/>
      <c r="B613" s="525"/>
      <c r="C613" s="525"/>
      <c r="D613" t="s">
        <v>19</v>
      </c>
      <c r="E613" s="148">
        <v>5</v>
      </c>
      <c r="G613" s="2">
        <f t="shared" si="10"/>
        <v>215.9</v>
      </c>
    </row>
    <row r="614" spans="1:7">
      <c r="A614" s="7">
        <v>44865</v>
      </c>
      <c r="B614" s="526" t="s">
        <v>118</v>
      </c>
      <c r="C614" s="526" t="s">
        <v>30</v>
      </c>
      <c r="D614" t="s">
        <v>18</v>
      </c>
      <c r="E614" s="148"/>
      <c r="F614" s="148">
        <v>60</v>
      </c>
      <c r="G614" s="2">
        <f t="shared" si="10"/>
        <v>155.9</v>
      </c>
    </row>
    <row r="615" spans="1:7">
      <c r="A615" s="7">
        <v>44865</v>
      </c>
      <c r="B615" s="526" t="s">
        <v>118</v>
      </c>
      <c r="C615" s="526" t="s">
        <v>30</v>
      </c>
      <c r="D615" t="s">
        <v>19</v>
      </c>
      <c r="E615" s="148"/>
      <c r="F615" s="148">
        <v>5</v>
      </c>
      <c r="G615" s="2">
        <f t="shared" si="10"/>
        <v>150.9</v>
      </c>
    </row>
    <row r="616" spans="1:7">
      <c r="A616" s="7">
        <v>44889</v>
      </c>
      <c r="B616" s="526" t="s">
        <v>460</v>
      </c>
      <c r="C616" s="526" t="s">
        <v>30</v>
      </c>
      <c r="D616" t="s">
        <v>16</v>
      </c>
      <c r="E616" s="526"/>
      <c r="F616" s="148">
        <v>112.3</v>
      </c>
      <c r="G616" s="2">
        <f t="shared" si="10"/>
        <v>38.600000000000009</v>
      </c>
    </row>
    <row r="617" spans="1:7">
      <c r="A617" s="7">
        <v>44889</v>
      </c>
      <c r="B617" s="526" t="s">
        <v>460</v>
      </c>
      <c r="C617" s="526" t="s">
        <v>30</v>
      </c>
      <c r="D617" t="s">
        <v>17</v>
      </c>
      <c r="F617" s="148">
        <v>38.6</v>
      </c>
      <c r="G617" s="2">
        <f t="shared" si="10"/>
        <v>0</v>
      </c>
    </row>
    <row r="618" spans="1:7">
      <c r="A618" s="88">
        <v>44895</v>
      </c>
      <c r="B618" s="525" t="s">
        <v>14</v>
      </c>
      <c r="C618" s="525" t="s">
        <v>33</v>
      </c>
      <c r="D618" t="s">
        <v>16</v>
      </c>
      <c r="E618" s="2">
        <v>125.4</v>
      </c>
      <c r="G618" s="2">
        <f t="shared" si="10"/>
        <v>125.4</v>
      </c>
    </row>
    <row r="619" spans="1:7">
      <c r="A619" s="86"/>
      <c r="B619" s="526"/>
      <c r="C619" s="526"/>
      <c r="D619" t="s">
        <v>17</v>
      </c>
      <c r="E619" s="2">
        <v>39.1</v>
      </c>
      <c r="G619" s="2">
        <f t="shared" si="10"/>
        <v>164.5</v>
      </c>
    </row>
    <row r="620" spans="1:7">
      <c r="A620" s="86"/>
      <c r="B620" s="526"/>
      <c r="C620" s="526"/>
      <c r="D620" t="s">
        <v>18</v>
      </c>
      <c r="E620" s="2">
        <v>60</v>
      </c>
      <c r="G620" s="2">
        <f t="shared" si="10"/>
        <v>224.5</v>
      </c>
    </row>
    <row r="621" spans="1:7">
      <c r="A621" s="86"/>
      <c r="B621" s="526"/>
      <c r="C621" s="526"/>
      <c r="D621" t="s">
        <v>19</v>
      </c>
      <c r="E621" s="2">
        <v>5</v>
      </c>
      <c r="G621" s="2">
        <f t="shared" si="10"/>
        <v>229.5</v>
      </c>
    </row>
    <row r="622" spans="1:7">
      <c r="A622" s="7">
        <v>44895</v>
      </c>
      <c r="B622" s="526" t="s">
        <v>132</v>
      </c>
      <c r="C622" s="526" t="s">
        <v>33</v>
      </c>
      <c r="D622" t="s">
        <v>18</v>
      </c>
      <c r="F622" s="2">
        <v>60</v>
      </c>
      <c r="G622" s="2">
        <f t="shared" si="10"/>
        <v>169.5</v>
      </c>
    </row>
    <row r="623" spans="1:7">
      <c r="A623" s="7">
        <v>44895</v>
      </c>
      <c r="B623" s="526" t="s">
        <v>132</v>
      </c>
      <c r="C623" s="526" t="s">
        <v>33</v>
      </c>
      <c r="D623" t="s">
        <v>19</v>
      </c>
      <c r="E623" s="8"/>
      <c r="F623" s="11">
        <v>5</v>
      </c>
      <c r="G623" s="2">
        <f t="shared" si="10"/>
        <v>164.5</v>
      </c>
    </row>
    <row r="624" spans="1:7">
      <c r="A624" s="7">
        <v>44925</v>
      </c>
      <c r="B624" s="526" t="s">
        <v>461</v>
      </c>
      <c r="C624" s="526" t="s">
        <v>33</v>
      </c>
      <c r="D624" t="s">
        <v>16</v>
      </c>
      <c r="E624" s="8"/>
      <c r="F624" s="2">
        <v>125.4</v>
      </c>
      <c r="G624" s="2">
        <f t="shared" si="10"/>
        <v>39.099999999999994</v>
      </c>
    </row>
    <row r="625" spans="1:7">
      <c r="A625" s="7">
        <v>44925</v>
      </c>
      <c r="B625" s="526" t="s">
        <v>461</v>
      </c>
      <c r="C625" s="526" t="s">
        <v>33</v>
      </c>
      <c r="D625" t="s">
        <v>17</v>
      </c>
      <c r="E625" s="8"/>
      <c r="F625" s="2">
        <v>39.1</v>
      </c>
      <c r="G625" s="2">
        <f t="shared" si="10"/>
        <v>0</v>
      </c>
    </row>
    <row r="626" spans="1:7">
      <c r="A626" s="88">
        <v>44926</v>
      </c>
      <c r="B626" s="525" t="s">
        <v>14</v>
      </c>
      <c r="C626" s="525" t="s">
        <v>34</v>
      </c>
      <c r="D626" t="s">
        <v>16</v>
      </c>
      <c r="E626" s="2">
        <v>143.30000000000001</v>
      </c>
      <c r="G626" s="2">
        <f t="shared" si="10"/>
        <v>143.30000000000001</v>
      </c>
    </row>
    <row r="627" spans="1:7">
      <c r="A627" s="86"/>
      <c r="B627" s="526"/>
      <c r="C627" s="526"/>
      <c r="D627" t="s">
        <v>17</v>
      </c>
      <c r="E627" s="2">
        <v>47.6</v>
      </c>
      <c r="G627" s="2">
        <f t="shared" si="10"/>
        <v>190.9</v>
      </c>
    </row>
    <row r="628" spans="1:7">
      <c r="A628" s="86"/>
      <c r="B628" s="526"/>
      <c r="C628" s="526"/>
      <c r="D628" t="s">
        <v>18</v>
      </c>
      <c r="E628" s="2">
        <v>60</v>
      </c>
      <c r="G628" s="2">
        <f t="shared" si="10"/>
        <v>250.9</v>
      </c>
    </row>
    <row r="629" spans="1:7">
      <c r="A629" s="86"/>
      <c r="B629" s="526"/>
      <c r="C629" s="526"/>
      <c r="D629" t="s">
        <v>19</v>
      </c>
      <c r="E629" s="2">
        <v>5</v>
      </c>
      <c r="G629" s="2">
        <f t="shared" si="10"/>
        <v>255.9</v>
      </c>
    </row>
    <row r="630" spans="1:7">
      <c r="A630" s="86">
        <v>44926</v>
      </c>
      <c r="B630" s="526" t="s">
        <v>121</v>
      </c>
      <c r="C630" s="526" t="s">
        <v>34</v>
      </c>
      <c r="D630" t="s">
        <v>18</v>
      </c>
      <c r="F630" s="2">
        <v>60</v>
      </c>
      <c r="G630" s="2">
        <f t="shared" si="10"/>
        <v>195.9</v>
      </c>
    </row>
    <row r="631" spans="1:7">
      <c r="A631" s="86">
        <v>44926</v>
      </c>
      <c r="B631" s="526" t="s">
        <v>121</v>
      </c>
      <c r="C631" s="526" t="s">
        <v>34</v>
      </c>
      <c r="D631" t="s">
        <v>19</v>
      </c>
      <c r="F631" s="2">
        <v>5</v>
      </c>
      <c r="G631" s="2">
        <f t="shared" si="10"/>
        <v>190.9</v>
      </c>
    </row>
    <row r="632" spans="1:7">
      <c r="A632" s="7">
        <v>44953</v>
      </c>
      <c r="B632" s="526" t="s">
        <v>462</v>
      </c>
      <c r="C632" s="526" t="s">
        <v>34</v>
      </c>
      <c r="D632" t="s">
        <v>16</v>
      </c>
      <c r="F632" s="2">
        <v>143.30000000000001</v>
      </c>
      <c r="G632" s="2">
        <f t="shared" si="10"/>
        <v>47.599999999999994</v>
      </c>
    </row>
    <row r="633" spans="1:7">
      <c r="A633" s="7">
        <v>44953</v>
      </c>
      <c r="B633" s="526" t="s">
        <v>462</v>
      </c>
      <c r="C633" s="526" t="s">
        <v>34</v>
      </c>
      <c r="D633" t="s">
        <v>17</v>
      </c>
      <c r="F633" s="2">
        <v>47.6</v>
      </c>
      <c r="G633" s="2">
        <f t="shared" si="10"/>
        <v>0</v>
      </c>
    </row>
    <row r="634" spans="1:7">
      <c r="A634" s="44">
        <v>44957</v>
      </c>
      <c r="B634" s="525" t="s">
        <v>14</v>
      </c>
      <c r="C634" s="525" t="s">
        <v>15</v>
      </c>
      <c r="D634" t="s">
        <v>16</v>
      </c>
      <c r="E634" s="241">
        <v>166.5</v>
      </c>
      <c r="F634" s="241"/>
      <c r="G634" s="2">
        <f>+G633+E634-F634</f>
        <v>166.5</v>
      </c>
    </row>
    <row r="635" spans="1:7">
      <c r="A635" s="7"/>
      <c r="B635" s="526"/>
      <c r="C635" s="526"/>
      <c r="D635" t="s">
        <v>17</v>
      </c>
      <c r="E635" s="241">
        <v>37.200000000000003</v>
      </c>
      <c r="F635" s="241"/>
      <c r="G635" s="2">
        <f>+G634+E635-F635</f>
        <v>203.7</v>
      </c>
    </row>
    <row r="636" spans="1:7">
      <c r="A636" s="7"/>
      <c r="B636" s="526"/>
      <c r="C636" s="526"/>
      <c r="D636" t="s">
        <v>18</v>
      </c>
      <c r="E636" s="241">
        <v>60</v>
      </c>
      <c r="F636" s="241"/>
      <c r="G636" s="2">
        <f t="shared" ref="G636:G645" si="11">+G635+E636-F636</f>
        <v>263.7</v>
      </c>
    </row>
    <row r="637" spans="1:7">
      <c r="A637" s="7"/>
      <c r="B637" s="526"/>
      <c r="C637" s="526"/>
      <c r="D637" t="s">
        <v>19</v>
      </c>
      <c r="E637" s="241">
        <v>5</v>
      </c>
      <c r="F637" s="241"/>
      <c r="G637" s="2">
        <f t="shared" si="11"/>
        <v>268.7</v>
      </c>
    </row>
    <row r="638" spans="1:7">
      <c r="A638" s="7">
        <v>44957</v>
      </c>
      <c r="B638" s="526" t="s">
        <v>119</v>
      </c>
      <c r="C638" s="526" t="s">
        <v>15</v>
      </c>
      <c r="D638" t="s">
        <v>18</v>
      </c>
      <c r="E638" s="241"/>
      <c r="F638" s="241">
        <v>60</v>
      </c>
      <c r="G638" s="2">
        <f t="shared" si="11"/>
        <v>208.7</v>
      </c>
    </row>
    <row r="639" spans="1:7">
      <c r="A639" s="7">
        <v>44957</v>
      </c>
      <c r="B639" s="526" t="s">
        <v>119</v>
      </c>
      <c r="C639" s="526" t="s">
        <v>15</v>
      </c>
      <c r="D639" t="s">
        <v>19</v>
      </c>
      <c r="E639" s="241"/>
      <c r="F639" s="241">
        <v>5</v>
      </c>
      <c r="G639" s="2">
        <f t="shared" si="11"/>
        <v>203.7</v>
      </c>
    </row>
    <row r="640" spans="1:7">
      <c r="A640" s="7">
        <v>44988</v>
      </c>
      <c r="B640" s="526">
        <v>26386</v>
      </c>
      <c r="C640" s="526" t="s">
        <v>15</v>
      </c>
      <c r="D640" t="s">
        <v>16</v>
      </c>
      <c r="E640" s="241"/>
      <c r="F640" s="241">
        <v>166.5</v>
      </c>
      <c r="G640" s="2">
        <f t="shared" si="11"/>
        <v>37.199999999999989</v>
      </c>
    </row>
    <row r="641" spans="1:7">
      <c r="A641" s="7">
        <v>44988</v>
      </c>
      <c r="B641" s="526">
        <v>26386</v>
      </c>
      <c r="C641" s="526" t="s">
        <v>15</v>
      </c>
      <c r="D641" t="s">
        <v>17</v>
      </c>
      <c r="E641" s="241"/>
      <c r="F641" s="241">
        <v>37.200000000000003</v>
      </c>
      <c r="G641" s="2">
        <f t="shared" si="11"/>
        <v>0</v>
      </c>
    </row>
    <row r="642" spans="1:7">
      <c r="A642" s="44">
        <v>44985</v>
      </c>
      <c r="B642" s="525" t="s">
        <v>14</v>
      </c>
      <c r="C642" s="525" t="s">
        <v>20</v>
      </c>
      <c r="D642" t="s">
        <v>16</v>
      </c>
      <c r="E642" s="241">
        <v>181.7</v>
      </c>
      <c r="F642" s="241"/>
      <c r="G642" s="2">
        <f t="shared" si="11"/>
        <v>181.7</v>
      </c>
    </row>
    <row r="643" spans="1:7">
      <c r="A643" s="7"/>
      <c r="B643" s="526"/>
      <c r="C643" s="526"/>
      <c r="D643" t="s">
        <v>17</v>
      </c>
      <c r="E643" s="241">
        <v>40.5</v>
      </c>
      <c r="F643" s="241"/>
      <c r="G643" s="2">
        <f t="shared" si="11"/>
        <v>222.2</v>
      </c>
    </row>
    <row r="644" spans="1:7">
      <c r="A644" s="7"/>
      <c r="B644" s="526"/>
      <c r="C644" s="526"/>
      <c r="D644" t="s">
        <v>18</v>
      </c>
      <c r="E644" s="241">
        <v>56</v>
      </c>
      <c r="F644" s="241"/>
      <c r="G644" s="2">
        <f t="shared" si="11"/>
        <v>278.2</v>
      </c>
    </row>
    <row r="645" spans="1:7">
      <c r="A645" s="7"/>
      <c r="B645" s="526"/>
      <c r="C645" s="526"/>
      <c r="D645" t="s">
        <v>19</v>
      </c>
      <c r="E645" s="241">
        <v>5</v>
      </c>
      <c r="F645" s="241"/>
      <c r="G645" s="2">
        <f t="shared" si="11"/>
        <v>283.2</v>
      </c>
    </row>
    <row r="646" spans="1:7">
      <c r="A646" s="7">
        <v>44985</v>
      </c>
      <c r="B646" s="526" t="s">
        <v>135</v>
      </c>
      <c r="C646" s="526" t="s">
        <v>20</v>
      </c>
      <c r="D646" t="s">
        <v>18</v>
      </c>
      <c r="E646" s="241"/>
      <c r="F646" s="241">
        <v>56</v>
      </c>
      <c r="G646" s="2">
        <f>+G645+E646-F646</f>
        <v>227.2</v>
      </c>
    </row>
    <row r="647" spans="1:7">
      <c r="A647" s="7">
        <v>44985</v>
      </c>
      <c r="B647" s="526" t="s">
        <v>135</v>
      </c>
      <c r="C647" s="526" t="s">
        <v>20</v>
      </c>
      <c r="D647" t="s">
        <v>19</v>
      </c>
      <c r="E647" s="241"/>
      <c r="F647" s="241">
        <v>5</v>
      </c>
      <c r="G647" s="2">
        <f t="shared" ref="G647:G693" si="12">+G646+E647-F647</f>
        <v>222.2</v>
      </c>
    </row>
    <row r="648" spans="1:7">
      <c r="A648" s="1">
        <v>45008</v>
      </c>
      <c r="B648" s="526">
        <v>26636</v>
      </c>
      <c r="C648" s="526" t="s">
        <v>20</v>
      </c>
      <c r="D648" t="s">
        <v>16</v>
      </c>
      <c r="F648" s="241">
        <v>181.7</v>
      </c>
      <c r="G648" s="2">
        <f t="shared" si="12"/>
        <v>40.5</v>
      </c>
    </row>
    <row r="649" spans="1:7">
      <c r="A649" s="1">
        <v>45008</v>
      </c>
      <c r="B649" s="526">
        <v>26636</v>
      </c>
      <c r="C649" s="526" t="s">
        <v>20</v>
      </c>
      <c r="D649" t="s">
        <v>17</v>
      </c>
      <c r="F649" s="241">
        <v>40.5</v>
      </c>
      <c r="G649" s="2">
        <f t="shared" si="12"/>
        <v>0</v>
      </c>
    </row>
    <row r="650" spans="1:7">
      <c r="A650" s="88">
        <v>45016</v>
      </c>
      <c r="B650" s="525" t="s">
        <v>14</v>
      </c>
      <c r="C650" s="525" t="s">
        <v>23</v>
      </c>
      <c r="D650" t="s">
        <v>16</v>
      </c>
      <c r="E650" s="241">
        <v>173.2</v>
      </c>
      <c r="F650" s="241"/>
      <c r="G650" s="2">
        <f t="shared" si="12"/>
        <v>173.2</v>
      </c>
    </row>
    <row r="651" spans="1:7">
      <c r="A651" s="86"/>
      <c r="B651" s="526"/>
      <c r="C651" s="526"/>
      <c r="D651" t="s">
        <v>17</v>
      </c>
      <c r="E651" s="241">
        <v>50.9</v>
      </c>
      <c r="F651" s="241"/>
      <c r="G651" s="2">
        <f t="shared" si="12"/>
        <v>224.1</v>
      </c>
    </row>
    <row r="652" spans="1:7">
      <c r="A652" s="86"/>
      <c r="B652" s="526"/>
      <c r="C652" s="526"/>
      <c r="D652" t="s">
        <v>18</v>
      </c>
      <c r="E652" s="241">
        <v>60</v>
      </c>
      <c r="F652" s="241"/>
      <c r="G652" s="2">
        <f t="shared" si="12"/>
        <v>284.10000000000002</v>
      </c>
    </row>
    <row r="653" spans="1:7">
      <c r="A653" s="86"/>
      <c r="B653" s="526"/>
      <c r="C653" s="526"/>
      <c r="D653" t="s">
        <v>19</v>
      </c>
      <c r="E653" s="241">
        <v>5</v>
      </c>
      <c r="F653" s="241"/>
      <c r="G653" s="2">
        <f t="shared" si="12"/>
        <v>289.10000000000002</v>
      </c>
    </row>
    <row r="654" spans="1:7">
      <c r="A654" s="86">
        <v>45016</v>
      </c>
      <c r="B654" s="526" t="s">
        <v>124</v>
      </c>
      <c r="C654" s="526" t="s">
        <v>23</v>
      </c>
      <c r="D654" t="s">
        <v>18</v>
      </c>
      <c r="E654" s="241"/>
      <c r="F654" s="241">
        <v>60</v>
      </c>
      <c r="G654" s="2">
        <f t="shared" si="12"/>
        <v>229.10000000000002</v>
      </c>
    </row>
    <row r="655" spans="1:7">
      <c r="A655" s="86">
        <v>45016</v>
      </c>
      <c r="B655" s="526" t="s">
        <v>124</v>
      </c>
      <c r="C655" s="526" t="s">
        <v>23</v>
      </c>
      <c r="D655" t="s">
        <v>19</v>
      </c>
      <c r="E655" s="241"/>
      <c r="F655" s="241">
        <v>5</v>
      </c>
      <c r="G655" s="2">
        <f t="shared" si="12"/>
        <v>224.10000000000002</v>
      </c>
    </row>
    <row r="656" spans="1:7">
      <c r="A656" s="86">
        <v>45051</v>
      </c>
      <c r="B656" s="526">
        <v>26837</v>
      </c>
      <c r="C656" s="526" t="s">
        <v>23</v>
      </c>
      <c r="D656" t="s">
        <v>16</v>
      </c>
      <c r="E656" s="241"/>
      <c r="F656" s="241">
        <v>173.2</v>
      </c>
      <c r="G656" s="2">
        <f t="shared" si="12"/>
        <v>50.900000000000034</v>
      </c>
    </row>
    <row r="657" spans="1:7">
      <c r="A657" s="86">
        <v>45051</v>
      </c>
      <c r="B657" s="526">
        <v>26837</v>
      </c>
      <c r="C657" s="526" t="s">
        <v>23</v>
      </c>
      <c r="D657" t="s">
        <v>17</v>
      </c>
      <c r="E657" s="241"/>
      <c r="F657" s="241">
        <v>50.9</v>
      </c>
      <c r="G657" s="2">
        <f t="shared" si="12"/>
        <v>0</v>
      </c>
    </row>
    <row r="658" spans="1:7">
      <c r="A658" s="88">
        <v>45046</v>
      </c>
      <c r="B658" s="525" t="s">
        <v>14</v>
      </c>
      <c r="C658" s="525" t="s">
        <v>24</v>
      </c>
      <c r="D658" t="s">
        <v>16</v>
      </c>
      <c r="E658" s="240">
        <v>181</v>
      </c>
      <c r="F658" s="240"/>
      <c r="G658" s="2">
        <f t="shared" si="12"/>
        <v>181</v>
      </c>
    </row>
    <row r="659" spans="1:7">
      <c r="A659" s="86"/>
      <c r="B659" s="526"/>
      <c r="C659" s="526"/>
      <c r="D659" t="s">
        <v>17</v>
      </c>
      <c r="E659" s="240">
        <v>46.3</v>
      </c>
      <c r="F659" s="240"/>
      <c r="G659" s="2">
        <f t="shared" si="12"/>
        <v>227.3</v>
      </c>
    </row>
    <row r="660" spans="1:7">
      <c r="A660" s="86"/>
      <c r="B660" s="526"/>
      <c r="C660" s="526"/>
      <c r="D660" t="s">
        <v>18</v>
      </c>
      <c r="E660" s="240">
        <v>60</v>
      </c>
      <c r="F660" s="240"/>
      <c r="G660" s="2">
        <f t="shared" si="12"/>
        <v>287.3</v>
      </c>
    </row>
    <row r="661" spans="1:7">
      <c r="A661" s="86"/>
      <c r="B661" s="526"/>
      <c r="C661" s="526"/>
      <c r="D661" t="s">
        <v>19</v>
      </c>
      <c r="E661" s="240">
        <v>5</v>
      </c>
      <c r="F661" s="240"/>
      <c r="G661" s="2">
        <f t="shared" si="12"/>
        <v>292.3</v>
      </c>
    </row>
    <row r="662" spans="1:7">
      <c r="A662" s="86">
        <v>45046</v>
      </c>
      <c r="B662" s="526" t="s">
        <v>125</v>
      </c>
      <c r="C662" s="526" t="s">
        <v>24</v>
      </c>
      <c r="D662" t="s">
        <v>18</v>
      </c>
      <c r="E662" s="240"/>
      <c r="F662" s="240">
        <v>60</v>
      </c>
      <c r="G662" s="2">
        <f t="shared" si="12"/>
        <v>232.3</v>
      </c>
    </row>
    <row r="663" spans="1:7">
      <c r="A663" s="86">
        <v>45046</v>
      </c>
      <c r="B663" s="526" t="s">
        <v>125</v>
      </c>
      <c r="C663" s="526" t="s">
        <v>24</v>
      </c>
      <c r="D663" t="s">
        <v>19</v>
      </c>
      <c r="E663" s="240"/>
      <c r="F663" s="240">
        <v>5</v>
      </c>
      <c r="G663" s="2">
        <f t="shared" si="12"/>
        <v>227.3</v>
      </c>
    </row>
    <row r="664" spans="1:7">
      <c r="A664" s="86">
        <v>45086</v>
      </c>
      <c r="B664" s="526" t="s">
        <v>463</v>
      </c>
      <c r="C664" s="526" t="s">
        <v>24</v>
      </c>
      <c r="D664" t="s">
        <v>16</v>
      </c>
      <c r="E664" s="240"/>
      <c r="F664" s="240">
        <v>181</v>
      </c>
      <c r="G664" s="2">
        <f t="shared" si="12"/>
        <v>46.300000000000011</v>
      </c>
    </row>
    <row r="665" spans="1:7">
      <c r="A665" s="86">
        <v>45086</v>
      </c>
      <c r="B665" s="526" t="s">
        <v>463</v>
      </c>
      <c r="C665" s="526" t="s">
        <v>24</v>
      </c>
      <c r="D665" t="s">
        <v>17</v>
      </c>
      <c r="E665" s="240"/>
      <c r="F665" s="240">
        <v>46.3</v>
      </c>
      <c r="G665" s="2">
        <f t="shared" si="12"/>
        <v>0</v>
      </c>
    </row>
    <row r="666" spans="1:7">
      <c r="A666" s="88">
        <v>45077</v>
      </c>
      <c r="B666" s="525" t="s">
        <v>14</v>
      </c>
      <c r="C666" s="525" t="s">
        <v>25</v>
      </c>
      <c r="D666" t="s">
        <v>16</v>
      </c>
      <c r="E666" s="240">
        <v>167.6</v>
      </c>
      <c r="F666" s="240"/>
      <c r="G666" s="2">
        <f t="shared" si="12"/>
        <v>167.6</v>
      </c>
    </row>
    <row r="667" spans="1:7">
      <c r="A667" s="86"/>
      <c r="B667" s="526"/>
      <c r="C667" s="526"/>
      <c r="D667" t="s">
        <v>17</v>
      </c>
      <c r="E667" s="240">
        <v>31.7</v>
      </c>
      <c r="F667" s="240"/>
      <c r="G667" s="2">
        <f t="shared" si="12"/>
        <v>199.29999999999998</v>
      </c>
    </row>
    <row r="668" spans="1:7">
      <c r="A668" s="86"/>
      <c r="B668" s="526"/>
      <c r="C668" s="526"/>
      <c r="D668" t="s">
        <v>18</v>
      </c>
      <c r="E668" s="240">
        <v>60</v>
      </c>
      <c r="F668" s="240"/>
      <c r="G668" s="2">
        <f t="shared" si="12"/>
        <v>259.29999999999995</v>
      </c>
    </row>
    <row r="669" spans="1:7">
      <c r="A669" s="86"/>
      <c r="B669" s="526"/>
      <c r="C669" s="526"/>
      <c r="D669" t="s">
        <v>19</v>
      </c>
      <c r="E669" s="240">
        <v>5</v>
      </c>
      <c r="F669" s="240"/>
      <c r="G669" s="2">
        <f t="shared" si="12"/>
        <v>264.29999999999995</v>
      </c>
    </row>
    <row r="670" spans="1:7">
      <c r="A670" s="86">
        <v>45077</v>
      </c>
      <c r="B670" s="526" t="s">
        <v>128</v>
      </c>
      <c r="C670" s="526" t="s">
        <v>25</v>
      </c>
      <c r="D670" t="s">
        <v>18</v>
      </c>
      <c r="E670" s="240"/>
      <c r="F670" s="240">
        <v>60</v>
      </c>
      <c r="G670" s="2">
        <f t="shared" si="12"/>
        <v>204.29999999999995</v>
      </c>
    </row>
    <row r="671" spans="1:7">
      <c r="A671" s="86">
        <v>45077</v>
      </c>
      <c r="B671" s="526" t="s">
        <v>128</v>
      </c>
      <c r="C671" s="526" t="s">
        <v>25</v>
      </c>
      <c r="D671" t="s">
        <v>19</v>
      </c>
      <c r="E671" s="240"/>
      <c r="F671" s="240">
        <v>5</v>
      </c>
      <c r="G671" s="2">
        <f t="shared" si="12"/>
        <v>199.29999999999995</v>
      </c>
    </row>
    <row r="672" spans="1:7">
      <c r="A672" t="s">
        <v>250</v>
      </c>
      <c r="B672" s="526">
        <v>27022</v>
      </c>
      <c r="C672" s="526" t="s">
        <v>25</v>
      </c>
      <c r="D672" t="s">
        <v>16</v>
      </c>
      <c r="F672" s="2">
        <v>167.6</v>
      </c>
      <c r="G672" s="2">
        <f t="shared" si="12"/>
        <v>31.69999999999996</v>
      </c>
    </row>
    <row r="673" spans="1:12">
      <c r="A673" s="7">
        <v>45110</v>
      </c>
      <c r="B673" s="526">
        <v>27022</v>
      </c>
      <c r="C673" s="526" t="s">
        <v>25</v>
      </c>
      <c r="D673" t="s">
        <v>17</v>
      </c>
      <c r="F673" s="2">
        <v>31.7</v>
      </c>
      <c r="G673" s="2">
        <f t="shared" si="12"/>
        <v>-3.907985046680551E-14</v>
      </c>
    </row>
    <row r="674" spans="1:12">
      <c r="A674" s="88">
        <v>45107</v>
      </c>
      <c r="B674" s="525" t="s">
        <v>14</v>
      </c>
      <c r="C674" s="525" t="s">
        <v>26</v>
      </c>
      <c r="D674" t="s">
        <v>16</v>
      </c>
      <c r="E674" s="240">
        <v>170.7</v>
      </c>
      <c r="F674" s="240"/>
      <c r="G674" s="2">
        <f t="shared" si="12"/>
        <v>170.69999999999996</v>
      </c>
    </row>
    <row r="675" spans="1:12">
      <c r="A675" s="86"/>
      <c r="B675" s="526"/>
      <c r="C675" s="526"/>
      <c r="D675" t="s">
        <v>17</v>
      </c>
      <c r="E675" s="240">
        <v>41.6</v>
      </c>
      <c r="F675" s="240"/>
      <c r="G675" s="2">
        <f t="shared" si="12"/>
        <v>212.29999999999995</v>
      </c>
    </row>
    <row r="676" spans="1:12">
      <c r="A676" s="86"/>
      <c r="B676" s="526"/>
      <c r="C676" s="526"/>
      <c r="D676" t="s">
        <v>18</v>
      </c>
      <c r="E676" s="240">
        <v>60</v>
      </c>
      <c r="F676" s="240"/>
      <c r="G676" s="2">
        <f t="shared" si="12"/>
        <v>272.29999999999995</v>
      </c>
    </row>
    <row r="677" spans="1:12">
      <c r="A677" s="86"/>
      <c r="B677" s="526"/>
      <c r="C677" s="526"/>
      <c r="D677" t="s">
        <v>19</v>
      </c>
      <c r="E677" s="240">
        <v>5</v>
      </c>
      <c r="F677" s="240"/>
      <c r="G677" s="2">
        <f t="shared" si="12"/>
        <v>277.29999999999995</v>
      </c>
    </row>
    <row r="678" spans="1:12">
      <c r="A678" s="86">
        <v>45107</v>
      </c>
      <c r="B678" s="526" t="s">
        <v>129</v>
      </c>
      <c r="C678" s="526" t="s">
        <v>26</v>
      </c>
      <c r="D678" t="s">
        <v>18</v>
      </c>
      <c r="E678" s="240"/>
      <c r="F678" s="240">
        <v>60</v>
      </c>
      <c r="G678" s="2">
        <f t="shared" si="12"/>
        <v>217.29999999999995</v>
      </c>
    </row>
    <row r="679" spans="1:12">
      <c r="A679" s="86">
        <v>45107</v>
      </c>
      <c r="B679" s="526" t="s">
        <v>129</v>
      </c>
      <c r="C679" s="526" t="s">
        <v>26</v>
      </c>
      <c r="D679" t="s">
        <v>19</v>
      </c>
      <c r="E679" s="240"/>
      <c r="F679" s="240">
        <v>5</v>
      </c>
      <c r="G679" s="2">
        <f t="shared" si="12"/>
        <v>212.29999999999995</v>
      </c>
    </row>
    <row r="680" spans="1:12">
      <c r="A680" s="86">
        <v>45147</v>
      </c>
      <c r="B680" s="526">
        <v>27315</v>
      </c>
      <c r="C680" s="526" t="s">
        <v>26</v>
      </c>
      <c r="D680" t="s">
        <v>16</v>
      </c>
      <c r="E680" s="240"/>
      <c r="F680" s="240">
        <v>170.7</v>
      </c>
      <c r="G680" s="2">
        <f t="shared" si="12"/>
        <v>41.599999999999966</v>
      </c>
    </row>
    <row r="681" spans="1:12">
      <c r="A681" s="86">
        <v>45147</v>
      </c>
      <c r="B681" s="526">
        <v>27315</v>
      </c>
      <c r="C681" s="526" t="s">
        <v>26</v>
      </c>
      <c r="D681" t="s">
        <v>17</v>
      </c>
      <c r="E681" s="240"/>
      <c r="F681" s="240">
        <v>41.6</v>
      </c>
      <c r="G681" s="2">
        <f t="shared" si="12"/>
        <v>0</v>
      </c>
    </row>
    <row r="682" spans="1:12">
      <c r="A682" s="88">
        <v>45138</v>
      </c>
      <c r="B682" s="525" t="s">
        <v>14</v>
      </c>
      <c r="C682" s="525" t="s">
        <v>27</v>
      </c>
      <c r="D682" t="s">
        <v>16</v>
      </c>
      <c r="E682" s="240">
        <v>160.80000000000001</v>
      </c>
      <c r="F682" s="240"/>
      <c r="G682" s="2">
        <f t="shared" si="12"/>
        <v>160.80000000000001</v>
      </c>
    </row>
    <row r="683" spans="1:12">
      <c r="A683" s="86"/>
      <c r="B683" s="526"/>
      <c r="C683" s="526"/>
      <c r="D683" t="s">
        <v>17</v>
      </c>
      <c r="E683" s="240">
        <v>27.8</v>
      </c>
      <c r="F683" s="240"/>
      <c r="G683" s="2">
        <f t="shared" si="12"/>
        <v>188.60000000000002</v>
      </c>
    </row>
    <row r="684" spans="1:12">
      <c r="A684" s="86"/>
      <c r="B684" s="526"/>
      <c r="C684" s="526"/>
      <c r="D684" t="s">
        <v>18</v>
      </c>
      <c r="E684" s="240">
        <v>60</v>
      </c>
      <c r="F684" s="240"/>
      <c r="G684" s="2">
        <f t="shared" si="12"/>
        <v>248.60000000000002</v>
      </c>
      <c r="I684" s="525"/>
      <c r="K684" s="240"/>
    </row>
    <row r="685" spans="1:12">
      <c r="A685" s="86"/>
      <c r="B685" s="526"/>
      <c r="C685" s="526"/>
      <c r="D685" t="s">
        <v>19</v>
      </c>
      <c r="E685" s="240">
        <v>5</v>
      </c>
      <c r="F685" s="240"/>
      <c r="G685" s="2">
        <f t="shared" si="12"/>
        <v>253.60000000000002</v>
      </c>
      <c r="I685" s="526"/>
      <c r="K685" s="240"/>
    </row>
    <row r="686" spans="1:12">
      <c r="A686" s="86">
        <v>45138</v>
      </c>
      <c r="B686" s="526" t="s">
        <v>115</v>
      </c>
      <c r="C686" s="526" t="s">
        <v>27</v>
      </c>
      <c r="D686" t="s">
        <v>18</v>
      </c>
      <c r="E686" s="240"/>
      <c r="F686" s="240">
        <v>60</v>
      </c>
      <c r="G686" s="2">
        <f t="shared" si="12"/>
        <v>193.60000000000002</v>
      </c>
      <c r="K686" s="37"/>
      <c r="L686" s="37"/>
    </row>
    <row r="687" spans="1:12">
      <c r="A687" s="86">
        <v>45138</v>
      </c>
      <c r="B687" s="526" t="s">
        <v>115</v>
      </c>
      <c r="C687" s="526" t="s">
        <v>27</v>
      </c>
      <c r="D687" t="s">
        <v>19</v>
      </c>
      <c r="E687" s="240"/>
      <c r="F687" s="240">
        <v>5</v>
      </c>
      <c r="G687" s="2">
        <f t="shared" si="12"/>
        <v>188.60000000000002</v>
      </c>
    </row>
    <row r="688" spans="1:12">
      <c r="A688" s="86">
        <v>45188</v>
      </c>
      <c r="B688" s="526">
        <v>27478</v>
      </c>
      <c r="C688" s="526" t="s">
        <v>27</v>
      </c>
      <c r="D688" t="s">
        <v>16</v>
      </c>
      <c r="E688" s="240"/>
      <c r="F688" s="240">
        <v>160.80000000000001</v>
      </c>
      <c r="G688" s="2">
        <f t="shared" si="12"/>
        <v>27.800000000000011</v>
      </c>
    </row>
    <row r="689" spans="1:12">
      <c r="A689" s="86">
        <v>45188</v>
      </c>
      <c r="B689" s="526">
        <v>27478</v>
      </c>
      <c r="C689" s="526" t="s">
        <v>27</v>
      </c>
      <c r="D689" t="s">
        <v>17</v>
      </c>
      <c r="E689" s="240"/>
      <c r="F689" s="240">
        <v>27.8</v>
      </c>
      <c r="G689" s="2">
        <f t="shared" si="12"/>
        <v>0</v>
      </c>
    </row>
    <row r="690" spans="1:12">
      <c r="A690" s="44">
        <v>45169</v>
      </c>
      <c r="B690" s="525" t="s">
        <v>14</v>
      </c>
      <c r="C690" s="525" t="s">
        <v>28</v>
      </c>
      <c r="D690" t="s">
        <v>16</v>
      </c>
      <c r="E690" s="240">
        <v>153.80000000000001</v>
      </c>
      <c r="F690" s="240"/>
      <c r="G690" s="2">
        <f t="shared" si="12"/>
        <v>153.80000000000001</v>
      </c>
    </row>
    <row r="691" spans="1:12">
      <c r="A691" s="7"/>
      <c r="B691" s="526"/>
      <c r="C691" s="526"/>
      <c r="D691" t="s">
        <v>17</v>
      </c>
      <c r="E691" s="240">
        <v>44.8</v>
      </c>
      <c r="F691" s="240"/>
      <c r="G691" s="2">
        <f t="shared" si="12"/>
        <v>198.60000000000002</v>
      </c>
    </row>
    <row r="692" spans="1:12">
      <c r="A692" s="7"/>
      <c r="B692" s="526"/>
      <c r="C692" s="526"/>
      <c r="D692" t="s">
        <v>18</v>
      </c>
      <c r="E692" s="240">
        <v>60</v>
      </c>
      <c r="F692" s="240"/>
      <c r="G692" s="2">
        <f t="shared" si="12"/>
        <v>258.60000000000002</v>
      </c>
      <c r="K692" s="240"/>
    </row>
    <row r="693" spans="1:12">
      <c r="A693" s="7"/>
      <c r="B693" s="526"/>
      <c r="C693" s="526"/>
      <c r="D693" t="s">
        <v>19</v>
      </c>
      <c r="E693" s="240">
        <v>5</v>
      </c>
      <c r="F693" s="240"/>
      <c r="G693" s="2">
        <f t="shared" si="12"/>
        <v>263.60000000000002</v>
      </c>
      <c r="K693" s="240"/>
    </row>
    <row r="694" spans="1:12">
      <c r="A694" s="7">
        <v>45169</v>
      </c>
      <c r="B694" s="526" t="s">
        <v>116</v>
      </c>
      <c r="C694" s="526" t="s">
        <v>28</v>
      </c>
      <c r="D694" t="s">
        <v>18</v>
      </c>
      <c r="E694" s="240"/>
      <c r="F694" s="240">
        <v>60</v>
      </c>
      <c r="G694" s="2">
        <f>+G693+E694-F694</f>
        <v>203.60000000000002</v>
      </c>
      <c r="K694" s="37"/>
    </row>
    <row r="695" spans="1:12">
      <c r="A695" s="7">
        <v>45169</v>
      </c>
      <c r="B695" s="526" t="s">
        <v>116</v>
      </c>
      <c r="C695" s="526" t="s">
        <v>28</v>
      </c>
      <c r="D695" t="s">
        <v>19</v>
      </c>
      <c r="E695" s="240"/>
      <c r="F695" s="240">
        <v>5</v>
      </c>
      <c r="G695" s="2">
        <f>+G694+E695-F695</f>
        <v>198.60000000000002</v>
      </c>
      <c r="K695" s="37"/>
    </row>
    <row r="696" spans="1:12">
      <c r="A696" s="7">
        <v>45201</v>
      </c>
      <c r="B696" s="526">
        <v>27557</v>
      </c>
      <c r="C696" s="526" t="s">
        <v>28</v>
      </c>
      <c r="D696" t="s">
        <v>16</v>
      </c>
      <c r="F696" s="240">
        <v>153.80000000000001</v>
      </c>
      <c r="G696" s="2">
        <f>+G695+E696-F696</f>
        <v>44.800000000000011</v>
      </c>
    </row>
    <row r="697" spans="1:12">
      <c r="A697" s="7">
        <v>45201</v>
      </c>
      <c r="B697" s="526">
        <v>27557</v>
      </c>
      <c r="C697" s="526" t="s">
        <v>28</v>
      </c>
      <c r="D697" t="s">
        <v>17</v>
      </c>
      <c r="F697" s="240">
        <v>44.8</v>
      </c>
      <c r="G697" s="2">
        <f>+G696+E697-F697</f>
        <v>0</v>
      </c>
    </row>
    <row r="698" spans="1:12">
      <c r="A698" s="44">
        <v>45199</v>
      </c>
      <c r="B698" s="525" t="s">
        <v>14</v>
      </c>
      <c r="C698" s="525" t="s">
        <v>53</v>
      </c>
      <c r="D698" t="s">
        <v>16</v>
      </c>
      <c r="E698" s="240">
        <v>153.1</v>
      </c>
      <c r="F698" s="240"/>
      <c r="G698" s="2">
        <f>+G697+E698-F698</f>
        <v>153.1</v>
      </c>
      <c r="I698" s="525" t="s">
        <v>53</v>
      </c>
      <c r="J698" t="s">
        <v>16</v>
      </c>
      <c r="K698" s="240">
        <v>153.1</v>
      </c>
    </row>
    <row r="699" spans="1:12">
      <c r="A699" s="7"/>
      <c r="B699" s="526"/>
      <c r="C699" s="526"/>
      <c r="D699" t="s">
        <v>17</v>
      </c>
      <c r="E699" s="240">
        <v>29.2</v>
      </c>
      <c r="F699" s="240"/>
      <c r="G699" s="2">
        <f>+G698+E699-F699</f>
        <v>182.29999999999998</v>
      </c>
      <c r="I699" s="526"/>
      <c r="J699" t="s">
        <v>17</v>
      </c>
      <c r="K699" s="240">
        <v>29.2</v>
      </c>
    </row>
    <row r="700" spans="1:12">
      <c r="A700" s="7"/>
      <c r="B700" s="526"/>
      <c r="C700" s="526"/>
      <c r="D700" t="s">
        <v>18</v>
      </c>
      <c r="E700" s="240">
        <v>60</v>
      </c>
      <c r="F700" s="240"/>
      <c r="G700" s="2">
        <f>+G699+E700-F700</f>
        <v>242.29999999999998</v>
      </c>
      <c r="K700" s="37">
        <f>SUM(K698:K699)</f>
        <v>182.29999999999998</v>
      </c>
      <c r="L700" s="37">
        <f>200-K700</f>
        <v>17.700000000000017</v>
      </c>
    </row>
    <row r="701" spans="1:12">
      <c r="A701" s="7"/>
      <c r="B701" s="526"/>
      <c r="C701" s="526"/>
      <c r="D701" t="s">
        <v>19</v>
      </c>
      <c r="E701" s="240">
        <v>5</v>
      </c>
      <c r="F701" s="240"/>
      <c r="G701" s="2">
        <f>+G700+E701-F701</f>
        <v>247.29999999999998</v>
      </c>
    </row>
    <row r="702" spans="1:12">
      <c r="A702" s="7"/>
      <c r="B702" s="526"/>
      <c r="C702" s="526"/>
      <c r="D702" t="s">
        <v>77</v>
      </c>
      <c r="E702" s="240">
        <v>10</v>
      </c>
      <c r="F702" s="240"/>
      <c r="G702" s="2">
        <f t="shared" ref="G702:G705" si="13">+G701+E702-F702</f>
        <v>257.29999999999995</v>
      </c>
    </row>
    <row r="703" spans="1:12">
      <c r="A703" s="7"/>
      <c r="B703" s="526"/>
      <c r="C703" s="526"/>
      <c r="D703" t="s">
        <v>105</v>
      </c>
      <c r="E703" s="240">
        <v>10</v>
      </c>
      <c r="F703" s="240"/>
      <c r="G703" s="2">
        <f t="shared" si="13"/>
        <v>267.29999999999995</v>
      </c>
    </row>
    <row r="704" spans="1:12">
      <c r="A704" s="7">
        <v>45199</v>
      </c>
      <c r="B704" s="526" t="s">
        <v>117</v>
      </c>
      <c r="C704" s="526" t="s">
        <v>53</v>
      </c>
      <c r="D704" t="s">
        <v>18</v>
      </c>
      <c r="E704" s="240"/>
      <c r="F704" s="240">
        <v>60</v>
      </c>
      <c r="G704" s="2">
        <f t="shared" si="13"/>
        <v>207.29999999999995</v>
      </c>
    </row>
    <row r="705" spans="1:13">
      <c r="A705" s="7">
        <v>45199</v>
      </c>
      <c r="B705" s="526" t="s">
        <v>117</v>
      </c>
      <c r="C705" s="526" t="s">
        <v>53</v>
      </c>
      <c r="D705" t="s">
        <v>19</v>
      </c>
      <c r="E705" s="240"/>
      <c r="F705" s="240">
        <v>5</v>
      </c>
      <c r="G705" s="2">
        <f t="shared" si="13"/>
        <v>202.29999999999995</v>
      </c>
    </row>
    <row r="706" spans="1:13">
      <c r="A706" s="7">
        <v>45238</v>
      </c>
      <c r="B706" s="526">
        <v>27748</v>
      </c>
      <c r="C706" s="526" t="s">
        <v>53</v>
      </c>
      <c r="D706" t="s">
        <v>16</v>
      </c>
      <c r="E706" s="240"/>
      <c r="F706" s="240">
        <v>153.1</v>
      </c>
      <c r="G706" s="2">
        <f>+G705+E706-F706</f>
        <v>49.19999999999996</v>
      </c>
    </row>
    <row r="707" spans="1:13">
      <c r="A707" s="7">
        <v>45238</v>
      </c>
      <c r="B707" s="526">
        <v>27748</v>
      </c>
      <c r="C707" s="526" t="s">
        <v>53</v>
      </c>
      <c r="D707" t="s">
        <v>17</v>
      </c>
      <c r="E707" s="240"/>
      <c r="F707" s="240">
        <v>29.2</v>
      </c>
      <c r="G707" s="2">
        <f>+G706+E707-F707</f>
        <v>19.999999999999961</v>
      </c>
    </row>
    <row r="708" spans="1:13">
      <c r="A708" s="7">
        <v>45238</v>
      </c>
      <c r="B708" s="526">
        <v>27749</v>
      </c>
      <c r="C708" s="526" t="s">
        <v>53</v>
      </c>
      <c r="D708" t="s">
        <v>77</v>
      </c>
      <c r="E708" s="240"/>
      <c r="F708" s="240">
        <v>10</v>
      </c>
      <c r="G708" s="2">
        <f>+G707+E708-F708</f>
        <v>9.9999999999999609</v>
      </c>
      <c r="J708" s="26"/>
    </row>
    <row r="709" spans="1:13">
      <c r="A709" s="7">
        <v>45238</v>
      </c>
      <c r="B709" s="526">
        <v>27749</v>
      </c>
      <c r="C709" s="526" t="s">
        <v>53</v>
      </c>
      <c r="D709" t="s">
        <v>105</v>
      </c>
      <c r="E709" s="240"/>
      <c r="F709" s="240">
        <v>10</v>
      </c>
      <c r="G709" s="2">
        <f>+G708+E709-F709</f>
        <v>-3.907985046680551E-14</v>
      </c>
      <c r="J709" s="26"/>
    </row>
    <row r="710" spans="1:13">
      <c r="A710" s="44">
        <v>45230</v>
      </c>
      <c r="B710" s="525" t="s">
        <v>14</v>
      </c>
      <c r="C710" s="525" t="s">
        <v>30</v>
      </c>
      <c r="D710" t="s">
        <v>16</v>
      </c>
      <c r="E710" s="26">
        <v>148.9</v>
      </c>
      <c r="F710" s="148"/>
      <c r="G710" s="2">
        <f>+G709+E710-F710</f>
        <v>148.89999999999998</v>
      </c>
      <c r="J710" s="26"/>
      <c r="K710" s="26"/>
    </row>
    <row r="711" spans="1:13">
      <c r="A711" s="7"/>
      <c r="B711" s="526"/>
      <c r="C711" s="526"/>
      <c r="D711" t="s">
        <v>17</v>
      </c>
      <c r="E711" s="26">
        <v>41.3</v>
      </c>
      <c r="F711" s="148"/>
      <c r="G711" s="2">
        <f>+G710+E711-F711</f>
        <v>190.2</v>
      </c>
    </row>
    <row r="712" spans="1:13">
      <c r="A712" s="7"/>
      <c r="B712" s="526"/>
      <c r="C712" s="526"/>
      <c r="D712" t="s">
        <v>18</v>
      </c>
      <c r="E712" s="240">
        <v>60</v>
      </c>
      <c r="F712" s="148"/>
      <c r="G712" s="2">
        <f>+G711+E712-F712</f>
        <v>250.2</v>
      </c>
      <c r="L712" s="26">
        <v>161.80000000000001</v>
      </c>
    </row>
    <row r="713" spans="1:13">
      <c r="A713" s="7"/>
      <c r="B713" s="526"/>
      <c r="C713" s="526"/>
      <c r="D713" t="s">
        <v>19</v>
      </c>
      <c r="E713" s="240">
        <v>5</v>
      </c>
      <c r="F713" s="148"/>
      <c r="G713" s="2">
        <f>+G712+E713-F713</f>
        <v>255.2</v>
      </c>
      <c r="L713" s="26">
        <v>51.6</v>
      </c>
    </row>
    <row r="714" spans="1:13">
      <c r="A714" s="86">
        <v>45230</v>
      </c>
      <c r="B714" s="526" t="s">
        <v>118</v>
      </c>
      <c r="C714" s="526" t="s">
        <v>30</v>
      </c>
      <c r="D714" t="s">
        <v>18</v>
      </c>
      <c r="E714" s="240"/>
      <c r="F714" s="240">
        <v>60</v>
      </c>
      <c r="G714" s="2">
        <f>+G713+E714-F714</f>
        <v>195.2</v>
      </c>
      <c r="L714" s="295">
        <f>SUM(L712:L713)</f>
        <v>213.4</v>
      </c>
      <c r="M714" s="67">
        <v>220</v>
      </c>
    </row>
    <row r="715" spans="1:13">
      <c r="A715" s="86">
        <v>45230</v>
      </c>
      <c r="B715" s="526" t="s">
        <v>118</v>
      </c>
      <c r="C715" s="526" t="s">
        <v>30</v>
      </c>
      <c r="D715" t="s">
        <v>19</v>
      </c>
      <c r="E715" s="240"/>
      <c r="F715" s="240">
        <v>5</v>
      </c>
      <c r="G715" s="2">
        <f>+G714+E715-F715</f>
        <v>190.2</v>
      </c>
      <c r="M715" s="26">
        <f>M714-L714</f>
        <v>6.5999999999999943</v>
      </c>
    </row>
    <row r="716" spans="1:13">
      <c r="A716" s="7">
        <v>45271</v>
      </c>
      <c r="B716" s="526">
        <v>27946</v>
      </c>
      <c r="C716" s="526" t="s">
        <v>30</v>
      </c>
      <c r="D716" t="s">
        <v>16</v>
      </c>
      <c r="E716" s="240"/>
      <c r="F716" s="26">
        <v>148.9</v>
      </c>
      <c r="G716" s="2">
        <f>+G715+E716-F716</f>
        <v>41.299999999999983</v>
      </c>
    </row>
    <row r="717" spans="1:13" s="9" customFormat="1">
      <c r="A717" s="7">
        <v>45271</v>
      </c>
      <c r="B717" s="526">
        <v>27946</v>
      </c>
      <c r="C717" s="526" t="s">
        <v>30</v>
      </c>
      <c r="D717" t="s">
        <v>17</v>
      </c>
      <c r="E717" s="526"/>
      <c r="F717" s="26">
        <v>41.3</v>
      </c>
      <c r="G717" s="2">
        <f>+G716+E717-F717</f>
        <v>0</v>
      </c>
      <c r="H717" s="526"/>
      <c r="I717" s="526"/>
      <c r="J717" s="526"/>
      <c r="K717" s="526"/>
      <c r="L717" s="526"/>
      <c r="M717" s="526"/>
    </row>
    <row r="718" spans="1:13">
      <c r="A718" s="88">
        <v>45260</v>
      </c>
      <c r="B718" s="525" t="s">
        <v>14</v>
      </c>
      <c r="C718" s="525" t="s">
        <v>33</v>
      </c>
      <c r="D718" t="s">
        <v>16</v>
      </c>
      <c r="E718" s="26">
        <v>161.80000000000001</v>
      </c>
      <c r="F718" s="240"/>
      <c r="G718" s="2">
        <f>+G717+E718-F718</f>
        <v>161.80000000000001</v>
      </c>
    </row>
    <row r="719" spans="1:13">
      <c r="A719" s="86"/>
      <c r="B719" s="526"/>
      <c r="C719" s="526"/>
      <c r="D719" t="s">
        <v>17</v>
      </c>
      <c r="E719" s="26">
        <v>51.6</v>
      </c>
      <c r="F719" s="240"/>
      <c r="G719" s="2">
        <f>+G718+E719-F719</f>
        <v>213.4</v>
      </c>
    </row>
    <row r="720" spans="1:13">
      <c r="A720" s="86"/>
      <c r="B720" s="526"/>
      <c r="C720" s="526"/>
      <c r="D720" t="s">
        <v>18</v>
      </c>
      <c r="E720" s="240">
        <v>60</v>
      </c>
      <c r="F720" s="240"/>
      <c r="G720" s="2">
        <f>+G719+E720-F720</f>
        <v>273.39999999999998</v>
      </c>
    </row>
    <row r="721" spans="1:13">
      <c r="A721" s="86"/>
      <c r="B721" s="526"/>
      <c r="C721" s="526"/>
      <c r="D721" t="s">
        <v>19</v>
      </c>
      <c r="E721" s="240">
        <v>5</v>
      </c>
      <c r="F721" s="240"/>
      <c r="G721" s="2">
        <f>+G720+E721-F721</f>
        <v>278.39999999999998</v>
      </c>
    </row>
    <row r="722" spans="1:13">
      <c r="A722" s="86">
        <v>45260</v>
      </c>
      <c r="B722" s="526" t="s">
        <v>132</v>
      </c>
      <c r="C722" s="526" t="s">
        <v>33</v>
      </c>
      <c r="D722" t="s">
        <v>18</v>
      </c>
      <c r="E722" s="240"/>
      <c r="F722" s="240">
        <v>60</v>
      </c>
      <c r="G722" s="2">
        <f t="shared" ref="G722:G750" si="14">+G721+E722-F722</f>
        <v>218.39999999999998</v>
      </c>
    </row>
    <row r="723" spans="1:13">
      <c r="A723" s="86">
        <v>45260</v>
      </c>
      <c r="B723" s="526" t="s">
        <v>132</v>
      </c>
      <c r="C723" s="526" t="s">
        <v>33</v>
      </c>
      <c r="D723" t="s">
        <v>19</v>
      </c>
      <c r="E723" s="240"/>
      <c r="F723" s="240">
        <v>5</v>
      </c>
      <c r="G723" s="2">
        <f t="shared" si="14"/>
        <v>213.39999999999998</v>
      </c>
    </row>
    <row r="724" spans="1:13">
      <c r="A724" s="1">
        <v>45286</v>
      </c>
      <c r="B724" s="526">
        <v>28049</v>
      </c>
      <c r="C724" s="526" t="s">
        <v>33</v>
      </c>
      <c r="D724" t="s">
        <v>16</v>
      </c>
      <c r="F724" s="26">
        <v>161.80000000000001</v>
      </c>
      <c r="G724" s="2">
        <f t="shared" si="14"/>
        <v>51.599999999999966</v>
      </c>
    </row>
    <row r="725" spans="1:13">
      <c r="A725" s="1">
        <v>45286</v>
      </c>
      <c r="B725" s="526">
        <v>28049</v>
      </c>
      <c r="C725" s="526" t="s">
        <v>33</v>
      </c>
      <c r="D725" t="s">
        <v>17</v>
      </c>
      <c r="F725" s="26">
        <v>51.6</v>
      </c>
      <c r="G725" s="2">
        <f t="shared" si="14"/>
        <v>0</v>
      </c>
      <c r="J725" s="26"/>
    </row>
    <row r="726" spans="1:13">
      <c r="A726" s="44">
        <v>45291</v>
      </c>
      <c r="B726" s="525" t="s">
        <v>14</v>
      </c>
      <c r="C726" s="525" t="s">
        <v>34</v>
      </c>
      <c r="D726" t="s">
        <v>16</v>
      </c>
      <c r="E726" s="26">
        <v>172.8</v>
      </c>
      <c r="F726" s="240"/>
      <c r="G726" s="2">
        <f t="shared" si="14"/>
        <v>172.8</v>
      </c>
      <c r="J726" s="26"/>
    </row>
    <row r="727" spans="1:13">
      <c r="A727" s="7"/>
      <c r="B727" s="526"/>
      <c r="C727" s="526"/>
      <c r="D727" t="s">
        <v>17</v>
      </c>
      <c r="E727" s="26">
        <v>55</v>
      </c>
      <c r="F727" s="240"/>
      <c r="G727" s="2">
        <f t="shared" si="14"/>
        <v>227.8</v>
      </c>
      <c r="J727" s="26"/>
    </row>
    <row r="728" spans="1:13">
      <c r="A728" s="7"/>
      <c r="B728" s="526"/>
      <c r="C728" s="526"/>
      <c r="D728" t="s">
        <v>18</v>
      </c>
      <c r="E728" s="240">
        <v>60</v>
      </c>
      <c r="F728" s="240"/>
      <c r="G728" s="2">
        <f t="shared" si="14"/>
        <v>287.8</v>
      </c>
    </row>
    <row r="729" spans="1:13">
      <c r="A729" s="7"/>
      <c r="B729" s="526"/>
      <c r="C729" s="526"/>
      <c r="D729" t="s">
        <v>19</v>
      </c>
      <c r="E729" s="240">
        <v>5</v>
      </c>
      <c r="F729" s="240"/>
      <c r="G729" s="2">
        <f t="shared" si="14"/>
        <v>292.8</v>
      </c>
    </row>
    <row r="730" spans="1:13">
      <c r="A730" s="7">
        <v>45291</v>
      </c>
      <c r="B730" s="526" t="s">
        <v>121</v>
      </c>
      <c r="C730" s="526" t="s">
        <v>34</v>
      </c>
      <c r="D730" t="s">
        <v>18</v>
      </c>
      <c r="E730" s="240"/>
      <c r="F730" s="240">
        <v>60</v>
      </c>
      <c r="G730" s="2">
        <f t="shared" si="14"/>
        <v>232.8</v>
      </c>
    </row>
    <row r="731" spans="1:13">
      <c r="A731" s="7">
        <v>45291</v>
      </c>
      <c r="B731" s="526" t="s">
        <v>121</v>
      </c>
      <c r="C731" s="526" t="s">
        <v>34</v>
      </c>
      <c r="D731" t="s">
        <v>19</v>
      </c>
      <c r="E731" s="240"/>
      <c r="F731" s="240">
        <v>5</v>
      </c>
      <c r="G731" s="2">
        <f t="shared" si="14"/>
        <v>227.8</v>
      </c>
    </row>
    <row r="732" spans="1:13">
      <c r="A732" s="1">
        <v>45316</v>
      </c>
      <c r="B732" s="526">
        <v>28174</v>
      </c>
      <c r="C732" s="526" t="s">
        <v>34</v>
      </c>
      <c r="D732" t="s">
        <v>16</v>
      </c>
      <c r="F732" s="26">
        <v>172.8</v>
      </c>
      <c r="G732" s="2">
        <f t="shared" si="14"/>
        <v>55</v>
      </c>
    </row>
    <row r="733" spans="1:13">
      <c r="A733" s="1">
        <v>45316</v>
      </c>
      <c r="B733" s="526">
        <v>28174</v>
      </c>
      <c r="C733" s="526" t="s">
        <v>34</v>
      </c>
      <c r="D733" t="s">
        <v>17</v>
      </c>
      <c r="F733" s="26">
        <v>55</v>
      </c>
      <c r="G733" s="2">
        <f t="shared" si="14"/>
        <v>0</v>
      </c>
    </row>
    <row r="734" spans="1:13">
      <c r="A734" s="88">
        <v>45322</v>
      </c>
      <c r="B734" s="525" t="s">
        <v>14</v>
      </c>
      <c r="C734" s="525" t="s">
        <v>15</v>
      </c>
      <c r="D734" t="s">
        <v>16</v>
      </c>
      <c r="E734" s="26">
        <v>193</v>
      </c>
      <c r="F734" s="240"/>
      <c r="G734" s="2">
        <f t="shared" si="14"/>
        <v>193</v>
      </c>
    </row>
    <row r="735" spans="1:13">
      <c r="A735" s="86"/>
      <c r="B735" s="526"/>
      <c r="C735" s="526"/>
      <c r="D735" t="s">
        <v>17</v>
      </c>
      <c r="E735" s="26">
        <v>71.400000000000006</v>
      </c>
      <c r="F735" s="240"/>
      <c r="G735" s="2">
        <f t="shared" si="14"/>
        <v>264.39999999999998</v>
      </c>
    </row>
    <row r="736" spans="1:13">
      <c r="A736" s="86"/>
      <c r="B736" s="526"/>
      <c r="C736" s="526"/>
      <c r="D736" t="s">
        <v>18</v>
      </c>
      <c r="E736" s="240">
        <v>60</v>
      </c>
      <c r="F736" s="240"/>
      <c r="G736" s="2">
        <f t="shared" si="14"/>
        <v>324.39999999999998</v>
      </c>
      <c r="K736" s="525" t="s">
        <v>15</v>
      </c>
      <c r="L736" t="s">
        <v>16</v>
      </c>
      <c r="M736" s="26">
        <v>193</v>
      </c>
    </row>
    <row r="737" spans="1:13">
      <c r="A737" s="86"/>
      <c r="B737" s="526"/>
      <c r="C737" s="526"/>
      <c r="D737" t="s">
        <v>19</v>
      </c>
      <c r="E737" s="240">
        <v>5</v>
      </c>
      <c r="F737" s="240"/>
      <c r="G737" s="2">
        <f t="shared" si="14"/>
        <v>329.4</v>
      </c>
      <c r="K737" s="526"/>
      <c r="L737" t="s">
        <v>17</v>
      </c>
      <c r="M737" s="26">
        <v>71.400000000000006</v>
      </c>
    </row>
    <row r="738" spans="1:13">
      <c r="A738" s="86"/>
      <c r="B738" s="526"/>
      <c r="C738" s="526"/>
      <c r="D738" t="s">
        <v>464</v>
      </c>
      <c r="E738" s="240">
        <v>24.2</v>
      </c>
      <c r="F738" s="240"/>
      <c r="G738" s="2">
        <f t="shared" si="14"/>
        <v>353.59999999999997</v>
      </c>
      <c r="K738" s="526"/>
      <c r="M738" s="26"/>
    </row>
    <row r="739" spans="1:13">
      <c r="A739" s="86">
        <v>45322</v>
      </c>
      <c r="B739" s="526" t="s">
        <v>119</v>
      </c>
      <c r="C739" s="526" t="s">
        <v>15</v>
      </c>
      <c r="D739" t="s">
        <v>18</v>
      </c>
      <c r="E739" s="240"/>
      <c r="F739" s="240">
        <v>60</v>
      </c>
      <c r="G739" s="2">
        <f t="shared" si="14"/>
        <v>293.59999999999997</v>
      </c>
      <c r="L739" s="37"/>
      <c r="M739" s="37">
        <f>SUM(M736:M737)</f>
        <v>264.39999999999998</v>
      </c>
    </row>
    <row r="740" spans="1:13">
      <c r="A740" s="86">
        <v>45322</v>
      </c>
      <c r="B740" s="526" t="s">
        <v>119</v>
      </c>
      <c r="C740" s="526" t="s">
        <v>15</v>
      </c>
      <c r="D740" t="s">
        <v>19</v>
      </c>
      <c r="E740" s="240"/>
      <c r="F740" s="240">
        <v>5</v>
      </c>
      <c r="G740" s="2">
        <f t="shared" si="14"/>
        <v>288.59999999999997</v>
      </c>
    </row>
    <row r="741" spans="1:13">
      <c r="A741" s="7">
        <v>45348</v>
      </c>
      <c r="B741" s="526">
        <v>28298</v>
      </c>
      <c r="C741" s="526" t="s">
        <v>15</v>
      </c>
      <c r="D741" t="s">
        <v>16</v>
      </c>
      <c r="E741" s="8"/>
      <c r="F741" s="26">
        <v>193</v>
      </c>
      <c r="G741" s="2">
        <f t="shared" si="14"/>
        <v>95.599999999999966</v>
      </c>
    </row>
    <row r="742" spans="1:13">
      <c r="A742" s="7">
        <v>45348</v>
      </c>
      <c r="B742" s="526">
        <v>28298</v>
      </c>
      <c r="C742" s="526" t="s">
        <v>15</v>
      </c>
      <c r="D742" t="s">
        <v>17</v>
      </c>
      <c r="F742" s="26">
        <v>71.400000000000006</v>
      </c>
      <c r="G742" s="2">
        <f t="shared" si="14"/>
        <v>24.19999999999996</v>
      </c>
    </row>
    <row r="743" spans="1:13">
      <c r="A743" s="7">
        <v>45358</v>
      </c>
      <c r="B743" s="526">
        <v>28514</v>
      </c>
      <c r="C743" s="526" t="s">
        <v>15</v>
      </c>
      <c r="D743" t="s">
        <v>464</v>
      </c>
      <c r="F743" s="26">
        <v>24.2</v>
      </c>
      <c r="G743" s="2">
        <f t="shared" si="14"/>
        <v>-3.907985046680551E-14</v>
      </c>
    </row>
    <row r="744" spans="1:13">
      <c r="A744" s="88">
        <v>45351</v>
      </c>
      <c r="B744" s="525" t="s">
        <v>14</v>
      </c>
      <c r="C744" s="525" t="s">
        <v>20</v>
      </c>
      <c r="D744" t="s">
        <v>16</v>
      </c>
      <c r="E744" s="240">
        <v>200</v>
      </c>
      <c r="F744" s="240"/>
      <c r="G744" s="2">
        <f t="shared" si="14"/>
        <v>199.99999999999997</v>
      </c>
    </row>
    <row r="745" spans="1:13">
      <c r="A745" s="86"/>
      <c r="B745" s="526"/>
      <c r="C745" s="526"/>
      <c r="D745" t="s">
        <v>17</v>
      </c>
      <c r="E745" s="240">
        <v>53</v>
      </c>
      <c r="F745" s="240"/>
      <c r="G745" s="2">
        <f t="shared" si="14"/>
        <v>252.99999999999997</v>
      </c>
    </row>
    <row r="746" spans="1:13">
      <c r="A746" s="86"/>
      <c r="B746" s="526"/>
      <c r="C746" s="526"/>
      <c r="D746" t="s">
        <v>18</v>
      </c>
      <c r="E746" s="240">
        <v>58</v>
      </c>
      <c r="F746" s="240"/>
      <c r="G746" s="2">
        <f t="shared" si="14"/>
        <v>311</v>
      </c>
    </row>
    <row r="747" spans="1:13">
      <c r="A747" s="86"/>
      <c r="B747" s="526"/>
      <c r="C747" s="526"/>
      <c r="D747" t="s">
        <v>19</v>
      </c>
      <c r="E747" s="240">
        <v>5</v>
      </c>
      <c r="F747" s="240"/>
      <c r="G747" s="2">
        <f t="shared" si="14"/>
        <v>316</v>
      </c>
    </row>
    <row r="748" spans="1:13">
      <c r="A748" s="86">
        <v>45351</v>
      </c>
      <c r="B748" s="526" t="s">
        <v>135</v>
      </c>
      <c r="C748" s="526" t="s">
        <v>20</v>
      </c>
      <c r="D748" t="s">
        <v>18</v>
      </c>
      <c r="E748" s="240"/>
      <c r="F748" s="240">
        <v>58</v>
      </c>
      <c r="G748" s="2">
        <f t="shared" si="14"/>
        <v>258</v>
      </c>
      <c r="J748" s="37">
        <f>300-G751</f>
        <v>300</v>
      </c>
    </row>
    <row r="749" spans="1:13">
      <c r="A749" s="86">
        <v>45351</v>
      </c>
      <c r="B749" s="526" t="s">
        <v>135</v>
      </c>
      <c r="C749" s="526" t="s">
        <v>20</v>
      </c>
      <c r="D749" t="s">
        <v>19</v>
      </c>
      <c r="E749" s="240"/>
      <c r="F749" s="240">
        <v>5</v>
      </c>
      <c r="G749" s="2">
        <f t="shared" si="14"/>
        <v>253</v>
      </c>
    </row>
    <row r="750" spans="1:13">
      <c r="A750" s="1">
        <v>45376</v>
      </c>
      <c r="B750" s="526">
        <v>28630</v>
      </c>
      <c r="C750" s="526" t="s">
        <v>20</v>
      </c>
      <c r="D750" t="s">
        <v>16</v>
      </c>
      <c r="F750" s="240">
        <v>200</v>
      </c>
      <c r="G750" s="2">
        <f t="shared" si="14"/>
        <v>53</v>
      </c>
    </row>
    <row r="751" spans="1:13">
      <c r="A751" s="1">
        <v>45376</v>
      </c>
      <c r="B751" s="526">
        <v>28630</v>
      </c>
      <c r="C751" s="526" t="s">
        <v>20</v>
      </c>
      <c r="D751" t="s">
        <v>17</v>
      </c>
      <c r="F751" s="240">
        <v>53</v>
      </c>
      <c r="G751" s="2">
        <f>+G750+E751-F751</f>
        <v>0</v>
      </c>
    </row>
    <row r="752" spans="1:13">
      <c r="A752" s="44">
        <v>45382</v>
      </c>
      <c r="B752" s="525" t="s">
        <v>14</v>
      </c>
      <c r="C752" s="525" t="s">
        <v>23</v>
      </c>
      <c r="D752" t="s">
        <v>16</v>
      </c>
      <c r="E752" s="240">
        <v>193.6</v>
      </c>
      <c r="F752" s="240"/>
      <c r="G752" s="2">
        <f>+G751+E752-F752</f>
        <v>193.6</v>
      </c>
    </row>
    <row r="753" spans="1:9">
      <c r="A753" s="7"/>
      <c r="B753" s="526"/>
      <c r="C753" s="526"/>
      <c r="D753" t="s">
        <v>17</v>
      </c>
      <c r="E753" s="240">
        <v>48.9</v>
      </c>
      <c r="F753" s="240"/>
      <c r="G753" s="2">
        <f t="shared" ref="G753:G820" si="15">+G752+E753-F753</f>
        <v>242.5</v>
      </c>
    </row>
    <row r="754" spans="1:9">
      <c r="A754" s="7"/>
      <c r="B754" s="526"/>
      <c r="C754" s="526"/>
      <c r="D754" t="s">
        <v>18</v>
      </c>
      <c r="E754" s="240">
        <v>60</v>
      </c>
      <c r="F754" s="240"/>
      <c r="G754" s="2">
        <f t="shared" si="15"/>
        <v>302.5</v>
      </c>
    </row>
    <row r="755" spans="1:9">
      <c r="A755" s="7"/>
      <c r="B755" s="526"/>
      <c r="C755" s="526"/>
      <c r="D755" t="s">
        <v>19</v>
      </c>
      <c r="E755" s="240">
        <v>5</v>
      </c>
      <c r="F755" s="240"/>
      <c r="G755" s="2">
        <f t="shared" si="15"/>
        <v>307.5</v>
      </c>
    </row>
    <row r="756" spans="1:9">
      <c r="A756" s="7">
        <v>45382</v>
      </c>
      <c r="B756" s="526" t="s">
        <v>124</v>
      </c>
      <c r="C756" s="526" t="s">
        <v>23</v>
      </c>
      <c r="D756" t="s">
        <v>18</v>
      </c>
      <c r="E756" s="240"/>
      <c r="F756" s="240">
        <v>60</v>
      </c>
      <c r="G756" s="2">
        <f t="shared" si="15"/>
        <v>247.5</v>
      </c>
    </row>
    <row r="757" spans="1:9">
      <c r="A757" s="7">
        <v>45382</v>
      </c>
      <c r="B757" s="526" t="s">
        <v>124</v>
      </c>
      <c r="C757" s="526" t="s">
        <v>23</v>
      </c>
      <c r="D757" t="s">
        <v>19</v>
      </c>
      <c r="E757" s="240"/>
      <c r="F757" s="240">
        <v>5</v>
      </c>
      <c r="G757" s="2">
        <f t="shared" si="15"/>
        <v>242.5</v>
      </c>
    </row>
    <row r="758" spans="1:9">
      <c r="A758" s="1">
        <v>45412</v>
      </c>
      <c r="B758" s="526">
        <v>28783</v>
      </c>
      <c r="C758" s="526" t="s">
        <v>23</v>
      </c>
      <c r="D758" t="s">
        <v>16</v>
      </c>
      <c r="F758" s="240">
        <v>193.6</v>
      </c>
      <c r="G758" s="2">
        <f t="shared" si="15"/>
        <v>48.900000000000006</v>
      </c>
    </row>
    <row r="759" spans="1:9">
      <c r="A759" s="1">
        <v>45412</v>
      </c>
      <c r="B759" s="526">
        <v>28783</v>
      </c>
      <c r="C759" s="526" t="s">
        <v>23</v>
      </c>
      <c r="D759" t="s">
        <v>17</v>
      </c>
      <c r="F759" s="240">
        <v>48.9</v>
      </c>
      <c r="G759" s="2">
        <f t="shared" si="15"/>
        <v>0</v>
      </c>
    </row>
    <row r="760" spans="1:9">
      <c r="A760" s="44">
        <v>45412</v>
      </c>
      <c r="B760" s="525" t="s">
        <v>14</v>
      </c>
      <c r="C760" s="525" t="s">
        <v>24</v>
      </c>
      <c r="D760" t="s">
        <v>16</v>
      </c>
      <c r="E760" s="240">
        <v>192.4</v>
      </c>
      <c r="F760" s="240"/>
      <c r="G760" s="2">
        <f t="shared" si="15"/>
        <v>192.4</v>
      </c>
    </row>
    <row r="761" spans="1:9">
      <c r="A761" s="7"/>
      <c r="B761" s="526"/>
      <c r="C761" s="526"/>
      <c r="D761" t="s">
        <v>17</v>
      </c>
      <c r="E761" s="240">
        <v>37.299999999999997</v>
      </c>
      <c r="F761" s="240"/>
      <c r="G761" s="2">
        <f t="shared" si="15"/>
        <v>229.7</v>
      </c>
      <c r="I761" s="37">
        <f>260-G758</f>
        <v>211.1</v>
      </c>
    </row>
    <row r="762" spans="1:9">
      <c r="A762" s="7"/>
      <c r="B762" s="526"/>
      <c r="C762" s="526"/>
      <c r="D762" t="s">
        <v>18</v>
      </c>
      <c r="E762" s="240">
        <v>60</v>
      </c>
      <c r="F762" s="240"/>
      <c r="G762" s="2">
        <f t="shared" si="15"/>
        <v>289.7</v>
      </c>
    </row>
    <row r="763" spans="1:9">
      <c r="A763" s="7"/>
      <c r="B763" s="526"/>
      <c r="C763" s="526"/>
      <c r="D763" t="s">
        <v>19</v>
      </c>
      <c r="E763" s="240">
        <v>5</v>
      </c>
      <c r="F763" s="240"/>
      <c r="G763" s="2">
        <f t="shared" si="15"/>
        <v>294.7</v>
      </c>
    </row>
    <row r="764" spans="1:9">
      <c r="A764" s="7">
        <v>45412</v>
      </c>
      <c r="B764" s="526" t="s">
        <v>140</v>
      </c>
      <c r="C764" s="526" t="s">
        <v>24</v>
      </c>
      <c r="D764" t="s">
        <v>18</v>
      </c>
      <c r="E764" s="240"/>
      <c r="F764" s="240">
        <v>60</v>
      </c>
      <c r="G764" s="2">
        <f t="shared" si="15"/>
        <v>234.7</v>
      </c>
    </row>
    <row r="765" spans="1:9">
      <c r="A765" s="7">
        <v>45412</v>
      </c>
      <c r="B765" s="526" t="s">
        <v>140</v>
      </c>
      <c r="C765" s="526" t="s">
        <v>24</v>
      </c>
      <c r="D765" t="s">
        <v>19</v>
      </c>
      <c r="E765" s="8"/>
      <c r="F765" s="240">
        <v>5</v>
      </c>
      <c r="G765" s="2">
        <f t="shared" si="15"/>
        <v>229.7</v>
      </c>
    </row>
    <row r="766" spans="1:9">
      <c r="A766" s="1">
        <v>45435</v>
      </c>
      <c r="B766" s="526">
        <v>28926</v>
      </c>
      <c r="C766" s="526" t="s">
        <v>24</v>
      </c>
      <c r="D766" t="s">
        <v>16</v>
      </c>
      <c r="F766" s="2">
        <v>192.4</v>
      </c>
      <c r="G766" s="2">
        <f t="shared" si="15"/>
        <v>37.299999999999983</v>
      </c>
    </row>
    <row r="767" spans="1:9">
      <c r="A767" s="1">
        <v>45435</v>
      </c>
      <c r="B767" s="526">
        <v>28926</v>
      </c>
      <c r="C767" s="526" t="s">
        <v>24</v>
      </c>
      <c r="D767" t="s">
        <v>17</v>
      </c>
      <c r="F767" s="2">
        <v>37.299999999999997</v>
      </c>
      <c r="G767" s="2">
        <f t="shared" si="15"/>
        <v>0</v>
      </c>
    </row>
    <row r="768" spans="1:9">
      <c r="A768" s="44">
        <v>45443</v>
      </c>
      <c r="B768" s="525" t="s">
        <v>14</v>
      </c>
      <c r="C768" s="525" t="s">
        <v>25</v>
      </c>
      <c r="D768" t="s">
        <v>16</v>
      </c>
      <c r="E768" s="240">
        <v>175.1</v>
      </c>
      <c r="F768" s="240"/>
      <c r="G768" s="2">
        <f t="shared" si="15"/>
        <v>175.1</v>
      </c>
    </row>
    <row r="769" spans="1:10">
      <c r="A769" s="7"/>
      <c r="B769" s="526"/>
      <c r="C769" s="526"/>
      <c r="D769" t="s">
        <v>17</v>
      </c>
      <c r="E769" s="240">
        <v>52.2</v>
      </c>
      <c r="F769" s="240"/>
      <c r="G769" s="2">
        <f t="shared" si="15"/>
        <v>227.3</v>
      </c>
      <c r="I769" s="37"/>
    </row>
    <row r="770" spans="1:10">
      <c r="A770" s="7"/>
      <c r="B770" s="526"/>
      <c r="C770" s="526"/>
      <c r="D770" t="s">
        <v>18</v>
      </c>
      <c r="E770" s="240">
        <v>60</v>
      </c>
      <c r="F770" s="240"/>
      <c r="G770" s="2">
        <f t="shared" si="15"/>
        <v>287.3</v>
      </c>
    </row>
    <row r="771" spans="1:10">
      <c r="A771" s="7"/>
      <c r="B771" s="526"/>
      <c r="C771" s="526"/>
      <c r="D771" t="s">
        <v>19</v>
      </c>
      <c r="E771" s="240">
        <v>5</v>
      </c>
      <c r="F771" s="240"/>
      <c r="G771" s="2">
        <f t="shared" si="15"/>
        <v>292.3</v>
      </c>
    </row>
    <row r="772" spans="1:10">
      <c r="A772" s="7">
        <v>45443</v>
      </c>
      <c r="B772" s="526" t="s">
        <v>141</v>
      </c>
      <c r="C772" s="526" t="s">
        <v>25</v>
      </c>
      <c r="D772" t="s">
        <v>18</v>
      </c>
      <c r="E772" s="240"/>
      <c r="F772" s="240">
        <v>60</v>
      </c>
      <c r="G772" s="2">
        <f t="shared" si="15"/>
        <v>232.3</v>
      </c>
    </row>
    <row r="773" spans="1:10">
      <c r="A773" s="7">
        <v>45443</v>
      </c>
      <c r="B773" s="526" t="s">
        <v>141</v>
      </c>
      <c r="C773" s="526" t="s">
        <v>25</v>
      </c>
      <c r="D773" t="s">
        <v>19</v>
      </c>
      <c r="E773" s="240"/>
      <c r="F773" s="240">
        <v>5</v>
      </c>
      <c r="G773" s="2">
        <f t="shared" si="15"/>
        <v>227.3</v>
      </c>
    </row>
    <row r="774" spans="1:10">
      <c r="A774" s="1">
        <v>45469</v>
      </c>
      <c r="B774" s="526">
        <v>29107</v>
      </c>
      <c r="C774" s="526" t="s">
        <v>25</v>
      </c>
      <c r="D774" t="s">
        <v>16</v>
      </c>
      <c r="F774" s="2">
        <v>175.1</v>
      </c>
      <c r="G774" s="2">
        <f t="shared" si="15"/>
        <v>52.200000000000017</v>
      </c>
    </row>
    <row r="775" spans="1:10">
      <c r="A775" s="1">
        <v>45469</v>
      </c>
      <c r="B775" s="526">
        <v>29107</v>
      </c>
      <c r="C775" s="526" t="s">
        <v>25</v>
      </c>
      <c r="D775" t="s">
        <v>17</v>
      </c>
      <c r="F775" s="2">
        <v>52.2</v>
      </c>
      <c r="G775" s="2">
        <f t="shared" si="15"/>
        <v>0</v>
      </c>
    </row>
    <row r="776" spans="1:10">
      <c r="A776" s="88">
        <v>45473</v>
      </c>
      <c r="B776" s="525" t="s">
        <v>14</v>
      </c>
      <c r="C776" s="525" t="s">
        <v>26</v>
      </c>
      <c r="D776" t="s">
        <v>16</v>
      </c>
      <c r="E776" s="240">
        <v>170.1</v>
      </c>
      <c r="F776" s="240"/>
      <c r="G776" s="2">
        <f t="shared" si="15"/>
        <v>170.1</v>
      </c>
    </row>
    <row r="777" spans="1:10">
      <c r="A777" s="86"/>
      <c r="B777" s="526"/>
      <c r="C777" s="526"/>
      <c r="D777" t="s">
        <v>17</v>
      </c>
      <c r="E777" s="240">
        <v>60.5</v>
      </c>
      <c r="F777" s="240"/>
      <c r="G777" s="2">
        <f t="shared" si="15"/>
        <v>230.6</v>
      </c>
    </row>
    <row r="778" spans="1:10">
      <c r="A778" s="86"/>
      <c r="B778" s="526"/>
      <c r="C778" s="526"/>
      <c r="D778" t="s">
        <v>18</v>
      </c>
      <c r="E778" s="240">
        <v>60</v>
      </c>
      <c r="F778" s="240"/>
      <c r="G778" s="2">
        <f t="shared" si="15"/>
        <v>290.60000000000002</v>
      </c>
    </row>
    <row r="779" spans="1:10">
      <c r="A779" s="86"/>
      <c r="B779" s="526"/>
      <c r="C779" s="526"/>
      <c r="D779" t="s">
        <v>19</v>
      </c>
      <c r="E779" s="240">
        <v>5</v>
      </c>
      <c r="F779" s="240"/>
      <c r="G779" s="2">
        <f t="shared" si="15"/>
        <v>295.60000000000002</v>
      </c>
    </row>
    <row r="780" spans="1:10">
      <c r="A780" s="86">
        <v>45473</v>
      </c>
      <c r="B780" s="526" t="s">
        <v>129</v>
      </c>
      <c r="C780" s="526" t="s">
        <v>26</v>
      </c>
      <c r="D780" t="s">
        <v>18</v>
      </c>
      <c r="E780" s="240"/>
      <c r="F780" s="240">
        <v>60</v>
      </c>
      <c r="G780" s="2">
        <f t="shared" si="15"/>
        <v>235.60000000000002</v>
      </c>
    </row>
    <row r="781" spans="1:10">
      <c r="A781" s="86">
        <v>45473</v>
      </c>
      <c r="B781" s="526" t="s">
        <v>129</v>
      </c>
      <c r="C781" s="526" t="s">
        <v>26</v>
      </c>
      <c r="D781" t="s">
        <v>19</v>
      </c>
      <c r="E781" s="240"/>
      <c r="F781" s="240">
        <v>5</v>
      </c>
      <c r="G781" s="2">
        <f t="shared" si="15"/>
        <v>230.60000000000002</v>
      </c>
      <c r="H781" s="37"/>
    </row>
    <row r="782" spans="1:10">
      <c r="A782" s="1">
        <v>45503</v>
      </c>
      <c r="B782" s="526">
        <v>29466</v>
      </c>
      <c r="C782" s="526" t="s">
        <v>26</v>
      </c>
      <c r="D782" t="s">
        <v>16</v>
      </c>
      <c r="F782" s="240">
        <v>170.1</v>
      </c>
      <c r="G782" s="2">
        <f t="shared" si="15"/>
        <v>60.500000000000028</v>
      </c>
    </row>
    <row r="783" spans="1:10">
      <c r="A783" s="1">
        <v>45503</v>
      </c>
      <c r="B783" s="526">
        <v>29466</v>
      </c>
      <c r="C783" s="526" t="s">
        <v>26</v>
      </c>
      <c r="D783" t="s">
        <v>17</v>
      </c>
      <c r="F783" s="240">
        <v>60.5</v>
      </c>
      <c r="G783" s="2">
        <f t="shared" si="15"/>
        <v>0</v>
      </c>
      <c r="J783" s="240"/>
    </row>
    <row r="784" spans="1:10">
      <c r="A784" s="88">
        <v>45504</v>
      </c>
      <c r="B784" s="525" t="s">
        <v>14</v>
      </c>
      <c r="C784" s="525" t="s">
        <v>27</v>
      </c>
      <c r="D784" t="s">
        <v>16</v>
      </c>
      <c r="E784" s="240">
        <v>166.9</v>
      </c>
      <c r="F784" s="240"/>
      <c r="G784" s="2">
        <f t="shared" si="15"/>
        <v>166.9</v>
      </c>
      <c r="J784" s="240"/>
    </row>
    <row r="785" spans="1:11">
      <c r="A785" s="86"/>
      <c r="B785" s="526"/>
      <c r="C785" s="526"/>
      <c r="D785" t="s">
        <v>17</v>
      </c>
      <c r="E785" s="240">
        <v>61.6</v>
      </c>
      <c r="F785" s="240"/>
      <c r="G785" s="2">
        <f t="shared" si="15"/>
        <v>228.5</v>
      </c>
      <c r="J785" s="2"/>
    </row>
    <row r="786" spans="1:11">
      <c r="A786" s="86"/>
      <c r="B786" s="526"/>
      <c r="C786" s="526"/>
      <c r="D786" t="s">
        <v>18</v>
      </c>
      <c r="E786" s="240">
        <v>60</v>
      </c>
      <c r="F786" s="240"/>
      <c r="G786" s="2">
        <f t="shared" si="15"/>
        <v>288.5</v>
      </c>
      <c r="J786" s="2"/>
    </row>
    <row r="787" spans="1:11">
      <c r="A787" s="86"/>
      <c r="B787" s="526"/>
      <c r="C787" s="526"/>
      <c r="D787" t="s">
        <v>19</v>
      </c>
      <c r="E787" s="240">
        <v>5</v>
      </c>
      <c r="F787" s="240"/>
      <c r="G787" s="2">
        <f t="shared" si="15"/>
        <v>293.5</v>
      </c>
      <c r="J787" s="2"/>
    </row>
    <row r="788" spans="1:11">
      <c r="A788" s="86"/>
      <c r="B788" s="526"/>
      <c r="C788" s="526"/>
      <c r="D788" t="s">
        <v>107</v>
      </c>
      <c r="E788" s="240">
        <v>250</v>
      </c>
      <c r="F788" s="240"/>
      <c r="G788" s="2">
        <f t="shared" si="15"/>
        <v>543.5</v>
      </c>
      <c r="J788" s="2"/>
    </row>
    <row r="789" spans="1:11">
      <c r="A789" s="86">
        <v>45504</v>
      </c>
      <c r="B789" s="526" t="s">
        <v>115</v>
      </c>
      <c r="C789" s="526" t="s">
        <v>27</v>
      </c>
      <c r="D789" t="s">
        <v>18</v>
      </c>
      <c r="E789" s="240"/>
      <c r="F789" s="240">
        <v>60</v>
      </c>
      <c r="G789" s="2">
        <f t="shared" si="15"/>
        <v>483.5</v>
      </c>
      <c r="J789" s="2"/>
    </row>
    <row r="790" spans="1:11">
      <c r="A790" s="86">
        <v>45504</v>
      </c>
      <c r="B790" s="526" t="s">
        <v>115</v>
      </c>
      <c r="C790" s="526" t="s">
        <v>27</v>
      </c>
      <c r="D790" t="s">
        <v>19</v>
      </c>
      <c r="E790" s="240"/>
      <c r="F790" s="240">
        <v>5</v>
      </c>
      <c r="G790" s="2">
        <f t="shared" si="15"/>
        <v>478.5</v>
      </c>
    </row>
    <row r="791" spans="1:11">
      <c r="A791" s="86">
        <v>45551</v>
      </c>
      <c r="B791" s="526">
        <v>29669</v>
      </c>
      <c r="C791" s="526" t="s">
        <v>27</v>
      </c>
      <c r="D791" t="s">
        <v>16</v>
      </c>
      <c r="E791" s="240"/>
      <c r="F791" s="240">
        <v>166.9</v>
      </c>
      <c r="G791" s="2">
        <f t="shared" si="15"/>
        <v>311.60000000000002</v>
      </c>
    </row>
    <row r="792" spans="1:11">
      <c r="A792" s="86">
        <v>45551</v>
      </c>
      <c r="B792" s="526">
        <v>29669</v>
      </c>
      <c r="C792" s="526" t="s">
        <v>27</v>
      </c>
      <c r="D792" t="s">
        <v>17</v>
      </c>
      <c r="E792" s="240"/>
      <c r="F792" s="240">
        <v>61.6</v>
      </c>
      <c r="G792" s="2">
        <f t="shared" si="15"/>
        <v>250.00000000000003</v>
      </c>
    </row>
    <row r="793" spans="1:11">
      <c r="A793" s="86">
        <v>45499</v>
      </c>
      <c r="B793" s="526">
        <v>29451</v>
      </c>
      <c r="C793" s="526" t="s">
        <v>27</v>
      </c>
      <c r="D793" t="s">
        <v>107</v>
      </c>
      <c r="E793" s="240"/>
      <c r="F793" s="240">
        <v>250</v>
      </c>
      <c r="G793" s="2">
        <f t="shared" si="15"/>
        <v>0</v>
      </c>
    </row>
    <row r="794" spans="1:11">
      <c r="A794" s="44">
        <v>45535</v>
      </c>
      <c r="B794" s="525" t="s">
        <v>14</v>
      </c>
      <c r="C794" s="525" t="s">
        <v>81</v>
      </c>
      <c r="D794" t="s">
        <v>16</v>
      </c>
      <c r="E794" s="240">
        <v>167.4</v>
      </c>
      <c r="F794" s="240"/>
      <c r="G794" s="2">
        <f t="shared" si="15"/>
        <v>167.4</v>
      </c>
    </row>
    <row r="795" spans="1:11">
      <c r="A795" s="7"/>
      <c r="B795" s="526"/>
      <c r="C795" s="526"/>
      <c r="D795" t="s">
        <v>17</v>
      </c>
      <c r="E795" s="240">
        <v>53.1</v>
      </c>
      <c r="F795" s="240"/>
      <c r="G795" s="2">
        <f t="shared" si="15"/>
        <v>220.5</v>
      </c>
    </row>
    <row r="796" spans="1:11">
      <c r="A796" s="7"/>
      <c r="B796" s="526"/>
      <c r="C796" s="526"/>
      <c r="D796" t="s">
        <v>18</v>
      </c>
      <c r="E796" s="240">
        <v>60</v>
      </c>
      <c r="F796" s="240"/>
      <c r="G796" s="2">
        <f t="shared" si="15"/>
        <v>280.5</v>
      </c>
      <c r="I796" s="525" t="s">
        <v>81</v>
      </c>
      <c r="J796" t="s">
        <v>16</v>
      </c>
      <c r="K796" s="240">
        <v>167.4</v>
      </c>
    </row>
    <row r="797" spans="1:11">
      <c r="A797" s="7"/>
      <c r="B797" s="526"/>
      <c r="C797" s="526"/>
      <c r="D797" t="s">
        <v>19</v>
      </c>
      <c r="E797" s="240">
        <v>5</v>
      </c>
      <c r="F797" s="240"/>
      <c r="G797" s="2">
        <f t="shared" si="15"/>
        <v>285.5</v>
      </c>
      <c r="I797" s="526"/>
      <c r="J797" t="s">
        <v>17</v>
      </c>
      <c r="K797" s="240">
        <v>53.1</v>
      </c>
    </row>
    <row r="798" spans="1:11">
      <c r="A798" s="7">
        <v>45535</v>
      </c>
      <c r="B798" s="526" t="s">
        <v>143</v>
      </c>
      <c r="C798" s="526" t="s">
        <v>81</v>
      </c>
      <c r="D798" t="s">
        <v>18</v>
      </c>
      <c r="E798" s="240"/>
      <c r="F798" s="240">
        <v>60</v>
      </c>
      <c r="G798" s="2">
        <f t="shared" si="15"/>
        <v>225.5</v>
      </c>
      <c r="K798" s="37">
        <f>SUM(K796:K797)</f>
        <v>220.5</v>
      </c>
    </row>
    <row r="799" spans="1:11">
      <c r="A799" s="7">
        <v>45535</v>
      </c>
      <c r="B799" s="526" t="s">
        <v>143</v>
      </c>
      <c r="C799" s="526" t="s">
        <v>81</v>
      </c>
      <c r="D799" t="s">
        <v>19</v>
      </c>
      <c r="E799" s="240"/>
      <c r="F799" s="240">
        <v>5</v>
      </c>
      <c r="G799" s="2">
        <f t="shared" si="15"/>
        <v>220.5</v>
      </c>
      <c r="K799" s="37">
        <f>250-K798</f>
        <v>29.5</v>
      </c>
    </row>
    <row r="800" spans="1:11">
      <c r="A800" s="7">
        <v>45587</v>
      </c>
      <c r="B800" s="526">
        <v>29873</v>
      </c>
      <c r="C800" s="526" t="s">
        <v>81</v>
      </c>
      <c r="D800" t="s">
        <v>16</v>
      </c>
      <c r="E800" s="240"/>
      <c r="F800" s="240">
        <v>167.4</v>
      </c>
      <c r="G800" s="2">
        <f t="shared" si="15"/>
        <v>53.099999999999994</v>
      </c>
      <c r="K800" s="37"/>
    </row>
    <row r="801" spans="1:11">
      <c r="A801" s="7">
        <v>45587</v>
      </c>
      <c r="B801" s="526">
        <v>29873</v>
      </c>
      <c r="C801" s="526" t="s">
        <v>81</v>
      </c>
      <c r="D801" t="s">
        <v>17</v>
      </c>
      <c r="E801" s="240"/>
      <c r="F801" s="240">
        <v>53.1</v>
      </c>
      <c r="G801" s="2">
        <f t="shared" si="15"/>
        <v>0</v>
      </c>
      <c r="K801" s="37"/>
    </row>
    <row r="802" spans="1:11">
      <c r="A802" s="88">
        <v>45565</v>
      </c>
      <c r="B802" s="525" t="s">
        <v>14</v>
      </c>
      <c r="C802" s="525" t="s">
        <v>53</v>
      </c>
      <c r="D802" t="s">
        <v>16</v>
      </c>
      <c r="E802" s="240">
        <v>168.4</v>
      </c>
      <c r="F802" s="240"/>
      <c r="G802" s="2">
        <f t="shared" si="15"/>
        <v>168.4</v>
      </c>
    </row>
    <row r="803" spans="1:11">
      <c r="A803" s="86"/>
      <c r="B803" s="526"/>
      <c r="C803" s="526"/>
      <c r="D803" t="s">
        <v>17</v>
      </c>
      <c r="E803" s="240">
        <v>67.099999999999994</v>
      </c>
      <c r="F803" s="240"/>
      <c r="G803" s="2">
        <f t="shared" si="15"/>
        <v>235.5</v>
      </c>
    </row>
    <row r="804" spans="1:11">
      <c r="A804" s="86"/>
      <c r="B804" s="526"/>
      <c r="C804" s="526"/>
      <c r="D804" t="s">
        <v>18</v>
      </c>
      <c r="E804" s="240">
        <v>60</v>
      </c>
      <c r="F804" s="240"/>
      <c r="G804" s="2">
        <f t="shared" si="15"/>
        <v>295.5</v>
      </c>
    </row>
    <row r="805" spans="1:11">
      <c r="A805" s="86"/>
      <c r="B805" s="526"/>
      <c r="C805" s="526"/>
      <c r="D805" t="s">
        <v>19</v>
      </c>
      <c r="E805" s="240">
        <v>5</v>
      </c>
      <c r="F805" s="240"/>
      <c r="G805" s="2">
        <f t="shared" si="15"/>
        <v>300.5</v>
      </c>
    </row>
    <row r="806" spans="1:11">
      <c r="A806" s="86">
        <v>45565</v>
      </c>
      <c r="B806" s="526" t="s">
        <v>117</v>
      </c>
      <c r="C806" s="526" t="s">
        <v>53</v>
      </c>
      <c r="D806" t="s">
        <v>18</v>
      </c>
      <c r="E806" s="240"/>
      <c r="F806" s="240">
        <v>60</v>
      </c>
      <c r="G806" s="2">
        <f t="shared" si="15"/>
        <v>240.5</v>
      </c>
    </row>
    <row r="807" spans="1:11">
      <c r="A807" s="86">
        <v>45565</v>
      </c>
      <c r="B807" s="526" t="s">
        <v>117</v>
      </c>
      <c r="C807" s="526" t="s">
        <v>53</v>
      </c>
      <c r="D807" t="s">
        <v>19</v>
      </c>
      <c r="E807" s="240"/>
      <c r="F807" s="240">
        <v>5</v>
      </c>
      <c r="G807" s="2">
        <f t="shared" si="15"/>
        <v>235.5</v>
      </c>
    </row>
    <row r="808" spans="1:11">
      <c r="A808" s="86">
        <v>45607</v>
      </c>
      <c r="B808" s="526">
        <v>29983</v>
      </c>
      <c r="C808" s="526" t="s">
        <v>53</v>
      </c>
      <c r="D808" t="s">
        <v>16</v>
      </c>
      <c r="E808" s="240"/>
      <c r="F808" s="240">
        <v>168.4</v>
      </c>
      <c r="G808" s="2">
        <f t="shared" si="15"/>
        <v>67.099999999999994</v>
      </c>
    </row>
    <row r="809" spans="1:11">
      <c r="A809" s="86">
        <v>45607</v>
      </c>
      <c r="B809" s="526">
        <v>29983</v>
      </c>
      <c r="C809" s="526" t="s">
        <v>53</v>
      </c>
      <c r="D809" t="s">
        <v>17</v>
      </c>
      <c r="E809" s="240"/>
      <c r="F809" s="240">
        <v>67.099999999999994</v>
      </c>
      <c r="G809" s="2">
        <f t="shared" si="15"/>
        <v>0</v>
      </c>
    </row>
    <row r="810" spans="1:11">
      <c r="A810" s="88">
        <v>45596</v>
      </c>
      <c r="B810" s="525" t="s">
        <v>14</v>
      </c>
      <c r="C810" s="525" t="s">
        <v>30</v>
      </c>
      <c r="D810" t="s">
        <v>16</v>
      </c>
      <c r="E810" s="240">
        <v>146.6</v>
      </c>
      <c r="F810" s="240"/>
      <c r="G810" s="2">
        <f t="shared" si="15"/>
        <v>146.6</v>
      </c>
      <c r="H810" s="37"/>
    </row>
    <row r="811" spans="1:11">
      <c r="A811" s="86"/>
      <c r="B811" s="526"/>
      <c r="C811" s="526"/>
      <c r="D811" t="s">
        <v>17</v>
      </c>
      <c r="E811" s="240">
        <v>69.900000000000006</v>
      </c>
      <c r="F811" s="240"/>
      <c r="G811" s="2">
        <f t="shared" si="15"/>
        <v>216.5</v>
      </c>
    </row>
    <row r="812" spans="1:11">
      <c r="A812" s="86"/>
      <c r="B812" s="526"/>
      <c r="C812" s="526"/>
      <c r="D812" t="s">
        <v>18</v>
      </c>
      <c r="E812" s="240">
        <v>60</v>
      </c>
      <c r="F812" s="240"/>
      <c r="G812" s="2">
        <f t="shared" si="15"/>
        <v>276.5</v>
      </c>
    </row>
    <row r="813" spans="1:11">
      <c r="A813" s="86"/>
      <c r="B813" s="526"/>
      <c r="C813" s="526"/>
      <c r="D813" t="s">
        <v>19</v>
      </c>
      <c r="E813" s="240">
        <v>5</v>
      </c>
      <c r="F813" s="240"/>
      <c r="G813" s="2">
        <f t="shared" si="15"/>
        <v>281.5</v>
      </c>
    </row>
    <row r="814" spans="1:11">
      <c r="A814" s="86">
        <v>45596</v>
      </c>
      <c r="B814" s="526" t="s">
        <v>118</v>
      </c>
      <c r="C814" s="526" t="s">
        <v>30</v>
      </c>
      <c r="D814" t="s">
        <v>18</v>
      </c>
      <c r="E814" s="240"/>
      <c r="F814" s="240">
        <v>60</v>
      </c>
      <c r="G814" s="2">
        <f t="shared" si="15"/>
        <v>221.5</v>
      </c>
    </row>
    <row r="815" spans="1:11">
      <c r="A815" s="86">
        <v>45596</v>
      </c>
      <c r="B815" s="526" t="s">
        <v>118</v>
      </c>
      <c r="C815" s="526" t="s">
        <v>30</v>
      </c>
      <c r="D815" t="s">
        <v>19</v>
      </c>
      <c r="E815" s="240"/>
      <c r="F815" s="240">
        <v>5</v>
      </c>
      <c r="G815" s="2">
        <f t="shared" si="15"/>
        <v>216.5</v>
      </c>
    </row>
    <row r="816" spans="1:11">
      <c r="A816" s="86">
        <v>45632</v>
      </c>
      <c r="B816" s="526">
        <v>30100</v>
      </c>
      <c r="C816" s="526" t="s">
        <v>30</v>
      </c>
      <c r="D816" t="s">
        <v>16</v>
      </c>
      <c r="E816" s="240"/>
      <c r="F816" s="240">
        <v>146.6</v>
      </c>
      <c r="G816" s="2">
        <f t="shared" si="15"/>
        <v>69.900000000000006</v>
      </c>
    </row>
    <row r="817" spans="1:7">
      <c r="A817" s="86">
        <v>45632</v>
      </c>
      <c r="B817" s="526">
        <v>30100</v>
      </c>
      <c r="C817" s="526" t="s">
        <v>30</v>
      </c>
      <c r="D817" t="s">
        <v>17</v>
      </c>
      <c r="E817" s="240"/>
      <c r="F817" s="240">
        <v>69.900000000000006</v>
      </c>
      <c r="G817" s="2">
        <f t="shared" si="15"/>
        <v>0</v>
      </c>
    </row>
    <row r="818" spans="1:7">
      <c r="A818" s="88">
        <v>45626</v>
      </c>
      <c r="B818" s="525" t="s">
        <v>14</v>
      </c>
      <c r="C818" s="525" t="s">
        <v>83</v>
      </c>
      <c r="D818" t="s">
        <v>16</v>
      </c>
      <c r="E818" s="240">
        <v>168.7</v>
      </c>
      <c r="F818" s="240"/>
      <c r="G818" s="2">
        <f t="shared" si="15"/>
        <v>168.7</v>
      </c>
    </row>
    <row r="819" spans="1:7">
      <c r="A819" s="86"/>
      <c r="B819" s="526"/>
      <c r="C819" s="526"/>
      <c r="D819" t="s">
        <v>17</v>
      </c>
      <c r="E819" s="240">
        <v>70.099999999999994</v>
      </c>
      <c r="F819" s="240"/>
      <c r="G819" s="2">
        <f t="shared" si="15"/>
        <v>238.79999999999998</v>
      </c>
    </row>
    <row r="820" spans="1:7">
      <c r="A820" s="86"/>
      <c r="B820" s="526"/>
      <c r="C820" s="526"/>
      <c r="D820" t="s">
        <v>18</v>
      </c>
      <c r="E820" s="240">
        <v>60</v>
      </c>
      <c r="F820" s="240"/>
      <c r="G820" s="2">
        <f t="shared" si="15"/>
        <v>298.79999999999995</v>
      </c>
    </row>
    <row r="821" spans="1:7">
      <c r="A821" s="86"/>
      <c r="B821" s="526"/>
      <c r="C821" s="526"/>
      <c r="D821" t="s">
        <v>19</v>
      </c>
      <c r="E821" s="240">
        <v>5</v>
      </c>
      <c r="F821" s="240"/>
      <c r="G821" s="2">
        <f t="shared" ref="G821:G884" si="16">+G820+E821-F821</f>
        <v>303.79999999999995</v>
      </c>
    </row>
    <row r="822" spans="1:7">
      <c r="A822" s="86">
        <v>45626</v>
      </c>
      <c r="B822" s="526" t="s">
        <v>132</v>
      </c>
      <c r="C822" s="526" t="s">
        <v>83</v>
      </c>
      <c r="D822" t="s">
        <v>18</v>
      </c>
      <c r="E822" s="240"/>
      <c r="F822" s="240">
        <v>60</v>
      </c>
      <c r="G822" s="2">
        <f t="shared" si="16"/>
        <v>243.79999999999995</v>
      </c>
    </row>
    <row r="823" spans="1:7">
      <c r="A823" s="86">
        <v>45626</v>
      </c>
      <c r="B823" s="526" t="s">
        <v>132</v>
      </c>
      <c r="C823" s="526" t="s">
        <v>83</v>
      </c>
      <c r="D823" t="s">
        <v>19</v>
      </c>
      <c r="E823" s="240"/>
      <c r="F823" s="240">
        <v>5</v>
      </c>
      <c r="G823" s="2">
        <f t="shared" si="16"/>
        <v>238.79999999999995</v>
      </c>
    </row>
    <row r="824" spans="1:7">
      <c r="A824" s="86">
        <v>45671</v>
      </c>
      <c r="B824" s="526">
        <v>30296</v>
      </c>
      <c r="C824" s="526" t="s">
        <v>83</v>
      </c>
      <c r="D824" t="s">
        <v>16</v>
      </c>
      <c r="E824" s="240"/>
      <c r="F824" s="240">
        <v>168.7</v>
      </c>
      <c r="G824" s="2">
        <f t="shared" si="16"/>
        <v>70.099999999999966</v>
      </c>
    </row>
    <row r="825" spans="1:7">
      <c r="A825" s="86">
        <v>45671</v>
      </c>
      <c r="B825" s="526">
        <v>30296</v>
      </c>
      <c r="C825" s="526" t="s">
        <v>83</v>
      </c>
      <c r="D825" t="s">
        <v>17</v>
      </c>
      <c r="E825" s="240"/>
      <c r="F825" s="240">
        <v>70.099999999999994</v>
      </c>
      <c r="G825" s="2">
        <f t="shared" si="16"/>
        <v>0</v>
      </c>
    </row>
    <row r="826" spans="1:7">
      <c r="A826" s="44">
        <v>45657</v>
      </c>
      <c r="B826" s="525" t="s">
        <v>14</v>
      </c>
      <c r="C826" s="525" t="s">
        <v>34</v>
      </c>
      <c r="D826" t="s">
        <v>16</v>
      </c>
      <c r="E826" s="240">
        <v>232.2</v>
      </c>
      <c r="F826" s="240"/>
      <c r="G826" s="2">
        <f t="shared" si="16"/>
        <v>232.2</v>
      </c>
    </row>
    <row r="827" spans="1:7">
      <c r="A827" s="7"/>
      <c r="B827" s="526"/>
      <c r="C827" s="526"/>
      <c r="D827" t="s">
        <v>17</v>
      </c>
      <c r="E827" s="240">
        <v>59.5</v>
      </c>
      <c r="F827" s="240"/>
      <c r="G827" s="2">
        <f t="shared" si="16"/>
        <v>291.7</v>
      </c>
    </row>
    <row r="828" spans="1:7">
      <c r="A828" s="7"/>
      <c r="B828" s="526"/>
      <c r="C828" s="526"/>
      <c r="D828" t="s">
        <v>18</v>
      </c>
      <c r="E828" s="240">
        <v>60</v>
      </c>
      <c r="F828" s="240"/>
      <c r="G828" s="2">
        <f t="shared" si="16"/>
        <v>351.7</v>
      </c>
    </row>
    <row r="829" spans="1:7">
      <c r="A829" s="7"/>
      <c r="B829" s="526"/>
      <c r="C829" s="526"/>
      <c r="D829" t="s">
        <v>19</v>
      </c>
      <c r="E829" s="240">
        <v>5</v>
      </c>
      <c r="F829" s="240"/>
      <c r="G829" s="2">
        <f t="shared" si="16"/>
        <v>356.7</v>
      </c>
    </row>
    <row r="830" spans="1:7">
      <c r="A830" s="7">
        <v>45657</v>
      </c>
      <c r="B830" s="526" t="s">
        <v>121</v>
      </c>
      <c r="C830" s="526" t="s">
        <v>34</v>
      </c>
      <c r="D830" t="s">
        <v>18</v>
      </c>
      <c r="E830" s="240"/>
      <c r="F830" s="240">
        <v>60</v>
      </c>
      <c r="G830" s="2">
        <f t="shared" si="16"/>
        <v>296.7</v>
      </c>
    </row>
    <row r="831" spans="1:7">
      <c r="A831" s="7">
        <v>45657</v>
      </c>
      <c r="B831" s="526" t="s">
        <v>121</v>
      </c>
      <c r="C831" s="526" t="s">
        <v>34</v>
      </c>
      <c r="D831" t="s">
        <v>19</v>
      </c>
      <c r="E831" s="240"/>
      <c r="F831" s="240">
        <v>5</v>
      </c>
      <c r="G831" s="2">
        <f t="shared" si="16"/>
        <v>291.7</v>
      </c>
    </row>
    <row r="832" spans="1:7">
      <c r="A832" s="7">
        <v>45705</v>
      </c>
      <c r="B832" s="526">
        <v>30466</v>
      </c>
      <c r="C832" s="526" t="s">
        <v>34</v>
      </c>
      <c r="D832" t="s">
        <v>16</v>
      </c>
      <c r="E832" s="240"/>
      <c r="F832" s="240">
        <v>232.2</v>
      </c>
      <c r="G832" s="2">
        <f t="shared" si="16"/>
        <v>59.5</v>
      </c>
    </row>
    <row r="833" spans="1:8">
      <c r="A833" s="7">
        <v>45705</v>
      </c>
      <c r="B833" s="526">
        <v>30466</v>
      </c>
      <c r="C833" s="526" t="s">
        <v>34</v>
      </c>
      <c r="D833" t="s">
        <v>17</v>
      </c>
      <c r="E833" s="240"/>
      <c r="F833" s="240">
        <v>59.5</v>
      </c>
      <c r="G833" s="2">
        <f t="shared" si="16"/>
        <v>0</v>
      </c>
    </row>
    <row r="834" spans="1:8">
      <c r="A834" s="88">
        <v>45688</v>
      </c>
      <c r="B834" s="525" t="s">
        <v>14</v>
      </c>
      <c r="C834" s="525" t="s">
        <v>15</v>
      </c>
      <c r="D834" t="s">
        <v>16</v>
      </c>
      <c r="E834" s="240">
        <v>217.1</v>
      </c>
      <c r="F834" s="240"/>
      <c r="G834" s="2">
        <f t="shared" si="16"/>
        <v>217.1</v>
      </c>
    </row>
    <row r="835" spans="1:8">
      <c r="A835" s="86"/>
      <c r="B835" s="526"/>
      <c r="C835" s="526"/>
      <c r="D835" t="s">
        <v>17</v>
      </c>
      <c r="E835" s="240">
        <v>48.3</v>
      </c>
      <c r="F835" s="240"/>
      <c r="G835" s="2">
        <f t="shared" si="16"/>
        <v>265.39999999999998</v>
      </c>
      <c r="H835" s="37"/>
    </row>
    <row r="836" spans="1:8">
      <c r="A836" s="86"/>
      <c r="B836" s="526"/>
      <c r="C836" s="526"/>
      <c r="D836" t="s">
        <v>18</v>
      </c>
      <c r="E836" s="240">
        <v>60</v>
      </c>
      <c r="F836" s="240"/>
      <c r="G836" s="2">
        <f t="shared" si="16"/>
        <v>325.39999999999998</v>
      </c>
    </row>
    <row r="837" spans="1:8">
      <c r="A837" s="86"/>
      <c r="B837" s="526"/>
      <c r="C837" s="526"/>
      <c r="D837" t="s">
        <v>19</v>
      </c>
      <c r="E837" s="240">
        <v>5</v>
      </c>
      <c r="F837" s="240"/>
      <c r="G837" s="2">
        <f t="shared" si="16"/>
        <v>330.4</v>
      </c>
    </row>
    <row r="838" spans="1:8">
      <c r="A838" s="86">
        <v>45688</v>
      </c>
      <c r="B838" s="526" t="s">
        <v>119</v>
      </c>
      <c r="C838" s="526" t="s">
        <v>15</v>
      </c>
      <c r="D838" t="s">
        <v>18</v>
      </c>
      <c r="E838" s="240"/>
      <c r="F838" s="240">
        <v>60</v>
      </c>
      <c r="G838" s="2">
        <f t="shared" si="16"/>
        <v>270.39999999999998</v>
      </c>
    </row>
    <row r="839" spans="1:8">
      <c r="A839" s="86">
        <v>45688</v>
      </c>
      <c r="B839" s="526" t="s">
        <v>119</v>
      </c>
      <c r="C839" s="526" t="s">
        <v>15</v>
      </c>
      <c r="D839" t="s">
        <v>19</v>
      </c>
      <c r="E839" s="240"/>
      <c r="F839" s="240">
        <v>5</v>
      </c>
      <c r="G839" s="2">
        <f t="shared" si="16"/>
        <v>265.39999999999998</v>
      </c>
    </row>
    <row r="840" spans="1:8">
      <c r="A840" s="86">
        <v>45729</v>
      </c>
      <c r="B840" s="526">
        <v>30642</v>
      </c>
      <c r="C840" s="526" t="s">
        <v>15</v>
      </c>
      <c r="D840" t="s">
        <v>16</v>
      </c>
      <c r="E840" s="240"/>
      <c r="F840" s="240">
        <v>217.1</v>
      </c>
      <c r="G840" s="2">
        <f t="shared" si="16"/>
        <v>48.299999999999983</v>
      </c>
    </row>
    <row r="841" spans="1:8">
      <c r="A841" s="86">
        <v>45729</v>
      </c>
      <c r="B841" s="526">
        <v>30642</v>
      </c>
      <c r="C841" s="526" t="s">
        <v>15</v>
      </c>
      <c r="D841" t="s">
        <v>17</v>
      </c>
      <c r="E841" s="240"/>
      <c r="F841" s="240">
        <v>48.3</v>
      </c>
      <c r="G841" s="2">
        <f t="shared" si="16"/>
        <v>0</v>
      </c>
    </row>
    <row r="842" spans="1:8">
      <c r="A842" s="44">
        <v>45716</v>
      </c>
      <c r="B842" s="525" t="s">
        <v>14</v>
      </c>
      <c r="C842" s="525" t="s">
        <v>20</v>
      </c>
      <c r="D842" t="s">
        <v>16</v>
      </c>
      <c r="E842" s="240">
        <v>179</v>
      </c>
      <c r="F842" s="240"/>
      <c r="G842" s="2">
        <f t="shared" si="16"/>
        <v>179</v>
      </c>
    </row>
    <row r="843" spans="1:8">
      <c r="A843" s="7"/>
      <c r="B843" s="526"/>
      <c r="C843" s="526"/>
      <c r="D843" t="s">
        <v>17</v>
      </c>
      <c r="E843" s="240">
        <v>43.1</v>
      </c>
      <c r="F843" s="240"/>
      <c r="G843" s="2">
        <f t="shared" si="16"/>
        <v>222.1</v>
      </c>
    </row>
    <row r="844" spans="1:8">
      <c r="A844" s="7"/>
      <c r="B844" s="526"/>
      <c r="C844" s="526"/>
      <c r="D844" t="s">
        <v>18</v>
      </c>
      <c r="E844" s="240">
        <v>56</v>
      </c>
      <c r="F844" s="240"/>
      <c r="G844" s="2">
        <f t="shared" si="16"/>
        <v>278.10000000000002</v>
      </c>
    </row>
    <row r="845" spans="1:8">
      <c r="A845" s="7"/>
      <c r="B845" s="526"/>
      <c r="C845" s="526"/>
      <c r="D845" t="s">
        <v>19</v>
      </c>
      <c r="E845" s="240">
        <v>5</v>
      </c>
      <c r="F845" s="240"/>
      <c r="G845" s="2">
        <f t="shared" si="16"/>
        <v>283.10000000000002</v>
      </c>
    </row>
    <row r="846" spans="1:8">
      <c r="A846" s="7">
        <v>45716</v>
      </c>
      <c r="B846" s="526" t="s">
        <v>135</v>
      </c>
      <c r="C846" s="526" t="s">
        <v>20</v>
      </c>
      <c r="D846" t="s">
        <v>18</v>
      </c>
      <c r="E846" s="240"/>
      <c r="F846" s="240">
        <v>56</v>
      </c>
      <c r="G846" s="2">
        <f t="shared" si="16"/>
        <v>227.10000000000002</v>
      </c>
      <c r="H846" s="37"/>
    </row>
    <row r="847" spans="1:8">
      <c r="A847" s="7">
        <v>45716</v>
      </c>
      <c r="B847" s="526" t="s">
        <v>135</v>
      </c>
      <c r="C847" s="526" t="s">
        <v>20</v>
      </c>
      <c r="D847" t="s">
        <v>19</v>
      </c>
      <c r="E847" s="240"/>
      <c r="F847" s="240">
        <v>5</v>
      </c>
      <c r="G847" s="2">
        <f t="shared" si="16"/>
        <v>222.10000000000002</v>
      </c>
      <c r="H847" s="37"/>
    </row>
    <row r="848" spans="1:8">
      <c r="A848" s="1">
        <v>45740</v>
      </c>
      <c r="B848" s="526">
        <v>30744</v>
      </c>
      <c r="C848" s="526" t="s">
        <v>20</v>
      </c>
      <c r="D848" t="s">
        <v>16</v>
      </c>
      <c r="F848" s="2">
        <v>179</v>
      </c>
      <c r="G848" s="2">
        <f t="shared" si="16"/>
        <v>43.100000000000023</v>
      </c>
    </row>
    <row r="849" spans="1:11">
      <c r="A849" s="1">
        <v>45740</v>
      </c>
      <c r="B849" s="526">
        <v>30744</v>
      </c>
      <c r="C849" s="526" t="s">
        <v>20</v>
      </c>
      <c r="D849" t="s">
        <v>17</v>
      </c>
      <c r="F849" s="2">
        <v>43.1</v>
      </c>
      <c r="G849" s="2">
        <f t="shared" si="16"/>
        <v>0</v>
      </c>
    </row>
    <row r="850" spans="1:11">
      <c r="A850" s="44">
        <v>45747</v>
      </c>
      <c r="B850" s="525" t="s">
        <v>14</v>
      </c>
      <c r="C850" s="525" t="s">
        <v>23</v>
      </c>
      <c r="D850" t="s">
        <v>16</v>
      </c>
      <c r="E850" s="240">
        <v>225.4</v>
      </c>
      <c r="F850" s="240"/>
      <c r="G850" s="2">
        <f t="shared" si="16"/>
        <v>225.4</v>
      </c>
    </row>
    <row r="851" spans="1:11">
      <c r="A851" s="7"/>
      <c r="B851" s="526"/>
      <c r="C851" s="526"/>
      <c r="D851" t="s">
        <v>17</v>
      </c>
      <c r="E851" s="240">
        <v>29.8</v>
      </c>
      <c r="F851" s="240"/>
      <c r="G851" s="2">
        <f t="shared" si="16"/>
        <v>255.20000000000002</v>
      </c>
    </row>
    <row r="852" spans="1:11">
      <c r="A852" s="7"/>
      <c r="B852" s="526"/>
      <c r="C852" s="526"/>
      <c r="D852" t="s">
        <v>18</v>
      </c>
      <c r="E852" s="240">
        <v>60</v>
      </c>
      <c r="F852" s="240"/>
      <c r="G852" s="2">
        <f t="shared" si="16"/>
        <v>315.20000000000005</v>
      </c>
      <c r="I852" s="240"/>
    </row>
    <row r="853" spans="1:11">
      <c r="A853" s="7"/>
      <c r="B853" s="526"/>
      <c r="C853" s="526"/>
      <c r="D853" t="s">
        <v>19</v>
      </c>
      <c r="E853" s="240">
        <v>5</v>
      </c>
      <c r="F853" s="240"/>
      <c r="G853" s="2">
        <f t="shared" si="16"/>
        <v>320.20000000000005</v>
      </c>
      <c r="I853" s="240"/>
    </row>
    <row r="854" spans="1:11">
      <c r="A854" s="7">
        <v>45747</v>
      </c>
      <c r="B854" s="526" t="s">
        <v>124</v>
      </c>
      <c r="C854" s="526" t="s">
        <v>23</v>
      </c>
      <c r="D854" t="s">
        <v>18</v>
      </c>
      <c r="E854" s="240"/>
      <c r="F854" s="240">
        <v>60</v>
      </c>
      <c r="G854" s="2">
        <f t="shared" si="16"/>
        <v>260.20000000000005</v>
      </c>
      <c r="I854" s="37"/>
    </row>
    <row r="855" spans="1:11">
      <c r="A855" s="7">
        <v>45747</v>
      </c>
      <c r="B855" s="526" t="s">
        <v>124</v>
      </c>
      <c r="C855" s="526" t="s">
        <v>23</v>
      </c>
      <c r="D855" t="s">
        <v>19</v>
      </c>
      <c r="E855" s="240"/>
      <c r="F855" s="240">
        <v>5</v>
      </c>
      <c r="G855" s="2">
        <f t="shared" si="16"/>
        <v>255.20000000000005</v>
      </c>
      <c r="I855" s="576" t="s">
        <v>465</v>
      </c>
      <c r="J855" s="576"/>
      <c r="K855" s="576"/>
    </row>
    <row r="856" spans="1:11">
      <c r="A856" s="7">
        <v>45798</v>
      </c>
      <c r="B856" s="526">
        <v>31013</v>
      </c>
      <c r="C856" s="526" t="s">
        <v>23</v>
      </c>
      <c r="D856" t="s">
        <v>16</v>
      </c>
      <c r="E856" s="240"/>
      <c r="F856" s="240">
        <v>225.4</v>
      </c>
      <c r="G856" s="2">
        <f t="shared" si="16"/>
        <v>29.80000000000004</v>
      </c>
      <c r="I856" s="538"/>
      <c r="J856" s="538"/>
      <c r="K856" s="538"/>
    </row>
    <row r="857" spans="1:11">
      <c r="A857" s="7">
        <v>45798</v>
      </c>
      <c r="B857" s="526">
        <v>31013</v>
      </c>
      <c r="C857" s="526" t="s">
        <v>23</v>
      </c>
      <c r="D857" t="s">
        <v>17</v>
      </c>
      <c r="E857" s="240"/>
      <c r="F857" s="240">
        <v>29.8</v>
      </c>
      <c r="G857" s="2">
        <f t="shared" si="16"/>
        <v>3.907985046680551E-14</v>
      </c>
      <c r="I857" s="538"/>
      <c r="J857" s="538"/>
      <c r="K857" s="538"/>
    </row>
    <row r="858" spans="1:11">
      <c r="A858" s="88">
        <v>45777</v>
      </c>
      <c r="B858" s="525" t="s">
        <v>14</v>
      </c>
      <c r="C858" s="525" t="s">
        <v>24</v>
      </c>
      <c r="D858" t="s">
        <v>16</v>
      </c>
      <c r="E858" s="240">
        <v>213.8</v>
      </c>
      <c r="F858" s="240"/>
      <c r="G858" s="2">
        <f t="shared" si="16"/>
        <v>213.80000000000004</v>
      </c>
      <c r="H858">
        <v>2025</v>
      </c>
      <c r="I858" s="525" t="s">
        <v>23</v>
      </c>
      <c r="J858" t="s">
        <v>16</v>
      </c>
      <c r="K858" s="240"/>
    </row>
    <row r="859" spans="1:11">
      <c r="A859" s="86"/>
      <c r="B859" s="526"/>
      <c r="C859" s="526"/>
      <c r="D859" t="s">
        <v>17</v>
      </c>
      <c r="E859" s="240">
        <v>41</v>
      </c>
      <c r="F859" s="240"/>
      <c r="G859" s="2">
        <f t="shared" si="16"/>
        <v>254.80000000000004</v>
      </c>
      <c r="I859" s="526"/>
      <c r="J859" t="s">
        <v>17</v>
      </c>
      <c r="K859" s="240"/>
    </row>
    <row r="860" spans="1:11">
      <c r="A860" s="86"/>
      <c r="B860" s="526"/>
      <c r="C860" s="526"/>
      <c r="D860" t="s">
        <v>18</v>
      </c>
      <c r="E860" s="240">
        <v>60</v>
      </c>
      <c r="F860" s="240"/>
      <c r="G860" s="2">
        <f t="shared" si="16"/>
        <v>314.80000000000007</v>
      </c>
      <c r="I860" s="525" t="s">
        <v>24</v>
      </c>
      <c r="J860" t="s">
        <v>16</v>
      </c>
      <c r="K860" s="240">
        <v>213.8</v>
      </c>
    </row>
    <row r="861" spans="1:11">
      <c r="A861" s="86"/>
      <c r="B861" s="526"/>
      <c r="C861" s="526"/>
      <c r="D861" t="s">
        <v>19</v>
      </c>
      <c r="E861" s="240">
        <v>5</v>
      </c>
      <c r="F861" s="240"/>
      <c r="G861" s="2">
        <f t="shared" si="16"/>
        <v>319.80000000000007</v>
      </c>
      <c r="I861" s="526"/>
      <c r="J861" t="s">
        <v>17</v>
      </c>
      <c r="K861" s="240">
        <v>41</v>
      </c>
    </row>
    <row r="862" spans="1:11">
      <c r="A862" s="86">
        <v>45777</v>
      </c>
      <c r="B862" s="526" t="s">
        <v>125</v>
      </c>
      <c r="C862" s="526" t="s">
        <v>24</v>
      </c>
      <c r="D862" t="s">
        <v>18</v>
      </c>
      <c r="E862" s="240"/>
      <c r="F862" s="240">
        <v>60</v>
      </c>
      <c r="G862" s="2">
        <f t="shared" si="16"/>
        <v>259.80000000000007</v>
      </c>
      <c r="K862" s="37">
        <f>SUM(K858:K861)</f>
        <v>254.8</v>
      </c>
    </row>
    <row r="863" spans="1:11">
      <c r="A863" s="86">
        <v>45777</v>
      </c>
      <c r="B863" s="526" t="s">
        <v>125</v>
      </c>
      <c r="C863" s="526" t="s">
        <v>24</v>
      </c>
      <c r="D863" t="s">
        <v>19</v>
      </c>
      <c r="E863" s="240"/>
      <c r="F863" s="240">
        <v>5</v>
      </c>
      <c r="G863" s="2">
        <f t="shared" si="16"/>
        <v>254.80000000000007</v>
      </c>
    </row>
    <row r="864" spans="1:11">
      <c r="A864" s="7">
        <v>45803</v>
      </c>
      <c r="B864" s="526">
        <v>31044</v>
      </c>
      <c r="C864" s="526" t="s">
        <v>24</v>
      </c>
      <c r="D864" t="s">
        <v>16</v>
      </c>
      <c r="F864" s="2">
        <v>213.8</v>
      </c>
      <c r="G864" s="2">
        <f t="shared" si="16"/>
        <v>41.000000000000057</v>
      </c>
    </row>
    <row r="865" spans="1:11">
      <c r="A865" s="7">
        <v>45803</v>
      </c>
      <c r="B865" s="526">
        <v>31044</v>
      </c>
      <c r="C865" s="526" t="s">
        <v>24</v>
      </c>
      <c r="D865" t="s">
        <v>17</v>
      </c>
      <c r="F865" s="2">
        <v>41</v>
      </c>
      <c r="G865" s="2">
        <f t="shared" si="16"/>
        <v>5.6843418860808015E-14</v>
      </c>
      <c r="K865" s="37">
        <f>260-K862</f>
        <v>5.1999999999999886</v>
      </c>
    </row>
    <row r="866" spans="1:11">
      <c r="A866" s="44">
        <v>45808</v>
      </c>
      <c r="B866" s="525" t="s">
        <v>14</v>
      </c>
      <c r="C866" s="525" t="s">
        <v>25</v>
      </c>
      <c r="D866" t="s">
        <v>16</v>
      </c>
      <c r="E866" s="2">
        <v>185.5</v>
      </c>
      <c r="G866" s="2">
        <f t="shared" si="16"/>
        <v>185.50000000000006</v>
      </c>
    </row>
    <row r="867" spans="1:11">
      <c r="A867" s="7"/>
      <c r="B867" s="526"/>
      <c r="C867" s="526"/>
      <c r="D867" t="s">
        <v>17</v>
      </c>
      <c r="E867" s="2">
        <v>44.8</v>
      </c>
      <c r="G867" s="2">
        <f t="shared" si="16"/>
        <v>230.30000000000007</v>
      </c>
    </row>
    <row r="868" spans="1:11">
      <c r="A868" s="7"/>
      <c r="B868" s="526"/>
      <c r="C868" s="526"/>
      <c r="D868" t="s">
        <v>18</v>
      </c>
      <c r="E868" s="2">
        <v>60</v>
      </c>
      <c r="G868" s="2">
        <f t="shared" si="16"/>
        <v>290.30000000000007</v>
      </c>
      <c r="I868" s="525" t="s">
        <v>25</v>
      </c>
      <c r="J868" t="s">
        <v>16</v>
      </c>
      <c r="K868" s="2">
        <v>185.5</v>
      </c>
    </row>
    <row r="869" spans="1:11">
      <c r="A869" s="7"/>
      <c r="B869" s="526"/>
      <c r="C869" s="526"/>
      <c r="D869" t="s">
        <v>19</v>
      </c>
      <c r="E869" s="2">
        <v>5</v>
      </c>
      <c r="G869" s="2">
        <f t="shared" si="16"/>
        <v>295.30000000000007</v>
      </c>
      <c r="I869" s="526"/>
      <c r="J869" t="s">
        <v>17</v>
      </c>
      <c r="K869" s="2">
        <v>44.8</v>
      </c>
    </row>
    <row r="870" spans="1:11">
      <c r="A870" s="7">
        <v>45808</v>
      </c>
      <c r="B870" s="526" t="s">
        <v>128</v>
      </c>
      <c r="C870" s="526" t="s">
        <v>25</v>
      </c>
      <c r="D870" t="s">
        <v>18</v>
      </c>
      <c r="F870" s="2">
        <v>60</v>
      </c>
      <c r="G870" s="2">
        <f t="shared" si="16"/>
        <v>235.30000000000007</v>
      </c>
      <c r="K870" s="8">
        <f>SUM(K868:K869)</f>
        <v>230.3</v>
      </c>
    </row>
    <row r="871" spans="1:11">
      <c r="A871" s="7">
        <v>45808</v>
      </c>
      <c r="B871" s="526" t="s">
        <v>128</v>
      </c>
      <c r="C871" s="526" t="s">
        <v>25</v>
      </c>
      <c r="D871" t="s">
        <v>19</v>
      </c>
      <c r="F871" s="2">
        <v>5</v>
      </c>
      <c r="G871" s="2">
        <f t="shared" si="16"/>
        <v>230.30000000000007</v>
      </c>
    </row>
    <row r="872" spans="1:11">
      <c r="A872" s="1">
        <v>45834</v>
      </c>
      <c r="B872" s="526">
        <v>31229</v>
      </c>
      <c r="C872" s="526" t="s">
        <v>25</v>
      </c>
      <c r="D872" t="s">
        <v>16</v>
      </c>
      <c r="F872" s="2">
        <v>185.5</v>
      </c>
      <c r="G872" s="2">
        <f t="shared" si="16"/>
        <v>44.800000000000068</v>
      </c>
    </row>
    <row r="873" spans="1:11">
      <c r="A873" s="1">
        <v>45834</v>
      </c>
      <c r="B873" s="526">
        <v>31229</v>
      </c>
      <c r="C873" s="526" t="s">
        <v>25</v>
      </c>
      <c r="D873" t="s">
        <v>17</v>
      </c>
      <c r="F873" s="2">
        <v>44.8</v>
      </c>
      <c r="G873" s="2">
        <f t="shared" si="16"/>
        <v>7.1054273576010019E-14</v>
      </c>
    </row>
    <row r="874" spans="1:11">
      <c r="A874" s="88">
        <v>45838</v>
      </c>
      <c r="B874" s="525" t="s">
        <v>14</v>
      </c>
      <c r="C874" s="525" t="s">
        <v>26</v>
      </c>
      <c r="D874" t="s">
        <v>16</v>
      </c>
      <c r="E874" s="240">
        <v>212.9</v>
      </c>
      <c r="F874" s="240"/>
      <c r="G874" s="2">
        <f t="shared" si="16"/>
        <v>212.90000000000009</v>
      </c>
    </row>
    <row r="875" spans="1:11">
      <c r="A875" s="86"/>
      <c r="B875" s="526"/>
      <c r="C875" s="526"/>
      <c r="D875" t="s">
        <v>17</v>
      </c>
      <c r="E875" s="240">
        <v>32.799999999999997</v>
      </c>
      <c r="F875" s="240"/>
      <c r="G875" s="2">
        <f t="shared" si="16"/>
        <v>245.7000000000001</v>
      </c>
      <c r="I875" s="525" t="s">
        <v>26</v>
      </c>
      <c r="J875" t="s">
        <v>16</v>
      </c>
      <c r="K875" s="240">
        <v>212.9</v>
      </c>
    </row>
    <row r="876" spans="1:11">
      <c r="A876" s="86"/>
      <c r="B876" s="526"/>
      <c r="C876" s="526"/>
      <c r="D876" t="s">
        <v>18</v>
      </c>
      <c r="E876" s="240">
        <v>60</v>
      </c>
      <c r="F876" s="240"/>
      <c r="G876" s="2">
        <f t="shared" si="16"/>
        <v>305.7000000000001</v>
      </c>
      <c r="I876" s="526"/>
      <c r="J876" t="s">
        <v>17</v>
      </c>
      <c r="K876" s="240">
        <v>32.799999999999997</v>
      </c>
    </row>
    <row r="877" spans="1:11">
      <c r="A877" s="86"/>
      <c r="B877" s="526"/>
      <c r="C877" s="526"/>
      <c r="D877" t="s">
        <v>19</v>
      </c>
      <c r="E877" s="240">
        <v>5</v>
      </c>
      <c r="F877" s="240"/>
      <c r="G877" s="2">
        <f t="shared" si="16"/>
        <v>310.7000000000001</v>
      </c>
      <c r="K877" s="37">
        <f>SUM(K875:K876)</f>
        <v>245.7</v>
      </c>
    </row>
    <row r="878" spans="1:11">
      <c r="A878" s="86">
        <v>45838</v>
      </c>
      <c r="B878" s="526" t="s">
        <v>129</v>
      </c>
      <c r="C878" s="526" t="s">
        <v>26</v>
      </c>
      <c r="D878" t="s">
        <v>18</v>
      </c>
      <c r="E878" s="240"/>
      <c r="F878" s="240">
        <v>60</v>
      </c>
      <c r="G878" s="2">
        <f t="shared" si="16"/>
        <v>250.7000000000001</v>
      </c>
    </row>
    <row r="879" spans="1:11">
      <c r="A879" s="86">
        <v>45838</v>
      </c>
      <c r="B879" s="526" t="s">
        <v>129</v>
      </c>
      <c r="C879" s="526" t="s">
        <v>26</v>
      </c>
      <c r="D879" t="s">
        <v>19</v>
      </c>
      <c r="E879" s="240"/>
      <c r="F879" s="240">
        <v>5</v>
      </c>
      <c r="G879" s="2">
        <f t="shared" si="16"/>
        <v>245.7000000000001</v>
      </c>
    </row>
    <row r="880" spans="1:11">
      <c r="A880" s="1">
        <v>45854</v>
      </c>
      <c r="B880" s="526">
        <v>31432</v>
      </c>
      <c r="C880" s="526" t="s">
        <v>26</v>
      </c>
      <c r="D880" t="s">
        <v>16</v>
      </c>
      <c r="F880" s="2">
        <v>212.9</v>
      </c>
      <c r="G880" s="2">
        <f t="shared" si="16"/>
        <v>32.800000000000097</v>
      </c>
    </row>
    <row r="881" spans="1:11">
      <c r="A881" s="1">
        <v>45854</v>
      </c>
      <c r="B881" s="526">
        <v>31432</v>
      </c>
      <c r="C881" s="526" t="s">
        <v>26</v>
      </c>
      <c r="D881" t="s">
        <v>17</v>
      </c>
      <c r="F881" s="2">
        <v>32.799999999999997</v>
      </c>
      <c r="G881" s="2">
        <f t="shared" si="16"/>
        <v>9.9475983006414026E-14</v>
      </c>
      <c r="K881" s="37">
        <f>250-G881</f>
        <v>249.99999999999989</v>
      </c>
    </row>
    <row r="882" spans="1:11">
      <c r="A882" s="88">
        <v>45869</v>
      </c>
      <c r="B882" s="525" t="s">
        <v>14</v>
      </c>
      <c r="C882" s="525" t="s">
        <v>27</v>
      </c>
      <c r="D882" t="s">
        <v>16</v>
      </c>
      <c r="E882" s="240">
        <v>169.7</v>
      </c>
      <c r="F882" s="240"/>
      <c r="G882" s="2">
        <f t="shared" si="16"/>
        <v>169.7000000000001</v>
      </c>
    </row>
    <row r="883" spans="1:11">
      <c r="A883" s="86"/>
      <c r="B883" s="526"/>
      <c r="C883" s="526"/>
      <c r="D883" t="s">
        <v>17</v>
      </c>
      <c r="E883" s="240">
        <v>36.700000000000003</v>
      </c>
      <c r="F883" s="240"/>
      <c r="G883" s="2">
        <f t="shared" si="16"/>
        <v>206.40000000000009</v>
      </c>
    </row>
    <row r="884" spans="1:11">
      <c r="A884" s="86"/>
      <c r="B884" s="526"/>
      <c r="C884" s="526"/>
      <c r="D884" t="s">
        <v>18</v>
      </c>
      <c r="E884" s="240">
        <v>60</v>
      </c>
      <c r="F884" s="240"/>
      <c r="G884" s="2">
        <f t="shared" si="16"/>
        <v>266.40000000000009</v>
      </c>
      <c r="I884" s="525" t="s">
        <v>27</v>
      </c>
      <c r="J884" t="s">
        <v>16</v>
      </c>
      <c r="K884" s="240">
        <v>169.7</v>
      </c>
    </row>
    <row r="885" spans="1:11">
      <c r="A885" s="86"/>
      <c r="B885" s="526"/>
      <c r="C885" s="526"/>
      <c r="D885" t="s">
        <v>19</v>
      </c>
      <c r="E885" s="240">
        <v>5</v>
      </c>
      <c r="F885" s="240"/>
      <c r="G885" s="2">
        <f t="shared" ref="G885:G901" si="17">+G884+E885-F885</f>
        <v>271.40000000000009</v>
      </c>
      <c r="I885" s="526"/>
      <c r="J885" t="s">
        <v>17</v>
      </c>
      <c r="K885" s="240">
        <v>36.700000000000003</v>
      </c>
    </row>
    <row r="886" spans="1:11">
      <c r="A886" s="86">
        <v>45869</v>
      </c>
      <c r="B886" s="526" t="s">
        <v>115</v>
      </c>
      <c r="C886" s="526" t="s">
        <v>27</v>
      </c>
      <c r="D886" t="s">
        <v>18</v>
      </c>
      <c r="E886" s="240"/>
      <c r="F886" s="240">
        <v>60</v>
      </c>
      <c r="G886" s="2">
        <f t="shared" si="17"/>
        <v>211.40000000000009</v>
      </c>
      <c r="K886" s="37">
        <f>SUM(K884:K885)</f>
        <v>206.39999999999998</v>
      </c>
    </row>
    <row r="887" spans="1:11">
      <c r="A887" s="86">
        <v>45869</v>
      </c>
      <c r="B887" s="526" t="s">
        <v>115</v>
      </c>
      <c r="C887" s="526" t="s">
        <v>27</v>
      </c>
      <c r="D887" t="s">
        <v>19</v>
      </c>
      <c r="E887" s="240"/>
      <c r="F887" s="240">
        <v>5</v>
      </c>
      <c r="G887" s="2">
        <f t="shared" si="17"/>
        <v>206.40000000000009</v>
      </c>
    </row>
    <row r="888" spans="1:11">
      <c r="A888" s="1">
        <v>45890</v>
      </c>
      <c r="B888" s="526">
        <v>31552</v>
      </c>
      <c r="C888" s="526" t="s">
        <v>27</v>
      </c>
      <c r="D888" t="s">
        <v>16</v>
      </c>
      <c r="F888" s="2">
        <v>169.7</v>
      </c>
      <c r="G888" s="2">
        <f t="shared" si="17"/>
        <v>36.700000000000102</v>
      </c>
    </row>
    <row r="889" spans="1:11">
      <c r="A889" s="1">
        <v>45890</v>
      </c>
      <c r="B889" s="526">
        <v>31552</v>
      </c>
      <c r="C889" s="526" t="s">
        <v>27</v>
      </c>
      <c r="D889" t="s">
        <v>17</v>
      </c>
      <c r="F889" s="2">
        <v>36.700000000000003</v>
      </c>
      <c r="G889" s="2">
        <f t="shared" si="17"/>
        <v>9.9475983006414026E-14</v>
      </c>
    </row>
    <row r="890" spans="1:11">
      <c r="A890" s="44">
        <v>45900</v>
      </c>
      <c r="B890" s="525" t="s">
        <v>14</v>
      </c>
      <c r="C890" s="525" t="s">
        <v>28</v>
      </c>
      <c r="D890" t="s">
        <v>16</v>
      </c>
      <c r="E890" s="240">
        <v>160.80000000000001</v>
      </c>
      <c r="G890" s="2">
        <f t="shared" si="17"/>
        <v>160.80000000000013</v>
      </c>
    </row>
    <row r="891" spans="1:11">
      <c r="A891" s="7"/>
      <c r="B891" s="526"/>
      <c r="C891" s="526"/>
      <c r="D891" t="s">
        <v>17</v>
      </c>
      <c r="E891" s="240">
        <v>64.2</v>
      </c>
      <c r="G891" s="2">
        <f t="shared" si="17"/>
        <v>225.00000000000011</v>
      </c>
    </row>
    <row r="892" spans="1:11">
      <c r="A892" s="7"/>
      <c r="B892" s="526"/>
      <c r="C892" s="526"/>
      <c r="D892" t="s">
        <v>18</v>
      </c>
      <c r="E892" s="240">
        <v>60</v>
      </c>
      <c r="G892" s="2">
        <f t="shared" si="17"/>
        <v>285.00000000000011</v>
      </c>
      <c r="I892" s="525" t="s">
        <v>28</v>
      </c>
      <c r="J892" t="s">
        <v>16</v>
      </c>
      <c r="K892" s="240">
        <v>160.80000000000001</v>
      </c>
    </row>
    <row r="893" spans="1:11">
      <c r="A893" s="7"/>
      <c r="B893" s="526"/>
      <c r="C893" s="526"/>
      <c r="D893" t="s">
        <v>19</v>
      </c>
      <c r="E893" s="240">
        <v>5</v>
      </c>
      <c r="G893" s="2">
        <f t="shared" si="17"/>
        <v>290.00000000000011</v>
      </c>
      <c r="I893" s="526"/>
      <c r="J893" t="s">
        <v>17</v>
      </c>
      <c r="K893" s="240">
        <v>64.2</v>
      </c>
    </row>
    <row r="894" spans="1:11">
      <c r="A894" s="7"/>
      <c r="B894" s="526"/>
      <c r="C894" s="526"/>
      <c r="D894" s="460" t="s">
        <v>66</v>
      </c>
      <c r="E894" s="462">
        <v>15</v>
      </c>
      <c r="G894" s="2">
        <f t="shared" si="17"/>
        <v>305.00000000000011</v>
      </c>
      <c r="I894" s="526"/>
      <c r="K894" s="240"/>
    </row>
    <row r="895" spans="1:11">
      <c r="A895" s="7">
        <v>45900</v>
      </c>
      <c r="B895" s="526" t="s">
        <v>143</v>
      </c>
      <c r="C895" s="526" t="s">
        <v>28</v>
      </c>
      <c r="D895" t="s">
        <v>18</v>
      </c>
      <c r="E895" s="240"/>
      <c r="F895" s="240">
        <v>60</v>
      </c>
      <c r="G895" s="2">
        <f t="shared" si="17"/>
        <v>245.00000000000011</v>
      </c>
      <c r="K895" s="37">
        <f>SUM(K892:K893)</f>
        <v>225</v>
      </c>
    </row>
    <row r="896" spans="1:11">
      <c r="A896" s="7">
        <v>45900</v>
      </c>
      <c r="B896" s="526" t="s">
        <v>143</v>
      </c>
      <c r="C896" s="526" t="s">
        <v>28</v>
      </c>
      <c r="D896" t="s">
        <v>19</v>
      </c>
      <c r="E896" s="240"/>
      <c r="F896" s="240">
        <v>5</v>
      </c>
      <c r="G896" s="2">
        <f t="shared" si="17"/>
        <v>240.00000000000011</v>
      </c>
    </row>
    <row r="897" spans="1:13">
      <c r="A897" s="7">
        <v>45937</v>
      </c>
      <c r="B897" s="526">
        <v>31706</v>
      </c>
      <c r="C897" s="526" t="s">
        <v>28</v>
      </c>
      <c r="D897" t="s">
        <v>16</v>
      </c>
      <c r="E897" s="240"/>
      <c r="F897" s="240">
        <v>160.80000000000001</v>
      </c>
      <c r="G897" s="2">
        <f t="shared" si="17"/>
        <v>79.200000000000102</v>
      </c>
    </row>
    <row r="898" spans="1:13">
      <c r="A898" s="7">
        <v>45937</v>
      </c>
      <c r="B898" s="526">
        <v>31706</v>
      </c>
      <c r="C898" s="526" t="s">
        <v>28</v>
      </c>
      <c r="D898" t="s">
        <v>17</v>
      </c>
      <c r="E898" s="240"/>
      <c r="F898" s="240">
        <v>64.2</v>
      </c>
      <c r="G898" s="2">
        <f t="shared" si="17"/>
        <v>15.000000000000099</v>
      </c>
      <c r="J898" s="543" t="s">
        <v>465</v>
      </c>
      <c r="K898" s="543"/>
      <c r="L898" s="543"/>
    </row>
    <row r="899" spans="1:13">
      <c r="A899" s="7">
        <v>46013</v>
      </c>
      <c r="B899" s="526">
        <v>32228</v>
      </c>
      <c r="C899" s="526" t="s">
        <v>28</v>
      </c>
      <c r="D899" t="s">
        <v>66</v>
      </c>
      <c r="E899" s="240"/>
      <c r="F899" s="240">
        <v>15</v>
      </c>
      <c r="G899" s="2">
        <f t="shared" si="17"/>
        <v>9.9475983006414026E-14</v>
      </c>
      <c r="J899" s="526"/>
      <c r="K899" s="526"/>
      <c r="L899" s="526"/>
    </row>
    <row r="900" spans="1:13">
      <c r="A900" s="88">
        <v>45930</v>
      </c>
      <c r="B900" s="525" t="s">
        <v>14</v>
      </c>
      <c r="C900" s="525" t="s">
        <v>85</v>
      </c>
      <c r="D900" t="s">
        <v>16</v>
      </c>
      <c r="E900" s="240">
        <v>156.5</v>
      </c>
      <c r="G900" s="2">
        <f t="shared" si="17"/>
        <v>156.50000000000011</v>
      </c>
      <c r="J900" s="525" t="s">
        <v>85</v>
      </c>
      <c r="K900" t="s">
        <v>16</v>
      </c>
      <c r="L900" s="240">
        <v>156.5</v>
      </c>
    </row>
    <row r="901" spans="1:13">
      <c r="A901" s="7"/>
      <c r="B901" s="526"/>
      <c r="C901" s="526"/>
      <c r="D901" t="s">
        <v>17</v>
      </c>
      <c r="E901" s="26">
        <v>33.700000000000003</v>
      </c>
      <c r="G901" s="2">
        <f t="shared" si="17"/>
        <v>190.2000000000001</v>
      </c>
      <c r="J901" s="526"/>
      <c r="K901" t="s">
        <v>17</v>
      </c>
      <c r="L901" s="26">
        <v>33.700000000000003</v>
      </c>
    </row>
    <row r="902" spans="1:13">
      <c r="A902" s="7"/>
      <c r="B902" s="526"/>
      <c r="C902" s="526"/>
      <c r="D902" t="s">
        <v>18</v>
      </c>
      <c r="E902" s="26">
        <v>60</v>
      </c>
      <c r="G902" s="2">
        <f>+G901+E902-F902</f>
        <v>250.2000000000001</v>
      </c>
      <c r="L902" s="37">
        <f>SUM(L900:L901)</f>
        <v>190.2</v>
      </c>
    </row>
    <row r="903" spans="1:13">
      <c r="A903" s="7"/>
      <c r="B903" s="526"/>
      <c r="C903" s="526"/>
      <c r="D903" t="s">
        <v>19</v>
      </c>
      <c r="E903" s="26">
        <v>5</v>
      </c>
      <c r="G903" s="2">
        <f>+G902+E903-F903</f>
        <v>255.2000000000001</v>
      </c>
    </row>
    <row r="904" spans="1:13">
      <c r="A904" s="7"/>
      <c r="B904" s="526"/>
      <c r="C904" s="526"/>
      <c r="D904" t="s">
        <v>86</v>
      </c>
      <c r="E904" s="240">
        <v>10</v>
      </c>
      <c r="F904" s="26"/>
      <c r="G904" s="2">
        <f>+G903+E904-F904</f>
        <v>265.2000000000001</v>
      </c>
    </row>
    <row r="905" spans="1:13">
      <c r="A905" s="7">
        <v>45905</v>
      </c>
      <c r="B905" s="526"/>
      <c r="C905" s="526" t="s">
        <v>53</v>
      </c>
      <c r="D905" t="s">
        <v>86</v>
      </c>
      <c r="E905" s="240"/>
      <c r="F905" s="26">
        <v>10</v>
      </c>
      <c r="G905" s="2">
        <f>+G904+E905-F905</f>
        <v>255.2000000000001</v>
      </c>
    </row>
    <row r="906" spans="1:13">
      <c r="A906" s="7">
        <v>45930</v>
      </c>
      <c r="B906" s="526" t="s">
        <v>117</v>
      </c>
      <c r="C906" s="526" t="s">
        <v>53</v>
      </c>
      <c r="D906" t="s">
        <v>18</v>
      </c>
      <c r="E906" s="240"/>
      <c r="F906" s="26">
        <v>60</v>
      </c>
      <c r="G906" s="2">
        <f>+G905+E906-F906</f>
        <v>195.2000000000001</v>
      </c>
    </row>
    <row r="907" spans="1:13">
      <c r="A907" s="7">
        <v>45930</v>
      </c>
      <c r="B907" s="526" t="s">
        <v>117</v>
      </c>
      <c r="C907" s="526" t="s">
        <v>53</v>
      </c>
      <c r="D907" t="s">
        <v>19</v>
      </c>
      <c r="E907" s="240"/>
      <c r="F907" s="26">
        <v>5</v>
      </c>
      <c r="G907" s="2">
        <f>+G906+E907-F907</f>
        <v>190.2000000000001</v>
      </c>
    </row>
    <row r="908" spans="1:13">
      <c r="A908" s="7">
        <v>45976</v>
      </c>
      <c r="B908" s="526">
        <v>31930</v>
      </c>
      <c r="C908" s="526" t="s">
        <v>53</v>
      </c>
      <c r="D908" t="s">
        <v>16</v>
      </c>
      <c r="E908" s="240"/>
      <c r="F908" s="240">
        <v>156.5</v>
      </c>
      <c r="G908" s="2">
        <f t="shared" ref="G908:G975" si="18">+G907+E908-F908</f>
        <v>33.700000000000102</v>
      </c>
    </row>
    <row r="909" spans="1:13">
      <c r="A909" s="7">
        <v>45976</v>
      </c>
      <c r="B909" s="526">
        <v>31930</v>
      </c>
      <c r="C909" s="526" t="s">
        <v>53</v>
      </c>
      <c r="D909" t="s">
        <v>17</v>
      </c>
      <c r="E909" s="240"/>
      <c r="F909" s="26">
        <v>33.700000000000003</v>
      </c>
      <c r="G909" s="2">
        <f t="shared" si="18"/>
        <v>9.9475983006414026E-14</v>
      </c>
    </row>
    <row r="910" spans="1:13">
      <c r="A910" s="88">
        <v>45961</v>
      </c>
      <c r="B910" s="525" t="s">
        <v>14</v>
      </c>
      <c r="C910" s="525" t="s">
        <v>30</v>
      </c>
      <c r="D910" t="s">
        <v>16</v>
      </c>
      <c r="E910" s="2">
        <v>159.80000000000001</v>
      </c>
      <c r="G910" s="2">
        <f t="shared" si="18"/>
        <v>159.80000000000013</v>
      </c>
      <c r="J910" s="525" t="s">
        <v>85</v>
      </c>
      <c r="K910" t="s">
        <v>16</v>
      </c>
      <c r="L910" s="240">
        <v>156.5</v>
      </c>
    </row>
    <row r="911" spans="1:13">
      <c r="A911" s="86"/>
      <c r="B911" s="526"/>
      <c r="C911" s="526"/>
      <c r="D911" t="s">
        <v>17</v>
      </c>
      <c r="E911" s="2">
        <v>65.3</v>
      </c>
      <c r="G911" s="2">
        <f t="shared" si="18"/>
        <v>225.10000000000014</v>
      </c>
      <c r="J911" s="526"/>
      <c r="K911" t="s">
        <v>17</v>
      </c>
      <c r="L911" s="26">
        <v>33.700000000000003</v>
      </c>
    </row>
    <row r="912" spans="1:13">
      <c r="A912" s="86"/>
      <c r="B912" s="526"/>
      <c r="C912" s="526"/>
      <c r="D912" t="s">
        <v>18</v>
      </c>
      <c r="E912" s="26">
        <v>60</v>
      </c>
      <c r="G912" s="2">
        <f t="shared" si="18"/>
        <v>285.10000000000014</v>
      </c>
      <c r="K912">
        <v>200</v>
      </c>
      <c r="L912" s="37">
        <f>SUM(L910:L911)</f>
        <v>190.2</v>
      </c>
      <c r="M912" s="37">
        <f>K912-L912</f>
        <v>9.8000000000000114</v>
      </c>
    </row>
    <row r="913" spans="1:12">
      <c r="A913" s="86"/>
      <c r="B913" s="526"/>
      <c r="C913" s="526"/>
      <c r="D913" t="s">
        <v>19</v>
      </c>
      <c r="E913" s="26">
        <v>5</v>
      </c>
      <c r="G913" s="2">
        <f t="shared" si="18"/>
        <v>290.10000000000014</v>
      </c>
    </row>
    <row r="914" spans="1:12">
      <c r="A914" s="7">
        <v>45961</v>
      </c>
      <c r="B914" s="526" t="s">
        <v>118</v>
      </c>
      <c r="C914" s="526" t="s">
        <v>30</v>
      </c>
      <c r="D914" t="s">
        <v>18</v>
      </c>
      <c r="F914" s="26">
        <v>60</v>
      </c>
      <c r="G914" s="2">
        <f t="shared" si="18"/>
        <v>230.10000000000014</v>
      </c>
    </row>
    <row r="915" spans="1:12">
      <c r="A915" s="7">
        <v>45961</v>
      </c>
      <c r="B915" s="526" t="s">
        <v>118</v>
      </c>
      <c r="C915" s="526" t="s">
        <v>30</v>
      </c>
      <c r="D915" t="s">
        <v>19</v>
      </c>
      <c r="F915" s="26">
        <v>5</v>
      </c>
      <c r="G915" s="2">
        <f t="shared" si="18"/>
        <v>225.10000000000014</v>
      </c>
    </row>
    <row r="916" spans="1:12">
      <c r="A916" s="86">
        <v>45982</v>
      </c>
      <c r="B916" s="526">
        <v>31987</v>
      </c>
      <c r="C916" s="526" t="s">
        <v>30</v>
      </c>
      <c r="D916" t="s">
        <v>16</v>
      </c>
      <c r="F916" s="2">
        <v>159.80000000000001</v>
      </c>
      <c r="G916" s="2">
        <f t="shared" si="18"/>
        <v>65.300000000000125</v>
      </c>
      <c r="J916" s="525"/>
      <c r="L916" s="2"/>
    </row>
    <row r="917" spans="1:12">
      <c r="A917" s="86">
        <v>45982</v>
      </c>
      <c r="B917" s="526">
        <v>31987</v>
      </c>
      <c r="C917" s="526" t="s">
        <v>30</v>
      </c>
      <c r="D917" t="s">
        <v>17</v>
      </c>
      <c r="F917" s="2">
        <v>65.3</v>
      </c>
      <c r="G917" s="2">
        <f t="shared" si="18"/>
        <v>1.2789769243681803E-13</v>
      </c>
      <c r="J917" s="526"/>
      <c r="L917" s="2"/>
    </row>
    <row r="918" spans="1:12">
      <c r="A918" s="88">
        <v>45991</v>
      </c>
      <c r="B918" s="525" t="s">
        <v>14</v>
      </c>
      <c r="C918" s="525" t="s">
        <v>33</v>
      </c>
      <c r="D918" t="s">
        <v>16</v>
      </c>
      <c r="E918" s="26">
        <v>210.8</v>
      </c>
      <c r="G918" s="2">
        <f>+G917+E918-F918</f>
        <v>210.80000000000013</v>
      </c>
      <c r="J918" s="530"/>
      <c r="K918" s="339"/>
      <c r="L918" s="282"/>
    </row>
    <row r="919" spans="1:12">
      <c r="A919" s="86"/>
      <c r="B919" s="526"/>
      <c r="C919" s="526"/>
      <c r="D919" t="s">
        <v>17</v>
      </c>
      <c r="E919" s="26">
        <v>59.6</v>
      </c>
      <c r="G919" s="2">
        <f t="shared" si="18"/>
        <v>270.40000000000015</v>
      </c>
      <c r="J919" s="525" t="s">
        <v>33</v>
      </c>
      <c r="K919" t="s">
        <v>16</v>
      </c>
      <c r="L919" s="26">
        <v>210.8</v>
      </c>
    </row>
    <row r="920" spans="1:12">
      <c r="A920" s="86"/>
      <c r="B920" s="526"/>
      <c r="C920" s="526"/>
      <c r="D920" t="s">
        <v>18</v>
      </c>
      <c r="E920" s="240">
        <v>60</v>
      </c>
      <c r="G920" s="2">
        <f t="shared" si="18"/>
        <v>330.40000000000015</v>
      </c>
      <c r="J920" s="526"/>
      <c r="K920" t="s">
        <v>17</v>
      </c>
      <c r="L920" s="26">
        <v>59.6</v>
      </c>
    </row>
    <row r="921" spans="1:12">
      <c r="A921" s="86"/>
      <c r="B921" s="526"/>
      <c r="C921" s="526"/>
      <c r="D921" t="s">
        <v>19</v>
      </c>
      <c r="E921" s="240">
        <v>5</v>
      </c>
      <c r="G921" s="2">
        <f t="shared" si="18"/>
        <v>335.40000000000015</v>
      </c>
      <c r="L921" s="37">
        <f>SUM(L918:L920)</f>
        <v>270.40000000000003</v>
      </c>
    </row>
    <row r="922" spans="1:12">
      <c r="A922" s="7">
        <v>45991</v>
      </c>
      <c r="B922" s="526" t="s">
        <v>132</v>
      </c>
      <c r="C922" s="526" t="s">
        <v>33</v>
      </c>
      <c r="D922" t="s">
        <v>18</v>
      </c>
      <c r="E922" s="8"/>
      <c r="F922" s="26">
        <v>60</v>
      </c>
      <c r="G922" s="2">
        <f t="shared" si="18"/>
        <v>275.40000000000015</v>
      </c>
    </row>
    <row r="923" spans="1:12">
      <c r="A923" s="7">
        <v>45991</v>
      </c>
      <c r="B923" s="526" t="s">
        <v>132</v>
      </c>
      <c r="C923" s="526" t="s">
        <v>33</v>
      </c>
      <c r="D923" t="s">
        <v>19</v>
      </c>
      <c r="E923" s="8"/>
      <c r="F923" s="26">
        <v>5</v>
      </c>
      <c r="G923" s="2">
        <f t="shared" si="18"/>
        <v>270.40000000000015</v>
      </c>
    </row>
    <row r="924" spans="1:12">
      <c r="A924" s="7">
        <v>46013</v>
      </c>
      <c r="B924" s="526">
        <v>32227</v>
      </c>
      <c r="C924" s="526" t="s">
        <v>33</v>
      </c>
      <c r="D924" t="s">
        <v>16</v>
      </c>
      <c r="F924" s="2">
        <v>210.8</v>
      </c>
      <c r="G924" s="2">
        <f t="shared" si="18"/>
        <v>59.600000000000136</v>
      </c>
    </row>
    <row r="925" spans="1:12">
      <c r="A925" s="7">
        <v>46013</v>
      </c>
      <c r="B925" s="526">
        <v>32227</v>
      </c>
      <c r="C925" s="526" t="s">
        <v>33</v>
      </c>
      <c r="D925" t="s">
        <v>17</v>
      </c>
      <c r="F925" s="2">
        <v>59.6</v>
      </c>
      <c r="G925" s="2">
        <f t="shared" si="18"/>
        <v>1.3500311979441904E-13</v>
      </c>
    </row>
    <row r="926" spans="1:12">
      <c r="A926" s="44">
        <v>46022</v>
      </c>
      <c r="B926" s="525" t="s">
        <v>14</v>
      </c>
      <c r="C926" s="525" t="s">
        <v>34</v>
      </c>
      <c r="D926" t="s">
        <v>16</v>
      </c>
      <c r="E926" s="8">
        <v>247.8</v>
      </c>
      <c r="G926" s="2">
        <f t="shared" si="18"/>
        <v>247.80000000000015</v>
      </c>
    </row>
    <row r="927" spans="1:12">
      <c r="A927" s="7"/>
      <c r="B927" s="526"/>
      <c r="C927" s="526"/>
      <c r="D927" t="s">
        <v>17</v>
      </c>
      <c r="E927" s="8">
        <v>65.2</v>
      </c>
      <c r="G927" s="2">
        <f t="shared" si="18"/>
        <v>313.00000000000017</v>
      </c>
      <c r="I927" s="543" t="s">
        <v>465</v>
      </c>
      <c r="J927" s="543"/>
      <c r="K927" s="543"/>
    </row>
    <row r="928" spans="1:12">
      <c r="A928" s="7"/>
      <c r="B928" s="526"/>
      <c r="C928" s="526"/>
      <c r="D928" t="s">
        <v>18</v>
      </c>
      <c r="E928" s="8">
        <v>60</v>
      </c>
      <c r="G928" s="2">
        <f t="shared" si="18"/>
        <v>373.00000000000017</v>
      </c>
      <c r="I928" s="525" t="s">
        <v>34</v>
      </c>
      <c r="J928" t="s">
        <v>16</v>
      </c>
      <c r="K928" s="8">
        <v>247.8</v>
      </c>
    </row>
    <row r="929" spans="1:13">
      <c r="A929" s="7"/>
      <c r="B929" s="526"/>
      <c r="C929" s="526"/>
      <c r="D929" t="s">
        <v>19</v>
      </c>
      <c r="E929" s="8">
        <v>5</v>
      </c>
      <c r="G929" s="2">
        <f t="shared" si="18"/>
        <v>378.00000000000017</v>
      </c>
      <c r="I929" s="526"/>
      <c r="J929" t="s">
        <v>17</v>
      </c>
      <c r="K929" s="8">
        <v>65.2</v>
      </c>
    </row>
    <row r="930" spans="1:13">
      <c r="A930" s="86">
        <v>46022</v>
      </c>
      <c r="B930" s="526" t="s">
        <v>121</v>
      </c>
      <c r="C930" s="65" t="s">
        <v>34</v>
      </c>
      <c r="D930" t="s">
        <v>18</v>
      </c>
      <c r="E930" s="8"/>
      <c r="F930" s="26">
        <v>60</v>
      </c>
      <c r="G930" s="2">
        <f t="shared" si="18"/>
        <v>318.00000000000017</v>
      </c>
      <c r="K930" s="113">
        <f>SUM(K928:K929)</f>
        <v>313</v>
      </c>
    </row>
    <row r="931" spans="1:13">
      <c r="A931" s="86">
        <v>46022</v>
      </c>
      <c r="B931" s="526" t="s">
        <v>121</v>
      </c>
      <c r="C931" s="65" t="s">
        <v>34</v>
      </c>
      <c r="D931" t="s">
        <v>19</v>
      </c>
      <c r="E931" s="8"/>
      <c r="F931" s="26">
        <v>5</v>
      </c>
      <c r="G931" s="2">
        <f t="shared" si="18"/>
        <v>313.00000000000017</v>
      </c>
    </row>
    <row r="932" spans="1:13">
      <c r="A932" s="86">
        <v>46052</v>
      </c>
      <c r="B932" s="526">
        <v>32441</v>
      </c>
      <c r="C932" s="526" t="s">
        <v>34</v>
      </c>
      <c r="D932" t="s">
        <v>16</v>
      </c>
      <c r="F932" s="2">
        <v>247.8</v>
      </c>
      <c r="G932" s="2">
        <f t="shared" si="18"/>
        <v>65.200000000000159</v>
      </c>
    </row>
    <row r="933" spans="1:13">
      <c r="A933" s="86">
        <v>46052</v>
      </c>
      <c r="B933" s="526">
        <v>32441</v>
      </c>
      <c r="C933" s="526" t="s">
        <v>34</v>
      </c>
      <c r="D933" t="s">
        <v>17</v>
      </c>
      <c r="F933" s="2">
        <v>65.2</v>
      </c>
      <c r="G933" s="2">
        <f t="shared" si="18"/>
        <v>1.5631940186722204E-13</v>
      </c>
    </row>
    <row r="934" spans="1:13">
      <c r="A934" s="88">
        <v>46053</v>
      </c>
      <c r="B934" s="525" t="s">
        <v>14</v>
      </c>
      <c r="C934" s="525" t="s">
        <v>15</v>
      </c>
      <c r="D934" t="s">
        <v>16</v>
      </c>
      <c r="E934" s="26">
        <v>284.39999999999998</v>
      </c>
      <c r="G934" s="2">
        <f t="shared" si="18"/>
        <v>284.40000000000015</v>
      </c>
    </row>
    <row r="935" spans="1:13">
      <c r="A935" s="86"/>
      <c r="B935" s="526"/>
      <c r="C935" s="526"/>
      <c r="D935" t="s">
        <v>17</v>
      </c>
      <c r="E935" s="26">
        <v>71.2</v>
      </c>
      <c r="G935" s="2">
        <f t="shared" si="18"/>
        <v>355.60000000000014</v>
      </c>
    </row>
    <row r="936" spans="1:13">
      <c r="A936" s="86"/>
      <c r="B936" s="526"/>
      <c r="C936" s="526"/>
      <c r="D936" t="s">
        <v>18</v>
      </c>
      <c r="E936" s="240">
        <v>60</v>
      </c>
      <c r="G936" s="2">
        <f t="shared" si="18"/>
        <v>415.60000000000014</v>
      </c>
      <c r="J936" s="525" t="s">
        <v>15</v>
      </c>
      <c r="K936" t="s">
        <v>16</v>
      </c>
      <c r="L936" s="26">
        <v>284.39999999999998</v>
      </c>
    </row>
    <row r="937" spans="1:13">
      <c r="A937" s="86"/>
      <c r="B937" s="526"/>
      <c r="C937" s="526"/>
      <c r="D937" t="s">
        <v>19</v>
      </c>
      <c r="E937" s="240">
        <v>5</v>
      </c>
      <c r="G937" s="2">
        <f t="shared" si="18"/>
        <v>420.60000000000014</v>
      </c>
      <c r="J937" s="526"/>
      <c r="K937" t="s">
        <v>17</v>
      </c>
      <c r="L937" s="26">
        <v>71.2</v>
      </c>
    </row>
    <row r="938" spans="1:13">
      <c r="A938" s="86"/>
      <c r="B938" s="526"/>
      <c r="C938" s="526"/>
      <c r="D938" t="s">
        <v>146</v>
      </c>
      <c r="E938" s="240">
        <v>10</v>
      </c>
      <c r="G938" s="2">
        <f t="shared" si="18"/>
        <v>430.60000000000014</v>
      </c>
      <c r="L938" s="26">
        <f>SUM(L936:L937)</f>
        <v>355.59999999999997</v>
      </c>
    </row>
    <row r="939" spans="1:13">
      <c r="A939" s="86">
        <v>46053</v>
      </c>
      <c r="B939" s="526" t="s">
        <v>119</v>
      </c>
      <c r="C939" s="526" t="s">
        <v>15</v>
      </c>
      <c r="D939" t="s">
        <v>18</v>
      </c>
      <c r="E939" s="240"/>
      <c r="F939" s="240">
        <v>60</v>
      </c>
      <c r="G939" s="2">
        <f t="shared" si="18"/>
        <v>370.60000000000014</v>
      </c>
      <c r="L939">
        <v>10</v>
      </c>
    </row>
    <row r="940" spans="1:13">
      <c r="A940" s="86">
        <v>46053</v>
      </c>
      <c r="B940" s="526" t="s">
        <v>119</v>
      </c>
      <c r="C940" s="526" t="s">
        <v>15</v>
      </c>
      <c r="D940" t="s">
        <v>19</v>
      </c>
      <c r="E940" s="240"/>
      <c r="F940" s="240">
        <v>5</v>
      </c>
      <c r="G940" s="2">
        <f t="shared" si="18"/>
        <v>365.60000000000014</v>
      </c>
      <c r="L940">
        <v>21</v>
      </c>
    </row>
    <row r="941" spans="1:13">
      <c r="A941" s="86">
        <v>46084</v>
      </c>
      <c r="B941" s="526">
        <v>32603</v>
      </c>
      <c r="C941" s="526" t="s">
        <v>15</v>
      </c>
      <c r="D941" t="s">
        <v>16</v>
      </c>
      <c r="E941" s="240"/>
      <c r="F941" s="240">
        <v>284.39999999999998</v>
      </c>
      <c r="G941" s="2">
        <f t="shared" si="18"/>
        <v>81.200000000000159</v>
      </c>
    </row>
    <row r="942" spans="1:13">
      <c r="A942" s="86">
        <v>46084</v>
      </c>
      <c r="B942" s="526">
        <v>32603</v>
      </c>
      <c r="C942" s="526" t="s">
        <v>15</v>
      </c>
      <c r="D942" t="s">
        <v>17</v>
      </c>
      <c r="E942" s="240"/>
      <c r="F942" s="240">
        <v>71.2</v>
      </c>
      <c r="G942" s="2">
        <f t="shared" si="18"/>
        <v>10.000000000000156</v>
      </c>
    </row>
    <row r="943" spans="1:13">
      <c r="A943" s="86">
        <v>46084</v>
      </c>
      <c r="B943" s="526">
        <v>32604</v>
      </c>
      <c r="C943" s="526" t="s">
        <v>15</v>
      </c>
      <c r="D943" t="s">
        <v>146</v>
      </c>
      <c r="E943" s="240"/>
      <c r="F943" s="240">
        <v>10</v>
      </c>
      <c r="G943" s="2">
        <f t="shared" si="18"/>
        <v>1.5631940186722204E-13</v>
      </c>
    </row>
    <row r="944" spans="1:13">
      <c r="A944" s="88">
        <v>46081</v>
      </c>
      <c r="B944" s="525" t="s">
        <v>14</v>
      </c>
      <c r="C944" s="525" t="s">
        <v>20</v>
      </c>
      <c r="D944" t="s">
        <v>16</v>
      </c>
      <c r="E944" s="240">
        <v>276.8</v>
      </c>
      <c r="G944" s="2">
        <f t="shared" si="18"/>
        <v>276.80000000000018</v>
      </c>
      <c r="K944">
        <v>400</v>
      </c>
      <c r="L944" s="26">
        <f>L938+L939+L940</f>
        <v>386.59999999999997</v>
      </c>
      <c r="M944" s="26">
        <f>K944-L944</f>
        <v>13.400000000000034</v>
      </c>
    </row>
    <row r="945" spans="1:12">
      <c r="A945" s="7"/>
      <c r="B945" s="526"/>
      <c r="C945" s="526"/>
      <c r="D945" t="s">
        <v>17</v>
      </c>
      <c r="E945" s="8">
        <v>65.8</v>
      </c>
      <c r="G945" s="2">
        <f t="shared" si="18"/>
        <v>342.60000000000019</v>
      </c>
    </row>
    <row r="946" spans="1:12">
      <c r="A946" s="7"/>
      <c r="B946" s="526"/>
      <c r="C946" s="526"/>
      <c r="D946" t="s">
        <v>18</v>
      </c>
      <c r="E946" s="8">
        <v>56</v>
      </c>
      <c r="G946" s="2">
        <f t="shared" si="18"/>
        <v>398.60000000000019</v>
      </c>
    </row>
    <row r="947" spans="1:12">
      <c r="A947" s="7"/>
      <c r="B947" s="526"/>
      <c r="C947" s="526"/>
      <c r="D947" t="s">
        <v>19</v>
      </c>
      <c r="E947" s="8">
        <v>5</v>
      </c>
      <c r="G947" s="2">
        <f t="shared" si="18"/>
        <v>403.60000000000019</v>
      </c>
      <c r="I947" s="525" t="s">
        <v>20</v>
      </c>
      <c r="J947" t="s">
        <v>16</v>
      </c>
      <c r="K947" s="240">
        <v>276.8</v>
      </c>
    </row>
    <row r="948" spans="1:12">
      <c r="A948" s="86">
        <v>46081</v>
      </c>
      <c r="B948" s="526" t="s">
        <v>135</v>
      </c>
      <c r="C948" s="526" t="s">
        <v>20</v>
      </c>
      <c r="D948" t="s">
        <v>18</v>
      </c>
      <c r="F948" s="2">
        <v>40</v>
      </c>
      <c r="G948" s="2">
        <f t="shared" si="18"/>
        <v>363.60000000000019</v>
      </c>
      <c r="I948" s="526"/>
      <c r="J948" t="s">
        <v>17</v>
      </c>
      <c r="K948" s="8">
        <v>65.8</v>
      </c>
    </row>
    <row r="949" spans="1:12">
      <c r="A949" s="86">
        <v>46084</v>
      </c>
      <c r="B949" s="526">
        <v>32605</v>
      </c>
      <c r="C949" s="526" t="s">
        <v>20</v>
      </c>
      <c r="D949" t="s">
        <v>18</v>
      </c>
      <c r="F949" s="2">
        <v>16</v>
      </c>
      <c r="G949" s="2">
        <f t="shared" si="18"/>
        <v>347.60000000000019</v>
      </c>
      <c r="J949">
        <v>350</v>
      </c>
      <c r="K949" s="37">
        <f>SUM(K947:K948)</f>
        <v>342.6</v>
      </c>
      <c r="L949" s="37">
        <f>J949-K949</f>
        <v>7.3999999999999773</v>
      </c>
    </row>
    <row r="950" spans="1:12">
      <c r="A950" s="86">
        <v>46084</v>
      </c>
      <c r="B950" s="526">
        <v>32605</v>
      </c>
      <c r="C950" s="526" t="s">
        <v>20</v>
      </c>
      <c r="D950" t="s">
        <v>19</v>
      </c>
      <c r="F950" s="2">
        <v>5</v>
      </c>
      <c r="G950" s="2">
        <f t="shared" si="18"/>
        <v>342.60000000000019</v>
      </c>
    </row>
    <row r="951" spans="1:12">
      <c r="A951" s="86">
        <v>46104</v>
      </c>
      <c r="B951" s="526">
        <v>32755</v>
      </c>
      <c r="C951" s="526" t="s">
        <v>20</v>
      </c>
      <c r="D951" t="s">
        <v>16</v>
      </c>
      <c r="F951" s="2">
        <v>276.8</v>
      </c>
      <c r="G951" s="2">
        <f t="shared" si="18"/>
        <v>65.800000000000182</v>
      </c>
    </row>
    <row r="952" spans="1:12">
      <c r="A952" s="86">
        <v>46104</v>
      </c>
      <c r="B952" s="526">
        <v>32755</v>
      </c>
      <c r="C952" s="526" t="s">
        <v>20</v>
      </c>
      <c r="D952" t="s">
        <v>17</v>
      </c>
      <c r="F952" s="2">
        <v>65.8</v>
      </c>
      <c r="G952" s="2">
        <f t="shared" si="18"/>
        <v>1.8474111129762605E-13</v>
      </c>
    </row>
    <row r="953" spans="1:12">
      <c r="A953" s="88">
        <v>46112</v>
      </c>
      <c r="B953" s="525" t="s">
        <v>14</v>
      </c>
      <c r="C953" s="525" t="s">
        <v>23</v>
      </c>
      <c r="D953" s="339" t="s">
        <v>16</v>
      </c>
      <c r="E953" s="79">
        <v>252.7</v>
      </c>
      <c r="G953" s="2">
        <f t="shared" si="18"/>
        <v>252.70000000000016</v>
      </c>
    </row>
    <row r="954" spans="1:12">
      <c r="A954" s="7"/>
      <c r="B954" s="526"/>
      <c r="C954" s="526"/>
      <c r="D954" t="s">
        <v>17</v>
      </c>
      <c r="E954" s="2">
        <v>77.2</v>
      </c>
      <c r="G954" s="2">
        <f t="shared" si="18"/>
        <v>329.90000000000015</v>
      </c>
    </row>
    <row r="955" spans="1:12">
      <c r="A955" s="7"/>
      <c r="B955" s="526"/>
      <c r="C955" s="526"/>
      <c r="D955" t="s">
        <v>18</v>
      </c>
      <c r="E955" s="2">
        <v>60</v>
      </c>
      <c r="G955" s="2">
        <f t="shared" si="18"/>
        <v>389.90000000000015</v>
      </c>
    </row>
    <row r="956" spans="1:12">
      <c r="A956" s="7"/>
      <c r="B956" s="526"/>
      <c r="C956" s="526"/>
      <c r="D956" t="s">
        <v>19</v>
      </c>
      <c r="E956" s="2">
        <v>5</v>
      </c>
      <c r="G956" s="2">
        <f t="shared" si="18"/>
        <v>394.90000000000015</v>
      </c>
    </row>
    <row r="957" spans="1:12">
      <c r="A957" s="86">
        <v>46112</v>
      </c>
      <c r="B957" s="526" t="s">
        <v>124</v>
      </c>
      <c r="C957" s="526" t="s">
        <v>23</v>
      </c>
      <c r="D957" t="s">
        <v>18</v>
      </c>
      <c r="E957" s="240"/>
      <c r="F957" s="240">
        <v>60</v>
      </c>
      <c r="G957" s="2">
        <f t="shared" si="18"/>
        <v>334.90000000000015</v>
      </c>
    </row>
    <row r="958" spans="1:12">
      <c r="A958" s="86">
        <v>46112</v>
      </c>
      <c r="B958" s="526" t="s">
        <v>124</v>
      </c>
      <c r="C958" s="526" t="s">
        <v>23</v>
      </c>
      <c r="D958" t="s">
        <v>19</v>
      </c>
      <c r="E958" s="240"/>
      <c r="F958" s="240">
        <v>5</v>
      </c>
      <c r="G958" s="2">
        <f t="shared" si="18"/>
        <v>329.90000000000015</v>
      </c>
    </row>
    <row r="959" spans="1:12">
      <c r="B959" s="526"/>
      <c r="C959" s="526"/>
      <c r="G959" s="2">
        <f t="shared" si="18"/>
        <v>329.90000000000015</v>
      </c>
    </row>
    <row r="960" spans="1:12">
      <c r="B960" s="526"/>
      <c r="C960" s="526"/>
      <c r="G960" s="2">
        <f t="shared" si="18"/>
        <v>329.90000000000015</v>
      </c>
    </row>
    <row r="961" spans="2:7">
      <c r="B961" s="526"/>
      <c r="C961" s="526"/>
      <c r="G961" s="2">
        <f t="shared" si="18"/>
        <v>329.90000000000015</v>
      </c>
    </row>
    <row r="962" spans="2:7">
      <c r="B962" s="526"/>
      <c r="C962" s="526"/>
      <c r="G962" s="2">
        <f t="shared" si="18"/>
        <v>329.90000000000015</v>
      </c>
    </row>
    <row r="963" spans="2:7">
      <c r="B963" s="526"/>
      <c r="C963" s="526"/>
      <c r="G963" s="2">
        <f t="shared" si="18"/>
        <v>329.90000000000015</v>
      </c>
    </row>
    <row r="964" spans="2:7">
      <c r="B964" s="526"/>
      <c r="C964" s="526"/>
      <c r="G964" s="2">
        <f t="shared" si="18"/>
        <v>329.90000000000015</v>
      </c>
    </row>
    <row r="965" spans="2:7">
      <c r="B965" s="526"/>
      <c r="C965" s="526"/>
      <c r="G965" s="2">
        <f t="shared" si="18"/>
        <v>329.90000000000015</v>
      </c>
    </row>
    <row r="966" spans="2:7">
      <c r="B966" s="526"/>
      <c r="C966" s="526"/>
      <c r="G966" s="2">
        <f t="shared" si="18"/>
        <v>329.90000000000015</v>
      </c>
    </row>
    <row r="967" spans="2:7">
      <c r="B967" s="526"/>
      <c r="C967" s="526"/>
      <c r="G967" s="2">
        <f t="shared" si="18"/>
        <v>329.90000000000015</v>
      </c>
    </row>
    <row r="968" spans="2:7">
      <c r="B968" s="526"/>
      <c r="C968" s="526"/>
      <c r="G968" s="2">
        <f t="shared" si="18"/>
        <v>329.90000000000015</v>
      </c>
    </row>
    <row r="969" spans="2:7">
      <c r="B969" s="526"/>
      <c r="C969" s="526"/>
      <c r="G969" s="2">
        <f t="shared" si="18"/>
        <v>329.90000000000015</v>
      </c>
    </row>
    <row r="970" spans="2:7">
      <c r="B970" s="526"/>
      <c r="C970" s="526"/>
      <c r="G970" s="2">
        <f t="shared" si="18"/>
        <v>329.90000000000015</v>
      </c>
    </row>
    <row r="971" spans="2:7">
      <c r="B971" s="526"/>
      <c r="C971" s="526"/>
      <c r="G971" s="2">
        <f t="shared" si="18"/>
        <v>329.90000000000015</v>
      </c>
    </row>
    <row r="972" spans="2:7">
      <c r="B972" s="526"/>
      <c r="C972" s="526"/>
      <c r="G972" s="2">
        <f t="shared" si="18"/>
        <v>329.90000000000015</v>
      </c>
    </row>
    <row r="973" spans="2:7">
      <c r="B973" s="526"/>
      <c r="C973" s="526"/>
      <c r="G973" s="2">
        <f t="shared" si="18"/>
        <v>329.90000000000015</v>
      </c>
    </row>
    <row r="974" spans="2:7">
      <c r="B974" s="526"/>
      <c r="C974" s="526"/>
      <c r="G974" s="2">
        <f t="shared" si="18"/>
        <v>329.90000000000015</v>
      </c>
    </row>
    <row r="975" spans="2:7">
      <c r="B975" s="526"/>
      <c r="C975" s="526"/>
      <c r="G975" s="2">
        <f t="shared" si="18"/>
        <v>329.90000000000015</v>
      </c>
    </row>
    <row r="976" spans="2:7">
      <c r="B976" s="526"/>
      <c r="C976" s="526"/>
      <c r="G976" s="2">
        <f t="shared" ref="G976:G1039" si="19">+G975+E976-F976</f>
        <v>329.90000000000015</v>
      </c>
    </row>
    <row r="977" spans="2:7">
      <c r="B977" s="526"/>
      <c r="C977" s="526"/>
      <c r="G977" s="2">
        <f t="shared" si="19"/>
        <v>329.90000000000015</v>
      </c>
    </row>
    <row r="978" spans="2:7">
      <c r="B978" s="526"/>
      <c r="C978" s="526"/>
      <c r="G978" s="2">
        <f t="shared" si="19"/>
        <v>329.90000000000015</v>
      </c>
    </row>
    <row r="979" spans="2:7">
      <c r="B979" s="526"/>
      <c r="C979" s="526"/>
      <c r="G979" s="2">
        <f t="shared" si="19"/>
        <v>329.90000000000015</v>
      </c>
    </row>
    <row r="980" spans="2:7">
      <c r="B980" s="526"/>
      <c r="C980" s="526"/>
      <c r="G980" s="2">
        <f t="shared" si="19"/>
        <v>329.90000000000015</v>
      </c>
    </row>
    <row r="981" spans="2:7">
      <c r="B981" s="526"/>
      <c r="C981" s="526"/>
      <c r="G981" s="2">
        <f t="shared" si="19"/>
        <v>329.90000000000015</v>
      </c>
    </row>
    <row r="982" spans="2:7">
      <c r="B982" s="526"/>
      <c r="C982" s="526"/>
      <c r="G982" s="2">
        <f t="shared" si="19"/>
        <v>329.90000000000015</v>
      </c>
    </row>
    <row r="983" spans="2:7">
      <c r="B983" s="526"/>
      <c r="C983" s="526"/>
      <c r="G983" s="2">
        <f t="shared" si="19"/>
        <v>329.90000000000015</v>
      </c>
    </row>
    <row r="984" spans="2:7">
      <c r="B984" s="526"/>
      <c r="C984" s="526"/>
      <c r="G984" s="2">
        <f t="shared" si="19"/>
        <v>329.90000000000015</v>
      </c>
    </row>
    <row r="985" spans="2:7">
      <c r="B985" s="526"/>
      <c r="C985" s="526"/>
      <c r="G985" s="2">
        <f t="shared" si="19"/>
        <v>329.90000000000015</v>
      </c>
    </row>
    <row r="986" spans="2:7">
      <c r="B986" s="526"/>
      <c r="C986" s="526"/>
      <c r="G986" s="2">
        <f t="shared" si="19"/>
        <v>329.90000000000015</v>
      </c>
    </row>
    <row r="987" spans="2:7">
      <c r="B987" s="526"/>
      <c r="C987" s="526"/>
      <c r="G987" s="2">
        <f t="shared" si="19"/>
        <v>329.90000000000015</v>
      </c>
    </row>
    <row r="988" spans="2:7">
      <c r="B988" s="526"/>
      <c r="C988" s="526"/>
      <c r="G988" s="2">
        <f t="shared" si="19"/>
        <v>329.90000000000015</v>
      </c>
    </row>
    <row r="989" spans="2:7">
      <c r="B989" s="526"/>
      <c r="C989" s="526"/>
      <c r="G989" s="2">
        <f t="shared" si="19"/>
        <v>329.90000000000015</v>
      </c>
    </row>
    <row r="990" spans="2:7">
      <c r="B990" s="526"/>
      <c r="C990" s="526"/>
      <c r="G990" s="2">
        <f t="shared" si="19"/>
        <v>329.90000000000015</v>
      </c>
    </row>
    <row r="991" spans="2:7">
      <c r="B991" s="526"/>
      <c r="C991" s="526"/>
      <c r="G991" s="2">
        <f t="shared" si="19"/>
        <v>329.90000000000015</v>
      </c>
    </row>
    <row r="992" spans="2:7">
      <c r="B992" s="526"/>
      <c r="C992" s="526"/>
      <c r="G992" s="2">
        <f t="shared" si="19"/>
        <v>329.90000000000015</v>
      </c>
    </row>
    <row r="993" spans="2:7">
      <c r="B993" s="526"/>
      <c r="C993" s="526"/>
      <c r="G993" s="2">
        <f t="shared" si="19"/>
        <v>329.90000000000015</v>
      </c>
    </row>
    <row r="994" spans="2:7">
      <c r="B994" s="526"/>
      <c r="C994" s="526"/>
      <c r="G994" s="2">
        <f t="shared" si="19"/>
        <v>329.90000000000015</v>
      </c>
    </row>
    <row r="995" spans="2:7">
      <c r="B995" s="526"/>
      <c r="C995" s="526"/>
      <c r="G995" s="2">
        <f t="shared" si="19"/>
        <v>329.90000000000015</v>
      </c>
    </row>
    <row r="996" spans="2:7">
      <c r="B996" s="526"/>
      <c r="C996" s="526"/>
      <c r="G996" s="2">
        <f t="shared" si="19"/>
        <v>329.90000000000015</v>
      </c>
    </row>
    <row r="997" spans="2:7">
      <c r="B997" s="526"/>
      <c r="C997" s="526"/>
      <c r="G997" s="2">
        <f t="shared" si="19"/>
        <v>329.90000000000015</v>
      </c>
    </row>
    <row r="998" spans="2:7">
      <c r="B998" s="526"/>
      <c r="C998" s="526"/>
      <c r="G998" s="2">
        <f t="shared" si="19"/>
        <v>329.90000000000015</v>
      </c>
    </row>
    <row r="999" spans="2:7">
      <c r="B999" s="526"/>
      <c r="C999" s="526"/>
      <c r="G999" s="2">
        <f t="shared" si="19"/>
        <v>329.90000000000015</v>
      </c>
    </row>
    <row r="1000" spans="2:7">
      <c r="B1000" s="526"/>
      <c r="C1000" s="526"/>
      <c r="G1000" s="2">
        <f t="shared" si="19"/>
        <v>329.90000000000015</v>
      </c>
    </row>
    <row r="1001" spans="2:7">
      <c r="B1001" s="526"/>
      <c r="C1001" s="526"/>
      <c r="G1001" s="2">
        <f t="shared" si="19"/>
        <v>329.90000000000015</v>
      </c>
    </row>
    <row r="1002" spans="2:7">
      <c r="B1002" s="526"/>
      <c r="C1002" s="526"/>
      <c r="G1002" s="2">
        <f t="shared" si="19"/>
        <v>329.90000000000015</v>
      </c>
    </row>
    <row r="1003" spans="2:7">
      <c r="B1003" s="526"/>
      <c r="C1003" s="526"/>
      <c r="G1003" s="2">
        <f t="shared" si="19"/>
        <v>329.90000000000015</v>
      </c>
    </row>
    <row r="1004" spans="2:7">
      <c r="B1004" s="526"/>
      <c r="C1004" s="526"/>
      <c r="G1004" s="2">
        <f t="shared" si="19"/>
        <v>329.90000000000015</v>
      </c>
    </row>
    <row r="1005" spans="2:7">
      <c r="B1005" s="526"/>
      <c r="C1005" s="526"/>
      <c r="G1005" s="2">
        <f t="shared" si="19"/>
        <v>329.90000000000015</v>
      </c>
    </row>
    <row r="1006" spans="2:7">
      <c r="B1006" s="526"/>
      <c r="C1006" s="526"/>
      <c r="G1006" s="2">
        <f t="shared" si="19"/>
        <v>329.90000000000015</v>
      </c>
    </row>
    <row r="1007" spans="2:7">
      <c r="B1007" s="526"/>
      <c r="C1007" s="526"/>
      <c r="G1007" s="2">
        <f t="shared" si="19"/>
        <v>329.90000000000015</v>
      </c>
    </row>
    <row r="1008" spans="2:7">
      <c r="B1008" s="526"/>
      <c r="C1008" s="526"/>
      <c r="G1008" s="2">
        <f t="shared" si="19"/>
        <v>329.90000000000015</v>
      </c>
    </row>
    <row r="1009" spans="2:7">
      <c r="B1009" s="526"/>
      <c r="C1009" s="526"/>
      <c r="G1009" s="2">
        <f t="shared" si="19"/>
        <v>329.90000000000015</v>
      </c>
    </row>
    <row r="1010" spans="2:7">
      <c r="B1010" s="526"/>
      <c r="C1010" s="526"/>
      <c r="G1010" s="2">
        <f t="shared" si="19"/>
        <v>329.90000000000015</v>
      </c>
    </row>
    <row r="1011" spans="2:7">
      <c r="B1011" s="526"/>
      <c r="C1011" s="526"/>
      <c r="G1011" s="2">
        <f t="shared" si="19"/>
        <v>329.90000000000015</v>
      </c>
    </row>
    <row r="1012" spans="2:7">
      <c r="B1012" s="526"/>
      <c r="C1012" s="526"/>
      <c r="G1012" s="2">
        <f t="shared" si="19"/>
        <v>329.90000000000015</v>
      </c>
    </row>
    <row r="1013" spans="2:7">
      <c r="B1013" s="526"/>
      <c r="C1013" s="526"/>
      <c r="G1013" s="2">
        <f t="shared" si="19"/>
        <v>329.90000000000015</v>
      </c>
    </row>
    <row r="1014" spans="2:7">
      <c r="B1014" s="526"/>
      <c r="C1014" s="526"/>
      <c r="G1014" s="2">
        <f t="shared" si="19"/>
        <v>329.90000000000015</v>
      </c>
    </row>
    <row r="1015" spans="2:7">
      <c r="B1015" s="526"/>
      <c r="C1015" s="526"/>
      <c r="G1015" s="2">
        <f t="shared" si="19"/>
        <v>329.90000000000015</v>
      </c>
    </row>
    <row r="1016" spans="2:7">
      <c r="B1016" s="526"/>
      <c r="C1016" s="526"/>
      <c r="G1016" s="2">
        <f t="shared" si="19"/>
        <v>329.90000000000015</v>
      </c>
    </row>
    <row r="1017" spans="2:7">
      <c r="B1017" s="526"/>
      <c r="C1017" s="526"/>
      <c r="G1017" s="2">
        <f t="shared" si="19"/>
        <v>329.90000000000015</v>
      </c>
    </row>
    <row r="1018" spans="2:7">
      <c r="B1018" s="526"/>
      <c r="C1018" s="526"/>
      <c r="G1018" s="2">
        <f t="shared" si="19"/>
        <v>329.90000000000015</v>
      </c>
    </row>
    <row r="1019" spans="2:7">
      <c r="B1019" s="526"/>
      <c r="C1019" s="526"/>
      <c r="G1019" s="2">
        <f t="shared" si="19"/>
        <v>329.90000000000015</v>
      </c>
    </row>
    <row r="1020" spans="2:7">
      <c r="B1020" s="526"/>
      <c r="C1020" s="526"/>
      <c r="G1020" s="2">
        <f t="shared" si="19"/>
        <v>329.90000000000015</v>
      </c>
    </row>
    <row r="1021" spans="2:7">
      <c r="B1021" s="526"/>
      <c r="C1021" s="526"/>
      <c r="G1021" s="2">
        <f t="shared" si="19"/>
        <v>329.90000000000015</v>
      </c>
    </row>
    <row r="1022" spans="2:7">
      <c r="B1022" s="526"/>
      <c r="C1022" s="526"/>
      <c r="G1022" s="2">
        <f t="shared" si="19"/>
        <v>329.90000000000015</v>
      </c>
    </row>
    <row r="1023" spans="2:7">
      <c r="B1023" s="526"/>
      <c r="C1023" s="526"/>
      <c r="G1023" s="2">
        <f t="shared" si="19"/>
        <v>329.90000000000015</v>
      </c>
    </row>
    <row r="1024" spans="2:7">
      <c r="B1024" s="526"/>
      <c r="C1024" s="526"/>
      <c r="G1024" s="2">
        <f t="shared" si="19"/>
        <v>329.90000000000015</v>
      </c>
    </row>
    <row r="1025" spans="2:7">
      <c r="B1025" s="526"/>
      <c r="C1025" s="526"/>
      <c r="G1025" s="2">
        <f t="shared" si="19"/>
        <v>329.90000000000015</v>
      </c>
    </row>
    <row r="1026" spans="2:7">
      <c r="B1026" s="526"/>
      <c r="C1026" s="526"/>
      <c r="G1026" s="2">
        <f t="shared" si="19"/>
        <v>329.90000000000015</v>
      </c>
    </row>
    <row r="1027" spans="2:7">
      <c r="B1027" s="526"/>
      <c r="C1027" s="526"/>
      <c r="G1027" s="2">
        <f t="shared" si="19"/>
        <v>329.90000000000015</v>
      </c>
    </row>
    <row r="1028" spans="2:7">
      <c r="B1028" s="526"/>
      <c r="C1028" s="526"/>
      <c r="G1028" s="2">
        <f t="shared" si="19"/>
        <v>329.90000000000015</v>
      </c>
    </row>
    <row r="1029" spans="2:7">
      <c r="B1029" s="526"/>
      <c r="C1029" s="526"/>
      <c r="G1029" s="2">
        <f t="shared" si="19"/>
        <v>329.90000000000015</v>
      </c>
    </row>
    <row r="1030" spans="2:7">
      <c r="B1030" s="526"/>
      <c r="C1030" s="526"/>
      <c r="G1030" s="2">
        <f t="shared" si="19"/>
        <v>329.90000000000015</v>
      </c>
    </row>
    <row r="1031" spans="2:7">
      <c r="B1031" s="526"/>
      <c r="C1031" s="526"/>
      <c r="G1031" s="2">
        <f t="shared" si="19"/>
        <v>329.90000000000015</v>
      </c>
    </row>
    <row r="1032" spans="2:7">
      <c r="B1032" s="526"/>
      <c r="C1032" s="526"/>
      <c r="G1032" s="2">
        <f t="shared" si="19"/>
        <v>329.90000000000015</v>
      </c>
    </row>
    <row r="1033" spans="2:7">
      <c r="B1033" s="526"/>
      <c r="C1033" s="526"/>
      <c r="G1033" s="2">
        <f t="shared" si="19"/>
        <v>329.90000000000015</v>
      </c>
    </row>
    <row r="1034" spans="2:7">
      <c r="B1034" s="526"/>
      <c r="C1034" s="526"/>
      <c r="G1034" s="2">
        <f t="shared" si="19"/>
        <v>329.90000000000015</v>
      </c>
    </row>
    <row r="1035" spans="2:7">
      <c r="B1035" s="526"/>
      <c r="C1035" s="526"/>
      <c r="G1035" s="2">
        <f t="shared" si="19"/>
        <v>329.90000000000015</v>
      </c>
    </row>
    <row r="1036" spans="2:7">
      <c r="B1036" s="526"/>
      <c r="C1036" s="526"/>
      <c r="G1036" s="2">
        <f t="shared" si="19"/>
        <v>329.90000000000015</v>
      </c>
    </row>
    <row r="1037" spans="2:7">
      <c r="B1037" s="526"/>
      <c r="C1037" s="526"/>
      <c r="G1037" s="2">
        <f t="shared" si="19"/>
        <v>329.90000000000015</v>
      </c>
    </row>
    <row r="1038" spans="2:7">
      <c r="B1038" s="526"/>
      <c r="C1038" s="526"/>
      <c r="G1038" s="2">
        <f t="shared" si="19"/>
        <v>329.90000000000015</v>
      </c>
    </row>
    <row r="1039" spans="2:7">
      <c r="B1039" s="526"/>
      <c r="C1039" s="526"/>
      <c r="G1039" s="2">
        <f t="shared" si="19"/>
        <v>329.90000000000015</v>
      </c>
    </row>
    <row r="1040" spans="2:7">
      <c r="B1040" s="526"/>
      <c r="C1040" s="526"/>
      <c r="G1040" s="2">
        <f t="shared" ref="G1040:G1103" si="20">+G1039+E1040-F1040</f>
        <v>329.90000000000015</v>
      </c>
    </row>
    <row r="1041" spans="2:7">
      <c r="B1041" s="526"/>
      <c r="C1041" s="526"/>
      <c r="G1041" s="2">
        <f t="shared" si="20"/>
        <v>329.90000000000015</v>
      </c>
    </row>
    <row r="1042" spans="2:7">
      <c r="B1042" s="526"/>
      <c r="C1042" s="526"/>
      <c r="G1042" s="2">
        <f t="shared" si="20"/>
        <v>329.90000000000015</v>
      </c>
    </row>
    <row r="1043" spans="2:7">
      <c r="B1043" s="526"/>
      <c r="C1043" s="526"/>
      <c r="G1043" s="2">
        <f t="shared" si="20"/>
        <v>329.90000000000015</v>
      </c>
    </row>
    <row r="1044" spans="2:7">
      <c r="B1044" s="526"/>
      <c r="C1044" s="526"/>
      <c r="G1044" s="2">
        <f t="shared" si="20"/>
        <v>329.90000000000015</v>
      </c>
    </row>
    <row r="1045" spans="2:7">
      <c r="B1045" s="526"/>
      <c r="C1045" s="526"/>
      <c r="G1045" s="2">
        <f t="shared" si="20"/>
        <v>329.90000000000015</v>
      </c>
    </row>
    <row r="1046" spans="2:7">
      <c r="B1046" s="526"/>
      <c r="C1046" s="526"/>
      <c r="G1046" s="2">
        <f t="shared" si="20"/>
        <v>329.90000000000015</v>
      </c>
    </row>
    <row r="1047" spans="2:7">
      <c r="B1047" s="526"/>
      <c r="C1047" s="526"/>
      <c r="G1047" s="2">
        <f t="shared" si="20"/>
        <v>329.90000000000015</v>
      </c>
    </row>
    <row r="1048" spans="2:7">
      <c r="B1048" s="526"/>
      <c r="C1048" s="526"/>
      <c r="G1048" s="2">
        <f t="shared" si="20"/>
        <v>329.90000000000015</v>
      </c>
    </row>
    <row r="1049" spans="2:7">
      <c r="B1049" s="526"/>
      <c r="C1049" s="526"/>
      <c r="G1049" s="2">
        <f t="shared" si="20"/>
        <v>329.90000000000015</v>
      </c>
    </row>
    <row r="1050" spans="2:7">
      <c r="B1050" s="526"/>
      <c r="C1050" s="526"/>
      <c r="G1050" s="2">
        <f t="shared" si="20"/>
        <v>329.90000000000015</v>
      </c>
    </row>
    <row r="1051" spans="2:7">
      <c r="B1051" s="526"/>
      <c r="C1051" s="526"/>
      <c r="G1051" s="2">
        <f t="shared" si="20"/>
        <v>329.90000000000015</v>
      </c>
    </row>
    <row r="1052" spans="2:7">
      <c r="B1052" s="526"/>
      <c r="C1052" s="526"/>
      <c r="G1052" s="2">
        <f t="shared" si="20"/>
        <v>329.90000000000015</v>
      </c>
    </row>
    <row r="1053" spans="2:7">
      <c r="B1053" s="526"/>
      <c r="C1053" s="526"/>
      <c r="G1053" s="2">
        <f t="shared" si="20"/>
        <v>329.90000000000015</v>
      </c>
    </row>
    <row r="1054" spans="2:7">
      <c r="B1054" s="526"/>
      <c r="C1054" s="526"/>
      <c r="G1054" s="2">
        <f t="shared" si="20"/>
        <v>329.90000000000015</v>
      </c>
    </row>
    <row r="1055" spans="2:7">
      <c r="B1055" s="526"/>
      <c r="C1055" s="526"/>
      <c r="G1055" s="2">
        <f t="shared" si="20"/>
        <v>329.90000000000015</v>
      </c>
    </row>
    <row r="1056" spans="2:7">
      <c r="B1056" s="526"/>
      <c r="C1056" s="526"/>
      <c r="G1056" s="2">
        <f t="shared" si="20"/>
        <v>329.90000000000015</v>
      </c>
    </row>
    <row r="1057" spans="2:7">
      <c r="B1057" s="526"/>
      <c r="C1057" s="526"/>
      <c r="G1057" s="2">
        <f t="shared" si="20"/>
        <v>329.90000000000015</v>
      </c>
    </row>
    <row r="1058" spans="2:7">
      <c r="B1058" s="526"/>
      <c r="C1058" s="526"/>
      <c r="G1058" s="2">
        <f t="shared" si="20"/>
        <v>329.90000000000015</v>
      </c>
    </row>
    <row r="1059" spans="2:7">
      <c r="B1059" s="526"/>
      <c r="C1059" s="526"/>
      <c r="G1059" s="2">
        <f t="shared" si="20"/>
        <v>329.90000000000015</v>
      </c>
    </row>
    <row r="1060" spans="2:7">
      <c r="B1060" s="526"/>
      <c r="C1060" s="526"/>
      <c r="G1060" s="2">
        <f t="shared" si="20"/>
        <v>329.90000000000015</v>
      </c>
    </row>
    <row r="1061" spans="2:7">
      <c r="B1061" s="526"/>
      <c r="C1061" s="526"/>
      <c r="G1061" s="2">
        <f t="shared" si="20"/>
        <v>329.90000000000015</v>
      </c>
    </row>
    <row r="1062" spans="2:7">
      <c r="B1062" s="526"/>
      <c r="C1062" s="526"/>
      <c r="G1062" s="2">
        <f t="shared" si="20"/>
        <v>329.90000000000015</v>
      </c>
    </row>
    <row r="1063" spans="2:7">
      <c r="B1063" s="526"/>
      <c r="C1063" s="526"/>
      <c r="G1063" s="2">
        <f t="shared" si="20"/>
        <v>329.90000000000015</v>
      </c>
    </row>
    <row r="1064" spans="2:7">
      <c r="B1064" s="526"/>
      <c r="C1064" s="526"/>
      <c r="G1064" s="2">
        <f t="shared" si="20"/>
        <v>329.90000000000015</v>
      </c>
    </row>
    <row r="1065" spans="2:7">
      <c r="B1065" s="526"/>
      <c r="C1065" s="526"/>
      <c r="G1065" s="2">
        <f t="shared" si="20"/>
        <v>329.90000000000015</v>
      </c>
    </row>
    <row r="1066" spans="2:7">
      <c r="B1066" s="526"/>
      <c r="C1066" s="526"/>
      <c r="G1066" s="2">
        <f t="shared" si="20"/>
        <v>329.90000000000015</v>
      </c>
    </row>
    <row r="1067" spans="2:7">
      <c r="B1067" s="526"/>
      <c r="C1067" s="526"/>
      <c r="G1067" s="2">
        <f t="shared" si="20"/>
        <v>329.90000000000015</v>
      </c>
    </row>
    <row r="1068" spans="2:7">
      <c r="B1068" s="526"/>
      <c r="C1068" s="526"/>
      <c r="G1068" s="2">
        <f t="shared" si="20"/>
        <v>329.90000000000015</v>
      </c>
    </row>
    <row r="1069" spans="2:7">
      <c r="B1069" s="526"/>
      <c r="C1069" s="526"/>
      <c r="G1069" s="2">
        <f t="shared" si="20"/>
        <v>329.90000000000015</v>
      </c>
    </row>
    <row r="1070" spans="2:7">
      <c r="B1070" s="526"/>
      <c r="C1070" s="526"/>
      <c r="G1070" s="2">
        <f t="shared" si="20"/>
        <v>329.90000000000015</v>
      </c>
    </row>
    <row r="1071" spans="2:7">
      <c r="B1071" s="526"/>
      <c r="C1071" s="526"/>
      <c r="G1071" s="2">
        <f t="shared" si="20"/>
        <v>329.90000000000015</v>
      </c>
    </row>
    <row r="1072" spans="2:7">
      <c r="B1072" s="526"/>
      <c r="C1072" s="526"/>
      <c r="G1072" s="2">
        <f t="shared" si="20"/>
        <v>329.90000000000015</v>
      </c>
    </row>
    <row r="1073" spans="2:7">
      <c r="B1073" s="526"/>
      <c r="C1073" s="526"/>
      <c r="G1073" s="2">
        <f t="shared" si="20"/>
        <v>329.90000000000015</v>
      </c>
    </row>
    <row r="1074" spans="2:7">
      <c r="B1074" s="526"/>
      <c r="C1074" s="526"/>
      <c r="G1074" s="2">
        <f t="shared" si="20"/>
        <v>329.90000000000015</v>
      </c>
    </row>
    <row r="1075" spans="2:7">
      <c r="B1075" s="526"/>
      <c r="C1075" s="526"/>
      <c r="G1075" s="2">
        <f t="shared" si="20"/>
        <v>329.90000000000015</v>
      </c>
    </row>
    <row r="1076" spans="2:7">
      <c r="B1076" s="526"/>
      <c r="C1076" s="526"/>
      <c r="G1076" s="2">
        <f t="shared" si="20"/>
        <v>329.90000000000015</v>
      </c>
    </row>
    <row r="1077" spans="2:7">
      <c r="B1077" s="526"/>
      <c r="C1077" s="526"/>
      <c r="G1077" s="2">
        <f t="shared" si="20"/>
        <v>329.90000000000015</v>
      </c>
    </row>
    <row r="1078" spans="2:7">
      <c r="B1078" s="526"/>
      <c r="C1078" s="526"/>
      <c r="G1078" s="2">
        <f t="shared" si="20"/>
        <v>329.90000000000015</v>
      </c>
    </row>
    <row r="1079" spans="2:7">
      <c r="B1079" s="526"/>
      <c r="C1079" s="526"/>
      <c r="G1079" s="2">
        <f t="shared" si="20"/>
        <v>329.90000000000015</v>
      </c>
    </row>
    <row r="1080" spans="2:7">
      <c r="B1080" s="526"/>
      <c r="C1080" s="526"/>
      <c r="G1080" s="2">
        <f t="shared" si="20"/>
        <v>329.90000000000015</v>
      </c>
    </row>
    <row r="1081" spans="2:7">
      <c r="B1081" s="526"/>
      <c r="C1081" s="526"/>
      <c r="G1081" s="2">
        <f t="shared" si="20"/>
        <v>329.90000000000015</v>
      </c>
    </row>
    <row r="1082" spans="2:7">
      <c r="B1082" s="526"/>
      <c r="C1082" s="526"/>
      <c r="G1082" s="2">
        <f t="shared" si="20"/>
        <v>329.90000000000015</v>
      </c>
    </row>
    <row r="1083" spans="2:7">
      <c r="B1083" s="526"/>
      <c r="C1083" s="526"/>
      <c r="G1083" s="2">
        <f t="shared" si="20"/>
        <v>329.90000000000015</v>
      </c>
    </row>
    <row r="1084" spans="2:7">
      <c r="B1084" s="526"/>
      <c r="C1084" s="526"/>
      <c r="G1084" s="2">
        <f t="shared" si="20"/>
        <v>329.90000000000015</v>
      </c>
    </row>
    <row r="1085" spans="2:7">
      <c r="B1085" s="526"/>
      <c r="C1085" s="526"/>
      <c r="G1085" s="2">
        <f t="shared" si="20"/>
        <v>329.90000000000015</v>
      </c>
    </row>
    <row r="1086" spans="2:7">
      <c r="B1086" s="526"/>
      <c r="C1086" s="526"/>
      <c r="G1086" s="2">
        <f t="shared" si="20"/>
        <v>329.90000000000015</v>
      </c>
    </row>
    <row r="1087" spans="2:7">
      <c r="B1087" s="526"/>
      <c r="C1087" s="526"/>
      <c r="G1087" s="2">
        <f t="shared" si="20"/>
        <v>329.90000000000015</v>
      </c>
    </row>
    <row r="1088" spans="2:7">
      <c r="B1088" s="526"/>
      <c r="C1088" s="526"/>
      <c r="G1088" s="2">
        <f t="shared" si="20"/>
        <v>329.90000000000015</v>
      </c>
    </row>
    <row r="1089" spans="2:7">
      <c r="B1089" s="526"/>
      <c r="C1089" s="526"/>
      <c r="G1089" s="2">
        <f t="shared" si="20"/>
        <v>329.90000000000015</v>
      </c>
    </row>
    <row r="1090" spans="2:7">
      <c r="B1090" s="526"/>
      <c r="C1090" s="526"/>
      <c r="G1090" s="2">
        <f t="shared" si="20"/>
        <v>329.90000000000015</v>
      </c>
    </row>
    <row r="1091" spans="2:7">
      <c r="B1091" s="526"/>
      <c r="C1091" s="526"/>
      <c r="G1091" s="2">
        <f t="shared" si="20"/>
        <v>329.90000000000015</v>
      </c>
    </row>
    <row r="1092" spans="2:7">
      <c r="B1092" s="526"/>
      <c r="C1092" s="526"/>
      <c r="G1092" s="2">
        <f t="shared" si="20"/>
        <v>329.90000000000015</v>
      </c>
    </row>
    <row r="1093" spans="2:7">
      <c r="B1093" s="526"/>
      <c r="C1093" s="526"/>
      <c r="G1093" s="2">
        <f t="shared" si="20"/>
        <v>329.90000000000015</v>
      </c>
    </row>
    <row r="1094" spans="2:7">
      <c r="B1094" s="526"/>
      <c r="C1094" s="526"/>
      <c r="G1094" s="2">
        <f t="shared" si="20"/>
        <v>329.90000000000015</v>
      </c>
    </row>
    <row r="1095" spans="2:7">
      <c r="B1095" s="526"/>
      <c r="C1095" s="526"/>
      <c r="G1095" s="2">
        <f t="shared" si="20"/>
        <v>329.90000000000015</v>
      </c>
    </row>
    <row r="1096" spans="2:7">
      <c r="B1096" s="526"/>
      <c r="C1096" s="526"/>
      <c r="G1096" s="2">
        <f t="shared" si="20"/>
        <v>329.90000000000015</v>
      </c>
    </row>
    <row r="1097" spans="2:7">
      <c r="B1097" s="526"/>
      <c r="C1097" s="526"/>
      <c r="G1097" s="2">
        <f t="shared" si="20"/>
        <v>329.90000000000015</v>
      </c>
    </row>
    <row r="1098" spans="2:7">
      <c r="B1098" s="526"/>
      <c r="C1098" s="526"/>
      <c r="G1098" s="2">
        <f t="shared" si="20"/>
        <v>329.90000000000015</v>
      </c>
    </row>
    <row r="1099" spans="2:7">
      <c r="B1099" s="526"/>
      <c r="C1099" s="526"/>
      <c r="G1099" s="2">
        <f t="shared" si="20"/>
        <v>329.90000000000015</v>
      </c>
    </row>
    <row r="1100" spans="2:7">
      <c r="B1100" s="526"/>
      <c r="C1100" s="526"/>
      <c r="G1100" s="2">
        <f t="shared" si="20"/>
        <v>329.90000000000015</v>
      </c>
    </row>
    <row r="1101" spans="2:7">
      <c r="B1101" s="526"/>
      <c r="C1101" s="526"/>
      <c r="G1101" s="2">
        <f t="shared" si="20"/>
        <v>329.90000000000015</v>
      </c>
    </row>
    <row r="1102" spans="2:7">
      <c r="B1102" s="526"/>
      <c r="C1102" s="526"/>
      <c r="G1102" s="2">
        <f t="shared" si="20"/>
        <v>329.90000000000015</v>
      </c>
    </row>
    <row r="1103" spans="2:7">
      <c r="B1103" s="526"/>
      <c r="C1103" s="526"/>
      <c r="G1103" s="2">
        <f t="shared" si="20"/>
        <v>329.90000000000015</v>
      </c>
    </row>
    <row r="1104" spans="2:7">
      <c r="B1104" s="526"/>
      <c r="C1104" s="526"/>
      <c r="G1104" s="2">
        <f t="shared" ref="G1104:G1167" si="21">+G1103+E1104-F1104</f>
        <v>329.90000000000015</v>
      </c>
    </row>
    <row r="1105" spans="2:7">
      <c r="B1105" s="526"/>
      <c r="C1105" s="526"/>
      <c r="G1105" s="2">
        <f t="shared" si="21"/>
        <v>329.90000000000015</v>
      </c>
    </row>
    <row r="1106" spans="2:7">
      <c r="B1106" s="526"/>
      <c r="C1106" s="526"/>
      <c r="G1106" s="2">
        <f t="shared" si="21"/>
        <v>329.90000000000015</v>
      </c>
    </row>
    <row r="1107" spans="2:7">
      <c r="B1107" s="526"/>
      <c r="C1107" s="526"/>
      <c r="G1107" s="2">
        <f t="shared" si="21"/>
        <v>329.90000000000015</v>
      </c>
    </row>
    <row r="1108" spans="2:7">
      <c r="B1108" s="526"/>
      <c r="C1108" s="526"/>
      <c r="G1108" s="2">
        <f t="shared" si="21"/>
        <v>329.90000000000015</v>
      </c>
    </row>
    <row r="1109" spans="2:7">
      <c r="B1109" s="526"/>
      <c r="C1109" s="526"/>
      <c r="G1109" s="2">
        <f t="shared" si="21"/>
        <v>329.90000000000015</v>
      </c>
    </row>
    <row r="1110" spans="2:7">
      <c r="B1110" s="526"/>
      <c r="C1110" s="526"/>
      <c r="G1110" s="2">
        <f t="shared" si="21"/>
        <v>329.90000000000015</v>
      </c>
    </row>
    <row r="1111" spans="2:7">
      <c r="B1111" s="526"/>
      <c r="C1111" s="526"/>
      <c r="G1111" s="2">
        <f t="shared" si="21"/>
        <v>329.90000000000015</v>
      </c>
    </row>
    <row r="1112" spans="2:7">
      <c r="B1112" s="526"/>
      <c r="C1112" s="526"/>
      <c r="G1112" s="2">
        <f t="shared" si="21"/>
        <v>329.90000000000015</v>
      </c>
    </row>
    <row r="1113" spans="2:7">
      <c r="B1113" s="526"/>
      <c r="C1113" s="526"/>
      <c r="G1113" s="2">
        <f t="shared" si="21"/>
        <v>329.90000000000015</v>
      </c>
    </row>
    <row r="1114" spans="2:7">
      <c r="B1114" s="526"/>
      <c r="C1114" s="526"/>
      <c r="G1114" s="2">
        <f t="shared" si="21"/>
        <v>329.90000000000015</v>
      </c>
    </row>
    <row r="1115" spans="2:7">
      <c r="B1115" s="526"/>
      <c r="C1115" s="526"/>
      <c r="G1115" s="2">
        <f t="shared" si="21"/>
        <v>329.90000000000015</v>
      </c>
    </row>
    <row r="1116" spans="2:7">
      <c r="B1116" s="526"/>
      <c r="C1116" s="526"/>
      <c r="G1116" s="2">
        <f t="shared" si="21"/>
        <v>329.90000000000015</v>
      </c>
    </row>
    <row r="1117" spans="2:7">
      <c r="B1117" s="526"/>
      <c r="C1117" s="526"/>
      <c r="G1117" s="2">
        <f t="shared" si="21"/>
        <v>329.90000000000015</v>
      </c>
    </row>
    <row r="1118" spans="2:7">
      <c r="B1118" s="526"/>
      <c r="C1118" s="526"/>
      <c r="G1118" s="2">
        <f t="shared" si="21"/>
        <v>329.90000000000015</v>
      </c>
    </row>
    <row r="1119" spans="2:7">
      <c r="B1119" s="526"/>
      <c r="C1119" s="526"/>
      <c r="G1119" s="2">
        <f t="shared" si="21"/>
        <v>329.90000000000015</v>
      </c>
    </row>
    <row r="1120" spans="2:7">
      <c r="B1120" s="526"/>
      <c r="C1120" s="526"/>
      <c r="G1120" s="2">
        <f t="shared" si="21"/>
        <v>329.90000000000015</v>
      </c>
    </row>
    <row r="1121" spans="2:7">
      <c r="B1121" s="526"/>
      <c r="C1121" s="526"/>
      <c r="G1121" s="2">
        <f t="shared" si="21"/>
        <v>329.90000000000015</v>
      </c>
    </row>
    <row r="1122" spans="2:7">
      <c r="B1122" s="526"/>
      <c r="C1122" s="526"/>
      <c r="G1122" s="2">
        <f t="shared" si="21"/>
        <v>329.90000000000015</v>
      </c>
    </row>
    <row r="1123" spans="2:7">
      <c r="B1123" s="526"/>
      <c r="C1123" s="526"/>
      <c r="G1123" s="2">
        <f t="shared" si="21"/>
        <v>329.90000000000015</v>
      </c>
    </row>
    <row r="1124" spans="2:7">
      <c r="B1124" s="526"/>
      <c r="C1124" s="526"/>
      <c r="G1124" s="2">
        <f t="shared" si="21"/>
        <v>329.90000000000015</v>
      </c>
    </row>
    <row r="1125" spans="2:7">
      <c r="B1125" s="526"/>
      <c r="C1125" s="526"/>
      <c r="G1125" s="2">
        <f t="shared" si="21"/>
        <v>329.90000000000015</v>
      </c>
    </row>
    <row r="1126" spans="2:7">
      <c r="B1126" s="526"/>
      <c r="C1126" s="526"/>
      <c r="G1126" s="2">
        <f t="shared" si="21"/>
        <v>329.90000000000015</v>
      </c>
    </row>
    <row r="1127" spans="2:7">
      <c r="B1127" s="526"/>
      <c r="C1127" s="526"/>
      <c r="G1127" s="2">
        <f t="shared" si="21"/>
        <v>329.90000000000015</v>
      </c>
    </row>
    <row r="1128" spans="2:7">
      <c r="B1128" s="526"/>
      <c r="C1128" s="526"/>
      <c r="G1128" s="2">
        <f t="shared" si="21"/>
        <v>329.90000000000015</v>
      </c>
    </row>
    <row r="1129" spans="2:7">
      <c r="B1129" s="526"/>
      <c r="C1129" s="526"/>
      <c r="G1129" s="2">
        <f t="shared" si="21"/>
        <v>329.90000000000015</v>
      </c>
    </row>
    <row r="1130" spans="2:7">
      <c r="B1130" s="526"/>
      <c r="C1130" s="526"/>
      <c r="G1130" s="2">
        <f t="shared" si="21"/>
        <v>329.90000000000015</v>
      </c>
    </row>
    <row r="1131" spans="2:7">
      <c r="B1131" s="526"/>
      <c r="C1131" s="526"/>
      <c r="G1131" s="2">
        <f t="shared" si="21"/>
        <v>329.90000000000015</v>
      </c>
    </row>
    <row r="1132" spans="2:7">
      <c r="B1132" s="526"/>
      <c r="C1132" s="526"/>
      <c r="G1132" s="2">
        <f t="shared" si="21"/>
        <v>329.90000000000015</v>
      </c>
    </row>
    <row r="1133" spans="2:7">
      <c r="B1133" s="526"/>
      <c r="C1133" s="526"/>
      <c r="G1133" s="2">
        <f t="shared" si="21"/>
        <v>329.90000000000015</v>
      </c>
    </row>
    <row r="1134" spans="2:7">
      <c r="B1134" s="526"/>
      <c r="C1134" s="526"/>
      <c r="G1134" s="2">
        <f t="shared" si="21"/>
        <v>329.90000000000015</v>
      </c>
    </row>
    <row r="1135" spans="2:7">
      <c r="B1135" s="526"/>
      <c r="C1135" s="526"/>
      <c r="G1135" s="2">
        <f t="shared" si="21"/>
        <v>329.90000000000015</v>
      </c>
    </row>
    <row r="1136" spans="2:7">
      <c r="B1136" s="526"/>
      <c r="C1136" s="526"/>
      <c r="G1136" s="2">
        <f t="shared" si="21"/>
        <v>329.90000000000015</v>
      </c>
    </row>
    <row r="1137" spans="2:7">
      <c r="B1137" s="526"/>
      <c r="C1137" s="526"/>
      <c r="G1137" s="2">
        <f t="shared" si="21"/>
        <v>329.90000000000015</v>
      </c>
    </row>
    <row r="1138" spans="2:7">
      <c r="B1138" s="526"/>
      <c r="C1138" s="526"/>
      <c r="G1138" s="2">
        <f t="shared" si="21"/>
        <v>329.90000000000015</v>
      </c>
    </row>
    <row r="1139" spans="2:7">
      <c r="B1139" s="526"/>
      <c r="C1139" s="526"/>
      <c r="G1139" s="2">
        <f t="shared" si="21"/>
        <v>329.90000000000015</v>
      </c>
    </row>
    <row r="1140" spans="2:7">
      <c r="B1140" s="526"/>
      <c r="C1140" s="526"/>
      <c r="G1140" s="2">
        <f t="shared" si="21"/>
        <v>329.90000000000015</v>
      </c>
    </row>
    <row r="1141" spans="2:7">
      <c r="B1141" s="526"/>
      <c r="C1141" s="526"/>
      <c r="G1141" s="2">
        <f t="shared" si="21"/>
        <v>329.90000000000015</v>
      </c>
    </row>
    <row r="1142" spans="2:7">
      <c r="B1142" s="526"/>
      <c r="C1142" s="526"/>
      <c r="G1142" s="2">
        <f t="shared" si="21"/>
        <v>329.90000000000015</v>
      </c>
    </row>
    <row r="1143" spans="2:7">
      <c r="B1143" s="526"/>
      <c r="C1143" s="526"/>
      <c r="G1143" s="2">
        <f t="shared" si="21"/>
        <v>329.90000000000015</v>
      </c>
    </row>
    <row r="1144" spans="2:7">
      <c r="B1144" s="526"/>
      <c r="C1144" s="526"/>
      <c r="G1144" s="2">
        <f t="shared" si="21"/>
        <v>329.90000000000015</v>
      </c>
    </row>
    <row r="1145" spans="2:7">
      <c r="B1145" s="526"/>
      <c r="C1145" s="526"/>
      <c r="G1145" s="2">
        <f t="shared" si="21"/>
        <v>329.90000000000015</v>
      </c>
    </row>
    <row r="1146" spans="2:7">
      <c r="B1146" s="526"/>
      <c r="C1146" s="526"/>
      <c r="G1146" s="2">
        <f t="shared" si="21"/>
        <v>329.90000000000015</v>
      </c>
    </row>
    <row r="1147" spans="2:7">
      <c r="B1147" s="526"/>
      <c r="C1147" s="526"/>
      <c r="G1147" s="2">
        <f t="shared" si="21"/>
        <v>329.90000000000015</v>
      </c>
    </row>
    <row r="1148" spans="2:7">
      <c r="B1148" s="526"/>
      <c r="C1148" s="526"/>
      <c r="G1148" s="2">
        <f t="shared" si="21"/>
        <v>329.90000000000015</v>
      </c>
    </row>
    <row r="1149" spans="2:7">
      <c r="B1149" s="526"/>
      <c r="C1149" s="526"/>
      <c r="G1149" s="2">
        <f t="shared" si="21"/>
        <v>329.90000000000015</v>
      </c>
    </row>
    <row r="1150" spans="2:7">
      <c r="B1150" s="526"/>
      <c r="C1150" s="526"/>
      <c r="G1150" s="2">
        <f t="shared" si="21"/>
        <v>329.90000000000015</v>
      </c>
    </row>
    <row r="1151" spans="2:7">
      <c r="B1151" s="526"/>
      <c r="C1151" s="526"/>
      <c r="G1151" s="2">
        <f t="shared" si="21"/>
        <v>329.90000000000015</v>
      </c>
    </row>
    <row r="1152" spans="2:7">
      <c r="B1152" s="526"/>
      <c r="C1152" s="526"/>
      <c r="G1152" s="2">
        <f t="shared" si="21"/>
        <v>329.90000000000015</v>
      </c>
    </row>
    <row r="1153" spans="2:7">
      <c r="B1153" s="526"/>
      <c r="C1153" s="526"/>
      <c r="G1153" s="2">
        <f t="shared" si="21"/>
        <v>329.90000000000015</v>
      </c>
    </row>
    <row r="1154" spans="2:7">
      <c r="B1154" s="526"/>
      <c r="C1154" s="526"/>
      <c r="G1154" s="2">
        <f t="shared" si="21"/>
        <v>329.90000000000015</v>
      </c>
    </row>
    <row r="1155" spans="2:7">
      <c r="B1155" s="526"/>
      <c r="C1155" s="526"/>
      <c r="G1155" s="2">
        <f t="shared" si="21"/>
        <v>329.90000000000015</v>
      </c>
    </row>
    <row r="1156" spans="2:7">
      <c r="B1156" s="526"/>
      <c r="C1156" s="526"/>
      <c r="G1156" s="2">
        <f t="shared" si="21"/>
        <v>329.90000000000015</v>
      </c>
    </row>
    <row r="1157" spans="2:7">
      <c r="B1157" s="526"/>
      <c r="C1157" s="526"/>
      <c r="G1157" s="2">
        <f t="shared" si="21"/>
        <v>329.90000000000015</v>
      </c>
    </row>
    <row r="1158" spans="2:7">
      <c r="B1158" s="526"/>
      <c r="C1158" s="526"/>
      <c r="G1158" s="2">
        <f t="shared" si="21"/>
        <v>329.90000000000015</v>
      </c>
    </row>
    <row r="1159" spans="2:7">
      <c r="B1159" s="526"/>
      <c r="C1159" s="526"/>
      <c r="G1159" s="2">
        <f t="shared" si="21"/>
        <v>329.90000000000015</v>
      </c>
    </row>
    <row r="1160" spans="2:7">
      <c r="B1160" s="526"/>
      <c r="C1160" s="526"/>
      <c r="G1160" s="2">
        <f t="shared" si="21"/>
        <v>329.90000000000015</v>
      </c>
    </row>
    <row r="1161" spans="2:7">
      <c r="B1161" s="526"/>
      <c r="C1161" s="526"/>
      <c r="G1161" s="2">
        <f t="shared" si="21"/>
        <v>329.90000000000015</v>
      </c>
    </row>
    <row r="1162" spans="2:7">
      <c r="B1162" s="526"/>
      <c r="C1162" s="526"/>
      <c r="G1162" s="2">
        <f t="shared" si="21"/>
        <v>329.90000000000015</v>
      </c>
    </row>
    <row r="1163" spans="2:7">
      <c r="B1163" s="526"/>
      <c r="C1163" s="526"/>
      <c r="G1163" s="2">
        <f t="shared" si="21"/>
        <v>329.90000000000015</v>
      </c>
    </row>
    <row r="1164" spans="2:7">
      <c r="B1164" s="526"/>
      <c r="C1164" s="526"/>
      <c r="G1164" s="2">
        <f t="shared" si="21"/>
        <v>329.90000000000015</v>
      </c>
    </row>
    <row r="1165" spans="2:7">
      <c r="B1165" s="526"/>
      <c r="C1165" s="526"/>
      <c r="G1165" s="2">
        <f t="shared" si="21"/>
        <v>329.90000000000015</v>
      </c>
    </row>
    <row r="1166" spans="2:7">
      <c r="B1166" s="526"/>
      <c r="C1166" s="526"/>
      <c r="G1166" s="2">
        <f t="shared" si="21"/>
        <v>329.90000000000015</v>
      </c>
    </row>
    <row r="1167" spans="2:7">
      <c r="B1167" s="526"/>
      <c r="C1167" s="526"/>
      <c r="G1167" s="2">
        <f t="shared" si="21"/>
        <v>329.90000000000015</v>
      </c>
    </row>
    <row r="1168" spans="2:7">
      <c r="B1168" s="526"/>
      <c r="C1168" s="526"/>
      <c r="G1168" s="2">
        <f t="shared" ref="G1168:G1231" si="22">+G1167+E1168-F1168</f>
        <v>329.90000000000015</v>
      </c>
    </row>
    <row r="1169" spans="2:7">
      <c r="B1169" s="526"/>
      <c r="C1169" s="526"/>
      <c r="G1169" s="2">
        <f t="shared" si="22"/>
        <v>329.90000000000015</v>
      </c>
    </row>
    <row r="1170" spans="2:7">
      <c r="B1170" s="526"/>
      <c r="C1170" s="526"/>
      <c r="G1170" s="2">
        <f t="shared" si="22"/>
        <v>329.90000000000015</v>
      </c>
    </row>
    <row r="1171" spans="2:7">
      <c r="B1171" s="526"/>
      <c r="C1171" s="526"/>
      <c r="G1171" s="2">
        <f t="shared" si="22"/>
        <v>329.90000000000015</v>
      </c>
    </row>
    <row r="1172" spans="2:7">
      <c r="B1172" s="526"/>
      <c r="C1172" s="526"/>
      <c r="G1172" s="2">
        <f t="shared" si="22"/>
        <v>329.90000000000015</v>
      </c>
    </row>
    <row r="1173" spans="2:7">
      <c r="B1173" s="526"/>
      <c r="C1173" s="526"/>
      <c r="G1173" s="2">
        <f t="shared" si="22"/>
        <v>329.90000000000015</v>
      </c>
    </row>
    <row r="1174" spans="2:7">
      <c r="B1174" s="526"/>
      <c r="C1174" s="526"/>
      <c r="G1174" s="2">
        <f t="shared" si="22"/>
        <v>329.90000000000015</v>
      </c>
    </row>
    <row r="1175" spans="2:7">
      <c r="B1175" s="526"/>
      <c r="C1175" s="526"/>
      <c r="G1175" s="2">
        <f t="shared" si="22"/>
        <v>329.90000000000015</v>
      </c>
    </row>
    <row r="1176" spans="2:7">
      <c r="B1176" s="526"/>
      <c r="C1176" s="526"/>
      <c r="G1176" s="2">
        <f t="shared" si="22"/>
        <v>329.90000000000015</v>
      </c>
    </row>
    <row r="1177" spans="2:7">
      <c r="B1177" s="526"/>
      <c r="C1177" s="526"/>
      <c r="G1177" s="2">
        <f t="shared" si="22"/>
        <v>329.90000000000015</v>
      </c>
    </row>
    <row r="1178" spans="2:7">
      <c r="B1178" s="526"/>
      <c r="C1178" s="526"/>
      <c r="G1178" s="2">
        <f t="shared" si="22"/>
        <v>329.90000000000015</v>
      </c>
    </row>
    <row r="1179" spans="2:7">
      <c r="B1179" s="526"/>
      <c r="C1179" s="526"/>
      <c r="G1179" s="2">
        <f t="shared" si="22"/>
        <v>329.90000000000015</v>
      </c>
    </row>
    <row r="1180" spans="2:7">
      <c r="B1180" s="526"/>
      <c r="C1180" s="526"/>
      <c r="G1180" s="2">
        <f t="shared" si="22"/>
        <v>329.90000000000015</v>
      </c>
    </row>
    <row r="1181" spans="2:7">
      <c r="B1181" s="526"/>
      <c r="C1181" s="526"/>
      <c r="G1181" s="2">
        <f t="shared" si="22"/>
        <v>329.90000000000015</v>
      </c>
    </row>
    <row r="1182" spans="2:7">
      <c r="B1182" s="526"/>
      <c r="C1182" s="526"/>
      <c r="G1182" s="2">
        <f t="shared" si="22"/>
        <v>329.90000000000015</v>
      </c>
    </row>
    <row r="1183" spans="2:7">
      <c r="B1183" s="526"/>
      <c r="C1183" s="526"/>
      <c r="G1183" s="2">
        <f t="shared" si="22"/>
        <v>329.90000000000015</v>
      </c>
    </row>
    <row r="1184" spans="2:7">
      <c r="B1184" s="526"/>
      <c r="C1184" s="526"/>
      <c r="G1184" s="2">
        <f t="shared" si="22"/>
        <v>329.90000000000015</v>
      </c>
    </row>
    <row r="1185" spans="2:7">
      <c r="B1185" s="526"/>
      <c r="C1185" s="526"/>
      <c r="G1185" s="2">
        <f t="shared" si="22"/>
        <v>329.90000000000015</v>
      </c>
    </row>
    <row r="1186" spans="2:7">
      <c r="B1186" s="526"/>
      <c r="C1186" s="526"/>
      <c r="G1186" s="2">
        <f t="shared" si="22"/>
        <v>329.90000000000015</v>
      </c>
    </row>
    <row r="1187" spans="2:7">
      <c r="B1187" s="526"/>
      <c r="C1187" s="526"/>
      <c r="G1187" s="2">
        <f t="shared" si="22"/>
        <v>329.90000000000015</v>
      </c>
    </row>
    <row r="1188" spans="2:7">
      <c r="B1188" s="526"/>
      <c r="C1188" s="526"/>
      <c r="G1188" s="2">
        <f t="shared" si="22"/>
        <v>329.90000000000015</v>
      </c>
    </row>
    <row r="1189" spans="2:7">
      <c r="B1189" s="526"/>
      <c r="C1189" s="526"/>
      <c r="G1189" s="2">
        <f t="shared" si="22"/>
        <v>329.90000000000015</v>
      </c>
    </row>
    <row r="1190" spans="2:7">
      <c r="B1190" s="526"/>
      <c r="C1190" s="526"/>
      <c r="G1190" s="2">
        <f t="shared" si="22"/>
        <v>329.90000000000015</v>
      </c>
    </row>
    <row r="1191" spans="2:7">
      <c r="B1191" s="526"/>
      <c r="C1191" s="526"/>
      <c r="G1191" s="2">
        <f t="shared" si="22"/>
        <v>329.90000000000015</v>
      </c>
    </row>
    <row r="1192" spans="2:7">
      <c r="B1192" s="526"/>
      <c r="C1192" s="526"/>
      <c r="G1192" s="2">
        <f t="shared" si="22"/>
        <v>329.90000000000015</v>
      </c>
    </row>
    <row r="1193" spans="2:7">
      <c r="B1193" s="526"/>
      <c r="C1193" s="526"/>
      <c r="G1193" s="2">
        <f t="shared" si="22"/>
        <v>329.90000000000015</v>
      </c>
    </row>
    <row r="1194" spans="2:7">
      <c r="B1194" s="526"/>
      <c r="C1194" s="526"/>
      <c r="G1194" s="2">
        <f t="shared" si="22"/>
        <v>329.90000000000015</v>
      </c>
    </row>
    <row r="1195" spans="2:7">
      <c r="B1195" s="526"/>
      <c r="C1195" s="526"/>
      <c r="G1195" s="2">
        <f t="shared" si="22"/>
        <v>329.90000000000015</v>
      </c>
    </row>
    <row r="1196" spans="2:7">
      <c r="B1196" s="526"/>
      <c r="C1196" s="526"/>
      <c r="G1196" s="2">
        <f t="shared" si="22"/>
        <v>329.90000000000015</v>
      </c>
    </row>
    <row r="1197" spans="2:7">
      <c r="B1197" s="526"/>
      <c r="C1197" s="526"/>
      <c r="G1197" s="2">
        <f t="shared" si="22"/>
        <v>329.90000000000015</v>
      </c>
    </row>
    <row r="1198" spans="2:7">
      <c r="B1198" s="526"/>
      <c r="C1198" s="526"/>
      <c r="G1198" s="2">
        <f t="shared" si="22"/>
        <v>329.90000000000015</v>
      </c>
    </row>
    <row r="1199" spans="2:7">
      <c r="B1199" s="526"/>
      <c r="C1199" s="526"/>
      <c r="G1199" s="2">
        <f t="shared" si="22"/>
        <v>329.90000000000015</v>
      </c>
    </row>
    <row r="1200" spans="2:7">
      <c r="B1200" s="526"/>
      <c r="C1200" s="526"/>
      <c r="G1200" s="2">
        <f t="shared" si="22"/>
        <v>329.90000000000015</v>
      </c>
    </row>
    <row r="1201" spans="2:7">
      <c r="B1201" s="526"/>
      <c r="C1201" s="526"/>
      <c r="G1201" s="2">
        <f t="shared" si="22"/>
        <v>329.90000000000015</v>
      </c>
    </row>
    <row r="1202" spans="2:7">
      <c r="B1202" s="526"/>
      <c r="C1202" s="526"/>
      <c r="G1202" s="2">
        <f t="shared" si="22"/>
        <v>329.90000000000015</v>
      </c>
    </row>
    <row r="1203" spans="2:7">
      <c r="B1203" s="526"/>
      <c r="C1203" s="526"/>
      <c r="G1203" s="2">
        <f t="shared" si="22"/>
        <v>329.90000000000015</v>
      </c>
    </row>
    <row r="1204" spans="2:7">
      <c r="B1204" s="526"/>
      <c r="C1204" s="526"/>
      <c r="G1204" s="2">
        <f t="shared" si="22"/>
        <v>329.90000000000015</v>
      </c>
    </row>
    <row r="1205" spans="2:7">
      <c r="B1205" s="526"/>
      <c r="C1205" s="526"/>
      <c r="G1205" s="2">
        <f t="shared" si="22"/>
        <v>329.90000000000015</v>
      </c>
    </row>
    <row r="1206" spans="2:7">
      <c r="B1206" s="526"/>
      <c r="C1206" s="526"/>
      <c r="G1206" s="2">
        <f t="shared" si="22"/>
        <v>329.90000000000015</v>
      </c>
    </row>
    <row r="1207" spans="2:7">
      <c r="B1207" s="526"/>
      <c r="C1207" s="526"/>
      <c r="G1207" s="2">
        <f t="shared" si="22"/>
        <v>329.90000000000015</v>
      </c>
    </row>
    <row r="1208" spans="2:7">
      <c r="B1208" s="526"/>
      <c r="C1208" s="526"/>
      <c r="G1208" s="2">
        <f t="shared" si="22"/>
        <v>329.90000000000015</v>
      </c>
    </row>
    <row r="1209" spans="2:7">
      <c r="B1209" s="526"/>
      <c r="C1209" s="526"/>
      <c r="G1209" s="2">
        <f t="shared" si="22"/>
        <v>329.90000000000015</v>
      </c>
    </row>
    <row r="1210" spans="2:7">
      <c r="B1210" s="526"/>
      <c r="C1210" s="526"/>
      <c r="G1210" s="2">
        <f t="shared" si="22"/>
        <v>329.90000000000015</v>
      </c>
    </row>
    <row r="1211" spans="2:7">
      <c r="B1211" s="526"/>
      <c r="C1211" s="526"/>
      <c r="G1211" s="2">
        <f t="shared" si="22"/>
        <v>329.90000000000015</v>
      </c>
    </row>
    <row r="1212" spans="2:7">
      <c r="B1212" s="526"/>
      <c r="C1212" s="526"/>
      <c r="G1212" s="2">
        <f t="shared" si="22"/>
        <v>329.90000000000015</v>
      </c>
    </row>
    <row r="1213" spans="2:7">
      <c r="B1213" s="526"/>
      <c r="C1213" s="526"/>
      <c r="G1213" s="2">
        <f t="shared" si="22"/>
        <v>329.90000000000015</v>
      </c>
    </row>
    <row r="1214" spans="2:7">
      <c r="B1214" s="526"/>
      <c r="C1214" s="526"/>
      <c r="G1214" s="2">
        <f t="shared" si="22"/>
        <v>329.90000000000015</v>
      </c>
    </row>
    <row r="1215" spans="2:7">
      <c r="B1215" s="526"/>
      <c r="C1215" s="526"/>
      <c r="G1215" s="2">
        <f t="shared" si="22"/>
        <v>329.90000000000015</v>
      </c>
    </row>
    <row r="1216" spans="2:7">
      <c r="B1216" s="526"/>
      <c r="C1216" s="526"/>
      <c r="G1216" s="2">
        <f t="shared" si="22"/>
        <v>329.90000000000015</v>
      </c>
    </row>
    <row r="1217" spans="2:7">
      <c r="B1217" s="526"/>
      <c r="C1217" s="526"/>
      <c r="G1217" s="2">
        <f t="shared" si="22"/>
        <v>329.90000000000015</v>
      </c>
    </row>
    <row r="1218" spans="2:7">
      <c r="B1218" s="526"/>
      <c r="C1218" s="526"/>
      <c r="G1218" s="2">
        <f t="shared" si="22"/>
        <v>329.90000000000015</v>
      </c>
    </row>
    <row r="1219" spans="2:7">
      <c r="B1219" s="526"/>
      <c r="C1219" s="526"/>
      <c r="G1219" s="2">
        <f t="shared" si="22"/>
        <v>329.90000000000015</v>
      </c>
    </row>
    <row r="1220" spans="2:7">
      <c r="B1220" s="526"/>
      <c r="C1220" s="526"/>
      <c r="G1220" s="2">
        <f t="shared" si="22"/>
        <v>329.90000000000015</v>
      </c>
    </row>
    <row r="1221" spans="2:7">
      <c r="B1221" s="526"/>
      <c r="C1221" s="526"/>
      <c r="G1221" s="2">
        <f t="shared" si="22"/>
        <v>329.90000000000015</v>
      </c>
    </row>
    <row r="1222" spans="2:7">
      <c r="B1222" s="526"/>
      <c r="C1222" s="526"/>
      <c r="G1222" s="2">
        <f t="shared" si="22"/>
        <v>329.90000000000015</v>
      </c>
    </row>
    <row r="1223" spans="2:7">
      <c r="B1223" s="526"/>
      <c r="C1223" s="526"/>
      <c r="G1223" s="2">
        <f t="shared" si="22"/>
        <v>329.90000000000015</v>
      </c>
    </row>
    <row r="1224" spans="2:7">
      <c r="B1224" s="526"/>
      <c r="C1224" s="526"/>
      <c r="G1224" s="2">
        <f t="shared" si="22"/>
        <v>329.90000000000015</v>
      </c>
    </row>
    <row r="1225" spans="2:7">
      <c r="B1225" s="526"/>
      <c r="C1225" s="526"/>
      <c r="G1225" s="2">
        <f t="shared" si="22"/>
        <v>329.90000000000015</v>
      </c>
    </row>
    <row r="1226" spans="2:7">
      <c r="B1226" s="526"/>
      <c r="C1226" s="526"/>
      <c r="G1226" s="2">
        <f t="shared" si="22"/>
        <v>329.90000000000015</v>
      </c>
    </row>
    <row r="1227" spans="2:7">
      <c r="B1227" s="526"/>
      <c r="C1227" s="526"/>
      <c r="G1227" s="2">
        <f t="shared" si="22"/>
        <v>329.90000000000015</v>
      </c>
    </row>
    <row r="1228" spans="2:7">
      <c r="B1228" s="526"/>
      <c r="C1228" s="526"/>
      <c r="G1228" s="2">
        <f t="shared" si="22"/>
        <v>329.90000000000015</v>
      </c>
    </row>
    <row r="1229" spans="2:7">
      <c r="B1229" s="526"/>
      <c r="C1229" s="526"/>
      <c r="G1229" s="2">
        <f t="shared" si="22"/>
        <v>329.90000000000015</v>
      </c>
    </row>
    <row r="1230" spans="2:7">
      <c r="B1230" s="526"/>
      <c r="C1230" s="526"/>
      <c r="G1230" s="2">
        <f t="shared" si="22"/>
        <v>329.90000000000015</v>
      </c>
    </row>
    <row r="1231" spans="2:7">
      <c r="B1231" s="526"/>
      <c r="C1231" s="526"/>
      <c r="G1231" s="2">
        <f t="shared" si="22"/>
        <v>329.90000000000015</v>
      </c>
    </row>
    <row r="1232" spans="2:7">
      <c r="B1232" s="526"/>
      <c r="C1232" s="526"/>
      <c r="G1232" s="2">
        <f t="shared" ref="G1232:G1295" si="23">+G1231+E1232-F1232</f>
        <v>329.90000000000015</v>
      </c>
    </row>
    <row r="1233" spans="2:7">
      <c r="B1233" s="526"/>
      <c r="C1233" s="526"/>
      <c r="G1233" s="2">
        <f t="shared" si="23"/>
        <v>329.90000000000015</v>
      </c>
    </row>
    <row r="1234" spans="2:7">
      <c r="B1234" s="526"/>
      <c r="C1234" s="526"/>
      <c r="G1234" s="2">
        <f t="shared" si="23"/>
        <v>329.90000000000015</v>
      </c>
    </row>
    <row r="1235" spans="2:7">
      <c r="B1235" s="526"/>
      <c r="C1235" s="526"/>
      <c r="G1235" s="2">
        <f t="shared" si="23"/>
        <v>329.90000000000015</v>
      </c>
    </row>
    <row r="1236" spans="2:7">
      <c r="B1236" s="526"/>
      <c r="C1236" s="526"/>
      <c r="G1236" s="2">
        <f t="shared" si="23"/>
        <v>329.90000000000015</v>
      </c>
    </row>
    <row r="1237" spans="2:7">
      <c r="B1237" s="526"/>
      <c r="C1237" s="526"/>
      <c r="G1237" s="2">
        <f t="shared" si="23"/>
        <v>329.90000000000015</v>
      </c>
    </row>
    <row r="1238" spans="2:7">
      <c r="B1238" s="526"/>
      <c r="C1238" s="526"/>
      <c r="G1238" s="2">
        <f t="shared" si="23"/>
        <v>329.90000000000015</v>
      </c>
    </row>
    <row r="1239" spans="2:7">
      <c r="B1239" s="526"/>
      <c r="C1239" s="526"/>
      <c r="G1239" s="2">
        <f t="shared" si="23"/>
        <v>329.90000000000015</v>
      </c>
    </row>
    <row r="1240" spans="2:7">
      <c r="B1240" s="526"/>
      <c r="C1240" s="526"/>
      <c r="G1240" s="2">
        <f t="shared" si="23"/>
        <v>329.90000000000015</v>
      </c>
    </row>
    <row r="1241" spans="2:7">
      <c r="B1241" s="526"/>
      <c r="C1241" s="526"/>
      <c r="G1241" s="2">
        <f t="shared" si="23"/>
        <v>329.90000000000015</v>
      </c>
    </row>
    <row r="1242" spans="2:7">
      <c r="B1242" s="526"/>
      <c r="C1242" s="526"/>
      <c r="G1242" s="2">
        <f t="shared" si="23"/>
        <v>329.90000000000015</v>
      </c>
    </row>
    <row r="1243" spans="2:7">
      <c r="B1243" s="526"/>
      <c r="C1243" s="526"/>
      <c r="G1243" s="2">
        <f t="shared" si="23"/>
        <v>329.90000000000015</v>
      </c>
    </row>
    <row r="1244" spans="2:7">
      <c r="B1244" s="526"/>
      <c r="C1244" s="526"/>
      <c r="G1244" s="2">
        <f t="shared" si="23"/>
        <v>329.90000000000015</v>
      </c>
    </row>
    <row r="1245" spans="2:7">
      <c r="B1245" s="526"/>
      <c r="C1245" s="526"/>
      <c r="G1245" s="2">
        <f t="shared" si="23"/>
        <v>329.90000000000015</v>
      </c>
    </row>
    <row r="1246" spans="2:7">
      <c r="B1246" s="526"/>
      <c r="C1246" s="526"/>
      <c r="G1246" s="2">
        <f t="shared" si="23"/>
        <v>329.90000000000015</v>
      </c>
    </row>
    <row r="1247" spans="2:7">
      <c r="B1247" s="526"/>
      <c r="C1247" s="526"/>
      <c r="G1247" s="2">
        <f t="shared" si="23"/>
        <v>329.90000000000015</v>
      </c>
    </row>
    <row r="1248" spans="2:7">
      <c r="B1248" s="526"/>
      <c r="C1248" s="526"/>
      <c r="G1248" s="2">
        <f t="shared" si="23"/>
        <v>329.90000000000015</v>
      </c>
    </row>
    <row r="1249" spans="2:7">
      <c r="B1249" s="526"/>
      <c r="C1249" s="526"/>
      <c r="G1249" s="2">
        <f t="shared" si="23"/>
        <v>329.90000000000015</v>
      </c>
    </row>
    <row r="1250" spans="2:7">
      <c r="B1250" s="526"/>
      <c r="C1250" s="526"/>
      <c r="G1250" s="2">
        <f t="shared" si="23"/>
        <v>329.90000000000015</v>
      </c>
    </row>
    <row r="1251" spans="2:7">
      <c r="B1251" s="526"/>
      <c r="C1251" s="526"/>
      <c r="G1251" s="2">
        <f t="shared" si="23"/>
        <v>329.90000000000015</v>
      </c>
    </row>
    <row r="1252" spans="2:7">
      <c r="B1252" s="526"/>
      <c r="C1252" s="526"/>
      <c r="G1252" s="2">
        <f t="shared" si="23"/>
        <v>329.90000000000015</v>
      </c>
    </row>
    <row r="1253" spans="2:7">
      <c r="B1253" s="526"/>
      <c r="C1253" s="526"/>
      <c r="G1253" s="2">
        <f t="shared" si="23"/>
        <v>329.90000000000015</v>
      </c>
    </row>
    <row r="1254" spans="2:7">
      <c r="B1254" s="526"/>
      <c r="C1254" s="526"/>
      <c r="G1254" s="2">
        <f t="shared" si="23"/>
        <v>329.90000000000015</v>
      </c>
    </row>
    <row r="1255" spans="2:7">
      <c r="B1255" s="526"/>
      <c r="C1255" s="526"/>
      <c r="G1255" s="2">
        <f t="shared" si="23"/>
        <v>329.90000000000015</v>
      </c>
    </row>
    <row r="1256" spans="2:7">
      <c r="B1256" s="526"/>
      <c r="C1256" s="526"/>
      <c r="G1256" s="2">
        <f t="shared" si="23"/>
        <v>329.90000000000015</v>
      </c>
    </row>
    <row r="1257" spans="2:7">
      <c r="B1257" s="526"/>
      <c r="C1257" s="526"/>
      <c r="G1257" s="2">
        <f t="shared" si="23"/>
        <v>329.90000000000015</v>
      </c>
    </row>
    <row r="1258" spans="2:7">
      <c r="B1258" s="526"/>
      <c r="C1258" s="526"/>
      <c r="G1258" s="2">
        <f t="shared" si="23"/>
        <v>329.90000000000015</v>
      </c>
    </row>
    <row r="1259" spans="2:7">
      <c r="B1259" s="526"/>
      <c r="C1259" s="526"/>
      <c r="G1259" s="2">
        <f t="shared" si="23"/>
        <v>329.90000000000015</v>
      </c>
    </row>
    <row r="1260" spans="2:7">
      <c r="B1260" s="526"/>
      <c r="C1260" s="526"/>
      <c r="G1260" s="2">
        <f t="shared" si="23"/>
        <v>329.90000000000015</v>
      </c>
    </row>
    <row r="1261" spans="2:7">
      <c r="B1261" s="526"/>
      <c r="C1261" s="526"/>
      <c r="G1261" s="2">
        <f t="shared" si="23"/>
        <v>329.90000000000015</v>
      </c>
    </row>
    <row r="1262" spans="2:7">
      <c r="B1262" s="526"/>
      <c r="C1262" s="526"/>
      <c r="G1262" s="2">
        <f t="shared" si="23"/>
        <v>329.90000000000015</v>
      </c>
    </row>
    <row r="1263" spans="2:7">
      <c r="B1263" s="526"/>
      <c r="C1263" s="526"/>
      <c r="G1263" s="2">
        <f t="shared" si="23"/>
        <v>329.90000000000015</v>
      </c>
    </row>
    <row r="1264" spans="2:7">
      <c r="B1264" s="526"/>
      <c r="C1264" s="526"/>
      <c r="G1264" s="2">
        <f t="shared" si="23"/>
        <v>329.90000000000015</v>
      </c>
    </row>
    <row r="1265" spans="2:7">
      <c r="B1265" s="526"/>
      <c r="C1265" s="526"/>
      <c r="G1265" s="2">
        <f t="shared" si="23"/>
        <v>329.90000000000015</v>
      </c>
    </row>
    <row r="1266" spans="2:7">
      <c r="B1266" s="526"/>
      <c r="C1266" s="526"/>
      <c r="G1266" s="2">
        <f t="shared" si="23"/>
        <v>329.90000000000015</v>
      </c>
    </row>
    <row r="1267" spans="2:7">
      <c r="B1267" s="526"/>
      <c r="C1267" s="526"/>
      <c r="G1267" s="2">
        <f t="shared" si="23"/>
        <v>329.90000000000015</v>
      </c>
    </row>
    <row r="1268" spans="2:7">
      <c r="B1268" s="526"/>
      <c r="C1268" s="526"/>
      <c r="G1268" s="2">
        <f t="shared" si="23"/>
        <v>329.90000000000015</v>
      </c>
    </row>
    <row r="1269" spans="2:7">
      <c r="B1269" s="526"/>
      <c r="C1269" s="526"/>
      <c r="G1269" s="2">
        <f t="shared" si="23"/>
        <v>329.90000000000015</v>
      </c>
    </row>
    <row r="1270" spans="2:7">
      <c r="B1270" s="526"/>
      <c r="C1270" s="526"/>
      <c r="G1270" s="2">
        <f t="shared" si="23"/>
        <v>329.90000000000015</v>
      </c>
    </row>
    <row r="1271" spans="2:7">
      <c r="B1271" s="526"/>
      <c r="C1271" s="526"/>
      <c r="G1271" s="2">
        <f t="shared" si="23"/>
        <v>329.90000000000015</v>
      </c>
    </row>
    <row r="1272" spans="2:7">
      <c r="B1272" s="526"/>
      <c r="C1272" s="526"/>
      <c r="G1272" s="2">
        <f t="shared" si="23"/>
        <v>329.90000000000015</v>
      </c>
    </row>
    <row r="1273" spans="2:7">
      <c r="B1273" s="526"/>
      <c r="C1273" s="526"/>
      <c r="G1273" s="2">
        <f t="shared" si="23"/>
        <v>329.90000000000015</v>
      </c>
    </row>
    <row r="1274" spans="2:7">
      <c r="B1274" s="526"/>
      <c r="C1274" s="526"/>
      <c r="G1274" s="2">
        <f t="shared" si="23"/>
        <v>329.90000000000015</v>
      </c>
    </row>
    <row r="1275" spans="2:7">
      <c r="B1275" s="526"/>
      <c r="C1275" s="526"/>
      <c r="G1275" s="2">
        <f t="shared" si="23"/>
        <v>329.90000000000015</v>
      </c>
    </row>
    <row r="1276" spans="2:7">
      <c r="B1276" s="526"/>
      <c r="C1276" s="526"/>
      <c r="G1276" s="2">
        <f t="shared" si="23"/>
        <v>329.90000000000015</v>
      </c>
    </row>
    <row r="1277" spans="2:7">
      <c r="B1277" s="526"/>
      <c r="C1277" s="526"/>
      <c r="G1277" s="2">
        <f t="shared" si="23"/>
        <v>329.90000000000015</v>
      </c>
    </row>
    <row r="1278" spans="2:7">
      <c r="B1278" s="526"/>
      <c r="C1278" s="526"/>
      <c r="G1278" s="2">
        <f t="shared" si="23"/>
        <v>329.90000000000015</v>
      </c>
    </row>
    <row r="1279" spans="2:7">
      <c r="B1279" s="526"/>
      <c r="C1279" s="526"/>
      <c r="G1279" s="2">
        <f t="shared" si="23"/>
        <v>329.90000000000015</v>
      </c>
    </row>
    <row r="1280" spans="2:7">
      <c r="B1280" s="526"/>
      <c r="C1280" s="526"/>
      <c r="G1280" s="2">
        <f t="shared" si="23"/>
        <v>329.90000000000015</v>
      </c>
    </row>
    <row r="1281" spans="2:7">
      <c r="B1281" s="526"/>
      <c r="C1281" s="526"/>
      <c r="G1281" s="2">
        <f t="shared" si="23"/>
        <v>329.90000000000015</v>
      </c>
    </row>
    <row r="1282" spans="2:7">
      <c r="B1282" s="526"/>
      <c r="C1282" s="526"/>
      <c r="G1282" s="2">
        <f t="shared" si="23"/>
        <v>329.90000000000015</v>
      </c>
    </row>
    <row r="1283" spans="2:7">
      <c r="B1283" s="526"/>
      <c r="C1283" s="526"/>
      <c r="G1283" s="2">
        <f t="shared" si="23"/>
        <v>329.90000000000015</v>
      </c>
    </row>
    <row r="1284" spans="2:7">
      <c r="B1284" s="526"/>
      <c r="C1284" s="526"/>
      <c r="G1284" s="2">
        <f t="shared" si="23"/>
        <v>329.90000000000015</v>
      </c>
    </row>
    <row r="1285" spans="2:7">
      <c r="B1285" s="526"/>
      <c r="C1285" s="526"/>
      <c r="G1285" s="2">
        <f t="shared" si="23"/>
        <v>329.90000000000015</v>
      </c>
    </row>
    <row r="1286" spans="2:7">
      <c r="B1286" s="526"/>
      <c r="C1286" s="526"/>
      <c r="G1286" s="2">
        <f t="shared" si="23"/>
        <v>329.90000000000015</v>
      </c>
    </row>
    <row r="1287" spans="2:7">
      <c r="B1287" s="526"/>
      <c r="C1287" s="526"/>
      <c r="G1287" s="2">
        <f t="shared" si="23"/>
        <v>329.90000000000015</v>
      </c>
    </row>
    <row r="1288" spans="2:7">
      <c r="B1288" s="526"/>
      <c r="C1288" s="526"/>
      <c r="G1288" s="2">
        <f t="shared" si="23"/>
        <v>329.90000000000015</v>
      </c>
    </row>
    <row r="1289" spans="2:7">
      <c r="B1289" s="526"/>
      <c r="C1289" s="526"/>
      <c r="G1289" s="2">
        <f t="shared" si="23"/>
        <v>329.90000000000015</v>
      </c>
    </row>
    <row r="1290" spans="2:7">
      <c r="B1290" s="526"/>
      <c r="C1290" s="526"/>
      <c r="G1290" s="2">
        <f t="shared" si="23"/>
        <v>329.90000000000015</v>
      </c>
    </row>
    <row r="1291" spans="2:7">
      <c r="B1291" s="526"/>
      <c r="C1291" s="526"/>
      <c r="G1291" s="2">
        <f t="shared" si="23"/>
        <v>329.90000000000015</v>
      </c>
    </row>
    <row r="1292" spans="2:7">
      <c r="B1292" s="526"/>
      <c r="C1292" s="526"/>
      <c r="G1292" s="2">
        <f t="shared" si="23"/>
        <v>329.90000000000015</v>
      </c>
    </row>
    <row r="1293" spans="2:7">
      <c r="B1293" s="526"/>
      <c r="C1293" s="526"/>
      <c r="G1293" s="2">
        <f t="shared" si="23"/>
        <v>329.90000000000015</v>
      </c>
    </row>
    <row r="1294" spans="2:7">
      <c r="B1294" s="526"/>
      <c r="C1294" s="526"/>
      <c r="G1294" s="2">
        <f t="shared" si="23"/>
        <v>329.90000000000015</v>
      </c>
    </row>
    <row r="1295" spans="2:7">
      <c r="B1295" s="526"/>
      <c r="C1295" s="526"/>
      <c r="G1295" s="2">
        <f t="shared" si="23"/>
        <v>329.90000000000015</v>
      </c>
    </row>
    <row r="1296" spans="2:7">
      <c r="B1296" s="526"/>
      <c r="C1296" s="526"/>
      <c r="G1296" s="2">
        <f t="shared" ref="G1296:G1311" si="24">+G1295+E1296-F1296</f>
        <v>329.90000000000015</v>
      </c>
    </row>
    <row r="1297" spans="2:7">
      <c r="B1297" s="526"/>
      <c r="C1297" s="526"/>
      <c r="G1297" s="2">
        <f t="shared" si="24"/>
        <v>329.90000000000015</v>
      </c>
    </row>
    <row r="1298" spans="2:7">
      <c r="B1298" s="526"/>
      <c r="C1298" s="526"/>
      <c r="G1298" s="2">
        <f t="shared" si="24"/>
        <v>329.90000000000015</v>
      </c>
    </row>
    <row r="1299" spans="2:7">
      <c r="B1299" s="526"/>
      <c r="C1299" s="526"/>
      <c r="G1299" s="2">
        <f t="shared" si="24"/>
        <v>329.90000000000015</v>
      </c>
    </row>
    <row r="1300" spans="2:7">
      <c r="B1300" s="526"/>
      <c r="C1300" s="526"/>
      <c r="G1300" s="2">
        <f t="shared" si="24"/>
        <v>329.90000000000015</v>
      </c>
    </row>
    <row r="1301" spans="2:7">
      <c r="B1301" s="526"/>
      <c r="C1301" s="526"/>
      <c r="G1301" s="2">
        <f t="shared" si="24"/>
        <v>329.90000000000015</v>
      </c>
    </row>
    <row r="1302" spans="2:7">
      <c r="B1302" s="526"/>
      <c r="C1302" s="526"/>
      <c r="G1302" s="2">
        <f t="shared" si="24"/>
        <v>329.90000000000015</v>
      </c>
    </row>
    <row r="1303" spans="2:7">
      <c r="B1303" s="526"/>
      <c r="C1303" s="526"/>
      <c r="G1303" s="2">
        <f t="shared" si="24"/>
        <v>329.90000000000015</v>
      </c>
    </row>
    <row r="1304" spans="2:7">
      <c r="B1304" s="526"/>
      <c r="C1304" s="526"/>
      <c r="G1304" s="2">
        <f t="shared" si="24"/>
        <v>329.90000000000015</v>
      </c>
    </row>
    <row r="1305" spans="2:7">
      <c r="B1305" s="526"/>
      <c r="C1305" s="526"/>
      <c r="G1305" s="2">
        <f t="shared" si="24"/>
        <v>329.90000000000015</v>
      </c>
    </row>
    <row r="1306" spans="2:7">
      <c r="B1306" s="526"/>
      <c r="C1306" s="526"/>
      <c r="G1306" s="2">
        <f t="shared" si="24"/>
        <v>329.90000000000015</v>
      </c>
    </row>
    <row r="1307" spans="2:7">
      <c r="B1307" s="526"/>
      <c r="C1307" s="526"/>
      <c r="G1307" s="2">
        <f t="shared" si="24"/>
        <v>329.90000000000015</v>
      </c>
    </row>
    <row r="1308" spans="2:7">
      <c r="B1308" s="526"/>
      <c r="C1308" s="526"/>
      <c r="G1308" s="2">
        <f t="shared" si="24"/>
        <v>329.90000000000015</v>
      </c>
    </row>
    <row r="1309" spans="2:7">
      <c r="B1309" s="526"/>
      <c r="C1309" s="526"/>
      <c r="G1309" s="2">
        <f t="shared" si="24"/>
        <v>329.90000000000015</v>
      </c>
    </row>
    <row r="1310" spans="2:7">
      <c r="B1310" s="526"/>
      <c r="C1310" s="526"/>
      <c r="G1310" s="2">
        <f t="shared" si="24"/>
        <v>329.90000000000015</v>
      </c>
    </row>
    <row r="1311" spans="2:7">
      <c r="B1311" s="526"/>
      <c r="C1311" s="526"/>
      <c r="G1311" s="2">
        <f t="shared" si="24"/>
        <v>329.90000000000015</v>
      </c>
    </row>
  </sheetData>
  <autoFilter ref="A4:G384" xr:uid="{00000000-0009-0000-0000-000018000000}"/>
  <mergeCells count="5">
    <mergeCell ref="B2:G2"/>
    <mergeCell ref="H519:K519"/>
    <mergeCell ref="I855:K855"/>
    <mergeCell ref="J898:L898"/>
    <mergeCell ref="I927:K927"/>
  </mergeCells>
  <phoneticPr fontId="27" type="noConversion"/>
  <pageMargins left="0" right="0"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R1344"/>
  <sheetViews>
    <sheetView topLeftCell="A1129" zoomScaleNormal="100" workbookViewId="0">
      <selection activeCell="E1100" sqref="E1100"/>
    </sheetView>
  </sheetViews>
  <sheetFormatPr defaultColWidth="11.42578125" defaultRowHeight="15"/>
  <cols>
    <col min="1" max="1" width="11.42578125" style="7"/>
    <col min="2" max="2" width="13.42578125" style="9" customWidth="1"/>
    <col min="3" max="3" width="14.28515625" style="9" customWidth="1"/>
    <col min="4" max="4" width="45.7109375" bestFit="1" customWidth="1"/>
    <col min="5" max="5" width="11.42578125" style="26"/>
    <col min="6" max="6" width="10" style="2" customWidth="1"/>
    <col min="8" max="8" width="8.28515625" customWidth="1"/>
    <col min="9" max="9" width="13.28515625" customWidth="1"/>
    <col min="10" max="10" width="23" bestFit="1" customWidth="1"/>
    <col min="11" max="11" width="16.7109375" style="26" customWidth="1"/>
  </cols>
  <sheetData>
    <row r="2" spans="1:7" ht="15.75">
      <c r="B2" s="577" t="s">
        <v>466</v>
      </c>
      <c r="C2" s="577"/>
      <c r="D2" s="577"/>
      <c r="E2" s="577"/>
      <c r="F2" s="577"/>
      <c r="G2" s="577"/>
    </row>
    <row r="4" spans="1:7" ht="45.75">
      <c r="A4" s="43" t="s">
        <v>1</v>
      </c>
      <c r="B4" s="528" t="s">
        <v>2</v>
      </c>
      <c r="C4" s="528" t="s">
        <v>3</v>
      </c>
      <c r="D4" s="528" t="s">
        <v>4</v>
      </c>
      <c r="E4" s="169" t="s">
        <v>5</v>
      </c>
      <c r="F4" s="13" t="s">
        <v>6</v>
      </c>
      <c r="G4" s="13" t="s">
        <v>7</v>
      </c>
    </row>
    <row r="5" spans="1:7">
      <c r="A5" s="44">
        <v>42736</v>
      </c>
      <c r="B5" s="525" t="s">
        <v>8</v>
      </c>
      <c r="C5" s="526"/>
      <c r="G5" s="2">
        <v>669.2</v>
      </c>
    </row>
    <row r="6" spans="1:7">
      <c r="A6" s="7">
        <v>42885</v>
      </c>
      <c r="B6" s="526">
        <v>12895</v>
      </c>
      <c r="C6" s="526" t="s">
        <v>9</v>
      </c>
      <c r="F6" s="2">
        <v>175.2</v>
      </c>
      <c r="G6" s="2">
        <f t="shared" ref="G6:G70" si="0">+G5+E6-F6</f>
        <v>494.00000000000006</v>
      </c>
    </row>
    <row r="7" spans="1:7">
      <c r="A7" s="7">
        <v>43388</v>
      </c>
      <c r="B7" s="526">
        <v>16312</v>
      </c>
      <c r="C7" s="526" t="s">
        <v>467</v>
      </c>
      <c r="F7" s="2">
        <v>494</v>
      </c>
      <c r="G7" s="2">
        <f t="shared" si="0"/>
        <v>0</v>
      </c>
    </row>
    <row r="8" spans="1:7">
      <c r="A8" s="44">
        <v>42766</v>
      </c>
      <c r="B8" s="525" t="s">
        <v>14</v>
      </c>
      <c r="C8" s="525" t="s">
        <v>15</v>
      </c>
      <c r="D8" t="s">
        <v>16</v>
      </c>
      <c r="E8" s="160">
        <v>86.5</v>
      </c>
      <c r="G8" s="2">
        <f t="shared" si="0"/>
        <v>86.5</v>
      </c>
    </row>
    <row r="9" spans="1:7">
      <c r="B9" s="526"/>
      <c r="C9" s="526"/>
      <c r="D9" t="s">
        <v>17</v>
      </c>
      <c r="E9" s="160">
        <v>2.7</v>
      </c>
      <c r="G9" s="2">
        <f t="shared" si="0"/>
        <v>89.2</v>
      </c>
    </row>
    <row r="10" spans="1:7">
      <c r="B10" s="526"/>
      <c r="C10" s="526"/>
      <c r="D10" t="s">
        <v>18</v>
      </c>
      <c r="E10" s="160">
        <v>60</v>
      </c>
      <c r="G10" s="2">
        <f t="shared" si="0"/>
        <v>149.19999999999999</v>
      </c>
    </row>
    <row r="11" spans="1:7">
      <c r="B11" s="526"/>
      <c r="C11" s="526"/>
      <c r="D11" t="s">
        <v>19</v>
      </c>
      <c r="E11" s="160">
        <v>2</v>
      </c>
      <c r="G11" s="2">
        <f t="shared" si="0"/>
        <v>151.19999999999999</v>
      </c>
    </row>
    <row r="12" spans="1:7">
      <c r="B12" s="526"/>
      <c r="C12" s="526"/>
      <c r="D12" t="s">
        <v>220</v>
      </c>
      <c r="E12" s="160">
        <v>90</v>
      </c>
      <c r="G12" s="2">
        <f t="shared" si="0"/>
        <v>241.2</v>
      </c>
    </row>
    <row r="13" spans="1:7">
      <c r="A13" s="7">
        <v>42885</v>
      </c>
      <c r="B13" s="526">
        <v>12895</v>
      </c>
      <c r="C13" s="526" t="s">
        <v>15</v>
      </c>
      <c r="D13" t="s">
        <v>17</v>
      </c>
      <c r="E13" s="160"/>
      <c r="F13" s="2">
        <v>2.7</v>
      </c>
      <c r="G13" s="2">
        <f t="shared" si="0"/>
        <v>238.5</v>
      </c>
    </row>
    <row r="14" spans="1:7">
      <c r="A14" s="7">
        <v>42885</v>
      </c>
      <c r="B14" s="526">
        <v>12895</v>
      </c>
      <c r="C14" s="526" t="s">
        <v>15</v>
      </c>
      <c r="D14" t="s">
        <v>16</v>
      </c>
      <c r="E14" s="160"/>
      <c r="F14" s="2">
        <v>86.5</v>
      </c>
      <c r="G14" s="2">
        <f t="shared" si="0"/>
        <v>152</v>
      </c>
    </row>
    <row r="15" spans="1:7">
      <c r="A15" s="7">
        <v>43388</v>
      </c>
      <c r="B15" s="526">
        <v>16312</v>
      </c>
      <c r="C15" s="526" t="s">
        <v>15</v>
      </c>
      <c r="D15" t="s">
        <v>18</v>
      </c>
      <c r="E15" s="160"/>
      <c r="F15" s="2">
        <v>60</v>
      </c>
      <c r="G15" s="2">
        <f t="shared" si="0"/>
        <v>92</v>
      </c>
    </row>
    <row r="16" spans="1:7">
      <c r="A16" s="7">
        <v>43388</v>
      </c>
      <c r="B16" s="526">
        <v>16312</v>
      </c>
      <c r="C16" s="526" t="s">
        <v>15</v>
      </c>
      <c r="D16" t="s">
        <v>19</v>
      </c>
      <c r="E16" s="160"/>
      <c r="F16" s="2">
        <v>2</v>
      </c>
      <c r="G16" s="2">
        <f t="shared" si="0"/>
        <v>90</v>
      </c>
    </row>
    <row r="17" spans="1:18">
      <c r="A17" s="7">
        <v>43388</v>
      </c>
      <c r="B17" s="526">
        <v>16312</v>
      </c>
      <c r="C17" s="526" t="s">
        <v>15</v>
      </c>
      <c r="D17" t="s">
        <v>220</v>
      </c>
      <c r="E17" s="160"/>
      <c r="F17" s="2">
        <v>90</v>
      </c>
      <c r="G17" s="2">
        <f t="shared" si="0"/>
        <v>0</v>
      </c>
    </row>
    <row r="18" spans="1:18">
      <c r="A18" s="44">
        <v>42794</v>
      </c>
      <c r="B18" s="525" t="s">
        <v>14</v>
      </c>
      <c r="C18" s="525" t="s">
        <v>20</v>
      </c>
      <c r="D18" t="s">
        <v>16</v>
      </c>
      <c r="E18" s="160">
        <v>88.9</v>
      </c>
      <c r="G18" s="2">
        <f t="shared" si="0"/>
        <v>88.9</v>
      </c>
    </row>
    <row r="19" spans="1:18">
      <c r="B19" s="526"/>
      <c r="C19" s="526"/>
      <c r="D19" t="s">
        <v>17</v>
      </c>
      <c r="E19" s="160">
        <v>2</v>
      </c>
      <c r="G19" s="2">
        <f t="shared" si="0"/>
        <v>90.9</v>
      </c>
      <c r="R19">
        <v>53.8</v>
      </c>
    </row>
    <row r="20" spans="1:18">
      <c r="B20" s="526"/>
      <c r="C20" s="526"/>
      <c r="D20" t="s">
        <v>18</v>
      </c>
      <c r="E20" s="160">
        <v>56</v>
      </c>
      <c r="G20" s="2">
        <f t="shared" si="0"/>
        <v>146.9</v>
      </c>
      <c r="R20">
        <v>10.4</v>
      </c>
    </row>
    <row r="21" spans="1:18">
      <c r="B21" s="526"/>
      <c r="C21" s="526"/>
      <c r="D21" t="s">
        <v>19</v>
      </c>
      <c r="E21" s="160">
        <v>2</v>
      </c>
      <c r="G21" s="2">
        <f t="shared" si="0"/>
        <v>148.9</v>
      </c>
    </row>
    <row r="22" spans="1:18">
      <c r="B22" s="526"/>
      <c r="C22" s="526"/>
      <c r="D22" t="s">
        <v>21</v>
      </c>
      <c r="E22" s="160">
        <v>85</v>
      </c>
      <c r="G22" s="2">
        <f t="shared" si="0"/>
        <v>233.9</v>
      </c>
    </row>
    <row r="23" spans="1:18">
      <c r="B23" s="526"/>
      <c r="C23" s="526"/>
      <c r="D23" t="s">
        <v>220</v>
      </c>
      <c r="E23" s="160">
        <v>90</v>
      </c>
      <c r="G23" s="2">
        <f t="shared" si="0"/>
        <v>323.89999999999998</v>
      </c>
    </row>
    <row r="24" spans="1:18">
      <c r="A24" s="7">
        <v>42885</v>
      </c>
      <c r="B24" s="526">
        <v>12895</v>
      </c>
      <c r="C24" s="526" t="s">
        <v>20</v>
      </c>
      <c r="D24" t="s">
        <v>17</v>
      </c>
      <c r="E24" s="160"/>
      <c r="F24" s="2">
        <v>2</v>
      </c>
      <c r="G24" s="2">
        <f t="shared" si="0"/>
        <v>321.89999999999998</v>
      </c>
    </row>
    <row r="25" spans="1:18">
      <c r="A25" s="7">
        <v>42885</v>
      </c>
      <c r="B25" s="526">
        <v>12895</v>
      </c>
      <c r="C25" s="526" t="s">
        <v>20</v>
      </c>
      <c r="D25" t="s">
        <v>16</v>
      </c>
      <c r="E25" s="160"/>
      <c r="F25" s="2">
        <v>88.9</v>
      </c>
      <c r="G25" s="2">
        <f t="shared" si="0"/>
        <v>232.99999999999997</v>
      </c>
    </row>
    <row r="26" spans="1:18">
      <c r="A26" s="7">
        <v>43388</v>
      </c>
      <c r="B26" s="526">
        <v>16312</v>
      </c>
      <c r="C26" s="526" t="s">
        <v>20</v>
      </c>
      <c r="D26" t="s">
        <v>18</v>
      </c>
      <c r="E26" s="160"/>
      <c r="F26" s="2">
        <v>56</v>
      </c>
      <c r="G26" s="2">
        <f t="shared" si="0"/>
        <v>176.99999999999997</v>
      </c>
    </row>
    <row r="27" spans="1:18">
      <c r="A27" s="7">
        <v>43388</v>
      </c>
      <c r="B27" s="526">
        <v>16312</v>
      </c>
      <c r="C27" s="526" t="s">
        <v>20</v>
      </c>
      <c r="D27" t="s">
        <v>19</v>
      </c>
      <c r="E27" s="160"/>
      <c r="F27" s="2">
        <v>2</v>
      </c>
      <c r="G27" s="2">
        <f t="shared" si="0"/>
        <v>174.99999999999997</v>
      </c>
    </row>
    <row r="28" spans="1:18">
      <c r="A28" s="7">
        <v>43388</v>
      </c>
      <c r="B28" s="526">
        <v>16312</v>
      </c>
      <c r="C28" s="526" t="s">
        <v>20</v>
      </c>
      <c r="D28" t="s">
        <v>220</v>
      </c>
      <c r="E28" s="160"/>
      <c r="F28" s="2">
        <v>90</v>
      </c>
      <c r="G28" s="2">
        <f t="shared" si="0"/>
        <v>84.999999999999972</v>
      </c>
    </row>
    <row r="29" spans="1:18">
      <c r="A29" s="7">
        <v>43388</v>
      </c>
      <c r="B29" s="526">
        <v>16312</v>
      </c>
      <c r="C29" s="526" t="s">
        <v>20</v>
      </c>
      <c r="D29" t="s">
        <v>21</v>
      </c>
      <c r="E29" s="160"/>
      <c r="F29" s="2">
        <v>85</v>
      </c>
      <c r="G29" s="2">
        <f t="shared" si="0"/>
        <v>0</v>
      </c>
    </row>
    <row r="30" spans="1:18">
      <c r="A30" s="44">
        <v>42825</v>
      </c>
      <c r="B30" s="525" t="s">
        <v>14</v>
      </c>
      <c r="C30" s="525" t="s">
        <v>23</v>
      </c>
      <c r="D30" t="s">
        <v>16</v>
      </c>
      <c r="E30" s="160">
        <v>94.3</v>
      </c>
      <c r="G30" s="2">
        <f t="shared" si="0"/>
        <v>94.3</v>
      </c>
    </row>
    <row r="31" spans="1:18">
      <c r="B31" s="526"/>
      <c r="C31" s="526"/>
      <c r="D31" t="s">
        <v>17</v>
      </c>
      <c r="E31" s="160">
        <v>2</v>
      </c>
      <c r="G31" s="2">
        <f t="shared" si="0"/>
        <v>96.3</v>
      </c>
    </row>
    <row r="32" spans="1:18">
      <c r="B32" s="526"/>
      <c r="C32" s="526"/>
      <c r="D32" t="s">
        <v>18</v>
      </c>
      <c r="E32" s="160">
        <v>60</v>
      </c>
      <c r="G32" s="2">
        <f t="shared" si="0"/>
        <v>156.30000000000001</v>
      </c>
    </row>
    <row r="33" spans="1:7">
      <c r="B33" s="526"/>
      <c r="C33" s="526"/>
      <c r="D33" t="s">
        <v>19</v>
      </c>
      <c r="E33" s="160">
        <v>2</v>
      </c>
      <c r="G33" s="2">
        <f t="shared" si="0"/>
        <v>158.30000000000001</v>
      </c>
    </row>
    <row r="34" spans="1:7">
      <c r="B34" s="526"/>
      <c r="C34" s="526"/>
      <c r="D34" t="s">
        <v>220</v>
      </c>
      <c r="E34" s="160">
        <v>90</v>
      </c>
      <c r="G34" s="2">
        <f t="shared" si="0"/>
        <v>248.3</v>
      </c>
    </row>
    <row r="35" spans="1:7">
      <c r="A35" s="7">
        <v>42885</v>
      </c>
      <c r="B35" s="526">
        <v>12895</v>
      </c>
      <c r="C35" s="526" t="s">
        <v>23</v>
      </c>
      <c r="D35" t="s">
        <v>17</v>
      </c>
      <c r="E35" s="160"/>
      <c r="F35" s="2">
        <v>2</v>
      </c>
      <c r="G35" s="2">
        <f t="shared" si="0"/>
        <v>246.3</v>
      </c>
    </row>
    <row r="36" spans="1:7">
      <c r="A36" s="7">
        <v>42885</v>
      </c>
      <c r="B36" s="526">
        <v>12895</v>
      </c>
      <c r="C36" s="526" t="s">
        <v>23</v>
      </c>
      <c r="D36" t="s">
        <v>16</v>
      </c>
      <c r="E36" s="160"/>
      <c r="F36" s="2">
        <v>94.3</v>
      </c>
      <c r="G36" s="2">
        <f t="shared" si="0"/>
        <v>152</v>
      </c>
    </row>
    <row r="37" spans="1:7">
      <c r="A37" s="7">
        <v>43388</v>
      </c>
      <c r="B37" s="526">
        <v>16313</v>
      </c>
      <c r="C37" s="526" t="s">
        <v>23</v>
      </c>
      <c r="D37" t="s">
        <v>18</v>
      </c>
      <c r="E37" s="160"/>
      <c r="F37" s="2">
        <v>60</v>
      </c>
      <c r="G37" s="2">
        <f t="shared" si="0"/>
        <v>92</v>
      </c>
    </row>
    <row r="38" spans="1:7">
      <c r="A38" s="7">
        <v>43388</v>
      </c>
      <c r="B38" s="526">
        <v>16313</v>
      </c>
      <c r="C38" s="526" t="s">
        <v>23</v>
      </c>
      <c r="D38" t="s">
        <v>19</v>
      </c>
      <c r="E38" s="160"/>
      <c r="F38" s="2">
        <v>2</v>
      </c>
      <c r="G38" s="2">
        <f t="shared" si="0"/>
        <v>90</v>
      </c>
    </row>
    <row r="39" spans="1:7">
      <c r="A39" s="7">
        <v>43388</v>
      </c>
      <c r="B39" s="526">
        <v>16313</v>
      </c>
      <c r="C39" s="526" t="s">
        <v>23</v>
      </c>
      <c r="D39" t="s">
        <v>220</v>
      </c>
      <c r="E39" s="160"/>
      <c r="F39" s="2">
        <v>90</v>
      </c>
      <c r="G39" s="2">
        <f t="shared" si="0"/>
        <v>0</v>
      </c>
    </row>
    <row r="40" spans="1:7">
      <c r="A40" s="44">
        <v>42855</v>
      </c>
      <c r="B40" s="525" t="s">
        <v>14</v>
      </c>
      <c r="C40" s="525" t="s">
        <v>24</v>
      </c>
      <c r="D40" t="s">
        <v>16</v>
      </c>
      <c r="E40" s="160">
        <v>97</v>
      </c>
      <c r="G40" s="2">
        <f t="shared" si="0"/>
        <v>97</v>
      </c>
    </row>
    <row r="41" spans="1:7">
      <c r="B41" s="526"/>
      <c r="C41" s="526"/>
      <c r="D41" t="s">
        <v>17</v>
      </c>
      <c r="E41" s="160">
        <v>2</v>
      </c>
      <c r="G41" s="2">
        <f t="shared" si="0"/>
        <v>99</v>
      </c>
    </row>
    <row r="42" spans="1:7">
      <c r="B42" s="526"/>
      <c r="C42" s="526"/>
      <c r="D42" t="s">
        <v>18</v>
      </c>
      <c r="E42" s="160">
        <v>60</v>
      </c>
      <c r="G42" s="2">
        <f t="shared" si="0"/>
        <v>159</v>
      </c>
    </row>
    <row r="43" spans="1:7">
      <c r="B43" s="526"/>
      <c r="C43" s="526"/>
      <c r="D43" t="s">
        <v>19</v>
      </c>
      <c r="E43" s="160">
        <v>2</v>
      </c>
      <c r="G43" s="2">
        <f t="shared" si="0"/>
        <v>161</v>
      </c>
    </row>
    <row r="44" spans="1:7">
      <c r="B44" s="526"/>
      <c r="C44" s="526"/>
      <c r="D44" t="s">
        <v>468</v>
      </c>
      <c r="E44" s="160">
        <v>60</v>
      </c>
      <c r="G44" s="2">
        <f t="shared" si="0"/>
        <v>221</v>
      </c>
    </row>
    <row r="45" spans="1:7">
      <c r="B45" s="526"/>
      <c r="C45" s="526"/>
      <c r="D45" t="s">
        <v>220</v>
      </c>
      <c r="E45" s="160">
        <v>90</v>
      </c>
      <c r="G45" s="2">
        <f t="shared" si="0"/>
        <v>311</v>
      </c>
    </row>
    <row r="46" spans="1:7">
      <c r="A46" s="7">
        <v>42885</v>
      </c>
      <c r="B46" s="526">
        <v>12895</v>
      </c>
      <c r="C46" s="526" t="s">
        <v>24</v>
      </c>
      <c r="D46" t="s">
        <v>17</v>
      </c>
      <c r="E46" s="160"/>
      <c r="F46" s="2">
        <v>2</v>
      </c>
      <c r="G46" s="2">
        <f t="shared" si="0"/>
        <v>309</v>
      </c>
    </row>
    <row r="47" spans="1:7">
      <c r="A47" s="7">
        <v>42885</v>
      </c>
      <c r="B47" s="526">
        <v>12895</v>
      </c>
      <c r="C47" s="526" t="s">
        <v>24</v>
      </c>
      <c r="D47" t="s">
        <v>468</v>
      </c>
      <c r="F47" s="11">
        <v>60</v>
      </c>
      <c r="G47" s="2">
        <f t="shared" si="0"/>
        <v>249</v>
      </c>
    </row>
    <row r="48" spans="1:7">
      <c r="A48" s="7">
        <v>42885</v>
      </c>
      <c r="B48" s="526">
        <v>12895</v>
      </c>
      <c r="C48" s="526" t="s">
        <v>24</v>
      </c>
      <c r="D48" t="s">
        <v>16</v>
      </c>
      <c r="F48" s="11">
        <v>97</v>
      </c>
      <c r="G48" s="2">
        <f t="shared" si="0"/>
        <v>152</v>
      </c>
    </row>
    <row r="49" spans="1:7">
      <c r="A49" s="7">
        <v>43388</v>
      </c>
      <c r="B49" s="526">
        <v>16313</v>
      </c>
      <c r="C49" s="526" t="s">
        <v>24</v>
      </c>
      <c r="D49" t="s">
        <v>18</v>
      </c>
      <c r="F49" s="11">
        <v>60</v>
      </c>
      <c r="G49" s="2">
        <f t="shared" si="0"/>
        <v>92</v>
      </c>
    </row>
    <row r="50" spans="1:7">
      <c r="A50" s="7">
        <v>43388</v>
      </c>
      <c r="B50" s="526">
        <v>16313</v>
      </c>
      <c r="C50" s="526" t="s">
        <v>24</v>
      </c>
      <c r="D50" t="s">
        <v>19</v>
      </c>
      <c r="F50" s="11">
        <v>2</v>
      </c>
      <c r="G50" s="2">
        <f t="shared" si="0"/>
        <v>90</v>
      </c>
    </row>
    <row r="51" spans="1:7">
      <c r="A51" s="7">
        <v>43388</v>
      </c>
      <c r="B51" s="526">
        <v>16313</v>
      </c>
      <c r="C51" s="526" t="s">
        <v>24</v>
      </c>
      <c r="D51" t="s">
        <v>220</v>
      </c>
      <c r="F51" s="11">
        <v>90</v>
      </c>
      <c r="G51" s="2">
        <f t="shared" si="0"/>
        <v>0</v>
      </c>
    </row>
    <row r="52" spans="1:7">
      <c r="A52" s="44">
        <v>42886</v>
      </c>
      <c r="B52" s="525" t="s">
        <v>14</v>
      </c>
      <c r="C52" s="525" t="s">
        <v>25</v>
      </c>
      <c r="D52" t="s">
        <v>16</v>
      </c>
      <c r="E52" s="160">
        <v>71.5</v>
      </c>
      <c r="G52" s="2">
        <f t="shared" si="0"/>
        <v>71.5</v>
      </c>
    </row>
    <row r="53" spans="1:7">
      <c r="B53" s="526"/>
      <c r="C53" s="526"/>
      <c r="D53" t="s">
        <v>17</v>
      </c>
      <c r="E53" s="160">
        <v>2</v>
      </c>
      <c r="G53" s="2">
        <f t="shared" si="0"/>
        <v>73.5</v>
      </c>
    </row>
    <row r="54" spans="1:7">
      <c r="B54" s="526"/>
      <c r="C54" s="526"/>
      <c r="D54" t="s">
        <v>18</v>
      </c>
      <c r="E54" s="160">
        <v>60</v>
      </c>
      <c r="G54" s="2">
        <f t="shared" si="0"/>
        <v>133.5</v>
      </c>
    </row>
    <row r="55" spans="1:7">
      <c r="B55" s="526"/>
      <c r="C55" s="526"/>
      <c r="D55" t="s">
        <v>19</v>
      </c>
      <c r="E55" s="160">
        <v>2</v>
      </c>
      <c r="G55" s="2">
        <f t="shared" si="0"/>
        <v>135.5</v>
      </c>
    </row>
    <row r="56" spans="1:7">
      <c r="B56" s="526"/>
      <c r="C56" s="526"/>
      <c r="D56" t="s">
        <v>220</v>
      </c>
      <c r="E56" s="160">
        <v>90</v>
      </c>
      <c r="G56" s="2">
        <f t="shared" si="0"/>
        <v>225.5</v>
      </c>
    </row>
    <row r="57" spans="1:7">
      <c r="A57" s="7">
        <v>42985</v>
      </c>
      <c r="B57" s="526">
        <v>13520</v>
      </c>
      <c r="C57" s="526" t="s">
        <v>25</v>
      </c>
      <c r="D57" t="s">
        <v>16</v>
      </c>
      <c r="F57" s="11">
        <v>71.5</v>
      </c>
      <c r="G57" s="2">
        <f t="shared" si="0"/>
        <v>154</v>
      </c>
    </row>
    <row r="58" spans="1:7">
      <c r="A58" s="7">
        <v>42985</v>
      </c>
      <c r="B58" s="526">
        <v>13520</v>
      </c>
      <c r="C58" s="526" t="s">
        <v>25</v>
      </c>
      <c r="D58" t="s">
        <v>17</v>
      </c>
      <c r="F58" s="11">
        <v>2</v>
      </c>
      <c r="G58" s="2">
        <f t="shared" si="0"/>
        <v>152</v>
      </c>
    </row>
    <row r="59" spans="1:7">
      <c r="A59" s="7">
        <v>43388</v>
      </c>
      <c r="B59" s="526">
        <v>16313</v>
      </c>
      <c r="C59" s="526" t="s">
        <v>25</v>
      </c>
      <c r="D59" t="s">
        <v>18</v>
      </c>
      <c r="F59" s="11">
        <v>60</v>
      </c>
      <c r="G59" s="2">
        <f t="shared" si="0"/>
        <v>92</v>
      </c>
    </row>
    <row r="60" spans="1:7">
      <c r="A60" s="7">
        <v>43388</v>
      </c>
      <c r="B60" s="526">
        <v>16313</v>
      </c>
      <c r="C60" s="526" t="s">
        <v>25</v>
      </c>
      <c r="D60" t="s">
        <v>19</v>
      </c>
      <c r="F60" s="11">
        <v>2</v>
      </c>
      <c r="G60" s="2">
        <f t="shared" si="0"/>
        <v>90</v>
      </c>
    </row>
    <row r="61" spans="1:7">
      <c r="A61" s="7">
        <v>43388</v>
      </c>
      <c r="B61" s="526">
        <v>16313</v>
      </c>
      <c r="C61" s="526" t="s">
        <v>25</v>
      </c>
      <c r="D61" t="s">
        <v>220</v>
      </c>
      <c r="F61" s="11">
        <v>90</v>
      </c>
      <c r="G61" s="2">
        <f t="shared" si="0"/>
        <v>0</v>
      </c>
    </row>
    <row r="62" spans="1:7">
      <c r="A62" s="44">
        <v>42916</v>
      </c>
      <c r="B62" s="525" t="s">
        <v>14</v>
      </c>
      <c r="C62" s="525" t="s">
        <v>26</v>
      </c>
      <c r="D62" t="s">
        <v>16</v>
      </c>
      <c r="E62" s="160">
        <v>70.2</v>
      </c>
      <c r="G62" s="2">
        <f t="shared" si="0"/>
        <v>70.2</v>
      </c>
    </row>
    <row r="63" spans="1:7">
      <c r="B63" s="526"/>
      <c r="C63" s="526"/>
      <c r="D63" t="s">
        <v>17</v>
      </c>
      <c r="E63" s="160">
        <v>2</v>
      </c>
      <c r="G63" s="2">
        <f t="shared" si="0"/>
        <v>72.2</v>
      </c>
    </row>
    <row r="64" spans="1:7">
      <c r="B64" s="526"/>
      <c r="C64" s="526"/>
      <c r="D64" t="s">
        <v>18</v>
      </c>
      <c r="E64" s="160">
        <v>60</v>
      </c>
      <c r="G64" s="2">
        <f t="shared" si="0"/>
        <v>132.19999999999999</v>
      </c>
    </row>
    <row r="65" spans="1:7">
      <c r="B65" s="526"/>
      <c r="C65" s="526"/>
      <c r="D65" t="s">
        <v>19</v>
      </c>
      <c r="E65" s="160">
        <v>2</v>
      </c>
      <c r="G65" s="2">
        <f t="shared" si="0"/>
        <v>134.19999999999999</v>
      </c>
    </row>
    <row r="66" spans="1:7">
      <c r="B66" s="526"/>
      <c r="C66" s="526"/>
      <c r="D66" t="s">
        <v>220</v>
      </c>
      <c r="E66" s="160">
        <v>90</v>
      </c>
      <c r="G66" s="2">
        <f t="shared" si="0"/>
        <v>224.2</v>
      </c>
    </row>
    <row r="67" spans="1:7">
      <c r="A67" s="7">
        <v>42985</v>
      </c>
      <c r="B67" s="526">
        <v>13520</v>
      </c>
      <c r="C67" s="526" t="s">
        <v>26</v>
      </c>
      <c r="D67" t="s">
        <v>16</v>
      </c>
      <c r="E67" s="160"/>
      <c r="F67" s="2">
        <v>70.2</v>
      </c>
      <c r="G67" s="2">
        <f t="shared" si="0"/>
        <v>154</v>
      </c>
    </row>
    <row r="68" spans="1:7">
      <c r="A68" s="7">
        <v>42985</v>
      </c>
      <c r="B68" s="526">
        <v>13520</v>
      </c>
      <c r="C68" s="526" t="s">
        <v>26</v>
      </c>
      <c r="D68" t="s">
        <v>17</v>
      </c>
      <c r="E68" s="160"/>
      <c r="F68" s="2">
        <v>2</v>
      </c>
      <c r="G68" s="2">
        <f t="shared" si="0"/>
        <v>152</v>
      </c>
    </row>
    <row r="69" spans="1:7">
      <c r="A69" s="7">
        <v>43388</v>
      </c>
      <c r="B69" s="526">
        <v>16314</v>
      </c>
      <c r="C69" s="526" t="s">
        <v>26</v>
      </c>
      <c r="D69" t="s">
        <v>220</v>
      </c>
      <c r="E69" s="160"/>
      <c r="F69" s="2">
        <v>80</v>
      </c>
      <c r="G69" s="2">
        <f t="shared" si="0"/>
        <v>72</v>
      </c>
    </row>
    <row r="70" spans="1:7">
      <c r="A70" s="7">
        <v>43470</v>
      </c>
      <c r="B70" s="526">
        <v>16834</v>
      </c>
      <c r="C70" s="526" t="s">
        <v>26</v>
      </c>
      <c r="D70" t="s">
        <v>18</v>
      </c>
      <c r="E70" s="160"/>
      <c r="F70" s="2">
        <v>60</v>
      </c>
      <c r="G70" s="2">
        <f t="shared" si="0"/>
        <v>12</v>
      </c>
    </row>
    <row r="71" spans="1:7">
      <c r="A71" s="7">
        <v>43470</v>
      </c>
      <c r="B71" s="526">
        <v>16834</v>
      </c>
      <c r="C71" s="526" t="s">
        <v>26</v>
      </c>
      <c r="D71" t="s">
        <v>19</v>
      </c>
      <c r="E71" s="160"/>
      <c r="F71" s="2">
        <v>2</v>
      </c>
      <c r="G71" s="2">
        <f t="shared" ref="G71:G134" si="1">+G70+E71-F71</f>
        <v>10</v>
      </c>
    </row>
    <row r="72" spans="1:7">
      <c r="A72" s="7">
        <v>43470</v>
      </c>
      <c r="B72" s="526">
        <v>16834</v>
      </c>
      <c r="C72" s="526" t="s">
        <v>26</v>
      </c>
      <c r="D72" t="s">
        <v>220</v>
      </c>
      <c r="E72" s="160"/>
      <c r="F72" s="2">
        <v>10</v>
      </c>
      <c r="G72" s="2">
        <f t="shared" si="1"/>
        <v>0</v>
      </c>
    </row>
    <row r="73" spans="1:7">
      <c r="A73" s="44">
        <v>42947</v>
      </c>
      <c r="B73" s="525" t="s">
        <v>14</v>
      </c>
      <c r="C73" s="525" t="s">
        <v>27</v>
      </c>
      <c r="D73" t="s">
        <v>16</v>
      </c>
      <c r="E73" s="160">
        <v>65.099999999999994</v>
      </c>
      <c r="G73" s="2">
        <f t="shared" si="1"/>
        <v>65.099999999999994</v>
      </c>
    </row>
    <row r="74" spans="1:7">
      <c r="B74" s="526"/>
      <c r="C74" s="526"/>
      <c r="D74" t="s">
        <v>17</v>
      </c>
      <c r="E74" s="160">
        <v>2</v>
      </c>
      <c r="G74" s="2">
        <f t="shared" si="1"/>
        <v>67.099999999999994</v>
      </c>
    </row>
    <row r="75" spans="1:7">
      <c r="B75" s="526"/>
      <c r="C75" s="526"/>
      <c r="D75" t="s">
        <v>18</v>
      </c>
      <c r="E75" s="160">
        <v>60</v>
      </c>
      <c r="G75" s="2">
        <f t="shared" si="1"/>
        <v>127.1</v>
      </c>
    </row>
    <row r="76" spans="1:7">
      <c r="B76" s="526"/>
      <c r="C76" s="526"/>
      <c r="D76" t="s">
        <v>19</v>
      </c>
      <c r="E76" s="160">
        <v>2</v>
      </c>
      <c r="G76" s="2">
        <f t="shared" si="1"/>
        <v>129.1</v>
      </c>
    </row>
    <row r="77" spans="1:7">
      <c r="B77" s="526"/>
      <c r="C77" s="526"/>
      <c r="D77" t="s">
        <v>220</v>
      </c>
      <c r="E77" s="160">
        <v>90</v>
      </c>
      <c r="G77" s="2">
        <f t="shared" si="1"/>
        <v>219.1</v>
      </c>
    </row>
    <row r="78" spans="1:7">
      <c r="A78" s="7">
        <v>42985</v>
      </c>
      <c r="B78" s="526">
        <v>13520</v>
      </c>
      <c r="C78" s="526" t="s">
        <v>27</v>
      </c>
      <c r="D78" t="s">
        <v>16</v>
      </c>
      <c r="E78" s="160"/>
      <c r="F78" s="2">
        <v>65.099999999999994</v>
      </c>
      <c r="G78" s="2">
        <f t="shared" si="1"/>
        <v>154</v>
      </c>
    </row>
    <row r="79" spans="1:7">
      <c r="A79" s="7">
        <v>42985</v>
      </c>
      <c r="B79" s="526">
        <v>13520</v>
      </c>
      <c r="C79" s="526" t="s">
        <v>27</v>
      </c>
      <c r="D79" t="s">
        <v>17</v>
      </c>
      <c r="E79" s="160"/>
      <c r="F79" s="2">
        <v>2</v>
      </c>
      <c r="G79" s="2">
        <f t="shared" si="1"/>
        <v>152</v>
      </c>
    </row>
    <row r="80" spans="1:7">
      <c r="A80" s="7">
        <v>43470</v>
      </c>
      <c r="B80" s="526">
        <v>16834</v>
      </c>
      <c r="C80" s="526" t="s">
        <v>27</v>
      </c>
      <c r="D80" t="s">
        <v>18</v>
      </c>
      <c r="E80" s="160"/>
      <c r="F80" s="2">
        <v>60</v>
      </c>
      <c r="G80" s="2">
        <f t="shared" si="1"/>
        <v>92</v>
      </c>
    </row>
    <row r="81" spans="1:8">
      <c r="A81" s="7">
        <v>43470</v>
      </c>
      <c r="B81" s="526">
        <v>16834</v>
      </c>
      <c r="C81" s="526" t="s">
        <v>27</v>
      </c>
      <c r="D81" t="s">
        <v>19</v>
      </c>
      <c r="E81" s="160"/>
      <c r="F81" s="2">
        <v>2</v>
      </c>
      <c r="G81" s="2">
        <f t="shared" si="1"/>
        <v>90</v>
      </c>
    </row>
    <row r="82" spans="1:8">
      <c r="A82" s="7">
        <v>43470</v>
      </c>
      <c r="B82" s="526">
        <v>16834</v>
      </c>
      <c r="C82" s="526" t="s">
        <v>27</v>
      </c>
      <c r="D82" t="s">
        <v>220</v>
      </c>
      <c r="E82" s="160"/>
      <c r="F82" s="2">
        <v>90</v>
      </c>
      <c r="G82" s="2">
        <f t="shared" si="1"/>
        <v>0</v>
      </c>
    </row>
    <row r="83" spans="1:8">
      <c r="A83" s="44">
        <v>42978</v>
      </c>
      <c r="B83" s="525" t="s">
        <v>14</v>
      </c>
      <c r="C83" s="525" t="s">
        <v>28</v>
      </c>
      <c r="D83" t="s">
        <v>16</v>
      </c>
      <c r="E83" s="160">
        <v>65.099999999999994</v>
      </c>
      <c r="G83" s="2">
        <f t="shared" si="1"/>
        <v>65.099999999999994</v>
      </c>
    </row>
    <row r="84" spans="1:8">
      <c r="B84" s="526"/>
      <c r="C84" s="526"/>
      <c r="D84" t="s">
        <v>17</v>
      </c>
      <c r="E84" s="160">
        <v>2</v>
      </c>
      <c r="G84" s="2">
        <f t="shared" si="1"/>
        <v>67.099999999999994</v>
      </c>
    </row>
    <row r="85" spans="1:8">
      <c r="B85" s="526"/>
      <c r="C85" s="526"/>
      <c r="D85" t="s">
        <v>18</v>
      </c>
      <c r="E85" s="160">
        <v>60</v>
      </c>
      <c r="G85" s="2">
        <f t="shared" si="1"/>
        <v>127.1</v>
      </c>
    </row>
    <row r="86" spans="1:8">
      <c r="B86" s="526"/>
      <c r="C86" s="526"/>
      <c r="D86" t="s">
        <v>19</v>
      </c>
      <c r="E86" s="160">
        <v>2</v>
      </c>
      <c r="G86" s="2">
        <f t="shared" si="1"/>
        <v>129.1</v>
      </c>
    </row>
    <row r="87" spans="1:8">
      <c r="B87" s="526"/>
      <c r="C87" s="526"/>
      <c r="D87" t="s">
        <v>220</v>
      </c>
      <c r="E87" s="160">
        <v>90</v>
      </c>
      <c r="G87" s="2">
        <f t="shared" si="1"/>
        <v>219.1</v>
      </c>
    </row>
    <row r="88" spans="1:8">
      <c r="B88" s="526"/>
      <c r="C88" s="526"/>
      <c r="D88" t="s">
        <v>21</v>
      </c>
      <c r="E88" s="160">
        <v>85</v>
      </c>
      <c r="G88" s="2">
        <f t="shared" si="1"/>
        <v>304.10000000000002</v>
      </c>
    </row>
    <row r="89" spans="1:8">
      <c r="A89" s="7">
        <v>43063</v>
      </c>
      <c r="B89" s="526">
        <v>14084</v>
      </c>
      <c r="C89" s="526" t="s">
        <v>28</v>
      </c>
      <c r="D89" t="s">
        <v>16</v>
      </c>
      <c r="E89" s="160"/>
      <c r="F89" s="2">
        <v>52</v>
      </c>
      <c r="G89" s="2">
        <f t="shared" si="1"/>
        <v>252.10000000000002</v>
      </c>
      <c r="H89" s="8"/>
    </row>
    <row r="90" spans="1:8">
      <c r="A90" s="7">
        <v>43063</v>
      </c>
      <c r="B90" s="526">
        <v>14084</v>
      </c>
      <c r="C90" s="526" t="s">
        <v>28</v>
      </c>
      <c r="D90" t="s">
        <v>17</v>
      </c>
      <c r="E90" s="160"/>
      <c r="F90" s="2">
        <v>2</v>
      </c>
      <c r="G90" s="2">
        <f t="shared" si="1"/>
        <v>250.10000000000002</v>
      </c>
    </row>
    <row r="91" spans="1:8">
      <c r="A91" s="7">
        <v>43236</v>
      </c>
      <c r="B91" s="526">
        <v>15317</v>
      </c>
      <c r="C91" s="526" t="s">
        <v>28</v>
      </c>
      <c r="D91" t="s">
        <v>16</v>
      </c>
      <c r="E91" s="160"/>
      <c r="F91" s="2">
        <v>13.1</v>
      </c>
      <c r="G91" s="2">
        <f t="shared" si="1"/>
        <v>237.00000000000003</v>
      </c>
    </row>
    <row r="92" spans="1:8">
      <c r="A92" s="7">
        <v>43470</v>
      </c>
      <c r="B92" s="526">
        <v>16834</v>
      </c>
      <c r="C92" s="526" t="s">
        <v>28</v>
      </c>
      <c r="D92" t="s">
        <v>18</v>
      </c>
      <c r="E92" s="160"/>
      <c r="F92" s="2">
        <v>60</v>
      </c>
      <c r="G92" s="2">
        <f t="shared" si="1"/>
        <v>177.00000000000003</v>
      </c>
    </row>
    <row r="93" spans="1:8">
      <c r="A93" s="7">
        <v>43470</v>
      </c>
      <c r="B93" s="526">
        <v>16834</v>
      </c>
      <c r="C93" s="526" t="s">
        <v>28</v>
      </c>
      <c r="D93" t="s">
        <v>19</v>
      </c>
      <c r="E93" s="160"/>
      <c r="F93" s="2">
        <v>2</v>
      </c>
      <c r="G93" s="2">
        <f t="shared" si="1"/>
        <v>175.00000000000003</v>
      </c>
    </row>
    <row r="94" spans="1:8">
      <c r="A94" s="7">
        <v>43470</v>
      </c>
      <c r="B94" s="526">
        <v>16834</v>
      </c>
      <c r="C94" s="526" t="s">
        <v>28</v>
      </c>
      <c r="D94" t="s">
        <v>220</v>
      </c>
      <c r="E94" s="160"/>
      <c r="F94" s="2">
        <v>90</v>
      </c>
      <c r="G94" s="2">
        <f t="shared" si="1"/>
        <v>85.000000000000028</v>
      </c>
    </row>
    <row r="95" spans="1:8">
      <c r="A95" s="7">
        <v>43470</v>
      </c>
      <c r="B95" s="526">
        <v>16834</v>
      </c>
      <c r="C95" s="526" t="s">
        <v>28</v>
      </c>
      <c r="D95" t="s">
        <v>21</v>
      </c>
      <c r="E95" s="160"/>
      <c r="F95" s="2">
        <v>85</v>
      </c>
      <c r="G95" s="2">
        <f t="shared" si="1"/>
        <v>0</v>
      </c>
    </row>
    <row r="96" spans="1:8">
      <c r="A96" s="44">
        <v>43008</v>
      </c>
      <c r="B96" s="525" t="s">
        <v>14</v>
      </c>
      <c r="C96" s="525" t="s">
        <v>29</v>
      </c>
      <c r="D96" t="s">
        <v>16</v>
      </c>
      <c r="E96" s="160">
        <v>52.2</v>
      </c>
      <c r="G96" s="2">
        <f t="shared" si="1"/>
        <v>52.2</v>
      </c>
    </row>
    <row r="97" spans="1:7">
      <c r="B97" s="526"/>
      <c r="C97" s="526"/>
      <c r="D97" t="s">
        <v>17</v>
      </c>
      <c r="E97" s="160">
        <v>2</v>
      </c>
      <c r="G97" s="2">
        <f t="shared" si="1"/>
        <v>54.2</v>
      </c>
    </row>
    <row r="98" spans="1:7">
      <c r="B98" s="526"/>
      <c r="C98" s="526"/>
      <c r="D98" t="s">
        <v>18</v>
      </c>
      <c r="E98" s="160">
        <v>60</v>
      </c>
      <c r="G98" s="2">
        <f t="shared" si="1"/>
        <v>114.2</v>
      </c>
    </row>
    <row r="99" spans="1:7">
      <c r="B99" s="526"/>
      <c r="C99" s="526"/>
      <c r="D99" t="s">
        <v>19</v>
      </c>
      <c r="E99" s="160">
        <v>2</v>
      </c>
      <c r="G99" s="2">
        <f t="shared" si="1"/>
        <v>116.2</v>
      </c>
    </row>
    <row r="100" spans="1:7">
      <c r="B100" s="526"/>
      <c r="C100" s="526"/>
      <c r="D100" t="s">
        <v>220</v>
      </c>
      <c r="E100" s="160">
        <v>90</v>
      </c>
      <c r="G100" s="2">
        <f t="shared" si="1"/>
        <v>206.2</v>
      </c>
    </row>
    <row r="101" spans="1:7">
      <c r="A101" s="7">
        <v>42823</v>
      </c>
      <c r="B101" s="526"/>
      <c r="C101" s="526"/>
      <c r="D101" t="s">
        <v>21</v>
      </c>
      <c r="E101" s="160">
        <v>85</v>
      </c>
      <c r="G101" s="2">
        <f t="shared" si="1"/>
        <v>291.2</v>
      </c>
    </row>
    <row r="102" spans="1:7">
      <c r="A102" s="7">
        <v>43236</v>
      </c>
      <c r="B102" s="526">
        <v>15317</v>
      </c>
      <c r="C102" s="526" t="s">
        <v>29</v>
      </c>
      <c r="D102" t="s">
        <v>16</v>
      </c>
      <c r="E102" s="160"/>
      <c r="F102" s="2">
        <v>52.2</v>
      </c>
      <c r="G102" s="2">
        <f t="shared" si="1"/>
        <v>239</v>
      </c>
    </row>
    <row r="103" spans="1:7">
      <c r="A103" s="7">
        <v>43291</v>
      </c>
      <c r="B103" s="526">
        <v>15674</v>
      </c>
      <c r="C103" s="526" t="s">
        <v>29</v>
      </c>
      <c r="D103" t="s">
        <v>17</v>
      </c>
      <c r="E103" s="160"/>
      <c r="F103" s="2">
        <v>2</v>
      </c>
      <c r="G103" s="2">
        <f t="shared" si="1"/>
        <v>237</v>
      </c>
    </row>
    <row r="104" spans="1:7">
      <c r="A104" s="7">
        <v>43388</v>
      </c>
      <c r="B104" s="526">
        <v>16313</v>
      </c>
      <c r="C104" s="10">
        <v>42823</v>
      </c>
      <c r="D104" t="s">
        <v>21</v>
      </c>
      <c r="E104" s="160"/>
      <c r="F104" s="2">
        <v>85</v>
      </c>
      <c r="G104" s="2">
        <f t="shared" si="1"/>
        <v>152</v>
      </c>
    </row>
    <row r="105" spans="1:7">
      <c r="A105" s="7">
        <v>43470</v>
      </c>
      <c r="B105" s="526">
        <v>16834</v>
      </c>
      <c r="C105" s="10" t="s">
        <v>29</v>
      </c>
      <c r="D105" t="s">
        <v>18</v>
      </c>
      <c r="E105" s="160"/>
      <c r="F105" s="2">
        <v>60</v>
      </c>
      <c r="G105" s="2">
        <f t="shared" si="1"/>
        <v>92</v>
      </c>
    </row>
    <row r="106" spans="1:7">
      <c r="A106" s="7">
        <v>43470</v>
      </c>
      <c r="B106" s="526">
        <v>16834</v>
      </c>
      <c r="C106" s="10" t="s">
        <v>29</v>
      </c>
      <c r="D106" t="s">
        <v>19</v>
      </c>
      <c r="E106" s="160"/>
      <c r="F106" s="2">
        <v>2</v>
      </c>
      <c r="G106" s="2">
        <f t="shared" si="1"/>
        <v>90</v>
      </c>
    </row>
    <row r="107" spans="1:7">
      <c r="A107" s="7">
        <v>43470</v>
      </c>
      <c r="B107" s="526">
        <v>16834</v>
      </c>
      <c r="C107" s="10" t="s">
        <v>29</v>
      </c>
      <c r="D107" t="s">
        <v>220</v>
      </c>
      <c r="E107" s="160"/>
      <c r="F107" s="2">
        <v>90</v>
      </c>
      <c r="G107" s="2">
        <f t="shared" si="1"/>
        <v>0</v>
      </c>
    </row>
    <row r="108" spans="1:7">
      <c r="A108" s="44">
        <v>43039</v>
      </c>
      <c r="B108" s="525" t="s">
        <v>14</v>
      </c>
      <c r="C108" s="525" t="s">
        <v>30</v>
      </c>
      <c r="D108" t="s">
        <v>16</v>
      </c>
      <c r="E108" s="160">
        <v>52</v>
      </c>
      <c r="G108" s="2">
        <f t="shared" si="1"/>
        <v>52</v>
      </c>
    </row>
    <row r="109" spans="1:7">
      <c r="B109" s="526"/>
      <c r="C109" s="526"/>
      <c r="D109" t="s">
        <v>17</v>
      </c>
      <c r="E109" s="160">
        <v>2</v>
      </c>
      <c r="G109" s="2">
        <f t="shared" si="1"/>
        <v>54</v>
      </c>
    </row>
    <row r="110" spans="1:7">
      <c r="B110" s="526"/>
      <c r="C110" s="526"/>
      <c r="D110" t="s">
        <v>18</v>
      </c>
      <c r="E110" s="160">
        <v>60</v>
      </c>
      <c r="G110" s="2">
        <f t="shared" si="1"/>
        <v>114</v>
      </c>
    </row>
    <row r="111" spans="1:7">
      <c r="B111" s="526"/>
      <c r="C111" s="526"/>
      <c r="D111" t="s">
        <v>19</v>
      </c>
      <c r="E111" s="160">
        <v>2</v>
      </c>
      <c r="G111" s="2">
        <f t="shared" si="1"/>
        <v>116</v>
      </c>
    </row>
    <row r="112" spans="1:7">
      <c r="B112" s="526"/>
      <c r="C112" s="526"/>
      <c r="D112" t="s">
        <v>220</v>
      </c>
      <c r="E112" s="160">
        <v>90</v>
      </c>
      <c r="G112" s="2">
        <f t="shared" si="1"/>
        <v>206</v>
      </c>
    </row>
    <row r="113" spans="1:7">
      <c r="A113" s="7">
        <v>43236</v>
      </c>
      <c r="B113" s="526">
        <v>15317</v>
      </c>
      <c r="C113" s="526" t="s">
        <v>30</v>
      </c>
      <c r="D113" t="s">
        <v>16</v>
      </c>
      <c r="E113" s="160"/>
      <c r="F113" s="2">
        <v>52</v>
      </c>
      <c r="G113" s="2">
        <f t="shared" si="1"/>
        <v>154</v>
      </c>
    </row>
    <row r="114" spans="1:7">
      <c r="A114" s="7">
        <v>43291</v>
      </c>
      <c r="B114" s="526">
        <v>15674</v>
      </c>
      <c r="C114" s="526" t="s">
        <v>30</v>
      </c>
      <c r="D114" t="s">
        <v>17</v>
      </c>
      <c r="E114" s="160"/>
      <c r="F114" s="2">
        <v>2</v>
      </c>
      <c r="G114" s="2">
        <f t="shared" si="1"/>
        <v>152</v>
      </c>
    </row>
    <row r="115" spans="1:7">
      <c r="A115" s="7">
        <v>43470</v>
      </c>
      <c r="B115" s="526">
        <v>16834</v>
      </c>
      <c r="C115" s="526" t="s">
        <v>30</v>
      </c>
      <c r="D115" t="s">
        <v>18</v>
      </c>
      <c r="E115" s="160"/>
      <c r="F115" s="2">
        <v>60</v>
      </c>
      <c r="G115" s="2">
        <f t="shared" si="1"/>
        <v>92</v>
      </c>
    </row>
    <row r="116" spans="1:7">
      <c r="A116" s="7">
        <v>43470</v>
      </c>
      <c r="B116" s="526">
        <v>16834</v>
      </c>
      <c r="C116" s="526" t="s">
        <v>30</v>
      </c>
      <c r="D116" t="s">
        <v>19</v>
      </c>
      <c r="E116" s="160"/>
      <c r="F116" s="2">
        <v>2</v>
      </c>
      <c r="G116" s="2">
        <f t="shared" si="1"/>
        <v>90</v>
      </c>
    </row>
    <row r="117" spans="1:7">
      <c r="A117" s="7">
        <v>43470</v>
      </c>
      <c r="B117" s="526">
        <v>16834</v>
      </c>
      <c r="C117" s="526" t="s">
        <v>30</v>
      </c>
      <c r="D117" t="s">
        <v>220</v>
      </c>
      <c r="E117" s="160"/>
      <c r="F117" s="2">
        <v>90</v>
      </c>
      <c r="G117" s="2">
        <f t="shared" si="1"/>
        <v>0</v>
      </c>
    </row>
    <row r="118" spans="1:7">
      <c r="A118" s="44">
        <v>43069</v>
      </c>
      <c r="B118" s="525" t="s">
        <v>14</v>
      </c>
      <c r="C118" s="525" t="s">
        <v>33</v>
      </c>
      <c r="D118" t="s">
        <v>16</v>
      </c>
      <c r="E118" s="160">
        <v>55.4</v>
      </c>
      <c r="G118" s="2">
        <f t="shared" si="1"/>
        <v>55.4</v>
      </c>
    </row>
    <row r="119" spans="1:7">
      <c r="B119" s="526"/>
      <c r="C119" s="526"/>
      <c r="D119" t="s">
        <v>17</v>
      </c>
      <c r="E119" s="160">
        <v>2</v>
      </c>
      <c r="G119" s="2">
        <f t="shared" si="1"/>
        <v>57.4</v>
      </c>
    </row>
    <row r="120" spans="1:7">
      <c r="B120" s="526"/>
      <c r="C120" s="526"/>
      <c r="D120" t="s">
        <v>18</v>
      </c>
      <c r="E120" s="160">
        <v>60</v>
      </c>
      <c r="G120" s="2">
        <f t="shared" si="1"/>
        <v>117.4</v>
      </c>
    </row>
    <row r="121" spans="1:7">
      <c r="B121" s="526"/>
      <c r="C121" s="526"/>
      <c r="D121" t="s">
        <v>19</v>
      </c>
      <c r="E121" s="160">
        <v>2</v>
      </c>
      <c r="G121" s="2">
        <f t="shared" si="1"/>
        <v>119.4</v>
      </c>
    </row>
    <row r="122" spans="1:7">
      <c r="B122" s="526"/>
      <c r="C122" s="526"/>
      <c r="D122" t="s">
        <v>220</v>
      </c>
      <c r="E122" s="160">
        <v>90</v>
      </c>
      <c r="G122" s="2">
        <f t="shared" si="1"/>
        <v>209.4</v>
      </c>
    </row>
    <row r="123" spans="1:7">
      <c r="A123" s="7">
        <v>43087</v>
      </c>
      <c r="B123" s="526">
        <v>14250</v>
      </c>
      <c r="C123" s="526" t="s">
        <v>33</v>
      </c>
      <c r="D123" t="s">
        <v>16</v>
      </c>
      <c r="E123" s="160"/>
      <c r="F123" s="2">
        <v>55.4</v>
      </c>
      <c r="G123" s="2">
        <f t="shared" si="1"/>
        <v>154</v>
      </c>
    </row>
    <row r="124" spans="1:7">
      <c r="A124" s="7">
        <v>43087</v>
      </c>
      <c r="B124" s="526">
        <v>14250</v>
      </c>
      <c r="C124" s="526" t="s">
        <v>33</v>
      </c>
      <c r="D124" t="s">
        <v>17</v>
      </c>
      <c r="E124" s="160"/>
      <c r="F124" s="2">
        <v>2</v>
      </c>
      <c r="G124" s="2">
        <f t="shared" si="1"/>
        <v>152</v>
      </c>
    </row>
    <row r="125" spans="1:7">
      <c r="A125" s="7">
        <v>43470</v>
      </c>
      <c r="B125" s="526">
        <v>16834</v>
      </c>
      <c r="C125" s="526" t="s">
        <v>33</v>
      </c>
      <c r="D125" t="s">
        <v>18</v>
      </c>
      <c r="E125" s="160"/>
      <c r="F125" s="2">
        <v>60</v>
      </c>
      <c r="G125" s="2">
        <f t="shared" si="1"/>
        <v>92</v>
      </c>
    </row>
    <row r="126" spans="1:7">
      <c r="A126" s="7">
        <v>43470</v>
      </c>
      <c r="B126" s="526">
        <v>16834</v>
      </c>
      <c r="C126" s="526" t="s">
        <v>33</v>
      </c>
      <c r="D126" t="s">
        <v>19</v>
      </c>
      <c r="E126" s="160"/>
      <c r="F126" s="2">
        <v>2</v>
      </c>
      <c r="G126" s="2">
        <f t="shared" si="1"/>
        <v>90</v>
      </c>
    </row>
    <row r="127" spans="1:7">
      <c r="A127" s="7">
        <v>43470</v>
      </c>
      <c r="B127" s="526">
        <v>16834</v>
      </c>
      <c r="C127" s="526" t="s">
        <v>33</v>
      </c>
      <c r="D127" t="s">
        <v>220</v>
      </c>
      <c r="E127" s="160"/>
      <c r="F127" s="2">
        <v>90</v>
      </c>
      <c r="G127" s="2">
        <f t="shared" si="1"/>
        <v>0</v>
      </c>
    </row>
    <row r="128" spans="1:7">
      <c r="A128" s="44">
        <v>43100</v>
      </c>
      <c r="B128" s="525" t="s">
        <v>14</v>
      </c>
      <c r="C128" s="525" t="s">
        <v>34</v>
      </c>
      <c r="D128" t="s">
        <v>16</v>
      </c>
      <c r="E128" s="160">
        <v>60.3</v>
      </c>
      <c r="G128" s="2">
        <f t="shared" si="1"/>
        <v>60.3</v>
      </c>
    </row>
    <row r="129" spans="1:7">
      <c r="B129" s="526"/>
      <c r="C129" s="526"/>
      <c r="D129" t="s">
        <v>17</v>
      </c>
      <c r="E129" s="160">
        <v>2</v>
      </c>
      <c r="G129" s="2">
        <f t="shared" si="1"/>
        <v>62.3</v>
      </c>
    </row>
    <row r="130" spans="1:7">
      <c r="B130" s="526"/>
      <c r="C130" s="526"/>
      <c r="D130" t="s">
        <v>18</v>
      </c>
      <c r="E130" s="160">
        <v>60</v>
      </c>
      <c r="G130" s="2">
        <f t="shared" si="1"/>
        <v>122.3</v>
      </c>
    </row>
    <row r="131" spans="1:7">
      <c r="B131" s="526"/>
      <c r="C131" s="526"/>
      <c r="D131" t="s">
        <v>19</v>
      </c>
      <c r="E131" s="160">
        <v>2</v>
      </c>
      <c r="G131" s="2">
        <f t="shared" si="1"/>
        <v>124.3</v>
      </c>
    </row>
    <row r="132" spans="1:7">
      <c r="B132" s="526"/>
      <c r="C132" s="526"/>
      <c r="D132" t="s">
        <v>220</v>
      </c>
      <c r="E132" s="160">
        <v>90</v>
      </c>
      <c r="G132" s="2">
        <f t="shared" si="1"/>
        <v>214.3</v>
      </c>
    </row>
    <row r="133" spans="1:7">
      <c r="A133" s="7">
        <v>43118</v>
      </c>
      <c r="B133" s="526">
        <v>14462</v>
      </c>
      <c r="C133" s="526" t="s">
        <v>34</v>
      </c>
      <c r="D133" t="s">
        <v>16</v>
      </c>
      <c r="E133" s="160"/>
      <c r="F133" s="2">
        <v>60.3</v>
      </c>
      <c r="G133" s="2">
        <f t="shared" si="1"/>
        <v>154</v>
      </c>
    </row>
    <row r="134" spans="1:7">
      <c r="A134" s="7">
        <v>43118</v>
      </c>
      <c r="B134" s="526">
        <v>14462</v>
      </c>
      <c r="C134" s="526" t="s">
        <v>34</v>
      </c>
      <c r="D134" t="s">
        <v>17</v>
      </c>
      <c r="E134" s="160"/>
      <c r="F134" s="2">
        <v>2</v>
      </c>
      <c r="G134" s="2">
        <f t="shared" si="1"/>
        <v>152</v>
      </c>
    </row>
    <row r="135" spans="1:7">
      <c r="A135" s="7">
        <v>43470</v>
      </c>
      <c r="B135" s="526">
        <v>16834</v>
      </c>
      <c r="C135" s="526" t="s">
        <v>34</v>
      </c>
      <c r="D135" t="s">
        <v>18</v>
      </c>
      <c r="E135" s="160"/>
      <c r="F135" s="2">
        <v>60</v>
      </c>
      <c r="G135" s="2">
        <f t="shared" ref="G135:G198" si="2">+G134+E135-F135</f>
        <v>92</v>
      </c>
    </row>
    <row r="136" spans="1:7">
      <c r="A136" s="7">
        <v>43470</v>
      </c>
      <c r="B136" s="526">
        <v>16834</v>
      </c>
      <c r="C136" s="526" t="s">
        <v>34</v>
      </c>
      <c r="D136" t="s">
        <v>19</v>
      </c>
      <c r="E136" s="160"/>
      <c r="F136" s="2">
        <v>2</v>
      </c>
      <c r="G136" s="2">
        <f t="shared" si="2"/>
        <v>90</v>
      </c>
    </row>
    <row r="137" spans="1:7">
      <c r="A137" s="7">
        <v>43470</v>
      </c>
      <c r="B137" s="526">
        <v>16834</v>
      </c>
      <c r="C137" s="526" t="s">
        <v>34</v>
      </c>
      <c r="D137" t="s">
        <v>220</v>
      </c>
      <c r="E137" s="160"/>
      <c r="F137" s="2">
        <v>90</v>
      </c>
      <c r="G137" s="2">
        <f t="shared" si="2"/>
        <v>0</v>
      </c>
    </row>
    <row r="138" spans="1:7">
      <c r="A138" s="44">
        <v>43131</v>
      </c>
      <c r="B138" s="525" t="s">
        <v>14</v>
      </c>
      <c r="C138" s="525" t="s">
        <v>15</v>
      </c>
      <c r="D138" t="s">
        <v>16</v>
      </c>
      <c r="E138" s="160">
        <v>53.7</v>
      </c>
      <c r="G138" s="2">
        <f t="shared" si="2"/>
        <v>53.7</v>
      </c>
    </row>
    <row r="139" spans="1:7">
      <c r="B139" s="526"/>
      <c r="C139" s="526"/>
      <c r="D139" t="s">
        <v>17</v>
      </c>
      <c r="E139" s="160">
        <v>2</v>
      </c>
      <c r="G139" s="2">
        <f t="shared" si="2"/>
        <v>55.7</v>
      </c>
    </row>
    <row r="140" spans="1:7">
      <c r="B140" s="526"/>
      <c r="C140" s="526"/>
      <c r="D140" t="s">
        <v>18</v>
      </c>
      <c r="E140" s="160">
        <v>60</v>
      </c>
      <c r="G140" s="2">
        <f t="shared" si="2"/>
        <v>115.7</v>
      </c>
    </row>
    <row r="141" spans="1:7">
      <c r="B141" s="526"/>
      <c r="C141" s="526"/>
      <c r="D141" t="s">
        <v>19</v>
      </c>
      <c r="E141" s="160">
        <v>2</v>
      </c>
      <c r="G141" s="2">
        <f t="shared" si="2"/>
        <v>117.7</v>
      </c>
    </row>
    <row r="142" spans="1:7">
      <c r="B142" s="526"/>
      <c r="C142" s="526"/>
      <c r="D142" t="s">
        <v>220</v>
      </c>
      <c r="E142" s="160">
        <v>120</v>
      </c>
      <c r="G142" s="2">
        <f t="shared" si="2"/>
        <v>237.7</v>
      </c>
    </row>
    <row r="143" spans="1:7">
      <c r="A143" s="7">
        <v>43151</v>
      </c>
      <c r="B143" s="526">
        <v>14682</v>
      </c>
      <c r="C143" s="526" t="s">
        <v>15</v>
      </c>
      <c r="D143" t="s">
        <v>16</v>
      </c>
      <c r="E143" s="160"/>
      <c r="F143" s="2">
        <v>53.7</v>
      </c>
      <c r="G143" s="2">
        <f t="shared" si="2"/>
        <v>184</v>
      </c>
    </row>
    <row r="144" spans="1:7">
      <c r="A144" s="7">
        <v>43151</v>
      </c>
      <c r="B144" s="526">
        <v>14682</v>
      </c>
      <c r="C144" s="526" t="s">
        <v>15</v>
      </c>
      <c r="D144" t="s">
        <v>17</v>
      </c>
      <c r="E144" s="160"/>
      <c r="F144" s="2">
        <v>2</v>
      </c>
      <c r="G144" s="2">
        <f t="shared" si="2"/>
        <v>182</v>
      </c>
    </row>
    <row r="145" spans="1:7">
      <c r="A145" s="7">
        <v>43470</v>
      </c>
      <c r="B145" s="526">
        <v>16835</v>
      </c>
      <c r="C145" s="526" t="s">
        <v>15</v>
      </c>
      <c r="D145" t="s">
        <v>18</v>
      </c>
      <c r="E145" s="160"/>
      <c r="F145" s="2">
        <v>60</v>
      </c>
      <c r="G145" s="2">
        <f t="shared" si="2"/>
        <v>122</v>
      </c>
    </row>
    <row r="146" spans="1:7">
      <c r="A146" s="7">
        <v>43470</v>
      </c>
      <c r="B146" s="526">
        <v>16835</v>
      </c>
      <c r="C146" s="526" t="s">
        <v>15</v>
      </c>
      <c r="D146" t="s">
        <v>19</v>
      </c>
      <c r="E146" s="160"/>
      <c r="F146" s="2">
        <v>2</v>
      </c>
      <c r="G146" s="2">
        <f t="shared" si="2"/>
        <v>120</v>
      </c>
    </row>
    <row r="147" spans="1:7">
      <c r="A147" s="7">
        <v>43470</v>
      </c>
      <c r="B147" s="526">
        <v>16835</v>
      </c>
      <c r="C147" s="526" t="s">
        <v>15</v>
      </c>
      <c r="D147" t="s">
        <v>220</v>
      </c>
      <c r="E147" s="160"/>
      <c r="F147" s="2">
        <v>120</v>
      </c>
      <c r="G147" s="2">
        <f t="shared" si="2"/>
        <v>0</v>
      </c>
    </row>
    <row r="148" spans="1:7">
      <c r="A148" s="44">
        <v>43159</v>
      </c>
      <c r="B148" s="525" t="s">
        <v>14</v>
      </c>
      <c r="C148" s="525" t="s">
        <v>20</v>
      </c>
      <c r="D148" t="s">
        <v>16</v>
      </c>
      <c r="E148" s="160">
        <v>66.5</v>
      </c>
      <c r="G148" s="2">
        <f t="shared" si="2"/>
        <v>66.5</v>
      </c>
    </row>
    <row r="149" spans="1:7">
      <c r="B149" s="526"/>
      <c r="C149" s="526"/>
      <c r="D149" t="s">
        <v>17</v>
      </c>
      <c r="E149" s="160">
        <v>2</v>
      </c>
      <c r="G149" s="2">
        <f t="shared" si="2"/>
        <v>68.5</v>
      </c>
    </row>
    <row r="150" spans="1:7">
      <c r="B150" s="526"/>
      <c r="C150" s="526"/>
      <c r="D150" t="s">
        <v>18</v>
      </c>
      <c r="E150" s="160">
        <v>56</v>
      </c>
      <c r="G150" s="2">
        <f t="shared" si="2"/>
        <v>124.5</v>
      </c>
    </row>
    <row r="151" spans="1:7">
      <c r="B151" s="526"/>
      <c r="C151" s="526"/>
      <c r="D151" t="s">
        <v>19</v>
      </c>
      <c r="E151" s="160">
        <v>5</v>
      </c>
      <c r="G151" s="2">
        <f t="shared" si="2"/>
        <v>129.5</v>
      </c>
    </row>
    <row r="152" spans="1:7">
      <c r="B152" s="526"/>
      <c r="C152" s="526"/>
      <c r="D152" t="s">
        <v>220</v>
      </c>
      <c r="E152" s="160">
        <v>120</v>
      </c>
      <c r="G152" s="2">
        <f t="shared" si="2"/>
        <v>249.5</v>
      </c>
    </row>
    <row r="153" spans="1:7">
      <c r="A153" s="7">
        <v>43434</v>
      </c>
      <c r="B153" s="526"/>
      <c r="C153" s="526"/>
      <c r="D153" t="s">
        <v>21</v>
      </c>
      <c r="E153" s="160">
        <v>85</v>
      </c>
      <c r="G153" s="2">
        <f t="shared" si="2"/>
        <v>334.5</v>
      </c>
    </row>
    <row r="154" spans="1:7">
      <c r="A154" s="7">
        <v>43213</v>
      </c>
      <c r="B154" s="526">
        <v>15156</v>
      </c>
      <c r="C154" s="526" t="s">
        <v>20</v>
      </c>
      <c r="D154" t="s">
        <v>16</v>
      </c>
      <c r="E154" s="160"/>
      <c r="F154" s="2">
        <v>66.5</v>
      </c>
      <c r="G154" s="2">
        <f t="shared" si="2"/>
        <v>268</v>
      </c>
    </row>
    <row r="155" spans="1:7">
      <c r="A155" s="7">
        <v>43213</v>
      </c>
      <c r="B155" s="526">
        <v>15156</v>
      </c>
      <c r="C155" s="526" t="s">
        <v>20</v>
      </c>
      <c r="D155" t="s">
        <v>17</v>
      </c>
      <c r="E155" s="160"/>
      <c r="F155" s="2">
        <v>2</v>
      </c>
      <c r="G155" s="2">
        <f t="shared" si="2"/>
        <v>266</v>
      </c>
    </row>
    <row r="156" spans="1:7">
      <c r="A156" s="7">
        <v>43470</v>
      </c>
      <c r="B156" s="526">
        <v>16834</v>
      </c>
      <c r="C156" s="10">
        <v>43069</v>
      </c>
      <c r="D156" t="s">
        <v>21</v>
      </c>
      <c r="E156" s="160"/>
      <c r="F156" s="2">
        <v>85</v>
      </c>
      <c r="G156" s="2">
        <f t="shared" si="2"/>
        <v>181</v>
      </c>
    </row>
    <row r="157" spans="1:7">
      <c r="A157" s="7">
        <v>43470</v>
      </c>
      <c r="B157" s="526">
        <v>16835</v>
      </c>
      <c r="C157" s="10" t="s">
        <v>20</v>
      </c>
      <c r="D157" t="s">
        <v>18</v>
      </c>
      <c r="E157" s="160"/>
      <c r="F157" s="2">
        <v>56</v>
      </c>
      <c r="G157" s="2">
        <f t="shared" si="2"/>
        <v>125</v>
      </c>
    </row>
    <row r="158" spans="1:7">
      <c r="A158" s="7">
        <v>43470</v>
      </c>
      <c r="B158" s="526">
        <v>16835</v>
      </c>
      <c r="C158" s="10" t="s">
        <v>20</v>
      </c>
      <c r="D158" t="s">
        <v>19</v>
      </c>
      <c r="E158" s="160"/>
      <c r="F158" s="2">
        <v>5</v>
      </c>
      <c r="G158" s="2">
        <f t="shared" si="2"/>
        <v>120</v>
      </c>
    </row>
    <row r="159" spans="1:7">
      <c r="A159" s="7">
        <v>43470</v>
      </c>
      <c r="B159" s="526">
        <v>16835</v>
      </c>
      <c r="C159" s="10" t="s">
        <v>20</v>
      </c>
      <c r="D159" t="s">
        <v>220</v>
      </c>
      <c r="E159" s="160"/>
      <c r="F159" s="2">
        <v>120</v>
      </c>
      <c r="G159" s="2">
        <f t="shared" si="2"/>
        <v>0</v>
      </c>
    </row>
    <row r="160" spans="1:7">
      <c r="A160" s="44">
        <v>43189</v>
      </c>
      <c r="B160" s="525" t="s">
        <v>14</v>
      </c>
      <c r="C160" s="525" t="s">
        <v>23</v>
      </c>
      <c r="D160" t="s">
        <v>16</v>
      </c>
      <c r="E160" s="160">
        <v>64.400000000000006</v>
      </c>
      <c r="G160" s="2">
        <f t="shared" si="2"/>
        <v>64.400000000000006</v>
      </c>
    </row>
    <row r="161" spans="1:7">
      <c r="B161" s="526"/>
      <c r="C161" s="526"/>
      <c r="D161" t="s">
        <v>17</v>
      </c>
      <c r="E161" s="160">
        <v>2</v>
      </c>
      <c r="G161" s="2">
        <f t="shared" si="2"/>
        <v>66.400000000000006</v>
      </c>
    </row>
    <row r="162" spans="1:7">
      <c r="B162" s="526"/>
      <c r="C162" s="526"/>
      <c r="D162" t="s">
        <v>18</v>
      </c>
      <c r="E162" s="160">
        <v>60</v>
      </c>
      <c r="G162" s="2">
        <f t="shared" si="2"/>
        <v>126.4</v>
      </c>
    </row>
    <row r="163" spans="1:7">
      <c r="B163" s="526"/>
      <c r="C163" s="526"/>
      <c r="D163" t="s">
        <v>19</v>
      </c>
      <c r="E163" s="160">
        <v>5</v>
      </c>
      <c r="G163" s="2">
        <f t="shared" si="2"/>
        <v>131.4</v>
      </c>
    </row>
    <row r="164" spans="1:7">
      <c r="B164" s="526"/>
      <c r="C164" s="526"/>
      <c r="D164" t="s">
        <v>220</v>
      </c>
      <c r="E164" s="160">
        <v>120</v>
      </c>
      <c r="G164" s="2">
        <f t="shared" si="2"/>
        <v>251.4</v>
      </c>
    </row>
    <row r="165" spans="1:7">
      <c r="B165" s="526"/>
      <c r="C165" s="526"/>
      <c r="D165" t="s">
        <v>21</v>
      </c>
      <c r="E165" s="160">
        <v>85</v>
      </c>
      <c r="G165" s="2">
        <f t="shared" si="2"/>
        <v>336.4</v>
      </c>
    </row>
    <row r="166" spans="1:7">
      <c r="A166" s="7">
        <v>43213</v>
      </c>
      <c r="B166" s="526">
        <v>15156</v>
      </c>
      <c r="C166" s="526" t="s">
        <v>23</v>
      </c>
      <c r="D166" t="s">
        <v>16</v>
      </c>
      <c r="E166" s="160"/>
      <c r="F166" s="2">
        <v>64.400000000000006</v>
      </c>
      <c r="G166" s="2">
        <f t="shared" si="2"/>
        <v>272</v>
      </c>
    </row>
    <row r="167" spans="1:7">
      <c r="A167" s="7">
        <v>43213</v>
      </c>
      <c r="B167" s="526">
        <v>15156</v>
      </c>
      <c r="C167" s="526" t="s">
        <v>23</v>
      </c>
      <c r="D167" t="s">
        <v>17</v>
      </c>
      <c r="E167" s="160"/>
      <c r="F167" s="2">
        <v>2</v>
      </c>
      <c r="G167" s="2">
        <f t="shared" si="2"/>
        <v>270</v>
      </c>
    </row>
    <row r="168" spans="1:7">
      <c r="A168" s="7">
        <v>43470</v>
      </c>
      <c r="B168" s="526">
        <v>16835</v>
      </c>
      <c r="C168" s="526" t="s">
        <v>23</v>
      </c>
      <c r="D168" t="s">
        <v>18</v>
      </c>
      <c r="E168" s="160"/>
      <c r="F168" s="2">
        <v>60</v>
      </c>
      <c r="G168" s="2">
        <f t="shared" si="2"/>
        <v>210</v>
      </c>
    </row>
    <row r="169" spans="1:7">
      <c r="A169" s="7">
        <v>43470</v>
      </c>
      <c r="B169" s="526">
        <v>16835</v>
      </c>
      <c r="C169" s="526" t="s">
        <v>23</v>
      </c>
      <c r="D169" t="s">
        <v>19</v>
      </c>
      <c r="E169" s="160"/>
      <c r="F169" s="2">
        <v>5</v>
      </c>
      <c r="G169" s="2">
        <f t="shared" si="2"/>
        <v>205</v>
      </c>
    </row>
    <row r="170" spans="1:7">
      <c r="A170" s="7">
        <v>43470</v>
      </c>
      <c r="B170" s="526">
        <v>16835</v>
      </c>
      <c r="C170" s="526" t="s">
        <v>23</v>
      </c>
      <c r="D170" t="s">
        <v>220</v>
      </c>
      <c r="E170" s="160"/>
      <c r="F170" s="2">
        <v>120</v>
      </c>
      <c r="G170" s="2">
        <f t="shared" si="2"/>
        <v>85</v>
      </c>
    </row>
    <row r="171" spans="1:7">
      <c r="A171" s="7">
        <v>44291</v>
      </c>
      <c r="B171" s="526">
        <v>22084</v>
      </c>
      <c r="C171" s="526" t="s">
        <v>23</v>
      </c>
      <c r="D171" t="s">
        <v>21</v>
      </c>
      <c r="E171" s="160"/>
      <c r="F171" s="2">
        <v>85</v>
      </c>
      <c r="G171" s="2">
        <f t="shared" si="2"/>
        <v>0</v>
      </c>
    </row>
    <row r="172" spans="1:7">
      <c r="A172" s="44">
        <v>43220</v>
      </c>
      <c r="B172" s="525" t="s">
        <v>14</v>
      </c>
      <c r="C172" s="525" t="s">
        <v>24</v>
      </c>
      <c r="D172" t="s">
        <v>16</v>
      </c>
      <c r="E172" s="160">
        <v>66.099999999999994</v>
      </c>
      <c r="G172" s="2">
        <f t="shared" si="2"/>
        <v>66.099999999999994</v>
      </c>
    </row>
    <row r="173" spans="1:7">
      <c r="B173" s="526"/>
      <c r="C173" s="526"/>
      <c r="D173" t="s">
        <v>17</v>
      </c>
      <c r="E173" s="160">
        <v>2</v>
      </c>
      <c r="G173" s="2">
        <f t="shared" si="2"/>
        <v>68.099999999999994</v>
      </c>
    </row>
    <row r="174" spans="1:7">
      <c r="B174" s="526"/>
      <c r="C174" s="526"/>
      <c r="D174" t="s">
        <v>18</v>
      </c>
      <c r="E174" s="160">
        <v>60</v>
      </c>
      <c r="G174" s="2">
        <f t="shared" si="2"/>
        <v>128.1</v>
      </c>
    </row>
    <row r="175" spans="1:7">
      <c r="B175" s="526"/>
      <c r="C175" s="526"/>
      <c r="D175" t="s">
        <v>19</v>
      </c>
      <c r="E175" s="160">
        <v>5</v>
      </c>
      <c r="G175" s="2">
        <f t="shared" si="2"/>
        <v>133.1</v>
      </c>
    </row>
    <row r="176" spans="1:7">
      <c r="B176" s="526"/>
      <c r="C176" s="526"/>
      <c r="D176" t="s">
        <v>220</v>
      </c>
      <c r="E176" s="160">
        <v>120</v>
      </c>
      <c r="G176" s="2">
        <f t="shared" si="2"/>
        <v>253.1</v>
      </c>
    </row>
    <row r="177" spans="1:7">
      <c r="B177" s="526"/>
      <c r="C177" s="526"/>
      <c r="D177" t="s">
        <v>21</v>
      </c>
      <c r="E177" s="160">
        <v>93</v>
      </c>
      <c r="G177" s="2">
        <f t="shared" si="2"/>
        <v>346.1</v>
      </c>
    </row>
    <row r="178" spans="1:7">
      <c r="A178" s="7">
        <v>43242</v>
      </c>
      <c r="B178" s="526">
        <v>15382</v>
      </c>
      <c r="C178" s="526" t="s">
        <v>24</v>
      </c>
      <c r="D178" t="s">
        <v>16</v>
      </c>
      <c r="E178" s="160"/>
      <c r="F178" s="2">
        <v>66.099999999999994</v>
      </c>
      <c r="G178" s="2">
        <f t="shared" si="2"/>
        <v>280</v>
      </c>
    </row>
    <row r="179" spans="1:7">
      <c r="A179" s="7">
        <v>43242</v>
      </c>
      <c r="B179" s="526">
        <v>15382</v>
      </c>
      <c r="C179" s="526" t="s">
        <v>24</v>
      </c>
      <c r="D179" t="s">
        <v>17</v>
      </c>
      <c r="E179" s="160"/>
      <c r="F179" s="2">
        <v>2</v>
      </c>
      <c r="G179" s="2">
        <f t="shared" si="2"/>
        <v>278</v>
      </c>
    </row>
    <row r="180" spans="1:7">
      <c r="A180" s="7">
        <v>43470</v>
      </c>
      <c r="B180" s="526">
        <v>16835</v>
      </c>
      <c r="C180" s="526" t="s">
        <v>24</v>
      </c>
      <c r="D180" t="s">
        <v>18</v>
      </c>
      <c r="E180" s="160"/>
      <c r="F180" s="2">
        <v>60</v>
      </c>
      <c r="G180" s="2">
        <f t="shared" si="2"/>
        <v>218</v>
      </c>
    </row>
    <row r="181" spans="1:7">
      <c r="A181" s="7">
        <v>43470</v>
      </c>
      <c r="B181" s="526">
        <v>16835</v>
      </c>
      <c r="C181" s="526" t="s">
        <v>24</v>
      </c>
      <c r="D181" t="s">
        <v>19</v>
      </c>
      <c r="E181" s="160"/>
      <c r="F181" s="2">
        <v>5</v>
      </c>
      <c r="G181" s="2">
        <f t="shared" si="2"/>
        <v>213</v>
      </c>
    </row>
    <row r="182" spans="1:7">
      <c r="A182" s="7">
        <v>43470</v>
      </c>
      <c r="B182" s="526">
        <v>16835</v>
      </c>
      <c r="C182" s="526" t="s">
        <v>24</v>
      </c>
      <c r="D182" t="s">
        <v>220</v>
      </c>
      <c r="E182" s="160"/>
      <c r="F182" s="2">
        <v>120</v>
      </c>
      <c r="G182" s="2">
        <f t="shared" si="2"/>
        <v>93</v>
      </c>
    </row>
    <row r="183" spans="1:7">
      <c r="A183" s="7">
        <v>44291</v>
      </c>
      <c r="B183" s="526">
        <v>22084</v>
      </c>
      <c r="C183" s="526" t="s">
        <v>24</v>
      </c>
      <c r="D183" t="s">
        <v>21</v>
      </c>
      <c r="E183" s="160"/>
      <c r="F183" s="2">
        <v>93</v>
      </c>
      <c r="G183" s="2">
        <f t="shared" si="2"/>
        <v>0</v>
      </c>
    </row>
    <row r="184" spans="1:7">
      <c r="A184" s="44">
        <v>43251</v>
      </c>
      <c r="B184" s="525" t="s">
        <v>14</v>
      </c>
      <c r="C184" s="525" t="s">
        <v>25</v>
      </c>
      <c r="D184" t="s">
        <v>16</v>
      </c>
      <c r="E184" s="160">
        <v>61.5</v>
      </c>
      <c r="G184" s="2">
        <f t="shared" si="2"/>
        <v>61.5</v>
      </c>
    </row>
    <row r="185" spans="1:7">
      <c r="B185" s="526"/>
      <c r="C185" s="526"/>
      <c r="D185" t="s">
        <v>17</v>
      </c>
      <c r="E185" s="160">
        <v>5</v>
      </c>
      <c r="G185" s="2">
        <f t="shared" si="2"/>
        <v>66.5</v>
      </c>
    </row>
    <row r="186" spans="1:7">
      <c r="B186" s="526"/>
      <c r="C186" s="526"/>
      <c r="D186" t="s">
        <v>18</v>
      </c>
      <c r="E186" s="160">
        <v>60</v>
      </c>
      <c r="G186" s="2">
        <f t="shared" si="2"/>
        <v>126.5</v>
      </c>
    </row>
    <row r="187" spans="1:7">
      <c r="B187" s="526"/>
      <c r="C187" s="526"/>
      <c r="D187" t="s">
        <v>19</v>
      </c>
      <c r="E187" s="160">
        <v>5</v>
      </c>
      <c r="G187" s="2">
        <f t="shared" si="2"/>
        <v>131.5</v>
      </c>
    </row>
    <row r="188" spans="1:7">
      <c r="B188" s="526"/>
      <c r="C188" s="526"/>
      <c r="D188" t="s">
        <v>220</v>
      </c>
      <c r="E188" s="160">
        <v>120</v>
      </c>
      <c r="G188" s="2">
        <f t="shared" si="2"/>
        <v>251.5</v>
      </c>
    </row>
    <row r="189" spans="1:7">
      <c r="A189" s="7">
        <v>43272</v>
      </c>
      <c r="B189" s="526">
        <v>15528</v>
      </c>
      <c r="C189" s="526" t="s">
        <v>25</v>
      </c>
      <c r="D189" t="s">
        <v>16</v>
      </c>
      <c r="E189" s="160"/>
      <c r="F189" s="2">
        <v>61.5</v>
      </c>
      <c r="G189" s="2">
        <f t="shared" si="2"/>
        <v>190</v>
      </c>
    </row>
    <row r="190" spans="1:7">
      <c r="A190" s="7">
        <v>43272</v>
      </c>
      <c r="B190" s="526">
        <v>15528</v>
      </c>
      <c r="C190" s="526" t="s">
        <v>25</v>
      </c>
      <c r="D190" t="s">
        <v>17</v>
      </c>
      <c r="E190" s="160"/>
      <c r="F190" s="2">
        <v>5</v>
      </c>
      <c r="G190" s="2">
        <f t="shared" si="2"/>
        <v>185</v>
      </c>
    </row>
    <row r="191" spans="1:7">
      <c r="A191" s="7">
        <v>43470</v>
      </c>
      <c r="B191" s="526">
        <v>16835</v>
      </c>
      <c r="C191" s="526" t="s">
        <v>25</v>
      </c>
      <c r="D191" t="s">
        <v>18</v>
      </c>
      <c r="E191" s="160"/>
      <c r="F191" s="2">
        <v>60</v>
      </c>
      <c r="G191" s="2">
        <f t="shared" si="2"/>
        <v>125</v>
      </c>
    </row>
    <row r="192" spans="1:7">
      <c r="A192" s="7">
        <v>43470</v>
      </c>
      <c r="B192" s="526">
        <v>16835</v>
      </c>
      <c r="C192" s="526" t="s">
        <v>25</v>
      </c>
      <c r="D192" t="s">
        <v>19</v>
      </c>
      <c r="E192" s="160"/>
      <c r="F192" s="2">
        <v>5</v>
      </c>
      <c r="G192" s="2">
        <f t="shared" si="2"/>
        <v>120</v>
      </c>
    </row>
    <row r="193" spans="1:7">
      <c r="A193" s="7">
        <v>43470</v>
      </c>
      <c r="B193" s="526">
        <v>16835</v>
      </c>
      <c r="C193" s="526" t="s">
        <v>25</v>
      </c>
      <c r="D193" t="s">
        <v>220</v>
      </c>
      <c r="E193" s="160"/>
      <c r="F193" s="2">
        <v>120</v>
      </c>
      <c r="G193" s="2">
        <f t="shared" si="2"/>
        <v>0</v>
      </c>
    </row>
    <row r="194" spans="1:7">
      <c r="A194" s="44">
        <v>43281</v>
      </c>
      <c r="B194" s="525" t="s">
        <v>14</v>
      </c>
      <c r="C194" s="525" t="s">
        <v>26</v>
      </c>
      <c r="D194" t="s">
        <v>16</v>
      </c>
      <c r="E194" s="160">
        <v>67.3</v>
      </c>
      <c r="G194" s="2">
        <f t="shared" si="2"/>
        <v>67.3</v>
      </c>
    </row>
    <row r="195" spans="1:7">
      <c r="B195" s="526"/>
      <c r="C195" s="526"/>
      <c r="D195" t="s">
        <v>17</v>
      </c>
      <c r="E195" s="160">
        <v>4</v>
      </c>
      <c r="G195" s="2">
        <f t="shared" si="2"/>
        <v>71.3</v>
      </c>
    </row>
    <row r="196" spans="1:7">
      <c r="B196" s="526"/>
      <c r="C196" s="526"/>
      <c r="D196" t="s">
        <v>18</v>
      </c>
      <c r="E196" s="160">
        <v>60</v>
      </c>
      <c r="G196" s="2">
        <f t="shared" si="2"/>
        <v>131.30000000000001</v>
      </c>
    </row>
    <row r="197" spans="1:7">
      <c r="B197" s="526"/>
      <c r="C197" s="526"/>
      <c r="D197" t="s">
        <v>19</v>
      </c>
      <c r="E197" s="160">
        <v>5</v>
      </c>
      <c r="G197" s="2">
        <f t="shared" si="2"/>
        <v>136.30000000000001</v>
      </c>
    </row>
    <row r="198" spans="1:7">
      <c r="B198" s="526"/>
      <c r="C198" s="526"/>
      <c r="D198" t="s">
        <v>220</v>
      </c>
      <c r="E198" s="160">
        <v>120</v>
      </c>
      <c r="G198" s="2">
        <f t="shared" si="2"/>
        <v>256.3</v>
      </c>
    </row>
    <row r="199" spans="1:7">
      <c r="A199" s="7">
        <v>43368</v>
      </c>
      <c r="B199" s="526">
        <v>16211</v>
      </c>
      <c r="C199" s="526" t="s">
        <v>26</v>
      </c>
      <c r="D199" t="s">
        <v>16</v>
      </c>
      <c r="E199" s="160"/>
      <c r="F199" s="2">
        <v>67.3</v>
      </c>
      <c r="G199" s="2">
        <f t="shared" ref="G199:G262" si="3">+G198+E199-F199</f>
        <v>189</v>
      </c>
    </row>
    <row r="200" spans="1:7">
      <c r="A200" s="7">
        <v>43368</v>
      </c>
      <c r="B200" s="526">
        <v>16211</v>
      </c>
      <c r="C200" s="526" t="s">
        <v>26</v>
      </c>
      <c r="D200" t="s">
        <v>17</v>
      </c>
      <c r="E200" s="160"/>
      <c r="F200" s="2">
        <v>4</v>
      </c>
      <c r="G200" s="2">
        <f t="shared" si="3"/>
        <v>185</v>
      </c>
    </row>
    <row r="201" spans="1:7">
      <c r="A201" s="7">
        <v>43470</v>
      </c>
      <c r="B201" s="526">
        <v>16835</v>
      </c>
      <c r="C201" s="526" t="s">
        <v>26</v>
      </c>
      <c r="D201" t="s">
        <v>18</v>
      </c>
      <c r="E201" s="160"/>
      <c r="F201" s="2">
        <v>60</v>
      </c>
      <c r="G201" s="2">
        <f t="shared" si="3"/>
        <v>125</v>
      </c>
    </row>
    <row r="202" spans="1:7">
      <c r="A202" s="7">
        <v>43470</v>
      </c>
      <c r="B202" s="526">
        <v>16835</v>
      </c>
      <c r="C202" s="526" t="s">
        <v>26</v>
      </c>
      <c r="D202" t="s">
        <v>19</v>
      </c>
      <c r="E202" s="160"/>
      <c r="F202" s="2">
        <v>5</v>
      </c>
      <c r="G202" s="2">
        <f t="shared" si="3"/>
        <v>120</v>
      </c>
    </row>
    <row r="203" spans="1:7">
      <c r="A203" s="7">
        <v>43470</v>
      </c>
      <c r="B203" s="526">
        <v>16835</v>
      </c>
      <c r="C203" s="526" t="s">
        <v>26</v>
      </c>
      <c r="D203" t="s">
        <v>220</v>
      </c>
      <c r="E203" s="160"/>
      <c r="F203" s="2">
        <v>120</v>
      </c>
      <c r="G203" s="2">
        <f t="shared" si="3"/>
        <v>0</v>
      </c>
    </row>
    <row r="204" spans="1:7">
      <c r="A204" s="44">
        <v>43312</v>
      </c>
      <c r="B204" s="525" t="s">
        <v>14</v>
      </c>
      <c r="C204" s="525" t="s">
        <v>27</v>
      </c>
      <c r="D204" t="s">
        <v>16</v>
      </c>
      <c r="E204" s="160">
        <v>66</v>
      </c>
      <c r="G204" s="2">
        <f t="shared" si="3"/>
        <v>66</v>
      </c>
    </row>
    <row r="205" spans="1:7">
      <c r="B205" s="526"/>
      <c r="C205" s="526"/>
      <c r="D205" t="s">
        <v>17</v>
      </c>
      <c r="E205" s="160">
        <v>4</v>
      </c>
      <c r="G205" s="2">
        <f t="shared" si="3"/>
        <v>70</v>
      </c>
    </row>
    <row r="206" spans="1:7">
      <c r="B206" s="526"/>
      <c r="C206" s="526"/>
      <c r="D206" t="s">
        <v>18</v>
      </c>
      <c r="E206" s="160">
        <v>60</v>
      </c>
      <c r="G206" s="2">
        <f t="shared" si="3"/>
        <v>130</v>
      </c>
    </row>
    <row r="207" spans="1:7">
      <c r="B207" s="526"/>
      <c r="C207" s="526"/>
      <c r="D207" t="s">
        <v>19</v>
      </c>
      <c r="E207" s="160">
        <v>5</v>
      </c>
      <c r="G207" s="2">
        <f t="shared" si="3"/>
        <v>135</v>
      </c>
    </row>
    <row r="208" spans="1:7">
      <c r="B208" s="526"/>
      <c r="C208" s="526"/>
      <c r="D208" t="s">
        <v>220</v>
      </c>
      <c r="E208" s="160">
        <v>120</v>
      </c>
      <c r="G208" s="2">
        <f t="shared" si="3"/>
        <v>255</v>
      </c>
    </row>
    <row r="209" spans="1:7">
      <c r="A209" s="7">
        <v>43333</v>
      </c>
      <c r="B209" s="526">
        <v>16001</v>
      </c>
      <c r="C209" s="526" t="s">
        <v>27</v>
      </c>
      <c r="D209" t="s">
        <v>16</v>
      </c>
      <c r="E209" s="160"/>
      <c r="F209" s="2">
        <v>66</v>
      </c>
      <c r="G209" s="2">
        <f t="shared" si="3"/>
        <v>189</v>
      </c>
    </row>
    <row r="210" spans="1:7">
      <c r="A210" s="7">
        <v>43333</v>
      </c>
      <c r="B210" s="526">
        <v>16001</v>
      </c>
      <c r="C210" s="526" t="s">
        <v>27</v>
      </c>
      <c r="D210" t="s">
        <v>17</v>
      </c>
      <c r="E210" s="160"/>
      <c r="F210" s="2">
        <v>4</v>
      </c>
      <c r="G210" s="2">
        <f t="shared" si="3"/>
        <v>185</v>
      </c>
    </row>
    <row r="211" spans="1:7">
      <c r="A211" s="7">
        <v>43470</v>
      </c>
      <c r="B211" s="526">
        <v>16835</v>
      </c>
      <c r="C211" s="526" t="s">
        <v>27</v>
      </c>
      <c r="D211" t="s">
        <v>18</v>
      </c>
      <c r="E211" s="160"/>
      <c r="F211" s="2">
        <v>60</v>
      </c>
      <c r="G211" s="2">
        <f t="shared" si="3"/>
        <v>125</v>
      </c>
    </row>
    <row r="212" spans="1:7">
      <c r="A212" s="7">
        <v>43470</v>
      </c>
      <c r="B212" s="526">
        <v>16835</v>
      </c>
      <c r="C212" s="526" t="s">
        <v>27</v>
      </c>
      <c r="D212" t="s">
        <v>19</v>
      </c>
      <c r="E212" s="160"/>
      <c r="F212" s="2">
        <v>5</v>
      </c>
      <c r="G212" s="2">
        <f t="shared" si="3"/>
        <v>120</v>
      </c>
    </row>
    <row r="213" spans="1:7">
      <c r="A213" s="7">
        <v>43470</v>
      </c>
      <c r="B213" s="526">
        <v>16835</v>
      </c>
      <c r="C213" s="526" t="s">
        <v>27</v>
      </c>
      <c r="D213" t="s">
        <v>220</v>
      </c>
      <c r="E213" s="160"/>
      <c r="F213" s="2">
        <v>120</v>
      </c>
      <c r="G213" s="2">
        <f t="shared" si="3"/>
        <v>0</v>
      </c>
    </row>
    <row r="214" spans="1:7">
      <c r="A214" s="44">
        <v>43343</v>
      </c>
      <c r="B214" s="525" t="s">
        <v>14</v>
      </c>
      <c r="C214" s="525" t="s">
        <v>28</v>
      </c>
      <c r="D214" t="s">
        <v>16</v>
      </c>
      <c r="E214" s="160">
        <v>65.5</v>
      </c>
      <c r="G214" s="2">
        <f t="shared" si="3"/>
        <v>65.5</v>
      </c>
    </row>
    <row r="215" spans="1:7">
      <c r="B215" s="526"/>
      <c r="C215" s="526"/>
      <c r="D215" t="s">
        <v>17</v>
      </c>
      <c r="E215" s="160">
        <v>4</v>
      </c>
      <c r="G215" s="2">
        <f t="shared" si="3"/>
        <v>69.5</v>
      </c>
    </row>
    <row r="216" spans="1:7">
      <c r="B216" s="526"/>
      <c r="C216" s="526"/>
      <c r="D216" t="s">
        <v>18</v>
      </c>
      <c r="E216" s="160">
        <v>60</v>
      </c>
      <c r="G216" s="2">
        <f t="shared" si="3"/>
        <v>129.5</v>
      </c>
    </row>
    <row r="217" spans="1:7">
      <c r="B217" s="526"/>
      <c r="C217" s="526"/>
      <c r="D217" t="s">
        <v>19</v>
      </c>
      <c r="E217" s="160">
        <v>5</v>
      </c>
      <c r="G217" s="2">
        <f t="shared" si="3"/>
        <v>134.5</v>
      </c>
    </row>
    <row r="218" spans="1:7">
      <c r="B218" s="526"/>
      <c r="C218" s="526"/>
      <c r="D218" t="s">
        <v>220</v>
      </c>
      <c r="E218" s="160">
        <v>120</v>
      </c>
      <c r="G218" s="2">
        <f t="shared" si="3"/>
        <v>254.5</v>
      </c>
    </row>
    <row r="219" spans="1:7">
      <c r="B219" s="526"/>
      <c r="C219" s="526"/>
      <c r="D219" t="s">
        <v>21</v>
      </c>
      <c r="E219" s="160">
        <v>93</v>
      </c>
      <c r="G219" s="2">
        <f t="shared" si="3"/>
        <v>347.5</v>
      </c>
    </row>
    <row r="220" spans="1:7">
      <c r="A220" s="7">
        <v>43368</v>
      </c>
      <c r="B220" s="526">
        <v>16211</v>
      </c>
      <c r="C220" s="526" t="s">
        <v>28</v>
      </c>
      <c r="D220" t="s">
        <v>16</v>
      </c>
      <c r="E220" s="160"/>
      <c r="F220" s="2">
        <v>65.5</v>
      </c>
      <c r="G220" s="2">
        <f t="shared" si="3"/>
        <v>282</v>
      </c>
    </row>
    <row r="221" spans="1:7">
      <c r="A221" s="7">
        <v>43368</v>
      </c>
      <c r="B221" s="526">
        <v>16211</v>
      </c>
      <c r="C221" s="526" t="s">
        <v>28</v>
      </c>
      <c r="D221" t="s">
        <v>17</v>
      </c>
      <c r="E221" s="160"/>
      <c r="F221" s="2">
        <v>4</v>
      </c>
      <c r="G221" s="2">
        <f t="shared" si="3"/>
        <v>278</v>
      </c>
    </row>
    <row r="222" spans="1:7">
      <c r="A222" s="7">
        <v>43470</v>
      </c>
      <c r="B222" s="526">
        <v>16835</v>
      </c>
      <c r="C222" s="526" t="s">
        <v>28</v>
      </c>
      <c r="D222" t="s">
        <v>18</v>
      </c>
      <c r="E222" s="160"/>
      <c r="F222" s="2">
        <v>60</v>
      </c>
      <c r="G222" s="2">
        <f t="shared" si="3"/>
        <v>218</v>
      </c>
    </row>
    <row r="223" spans="1:7">
      <c r="A223" s="7">
        <v>43470</v>
      </c>
      <c r="B223" s="526">
        <v>16835</v>
      </c>
      <c r="C223" s="526" t="s">
        <v>28</v>
      </c>
      <c r="D223" t="s">
        <v>19</v>
      </c>
      <c r="E223" s="160"/>
      <c r="F223" s="2">
        <v>5</v>
      </c>
      <c r="G223" s="2">
        <f t="shared" si="3"/>
        <v>213</v>
      </c>
    </row>
    <row r="224" spans="1:7">
      <c r="A224" s="7">
        <v>43470</v>
      </c>
      <c r="B224" s="526">
        <v>16835</v>
      </c>
      <c r="C224" s="526" t="s">
        <v>28</v>
      </c>
      <c r="D224" t="s">
        <v>220</v>
      </c>
      <c r="E224" s="160"/>
      <c r="F224" s="2">
        <v>120</v>
      </c>
      <c r="G224" s="2">
        <f t="shared" si="3"/>
        <v>93</v>
      </c>
    </row>
    <row r="225" spans="1:7">
      <c r="A225" s="7">
        <v>44291</v>
      </c>
      <c r="B225" s="526">
        <v>22084</v>
      </c>
      <c r="C225" s="526" t="s">
        <v>28</v>
      </c>
      <c r="D225" t="s">
        <v>21</v>
      </c>
      <c r="E225" s="160"/>
      <c r="F225" s="2">
        <v>93</v>
      </c>
      <c r="G225" s="2">
        <f t="shared" si="3"/>
        <v>0</v>
      </c>
    </row>
    <row r="226" spans="1:7">
      <c r="A226" s="44">
        <v>43373</v>
      </c>
      <c r="B226" s="525" t="s">
        <v>14</v>
      </c>
      <c r="C226" s="525" t="s">
        <v>29</v>
      </c>
      <c r="D226" t="s">
        <v>16</v>
      </c>
      <c r="E226" s="160">
        <v>67.099999999999994</v>
      </c>
      <c r="G226" s="2">
        <f t="shared" si="3"/>
        <v>67.099999999999994</v>
      </c>
    </row>
    <row r="227" spans="1:7">
      <c r="B227" s="526"/>
      <c r="C227" s="526"/>
      <c r="D227" t="s">
        <v>17</v>
      </c>
      <c r="E227" s="160">
        <v>4</v>
      </c>
      <c r="G227" s="2">
        <f t="shared" si="3"/>
        <v>71.099999999999994</v>
      </c>
    </row>
    <row r="228" spans="1:7">
      <c r="B228" s="526"/>
      <c r="C228" s="526"/>
      <c r="D228" t="s">
        <v>18</v>
      </c>
      <c r="E228" s="160">
        <v>60</v>
      </c>
      <c r="G228" s="2">
        <f t="shared" si="3"/>
        <v>131.1</v>
      </c>
    </row>
    <row r="229" spans="1:7">
      <c r="B229" s="526"/>
      <c r="C229" s="526"/>
      <c r="D229" t="s">
        <v>19</v>
      </c>
      <c r="E229" s="160">
        <v>5</v>
      </c>
      <c r="G229" s="2">
        <f t="shared" si="3"/>
        <v>136.1</v>
      </c>
    </row>
    <row r="230" spans="1:7">
      <c r="B230" s="526"/>
      <c r="C230" s="526"/>
      <c r="D230" t="s">
        <v>220</v>
      </c>
      <c r="E230" s="160">
        <v>120</v>
      </c>
      <c r="G230" s="2">
        <f t="shared" si="3"/>
        <v>256.10000000000002</v>
      </c>
    </row>
    <row r="231" spans="1:7">
      <c r="A231" s="7">
        <v>43399</v>
      </c>
      <c r="B231" s="526">
        <v>16458</v>
      </c>
      <c r="C231" s="526" t="s">
        <v>29</v>
      </c>
      <c r="D231" t="s">
        <v>16</v>
      </c>
      <c r="E231" s="160"/>
      <c r="F231" s="2">
        <v>67.099999999999994</v>
      </c>
      <c r="G231" s="2">
        <f t="shared" si="3"/>
        <v>189.00000000000003</v>
      </c>
    </row>
    <row r="232" spans="1:7">
      <c r="A232" s="7">
        <v>43399</v>
      </c>
      <c r="B232" s="526">
        <v>16458</v>
      </c>
      <c r="C232" s="526" t="s">
        <v>29</v>
      </c>
      <c r="D232" t="s">
        <v>17</v>
      </c>
      <c r="E232" s="160"/>
      <c r="F232" s="2">
        <v>4</v>
      </c>
      <c r="G232" s="2">
        <f t="shared" si="3"/>
        <v>185.00000000000003</v>
      </c>
    </row>
    <row r="233" spans="1:7">
      <c r="A233" s="7">
        <v>43470</v>
      </c>
      <c r="B233" s="526">
        <v>16835</v>
      </c>
      <c r="C233" s="526" t="s">
        <v>29</v>
      </c>
      <c r="D233" t="s">
        <v>18</v>
      </c>
      <c r="E233" s="160"/>
      <c r="F233" s="2">
        <v>60</v>
      </c>
      <c r="G233" s="2">
        <f t="shared" si="3"/>
        <v>125.00000000000003</v>
      </c>
    </row>
    <row r="234" spans="1:7">
      <c r="A234" s="7">
        <v>43470</v>
      </c>
      <c r="B234" s="526">
        <v>16835</v>
      </c>
      <c r="C234" s="526" t="s">
        <v>29</v>
      </c>
      <c r="D234" t="s">
        <v>19</v>
      </c>
      <c r="E234" s="160"/>
      <c r="F234" s="2">
        <v>5</v>
      </c>
      <c r="G234" s="2">
        <f t="shared" si="3"/>
        <v>120.00000000000003</v>
      </c>
    </row>
    <row r="235" spans="1:7">
      <c r="A235" s="7">
        <v>43470</v>
      </c>
      <c r="B235" s="526">
        <v>16835</v>
      </c>
      <c r="C235" s="526" t="s">
        <v>29</v>
      </c>
      <c r="D235" t="s">
        <v>220</v>
      </c>
      <c r="E235" s="160"/>
      <c r="F235" s="2">
        <v>113</v>
      </c>
      <c r="G235" s="2">
        <f t="shared" si="3"/>
        <v>7.0000000000000284</v>
      </c>
    </row>
    <row r="236" spans="1:7">
      <c r="A236" s="7">
        <v>44291</v>
      </c>
      <c r="B236" s="526">
        <v>22084</v>
      </c>
      <c r="C236" s="526" t="s">
        <v>29</v>
      </c>
      <c r="D236" t="s">
        <v>220</v>
      </c>
      <c r="E236" s="160"/>
      <c r="F236" s="2">
        <v>7</v>
      </c>
      <c r="G236" s="2">
        <f t="shared" si="3"/>
        <v>2.8421709430404007E-14</v>
      </c>
    </row>
    <row r="237" spans="1:7">
      <c r="A237" s="44">
        <v>43404</v>
      </c>
      <c r="B237" s="525" t="s">
        <v>14</v>
      </c>
      <c r="C237" s="525" t="s">
        <v>30</v>
      </c>
      <c r="D237" t="s">
        <v>16</v>
      </c>
      <c r="E237" s="160">
        <v>67.599999999999994</v>
      </c>
      <c r="G237" s="2">
        <f t="shared" si="3"/>
        <v>67.600000000000023</v>
      </c>
    </row>
    <row r="238" spans="1:7">
      <c r="B238" s="526"/>
      <c r="C238" s="526"/>
      <c r="D238" t="s">
        <v>17</v>
      </c>
      <c r="E238" s="160">
        <v>5</v>
      </c>
      <c r="G238" s="2">
        <f t="shared" si="3"/>
        <v>72.600000000000023</v>
      </c>
    </row>
    <row r="239" spans="1:7">
      <c r="B239" s="526"/>
      <c r="C239" s="526"/>
      <c r="D239" t="s">
        <v>18</v>
      </c>
      <c r="E239" s="160">
        <v>60</v>
      </c>
      <c r="G239" s="2">
        <f t="shared" si="3"/>
        <v>132.60000000000002</v>
      </c>
    </row>
    <row r="240" spans="1:7">
      <c r="B240" s="526"/>
      <c r="C240" s="526"/>
      <c r="D240" t="s">
        <v>19</v>
      </c>
      <c r="E240" s="160">
        <v>5</v>
      </c>
      <c r="G240" s="2">
        <f t="shared" si="3"/>
        <v>137.60000000000002</v>
      </c>
    </row>
    <row r="241" spans="1:7">
      <c r="B241" s="526"/>
      <c r="C241" s="526"/>
      <c r="D241" t="s">
        <v>220</v>
      </c>
      <c r="E241" s="160">
        <v>120</v>
      </c>
      <c r="G241" s="2">
        <f t="shared" si="3"/>
        <v>257.60000000000002</v>
      </c>
    </row>
    <row r="242" spans="1:7">
      <c r="B242" s="526"/>
      <c r="C242" s="526"/>
      <c r="D242" t="s">
        <v>21</v>
      </c>
      <c r="E242" s="160">
        <v>93</v>
      </c>
      <c r="G242" s="2">
        <f t="shared" si="3"/>
        <v>350.6</v>
      </c>
    </row>
    <row r="243" spans="1:7">
      <c r="A243" s="7">
        <v>43470</v>
      </c>
      <c r="B243" s="526">
        <v>16835</v>
      </c>
      <c r="C243" s="526" t="s">
        <v>30</v>
      </c>
      <c r="D243" t="s">
        <v>18</v>
      </c>
      <c r="E243" s="160"/>
      <c r="F243" s="2">
        <v>60</v>
      </c>
      <c r="G243" s="2">
        <f t="shared" si="3"/>
        <v>290.60000000000002</v>
      </c>
    </row>
    <row r="244" spans="1:7">
      <c r="A244" s="7">
        <v>43470</v>
      </c>
      <c r="B244" s="526">
        <v>16835</v>
      </c>
      <c r="C244" s="526" t="s">
        <v>30</v>
      </c>
      <c r="D244" t="s">
        <v>19</v>
      </c>
      <c r="E244" s="160"/>
      <c r="F244" s="2">
        <v>5</v>
      </c>
      <c r="G244" s="2">
        <f t="shared" si="3"/>
        <v>285.60000000000002</v>
      </c>
    </row>
    <row r="245" spans="1:7">
      <c r="A245" s="7">
        <v>43473</v>
      </c>
      <c r="B245" s="526">
        <v>16862</v>
      </c>
      <c r="C245" s="526" t="s">
        <v>30</v>
      </c>
      <c r="D245" t="s">
        <v>16</v>
      </c>
      <c r="E245" s="160"/>
      <c r="F245" s="2">
        <v>67.599999999999994</v>
      </c>
      <c r="G245" s="2">
        <f t="shared" si="3"/>
        <v>218.00000000000003</v>
      </c>
    </row>
    <row r="246" spans="1:7">
      <c r="A246" s="7">
        <v>43473</v>
      </c>
      <c r="B246" s="526">
        <v>16862</v>
      </c>
      <c r="C246" s="526" t="s">
        <v>30</v>
      </c>
      <c r="D246" t="s">
        <v>17</v>
      </c>
      <c r="E246" s="160"/>
      <c r="F246" s="2">
        <v>5</v>
      </c>
      <c r="G246" s="2">
        <f t="shared" si="3"/>
        <v>213.00000000000003</v>
      </c>
    </row>
    <row r="247" spans="1:7">
      <c r="A247" s="7">
        <v>44291</v>
      </c>
      <c r="B247" s="526">
        <v>22084</v>
      </c>
      <c r="C247" s="526" t="s">
        <v>30</v>
      </c>
      <c r="D247" t="s">
        <v>220</v>
      </c>
      <c r="E247" s="160"/>
      <c r="F247" s="2">
        <v>120</v>
      </c>
      <c r="G247" s="2">
        <f t="shared" si="3"/>
        <v>93.000000000000028</v>
      </c>
    </row>
    <row r="248" spans="1:7">
      <c r="A248" s="7">
        <v>44291</v>
      </c>
      <c r="B248" s="526">
        <v>22084</v>
      </c>
      <c r="C248" s="526" t="s">
        <v>30</v>
      </c>
      <c r="D248" t="s">
        <v>21</v>
      </c>
      <c r="E248" s="160"/>
      <c r="F248" s="2">
        <v>93</v>
      </c>
      <c r="G248" s="2">
        <f t="shared" si="3"/>
        <v>0</v>
      </c>
    </row>
    <row r="249" spans="1:7">
      <c r="A249" s="44">
        <v>43434</v>
      </c>
      <c r="B249" s="525" t="s">
        <v>14</v>
      </c>
      <c r="C249" s="525" t="s">
        <v>33</v>
      </c>
      <c r="D249" t="s">
        <v>16</v>
      </c>
      <c r="E249" s="160">
        <v>69.5</v>
      </c>
      <c r="G249" s="2">
        <f t="shared" si="3"/>
        <v>69.5</v>
      </c>
    </row>
    <row r="250" spans="1:7">
      <c r="B250" s="526"/>
      <c r="C250" s="526"/>
      <c r="D250" t="s">
        <v>17</v>
      </c>
      <c r="E250" s="160">
        <v>5</v>
      </c>
      <c r="G250" s="2">
        <f t="shared" si="3"/>
        <v>74.5</v>
      </c>
    </row>
    <row r="251" spans="1:7">
      <c r="B251" s="526"/>
      <c r="C251" s="526"/>
      <c r="D251" t="s">
        <v>18</v>
      </c>
      <c r="E251" s="160">
        <v>60</v>
      </c>
      <c r="G251" s="2">
        <f t="shared" si="3"/>
        <v>134.5</v>
      </c>
    </row>
    <row r="252" spans="1:7">
      <c r="B252" s="526"/>
      <c r="C252" s="526"/>
      <c r="D252" t="s">
        <v>19</v>
      </c>
      <c r="E252" s="160">
        <v>5</v>
      </c>
      <c r="G252" s="2">
        <f t="shared" si="3"/>
        <v>139.5</v>
      </c>
    </row>
    <row r="253" spans="1:7">
      <c r="B253" s="526"/>
      <c r="C253" s="526"/>
      <c r="D253" t="s">
        <v>220</v>
      </c>
      <c r="E253" s="160">
        <v>250</v>
      </c>
      <c r="G253" s="2">
        <f t="shared" si="3"/>
        <v>389.5</v>
      </c>
    </row>
    <row r="254" spans="1:7">
      <c r="A254" s="7">
        <v>43470</v>
      </c>
      <c r="B254" s="526">
        <v>16833</v>
      </c>
      <c r="C254" s="526" t="s">
        <v>33</v>
      </c>
      <c r="D254" t="s">
        <v>220</v>
      </c>
      <c r="E254" s="160"/>
      <c r="F254" s="2">
        <v>135</v>
      </c>
      <c r="G254" s="2">
        <f t="shared" si="3"/>
        <v>254.5</v>
      </c>
    </row>
    <row r="255" spans="1:7">
      <c r="A255" s="7">
        <v>43470</v>
      </c>
      <c r="B255" s="526">
        <v>16835</v>
      </c>
      <c r="C255" s="526" t="s">
        <v>33</v>
      </c>
      <c r="D255" t="s">
        <v>18</v>
      </c>
      <c r="E255" s="160"/>
      <c r="F255" s="2">
        <v>60</v>
      </c>
      <c r="G255" s="2">
        <f t="shared" si="3"/>
        <v>194.5</v>
      </c>
    </row>
    <row r="256" spans="1:7">
      <c r="A256" s="7">
        <v>43470</v>
      </c>
      <c r="B256" s="526">
        <v>16835</v>
      </c>
      <c r="C256" s="526" t="s">
        <v>33</v>
      </c>
      <c r="D256" t="s">
        <v>19</v>
      </c>
      <c r="E256" s="160"/>
      <c r="F256" s="2">
        <v>5</v>
      </c>
      <c r="G256" s="2">
        <f t="shared" si="3"/>
        <v>189.5</v>
      </c>
    </row>
    <row r="257" spans="1:7">
      <c r="A257" s="7">
        <v>43473</v>
      </c>
      <c r="B257" s="526">
        <v>16862</v>
      </c>
      <c r="C257" s="526" t="s">
        <v>33</v>
      </c>
      <c r="D257" t="s">
        <v>16</v>
      </c>
      <c r="E257" s="160"/>
      <c r="F257" s="2">
        <v>69.5</v>
      </c>
      <c r="G257" s="2">
        <f t="shared" si="3"/>
        <v>120</v>
      </c>
    </row>
    <row r="258" spans="1:7">
      <c r="A258" s="7">
        <v>43473</v>
      </c>
      <c r="B258" s="526">
        <v>16862</v>
      </c>
      <c r="C258" s="526" t="s">
        <v>33</v>
      </c>
      <c r="D258" t="s">
        <v>17</v>
      </c>
      <c r="E258" s="160"/>
      <c r="F258" s="2">
        <v>5</v>
      </c>
      <c r="G258" s="2">
        <f t="shared" si="3"/>
        <v>115</v>
      </c>
    </row>
    <row r="259" spans="1:7">
      <c r="A259" s="7">
        <v>44291</v>
      </c>
      <c r="B259" s="526">
        <v>22084</v>
      </c>
      <c r="C259" s="526" t="s">
        <v>33</v>
      </c>
      <c r="D259" t="s">
        <v>220</v>
      </c>
      <c r="E259" s="160"/>
      <c r="F259" s="2">
        <v>115</v>
      </c>
      <c r="G259" s="2">
        <f t="shared" si="3"/>
        <v>0</v>
      </c>
    </row>
    <row r="260" spans="1:7">
      <c r="A260" s="44">
        <v>43465</v>
      </c>
      <c r="B260" s="525" t="s">
        <v>14</v>
      </c>
      <c r="C260" s="525" t="s">
        <v>34</v>
      </c>
      <c r="D260" t="s">
        <v>16</v>
      </c>
      <c r="E260" s="160">
        <v>74.2</v>
      </c>
      <c r="G260" s="2">
        <f t="shared" si="3"/>
        <v>74.2</v>
      </c>
    </row>
    <row r="261" spans="1:7">
      <c r="B261" s="526"/>
      <c r="C261" s="526"/>
      <c r="D261" t="s">
        <v>17</v>
      </c>
      <c r="E261" s="160">
        <v>5</v>
      </c>
      <c r="G261" s="2">
        <f t="shared" si="3"/>
        <v>79.2</v>
      </c>
    </row>
    <row r="262" spans="1:7">
      <c r="B262" s="526"/>
      <c r="C262" s="526"/>
      <c r="D262" t="s">
        <v>18</v>
      </c>
      <c r="E262" s="160">
        <v>60</v>
      </c>
      <c r="G262" s="2">
        <f t="shared" si="3"/>
        <v>139.19999999999999</v>
      </c>
    </row>
    <row r="263" spans="1:7">
      <c r="B263" s="526"/>
      <c r="C263" s="526"/>
      <c r="D263" t="s">
        <v>19</v>
      </c>
      <c r="E263" s="160">
        <v>5</v>
      </c>
      <c r="G263" s="2">
        <f t="shared" ref="G263:G326" si="4">+G262+E263-F263</f>
        <v>144.19999999999999</v>
      </c>
    </row>
    <row r="264" spans="1:7">
      <c r="B264" s="526"/>
      <c r="C264" s="526"/>
      <c r="D264" t="s">
        <v>220</v>
      </c>
      <c r="E264" s="160">
        <v>250</v>
      </c>
      <c r="G264" s="2">
        <f t="shared" si="4"/>
        <v>394.2</v>
      </c>
    </row>
    <row r="265" spans="1:7">
      <c r="A265" s="7">
        <v>43470</v>
      </c>
      <c r="B265" s="526">
        <v>16833</v>
      </c>
      <c r="C265" s="526" t="s">
        <v>34</v>
      </c>
      <c r="D265" t="s">
        <v>220</v>
      </c>
      <c r="E265" s="160"/>
      <c r="F265" s="2">
        <v>15</v>
      </c>
      <c r="G265" s="2">
        <f t="shared" si="4"/>
        <v>379.2</v>
      </c>
    </row>
    <row r="266" spans="1:7">
      <c r="A266" s="7">
        <v>43470</v>
      </c>
      <c r="B266" s="526">
        <v>16835</v>
      </c>
      <c r="C266" s="526" t="s">
        <v>34</v>
      </c>
      <c r="D266" t="s">
        <v>18</v>
      </c>
      <c r="E266" s="160"/>
      <c r="F266" s="2">
        <v>60</v>
      </c>
      <c r="G266" s="2">
        <f t="shared" si="4"/>
        <v>319.2</v>
      </c>
    </row>
    <row r="267" spans="1:7">
      <c r="A267" s="7">
        <v>43470</v>
      </c>
      <c r="B267" s="526">
        <v>16835</v>
      </c>
      <c r="C267" s="526" t="s">
        <v>34</v>
      </c>
      <c r="D267" t="s">
        <v>19</v>
      </c>
      <c r="E267" s="160"/>
      <c r="F267" s="2">
        <v>5</v>
      </c>
      <c r="G267" s="2">
        <f t="shared" si="4"/>
        <v>314.2</v>
      </c>
    </row>
    <row r="268" spans="1:7">
      <c r="A268" s="7">
        <v>43496</v>
      </c>
      <c r="B268" s="526">
        <v>17050</v>
      </c>
      <c r="C268" s="526" t="s">
        <v>34</v>
      </c>
      <c r="D268" t="s">
        <v>16</v>
      </c>
      <c r="E268" s="160"/>
      <c r="F268" s="2">
        <v>74.2</v>
      </c>
      <c r="G268" s="2">
        <f t="shared" si="4"/>
        <v>240</v>
      </c>
    </row>
    <row r="269" spans="1:7">
      <c r="A269" s="7">
        <v>43496</v>
      </c>
      <c r="B269" s="526">
        <v>17050</v>
      </c>
      <c r="C269" s="526" t="s">
        <v>34</v>
      </c>
      <c r="D269" t="s">
        <v>17</v>
      </c>
      <c r="E269" s="160"/>
      <c r="F269" s="2">
        <v>5</v>
      </c>
      <c r="G269" s="2">
        <f t="shared" si="4"/>
        <v>235</v>
      </c>
    </row>
    <row r="270" spans="1:7">
      <c r="A270" s="7">
        <v>43528</v>
      </c>
      <c r="B270" s="526">
        <v>17285</v>
      </c>
      <c r="C270" s="526" t="s">
        <v>34</v>
      </c>
      <c r="D270" t="s">
        <v>220</v>
      </c>
      <c r="E270" s="160"/>
      <c r="F270" s="2">
        <v>150</v>
      </c>
      <c r="G270" s="2">
        <f t="shared" si="4"/>
        <v>85</v>
      </c>
    </row>
    <row r="271" spans="1:7">
      <c r="A271" s="7">
        <v>44291</v>
      </c>
      <c r="B271" s="526">
        <v>22084</v>
      </c>
      <c r="C271" s="526" t="s">
        <v>34</v>
      </c>
      <c r="D271" t="s">
        <v>220</v>
      </c>
      <c r="E271" s="160"/>
      <c r="F271" s="2">
        <v>85</v>
      </c>
      <c r="G271" s="2">
        <f t="shared" si="4"/>
        <v>0</v>
      </c>
    </row>
    <row r="272" spans="1:7">
      <c r="A272" s="44">
        <v>43496</v>
      </c>
      <c r="B272" s="525" t="s">
        <v>14</v>
      </c>
      <c r="C272" s="525" t="s">
        <v>15</v>
      </c>
      <c r="D272" t="s">
        <v>16</v>
      </c>
      <c r="E272" s="160">
        <v>89.4</v>
      </c>
      <c r="G272" s="2">
        <f t="shared" si="4"/>
        <v>89.4</v>
      </c>
    </row>
    <row r="273" spans="1:7">
      <c r="B273" s="526"/>
      <c r="C273" s="526"/>
      <c r="D273" t="s">
        <v>17</v>
      </c>
      <c r="E273" s="160">
        <v>5</v>
      </c>
      <c r="G273" s="2">
        <f t="shared" si="4"/>
        <v>94.4</v>
      </c>
    </row>
    <row r="274" spans="1:7">
      <c r="B274" s="526"/>
      <c r="C274" s="526"/>
      <c r="D274" t="s">
        <v>18</v>
      </c>
      <c r="E274" s="160">
        <v>60</v>
      </c>
      <c r="G274" s="2">
        <f t="shared" si="4"/>
        <v>154.4</v>
      </c>
    </row>
    <row r="275" spans="1:7">
      <c r="B275" s="526"/>
      <c r="C275" s="526"/>
      <c r="D275" t="s">
        <v>19</v>
      </c>
      <c r="E275" s="160">
        <v>5</v>
      </c>
      <c r="G275" s="2">
        <f t="shared" si="4"/>
        <v>159.4</v>
      </c>
    </row>
    <row r="276" spans="1:7">
      <c r="B276" s="526"/>
      <c r="C276" s="526"/>
      <c r="D276" t="s">
        <v>220</v>
      </c>
      <c r="E276" s="160">
        <v>250</v>
      </c>
      <c r="G276" s="2">
        <f t="shared" si="4"/>
        <v>409.4</v>
      </c>
    </row>
    <row r="277" spans="1:7">
      <c r="A277" s="7">
        <v>43525</v>
      </c>
      <c r="B277" s="526">
        <v>17246</v>
      </c>
      <c r="C277" s="526" t="s">
        <v>15</v>
      </c>
      <c r="D277" t="s">
        <v>16</v>
      </c>
      <c r="E277" s="160"/>
      <c r="F277" s="2">
        <v>89.4</v>
      </c>
      <c r="G277" s="2">
        <f t="shared" si="4"/>
        <v>320</v>
      </c>
    </row>
    <row r="278" spans="1:7">
      <c r="A278" s="7">
        <v>43525</v>
      </c>
      <c r="B278" s="526">
        <v>17246</v>
      </c>
      <c r="C278" s="526" t="s">
        <v>15</v>
      </c>
      <c r="D278" t="s">
        <v>17</v>
      </c>
      <c r="E278" s="160"/>
      <c r="F278" s="2">
        <v>5</v>
      </c>
      <c r="G278" s="2">
        <f t="shared" si="4"/>
        <v>315</v>
      </c>
    </row>
    <row r="279" spans="1:7">
      <c r="A279" s="7">
        <v>43528</v>
      </c>
      <c r="B279" s="526">
        <v>17285</v>
      </c>
      <c r="C279" s="526" t="s">
        <v>15</v>
      </c>
      <c r="D279" t="s">
        <v>220</v>
      </c>
      <c r="E279" s="160"/>
      <c r="F279" s="2">
        <v>150</v>
      </c>
      <c r="G279" s="2">
        <f t="shared" si="4"/>
        <v>165</v>
      </c>
    </row>
    <row r="280" spans="1:7">
      <c r="A280" s="7">
        <v>44291</v>
      </c>
      <c r="B280" s="526">
        <v>22085</v>
      </c>
      <c r="C280" s="526" t="s">
        <v>15</v>
      </c>
      <c r="D280" t="s">
        <v>18</v>
      </c>
      <c r="E280" s="160"/>
      <c r="F280" s="2">
        <v>60</v>
      </c>
      <c r="G280" s="2">
        <f t="shared" si="4"/>
        <v>105</v>
      </c>
    </row>
    <row r="281" spans="1:7">
      <c r="A281" s="7">
        <v>44291</v>
      </c>
      <c r="B281" s="526">
        <v>22085</v>
      </c>
      <c r="C281" s="526" t="s">
        <v>15</v>
      </c>
      <c r="D281" t="s">
        <v>19</v>
      </c>
      <c r="E281" s="160"/>
      <c r="F281" s="2">
        <v>5</v>
      </c>
      <c r="G281" s="2">
        <f t="shared" si="4"/>
        <v>100</v>
      </c>
    </row>
    <row r="282" spans="1:7">
      <c r="A282" s="7">
        <v>44291</v>
      </c>
      <c r="B282" s="526">
        <v>22085</v>
      </c>
      <c r="C282" s="526" t="s">
        <v>15</v>
      </c>
      <c r="D282" t="s">
        <v>220</v>
      </c>
      <c r="E282" s="160"/>
      <c r="F282" s="2">
        <v>100</v>
      </c>
      <c r="G282" s="2">
        <f t="shared" si="4"/>
        <v>0</v>
      </c>
    </row>
    <row r="283" spans="1:7">
      <c r="A283" s="44">
        <v>43524</v>
      </c>
      <c r="B283" s="525" t="s">
        <v>14</v>
      </c>
      <c r="C283" s="525" t="s">
        <v>20</v>
      </c>
      <c r="D283" t="s">
        <v>16</v>
      </c>
      <c r="E283" s="160">
        <v>94.5</v>
      </c>
      <c r="G283" s="2">
        <f t="shared" si="4"/>
        <v>94.5</v>
      </c>
    </row>
    <row r="284" spans="1:7">
      <c r="B284" s="526"/>
      <c r="C284" s="526"/>
      <c r="D284" t="s">
        <v>17</v>
      </c>
      <c r="E284" s="160">
        <v>6.1</v>
      </c>
      <c r="G284" s="2">
        <f t="shared" si="4"/>
        <v>100.6</v>
      </c>
    </row>
    <row r="285" spans="1:7">
      <c r="B285" s="526"/>
      <c r="C285" s="526"/>
      <c r="D285" t="s">
        <v>18</v>
      </c>
      <c r="E285" s="160">
        <v>56</v>
      </c>
      <c r="G285" s="2">
        <f t="shared" si="4"/>
        <v>156.6</v>
      </c>
    </row>
    <row r="286" spans="1:7">
      <c r="B286" s="526"/>
      <c r="C286" s="526"/>
      <c r="D286" t="s">
        <v>19</v>
      </c>
      <c r="E286" s="160">
        <v>5</v>
      </c>
      <c r="G286" s="2">
        <f t="shared" si="4"/>
        <v>161.6</v>
      </c>
    </row>
    <row r="287" spans="1:7">
      <c r="B287" s="526"/>
      <c r="C287" s="526"/>
      <c r="D287" t="s">
        <v>220</v>
      </c>
      <c r="E287" s="160">
        <v>250</v>
      </c>
      <c r="G287" s="2">
        <f t="shared" si="4"/>
        <v>411.6</v>
      </c>
    </row>
    <row r="288" spans="1:7">
      <c r="A288" s="7">
        <v>43578</v>
      </c>
      <c r="B288" s="526">
        <v>17652</v>
      </c>
      <c r="C288" s="526" t="s">
        <v>20</v>
      </c>
      <c r="D288" t="s">
        <v>16</v>
      </c>
      <c r="E288" s="160"/>
      <c r="F288" s="2">
        <v>94.5</v>
      </c>
      <c r="G288" s="2">
        <f t="shared" si="4"/>
        <v>317.10000000000002</v>
      </c>
    </row>
    <row r="289" spans="1:7">
      <c r="A289" s="7">
        <v>43578</v>
      </c>
      <c r="B289" s="526">
        <v>17652</v>
      </c>
      <c r="C289" s="526" t="s">
        <v>20</v>
      </c>
      <c r="D289" t="s">
        <v>17</v>
      </c>
      <c r="E289" s="160"/>
      <c r="F289" s="2">
        <v>6.1</v>
      </c>
      <c r="G289" s="2">
        <f t="shared" si="4"/>
        <v>311</v>
      </c>
    </row>
    <row r="290" spans="1:7">
      <c r="A290" s="7">
        <v>44291</v>
      </c>
      <c r="B290" s="526">
        <v>22085</v>
      </c>
      <c r="C290" s="526" t="s">
        <v>20</v>
      </c>
      <c r="D290" t="s">
        <v>18</v>
      </c>
      <c r="E290" s="160"/>
      <c r="F290" s="2">
        <v>56</v>
      </c>
      <c r="G290" s="2">
        <f t="shared" si="4"/>
        <v>255</v>
      </c>
    </row>
    <row r="291" spans="1:7">
      <c r="A291" s="7">
        <v>44291</v>
      </c>
      <c r="B291" s="526">
        <v>22085</v>
      </c>
      <c r="C291" s="526" t="s">
        <v>20</v>
      </c>
      <c r="D291" t="s">
        <v>19</v>
      </c>
      <c r="E291" s="160"/>
      <c r="F291" s="2">
        <v>5</v>
      </c>
      <c r="G291" s="2">
        <f t="shared" si="4"/>
        <v>250</v>
      </c>
    </row>
    <row r="292" spans="1:7">
      <c r="A292" s="7">
        <v>44291</v>
      </c>
      <c r="B292" s="526">
        <v>22085</v>
      </c>
      <c r="C292" s="526" t="s">
        <v>20</v>
      </c>
      <c r="D292" t="s">
        <v>220</v>
      </c>
      <c r="E292" s="160"/>
      <c r="F292" s="2">
        <v>250</v>
      </c>
      <c r="G292" s="2">
        <f t="shared" si="4"/>
        <v>0</v>
      </c>
    </row>
    <row r="293" spans="1:7">
      <c r="A293" s="44">
        <v>43555</v>
      </c>
      <c r="B293" s="525" t="s">
        <v>14</v>
      </c>
      <c r="C293" s="525" t="s">
        <v>23</v>
      </c>
      <c r="D293" t="s">
        <v>16</v>
      </c>
      <c r="E293" s="160">
        <v>87.7</v>
      </c>
      <c r="G293" s="2">
        <f t="shared" si="4"/>
        <v>87.7</v>
      </c>
    </row>
    <row r="294" spans="1:7">
      <c r="B294" s="526"/>
      <c r="C294" s="526"/>
      <c r="D294" t="s">
        <v>17</v>
      </c>
      <c r="E294" s="160">
        <v>4.9000000000000004</v>
      </c>
      <c r="G294" s="2">
        <f t="shared" si="4"/>
        <v>92.600000000000009</v>
      </c>
    </row>
    <row r="295" spans="1:7">
      <c r="B295" s="526"/>
      <c r="C295" s="526"/>
      <c r="D295" t="s">
        <v>18</v>
      </c>
      <c r="E295" s="160">
        <v>60</v>
      </c>
      <c r="G295" s="2">
        <f t="shared" si="4"/>
        <v>152.60000000000002</v>
      </c>
    </row>
    <row r="296" spans="1:7">
      <c r="B296" s="526"/>
      <c r="C296" s="526"/>
      <c r="D296" t="s">
        <v>19</v>
      </c>
      <c r="E296" s="160">
        <v>5</v>
      </c>
      <c r="G296" s="2">
        <f t="shared" si="4"/>
        <v>157.60000000000002</v>
      </c>
    </row>
    <row r="297" spans="1:7">
      <c r="B297" s="526"/>
      <c r="C297" s="526"/>
      <c r="D297" t="s">
        <v>220</v>
      </c>
      <c r="E297" s="160">
        <v>250</v>
      </c>
      <c r="G297" s="2">
        <f t="shared" si="4"/>
        <v>407.6</v>
      </c>
    </row>
    <row r="298" spans="1:7">
      <c r="B298" s="526"/>
      <c r="C298" s="526"/>
      <c r="D298" t="s">
        <v>21</v>
      </c>
      <c r="E298" s="160">
        <v>93</v>
      </c>
      <c r="G298" s="2">
        <f t="shared" si="4"/>
        <v>500.6</v>
      </c>
    </row>
    <row r="299" spans="1:7">
      <c r="A299" s="7">
        <v>43588</v>
      </c>
      <c r="B299" s="526">
        <v>17728</v>
      </c>
      <c r="C299" s="526" t="s">
        <v>23</v>
      </c>
      <c r="D299" t="s">
        <v>16</v>
      </c>
      <c r="E299" s="160"/>
      <c r="F299" s="2">
        <v>87.7</v>
      </c>
      <c r="G299" s="2">
        <f t="shared" si="4"/>
        <v>412.90000000000003</v>
      </c>
    </row>
    <row r="300" spans="1:7">
      <c r="A300" s="7">
        <v>43588</v>
      </c>
      <c r="B300" s="526">
        <v>17728</v>
      </c>
      <c r="C300" s="526" t="s">
        <v>23</v>
      </c>
      <c r="D300" t="s">
        <v>17</v>
      </c>
      <c r="E300" s="160"/>
      <c r="F300" s="2">
        <v>4.9000000000000004</v>
      </c>
      <c r="G300" s="2">
        <f t="shared" si="4"/>
        <v>408.00000000000006</v>
      </c>
    </row>
    <row r="301" spans="1:7">
      <c r="A301" s="7">
        <v>44291</v>
      </c>
      <c r="B301" s="526">
        <v>22085</v>
      </c>
      <c r="C301" s="526" t="s">
        <v>23</v>
      </c>
      <c r="D301" t="s">
        <v>18</v>
      </c>
      <c r="E301" s="160"/>
      <c r="F301" s="2">
        <v>60</v>
      </c>
      <c r="G301" s="2">
        <f t="shared" si="4"/>
        <v>348.00000000000006</v>
      </c>
    </row>
    <row r="302" spans="1:7">
      <c r="A302" s="7">
        <v>44291</v>
      </c>
      <c r="B302" s="526">
        <v>22085</v>
      </c>
      <c r="C302" s="526" t="s">
        <v>23</v>
      </c>
      <c r="D302" t="s">
        <v>19</v>
      </c>
      <c r="E302" s="160"/>
      <c r="F302" s="2">
        <v>5</v>
      </c>
      <c r="G302" s="2">
        <f t="shared" si="4"/>
        <v>343.00000000000006</v>
      </c>
    </row>
    <row r="303" spans="1:7">
      <c r="A303" s="7">
        <v>44291</v>
      </c>
      <c r="B303" s="526">
        <v>22086</v>
      </c>
      <c r="C303" s="526" t="s">
        <v>23</v>
      </c>
      <c r="D303" t="s">
        <v>220</v>
      </c>
      <c r="E303" s="160"/>
      <c r="F303" s="2">
        <v>250</v>
      </c>
      <c r="G303" s="2">
        <f t="shared" si="4"/>
        <v>93.000000000000057</v>
      </c>
    </row>
    <row r="304" spans="1:7">
      <c r="A304" s="7">
        <v>44476</v>
      </c>
      <c r="B304" s="526">
        <v>23604</v>
      </c>
      <c r="C304" s="526" t="s">
        <v>23</v>
      </c>
      <c r="D304" t="s">
        <v>21</v>
      </c>
      <c r="E304" s="160"/>
      <c r="F304" s="2">
        <v>93</v>
      </c>
      <c r="G304" s="2">
        <f t="shared" si="4"/>
        <v>0</v>
      </c>
    </row>
    <row r="305" spans="1:7">
      <c r="A305" s="44">
        <v>43585</v>
      </c>
      <c r="B305" s="525" t="s">
        <v>14</v>
      </c>
      <c r="C305" s="525" t="s">
        <v>24</v>
      </c>
      <c r="D305" t="s">
        <v>16</v>
      </c>
      <c r="E305" s="160">
        <v>88.8</v>
      </c>
      <c r="G305" s="2">
        <f t="shared" si="4"/>
        <v>88.8</v>
      </c>
    </row>
    <row r="306" spans="1:7">
      <c r="B306" s="526"/>
      <c r="C306" s="526"/>
      <c r="D306" t="s">
        <v>17</v>
      </c>
      <c r="E306" s="160">
        <v>4.5</v>
      </c>
      <c r="G306" s="2">
        <f t="shared" si="4"/>
        <v>93.3</v>
      </c>
    </row>
    <row r="307" spans="1:7">
      <c r="B307" s="526"/>
      <c r="C307" s="526"/>
      <c r="D307" t="s">
        <v>18</v>
      </c>
      <c r="E307" s="160">
        <v>60</v>
      </c>
      <c r="G307" s="2">
        <f t="shared" si="4"/>
        <v>153.30000000000001</v>
      </c>
    </row>
    <row r="308" spans="1:7">
      <c r="B308" s="526"/>
      <c r="C308" s="526"/>
      <c r="D308" t="s">
        <v>19</v>
      </c>
      <c r="E308" s="160">
        <v>5</v>
      </c>
      <c r="G308" s="2">
        <f t="shared" si="4"/>
        <v>158.30000000000001</v>
      </c>
    </row>
    <row r="309" spans="1:7">
      <c r="B309" s="526"/>
      <c r="C309" s="526"/>
      <c r="D309" t="s">
        <v>220</v>
      </c>
      <c r="E309" s="160">
        <v>250</v>
      </c>
      <c r="G309" s="2">
        <f t="shared" si="4"/>
        <v>408.3</v>
      </c>
    </row>
    <row r="310" spans="1:7">
      <c r="A310" s="7" t="s">
        <v>469</v>
      </c>
      <c r="B310" s="526">
        <v>17928</v>
      </c>
      <c r="C310" s="526" t="s">
        <v>24</v>
      </c>
      <c r="D310" t="s">
        <v>16</v>
      </c>
      <c r="E310" s="160"/>
      <c r="F310" s="2">
        <v>88.8</v>
      </c>
      <c r="G310" s="2">
        <f t="shared" si="4"/>
        <v>319.5</v>
      </c>
    </row>
    <row r="311" spans="1:7">
      <c r="A311" s="7" t="s">
        <v>469</v>
      </c>
      <c r="B311" s="526">
        <v>17928</v>
      </c>
      <c r="C311" s="526" t="s">
        <v>24</v>
      </c>
      <c r="D311" t="s">
        <v>17</v>
      </c>
      <c r="E311" s="160"/>
      <c r="F311" s="2">
        <v>4.5</v>
      </c>
      <c r="G311" s="2">
        <f t="shared" si="4"/>
        <v>315</v>
      </c>
    </row>
    <row r="312" spans="1:7">
      <c r="A312" s="7">
        <v>44291</v>
      </c>
      <c r="B312" s="526">
        <v>22086</v>
      </c>
      <c r="C312" s="526" t="s">
        <v>24</v>
      </c>
      <c r="D312" t="s">
        <v>18</v>
      </c>
      <c r="E312" s="160"/>
      <c r="F312" s="2">
        <v>60</v>
      </c>
      <c r="G312" s="2">
        <f t="shared" si="4"/>
        <v>255</v>
      </c>
    </row>
    <row r="313" spans="1:7">
      <c r="A313" s="7">
        <v>44291</v>
      </c>
      <c r="B313" s="526">
        <v>22086</v>
      </c>
      <c r="C313" s="526" t="s">
        <v>24</v>
      </c>
      <c r="D313" t="s">
        <v>19</v>
      </c>
      <c r="E313" s="160"/>
      <c r="F313" s="2">
        <v>5</v>
      </c>
      <c r="G313" s="2">
        <f t="shared" si="4"/>
        <v>250</v>
      </c>
    </row>
    <row r="314" spans="1:7">
      <c r="A314" s="7">
        <v>44291</v>
      </c>
      <c r="B314" s="526">
        <v>22086</v>
      </c>
      <c r="C314" s="526" t="s">
        <v>24</v>
      </c>
      <c r="D314" t="s">
        <v>220</v>
      </c>
      <c r="E314" s="160"/>
      <c r="F314" s="2">
        <v>250</v>
      </c>
      <c r="G314" s="2">
        <f t="shared" si="4"/>
        <v>0</v>
      </c>
    </row>
    <row r="315" spans="1:7">
      <c r="A315" s="44">
        <v>43616</v>
      </c>
      <c r="B315" s="525" t="s">
        <v>14</v>
      </c>
      <c r="C315" s="525" t="s">
        <v>25</v>
      </c>
      <c r="D315" t="s">
        <v>16</v>
      </c>
      <c r="E315" s="160">
        <v>81.8</v>
      </c>
      <c r="G315" s="2">
        <f t="shared" si="4"/>
        <v>81.8</v>
      </c>
    </row>
    <row r="316" spans="1:7">
      <c r="B316" s="526"/>
      <c r="C316" s="526"/>
      <c r="D316" t="s">
        <v>17</v>
      </c>
      <c r="E316" s="160">
        <v>5.2</v>
      </c>
      <c r="G316" s="2">
        <f t="shared" si="4"/>
        <v>87</v>
      </c>
    </row>
    <row r="317" spans="1:7">
      <c r="B317" s="526"/>
      <c r="C317" s="526"/>
      <c r="D317" t="s">
        <v>18</v>
      </c>
      <c r="E317" s="160">
        <v>60</v>
      </c>
      <c r="G317" s="2">
        <f t="shared" si="4"/>
        <v>147</v>
      </c>
    </row>
    <row r="318" spans="1:7">
      <c r="B318" s="526"/>
      <c r="C318" s="526"/>
      <c r="D318" t="s">
        <v>19</v>
      </c>
      <c r="E318" s="160">
        <v>5</v>
      </c>
      <c r="G318" s="2">
        <f t="shared" si="4"/>
        <v>152</v>
      </c>
    </row>
    <row r="319" spans="1:7">
      <c r="B319" s="526"/>
      <c r="C319" s="526"/>
      <c r="D319" t="s">
        <v>220</v>
      </c>
      <c r="E319" s="160">
        <v>250</v>
      </c>
      <c r="G319" s="2">
        <f t="shared" si="4"/>
        <v>402</v>
      </c>
    </row>
    <row r="320" spans="1:7">
      <c r="A320" s="7">
        <v>43640</v>
      </c>
      <c r="B320" s="526">
        <v>18093</v>
      </c>
      <c r="C320" s="526" t="s">
        <v>25</v>
      </c>
      <c r="D320" t="s">
        <v>16</v>
      </c>
      <c r="E320" s="160"/>
      <c r="F320" s="2">
        <v>81.8</v>
      </c>
      <c r="G320" s="2">
        <f t="shared" si="4"/>
        <v>320.2</v>
      </c>
    </row>
    <row r="321" spans="1:8">
      <c r="A321" s="7">
        <v>43640</v>
      </c>
      <c r="B321" s="526">
        <v>18093</v>
      </c>
      <c r="C321" s="526" t="s">
        <v>25</v>
      </c>
      <c r="D321" t="s">
        <v>17</v>
      </c>
      <c r="E321" s="160"/>
      <c r="F321" s="2">
        <v>5.2</v>
      </c>
      <c r="G321" s="2">
        <f t="shared" si="4"/>
        <v>315</v>
      </c>
    </row>
    <row r="322" spans="1:8">
      <c r="A322" s="7">
        <v>44291</v>
      </c>
      <c r="B322" s="526">
        <v>22086</v>
      </c>
      <c r="C322" s="526" t="s">
        <v>25</v>
      </c>
      <c r="D322" t="s">
        <v>18</v>
      </c>
      <c r="E322" s="160"/>
      <c r="F322" s="2">
        <v>60</v>
      </c>
      <c r="G322" s="2">
        <f t="shared" si="4"/>
        <v>255</v>
      </c>
    </row>
    <row r="323" spans="1:8">
      <c r="A323" s="7">
        <v>44291</v>
      </c>
      <c r="B323" s="526">
        <v>22086</v>
      </c>
      <c r="C323" s="526" t="s">
        <v>25</v>
      </c>
      <c r="D323" t="s">
        <v>19</v>
      </c>
      <c r="E323" s="160"/>
      <c r="F323" s="2">
        <v>5</v>
      </c>
      <c r="G323" s="2">
        <f t="shared" si="4"/>
        <v>250</v>
      </c>
    </row>
    <row r="324" spans="1:8">
      <c r="A324" s="7">
        <v>44291</v>
      </c>
      <c r="B324" s="526">
        <v>22086</v>
      </c>
      <c r="C324" s="526" t="s">
        <v>25</v>
      </c>
      <c r="D324" t="s">
        <v>220</v>
      </c>
      <c r="E324" s="160"/>
      <c r="F324" s="2">
        <v>138</v>
      </c>
      <c r="G324" s="2">
        <f t="shared" si="4"/>
        <v>112</v>
      </c>
      <c r="H324" s="8"/>
    </row>
    <row r="325" spans="1:8">
      <c r="A325" s="7">
        <v>44357</v>
      </c>
      <c r="B325" s="526">
        <v>22785</v>
      </c>
      <c r="C325" s="526" t="s">
        <v>25</v>
      </c>
      <c r="D325" t="s">
        <v>220</v>
      </c>
      <c r="E325" s="160"/>
      <c r="F325" s="2">
        <v>112</v>
      </c>
      <c r="G325" s="2">
        <f t="shared" si="4"/>
        <v>0</v>
      </c>
      <c r="H325" s="8"/>
    </row>
    <row r="326" spans="1:8">
      <c r="A326" s="44">
        <v>43646</v>
      </c>
      <c r="B326" s="525" t="s">
        <v>14</v>
      </c>
      <c r="C326" s="525" t="s">
        <v>26</v>
      </c>
      <c r="D326" t="s">
        <v>16</v>
      </c>
      <c r="E326" s="160">
        <v>73.099999999999994</v>
      </c>
      <c r="G326" s="2">
        <f t="shared" si="4"/>
        <v>73.099999999999994</v>
      </c>
    </row>
    <row r="327" spans="1:8">
      <c r="B327" s="526"/>
      <c r="C327" s="526"/>
      <c r="D327" t="s">
        <v>17</v>
      </c>
      <c r="E327" s="160">
        <v>4.9000000000000004</v>
      </c>
      <c r="G327" s="2">
        <f t="shared" ref="G327:G393" si="5">+G326+E327-F327</f>
        <v>78</v>
      </c>
    </row>
    <row r="328" spans="1:8">
      <c r="B328" s="526"/>
      <c r="C328" s="526"/>
      <c r="D328" t="s">
        <v>18</v>
      </c>
      <c r="E328" s="160">
        <v>60</v>
      </c>
      <c r="G328" s="2">
        <f t="shared" si="5"/>
        <v>138</v>
      </c>
    </row>
    <row r="329" spans="1:8">
      <c r="B329" s="526"/>
      <c r="C329" s="526"/>
      <c r="D329" t="s">
        <v>19</v>
      </c>
      <c r="E329" s="160">
        <v>5</v>
      </c>
      <c r="G329" s="2">
        <f t="shared" si="5"/>
        <v>143</v>
      </c>
    </row>
    <row r="330" spans="1:8">
      <c r="B330" s="526"/>
      <c r="C330" s="526"/>
      <c r="D330" t="s">
        <v>220</v>
      </c>
      <c r="E330" s="160">
        <v>250</v>
      </c>
      <c r="G330" s="2">
        <f t="shared" si="5"/>
        <v>393</v>
      </c>
    </row>
    <row r="331" spans="1:8">
      <c r="A331" s="7">
        <v>43670</v>
      </c>
      <c r="B331" s="526">
        <v>18268</v>
      </c>
      <c r="C331" s="526" t="s">
        <v>26</v>
      </c>
      <c r="D331" t="s">
        <v>16</v>
      </c>
      <c r="E331" s="160"/>
      <c r="F331" s="2">
        <v>73.099999999999994</v>
      </c>
      <c r="G331" s="2">
        <f t="shared" si="5"/>
        <v>319.89999999999998</v>
      </c>
    </row>
    <row r="332" spans="1:8">
      <c r="A332" s="7">
        <v>43670</v>
      </c>
      <c r="B332" s="526">
        <v>18268</v>
      </c>
      <c r="C332" s="526" t="s">
        <v>26</v>
      </c>
      <c r="D332" t="s">
        <v>17</v>
      </c>
      <c r="E332" s="160"/>
      <c r="F332" s="2">
        <v>4.9000000000000004</v>
      </c>
      <c r="G332" s="2">
        <f t="shared" si="5"/>
        <v>315</v>
      </c>
    </row>
    <row r="333" spans="1:8">
      <c r="A333" s="7">
        <v>44357</v>
      </c>
      <c r="B333" s="526">
        <v>22785</v>
      </c>
      <c r="C333" s="526" t="s">
        <v>26</v>
      </c>
      <c r="D333" t="s">
        <v>18</v>
      </c>
      <c r="E333" s="160"/>
      <c r="F333" s="2">
        <v>60</v>
      </c>
      <c r="G333" s="2">
        <f t="shared" si="5"/>
        <v>255</v>
      </c>
    </row>
    <row r="334" spans="1:8">
      <c r="A334" s="7">
        <v>44357</v>
      </c>
      <c r="B334" s="526">
        <v>22785</v>
      </c>
      <c r="C334" s="526" t="s">
        <v>26</v>
      </c>
      <c r="D334" t="s">
        <v>19</v>
      </c>
      <c r="E334" s="160"/>
      <c r="F334" s="2">
        <v>5</v>
      </c>
      <c r="G334" s="2">
        <f t="shared" si="5"/>
        <v>250</v>
      </c>
    </row>
    <row r="335" spans="1:8">
      <c r="A335" s="7">
        <v>44357</v>
      </c>
      <c r="B335" s="526">
        <v>22785</v>
      </c>
      <c r="C335" s="526" t="s">
        <v>26</v>
      </c>
      <c r="D335" t="s">
        <v>220</v>
      </c>
      <c r="E335" s="160"/>
      <c r="F335" s="2">
        <v>250</v>
      </c>
      <c r="G335" s="2">
        <f t="shared" si="5"/>
        <v>0</v>
      </c>
    </row>
    <row r="336" spans="1:8">
      <c r="A336" s="44">
        <v>43677</v>
      </c>
      <c r="B336" s="525" t="s">
        <v>14</v>
      </c>
      <c r="C336" s="525" t="s">
        <v>27</v>
      </c>
      <c r="D336" t="s">
        <v>16</v>
      </c>
      <c r="E336" s="160">
        <v>73.099999999999994</v>
      </c>
      <c r="G336" s="2">
        <f t="shared" si="5"/>
        <v>73.099999999999994</v>
      </c>
    </row>
    <row r="337" spans="1:7">
      <c r="B337" s="526"/>
      <c r="C337" s="526"/>
      <c r="D337" t="s">
        <v>17</v>
      </c>
      <c r="E337" s="160">
        <v>4.8</v>
      </c>
      <c r="G337" s="2">
        <f t="shared" si="5"/>
        <v>77.899999999999991</v>
      </c>
    </row>
    <row r="338" spans="1:7">
      <c r="B338" s="526"/>
      <c r="C338" s="526"/>
      <c r="D338" t="s">
        <v>18</v>
      </c>
      <c r="E338" s="160">
        <v>60</v>
      </c>
      <c r="G338" s="2">
        <f t="shared" si="5"/>
        <v>137.89999999999998</v>
      </c>
    </row>
    <row r="339" spans="1:7">
      <c r="B339" s="526"/>
      <c r="C339" s="526"/>
      <c r="D339" t="s">
        <v>19</v>
      </c>
      <c r="E339" s="160">
        <v>5</v>
      </c>
      <c r="G339" s="2">
        <f t="shared" si="5"/>
        <v>142.89999999999998</v>
      </c>
    </row>
    <row r="340" spans="1:7">
      <c r="B340" s="526"/>
      <c r="C340" s="526"/>
      <c r="D340" t="s">
        <v>220</v>
      </c>
      <c r="E340" s="160">
        <v>250</v>
      </c>
      <c r="G340" s="2">
        <f t="shared" si="5"/>
        <v>392.9</v>
      </c>
    </row>
    <row r="341" spans="1:7">
      <c r="A341" s="7">
        <v>43701</v>
      </c>
      <c r="B341" s="526">
        <v>18554</v>
      </c>
      <c r="C341" s="526" t="s">
        <v>27</v>
      </c>
      <c r="D341" t="s">
        <v>16</v>
      </c>
      <c r="E341" s="160"/>
      <c r="F341" s="2">
        <v>73.099999999999994</v>
      </c>
      <c r="G341" s="2">
        <f t="shared" si="5"/>
        <v>319.79999999999995</v>
      </c>
    </row>
    <row r="342" spans="1:7">
      <c r="A342" s="7">
        <v>43701</v>
      </c>
      <c r="B342" s="526">
        <v>18554</v>
      </c>
      <c r="C342" s="526" t="s">
        <v>27</v>
      </c>
      <c r="D342" t="s">
        <v>17</v>
      </c>
      <c r="E342" s="160"/>
      <c r="F342" s="2">
        <v>4.8</v>
      </c>
      <c r="G342" s="2">
        <f t="shared" si="5"/>
        <v>314.99999999999994</v>
      </c>
    </row>
    <row r="343" spans="1:7">
      <c r="A343" s="7">
        <v>44357</v>
      </c>
      <c r="B343" s="526">
        <v>22785</v>
      </c>
      <c r="C343" s="526" t="s">
        <v>27</v>
      </c>
      <c r="D343" t="s">
        <v>220</v>
      </c>
      <c r="E343" s="160"/>
      <c r="F343" s="2">
        <v>73</v>
      </c>
      <c r="G343" s="2">
        <f t="shared" si="5"/>
        <v>241.99999999999994</v>
      </c>
    </row>
    <row r="344" spans="1:7">
      <c r="A344" s="7">
        <v>44396</v>
      </c>
      <c r="B344" s="526">
        <v>23060</v>
      </c>
      <c r="C344" s="526" t="s">
        <v>27</v>
      </c>
      <c r="D344" t="s">
        <v>18</v>
      </c>
      <c r="E344" s="160"/>
      <c r="F344" s="2">
        <v>60</v>
      </c>
      <c r="G344" s="2">
        <f t="shared" si="5"/>
        <v>181.99999999999994</v>
      </c>
    </row>
    <row r="345" spans="1:7">
      <c r="A345" s="7">
        <v>44396</v>
      </c>
      <c r="B345" s="526">
        <v>23060</v>
      </c>
      <c r="C345" s="526" t="s">
        <v>27</v>
      </c>
      <c r="D345" t="s">
        <v>19</v>
      </c>
      <c r="E345" s="160"/>
      <c r="F345" s="2">
        <v>5</v>
      </c>
      <c r="G345" s="2">
        <f t="shared" si="5"/>
        <v>176.99999999999994</v>
      </c>
    </row>
    <row r="346" spans="1:7">
      <c r="A346" s="7">
        <v>44396</v>
      </c>
      <c r="B346" s="526">
        <v>23060</v>
      </c>
      <c r="C346" s="526" t="s">
        <v>27</v>
      </c>
      <c r="D346" t="s">
        <v>220</v>
      </c>
      <c r="E346" s="160"/>
      <c r="F346" s="2">
        <v>177</v>
      </c>
      <c r="G346" s="2">
        <f t="shared" si="5"/>
        <v>0</v>
      </c>
    </row>
    <row r="347" spans="1:7">
      <c r="A347" s="44">
        <v>43708</v>
      </c>
      <c r="B347" s="525" t="s">
        <v>14</v>
      </c>
      <c r="C347" s="525" t="s">
        <v>28</v>
      </c>
      <c r="D347" t="s">
        <v>16</v>
      </c>
      <c r="E347" s="160">
        <v>71.099999999999994</v>
      </c>
      <c r="G347" s="2">
        <f t="shared" si="5"/>
        <v>71.099999999999994</v>
      </c>
    </row>
    <row r="348" spans="1:7">
      <c r="B348" s="526"/>
      <c r="C348" s="526"/>
      <c r="D348" t="s">
        <v>17</v>
      </c>
      <c r="E348" s="160">
        <v>4.5999999999999996</v>
      </c>
      <c r="G348" s="2">
        <f t="shared" si="5"/>
        <v>75.699999999999989</v>
      </c>
    </row>
    <row r="349" spans="1:7">
      <c r="B349" s="526"/>
      <c r="C349" s="526"/>
      <c r="D349" t="s">
        <v>18</v>
      </c>
      <c r="E349" s="160">
        <v>60</v>
      </c>
      <c r="G349" s="2">
        <f t="shared" si="5"/>
        <v>135.69999999999999</v>
      </c>
    </row>
    <row r="350" spans="1:7">
      <c r="B350" s="526"/>
      <c r="C350" s="526"/>
      <c r="D350" t="s">
        <v>19</v>
      </c>
      <c r="E350" s="160">
        <v>5</v>
      </c>
      <c r="G350" s="2">
        <f t="shared" si="5"/>
        <v>140.69999999999999</v>
      </c>
    </row>
    <row r="351" spans="1:7">
      <c r="B351" s="526"/>
      <c r="C351" s="526"/>
      <c r="D351" t="s">
        <v>220</v>
      </c>
      <c r="E351" s="160">
        <v>250</v>
      </c>
      <c r="G351" s="2">
        <f t="shared" si="5"/>
        <v>390.7</v>
      </c>
    </row>
    <row r="352" spans="1:7">
      <c r="B352" s="526"/>
      <c r="C352" s="526"/>
      <c r="D352" t="s">
        <v>21</v>
      </c>
      <c r="E352" s="160">
        <v>93</v>
      </c>
      <c r="G352" s="2">
        <f t="shared" si="5"/>
        <v>483.7</v>
      </c>
    </row>
    <row r="353" spans="1:7">
      <c r="A353" s="7">
        <v>43729</v>
      </c>
      <c r="B353" s="526">
        <v>18697</v>
      </c>
      <c r="C353" s="526" t="s">
        <v>28</v>
      </c>
      <c r="D353" t="s">
        <v>16</v>
      </c>
      <c r="E353" s="160"/>
      <c r="F353" s="2">
        <v>71.099999999999994</v>
      </c>
      <c r="G353" s="2">
        <f t="shared" si="5"/>
        <v>412.6</v>
      </c>
    </row>
    <row r="354" spans="1:7">
      <c r="A354" s="7">
        <v>43729</v>
      </c>
      <c r="B354" s="526">
        <v>18697</v>
      </c>
      <c r="C354" s="526" t="s">
        <v>28</v>
      </c>
      <c r="D354" t="s">
        <v>17</v>
      </c>
      <c r="E354" s="160"/>
      <c r="F354" s="2">
        <v>4.5999999999999996</v>
      </c>
      <c r="G354" s="2">
        <f t="shared" si="5"/>
        <v>408</v>
      </c>
    </row>
    <row r="355" spans="1:7">
      <c r="A355" s="7">
        <v>44396</v>
      </c>
      <c r="B355" s="526">
        <v>23060</v>
      </c>
      <c r="C355" s="526" t="s">
        <v>28</v>
      </c>
      <c r="D355" t="s">
        <v>18</v>
      </c>
      <c r="E355" s="160"/>
      <c r="F355" s="2">
        <v>60</v>
      </c>
      <c r="G355" s="2">
        <f t="shared" si="5"/>
        <v>348</v>
      </c>
    </row>
    <row r="356" spans="1:7">
      <c r="A356" s="7">
        <v>44396</v>
      </c>
      <c r="B356" s="526">
        <v>23060</v>
      </c>
      <c r="C356" s="526" t="s">
        <v>28</v>
      </c>
      <c r="D356" t="s">
        <v>19</v>
      </c>
      <c r="E356" s="160"/>
      <c r="F356" s="2">
        <v>5</v>
      </c>
      <c r="G356" s="2">
        <f t="shared" si="5"/>
        <v>343</v>
      </c>
    </row>
    <row r="357" spans="1:7">
      <c r="A357" s="7">
        <v>44396</v>
      </c>
      <c r="B357" s="526">
        <v>23060</v>
      </c>
      <c r="C357" s="526" t="s">
        <v>28</v>
      </c>
      <c r="D357" t="s">
        <v>220</v>
      </c>
      <c r="E357" s="160"/>
      <c r="F357" s="2">
        <v>193</v>
      </c>
      <c r="G357" s="2">
        <f t="shared" si="5"/>
        <v>150</v>
      </c>
    </row>
    <row r="358" spans="1:7">
      <c r="A358" s="7">
        <v>44425</v>
      </c>
      <c r="B358" s="526">
        <v>23253</v>
      </c>
      <c r="C358" s="526" t="s">
        <v>28</v>
      </c>
      <c r="D358" t="s">
        <v>220</v>
      </c>
      <c r="E358" s="160"/>
      <c r="F358" s="2">
        <v>57</v>
      </c>
      <c r="G358" s="2">
        <f t="shared" si="5"/>
        <v>93</v>
      </c>
    </row>
    <row r="359" spans="1:7">
      <c r="A359" s="7">
        <v>44476</v>
      </c>
      <c r="B359" s="526">
        <v>23604</v>
      </c>
      <c r="C359" s="526" t="s">
        <v>28</v>
      </c>
      <c r="D359" t="s">
        <v>21</v>
      </c>
      <c r="E359" s="160"/>
      <c r="F359" s="2">
        <v>93</v>
      </c>
      <c r="G359" s="2">
        <f t="shared" si="5"/>
        <v>0</v>
      </c>
    </row>
    <row r="360" spans="1:7">
      <c r="A360" s="44">
        <v>43738</v>
      </c>
      <c r="B360" s="525" t="s">
        <v>14</v>
      </c>
      <c r="C360" s="525" t="s">
        <v>29</v>
      </c>
      <c r="D360" t="s">
        <v>16</v>
      </c>
      <c r="E360" s="160">
        <v>71.400000000000006</v>
      </c>
      <c r="G360" s="2">
        <f t="shared" si="5"/>
        <v>71.400000000000006</v>
      </c>
    </row>
    <row r="361" spans="1:7">
      <c r="B361" s="526"/>
      <c r="C361" s="526"/>
      <c r="D361" t="s">
        <v>17</v>
      </c>
      <c r="E361" s="160">
        <v>4.7</v>
      </c>
      <c r="G361" s="2">
        <f t="shared" si="5"/>
        <v>76.100000000000009</v>
      </c>
    </row>
    <row r="362" spans="1:7">
      <c r="B362" s="526"/>
      <c r="C362" s="526"/>
      <c r="D362" t="s">
        <v>18</v>
      </c>
      <c r="E362" s="160">
        <v>60</v>
      </c>
      <c r="G362" s="2">
        <f t="shared" si="5"/>
        <v>136.10000000000002</v>
      </c>
    </row>
    <row r="363" spans="1:7">
      <c r="B363" s="526"/>
      <c r="C363" s="526"/>
      <c r="D363" t="s">
        <v>19</v>
      </c>
      <c r="E363" s="160">
        <v>5</v>
      </c>
      <c r="G363" s="2">
        <f t="shared" si="5"/>
        <v>141.10000000000002</v>
      </c>
    </row>
    <row r="364" spans="1:7">
      <c r="B364" s="526"/>
      <c r="C364" s="526"/>
      <c r="D364" t="s">
        <v>220</v>
      </c>
      <c r="E364" s="160">
        <v>250</v>
      </c>
      <c r="G364" s="2">
        <f t="shared" si="5"/>
        <v>391.1</v>
      </c>
    </row>
    <row r="365" spans="1:7">
      <c r="A365" s="7">
        <v>43760</v>
      </c>
      <c r="B365" s="526">
        <v>18916</v>
      </c>
      <c r="C365" s="526" t="s">
        <v>29</v>
      </c>
      <c r="D365" t="s">
        <v>16</v>
      </c>
      <c r="E365" s="160"/>
      <c r="F365" s="2">
        <v>71.400000000000006</v>
      </c>
      <c r="G365" s="2">
        <f t="shared" si="5"/>
        <v>319.70000000000005</v>
      </c>
    </row>
    <row r="366" spans="1:7">
      <c r="A366" s="7">
        <v>43760</v>
      </c>
      <c r="B366" s="526">
        <v>18916</v>
      </c>
      <c r="C366" s="526" t="s">
        <v>29</v>
      </c>
      <c r="D366" t="s">
        <v>17</v>
      </c>
      <c r="E366" s="160"/>
      <c r="F366" s="2">
        <v>4.7</v>
      </c>
      <c r="G366" s="2">
        <f t="shared" si="5"/>
        <v>315.00000000000006</v>
      </c>
    </row>
    <row r="367" spans="1:7">
      <c r="A367" s="7">
        <v>44425</v>
      </c>
      <c r="B367" s="526">
        <v>23253</v>
      </c>
      <c r="C367" s="526" t="s">
        <v>29</v>
      </c>
      <c r="D367" t="s">
        <v>48</v>
      </c>
      <c r="E367" s="160"/>
      <c r="F367" s="2">
        <v>60</v>
      </c>
      <c r="G367" s="2">
        <f t="shared" si="5"/>
        <v>255.00000000000006</v>
      </c>
    </row>
    <row r="368" spans="1:7">
      <c r="A368" s="7">
        <v>44425</v>
      </c>
      <c r="B368" s="526">
        <v>23253</v>
      </c>
      <c r="C368" s="526" t="s">
        <v>29</v>
      </c>
      <c r="D368" t="s">
        <v>40</v>
      </c>
      <c r="E368" s="160"/>
      <c r="F368" s="2">
        <v>5</v>
      </c>
      <c r="G368" s="2">
        <f t="shared" si="5"/>
        <v>250.00000000000006</v>
      </c>
    </row>
    <row r="369" spans="1:7">
      <c r="A369" s="7">
        <v>44425</v>
      </c>
      <c r="B369" s="526">
        <v>23253</v>
      </c>
      <c r="C369" s="526" t="s">
        <v>29</v>
      </c>
      <c r="D369" t="s">
        <v>220</v>
      </c>
      <c r="E369" s="160"/>
      <c r="F369" s="2">
        <v>250</v>
      </c>
      <c r="G369" s="2">
        <f t="shared" si="5"/>
        <v>0</v>
      </c>
    </row>
    <row r="370" spans="1:7">
      <c r="A370" s="44">
        <v>43769</v>
      </c>
      <c r="B370" s="525" t="s">
        <v>14</v>
      </c>
      <c r="C370" s="525" t="s">
        <v>30</v>
      </c>
      <c r="D370" t="s">
        <v>16</v>
      </c>
      <c r="E370" s="160">
        <v>71.900000000000006</v>
      </c>
      <c r="G370" s="2">
        <f t="shared" si="5"/>
        <v>71.900000000000006</v>
      </c>
    </row>
    <row r="371" spans="1:7">
      <c r="B371" s="526"/>
      <c r="C371" s="526"/>
      <c r="D371" t="s">
        <v>17</v>
      </c>
      <c r="E371" s="160">
        <v>4.5</v>
      </c>
      <c r="G371" s="2">
        <f t="shared" si="5"/>
        <v>76.400000000000006</v>
      </c>
    </row>
    <row r="372" spans="1:7">
      <c r="B372" s="526"/>
      <c r="C372" s="526"/>
      <c r="D372" t="s">
        <v>18</v>
      </c>
      <c r="E372" s="160">
        <v>60</v>
      </c>
      <c r="G372" s="2">
        <f t="shared" si="5"/>
        <v>136.4</v>
      </c>
    </row>
    <row r="373" spans="1:7">
      <c r="B373" s="526"/>
      <c r="C373" s="526"/>
      <c r="D373" t="s">
        <v>40</v>
      </c>
      <c r="E373" s="160">
        <v>5</v>
      </c>
      <c r="G373" s="2">
        <f t="shared" si="5"/>
        <v>141.4</v>
      </c>
    </row>
    <row r="374" spans="1:7">
      <c r="B374" s="526"/>
      <c r="C374" s="526"/>
      <c r="D374" t="s">
        <v>220</v>
      </c>
      <c r="E374" s="160">
        <v>250</v>
      </c>
      <c r="G374" s="2">
        <f t="shared" si="5"/>
        <v>391.4</v>
      </c>
    </row>
    <row r="375" spans="1:7">
      <c r="B375" s="526"/>
      <c r="C375" s="526"/>
      <c r="D375" t="s">
        <v>21</v>
      </c>
      <c r="E375" s="160">
        <v>93</v>
      </c>
      <c r="G375" s="2">
        <f t="shared" si="5"/>
        <v>484.4</v>
      </c>
    </row>
    <row r="376" spans="1:7">
      <c r="A376" s="7">
        <v>43795</v>
      </c>
      <c r="B376" s="526">
        <v>19183</v>
      </c>
      <c r="C376" s="526" t="s">
        <v>30</v>
      </c>
      <c r="D376" t="s">
        <v>16</v>
      </c>
      <c r="E376" s="160"/>
      <c r="F376" s="2">
        <v>71.900000000000006</v>
      </c>
      <c r="G376" s="2">
        <f t="shared" si="5"/>
        <v>412.5</v>
      </c>
    </row>
    <row r="377" spans="1:7">
      <c r="A377" s="7">
        <v>43795</v>
      </c>
      <c r="B377" s="526">
        <v>19183</v>
      </c>
      <c r="C377" s="526" t="s">
        <v>30</v>
      </c>
      <c r="D377" t="s">
        <v>17</v>
      </c>
      <c r="E377" s="160"/>
      <c r="F377" s="2">
        <v>4.5</v>
      </c>
      <c r="G377" s="2">
        <f t="shared" si="5"/>
        <v>408</v>
      </c>
    </row>
    <row r="378" spans="1:7">
      <c r="A378" s="7">
        <v>44425</v>
      </c>
      <c r="B378" s="526">
        <v>23253</v>
      </c>
      <c r="C378" s="526" t="s">
        <v>30</v>
      </c>
      <c r="D378" t="s">
        <v>48</v>
      </c>
      <c r="E378" s="160"/>
      <c r="F378" s="2">
        <v>60</v>
      </c>
      <c r="G378" s="2">
        <f t="shared" si="5"/>
        <v>348</v>
      </c>
    </row>
    <row r="379" spans="1:7">
      <c r="A379" s="7">
        <v>44425</v>
      </c>
      <c r="B379" s="526">
        <v>23253</v>
      </c>
      <c r="C379" s="526" t="s">
        <v>30</v>
      </c>
      <c r="D379" t="s">
        <v>40</v>
      </c>
      <c r="E379" s="160"/>
      <c r="F379" s="2">
        <v>5</v>
      </c>
      <c r="G379" s="2">
        <f t="shared" si="5"/>
        <v>343</v>
      </c>
    </row>
    <row r="380" spans="1:7">
      <c r="A380" s="7">
        <v>44425</v>
      </c>
      <c r="B380" s="526">
        <v>23253</v>
      </c>
      <c r="C380" s="526" t="s">
        <v>30</v>
      </c>
      <c r="D380" t="s">
        <v>220</v>
      </c>
      <c r="E380" s="160"/>
      <c r="F380" s="2">
        <v>63</v>
      </c>
      <c r="G380" s="2">
        <f t="shared" si="5"/>
        <v>280</v>
      </c>
    </row>
    <row r="381" spans="1:7">
      <c r="A381" s="7">
        <v>44476</v>
      </c>
      <c r="B381" s="526">
        <v>23604</v>
      </c>
      <c r="C381" s="526" t="s">
        <v>30</v>
      </c>
      <c r="D381" t="s">
        <v>21</v>
      </c>
      <c r="E381" s="160"/>
      <c r="F381" s="2">
        <v>93</v>
      </c>
      <c r="G381" s="2">
        <f t="shared" si="5"/>
        <v>187</v>
      </c>
    </row>
    <row r="382" spans="1:7">
      <c r="A382" s="7">
        <v>44476</v>
      </c>
      <c r="B382" s="526">
        <v>23604</v>
      </c>
      <c r="C382" s="526" t="s">
        <v>30</v>
      </c>
      <c r="D382" t="s">
        <v>220</v>
      </c>
      <c r="E382" s="160"/>
      <c r="F382" s="2">
        <v>187</v>
      </c>
      <c r="G382" s="2">
        <f t="shared" si="5"/>
        <v>0</v>
      </c>
    </row>
    <row r="383" spans="1:7">
      <c r="A383" s="44">
        <v>43799</v>
      </c>
      <c r="B383" s="525" t="s">
        <v>14</v>
      </c>
      <c r="C383" s="525" t="s">
        <v>33</v>
      </c>
      <c r="D383" t="s">
        <v>16</v>
      </c>
      <c r="E383" s="160">
        <v>80.5</v>
      </c>
      <c r="G383" s="2">
        <f t="shared" si="5"/>
        <v>80.5</v>
      </c>
    </row>
    <row r="384" spans="1:7">
      <c r="B384" s="526"/>
      <c r="C384" s="526"/>
      <c r="D384" t="s">
        <v>17</v>
      </c>
      <c r="E384" s="160">
        <v>4.7</v>
      </c>
      <c r="G384" s="2">
        <f t="shared" si="5"/>
        <v>85.2</v>
      </c>
    </row>
    <row r="385" spans="1:7">
      <c r="B385" s="526"/>
      <c r="C385" s="526"/>
      <c r="D385" t="s">
        <v>18</v>
      </c>
      <c r="E385" s="160">
        <v>60</v>
      </c>
      <c r="G385" s="2">
        <f t="shared" si="5"/>
        <v>145.19999999999999</v>
      </c>
    </row>
    <row r="386" spans="1:7">
      <c r="B386" s="526"/>
      <c r="C386" s="526"/>
      <c r="D386" t="s">
        <v>40</v>
      </c>
      <c r="E386" s="160">
        <v>5</v>
      </c>
      <c r="G386" s="2">
        <f t="shared" si="5"/>
        <v>150.19999999999999</v>
      </c>
    </row>
    <row r="387" spans="1:7">
      <c r="B387" s="526"/>
      <c r="C387" s="526"/>
      <c r="D387" t="s">
        <v>220</v>
      </c>
      <c r="E387" s="160">
        <v>250</v>
      </c>
      <c r="G387" s="2">
        <f t="shared" si="5"/>
        <v>400.2</v>
      </c>
    </row>
    <row r="388" spans="1:7">
      <c r="A388" s="7">
        <v>43825</v>
      </c>
      <c r="B388" s="526">
        <v>19370</v>
      </c>
      <c r="C388" s="526" t="s">
        <v>33</v>
      </c>
      <c r="D388" t="s">
        <v>16</v>
      </c>
      <c r="E388" s="160"/>
      <c r="F388" s="2">
        <v>80.5</v>
      </c>
      <c r="G388" s="2">
        <f t="shared" si="5"/>
        <v>319.7</v>
      </c>
    </row>
    <row r="389" spans="1:7">
      <c r="A389" s="7">
        <v>43825</v>
      </c>
      <c r="B389" s="526">
        <v>19370</v>
      </c>
      <c r="C389" s="526" t="s">
        <v>33</v>
      </c>
      <c r="D389" t="s">
        <v>17</v>
      </c>
      <c r="E389" s="160"/>
      <c r="F389" s="2">
        <v>4.7</v>
      </c>
      <c r="G389" s="2">
        <f t="shared" si="5"/>
        <v>315</v>
      </c>
    </row>
    <row r="390" spans="1:7">
      <c r="A390" s="7">
        <v>43492</v>
      </c>
      <c r="B390" s="526">
        <v>19718</v>
      </c>
      <c r="C390" s="526" t="s">
        <v>33</v>
      </c>
      <c r="D390" t="s">
        <v>220</v>
      </c>
      <c r="E390" s="160"/>
      <c r="F390" s="2">
        <v>100</v>
      </c>
      <c r="G390" s="2">
        <f t="shared" si="5"/>
        <v>215</v>
      </c>
    </row>
    <row r="391" spans="1:7">
      <c r="A391" s="7">
        <v>44476</v>
      </c>
      <c r="B391" s="526">
        <v>23604</v>
      </c>
      <c r="C391" s="526" t="s">
        <v>33</v>
      </c>
      <c r="D391" t="s">
        <v>18</v>
      </c>
      <c r="E391" s="160"/>
      <c r="F391" s="2">
        <v>34</v>
      </c>
      <c r="G391" s="2">
        <f t="shared" si="5"/>
        <v>181</v>
      </c>
    </row>
    <row r="392" spans="1:7">
      <c r="A392" s="7">
        <v>44789</v>
      </c>
      <c r="B392" s="526">
        <v>25192</v>
      </c>
      <c r="C392" s="526" t="s">
        <v>33</v>
      </c>
      <c r="D392" t="s">
        <v>220</v>
      </c>
      <c r="E392" s="160"/>
      <c r="F392" s="2">
        <v>150</v>
      </c>
      <c r="G392" s="2">
        <f t="shared" ref="G392" si="6">+G391+E392-F392</f>
        <v>31</v>
      </c>
    </row>
    <row r="393" spans="1:7">
      <c r="A393" s="7">
        <v>44873</v>
      </c>
      <c r="B393" s="526" t="s">
        <v>470</v>
      </c>
      <c r="C393" s="526" t="s">
        <v>33</v>
      </c>
      <c r="D393" t="s">
        <v>18</v>
      </c>
      <c r="E393" s="160"/>
      <c r="F393" s="2">
        <v>26</v>
      </c>
      <c r="G393" s="2">
        <f t="shared" si="5"/>
        <v>5</v>
      </c>
    </row>
    <row r="394" spans="1:7">
      <c r="A394" s="7">
        <v>44873</v>
      </c>
      <c r="B394" s="526" t="s">
        <v>470</v>
      </c>
      <c r="C394" s="526" t="s">
        <v>33</v>
      </c>
      <c r="D394" t="s">
        <v>40</v>
      </c>
      <c r="E394" s="160"/>
      <c r="F394" s="2">
        <v>5</v>
      </c>
      <c r="G394" s="2">
        <f t="shared" ref="G394:G398" si="7">+G393+E394-F394</f>
        <v>0</v>
      </c>
    </row>
    <row r="395" spans="1:7">
      <c r="A395" s="44">
        <v>43830</v>
      </c>
      <c r="B395" s="525" t="s">
        <v>14</v>
      </c>
      <c r="C395" s="525" t="s">
        <v>34</v>
      </c>
      <c r="D395" t="s">
        <v>16</v>
      </c>
      <c r="E395" s="160">
        <v>67.099999999999994</v>
      </c>
      <c r="G395" s="2">
        <f t="shared" si="7"/>
        <v>67.099999999999994</v>
      </c>
    </row>
    <row r="396" spans="1:7">
      <c r="B396" s="526"/>
      <c r="C396" s="526"/>
      <c r="D396" t="s">
        <v>17</v>
      </c>
      <c r="E396" s="160">
        <v>4.7</v>
      </c>
      <c r="G396" s="2">
        <f t="shared" si="7"/>
        <v>71.8</v>
      </c>
    </row>
    <row r="397" spans="1:7">
      <c r="B397" s="526"/>
      <c r="C397" s="526"/>
      <c r="D397" t="s">
        <v>18</v>
      </c>
      <c r="E397" s="160">
        <v>60</v>
      </c>
      <c r="G397" s="2">
        <f t="shared" si="7"/>
        <v>131.80000000000001</v>
      </c>
    </row>
    <row r="398" spans="1:7">
      <c r="B398" s="526"/>
      <c r="C398" s="526"/>
      <c r="D398" t="s">
        <v>40</v>
      </c>
      <c r="E398" s="160">
        <v>5</v>
      </c>
      <c r="G398" s="2">
        <f t="shared" si="7"/>
        <v>136.80000000000001</v>
      </c>
    </row>
    <row r="399" spans="1:7">
      <c r="B399" s="526"/>
      <c r="C399" s="526"/>
      <c r="D399" t="s">
        <v>220</v>
      </c>
      <c r="E399" s="160">
        <v>250</v>
      </c>
      <c r="G399" s="2">
        <f t="shared" ref="G399:G472" si="8">+G398+E399-F399</f>
        <v>386.8</v>
      </c>
    </row>
    <row r="400" spans="1:7">
      <c r="A400" s="7">
        <v>43852</v>
      </c>
      <c r="B400" s="526">
        <v>19568</v>
      </c>
      <c r="C400" s="526" t="s">
        <v>34</v>
      </c>
      <c r="D400" t="s">
        <v>16</v>
      </c>
      <c r="E400" s="160"/>
      <c r="F400" s="2">
        <v>67.099999999999994</v>
      </c>
      <c r="G400" s="2">
        <f t="shared" si="8"/>
        <v>319.70000000000005</v>
      </c>
    </row>
    <row r="401" spans="1:7">
      <c r="A401" s="7">
        <v>43852</v>
      </c>
      <c r="B401" s="526">
        <v>19568</v>
      </c>
      <c r="C401" s="526" t="s">
        <v>34</v>
      </c>
      <c r="D401" t="s">
        <v>17</v>
      </c>
      <c r="E401" s="160"/>
      <c r="F401" s="2">
        <v>4.7</v>
      </c>
      <c r="G401" s="2">
        <f t="shared" si="8"/>
        <v>315.00000000000006</v>
      </c>
    </row>
    <row r="402" spans="1:7">
      <c r="A402" s="7">
        <v>43492</v>
      </c>
      <c r="B402" s="526">
        <v>19718</v>
      </c>
      <c r="C402" s="526" t="s">
        <v>34</v>
      </c>
      <c r="D402" t="s">
        <v>220</v>
      </c>
      <c r="E402" s="160"/>
      <c r="F402" s="2">
        <v>100</v>
      </c>
      <c r="G402" s="2">
        <f t="shared" si="8"/>
        <v>215.00000000000006</v>
      </c>
    </row>
    <row r="403" spans="1:7">
      <c r="A403" s="7">
        <v>44789</v>
      </c>
      <c r="B403" s="526">
        <v>25192</v>
      </c>
      <c r="C403" s="526" t="s">
        <v>34</v>
      </c>
      <c r="D403" t="s">
        <v>220</v>
      </c>
      <c r="E403" s="160"/>
      <c r="F403" s="2">
        <v>150</v>
      </c>
      <c r="G403" s="2">
        <f t="shared" si="8"/>
        <v>65.000000000000057</v>
      </c>
    </row>
    <row r="404" spans="1:7">
      <c r="A404" s="7">
        <v>44873</v>
      </c>
      <c r="B404" s="526" t="s">
        <v>470</v>
      </c>
      <c r="C404" s="526" t="s">
        <v>34</v>
      </c>
      <c r="D404" t="s">
        <v>18</v>
      </c>
      <c r="E404" s="160"/>
      <c r="F404" s="2">
        <v>60</v>
      </c>
      <c r="G404" s="2">
        <f t="shared" si="8"/>
        <v>5.0000000000000568</v>
      </c>
    </row>
    <row r="405" spans="1:7">
      <c r="A405" s="7">
        <v>44873</v>
      </c>
      <c r="B405" s="526" t="s">
        <v>470</v>
      </c>
      <c r="C405" s="526" t="s">
        <v>34</v>
      </c>
      <c r="D405" t="s">
        <v>40</v>
      </c>
      <c r="E405" s="160"/>
      <c r="F405" s="2">
        <v>5</v>
      </c>
      <c r="G405" s="2">
        <f t="shared" si="8"/>
        <v>5.6843418860808015E-14</v>
      </c>
    </row>
    <row r="406" spans="1:7">
      <c r="A406" s="44">
        <v>43861</v>
      </c>
      <c r="B406" s="525" t="s">
        <v>14</v>
      </c>
      <c r="C406" s="525" t="s">
        <v>15</v>
      </c>
      <c r="D406" t="s">
        <v>16</v>
      </c>
      <c r="E406" s="160">
        <v>70.8</v>
      </c>
      <c r="G406" s="2">
        <f t="shared" si="8"/>
        <v>70.800000000000054</v>
      </c>
    </row>
    <row r="407" spans="1:7">
      <c r="B407" s="526"/>
      <c r="C407" s="526"/>
      <c r="D407" t="s">
        <v>17</v>
      </c>
      <c r="E407" s="160">
        <v>4.5</v>
      </c>
      <c r="G407" s="2">
        <f t="shared" si="8"/>
        <v>75.300000000000054</v>
      </c>
    </row>
    <row r="408" spans="1:7">
      <c r="B408" s="526"/>
      <c r="C408" s="526"/>
      <c r="D408" t="s">
        <v>18</v>
      </c>
      <c r="E408" s="160">
        <v>60</v>
      </c>
      <c r="G408" s="2">
        <f t="shared" si="8"/>
        <v>135.30000000000007</v>
      </c>
    </row>
    <row r="409" spans="1:7">
      <c r="B409" s="526"/>
      <c r="C409" s="526"/>
      <c r="D409" t="s">
        <v>40</v>
      </c>
      <c r="E409" s="160">
        <v>5</v>
      </c>
      <c r="G409" s="2">
        <f t="shared" si="8"/>
        <v>140.30000000000007</v>
      </c>
    </row>
    <row r="410" spans="1:7">
      <c r="B410" s="526"/>
      <c r="C410" s="526"/>
      <c r="D410" t="s">
        <v>220</v>
      </c>
      <c r="E410" s="160">
        <v>250</v>
      </c>
      <c r="G410" s="2">
        <f t="shared" si="8"/>
        <v>390.30000000000007</v>
      </c>
    </row>
    <row r="411" spans="1:7">
      <c r="B411" s="526"/>
      <c r="C411" s="526"/>
      <c r="D411" s="48" t="s">
        <v>21</v>
      </c>
      <c r="E411" s="179">
        <v>93</v>
      </c>
      <c r="G411" s="2">
        <f t="shared" si="8"/>
        <v>483.30000000000007</v>
      </c>
    </row>
    <row r="412" spans="1:7">
      <c r="A412" s="7">
        <v>43886</v>
      </c>
      <c r="B412" s="526">
        <v>19791</v>
      </c>
      <c r="C412" s="526" t="s">
        <v>15</v>
      </c>
      <c r="D412" t="s">
        <v>16</v>
      </c>
      <c r="E412" s="160"/>
      <c r="F412" s="2">
        <v>70.8</v>
      </c>
      <c r="G412" s="2">
        <f t="shared" si="8"/>
        <v>412.50000000000006</v>
      </c>
    </row>
    <row r="413" spans="1:7">
      <c r="A413" s="7">
        <v>43886</v>
      </c>
      <c r="B413" s="526">
        <v>19791</v>
      </c>
      <c r="C413" s="526" t="s">
        <v>15</v>
      </c>
      <c r="D413" t="s">
        <v>17</v>
      </c>
      <c r="E413" s="160"/>
      <c r="F413" s="2">
        <v>4.5</v>
      </c>
      <c r="G413" s="2">
        <f t="shared" si="8"/>
        <v>408.00000000000006</v>
      </c>
    </row>
    <row r="414" spans="1:7">
      <c r="A414" s="7">
        <v>44789</v>
      </c>
      <c r="B414" s="526">
        <v>25192</v>
      </c>
      <c r="C414" s="526" t="s">
        <v>15</v>
      </c>
      <c r="D414" t="s">
        <v>220</v>
      </c>
      <c r="E414" s="160"/>
      <c r="F414" s="2">
        <v>250</v>
      </c>
      <c r="G414" s="2">
        <f t="shared" si="8"/>
        <v>158.00000000000006</v>
      </c>
    </row>
    <row r="415" spans="1:7">
      <c r="A415" s="7">
        <v>44873</v>
      </c>
      <c r="B415" s="526" t="s">
        <v>470</v>
      </c>
      <c r="C415" s="526" t="s">
        <v>15</v>
      </c>
      <c r="D415" t="s">
        <v>18</v>
      </c>
      <c r="E415" s="160"/>
      <c r="F415" s="2">
        <v>60</v>
      </c>
      <c r="G415" s="2">
        <f t="shared" si="8"/>
        <v>98.000000000000057</v>
      </c>
    </row>
    <row r="416" spans="1:7">
      <c r="A416" s="7">
        <v>44873</v>
      </c>
      <c r="B416" s="526" t="s">
        <v>470</v>
      </c>
      <c r="C416" s="526" t="s">
        <v>15</v>
      </c>
      <c r="D416" t="s">
        <v>40</v>
      </c>
      <c r="E416" s="160"/>
      <c r="F416" s="2">
        <v>5</v>
      </c>
      <c r="G416" s="2">
        <f t="shared" si="8"/>
        <v>93.000000000000057</v>
      </c>
    </row>
    <row r="417" spans="1:7">
      <c r="B417" s="526" t="s">
        <v>12</v>
      </c>
      <c r="C417" s="526"/>
      <c r="D417" t="s">
        <v>21</v>
      </c>
      <c r="E417" s="160"/>
      <c r="F417" s="2">
        <v>46.5</v>
      </c>
      <c r="G417" s="2">
        <f t="shared" si="8"/>
        <v>46.500000000000057</v>
      </c>
    </row>
    <row r="418" spans="1:7">
      <c r="A418" s="7">
        <v>45357</v>
      </c>
      <c r="B418" s="526">
        <v>28473</v>
      </c>
      <c r="C418" s="526" t="s">
        <v>15</v>
      </c>
      <c r="D418" t="s">
        <v>21</v>
      </c>
      <c r="E418" s="160"/>
      <c r="F418" s="2">
        <v>46.5</v>
      </c>
      <c r="G418" s="2">
        <f t="shared" si="8"/>
        <v>5.6843418860808015E-14</v>
      </c>
    </row>
    <row r="419" spans="1:7">
      <c r="A419" s="44">
        <v>43890</v>
      </c>
      <c r="B419" s="525" t="s">
        <v>14</v>
      </c>
      <c r="C419" s="525" t="s">
        <v>20</v>
      </c>
      <c r="D419" t="s">
        <v>16</v>
      </c>
      <c r="E419" s="160">
        <v>73.5</v>
      </c>
      <c r="G419" s="2">
        <f t="shared" si="8"/>
        <v>73.500000000000057</v>
      </c>
    </row>
    <row r="420" spans="1:7">
      <c r="B420" s="526"/>
      <c r="C420" s="526"/>
      <c r="D420" t="s">
        <v>17</v>
      </c>
      <c r="E420" s="160">
        <v>4.8</v>
      </c>
      <c r="G420" s="2">
        <f t="shared" si="8"/>
        <v>78.300000000000054</v>
      </c>
    </row>
    <row r="421" spans="1:7">
      <c r="B421" s="526"/>
      <c r="C421" s="526"/>
      <c r="D421" t="s">
        <v>18</v>
      </c>
      <c r="E421" s="160">
        <v>58</v>
      </c>
      <c r="G421" s="2">
        <f t="shared" si="8"/>
        <v>136.30000000000007</v>
      </c>
    </row>
    <row r="422" spans="1:7">
      <c r="B422" s="526"/>
      <c r="C422" s="526"/>
      <c r="D422" t="s">
        <v>40</v>
      </c>
      <c r="E422" s="160">
        <v>5</v>
      </c>
      <c r="G422" s="2">
        <f t="shared" si="8"/>
        <v>141.30000000000007</v>
      </c>
    </row>
    <row r="423" spans="1:7">
      <c r="B423" s="526"/>
      <c r="C423" s="526"/>
      <c r="D423" t="s">
        <v>220</v>
      </c>
      <c r="E423" s="160">
        <v>250</v>
      </c>
      <c r="G423" s="2">
        <f t="shared" si="8"/>
        <v>391.30000000000007</v>
      </c>
    </row>
    <row r="424" spans="1:7">
      <c r="A424" s="7">
        <v>44152</v>
      </c>
      <c r="B424" s="526">
        <v>20701</v>
      </c>
      <c r="C424" s="526" t="s">
        <v>20</v>
      </c>
      <c r="D424" t="s">
        <v>16</v>
      </c>
      <c r="E424" s="160"/>
      <c r="F424" s="2">
        <v>73.5</v>
      </c>
      <c r="G424" s="2">
        <f t="shared" si="8"/>
        <v>317.80000000000007</v>
      </c>
    </row>
    <row r="425" spans="1:7">
      <c r="A425" s="7">
        <v>44152</v>
      </c>
      <c r="B425" s="526">
        <v>20701</v>
      </c>
      <c r="C425" s="526" t="s">
        <v>20</v>
      </c>
      <c r="D425" t="s">
        <v>17</v>
      </c>
      <c r="E425" s="160"/>
      <c r="F425" s="2">
        <v>4.8</v>
      </c>
      <c r="G425" s="2">
        <f t="shared" si="8"/>
        <v>313.00000000000006</v>
      </c>
    </row>
    <row r="426" spans="1:7">
      <c r="A426" s="7">
        <v>44789</v>
      </c>
      <c r="B426" s="526">
        <v>25192</v>
      </c>
      <c r="C426" s="526" t="s">
        <v>20</v>
      </c>
      <c r="D426" t="s">
        <v>220</v>
      </c>
      <c r="E426" s="160"/>
      <c r="F426" s="2">
        <v>250</v>
      </c>
      <c r="G426" s="2">
        <f t="shared" si="8"/>
        <v>63.000000000000057</v>
      </c>
    </row>
    <row r="427" spans="1:7">
      <c r="A427" s="7">
        <v>44873</v>
      </c>
      <c r="B427" s="526" t="s">
        <v>470</v>
      </c>
      <c r="C427" s="526" t="s">
        <v>20</v>
      </c>
      <c r="D427" t="s">
        <v>18</v>
      </c>
      <c r="E427" s="160"/>
      <c r="F427" s="2">
        <v>58</v>
      </c>
      <c r="G427" s="2">
        <f t="shared" si="8"/>
        <v>5.0000000000000568</v>
      </c>
    </row>
    <row r="428" spans="1:7">
      <c r="A428" s="7">
        <v>44873</v>
      </c>
      <c r="B428" s="526" t="s">
        <v>470</v>
      </c>
      <c r="C428" s="526" t="s">
        <v>20</v>
      </c>
      <c r="D428" t="s">
        <v>40</v>
      </c>
      <c r="E428" s="160"/>
      <c r="F428" s="2">
        <v>5</v>
      </c>
      <c r="G428" s="2">
        <f t="shared" si="8"/>
        <v>5.6843418860808015E-14</v>
      </c>
    </row>
    <row r="429" spans="1:7">
      <c r="A429" s="44">
        <v>43921</v>
      </c>
      <c r="B429" s="525" t="s">
        <v>14</v>
      </c>
      <c r="C429" s="525" t="s">
        <v>23</v>
      </c>
      <c r="D429" t="s">
        <v>16</v>
      </c>
      <c r="E429" s="160">
        <v>76.8</v>
      </c>
      <c r="G429" s="2">
        <f t="shared" si="8"/>
        <v>76.800000000000054</v>
      </c>
    </row>
    <row r="430" spans="1:7">
      <c r="B430" s="526"/>
      <c r="C430" s="526"/>
      <c r="D430" t="s">
        <v>17</v>
      </c>
      <c r="E430" s="160">
        <v>4.9000000000000004</v>
      </c>
      <c r="G430" s="2">
        <f t="shared" si="8"/>
        <v>81.70000000000006</v>
      </c>
    </row>
    <row r="431" spans="1:7">
      <c r="B431" s="526"/>
      <c r="C431" s="526"/>
      <c r="D431" t="s">
        <v>18</v>
      </c>
      <c r="E431" s="160">
        <v>60</v>
      </c>
      <c r="G431" s="2">
        <f t="shared" si="8"/>
        <v>141.70000000000005</v>
      </c>
    </row>
    <row r="432" spans="1:7">
      <c r="B432" s="526"/>
      <c r="C432" s="526"/>
      <c r="D432" t="s">
        <v>40</v>
      </c>
      <c r="E432" s="160">
        <v>5</v>
      </c>
      <c r="G432" s="2">
        <f t="shared" si="8"/>
        <v>146.70000000000005</v>
      </c>
    </row>
    <row r="433" spans="1:7">
      <c r="B433" s="526"/>
      <c r="C433" s="526"/>
      <c r="D433" t="s">
        <v>220</v>
      </c>
      <c r="E433" s="160">
        <v>150</v>
      </c>
      <c r="G433" s="2">
        <f t="shared" si="8"/>
        <v>296.70000000000005</v>
      </c>
    </row>
    <row r="434" spans="1:7">
      <c r="A434" s="7">
        <v>44158</v>
      </c>
      <c r="B434" s="526">
        <v>20851</v>
      </c>
      <c r="C434" s="526" t="s">
        <v>23</v>
      </c>
      <c r="D434" t="s">
        <v>16</v>
      </c>
      <c r="E434" s="160"/>
      <c r="F434" s="2">
        <v>76.8</v>
      </c>
      <c r="G434" s="2">
        <f t="shared" si="8"/>
        <v>219.90000000000003</v>
      </c>
    </row>
    <row r="435" spans="1:7">
      <c r="A435" s="7">
        <v>44158</v>
      </c>
      <c r="B435" s="526">
        <v>20851</v>
      </c>
      <c r="C435" s="526" t="s">
        <v>23</v>
      </c>
      <c r="D435" t="s">
        <v>17</v>
      </c>
      <c r="E435" s="160"/>
      <c r="F435" s="2">
        <v>4.9000000000000004</v>
      </c>
      <c r="G435" s="2">
        <f t="shared" si="8"/>
        <v>215.00000000000003</v>
      </c>
    </row>
    <row r="436" spans="1:7">
      <c r="A436" s="7">
        <v>44789</v>
      </c>
      <c r="B436" s="526">
        <v>25192</v>
      </c>
      <c r="C436" s="526" t="s">
        <v>23</v>
      </c>
      <c r="D436" t="s">
        <v>220</v>
      </c>
      <c r="E436" s="160"/>
      <c r="F436" s="2">
        <v>150</v>
      </c>
      <c r="G436" s="2">
        <f t="shared" si="8"/>
        <v>65.000000000000028</v>
      </c>
    </row>
    <row r="437" spans="1:7">
      <c r="A437" s="7">
        <v>44873</v>
      </c>
      <c r="B437" s="526" t="s">
        <v>470</v>
      </c>
      <c r="C437" s="526" t="s">
        <v>23</v>
      </c>
      <c r="D437" t="s">
        <v>18</v>
      </c>
      <c r="E437" s="160"/>
      <c r="F437" s="2">
        <v>60</v>
      </c>
      <c r="G437" s="2">
        <f t="shared" si="8"/>
        <v>5.0000000000000284</v>
      </c>
    </row>
    <row r="438" spans="1:7">
      <c r="A438" s="7">
        <v>44873</v>
      </c>
      <c r="B438" s="526" t="s">
        <v>470</v>
      </c>
      <c r="C438" s="526" t="s">
        <v>23</v>
      </c>
      <c r="D438" t="s">
        <v>40</v>
      </c>
      <c r="E438" s="160"/>
      <c r="F438" s="2">
        <v>5</v>
      </c>
      <c r="G438" s="2">
        <f t="shared" si="8"/>
        <v>2.8421709430404007E-14</v>
      </c>
    </row>
    <row r="439" spans="1:7">
      <c r="A439" s="44">
        <v>43951</v>
      </c>
      <c r="B439" s="525" t="s">
        <v>14</v>
      </c>
      <c r="C439" s="525" t="s">
        <v>24</v>
      </c>
      <c r="D439" t="s">
        <v>16</v>
      </c>
      <c r="E439" s="160">
        <v>79.599999999999994</v>
      </c>
      <c r="G439" s="2">
        <f t="shared" si="8"/>
        <v>79.600000000000023</v>
      </c>
    </row>
    <row r="440" spans="1:7">
      <c r="B440" s="526"/>
      <c r="C440" s="526"/>
      <c r="D440" t="s">
        <v>17</v>
      </c>
      <c r="E440" s="160">
        <v>7.7</v>
      </c>
      <c r="G440" s="2">
        <f t="shared" si="8"/>
        <v>87.300000000000026</v>
      </c>
    </row>
    <row r="441" spans="1:7">
      <c r="B441" s="526"/>
      <c r="C441" s="526"/>
      <c r="D441" t="s">
        <v>18</v>
      </c>
      <c r="E441" s="160">
        <v>60</v>
      </c>
      <c r="G441" s="2">
        <f t="shared" si="8"/>
        <v>147.30000000000001</v>
      </c>
    </row>
    <row r="442" spans="1:7">
      <c r="B442" s="526"/>
      <c r="C442" s="526"/>
      <c r="D442" t="s">
        <v>40</v>
      </c>
      <c r="E442" s="160">
        <v>5</v>
      </c>
      <c r="G442" s="2">
        <f t="shared" si="8"/>
        <v>152.30000000000001</v>
      </c>
    </row>
    <row r="443" spans="1:7">
      <c r="B443" s="526"/>
      <c r="C443" s="526"/>
      <c r="D443" t="s">
        <v>220</v>
      </c>
      <c r="E443" s="160">
        <v>150</v>
      </c>
      <c r="G443" s="2">
        <f t="shared" si="8"/>
        <v>302.3</v>
      </c>
    </row>
    <row r="444" spans="1:7">
      <c r="A444" s="7">
        <v>44158</v>
      </c>
      <c r="B444" s="526">
        <v>20851</v>
      </c>
      <c r="C444" s="526" t="s">
        <v>24</v>
      </c>
      <c r="D444" t="s">
        <v>16</v>
      </c>
      <c r="E444" s="160"/>
      <c r="F444" s="2">
        <v>79.599999999999994</v>
      </c>
      <c r="G444" s="2">
        <f t="shared" si="8"/>
        <v>222.70000000000002</v>
      </c>
    </row>
    <row r="445" spans="1:7">
      <c r="A445" s="7">
        <v>44158</v>
      </c>
      <c r="B445" s="526">
        <v>20851</v>
      </c>
      <c r="C445" s="526" t="s">
        <v>24</v>
      </c>
      <c r="D445" t="s">
        <v>17</v>
      </c>
      <c r="E445" s="160"/>
      <c r="F445" s="2">
        <v>7.7</v>
      </c>
      <c r="G445" s="2">
        <f t="shared" si="8"/>
        <v>215.00000000000003</v>
      </c>
    </row>
    <row r="446" spans="1:7">
      <c r="A446" s="7">
        <v>44789</v>
      </c>
      <c r="B446" s="526">
        <v>25192</v>
      </c>
      <c r="C446" s="526" t="s">
        <v>24</v>
      </c>
      <c r="D446" t="s">
        <v>220</v>
      </c>
      <c r="E446" s="160"/>
      <c r="F446" s="2">
        <v>50</v>
      </c>
      <c r="G446" s="2">
        <f t="shared" si="8"/>
        <v>165.00000000000003</v>
      </c>
    </row>
    <row r="447" spans="1:7">
      <c r="A447" s="7">
        <v>44817</v>
      </c>
      <c r="B447" s="526">
        <v>25500</v>
      </c>
      <c r="C447" s="526" t="s">
        <v>24</v>
      </c>
      <c r="D447" t="s">
        <v>220</v>
      </c>
      <c r="E447" s="160"/>
      <c r="F447" s="2">
        <v>100</v>
      </c>
      <c r="G447" s="2">
        <f t="shared" si="8"/>
        <v>65.000000000000028</v>
      </c>
    </row>
    <row r="448" spans="1:7">
      <c r="A448" s="7">
        <v>44873</v>
      </c>
      <c r="B448" s="526" t="s">
        <v>471</v>
      </c>
      <c r="C448" s="526" t="s">
        <v>24</v>
      </c>
      <c r="D448" t="s">
        <v>18</v>
      </c>
      <c r="E448" s="160"/>
      <c r="F448" s="2">
        <v>60</v>
      </c>
      <c r="G448" s="2">
        <f t="shared" si="8"/>
        <v>5.0000000000000284</v>
      </c>
    </row>
    <row r="449" spans="1:7">
      <c r="A449" s="7">
        <v>44873</v>
      </c>
      <c r="B449" s="526" t="s">
        <v>471</v>
      </c>
      <c r="C449" s="526" t="s">
        <v>24</v>
      </c>
      <c r="D449" t="s">
        <v>40</v>
      </c>
      <c r="E449" s="160"/>
      <c r="F449" s="2">
        <v>5</v>
      </c>
      <c r="G449" s="2">
        <f t="shared" si="8"/>
        <v>2.8421709430404007E-14</v>
      </c>
    </row>
    <row r="450" spans="1:7">
      <c r="A450" s="44">
        <v>43982</v>
      </c>
      <c r="B450" s="525" t="s">
        <v>14</v>
      </c>
      <c r="C450" s="525" t="s">
        <v>25</v>
      </c>
      <c r="D450" t="s">
        <v>16</v>
      </c>
      <c r="E450" s="160">
        <v>74</v>
      </c>
      <c r="G450" s="2">
        <f t="shared" si="8"/>
        <v>74.000000000000028</v>
      </c>
    </row>
    <row r="451" spans="1:7">
      <c r="B451" s="526"/>
      <c r="C451" s="526"/>
      <c r="D451" t="s">
        <v>17</v>
      </c>
      <c r="E451" s="160">
        <v>4.2</v>
      </c>
      <c r="G451" s="2">
        <f t="shared" si="8"/>
        <v>78.200000000000031</v>
      </c>
    </row>
    <row r="452" spans="1:7">
      <c r="B452" s="526"/>
      <c r="C452" s="526"/>
      <c r="D452" t="s">
        <v>18</v>
      </c>
      <c r="E452" s="160">
        <v>60</v>
      </c>
      <c r="G452" s="2">
        <f t="shared" si="8"/>
        <v>138.20000000000005</v>
      </c>
    </row>
    <row r="453" spans="1:7">
      <c r="B453" s="526"/>
      <c r="C453" s="526"/>
      <c r="D453" t="s">
        <v>40</v>
      </c>
      <c r="E453" s="160">
        <v>5</v>
      </c>
      <c r="G453" s="2">
        <f t="shared" si="8"/>
        <v>143.20000000000005</v>
      </c>
    </row>
    <row r="454" spans="1:7">
      <c r="B454" s="526"/>
      <c r="C454" s="526"/>
      <c r="D454" t="s">
        <v>220</v>
      </c>
      <c r="E454" s="160">
        <v>150</v>
      </c>
      <c r="G454" s="2">
        <f t="shared" si="8"/>
        <v>293.20000000000005</v>
      </c>
    </row>
    <row r="455" spans="1:7">
      <c r="A455" s="7">
        <v>44195</v>
      </c>
      <c r="B455" s="526">
        <v>21256</v>
      </c>
      <c r="C455" s="526" t="s">
        <v>25</v>
      </c>
      <c r="D455" t="s">
        <v>16</v>
      </c>
      <c r="E455" s="160"/>
      <c r="F455" s="2">
        <v>74</v>
      </c>
      <c r="G455" s="2">
        <f t="shared" si="8"/>
        <v>219.20000000000005</v>
      </c>
    </row>
    <row r="456" spans="1:7">
      <c r="A456" s="7">
        <v>44195</v>
      </c>
      <c r="B456" s="526">
        <v>21256</v>
      </c>
      <c r="C456" s="526" t="s">
        <v>25</v>
      </c>
      <c r="D456" t="s">
        <v>17</v>
      </c>
      <c r="E456" s="160"/>
      <c r="F456" s="2">
        <v>4.2</v>
      </c>
      <c r="G456" s="2">
        <f t="shared" si="8"/>
        <v>215.00000000000006</v>
      </c>
    </row>
    <row r="457" spans="1:7">
      <c r="A457" s="7">
        <v>44817</v>
      </c>
      <c r="B457" s="526">
        <v>25500</v>
      </c>
      <c r="C457" s="526" t="s">
        <v>25</v>
      </c>
      <c r="D457" t="s">
        <v>220</v>
      </c>
      <c r="E457" s="160"/>
      <c r="F457" s="2">
        <v>150</v>
      </c>
      <c r="G457" s="2">
        <f t="shared" si="8"/>
        <v>65.000000000000057</v>
      </c>
    </row>
    <row r="458" spans="1:7">
      <c r="A458" s="7">
        <v>44873</v>
      </c>
      <c r="B458" s="526" t="s">
        <v>471</v>
      </c>
      <c r="C458" s="526" t="s">
        <v>25</v>
      </c>
      <c r="D458" t="s">
        <v>18</v>
      </c>
      <c r="E458" s="160"/>
      <c r="F458" s="2">
        <v>60</v>
      </c>
      <c r="G458" s="2">
        <f t="shared" si="8"/>
        <v>5.0000000000000568</v>
      </c>
    </row>
    <row r="459" spans="1:7">
      <c r="A459" s="7">
        <v>44873</v>
      </c>
      <c r="B459" s="526" t="s">
        <v>471</v>
      </c>
      <c r="C459" s="526" t="s">
        <v>25</v>
      </c>
      <c r="D459" t="s">
        <v>40</v>
      </c>
      <c r="E459" s="160"/>
      <c r="F459" s="2">
        <v>5</v>
      </c>
      <c r="G459" s="2">
        <f t="shared" si="8"/>
        <v>5.6843418860808015E-14</v>
      </c>
    </row>
    <row r="460" spans="1:7">
      <c r="A460" s="44">
        <v>44012</v>
      </c>
      <c r="B460" s="525" t="s">
        <v>14</v>
      </c>
      <c r="C460" s="525" t="s">
        <v>26</v>
      </c>
      <c r="D460" t="s">
        <v>16</v>
      </c>
      <c r="E460" s="160">
        <v>65.400000000000006</v>
      </c>
      <c r="G460" s="2">
        <f t="shared" si="8"/>
        <v>65.400000000000063</v>
      </c>
    </row>
    <row r="461" spans="1:7">
      <c r="B461" s="526"/>
      <c r="C461" s="526"/>
      <c r="D461" t="s">
        <v>17</v>
      </c>
      <c r="E461" s="160">
        <v>2</v>
      </c>
      <c r="G461" s="2">
        <f t="shared" si="8"/>
        <v>67.400000000000063</v>
      </c>
    </row>
    <row r="462" spans="1:7">
      <c r="B462" s="526"/>
      <c r="C462" s="526"/>
      <c r="D462" t="s">
        <v>18</v>
      </c>
      <c r="E462" s="160">
        <v>60</v>
      </c>
      <c r="G462" s="2">
        <f t="shared" si="8"/>
        <v>127.40000000000006</v>
      </c>
    </row>
    <row r="463" spans="1:7">
      <c r="B463" s="526"/>
      <c r="C463" s="526"/>
      <c r="D463" t="s">
        <v>40</v>
      </c>
      <c r="E463" s="160">
        <v>5</v>
      </c>
      <c r="G463" s="2">
        <f t="shared" si="8"/>
        <v>132.40000000000006</v>
      </c>
    </row>
    <row r="464" spans="1:7">
      <c r="B464" s="526"/>
      <c r="C464" s="526"/>
      <c r="D464" t="s">
        <v>220</v>
      </c>
      <c r="E464" s="160">
        <v>150</v>
      </c>
      <c r="G464" s="2">
        <f t="shared" si="8"/>
        <v>282.40000000000009</v>
      </c>
    </row>
    <row r="465" spans="1:9">
      <c r="A465" s="7">
        <v>44112</v>
      </c>
      <c r="B465" s="526">
        <v>20441</v>
      </c>
      <c r="C465" s="526" t="s">
        <v>26</v>
      </c>
      <c r="D465" t="s">
        <v>16</v>
      </c>
      <c r="E465" s="160"/>
      <c r="F465" s="2">
        <v>65.400000000000006</v>
      </c>
      <c r="G465" s="2">
        <f t="shared" si="8"/>
        <v>217.00000000000009</v>
      </c>
    </row>
    <row r="466" spans="1:9">
      <c r="A466" s="7">
        <v>44112</v>
      </c>
      <c r="B466" s="526">
        <v>20441</v>
      </c>
      <c r="C466" s="526" t="s">
        <v>26</v>
      </c>
      <c r="D466" t="s">
        <v>17</v>
      </c>
      <c r="E466" s="160"/>
      <c r="F466" s="2">
        <v>2</v>
      </c>
      <c r="G466" s="2">
        <f t="shared" si="8"/>
        <v>215.00000000000009</v>
      </c>
    </row>
    <row r="467" spans="1:9">
      <c r="A467" s="7">
        <v>44817</v>
      </c>
      <c r="B467" s="526">
        <v>25500</v>
      </c>
      <c r="C467" s="526" t="s">
        <v>26</v>
      </c>
      <c r="D467" t="s">
        <v>220</v>
      </c>
      <c r="E467" s="160"/>
      <c r="F467" s="2">
        <v>150</v>
      </c>
      <c r="G467" s="2">
        <f t="shared" si="8"/>
        <v>65.000000000000085</v>
      </c>
      <c r="I467" s="525"/>
    </row>
    <row r="468" spans="1:9">
      <c r="A468" s="7">
        <v>44873</v>
      </c>
      <c r="B468" s="526" t="s">
        <v>471</v>
      </c>
      <c r="C468" s="526" t="s">
        <v>26</v>
      </c>
      <c r="D468" t="s">
        <v>18</v>
      </c>
      <c r="E468" s="160"/>
      <c r="F468" s="2">
        <v>60</v>
      </c>
      <c r="G468" s="2">
        <f t="shared" si="8"/>
        <v>5.0000000000000853</v>
      </c>
      <c r="I468" s="525"/>
    </row>
    <row r="469" spans="1:9">
      <c r="A469" s="7">
        <v>44873</v>
      </c>
      <c r="B469" s="526" t="s">
        <v>471</v>
      </c>
      <c r="C469" s="526" t="s">
        <v>26</v>
      </c>
      <c r="D469" t="s">
        <v>40</v>
      </c>
      <c r="E469" s="160"/>
      <c r="F469" s="2">
        <v>5</v>
      </c>
      <c r="G469" s="2">
        <f t="shared" si="8"/>
        <v>8.5265128291212022E-14</v>
      </c>
      <c r="I469" s="525"/>
    </row>
    <row r="470" spans="1:9">
      <c r="A470" s="44">
        <v>44043</v>
      </c>
      <c r="B470" s="525" t="s">
        <v>14</v>
      </c>
      <c r="C470" s="525" t="s">
        <v>27</v>
      </c>
      <c r="D470" t="s">
        <v>16</v>
      </c>
      <c r="E470" s="160">
        <v>53</v>
      </c>
      <c r="G470" s="2">
        <f t="shared" si="8"/>
        <v>53.000000000000085</v>
      </c>
    </row>
    <row r="471" spans="1:9">
      <c r="B471" s="526"/>
      <c r="C471" s="526"/>
      <c r="D471" t="s">
        <v>17</v>
      </c>
      <c r="E471" s="160">
        <v>6.2</v>
      </c>
      <c r="G471" s="2">
        <f t="shared" si="8"/>
        <v>59.200000000000088</v>
      </c>
      <c r="I471" s="525"/>
    </row>
    <row r="472" spans="1:9">
      <c r="B472" s="526"/>
      <c r="C472" s="526"/>
      <c r="D472" t="s">
        <v>18</v>
      </c>
      <c r="E472" s="160">
        <v>60</v>
      </c>
      <c r="G472" s="2">
        <f t="shared" si="8"/>
        <v>119.20000000000009</v>
      </c>
    </row>
    <row r="473" spans="1:9">
      <c r="B473" s="526"/>
      <c r="C473" s="526"/>
      <c r="D473" t="s">
        <v>40</v>
      </c>
      <c r="E473" s="160">
        <v>5</v>
      </c>
      <c r="G473" s="2">
        <f t="shared" ref="G473:G506" si="9">+G472+E473-F473</f>
        <v>124.20000000000009</v>
      </c>
      <c r="I473" s="525"/>
    </row>
    <row r="474" spans="1:9">
      <c r="B474" s="526"/>
      <c r="C474" s="526"/>
      <c r="D474" t="s">
        <v>220</v>
      </c>
      <c r="E474" s="160">
        <v>150</v>
      </c>
      <c r="G474" s="2">
        <f t="shared" si="9"/>
        <v>274.2000000000001</v>
      </c>
    </row>
    <row r="475" spans="1:9">
      <c r="A475" s="7">
        <v>44112</v>
      </c>
      <c r="B475" s="526">
        <v>20441</v>
      </c>
      <c r="C475" s="526" t="s">
        <v>27</v>
      </c>
      <c r="D475" t="s">
        <v>16</v>
      </c>
      <c r="E475" s="160"/>
      <c r="F475" s="2">
        <v>53</v>
      </c>
      <c r="G475" s="2">
        <f t="shared" si="9"/>
        <v>221.2000000000001</v>
      </c>
    </row>
    <row r="476" spans="1:9">
      <c r="A476" s="7">
        <v>44112</v>
      </c>
      <c r="B476" s="526">
        <v>20441</v>
      </c>
      <c r="C476" s="526" t="s">
        <v>27</v>
      </c>
      <c r="D476" t="s">
        <v>17</v>
      </c>
      <c r="E476" s="160"/>
      <c r="F476" s="2">
        <v>6.2</v>
      </c>
      <c r="G476" s="2">
        <f t="shared" si="9"/>
        <v>215.00000000000011</v>
      </c>
      <c r="I476" s="525"/>
    </row>
    <row r="477" spans="1:9">
      <c r="A477" s="7">
        <v>44817</v>
      </c>
      <c r="B477" s="526">
        <v>25500</v>
      </c>
      <c r="C477" s="526" t="s">
        <v>27</v>
      </c>
      <c r="D477" t="s">
        <v>220</v>
      </c>
      <c r="E477" s="160"/>
      <c r="F477" s="2">
        <v>100</v>
      </c>
      <c r="G477" s="2">
        <f t="shared" si="9"/>
        <v>115.00000000000011</v>
      </c>
    </row>
    <row r="478" spans="1:9">
      <c r="A478" s="7">
        <v>44841</v>
      </c>
      <c r="B478" s="526">
        <v>25594</v>
      </c>
      <c r="C478" s="526" t="s">
        <v>27</v>
      </c>
      <c r="D478" t="s">
        <v>220</v>
      </c>
      <c r="E478" s="160"/>
      <c r="F478" s="2">
        <v>50</v>
      </c>
      <c r="G478" s="2">
        <f t="shared" si="9"/>
        <v>65.000000000000114</v>
      </c>
      <c r="I478" s="525"/>
    </row>
    <row r="479" spans="1:9">
      <c r="A479" s="7">
        <v>44873</v>
      </c>
      <c r="B479" s="526" t="s">
        <v>471</v>
      </c>
      <c r="C479" s="526" t="s">
        <v>27</v>
      </c>
      <c r="D479" t="s">
        <v>18</v>
      </c>
      <c r="E479" s="160"/>
      <c r="F479" s="2">
        <v>16</v>
      </c>
      <c r="G479" s="2">
        <f t="shared" si="9"/>
        <v>49.000000000000114</v>
      </c>
      <c r="I479" s="525"/>
    </row>
    <row r="480" spans="1:9">
      <c r="A480" s="7">
        <v>44907</v>
      </c>
      <c r="B480" s="526" t="s">
        <v>472</v>
      </c>
      <c r="C480" s="526" t="s">
        <v>27</v>
      </c>
      <c r="D480" t="s">
        <v>18</v>
      </c>
      <c r="E480" s="160"/>
      <c r="F480" s="2">
        <v>44</v>
      </c>
      <c r="G480" s="2">
        <f t="shared" si="9"/>
        <v>5.0000000000001137</v>
      </c>
      <c r="I480" s="525"/>
    </row>
    <row r="481" spans="1:12">
      <c r="A481" s="7">
        <v>44907</v>
      </c>
      <c r="B481" s="526" t="s">
        <v>472</v>
      </c>
      <c r="C481" s="526" t="s">
        <v>27</v>
      </c>
      <c r="D481" t="s">
        <v>40</v>
      </c>
      <c r="E481" s="160"/>
      <c r="F481" s="2">
        <v>5</v>
      </c>
      <c r="G481" s="2">
        <f t="shared" si="9"/>
        <v>1.1368683772161603E-13</v>
      </c>
      <c r="I481" s="525"/>
    </row>
    <row r="482" spans="1:12">
      <c r="A482" s="44">
        <v>44074</v>
      </c>
      <c r="B482" s="525" t="s">
        <v>14</v>
      </c>
      <c r="C482" s="525" t="s">
        <v>28</v>
      </c>
      <c r="D482" t="s">
        <v>16</v>
      </c>
      <c r="E482" s="160">
        <v>50.9</v>
      </c>
      <c r="G482" s="2">
        <f t="shared" si="9"/>
        <v>50.900000000000112</v>
      </c>
    </row>
    <row r="483" spans="1:12">
      <c r="B483" s="526"/>
      <c r="C483" s="526"/>
      <c r="D483" t="s">
        <v>17</v>
      </c>
      <c r="E483" s="160">
        <v>4.4000000000000004</v>
      </c>
      <c r="G483" s="2">
        <f t="shared" si="9"/>
        <v>55.300000000000111</v>
      </c>
      <c r="I483" s="525"/>
    </row>
    <row r="484" spans="1:12">
      <c r="B484" s="526"/>
      <c r="C484" s="526"/>
      <c r="D484" t="s">
        <v>18</v>
      </c>
      <c r="E484" s="160">
        <v>60</v>
      </c>
      <c r="G484" s="2">
        <f t="shared" si="9"/>
        <v>115.30000000000011</v>
      </c>
    </row>
    <row r="485" spans="1:12">
      <c r="B485" s="526"/>
      <c r="C485" s="526"/>
      <c r="D485" t="s">
        <v>40</v>
      </c>
      <c r="E485" s="160">
        <v>5</v>
      </c>
      <c r="G485" s="2">
        <f t="shared" si="9"/>
        <v>120.30000000000011</v>
      </c>
    </row>
    <row r="486" spans="1:12">
      <c r="B486" s="526"/>
      <c r="C486" s="526"/>
      <c r="D486" t="s">
        <v>45</v>
      </c>
      <c r="E486" s="160">
        <v>15</v>
      </c>
      <c r="G486" s="2">
        <f t="shared" si="9"/>
        <v>135.30000000000013</v>
      </c>
    </row>
    <row r="487" spans="1:12">
      <c r="B487" s="526"/>
      <c r="C487" s="526"/>
      <c r="D487" t="s">
        <v>220</v>
      </c>
      <c r="E487" s="160">
        <v>150</v>
      </c>
      <c r="G487" s="2">
        <f t="shared" si="9"/>
        <v>285.30000000000013</v>
      </c>
      <c r="I487" s="525"/>
    </row>
    <row r="488" spans="1:12">
      <c r="A488" s="7">
        <v>44128</v>
      </c>
      <c r="B488" s="526">
        <v>20516</v>
      </c>
      <c r="C488" s="526" t="s">
        <v>28</v>
      </c>
      <c r="D488" t="s">
        <v>16</v>
      </c>
      <c r="E488" s="160"/>
      <c r="F488" s="2">
        <v>50.9</v>
      </c>
      <c r="G488" s="2">
        <f t="shared" si="9"/>
        <v>234.40000000000012</v>
      </c>
    </row>
    <row r="489" spans="1:12">
      <c r="A489" s="7">
        <v>44128</v>
      </c>
      <c r="B489" s="526">
        <v>20516</v>
      </c>
      <c r="C489" s="526" t="s">
        <v>28</v>
      </c>
      <c r="D489" t="s">
        <v>17</v>
      </c>
      <c r="E489" s="160"/>
      <c r="F489" s="2">
        <v>4.4000000000000004</v>
      </c>
      <c r="G489" s="2">
        <f t="shared" si="9"/>
        <v>230.00000000000011</v>
      </c>
      <c r="I489" s="525"/>
    </row>
    <row r="490" spans="1:12">
      <c r="A490" s="7">
        <v>44841</v>
      </c>
      <c r="B490" s="526">
        <v>25594</v>
      </c>
      <c r="C490" s="526" t="s">
        <v>28</v>
      </c>
      <c r="D490" t="s">
        <v>220</v>
      </c>
      <c r="E490" s="160"/>
      <c r="F490" s="2">
        <v>150</v>
      </c>
      <c r="G490" s="2">
        <f t="shared" si="9"/>
        <v>80.000000000000114</v>
      </c>
      <c r="L490" s="2"/>
    </row>
    <row r="491" spans="1:12">
      <c r="A491" s="7">
        <v>44907</v>
      </c>
      <c r="B491" s="526" t="s">
        <v>472</v>
      </c>
      <c r="C491" s="526" t="s">
        <v>28</v>
      </c>
      <c r="D491" t="s">
        <v>18</v>
      </c>
      <c r="E491" s="160"/>
      <c r="F491" s="2">
        <v>60</v>
      </c>
      <c r="G491" s="2">
        <f t="shared" si="9"/>
        <v>20.000000000000114</v>
      </c>
      <c r="L491" s="2"/>
    </row>
    <row r="492" spans="1:12">
      <c r="A492" s="7">
        <v>44907</v>
      </c>
      <c r="B492" s="526" t="s">
        <v>472</v>
      </c>
      <c r="C492" s="526" t="s">
        <v>28</v>
      </c>
      <c r="D492" t="s">
        <v>40</v>
      </c>
      <c r="E492" s="160"/>
      <c r="F492" s="2">
        <v>5</v>
      </c>
      <c r="G492" s="2">
        <f t="shared" si="9"/>
        <v>15.000000000000114</v>
      </c>
      <c r="L492" s="2"/>
    </row>
    <row r="493" spans="1:12">
      <c r="A493" s="7">
        <v>44907</v>
      </c>
      <c r="B493" s="526" t="s">
        <v>472</v>
      </c>
      <c r="C493" s="526" t="s">
        <v>28</v>
      </c>
      <c r="D493" t="s">
        <v>45</v>
      </c>
      <c r="E493" s="160"/>
      <c r="F493" s="2">
        <v>15</v>
      </c>
      <c r="G493" s="2">
        <f t="shared" si="9"/>
        <v>1.1368683772161603E-13</v>
      </c>
      <c r="L493" s="2"/>
    </row>
    <row r="494" spans="1:12">
      <c r="A494" s="44">
        <v>44104</v>
      </c>
      <c r="B494" s="525" t="s">
        <v>14</v>
      </c>
      <c r="C494" s="525" t="s">
        <v>29</v>
      </c>
      <c r="D494" t="s">
        <v>16</v>
      </c>
      <c r="E494" s="160">
        <v>52.2</v>
      </c>
      <c r="G494" s="2">
        <f t="shared" si="9"/>
        <v>52.200000000000117</v>
      </c>
    </row>
    <row r="495" spans="1:12">
      <c r="B495" s="526"/>
      <c r="C495" s="526"/>
      <c r="D495" t="s">
        <v>17</v>
      </c>
      <c r="E495" s="160">
        <v>5.0999999999999996</v>
      </c>
      <c r="G495" s="2">
        <f t="shared" si="9"/>
        <v>57.300000000000118</v>
      </c>
      <c r="L495" s="8"/>
    </row>
    <row r="496" spans="1:12">
      <c r="B496" s="526"/>
      <c r="C496" s="526"/>
      <c r="D496" t="s">
        <v>18</v>
      </c>
      <c r="E496" s="160">
        <v>60</v>
      </c>
      <c r="G496" s="2">
        <f t="shared" si="9"/>
        <v>117.30000000000013</v>
      </c>
    </row>
    <row r="497" spans="1:12">
      <c r="B497" s="526"/>
      <c r="C497" s="526"/>
      <c r="D497" t="s">
        <v>40</v>
      </c>
      <c r="E497" s="160">
        <v>5</v>
      </c>
      <c r="G497" s="2">
        <f t="shared" si="9"/>
        <v>122.30000000000013</v>
      </c>
      <c r="L497" s="37"/>
    </row>
    <row r="498" spans="1:12">
      <c r="B498" s="526"/>
      <c r="C498" s="526"/>
      <c r="D498" t="s">
        <v>45</v>
      </c>
      <c r="E498" s="160">
        <v>8.5</v>
      </c>
      <c r="G498" s="2">
        <f t="shared" si="9"/>
        <v>130.80000000000013</v>
      </c>
    </row>
    <row r="499" spans="1:12">
      <c r="B499" s="526"/>
      <c r="C499" s="526"/>
      <c r="D499" t="s">
        <v>220</v>
      </c>
      <c r="E499" s="160">
        <v>150</v>
      </c>
      <c r="G499" s="2">
        <f t="shared" si="9"/>
        <v>280.80000000000013</v>
      </c>
    </row>
    <row r="500" spans="1:12">
      <c r="A500" s="7">
        <v>44195</v>
      </c>
      <c r="B500" s="526">
        <v>21256</v>
      </c>
      <c r="C500" s="526" t="s">
        <v>29</v>
      </c>
      <c r="D500" t="s">
        <v>16</v>
      </c>
      <c r="E500" s="160"/>
      <c r="F500" s="2">
        <v>52.2</v>
      </c>
      <c r="G500" s="2">
        <f t="shared" si="9"/>
        <v>228.60000000000014</v>
      </c>
    </row>
    <row r="501" spans="1:12">
      <c r="A501" s="7">
        <v>44195</v>
      </c>
      <c r="B501" s="526">
        <v>21256</v>
      </c>
      <c r="C501" s="526" t="s">
        <v>29</v>
      </c>
      <c r="D501" t="s">
        <v>17</v>
      </c>
      <c r="E501" s="160"/>
      <c r="F501" s="2">
        <v>5.0999999999999996</v>
      </c>
      <c r="G501" s="2">
        <f t="shared" si="9"/>
        <v>223.50000000000014</v>
      </c>
    </row>
    <row r="502" spans="1:12" ht="15.75" customHeight="1">
      <c r="A502" s="7">
        <v>44841</v>
      </c>
      <c r="B502" s="526">
        <v>25594</v>
      </c>
      <c r="C502" s="526" t="s">
        <v>29</v>
      </c>
      <c r="D502" t="s">
        <v>220</v>
      </c>
      <c r="E502" s="160"/>
      <c r="F502" s="2">
        <v>150</v>
      </c>
      <c r="G502" s="2">
        <f t="shared" si="9"/>
        <v>73.500000000000142</v>
      </c>
    </row>
    <row r="503" spans="1:12" ht="15.75" customHeight="1">
      <c r="A503" s="7">
        <v>44907</v>
      </c>
      <c r="B503" s="526" t="s">
        <v>472</v>
      </c>
      <c r="C503" s="526" t="s">
        <v>29</v>
      </c>
      <c r="D503" t="s">
        <v>18</v>
      </c>
      <c r="E503" s="160"/>
      <c r="F503" s="2">
        <v>60</v>
      </c>
      <c r="G503" s="2">
        <f t="shared" si="9"/>
        <v>13.500000000000142</v>
      </c>
    </row>
    <row r="504" spans="1:12" ht="15.75" customHeight="1">
      <c r="A504" s="7">
        <v>44907</v>
      </c>
      <c r="B504" s="526" t="s">
        <v>472</v>
      </c>
      <c r="C504" s="526" t="s">
        <v>29</v>
      </c>
      <c r="D504" t="s">
        <v>40</v>
      </c>
      <c r="E504" s="160"/>
      <c r="F504" s="2">
        <v>5</v>
      </c>
      <c r="G504" s="2">
        <f t="shared" si="9"/>
        <v>8.5000000000001421</v>
      </c>
    </row>
    <row r="505" spans="1:12" ht="15.75" customHeight="1">
      <c r="A505" s="7">
        <v>44907</v>
      </c>
      <c r="B505" s="526" t="s">
        <v>472</v>
      </c>
      <c r="C505" s="526" t="s">
        <v>29</v>
      </c>
      <c r="D505" t="s">
        <v>45</v>
      </c>
      <c r="E505" s="160"/>
      <c r="F505" s="2">
        <v>8.5</v>
      </c>
      <c r="G505" s="2">
        <f t="shared" si="9"/>
        <v>1.4210854715202004E-13</v>
      </c>
    </row>
    <row r="506" spans="1:12">
      <c r="A506" s="44">
        <v>44135</v>
      </c>
      <c r="B506" s="525" t="s">
        <v>14</v>
      </c>
      <c r="C506" s="525" t="s">
        <v>30</v>
      </c>
      <c r="D506" t="s">
        <v>16</v>
      </c>
      <c r="E506" s="160">
        <v>61.3</v>
      </c>
      <c r="G506" s="2">
        <f t="shared" si="9"/>
        <v>61.300000000000139</v>
      </c>
    </row>
    <row r="507" spans="1:12">
      <c r="B507" s="526"/>
      <c r="C507" s="526"/>
      <c r="D507" t="s">
        <v>17</v>
      </c>
      <c r="E507" s="160">
        <v>5.4</v>
      </c>
      <c r="G507" s="2">
        <f t="shared" ref="G507:G570" si="10">+G506+E507-F507</f>
        <v>66.700000000000145</v>
      </c>
    </row>
    <row r="508" spans="1:12">
      <c r="B508" s="526"/>
      <c r="C508" s="526"/>
      <c r="D508" t="s">
        <v>18</v>
      </c>
      <c r="E508" s="160">
        <v>60</v>
      </c>
      <c r="G508" s="2">
        <f t="shared" si="10"/>
        <v>126.70000000000014</v>
      </c>
    </row>
    <row r="509" spans="1:12">
      <c r="B509" s="526"/>
      <c r="C509" s="526"/>
      <c r="D509" t="s">
        <v>40</v>
      </c>
      <c r="E509" s="160">
        <v>5</v>
      </c>
      <c r="G509" s="2">
        <f t="shared" si="10"/>
        <v>131.70000000000016</v>
      </c>
    </row>
    <row r="510" spans="1:12">
      <c r="B510" s="526"/>
      <c r="C510" s="526"/>
      <c r="D510" s="67" t="s">
        <v>46</v>
      </c>
      <c r="E510" s="160">
        <v>10</v>
      </c>
      <c r="G510" s="2">
        <f t="shared" si="10"/>
        <v>141.70000000000016</v>
      </c>
    </row>
    <row r="511" spans="1:12">
      <c r="B511" s="526"/>
      <c r="C511" s="526"/>
      <c r="D511" s="67" t="s">
        <v>220</v>
      </c>
      <c r="E511" s="160">
        <v>150</v>
      </c>
      <c r="G511" s="2">
        <f t="shared" si="10"/>
        <v>291.70000000000016</v>
      </c>
    </row>
    <row r="512" spans="1:12">
      <c r="A512" s="7">
        <v>44195</v>
      </c>
      <c r="B512" s="526">
        <v>21256</v>
      </c>
      <c r="C512" s="526" t="s">
        <v>30</v>
      </c>
      <c r="D512" s="67" t="s">
        <v>16</v>
      </c>
      <c r="E512" s="160"/>
      <c r="F512" s="2">
        <v>61.3</v>
      </c>
      <c r="G512" s="2">
        <f t="shared" si="10"/>
        <v>230.40000000000015</v>
      </c>
    </row>
    <row r="513" spans="1:7">
      <c r="A513" s="7">
        <v>44195</v>
      </c>
      <c r="B513" s="526">
        <v>21256</v>
      </c>
      <c r="C513" s="526" t="s">
        <v>30</v>
      </c>
      <c r="D513" s="67" t="s">
        <v>17</v>
      </c>
      <c r="E513" s="160"/>
      <c r="F513" s="2">
        <v>5.4</v>
      </c>
      <c r="G513" s="2">
        <f t="shared" si="10"/>
        <v>225.00000000000014</v>
      </c>
    </row>
    <row r="514" spans="1:7">
      <c r="A514" s="7">
        <v>44841</v>
      </c>
      <c r="B514" s="526">
        <v>25594</v>
      </c>
      <c r="C514" s="526" t="s">
        <v>30</v>
      </c>
      <c r="D514" s="67" t="s">
        <v>220</v>
      </c>
      <c r="E514" s="160"/>
      <c r="F514" s="2">
        <v>150</v>
      </c>
      <c r="G514" s="2">
        <f t="shared" si="10"/>
        <v>75.000000000000142</v>
      </c>
    </row>
    <row r="515" spans="1:7">
      <c r="A515" s="7">
        <v>44907</v>
      </c>
      <c r="B515" s="526" t="s">
        <v>472</v>
      </c>
      <c r="C515" s="526" t="s">
        <v>30</v>
      </c>
      <c r="D515" t="s">
        <v>18</v>
      </c>
      <c r="E515" s="160"/>
      <c r="F515" s="2">
        <v>60</v>
      </c>
      <c r="G515" s="2">
        <f t="shared" si="10"/>
        <v>15.000000000000142</v>
      </c>
    </row>
    <row r="516" spans="1:7">
      <c r="A516" s="7">
        <v>44907</v>
      </c>
      <c r="B516" s="526" t="s">
        <v>472</v>
      </c>
      <c r="C516" s="526" t="s">
        <v>30</v>
      </c>
      <c r="D516" t="s">
        <v>40</v>
      </c>
      <c r="E516" s="160"/>
      <c r="F516" s="2">
        <v>5</v>
      </c>
      <c r="G516" s="2">
        <f t="shared" si="10"/>
        <v>10.000000000000142</v>
      </c>
    </row>
    <row r="517" spans="1:7">
      <c r="A517" s="7">
        <v>44907</v>
      </c>
      <c r="B517" s="526" t="s">
        <v>472</v>
      </c>
      <c r="C517" s="526" t="s">
        <v>30</v>
      </c>
      <c r="D517" s="67" t="s">
        <v>46</v>
      </c>
      <c r="E517" s="160"/>
      <c r="F517" s="2">
        <v>10</v>
      </c>
      <c r="G517" s="24">
        <f t="shared" si="10"/>
        <v>1.4210854715202004E-13</v>
      </c>
    </row>
    <row r="518" spans="1:7">
      <c r="A518" s="44">
        <v>44165</v>
      </c>
      <c r="B518" s="525" t="s">
        <v>14</v>
      </c>
      <c r="C518" s="525" t="s">
        <v>33</v>
      </c>
      <c r="D518" s="67" t="s">
        <v>16</v>
      </c>
      <c r="E518" s="160">
        <v>58.1</v>
      </c>
      <c r="G518" s="2">
        <f t="shared" si="10"/>
        <v>58.100000000000144</v>
      </c>
    </row>
    <row r="519" spans="1:7">
      <c r="B519" s="526"/>
      <c r="C519" s="526"/>
      <c r="D519" s="67" t="s">
        <v>17</v>
      </c>
      <c r="E519" s="160">
        <v>5.6</v>
      </c>
      <c r="G519" s="2">
        <f t="shared" si="10"/>
        <v>63.700000000000145</v>
      </c>
    </row>
    <row r="520" spans="1:7">
      <c r="B520" s="526"/>
      <c r="C520" s="526"/>
      <c r="D520" s="67" t="s">
        <v>18</v>
      </c>
      <c r="E520" s="160">
        <v>60</v>
      </c>
      <c r="G520" s="2">
        <f t="shared" si="10"/>
        <v>123.70000000000014</v>
      </c>
    </row>
    <row r="521" spans="1:7">
      <c r="B521" s="526"/>
      <c r="C521" s="526"/>
      <c r="D521" s="67" t="s">
        <v>40</v>
      </c>
      <c r="E521" s="160">
        <v>5</v>
      </c>
      <c r="G521" s="2">
        <f t="shared" si="10"/>
        <v>128.70000000000016</v>
      </c>
    </row>
    <row r="522" spans="1:7">
      <c r="B522" s="526"/>
      <c r="C522" s="526"/>
      <c r="D522" s="67" t="s">
        <v>220</v>
      </c>
      <c r="E522" s="160">
        <v>150</v>
      </c>
      <c r="G522" s="2">
        <f t="shared" si="10"/>
        <v>278.70000000000016</v>
      </c>
    </row>
    <row r="523" spans="1:7">
      <c r="A523" s="7">
        <v>44195</v>
      </c>
      <c r="B523" s="526">
        <v>21256</v>
      </c>
      <c r="C523" s="526" t="s">
        <v>33</v>
      </c>
      <c r="D523" s="67" t="s">
        <v>16</v>
      </c>
      <c r="E523" s="160"/>
      <c r="F523" s="2">
        <v>58.1</v>
      </c>
      <c r="G523" s="2">
        <f t="shared" si="10"/>
        <v>220.60000000000016</v>
      </c>
    </row>
    <row r="524" spans="1:7">
      <c r="A524" s="7">
        <v>44195</v>
      </c>
      <c r="B524" s="526">
        <v>21256</v>
      </c>
      <c r="C524" s="526" t="s">
        <v>33</v>
      </c>
      <c r="D524" s="67" t="s">
        <v>17</v>
      </c>
      <c r="E524" s="160"/>
      <c r="F524" s="2">
        <v>5.6</v>
      </c>
      <c r="G524" s="2">
        <f t="shared" si="10"/>
        <v>215.00000000000017</v>
      </c>
    </row>
    <row r="525" spans="1:7">
      <c r="A525" s="7">
        <v>44907</v>
      </c>
      <c r="B525" s="526" t="s">
        <v>473</v>
      </c>
      <c r="C525" s="526" t="s">
        <v>33</v>
      </c>
      <c r="D525" s="67" t="s">
        <v>18</v>
      </c>
      <c r="E525" s="160"/>
      <c r="F525" s="2">
        <v>60</v>
      </c>
      <c r="G525" s="2">
        <f t="shared" si="10"/>
        <v>155.00000000000017</v>
      </c>
    </row>
    <row r="526" spans="1:7">
      <c r="A526" s="7">
        <v>44907</v>
      </c>
      <c r="B526" s="526" t="s">
        <v>473</v>
      </c>
      <c r="C526" s="526" t="s">
        <v>33</v>
      </c>
      <c r="D526" s="67" t="s">
        <v>40</v>
      </c>
      <c r="E526" s="160"/>
      <c r="F526" s="2">
        <v>5</v>
      </c>
      <c r="G526" s="2">
        <f t="shared" si="10"/>
        <v>150.00000000000017</v>
      </c>
    </row>
    <row r="527" spans="1:7">
      <c r="A527" s="7">
        <v>44907</v>
      </c>
      <c r="B527" s="526" t="s">
        <v>473</v>
      </c>
      <c r="C527" s="526" t="s">
        <v>33</v>
      </c>
      <c r="D527" s="67" t="s">
        <v>220</v>
      </c>
      <c r="E527" s="160"/>
      <c r="F527" s="2">
        <v>150</v>
      </c>
      <c r="G527" s="24">
        <f t="shared" si="10"/>
        <v>0</v>
      </c>
    </row>
    <row r="528" spans="1:7">
      <c r="A528" s="44">
        <v>44196</v>
      </c>
      <c r="B528" s="525" t="s">
        <v>14</v>
      </c>
      <c r="C528" s="525" t="s">
        <v>34</v>
      </c>
      <c r="D528" t="s">
        <v>16</v>
      </c>
      <c r="E528" s="172">
        <v>66.5</v>
      </c>
      <c r="G528" s="2">
        <f t="shared" si="10"/>
        <v>66.5</v>
      </c>
    </row>
    <row r="529" spans="1:7">
      <c r="B529" s="526"/>
      <c r="C529" s="526"/>
      <c r="D529" t="s">
        <v>17</v>
      </c>
      <c r="E529" s="172">
        <v>4.9000000000000004</v>
      </c>
      <c r="G529" s="2">
        <f t="shared" si="10"/>
        <v>71.400000000000006</v>
      </c>
    </row>
    <row r="530" spans="1:7">
      <c r="B530" s="526"/>
      <c r="C530" s="526"/>
      <c r="D530" t="s">
        <v>48</v>
      </c>
      <c r="E530" s="172">
        <v>60</v>
      </c>
      <c r="G530" s="2">
        <f t="shared" si="10"/>
        <v>131.4</v>
      </c>
    </row>
    <row r="531" spans="1:7">
      <c r="B531" s="526"/>
      <c r="C531" s="526"/>
      <c r="D531" t="s">
        <v>40</v>
      </c>
      <c r="E531" s="172">
        <v>5</v>
      </c>
      <c r="G531" s="2">
        <f t="shared" si="10"/>
        <v>136.4</v>
      </c>
    </row>
    <row r="532" spans="1:7">
      <c r="B532" s="526"/>
      <c r="C532" s="526"/>
      <c r="D532" s="67" t="s">
        <v>220</v>
      </c>
      <c r="E532" s="160">
        <v>150</v>
      </c>
      <c r="G532" s="2">
        <f t="shared" si="10"/>
        <v>286.39999999999998</v>
      </c>
    </row>
    <row r="533" spans="1:7">
      <c r="A533" s="7">
        <v>44299</v>
      </c>
      <c r="B533" s="526">
        <v>22139</v>
      </c>
      <c r="C533" s="526" t="s">
        <v>34</v>
      </c>
      <c r="D533" s="67" t="s">
        <v>16</v>
      </c>
      <c r="E533" s="160"/>
      <c r="F533" s="2">
        <v>66.5</v>
      </c>
      <c r="G533" s="2">
        <f t="shared" si="10"/>
        <v>219.89999999999998</v>
      </c>
    </row>
    <row r="534" spans="1:7" ht="14.25" customHeight="1">
      <c r="A534" s="7">
        <v>44299</v>
      </c>
      <c r="B534" s="526">
        <v>22139</v>
      </c>
      <c r="C534" s="526" t="s">
        <v>34</v>
      </c>
      <c r="D534" s="67" t="s">
        <v>17</v>
      </c>
      <c r="E534" s="160"/>
      <c r="F534" s="2">
        <v>4.9000000000000004</v>
      </c>
      <c r="G534" s="2">
        <f t="shared" si="10"/>
        <v>214.99999999999997</v>
      </c>
    </row>
    <row r="535" spans="1:7" ht="14.25" customHeight="1">
      <c r="A535" s="7">
        <v>44907</v>
      </c>
      <c r="B535" s="526" t="s">
        <v>473</v>
      </c>
      <c r="C535" s="526" t="s">
        <v>34</v>
      </c>
      <c r="D535" t="s">
        <v>48</v>
      </c>
      <c r="E535" s="160"/>
      <c r="F535" s="2">
        <v>7.5</v>
      </c>
      <c r="G535" s="2">
        <f t="shared" si="10"/>
        <v>207.49999999999997</v>
      </c>
    </row>
    <row r="536" spans="1:7" ht="14.25" customHeight="1">
      <c r="A536" s="7">
        <v>44939</v>
      </c>
      <c r="B536" s="526" t="s">
        <v>474</v>
      </c>
      <c r="C536" s="526" t="s">
        <v>34</v>
      </c>
      <c r="D536" t="s">
        <v>48</v>
      </c>
      <c r="E536" s="160"/>
      <c r="F536" s="2">
        <v>52.5</v>
      </c>
      <c r="G536" s="2">
        <f t="shared" si="10"/>
        <v>154.99999999999997</v>
      </c>
    </row>
    <row r="537" spans="1:7" ht="14.25" customHeight="1">
      <c r="A537" s="7">
        <v>44939</v>
      </c>
      <c r="B537" s="526" t="s">
        <v>474</v>
      </c>
      <c r="C537" s="526" t="s">
        <v>34</v>
      </c>
      <c r="D537" t="s">
        <v>40</v>
      </c>
      <c r="E537" s="160"/>
      <c r="F537" s="2">
        <v>150</v>
      </c>
      <c r="G537" s="2">
        <f t="shared" si="10"/>
        <v>4.9999999999999716</v>
      </c>
    </row>
    <row r="538" spans="1:7" ht="14.25" customHeight="1">
      <c r="A538" s="7">
        <v>44939</v>
      </c>
      <c r="B538" s="526" t="s">
        <v>474</v>
      </c>
      <c r="C538" s="526" t="s">
        <v>34</v>
      </c>
      <c r="D538" s="67" t="s">
        <v>220</v>
      </c>
      <c r="E538" s="160"/>
      <c r="F538" s="2">
        <v>5</v>
      </c>
      <c r="G538" s="2">
        <f t="shared" si="10"/>
        <v>-2.8421709430404007E-14</v>
      </c>
    </row>
    <row r="539" spans="1:7">
      <c r="A539" s="44">
        <v>44227</v>
      </c>
      <c r="B539" s="525" t="s">
        <v>14</v>
      </c>
      <c r="C539" s="525" t="s">
        <v>15</v>
      </c>
      <c r="D539" t="s">
        <v>16</v>
      </c>
      <c r="E539" s="172">
        <v>71</v>
      </c>
      <c r="G539" s="2">
        <f t="shared" si="10"/>
        <v>70.999999999999972</v>
      </c>
    </row>
    <row r="540" spans="1:7">
      <c r="B540" s="526"/>
      <c r="C540" s="526"/>
      <c r="D540" t="s">
        <v>17</v>
      </c>
      <c r="E540" s="172">
        <v>6.3</v>
      </c>
      <c r="G540" s="2">
        <f t="shared" si="10"/>
        <v>77.299999999999969</v>
      </c>
    </row>
    <row r="541" spans="1:7">
      <c r="B541" s="526"/>
      <c r="C541" s="526"/>
      <c r="D541" t="s">
        <v>48</v>
      </c>
      <c r="E541" s="172">
        <v>60</v>
      </c>
      <c r="G541" s="2">
        <f t="shared" si="10"/>
        <v>137.29999999999995</v>
      </c>
    </row>
    <row r="542" spans="1:7">
      <c r="B542" s="526"/>
      <c r="C542" s="526"/>
      <c r="D542" t="s">
        <v>40</v>
      </c>
      <c r="E542" s="172">
        <v>5</v>
      </c>
      <c r="G542" s="2">
        <f t="shared" si="10"/>
        <v>142.29999999999995</v>
      </c>
    </row>
    <row r="543" spans="1:7">
      <c r="B543" s="526"/>
      <c r="C543" s="526"/>
      <c r="D543" s="67" t="s">
        <v>220</v>
      </c>
      <c r="E543" s="160">
        <v>150</v>
      </c>
      <c r="G543" s="2">
        <f t="shared" si="10"/>
        <v>292.29999999999995</v>
      </c>
    </row>
    <row r="544" spans="1:7">
      <c r="A544" s="7">
        <v>44253</v>
      </c>
      <c r="B544" s="526">
        <v>21653</v>
      </c>
      <c r="C544" s="526" t="s">
        <v>15</v>
      </c>
      <c r="D544" s="67" t="s">
        <v>16</v>
      </c>
      <c r="E544" s="160"/>
      <c r="F544" s="2">
        <v>71</v>
      </c>
      <c r="G544" s="2">
        <f t="shared" si="10"/>
        <v>221.29999999999995</v>
      </c>
    </row>
    <row r="545" spans="1:7">
      <c r="A545" s="7">
        <v>44253</v>
      </c>
      <c r="B545" s="526">
        <v>21653</v>
      </c>
      <c r="C545" s="526" t="s">
        <v>15</v>
      </c>
      <c r="D545" s="67" t="s">
        <v>17</v>
      </c>
      <c r="E545" s="160"/>
      <c r="F545" s="2">
        <v>6.3</v>
      </c>
      <c r="G545" s="2">
        <f t="shared" si="10"/>
        <v>214.99999999999994</v>
      </c>
    </row>
    <row r="546" spans="1:7">
      <c r="A546" s="7">
        <v>44939</v>
      </c>
      <c r="B546" s="526" t="s">
        <v>474</v>
      </c>
      <c r="C546" s="526" t="s">
        <v>15</v>
      </c>
      <c r="D546" t="s">
        <v>48</v>
      </c>
      <c r="E546" s="160"/>
      <c r="F546" s="80">
        <v>60</v>
      </c>
      <c r="G546" s="2">
        <f t="shared" si="10"/>
        <v>154.99999999999994</v>
      </c>
    </row>
    <row r="547" spans="1:7">
      <c r="A547" s="7">
        <v>44939</v>
      </c>
      <c r="B547" s="526" t="s">
        <v>474</v>
      </c>
      <c r="C547" s="526" t="s">
        <v>15</v>
      </c>
      <c r="D547" t="s">
        <v>40</v>
      </c>
      <c r="E547" s="160"/>
      <c r="F547" s="80">
        <v>5</v>
      </c>
      <c r="G547" s="2">
        <f t="shared" si="10"/>
        <v>149.99999999999994</v>
      </c>
    </row>
    <row r="548" spans="1:7">
      <c r="A548" s="7">
        <v>44939</v>
      </c>
      <c r="B548" s="526" t="s">
        <v>474</v>
      </c>
      <c r="C548" s="526" t="s">
        <v>15</v>
      </c>
      <c r="D548" s="67" t="s">
        <v>220</v>
      </c>
      <c r="E548" s="160"/>
      <c r="F548" s="2">
        <v>150</v>
      </c>
      <c r="G548" s="2">
        <f t="shared" si="10"/>
        <v>0</v>
      </c>
    </row>
    <row r="549" spans="1:7">
      <c r="A549" s="44">
        <v>44255</v>
      </c>
      <c r="B549" s="525" t="s">
        <v>14</v>
      </c>
      <c r="C549" s="525" t="s">
        <v>20</v>
      </c>
      <c r="D549" t="s">
        <v>16</v>
      </c>
      <c r="E549" s="172">
        <v>64.2</v>
      </c>
      <c r="G549" s="2">
        <f t="shared" si="10"/>
        <v>64.2</v>
      </c>
    </row>
    <row r="550" spans="1:7">
      <c r="B550" s="526"/>
      <c r="C550" s="526"/>
      <c r="D550" t="s">
        <v>17</v>
      </c>
      <c r="E550" s="172">
        <v>5.7</v>
      </c>
      <c r="G550" s="2">
        <f t="shared" si="10"/>
        <v>69.900000000000006</v>
      </c>
    </row>
    <row r="551" spans="1:7">
      <c r="B551" s="526"/>
      <c r="C551" s="526"/>
      <c r="D551" t="s">
        <v>48</v>
      </c>
      <c r="E551" s="172">
        <v>56</v>
      </c>
      <c r="G551" s="2">
        <f t="shared" si="10"/>
        <v>125.9</v>
      </c>
    </row>
    <row r="552" spans="1:7">
      <c r="B552" s="526"/>
      <c r="C552" s="526"/>
      <c r="D552" t="s">
        <v>40</v>
      </c>
      <c r="E552" s="172">
        <v>5</v>
      </c>
      <c r="G552" s="2">
        <f t="shared" si="10"/>
        <v>130.9</v>
      </c>
    </row>
    <row r="553" spans="1:7">
      <c r="B553" s="526"/>
      <c r="C553" s="526"/>
      <c r="D553" s="67" t="s">
        <v>220</v>
      </c>
      <c r="E553" s="160">
        <v>150</v>
      </c>
      <c r="G553" s="2">
        <f t="shared" si="10"/>
        <v>280.89999999999998</v>
      </c>
    </row>
    <row r="554" spans="1:7">
      <c r="A554" s="7">
        <v>44299</v>
      </c>
      <c r="B554" s="526">
        <v>22139</v>
      </c>
      <c r="C554" s="526" t="s">
        <v>20</v>
      </c>
      <c r="D554" s="67" t="s">
        <v>16</v>
      </c>
      <c r="E554" s="160"/>
      <c r="F554" s="2">
        <v>64.2</v>
      </c>
      <c r="G554" s="2">
        <f t="shared" si="10"/>
        <v>216.7</v>
      </c>
    </row>
    <row r="555" spans="1:7">
      <c r="A555" s="7">
        <v>44299</v>
      </c>
      <c r="B555" s="526">
        <v>22139</v>
      </c>
      <c r="C555" s="526" t="s">
        <v>20</v>
      </c>
      <c r="D555" s="67" t="s">
        <v>17</v>
      </c>
      <c r="E555" s="160"/>
      <c r="F555" s="2">
        <v>5.7</v>
      </c>
      <c r="G555" s="2">
        <f t="shared" si="10"/>
        <v>211</v>
      </c>
    </row>
    <row r="556" spans="1:7">
      <c r="A556" s="7">
        <v>44939</v>
      </c>
      <c r="B556" s="526" t="s">
        <v>474</v>
      </c>
      <c r="C556" s="526" t="s">
        <v>20</v>
      </c>
      <c r="D556" t="s">
        <v>48</v>
      </c>
      <c r="E556" s="160"/>
      <c r="F556" s="80">
        <v>56</v>
      </c>
      <c r="G556" s="2">
        <f t="shared" si="10"/>
        <v>155</v>
      </c>
    </row>
    <row r="557" spans="1:7">
      <c r="A557" s="7">
        <v>44939</v>
      </c>
      <c r="B557" s="526" t="s">
        <v>474</v>
      </c>
      <c r="C557" s="526" t="s">
        <v>20</v>
      </c>
      <c r="D557" t="s">
        <v>40</v>
      </c>
      <c r="E557" s="160"/>
      <c r="F557" s="80">
        <v>5</v>
      </c>
      <c r="G557" s="2">
        <f t="shared" si="10"/>
        <v>150</v>
      </c>
    </row>
    <row r="558" spans="1:7">
      <c r="A558" s="7">
        <v>44939</v>
      </c>
      <c r="B558" s="526" t="s">
        <v>474</v>
      </c>
      <c r="C558" s="526" t="s">
        <v>20</v>
      </c>
      <c r="D558" s="67" t="s">
        <v>220</v>
      </c>
      <c r="E558" s="160"/>
      <c r="F558" s="2">
        <v>150</v>
      </c>
      <c r="G558" s="2">
        <f t="shared" si="10"/>
        <v>0</v>
      </c>
    </row>
    <row r="559" spans="1:7">
      <c r="A559" s="44">
        <v>44286</v>
      </c>
      <c r="B559" s="525" t="s">
        <v>14</v>
      </c>
      <c r="C559" s="525" t="s">
        <v>23</v>
      </c>
      <c r="D559" t="s">
        <v>16</v>
      </c>
      <c r="E559" s="172">
        <v>70.5</v>
      </c>
      <c r="G559" s="2">
        <f t="shared" si="10"/>
        <v>70.5</v>
      </c>
    </row>
    <row r="560" spans="1:7">
      <c r="B560" s="526"/>
      <c r="C560" s="526"/>
      <c r="D560" t="s">
        <v>17</v>
      </c>
      <c r="E560" s="172">
        <v>3.8</v>
      </c>
      <c r="G560" s="2">
        <f t="shared" si="10"/>
        <v>74.3</v>
      </c>
    </row>
    <row r="561" spans="1:7">
      <c r="B561" s="526"/>
      <c r="C561" s="526"/>
      <c r="D561" t="s">
        <v>48</v>
      </c>
      <c r="E561" s="172">
        <v>60</v>
      </c>
      <c r="G561" s="2">
        <f t="shared" si="10"/>
        <v>134.30000000000001</v>
      </c>
    </row>
    <row r="562" spans="1:7">
      <c r="B562" s="526"/>
      <c r="C562" s="526"/>
      <c r="D562" t="s">
        <v>40</v>
      </c>
      <c r="E562" s="172">
        <v>5</v>
      </c>
      <c r="G562" s="2">
        <f t="shared" si="10"/>
        <v>139.30000000000001</v>
      </c>
    </row>
    <row r="563" spans="1:7">
      <c r="B563" s="526"/>
      <c r="C563" s="526"/>
      <c r="D563" s="67" t="s">
        <v>220</v>
      </c>
      <c r="E563" s="160">
        <v>150</v>
      </c>
      <c r="G563" s="2">
        <f t="shared" si="10"/>
        <v>289.3</v>
      </c>
    </row>
    <row r="564" spans="1:7">
      <c r="B564" s="526"/>
      <c r="C564" s="526"/>
      <c r="D564" s="67" t="s">
        <v>50</v>
      </c>
      <c r="E564" s="160">
        <v>10</v>
      </c>
      <c r="G564" s="2">
        <f t="shared" si="10"/>
        <v>299.3</v>
      </c>
    </row>
    <row r="565" spans="1:7">
      <c r="A565" s="7">
        <v>44277</v>
      </c>
      <c r="B565" s="526">
        <v>22034</v>
      </c>
      <c r="C565" s="526" t="s">
        <v>23</v>
      </c>
      <c r="D565" s="67" t="s">
        <v>50</v>
      </c>
      <c r="E565" s="160"/>
      <c r="F565" s="2">
        <v>10</v>
      </c>
      <c r="G565" s="2">
        <f t="shared" si="10"/>
        <v>289.3</v>
      </c>
    </row>
    <row r="566" spans="1:7">
      <c r="A566" s="7">
        <v>44320</v>
      </c>
      <c r="B566" s="526">
        <v>22331</v>
      </c>
      <c r="C566" s="526" t="s">
        <v>23</v>
      </c>
      <c r="D566" s="67" t="s">
        <v>16</v>
      </c>
      <c r="E566" s="160"/>
      <c r="F566" s="2">
        <v>70.5</v>
      </c>
      <c r="G566" s="2">
        <f t="shared" si="10"/>
        <v>218.8</v>
      </c>
    </row>
    <row r="567" spans="1:7">
      <c r="A567" s="7">
        <v>44320</v>
      </c>
      <c r="B567" s="526">
        <v>22331</v>
      </c>
      <c r="C567" s="526" t="s">
        <v>23</v>
      </c>
      <c r="D567" s="67" t="s">
        <v>17</v>
      </c>
      <c r="E567" s="160"/>
      <c r="F567" s="2">
        <v>3.8</v>
      </c>
      <c r="G567" s="2">
        <f t="shared" si="10"/>
        <v>215</v>
      </c>
    </row>
    <row r="568" spans="1:7">
      <c r="A568" s="7">
        <v>44939</v>
      </c>
      <c r="B568" s="526" t="s">
        <v>475</v>
      </c>
      <c r="C568" s="526" t="s">
        <v>23</v>
      </c>
      <c r="D568" t="s">
        <v>48</v>
      </c>
      <c r="E568" s="160"/>
      <c r="F568" s="2">
        <v>60</v>
      </c>
      <c r="G568" s="2">
        <f t="shared" si="10"/>
        <v>155</v>
      </c>
    </row>
    <row r="569" spans="1:7">
      <c r="A569" s="7">
        <v>44939</v>
      </c>
      <c r="B569" s="526" t="s">
        <v>475</v>
      </c>
      <c r="C569" s="526" t="s">
        <v>23</v>
      </c>
      <c r="D569" t="s">
        <v>40</v>
      </c>
      <c r="E569" s="160"/>
      <c r="F569" s="2">
        <v>5</v>
      </c>
      <c r="G569" s="2">
        <f t="shared" si="10"/>
        <v>150</v>
      </c>
    </row>
    <row r="570" spans="1:7">
      <c r="A570" s="7">
        <v>44939</v>
      </c>
      <c r="B570" s="526" t="s">
        <v>475</v>
      </c>
      <c r="C570" s="526" t="s">
        <v>23</v>
      </c>
      <c r="D570" s="67" t="s">
        <v>220</v>
      </c>
      <c r="E570" s="160"/>
      <c r="F570" s="2">
        <v>150</v>
      </c>
      <c r="G570" s="24">
        <f t="shared" si="10"/>
        <v>0</v>
      </c>
    </row>
    <row r="571" spans="1:7">
      <c r="A571" s="44">
        <v>44316</v>
      </c>
      <c r="B571" s="525" t="s">
        <v>14</v>
      </c>
      <c r="C571" s="525" t="s">
        <v>24</v>
      </c>
      <c r="D571" t="s">
        <v>16</v>
      </c>
      <c r="E571" s="172">
        <v>68</v>
      </c>
      <c r="G571" s="2">
        <f t="shared" ref="G571:G634" si="11">+G570+E571-F571</f>
        <v>68</v>
      </c>
    </row>
    <row r="572" spans="1:7">
      <c r="B572" s="526"/>
      <c r="C572" s="526"/>
      <c r="D572" t="s">
        <v>17</v>
      </c>
      <c r="E572" s="172">
        <v>4.8</v>
      </c>
      <c r="G572" s="2">
        <f t="shared" si="11"/>
        <v>72.8</v>
      </c>
    </row>
    <row r="573" spans="1:7">
      <c r="B573" s="526"/>
      <c r="C573" s="526"/>
      <c r="D573" t="s">
        <v>48</v>
      </c>
      <c r="E573" s="172">
        <v>60</v>
      </c>
      <c r="G573" s="2">
        <f t="shared" si="11"/>
        <v>132.80000000000001</v>
      </c>
    </row>
    <row r="574" spans="1:7">
      <c r="B574" s="526"/>
      <c r="C574" s="526"/>
      <c r="D574" t="s">
        <v>40</v>
      </c>
      <c r="E574" s="172">
        <v>5</v>
      </c>
      <c r="G574" s="2">
        <f t="shared" si="11"/>
        <v>137.80000000000001</v>
      </c>
    </row>
    <row r="575" spans="1:7">
      <c r="B575" s="526"/>
      <c r="C575" s="526"/>
      <c r="D575" s="67" t="s">
        <v>220</v>
      </c>
      <c r="E575" s="160">
        <v>150</v>
      </c>
      <c r="G575" s="2">
        <f t="shared" si="11"/>
        <v>287.8</v>
      </c>
    </row>
    <row r="576" spans="1:7">
      <c r="A576" s="7">
        <v>44336</v>
      </c>
      <c r="B576" s="526">
        <v>22505</v>
      </c>
      <c r="C576" s="526" t="s">
        <v>24</v>
      </c>
      <c r="D576" s="67" t="s">
        <v>16</v>
      </c>
      <c r="E576" s="160"/>
      <c r="F576" s="2">
        <v>68</v>
      </c>
      <c r="G576" s="2">
        <f t="shared" si="11"/>
        <v>219.8</v>
      </c>
    </row>
    <row r="577" spans="1:10">
      <c r="A577" s="7">
        <v>44336</v>
      </c>
      <c r="B577" s="526">
        <v>22505</v>
      </c>
      <c r="C577" s="526" t="s">
        <v>24</v>
      </c>
      <c r="D577" s="67" t="s">
        <v>17</v>
      </c>
      <c r="E577" s="160"/>
      <c r="F577" s="2">
        <v>4.8</v>
      </c>
      <c r="G577" s="2">
        <f t="shared" si="11"/>
        <v>215</v>
      </c>
    </row>
    <row r="578" spans="1:10">
      <c r="A578" s="7">
        <v>44939</v>
      </c>
      <c r="B578" s="526" t="s">
        <v>475</v>
      </c>
      <c r="C578" s="526" t="s">
        <v>24</v>
      </c>
      <c r="D578" t="s">
        <v>48</v>
      </c>
      <c r="E578" s="160"/>
      <c r="F578" s="80">
        <v>60</v>
      </c>
      <c r="G578" s="2">
        <f t="shared" si="11"/>
        <v>155</v>
      </c>
    </row>
    <row r="579" spans="1:10">
      <c r="A579" s="7">
        <v>44939</v>
      </c>
      <c r="B579" s="526" t="s">
        <v>475</v>
      </c>
      <c r="C579" s="526" t="s">
        <v>24</v>
      </c>
      <c r="D579" t="s">
        <v>40</v>
      </c>
      <c r="E579" s="160"/>
      <c r="F579" s="80">
        <v>5</v>
      </c>
      <c r="G579" s="2">
        <f t="shared" si="11"/>
        <v>150</v>
      </c>
    </row>
    <row r="580" spans="1:10">
      <c r="A580" s="7">
        <v>44939</v>
      </c>
      <c r="B580" s="526" t="s">
        <v>475</v>
      </c>
      <c r="C580" s="526" t="s">
        <v>24</v>
      </c>
      <c r="D580" s="67" t="s">
        <v>220</v>
      </c>
      <c r="E580" s="160"/>
      <c r="F580" s="2">
        <v>86.5</v>
      </c>
      <c r="G580" s="2">
        <f t="shared" si="11"/>
        <v>63.5</v>
      </c>
    </row>
    <row r="581" spans="1:10">
      <c r="A581" s="7">
        <v>44971</v>
      </c>
      <c r="B581" s="526" t="s">
        <v>476</v>
      </c>
      <c r="C581" s="526" t="s">
        <v>24</v>
      </c>
      <c r="D581" s="67" t="s">
        <v>220</v>
      </c>
      <c r="E581" s="160"/>
      <c r="F581" s="2">
        <v>63.5</v>
      </c>
      <c r="G581" s="24">
        <f t="shared" si="11"/>
        <v>0</v>
      </c>
    </row>
    <row r="582" spans="1:10" ht="15.75" customHeight="1">
      <c r="A582" s="44">
        <v>44347</v>
      </c>
      <c r="B582" s="525" t="s">
        <v>14</v>
      </c>
      <c r="C582" s="525" t="s">
        <v>25</v>
      </c>
      <c r="D582" t="s">
        <v>16</v>
      </c>
      <c r="E582" s="172">
        <v>55.2</v>
      </c>
      <c r="G582" s="2">
        <f t="shared" si="11"/>
        <v>55.2</v>
      </c>
      <c r="J582" s="525"/>
    </row>
    <row r="583" spans="1:10">
      <c r="B583" s="526"/>
      <c r="C583" s="526"/>
      <c r="D583" t="s">
        <v>17</v>
      </c>
      <c r="E583" s="172">
        <v>3.5</v>
      </c>
      <c r="G583" s="2">
        <f t="shared" si="11"/>
        <v>58.7</v>
      </c>
    </row>
    <row r="584" spans="1:10">
      <c r="B584" s="526"/>
      <c r="C584" s="526"/>
      <c r="D584" t="s">
        <v>48</v>
      </c>
      <c r="E584" s="172">
        <v>60</v>
      </c>
      <c r="G584" s="2">
        <f t="shared" si="11"/>
        <v>118.7</v>
      </c>
      <c r="J584" s="525"/>
    </row>
    <row r="585" spans="1:10">
      <c r="B585" s="526"/>
      <c r="C585" s="526"/>
      <c r="D585" t="s">
        <v>40</v>
      </c>
      <c r="E585" s="172">
        <v>5</v>
      </c>
      <c r="G585" s="2">
        <f t="shared" si="11"/>
        <v>123.7</v>
      </c>
    </row>
    <row r="586" spans="1:10">
      <c r="B586" s="526"/>
      <c r="C586" s="526"/>
      <c r="D586" s="67" t="s">
        <v>220</v>
      </c>
      <c r="E586" s="160">
        <v>100</v>
      </c>
      <c r="G586" s="2">
        <f t="shared" si="11"/>
        <v>223.7</v>
      </c>
    </row>
    <row r="587" spans="1:10">
      <c r="A587" s="7">
        <v>44371</v>
      </c>
      <c r="B587" s="526">
        <v>22875</v>
      </c>
      <c r="C587" s="526" t="s">
        <v>25</v>
      </c>
      <c r="D587" s="67" t="s">
        <v>16</v>
      </c>
      <c r="E587" s="160"/>
      <c r="F587" s="2">
        <v>55.2</v>
      </c>
      <c r="G587" s="2">
        <f t="shared" si="11"/>
        <v>168.5</v>
      </c>
      <c r="J587" s="525"/>
    </row>
    <row r="588" spans="1:10">
      <c r="A588" s="7">
        <v>44371</v>
      </c>
      <c r="B588" s="526">
        <v>22875</v>
      </c>
      <c r="C588" s="526" t="s">
        <v>25</v>
      </c>
      <c r="D588" s="67" t="s">
        <v>17</v>
      </c>
      <c r="E588" s="160"/>
      <c r="F588" s="2">
        <v>3.5</v>
      </c>
      <c r="G588" s="2">
        <f t="shared" si="11"/>
        <v>165</v>
      </c>
    </row>
    <row r="589" spans="1:10">
      <c r="A589" s="7">
        <v>44971</v>
      </c>
      <c r="B589" s="526" t="s">
        <v>476</v>
      </c>
      <c r="C589" s="526" t="s">
        <v>25</v>
      </c>
      <c r="D589" t="s">
        <v>48</v>
      </c>
      <c r="E589" s="160"/>
      <c r="F589" s="80">
        <v>60</v>
      </c>
      <c r="G589" s="2">
        <f t="shared" si="11"/>
        <v>105</v>
      </c>
    </row>
    <row r="590" spans="1:10">
      <c r="A590" s="7">
        <v>44971</v>
      </c>
      <c r="B590" s="526" t="s">
        <v>476</v>
      </c>
      <c r="C590" s="526" t="s">
        <v>25</v>
      </c>
      <c r="D590" t="s">
        <v>40</v>
      </c>
      <c r="E590" s="160"/>
      <c r="F590" s="80">
        <v>5</v>
      </c>
      <c r="G590" s="2">
        <f t="shared" si="11"/>
        <v>100</v>
      </c>
    </row>
    <row r="591" spans="1:10">
      <c r="A591" s="7">
        <v>44971</v>
      </c>
      <c r="B591" s="526" t="s">
        <v>476</v>
      </c>
      <c r="C591" s="526" t="s">
        <v>25</v>
      </c>
      <c r="D591" s="67" t="s">
        <v>220</v>
      </c>
      <c r="E591" s="160"/>
      <c r="F591" s="2">
        <v>100</v>
      </c>
      <c r="G591" s="2">
        <f t="shared" si="11"/>
        <v>0</v>
      </c>
    </row>
    <row r="592" spans="1:10">
      <c r="A592" s="44">
        <v>44377</v>
      </c>
      <c r="B592" s="525" t="s">
        <v>14</v>
      </c>
      <c r="C592" s="525" t="s">
        <v>26</v>
      </c>
      <c r="D592" t="s">
        <v>16</v>
      </c>
      <c r="E592" s="172">
        <v>60.5</v>
      </c>
      <c r="G592" s="2">
        <f t="shared" si="11"/>
        <v>60.5</v>
      </c>
    </row>
    <row r="593" spans="1:14">
      <c r="B593" s="526"/>
      <c r="C593" s="526"/>
      <c r="D593" t="s">
        <v>17</v>
      </c>
      <c r="E593" s="173">
        <v>5.4</v>
      </c>
      <c r="G593" s="2">
        <f t="shared" si="11"/>
        <v>65.900000000000006</v>
      </c>
      <c r="J593" s="525"/>
    </row>
    <row r="594" spans="1:14">
      <c r="B594" s="526"/>
      <c r="C594" s="526"/>
      <c r="D594" t="s">
        <v>48</v>
      </c>
      <c r="E594" s="172">
        <v>60</v>
      </c>
      <c r="G594" s="2">
        <f t="shared" si="11"/>
        <v>125.9</v>
      </c>
    </row>
    <row r="595" spans="1:14">
      <c r="B595" s="526"/>
      <c r="C595" s="526"/>
      <c r="D595" t="s">
        <v>40</v>
      </c>
      <c r="E595" s="172">
        <v>5</v>
      </c>
      <c r="G595" s="2">
        <f t="shared" si="11"/>
        <v>130.9</v>
      </c>
      <c r="K595" s="295"/>
    </row>
    <row r="596" spans="1:14">
      <c r="B596" s="526"/>
      <c r="C596" s="526"/>
      <c r="D596" s="67" t="s">
        <v>220</v>
      </c>
      <c r="E596" s="160">
        <v>100</v>
      </c>
      <c r="G596" s="2">
        <f t="shared" si="11"/>
        <v>230.9</v>
      </c>
      <c r="J596" s="525"/>
      <c r="K596" s="295"/>
      <c r="N596" s="2"/>
    </row>
    <row r="597" spans="1:14">
      <c r="A597" s="10">
        <v>44399</v>
      </c>
      <c r="B597" s="526">
        <v>23089</v>
      </c>
      <c r="C597" s="526" t="s">
        <v>26</v>
      </c>
      <c r="D597" t="s">
        <v>16</v>
      </c>
      <c r="E597" s="160"/>
      <c r="F597" s="80">
        <v>60.5</v>
      </c>
      <c r="G597" s="2">
        <f t="shared" si="11"/>
        <v>170.4</v>
      </c>
      <c r="K597" s="295"/>
      <c r="N597" s="2"/>
    </row>
    <row r="598" spans="1:14">
      <c r="A598" s="10">
        <v>44399</v>
      </c>
      <c r="B598" s="526">
        <v>23089</v>
      </c>
      <c r="C598" s="526" t="s">
        <v>26</v>
      </c>
      <c r="D598" t="s">
        <v>17</v>
      </c>
      <c r="E598" s="160"/>
      <c r="F598" s="87">
        <v>5.4</v>
      </c>
      <c r="G598" s="2">
        <f t="shared" si="11"/>
        <v>165</v>
      </c>
    </row>
    <row r="599" spans="1:14">
      <c r="A599" s="7">
        <v>44971</v>
      </c>
      <c r="B599" s="526" t="s">
        <v>476</v>
      </c>
      <c r="C599" s="526" t="s">
        <v>26</v>
      </c>
      <c r="D599" t="s">
        <v>48</v>
      </c>
      <c r="E599" s="160"/>
      <c r="F599" s="80">
        <v>60</v>
      </c>
      <c r="G599" s="2">
        <f t="shared" si="11"/>
        <v>105</v>
      </c>
    </row>
    <row r="600" spans="1:14">
      <c r="A600" s="7">
        <v>44971</v>
      </c>
      <c r="B600" s="526" t="s">
        <v>476</v>
      </c>
      <c r="C600" s="526" t="s">
        <v>26</v>
      </c>
      <c r="D600" t="s">
        <v>40</v>
      </c>
      <c r="E600" s="160"/>
      <c r="F600" s="80">
        <v>5</v>
      </c>
      <c r="G600" s="2">
        <f t="shared" si="11"/>
        <v>100</v>
      </c>
    </row>
    <row r="601" spans="1:14">
      <c r="A601" s="7">
        <v>44971</v>
      </c>
      <c r="B601" s="526" t="s">
        <v>476</v>
      </c>
      <c r="C601" s="526" t="s">
        <v>26</v>
      </c>
      <c r="D601" s="67" t="s">
        <v>220</v>
      </c>
      <c r="E601" s="160"/>
      <c r="F601" s="2">
        <v>100</v>
      </c>
      <c r="G601" s="2">
        <f t="shared" si="11"/>
        <v>0</v>
      </c>
    </row>
    <row r="602" spans="1:14" ht="15.75" customHeight="1">
      <c r="A602" s="88">
        <v>44408</v>
      </c>
      <c r="B602" s="525" t="s">
        <v>14</v>
      </c>
      <c r="C602" s="525" t="s">
        <v>27</v>
      </c>
      <c r="D602" t="s">
        <v>16</v>
      </c>
      <c r="E602" s="160">
        <v>53</v>
      </c>
      <c r="G602" s="2">
        <f t="shared" si="11"/>
        <v>53</v>
      </c>
      <c r="H602" s="28"/>
    </row>
    <row r="603" spans="1:14">
      <c r="A603" s="86"/>
      <c r="B603" s="526"/>
      <c r="C603" s="526"/>
      <c r="D603" t="s">
        <v>17</v>
      </c>
      <c r="E603" s="173">
        <v>2.8</v>
      </c>
      <c r="G603" s="2">
        <f t="shared" si="11"/>
        <v>55.8</v>
      </c>
      <c r="H603" s="8"/>
    </row>
    <row r="604" spans="1:14" ht="15.75" customHeight="1">
      <c r="A604" s="86"/>
      <c r="B604" s="526"/>
      <c r="C604" s="526"/>
      <c r="D604" t="s">
        <v>18</v>
      </c>
      <c r="E604" s="160">
        <v>60</v>
      </c>
      <c r="G604" s="2">
        <f t="shared" si="11"/>
        <v>115.8</v>
      </c>
    </row>
    <row r="605" spans="1:14" ht="15.75" customHeight="1">
      <c r="A605" s="86"/>
      <c r="B605" s="526"/>
      <c r="C605" s="526"/>
      <c r="D605" t="s">
        <v>19</v>
      </c>
      <c r="E605" s="160">
        <v>5</v>
      </c>
      <c r="G605" s="2">
        <f t="shared" si="11"/>
        <v>120.8</v>
      </c>
    </row>
    <row r="606" spans="1:14">
      <c r="B606" s="526"/>
      <c r="C606" s="526"/>
      <c r="D606" s="67" t="s">
        <v>220</v>
      </c>
      <c r="E606" s="160">
        <v>100</v>
      </c>
      <c r="G606" s="2">
        <f t="shared" si="11"/>
        <v>220.8</v>
      </c>
    </row>
    <row r="607" spans="1:14">
      <c r="A607" s="7">
        <v>44435</v>
      </c>
      <c r="B607" s="526">
        <v>23304</v>
      </c>
      <c r="C607" s="526" t="s">
        <v>27</v>
      </c>
      <c r="D607" t="s">
        <v>16</v>
      </c>
      <c r="E607" s="160"/>
      <c r="F607" s="2">
        <v>53</v>
      </c>
      <c r="G607" s="2">
        <f t="shared" si="11"/>
        <v>167.8</v>
      </c>
    </row>
    <row r="608" spans="1:14">
      <c r="A608" s="7">
        <v>44435</v>
      </c>
      <c r="B608" s="526">
        <v>23304</v>
      </c>
      <c r="C608" s="526" t="s">
        <v>27</v>
      </c>
      <c r="D608" t="s">
        <v>17</v>
      </c>
      <c r="E608" s="160"/>
      <c r="F608" s="87">
        <v>2.8</v>
      </c>
      <c r="G608" s="2">
        <f t="shared" si="11"/>
        <v>165</v>
      </c>
    </row>
    <row r="609" spans="1:12">
      <c r="A609" s="7">
        <v>44971</v>
      </c>
      <c r="B609" s="526" t="s">
        <v>476</v>
      </c>
      <c r="C609" s="526" t="s">
        <v>27</v>
      </c>
      <c r="D609" t="s">
        <v>18</v>
      </c>
      <c r="E609" s="160"/>
      <c r="F609" s="2">
        <v>60</v>
      </c>
      <c r="G609" s="2">
        <f t="shared" si="11"/>
        <v>105</v>
      </c>
    </row>
    <row r="610" spans="1:12">
      <c r="A610" s="7">
        <v>44971</v>
      </c>
      <c r="B610" s="526" t="s">
        <v>476</v>
      </c>
      <c r="C610" s="526" t="s">
        <v>27</v>
      </c>
      <c r="D610" t="s">
        <v>19</v>
      </c>
      <c r="E610" s="160"/>
      <c r="F610" s="2">
        <v>5</v>
      </c>
      <c r="G610" s="2">
        <f t="shared" si="11"/>
        <v>100</v>
      </c>
    </row>
    <row r="611" spans="1:12">
      <c r="A611" s="7">
        <v>44971</v>
      </c>
      <c r="B611" s="526" t="s">
        <v>476</v>
      </c>
      <c r="C611" s="526" t="s">
        <v>27</v>
      </c>
      <c r="D611" s="67" t="s">
        <v>220</v>
      </c>
      <c r="E611" s="160"/>
      <c r="F611" s="2">
        <v>41.5</v>
      </c>
      <c r="G611" s="2">
        <f t="shared" si="11"/>
        <v>58.5</v>
      </c>
    </row>
    <row r="612" spans="1:12">
      <c r="A612" s="7">
        <v>45041</v>
      </c>
      <c r="B612" s="526">
        <v>26811</v>
      </c>
      <c r="C612" s="526" t="s">
        <v>27</v>
      </c>
      <c r="D612" s="67" t="s">
        <v>220</v>
      </c>
      <c r="E612" s="160"/>
      <c r="F612" s="2">
        <v>58.5</v>
      </c>
      <c r="G612" s="2">
        <f t="shared" si="11"/>
        <v>0</v>
      </c>
    </row>
    <row r="613" spans="1:12">
      <c r="A613" s="90">
        <v>44439</v>
      </c>
      <c r="B613" s="64" t="s">
        <v>14</v>
      </c>
      <c r="C613" s="64" t="s">
        <v>28</v>
      </c>
      <c r="D613" t="s">
        <v>16</v>
      </c>
      <c r="E613" s="160">
        <v>60</v>
      </c>
      <c r="G613" s="2">
        <f t="shared" si="11"/>
        <v>60</v>
      </c>
      <c r="J613" s="525"/>
      <c r="L613" s="101"/>
    </row>
    <row r="614" spans="1:12">
      <c r="B614" s="526"/>
      <c r="C614" s="526"/>
      <c r="D614" t="s">
        <v>17</v>
      </c>
      <c r="E614" s="173">
        <v>3.1</v>
      </c>
      <c r="G614" s="2">
        <f t="shared" si="11"/>
        <v>63.1</v>
      </c>
      <c r="L614" s="80"/>
    </row>
    <row r="615" spans="1:12">
      <c r="B615" s="526"/>
      <c r="C615" s="526"/>
      <c r="D615" t="s">
        <v>18</v>
      </c>
      <c r="E615" s="160">
        <v>60</v>
      </c>
      <c r="G615" s="2">
        <f t="shared" si="11"/>
        <v>123.1</v>
      </c>
      <c r="K615" s="295"/>
      <c r="L615" s="2"/>
    </row>
    <row r="616" spans="1:12">
      <c r="B616" s="526"/>
      <c r="C616" s="526"/>
      <c r="D616" t="s">
        <v>19</v>
      </c>
      <c r="E616" s="160">
        <v>5</v>
      </c>
      <c r="G616" s="2">
        <f t="shared" si="11"/>
        <v>128.1</v>
      </c>
    </row>
    <row r="617" spans="1:12">
      <c r="B617" s="526"/>
      <c r="C617" s="526"/>
      <c r="D617" s="67" t="s">
        <v>220</v>
      </c>
      <c r="E617" s="160">
        <v>100</v>
      </c>
      <c r="G617" s="2">
        <f t="shared" si="11"/>
        <v>228.1</v>
      </c>
    </row>
    <row r="618" spans="1:12">
      <c r="A618" s="7">
        <v>44467</v>
      </c>
      <c r="B618" s="526">
        <v>23529</v>
      </c>
      <c r="C618" s="526" t="s">
        <v>28</v>
      </c>
      <c r="D618" t="s">
        <v>16</v>
      </c>
      <c r="E618" s="160"/>
      <c r="F618" s="2">
        <v>60</v>
      </c>
      <c r="G618" s="2">
        <f t="shared" si="11"/>
        <v>168.1</v>
      </c>
      <c r="J618" s="525"/>
      <c r="L618" s="80"/>
    </row>
    <row r="619" spans="1:12">
      <c r="A619" s="7">
        <v>44467</v>
      </c>
      <c r="B619" s="526">
        <v>23529</v>
      </c>
      <c r="C619" s="526" t="s">
        <v>28</v>
      </c>
      <c r="D619" t="s">
        <v>17</v>
      </c>
      <c r="E619" s="160"/>
      <c r="F619" s="2">
        <v>3.1</v>
      </c>
      <c r="G619" s="2">
        <f t="shared" si="11"/>
        <v>165</v>
      </c>
      <c r="L619" s="80"/>
    </row>
    <row r="620" spans="1:12">
      <c r="A620" s="7">
        <v>45041</v>
      </c>
      <c r="B620" s="526">
        <v>26811</v>
      </c>
      <c r="C620" s="526" t="s">
        <v>28</v>
      </c>
      <c r="D620" t="s">
        <v>18</v>
      </c>
      <c r="E620" s="160"/>
      <c r="F620" s="160">
        <v>60</v>
      </c>
      <c r="G620" s="2">
        <f t="shared" si="11"/>
        <v>105</v>
      </c>
      <c r="L620" s="80"/>
    </row>
    <row r="621" spans="1:12">
      <c r="A621" s="7">
        <v>45041</v>
      </c>
      <c r="B621" s="526">
        <v>26811</v>
      </c>
      <c r="C621" s="526" t="s">
        <v>28</v>
      </c>
      <c r="D621" t="s">
        <v>19</v>
      </c>
      <c r="E621" s="160"/>
      <c r="F621" s="160">
        <v>5</v>
      </c>
      <c r="G621" s="2">
        <f t="shared" si="11"/>
        <v>100</v>
      </c>
      <c r="L621" s="80"/>
    </row>
    <row r="622" spans="1:12">
      <c r="A622" s="7">
        <v>45041</v>
      </c>
      <c r="B622" s="526">
        <v>26811</v>
      </c>
      <c r="C622" s="526" t="s">
        <v>28</v>
      </c>
      <c r="D622" s="67" t="s">
        <v>220</v>
      </c>
      <c r="E622" s="160"/>
      <c r="F622" s="160">
        <v>100</v>
      </c>
      <c r="G622" s="2">
        <f t="shared" si="11"/>
        <v>0</v>
      </c>
      <c r="L622" s="80"/>
    </row>
    <row r="623" spans="1:12">
      <c r="A623" s="90">
        <v>44469</v>
      </c>
      <c r="B623" s="64" t="s">
        <v>14</v>
      </c>
      <c r="C623" s="64" t="s">
        <v>53</v>
      </c>
      <c r="D623" t="s">
        <v>16</v>
      </c>
      <c r="E623" s="160">
        <v>62.1</v>
      </c>
      <c r="G623" s="2">
        <f t="shared" si="11"/>
        <v>62.1</v>
      </c>
      <c r="K623" s="295"/>
      <c r="L623" s="2"/>
    </row>
    <row r="624" spans="1:12">
      <c r="B624" s="526"/>
      <c r="C624" s="526"/>
      <c r="D624" t="s">
        <v>17</v>
      </c>
      <c r="E624" s="173">
        <v>4.7</v>
      </c>
      <c r="G624" s="2">
        <f t="shared" si="11"/>
        <v>66.8</v>
      </c>
      <c r="J624" s="525"/>
      <c r="L624" s="80"/>
    </row>
    <row r="625" spans="1:13">
      <c r="B625" s="526"/>
      <c r="C625" s="526"/>
      <c r="D625" t="s">
        <v>18</v>
      </c>
      <c r="E625" s="160">
        <v>60</v>
      </c>
      <c r="G625" s="2">
        <f t="shared" si="11"/>
        <v>126.8</v>
      </c>
      <c r="L625" s="80"/>
    </row>
    <row r="626" spans="1:13">
      <c r="B626" s="526"/>
      <c r="C626" s="526"/>
      <c r="D626" t="s">
        <v>19</v>
      </c>
      <c r="E626" s="160">
        <v>5</v>
      </c>
      <c r="G626" s="2">
        <f t="shared" si="11"/>
        <v>131.80000000000001</v>
      </c>
      <c r="K626" s="295"/>
      <c r="L626" s="2"/>
    </row>
    <row r="627" spans="1:13">
      <c r="B627" s="526"/>
      <c r="C627" s="526"/>
      <c r="D627" s="67" t="s">
        <v>220</v>
      </c>
      <c r="E627" s="160">
        <v>100</v>
      </c>
      <c r="G627" s="2">
        <f t="shared" si="11"/>
        <v>231.8</v>
      </c>
      <c r="J627" s="525"/>
      <c r="L627" s="80"/>
    </row>
    <row r="628" spans="1:13">
      <c r="A628" s="7">
        <v>44712</v>
      </c>
      <c r="B628" s="526">
        <v>24929</v>
      </c>
      <c r="C628" s="526" t="s">
        <v>53</v>
      </c>
      <c r="D628" t="s">
        <v>16</v>
      </c>
      <c r="E628" s="160"/>
      <c r="F628" s="2">
        <v>62.1</v>
      </c>
      <c r="G628" s="2">
        <f t="shared" si="11"/>
        <v>169.70000000000002</v>
      </c>
      <c r="L628" s="80"/>
    </row>
    <row r="629" spans="1:13">
      <c r="A629" s="7">
        <v>44712</v>
      </c>
      <c r="B629" s="526">
        <v>24929</v>
      </c>
      <c r="C629" s="526" t="s">
        <v>53</v>
      </c>
      <c r="D629" t="s">
        <v>17</v>
      </c>
      <c r="E629" s="160"/>
      <c r="F629" s="87">
        <v>4.7</v>
      </c>
      <c r="G629" s="2">
        <f t="shared" si="11"/>
        <v>165.00000000000003</v>
      </c>
      <c r="L629" s="2"/>
    </row>
    <row r="630" spans="1:13">
      <c r="A630" s="7">
        <v>45041</v>
      </c>
      <c r="B630" s="526">
        <v>26811</v>
      </c>
      <c r="C630" s="526" t="s">
        <v>53</v>
      </c>
      <c r="D630" t="s">
        <v>18</v>
      </c>
      <c r="E630" s="160"/>
      <c r="F630" s="160">
        <v>60</v>
      </c>
      <c r="G630" s="2">
        <f t="shared" si="11"/>
        <v>105.00000000000003</v>
      </c>
      <c r="K630" s="295"/>
      <c r="L630" s="2"/>
    </row>
    <row r="631" spans="1:13">
      <c r="A631" s="7">
        <v>45041</v>
      </c>
      <c r="B631" s="526">
        <v>26811</v>
      </c>
      <c r="C631" s="526" t="s">
        <v>53</v>
      </c>
      <c r="D631" t="s">
        <v>19</v>
      </c>
      <c r="E631" s="160"/>
      <c r="F631" s="160">
        <v>5</v>
      </c>
      <c r="G631" s="2">
        <f t="shared" si="11"/>
        <v>100.00000000000003</v>
      </c>
      <c r="K631" s="295"/>
      <c r="L631" s="2"/>
    </row>
    <row r="632" spans="1:13">
      <c r="A632" s="7">
        <v>45041</v>
      </c>
      <c r="B632" s="526">
        <v>26811</v>
      </c>
      <c r="C632" s="526" t="s">
        <v>53</v>
      </c>
      <c r="D632" s="67" t="s">
        <v>220</v>
      </c>
      <c r="E632" s="160"/>
      <c r="F632" s="160">
        <v>100</v>
      </c>
      <c r="G632" s="2">
        <f t="shared" si="11"/>
        <v>0</v>
      </c>
      <c r="K632" s="295"/>
      <c r="L632" s="2"/>
    </row>
    <row r="633" spans="1:13">
      <c r="A633" s="88">
        <v>44500</v>
      </c>
      <c r="B633" s="525" t="s">
        <v>14</v>
      </c>
      <c r="C633" s="525" t="s">
        <v>30</v>
      </c>
      <c r="D633" t="s">
        <v>16</v>
      </c>
      <c r="E633" s="160">
        <v>64.400000000000006</v>
      </c>
      <c r="G633" s="2">
        <f t="shared" si="11"/>
        <v>64.400000000000006</v>
      </c>
      <c r="L633" s="80"/>
    </row>
    <row r="634" spans="1:13">
      <c r="A634" s="86"/>
      <c r="B634" s="526"/>
      <c r="C634" s="526"/>
      <c r="D634" t="s">
        <v>17</v>
      </c>
      <c r="E634" s="160">
        <v>2.6</v>
      </c>
      <c r="G634" s="2">
        <f t="shared" si="11"/>
        <v>67</v>
      </c>
    </row>
    <row r="635" spans="1:13">
      <c r="A635" s="86"/>
      <c r="B635" s="526"/>
      <c r="C635" s="526"/>
      <c r="D635" t="s">
        <v>18</v>
      </c>
      <c r="E635" s="160">
        <v>60</v>
      </c>
      <c r="G635" s="2">
        <f t="shared" ref="G635" si="12">+G634+E635-F635</f>
        <v>127</v>
      </c>
      <c r="M635" s="2"/>
    </row>
    <row r="636" spans="1:13">
      <c r="A636" s="86"/>
      <c r="B636" s="526"/>
      <c r="C636" s="526"/>
      <c r="D636" t="s">
        <v>19</v>
      </c>
      <c r="E636" s="160">
        <v>5</v>
      </c>
      <c r="G636" s="2">
        <f t="shared" ref="G636:G700" si="13">+G635+E636-F636</f>
        <v>132</v>
      </c>
      <c r="M636" s="80"/>
    </row>
    <row r="637" spans="1:13">
      <c r="A637" s="86"/>
      <c r="B637" s="526"/>
      <c r="C637" s="526"/>
      <c r="D637" s="67" t="s">
        <v>220</v>
      </c>
      <c r="E637" s="160">
        <v>100</v>
      </c>
      <c r="G637" s="2">
        <f t="shared" si="13"/>
        <v>232</v>
      </c>
      <c r="M637" s="80"/>
    </row>
    <row r="638" spans="1:13">
      <c r="A638" s="7">
        <v>44712</v>
      </c>
      <c r="B638" s="526">
        <v>24929</v>
      </c>
      <c r="C638" s="526" t="s">
        <v>30</v>
      </c>
      <c r="D638" t="s">
        <v>16</v>
      </c>
      <c r="E638" s="160"/>
      <c r="F638" s="2">
        <v>64.400000000000006</v>
      </c>
      <c r="G638" s="2">
        <f t="shared" si="13"/>
        <v>167.6</v>
      </c>
      <c r="K638" s="295"/>
      <c r="M638" s="2"/>
    </row>
    <row r="639" spans="1:13">
      <c r="A639" s="7">
        <v>44712</v>
      </c>
      <c r="B639" s="526">
        <v>24929</v>
      </c>
      <c r="C639" s="526" t="s">
        <v>30</v>
      </c>
      <c r="D639" t="s">
        <v>17</v>
      </c>
      <c r="E639" s="160"/>
      <c r="F639" s="2">
        <v>2.6</v>
      </c>
      <c r="G639" s="2">
        <f t="shared" si="13"/>
        <v>165</v>
      </c>
      <c r="J639" s="525"/>
      <c r="M639" s="80"/>
    </row>
    <row r="640" spans="1:13">
      <c r="A640" s="7">
        <v>45041</v>
      </c>
      <c r="B640" s="526">
        <v>26811</v>
      </c>
      <c r="C640" s="526" t="s">
        <v>30</v>
      </c>
      <c r="D640" t="s">
        <v>18</v>
      </c>
      <c r="E640" s="160"/>
      <c r="F640" s="160">
        <v>60</v>
      </c>
      <c r="G640" s="2">
        <f t="shared" si="13"/>
        <v>105</v>
      </c>
      <c r="J640" s="525"/>
      <c r="M640" s="80"/>
    </row>
    <row r="641" spans="1:14">
      <c r="A641" s="7">
        <v>45041</v>
      </c>
      <c r="B641" s="526">
        <v>26811</v>
      </c>
      <c r="C641" s="526" t="s">
        <v>30</v>
      </c>
      <c r="D641" t="s">
        <v>19</v>
      </c>
      <c r="E641" s="160"/>
      <c r="F641" s="160">
        <v>5</v>
      </c>
      <c r="G641" s="2">
        <f t="shared" si="13"/>
        <v>100</v>
      </c>
      <c r="J641" s="525"/>
      <c r="M641" s="80"/>
    </row>
    <row r="642" spans="1:14">
      <c r="A642" s="7">
        <v>45041</v>
      </c>
      <c r="B642" s="526">
        <v>26811</v>
      </c>
      <c r="C642" s="526" t="s">
        <v>30</v>
      </c>
      <c r="D642" s="67" t="s">
        <v>220</v>
      </c>
      <c r="E642" s="160"/>
      <c r="F642" s="160">
        <v>100</v>
      </c>
      <c r="G642" s="2">
        <f t="shared" si="13"/>
        <v>0</v>
      </c>
      <c r="J642" s="525"/>
      <c r="M642" s="80"/>
    </row>
    <row r="643" spans="1:14">
      <c r="A643" s="88">
        <v>44530</v>
      </c>
      <c r="B643" s="525" t="s">
        <v>14</v>
      </c>
      <c r="C643" s="525" t="s">
        <v>33</v>
      </c>
      <c r="D643" t="s">
        <v>16</v>
      </c>
      <c r="E643" s="160">
        <v>68.7</v>
      </c>
      <c r="G643" s="2">
        <f t="shared" si="13"/>
        <v>68.7</v>
      </c>
      <c r="M643" s="80"/>
      <c r="N643" s="8"/>
    </row>
    <row r="644" spans="1:14">
      <c r="A644" s="86"/>
      <c r="B644" s="526"/>
      <c r="C644" s="526"/>
      <c r="D644" t="s">
        <v>17</v>
      </c>
      <c r="E644" s="160">
        <v>4</v>
      </c>
      <c r="G644" s="2">
        <f t="shared" si="13"/>
        <v>72.7</v>
      </c>
      <c r="K644" s="295"/>
      <c r="M644" s="2"/>
    </row>
    <row r="645" spans="1:14">
      <c r="A645" s="86"/>
      <c r="B645" s="526"/>
      <c r="C645" s="526"/>
      <c r="D645" t="s">
        <v>18</v>
      </c>
      <c r="E645" s="160">
        <v>60</v>
      </c>
      <c r="G645" s="2">
        <f t="shared" si="13"/>
        <v>132.69999999999999</v>
      </c>
      <c r="M645" s="79"/>
    </row>
    <row r="646" spans="1:14">
      <c r="A646" s="86"/>
      <c r="B646" s="526"/>
      <c r="C646" s="526"/>
      <c r="D646" t="s">
        <v>19</v>
      </c>
      <c r="E646" s="160">
        <v>5</v>
      </c>
      <c r="G646" s="2">
        <f t="shared" si="13"/>
        <v>137.69999999999999</v>
      </c>
      <c r="J646" s="525"/>
      <c r="L646" s="79"/>
      <c r="M646" s="79"/>
    </row>
    <row r="647" spans="1:14" ht="15.75" customHeight="1">
      <c r="A647" s="86"/>
      <c r="B647" s="526"/>
      <c r="C647" s="526"/>
      <c r="D647" s="67" t="s">
        <v>220</v>
      </c>
      <c r="E647" s="160">
        <v>100</v>
      </c>
      <c r="G647" s="2">
        <f t="shared" si="13"/>
        <v>237.7</v>
      </c>
      <c r="J647" s="525"/>
      <c r="K647" s="295"/>
      <c r="M647" s="79"/>
    </row>
    <row r="648" spans="1:14" ht="15.75" customHeight="1">
      <c r="A648" s="86"/>
      <c r="B648" s="526"/>
      <c r="C648" s="526"/>
      <c r="D648" s="67" t="s">
        <v>21</v>
      </c>
      <c r="E648" s="160">
        <v>93</v>
      </c>
      <c r="G648" s="2">
        <f t="shared" si="13"/>
        <v>330.7</v>
      </c>
      <c r="J648" s="64"/>
      <c r="M648" s="79"/>
    </row>
    <row r="649" spans="1:14" ht="15.75" customHeight="1">
      <c r="A649" s="86"/>
      <c r="B649" s="526"/>
      <c r="C649" s="526"/>
      <c r="D649" s="67" t="s">
        <v>96</v>
      </c>
      <c r="E649" s="160">
        <v>10</v>
      </c>
      <c r="G649" s="2">
        <f t="shared" si="13"/>
        <v>340.7</v>
      </c>
      <c r="M649" s="79"/>
    </row>
    <row r="650" spans="1:14" ht="15.75" customHeight="1">
      <c r="A650" s="7">
        <v>44712</v>
      </c>
      <c r="B650" s="526">
        <v>24929</v>
      </c>
      <c r="C650" s="526" t="s">
        <v>33</v>
      </c>
      <c r="D650" t="s">
        <v>16</v>
      </c>
      <c r="E650" s="160"/>
      <c r="F650" s="2">
        <v>68.7</v>
      </c>
      <c r="G650" s="2">
        <f t="shared" si="13"/>
        <v>272</v>
      </c>
      <c r="K650" s="295"/>
      <c r="M650" s="79"/>
    </row>
    <row r="651" spans="1:14" ht="15.75" customHeight="1">
      <c r="A651" s="7">
        <v>44712</v>
      </c>
      <c r="B651" s="526">
        <v>24929</v>
      </c>
      <c r="C651" s="526" t="s">
        <v>33</v>
      </c>
      <c r="D651" t="s">
        <v>17</v>
      </c>
      <c r="E651" s="160"/>
      <c r="F651" s="2">
        <v>4</v>
      </c>
      <c r="G651" s="2">
        <f t="shared" si="13"/>
        <v>268</v>
      </c>
      <c r="J651" s="64"/>
      <c r="M651" s="79"/>
    </row>
    <row r="652" spans="1:14" ht="15.75" customHeight="1">
      <c r="A652" s="7">
        <v>45041</v>
      </c>
      <c r="B652" s="526">
        <v>26811</v>
      </c>
      <c r="C652" s="526" t="s">
        <v>33</v>
      </c>
      <c r="D652" t="s">
        <v>18</v>
      </c>
      <c r="E652" s="160"/>
      <c r="F652" s="160">
        <v>60</v>
      </c>
      <c r="G652" s="2">
        <f t="shared" si="13"/>
        <v>208</v>
      </c>
      <c r="J652" s="64"/>
      <c r="M652" s="79"/>
    </row>
    <row r="653" spans="1:14" ht="15.75" customHeight="1">
      <c r="A653" s="7">
        <v>45041</v>
      </c>
      <c r="B653" s="526">
        <v>26811</v>
      </c>
      <c r="C653" s="526" t="s">
        <v>33</v>
      </c>
      <c r="D653" t="s">
        <v>19</v>
      </c>
      <c r="E653" s="160"/>
      <c r="F653" s="160">
        <v>5</v>
      </c>
      <c r="G653" s="2">
        <f t="shared" si="13"/>
        <v>203</v>
      </c>
      <c r="J653" s="64"/>
      <c r="M653" s="79"/>
    </row>
    <row r="654" spans="1:14" ht="15.75" customHeight="1">
      <c r="A654" s="7">
        <v>45041</v>
      </c>
      <c r="B654" s="526">
        <v>26811</v>
      </c>
      <c r="C654" s="526" t="s">
        <v>33</v>
      </c>
      <c r="D654" s="67" t="s">
        <v>220</v>
      </c>
      <c r="E654" s="160"/>
      <c r="F654" s="160">
        <v>100</v>
      </c>
      <c r="G654" s="2">
        <f t="shared" si="13"/>
        <v>103</v>
      </c>
      <c r="J654" s="64"/>
      <c r="M654" s="79"/>
    </row>
    <row r="655" spans="1:14" ht="15.75" customHeight="1">
      <c r="A655" s="7">
        <v>45041</v>
      </c>
      <c r="B655" s="526">
        <v>26811</v>
      </c>
      <c r="C655" s="526" t="s">
        <v>33</v>
      </c>
      <c r="D655" s="67" t="s">
        <v>96</v>
      </c>
      <c r="E655" s="160"/>
      <c r="F655" s="2">
        <v>10</v>
      </c>
      <c r="G655" s="2">
        <f t="shared" si="13"/>
        <v>93</v>
      </c>
      <c r="J655" s="64"/>
      <c r="M655" s="79"/>
    </row>
    <row r="656" spans="1:14" ht="15.75" customHeight="1">
      <c r="B656" s="526" t="s">
        <v>12</v>
      </c>
      <c r="C656" s="526"/>
      <c r="D656" s="67" t="s">
        <v>21</v>
      </c>
      <c r="E656" s="160"/>
      <c r="F656" s="2">
        <v>46.5</v>
      </c>
      <c r="G656" s="2">
        <f t="shared" si="13"/>
        <v>46.5</v>
      </c>
      <c r="J656" s="64"/>
      <c r="M656" s="79"/>
    </row>
    <row r="657" spans="1:13" ht="15.75" customHeight="1">
      <c r="A657" s="7">
        <v>45357</v>
      </c>
      <c r="B657" s="526">
        <v>28473</v>
      </c>
      <c r="C657" s="526" t="s">
        <v>33</v>
      </c>
      <c r="D657" s="67" t="s">
        <v>21</v>
      </c>
      <c r="E657" s="160"/>
      <c r="F657" s="2">
        <v>46.5</v>
      </c>
      <c r="G657" s="2">
        <f t="shared" si="13"/>
        <v>0</v>
      </c>
      <c r="J657" s="64"/>
      <c r="M657" s="79"/>
    </row>
    <row r="658" spans="1:13">
      <c r="A658" s="88">
        <v>44561</v>
      </c>
      <c r="B658" s="525" t="s">
        <v>14</v>
      </c>
      <c r="C658" s="525" t="s">
        <v>34</v>
      </c>
      <c r="D658" t="s">
        <v>16</v>
      </c>
      <c r="E658" s="160">
        <v>72.099999999999994</v>
      </c>
      <c r="G658" s="2">
        <f t="shared" si="13"/>
        <v>72.099999999999994</v>
      </c>
      <c r="M658" s="79"/>
    </row>
    <row r="659" spans="1:13">
      <c r="A659" s="86"/>
      <c r="B659" s="526"/>
      <c r="C659" s="526"/>
      <c r="D659" t="s">
        <v>17</v>
      </c>
      <c r="E659" s="160">
        <v>4.4000000000000004</v>
      </c>
      <c r="G659" s="2">
        <f t="shared" si="13"/>
        <v>76.5</v>
      </c>
      <c r="M659" s="79"/>
    </row>
    <row r="660" spans="1:13">
      <c r="A660" s="86"/>
      <c r="B660" s="526"/>
      <c r="C660" s="526"/>
      <c r="D660" t="s">
        <v>18</v>
      </c>
      <c r="E660" s="160">
        <v>60</v>
      </c>
      <c r="G660" s="2">
        <f t="shared" si="13"/>
        <v>136.5</v>
      </c>
      <c r="M660" s="79"/>
    </row>
    <row r="661" spans="1:13">
      <c r="A661" s="86"/>
      <c r="B661" s="526"/>
      <c r="C661" s="526"/>
      <c r="D661" t="s">
        <v>19</v>
      </c>
      <c r="E661" s="160">
        <v>5</v>
      </c>
      <c r="G661" s="2">
        <f t="shared" si="13"/>
        <v>141.5</v>
      </c>
      <c r="M661" s="79"/>
    </row>
    <row r="662" spans="1:13">
      <c r="B662" s="526"/>
      <c r="C662" s="526"/>
      <c r="D662" s="67" t="s">
        <v>220</v>
      </c>
      <c r="E662" s="160">
        <v>100</v>
      </c>
      <c r="G662" s="2">
        <f t="shared" si="13"/>
        <v>241.5</v>
      </c>
      <c r="M662" s="79"/>
    </row>
    <row r="663" spans="1:13">
      <c r="A663" s="7">
        <v>44714</v>
      </c>
      <c r="B663" s="526" t="s">
        <v>477</v>
      </c>
      <c r="C663" s="526" t="s">
        <v>34</v>
      </c>
      <c r="D663" t="s">
        <v>16</v>
      </c>
      <c r="E663" s="160"/>
      <c r="F663" s="2">
        <v>72.099999999999994</v>
      </c>
      <c r="G663" s="2">
        <f t="shared" si="13"/>
        <v>169.4</v>
      </c>
      <c r="M663" s="79"/>
    </row>
    <row r="664" spans="1:13">
      <c r="A664" s="7">
        <v>44714</v>
      </c>
      <c r="B664" s="526" t="s">
        <v>477</v>
      </c>
      <c r="C664" s="526" t="s">
        <v>34</v>
      </c>
      <c r="D664" t="s">
        <v>17</v>
      </c>
      <c r="E664" s="160"/>
      <c r="F664" s="2">
        <v>4.4000000000000004</v>
      </c>
      <c r="G664" s="2">
        <f t="shared" si="13"/>
        <v>165</v>
      </c>
      <c r="M664" s="79"/>
    </row>
    <row r="665" spans="1:13">
      <c r="A665" s="7">
        <v>45041</v>
      </c>
      <c r="B665" s="526">
        <v>26812</v>
      </c>
      <c r="C665" s="526" t="s">
        <v>34</v>
      </c>
      <c r="D665" t="s">
        <v>18</v>
      </c>
      <c r="E665" s="160"/>
      <c r="F665" s="160">
        <v>60</v>
      </c>
      <c r="G665" s="2">
        <f t="shared" si="13"/>
        <v>105</v>
      </c>
      <c r="M665" s="79"/>
    </row>
    <row r="666" spans="1:13">
      <c r="A666" s="7">
        <v>45041</v>
      </c>
      <c r="B666" s="526">
        <v>26812</v>
      </c>
      <c r="C666" s="526" t="s">
        <v>34</v>
      </c>
      <c r="D666" t="s">
        <v>19</v>
      </c>
      <c r="E666" s="160"/>
      <c r="F666" s="160">
        <v>5</v>
      </c>
      <c r="G666" s="2">
        <f t="shared" si="13"/>
        <v>100</v>
      </c>
      <c r="M666" s="79"/>
    </row>
    <row r="667" spans="1:13">
      <c r="A667" s="7">
        <v>45041</v>
      </c>
      <c r="B667" s="526">
        <v>26812</v>
      </c>
      <c r="C667" s="526" t="s">
        <v>34</v>
      </c>
      <c r="D667" s="67" t="s">
        <v>220</v>
      </c>
      <c r="E667" s="160"/>
      <c r="F667" s="160">
        <v>100</v>
      </c>
      <c r="G667" s="2">
        <f t="shared" si="13"/>
        <v>0</v>
      </c>
      <c r="M667" s="79"/>
    </row>
    <row r="668" spans="1:13">
      <c r="A668" s="44">
        <v>44592</v>
      </c>
      <c r="B668" s="525" t="s">
        <v>14</v>
      </c>
      <c r="C668" s="525" t="s">
        <v>15</v>
      </c>
      <c r="D668" t="s">
        <v>16</v>
      </c>
      <c r="E668" s="160">
        <v>76.3</v>
      </c>
      <c r="G668" s="2">
        <f t="shared" si="13"/>
        <v>76.3</v>
      </c>
      <c r="M668" s="79"/>
    </row>
    <row r="669" spans="1:13">
      <c r="B669" s="526"/>
      <c r="C669" s="526"/>
      <c r="D669" t="s">
        <v>17</v>
      </c>
      <c r="E669" s="160">
        <v>1.3</v>
      </c>
      <c r="G669" s="2">
        <f t="shared" si="13"/>
        <v>77.599999999999994</v>
      </c>
    </row>
    <row r="670" spans="1:13">
      <c r="B670" s="526"/>
      <c r="C670" s="526"/>
      <c r="D670" t="s">
        <v>18</v>
      </c>
      <c r="E670" s="160">
        <v>60</v>
      </c>
      <c r="G670" s="2">
        <f t="shared" si="13"/>
        <v>137.6</v>
      </c>
      <c r="J670" s="525"/>
      <c r="K670" s="295"/>
      <c r="M670" s="79"/>
    </row>
    <row r="671" spans="1:13">
      <c r="B671" s="526"/>
      <c r="C671" s="526"/>
      <c r="D671" t="s">
        <v>19</v>
      </c>
      <c r="E671" s="160">
        <v>5</v>
      </c>
      <c r="G671" s="2">
        <f t="shared" si="13"/>
        <v>142.6</v>
      </c>
      <c r="M671" s="79"/>
    </row>
    <row r="672" spans="1:13">
      <c r="B672" s="526"/>
      <c r="C672" s="526"/>
      <c r="D672" s="67" t="s">
        <v>220</v>
      </c>
      <c r="E672" s="160">
        <v>100</v>
      </c>
      <c r="G672" s="2">
        <f t="shared" si="13"/>
        <v>242.6</v>
      </c>
      <c r="M672" s="79"/>
    </row>
    <row r="673" spans="1:13">
      <c r="A673" s="7">
        <v>44714</v>
      </c>
      <c r="B673" s="526" t="s">
        <v>477</v>
      </c>
      <c r="C673" s="526" t="s">
        <v>15</v>
      </c>
      <c r="D673" t="s">
        <v>16</v>
      </c>
      <c r="E673" s="160"/>
      <c r="F673" s="2">
        <v>76.3</v>
      </c>
      <c r="G673" s="2">
        <f t="shared" si="13"/>
        <v>166.3</v>
      </c>
      <c r="M673" s="79"/>
    </row>
    <row r="674" spans="1:13">
      <c r="A674" s="7">
        <v>44714</v>
      </c>
      <c r="B674" s="526" t="s">
        <v>477</v>
      </c>
      <c r="C674" s="526" t="s">
        <v>15</v>
      </c>
      <c r="D674" t="s">
        <v>17</v>
      </c>
      <c r="E674" s="160"/>
      <c r="F674" s="2">
        <v>1.3</v>
      </c>
      <c r="G674" s="2">
        <f t="shared" si="13"/>
        <v>165</v>
      </c>
    </row>
    <row r="675" spans="1:13">
      <c r="A675" s="7">
        <v>45041</v>
      </c>
      <c r="B675" s="526">
        <v>26812</v>
      </c>
      <c r="C675" s="526" t="s">
        <v>15</v>
      </c>
      <c r="D675" t="s">
        <v>18</v>
      </c>
      <c r="E675" s="160"/>
      <c r="F675" s="160">
        <v>60</v>
      </c>
      <c r="G675" s="2">
        <f t="shared" si="13"/>
        <v>105</v>
      </c>
    </row>
    <row r="676" spans="1:13">
      <c r="A676" s="7">
        <v>45041</v>
      </c>
      <c r="B676" s="526">
        <v>26812</v>
      </c>
      <c r="C676" s="526" t="s">
        <v>15</v>
      </c>
      <c r="D676" t="s">
        <v>19</v>
      </c>
      <c r="E676" s="160"/>
      <c r="F676" s="160">
        <v>5</v>
      </c>
      <c r="G676" s="2">
        <f t="shared" si="13"/>
        <v>100</v>
      </c>
    </row>
    <row r="677" spans="1:13">
      <c r="A677" s="7">
        <v>45041</v>
      </c>
      <c r="B677" s="526">
        <v>26812</v>
      </c>
      <c r="C677" s="526" t="s">
        <v>15</v>
      </c>
      <c r="D677" s="67" t="s">
        <v>220</v>
      </c>
      <c r="E677" s="160"/>
      <c r="F677" s="160">
        <v>41.5</v>
      </c>
      <c r="G677" s="2">
        <f t="shared" si="13"/>
        <v>58.5</v>
      </c>
    </row>
    <row r="678" spans="1:13">
      <c r="A678" s="7">
        <v>45104</v>
      </c>
      <c r="B678" s="526">
        <v>26983</v>
      </c>
      <c r="C678" s="526" t="s">
        <v>15</v>
      </c>
      <c r="D678" s="67" t="s">
        <v>220</v>
      </c>
      <c r="E678" s="160"/>
      <c r="F678" s="160">
        <v>58.5</v>
      </c>
      <c r="G678" s="2">
        <f t="shared" si="13"/>
        <v>0</v>
      </c>
    </row>
    <row r="679" spans="1:13">
      <c r="A679" s="44">
        <v>44620</v>
      </c>
      <c r="B679" s="525" t="s">
        <v>14</v>
      </c>
      <c r="C679" s="525" t="s">
        <v>20</v>
      </c>
      <c r="D679" t="s">
        <v>16</v>
      </c>
      <c r="E679" s="160">
        <v>82.7</v>
      </c>
      <c r="G679" s="2">
        <f t="shared" si="13"/>
        <v>82.7</v>
      </c>
    </row>
    <row r="680" spans="1:13">
      <c r="B680" s="526"/>
      <c r="C680" s="526"/>
      <c r="D680" t="s">
        <v>17</v>
      </c>
      <c r="E680" s="160">
        <v>4.3</v>
      </c>
      <c r="G680" s="2">
        <f t="shared" si="13"/>
        <v>87</v>
      </c>
      <c r="M680" s="79"/>
    </row>
    <row r="681" spans="1:13">
      <c r="B681" s="526"/>
      <c r="C681" s="526"/>
      <c r="D681" t="s">
        <v>18</v>
      </c>
      <c r="E681" s="160">
        <v>56</v>
      </c>
      <c r="G681" s="2">
        <f t="shared" si="13"/>
        <v>143</v>
      </c>
      <c r="M681" s="79"/>
    </row>
    <row r="682" spans="1:13">
      <c r="B682" s="526"/>
      <c r="C682" s="526"/>
      <c r="D682" t="s">
        <v>19</v>
      </c>
      <c r="E682" s="160">
        <v>5</v>
      </c>
      <c r="G682" s="2">
        <f t="shared" si="13"/>
        <v>148</v>
      </c>
      <c r="M682" s="79"/>
    </row>
    <row r="683" spans="1:13">
      <c r="B683" s="526"/>
      <c r="C683" s="526"/>
      <c r="D683" s="67" t="s">
        <v>220</v>
      </c>
      <c r="E683" s="160">
        <v>100</v>
      </c>
      <c r="G683" s="2">
        <f t="shared" si="13"/>
        <v>248</v>
      </c>
      <c r="M683" s="8"/>
    </row>
    <row r="684" spans="1:13">
      <c r="A684" s="7">
        <v>44714</v>
      </c>
      <c r="B684" s="526" t="s">
        <v>477</v>
      </c>
      <c r="C684" s="526" t="s">
        <v>20</v>
      </c>
      <c r="D684" t="s">
        <v>16</v>
      </c>
      <c r="E684" s="160"/>
      <c r="F684" s="2">
        <v>82.7</v>
      </c>
      <c r="G684" s="2">
        <f t="shared" si="13"/>
        <v>165.3</v>
      </c>
    </row>
    <row r="685" spans="1:13">
      <c r="A685" s="7">
        <v>44714</v>
      </c>
      <c r="B685" s="526" t="s">
        <v>477</v>
      </c>
      <c r="C685" s="526" t="s">
        <v>20</v>
      </c>
      <c r="D685" t="s">
        <v>17</v>
      </c>
      <c r="E685" s="160"/>
      <c r="F685" s="2">
        <v>4.3</v>
      </c>
      <c r="G685" s="2">
        <f t="shared" si="13"/>
        <v>161</v>
      </c>
    </row>
    <row r="686" spans="1:13">
      <c r="A686" s="7">
        <v>45104</v>
      </c>
      <c r="B686" s="526">
        <v>26983</v>
      </c>
      <c r="C686" s="526" t="s">
        <v>20</v>
      </c>
      <c r="D686" t="s">
        <v>18</v>
      </c>
      <c r="E686" s="160"/>
      <c r="F686" s="160">
        <v>56</v>
      </c>
      <c r="G686" s="2">
        <f t="shared" si="13"/>
        <v>105</v>
      </c>
    </row>
    <row r="687" spans="1:13">
      <c r="A687" s="7">
        <v>45104</v>
      </c>
      <c r="B687" s="526">
        <v>26983</v>
      </c>
      <c r="C687" s="526" t="s">
        <v>20</v>
      </c>
      <c r="D687" t="s">
        <v>19</v>
      </c>
      <c r="E687" s="160"/>
      <c r="F687" s="160">
        <v>5</v>
      </c>
      <c r="G687" s="2">
        <f t="shared" si="13"/>
        <v>100</v>
      </c>
    </row>
    <row r="688" spans="1:13">
      <c r="A688" s="7">
        <v>45104</v>
      </c>
      <c r="B688" s="526">
        <v>26983</v>
      </c>
      <c r="C688" s="526" t="s">
        <v>20</v>
      </c>
      <c r="D688" s="67" t="s">
        <v>220</v>
      </c>
      <c r="E688" s="160"/>
      <c r="F688" s="160">
        <v>100</v>
      </c>
      <c r="G688" s="2">
        <f t="shared" si="13"/>
        <v>0</v>
      </c>
    </row>
    <row r="689" spans="1:12">
      <c r="A689" s="44">
        <v>44651</v>
      </c>
      <c r="B689" s="525" t="s">
        <v>14</v>
      </c>
      <c r="C689" s="525" t="s">
        <v>23</v>
      </c>
      <c r="D689" t="s">
        <v>16</v>
      </c>
      <c r="E689" s="26">
        <v>82.3</v>
      </c>
      <c r="G689" s="2">
        <f t="shared" si="13"/>
        <v>82.3</v>
      </c>
    </row>
    <row r="690" spans="1:12">
      <c r="B690" s="526"/>
      <c r="C690" s="526"/>
      <c r="D690" t="s">
        <v>17</v>
      </c>
      <c r="E690" s="26">
        <v>5.2</v>
      </c>
      <c r="G690" s="2">
        <f t="shared" si="13"/>
        <v>87.5</v>
      </c>
    </row>
    <row r="691" spans="1:12">
      <c r="B691" s="526"/>
      <c r="C691" s="526"/>
      <c r="D691" t="s">
        <v>18</v>
      </c>
      <c r="E691" s="26">
        <v>60</v>
      </c>
      <c r="G691" s="2">
        <f t="shared" si="13"/>
        <v>147.5</v>
      </c>
    </row>
    <row r="692" spans="1:12">
      <c r="B692" s="526"/>
      <c r="C692" s="526"/>
      <c r="D692" t="s">
        <v>19</v>
      </c>
      <c r="E692" s="26">
        <v>5</v>
      </c>
      <c r="G692" s="2">
        <f t="shared" si="13"/>
        <v>152.5</v>
      </c>
    </row>
    <row r="693" spans="1:12">
      <c r="B693" s="526"/>
      <c r="C693" s="526"/>
      <c r="D693" s="67" t="s">
        <v>220</v>
      </c>
      <c r="E693" s="160">
        <v>100</v>
      </c>
      <c r="G693" s="2">
        <f t="shared" si="13"/>
        <v>252.5</v>
      </c>
    </row>
    <row r="694" spans="1:12">
      <c r="B694" s="526"/>
      <c r="C694" s="526"/>
      <c r="D694" t="s">
        <v>377</v>
      </c>
      <c r="E694" s="26">
        <v>93</v>
      </c>
      <c r="G694" s="2">
        <f t="shared" si="13"/>
        <v>345.5</v>
      </c>
    </row>
    <row r="695" spans="1:12">
      <c r="B695" s="526"/>
      <c r="C695" s="526"/>
      <c r="D695" t="s">
        <v>160</v>
      </c>
      <c r="E695" s="26">
        <v>93</v>
      </c>
      <c r="G695" s="2">
        <f t="shared" si="13"/>
        <v>438.5</v>
      </c>
    </row>
    <row r="696" spans="1:12">
      <c r="A696" s="7">
        <v>44714</v>
      </c>
      <c r="B696" s="526" t="s">
        <v>477</v>
      </c>
      <c r="C696" s="526" t="s">
        <v>23</v>
      </c>
      <c r="D696" t="s">
        <v>16</v>
      </c>
      <c r="F696" s="8">
        <v>82.3</v>
      </c>
      <c r="G696" s="2">
        <f t="shared" si="13"/>
        <v>356.2</v>
      </c>
      <c r="J696" s="525"/>
      <c r="K696" s="295"/>
      <c r="L696" s="79"/>
    </row>
    <row r="697" spans="1:12">
      <c r="A697" s="7">
        <v>44714</v>
      </c>
      <c r="B697" s="526" t="s">
        <v>477</v>
      </c>
      <c r="C697" s="526" t="s">
        <v>23</v>
      </c>
      <c r="D697" t="s">
        <v>17</v>
      </c>
      <c r="F697" s="8">
        <v>5.2</v>
      </c>
      <c r="G697" s="2">
        <f t="shared" si="13"/>
        <v>351</v>
      </c>
      <c r="J697" s="525"/>
      <c r="L697" s="8"/>
    </row>
    <row r="698" spans="1:12">
      <c r="A698" s="7">
        <v>45104</v>
      </c>
      <c r="B698" s="526">
        <v>26983</v>
      </c>
      <c r="C698" s="526" t="s">
        <v>23</v>
      </c>
      <c r="D698" t="s">
        <v>18</v>
      </c>
      <c r="F698" s="26">
        <v>60</v>
      </c>
      <c r="G698" s="2">
        <f t="shared" si="13"/>
        <v>291</v>
      </c>
      <c r="J698" s="525"/>
      <c r="L698" s="8"/>
    </row>
    <row r="699" spans="1:12">
      <c r="A699" s="7">
        <v>45104</v>
      </c>
      <c r="B699" s="526">
        <v>26983</v>
      </c>
      <c r="C699" s="526" t="s">
        <v>23</v>
      </c>
      <c r="D699" t="s">
        <v>19</v>
      </c>
      <c r="F699" s="26">
        <v>5</v>
      </c>
      <c r="G699" s="2">
        <f t="shared" si="13"/>
        <v>286</v>
      </c>
      <c r="J699" s="525"/>
      <c r="L699" s="8"/>
    </row>
    <row r="700" spans="1:12">
      <c r="A700" s="7">
        <v>45104</v>
      </c>
      <c r="B700" s="526">
        <v>26983</v>
      </c>
      <c r="C700" s="526" t="s">
        <v>23</v>
      </c>
      <c r="D700" s="67" t="s">
        <v>220</v>
      </c>
      <c r="F700" s="160">
        <v>100</v>
      </c>
      <c r="G700" s="2">
        <f t="shared" si="13"/>
        <v>186</v>
      </c>
      <c r="J700" s="525"/>
      <c r="L700" s="8"/>
    </row>
    <row r="701" spans="1:12">
      <c r="B701" s="526" t="s">
        <v>12</v>
      </c>
      <c r="C701" s="526"/>
      <c r="D701" t="s">
        <v>377</v>
      </c>
      <c r="F701" s="160">
        <v>46.5</v>
      </c>
      <c r="G701" s="2">
        <f t="shared" ref="G701:G717" si="14">+G700+E701-F701</f>
        <v>139.5</v>
      </c>
      <c r="J701" s="525"/>
      <c r="L701" s="8"/>
    </row>
    <row r="702" spans="1:12">
      <c r="B702" s="526" t="s">
        <v>12</v>
      </c>
      <c r="C702" s="526"/>
      <c r="D702" t="s">
        <v>160</v>
      </c>
      <c r="F702" s="160">
        <v>46.5</v>
      </c>
      <c r="G702" s="2">
        <f t="shared" si="14"/>
        <v>93</v>
      </c>
      <c r="J702" s="525"/>
      <c r="L702" s="8"/>
    </row>
    <row r="703" spans="1:12">
      <c r="A703" s="7">
        <v>45357</v>
      </c>
      <c r="B703" s="526">
        <v>28473</v>
      </c>
      <c r="C703" s="526" t="s">
        <v>23</v>
      </c>
      <c r="D703" t="s">
        <v>377</v>
      </c>
      <c r="F703" s="160">
        <v>46.5</v>
      </c>
      <c r="G703" s="2">
        <f t="shared" si="14"/>
        <v>46.5</v>
      </c>
      <c r="J703" s="525"/>
      <c r="L703" s="8"/>
    </row>
    <row r="704" spans="1:12">
      <c r="A704" s="7">
        <v>45357</v>
      </c>
      <c r="B704" s="526">
        <v>28473</v>
      </c>
      <c r="C704" s="526" t="s">
        <v>23</v>
      </c>
      <c r="D704" t="s">
        <v>160</v>
      </c>
      <c r="F704" s="160">
        <v>46.5</v>
      </c>
      <c r="G704" s="2">
        <f t="shared" si="14"/>
        <v>0</v>
      </c>
      <c r="J704" s="525"/>
      <c r="L704" s="8"/>
    </row>
    <row r="705" spans="1:13">
      <c r="A705" s="6">
        <v>44681</v>
      </c>
      <c r="B705" s="64" t="s">
        <v>14</v>
      </c>
      <c r="C705" s="525" t="s">
        <v>24</v>
      </c>
      <c r="D705" t="s">
        <v>16</v>
      </c>
      <c r="E705" s="160">
        <v>84</v>
      </c>
      <c r="G705" s="2">
        <f t="shared" si="14"/>
        <v>84</v>
      </c>
      <c r="J705" s="525"/>
      <c r="L705" s="79"/>
    </row>
    <row r="706" spans="1:13">
      <c r="A706"/>
      <c r="B706" s="64"/>
      <c r="C706" s="526"/>
      <c r="D706" t="s">
        <v>17</v>
      </c>
      <c r="E706" s="160">
        <v>2.8</v>
      </c>
      <c r="G706" s="2">
        <f t="shared" si="14"/>
        <v>86.8</v>
      </c>
    </row>
    <row r="707" spans="1:13">
      <c r="A707"/>
      <c r="B707" s="526"/>
      <c r="C707" s="526"/>
      <c r="D707" t="s">
        <v>18</v>
      </c>
      <c r="E707" s="160">
        <v>60</v>
      </c>
      <c r="G707" s="2">
        <f t="shared" si="14"/>
        <v>146.80000000000001</v>
      </c>
    </row>
    <row r="708" spans="1:13">
      <c r="A708"/>
      <c r="B708" s="526"/>
      <c r="C708" s="526"/>
      <c r="D708" t="s">
        <v>19</v>
      </c>
      <c r="E708" s="160">
        <v>5</v>
      </c>
      <c r="G708" s="2">
        <f t="shared" si="14"/>
        <v>151.80000000000001</v>
      </c>
    </row>
    <row r="709" spans="1:13">
      <c r="A709"/>
      <c r="B709" s="526"/>
      <c r="C709" s="526"/>
      <c r="D709" s="67" t="s">
        <v>220</v>
      </c>
      <c r="E709" s="160">
        <v>100</v>
      </c>
      <c r="G709" s="2">
        <f t="shared" si="14"/>
        <v>251.8</v>
      </c>
    </row>
    <row r="710" spans="1:13">
      <c r="A710"/>
      <c r="B710" s="526"/>
      <c r="C710" s="526"/>
      <c r="D710" t="s">
        <v>308</v>
      </c>
      <c r="E710" s="26">
        <v>10</v>
      </c>
      <c r="G710" s="2">
        <f t="shared" si="14"/>
        <v>261.8</v>
      </c>
    </row>
    <row r="711" spans="1:13">
      <c r="A711" s="7">
        <v>44714</v>
      </c>
      <c r="B711" s="526" t="s">
        <v>477</v>
      </c>
      <c r="C711" s="526" t="s">
        <v>24</v>
      </c>
      <c r="D711" t="s">
        <v>16</v>
      </c>
      <c r="F711" s="2">
        <v>84</v>
      </c>
      <c r="G711" s="2">
        <f t="shared" si="14"/>
        <v>177.8</v>
      </c>
    </row>
    <row r="712" spans="1:13">
      <c r="A712" s="7">
        <v>44714</v>
      </c>
      <c r="B712" s="526" t="s">
        <v>477</v>
      </c>
      <c r="C712" s="526" t="s">
        <v>24</v>
      </c>
      <c r="D712" t="s">
        <v>17</v>
      </c>
      <c r="F712" s="2">
        <v>2.8</v>
      </c>
      <c r="G712" s="2">
        <f t="shared" si="14"/>
        <v>175</v>
      </c>
    </row>
    <row r="713" spans="1:13">
      <c r="A713" s="7">
        <v>45104</v>
      </c>
      <c r="B713" s="526">
        <v>26983</v>
      </c>
      <c r="C713" s="526" t="s">
        <v>24</v>
      </c>
      <c r="D713" t="s">
        <v>18</v>
      </c>
      <c r="F713" s="160">
        <v>60</v>
      </c>
      <c r="G713" s="2">
        <f t="shared" si="14"/>
        <v>115</v>
      </c>
    </row>
    <row r="714" spans="1:13">
      <c r="A714" s="7">
        <v>45104</v>
      </c>
      <c r="B714" s="526">
        <v>26983</v>
      </c>
      <c r="C714" s="526" t="s">
        <v>24</v>
      </c>
      <c r="D714" t="s">
        <v>19</v>
      </c>
      <c r="F714" s="160">
        <v>5</v>
      </c>
      <c r="G714" s="2">
        <f t="shared" si="14"/>
        <v>110</v>
      </c>
    </row>
    <row r="715" spans="1:13">
      <c r="A715" s="7">
        <v>45104</v>
      </c>
      <c r="B715" s="526">
        <v>26983</v>
      </c>
      <c r="C715" s="526" t="s">
        <v>24</v>
      </c>
      <c r="D715" s="67" t="s">
        <v>220</v>
      </c>
      <c r="F715" s="160">
        <v>100</v>
      </c>
      <c r="G715" s="2">
        <f t="shared" si="14"/>
        <v>10</v>
      </c>
    </row>
    <row r="716" spans="1:13">
      <c r="A716" s="7">
        <v>45104</v>
      </c>
      <c r="B716" s="526">
        <v>26983</v>
      </c>
      <c r="C716" s="526" t="s">
        <v>24</v>
      </c>
      <c r="D716" t="s">
        <v>308</v>
      </c>
      <c r="F716" s="26">
        <v>10</v>
      </c>
      <c r="G716" s="2">
        <f t="shared" si="14"/>
        <v>0</v>
      </c>
    </row>
    <row r="717" spans="1:13">
      <c r="A717" s="6">
        <v>44712</v>
      </c>
      <c r="B717" s="64" t="s">
        <v>14</v>
      </c>
      <c r="C717" s="525" t="s">
        <v>25</v>
      </c>
      <c r="D717" t="s">
        <v>16</v>
      </c>
      <c r="E717" s="26">
        <v>80.3</v>
      </c>
      <c r="G717" s="2">
        <f t="shared" si="14"/>
        <v>80.3</v>
      </c>
    </row>
    <row r="718" spans="1:13">
      <c r="A718"/>
      <c r="B718" s="64"/>
      <c r="C718" s="526"/>
      <c r="D718" t="s">
        <v>17</v>
      </c>
      <c r="E718" s="26">
        <v>9.1</v>
      </c>
      <c r="G718" s="2">
        <f t="shared" ref="G718:G773" si="15">+G717+E718-F718</f>
        <v>89.399999999999991</v>
      </c>
      <c r="M718" s="8"/>
    </row>
    <row r="719" spans="1:13">
      <c r="A719"/>
      <c r="B719" s="526"/>
      <c r="C719" s="526"/>
      <c r="D719" t="s">
        <v>18</v>
      </c>
      <c r="E719" s="160">
        <v>60</v>
      </c>
      <c r="G719" s="2">
        <f t="shared" si="15"/>
        <v>149.39999999999998</v>
      </c>
      <c r="M719" s="8"/>
    </row>
    <row r="720" spans="1:13">
      <c r="A720"/>
      <c r="B720" s="526"/>
      <c r="C720" s="526"/>
      <c r="D720" t="s">
        <v>19</v>
      </c>
      <c r="E720" s="160">
        <v>5</v>
      </c>
      <c r="G720" s="2">
        <f t="shared" si="15"/>
        <v>154.39999999999998</v>
      </c>
      <c r="I720" s="525"/>
      <c r="L720" s="174"/>
      <c r="M720" s="8"/>
    </row>
    <row r="721" spans="1:13">
      <c r="A721"/>
      <c r="B721" s="526"/>
      <c r="C721" s="526"/>
      <c r="D721" s="67" t="s">
        <v>220</v>
      </c>
      <c r="E721" s="160">
        <v>100</v>
      </c>
      <c r="G721" s="2">
        <f t="shared" si="15"/>
        <v>254.39999999999998</v>
      </c>
      <c r="I721" s="525"/>
      <c r="J721" s="67"/>
      <c r="L721" s="174"/>
      <c r="M721" s="8"/>
    </row>
    <row r="722" spans="1:13">
      <c r="B722" s="526"/>
      <c r="C722" s="526"/>
      <c r="D722" t="s">
        <v>236</v>
      </c>
      <c r="E722" s="26">
        <v>160</v>
      </c>
      <c r="G722" s="2">
        <f t="shared" si="15"/>
        <v>414.4</v>
      </c>
      <c r="I722" s="525"/>
      <c r="J722" s="67"/>
      <c r="K722" s="295"/>
      <c r="M722" s="8"/>
    </row>
    <row r="723" spans="1:13">
      <c r="B723" s="526"/>
      <c r="C723" s="526"/>
      <c r="D723" t="s">
        <v>98</v>
      </c>
      <c r="E723" s="26">
        <v>6</v>
      </c>
      <c r="G723" s="2">
        <f t="shared" si="15"/>
        <v>420.4</v>
      </c>
      <c r="I723" s="525"/>
      <c r="K723" s="160"/>
      <c r="M723" s="8"/>
    </row>
    <row r="724" spans="1:13">
      <c r="A724" s="7">
        <v>44814</v>
      </c>
      <c r="B724" s="526" t="s">
        <v>478</v>
      </c>
      <c r="C724" s="526" t="s">
        <v>25</v>
      </c>
      <c r="D724" t="s">
        <v>16</v>
      </c>
      <c r="F724" s="8">
        <v>80.3</v>
      </c>
      <c r="G724" s="2">
        <f t="shared" si="15"/>
        <v>340.09999999999997</v>
      </c>
      <c r="K724" s="160"/>
      <c r="M724" s="8"/>
    </row>
    <row r="725" spans="1:13">
      <c r="A725" s="7">
        <v>44814</v>
      </c>
      <c r="B725" s="526" t="s">
        <v>478</v>
      </c>
      <c r="C725" s="526" t="s">
        <v>25</v>
      </c>
      <c r="D725" t="s">
        <v>17</v>
      </c>
      <c r="F725" s="8">
        <v>9.1</v>
      </c>
      <c r="G725" s="2">
        <f t="shared" si="15"/>
        <v>330.99999999999994</v>
      </c>
      <c r="J725" s="67"/>
      <c r="K725" s="160"/>
      <c r="M725" s="8"/>
    </row>
    <row r="726" spans="1:13">
      <c r="A726" s="7">
        <v>45104</v>
      </c>
      <c r="B726" s="526">
        <v>26984</v>
      </c>
      <c r="C726" s="526" t="s">
        <v>25</v>
      </c>
      <c r="D726" t="s">
        <v>18</v>
      </c>
      <c r="F726" s="160">
        <v>60</v>
      </c>
      <c r="G726" s="2">
        <f t="shared" si="15"/>
        <v>270.99999999999994</v>
      </c>
      <c r="I726" s="525"/>
      <c r="M726" s="8"/>
    </row>
    <row r="727" spans="1:13">
      <c r="A727" s="7">
        <v>45104</v>
      </c>
      <c r="B727" s="526">
        <v>26984</v>
      </c>
      <c r="C727" s="526" t="s">
        <v>25</v>
      </c>
      <c r="D727" t="s">
        <v>19</v>
      </c>
      <c r="F727" s="160">
        <v>5</v>
      </c>
      <c r="G727" s="2">
        <f t="shared" si="15"/>
        <v>265.99999999999994</v>
      </c>
      <c r="M727" s="8"/>
    </row>
    <row r="728" spans="1:13">
      <c r="A728" s="7">
        <v>45104</v>
      </c>
      <c r="B728" s="526">
        <v>26984</v>
      </c>
      <c r="C728" s="526" t="s">
        <v>25</v>
      </c>
      <c r="D728" s="67" t="s">
        <v>220</v>
      </c>
      <c r="F728" s="160">
        <v>100</v>
      </c>
      <c r="G728" s="2">
        <f t="shared" si="15"/>
        <v>165.99999999999994</v>
      </c>
      <c r="M728" s="8"/>
    </row>
    <row r="729" spans="1:13">
      <c r="A729" s="7">
        <v>45104</v>
      </c>
      <c r="B729" s="526">
        <v>26984</v>
      </c>
      <c r="C729" s="526" t="s">
        <v>25</v>
      </c>
      <c r="D729" t="s">
        <v>236</v>
      </c>
      <c r="F729" s="26">
        <v>160</v>
      </c>
      <c r="G729" s="2">
        <f t="shared" si="15"/>
        <v>5.9999999999999432</v>
      </c>
      <c r="M729" s="8"/>
    </row>
    <row r="730" spans="1:13">
      <c r="A730" s="7">
        <v>45104</v>
      </c>
      <c r="B730" s="526">
        <v>26984</v>
      </c>
      <c r="C730" s="526" t="s">
        <v>25</v>
      </c>
      <c r="D730" t="s">
        <v>98</v>
      </c>
      <c r="F730" s="26">
        <v>6</v>
      </c>
      <c r="G730" s="2">
        <f t="shared" si="15"/>
        <v>-5.6843418860808015E-14</v>
      </c>
      <c r="M730" s="8"/>
    </row>
    <row r="731" spans="1:13">
      <c r="A731" s="44">
        <v>44742</v>
      </c>
      <c r="B731" s="525" t="s">
        <v>14</v>
      </c>
      <c r="C731" s="525" t="s">
        <v>26</v>
      </c>
      <c r="D731" t="s">
        <v>16</v>
      </c>
      <c r="E731" s="26">
        <v>77.8</v>
      </c>
      <c r="G731" s="2">
        <f t="shared" si="15"/>
        <v>77.79999999999994</v>
      </c>
    </row>
    <row r="732" spans="1:13">
      <c r="B732" s="526"/>
      <c r="C732" s="526"/>
      <c r="D732" t="s">
        <v>17</v>
      </c>
      <c r="E732" s="26">
        <v>6.9</v>
      </c>
      <c r="G732" s="2">
        <f t="shared" si="15"/>
        <v>84.699999999999946</v>
      </c>
      <c r="M732" s="8"/>
    </row>
    <row r="733" spans="1:13">
      <c r="B733" s="526"/>
      <c r="C733" s="526"/>
      <c r="D733" t="s">
        <v>18</v>
      </c>
      <c r="E733" s="160">
        <v>60</v>
      </c>
      <c r="G733" s="2">
        <f t="shared" si="15"/>
        <v>144.69999999999993</v>
      </c>
    </row>
    <row r="734" spans="1:13">
      <c r="B734" s="526"/>
      <c r="C734" s="526"/>
      <c r="D734" t="s">
        <v>19</v>
      </c>
      <c r="E734" s="160">
        <v>5</v>
      </c>
      <c r="G734" s="2">
        <f t="shared" si="15"/>
        <v>149.69999999999993</v>
      </c>
    </row>
    <row r="735" spans="1:13">
      <c r="B735" s="526"/>
      <c r="C735" s="526"/>
      <c r="D735" s="67" t="s">
        <v>220</v>
      </c>
      <c r="E735" s="160">
        <v>100</v>
      </c>
      <c r="G735" s="2">
        <f t="shared" si="15"/>
        <v>249.69999999999993</v>
      </c>
    </row>
    <row r="736" spans="1:13">
      <c r="A736" s="7">
        <v>44814</v>
      </c>
      <c r="B736" s="526" t="s">
        <v>478</v>
      </c>
      <c r="C736" s="526" t="s">
        <v>26</v>
      </c>
      <c r="D736" t="s">
        <v>16</v>
      </c>
      <c r="E736" s="160"/>
      <c r="F736" s="8">
        <v>77.8</v>
      </c>
      <c r="G736" s="2">
        <f t="shared" si="15"/>
        <v>171.89999999999992</v>
      </c>
    </row>
    <row r="737" spans="1:7">
      <c r="A737" s="7">
        <v>44814</v>
      </c>
      <c r="B737" s="526" t="s">
        <v>478</v>
      </c>
      <c r="C737" s="526" t="s">
        <v>26</v>
      </c>
      <c r="D737" t="s">
        <v>17</v>
      </c>
      <c r="E737" s="160"/>
      <c r="F737" s="8">
        <v>6.9</v>
      </c>
      <c r="G737" s="2">
        <f t="shared" si="15"/>
        <v>164.99999999999991</v>
      </c>
    </row>
    <row r="738" spans="1:7">
      <c r="A738" s="7">
        <v>45104</v>
      </c>
      <c r="B738" s="526">
        <v>26984</v>
      </c>
      <c r="C738" s="526" t="s">
        <v>26</v>
      </c>
      <c r="D738" t="s">
        <v>18</v>
      </c>
      <c r="E738" s="160"/>
      <c r="F738" s="160">
        <v>60</v>
      </c>
      <c r="G738" s="2">
        <f t="shared" si="15"/>
        <v>104.99999999999991</v>
      </c>
    </row>
    <row r="739" spans="1:7">
      <c r="A739" s="7">
        <v>45104</v>
      </c>
      <c r="B739" s="526">
        <v>26984</v>
      </c>
      <c r="C739" s="526" t="s">
        <v>26</v>
      </c>
      <c r="D739" t="s">
        <v>19</v>
      </c>
      <c r="E739" s="160"/>
      <c r="F739" s="160">
        <v>5</v>
      </c>
      <c r="G739" s="2">
        <f t="shared" si="15"/>
        <v>99.999999999999915</v>
      </c>
    </row>
    <row r="740" spans="1:7">
      <c r="A740" s="7">
        <v>45104</v>
      </c>
      <c r="B740" s="526">
        <v>26984</v>
      </c>
      <c r="C740" s="526" t="s">
        <v>26</v>
      </c>
      <c r="D740" s="67" t="s">
        <v>220</v>
      </c>
      <c r="E740" s="160"/>
      <c r="F740" s="160">
        <v>44.5</v>
      </c>
      <c r="G740" s="2">
        <f t="shared" si="15"/>
        <v>55.499999999999915</v>
      </c>
    </row>
    <row r="741" spans="1:7">
      <c r="A741" s="7">
        <v>45166</v>
      </c>
      <c r="B741" s="526">
        <v>27386</v>
      </c>
      <c r="C741" s="526" t="s">
        <v>26</v>
      </c>
      <c r="D741" s="67" t="s">
        <v>220</v>
      </c>
      <c r="E741" s="160"/>
      <c r="F741" s="160">
        <v>55.5</v>
      </c>
      <c r="G741" s="2">
        <f t="shared" si="15"/>
        <v>-8.5265128291212022E-14</v>
      </c>
    </row>
    <row r="742" spans="1:7">
      <c r="A742" s="44">
        <v>44773</v>
      </c>
      <c r="B742" s="525" t="s">
        <v>14</v>
      </c>
      <c r="C742" s="525" t="s">
        <v>27</v>
      </c>
      <c r="D742" t="s">
        <v>16</v>
      </c>
      <c r="E742" s="26">
        <v>77.400000000000006</v>
      </c>
      <c r="G742" s="2">
        <f t="shared" si="15"/>
        <v>77.39999999999992</v>
      </c>
    </row>
    <row r="743" spans="1:7">
      <c r="B743" s="526"/>
      <c r="C743" s="526"/>
      <c r="D743" t="s">
        <v>17</v>
      </c>
      <c r="E743" s="26">
        <v>9.6999999999999993</v>
      </c>
      <c r="G743" s="2">
        <f t="shared" si="15"/>
        <v>87.099999999999923</v>
      </c>
    </row>
    <row r="744" spans="1:7">
      <c r="B744" s="526"/>
      <c r="C744" s="526"/>
      <c r="D744" t="s">
        <v>18</v>
      </c>
      <c r="E744" s="160">
        <v>60</v>
      </c>
      <c r="G744" s="2">
        <f t="shared" si="15"/>
        <v>147.09999999999991</v>
      </c>
    </row>
    <row r="745" spans="1:7">
      <c r="B745" s="526"/>
      <c r="C745" s="526"/>
      <c r="D745" t="s">
        <v>19</v>
      </c>
      <c r="E745" s="160">
        <v>5</v>
      </c>
      <c r="G745" s="2">
        <f t="shared" si="15"/>
        <v>152.09999999999991</v>
      </c>
    </row>
    <row r="746" spans="1:7">
      <c r="B746" s="526"/>
      <c r="C746" s="526"/>
      <c r="D746" s="67" t="s">
        <v>220</v>
      </c>
      <c r="E746" s="160">
        <v>100</v>
      </c>
      <c r="G746" s="2">
        <f t="shared" si="15"/>
        <v>252.09999999999991</v>
      </c>
    </row>
    <row r="747" spans="1:7">
      <c r="A747" s="7">
        <v>44814</v>
      </c>
      <c r="B747" s="526" t="s">
        <v>478</v>
      </c>
      <c r="C747" s="526" t="s">
        <v>27</v>
      </c>
      <c r="D747" t="s">
        <v>16</v>
      </c>
      <c r="E747" s="160"/>
      <c r="F747" s="8">
        <v>77.400000000000006</v>
      </c>
      <c r="G747" s="2">
        <f t="shared" si="15"/>
        <v>174.6999999999999</v>
      </c>
    </row>
    <row r="748" spans="1:7">
      <c r="A748" s="7">
        <v>44814</v>
      </c>
      <c r="B748" s="526" t="s">
        <v>478</v>
      </c>
      <c r="C748" s="526" t="s">
        <v>27</v>
      </c>
      <c r="D748" t="s">
        <v>17</v>
      </c>
      <c r="F748" s="8">
        <v>9.6999999999999993</v>
      </c>
      <c r="G748" s="2">
        <f t="shared" si="15"/>
        <v>164.99999999999991</v>
      </c>
    </row>
    <row r="749" spans="1:7">
      <c r="A749" s="7">
        <v>45166</v>
      </c>
      <c r="B749" s="526">
        <v>27386</v>
      </c>
      <c r="C749" s="526" t="s">
        <v>27</v>
      </c>
      <c r="D749" t="s">
        <v>18</v>
      </c>
      <c r="F749" s="160">
        <v>60</v>
      </c>
      <c r="G749" s="2">
        <f t="shared" si="15"/>
        <v>104.99999999999991</v>
      </c>
    </row>
    <row r="750" spans="1:7">
      <c r="A750" s="7">
        <v>45166</v>
      </c>
      <c r="B750" s="526">
        <v>27386</v>
      </c>
      <c r="C750" s="526" t="s">
        <v>27</v>
      </c>
      <c r="D750" t="s">
        <v>19</v>
      </c>
      <c r="F750" s="160">
        <v>5</v>
      </c>
      <c r="G750" s="2">
        <f t="shared" si="15"/>
        <v>99.999999999999915</v>
      </c>
    </row>
    <row r="751" spans="1:7">
      <c r="A751" s="7">
        <v>45166</v>
      </c>
      <c r="B751" s="526">
        <v>27386</v>
      </c>
      <c r="C751" s="526" t="s">
        <v>27</v>
      </c>
      <c r="D751" s="67" t="s">
        <v>220</v>
      </c>
      <c r="F751" s="160">
        <v>100</v>
      </c>
      <c r="G751" s="2">
        <f t="shared" si="15"/>
        <v>0</v>
      </c>
    </row>
    <row r="752" spans="1:7">
      <c r="A752" s="44">
        <v>44804</v>
      </c>
      <c r="B752" s="525" t="s">
        <v>14</v>
      </c>
      <c r="C752" s="525" t="s">
        <v>28</v>
      </c>
      <c r="D752" t="s">
        <v>16</v>
      </c>
      <c r="E752" s="26">
        <v>77.900000000000006</v>
      </c>
      <c r="G752" s="2">
        <f t="shared" si="15"/>
        <v>77.900000000000006</v>
      </c>
    </row>
    <row r="753" spans="1:7">
      <c r="B753" s="526"/>
      <c r="C753" s="526"/>
      <c r="D753" t="s">
        <v>17</v>
      </c>
      <c r="E753" s="26">
        <v>7</v>
      </c>
      <c r="G753" s="2">
        <f t="shared" si="15"/>
        <v>84.9</v>
      </c>
    </row>
    <row r="754" spans="1:7">
      <c r="B754" s="526"/>
      <c r="C754" s="526"/>
      <c r="D754" t="s">
        <v>18</v>
      </c>
      <c r="E754" s="160">
        <v>60</v>
      </c>
      <c r="G754" s="2">
        <f t="shared" si="15"/>
        <v>144.9</v>
      </c>
    </row>
    <row r="755" spans="1:7">
      <c r="B755" s="526"/>
      <c r="C755" s="526"/>
      <c r="D755" t="s">
        <v>19</v>
      </c>
      <c r="E755" s="160">
        <v>5</v>
      </c>
      <c r="G755" s="2">
        <f t="shared" si="15"/>
        <v>149.9</v>
      </c>
    </row>
    <row r="756" spans="1:7">
      <c r="B756" s="526"/>
      <c r="C756" s="526"/>
      <c r="D756" s="67" t="s">
        <v>220</v>
      </c>
      <c r="E756" s="160">
        <v>100</v>
      </c>
      <c r="G756" s="2">
        <f t="shared" si="15"/>
        <v>249.9</v>
      </c>
    </row>
    <row r="757" spans="1:7">
      <c r="B757" s="526"/>
      <c r="C757" s="526"/>
      <c r="D757" t="s">
        <v>166</v>
      </c>
      <c r="E757" s="160">
        <v>102.5</v>
      </c>
      <c r="G757" s="2">
        <f t="shared" si="15"/>
        <v>352.4</v>
      </c>
    </row>
    <row r="758" spans="1:7">
      <c r="B758" s="526"/>
      <c r="C758" s="526"/>
      <c r="D758" t="s">
        <v>167</v>
      </c>
      <c r="E758" s="160">
        <v>102.5</v>
      </c>
      <c r="G758" s="2">
        <f t="shared" si="15"/>
        <v>454.9</v>
      </c>
    </row>
    <row r="759" spans="1:7">
      <c r="A759" s="7">
        <v>45166</v>
      </c>
      <c r="B759" s="526">
        <v>27386</v>
      </c>
      <c r="C759" s="526" t="s">
        <v>28</v>
      </c>
      <c r="D759" t="s">
        <v>16</v>
      </c>
      <c r="E759" s="160"/>
      <c r="F759" s="26">
        <v>77.900000000000006</v>
      </c>
      <c r="G759" s="2">
        <f t="shared" si="15"/>
        <v>377</v>
      </c>
    </row>
    <row r="760" spans="1:7">
      <c r="A760" s="7">
        <v>45166</v>
      </c>
      <c r="B760" s="526">
        <v>27386</v>
      </c>
      <c r="C760" s="526" t="s">
        <v>28</v>
      </c>
      <c r="D760" t="s">
        <v>17</v>
      </c>
      <c r="E760" s="160"/>
      <c r="F760" s="26">
        <v>7</v>
      </c>
      <c r="G760" s="2">
        <f t="shared" si="15"/>
        <v>370</v>
      </c>
    </row>
    <row r="761" spans="1:7">
      <c r="A761" s="7">
        <v>45166</v>
      </c>
      <c r="B761" s="526">
        <v>27386</v>
      </c>
      <c r="C761" s="526" t="s">
        <v>28</v>
      </c>
      <c r="D761" t="s">
        <v>18</v>
      </c>
      <c r="E761" s="160"/>
      <c r="F761" s="160">
        <v>60</v>
      </c>
      <c r="G761" s="2">
        <f t="shared" si="15"/>
        <v>310</v>
      </c>
    </row>
    <row r="762" spans="1:7">
      <c r="A762" s="7">
        <v>45166</v>
      </c>
      <c r="B762" s="526">
        <v>27386</v>
      </c>
      <c r="C762" s="526" t="s">
        <v>28</v>
      </c>
      <c r="D762" t="s">
        <v>19</v>
      </c>
      <c r="E762" s="160"/>
      <c r="F762" s="160">
        <v>5</v>
      </c>
      <c r="G762" s="2">
        <f t="shared" si="15"/>
        <v>305</v>
      </c>
    </row>
    <row r="763" spans="1:7">
      <c r="A763" s="7">
        <v>45166</v>
      </c>
      <c r="B763" s="526">
        <v>27386</v>
      </c>
      <c r="C763" s="526" t="s">
        <v>28</v>
      </c>
      <c r="D763" s="67" t="s">
        <v>220</v>
      </c>
      <c r="E763" s="160"/>
      <c r="F763" s="160">
        <v>100</v>
      </c>
      <c r="G763" s="2">
        <f t="shared" si="15"/>
        <v>205</v>
      </c>
    </row>
    <row r="764" spans="1:7">
      <c r="B764" s="526" t="s">
        <v>12</v>
      </c>
      <c r="C764" s="526"/>
      <c r="D764" t="s">
        <v>166</v>
      </c>
      <c r="E764" s="160"/>
      <c r="F764" s="160">
        <v>51.2</v>
      </c>
      <c r="G764" s="2">
        <f t="shared" si="15"/>
        <v>153.80000000000001</v>
      </c>
    </row>
    <row r="765" spans="1:7">
      <c r="B765" s="526" t="s">
        <v>12</v>
      </c>
      <c r="C765" s="526"/>
      <c r="D765" t="s">
        <v>167</v>
      </c>
      <c r="E765" s="160"/>
      <c r="F765" s="160">
        <v>51.2</v>
      </c>
      <c r="G765" s="2">
        <f t="shared" si="15"/>
        <v>102.60000000000001</v>
      </c>
    </row>
    <row r="766" spans="1:7">
      <c r="A766" s="7">
        <v>45357</v>
      </c>
      <c r="B766" s="526">
        <v>28473</v>
      </c>
      <c r="C766" s="526" t="s">
        <v>28</v>
      </c>
      <c r="D766" t="s">
        <v>166</v>
      </c>
      <c r="E766" s="160"/>
      <c r="F766" s="160">
        <v>51.3</v>
      </c>
      <c r="G766" s="2">
        <f t="shared" si="15"/>
        <v>51.300000000000011</v>
      </c>
    </row>
    <row r="767" spans="1:7">
      <c r="A767" s="7">
        <v>45357</v>
      </c>
      <c r="B767" s="526">
        <v>28473</v>
      </c>
      <c r="C767" s="526" t="s">
        <v>28</v>
      </c>
      <c r="D767" t="s">
        <v>167</v>
      </c>
      <c r="E767" s="160"/>
      <c r="F767" s="160">
        <v>51.3</v>
      </c>
      <c r="G767" s="2">
        <f t="shared" si="15"/>
        <v>0</v>
      </c>
    </row>
    <row r="768" spans="1:7">
      <c r="A768" s="44">
        <v>44834</v>
      </c>
      <c r="B768" s="525" t="s">
        <v>14</v>
      </c>
      <c r="C768" s="525" t="s">
        <v>53</v>
      </c>
      <c r="D768" t="s">
        <v>16</v>
      </c>
      <c r="E768" s="26">
        <v>69.099999999999994</v>
      </c>
      <c r="G768" s="2">
        <f t="shared" si="15"/>
        <v>69.099999999999994</v>
      </c>
    </row>
    <row r="769" spans="1:7">
      <c r="B769" s="526"/>
      <c r="C769" s="526"/>
      <c r="D769" t="s">
        <v>17</v>
      </c>
      <c r="E769" s="26">
        <v>8.1999999999999993</v>
      </c>
      <c r="G769" s="2">
        <f t="shared" si="15"/>
        <v>77.3</v>
      </c>
    </row>
    <row r="770" spans="1:7">
      <c r="B770" s="526"/>
      <c r="C770" s="526"/>
      <c r="D770" t="s">
        <v>18</v>
      </c>
      <c r="E770" s="160">
        <v>60</v>
      </c>
      <c r="G770" s="2">
        <f t="shared" si="15"/>
        <v>137.30000000000001</v>
      </c>
    </row>
    <row r="771" spans="1:7">
      <c r="B771" s="526"/>
      <c r="C771" s="526"/>
      <c r="D771" t="s">
        <v>19</v>
      </c>
      <c r="E771" s="160">
        <v>5</v>
      </c>
      <c r="G771" s="2">
        <f t="shared" si="15"/>
        <v>142.30000000000001</v>
      </c>
    </row>
    <row r="772" spans="1:7">
      <c r="B772" s="526"/>
      <c r="C772" s="526"/>
      <c r="D772" s="67" t="s">
        <v>220</v>
      </c>
      <c r="E772" s="160">
        <v>100</v>
      </c>
      <c r="G772" s="2">
        <f t="shared" si="15"/>
        <v>242.3</v>
      </c>
    </row>
    <row r="773" spans="1:7">
      <c r="A773" s="7">
        <v>45166</v>
      </c>
      <c r="B773" s="526">
        <v>27386</v>
      </c>
      <c r="C773" s="526" t="s">
        <v>53</v>
      </c>
      <c r="D773" t="s">
        <v>16</v>
      </c>
      <c r="E773" s="160"/>
      <c r="F773" s="26">
        <v>69.099999999999994</v>
      </c>
      <c r="G773" s="2">
        <f t="shared" si="15"/>
        <v>173.20000000000002</v>
      </c>
    </row>
    <row r="774" spans="1:7">
      <c r="A774" s="7">
        <v>45166</v>
      </c>
      <c r="B774" s="526">
        <v>27386</v>
      </c>
      <c r="C774" s="526" t="s">
        <v>53</v>
      </c>
      <c r="D774" t="s">
        <v>17</v>
      </c>
      <c r="E774" s="160"/>
      <c r="F774" s="26">
        <v>8.1999999999999993</v>
      </c>
      <c r="G774" s="2">
        <f t="shared" ref="G774:G838" si="16">+G773+E774-F774</f>
        <v>165.00000000000003</v>
      </c>
    </row>
    <row r="775" spans="1:7">
      <c r="A775" s="7">
        <v>45166</v>
      </c>
      <c r="B775" s="526">
        <v>27387</v>
      </c>
      <c r="C775" s="526" t="s">
        <v>53</v>
      </c>
      <c r="D775" t="s">
        <v>18</v>
      </c>
      <c r="E775" s="160"/>
      <c r="F775" s="2">
        <v>60</v>
      </c>
      <c r="G775" s="2">
        <f t="shared" si="16"/>
        <v>105.00000000000003</v>
      </c>
    </row>
    <row r="776" spans="1:7">
      <c r="A776" s="7">
        <v>45166</v>
      </c>
      <c r="B776" s="526">
        <v>27387</v>
      </c>
      <c r="C776" s="526" t="s">
        <v>53</v>
      </c>
      <c r="D776" t="s">
        <v>19</v>
      </c>
      <c r="E776" s="160"/>
      <c r="F776" s="2">
        <v>5</v>
      </c>
      <c r="G776" s="2">
        <f t="shared" si="16"/>
        <v>100.00000000000003</v>
      </c>
    </row>
    <row r="777" spans="1:7">
      <c r="A777" s="7">
        <v>45166</v>
      </c>
      <c r="B777" s="526">
        <v>27387</v>
      </c>
      <c r="C777" s="526" t="s">
        <v>53</v>
      </c>
      <c r="D777" s="67" t="s">
        <v>220</v>
      </c>
      <c r="E777" s="160"/>
      <c r="F777" s="2">
        <v>100</v>
      </c>
      <c r="G777" s="2">
        <f t="shared" si="16"/>
        <v>0</v>
      </c>
    </row>
    <row r="778" spans="1:7">
      <c r="A778" s="44">
        <v>44834</v>
      </c>
      <c r="B778" s="525" t="s">
        <v>14</v>
      </c>
      <c r="C778" s="525" t="s">
        <v>30</v>
      </c>
      <c r="D778" t="s">
        <v>16</v>
      </c>
      <c r="E778" s="160">
        <v>68.900000000000006</v>
      </c>
      <c r="G778" s="2">
        <f t="shared" si="16"/>
        <v>68.900000000000006</v>
      </c>
    </row>
    <row r="779" spans="1:7">
      <c r="B779" s="526"/>
      <c r="C779" s="526"/>
      <c r="D779" t="s">
        <v>17</v>
      </c>
      <c r="E779" s="160">
        <v>4.9000000000000004</v>
      </c>
      <c r="G779" s="2">
        <f t="shared" si="16"/>
        <v>73.800000000000011</v>
      </c>
    </row>
    <row r="780" spans="1:7">
      <c r="B780" s="526"/>
      <c r="C780" s="526"/>
      <c r="D780" t="s">
        <v>18</v>
      </c>
      <c r="E780" s="160">
        <v>60</v>
      </c>
      <c r="G780" s="2">
        <f t="shared" si="16"/>
        <v>133.80000000000001</v>
      </c>
    </row>
    <row r="781" spans="1:7">
      <c r="B781" s="526"/>
      <c r="C781" s="526"/>
      <c r="D781" t="s">
        <v>19</v>
      </c>
      <c r="E781" s="160">
        <v>5</v>
      </c>
      <c r="G781" s="2">
        <f t="shared" si="16"/>
        <v>138.80000000000001</v>
      </c>
    </row>
    <row r="782" spans="1:7">
      <c r="B782" s="526"/>
      <c r="C782" s="526"/>
      <c r="D782" s="67" t="s">
        <v>220</v>
      </c>
      <c r="E782" s="160">
        <v>100</v>
      </c>
      <c r="G782" s="2">
        <f t="shared" si="16"/>
        <v>238.8</v>
      </c>
    </row>
    <row r="783" spans="1:7">
      <c r="A783" s="7">
        <v>45166</v>
      </c>
      <c r="B783" s="526">
        <v>27387</v>
      </c>
      <c r="C783" s="526" t="s">
        <v>30</v>
      </c>
      <c r="D783" t="s">
        <v>16</v>
      </c>
      <c r="E783" s="160"/>
      <c r="F783" s="160">
        <v>68.900000000000006</v>
      </c>
      <c r="G783" s="2">
        <f t="shared" si="16"/>
        <v>169.9</v>
      </c>
    </row>
    <row r="784" spans="1:7">
      <c r="A784" s="7">
        <v>45166</v>
      </c>
      <c r="B784" s="526">
        <v>27387</v>
      </c>
      <c r="C784" s="526" t="s">
        <v>30</v>
      </c>
      <c r="D784" t="s">
        <v>17</v>
      </c>
      <c r="E784" s="160"/>
      <c r="F784" s="160">
        <v>4.9000000000000004</v>
      </c>
      <c r="G784" s="2">
        <f t="shared" si="16"/>
        <v>165</v>
      </c>
    </row>
    <row r="785" spans="1:11">
      <c r="A785" s="7">
        <v>45166</v>
      </c>
      <c r="B785" s="526">
        <v>27387</v>
      </c>
      <c r="C785" s="526" t="s">
        <v>30</v>
      </c>
      <c r="D785" t="s">
        <v>18</v>
      </c>
      <c r="E785" s="160"/>
      <c r="F785" s="160">
        <v>60</v>
      </c>
      <c r="G785" s="2">
        <f t="shared" si="16"/>
        <v>105</v>
      </c>
    </row>
    <row r="786" spans="1:11">
      <c r="A786" s="7">
        <v>45166</v>
      </c>
      <c r="B786" s="526">
        <v>27387</v>
      </c>
      <c r="C786" s="526" t="s">
        <v>30</v>
      </c>
      <c r="D786" t="s">
        <v>19</v>
      </c>
      <c r="E786" s="160"/>
      <c r="F786" s="160">
        <v>5</v>
      </c>
      <c r="G786" s="2">
        <f t="shared" si="16"/>
        <v>100</v>
      </c>
    </row>
    <row r="787" spans="1:11">
      <c r="A787" s="7">
        <v>45166</v>
      </c>
      <c r="B787" s="526">
        <v>27387</v>
      </c>
      <c r="C787" s="526" t="s">
        <v>30</v>
      </c>
      <c r="D787" s="67" t="s">
        <v>220</v>
      </c>
      <c r="E787" s="160"/>
      <c r="F787" s="160">
        <v>100</v>
      </c>
      <c r="G787" s="301">
        <f t="shared" si="16"/>
        <v>0</v>
      </c>
      <c r="I787" s="525"/>
      <c r="K787" s="160"/>
    </row>
    <row r="788" spans="1:11">
      <c r="A788" s="44">
        <v>44895</v>
      </c>
      <c r="B788" s="525" t="s">
        <v>14</v>
      </c>
      <c r="C788" s="525" t="s">
        <v>33</v>
      </c>
      <c r="D788" t="s">
        <v>16</v>
      </c>
      <c r="E788" s="160">
        <v>76.900000000000006</v>
      </c>
      <c r="G788" s="2">
        <f t="shared" si="16"/>
        <v>76.900000000000006</v>
      </c>
      <c r="I788" s="526"/>
      <c r="K788" s="160"/>
    </row>
    <row r="789" spans="1:11">
      <c r="B789" s="526"/>
      <c r="C789" s="526"/>
      <c r="D789" t="s">
        <v>17</v>
      </c>
      <c r="E789" s="160">
        <v>6.3</v>
      </c>
      <c r="G789" s="2">
        <f t="shared" si="16"/>
        <v>83.2</v>
      </c>
      <c r="I789" s="526"/>
      <c r="K789" s="160"/>
    </row>
    <row r="790" spans="1:11">
      <c r="B790" s="526"/>
      <c r="C790" s="526"/>
      <c r="D790" t="s">
        <v>18</v>
      </c>
      <c r="E790" s="160">
        <v>60</v>
      </c>
      <c r="G790" s="2">
        <f t="shared" si="16"/>
        <v>143.19999999999999</v>
      </c>
      <c r="I790" s="526"/>
      <c r="K790" s="160"/>
    </row>
    <row r="791" spans="1:11">
      <c r="B791" s="526"/>
      <c r="C791" s="526"/>
      <c r="D791" t="s">
        <v>19</v>
      </c>
      <c r="E791" s="160">
        <v>5</v>
      </c>
      <c r="G791" s="2">
        <f t="shared" si="16"/>
        <v>148.19999999999999</v>
      </c>
      <c r="I791" s="526"/>
      <c r="J791" s="67"/>
      <c r="K791" s="160"/>
    </row>
    <row r="792" spans="1:11">
      <c r="B792" s="526"/>
      <c r="C792" s="526"/>
      <c r="D792" s="67" t="s">
        <v>220</v>
      </c>
      <c r="E792" s="160">
        <v>100</v>
      </c>
      <c r="G792" s="2">
        <f t="shared" si="16"/>
        <v>248.2</v>
      </c>
      <c r="I792" s="525"/>
      <c r="K792" s="160"/>
    </row>
    <row r="793" spans="1:11">
      <c r="A793" s="7">
        <v>45166</v>
      </c>
      <c r="B793" s="526">
        <v>27387</v>
      </c>
      <c r="C793" s="526" t="s">
        <v>33</v>
      </c>
      <c r="D793" t="s">
        <v>16</v>
      </c>
      <c r="E793" s="160"/>
      <c r="F793" s="2">
        <v>48.5</v>
      </c>
      <c r="G793" s="2">
        <f t="shared" si="16"/>
        <v>199.7</v>
      </c>
      <c r="I793" s="525"/>
      <c r="K793" s="160"/>
    </row>
    <row r="794" spans="1:11">
      <c r="A794" s="7">
        <v>45217</v>
      </c>
      <c r="B794" s="526">
        <v>27661</v>
      </c>
      <c r="C794" s="526" t="s">
        <v>33</v>
      </c>
      <c r="D794" t="s">
        <v>16</v>
      </c>
      <c r="E794" s="160"/>
      <c r="F794" s="160">
        <v>28.4</v>
      </c>
      <c r="G794" s="2">
        <f t="shared" si="16"/>
        <v>171.29999999999998</v>
      </c>
      <c r="I794" s="525"/>
      <c r="K794" s="160"/>
    </row>
    <row r="795" spans="1:11">
      <c r="A795" s="7">
        <v>45217</v>
      </c>
      <c r="B795" s="526">
        <v>27661</v>
      </c>
      <c r="C795" s="526" t="s">
        <v>33</v>
      </c>
      <c r="D795" t="s">
        <v>17</v>
      </c>
      <c r="E795" s="160"/>
      <c r="F795" s="160">
        <v>6.3</v>
      </c>
      <c r="G795" s="2">
        <f t="shared" si="16"/>
        <v>164.99999999999997</v>
      </c>
      <c r="I795" s="525"/>
      <c r="K795" s="160"/>
    </row>
    <row r="796" spans="1:11">
      <c r="A796" s="7">
        <v>45217</v>
      </c>
      <c r="B796" s="526">
        <v>27661</v>
      </c>
      <c r="C796" s="526" t="s">
        <v>33</v>
      </c>
      <c r="D796" t="s">
        <v>18</v>
      </c>
      <c r="E796" s="160"/>
      <c r="F796" s="160">
        <v>60</v>
      </c>
      <c r="G796" s="2">
        <f t="shared" si="16"/>
        <v>104.99999999999997</v>
      </c>
      <c r="I796" s="525"/>
      <c r="K796" s="160"/>
    </row>
    <row r="797" spans="1:11">
      <c r="A797" s="7">
        <v>45217</v>
      </c>
      <c r="B797" s="526">
        <v>27661</v>
      </c>
      <c r="C797" s="526" t="s">
        <v>33</v>
      </c>
      <c r="D797" t="s">
        <v>19</v>
      </c>
      <c r="E797" s="160"/>
      <c r="F797" s="160">
        <v>5</v>
      </c>
      <c r="G797" s="2">
        <f t="shared" si="16"/>
        <v>99.999999999999972</v>
      </c>
      <c r="I797" s="525"/>
      <c r="K797" s="160"/>
    </row>
    <row r="798" spans="1:11">
      <c r="A798" s="7">
        <v>45217</v>
      </c>
      <c r="B798" s="526">
        <v>27661</v>
      </c>
      <c r="C798" s="526" t="s">
        <v>33</v>
      </c>
      <c r="D798" s="67" t="s">
        <v>220</v>
      </c>
      <c r="E798" s="160"/>
      <c r="F798" s="160">
        <v>100</v>
      </c>
      <c r="G798" s="2">
        <f t="shared" si="16"/>
        <v>0</v>
      </c>
      <c r="I798" s="525"/>
      <c r="K798" s="160"/>
    </row>
    <row r="799" spans="1:11">
      <c r="A799" s="44">
        <v>44926</v>
      </c>
      <c r="B799" s="525" t="s">
        <v>14</v>
      </c>
      <c r="C799" s="525" t="s">
        <v>34</v>
      </c>
      <c r="D799" t="s">
        <v>16</v>
      </c>
      <c r="E799" s="160">
        <v>87.9</v>
      </c>
      <c r="G799" s="2">
        <f t="shared" si="16"/>
        <v>87.9</v>
      </c>
      <c r="I799" s="525"/>
      <c r="K799" s="160"/>
    </row>
    <row r="800" spans="1:11">
      <c r="A800" s="44"/>
      <c r="B800" s="525"/>
      <c r="C800" s="525"/>
      <c r="D800" t="s">
        <v>17</v>
      </c>
      <c r="E800" s="160">
        <v>5.7</v>
      </c>
      <c r="G800" s="2">
        <f t="shared" si="16"/>
        <v>93.600000000000009</v>
      </c>
      <c r="I800" s="525"/>
      <c r="K800" s="160"/>
    </row>
    <row r="801" spans="1:11">
      <c r="A801" s="44"/>
      <c r="B801" s="525"/>
      <c r="C801" s="525"/>
      <c r="D801" t="s">
        <v>18</v>
      </c>
      <c r="E801" s="160">
        <v>60</v>
      </c>
      <c r="G801" s="2">
        <f t="shared" si="16"/>
        <v>153.60000000000002</v>
      </c>
      <c r="I801" s="526"/>
      <c r="J801" s="67"/>
      <c r="K801" s="160"/>
    </row>
    <row r="802" spans="1:11">
      <c r="A802" s="44"/>
      <c r="B802" s="525"/>
      <c r="C802" s="525"/>
      <c r="D802" t="s">
        <v>19</v>
      </c>
      <c r="E802" s="160">
        <v>5</v>
      </c>
      <c r="G802" s="2">
        <f t="shared" si="16"/>
        <v>158.60000000000002</v>
      </c>
      <c r="I802" s="525"/>
      <c r="K802" s="160"/>
    </row>
    <row r="803" spans="1:11">
      <c r="B803" s="526"/>
      <c r="C803" s="526"/>
      <c r="D803" s="67" t="s">
        <v>220</v>
      </c>
      <c r="E803" s="160">
        <v>100</v>
      </c>
      <c r="G803" s="2">
        <f t="shared" si="16"/>
        <v>258.60000000000002</v>
      </c>
      <c r="I803" s="526"/>
    </row>
    <row r="804" spans="1:11">
      <c r="A804" s="7">
        <v>45217</v>
      </c>
      <c r="B804" s="526">
        <v>27661</v>
      </c>
      <c r="C804" s="526" t="s">
        <v>34</v>
      </c>
      <c r="D804" t="s">
        <v>16</v>
      </c>
      <c r="E804" s="160"/>
      <c r="F804" s="160">
        <v>87.9</v>
      </c>
      <c r="G804" s="2">
        <f t="shared" si="16"/>
        <v>170.70000000000002</v>
      </c>
      <c r="I804" s="526"/>
    </row>
    <row r="805" spans="1:11">
      <c r="A805" s="7">
        <v>45217</v>
      </c>
      <c r="B805" s="526">
        <v>27661</v>
      </c>
      <c r="C805" s="526" t="s">
        <v>34</v>
      </c>
      <c r="D805" t="s">
        <v>17</v>
      </c>
      <c r="E805" s="160"/>
      <c r="F805" s="160">
        <v>5.7</v>
      </c>
      <c r="G805" s="2">
        <f t="shared" si="16"/>
        <v>165.00000000000003</v>
      </c>
      <c r="I805" s="526"/>
    </row>
    <row r="806" spans="1:11">
      <c r="A806" s="7">
        <v>45217</v>
      </c>
      <c r="B806" s="526">
        <v>27661</v>
      </c>
      <c r="C806" s="526" t="s">
        <v>34</v>
      </c>
      <c r="D806" t="s">
        <v>18</v>
      </c>
      <c r="E806" s="160"/>
      <c r="F806" s="160">
        <v>60</v>
      </c>
      <c r="G806" s="2">
        <f t="shared" si="16"/>
        <v>105.00000000000003</v>
      </c>
      <c r="I806" s="526"/>
    </row>
    <row r="807" spans="1:11">
      <c r="A807" s="7">
        <v>45217</v>
      </c>
      <c r="B807" s="526">
        <v>27661</v>
      </c>
      <c r="C807" s="526" t="s">
        <v>34</v>
      </c>
      <c r="D807" t="s">
        <v>19</v>
      </c>
      <c r="E807" s="160"/>
      <c r="F807" s="160">
        <v>5</v>
      </c>
      <c r="G807" s="2">
        <f t="shared" si="16"/>
        <v>100.00000000000003</v>
      </c>
      <c r="I807" s="526"/>
    </row>
    <row r="808" spans="1:11">
      <c r="A808" s="7">
        <v>45217</v>
      </c>
      <c r="B808" s="526">
        <v>27661</v>
      </c>
      <c r="C808" s="526" t="s">
        <v>34</v>
      </c>
      <c r="D808" s="67" t="s">
        <v>220</v>
      </c>
      <c r="E808" s="160"/>
      <c r="F808" s="160">
        <v>100</v>
      </c>
      <c r="G808" s="24">
        <f t="shared" si="16"/>
        <v>0</v>
      </c>
      <c r="I808" s="526"/>
    </row>
    <row r="809" spans="1:11">
      <c r="A809" s="44">
        <v>44957</v>
      </c>
      <c r="B809" s="525" t="s">
        <v>14</v>
      </c>
      <c r="C809" s="525" t="s">
        <v>15</v>
      </c>
      <c r="D809" t="s">
        <v>16</v>
      </c>
      <c r="E809" s="160">
        <v>79.599999999999994</v>
      </c>
      <c r="G809" s="2">
        <f t="shared" si="16"/>
        <v>79.599999999999994</v>
      </c>
      <c r="I809" s="526"/>
    </row>
    <row r="810" spans="1:11">
      <c r="B810" s="526"/>
      <c r="C810" s="526"/>
      <c r="D810" t="s">
        <v>17</v>
      </c>
      <c r="E810" s="26">
        <v>4.8</v>
      </c>
      <c r="G810" s="2">
        <f t="shared" si="16"/>
        <v>84.399999999999991</v>
      </c>
      <c r="I810" s="526"/>
    </row>
    <row r="811" spans="1:11">
      <c r="B811" s="526"/>
      <c r="C811" s="526"/>
      <c r="D811" t="s">
        <v>18</v>
      </c>
      <c r="E811" s="26">
        <v>60</v>
      </c>
      <c r="G811" s="2">
        <f t="shared" si="16"/>
        <v>144.39999999999998</v>
      </c>
      <c r="I811" s="526"/>
      <c r="J811" s="242"/>
    </row>
    <row r="812" spans="1:11">
      <c r="B812" s="526"/>
      <c r="C812" s="526"/>
      <c r="D812" t="s">
        <v>19</v>
      </c>
      <c r="E812" s="26">
        <v>5</v>
      </c>
      <c r="G812" s="2">
        <f t="shared" si="16"/>
        <v>149.39999999999998</v>
      </c>
    </row>
    <row r="813" spans="1:11">
      <c r="B813" s="526"/>
      <c r="C813" s="526"/>
      <c r="D813" s="242" t="s">
        <v>220</v>
      </c>
      <c r="E813" s="26">
        <v>100</v>
      </c>
      <c r="G813" s="2">
        <f t="shared" si="16"/>
        <v>249.39999999999998</v>
      </c>
    </row>
    <row r="814" spans="1:11">
      <c r="A814" s="7">
        <v>45217</v>
      </c>
      <c r="B814" s="526">
        <v>27661</v>
      </c>
      <c r="C814" s="526" t="s">
        <v>15</v>
      </c>
      <c r="D814" t="s">
        <v>16</v>
      </c>
      <c r="F814" s="2">
        <v>41.7</v>
      </c>
      <c r="G814" s="2">
        <f t="shared" si="16"/>
        <v>207.7</v>
      </c>
    </row>
    <row r="815" spans="1:11">
      <c r="A815" s="7">
        <v>45281</v>
      </c>
      <c r="B815" s="526">
        <v>28032</v>
      </c>
      <c r="C815" s="526" t="s">
        <v>15</v>
      </c>
      <c r="D815" t="s">
        <v>16</v>
      </c>
      <c r="F815" s="160">
        <v>37.9</v>
      </c>
      <c r="G815" s="2">
        <f t="shared" si="16"/>
        <v>169.79999999999998</v>
      </c>
    </row>
    <row r="816" spans="1:11">
      <c r="A816" s="7">
        <v>45281</v>
      </c>
      <c r="B816" s="526">
        <v>28032</v>
      </c>
      <c r="C816" s="526" t="s">
        <v>15</v>
      </c>
      <c r="D816" t="s">
        <v>17</v>
      </c>
      <c r="F816" s="26">
        <v>4.8</v>
      </c>
      <c r="G816" s="2">
        <f t="shared" si="16"/>
        <v>164.99999999999997</v>
      </c>
    </row>
    <row r="817" spans="1:9">
      <c r="A817" s="7">
        <v>45281</v>
      </c>
      <c r="B817" s="526">
        <v>28032</v>
      </c>
      <c r="C817" s="526" t="s">
        <v>15</v>
      </c>
      <c r="D817" t="s">
        <v>18</v>
      </c>
      <c r="F817" s="26">
        <v>60</v>
      </c>
      <c r="G817" s="2">
        <f t="shared" si="16"/>
        <v>104.99999999999997</v>
      </c>
    </row>
    <row r="818" spans="1:9">
      <c r="A818" s="7">
        <v>45281</v>
      </c>
      <c r="B818" s="526">
        <v>28032</v>
      </c>
      <c r="C818" s="526" t="s">
        <v>15</v>
      </c>
      <c r="D818" t="s">
        <v>19</v>
      </c>
      <c r="F818" s="26">
        <v>5</v>
      </c>
      <c r="G818" s="2">
        <f t="shared" si="16"/>
        <v>99.999999999999972</v>
      </c>
    </row>
    <row r="819" spans="1:9">
      <c r="A819" s="7">
        <v>45281</v>
      </c>
      <c r="B819" s="526">
        <v>28032</v>
      </c>
      <c r="C819" s="526" t="s">
        <v>15</v>
      </c>
      <c r="D819" s="242" t="s">
        <v>220</v>
      </c>
      <c r="F819" s="26">
        <v>100</v>
      </c>
      <c r="G819" s="2">
        <f t="shared" si="16"/>
        <v>0</v>
      </c>
    </row>
    <row r="820" spans="1:9">
      <c r="A820" s="44">
        <v>44985</v>
      </c>
      <c r="B820" s="525" t="s">
        <v>14</v>
      </c>
      <c r="C820" s="525" t="s">
        <v>20</v>
      </c>
      <c r="D820" t="s">
        <v>16</v>
      </c>
      <c r="E820" s="26">
        <v>86.8</v>
      </c>
      <c r="G820" s="2">
        <f t="shared" si="16"/>
        <v>86.8</v>
      </c>
      <c r="I820" s="37"/>
    </row>
    <row r="821" spans="1:9">
      <c r="B821" s="526"/>
      <c r="C821" s="526"/>
      <c r="D821" t="s">
        <v>17</v>
      </c>
      <c r="E821" s="26">
        <v>1.2</v>
      </c>
      <c r="G821" s="2">
        <f t="shared" si="16"/>
        <v>88</v>
      </c>
    </row>
    <row r="822" spans="1:9">
      <c r="B822" s="526"/>
      <c r="C822" s="526"/>
      <c r="D822" t="s">
        <v>18</v>
      </c>
      <c r="E822" s="26">
        <v>56</v>
      </c>
      <c r="G822" s="2">
        <f t="shared" si="16"/>
        <v>144</v>
      </c>
    </row>
    <row r="823" spans="1:9">
      <c r="B823" s="526"/>
      <c r="C823" s="526"/>
      <c r="D823" t="s">
        <v>19</v>
      </c>
      <c r="E823" s="26">
        <v>5</v>
      </c>
      <c r="G823" s="2">
        <f t="shared" si="16"/>
        <v>149</v>
      </c>
    </row>
    <row r="824" spans="1:9">
      <c r="B824" s="526"/>
      <c r="C824" s="526"/>
      <c r="D824" s="242" t="s">
        <v>220</v>
      </c>
      <c r="E824" s="26">
        <v>100</v>
      </c>
      <c r="G824" s="2">
        <f t="shared" si="16"/>
        <v>249</v>
      </c>
    </row>
    <row r="825" spans="1:9">
      <c r="A825" s="7">
        <v>45281</v>
      </c>
      <c r="B825" s="526">
        <v>28032</v>
      </c>
      <c r="C825" s="526" t="s">
        <v>20</v>
      </c>
      <c r="D825" t="s">
        <v>16</v>
      </c>
      <c r="F825" s="26">
        <v>86.8</v>
      </c>
      <c r="G825" s="2">
        <f t="shared" si="16"/>
        <v>162.19999999999999</v>
      </c>
    </row>
    <row r="826" spans="1:9">
      <c r="A826" s="7">
        <v>45281</v>
      </c>
      <c r="B826" s="526">
        <v>28032</v>
      </c>
      <c r="C826" s="526" t="s">
        <v>20</v>
      </c>
      <c r="D826" t="s">
        <v>17</v>
      </c>
      <c r="F826" s="26">
        <v>1.2</v>
      </c>
      <c r="G826" s="2">
        <f t="shared" si="16"/>
        <v>161</v>
      </c>
    </row>
    <row r="827" spans="1:9">
      <c r="A827" s="7">
        <v>45281</v>
      </c>
      <c r="B827" s="526">
        <v>28032</v>
      </c>
      <c r="C827" s="526" t="s">
        <v>20</v>
      </c>
      <c r="D827" t="s">
        <v>18</v>
      </c>
      <c r="F827" s="26">
        <v>56</v>
      </c>
      <c r="G827" s="2">
        <f t="shared" si="16"/>
        <v>105</v>
      </c>
    </row>
    <row r="828" spans="1:9">
      <c r="A828" s="7">
        <v>45281</v>
      </c>
      <c r="B828" s="526">
        <v>28032</v>
      </c>
      <c r="C828" s="526" t="s">
        <v>20</v>
      </c>
      <c r="D828" t="s">
        <v>19</v>
      </c>
      <c r="F828" s="26">
        <v>5</v>
      </c>
      <c r="G828" s="2">
        <f t="shared" si="16"/>
        <v>100</v>
      </c>
    </row>
    <row r="829" spans="1:9">
      <c r="A829" s="7">
        <v>45281</v>
      </c>
      <c r="B829" s="526">
        <v>28032</v>
      </c>
      <c r="C829" s="526" t="s">
        <v>20</v>
      </c>
      <c r="D829" s="242" t="s">
        <v>220</v>
      </c>
      <c r="F829" s="26">
        <v>100</v>
      </c>
      <c r="G829" s="2">
        <f t="shared" si="16"/>
        <v>0</v>
      </c>
    </row>
    <row r="830" spans="1:9">
      <c r="A830" s="88">
        <v>45016</v>
      </c>
      <c r="B830" s="525" t="s">
        <v>14</v>
      </c>
      <c r="C830" s="525" t="s">
        <v>23</v>
      </c>
      <c r="D830" t="s">
        <v>16</v>
      </c>
      <c r="E830" s="241">
        <v>86</v>
      </c>
      <c r="G830" s="2">
        <f t="shared" si="16"/>
        <v>86</v>
      </c>
    </row>
    <row r="831" spans="1:9">
      <c r="A831" s="86"/>
      <c r="B831" s="526"/>
      <c r="C831" s="526"/>
      <c r="D831" t="s">
        <v>17</v>
      </c>
      <c r="E831" s="241">
        <v>1.3</v>
      </c>
      <c r="G831" s="2">
        <f t="shared" si="16"/>
        <v>87.3</v>
      </c>
    </row>
    <row r="832" spans="1:9">
      <c r="A832" s="86"/>
      <c r="B832" s="526"/>
      <c r="C832" s="526"/>
      <c r="D832" t="s">
        <v>18</v>
      </c>
      <c r="E832" s="241">
        <v>60</v>
      </c>
      <c r="G832" s="2">
        <f t="shared" si="16"/>
        <v>147.30000000000001</v>
      </c>
    </row>
    <row r="833" spans="1:7">
      <c r="A833" s="86"/>
      <c r="B833" s="526"/>
      <c r="C833" s="526"/>
      <c r="D833" t="s">
        <v>19</v>
      </c>
      <c r="E833" s="241">
        <v>5</v>
      </c>
      <c r="G833" s="2">
        <f t="shared" si="16"/>
        <v>152.30000000000001</v>
      </c>
    </row>
    <row r="834" spans="1:7">
      <c r="A834" s="86"/>
      <c r="B834" s="526"/>
      <c r="C834" s="526"/>
      <c r="D834" s="242" t="s">
        <v>220</v>
      </c>
      <c r="E834" s="26">
        <v>100</v>
      </c>
      <c r="G834" s="2">
        <f t="shared" si="16"/>
        <v>252.3</v>
      </c>
    </row>
    <row r="835" spans="1:7">
      <c r="A835" s="7">
        <v>45281</v>
      </c>
      <c r="B835" s="526">
        <v>28032</v>
      </c>
      <c r="C835" s="526" t="s">
        <v>23</v>
      </c>
      <c r="D835" t="s">
        <v>16</v>
      </c>
      <c r="F835" s="241">
        <v>86</v>
      </c>
      <c r="G835" s="2">
        <f t="shared" si="16"/>
        <v>166.3</v>
      </c>
    </row>
    <row r="836" spans="1:7">
      <c r="A836" s="7">
        <v>45281</v>
      </c>
      <c r="B836" s="526">
        <v>28032</v>
      </c>
      <c r="C836" s="526" t="s">
        <v>23</v>
      </c>
      <c r="D836" t="s">
        <v>17</v>
      </c>
      <c r="F836" s="241">
        <v>1.3</v>
      </c>
      <c r="G836" s="2">
        <f t="shared" si="16"/>
        <v>165</v>
      </c>
    </row>
    <row r="837" spans="1:7">
      <c r="A837" s="7">
        <v>45281</v>
      </c>
      <c r="B837" s="526">
        <v>28032</v>
      </c>
      <c r="C837" s="526" t="s">
        <v>23</v>
      </c>
      <c r="D837" t="s">
        <v>18</v>
      </c>
      <c r="F837" s="241">
        <v>60</v>
      </c>
      <c r="G837" s="2">
        <f t="shared" si="16"/>
        <v>105</v>
      </c>
    </row>
    <row r="838" spans="1:7">
      <c r="A838" s="7">
        <v>45281</v>
      </c>
      <c r="B838" s="526">
        <v>28032</v>
      </c>
      <c r="C838" s="526" t="s">
        <v>23</v>
      </c>
      <c r="D838" t="s">
        <v>19</v>
      </c>
      <c r="F838" s="241">
        <v>5</v>
      </c>
      <c r="G838" s="2">
        <f t="shared" si="16"/>
        <v>100</v>
      </c>
    </row>
    <row r="839" spans="1:7">
      <c r="A839" s="7">
        <v>45281</v>
      </c>
      <c r="B839" s="526">
        <v>28032</v>
      </c>
      <c r="C839" s="526" t="s">
        <v>23</v>
      </c>
      <c r="D839" s="242" t="s">
        <v>220</v>
      </c>
      <c r="F839" s="26">
        <v>100</v>
      </c>
      <c r="G839" s="2">
        <f t="shared" ref="G839:G906" si="17">+G838+E839-F839</f>
        <v>0</v>
      </c>
    </row>
    <row r="840" spans="1:7">
      <c r="A840" s="88">
        <v>45046</v>
      </c>
      <c r="B840" s="525" t="s">
        <v>14</v>
      </c>
      <c r="C840" s="525" t="s">
        <v>24</v>
      </c>
      <c r="D840" t="s">
        <v>16</v>
      </c>
      <c r="E840" s="240">
        <v>90</v>
      </c>
      <c r="G840" s="2">
        <f t="shared" si="17"/>
        <v>90</v>
      </c>
    </row>
    <row r="841" spans="1:7">
      <c r="A841" s="86"/>
      <c r="B841" s="526"/>
      <c r="C841" s="526"/>
      <c r="D841" t="s">
        <v>17</v>
      </c>
      <c r="E841" s="240">
        <v>1.5</v>
      </c>
      <c r="G841" s="2">
        <f t="shared" si="17"/>
        <v>91.5</v>
      </c>
    </row>
    <row r="842" spans="1:7">
      <c r="A842" s="86"/>
      <c r="B842" s="526"/>
      <c r="C842" s="526"/>
      <c r="D842" t="s">
        <v>18</v>
      </c>
      <c r="E842" s="240">
        <v>60</v>
      </c>
      <c r="G842" s="2">
        <f t="shared" si="17"/>
        <v>151.5</v>
      </c>
    </row>
    <row r="843" spans="1:7">
      <c r="A843" s="86"/>
      <c r="B843" s="526"/>
      <c r="C843" s="526"/>
      <c r="D843" t="s">
        <v>19</v>
      </c>
      <c r="E843" s="240">
        <v>5</v>
      </c>
      <c r="G843" s="2">
        <f t="shared" si="17"/>
        <v>156.5</v>
      </c>
    </row>
    <row r="844" spans="1:7">
      <c r="A844" s="86"/>
      <c r="B844" s="526"/>
      <c r="C844" s="526"/>
      <c r="D844" s="242" t="s">
        <v>479</v>
      </c>
      <c r="E844" s="26">
        <v>100</v>
      </c>
      <c r="G844" s="2">
        <f t="shared" si="17"/>
        <v>256.5</v>
      </c>
    </row>
    <row r="845" spans="1:7">
      <c r="A845" s="86">
        <v>45281</v>
      </c>
      <c r="B845" s="526">
        <v>28033</v>
      </c>
      <c r="C845" s="526" t="s">
        <v>24</v>
      </c>
      <c r="D845" t="s">
        <v>16</v>
      </c>
      <c r="F845" s="240">
        <v>90</v>
      </c>
      <c r="G845" s="2">
        <f t="shared" si="17"/>
        <v>166.5</v>
      </c>
    </row>
    <row r="846" spans="1:7">
      <c r="A846" s="86">
        <v>45281</v>
      </c>
      <c r="B846" s="526">
        <v>28033</v>
      </c>
      <c r="C846" s="526" t="s">
        <v>24</v>
      </c>
      <c r="D846" t="s">
        <v>17</v>
      </c>
      <c r="F846" s="240">
        <v>1.5</v>
      </c>
      <c r="G846" s="2">
        <f t="shared" si="17"/>
        <v>165</v>
      </c>
    </row>
    <row r="847" spans="1:7">
      <c r="A847" s="86">
        <v>45281</v>
      </c>
      <c r="B847" s="526">
        <v>28033</v>
      </c>
      <c r="C847" s="526" t="s">
        <v>24</v>
      </c>
      <c r="D847" t="s">
        <v>18</v>
      </c>
      <c r="F847" s="240">
        <v>60</v>
      </c>
      <c r="G847" s="2">
        <f t="shared" si="17"/>
        <v>105</v>
      </c>
    </row>
    <row r="848" spans="1:7">
      <c r="A848" s="86">
        <v>45281</v>
      </c>
      <c r="B848" s="526">
        <v>28033</v>
      </c>
      <c r="C848" s="526" t="s">
        <v>24</v>
      </c>
      <c r="D848" t="s">
        <v>19</v>
      </c>
      <c r="F848" s="240">
        <v>5</v>
      </c>
      <c r="G848" s="2">
        <f t="shared" si="17"/>
        <v>100</v>
      </c>
    </row>
    <row r="849" spans="1:12">
      <c r="A849" s="86">
        <v>45281</v>
      </c>
      <c r="B849" s="526">
        <v>28033</v>
      </c>
      <c r="C849" s="526" t="s">
        <v>24</v>
      </c>
      <c r="D849" s="242" t="s">
        <v>479</v>
      </c>
      <c r="F849" s="26">
        <v>100</v>
      </c>
      <c r="G849" s="2">
        <f t="shared" si="17"/>
        <v>0</v>
      </c>
    </row>
    <row r="850" spans="1:12">
      <c r="A850" s="44">
        <v>45077</v>
      </c>
      <c r="B850" s="525" t="s">
        <v>14</v>
      </c>
      <c r="C850" s="525" t="s">
        <v>25</v>
      </c>
      <c r="D850" t="s">
        <v>16</v>
      </c>
      <c r="E850" s="26">
        <v>83.2</v>
      </c>
      <c r="G850" s="2">
        <f t="shared" si="17"/>
        <v>83.2</v>
      </c>
    </row>
    <row r="851" spans="1:12">
      <c r="B851" s="526"/>
      <c r="C851" s="526"/>
      <c r="D851" t="s">
        <v>17</v>
      </c>
      <c r="E851" s="26">
        <v>2.1</v>
      </c>
      <c r="G851" s="2">
        <f t="shared" si="17"/>
        <v>85.3</v>
      </c>
    </row>
    <row r="852" spans="1:12">
      <c r="B852" s="526"/>
      <c r="C852" s="526"/>
      <c r="D852" t="s">
        <v>18</v>
      </c>
      <c r="E852" s="26">
        <v>60</v>
      </c>
      <c r="G852" s="2">
        <f t="shared" si="17"/>
        <v>145.30000000000001</v>
      </c>
      <c r="L852" s="79"/>
    </row>
    <row r="853" spans="1:12">
      <c r="B853" s="526"/>
      <c r="C853" s="526"/>
      <c r="D853" t="s">
        <v>19</v>
      </c>
      <c r="E853" s="26">
        <v>5</v>
      </c>
      <c r="G853" s="2">
        <f t="shared" si="17"/>
        <v>150.30000000000001</v>
      </c>
      <c r="I853" s="525"/>
      <c r="J853" s="67"/>
      <c r="L853" s="295"/>
    </row>
    <row r="854" spans="1:12">
      <c r="B854" s="526"/>
      <c r="C854" s="526"/>
      <c r="D854" s="242" t="s">
        <v>479</v>
      </c>
      <c r="E854" s="26">
        <v>100</v>
      </c>
      <c r="G854" s="2">
        <f t="shared" si="17"/>
        <v>250.3</v>
      </c>
      <c r="I854" s="525"/>
      <c r="L854" s="160"/>
    </row>
    <row r="855" spans="1:12">
      <c r="A855" s="86">
        <v>45281</v>
      </c>
      <c r="B855" s="526">
        <v>28033</v>
      </c>
      <c r="C855" s="526" t="s">
        <v>25</v>
      </c>
      <c r="D855" t="s">
        <v>16</v>
      </c>
      <c r="F855" s="26">
        <v>83.2</v>
      </c>
      <c r="G855" s="2">
        <f t="shared" si="17"/>
        <v>167.10000000000002</v>
      </c>
      <c r="I855" s="525"/>
      <c r="L855" s="160"/>
    </row>
    <row r="856" spans="1:12">
      <c r="A856" s="86">
        <v>45281</v>
      </c>
      <c r="B856" s="526">
        <v>28033</v>
      </c>
      <c r="C856" s="526" t="s">
        <v>25</v>
      </c>
      <c r="D856" t="s">
        <v>17</v>
      </c>
      <c r="F856" s="26">
        <v>2.1</v>
      </c>
      <c r="G856" s="2">
        <f t="shared" si="17"/>
        <v>165.00000000000003</v>
      </c>
      <c r="I856" s="525"/>
      <c r="L856" s="160"/>
    </row>
    <row r="857" spans="1:12">
      <c r="A857" s="86">
        <v>45281</v>
      </c>
      <c r="B857" s="526">
        <v>28033</v>
      </c>
      <c r="C857" s="526" t="s">
        <v>25</v>
      </c>
      <c r="D857" t="s">
        <v>18</v>
      </c>
      <c r="F857" s="26">
        <v>60</v>
      </c>
      <c r="G857" s="2">
        <f t="shared" si="17"/>
        <v>105.00000000000003</v>
      </c>
      <c r="I857" s="525"/>
      <c r="L857" s="160"/>
    </row>
    <row r="858" spans="1:12">
      <c r="A858" s="86">
        <v>45281</v>
      </c>
      <c r="B858" s="526">
        <v>28033</v>
      </c>
      <c r="C858" s="526" t="s">
        <v>25</v>
      </c>
      <c r="D858" t="s">
        <v>19</v>
      </c>
      <c r="F858" s="26">
        <v>5</v>
      </c>
      <c r="G858" s="2">
        <f t="shared" si="17"/>
        <v>100.00000000000003</v>
      </c>
      <c r="I858" s="525"/>
      <c r="L858" s="160"/>
    </row>
    <row r="859" spans="1:12">
      <c r="A859" s="86">
        <v>45281</v>
      </c>
      <c r="B859" s="526">
        <v>28033</v>
      </c>
      <c r="C859" s="526" t="s">
        <v>25</v>
      </c>
      <c r="D859" s="242" t="s">
        <v>479</v>
      </c>
      <c r="F859" s="26">
        <v>100</v>
      </c>
      <c r="G859" s="2">
        <f t="shared" si="17"/>
        <v>0</v>
      </c>
      <c r="I859" s="525"/>
      <c r="L859" s="160"/>
    </row>
    <row r="860" spans="1:12">
      <c r="A860" s="88">
        <v>45107</v>
      </c>
      <c r="B860" s="525" t="s">
        <v>14</v>
      </c>
      <c r="C860" s="525" t="s">
        <v>26</v>
      </c>
      <c r="D860" t="s">
        <v>16</v>
      </c>
      <c r="E860" s="240">
        <v>84.8</v>
      </c>
      <c r="G860" s="2">
        <f t="shared" si="17"/>
        <v>84.8</v>
      </c>
      <c r="L860" s="160"/>
    </row>
    <row r="861" spans="1:12">
      <c r="A861" s="86"/>
      <c r="B861" s="526"/>
      <c r="C861" s="526"/>
      <c r="D861" t="s">
        <v>17</v>
      </c>
      <c r="E861" s="240">
        <v>2</v>
      </c>
      <c r="G861" s="2">
        <f t="shared" si="17"/>
        <v>86.8</v>
      </c>
      <c r="J861" s="67"/>
      <c r="L861" s="160"/>
    </row>
    <row r="862" spans="1:12">
      <c r="A862" s="86"/>
      <c r="B862" s="526"/>
      <c r="C862" s="526"/>
      <c r="D862" t="s">
        <v>18</v>
      </c>
      <c r="E862" s="240">
        <v>60</v>
      </c>
      <c r="G862" s="2">
        <f t="shared" si="17"/>
        <v>146.80000000000001</v>
      </c>
      <c r="L862" s="26"/>
    </row>
    <row r="863" spans="1:12">
      <c r="A863" s="86"/>
      <c r="B863" s="526"/>
      <c r="C863" s="526"/>
      <c r="D863" t="s">
        <v>19</v>
      </c>
      <c r="E863" s="240">
        <v>5</v>
      </c>
      <c r="G863" s="2">
        <f t="shared" si="17"/>
        <v>151.80000000000001</v>
      </c>
      <c r="L863" s="26"/>
    </row>
    <row r="864" spans="1:12">
      <c r="A864" s="86"/>
      <c r="B864" s="526"/>
      <c r="C864" s="526"/>
      <c r="D864" s="242" t="s">
        <v>479</v>
      </c>
      <c r="E864" s="26">
        <v>100</v>
      </c>
      <c r="G864" s="2">
        <f t="shared" si="17"/>
        <v>251.8</v>
      </c>
      <c r="L864" s="160"/>
    </row>
    <row r="865" spans="1:12">
      <c r="A865" s="86">
        <v>45281</v>
      </c>
      <c r="B865" s="526">
        <v>28033</v>
      </c>
      <c r="C865" s="526" t="s">
        <v>26</v>
      </c>
      <c r="D865" t="s">
        <v>16</v>
      </c>
      <c r="F865" s="240">
        <v>84.8</v>
      </c>
      <c r="G865" s="2">
        <f t="shared" si="17"/>
        <v>167</v>
      </c>
      <c r="L865" s="160"/>
    </row>
    <row r="866" spans="1:12">
      <c r="A866" s="86">
        <v>45281</v>
      </c>
      <c r="B866" s="526">
        <v>28033</v>
      </c>
      <c r="C866" s="526" t="s">
        <v>26</v>
      </c>
      <c r="D866" t="s">
        <v>17</v>
      </c>
      <c r="F866" s="240">
        <v>2</v>
      </c>
      <c r="G866" s="2">
        <f t="shared" si="17"/>
        <v>165</v>
      </c>
      <c r="L866" s="160"/>
    </row>
    <row r="867" spans="1:12">
      <c r="A867" s="86">
        <v>45281</v>
      </c>
      <c r="B867" s="526">
        <v>28033</v>
      </c>
      <c r="C867" s="526" t="s">
        <v>26</v>
      </c>
      <c r="D867" t="s">
        <v>18</v>
      </c>
      <c r="F867" s="240">
        <v>60</v>
      </c>
      <c r="G867" s="2">
        <f t="shared" si="17"/>
        <v>105</v>
      </c>
      <c r="L867" s="160"/>
    </row>
    <row r="868" spans="1:12">
      <c r="A868" s="86">
        <v>45281</v>
      </c>
      <c r="B868" s="526">
        <v>28033</v>
      </c>
      <c r="C868" s="526" t="s">
        <v>26</v>
      </c>
      <c r="D868" t="s">
        <v>19</v>
      </c>
      <c r="F868" s="240">
        <v>5</v>
      </c>
      <c r="G868" s="2">
        <f t="shared" si="17"/>
        <v>100</v>
      </c>
      <c r="L868" s="160"/>
    </row>
    <row r="869" spans="1:12">
      <c r="A869" s="86">
        <v>45281</v>
      </c>
      <c r="B869" s="526">
        <v>28033</v>
      </c>
      <c r="C869" s="526" t="s">
        <v>26</v>
      </c>
      <c r="D869" s="242" t="s">
        <v>479</v>
      </c>
      <c r="F869" s="26">
        <v>100</v>
      </c>
      <c r="G869" s="2">
        <f t="shared" si="17"/>
        <v>0</v>
      </c>
      <c r="L869" s="160"/>
    </row>
    <row r="870" spans="1:12">
      <c r="A870" s="88">
        <v>45138</v>
      </c>
      <c r="B870" s="525" t="s">
        <v>14</v>
      </c>
      <c r="C870" s="525" t="s">
        <v>27</v>
      </c>
      <c r="D870" t="s">
        <v>16</v>
      </c>
      <c r="E870" s="240">
        <v>79.8</v>
      </c>
      <c r="G870" s="2">
        <f t="shared" si="17"/>
        <v>79.8</v>
      </c>
      <c r="L870" s="160"/>
    </row>
    <row r="871" spans="1:12">
      <c r="A871" s="86"/>
      <c r="B871" s="526"/>
      <c r="C871" s="526"/>
      <c r="D871" t="s">
        <v>17</v>
      </c>
      <c r="E871" s="240">
        <v>2</v>
      </c>
      <c r="G871" s="2">
        <f t="shared" si="17"/>
        <v>81.8</v>
      </c>
      <c r="L871" s="160"/>
    </row>
    <row r="872" spans="1:12">
      <c r="A872" s="86"/>
      <c r="B872" s="526"/>
      <c r="C872" s="526"/>
      <c r="D872" t="s">
        <v>18</v>
      </c>
      <c r="E872" s="240">
        <v>60</v>
      </c>
      <c r="G872" s="2">
        <f t="shared" si="17"/>
        <v>141.80000000000001</v>
      </c>
      <c r="L872" s="79"/>
    </row>
    <row r="873" spans="1:12">
      <c r="A873" s="86"/>
      <c r="B873" s="526"/>
      <c r="C873" s="526"/>
      <c r="D873" t="s">
        <v>19</v>
      </c>
      <c r="E873" s="240">
        <v>5</v>
      </c>
      <c r="G873" s="2">
        <f t="shared" si="17"/>
        <v>146.80000000000001</v>
      </c>
      <c r="L873" s="79"/>
    </row>
    <row r="874" spans="1:12">
      <c r="B874" s="526"/>
      <c r="C874" s="526"/>
      <c r="D874" s="242" t="s">
        <v>479</v>
      </c>
      <c r="E874" s="26">
        <v>100</v>
      </c>
      <c r="G874" s="2">
        <f t="shared" si="17"/>
        <v>246.8</v>
      </c>
      <c r="I874" s="525"/>
      <c r="L874" s="26"/>
    </row>
    <row r="875" spans="1:12">
      <c r="B875" s="526"/>
      <c r="C875" s="526"/>
      <c r="D875" s="242" t="s">
        <v>136</v>
      </c>
      <c r="E875" s="26">
        <v>102.5</v>
      </c>
      <c r="G875" s="2">
        <f t="shared" si="17"/>
        <v>349.3</v>
      </c>
      <c r="I875" s="525"/>
      <c r="L875" s="26"/>
    </row>
    <row r="876" spans="1:12">
      <c r="B876" s="526"/>
      <c r="C876" s="526"/>
      <c r="D876" s="242" t="s">
        <v>137</v>
      </c>
      <c r="E876" s="26">
        <v>102.5</v>
      </c>
      <c r="G876" s="2">
        <f t="shared" si="17"/>
        <v>451.8</v>
      </c>
      <c r="I876" s="525"/>
      <c r="L876" s="26"/>
    </row>
    <row r="877" spans="1:12">
      <c r="A877" s="7">
        <v>45281</v>
      </c>
      <c r="B877" s="526">
        <v>28034</v>
      </c>
      <c r="C877" s="526" t="s">
        <v>27</v>
      </c>
      <c r="D877" t="s">
        <v>16</v>
      </c>
      <c r="F877" s="240">
        <v>79.8</v>
      </c>
      <c r="G877" s="2">
        <f t="shared" si="17"/>
        <v>372</v>
      </c>
      <c r="I877" s="525"/>
      <c r="L877" s="26"/>
    </row>
    <row r="878" spans="1:12">
      <c r="A878" s="7">
        <v>45281</v>
      </c>
      <c r="B878" s="526">
        <v>28034</v>
      </c>
      <c r="C878" s="526" t="s">
        <v>27</v>
      </c>
      <c r="D878" t="s">
        <v>17</v>
      </c>
      <c r="F878" s="240">
        <v>2</v>
      </c>
      <c r="G878" s="2">
        <f t="shared" si="17"/>
        <v>370</v>
      </c>
      <c r="I878" s="525"/>
      <c r="L878" s="26"/>
    </row>
    <row r="879" spans="1:12">
      <c r="A879" s="7">
        <v>45281</v>
      </c>
      <c r="B879" s="526">
        <v>28034</v>
      </c>
      <c r="C879" s="526" t="s">
        <v>27</v>
      </c>
      <c r="D879" t="s">
        <v>18</v>
      </c>
      <c r="F879" s="240">
        <v>60</v>
      </c>
      <c r="G879" s="2">
        <f t="shared" si="17"/>
        <v>310</v>
      </c>
      <c r="I879" s="525"/>
      <c r="L879" s="26"/>
    </row>
    <row r="880" spans="1:12">
      <c r="A880" s="7">
        <v>45281</v>
      </c>
      <c r="B880" s="526">
        <v>28034</v>
      </c>
      <c r="C880" s="526" t="s">
        <v>27</v>
      </c>
      <c r="D880" t="s">
        <v>19</v>
      </c>
      <c r="F880" s="240">
        <v>5</v>
      </c>
      <c r="G880" s="2">
        <f t="shared" si="17"/>
        <v>305</v>
      </c>
      <c r="I880" s="525"/>
      <c r="L880" s="26"/>
    </row>
    <row r="881" spans="1:12">
      <c r="A881" s="7">
        <v>45281</v>
      </c>
      <c r="B881" s="526">
        <v>28034</v>
      </c>
      <c r="C881" s="526" t="s">
        <v>27</v>
      </c>
      <c r="D881" s="242" t="s">
        <v>479</v>
      </c>
      <c r="F881" s="26">
        <v>100</v>
      </c>
      <c r="G881" s="2">
        <f t="shared" si="17"/>
        <v>205</v>
      </c>
      <c r="I881" s="525"/>
      <c r="L881" s="26"/>
    </row>
    <row r="882" spans="1:12">
      <c r="B882" s="526" t="s">
        <v>12</v>
      </c>
      <c r="C882" s="526"/>
      <c r="D882" s="242" t="s">
        <v>136</v>
      </c>
      <c r="E882" s="160"/>
      <c r="F882" s="160">
        <v>51.2</v>
      </c>
      <c r="G882" s="2">
        <f t="shared" si="17"/>
        <v>153.80000000000001</v>
      </c>
      <c r="I882" s="525"/>
      <c r="L882" s="26"/>
    </row>
    <row r="883" spans="1:12">
      <c r="B883" s="526" t="s">
        <v>12</v>
      </c>
      <c r="C883" s="526"/>
      <c r="D883" s="242" t="s">
        <v>137</v>
      </c>
      <c r="E883" s="160"/>
      <c r="F883" s="160">
        <v>51.2</v>
      </c>
      <c r="G883" s="2">
        <f t="shared" si="17"/>
        <v>102.60000000000001</v>
      </c>
      <c r="I883" s="525"/>
      <c r="L883" s="26"/>
    </row>
    <row r="884" spans="1:12">
      <c r="A884" s="7">
        <v>45357</v>
      </c>
      <c r="B884" s="526">
        <v>28473</v>
      </c>
      <c r="C884" s="526" t="s">
        <v>28</v>
      </c>
      <c r="D884" s="242" t="s">
        <v>136</v>
      </c>
      <c r="E884" s="160"/>
      <c r="F884" s="160">
        <v>51.3</v>
      </c>
      <c r="G884" s="2">
        <f t="shared" si="17"/>
        <v>51.300000000000011</v>
      </c>
      <c r="I884" s="525"/>
      <c r="L884" s="26"/>
    </row>
    <row r="885" spans="1:12">
      <c r="A885" s="7">
        <v>45357</v>
      </c>
      <c r="B885" s="526">
        <v>28473</v>
      </c>
      <c r="C885" s="526" t="s">
        <v>28</v>
      </c>
      <c r="D885" s="242" t="s">
        <v>137</v>
      </c>
      <c r="E885" s="160"/>
      <c r="F885" s="160">
        <v>51.3</v>
      </c>
      <c r="G885" s="2">
        <f t="shared" si="17"/>
        <v>0</v>
      </c>
      <c r="I885" s="525"/>
      <c r="L885" s="26"/>
    </row>
    <row r="886" spans="1:12">
      <c r="A886" s="88">
        <v>45169</v>
      </c>
      <c r="B886" s="525" t="s">
        <v>14</v>
      </c>
      <c r="C886" s="525" t="s">
        <v>28</v>
      </c>
      <c r="D886" t="s">
        <v>16</v>
      </c>
      <c r="E886" s="240">
        <v>76.400000000000006</v>
      </c>
      <c r="G886" s="2">
        <f t="shared" si="17"/>
        <v>76.400000000000006</v>
      </c>
      <c r="I886" s="526"/>
      <c r="L886" s="26"/>
    </row>
    <row r="887" spans="1:12">
      <c r="A887" s="86"/>
      <c r="B887" s="526"/>
      <c r="C887" s="526"/>
      <c r="D887" t="s">
        <v>17</v>
      </c>
      <c r="E887" s="240">
        <v>2.2999999999999998</v>
      </c>
      <c r="G887" s="2">
        <f t="shared" si="17"/>
        <v>78.7</v>
      </c>
      <c r="I887" s="526"/>
      <c r="L887" s="160"/>
    </row>
    <row r="888" spans="1:12">
      <c r="A888" s="86"/>
      <c r="B888" s="526"/>
      <c r="C888" s="526"/>
      <c r="D888" t="s">
        <v>18</v>
      </c>
      <c r="E888" s="240">
        <v>60</v>
      </c>
      <c r="G888" s="2">
        <f t="shared" si="17"/>
        <v>138.69999999999999</v>
      </c>
      <c r="L888" s="160"/>
    </row>
    <row r="889" spans="1:12">
      <c r="A889" s="86"/>
      <c r="B889" s="526"/>
      <c r="C889" s="526"/>
      <c r="D889" t="s">
        <v>19</v>
      </c>
      <c r="E889" s="240">
        <v>5</v>
      </c>
      <c r="G889" s="2">
        <f t="shared" si="17"/>
        <v>143.69999999999999</v>
      </c>
      <c r="L889" s="160"/>
    </row>
    <row r="890" spans="1:12">
      <c r="B890" s="526"/>
      <c r="C890" s="526"/>
      <c r="D890" s="242" t="s">
        <v>479</v>
      </c>
      <c r="E890" s="26">
        <v>100</v>
      </c>
      <c r="G890" s="2">
        <f t="shared" si="17"/>
        <v>243.7</v>
      </c>
      <c r="L890" s="160"/>
    </row>
    <row r="891" spans="1:12">
      <c r="B891" s="526"/>
      <c r="C891" s="526"/>
      <c r="D891" t="s">
        <v>66</v>
      </c>
      <c r="E891" s="26">
        <v>15</v>
      </c>
      <c r="G891" s="2">
        <f t="shared" si="17"/>
        <v>258.7</v>
      </c>
      <c r="L891" s="160"/>
    </row>
    <row r="892" spans="1:12">
      <c r="A892" s="7">
        <v>45281</v>
      </c>
      <c r="B892" s="526">
        <v>28034</v>
      </c>
      <c r="C892" s="526" t="s">
        <v>28</v>
      </c>
      <c r="D892" t="s">
        <v>16</v>
      </c>
      <c r="F892" s="240">
        <v>76.400000000000006</v>
      </c>
      <c r="G892" s="2">
        <f t="shared" si="17"/>
        <v>182.29999999999998</v>
      </c>
      <c r="L892" s="160"/>
    </row>
    <row r="893" spans="1:12">
      <c r="A893" s="7">
        <v>45281</v>
      </c>
      <c r="B893" s="526">
        <v>28034</v>
      </c>
      <c r="C893" s="526" t="s">
        <v>28</v>
      </c>
      <c r="D893" t="s">
        <v>17</v>
      </c>
      <c r="F893" s="240">
        <v>2.2999999999999998</v>
      </c>
      <c r="G893" s="2">
        <f t="shared" si="17"/>
        <v>179.99999999999997</v>
      </c>
      <c r="L893" s="160"/>
    </row>
    <row r="894" spans="1:12">
      <c r="A894" s="7">
        <v>45281</v>
      </c>
      <c r="B894" s="526">
        <v>28034</v>
      </c>
      <c r="C894" s="526" t="s">
        <v>28</v>
      </c>
      <c r="D894" t="s">
        <v>18</v>
      </c>
      <c r="F894" s="240">
        <v>60</v>
      </c>
      <c r="G894" s="2">
        <f t="shared" si="17"/>
        <v>119.99999999999997</v>
      </c>
      <c r="L894" s="160"/>
    </row>
    <row r="895" spans="1:12">
      <c r="A895" s="7">
        <v>45281</v>
      </c>
      <c r="B895" s="526">
        <v>28034</v>
      </c>
      <c r="C895" s="526" t="s">
        <v>28</v>
      </c>
      <c r="D895" t="s">
        <v>19</v>
      </c>
      <c r="F895" s="240">
        <v>5</v>
      </c>
      <c r="G895" s="2">
        <f t="shared" si="17"/>
        <v>114.99999999999997</v>
      </c>
      <c r="L895" s="160"/>
    </row>
    <row r="896" spans="1:12">
      <c r="A896" s="7">
        <v>45281</v>
      </c>
      <c r="B896" s="526">
        <v>28034</v>
      </c>
      <c r="C896" s="526" t="s">
        <v>28</v>
      </c>
      <c r="D896" s="242" t="s">
        <v>479</v>
      </c>
      <c r="F896" s="26">
        <v>100</v>
      </c>
      <c r="G896" s="2">
        <f t="shared" si="17"/>
        <v>14.999999999999972</v>
      </c>
      <c r="L896" s="160"/>
    </row>
    <row r="897" spans="1:12">
      <c r="A897" s="7">
        <v>45281</v>
      </c>
      <c r="B897" s="526">
        <v>28034</v>
      </c>
      <c r="C897" s="526" t="s">
        <v>28</v>
      </c>
      <c r="D897" t="s">
        <v>66</v>
      </c>
      <c r="F897" s="26">
        <v>15</v>
      </c>
      <c r="G897" s="2">
        <f t="shared" si="17"/>
        <v>-2.8421709430404007E-14</v>
      </c>
      <c r="L897" s="160"/>
    </row>
    <row r="898" spans="1:12">
      <c r="A898" s="44">
        <v>45199</v>
      </c>
      <c r="B898" s="525" t="s">
        <v>14</v>
      </c>
      <c r="C898" s="525" t="s">
        <v>53</v>
      </c>
      <c r="D898" t="s">
        <v>16</v>
      </c>
      <c r="E898" s="240">
        <v>76</v>
      </c>
      <c r="G898" s="2">
        <f t="shared" si="17"/>
        <v>75.999999999999972</v>
      </c>
      <c r="L898" s="160"/>
    </row>
    <row r="899" spans="1:12">
      <c r="A899" s="86"/>
      <c r="B899" s="526"/>
      <c r="C899" s="526"/>
      <c r="D899" t="s">
        <v>17</v>
      </c>
      <c r="E899" s="240">
        <v>2</v>
      </c>
      <c r="G899" s="2">
        <f t="shared" si="17"/>
        <v>77.999999999999972</v>
      </c>
      <c r="L899" s="160"/>
    </row>
    <row r="900" spans="1:12">
      <c r="A900" s="86"/>
      <c r="B900" s="526"/>
      <c r="C900" s="526"/>
      <c r="D900" t="s">
        <v>18</v>
      </c>
      <c r="E900" s="240">
        <v>60</v>
      </c>
      <c r="G900" s="2">
        <f t="shared" si="17"/>
        <v>137.99999999999997</v>
      </c>
      <c r="L900" s="160"/>
    </row>
    <row r="901" spans="1:12">
      <c r="A901" s="86"/>
      <c r="B901" s="526"/>
      <c r="C901" s="526"/>
      <c r="D901" t="s">
        <v>19</v>
      </c>
      <c r="E901" s="240">
        <v>5</v>
      </c>
      <c r="G901" s="2">
        <f t="shared" si="17"/>
        <v>142.99999999999997</v>
      </c>
    </row>
    <row r="902" spans="1:12">
      <c r="A902" s="299"/>
      <c r="B902" s="60"/>
      <c r="C902" s="60"/>
      <c r="D902" t="s">
        <v>77</v>
      </c>
      <c r="E902" s="240">
        <v>10</v>
      </c>
      <c r="G902" s="2">
        <f t="shared" si="17"/>
        <v>152.99999999999997</v>
      </c>
    </row>
    <row r="903" spans="1:12">
      <c r="A903" s="299"/>
      <c r="B903" s="60"/>
      <c r="C903" s="60"/>
      <c r="D903" s="242" t="s">
        <v>479</v>
      </c>
      <c r="E903" s="26">
        <v>100</v>
      </c>
      <c r="G903" s="2">
        <f t="shared" si="17"/>
        <v>252.99999999999997</v>
      </c>
    </row>
    <row r="904" spans="1:12">
      <c r="A904" s="7">
        <v>45281</v>
      </c>
      <c r="B904" s="526">
        <v>28034</v>
      </c>
      <c r="C904" s="60" t="s">
        <v>53</v>
      </c>
      <c r="D904" t="s">
        <v>16</v>
      </c>
      <c r="F904" s="240">
        <v>76</v>
      </c>
      <c r="G904" s="2">
        <f t="shared" si="17"/>
        <v>176.99999999999997</v>
      </c>
    </row>
    <row r="905" spans="1:12">
      <c r="A905" s="7">
        <v>45281</v>
      </c>
      <c r="B905" s="526">
        <v>28034</v>
      </c>
      <c r="C905" s="60" t="s">
        <v>53</v>
      </c>
      <c r="D905" t="s">
        <v>17</v>
      </c>
      <c r="F905" s="240">
        <v>2</v>
      </c>
      <c r="G905" s="2">
        <f t="shared" si="17"/>
        <v>174.99999999999997</v>
      </c>
    </row>
    <row r="906" spans="1:12">
      <c r="A906" s="7">
        <v>45281</v>
      </c>
      <c r="B906" s="526">
        <v>28034</v>
      </c>
      <c r="C906" s="60" t="s">
        <v>53</v>
      </c>
      <c r="D906" t="s">
        <v>18</v>
      </c>
      <c r="F906" s="240">
        <v>60</v>
      </c>
      <c r="G906" s="2">
        <f t="shared" si="17"/>
        <v>114.99999999999997</v>
      </c>
    </row>
    <row r="907" spans="1:12">
      <c r="A907" s="7">
        <v>45281</v>
      </c>
      <c r="B907" s="526">
        <v>28034</v>
      </c>
      <c r="C907" s="60" t="s">
        <v>53</v>
      </c>
      <c r="D907" t="s">
        <v>19</v>
      </c>
      <c r="F907" s="240">
        <v>5</v>
      </c>
      <c r="G907" s="2">
        <f t="shared" ref="G907:G973" si="18">+G906+E907-F907</f>
        <v>109.99999999999997</v>
      </c>
    </row>
    <row r="908" spans="1:12">
      <c r="A908" s="7">
        <v>45281</v>
      </c>
      <c r="B908" s="526">
        <v>28034</v>
      </c>
      <c r="C908" s="60" t="s">
        <v>53</v>
      </c>
      <c r="D908" s="242" t="s">
        <v>479</v>
      </c>
      <c r="F908" s="240">
        <v>100</v>
      </c>
      <c r="G908" s="2">
        <f t="shared" si="18"/>
        <v>9.9999999999999716</v>
      </c>
    </row>
    <row r="909" spans="1:12">
      <c r="A909" s="299">
        <v>45281</v>
      </c>
      <c r="B909" s="60">
        <v>28035</v>
      </c>
      <c r="C909" s="60" t="s">
        <v>53</v>
      </c>
      <c r="D909" t="s">
        <v>77</v>
      </c>
      <c r="F909" s="26">
        <v>10</v>
      </c>
      <c r="G909" s="2">
        <f t="shared" si="18"/>
        <v>-2.8421709430404007E-14</v>
      </c>
      <c r="I909" s="526"/>
      <c r="K909" s="160"/>
    </row>
    <row r="910" spans="1:12">
      <c r="A910" s="44">
        <v>45230</v>
      </c>
      <c r="B910" s="525" t="s">
        <v>14</v>
      </c>
      <c r="C910" s="525" t="s">
        <v>30</v>
      </c>
      <c r="D910" t="s">
        <v>16</v>
      </c>
      <c r="E910" s="26">
        <v>73.900000000000006</v>
      </c>
      <c r="G910" s="2">
        <f t="shared" si="18"/>
        <v>73.899999999999977</v>
      </c>
      <c r="I910" s="526"/>
      <c r="K910" s="160"/>
    </row>
    <row r="911" spans="1:12">
      <c r="B911" s="526"/>
      <c r="C911" s="526"/>
      <c r="D911" t="s">
        <v>17</v>
      </c>
      <c r="E911" s="26">
        <v>2</v>
      </c>
      <c r="G911" s="2">
        <f t="shared" si="18"/>
        <v>75.899999999999977</v>
      </c>
    </row>
    <row r="912" spans="1:12">
      <c r="B912" s="526"/>
      <c r="C912" s="526"/>
      <c r="D912" t="s">
        <v>18</v>
      </c>
      <c r="E912" s="240">
        <v>60</v>
      </c>
      <c r="G912" s="2">
        <f t="shared" si="18"/>
        <v>135.89999999999998</v>
      </c>
    </row>
    <row r="913" spans="1:13">
      <c r="B913" s="526"/>
      <c r="C913" s="526"/>
      <c r="D913" t="s">
        <v>19</v>
      </c>
      <c r="E913" s="240">
        <v>5</v>
      </c>
      <c r="G913" s="2">
        <f t="shared" si="18"/>
        <v>140.89999999999998</v>
      </c>
    </row>
    <row r="914" spans="1:13">
      <c r="B914" s="526"/>
      <c r="C914" s="526"/>
      <c r="D914" s="242" t="s">
        <v>479</v>
      </c>
      <c r="E914" s="26">
        <v>100</v>
      </c>
      <c r="G914" s="2">
        <f t="shared" si="18"/>
        <v>240.89999999999998</v>
      </c>
    </row>
    <row r="915" spans="1:13">
      <c r="A915" s="299">
        <v>45281</v>
      </c>
      <c r="B915" s="60">
        <v>28035</v>
      </c>
      <c r="C915" s="526" t="s">
        <v>30</v>
      </c>
      <c r="D915" t="s">
        <v>16</v>
      </c>
      <c r="F915" s="2">
        <v>73.900000000000006</v>
      </c>
      <c r="G915" s="2">
        <f t="shared" si="18"/>
        <v>166.99999999999997</v>
      </c>
    </row>
    <row r="916" spans="1:13">
      <c r="A916" s="7">
        <v>45300</v>
      </c>
      <c r="B916" s="526">
        <v>28121</v>
      </c>
      <c r="C916" s="526" t="s">
        <v>30</v>
      </c>
      <c r="D916" t="s">
        <v>17</v>
      </c>
      <c r="F916" s="26">
        <v>2</v>
      </c>
      <c r="G916" s="2">
        <f t="shared" si="18"/>
        <v>164.99999999999997</v>
      </c>
    </row>
    <row r="917" spans="1:13">
      <c r="A917" s="7">
        <v>45300</v>
      </c>
      <c r="B917" s="526">
        <v>28121</v>
      </c>
      <c r="C917" s="526" t="s">
        <v>30</v>
      </c>
      <c r="D917" t="s">
        <v>18</v>
      </c>
      <c r="F917" s="240">
        <v>60</v>
      </c>
      <c r="G917" s="2">
        <f t="shared" si="18"/>
        <v>104.99999999999997</v>
      </c>
    </row>
    <row r="918" spans="1:13">
      <c r="A918" s="7">
        <v>45300</v>
      </c>
      <c r="B918" s="526">
        <v>28121</v>
      </c>
      <c r="C918" s="526" t="s">
        <v>30</v>
      </c>
      <c r="D918" t="s">
        <v>19</v>
      </c>
      <c r="F918" s="240">
        <v>5</v>
      </c>
      <c r="G918" s="2">
        <f t="shared" si="18"/>
        <v>99.999999999999972</v>
      </c>
    </row>
    <row r="919" spans="1:13">
      <c r="A919" s="7">
        <v>45300</v>
      </c>
      <c r="B919" s="526">
        <v>28121</v>
      </c>
      <c r="C919" s="526" t="s">
        <v>30</v>
      </c>
      <c r="D919" s="242" t="s">
        <v>479</v>
      </c>
      <c r="F919" s="26">
        <v>100</v>
      </c>
      <c r="G919" s="2">
        <f t="shared" si="18"/>
        <v>0</v>
      </c>
    </row>
    <row r="920" spans="1:13">
      <c r="A920" s="88">
        <v>45260</v>
      </c>
      <c r="B920" s="525" t="s">
        <v>14</v>
      </c>
      <c r="C920" s="525" t="s">
        <v>33</v>
      </c>
      <c r="D920" t="s">
        <v>16</v>
      </c>
      <c r="E920" s="26">
        <v>80.3</v>
      </c>
      <c r="G920" s="2">
        <f t="shared" si="18"/>
        <v>80.3</v>
      </c>
    </row>
    <row r="921" spans="1:13">
      <c r="A921"/>
      <c r="B921" s="526"/>
      <c r="C921" s="526"/>
      <c r="D921" t="s">
        <v>17</v>
      </c>
      <c r="E921" s="26">
        <v>5</v>
      </c>
      <c r="G921" s="2">
        <f t="shared" si="18"/>
        <v>85.3</v>
      </c>
      <c r="J921" s="543"/>
      <c r="K921" s="543"/>
      <c r="L921" s="543"/>
    </row>
    <row r="922" spans="1:13">
      <c r="A922"/>
      <c r="B922" s="526"/>
      <c r="C922" s="526"/>
      <c r="D922" t="s">
        <v>18</v>
      </c>
      <c r="E922" s="240">
        <v>60</v>
      </c>
      <c r="G922" s="2">
        <f t="shared" si="18"/>
        <v>145.30000000000001</v>
      </c>
      <c r="J922" s="525"/>
      <c r="K922"/>
      <c r="M922" s="26"/>
    </row>
    <row r="923" spans="1:13">
      <c r="A923"/>
      <c r="B923" s="526"/>
      <c r="C923" s="526"/>
      <c r="D923" t="s">
        <v>19</v>
      </c>
      <c r="E923" s="240">
        <v>5</v>
      </c>
      <c r="G923" s="2">
        <f t="shared" si="18"/>
        <v>150.30000000000001</v>
      </c>
      <c r="J923" s="525"/>
      <c r="K923" s="67"/>
      <c r="M923" s="160"/>
    </row>
    <row r="924" spans="1:13">
      <c r="B924" s="526"/>
      <c r="C924" s="526"/>
      <c r="D924" s="242" t="s">
        <v>479</v>
      </c>
      <c r="E924" s="26">
        <v>100</v>
      </c>
      <c r="G924" s="2">
        <f t="shared" si="18"/>
        <v>250.3</v>
      </c>
      <c r="J924" s="525"/>
      <c r="K924"/>
      <c r="M924" s="26"/>
    </row>
    <row r="925" spans="1:13">
      <c r="A925" s="7">
        <v>45300</v>
      </c>
      <c r="B925" s="526">
        <v>28121</v>
      </c>
      <c r="C925" s="526" t="s">
        <v>33</v>
      </c>
      <c r="D925" t="s">
        <v>16</v>
      </c>
      <c r="F925" s="26">
        <v>80.3</v>
      </c>
      <c r="G925" s="2">
        <f t="shared" si="18"/>
        <v>170</v>
      </c>
      <c r="K925"/>
      <c r="M925" s="26"/>
    </row>
    <row r="926" spans="1:13">
      <c r="A926" s="7">
        <v>45300</v>
      </c>
      <c r="B926" s="526">
        <v>28121</v>
      </c>
      <c r="C926" s="526" t="s">
        <v>33</v>
      </c>
      <c r="D926" t="s">
        <v>17</v>
      </c>
      <c r="F926" s="26">
        <v>5</v>
      </c>
      <c r="G926" s="2">
        <f t="shared" si="18"/>
        <v>165</v>
      </c>
      <c r="J926" s="525"/>
      <c r="K926"/>
      <c r="M926" s="160"/>
    </row>
    <row r="927" spans="1:13">
      <c r="A927" s="7">
        <v>45300</v>
      </c>
      <c r="B927" s="526">
        <v>28121</v>
      </c>
      <c r="C927" s="526" t="s">
        <v>33</v>
      </c>
      <c r="D927" t="s">
        <v>18</v>
      </c>
      <c r="F927" s="240">
        <v>60</v>
      </c>
      <c r="G927" s="2">
        <f t="shared" si="18"/>
        <v>105</v>
      </c>
      <c r="J927" s="526"/>
      <c r="K927"/>
      <c r="M927" s="160"/>
    </row>
    <row r="928" spans="1:13">
      <c r="A928" s="7">
        <v>45300</v>
      </c>
      <c r="B928" s="526">
        <v>28121</v>
      </c>
      <c r="C928" s="526" t="s">
        <v>33</v>
      </c>
      <c r="D928" t="s">
        <v>19</v>
      </c>
      <c r="F928" s="240">
        <v>5</v>
      </c>
      <c r="G928" s="2">
        <f t="shared" si="18"/>
        <v>100</v>
      </c>
      <c r="J928" s="525"/>
      <c r="K928" s="242"/>
      <c r="M928" s="26"/>
    </row>
    <row r="929" spans="1:13">
      <c r="A929" s="7">
        <v>45300</v>
      </c>
      <c r="B929" s="526">
        <v>28121</v>
      </c>
      <c r="C929" s="526" t="s">
        <v>33</v>
      </c>
      <c r="D929" s="242" t="s">
        <v>479</v>
      </c>
      <c r="F929" s="26">
        <v>100</v>
      </c>
      <c r="G929" s="2">
        <f t="shared" si="18"/>
        <v>0</v>
      </c>
      <c r="J929" s="526"/>
      <c r="K929" s="242"/>
      <c r="M929" s="26"/>
    </row>
    <row r="930" spans="1:13">
      <c r="A930" s="88">
        <v>45291</v>
      </c>
      <c r="B930" s="525" t="s">
        <v>14</v>
      </c>
      <c r="C930" s="525" t="s">
        <v>34</v>
      </c>
      <c r="D930" t="s">
        <v>16</v>
      </c>
      <c r="E930" s="26">
        <v>85.5</v>
      </c>
      <c r="G930" s="2">
        <f t="shared" si="18"/>
        <v>85.5</v>
      </c>
      <c r="I930" s="525"/>
      <c r="J930" s="525"/>
      <c r="K930"/>
      <c r="L930" s="26"/>
      <c r="M930" s="26"/>
    </row>
    <row r="931" spans="1:13">
      <c r="A931"/>
      <c r="B931" s="526"/>
      <c r="C931" s="526"/>
      <c r="D931" t="s">
        <v>17</v>
      </c>
      <c r="E931" s="26">
        <v>5</v>
      </c>
      <c r="G931" s="2">
        <f t="shared" si="18"/>
        <v>90.5</v>
      </c>
      <c r="I931" s="526"/>
      <c r="J931" s="526"/>
      <c r="K931"/>
      <c r="L931" s="26"/>
      <c r="M931" s="26"/>
    </row>
    <row r="932" spans="1:13">
      <c r="A932"/>
      <c r="B932" s="526"/>
      <c r="C932" s="526"/>
      <c r="D932" t="s">
        <v>18</v>
      </c>
      <c r="E932" s="240">
        <v>60</v>
      </c>
      <c r="G932" s="2">
        <f t="shared" si="18"/>
        <v>150.5</v>
      </c>
      <c r="I932" s="526"/>
      <c r="J932" s="526"/>
      <c r="K932"/>
      <c r="L932" s="240"/>
      <c r="M932" s="26"/>
    </row>
    <row r="933" spans="1:13">
      <c r="A933"/>
      <c r="B933" s="526"/>
      <c r="C933" s="526"/>
      <c r="D933" t="s">
        <v>19</v>
      </c>
      <c r="E933" s="240">
        <v>5</v>
      </c>
      <c r="G933" s="2">
        <f t="shared" si="18"/>
        <v>155.5</v>
      </c>
      <c r="I933" s="526"/>
      <c r="J933" s="526"/>
      <c r="K933"/>
      <c r="L933" s="240"/>
      <c r="M933" s="26"/>
    </row>
    <row r="934" spans="1:13">
      <c r="B934" s="526"/>
      <c r="C934" s="526"/>
      <c r="D934" s="242" t="s">
        <v>479</v>
      </c>
      <c r="E934" s="26">
        <v>100</v>
      </c>
      <c r="G934" s="2">
        <f t="shared" si="18"/>
        <v>255.5</v>
      </c>
      <c r="I934" s="525"/>
      <c r="J934" s="526"/>
      <c r="K934" s="242"/>
      <c r="L934" s="26"/>
      <c r="M934" s="26"/>
    </row>
    <row r="935" spans="1:13">
      <c r="A935" s="7">
        <v>45357</v>
      </c>
      <c r="B935" s="526">
        <v>28474</v>
      </c>
      <c r="C935" s="526" t="s">
        <v>34</v>
      </c>
      <c r="D935" t="s">
        <v>16</v>
      </c>
      <c r="F935" s="26">
        <v>85.5</v>
      </c>
      <c r="G935" s="2">
        <f t="shared" si="18"/>
        <v>170</v>
      </c>
      <c r="I935" s="525"/>
      <c r="J935" s="526"/>
      <c r="K935" s="242"/>
      <c r="L935" s="26"/>
      <c r="M935" s="26"/>
    </row>
    <row r="936" spans="1:13">
      <c r="A936" s="7">
        <v>45357</v>
      </c>
      <c r="B936" s="526">
        <v>28474</v>
      </c>
      <c r="C936" s="526" t="s">
        <v>34</v>
      </c>
      <c r="D936" t="s">
        <v>17</v>
      </c>
      <c r="F936" s="26">
        <v>5</v>
      </c>
      <c r="G936" s="2">
        <f t="shared" si="18"/>
        <v>165</v>
      </c>
      <c r="I936" s="525"/>
      <c r="J936" s="526"/>
      <c r="K936" s="242"/>
      <c r="L936" s="26"/>
      <c r="M936" s="26"/>
    </row>
    <row r="937" spans="1:13">
      <c r="A937" s="7">
        <v>45357</v>
      </c>
      <c r="B937" s="526">
        <v>28474</v>
      </c>
      <c r="C937" s="526" t="s">
        <v>34</v>
      </c>
      <c r="D937" t="s">
        <v>18</v>
      </c>
      <c r="F937" s="240">
        <v>60</v>
      </c>
      <c r="G937" s="2">
        <f t="shared" si="18"/>
        <v>105</v>
      </c>
      <c r="I937" s="525"/>
      <c r="J937" s="526"/>
      <c r="K937" s="242"/>
      <c r="L937" s="26"/>
      <c r="M937" s="26"/>
    </row>
    <row r="938" spans="1:13">
      <c r="A938" s="7">
        <v>45357</v>
      </c>
      <c r="B938" s="526">
        <v>28474</v>
      </c>
      <c r="C938" s="526" t="s">
        <v>34</v>
      </c>
      <c r="D938" t="s">
        <v>19</v>
      </c>
      <c r="F938" s="240">
        <v>5</v>
      </c>
      <c r="G938" s="2">
        <f t="shared" si="18"/>
        <v>100</v>
      </c>
      <c r="I938" s="525"/>
      <c r="J938" s="526"/>
      <c r="K938" s="242"/>
      <c r="L938" s="26"/>
      <c r="M938" s="26"/>
    </row>
    <row r="939" spans="1:13">
      <c r="A939" s="7">
        <v>45357</v>
      </c>
      <c r="B939" s="526">
        <v>28474</v>
      </c>
      <c r="C939" s="526" t="s">
        <v>34</v>
      </c>
      <c r="D939" s="242" t="s">
        <v>479</v>
      </c>
      <c r="F939" s="26">
        <v>100</v>
      </c>
      <c r="G939" s="2">
        <f t="shared" si="18"/>
        <v>0</v>
      </c>
      <c r="I939" s="525"/>
      <c r="J939" s="526"/>
      <c r="K939" s="242"/>
      <c r="L939" s="26"/>
      <c r="M939" s="26"/>
    </row>
    <row r="940" spans="1:13">
      <c r="A940" s="88">
        <v>45322</v>
      </c>
      <c r="B940" s="525" t="s">
        <v>14</v>
      </c>
      <c r="C940" s="525" t="s">
        <v>15</v>
      </c>
      <c r="D940" t="s">
        <v>16</v>
      </c>
      <c r="E940" s="26">
        <v>95.8</v>
      </c>
      <c r="G940" s="2">
        <f t="shared" si="18"/>
        <v>95.8</v>
      </c>
      <c r="I940" s="526"/>
      <c r="J940" s="525"/>
      <c r="K940"/>
      <c r="L940" s="26"/>
      <c r="M940" s="26"/>
    </row>
    <row r="941" spans="1:13">
      <c r="A941" s="86"/>
      <c r="B941" s="526"/>
      <c r="C941" s="526"/>
      <c r="D941" t="s">
        <v>17</v>
      </c>
      <c r="E941" s="26">
        <v>8.8000000000000007</v>
      </c>
      <c r="G941" s="2">
        <f t="shared" si="18"/>
        <v>104.6</v>
      </c>
      <c r="I941" s="526"/>
      <c r="J941" s="526"/>
      <c r="K941"/>
      <c r="L941" s="26"/>
      <c r="M941" s="26"/>
    </row>
    <row r="942" spans="1:13">
      <c r="A942" s="86"/>
      <c r="B942" s="526"/>
      <c r="C942" s="526"/>
      <c r="D942" t="s">
        <v>18</v>
      </c>
      <c r="E942" s="240">
        <v>60</v>
      </c>
      <c r="G942" s="2">
        <f t="shared" si="18"/>
        <v>164.6</v>
      </c>
      <c r="I942" s="526"/>
      <c r="J942" s="526"/>
      <c r="K942"/>
      <c r="L942" s="240"/>
      <c r="M942" s="26"/>
    </row>
    <row r="943" spans="1:13">
      <c r="A943" s="86"/>
      <c r="B943" s="526"/>
      <c r="C943" s="526"/>
      <c r="D943" t="s">
        <v>19</v>
      </c>
      <c r="E943" s="240">
        <v>5</v>
      </c>
      <c r="G943" s="2">
        <f t="shared" si="18"/>
        <v>169.6</v>
      </c>
      <c r="J943" s="526"/>
      <c r="K943"/>
      <c r="L943" s="240"/>
      <c r="M943" s="245"/>
    </row>
    <row r="944" spans="1:13">
      <c r="B944" s="526"/>
      <c r="C944" s="526"/>
      <c r="D944" s="242" t="s">
        <v>479</v>
      </c>
      <c r="E944" s="26">
        <v>100</v>
      </c>
      <c r="G944" s="2">
        <f t="shared" si="18"/>
        <v>269.60000000000002</v>
      </c>
      <c r="I944" s="525"/>
      <c r="J944" s="526"/>
      <c r="K944" s="242"/>
      <c r="L944" s="26"/>
      <c r="M944" s="245"/>
    </row>
    <row r="945" spans="1:13">
      <c r="B945" s="526"/>
      <c r="C945" s="26">
        <v>921.4</v>
      </c>
      <c r="D945" t="s">
        <v>224</v>
      </c>
      <c r="G945" s="2">
        <f t="shared" si="18"/>
        <v>269.60000000000002</v>
      </c>
      <c r="J945" s="525"/>
      <c r="K945"/>
      <c r="L945" s="240"/>
      <c r="M945" s="245"/>
    </row>
    <row r="946" spans="1:13">
      <c r="A946" s="7">
        <v>45357</v>
      </c>
      <c r="B946" s="526">
        <v>28474</v>
      </c>
      <c r="C946" s="526" t="s">
        <v>15</v>
      </c>
      <c r="D946" t="s">
        <v>16</v>
      </c>
      <c r="F946" s="26">
        <v>95.8</v>
      </c>
      <c r="G946" s="2">
        <f t="shared" si="18"/>
        <v>173.8</v>
      </c>
      <c r="J946" s="525"/>
      <c r="K946"/>
      <c r="L946" s="240"/>
      <c r="M946" s="245"/>
    </row>
    <row r="947" spans="1:13">
      <c r="A947" s="7">
        <v>45357</v>
      </c>
      <c r="B947" s="526">
        <v>28474</v>
      </c>
      <c r="C947" s="526" t="s">
        <v>15</v>
      </c>
      <c r="D947" t="s">
        <v>17</v>
      </c>
      <c r="F947" s="26">
        <v>8.8000000000000007</v>
      </c>
      <c r="G947" s="2">
        <f t="shared" si="18"/>
        <v>165</v>
      </c>
      <c r="J947" s="525"/>
      <c r="K947"/>
      <c r="L947" s="240"/>
      <c r="M947" s="245"/>
    </row>
    <row r="948" spans="1:13">
      <c r="A948" s="7">
        <v>45357</v>
      </c>
      <c r="B948" s="526">
        <v>28474</v>
      </c>
      <c r="C948" s="526" t="s">
        <v>15</v>
      </c>
      <c r="D948" t="s">
        <v>18</v>
      </c>
      <c r="F948" s="240">
        <v>60</v>
      </c>
      <c r="G948" s="2">
        <f t="shared" si="18"/>
        <v>105</v>
      </c>
      <c r="J948" s="525"/>
      <c r="K948"/>
      <c r="L948" s="240"/>
      <c r="M948" s="245"/>
    </row>
    <row r="949" spans="1:13">
      <c r="A949" s="7">
        <v>45357</v>
      </c>
      <c r="B949" s="526">
        <v>28474</v>
      </c>
      <c r="C949" s="526" t="s">
        <v>15</v>
      </c>
      <c r="D949" t="s">
        <v>19</v>
      </c>
      <c r="F949" s="240">
        <v>5</v>
      </c>
      <c r="G949" s="2">
        <f t="shared" si="18"/>
        <v>100</v>
      </c>
      <c r="J949" s="525"/>
      <c r="K949"/>
      <c r="L949" s="240"/>
      <c r="M949" s="245"/>
    </row>
    <row r="950" spans="1:13">
      <c r="A950" s="7">
        <v>45357</v>
      </c>
      <c r="B950" s="526">
        <v>28474</v>
      </c>
      <c r="C950" s="526" t="s">
        <v>15</v>
      </c>
      <c r="D950" s="242" t="s">
        <v>479</v>
      </c>
      <c r="F950" s="26">
        <v>100</v>
      </c>
      <c r="G950" s="2">
        <f t="shared" si="18"/>
        <v>0</v>
      </c>
      <c r="J950" s="525"/>
      <c r="K950"/>
      <c r="L950" s="240"/>
      <c r="M950" s="245"/>
    </row>
    <row r="951" spans="1:13">
      <c r="A951" s="44">
        <v>45351</v>
      </c>
      <c r="B951" s="525" t="s">
        <v>14</v>
      </c>
      <c r="C951" s="525" t="s">
        <v>20</v>
      </c>
      <c r="D951" t="s">
        <v>16</v>
      </c>
      <c r="E951" s="26">
        <v>99.3</v>
      </c>
      <c r="G951" s="2">
        <f t="shared" si="18"/>
        <v>99.3</v>
      </c>
      <c r="J951" s="242"/>
      <c r="K951"/>
      <c r="L951" s="240"/>
      <c r="M951" s="245"/>
    </row>
    <row r="952" spans="1:13">
      <c r="B952" s="526"/>
      <c r="C952" s="526"/>
      <c r="D952" t="s">
        <v>17</v>
      </c>
      <c r="E952" s="26">
        <v>5</v>
      </c>
      <c r="G952" s="2">
        <f t="shared" si="18"/>
        <v>104.3</v>
      </c>
      <c r="K952" s="242"/>
      <c r="L952" s="26"/>
      <c r="M952" s="26"/>
    </row>
    <row r="953" spans="1:13">
      <c r="B953" s="526"/>
      <c r="C953" s="526"/>
      <c r="D953" t="s">
        <v>18</v>
      </c>
      <c r="E953" s="240">
        <v>58</v>
      </c>
      <c r="G953" s="2">
        <f t="shared" si="18"/>
        <v>162.30000000000001</v>
      </c>
    </row>
    <row r="954" spans="1:13">
      <c r="B954" s="526"/>
      <c r="C954" s="526"/>
      <c r="D954" t="s">
        <v>19</v>
      </c>
      <c r="E954" s="240">
        <v>5</v>
      </c>
      <c r="G954" s="2">
        <f t="shared" si="18"/>
        <v>167.3</v>
      </c>
      <c r="M954" s="257"/>
    </row>
    <row r="955" spans="1:13">
      <c r="B955" s="526"/>
      <c r="C955" s="526"/>
      <c r="D955" s="242" t="s">
        <v>479</v>
      </c>
      <c r="E955" s="26">
        <v>120</v>
      </c>
      <c r="G955" s="2">
        <f t="shared" si="18"/>
        <v>287.3</v>
      </c>
      <c r="M955" s="257"/>
    </row>
    <row r="956" spans="1:13">
      <c r="A956" s="7">
        <v>45357</v>
      </c>
      <c r="B956" s="526">
        <v>28474</v>
      </c>
      <c r="C956" s="526" t="s">
        <v>20</v>
      </c>
      <c r="D956" t="s">
        <v>18</v>
      </c>
      <c r="F956" s="240">
        <v>58</v>
      </c>
      <c r="G956" s="2">
        <f t="shared" si="18"/>
        <v>229.3</v>
      </c>
      <c r="M956" s="257"/>
    </row>
    <row r="957" spans="1:13">
      <c r="A957" s="7">
        <v>45357</v>
      </c>
      <c r="B957" s="526">
        <v>28474</v>
      </c>
      <c r="C957" s="526" t="s">
        <v>20</v>
      </c>
      <c r="D957" t="s">
        <v>19</v>
      </c>
      <c r="F957" s="240">
        <v>5</v>
      </c>
      <c r="G957" s="2">
        <f t="shared" si="18"/>
        <v>224.3</v>
      </c>
      <c r="M957" s="257"/>
    </row>
    <row r="958" spans="1:13">
      <c r="A958" s="7">
        <v>45357</v>
      </c>
      <c r="B958" s="526">
        <v>28474</v>
      </c>
      <c r="C958" s="526" t="s">
        <v>20</v>
      </c>
      <c r="D958" s="242" t="s">
        <v>479</v>
      </c>
      <c r="F958" s="26">
        <v>120</v>
      </c>
      <c r="G958" s="2">
        <f t="shared" si="18"/>
        <v>104.30000000000001</v>
      </c>
      <c r="M958" s="257"/>
    </row>
    <row r="959" spans="1:13">
      <c r="A959" s="7">
        <v>45377</v>
      </c>
      <c r="B959" s="526">
        <v>28718</v>
      </c>
      <c r="C959" s="526" t="s">
        <v>20</v>
      </c>
      <c r="D959" t="s">
        <v>16</v>
      </c>
      <c r="F959" s="2">
        <v>99.3</v>
      </c>
      <c r="G959" s="2">
        <f t="shared" si="18"/>
        <v>5.0000000000000142</v>
      </c>
      <c r="M959" s="257"/>
    </row>
    <row r="960" spans="1:13">
      <c r="A960" s="7">
        <v>45377</v>
      </c>
      <c r="B960" s="526">
        <v>28718</v>
      </c>
      <c r="C960" s="526" t="s">
        <v>20</v>
      </c>
      <c r="D960" t="s">
        <v>17</v>
      </c>
      <c r="F960" s="2">
        <v>5</v>
      </c>
      <c r="G960" s="2">
        <f t="shared" si="18"/>
        <v>1.4210854715202004E-14</v>
      </c>
      <c r="M960" s="257"/>
    </row>
    <row r="961" spans="1:13">
      <c r="A961" s="44">
        <v>45382</v>
      </c>
      <c r="B961" s="525" t="s">
        <v>14</v>
      </c>
      <c r="C961" s="525" t="s">
        <v>23</v>
      </c>
      <c r="D961" t="s">
        <v>16</v>
      </c>
      <c r="E961" s="240">
        <v>96.1</v>
      </c>
      <c r="G961" s="2">
        <f t="shared" si="18"/>
        <v>96.100000000000009</v>
      </c>
      <c r="J961" s="242"/>
      <c r="M961" s="26"/>
    </row>
    <row r="962" spans="1:13">
      <c r="B962" s="526"/>
      <c r="C962" s="526"/>
      <c r="D962" t="s">
        <v>17</v>
      </c>
      <c r="E962" s="240">
        <v>5</v>
      </c>
      <c r="G962" s="2">
        <f t="shared" si="18"/>
        <v>101.10000000000001</v>
      </c>
      <c r="I962" s="525"/>
      <c r="M962" s="26"/>
    </row>
    <row r="963" spans="1:13">
      <c r="B963" s="526"/>
      <c r="C963" s="526"/>
      <c r="D963" t="s">
        <v>18</v>
      </c>
      <c r="E963" s="240">
        <v>60</v>
      </c>
      <c r="G963" s="2">
        <f t="shared" si="18"/>
        <v>161.10000000000002</v>
      </c>
      <c r="K963" s="240"/>
      <c r="M963" s="26"/>
    </row>
    <row r="964" spans="1:13">
      <c r="B964" s="526"/>
      <c r="C964" s="526"/>
      <c r="D964" t="s">
        <v>19</v>
      </c>
      <c r="E964" s="240">
        <v>5</v>
      </c>
      <c r="G964" s="2">
        <f t="shared" si="18"/>
        <v>166.10000000000002</v>
      </c>
      <c r="I964" s="526"/>
      <c r="K964" s="240"/>
      <c r="M964" s="26"/>
    </row>
    <row r="965" spans="1:13">
      <c r="B965" s="526"/>
      <c r="C965" s="526"/>
      <c r="D965" s="519" t="s">
        <v>479</v>
      </c>
      <c r="E965" s="337">
        <v>120</v>
      </c>
      <c r="G965" s="2">
        <f t="shared" si="18"/>
        <v>286.10000000000002</v>
      </c>
      <c r="I965" s="526"/>
      <c r="K965" s="240"/>
      <c r="M965" s="26"/>
    </row>
    <row r="966" spans="1:13">
      <c r="A966" s="7">
        <v>45498</v>
      </c>
      <c r="B966" s="526">
        <v>29410</v>
      </c>
      <c r="C966" s="526" t="s">
        <v>23</v>
      </c>
      <c r="D966" t="s">
        <v>16</v>
      </c>
      <c r="E966" s="240"/>
      <c r="F966" s="240">
        <v>96.1</v>
      </c>
      <c r="G966" s="2">
        <f t="shared" si="18"/>
        <v>190.00000000000003</v>
      </c>
      <c r="I966" s="526"/>
      <c r="K966" s="240"/>
      <c r="M966" s="26"/>
    </row>
    <row r="967" spans="1:13">
      <c r="A967" s="7">
        <v>45498</v>
      </c>
      <c r="B967" s="526">
        <v>29410</v>
      </c>
      <c r="C967" s="526" t="s">
        <v>23</v>
      </c>
      <c r="D967" t="s">
        <v>17</v>
      </c>
      <c r="E967" s="240"/>
      <c r="F967" s="240">
        <v>5</v>
      </c>
      <c r="G967" s="2">
        <f t="shared" si="18"/>
        <v>185.00000000000003</v>
      </c>
      <c r="I967" s="526"/>
      <c r="K967" s="240"/>
      <c r="M967" s="26"/>
    </row>
    <row r="968" spans="1:13">
      <c r="A968" s="7">
        <v>45748</v>
      </c>
      <c r="B968" s="526">
        <v>30880</v>
      </c>
      <c r="C968" s="526" t="s">
        <v>23</v>
      </c>
      <c r="D968" t="s">
        <v>18</v>
      </c>
      <c r="F968" s="240">
        <v>60</v>
      </c>
      <c r="G968" s="2">
        <f t="shared" si="18"/>
        <v>125.00000000000003</v>
      </c>
      <c r="I968" s="526"/>
      <c r="K968" s="240"/>
      <c r="M968" s="26"/>
    </row>
    <row r="969" spans="1:13">
      <c r="A969" s="7">
        <v>45748</v>
      </c>
      <c r="B969" s="526">
        <v>30880</v>
      </c>
      <c r="C969" s="526" t="s">
        <v>23</v>
      </c>
      <c r="D969" t="s">
        <v>19</v>
      </c>
      <c r="F969" s="240">
        <v>5</v>
      </c>
      <c r="G969" s="2">
        <f t="shared" si="18"/>
        <v>120.00000000000003</v>
      </c>
      <c r="I969" s="526"/>
      <c r="K969" s="240"/>
      <c r="M969" s="26"/>
    </row>
    <row r="970" spans="1:13">
      <c r="A970" s="44">
        <v>45412</v>
      </c>
      <c r="B970" s="525" t="s">
        <v>14</v>
      </c>
      <c r="C970" s="525" t="s">
        <v>24</v>
      </c>
      <c r="D970" t="s">
        <v>16</v>
      </c>
      <c r="E970" s="240">
        <v>95.5</v>
      </c>
      <c r="G970" s="2">
        <f t="shared" si="18"/>
        <v>215.50000000000003</v>
      </c>
      <c r="M970" s="26"/>
    </row>
    <row r="971" spans="1:13">
      <c r="B971" s="526"/>
      <c r="C971" s="526"/>
      <c r="D971" t="s">
        <v>17</v>
      </c>
      <c r="E971" s="240">
        <v>5</v>
      </c>
      <c r="G971" s="2">
        <f t="shared" si="18"/>
        <v>220.50000000000003</v>
      </c>
      <c r="M971" s="26"/>
    </row>
    <row r="972" spans="1:13">
      <c r="B972" s="526"/>
      <c r="C972" s="526"/>
      <c r="D972" t="s">
        <v>18</v>
      </c>
      <c r="E972" s="240">
        <v>60</v>
      </c>
      <c r="G972" s="2">
        <f t="shared" si="18"/>
        <v>280.5</v>
      </c>
      <c r="M972" s="257"/>
    </row>
    <row r="973" spans="1:13">
      <c r="B973" s="526"/>
      <c r="C973" s="526"/>
      <c r="D973" t="s">
        <v>19</v>
      </c>
      <c r="E973" s="240">
        <v>5</v>
      </c>
      <c r="G973" s="2">
        <f t="shared" si="18"/>
        <v>285.5</v>
      </c>
      <c r="M973" s="257"/>
    </row>
    <row r="974" spans="1:13">
      <c r="B974" s="526"/>
      <c r="C974" s="526"/>
      <c r="D974" s="519" t="s">
        <v>479</v>
      </c>
      <c r="E974" s="337">
        <v>120</v>
      </c>
      <c r="G974" s="2">
        <f t="shared" ref="G974:G1020" si="19">+G973+E974-F974</f>
        <v>405.5</v>
      </c>
      <c r="M974" s="257"/>
    </row>
    <row r="975" spans="1:13">
      <c r="A975" s="7">
        <v>45498</v>
      </c>
      <c r="B975" s="526">
        <v>29410</v>
      </c>
      <c r="C975" s="526" t="s">
        <v>24</v>
      </c>
      <c r="D975" t="s">
        <v>16</v>
      </c>
      <c r="E975" s="240"/>
      <c r="F975" s="240">
        <v>95.5</v>
      </c>
      <c r="G975" s="2">
        <f t="shared" si="19"/>
        <v>310</v>
      </c>
      <c r="M975" s="257"/>
    </row>
    <row r="976" spans="1:13">
      <c r="A976" s="7">
        <v>45498</v>
      </c>
      <c r="B976" s="526">
        <v>29410</v>
      </c>
      <c r="C976" s="526" t="s">
        <v>24</v>
      </c>
      <c r="D976" t="s">
        <v>17</v>
      </c>
      <c r="E976" s="240"/>
      <c r="F976" s="240">
        <v>5</v>
      </c>
      <c r="G976" s="2">
        <f t="shared" si="19"/>
        <v>305</v>
      </c>
      <c r="K976" s="242"/>
      <c r="L976" s="26"/>
      <c r="M976" s="257"/>
    </row>
    <row r="977" spans="1:13">
      <c r="A977" s="7">
        <v>45748</v>
      </c>
      <c r="B977" s="526">
        <v>30880</v>
      </c>
      <c r="C977" s="526" t="s">
        <v>24</v>
      </c>
      <c r="D977" t="s">
        <v>18</v>
      </c>
      <c r="F977" s="240">
        <v>60</v>
      </c>
      <c r="G977" s="2">
        <f t="shared" si="19"/>
        <v>245</v>
      </c>
      <c r="M977" s="257"/>
    </row>
    <row r="978" spans="1:13">
      <c r="A978" s="7">
        <v>45748</v>
      </c>
      <c r="B978" s="526">
        <v>30880</v>
      </c>
      <c r="C978" s="526" t="s">
        <v>24</v>
      </c>
      <c r="D978" t="s">
        <v>19</v>
      </c>
      <c r="F978" s="240">
        <v>5</v>
      </c>
      <c r="G978" s="2">
        <f t="shared" si="19"/>
        <v>240</v>
      </c>
      <c r="M978" s="257"/>
    </row>
    <row r="979" spans="1:13">
      <c r="A979" s="44">
        <v>45443</v>
      </c>
      <c r="B979" s="525" t="s">
        <v>14</v>
      </c>
      <c r="C979" s="525" t="s">
        <v>25</v>
      </c>
      <c r="D979" t="s">
        <v>16</v>
      </c>
      <c r="E979" s="240">
        <v>86.9</v>
      </c>
      <c r="G979" s="2">
        <f t="shared" si="19"/>
        <v>326.89999999999998</v>
      </c>
      <c r="M979" s="257"/>
    </row>
    <row r="980" spans="1:13">
      <c r="B980" s="526"/>
      <c r="C980" s="526"/>
      <c r="D980" t="s">
        <v>17</v>
      </c>
      <c r="E980" s="240">
        <v>5</v>
      </c>
      <c r="G980" s="2">
        <f t="shared" si="19"/>
        <v>331.9</v>
      </c>
      <c r="J980" s="543"/>
      <c r="K980" s="543"/>
      <c r="M980" s="257"/>
    </row>
    <row r="981" spans="1:13">
      <c r="B981" s="526"/>
      <c r="C981" s="526"/>
      <c r="D981" t="s">
        <v>18</v>
      </c>
      <c r="E981" s="240">
        <v>60</v>
      </c>
      <c r="G981" s="2">
        <f t="shared" si="19"/>
        <v>391.9</v>
      </c>
      <c r="I981" s="525"/>
      <c r="K981" s="240"/>
      <c r="M981" s="26"/>
    </row>
    <row r="982" spans="1:13">
      <c r="B982" s="526"/>
      <c r="C982" s="526"/>
      <c r="D982" t="s">
        <v>19</v>
      </c>
      <c r="E982" s="240">
        <v>5</v>
      </c>
      <c r="G982" s="2">
        <f t="shared" si="19"/>
        <v>396.9</v>
      </c>
      <c r="I982" s="526"/>
      <c r="K982" s="240"/>
      <c r="M982" s="240"/>
    </row>
    <row r="983" spans="1:13">
      <c r="B983" s="526"/>
      <c r="C983" s="526"/>
      <c r="D983" s="519" t="s">
        <v>479</v>
      </c>
      <c r="E983" s="337">
        <v>120</v>
      </c>
      <c r="G983" s="2">
        <f t="shared" si="19"/>
        <v>516.9</v>
      </c>
      <c r="I983" s="526"/>
      <c r="K983" s="240"/>
      <c r="M983" s="240"/>
    </row>
    <row r="984" spans="1:13">
      <c r="A984" s="7">
        <v>45498</v>
      </c>
      <c r="B984" s="526">
        <v>29410</v>
      </c>
      <c r="C984" s="526" t="s">
        <v>25</v>
      </c>
      <c r="D984" t="s">
        <v>16</v>
      </c>
      <c r="E984" s="240"/>
      <c r="F984" s="240">
        <v>86.9</v>
      </c>
      <c r="G984" s="2">
        <f t="shared" si="19"/>
        <v>430</v>
      </c>
      <c r="I984" s="525"/>
      <c r="K984" s="240"/>
      <c r="M984" s="240"/>
    </row>
    <row r="985" spans="1:13">
      <c r="A985" s="7">
        <v>45498</v>
      </c>
      <c r="B985" s="526">
        <v>29410</v>
      </c>
      <c r="C985" s="526" t="s">
        <v>25</v>
      </c>
      <c r="D985" t="s">
        <v>17</v>
      </c>
      <c r="E985" s="240"/>
      <c r="F985" s="240">
        <v>5</v>
      </c>
      <c r="G985" s="2">
        <f t="shared" si="19"/>
        <v>425</v>
      </c>
      <c r="I985" s="526"/>
      <c r="K985" s="240"/>
      <c r="M985" s="240"/>
    </row>
    <row r="986" spans="1:13">
      <c r="A986" s="7">
        <v>45748</v>
      </c>
      <c r="B986" s="526">
        <v>30880</v>
      </c>
      <c r="C986" s="526" t="s">
        <v>25</v>
      </c>
      <c r="D986" t="s">
        <v>18</v>
      </c>
      <c r="F986" s="240">
        <v>60</v>
      </c>
      <c r="G986" s="2">
        <f t="shared" si="19"/>
        <v>365</v>
      </c>
      <c r="I986" s="526"/>
      <c r="K986" s="240"/>
      <c r="M986" s="240"/>
    </row>
    <row r="987" spans="1:13">
      <c r="A987" s="7">
        <v>45748</v>
      </c>
      <c r="B987" s="526">
        <v>30880</v>
      </c>
      <c r="C987" s="526" t="s">
        <v>25</v>
      </c>
      <c r="D987" t="s">
        <v>19</v>
      </c>
      <c r="F987" s="240">
        <v>5</v>
      </c>
      <c r="G987" s="2">
        <f t="shared" si="19"/>
        <v>360</v>
      </c>
      <c r="I987" s="526"/>
      <c r="K987" s="240"/>
      <c r="M987" s="240"/>
    </row>
    <row r="988" spans="1:13">
      <c r="A988" s="88">
        <v>45473</v>
      </c>
      <c r="B988" s="525" t="s">
        <v>14</v>
      </c>
      <c r="C988" s="525" t="s">
        <v>26</v>
      </c>
      <c r="D988" t="s">
        <v>16</v>
      </c>
      <c r="E988" s="240">
        <v>84.4</v>
      </c>
      <c r="G988" s="2">
        <f t="shared" si="19"/>
        <v>444.4</v>
      </c>
      <c r="I988" s="525"/>
      <c r="K988" s="240"/>
      <c r="M988" s="240"/>
    </row>
    <row r="989" spans="1:13">
      <c r="A989" s="86"/>
      <c r="B989" s="526"/>
      <c r="C989" s="526"/>
      <c r="D989" t="s">
        <v>17</v>
      </c>
      <c r="E989" s="240">
        <v>7</v>
      </c>
      <c r="G989" s="2">
        <f t="shared" si="19"/>
        <v>451.4</v>
      </c>
      <c r="I989" s="526"/>
      <c r="K989" s="240"/>
      <c r="M989" s="240"/>
    </row>
    <row r="990" spans="1:13">
      <c r="A990" s="86"/>
      <c r="B990" s="526"/>
      <c r="C990" s="526"/>
      <c r="D990" t="s">
        <v>18</v>
      </c>
      <c r="E990" s="240">
        <v>60</v>
      </c>
      <c r="G990" s="2">
        <f t="shared" si="19"/>
        <v>511.4</v>
      </c>
      <c r="I990" s="525"/>
      <c r="K990" s="240"/>
      <c r="L990" s="240"/>
      <c r="M990" s="240"/>
    </row>
    <row r="991" spans="1:13">
      <c r="A991" s="86"/>
      <c r="B991" s="526"/>
      <c r="C991" s="526"/>
      <c r="D991" t="s">
        <v>19</v>
      </c>
      <c r="E991" s="240">
        <v>5</v>
      </c>
      <c r="G991" s="2">
        <f t="shared" si="19"/>
        <v>516.4</v>
      </c>
      <c r="I991" s="526"/>
      <c r="K991" s="240"/>
      <c r="L991" s="240"/>
      <c r="M991" s="26"/>
    </row>
    <row r="992" spans="1:13">
      <c r="A992" s="86"/>
      <c r="B992" s="526"/>
      <c r="C992" s="526"/>
      <c r="D992" s="519" t="s">
        <v>479</v>
      </c>
      <c r="E992" s="337">
        <v>120</v>
      </c>
      <c r="G992" s="2">
        <f t="shared" si="19"/>
        <v>636.4</v>
      </c>
      <c r="I992" s="526"/>
      <c r="K992" s="240"/>
      <c r="L992" s="240"/>
      <c r="M992" s="26"/>
    </row>
    <row r="993" spans="1:13">
      <c r="A993" s="86">
        <v>45512</v>
      </c>
      <c r="B993" s="526">
        <v>29519</v>
      </c>
      <c r="C993" s="526" t="s">
        <v>26</v>
      </c>
      <c r="D993" t="s">
        <v>16</v>
      </c>
      <c r="E993" s="240"/>
      <c r="F993" s="2">
        <v>84.4</v>
      </c>
      <c r="G993" s="2">
        <f t="shared" si="19"/>
        <v>552</v>
      </c>
      <c r="I993" s="525"/>
      <c r="K993" s="240"/>
      <c r="L993" s="240"/>
      <c r="M993" s="26"/>
    </row>
    <row r="994" spans="1:13">
      <c r="A994" s="86">
        <v>45512</v>
      </c>
      <c r="B994" s="526">
        <v>29519</v>
      </c>
      <c r="C994" s="526" t="s">
        <v>26</v>
      </c>
      <c r="D994" t="s">
        <v>17</v>
      </c>
      <c r="E994" s="240"/>
      <c r="F994" s="2">
        <v>7</v>
      </c>
      <c r="G994" s="2">
        <f t="shared" si="19"/>
        <v>545</v>
      </c>
      <c r="I994" s="325"/>
      <c r="K994" s="240"/>
      <c r="L994" s="240"/>
      <c r="M994" s="26"/>
    </row>
    <row r="995" spans="1:13">
      <c r="A995" s="7">
        <v>45748</v>
      </c>
      <c r="B995" s="526">
        <v>30880</v>
      </c>
      <c r="C995" s="526" t="s">
        <v>26</v>
      </c>
      <c r="D995" t="s">
        <v>18</v>
      </c>
      <c r="F995" s="240">
        <v>60</v>
      </c>
      <c r="G995" s="2">
        <f t="shared" si="19"/>
        <v>485</v>
      </c>
      <c r="I995" s="325"/>
      <c r="K995" s="240"/>
      <c r="L995" s="240"/>
      <c r="M995" s="26"/>
    </row>
    <row r="996" spans="1:13">
      <c r="A996" s="7">
        <v>45748</v>
      </c>
      <c r="B996" s="526">
        <v>30880</v>
      </c>
      <c r="C996" s="526" t="s">
        <v>26</v>
      </c>
      <c r="D996" t="s">
        <v>19</v>
      </c>
      <c r="F996" s="240">
        <v>5</v>
      </c>
      <c r="G996" s="2">
        <f t="shared" si="19"/>
        <v>480</v>
      </c>
      <c r="I996" s="325"/>
      <c r="K996" s="240"/>
      <c r="L996" s="240"/>
      <c r="M996" s="26"/>
    </row>
    <row r="997" spans="1:13">
      <c r="A997" s="44">
        <v>45504</v>
      </c>
      <c r="B997" s="525" t="s">
        <v>14</v>
      </c>
      <c r="C997" s="525" t="s">
        <v>27</v>
      </c>
      <c r="D997" t="s">
        <v>16</v>
      </c>
      <c r="E997" s="240">
        <v>58</v>
      </c>
      <c r="G997" s="2">
        <f>+G996+E997-F997</f>
        <v>538</v>
      </c>
      <c r="J997" s="325"/>
      <c r="K997" s="325"/>
      <c r="M997" s="26"/>
    </row>
    <row r="998" spans="1:13">
      <c r="B998" s="526"/>
      <c r="C998" s="526"/>
      <c r="D998" t="s">
        <v>17</v>
      </c>
      <c r="E998" s="240">
        <v>7</v>
      </c>
      <c r="G998" s="2">
        <f t="shared" ref="G998:G1018" si="20">+G997+E998-F998</f>
        <v>545</v>
      </c>
      <c r="I998" s="525"/>
      <c r="K998" s="240"/>
      <c r="L998" s="240"/>
      <c r="M998" s="26"/>
    </row>
    <row r="999" spans="1:13">
      <c r="B999" s="526"/>
      <c r="C999" s="526"/>
      <c r="D999" t="s">
        <v>18</v>
      </c>
      <c r="E999" s="240">
        <v>60</v>
      </c>
      <c r="G999" s="2">
        <f t="shared" si="20"/>
        <v>605</v>
      </c>
      <c r="I999" s="526"/>
      <c r="K999" s="240"/>
      <c r="L999" s="240"/>
      <c r="M999" s="240"/>
    </row>
    <row r="1000" spans="1:13">
      <c r="B1000" s="526"/>
      <c r="C1000" s="526"/>
      <c r="D1000" t="s">
        <v>19</v>
      </c>
      <c r="E1000" s="240">
        <v>5</v>
      </c>
      <c r="G1000" s="2">
        <f t="shared" si="20"/>
        <v>610</v>
      </c>
      <c r="K1000" s="240"/>
      <c r="L1000" s="240"/>
      <c r="M1000" s="240"/>
    </row>
    <row r="1001" spans="1:13">
      <c r="B1001" s="526"/>
      <c r="C1001" s="526"/>
      <c r="D1001" s="518" t="s">
        <v>79</v>
      </c>
      <c r="E1001" s="240">
        <v>102.5</v>
      </c>
      <c r="G1001" s="2">
        <f t="shared" si="20"/>
        <v>712.5</v>
      </c>
      <c r="I1001" s="525"/>
      <c r="L1001" s="240"/>
      <c r="M1001" s="240"/>
    </row>
    <row r="1002" spans="1:13">
      <c r="B1002" s="526"/>
      <c r="C1002" s="526"/>
      <c r="D1002" s="67" t="s">
        <v>80</v>
      </c>
      <c r="E1002" s="67">
        <v>250</v>
      </c>
      <c r="F1002" s="240"/>
      <c r="G1002" s="2">
        <f t="shared" si="20"/>
        <v>962.5</v>
      </c>
      <c r="I1002" s="526"/>
      <c r="L1002" s="240"/>
      <c r="M1002" s="240"/>
    </row>
    <row r="1003" spans="1:13">
      <c r="B1003" s="526"/>
      <c r="C1003" s="526"/>
      <c r="D1003" s="519" t="s">
        <v>479</v>
      </c>
      <c r="E1003" s="337">
        <v>120</v>
      </c>
      <c r="F1003" s="240"/>
      <c r="G1003" s="2">
        <f t="shared" si="20"/>
        <v>1082.5</v>
      </c>
      <c r="I1003" s="526"/>
      <c r="L1003" s="240"/>
      <c r="M1003" s="240"/>
    </row>
    <row r="1004" spans="1:13">
      <c r="A1004" s="7">
        <v>45532</v>
      </c>
      <c r="B1004" s="526">
        <v>29581</v>
      </c>
      <c r="C1004" s="526" t="s">
        <v>27</v>
      </c>
      <c r="D1004" t="s">
        <v>80</v>
      </c>
      <c r="E1004" s="240"/>
      <c r="F1004" s="240">
        <v>250</v>
      </c>
      <c r="G1004" s="2">
        <f t="shared" si="20"/>
        <v>832.5</v>
      </c>
      <c r="I1004" s="526"/>
      <c r="K1004" s="240"/>
      <c r="M1004" s="240"/>
    </row>
    <row r="1005" spans="1:13">
      <c r="A1005" s="7">
        <v>45602</v>
      </c>
      <c r="B1005" s="526">
        <v>29962</v>
      </c>
      <c r="C1005" s="526" t="s">
        <v>27</v>
      </c>
      <c r="D1005" t="s">
        <v>16</v>
      </c>
      <c r="E1005" s="240"/>
      <c r="F1005" s="240">
        <v>58</v>
      </c>
      <c r="G1005" s="2">
        <f t="shared" si="20"/>
        <v>774.5</v>
      </c>
      <c r="I1005" s="526"/>
      <c r="K1005" s="240"/>
      <c r="M1005" s="240"/>
    </row>
    <row r="1006" spans="1:13">
      <c r="A1006" s="7">
        <v>45602</v>
      </c>
      <c r="B1006" s="526">
        <v>29962</v>
      </c>
      <c r="C1006" s="526" t="s">
        <v>27</v>
      </c>
      <c r="D1006" t="s">
        <v>17</v>
      </c>
      <c r="E1006" s="240"/>
      <c r="F1006" s="240">
        <v>7</v>
      </c>
      <c r="G1006" s="2">
        <f t="shared" si="20"/>
        <v>767.5</v>
      </c>
      <c r="I1006" s="525"/>
      <c r="L1006" s="240"/>
      <c r="M1006" s="240"/>
    </row>
    <row r="1007" spans="1:13">
      <c r="A1007" s="7">
        <v>45748</v>
      </c>
      <c r="B1007" s="526">
        <v>30880</v>
      </c>
      <c r="C1007" s="526" t="s">
        <v>27</v>
      </c>
      <c r="D1007" t="s">
        <v>18</v>
      </c>
      <c r="F1007" s="240">
        <v>60</v>
      </c>
      <c r="G1007" s="2">
        <f t="shared" si="20"/>
        <v>707.5</v>
      </c>
      <c r="I1007" s="525"/>
      <c r="L1007" s="240"/>
      <c r="M1007" s="240"/>
    </row>
    <row r="1008" spans="1:13">
      <c r="A1008" s="7">
        <v>45748</v>
      </c>
      <c r="B1008" s="526">
        <v>30880</v>
      </c>
      <c r="C1008" s="526" t="s">
        <v>27</v>
      </c>
      <c r="D1008" t="s">
        <v>19</v>
      </c>
      <c r="F1008" s="240">
        <v>5</v>
      </c>
      <c r="G1008" s="2">
        <f t="shared" si="20"/>
        <v>702.5</v>
      </c>
      <c r="I1008" s="525"/>
      <c r="L1008" s="240"/>
      <c r="M1008" s="240"/>
    </row>
    <row r="1009" spans="1:13">
      <c r="A1009" s="7">
        <v>45748</v>
      </c>
      <c r="B1009" s="526">
        <v>30880</v>
      </c>
      <c r="C1009" s="526" t="s">
        <v>27</v>
      </c>
      <c r="D1009" s="326" t="s">
        <v>79</v>
      </c>
      <c r="E1009" s="240"/>
      <c r="F1009" s="240">
        <v>102.5</v>
      </c>
      <c r="G1009" s="2">
        <f t="shared" si="20"/>
        <v>600</v>
      </c>
      <c r="I1009" s="525"/>
      <c r="L1009" s="240"/>
      <c r="M1009" s="240"/>
    </row>
    <row r="1010" spans="1:13">
      <c r="A1010" s="44">
        <v>45535</v>
      </c>
      <c r="B1010" s="525" t="s">
        <v>14</v>
      </c>
      <c r="C1010" s="525" t="s">
        <v>81</v>
      </c>
      <c r="D1010" t="s">
        <v>16</v>
      </c>
      <c r="E1010" s="240">
        <v>58.2</v>
      </c>
      <c r="G1010" s="2">
        <f t="shared" si="20"/>
        <v>658.2</v>
      </c>
      <c r="I1010" s="526"/>
      <c r="L1010" s="240"/>
      <c r="M1010" s="26"/>
    </row>
    <row r="1011" spans="1:13">
      <c r="B1011" s="526"/>
      <c r="C1011" s="526"/>
      <c r="D1011" t="s">
        <v>17</v>
      </c>
      <c r="E1011" s="240">
        <v>7</v>
      </c>
      <c r="G1011" s="2">
        <f t="shared" si="20"/>
        <v>665.2</v>
      </c>
      <c r="I1011" s="526"/>
      <c r="K1011" s="240"/>
      <c r="L1011" s="240"/>
      <c r="M1011" s="26"/>
    </row>
    <row r="1012" spans="1:13">
      <c r="B1012" s="526"/>
      <c r="C1012" s="526"/>
      <c r="D1012" t="s">
        <v>18</v>
      </c>
      <c r="E1012" s="240">
        <v>60</v>
      </c>
      <c r="G1012" s="2">
        <f t="shared" si="20"/>
        <v>725.2</v>
      </c>
      <c r="I1012" s="526"/>
      <c r="K1012" s="240"/>
      <c r="L1012" s="240"/>
      <c r="M1012" s="240"/>
    </row>
    <row r="1013" spans="1:13">
      <c r="B1013" s="526"/>
      <c r="C1013" s="526"/>
      <c r="D1013" t="s">
        <v>19</v>
      </c>
      <c r="E1013" s="240">
        <v>5</v>
      </c>
      <c r="G1013" s="2">
        <f t="shared" si="20"/>
        <v>730.2</v>
      </c>
      <c r="I1013" s="525"/>
      <c r="L1013" s="240"/>
      <c r="M1013" s="240"/>
    </row>
    <row r="1014" spans="1:13">
      <c r="B1014" s="526"/>
      <c r="C1014" s="526"/>
      <c r="D1014" t="s">
        <v>447</v>
      </c>
      <c r="E1014" s="240">
        <v>100</v>
      </c>
      <c r="G1014" s="2">
        <f t="shared" si="20"/>
        <v>830.2</v>
      </c>
      <c r="I1014" s="526"/>
      <c r="L1014" s="240"/>
      <c r="M1014" s="240"/>
    </row>
    <row r="1015" spans="1:13">
      <c r="B1015" s="526"/>
      <c r="C1015" s="526"/>
      <c r="D1015" s="519" t="s">
        <v>479</v>
      </c>
      <c r="E1015" s="337">
        <v>120</v>
      </c>
      <c r="G1015" s="2">
        <f t="shared" si="20"/>
        <v>950.2</v>
      </c>
      <c r="I1015" s="526"/>
      <c r="L1015" s="240"/>
      <c r="M1015" s="240"/>
    </row>
    <row r="1016" spans="1:13">
      <c r="A1016" s="7">
        <v>45602</v>
      </c>
      <c r="B1016" s="526">
        <v>29962</v>
      </c>
      <c r="C1016" s="526" t="s">
        <v>81</v>
      </c>
      <c r="D1016" t="s">
        <v>16</v>
      </c>
      <c r="E1016" s="240"/>
      <c r="F1016" s="2">
        <v>58.2</v>
      </c>
      <c r="G1016" s="2">
        <f t="shared" si="20"/>
        <v>892</v>
      </c>
      <c r="I1016" s="526"/>
      <c r="K1016" s="240"/>
      <c r="M1016" s="240"/>
    </row>
    <row r="1017" spans="1:13">
      <c r="A1017" s="7">
        <v>45602</v>
      </c>
      <c r="B1017" s="526">
        <v>29962</v>
      </c>
      <c r="C1017" s="526" t="s">
        <v>81</v>
      </c>
      <c r="D1017" t="s">
        <v>17</v>
      </c>
      <c r="E1017" s="240"/>
      <c r="F1017" s="2">
        <v>7</v>
      </c>
      <c r="G1017" s="2">
        <f t="shared" si="20"/>
        <v>885</v>
      </c>
      <c r="I1017" s="526"/>
      <c r="K1017" s="240"/>
      <c r="M1017" s="240"/>
    </row>
    <row r="1018" spans="1:13">
      <c r="A1018" s="7">
        <v>45748</v>
      </c>
      <c r="B1018" s="526">
        <v>30881</v>
      </c>
      <c r="C1018" s="526" t="s">
        <v>81</v>
      </c>
      <c r="D1018" t="s">
        <v>18</v>
      </c>
      <c r="E1018" s="240"/>
      <c r="F1018" s="240">
        <v>60</v>
      </c>
      <c r="G1018" s="2">
        <f t="shared" si="20"/>
        <v>825</v>
      </c>
      <c r="I1018" s="526"/>
      <c r="K1018" s="240"/>
      <c r="M1018" s="240"/>
    </row>
    <row r="1019" spans="1:13">
      <c r="A1019" s="7">
        <v>45748</v>
      </c>
      <c r="B1019" s="526">
        <v>30881</v>
      </c>
      <c r="C1019" s="526" t="s">
        <v>81</v>
      </c>
      <c r="D1019" t="s">
        <v>19</v>
      </c>
      <c r="E1019" s="240"/>
      <c r="F1019" s="240">
        <v>5</v>
      </c>
      <c r="G1019" s="2">
        <f t="shared" si="19"/>
        <v>820</v>
      </c>
      <c r="I1019" s="526"/>
      <c r="K1019" s="240"/>
      <c r="M1019" s="240"/>
    </row>
    <row r="1020" spans="1:13">
      <c r="A1020" s="7">
        <v>45748</v>
      </c>
      <c r="B1020" s="526">
        <v>30881</v>
      </c>
      <c r="C1020" s="526" t="s">
        <v>81</v>
      </c>
      <c r="D1020" t="s">
        <v>447</v>
      </c>
      <c r="E1020" s="240"/>
      <c r="F1020" s="240">
        <v>100</v>
      </c>
      <c r="G1020" s="2">
        <f t="shared" si="19"/>
        <v>720</v>
      </c>
      <c r="I1020" s="526"/>
      <c r="K1020" s="240"/>
      <c r="M1020" s="240"/>
    </row>
    <row r="1021" spans="1:13">
      <c r="A1021" s="88">
        <v>45565</v>
      </c>
      <c r="B1021" s="525" t="s">
        <v>14</v>
      </c>
      <c r="C1021" s="525" t="s">
        <v>53</v>
      </c>
      <c r="D1021" t="s">
        <v>16</v>
      </c>
      <c r="E1021" s="240">
        <v>58.5</v>
      </c>
      <c r="G1021" s="2">
        <f t="shared" ref="G1021:G1050" si="21">+G1020+E1021-F1021</f>
        <v>778.5</v>
      </c>
      <c r="I1021" s="525"/>
      <c r="L1021" s="263"/>
      <c r="M1021" s="240"/>
    </row>
    <row r="1022" spans="1:13">
      <c r="A1022" s="86"/>
      <c r="B1022" s="526"/>
      <c r="C1022" s="526"/>
      <c r="D1022" t="s">
        <v>17</v>
      </c>
      <c r="E1022" s="240">
        <v>5</v>
      </c>
      <c r="G1022" s="2">
        <f t="shared" si="21"/>
        <v>783.5</v>
      </c>
      <c r="I1022" s="526"/>
      <c r="L1022" s="263"/>
      <c r="M1022" s="240"/>
    </row>
    <row r="1023" spans="1:13">
      <c r="A1023" s="86"/>
      <c r="B1023" s="526"/>
      <c r="C1023" s="526"/>
      <c r="D1023" t="s">
        <v>18</v>
      </c>
      <c r="E1023" s="240">
        <v>60</v>
      </c>
      <c r="G1023" s="2">
        <f t="shared" si="21"/>
        <v>843.5</v>
      </c>
      <c r="I1023" s="526"/>
      <c r="K1023" s="263"/>
      <c r="M1023" s="240"/>
    </row>
    <row r="1024" spans="1:13">
      <c r="A1024" s="86"/>
      <c r="B1024" s="526"/>
      <c r="C1024" s="526"/>
      <c r="D1024" t="s">
        <v>19</v>
      </c>
      <c r="E1024" s="240">
        <v>5</v>
      </c>
      <c r="G1024" s="2">
        <f t="shared" si="21"/>
        <v>848.5</v>
      </c>
      <c r="I1024" s="526"/>
      <c r="K1024" s="263"/>
      <c r="M1024" s="26"/>
    </row>
    <row r="1025" spans="1:13">
      <c r="A1025" s="86"/>
      <c r="B1025" s="526"/>
      <c r="C1025" s="526"/>
      <c r="D1025" s="519" t="s">
        <v>479</v>
      </c>
      <c r="E1025" s="337">
        <v>120</v>
      </c>
      <c r="G1025" s="2">
        <f t="shared" si="21"/>
        <v>968.5</v>
      </c>
      <c r="I1025" s="526"/>
      <c r="K1025" s="263"/>
      <c r="M1025" s="26"/>
    </row>
    <row r="1026" spans="1:13">
      <c r="A1026" s="7">
        <v>45748</v>
      </c>
      <c r="B1026" s="526">
        <v>30881</v>
      </c>
      <c r="C1026" s="526" t="s">
        <v>53</v>
      </c>
      <c r="D1026" t="s">
        <v>16</v>
      </c>
      <c r="E1026" s="240"/>
      <c r="F1026" s="240">
        <v>58.5</v>
      </c>
      <c r="G1026" s="2">
        <f t="shared" si="21"/>
        <v>910</v>
      </c>
      <c r="I1026" s="526"/>
      <c r="K1026" s="263"/>
      <c r="M1026" s="26"/>
    </row>
    <row r="1027" spans="1:13">
      <c r="A1027" s="7">
        <v>45748</v>
      </c>
      <c r="B1027" s="526">
        <v>30881</v>
      </c>
      <c r="C1027" s="526" t="s">
        <v>53</v>
      </c>
      <c r="D1027" t="s">
        <v>17</v>
      </c>
      <c r="E1027" s="240"/>
      <c r="F1027" s="240">
        <v>5</v>
      </c>
      <c r="G1027" s="2">
        <f t="shared" si="21"/>
        <v>905</v>
      </c>
      <c r="I1027" s="526"/>
      <c r="K1027" s="263"/>
      <c r="M1027" s="26"/>
    </row>
    <row r="1028" spans="1:13">
      <c r="A1028" s="7">
        <v>45748</v>
      </c>
      <c r="B1028" s="526">
        <v>30881</v>
      </c>
      <c r="C1028" s="526" t="s">
        <v>53</v>
      </c>
      <c r="D1028" t="s">
        <v>18</v>
      </c>
      <c r="E1028" s="240"/>
      <c r="F1028" s="240">
        <v>60</v>
      </c>
      <c r="G1028" s="2">
        <f t="shared" si="21"/>
        <v>845</v>
      </c>
      <c r="I1028" s="526"/>
      <c r="K1028" s="263"/>
      <c r="M1028" s="26"/>
    </row>
    <row r="1029" spans="1:13">
      <c r="A1029" s="7">
        <v>45748</v>
      </c>
      <c r="B1029" s="526">
        <v>30881</v>
      </c>
      <c r="C1029" s="526" t="s">
        <v>53</v>
      </c>
      <c r="D1029" t="s">
        <v>19</v>
      </c>
      <c r="E1029" s="240"/>
      <c r="F1029" s="240">
        <v>5</v>
      </c>
      <c r="G1029" s="2">
        <f t="shared" si="21"/>
        <v>840</v>
      </c>
      <c r="I1029" s="526"/>
      <c r="K1029" s="263"/>
      <c r="M1029" s="26"/>
    </row>
    <row r="1030" spans="1:13">
      <c r="A1030" s="88">
        <v>45596</v>
      </c>
      <c r="B1030" s="525" t="s">
        <v>14</v>
      </c>
      <c r="C1030" s="525" t="s">
        <v>30</v>
      </c>
      <c r="D1030" t="s">
        <v>16</v>
      </c>
      <c r="E1030" s="240">
        <v>49.1</v>
      </c>
      <c r="G1030" s="2">
        <f t="shared" si="21"/>
        <v>889.1</v>
      </c>
      <c r="I1030" s="525"/>
      <c r="L1030" s="240"/>
      <c r="M1030" s="26"/>
    </row>
    <row r="1031" spans="1:13">
      <c r="A1031" s="86"/>
      <c r="B1031" s="526"/>
      <c r="C1031" s="526"/>
      <c r="D1031" t="s">
        <v>17</v>
      </c>
      <c r="E1031" s="240">
        <v>7</v>
      </c>
      <c r="G1031" s="2">
        <f t="shared" si="21"/>
        <v>896.1</v>
      </c>
      <c r="I1031" s="526"/>
      <c r="L1031" s="240"/>
    </row>
    <row r="1032" spans="1:13">
      <c r="A1032" s="86"/>
      <c r="B1032" s="526"/>
      <c r="C1032" s="526"/>
      <c r="D1032" t="s">
        <v>18</v>
      </c>
      <c r="E1032" s="240">
        <v>60</v>
      </c>
      <c r="G1032" s="2">
        <f t="shared" si="21"/>
        <v>956.1</v>
      </c>
      <c r="I1032" s="526"/>
      <c r="K1032" s="240"/>
    </row>
    <row r="1033" spans="1:13">
      <c r="A1033" s="86"/>
      <c r="B1033" s="526"/>
      <c r="C1033" s="526"/>
      <c r="D1033" t="s">
        <v>19</v>
      </c>
      <c r="E1033" s="240">
        <v>5</v>
      </c>
      <c r="G1033" s="2">
        <f t="shared" si="21"/>
        <v>961.1</v>
      </c>
      <c r="I1033" s="526"/>
      <c r="K1033" s="240"/>
    </row>
    <row r="1034" spans="1:13">
      <c r="A1034" s="86"/>
      <c r="B1034" s="526"/>
      <c r="C1034" s="526"/>
      <c r="D1034" s="519" t="s">
        <v>479</v>
      </c>
      <c r="E1034" s="337">
        <v>120</v>
      </c>
      <c r="G1034" s="2">
        <f t="shared" si="21"/>
        <v>1081.0999999999999</v>
      </c>
      <c r="I1034" s="526"/>
      <c r="K1034" s="240"/>
    </row>
    <row r="1035" spans="1:13">
      <c r="A1035" s="7">
        <v>45748</v>
      </c>
      <c r="B1035" s="526">
        <v>30881</v>
      </c>
      <c r="C1035" s="526" t="s">
        <v>30</v>
      </c>
      <c r="D1035" t="s">
        <v>16</v>
      </c>
      <c r="E1035" s="240"/>
      <c r="F1035" s="240">
        <v>49.1</v>
      </c>
      <c r="G1035" s="2">
        <f t="shared" si="21"/>
        <v>1032</v>
      </c>
      <c r="I1035" s="526"/>
      <c r="K1035" s="240"/>
    </row>
    <row r="1036" spans="1:13">
      <c r="A1036" s="7">
        <v>45748</v>
      </c>
      <c r="B1036" s="526">
        <v>30881</v>
      </c>
      <c r="C1036" s="526" t="s">
        <v>30</v>
      </c>
      <c r="D1036" t="s">
        <v>17</v>
      </c>
      <c r="E1036" s="240"/>
      <c r="F1036" s="240">
        <v>7</v>
      </c>
      <c r="G1036" s="2">
        <f t="shared" si="21"/>
        <v>1025</v>
      </c>
      <c r="I1036" s="526"/>
      <c r="K1036" s="240"/>
    </row>
    <row r="1037" spans="1:13">
      <c r="A1037" s="7">
        <v>45748</v>
      </c>
      <c r="B1037" s="526">
        <v>30881</v>
      </c>
      <c r="C1037" s="526" t="s">
        <v>30</v>
      </c>
      <c r="D1037" t="s">
        <v>18</v>
      </c>
      <c r="E1037" s="240"/>
      <c r="F1037" s="240">
        <v>60</v>
      </c>
      <c r="G1037" s="2">
        <f t="shared" si="21"/>
        <v>965</v>
      </c>
      <c r="I1037" s="526"/>
      <c r="K1037" s="240"/>
    </row>
    <row r="1038" spans="1:13">
      <c r="A1038" s="7">
        <v>45748</v>
      </c>
      <c r="B1038" s="526">
        <v>30881</v>
      </c>
      <c r="C1038" s="526" t="s">
        <v>30</v>
      </c>
      <c r="D1038" t="s">
        <v>19</v>
      </c>
      <c r="E1038" s="240"/>
      <c r="F1038" s="240">
        <v>5</v>
      </c>
      <c r="G1038" s="2">
        <f t="shared" si="21"/>
        <v>960</v>
      </c>
      <c r="I1038" s="526"/>
      <c r="K1038" s="240"/>
    </row>
    <row r="1039" spans="1:13">
      <c r="A1039" s="88">
        <v>45626</v>
      </c>
      <c r="B1039" s="525" t="s">
        <v>14</v>
      </c>
      <c r="C1039" s="525" t="s">
        <v>83</v>
      </c>
      <c r="D1039" t="s">
        <v>16</v>
      </c>
      <c r="E1039" s="240">
        <v>48.5</v>
      </c>
      <c r="G1039" s="2">
        <f t="shared" si="21"/>
        <v>1008.5</v>
      </c>
      <c r="L1039" s="26"/>
    </row>
    <row r="1040" spans="1:13">
      <c r="A1040" s="86"/>
      <c r="B1040" s="526"/>
      <c r="C1040" s="526"/>
      <c r="D1040" t="s">
        <v>17</v>
      </c>
      <c r="E1040" s="240">
        <v>7</v>
      </c>
      <c r="G1040" s="2">
        <f t="shared" si="21"/>
        <v>1015.5</v>
      </c>
    </row>
    <row r="1041" spans="1:13">
      <c r="A1041" s="86"/>
      <c r="B1041" s="526"/>
      <c r="C1041" s="526"/>
      <c r="D1041" t="s">
        <v>18</v>
      </c>
      <c r="E1041" s="240">
        <v>60</v>
      </c>
      <c r="G1041" s="2">
        <f t="shared" si="21"/>
        <v>1075.5</v>
      </c>
    </row>
    <row r="1042" spans="1:13">
      <c r="A1042" s="86"/>
      <c r="B1042" s="526"/>
      <c r="C1042" s="526"/>
      <c r="D1042" t="s">
        <v>19</v>
      </c>
      <c r="E1042" s="240">
        <v>5</v>
      </c>
      <c r="G1042" s="2">
        <f t="shared" si="21"/>
        <v>1080.5</v>
      </c>
    </row>
    <row r="1043" spans="1:13">
      <c r="A1043" s="86"/>
      <c r="B1043" s="526"/>
      <c r="C1043" s="526"/>
      <c r="D1043" s="519" t="s">
        <v>479</v>
      </c>
      <c r="E1043" s="337">
        <v>120</v>
      </c>
      <c r="G1043" s="2">
        <f t="shared" si="21"/>
        <v>1200.5</v>
      </c>
    </row>
    <row r="1044" spans="1:13">
      <c r="A1044" s="7">
        <v>45748</v>
      </c>
      <c r="B1044" s="526">
        <v>30882</v>
      </c>
      <c r="C1044" s="526" t="s">
        <v>83</v>
      </c>
      <c r="D1044" t="s">
        <v>16</v>
      </c>
      <c r="E1044" s="240"/>
      <c r="F1044" s="240">
        <v>48.5</v>
      </c>
      <c r="G1044" s="2">
        <f t="shared" si="21"/>
        <v>1152</v>
      </c>
    </row>
    <row r="1045" spans="1:13">
      <c r="A1045" s="7">
        <v>45748</v>
      </c>
      <c r="B1045" s="526">
        <v>30882</v>
      </c>
      <c r="C1045" s="526" t="s">
        <v>83</v>
      </c>
      <c r="D1045" t="s">
        <v>17</v>
      </c>
      <c r="E1045" s="240"/>
      <c r="F1045" s="240">
        <v>7</v>
      </c>
      <c r="G1045" s="2">
        <f t="shared" si="21"/>
        <v>1145</v>
      </c>
    </row>
    <row r="1046" spans="1:13">
      <c r="A1046" s="7">
        <v>45748</v>
      </c>
      <c r="B1046" s="526">
        <v>30882</v>
      </c>
      <c r="C1046" s="526" t="s">
        <v>83</v>
      </c>
      <c r="D1046" t="s">
        <v>18</v>
      </c>
      <c r="E1046" s="240"/>
      <c r="F1046" s="240">
        <v>60</v>
      </c>
      <c r="G1046" s="2">
        <f t="shared" si="21"/>
        <v>1085</v>
      </c>
    </row>
    <row r="1047" spans="1:13">
      <c r="A1047" s="7">
        <v>45748</v>
      </c>
      <c r="B1047" s="526">
        <v>30882</v>
      </c>
      <c r="C1047" s="526" t="s">
        <v>83</v>
      </c>
      <c r="D1047" t="s">
        <v>19</v>
      </c>
      <c r="E1047" s="240"/>
      <c r="F1047" s="240">
        <v>5</v>
      </c>
      <c r="G1047" s="2">
        <f t="shared" si="21"/>
        <v>1080</v>
      </c>
    </row>
    <row r="1048" spans="1:13">
      <c r="A1048" s="44">
        <v>45657</v>
      </c>
      <c r="B1048" s="525" t="s">
        <v>14</v>
      </c>
      <c r="C1048" s="525" t="s">
        <v>34</v>
      </c>
      <c r="D1048" t="s">
        <v>16</v>
      </c>
      <c r="E1048" s="263">
        <v>41</v>
      </c>
      <c r="G1048" s="2">
        <f t="shared" si="21"/>
        <v>1121</v>
      </c>
    </row>
    <row r="1049" spans="1:13">
      <c r="B1049" s="526"/>
      <c r="C1049" s="526"/>
      <c r="D1049" t="s">
        <v>17</v>
      </c>
      <c r="E1049" s="263">
        <v>3</v>
      </c>
      <c r="G1049" s="2">
        <f t="shared" si="21"/>
        <v>1124</v>
      </c>
      <c r="I1049" s="525"/>
      <c r="K1049" s="240"/>
    </row>
    <row r="1050" spans="1:13">
      <c r="B1050" s="526"/>
      <c r="C1050" s="526"/>
      <c r="D1050" t="s">
        <v>18</v>
      </c>
      <c r="E1050" s="263">
        <v>60</v>
      </c>
      <c r="G1050" s="2">
        <f t="shared" si="21"/>
        <v>1184</v>
      </c>
      <c r="I1050" s="526"/>
      <c r="K1050" s="240"/>
      <c r="L1050" s="26"/>
      <c r="M1050" s="26"/>
    </row>
    <row r="1051" spans="1:13">
      <c r="B1051" s="526"/>
      <c r="C1051" s="526"/>
      <c r="D1051" t="s">
        <v>19</v>
      </c>
      <c r="E1051" s="263">
        <v>5</v>
      </c>
      <c r="G1051" s="2">
        <f t="shared" ref="G1051:G1114" si="22">+G1050+E1051-F1051</f>
        <v>1189</v>
      </c>
      <c r="I1051" s="525"/>
      <c r="K1051" s="240"/>
    </row>
    <row r="1052" spans="1:13">
      <c r="B1052" s="526"/>
      <c r="C1052" s="526"/>
      <c r="D1052" s="519" t="s">
        <v>479</v>
      </c>
      <c r="E1052" s="337">
        <v>120</v>
      </c>
      <c r="G1052" s="2">
        <f t="shared" si="22"/>
        <v>1309</v>
      </c>
      <c r="I1052" s="525"/>
      <c r="K1052" s="240"/>
    </row>
    <row r="1053" spans="1:13">
      <c r="A1053" s="7">
        <v>45748</v>
      </c>
      <c r="B1053" s="526">
        <v>30882</v>
      </c>
      <c r="C1053" s="526" t="s">
        <v>34</v>
      </c>
      <c r="D1053" t="s">
        <v>16</v>
      </c>
      <c r="E1053" s="263"/>
      <c r="F1053" s="263">
        <v>41</v>
      </c>
      <c r="G1053" s="2">
        <f t="shared" si="22"/>
        <v>1268</v>
      </c>
      <c r="I1053" s="525"/>
      <c r="K1053" s="240"/>
    </row>
    <row r="1054" spans="1:13">
      <c r="A1054" s="7">
        <v>45748</v>
      </c>
      <c r="B1054" s="526">
        <v>30882</v>
      </c>
      <c r="C1054" s="526" t="s">
        <v>34</v>
      </c>
      <c r="D1054" t="s">
        <v>17</v>
      </c>
      <c r="E1054" s="263"/>
      <c r="F1054" s="263">
        <v>3</v>
      </c>
      <c r="G1054" s="2">
        <f t="shared" si="22"/>
        <v>1265</v>
      </c>
      <c r="I1054" s="525"/>
      <c r="K1054" s="240"/>
    </row>
    <row r="1055" spans="1:13">
      <c r="A1055" s="7">
        <v>45748</v>
      </c>
      <c r="B1055" s="526">
        <v>30882</v>
      </c>
      <c r="C1055" s="526" t="s">
        <v>34</v>
      </c>
      <c r="D1055" t="s">
        <v>18</v>
      </c>
      <c r="E1055" s="263"/>
      <c r="F1055" s="263">
        <v>60</v>
      </c>
      <c r="G1055" s="2">
        <f t="shared" si="22"/>
        <v>1205</v>
      </c>
      <c r="H1055" s="526"/>
      <c r="J1055" s="240"/>
      <c r="K1055"/>
    </row>
    <row r="1056" spans="1:13">
      <c r="A1056" s="7">
        <v>45748</v>
      </c>
      <c r="B1056" s="526">
        <v>30882</v>
      </c>
      <c r="C1056" s="526" t="s">
        <v>34</v>
      </c>
      <c r="D1056" t="s">
        <v>19</v>
      </c>
      <c r="E1056" s="263"/>
      <c r="F1056" s="263">
        <v>5</v>
      </c>
      <c r="G1056" s="2">
        <f t="shared" si="22"/>
        <v>1200</v>
      </c>
      <c r="H1056" s="525"/>
      <c r="J1056" s="240"/>
      <c r="K1056"/>
    </row>
    <row r="1057" spans="1:12">
      <c r="A1057" s="88">
        <v>45688</v>
      </c>
      <c r="B1057" s="525" t="s">
        <v>14</v>
      </c>
      <c r="C1057" s="525" t="s">
        <v>15</v>
      </c>
      <c r="D1057" t="s">
        <v>16</v>
      </c>
      <c r="E1057" s="240">
        <v>45</v>
      </c>
      <c r="G1057" s="2">
        <f t="shared" si="22"/>
        <v>1245</v>
      </c>
      <c r="H1057" s="526"/>
      <c r="J1057" s="240"/>
      <c r="K1057"/>
    </row>
    <row r="1058" spans="1:12">
      <c r="A1058" s="86"/>
      <c r="B1058" s="526"/>
      <c r="C1058" s="526"/>
      <c r="D1058" t="s">
        <v>17</v>
      </c>
      <c r="E1058" s="240">
        <v>3</v>
      </c>
      <c r="G1058" s="2">
        <f t="shared" si="22"/>
        <v>1248</v>
      </c>
      <c r="H1058" s="525"/>
      <c r="J1058" s="263"/>
      <c r="K1058"/>
    </row>
    <row r="1059" spans="1:12">
      <c r="A1059" s="86"/>
      <c r="B1059" s="526"/>
      <c r="C1059" s="526"/>
      <c r="D1059" t="s">
        <v>18</v>
      </c>
      <c r="E1059" s="240">
        <v>60</v>
      </c>
      <c r="G1059" s="2">
        <f t="shared" si="22"/>
        <v>1308</v>
      </c>
      <c r="H1059" s="525"/>
      <c r="J1059" s="263"/>
      <c r="K1059"/>
    </row>
    <row r="1060" spans="1:12">
      <c r="A1060" s="86"/>
      <c r="B1060" s="526"/>
      <c r="C1060" s="526"/>
      <c r="D1060" t="s">
        <v>19</v>
      </c>
      <c r="E1060" s="240">
        <v>5</v>
      </c>
      <c r="G1060" s="2">
        <f t="shared" si="22"/>
        <v>1313</v>
      </c>
      <c r="H1060" s="525"/>
      <c r="J1060" s="263"/>
      <c r="K1060"/>
    </row>
    <row r="1061" spans="1:12">
      <c r="A1061" s="86"/>
      <c r="B1061" s="526"/>
      <c r="C1061" s="526"/>
      <c r="D1061" s="519" t="s">
        <v>479</v>
      </c>
      <c r="E1061" s="337">
        <v>120</v>
      </c>
      <c r="G1061" s="2">
        <f t="shared" si="22"/>
        <v>1433</v>
      </c>
      <c r="H1061" s="525"/>
      <c r="J1061" s="263"/>
      <c r="K1061"/>
    </row>
    <row r="1062" spans="1:12">
      <c r="A1062" s="7">
        <v>45748</v>
      </c>
      <c r="B1062" s="526">
        <v>30882</v>
      </c>
      <c r="C1062" s="526" t="s">
        <v>15</v>
      </c>
      <c r="D1062" t="s">
        <v>16</v>
      </c>
      <c r="E1062" s="240"/>
      <c r="F1062" s="240">
        <v>45</v>
      </c>
      <c r="G1062" s="2">
        <f t="shared" si="22"/>
        <v>1388</v>
      </c>
      <c r="H1062" s="525"/>
      <c r="J1062" s="263"/>
      <c r="K1062"/>
    </row>
    <row r="1063" spans="1:12">
      <c r="A1063" s="7">
        <v>45748</v>
      </c>
      <c r="B1063" s="526">
        <v>30882</v>
      </c>
      <c r="C1063" s="526" t="s">
        <v>15</v>
      </c>
      <c r="D1063" t="s">
        <v>17</v>
      </c>
      <c r="E1063" s="240"/>
      <c r="F1063" s="240">
        <v>3</v>
      </c>
      <c r="G1063" s="2">
        <f t="shared" si="22"/>
        <v>1385</v>
      </c>
      <c r="H1063" s="525"/>
      <c r="J1063" s="263"/>
      <c r="K1063"/>
    </row>
    <row r="1064" spans="1:12">
      <c r="A1064" s="7">
        <v>45748</v>
      </c>
      <c r="B1064" s="526">
        <v>30882</v>
      </c>
      <c r="C1064" s="526" t="s">
        <v>15</v>
      </c>
      <c r="D1064" t="s">
        <v>18</v>
      </c>
      <c r="E1064" s="240"/>
      <c r="F1064" s="240">
        <v>60</v>
      </c>
      <c r="G1064" s="2">
        <f t="shared" si="22"/>
        <v>1325</v>
      </c>
      <c r="H1064" s="526"/>
      <c r="J1064" s="263"/>
      <c r="K1064"/>
    </row>
    <row r="1065" spans="1:12">
      <c r="A1065" s="7">
        <v>45748</v>
      </c>
      <c r="B1065" s="526">
        <v>30882</v>
      </c>
      <c r="C1065" s="526" t="s">
        <v>15</v>
      </c>
      <c r="D1065" t="s">
        <v>19</v>
      </c>
      <c r="E1065" s="240"/>
      <c r="F1065" s="240">
        <v>5</v>
      </c>
      <c r="G1065" s="2">
        <f t="shared" si="22"/>
        <v>1320</v>
      </c>
      <c r="H1065" s="525"/>
      <c r="J1065" s="240"/>
      <c r="K1065"/>
    </row>
    <row r="1066" spans="1:12">
      <c r="A1066" s="44">
        <v>45716</v>
      </c>
      <c r="B1066" s="525" t="s">
        <v>14</v>
      </c>
      <c r="C1066" s="525" t="s">
        <v>20</v>
      </c>
      <c r="D1066" t="s">
        <v>16</v>
      </c>
      <c r="E1066" s="2">
        <v>55.1</v>
      </c>
      <c r="G1066" s="2">
        <f t="shared" si="22"/>
        <v>1375.1</v>
      </c>
      <c r="H1066" s="526"/>
      <c r="J1066" s="240"/>
      <c r="K1066"/>
    </row>
    <row r="1067" spans="1:12">
      <c r="B1067" s="526"/>
      <c r="C1067" s="526"/>
      <c r="D1067" t="s">
        <v>17</v>
      </c>
      <c r="E1067" s="2">
        <v>3</v>
      </c>
      <c r="G1067" s="2">
        <f t="shared" si="22"/>
        <v>1378.1</v>
      </c>
      <c r="J1067" s="26"/>
      <c r="K1067"/>
    </row>
    <row r="1068" spans="1:12">
      <c r="B1068" s="526"/>
      <c r="C1068" s="526"/>
      <c r="D1068" t="s">
        <v>18</v>
      </c>
      <c r="E1068" s="2">
        <v>56</v>
      </c>
      <c r="G1068" s="2">
        <f t="shared" si="22"/>
        <v>1434.1</v>
      </c>
      <c r="J1068" s="26"/>
      <c r="K1068"/>
    </row>
    <row r="1069" spans="1:12">
      <c r="B1069" s="526"/>
      <c r="C1069" s="526"/>
      <c r="D1069" t="s">
        <v>19</v>
      </c>
      <c r="E1069" s="2">
        <v>5</v>
      </c>
      <c r="G1069" s="2">
        <f t="shared" si="22"/>
        <v>1439.1</v>
      </c>
      <c r="J1069" s="26"/>
      <c r="K1069"/>
    </row>
    <row r="1070" spans="1:12">
      <c r="B1070" s="526"/>
      <c r="C1070" s="526"/>
      <c r="D1070" s="519" t="s">
        <v>479</v>
      </c>
      <c r="E1070" s="337">
        <v>150</v>
      </c>
      <c r="G1070" s="2">
        <f t="shared" si="22"/>
        <v>1589.1</v>
      </c>
      <c r="J1070" s="26"/>
      <c r="K1070"/>
    </row>
    <row r="1071" spans="1:12">
      <c r="A1071" s="7">
        <v>45748</v>
      </c>
      <c r="B1071" s="526">
        <v>30883</v>
      </c>
      <c r="C1071" s="526" t="s">
        <v>20</v>
      </c>
      <c r="D1071" t="s">
        <v>16</v>
      </c>
      <c r="F1071" s="2">
        <v>15.4</v>
      </c>
      <c r="G1071" s="2">
        <f t="shared" si="22"/>
        <v>1573.6999999999998</v>
      </c>
      <c r="J1071" s="26"/>
      <c r="K1071"/>
    </row>
    <row r="1072" spans="1:12">
      <c r="A1072" s="44">
        <v>45747</v>
      </c>
      <c r="B1072" s="525" t="s">
        <v>14</v>
      </c>
      <c r="C1072" s="525" t="s">
        <v>23</v>
      </c>
      <c r="D1072" t="s">
        <v>16</v>
      </c>
      <c r="E1072" s="240">
        <v>25.7</v>
      </c>
      <c r="G1072" s="2">
        <f t="shared" si="22"/>
        <v>1599.3999999999999</v>
      </c>
      <c r="I1072" s="542" t="s">
        <v>480</v>
      </c>
      <c r="J1072" s="542"/>
      <c r="K1072" s="542"/>
      <c r="L1072" s="26"/>
    </row>
    <row r="1073" spans="1:13">
      <c r="B1073" s="526"/>
      <c r="C1073" s="526"/>
      <c r="D1073" t="s">
        <v>17</v>
      </c>
      <c r="E1073" s="240">
        <v>3</v>
      </c>
      <c r="G1073" s="2">
        <f t="shared" si="22"/>
        <v>1602.3999999999999</v>
      </c>
      <c r="H1073" s="5">
        <v>2025</v>
      </c>
      <c r="I1073" s="525" t="s">
        <v>20</v>
      </c>
      <c r="J1073" t="s">
        <v>16</v>
      </c>
      <c r="L1073" s="2">
        <v>39.700000000000003</v>
      </c>
    </row>
    <row r="1074" spans="1:13">
      <c r="B1074" s="526"/>
      <c r="C1074" s="526"/>
      <c r="D1074" t="s">
        <v>18</v>
      </c>
      <c r="E1074" s="240">
        <v>60</v>
      </c>
      <c r="G1074" s="2">
        <f t="shared" si="22"/>
        <v>1662.3999999999999</v>
      </c>
      <c r="I1074" s="526"/>
      <c r="J1074" t="s">
        <v>17</v>
      </c>
      <c r="L1074" s="2">
        <v>3</v>
      </c>
      <c r="M1074" s="26"/>
    </row>
    <row r="1075" spans="1:13">
      <c r="B1075" s="526"/>
      <c r="C1075" s="526"/>
      <c r="D1075" t="s">
        <v>19</v>
      </c>
      <c r="E1075" s="240">
        <v>5</v>
      </c>
      <c r="G1075" s="2">
        <f t="shared" si="22"/>
        <v>1667.3999999999999</v>
      </c>
      <c r="I1075" s="526"/>
      <c r="J1075" t="s">
        <v>18</v>
      </c>
      <c r="L1075" s="2">
        <v>56</v>
      </c>
    </row>
    <row r="1076" spans="1:13">
      <c r="B1076" s="526"/>
      <c r="C1076" s="526"/>
      <c r="D1076" s="48" t="s">
        <v>252</v>
      </c>
      <c r="E1076" s="316">
        <v>113</v>
      </c>
      <c r="G1076" s="2">
        <f t="shared" si="22"/>
        <v>1780.3999999999999</v>
      </c>
      <c r="I1076" s="526"/>
      <c r="J1076" t="s">
        <v>19</v>
      </c>
      <c r="L1076" s="2">
        <v>5</v>
      </c>
    </row>
    <row r="1077" spans="1:13">
      <c r="B1077" s="526"/>
      <c r="C1077" s="526"/>
      <c r="D1077" s="519" t="s">
        <v>479</v>
      </c>
      <c r="E1077" s="337">
        <v>150</v>
      </c>
      <c r="G1077" s="2">
        <f t="shared" si="22"/>
        <v>1930.3999999999999</v>
      </c>
      <c r="I1077" s="525" t="s">
        <v>23</v>
      </c>
      <c r="J1077" t="s">
        <v>16</v>
      </c>
      <c r="L1077" s="240">
        <v>25.7</v>
      </c>
    </row>
    <row r="1078" spans="1:13">
      <c r="A1078" s="88">
        <v>45777</v>
      </c>
      <c r="B1078" s="525" t="s">
        <v>14</v>
      </c>
      <c r="C1078" s="525" t="s">
        <v>24</v>
      </c>
      <c r="D1078" t="s">
        <v>16</v>
      </c>
      <c r="E1078" s="240">
        <v>25.5</v>
      </c>
      <c r="G1078" s="2">
        <f t="shared" si="22"/>
        <v>1955.8999999999999</v>
      </c>
      <c r="I1078" s="526"/>
      <c r="J1078" t="s">
        <v>17</v>
      </c>
      <c r="L1078" s="240">
        <v>3</v>
      </c>
    </row>
    <row r="1079" spans="1:13">
      <c r="A1079" s="86"/>
      <c r="B1079" s="526"/>
      <c r="C1079" s="526"/>
      <c r="D1079" t="s">
        <v>17</v>
      </c>
      <c r="E1079" s="240">
        <v>3</v>
      </c>
      <c r="G1079" s="2">
        <f t="shared" si="22"/>
        <v>1958.8999999999999</v>
      </c>
      <c r="I1079" s="526"/>
      <c r="J1079" t="s">
        <v>18</v>
      </c>
      <c r="L1079" s="240">
        <v>60</v>
      </c>
    </row>
    <row r="1080" spans="1:13">
      <c r="A1080" s="86"/>
      <c r="B1080" s="526"/>
      <c r="C1080" s="526"/>
      <c r="D1080" t="s">
        <v>18</v>
      </c>
      <c r="E1080" s="240">
        <v>60</v>
      </c>
      <c r="G1080" s="2">
        <f t="shared" si="22"/>
        <v>2018.8999999999999</v>
      </c>
      <c r="I1080" s="526"/>
      <c r="J1080" t="s">
        <v>19</v>
      </c>
      <c r="L1080" s="240">
        <v>5</v>
      </c>
    </row>
    <row r="1081" spans="1:13">
      <c r="A1081" s="86"/>
      <c r="B1081" s="526"/>
      <c r="C1081" s="526"/>
      <c r="D1081" t="s">
        <v>19</v>
      </c>
      <c r="E1081" s="240">
        <v>5</v>
      </c>
      <c r="G1081" s="2">
        <f t="shared" si="22"/>
        <v>2023.8999999999999</v>
      </c>
      <c r="I1081" s="526"/>
      <c r="J1081" s="48" t="s">
        <v>252</v>
      </c>
      <c r="K1081" s="316">
        <v>113</v>
      </c>
    </row>
    <row r="1082" spans="1:13">
      <c r="A1082" s="86"/>
      <c r="B1082" s="526"/>
      <c r="C1082" s="526"/>
      <c r="D1082" s="519" t="s">
        <v>479</v>
      </c>
      <c r="E1082" s="337">
        <v>150</v>
      </c>
      <c r="G1082" s="2">
        <f t="shared" si="22"/>
        <v>2173.8999999999996</v>
      </c>
      <c r="I1082" s="525" t="s">
        <v>24</v>
      </c>
      <c r="J1082" t="s">
        <v>16</v>
      </c>
      <c r="L1082" s="240">
        <v>25.5</v>
      </c>
    </row>
    <row r="1083" spans="1:13">
      <c r="A1083" s="88">
        <v>45808</v>
      </c>
      <c r="B1083" s="525" t="s">
        <v>14</v>
      </c>
      <c r="C1083" s="525" t="s">
        <v>25</v>
      </c>
      <c r="D1083" t="s">
        <v>16</v>
      </c>
      <c r="E1083" s="240">
        <v>25.5</v>
      </c>
      <c r="G1083" s="2">
        <f t="shared" si="22"/>
        <v>2199.3999999999996</v>
      </c>
      <c r="I1083" s="526"/>
      <c r="J1083" t="s">
        <v>17</v>
      </c>
      <c r="L1083" s="240">
        <v>3</v>
      </c>
    </row>
    <row r="1084" spans="1:13">
      <c r="A1084" s="86"/>
      <c r="B1084" s="526"/>
      <c r="C1084" s="526"/>
      <c r="D1084" t="s">
        <v>17</v>
      </c>
      <c r="E1084" s="240">
        <v>5</v>
      </c>
      <c r="G1084" s="2">
        <f t="shared" si="22"/>
        <v>2204.3999999999996</v>
      </c>
      <c r="I1084" s="526"/>
      <c r="J1084" t="s">
        <v>18</v>
      </c>
      <c r="L1084" s="240">
        <v>60</v>
      </c>
    </row>
    <row r="1085" spans="1:13">
      <c r="A1085" s="86"/>
      <c r="B1085" s="526"/>
      <c r="C1085" s="526"/>
      <c r="D1085" t="s">
        <v>18</v>
      </c>
      <c r="E1085" s="240">
        <v>60</v>
      </c>
      <c r="G1085" s="2">
        <f t="shared" si="22"/>
        <v>2264.3999999999996</v>
      </c>
      <c r="I1085" s="526"/>
      <c r="J1085" t="s">
        <v>19</v>
      </c>
      <c r="L1085" s="240">
        <v>5</v>
      </c>
    </row>
    <row r="1086" spans="1:13">
      <c r="A1086" s="86"/>
      <c r="B1086" s="526"/>
      <c r="C1086" s="526"/>
      <c r="D1086" t="s">
        <v>19</v>
      </c>
      <c r="E1086" s="240">
        <v>5</v>
      </c>
      <c r="G1086" s="2">
        <f t="shared" si="22"/>
        <v>2269.3999999999996</v>
      </c>
      <c r="I1086" s="525" t="s">
        <v>25</v>
      </c>
      <c r="J1086" t="s">
        <v>16</v>
      </c>
      <c r="K1086" s="240">
        <v>25.5</v>
      </c>
      <c r="L1086">
        <v>9.1</v>
      </c>
    </row>
    <row r="1087" spans="1:13">
      <c r="A1087" s="86"/>
      <c r="B1087" s="526"/>
      <c r="C1087" s="526"/>
      <c r="D1087" s="519" t="s">
        <v>479</v>
      </c>
      <c r="E1087" s="337">
        <v>150</v>
      </c>
      <c r="G1087" s="2">
        <f t="shared" si="22"/>
        <v>2419.3999999999996</v>
      </c>
      <c r="I1087" s="526"/>
      <c r="J1087" t="s">
        <v>17</v>
      </c>
      <c r="K1087" s="240">
        <v>5</v>
      </c>
    </row>
    <row r="1088" spans="1:13">
      <c r="A1088" s="88">
        <v>45838</v>
      </c>
      <c r="B1088" s="525" t="s">
        <v>14</v>
      </c>
      <c r="C1088" s="525" t="s">
        <v>26</v>
      </c>
      <c r="D1088" t="s">
        <v>16</v>
      </c>
      <c r="E1088" s="240">
        <v>17.899999999999999</v>
      </c>
      <c r="G1088" s="2">
        <f t="shared" si="22"/>
        <v>2437.2999999999997</v>
      </c>
      <c r="H1088" s="37"/>
      <c r="I1088" s="526"/>
      <c r="J1088" t="s">
        <v>18</v>
      </c>
      <c r="K1088" s="240">
        <v>60</v>
      </c>
    </row>
    <row r="1089" spans="1:13">
      <c r="A1089" s="86"/>
      <c r="B1089" s="526"/>
      <c r="C1089" s="526"/>
      <c r="D1089" t="s">
        <v>17</v>
      </c>
      <c r="E1089" s="240">
        <v>4</v>
      </c>
      <c r="G1089" s="2">
        <f t="shared" si="22"/>
        <v>2441.2999999999997</v>
      </c>
      <c r="I1089" s="526"/>
      <c r="J1089" t="s">
        <v>19</v>
      </c>
      <c r="K1089" s="240">
        <v>5</v>
      </c>
      <c r="M1089" s="37"/>
    </row>
    <row r="1090" spans="1:13">
      <c r="A1090" s="86"/>
      <c r="B1090" s="526"/>
      <c r="C1090" s="526"/>
      <c r="D1090" t="s">
        <v>18</v>
      </c>
      <c r="E1090" s="240">
        <v>60</v>
      </c>
      <c r="G1090" s="2">
        <f t="shared" si="22"/>
        <v>2501.2999999999997</v>
      </c>
      <c r="I1090" s="525" t="s">
        <v>26</v>
      </c>
      <c r="J1090" t="s">
        <v>16</v>
      </c>
      <c r="K1090" s="240">
        <v>17.899999999999999</v>
      </c>
    </row>
    <row r="1091" spans="1:13">
      <c r="A1091" s="86"/>
      <c r="B1091" s="526"/>
      <c r="C1091" s="526"/>
      <c r="D1091" t="s">
        <v>19</v>
      </c>
      <c r="E1091" s="240">
        <v>5</v>
      </c>
      <c r="G1091" s="2">
        <f t="shared" si="22"/>
        <v>2506.2999999999997</v>
      </c>
      <c r="I1091" s="526"/>
      <c r="J1091" t="s">
        <v>17</v>
      </c>
      <c r="K1091" s="240">
        <v>4</v>
      </c>
    </row>
    <row r="1092" spans="1:13">
      <c r="A1092" s="86"/>
      <c r="B1092" s="526"/>
      <c r="C1092" s="526"/>
      <c r="D1092" s="519" t="s">
        <v>479</v>
      </c>
      <c r="E1092" s="337">
        <v>150</v>
      </c>
      <c r="G1092" s="2">
        <f t="shared" si="22"/>
        <v>2656.2999999999997</v>
      </c>
      <c r="I1092" s="526"/>
      <c r="J1092" t="s">
        <v>18</v>
      </c>
      <c r="K1092" s="240">
        <v>60</v>
      </c>
    </row>
    <row r="1093" spans="1:13">
      <c r="A1093" s="44">
        <v>45869</v>
      </c>
      <c r="B1093" s="525" t="s">
        <v>14</v>
      </c>
      <c r="C1093" s="525" t="s">
        <v>27</v>
      </c>
      <c r="D1093" t="s">
        <v>16</v>
      </c>
      <c r="E1093" s="8">
        <v>17.899999999999999</v>
      </c>
      <c r="G1093" s="2">
        <f t="shared" si="22"/>
        <v>2674.2</v>
      </c>
      <c r="I1093" s="378"/>
      <c r="J1093" s="345" t="s">
        <v>19</v>
      </c>
      <c r="K1093" s="343">
        <v>5</v>
      </c>
      <c r="L1093" s="345"/>
    </row>
    <row r="1094" spans="1:13">
      <c r="B1094" s="526"/>
      <c r="C1094" s="526"/>
      <c r="D1094" t="s">
        <v>17</v>
      </c>
      <c r="E1094" s="8">
        <v>4</v>
      </c>
      <c r="G1094" s="2">
        <f t="shared" si="22"/>
        <v>2678.2</v>
      </c>
      <c r="I1094" s="379" t="s">
        <v>27</v>
      </c>
      <c r="J1094" s="345" t="s">
        <v>18</v>
      </c>
      <c r="K1094" s="380">
        <v>60</v>
      </c>
      <c r="L1094" s="345"/>
    </row>
    <row r="1095" spans="1:13">
      <c r="B1095" s="526"/>
      <c r="C1095" s="526"/>
      <c r="D1095" t="s">
        <v>18</v>
      </c>
      <c r="E1095" s="8">
        <v>60</v>
      </c>
      <c r="G1095" s="2">
        <f t="shared" si="22"/>
        <v>2738.2</v>
      </c>
      <c r="I1095" s="345"/>
      <c r="J1095" s="345" t="s">
        <v>19</v>
      </c>
      <c r="K1095" s="380">
        <v>5</v>
      </c>
      <c r="L1095" s="345"/>
    </row>
    <row r="1096" spans="1:13">
      <c r="B1096" s="526"/>
      <c r="C1096" s="526"/>
      <c r="D1096" t="s">
        <v>19</v>
      </c>
      <c r="E1096" s="8">
        <v>5</v>
      </c>
      <c r="G1096" s="2">
        <f t="shared" si="22"/>
        <v>2743.2</v>
      </c>
      <c r="I1096" s="345"/>
      <c r="J1096" s="418" t="s">
        <v>334</v>
      </c>
      <c r="K1096" s="366">
        <v>113</v>
      </c>
      <c r="L1096" s="345"/>
    </row>
    <row r="1097" spans="1:13">
      <c r="A1097" s="377"/>
      <c r="B1097" s="378"/>
      <c r="C1097" s="378"/>
      <c r="D1097" s="418" t="s">
        <v>334</v>
      </c>
      <c r="E1097" s="366">
        <v>113</v>
      </c>
      <c r="F1097" s="308"/>
      <c r="G1097" s="2">
        <f t="shared" si="22"/>
        <v>2856.2</v>
      </c>
      <c r="H1097" s="345"/>
      <c r="I1097" s="345"/>
      <c r="J1097" s="345"/>
      <c r="K1097" s="344">
        <f>SUM(K1073:K1096)</f>
        <v>473.4</v>
      </c>
      <c r="L1097" s="344">
        <f>SUM(L1073:L1096)</f>
        <v>300</v>
      </c>
      <c r="M1097" s="339"/>
    </row>
    <row r="1098" spans="1:13">
      <c r="A1098" s="377"/>
      <c r="B1098" s="378"/>
      <c r="C1098" s="378"/>
      <c r="D1098" s="519" t="s">
        <v>479</v>
      </c>
      <c r="E1098" s="337">
        <v>150</v>
      </c>
      <c r="F1098" s="308"/>
      <c r="G1098" s="2">
        <f t="shared" si="22"/>
        <v>3006.2</v>
      </c>
      <c r="H1098" s="345"/>
      <c r="M1098" s="339"/>
    </row>
    <row r="1099" spans="1:13">
      <c r="A1099" s="377"/>
      <c r="B1099" s="378"/>
      <c r="C1099" s="378"/>
      <c r="D1099" s="345"/>
      <c r="E1099" s="344"/>
      <c r="F1099" s="520">
        <v>300</v>
      </c>
      <c r="G1099" s="2">
        <f t="shared" si="22"/>
        <v>2706.2</v>
      </c>
      <c r="H1099" s="345"/>
      <c r="M1099" s="339"/>
    </row>
    <row r="1100" spans="1:13">
      <c r="A1100" s="44">
        <v>45900</v>
      </c>
      <c r="B1100" s="525" t="s">
        <v>14</v>
      </c>
      <c r="C1100" s="525" t="s">
        <v>28</v>
      </c>
      <c r="D1100" t="s">
        <v>16</v>
      </c>
      <c r="E1100" s="344">
        <v>17.899999999999999</v>
      </c>
      <c r="F1100" s="308"/>
      <c r="G1100" s="2">
        <f t="shared" si="22"/>
        <v>2724.1</v>
      </c>
      <c r="H1100" s="345"/>
      <c r="M1100" s="339"/>
    </row>
    <row r="1101" spans="1:13">
      <c r="B1101" s="526"/>
      <c r="C1101" s="526"/>
      <c r="D1101" t="s">
        <v>17</v>
      </c>
      <c r="E1101" s="344">
        <v>8</v>
      </c>
      <c r="F1101" s="308"/>
      <c r="G1101" s="2">
        <f t="shared" si="22"/>
        <v>2732.1</v>
      </c>
      <c r="H1101" s="345"/>
      <c r="M1101" s="339"/>
    </row>
    <row r="1102" spans="1:13">
      <c r="B1102" s="526"/>
      <c r="C1102" s="526"/>
      <c r="D1102" t="s">
        <v>18</v>
      </c>
      <c r="E1102" s="8">
        <v>60</v>
      </c>
      <c r="F1102" s="308"/>
      <c r="G1102" s="2">
        <f t="shared" si="22"/>
        <v>2792.1</v>
      </c>
      <c r="H1102" s="345"/>
      <c r="L1102" s="345"/>
      <c r="M1102" s="339"/>
    </row>
    <row r="1103" spans="1:13">
      <c r="B1103" s="526"/>
      <c r="C1103" s="526"/>
      <c r="D1103" t="s">
        <v>19</v>
      </c>
      <c r="E1103" s="8">
        <v>5</v>
      </c>
      <c r="F1103" s="308"/>
      <c r="G1103" s="2">
        <f t="shared" si="22"/>
        <v>2797.1</v>
      </c>
      <c r="H1103" s="345"/>
      <c r="L1103" s="345"/>
      <c r="M1103" s="339"/>
    </row>
    <row r="1104" spans="1:13">
      <c r="B1104" s="526"/>
      <c r="C1104" s="526"/>
      <c r="D1104" s="519" t="s">
        <v>479</v>
      </c>
      <c r="E1104" s="337">
        <v>150</v>
      </c>
      <c r="F1104" s="308"/>
      <c r="G1104" s="2">
        <f t="shared" si="22"/>
        <v>2947.1</v>
      </c>
      <c r="H1104" s="345"/>
      <c r="L1104" s="345"/>
      <c r="M1104" s="339"/>
    </row>
    <row r="1105" spans="1:15">
      <c r="A1105" s="88">
        <v>45930</v>
      </c>
      <c r="B1105" s="525" t="s">
        <v>14</v>
      </c>
      <c r="C1105" s="525" t="s">
        <v>85</v>
      </c>
      <c r="D1105" t="s">
        <v>16</v>
      </c>
      <c r="E1105" s="240">
        <v>17.2</v>
      </c>
      <c r="F1105" s="308"/>
      <c r="G1105" s="2">
        <f t="shared" si="22"/>
        <v>2964.2999999999997</v>
      </c>
      <c r="H1105" s="345"/>
      <c r="L1105" s="339"/>
      <c r="M1105" s="339"/>
      <c r="O1105" s="37"/>
    </row>
    <row r="1106" spans="1:15">
      <c r="B1106" s="526"/>
      <c r="C1106" s="526"/>
      <c r="D1106" t="s">
        <v>17</v>
      </c>
      <c r="E1106" s="26">
        <v>4</v>
      </c>
      <c r="F1106" s="79"/>
      <c r="G1106" s="2">
        <f t="shared" si="22"/>
        <v>2968.2999999999997</v>
      </c>
      <c r="H1106" s="339"/>
      <c r="I1106" s="542" t="s">
        <v>480</v>
      </c>
      <c r="J1106" s="542"/>
      <c r="K1106" s="542"/>
      <c r="M1106" s="339"/>
    </row>
    <row r="1107" spans="1:15">
      <c r="B1107" s="526"/>
      <c r="C1107" s="526"/>
      <c r="D1107" t="s">
        <v>18</v>
      </c>
      <c r="E1107" s="26">
        <v>60</v>
      </c>
      <c r="G1107" s="2">
        <f t="shared" si="22"/>
        <v>3028.2999999999997</v>
      </c>
      <c r="I1107" s="525" t="s">
        <v>23</v>
      </c>
      <c r="J1107" s="519" t="s">
        <v>479</v>
      </c>
      <c r="K1107" s="337">
        <v>120</v>
      </c>
      <c r="O1107" s="240"/>
    </row>
    <row r="1108" spans="1:15">
      <c r="B1108" s="526"/>
      <c r="C1108" s="526"/>
      <c r="D1108" t="s">
        <v>19</v>
      </c>
      <c r="E1108" s="26">
        <v>5</v>
      </c>
      <c r="G1108" s="2">
        <f t="shared" si="22"/>
        <v>3033.2999999999997</v>
      </c>
      <c r="I1108" s="525" t="s">
        <v>24</v>
      </c>
      <c r="J1108" s="519" t="s">
        <v>479</v>
      </c>
      <c r="K1108" s="337">
        <v>120</v>
      </c>
      <c r="O1108" s="240"/>
    </row>
    <row r="1109" spans="1:15">
      <c r="B1109" s="526"/>
      <c r="C1109" s="526"/>
      <c r="D1109" t="s">
        <v>86</v>
      </c>
      <c r="E1109" s="240">
        <v>10</v>
      </c>
      <c r="F1109" s="26"/>
      <c r="G1109" s="2">
        <f t="shared" si="22"/>
        <v>3043.2999999999997</v>
      </c>
      <c r="H1109" s="525">
        <v>2024</v>
      </c>
      <c r="I1109" s="525" t="s">
        <v>42</v>
      </c>
      <c r="J1109" s="519" t="s">
        <v>479</v>
      </c>
      <c r="K1109" s="337">
        <v>120</v>
      </c>
      <c r="O1109" s="37"/>
    </row>
    <row r="1110" spans="1:15">
      <c r="B1110" s="526"/>
      <c r="C1110" s="526"/>
      <c r="D1110" s="519" t="s">
        <v>479</v>
      </c>
      <c r="E1110" s="337">
        <v>150</v>
      </c>
      <c r="F1110" s="26"/>
      <c r="G1110" s="2">
        <f t="shared" si="22"/>
        <v>3193.2999999999997</v>
      </c>
      <c r="I1110" s="525" t="s">
        <v>481</v>
      </c>
      <c r="J1110" s="519" t="s">
        <v>479</v>
      </c>
      <c r="K1110" s="337">
        <v>120</v>
      </c>
      <c r="O1110" s="37"/>
    </row>
    <row r="1111" spans="1:15">
      <c r="A1111" s="7">
        <v>45905</v>
      </c>
      <c r="B1111" s="526"/>
      <c r="C1111" s="526" t="s">
        <v>53</v>
      </c>
      <c r="D1111" t="s">
        <v>86</v>
      </c>
      <c r="E1111" s="240"/>
      <c r="F1111" s="26">
        <v>10</v>
      </c>
      <c r="G1111" s="2">
        <f t="shared" si="22"/>
        <v>3183.2999999999997</v>
      </c>
      <c r="I1111" s="525" t="s">
        <v>27</v>
      </c>
      <c r="J1111" s="519" t="s">
        <v>479</v>
      </c>
      <c r="K1111" s="337">
        <v>120</v>
      </c>
      <c r="L1111" s="240"/>
    </row>
    <row r="1112" spans="1:15">
      <c r="A1112" s="88">
        <v>45961</v>
      </c>
      <c r="B1112" s="525" t="s">
        <v>14</v>
      </c>
      <c r="C1112" s="525" t="s">
        <v>30</v>
      </c>
      <c r="D1112" t="s">
        <v>16</v>
      </c>
      <c r="E1112" s="26">
        <v>17</v>
      </c>
      <c r="G1112" s="2">
        <f t="shared" si="22"/>
        <v>3200.2999999999997</v>
      </c>
      <c r="H1112" s="525"/>
      <c r="I1112" s="525" t="s">
        <v>28</v>
      </c>
      <c r="J1112" s="519" t="s">
        <v>479</v>
      </c>
      <c r="K1112" s="337">
        <v>120</v>
      </c>
      <c r="L1112" s="26"/>
      <c r="M1112" s="26"/>
    </row>
    <row r="1113" spans="1:15">
      <c r="A1113" s="86"/>
      <c r="B1113" s="526"/>
      <c r="C1113" s="526"/>
      <c r="D1113" t="s">
        <v>17</v>
      </c>
      <c r="E1113" s="26">
        <v>7</v>
      </c>
      <c r="G1113" s="2">
        <f t="shared" si="22"/>
        <v>3207.2999999999997</v>
      </c>
      <c r="I1113" s="525" t="s">
        <v>85</v>
      </c>
      <c r="J1113" s="519" t="s">
        <v>479</v>
      </c>
      <c r="K1113" s="337">
        <v>120</v>
      </c>
      <c r="L1113" s="37"/>
      <c r="M1113" s="26"/>
    </row>
    <row r="1114" spans="1:15">
      <c r="A1114" s="86"/>
      <c r="B1114" s="526"/>
      <c r="C1114" s="526"/>
      <c r="D1114" t="s">
        <v>18</v>
      </c>
      <c r="E1114" s="26">
        <v>60</v>
      </c>
      <c r="G1114" s="2">
        <f t="shared" si="22"/>
        <v>3267.2999999999997</v>
      </c>
      <c r="I1114" s="525" t="s">
        <v>30</v>
      </c>
      <c r="J1114" s="519" t="s">
        <v>479</v>
      </c>
      <c r="K1114" s="337">
        <v>120</v>
      </c>
      <c r="M1114" s="26"/>
      <c r="N1114" s="37"/>
    </row>
    <row r="1115" spans="1:15">
      <c r="A1115" s="86"/>
      <c r="B1115" s="526"/>
      <c r="C1115" s="526"/>
      <c r="D1115" t="s">
        <v>19</v>
      </c>
      <c r="E1115" s="26">
        <v>5</v>
      </c>
      <c r="G1115" s="2">
        <f t="shared" ref="G1115:G1153" si="23">+G1114+E1115-F1115</f>
        <v>3272.2999999999997</v>
      </c>
      <c r="I1115" s="525" t="s">
        <v>33</v>
      </c>
      <c r="J1115" s="519" t="s">
        <v>479</v>
      </c>
      <c r="K1115" s="337">
        <v>120</v>
      </c>
    </row>
    <row r="1116" spans="1:15">
      <c r="A1116" s="86"/>
      <c r="B1116" s="526"/>
      <c r="C1116" s="526"/>
      <c r="D1116" s="519" t="s">
        <v>479</v>
      </c>
      <c r="E1116" s="337">
        <v>150</v>
      </c>
      <c r="G1116" s="2">
        <f t="shared" si="23"/>
        <v>3422.2999999999997</v>
      </c>
      <c r="I1116" s="525" t="s">
        <v>34</v>
      </c>
      <c r="J1116" s="519" t="s">
        <v>479</v>
      </c>
      <c r="K1116" s="337">
        <v>120</v>
      </c>
    </row>
    <row r="1117" spans="1:15">
      <c r="A1117" s="88">
        <v>45991</v>
      </c>
      <c r="B1117" s="525" t="s">
        <v>14</v>
      </c>
      <c r="C1117" s="525" t="s">
        <v>33</v>
      </c>
      <c r="D1117" t="s">
        <v>16</v>
      </c>
      <c r="E1117" s="26">
        <v>16.100000000000001</v>
      </c>
      <c r="G1117" s="2">
        <f t="shared" si="23"/>
        <v>3438.3999999999996</v>
      </c>
      <c r="I1117" s="525" t="s">
        <v>15</v>
      </c>
      <c r="J1117" s="519" t="s">
        <v>479</v>
      </c>
      <c r="K1117" s="337">
        <v>120</v>
      </c>
    </row>
    <row r="1118" spans="1:15">
      <c r="A1118" s="86"/>
      <c r="B1118" s="526"/>
      <c r="C1118" s="526"/>
      <c r="D1118" t="s">
        <v>17</v>
      </c>
      <c r="E1118" s="26">
        <v>6</v>
      </c>
      <c r="G1118" s="2">
        <f t="shared" si="23"/>
        <v>3444.3999999999996</v>
      </c>
      <c r="I1118" s="525" t="s">
        <v>20</v>
      </c>
      <c r="J1118" s="519" t="s">
        <v>479</v>
      </c>
      <c r="K1118" s="337">
        <v>150</v>
      </c>
    </row>
    <row r="1119" spans="1:15">
      <c r="A1119" s="86"/>
      <c r="B1119" s="526"/>
      <c r="C1119" s="526"/>
      <c r="D1119" t="s">
        <v>18</v>
      </c>
      <c r="E1119" s="240">
        <v>60</v>
      </c>
      <c r="G1119" s="2">
        <f t="shared" si="23"/>
        <v>3504.3999999999996</v>
      </c>
      <c r="H1119" s="5">
        <v>2025</v>
      </c>
      <c r="I1119" s="525" t="s">
        <v>23</v>
      </c>
      <c r="J1119" s="48" t="s">
        <v>252</v>
      </c>
      <c r="K1119" s="316">
        <v>113</v>
      </c>
    </row>
    <row r="1120" spans="1:15">
      <c r="A1120" s="86"/>
      <c r="B1120" s="526"/>
      <c r="C1120" s="526"/>
      <c r="D1120" t="s">
        <v>19</v>
      </c>
      <c r="E1120" s="240">
        <v>5</v>
      </c>
      <c r="G1120" s="2">
        <f t="shared" si="23"/>
        <v>3509.3999999999996</v>
      </c>
      <c r="J1120" s="519" t="s">
        <v>479</v>
      </c>
      <c r="K1120" s="337">
        <v>150</v>
      </c>
      <c r="L1120" s="339"/>
    </row>
    <row r="1121" spans="1:12">
      <c r="B1121" s="526"/>
      <c r="C1121" s="526"/>
      <c r="D1121" s="418" t="s">
        <v>335</v>
      </c>
      <c r="E1121" s="366">
        <v>113</v>
      </c>
      <c r="G1121" s="2">
        <f t="shared" si="23"/>
        <v>3622.3999999999996</v>
      </c>
      <c r="I1121" s="525" t="s">
        <v>24</v>
      </c>
      <c r="J1121" s="519" t="s">
        <v>479</v>
      </c>
      <c r="K1121" s="337">
        <v>150</v>
      </c>
      <c r="L1121" s="339"/>
    </row>
    <row r="1122" spans="1:12">
      <c r="B1122" s="526"/>
      <c r="C1122" s="526"/>
      <c r="D1122" s="519" t="s">
        <v>479</v>
      </c>
      <c r="E1122" s="337">
        <v>150</v>
      </c>
      <c r="G1122" s="2">
        <f t="shared" si="23"/>
        <v>3772.3999999999996</v>
      </c>
      <c r="I1122" s="525" t="s">
        <v>25</v>
      </c>
      <c r="J1122" t="s">
        <v>16</v>
      </c>
      <c r="K1122" s="240">
        <f>K1086-L1086</f>
        <v>16.399999999999999</v>
      </c>
      <c r="L1122" s="339"/>
    </row>
    <row r="1123" spans="1:12">
      <c r="A1123" s="44">
        <v>46022</v>
      </c>
      <c r="B1123" s="525" t="s">
        <v>14</v>
      </c>
      <c r="C1123" s="525" t="s">
        <v>34</v>
      </c>
      <c r="D1123" t="s">
        <v>16</v>
      </c>
      <c r="E1123" s="8">
        <v>16.3</v>
      </c>
      <c r="G1123" s="2">
        <f t="shared" si="23"/>
        <v>3788.7</v>
      </c>
      <c r="I1123" s="526"/>
      <c r="J1123" t="s">
        <v>17</v>
      </c>
      <c r="K1123" s="240">
        <v>5</v>
      </c>
      <c r="L1123" s="339"/>
    </row>
    <row r="1124" spans="1:12">
      <c r="B1124" s="526"/>
      <c r="C1124" s="526"/>
      <c r="D1124" t="s">
        <v>17</v>
      </c>
      <c r="E1124" s="8">
        <v>6</v>
      </c>
      <c r="G1124" s="2">
        <f t="shared" si="23"/>
        <v>3794.7</v>
      </c>
      <c r="I1124" s="526"/>
      <c r="J1124" t="s">
        <v>18</v>
      </c>
      <c r="K1124" s="240">
        <v>60</v>
      </c>
      <c r="L1124" s="339"/>
    </row>
    <row r="1125" spans="1:12">
      <c r="B1125" s="526"/>
      <c r="C1125" s="526"/>
      <c r="D1125" t="s">
        <v>18</v>
      </c>
      <c r="E1125" s="8">
        <v>60</v>
      </c>
      <c r="G1125" s="2">
        <f t="shared" si="23"/>
        <v>3854.7</v>
      </c>
      <c r="I1125" s="526"/>
      <c r="J1125" t="s">
        <v>19</v>
      </c>
      <c r="K1125" s="240">
        <v>5</v>
      </c>
      <c r="L1125" s="339"/>
    </row>
    <row r="1126" spans="1:12">
      <c r="B1126" s="526"/>
      <c r="C1126" s="526"/>
      <c r="D1126" t="s">
        <v>19</v>
      </c>
      <c r="E1126" s="8">
        <v>5</v>
      </c>
      <c r="G1126" s="2">
        <f t="shared" si="23"/>
        <v>3859.7</v>
      </c>
      <c r="J1126" s="519" t="s">
        <v>479</v>
      </c>
      <c r="K1126" s="337">
        <v>150</v>
      </c>
      <c r="L1126" s="339"/>
    </row>
    <row r="1127" spans="1:12">
      <c r="B1127" s="526"/>
      <c r="C1127" s="526"/>
      <c r="D1127" s="519" t="s">
        <v>479</v>
      </c>
      <c r="E1127" s="337">
        <v>150</v>
      </c>
      <c r="G1127" s="2">
        <f t="shared" si="23"/>
        <v>4009.7</v>
      </c>
      <c r="I1127" s="525" t="s">
        <v>26</v>
      </c>
      <c r="J1127" t="s">
        <v>16</v>
      </c>
      <c r="K1127" s="240">
        <v>17.899999999999999</v>
      </c>
      <c r="L1127" s="339"/>
    </row>
    <row r="1128" spans="1:12">
      <c r="A1128" s="88">
        <v>46053</v>
      </c>
      <c r="B1128" s="525" t="s">
        <v>14</v>
      </c>
      <c r="C1128" s="525" t="s">
        <v>15</v>
      </c>
      <c r="D1128" t="s">
        <v>16</v>
      </c>
      <c r="E1128" s="26">
        <v>15.9</v>
      </c>
      <c r="G1128" s="2">
        <f t="shared" si="23"/>
        <v>4025.6</v>
      </c>
      <c r="I1128" s="526"/>
      <c r="J1128" t="s">
        <v>17</v>
      </c>
      <c r="K1128" s="240">
        <v>4</v>
      </c>
      <c r="L1128" s="339"/>
    </row>
    <row r="1129" spans="1:12">
      <c r="A1129" s="86"/>
      <c r="B1129" s="526"/>
      <c r="C1129" s="526"/>
      <c r="D1129" t="s">
        <v>17</v>
      </c>
      <c r="E1129" s="26">
        <v>5</v>
      </c>
      <c r="G1129" s="2">
        <f t="shared" si="23"/>
        <v>4030.6</v>
      </c>
      <c r="I1129" s="526"/>
      <c r="J1129" t="s">
        <v>18</v>
      </c>
      <c r="K1129" s="240">
        <v>60</v>
      </c>
      <c r="L1129" s="339"/>
    </row>
    <row r="1130" spans="1:12">
      <c r="A1130" s="86"/>
      <c r="B1130" s="526"/>
      <c r="C1130" s="526"/>
      <c r="D1130" t="s">
        <v>18</v>
      </c>
      <c r="E1130" s="240">
        <v>60</v>
      </c>
      <c r="G1130" s="2">
        <f t="shared" si="23"/>
        <v>4090.6</v>
      </c>
      <c r="I1130" s="378"/>
      <c r="J1130" s="345" t="s">
        <v>19</v>
      </c>
      <c r="K1130" s="343">
        <v>5</v>
      </c>
      <c r="L1130" s="339"/>
    </row>
    <row r="1131" spans="1:12">
      <c r="A1131" s="86"/>
      <c r="B1131" s="526"/>
      <c r="C1131" s="526"/>
      <c r="D1131" t="s">
        <v>19</v>
      </c>
      <c r="E1131" s="240">
        <v>5</v>
      </c>
      <c r="G1131" s="2">
        <f t="shared" si="23"/>
        <v>4095.6</v>
      </c>
      <c r="J1131" s="519" t="s">
        <v>479</v>
      </c>
      <c r="K1131" s="337">
        <v>150</v>
      </c>
      <c r="L1131" s="339"/>
    </row>
    <row r="1132" spans="1:12">
      <c r="B1132" s="526"/>
      <c r="C1132" s="526"/>
      <c r="D1132" s="472" t="s">
        <v>109</v>
      </c>
      <c r="E1132" s="473">
        <v>28.3</v>
      </c>
      <c r="G1132" s="2">
        <f t="shared" si="23"/>
        <v>4123.8999999999996</v>
      </c>
      <c r="I1132" s="525" t="s">
        <v>27</v>
      </c>
      <c r="J1132" t="s">
        <v>16</v>
      </c>
      <c r="K1132" s="8">
        <v>17.899999999999999</v>
      </c>
      <c r="L1132" s="339"/>
    </row>
    <row r="1133" spans="1:12">
      <c r="B1133" s="526"/>
      <c r="C1133" s="526"/>
      <c r="D1133" s="519" t="s">
        <v>479</v>
      </c>
      <c r="E1133" s="337">
        <v>150</v>
      </c>
      <c r="G1133" s="2">
        <f t="shared" si="23"/>
        <v>4273.8999999999996</v>
      </c>
      <c r="I1133" s="526"/>
      <c r="J1133" t="s">
        <v>17</v>
      </c>
      <c r="K1133" s="8">
        <v>4</v>
      </c>
      <c r="L1133" s="339"/>
    </row>
    <row r="1134" spans="1:12">
      <c r="A1134" s="88">
        <v>46081</v>
      </c>
      <c r="B1134" s="525" t="s">
        <v>14</v>
      </c>
      <c r="C1134" s="525" t="s">
        <v>20</v>
      </c>
      <c r="D1134" t="s">
        <v>16</v>
      </c>
      <c r="E1134" s="240">
        <v>15.6</v>
      </c>
      <c r="G1134" s="2">
        <f t="shared" si="23"/>
        <v>4289.5</v>
      </c>
      <c r="J1134" t="s">
        <v>18</v>
      </c>
      <c r="K1134" s="8">
        <v>60</v>
      </c>
      <c r="L1134" s="339"/>
    </row>
    <row r="1135" spans="1:12">
      <c r="B1135" s="526"/>
      <c r="C1135" s="526"/>
      <c r="D1135" t="s">
        <v>17</v>
      </c>
      <c r="E1135" s="8">
        <v>10</v>
      </c>
      <c r="G1135" s="2">
        <f t="shared" si="23"/>
        <v>4299.5</v>
      </c>
      <c r="J1135" t="s">
        <v>19</v>
      </c>
      <c r="K1135" s="8">
        <v>5</v>
      </c>
      <c r="L1135" s="339"/>
    </row>
    <row r="1136" spans="1:12">
      <c r="B1136" s="526"/>
      <c r="C1136" s="526"/>
      <c r="D1136" t="s">
        <v>18</v>
      </c>
      <c r="E1136" s="8">
        <v>56</v>
      </c>
      <c r="G1136" s="2">
        <f t="shared" si="23"/>
        <v>4355.5</v>
      </c>
      <c r="I1136" s="526"/>
      <c r="J1136" s="519" t="s">
        <v>479</v>
      </c>
      <c r="K1136" s="337">
        <v>150</v>
      </c>
      <c r="L1136" s="339"/>
    </row>
    <row r="1137" spans="1:12">
      <c r="B1137" s="526"/>
      <c r="C1137" s="526"/>
      <c r="D1137" t="s">
        <v>19</v>
      </c>
      <c r="E1137" s="8">
        <v>5</v>
      </c>
      <c r="G1137" s="2">
        <f t="shared" si="23"/>
        <v>4360.5</v>
      </c>
      <c r="I1137" s="526"/>
      <c r="J1137" s="418" t="s">
        <v>334</v>
      </c>
      <c r="K1137" s="366">
        <v>113</v>
      </c>
      <c r="L1137" s="339"/>
    </row>
    <row r="1138" spans="1:12">
      <c r="B1138" s="526"/>
      <c r="C1138" s="526"/>
      <c r="D1138" s="519" t="s">
        <v>479</v>
      </c>
      <c r="E1138" s="337">
        <v>150</v>
      </c>
      <c r="G1138" s="2">
        <f t="shared" si="23"/>
        <v>4510.5</v>
      </c>
      <c r="I1138" s="525" t="s">
        <v>28</v>
      </c>
      <c r="J1138" t="s">
        <v>16</v>
      </c>
      <c r="K1138" s="344">
        <v>17.899999999999999</v>
      </c>
      <c r="L1138" s="339"/>
    </row>
    <row r="1139" spans="1:12">
      <c r="A1139" s="88">
        <v>46112</v>
      </c>
      <c r="B1139" s="525" t="s">
        <v>14</v>
      </c>
      <c r="C1139" s="525" t="s">
        <v>23</v>
      </c>
      <c r="D1139" s="339" t="s">
        <v>16</v>
      </c>
      <c r="E1139" s="79">
        <v>16.7</v>
      </c>
      <c r="G1139" s="2">
        <f t="shared" si="23"/>
        <v>4527.2</v>
      </c>
      <c r="I1139" s="378"/>
      <c r="J1139" t="s">
        <v>17</v>
      </c>
      <c r="K1139" s="344">
        <v>8</v>
      </c>
      <c r="L1139" s="339"/>
    </row>
    <row r="1140" spans="1:12">
      <c r="B1140" s="526"/>
      <c r="C1140" s="526"/>
      <c r="D1140" t="s">
        <v>17</v>
      </c>
      <c r="E1140" s="2">
        <v>6</v>
      </c>
      <c r="G1140" s="2">
        <f t="shared" si="23"/>
        <v>4533.2</v>
      </c>
      <c r="J1140" t="s">
        <v>18</v>
      </c>
      <c r="K1140" s="8">
        <v>60</v>
      </c>
      <c r="L1140" s="339"/>
    </row>
    <row r="1141" spans="1:12">
      <c r="B1141" s="526"/>
      <c r="C1141" s="526"/>
      <c r="D1141" t="s">
        <v>18</v>
      </c>
      <c r="E1141" s="2">
        <v>60</v>
      </c>
      <c r="G1141" s="2">
        <f t="shared" si="23"/>
        <v>4593.2</v>
      </c>
      <c r="I1141" s="525"/>
      <c r="J1141" t="s">
        <v>19</v>
      </c>
      <c r="K1141" s="8">
        <v>5</v>
      </c>
      <c r="L1141" s="339"/>
    </row>
    <row r="1142" spans="1:12">
      <c r="B1142" s="526"/>
      <c r="C1142" s="526"/>
      <c r="D1142" t="s">
        <v>19</v>
      </c>
      <c r="E1142" s="2">
        <v>5</v>
      </c>
      <c r="G1142" s="2">
        <f t="shared" si="23"/>
        <v>4598.2</v>
      </c>
      <c r="I1142" s="526"/>
      <c r="J1142" s="519" t="s">
        <v>479</v>
      </c>
      <c r="K1142" s="337">
        <v>150</v>
      </c>
      <c r="L1142" s="339"/>
    </row>
    <row r="1143" spans="1:12">
      <c r="B1143" s="526"/>
      <c r="C1143" s="526"/>
      <c r="D1143" s="519" t="s">
        <v>479</v>
      </c>
      <c r="E1143" s="337">
        <v>150</v>
      </c>
      <c r="G1143" s="2">
        <f t="shared" si="23"/>
        <v>4748.2</v>
      </c>
      <c r="I1143" s="525" t="s">
        <v>85</v>
      </c>
      <c r="J1143" t="s">
        <v>16</v>
      </c>
      <c r="K1143" s="240">
        <v>17.2</v>
      </c>
      <c r="L1143" s="339"/>
    </row>
    <row r="1144" spans="1:12">
      <c r="B1144" s="526"/>
      <c r="C1144" s="526"/>
      <c r="G1144" s="2">
        <f t="shared" si="23"/>
        <v>4748.2</v>
      </c>
      <c r="H1144" s="2"/>
      <c r="I1144" s="526"/>
      <c r="J1144" t="s">
        <v>17</v>
      </c>
      <c r="K1144" s="26">
        <v>4</v>
      </c>
      <c r="L1144" s="339"/>
    </row>
    <row r="1145" spans="1:12">
      <c r="B1145" s="526"/>
      <c r="C1145" s="526"/>
      <c r="G1145" s="2">
        <f t="shared" si="23"/>
        <v>4748.2</v>
      </c>
      <c r="H1145" s="2"/>
      <c r="I1145" s="526"/>
      <c r="J1145" t="s">
        <v>18</v>
      </c>
      <c r="K1145" s="26">
        <v>60</v>
      </c>
      <c r="L1145" s="339"/>
    </row>
    <row r="1146" spans="1:12">
      <c r="B1146" s="526"/>
      <c r="C1146" s="526"/>
      <c r="G1146" s="2">
        <f t="shared" si="23"/>
        <v>4748.2</v>
      </c>
      <c r="I1146" s="526"/>
      <c r="J1146" t="s">
        <v>19</v>
      </c>
      <c r="K1146" s="26">
        <v>5</v>
      </c>
      <c r="L1146" s="339"/>
    </row>
    <row r="1147" spans="1:12">
      <c r="B1147" s="526"/>
      <c r="C1147" s="526"/>
      <c r="G1147" s="2">
        <f t="shared" si="23"/>
        <v>4748.2</v>
      </c>
      <c r="J1147" s="519" t="s">
        <v>479</v>
      </c>
      <c r="K1147" s="337">
        <v>150</v>
      </c>
      <c r="L1147" s="339"/>
    </row>
    <row r="1148" spans="1:12">
      <c r="B1148" s="526"/>
      <c r="C1148" s="526"/>
      <c r="G1148" s="2">
        <f t="shared" si="23"/>
        <v>4748.2</v>
      </c>
      <c r="I1148" s="525" t="s">
        <v>30</v>
      </c>
      <c r="J1148" t="s">
        <v>16</v>
      </c>
      <c r="K1148" s="26">
        <v>17</v>
      </c>
      <c r="L1148" s="339"/>
    </row>
    <row r="1149" spans="1:12">
      <c r="B1149" s="526"/>
      <c r="C1149" s="526"/>
      <c r="G1149" s="2">
        <f t="shared" si="23"/>
        <v>4748.2</v>
      </c>
      <c r="I1149" s="526"/>
      <c r="J1149" t="s">
        <v>17</v>
      </c>
      <c r="K1149" s="26">
        <v>7</v>
      </c>
      <c r="L1149" s="339"/>
    </row>
    <row r="1150" spans="1:12">
      <c r="B1150" s="526"/>
      <c r="C1150" s="526"/>
      <c r="G1150" s="2">
        <f t="shared" si="23"/>
        <v>4748.2</v>
      </c>
      <c r="I1150" s="526"/>
      <c r="J1150" t="s">
        <v>18</v>
      </c>
      <c r="K1150" s="26">
        <v>60</v>
      </c>
    </row>
    <row r="1151" spans="1:12">
      <c r="B1151" s="526"/>
      <c r="C1151" s="526"/>
      <c r="G1151" s="2">
        <f t="shared" si="23"/>
        <v>4748.2</v>
      </c>
      <c r="I1151" s="526"/>
      <c r="J1151" t="s">
        <v>19</v>
      </c>
      <c r="K1151" s="26">
        <v>5</v>
      </c>
    </row>
    <row r="1152" spans="1:12">
      <c r="B1152" s="526"/>
      <c r="C1152" s="526"/>
      <c r="G1152" s="2">
        <f t="shared" si="23"/>
        <v>4748.2</v>
      </c>
      <c r="J1152" s="519" t="s">
        <v>479</v>
      </c>
      <c r="K1152" s="337">
        <v>150</v>
      </c>
    </row>
    <row r="1153" spans="2:11">
      <c r="B1153" s="526"/>
      <c r="C1153" s="526"/>
      <c r="G1153" s="2">
        <f t="shared" si="23"/>
        <v>4748.2</v>
      </c>
      <c r="I1153" s="525" t="s">
        <v>33</v>
      </c>
      <c r="J1153" t="s">
        <v>16</v>
      </c>
      <c r="K1153" s="26">
        <v>16.100000000000001</v>
      </c>
    </row>
    <row r="1154" spans="2:11">
      <c r="B1154" s="526"/>
      <c r="C1154" s="526"/>
      <c r="G1154" s="2">
        <f t="shared" ref="G1149:G1158" si="24">+G1153+E1154-F1154</f>
        <v>4748.2</v>
      </c>
      <c r="I1154" s="339"/>
      <c r="J1154" t="s">
        <v>17</v>
      </c>
      <c r="K1154" s="26">
        <v>6</v>
      </c>
    </row>
    <row r="1155" spans="2:11">
      <c r="B1155" s="526"/>
      <c r="C1155" s="526"/>
      <c r="G1155" s="2">
        <f t="shared" si="24"/>
        <v>4748.2</v>
      </c>
      <c r="I1155" s="339"/>
      <c r="J1155" t="s">
        <v>18</v>
      </c>
      <c r="K1155" s="240">
        <v>60</v>
      </c>
    </row>
    <row r="1156" spans="2:11">
      <c r="B1156" s="526"/>
      <c r="C1156" s="526"/>
      <c r="G1156" s="2">
        <f t="shared" si="24"/>
        <v>4748.2</v>
      </c>
      <c r="I1156" s="339"/>
      <c r="J1156" t="s">
        <v>19</v>
      </c>
      <c r="K1156" s="240">
        <v>5</v>
      </c>
    </row>
    <row r="1157" spans="2:11">
      <c r="B1157" s="526"/>
      <c r="C1157" s="526"/>
      <c r="G1157" s="2">
        <f t="shared" si="24"/>
        <v>4748.2</v>
      </c>
      <c r="I1157" s="339"/>
      <c r="J1157" s="418" t="s">
        <v>482</v>
      </c>
      <c r="K1157" s="366">
        <v>113</v>
      </c>
    </row>
    <row r="1158" spans="2:11">
      <c r="B1158" s="526"/>
      <c r="C1158" s="526"/>
      <c r="G1158" s="2">
        <f t="shared" si="24"/>
        <v>4748.2</v>
      </c>
      <c r="J1158" s="519" t="s">
        <v>479</v>
      </c>
      <c r="K1158" s="337">
        <v>150</v>
      </c>
    </row>
    <row r="1159" spans="2:11">
      <c r="B1159" s="526"/>
      <c r="C1159" s="526"/>
      <c r="G1159" s="2">
        <f t="shared" ref="G1159:G1222" si="25">+G1158+E1159-F1159</f>
        <v>4748.2</v>
      </c>
      <c r="I1159" s="525" t="s">
        <v>34</v>
      </c>
      <c r="J1159" t="s">
        <v>16</v>
      </c>
      <c r="K1159" s="8">
        <v>16.3</v>
      </c>
    </row>
    <row r="1160" spans="2:11">
      <c r="B1160" s="526"/>
      <c r="C1160" s="526"/>
      <c r="G1160" s="2">
        <f t="shared" si="25"/>
        <v>4748.2</v>
      </c>
      <c r="J1160" t="s">
        <v>17</v>
      </c>
      <c r="K1160" s="8">
        <v>6</v>
      </c>
    </row>
    <row r="1161" spans="2:11">
      <c r="B1161" s="526"/>
      <c r="C1161" s="526"/>
      <c r="G1161" s="2">
        <f t="shared" si="25"/>
        <v>4748.2</v>
      </c>
      <c r="J1161" t="s">
        <v>18</v>
      </c>
      <c r="K1161" s="8">
        <v>60</v>
      </c>
    </row>
    <row r="1162" spans="2:11">
      <c r="B1162" s="526"/>
      <c r="C1162" s="526"/>
      <c r="G1162" s="2">
        <f t="shared" si="25"/>
        <v>4748.2</v>
      </c>
      <c r="J1162" t="s">
        <v>19</v>
      </c>
      <c r="K1162" s="8">
        <v>5</v>
      </c>
    </row>
    <row r="1163" spans="2:11">
      <c r="B1163" s="526"/>
      <c r="C1163" s="526"/>
      <c r="G1163" s="2">
        <f t="shared" si="25"/>
        <v>4748.2</v>
      </c>
      <c r="J1163" s="519" t="s">
        <v>479</v>
      </c>
      <c r="K1163" s="337">
        <v>150</v>
      </c>
    </row>
    <row r="1164" spans="2:11">
      <c r="B1164" s="526"/>
      <c r="C1164" s="526"/>
      <c r="G1164" s="2">
        <f t="shared" si="25"/>
        <v>4748.2</v>
      </c>
      <c r="I1164" s="525" t="s">
        <v>15</v>
      </c>
      <c r="J1164" t="s">
        <v>16</v>
      </c>
      <c r="K1164" s="26">
        <v>15.9</v>
      </c>
    </row>
    <row r="1165" spans="2:11">
      <c r="B1165" s="526"/>
      <c r="C1165" s="526"/>
      <c r="G1165" s="2">
        <f t="shared" si="25"/>
        <v>4748.2</v>
      </c>
      <c r="I1165" s="526"/>
      <c r="J1165" t="s">
        <v>17</v>
      </c>
      <c r="K1165" s="26">
        <v>5</v>
      </c>
    </row>
    <row r="1166" spans="2:11">
      <c r="B1166" s="526"/>
      <c r="C1166" s="526"/>
      <c r="G1166" s="2">
        <f t="shared" si="25"/>
        <v>4748.2</v>
      </c>
      <c r="J1166" t="s">
        <v>18</v>
      </c>
      <c r="K1166" s="240">
        <v>60</v>
      </c>
    </row>
    <row r="1167" spans="2:11">
      <c r="B1167" s="526"/>
      <c r="C1167" s="526"/>
      <c r="G1167" s="2">
        <f t="shared" si="25"/>
        <v>4748.2</v>
      </c>
      <c r="J1167" t="s">
        <v>19</v>
      </c>
      <c r="K1167" s="240">
        <v>5</v>
      </c>
    </row>
    <row r="1168" spans="2:11">
      <c r="B1168" s="526"/>
      <c r="C1168" s="526"/>
      <c r="G1168" s="2">
        <f t="shared" si="25"/>
        <v>4748.2</v>
      </c>
      <c r="J1168" s="472" t="s">
        <v>109</v>
      </c>
      <c r="K1168" s="473">
        <v>28.3</v>
      </c>
    </row>
    <row r="1169" spans="2:11">
      <c r="B1169" s="526"/>
      <c r="C1169" s="526"/>
      <c r="G1169" s="2">
        <f t="shared" si="25"/>
        <v>4748.2</v>
      </c>
      <c r="J1169" s="519" t="s">
        <v>479</v>
      </c>
      <c r="K1169" s="337">
        <v>150</v>
      </c>
    </row>
    <row r="1170" spans="2:11">
      <c r="B1170" s="526"/>
      <c r="C1170" s="526"/>
      <c r="G1170" s="2">
        <f t="shared" si="25"/>
        <v>4748.2</v>
      </c>
      <c r="I1170" s="525" t="s">
        <v>20</v>
      </c>
      <c r="J1170" t="s">
        <v>16</v>
      </c>
      <c r="K1170" s="240">
        <v>15.6</v>
      </c>
    </row>
    <row r="1171" spans="2:11">
      <c r="B1171" s="526"/>
      <c r="C1171" s="526"/>
      <c r="G1171" s="2">
        <f t="shared" si="25"/>
        <v>4748.2</v>
      </c>
      <c r="I1171" s="526"/>
      <c r="J1171" t="s">
        <v>17</v>
      </c>
      <c r="K1171" s="8">
        <v>10</v>
      </c>
    </row>
    <row r="1172" spans="2:11">
      <c r="B1172" s="526"/>
      <c r="C1172" s="526"/>
      <c r="G1172" s="2">
        <f t="shared" si="25"/>
        <v>4748.2</v>
      </c>
      <c r="I1172" s="526"/>
      <c r="J1172" t="s">
        <v>18</v>
      </c>
      <c r="K1172" s="8">
        <v>56</v>
      </c>
    </row>
    <row r="1173" spans="2:11">
      <c r="B1173" s="526"/>
      <c r="C1173" s="526"/>
      <c r="G1173" s="2">
        <f t="shared" si="25"/>
        <v>4748.2</v>
      </c>
      <c r="I1173" s="526"/>
      <c r="J1173" t="s">
        <v>19</v>
      </c>
      <c r="K1173" s="8">
        <v>5</v>
      </c>
    </row>
    <row r="1174" spans="2:11">
      <c r="B1174" s="526"/>
      <c r="C1174" s="526"/>
      <c r="G1174" s="2">
        <f t="shared" si="25"/>
        <v>4748.2</v>
      </c>
      <c r="J1174" s="519" t="s">
        <v>479</v>
      </c>
      <c r="K1174" s="337">
        <v>150</v>
      </c>
    </row>
    <row r="1175" spans="2:11">
      <c r="B1175" s="526"/>
      <c r="C1175" s="526"/>
      <c r="G1175" s="2">
        <f t="shared" si="25"/>
        <v>4748.2</v>
      </c>
      <c r="I1175" s="525" t="s">
        <v>23</v>
      </c>
      <c r="J1175" s="339" t="s">
        <v>16</v>
      </c>
      <c r="K1175" s="79"/>
    </row>
    <row r="1176" spans="2:11">
      <c r="B1176" s="526"/>
      <c r="C1176" s="526"/>
      <c r="G1176" s="2">
        <f t="shared" si="25"/>
        <v>4748.2</v>
      </c>
      <c r="I1176" s="526"/>
      <c r="J1176" t="s">
        <v>17</v>
      </c>
      <c r="K1176" s="2"/>
    </row>
    <row r="1177" spans="2:11">
      <c r="B1177" s="526"/>
      <c r="C1177" s="526"/>
      <c r="G1177" s="2">
        <f t="shared" si="25"/>
        <v>4748.2</v>
      </c>
      <c r="I1177" s="526"/>
      <c r="J1177" t="s">
        <v>18</v>
      </c>
      <c r="K1177" s="2">
        <v>60</v>
      </c>
    </row>
    <row r="1178" spans="2:11">
      <c r="B1178" s="526"/>
      <c r="C1178" s="526"/>
      <c r="G1178" s="2">
        <f t="shared" si="25"/>
        <v>4748.2</v>
      </c>
      <c r="I1178" s="526"/>
      <c r="J1178" t="s">
        <v>19</v>
      </c>
      <c r="K1178" s="2">
        <v>5</v>
      </c>
    </row>
    <row r="1179" spans="2:11">
      <c r="B1179" s="526"/>
      <c r="C1179" s="526"/>
      <c r="G1179" s="2">
        <f t="shared" si="25"/>
        <v>4748.2</v>
      </c>
      <c r="I1179" s="526"/>
      <c r="J1179" s="519" t="s">
        <v>479</v>
      </c>
      <c r="K1179" s="337">
        <v>150</v>
      </c>
    </row>
    <row r="1180" spans="2:11">
      <c r="B1180" s="526"/>
      <c r="C1180" s="526"/>
      <c r="G1180" s="2">
        <f t="shared" si="25"/>
        <v>4748.2</v>
      </c>
      <c r="K1180" s="168">
        <f>SUM(K1107:K1179)</f>
        <v>4725.5000000000009</v>
      </c>
    </row>
    <row r="1181" spans="2:11">
      <c r="B1181" s="526"/>
      <c r="C1181" s="526"/>
      <c r="G1181" s="2">
        <f t="shared" si="25"/>
        <v>4748.2</v>
      </c>
    </row>
    <row r="1182" spans="2:11">
      <c r="B1182" s="526"/>
      <c r="C1182" s="526"/>
      <c r="G1182" s="2">
        <f t="shared" si="25"/>
        <v>4748.2</v>
      </c>
    </row>
    <row r="1183" spans="2:11">
      <c r="B1183" s="526"/>
      <c r="C1183" s="526"/>
      <c r="G1183" s="2">
        <f t="shared" si="25"/>
        <v>4748.2</v>
      </c>
    </row>
    <row r="1184" spans="2:11">
      <c r="B1184" s="526"/>
      <c r="C1184" s="526"/>
      <c r="G1184" s="2">
        <f t="shared" si="25"/>
        <v>4748.2</v>
      </c>
    </row>
    <row r="1185" spans="2:7">
      <c r="B1185" s="526"/>
      <c r="C1185" s="526"/>
      <c r="G1185" s="2">
        <f t="shared" si="25"/>
        <v>4748.2</v>
      </c>
    </row>
    <row r="1186" spans="2:7">
      <c r="B1186" s="526"/>
      <c r="C1186" s="526"/>
      <c r="G1186" s="2">
        <f t="shared" si="25"/>
        <v>4748.2</v>
      </c>
    </row>
    <row r="1187" spans="2:7">
      <c r="B1187" s="526"/>
      <c r="C1187" s="526"/>
      <c r="G1187" s="2">
        <f t="shared" si="25"/>
        <v>4748.2</v>
      </c>
    </row>
    <row r="1188" spans="2:7">
      <c r="B1188" s="526"/>
      <c r="C1188" s="526"/>
      <c r="G1188" s="2">
        <f t="shared" si="25"/>
        <v>4748.2</v>
      </c>
    </row>
    <row r="1189" spans="2:7">
      <c r="B1189" s="526"/>
      <c r="C1189" s="526"/>
      <c r="G1189" s="2">
        <f t="shared" si="25"/>
        <v>4748.2</v>
      </c>
    </row>
    <row r="1190" spans="2:7">
      <c r="B1190" s="526"/>
      <c r="C1190" s="526"/>
      <c r="G1190" s="2">
        <f t="shared" si="25"/>
        <v>4748.2</v>
      </c>
    </row>
    <row r="1191" spans="2:7">
      <c r="B1191" s="526"/>
      <c r="C1191" s="526"/>
      <c r="G1191" s="2">
        <f t="shared" si="25"/>
        <v>4748.2</v>
      </c>
    </row>
    <row r="1192" spans="2:7">
      <c r="B1192" s="526"/>
      <c r="C1192" s="526"/>
      <c r="G1192" s="2">
        <f t="shared" si="25"/>
        <v>4748.2</v>
      </c>
    </row>
    <row r="1193" spans="2:7">
      <c r="B1193" s="526"/>
      <c r="C1193" s="526"/>
      <c r="G1193" s="2">
        <f t="shared" si="25"/>
        <v>4748.2</v>
      </c>
    </row>
    <row r="1194" spans="2:7">
      <c r="B1194" s="526"/>
      <c r="C1194" s="526"/>
      <c r="G1194" s="2">
        <f t="shared" si="25"/>
        <v>4748.2</v>
      </c>
    </row>
    <row r="1195" spans="2:7">
      <c r="B1195" s="526"/>
      <c r="C1195" s="526"/>
      <c r="G1195" s="2">
        <f t="shared" si="25"/>
        <v>4748.2</v>
      </c>
    </row>
    <row r="1196" spans="2:7">
      <c r="B1196" s="526"/>
      <c r="C1196" s="526"/>
      <c r="G1196" s="2">
        <f t="shared" si="25"/>
        <v>4748.2</v>
      </c>
    </row>
    <row r="1197" spans="2:7">
      <c r="B1197" s="526"/>
      <c r="C1197" s="526"/>
      <c r="G1197" s="2">
        <f t="shared" si="25"/>
        <v>4748.2</v>
      </c>
    </row>
    <row r="1198" spans="2:7">
      <c r="B1198" s="526"/>
      <c r="C1198" s="526"/>
      <c r="G1198" s="2">
        <f t="shared" si="25"/>
        <v>4748.2</v>
      </c>
    </row>
    <row r="1199" spans="2:7">
      <c r="B1199" s="526"/>
      <c r="C1199" s="526"/>
      <c r="G1199" s="2">
        <f t="shared" si="25"/>
        <v>4748.2</v>
      </c>
    </row>
    <row r="1200" spans="2:7">
      <c r="B1200" s="526"/>
      <c r="C1200" s="526"/>
      <c r="G1200" s="2">
        <f t="shared" si="25"/>
        <v>4748.2</v>
      </c>
    </row>
    <row r="1201" spans="2:7">
      <c r="B1201" s="526"/>
      <c r="C1201" s="526"/>
      <c r="G1201" s="2">
        <f t="shared" si="25"/>
        <v>4748.2</v>
      </c>
    </row>
    <row r="1202" spans="2:7">
      <c r="B1202" s="526"/>
      <c r="C1202" s="526"/>
      <c r="G1202" s="2">
        <f t="shared" si="25"/>
        <v>4748.2</v>
      </c>
    </row>
    <row r="1203" spans="2:7">
      <c r="B1203" s="526"/>
      <c r="C1203" s="526"/>
      <c r="G1203" s="2">
        <f t="shared" si="25"/>
        <v>4748.2</v>
      </c>
    </row>
    <row r="1204" spans="2:7">
      <c r="B1204" s="526"/>
      <c r="C1204" s="526"/>
      <c r="G1204" s="2">
        <f t="shared" si="25"/>
        <v>4748.2</v>
      </c>
    </row>
    <row r="1205" spans="2:7">
      <c r="B1205" s="526"/>
      <c r="C1205" s="526"/>
      <c r="G1205" s="2">
        <f t="shared" si="25"/>
        <v>4748.2</v>
      </c>
    </row>
    <row r="1206" spans="2:7">
      <c r="B1206" s="526"/>
      <c r="C1206" s="526"/>
      <c r="G1206" s="2">
        <f t="shared" si="25"/>
        <v>4748.2</v>
      </c>
    </row>
    <row r="1207" spans="2:7">
      <c r="B1207" s="526"/>
      <c r="C1207" s="526"/>
      <c r="G1207" s="2">
        <f t="shared" si="25"/>
        <v>4748.2</v>
      </c>
    </row>
    <row r="1208" spans="2:7">
      <c r="B1208" s="526"/>
      <c r="C1208" s="526"/>
      <c r="G1208" s="2">
        <f t="shared" si="25"/>
        <v>4748.2</v>
      </c>
    </row>
    <row r="1209" spans="2:7">
      <c r="B1209" s="526"/>
      <c r="C1209" s="526"/>
      <c r="G1209" s="2">
        <f t="shared" si="25"/>
        <v>4748.2</v>
      </c>
    </row>
    <row r="1210" spans="2:7">
      <c r="B1210" s="526"/>
      <c r="C1210" s="526"/>
      <c r="G1210" s="2">
        <f t="shared" si="25"/>
        <v>4748.2</v>
      </c>
    </row>
    <row r="1211" spans="2:7">
      <c r="B1211" s="526"/>
      <c r="C1211" s="526"/>
      <c r="G1211" s="2">
        <f t="shared" si="25"/>
        <v>4748.2</v>
      </c>
    </row>
    <row r="1212" spans="2:7">
      <c r="B1212" s="526"/>
      <c r="C1212" s="526"/>
      <c r="G1212" s="2">
        <f t="shared" si="25"/>
        <v>4748.2</v>
      </c>
    </row>
    <row r="1213" spans="2:7">
      <c r="B1213" s="526"/>
      <c r="C1213" s="526"/>
      <c r="G1213" s="2">
        <f t="shared" si="25"/>
        <v>4748.2</v>
      </c>
    </row>
    <row r="1214" spans="2:7">
      <c r="B1214" s="526"/>
      <c r="C1214" s="526"/>
      <c r="G1214" s="2">
        <f t="shared" si="25"/>
        <v>4748.2</v>
      </c>
    </row>
    <row r="1215" spans="2:7">
      <c r="B1215" s="526"/>
      <c r="C1215" s="526"/>
      <c r="G1215" s="2">
        <f t="shared" si="25"/>
        <v>4748.2</v>
      </c>
    </row>
    <row r="1216" spans="2:7">
      <c r="B1216" s="526"/>
      <c r="C1216" s="526"/>
      <c r="G1216" s="2">
        <f t="shared" si="25"/>
        <v>4748.2</v>
      </c>
    </row>
    <row r="1217" spans="2:7">
      <c r="B1217" s="526"/>
      <c r="C1217" s="526"/>
      <c r="G1217" s="2">
        <f t="shared" si="25"/>
        <v>4748.2</v>
      </c>
    </row>
    <row r="1218" spans="2:7">
      <c r="B1218" s="526"/>
      <c r="C1218" s="526"/>
      <c r="G1218" s="2">
        <f t="shared" si="25"/>
        <v>4748.2</v>
      </c>
    </row>
    <row r="1219" spans="2:7">
      <c r="B1219" s="526"/>
      <c r="C1219" s="526"/>
      <c r="G1219" s="2">
        <f t="shared" si="25"/>
        <v>4748.2</v>
      </c>
    </row>
    <row r="1220" spans="2:7">
      <c r="B1220" s="526"/>
      <c r="C1220" s="526"/>
      <c r="G1220" s="2">
        <f t="shared" si="25"/>
        <v>4748.2</v>
      </c>
    </row>
    <row r="1221" spans="2:7">
      <c r="B1221" s="526"/>
      <c r="C1221" s="526"/>
      <c r="G1221" s="2">
        <f t="shared" si="25"/>
        <v>4748.2</v>
      </c>
    </row>
    <row r="1222" spans="2:7">
      <c r="B1222" s="526"/>
      <c r="C1222" s="526"/>
      <c r="G1222" s="2">
        <f t="shared" si="25"/>
        <v>4748.2</v>
      </c>
    </row>
    <row r="1223" spans="2:7">
      <c r="B1223" s="526"/>
      <c r="C1223" s="526"/>
      <c r="G1223" s="2">
        <f t="shared" ref="G1223:G1286" si="26">+G1222+E1223-F1223</f>
        <v>4748.2</v>
      </c>
    </row>
    <row r="1224" spans="2:7">
      <c r="B1224" s="526"/>
      <c r="C1224" s="526"/>
      <c r="G1224" s="2">
        <f t="shared" si="26"/>
        <v>4748.2</v>
      </c>
    </row>
    <row r="1225" spans="2:7">
      <c r="B1225" s="526"/>
      <c r="C1225" s="526"/>
      <c r="G1225" s="2">
        <f t="shared" si="26"/>
        <v>4748.2</v>
      </c>
    </row>
    <row r="1226" spans="2:7">
      <c r="B1226" s="526"/>
      <c r="C1226" s="526"/>
      <c r="G1226" s="2">
        <f t="shared" si="26"/>
        <v>4748.2</v>
      </c>
    </row>
    <row r="1227" spans="2:7">
      <c r="B1227" s="526"/>
      <c r="C1227" s="526"/>
      <c r="G1227" s="2">
        <f t="shared" si="26"/>
        <v>4748.2</v>
      </c>
    </row>
    <row r="1228" spans="2:7">
      <c r="B1228" s="526"/>
      <c r="C1228" s="526"/>
      <c r="G1228" s="2">
        <f t="shared" si="26"/>
        <v>4748.2</v>
      </c>
    </row>
    <row r="1229" spans="2:7">
      <c r="B1229" s="526"/>
      <c r="C1229" s="526"/>
      <c r="G1229" s="2">
        <f t="shared" si="26"/>
        <v>4748.2</v>
      </c>
    </row>
    <row r="1230" spans="2:7">
      <c r="B1230" s="526"/>
      <c r="C1230" s="526"/>
      <c r="G1230" s="2">
        <f t="shared" si="26"/>
        <v>4748.2</v>
      </c>
    </row>
    <row r="1231" spans="2:7">
      <c r="B1231" s="526"/>
      <c r="C1231" s="526"/>
      <c r="G1231" s="2">
        <f t="shared" si="26"/>
        <v>4748.2</v>
      </c>
    </row>
    <row r="1232" spans="2:7">
      <c r="B1232" s="526"/>
      <c r="C1232" s="526"/>
      <c r="G1232" s="2">
        <f t="shared" si="26"/>
        <v>4748.2</v>
      </c>
    </row>
    <row r="1233" spans="2:7">
      <c r="B1233" s="526"/>
      <c r="C1233" s="526"/>
      <c r="G1233" s="2">
        <f t="shared" si="26"/>
        <v>4748.2</v>
      </c>
    </row>
    <row r="1234" spans="2:7">
      <c r="B1234" s="526"/>
      <c r="C1234" s="526"/>
      <c r="G1234" s="2">
        <f t="shared" si="26"/>
        <v>4748.2</v>
      </c>
    </row>
    <row r="1235" spans="2:7">
      <c r="B1235" s="526"/>
      <c r="C1235" s="526"/>
      <c r="G1235" s="2">
        <f t="shared" si="26"/>
        <v>4748.2</v>
      </c>
    </row>
    <row r="1236" spans="2:7">
      <c r="B1236" s="526"/>
      <c r="C1236" s="526"/>
      <c r="G1236" s="2">
        <f t="shared" si="26"/>
        <v>4748.2</v>
      </c>
    </row>
    <row r="1237" spans="2:7">
      <c r="B1237" s="526"/>
      <c r="C1237" s="526"/>
      <c r="G1237" s="2">
        <f t="shared" si="26"/>
        <v>4748.2</v>
      </c>
    </row>
    <row r="1238" spans="2:7">
      <c r="B1238" s="526"/>
      <c r="C1238" s="526"/>
      <c r="G1238" s="2">
        <f t="shared" si="26"/>
        <v>4748.2</v>
      </c>
    </row>
    <row r="1239" spans="2:7">
      <c r="B1239" s="526"/>
      <c r="C1239" s="526"/>
      <c r="G1239" s="2">
        <f t="shared" si="26"/>
        <v>4748.2</v>
      </c>
    </row>
    <row r="1240" spans="2:7">
      <c r="B1240" s="526"/>
      <c r="C1240" s="526"/>
      <c r="G1240" s="2">
        <f t="shared" si="26"/>
        <v>4748.2</v>
      </c>
    </row>
    <row r="1241" spans="2:7">
      <c r="B1241" s="526"/>
      <c r="C1241" s="526"/>
      <c r="G1241" s="2">
        <f t="shared" si="26"/>
        <v>4748.2</v>
      </c>
    </row>
    <row r="1242" spans="2:7">
      <c r="B1242" s="526"/>
      <c r="C1242" s="526"/>
      <c r="G1242" s="2">
        <f t="shared" si="26"/>
        <v>4748.2</v>
      </c>
    </row>
    <row r="1243" spans="2:7">
      <c r="B1243" s="526"/>
      <c r="C1243" s="526"/>
      <c r="G1243" s="2">
        <f t="shared" si="26"/>
        <v>4748.2</v>
      </c>
    </row>
    <row r="1244" spans="2:7">
      <c r="B1244" s="526"/>
      <c r="C1244" s="526"/>
      <c r="G1244" s="2">
        <f t="shared" si="26"/>
        <v>4748.2</v>
      </c>
    </row>
    <row r="1245" spans="2:7">
      <c r="B1245" s="526"/>
      <c r="C1245" s="526"/>
      <c r="G1245" s="2">
        <f t="shared" si="26"/>
        <v>4748.2</v>
      </c>
    </row>
    <row r="1246" spans="2:7">
      <c r="B1246" s="526"/>
      <c r="C1246" s="526"/>
      <c r="G1246" s="2">
        <f t="shared" si="26"/>
        <v>4748.2</v>
      </c>
    </row>
    <row r="1247" spans="2:7">
      <c r="B1247" s="526"/>
      <c r="C1247" s="526"/>
      <c r="G1247" s="2">
        <f t="shared" si="26"/>
        <v>4748.2</v>
      </c>
    </row>
    <row r="1248" spans="2:7">
      <c r="B1248" s="526"/>
      <c r="C1248" s="526"/>
      <c r="G1248" s="2">
        <f t="shared" si="26"/>
        <v>4748.2</v>
      </c>
    </row>
    <row r="1249" spans="2:7">
      <c r="B1249" s="526"/>
      <c r="C1249" s="526"/>
      <c r="G1249" s="2">
        <f t="shared" si="26"/>
        <v>4748.2</v>
      </c>
    </row>
    <row r="1250" spans="2:7">
      <c r="B1250" s="526"/>
      <c r="C1250" s="526"/>
      <c r="G1250" s="2">
        <f t="shared" si="26"/>
        <v>4748.2</v>
      </c>
    </row>
    <row r="1251" spans="2:7">
      <c r="B1251" s="526"/>
      <c r="C1251" s="526"/>
      <c r="G1251" s="2">
        <f t="shared" si="26"/>
        <v>4748.2</v>
      </c>
    </row>
    <row r="1252" spans="2:7">
      <c r="B1252" s="526"/>
      <c r="C1252" s="526"/>
      <c r="G1252" s="2">
        <f t="shared" si="26"/>
        <v>4748.2</v>
      </c>
    </row>
    <row r="1253" spans="2:7">
      <c r="B1253" s="526"/>
      <c r="C1253" s="526"/>
      <c r="G1253" s="2">
        <f t="shared" si="26"/>
        <v>4748.2</v>
      </c>
    </row>
    <row r="1254" spans="2:7">
      <c r="B1254" s="526"/>
      <c r="C1254" s="526"/>
      <c r="G1254" s="2">
        <f t="shared" si="26"/>
        <v>4748.2</v>
      </c>
    </row>
    <row r="1255" spans="2:7">
      <c r="B1255" s="526"/>
      <c r="C1255" s="526"/>
      <c r="G1255" s="2">
        <f t="shared" si="26"/>
        <v>4748.2</v>
      </c>
    </row>
    <row r="1256" spans="2:7">
      <c r="B1256" s="526"/>
      <c r="C1256" s="526"/>
      <c r="G1256" s="2">
        <f t="shared" si="26"/>
        <v>4748.2</v>
      </c>
    </row>
    <row r="1257" spans="2:7">
      <c r="B1257" s="526"/>
      <c r="C1257" s="526"/>
      <c r="G1257" s="2">
        <f t="shared" si="26"/>
        <v>4748.2</v>
      </c>
    </row>
    <row r="1258" spans="2:7">
      <c r="B1258" s="526"/>
      <c r="C1258" s="526"/>
      <c r="G1258" s="2">
        <f t="shared" si="26"/>
        <v>4748.2</v>
      </c>
    </row>
    <row r="1259" spans="2:7">
      <c r="B1259" s="526"/>
      <c r="C1259" s="526"/>
      <c r="G1259" s="2">
        <f t="shared" si="26"/>
        <v>4748.2</v>
      </c>
    </row>
    <row r="1260" spans="2:7">
      <c r="B1260" s="526"/>
      <c r="C1260" s="526"/>
      <c r="G1260" s="2">
        <f t="shared" si="26"/>
        <v>4748.2</v>
      </c>
    </row>
    <row r="1261" spans="2:7">
      <c r="B1261" s="526"/>
      <c r="C1261" s="526"/>
      <c r="G1261" s="2">
        <f t="shared" si="26"/>
        <v>4748.2</v>
      </c>
    </row>
    <row r="1262" spans="2:7">
      <c r="B1262" s="526"/>
      <c r="C1262" s="526"/>
      <c r="G1262" s="2">
        <f t="shared" si="26"/>
        <v>4748.2</v>
      </c>
    </row>
    <row r="1263" spans="2:7">
      <c r="B1263" s="526"/>
      <c r="C1263" s="526"/>
      <c r="G1263" s="2">
        <f t="shared" si="26"/>
        <v>4748.2</v>
      </c>
    </row>
    <row r="1264" spans="2:7">
      <c r="B1264" s="526"/>
      <c r="C1264" s="526"/>
      <c r="G1264" s="2">
        <f t="shared" si="26"/>
        <v>4748.2</v>
      </c>
    </row>
    <row r="1265" spans="2:7">
      <c r="B1265" s="526"/>
      <c r="C1265" s="526"/>
      <c r="G1265" s="2">
        <f t="shared" si="26"/>
        <v>4748.2</v>
      </c>
    </row>
    <row r="1266" spans="2:7">
      <c r="B1266" s="526"/>
      <c r="C1266" s="526"/>
      <c r="G1266" s="2">
        <f t="shared" si="26"/>
        <v>4748.2</v>
      </c>
    </row>
    <row r="1267" spans="2:7">
      <c r="B1267" s="526"/>
      <c r="C1267" s="526"/>
      <c r="G1267" s="2">
        <f t="shared" si="26"/>
        <v>4748.2</v>
      </c>
    </row>
    <row r="1268" spans="2:7">
      <c r="B1268" s="526"/>
      <c r="C1268" s="526"/>
      <c r="G1268" s="2">
        <f t="shared" si="26"/>
        <v>4748.2</v>
      </c>
    </row>
    <row r="1269" spans="2:7">
      <c r="B1269" s="526"/>
      <c r="C1269" s="526"/>
      <c r="G1269" s="2">
        <f t="shared" si="26"/>
        <v>4748.2</v>
      </c>
    </row>
    <row r="1270" spans="2:7">
      <c r="B1270" s="526"/>
      <c r="C1270" s="526"/>
      <c r="G1270" s="2">
        <f t="shared" si="26"/>
        <v>4748.2</v>
      </c>
    </row>
    <row r="1271" spans="2:7">
      <c r="B1271" s="526"/>
      <c r="C1271" s="526"/>
      <c r="G1271" s="2">
        <f t="shared" si="26"/>
        <v>4748.2</v>
      </c>
    </row>
    <row r="1272" spans="2:7">
      <c r="B1272" s="526"/>
      <c r="C1272" s="526"/>
      <c r="G1272" s="2">
        <f t="shared" si="26"/>
        <v>4748.2</v>
      </c>
    </row>
    <row r="1273" spans="2:7">
      <c r="B1273" s="526"/>
      <c r="C1273" s="526"/>
      <c r="G1273" s="2">
        <f t="shared" si="26"/>
        <v>4748.2</v>
      </c>
    </row>
    <row r="1274" spans="2:7">
      <c r="B1274" s="526"/>
      <c r="C1274" s="526"/>
      <c r="G1274" s="2">
        <f t="shared" si="26"/>
        <v>4748.2</v>
      </c>
    </row>
    <row r="1275" spans="2:7">
      <c r="B1275" s="526"/>
      <c r="C1275" s="526"/>
      <c r="G1275" s="2">
        <f t="shared" si="26"/>
        <v>4748.2</v>
      </c>
    </row>
    <row r="1276" spans="2:7">
      <c r="B1276" s="526"/>
      <c r="C1276" s="526"/>
      <c r="G1276" s="2">
        <f t="shared" si="26"/>
        <v>4748.2</v>
      </c>
    </row>
    <row r="1277" spans="2:7">
      <c r="B1277" s="526"/>
      <c r="C1277" s="526"/>
      <c r="G1277" s="2">
        <f t="shared" si="26"/>
        <v>4748.2</v>
      </c>
    </row>
    <row r="1278" spans="2:7">
      <c r="B1278" s="526"/>
      <c r="C1278" s="526"/>
      <c r="G1278" s="2">
        <f t="shared" si="26"/>
        <v>4748.2</v>
      </c>
    </row>
    <row r="1279" spans="2:7">
      <c r="B1279" s="526"/>
      <c r="C1279" s="526"/>
      <c r="G1279" s="2">
        <f t="shared" si="26"/>
        <v>4748.2</v>
      </c>
    </row>
    <row r="1280" spans="2:7">
      <c r="B1280" s="526"/>
      <c r="C1280" s="526"/>
      <c r="G1280" s="2">
        <f t="shared" si="26"/>
        <v>4748.2</v>
      </c>
    </row>
    <row r="1281" spans="2:7">
      <c r="B1281" s="526"/>
      <c r="C1281" s="526"/>
      <c r="G1281" s="2">
        <f t="shared" si="26"/>
        <v>4748.2</v>
      </c>
    </row>
    <row r="1282" spans="2:7">
      <c r="B1282" s="526"/>
      <c r="C1282" s="526"/>
      <c r="G1282" s="2">
        <f t="shared" si="26"/>
        <v>4748.2</v>
      </c>
    </row>
    <row r="1283" spans="2:7">
      <c r="B1283" s="526"/>
      <c r="C1283" s="526"/>
      <c r="G1283" s="2">
        <f t="shared" si="26"/>
        <v>4748.2</v>
      </c>
    </row>
    <row r="1284" spans="2:7">
      <c r="B1284" s="526"/>
      <c r="C1284" s="526"/>
      <c r="G1284" s="2">
        <f t="shared" si="26"/>
        <v>4748.2</v>
      </c>
    </row>
    <row r="1285" spans="2:7">
      <c r="B1285" s="526"/>
      <c r="C1285" s="526"/>
      <c r="G1285" s="2">
        <f t="shared" si="26"/>
        <v>4748.2</v>
      </c>
    </row>
    <row r="1286" spans="2:7">
      <c r="B1286" s="526"/>
      <c r="C1286" s="526"/>
      <c r="G1286" s="2">
        <f t="shared" si="26"/>
        <v>4748.2</v>
      </c>
    </row>
    <row r="1287" spans="2:7">
      <c r="B1287" s="526"/>
      <c r="C1287" s="526"/>
      <c r="G1287" s="2">
        <f t="shared" ref="G1287:G1344" si="27">+G1286+E1287-F1287</f>
        <v>4748.2</v>
      </c>
    </row>
    <row r="1288" spans="2:7">
      <c r="B1288" s="526"/>
      <c r="C1288" s="526"/>
      <c r="G1288" s="2">
        <f t="shared" si="27"/>
        <v>4748.2</v>
      </c>
    </row>
    <row r="1289" spans="2:7">
      <c r="B1289" s="526"/>
      <c r="C1289" s="526"/>
      <c r="G1289" s="2">
        <f t="shared" si="27"/>
        <v>4748.2</v>
      </c>
    </row>
    <row r="1290" spans="2:7">
      <c r="B1290" s="526"/>
      <c r="C1290" s="526"/>
      <c r="G1290" s="2">
        <f t="shared" si="27"/>
        <v>4748.2</v>
      </c>
    </row>
    <row r="1291" spans="2:7">
      <c r="B1291" s="526"/>
      <c r="C1291" s="526"/>
      <c r="G1291" s="2">
        <f t="shared" si="27"/>
        <v>4748.2</v>
      </c>
    </row>
    <row r="1292" spans="2:7">
      <c r="B1292" s="526"/>
      <c r="C1292" s="526"/>
      <c r="G1292" s="2">
        <f t="shared" si="27"/>
        <v>4748.2</v>
      </c>
    </row>
    <row r="1293" spans="2:7">
      <c r="B1293" s="526"/>
      <c r="C1293" s="526"/>
      <c r="G1293" s="2">
        <f t="shared" si="27"/>
        <v>4748.2</v>
      </c>
    </row>
    <row r="1294" spans="2:7">
      <c r="B1294" s="526"/>
      <c r="C1294" s="526"/>
      <c r="G1294" s="2">
        <f t="shared" si="27"/>
        <v>4748.2</v>
      </c>
    </row>
    <row r="1295" spans="2:7">
      <c r="B1295" s="526"/>
      <c r="C1295" s="526"/>
      <c r="G1295" s="2">
        <f t="shared" si="27"/>
        <v>4748.2</v>
      </c>
    </row>
    <row r="1296" spans="2:7">
      <c r="B1296" s="526"/>
      <c r="C1296" s="526"/>
      <c r="G1296" s="2">
        <f t="shared" si="27"/>
        <v>4748.2</v>
      </c>
    </row>
    <row r="1297" spans="2:7">
      <c r="B1297" s="526"/>
      <c r="C1297" s="526"/>
      <c r="G1297" s="2">
        <f t="shared" si="27"/>
        <v>4748.2</v>
      </c>
    </row>
    <row r="1298" spans="2:7">
      <c r="B1298" s="526"/>
      <c r="C1298" s="526"/>
      <c r="G1298" s="2">
        <f t="shared" si="27"/>
        <v>4748.2</v>
      </c>
    </row>
    <row r="1299" spans="2:7">
      <c r="B1299" s="526"/>
      <c r="C1299" s="526"/>
      <c r="G1299" s="2">
        <f t="shared" si="27"/>
        <v>4748.2</v>
      </c>
    </row>
    <row r="1300" spans="2:7">
      <c r="B1300" s="526"/>
      <c r="C1300" s="526"/>
      <c r="G1300" s="2">
        <f t="shared" si="27"/>
        <v>4748.2</v>
      </c>
    </row>
    <row r="1301" spans="2:7">
      <c r="B1301" s="526"/>
      <c r="C1301" s="526"/>
      <c r="G1301" s="2">
        <f t="shared" si="27"/>
        <v>4748.2</v>
      </c>
    </row>
    <row r="1302" spans="2:7">
      <c r="B1302" s="526"/>
      <c r="C1302" s="526"/>
      <c r="G1302" s="2">
        <f t="shared" si="27"/>
        <v>4748.2</v>
      </c>
    </row>
    <row r="1303" spans="2:7">
      <c r="B1303" s="526"/>
      <c r="C1303" s="526"/>
      <c r="G1303" s="2">
        <f t="shared" si="27"/>
        <v>4748.2</v>
      </c>
    </row>
    <row r="1304" spans="2:7">
      <c r="B1304" s="526"/>
      <c r="C1304" s="526"/>
      <c r="G1304" s="2">
        <f t="shared" si="27"/>
        <v>4748.2</v>
      </c>
    </row>
    <row r="1305" spans="2:7">
      <c r="B1305" s="526"/>
      <c r="C1305" s="526"/>
      <c r="G1305" s="2">
        <f t="shared" si="27"/>
        <v>4748.2</v>
      </c>
    </row>
    <row r="1306" spans="2:7">
      <c r="B1306" s="526"/>
      <c r="C1306" s="526"/>
      <c r="G1306" s="2">
        <f t="shared" si="27"/>
        <v>4748.2</v>
      </c>
    </row>
    <row r="1307" spans="2:7">
      <c r="B1307" s="526"/>
      <c r="C1307" s="526"/>
      <c r="G1307" s="2">
        <f t="shared" si="27"/>
        <v>4748.2</v>
      </c>
    </row>
    <row r="1308" spans="2:7">
      <c r="B1308" s="526"/>
      <c r="C1308" s="526"/>
      <c r="G1308" s="2">
        <f t="shared" si="27"/>
        <v>4748.2</v>
      </c>
    </row>
    <row r="1309" spans="2:7">
      <c r="B1309" s="526"/>
      <c r="C1309" s="526"/>
      <c r="G1309" s="2">
        <f t="shared" si="27"/>
        <v>4748.2</v>
      </c>
    </row>
    <row r="1310" spans="2:7">
      <c r="B1310" s="526"/>
      <c r="C1310" s="526"/>
      <c r="G1310" s="2">
        <f t="shared" si="27"/>
        <v>4748.2</v>
      </c>
    </row>
    <row r="1311" spans="2:7">
      <c r="B1311" s="526"/>
      <c r="C1311" s="526"/>
      <c r="G1311" s="2">
        <f t="shared" si="27"/>
        <v>4748.2</v>
      </c>
    </row>
    <row r="1312" spans="2:7">
      <c r="B1312" s="526"/>
      <c r="C1312" s="526"/>
      <c r="G1312" s="2">
        <f t="shared" si="27"/>
        <v>4748.2</v>
      </c>
    </row>
    <row r="1313" spans="2:7">
      <c r="B1313" s="526"/>
      <c r="C1313" s="526"/>
      <c r="G1313" s="2">
        <f t="shared" si="27"/>
        <v>4748.2</v>
      </c>
    </row>
    <row r="1314" spans="2:7">
      <c r="B1314" s="526"/>
      <c r="C1314" s="526"/>
      <c r="G1314" s="2">
        <f t="shared" si="27"/>
        <v>4748.2</v>
      </c>
    </row>
    <row r="1315" spans="2:7">
      <c r="B1315" s="526"/>
      <c r="C1315" s="526"/>
      <c r="G1315" s="2">
        <f t="shared" si="27"/>
        <v>4748.2</v>
      </c>
    </row>
    <row r="1316" spans="2:7">
      <c r="B1316" s="526"/>
      <c r="C1316" s="526"/>
      <c r="G1316" s="2">
        <f t="shared" si="27"/>
        <v>4748.2</v>
      </c>
    </row>
    <row r="1317" spans="2:7">
      <c r="B1317" s="526"/>
      <c r="C1317" s="526"/>
      <c r="G1317" s="2">
        <f t="shared" si="27"/>
        <v>4748.2</v>
      </c>
    </row>
    <row r="1318" spans="2:7">
      <c r="B1318" s="526"/>
      <c r="C1318" s="526"/>
      <c r="G1318" s="2">
        <f t="shared" si="27"/>
        <v>4748.2</v>
      </c>
    </row>
    <row r="1319" spans="2:7">
      <c r="B1319" s="526"/>
      <c r="C1319" s="526"/>
      <c r="G1319" s="2">
        <f t="shared" si="27"/>
        <v>4748.2</v>
      </c>
    </row>
    <row r="1320" spans="2:7">
      <c r="B1320" s="526"/>
      <c r="C1320" s="526"/>
      <c r="G1320" s="2">
        <f t="shared" si="27"/>
        <v>4748.2</v>
      </c>
    </row>
    <row r="1321" spans="2:7">
      <c r="B1321" s="526"/>
      <c r="C1321" s="526"/>
      <c r="G1321" s="2">
        <f t="shared" si="27"/>
        <v>4748.2</v>
      </c>
    </row>
    <row r="1322" spans="2:7">
      <c r="B1322" s="526"/>
      <c r="C1322" s="526"/>
      <c r="G1322" s="2">
        <f t="shared" si="27"/>
        <v>4748.2</v>
      </c>
    </row>
    <row r="1323" spans="2:7">
      <c r="B1323" s="526"/>
      <c r="C1323" s="526"/>
      <c r="G1323" s="2">
        <f t="shared" si="27"/>
        <v>4748.2</v>
      </c>
    </row>
    <row r="1324" spans="2:7">
      <c r="B1324" s="526"/>
      <c r="C1324" s="526"/>
      <c r="G1324" s="2">
        <f t="shared" si="27"/>
        <v>4748.2</v>
      </c>
    </row>
    <row r="1325" spans="2:7">
      <c r="B1325" s="526"/>
      <c r="C1325" s="526"/>
      <c r="G1325" s="2">
        <f t="shared" si="27"/>
        <v>4748.2</v>
      </c>
    </row>
    <row r="1326" spans="2:7">
      <c r="B1326" s="526"/>
      <c r="C1326" s="526"/>
      <c r="G1326" s="2">
        <f t="shared" si="27"/>
        <v>4748.2</v>
      </c>
    </row>
    <row r="1327" spans="2:7">
      <c r="B1327" s="526"/>
      <c r="C1327" s="526"/>
      <c r="G1327" s="2">
        <f t="shared" si="27"/>
        <v>4748.2</v>
      </c>
    </row>
    <row r="1328" spans="2:7">
      <c r="B1328" s="526"/>
      <c r="C1328" s="526"/>
      <c r="G1328" s="2">
        <f t="shared" si="27"/>
        <v>4748.2</v>
      </c>
    </row>
    <row r="1329" spans="2:7">
      <c r="B1329" s="526"/>
      <c r="C1329" s="526"/>
      <c r="G1329" s="2">
        <f t="shared" si="27"/>
        <v>4748.2</v>
      </c>
    </row>
    <row r="1330" spans="2:7">
      <c r="B1330" s="526"/>
      <c r="C1330" s="526"/>
      <c r="G1330" s="2">
        <f t="shared" si="27"/>
        <v>4748.2</v>
      </c>
    </row>
    <row r="1331" spans="2:7">
      <c r="B1331" s="526"/>
      <c r="C1331" s="526"/>
      <c r="G1331" s="2">
        <f t="shared" si="27"/>
        <v>4748.2</v>
      </c>
    </row>
    <row r="1332" spans="2:7">
      <c r="B1332" s="526"/>
      <c r="C1332" s="526"/>
      <c r="G1332" s="2">
        <f t="shared" si="27"/>
        <v>4748.2</v>
      </c>
    </row>
    <row r="1333" spans="2:7">
      <c r="B1333" s="526"/>
      <c r="C1333" s="526"/>
      <c r="G1333" s="2">
        <f t="shared" si="27"/>
        <v>4748.2</v>
      </c>
    </row>
    <row r="1334" spans="2:7">
      <c r="B1334" s="526"/>
      <c r="C1334" s="526"/>
      <c r="G1334" s="2">
        <f t="shared" si="27"/>
        <v>4748.2</v>
      </c>
    </row>
    <row r="1335" spans="2:7">
      <c r="B1335" s="526"/>
      <c r="C1335" s="526"/>
      <c r="G1335" s="2">
        <f t="shared" si="27"/>
        <v>4748.2</v>
      </c>
    </row>
    <row r="1336" spans="2:7">
      <c r="B1336" s="526"/>
      <c r="C1336" s="526"/>
      <c r="G1336" s="2">
        <f t="shared" si="27"/>
        <v>4748.2</v>
      </c>
    </row>
    <row r="1337" spans="2:7">
      <c r="B1337" s="526"/>
      <c r="C1337" s="526"/>
      <c r="G1337" s="2">
        <f t="shared" si="27"/>
        <v>4748.2</v>
      </c>
    </row>
    <row r="1338" spans="2:7">
      <c r="B1338" s="526"/>
      <c r="C1338" s="526"/>
      <c r="G1338" s="2">
        <f t="shared" si="27"/>
        <v>4748.2</v>
      </c>
    </row>
    <row r="1339" spans="2:7">
      <c r="B1339" s="526"/>
      <c r="C1339" s="526"/>
      <c r="G1339" s="2">
        <f t="shared" si="27"/>
        <v>4748.2</v>
      </c>
    </row>
    <row r="1340" spans="2:7">
      <c r="B1340" s="526"/>
      <c r="C1340" s="526"/>
      <c r="G1340" s="2">
        <f t="shared" si="27"/>
        <v>4748.2</v>
      </c>
    </row>
    <row r="1341" spans="2:7">
      <c r="B1341" s="526"/>
      <c r="C1341" s="526"/>
      <c r="G1341" s="2">
        <f t="shared" si="27"/>
        <v>4748.2</v>
      </c>
    </row>
    <row r="1342" spans="2:7">
      <c r="B1342" s="526"/>
      <c r="C1342" s="526"/>
      <c r="G1342" s="2">
        <f t="shared" si="27"/>
        <v>4748.2</v>
      </c>
    </row>
    <row r="1343" spans="2:7">
      <c r="B1343" s="526"/>
      <c r="C1343" s="526"/>
      <c r="G1343" s="2">
        <f t="shared" si="27"/>
        <v>4748.2</v>
      </c>
    </row>
    <row r="1344" spans="2:7">
      <c r="B1344" s="526"/>
      <c r="C1344" s="526"/>
      <c r="G1344" s="2">
        <f t="shared" si="27"/>
        <v>4748.2</v>
      </c>
    </row>
  </sheetData>
  <autoFilter ref="A4:G863" xr:uid="{00000000-0001-0000-1900-000000000000}"/>
  <mergeCells count="5">
    <mergeCell ref="I1106:K1106"/>
    <mergeCell ref="B2:G2"/>
    <mergeCell ref="J921:L921"/>
    <mergeCell ref="J980:K980"/>
    <mergeCell ref="I1072:K1072"/>
  </mergeCells>
  <phoneticPr fontId="27" type="noConversion"/>
  <pageMargins left="0.70866141732283472" right="0.70866141732283472" top="0.74803149606299213" bottom="0.74803149606299213" header="0.31496062992125984" footer="0.31496062992125984"/>
  <pageSetup paperSize="9" scale="70" fitToWidth="0" fitToHeight="0"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N1305"/>
  <sheetViews>
    <sheetView topLeftCell="A936" zoomScaleNormal="100" workbookViewId="0">
      <selection activeCell="F949" sqref="F949"/>
    </sheetView>
  </sheetViews>
  <sheetFormatPr defaultColWidth="11.42578125" defaultRowHeight="15"/>
  <cols>
    <col min="1" max="1" width="12.140625" style="375" bestFit="1" customWidth="1"/>
    <col min="2" max="2" width="14.42578125" style="34" customWidth="1"/>
    <col min="3" max="3" width="17.85546875" style="34" customWidth="1"/>
    <col min="4" max="4" width="34.140625" style="32" bestFit="1" customWidth="1"/>
    <col min="5" max="6" width="11.42578125" style="102"/>
    <col min="7" max="7" width="12.5703125" style="33" customWidth="1"/>
    <col min="8" max="8" width="15" style="32" bestFit="1" customWidth="1"/>
    <col min="9" max="9" width="18.140625" style="32" bestFit="1" customWidth="1"/>
    <col min="10" max="10" width="34.140625" style="32" bestFit="1" customWidth="1"/>
    <col min="11" max="11" width="16.7109375" style="32" customWidth="1"/>
    <col min="12" max="16384" width="11.42578125" style="32"/>
  </cols>
  <sheetData>
    <row r="2" spans="1:7">
      <c r="A2" s="62"/>
      <c r="B2" s="542" t="s">
        <v>483</v>
      </c>
      <c r="C2" s="542"/>
      <c r="D2" s="542"/>
      <c r="E2" s="542"/>
      <c r="F2" s="542"/>
      <c r="G2" s="542"/>
    </row>
    <row r="4" spans="1:7" ht="30.75">
      <c r="A4" s="43" t="s">
        <v>1</v>
      </c>
      <c r="B4" s="528" t="s">
        <v>2</v>
      </c>
      <c r="C4" s="528" t="s">
        <v>3</v>
      </c>
      <c r="D4" s="528" t="s">
        <v>4</v>
      </c>
      <c r="E4" s="98" t="s">
        <v>5</v>
      </c>
      <c r="F4" s="98" t="s">
        <v>6</v>
      </c>
      <c r="G4" s="13" t="s">
        <v>7</v>
      </c>
    </row>
    <row r="5" spans="1:7" hidden="1">
      <c r="A5" s="44">
        <v>42736</v>
      </c>
      <c r="B5" s="525" t="s">
        <v>8</v>
      </c>
      <c r="C5" s="60"/>
      <c r="D5" s="59"/>
      <c r="E5" s="99"/>
      <c r="F5" s="99"/>
      <c r="G5" s="51">
        <v>206.9</v>
      </c>
    </row>
    <row r="6" spans="1:7" hidden="1">
      <c r="A6" s="62">
        <v>42758</v>
      </c>
      <c r="B6" s="60">
        <v>12145</v>
      </c>
      <c r="C6" s="60" t="s">
        <v>9</v>
      </c>
      <c r="D6" s="59"/>
      <c r="E6" s="99"/>
      <c r="F6" s="99">
        <v>146.9</v>
      </c>
      <c r="G6" s="51">
        <f t="shared" ref="G6:G69" si="0">+G5+E6-F6</f>
        <v>60</v>
      </c>
    </row>
    <row r="7" spans="1:7" hidden="1">
      <c r="A7" s="62">
        <v>42787</v>
      </c>
      <c r="B7" s="60">
        <v>12313</v>
      </c>
      <c r="C7" s="60" t="s">
        <v>9</v>
      </c>
      <c r="D7" s="59"/>
      <c r="E7" s="99"/>
      <c r="F7" s="99">
        <v>20</v>
      </c>
      <c r="G7" s="51">
        <f t="shared" si="0"/>
        <v>40</v>
      </c>
    </row>
    <row r="8" spans="1:7" hidden="1">
      <c r="A8" s="62">
        <v>42821</v>
      </c>
      <c r="B8" s="60">
        <v>12540</v>
      </c>
      <c r="C8" s="60" t="s">
        <v>9</v>
      </c>
      <c r="D8" s="59"/>
      <c r="E8" s="99"/>
      <c r="F8" s="99">
        <v>20</v>
      </c>
      <c r="G8" s="51">
        <f t="shared" si="0"/>
        <v>20</v>
      </c>
    </row>
    <row r="9" spans="1:7" hidden="1">
      <c r="A9" s="62">
        <v>42852</v>
      </c>
      <c r="B9" s="60">
        <v>12706</v>
      </c>
      <c r="C9" s="60" t="s">
        <v>157</v>
      </c>
      <c r="D9" s="59"/>
      <c r="E9" s="99"/>
      <c r="F9" s="99">
        <v>20</v>
      </c>
      <c r="G9" s="51">
        <f t="shared" si="0"/>
        <v>0</v>
      </c>
    </row>
    <row r="10" spans="1:7" hidden="1">
      <c r="A10" s="44">
        <v>42766</v>
      </c>
      <c r="B10" s="525" t="s">
        <v>14</v>
      </c>
      <c r="C10" s="525" t="s">
        <v>15</v>
      </c>
      <c r="D10" s="59" t="s">
        <v>16</v>
      </c>
      <c r="E10" s="99">
        <v>81.5</v>
      </c>
      <c r="F10" s="99"/>
      <c r="G10" s="51">
        <f t="shared" si="0"/>
        <v>81.5</v>
      </c>
    </row>
    <row r="11" spans="1:7" hidden="1">
      <c r="A11" s="62"/>
      <c r="B11" s="60"/>
      <c r="C11" s="60"/>
      <c r="D11" s="59" t="s">
        <v>17</v>
      </c>
      <c r="E11" s="99">
        <v>44.6</v>
      </c>
      <c r="F11" s="99"/>
      <c r="G11" s="51">
        <f t="shared" si="0"/>
        <v>126.1</v>
      </c>
    </row>
    <row r="12" spans="1:7" hidden="1">
      <c r="A12" s="62"/>
      <c r="B12" s="60"/>
      <c r="C12" s="60"/>
      <c r="D12" s="59" t="s">
        <v>18</v>
      </c>
      <c r="E12" s="99">
        <v>60</v>
      </c>
      <c r="F12" s="99"/>
      <c r="G12" s="51">
        <f t="shared" si="0"/>
        <v>186.1</v>
      </c>
    </row>
    <row r="13" spans="1:7" hidden="1">
      <c r="A13" s="62"/>
      <c r="B13" s="60"/>
      <c r="C13" s="60"/>
      <c r="D13" s="59" t="s">
        <v>19</v>
      </c>
      <c r="E13" s="99">
        <v>2</v>
      </c>
      <c r="F13" s="99"/>
      <c r="G13" s="51">
        <f t="shared" si="0"/>
        <v>188.1</v>
      </c>
    </row>
    <row r="14" spans="1:7" hidden="1">
      <c r="A14" s="62">
        <v>42766</v>
      </c>
      <c r="B14" s="60" t="s">
        <v>114</v>
      </c>
      <c r="C14" s="60" t="s">
        <v>15</v>
      </c>
      <c r="D14" s="59" t="s">
        <v>18</v>
      </c>
      <c r="E14" s="99"/>
      <c r="F14" s="99">
        <v>22</v>
      </c>
      <c r="G14" s="51">
        <f t="shared" si="0"/>
        <v>166.1</v>
      </c>
    </row>
    <row r="15" spans="1:7" hidden="1">
      <c r="A15" s="62">
        <v>42787</v>
      </c>
      <c r="B15" s="60">
        <v>12313</v>
      </c>
      <c r="C15" s="60" t="s">
        <v>15</v>
      </c>
      <c r="D15" s="59" t="s">
        <v>18</v>
      </c>
      <c r="E15" s="99"/>
      <c r="F15" s="99">
        <v>38</v>
      </c>
      <c r="G15" s="51">
        <f t="shared" si="0"/>
        <v>128.1</v>
      </c>
    </row>
    <row r="16" spans="1:7" hidden="1">
      <c r="A16" s="62">
        <v>42787</v>
      </c>
      <c r="B16" s="60">
        <v>12313</v>
      </c>
      <c r="C16" s="60" t="s">
        <v>15</v>
      </c>
      <c r="D16" s="59" t="s">
        <v>19</v>
      </c>
      <c r="E16" s="99"/>
      <c r="F16" s="99">
        <v>2</v>
      </c>
      <c r="G16" s="51">
        <f t="shared" si="0"/>
        <v>126.1</v>
      </c>
    </row>
    <row r="17" spans="1:7" hidden="1">
      <c r="A17" s="62">
        <v>42787</v>
      </c>
      <c r="B17" s="60">
        <v>12313</v>
      </c>
      <c r="C17" s="60" t="s">
        <v>15</v>
      </c>
      <c r="D17" s="59" t="s">
        <v>16</v>
      </c>
      <c r="E17" s="99"/>
      <c r="F17" s="99">
        <v>81.5</v>
      </c>
      <c r="G17" s="51">
        <f t="shared" si="0"/>
        <v>44.599999999999994</v>
      </c>
    </row>
    <row r="18" spans="1:7" hidden="1">
      <c r="A18" s="62">
        <v>42787</v>
      </c>
      <c r="B18" s="60">
        <v>12313</v>
      </c>
      <c r="C18" s="60" t="s">
        <v>15</v>
      </c>
      <c r="D18" s="59" t="s">
        <v>17</v>
      </c>
      <c r="E18" s="99"/>
      <c r="F18" s="99">
        <v>44.6</v>
      </c>
      <c r="G18" s="51">
        <f t="shared" si="0"/>
        <v>0</v>
      </c>
    </row>
    <row r="19" spans="1:7" hidden="1">
      <c r="A19" s="44">
        <v>42794</v>
      </c>
      <c r="B19" s="525" t="s">
        <v>14</v>
      </c>
      <c r="C19" s="525" t="s">
        <v>20</v>
      </c>
      <c r="D19" s="59" t="s">
        <v>16</v>
      </c>
      <c r="E19" s="99">
        <v>100.3</v>
      </c>
      <c r="F19" s="99"/>
      <c r="G19" s="51">
        <f t="shared" si="0"/>
        <v>100.3</v>
      </c>
    </row>
    <row r="20" spans="1:7" hidden="1">
      <c r="A20" s="62"/>
      <c r="B20" s="60"/>
      <c r="C20" s="60"/>
      <c r="D20" s="59" t="s">
        <v>17</v>
      </c>
      <c r="E20" s="99">
        <v>31</v>
      </c>
      <c r="F20" s="99"/>
      <c r="G20" s="51">
        <f t="shared" si="0"/>
        <v>131.30000000000001</v>
      </c>
    </row>
    <row r="21" spans="1:7" hidden="1">
      <c r="A21" s="62"/>
      <c r="B21" s="60"/>
      <c r="C21" s="60"/>
      <c r="D21" s="59" t="s">
        <v>18</v>
      </c>
      <c r="E21" s="99">
        <v>56</v>
      </c>
      <c r="F21" s="99"/>
      <c r="G21" s="51">
        <f t="shared" si="0"/>
        <v>187.3</v>
      </c>
    </row>
    <row r="22" spans="1:7" hidden="1">
      <c r="A22" s="62"/>
      <c r="B22" s="60"/>
      <c r="C22" s="60"/>
      <c r="D22" s="59" t="s">
        <v>19</v>
      </c>
      <c r="E22" s="99">
        <v>2</v>
      </c>
      <c r="F22" s="99"/>
      <c r="G22" s="51">
        <f t="shared" si="0"/>
        <v>189.3</v>
      </c>
    </row>
    <row r="23" spans="1:7" hidden="1">
      <c r="A23" s="62">
        <v>42821</v>
      </c>
      <c r="B23" s="60">
        <v>12540</v>
      </c>
      <c r="C23" s="60" t="s">
        <v>20</v>
      </c>
      <c r="D23" s="59" t="s">
        <v>18</v>
      </c>
      <c r="E23" s="99"/>
      <c r="F23" s="99">
        <v>56</v>
      </c>
      <c r="G23" s="51">
        <f t="shared" si="0"/>
        <v>133.30000000000001</v>
      </c>
    </row>
    <row r="24" spans="1:7" hidden="1">
      <c r="A24" s="62">
        <v>42821</v>
      </c>
      <c r="B24" s="60">
        <v>12540</v>
      </c>
      <c r="C24" s="60" t="s">
        <v>20</v>
      </c>
      <c r="D24" s="59" t="s">
        <v>19</v>
      </c>
      <c r="E24" s="99"/>
      <c r="F24" s="99">
        <v>2</v>
      </c>
      <c r="G24" s="51">
        <f t="shared" si="0"/>
        <v>131.30000000000001</v>
      </c>
    </row>
    <row r="25" spans="1:7" hidden="1">
      <c r="A25" s="62">
        <v>42821</v>
      </c>
      <c r="B25" s="60">
        <v>12540</v>
      </c>
      <c r="C25" s="60" t="s">
        <v>20</v>
      </c>
      <c r="D25" s="59" t="s">
        <v>16</v>
      </c>
      <c r="E25" s="99"/>
      <c r="F25" s="99">
        <v>100.3</v>
      </c>
      <c r="G25" s="51">
        <f t="shared" si="0"/>
        <v>31.000000000000014</v>
      </c>
    </row>
    <row r="26" spans="1:7" hidden="1">
      <c r="A26" s="62">
        <v>42821</v>
      </c>
      <c r="B26" s="60">
        <v>12540</v>
      </c>
      <c r="C26" s="60" t="s">
        <v>20</v>
      </c>
      <c r="D26" s="59" t="s">
        <v>17</v>
      </c>
      <c r="E26" s="99"/>
      <c r="F26" s="99">
        <v>31</v>
      </c>
      <c r="G26" s="51">
        <f t="shared" si="0"/>
        <v>0</v>
      </c>
    </row>
    <row r="27" spans="1:7" hidden="1">
      <c r="A27" s="44">
        <v>42825</v>
      </c>
      <c r="B27" s="525" t="s">
        <v>14</v>
      </c>
      <c r="C27" s="525" t="s">
        <v>23</v>
      </c>
      <c r="D27" s="59" t="s">
        <v>16</v>
      </c>
      <c r="E27" s="99">
        <v>96.1</v>
      </c>
      <c r="F27" s="99"/>
      <c r="G27" s="51">
        <f t="shared" si="0"/>
        <v>96.1</v>
      </c>
    </row>
    <row r="28" spans="1:7" hidden="1">
      <c r="A28" s="62"/>
      <c r="B28" s="60"/>
      <c r="C28" s="60"/>
      <c r="D28" s="59" t="s">
        <v>17</v>
      </c>
      <c r="E28" s="99">
        <v>32.5</v>
      </c>
      <c r="F28" s="99"/>
      <c r="G28" s="51">
        <f t="shared" si="0"/>
        <v>128.6</v>
      </c>
    </row>
    <row r="29" spans="1:7" hidden="1">
      <c r="A29" s="62"/>
      <c r="B29" s="60"/>
      <c r="C29" s="60"/>
      <c r="D29" s="59" t="s">
        <v>18</v>
      </c>
      <c r="E29" s="99">
        <v>60</v>
      </c>
      <c r="F29" s="99"/>
      <c r="G29" s="51">
        <f t="shared" si="0"/>
        <v>188.6</v>
      </c>
    </row>
    <row r="30" spans="1:7" hidden="1">
      <c r="A30" s="62"/>
      <c r="B30" s="60"/>
      <c r="C30" s="60"/>
      <c r="D30" s="59" t="s">
        <v>19</v>
      </c>
      <c r="E30" s="99">
        <v>2</v>
      </c>
      <c r="F30" s="99"/>
      <c r="G30" s="51">
        <f t="shared" si="0"/>
        <v>190.6</v>
      </c>
    </row>
    <row r="31" spans="1:7" hidden="1">
      <c r="A31" s="62">
        <v>42824</v>
      </c>
      <c r="B31" s="60" t="s">
        <v>114</v>
      </c>
      <c r="C31" s="60" t="s">
        <v>23</v>
      </c>
      <c r="D31" s="59" t="s">
        <v>18</v>
      </c>
      <c r="E31" s="99"/>
      <c r="F31" s="99">
        <v>60</v>
      </c>
      <c r="G31" s="51">
        <f t="shared" si="0"/>
        <v>130.6</v>
      </c>
    </row>
    <row r="32" spans="1:7" hidden="1">
      <c r="A32" s="62">
        <v>42824</v>
      </c>
      <c r="B32" s="60" t="s">
        <v>114</v>
      </c>
      <c r="C32" s="60" t="s">
        <v>23</v>
      </c>
      <c r="D32" s="59" t="s">
        <v>19</v>
      </c>
      <c r="E32" s="99"/>
      <c r="F32" s="99">
        <v>2</v>
      </c>
      <c r="G32" s="51">
        <f t="shared" si="0"/>
        <v>128.6</v>
      </c>
    </row>
    <row r="33" spans="1:7" hidden="1">
      <c r="A33" s="62">
        <v>42852</v>
      </c>
      <c r="B33" s="60">
        <v>12704</v>
      </c>
      <c r="C33" s="60" t="s">
        <v>23</v>
      </c>
      <c r="D33" s="59" t="s">
        <v>16</v>
      </c>
      <c r="E33" s="99"/>
      <c r="F33" s="99">
        <v>96.1</v>
      </c>
      <c r="G33" s="51">
        <f t="shared" si="0"/>
        <v>32.5</v>
      </c>
    </row>
    <row r="34" spans="1:7" hidden="1">
      <c r="A34" s="62">
        <v>42852</v>
      </c>
      <c r="B34" s="60">
        <v>12704</v>
      </c>
      <c r="C34" s="60" t="s">
        <v>23</v>
      </c>
      <c r="D34" s="59" t="s">
        <v>17</v>
      </c>
      <c r="E34" s="99"/>
      <c r="F34" s="99">
        <v>32.5</v>
      </c>
      <c r="G34" s="51">
        <f t="shared" si="0"/>
        <v>0</v>
      </c>
    </row>
    <row r="35" spans="1:7" hidden="1">
      <c r="A35" s="44">
        <v>42855</v>
      </c>
      <c r="B35" s="525" t="s">
        <v>14</v>
      </c>
      <c r="C35" s="525" t="s">
        <v>24</v>
      </c>
      <c r="D35" s="59" t="s">
        <v>16</v>
      </c>
      <c r="E35" s="99">
        <v>97.9</v>
      </c>
      <c r="F35" s="99"/>
      <c r="G35" s="51">
        <f t="shared" si="0"/>
        <v>97.9</v>
      </c>
    </row>
    <row r="36" spans="1:7" hidden="1">
      <c r="A36" s="62"/>
      <c r="B36" s="60"/>
      <c r="C36" s="60"/>
      <c r="D36" s="59" t="s">
        <v>17</v>
      </c>
      <c r="E36" s="99">
        <v>31.9</v>
      </c>
      <c r="F36" s="99"/>
      <c r="G36" s="51">
        <f t="shared" si="0"/>
        <v>129.80000000000001</v>
      </c>
    </row>
    <row r="37" spans="1:7" hidden="1">
      <c r="A37" s="62"/>
      <c r="B37" s="60"/>
      <c r="C37" s="60"/>
      <c r="D37" s="59" t="s">
        <v>18</v>
      </c>
      <c r="E37" s="99">
        <v>60</v>
      </c>
      <c r="F37" s="99"/>
      <c r="G37" s="51">
        <f t="shared" si="0"/>
        <v>189.8</v>
      </c>
    </row>
    <row r="38" spans="1:7" hidden="1">
      <c r="A38" s="62"/>
      <c r="B38" s="60"/>
      <c r="C38" s="60"/>
      <c r="D38" s="59" t="s">
        <v>19</v>
      </c>
      <c r="E38" s="99">
        <v>2</v>
      </c>
      <c r="F38" s="99"/>
      <c r="G38" s="51">
        <f t="shared" si="0"/>
        <v>191.8</v>
      </c>
    </row>
    <row r="39" spans="1:7" hidden="1">
      <c r="A39" s="62">
        <v>42885</v>
      </c>
      <c r="B39" s="60">
        <v>12860</v>
      </c>
      <c r="C39" s="60" t="s">
        <v>24</v>
      </c>
      <c r="D39" s="59" t="s">
        <v>16</v>
      </c>
      <c r="E39" s="99"/>
      <c r="F39" s="99">
        <v>97.9</v>
      </c>
      <c r="G39" s="51">
        <f t="shared" si="0"/>
        <v>93.9</v>
      </c>
    </row>
    <row r="40" spans="1:7" hidden="1">
      <c r="A40" s="62">
        <v>42885</v>
      </c>
      <c r="B40" s="60">
        <v>12860</v>
      </c>
      <c r="C40" s="60" t="s">
        <v>24</v>
      </c>
      <c r="D40" s="59" t="s">
        <v>17</v>
      </c>
      <c r="E40" s="99"/>
      <c r="F40" s="99">
        <v>31.9</v>
      </c>
      <c r="G40" s="51">
        <f t="shared" si="0"/>
        <v>62.000000000000007</v>
      </c>
    </row>
    <row r="41" spans="1:7" hidden="1">
      <c r="A41" s="62">
        <v>42885</v>
      </c>
      <c r="B41" s="60">
        <v>12860</v>
      </c>
      <c r="C41" s="60" t="s">
        <v>24</v>
      </c>
      <c r="D41" s="59" t="s">
        <v>18</v>
      </c>
      <c r="E41" s="99"/>
      <c r="F41" s="99">
        <v>60</v>
      </c>
      <c r="G41" s="51">
        <f t="shared" si="0"/>
        <v>2.0000000000000071</v>
      </c>
    </row>
    <row r="42" spans="1:7" hidden="1">
      <c r="A42" s="62">
        <v>42885</v>
      </c>
      <c r="B42" s="60">
        <v>12860</v>
      </c>
      <c r="C42" s="60" t="s">
        <v>24</v>
      </c>
      <c r="D42" s="59" t="s">
        <v>19</v>
      </c>
      <c r="E42" s="99"/>
      <c r="F42" s="99">
        <v>2</v>
      </c>
      <c r="G42" s="51">
        <f t="shared" si="0"/>
        <v>7.1054273576010019E-15</v>
      </c>
    </row>
    <row r="43" spans="1:7" hidden="1">
      <c r="A43" s="44">
        <v>42886</v>
      </c>
      <c r="B43" s="525" t="s">
        <v>14</v>
      </c>
      <c r="C43" s="525" t="s">
        <v>25</v>
      </c>
      <c r="D43" s="59" t="s">
        <v>16</v>
      </c>
      <c r="E43" s="99">
        <v>71.400000000000006</v>
      </c>
      <c r="F43" s="99"/>
      <c r="G43" s="51">
        <f t="shared" si="0"/>
        <v>71.400000000000006</v>
      </c>
    </row>
    <row r="44" spans="1:7" hidden="1">
      <c r="A44" s="62"/>
      <c r="B44" s="60"/>
      <c r="C44" s="60"/>
      <c r="D44" s="59" t="s">
        <v>17</v>
      </c>
      <c r="E44" s="99">
        <v>31.2</v>
      </c>
      <c r="F44" s="99"/>
      <c r="G44" s="51">
        <f t="shared" si="0"/>
        <v>102.60000000000001</v>
      </c>
    </row>
    <row r="45" spans="1:7" hidden="1">
      <c r="A45" s="62"/>
      <c r="B45" s="60"/>
      <c r="C45" s="60"/>
      <c r="D45" s="59" t="s">
        <v>18</v>
      </c>
      <c r="E45" s="99">
        <v>60</v>
      </c>
      <c r="F45" s="99"/>
      <c r="G45" s="51">
        <f t="shared" si="0"/>
        <v>162.60000000000002</v>
      </c>
    </row>
    <row r="46" spans="1:7" hidden="1">
      <c r="A46" s="62"/>
      <c r="B46" s="60"/>
      <c r="C46" s="60"/>
      <c r="D46" s="59" t="s">
        <v>19</v>
      </c>
      <c r="E46" s="99">
        <v>2</v>
      </c>
      <c r="F46" s="99"/>
      <c r="G46" s="51">
        <f t="shared" si="0"/>
        <v>164.60000000000002</v>
      </c>
    </row>
    <row r="47" spans="1:7" hidden="1">
      <c r="A47" s="62">
        <v>42886</v>
      </c>
      <c r="B47" s="60" t="s">
        <v>114</v>
      </c>
      <c r="C47" s="60" t="s">
        <v>25</v>
      </c>
      <c r="D47" s="59" t="s">
        <v>18</v>
      </c>
      <c r="E47" s="99"/>
      <c r="F47" s="99">
        <v>60</v>
      </c>
      <c r="G47" s="51">
        <f t="shared" si="0"/>
        <v>104.60000000000002</v>
      </c>
    </row>
    <row r="48" spans="1:7" hidden="1">
      <c r="A48" s="62">
        <v>42886</v>
      </c>
      <c r="B48" s="60" t="s">
        <v>114</v>
      </c>
      <c r="C48" s="60" t="s">
        <v>25</v>
      </c>
      <c r="D48" s="59" t="s">
        <v>19</v>
      </c>
      <c r="E48" s="99"/>
      <c r="F48" s="99">
        <v>2</v>
      </c>
      <c r="G48" s="51">
        <f t="shared" si="0"/>
        <v>102.60000000000002</v>
      </c>
    </row>
    <row r="49" spans="1:7" hidden="1">
      <c r="A49" s="62">
        <v>42913</v>
      </c>
      <c r="B49" s="60">
        <v>13160</v>
      </c>
      <c r="C49" s="60" t="s">
        <v>25</v>
      </c>
      <c r="D49" s="59" t="s">
        <v>16</v>
      </c>
      <c r="E49" s="99"/>
      <c r="F49" s="99">
        <v>71.400000000000006</v>
      </c>
      <c r="G49" s="51">
        <f t="shared" si="0"/>
        <v>31.200000000000017</v>
      </c>
    </row>
    <row r="50" spans="1:7" hidden="1">
      <c r="A50" s="62">
        <v>42913</v>
      </c>
      <c r="B50" s="60">
        <v>13160</v>
      </c>
      <c r="C50" s="60" t="s">
        <v>25</v>
      </c>
      <c r="D50" s="59" t="s">
        <v>17</v>
      </c>
      <c r="E50" s="99"/>
      <c r="F50" s="99">
        <v>31.2</v>
      </c>
      <c r="G50" s="51">
        <f t="shared" si="0"/>
        <v>0</v>
      </c>
    </row>
    <row r="51" spans="1:7" hidden="1">
      <c r="A51" s="44">
        <v>42916</v>
      </c>
      <c r="B51" s="525" t="s">
        <v>14</v>
      </c>
      <c r="C51" s="525" t="s">
        <v>26</v>
      </c>
      <c r="D51" s="59" t="s">
        <v>16</v>
      </c>
      <c r="E51" s="99">
        <v>69.8</v>
      </c>
      <c r="F51" s="99"/>
      <c r="G51" s="51">
        <f t="shared" si="0"/>
        <v>69.8</v>
      </c>
    </row>
    <row r="52" spans="1:7" hidden="1">
      <c r="A52" s="62"/>
      <c r="B52" s="60"/>
      <c r="C52" s="60"/>
      <c r="D52" s="59" t="s">
        <v>17</v>
      </c>
      <c r="E52" s="99">
        <v>40.5</v>
      </c>
      <c r="F52" s="99"/>
      <c r="G52" s="51">
        <f t="shared" si="0"/>
        <v>110.3</v>
      </c>
    </row>
    <row r="53" spans="1:7" hidden="1">
      <c r="A53" s="62"/>
      <c r="B53" s="60"/>
      <c r="C53" s="60"/>
      <c r="D53" s="59" t="s">
        <v>18</v>
      </c>
      <c r="E53" s="99">
        <v>60</v>
      </c>
      <c r="F53" s="99"/>
      <c r="G53" s="51">
        <f t="shared" si="0"/>
        <v>170.3</v>
      </c>
    </row>
    <row r="54" spans="1:7" hidden="1">
      <c r="A54" s="62"/>
      <c r="B54" s="60"/>
      <c r="C54" s="60"/>
      <c r="D54" s="59" t="s">
        <v>19</v>
      </c>
      <c r="E54" s="99">
        <v>2</v>
      </c>
      <c r="F54" s="99"/>
      <c r="G54" s="51">
        <f t="shared" si="0"/>
        <v>172.3</v>
      </c>
    </row>
    <row r="55" spans="1:7" hidden="1">
      <c r="A55" s="62">
        <v>42950</v>
      </c>
      <c r="B55" s="60">
        <v>13391</v>
      </c>
      <c r="C55" s="60" t="s">
        <v>26</v>
      </c>
      <c r="D55" s="59" t="s">
        <v>18</v>
      </c>
      <c r="E55" s="99"/>
      <c r="F55" s="99">
        <v>60</v>
      </c>
      <c r="G55" s="51">
        <f t="shared" si="0"/>
        <v>112.30000000000001</v>
      </c>
    </row>
    <row r="56" spans="1:7" hidden="1">
      <c r="A56" s="62">
        <v>42950</v>
      </c>
      <c r="B56" s="60">
        <v>13391</v>
      </c>
      <c r="C56" s="60" t="s">
        <v>26</v>
      </c>
      <c r="D56" s="59" t="s">
        <v>19</v>
      </c>
      <c r="E56" s="99"/>
      <c r="F56" s="99">
        <v>2</v>
      </c>
      <c r="G56" s="51">
        <f t="shared" si="0"/>
        <v>110.30000000000001</v>
      </c>
    </row>
    <row r="57" spans="1:7" hidden="1">
      <c r="A57" s="62">
        <v>42950</v>
      </c>
      <c r="B57" s="60">
        <v>13391</v>
      </c>
      <c r="C57" s="60" t="s">
        <v>26</v>
      </c>
      <c r="D57" s="59" t="s">
        <v>16</v>
      </c>
      <c r="E57" s="99"/>
      <c r="F57" s="99">
        <v>69.8</v>
      </c>
      <c r="G57" s="51">
        <f t="shared" si="0"/>
        <v>40.500000000000014</v>
      </c>
    </row>
    <row r="58" spans="1:7" hidden="1">
      <c r="A58" s="62">
        <v>42950</v>
      </c>
      <c r="B58" s="60">
        <v>13391</v>
      </c>
      <c r="C58" s="60" t="s">
        <v>26</v>
      </c>
      <c r="D58" s="59" t="s">
        <v>17</v>
      </c>
      <c r="E58" s="99"/>
      <c r="F58" s="99">
        <v>40.5</v>
      </c>
      <c r="G58" s="51">
        <f t="shared" si="0"/>
        <v>0</v>
      </c>
    </row>
    <row r="59" spans="1:7" hidden="1">
      <c r="A59" s="44">
        <v>42947</v>
      </c>
      <c r="B59" s="525" t="s">
        <v>14</v>
      </c>
      <c r="C59" s="525" t="s">
        <v>27</v>
      </c>
      <c r="D59" s="59" t="s">
        <v>16</v>
      </c>
      <c r="E59" s="99">
        <v>58.1</v>
      </c>
      <c r="F59" s="99"/>
      <c r="G59" s="51">
        <f t="shared" si="0"/>
        <v>58.1</v>
      </c>
    </row>
    <row r="60" spans="1:7" hidden="1">
      <c r="A60" s="62"/>
      <c r="B60" s="60"/>
      <c r="C60" s="60"/>
      <c r="D60" s="59" t="s">
        <v>17</v>
      </c>
      <c r="E60" s="99">
        <v>31</v>
      </c>
      <c r="F60" s="99"/>
      <c r="G60" s="51">
        <f t="shared" si="0"/>
        <v>89.1</v>
      </c>
    </row>
    <row r="61" spans="1:7" hidden="1">
      <c r="A61" s="62"/>
      <c r="B61" s="60"/>
      <c r="C61" s="60"/>
      <c r="D61" s="59" t="s">
        <v>18</v>
      </c>
      <c r="E61" s="99">
        <v>60</v>
      </c>
      <c r="F61" s="99"/>
      <c r="G61" s="51">
        <f t="shared" si="0"/>
        <v>149.1</v>
      </c>
    </row>
    <row r="62" spans="1:7" hidden="1">
      <c r="A62" s="62"/>
      <c r="B62" s="60"/>
      <c r="C62" s="60"/>
      <c r="D62" s="59" t="s">
        <v>19</v>
      </c>
      <c r="E62" s="99">
        <v>2</v>
      </c>
      <c r="F62" s="99"/>
      <c r="G62" s="51">
        <f t="shared" si="0"/>
        <v>151.1</v>
      </c>
    </row>
    <row r="63" spans="1:7" hidden="1">
      <c r="A63" s="62">
        <v>42947</v>
      </c>
      <c r="B63" s="60" t="s">
        <v>114</v>
      </c>
      <c r="C63" s="60" t="s">
        <v>27</v>
      </c>
      <c r="D63" s="59" t="s">
        <v>18</v>
      </c>
      <c r="E63" s="99"/>
      <c r="F63" s="99">
        <v>60</v>
      </c>
      <c r="G63" s="51">
        <f t="shared" si="0"/>
        <v>91.1</v>
      </c>
    </row>
    <row r="64" spans="1:7" hidden="1">
      <c r="A64" s="62">
        <v>42947</v>
      </c>
      <c r="B64" s="60" t="s">
        <v>114</v>
      </c>
      <c r="C64" s="60" t="s">
        <v>27</v>
      </c>
      <c r="D64" s="59" t="s">
        <v>19</v>
      </c>
      <c r="E64" s="99"/>
      <c r="F64" s="99">
        <v>2</v>
      </c>
      <c r="G64" s="51">
        <f t="shared" si="0"/>
        <v>89.1</v>
      </c>
    </row>
    <row r="65" spans="1:7" hidden="1">
      <c r="A65" s="62">
        <v>43020</v>
      </c>
      <c r="B65" s="60">
        <v>13816</v>
      </c>
      <c r="C65" s="60" t="s">
        <v>27</v>
      </c>
      <c r="D65" s="59" t="s">
        <v>16</v>
      </c>
      <c r="E65" s="99"/>
      <c r="F65" s="99">
        <v>58.1</v>
      </c>
      <c r="G65" s="51">
        <f t="shared" si="0"/>
        <v>30.999999999999993</v>
      </c>
    </row>
    <row r="66" spans="1:7" hidden="1">
      <c r="A66" s="62">
        <v>43020</v>
      </c>
      <c r="B66" s="60">
        <v>13816</v>
      </c>
      <c r="C66" s="60" t="s">
        <v>27</v>
      </c>
      <c r="D66" s="59" t="s">
        <v>17</v>
      </c>
      <c r="E66" s="99"/>
      <c r="F66" s="99">
        <v>31</v>
      </c>
      <c r="G66" s="51">
        <f t="shared" si="0"/>
        <v>0</v>
      </c>
    </row>
    <row r="67" spans="1:7" hidden="1">
      <c r="A67" s="44">
        <v>42978</v>
      </c>
      <c r="B67" s="525" t="s">
        <v>14</v>
      </c>
      <c r="C67" s="525" t="s">
        <v>28</v>
      </c>
      <c r="D67" s="59" t="s">
        <v>16</v>
      </c>
      <c r="E67" s="99">
        <v>58.1</v>
      </c>
      <c r="F67" s="99"/>
      <c r="G67" s="51">
        <f t="shared" si="0"/>
        <v>58.1</v>
      </c>
    </row>
    <row r="68" spans="1:7" hidden="1">
      <c r="A68" s="62"/>
      <c r="B68" s="60"/>
      <c r="C68" s="60"/>
      <c r="D68" s="59" t="s">
        <v>17</v>
      </c>
      <c r="E68" s="99">
        <v>31</v>
      </c>
      <c r="F68" s="99"/>
      <c r="G68" s="51">
        <f t="shared" si="0"/>
        <v>89.1</v>
      </c>
    </row>
    <row r="69" spans="1:7" hidden="1">
      <c r="A69" s="62"/>
      <c r="B69" s="60"/>
      <c r="C69" s="60"/>
      <c r="D69" s="59" t="s">
        <v>18</v>
      </c>
      <c r="E69" s="99">
        <v>60</v>
      </c>
      <c r="F69" s="99"/>
      <c r="G69" s="51">
        <f t="shared" si="0"/>
        <v>149.1</v>
      </c>
    </row>
    <row r="70" spans="1:7" hidden="1">
      <c r="A70" s="62"/>
      <c r="B70" s="60"/>
      <c r="C70" s="60"/>
      <c r="D70" s="59" t="s">
        <v>19</v>
      </c>
      <c r="E70" s="99">
        <v>2</v>
      </c>
      <c r="F70" s="99"/>
      <c r="G70" s="51">
        <f t="shared" ref="G70:G133" si="1">+G69+E70-F70</f>
        <v>151.1</v>
      </c>
    </row>
    <row r="71" spans="1:7" hidden="1">
      <c r="A71" s="62">
        <v>42978</v>
      </c>
      <c r="B71" s="60" t="s">
        <v>114</v>
      </c>
      <c r="C71" s="60" t="s">
        <v>28</v>
      </c>
      <c r="D71" s="59" t="s">
        <v>18</v>
      </c>
      <c r="E71" s="99"/>
      <c r="F71" s="99">
        <v>8</v>
      </c>
      <c r="G71" s="51">
        <f t="shared" si="1"/>
        <v>143.1</v>
      </c>
    </row>
    <row r="72" spans="1:7" hidden="1">
      <c r="A72" s="62">
        <v>43020</v>
      </c>
      <c r="B72" s="60">
        <v>13816</v>
      </c>
      <c r="C72" s="60" t="s">
        <v>28</v>
      </c>
      <c r="D72" s="59" t="s">
        <v>18</v>
      </c>
      <c r="E72" s="99"/>
      <c r="F72" s="99">
        <v>52</v>
      </c>
      <c r="G72" s="51">
        <f t="shared" si="1"/>
        <v>91.1</v>
      </c>
    </row>
    <row r="73" spans="1:7" hidden="1">
      <c r="A73" s="62">
        <v>43020</v>
      </c>
      <c r="B73" s="60">
        <v>13816</v>
      </c>
      <c r="C73" s="60" t="s">
        <v>28</v>
      </c>
      <c r="D73" s="59" t="s">
        <v>19</v>
      </c>
      <c r="E73" s="99"/>
      <c r="F73" s="99">
        <v>2</v>
      </c>
      <c r="G73" s="51">
        <f t="shared" si="1"/>
        <v>89.1</v>
      </c>
    </row>
    <row r="74" spans="1:7" hidden="1">
      <c r="A74" s="62">
        <v>43020</v>
      </c>
      <c r="B74" s="60">
        <v>13816</v>
      </c>
      <c r="C74" s="60" t="s">
        <v>28</v>
      </c>
      <c r="D74" s="59" t="s">
        <v>16</v>
      </c>
      <c r="E74" s="99"/>
      <c r="F74" s="99">
        <v>58.1</v>
      </c>
      <c r="G74" s="51">
        <f t="shared" si="1"/>
        <v>30.999999999999993</v>
      </c>
    </row>
    <row r="75" spans="1:7" hidden="1">
      <c r="A75" s="62">
        <v>43020</v>
      </c>
      <c r="B75" s="60">
        <v>13816</v>
      </c>
      <c r="C75" s="60" t="s">
        <v>28</v>
      </c>
      <c r="D75" s="59" t="s">
        <v>17</v>
      </c>
      <c r="E75" s="99"/>
      <c r="F75" s="99">
        <v>31</v>
      </c>
      <c r="G75" s="51">
        <f t="shared" si="1"/>
        <v>0</v>
      </c>
    </row>
    <row r="76" spans="1:7" hidden="1">
      <c r="A76" s="44">
        <v>43008</v>
      </c>
      <c r="B76" s="525" t="s">
        <v>14</v>
      </c>
      <c r="C76" s="525" t="s">
        <v>29</v>
      </c>
      <c r="D76" s="59" t="s">
        <v>16</v>
      </c>
      <c r="E76" s="99">
        <v>66.7</v>
      </c>
      <c r="F76" s="99"/>
      <c r="G76" s="51">
        <f t="shared" si="1"/>
        <v>66.7</v>
      </c>
    </row>
    <row r="77" spans="1:7" hidden="1">
      <c r="A77" s="62"/>
      <c r="B77" s="60"/>
      <c r="C77" s="60"/>
      <c r="D77" s="59" t="s">
        <v>17</v>
      </c>
      <c r="E77" s="99">
        <v>31.2</v>
      </c>
      <c r="F77" s="99"/>
      <c r="G77" s="51">
        <f t="shared" si="1"/>
        <v>97.9</v>
      </c>
    </row>
    <row r="78" spans="1:7" hidden="1">
      <c r="A78" s="62"/>
      <c r="B78" s="60"/>
      <c r="C78" s="60"/>
      <c r="D78" s="59" t="s">
        <v>18</v>
      </c>
      <c r="E78" s="99">
        <v>60</v>
      </c>
      <c r="F78" s="99"/>
      <c r="G78" s="51">
        <f t="shared" si="1"/>
        <v>157.9</v>
      </c>
    </row>
    <row r="79" spans="1:7" hidden="1">
      <c r="A79" s="62"/>
      <c r="B79" s="60"/>
      <c r="C79" s="60"/>
      <c r="D79" s="59" t="s">
        <v>19</v>
      </c>
      <c r="E79" s="99">
        <v>2</v>
      </c>
      <c r="F79" s="99"/>
      <c r="G79" s="51">
        <f t="shared" si="1"/>
        <v>159.9</v>
      </c>
    </row>
    <row r="80" spans="1:7" hidden="1">
      <c r="A80" s="62">
        <v>43008</v>
      </c>
      <c r="B80" s="60" t="s">
        <v>158</v>
      </c>
      <c r="C80" s="60" t="s">
        <v>29</v>
      </c>
      <c r="D80" s="59" t="s">
        <v>18</v>
      </c>
      <c r="E80" s="99"/>
      <c r="F80" s="99">
        <v>60</v>
      </c>
      <c r="G80" s="51">
        <f t="shared" si="1"/>
        <v>99.9</v>
      </c>
    </row>
    <row r="81" spans="1:7" hidden="1">
      <c r="A81" s="62">
        <v>43008</v>
      </c>
      <c r="B81" s="60" t="s">
        <v>158</v>
      </c>
      <c r="C81" s="60" t="s">
        <v>29</v>
      </c>
      <c r="D81" s="59" t="s">
        <v>19</v>
      </c>
      <c r="E81" s="99"/>
      <c r="F81" s="99">
        <v>2</v>
      </c>
      <c r="G81" s="51">
        <f t="shared" si="1"/>
        <v>97.9</v>
      </c>
    </row>
    <row r="82" spans="1:7" hidden="1">
      <c r="A82" s="62">
        <v>43050</v>
      </c>
      <c r="B82" s="60">
        <v>13967</v>
      </c>
      <c r="C82" s="60" t="s">
        <v>29</v>
      </c>
      <c r="D82" s="59" t="s">
        <v>16</v>
      </c>
      <c r="E82" s="99"/>
      <c r="F82" s="99">
        <v>66.7</v>
      </c>
      <c r="G82" s="51">
        <f t="shared" si="1"/>
        <v>31.200000000000003</v>
      </c>
    </row>
    <row r="83" spans="1:7" hidden="1">
      <c r="A83" s="62">
        <v>43050</v>
      </c>
      <c r="B83" s="60">
        <v>13967</v>
      </c>
      <c r="C83" s="60" t="s">
        <v>29</v>
      </c>
      <c r="D83" s="59" t="s">
        <v>17</v>
      </c>
      <c r="E83" s="99"/>
      <c r="F83" s="99">
        <v>31.2</v>
      </c>
      <c r="G83" s="51">
        <f t="shared" si="1"/>
        <v>0</v>
      </c>
    </row>
    <row r="84" spans="1:7" hidden="1">
      <c r="A84" s="44">
        <v>43039</v>
      </c>
      <c r="B84" s="525" t="s">
        <v>14</v>
      </c>
      <c r="C84" s="525" t="s">
        <v>30</v>
      </c>
      <c r="D84" s="59" t="s">
        <v>16</v>
      </c>
      <c r="E84" s="99">
        <v>73.099999999999994</v>
      </c>
      <c r="F84" s="99"/>
      <c r="G84" s="51">
        <f t="shared" si="1"/>
        <v>73.099999999999994</v>
      </c>
    </row>
    <row r="85" spans="1:7" hidden="1">
      <c r="A85" s="62"/>
      <c r="B85" s="60"/>
      <c r="C85" s="60"/>
      <c r="D85" s="59" t="s">
        <v>17</v>
      </c>
      <c r="E85" s="99">
        <v>31.3</v>
      </c>
      <c r="F85" s="99"/>
      <c r="G85" s="51">
        <f t="shared" si="1"/>
        <v>104.39999999999999</v>
      </c>
    </row>
    <row r="86" spans="1:7" ht="15.75" hidden="1" customHeight="1">
      <c r="A86" s="62"/>
      <c r="B86" s="60"/>
      <c r="C86" s="60"/>
      <c r="D86" s="59" t="s">
        <v>18</v>
      </c>
      <c r="E86" s="99">
        <v>60</v>
      </c>
      <c r="F86" s="99"/>
      <c r="G86" s="51">
        <f t="shared" si="1"/>
        <v>164.39999999999998</v>
      </c>
    </row>
    <row r="87" spans="1:7" hidden="1">
      <c r="A87" s="62"/>
      <c r="B87" s="60"/>
      <c r="C87" s="60"/>
      <c r="D87" s="59" t="s">
        <v>19</v>
      </c>
      <c r="E87" s="99">
        <v>2</v>
      </c>
      <c r="F87" s="99"/>
      <c r="G87" s="51">
        <f t="shared" si="1"/>
        <v>166.39999999999998</v>
      </c>
    </row>
    <row r="88" spans="1:7" hidden="1">
      <c r="A88" s="62"/>
      <c r="B88" s="60"/>
      <c r="C88" s="60"/>
      <c r="D88" s="59" t="s">
        <v>98</v>
      </c>
      <c r="E88" s="99">
        <v>10</v>
      </c>
      <c r="F88" s="99"/>
      <c r="G88" s="51">
        <f t="shared" si="1"/>
        <v>176.39999999999998</v>
      </c>
    </row>
    <row r="89" spans="1:7" hidden="1">
      <c r="A89" s="62">
        <v>43039</v>
      </c>
      <c r="B89" s="60" t="s">
        <v>114</v>
      </c>
      <c r="C89" s="60" t="s">
        <v>30</v>
      </c>
      <c r="D89" s="59" t="s">
        <v>18</v>
      </c>
      <c r="E89" s="99"/>
      <c r="F89" s="99">
        <v>54</v>
      </c>
      <c r="G89" s="51">
        <f t="shared" si="1"/>
        <v>122.39999999999998</v>
      </c>
    </row>
    <row r="90" spans="1:7" hidden="1">
      <c r="A90" s="62">
        <v>43050</v>
      </c>
      <c r="B90" s="60">
        <v>13967</v>
      </c>
      <c r="C90" s="60" t="s">
        <v>30</v>
      </c>
      <c r="D90" s="59" t="s">
        <v>18</v>
      </c>
      <c r="E90" s="99"/>
      <c r="F90" s="99">
        <v>6</v>
      </c>
      <c r="G90" s="51">
        <f t="shared" si="1"/>
        <v>116.39999999999998</v>
      </c>
    </row>
    <row r="91" spans="1:7" hidden="1">
      <c r="A91" s="62">
        <v>43050</v>
      </c>
      <c r="B91" s="60">
        <v>13967</v>
      </c>
      <c r="C91" s="60" t="s">
        <v>30</v>
      </c>
      <c r="D91" s="59" t="s">
        <v>19</v>
      </c>
      <c r="E91" s="99"/>
      <c r="F91" s="99">
        <v>2</v>
      </c>
      <c r="G91" s="51">
        <f t="shared" si="1"/>
        <v>114.39999999999998</v>
      </c>
    </row>
    <row r="92" spans="1:7" hidden="1">
      <c r="A92" s="62">
        <v>43064</v>
      </c>
      <c r="B92" s="60">
        <v>14087</v>
      </c>
      <c r="C92" s="60" t="s">
        <v>30</v>
      </c>
      <c r="D92" s="59" t="s">
        <v>16</v>
      </c>
      <c r="E92" s="99"/>
      <c r="F92" s="99">
        <v>73.099999999999994</v>
      </c>
      <c r="G92" s="51">
        <f t="shared" si="1"/>
        <v>41.299999999999983</v>
      </c>
    </row>
    <row r="93" spans="1:7" hidden="1">
      <c r="A93" s="62">
        <v>43064</v>
      </c>
      <c r="B93" s="60">
        <v>14087</v>
      </c>
      <c r="C93" s="60" t="s">
        <v>30</v>
      </c>
      <c r="D93" s="59" t="s">
        <v>17</v>
      </c>
      <c r="E93" s="99"/>
      <c r="F93" s="99">
        <v>31.3</v>
      </c>
      <c r="G93" s="51">
        <f t="shared" si="1"/>
        <v>9.9999999999999822</v>
      </c>
    </row>
    <row r="94" spans="1:7" hidden="1">
      <c r="A94" s="62">
        <v>42921</v>
      </c>
      <c r="B94" s="60">
        <v>5718</v>
      </c>
      <c r="C94" s="60" t="s">
        <v>30</v>
      </c>
      <c r="D94" s="59" t="s">
        <v>98</v>
      </c>
      <c r="E94" s="99"/>
      <c r="F94" s="99">
        <v>10</v>
      </c>
      <c r="G94" s="51">
        <f t="shared" si="1"/>
        <v>-1.7763568394002505E-14</v>
      </c>
    </row>
    <row r="95" spans="1:7" hidden="1">
      <c r="A95" s="44">
        <v>43069</v>
      </c>
      <c r="B95" s="525" t="s">
        <v>14</v>
      </c>
      <c r="C95" s="525" t="s">
        <v>33</v>
      </c>
      <c r="D95" s="59" t="s">
        <v>16</v>
      </c>
      <c r="E95" s="99">
        <v>78.099999999999994</v>
      </c>
      <c r="F95" s="99"/>
      <c r="G95" s="51">
        <f t="shared" si="1"/>
        <v>78.09999999999998</v>
      </c>
    </row>
    <row r="96" spans="1:7" hidden="1">
      <c r="A96" s="62"/>
      <c r="B96" s="60"/>
      <c r="C96" s="60"/>
      <c r="D96" s="59" t="s">
        <v>17</v>
      </c>
      <c r="E96" s="99">
        <v>31.2</v>
      </c>
      <c r="F96" s="99"/>
      <c r="G96" s="51">
        <f t="shared" si="1"/>
        <v>109.29999999999998</v>
      </c>
    </row>
    <row r="97" spans="1:8" hidden="1">
      <c r="A97" s="62"/>
      <c r="B97" s="60"/>
      <c r="C97" s="60"/>
      <c r="D97" s="59" t="s">
        <v>18</v>
      </c>
      <c r="E97" s="99">
        <v>60</v>
      </c>
      <c r="F97" s="99"/>
      <c r="G97" s="51">
        <f t="shared" si="1"/>
        <v>169.29999999999998</v>
      </c>
      <c r="H97" s="59"/>
    </row>
    <row r="98" spans="1:8" hidden="1">
      <c r="A98" s="62"/>
      <c r="B98" s="60"/>
      <c r="C98" s="60"/>
      <c r="D98" s="59" t="s">
        <v>19</v>
      </c>
      <c r="E98" s="99">
        <v>2</v>
      </c>
      <c r="F98" s="99"/>
      <c r="G98" s="51">
        <f t="shared" si="1"/>
        <v>171.29999999999998</v>
      </c>
      <c r="H98" s="59"/>
    </row>
    <row r="99" spans="1:8" hidden="1">
      <c r="A99" s="62">
        <v>43064</v>
      </c>
      <c r="B99" s="60">
        <v>14087</v>
      </c>
      <c r="C99" s="60" t="s">
        <v>33</v>
      </c>
      <c r="D99" s="59" t="s">
        <v>18</v>
      </c>
      <c r="E99" s="99"/>
      <c r="F99" s="99">
        <v>46</v>
      </c>
      <c r="G99" s="51">
        <f t="shared" si="1"/>
        <v>125.29999999999998</v>
      </c>
      <c r="H99" s="59"/>
    </row>
    <row r="100" spans="1:8" hidden="1">
      <c r="A100" s="62">
        <v>43064</v>
      </c>
      <c r="B100" s="60">
        <v>14087</v>
      </c>
      <c r="C100" s="60" t="s">
        <v>33</v>
      </c>
      <c r="D100" s="59" t="s">
        <v>19</v>
      </c>
      <c r="E100" s="99"/>
      <c r="F100" s="99">
        <v>2</v>
      </c>
      <c r="G100" s="51">
        <f t="shared" si="1"/>
        <v>123.29999999999998</v>
      </c>
      <c r="H100" s="59"/>
    </row>
    <row r="101" spans="1:8" hidden="1">
      <c r="A101" s="62">
        <v>43089</v>
      </c>
      <c r="B101" s="60">
        <v>14330</v>
      </c>
      <c r="C101" s="60" t="s">
        <v>33</v>
      </c>
      <c r="D101" s="59" t="s">
        <v>16</v>
      </c>
      <c r="E101" s="99"/>
      <c r="F101" s="99">
        <v>78.099999999999994</v>
      </c>
      <c r="G101" s="51">
        <f t="shared" si="1"/>
        <v>45.199999999999989</v>
      </c>
      <c r="H101" s="59"/>
    </row>
    <row r="102" spans="1:8" hidden="1">
      <c r="A102" s="62">
        <v>43089</v>
      </c>
      <c r="B102" s="60">
        <v>14330</v>
      </c>
      <c r="C102" s="60" t="s">
        <v>33</v>
      </c>
      <c r="D102" s="59" t="s">
        <v>17</v>
      </c>
      <c r="E102" s="99"/>
      <c r="F102" s="99">
        <v>31.2</v>
      </c>
      <c r="G102" s="51">
        <f t="shared" si="1"/>
        <v>13.999999999999989</v>
      </c>
      <c r="H102" s="59"/>
    </row>
    <row r="103" spans="1:8" hidden="1">
      <c r="A103" s="62">
        <v>43069</v>
      </c>
      <c r="B103" s="60" t="s">
        <v>114</v>
      </c>
      <c r="C103" s="60" t="s">
        <v>33</v>
      </c>
      <c r="D103" s="59" t="s">
        <v>18</v>
      </c>
      <c r="E103" s="99"/>
      <c r="F103" s="99">
        <v>14</v>
      </c>
      <c r="G103" s="51">
        <f t="shared" si="1"/>
        <v>0</v>
      </c>
      <c r="H103" s="59"/>
    </row>
    <row r="104" spans="1:8" hidden="1">
      <c r="A104" s="44">
        <v>43100</v>
      </c>
      <c r="B104" s="525" t="s">
        <v>14</v>
      </c>
      <c r="C104" s="525" t="s">
        <v>34</v>
      </c>
      <c r="D104" s="59" t="s">
        <v>16</v>
      </c>
      <c r="E104" s="99">
        <v>84.9</v>
      </c>
      <c r="F104" s="99"/>
      <c r="G104" s="51">
        <f t="shared" si="1"/>
        <v>84.9</v>
      </c>
      <c r="H104" s="59"/>
    </row>
    <row r="105" spans="1:8" hidden="1">
      <c r="A105" s="62"/>
      <c r="B105" s="60"/>
      <c r="C105" s="60"/>
      <c r="D105" s="59" t="s">
        <v>17</v>
      </c>
      <c r="E105" s="99">
        <v>31.2</v>
      </c>
      <c r="F105" s="99"/>
      <c r="G105" s="51">
        <f t="shared" si="1"/>
        <v>116.10000000000001</v>
      </c>
      <c r="H105" s="59"/>
    </row>
    <row r="106" spans="1:8" hidden="1">
      <c r="A106" s="62"/>
      <c r="B106" s="60"/>
      <c r="C106" s="60"/>
      <c r="D106" s="59" t="s">
        <v>18</v>
      </c>
      <c r="E106" s="99">
        <v>60</v>
      </c>
      <c r="F106" s="99"/>
      <c r="G106" s="51">
        <f t="shared" si="1"/>
        <v>176.10000000000002</v>
      </c>
      <c r="H106" s="59"/>
    </row>
    <row r="107" spans="1:8" hidden="1">
      <c r="A107" s="62"/>
      <c r="B107" s="60"/>
      <c r="C107" s="60"/>
      <c r="D107" s="59" t="s">
        <v>19</v>
      </c>
      <c r="E107" s="99">
        <v>2</v>
      </c>
      <c r="F107" s="99"/>
      <c r="G107" s="51">
        <f t="shared" si="1"/>
        <v>178.10000000000002</v>
      </c>
      <c r="H107" s="59"/>
    </row>
    <row r="108" spans="1:8" hidden="1">
      <c r="A108" s="62">
        <v>43089</v>
      </c>
      <c r="B108" s="60">
        <v>14330</v>
      </c>
      <c r="C108" s="60" t="s">
        <v>34</v>
      </c>
      <c r="D108" s="59" t="s">
        <v>18</v>
      </c>
      <c r="E108" s="99"/>
      <c r="F108" s="99">
        <v>40</v>
      </c>
      <c r="G108" s="51">
        <f t="shared" si="1"/>
        <v>138.10000000000002</v>
      </c>
      <c r="H108" s="59"/>
    </row>
    <row r="109" spans="1:8" hidden="1">
      <c r="A109" s="62">
        <v>43089</v>
      </c>
      <c r="B109" s="60">
        <v>14330</v>
      </c>
      <c r="C109" s="60" t="s">
        <v>34</v>
      </c>
      <c r="D109" s="59" t="s">
        <v>19</v>
      </c>
      <c r="E109" s="99"/>
      <c r="F109" s="99">
        <v>2</v>
      </c>
      <c r="G109" s="51">
        <f t="shared" si="1"/>
        <v>136.10000000000002</v>
      </c>
      <c r="H109" s="59"/>
    </row>
    <row r="110" spans="1:8" hidden="1">
      <c r="A110" s="62">
        <v>43099</v>
      </c>
      <c r="B110" s="60" t="s">
        <v>114</v>
      </c>
      <c r="C110" s="60" t="s">
        <v>34</v>
      </c>
      <c r="D110" s="59" t="s">
        <v>18</v>
      </c>
      <c r="E110" s="99"/>
      <c r="F110" s="99">
        <v>20</v>
      </c>
      <c r="G110" s="51">
        <f t="shared" si="1"/>
        <v>116.10000000000002</v>
      </c>
      <c r="H110" s="59"/>
    </row>
    <row r="111" spans="1:8" hidden="1">
      <c r="A111" s="62">
        <v>43129</v>
      </c>
      <c r="B111" s="60">
        <v>14582</v>
      </c>
      <c r="C111" s="60" t="s">
        <v>34</v>
      </c>
      <c r="D111" s="59" t="s">
        <v>16</v>
      </c>
      <c r="E111" s="99"/>
      <c r="F111" s="99">
        <v>84.9</v>
      </c>
      <c r="G111" s="51">
        <f t="shared" si="1"/>
        <v>31.200000000000017</v>
      </c>
      <c r="H111" s="19"/>
    </row>
    <row r="112" spans="1:8" hidden="1">
      <c r="A112" s="62">
        <v>43129</v>
      </c>
      <c r="B112" s="60">
        <v>14582</v>
      </c>
      <c r="C112" s="60" t="s">
        <v>34</v>
      </c>
      <c r="D112" s="59" t="s">
        <v>17</v>
      </c>
      <c r="E112" s="99"/>
      <c r="F112" s="99">
        <v>31.2</v>
      </c>
      <c r="G112" s="51">
        <f t="shared" si="1"/>
        <v>0</v>
      </c>
      <c r="H112" s="19"/>
    </row>
    <row r="113" spans="1:8" hidden="1">
      <c r="A113" s="44">
        <v>43131</v>
      </c>
      <c r="B113" s="525" t="s">
        <v>14</v>
      </c>
      <c r="C113" s="525" t="s">
        <v>15</v>
      </c>
      <c r="D113" s="59" t="s">
        <v>16</v>
      </c>
      <c r="E113" s="99">
        <v>68.599999999999994</v>
      </c>
      <c r="F113" s="99"/>
      <c r="G113" s="51">
        <f t="shared" si="1"/>
        <v>68.599999999999994</v>
      </c>
      <c r="H113" s="23"/>
    </row>
    <row r="114" spans="1:8" hidden="1">
      <c r="A114" s="62"/>
      <c r="B114" s="60"/>
      <c r="C114" s="60"/>
      <c r="D114" s="59" t="s">
        <v>17</v>
      </c>
      <c r="E114" s="99">
        <v>31.2</v>
      </c>
      <c r="F114" s="99"/>
      <c r="G114" s="51">
        <f t="shared" si="1"/>
        <v>99.8</v>
      </c>
      <c r="H114" s="19"/>
    </row>
    <row r="115" spans="1:8" hidden="1">
      <c r="A115" s="62"/>
      <c r="B115" s="60"/>
      <c r="C115" s="60"/>
      <c r="D115" s="59" t="s">
        <v>18</v>
      </c>
      <c r="E115" s="99">
        <v>60</v>
      </c>
      <c r="F115" s="99"/>
      <c r="G115" s="51">
        <f t="shared" si="1"/>
        <v>159.80000000000001</v>
      </c>
      <c r="H115" s="19"/>
    </row>
    <row r="116" spans="1:8" hidden="1">
      <c r="A116" s="62"/>
      <c r="B116" s="60"/>
      <c r="C116" s="60"/>
      <c r="D116" s="59" t="s">
        <v>19</v>
      </c>
      <c r="E116" s="99">
        <v>5</v>
      </c>
      <c r="F116" s="99"/>
      <c r="G116" s="51">
        <f t="shared" si="1"/>
        <v>164.8</v>
      </c>
      <c r="H116" s="19"/>
    </row>
    <row r="117" spans="1:8" hidden="1">
      <c r="A117" s="62">
        <v>43129</v>
      </c>
      <c r="B117" s="60">
        <v>14582</v>
      </c>
      <c r="C117" s="60" t="s">
        <v>15</v>
      </c>
      <c r="D117" s="59" t="s">
        <v>19</v>
      </c>
      <c r="E117" s="99"/>
      <c r="F117" s="99">
        <v>5</v>
      </c>
      <c r="G117" s="51">
        <f t="shared" si="1"/>
        <v>159.80000000000001</v>
      </c>
      <c r="H117" s="19"/>
    </row>
    <row r="118" spans="1:8" hidden="1">
      <c r="A118" s="62">
        <v>43129</v>
      </c>
      <c r="B118" s="60">
        <v>14582</v>
      </c>
      <c r="C118" s="60" t="s">
        <v>15</v>
      </c>
      <c r="D118" s="59" t="s">
        <v>18</v>
      </c>
      <c r="E118" s="99"/>
      <c r="F118" s="99">
        <v>60</v>
      </c>
      <c r="G118" s="51">
        <f t="shared" si="1"/>
        <v>99.800000000000011</v>
      </c>
      <c r="H118" s="19"/>
    </row>
    <row r="119" spans="1:8" hidden="1">
      <c r="A119" s="62">
        <v>43153</v>
      </c>
      <c r="B119" s="60">
        <v>14694</v>
      </c>
      <c r="C119" s="60" t="s">
        <v>15</v>
      </c>
      <c r="D119" s="59" t="s">
        <v>16</v>
      </c>
      <c r="E119" s="99"/>
      <c r="F119" s="99">
        <v>68.599999999999994</v>
      </c>
      <c r="G119" s="51">
        <f t="shared" si="1"/>
        <v>31.200000000000017</v>
      </c>
      <c r="H119" s="19"/>
    </row>
    <row r="120" spans="1:8" hidden="1">
      <c r="A120" s="62">
        <v>43153</v>
      </c>
      <c r="B120" s="60">
        <v>14694</v>
      </c>
      <c r="C120" s="60" t="s">
        <v>15</v>
      </c>
      <c r="D120" s="59" t="s">
        <v>17</v>
      </c>
      <c r="E120" s="99"/>
      <c r="F120" s="99">
        <v>31.2</v>
      </c>
      <c r="G120" s="51">
        <f t="shared" si="1"/>
        <v>0</v>
      </c>
      <c r="H120" s="19"/>
    </row>
    <row r="121" spans="1:8" hidden="1">
      <c r="A121" s="44">
        <v>43159</v>
      </c>
      <c r="B121" s="525" t="s">
        <v>14</v>
      </c>
      <c r="C121" s="525" t="s">
        <v>20</v>
      </c>
      <c r="D121" s="59" t="s">
        <v>16</v>
      </c>
      <c r="E121" s="99">
        <v>75.2</v>
      </c>
      <c r="F121" s="99"/>
      <c r="G121" s="51">
        <f t="shared" si="1"/>
        <v>75.2</v>
      </c>
      <c r="H121" s="19"/>
    </row>
    <row r="122" spans="1:8" hidden="1">
      <c r="A122" s="62"/>
      <c r="B122" s="60"/>
      <c r="C122" s="60"/>
      <c r="D122" s="59" t="s">
        <v>17</v>
      </c>
      <c r="E122" s="99">
        <v>31.2</v>
      </c>
      <c r="F122" s="99"/>
      <c r="G122" s="51">
        <f t="shared" si="1"/>
        <v>106.4</v>
      </c>
      <c r="H122" s="19"/>
    </row>
    <row r="123" spans="1:8" hidden="1">
      <c r="A123" s="62"/>
      <c r="B123" s="60"/>
      <c r="C123" s="60"/>
      <c r="D123" s="59" t="s">
        <v>18</v>
      </c>
      <c r="E123" s="99">
        <v>56</v>
      </c>
      <c r="F123" s="99"/>
      <c r="G123" s="51">
        <f t="shared" si="1"/>
        <v>162.4</v>
      </c>
      <c r="H123" s="19"/>
    </row>
    <row r="124" spans="1:8" hidden="1">
      <c r="A124" s="62"/>
      <c r="B124" s="60"/>
      <c r="C124" s="60"/>
      <c r="D124" s="59" t="s">
        <v>19</v>
      </c>
      <c r="E124" s="99">
        <v>5</v>
      </c>
      <c r="F124" s="99"/>
      <c r="G124" s="51">
        <f t="shared" si="1"/>
        <v>167.4</v>
      </c>
      <c r="H124" s="19"/>
    </row>
    <row r="125" spans="1:8" hidden="1">
      <c r="A125" s="62">
        <v>43153</v>
      </c>
      <c r="B125" s="60">
        <v>14694</v>
      </c>
      <c r="C125" s="60" t="s">
        <v>20</v>
      </c>
      <c r="D125" s="59" t="s">
        <v>18</v>
      </c>
      <c r="E125" s="99"/>
      <c r="F125" s="99">
        <v>56</v>
      </c>
      <c r="G125" s="51">
        <f t="shared" si="1"/>
        <v>111.4</v>
      </c>
      <c r="H125" s="19"/>
    </row>
    <row r="126" spans="1:8" hidden="1">
      <c r="A126" s="62">
        <v>43153</v>
      </c>
      <c r="B126" s="60">
        <v>14694</v>
      </c>
      <c r="C126" s="60" t="s">
        <v>20</v>
      </c>
      <c r="D126" s="59" t="s">
        <v>19</v>
      </c>
      <c r="E126" s="99"/>
      <c r="F126" s="99">
        <v>5</v>
      </c>
      <c r="G126" s="51">
        <f t="shared" si="1"/>
        <v>106.4</v>
      </c>
      <c r="H126" s="19"/>
    </row>
    <row r="127" spans="1:8" hidden="1">
      <c r="A127" s="62">
        <v>43183</v>
      </c>
      <c r="B127" s="60">
        <v>14952</v>
      </c>
      <c r="C127" s="60" t="s">
        <v>20</v>
      </c>
      <c r="D127" s="59" t="s">
        <v>16</v>
      </c>
      <c r="E127" s="99"/>
      <c r="F127" s="99">
        <v>75.2</v>
      </c>
      <c r="G127" s="51">
        <f t="shared" si="1"/>
        <v>31.200000000000003</v>
      </c>
      <c r="H127" s="19"/>
    </row>
    <row r="128" spans="1:8" hidden="1">
      <c r="A128" s="62">
        <v>43183</v>
      </c>
      <c r="B128" s="60">
        <v>14952</v>
      </c>
      <c r="C128" s="60" t="s">
        <v>20</v>
      </c>
      <c r="D128" s="59" t="s">
        <v>17</v>
      </c>
      <c r="E128" s="99"/>
      <c r="F128" s="99">
        <v>31.2</v>
      </c>
      <c r="G128" s="51">
        <f t="shared" si="1"/>
        <v>0</v>
      </c>
      <c r="H128" s="19"/>
    </row>
    <row r="129" spans="1:8" hidden="1">
      <c r="A129" s="44">
        <v>43190</v>
      </c>
      <c r="B129" s="525" t="s">
        <v>14</v>
      </c>
      <c r="C129" s="525" t="s">
        <v>23</v>
      </c>
      <c r="D129" s="59" t="s">
        <v>16</v>
      </c>
      <c r="E129" s="99">
        <v>72.7</v>
      </c>
      <c r="F129" s="99"/>
      <c r="G129" s="51">
        <f t="shared" si="1"/>
        <v>72.7</v>
      </c>
      <c r="H129" s="19"/>
    </row>
    <row r="130" spans="1:8" hidden="1">
      <c r="A130" s="62"/>
      <c r="B130" s="60"/>
      <c r="C130" s="60"/>
      <c r="D130" s="59" t="s">
        <v>17</v>
      </c>
      <c r="E130" s="99">
        <v>31.2</v>
      </c>
      <c r="F130" s="99"/>
      <c r="G130" s="51">
        <f t="shared" si="1"/>
        <v>103.9</v>
      </c>
      <c r="H130" s="19"/>
    </row>
    <row r="131" spans="1:8" hidden="1">
      <c r="A131" s="62"/>
      <c r="B131" s="60"/>
      <c r="C131" s="60"/>
      <c r="D131" s="59" t="s">
        <v>18</v>
      </c>
      <c r="E131" s="99">
        <v>60</v>
      </c>
      <c r="F131" s="99"/>
      <c r="G131" s="51">
        <f t="shared" si="1"/>
        <v>163.9</v>
      </c>
      <c r="H131" s="19"/>
    </row>
    <row r="132" spans="1:8" hidden="1">
      <c r="A132" s="62"/>
      <c r="B132" s="60"/>
      <c r="C132" s="60"/>
      <c r="D132" s="59" t="s">
        <v>19</v>
      </c>
      <c r="E132" s="99">
        <v>5</v>
      </c>
      <c r="F132" s="99"/>
      <c r="G132" s="51">
        <f t="shared" si="1"/>
        <v>168.9</v>
      </c>
      <c r="H132" s="19"/>
    </row>
    <row r="133" spans="1:8" hidden="1">
      <c r="A133" s="62">
        <v>43215</v>
      </c>
      <c r="B133" s="60">
        <v>15175</v>
      </c>
      <c r="C133" s="60" t="s">
        <v>23</v>
      </c>
      <c r="D133" s="59" t="s">
        <v>16</v>
      </c>
      <c r="E133" s="99"/>
      <c r="F133" s="99">
        <v>72.7</v>
      </c>
      <c r="G133" s="51">
        <f t="shared" si="1"/>
        <v>96.2</v>
      </c>
      <c r="H133" s="19"/>
    </row>
    <row r="134" spans="1:8" hidden="1">
      <c r="A134" s="62">
        <v>43215</v>
      </c>
      <c r="B134" s="60">
        <v>15175</v>
      </c>
      <c r="C134" s="60" t="s">
        <v>23</v>
      </c>
      <c r="D134" s="59" t="s">
        <v>17</v>
      </c>
      <c r="E134" s="99"/>
      <c r="F134" s="99">
        <v>31.2</v>
      </c>
      <c r="G134" s="51">
        <f t="shared" ref="G134:G197" si="2">+G133+E134-F134</f>
        <v>65</v>
      </c>
      <c r="H134" s="19"/>
    </row>
    <row r="135" spans="1:8" hidden="1">
      <c r="A135" s="62">
        <v>43183</v>
      </c>
      <c r="B135" s="60">
        <v>14953</v>
      </c>
      <c r="C135" s="60" t="s">
        <v>23</v>
      </c>
      <c r="D135" s="59" t="s">
        <v>18</v>
      </c>
      <c r="E135" s="99"/>
      <c r="F135" s="99">
        <v>60</v>
      </c>
      <c r="G135" s="51">
        <f t="shared" si="2"/>
        <v>5</v>
      </c>
      <c r="H135" s="19"/>
    </row>
    <row r="136" spans="1:8" hidden="1">
      <c r="A136" s="62">
        <v>43183</v>
      </c>
      <c r="B136" s="60">
        <v>14953</v>
      </c>
      <c r="C136" s="60" t="s">
        <v>23</v>
      </c>
      <c r="D136" s="59" t="s">
        <v>19</v>
      </c>
      <c r="E136" s="99"/>
      <c r="F136" s="99">
        <v>5</v>
      </c>
      <c r="G136" s="51">
        <f t="shared" si="2"/>
        <v>0</v>
      </c>
      <c r="H136" s="19"/>
    </row>
    <row r="137" spans="1:8" hidden="1">
      <c r="A137" s="62">
        <v>43220</v>
      </c>
      <c r="B137" s="60" t="s">
        <v>14</v>
      </c>
      <c r="C137" s="60" t="s">
        <v>24</v>
      </c>
      <c r="D137" s="59" t="s">
        <v>16</v>
      </c>
      <c r="E137" s="99">
        <v>74.7</v>
      </c>
      <c r="F137" s="99"/>
      <c r="G137" s="51">
        <f t="shared" si="2"/>
        <v>74.7</v>
      </c>
      <c r="H137" s="19"/>
    </row>
    <row r="138" spans="1:8" hidden="1">
      <c r="A138" s="62"/>
      <c r="B138" s="60"/>
      <c r="C138" s="60"/>
      <c r="D138" s="59" t="s">
        <v>17</v>
      </c>
      <c r="E138" s="99">
        <v>31.2</v>
      </c>
      <c r="F138" s="99"/>
      <c r="G138" s="51">
        <f t="shared" si="2"/>
        <v>105.9</v>
      </c>
      <c r="H138" s="19"/>
    </row>
    <row r="139" spans="1:8" hidden="1">
      <c r="A139" s="62"/>
      <c r="B139" s="60"/>
      <c r="C139" s="60"/>
      <c r="D139" s="59" t="s">
        <v>18</v>
      </c>
      <c r="E139" s="99">
        <v>60</v>
      </c>
      <c r="F139" s="99"/>
      <c r="G139" s="51">
        <f t="shared" si="2"/>
        <v>165.9</v>
      </c>
      <c r="H139" s="19"/>
    </row>
    <row r="140" spans="1:8" hidden="1">
      <c r="A140" s="62"/>
      <c r="B140" s="60"/>
      <c r="C140" s="60"/>
      <c r="D140" s="59" t="s">
        <v>19</v>
      </c>
      <c r="E140" s="99">
        <v>5</v>
      </c>
      <c r="F140" s="99"/>
      <c r="G140" s="51">
        <f t="shared" si="2"/>
        <v>170.9</v>
      </c>
      <c r="H140" s="59"/>
    </row>
    <row r="141" spans="1:8" hidden="1">
      <c r="A141" s="62">
        <v>43215</v>
      </c>
      <c r="B141" s="60">
        <v>15176</v>
      </c>
      <c r="C141" s="60" t="s">
        <v>24</v>
      </c>
      <c r="D141" s="59" t="s">
        <v>18</v>
      </c>
      <c r="E141" s="99"/>
      <c r="F141" s="99">
        <v>60</v>
      </c>
      <c r="G141" s="51">
        <f t="shared" si="2"/>
        <v>110.9</v>
      </c>
      <c r="H141" s="19"/>
    </row>
    <row r="142" spans="1:8" hidden="1">
      <c r="A142" s="62">
        <v>43215</v>
      </c>
      <c r="B142" s="60">
        <v>15176</v>
      </c>
      <c r="C142" s="60" t="s">
        <v>24</v>
      </c>
      <c r="D142" s="59" t="s">
        <v>19</v>
      </c>
      <c r="E142" s="99"/>
      <c r="F142" s="99">
        <v>5</v>
      </c>
      <c r="G142" s="51">
        <f t="shared" si="2"/>
        <v>105.9</v>
      </c>
      <c r="H142" s="19"/>
    </row>
    <row r="143" spans="1:8" hidden="1">
      <c r="A143" s="62">
        <v>43243</v>
      </c>
      <c r="B143" s="60">
        <v>15406</v>
      </c>
      <c r="C143" s="60" t="s">
        <v>24</v>
      </c>
      <c r="D143" s="59" t="s">
        <v>16</v>
      </c>
      <c r="E143" s="99"/>
      <c r="F143" s="99">
        <v>74.7</v>
      </c>
      <c r="G143" s="51">
        <f t="shared" si="2"/>
        <v>31.200000000000003</v>
      </c>
      <c r="H143" s="19"/>
    </row>
    <row r="144" spans="1:8" hidden="1">
      <c r="A144" s="62">
        <v>43243</v>
      </c>
      <c r="B144" s="60">
        <v>15406</v>
      </c>
      <c r="C144" s="60" t="s">
        <v>24</v>
      </c>
      <c r="D144" s="59" t="s">
        <v>17</v>
      </c>
      <c r="E144" s="99"/>
      <c r="F144" s="99">
        <v>31.2</v>
      </c>
      <c r="G144" s="51">
        <f t="shared" si="2"/>
        <v>0</v>
      </c>
      <c r="H144" s="19"/>
    </row>
    <row r="145" spans="1:8" hidden="1">
      <c r="A145" s="62">
        <v>43250</v>
      </c>
      <c r="B145" s="60" t="s">
        <v>14</v>
      </c>
      <c r="C145" s="60" t="s">
        <v>25</v>
      </c>
      <c r="D145" s="59" t="s">
        <v>16</v>
      </c>
      <c r="E145" s="99">
        <v>86.6</v>
      </c>
      <c r="F145" s="99"/>
      <c r="G145" s="51">
        <f t="shared" si="2"/>
        <v>86.6</v>
      </c>
      <c r="H145" s="19"/>
    </row>
    <row r="146" spans="1:8" hidden="1">
      <c r="A146" s="62"/>
      <c r="B146" s="60"/>
      <c r="C146" s="60"/>
      <c r="D146" s="59" t="s">
        <v>17</v>
      </c>
      <c r="E146" s="99">
        <v>31.2</v>
      </c>
      <c r="F146" s="99"/>
      <c r="G146" s="51">
        <f t="shared" si="2"/>
        <v>117.8</v>
      </c>
      <c r="H146" s="19"/>
    </row>
    <row r="147" spans="1:8" hidden="1">
      <c r="A147" s="62"/>
      <c r="B147" s="60"/>
      <c r="C147" s="60"/>
      <c r="D147" s="59" t="s">
        <v>18</v>
      </c>
      <c r="E147" s="99">
        <v>60</v>
      </c>
      <c r="F147" s="99"/>
      <c r="G147" s="51">
        <f t="shared" si="2"/>
        <v>177.8</v>
      </c>
      <c r="H147" s="19"/>
    </row>
    <row r="148" spans="1:8" hidden="1">
      <c r="A148" s="62"/>
      <c r="B148" s="60"/>
      <c r="C148" s="60"/>
      <c r="D148" s="59" t="s">
        <v>19</v>
      </c>
      <c r="E148" s="99">
        <v>5</v>
      </c>
      <c r="F148" s="99"/>
      <c r="G148" s="51">
        <f t="shared" si="2"/>
        <v>182.8</v>
      </c>
      <c r="H148" s="19"/>
    </row>
    <row r="149" spans="1:8" hidden="1">
      <c r="A149" s="62">
        <v>43243</v>
      </c>
      <c r="B149" s="60">
        <v>15406</v>
      </c>
      <c r="C149" s="60" t="s">
        <v>25</v>
      </c>
      <c r="D149" s="59" t="s">
        <v>18</v>
      </c>
      <c r="E149" s="99"/>
      <c r="F149" s="99">
        <v>56</v>
      </c>
      <c r="G149" s="51">
        <f t="shared" si="2"/>
        <v>126.80000000000001</v>
      </c>
      <c r="H149" s="19"/>
    </row>
    <row r="150" spans="1:8" hidden="1">
      <c r="A150" s="62">
        <v>43243</v>
      </c>
      <c r="B150" s="60">
        <v>15406</v>
      </c>
      <c r="C150" s="60" t="s">
        <v>25</v>
      </c>
      <c r="D150" s="59" t="s">
        <v>19</v>
      </c>
      <c r="E150" s="99"/>
      <c r="F150" s="99">
        <v>5</v>
      </c>
      <c r="G150" s="51">
        <f t="shared" si="2"/>
        <v>121.80000000000001</v>
      </c>
      <c r="H150" s="19"/>
    </row>
    <row r="151" spans="1:8" hidden="1">
      <c r="A151" s="62">
        <v>43100</v>
      </c>
      <c r="B151" s="60" t="s">
        <v>114</v>
      </c>
      <c r="C151" s="60" t="s">
        <v>25</v>
      </c>
      <c r="D151" s="59" t="s">
        <v>18</v>
      </c>
      <c r="E151" s="99"/>
      <c r="F151" s="99">
        <v>4</v>
      </c>
      <c r="G151" s="51">
        <f t="shared" si="2"/>
        <v>117.80000000000001</v>
      </c>
      <c r="H151" s="19"/>
    </row>
    <row r="152" spans="1:8" hidden="1">
      <c r="A152" s="62">
        <v>43278</v>
      </c>
      <c r="B152" s="60">
        <v>15610</v>
      </c>
      <c r="C152" s="60" t="s">
        <v>25</v>
      </c>
      <c r="D152" s="59" t="s">
        <v>16</v>
      </c>
      <c r="E152" s="99"/>
      <c r="F152" s="99">
        <v>86.6</v>
      </c>
      <c r="G152" s="51">
        <f t="shared" si="2"/>
        <v>31.200000000000017</v>
      </c>
      <c r="H152" s="19"/>
    </row>
    <row r="153" spans="1:8" hidden="1">
      <c r="A153" s="62">
        <v>43278</v>
      </c>
      <c r="B153" s="60">
        <v>15610</v>
      </c>
      <c r="C153" s="60" t="s">
        <v>25</v>
      </c>
      <c r="D153" s="59" t="s">
        <v>17</v>
      </c>
      <c r="E153" s="99"/>
      <c r="F153" s="99">
        <v>31.2</v>
      </c>
      <c r="G153" s="51">
        <f t="shared" si="2"/>
        <v>0</v>
      </c>
      <c r="H153" s="59"/>
    </row>
    <row r="154" spans="1:8" hidden="1">
      <c r="A154" s="62">
        <v>43281</v>
      </c>
      <c r="B154" s="60" t="s">
        <v>14</v>
      </c>
      <c r="C154" s="60" t="s">
        <v>26</v>
      </c>
      <c r="D154" s="59" t="s">
        <v>16</v>
      </c>
      <c r="E154" s="99">
        <v>64.2</v>
      </c>
      <c r="F154" s="99"/>
      <c r="G154" s="51">
        <f t="shared" si="2"/>
        <v>64.2</v>
      </c>
      <c r="H154" s="59"/>
    </row>
    <row r="155" spans="1:8" hidden="1">
      <c r="A155" s="62"/>
      <c r="B155" s="60"/>
      <c r="C155" s="60"/>
      <c r="D155" s="59" t="s">
        <v>17</v>
      </c>
      <c r="E155" s="99">
        <v>31.2</v>
      </c>
      <c r="F155" s="99"/>
      <c r="G155" s="51">
        <f t="shared" si="2"/>
        <v>95.4</v>
      </c>
      <c r="H155" s="59"/>
    </row>
    <row r="156" spans="1:8" hidden="1">
      <c r="A156" s="62"/>
      <c r="B156" s="60"/>
      <c r="C156" s="60"/>
      <c r="D156" s="59" t="s">
        <v>18</v>
      </c>
      <c r="E156" s="99">
        <v>60</v>
      </c>
      <c r="F156" s="99"/>
      <c r="G156" s="51">
        <f t="shared" si="2"/>
        <v>155.4</v>
      </c>
      <c r="H156" s="59"/>
    </row>
    <row r="157" spans="1:8" hidden="1">
      <c r="A157" s="62"/>
      <c r="B157" s="60"/>
      <c r="C157" s="60"/>
      <c r="D157" s="59" t="s">
        <v>19</v>
      </c>
      <c r="E157" s="99">
        <v>5</v>
      </c>
      <c r="F157" s="99"/>
      <c r="G157" s="51">
        <f t="shared" si="2"/>
        <v>160.4</v>
      </c>
      <c r="H157" s="59"/>
    </row>
    <row r="158" spans="1:8" hidden="1">
      <c r="A158" s="62">
        <v>43278</v>
      </c>
      <c r="B158" s="60">
        <v>15610</v>
      </c>
      <c r="C158" s="60" t="s">
        <v>26</v>
      </c>
      <c r="D158" s="59" t="s">
        <v>18</v>
      </c>
      <c r="E158" s="99"/>
      <c r="F158" s="99">
        <v>60</v>
      </c>
      <c r="G158" s="51">
        <f t="shared" si="2"/>
        <v>100.4</v>
      </c>
      <c r="H158" s="59"/>
    </row>
    <row r="159" spans="1:8" hidden="1">
      <c r="A159" s="62">
        <v>43278</v>
      </c>
      <c r="B159" s="60">
        <v>15610</v>
      </c>
      <c r="C159" s="60" t="s">
        <v>26</v>
      </c>
      <c r="D159" s="59" t="s">
        <v>19</v>
      </c>
      <c r="E159" s="99"/>
      <c r="F159" s="99">
        <v>5</v>
      </c>
      <c r="G159" s="51">
        <f t="shared" si="2"/>
        <v>95.4</v>
      </c>
      <c r="H159" s="59"/>
    </row>
    <row r="160" spans="1:8" hidden="1">
      <c r="A160" s="62">
        <v>43306</v>
      </c>
      <c r="B160" s="60">
        <v>15820</v>
      </c>
      <c r="C160" s="60" t="s">
        <v>26</v>
      </c>
      <c r="D160" s="59" t="s">
        <v>16</v>
      </c>
      <c r="E160" s="99"/>
      <c r="F160" s="99">
        <v>64.2</v>
      </c>
      <c r="G160" s="51">
        <f t="shared" si="2"/>
        <v>31.200000000000003</v>
      </c>
      <c r="H160" s="59"/>
    </row>
    <row r="161" spans="1:7" hidden="1">
      <c r="A161" s="62">
        <v>43306</v>
      </c>
      <c r="B161" s="60">
        <v>15820</v>
      </c>
      <c r="C161" s="60" t="s">
        <v>26</v>
      </c>
      <c r="D161" s="59" t="s">
        <v>17</v>
      </c>
      <c r="E161" s="99"/>
      <c r="F161" s="99">
        <v>31.2</v>
      </c>
      <c r="G161" s="51">
        <f t="shared" si="2"/>
        <v>0</v>
      </c>
    </row>
    <row r="162" spans="1:7" hidden="1">
      <c r="A162" s="62">
        <v>43312</v>
      </c>
      <c r="B162" s="60" t="s">
        <v>14</v>
      </c>
      <c r="C162" s="60" t="s">
        <v>27</v>
      </c>
      <c r="D162" s="59" t="s">
        <v>16</v>
      </c>
      <c r="E162" s="99">
        <v>62.9</v>
      </c>
      <c r="F162" s="99"/>
      <c r="G162" s="51">
        <f t="shared" si="2"/>
        <v>62.9</v>
      </c>
    </row>
    <row r="163" spans="1:7" hidden="1">
      <c r="A163" s="62"/>
      <c r="B163" s="60"/>
      <c r="C163" s="60"/>
      <c r="D163" s="59" t="s">
        <v>17</v>
      </c>
      <c r="E163" s="99">
        <v>31.2</v>
      </c>
      <c r="F163" s="99"/>
      <c r="G163" s="51">
        <f t="shared" si="2"/>
        <v>94.1</v>
      </c>
    </row>
    <row r="164" spans="1:7" hidden="1">
      <c r="A164" s="62"/>
      <c r="B164" s="60"/>
      <c r="C164" s="60"/>
      <c r="D164" s="59" t="s">
        <v>18</v>
      </c>
      <c r="E164" s="99">
        <v>60</v>
      </c>
      <c r="F164" s="99"/>
      <c r="G164" s="51">
        <f t="shared" si="2"/>
        <v>154.1</v>
      </c>
    </row>
    <row r="165" spans="1:7" ht="13.5" hidden="1" customHeight="1">
      <c r="A165" s="62"/>
      <c r="B165" s="60"/>
      <c r="C165" s="60"/>
      <c r="D165" s="59" t="s">
        <v>19</v>
      </c>
      <c r="E165" s="99">
        <v>5</v>
      </c>
      <c r="F165" s="99"/>
      <c r="G165" s="51">
        <f t="shared" si="2"/>
        <v>159.1</v>
      </c>
    </row>
    <row r="166" spans="1:7" ht="13.5" hidden="1" customHeight="1">
      <c r="A166" s="62">
        <v>43306</v>
      </c>
      <c r="B166" s="60">
        <v>15820</v>
      </c>
      <c r="C166" s="60" t="s">
        <v>27</v>
      </c>
      <c r="D166" s="59" t="s">
        <v>18</v>
      </c>
      <c r="E166" s="99"/>
      <c r="F166" s="99">
        <v>60</v>
      </c>
      <c r="G166" s="51">
        <f t="shared" si="2"/>
        <v>99.1</v>
      </c>
    </row>
    <row r="167" spans="1:7" ht="13.5" hidden="1" customHeight="1">
      <c r="A167" s="62">
        <v>43306</v>
      </c>
      <c r="B167" s="60">
        <v>15820</v>
      </c>
      <c r="C167" s="60" t="s">
        <v>27</v>
      </c>
      <c r="D167" s="59" t="s">
        <v>19</v>
      </c>
      <c r="E167" s="99"/>
      <c r="F167" s="99">
        <v>5</v>
      </c>
      <c r="G167" s="51">
        <f t="shared" si="2"/>
        <v>94.1</v>
      </c>
    </row>
    <row r="168" spans="1:7" ht="13.5" hidden="1" customHeight="1">
      <c r="A168" s="62">
        <v>43334</v>
      </c>
      <c r="B168" s="60">
        <v>16056</v>
      </c>
      <c r="C168" s="60" t="s">
        <v>27</v>
      </c>
      <c r="D168" s="59" t="s">
        <v>16</v>
      </c>
      <c r="E168" s="99"/>
      <c r="F168" s="99">
        <v>62.9</v>
      </c>
      <c r="G168" s="51">
        <f t="shared" si="2"/>
        <v>31.199999999999996</v>
      </c>
    </row>
    <row r="169" spans="1:7" ht="13.5" hidden="1" customHeight="1">
      <c r="A169" s="62">
        <v>43334</v>
      </c>
      <c r="B169" s="60">
        <v>16056</v>
      </c>
      <c r="C169" s="60" t="s">
        <v>27</v>
      </c>
      <c r="D169" s="59" t="s">
        <v>17</v>
      </c>
      <c r="E169" s="99"/>
      <c r="F169" s="99">
        <v>31.2</v>
      </c>
      <c r="G169" s="51">
        <f t="shared" si="2"/>
        <v>0</v>
      </c>
    </row>
    <row r="170" spans="1:7" ht="13.5" hidden="1" customHeight="1">
      <c r="A170" s="62">
        <v>43343</v>
      </c>
      <c r="B170" s="60" t="s">
        <v>14</v>
      </c>
      <c r="C170" s="60" t="s">
        <v>28</v>
      </c>
      <c r="D170" s="59" t="s">
        <v>16</v>
      </c>
      <c r="E170" s="99">
        <v>62.4</v>
      </c>
      <c r="F170" s="99"/>
      <c r="G170" s="51">
        <f t="shared" si="2"/>
        <v>62.4</v>
      </c>
    </row>
    <row r="171" spans="1:7" ht="13.5" hidden="1" customHeight="1">
      <c r="A171" s="62"/>
      <c r="B171" s="60"/>
      <c r="C171" s="60"/>
      <c r="D171" s="59" t="s">
        <v>17</v>
      </c>
      <c r="E171" s="99">
        <v>31.2</v>
      </c>
      <c r="F171" s="99"/>
      <c r="G171" s="51">
        <f t="shared" si="2"/>
        <v>93.6</v>
      </c>
    </row>
    <row r="172" spans="1:7" ht="13.5" hidden="1" customHeight="1">
      <c r="A172" s="62"/>
      <c r="B172" s="60"/>
      <c r="C172" s="60"/>
      <c r="D172" s="59" t="s">
        <v>18</v>
      </c>
      <c r="E172" s="99">
        <v>60</v>
      </c>
      <c r="F172" s="99"/>
      <c r="G172" s="51">
        <f t="shared" si="2"/>
        <v>153.6</v>
      </c>
    </row>
    <row r="173" spans="1:7" ht="13.5" hidden="1" customHeight="1">
      <c r="A173" s="62"/>
      <c r="B173" s="60"/>
      <c r="C173" s="60"/>
      <c r="D173" s="59" t="s">
        <v>19</v>
      </c>
      <c r="E173" s="99">
        <v>5</v>
      </c>
      <c r="F173" s="99"/>
      <c r="G173" s="51">
        <f t="shared" si="2"/>
        <v>158.6</v>
      </c>
    </row>
    <row r="174" spans="1:7" ht="13.5" hidden="1" customHeight="1">
      <c r="A174" s="62">
        <v>43334</v>
      </c>
      <c r="B174" s="60">
        <v>16056</v>
      </c>
      <c r="C174" s="60" t="s">
        <v>28</v>
      </c>
      <c r="D174" s="59" t="s">
        <v>18</v>
      </c>
      <c r="E174" s="99"/>
      <c r="F174" s="99">
        <v>60</v>
      </c>
      <c r="G174" s="51">
        <f t="shared" si="2"/>
        <v>98.6</v>
      </c>
    </row>
    <row r="175" spans="1:7" ht="13.5" hidden="1" customHeight="1">
      <c r="A175" s="62">
        <v>43334</v>
      </c>
      <c r="B175" s="60">
        <v>16056</v>
      </c>
      <c r="C175" s="60" t="s">
        <v>28</v>
      </c>
      <c r="D175" s="59" t="s">
        <v>19</v>
      </c>
      <c r="E175" s="99"/>
      <c r="F175" s="99">
        <v>5</v>
      </c>
      <c r="G175" s="51">
        <f t="shared" si="2"/>
        <v>93.6</v>
      </c>
    </row>
    <row r="176" spans="1:7" ht="13.5" hidden="1" customHeight="1">
      <c r="A176" s="62">
        <v>43369</v>
      </c>
      <c r="B176" s="60">
        <v>16252</v>
      </c>
      <c r="C176" s="526" t="s">
        <v>28</v>
      </c>
      <c r="D176" t="s">
        <v>16</v>
      </c>
      <c r="E176" s="99"/>
      <c r="F176" s="99">
        <v>62.4</v>
      </c>
      <c r="G176" s="51">
        <f t="shared" si="2"/>
        <v>31.199999999999996</v>
      </c>
    </row>
    <row r="177" spans="1:7" ht="13.5" hidden="1" customHeight="1">
      <c r="A177" s="62">
        <v>43369</v>
      </c>
      <c r="B177" s="60">
        <v>16252</v>
      </c>
      <c r="C177" s="526" t="s">
        <v>28</v>
      </c>
      <c r="D177" t="s">
        <v>17</v>
      </c>
      <c r="E177" s="99"/>
      <c r="F177" s="99">
        <v>31.2</v>
      </c>
      <c r="G177" s="51">
        <f t="shared" si="2"/>
        <v>0</v>
      </c>
    </row>
    <row r="178" spans="1:7" ht="13.5" hidden="1" customHeight="1">
      <c r="A178" s="44">
        <v>43373</v>
      </c>
      <c r="B178" s="525" t="s">
        <v>14</v>
      </c>
      <c r="C178" s="525" t="s">
        <v>29</v>
      </c>
      <c r="D178" s="59" t="s">
        <v>16</v>
      </c>
      <c r="E178" s="99">
        <v>64</v>
      </c>
      <c r="F178" s="99"/>
      <c r="G178" s="51">
        <f t="shared" si="2"/>
        <v>64</v>
      </c>
    </row>
    <row r="179" spans="1:7" ht="13.5" hidden="1" customHeight="1">
      <c r="A179" s="62"/>
      <c r="B179" s="60"/>
      <c r="C179" s="60"/>
      <c r="D179" s="59" t="s">
        <v>17</v>
      </c>
      <c r="E179" s="99">
        <v>31.2</v>
      </c>
      <c r="F179" s="99"/>
      <c r="G179" s="51">
        <f t="shared" si="2"/>
        <v>95.2</v>
      </c>
    </row>
    <row r="180" spans="1:7" ht="13.5" hidden="1" customHeight="1">
      <c r="A180" s="62"/>
      <c r="B180" s="60"/>
      <c r="C180" s="60"/>
      <c r="D180" s="59" t="s">
        <v>18</v>
      </c>
      <c r="E180" s="99">
        <v>60</v>
      </c>
      <c r="F180" s="99"/>
      <c r="G180" s="51">
        <f t="shared" si="2"/>
        <v>155.19999999999999</v>
      </c>
    </row>
    <row r="181" spans="1:7" ht="13.5" hidden="1" customHeight="1">
      <c r="A181" s="62"/>
      <c r="B181" s="60"/>
      <c r="C181" s="60"/>
      <c r="D181" s="59" t="s">
        <v>19</v>
      </c>
      <c r="E181" s="99">
        <v>5</v>
      </c>
      <c r="F181" s="99"/>
      <c r="G181" s="51">
        <f t="shared" si="2"/>
        <v>160.19999999999999</v>
      </c>
    </row>
    <row r="182" spans="1:7" ht="13.5" hidden="1" customHeight="1">
      <c r="A182" s="62">
        <v>43369</v>
      </c>
      <c r="B182" s="60">
        <v>16252</v>
      </c>
      <c r="C182" s="526" t="s">
        <v>29</v>
      </c>
      <c r="D182" t="s">
        <v>18</v>
      </c>
      <c r="E182" s="99"/>
      <c r="F182" s="99">
        <v>60</v>
      </c>
      <c r="G182" s="51">
        <f t="shared" si="2"/>
        <v>100.19999999999999</v>
      </c>
    </row>
    <row r="183" spans="1:7" ht="13.5" hidden="1" customHeight="1">
      <c r="A183" s="62">
        <v>43369</v>
      </c>
      <c r="B183" s="60">
        <v>16252</v>
      </c>
      <c r="C183" s="526" t="s">
        <v>29</v>
      </c>
      <c r="D183" t="s">
        <v>19</v>
      </c>
      <c r="E183" s="99"/>
      <c r="F183" s="99">
        <v>5</v>
      </c>
      <c r="G183" s="51">
        <f t="shared" si="2"/>
        <v>95.199999999999989</v>
      </c>
    </row>
    <row r="184" spans="1:7" ht="13.5" hidden="1" customHeight="1">
      <c r="A184" s="62">
        <v>43399</v>
      </c>
      <c r="B184" s="60">
        <v>16485</v>
      </c>
      <c r="C184" s="526" t="s">
        <v>29</v>
      </c>
      <c r="D184" t="s">
        <v>16</v>
      </c>
      <c r="E184" s="99"/>
      <c r="F184" s="99">
        <v>64</v>
      </c>
      <c r="G184" s="51">
        <f t="shared" si="2"/>
        <v>31.199999999999989</v>
      </c>
    </row>
    <row r="185" spans="1:7" ht="13.5" hidden="1" customHeight="1">
      <c r="A185" s="62">
        <v>43399</v>
      </c>
      <c r="B185" s="60">
        <v>16485</v>
      </c>
      <c r="C185" s="526" t="s">
        <v>29</v>
      </c>
      <c r="D185" t="s">
        <v>17</v>
      </c>
      <c r="E185" s="99"/>
      <c r="F185" s="99">
        <v>31.2</v>
      </c>
      <c r="G185" s="51">
        <f t="shared" si="2"/>
        <v>0</v>
      </c>
    </row>
    <row r="186" spans="1:7" ht="13.5" hidden="1" customHeight="1">
      <c r="A186" s="44">
        <v>43404</v>
      </c>
      <c r="B186" s="525" t="s">
        <v>14</v>
      </c>
      <c r="C186" s="525" t="s">
        <v>30</v>
      </c>
      <c r="D186" s="59" t="s">
        <v>16</v>
      </c>
      <c r="E186" s="99">
        <v>64.5</v>
      </c>
      <c r="F186" s="99"/>
      <c r="G186" s="51">
        <f t="shared" si="2"/>
        <v>64.5</v>
      </c>
    </row>
    <row r="187" spans="1:7" ht="13.5" hidden="1" customHeight="1">
      <c r="A187" s="62"/>
      <c r="B187" s="60"/>
      <c r="C187" s="60"/>
      <c r="D187" s="59" t="s">
        <v>17</v>
      </c>
      <c r="E187" s="99">
        <v>38.200000000000003</v>
      </c>
      <c r="F187" s="99"/>
      <c r="G187" s="51">
        <f t="shared" si="2"/>
        <v>102.7</v>
      </c>
    </row>
    <row r="188" spans="1:7" ht="13.5" hidden="1" customHeight="1">
      <c r="A188" s="62"/>
      <c r="B188" s="60"/>
      <c r="C188" s="60"/>
      <c r="D188" s="59" t="s">
        <v>18</v>
      </c>
      <c r="E188" s="99">
        <v>60</v>
      </c>
      <c r="F188" s="99"/>
      <c r="G188" s="51">
        <f t="shared" si="2"/>
        <v>162.69999999999999</v>
      </c>
    </row>
    <row r="189" spans="1:7" ht="13.5" hidden="1" customHeight="1">
      <c r="A189" s="62"/>
      <c r="B189" s="60"/>
      <c r="C189" s="60"/>
      <c r="D189" s="59" t="s">
        <v>19</v>
      </c>
      <c r="E189" s="99">
        <v>5</v>
      </c>
      <c r="F189" s="99"/>
      <c r="G189" s="51">
        <f t="shared" si="2"/>
        <v>167.7</v>
      </c>
    </row>
    <row r="190" spans="1:7" ht="13.5" hidden="1" customHeight="1">
      <c r="A190" s="62">
        <v>43399</v>
      </c>
      <c r="B190" s="60">
        <v>16485</v>
      </c>
      <c r="C190" s="526" t="s">
        <v>30</v>
      </c>
      <c r="D190" s="59" t="s">
        <v>18</v>
      </c>
      <c r="E190" s="99"/>
      <c r="F190" s="99">
        <v>60</v>
      </c>
      <c r="G190" s="51">
        <f t="shared" si="2"/>
        <v>107.69999999999999</v>
      </c>
    </row>
    <row r="191" spans="1:7" ht="13.5" hidden="1" customHeight="1">
      <c r="A191" s="62">
        <v>43399</v>
      </c>
      <c r="B191" s="60">
        <v>16485</v>
      </c>
      <c r="C191" s="526" t="s">
        <v>30</v>
      </c>
      <c r="D191" s="59" t="s">
        <v>19</v>
      </c>
      <c r="E191" s="99"/>
      <c r="F191" s="99">
        <v>5</v>
      </c>
      <c r="G191" s="51">
        <f t="shared" si="2"/>
        <v>102.69999999999999</v>
      </c>
    </row>
    <row r="192" spans="1:7" ht="13.5" hidden="1" customHeight="1">
      <c r="A192" s="62">
        <v>43440</v>
      </c>
      <c r="B192" s="60">
        <v>16712</v>
      </c>
      <c r="C192" s="526" t="s">
        <v>30</v>
      </c>
      <c r="D192" t="s">
        <v>16</v>
      </c>
      <c r="E192" s="99"/>
      <c r="F192" s="99">
        <v>64.5</v>
      </c>
      <c r="G192" s="51">
        <f t="shared" si="2"/>
        <v>38.199999999999989</v>
      </c>
    </row>
    <row r="193" spans="1:11" ht="13.5" hidden="1" customHeight="1">
      <c r="A193" s="62">
        <v>43440</v>
      </c>
      <c r="B193" s="60">
        <v>16712</v>
      </c>
      <c r="C193" s="526" t="s">
        <v>30</v>
      </c>
      <c r="D193" t="s">
        <v>17</v>
      </c>
      <c r="E193" s="99"/>
      <c r="F193" s="99">
        <v>38.200000000000003</v>
      </c>
      <c r="G193" s="51">
        <f t="shared" si="2"/>
        <v>0</v>
      </c>
      <c r="H193" s="59"/>
      <c r="I193" s="59"/>
      <c r="J193" s="59"/>
      <c r="K193" s="59"/>
    </row>
    <row r="194" spans="1:11" ht="13.5" hidden="1" customHeight="1">
      <c r="A194" s="44">
        <v>43434</v>
      </c>
      <c r="B194" s="525" t="s">
        <v>14</v>
      </c>
      <c r="C194" s="525" t="s">
        <v>33</v>
      </c>
      <c r="D194" s="59" t="s">
        <v>16</v>
      </c>
      <c r="E194" s="99">
        <v>66.2</v>
      </c>
      <c r="F194" s="99"/>
      <c r="G194" s="51">
        <f t="shared" si="2"/>
        <v>66.2</v>
      </c>
      <c r="H194" s="59"/>
      <c r="I194" s="59"/>
      <c r="J194" s="59"/>
      <c r="K194" s="59"/>
    </row>
    <row r="195" spans="1:11" ht="13.5" hidden="1" customHeight="1">
      <c r="A195" s="62"/>
      <c r="B195" s="60"/>
      <c r="C195" s="60"/>
      <c r="D195" s="59" t="s">
        <v>17</v>
      </c>
      <c r="E195" s="99">
        <v>38.200000000000003</v>
      </c>
      <c r="F195" s="99"/>
      <c r="G195" s="51">
        <f t="shared" si="2"/>
        <v>104.4</v>
      </c>
      <c r="H195" s="59"/>
      <c r="I195" s="59"/>
      <c r="J195" s="59"/>
      <c r="K195" s="59"/>
    </row>
    <row r="196" spans="1:11" ht="13.5" hidden="1" customHeight="1">
      <c r="A196" s="62"/>
      <c r="B196" s="60"/>
      <c r="C196" s="60"/>
      <c r="D196" s="59" t="s">
        <v>18</v>
      </c>
      <c r="E196" s="99">
        <v>60</v>
      </c>
      <c r="F196" s="99"/>
      <c r="G196" s="51">
        <f t="shared" si="2"/>
        <v>164.4</v>
      </c>
      <c r="H196" s="59"/>
      <c r="I196" s="59"/>
      <c r="J196" s="59"/>
      <c r="K196" s="59"/>
    </row>
    <row r="197" spans="1:11" ht="13.5" hidden="1" customHeight="1">
      <c r="A197" s="62"/>
      <c r="B197" s="60"/>
      <c r="C197" s="60"/>
      <c r="D197" s="59" t="s">
        <v>19</v>
      </c>
      <c r="E197" s="99">
        <v>5</v>
      </c>
      <c r="F197" s="99"/>
      <c r="G197" s="51">
        <f t="shared" si="2"/>
        <v>169.4</v>
      </c>
      <c r="H197" s="59"/>
      <c r="I197" s="59"/>
      <c r="J197" s="59"/>
      <c r="K197" s="59"/>
    </row>
    <row r="198" spans="1:11" ht="13.5" hidden="1" customHeight="1">
      <c r="A198" s="62">
        <v>43440</v>
      </c>
      <c r="B198" s="60">
        <v>16712</v>
      </c>
      <c r="C198" s="526" t="s">
        <v>33</v>
      </c>
      <c r="D198" t="s">
        <v>18</v>
      </c>
      <c r="E198" s="99"/>
      <c r="F198" s="99">
        <v>60</v>
      </c>
      <c r="G198" s="51">
        <f t="shared" ref="G198:G261" si="3">+G197+E198-F198</f>
        <v>109.4</v>
      </c>
      <c r="H198" s="59"/>
      <c r="I198" s="59"/>
      <c r="J198" s="59"/>
      <c r="K198"/>
    </row>
    <row r="199" spans="1:11" ht="13.5" hidden="1" customHeight="1">
      <c r="A199" s="62">
        <v>43440</v>
      </c>
      <c r="B199" s="60">
        <v>16712</v>
      </c>
      <c r="C199" s="526" t="s">
        <v>33</v>
      </c>
      <c r="D199" t="s">
        <v>19</v>
      </c>
      <c r="E199" s="99"/>
      <c r="F199" s="99">
        <v>5</v>
      </c>
      <c r="G199" s="51">
        <f t="shared" si="3"/>
        <v>104.4</v>
      </c>
      <c r="H199" s="59"/>
      <c r="I199" s="59"/>
      <c r="J199" s="59"/>
      <c r="K199" s="59"/>
    </row>
    <row r="200" spans="1:11" ht="13.5" hidden="1" customHeight="1">
      <c r="A200" s="62">
        <v>43460</v>
      </c>
      <c r="B200" s="60">
        <v>16797</v>
      </c>
      <c r="C200" s="526" t="s">
        <v>33</v>
      </c>
      <c r="D200" t="s">
        <v>16</v>
      </c>
      <c r="E200" s="99"/>
      <c r="F200" s="99">
        <v>66.2</v>
      </c>
      <c r="G200" s="51">
        <f t="shared" si="3"/>
        <v>38.200000000000003</v>
      </c>
      <c r="H200"/>
      <c r="I200" s="59"/>
      <c r="J200" s="59"/>
      <c r="K200" s="59"/>
    </row>
    <row r="201" spans="1:11" ht="13.5" hidden="1" customHeight="1">
      <c r="A201" s="62">
        <v>43460</v>
      </c>
      <c r="B201" s="60">
        <v>16797</v>
      </c>
      <c r="C201" s="526" t="s">
        <v>33</v>
      </c>
      <c r="D201" t="s">
        <v>17</v>
      </c>
      <c r="E201" s="99"/>
      <c r="F201" s="99">
        <v>38.200000000000003</v>
      </c>
      <c r="G201" s="51">
        <f t="shared" si="3"/>
        <v>0</v>
      </c>
      <c r="H201" s="59"/>
      <c r="I201" s="59"/>
      <c r="J201" s="59"/>
      <c r="K201" s="59"/>
    </row>
    <row r="202" spans="1:11" ht="13.5" hidden="1" customHeight="1">
      <c r="A202" s="44">
        <v>43465</v>
      </c>
      <c r="B202" s="525" t="s">
        <v>14</v>
      </c>
      <c r="C202" s="525" t="s">
        <v>34</v>
      </c>
      <c r="D202" s="59" t="s">
        <v>16</v>
      </c>
      <c r="E202" s="99">
        <v>70.7</v>
      </c>
      <c r="F202" s="99"/>
      <c r="G202" s="51">
        <f t="shared" si="3"/>
        <v>70.7</v>
      </c>
      <c r="H202" s="59"/>
      <c r="I202" s="59"/>
      <c r="J202" s="59"/>
      <c r="K202" s="59"/>
    </row>
    <row r="203" spans="1:11" ht="13.5" hidden="1" customHeight="1">
      <c r="A203" s="62"/>
      <c r="B203" s="60"/>
      <c r="C203" s="60"/>
      <c r="D203" s="59" t="s">
        <v>17</v>
      </c>
      <c r="E203" s="99">
        <v>38.200000000000003</v>
      </c>
      <c r="F203" s="99"/>
      <c r="G203" s="51">
        <f t="shared" si="3"/>
        <v>108.9</v>
      </c>
      <c r="H203" s="59"/>
      <c r="I203" s="59"/>
      <c r="J203" s="59"/>
      <c r="K203" s="59"/>
    </row>
    <row r="204" spans="1:11" ht="13.5" hidden="1" customHeight="1">
      <c r="A204" s="62"/>
      <c r="B204" s="60"/>
      <c r="C204" s="60"/>
      <c r="D204" s="59" t="s">
        <v>18</v>
      </c>
      <c r="E204" s="99">
        <v>60</v>
      </c>
      <c r="F204" s="99"/>
      <c r="G204" s="51">
        <f t="shared" si="3"/>
        <v>168.9</v>
      </c>
      <c r="H204" s="59"/>
      <c r="I204" s="59"/>
      <c r="J204" s="59"/>
      <c r="K204" s="59"/>
    </row>
    <row r="205" spans="1:11" ht="13.5" hidden="1" customHeight="1">
      <c r="A205" s="62"/>
      <c r="B205" s="60"/>
      <c r="C205" s="60"/>
      <c r="D205" s="59" t="s">
        <v>19</v>
      </c>
      <c r="E205" s="99">
        <v>5</v>
      </c>
      <c r="F205" s="99"/>
      <c r="G205" s="51">
        <f t="shared" si="3"/>
        <v>173.9</v>
      </c>
      <c r="H205" s="59"/>
      <c r="I205" s="59"/>
      <c r="J205" s="59"/>
      <c r="K205" s="59"/>
    </row>
    <row r="206" spans="1:11" ht="13.5" hidden="1" customHeight="1">
      <c r="A206" s="62">
        <v>43460</v>
      </c>
      <c r="B206" s="60">
        <v>16797</v>
      </c>
      <c r="C206" s="526" t="s">
        <v>34</v>
      </c>
      <c r="D206" t="s">
        <v>18</v>
      </c>
      <c r="E206" s="99"/>
      <c r="F206" s="99">
        <v>60</v>
      </c>
      <c r="G206" s="51">
        <f t="shared" si="3"/>
        <v>113.9</v>
      </c>
      <c r="H206" s="59"/>
      <c r="I206" s="59"/>
      <c r="J206" s="59"/>
      <c r="K206" s="59"/>
    </row>
    <row r="207" spans="1:11" ht="13.5" hidden="1" customHeight="1">
      <c r="A207" s="62">
        <v>43460</v>
      </c>
      <c r="B207" s="60">
        <v>16797</v>
      </c>
      <c r="C207" s="526" t="s">
        <v>34</v>
      </c>
      <c r="D207" t="s">
        <v>19</v>
      </c>
      <c r="E207" s="99"/>
      <c r="F207" s="99">
        <v>5</v>
      </c>
      <c r="G207" s="51">
        <f t="shared" si="3"/>
        <v>108.9</v>
      </c>
      <c r="H207" s="59"/>
      <c r="I207" s="59"/>
      <c r="J207" s="59"/>
      <c r="K207" s="59"/>
    </row>
    <row r="208" spans="1:11" ht="13.5" hidden="1" customHeight="1">
      <c r="A208" s="62">
        <v>43460</v>
      </c>
      <c r="B208" s="60">
        <v>16797</v>
      </c>
      <c r="C208" s="526" t="s">
        <v>34</v>
      </c>
      <c r="D208" t="s">
        <v>16</v>
      </c>
      <c r="E208" s="99"/>
      <c r="F208" s="99">
        <v>10.6</v>
      </c>
      <c r="G208" s="51">
        <f t="shared" si="3"/>
        <v>98.300000000000011</v>
      </c>
      <c r="H208" s="61"/>
      <c r="I208" s="59"/>
      <c r="J208" s="59"/>
      <c r="K208" s="59"/>
    </row>
    <row r="209" spans="1:11" ht="13.5" hidden="1" customHeight="1">
      <c r="A209" s="62">
        <v>43530</v>
      </c>
      <c r="B209" s="60">
        <v>17295</v>
      </c>
      <c r="C209" s="526" t="s">
        <v>34</v>
      </c>
      <c r="D209" t="s">
        <v>16</v>
      </c>
      <c r="E209" s="99"/>
      <c r="F209" s="99">
        <v>60.1</v>
      </c>
      <c r="G209" s="51">
        <f t="shared" si="3"/>
        <v>38.20000000000001</v>
      </c>
      <c r="H209" s="61"/>
      <c r="I209" s="59"/>
      <c r="J209" s="59"/>
      <c r="K209" s="59"/>
    </row>
    <row r="210" spans="1:11" ht="13.5" hidden="1" customHeight="1">
      <c r="A210" s="62">
        <v>43530</v>
      </c>
      <c r="B210" s="60">
        <v>17295</v>
      </c>
      <c r="C210" s="526" t="s">
        <v>34</v>
      </c>
      <c r="D210" t="s">
        <v>17</v>
      </c>
      <c r="E210" s="99"/>
      <c r="F210" s="99">
        <v>38.200000000000003</v>
      </c>
      <c r="G210" s="51">
        <f t="shared" si="3"/>
        <v>0</v>
      </c>
      <c r="H210" s="61"/>
      <c r="I210" s="59"/>
      <c r="J210" s="59"/>
      <c r="K210"/>
    </row>
    <row r="211" spans="1:11" ht="13.5" hidden="1" customHeight="1">
      <c r="A211" s="44">
        <v>43496</v>
      </c>
      <c r="B211" s="525" t="s">
        <v>14</v>
      </c>
      <c r="C211" s="525" t="s">
        <v>15</v>
      </c>
      <c r="D211" s="59" t="s">
        <v>16</v>
      </c>
      <c r="E211" s="99">
        <v>73.7</v>
      </c>
      <c r="F211" s="99"/>
      <c r="G211" s="51">
        <f t="shared" si="3"/>
        <v>73.7</v>
      </c>
      <c r="H211" s="59"/>
      <c r="I211" s="59"/>
      <c r="J211" s="59"/>
      <c r="K211" s="59"/>
    </row>
    <row r="212" spans="1:11" ht="13.5" hidden="1" customHeight="1">
      <c r="A212" s="62"/>
      <c r="B212" s="60"/>
      <c r="C212" s="60"/>
      <c r="D212" s="59" t="s">
        <v>17</v>
      </c>
      <c r="E212" s="99">
        <v>38.200000000000003</v>
      </c>
      <c r="F212" s="99"/>
      <c r="G212" s="51">
        <f t="shared" si="3"/>
        <v>111.9</v>
      </c>
      <c r="H212" s="59"/>
      <c r="I212" s="59"/>
      <c r="J212" s="59"/>
      <c r="K212"/>
    </row>
    <row r="213" spans="1:11" ht="13.5" hidden="1" customHeight="1">
      <c r="A213" s="62"/>
      <c r="B213" s="60"/>
      <c r="C213" s="60"/>
      <c r="D213" s="59" t="s">
        <v>18</v>
      </c>
      <c r="E213" s="99">
        <v>60</v>
      </c>
      <c r="F213" s="99"/>
      <c r="G213" s="51">
        <f t="shared" si="3"/>
        <v>171.9</v>
      </c>
      <c r="H213" s="59"/>
      <c r="I213" s="59"/>
      <c r="J213" s="59"/>
      <c r="K213" s="59"/>
    </row>
    <row r="214" spans="1:11" ht="13.5" hidden="1" customHeight="1">
      <c r="A214" s="62"/>
      <c r="B214" s="60"/>
      <c r="C214" s="60"/>
      <c r="D214" s="59" t="s">
        <v>19</v>
      </c>
      <c r="E214" s="99">
        <v>5</v>
      </c>
      <c r="F214" s="99"/>
      <c r="G214" s="51">
        <f t="shared" si="3"/>
        <v>176.9</v>
      </c>
      <c r="H214" s="59"/>
      <c r="I214" s="59"/>
      <c r="J214" s="59"/>
      <c r="K214"/>
    </row>
    <row r="215" spans="1:11" ht="13.5" hidden="1" customHeight="1">
      <c r="A215" s="62">
        <v>43530</v>
      </c>
      <c r="B215" s="60">
        <v>17295</v>
      </c>
      <c r="C215" s="526" t="s">
        <v>15</v>
      </c>
      <c r="D215" t="s">
        <v>18</v>
      </c>
      <c r="E215" s="99"/>
      <c r="F215" s="99">
        <v>60</v>
      </c>
      <c r="G215" s="51">
        <f t="shared" si="3"/>
        <v>116.9</v>
      </c>
      <c r="H215" s="59"/>
      <c r="I215" s="59"/>
      <c r="J215" s="59"/>
      <c r="K215" s="59"/>
    </row>
    <row r="216" spans="1:11" ht="13.5" hidden="1" customHeight="1">
      <c r="A216" s="62">
        <v>43530</v>
      </c>
      <c r="B216" s="60">
        <v>17295</v>
      </c>
      <c r="C216" s="526" t="s">
        <v>15</v>
      </c>
      <c r="D216" t="s">
        <v>19</v>
      </c>
      <c r="E216" s="99"/>
      <c r="F216" s="99">
        <v>5</v>
      </c>
      <c r="G216" s="51">
        <f t="shared" si="3"/>
        <v>111.9</v>
      </c>
      <c r="H216" s="59"/>
      <c r="I216" s="59"/>
      <c r="J216" s="59"/>
      <c r="K216"/>
    </row>
    <row r="217" spans="1:11" ht="13.5" hidden="1" customHeight="1">
      <c r="A217" s="62">
        <v>43530</v>
      </c>
      <c r="B217" s="60">
        <v>17295</v>
      </c>
      <c r="C217" s="526" t="s">
        <v>15</v>
      </c>
      <c r="D217" t="s">
        <v>16</v>
      </c>
      <c r="E217" s="99"/>
      <c r="F217" s="99">
        <v>73.7</v>
      </c>
      <c r="G217" s="51">
        <f t="shared" si="3"/>
        <v>38.200000000000003</v>
      </c>
      <c r="H217" s="59"/>
      <c r="I217" s="59"/>
      <c r="J217" s="59"/>
      <c r="K217" s="59"/>
    </row>
    <row r="218" spans="1:11" ht="13.5" hidden="1" customHeight="1">
      <c r="A218" s="62">
        <v>43530</v>
      </c>
      <c r="B218" s="60">
        <v>17295</v>
      </c>
      <c r="C218" s="526" t="s">
        <v>15</v>
      </c>
      <c r="D218" t="s">
        <v>17</v>
      </c>
      <c r="E218" s="99"/>
      <c r="F218" s="99">
        <v>38.200000000000003</v>
      </c>
      <c r="G218" s="51">
        <f t="shared" si="3"/>
        <v>0</v>
      </c>
      <c r="H218" s="59"/>
      <c r="I218" s="59"/>
      <c r="J218" s="59"/>
      <c r="K218" s="59"/>
    </row>
    <row r="219" spans="1:11" ht="13.5" hidden="1" customHeight="1">
      <c r="A219" s="44">
        <v>43524</v>
      </c>
      <c r="B219" s="525" t="s">
        <v>14</v>
      </c>
      <c r="C219" s="525" t="s">
        <v>20</v>
      </c>
      <c r="D219" s="59" t="s">
        <v>16</v>
      </c>
      <c r="E219" s="99">
        <v>77.900000000000006</v>
      </c>
      <c r="F219" s="99"/>
      <c r="G219" s="51">
        <f t="shared" si="3"/>
        <v>77.900000000000006</v>
      </c>
      <c r="H219" s="59"/>
      <c r="I219" s="59"/>
      <c r="J219" s="59"/>
      <c r="K219" s="59"/>
    </row>
    <row r="220" spans="1:11" ht="13.5" hidden="1" customHeight="1">
      <c r="A220" s="62"/>
      <c r="B220" s="60"/>
      <c r="C220" s="60"/>
      <c r="D220" s="59" t="s">
        <v>17</v>
      </c>
      <c r="E220" s="99">
        <v>46.7</v>
      </c>
      <c r="F220" s="99"/>
      <c r="G220" s="51">
        <f t="shared" si="3"/>
        <v>124.60000000000001</v>
      </c>
      <c r="H220" s="59"/>
      <c r="I220" s="59"/>
      <c r="J220" s="59"/>
      <c r="K220" s="59"/>
    </row>
    <row r="221" spans="1:11" ht="13.5" hidden="1" customHeight="1">
      <c r="A221" s="62"/>
      <c r="B221" s="60"/>
      <c r="C221" s="60"/>
      <c r="D221" s="59" t="s">
        <v>18</v>
      </c>
      <c r="E221" s="99">
        <v>56</v>
      </c>
      <c r="F221" s="99"/>
      <c r="G221" s="51">
        <f t="shared" si="3"/>
        <v>180.60000000000002</v>
      </c>
      <c r="H221" s="59"/>
      <c r="I221" s="59"/>
      <c r="J221" s="59"/>
      <c r="K221" s="59"/>
    </row>
    <row r="222" spans="1:11" ht="13.5" hidden="1" customHeight="1">
      <c r="A222" s="62"/>
      <c r="B222" s="60"/>
      <c r="C222" s="60"/>
      <c r="D222" s="59" t="s">
        <v>19</v>
      </c>
      <c r="E222" s="99">
        <v>5</v>
      </c>
      <c r="F222" s="99"/>
      <c r="G222" s="51">
        <f t="shared" si="3"/>
        <v>185.60000000000002</v>
      </c>
      <c r="H222" s="59"/>
      <c r="I222" s="59"/>
      <c r="J222" s="59"/>
      <c r="K222" s="59"/>
    </row>
    <row r="223" spans="1:11" ht="13.5" hidden="1" customHeight="1">
      <c r="A223" s="62">
        <v>43530</v>
      </c>
      <c r="B223" s="60">
        <v>17295</v>
      </c>
      <c r="C223" s="526" t="s">
        <v>20</v>
      </c>
      <c r="D223" t="s">
        <v>18</v>
      </c>
      <c r="E223" s="99"/>
      <c r="F223" s="99">
        <v>56</v>
      </c>
      <c r="G223" s="51">
        <f t="shared" si="3"/>
        <v>129.60000000000002</v>
      </c>
      <c r="H223" s="59"/>
      <c r="I223" s="59"/>
      <c r="J223" s="59"/>
      <c r="K223" s="59"/>
    </row>
    <row r="224" spans="1:11" ht="13.5" hidden="1" customHeight="1">
      <c r="A224" s="62">
        <v>43530</v>
      </c>
      <c r="B224" s="60">
        <v>17295</v>
      </c>
      <c r="C224" s="526" t="s">
        <v>20</v>
      </c>
      <c r="D224" t="s">
        <v>19</v>
      </c>
      <c r="E224" s="99"/>
      <c r="F224" s="99">
        <v>5</v>
      </c>
      <c r="G224" s="51">
        <f t="shared" si="3"/>
        <v>124.60000000000002</v>
      </c>
      <c r="H224" s="59"/>
      <c r="I224" s="59"/>
      <c r="J224" s="59"/>
      <c r="K224" s="59"/>
    </row>
    <row r="225" spans="1:7" ht="13.5" hidden="1" customHeight="1">
      <c r="A225" s="62">
        <v>43551</v>
      </c>
      <c r="B225" s="60">
        <v>17445</v>
      </c>
      <c r="C225" s="526" t="s">
        <v>20</v>
      </c>
      <c r="D225" t="s">
        <v>16</v>
      </c>
      <c r="E225" s="99"/>
      <c r="F225" s="99">
        <v>77.900000000000006</v>
      </c>
      <c r="G225" s="51">
        <f t="shared" si="3"/>
        <v>46.700000000000017</v>
      </c>
    </row>
    <row r="226" spans="1:7" ht="13.5" hidden="1" customHeight="1">
      <c r="A226" s="62">
        <v>43551</v>
      </c>
      <c r="B226" s="60">
        <v>17445</v>
      </c>
      <c r="C226" s="526" t="s">
        <v>20</v>
      </c>
      <c r="D226" t="s">
        <v>17</v>
      </c>
      <c r="E226" s="99"/>
      <c r="F226" s="99">
        <v>40</v>
      </c>
      <c r="G226" s="51">
        <f t="shared" si="3"/>
        <v>6.7000000000000171</v>
      </c>
    </row>
    <row r="227" spans="1:7" ht="13.5" hidden="1" customHeight="1">
      <c r="A227" s="62">
        <v>43602</v>
      </c>
      <c r="B227" s="60">
        <v>17847</v>
      </c>
      <c r="C227" s="526" t="s">
        <v>20</v>
      </c>
      <c r="D227" t="s">
        <v>17</v>
      </c>
      <c r="E227" s="99"/>
      <c r="F227" s="99">
        <v>6.7</v>
      </c>
      <c r="G227" s="51">
        <f t="shared" si="3"/>
        <v>1.6875389974302379E-14</v>
      </c>
    </row>
    <row r="228" spans="1:7" ht="13.5" hidden="1" customHeight="1">
      <c r="A228" s="44">
        <v>43555</v>
      </c>
      <c r="B228" s="525" t="s">
        <v>14</v>
      </c>
      <c r="C228" s="525" t="s">
        <v>23</v>
      </c>
      <c r="D228" s="59" t="s">
        <v>16</v>
      </c>
      <c r="E228" s="99">
        <v>72.3</v>
      </c>
      <c r="F228" s="99"/>
      <c r="G228" s="51">
        <f t="shared" si="3"/>
        <v>72.300000000000011</v>
      </c>
    </row>
    <row r="229" spans="1:7" ht="13.5" hidden="1" customHeight="1">
      <c r="A229" s="62"/>
      <c r="B229" s="60"/>
      <c r="C229" s="60"/>
      <c r="D229" s="59" t="s">
        <v>17</v>
      </c>
      <c r="E229" s="99">
        <v>37.200000000000003</v>
      </c>
      <c r="F229" s="99"/>
      <c r="G229" s="51">
        <f t="shared" si="3"/>
        <v>109.50000000000001</v>
      </c>
    </row>
    <row r="230" spans="1:7" ht="13.5" hidden="1" customHeight="1">
      <c r="A230" s="62"/>
      <c r="B230" s="60"/>
      <c r="C230" s="60"/>
      <c r="D230" s="59" t="s">
        <v>18</v>
      </c>
      <c r="E230" s="99">
        <v>60</v>
      </c>
      <c r="F230" s="99"/>
      <c r="G230" s="51">
        <f t="shared" si="3"/>
        <v>169.5</v>
      </c>
    </row>
    <row r="231" spans="1:7" ht="13.5" hidden="1" customHeight="1">
      <c r="A231" s="62"/>
      <c r="B231" s="60"/>
      <c r="C231" s="60"/>
      <c r="D231" s="59" t="s">
        <v>19</v>
      </c>
      <c r="E231" s="99">
        <v>5</v>
      </c>
      <c r="F231" s="99"/>
      <c r="G231" s="51">
        <f t="shared" si="3"/>
        <v>174.5</v>
      </c>
    </row>
    <row r="232" spans="1:7" ht="13.5" hidden="1" customHeight="1">
      <c r="A232" s="62">
        <v>43551</v>
      </c>
      <c r="B232" s="60">
        <v>17445</v>
      </c>
      <c r="C232" s="526" t="s">
        <v>23</v>
      </c>
      <c r="D232" t="s">
        <v>18</v>
      </c>
      <c r="E232" s="99"/>
      <c r="F232" s="99">
        <v>60</v>
      </c>
      <c r="G232" s="51">
        <f t="shared" si="3"/>
        <v>114.5</v>
      </c>
    </row>
    <row r="233" spans="1:7" ht="13.5" hidden="1" customHeight="1">
      <c r="A233" s="62">
        <v>43551</v>
      </c>
      <c r="B233" s="60">
        <v>17445</v>
      </c>
      <c r="C233" s="526" t="s">
        <v>23</v>
      </c>
      <c r="D233" t="s">
        <v>19</v>
      </c>
      <c r="E233" s="99"/>
      <c r="F233" s="99">
        <v>5</v>
      </c>
      <c r="G233" s="51">
        <f t="shared" si="3"/>
        <v>109.5</v>
      </c>
    </row>
    <row r="234" spans="1:7" ht="13.5" hidden="1" customHeight="1">
      <c r="A234" s="62">
        <v>43602</v>
      </c>
      <c r="B234" s="60">
        <v>17847</v>
      </c>
      <c r="C234" s="526" t="s">
        <v>23</v>
      </c>
      <c r="D234" t="s">
        <v>16</v>
      </c>
      <c r="E234" s="99"/>
      <c r="F234" s="99">
        <v>72.3</v>
      </c>
      <c r="G234" s="51">
        <f t="shared" si="3"/>
        <v>37.200000000000003</v>
      </c>
    </row>
    <row r="235" spans="1:7" ht="13.5" hidden="1" customHeight="1">
      <c r="A235" s="62">
        <v>43602</v>
      </c>
      <c r="B235" s="60">
        <v>17847</v>
      </c>
      <c r="C235" s="526" t="s">
        <v>23</v>
      </c>
      <c r="D235" t="s">
        <v>17</v>
      </c>
      <c r="E235" s="99"/>
      <c r="F235" s="99">
        <v>37.200000000000003</v>
      </c>
      <c r="G235" s="51">
        <f t="shared" si="3"/>
        <v>0</v>
      </c>
    </row>
    <row r="236" spans="1:7" ht="13.5" hidden="1" customHeight="1">
      <c r="A236" s="44">
        <v>43585</v>
      </c>
      <c r="B236" s="525" t="s">
        <v>14</v>
      </c>
      <c r="C236" s="525" t="s">
        <v>24</v>
      </c>
      <c r="D236" s="59" t="s">
        <v>16</v>
      </c>
      <c r="E236" s="99">
        <v>73.2</v>
      </c>
      <c r="F236" s="99"/>
      <c r="G236" s="51">
        <f t="shared" si="3"/>
        <v>73.2</v>
      </c>
    </row>
    <row r="237" spans="1:7" ht="13.5" hidden="1" customHeight="1">
      <c r="A237" s="62"/>
      <c r="B237" s="60"/>
      <c r="C237" s="60"/>
      <c r="D237" s="59" t="s">
        <v>17</v>
      </c>
      <c r="E237" s="99">
        <v>33.9</v>
      </c>
      <c r="F237" s="99"/>
      <c r="G237" s="51">
        <f t="shared" si="3"/>
        <v>107.1</v>
      </c>
    </row>
    <row r="238" spans="1:7" ht="13.5" hidden="1" customHeight="1">
      <c r="A238" s="62"/>
      <c r="B238" s="60"/>
      <c r="C238" s="60"/>
      <c r="D238" s="59" t="s">
        <v>18</v>
      </c>
      <c r="E238" s="99">
        <v>60</v>
      </c>
      <c r="F238" s="99"/>
      <c r="G238" s="51">
        <f t="shared" si="3"/>
        <v>167.1</v>
      </c>
    </row>
    <row r="239" spans="1:7" ht="13.5" hidden="1" customHeight="1">
      <c r="A239" s="62"/>
      <c r="B239" s="60"/>
      <c r="C239" s="60"/>
      <c r="D239" s="59" t="s">
        <v>19</v>
      </c>
      <c r="E239" s="99">
        <v>5</v>
      </c>
      <c r="F239" s="99"/>
      <c r="G239" s="51">
        <f t="shared" si="3"/>
        <v>172.1</v>
      </c>
    </row>
    <row r="240" spans="1:7" ht="13.5" hidden="1" customHeight="1">
      <c r="A240" s="62">
        <v>43602</v>
      </c>
      <c r="B240" s="60">
        <v>17847</v>
      </c>
      <c r="C240" s="526" t="s">
        <v>24</v>
      </c>
      <c r="D240" t="s">
        <v>18</v>
      </c>
      <c r="E240" s="99"/>
      <c r="F240" s="99">
        <v>60</v>
      </c>
      <c r="G240" s="51">
        <f t="shared" si="3"/>
        <v>112.1</v>
      </c>
    </row>
    <row r="241" spans="1:7" ht="13.5" hidden="1" customHeight="1">
      <c r="A241" s="62">
        <v>43602</v>
      </c>
      <c r="B241" s="60">
        <v>17847</v>
      </c>
      <c r="C241" s="526" t="s">
        <v>24</v>
      </c>
      <c r="D241" t="s">
        <v>19</v>
      </c>
      <c r="E241" s="99"/>
      <c r="F241" s="99">
        <v>5</v>
      </c>
      <c r="G241" s="51">
        <f t="shared" si="3"/>
        <v>107.1</v>
      </c>
    </row>
    <row r="242" spans="1:7" ht="13.5" hidden="1" customHeight="1">
      <c r="A242" s="62">
        <v>43656</v>
      </c>
      <c r="B242" s="60">
        <v>18227</v>
      </c>
      <c r="C242" s="526" t="s">
        <v>24</v>
      </c>
      <c r="D242" t="s">
        <v>16</v>
      </c>
      <c r="E242" s="99"/>
      <c r="F242" s="99">
        <v>73.2</v>
      </c>
      <c r="G242" s="51">
        <f t="shared" si="3"/>
        <v>33.899999999999991</v>
      </c>
    </row>
    <row r="243" spans="1:7" ht="13.5" hidden="1" customHeight="1">
      <c r="A243" s="62">
        <v>43656</v>
      </c>
      <c r="B243" s="60">
        <v>18227</v>
      </c>
      <c r="C243" s="526" t="s">
        <v>24</v>
      </c>
      <c r="D243" t="s">
        <v>17</v>
      </c>
      <c r="E243" s="99"/>
      <c r="F243" s="99">
        <v>33.9</v>
      </c>
      <c r="G243" s="51">
        <f t="shared" si="3"/>
        <v>0</v>
      </c>
    </row>
    <row r="244" spans="1:7" ht="13.5" hidden="1" customHeight="1">
      <c r="A244" s="44">
        <v>43616</v>
      </c>
      <c r="B244" s="525" t="s">
        <v>14</v>
      </c>
      <c r="C244" s="525" t="s">
        <v>25</v>
      </c>
      <c r="D244" s="59" t="s">
        <v>16</v>
      </c>
      <c r="E244" s="99">
        <v>67.5</v>
      </c>
      <c r="F244" s="99"/>
      <c r="G244" s="51">
        <f t="shared" si="3"/>
        <v>67.5</v>
      </c>
    </row>
    <row r="245" spans="1:7" ht="13.5" hidden="1" customHeight="1">
      <c r="A245" s="62"/>
      <c r="B245" s="60"/>
      <c r="C245" s="60"/>
      <c r="D245" s="59" t="s">
        <v>17</v>
      </c>
      <c r="E245" s="99">
        <v>39.299999999999997</v>
      </c>
      <c r="F245" s="99"/>
      <c r="G245" s="51">
        <f t="shared" si="3"/>
        <v>106.8</v>
      </c>
    </row>
    <row r="246" spans="1:7" ht="13.5" hidden="1" customHeight="1">
      <c r="A246" s="62"/>
      <c r="B246" s="60"/>
      <c r="C246" s="60"/>
      <c r="D246" s="59" t="s">
        <v>18</v>
      </c>
      <c r="E246" s="99">
        <v>60</v>
      </c>
      <c r="F246" s="99"/>
      <c r="G246" s="51">
        <f t="shared" si="3"/>
        <v>166.8</v>
      </c>
    </row>
    <row r="247" spans="1:7" ht="13.5" hidden="1" customHeight="1">
      <c r="A247" s="62"/>
      <c r="B247" s="60"/>
      <c r="C247" s="60"/>
      <c r="D247" s="59" t="s">
        <v>19</v>
      </c>
      <c r="E247" s="99">
        <v>5</v>
      </c>
      <c r="F247" s="99"/>
      <c r="G247" s="51">
        <f t="shared" si="3"/>
        <v>171.8</v>
      </c>
    </row>
    <row r="248" spans="1:7" ht="13.5" hidden="1" customHeight="1">
      <c r="A248" s="62">
        <v>43656</v>
      </c>
      <c r="B248" s="60">
        <v>18227</v>
      </c>
      <c r="C248" s="526" t="s">
        <v>25</v>
      </c>
      <c r="D248" t="s">
        <v>16</v>
      </c>
      <c r="E248" s="99"/>
      <c r="F248" s="99">
        <v>67.5</v>
      </c>
      <c r="G248" s="51">
        <f t="shared" si="3"/>
        <v>104.30000000000001</v>
      </c>
    </row>
    <row r="249" spans="1:7" ht="13.5" hidden="1" customHeight="1">
      <c r="A249" s="62">
        <v>43656</v>
      </c>
      <c r="B249" s="60">
        <v>18227</v>
      </c>
      <c r="C249" s="526" t="s">
        <v>25</v>
      </c>
      <c r="D249" t="s">
        <v>17</v>
      </c>
      <c r="E249" s="99"/>
      <c r="F249" s="99">
        <v>39.299999999999997</v>
      </c>
      <c r="G249" s="51">
        <f t="shared" si="3"/>
        <v>65.000000000000014</v>
      </c>
    </row>
    <row r="250" spans="1:7" ht="13.5" hidden="1" customHeight="1">
      <c r="A250" s="62">
        <v>43656</v>
      </c>
      <c r="B250" s="60">
        <v>18227</v>
      </c>
      <c r="C250" s="526" t="s">
        <v>25</v>
      </c>
      <c r="D250" t="s">
        <v>18</v>
      </c>
      <c r="E250" s="99"/>
      <c r="F250" s="99">
        <v>60</v>
      </c>
      <c r="G250" s="51">
        <f t="shared" si="3"/>
        <v>5.0000000000000142</v>
      </c>
    </row>
    <row r="251" spans="1:7" ht="13.5" hidden="1" customHeight="1">
      <c r="A251" s="62">
        <v>43656</v>
      </c>
      <c r="B251" s="60">
        <v>18227</v>
      </c>
      <c r="C251" s="526" t="s">
        <v>25</v>
      </c>
      <c r="D251" t="s">
        <v>19</v>
      </c>
      <c r="E251" s="99"/>
      <c r="F251" s="99">
        <v>5</v>
      </c>
      <c r="G251" s="51">
        <f t="shared" si="3"/>
        <v>1.4210854715202004E-14</v>
      </c>
    </row>
    <row r="252" spans="1:7" ht="13.5" hidden="1" customHeight="1">
      <c r="A252" s="44">
        <v>43646</v>
      </c>
      <c r="B252" s="525" t="s">
        <v>14</v>
      </c>
      <c r="C252" s="525" t="s">
        <v>26</v>
      </c>
      <c r="D252" s="59" t="s">
        <v>16</v>
      </c>
      <c r="E252" s="99">
        <v>60.2</v>
      </c>
      <c r="F252" s="99"/>
      <c r="G252" s="51">
        <f t="shared" si="3"/>
        <v>60.200000000000017</v>
      </c>
    </row>
    <row r="253" spans="1:7" ht="13.5" hidden="1" customHeight="1">
      <c r="A253" s="62"/>
      <c r="B253" s="60"/>
      <c r="C253" s="60"/>
      <c r="D253" s="59" t="s">
        <v>17</v>
      </c>
      <c r="E253" s="99">
        <v>37.6</v>
      </c>
      <c r="F253" s="99"/>
      <c r="G253" s="51">
        <f t="shared" si="3"/>
        <v>97.800000000000011</v>
      </c>
    </row>
    <row r="254" spans="1:7" ht="13.5" hidden="1" customHeight="1">
      <c r="A254" s="62"/>
      <c r="B254" s="60"/>
      <c r="C254" s="60"/>
      <c r="D254" s="59" t="s">
        <v>18</v>
      </c>
      <c r="E254" s="99">
        <v>60</v>
      </c>
      <c r="F254" s="99"/>
      <c r="G254" s="51">
        <f t="shared" si="3"/>
        <v>157.80000000000001</v>
      </c>
    </row>
    <row r="255" spans="1:7" ht="13.5" hidden="1" customHeight="1">
      <c r="A255" s="62"/>
      <c r="B255" s="60"/>
      <c r="C255" s="60"/>
      <c r="D255" s="59" t="s">
        <v>19</v>
      </c>
      <c r="E255" s="99">
        <v>5</v>
      </c>
      <c r="F255" s="99"/>
      <c r="G255" s="51">
        <f t="shared" si="3"/>
        <v>162.80000000000001</v>
      </c>
    </row>
    <row r="256" spans="1:7" ht="13.5" hidden="1" customHeight="1">
      <c r="A256" s="62">
        <v>43656</v>
      </c>
      <c r="B256" s="60">
        <v>18227</v>
      </c>
      <c r="C256" s="526" t="s">
        <v>26</v>
      </c>
      <c r="D256" t="s">
        <v>18</v>
      </c>
      <c r="E256" s="99"/>
      <c r="F256" s="99">
        <v>60</v>
      </c>
      <c r="G256" s="51">
        <f t="shared" si="3"/>
        <v>102.80000000000001</v>
      </c>
    </row>
    <row r="257" spans="1:7" ht="13.5" hidden="1" customHeight="1">
      <c r="A257" s="62">
        <v>43656</v>
      </c>
      <c r="B257" s="60">
        <v>18227</v>
      </c>
      <c r="C257" s="526" t="s">
        <v>26</v>
      </c>
      <c r="D257" t="s">
        <v>19</v>
      </c>
      <c r="E257" s="99"/>
      <c r="F257" s="99">
        <v>5</v>
      </c>
      <c r="G257" s="51">
        <f t="shared" si="3"/>
        <v>97.800000000000011</v>
      </c>
    </row>
    <row r="258" spans="1:7" ht="13.5" hidden="1" customHeight="1">
      <c r="A258" s="62">
        <v>43682</v>
      </c>
      <c r="B258" s="60">
        <v>18385</v>
      </c>
      <c r="C258" s="526" t="s">
        <v>26</v>
      </c>
      <c r="D258" t="s">
        <v>16</v>
      </c>
      <c r="E258" s="99"/>
      <c r="F258" s="99">
        <v>60.2</v>
      </c>
      <c r="G258" s="51">
        <f t="shared" si="3"/>
        <v>37.600000000000009</v>
      </c>
    </row>
    <row r="259" spans="1:7" ht="13.5" hidden="1" customHeight="1">
      <c r="A259" s="62">
        <v>43682</v>
      </c>
      <c r="B259" s="60">
        <v>18385</v>
      </c>
      <c r="C259" s="526" t="s">
        <v>26</v>
      </c>
      <c r="D259" t="s">
        <v>17</v>
      </c>
      <c r="E259" s="99"/>
      <c r="F259" s="99">
        <v>37.6</v>
      </c>
      <c r="G259" s="51">
        <f t="shared" si="3"/>
        <v>0</v>
      </c>
    </row>
    <row r="260" spans="1:7" ht="13.5" hidden="1" customHeight="1">
      <c r="A260" s="44">
        <v>43677</v>
      </c>
      <c r="B260" s="525" t="s">
        <v>14</v>
      </c>
      <c r="C260" s="525" t="s">
        <v>27</v>
      </c>
      <c r="D260" s="59" t="s">
        <v>16</v>
      </c>
      <c r="E260" s="99">
        <v>60.3</v>
      </c>
      <c r="F260" s="99"/>
      <c r="G260" s="51">
        <f t="shared" si="3"/>
        <v>60.3</v>
      </c>
    </row>
    <row r="261" spans="1:7" ht="13.5" hidden="1" customHeight="1">
      <c r="A261" s="62"/>
      <c r="B261" s="60"/>
      <c r="C261" s="60"/>
      <c r="D261" s="59" t="s">
        <v>17</v>
      </c>
      <c r="E261" s="99">
        <v>36.4</v>
      </c>
      <c r="F261" s="99"/>
      <c r="G261" s="51">
        <f t="shared" si="3"/>
        <v>96.699999999999989</v>
      </c>
    </row>
    <row r="262" spans="1:7" ht="13.5" hidden="1" customHeight="1">
      <c r="A262" s="62"/>
      <c r="B262" s="60"/>
      <c r="C262" s="60"/>
      <c r="D262" s="59" t="s">
        <v>18</v>
      </c>
      <c r="E262" s="99">
        <v>60</v>
      </c>
      <c r="F262" s="99"/>
      <c r="G262" s="51">
        <f t="shared" ref="G262:G325" si="4">+G261+E262-F262</f>
        <v>156.69999999999999</v>
      </c>
    </row>
    <row r="263" spans="1:7" ht="13.5" hidden="1" customHeight="1">
      <c r="A263" s="62"/>
      <c r="B263" s="60"/>
      <c r="C263" s="60"/>
      <c r="D263" s="59" t="s">
        <v>19</v>
      </c>
      <c r="E263" s="99">
        <v>5</v>
      </c>
      <c r="F263" s="99"/>
      <c r="G263" s="51">
        <f t="shared" si="4"/>
        <v>161.69999999999999</v>
      </c>
    </row>
    <row r="264" spans="1:7" ht="13.5" hidden="1" customHeight="1">
      <c r="A264" s="62">
        <v>43682</v>
      </c>
      <c r="B264" s="60">
        <v>18385</v>
      </c>
      <c r="C264" s="526" t="s">
        <v>27</v>
      </c>
      <c r="D264" t="s">
        <v>18</v>
      </c>
      <c r="E264" s="99"/>
      <c r="F264" s="99">
        <v>60</v>
      </c>
      <c r="G264" s="51">
        <f t="shared" si="4"/>
        <v>101.69999999999999</v>
      </c>
    </row>
    <row r="265" spans="1:7" ht="13.5" hidden="1" customHeight="1">
      <c r="A265" s="62">
        <v>43682</v>
      </c>
      <c r="B265" s="60">
        <v>18385</v>
      </c>
      <c r="C265" s="526" t="s">
        <v>27</v>
      </c>
      <c r="D265" t="s">
        <v>19</v>
      </c>
      <c r="E265" s="99"/>
      <c r="F265" s="99">
        <v>5</v>
      </c>
      <c r="G265" s="51">
        <f t="shared" si="4"/>
        <v>96.699999999999989</v>
      </c>
    </row>
    <row r="266" spans="1:7" ht="13.5" hidden="1" customHeight="1">
      <c r="A266" s="62">
        <v>43734</v>
      </c>
      <c r="B266" s="60">
        <v>18799</v>
      </c>
      <c r="C266" s="526" t="s">
        <v>27</v>
      </c>
      <c r="D266" t="s">
        <v>16</v>
      </c>
      <c r="E266" s="99"/>
      <c r="F266" s="99">
        <v>60.3</v>
      </c>
      <c r="G266" s="51">
        <f t="shared" si="4"/>
        <v>36.399999999999991</v>
      </c>
    </row>
    <row r="267" spans="1:7" ht="13.5" hidden="1" customHeight="1">
      <c r="A267" s="62">
        <v>43734</v>
      </c>
      <c r="B267" s="60">
        <v>18799</v>
      </c>
      <c r="C267" s="526" t="s">
        <v>27</v>
      </c>
      <c r="D267" t="s">
        <v>17</v>
      </c>
      <c r="E267" s="99"/>
      <c r="F267" s="99">
        <v>36.4</v>
      </c>
      <c r="G267" s="51">
        <f t="shared" si="4"/>
        <v>0</v>
      </c>
    </row>
    <row r="268" spans="1:7" ht="13.5" hidden="1" customHeight="1">
      <c r="A268" s="44">
        <v>43708</v>
      </c>
      <c r="B268" s="525" t="s">
        <v>14</v>
      </c>
      <c r="C268" s="525" t="s">
        <v>28</v>
      </c>
      <c r="D268" s="59" t="s">
        <v>16</v>
      </c>
      <c r="E268" s="99">
        <v>58.6</v>
      </c>
      <c r="F268" s="99"/>
      <c r="G268" s="51">
        <f t="shared" si="4"/>
        <v>58.6</v>
      </c>
    </row>
    <row r="269" spans="1:7" ht="13.5" hidden="1" customHeight="1">
      <c r="A269" s="62"/>
      <c r="B269" s="60"/>
      <c r="C269" s="60"/>
      <c r="D269" s="59" t="s">
        <v>17</v>
      </c>
      <c r="E269" s="99">
        <v>35.200000000000003</v>
      </c>
      <c r="F269" s="99"/>
      <c r="G269" s="51">
        <f t="shared" si="4"/>
        <v>93.800000000000011</v>
      </c>
    </row>
    <row r="270" spans="1:7" ht="13.5" hidden="1" customHeight="1">
      <c r="A270" s="62"/>
      <c r="B270" s="60"/>
      <c r="C270" s="60"/>
      <c r="D270" s="59" t="s">
        <v>18</v>
      </c>
      <c r="E270" s="99">
        <v>60</v>
      </c>
      <c r="F270" s="99"/>
      <c r="G270" s="51">
        <f t="shared" si="4"/>
        <v>153.80000000000001</v>
      </c>
    </row>
    <row r="271" spans="1:7" ht="13.5" hidden="1" customHeight="1">
      <c r="A271" s="62"/>
      <c r="B271" s="60"/>
      <c r="C271" s="60"/>
      <c r="D271" s="59" t="s">
        <v>19</v>
      </c>
      <c r="E271" s="99">
        <v>5</v>
      </c>
      <c r="F271" s="99"/>
      <c r="G271" s="51">
        <f t="shared" si="4"/>
        <v>158.80000000000001</v>
      </c>
    </row>
    <row r="272" spans="1:7" ht="13.5" hidden="1" customHeight="1">
      <c r="A272" s="62">
        <v>43734</v>
      </c>
      <c r="B272" s="60">
        <v>18799</v>
      </c>
      <c r="C272" s="526" t="s">
        <v>28</v>
      </c>
      <c r="D272" t="s">
        <v>16</v>
      </c>
      <c r="E272" s="99"/>
      <c r="F272" s="99">
        <v>58.6</v>
      </c>
      <c r="G272" s="51">
        <f t="shared" si="4"/>
        <v>100.20000000000002</v>
      </c>
    </row>
    <row r="273" spans="1:7" ht="13.5" hidden="1" customHeight="1">
      <c r="A273" s="62">
        <v>43734</v>
      </c>
      <c r="B273" s="60">
        <v>18799</v>
      </c>
      <c r="C273" s="526" t="s">
        <v>28</v>
      </c>
      <c r="D273" t="s">
        <v>17</v>
      </c>
      <c r="E273" s="99"/>
      <c r="F273" s="99">
        <v>35.200000000000003</v>
      </c>
      <c r="G273" s="51">
        <f t="shared" si="4"/>
        <v>65.000000000000014</v>
      </c>
    </row>
    <row r="274" spans="1:7" ht="13.5" hidden="1" customHeight="1">
      <c r="A274" s="62">
        <v>43734</v>
      </c>
      <c r="B274" s="60">
        <v>18800</v>
      </c>
      <c r="C274" s="526" t="s">
        <v>28</v>
      </c>
      <c r="D274" t="s">
        <v>18</v>
      </c>
      <c r="E274" s="99"/>
      <c r="F274" s="99">
        <v>60</v>
      </c>
      <c r="G274" s="51">
        <f t="shared" si="4"/>
        <v>5.0000000000000142</v>
      </c>
    </row>
    <row r="275" spans="1:7" ht="13.5" hidden="1" customHeight="1">
      <c r="A275" s="62">
        <v>43734</v>
      </c>
      <c r="B275" s="60">
        <v>18800</v>
      </c>
      <c r="C275" s="526" t="s">
        <v>28</v>
      </c>
      <c r="D275" t="s">
        <v>19</v>
      </c>
      <c r="E275" s="99"/>
      <c r="F275" s="99">
        <v>5</v>
      </c>
      <c r="G275" s="51">
        <f t="shared" si="4"/>
        <v>1.4210854715202004E-14</v>
      </c>
    </row>
    <row r="276" spans="1:7" ht="13.5" hidden="1" customHeight="1">
      <c r="A276" s="44">
        <v>43738</v>
      </c>
      <c r="B276" s="525" t="s">
        <v>14</v>
      </c>
      <c r="C276" s="525" t="s">
        <v>29</v>
      </c>
      <c r="D276" s="59" t="s">
        <v>16</v>
      </c>
      <c r="E276" s="99">
        <v>58.9</v>
      </c>
      <c r="F276" s="99"/>
      <c r="G276" s="51">
        <f t="shared" si="4"/>
        <v>58.900000000000013</v>
      </c>
    </row>
    <row r="277" spans="1:7" ht="13.5" hidden="1" customHeight="1">
      <c r="A277" s="62"/>
      <c r="B277" s="60"/>
      <c r="C277" s="60"/>
      <c r="D277" s="59" t="s">
        <v>17</v>
      </c>
      <c r="E277" s="99">
        <v>35.700000000000003</v>
      </c>
      <c r="F277" s="99"/>
      <c r="G277" s="51">
        <f t="shared" si="4"/>
        <v>94.600000000000023</v>
      </c>
    </row>
    <row r="278" spans="1:7" ht="13.5" hidden="1" customHeight="1">
      <c r="A278" s="62"/>
      <c r="B278" s="60"/>
      <c r="C278" s="60"/>
      <c r="D278" s="59" t="s">
        <v>18</v>
      </c>
      <c r="E278" s="99">
        <v>60</v>
      </c>
      <c r="F278" s="99"/>
      <c r="G278" s="51">
        <f t="shared" si="4"/>
        <v>154.60000000000002</v>
      </c>
    </row>
    <row r="279" spans="1:7" ht="13.5" hidden="1" customHeight="1">
      <c r="A279" s="62"/>
      <c r="B279" s="60"/>
      <c r="C279" s="60"/>
      <c r="D279" s="59" t="s">
        <v>19</v>
      </c>
      <c r="E279" s="99">
        <v>5</v>
      </c>
      <c r="F279" s="99"/>
      <c r="G279" s="51">
        <f t="shared" si="4"/>
        <v>159.60000000000002</v>
      </c>
    </row>
    <row r="280" spans="1:7" ht="13.5" hidden="1" customHeight="1">
      <c r="A280" s="62">
        <v>43734</v>
      </c>
      <c r="B280" s="60">
        <v>18800</v>
      </c>
      <c r="C280" s="526" t="s">
        <v>29</v>
      </c>
      <c r="D280" t="s">
        <v>18</v>
      </c>
      <c r="E280" s="99"/>
      <c r="F280" s="99">
        <v>60</v>
      </c>
      <c r="G280" s="51">
        <f t="shared" si="4"/>
        <v>99.600000000000023</v>
      </c>
    </row>
    <row r="281" spans="1:7" ht="13.5" hidden="1" customHeight="1">
      <c r="A281" s="62">
        <v>43734</v>
      </c>
      <c r="B281" s="60">
        <v>18800</v>
      </c>
      <c r="C281" s="526" t="s">
        <v>29</v>
      </c>
      <c r="D281" t="s">
        <v>19</v>
      </c>
      <c r="E281" s="99"/>
      <c r="F281" s="99">
        <v>5</v>
      </c>
      <c r="G281" s="51">
        <f t="shared" si="4"/>
        <v>94.600000000000023</v>
      </c>
    </row>
    <row r="282" spans="1:7" ht="13.5" hidden="1" customHeight="1">
      <c r="A282" s="62">
        <v>43766</v>
      </c>
      <c r="B282" s="60">
        <v>19099</v>
      </c>
      <c r="C282" s="526" t="s">
        <v>29</v>
      </c>
      <c r="D282" t="s">
        <v>16</v>
      </c>
      <c r="E282" s="99"/>
      <c r="F282" s="99">
        <v>58.9</v>
      </c>
      <c r="G282" s="51">
        <f t="shared" si="4"/>
        <v>35.700000000000024</v>
      </c>
    </row>
    <row r="283" spans="1:7" ht="13.5" hidden="1" customHeight="1">
      <c r="A283" s="62">
        <v>43766</v>
      </c>
      <c r="B283" s="60">
        <v>19099</v>
      </c>
      <c r="C283" s="526" t="s">
        <v>29</v>
      </c>
      <c r="D283" t="s">
        <v>17</v>
      </c>
      <c r="E283" s="79"/>
      <c r="F283" s="99">
        <v>35.700000000000003</v>
      </c>
      <c r="G283" s="51">
        <f t="shared" si="4"/>
        <v>0</v>
      </c>
    </row>
    <row r="284" spans="1:7" ht="13.5" hidden="1" customHeight="1">
      <c r="A284" s="44">
        <v>43769</v>
      </c>
      <c r="B284" s="525" t="s">
        <v>14</v>
      </c>
      <c r="C284" s="525" t="s">
        <v>30</v>
      </c>
      <c r="D284" s="59" t="s">
        <v>16</v>
      </c>
      <c r="E284" s="99">
        <v>59.3</v>
      </c>
      <c r="F284" s="99"/>
      <c r="G284" s="51">
        <f t="shared" si="4"/>
        <v>59.3</v>
      </c>
    </row>
    <row r="285" spans="1:7" ht="13.5" hidden="1" customHeight="1">
      <c r="A285" s="62"/>
      <c r="B285" s="60"/>
      <c r="C285" s="60"/>
      <c r="D285" s="59" t="s">
        <v>17</v>
      </c>
      <c r="E285" s="99">
        <v>34.5</v>
      </c>
      <c r="F285" s="99"/>
      <c r="G285" s="51">
        <f t="shared" si="4"/>
        <v>93.8</v>
      </c>
    </row>
    <row r="286" spans="1:7" ht="13.5" hidden="1" customHeight="1">
      <c r="A286" s="62"/>
      <c r="B286" s="60"/>
      <c r="C286" s="60"/>
      <c r="D286" s="59" t="s">
        <v>18</v>
      </c>
      <c r="E286" s="99">
        <v>60</v>
      </c>
      <c r="F286" s="99"/>
      <c r="G286" s="51">
        <f t="shared" si="4"/>
        <v>153.80000000000001</v>
      </c>
    </row>
    <row r="287" spans="1:7" ht="13.5" hidden="1" customHeight="1">
      <c r="A287" s="62"/>
      <c r="B287" s="60"/>
      <c r="C287" s="60"/>
      <c r="D287" s="59" t="s">
        <v>19</v>
      </c>
      <c r="E287" s="99">
        <v>5</v>
      </c>
      <c r="F287" s="99"/>
      <c r="G287" s="51">
        <f t="shared" si="4"/>
        <v>158.80000000000001</v>
      </c>
    </row>
    <row r="288" spans="1:7" ht="13.5" hidden="1" customHeight="1">
      <c r="A288" s="62">
        <v>43766</v>
      </c>
      <c r="B288" s="60">
        <v>19099</v>
      </c>
      <c r="C288" s="526" t="s">
        <v>30</v>
      </c>
      <c r="D288" t="s">
        <v>18</v>
      </c>
      <c r="E288" s="79"/>
      <c r="F288" s="99">
        <v>60</v>
      </c>
      <c r="G288" s="51">
        <f t="shared" si="4"/>
        <v>98.800000000000011</v>
      </c>
    </row>
    <row r="289" spans="1:7" ht="13.5" hidden="1" customHeight="1">
      <c r="A289" s="62">
        <v>43766</v>
      </c>
      <c r="B289" s="60">
        <v>19099</v>
      </c>
      <c r="C289" s="526" t="s">
        <v>30</v>
      </c>
      <c r="D289" t="s">
        <v>19</v>
      </c>
      <c r="E289" s="79"/>
      <c r="F289" s="99">
        <v>5</v>
      </c>
      <c r="G289" s="51">
        <f t="shared" si="4"/>
        <v>93.800000000000011</v>
      </c>
    </row>
    <row r="290" spans="1:7" ht="13.5" hidden="1" customHeight="1">
      <c r="A290" s="62">
        <v>43829</v>
      </c>
      <c r="B290" s="60">
        <v>19437</v>
      </c>
      <c r="C290" s="526" t="s">
        <v>30</v>
      </c>
      <c r="D290" t="s">
        <v>16</v>
      </c>
      <c r="E290" s="79"/>
      <c r="F290" s="99">
        <v>59.3</v>
      </c>
      <c r="G290" s="51">
        <f t="shared" si="4"/>
        <v>34.500000000000014</v>
      </c>
    </row>
    <row r="291" spans="1:7" ht="13.5" hidden="1" customHeight="1">
      <c r="A291" s="62">
        <v>43829</v>
      </c>
      <c r="B291" s="60">
        <v>19437</v>
      </c>
      <c r="C291" s="526" t="s">
        <v>30</v>
      </c>
      <c r="D291" t="s">
        <v>17</v>
      </c>
      <c r="E291" s="79"/>
      <c r="F291" s="99">
        <v>34.5</v>
      </c>
      <c r="G291" s="51">
        <f t="shared" si="4"/>
        <v>0</v>
      </c>
    </row>
    <row r="292" spans="1:7" ht="13.5" hidden="1" customHeight="1">
      <c r="A292" s="44">
        <v>43799</v>
      </c>
      <c r="B292" s="525" t="s">
        <v>14</v>
      </c>
      <c r="C292" s="525" t="s">
        <v>33</v>
      </c>
      <c r="D292" s="59" t="s">
        <v>16</v>
      </c>
      <c r="E292" s="99">
        <v>66.400000000000006</v>
      </c>
      <c r="F292" s="99"/>
      <c r="G292" s="51">
        <f t="shared" si="4"/>
        <v>66.400000000000006</v>
      </c>
    </row>
    <row r="293" spans="1:7" ht="13.5" hidden="1" customHeight="1">
      <c r="A293" s="62"/>
      <c r="B293" s="60"/>
      <c r="C293" s="60"/>
      <c r="D293" s="59" t="s">
        <v>17</v>
      </c>
      <c r="E293" s="99">
        <v>35.799999999999997</v>
      </c>
      <c r="F293" s="99"/>
      <c r="G293" s="51">
        <f t="shared" si="4"/>
        <v>102.2</v>
      </c>
    </row>
    <row r="294" spans="1:7" ht="13.5" hidden="1" customHeight="1">
      <c r="A294" s="62"/>
      <c r="B294" s="60"/>
      <c r="C294" s="60"/>
      <c r="D294" s="59" t="s">
        <v>18</v>
      </c>
      <c r="E294" s="99">
        <v>60</v>
      </c>
      <c r="F294" s="99"/>
      <c r="G294" s="51">
        <f t="shared" si="4"/>
        <v>162.19999999999999</v>
      </c>
    </row>
    <row r="295" spans="1:7" ht="13.5" hidden="1" customHeight="1">
      <c r="A295" s="62"/>
      <c r="B295" s="60"/>
      <c r="C295" s="60"/>
      <c r="D295" s="59" t="s">
        <v>19</v>
      </c>
      <c r="E295" s="99">
        <v>5</v>
      </c>
      <c r="F295" s="99"/>
      <c r="G295" s="51">
        <f t="shared" si="4"/>
        <v>167.2</v>
      </c>
    </row>
    <row r="296" spans="1:7" ht="13.5" hidden="1" customHeight="1">
      <c r="A296" s="62">
        <v>43829</v>
      </c>
      <c r="B296" s="60">
        <v>19437</v>
      </c>
      <c r="C296" s="526" t="s">
        <v>33</v>
      </c>
      <c r="D296" t="s">
        <v>16</v>
      </c>
      <c r="E296" s="99"/>
      <c r="F296" s="99">
        <v>66.400000000000006</v>
      </c>
      <c r="G296" s="51">
        <f t="shared" si="4"/>
        <v>100.79999999999998</v>
      </c>
    </row>
    <row r="297" spans="1:7" ht="13.5" hidden="1" customHeight="1">
      <c r="A297" s="62">
        <v>43829</v>
      </c>
      <c r="B297" s="60">
        <v>19437</v>
      </c>
      <c r="C297" s="526" t="s">
        <v>33</v>
      </c>
      <c r="D297" t="s">
        <v>17</v>
      </c>
      <c r="E297" s="99"/>
      <c r="F297" s="99">
        <v>35.799999999999997</v>
      </c>
      <c r="G297" s="51">
        <f t="shared" si="4"/>
        <v>64.999999999999986</v>
      </c>
    </row>
    <row r="298" spans="1:7" ht="13.5" hidden="1" customHeight="1">
      <c r="A298" s="62">
        <v>43829</v>
      </c>
      <c r="B298" s="60">
        <v>19437</v>
      </c>
      <c r="C298" s="526" t="s">
        <v>33</v>
      </c>
      <c r="D298" t="s">
        <v>18</v>
      </c>
      <c r="E298" s="99"/>
      <c r="F298" s="99">
        <v>60</v>
      </c>
      <c r="G298" s="51">
        <f t="shared" si="4"/>
        <v>4.9999999999999858</v>
      </c>
    </row>
    <row r="299" spans="1:7" ht="13.5" hidden="1" customHeight="1">
      <c r="A299" s="62">
        <v>43829</v>
      </c>
      <c r="B299" s="60">
        <v>19437</v>
      </c>
      <c r="C299" s="526" t="s">
        <v>33</v>
      </c>
      <c r="D299" t="s">
        <v>19</v>
      </c>
      <c r="E299" s="99"/>
      <c r="F299" s="99">
        <v>5</v>
      </c>
      <c r="G299" s="51">
        <f t="shared" si="4"/>
        <v>-1.4210854715202004E-14</v>
      </c>
    </row>
    <row r="300" spans="1:7" ht="13.5" hidden="1" customHeight="1">
      <c r="A300" s="44">
        <v>43830</v>
      </c>
      <c r="B300" s="525" t="s">
        <v>14</v>
      </c>
      <c r="C300" s="525" t="s">
        <v>34</v>
      </c>
      <c r="D300" s="59" t="s">
        <v>16</v>
      </c>
      <c r="E300" s="99">
        <v>69.400000000000006</v>
      </c>
      <c r="F300" s="99"/>
      <c r="G300" s="51">
        <f t="shared" si="4"/>
        <v>69.399999999999991</v>
      </c>
    </row>
    <row r="301" spans="1:7" ht="13.5" hidden="1" customHeight="1">
      <c r="A301" s="62"/>
      <c r="B301" s="60"/>
      <c r="C301" s="60"/>
      <c r="D301" s="59" t="s">
        <v>17</v>
      </c>
      <c r="E301" s="99">
        <v>35.9</v>
      </c>
      <c r="F301" s="99"/>
      <c r="G301" s="51">
        <f t="shared" si="4"/>
        <v>105.29999999999998</v>
      </c>
    </row>
    <row r="302" spans="1:7" ht="13.5" hidden="1" customHeight="1">
      <c r="A302" s="62"/>
      <c r="B302" s="60"/>
      <c r="C302" s="60"/>
      <c r="D302" s="59" t="s">
        <v>18</v>
      </c>
      <c r="E302" s="99">
        <v>60</v>
      </c>
      <c r="F302" s="99"/>
      <c r="G302" s="51">
        <f t="shared" si="4"/>
        <v>165.29999999999998</v>
      </c>
    </row>
    <row r="303" spans="1:7" ht="13.5" hidden="1" customHeight="1">
      <c r="A303" s="62"/>
      <c r="B303" s="60"/>
      <c r="C303" s="60"/>
      <c r="D303" s="59" t="s">
        <v>19</v>
      </c>
      <c r="E303" s="99">
        <v>5</v>
      </c>
      <c r="F303" s="99"/>
      <c r="G303" s="51">
        <f t="shared" si="4"/>
        <v>170.29999999999998</v>
      </c>
    </row>
    <row r="304" spans="1:7" ht="13.5" hidden="1" customHeight="1">
      <c r="A304" s="62">
        <v>43829</v>
      </c>
      <c r="B304" s="60">
        <v>19437</v>
      </c>
      <c r="C304" s="526" t="s">
        <v>34</v>
      </c>
      <c r="D304" t="s">
        <v>18</v>
      </c>
      <c r="E304" s="99"/>
      <c r="F304" s="99">
        <v>60</v>
      </c>
      <c r="G304" s="51">
        <f t="shared" si="4"/>
        <v>110.29999999999998</v>
      </c>
    </row>
    <row r="305" spans="1:7" ht="13.5" hidden="1" customHeight="1">
      <c r="A305" s="62">
        <v>43829</v>
      </c>
      <c r="B305" s="60">
        <v>19437</v>
      </c>
      <c r="C305" s="526" t="s">
        <v>34</v>
      </c>
      <c r="D305" t="s">
        <v>19</v>
      </c>
      <c r="E305" s="99"/>
      <c r="F305" s="99">
        <v>5</v>
      </c>
      <c r="G305" s="51">
        <f t="shared" si="4"/>
        <v>105.29999999999998</v>
      </c>
    </row>
    <row r="306" spans="1:7" ht="13.5" hidden="1" customHeight="1">
      <c r="A306" s="62">
        <v>43857</v>
      </c>
      <c r="B306" s="60">
        <v>19709</v>
      </c>
      <c r="C306" s="526" t="s">
        <v>34</v>
      </c>
      <c r="D306" s="59" t="s">
        <v>16</v>
      </c>
      <c r="E306" s="99"/>
      <c r="F306" s="99">
        <v>69.400000000000006</v>
      </c>
      <c r="G306" s="51">
        <f t="shared" si="4"/>
        <v>35.899999999999977</v>
      </c>
    </row>
    <row r="307" spans="1:7" ht="13.5" hidden="1" customHeight="1">
      <c r="A307" s="62">
        <v>43857</v>
      </c>
      <c r="B307" s="60">
        <v>19709</v>
      </c>
      <c r="C307" s="526" t="s">
        <v>34</v>
      </c>
      <c r="D307" s="59" t="s">
        <v>17</v>
      </c>
      <c r="E307" s="99"/>
      <c r="F307" s="99">
        <v>35.9</v>
      </c>
      <c r="G307" s="51">
        <f t="shared" si="4"/>
        <v>0</v>
      </c>
    </row>
    <row r="308" spans="1:7" ht="13.5" hidden="1" customHeight="1">
      <c r="A308" s="44">
        <v>43861</v>
      </c>
      <c r="B308" s="525" t="s">
        <v>14</v>
      </c>
      <c r="C308" s="525" t="s">
        <v>15</v>
      </c>
      <c r="D308" s="59" t="s">
        <v>16</v>
      </c>
      <c r="E308" s="99">
        <v>76.599999999999994</v>
      </c>
      <c r="F308" s="99"/>
      <c r="G308" s="51">
        <f t="shared" si="4"/>
        <v>76.599999999999994</v>
      </c>
    </row>
    <row r="309" spans="1:7" ht="13.5" hidden="1" customHeight="1">
      <c r="A309" s="62"/>
      <c r="B309" s="60"/>
      <c r="C309" s="60"/>
      <c r="D309" s="59" t="s">
        <v>17</v>
      </c>
      <c r="E309" s="99">
        <v>34.1</v>
      </c>
      <c r="F309" s="99"/>
      <c r="G309" s="51">
        <f t="shared" si="4"/>
        <v>110.69999999999999</v>
      </c>
    </row>
    <row r="310" spans="1:7" ht="13.5" hidden="1" customHeight="1">
      <c r="A310" s="62"/>
      <c r="B310" s="60"/>
      <c r="C310" s="60"/>
      <c r="D310" s="59" t="s">
        <v>18</v>
      </c>
      <c r="E310" s="99">
        <v>60</v>
      </c>
      <c r="F310" s="99"/>
      <c r="G310" s="51">
        <f t="shared" si="4"/>
        <v>170.7</v>
      </c>
    </row>
    <row r="311" spans="1:7" ht="13.5" hidden="1" customHeight="1">
      <c r="A311" s="62"/>
      <c r="B311" s="60"/>
      <c r="C311" s="60"/>
      <c r="D311" s="59" t="s">
        <v>19</v>
      </c>
      <c r="E311" s="99">
        <v>5</v>
      </c>
      <c r="F311" s="99"/>
      <c r="G311" s="51">
        <f t="shared" si="4"/>
        <v>175.7</v>
      </c>
    </row>
    <row r="312" spans="1:7" ht="13.5" hidden="1" customHeight="1">
      <c r="A312" s="62">
        <v>44062</v>
      </c>
      <c r="B312" s="60">
        <v>20202</v>
      </c>
      <c r="C312" s="526" t="s">
        <v>15</v>
      </c>
      <c r="D312" s="59" t="s">
        <v>18</v>
      </c>
      <c r="E312" s="99"/>
      <c r="F312" s="99">
        <v>60</v>
      </c>
      <c r="G312" s="51">
        <f t="shared" si="4"/>
        <v>115.69999999999999</v>
      </c>
    </row>
    <row r="313" spans="1:7" ht="13.5" hidden="1" customHeight="1">
      <c r="A313" s="62">
        <v>44062</v>
      </c>
      <c r="B313" s="60">
        <v>20202</v>
      </c>
      <c r="C313" s="526" t="s">
        <v>15</v>
      </c>
      <c r="D313" s="59" t="s">
        <v>19</v>
      </c>
      <c r="E313" s="99"/>
      <c r="F313" s="99">
        <v>5</v>
      </c>
      <c r="G313" s="51">
        <f t="shared" si="4"/>
        <v>110.69999999999999</v>
      </c>
    </row>
    <row r="314" spans="1:7" ht="13.5" hidden="1" customHeight="1">
      <c r="A314" s="62">
        <v>44097</v>
      </c>
      <c r="B314" s="60">
        <v>20319</v>
      </c>
      <c r="C314" s="526" t="s">
        <v>15</v>
      </c>
      <c r="D314" t="s">
        <v>16</v>
      </c>
      <c r="E314" s="99"/>
      <c r="F314" s="99">
        <v>76.599999999999994</v>
      </c>
      <c r="G314" s="51">
        <f t="shared" si="4"/>
        <v>34.099999999999994</v>
      </c>
    </row>
    <row r="315" spans="1:7" ht="13.5" hidden="1" customHeight="1">
      <c r="A315" s="62">
        <v>44097</v>
      </c>
      <c r="B315" s="60">
        <v>20319</v>
      </c>
      <c r="C315" s="526" t="s">
        <v>15</v>
      </c>
      <c r="D315" t="s">
        <v>17</v>
      </c>
      <c r="E315" s="99"/>
      <c r="F315" s="99">
        <v>34.1</v>
      </c>
      <c r="G315" s="51">
        <f t="shared" si="4"/>
        <v>0</v>
      </c>
    </row>
    <row r="316" spans="1:7" ht="13.5" hidden="1" customHeight="1">
      <c r="A316" s="44">
        <v>43890</v>
      </c>
      <c r="B316" s="525" t="s">
        <v>14</v>
      </c>
      <c r="C316" s="525" t="s">
        <v>20</v>
      </c>
      <c r="D316" t="s">
        <v>16</v>
      </c>
      <c r="E316" s="99">
        <v>79.5</v>
      </c>
      <c r="F316" s="99"/>
      <c r="G316" s="51">
        <f t="shared" si="4"/>
        <v>79.5</v>
      </c>
    </row>
    <row r="317" spans="1:7" ht="13.5" hidden="1" customHeight="1">
      <c r="A317" s="62"/>
      <c r="B317" s="60"/>
      <c r="C317" s="60"/>
      <c r="D317" t="s">
        <v>17</v>
      </c>
      <c r="E317" s="99">
        <v>36.6</v>
      </c>
      <c r="F317" s="99"/>
      <c r="G317" s="51">
        <f t="shared" si="4"/>
        <v>116.1</v>
      </c>
    </row>
    <row r="318" spans="1:7" ht="13.5" hidden="1" customHeight="1">
      <c r="A318" s="62"/>
      <c r="B318" s="60"/>
      <c r="C318" s="60"/>
      <c r="D318" t="s">
        <v>18</v>
      </c>
      <c r="E318" s="99">
        <v>58</v>
      </c>
      <c r="F318" s="99"/>
      <c r="G318" s="51">
        <f t="shared" si="4"/>
        <v>174.1</v>
      </c>
    </row>
    <row r="319" spans="1:7" ht="13.5" hidden="1" customHeight="1">
      <c r="A319" s="62"/>
      <c r="B319" s="60"/>
      <c r="C319" s="60"/>
      <c r="D319" t="s">
        <v>40</v>
      </c>
      <c r="E319" s="99">
        <v>5</v>
      </c>
      <c r="F319" s="99"/>
      <c r="G319" s="51">
        <f t="shared" si="4"/>
        <v>179.1</v>
      </c>
    </row>
    <row r="320" spans="1:7" ht="13.5" hidden="1" customHeight="1">
      <c r="A320" s="62">
        <v>44088</v>
      </c>
      <c r="B320" s="60">
        <v>20293</v>
      </c>
      <c r="C320" s="526" t="s">
        <v>20</v>
      </c>
      <c r="D320" t="s">
        <v>16</v>
      </c>
      <c r="E320" s="99"/>
      <c r="F320" s="99">
        <v>79.5</v>
      </c>
      <c r="G320" s="51">
        <f t="shared" si="4"/>
        <v>99.6</v>
      </c>
    </row>
    <row r="321" spans="1:7" ht="13.5" hidden="1" customHeight="1">
      <c r="A321" s="62">
        <v>44088</v>
      </c>
      <c r="B321" s="60">
        <v>20293</v>
      </c>
      <c r="C321" s="526" t="s">
        <v>20</v>
      </c>
      <c r="D321" t="s">
        <v>17</v>
      </c>
      <c r="E321" s="99"/>
      <c r="F321" s="99">
        <v>36.6</v>
      </c>
      <c r="G321" s="51">
        <f t="shared" si="4"/>
        <v>62.999999999999993</v>
      </c>
    </row>
    <row r="322" spans="1:7" ht="13.5" hidden="1" customHeight="1">
      <c r="A322" s="62">
        <v>44062</v>
      </c>
      <c r="B322" s="60">
        <v>20202</v>
      </c>
      <c r="C322" s="526" t="s">
        <v>20</v>
      </c>
      <c r="D322" t="s">
        <v>18</v>
      </c>
      <c r="E322" s="99"/>
      <c r="F322" s="99">
        <v>58</v>
      </c>
      <c r="G322" s="51">
        <f t="shared" si="4"/>
        <v>4.9999999999999929</v>
      </c>
    </row>
    <row r="323" spans="1:7" ht="13.5" hidden="1" customHeight="1">
      <c r="A323" s="62">
        <v>44062</v>
      </c>
      <c r="B323" s="60">
        <v>20202</v>
      </c>
      <c r="C323" s="526" t="s">
        <v>20</v>
      </c>
      <c r="D323" t="s">
        <v>40</v>
      </c>
      <c r="E323" s="99"/>
      <c r="F323" s="99">
        <v>5</v>
      </c>
      <c r="G323" s="51">
        <f t="shared" si="4"/>
        <v>-7.1054273576010019E-15</v>
      </c>
    </row>
    <row r="324" spans="1:7" ht="13.5" hidden="1" customHeight="1">
      <c r="A324" s="44">
        <v>43921</v>
      </c>
      <c r="B324" s="525" t="s">
        <v>14</v>
      </c>
      <c r="C324" s="525" t="s">
        <v>23</v>
      </c>
      <c r="D324" t="s">
        <v>16</v>
      </c>
      <c r="E324" s="99">
        <v>61.9</v>
      </c>
      <c r="F324" s="99"/>
      <c r="G324" s="51">
        <f t="shared" si="4"/>
        <v>61.899999999999991</v>
      </c>
    </row>
    <row r="325" spans="1:7" ht="13.5" hidden="1" customHeight="1">
      <c r="A325" s="62"/>
      <c r="B325" s="60"/>
      <c r="C325" s="60"/>
      <c r="D325" t="s">
        <v>17</v>
      </c>
      <c r="E325" s="99">
        <v>37.1</v>
      </c>
      <c r="F325" s="99"/>
      <c r="G325" s="51">
        <f t="shared" si="4"/>
        <v>99</v>
      </c>
    </row>
    <row r="326" spans="1:7" ht="13.5" hidden="1" customHeight="1">
      <c r="A326" s="62"/>
      <c r="B326" s="60"/>
      <c r="C326" s="60"/>
      <c r="D326" t="s">
        <v>18</v>
      </c>
      <c r="E326" s="99">
        <v>60</v>
      </c>
      <c r="F326" s="99"/>
      <c r="G326" s="51">
        <f t="shared" ref="G326:G389" si="5">+G325+E326-F326</f>
        <v>159</v>
      </c>
    </row>
    <row r="327" spans="1:7" ht="13.5" hidden="1" customHeight="1">
      <c r="A327" s="62"/>
      <c r="B327" s="60"/>
      <c r="C327" s="60"/>
      <c r="D327" t="s">
        <v>40</v>
      </c>
      <c r="E327" s="99">
        <v>5</v>
      </c>
      <c r="F327" s="99"/>
      <c r="G327" s="51">
        <f t="shared" si="5"/>
        <v>164</v>
      </c>
    </row>
    <row r="328" spans="1:7" ht="13.5" hidden="1" customHeight="1">
      <c r="A328" s="62">
        <v>44082</v>
      </c>
      <c r="B328" s="60">
        <v>20274</v>
      </c>
      <c r="C328" s="526" t="s">
        <v>23</v>
      </c>
      <c r="D328" t="s">
        <v>16</v>
      </c>
      <c r="E328" s="99"/>
      <c r="F328" s="99">
        <v>61.9</v>
      </c>
      <c r="G328" s="51">
        <f t="shared" si="5"/>
        <v>102.1</v>
      </c>
    </row>
    <row r="329" spans="1:7" ht="13.5" hidden="1" customHeight="1">
      <c r="A329" s="62">
        <v>44082</v>
      </c>
      <c r="B329" s="60">
        <v>20274</v>
      </c>
      <c r="C329" s="526" t="s">
        <v>23</v>
      </c>
      <c r="D329" t="s">
        <v>17</v>
      </c>
      <c r="E329" s="99"/>
      <c r="F329" s="99">
        <v>37.1</v>
      </c>
      <c r="G329" s="51">
        <f t="shared" si="5"/>
        <v>65</v>
      </c>
    </row>
    <row r="330" spans="1:7" ht="13.5" hidden="1" customHeight="1">
      <c r="A330" s="62">
        <v>44062</v>
      </c>
      <c r="B330" s="60">
        <v>20202</v>
      </c>
      <c r="C330" s="526" t="s">
        <v>23</v>
      </c>
      <c r="D330" t="s">
        <v>48</v>
      </c>
      <c r="E330" s="99"/>
      <c r="F330" s="99">
        <v>60</v>
      </c>
      <c r="G330" s="51">
        <f t="shared" si="5"/>
        <v>5</v>
      </c>
    </row>
    <row r="331" spans="1:7" ht="13.5" hidden="1" customHeight="1">
      <c r="A331" s="62">
        <v>44062</v>
      </c>
      <c r="B331" s="60">
        <v>20202</v>
      </c>
      <c r="C331" s="526" t="s">
        <v>23</v>
      </c>
      <c r="D331" t="s">
        <v>40</v>
      </c>
      <c r="E331" s="99"/>
      <c r="F331" s="99">
        <v>5</v>
      </c>
      <c r="G331" s="51">
        <f t="shared" si="5"/>
        <v>0</v>
      </c>
    </row>
    <row r="332" spans="1:7" ht="13.5" hidden="1" customHeight="1">
      <c r="A332" s="44">
        <v>43951</v>
      </c>
      <c r="B332" s="525" t="s">
        <v>14</v>
      </c>
      <c r="C332" s="525" t="s">
        <v>24</v>
      </c>
      <c r="D332" t="s">
        <v>16</v>
      </c>
      <c r="E332" s="99">
        <v>13.1</v>
      </c>
      <c r="F332" s="99"/>
      <c r="G332" s="51">
        <f t="shared" si="5"/>
        <v>13.1</v>
      </c>
    </row>
    <row r="333" spans="1:7" ht="13.5" hidden="1" customHeight="1">
      <c r="A333" s="62"/>
      <c r="B333" s="60"/>
      <c r="C333" s="60"/>
      <c r="D333" t="s">
        <v>17</v>
      </c>
      <c r="E333" s="99">
        <v>4.5999999999999996</v>
      </c>
      <c r="F333" s="99"/>
      <c r="G333" s="51">
        <f t="shared" si="5"/>
        <v>17.7</v>
      </c>
    </row>
    <row r="334" spans="1:7" ht="13.5" hidden="1" customHeight="1">
      <c r="A334" s="62"/>
      <c r="B334" s="60"/>
      <c r="C334" s="60"/>
      <c r="D334" t="s">
        <v>18</v>
      </c>
      <c r="E334" s="99">
        <v>60</v>
      </c>
      <c r="F334" s="99"/>
      <c r="G334" s="51">
        <f t="shared" si="5"/>
        <v>77.7</v>
      </c>
    </row>
    <row r="335" spans="1:7" ht="13.5" hidden="1" customHeight="1">
      <c r="A335" s="62"/>
      <c r="B335" s="60"/>
      <c r="C335" s="60"/>
      <c r="D335" t="s">
        <v>40</v>
      </c>
      <c r="E335" s="99">
        <v>5</v>
      </c>
      <c r="F335" s="99"/>
      <c r="G335" s="51">
        <f t="shared" si="5"/>
        <v>82.7</v>
      </c>
    </row>
    <row r="336" spans="1:7" ht="13.5" hidden="1" customHeight="1">
      <c r="A336" s="62">
        <v>44078</v>
      </c>
      <c r="B336" s="60">
        <v>20258</v>
      </c>
      <c r="C336" s="526" t="s">
        <v>24</v>
      </c>
      <c r="D336" t="s">
        <v>16</v>
      </c>
      <c r="E336" s="99"/>
      <c r="F336" s="99">
        <v>13.1</v>
      </c>
      <c r="G336" s="51">
        <f t="shared" si="5"/>
        <v>69.600000000000009</v>
      </c>
    </row>
    <row r="337" spans="1:7" ht="13.5" hidden="1" customHeight="1">
      <c r="A337" s="62">
        <v>44078</v>
      </c>
      <c r="B337" s="60">
        <v>20258</v>
      </c>
      <c r="C337" s="526" t="s">
        <v>24</v>
      </c>
      <c r="D337" t="s">
        <v>17</v>
      </c>
      <c r="E337" s="99"/>
      <c r="F337" s="99">
        <v>4.5999999999999996</v>
      </c>
      <c r="G337" s="51">
        <f t="shared" si="5"/>
        <v>65.000000000000014</v>
      </c>
    </row>
    <row r="338" spans="1:7" ht="13.5" hidden="1" customHeight="1">
      <c r="A338" s="62">
        <v>44062</v>
      </c>
      <c r="B338" s="60">
        <v>20202</v>
      </c>
      <c r="C338" s="526" t="s">
        <v>24</v>
      </c>
      <c r="D338" t="s">
        <v>18</v>
      </c>
      <c r="E338" s="99"/>
      <c r="F338" s="99">
        <v>60</v>
      </c>
      <c r="G338" s="51">
        <f t="shared" si="5"/>
        <v>5.0000000000000142</v>
      </c>
    </row>
    <row r="339" spans="1:7" ht="13.5" hidden="1" customHeight="1">
      <c r="A339" s="62">
        <v>44062</v>
      </c>
      <c r="B339" s="60">
        <v>20202</v>
      </c>
      <c r="C339" s="526" t="s">
        <v>24</v>
      </c>
      <c r="D339" t="s">
        <v>40</v>
      </c>
      <c r="E339" s="99"/>
      <c r="F339" s="99">
        <v>5</v>
      </c>
      <c r="G339" s="51">
        <f t="shared" si="5"/>
        <v>1.4210854715202004E-14</v>
      </c>
    </row>
    <row r="340" spans="1:7" ht="13.5" hidden="1" customHeight="1">
      <c r="A340" s="44">
        <v>43981</v>
      </c>
      <c r="B340" s="525" t="s">
        <v>14</v>
      </c>
      <c r="C340" s="525" t="s">
        <v>25</v>
      </c>
      <c r="D340" t="s">
        <v>16</v>
      </c>
      <c r="E340" s="100">
        <v>12.1</v>
      </c>
      <c r="F340" s="99"/>
      <c r="G340" s="51">
        <f t="shared" si="5"/>
        <v>12.100000000000014</v>
      </c>
    </row>
    <row r="341" spans="1:7" ht="13.5" hidden="1" customHeight="1">
      <c r="A341" s="7"/>
      <c r="B341" s="526"/>
      <c r="C341" s="526"/>
      <c r="D341" t="s">
        <v>17</v>
      </c>
      <c r="E341" s="100">
        <v>2.5</v>
      </c>
      <c r="F341" s="99"/>
      <c r="G341" s="51">
        <f t="shared" si="5"/>
        <v>14.600000000000014</v>
      </c>
    </row>
    <row r="342" spans="1:7" ht="13.5" hidden="1" customHeight="1">
      <c r="A342" s="7"/>
      <c r="B342" s="526"/>
      <c r="C342" s="526"/>
      <c r="D342" t="s">
        <v>18</v>
      </c>
      <c r="E342" s="100">
        <v>60</v>
      </c>
      <c r="F342" s="99"/>
      <c r="G342" s="51">
        <f t="shared" si="5"/>
        <v>74.600000000000009</v>
      </c>
    </row>
    <row r="343" spans="1:7" ht="13.5" hidden="1" customHeight="1">
      <c r="A343" s="7"/>
      <c r="B343" s="526"/>
      <c r="C343" s="526"/>
      <c r="D343" t="s">
        <v>40</v>
      </c>
      <c r="E343" s="100">
        <v>5</v>
      </c>
      <c r="F343" s="99"/>
      <c r="G343" s="51">
        <f t="shared" si="5"/>
        <v>79.600000000000009</v>
      </c>
    </row>
    <row r="344" spans="1:7" ht="13.5" hidden="1" customHeight="1">
      <c r="A344" s="7">
        <v>44078</v>
      </c>
      <c r="B344" s="526">
        <v>20258</v>
      </c>
      <c r="C344" s="526" t="s">
        <v>25</v>
      </c>
      <c r="D344" t="s">
        <v>16</v>
      </c>
      <c r="E344" s="100"/>
      <c r="F344" s="99">
        <v>12.1</v>
      </c>
      <c r="G344" s="51">
        <f t="shared" si="5"/>
        <v>67.500000000000014</v>
      </c>
    </row>
    <row r="345" spans="1:7" ht="13.5" hidden="1" customHeight="1">
      <c r="A345" s="7">
        <v>44078</v>
      </c>
      <c r="B345" s="526">
        <v>20258</v>
      </c>
      <c r="C345" s="526" t="s">
        <v>25</v>
      </c>
      <c r="D345" t="s">
        <v>17</v>
      </c>
      <c r="E345" s="100"/>
      <c r="F345" s="99">
        <v>2.5</v>
      </c>
      <c r="G345" s="51">
        <f t="shared" si="5"/>
        <v>65.000000000000014</v>
      </c>
    </row>
    <row r="346" spans="1:7" ht="13.5" hidden="1" customHeight="1">
      <c r="A346" s="62">
        <v>44062</v>
      </c>
      <c r="B346" s="60">
        <v>20202</v>
      </c>
      <c r="C346" s="526" t="s">
        <v>25</v>
      </c>
      <c r="D346" t="s">
        <v>18</v>
      </c>
      <c r="E346" s="100"/>
      <c r="F346" s="99">
        <v>60</v>
      </c>
      <c r="G346" s="51">
        <f t="shared" si="5"/>
        <v>5.0000000000000142</v>
      </c>
    </row>
    <row r="347" spans="1:7" ht="13.5" hidden="1" customHeight="1">
      <c r="A347" s="62">
        <v>44062</v>
      </c>
      <c r="B347" s="60">
        <v>20202</v>
      </c>
      <c r="C347" s="526" t="s">
        <v>25</v>
      </c>
      <c r="D347" t="s">
        <v>40</v>
      </c>
      <c r="E347" s="100"/>
      <c r="F347" s="99">
        <v>5</v>
      </c>
      <c r="G347" s="51">
        <f t="shared" si="5"/>
        <v>1.4210854715202004E-14</v>
      </c>
    </row>
    <row r="348" spans="1:7" ht="13.5" hidden="1" customHeight="1">
      <c r="A348" s="44">
        <v>44012</v>
      </c>
      <c r="B348" s="525" t="s">
        <v>14</v>
      </c>
      <c r="C348" s="525" t="s">
        <v>26</v>
      </c>
      <c r="D348" t="s">
        <v>16</v>
      </c>
      <c r="E348" s="100">
        <v>10.7</v>
      </c>
      <c r="F348" s="99"/>
      <c r="G348" s="51">
        <f t="shared" si="5"/>
        <v>10.700000000000014</v>
      </c>
    </row>
    <row r="349" spans="1:7" ht="13.5" hidden="1" customHeight="1">
      <c r="A349" s="7"/>
      <c r="B349" s="526"/>
      <c r="C349" s="526"/>
      <c r="D349" t="s">
        <v>17</v>
      </c>
      <c r="E349" s="100">
        <v>1.2</v>
      </c>
      <c r="F349" s="99"/>
      <c r="G349" s="51">
        <f t="shared" si="5"/>
        <v>11.900000000000013</v>
      </c>
    </row>
    <row r="350" spans="1:7" ht="13.5" hidden="1" customHeight="1">
      <c r="A350" s="7"/>
      <c r="B350" s="526"/>
      <c r="C350" s="526"/>
      <c r="D350" t="s">
        <v>18</v>
      </c>
      <c r="E350" s="100">
        <v>60</v>
      </c>
      <c r="F350" s="99"/>
      <c r="G350" s="51">
        <f t="shared" si="5"/>
        <v>71.900000000000006</v>
      </c>
    </row>
    <row r="351" spans="1:7" ht="13.5" hidden="1" customHeight="1">
      <c r="A351" s="7"/>
      <c r="B351" s="526"/>
      <c r="C351" s="526"/>
      <c r="D351" t="s">
        <v>40</v>
      </c>
      <c r="E351" s="100">
        <v>5</v>
      </c>
      <c r="F351" s="99"/>
      <c r="G351" s="51">
        <f t="shared" si="5"/>
        <v>76.900000000000006</v>
      </c>
    </row>
    <row r="352" spans="1:7" ht="13.5" hidden="1" customHeight="1">
      <c r="A352" s="7">
        <v>44078</v>
      </c>
      <c r="B352" s="526">
        <v>20258</v>
      </c>
      <c r="C352" s="526" t="s">
        <v>26</v>
      </c>
      <c r="D352" t="s">
        <v>16</v>
      </c>
      <c r="E352" s="100"/>
      <c r="F352" s="99">
        <v>10.7</v>
      </c>
      <c r="G352" s="51">
        <f t="shared" si="5"/>
        <v>66.2</v>
      </c>
    </row>
    <row r="353" spans="1:7" ht="13.5" hidden="1" customHeight="1">
      <c r="A353" s="7">
        <v>44078</v>
      </c>
      <c r="B353" s="526">
        <v>20258</v>
      </c>
      <c r="C353" s="526" t="s">
        <v>26</v>
      </c>
      <c r="D353" t="s">
        <v>17</v>
      </c>
      <c r="E353" s="100"/>
      <c r="F353" s="99">
        <v>1.2</v>
      </c>
      <c r="G353" s="51">
        <f t="shared" si="5"/>
        <v>65</v>
      </c>
    </row>
    <row r="354" spans="1:7" ht="13.5" hidden="1" customHeight="1">
      <c r="A354" s="62">
        <v>44062</v>
      </c>
      <c r="B354" s="60">
        <v>20202</v>
      </c>
      <c r="C354" s="526" t="s">
        <v>26</v>
      </c>
      <c r="D354" t="s">
        <v>18</v>
      </c>
      <c r="E354" s="100"/>
      <c r="F354" s="99">
        <v>60</v>
      </c>
      <c r="G354" s="51">
        <f t="shared" si="5"/>
        <v>5</v>
      </c>
    </row>
    <row r="355" spans="1:7" ht="13.5" hidden="1" customHeight="1">
      <c r="A355" s="62">
        <v>44062</v>
      </c>
      <c r="B355" s="60">
        <v>20202</v>
      </c>
      <c r="C355" s="526" t="s">
        <v>26</v>
      </c>
      <c r="D355" t="s">
        <v>40</v>
      </c>
      <c r="E355" s="100"/>
      <c r="F355" s="99">
        <v>5</v>
      </c>
      <c r="G355" s="51">
        <f t="shared" si="5"/>
        <v>0</v>
      </c>
    </row>
    <row r="356" spans="1:7" ht="13.5" hidden="1" customHeight="1">
      <c r="A356" s="44">
        <v>44043</v>
      </c>
      <c r="B356" s="525" t="s">
        <v>14</v>
      </c>
      <c r="C356" s="525" t="s">
        <v>27</v>
      </c>
      <c r="D356" t="s">
        <v>16</v>
      </c>
      <c r="E356" s="100">
        <v>59.3</v>
      </c>
      <c r="F356" s="99"/>
      <c r="G356" s="51">
        <f t="shared" si="5"/>
        <v>59.3</v>
      </c>
    </row>
    <row r="357" spans="1:7" ht="13.5" hidden="1" customHeight="1">
      <c r="A357" s="7"/>
      <c r="B357" s="526"/>
      <c r="C357" s="526"/>
      <c r="D357" t="s">
        <v>17</v>
      </c>
      <c r="E357" s="100">
        <v>47.3</v>
      </c>
      <c r="F357" s="99"/>
      <c r="G357" s="51">
        <f t="shared" si="5"/>
        <v>106.6</v>
      </c>
    </row>
    <row r="358" spans="1:7" ht="13.5" hidden="1" customHeight="1">
      <c r="A358" s="7"/>
      <c r="B358" s="526"/>
      <c r="C358" s="526"/>
      <c r="D358" t="s">
        <v>18</v>
      </c>
      <c r="E358" s="100">
        <v>60</v>
      </c>
      <c r="F358" s="99"/>
      <c r="G358" s="51">
        <f t="shared" si="5"/>
        <v>166.6</v>
      </c>
    </row>
    <row r="359" spans="1:7" ht="13.5" hidden="1" customHeight="1">
      <c r="A359" s="7"/>
      <c r="B359" s="526"/>
      <c r="C359" s="526"/>
      <c r="D359" t="s">
        <v>40</v>
      </c>
      <c r="E359" s="100">
        <v>5</v>
      </c>
      <c r="F359" s="99"/>
      <c r="G359" s="51">
        <f t="shared" si="5"/>
        <v>171.6</v>
      </c>
    </row>
    <row r="360" spans="1:7" ht="13.5" hidden="1" customHeight="1">
      <c r="A360" s="7">
        <v>44043</v>
      </c>
      <c r="B360" s="526">
        <v>20126</v>
      </c>
      <c r="C360" s="526" t="s">
        <v>27</v>
      </c>
      <c r="D360" t="s">
        <v>18</v>
      </c>
      <c r="E360" s="99"/>
      <c r="F360" s="100">
        <v>60</v>
      </c>
      <c r="G360" s="51">
        <f t="shared" si="5"/>
        <v>111.6</v>
      </c>
    </row>
    <row r="361" spans="1:7" ht="13.5" hidden="1" customHeight="1">
      <c r="A361" s="7">
        <v>44043</v>
      </c>
      <c r="B361" s="526">
        <v>20126</v>
      </c>
      <c r="C361" s="526" t="s">
        <v>27</v>
      </c>
      <c r="D361" t="s">
        <v>40</v>
      </c>
      <c r="E361" s="99"/>
      <c r="F361" s="100">
        <v>5</v>
      </c>
      <c r="G361" s="51">
        <f t="shared" si="5"/>
        <v>106.6</v>
      </c>
    </row>
    <row r="362" spans="1:7" ht="13.5" hidden="1" customHeight="1">
      <c r="A362" s="7">
        <v>44118</v>
      </c>
      <c r="B362" s="526">
        <v>20478</v>
      </c>
      <c r="C362" s="526" t="s">
        <v>27</v>
      </c>
      <c r="D362" t="s">
        <v>16</v>
      </c>
      <c r="E362" s="99"/>
      <c r="F362" s="100">
        <v>59.3</v>
      </c>
      <c r="G362" s="51">
        <f t="shared" si="5"/>
        <v>47.3</v>
      </c>
    </row>
    <row r="363" spans="1:7" ht="13.5" hidden="1" customHeight="1">
      <c r="A363" s="7">
        <v>44118</v>
      </c>
      <c r="B363" s="526">
        <v>20478</v>
      </c>
      <c r="C363" s="526" t="s">
        <v>27</v>
      </c>
      <c r="D363" t="s">
        <v>17</v>
      </c>
      <c r="E363" s="99"/>
      <c r="F363" s="100">
        <v>47.3</v>
      </c>
      <c r="G363" s="51">
        <f t="shared" si="5"/>
        <v>0</v>
      </c>
    </row>
    <row r="364" spans="1:7" ht="13.5" hidden="1" customHeight="1">
      <c r="A364" s="44">
        <v>44074</v>
      </c>
      <c r="B364" s="525" t="s">
        <v>14</v>
      </c>
      <c r="C364" s="525" t="s">
        <v>28</v>
      </c>
      <c r="D364" t="s">
        <v>16</v>
      </c>
      <c r="E364" s="99">
        <v>77.7</v>
      </c>
      <c r="F364" s="99"/>
      <c r="G364" s="51">
        <f t="shared" si="5"/>
        <v>77.7</v>
      </c>
    </row>
    <row r="365" spans="1:7" hidden="1">
      <c r="A365" s="62"/>
      <c r="B365" s="60"/>
      <c r="C365" s="526"/>
      <c r="D365" t="s">
        <v>17</v>
      </c>
      <c r="E365" s="99">
        <v>33.700000000000003</v>
      </c>
      <c r="F365" s="99"/>
      <c r="G365" s="51">
        <f t="shared" si="5"/>
        <v>111.4</v>
      </c>
    </row>
    <row r="366" spans="1:7" hidden="1">
      <c r="A366" s="62"/>
      <c r="B366" s="60"/>
      <c r="C366" s="526"/>
      <c r="D366" t="s">
        <v>18</v>
      </c>
      <c r="E366" s="99">
        <v>60</v>
      </c>
      <c r="F366" s="99"/>
      <c r="G366" s="51">
        <f t="shared" si="5"/>
        <v>171.4</v>
      </c>
    </row>
    <row r="367" spans="1:7" hidden="1">
      <c r="A367" s="62"/>
      <c r="B367" s="60"/>
      <c r="C367" s="526"/>
      <c r="D367" t="s">
        <v>40</v>
      </c>
      <c r="E367" s="99">
        <v>5</v>
      </c>
      <c r="F367" s="99"/>
      <c r="G367" s="51">
        <f t="shared" si="5"/>
        <v>176.4</v>
      </c>
    </row>
    <row r="368" spans="1:7" hidden="1">
      <c r="A368" s="62"/>
      <c r="B368" s="60"/>
      <c r="C368" s="526"/>
      <c r="D368" t="s">
        <v>45</v>
      </c>
      <c r="E368" s="99">
        <v>15</v>
      </c>
      <c r="F368" s="99"/>
      <c r="G368" s="51">
        <f t="shared" si="5"/>
        <v>191.4</v>
      </c>
    </row>
    <row r="369" spans="1:11" hidden="1">
      <c r="A369" s="62">
        <v>44069</v>
      </c>
      <c r="B369" s="60">
        <v>20238</v>
      </c>
      <c r="C369" s="526" t="s">
        <v>28</v>
      </c>
      <c r="D369" t="s">
        <v>18</v>
      </c>
      <c r="E369" s="99"/>
      <c r="F369" s="99">
        <v>60</v>
      </c>
      <c r="G369" s="51">
        <f t="shared" si="5"/>
        <v>131.4</v>
      </c>
      <c r="H369" s="59"/>
      <c r="I369" s="59"/>
      <c r="J369" s="59"/>
      <c r="K369" s="59"/>
    </row>
    <row r="370" spans="1:11" hidden="1">
      <c r="A370" s="62">
        <v>44069</v>
      </c>
      <c r="B370" s="60">
        <v>20238</v>
      </c>
      <c r="C370" s="526" t="s">
        <v>28</v>
      </c>
      <c r="D370" t="s">
        <v>40</v>
      </c>
      <c r="E370" s="99"/>
      <c r="F370" s="99">
        <v>5</v>
      </c>
      <c r="G370" s="51">
        <f t="shared" si="5"/>
        <v>126.4</v>
      </c>
      <c r="H370" s="59"/>
      <c r="I370" s="59"/>
      <c r="J370" s="59"/>
      <c r="K370" s="59"/>
    </row>
    <row r="371" spans="1:11" hidden="1">
      <c r="A371" s="62">
        <v>44180</v>
      </c>
      <c r="B371" s="60">
        <v>21078</v>
      </c>
      <c r="C371" s="526" t="s">
        <v>28</v>
      </c>
      <c r="D371" t="s">
        <v>16</v>
      </c>
      <c r="E371" s="99"/>
      <c r="F371" s="99">
        <v>77.7</v>
      </c>
      <c r="G371" s="51">
        <f t="shared" si="5"/>
        <v>48.7</v>
      </c>
      <c r="H371" s="59"/>
      <c r="I371" s="59"/>
      <c r="J371" s="59"/>
      <c r="K371" s="59"/>
    </row>
    <row r="372" spans="1:11" hidden="1">
      <c r="A372" s="62">
        <v>44180</v>
      </c>
      <c r="B372" s="60">
        <v>21078</v>
      </c>
      <c r="C372" s="526" t="s">
        <v>28</v>
      </c>
      <c r="D372" t="s">
        <v>17</v>
      </c>
      <c r="E372" s="99"/>
      <c r="F372" s="99">
        <v>33.700000000000003</v>
      </c>
      <c r="G372" s="51">
        <f t="shared" si="5"/>
        <v>15</v>
      </c>
      <c r="H372" s="59"/>
      <c r="I372" s="59"/>
      <c r="J372" s="59"/>
      <c r="K372" s="59"/>
    </row>
    <row r="373" spans="1:11" hidden="1">
      <c r="A373" s="62">
        <v>44196</v>
      </c>
      <c r="B373" s="60">
        <v>21298</v>
      </c>
      <c r="C373" s="526" t="s">
        <v>28</v>
      </c>
      <c r="D373" t="s">
        <v>45</v>
      </c>
      <c r="E373" s="99"/>
      <c r="F373" s="99">
        <v>15</v>
      </c>
      <c r="G373" s="51">
        <f t="shared" si="5"/>
        <v>0</v>
      </c>
      <c r="H373" s="59"/>
      <c r="I373" s="59"/>
      <c r="J373" s="59"/>
      <c r="K373" s="59"/>
    </row>
    <row r="374" spans="1:11" hidden="1">
      <c r="A374" s="44">
        <v>44104</v>
      </c>
      <c r="B374" s="525" t="s">
        <v>14</v>
      </c>
      <c r="C374" s="525" t="s">
        <v>53</v>
      </c>
      <c r="D374" t="s">
        <v>16</v>
      </c>
      <c r="E374" s="99">
        <v>79.7</v>
      </c>
      <c r="F374" s="99"/>
      <c r="G374" s="51">
        <f t="shared" si="5"/>
        <v>79.7</v>
      </c>
      <c r="H374" s="59"/>
      <c r="I374" s="59"/>
      <c r="J374" s="59"/>
      <c r="K374" s="59"/>
    </row>
    <row r="375" spans="1:11" hidden="1">
      <c r="A375" s="62"/>
      <c r="B375" s="60"/>
      <c r="C375" s="60"/>
      <c r="D375" t="s">
        <v>17</v>
      </c>
      <c r="E375" s="99">
        <v>38.9</v>
      </c>
      <c r="F375" s="99"/>
      <c r="G375" s="51">
        <f t="shared" si="5"/>
        <v>118.6</v>
      </c>
      <c r="H375" s="59"/>
      <c r="I375" s="59"/>
      <c r="J375" s="59"/>
      <c r="K375" s="59"/>
    </row>
    <row r="376" spans="1:11" hidden="1">
      <c r="A376" s="62"/>
      <c r="B376" s="60"/>
      <c r="C376" s="60"/>
      <c r="D376" t="s">
        <v>18</v>
      </c>
      <c r="E376" s="99">
        <v>60</v>
      </c>
      <c r="F376" s="99"/>
      <c r="G376" s="51">
        <f t="shared" si="5"/>
        <v>178.6</v>
      </c>
      <c r="H376" s="59"/>
      <c r="I376" s="59"/>
      <c r="J376" s="59"/>
      <c r="K376" s="59"/>
    </row>
    <row r="377" spans="1:11" hidden="1">
      <c r="A377" s="62"/>
      <c r="B377" s="60"/>
      <c r="C377" s="60"/>
      <c r="D377" t="s">
        <v>40</v>
      </c>
      <c r="E377" s="99">
        <v>5</v>
      </c>
      <c r="F377" s="99"/>
      <c r="G377" s="51">
        <f t="shared" si="5"/>
        <v>183.6</v>
      </c>
      <c r="H377" s="59"/>
      <c r="I377" s="59"/>
      <c r="J377" s="59"/>
      <c r="K377" s="59"/>
    </row>
    <row r="378" spans="1:11" hidden="1">
      <c r="A378" s="62"/>
      <c r="B378" s="60"/>
      <c r="C378" s="60"/>
      <c r="D378" t="s">
        <v>45</v>
      </c>
      <c r="E378" s="99">
        <v>8.5</v>
      </c>
      <c r="F378" s="99"/>
      <c r="G378" s="51">
        <f t="shared" si="5"/>
        <v>192.1</v>
      </c>
      <c r="H378" s="59"/>
      <c r="I378" s="59"/>
      <c r="J378" s="59"/>
      <c r="K378" s="59"/>
    </row>
    <row r="379" spans="1:11" hidden="1">
      <c r="A379" s="62">
        <v>44069</v>
      </c>
      <c r="B379" s="60">
        <v>20238</v>
      </c>
      <c r="C379" s="60" t="s">
        <v>29</v>
      </c>
      <c r="D379" t="s">
        <v>18</v>
      </c>
      <c r="E379" s="99"/>
      <c r="F379" s="99">
        <v>15</v>
      </c>
      <c r="G379" s="51">
        <f t="shared" si="5"/>
        <v>177.1</v>
      </c>
      <c r="H379" s="59"/>
      <c r="I379" s="59"/>
      <c r="J379" s="59"/>
      <c r="K379" s="59"/>
    </row>
    <row r="380" spans="1:11" hidden="1">
      <c r="A380" s="62">
        <v>44102</v>
      </c>
      <c r="B380" s="526">
        <v>20330</v>
      </c>
      <c r="C380" s="526" t="s">
        <v>53</v>
      </c>
      <c r="D380" t="s">
        <v>18</v>
      </c>
      <c r="E380" s="99"/>
      <c r="F380" s="99">
        <v>45</v>
      </c>
      <c r="G380" s="51">
        <f t="shared" si="5"/>
        <v>132.1</v>
      </c>
      <c r="H380" s="59"/>
      <c r="I380" s="59"/>
      <c r="J380" s="59"/>
      <c r="K380" s="59"/>
    </row>
    <row r="381" spans="1:11" hidden="1">
      <c r="A381" s="62">
        <v>44102</v>
      </c>
      <c r="B381" s="526">
        <v>20330</v>
      </c>
      <c r="C381" s="526" t="s">
        <v>53</v>
      </c>
      <c r="D381" t="s">
        <v>40</v>
      </c>
      <c r="E381" s="99"/>
      <c r="F381" s="99">
        <v>5</v>
      </c>
      <c r="G381" s="51">
        <f t="shared" si="5"/>
        <v>127.1</v>
      </c>
      <c r="H381" s="59"/>
      <c r="I381" s="59"/>
      <c r="J381" s="59"/>
      <c r="K381" s="59"/>
    </row>
    <row r="382" spans="1:11" hidden="1">
      <c r="A382" s="62">
        <v>44180</v>
      </c>
      <c r="B382" s="526">
        <v>21078</v>
      </c>
      <c r="C382" s="526" t="s">
        <v>53</v>
      </c>
      <c r="D382" t="s">
        <v>16</v>
      </c>
      <c r="E382" s="99"/>
      <c r="F382" s="99">
        <v>79.7</v>
      </c>
      <c r="G382" s="51">
        <f t="shared" si="5"/>
        <v>47.399999999999991</v>
      </c>
      <c r="H382" s="59"/>
      <c r="I382" s="59"/>
      <c r="J382" s="59"/>
      <c r="K382" s="59"/>
    </row>
    <row r="383" spans="1:11" hidden="1">
      <c r="A383" s="62">
        <v>44180</v>
      </c>
      <c r="B383" s="526">
        <v>21078</v>
      </c>
      <c r="C383" s="526" t="s">
        <v>53</v>
      </c>
      <c r="D383" t="s">
        <v>17</v>
      </c>
      <c r="E383" s="99"/>
      <c r="F383" s="99">
        <v>38.9</v>
      </c>
      <c r="G383" s="51">
        <f t="shared" si="5"/>
        <v>8.4999999999999929</v>
      </c>
      <c r="H383" s="59"/>
      <c r="I383" s="59"/>
      <c r="J383" s="59"/>
      <c r="K383" s="59"/>
    </row>
    <row r="384" spans="1:11" hidden="1">
      <c r="A384" s="62">
        <v>44196</v>
      </c>
      <c r="B384" s="526">
        <v>21298</v>
      </c>
      <c r="C384" s="526" t="s">
        <v>53</v>
      </c>
      <c r="D384" t="s">
        <v>45</v>
      </c>
      <c r="E384" s="99"/>
      <c r="F384" s="99">
        <v>8.5</v>
      </c>
      <c r="G384" s="51">
        <f t="shared" si="5"/>
        <v>0</v>
      </c>
      <c r="H384" s="59"/>
      <c r="I384" s="59"/>
      <c r="J384" s="59"/>
      <c r="K384" s="59"/>
    </row>
    <row r="385" spans="1:11" hidden="1">
      <c r="A385" s="44">
        <v>44135</v>
      </c>
      <c r="B385" s="525" t="s">
        <v>14</v>
      </c>
      <c r="C385" s="525" t="s">
        <v>30</v>
      </c>
      <c r="D385" t="s">
        <v>16</v>
      </c>
      <c r="E385" s="99">
        <v>93.5</v>
      </c>
      <c r="F385" s="99"/>
      <c r="G385" s="51">
        <f t="shared" si="5"/>
        <v>93.5</v>
      </c>
      <c r="H385" s="59"/>
      <c r="I385" s="59"/>
      <c r="J385" s="59"/>
      <c r="K385" s="59"/>
    </row>
    <row r="386" spans="1:11" hidden="1">
      <c r="A386" s="62"/>
      <c r="B386" s="60"/>
      <c r="C386" s="60"/>
      <c r="D386" t="s">
        <v>17</v>
      </c>
      <c r="E386" s="99">
        <v>41.2</v>
      </c>
      <c r="F386" s="99"/>
      <c r="G386" s="51">
        <f t="shared" si="5"/>
        <v>134.69999999999999</v>
      </c>
      <c r="H386" s="59"/>
      <c r="I386" s="59"/>
      <c r="J386" s="59"/>
      <c r="K386" s="59"/>
    </row>
    <row r="387" spans="1:11" hidden="1">
      <c r="A387" s="62"/>
      <c r="B387" s="60"/>
      <c r="C387" s="60"/>
      <c r="D387" t="s">
        <v>18</v>
      </c>
      <c r="E387" s="99">
        <v>60</v>
      </c>
      <c r="F387" s="99"/>
      <c r="G387" s="51">
        <f t="shared" si="5"/>
        <v>194.7</v>
      </c>
      <c r="H387" s="59"/>
      <c r="I387" s="59"/>
      <c r="J387" s="59"/>
      <c r="K387" s="59"/>
    </row>
    <row r="388" spans="1:11" hidden="1">
      <c r="A388" s="62"/>
      <c r="B388" s="60"/>
      <c r="C388" s="60"/>
      <c r="D388" t="s">
        <v>40</v>
      </c>
      <c r="E388" s="99">
        <v>5</v>
      </c>
      <c r="F388" s="99"/>
      <c r="G388" s="51">
        <f t="shared" si="5"/>
        <v>199.7</v>
      </c>
      <c r="H388" s="59"/>
      <c r="I388" s="59"/>
      <c r="J388" s="59"/>
      <c r="K388" s="59"/>
    </row>
    <row r="389" spans="1:11" hidden="1">
      <c r="A389" s="62"/>
      <c r="B389" s="60"/>
      <c r="C389" s="60"/>
      <c r="D389" s="67" t="s">
        <v>46</v>
      </c>
      <c r="E389" s="99">
        <v>10</v>
      </c>
      <c r="F389" s="99"/>
      <c r="G389" s="51">
        <f t="shared" si="5"/>
        <v>209.7</v>
      </c>
      <c r="H389" s="59"/>
      <c r="I389" s="59"/>
      <c r="J389" s="59"/>
      <c r="K389" s="59"/>
    </row>
    <row r="390" spans="1:11" hidden="1">
      <c r="A390" s="62"/>
      <c r="B390" s="60"/>
      <c r="C390" s="60"/>
      <c r="D390" s="67" t="s">
        <v>47</v>
      </c>
      <c r="E390" s="99">
        <v>10</v>
      </c>
      <c r="F390" s="99"/>
      <c r="G390" s="51">
        <f t="shared" ref="G390:G457" si="6">+G389+E390-F390</f>
        <v>219.7</v>
      </c>
      <c r="H390" s="59"/>
      <c r="I390" s="59"/>
      <c r="J390" s="59"/>
      <c r="K390" s="59"/>
    </row>
    <row r="391" spans="1:11" hidden="1">
      <c r="A391" s="62">
        <v>44123</v>
      </c>
      <c r="B391" s="60">
        <v>20492</v>
      </c>
      <c r="C391" s="60" t="s">
        <v>30</v>
      </c>
      <c r="D391" t="s">
        <v>18</v>
      </c>
      <c r="E391" s="99"/>
      <c r="F391" s="99">
        <v>60</v>
      </c>
      <c r="G391" s="51">
        <f t="shared" si="6"/>
        <v>159.69999999999999</v>
      </c>
      <c r="H391" s="59"/>
      <c r="I391" s="59"/>
      <c r="J391" s="59"/>
      <c r="K391" s="59"/>
    </row>
    <row r="392" spans="1:11" hidden="1">
      <c r="A392" s="62">
        <v>44123</v>
      </c>
      <c r="B392" s="60">
        <v>20492</v>
      </c>
      <c r="C392" s="60" t="s">
        <v>30</v>
      </c>
      <c r="D392" t="s">
        <v>40</v>
      </c>
      <c r="E392" s="99"/>
      <c r="F392" s="99">
        <v>5</v>
      </c>
      <c r="G392" s="51">
        <f t="shared" si="6"/>
        <v>154.69999999999999</v>
      </c>
      <c r="H392" s="59"/>
      <c r="I392" s="59"/>
      <c r="J392" s="59"/>
      <c r="K392" s="59"/>
    </row>
    <row r="393" spans="1:11" hidden="1">
      <c r="A393" s="62">
        <v>44179</v>
      </c>
      <c r="B393" s="60">
        <v>21073</v>
      </c>
      <c r="C393" s="60" t="s">
        <v>30</v>
      </c>
      <c r="D393" s="67" t="s">
        <v>46</v>
      </c>
      <c r="E393" s="99"/>
      <c r="F393" s="99">
        <v>10</v>
      </c>
      <c r="G393" s="51">
        <f t="shared" si="6"/>
        <v>144.69999999999999</v>
      </c>
      <c r="H393" s="59"/>
      <c r="I393" s="59"/>
      <c r="J393" s="59"/>
      <c r="K393" s="59"/>
    </row>
    <row r="394" spans="1:11" hidden="1">
      <c r="A394" s="62">
        <v>44179</v>
      </c>
      <c r="B394" s="60">
        <v>21073</v>
      </c>
      <c r="C394" s="60" t="s">
        <v>30</v>
      </c>
      <c r="D394" s="67" t="s">
        <v>47</v>
      </c>
      <c r="E394" s="99"/>
      <c r="F394" s="99">
        <v>10</v>
      </c>
      <c r="G394" s="51">
        <f t="shared" si="6"/>
        <v>134.69999999999999</v>
      </c>
      <c r="H394" s="59"/>
      <c r="I394" s="59"/>
      <c r="J394" s="59"/>
      <c r="K394" s="59"/>
    </row>
    <row r="395" spans="1:11" hidden="1">
      <c r="A395" s="62">
        <v>44180</v>
      </c>
      <c r="B395" s="60">
        <v>21078</v>
      </c>
      <c r="C395" s="60" t="s">
        <v>30</v>
      </c>
      <c r="D395" s="67" t="s">
        <v>16</v>
      </c>
      <c r="E395" s="99"/>
      <c r="F395" s="99">
        <v>93.5</v>
      </c>
      <c r="G395" s="51">
        <f t="shared" si="6"/>
        <v>41.199999999999989</v>
      </c>
      <c r="H395" s="59"/>
      <c r="I395" s="59"/>
      <c r="J395" s="59"/>
      <c r="K395" s="59"/>
    </row>
    <row r="396" spans="1:11" hidden="1">
      <c r="A396" s="62">
        <v>44180</v>
      </c>
      <c r="B396" s="60">
        <v>21078</v>
      </c>
      <c r="C396" s="60" t="s">
        <v>30</v>
      </c>
      <c r="D396" s="67" t="s">
        <v>17</v>
      </c>
      <c r="E396" s="99"/>
      <c r="F396" s="99">
        <v>41.2</v>
      </c>
      <c r="G396" s="51">
        <f t="shared" si="6"/>
        <v>0</v>
      </c>
      <c r="H396" s="59"/>
      <c r="I396" s="59"/>
      <c r="J396" s="59"/>
      <c r="K396" s="59"/>
    </row>
    <row r="397" spans="1:11" hidden="1">
      <c r="A397" s="44">
        <v>44165</v>
      </c>
      <c r="B397" s="525" t="s">
        <v>14</v>
      </c>
      <c r="C397" s="525" t="s">
        <v>33</v>
      </c>
      <c r="D397" t="s">
        <v>16</v>
      </c>
      <c r="E397" s="99">
        <v>88.6</v>
      </c>
      <c r="F397" s="99"/>
      <c r="G397" s="51">
        <f t="shared" si="6"/>
        <v>88.6</v>
      </c>
      <c r="H397" s="59"/>
      <c r="I397" s="59"/>
      <c r="J397" s="59"/>
      <c r="K397" s="59"/>
    </row>
    <row r="398" spans="1:11" hidden="1">
      <c r="A398" s="62"/>
      <c r="B398" s="60"/>
      <c r="C398" s="60"/>
      <c r="D398" t="s">
        <v>17</v>
      </c>
      <c r="E398" s="99">
        <v>42.4</v>
      </c>
      <c r="F398" s="99"/>
      <c r="G398" s="51">
        <f t="shared" si="6"/>
        <v>131</v>
      </c>
      <c r="H398" s="59"/>
      <c r="I398" s="59"/>
      <c r="J398" s="59"/>
      <c r="K398" s="59"/>
    </row>
    <row r="399" spans="1:11" hidden="1">
      <c r="A399" s="62"/>
      <c r="B399" s="60"/>
      <c r="C399" s="60"/>
      <c r="D399" t="s">
        <v>48</v>
      </c>
      <c r="E399" s="99">
        <v>60</v>
      </c>
      <c r="F399" s="99"/>
      <c r="G399" s="51">
        <f t="shared" si="6"/>
        <v>191</v>
      </c>
      <c r="H399" s="59"/>
      <c r="I399" s="59"/>
      <c r="J399" s="59"/>
      <c r="K399" s="59"/>
    </row>
    <row r="400" spans="1:11" hidden="1">
      <c r="A400" s="62"/>
      <c r="B400" s="60"/>
      <c r="C400" s="60"/>
      <c r="D400" t="s">
        <v>40</v>
      </c>
      <c r="E400" s="99">
        <v>5</v>
      </c>
      <c r="F400" s="99"/>
      <c r="G400" s="51">
        <f t="shared" si="6"/>
        <v>196</v>
      </c>
      <c r="H400" s="59"/>
      <c r="I400" s="59"/>
      <c r="J400" s="59"/>
      <c r="K400" s="59"/>
    </row>
    <row r="401" spans="1:11" hidden="1">
      <c r="A401" s="62">
        <v>44154</v>
      </c>
      <c r="B401" s="60">
        <v>20781</v>
      </c>
      <c r="C401" s="60" t="s">
        <v>33</v>
      </c>
      <c r="D401" t="s">
        <v>48</v>
      </c>
      <c r="E401" s="99"/>
      <c r="F401" s="99">
        <v>60</v>
      </c>
      <c r="G401" s="51">
        <f t="shared" si="6"/>
        <v>136</v>
      </c>
      <c r="H401" s="59"/>
      <c r="I401" s="59"/>
      <c r="J401" s="59"/>
      <c r="K401" s="59"/>
    </row>
    <row r="402" spans="1:11" hidden="1">
      <c r="A402" s="62">
        <v>44154</v>
      </c>
      <c r="B402" s="60">
        <v>20781</v>
      </c>
      <c r="C402" s="60" t="s">
        <v>33</v>
      </c>
      <c r="D402" t="s">
        <v>40</v>
      </c>
      <c r="E402" s="99"/>
      <c r="F402" s="99">
        <v>5</v>
      </c>
      <c r="G402" s="51">
        <f t="shared" si="6"/>
        <v>131</v>
      </c>
      <c r="H402" s="59"/>
      <c r="I402" s="59"/>
      <c r="J402" s="59"/>
      <c r="K402" s="59"/>
    </row>
    <row r="403" spans="1:11" hidden="1">
      <c r="A403" s="62">
        <v>44196</v>
      </c>
      <c r="B403" s="60">
        <v>21298</v>
      </c>
      <c r="C403" s="60" t="s">
        <v>33</v>
      </c>
      <c r="D403" t="s">
        <v>16</v>
      </c>
      <c r="E403" s="99"/>
      <c r="F403" s="99">
        <v>88.6</v>
      </c>
      <c r="G403" s="51">
        <f t="shared" si="6"/>
        <v>42.400000000000006</v>
      </c>
      <c r="H403" s="59"/>
      <c r="I403" s="59"/>
      <c r="J403" s="59"/>
      <c r="K403" s="59"/>
    </row>
    <row r="404" spans="1:11" hidden="1">
      <c r="A404" s="62">
        <v>44196</v>
      </c>
      <c r="B404" s="60">
        <v>21298</v>
      </c>
      <c r="C404" s="60" t="s">
        <v>33</v>
      </c>
      <c r="D404" t="s">
        <v>17</v>
      </c>
      <c r="E404" s="99"/>
      <c r="F404" s="99">
        <v>42.4</v>
      </c>
      <c r="G404" s="51">
        <f t="shared" si="6"/>
        <v>0</v>
      </c>
      <c r="H404" s="59"/>
      <c r="I404" s="59"/>
      <c r="J404" s="59"/>
      <c r="K404" s="59"/>
    </row>
    <row r="405" spans="1:11" hidden="1">
      <c r="A405" s="44">
        <v>44196</v>
      </c>
      <c r="B405" s="525" t="s">
        <v>14</v>
      </c>
      <c r="C405" s="525" t="s">
        <v>34</v>
      </c>
      <c r="D405" t="s">
        <v>16</v>
      </c>
      <c r="E405" s="101">
        <v>107</v>
      </c>
      <c r="F405" s="99"/>
      <c r="G405" s="51">
        <f t="shared" si="6"/>
        <v>107</v>
      </c>
      <c r="H405" s="59"/>
      <c r="I405" s="59"/>
      <c r="J405" s="59"/>
      <c r="K405" s="59"/>
    </row>
    <row r="406" spans="1:11" hidden="1">
      <c r="A406" s="7"/>
      <c r="B406" s="526"/>
      <c r="C406" s="526"/>
      <c r="D406" t="s">
        <v>17</v>
      </c>
      <c r="E406" s="101">
        <v>27.7</v>
      </c>
      <c r="F406" s="99"/>
      <c r="G406" s="51">
        <f t="shared" si="6"/>
        <v>134.69999999999999</v>
      </c>
      <c r="H406" s="59"/>
      <c r="I406" s="59"/>
      <c r="J406" s="59"/>
      <c r="K406" s="59"/>
    </row>
    <row r="407" spans="1:11" hidden="1">
      <c r="A407" s="7"/>
      <c r="B407" s="526"/>
      <c r="C407" s="526"/>
      <c r="D407" t="s">
        <v>48</v>
      </c>
      <c r="E407" s="101">
        <v>60</v>
      </c>
      <c r="F407" s="99"/>
      <c r="G407" s="51">
        <f t="shared" si="6"/>
        <v>194.7</v>
      </c>
      <c r="H407" s="59"/>
      <c r="I407" s="59"/>
      <c r="J407" s="59"/>
      <c r="K407" s="59"/>
    </row>
    <row r="408" spans="1:11" hidden="1">
      <c r="A408" s="7"/>
      <c r="B408" s="526"/>
      <c r="C408" s="526"/>
      <c r="D408" t="s">
        <v>40</v>
      </c>
      <c r="E408" s="101">
        <v>5</v>
      </c>
      <c r="F408" s="99"/>
      <c r="G408" s="51">
        <f t="shared" si="6"/>
        <v>199.7</v>
      </c>
      <c r="H408" s="59"/>
      <c r="I408" s="59"/>
      <c r="J408" s="59"/>
      <c r="K408" s="59"/>
    </row>
    <row r="409" spans="1:11" hidden="1">
      <c r="A409" s="7">
        <v>44188</v>
      </c>
      <c r="B409" s="526">
        <v>21193</v>
      </c>
      <c r="C409" s="526" t="s">
        <v>34</v>
      </c>
      <c r="D409" t="s">
        <v>48</v>
      </c>
      <c r="E409" s="101"/>
      <c r="F409" s="99">
        <v>60</v>
      </c>
      <c r="G409" s="51">
        <f t="shared" si="6"/>
        <v>139.69999999999999</v>
      </c>
      <c r="H409" s="59"/>
      <c r="I409" s="59"/>
      <c r="J409" s="59"/>
      <c r="K409" s="59"/>
    </row>
    <row r="410" spans="1:11" hidden="1">
      <c r="A410" s="7">
        <v>44188</v>
      </c>
      <c r="B410" s="526">
        <v>21193</v>
      </c>
      <c r="C410" s="526" t="s">
        <v>34</v>
      </c>
      <c r="D410" t="s">
        <v>40</v>
      </c>
      <c r="E410" s="101"/>
      <c r="F410" s="99">
        <v>5</v>
      </c>
      <c r="G410" s="51">
        <f t="shared" si="6"/>
        <v>134.69999999999999</v>
      </c>
      <c r="H410" s="59"/>
      <c r="I410" s="59"/>
      <c r="J410" s="59"/>
      <c r="K410" s="59"/>
    </row>
    <row r="411" spans="1:11" hidden="1">
      <c r="A411" s="7">
        <v>44274</v>
      </c>
      <c r="B411" s="526">
        <v>21946</v>
      </c>
      <c r="C411" s="526" t="s">
        <v>34</v>
      </c>
      <c r="D411" t="s">
        <v>16</v>
      </c>
      <c r="E411" s="101"/>
      <c r="F411" s="99">
        <v>107</v>
      </c>
      <c r="G411" s="51">
        <f t="shared" si="6"/>
        <v>27.699999999999989</v>
      </c>
      <c r="H411" s="59"/>
      <c r="I411" s="59"/>
      <c r="J411" s="59"/>
      <c r="K411" s="59"/>
    </row>
    <row r="412" spans="1:11" hidden="1">
      <c r="A412" s="7">
        <v>44274</v>
      </c>
      <c r="B412" s="526">
        <v>21946</v>
      </c>
      <c r="C412" s="526" t="s">
        <v>34</v>
      </c>
      <c r="D412" t="s">
        <v>17</v>
      </c>
      <c r="E412" s="101"/>
      <c r="F412" s="99">
        <v>27.7</v>
      </c>
      <c r="G412" s="51">
        <f t="shared" si="6"/>
        <v>0</v>
      </c>
      <c r="H412" s="59"/>
      <c r="I412" s="59"/>
      <c r="J412" s="59"/>
      <c r="K412" s="59"/>
    </row>
    <row r="413" spans="1:11">
      <c r="A413" s="44">
        <v>44227</v>
      </c>
      <c r="B413" s="525" t="s">
        <v>14</v>
      </c>
      <c r="C413" s="525" t="s">
        <v>15</v>
      </c>
      <c r="D413" t="s">
        <v>16</v>
      </c>
      <c r="E413" s="101">
        <v>108.3</v>
      </c>
      <c r="F413" s="99"/>
      <c r="G413" s="51">
        <f t="shared" si="6"/>
        <v>108.3</v>
      </c>
      <c r="H413" s="59"/>
      <c r="I413" s="59"/>
      <c r="J413" s="59"/>
      <c r="K413" s="59"/>
    </row>
    <row r="414" spans="1:11">
      <c r="A414" s="7"/>
      <c r="B414" s="526"/>
      <c r="C414" s="526"/>
      <c r="D414" t="s">
        <v>17</v>
      </c>
      <c r="E414" s="101">
        <v>35.1</v>
      </c>
      <c r="F414" s="99"/>
      <c r="G414" s="51">
        <f t="shared" si="6"/>
        <v>143.4</v>
      </c>
      <c r="H414" s="59"/>
      <c r="I414" s="59"/>
      <c r="J414" s="59"/>
      <c r="K414" s="59"/>
    </row>
    <row r="415" spans="1:11">
      <c r="A415" s="7"/>
      <c r="B415" s="526"/>
      <c r="C415" s="526"/>
      <c r="D415" t="s">
        <v>48</v>
      </c>
      <c r="E415" s="101">
        <v>60</v>
      </c>
      <c r="F415" s="99"/>
      <c r="G415" s="51">
        <f t="shared" si="6"/>
        <v>203.4</v>
      </c>
      <c r="H415" s="59"/>
      <c r="I415" s="59"/>
      <c r="J415" s="59"/>
      <c r="K415" s="59"/>
    </row>
    <row r="416" spans="1:11">
      <c r="A416" s="7"/>
      <c r="B416" s="526"/>
      <c r="C416" s="526"/>
      <c r="D416" t="s">
        <v>40</v>
      </c>
      <c r="E416" s="101">
        <v>5</v>
      </c>
      <c r="F416" s="99"/>
      <c r="G416" s="51">
        <f t="shared" si="6"/>
        <v>208.4</v>
      </c>
      <c r="H416" s="59"/>
      <c r="I416" s="59"/>
      <c r="J416" s="59"/>
      <c r="K416" s="59"/>
    </row>
    <row r="417" spans="1:11">
      <c r="A417" s="7">
        <v>44225</v>
      </c>
      <c r="B417" s="526">
        <v>21490</v>
      </c>
      <c r="C417" s="526" t="s">
        <v>15</v>
      </c>
      <c r="D417" t="s">
        <v>48</v>
      </c>
      <c r="E417" s="101"/>
      <c r="F417" s="99">
        <v>60</v>
      </c>
      <c r="G417" s="51">
        <f t="shared" si="6"/>
        <v>148.4</v>
      </c>
      <c r="H417" s="59"/>
      <c r="I417" s="59"/>
      <c r="J417" s="59"/>
      <c r="K417" s="59"/>
    </row>
    <row r="418" spans="1:11">
      <c r="A418" s="7">
        <v>44225</v>
      </c>
      <c r="B418" s="526">
        <v>21490</v>
      </c>
      <c r="C418" s="526" t="s">
        <v>15</v>
      </c>
      <c r="D418" t="s">
        <v>40</v>
      </c>
      <c r="E418" s="101"/>
      <c r="F418" s="99">
        <v>5</v>
      </c>
      <c r="G418" s="51">
        <f t="shared" si="6"/>
        <v>143.4</v>
      </c>
      <c r="H418" s="59"/>
      <c r="I418" s="59"/>
      <c r="J418" s="59"/>
      <c r="K418" s="59"/>
    </row>
    <row r="419" spans="1:11">
      <c r="A419" s="7">
        <v>44274</v>
      </c>
      <c r="B419" s="526">
        <v>21946</v>
      </c>
      <c r="C419" s="526" t="s">
        <v>15</v>
      </c>
      <c r="D419" t="s">
        <v>16</v>
      </c>
      <c r="E419" s="101"/>
      <c r="F419" s="99">
        <v>108.3</v>
      </c>
      <c r="G419" s="51">
        <f t="shared" si="6"/>
        <v>35.100000000000009</v>
      </c>
      <c r="H419" s="59"/>
      <c r="I419" s="59"/>
      <c r="J419" s="59"/>
      <c r="K419" s="59"/>
    </row>
    <row r="420" spans="1:11">
      <c r="A420" s="7">
        <v>44274</v>
      </c>
      <c r="B420" s="526">
        <v>21946</v>
      </c>
      <c r="C420" s="526" t="s">
        <v>15</v>
      </c>
      <c r="D420" t="s">
        <v>17</v>
      </c>
      <c r="E420" s="101"/>
      <c r="F420" s="99">
        <v>35.1</v>
      </c>
      <c r="G420" s="51">
        <f t="shared" si="6"/>
        <v>0</v>
      </c>
      <c r="H420" s="59"/>
      <c r="I420" s="59"/>
      <c r="J420" s="59"/>
      <c r="K420" s="59"/>
    </row>
    <row r="421" spans="1:11">
      <c r="A421" s="44">
        <v>44255</v>
      </c>
      <c r="B421" s="525" t="s">
        <v>14</v>
      </c>
      <c r="C421" s="525" t="s">
        <v>20</v>
      </c>
      <c r="D421" t="s">
        <v>16</v>
      </c>
      <c r="E421" s="101">
        <v>100.2</v>
      </c>
      <c r="F421" s="99"/>
      <c r="G421" s="51">
        <f t="shared" si="6"/>
        <v>100.2</v>
      </c>
      <c r="H421" s="59"/>
      <c r="I421" s="59"/>
      <c r="J421" s="59"/>
      <c r="K421" s="59"/>
    </row>
    <row r="422" spans="1:11">
      <c r="A422" s="7"/>
      <c r="B422" s="526"/>
      <c r="C422" s="526"/>
      <c r="D422" t="s">
        <v>17</v>
      </c>
      <c r="E422" s="101">
        <v>42.7</v>
      </c>
      <c r="F422" s="99"/>
      <c r="G422" s="51">
        <f t="shared" si="6"/>
        <v>142.9</v>
      </c>
      <c r="H422" s="59"/>
      <c r="I422" s="59"/>
      <c r="J422" s="59"/>
      <c r="K422" s="59"/>
    </row>
    <row r="423" spans="1:11">
      <c r="A423" s="7"/>
      <c r="B423" s="526"/>
      <c r="C423" s="526"/>
      <c r="D423" t="s">
        <v>48</v>
      </c>
      <c r="E423" s="101">
        <v>56</v>
      </c>
      <c r="F423" s="99"/>
      <c r="G423" s="51">
        <f t="shared" si="6"/>
        <v>198.9</v>
      </c>
      <c r="H423" s="59"/>
      <c r="I423" s="59"/>
      <c r="J423" s="59"/>
      <c r="K423" s="59"/>
    </row>
    <row r="424" spans="1:11">
      <c r="A424" s="7"/>
      <c r="B424" s="526"/>
      <c r="C424" s="526"/>
      <c r="D424" t="s">
        <v>40</v>
      </c>
      <c r="E424" s="101">
        <v>5</v>
      </c>
      <c r="F424" s="99"/>
      <c r="G424" s="51">
        <f t="shared" si="6"/>
        <v>203.9</v>
      </c>
      <c r="H424" s="59"/>
      <c r="I424" s="59"/>
      <c r="J424" s="59"/>
      <c r="K424" s="59"/>
    </row>
    <row r="425" spans="1:11">
      <c r="A425" s="7">
        <v>44333</v>
      </c>
      <c r="B425" s="526">
        <v>22470</v>
      </c>
      <c r="C425" s="526" t="s">
        <v>20</v>
      </c>
      <c r="D425" t="s">
        <v>16</v>
      </c>
      <c r="E425" s="101"/>
      <c r="F425" s="99">
        <v>100.2</v>
      </c>
      <c r="G425" s="51">
        <f t="shared" si="6"/>
        <v>103.7</v>
      </c>
      <c r="H425" s="59"/>
      <c r="I425" s="59"/>
      <c r="J425" s="59"/>
      <c r="K425" s="59"/>
    </row>
    <row r="426" spans="1:11">
      <c r="A426" s="7">
        <v>44333</v>
      </c>
      <c r="B426" s="526">
        <v>22470</v>
      </c>
      <c r="C426" s="526" t="s">
        <v>20</v>
      </c>
      <c r="D426" t="s">
        <v>17</v>
      </c>
      <c r="E426" s="101"/>
      <c r="F426" s="99">
        <v>42.7</v>
      </c>
      <c r="G426" s="51">
        <f t="shared" si="6"/>
        <v>61</v>
      </c>
      <c r="H426" s="59"/>
      <c r="I426" s="59"/>
      <c r="J426" s="59"/>
      <c r="K426" s="59"/>
    </row>
    <row r="427" spans="1:11">
      <c r="A427" s="7">
        <v>44504</v>
      </c>
      <c r="B427" s="526">
        <v>23680</v>
      </c>
      <c r="C427" s="526" t="s">
        <v>20</v>
      </c>
      <c r="D427" t="s">
        <v>18</v>
      </c>
      <c r="E427" s="101"/>
      <c r="F427" s="99">
        <v>56</v>
      </c>
      <c r="G427" s="51">
        <f t="shared" si="6"/>
        <v>5</v>
      </c>
      <c r="H427" s="59"/>
      <c r="I427" s="59"/>
      <c r="J427" s="59"/>
      <c r="K427" s="59"/>
    </row>
    <row r="428" spans="1:11">
      <c r="A428" s="7">
        <v>44504</v>
      </c>
      <c r="B428" s="526">
        <v>23680</v>
      </c>
      <c r="C428" s="526" t="s">
        <v>20</v>
      </c>
      <c r="D428" t="s">
        <v>19</v>
      </c>
      <c r="E428" s="101"/>
      <c r="F428" s="99">
        <v>5</v>
      </c>
      <c r="G428" s="51">
        <f t="shared" si="6"/>
        <v>0</v>
      </c>
      <c r="H428" s="59"/>
      <c r="I428" s="59"/>
      <c r="J428" s="59"/>
      <c r="K428" s="59"/>
    </row>
    <row r="429" spans="1:11">
      <c r="A429" s="44">
        <v>44286</v>
      </c>
      <c r="B429" s="525" t="s">
        <v>14</v>
      </c>
      <c r="C429" s="525" t="s">
        <v>23</v>
      </c>
      <c r="D429" t="s">
        <v>16</v>
      </c>
      <c r="E429" s="101">
        <v>109.9</v>
      </c>
      <c r="F429" s="99"/>
      <c r="G429" s="51">
        <f t="shared" si="6"/>
        <v>109.9</v>
      </c>
      <c r="H429" s="59"/>
      <c r="I429" s="59"/>
      <c r="J429" s="59"/>
      <c r="K429" s="59"/>
    </row>
    <row r="430" spans="1:11">
      <c r="A430" s="7"/>
      <c r="B430" s="526"/>
      <c r="C430" s="526"/>
      <c r="D430" t="s">
        <v>17</v>
      </c>
      <c r="E430" s="101">
        <v>55.3</v>
      </c>
      <c r="F430" s="99"/>
      <c r="G430" s="51">
        <f t="shared" si="6"/>
        <v>165.2</v>
      </c>
      <c r="H430" s="59"/>
      <c r="I430" s="59"/>
      <c r="J430" s="59"/>
      <c r="K430" s="59"/>
    </row>
    <row r="431" spans="1:11">
      <c r="A431" s="7"/>
      <c r="B431" s="526"/>
      <c r="C431" s="526"/>
      <c r="D431" t="s">
        <v>48</v>
      </c>
      <c r="E431" s="101">
        <v>60</v>
      </c>
      <c r="F431" s="99"/>
      <c r="G431" s="51">
        <f t="shared" si="6"/>
        <v>225.2</v>
      </c>
      <c r="H431" s="59"/>
      <c r="I431" s="59"/>
      <c r="J431" s="59"/>
      <c r="K431" s="59"/>
    </row>
    <row r="432" spans="1:11">
      <c r="A432" s="7"/>
      <c r="B432" s="526"/>
      <c r="C432" s="526"/>
      <c r="D432" t="s">
        <v>40</v>
      </c>
      <c r="E432" s="101">
        <v>5</v>
      </c>
      <c r="F432" s="99"/>
      <c r="G432" s="51">
        <f t="shared" si="6"/>
        <v>230.2</v>
      </c>
      <c r="H432" s="59"/>
      <c r="I432" s="59"/>
      <c r="J432" s="59"/>
      <c r="K432" s="59"/>
    </row>
    <row r="433" spans="1:11">
      <c r="A433" s="7"/>
      <c r="B433" s="526"/>
      <c r="C433" s="526"/>
      <c r="D433" t="s">
        <v>50</v>
      </c>
      <c r="E433" s="101">
        <v>10</v>
      </c>
      <c r="F433" s="99"/>
      <c r="G433" s="51">
        <f t="shared" si="6"/>
        <v>240.2</v>
      </c>
      <c r="H433" s="59"/>
      <c r="I433" s="59"/>
      <c r="J433" s="59"/>
      <c r="K433" s="59"/>
    </row>
    <row r="434" spans="1:11">
      <c r="A434" s="7">
        <v>44333</v>
      </c>
      <c r="B434" s="526">
        <v>22470</v>
      </c>
      <c r="C434" s="526" t="s">
        <v>23</v>
      </c>
      <c r="D434" t="s">
        <v>16</v>
      </c>
      <c r="E434" s="101"/>
      <c r="F434" s="99">
        <v>109.9</v>
      </c>
      <c r="G434" s="51">
        <f t="shared" si="6"/>
        <v>130.29999999999998</v>
      </c>
      <c r="H434" s="59"/>
      <c r="I434" s="59"/>
      <c r="J434" s="59"/>
      <c r="K434" s="59"/>
    </row>
    <row r="435" spans="1:11">
      <c r="A435" s="7">
        <v>44333</v>
      </c>
      <c r="B435" s="526">
        <v>22470</v>
      </c>
      <c r="C435" s="526" t="s">
        <v>23</v>
      </c>
      <c r="D435" t="s">
        <v>17</v>
      </c>
      <c r="E435" s="101"/>
      <c r="F435" s="99">
        <v>55.3</v>
      </c>
      <c r="G435" s="51">
        <f t="shared" si="6"/>
        <v>74.999999999999986</v>
      </c>
      <c r="H435" s="59"/>
      <c r="I435" s="59"/>
      <c r="J435" s="59"/>
      <c r="K435" s="59"/>
    </row>
    <row r="436" spans="1:11">
      <c r="A436" s="7">
        <v>44504</v>
      </c>
      <c r="B436" s="526">
        <v>23680</v>
      </c>
      <c r="C436" s="526" t="s">
        <v>23</v>
      </c>
      <c r="D436" t="s">
        <v>18</v>
      </c>
      <c r="E436" s="101"/>
      <c r="F436" s="99">
        <v>60</v>
      </c>
      <c r="G436" s="51">
        <f t="shared" si="6"/>
        <v>14.999999999999986</v>
      </c>
      <c r="H436" s="59"/>
      <c r="I436" s="59"/>
      <c r="J436" s="59"/>
      <c r="K436" s="59"/>
    </row>
    <row r="437" spans="1:11">
      <c r="A437" s="7">
        <v>44504</v>
      </c>
      <c r="B437" s="526">
        <v>23680</v>
      </c>
      <c r="C437" s="526" t="s">
        <v>23</v>
      </c>
      <c r="D437" t="s">
        <v>19</v>
      </c>
      <c r="E437" s="101"/>
      <c r="F437" s="99">
        <v>5</v>
      </c>
      <c r="G437" s="51">
        <f t="shared" si="6"/>
        <v>9.9999999999999858</v>
      </c>
      <c r="H437" s="59"/>
      <c r="I437" s="59"/>
      <c r="J437" s="59"/>
      <c r="K437" s="59"/>
    </row>
    <row r="438" spans="1:11">
      <c r="A438" s="7">
        <v>44504</v>
      </c>
      <c r="B438" s="526">
        <v>23680</v>
      </c>
      <c r="C438" s="526" t="s">
        <v>23</v>
      </c>
      <c r="D438" t="s">
        <v>50</v>
      </c>
      <c r="E438" s="101"/>
      <c r="F438" s="99">
        <v>10</v>
      </c>
      <c r="G438" s="51">
        <f t="shared" si="6"/>
        <v>-1.4210854715202004E-14</v>
      </c>
      <c r="H438" s="59"/>
      <c r="I438" s="59"/>
      <c r="J438" s="59"/>
      <c r="K438" s="59"/>
    </row>
    <row r="439" spans="1:11">
      <c r="A439" s="44">
        <v>44316</v>
      </c>
      <c r="B439" s="525" t="s">
        <v>14</v>
      </c>
      <c r="C439" s="525" t="s">
        <v>24</v>
      </c>
      <c r="D439" t="s">
        <v>16</v>
      </c>
      <c r="E439" s="101">
        <v>106</v>
      </c>
      <c r="F439" s="99"/>
      <c r="G439" s="51">
        <f t="shared" si="6"/>
        <v>105.99999999999999</v>
      </c>
      <c r="H439" s="59"/>
      <c r="I439" s="59"/>
      <c r="J439" s="59"/>
      <c r="K439" s="59"/>
    </row>
    <row r="440" spans="1:11">
      <c r="A440" s="7"/>
      <c r="B440" s="526"/>
      <c r="C440" s="526"/>
      <c r="D440" t="s">
        <v>17</v>
      </c>
      <c r="E440" s="101">
        <v>70.400000000000006</v>
      </c>
      <c r="F440" s="99"/>
      <c r="G440" s="51">
        <f t="shared" si="6"/>
        <v>176.39999999999998</v>
      </c>
      <c r="H440" s="59"/>
      <c r="I440" s="59"/>
      <c r="J440" s="59"/>
      <c r="K440" s="59"/>
    </row>
    <row r="441" spans="1:11">
      <c r="A441" s="7"/>
      <c r="B441" s="526"/>
      <c r="C441" s="526"/>
      <c r="D441" t="s">
        <v>48</v>
      </c>
      <c r="E441" s="101">
        <v>60</v>
      </c>
      <c r="F441" s="99"/>
      <c r="G441" s="51">
        <f t="shared" si="6"/>
        <v>236.39999999999998</v>
      </c>
      <c r="H441" s="59"/>
      <c r="I441" s="59"/>
      <c r="J441" s="59"/>
      <c r="K441" s="59"/>
    </row>
    <row r="442" spans="1:11">
      <c r="A442" s="7"/>
      <c r="B442" s="526"/>
      <c r="C442" s="526"/>
      <c r="D442" t="s">
        <v>40</v>
      </c>
      <c r="E442" s="101">
        <v>5</v>
      </c>
      <c r="F442" s="99"/>
      <c r="G442" s="51">
        <f t="shared" si="6"/>
        <v>241.39999999999998</v>
      </c>
      <c r="H442" s="59"/>
      <c r="I442" s="59"/>
      <c r="J442" s="59"/>
      <c r="K442" s="59"/>
    </row>
    <row r="443" spans="1:11">
      <c r="A443" s="7">
        <v>44389</v>
      </c>
      <c r="B443" s="526">
        <v>23002</v>
      </c>
      <c r="C443" s="526" t="s">
        <v>24</v>
      </c>
      <c r="D443" t="s">
        <v>16</v>
      </c>
      <c r="E443" s="101"/>
      <c r="F443" s="101">
        <v>106</v>
      </c>
      <c r="G443" s="51">
        <f t="shared" si="6"/>
        <v>135.39999999999998</v>
      </c>
      <c r="H443" s="59"/>
      <c r="I443" s="59"/>
      <c r="J443" s="59"/>
      <c r="K443" s="59"/>
    </row>
    <row r="444" spans="1:11">
      <c r="A444" s="7">
        <v>44389</v>
      </c>
      <c r="B444" s="526">
        <v>23002</v>
      </c>
      <c r="C444" s="526" t="s">
        <v>24</v>
      </c>
      <c r="D444" t="s">
        <v>17</v>
      </c>
      <c r="E444" s="101"/>
      <c r="F444" s="101">
        <v>70.400000000000006</v>
      </c>
      <c r="G444" s="51">
        <f t="shared" si="6"/>
        <v>64.999999999999972</v>
      </c>
      <c r="H444" s="59"/>
      <c r="I444" s="59"/>
      <c r="J444" s="59"/>
      <c r="K444" s="59"/>
    </row>
    <row r="445" spans="1:11">
      <c r="A445" s="7">
        <v>44504</v>
      </c>
      <c r="B445" s="526">
        <v>23680</v>
      </c>
      <c r="C445" s="526" t="s">
        <v>24</v>
      </c>
      <c r="D445" t="s">
        <v>484</v>
      </c>
      <c r="E445" s="101"/>
      <c r="F445" s="101">
        <v>60</v>
      </c>
      <c r="G445" s="51">
        <f t="shared" si="6"/>
        <v>4.9999999999999716</v>
      </c>
      <c r="H445" s="59"/>
      <c r="I445" s="59"/>
      <c r="J445" s="59"/>
      <c r="K445" s="59"/>
    </row>
    <row r="446" spans="1:11">
      <c r="A446" s="7">
        <v>44504</v>
      </c>
      <c r="B446" s="526">
        <v>23680</v>
      </c>
      <c r="C446" s="526" t="s">
        <v>24</v>
      </c>
      <c r="D446" t="s">
        <v>485</v>
      </c>
      <c r="E446" s="101"/>
      <c r="F446" s="101">
        <v>5</v>
      </c>
      <c r="G446" s="51">
        <f t="shared" si="6"/>
        <v>-2.8421709430404007E-14</v>
      </c>
      <c r="H446" s="59"/>
      <c r="I446" s="59"/>
      <c r="J446" s="59"/>
      <c r="K446" s="59"/>
    </row>
    <row r="447" spans="1:11">
      <c r="A447" s="44">
        <v>44347</v>
      </c>
      <c r="B447" s="525" t="s">
        <v>14</v>
      </c>
      <c r="C447" s="525" t="s">
        <v>25</v>
      </c>
      <c r="D447" t="s">
        <v>16</v>
      </c>
      <c r="E447" s="101">
        <v>86.1</v>
      </c>
      <c r="F447" s="99"/>
      <c r="G447" s="51">
        <f t="shared" si="6"/>
        <v>86.099999999999966</v>
      </c>
      <c r="H447" s="59"/>
      <c r="I447" s="59"/>
      <c r="J447" s="59"/>
      <c r="K447" s="59"/>
    </row>
    <row r="448" spans="1:11">
      <c r="A448" s="7"/>
      <c r="B448" s="526"/>
      <c r="C448" s="526"/>
      <c r="D448" t="s">
        <v>17</v>
      </c>
      <c r="E448" s="101">
        <v>72.599999999999994</v>
      </c>
      <c r="F448" s="99"/>
      <c r="G448" s="51">
        <f t="shared" si="6"/>
        <v>158.69999999999996</v>
      </c>
      <c r="H448" s="59"/>
      <c r="I448" s="59"/>
      <c r="J448" s="59"/>
      <c r="K448" s="59"/>
    </row>
    <row r="449" spans="1:11">
      <c r="A449" s="7"/>
      <c r="B449" s="526"/>
      <c r="C449" s="526"/>
      <c r="D449" t="s">
        <v>48</v>
      </c>
      <c r="E449" s="101">
        <v>60</v>
      </c>
      <c r="F449" s="99"/>
      <c r="G449" s="51">
        <f t="shared" si="6"/>
        <v>218.69999999999996</v>
      </c>
      <c r="H449" s="59"/>
      <c r="I449" s="59"/>
      <c r="J449" s="59"/>
      <c r="K449" s="59"/>
    </row>
    <row r="450" spans="1:11">
      <c r="A450" s="7"/>
      <c r="B450" s="526"/>
      <c r="C450" s="526"/>
      <c r="D450" t="s">
        <v>40</v>
      </c>
      <c r="E450" s="101">
        <v>5</v>
      </c>
      <c r="F450" s="99"/>
      <c r="G450" s="51">
        <f t="shared" si="6"/>
        <v>223.69999999999996</v>
      </c>
      <c r="H450" s="59"/>
      <c r="I450" s="59"/>
      <c r="J450" s="59"/>
      <c r="K450" s="59"/>
    </row>
    <row r="451" spans="1:11">
      <c r="A451" s="7">
        <v>44389</v>
      </c>
      <c r="B451" s="526">
        <v>23002</v>
      </c>
      <c r="C451" s="526" t="s">
        <v>25</v>
      </c>
      <c r="D451" t="s">
        <v>16</v>
      </c>
      <c r="E451" s="101"/>
      <c r="F451" s="101">
        <v>86.1</v>
      </c>
      <c r="G451" s="51">
        <f t="shared" si="6"/>
        <v>137.59999999999997</v>
      </c>
      <c r="H451" s="59"/>
      <c r="I451" s="59"/>
      <c r="J451" s="59"/>
      <c r="K451" s="59"/>
    </row>
    <row r="452" spans="1:11">
      <c r="A452" s="7">
        <v>44389</v>
      </c>
      <c r="B452" s="526">
        <v>23002</v>
      </c>
      <c r="C452" s="526" t="s">
        <v>25</v>
      </c>
      <c r="D452" t="s">
        <v>17</v>
      </c>
      <c r="E452" s="101"/>
      <c r="F452" s="101">
        <v>72.599999999999994</v>
      </c>
      <c r="G452" s="51">
        <f t="shared" si="6"/>
        <v>64.999999999999972</v>
      </c>
      <c r="H452" s="59"/>
      <c r="I452" s="59"/>
      <c r="J452" s="59"/>
      <c r="K452" s="59"/>
    </row>
    <row r="453" spans="1:11">
      <c r="A453" s="7">
        <v>44504</v>
      </c>
      <c r="B453" s="526">
        <v>23680</v>
      </c>
      <c r="C453" s="526" t="s">
        <v>25</v>
      </c>
      <c r="D453" t="s">
        <v>484</v>
      </c>
      <c r="E453" s="101"/>
      <c r="F453" s="101">
        <v>60</v>
      </c>
      <c r="G453" s="51">
        <f t="shared" si="6"/>
        <v>4.9999999999999716</v>
      </c>
      <c r="H453" s="59"/>
      <c r="I453" s="59"/>
      <c r="J453" s="59"/>
      <c r="K453" s="59"/>
    </row>
    <row r="454" spans="1:11">
      <c r="A454" s="7">
        <v>44504</v>
      </c>
      <c r="B454" s="526">
        <v>23680</v>
      </c>
      <c r="C454" s="526" t="s">
        <v>25</v>
      </c>
      <c r="D454" t="s">
        <v>485</v>
      </c>
      <c r="E454" s="101"/>
      <c r="F454" s="101">
        <v>5</v>
      </c>
      <c r="G454" s="51">
        <f t="shared" si="6"/>
        <v>-2.8421709430404007E-14</v>
      </c>
      <c r="H454" s="59"/>
      <c r="I454" s="59"/>
      <c r="J454" s="59"/>
      <c r="K454" s="59"/>
    </row>
    <row r="455" spans="1:11">
      <c r="A455" s="44">
        <v>44377</v>
      </c>
      <c r="B455" s="525" t="s">
        <v>14</v>
      </c>
      <c r="C455" s="525" t="s">
        <v>26</v>
      </c>
      <c r="D455" t="s">
        <v>16</v>
      </c>
      <c r="E455" s="101">
        <v>94.4</v>
      </c>
      <c r="F455" s="99"/>
      <c r="G455" s="51">
        <f t="shared" si="6"/>
        <v>94.399999999999977</v>
      </c>
      <c r="H455" s="59"/>
      <c r="I455" s="59"/>
      <c r="J455" s="59"/>
      <c r="K455" s="59"/>
    </row>
    <row r="456" spans="1:11">
      <c r="A456" s="7"/>
      <c r="B456" s="526"/>
      <c r="C456" s="526"/>
      <c r="D456" t="s">
        <v>17</v>
      </c>
      <c r="E456" s="87">
        <v>79.900000000000006</v>
      </c>
      <c r="F456" s="99"/>
      <c r="G456" s="51">
        <f t="shared" si="6"/>
        <v>174.29999999999998</v>
      </c>
      <c r="H456" s="59"/>
      <c r="I456" s="59"/>
      <c r="J456" s="59"/>
      <c r="K456" s="59"/>
    </row>
    <row r="457" spans="1:11">
      <c r="A457" s="7"/>
      <c r="B457" s="526"/>
      <c r="C457" s="526"/>
      <c r="D457" t="s">
        <v>48</v>
      </c>
      <c r="E457" s="101">
        <v>60</v>
      </c>
      <c r="F457" s="99"/>
      <c r="G457" s="51">
        <f t="shared" si="6"/>
        <v>234.29999999999998</v>
      </c>
      <c r="H457" s="59"/>
      <c r="I457" s="59"/>
      <c r="J457" s="59"/>
      <c r="K457" s="59"/>
    </row>
    <row r="458" spans="1:11">
      <c r="A458" s="7"/>
      <c r="B458" s="526"/>
      <c r="C458" s="526"/>
      <c r="D458" t="s">
        <v>40</v>
      </c>
      <c r="E458" s="101">
        <v>5</v>
      </c>
      <c r="F458" s="99"/>
      <c r="G458" s="51">
        <f t="shared" ref="G458:G526" si="7">+G457+E458-F458</f>
        <v>239.29999999999998</v>
      </c>
      <c r="H458" s="59"/>
      <c r="I458" s="59"/>
      <c r="J458" s="59"/>
      <c r="K458" s="59"/>
    </row>
    <row r="459" spans="1:11">
      <c r="A459" s="10">
        <v>44449</v>
      </c>
      <c r="B459" s="60">
        <v>23438</v>
      </c>
      <c r="C459" s="526" t="s">
        <v>26</v>
      </c>
      <c r="D459" t="s">
        <v>16</v>
      </c>
      <c r="E459" s="101"/>
      <c r="F459" s="101">
        <v>94.4</v>
      </c>
      <c r="G459" s="51">
        <f t="shared" si="7"/>
        <v>144.89999999999998</v>
      </c>
      <c r="H459" s="59"/>
      <c r="I459" s="59"/>
      <c r="J459" s="59"/>
      <c r="K459" s="59"/>
    </row>
    <row r="460" spans="1:11">
      <c r="A460" s="10">
        <v>44449</v>
      </c>
      <c r="B460" s="60">
        <v>23438</v>
      </c>
      <c r="C460" s="526" t="s">
        <v>26</v>
      </c>
      <c r="D460" t="s">
        <v>17</v>
      </c>
      <c r="E460" s="101"/>
      <c r="F460" s="87">
        <v>79.900000000000006</v>
      </c>
      <c r="G460" s="51">
        <f t="shared" si="7"/>
        <v>64.999999999999972</v>
      </c>
      <c r="H460" s="59"/>
      <c r="I460" s="59"/>
      <c r="J460" s="59"/>
      <c r="K460" s="59"/>
    </row>
    <row r="461" spans="1:11">
      <c r="A461" s="10">
        <v>44504</v>
      </c>
      <c r="B461" s="60">
        <v>23681</v>
      </c>
      <c r="C461" s="526" t="s">
        <v>26</v>
      </c>
      <c r="D461" t="s">
        <v>484</v>
      </c>
      <c r="E461" s="101"/>
      <c r="F461" s="87">
        <v>60</v>
      </c>
      <c r="G461" s="51">
        <f t="shared" si="7"/>
        <v>4.9999999999999716</v>
      </c>
      <c r="H461" s="59"/>
      <c r="I461" s="59"/>
      <c r="J461" s="59"/>
      <c r="K461" s="59"/>
    </row>
    <row r="462" spans="1:11">
      <c r="A462" s="10">
        <v>44504</v>
      </c>
      <c r="B462" s="60">
        <v>23681</v>
      </c>
      <c r="C462" s="526" t="s">
        <v>26</v>
      </c>
      <c r="D462" t="s">
        <v>485</v>
      </c>
      <c r="E462" s="101"/>
      <c r="F462" s="87">
        <v>5</v>
      </c>
      <c r="G462" s="51">
        <f t="shared" si="7"/>
        <v>-2.8421709430404007E-14</v>
      </c>
      <c r="H462" s="59"/>
      <c r="I462" s="59"/>
      <c r="J462" s="59"/>
      <c r="K462" s="59"/>
    </row>
    <row r="463" spans="1:11">
      <c r="A463" s="88">
        <v>44408</v>
      </c>
      <c r="B463" s="525" t="s">
        <v>14</v>
      </c>
      <c r="C463" s="525" t="s">
        <v>27</v>
      </c>
      <c r="D463" t="s">
        <v>16</v>
      </c>
      <c r="E463" s="79">
        <v>82.7</v>
      </c>
      <c r="F463" s="99"/>
      <c r="G463" s="51">
        <f t="shared" si="7"/>
        <v>82.699999999999974</v>
      </c>
      <c r="H463" s="59"/>
      <c r="I463" s="59"/>
      <c r="J463" s="59"/>
      <c r="K463" s="59"/>
    </row>
    <row r="464" spans="1:11">
      <c r="A464" s="86"/>
      <c r="B464" s="526"/>
      <c r="C464" s="526"/>
      <c r="D464" t="s">
        <v>17</v>
      </c>
      <c r="E464" s="87">
        <v>83.1</v>
      </c>
      <c r="F464" s="99"/>
      <c r="G464" s="51">
        <f t="shared" si="7"/>
        <v>165.79999999999995</v>
      </c>
      <c r="H464" s="59"/>
      <c r="I464" s="59"/>
      <c r="J464" s="59"/>
      <c r="K464" s="59"/>
    </row>
    <row r="465" spans="1:11">
      <c r="A465" s="86"/>
      <c r="B465" s="526"/>
      <c r="C465" s="526"/>
      <c r="D465" t="s">
        <v>18</v>
      </c>
      <c r="E465" s="79">
        <v>60</v>
      </c>
      <c r="F465" s="99"/>
      <c r="G465" s="51">
        <f t="shared" si="7"/>
        <v>225.79999999999995</v>
      </c>
      <c r="H465" s="59"/>
      <c r="I465" s="59"/>
      <c r="J465" s="59"/>
      <c r="K465" s="59"/>
    </row>
    <row r="466" spans="1:11">
      <c r="A466" s="86"/>
      <c r="B466" s="526"/>
      <c r="C466" s="526"/>
      <c r="D466" t="s">
        <v>19</v>
      </c>
      <c r="E466" s="79">
        <v>5</v>
      </c>
      <c r="F466" s="99"/>
      <c r="G466" s="51">
        <f t="shared" si="7"/>
        <v>230.79999999999995</v>
      </c>
      <c r="H466" s="59"/>
      <c r="I466" s="59"/>
      <c r="J466" s="59"/>
      <c r="K466" s="59"/>
    </row>
    <row r="467" spans="1:11">
      <c r="A467" s="10">
        <v>44449</v>
      </c>
      <c r="B467" s="60">
        <v>23438</v>
      </c>
      <c r="C467" s="526" t="s">
        <v>27</v>
      </c>
      <c r="D467" t="s">
        <v>16</v>
      </c>
      <c r="E467" s="79"/>
      <c r="F467" s="79">
        <v>82.7</v>
      </c>
      <c r="G467" s="51">
        <f t="shared" si="7"/>
        <v>148.09999999999997</v>
      </c>
      <c r="H467" s="59"/>
      <c r="I467" s="59"/>
      <c r="J467" s="59"/>
      <c r="K467" s="59"/>
    </row>
    <row r="468" spans="1:11">
      <c r="A468" s="10">
        <v>44449</v>
      </c>
      <c r="B468" s="60">
        <v>23438</v>
      </c>
      <c r="C468" s="526" t="s">
        <v>27</v>
      </c>
      <c r="D468" t="s">
        <v>17</v>
      </c>
      <c r="E468" s="79"/>
      <c r="F468" s="87">
        <v>83.1</v>
      </c>
      <c r="G468" s="51">
        <f t="shared" si="7"/>
        <v>64.999999999999972</v>
      </c>
      <c r="H468" s="59"/>
      <c r="I468" s="59"/>
      <c r="J468" s="59"/>
      <c r="K468" s="59"/>
    </row>
    <row r="469" spans="1:11">
      <c r="A469" s="10">
        <v>44504</v>
      </c>
      <c r="B469" s="60">
        <v>23681</v>
      </c>
      <c r="C469" s="526" t="s">
        <v>92</v>
      </c>
      <c r="D469" t="s">
        <v>484</v>
      </c>
      <c r="E469" s="79"/>
      <c r="F469" s="87">
        <v>60</v>
      </c>
      <c r="G469" s="51">
        <f t="shared" si="7"/>
        <v>4.9999999999999716</v>
      </c>
      <c r="H469" s="59"/>
      <c r="I469" s="59"/>
      <c r="J469" s="59"/>
      <c r="K469" s="59"/>
    </row>
    <row r="470" spans="1:11">
      <c r="A470" s="10">
        <v>44504</v>
      </c>
      <c r="B470" s="60">
        <v>23681</v>
      </c>
      <c r="C470" s="526" t="s">
        <v>27</v>
      </c>
      <c r="D470" t="s">
        <v>485</v>
      </c>
      <c r="E470" s="79"/>
      <c r="F470" s="87">
        <v>5</v>
      </c>
      <c r="G470" s="51">
        <f t="shared" si="7"/>
        <v>-2.8421709430404007E-14</v>
      </c>
      <c r="H470" s="59"/>
      <c r="I470" s="59"/>
      <c r="J470" s="59"/>
      <c r="K470" s="59"/>
    </row>
    <row r="471" spans="1:11">
      <c r="A471" s="90">
        <v>44439</v>
      </c>
      <c r="B471" s="64" t="s">
        <v>14</v>
      </c>
      <c r="C471" s="64" t="s">
        <v>28</v>
      </c>
      <c r="D471" t="s">
        <v>16</v>
      </c>
      <c r="E471" s="79">
        <v>93.6</v>
      </c>
      <c r="F471" s="99"/>
      <c r="G471" s="51">
        <f t="shared" si="7"/>
        <v>93.599999999999966</v>
      </c>
      <c r="H471" s="59"/>
      <c r="I471" s="59"/>
      <c r="J471" s="59"/>
      <c r="K471" s="59"/>
    </row>
    <row r="472" spans="1:11">
      <c r="A472" s="62"/>
      <c r="B472" s="60"/>
      <c r="C472" s="60"/>
      <c r="D472" t="s">
        <v>17</v>
      </c>
      <c r="E472" s="87">
        <v>78.099999999999994</v>
      </c>
      <c r="F472" s="99"/>
      <c r="G472" s="51">
        <f t="shared" si="7"/>
        <v>171.69999999999996</v>
      </c>
      <c r="H472" s="59"/>
      <c r="I472" s="59"/>
      <c r="J472" s="59"/>
      <c r="K472" s="59"/>
    </row>
    <row r="473" spans="1:11">
      <c r="A473" s="62"/>
      <c r="B473" s="60"/>
      <c r="C473" s="60"/>
      <c r="D473" t="s">
        <v>18</v>
      </c>
      <c r="E473" s="79">
        <v>60</v>
      </c>
      <c r="F473" s="99"/>
      <c r="G473" s="51">
        <f t="shared" si="7"/>
        <v>231.69999999999996</v>
      </c>
      <c r="H473" s="59"/>
      <c r="I473" s="59"/>
      <c r="J473" s="59"/>
      <c r="K473" s="59"/>
    </row>
    <row r="474" spans="1:11">
      <c r="A474" s="62"/>
      <c r="B474" s="60"/>
      <c r="C474" s="60"/>
      <c r="D474" t="s">
        <v>19</v>
      </c>
      <c r="E474" s="79">
        <v>5</v>
      </c>
      <c r="F474" s="99"/>
      <c r="G474" s="51">
        <f t="shared" si="7"/>
        <v>236.69999999999996</v>
      </c>
      <c r="H474" s="59"/>
      <c r="I474" s="59"/>
      <c r="J474" s="59"/>
      <c r="K474" s="59"/>
    </row>
    <row r="475" spans="1:11">
      <c r="A475" s="62">
        <v>44504</v>
      </c>
      <c r="B475" s="60">
        <v>23681</v>
      </c>
      <c r="C475" s="60" t="s">
        <v>28</v>
      </c>
      <c r="D475" t="s">
        <v>16</v>
      </c>
      <c r="E475" s="79"/>
      <c r="F475" s="99">
        <v>93.6</v>
      </c>
      <c r="G475" s="51">
        <f t="shared" si="7"/>
        <v>143.09999999999997</v>
      </c>
      <c r="H475" s="59"/>
      <c r="I475" s="59"/>
      <c r="J475" s="59"/>
      <c r="K475" s="59"/>
    </row>
    <row r="476" spans="1:11">
      <c r="A476" s="62">
        <v>44504</v>
      </c>
      <c r="B476" s="60">
        <v>23681</v>
      </c>
      <c r="C476" s="60" t="s">
        <v>28</v>
      </c>
      <c r="D476" t="s">
        <v>17</v>
      </c>
      <c r="E476" s="79"/>
      <c r="F476" s="99">
        <v>78.099999999999994</v>
      </c>
      <c r="G476" s="51">
        <f t="shared" si="7"/>
        <v>64.999999999999972</v>
      </c>
      <c r="H476" s="59"/>
      <c r="I476" s="59"/>
      <c r="J476" s="59"/>
      <c r="K476" s="59"/>
    </row>
    <row r="477" spans="1:11">
      <c r="A477" s="62">
        <v>44504</v>
      </c>
      <c r="B477" s="60">
        <v>23681</v>
      </c>
      <c r="C477" s="60" t="s">
        <v>28</v>
      </c>
      <c r="D477" t="s">
        <v>485</v>
      </c>
      <c r="E477" s="79"/>
      <c r="F477" s="99">
        <v>5</v>
      </c>
      <c r="G477" s="51">
        <f t="shared" si="7"/>
        <v>59.999999999999972</v>
      </c>
      <c r="H477" s="59"/>
      <c r="I477" s="59"/>
      <c r="J477" s="59"/>
      <c r="K477" s="59"/>
    </row>
    <row r="478" spans="1:11">
      <c r="A478" s="62">
        <v>44504</v>
      </c>
      <c r="B478" s="60">
        <v>23681</v>
      </c>
      <c r="C478" s="60" t="s">
        <v>28</v>
      </c>
      <c r="D478" t="s">
        <v>484</v>
      </c>
      <c r="E478" s="79"/>
      <c r="F478" s="99">
        <v>60</v>
      </c>
      <c r="G478" s="51">
        <f t="shared" si="7"/>
        <v>0</v>
      </c>
      <c r="H478" s="59"/>
      <c r="I478" s="59"/>
      <c r="J478" s="59"/>
      <c r="K478" s="59"/>
    </row>
    <row r="479" spans="1:11">
      <c r="A479" s="90">
        <v>44469</v>
      </c>
      <c r="B479" s="64" t="s">
        <v>14</v>
      </c>
      <c r="C479" s="64" t="s">
        <v>53</v>
      </c>
      <c r="D479" t="s">
        <v>16</v>
      </c>
      <c r="E479" s="79">
        <v>96.9</v>
      </c>
      <c r="F479" s="99"/>
      <c r="G479" s="51">
        <f t="shared" si="7"/>
        <v>96.9</v>
      </c>
      <c r="H479" s="59"/>
      <c r="I479" s="59"/>
      <c r="J479" s="59"/>
      <c r="K479" s="59"/>
    </row>
    <row r="480" spans="1:11">
      <c r="A480" s="62"/>
      <c r="B480" s="60"/>
      <c r="C480" s="60"/>
      <c r="D480" t="s">
        <v>17</v>
      </c>
      <c r="E480" s="87">
        <v>89.4</v>
      </c>
      <c r="F480" s="99"/>
      <c r="G480" s="51">
        <f t="shared" si="7"/>
        <v>186.3</v>
      </c>
      <c r="H480" s="59"/>
      <c r="I480" s="59"/>
      <c r="J480" s="59"/>
      <c r="K480" s="59"/>
    </row>
    <row r="481" spans="1:11">
      <c r="A481" s="62"/>
      <c r="B481" s="60"/>
      <c r="C481" s="60"/>
      <c r="D481" t="s">
        <v>18</v>
      </c>
      <c r="E481" s="79">
        <v>60</v>
      </c>
      <c r="F481" s="99"/>
      <c r="G481" s="51">
        <f t="shared" si="7"/>
        <v>246.3</v>
      </c>
      <c r="H481" s="59"/>
      <c r="I481" s="59"/>
      <c r="J481" s="59"/>
      <c r="K481" s="59"/>
    </row>
    <row r="482" spans="1:11">
      <c r="A482" s="62"/>
      <c r="B482" s="60"/>
      <c r="C482" s="60"/>
      <c r="D482" t="s">
        <v>19</v>
      </c>
      <c r="E482" s="79">
        <v>5</v>
      </c>
      <c r="F482" s="99"/>
      <c r="G482" s="51">
        <f t="shared" si="7"/>
        <v>251.3</v>
      </c>
      <c r="H482" s="59"/>
      <c r="I482" s="59"/>
      <c r="J482" s="59"/>
      <c r="K482" s="59"/>
    </row>
    <row r="483" spans="1:11">
      <c r="A483" s="62">
        <v>44504</v>
      </c>
      <c r="B483" s="60">
        <v>23682</v>
      </c>
      <c r="C483" s="60" t="s">
        <v>53</v>
      </c>
      <c r="D483" t="s">
        <v>484</v>
      </c>
      <c r="E483" s="79"/>
      <c r="F483" s="99">
        <v>60</v>
      </c>
      <c r="G483" s="51">
        <f t="shared" si="7"/>
        <v>191.3</v>
      </c>
      <c r="H483" s="59"/>
      <c r="I483" s="59"/>
      <c r="J483" s="59"/>
      <c r="K483" s="59"/>
    </row>
    <row r="484" spans="1:11">
      <c r="A484" s="62">
        <v>44504</v>
      </c>
      <c r="B484" s="60">
        <v>23682</v>
      </c>
      <c r="C484" s="60" t="s">
        <v>53</v>
      </c>
      <c r="D484" t="s">
        <v>485</v>
      </c>
      <c r="E484" s="79"/>
      <c r="F484" s="99">
        <v>5</v>
      </c>
      <c r="G484" s="51">
        <f t="shared" si="7"/>
        <v>186.3</v>
      </c>
      <c r="H484" s="59"/>
      <c r="I484" s="59"/>
      <c r="J484" s="59"/>
      <c r="K484" s="59"/>
    </row>
    <row r="485" spans="1:11">
      <c r="A485" s="62">
        <v>44620</v>
      </c>
      <c r="B485" s="60">
        <v>24336</v>
      </c>
      <c r="C485" s="60" t="s">
        <v>53</v>
      </c>
      <c r="D485" t="s">
        <v>16</v>
      </c>
      <c r="E485" s="79"/>
      <c r="F485" s="79">
        <v>96.9</v>
      </c>
      <c r="G485" s="51">
        <f t="shared" si="7"/>
        <v>89.4</v>
      </c>
      <c r="H485" s="59"/>
      <c r="I485" s="59"/>
      <c r="J485" s="59"/>
      <c r="K485" s="59"/>
    </row>
    <row r="486" spans="1:11">
      <c r="A486" s="62">
        <v>44620</v>
      </c>
      <c r="B486" s="60">
        <v>24336</v>
      </c>
      <c r="C486" s="60" t="s">
        <v>53</v>
      </c>
      <c r="D486" t="s">
        <v>17</v>
      </c>
      <c r="E486" s="79"/>
      <c r="F486" s="87">
        <v>89.4</v>
      </c>
      <c r="G486" s="51">
        <f t="shared" si="7"/>
        <v>0</v>
      </c>
      <c r="H486" s="59"/>
      <c r="I486" s="59"/>
      <c r="J486" s="59"/>
      <c r="K486" s="59"/>
    </row>
    <row r="487" spans="1:11">
      <c r="A487" s="90">
        <v>44500</v>
      </c>
      <c r="B487" s="64" t="s">
        <v>14</v>
      </c>
      <c r="C487" s="525" t="s">
        <v>30</v>
      </c>
      <c r="D487" t="s">
        <v>16</v>
      </c>
      <c r="E487" s="79">
        <v>100.4</v>
      </c>
      <c r="F487" s="99"/>
      <c r="G487" s="51">
        <f t="shared" si="7"/>
        <v>100.4</v>
      </c>
      <c r="H487" s="59"/>
      <c r="I487" s="59"/>
      <c r="J487" s="59"/>
      <c r="K487" s="59"/>
    </row>
    <row r="488" spans="1:11">
      <c r="A488" s="62"/>
      <c r="B488" s="60"/>
      <c r="C488" s="60"/>
      <c r="D488" t="s">
        <v>17</v>
      </c>
      <c r="E488" s="87">
        <v>120.1</v>
      </c>
      <c r="F488" s="99"/>
      <c r="G488" s="51">
        <f t="shared" si="7"/>
        <v>220.5</v>
      </c>
      <c r="H488" s="59"/>
      <c r="I488" s="59"/>
      <c r="J488" s="59"/>
      <c r="K488" s="59"/>
    </row>
    <row r="489" spans="1:11">
      <c r="A489" s="62"/>
      <c r="B489" s="60"/>
      <c r="C489" s="60"/>
      <c r="D489" t="s">
        <v>18</v>
      </c>
      <c r="E489" s="79">
        <v>60</v>
      </c>
      <c r="F489" s="99"/>
      <c r="G489" s="51">
        <f t="shared" si="7"/>
        <v>280.5</v>
      </c>
      <c r="H489" s="59"/>
      <c r="I489" s="59"/>
      <c r="J489" s="59"/>
      <c r="K489" s="59"/>
    </row>
    <row r="490" spans="1:11" ht="13.5" customHeight="1">
      <c r="A490" s="62"/>
      <c r="B490" s="60"/>
      <c r="C490" s="60"/>
      <c r="D490" t="s">
        <v>19</v>
      </c>
      <c r="E490" s="79">
        <v>5</v>
      </c>
      <c r="F490" s="99"/>
      <c r="G490" s="51">
        <f t="shared" si="7"/>
        <v>285.5</v>
      </c>
      <c r="H490" s="59"/>
      <c r="I490" s="59"/>
      <c r="J490" s="59"/>
      <c r="K490" s="59"/>
    </row>
    <row r="491" spans="1:11">
      <c r="A491" s="62">
        <v>44504</v>
      </c>
      <c r="B491" s="60">
        <v>23682</v>
      </c>
      <c r="C491" s="60" t="s">
        <v>30</v>
      </c>
      <c r="D491" t="s">
        <v>484</v>
      </c>
      <c r="E491" s="79"/>
      <c r="F491" s="99">
        <v>60</v>
      </c>
      <c r="G491" s="51">
        <f t="shared" si="7"/>
        <v>225.5</v>
      </c>
      <c r="H491" s="59"/>
      <c r="I491" s="59"/>
      <c r="J491" s="59"/>
      <c r="K491" s="59"/>
    </row>
    <row r="492" spans="1:11">
      <c r="A492" s="62">
        <v>44504</v>
      </c>
      <c r="B492" s="60">
        <v>23682</v>
      </c>
      <c r="C492" s="60" t="s">
        <v>30</v>
      </c>
      <c r="D492" t="s">
        <v>485</v>
      </c>
      <c r="E492" s="79"/>
      <c r="F492" s="99">
        <v>5</v>
      </c>
      <c r="G492" s="51">
        <f t="shared" si="7"/>
        <v>220.5</v>
      </c>
      <c r="H492" s="59"/>
      <c r="I492" s="59"/>
      <c r="J492" s="59"/>
      <c r="K492" s="59"/>
    </row>
    <row r="493" spans="1:11">
      <c r="A493" s="62">
        <v>44620</v>
      </c>
      <c r="B493" s="60">
        <v>24336</v>
      </c>
      <c r="C493" s="60" t="s">
        <v>30</v>
      </c>
      <c r="D493" t="s">
        <v>16</v>
      </c>
      <c r="E493" s="79"/>
      <c r="F493" s="79">
        <v>100.4</v>
      </c>
      <c r="G493" s="51">
        <f t="shared" si="7"/>
        <v>120.1</v>
      </c>
      <c r="H493" s="59"/>
      <c r="I493" s="59"/>
      <c r="J493" s="59"/>
      <c r="K493" s="59"/>
    </row>
    <row r="494" spans="1:11">
      <c r="A494" s="62">
        <v>44620</v>
      </c>
      <c r="B494" s="60">
        <v>24336</v>
      </c>
      <c r="C494" s="60" t="s">
        <v>30</v>
      </c>
      <c r="D494" t="s">
        <v>17</v>
      </c>
      <c r="E494" s="79"/>
      <c r="F494" s="87">
        <v>120.1</v>
      </c>
      <c r="G494" s="51">
        <f t="shared" si="7"/>
        <v>0</v>
      </c>
      <c r="H494" s="59"/>
      <c r="I494" s="59"/>
      <c r="J494" s="59"/>
      <c r="K494" s="59"/>
    </row>
    <row r="495" spans="1:11" customFormat="1">
      <c r="A495" s="88">
        <v>44530</v>
      </c>
      <c r="B495" s="525" t="s">
        <v>14</v>
      </c>
      <c r="C495" s="525" t="s">
        <v>33</v>
      </c>
      <c r="D495" t="s">
        <v>16</v>
      </c>
      <c r="E495" s="79">
        <v>107.1</v>
      </c>
      <c r="F495" s="79"/>
      <c r="G495" s="51">
        <f t="shared" si="7"/>
        <v>107.1</v>
      </c>
    </row>
    <row r="496" spans="1:11" customFormat="1">
      <c r="A496" s="86"/>
      <c r="B496" s="526"/>
      <c r="C496" s="526"/>
      <c r="D496" t="s">
        <v>17</v>
      </c>
      <c r="E496" s="79">
        <v>121.2</v>
      </c>
      <c r="F496" s="79"/>
      <c r="G496" s="51">
        <f t="shared" si="7"/>
        <v>228.3</v>
      </c>
    </row>
    <row r="497" spans="1:7" customFormat="1">
      <c r="A497" s="86"/>
      <c r="B497" s="526"/>
      <c r="C497" s="526"/>
      <c r="D497" t="s">
        <v>18</v>
      </c>
      <c r="E497" s="79">
        <v>60</v>
      </c>
      <c r="F497" s="79"/>
      <c r="G497" s="51">
        <f t="shared" si="7"/>
        <v>288.3</v>
      </c>
    </row>
    <row r="498" spans="1:7" customFormat="1">
      <c r="A498" s="86"/>
      <c r="B498" s="526"/>
      <c r="C498" s="526"/>
      <c r="D498" t="s">
        <v>19</v>
      </c>
      <c r="E498" s="79">
        <v>5</v>
      </c>
      <c r="F498" s="79"/>
      <c r="G498" s="51">
        <f t="shared" si="7"/>
        <v>293.3</v>
      </c>
    </row>
    <row r="499" spans="1:7" customFormat="1">
      <c r="A499" s="86"/>
      <c r="B499" s="526"/>
      <c r="C499" s="526"/>
      <c r="D499" t="s">
        <v>96</v>
      </c>
      <c r="E499" s="79">
        <v>10</v>
      </c>
      <c r="F499" s="79"/>
      <c r="G499" s="51">
        <f t="shared" si="7"/>
        <v>303.3</v>
      </c>
    </row>
    <row r="500" spans="1:7" customFormat="1">
      <c r="A500" s="62">
        <v>44620</v>
      </c>
      <c r="B500" s="60">
        <v>24336</v>
      </c>
      <c r="C500" s="526" t="s">
        <v>33</v>
      </c>
      <c r="D500" t="s">
        <v>16</v>
      </c>
      <c r="E500" s="79"/>
      <c r="F500" s="79">
        <v>107.1</v>
      </c>
      <c r="G500" s="51">
        <f t="shared" si="7"/>
        <v>196.20000000000002</v>
      </c>
    </row>
    <row r="501" spans="1:7" customFormat="1">
      <c r="A501" s="62">
        <v>44620</v>
      </c>
      <c r="B501" s="60">
        <v>24336</v>
      </c>
      <c r="C501" s="526" t="s">
        <v>33</v>
      </c>
      <c r="D501" t="s">
        <v>17</v>
      </c>
      <c r="E501" s="79"/>
      <c r="F501" s="79">
        <v>121.2</v>
      </c>
      <c r="G501" s="51">
        <f t="shared" si="7"/>
        <v>75.000000000000014</v>
      </c>
    </row>
    <row r="502" spans="1:7" customFormat="1">
      <c r="A502" s="62">
        <v>44620</v>
      </c>
      <c r="B502" s="60">
        <v>24336</v>
      </c>
      <c r="C502" s="526" t="s">
        <v>33</v>
      </c>
      <c r="D502" t="s">
        <v>18</v>
      </c>
      <c r="E502" s="79"/>
      <c r="F502" s="79">
        <v>60</v>
      </c>
      <c r="G502" s="51">
        <f t="shared" si="7"/>
        <v>15.000000000000014</v>
      </c>
    </row>
    <row r="503" spans="1:7" customFormat="1">
      <c r="A503" s="62">
        <v>44620</v>
      </c>
      <c r="B503" s="60">
        <v>24336</v>
      </c>
      <c r="C503" s="526" t="s">
        <v>33</v>
      </c>
      <c r="D503" t="s">
        <v>19</v>
      </c>
      <c r="E503" s="79"/>
      <c r="F503" s="79">
        <v>5</v>
      </c>
      <c r="G503" s="51">
        <f t="shared" si="7"/>
        <v>10.000000000000014</v>
      </c>
    </row>
    <row r="504" spans="1:7" customFormat="1">
      <c r="A504" s="62">
        <v>44620</v>
      </c>
      <c r="B504" s="60">
        <v>24337</v>
      </c>
      <c r="C504" s="526" t="s">
        <v>33</v>
      </c>
      <c r="D504" t="s">
        <v>96</v>
      </c>
      <c r="E504" s="79"/>
      <c r="F504" s="79">
        <v>10</v>
      </c>
      <c r="G504" s="51">
        <f t="shared" si="7"/>
        <v>1.4210854715202004E-14</v>
      </c>
    </row>
    <row r="505" spans="1:7" customFormat="1">
      <c r="A505" s="88">
        <v>44561</v>
      </c>
      <c r="B505" s="525" t="s">
        <v>14</v>
      </c>
      <c r="C505" s="525" t="s">
        <v>34</v>
      </c>
      <c r="D505" t="s">
        <v>16</v>
      </c>
      <c r="E505" s="79">
        <v>112.5</v>
      </c>
      <c r="F505" s="79"/>
      <c r="G505" s="51">
        <f t="shared" si="7"/>
        <v>112.50000000000001</v>
      </c>
    </row>
    <row r="506" spans="1:7" customFormat="1">
      <c r="A506" s="86"/>
      <c r="B506" s="526"/>
      <c r="C506" s="526"/>
      <c r="D506" t="s">
        <v>17</v>
      </c>
      <c r="E506" s="79">
        <v>108.6</v>
      </c>
      <c r="F506" s="79"/>
      <c r="G506" s="51">
        <f t="shared" si="7"/>
        <v>221.10000000000002</v>
      </c>
    </row>
    <row r="507" spans="1:7" customFormat="1">
      <c r="A507" s="86"/>
      <c r="B507" s="526"/>
      <c r="C507" s="526"/>
      <c r="D507" t="s">
        <v>18</v>
      </c>
      <c r="E507" s="79">
        <v>60</v>
      </c>
      <c r="F507" s="79"/>
      <c r="G507" s="51">
        <f t="shared" si="7"/>
        <v>281.10000000000002</v>
      </c>
    </row>
    <row r="508" spans="1:7" customFormat="1">
      <c r="A508" s="86"/>
      <c r="B508" s="526"/>
      <c r="C508" s="526"/>
      <c r="D508" t="s">
        <v>19</v>
      </c>
      <c r="E508" s="79">
        <v>5</v>
      </c>
      <c r="F508" s="79"/>
      <c r="G508" s="51">
        <f t="shared" si="7"/>
        <v>286.10000000000002</v>
      </c>
    </row>
    <row r="509" spans="1:7" customFormat="1">
      <c r="A509" s="62">
        <v>44620</v>
      </c>
      <c r="B509" s="60">
        <v>24337</v>
      </c>
      <c r="C509" s="526" t="s">
        <v>34</v>
      </c>
      <c r="D509" t="s">
        <v>16</v>
      </c>
      <c r="E509" s="79"/>
      <c r="F509" s="79">
        <v>112.5</v>
      </c>
      <c r="G509" s="51">
        <f t="shared" si="7"/>
        <v>173.60000000000002</v>
      </c>
    </row>
    <row r="510" spans="1:7" customFormat="1">
      <c r="A510" s="62">
        <v>44620</v>
      </c>
      <c r="B510" s="60">
        <v>24337</v>
      </c>
      <c r="C510" s="526" t="s">
        <v>34</v>
      </c>
      <c r="D510" t="s">
        <v>17</v>
      </c>
      <c r="E510" s="79"/>
      <c r="F510" s="79">
        <v>108.6</v>
      </c>
      <c r="G510" s="51">
        <f t="shared" si="7"/>
        <v>65.000000000000028</v>
      </c>
    </row>
    <row r="511" spans="1:7" customFormat="1">
      <c r="A511" s="62">
        <v>44620</v>
      </c>
      <c r="B511" s="60">
        <v>24337</v>
      </c>
      <c r="C511" s="526" t="s">
        <v>34</v>
      </c>
      <c r="D511" t="s">
        <v>18</v>
      </c>
      <c r="E511" s="79"/>
      <c r="F511" s="79">
        <v>60</v>
      </c>
      <c r="G511" s="51">
        <f t="shared" si="7"/>
        <v>5.0000000000000284</v>
      </c>
    </row>
    <row r="512" spans="1:7" customFormat="1">
      <c r="A512" s="62">
        <v>44620</v>
      </c>
      <c r="B512" s="60">
        <v>24337</v>
      </c>
      <c r="C512" s="526" t="s">
        <v>34</v>
      </c>
      <c r="D512" t="s">
        <v>19</v>
      </c>
      <c r="E512" s="79"/>
      <c r="F512" s="79">
        <v>5</v>
      </c>
      <c r="G512" s="51">
        <f t="shared" si="7"/>
        <v>2.8421709430404007E-14</v>
      </c>
    </row>
    <row r="513" spans="1:11">
      <c r="A513" s="44">
        <v>44592</v>
      </c>
      <c r="B513" s="525" t="s">
        <v>14</v>
      </c>
      <c r="C513" s="525" t="s">
        <v>15</v>
      </c>
      <c r="D513" t="s">
        <v>16</v>
      </c>
      <c r="E513" s="99">
        <v>118.9</v>
      </c>
      <c r="F513" s="99"/>
      <c r="G513" s="51">
        <f t="shared" si="7"/>
        <v>118.90000000000003</v>
      </c>
      <c r="H513" s="59"/>
      <c r="I513" s="59"/>
      <c r="J513" s="59"/>
      <c r="K513" s="59"/>
    </row>
    <row r="514" spans="1:11">
      <c r="A514" s="62"/>
      <c r="B514" s="60"/>
      <c r="C514" s="60"/>
      <c r="D514" t="s">
        <v>17</v>
      </c>
      <c r="E514" s="99">
        <v>146.80000000000001</v>
      </c>
      <c r="F514" s="99"/>
      <c r="G514" s="51">
        <f t="shared" si="7"/>
        <v>265.70000000000005</v>
      </c>
      <c r="H514" s="59"/>
      <c r="I514" s="59"/>
      <c r="J514" s="59"/>
      <c r="K514" s="59"/>
    </row>
    <row r="515" spans="1:11">
      <c r="A515" s="62"/>
      <c r="B515" s="60"/>
      <c r="C515" s="60"/>
      <c r="D515" t="s">
        <v>18</v>
      </c>
      <c r="E515" s="99">
        <v>60</v>
      </c>
      <c r="F515" s="99"/>
      <c r="G515" s="51">
        <f t="shared" si="7"/>
        <v>325.70000000000005</v>
      </c>
      <c r="H515" s="59"/>
      <c r="I515" s="59"/>
      <c r="J515" s="59"/>
      <c r="K515" s="59"/>
    </row>
    <row r="516" spans="1:11">
      <c r="A516" s="62"/>
      <c r="B516" s="60"/>
      <c r="C516" s="60"/>
      <c r="D516" t="s">
        <v>19</v>
      </c>
      <c r="E516" s="99">
        <v>5</v>
      </c>
      <c r="F516" s="99"/>
      <c r="G516" s="51">
        <f t="shared" si="7"/>
        <v>330.70000000000005</v>
      </c>
      <c r="H516" s="59"/>
      <c r="I516" s="59"/>
      <c r="J516" s="59"/>
      <c r="K516" s="59"/>
    </row>
    <row r="517" spans="1:11">
      <c r="A517" s="62">
        <v>44620</v>
      </c>
      <c r="B517" s="60">
        <v>24337</v>
      </c>
      <c r="C517" s="526" t="s">
        <v>15</v>
      </c>
      <c r="D517" t="s">
        <v>16</v>
      </c>
      <c r="E517" s="99"/>
      <c r="F517" s="99">
        <v>118.9</v>
      </c>
      <c r="G517" s="51">
        <f t="shared" si="7"/>
        <v>211.80000000000004</v>
      </c>
      <c r="H517" s="59"/>
      <c r="I517" s="59"/>
      <c r="J517" s="59"/>
      <c r="K517" s="59"/>
    </row>
    <row r="518" spans="1:11">
      <c r="A518" s="62">
        <v>44620</v>
      </c>
      <c r="B518" s="60">
        <v>24337</v>
      </c>
      <c r="C518" s="526" t="s">
        <v>15</v>
      </c>
      <c r="D518" t="s">
        <v>17</v>
      </c>
      <c r="E518" s="99"/>
      <c r="F518" s="99">
        <v>146.80000000000001</v>
      </c>
      <c r="G518" s="51">
        <f t="shared" si="7"/>
        <v>65.000000000000028</v>
      </c>
      <c r="H518" s="59"/>
      <c r="I518" s="59"/>
      <c r="J518" s="59"/>
      <c r="K518" s="59"/>
    </row>
    <row r="519" spans="1:11">
      <c r="A519" s="62">
        <v>44620</v>
      </c>
      <c r="B519" s="60">
        <v>24337</v>
      </c>
      <c r="C519" s="526" t="s">
        <v>15</v>
      </c>
      <c r="D519" t="s">
        <v>18</v>
      </c>
      <c r="E519" s="99"/>
      <c r="F519" s="99">
        <v>60</v>
      </c>
      <c r="G519" s="51">
        <f t="shared" si="7"/>
        <v>5.0000000000000284</v>
      </c>
      <c r="H519" s="59"/>
      <c r="I519" s="59"/>
      <c r="J519" s="59"/>
      <c r="K519" s="59"/>
    </row>
    <row r="520" spans="1:11">
      <c r="A520" s="62">
        <v>44620</v>
      </c>
      <c r="B520" s="60">
        <v>24337</v>
      </c>
      <c r="C520" s="526" t="s">
        <v>15</v>
      </c>
      <c r="D520" t="s">
        <v>19</v>
      </c>
      <c r="E520" s="99"/>
      <c r="F520" s="99">
        <v>5</v>
      </c>
      <c r="G520" s="51">
        <f t="shared" si="7"/>
        <v>2.8421709430404007E-14</v>
      </c>
      <c r="H520" s="59"/>
      <c r="I520" s="59"/>
      <c r="J520" s="59"/>
      <c r="K520" s="59"/>
    </row>
    <row r="521" spans="1:11">
      <c r="A521" s="44">
        <v>44620</v>
      </c>
      <c r="B521" s="525" t="s">
        <v>14</v>
      </c>
      <c r="C521" s="525" t="s">
        <v>20</v>
      </c>
      <c r="D521" t="s">
        <v>16</v>
      </c>
      <c r="E521" s="99">
        <v>86.5</v>
      </c>
      <c r="F521" s="99"/>
      <c r="G521" s="51">
        <f t="shared" si="7"/>
        <v>86.500000000000028</v>
      </c>
      <c r="H521" s="59"/>
      <c r="I521" s="59"/>
      <c r="J521" s="59"/>
      <c r="K521" s="59"/>
    </row>
    <row r="522" spans="1:11">
      <c r="A522" s="7"/>
      <c r="B522" s="526"/>
      <c r="C522" s="526"/>
      <c r="D522" t="s">
        <v>17</v>
      </c>
      <c r="E522" s="99">
        <v>109</v>
      </c>
      <c r="F522" s="99"/>
      <c r="G522" s="51">
        <f t="shared" si="7"/>
        <v>195.50000000000003</v>
      </c>
      <c r="H522" s="59"/>
      <c r="I522" s="59"/>
      <c r="J522" s="59"/>
      <c r="K522" s="59"/>
    </row>
    <row r="523" spans="1:11">
      <c r="A523" s="7"/>
      <c r="B523" s="526"/>
      <c r="C523" s="526"/>
      <c r="D523" t="s">
        <v>18</v>
      </c>
      <c r="E523" s="99">
        <v>56</v>
      </c>
      <c r="F523" s="99"/>
      <c r="G523" s="51">
        <f t="shared" si="7"/>
        <v>251.50000000000003</v>
      </c>
      <c r="H523" s="59"/>
      <c r="I523" s="59"/>
      <c r="J523" s="59"/>
      <c r="K523" s="59"/>
    </row>
    <row r="524" spans="1:11">
      <c r="A524" s="7"/>
      <c r="B524" s="526"/>
      <c r="C524" s="526"/>
      <c r="D524" t="s">
        <v>19</v>
      </c>
      <c r="E524" s="99">
        <v>5</v>
      </c>
      <c r="F524" s="99"/>
      <c r="G524" s="51">
        <f t="shared" si="7"/>
        <v>256.5</v>
      </c>
      <c r="H524" s="59"/>
      <c r="I524" s="59"/>
      <c r="J524" s="59"/>
      <c r="K524" s="59"/>
    </row>
    <row r="525" spans="1:11">
      <c r="A525" s="62">
        <v>44648</v>
      </c>
      <c r="B525" s="60">
        <v>24682</v>
      </c>
      <c r="C525" s="526" t="s">
        <v>20</v>
      </c>
      <c r="D525" t="s">
        <v>16</v>
      </c>
      <c r="E525" s="99"/>
      <c r="F525" s="99">
        <v>86.5</v>
      </c>
      <c r="G525" s="51">
        <f t="shared" si="7"/>
        <v>170</v>
      </c>
      <c r="H525" s="59"/>
      <c r="I525" s="59"/>
      <c r="J525" s="59"/>
      <c r="K525" s="59"/>
    </row>
    <row r="526" spans="1:11">
      <c r="A526" s="62">
        <v>44648</v>
      </c>
      <c r="B526" s="60">
        <v>24682</v>
      </c>
      <c r="C526" s="526" t="s">
        <v>20</v>
      </c>
      <c r="D526" t="s">
        <v>17</v>
      </c>
      <c r="E526" s="99"/>
      <c r="F526" s="99">
        <v>109</v>
      </c>
      <c r="G526" s="51">
        <f t="shared" si="7"/>
        <v>61</v>
      </c>
      <c r="H526" s="59"/>
      <c r="I526" s="59"/>
      <c r="J526" s="59"/>
      <c r="K526" s="59"/>
    </row>
    <row r="527" spans="1:11">
      <c r="A527" s="62">
        <v>44648</v>
      </c>
      <c r="B527" s="60">
        <v>24682</v>
      </c>
      <c r="C527" s="526" t="s">
        <v>20</v>
      </c>
      <c r="D527" t="s">
        <v>18</v>
      </c>
      <c r="E527" s="99"/>
      <c r="F527" s="99">
        <v>56</v>
      </c>
      <c r="G527" s="51">
        <f t="shared" ref="G527:G592" si="8">+G526+E527-F527</f>
        <v>5</v>
      </c>
      <c r="H527" s="59"/>
      <c r="I527" s="59"/>
      <c r="J527" s="59"/>
      <c r="K527" s="59"/>
    </row>
    <row r="528" spans="1:11">
      <c r="A528" s="62">
        <v>44648</v>
      </c>
      <c r="B528" s="60">
        <v>24682</v>
      </c>
      <c r="C528" s="526" t="s">
        <v>20</v>
      </c>
      <c r="D528" t="s">
        <v>19</v>
      </c>
      <c r="E528" s="99"/>
      <c r="F528" s="99">
        <v>5</v>
      </c>
      <c r="G528" s="51">
        <f t="shared" si="8"/>
        <v>0</v>
      </c>
      <c r="H528" s="59"/>
      <c r="I528" s="59"/>
      <c r="J528" s="59"/>
      <c r="K528" s="59"/>
    </row>
    <row r="529" spans="1:7">
      <c r="A529" s="44">
        <v>44651</v>
      </c>
      <c r="B529" s="525" t="s">
        <v>14</v>
      </c>
      <c r="C529" s="525" t="s">
        <v>23</v>
      </c>
      <c r="D529" t="s">
        <v>16</v>
      </c>
      <c r="E529" s="8">
        <v>86</v>
      </c>
      <c r="F529" s="99"/>
      <c r="G529" s="51">
        <f t="shared" si="8"/>
        <v>86</v>
      </c>
    </row>
    <row r="530" spans="1:7">
      <c r="A530" s="7"/>
      <c r="B530" s="526"/>
      <c r="C530" s="526"/>
      <c r="D530" t="s">
        <v>17</v>
      </c>
      <c r="E530" s="8">
        <v>86.5</v>
      </c>
      <c r="F530" s="99"/>
      <c r="G530" s="51">
        <f t="shared" si="8"/>
        <v>172.5</v>
      </c>
    </row>
    <row r="531" spans="1:7">
      <c r="A531" s="7"/>
      <c r="B531" s="526"/>
      <c r="C531" s="526"/>
      <c r="D531" t="s">
        <v>18</v>
      </c>
      <c r="E531" s="8">
        <v>60</v>
      </c>
      <c r="F531" s="99"/>
      <c r="G531" s="51">
        <f t="shared" si="8"/>
        <v>232.5</v>
      </c>
    </row>
    <row r="532" spans="1:7">
      <c r="A532" s="7"/>
      <c r="B532" s="526"/>
      <c r="C532" s="526"/>
      <c r="D532" t="s">
        <v>19</v>
      </c>
      <c r="E532" s="8">
        <v>5</v>
      </c>
      <c r="F532" s="99"/>
      <c r="G532" s="51">
        <f t="shared" si="8"/>
        <v>237.5</v>
      </c>
    </row>
    <row r="533" spans="1:7">
      <c r="A533" s="7">
        <v>44783</v>
      </c>
      <c r="B533" s="526" t="s">
        <v>486</v>
      </c>
      <c r="C533" s="526" t="s">
        <v>23</v>
      </c>
      <c r="D533" t="s">
        <v>16</v>
      </c>
      <c r="E533" s="8"/>
      <c r="F533" s="8">
        <v>86</v>
      </c>
      <c r="G533" s="51">
        <f t="shared" si="8"/>
        <v>151.5</v>
      </c>
    </row>
    <row r="534" spans="1:7">
      <c r="A534" s="7">
        <v>44783</v>
      </c>
      <c r="B534" s="526" t="s">
        <v>486</v>
      </c>
      <c r="C534" s="526" t="s">
        <v>23</v>
      </c>
      <c r="D534" t="s">
        <v>17</v>
      </c>
      <c r="E534" s="8"/>
      <c r="F534" s="8">
        <v>86.5</v>
      </c>
      <c r="G534" s="51">
        <f t="shared" si="8"/>
        <v>65</v>
      </c>
    </row>
    <row r="535" spans="1:7">
      <c r="A535" s="7">
        <v>44783</v>
      </c>
      <c r="B535" s="526" t="s">
        <v>486</v>
      </c>
      <c r="C535" s="526" t="s">
        <v>23</v>
      </c>
      <c r="D535" t="s">
        <v>18</v>
      </c>
      <c r="E535" s="8"/>
      <c r="F535" s="8">
        <v>60</v>
      </c>
      <c r="G535" s="51">
        <f t="shared" si="8"/>
        <v>5</v>
      </c>
    </row>
    <row r="536" spans="1:7">
      <c r="A536" s="7">
        <v>44783</v>
      </c>
      <c r="B536" s="526" t="s">
        <v>486</v>
      </c>
      <c r="C536" s="526" t="s">
        <v>23</v>
      </c>
      <c r="D536" t="s">
        <v>19</v>
      </c>
      <c r="E536" s="8"/>
      <c r="F536" s="8">
        <v>5</v>
      </c>
      <c r="G536" s="51">
        <f t="shared" si="8"/>
        <v>0</v>
      </c>
    </row>
    <row r="537" spans="1:7">
      <c r="A537" s="44">
        <v>44681</v>
      </c>
      <c r="B537" s="64" t="s">
        <v>14</v>
      </c>
      <c r="C537" s="525" t="s">
        <v>24</v>
      </c>
      <c r="D537" t="s">
        <v>16</v>
      </c>
      <c r="E537" s="2">
        <v>87.9</v>
      </c>
      <c r="F537" s="99"/>
      <c r="G537" s="51">
        <f t="shared" si="8"/>
        <v>87.9</v>
      </c>
    </row>
    <row r="538" spans="1:7">
      <c r="A538" s="7"/>
      <c r="B538" s="64"/>
      <c r="C538" s="526"/>
      <c r="D538" t="s">
        <v>17</v>
      </c>
      <c r="E538" s="2">
        <v>105.4</v>
      </c>
      <c r="F538" s="99"/>
      <c r="G538" s="51">
        <f t="shared" si="8"/>
        <v>193.3</v>
      </c>
    </row>
    <row r="539" spans="1:7">
      <c r="A539" s="7"/>
      <c r="B539" s="526"/>
      <c r="C539" s="526"/>
      <c r="D539" t="s">
        <v>18</v>
      </c>
      <c r="E539" s="2">
        <v>60</v>
      </c>
      <c r="F539" s="99"/>
      <c r="G539" s="51">
        <f t="shared" si="8"/>
        <v>253.3</v>
      </c>
    </row>
    <row r="540" spans="1:7">
      <c r="A540" s="7"/>
      <c r="B540" s="526"/>
      <c r="C540" s="526"/>
      <c r="D540" t="s">
        <v>19</v>
      </c>
      <c r="E540" s="2">
        <v>5</v>
      </c>
      <c r="F540" s="99"/>
      <c r="G540" s="51">
        <f t="shared" si="8"/>
        <v>258.3</v>
      </c>
    </row>
    <row r="541" spans="1:7">
      <c r="A541" s="7">
        <v>44783</v>
      </c>
      <c r="B541" s="526" t="s">
        <v>486</v>
      </c>
      <c r="C541" s="526" t="s">
        <v>24</v>
      </c>
      <c r="D541" t="s">
        <v>16</v>
      </c>
      <c r="E541" s="2"/>
      <c r="F541" s="2">
        <v>87.9</v>
      </c>
      <c r="G541" s="51">
        <f t="shared" si="8"/>
        <v>170.4</v>
      </c>
    </row>
    <row r="542" spans="1:7">
      <c r="A542" s="7">
        <v>44783</v>
      </c>
      <c r="B542" s="526" t="s">
        <v>486</v>
      </c>
      <c r="C542" s="526" t="s">
        <v>24</v>
      </c>
      <c r="D542" t="s">
        <v>17</v>
      </c>
      <c r="E542" s="2"/>
      <c r="F542" s="2">
        <v>105.4</v>
      </c>
      <c r="G542" s="51">
        <f t="shared" si="8"/>
        <v>65</v>
      </c>
    </row>
    <row r="543" spans="1:7">
      <c r="A543" s="7">
        <v>44783</v>
      </c>
      <c r="B543" s="526" t="s">
        <v>486</v>
      </c>
      <c r="C543" s="526" t="s">
        <v>24</v>
      </c>
      <c r="D543" t="s">
        <v>18</v>
      </c>
      <c r="E543" s="2"/>
      <c r="F543" s="2">
        <v>60</v>
      </c>
      <c r="G543" s="51">
        <f t="shared" si="8"/>
        <v>5</v>
      </c>
    </row>
    <row r="544" spans="1:7">
      <c r="A544" s="7">
        <v>44783</v>
      </c>
      <c r="B544" s="526" t="s">
        <v>486</v>
      </c>
      <c r="C544" s="526" t="s">
        <v>24</v>
      </c>
      <c r="D544" t="s">
        <v>19</v>
      </c>
      <c r="E544" s="2"/>
      <c r="F544" s="2">
        <v>5</v>
      </c>
      <c r="G544" s="51">
        <f t="shared" si="8"/>
        <v>0</v>
      </c>
    </row>
    <row r="545" spans="1:7">
      <c r="A545" s="44">
        <v>44712</v>
      </c>
      <c r="B545" s="64" t="s">
        <v>14</v>
      </c>
      <c r="C545" s="525" t="s">
        <v>25</v>
      </c>
      <c r="D545" t="s">
        <v>16</v>
      </c>
      <c r="E545" s="8">
        <v>84</v>
      </c>
      <c r="F545" s="99"/>
      <c r="G545" s="51">
        <f t="shared" si="8"/>
        <v>84</v>
      </c>
    </row>
    <row r="546" spans="1:7">
      <c r="A546" s="7"/>
      <c r="B546" s="64"/>
      <c r="C546" s="526"/>
      <c r="D546" t="s">
        <v>17</v>
      </c>
      <c r="E546" s="8">
        <v>92.7</v>
      </c>
      <c r="F546" s="99"/>
      <c r="G546" s="51">
        <f t="shared" si="8"/>
        <v>176.7</v>
      </c>
    </row>
    <row r="547" spans="1:7">
      <c r="A547" s="7"/>
      <c r="B547" s="526"/>
      <c r="C547" s="526"/>
      <c r="D547" t="s">
        <v>18</v>
      </c>
      <c r="E547" s="2">
        <v>60</v>
      </c>
      <c r="F547" s="99"/>
      <c r="G547" s="51">
        <f t="shared" si="8"/>
        <v>236.7</v>
      </c>
    </row>
    <row r="548" spans="1:7">
      <c r="A548" s="7"/>
      <c r="B548" s="526"/>
      <c r="C548" s="526"/>
      <c r="D548" t="s">
        <v>19</v>
      </c>
      <c r="E548" s="2">
        <v>5</v>
      </c>
      <c r="F548" s="99"/>
      <c r="G548" s="51">
        <f t="shared" si="8"/>
        <v>241.7</v>
      </c>
    </row>
    <row r="549" spans="1:7">
      <c r="A549" s="7"/>
      <c r="B549" s="526"/>
      <c r="C549" s="526"/>
      <c r="D549" t="s">
        <v>98</v>
      </c>
      <c r="E549" s="2">
        <v>6</v>
      </c>
      <c r="F549" s="99"/>
      <c r="G549" s="51">
        <f t="shared" si="8"/>
        <v>247.7</v>
      </c>
    </row>
    <row r="550" spans="1:7">
      <c r="A550" s="7">
        <v>44783</v>
      </c>
      <c r="B550" s="526" t="s">
        <v>487</v>
      </c>
      <c r="C550" s="526" t="s">
        <v>25</v>
      </c>
      <c r="D550" t="s">
        <v>16</v>
      </c>
      <c r="E550" s="2"/>
      <c r="F550" s="8">
        <v>84</v>
      </c>
      <c r="G550" s="51">
        <f t="shared" si="8"/>
        <v>163.69999999999999</v>
      </c>
    </row>
    <row r="551" spans="1:7">
      <c r="A551" s="7">
        <v>44783</v>
      </c>
      <c r="B551" s="526" t="s">
        <v>487</v>
      </c>
      <c r="C551" s="526" t="s">
        <v>25</v>
      </c>
      <c r="D551" t="s">
        <v>17</v>
      </c>
      <c r="E551" s="2"/>
      <c r="F551" s="8">
        <v>92.7</v>
      </c>
      <c r="G551" s="51">
        <f t="shared" si="8"/>
        <v>70.999999999999986</v>
      </c>
    </row>
    <row r="552" spans="1:7">
      <c r="A552" s="7">
        <v>44783</v>
      </c>
      <c r="B552" s="526" t="s">
        <v>487</v>
      </c>
      <c r="C552" s="526" t="s">
        <v>25</v>
      </c>
      <c r="D552" t="s">
        <v>18</v>
      </c>
      <c r="E552" s="2"/>
      <c r="F552" s="2">
        <v>60</v>
      </c>
      <c r="G552" s="51">
        <f t="shared" si="8"/>
        <v>10.999999999999986</v>
      </c>
    </row>
    <row r="553" spans="1:7">
      <c r="A553" s="7">
        <v>44783</v>
      </c>
      <c r="B553" s="526" t="s">
        <v>487</v>
      </c>
      <c r="C553" s="526" t="s">
        <v>25</v>
      </c>
      <c r="D553" t="s">
        <v>19</v>
      </c>
      <c r="E553" s="2"/>
      <c r="F553" s="2">
        <v>5</v>
      </c>
      <c r="G553" s="51">
        <f t="shared" si="8"/>
        <v>5.9999999999999858</v>
      </c>
    </row>
    <row r="554" spans="1:7">
      <c r="A554" s="7">
        <v>44783</v>
      </c>
      <c r="B554" s="526" t="s">
        <v>487</v>
      </c>
      <c r="C554" s="526" t="s">
        <v>25</v>
      </c>
      <c r="D554" t="s">
        <v>98</v>
      </c>
      <c r="E554" s="2"/>
      <c r="F554" s="2">
        <v>6</v>
      </c>
      <c r="G554" s="51">
        <f t="shared" si="8"/>
        <v>-1.4210854715202004E-14</v>
      </c>
    </row>
    <row r="555" spans="1:7">
      <c r="A555" s="44">
        <v>44742</v>
      </c>
      <c r="B555" s="525" t="s">
        <v>14</v>
      </c>
      <c r="C555" s="525" t="s">
        <v>26</v>
      </c>
      <c r="D555" t="s">
        <v>16</v>
      </c>
      <c r="E555" s="2">
        <v>81.400000000000006</v>
      </c>
      <c r="F555" s="99"/>
      <c r="G555" s="51">
        <f t="shared" si="8"/>
        <v>81.399999999999991</v>
      </c>
    </row>
    <row r="556" spans="1:7">
      <c r="A556" s="44"/>
      <c r="B556" s="525"/>
      <c r="C556" s="525"/>
      <c r="D556" t="s">
        <v>17</v>
      </c>
      <c r="E556" s="2">
        <v>124.8</v>
      </c>
      <c r="F556" s="99"/>
      <c r="G556" s="51">
        <f t="shared" si="8"/>
        <v>206.2</v>
      </c>
    </row>
    <row r="557" spans="1:7">
      <c r="A557" s="44"/>
      <c r="B557" s="525"/>
      <c r="C557" s="525"/>
      <c r="D557" t="s">
        <v>18</v>
      </c>
      <c r="E557" s="8">
        <v>60</v>
      </c>
      <c r="F557" s="99"/>
      <c r="G557" s="51">
        <f t="shared" si="8"/>
        <v>266.2</v>
      </c>
    </row>
    <row r="558" spans="1:7">
      <c r="A558" s="44"/>
      <c r="B558" s="525"/>
      <c r="C558" s="525"/>
      <c r="D558" t="s">
        <v>19</v>
      </c>
      <c r="E558" s="8">
        <v>5</v>
      </c>
      <c r="F558" s="99"/>
      <c r="G558" s="51">
        <f t="shared" si="8"/>
        <v>271.2</v>
      </c>
    </row>
    <row r="559" spans="1:7">
      <c r="A559" s="7">
        <v>44783</v>
      </c>
      <c r="B559" s="526" t="s">
        <v>487</v>
      </c>
      <c r="C559" s="526" t="s">
        <v>26</v>
      </c>
      <c r="D559" t="s">
        <v>16</v>
      </c>
      <c r="E559" s="8"/>
      <c r="F559" s="2">
        <v>81.400000000000006</v>
      </c>
      <c r="G559" s="51">
        <f t="shared" si="8"/>
        <v>189.79999999999998</v>
      </c>
    </row>
    <row r="560" spans="1:7">
      <c r="A560" s="7">
        <v>44783</v>
      </c>
      <c r="B560" s="526" t="s">
        <v>487</v>
      </c>
      <c r="C560" s="526" t="s">
        <v>26</v>
      </c>
      <c r="D560" t="s">
        <v>17</v>
      </c>
      <c r="E560" s="8"/>
      <c r="F560" s="2">
        <v>124.8</v>
      </c>
      <c r="G560" s="51">
        <f t="shared" si="8"/>
        <v>64.999999999999986</v>
      </c>
    </row>
    <row r="561" spans="1:12">
      <c r="A561" s="7">
        <v>44783</v>
      </c>
      <c r="B561" s="526" t="s">
        <v>487</v>
      </c>
      <c r="C561" s="526" t="s">
        <v>26</v>
      </c>
      <c r="D561" t="s">
        <v>18</v>
      </c>
      <c r="E561" s="8"/>
      <c r="F561" s="8">
        <v>60</v>
      </c>
      <c r="G561" s="51">
        <f t="shared" si="8"/>
        <v>4.9999999999999858</v>
      </c>
      <c r="H561" s="59"/>
      <c r="I561" s="59"/>
      <c r="J561" s="59"/>
      <c r="K561" s="59"/>
      <c r="L561" s="59"/>
    </row>
    <row r="562" spans="1:12">
      <c r="A562" s="7">
        <v>44783</v>
      </c>
      <c r="B562" s="526" t="s">
        <v>487</v>
      </c>
      <c r="C562" s="526" t="s">
        <v>26</v>
      </c>
      <c r="D562" t="s">
        <v>19</v>
      </c>
      <c r="E562" s="8"/>
      <c r="F562" s="8">
        <v>5</v>
      </c>
      <c r="G562" s="51">
        <f t="shared" si="8"/>
        <v>-1.4210854715202004E-14</v>
      </c>
      <c r="H562" s="59"/>
      <c r="I562" s="59"/>
      <c r="J562" s="59"/>
      <c r="K562" s="59"/>
      <c r="L562" s="59"/>
    </row>
    <row r="563" spans="1:12">
      <c r="A563" s="44">
        <v>44773</v>
      </c>
      <c r="B563" s="525" t="s">
        <v>14</v>
      </c>
      <c r="C563" s="525" t="s">
        <v>27</v>
      </c>
      <c r="D563" t="s">
        <v>16</v>
      </c>
      <c r="E563" s="2">
        <v>81</v>
      </c>
      <c r="F563" s="99"/>
      <c r="G563" s="51">
        <f t="shared" si="8"/>
        <v>80.999999999999986</v>
      </c>
      <c r="H563" s="59"/>
      <c r="I563" s="59"/>
      <c r="J563" s="59"/>
      <c r="K563" s="59"/>
      <c r="L563" s="59"/>
    </row>
    <row r="564" spans="1:12">
      <c r="A564" s="7"/>
      <c r="B564" s="526"/>
      <c r="C564" s="526"/>
      <c r="D564" t="s">
        <v>17</v>
      </c>
      <c r="E564" s="2">
        <v>88.8</v>
      </c>
      <c r="F564" s="99"/>
      <c r="G564" s="51">
        <f t="shared" si="8"/>
        <v>169.79999999999998</v>
      </c>
      <c r="H564" s="59"/>
      <c r="I564" s="59"/>
      <c r="J564" s="59"/>
      <c r="K564" s="59"/>
      <c r="L564" s="59"/>
    </row>
    <row r="565" spans="1:12">
      <c r="A565" s="7"/>
      <c r="B565" s="526"/>
      <c r="C565" s="526"/>
      <c r="D565" t="s">
        <v>18</v>
      </c>
      <c r="E565" s="148">
        <v>60</v>
      </c>
      <c r="F565" s="99"/>
      <c r="G565" s="51">
        <f t="shared" si="8"/>
        <v>229.79999999999998</v>
      </c>
      <c r="H565" s="59"/>
      <c r="I565" s="59"/>
      <c r="J565" s="59"/>
      <c r="K565" s="59"/>
      <c r="L565" s="59"/>
    </row>
    <row r="566" spans="1:12">
      <c r="A566" s="7"/>
      <c r="B566" s="526"/>
      <c r="C566" s="526"/>
      <c r="D566" t="s">
        <v>19</v>
      </c>
      <c r="E566" s="148">
        <v>5</v>
      </c>
      <c r="F566" s="99"/>
      <c r="G566" s="51">
        <f t="shared" si="8"/>
        <v>234.79999999999998</v>
      </c>
      <c r="H566" s="59"/>
      <c r="I566" s="59"/>
      <c r="J566" s="59"/>
      <c r="K566" s="59"/>
      <c r="L566" s="59"/>
    </row>
    <row r="567" spans="1:12">
      <c r="A567" s="7">
        <v>44783</v>
      </c>
      <c r="B567" s="526" t="s">
        <v>487</v>
      </c>
      <c r="C567" s="526" t="s">
        <v>27</v>
      </c>
      <c r="D567" t="s">
        <v>18</v>
      </c>
      <c r="E567" s="2"/>
      <c r="F567" s="148">
        <v>60</v>
      </c>
      <c r="G567" s="51">
        <f t="shared" si="8"/>
        <v>174.79999999999998</v>
      </c>
      <c r="H567" s="59"/>
      <c r="I567" s="59"/>
      <c r="J567" s="59"/>
      <c r="K567" s="59"/>
      <c r="L567" s="59"/>
    </row>
    <row r="568" spans="1:12">
      <c r="A568" s="7">
        <v>44783</v>
      </c>
      <c r="B568" s="526" t="s">
        <v>487</v>
      </c>
      <c r="C568" s="526" t="s">
        <v>27</v>
      </c>
      <c r="D568" t="s">
        <v>19</v>
      </c>
      <c r="E568" s="2"/>
      <c r="F568" s="148">
        <v>5</v>
      </c>
      <c r="G568" s="51">
        <f t="shared" si="8"/>
        <v>169.79999999999998</v>
      </c>
      <c r="H568" s="59"/>
      <c r="I568" s="59"/>
      <c r="J568" s="59"/>
      <c r="K568" s="59"/>
      <c r="L568" s="59"/>
    </row>
    <row r="569" spans="1:12">
      <c r="A569" s="7">
        <v>44795</v>
      </c>
      <c r="B569" s="526">
        <v>25288</v>
      </c>
      <c r="C569" s="526" t="s">
        <v>27</v>
      </c>
      <c r="D569" t="s">
        <v>16</v>
      </c>
      <c r="E569" s="2"/>
      <c r="F569" s="2">
        <v>81</v>
      </c>
      <c r="G569" s="51">
        <f t="shared" si="8"/>
        <v>88.799999999999983</v>
      </c>
      <c r="H569" s="59"/>
      <c r="I569" s="59"/>
      <c r="J569" s="59"/>
      <c r="K569" s="59"/>
      <c r="L569" s="59"/>
    </row>
    <row r="570" spans="1:12">
      <c r="A570" s="7">
        <v>44795</v>
      </c>
      <c r="B570" s="526">
        <v>25288</v>
      </c>
      <c r="C570" s="526" t="s">
        <v>27</v>
      </c>
      <c r="D570" t="s">
        <v>17</v>
      </c>
      <c r="E570" s="2"/>
      <c r="F570" s="2">
        <v>88.8</v>
      </c>
      <c r="G570" s="51">
        <f t="shared" si="8"/>
        <v>0</v>
      </c>
      <c r="H570" s="59"/>
      <c r="I570" s="59"/>
      <c r="J570" s="59"/>
      <c r="K570" s="59"/>
      <c r="L570" s="59"/>
    </row>
    <row r="571" spans="1:12">
      <c r="A571" s="44">
        <v>44804</v>
      </c>
      <c r="B571" s="525" t="s">
        <v>14</v>
      </c>
      <c r="C571" s="525" t="s">
        <v>28</v>
      </c>
      <c r="D571" t="s">
        <v>16</v>
      </c>
      <c r="E571" s="2">
        <v>81.5</v>
      </c>
      <c r="F571" s="148"/>
      <c r="G571" s="51">
        <f t="shared" si="8"/>
        <v>81.5</v>
      </c>
      <c r="H571" s="59"/>
      <c r="I571" s="59"/>
      <c r="J571" s="59"/>
      <c r="K571" s="59"/>
      <c r="L571" s="59"/>
    </row>
    <row r="572" spans="1:12">
      <c r="A572" s="7"/>
      <c r="B572" s="526"/>
      <c r="C572" s="526"/>
      <c r="D572" t="s">
        <v>17</v>
      </c>
      <c r="E572" s="2">
        <v>132.5</v>
      </c>
      <c r="F572" s="148"/>
      <c r="G572" s="51">
        <f t="shared" si="8"/>
        <v>214</v>
      </c>
      <c r="H572" s="59"/>
      <c r="I572" s="59"/>
      <c r="J572" s="59"/>
      <c r="K572" s="59"/>
      <c r="L572" s="59"/>
    </row>
    <row r="573" spans="1:12">
      <c r="A573" s="7"/>
      <c r="B573" s="526"/>
      <c r="C573" s="526"/>
      <c r="D573" t="s">
        <v>18</v>
      </c>
      <c r="E573" s="148">
        <v>60</v>
      </c>
      <c r="F573" s="148"/>
      <c r="G573" s="51">
        <f t="shared" si="8"/>
        <v>274</v>
      </c>
      <c r="H573" s="59"/>
      <c r="I573" s="59"/>
      <c r="J573" s="59"/>
      <c r="K573" s="59"/>
      <c r="L573" s="59"/>
    </row>
    <row r="574" spans="1:12">
      <c r="A574" s="7"/>
      <c r="B574" s="526"/>
      <c r="C574" s="526"/>
      <c r="D574" t="s">
        <v>19</v>
      </c>
      <c r="E574" s="148">
        <v>5</v>
      </c>
      <c r="F574" s="148"/>
      <c r="G574" s="51">
        <f t="shared" si="8"/>
        <v>279</v>
      </c>
      <c r="H574" s="59"/>
      <c r="I574" s="59"/>
      <c r="J574" s="59"/>
      <c r="K574" s="59"/>
      <c r="L574" s="59"/>
    </row>
    <row r="575" spans="1:12">
      <c r="A575" s="62">
        <v>44802</v>
      </c>
      <c r="B575" s="526" t="s">
        <v>488</v>
      </c>
      <c r="C575" s="526" t="s">
        <v>28</v>
      </c>
      <c r="D575" t="s">
        <v>18</v>
      </c>
      <c r="E575" s="99"/>
      <c r="F575" s="148">
        <v>60</v>
      </c>
      <c r="G575" s="51">
        <f t="shared" si="8"/>
        <v>219</v>
      </c>
      <c r="H575" s="59"/>
      <c r="I575" s="59"/>
      <c r="J575" s="59"/>
      <c r="K575" s="59"/>
      <c r="L575" s="59"/>
    </row>
    <row r="576" spans="1:12">
      <c r="A576" s="62">
        <v>44802</v>
      </c>
      <c r="B576" s="60">
        <v>25435</v>
      </c>
      <c r="C576" s="526" t="s">
        <v>28</v>
      </c>
      <c r="D576" t="s">
        <v>19</v>
      </c>
      <c r="E576" s="99"/>
      <c r="F576" s="148">
        <v>5</v>
      </c>
      <c r="G576" s="51">
        <f t="shared" si="8"/>
        <v>214</v>
      </c>
      <c r="H576" s="59"/>
      <c r="I576" s="59"/>
      <c r="J576" s="525"/>
      <c r="K576"/>
      <c r="L576" s="2"/>
    </row>
    <row r="577" spans="1:12">
      <c r="A577" s="62">
        <v>44841</v>
      </c>
      <c r="B577" s="60">
        <v>25597</v>
      </c>
      <c r="C577" s="526" t="s">
        <v>28</v>
      </c>
      <c r="D577" t="s">
        <v>16</v>
      </c>
      <c r="E577" s="99"/>
      <c r="F577" s="2">
        <v>81.5</v>
      </c>
      <c r="G577" s="51">
        <f t="shared" si="8"/>
        <v>132.5</v>
      </c>
      <c r="H577" s="59"/>
      <c r="I577" s="59"/>
      <c r="J577" s="526"/>
      <c r="K577"/>
      <c r="L577" s="2"/>
    </row>
    <row r="578" spans="1:12">
      <c r="A578" s="62">
        <v>44841</v>
      </c>
      <c r="B578" s="60">
        <v>25597</v>
      </c>
      <c r="C578" s="526" t="s">
        <v>28</v>
      </c>
      <c r="D578" t="s">
        <v>17</v>
      </c>
      <c r="E578" s="99"/>
      <c r="F578" s="2">
        <v>132.5</v>
      </c>
      <c r="G578" s="51">
        <f t="shared" si="8"/>
        <v>0</v>
      </c>
      <c r="H578" s="59"/>
      <c r="I578" s="59"/>
      <c r="J578" s="525"/>
      <c r="K578"/>
      <c r="L578" s="2"/>
    </row>
    <row r="579" spans="1:12">
      <c r="A579" s="44">
        <v>44834</v>
      </c>
      <c r="B579" s="525" t="s">
        <v>14</v>
      </c>
      <c r="C579" s="525" t="s">
        <v>53</v>
      </c>
      <c r="D579" t="s">
        <v>16</v>
      </c>
      <c r="E579" s="2">
        <v>104.2</v>
      </c>
      <c r="F579" s="148"/>
      <c r="G579" s="51">
        <f t="shared" si="8"/>
        <v>104.2</v>
      </c>
      <c r="H579" s="59"/>
      <c r="I579" s="59"/>
      <c r="J579" s="526"/>
      <c r="K579"/>
      <c r="L579" s="2"/>
    </row>
    <row r="580" spans="1:12">
      <c r="A580" s="62"/>
      <c r="B580" s="60"/>
      <c r="C580" s="526"/>
      <c r="D580" t="s">
        <v>17</v>
      </c>
      <c r="E580" s="2">
        <v>131.4</v>
      </c>
      <c r="F580" s="148"/>
      <c r="G580" s="51">
        <f t="shared" si="8"/>
        <v>235.60000000000002</v>
      </c>
      <c r="H580" s="59"/>
      <c r="I580" s="59"/>
      <c r="J580" s="59"/>
      <c r="K580"/>
      <c r="L580" s="148"/>
    </row>
    <row r="581" spans="1:12">
      <c r="A581" s="62"/>
      <c r="B581" s="60"/>
      <c r="C581" s="526"/>
      <c r="D581" t="s">
        <v>18</v>
      </c>
      <c r="E581" s="148">
        <v>60</v>
      </c>
      <c r="F581" s="148"/>
      <c r="G581" s="51">
        <f t="shared" si="8"/>
        <v>295.60000000000002</v>
      </c>
      <c r="H581" s="59"/>
      <c r="I581" s="59"/>
      <c r="J581" s="59"/>
      <c r="K581"/>
      <c r="L581" s="148"/>
    </row>
    <row r="582" spans="1:12">
      <c r="A582" s="62"/>
      <c r="B582" s="60"/>
      <c r="C582" s="526"/>
      <c r="D582" t="s">
        <v>19</v>
      </c>
      <c r="E582" s="148">
        <v>5</v>
      </c>
      <c r="F582" s="148"/>
      <c r="G582" s="51">
        <f t="shared" si="8"/>
        <v>300.60000000000002</v>
      </c>
      <c r="H582" s="59"/>
      <c r="I582" s="59"/>
      <c r="J582" s="59"/>
      <c r="K582" s="59"/>
      <c r="L582" s="59"/>
    </row>
    <row r="583" spans="1:12">
      <c r="A583" s="62">
        <v>44852</v>
      </c>
      <c r="B583" s="60">
        <v>25597</v>
      </c>
      <c r="C583" s="526" t="s">
        <v>53</v>
      </c>
      <c r="D583" t="s">
        <v>18</v>
      </c>
      <c r="E583" s="99"/>
      <c r="F583" s="148">
        <v>60</v>
      </c>
      <c r="G583" s="51">
        <f t="shared" si="8"/>
        <v>240.60000000000002</v>
      </c>
      <c r="H583" s="59"/>
      <c r="I583" s="59"/>
      <c r="J583" s="59"/>
      <c r="K583" s="59"/>
      <c r="L583" s="59"/>
    </row>
    <row r="584" spans="1:12">
      <c r="A584" s="62">
        <v>44852</v>
      </c>
      <c r="B584" s="60">
        <v>25597</v>
      </c>
      <c r="C584" s="526" t="s">
        <v>53</v>
      </c>
      <c r="D584" t="s">
        <v>19</v>
      </c>
      <c r="E584" s="99"/>
      <c r="F584" s="148">
        <v>5</v>
      </c>
      <c r="G584" s="51">
        <f t="shared" si="8"/>
        <v>235.60000000000002</v>
      </c>
      <c r="H584" s="59"/>
      <c r="I584" s="59"/>
      <c r="J584" s="59"/>
      <c r="K584" s="59"/>
      <c r="L584" s="239"/>
    </row>
    <row r="585" spans="1:12">
      <c r="A585" s="62">
        <v>44883</v>
      </c>
      <c r="B585" s="526" t="s">
        <v>489</v>
      </c>
      <c r="C585" s="526" t="s">
        <v>53</v>
      </c>
      <c r="D585" t="s">
        <v>16</v>
      </c>
      <c r="E585" s="99"/>
      <c r="F585" s="2">
        <v>104.2</v>
      </c>
      <c r="G585" s="51">
        <f t="shared" si="8"/>
        <v>131.40000000000003</v>
      </c>
      <c r="H585" s="59"/>
      <c r="I585" s="59"/>
      <c r="J585" s="59"/>
      <c r="K585" s="59"/>
      <c r="L585" s="239"/>
    </row>
    <row r="586" spans="1:12">
      <c r="A586" s="62">
        <v>44883</v>
      </c>
      <c r="B586" s="526" t="s">
        <v>489</v>
      </c>
      <c r="C586" s="526" t="s">
        <v>53</v>
      </c>
      <c r="D586" t="s">
        <v>17</v>
      </c>
      <c r="E586" s="99"/>
      <c r="F586" s="2">
        <v>131.4</v>
      </c>
      <c r="G586" s="51">
        <f t="shared" si="8"/>
        <v>0</v>
      </c>
      <c r="H586" s="59"/>
      <c r="I586" s="59"/>
      <c r="J586" s="59"/>
      <c r="K586" s="59"/>
      <c r="L586" s="239"/>
    </row>
    <row r="587" spans="1:12">
      <c r="A587" s="44">
        <v>44865</v>
      </c>
      <c r="B587" s="525" t="s">
        <v>14</v>
      </c>
      <c r="C587" s="525" t="s">
        <v>30</v>
      </c>
      <c r="D587" t="s">
        <v>16</v>
      </c>
      <c r="E587" s="2">
        <v>103.4</v>
      </c>
      <c r="F587" s="148"/>
      <c r="G587" s="51">
        <f t="shared" si="8"/>
        <v>103.4</v>
      </c>
      <c r="H587" s="59"/>
      <c r="I587" s="59"/>
      <c r="J587" s="59"/>
      <c r="K587" s="59"/>
      <c r="L587" s="59"/>
    </row>
    <row r="588" spans="1:12">
      <c r="A588" s="62"/>
      <c r="B588" s="60"/>
      <c r="C588" s="526"/>
      <c r="D588" t="s">
        <v>17</v>
      </c>
      <c r="E588" s="2">
        <v>199.8</v>
      </c>
      <c r="F588" s="148"/>
      <c r="G588" s="51">
        <f t="shared" si="8"/>
        <v>303.20000000000005</v>
      </c>
      <c r="H588" s="59"/>
      <c r="I588" s="59"/>
      <c r="J588" s="59"/>
      <c r="K588" s="59"/>
      <c r="L588" s="59"/>
    </row>
    <row r="589" spans="1:12">
      <c r="A589" s="62"/>
      <c r="B589" s="60"/>
      <c r="C589" s="526"/>
      <c r="D589" t="s">
        <v>18</v>
      </c>
      <c r="E589" s="148">
        <v>60</v>
      </c>
      <c r="F589" s="148"/>
      <c r="G589" s="51">
        <f t="shared" si="8"/>
        <v>363.20000000000005</v>
      </c>
      <c r="H589" s="59"/>
      <c r="I589" s="59"/>
      <c r="J589" s="59"/>
      <c r="K589" s="59"/>
      <c r="L589" s="59"/>
    </row>
    <row r="590" spans="1:12">
      <c r="A590" s="62"/>
      <c r="B590" s="60"/>
      <c r="C590" s="526"/>
      <c r="D590" t="s">
        <v>19</v>
      </c>
      <c r="E590" s="148">
        <v>5</v>
      </c>
      <c r="F590" s="148"/>
      <c r="G590" s="51">
        <f t="shared" si="8"/>
        <v>368.20000000000005</v>
      </c>
      <c r="H590" s="59"/>
      <c r="I590" s="59"/>
      <c r="J590" s="59"/>
      <c r="K590" s="59"/>
      <c r="L590" s="59"/>
    </row>
    <row r="591" spans="1:12">
      <c r="A591" s="62">
        <v>44841</v>
      </c>
      <c r="B591" s="60">
        <v>25597</v>
      </c>
      <c r="C591" s="526" t="s">
        <v>30</v>
      </c>
      <c r="D591" t="s">
        <v>18</v>
      </c>
      <c r="E591" s="99"/>
      <c r="F591" s="148">
        <v>60</v>
      </c>
      <c r="G591" s="51">
        <f t="shared" si="8"/>
        <v>308.20000000000005</v>
      </c>
      <c r="H591" s="59"/>
      <c r="I591" s="59"/>
      <c r="J591" s="59"/>
      <c r="K591" s="59"/>
      <c r="L591" s="59"/>
    </row>
    <row r="592" spans="1:12">
      <c r="A592" s="62">
        <v>44841</v>
      </c>
      <c r="B592" s="60">
        <v>25597</v>
      </c>
      <c r="C592" s="526" t="s">
        <v>30</v>
      </c>
      <c r="D592" t="s">
        <v>19</v>
      </c>
      <c r="E592" s="99"/>
      <c r="F592" s="148">
        <v>5</v>
      </c>
      <c r="G592" s="51">
        <f t="shared" si="8"/>
        <v>303.20000000000005</v>
      </c>
      <c r="H592" s="59"/>
      <c r="I592" s="59"/>
      <c r="J592" s="59"/>
      <c r="K592" s="59"/>
      <c r="L592" s="59"/>
    </row>
    <row r="593" spans="1:12">
      <c r="A593" s="62">
        <v>44883</v>
      </c>
      <c r="B593" s="526" t="s">
        <v>489</v>
      </c>
      <c r="C593" s="526" t="s">
        <v>30</v>
      </c>
      <c r="D593" t="s">
        <v>16</v>
      </c>
      <c r="E593" s="99"/>
      <c r="F593" s="2">
        <v>103.4</v>
      </c>
      <c r="G593" s="51">
        <f t="shared" ref="G593:G656" si="9">+G592+E593-F593</f>
        <v>199.80000000000004</v>
      </c>
      <c r="H593" s="59"/>
      <c r="I593" s="59"/>
      <c r="J593" s="59"/>
      <c r="K593" s="59"/>
      <c r="L593" s="59"/>
    </row>
    <row r="594" spans="1:12">
      <c r="A594" s="62">
        <v>44883</v>
      </c>
      <c r="B594" s="526" t="s">
        <v>489</v>
      </c>
      <c r="C594" s="526" t="s">
        <v>30</v>
      </c>
      <c r="D594" t="s">
        <v>17</v>
      </c>
      <c r="E594" s="99"/>
      <c r="F594" s="2">
        <v>199.8</v>
      </c>
      <c r="G594" s="51">
        <f t="shared" si="9"/>
        <v>0</v>
      </c>
      <c r="H594" s="59"/>
      <c r="I594" s="59"/>
      <c r="J594" s="59"/>
      <c r="K594" s="59"/>
      <c r="L594" s="59"/>
    </row>
    <row r="595" spans="1:12">
      <c r="A595" s="44">
        <v>44865</v>
      </c>
      <c r="B595" s="525" t="s">
        <v>14</v>
      </c>
      <c r="C595" s="525" t="s">
        <v>33</v>
      </c>
      <c r="D595" t="s">
        <v>16</v>
      </c>
      <c r="E595" s="2">
        <v>115.8</v>
      </c>
      <c r="F595" s="148"/>
      <c r="G595" s="51">
        <f t="shared" si="9"/>
        <v>115.8</v>
      </c>
      <c r="H595" s="59"/>
      <c r="I595" s="59"/>
      <c r="J595" s="59"/>
      <c r="K595" s="59"/>
      <c r="L595" s="59"/>
    </row>
    <row r="596" spans="1:12">
      <c r="A596" s="62"/>
      <c r="B596" s="60"/>
      <c r="C596" s="526"/>
      <c r="D596" t="s">
        <v>17</v>
      </c>
      <c r="E596" s="2">
        <v>147.5</v>
      </c>
      <c r="F596" s="148"/>
      <c r="G596" s="51">
        <f t="shared" si="9"/>
        <v>263.3</v>
      </c>
      <c r="H596" s="59"/>
      <c r="I596" s="59"/>
      <c r="J596" s="59"/>
      <c r="K596" s="59"/>
      <c r="L596" s="59"/>
    </row>
    <row r="597" spans="1:12">
      <c r="A597" s="62"/>
      <c r="B597" s="60"/>
      <c r="C597" s="526"/>
      <c r="D597" t="s">
        <v>18</v>
      </c>
      <c r="E597" s="148">
        <v>60</v>
      </c>
      <c r="F597" s="148"/>
      <c r="G597" s="51">
        <f t="shared" si="9"/>
        <v>323.3</v>
      </c>
      <c r="H597" s="59"/>
      <c r="I597" s="59"/>
      <c r="J597" s="59"/>
      <c r="K597" s="2"/>
      <c r="L597" s="59"/>
    </row>
    <row r="598" spans="1:12">
      <c r="A598" s="62"/>
      <c r="B598" s="60"/>
      <c r="C598" s="526"/>
      <c r="D598" t="s">
        <v>19</v>
      </c>
      <c r="E598" s="148">
        <v>5</v>
      </c>
      <c r="F598" s="148"/>
      <c r="G598" s="51">
        <f t="shared" si="9"/>
        <v>328.3</v>
      </c>
      <c r="H598" s="59"/>
      <c r="I598" s="59"/>
      <c r="J598" s="59"/>
      <c r="K598" s="2"/>
      <c r="L598" s="59"/>
    </row>
    <row r="599" spans="1:12">
      <c r="A599" s="62">
        <v>44883</v>
      </c>
      <c r="B599" s="526" t="s">
        <v>489</v>
      </c>
      <c r="C599" s="526" t="s">
        <v>33</v>
      </c>
      <c r="D599" t="s">
        <v>18</v>
      </c>
      <c r="E599" s="99"/>
      <c r="F599" s="148">
        <v>60</v>
      </c>
      <c r="G599" s="51">
        <f t="shared" si="9"/>
        <v>268.3</v>
      </c>
      <c r="H599" s="59"/>
      <c r="I599" s="59"/>
      <c r="J599" s="59"/>
      <c r="K599" s="59"/>
      <c r="L599" s="59"/>
    </row>
    <row r="600" spans="1:12">
      <c r="A600" s="62">
        <v>44883</v>
      </c>
      <c r="B600" s="526" t="s">
        <v>489</v>
      </c>
      <c r="C600" s="526" t="s">
        <v>33</v>
      </c>
      <c r="D600" t="s">
        <v>19</v>
      </c>
      <c r="E600" s="99"/>
      <c r="F600" s="148">
        <v>5</v>
      </c>
      <c r="G600" s="51">
        <f t="shared" si="9"/>
        <v>263.3</v>
      </c>
      <c r="H600" s="59"/>
      <c r="I600" s="59"/>
      <c r="J600" s="59"/>
      <c r="K600" s="59"/>
      <c r="L600" s="59"/>
    </row>
    <row r="601" spans="1:12">
      <c r="A601" s="62">
        <v>44921</v>
      </c>
      <c r="B601" s="526" t="s">
        <v>490</v>
      </c>
      <c r="C601" s="526" t="s">
        <v>33</v>
      </c>
      <c r="D601" t="s">
        <v>16</v>
      </c>
      <c r="E601" s="99"/>
      <c r="F601" s="2">
        <v>115.8</v>
      </c>
      <c r="G601" s="51">
        <f t="shared" si="9"/>
        <v>147.5</v>
      </c>
      <c r="H601" s="59"/>
      <c r="I601" s="59"/>
      <c r="J601" s="59"/>
      <c r="K601" s="59"/>
      <c r="L601" s="59"/>
    </row>
    <row r="602" spans="1:12">
      <c r="A602" s="62">
        <v>44921</v>
      </c>
      <c r="B602" s="526" t="s">
        <v>490</v>
      </c>
      <c r="C602" s="526" t="s">
        <v>33</v>
      </c>
      <c r="D602" t="s">
        <v>17</v>
      </c>
      <c r="E602" s="99"/>
      <c r="F602" s="2">
        <v>147.5</v>
      </c>
      <c r="G602" s="51">
        <f t="shared" si="9"/>
        <v>0</v>
      </c>
      <c r="H602" s="59"/>
      <c r="I602" s="59"/>
      <c r="J602" s="525"/>
      <c r="K602"/>
      <c r="L602" s="99"/>
    </row>
    <row r="603" spans="1:12">
      <c r="A603" s="44">
        <v>44925</v>
      </c>
      <c r="B603" s="525" t="s">
        <v>14</v>
      </c>
      <c r="C603" s="525" t="s">
        <v>34</v>
      </c>
      <c r="D603" t="s">
        <v>16</v>
      </c>
      <c r="E603" s="99">
        <v>132.5</v>
      </c>
      <c r="F603" s="148"/>
      <c r="G603" s="51">
        <f t="shared" si="9"/>
        <v>132.5</v>
      </c>
      <c r="H603" s="59"/>
      <c r="I603" s="59"/>
      <c r="J603" s="526"/>
      <c r="K603"/>
      <c r="L603" s="99"/>
    </row>
    <row r="604" spans="1:12">
      <c r="A604" s="62"/>
      <c r="B604" s="60"/>
      <c r="C604" s="526"/>
      <c r="D604" t="s">
        <v>17</v>
      </c>
      <c r="E604" s="99">
        <v>139.5</v>
      </c>
      <c r="F604" s="99"/>
      <c r="G604" s="51">
        <f t="shared" si="9"/>
        <v>272</v>
      </c>
      <c r="H604" s="59"/>
      <c r="I604" s="59"/>
      <c r="J604" s="526"/>
      <c r="K604"/>
      <c r="L604" s="148"/>
    </row>
    <row r="605" spans="1:12">
      <c r="A605" s="62"/>
      <c r="B605" s="60"/>
      <c r="C605" s="526"/>
      <c r="D605" t="s">
        <v>18</v>
      </c>
      <c r="E605" s="148">
        <v>60</v>
      </c>
      <c r="F605" s="99"/>
      <c r="G605" s="51">
        <f t="shared" si="9"/>
        <v>332</v>
      </c>
      <c r="H605" s="59"/>
      <c r="I605" s="59"/>
      <c r="J605" s="526"/>
      <c r="K605"/>
      <c r="L605" s="148"/>
    </row>
    <row r="606" spans="1:12">
      <c r="A606" s="62"/>
      <c r="B606" s="60"/>
      <c r="C606" s="526"/>
      <c r="D606" t="s">
        <v>19</v>
      </c>
      <c r="E606" s="148">
        <v>5</v>
      </c>
      <c r="F606" s="99"/>
      <c r="G606" s="51">
        <f t="shared" si="9"/>
        <v>337</v>
      </c>
      <c r="H606" s="59"/>
      <c r="I606" s="59"/>
      <c r="J606" s="59"/>
      <c r="K606" s="59"/>
      <c r="L606" s="59"/>
    </row>
    <row r="607" spans="1:12">
      <c r="A607" s="62">
        <v>44921</v>
      </c>
      <c r="B607" s="526" t="s">
        <v>490</v>
      </c>
      <c r="C607" s="526" t="s">
        <v>34</v>
      </c>
      <c r="D607" t="s">
        <v>18</v>
      </c>
      <c r="E607" s="99"/>
      <c r="F607" s="148">
        <v>60</v>
      </c>
      <c r="G607" s="51">
        <f t="shared" si="9"/>
        <v>277</v>
      </c>
      <c r="H607" s="59"/>
      <c r="I607" s="59"/>
      <c r="J607" s="59"/>
      <c r="K607" s="59"/>
      <c r="L607" s="239"/>
    </row>
    <row r="608" spans="1:12">
      <c r="A608" s="62">
        <v>44921</v>
      </c>
      <c r="B608" s="526" t="s">
        <v>490</v>
      </c>
      <c r="C608" s="526" t="s">
        <v>34</v>
      </c>
      <c r="D608" t="s">
        <v>19</v>
      </c>
      <c r="E608" s="99"/>
      <c r="F608" s="148">
        <v>5</v>
      </c>
      <c r="G608" s="51">
        <f t="shared" si="9"/>
        <v>272</v>
      </c>
      <c r="H608" s="59"/>
      <c r="I608" s="59"/>
      <c r="J608" s="59"/>
      <c r="K608" s="59"/>
      <c r="L608" s="59"/>
    </row>
    <row r="609" spans="1:12">
      <c r="A609" s="62">
        <v>44961</v>
      </c>
      <c r="B609" s="526" t="s">
        <v>491</v>
      </c>
      <c r="C609" s="526" t="s">
        <v>34</v>
      </c>
      <c r="D609" t="s">
        <v>16</v>
      </c>
      <c r="E609" s="99"/>
      <c r="F609" s="99">
        <v>132.5</v>
      </c>
      <c r="G609" s="51">
        <f t="shared" si="9"/>
        <v>139.5</v>
      </c>
      <c r="H609" s="59"/>
      <c r="I609" s="59" t="s">
        <v>492</v>
      </c>
      <c r="J609" s="59"/>
      <c r="K609" s="59"/>
      <c r="L609" s="59"/>
    </row>
    <row r="610" spans="1:12">
      <c r="A610" s="62">
        <v>44961</v>
      </c>
      <c r="B610" s="526" t="s">
        <v>491</v>
      </c>
      <c r="C610" s="526" t="s">
        <v>34</v>
      </c>
      <c r="D610" t="s">
        <v>17</v>
      </c>
      <c r="E610" s="99"/>
      <c r="F610" s="99">
        <v>139.5</v>
      </c>
      <c r="G610" s="51">
        <f t="shared" si="9"/>
        <v>0</v>
      </c>
      <c r="H610" s="59"/>
      <c r="I610" s="59"/>
      <c r="J610" s="59"/>
      <c r="K610" s="59"/>
      <c r="L610" s="59"/>
    </row>
    <row r="611" spans="1:12">
      <c r="A611" s="44">
        <v>44957</v>
      </c>
      <c r="B611" s="525" t="s">
        <v>14</v>
      </c>
      <c r="C611" s="525" t="s">
        <v>15</v>
      </c>
      <c r="D611" t="s">
        <v>16</v>
      </c>
      <c r="E611" s="99">
        <v>110.2</v>
      </c>
      <c r="F611" s="148"/>
      <c r="G611" s="51">
        <f t="shared" si="9"/>
        <v>110.2</v>
      </c>
      <c r="H611" s="525" t="s">
        <v>15</v>
      </c>
      <c r="I611" t="s">
        <v>16</v>
      </c>
      <c r="J611" s="99">
        <v>110.2</v>
      </c>
      <c r="K611" s="59"/>
      <c r="L611" s="59"/>
    </row>
    <row r="612" spans="1:12">
      <c r="A612" s="62"/>
      <c r="B612" s="60"/>
      <c r="C612" s="526"/>
      <c r="D612" t="s">
        <v>17</v>
      </c>
      <c r="E612" s="99">
        <v>101.6</v>
      </c>
      <c r="F612" s="148"/>
      <c r="G612" s="51">
        <f t="shared" si="9"/>
        <v>211.8</v>
      </c>
      <c r="H612" s="526"/>
      <c r="I612" t="s">
        <v>17</v>
      </c>
      <c r="J612" s="99">
        <v>101.6</v>
      </c>
      <c r="K612" s="59"/>
      <c r="L612" s="59"/>
    </row>
    <row r="613" spans="1:12">
      <c r="A613" s="62"/>
      <c r="B613" s="60"/>
      <c r="C613" s="526"/>
      <c r="D613" t="s">
        <v>18</v>
      </c>
      <c r="E613" s="148">
        <v>60</v>
      </c>
      <c r="F613" s="148"/>
      <c r="G613" s="51">
        <f t="shared" si="9"/>
        <v>271.8</v>
      </c>
      <c r="H613" s="525" t="s">
        <v>20</v>
      </c>
      <c r="I613" t="s">
        <v>18</v>
      </c>
      <c r="J613" s="99">
        <v>56</v>
      </c>
      <c r="K613" s="59"/>
      <c r="L613" s="59"/>
    </row>
    <row r="614" spans="1:12">
      <c r="A614" s="62"/>
      <c r="B614" s="60"/>
      <c r="C614" s="526"/>
      <c r="D614" t="s">
        <v>19</v>
      </c>
      <c r="E614" s="148">
        <v>5</v>
      </c>
      <c r="F614" s="148"/>
      <c r="G614" s="51">
        <f t="shared" si="9"/>
        <v>276.8</v>
      </c>
      <c r="H614" s="59"/>
      <c r="I614" t="s">
        <v>19</v>
      </c>
      <c r="J614" s="99">
        <v>5</v>
      </c>
      <c r="K614" s="59"/>
      <c r="L614" s="59"/>
    </row>
    <row r="615" spans="1:12">
      <c r="A615" s="62">
        <v>44961</v>
      </c>
      <c r="B615" s="526" t="s">
        <v>491</v>
      </c>
      <c r="C615" s="526" t="s">
        <v>15</v>
      </c>
      <c r="D615" t="s">
        <v>18</v>
      </c>
      <c r="E615" s="99"/>
      <c r="F615" s="148">
        <v>60</v>
      </c>
      <c r="G615" s="51">
        <f t="shared" si="9"/>
        <v>216.8</v>
      </c>
      <c r="H615" s="59"/>
      <c r="I615" s="59"/>
      <c r="J615" s="59"/>
      <c r="K615" s="59"/>
      <c r="L615" s="59"/>
    </row>
    <row r="616" spans="1:12">
      <c r="A616" s="62">
        <v>44961</v>
      </c>
      <c r="B616" s="526" t="s">
        <v>491</v>
      </c>
      <c r="C616" s="526" t="s">
        <v>15</v>
      </c>
      <c r="D616" t="s">
        <v>19</v>
      </c>
      <c r="E616" s="99"/>
      <c r="F616" s="148">
        <v>5</v>
      </c>
      <c r="G616" s="51">
        <f t="shared" si="9"/>
        <v>211.8</v>
      </c>
      <c r="H616" s="59"/>
      <c r="I616" s="59"/>
      <c r="J616" s="239">
        <f>SUM(J611:J615)</f>
        <v>272.8</v>
      </c>
      <c r="K616" s="59"/>
      <c r="L616" s="59"/>
    </row>
    <row r="617" spans="1:12">
      <c r="A617" s="62">
        <v>44991</v>
      </c>
      <c r="B617" s="526">
        <v>26405</v>
      </c>
      <c r="C617" s="526" t="s">
        <v>15</v>
      </c>
      <c r="D617" t="s">
        <v>16</v>
      </c>
      <c r="E617" s="99"/>
      <c r="F617" s="99">
        <v>110.2</v>
      </c>
      <c r="G617" s="51">
        <f t="shared" si="9"/>
        <v>101.60000000000001</v>
      </c>
      <c r="H617" s="59"/>
      <c r="I617" s="59"/>
      <c r="J617" s="239"/>
      <c r="K617" s="59"/>
      <c r="L617" s="59"/>
    </row>
    <row r="618" spans="1:12">
      <c r="A618" s="62">
        <v>44991</v>
      </c>
      <c r="B618" s="526">
        <v>26405</v>
      </c>
      <c r="C618" s="526" t="s">
        <v>15</v>
      </c>
      <c r="D618" t="s">
        <v>17</v>
      </c>
      <c r="E618" s="99"/>
      <c r="F618" s="99">
        <v>101.6</v>
      </c>
      <c r="G618" s="51">
        <f t="shared" si="9"/>
        <v>0</v>
      </c>
      <c r="H618" s="59"/>
      <c r="I618" s="59"/>
      <c r="J618" s="239"/>
      <c r="K618" s="59"/>
      <c r="L618" s="59"/>
    </row>
    <row r="619" spans="1:12">
      <c r="A619" s="44">
        <v>44957</v>
      </c>
      <c r="B619" s="525" t="s">
        <v>14</v>
      </c>
      <c r="C619" s="525" t="s">
        <v>20</v>
      </c>
      <c r="D619" t="s">
        <v>16</v>
      </c>
      <c r="E619" s="99">
        <v>120.1</v>
      </c>
      <c r="F619" s="99"/>
      <c r="G619" s="51">
        <f t="shared" si="9"/>
        <v>120.1</v>
      </c>
      <c r="H619" s="59"/>
      <c r="I619" s="59"/>
      <c r="J619" s="59"/>
      <c r="K619" s="59"/>
      <c r="L619" s="59"/>
    </row>
    <row r="620" spans="1:12">
      <c r="A620" s="62"/>
      <c r="B620" s="60"/>
      <c r="C620" s="526"/>
      <c r="D620" t="s">
        <v>17</v>
      </c>
      <c r="E620" s="99">
        <v>124.9</v>
      </c>
      <c r="F620" s="99"/>
      <c r="G620" s="51">
        <f t="shared" si="9"/>
        <v>245</v>
      </c>
      <c r="H620" s="59"/>
      <c r="I620" s="59"/>
      <c r="J620" s="59"/>
      <c r="K620" s="59"/>
      <c r="L620" s="59"/>
    </row>
    <row r="621" spans="1:12">
      <c r="A621" s="62"/>
      <c r="B621" s="60"/>
      <c r="C621" s="526"/>
      <c r="D621" t="s">
        <v>18</v>
      </c>
      <c r="E621" s="99">
        <v>56</v>
      </c>
      <c r="F621" s="99"/>
      <c r="G621" s="51">
        <f t="shared" si="9"/>
        <v>301</v>
      </c>
      <c r="H621" s="59"/>
      <c r="I621" s="59"/>
      <c r="J621" s="59"/>
      <c r="K621" s="59"/>
      <c r="L621" s="59"/>
    </row>
    <row r="622" spans="1:12">
      <c r="A622" s="62"/>
      <c r="B622" s="60"/>
      <c r="C622" s="526"/>
      <c r="D622" t="s">
        <v>19</v>
      </c>
      <c r="E622" s="99">
        <v>5</v>
      </c>
      <c r="F622" s="99"/>
      <c r="G622" s="51">
        <f t="shared" si="9"/>
        <v>306</v>
      </c>
      <c r="H622" s="59"/>
      <c r="I622" s="59"/>
      <c r="J622" s="59"/>
      <c r="K622" s="59"/>
      <c r="L622" s="59"/>
    </row>
    <row r="623" spans="1:12">
      <c r="A623" s="62">
        <v>44991</v>
      </c>
      <c r="B623" s="526">
        <v>26405</v>
      </c>
      <c r="C623" s="526" t="s">
        <v>20</v>
      </c>
      <c r="D623" t="s">
        <v>18</v>
      </c>
      <c r="E623" s="99"/>
      <c r="F623" s="99">
        <v>56</v>
      </c>
      <c r="G623" s="51">
        <f t="shared" si="9"/>
        <v>250</v>
      </c>
      <c r="H623" s="59"/>
      <c r="I623" s="59"/>
      <c r="J623" s="59"/>
      <c r="K623" s="59"/>
      <c r="L623" s="59"/>
    </row>
    <row r="624" spans="1:12">
      <c r="A624" s="62">
        <v>44991</v>
      </c>
      <c r="B624" s="526">
        <v>26405</v>
      </c>
      <c r="C624" s="526" t="s">
        <v>20</v>
      </c>
      <c r="D624" t="s">
        <v>19</v>
      </c>
      <c r="E624" s="99"/>
      <c r="F624" s="99">
        <v>5</v>
      </c>
      <c r="G624" s="51">
        <f t="shared" si="9"/>
        <v>245</v>
      </c>
      <c r="H624" s="59"/>
      <c r="I624" s="59"/>
      <c r="J624" s="59"/>
      <c r="K624" s="59"/>
      <c r="L624" s="59"/>
    </row>
    <row r="625" spans="1:7" s="59" customFormat="1">
      <c r="A625" s="62">
        <v>45010</v>
      </c>
      <c r="B625" s="60">
        <v>26678</v>
      </c>
      <c r="C625" s="526" t="s">
        <v>20</v>
      </c>
      <c r="D625" t="s">
        <v>16</v>
      </c>
      <c r="E625" s="99"/>
      <c r="F625" s="99">
        <v>120.1</v>
      </c>
      <c r="G625" s="51">
        <f t="shared" si="9"/>
        <v>124.9</v>
      </c>
    </row>
    <row r="626" spans="1:7" s="59" customFormat="1">
      <c r="A626" s="62">
        <v>45010</v>
      </c>
      <c r="B626" s="60">
        <v>26678</v>
      </c>
      <c r="C626" s="526" t="s">
        <v>20</v>
      </c>
      <c r="D626" t="s">
        <v>17</v>
      </c>
      <c r="E626" s="99"/>
      <c r="F626" s="99">
        <v>124.9</v>
      </c>
      <c r="G626" s="51">
        <f t="shared" si="9"/>
        <v>0</v>
      </c>
    </row>
    <row r="627" spans="1:7" s="59" customFormat="1">
      <c r="A627" s="44">
        <v>45016</v>
      </c>
      <c r="B627" s="525" t="s">
        <v>14</v>
      </c>
      <c r="C627" s="525" t="s">
        <v>23</v>
      </c>
      <c r="D627" t="s">
        <v>16</v>
      </c>
      <c r="E627" s="99">
        <v>116.7</v>
      </c>
      <c r="F627" s="99"/>
      <c r="G627" s="51">
        <f t="shared" si="9"/>
        <v>116.7</v>
      </c>
    </row>
    <row r="628" spans="1:7" s="59" customFormat="1">
      <c r="A628" s="62"/>
      <c r="B628" s="60"/>
      <c r="C628" s="526"/>
      <c r="D628" t="s">
        <v>17</v>
      </c>
      <c r="E628" s="99">
        <v>96.3</v>
      </c>
      <c r="F628" s="99"/>
      <c r="G628" s="51">
        <f t="shared" si="9"/>
        <v>213</v>
      </c>
    </row>
    <row r="629" spans="1:7" s="59" customFormat="1">
      <c r="A629" s="62"/>
      <c r="B629" s="60"/>
      <c r="C629" s="526"/>
      <c r="D629" t="s">
        <v>18</v>
      </c>
      <c r="E629" s="99">
        <v>60</v>
      </c>
      <c r="F629" s="99"/>
      <c r="G629" s="51">
        <f t="shared" si="9"/>
        <v>273</v>
      </c>
    </row>
    <row r="630" spans="1:7" s="59" customFormat="1">
      <c r="A630" s="62"/>
      <c r="B630" s="60"/>
      <c r="C630" s="526"/>
      <c r="D630" t="s">
        <v>19</v>
      </c>
      <c r="E630" s="99">
        <v>5</v>
      </c>
      <c r="F630" s="99"/>
      <c r="G630" s="51">
        <f t="shared" si="9"/>
        <v>278</v>
      </c>
    </row>
    <row r="631" spans="1:7" s="59" customFormat="1">
      <c r="A631" s="62">
        <v>45010</v>
      </c>
      <c r="B631" s="60">
        <v>26678</v>
      </c>
      <c r="C631" s="526" t="s">
        <v>23</v>
      </c>
      <c r="D631" t="s">
        <v>18</v>
      </c>
      <c r="E631" s="99"/>
      <c r="F631" s="99">
        <v>60</v>
      </c>
      <c r="G631" s="51">
        <f t="shared" si="9"/>
        <v>218</v>
      </c>
    </row>
    <row r="632" spans="1:7" s="59" customFormat="1">
      <c r="A632" s="7">
        <v>45010</v>
      </c>
      <c r="B632" s="60">
        <v>26678</v>
      </c>
      <c r="C632" s="60" t="s">
        <v>23</v>
      </c>
      <c r="D632" t="s">
        <v>19</v>
      </c>
      <c r="E632" s="99"/>
      <c r="F632" s="99">
        <v>5</v>
      </c>
      <c r="G632" s="51">
        <f t="shared" si="9"/>
        <v>213</v>
      </c>
    </row>
    <row r="633" spans="1:7" s="59" customFormat="1">
      <c r="A633" s="7">
        <v>45045</v>
      </c>
      <c r="B633" s="60">
        <v>26816</v>
      </c>
      <c r="C633" s="60" t="s">
        <v>23</v>
      </c>
      <c r="D633" t="s">
        <v>16</v>
      </c>
      <c r="E633" s="99"/>
      <c r="F633" s="99">
        <v>116.7</v>
      </c>
      <c r="G633" s="51">
        <f t="shared" si="9"/>
        <v>96.3</v>
      </c>
    </row>
    <row r="634" spans="1:7" s="59" customFormat="1">
      <c r="A634" s="7">
        <v>45045</v>
      </c>
      <c r="B634" s="60">
        <v>26816</v>
      </c>
      <c r="C634" s="60" t="s">
        <v>23</v>
      </c>
      <c r="D634" t="s">
        <v>17</v>
      </c>
      <c r="E634" s="99"/>
      <c r="F634" s="99">
        <v>96.3</v>
      </c>
      <c r="G634" s="51">
        <f t="shared" si="9"/>
        <v>0</v>
      </c>
    </row>
    <row r="635" spans="1:7" s="59" customFormat="1">
      <c r="A635" s="88">
        <v>45046</v>
      </c>
      <c r="B635" s="525" t="s">
        <v>14</v>
      </c>
      <c r="C635" s="525" t="s">
        <v>24</v>
      </c>
      <c r="D635" t="s">
        <v>16</v>
      </c>
      <c r="E635" s="240">
        <v>122.3</v>
      </c>
      <c r="F635" s="240"/>
      <c r="G635" s="51">
        <f t="shared" si="9"/>
        <v>122.3</v>
      </c>
    </row>
    <row r="636" spans="1:7" s="59" customFormat="1">
      <c r="A636" s="86"/>
      <c r="B636" s="526"/>
      <c r="C636" s="526"/>
      <c r="D636" t="s">
        <v>17</v>
      </c>
      <c r="E636" s="240">
        <v>94.6</v>
      </c>
      <c r="F636" s="240"/>
      <c r="G636" s="51">
        <f t="shared" si="9"/>
        <v>216.89999999999998</v>
      </c>
    </row>
    <row r="637" spans="1:7" s="59" customFormat="1">
      <c r="A637" s="86"/>
      <c r="B637" s="526"/>
      <c r="C637" s="526"/>
      <c r="D637" t="s">
        <v>18</v>
      </c>
      <c r="E637" s="240">
        <v>60</v>
      </c>
      <c r="F637" s="240"/>
      <c r="G637" s="51">
        <f t="shared" si="9"/>
        <v>276.89999999999998</v>
      </c>
    </row>
    <row r="638" spans="1:7" s="59" customFormat="1">
      <c r="A638" s="86"/>
      <c r="B638" s="526"/>
      <c r="C638" s="526"/>
      <c r="D638" t="s">
        <v>19</v>
      </c>
      <c r="E638" s="240">
        <v>5</v>
      </c>
      <c r="F638" s="240"/>
      <c r="G638" s="51">
        <f t="shared" si="9"/>
        <v>281.89999999999998</v>
      </c>
    </row>
    <row r="639" spans="1:7" s="59" customFormat="1">
      <c r="A639" s="86">
        <v>45079</v>
      </c>
      <c r="B639" s="526">
        <v>26895</v>
      </c>
      <c r="C639" s="526" t="s">
        <v>24</v>
      </c>
      <c r="D639" t="s">
        <v>16</v>
      </c>
      <c r="E639" s="240"/>
      <c r="F639" s="240">
        <v>122.3</v>
      </c>
      <c r="G639" s="51">
        <f t="shared" si="9"/>
        <v>159.59999999999997</v>
      </c>
    </row>
    <row r="640" spans="1:7" s="59" customFormat="1">
      <c r="A640" s="86">
        <v>45079</v>
      </c>
      <c r="B640" s="526">
        <v>26895</v>
      </c>
      <c r="C640" s="526" t="s">
        <v>24</v>
      </c>
      <c r="D640" t="s">
        <v>17</v>
      </c>
      <c r="E640" s="240"/>
      <c r="F640" s="240">
        <v>94.6</v>
      </c>
      <c r="G640" s="51">
        <f t="shared" si="9"/>
        <v>64.999999999999972</v>
      </c>
    </row>
    <row r="641" spans="1:13" s="59" customFormat="1">
      <c r="A641" s="86">
        <v>45079</v>
      </c>
      <c r="B641" s="526">
        <v>26895</v>
      </c>
      <c r="C641" s="526" t="s">
        <v>24</v>
      </c>
      <c r="D641" t="s">
        <v>18</v>
      </c>
      <c r="E641" s="240"/>
      <c r="F641" s="240">
        <v>60</v>
      </c>
      <c r="G641" s="51">
        <f t="shared" si="9"/>
        <v>4.9999999999999716</v>
      </c>
    </row>
    <row r="642" spans="1:13" s="59" customFormat="1">
      <c r="A642" s="86">
        <v>45079</v>
      </c>
      <c r="B642" s="526">
        <v>26895</v>
      </c>
      <c r="C642" s="526" t="s">
        <v>24</v>
      </c>
      <c r="D642" t="s">
        <v>19</v>
      </c>
      <c r="E642" s="240"/>
      <c r="F642" s="240">
        <v>5</v>
      </c>
      <c r="G642" s="51">
        <f t="shared" si="9"/>
        <v>-2.8421709430404007E-14</v>
      </c>
    </row>
    <row r="643" spans="1:13" s="59" customFormat="1">
      <c r="A643" s="88">
        <v>45077</v>
      </c>
      <c r="B643" s="525" t="s">
        <v>14</v>
      </c>
      <c r="C643" s="525" t="s">
        <v>25</v>
      </c>
      <c r="D643" t="s">
        <v>16</v>
      </c>
      <c r="E643" s="240">
        <v>112.9</v>
      </c>
      <c r="F643" s="240"/>
      <c r="G643" s="51">
        <f t="shared" si="9"/>
        <v>112.89999999999998</v>
      </c>
      <c r="J643" s="59">
        <v>251.9</v>
      </c>
    </row>
    <row r="644" spans="1:13" s="59" customFormat="1">
      <c r="A644" s="86"/>
      <c r="B644" s="526"/>
      <c r="C644" s="526"/>
      <c r="D644" t="s">
        <v>17</v>
      </c>
      <c r="E644" s="240">
        <v>74</v>
      </c>
      <c r="F644" s="240"/>
      <c r="G644" s="51">
        <f t="shared" si="9"/>
        <v>186.89999999999998</v>
      </c>
      <c r="J644" s="59">
        <f>270-J643</f>
        <v>18.099999999999994</v>
      </c>
    </row>
    <row r="645" spans="1:13" s="59" customFormat="1">
      <c r="A645" s="86"/>
      <c r="B645" s="526"/>
      <c r="C645" s="526"/>
      <c r="D645" t="s">
        <v>18</v>
      </c>
      <c r="E645" s="240">
        <v>60</v>
      </c>
      <c r="F645" s="240"/>
      <c r="G645" s="51">
        <f t="shared" si="9"/>
        <v>246.89999999999998</v>
      </c>
    </row>
    <row r="646" spans="1:13" s="59" customFormat="1">
      <c r="A646" s="86"/>
      <c r="B646" s="526"/>
      <c r="C646" s="526"/>
      <c r="D646" t="s">
        <v>19</v>
      </c>
      <c r="E646" s="240">
        <v>5</v>
      </c>
      <c r="F646" s="240"/>
      <c r="G646" s="51">
        <f t="shared" si="9"/>
        <v>251.89999999999998</v>
      </c>
    </row>
    <row r="647" spans="1:13" s="59" customFormat="1">
      <c r="A647" s="86"/>
      <c r="B647" s="526"/>
      <c r="C647" s="526"/>
      <c r="D647" t="s">
        <v>493</v>
      </c>
      <c r="E647" s="240">
        <v>10</v>
      </c>
      <c r="F647" s="240"/>
      <c r="G647" s="51">
        <f t="shared" si="9"/>
        <v>261.89999999999998</v>
      </c>
    </row>
    <row r="648" spans="1:13" s="59" customFormat="1">
      <c r="A648" s="86">
        <v>45045</v>
      </c>
      <c r="B648" s="60">
        <v>26816</v>
      </c>
      <c r="C648" s="526" t="s">
        <v>25</v>
      </c>
      <c r="D648" t="s">
        <v>493</v>
      </c>
      <c r="E648" s="240"/>
      <c r="F648" s="240">
        <v>10</v>
      </c>
      <c r="G648" s="51">
        <f t="shared" si="9"/>
        <v>251.89999999999998</v>
      </c>
    </row>
    <row r="649" spans="1:13" s="59" customFormat="1">
      <c r="A649" s="86">
        <v>45110</v>
      </c>
      <c r="B649" s="526">
        <v>27013</v>
      </c>
      <c r="C649" s="526" t="s">
        <v>25</v>
      </c>
      <c r="D649" t="s">
        <v>16</v>
      </c>
      <c r="E649" s="240"/>
      <c r="F649" s="240">
        <v>112.9</v>
      </c>
      <c r="G649" s="51">
        <f t="shared" si="9"/>
        <v>138.99999999999997</v>
      </c>
      <c r="L649" s="240">
        <v>115</v>
      </c>
    </row>
    <row r="650" spans="1:13" s="59" customFormat="1">
      <c r="A650" s="86">
        <v>45110</v>
      </c>
      <c r="B650" s="526">
        <v>27013</v>
      </c>
      <c r="C650" s="526" t="s">
        <v>25</v>
      </c>
      <c r="D650" t="s">
        <v>17</v>
      </c>
      <c r="E650" s="240"/>
      <c r="F650" s="240">
        <v>74</v>
      </c>
      <c r="G650" s="51">
        <f t="shared" si="9"/>
        <v>64.999999999999972</v>
      </c>
      <c r="L650" s="240">
        <v>108</v>
      </c>
    </row>
    <row r="651" spans="1:13" s="59" customFormat="1">
      <c r="A651" s="86">
        <v>45110</v>
      </c>
      <c r="B651" s="526">
        <v>27013</v>
      </c>
      <c r="C651" s="526" t="s">
        <v>25</v>
      </c>
      <c r="D651" t="s">
        <v>18</v>
      </c>
      <c r="E651" s="240"/>
      <c r="F651" s="240">
        <v>60</v>
      </c>
      <c r="G651" s="51">
        <f t="shared" si="9"/>
        <v>4.9999999999999716</v>
      </c>
      <c r="L651" s="240">
        <v>60</v>
      </c>
    </row>
    <row r="652" spans="1:13" s="59" customFormat="1">
      <c r="A652" s="7">
        <v>45110</v>
      </c>
      <c r="B652" s="60">
        <v>27013</v>
      </c>
      <c r="C652" s="60" t="s">
        <v>25</v>
      </c>
      <c r="D652" t="s">
        <v>19</v>
      </c>
      <c r="E652" s="99"/>
      <c r="F652" s="99">
        <v>5</v>
      </c>
      <c r="G652" s="51">
        <f t="shared" si="9"/>
        <v>-2.8421709430404007E-14</v>
      </c>
      <c r="L652" s="240">
        <v>5</v>
      </c>
    </row>
    <row r="653" spans="1:13" s="59" customFormat="1">
      <c r="A653" s="88">
        <v>45107</v>
      </c>
      <c r="B653" s="525" t="s">
        <v>14</v>
      </c>
      <c r="C653" s="525" t="s">
        <v>26</v>
      </c>
      <c r="D653" t="s">
        <v>16</v>
      </c>
      <c r="E653" s="240">
        <v>115</v>
      </c>
      <c r="F653" s="99"/>
      <c r="G653" s="51">
        <f t="shared" si="9"/>
        <v>114.99999999999997</v>
      </c>
      <c r="L653" s="61">
        <f>SUM(L649:L652)</f>
        <v>288</v>
      </c>
      <c r="M653" s="59">
        <v>300</v>
      </c>
    </row>
    <row r="654" spans="1:13" s="59" customFormat="1">
      <c r="A654" s="86"/>
      <c r="B654" s="526"/>
      <c r="C654" s="526"/>
      <c r="D654" t="s">
        <v>17</v>
      </c>
      <c r="E654" s="240">
        <v>108</v>
      </c>
      <c r="F654" s="99"/>
      <c r="G654" s="51">
        <f t="shared" si="9"/>
        <v>222.99999999999997</v>
      </c>
      <c r="M654" s="61">
        <f>M653-L653</f>
        <v>12</v>
      </c>
    </row>
    <row r="655" spans="1:13" s="59" customFormat="1">
      <c r="A655" s="86"/>
      <c r="B655" s="526"/>
      <c r="C655" s="526"/>
      <c r="D655" t="s">
        <v>18</v>
      </c>
      <c r="E655" s="240">
        <v>60</v>
      </c>
      <c r="F655" s="99"/>
      <c r="G655" s="51">
        <f t="shared" si="9"/>
        <v>283</v>
      </c>
    </row>
    <row r="656" spans="1:13">
      <c r="A656" s="86"/>
      <c r="B656" s="526"/>
      <c r="C656" s="526"/>
      <c r="D656" t="s">
        <v>19</v>
      </c>
      <c r="E656" s="240">
        <v>5</v>
      </c>
      <c r="F656" s="99"/>
      <c r="G656" s="51">
        <f t="shared" si="9"/>
        <v>288</v>
      </c>
      <c r="H656" s="59"/>
      <c r="I656" s="59"/>
      <c r="J656" s="59"/>
      <c r="K656" s="59"/>
      <c r="L656" s="59"/>
      <c r="M656" s="59"/>
    </row>
    <row r="657" spans="1:10">
      <c r="A657" s="62">
        <v>45140</v>
      </c>
      <c r="B657" s="60">
        <v>27295</v>
      </c>
      <c r="C657" s="60" t="s">
        <v>26</v>
      </c>
      <c r="D657" t="s">
        <v>16</v>
      </c>
      <c r="E657" s="99"/>
      <c r="F657" s="240">
        <v>115</v>
      </c>
      <c r="G657" s="51">
        <f t="shared" ref="G657:G727" si="10">+G656+E657-F657</f>
        <v>173</v>
      </c>
      <c r="H657" s="59"/>
      <c r="I657" s="59"/>
      <c r="J657" s="59"/>
    </row>
    <row r="658" spans="1:10">
      <c r="A658" s="62">
        <v>45140</v>
      </c>
      <c r="B658" s="60">
        <v>27295</v>
      </c>
      <c r="C658" s="60" t="s">
        <v>26</v>
      </c>
      <c r="D658" t="s">
        <v>17</v>
      </c>
      <c r="E658" s="99"/>
      <c r="F658" s="240">
        <v>108</v>
      </c>
      <c r="G658" s="51">
        <f t="shared" si="10"/>
        <v>65</v>
      </c>
      <c r="H658" s="59"/>
      <c r="I658" s="59"/>
      <c r="J658" s="59"/>
    </row>
    <row r="659" spans="1:10">
      <c r="A659" s="62">
        <v>45140</v>
      </c>
      <c r="B659" s="60">
        <v>27295</v>
      </c>
      <c r="C659" s="60" t="s">
        <v>26</v>
      </c>
      <c r="D659" t="s">
        <v>18</v>
      </c>
      <c r="E659" s="99"/>
      <c r="F659" s="240">
        <v>60</v>
      </c>
      <c r="G659" s="51">
        <f t="shared" si="10"/>
        <v>5</v>
      </c>
      <c r="H659" s="59"/>
      <c r="I659" s="59"/>
      <c r="J659" s="59"/>
    </row>
    <row r="660" spans="1:10">
      <c r="A660" s="62">
        <v>45140</v>
      </c>
      <c r="B660" s="60">
        <v>27295</v>
      </c>
      <c r="C660" s="60" t="s">
        <v>26</v>
      </c>
      <c r="D660" t="s">
        <v>19</v>
      </c>
      <c r="E660" s="99"/>
      <c r="F660" s="240">
        <v>5</v>
      </c>
      <c r="G660" s="51">
        <f t="shared" si="10"/>
        <v>0</v>
      </c>
      <c r="H660" s="59"/>
      <c r="I660" s="59"/>
      <c r="J660" s="59"/>
    </row>
    <row r="661" spans="1:10">
      <c r="A661" s="88">
        <v>45138</v>
      </c>
      <c r="B661" s="525" t="s">
        <v>14</v>
      </c>
      <c r="C661" s="525" t="s">
        <v>27</v>
      </c>
      <c r="D661" t="s">
        <v>16</v>
      </c>
      <c r="E661" s="240">
        <v>108.4</v>
      </c>
      <c r="F661" s="99"/>
      <c r="G661" s="51">
        <f t="shared" si="10"/>
        <v>108.4</v>
      </c>
      <c r="H661" s="59"/>
      <c r="I661" s="59"/>
      <c r="J661" s="59"/>
    </row>
    <row r="662" spans="1:10">
      <c r="A662" s="86"/>
      <c r="B662" s="526"/>
      <c r="C662" s="526"/>
      <c r="D662" t="s">
        <v>17</v>
      </c>
      <c r="E662" s="240">
        <v>70.2</v>
      </c>
      <c r="F662" s="99"/>
      <c r="G662" s="51">
        <f t="shared" si="10"/>
        <v>178.60000000000002</v>
      </c>
      <c r="H662" s="59"/>
      <c r="I662" s="59"/>
      <c r="J662" s="59"/>
    </row>
    <row r="663" spans="1:10">
      <c r="A663" s="86"/>
      <c r="B663" s="526"/>
      <c r="C663" s="526"/>
      <c r="D663" t="s">
        <v>18</v>
      </c>
      <c r="E663" s="240">
        <v>60</v>
      </c>
      <c r="F663" s="99"/>
      <c r="G663" s="51">
        <f t="shared" si="10"/>
        <v>238.60000000000002</v>
      </c>
      <c r="H663" s="59"/>
      <c r="I663" s="59"/>
      <c r="J663" s="59"/>
    </row>
    <row r="664" spans="1:10">
      <c r="A664" s="86"/>
      <c r="B664" s="526"/>
      <c r="C664" s="526"/>
      <c r="D664" t="s">
        <v>19</v>
      </c>
      <c r="E664" s="240">
        <v>5</v>
      </c>
      <c r="F664" s="99"/>
      <c r="G664" s="51">
        <f t="shared" si="10"/>
        <v>243.60000000000002</v>
      </c>
      <c r="H664" s="59"/>
      <c r="I664" s="240"/>
      <c r="J664" s="59"/>
    </row>
    <row r="665" spans="1:10">
      <c r="A665" s="62">
        <v>45174</v>
      </c>
      <c r="B665" s="60">
        <v>27409</v>
      </c>
      <c r="C665" s="60" t="s">
        <v>27</v>
      </c>
      <c r="D665" t="s">
        <v>16</v>
      </c>
      <c r="E665" s="99"/>
      <c r="F665" s="240">
        <v>108.4</v>
      </c>
      <c r="G665" s="51">
        <f t="shared" si="10"/>
        <v>135.20000000000002</v>
      </c>
      <c r="H665" s="59"/>
      <c r="I665" s="240"/>
      <c r="J665" s="59"/>
    </row>
    <row r="666" spans="1:10">
      <c r="A666" s="62">
        <v>45174</v>
      </c>
      <c r="B666" s="60">
        <v>27409</v>
      </c>
      <c r="C666" s="60" t="s">
        <v>27</v>
      </c>
      <c r="D666" t="s">
        <v>17</v>
      </c>
      <c r="E666" s="99"/>
      <c r="F666" s="240">
        <v>70.2</v>
      </c>
      <c r="G666" s="51">
        <f t="shared" si="10"/>
        <v>65.000000000000014</v>
      </c>
      <c r="H666" s="59"/>
      <c r="I666" s="240"/>
      <c r="J666" s="59"/>
    </row>
    <row r="667" spans="1:10">
      <c r="A667" s="62">
        <v>45174</v>
      </c>
      <c r="B667" s="60">
        <v>27409</v>
      </c>
      <c r="C667" s="60" t="s">
        <v>27</v>
      </c>
      <c r="D667" t="s">
        <v>18</v>
      </c>
      <c r="E667" s="99"/>
      <c r="F667" s="240">
        <v>60</v>
      </c>
      <c r="G667" s="51">
        <f t="shared" si="10"/>
        <v>5.0000000000000142</v>
      </c>
      <c r="H667" s="59"/>
      <c r="I667" s="240"/>
      <c r="J667" s="59"/>
    </row>
    <row r="668" spans="1:10">
      <c r="A668" s="62">
        <v>45174</v>
      </c>
      <c r="B668" s="60">
        <v>27409</v>
      </c>
      <c r="C668" s="60" t="s">
        <v>27</v>
      </c>
      <c r="D668" t="s">
        <v>19</v>
      </c>
      <c r="E668" s="99"/>
      <c r="F668" s="240">
        <v>5</v>
      </c>
      <c r="G668" s="51">
        <f t="shared" si="10"/>
        <v>1.4210854715202004E-14</v>
      </c>
      <c r="H668" s="59"/>
      <c r="I668" s="61"/>
      <c r="J668" s="61"/>
    </row>
    <row r="669" spans="1:10">
      <c r="A669" s="88">
        <v>45169</v>
      </c>
      <c r="B669" s="525" t="s">
        <v>14</v>
      </c>
      <c r="C669" s="525" t="s">
        <v>28</v>
      </c>
      <c r="D669" t="s">
        <v>16</v>
      </c>
      <c r="E669" s="240">
        <v>103.6</v>
      </c>
      <c r="F669" s="99"/>
      <c r="G669" s="51">
        <f t="shared" si="10"/>
        <v>103.60000000000001</v>
      </c>
      <c r="H669" s="59"/>
      <c r="I669" s="59"/>
      <c r="J669" s="59"/>
    </row>
    <row r="670" spans="1:10">
      <c r="A670" s="86"/>
      <c r="B670" s="526"/>
      <c r="C670" s="526"/>
      <c r="D670" t="s">
        <v>17</v>
      </c>
      <c r="E670" s="240">
        <v>111.2</v>
      </c>
      <c r="F670" s="99"/>
      <c r="G670" s="51">
        <f t="shared" si="10"/>
        <v>214.8</v>
      </c>
      <c r="H670" s="59"/>
      <c r="I670" s="59"/>
      <c r="J670" s="59"/>
    </row>
    <row r="671" spans="1:10">
      <c r="A671" s="86"/>
      <c r="B671" s="526"/>
      <c r="C671" s="526"/>
      <c r="D671" t="s">
        <v>18</v>
      </c>
      <c r="E671" s="240">
        <v>60</v>
      </c>
      <c r="F671" s="99"/>
      <c r="G671" s="51">
        <f t="shared" si="10"/>
        <v>274.8</v>
      </c>
      <c r="H671" s="59"/>
      <c r="I671" s="59"/>
      <c r="J671" s="59"/>
    </row>
    <row r="672" spans="1:10">
      <c r="A672" s="86"/>
      <c r="B672" s="526"/>
      <c r="C672" s="526"/>
      <c r="D672" t="s">
        <v>19</v>
      </c>
      <c r="E672" s="240">
        <v>5</v>
      </c>
      <c r="F672" s="99"/>
      <c r="G672" s="51">
        <f t="shared" si="10"/>
        <v>279.8</v>
      </c>
      <c r="H672" s="59"/>
      <c r="I672" s="59"/>
      <c r="J672" s="59"/>
    </row>
    <row r="673" spans="1:13">
      <c r="A673" s="62"/>
      <c r="B673" s="60"/>
      <c r="C673" s="60"/>
      <c r="D673" s="59" t="s">
        <v>66</v>
      </c>
      <c r="E673" s="99">
        <v>15</v>
      </c>
      <c r="F673" s="99"/>
      <c r="G673" s="51">
        <f t="shared" si="10"/>
        <v>294.8</v>
      </c>
      <c r="H673" s="59"/>
      <c r="I673" s="59"/>
      <c r="J673" s="525"/>
      <c r="K673"/>
      <c r="L673" s="240"/>
      <c r="M673" s="59"/>
    </row>
    <row r="674" spans="1:13">
      <c r="A674" s="62">
        <v>45205</v>
      </c>
      <c r="B674" s="60">
        <v>27590</v>
      </c>
      <c r="C674" s="60" t="s">
        <v>28</v>
      </c>
      <c r="D674" t="s">
        <v>16</v>
      </c>
      <c r="E674" s="99"/>
      <c r="F674" s="240">
        <v>103.6</v>
      </c>
      <c r="G674" s="51">
        <f t="shared" si="10"/>
        <v>191.20000000000002</v>
      </c>
      <c r="H674" s="59"/>
      <c r="I674" s="59"/>
      <c r="J674" s="525"/>
      <c r="K674"/>
      <c r="L674" s="240"/>
      <c r="M674" s="59"/>
    </row>
    <row r="675" spans="1:13">
      <c r="A675" s="62">
        <v>45205</v>
      </c>
      <c r="B675" s="60">
        <v>27590</v>
      </c>
      <c r="C675" s="60" t="s">
        <v>28</v>
      </c>
      <c r="D675" t="s">
        <v>17</v>
      </c>
      <c r="E675" s="99"/>
      <c r="F675" s="240">
        <v>111.2</v>
      </c>
      <c r="G675" s="51">
        <f t="shared" si="10"/>
        <v>80.000000000000014</v>
      </c>
      <c r="H675" s="59"/>
      <c r="I675" s="59"/>
      <c r="J675" s="525"/>
      <c r="K675"/>
      <c r="L675" s="240"/>
      <c r="M675" s="59"/>
    </row>
    <row r="676" spans="1:13">
      <c r="A676" s="62">
        <v>45205</v>
      </c>
      <c r="B676" s="60">
        <v>27590</v>
      </c>
      <c r="C676" s="60" t="s">
        <v>28</v>
      </c>
      <c r="D676" t="s">
        <v>18</v>
      </c>
      <c r="E676" s="99"/>
      <c r="F676" s="240">
        <v>60</v>
      </c>
      <c r="G676" s="51">
        <f t="shared" si="10"/>
        <v>20.000000000000014</v>
      </c>
      <c r="H676" s="59"/>
      <c r="I676" s="59"/>
      <c r="J676" s="525"/>
      <c r="K676"/>
      <c r="L676" s="240"/>
      <c r="M676" s="59"/>
    </row>
    <row r="677" spans="1:13">
      <c r="A677" s="62">
        <v>45205</v>
      </c>
      <c r="B677" s="60">
        <v>27590</v>
      </c>
      <c r="C677" s="60" t="s">
        <v>28</v>
      </c>
      <c r="D677" t="s">
        <v>19</v>
      </c>
      <c r="E677" s="99"/>
      <c r="F677" s="240">
        <v>5</v>
      </c>
      <c r="G677" s="51">
        <f t="shared" si="10"/>
        <v>15.000000000000014</v>
      </c>
      <c r="H677" s="59"/>
      <c r="I677" s="59"/>
      <c r="J677" s="525"/>
      <c r="K677"/>
      <c r="L677" s="240"/>
      <c r="M677" s="59"/>
    </row>
    <row r="678" spans="1:13">
      <c r="A678" s="62">
        <v>45205</v>
      </c>
      <c r="B678" s="60">
        <v>27590</v>
      </c>
      <c r="C678" s="60" t="s">
        <v>28</v>
      </c>
      <c r="D678" s="59" t="s">
        <v>66</v>
      </c>
      <c r="E678" s="99"/>
      <c r="F678" s="99">
        <v>15</v>
      </c>
      <c r="G678" s="51">
        <f t="shared" si="10"/>
        <v>1.4210854715202004E-14</v>
      </c>
      <c r="H678" s="59"/>
      <c r="I678" s="59"/>
      <c r="J678" s="525"/>
      <c r="K678"/>
      <c r="L678" s="240"/>
      <c r="M678" s="59"/>
    </row>
    <row r="679" spans="1:13">
      <c r="A679" s="44">
        <v>45199</v>
      </c>
      <c r="B679" s="525" t="s">
        <v>14</v>
      </c>
      <c r="C679" s="525" t="s">
        <v>53</v>
      </c>
      <c r="D679" t="s">
        <v>16</v>
      </c>
      <c r="E679" s="240">
        <v>103.1</v>
      </c>
      <c r="F679" s="99"/>
      <c r="G679" s="51">
        <f t="shared" si="10"/>
        <v>103.10000000000001</v>
      </c>
      <c r="H679" s="59"/>
      <c r="I679" s="59"/>
      <c r="J679" s="526"/>
      <c r="K679"/>
      <c r="L679" s="240"/>
      <c r="M679" s="59"/>
    </row>
    <row r="680" spans="1:13">
      <c r="A680" s="86"/>
      <c r="B680" s="526"/>
      <c r="C680" s="526"/>
      <c r="D680" t="s">
        <v>17</v>
      </c>
      <c r="E680" s="240">
        <v>62.5</v>
      </c>
      <c r="F680" s="99"/>
      <c r="G680" s="51">
        <f t="shared" si="10"/>
        <v>165.60000000000002</v>
      </c>
      <c r="H680" s="59"/>
      <c r="I680" s="59"/>
      <c r="J680" s="526"/>
      <c r="K680"/>
      <c r="L680" s="240"/>
      <c r="M680" s="59"/>
    </row>
    <row r="681" spans="1:13">
      <c r="A681" s="86"/>
      <c r="B681" s="526"/>
      <c r="C681" s="526"/>
      <c r="D681" t="s">
        <v>18</v>
      </c>
      <c r="E681" s="240">
        <v>60</v>
      </c>
      <c r="F681" s="99"/>
      <c r="G681" s="51">
        <f t="shared" si="10"/>
        <v>225.60000000000002</v>
      </c>
      <c r="H681" s="59"/>
      <c r="I681" s="59"/>
      <c r="J681" s="526"/>
      <c r="K681"/>
      <c r="L681" s="240"/>
      <c r="M681" s="59"/>
    </row>
    <row r="682" spans="1:13">
      <c r="A682" s="86"/>
      <c r="B682" s="526"/>
      <c r="C682" s="526"/>
      <c r="D682" t="s">
        <v>19</v>
      </c>
      <c r="E682" s="240">
        <v>5</v>
      </c>
      <c r="F682" s="99"/>
      <c r="G682" s="51">
        <f t="shared" si="10"/>
        <v>230.60000000000002</v>
      </c>
      <c r="H682" s="59"/>
      <c r="I682" s="59"/>
      <c r="J682" s="60"/>
      <c r="K682" s="59"/>
      <c r="L682" s="99"/>
      <c r="M682" s="59"/>
    </row>
    <row r="683" spans="1:13">
      <c r="A683" s="299"/>
      <c r="B683" s="60"/>
      <c r="C683" s="60"/>
      <c r="D683" t="s">
        <v>77</v>
      </c>
      <c r="E683" s="240">
        <v>10</v>
      </c>
      <c r="F683" s="99"/>
      <c r="G683" s="51">
        <f t="shared" si="10"/>
        <v>240.60000000000002</v>
      </c>
      <c r="H683" s="59"/>
      <c r="I683" s="59"/>
      <c r="J683" s="59"/>
      <c r="K683" s="59"/>
      <c r="L683" s="61"/>
      <c r="M683" s="59"/>
    </row>
    <row r="684" spans="1:13">
      <c r="A684" s="299"/>
      <c r="B684" s="60"/>
      <c r="C684" s="60"/>
      <c r="D684" t="s">
        <v>105</v>
      </c>
      <c r="E684" s="240">
        <v>10</v>
      </c>
      <c r="F684" s="99"/>
      <c r="G684" s="51">
        <f t="shared" si="10"/>
        <v>250.60000000000002</v>
      </c>
      <c r="H684" s="59"/>
      <c r="I684" s="59"/>
      <c r="J684" s="59"/>
      <c r="K684" s="240"/>
      <c r="L684" s="59"/>
      <c r="M684" s="59"/>
    </row>
    <row r="685" spans="1:13">
      <c r="A685" s="62">
        <v>45241</v>
      </c>
      <c r="B685" s="60">
        <v>27763</v>
      </c>
      <c r="C685" s="60" t="s">
        <v>53</v>
      </c>
      <c r="D685" t="s">
        <v>16</v>
      </c>
      <c r="E685" s="99"/>
      <c r="F685" s="240">
        <v>103.1</v>
      </c>
      <c r="G685" s="51">
        <f t="shared" si="10"/>
        <v>147.50000000000003</v>
      </c>
      <c r="H685" s="59"/>
      <c r="I685" s="59"/>
      <c r="J685" s="59"/>
      <c r="K685" s="240"/>
      <c r="L685" s="59"/>
      <c r="M685" s="59"/>
    </row>
    <row r="686" spans="1:13">
      <c r="A686" s="62">
        <v>45241</v>
      </c>
      <c r="B686" s="60">
        <v>27763</v>
      </c>
      <c r="C686" s="60" t="s">
        <v>53</v>
      </c>
      <c r="D686" t="s">
        <v>17</v>
      </c>
      <c r="E686" s="99"/>
      <c r="F686" s="240">
        <v>62.5</v>
      </c>
      <c r="G686" s="51">
        <f t="shared" si="10"/>
        <v>85.000000000000028</v>
      </c>
      <c r="H686" s="59"/>
      <c r="I686" s="59"/>
      <c r="J686" s="59"/>
      <c r="K686" s="240"/>
      <c r="L686" s="59"/>
      <c r="M686" s="59"/>
    </row>
    <row r="687" spans="1:13">
      <c r="A687" s="62">
        <v>45241</v>
      </c>
      <c r="B687" s="60">
        <v>27763</v>
      </c>
      <c r="C687" s="60" t="s">
        <v>53</v>
      </c>
      <c r="D687" t="s">
        <v>18</v>
      </c>
      <c r="E687" s="99"/>
      <c r="F687" s="240">
        <v>60</v>
      </c>
      <c r="G687" s="51">
        <f t="shared" si="10"/>
        <v>25.000000000000028</v>
      </c>
      <c r="H687" s="59"/>
      <c r="I687" s="59"/>
      <c r="J687" s="59"/>
      <c r="K687" s="240"/>
      <c r="L687" s="59"/>
      <c r="M687" s="59"/>
    </row>
    <row r="688" spans="1:13">
      <c r="A688" s="62">
        <v>45241</v>
      </c>
      <c r="B688" s="60">
        <v>27763</v>
      </c>
      <c r="C688" s="60" t="s">
        <v>53</v>
      </c>
      <c r="D688" t="s">
        <v>19</v>
      </c>
      <c r="E688" s="99"/>
      <c r="F688" s="240">
        <v>5</v>
      </c>
      <c r="G688" s="51">
        <f t="shared" si="10"/>
        <v>20.000000000000028</v>
      </c>
      <c r="H688" s="59"/>
      <c r="I688" s="59"/>
      <c r="J688" s="59"/>
      <c r="K688" s="240"/>
      <c r="L688" s="59"/>
      <c r="M688" s="59"/>
    </row>
    <row r="689" spans="1:13">
      <c r="A689" s="62">
        <v>45241</v>
      </c>
      <c r="B689" s="60">
        <v>27763</v>
      </c>
      <c r="C689" s="60" t="s">
        <v>53</v>
      </c>
      <c r="D689" t="s">
        <v>77</v>
      </c>
      <c r="E689" s="99"/>
      <c r="F689" s="240">
        <v>10</v>
      </c>
      <c r="G689" s="51">
        <f t="shared" si="10"/>
        <v>10.000000000000028</v>
      </c>
      <c r="H689" s="59"/>
      <c r="I689" s="59"/>
      <c r="J689" s="59"/>
      <c r="K689" s="240"/>
      <c r="L689" s="59"/>
      <c r="M689" s="59"/>
    </row>
    <row r="690" spans="1:13">
      <c r="A690" s="62">
        <v>45241</v>
      </c>
      <c r="B690" s="60">
        <v>27763</v>
      </c>
      <c r="C690" s="60" t="s">
        <v>53</v>
      </c>
      <c r="D690" t="s">
        <v>105</v>
      </c>
      <c r="E690" s="99"/>
      <c r="F690" s="240">
        <v>10</v>
      </c>
      <c r="G690" s="51">
        <f t="shared" si="10"/>
        <v>2.8421709430404007E-14</v>
      </c>
      <c r="H690" s="59"/>
      <c r="I690" s="59"/>
      <c r="J690" s="59"/>
      <c r="K690" s="61"/>
      <c r="L690" s="59"/>
      <c r="M690" s="59"/>
    </row>
    <row r="691" spans="1:13">
      <c r="A691" s="44">
        <v>45230</v>
      </c>
      <c r="B691" s="525" t="s">
        <v>14</v>
      </c>
      <c r="C691" s="525" t="s">
        <v>30</v>
      </c>
      <c r="D691" t="s">
        <v>16</v>
      </c>
      <c r="E691" s="26">
        <v>100.3</v>
      </c>
      <c r="F691" s="99"/>
      <c r="G691" s="51">
        <f t="shared" si="10"/>
        <v>100.30000000000003</v>
      </c>
      <c r="H691" s="59"/>
      <c r="I691" s="59"/>
      <c r="J691" s="59"/>
      <c r="K691" s="59"/>
      <c r="L691" s="61"/>
      <c r="M691" s="59"/>
    </row>
    <row r="692" spans="1:13">
      <c r="A692" s="7"/>
      <c r="B692" s="526"/>
      <c r="C692" s="526"/>
      <c r="D692" t="s">
        <v>17</v>
      </c>
      <c r="E692" s="26">
        <v>104.4</v>
      </c>
      <c r="F692" s="99"/>
      <c r="G692" s="51">
        <f t="shared" si="10"/>
        <v>204.70000000000005</v>
      </c>
      <c r="H692" s="59"/>
      <c r="I692" s="59"/>
      <c r="J692" s="525"/>
      <c r="K692"/>
      <c r="L692" s="26"/>
      <c r="M692" s="59"/>
    </row>
    <row r="693" spans="1:13">
      <c r="A693" s="7"/>
      <c r="B693" s="526"/>
      <c r="C693" s="526"/>
      <c r="D693" t="s">
        <v>18</v>
      </c>
      <c r="E693" s="240">
        <v>60</v>
      </c>
      <c r="F693" s="99"/>
      <c r="G693" s="51">
        <f t="shared" si="10"/>
        <v>264.70000000000005</v>
      </c>
      <c r="H693" s="59"/>
      <c r="I693" s="59"/>
      <c r="J693" s="526"/>
      <c r="K693"/>
      <c r="L693" s="26"/>
      <c r="M693" s="59"/>
    </row>
    <row r="694" spans="1:13">
      <c r="A694" s="7"/>
      <c r="B694" s="526"/>
      <c r="C694" s="526"/>
      <c r="D694" t="s">
        <v>19</v>
      </c>
      <c r="E694" s="240">
        <v>5</v>
      </c>
      <c r="F694" s="99"/>
      <c r="G694" s="51">
        <f t="shared" si="10"/>
        <v>269.70000000000005</v>
      </c>
      <c r="H694" s="59"/>
      <c r="I694" s="59"/>
      <c r="J694" s="526"/>
      <c r="K694"/>
      <c r="L694" s="240"/>
      <c r="M694" s="59"/>
    </row>
    <row r="695" spans="1:13">
      <c r="A695" s="7">
        <v>45278</v>
      </c>
      <c r="B695" s="526">
        <v>27993</v>
      </c>
      <c r="C695" s="526" t="s">
        <v>30</v>
      </c>
      <c r="D695" t="s">
        <v>16</v>
      </c>
      <c r="E695" s="240"/>
      <c r="F695" s="26">
        <v>100.3</v>
      </c>
      <c r="G695" s="51">
        <f t="shared" si="10"/>
        <v>169.40000000000003</v>
      </c>
      <c r="H695" s="59"/>
      <c r="I695" s="59"/>
      <c r="J695" s="526"/>
      <c r="K695"/>
      <c r="L695" s="240"/>
      <c r="M695" s="59"/>
    </row>
    <row r="696" spans="1:13">
      <c r="A696" s="7">
        <v>45278</v>
      </c>
      <c r="B696" s="526">
        <v>27993</v>
      </c>
      <c r="C696" s="526" t="s">
        <v>30</v>
      </c>
      <c r="D696" t="s">
        <v>17</v>
      </c>
      <c r="E696" s="240"/>
      <c r="F696" s="26">
        <v>104.4</v>
      </c>
      <c r="G696" s="51">
        <f t="shared" si="10"/>
        <v>65.000000000000028</v>
      </c>
      <c r="H696" s="59"/>
      <c r="I696" s="59"/>
      <c r="J696" s="526"/>
      <c r="K696"/>
      <c r="L696" s="240"/>
      <c r="M696" s="59"/>
    </row>
    <row r="697" spans="1:13">
      <c r="A697" s="7">
        <v>45278</v>
      </c>
      <c r="B697" s="526">
        <v>27993</v>
      </c>
      <c r="C697" s="526" t="s">
        <v>30</v>
      </c>
      <c r="D697" t="s">
        <v>18</v>
      </c>
      <c r="E697" s="240"/>
      <c r="F697" s="240">
        <v>60</v>
      </c>
      <c r="G697" s="51">
        <f t="shared" si="10"/>
        <v>5.0000000000000284</v>
      </c>
      <c r="H697" s="59"/>
      <c r="I697" s="59"/>
      <c r="J697" s="526"/>
      <c r="K697"/>
      <c r="L697" s="240"/>
      <c r="M697" s="59"/>
    </row>
    <row r="698" spans="1:13">
      <c r="A698" s="7">
        <v>45278</v>
      </c>
      <c r="B698" s="526">
        <v>27993</v>
      </c>
      <c r="C698" s="526" t="s">
        <v>30</v>
      </c>
      <c r="D698" t="s">
        <v>19</v>
      </c>
      <c r="E698" s="240"/>
      <c r="F698" s="240">
        <v>5</v>
      </c>
      <c r="G698" s="51">
        <f t="shared" si="10"/>
        <v>2.8421709430404007E-14</v>
      </c>
      <c r="H698" s="59"/>
      <c r="I698" s="59"/>
      <c r="J698" s="526"/>
      <c r="K698"/>
      <c r="L698" s="240"/>
      <c r="M698" s="59"/>
    </row>
    <row r="699" spans="1:13">
      <c r="A699" s="88">
        <v>45260</v>
      </c>
      <c r="B699" s="525" t="s">
        <v>14</v>
      </c>
      <c r="C699" s="525" t="s">
        <v>33</v>
      </c>
      <c r="D699" t="s">
        <v>16</v>
      </c>
      <c r="E699" s="26">
        <v>109</v>
      </c>
      <c r="F699" s="99"/>
      <c r="G699" s="51">
        <f t="shared" si="10"/>
        <v>109.00000000000003</v>
      </c>
      <c r="H699" s="59"/>
      <c r="I699" s="59"/>
      <c r="J699" s="526"/>
      <c r="K699"/>
      <c r="L699" s="240"/>
      <c r="M699" s="59"/>
    </row>
    <row r="700" spans="1:13">
      <c r="A700" s="7"/>
      <c r="B700" s="526"/>
      <c r="C700" s="526"/>
      <c r="D700" t="s">
        <v>17</v>
      </c>
      <c r="E700" s="26">
        <v>145.9</v>
      </c>
      <c r="F700" s="99"/>
      <c r="G700" s="51">
        <f t="shared" si="10"/>
        <v>254.90000000000003</v>
      </c>
      <c r="H700" s="59"/>
      <c r="I700" s="59"/>
      <c r="J700" s="59"/>
      <c r="K700" s="59"/>
      <c r="L700" s="306"/>
      <c r="M700" s="306"/>
    </row>
    <row r="701" spans="1:13">
      <c r="A701" s="7"/>
      <c r="B701" s="526"/>
      <c r="C701" s="526"/>
      <c r="D701" t="s">
        <v>18</v>
      </c>
      <c r="E701" s="240">
        <v>60</v>
      </c>
      <c r="F701" s="99"/>
      <c r="G701" s="51">
        <f t="shared" si="10"/>
        <v>314.90000000000003</v>
      </c>
      <c r="H701" s="59"/>
      <c r="I701" s="59"/>
      <c r="J701" s="59"/>
      <c r="K701" s="59"/>
      <c r="L701" s="59"/>
      <c r="M701" s="59"/>
    </row>
    <row r="702" spans="1:13">
      <c r="A702" s="7"/>
      <c r="B702" s="526"/>
      <c r="C702" s="526"/>
      <c r="D702" t="s">
        <v>19</v>
      </c>
      <c r="E702" s="240">
        <v>5</v>
      </c>
      <c r="F702" s="99"/>
      <c r="G702" s="51">
        <f t="shared" si="10"/>
        <v>319.90000000000003</v>
      </c>
      <c r="H702" s="59"/>
      <c r="I702" s="59"/>
      <c r="J702" s="59"/>
      <c r="K702" s="59"/>
      <c r="L702" s="59"/>
      <c r="M702" s="59"/>
    </row>
    <row r="703" spans="1:13">
      <c r="A703" s="62">
        <v>45290</v>
      </c>
      <c r="B703" s="60">
        <v>28089</v>
      </c>
      <c r="C703" s="60" t="s">
        <v>33</v>
      </c>
      <c r="D703" t="s">
        <v>16</v>
      </c>
      <c r="E703" s="240"/>
      <c r="F703" s="26">
        <v>109</v>
      </c>
      <c r="G703" s="51">
        <f t="shared" si="10"/>
        <v>210.90000000000003</v>
      </c>
      <c r="H703" s="59"/>
      <c r="I703" s="59"/>
      <c r="J703" s="59"/>
      <c r="K703" s="59"/>
      <c r="L703" s="59"/>
      <c r="M703" s="59"/>
    </row>
    <row r="704" spans="1:13">
      <c r="A704" s="62">
        <v>45290</v>
      </c>
      <c r="B704" s="60">
        <v>28089</v>
      </c>
      <c r="C704" s="60" t="s">
        <v>33</v>
      </c>
      <c r="D704" t="s">
        <v>17</v>
      </c>
      <c r="E704" s="240"/>
      <c r="F704" s="26">
        <v>145.9</v>
      </c>
      <c r="G704" s="51">
        <f t="shared" si="10"/>
        <v>65.000000000000028</v>
      </c>
      <c r="H704" s="59"/>
      <c r="I704" s="59"/>
      <c r="J704" s="59"/>
      <c r="K704" s="59"/>
      <c r="L704" s="59"/>
      <c r="M704" s="59"/>
    </row>
    <row r="705" spans="1:13">
      <c r="A705" s="62">
        <v>45290</v>
      </c>
      <c r="B705" s="60">
        <v>28089</v>
      </c>
      <c r="C705" s="60" t="s">
        <v>33</v>
      </c>
      <c r="D705" t="s">
        <v>18</v>
      </c>
      <c r="E705" s="99"/>
      <c r="F705" s="240">
        <v>60</v>
      </c>
      <c r="G705" s="51">
        <f t="shared" si="10"/>
        <v>5.0000000000000284</v>
      </c>
      <c r="H705" s="59"/>
      <c r="I705" s="59"/>
      <c r="J705" s="59"/>
      <c r="K705" s="61"/>
      <c r="L705" s="59"/>
      <c r="M705" s="59"/>
    </row>
    <row r="706" spans="1:13">
      <c r="A706" s="62">
        <v>45290</v>
      </c>
      <c r="B706" s="60">
        <v>28089</v>
      </c>
      <c r="C706" s="60" t="s">
        <v>33</v>
      </c>
      <c r="D706" t="s">
        <v>19</v>
      </c>
      <c r="E706" s="99"/>
      <c r="F706" s="240">
        <v>5</v>
      </c>
      <c r="G706" s="51">
        <f t="shared" si="10"/>
        <v>2.8421709430404007E-14</v>
      </c>
      <c r="H706" s="59"/>
      <c r="I706" s="59"/>
      <c r="J706" s="59"/>
      <c r="K706" s="59"/>
      <c r="L706" s="59"/>
      <c r="M706" s="59"/>
    </row>
    <row r="707" spans="1:13">
      <c r="A707" s="44">
        <v>45291</v>
      </c>
      <c r="B707" s="525" t="s">
        <v>14</v>
      </c>
      <c r="C707" s="525" t="s">
        <v>34</v>
      </c>
      <c r="D707" t="s">
        <v>16</v>
      </c>
      <c r="E707" s="26">
        <v>116.5</v>
      </c>
      <c r="F707" s="99"/>
      <c r="G707" s="51">
        <f t="shared" si="10"/>
        <v>116.50000000000003</v>
      </c>
      <c r="H707" s="59"/>
      <c r="I707" s="59"/>
      <c r="J707" s="59"/>
      <c r="K707" s="59"/>
      <c r="L707" s="59"/>
      <c r="M707" s="59"/>
    </row>
    <row r="708" spans="1:13">
      <c r="A708" s="44"/>
      <c r="B708" s="525"/>
      <c r="C708" s="525"/>
      <c r="D708" t="s">
        <v>17</v>
      </c>
      <c r="E708" s="26">
        <v>157.19999999999999</v>
      </c>
      <c r="F708" s="99"/>
      <c r="G708" s="51">
        <f t="shared" si="10"/>
        <v>273.70000000000005</v>
      </c>
      <c r="H708" s="59"/>
      <c r="I708" s="525"/>
      <c r="J708"/>
      <c r="K708" s="26"/>
      <c r="L708" s="59"/>
      <c r="M708" s="59"/>
    </row>
    <row r="709" spans="1:13">
      <c r="A709" s="62"/>
      <c r="B709" s="60"/>
      <c r="C709" s="60"/>
      <c r="D709" t="s">
        <v>18</v>
      </c>
      <c r="E709" s="240">
        <v>60</v>
      </c>
      <c r="F709" s="99"/>
      <c r="G709" s="51">
        <f t="shared" si="10"/>
        <v>333.70000000000005</v>
      </c>
      <c r="H709" s="59"/>
      <c r="I709" s="525"/>
      <c r="J709"/>
      <c r="K709" s="26"/>
      <c r="L709" s="59"/>
      <c r="M709" s="59"/>
    </row>
    <row r="710" spans="1:13">
      <c r="A710" s="62"/>
      <c r="B710" s="60"/>
      <c r="C710" s="60"/>
      <c r="D710" t="s">
        <v>19</v>
      </c>
      <c r="E710" s="240">
        <v>5</v>
      </c>
      <c r="F710" s="99"/>
      <c r="G710" s="51">
        <f t="shared" si="10"/>
        <v>338.70000000000005</v>
      </c>
      <c r="H710" s="59"/>
      <c r="I710" s="525"/>
      <c r="J710"/>
      <c r="K710" s="240"/>
      <c r="L710" s="59"/>
      <c r="M710" s="59"/>
    </row>
    <row r="711" spans="1:13">
      <c r="A711" s="62">
        <v>45290</v>
      </c>
      <c r="B711" s="60">
        <v>28089</v>
      </c>
      <c r="C711" s="60" t="s">
        <v>34</v>
      </c>
      <c r="D711" t="s">
        <v>18</v>
      </c>
      <c r="E711" s="99"/>
      <c r="F711" s="240">
        <v>60</v>
      </c>
      <c r="G711" s="51">
        <f t="shared" si="10"/>
        <v>278.70000000000005</v>
      </c>
      <c r="H711" s="59"/>
      <c r="I711" s="59"/>
      <c r="J711"/>
      <c r="K711" s="240"/>
      <c r="L711" s="59"/>
      <c r="M711" s="59"/>
    </row>
    <row r="712" spans="1:13">
      <c r="A712" s="62">
        <v>45290</v>
      </c>
      <c r="B712" s="60">
        <v>28089</v>
      </c>
      <c r="C712" s="60" t="s">
        <v>34</v>
      </c>
      <c r="D712" t="s">
        <v>19</v>
      </c>
      <c r="E712" s="99"/>
      <c r="F712" s="240">
        <v>5</v>
      </c>
      <c r="G712" s="51">
        <f t="shared" si="10"/>
        <v>273.70000000000005</v>
      </c>
      <c r="H712" s="59"/>
      <c r="I712" s="59"/>
      <c r="J712" s="59"/>
      <c r="K712" s="306"/>
      <c r="L712" s="306"/>
      <c r="M712" s="59"/>
    </row>
    <row r="713" spans="1:13">
      <c r="A713" s="62">
        <v>45332</v>
      </c>
      <c r="B713" s="60">
        <v>28235</v>
      </c>
      <c r="C713" s="60" t="s">
        <v>34</v>
      </c>
      <c r="D713" t="s">
        <v>16</v>
      </c>
      <c r="E713" s="99"/>
      <c r="F713" s="240">
        <v>116.5</v>
      </c>
      <c r="G713" s="51">
        <f t="shared" si="10"/>
        <v>157.20000000000005</v>
      </c>
      <c r="H713" s="59"/>
      <c r="I713" s="59"/>
      <c r="J713" s="59"/>
      <c r="K713" s="306"/>
      <c r="L713" s="306"/>
      <c r="M713" s="59"/>
    </row>
    <row r="714" spans="1:13">
      <c r="A714" s="62">
        <v>45332</v>
      </c>
      <c r="B714" s="60">
        <v>28235</v>
      </c>
      <c r="C714" s="60" t="s">
        <v>34</v>
      </c>
      <c r="D714" t="s">
        <v>17</v>
      </c>
      <c r="E714" s="99"/>
      <c r="F714" s="240">
        <v>157.19999999999999</v>
      </c>
      <c r="G714" s="51">
        <f t="shared" si="10"/>
        <v>0</v>
      </c>
      <c r="H714" s="59"/>
      <c r="I714" s="59"/>
      <c r="J714" s="59"/>
      <c r="K714" s="306"/>
      <c r="L714" s="306"/>
      <c r="M714" s="59"/>
    </row>
    <row r="715" spans="1:13">
      <c r="A715" s="88">
        <v>45322</v>
      </c>
      <c r="B715" s="525" t="s">
        <v>14</v>
      </c>
      <c r="C715" s="525" t="s">
        <v>15</v>
      </c>
      <c r="D715" t="s">
        <v>16</v>
      </c>
      <c r="E715" s="26">
        <v>130.1</v>
      </c>
      <c r="F715" s="99"/>
      <c r="G715" s="51">
        <f t="shared" si="10"/>
        <v>130.1</v>
      </c>
      <c r="H715" s="59"/>
      <c r="I715" s="525"/>
      <c r="J715"/>
      <c r="K715" s="26"/>
      <c r="L715" s="59"/>
      <c r="M715" s="59"/>
    </row>
    <row r="716" spans="1:13">
      <c r="A716" s="86"/>
      <c r="B716" s="526"/>
      <c r="C716" s="526"/>
      <c r="D716" t="s">
        <v>17</v>
      </c>
      <c r="E716" s="26">
        <v>174.3</v>
      </c>
      <c r="F716" s="99"/>
      <c r="G716" s="51">
        <f t="shared" si="10"/>
        <v>304.39999999999998</v>
      </c>
      <c r="H716" s="59"/>
      <c r="I716" s="526"/>
      <c r="J716"/>
      <c r="K716" s="26"/>
      <c r="L716" s="59"/>
      <c r="M716" s="59"/>
    </row>
    <row r="717" spans="1:13">
      <c r="A717" s="86"/>
      <c r="B717" s="526"/>
      <c r="C717" s="526"/>
      <c r="D717" t="s">
        <v>18</v>
      </c>
      <c r="E717" s="240">
        <v>60</v>
      </c>
      <c r="F717" s="99"/>
      <c r="G717" s="51">
        <f t="shared" si="10"/>
        <v>364.4</v>
      </c>
      <c r="H717" s="59"/>
      <c r="I717" s="526"/>
      <c r="J717"/>
      <c r="K717" s="240"/>
      <c r="L717" s="59"/>
      <c r="M717" s="59"/>
    </row>
    <row r="718" spans="1:13">
      <c r="A718" s="86"/>
      <c r="B718" s="526"/>
      <c r="C718" s="526"/>
      <c r="D718" t="s">
        <v>19</v>
      </c>
      <c r="E718" s="240">
        <v>5</v>
      </c>
      <c r="F718" s="99"/>
      <c r="G718" s="51">
        <f t="shared" si="10"/>
        <v>369.4</v>
      </c>
      <c r="H718" s="59"/>
      <c r="I718" s="526"/>
      <c r="J718"/>
      <c r="K718" s="240"/>
      <c r="L718" s="59"/>
      <c r="M718" s="59"/>
    </row>
    <row r="719" spans="1:13">
      <c r="A719" s="86"/>
      <c r="B719" s="526"/>
      <c r="C719" s="526"/>
      <c r="D719" t="s">
        <v>139</v>
      </c>
      <c r="E719" s="240">
        <v>24.2</v>
      </c>
      <c r="F719" s="99"/>
      <c r="G719" s="51">
        <f t="shared" si="10"/>
        <v>393.59999999999997</v>
      </c>
      <c r="H719" s="59"/>
      <c r="I719" s="526"/>
      <c r="J719"/>
      <c r="K719" s="240"/>
      <c r="L719" s="59"/>
      <c r="M719" s="59"/>
    </row>
    <row r="720" spans="1:13">
      <c r="A720" s="86"/>
      <c r="B720" s="526"/>
      <c r="C720" s="240">
        <v>353.7</v>
      </c>
      <c r="D720" t="s">
        <v>224</v>
      </c>
      <c r="E720" s="99"/>
      <c r="F720" s="99"/>
      <c r="G720" s="51">
        <f t="shared" si="10"/>
        <v>393.59999999999997</v>
      </c>
      <c r="H720" s="59"/>
      <c r="I720" s="526"/>
      <c r="J720"/>
      <c r="K720" s="59"/>
      <c r="L720" s="240"/>
      <c r="M720" s="59"/>
    </row>
    <row r="721" spans="1:14">
      <c r="A721" s="62">
        <v>45332</v>
      </c>
      <c r="B721" s="60">
        <v>28235</v>
      </c>
      <c r="C721" s="60" t="s">
        <v>15</v>
      </c>
      <c r="D721" t="s">
        <v>18</v>
      </c>
      <c r="E721" s="99"/>
      <c r="F721" s="240">
        <v>60</v>
      </c>
      <c r="G721" s="51">
        <f t="shared" si="10"/>
        <v>333.59999999999997</v>
      </c>
      <c r="H721" s="59"/>
      <c r="I721" s="525"/>
      <c r="J721"/>
      <c r="K721" s="240"/>
      <c r="L721" s="59"/>
      <c r="M721" s="59"/>
      <c r="N721" s="59"/>
    </row>
    <row r="722" spans="1:14">
      <c r="A722" s="62">
        <v>45332</v>
      </c>
      <c r="B722" s="60">
        <v>28235</v>
      </c>
      <c r="C722" s="60" t="s">
        <v>15</v>
      </c>
      <c r="D722" t="s">
        <v>19</v>
      </c>
      <c r="E722" s="99"/>
      <c r="F722" s="240">
        <v>5</v>
      </c>
      <c r="G722" s="51">
        <f t="shared" si="10"/>
        <v>328.59999999999997</v>
      </c>
      <c r="H722" s="59"/>
      <c r="I722" s="59"/>
      <c r="J722"/>
      <c r="K722" s="240"/>
      <c r="L722" s="59"/>
      <c r="M722" s="59"/>
      <c r="N722" s="59"/>
    </row>
    <row r="723" spans="1:14">
      <c r="A723" s="62">
        <v>45356</v>
      </c>
      <c r="B723" s="60">
        <v>28388</v>
      </c>
      <c r="C723" s="60" t="s">
        <v>15</v>
      </c>
      <c r="D723" t="s">
        <v>16</v>
      </c>
      <c r="E723" s="99"/>
      <c r="F723" s="240">
        <v>130.1</v>
      </c>
      <c r="G723" s="51">
        <f t="shared" si="10"/>
        <v>198.49999999999997</v>
      </c>
      <c r="H723" s="59"/>
      <c r="I723" s="59"/>
      <c r="J723"/>
      <c r="K723" s="240"/>
      <c r="L723" s="59"/>
      <c r="M723" s="59"/>
      <c r="N723" s="59"/>
    </row>
    <row r="724" spans="1:14">
      <c r="A724" s="62">
        <v>45356</v>
      </c>
      <c r="B724" s="60">
        <v>28388</v>
      </c>
      <c r="C724" s="60" t="s">
        <v>15</v>
      </c>
      <c r="D724" t="s">
        <v>17</v>
      </c>
      <c r="E724" s="99"/>
      <c r="F724" s="240">
        <v>174.3</v>
      </c>
      <c r="G724" s="51">
        <f t="shared" si="10"/>
        <v>24.19999999999996</v>
      </c>
      <c r="H724" s="59"/>
      <c r="I724" s="59"/>
      <c r="J724"/>
      <c r="K724" s="240"/>
      <c r="L724" s="59"/>
      <c r="M724" s="59"/>
      <c r="N724" s="59"/>
    </row>
    <row r="725" spans="1:14">
      <c r="A725" s="62">
        <v>45356</v>
      </c>
      <c r="B725" s="60">
        <v>28388</v>
      </c>
      <c r="C725" s="60" t="s">
        <v>15</v>
      </c>
      <c r="D725" t="s">
        <v>139</v>
      </c>
      <c r="E725" s="99"/>
      <c r="F725" s="240">
        <v>24.2</v>
      </c>
      <c r="G725" s="51">
        <f t="shared" si="10"/>
        <v>-3.907985046680551E-14</v>
      </c>
      <c r="H725" s="59"/>
      <c r="I725" s="59"/>
      <c r="J725"/>
      <c r="K725" s="240"/>
      <c r="L725" s="59"/>
      <c r="M725" s="59"/>
      <c r="N725" s="59"/>
    </row>
    <row r="726" spans="1:14">
      <c r="A726" s="44">
        <v>45351</v>
      </c>
      <c r="B726" s="525" t="s">
        <v>14</v>
      </c>
      <c r="C726" s="525" t="s">
        <v>20</v>
      </c>
      <c r="D726" t="s">
        <v>16</v>
      </c>
      <c r="E726" s="26">
        <v>134.69999999999999</v>
      </c>
      <c r="F726" s="99"/>
      <c r="G726" s="51">
        <f t="shared" si="10"/>
        <v>134.69999999999996</v>
      </c>
      <c r="H726" s="59"/>
      <c r="I726" s="26"/>
      <c r="J726" s="59"/>
      <c r="K726" s="306"/>
      <c r="L726" s="59"/>
      <c r="M726" s="59"/>
      <c r="N726" s="59"/>
    </row>
    <row r="727" spans="1:14">
      <c r="A727" s="62"/>
      <c r="B727" s="60"/>
      <c r="C727" s="60"/>
      <c r="D727" t="s">
        <v>17</v>
      </c>
      <c r="E727" s="26">
        <v>122.4</v>
      </c>
      <c r="F727" s="99"/>
      <c r="G727" s="51">
        <f t="shared" si="10"/>
        <v>257.09999999999997</v>
      </c>
      <c r="H727" s="59"/>
      <c r="I727" s="26"/>
      <c r="J727" s="59"/>
      <c r="K727" s="59"/>
      <c r="L727" s="59"/>
      <c r="M727" s="306"/>
      <c r="N727" s="59"/>
    </row>
    <row r="728" spans="1:14">
      <c r="A728" s="62"/>
      <c r="B728" s="60"/>
      <c r="C728" s="60"/>
      <c r="D728" t="s">
        <v>18</v>
      </c>
      <c r="E728" s="240">
        <v>58</v>
      </c>
      <c r="F728" s="99"/>
      <c r="G728" s="51">
        <f t="shared" ref="G728:G729" si="11">+G727+E728-F728</f>
        <v>315.09999999999997</v>
      </c>
      <c r="H728" s="59"/>
      <c r="I728" s="59"/>
      <c r="J728" s="59"/>
      <c r="K728" s="59"/>
      <c r="L728" s="59"/>
      <c r="M728" s="59"/>
      <c r="N728" s="59"/>
    </row>
    <row r="729" spans="1:14">
      <c r="A729" s="62"/>
      <c r="B729" s="60"/>
      <c r="C729" s="60"/>
      <c r="D729" t="s">
        <v>19</v>
      </c>
      <c r="E729" s="240">
        <v>5</v>
      </c>
      <c r="F729" s="99"/>
      <c r="G729" s="51">
        <f t="shared" si="11"/>
        <v>320.09999999999997</v>
      </c>
      <c r="H729" s="59"/>
      <c r="I729" s="59"/>
      <c r="J729" s="59"/>
      <c r="K729" s="59"/>
      <c r="L729" s="59"/>
      <c r="M729" s="59"/>
      <c r="N729" s="59"/>
    </row>
    <row r="730" spans="1:14">
      <c r="A730" s="62">
        <v>45356</v>
      </c>
      <c r="B730" s="60">
        <v>28388</v>
      </c>
      <c r="C730" s="60" t="s">
        <v>20</v>
      </c>
      <c r="D730" t="s">
        <v>18</v>
      </c>
      <c r="E730" s="99"/>
      <c r="F730" s="99">
        <v>58</v>
      </c>
      <c r="G730" s="51">
        <f t="shared" ref="G728:G731" si="12">+G729+E730-F730</f>
        <v>262.09999999999997</v>
      </c>
      <c r="H730" s="59"/>
      <c r="I730" s="306"/>
      <c r="J730" s="59"/>
      <c r="K730" s="59"/>
      <c r="L730" s="59"/>
      <c r="M730" s="59"/>
      <c r="N730" s="59"/>
    </row>
    <row r="731" spans="1:14">
      <c r="A731" s="62">
        <v>45356</v>
      </c>
      <c r="B731" s="60">
        <v>28388</v>
      </c>
      <c r="C731" s="60" t="s">
        <v>20</v>
      </c>
      <c r="D731" t="s">
        <v>19</v>
      </c>
      <c r="E731" s="99"/>
      <c r="F731" s="99">
        <v>5</v>
      </c>
      <c r="G731" s="51">
        <f t="shared" si="12"/>
        <v>257.09999999999997</v>
      </c>
      <c r="H731" s="59"/>
      <c r="I731" s="59"/>
      <c r="J731" s="59"/>
      <c r="K731" s="59"/>
      <c r="L731" s="59"/>
      <c r="M731" s="59"/>
      <c r="N731" s="59"/>
    </row>
    <row r="732" spans="1:14">
      <c r="A732" s="62">
        <v>45376</v>
      </c>
      <c r="B732" s="60">
        <v>28662</v>
      </c>
      <c r="C732" s="60" t="s">
        <v>20</v>
      </c>
      <c r="D732" t="s">
        <v>16</v>
      </c>
      <c r="E732" s="99"/>
      <c r="F732" s="26">
        <v>134.69999999999999</v>
      </c>
      <c r="G732" s="51">
        <f t="shared" ref="G732:G750" si="13">+G731+E732-F732</f>
        <v>122.39999999999998</v>
      </c>
      <c r="H732" s="59"/>
      <c r="I732" s="59"/>
      <c r="J732" s="59"/>
      <c r="K732" s="59"/>
      <c r="L732" s="59"/>
      <c r="M732" s="59"/>
      <c r="N732" s="59"/>
    </row>
    <row r="733" spans="1:14">
      <c r="A733" s="62">
        <v>45376</v>
      </c>
      <c r="B733" s="60">
        <v>28662</v>
      </c>
      <c r="C733" s="60" t="s">
        <v>20</v>
      </c>
      <c r="D733" t="s">
        <v>17</v>
      </c>
      <c r="E733" s="99"/>
      <c r="F733" s="26">
        <v>122.4</v>
      </c>
      <c r="G733" s="51">
        <f t="shared" si="13"/>
        <v>0</v>
      </c>
      <c r="H733" s="59"/>
      <c r="I733" s="59"/>
      <c r="J733" s="59"/>
      <c r="K733" s="59"/>
      <c r="L733" s="59"/>
      <c r="M733" s="59"/>
      <c r="N733" s="59"/>
    </row>
    <row r="734" spans="1:14">
      <c r="A734" s="44">
        <v>45382</v>
      </c>
      <c r="B734" s="525" t="s">
        <v>14</v>
      </c>
      <c r="C734" s="525" t="s">
        <v>23</v>
      </c>
      <c r="D734" t="s">
        <v>16</v>
      </c>
      <c r="E734" s="240">
        <v>130.4</v>
      </c>
      <c r="F734" s="99"/>
      <c r="G734" s="51">
        <f t="shared" si="13"/>
        <v>130.4</v>
      </c>
      <c r="H734" s="59"/>
      <c r="I734" s="59"/>
      <c r="J734" s="59"/>
      <c r="K734" s="59"/>
      <c r="L734" s="59"/>
      <c r="M734" s="59"/>
      <c r="N734" s="59"/>
    </row>
    <row r="735" spans="1:14">
      <c r="A735" s="62"/>
      <c r="B735" s="60"/>
      <c r="C735" s="60"/>
      <c r="D735" t="s">
        <v>17</v>
      </c>
      <c r="E735" s="240">
        <v>92.9</v>
      </c>
      <c r="F735" s="99"/>
      <c r="G735" s="51">
        <f t="shared" si="13"/>
        <v>223.3</v>
      </c>
      <c r="H735" s="59"/>
      <c r="I735" s="59"/>
      <c r="J735" s="59"/>
      <c r="K735" s="59"/>
      <c r="L735" s="59"/>
      <c r="M735" s="59"/>
      <c r="N735" s="59"/>
    </row>
    <row r="736" spans="1:14">
      <c r="A736" s="62"/>
      <c r="B736" s="60"/>
      <c r="C736" s="60"/>
      <c r="D736" t="s">
        <v>18</v>
      </c>
      <c r="E736" s="240">
        <v>60</v>
      </c>
      <c r="F736" s="99"/>
      <c r="G736" s="51">
        <f t="shared" si="13"/>
        <v>283.3</v>
      </c>
      <c r="H736" s="59"/>
      <c r="I736" s="59"/>
      <c r="J736" s="59"/>
      <c r="K736" s="59"/>
      <c r="L736" s="59"/>
      <c r="M736" s="59"/>
      <c r="N736" s="59"/>
    </row>
    <row r="737" spans="1:14">
      <c r="A737" s="62"/>
      <c r="B737" s="60"/>
      <c r="C737" s="60"/>
      <c r="D737" t="s">
        <v>19</v>
      </c>
      <c r="E737" s="240">
        <v>5</v>
      </c>
      <c r="F737" s="99"/>
      <c r="G737" s="51">
        <f t="shared" si="13"/>
        <v>288.3</v>
      </c>
      <c r="H737" s="59"/>
      <c r="I737" s="59"/>
      <c r="J737" s="59"/>
      <c r="K737" s="59"/>
      <c r="L737" s="59"/>
      <c r="M737" s="59"/>
      <c r="N737" s="59"/>
    </row>
    <row r="738" spans="1:14">
      <c r="A738" s="62">
        <v>45376</v>
      </c>
      <c r="B738" s="60">
        <v>28662</v>
      </c>
      <c r="C738" s="60" t="s">
        <v>23</v>
      </c>
      <c r="D738" t="s">
        <v>18</v>
      </c>
      <c r="E738" s="99"/>
      <c r="F738" s="99">
        <v>60</v>
      </c>
      <c r="G738" s="51">
        <f t="shared" si="13"/>
        <v>228.3</v>
      </c>
      <c r="H738" s="59"/>
      <c r="I738" s="59"/>
      <c r="J738" s="59"/>
      <c r="K738" s="59"/>
      <c r="L738" s="59"/>
      <c r="M738" s="59"/>
      <c r="N738" s="59"/>
    </row>
    <row r="739" spans="1:14">
      <c r="A739" s="62">
        <v>45376</v>
      </c>
      <c r="B739" s="60">
        <v>28662</v>
      </c>
      <c r="C739" s="60" t="s">
        <v>23</v>
      </c>
      <c r="D739" t="s">
        <v>19</v>
      </c>
      <c r="E739" s="99"/>
      <c r="F739" s="99">
        <v>5</v>
      </c>
      <c r="G739" s="51">
        <f t="shared" si="13"/>
        <v>223.3</v>
      </c>
      <c r="H739" s="59"/>
      <c r="I739" s="59"/>
      <c r="J739" s="240"/>
      <c r="K739" s="59"/>
      <c r="L739" s="59"/>
      <c r="M739" s="59"/>
      <c r="N739" s="59"/>
    </row>
    <row r="740" spans="1:14">
      <c r="A740" s="62">
        <v>45420</v>
      </c>
      <c r="B740" s="60">
        <v>28836</v>
      </c>
      <c r="C740" s="60" t="s">
        <v>23</v>
      </c>
      <c r="D740" t="s">
        <v>16</v>
      </c>
      <c r="E740" s="99"/>
      <c r="F740" s="240">
        <v>130.4</v>
      </c>
      <c r="G740" s="51">
        <f t="shared" si="13"/>
        <v>92.9</v>
      </c>
      <c r="H740" s="59"/>
      <c r="I740" s="59"/>
      <c r="J740" s="240"/>
      <c r="K740" s="59"/>
      <c r="L740" s="59"/>
      <c r="M740" s="59"/>
      <c r="N740" s="59"/>
    </row>
    <row r="741" spans="1:14">
      <c r="A741" s="62">
        <v>45420</v>
      </c>
      <c r="B741" s="60">
        <v>28836</v>
      </c>
      <c r="C741" s="60" t="s">
        <v>23</v>
      </c>
      <c r="D741" t="s">
        <v>17</v>
      </c>
      <c r="E741" s="99"/>
      <c r="F741" s="240">
        <v>92.9</v>
      </c>
      <c r="G741" s="51">
        <f t="shared" si="13"/>
        <v>0</v>
      </c>
      <c r="H741" s="59"/>
      <c r="I741" s="59"/>
      <c r="J741" s="240"/>
      <c r="K741" s="59"/>
      <c r="L741" s="59"/>
      <c r="M741" s="59"/>
      <c r="N741" s="59"/>
    </row>
    <row r="742" spans="1:14">
      <c r="A742" s="44">
        <v>45412</v>
      </c>
      <c r="B742" s="525" t="s">
        <v>14</v>
      </c>
      <c r="C742" s="525" t="s">
        <v>24</v>
      </c>
      <c r="D742" t="s">
        <v>16</v>
      </c>
      <c r="E742" s="99">
        <v>129.69999999999999</v>
      </c>
      <c r="F742" s="99"/>
      <c r="G742" s="51">
        <f t="shared" si="13"/>
        <v>129.69999999999999</v>
      </c>
      <c r="H742" s="59"/>
      <c r="I742" s="59"/>
      <c r="J742" s="240"/>
      <c r="K742" s="59"/>
      <c r="L742" s="59"/>
      <c r="M742" s="59"/>
      <c r="N742" s="59"/>
    </row>
    <row r="743" spans="1:14">
      <c r="A743" s="7"/>
      <c r="B743" s="526"/>
      <c r="C743" s="526"/>
      <c r="D743" t="s">
        <v>17</v>
      </c>
      <c r="E743" s="99">
        <v>118.2</v>
      </c>
      <c r="F743" s="99"/>
      <c r="G743" s="51">
        <f t="shared" si="13"/>
        <v>247.89999999999998</v>
      </c>
      <c r="H743" s="59"/>
      <c r="I743" s="59"/>
      <c r="J743" s="240"/>
      <c r="K743" s="59"/>
      <c r="L743" s="59"/>
      <c r="M743" s="59"/>
      <c r="N743" s="59"/>
    </row>
    <row r="744" spans="1:14">
      <c r="A744" s="7"/>
      <c r="B744" s="526"/>
      <c r="C744" s="526"/>
      <c r="D744" t="s">
        <v>18</v>
      </c>
      <c r="E744" s="240">
        <v>60</v>
      </c>
      <c r="F744" s="99"/>
      <c r="G744" s="51">
        <f t="shared" si="13"/>
        <v>307.89999999999998</v>
      </c>
      <c r="H744" s="59"/>
      <c r="I744" s="59"/>
      <c r="J744" s="240"/>
      <c r="K744" s="59"/>
      <c r="L744" s="59"/>
      <c r="M744" s="59"/>
      <c r="N744" s="59"/>
    </row>
    <row r="745" spans="1:14">
      <c r="A745" s="7"/>
      <c r="B745" s="526"/>
      <c r="C745" s="526"/>
      <c r="D745" t="s">
        <v>19</v>
      </c>
      <c r="E745" s="240">
        <v>5</v>
      </c>
      <c r="F745" s="99"/>
      <c r="G745" s="51">
        <f t="shared" si="13"/>
        <v>312.89999999999998</v>
      </c>
      <c r="H745" s="59"/>
      <c r="I745" s="59"/>
      <c r="J745" s="61"/>
      <c r="K745" s="59"/>
      <c r="L745" s="59"/>
      <c r="M745" s="59"/>
      <c r="N745" s="59"/>
    </row>
    <row r="746" spans="1:14">
      <c r="A746" s="62">
        <v>45420</v>
      </c>
      <c r="B746" s="60">
        <v>28836</v>
      </c>
      <c r="C746" s="60" t="s">
        <v>24</v>
      </c>
      <c r="D746" t="s">
        <v>18</v>
      </c>
      <c r="E746" s="99"/>
      <c r="F746" s="240">
        <v>60</v>
      </c>
      <c r="G746" s="51">
        <f t="shared" si="13"/>
        <v>252.89999999999998</v>
      </c>
      <c r="H746" s="59"/>
      <c r="I746" s="59"/>
      <c r="J746" s="59"/>
      <c r="K746" s="61"/>
      <c r="L746" s="59"/>
      <c r="M746" s="59"/>
      <c r="N746" s="59"/>
    </row>
    <row r="747" spans="1:14">
      <c r="A747" s="62">
        <v>45420</v>
      </c>
      <c r="B747" s="60">
        <v>28836</v>
      </c>
      <c r="C747" s="60" t="s">
        <v>24</v>
      </c>
      <c r="D747" t="s">
        <v>19</v>
      </c>
      <c r="E747" s="99"/>
      <c r="F747" s="240">
        <v>5</v>
      </c>
      <c r="G747" s="51">
        <f t="shared" si="13"/>
        <v>247.89999999999998</v>
      </c>
      <c r="H747" s="59"/>
      <c r="I747" s="59"/>
      <c r="J747" s="59"/>
      <c r="K747" s="59"/>
      <c r="L747" s="59"/>
      <c r="M747" s="59"/>
      <c r="N747" s="59"/>
    </row>
    <row r="748" spans="1:14">
      <c r="A748" s="62">
        <v>45475</v>
      </c>
      <c r="B748" s="60">
        <v>29136</v>
      </c>
      <c r="C748" s="60" t="s">
        <v>24</v>
      </c>
      <c r="D748" t="s">
        <v>16</v>
      </c>
      <c r="E748" s="99"/>
      <c r="F748" s="99">
        <v>129.69999999999999</v>
      </c>
      <c r="G748" s="51">
        <f t="shared" si="13"/>
        <v>118.19999999999999</v>
      </c>
      <c r="H748" s="59"/>
      <c r="I748" s="59"/>
      <c r="J748" s="59"/>
      <c r="K748" s="59"/>
      <c r="L748" s="59"/>
      <c r="M748" s="59"/>
      <c r="N748" s="59"/>
    </row>
    <row r="749" spans="1:14">
      <c r="A749" s="62">
        <v>45475</v>
      </c>
      <c r="B749" s="60">
        <v>29136</v>
      </c>
      <c r="C749" s="60" t="s">
        <v>24</v>
      </c>
      <c r="D749" t="s">
        <v>17</v>
      </c>
      <c r="E749" s="99"/>
      <c r="F749" s="99">
        <v>118.2</v>
      </c>
      <c r="G749" s="51">
        <f t="shared" si="13"/>
        <v>0</v>
      </c>
      <c r="H749" s="59"/>
      <c r="I749" s="59"/>
      <c r="J749" s="59"/>
      <c r="K749" s="59"/>
      <c r="L749" s="59"/>
      <c r="M749" s="59"/>
      <c r="N749" s="59"/>
    </row>
    <row r="750" spans="1:14">
      <c r="A750" s="44">
        <v>45443</v>
      </c>
      <c r="B750" s="525" t="s">
        <v>14</v>
      </c>
      <c r="C750" s="525" t="s">
        <v>25</v>
      </c>
      <c r="D750" t="s">
        <v>16</v>
      </c>
      <c r="E750" s="240">
        <v>108</v>
      </c>
      <c r="F750" s="99"/>
      <c r="G750" s="51">
        <f t="shared" si="13"/>
        <v>108</v>
      </c>
      <c r="H750" s="59"/>
      <c r="I750" s="525"/>
      <c r="J750"/>
      <c r="K750" s="240"/>
      <c r="L750" s="59"/>
      <c r="M750" s="59"/>
      <c r="N750" s="59"/>
    </row>
    <row r="751" spans="1:14">
      <c r="A751" s="7"/>
      <c r="B751" s="526"/>
      <c r="C751" s="526"/>
      <c r="D751" t="s">
        <v>17</v>
      </c>
      <c r="E751" s="240">
        <v>111.7</v>
      </c>
      <c r="F751" s="99"/>
      <c r="G751" s="51">
        <f>+G750+E751-F751</f>
        <v>219.7</v>
      </c>
      <c r="H751" s="59"/>
      <c r="I751" s="526"/>
      <c r="J751"/>
      <c r="K751" s="240"/>
      <c r="L751" s="59"/>
      <c r="M751" s="59"/>
      <c r="N751" s="59"/>
    </row>
    <row r="752" spans="1:14">
      <c r="A752" s="7"/>
      <c r="B752" s="526"/>
      <c r="C752" s="526"/>
      <c r="D752" t="s">
        <v>18</v>
      </c>
      <c r="E752" s="240">
        <v>60</v>
      </c>
      <c r="F752" s="99"/>
      <c r="G752" s="51">
        <f>+G751+E752-F752</f>
        <v>279.7</v>
      </c>
      <c r="H752" s="59"/>
      <c r="I752" s="525"/>
      <c r="J752"/>
      <c r="K752" s="240"/>
      <c r="L752" s="59"/>
      <c r="M752" s="59"/>
      <c r="N752" s="59"/>
    </row>
    <row r="753" spans="1:14">
      <c r="A753" s="7"/>
      <c r="B753" s="526"/>
      <c r="C753" s="526"/>
      <c r="D753" t="s">
        <v>19</v>
      </c>
      <c r="E753" s="240">
        <v>5</v>
      </c>
      <c r="F753" s="99"/>
      <c r="G753" s="51">
        <f>+G752+E753-F753</f>
        <v>284.7</v>
      </c>
      <c r="H753" s="59"/>
      <c r="I753" s="240"/>
      <c r="J753"/>
      <c r="K753" s="240"/>
      <c r="L753" s="59"/>
      <c r="M753" s="59"/>
      <c r="N753" s="59"/>
    </row>
    <row r="754" spans="1:14">
      <c r="A754" s="62">
        <v>45475</v>
      </c>
      <c r="B754" s="60">
        <v>29136</v>
      </c>
      <c r="C754" s="526" t="s">
        <v>25</v>
      </c>
      <c r="D754" t="s">
        <v>18</v>
      </c>
      <c r="E754" s="240"/>
      <c r="F754" s="240">
        <v>60</v>
      </c>
      <c r="G754" s="51">
        <f>+G753+E754-F754</f>
        <v>224.7</v>
      </c>
      <c r="H754" s="59"/>
      <c r="I754" s="59"/>
      <c r="J754" s="59"/>
      <c r="K754" s="61"/>
      <c r="L754" s="59"/>
      <c r="M754" s="59"/>
      <c r="N754" s="59"/>
    </row>
    <row r="755" spans="1:14">
      <c r="A755" s="62">
        <v>45475</v>
      </c>
      <c r="B755" s="60">
        <v>29136</v>
      </c>
      <c r="C755" s="526" t="s">
        <v>25</v>
      </c>
      <c r="D755" t="s">
        <v>19</v>
      </c>
      <c r="E755" s="240"/>
      <c r="F755" s="240">
        <v>5</v>
      </c>
      <c r="G755" s="51">
        <f>+G754+E755-F755</f>
        <v>219.7</v>
      </c>
      <c r="H755" s="59"/>
      <c r="I755" s="240"/>
      <c r="J755" s="59"/>
      <c r="K755" s="59"/>
      <c r="L755" s="59"/>
      <c r="M755" s="59"/>
      <c r="N755" s="59"/>
    </row>
    <row r="756" spans="1:14">
      <c r="A756" s="7">
        <v>45481</v>
      </c>
      <c r="B756" s="60">
        <v>29197</v>
      </c>
      <c r="C756" s="526" t="s">
        <v>25</v>
      </c>
      <c r="D756" t="s">
        <v>16</v>
      </c>
      <c r="E756" s="240"/>
      <c r="F756" s="240">
        <v>108</v>
      </c>
      <c r="G756" s="51">
        <f>+G755+E756-F756</f>
        <v>111.69999999999999</v>
      </c>
      <c r="H756" s="59"/>
      <c r="I756" s="240"/>
      <c r="J756" s="59"/>
      <c r="K756" s="59"/>
      <c r="L756" s="59"/>
      <c r="M756" s="59"/>
      <c r="N756" s="59"/>
    </row>
    <row r="757" spans="1:14">
      <c r="A757" s="7">
        <v>45481</v>
      </c>
      <c r="B757" s="60">
        <v>29197</v>
      </c>
      <c r="C757" s="526" t="s">
        <v>25</v>
      </c>
      <c r="D757" t="s">
        <v>17</v>
      </c>
      <c r="E757" s="240"/>
      <c r="F757" s="240">
        <v>111.7</v>
      </c>
      <c r="G757" s="51">
        <f>+G756+E757-F757</f>
        <v>0</v>
      </c>
      <c r="H757" s="59"/>
      <c r="I757" s="240"/>
      <c r="J757" s="59"/>
      <c r="K757" s="59"/>
      <c r="L757" s="59"/>
      <c r="M757" s="59"/>
      <c r="N757" s="59"/>
    </row>
    <row r="758" spans="1:14">
      <c r="A758" s="88">
        <v>45473</v>
      </c>
      <c r="B758" s="525" t="s">
        <v>14</v>
      </c>
      <c r="C758" s="525" t="s">
        <v>26</v>
      </c>
      <c r="D758" t="s">
        <v>16</v>
      </c>
      <c r="E758" s="240">
        <v>114.6</v>
      </c>
      <c r="F758" s="99"/>
      <c r="G758" s="51">
        <f t="shared" ref="G758:G803" si="14">+G757+E758-F758</f>
        <v>114.6</v>
      </c>
      <c r="H758" s="59"/>
      <c r="I758" s="239"/>
      <c r="J758" s="61"/>
      <c r="K758" s="61"/>
      <c r="L758" s="59"/>
      <c r="M758" s="59"/>
      <c r="N758" s="59"/>
    </row>
    <row r="759" spans="1:14">
      <c r="A759" s="86"/>
      <c r="B759" s="526"/>
      <c r="C759" s="526"/>
      <c r="D759" t="s">
        <v>17</v>
      </c>
      <c r="E759" s="240">
        <v>104.9</v>
      </c>
      <c r="F759" s="99"/>
      <c r="G759" s="51">
        <f t="shared" si="14"/>
        <v>219.5</v>
      </c>
      <c r="H759" s="59"/>
      <c r="I759" s="59"/>
      <c r="J759" s="59"/>
      <c r="K759" s="59"/>
      <c r="L759" s="59"/>
      <c r="M759" s="59"/>
      <c r="N759" s="59"/>
    </row>
    <row r="760" spans="1:14">
      <c r="A760" s="86"/>
      <c r="B760" s="526"/>
      <c r="C760" s="526"/>
      <c r="D760" t="s">
        <v>18</v>
      </c>
      <c r="E760" s="240">
        <v>60</v>
      </c>
      <c r="F760" s="99"/>
      <c r="G760" s="51">
        <f t="shared" si="14"/>
        <v>279.5</v>
      </c>
      <c r="H760" s="59"/>
      <c r="I760" s="59"/>
      <c r="J760" s="59"/>
      <c r="K760" s="59"/>
      <c r="L760" s="59"/>
      <c r="M760" s="59"/>
      <c r="N760" s="59"/>
    </row>
    <row r="761" spans="1:14">
      <c r="A761" s="86"/>
      <c r="B761" s="526"/>
      <c r="C761" s="526"/>
      <c r="D761" t="s">
        <v>19</v>
      </c>
      <c r="E761" s="240">
        <v>5</v>
      </c>
      <c r="F761" s="99"/>
      <c r="G761" s="51">
        <f t="shared" si="14"/>
        <v>284.5</v>
      </c>
      <c r="H761" s="59"/>
      <c r="I761" s="59"/>
      <c r="J761" s="59"/>
      <c r="K761" s="59"/>
      <c r="L761" s="59"/>
      <c r="M761" s="59"/>
      <c r="N761" s="59"/>
    </row>
    <row r="762" spans="1:14">
      <c r="A762" s="7">
        <v>45481</v>
      </c>
      <c r="B762" s="60">
        <v>29197</v>
      </c>
      <c r="C762" s="60" t="s">
        <v>26</v>
      </c>
      <c r="D762" t="s">
        <v>18</v>
      </c>
      <c r="E762" s="240"/>
      <c r="F762" s="240">
        <v>60</v>
      </c>
      <c r="G762" s="51">
        <f t="shared" si="14"/>
        <v>224.5</v>
      </c>
      <c r="H762" s="59"/>
      <c r="I762" s="59"/>
      <c r="J762" s="59"/>
      <c r="K762" s="59"/>
      <c r="L762" s="59"/>
      <c r="M762" s="59"/>
      <c r="N762" s="59"/>
    </row>
    <row r="763" spans="1:14">
      <c r="A763" s="7">
        <v>45481</v>
      </c>
      <c r="B763" s="60">
        <v>29197</v>
      </c>
      <c r="C763" s="60" t="s">
        <v>26</v>
      </c>
      <c r="D763" t="s">
        <v>19</v>
      </c>
      <c r="E763" s="240"/>
      <c r="F763" s="240">
        <v>5</v>
      </c>
      <c r="G763" s="51">
        <f t="shared" si="14"/>
        <v>219.5</v>
      </c>
      <c r="H763" s="59"/>
      <c r="I763" s="59"/>
      <c r="J763" s="59"/>
      <c r="K763" s="59"/>
      <c r="L763" s="59"/>
      <c r="M763" s="59"/>
      <c r="N763" s="59"/>
    </row>
    <row r="764" spans="1:14">
      <c r="A764" s="7">
        <v>45544</v>
      </c>
      <c r="B764" s="60">
        <v>29647</v>
      </c>
      <c r="C764" s="60" t="s">
        <v>26</v>
      </c>
      <c r="D764" t="s">
        <v>16</v>
      </c>
      <c r="E764" s="240"/>
      <c r="F764" s="240">
        <v>114.6</v>
      </c>
      <c r="G764" s="51">
        <f t="shared" si="14"/>
        <v>104.9</v>
      </c>
      <c r="H764" s="59"/>
      <c r="I764" s="59"/>
      <c r="J764" s="59"/>
      <c r="K764" s="59"/>
      <c r="L764" s="59"/>
      <c r="M764" s="59"/>
      <c r="N764" s="59"/>
    </row>
    <row r="765" spans="1:14">
      <c r="A765" s="7">
        <v>45544</v>
      </c>
      <c r="B765" s="60">
        <v>29647</v>
      </c>
      <c r="C765" s="60" t="s">
        <v>26</v>
      </c>
      <c r="D765" t="s">
        <v>17</v>
      </c>
      <c r="E765" s="240"/>
      <c r="F765" s="240">
        <v>104.9</v>
      </c>
      <c r="G765" s="51">
        <f t="shared" si="14"/>
        <v>0</v>
      </c>
      <c r="H765" s="59"/>
      <c r="I765" s="59"/>
      <c r="J765" s="59"/>
      <c r="K765" s="59"/>
      <c r="L765" s="59"/>
      <c r="M765" s="59"/>
      <c r="N765" s="59"/>
    </row>
    <row r="766" spans="1:14">
      <c r="A766" s="88">
        <v>45504</v>
      </c>
      <c r="B766" s="525" t="s">
        <v>14</v>
      </c>
      <c r="C766" s="525" t="s">
        <v>27</v>
      </c>
      <c r="D766" t="s">
        <v>16</v>
      </c>
      <c r="E766" s="240">
        <v>112.5</v>
      </c>
      <c r="F766" s="99"/>
      <c r="G766" s="51">
        <f t="shared" si="14"/>
        <v>112.5</v>
      </c>
      <c r="H766" s="59"/>
      <c r="I766" s="240"/>
      <c r="J766" s="59"/>
      <c r="K766" s="59"/>
      <c r="L766" s="59"/>
      <c r="M766" s="59"/>
      <c r="N766" s="59"/>
    </row>
    <row r="767" spans="1:14">
      <c r="A767" s="86"/>
      <c r="B767" s="526"/>
      <c r="C767" s="526"/>
      <c r="D767" t="s">
        <v>17</v>
      </c>
      <c r="E767" s="240">
        <v>102</v>
      </c>
      <c r="F767" s="99"/>
      <c r="G767" s="51">
        <f t="shared" si="14"/>
        <v>214.5</v>
      </c>
      <c r="H767" s="59"/>
      <c r="I767" s="240"/>
      <c r="J767" s="59"/>
      <c r="K767" s="59"/>
      <c r="L767" s="59"/>
      <c r="M767" s="59"/>
      <c r="N767" s="59"/>
    </row>
    <row r="768" spans="1:14">
      <c r="A768" s="86"/>
      <c r="B768" s="526"/>
      <c r="C768" s="526"/>
      <c r="D768" t="s">
        <v>18</v>
      </c>
      <c r="E768" s="240">
        <v>60</v>
      </c>
      <c r="F768" s="99"/>
      <c r="G768" s="51">
        <f t="shared" si="14"/>
        <v>274.5</v>
      </c>
      <c r="H768" s="59"/>
      <c r="I768" s="240"/>
      <c r="J768" s="59"/>
      <c r="K768" s="59"/>
      <c r="L768" s="59"/>
      <c r="M768" s="59"/>
      <c r="N768" s="59"/>
    </row>
    <row r="769" spans="1:14">
      <c r="A769" s="86"/>
      <c r="B769" s="526"/>
      <c r="C769" s="526"/>
      <c r="D769" t="s">
        <v>19</v>
      </c>
      <c r="E769" s="240">
        <v>5</v>
      </c>
      <c r="F769" s="99"/>
      <c r="G769" s="51">
        <f t="shared" si="14"/>
        <v>279.5</v>
      </c>
      <c r="H769" s="59"/>
      <c r="I769" s="240"/>
      <c r="J769" s="59"/>
      <c r="K769" s="59"/>
      <c r="L769" s="59"/>
      <c r="M769" s="59"/>
      <c r="N769" s="59"/>
    </row>
    <row r="770" spans="1:14">
      <c r="A770" s="86"/>
      <c r="B770" s="526"/>
      <c r="C770" s="526"/>
      <c r="D770" s="67" t="s">
        <v>80</v>
      </c>
      <c r="E770" s="67">
        <v>250</v>
      </c>
      <c r="F770" s="99"/>
      <c r="G770" s="51">
        <f t="shared" si="14"/>
        <v>529.5</v>
      </c>
      <c r="H770" s="59"/>
      <c r="I770" s="240"/>
      <c r="J770" s="59"/>
      <c r="K770" s="59"/>
      <c r="L770" s="59"/>
      <c r="M770" s="59"/>
      <c r="N770" s="59"/>
    </row>
    <row r="771" spans="1:14">
      <c r="A771" s="7">
        <v>45544</v>
      </c>
      <c r="B771" s="60">
        <v>29647</v>
      </c>
      <c r="C771" s="60" t="s">
        <v>27</v>
      </c>
      <c r="D771" t="s">
        <v>18</v>
      </c>
      <c r="E771" s="240"/>
      <c r="F771" s="240">
        <v>60</v>
      </c>
      <c r="G771" s="51">
        <f t="shared" si="14"/>
        <v>469.5</v>
      </c>
      <c r="H771" s="59"/>
      <c r="I771" s="61"/>
      <c r="J771" s="59"/>
      <c r="K771" s="59"/>
      <c r="L771" s="59"/>
      <c r="M771" s="59"/>
      <c r="N771" s="59"/>
    </row>
    <row r="772" spans="1:14">
      <c r="A772" s="7">
        <v>45544</v>
      </c>
      <c r="B772" s="60">
        <v>29647</v>
      </c>
      <c r="C772" s="60" t="s">
        <v>27</v>
      </c>
      <c r="D772" t="s">
        <v>19</v>
      </c>
      <c r="E772" s="240"/>
      <c r="F772" s="240">
        <v>5</v>
      </c>
      <c r="G772" s="51">
        <f t="shared" si="14"/>
        <v>464.5</v>
      </c>
      <c r="H772" s="59"/>
      <c r="I772" s="240"/>
      <c r="J772" s="59"/>
      <c r="K772" s="59"/>
      <c r="L772" s="59"/>
      <c r="M772" s="59"/>
      <c r="N772" s="59"/>
    </row>
    <row r="773" spans="1:14">
      <c r="A773" s="7">
        <v>45574</v>
      </c>
      <c r="B773" s="526">
        <v>29780</v>
      </c>
      <c r="C773" s="60" t="s">
        <v>27</v>
      </c>
      <c r="D773" t="s">
        <v>16</v>
      </c>
      <c r="E773" s="240"/>
      <c r="F773" s="240">
        <v>112.5</v>
      </c>
      <c r="G773" s="51">
        <f t="shared" si="14"/>
        <v>352</v>
      </c>
      <c r="H773" s="59"/>
      <c r="I773" s="240"/>
      <c r="J773" s="59"/>
      <c r="K773" s="59"/>
      <c r="L773" s="59"/>
      <c r="M773" s="59"/>
      <c r="N773" s="59"/>
    </row>
    <row r="774" spans="1:14">
      <c r="A774" s="7">
        <v>45574</v>
      </c>
      <c r="B774" s="526">
        <v>29780</v>
      </c>
      <c r="C774" s="60" t="s">
        <v>27</v>
      </c>
      <c r="D774" t="s">
        <v>17</v>
      </c>
      <c r="E774" s="240"/>
      <c r="F774" s="240">
        <v>102</v>
      </c>
      <c r="G774" s="51">
        <f t="shared" si="14"/>
        <v>250</v>
      </c>
      <c r="H774" s="59"/>
      <c r="I774" s="240"/>
      <c r="J774" s="59"/>
      <c r="K774" s="59"/>
      <c r="L774" s="59"/>
      <c r="M774" s="59"/>
      <c r="N774" s="59"/>
    </row>
    <row r="775" spans="1:14">
      <c r="A775" s="7">
        <v>45493</v>
      </c>
      <c r="B775" s="526">
        <v>29372</v>
      </c>
      <c r="C775" s="60" t="s">
        <v>27</v>
      </c>
      <c r="D775" t="s">
        <v>80</v>
      </c>
      <c r="E775" s="240"/>
      <c r="F775" s="240">
        <v>250</v>
      </c>
      <c r="G775" s="51">
        <f t="shared" si="14"/>
        <v>0</v>
      </c>
      <c r="H775" s="59"/>
      <c r="I775" s="240"/>
      <c r="J775" s="59"/>
      <c r="K775" s="59"/>
      <c r="L775" s="59"/>
      <c r="M775" s="59"/>
      <c r="N775" s="59"/>
    </row>
    <row r="776" spans="1:14">
      <c r="A776" s="44">
        <v>45535</v>
      </c>
      <c r="B776" s="525" t="s">
        <v>14</v>
      </c>
      <c r="C776" s="525" t="s">
        <v>81</v>
      </c>
      <c r="D776" t="s">
        <v>16</v>
      </c>
      <c r="E776" s="240">
        <v>112.8</v>
      </c>
      <c r="F776" s="99"/>
      <c r="G776" s="51">
        <f t="shared" si="14"/>
        <v>112.8</v>
      </c>
      <c r="H776" s="59"/>
      <c r="I776" s="240"/>
      <c r="J776" s="59"/>
      <c r="K776" s="59"/>
      <c r="L776" s="59"/>
      <c r="M776" s="59"/>
      <c r="N776" s="59"/>
    </row>
    <row r="777" spans="1:14">
      <c r="A777" s="7"/>
      <c r="B777" s="526"/>
      <c r="C777" s="526"/>
      <c r="D777" t="s">
        <v>17</v>
      </c>
      <c r="E777" s="240">
        <v>98.3</v>
      </c>
      <c r="F777" s="99"/>
      <c r="G777" s="51">
        <f t="shared" si="14"/>
        <v>211.1</v>
      </c>
      <c r="H777" s="59"/>
      <c r="I777" s="240"/>
      <c r="J777" s="59"/>
      <c r="K777" s="59"/>
      <c r="L777" s="59"/>
      <c r="M777" s="59"/>
      <c r="N777" s="59"/>
    </row>
    <row r="778" spans="1:14">
      <c r="A778" s="7"/>
      <c r="B778" s="526"/>
      <c r="C778" s="526"/>
      <c r="D778" t="s">
        <v>18</v>
      </c>
      <c r="E778" s="240">
        <v>60</v>
      </c>
      <c r="F778" s="99"/>
      <c r="G778" s="51">
        <f t="shared" si="14"/>
        <v>271.10000000000002</v>
      </c>
      <c r="H778" s="59"/>
      <c r="I778" s="240"/>
      <c r="J778" s="59"/>
      <c r="K778" s="59"/>
      <c r="L778" s="59"/>
      <c r="M778" s="59"/>
      <c r="N778" s="59"/>
    </row>
    <row r="779" spans="1:14">
      <c r="A779" s="7"/>
      <c r="B779" s="526"/>
      <c r="C779" s="526"/>
      <c r="D779" t="s">
        <v>19</v>
      </c>
      <c r="E779" s="240">
        <v>5</v>
      </c>
      <c r="F779" s="99"/>
      <c r="G779" s="51">
        <f t="shared" si="14"/>
        <v>276.10000000000002</v>
      </c>
      <c r="H779" s="59"/>
      <c r="I779" s="61"/>
      <c r="J779" s="59"/>
      <c r="K779" s="59"/>
      <c r="L779" s="59"/>
      <c r="M779" s="59"/>
      <c r="N779" s="59"/>
    </row>
    <row r="780" spans="1:14">
      <c r="A780" s="7">
        <v>45574</v>
      </c>
      <c r="B780" s="526">
        <v>29780</v>
      </c>
      <c r="C780" s="526" t="s">
        <v>81</v>
      </c>
      <c r="D780" t="s">
        <v>18</v>
      </c>
      <c r="E780" s="240"/>
      <c r="F780" s="99">
        <v>60</v>
      </c>
      <c r="G780" s="51">
        <f t="shared" si="14"/>
        <v>216.10000000000002</v>
      </c>
      <c r="H780" s="59"/>
      <c r="I780" s="61"/>
      <c r="J780" s="59"/>
      <c r="K780" s="59"/>
      <c r="L780" s="59"/>
      <c r="M780" s="59"/>
      <c r="N780" s="59"/>
    </row>
    <row r="781" spans="1:14">
      <c r="A781" s="7">
        <v>45574</v>
      </c>
      <c r="B781" s="526">
        <v>29780</v>
      </c>
      <c r="C781" s="526" t="s">
        <v>81</v>
      </c>
      <c r="D781" t="s">
        <v>19</v>
      </c>
      <c r="E781" s="240"/>
      <c r="F781" s="99">
        <v>5</v>
      </c>
      <c r="G781" s="51">
        <f t="shared" si="14"/>
        <v>211.10000000000002</v>
      </c>
      <c r="H781" s="59"/>
      <c r="I781" s="61"/>
      <c r="J781" s="59"/>
      <c r="K781" s="59"/>
      <c r="L781" s="59"/>
      <c r="M781" s="59"/>
      <c r="N781" s="59"/>
    </row>
    <row r="782" spans="1:14">
      <c r="A782" s="86">
        <v>45609</v>
      </c>
      <c r="B782" s="526">
        <v>30000</v>
      </c>
      <c r="C782" s="526" t="s">
        <v>81</v>
      </c>
      <c r="D782" t="s">
        <v>16</v>
      </c>
      <c r="E782" s="240"/>
      <c r="F782" s="99">
        <v>112.8</v>
      </c>
      <c r="G782" s="51">
        <f t="shared" si="14"/>
        <v>98.300000000000026</v>
      </c>
      <c r="H782" s="59"/>
      <c r="I782" s="61"/>
      <c r="J782" s="59"/>
      <c r="K782" s="59"/>
      <c r="L782" s="59"/>
      <c r="M782" s="59"/>
      <c r="N782" s="59"/>
    </row>
    <row r="783" spans="1:14">
      <c r="A783" s="86">
        <v>45609</v>
      </c>
      <c r="B783" s="526">
        <v>30000</v>
      </c>
      <c r="C783" s="526" t="s">
        <v>81</v>
      </c>
      <c r="D783" t="s">
        <v>17</v>
      </c>
      <c r="E783" s="240"/>
      <c r="F783" s="99">
        <v>98.3</v>
      </c>
      <c r="G783" s="51">
        <f t="shared" si="14"/>
        <v>0</v>
      </c>
      <c r="H783" s="59"/>
      <c r="I783" s="61"/>
      <c r="J783" s="59"/>
      <c r="K783" s="59"/>
      <c r="L783" s="59"/>
      <c r="M783" s="59"/>
      <c r="N783" s="59"/>
    </row>
    <row r="784" spans="1:14">
      <c r="A784" s="88">
        <v>45565</v>
      </c>
      <c r="B784" s="525" t="s">
        <v>14</v>
      </c>
      <c r="C784" s="525" t="s">
        <v>53</v>
      </c>
      <c r="D784" t="s">
        <v>16</v>
      </c>
      <c r="E784" s="240">
        <v>113.5</v>
      </c>
      <c r="F784" s="99"/>
      <c r="G784" s="51">
        <f t="shared" si="14"/>
        <v>113.5</v>
      </c>
      <c r="H784" s="59"/>
      <c r="I784" s="61"/>
      <c r="J784" s="59"/>
      <c r="K784" s="59"/>
      <c r="L784" s="59"/>
      <c r="M784" s="59"/>
      <c r="N784" s="59"/>
    </row>
    <row r="785" spans="1:14">
      <c r="A785" s="86"/>
      <c r="B785" s="526"/>
      <c r="C785" s="526"/>
      <c r="D785" t="s">
        <v>17</v>
      </c>
      <c r="E785" s="240">
        <v>95</v>
      </c>
      <c r="F785" s="99"/>
      <c r="G785" s="51">
        <f t="shared" si="14"/>
        <v>208.5</v>
      </c>
      <c r="H785" s="59"/>
      <c r="I785" s="59"/>
      <c r="J785" s="59"/>
      <c r="K785" s="59"/>
      <c r="L785" s="59"/>
      <c r="M785" s="59"/>
      <c r="N785" s="59"/>
    </row>
    <row r="786" spans="1:14">
      <c r="A786" s="86"/>
      <c r="B786" s="526"/>
      <c r="C786" s="526"/>
      <c r="D786" t="s">
        <v>18</v>
      </c>
      <c r="E786" s="240">
        <v>60</v>
      </c>
      <c r="F786" s="99"/>
      <c r="G786" s="51">
        <f t="shared" si="14"/>
        <v>268.5</v>
      </c>
      <c r="H786" s="59"/>
      <c r="I786" s="59"/>
      <c r="J786" s="59"/>
      <c r="K786" s="59"/>
      <c r="L786" s="59"/>
      <c r="M786" s="59"/>
      <c r="N786" s="59"/>
    </row>
    <row r="787" spans="1:14">
      <c r="A787" s="86"/>
      <c r="B787" s="526"/>
      <c r="C787" s="526"/>
      <c r="D787" t="s">
        <v>19</v>
      </c>
      <c r="E787" s="240">
        <v>5</v>
      </c>
      <c r="F787" s="99"/>
      <c r="G787" s="51">
        <f t="shared" si="14"/>
        <v>273.5</v>
      </c>
      <c r="H787" s="59"/>
      <c r="I787" s="59"/>
      <c r="J787" s="59"/>
      <c r="K787" s="59"/>
      <c r="L787" s="59"/>
      <c r="M787" s="59"/>
      <c r="N787" s="59"/>
    </row>
    <row r="788" spans="1:14">
      <c r="A788" s="86">
        <v>45609</v>
      </c>
      <c r="B788" s="526">
        <v>30000</v>
      </c>
      <c r="C788" s="526" t="s">
        <v>53</v>
      </c>
      <c r="D788" t="s">
        <v>18</v>
      </c>
      <c r="E788" s="240"/>
      <c r="F788" s="99">
        <v>60</v>
      </c>
      <c r="G788" s="51">
        <f t="shared" si="14"/>
        <v>213.5</v>
      </c>
      <c r="H788" s="59"/>
      <c r="I788" s="59"/>
      <c r="J788" s="59"/>
      <c r="K788" s="59"/>
      <c r="L788" s="59"/>
      <c r="M788" s="59"/>
      <c r="N788" s="59"/>
    </row>
    <row r="789" spans="1:14">
      <c r="A789" s="86">
        <v>45609</v>
      </c>
      <c r="B789" s="526">
        <v>30000</v>
      </c>
      <c r="C789" s="526" t="s">
        <v>53</v>
      </c>
      <c r="D789" t="s">
        <v>19</v>
      </c>
      <c r="E789" s="240"/>
      <c r="F789" s="99">
        <v>5</v>
      </c>
      <c r="G789" s="51">
        <f t="shared" si="14"/>
        <v>208.5</v>
      </c>
      <c r="H789" s="59"/>
      <c r="I789" s="59"/>
      <c r="J789" s="59"/>
      <c r="K789" s="59"/>
      <c r="L789" s="59"/>
      <c r="M789" s="59"/>
      <c r="N789" s="59"/>
    </row>
    <row r="790" spans="1:14">
      <c r="A790" s="86">
        <v>45638</v>
      </c>
      <c r="B790" s="526">
        <v>30145</v>
      </c>
      <c r="C790" s="526" t="s">
        <v>53</v>
      </c>
      <c r="D790" t="s">
        <v>16</v>
      </c>
      <c r="E790" s="240"/>
      <c r="F790" s="99">
        <v>113.5</v>
      </c>
      <c r="G790" s="51">
        <f t="shared" si="14"/>
        <v>95</v>
      </c>
      <c r="H790" s="59"/>
      <c r="I790" s="59"/>
      <c r="J790" s="59"/>
      <c r="K790" s="59"/>
      <c r="L790" s="59"/>
      <c r="M790" s="59"/>
      <c r="N790" s="59"/>
    </row>
    <row r="791" spans="1:14">
      <c r="A791" s="86">
        <v>45638</v>
      </c>
      <c r="B791" s="526">
        <v>30145</v>
      </c>
      <c r="C791" s="526" t="s">
        <v>53</v>
      </c>
      <c r="D791" t="s">
        <v>17</v>
      </c>
      <c r="E791" s="240"/>
      <c r="F791" s="99">
        <v>95</v>
      </c>
      <c r="G791" s="51">
        <f t="shared" si="14"/>
        <v>0</v>
      </c>
      <c r="H791" s="59"/>
      <c r="I791" s="59"/>
      <c r="J791" s="59"/>
      <c r="K791" s="59"/>
      <c r="L791" s="59"/>
      <c r="M791" s="59"/>
      <c r="N791" s="59"/>
    </row>
    <row r="792" spans="1:14">
      <c r="A792" s="88">
        <v>45596</v>
      </c>
      <c r="B792" s="525" t="s">
        <v>14</v>
      </c>
      <c r="C792" s="525" t="s">
        <v>30</v>
      </c>
      <c r="D792" t="s">
        <v>16</v>
      </c>
      <c r="E792" s="240">
        <v>44</v>
      </c>
      <c r="F792" s="99"/>
      <c r="G792" s="51">
        <f t="shared" si="14"/>
        <v>44</v>
      </c>
      <c r="H792" s="59"/>
      <c r="I792" s="59"/>
      <c r="J792" s="59"/>
      <c r="K792" s="59"/>
      <c r="L792" s="59"/>
      <c r="M792" s="59"/>
      <c r="N792" s="59"/>
    </row>
    <row r="793" spans="1:14">
      <c r="A793" s="86"/>
      <c r="B793" s="526"/>
      <c r="C793" s="526"/>
      <c r="D793" t="s">
        <v>17</v>
      </c>
      <c r="E793" s="240">
        <v>105</v>
      </c>
      <c r="F793" s="99"/>
      <c r="G793" s="51">
        <f t="shared" si="14"/>
        <v>149</v>
      </c>
      <c r="H793" s="59"/>
      <c r="I793" s="59"/>
      <c r="J793" s="59"/>
      <c r="K793" s="59"/>
      <c r="L793" s="59"/>
      <c r="M793" s="59"/>
      <c r="N793" s="59"/>
    </row>
    <row r="794" spans="1:14">
      <c r="A794" s="86"/>
      <c r="B794" s="526"/>
      <c r="C794" s="526"/>
      <c r="D794" t="s">
        <v>18</v>
      </c>
      <c r="E794" s="240">
        <v>60</v>
      </c>
      <c r="F794" s="99"/>
      <c r="G794" s="51">
        <f t="shared" si="14"/>
        <v>209</v>
      </c>
      <c r="H794" s="59"/>
      <c r="I794" s="59"/>
      <c r="J794" s="59"/>
      <c r="K794" s="59"/>
      <c r="L794" s="59"/>
      <c r="M794" s="59"/>
      <c r="N794" s="59"/>
    </row>
    <row r="795" spans="1:14">
      <c r="A795" s="86"/>
      <c r="B795" s="526"/>
      <c r="C795" s="526"/>
      <c r="D795" t="s">
        <v>19</v>
      </c>
      <c r="E795" s="240">
        <v>5</v>
      </c>
      <c r="F795" s="99"/>
      <c r="G795" s="51">
        <f t="shared" si="14"/>
        <v>214</v>
      </c>
      <c r="H795" s="59"/>
      <c r="I795" s="59"/>
      <c r="J795" s="59"/>
      <c r="K795" s="59"/>
      <c r="L795" s="59"/>
      <c r="M795" s="59"/>
      <c r="N795" s="59"/>
    </row>
    <row r="796" spans="1:14">
      <c r="A796" s="86">
        <v>45638</v>
      </c>
      <c r="B796" s="526">
        <v>30145</v>
      </c>
      <c r="C796" s="526" t="s">
        <v>30</v>
      </c>
      <c r="D796" t="s">
        <v>18</v>
      </c>
      <c r="E796" s="240"/>
      <c r="F796" s="99">
        <v>60</v>
      </c>
      <c r="G796" s="51">
        <f t="shared" si="14"/>
        <v>154</v>
      </c>
      <c r="H796" s="59"/>
      <c r="I796" s="59"/>
      <c r="J796" s="59"/>
      <c r="K796" s="59"/>
      <c r="L796" s="59"/>
      <c r="M796" s="59"/>
      <c r="N796" s="59"/>
    </row>
    <row r="797" spans="1:14">
      <c r="A797" s="86">
        <v>45638</v>
      </c>
      <c r="B797" s="526">
        <v>30145</v>
      </c>
      <c r="C797" s="526" t="s">
        <v>30</v>
      </c>
      <c r="D797" t="s">
        <v>19</v>
      </c>
      <c r="E797" s="240"/>
      <c r="F797" s="99">
        <v>5</v>
      </c>
      <c r="G797" s="51">
        <f t="shared" si="14"/>
        <v>149</v>
      </c>
      <c r="H797" s="59"/>
      <c r="I797" s="59"/>
      <c r="J797" s="59"/>
      <c r="K797" s="59"/>
      <c r="L797" s="59"/>
      <c r="M797" s="59"/>
      <c r="N797" s="59"/>
    </row>
    <row r="798" spans="1:14">
      <c r="A798" s="86">
        <v>45653</v>
      </c>
      <c r="B798" s="60">
        <v>30208</v>
      </c>
      <c r="C798" s="526" t="s">
        <v>30</v>
      </c>
      <c r="D798" t="s">
        <v>16</v>
      </c>
      <c r="E798" s="240"/>
      <c r="F798" s="99">
        <v>44</v>
      </c>
      <c r="G798" s="51">
        <f t="shared" si="14"/>
        <v>105</v>
      </c>
      <c r="H798" s="59"/>
      <c r="I798" s="59"/>
      <c r="J798" s="59"/>
      <c r="K798" s="59"/>
      <c r="L798" s="59"/>
      <c r="M798" s="59"/>
      <c r="N798" s="59"/>
    </row>
    <row r="799" spans="1:14">
      <c r="A799" s="86">
        <v>45653</v>
      </c>
      <c r="B799" s="60">
        <v>30208</v>
      </c>
      <c r="C799" s="526" t="s">
        <v>30</v>
      </c>
      <c r="D799" t="s">
        <v>17</v>
      </c>
      <c r="E799" s="240"/>
      <c r="F799" s="99">
        <v>105</v>
      </c>
      <c r="G799" s="51">
        <f t="shared" si="14"/>
        <v>0</v>
      </c>
      <c r="H799" s="59"/>
      <c r="I799" s="59"/>
      <c r="J799" s="59"/>
      <c r="K799" s="59"/>
      <c r="L799" s="59"/>
      <c r="M799" s="59"/>
      <c r="N799" s="59"/>
    </row>
    <row r="800" spans="1:14">
      <c r="A800" s="88">
        <v>45626</v>
      </c>
      <c r="B800" s="525" t="s">
        <v>14</v>
      </c>
      <c r="C800" s="525" t="s">
        <v>83</v>
      </c>
      <c r="D800" t="s">
        <v>16</v>
      </c>
      <c r="E800" s="240">
        <v>50.4</v>
      </c>
      <c r="F800" s="99"/>
      <c r="G800" s="51">
        <f t="shared" si="14"/>
        <v>50.4</v>
      </c>
      <c r="H800" s="59"/>
      <c r="I800" s="240"/>
      <c r="J800" s="59"/>
      <c r="K800" s="59"/>
      <c r="L800" s="59"/>
      <c r="M800" s="59"/>
      <c r="N800" s="59"/>
    </row>
    <row r="801" spans="1:14">
      <c r="A801" s="86"/>
      <c r="B801" s="526"/>
      <c r="C801" s="526"/>
      <c r="D801" t="s">
        <v>17</v>
      </c>
      <c r="E801" s="240">
        <v>105</v>
      </c>
      <c r="F801" s="99"/>
      <c r="G801" s="51">
        <f t="shared" si="14"/>
        <v>155.4</v>
      </c>
      <c r="H801" s="59"/>
      <c r="I801" s="240"/>
      <c r="J801" s="59"/>
      <c r="K801" s="59"/>
      <c r="L801" s="59"/>
      <c r="M801" s="59"/>
      <c r="N801" s="59"/>
    </row>
    <row r="802" spans="1:14">
      <c r="A802" s="86"/>
      <c r="B802" s="526"/>
      <c r="C802" s="526"/>
      <c r="D802" t="s">
        <v>18</v>
      </c>
      <c r="E802" s="240">
        <v>60</v>
      </c>
      <c r="F802" s="99"/>
      <c r="G802" s="51">
        <f t="shared" si="14"/>
        <v>215.4</v>
      </c>
      <c r="H802" s="59"/>
      <c r="I802" s="240"/>
      <c r="J802" s="59"/>
      <c r="K802" s="59"/>
      <c r="L802" s="59"/>
      <c r="M802" s="59"/>
      <c r="N802" s="59"/>
    </row>
    <row r="803" spans="1:14">
      <c r="A803" s="86"/>
      <c r="B803" s="526"/>
      <c r="C803" s="526"/>
      <c r="D803" t="s">
        <v>19</v>
      </c>
      <c r="E803" s="240">
        <v>5</v>
      </c>
      <c r="F803" s="99"/>
      <c r="G803" s="51">
        <f t="shared" si="14"/>
        <v>220.4</v>
      </c>
      <c r="H803" s="59"/>
      <c r="I803" s="240"/>
      <c r="J803" s="59"/>
      <c r="K803" s="59"/>
      <c r="L803" s="59"/>
      <c r="M803" s="59"/>
      <c r="N803" s="59"/>
    </row>
    <row r="804" spans="1:14">
      <c r="A804" s="86">
        <v>45653</v>
      </c>
      <c r="B804" s="60">
        <v>30208</v>
      </c>
      <c r="C804" s="60" t="s">
        <v>83</v>
      </c>
      <c r="D804" t="s">
        <v>18</v>
      </c>
      <c r="E804" s="99"/>
      <c r="F804" s="99">
        <v>60</v>
      </c>
      <c r="G804" s="2">
        <f>+G803+E804-F804</f>
        <v>160.4</v>
      </c>
      <c r="H804" s="59"/>
      <c r="I804" s="61"/>
      <c r="J804" s="61"/>
      <c r="K804" s="59"/>
      <c r="L804" s="59"/>
      <c r="M804" s="59"/>
      <c r="N804" s="59"/>
    </row>
    <row r="805" spans="1:14">
      <c r="A805" s="86">
        <v>45653</v>
      </c>
      <c r="B805" s="60">
        <v>30208</v>
      </c>
      <c r="C805" s="60" t="s">
        <v>83</v>
      </c>
      <c r="D805" t="s">
        <v>19</v>
      </c>
      <c r="E805" s="99"/>
      <c r="F805" s="99">
        <v>5</v>
      </c>
      <c r="G805" s="2">
        <f>+G804+E805-F805</f>
        <v>155.4</v>
      </c>
      <c r="H805" s="59"/>
      <c r="I805" s="59"/>
      <c r="J805" s="59"/>
      <c r="K805" s="59"/>
      <c r="L805" s="59"/>
      <c r="M805" s="59"/>
      <c r="N805" s="59"/>
    </row>
    <row r="806" spans="1:14">
      <c r="A806" s="86">
        <v>45656</v>
      </c>
      <c r="B806" s="60">
        <v>30217</v>
      </c>
      <c r="C806" s="60" t="s">
        <v>83</v>
      </c>
      <c r="D806" t="s">
        <v>16</v>
      </c>
      <c r="E806" s="99"/>
      <c r="F806" s="99">
        <v>50.4</v>
      </c>
      <c r="G806" s="2">
        <f>+G805+E806-F806</f>
        <v>105</v>
      </c>
      <c r="H806" s="59"/>
      <c r="I806" s="59"/>
      <c r="J806" s="59"/>
      <c r="K806" s="59"/>
      <c r="L806" s="59"/>
      <c r="M806" s="59"/>
      <c r="N806" s="59"/>
    </row>
    <row r="807" spans="1:14">
      <c r="A807" s="86">
        <v>45656</v>
      </c>
      <c r="B807" s="60">
        <v>30217</v>
      </c>
      <c r="C807" s="60" t="s">
        <v>83</v>
      </c>
      <c r="D807" t="s">
        <v>17</v>
      </c>
      <c r="E807" s="99"/>
      <c r="F807" s="99">
        <v>105</v>
      </c>
      <c r="G807" s="2">
        <f>+G806+E807-F807</f>
        <v>0</v>
      </c>
      <c r="H807" s="59"/>
      <c r="I807" s="59"/>
      <c r="J807" s="59"/>
      <c r="K807" s="59"/>
      <c r="L807" s="59"/>
      <c r="M807" s="59"/>
      <c r="N807" s="59"/>
    </row>
    <row r="808" spans="1:14">
      <c r="A808" s="44">
        <v>46022</v>
      </c>
      <c r="B808" s="525" t="s">
        <v>14</v>
      </c>
      <c r="C808" s="525" t="s">
        <v>34</v>
      </c>
      <c r="D808" t="s">
        <v>16</v>
      </c>
      <c r="E808" s="240">
        <v>62.5</v>
      </c>
      <c r="F808" s="99"/>
      <c r="G808" s="2">
        <f>+G807+E808-F808</f>
        <v>62.5</v>
      </c>
      <c r="H808" s="59"/>
      <c r="I808" s="240"/>
      <c r="J808" s="59"/>
      <c r="K808" s="59"/>
      <c r="L808" s="59"/>
      <c r="M808" s="59"/>
      <c r="N808" s="59"/>
    </row>
    <row r="809" spans="1:14">
      <c r="A809" s="62"/>
      <c r="B809" s="60"/>
      <c r="C809" s="60"/>
      <c r="D809" t="s">
        <v>17</v>
      </c>
      <c r="E809" s="240">
        <v>75</v>
      </c>
      <c r="F809" s="99"/>
      <c r="G809" s="2">
        <f>+G808+E809-F809</f>
        <v>137.5</v>
      </c>
      <c r="H809" s="59"/>
      <c r="I809" s="240"/>
      <c r="J809" s="59"/>
      <c r="K809" s="59"/>
      <c r="L809" s="59"/>
      <c r="M809" s="59"/>
      <c r="N809" s="59"/>
    </row>
    <row r="810" spans="1:14">
      <c r="A810" s="62"/>
      <c r="B810" s="60"/>
      <c r="C810" s="60"/>
      <c r="D810" t="s">
        <v>18</v>
      </c>
      <c r="E810" s="240">
        <v>60</v>
      </c>
      <c r="F810" s="99"/>
      <c r="G810" s="2">
        <f>+G809+E810-F810</f>
        <v>197.5</v>
      </c>
      <c r="H810" s="59"/>
      <c r="I810" s="240"/>
      <c r="J810" s="59"/>
      <c r="K810" s="59"/>
      <c r="L810" s="59"/>
      <c r="M810" s="59"/>
      <c r="N810" s="59"/>
    </row>
    <row r="811" spans="1:14">
      <c r="A811" s="62"/>
      <c r="B811" s="60"/>
      <c r="C811" s="60"/>
      <c r="D811" t="s">
        <v>19</v>
      </c>
      <c r="E811" s="240">
        <v>5</v>
      </c>
      <c r="F811" s="99"/>
      <c r="G811" s="2">
        <f t="shared" ref="G811:G877" si="15">+G810+E811-F811</f>
        <v>202.5</v>
      </c>
      <c r="H811" s="59"/>
      <c r="I811" s="240"/>
      <c r="J811" s="59"/>
      <c r="K811" s="59"/>
      <c r="L811" s="59"/>
      <c r="M811" s="59"/>
      <c r="N811" s="59"/>
    </row>
    <row r="812" spans="1:14">
      <c r="A812" s="86">
        <v>45656</v>
      </c>
      <c r="B812" s="60">
        <v>30217</v>
      </c>
      <c r="C812" s="60" t="s">
        <v>34</v>
      </c>
      <c r="D812" t="s">
        <v>18</v>
      </c>
      <c r="E812" s="99"/>
      <c r="F812" s="99">
        <v>60</v>
      </c>
      <c r="G812" s="2">
        <f t="shared" si="15"/>
        <v>142.5</v>
      </c>
      <c r="H812" s="59"/>
      <c r="I812" s="61"/>
      <c r="J812" s="59"/>
      <c r="K812" s="240"/>
      <c r="L812" s="59"/>
      <c r="M812" s="59"/>
      <c r="N812" s="59"/>
    </row>
    <row r="813" spans="1:14">
      <c r="A813" s="86">
        <v>45656</v>
      </c>
      <c r="B813" s="60">
        <v>30217</v>
      </c>
      <c r="C813" s="60" t="s">
        <v>34</v>
      </c>
      <c r="D813" t="s">
        <v>19</v>
      </c>
      <c r="E813" s="99"/>
      <c r="F813" s="99">
        <v>5</v>
      </c>
      <c r="G813" s="2">
        <f t="shared" si="15"/>
        <v>137.5</v>
      </c>
      <c r="H813" s="59"/>
      <c r="I813" s="61"/>
      <c r="J813" s="59"/>
      <c r="K813" s="240"/>
      <c r="L813" s="59"/>
      <c r="M813" s="59"/>
      <c r="N813" s="59"/>
    </row>
    <row r="814" spans="1:14">
      <c r="A814" s="86">
        <v>45688</v>
      </c>
      <c r="B814" s="60">
        <v>30400</v>
      </c>
      <c r="C814" s="60" t="s">
        <v>34</v>
      </c>
      <c r="D814" t="s">
        <v>16</v>
      </c>
      <c r="E814" s="99"/>
      <c r="F814" s="99">
        <v>62.5</v>
      </c>
      <c r="G814" s="2">
        <f t="shared" si="15"/>
        <v>75</v>
      </c>
      <c r="H814" s="59"/>
      <c r="I814" s="59"/>
      <c r="J814" s="59"/>
      <c r="K814" s="59"/>
      <c r="L814" s="59"/>
      <c r="M814" s="59"/>
      <c r="N814" s="59"/>
    </row>
    <row r="815" spans="1:14">
      <c r="A815" s="86">
        <v>45688</v>
      </c>
      <c r="B815" s="60">
        <v>30400</v>
      </c>
      <c r="C815" s="60" t="s">
        <v>34</v>
      </c>
      <c r="D815" t="s">
        <v>17</v>
      </c>
      <c r="E815" s="99"/>
      <c r="F815" s="99">
        <v>75</v>
      </c>
      <c r="G815" s="2">
        <f t="shared" si="15"/>
        <v>0</v>
      </c>
      <c r="H815" s="59"/>
      <c r="I815" s="59"/>
      <c r="J815" s="59"/>
      <c r="K815" s="59"/>
      <c r="L815" s="59"/>
      <c r="M815" s="59"/>
      <c r="N815" s="59"/>
    </row>
    <row r="816" spans="1:14">
      <c r="A816" s="44">
        <v>45688</v>
      </c>
      <c r="B816" s="525" t="s">
        <v>14</v>
      </c>
      <c r="C816" s="525" t="s">
        <v>15</v>
      </c>
      <c r="D816" t="s">
        <v>16</v>
      </c>
      <c r="E816" s="240">
        <v>61.6</v>
      </c>
      <c r="F816" s="99"/>
      <c r="G816" s="2">
        <f t="shared" si="15"/>
        <v>61.6</v>
      </c>
      <c r="H816" s="59"/>
      <c r="I816" s="59"/>
      <c r="J816" s="59"/>
      <c r="K816" s="59"/>
      <c r="L816" s="59"/>
      <c r="M816" s="59"/>
      <c r="N816" s="59"/>
    </row>
    <row r="817" spans="1:11">
      <c r="A817" s="62"/>
      <c r="B817" s="60"/>
      <c r="C817" s="60"/>
      <c r="D817" t="s">
        <v>17</v>
      </c>
      <c r="E817" s="240">
        <v>67.400000000000006</v>
      </c>
      <c r="F817" s="99"/>
      <c r="G817" s="2">
        <f t="shared" si="15"/>
        <v>129</v>
      </c>
      <c r="H817" s="59"/>
      <c r="I817" s="59"/>
      <c r="J817" s="59"/>
      <c r="K817" s="59"/>
    </row>
    <row r="818" spans="1:11">
      <c r="A818" s="62"/>
      <c r="B818" s="60"/>
      <c r="C818" s="60"/>
      <c r="D818" t="s">
        <v>18</v>
      </c>
      <c r="E818" s="240">
        <v>60</v>
      </c>
      <c r="F818" s="99"/>
      <c r="G818" s="2">
        <f t="shared" si="15"/>
        <v>189</v>
      </c>
      <c r="H818" s="59"/>
      <c r="I818" s="59"/>
      <c r="J818" s="59"/>
      <c r="K818" s="59"/>
    </row>
    <row r="819" spans="1:11">
      <c r="A819" s="62"/>
      <c r="B819" s="60"/>
      <c r="C819" s="60"/>
      <c r="D819" t="s">
        <v>19</v>
      </c>
      <c r="E819" s="240">
        <v>5</v>
      </c>
      <c r="F819" s="99"/>
      <c r="G819" s="2">
        <f t="shared" si="15"/>
        <v>194</v>
      </c>
      <c r="H819" s="59"/>
      <c r="I819" s="525" t="s">
        <v>15</v>
      </c>
      <c r="J819" t="s">
        <v>16</v>
      </c>
      <c r="K819" s="240">
        <v>61.6</v>
      </c>
    </row>
    <row r="820" spans="1:11">
      <c r="A820" s="62">
        <v>45688</v>
      </c>
      <c r="B820" s="60">
        <v>30400</v>
      </c>
      <c r="C820" s="60" t="s">
        <v>15</v>
      </c>
      <c r="D820" t="s">
        <v>18</v>
      </c>
      <c r="E820" s="99"/>
      <c r="F820" s="99">
        <v>60</v>
      </c>
      <c r="G820" s="2">
        <f t="shared" si="15"/>
        <v>134</v>
      </c>
      <c r="H820" s="59"/>
      <c r="I820" s="60"/>
      <c r="J820" t="s">
        <v>17</v>
      </c>
      <c r="K820" s="240">
        <v>67.400000000000006</v>
      </c>
    </row>
    <row r="821" spans="1:11">
      <c r="A821" s="62">
        <v>45688</v>
      </c>
      <c r="B821" s="60">
        <v>30400</v>
      </c>
      <c r="C821" s="60" t="s">
        <v>15</v>
      </c>
      <c r="D821" t="s">
        <v>19</v>
      </c>
      <c r="E821" s="99"/>
      <c r="F821" s="99">
        <v>5</v>
      </c>
      <c r="G821" s="2">
        <f t="shared" si="15"/>
        <v>129</v>
      </c>
      <c r="H821" s="59"/>
      <c r="I821" s="59" t="s">
        <v>20</v>
      </c>
      <c r="J821" s="59" t="s">
        <v>48</v>
      </c>
      <c r="K821" s="59">
        <v>56</v>
      </c>
    </row>
    <row r="822" spans="1:11">
      <c r="A822" s="62">
        <v>45716</v>
      </c>
      <c r="B822" s="60">
        <v>30558</v>
      </c>
      <c r="C822" s="60" t="s">
        <v>15</v>
      </c>
      <c r="D822" t="s">
        <v>16</v>
      </c>
      <c r="E822" s="99"/>
      <c r="F822" s="99">
        <v>61.6</v>
      </c>
      <c r="G822" s="2">
        <f t="shared" si="15"/>
        <v>67.400000000000006</v>
      </c>
      <c r="H822" s="59"/>
      <c r="I822" s="59"/>
      <c r="J822" s="59" t="s">
        <v>40</v>
      </c>
      <c r="K822" s="59">
        <v>5</v>
      </c>
    </row>
    <row r="823" spans="1:11">
      <c r="A823" s="62">
        <v>45716</v>
      </c>
      <c r="B823" s="60">
        <v>30558</v>
      </c>
      <c r="C823" s="60" t="s">
        <v>15</v>
      </c>
      <c r="D823" t="s">
        <v>17</v>
      </c>
      <c r="E823" s="99"/>
      <c r="F823" s="99">
        <v>67.400000000000006</v>
      </c>
      <c r="G823" s="2">
        <f t="shared" si="15"/>
        <v>0</v>
      </c>
      <c r="H823" s="59"/>
      <c r="I823" s="59"/>
      <c r="J823" s="59"/>
      <c r="K823" s="61">
        <f>SUM(K819:K822)</f>
        <v>190</v>
      </c>
    </row>
    <row r="824" spans="1:11">
      <c r="A824" s="44">
        <v>45716</v>
      </c>
      <c r="B824" s="74" t="s">
        <v>14</v>
      </c>
      <c r="C824" s="525" t="s">
        <v>20</v>
      </c>
      <c r="D824" t="s">
        <v>16</v>
      </c>
      <c r="E824" s="240">
        <v>60.5</v>
      </c>
      <c r="F824" s="99"/>
      <c r="G824" s="2">
        <f t="shared" si="15"/>
        <v>60.5</v>
      </c>
      <c r="H824" s="59"/>
      <c r="I824" s="59"/>
      <c r="J824" s="59"/>
      <c r="K824" s="59"/>
    </row>
    <row r="825" spans="1:11">
      <c r="A825" s="62"/>
      <c r="B825" s="60"/>
      <c r="C825" s="60"/>
      <c r="D825" t="s">
        <v>17</v>
      </c>
      <c r="E825" s="240">
        <v>90.2</v>
      </c>
      <c r="F825" s="99"/>
      <c r="G825" s="2">
        <f t="shared" si="15"/>
        <v>150.69999999999999</v>
      </c>
      <c r="H825" s="59"/>
      <c r="I825" s="59"/>
      <c r="J825" s="59"/>
      <c r="K825" s="59"/>
    </row>
    <row r="826" spans="1:11">
      <c r="A826" s="62"/>
      <c r="B826" s="60"/>
      <c r="C826" s="60"/>
      <c r="D826" t="s">
        <v>18</v>
      </c>
      <c r="E826" s="240">
        <v>56</v>
      </c>
      <c r="F826" s="99"/>
      <c r="G826" s="2">
        <f t="shared" si="15"/>
        <v>206.7</v>
      </c>
      <c r="H826" s="59"/>
      <c r="I826" s="525" t="s">
        <v>20</v>
      </c>
      <c r="J826" t="s">
        <v>16</v>
      </c>
      <c r="K826" s="240">
        <v>60.5</v>
      </c>
    </row>
    <row r="827" spans="1:11">
      <c r="A827" s="62"/>
      <c r="B827" s="60"/>
      <c r="C827" s="60"/>
      <c r="D827" t="s">
        <v>19</v>
      </c>
      <c r="E827" s="240">
        <v>5</v>
      </c>
      <c r="F827" s="99"/>
      <c r="G827" s="2">
        <f t="shared" si="15"/>
        <v>211.7</v>
      </c>
      <c r="H827" s="59"/>
      <c r="I827" s="60"/>
      <c r="J827" t="s">
        <v>17</v>
      </c>
      <c r="K827" s="240">
        <v>90.2</v>
      </c>
    </row>
    <row r="828" spans="1:11">
      <c r="A828" s="62">
        <v>45716</v>
      </c>
      <c r="B828" s="60">
        <v>30558</v>
      </c>
      <c r="C828" s="60" t="s">
        <v>20</v>
      </c>
      <c r="D828" t="s">
        <v>18</v>
      </c>
      <c r="E828" s="99"/>
      <c r="F828" s="99">
        <v>56</v>
      </c>
      <c r="G828" s="2">
        <f t="shared" si="15"/>
        <v>155.69999999999999</v>
      </c>
      <c r="H828" s="59"/>
      <c r="I828" s="59"/>
      <c r="J828" s="59"/>
      <c r="K828" s="59">
        <v>60</v>
      </c>
    </row>
    <row r="829" spans="1:11">
      <c r="A829" s="62">
        <v>45716</v>
      </c>
      <c r="B829" s="60">
        <v>30558</v>
      </c>
      <c r="C829" s="60" t="s">
        <v>20</v>
      </c>
      <c r="D829" t="s">
        <v>19</v>
      </c>
      <c r="E829" s="99"/>
      <c r="F829" s="99">
        <v>5</v>
      </c>
      <c r="G829" s="2">
        <f t="shared" si="15"/>
        <v>150.69999999999999</v>
      </c>
      <c r="H829" s="59"/>
      <c r="I829" s="59"/>
      <c r="J829" s="59"/>
      <c r="K829" s="59">
        <v>5</v>
      </c>
    </row>
    <row r="830" spans="1:11">
      <c r="A830" s="62">
        <v>45741</v>
      </c>
      <c r="B830" s="60">
        <v>30767</v>
      </c>
      <c r="C830" s="60" t="s">
        <v>20</v>
      </c>
      <c r="D830" t="s">
        <v>16</v>
      </c>
      <c r="E830" s="99"/>
      <c r="F830" s="99">
        <v>60.5</v>
      </c>
      <c r="G830" s="2">
        <f t="shared" si="15"/>
        <v>90.199999999999989</v>
      </c>
      <c r="H830" s="59"/>
      <c r="I830" s="59"/>
      <c r="J830" s="59"/>
      <c r="K830" s="61">
        <f>SUM(K826:K829)</f>
        <v>215.7</v>
      </c>
    </row>
    <row r="831" spans="1:11">
      <c r="A831" s="62">
        <v>45741</v>
      </c>
      <c r="B831" s="60">
        <v>30767</v>
      </c>
      <c r="C831" s="60" t="s">
        <v>20</v>
      </c>
      <c r="D831" t="s">
        <v>17</v>
      </c>
      <c r="E831" s="99"/>
      <c r="F831" s="99">
        <v>90.2</v>
      </c>
      <c r="G831" s="2">
        <f t="shared" si="15"/>
        <v>0</v>
      </c>
      <c r="H831" s="59"/>
      <c r="I831" s="59"/>
      <c r="J831" s="59"/>
      <c r="K831" s="61">
        <f>220-K830</f>
        <v>4.3000000000000114</v>
      </c>
    </row>
    <row r="832" spans="1:11">
      <c r="A832" s="44">
        <v>45747</v>
      </c>
      <c r="B832" s="525" t="s">
        <v>14</v>
      </c>
      <c r="C832" s="525" t="s">
        <v>23</v>
      </c>
      <c r="D832" t="s">
        <v>16</v>
      </c>
      <c r="E832" s="240">
        <v>72.7</v>
      </c>
      <c r="F832" s="99"/>
      <c r="G832" s="2">
        <f t="shared" si="15"/>
        <v>72.7</v>
      </c>
      <c r="H832" s="59"/>
      <c r="I832" s="59"/>
      <c r="J832" s="59"/>
      <c r="K832" s="59"/>
    </row>
    <row r="833" spans="1:11">
      <c r="A833" s="62"/>
      <c r="B833" s="60"/>
      <c r="C833" s="60"/>
      <c r="D833" t="s">
        <v>17</v>
      </c>
      <c r="E833" s="240">
        <v>62.4</v>
      </c>
      <c r="F833" s="99"/>
      <c r="G833" s="2">
        <f t="shared" si="15"/>
        <v>135.1</v>
      </c>
      <c r="H833" s="59"/>
      <c r="I833" s="59"/>
      <c r="J833" s="59"/>
      <c r="K833" s="59"/>
    </row>
    <row r="834" spans="1:11">
      <c r="A834" s="62"/>
      <c r="B834" s="60"/>
      <c r="C834" s="60"/>
      <c r="D834" t="s">
        <v>18</v>
      </c>
      <c r="E834" s="240">
        <v>60</v>
      </c>
      <c r="F834" s="99"/>
      <c r="G834" s="2">
        <f t="shared" si="15"/>
        <v>195.1</v>
      </c>
      <c r="H834" s="59"/>
      <c r="I834" s="59"/>
      <c r="J834" s="59"/>
      <c r="K834" s="59"/>
    </row>
    <row r="835" spans="1:11">
      <c r="A835" s="62"/>
      <c r="B835" s="60"/>
      <c r="C835" s="60"/>
      <c r="D835" t="s">
        <v>19</v>
      </c>
      <c r="E835" s="240">
        <v>5</v>
      </c>
      <c r="F835" s="99"/>
      <c r="G835" s="2">
        <f t="shared" si="15"/>
        <v>200.1</v>
      </c>
      <c r="H835" s="59"/>
      <c r="I835" s="59"/>
      <c r="J835" s="59"/>
      <c r="K835" s="59"/>
    </row>
    <row r="836" spans="1:11">
      <c r="A836" s="62">
        <v>45741</v>
      </c>
      <c r="B836" s="60">
        <v>30767</v>
      </c>
      <c r="C836" s="60" t="s">
        <v>23</v>
      </c>
      <c r="D836" t="s">
        <v>18</v>
      </c>
      <c r="E836" s="99"/>
      <c r="F836" s="99">
        <v>60</v>
      </c>
      <c r="G836" s="2">
        <f t="shared" si="15"/>
        <v>140.1</v>
      </c>
      <c r="H836" s="59"/>
      <c r="I836" s="59"/>
      <c r="J836" s="59"/>
      <c r="K836" s="59"/>
    </row>
    <row r="837" spans="1:11">
      <c r="A837" s="62">
        <v>45741</v>
      </c>
      <c r="B837" s="60">
        <v>30767</v>
      </c>
      <c r="C837" s="60" t="s">
        <v>23</v>
      </c>
      <c r="D837" t="s">
        <v>19</v>
      </c>
      <c r="E837" s="99"/>
      <c r="F837" s="99">
        <v>5</v>
      </c>
      <c r="G837" s="2">
        <f t="shared" si="15"/>
        <v>135.1</v>
      </c>
      <c r="H837" s="59"/>
      <c r="I837" s="59"/>
      <c r="J837" s="59"/>
      <c r="K837" s="59"/>
    </row>
    <row r="838" spans="1:11">
      <c r="A838" s="62">
        <v>45777</v>
      </c>
      <c r="B838" s="60">
        <v>30921</v>
      </c>
      <c r="C838" s="60" t="s">
        <v>23</v>
      </c>
      <c r="D838" t="s">
        <v>16</v>
      </c>
      <c r="E838" s="99"/>
      <c r="F838" s="99">
        <v>72.7</v>
      </c>
      <c r="G838" s="2">
        <f t="shared" si="15"/>
        <v>62.399999999999991</v>
      </c>
      <c r="H838" s="59"/>
      <c r="I838" s="59"/>
      <c r="J838" s="59"/>
      <c r="K838" s="59"/>
    </row>
    <row r="839" spans="1:11">
      <c r="A839" s="62">
        <v>45777</v>
      </c>
      <c r="B839" s="60">
        <v>30921</v>
      </c>
      <c r="C839" s="60" t="s">
        <v>23</v>
      </c>
      <c r="D839" t="s">
        <v>17</v>
      </c>
      <c r="E839" s="99"/>
      <c r="F839" s="99">
        <v>62.4</v>
      </c>
      <c r="G839" s="2">
        <f t="shared" si="15"/>
        <v>0</v>
      </c>
      <c r="H839" s="59"/>
      <c r="I839" s="525" t="s">
        <v>24</v>
      </c>
      <c r="J839" t="s">
        <v>16</v>
      </c>
      <c r="K839" s="240">
        <v>59.2</v>
      </c>
    </row>
    <row r="840" spans="1:11">
      <c r="A840" s="44">
        <v>45777</v>
      </c>
      <c r="B840" s="525" t="s">
        <v>14</v>
      </c>
      <c r="C840" s="525" t="s">
        <v>24</v>
      </c>
      <c r="D840" t="s">
        <v>16</v>
      </c>
      <c r="E840" s="240">
        <v>59.2</v>
      </c>
      <c r="F840" s="99"/>
      <c r="G840" s="2">
        <f t="shared" si="15"/>
        <v>59.2</v>
      </c>
      <c r="H840" s="59"/>
      <c r="I840" s="60"/>
      <c r="J840" t="s">
        <v>17</v>
      </c>
      <c r="K840" s="240">
        <v>108</v>
      </c>
    </row>
    <row r="841" spans="1:11">
      <c r="A841" s="62"/>
      <c r="B841" s="60"/>
      <c r="C841" s="60"/>
      <c r="D841" t="s">
        <v>17</v>
      </c>
      <c r="E841" s="240">
        <v>108</v>
      </c>
      <c r="F841" s="99"/>
      <c r="G841" s="2">
        <f t="shared" si="15"/>
        <v>167.2</v>
      </c>
      <c r="H841" s="59"/>
      <c r="I841" s="525" t="s">
        <v>25</v>
      </c>
      <c r="J841" t="s">
        <v>18</v>
      </c>
      <c r="K841" s="240">
        <v>60</v>
      </c>
    </row>
    <row r="842" spans="1:11">
      <c r="A842" s="62"/>
      <c r="B842" s="60"/>
      <c r="C842" s="60"/>
      <c r="D842" t="s">
        <v>18</v>
      </c>
      <c r="E842" s="240">
        <v>60</v>
      </c>
      <c r="F842" s="99"/>
      <c r="G842" s="2">
        <f t="shared" si="15"/>
        <v>227.2</v>
      </c>
      <c r="H842" s="59"/>
      <c r="I842" s="59"/>
      <c r="J842" t="s">
        <v>19</v>
      </c>
      <c r="K842" s="240">
        <v>5</v>
      </c>
    </row>
    <row r="843" spans="1:11">
      <c r="A843" s="62"/>
      <c r="B843" s="60"/>
      <c r="C843" s="60"/>
      <c r="D843" t="s">
        <v>19</v>
      </c>
      <c r="E843" s="240">
        <v>5</v>
      </c>
      <c r="F843" s="99"/>
      <c r="G843" s="2">
        <f t="shared" si="15"/>
        <v>232.2</v>
      </c>
      <c r="H843" s="59"/>
      <c r="I843" s="59"/>
      <c r="J843" s="59"/>
      <c r="K843" s="61">
        <f>SUM(K839:K842)</f>
        <v>232.2</v>
      </c>
    </row>
    <row r="844" spans="1:11">
      <c r="A844" s="62">
        <v>45777</v>
      </c>
      <c r="B844" s="60">
        <v>30921</v>
      </c>
      <c r="C844" s="60" t="s">
        <v>24</v>
      </c>
      <c r="D844" t="s">
        <v>18</v>
      </c>
      <c r="E844" s="99"/>
      <c r="F844" s="99">
        <v>60</v>
      </c>
      <c r="G844" s="2">
        <f t="shared" si="15"/>
        <v>172.2</v>
      </c>
      <c r="H844" s="59"/>
      <c r="I844" s="59"/>
      <c r="J844" s="59"/>
      <c r="K844" s="59"/>
    </row>
    <row r="845" spans="1:11">
      <c r="A845" s="62">
        <v>45777</v>
      </c>
      <c r="B845" s="60">
        <v>30921</v>
      </c>
      <c r="C845" s="60" t="s">
        <v>24</v>
      </c>
      <c r="D845" t="s">
        <v>19</v>
      </c>
      <c r="E845" s="99"/>
      <c r="F845" s="99">
        <v>5</v>
      </c>
      <c r="G845" s="2">
        <f t="shared" si="15"/>
        <v>167.2</v>
      </c>
      <c r="H845" s="59"/>
      <c r="I845" s="59"/>
      <c r="J845" s="59"/>
      <c r="K845" s="59"/>
    </row>
    <row r="846" spans="1:11">
      <c r="A846" s="62">
        <v>45807</v>
      </c>
      <c r="B846" s="60">
        <v>31072</v>
      </c>
      <c r="C846" s="60" t="s">
        <v>24</v>
      </c>
      <c r="D846" t="s">
        <v>16</v>
      </c>
      <c r="E846" s="99"/>
      <c r="F846" s="99">
        <v>59.2</v>
      </c>
      <c r="G846" s="2">
        <f t="shared" si="15"/>
        <v>107.99999999999999</v>
      </c>
      <c r="H846" s="59"/>
      <c r="I846" s="59"/>
      <c r="J846" s="59"/>
      <c r="K846" s="59"/>
    </row>
    <row r="847" spans="1:11">
      <c r="A847" s="62">
        <v>45807</v>
      </c>
      <c r="B847" s="60">
        <v>31072</v>
      </c>
      <c r="C847" s="60" t="s">
        <v>24</v>
      </c>
      <c r="D847" t="s">
        <v>17</v>
      </c>
      <c r="E847" s="99"/>
      <c r="F847" s="99">
        <v>108</v>
      </c>
      <c r="G847" s="2">
        <f t="shared" si="15"/>
        <v>0</v>
      </c>
      <c r="H847" s="59"/>
      <c r="I847" s="59"/>
      <c r="J847" s="59"/>
      <c r="K847" s="59"/>
    </row>
    <row r="848" spans="1:11">
      <c r="A848" s="88">
        <v>45808</v>
      </c>
      <c r="B848" s="525" t="s">
        <v>14</v>
      </c>
      <c r="C848" s="525" t="s">
        <v>25</v>
      </c>
      <c r="D848" t="s">
        <v>16</v>
      </c>
      <c r="E848" s="240">
        <v>54.2</v>
      </c>
      <c r="F848" s="99"/>
      <c r="G848" s="2">
        <f t="shared" si="15"/>
        <v>54.2</v>
      </c>
      <c r="H848" s="59"/>
      <c r="I848" s="59"/>
      <c r="J848" s="59"/>
      <c r="K848" s="59"/>
    </row>
    <row r="849" spans="1:13" s="59" customFormat="1">
      <c r="A849" s="86"/>
      <c r="B849" s="526"/>
      <c r="C849" s="526"/>
      <c r="D849" t="s">
        <v>17</v>
      </c>
      <c r="E849" s="240">
        <v>77.900000000000006</v>
      </c>
      <c r="F849" s="99"/>
      <c r="G849" s="2">
        <f t="shared" si="15"/>
        <v>132.10000000000002</v>
      </c>
    </row>
    <row r="850" spans="1:13" s="59" customFormat="1">
      <c r="A850" s="86"/>
      <c r="B850" s="526"/>
      <c r="C850" s="526"/>
      <c r="D850" t="s">
        <v>18</v>
      </c>
      <c r="E850" s="240">
        <v>60</v>
      </c>
      <c r="F850" s="99"/>
      <c r="G850" s="2">
        <f t="shared" si="15"/>
        <v>192.10000000000002</v>
      </c>
    </row>
    <row r="851" spans="1:13" s="59" customFormat="1">
      <c r="A851" s="86"/>
      <c r="B851" s="526"/>
      <c r="C851" s="526"/>
      <c r="D851" t="s">
        <v>19</v>
      </c>
      <c r="E851" s="240">
        <v>5</v>
      </c>
      <c r="F851" s="99"/>
      <c r="G851" s="2">
        <f t="shared" si="15"/>
        <v>197.10000000000002</v>
      </c>
    </row>
    <row r="852" spans="1:13" s="59" customFormat="1">
      <c r="A852" s="62">
        <v>45807</v>
      </c>
      <c r="B852" s="60">
        <v>31072</v>
      </c>
      <c r="C852" s="60" t="s">
        <v>25</v>
      </c>
      <c r="D852" t="s">
        <v>18</v>
      </c>
      <c r="E852" s="99"/>
      <c r="F852" s="99">
        <v>60</v>
      </c>
      <c r="G852" s="2">
        <f t="shared" si="15"/>
        <v>137.10000000000002</v>
      </c>
    </row>
    <row r="853" spans="1:13" s="59" customFormat="1">
      <c r="A853" s="62">
        <v>45807</v>
      </c>
      <c r="B853" s="60">
        <v>31072</v>
      </c>
      <c r="C853" s="60" t="s">
        <v>25</v>
      </c>
      <c r="D853" t="s">
        <v>19</v>
      </c>
      <c r="E853" s="99"/>
      <c r="F853" s="99">
        <v>5</v>
      </c>
      <c r="G853" s="2">
        <f t="shared" si="15"/>
        <v>132.10000000000002</v>
      </c>
    </row>
    <row r="854" spans="1:13" s="59" customFormat="1">
      <c r="A854" s="62">
        <v>45832</v>
      </c>
      <c r="B854" s="60">
        <v>31195</v>
      </c>
      <c r="C854" s="60" t="s">
        <v>25</v>
      </c>
      <c r="D854" t="s">
        <v>16</v>
      </c>
      <c r="E854" s="99"/>
      <c r="F854" s="99">
        <v>54.2</v>
      </c>
      <c r="G854" s="2">
        <f t="shared" si="15"/>
        <v>77.90000000000002</v>
      </c>
      <c r="J854" s="325" t="s">
        <v>494</v>
      </c>
      <c r="K854" s="325" t="s">
        <v>495</v>
      </c>
    </row>
    <row r="855" spans="1:13" s="59" customFormat="1">
      <c r="A855" s="62">
        <v>45832</v>
      </c>
      <c r="B855" s="60">
        <v>31195</v>
      </c>
      <c r="C855" s="60" t="s">
        <v>25</v>
      </c>
      <c r="D855" t="s">
        <v>17</v>
      </c>
      <c r="E855" s="99"/>
      <c r="F855" s="99">
        <v>77.900000000000006</v>
      </c>
      <c r="G855" s="2">
        <f t="shared" si="15"/>
        <v>0</v>
      </c>
    </row>
    <row r="856" spans="1:13" s="59" customFormat="1">
      <c r="A856" s="44">
        <v>45838</v>
      </c>
      <c r="B856" s="525" t="s">
        <v>14</v>
      </c>
      <c r="C856" s="525" t="s">
        <v>26</v>
      </c>
      <c r="D856" t="s">
        <v>16</v>
      </c>
      <c r="E856" s="99">
        <v>44.9</v>
      </c>
      <c r="F856" s="99"/>
      <c r="G856" s="2">
        <f t="shared" si="15"/>
        <v>44.9</v>
      </c>
    </row>
    <row r="857" spans="1:13" s="59" customFormat="1">
      <c r="A857" s="62"/>
      <c r="B857" s="60"/>
      <c r="C857" s="60"/>
      <c r="D857" t="s">
        <v>17</v>
      </c>
      <c r="E857" s="99">
        <v>24.6</v>
      </c>
      <c r="F857" s="99"/>
      <c r="G857" s="2">
        <f t="shared" si="15"/>
        <v>69.5</v>
      </c>
    </row>
    <row r="858" spans="1:13" s="59" customFormat="1">
      <c r="A858" s="62"/>
      <c r="B858" s="60"/>
      <c r="C858" s="60"/>
      <c r="D858" t="s">
        <v>18</v>
      </c>
      <c r="E858" s="99">
        <v>60</v>
      </c>
      <c r="F858" s="99"/>
      <c r="G858" s="2">
        <f t="shared" si="15"/>
        <v>129.5</v>
      </c>
    </row>
    <row r="859" spans="1:13" s="59" customFormat="1">
      <c r="A859" s="62"/>
      <c r="B859" s="60"/>
      <c r="C859" s="60"/>
      <c r="D859" t="s">
        <v>19</v>
      </c>
      <c r="E859" s="99">
        <v>5</v>
      </c>
      <c r="F859" s="99"/>
      <c r="G859" s="2">
        <f t="shared" si="15"/>
        <v>134.5</v>
      </c>
    </row>
    <row r="860" spans="1:13" s="59" customFormat="1">
      <c r="A860" s="62"/>
      <c r="B860" s="60"/>
      <c r="C860" s="60"/>
      <c r="D860" t="s">
        <v>21</v>
      </c>
      <c r="E860" s="99">
        <v>200</v>
      </c>
      <c r="F860" s="99"/>
      <c r="G860" s="2">
        <f t="shared" si="15"/>
        <v>334.5</v>
      </c>
      <c r="J860" s="525" t="s">
        <v>26</v>
      </c>
      <c r="K860" t="s">
        <v>16</v>
      </c>
      <c r="L860" s="99">
        <v>44.9</v>
      </c>
    </row>
    <row r="861" spans="1:13" s="59" customFormat="1">
      <c r="A861" s="62">
        <v>45832</v>
      </c>
      <c r="B861" s="60">
        <v>31195</v>
      </c>
      <c r="C861" s="60" t="s">
        <v>26</v>
      </c>
      <c r="D861" t="s">
        <v>18</v>
      </c>
      <c r="E861" s="99"/>
      <c r="F861" s="99">
        <v>60</v>
      </c>
      <c r="G861" s="2">
        <f t="shared" si="15"/>
        <v>274.5</v>
      </c>
      <c r="I861" s="59">
        <f>200-197.1</f>
        <v>2.9000000000000057</v>
      </c>
      <c r="J861" s="60"/>
      <c r="K861" t="s">
        <v>17</v>
      </c>
      <c r="L861" s="99">
        <v>24.6</v>
      </c>
    </row>
    <row r="862" spans="1:13" s="59" customFormat="1">
      <c r="A862" s="62">
        <v>45832</v>
      </c>
      <c r="B862" s="60">
        <v>31195</v>
      </c>
      <c r="C862" s="60" t="s">
        <v>26</v>
      </c>
      <c r="D862" t="s">
        <v>19</v>
      </c>
      <c r="E862" s="99"/>
      <c r="F862" s="99">
        <v>5</v>
      </c>
      <c r="G862" s="2">
        <f t="shared" si="15"/>
        <v>269.5</v>
      </c>
      <c r="J862" s="525" t="s">
        <v>27</v>
      </c>
      <c r="K862" t="s">
        <v>18</v>
      </c>
      <c r="L862" s="99">
        <v>60</v>
      </c>
    </row>
    <row r="863" spans="1:13" s="59" customFormat="1">
      <c r="A863" s="62">
        <v>45838</v>
      </c>
      <c r="B863" s="60">
        <v>31238</v>
      </c>
      <c r="C863" s="60" t="s">
        <v>26</v>
      </c>
      <c r="D863" t="s">
        <v>21</v>
      </c>
      <c r="E863" s="99"/>
      <c r="F863" s="99">
        <v>200</v>
      </c>
      <c r="G863" s="2">
        <f t="shared" si="15"/>
        <v>69.5</v>
      </c>
      <c r="K863" t="s">
        <v>19</v>
      </c>
      <c r="L863" s="99">
        <v>5</v>
      </c>
    </row>
    <row r="864" spans="1:13" s="59" customFormat="1">
      <c r="A864" s="62">
        <v>45853</v>
      </c>
      <c r="B864" s="60">
        <v>31366</v>
      </c>
      <c r="C864" s="60" t="s">
        <v>26</v>
      </c>
      <c r="D864" t="s">
        <v>16</v>
      </c>
      <c r="E864" s="99"/>
      <c r="F864" s="99">
        <v>44.9</v>
      </c>
      <c r="G864" s="2">
        <f t="shared" si="15"/>
        <v>24.6</v>
      </c>
      <c r="K864" s="59">
        <v>140</v>
      </c>
      <c r="L864" s="239">
        <f>SUM(L860:L863)</f>
        <v>134.5</v>
      </c>
      <c r="M864" s="61">
        <f>K864-L864</f>
        <v>5.5</v>
      </c>
    </row>
    <row r="865" spans="1:14" s="59" customFormat="1">
      <c r="A865" s="62">
        <v>45853</v>
      </c>
      <c r="B865" s="60">
        <v>31366</v>
      </c>
      <c r="C865" s="60" t="s">
        <v>26</v>
      </c>
      <c r="D865" t="s">
        <v>17</v>
      </c>
      <c r="E865" s="99"/>
      <c r="F865" s="99">
        <v>24.6</v>
      </c>
      <c r="G865" s="2">
        <f t="shared" si="15"/>
        <v>0</v>
      </c>
    </row>
    <row r="866" spans="1:14" s="59" customFormat="1">
      <c r="A866" s="44">
        <v>45869</v>
      </c>
      <c r="B866" s="525" t="s">
        <v>14</v>
      </c>
      <c r="C866" s="525" t="s">
        <v>27</v>
      </c>
      <c r="D866" t="s">
        <v>16</v>
      </c>
      <c r="E866" s="99">
        <v>42.8</v>
      </c>
      <c r="F866" s="99"/>
      <c r="G866" s="2">
        <f t="shared" si="15"/>
        <v>42.8</v>
      </c>
    </row>
    <row r="867" spans="1:14" s="59" customFormat="1">
      <c r="A867" s="62"/>
      <c r="B867" s="60"/>
      <c r="C867" s="60"/>
      <c r="D867" t="s">
        <v>17</v>
      </c>
      <c r="E867" s="99">
        <v>30</v>
      </c>
      <c r="F867" s="99"/>
      <c r="G867" s="2">
        <f t="shared" si="15"/>
        <v>72.8</v>
      </c>
      <c r="H867" s="384"/>
      <c r="I867" s="384"/>
      <c r="J867" s="384"/>
      <c r="K867" s="384"/>
      <c r="L867" s="384"/>
    </row>
    <row r="868" spans="1:14" s="59" customFormat="1">
      <c r="A868" s="62"/>
      <c r="B868" s="60"/>
      <c r="C868" s="60"/>
      <c r="D868" t="s">
        <v>18</v>
      </c>
      <c r="E868" s="99">
        <v>60</v>
      </c>
      <c r="F868" s="99"/>
      <c r="G868" s="2">
        <f t="shared" si="15"/>
        <v>132.80000000000001</v>
      </c>
      <c r="H868" s="384"/>
      <c r="I868" s="384"/>
      <c r="J868" s="384"/>
      <c r="K868" s="384"/>
      <c r="L868" s="384"/>
    </row>
    <row r="869" spans="1:14">
      <c r="A869" s="62"/>
      <c r="B869" s="60"/>
      <c r="C869" s="60"/>
      <c r="D869" t="s">
        <v>19</v>
      </c>
      <c r="E869" s="99">
        <v>5</v>
      </c>
      <c r="F869" s="99"/>
      <c r="G869" s="2">
        <f t="shared" si="15"/>
        <v>137.80000000000001</v>
      </c>
      <c r="H869" s="384"/>
      <c r="I869" s="542" t="s">
        <v>496</v>
      </c>
      <c r="J869" s="542"/>
      <c r="K869" s="542"/>
      <c r="L869" s="384"/>
      <c r="M869" s="59"/>
      <c r="N869" s="59"/>
    </row>
    <row r="870" spans="1:14">
      <c r="A870" s="62">
        <v>45853</v>
      </c>
      <c r="B870" s="60">
        <v>31366</v>
      </c>
      <c r="C870" s="60" t="s">
        <v>27</v>
      </c>
      <c r="D870" t="s">
        <v>18</v>
      </c>
      <c r="E870" s="99"/>
      <c r="F870" s="99">
        <v>60</v>
      </c>
      <c r="G870" s="2">
        <f t="shared" si="15"/>
        <v>77.800000000000011</v>
      </c>
      <c r="H870" s="5">
        <v>2025</v>
      </c>
      <c r="I870" s="525" t="s">
        <v>27</v>
      </c>
      <c r="J870" s="384" t="s">
        <v>16</v>
      </c>
      <c r="K870" s="79">
        <v>42.8</v>
      </c>
      <c r="L870" s="384"/>
      <c r="M870" s="59"/>
      <c r="N870" s="59"/>
    </row>
    <row r="871" spans="1:14">
      <c r="A871" s="62">
        <v>45853</v>
      </c>
      <c r="B871" s="60">
        <v>31366</v>
      </c>
      <c r="C871" s="60" t="s">
        <v>27</v>
      </c>
      <c r="D871" t="s">
        <v>19</v>
      </c>
      <c r="E871" s="99"/>
      <c r="F871" s="99">
        <v>5</v>
      </c>
      <c r="G871" s="2">
        <f t="shared" si="15"/>
        <v>72.800000000000011</v>
      </c>
      <c r="H871" s="384"/>
      <c r="I871" s="422"/>
      <c r="J871" s="384" t="s">
        <v>17</v>
      </c>
      <c r="K871" s="79">
        <v>30</v>
      </c>
      <c r="L871" s="384"/>
      <c r="M871" s="59"/>
      <c r="N871" s="59"/>
    </row>
    <row r="872" spans="1:14">
      <c r="A872" s="62">
        <v>45944</v>
      </c>
      <c r="B872" s="60">
        <v>31741</v>
      </c>
      <c r="C872" s="60" t="s">
        <v>27</v>
      </c>
      <c r="D872" t="s">
        <v>16</v>
      </c>
      <c r="E872" s="99"/>
      <c r="F872" s="99">
        <v>42.8</v>
      </c>
      <c r="G872" s="2">
        <f t="shared" si="15"/>
        <v>30.000000000000014</v>
      </c>
      <c r="H872" s="384"/>
      <c r="I872" s="422"/>
      <c r="J872" s="384"/>
      <c r="K872" s="79"/>
      <c r="L872" s="384"/>
      <c r="M872" s="59"/>
      <c r="N872" s="59"/>
    </row>
    <row r="873" spans="1:14">
      <c r="A873" s="62">
        <v>45944</v>
      </c>
      <c r="B873" s="60">
        <v>31741</v>
      </c>
      <c r="C873" s="60" t="s">
        <v>27</v>
      </c>
      <c r="D873" t="s">
        <v>17</v>
      </c>
      <c r="E873" s="99"/>
      <c r="F873" s="99">
        <v>30</v>
      </c>
      <c r="G873" s="2">
        <f t="shared" si="15"/>
        <v>0</v>
      </c>
      <c r="H873" s="384"/>
      <c r="I873" s="422"/>
      <c r="J873" s="384"/>
      <c r="K873" s="79"/>
      <c r="L873" s="384"/>
      <c r="M873" s="59"/>
      <c r="N873" s="59"/>
    </row>
    <row r="874" spans="1:14">
      <c r="A874" s="44">
        <v>45900</v>
      </c>
      <c r="B874" s="525" t="s">
        <v>14</v>
      </c>
      <c r="C874" s="525" t="s">
        <v>28</v>
      </c>
      <c r="D874" t="s">
        <v>16</v>
      </c>
      <c r="E874" s="240">
        <v>38.1</v>
      </c>
      <c r="F874" s="99"/>
      <c r="G874" s="2">
        <f t="shared" si="15"/>
        <v>38.1</v>
      </c>
      <c r="H874" s="384"/>
      <c r="I874" s="525" t="s">
        <v>28</v>
      </c>
      <c r="J874" s="384" t="s">
        <v>16</v>
      </c>
      <c r="K874" s="240">
        <v>38.1</v>
      </c>
      <c r="L874" s="384"/>
      <c r="M874" s="59"/>
      <c r="N874" s="59"/>
    </row>
    <row r="875" spans="1:14">
      <c r="A875" s="7"/>
      <c r="B875" s="526"/>
      <c r="C875" s="526"/>
      <c r="D875" t="s">
        <v>17</v>
      </c>
      <c r="E875" s="240">
        <v>50</v>
      </c>
      <c r="F875" s="99"/>
      <c r="G875" s="2">
        <f t="shared" si="15"/>
        <v>88.1</v>
      </c>
      <c r="H875" s="384"/>
      <c r="I875" s="422"/>
      <c r="J875" s="384" t="s">
        <v>17</v>
      </c>
      <c r="K875" s="240">
        <v>50</v>
      </c>
      <c r="L875" s="384"/>
      <c r="M875" s="59"/>
      <c r="N875" s="59"/>
    </row>
    <row r="876" spans="1:14">
      <c r="A876" s="7"/>
      <c r="B876" s="526"/>
      <c r="C876" s="526"/>
      <c r="D876" t="s">
        <v>18</v>
      </c>
      <c r="E876" s="240">
        <v>60</v>
      </c>
      <c r="F876" s="99"/>
      <c r="G876" s="2">
        <f t="shared" si="15"/>
        <v>148.1</v>
      </c>
      <c r="H876" s="384"/>
      <c r="I876" s="422"/>
      <c r="J876" s="384" t="s">
        <v>18</v>
      </c>
      <c r="K876" s="240">
        <v>60</v>
      </c>
      <c r="L876" s="384"/>
      <c r="M876" s="59"/>
      <c r="N876" s="59"/>
    </row>
    <row r="877" spans="1:14">
      <c r="A877" s="7"/>
      <c r="B877" s="526"/>
      <c r="C877" s="526"/>
      <c r="D877" t="s">
        <v>19</v>
      </c>
      <c r="E877" s="240">
        <v>5</v>
      </c>
      <c r="F877" s="99"/>
      <c r="G877" s="2">
        <f t="shared" si="15"/>
        <v>153.1</v>
      </c>
      <c r="H877" s="384"/>
      <c r="I877" s="422"/>
      <c r="J877" s="384" t="s">
        <v>19</v>
      </c>
      <c r="K877" s="240">
        <v>5</v>
      </c>
      <c r="L877" s="384"/>
      <c r="M877" s="59"/>
      <c r="N877" s="59"/>
    </row>
    <row r="878" spans="1:14">
      <c r="A878" s="62">
        <v>45944</v>
      </c>
      <c r="B878" s="60">
        <v>31741</v>
      </c>
      <c r="C878" s="526" t="s">
        <v>28</v>
      </c>
      <c r="D878" t="s">
        <v>16</v>
      </c>
      <c r="E878" s="240"/>
      <c r="F878" s="240">
        <v>38.1</v>
      </c>
      <c r="G878" s="2">
        <f t="shared" ref="G878:G908" si="16">+G877+E878-F878</f>
        <v>115</v>
      </c>
      <c r="H878" s="384"/>
      <c r="I878" s="422"/>
      <c r="J878" s="384"/>
      <c r="K878" s="240"/>
      <c r="L878" s="384"/>
      <c r="M878" s="59"/>
      <c r="N878" s="59"/>
    </row>
    <row r="879" spans="1:14">
      <c r="A879" s="62">
        <v>45944</v>
      </c>
      <c r="B879" s="60">
        <v>31741</v>
      </c>
      <c r="C879" s="526" t="s">
        <v>28</v>
      </c>
      <c r="D879" t="s">
        <v>17</v>
      </c>
      <c r="E879" s="240"/>
      <c r="F879" s="240">
        <v>50</v>
      </c>
      <c r="G879" s="2">
        <f t="shared" si="16"/>
        <v>65</v>
      </c>
      <c r="H879" s="384"/>
      <c r="I879" s="422"/>
      <c r="J879" s="384"/>
      <c r="K879" s="240"/>
      <c r="L879" s="384"/>
      <c r="M879" s="59"/>
      <c r="N879" s="59"/>
    </row>
    <row r="880" spans="1:14">
      <c r="A880" s="62">
        <v>45944</v>
      </c>
      <c r="B880" s="60">
        <v>31741</v>
      </c>
      <c r="C880" s="526" t="s">
        <v>28</v>
      </c>
      <c r="D880" t="s">
        <v>18</v>
      </c>
      <c r="E880" s="240"/>
      <c r="F880" s="240">
        <v>60</v>
      </c>
      <c r="G880" s="2">
        <f t="shared" si="16"/>
        <v>5</v>
      </c>
      <c r="H880" s="384"/>
      <c r="I880" s="422"/>
      <c r="J880" s="384"/>
      <c r="K880" s="240"/>
      <c r="L880" s="384"/>
      <c r="M880" s="59"/>
      <c r="N880" s="59"/>
    </row>
    <row r="881" spans="1:14">
      <c r="A881" s="62">
        <v>45944</v>
      </c>
      <c r="B881" s="60">
        <v>31741</v>
      </c>
      <c r="C881" s="526" t="s">
        <v>28</v>
      </c>
      <c r="D881" t="s">
        <v>19</v>
      </c>
      <c r="E881" s="240"/>
      <c r="F881" s="240">
        <v>5</v>
      </c>
      <c r="G881" s="2">
        <f t="shared" si="16"/>
        <v>0</v>
      </c>
      <c r="H881" s="384"/>
      <c r="I881" s="422"/>
      <c r="J881" s="384"/>
      <c r="K881" s="240"/>
      <c r="L881" s="384"/>
      <c r="M881" s="59"/>
      <c r="N881" s="59"/>
    </row>
    <row r="882" spans="1:14">
      <c r="A882" s="88">
        <v>45930</v>
      </c>
      <c r="B882" s="525" t="s">
        <v>14</v>
      </c>
      <c r="C882" s="525" t="s">
        <v>85</v>
      </c>
      <c r="D882" t="s">
        <v>16</v>
      </c>
      <c r="E882" s="240">
        <v>41.1</v>
      </c>
      <c r="F882" s="99"/>
      <c r="G882" s="2">
        <f t="shared" si="16"/>
        <v>41.1</v>
      </c>
      <c r="H882" s="384"/>
      <c r="I882" s="525" t="s">
        <v>85</v>
      </c>
      <c r="J882" s="384" t="s">
        <v>18</v>
      </c>
      <c r="K882" s="396">
        <v>60</v>
      </c>
      <c r="L882" s="384"/>
      <c r="M882" s="59"/>
      <c r="N882" s="59"/>
    </row>
    <row r="883" spans="1:14">
      <c r="A883" s="7"/>
      <c r="B883" s="526"/>
      <c r="C883" s="526"/>
      <c r="D883" t="s">
        <v>17</v>
      </c>
      <c r="E883" s="26">
        <v>48</v>
      </c>
      <c r="F883" s="99"/>
      <c r="G883" s="2">
        <f t="shared" si="16"/>
        <v>89.1</v>
      </c>
      <c r="H883" s="384"/>
      <c r="I883" s="384"/>
      <c r="J883" s="384" t="s">
        <v>19</v>
      </c>
      <c r="K883" s="396">
        <v>5</v>
      </c>
      <c r="L883" s="384"/>
      <c r="M883" s="59"/>
      <c r="N883" s="59"/>
    </row>
    <row r="884" spans="1:14">
      <c r="A884" s="7"/>
      <c r="B884" s="526"/>
      <c r="C884" s="526"/>
      <c r="D884" t="s">
        <v>18</v>
      </c>
      <c r="E884" s="26">
        <v>60</v>
      </c>
      <c r="F884" s="99"/>
      <c r="G884" s="2">
        <f t="shared" si="16"/>
        <v>149.1</v>
      </c>
      <c r="H884" s="384"/>
      <c r="I884" s="384"/>
      <c r="J884" s="384">
        <v>300</v>
      </c>
      <c r="K884" s="397">
        <f>SUM(K870:K883)</f>
        <v>290.89999999999998</v>
      </c>
      <c r="L884" s="385">
        <f>J884-K884</f>
        <v>9.1000000000000227</v>
      </c>
      <c r="M884" s="59"/>
      <c r="N884" s="59"/>
    </row>
    <row r="885" spans="1:14">
      <c r="A885" s="7"/>
      <c r="B885" s="526"/>
      <c r="C885" s="526"/>
      <c r="D885" t="s">
        <v>19</v>
      </c>
      <c r="E885" s="26">
        <v>5</v>
      </c>
      <c r="F885" s="99"/>
      <c r="G885" s="2">
        <f t="shared" si="16"/>
        <v>154.1</v>
      </c>
      <c r="H885" s="384"/>
      <c r="I885" s="384"/>
      <c r="J885" s="384"/>
      <c r="K885" s="384"/>
      <c r="L885" s="384"/>
      <c r="M885" s="59"/>
      <c r="N885" s="59"/>
    </row>
    <row r="886" spans="1:14">
      <c r="A886" s="7"/>
      <c r="B886" s="526"/>
      <c r="C886" s="526"/>
      <c r="D886" t="s">
        <v>86</v>
      </c>
      <c r="E886" s="240">
        <v>10</v>
      </c>
      <c r="F886" s="26"/>
      <c r="G886" s="2">
        <f t="shared" si="16"/>
        <v>164.1</v>
      </c>
      <c r="H886" s="384"/>
      <c r="I886" s="384"/>
      <c r="J886" s="384"/>
      <c r="K886" s="384"/>
      <c r="L886" s="384"/>
      <c r="M886" s="59"/>
      <c r="N886" s="59"/>
    </row>
    <row r="887" spans="1:14">
      <c r="A887" s="7">
        <v>45905</v>
      </c>
      <c r="B887" s="526"/>
      <c r="C887" s="526" t="s">
        <v>53</v>
      </c>
      <c r="D887" t="s">
        <v>86</v>
      </c>
      <c r="E887" s="240"/>
      <c r="F887" s="26">
        <v>10</v>
      </c>
      <c r="G887" s="2">
        <f t="shared" si="16"/>
        <v>154.1</v>
      </c>
      <c r="H887" s="59"/>
      <c r="I887" s="59"/>
      <c r="J887" s="59"/>
      <c r="K887" s="59"/>
      <c r="L887" s="59"/>
      <c r="M887" s="59"/>
      <c r="N887" s="59"/>
    </row>
    <row r="888" spans="1:14">
      <c r="A888" s="62">
        <v>45944</v>
      </c>
      <c r="B888" s="60">
        <v>31741</v>
      </c>
      <c r="C888" s="526" t="s">
        <v>53</v>
      </c>
      <c r="D888" t="s">
        <v>18</v>
      </c>
      <c r="E888" s="240"/>
      <c r="F888" s="26">
        <v>60</v>
      </c>
      <c r="G888" s="2">
        <f t="shared" si="16"/>
        <v>94.1</v>
      </c>
      <c r="H888" s="384"/>
      <c r="I888" s="384"/>
      <c r="J888" s="384"/>
      <c r="K888" s="384"/>
      <c r="L888" s="384"/>
      <c r="M888" s="59"/>
      <c r="N888" s="59"/>
    </row>
    <row r="889" spans="1:14" ht="15.75">
      <c r="A889" s="62">
        <v>45944</v>
      </c>
      <c r="B889" s="60">
        <v>31741</v>
      </c>
      <c r="C889" s="526" t="s">
        <v>53</v>
      </c>
      <c r="D889" t="s">
        <v>19</v>
      </c>
      <c r="E889" s="240"/>
      <c r="F889" s="26">
        <v>5</v>
      </c>
      <c r="G889" s="2">
        <f t="shared" si="16"/>
        <v>89.1</v>
      </c>
      <c r="H889" s="22"/>
      <c r="I889" s="525" t="s">
        <v>496</v>
      </c>
      <c r="J889" s="525"/>
      <c r="K889" s="525"/>
      <c r="L889" s="384"/>
      <c r="M889" s="59"/>
      <c r="N889" s="59"/>
    </row>
    <row r="890" spans="1:14">
      <c r="A890" s="62">
        <v>45981</v>
      </c>
      <c r="B890" s="60">
        <v>31976</v>
      </c>
      <c r="C890" s="526" t="s">
        <v>53</v>
      </c>
      <c r="D890" t="s">
        <v>16</v>
      </c>
      <c r="E890" s="240"/>
      <c r="F890" s="240">
        <v>41.1</v>
      </c>
      <c r="G890" s="2">
        <f t="shared" si="16"/>
        <v>47.999999999999993</v>
      </c>
      <c r="H890" s="5">
        <v>2025</v>
      </c>
      <c r="I890" s="525" t="s">
        <v>85</v>
      </c>
      <c r="J890" s="384" t="s">
        <v>16</v>
      </c>
      <c r="K890" s="240">
        <v>41.1</v>
      </c>
      <c r="L890" s="384"/>
      <c r="M890" s="59"/>
      <c r="N890" s="59"/>
    </row>
    <row r="891" spans="1:14" ht="15.75">
      <c r="A891" s="62">
        <v>45981</v>
      </c>
      <c r="B891" s="60">
        <v>31976</v>
      </c>
      <c r="C891" s="526" t="s">
        <v>53</v>
      </c>
      <c r="D891" t="s">
        <v>17</v>
      </c>
      <c r="E891" s="240"/>
      <c r="F891" s="26">
        <v>48</v>
      </c>
      <c r="G891" s="2">
        <f t="shared" si="16"/>
        <v>0</v>
      </c>
      <c r="H891" s="420"/>
      <c r="I891" s="525"/>
      <c r="J891" s="384"/>
      <c r="K891" s="240"/>
      <c r="L891" s="384"/>
      <c r="M891" s="59"/>
      <c r="N891" s="59"/>
    </row>
    <row r="892" spans="1:14" ht="15.75">
      <c r="A892" s="88">
        <v>45961</v>
      </c>
      <c r="B892" s="525" t="s">
        <v>14</v>
      </c>
      <c r="C892" s="525" t="s">
        <v>30</v>
      </c>
      <c r="D892" t="s">
        <v>16</v>
      </c>
      <c r="E892" s="99">
        <v>39.5</v>
      </c>
      <c r="F892" s="99"/>
      <c r="G892" s="2">
        <f t="shared" si="16"/>
        <v>39.5</v>
      </c>
      <c r="H892" s="420"/>
      <c r="I892" s="525"/>
      <c r="J892" s="384"/>
      <c r="K892" s="240"/>
      <c r="L892" s="384"/>
      <c r="M892" s="59"/>
      <c r="N892" s="59"/>
    </row>
    <row r="893" spans="1:14" ht="15.75">
      <c r="A893" s="86"/>
      <c r="B893" s="526"/>
      <c r="C893" s="526"/>
      <c r="D893" t="s">
        <v>17</v>
      </c>
      <c r="E893" s="99">
        <v>78</v>
      </c>
      <c r="F893" s="99"/>
      <c r="G893" s="2">
        <f t="shared" si="16"/>
        <v>117.5</v>
      </c>
      <c r="H893" s="22"/>
      <c r="I893" s="422"/>
      <c r="J893" s="384" t="s">
        <v>17</v>
      </c>
      <c r="K893" s="396">
        <v>48</v>
      </c>
      <c r="L893" s="384"/>
      <c r="M893" s="59"/>
      <c r="N893" s="59"/>
    </row>
    <row r="894" spans="1:14" ht="15.75">
      <c r="A894" s="86"/>
      <c r="B894" s="526"/>
      <c r="C894" s="526"/>
      <c r="D894" t="s">
        <v>18</v>
      </c>
      <c r="E894" s="26">
        <v>60</v>
      </c>
      <c r="F894" s="99"/>
      <c r="G894" s="2">
        <f t="shared" si="16"/>
        <v>177.5</v>
      </c>
      <c r="H894" s="22"/>
      <c r="I894" s="525" t="s">
        <v>30</v>
      </c>
      <c r="J894" s="384" t="s">
        <v>16</v>
      </c>
      <c r="K894" s="2">
        <v>39.5</v>
      </c>
      <c r="L894" s="384"/>
      <c r="M894" s="59"/>
      <c r="N894" s="59"/>
    </row>
    <row r="895" spans="1:14" ht="15.75">
      <c r="A895" s="86"/>
      <c r="B895" s="526"/>
      <c r="C895" s="526"/>
      <c r="D895" t="s">
        <v>19</v>
      </c>
      <c r="E895" s="26">
        <v>5</v>
      </c>
      <c r="F895" s="99"/>
      <c r="G895" s="2">
        <f t="shared" si="16"/>
        <v>182.5</v>
      </c>
      <c r="H895" s="22"/>
      <c r="I895" s="384"/>
      <c r="J895" s="384" t="s">
        <v>17</v>
      </c>
      <c r="K895" s="2">
        <v>78</v>
      </c>
      <c r="L895" s="384"/>
      <c r="M895" s="59"/>
      <c r="N895" s="59"/>
    </row>
    <row r="896" spans="1:14" ht="15.75">
      <c r="A896" s="62"/>
      <c r="B896" s="60"/>
      <c r="C896" s="60"/>
      <c r="D896" s="414" t="s">
        <v>98</v>
      </c>
      <c r="E896" s="415">
        <v>5</v>
      </c>
      <c r="F896" s="99"/>
      <c r="G896" s="2">
        <f t="shared" si="16"/>
        <v>187.5</v>
      </c>
      <c r="H896" s="22"/>
      <c r="I896" s="384"/>
      <c r="J896" s="384" t="s">
        <v>18</v>
      </c>
      <c r="K896" s="396">
        <v>60</v>
      </c>
      <c r="L896" s="384"/>
      <c r="M896" s="59"/>
      <c r="N896" s="59"/>
    </row>
    <row r="897" spans="1:14" ht="15.75">
      <c r="A897" s="62">
        <v>45981</v>
      </c>
      <c r="B897" s="60">
        <v>31976</v>
      </c>
      <c r="C897" s="526" t="s">
        <v>30</v>
      </c>
      <c r="D897" t="s">
        <v>16</v>
      </c>
      <c r="E897" s="99"/>
      <c r="F897" s="99">
        <v>39.5</v>
      </c>
      <c r="G897" s="2">
        <f t="shared" si="16"/>
        <v>148</v>
      </c>
      <c r="H897" s="22"/>
      <c r="I897" s="384"/>
      <c r="J897" s="384" t="s">
        <v>19</v>
      </c>
      <c r="K897" s="396">
        <v>5</v>
      </c>
      <c r="L897" s="384"/>
      <c r="M897" s="59"/>
      <c r="N897" s="59"/>
    </row>
    <row r="898" spans="1:14" ht="15.75">
      <c r="A898" s="62">
        <v>45981</v>
      </c>
      <c r="B898" s="60">
        <v>31976</v>
      </c>
      <c r="C898" s="526" t="s">
        <v>30</v>
      </c>
      <c r="D898" t="s">
        <v>17</v>
      </c>
      <c r="E898" s="99"/>
      <c r="F898" s="99">
        <v>78</v>
      </c>
      <c r="G898" s="2">
        <f t="shared" si="16"/>
        <v>70</v>
      </c>
      <c r="H898" s="22"/>
      <c r="I898" s="384"/>
      <c r="J898" s="454" t="s">
        <v>98</v>
      </c>
      <c r="K898" s="415">
        <v>5</v>
      </c>
      <c r="L898" s="384"/>
      <c r="M898" s="59"/>
      <c r="N898" s="59"/>
    </row>
    <row r="899" spans="1:14" ht="15.75">
      <c r="A899" s="62">
        <v>45981</v>
      </c>
      <c r="B899" s="60">
        <v>31976</v>
      </c>
      <c r="C899" s="526" t="s">
        <v>30</v>
      </c>
      <c r="D899" t="s">
        <v>18</v>
      </c>
      <c r="E899" s="99"/>
      <c r="F899" s="26">
        <v>60</v>
      </c>
      <c r="G899" s="2">
        <f t="shared" si="16"/>
        <v>10</v>
      </c>
      <c r="H899" s="22"/>
      <c r="I899" s="384"/>
      <c r="J899" s="384">
        <v>280</v>
      </c>
      <c r="K899" s="455">
        <f>SUM(K890:K898)</f>
        <v>276.60000000000002</v>
      </c>
      <c r="L899" s="385">
        <f>J899-K899</f>
        <v>3.3999999999999773</v>
      </c>
      <c r="M899" s="59"/>
      <c r="N899" s="59"/>
    </row>
    <row r="900" spans="1:14">
      <c r="A900" s="62">
        <v>45981</v>
      </c>
      <c r="B900" s="60">
        <v>31976</v>
      </c>
      <c r="C900" s="526" t="s">
        <v>30</v>
      </c>
      <c r="D900" t="s">
        <v>19</v>
      </c>
      <c r="E900" s="99"/>
      <c r="F900" s="26">
        <v>5</v>
      </c>
      <c r="G900" s="2">
        <f t="shared" si="16"/>
        <v>5</v>
      </c>
      <c r="H900" s="59"/>
      <c r="I900" s="79"/>
      <c r="J900" s="384"/>
      <c r="K900" s="384"/>
      <c r="L900" s="384"/>
      <c r="M900" s="59"/>
      <c r="N900" s="59"/>
    </row>
    <row r="901" spans="1:14">
      <c r="A901" s="62">
        <v>45981</v>
      </c>
      <c r="B901" s="60">
        <v>31976</v>
      </c>
      <c r="C901" s="60" t="s">
        <v>30</v>
      </c>
      <c r="D901" s="339" t="s">
        <v>98</v>
      </c>
      <c r="E901" s="99"/>
      <c r="F901" s="282">
        <v>5</v>
      </c>
      <c r="G901" s="2">
        <f t="shared" si="16"/>
        <v>0</v>
      </c>
      <c r="H901" s="59"/>
      <c r="I901" s="79"/>
      <c r="J901" s="384"/>
      <c r="K901" s="384"/>
      <c r="L901" s="384"/>
      <c r="M901" s="59"/>
      <c r="N901" s="59"/>
    </row>
    <row r="902" spans="1:14">
      <c r="A902" s="88">
        <v>45991</v>
      </c>
      <c r="B902" s="525" t="s">
        <v>14</v>
      </c>
      <c r="C902" s="525" t="s">
        <v>33</v>
      </c>
      <c r="D902" t="s">
        <v>16</v>
      </c>
      <c r="E902" s="26">
        <v>41.7</v>
      </c>
      <c r="F902" s="99"/>
      <c r="G902" s="2">
        <f t="shared" si="16"/>
        <v>41.7</v>
      </c>
      <c r="H902" s="59"/>
      <c r="I902" s="61"/>
      <c r="J902" s="59"/>
      <c r="K902" s="59"/>
      <c r="L902" s="59"/>
      <c r="M902" s="59"/>
      <c r="N902" s="59"/>
    </row>
    <row r="903" spans="1:14">
      <c r="A903" s="86"/>
      <c r="B903" s="526"/>
      <c r="C903" s="526"/>
      <c r="D903" t="s">
        <v>17</v>
      </c>
      <c r="E903" s="26">
        <v>76</v>
      </c>
      <c r="F903" s="99"/>
      <c r="G903" s="2">
        <f t="shared" si="16"/>
        <v>117.7</v>
      </c>
      <c r="H903" s="59"/>
      <c r="I903" s="59"/>
      <c r="J903" s="59"/>
      <c r="K903" s="59"/>
      <c r="L903" s="59"/>
      <c r="M903" s="59"/>
      <c r="N903" s="59"/>
    </row>
    <row r="904" spans="1:14">
      <c r="A904" s="86"/>
      <c r="B904" s="526"/>
      <c r="C904" s="526"/>
      <c r="D904" t="s">
        <v>18</v>
      </c>
      <c r="E904" s="240">
        <v>60</v>
      </c>
      <c r="F904" s="99"/>
      <c r="G904" s="2">
        <f t="shared" si="16"/>
        <v>177.7</v>
      </c>
      <c r="H904" s="59"/>
      <c r="I904" s="59"/>
      <c r="J904" s="59"/>
      <c r="K904" s="59"/>
      <c r="L904" s="59"/>
      <c r="M904" s="59"/>
      <c r="N904" s="59"/>
    </row>
    <row r="905" spans="1:14">
      <c r="A905" s="86"/>
      <c r="B905" s="526"/>
      <c r="C905" s="526"/>
      <c r="D905" t="s">
        <v>19</v>
      </c>
      <c r="E905" s="240">
        <v>5</v>
      </c>
      <c r="F905" s="99"/>
      <c r="G905" s="2">
        <f t="shared" si="16"/>
        <v>182.7</v>
      </c>
      <c r="H905" s="59"/>
      <c r="I905" s="59"/>
      <c r="J905" s="59"/>
      <c r="K905" s="59"/>
      <c r="L905" s="59"/>
      <c r="M905" s="59"/>
      <c r="N905" s="59"/>
    </row>
    <row r="906" spans="1:14">
      <c r="A906" s="62">
        <v>46017</v>
      </c>
      <c r="B906" s="60">
        <v>32232</v>
      </c>
      <c r="C906" s="60" t="s">
        <v>33</v>
      </c>
      <c r="D906" t="s">
        <v>16</v>
      </c>
      <c r="E906" s="240"/>
      <c r="F906" s="99">
        <v>41.7</v>
      </c>
      <c r="G906" s="2">
        <f t="shared" si="16"/>
        <v>141</v>
      </c>
      <c r="H906" s="59"/>
      <c r="I906" s="59"/>
      <c r="J906" s="59"/>
      <c r="K906" s="59"/>
      <c r="L906" s="59"/>
      <c r="M906" s="59"/>
      <c r="N906" s="59"/>
    </row>
    <row r="907" spans="1:14">
      <c r="A907" s="62">
        <v>46017</v>
      </c>
      <c r="B907" s="60">
        <v>32232</v>
      </c>
      <c r="C907" s="60" t="s">
        <v>33</v>
      </c>
      <c r="D907" t="s">
        <v>17</v>
      </c>
      <c r="E907" s="240"/>
      <c r="F907" s="99">
        <v>76</v>
      </c>
      <c r="G907" s="2">
        <f t="shared" si="16"/>
        <v>65</v>
      </c>
      <c r="H907" s="59"/>
      <c r="I907" s="59"/>
      <c r="J907" s="59"/>
      <c r="K907" s="59"/>
      <c r="L907" s="59"/>
      <c r="M907" s="59"/>
      <c r="N907" s="59"/>
    </row>
    <row r="908" spans="1:14">
      <c r="A908" s="62">
        <v>46017</v>
      </c>
      <c r="B908" s="60">
        <v>32232</v>
      </c>
      <c r="C908" s="60" t="s">
        <v>33</v>
      </c>
      <c r="D908" t="s">
        <v>18</v>
      </c>
      <c r="E908" s="99"/>
      <c r="F908" s="99">
        <v>60</v>
      </c>
      <c r="G908" s="2">
        <f t="shared" si="16"/>
        <v>5</v>
      </c>
      <c r="H908" s="59"/>
      <c r="I908" s="59"/>
      <c r="J908" s="59"/>
      <c r="K908" s="59"/>
      <c r="L908" s="99"/>
      <c r="M908" s="59"/>
      <c r="N908" s="59"/>
    </row>
    <row r="909" spans="1:14">
      <c r="A909" s="62">
        <v>46017</v>
      </c>
      <c r="B909" s="60">
        <v>32232</v>
      </c>
      <c r="C909" s="60" t="s">
        <v>33</v>
      </c>
      <c r="D909" t="s">
        <v>19</v>
      </c>
      <c r="E909" s="99"/>
      <c r="F909" s="99">
        <v>5</v>
      </c>
      <c r="G909" s="2">
        <f t="shared" ref="G909:G971" si="17">+G908+E909-F909</f>
        <v>0</v>
      </c>
      <c r="H909" s="59"/>
      <c r="I909" s="59"/>
      <c r="J909" s="59"/>
      <c r="K909" s="59"/>
      <c r="L909" s="59"/>
      <c r="M909" s="59"/>
      <c r="N909" s="59"/>
    </row>
    <row r="910" spans="1:14">
      <c r="A910" s="44">
        <v>46022</v>
      </c>
      <c r="B910" s="525" t="s">
        <v>14</v>
      </c>
      <c r="C910" s="525" t="s">
        <v>34</v>
      </c>
      <c r="D910" t="s">
        <v>16</v>
      </c>
      <c r="E910" s="99">
        <v>47.8</v>
      </c>
      <c r="F910" s="99"/>
      <c r="G910" s="2">
        <f t="shared" si="17"/>
        <v>47.8</v>
      </c>
      <c r="H910" s="59"/>
      <c r="I910" s="59"/>
      <c r="J910" s="59"/>
      <c r="K910" s="59"/>
      <c r="L910" s="59"/>
      <c r="M910" s="59"/>
      <c r="N910" s="59"/>
    </row>
    <row r="911" spans="1:14">
      <c r="A911" s="62"/>
      <c r="B911" s="60"/>
      <c r="C911" s="60"/>
      <c r="D911" t="s">
        <v>17</v>
      </c>
      <c r="E911" s="99">
        <v>76</v>
      </c>
      <c r="F911" s="99"/>
      <c r="G911" s="2">
        <f t="shared" si="17"/>
        <v>123.8</v>
      </c>
      <c r="H911" s="59"/>
      <c r="I911" s="59"/>
      <c r="J911" s="59"/>
      <c r="K911" s="59"/>
      <c r="L911" s="59"/>
      <c r="M911" s="59"/>
      <c r="N911" s="59"/>
    </row>
    <row r="912" spans="1:14">
      <c r="A912" s="62"/>
      <c r="B912" s="60"/>
      <c r="C912" s="60"/>
      <c r="D912" t="s">
        <v>18</v>
      </c>
      <c r="E912" s="99">
        <v>60</v>
      </c>
      <c r="F912" s="99"/>
      <c r="G912" s="2">
        <f t="shared" si="17"/>
        <v>183.8</v>
      </c>
      <c r="H912" s="59"/>
      <c r="I912" s="59"/>
      <c r="J912" s="59"/>
      <c r="K912" s="59"/>
      <c r="L912" s="59"/>
      <c r="M912" s="59"/>
      <c r="N912" s="59"/>
    </row>
    <row r="913" spans="1:14">
      <c r="A913" s="62"/>
      <c r="B913" s="60"/>
      <c r="C913" s="60"/>
      <c r="D913" t="s">
        <v>19</v>
      </c>
      <c r="E913" s="99">
        <v>5</v>
      </c>
      <c r="F913" s="99"/>
      <c r="G913" s="2">
        <f t="shared" si="17"/>
        <v>188.8</v>
      </c>
      <c r="H913" s="59"/>
      <c r="I913" s="59"/>
      <c r="J913" s="59"/>
      <c r="K913" s="59"/>
      <c r="L913" s="59"/>
      <c r="M913" s="59"/>
      <c r="N913" s="59"/>
    </row>
    <row r="914" spans="1:14">
      <c r="A914" s="62">
        <v>46017</v>
      </c>
      <c r="B914" s="60">
        <v>32232</v>
      </c>
      <c r="C914" s="60" t="s">
        <v>34</v>
      </c>
      <c r="D914" s="59" t="s">
        <v>18</v>
      </c>
      <c r="E914" s="99"/>
      <c r="F914" s="99">
        <v>60</v>
      </c>
      <c r="G914" s="2">
        <f t="shared" si="17"/>
        <v>128.80000000000001</v>
      </c>
      <c r="H914" s="59"/>
      <c r="I914" s="59"/>
      <c r="J914" s="59"/>
      <c r="K914" s="59"/>
      <c r="L914" s="59"/>
      <c r="M914" s="59"/>
      <c r="N914" s="59"/>
    </row>
    <row r="915" spans="1:14">
      <c r="A915" s="62">
        <v>46017</v>
      </c>
      <c r="B915" s="60">
        <v>32232</v>
      </c>
      <c r="C915" s="60" t="s">
        <v>34</v>
      </c>
      <c r="D915" s="59" t="s">
        <v>19</v>
      </c>
      <c r="E915" s="99"/>
      <c r="F915" s="99">
        <v>5</v>
      </c>
      <c r="G915" s="2">
        <f t="shared" si="17"/>
        <v>123.80000000000001</v>
      </c>
      <c r="H915" s="59"/>
      <c r="I915" s="59"/>
      <c r="J915" s="59"/>
      <c r="K915" s="59"/>
      <c r="L915" s="59"/>
      <c r="M915" s="59"/>
      <c r="N915" s="59"/>
    </row>
    <row r="916" spans="1:14">
      <c r="A916" s="470">
        <v>46046</v>
      </c>
      <c r="B916" s="422">
        <v>32394</v>
      </c>
      <c r="C916" s="60" t="s">
        <v>34</v>
      </c>
      <c r="D916" t="s">
        <v>16</v>
      </c>
      <c r="E916" s="8"/>
      <c r="F916" s="99">
        <v>47.8</v>
      </c>
      <c r="G916" s="2">
        <f t="shared" si="17"/>
        <v>76.000000000000014</v>
      </c>
      <c r="H916" s="59"/>
      <c r="I916" s="59"/>
      <c r="J916" s="59"/>
      <c r="K916" s="59"/>
      <c r="L916" s="59"/>
      <c r="M916" s="59"/>
      <c r="N916" s="59"/>
    </row>
    <row r="917" spans="1:14">
      <c r="A917" s="7">
        <v>46046</v>
      </c>
      <c r="B917" s="526">
        <v>32394</v>
      </c>
      <c r="C917" s="60" t="s">
        <v>34</v>
      </c>
      <c r="D917" t="s">
        <v>17</v>
      </c>
      <c r="E917" s="8"/>
      <c r="F917" s="99">
        <v>76</v>
      </c>
      <c r="G917" s="2">
        <f t="shared" si="17"/>
        <v>0</v>
      </c>
      <c r="H917" s="59"/>
      <c r="I917" s="59"/>
      <c r="J917" s="59"/>
      <c r="K917" s="59"/>
      <c r="L917" s="59"/>
      <c r="M917" s="59"/>
      <c r="N917" s="59"/>
    </row>
    <row r="918" spans="1:14">
      <c r="A918" s="44">
        <v>46053</v>
      </c>
      <c r="B918" s="525" t="s">
        <v>14</v>
      </c>
      <c r="C918" s="525" t="s">
        <v>15</v>
      </c>
      <c r="D918" t="s">
        <v>16</v>
      </c>
      <c r="E918" s="8">
        <v>53</v>
      </c>
      <c r="F918" s="99"/>
      <c r="G918" s="2">
        <f t="shared" si="17"/>
        <v>53</v>
      </c>
      <c r="H918" s="59"/>
      <c r="I918" s="59"/>
      <c r="J918" s="59"/>
      <c r="K918" s="59"/>
      <c r="L918" s="59"/>
      <c r="M918" s="59"/>
      <c r="N918" s="59"/>
    </row>
    <row r="919" spans="1:14">
      <c r="A919" s="7"/>
      <c r="B919" s="526"/>
      <c r="C919" s="526"/>
      <c r="D919" t="s">
        <v>17</v>
      </c>
      <c r="E919" s="8">
        <v>65</v>
      </c>
      <c r="F919" s="99"/>
      <c r="G919" s="2">
        <f t="shared" si="17"/>
        <v>118</v>
      </c>
      <c r="H919" s="59"/>
      <c r="I919" s="59"/>
      <c r="J919" s="59"/>
      <c r="K919" s="59"/>
      <c r="L919" s="59"/>
      <c r="M919" s="59"/>
      <c r="N919" s="59"/>
    </row>
    <row r="920" spans="1:14">
      <c r="A920" s="62"/>
      <c r="B920" s="60"/>
      <c r="C920" s="60"/>
      <c r="D920" t="s">
        <v>18</v>
      </c>
      <c r="E920" s="99">
        <v>60</v>
      </c>
      <c r="F920" s="99"/>
      <c r="G920" s="2">
        <f t="shared" si="17"/>
        <v>178</v>
      </c>
      <c r="H920" s="59"/>
      <c r="I920" s="59"/>
      <c r="J920" s="59"/>
      <c r="K920" s="59"/>
      <c r="L920" s="59"/>
      <c r="M920" s="59"/>
      <c r="N920" s="59"/>
    </row>
    <row r="921" spans="1:14">
      <c r="A921" s="62"/>
      <c r="B921" s="60"/>
      <c r="C921" s="60"/>
      <c r="D921" t="s">
        <v>19</v>
      </c>
      <c r="E921" s="99">
        <v>5</v>
      </c>
      <c r="F921" s="99"/>
      <c r="G921" s="2">
        <f t="shared" si="17"/>
        <v>183</v>
      </c>
      <c r="H921" s="59"/>
      <c r="I921" s="542" t="s">
        <v>496</v>
      </c>
      <c r="J921" s="542"/>
      <c r="K921" s="542"/>
      <c r="L921" s="59"/>
      <c r="M921" s="59"/>
      <c r="N921" s="59"/>
    </row>
    <row r="922" spans="1:14">
      <c r="A922" s="62"/>
      <c r="B922" s="60"/>
      <c r="C922" s="60"/>
      <c r="D922" t="s">
        <v>146</v>
      </c>
      <c r="E922" s="240">
        <v>10</v>
      </c>
      <c r="F922" s="99"/>
      <c r="G922" s="2">
        <f t="shared" si="17"/>
        <v>193</v>
      </c>
      <c r="H922" s="525">
        <v>2026</v>
      </c>
      <c r="I922" s="525" t="s">
        <v>15</v>
      </c>
      <c r="J922" t="s">
        <v>16</v>
      </c>
      <c r="K922" s="8">
        <v>53</v>
      </c>
      <c r="L922" s="59"/>
      <c r="M922" s="59"/>
      <c r="N922" s="59"/>
    </row>
    <row r="923" spans="1:14">
      <c r="A923" s="470">
        <v>46046</v>
      </c>
      <c r="B923" s="422">
        <v>32394</v>
      </c>
      <c r="C923" s="60" t="s">
        <v>15</v>
      </c>
      <c r="D923" t="s">
        <v>18</v>
      </c>
      <c r="E923" s="99"/>
      <c r="F923" s="99">
        <v>60</v>
      </c>
      <c r="G923" s="2">
        <f t="shared" si="17"/>
        <v>133</v>
      </c>
      <c r="H923" s="59"/>
      <c r="I923" s="526"/>
      <c r="J923" t="s">
        <v>17</v>
      </c>
      <c r="K923" s="8">
        <v>65</v>
      </c>
      <c r="L923" s="59"/>
      <c r="M923" s="59"/>
      <c r="N923" s="59"/>
    </row>
    <row r="924" spans="1:14">
      <c r="A924" s="7">
        <v>46046</v>
      </c>
      <c r="B924" s="526">
        <v>32394</v>
      </c>
      <c r="C924" s="60" t="s">
        <v>15</v>
      </c>
      <c r="D924" t="s">
        <v>19</v>
      </c>
      <c r="E924" s="99"/>
      <c r="F924" s="99">
        <v>5</v>
      </c>
      <c r="G924" s="2">
        <f t="shared" si="17"/>
        <v>128</v>
      </c>
      <c r="H924" s="59"/>
      <c r="I924" s="59"/>
      <c r="J924" t="s">
        <v>146</v>
      </c>
      <c r="K924" s="240">
        <v>10</v>
      </c>
      <c r="L924" s="59"/>
      <c r="M924" s="59"/>
      <c r="N924" s="59"/>
    </row>
    <row r="925" spans="1:14">
      <c r="A925" s="62">
        <v>46076</v>
      </c>
      <c r="B925" s="60">
        <v>32547</v>
      </c>
      <c r="C925" s="60" t="s">
        <v>15</v>
      </c>
      <c r="D925" t="s">
        <v>16</v>
      </c>
      <c r="E925" s="99"/>
      <c r="F925" s="99">
        <v>53</v>
      </c>
      <c r="G925" s="2">
        <f t="shared" si="17"/>
        <v>75</v>
      </c>
      <c r="H925" s="59"/>
      <c r="I925" s="525" t="s">
        <v>20</v>
      </c>
      <c r="J925" t="s">
        <v>18</v>
      </c>
      <c r="K925" s="99">
        <v>56</v>
      </c>
      <c r="L925" s="59"/>
      <c r="M925" s="59"/>
      <c r="N925" s="59"/>
    </row>
    <row r="926" spans="1:14">
      <c r="A926" s="62">
        <v>46076</v>
      </c>
      <c r="B926" s="60">
        <v>32547</v>
      </c>
      <c r="C926" s="60" t="s">
        <v>15</v>
      </c>
      <c r="D926" t="s">
        <v>17</v>
      </c>
      <c r="E926" s="99"/>
      <c r="F926" s="99">
        <v>65</v>
      </c>
      <c r="G926" s="2">
        <f t="shared" si="17"/>
        <v>10</v>
      </c>
      <c r="H926" s="59"/>
      <c r="I926" s="59"/>
      <c r="J926" t="s">
        <v>19</v>
      </c>
      <c r="K926" s="99">
        <v>5</v>
      </c>
      <c r="L926" s="59"/>
      <c r="M926" s="59"/>
      <c r="N926" s="59"/>
    </row>
    <row r="927" spans="1:14">
      <c r="A927" s="62">
        <v>46076</v>
      </c>
      <c r="B927" s="60">
        <v>32547</v>
      </c>
      <c r="C927" s="60" t="s">
        <v>15</v>
      </c>
      <c r="D927" s="59" t="s">
        <v>146</v>
      </c>
      <c r="E927" s="99"/>
      <c r="F927" s="99">
        <v>10</v>
      </c>
      <c r="G927" s="2">
        <f t="shared" si="17"/>
        <v>0</v>
      </c>
      <c r="H927" s="59"/>
      <c r="I927" s="59"/>
      <c r="J927" s="59">
        <v>190</v>
      </c>
      <c r="K927" s="481">
        <f>SUM(K922:K926)</f>
        <v>189</v>
      </c>
      <c r="L927" s="61">
        <f>J927-K927</f>
        <v>1</v>
      </c>
      <c r="M927" s="59"/>
      <c r="N927" s="59"/>
    </row>
    <row r="928" spans="1:14">
      <c r="A928" s="44">
        <v>46081</v>
      </c>
      <c r="B928" s="525" t="s">
        <v>14</v>
      </c>
      <c r="C928" s="525" t="s">
        <v>20</v>
      </c>
      <c r="D928" t="s">
        <v>16</v>
      </c>
      <c r="E928" s="99">
        <v>53.5</v>
      </c>
      <c r="F928" s="99"/>
      <c r="G928" s="2">
        <f t="shared" si="17"/>
        <v>53.5</v>
      </c>
      <c r="H928" s="59"/>
      <c r="I928" s="59"/>
      <c r="J928" s="59"/>
      <c r="K928" s="59"/>
      <c r="L928" s="59"/>
      <c r="M928" s="59"/>
      <c r="N928" s="59"/>
    </row>
    <row r="929" spans="1:14">
      <c r="A929" s="62"/>
      <c r="B929" s="60"/>
      <c r="C929" s="60"/>
      <c r="D929" t="s">
        <v>17</v>
      </c>
      <c r="E929" s="99">
        <v>65</v>
      </c>
      <c r="F929" s="99"/>
      <c r="G929" s="2">
        <f t="shared" si="17"/>
        <v>118.5</v>
      </c>
      <c r="H929" s="59"/>
      <c r="I929" s="59"/>
      <c r="J929" s="59"/>
      <c r="K929" s="59"/>
      <c r="L929" s="59"/>
      <c r="M929" s="59"/>
      <c r="N929" s="59"/>
    </row>
    <row r="930" spans="1:14">
      <c r="A930" s="62"/>
      <c r="B930" s="60"/>
      <c r="C930" s="60"/>
      <c r="D930" t="s">
        <v>18</v>
      </c>
      <c r="E930" s="99">
        <v>56</v>
      </c>
      <c r="F930" s="99"/>
      <c r="G930" s="2">
        <f t="shared" si="17"/>
        <v>174.5</v>
      </c>
      <c r="H930" s="59"/>
      <c r="I930" s="59"/>
      <c r="J930" s="59"/>
      <c r="K930" s="59"/>
      <c r="L930" s="59"/>
      <c r="M930" s="59"/>
      <c r="N930" s="59"/>
    </row>
    <row r="931" spans="1:14">
      <c r="A931" s="62"/>
      <c r="B931" s="60"/>
      <c r="C931" s="60"/>
      <c r="D931" t="s">
        <v>19</v>
      </c>
      <c r="E931" s="99">
        <v>5</v>
      </c>
      <c r="F931" s="99"/>
      <c r="G931" s="2">
        <f t="shared" si="17"/>
        <v>179.5</v>
      </c>
      <c r="H931" s="59"/>
      <c r="I931" s="59"/>
      <c r="J931" s="59"/>
      <c r="K931" s="59"/>
      <c r="L931" s="59"/>
      <c r="M931" s="59"/>
      <c r="N931" s="59"/>
    </row>
    <row r="932" spans="1:14">
      <c r="A932" s="62">
        <v>46076</v>
      </c>
      <c r="B932" s="60">
        <v>32547</v>
      </c>
      <c r="C932" s="60" t="s">
        <v>20</v>
      </c>
      <c r="D932" s="59" t="s">
        <v>18</v>
      </c>
      <c r="E932" s="99"/>
      <c r="F932" s="99">
        <v>56</v>
      </c>
      <c r="G932" s="2">
        <f t="shared" si="17"/>
        <v>123.5</v>
      </c>
      <c r="H932" s="59"/>
      <c r="I932" s="525" t="s">
        <v>20</v>
      </c>
      <c r="J932" t="s">
        <v>16</v>
      </c>
      <c r="K932" s="99">
        <v>53.5</v>
      </c>
      <c r="L932" s="59"/>
      <c r="M932" s="59"/>
      <c r="N932" s="59"/>
    </row>
    <row r="933" spans="1:14">
      <c r="A933" s="62">
        <v>46076</v>
      </c>
      <c r="B933" s="60">
        <v>32547</v>
      </c>
      <c r="C933" s="60" t="s">
        <v>20</v>
      </c>
      <c r="D933" s="59" t="s">
        <v>19</v>
      </c>
      <c r="E933" s="99"/>
      <c r="F933" s="99">
        <v>5</v>
      </c>
      <c r="G933" s="2">
        <f t="shared" si="17"/>
        <v>118.5</v>
      </c>
      <c r="H933" s="59"/>
      <c r="I933" s="60"/>
      <c r="J933" t="s">
        <v>17</v>
      </c>
      <c r="K933" s="99">
        <v>65</v>
      </c>
      <c r="L933" s="59"/>
      <c r="M933" s="59"/>
      <c r="N933" s="59"/>
    </row>
    <row r="934" spans="1:14">
      <c r="A934" s="62">
        <v>46104</v>
      </c>
      <c r="B934" s="60">
        <v>32767</v>
      </c>
      <c r="C934" s="60" t="s">
        <v>20</v>
      </c>
      <c r="D934" s="59" t="s">
        <v>16</v>
      </c>
      <c r="E934" s="99"/>
      <c r="F934" s="99">
        <v>53.5</v>
      </c>
      <c r="G934" s="2">
        <f t="shared" si="17"/>
        <v>65</v>
      </c>
      <c r="H934" s="59"/>
      <c r="I934" s="59"/>
      <c r="J934" t="s">
        <v>18</v>
      </c>
      <c r="K934" s="99">
        <v>60</v>
      </c>
      <c r="L934" s="59"/>
      <c r="M934" s="59"/>
      <c r="N934" s="59"/>
    </row>
    <row r="935" spans="1:14">
      <c r="A935" s="62">
        <v>46104</v>
      </c>
      <c r="B935" s="60">
        <v>32767</v>
      </c>
      <c r="C935" s="60" t="s">
        <v>20</v>
      </c>
      <c r="D935" s="59" t="s">
        <v>17</v>
      </c>
      <c r="E935" s="99"/>
      <c r="F935" s="99">
        <v>65</v>
      </c>
      <c r="G935" s="2">
        <f t="shared" si="17"/>
        <v>0</v>
      </c>
      <c r="H935" s="59"/>
      <c r="I935" s="59"/>
      <c r="J935" t="s">
        <v>19</v>
      </c>
      <c r="K935" s="99">
        <v>5</v>
      </c>
      <c r="L935" s="59"/>
      <c r="M935" s="59"/>
      <c r="N935" s="59"/>
    </row>
    <row r="936" spans="1:14">
      <c r="A936" s="44">
        <v>46112</v>
      </c>
      <c r="B936" s="525" t="s">
        <v>14</v>
      </c>
      <c r="C936" s="525" t="s">
        <v>23</v>
      </c>
      <c r="D936" s="59" t="s">
        <v>16</v>
      </c>
      <c r="E936" s="99">
        <v>52.4</v>
      </c>
      <c r="F936" s="99"/>
      <c r="G936" s="2">
        <f t="shared" si="17"/>
        <v>52.4</v>
      </c>
      <c r="H936" s="59"/>
      <c r="I936" s="59"/>
      <c r="J936" s="59">
        <v>190</v>
      </c>
      <c r="K936" s="239">
        <f>SUM(K932:K935)</f>
        <v>183.5</v>
      </c>
      <c r="L936" s="61">
        <f>J936-K936</f>
        <v>6.5</v>
      </c>
      <c r="M936" s="59"/>
      <c r="N936" s="59"/>
    </row>
    <row r="937" spans="1:14">
      <c r="A937" s="62"/>
      <c r="B937" s="60"/>
      <c r="C937" s="60"/>
      <c r="D937" s="59" t="s">
        <v>17</v>
      </c>
      <c r="E937" s="99">
        <v>75</v>
      </c>
      <c r="F937" s="99"/>
      <c r="G937" s="2">
        <f t="shared" si="17"/>
        <v>127.4</v>
      </c>
      <c r="H937" s="59"/>
      <c r="I937" s="59"/>
      <c r="J937" s="59"/>
      <c r="K937" s="59"/>
      <c r="L937" s="59"/>
      <c r="M937" s="59"/>
      <c r="N937" s="59"/>
    </row>
    <row r="938" spans="1:14">
      <c r="A938" s="62"/>
      <c r="B938" s="60"/>
      <c r="C938" s="60"/>
      <c r="D938" s="59" t="s">
        <v>18</v>
      </c>
      <c r="E938" s="99">
        <v>60</v>
      </c>
      <c r="F938" s="99"/>
      <c r="G938" s="2">
        <f t="shared" si="17"/>
        <v>187.4</v>
      </c>
      <c r="H938" s="59"/>
      <c r="I938" s="59"/>
      <c r="J938" s="59"/>
      <c r="K938" s="59"/>
      <c r="L938" s="59"/>
      <c r="M938" s="59"/>
      <c r="N938" s="59"/>
    </row>
    <row r="939" spans="1:14">
      <c r="A939" s="62"/>
      <c r="B939" s="60"/>
      <c r="C939" s="60"/>
      <c r="D939" s="59" t="s">
        <v>19</v>
      </c>
      <c r="E939" s="99">
        <v>5</v>
      </c>
      <c r="F939" s="99"/>
      <c r="G939" s="2">
        <f t="shared" si="17"/>
        <v>192.4</v>
      </c>
      <c r="H939" s="59"/>
      <c r="I939" s="59"/>
      <c r="J939" s="59"/>
      <c r="K939" s="59"/>
      <c r="L939" s="59"/>
      <c r="M939" s="59"/>
      <c r="N939" s="59"/>
    </row>
    <row r="940" spans="1:14">
      <c r="A940" s="62">
        <v>46104</v>
      </c>
      <c r="B940" s="60">
        <v>32767</v>
      </c>
      <c r="C940" s="60" t="s">
        <v>23</v>
      </c>
      <c r="D940" s="59" t="s">
        <v>18</v>
      </c>
      <c r="E940" s="99"/>
      <c r="F940" s="99">
        <v>60</v>
      </c>
      <c r="G940" s="2">
        <f t="shared" si="17"/>
        <v>132.4</v>
      </c>
      <c r="H940" s="59"/>
      <c r="I940" s="59"/>
      <c r="J940" s="59"/>
      <c r="K940" s="59"/>
      <c r="L940" s="59"/>
      <c r="M940" s="59"/>
      <c r="N940" s="59"/>
    </row>
    <row r="941" spans="1:14">
      <c r="A941" s="62">
        <v>46104</v>
      </c>
      <c r="B941" s="60">
        <v>32767</v>
      </c>
      <c r="C941" s="60" t="s">
        <v>23</v>
      </c>
      <c r="D941" s="59" t="s">
        <v>19</v>
      </c>
      <c r="E941" s="99"/>
      <c r="F941" s="99">
        <v>5</v>
      </c>
      <c r="G941" s="2">
        <f t="shared" si="17"/>
        <v>127.4</v>
      </c>
      <c r="H941" s="59"/>
      <c r="I941" s="525" t="s">
        <v>23</v>
      </c>
      <c r="J941" t="s">
        <v>16</v>
      </c>
      <c r="K941" s="2">
        <v>52.4</v>
      </c>
      <c r="L941" s="59"/>
      <c r="M941" s="59"/>
      <c r="N941" s="59"/>
    </row>
    <row r="942" spans="1:14">
      <c r="A942" s="62">
        <v>46135</v>
      </c>
      <c r="B942" s="60">
        <v>32955</v>
      </c>
      <c r="C942" s="60" t="s">
        <v>23</v>
      </c>
      <c r="D942" s="59" t="s">
        <v>16</v>
      </c>
      <c r="E942" s="99"/>
      <c r="F942" s="99">
        <v>52.4</v>
      </c>
      <c r="G942" s="2">
        <f t="shared" si="17"/>
        <v>75</v>
      </c>
      <c r="H942" s="59"/>
      <c r="I942" s="526"/>
      <c r="J942" t="s">
        <v>17</v>
      </c>
      <c r="K942" s="2">
        <v>75</v>
      </c>
      <c r="L942" s="59"/>
      <c r="M942" s="59"/>
      <c r="N942" s="59"/>
    </row>
    <row r="943" spans="1:14">
      <c r="A943" s="62">
        <v>46135</v>
      </c>
      <c r="B943" s="60">
        <v>32955</v>
      </c>
      <c r="C943" s="60" t="s">
        <v>23</v>
      </c>
      <c r="D943" s="59" t="s">
        <v>17</v>
      </c>
      <c r="E943" s="99"/>
      <c r="F943" s="99">
        <v>75</v>
      </c>
      <c r="G943" s="2">
        <f t="shared" si="17"/>
        <v>0</v>
      </c>
      <c r="H943" s="59"/>
      <c r="I943" s="525" t="s">
        <v>24</v>
      </c>
      <c r="J943" t="s">
        <v>18</v>
      </c>
      <c r="K943" s="2">
        <v>60</v>
      </c>
      <c r="L943" s="59"/>
      <c r="M943" s="59"/>
      <c r="N943" s="59"/>
    </row>
    <row r="944" spans="1:14">
      <c r="A944" s="44">
        <v>46142</v>
      </c>
      <c r="B944" s="525" t="s">
        <v>14</v>
      </c>
      <c r="C944" s="525" t="s">
        <v>24</v>
      </c>
      <c r="D944" s="59" t="s">
        <v>16</v>
      </c>
      <c r="E944" s="99"/>
      <c r="F944" s="99"/>
      <c r="G944" s="2">
        <f t="shared" si="17"/>
        <v>0</v>
      </c>
      <c r="H944" s="59"/>
      <c r="I944"/>
      <c r="J944" t="s">
        <v>19</v>
      </c>
      <c r="K944" s="2">
        <v>5</v>
      </c>
      <c r="L944" s="59"/>
      <c r="M944" s="59"/>
      <c r="N944" s="59"/>
    </row>
    <row r="945" spans="1:14">
      <c r="A945" s="62"/>
      <c r="B945" s="60"/>
      <c r="C945" s="60"/>
      <c r="D945" s="59" t="s">
        <v>17</v>
      </c>
      <c r="E945" s="99"/>
      <c r="F945" s="99"/>
      <c r="G945" s="2">
        <f t="shared" si="17"/>
        <v>0</v>
      </c>
      <c r="H945" s="59"/>
      <c r="I945"/>
      <c r="J945" s="8">
        <v>200</v>
      </c>
      <c r="K945" s="239">
        <f>SUM(K941:K944)</f>
        <v>192.4</v>
      </c>
      <c r="L945" s="61">
        <f>J945-K945</f>
        <v>7.5999999999999943</v>
      </c>
      <c r="M945" s="59"/>
      <c r="N945" s="59"/>
    </row>
    <row r="946" spans="1:14">
      <c r="A946" s="62"/>
      <c r="B946" s="60"/>
      <c r="C946" s="60"/>
      <c r="D946" s="59" t="s">
        <v>18</v>
      </c>
      <c r="E946" s="99">
        <v>60</v>
      </c>
      <c r="F946" s="99"/>
      <c r="G946" s="2">
        <f t="shared" si="17"/>
        <v>60</v>
      </c>
      <c r="H946" s="59"/>
      <c r="I946"/>
      <c r="J946" s="99"/>
      <c r="K946" s="59"/>
      <c r="L946" s="59"/>
      <c r="M946" s="59"/>
      <c r="N946" s="59"/>
    </row>
    <row r="947" spans="1:14">
      <c r="A947" s="62"/>
      <c r="B947" s="60"/>
      <c r="C947" s="60"/>
      <c r="D947" s="59" t="s">
        <v>19</v>
      </c>
      <c r="E947" s="99">
        <v>5</v>
      </c>
      <c r="F947" s="99"/>
      <c r="G947" s="2">
        <f t="shared" si="17"/>
        <v>65</v>
      </c>
      <c r="H947" s="59"/>
      <c r="I947" s="59"/>
      <c r="J947" s="306"/>
      <c r="K947" s="59"/>
      <c r="L947" s="59"/>
      <c r="M947" s="59"/>
      <c r="N947" s="59"/>
    </row>
    <row r="948" spans="1:14">
      <c r="A948" s="62">
        <v>46135</v>
      </c>
      <c r="B948" s="60">
        <v>32955</v>
      </c>
      <c r="C948" s="60" t="s">
        <v>24</v>
      </c>
      <c r="D948" s="59" t="s">
        <v>18</v>
      </c>
      <c r="E948" s="99"/>
      <c r="F948" s="99">
        <v>60</v>
      </c>
      <c r="G948" s="2">
        <f t="shared" si="17"/>
        <v>5</v>
      </c>
      <c r="H948" s="59"/>
      <c r="I948" s="59"/>
      <c r="J948" s="59"/>
      <c r="K948" s="59"/>
      <c r="L948" s="59"/>
      <c r="M948" s="59"/>
      <c r="N948" s="59"/>
    </row>
    <row r="949" spans="1:14">
      <c r="A949" s="62">
        <v>46135</v>
      </c>
      <c r="B949" s="60">
        <v>32955</v>
      </c>
      <c r="C949" s="60" t="s">
        <v>24</v>
      </c>
      <c r="D949" s="59" t="s">
        <v>19</v>
      </c>
      <c r="E949" s="99"/>
      <c r="F949" s="99">
        <v>5</v>
      </c>
      <c r="G949" s="2">
        <f t="shared" si="17"/>
        <v>0</v>
      </c>
      <c r="H949" s="59"/>
      <c r="I949" s="59"/>
      <c r="J949" s="59"/>
      <c r="K949" s="59"/>
      <c r="L949" s="59"/>
      <c r="M949" s="59"/>
      <c r="N949" s="59"/>
    </row>
    <row r="950" spans="1:14">
      <c r="A950" s="62"/>
      <c r="B950" s="60"/>
      <c r="C950" s="60"/>
      <c r="D950" s="59"/>
      <c r="E950" s="99"/>
      <c r="F950" s="99"/>
      <c r="G950" s="2">
        <f t="shared" si="17"/>
        <v>0</v>
      </c>
      <c r="H950" s="59"/>
      <c r="I950" s="59"/>
      <c r="J950" s="59"/>
      <c r="K950" s="59"/>
      <c r="L950" s="59"/>
      <c r="M950" s="59"/>
      <c r="N950" s="59"/>
    </row>
    <row r="951" spans="1:14">
      <c r="A951" s="62"/>
      <c r="B951" s="60"/>
      <c r="C951" s="60"/>
      <c r="D951" s="59"/>
      <c r="E951" s="99"/>
      <c r="F951" s="99"/>
      <c r="G951" s="2">
        <f t="shared" si="17"/>
        <v>0</v>
      </c>
      <c r="H951" s="59"/>
      <c r="I951" s="59"/>
      <c r="J951" s="59"/>
      <c r="K951" s="59"/>
      <c r="L951" s="59"/>
      <c r="M951" s="59"/>
      <c r="N951" s="59"/>
    </row>
    <row r="952" spans="1:14">
      <c r="A952" s="62"/>
      <c r="B952" s="60"/>
      <c r="C952" s="60"/>
      <c r="D952" s="59"/>
      <c r="E952" s="99"/>
      <c r="F952" s="99"/>
      <c r="G952" s="2">
        <f t="shared" si="17"/>
        <v>0</v>
      </c>
      <c r="H952" s="59"/>
      <c r="I952" s="59"/>
      <c r="J952" s="59"/>
      <c r="K952" s="59"/>
      <c r="L952" s="59"/>
      <c r="M952" s="59"/>
      <c r="N952" s="59"/>
    </row>
    <row r="953" spans="1:14">
      <c r="A953" s="62"/>
      <c r="B953" s="60"/>
      <c r="C953" s="60"/>
      <c r="D953" s="59"/>
      <c r="E953" s="99"/>
      <c r="F953" s="99"/>
      <c r="G953" s="2">
        <f t="shared" si="17"/>
        <v>0</v>
      </c>
      <c r="H953" s="59"/>
      <c r="I953" s="59"/>
      <c r="J953" s="59"/>
      <c r="K953" s="59"/>
      <c r="L953" s="59"/>
      <c r="M953" s="59"/>
      <c r="N953" s="59"/>
    </row>
    <row r="954" spans="1:14">
      <c r="A954" s="62"/>
      <c r="B954" s="60"/>
      <c r="C954" s="60"/>
      <c r="D954" s="59"/>
      <c r="E954" s="99"/>
      <c r="F954" s="99"/>
      <c r="G954" s="2">
        <f t="shared" si="17"/>
        <v>0</v>
      </c>
      <c r="H954" s="59"/>
      <c r="I954" s="59"/>
      <c r="J954" s="59"/>
      <c r="K954" s="59"/>
      <c r="L954" s="59"/>
      <c r="M954" s="59"/>
      <c r="N954" s="59"/>
    </row>
    <row r="955" spans="1:14">
      <c r="A955" s="62"/>
      <c r="B955" s="60"/>
      <c r="C955" s="60"/>
      <c r="D955" s="59"/>
      <c r="E955" s="99"/>
      <c r="F955" s="99"/>
      <c r="G955" s="2">
        <f t="shared" si="17"/>
        <v>0</v>
      </c>
      <c r="H955" s="59"/>
      <c r="I955" s="59"/>
      <c r="J955" s="59"/>
      <c r="K955" s="59"/>
      <c r="L955" s="59"/>
      <c r="M955" s="59"/>
      <c r="N955" s="59"/>
    </row>
    <row r="956" spans="1:14">
      <c r="A956" s="62"/>
      <c r="B956" s="60"/>
      <c r="C956" s="60"/>
      <c r="D956" s="59"/>
      <c r="E956" s="99"/>
      <c r="F956" s="99"/>
      <c r="G956" s="2">
        <f t="shared" si="17"/>
        <v>0</v>
      </c>
      <c r="H956" s="59"/>
      <c r="I956" s="59"/>
      <c r="J956" s="59"/>
      <c r="K956" s="59"/>
      <c r="L956" s="59"/>
      <c r="M956" s="59"/>
      <c r="N956" s="59"/>
    </row>
    <row r="957" spans="1:14">
      <c r="A957" s="62"/>
      <c r="B957" s="60"/>
      <c r="C957" s="60"/>
      <c r="D957" s="59"/>
      <c r="E957" s="99"/>
      <c r="F957" s="99"/>
      <c r="G957" s="2">
        <f t="shared" si="17"/>
        <v>0</v>
      </c>
      <c r="H957" s="59"/>
      <c r="I957" s="59"/>
      <c r="J957" s="59"/>
      <c r="K957" s="59"/>
      <c r="L957" s="59"/>
      <c r="M957" s="59"/>
      <c r="N957" s="59"/>
    </row>
    <row r="958" spans="1:14">
      <c r="A958" s="62"/>
      <c r="B958" s="60"/>
      <c r="C958" s="60"/>
      <c r="D958" s="59"/>
      <c r="E958" s="99"/>
      <c r="F958" s="99"/>
      <c r="G958" s="2">
        <f t="shared" si="17"/>
        <v>0</v>
      </c>
      <c r="H958" s="59"/>
      <c r="I958" s="59"/>
      <c r="J958" s="59"/>
      <c r="K958" s="59"/>
      <c r="L958" s="59"/>
      <c r="M958" s="59"/>
      <c r="N958" s="59"/>
    </row>
    <row r="959" spans="1:14">
      <c r="A959" s="62"/>
      <c r="B959" s="60"/>
      <c r="C959" s="60"/>
      <c r="D959" s="59"/>
      <c r="E959" s="99"/>
      <c r="F959" s="99"/>
      <c r="G959" s="2">
        <f t="shared" si="17"/>
        <v>0</v>
      </c>
      <c r="H959" s="59"/>
      <c r="I959" s="59"/>
      <c r="J959" s="59"/>
      <c r="K959" s="59"/>
      <c r="L959" s="59"/>
      <c r="M959" s="59"/>
      <c r="N959" s="59"/>
    </row>
    <row r="960" spans="1:14">
      <c r="A960" s="62"/>
      <c r="B960" s="60"/>
      <c r="C960" s="60"/>
      <c r="D960" s="59"/>
      <c r="E960" s="99"/>
      <c r="F960" s="99"/>
      <c r="G960" s="2">
        <f t="shared" si="17"/>
        <v>0</v>
      </c>
      <c r="H960" s="59"/>
      <c r="I960" s="59"/>
      <c r="J960" s="59"/>
      <c r="K960" s="59"/>
      <c r="L960" s="59"/>
      <c r="M960" s="59"/>
      <c r="N960" s="59"/>
    </row>
    <row r="961" spans="1:14">
      <c r="A961" s="62"/>
      <c r="B961" s="60"/>
      <c r="C961" s="60"/>
      <c r="D961" s="59"/>
      <c r="E961" s="99"/>
      <c r="F961" s="99"/>
      <c r="G961" s="2">
        <f t="shared" si="17"/>
        <v>0</v>
      </c>
      <c r="H961" s="59"/>
      <c r="I961" s="59"/>
      <c r="J961" s="59"/>
      <c r="K961" s="59"/>
      <c r="L961" s="59"/>
      <c r="M961" s="59"/>
      <c r="N961" s="59"/>
    </row>
    <row r="962" spans="1:14">
      <c r="A962" s="62"/>
      <c r="B962" s="60"/>
      <c r="C962" s="60"/>
      <c r="D962" s="59"/>
      <c r="E962" s="99"/>
      <c r="F962" s="99"/>
      <c r="G962" s="2">
        <f t="shared" si="17"/>
        <v>0</v>
      </c>
      <c r="H962" s="59"/>
      <c r="I962" s="59"/>
      <c r="J962" s="59"/>
      <c r="K962" s="59"/>
      <c r="L962" s="59"/>
      <c r="M962" s="59"/>
      <c r="N962" s="59"/>
    </row>
    <row r="963" spans="1:14">
      <c r="A963" s="62"/>
      <c r="B963" s="60"/>
      <c r="C963" s="60"/>
      <c r="D963" s="59"/>
      <c r="E963" s="99"/>
      <c r="F963" s="99"/>
      <c r="G963" s="2">
        <f t="shared" si="17"/>
        <v>0</v>
      </c>
      <c r="H963" s="59"/>
      <c r="I963" s="59"/>
      <c r="J963" s="59"/>
      <c r="K963" s="59"/>
      <c r="L963" s="59"/>
      <c r="M963" s="59"/>
      <c r="N963" s="59"/>
    </row>
    <row r="964" spans="1:14">
      <c r="A964" s="62"/>
      <c r="B964" s="60"/>
      <c r="C964" s="60"/>
      <c r="D964" s="59"/>
      <c r="E964" s="99"/>
      <c r="F964" s="99"/>
      <c r="G964" s="2">
        <f t="shared" si="17"/>
        <v>0</v>
      </c>
      <c r="H964" s="59"/>
      <c r="I964" s="59"/>
      <c r="J964" s="59"/>
      <c r="K964" s="59"/>
      <c r="L964" s="59"/>
      <c r="M964" s="59"/>
      <c r="N964" s="59"/>
    </row>
    <row r="965" spans="1:14">
      <c r="A965" s="62"/>
      <c r="B965" s="60"/>
      <c r="C965" s="60"/>
      <c r="D965" s="59"/>
      <c r="E965" s="99"/>
      <c r="F965" s="99"/>
      <c r="G965" s="2">
        <f t="shared" si="17"/>
        <v>0</v>
      </c>
      <c r="H965" s="59"/>
      <c r="I965" s="59"/>
      <c r="J965" s="59"/>
      <c r="K965" s="59"/>
      <c r="L965" s="59"/>
      <c r="M965" s="59"/>
      <c r="N965" s="59"/>
    </row>
    <row r="966" spans="1:14">
      <c r="A966" s="62"/>
      <c r="B966" s="60"/>
      <c r="C966" s="60"/>
      <c r="D966" s="59"/>
      <c r="E966" s="99"/>
      <c r="F966" s="99"/>
      <c r="G966" s="2">
        <f t="shared" si="17"/>
        <v>0</v>
      </c>
      <c r="H966" s="59"/>
      <c r="I966" s="59"/>
      <c r="J966" s="59"/>
      <c r="K966" s="59"/>
      <c r="L966" s="59"/>
      <c r="M966" s="59"/>
      <c r="N966" s="59"/>
    </row>
    <row r="967" spans="1:14">
      <c r="A967" s="62"/>
      <c r="B967" s="60"/>
      <c r="C967" s="60"/>
      <c r="D967" s="59"/>
      <c r="E967" s="99"/>
      <c r="F967" s="99"/>
      <c r="G967" s="2">
        <f t="shared" si="17"/>
        <v>0</v>
      </c>
      <c r="H967" s="59"/>
      <c r="I967" s="59"/>
      <c r="J967" s="59"/>
      <c r="K967" s="59"/>
      <c r="L967" s="59"/>
      <c r="M967" s="59"/>
      <c r="N967" s="59"/>
    </row>
    <row r="968" spans="1:14">
      <c r="A968" s="62"/>
      <c r="B968" s="60"/>
      <c r="C968" s="60"/>
      <c r="D968" s="59"/>
      <c r="E968" s="99"/>
      <c r="F968" s="99"/>
      <c r="G968" s="2">
        <f t="shared" si="17"/>
        <v>0</v>
      </c>
      <c r="H968" s="59"/>
      <c r="I968" s="59"/>
      <c r="J968" s="59"/>
      <c r="K968" s="59"/>
      <c r="L968" s="59"/>
      <c r="M968" s="59"/>
      <c r="N968" s="59"/>
    </row>
    <row r="969" spans="1:14">
      <c r="A969" s="62"/>
      <c r="B969" s="60"/>
      <c r="C969" s="60"/>
      <c r="D969" s="59"/>
      <c r="E969" s="99"/>
      <c r="F969" s="99"/>
      <c r="G969" s="2">
        <f t="shared" si="17"/>
        <v>0</v>
      </c>
      <c r="H969" s="59"/>
      <c r="I969" s="59"/>
      <c r="J969" s="59"/>
      <c r="K969" s="59"/>
      <c r="L969" s="59"/>
      <c r="M969" s="59"/>
      <c r="N969" s="59"/>
    </row>
    <row r="970" spans="1:14">
      <c r="A970" s="62"/>
      <c r="B970" s="60"/>
      <c r="C970" s="60"/>
      <c r="D970" s="59"/>
      <c r="E970" s="99"/>
      <c r="F970" s="99"/>
      <c r="G970" s="2">
        <f t="shared" si="17"/>
        <v>0</v>
      </c>
      <c r="H970" s="59"/>
      <c r="I970" s="59"/>
      <c r="J970" s="59"/>
      <c r="K970" s="59"/>
      <c r="L970" s="59"/>
      <c r="M970" s="59"/>
      <c r="N970" s="59"/>
    </row>
    <row r="971" spans="1:14">
      <c r="A971" s="62"/>
      <c r="B971" s="60"/>
      <c r="C971" s="60"/>
      <c r="D971" s="59"/>
      <c r="E971" s="99"/>
      <c r="F971" s="99"/>
      <c r="G971" s="2">
        <f t="shared" si="17"/>
        <v>0</v>
      </c>
      <c r="H971" s="59"/>
      <c r="I971" s="59"/>
      <c r="J971" s="59"/>
      <c r="K971" s="59"/>
      <c r="L971" s="59"/>
      <c r="M971" s="59"/>
      <c r="N971" s="59"/>
    </row>
    <row r="972" spans="1:14">
      <c r="A972" s="62"/>
      <c r="B972" s="60"/>
      <c r="C972" s="60"/>
      <c r="D972" s="59"/>
      <c r="E972" s="99"/>
      <c r="F972" s="99"/>
      <c r="G972" s="2">
        <f t="shared" ref="G972:G1035" si="18">+G971+E972-F972</f>
        <v>0</v>
      </c>
      <c r="H972" s="59"/>
      <c r="I972" s="59"/>
      <c r="J972" s="59"/>
      <c r="K972" s="59"/>
      <c r="L972" s="59"/>
      <c r="M972" s="59"/>
      <c r="N972" s="59"/>
    </row>
    <row r="973" spans="1:14">
      <c r="A973" s="62"/>
      <c r="B973" s="60"/>
      <c r="C973" s="60"/>
      <c r="D973" s="59"/>
      <c r="E973" s="99"/>
      <c r="F973" s="99"/>
      <c r="G973" s="2">
        <f t="shared" si="18"/>
        <v>0</v>
      </c>
      <c r="H973" s="59"/>
      <c r="I973" s="59"/>
      <c r="J973" s="59"/>
      <c r="K973" s="59"/>
      <c r="L973" s="59"/>
      <c r="M973" s="59"/>
      <c r="N973" s="59"/>
    </row>
    <row r="974" spans="1:14">
      <c r="A974" s="62"/>
      <c r="B974" s="60"/>
      <c r="C974" s="60"/>
      <c r="D974" s="59"/>
      <c r="E974" s="99"/>
      <c r="F974" s="99"/>
      <c r="G974" s="2">
        <f t="shared" si="18"/>
        <v>0</v>
      </c>
      <c r="H974" s="59"/>
      <c r="I974" s="59"/>
      <c r="J974" s="59"/>
      <c r="K974" s="59"/>
      <c r="L974" s="59"/>
      <c r="M974" s="59"/>
      <c r="N974" s="59"/>
    </row>
    <row r="975" spans="1:14">
      <c r="A975" s="62"/>
      <c r="B975" s="60"/>
      <c r="C975" s="60"/>
      <c r="D975" s="59"/>
      <c r="E975" s="99"/>
      <c r="F975" s="99"/>
      <c r="G975" s="2">
        <f t="shared" si="18"/>
        <v>0</v>
      </c>
      <c r="H975" s="59"/>
      <c r="I975" s="59"/>
      <c r="J975" s="59"/>
      <c r="K975" s="59"/>
      <c r="L975" s="59"/>
      <c r="M975" s="59"/>
      <c r="N975" s="59"/>
    </row>
    <row r="976" spans="1:14">
      <c r="A976" s="62"/>
      <c r="B976" s="60"/>
      <c r="C976" s="60"/>
      <c r="D976" s="59"/>
      <c r="E976" s="99"/>
      <c r="F976" s="99"/>
      <c r="G976" s="2">
        <f t="shared" si="18"/>
        <v>0</v>
      </c>
      <c r="H976" s="59"/>
      <c r="I976" s="59"/>
      <c r="J976" s="59"/>
      <c r="K976" s="59"/>
      <c r="L976" s="59"/>
      <c r="M976" s="59"/>
      <c r="N976" s="59"/>
    </row>
    <row r="977" spans="1:14">
      <c r="A977" s="62"/>
      <c r="B977" s="60"/>
      <c r="C977" s="60"/>
      <c r="D977" s="59"/>
      <c r="E977" s="99"/>
      <c r="F977" s="99"/>
      <c r="G977" s="2">
        <f t="shared" si="18"/>
        <v>0</v>
      </c>
      <c r="H977" s="59"/>
      <c r="I977" s="59"/>
      <c r="J977" s="59"/>
      <c r="K977" s="59"/>
      <c r="L977" s="59"/>
      <c r="M977" s="59"/>
      <c r="N977" s="59"/>
    </row>
    <row r="978" spans="1:14">
      <c r="A978" s="62"/>
      <c r="B978" s="60"/>
      <c r="C978" s="60"/>
      <c r="D978" s="59"/>
      <c r="E978" s="99"/>
      <c r="F978" s="99"/>
      <c r="G978" s="2">
        <f t="shared" si="18"/>
        <v>0</v>
      </c>
      <c r="H978" s="59"/>
      <c r="I978" s="59"/>
      <c r="J978" s="59"/>
      <c r="K978" s="59"/>
      <c r="L978" s="59"/>
      <c r="M978" s="59"/>
      <c r="N978" s="59"/>
    </row>
    <row r="979" spans="1:14">
      <c r="A979" s="62"/>
      <c r="B979" s="60"/>
      <c r="C979" s="60"/>
      <c r="D979" s="59"/>
      <c r="E979" s="99"/>
      <c r="F979" s="99"/>
      <c r="G979" s="2">
        <f t="shared" si="18"/>
        <v>0</v>
      </c>
      <c r="H979" s="59"/>
      <c r="I979" s="59"/>
      <c r="J979" s="59"/>
      <c r="K979" s="59"/>
      <c r="L979" s="59"/>
      <c r="M979" s="59"/>
      <c r="N979" s="59"/>
    </row>
    <row r="980" spans="1:14">
      <c r="A980" s="62"/>
      <c r="B980" s="60"/>
      <c r="C980" s="60"/>
      <c r="D980" s="59"/>
      <c r="E980" s="99"/>
      <c r="F980" s="99"/>
      <c r="G980" s="2">
        <f t="shared" si="18"/>
        <v>0</v>
      </c>
      <c r="H980" s="59"/>
      <c r="I980" s="59"/>
      <c r="J980" s="59"/>
      <c r="K980" s="59"/>
      <c r="L980" s="59"/>
      <c r="M980" s="59"/>
      <c r="N980" s="59"/>
    </row>
    <row r="981" spans="1:14">
      <c r="A981" s="62"/>
      <c r="B981" s="60"/>
      <c r="C981" s="60"/>
      <c r="D981" s="59"/>
      <c r="E981" s="99"/>
      <c r="F981" s="99"/>
      <c r="G981" s="2">
        <f t="shared" si="18"/>
        <v>0</v>
      </c>
      <c r="H981" s="59"/>
      <c r="I981" s="59"/>
      <c r="J981" s="59"/>
      <c r="K981" s="59"/>
      <c r="L981" s="59"/>
      <c r="M981" s="59"/>
      <c r="N981" s="59"/>
    </row>
    <row r="982" spans="1:14">
      <c r="A982" s="62"/>
      <c r="B982" s="60"/>
      <c r="C982" s="60"/>
      <c r="D982" s="59"/>
      <c r="E982" s="99"/>
      <c r="F982" s="99"/>
      <c r="G982" s="2">
        <f t="shared" si="18"/>
        <v>0</v>
      </c>
      <c r="H982" s="59"/>
      <c r="I982" s="59"/>
      <c r="J982" s="59"/>
      <c r="K982" s="59"/>
      <c r="L982" s="59"/>
      <c r="M982" s="59"/>
      <c r="N982" s="59"/>
    </row>
    <row r="983" spans="1:14">
      <c r="A983" s="62"/>
      <c r="B983" s="60"/>
      <c r="C983" s="60"/>
      <c r="D983" s="59"/>
      <c r="E983" s="99"/>
      <c r="F983" s="99"/>
      <c r="G983" s="2">
        <f t="shared" si="18"/>
        <v>0</v>
      </c>
      <c r="H983" s="59"/>
      <c r="I983" s="59"/>
      <c r="J983" s="59"/>
      <c r="K983" s="59"/>
      <c r="L983" s="59"/>
      <c r="M983" s="59"/>
      <c r="N983" s="59"/>
    </row>
    <row r="984" spans="1:14">
      <c r="A984" s="62"/>
      <c r="B984" s="60"/>
      <c r="C984" s="60"/>
      <c r="D984" s="59"/>
      <c r="E984" s="99"/>
      <c r="F984" s="99"/>
      <c r="G984" s="2">
        <f t="shared" si="18"/>
        <v>0</v>
      </c>
      <c r="H984" s="59"/>
      <c r="I984" s="59"/>
      <c r="J984" s="59"/>
      <c r="K984" s="59"/>
      <c r="L984" s="59"/>
      <c r="M984" s="59"/>
      <c r="N984" s="59"/>
    </row>
    <row r="985" spans="1:14">
      <c r="A985" s="62"/>
      <c r="B985" s="60"/>
      <c r="C985" s="60"/>
      <c r="D985" s="59"/>
      <c r="E985" s="99"/>
      <c r="F985" s="99"/>
      <c r="G985" s="2">
        <f t="shared" si="18"/>
        <v>0</v>
      </c>
      <c r="H985" s="59"/>
      <c r="I985" s="59"/>
      <c r="J985" s="59"/>
      <c r="K985" s="59"/>
      <c r="L985" s="59"/>
      <c r="M985" s="59"/>
      <c r="N985" s="59"/>
    </row>
    <row r="986" spans="1:14">
      <c r="A986" s="62"/>
      <c r="B986" s="60"/>
      <c r="C986" s="60"/>
      <c r="D986" s="59"/>
      <c r="E986" s="99"/>
      <c r="F986" s="99"/>
      <c r="G986" s="2">
        <f t="shared" si="18"/>
        <v>0</v>
      </c>
      <c r="H986" s="59"/>
      <c r="I986" s="59"/>
      <c r="J986" s="59"/>
      <c r="K986" s="59"/>
      <c r="L986" s="59"/>
      <c r="M986" s="59"/>
      <c r="N986" s="59"/>
    </row>
    <row r="987" spans="1:14">
      <c r="A987" s="62"/>
      <c r="B987" s="60"/>
      <c r="C987" s="60"/>
      <c r="D987" s="59"/>
      <c r="E987" s="99"/>
      <c r="F987" s="99"/>
      <c r="G987" s="2">
        <f t="shared" si="18"/>
        <v>0</v>
      </c>
      <c r="H987" s="59"/>
      <c r="I987" s="59"/>
      <c r="J987" s="59"/>
      <c r="K987" s="59"/>
      <c r="L987" s="59"/>
      <c r="M987" s="59"/>
      <c r="N987" s="59"/>
    </row>
    <row r="988" spans="1:14">
      <c r="A988" s="62"/>
      <c r="B988" s="60"/>
      <c r="C988" s="60"/>
      <c r="D988" s="59"/>
      <c r="E988" s="99"/>
      <c r="F988" s="99"/>
      <c r="G988" s="2">
        <f t="shared" si="18"/>
        <v>0</v>
      </c>
      <c r="H988" s="59"/>
      <c r="I988" s="59"/>
      <c r="J988" s="59"/>
      <c r="K988" s="59"/>
      <c r="L988" s="59"/>
      <c r="M988" s="59"/>
      <c r="N988" s="59"/>
    </row>
    <row r="989" spans="1:14">
      <c r="A989" s="62"/>
      <c r="B989" s="60"/>
      <c r="C989" s="60"/>
      <c r="D989" s="59"/>
      <c r="E989" s="99"/>
      <c r="F989" s="99"/>
      <c r="G989" s="2">
        <f t="shared" si="18"/>
        <v>0</v>
      </c>
      <c r="H989" s="59"/>
      <c r="I989" s="59"/>
      <c r="J989" s="59"/>
      <c r="K989" s="59"/>
      <c r="L989" s="59"/>
      <c r="M989" s="59"/>
      <c r="N989" s="59"/>
    </row>
    <row r="990" spans="1:14">
      <c r="A990" s="62"/>
      <c r="B990" s="60"/>
      <c r="C990" s="60"/>
      <c r="D990" s="59"/>
      <c r="E990" s="99"/>
      <c r="F990" s="99"/>
      <c r="G990" s="2">
        <f t="shared" si="18"/>
        <v>0</v>
      </c>
      <c r="H990" s="59"/>
      <c r="I990" s="59"/>
      <c r="J990" s="59"/>
      <c r="K990" s="59"/>
      <c r="L990" s="59"/>
      <c r="M990" s="59"/>
      <c r="N990" s="59"/>
    </row>
    <row r="991" spans="1:14">
      <c r="A991" s="62"/>
      <c r="B991" s="60"/>
      <c r="C991" s="60"/>
      <c r="D991" s="59"/>
      <c r="E991" s="99"/>
      <c r="F991" s="99"/>
      <c r="G991" s="2">
        <f t="shared" si="18"/>
        <v>0</v>
      </c>
      <c r="H991" s="59"/>
      <c r="I991" s="59"/>
      <c r="J991" s="59"/>
      <c r="K991" s="59"/>
      <c r="L991" s="59"/>
      <c r="M991" s="59"/>
      <c r="N991" s="59"/>
    </row>
    <row r="992" spans="1:14">
      <c r="A992" s="62"/>
      <c r="B992" s="60"/>
      <c r="C992" s="60"/>
      <c r="D992" s="59"/>
      <c r="E992" s="99"/>
      <c r="F992" s="99"/>
      <c r="G992" s="2">
        <f t="shared" si="18"/>
        <v>0</v>
      </c>
      <c r="H992" s="59"/>
      <c r="I992" s="59"/>
      <c r="J992" s="59"/>
      <c r="K992" s="59"/>
      <c r="L992" s="59"/>
      <c r="M992" s="59"/>
      <c r="N992" s="59"/>
    </row>
    <row r="993" spans="1:14">
      <c r="A993" s="62"/>
      <c r="B993" s="60"/>
      <c r="C993" s="60"/>
      <c r="D993" s="59"/>
      <c r="E993" s="99"/>
      <c r="F993" s="99"/>
      <c r="G993" s="2">
        <f t="shared" si="18"/>
        <v>0</v>
      </c>
      <c r="H993" s="59"/>
      <c r="I993" s="59"/>
      <c r="J993" s="59"/>
      <c r="K993" s="59"/>
      <c r="L993" s="59"/>
      <c r="M993" s="59"/>
      <c r="N993" s="59"/>
    </row>
    <row r="994" spans="1:14">
      <c r="A994" s="62"/>
      <c r="B994" s="60"/>
      <c r="C994" s="60"/>
      <c r="D994" s="59"/>
      <c r="E994" s="99"/>
      <c r="F994" s="99"/>
      <c r="G994" s="2">
        <f t="shared" si="18"/>
        <v>0</v>
      </c>
      <c r="H994" s="59"/>
      <c r="I994" s="59"/>
      <c r="J994" s="59"/>
      <c r="K994" s="59"/>
      <c r="L994" s="59"/>
      <c r="M994" s="59"/>
      <c r="N994" s="59"/>
    </row>
    <row r="995" spans="1:14">
      <c r="A995" s="62"/>
      <c r="B995" s="60"/>
      <c r="C995" s="60"/>
      <c r="D995" s="59"/>
      <c r="E995" s="99"/>
      <c r="F995" s="99"/>
      <c r="G995" s="2">
        <f t="shared" si="18"/>
        <v>0</v>
      </c>
      <c r="H995" s="59"/>
      <c r="I995" s="59"/>
      <c r="J995" s="59"/>
      <c r="K995" s="59"/>
      <c r="L995" s="59"/>
      <c r="M995" s="59"/>
      <c r="N995" s="59"/>
    </row>
    <row r="996" spans="1:14">
      <c r="A996" s="62"/>
      <c r="B996" s="60"/>
      <c r="C996" s="60"/>
      <c r="D996" s="59"/>
      <c r="E996" s="99"/>
      <c r="F996" s="99"/>
      <c r="G996" s="2">
        <f t="shared" si="18"/>
        <v>0</v>
      </c>
      <c r="H996" s="59"/>
      <c r="I996" s="59"/>
      <c r="J996" s="59"/>
      <c r="K996" s="59"/>
      <c r="L996" s="59"/>
      <c r="M996" s="59"/>
      <c r="N996" s="59"/>
    </row>
    <row r="997" spans="1:14">
      <c r="A997" s="62"/>
      <c r="B997" s="60"/>
      <c r="C997" s="60"/>
      <c r="D997" s="59"/>
      <c r="E997" s="99"/>
      <c r="F997" s="99"/>
      <c r="G997" s="2">
        <f t="shared" si="18"/>
        <v>0</v>
      </c>
      <c r="H997" s="59"/>
      <c r="I997" s="59"/>
      <c r="J997" s="59"/>
      <c r="K997" s="59"/>
      <c r="L997" s="59"/>
      <c r="M997" s="59"/>
      <c r="N997" s="59"/>
    </row>
    <row r="998" spans="1:14">
      <c r="A998" s="62"/>
      <c r="B998" s="60"/>
      <c r="C998" s="60"/>
      <c r="D998" s="59"/>
      <c r="E998" s="99"/>
      <c r="F998" s="99"/>
      <c r="G998" s="2">
        <f t="shared" si="18"/>
        <v>0</v>
      </c>
      <c r="H998" s="59"/>
      <c r="I998" s="59"/>
      <c r="J998" s="59"/>
      <c r="K998" s="59"/>
      <c r="L998" s="59"/>
      <c r="M998" s="59"/>
      <c r="N998" s="59"/>
    </row>
    <row r="999" spans="1:14">
      <c r="A999" s="62"/>
      <c r="B999" s="60"/>
      <c r="C999" s="60"/>
      <c r="D999" s="59"/>
      <c r="E999" s="99"/>
      <c r="F999" s="99"/>
      <c r="G999" s="2">
        <f t="shared" si="18"/>
        <v>0</v>
      </c>
      <c r="H999" s="59"/>
      <c r="I999" s="59"/>
      <c r="J999" s="59"/>
      <c r="K999" s="59"/>
      <c r="L999" s="59"/>
      <c r="M999" s="59"/>
      <c r="N999" s="59"/>
    </row>
    <row r="1000" spans="1:14">
      <c r="A1000" s="62"/>
      <c r="B1000" s="60"/>
      <c r="C1000" s="60"/>
      <c r="D1000" s="59"/>
      <c r="E1000" s="99"/>
      <c r="F1000" s="99"/>
      <c r="G1000" s="2">
        <f t="shared" si="18"/>
        <v>0</v>
      </c>
      <c r="H1000" s="59"/>
      <c r="I1000" s="59"/>
      <c r="J1000" s="59"/>
      <c r="K1000" s="59"/>
      <c r="L1000" s="59"/>
      <c r="M1000" s="59"/>
      <c r="N1000" s="59"/>
    </row>
    <row r="1001" spans="1:14">
      <c r="A1001" s="62"/>
      <c r="B1001" s="60"/>
      <c r="C1001" s="60"/>
      <c r="D1001" s="59"/>
      <c r="E1001" s="99"/>
      <c r="F1001" s="99"/>
      <c r="G1001" s="2">
        <f t="shared" si="18"/>
        <v>0</v>
      </c>
      <c r="H1001" s="59"/>
      <c r="I1001" s="59"/>
      <c r="J1001" s="59"/>
      <c r="K1001" s="59"/>
      <c r="L1001" s="59"/>
      <c r="M1001" s="59"/>
      <c r="N1001" s="59"/>
    </row>
    <row r="1002" spans="1:14">
      <c r="A1002" s="62"/>
      <c r="B1002" s="60"/>
      <c r="C1002" s="60"/>
      <c r="D1002" s="59"/>
      <c r="E1002" s="99"/>
      <c r="F1002" s="99"/>
      <c r="G1002" s="2">
        <f t="shared" si="18"/>
        <v>0</v>
      </c>
      <c r="H1002" s="59"/>
      <c r="I1002" s="59"/>
      <c r="J1002" s="59"/>
      <c r="K1002" s="59"/>
      <c r="L1002" s="59"/>
      <c r="M1002" s="59"/>
      <c r="N1002" s="59"/>
    </row>
    <row r="1003" spans="1:14">
      <c r="A1003" s="62"/>
      <c r="B1003" s="60"/>
      <c r="C1003" s="60"/>
      <c r="D1003" s="59"/>
      <c r="E1003" s="99"/>
      <c r="F1003" s="99"/>
      <c r="G1003" s="2">
        <f t="shared" si="18"/>
        <v>0</v>
      </c>
      <c r="H1003" s="59"/>
      <c r="I1003" s="59"/>
      <c r="J1003" s="59"/>
      <c r="K1003" s="59"/>
      <c r="L1003" s="59"/>
      <c r="M1003" s="59"/>
      <c r="N1003" s="59"/>
    </row>
    <row r="1004" spans="1:14">
      <c r="A1004" s="62"/>
      <c r="B1004" s="60"/>
      <c r="C1004" s="60"/>
      <c r="D1004" s="59"/>
      <c r="E1004" s="99"/>
      <c r="F1004" s="99"/>
      <c r="G1004" s="2">
        <f t="shared" si="18"/>
        <v>0</v>
      </c>
      <c r="H1004" s="59"/>
      <c r="I1004" s="59"/>
      <c r="J1004" s="59"/>
      <c r="K1004" s="59"/>
      <c r="L1004" s="59"/>
      <c r="M1004" s="59"/>
      <c r="N1004" s="59"/>
    </row>
    <row r="1005" spans="1:14">
      <c r="A1005" s="62"/>
      <c r="B1005" s="60"/>
      <c r="C1005" s="60"/>
      <c r="D1005" s="59"/>
      <c r="E1005" s="99"/>
      <c r="F1005" s="99"/>
      <c r="G1005" s="2">
        <f t="shared" si="18"/>
        <v>0</v>
      </c>
      <c r="H1005" s="59"/>
      <c r="I1005" s="59"/>
      <c r="J1005" s="59"/>
      <c r="K1005" s="59"/>
      <c r="L1005" s="59"/>
      <c r="M1005" s="59"/>
      <c r="N1005" s="59"/>
    </row>
    <row r="1006" spans="1:14">
      <c r="A1006" s="62"/>
      <c r="B1006" s="60"/>
      <c r="C1006" s="60"/>
      <c r="D1006" s="59"/>
      <c r="E1006" s="99"/>
      <c r="F1006" s="99"/>
      <c r="G1006" s="2">
        <f t="shared" si="18"/>
        <v>0</v>
      </c>
      <c r="H1006" s="59"/>
      <c r="I1006" s="59"/>
      <c r="J1006" s="59"/>
      <c r="K1006" s="59"/>
      <c r="L1006" s="59"/>
      <c r="M1006" s="59"/>
      <c r="N1006" s="59"/>
    </row>
    <row r="1007" spans="1:14">
      <c r="A1007" s="62"/>
      <c r="B1007" s="60"/>
      <c r="C1007" s="60"/>
      <c r="D1007" s="59"/>
      <c r="E1007" s="99"/>
      <c r="F1007" s="99"/>
      <c r="G1007" s="2">
        <f t="shared" si="18"/>
        <v>0</v>
      </c>
      <c r="H1007" s="59"/>
      <c r="I1007" s="59"/>
      <c r="J1007" s="59"/>
      <c r="K1007" s="59"/>
      <c r="L1007" s="59"/>
      <c r="M1007" s="59"/>
      <c r="N1007" s="59"/>
    </row>
    <row r="1008" spans="1:14">
      <c r="A1008" s="62"/>
      <c r="B1008" s="60"/>
      <c r="C1008" s="60"/>
      <c r="D1008" s="59"/>
      <c r="E1008" s="99"/>
      <c r="F1008" s="99"/>
      <c r="G1008" s="2">
        <f t="shared" si="18"/>
        <v>0</v>
      </c>
      <c r="H1008" s="59"/>
      <c r="I1008" s="59"/>
      <c r="J1008" s="59"/>
      <c r="K1008" s="59"/>
      <c r="L1008" s="59"/>
      <c r="M1008" s="59"/>
      <c r="N1008" s="59"/>
    </row>
    <row r="1009" spans="1:14">
      <c r="A1009" s="62"/>
      <c r="B1009" s="60"/>
      <c r="C1009" s="60"/>
      <c r="D1009" s="59"/>
      <c r="E1009" s="99"/>
      <c r="F1009" s="99"/>
      <c r="G1009" s="2">
        <f t="shared" si="18"/>
        <v>0</v>
      </c>
      <c r="H1009" s="59"/>
      <c r="I1009" s="59"/>
      <c r="J1009" s="59"/>
      <c r="K1009" s="59"/>
      <c r="L1009" s="59"/>
      <c r="M1009" s="59"/>
      <c r="N1009" s="59"/>
    </row>
    <row r="1010" spans="1:14">
      <c r="A1010" s="62"/>
      <c r="B1010" s="60"/>
      <c r="C1010" s="60"/>
      <c r="D1010" s="59"/>
      <c r="E1010" s="99"/>
      <c r="F1010" s="99"/>
      <c r="G1010" s="2">
        <f t="shared" si="18"/>
        <v>0</v>
      </c>
      <c r="H1010" s="59"/>
      <c r="I1010" s="59"/>
      <c r="J1010" s="59"/>
      <c r="K1010" s="59"/>
      <c r="L1010" s="59"/>
      <c r="M1010" s="59"/>
      <c r="N1010" s="59"/>
    </row>
    <row r="1011" spans="1:14">
      <c r="A1011" s="62"/>
      <c r="B1011" s="60"/>
      <c r="C1011" s="60"/>
      <c r="D1011" s="59"/>
      <c r="E1011" s="99"/>
      <c r="F1011" s="99"/>
      <c r="G1011" s="2">
        <f t="shared" si="18"/>
        <v>0</v>
      </c>
      <c r="H1011" s="59"/>
      <c r="I1011" s="59"/>
      <c r="J1011" s="59"/>
      <c r="K1011" s="59"/>
      <c r="L1011" s="59"/>
      <c r="M1011" s="59"/>
      <c r="N1011" s="59"/>
    </row>
    <row r="1012" spans="1:14">
      <c r="A1012" s="62"/>
      <c r="B1012" s="60"/>
      <c r="C1012" s="60"/>
      <c r="D1012" s="59"/>
      <c r="E1012" s="99"/>
      <c r="F1012" s="99"/>
      <c r="G1012" s="2">
        <f t="shared" si="18"/>
        <v>0</v>
      </c>
      <c r="H1012" s="59"/>
      <c r="I1012" s="59"/>
      <c r="J1012" s="59"/>
      <c r="K1012" s="59"/>
      <c r="L1012" s="59"/>
      <c r="M1012" s="59"/>
      <c r="N1012" s="59"/>
    </row>
    <row r="1013" spans="1:14">
      <c r="A1013" s="62"/>
      <c r="B1013" s="60"/>
      <c r="C1013" s="60"/>
      <c r="D1013" s="59"/>
      <c r="E1013" s="99"/>
      <c r="F1013" s="99"/>
      <c r="G1013" s="2">
        <f t="shared" si="18"/>
        <v>0</v>
      </c>
      <c r="H1013" s="59"/>
      <c r="I1013" s="59"/>
      <c r="J1013" s="59"/>
      <c r="K1013" s="59"/>
      <c r="L1013" s="59"/>
      <c r="M1013" s="59"/>
      <c r="N1013" s="59"/>
    </row>
    <row r="1014" spans="1:14">
      <c r="A1014" s="62"/>
      <c r="B1014" s="60"/>
      <c r="C1014" s="60"/>
      <c r="D1014" s="59"/>
      <c r="E1014" s="99"/>
      <c r="F1014" s="99"/>
      <c r="G1014" s="2">
        <f t="shared" si="18"/>
        <v>0</v>
      </c>
      <c r="H1014" s="59"/>
      <c r="I1014" s="59"/>
      <c r="J1014" s="59"/>
      <c r="K1014" s="59"/>
      <c r="L1014" s="59"/>
      <c r="M1014" s="59"/>
      <c r="N1014" s="59"/>
    </row>
    <row r="1015" spans="1:14">
      <c r="A1015" s="62"/>
      <c r="B1015" s="60"/>
      <c r="C1015" s="60"/>
      <c r="D1015" s="59"/>
      <c r="E1015" s="99"/>
      <c r="F1015" s="99"/>
      <c r="G1015" s="2">
        <f t="shared" si="18"/>
        <v>0</v>
      </c>
      <c r="H1015" s="59"/>
      <c r="I1015" s="59"/>
      <c r="J1015" s="59"/>
      <c r="K1015" s="59"/>
      <c r="L1015" s="59"/>
      <c r="M1015" s="59"/>
      <c r="N1015" s="59"/>
    </row>
    <row r="1016" spans="1:14">
      <c r="A1016" s="62"/>
      <c r="B1016" s="60"/>
      <c r="C1016" s="60"/>
      <c r="D1016" s="59"/>
      <c r="E1016" s="99"/>
      <c r="F1016" s="99"/>
      <c r="G1016" s="2">
        <f t="shared" si="18"/>
        <v>0</v>
      </c>
      <c r="H1016" s="59"/>
      <c r="I1016" s="59"/>
      <c r="J1016" s="59"/>
      <c r="K1016" s="59"/>
      <c r="L1016" s="59"/>
      <c r="M1016" s="59"/>
      <c r="N1016" s="59"/>
    </row>
    <row r="1017" spans="1:14">
      <c r="A1017" s="62"/>
      <c r="B1017" s="60"/>
      <c r="C1017" s="60"/>
      <c r="D1017" s="59"/>
      <c r="E1017" s="99"/>
      <c r="F1017" s="99"/>
      <c r="G1017" s="2">
        <f t="shared" si="18"/>
        <v>0</v>
      </c>
      <c r="H1017" s="59"/>
      <c r="I1017" s="59"/>
      <c r="J1017" s="59"/>
      <c r="K1017" s="59"/>
      <c r="L1017" s="59"/>
      <c r="M1017" s="59"/>
      <c r="N1017" s="59"/>
    </row>
    <row r="1018" spans="1:14">
      <c r="A1018" s="62"/>
      <c r="B1018" s="60"/>
      <c r="C1018" s="60"/>
      <c r="D1018" s="59"/>
      <c r="E1018" s="99"/>
      <c r="F1018" s="99"/>
      <c r="G1018" s="2">
        <f t="shared" si="18"/>
        <v>0</v>
      </c>
      <c r="H1018" s="59"/>
      <c r="I1018" s="59"/>
      <c r="J1018" s="59"/>
      <c r="K1018" s="59"/>
      <c r="L1018" s="59"/>
      <c r="M1018" s="59"/>
      <c r="N1018" s="59"/>
    </row>
    <row r="1019" spans="1:14">
      <c r="A1019" s="62"/>
      <c r="B1019" s="60"/>
      <c r="C1019" s="60"/>
      <c r="D1019" s="59"/>
      <c r="E1019" s="99"/>
      <c r="F1019" s="99"/>
      <c r="G1019" s="2">
        <f t="shared" si="18"/>
        <v>0</v>
      </c>
      <c r="H1019" s="59"/>
      <c r="I1019" s="59"/>
      <c r="J1019" s="59"/>
      <c r="K1019" s="59"/>
      <c r="L1019" s="59"/>
      <c r="M1019" s="59"/>
      <c r="N1019" s="59"/>
    </row>
    <row r="1020" spans="1:14">
      <c r="A1020" s="62"/>
      <c r="B1020" s="60"/>
      <c r="C1020" s="60"/>
      <c r="D1020" s="59"/>
      <c r="E1020" s="99"/>
      <c r="F1020" s="99"/>
      <c r="G1020" s="2">
        <f t="shared" si="18"/>
        <v>0</v>
      </c>
      <c r="H1020" s="59"/>
      <c r="I1020" s="59"/>
      <c r="J1020" s="59"/>
      <c r="K1020" s="59"/>
      <c r="L1020" s="59"/>
      <c r="M1020" s="59"/>
      <c r="N1020" s="59"/>
    </row>
    <row r="1021" spans="1:14">
      <c r="A1021" s="62"/>
      <c r="B1021" s="60"/>
      <c r="C1021" s="60"/>
      <c r="D1021" s="59"/>
      <c r="E1021" s="99"/>
      <c r="F1021" s="99"/>
      <c r="G1021" s="2">
        <f t="shared" si="18"/>
        <v>0</v>
      </c>
      <c r="H1021" s="59"/>
      <c r="I1021" s="59"/>
      <c r="J1021" s="59"/>
      <c r="K1021" s="59"/>
      <c r="L1021" s="59"/>
      <c r="M1021" s="59"/>
      <c r="N1021" s="59"/>
    </row>
    <row r="1022" spans="1:14">
      <c r="A1022" s="62"/>
      <c r="B1022" s="60"/>
      <c r="C1022" s="60"/>
      <c r="D1022" s="59"/>
      <c r="E1022" s="99"/>
      <c r="F1022" s="99"/>
      <c r="G1022" s="2">
        <f t="shared" si="18"/>
        <v>0</v>
      </c>
      <c r="H1022" s="59"/>
      <c r="I1022" s="59"/>
      <c r="J1022" s="59"/>
      <c r="K1022" s="59"/>
      <c r="L1022" s="59"/>
      <c r="M1022" s="59"/>
      <c r="N1022" s="59"/>
    </row>
    <row r="1023" spans="1:14">
      <c r="A1023" s="62"/>
      <c r="B1023" s="60"/>
      <c r="C1023" s="60"/>
      <c r="D1023" s="59"/>
      <c r="E1023" s="99"/>
      <c r="F1023" s="99"/>
      <c r="G1023" s="2">
        <f t="shared" si="18"/>
        <v>0</v>
      </c>
      <c r="H1023" s="59"/>
      <c r="I1023" s="59"/>
      <c r="J1023" s="59"/>
      <c r="K1023" s="59"/>
      <c r="L1023" s="59"/>
      <c r="M1023" s="59"/>
      <c r="N1023" s="59"/>
    </row>
    <row r="1024" spans="1:14">
      <c r="A1024" s="62"/>
      <c r="B1024" s="60"/>
      <c r="C1024" s="60"/>
      <c r="D1024" s="59"/>
      <c r="E1024" s="99"/>
      <c r="F1024" s="99"/>
      <c r="G1024" s="2">
        <f t="shared" si="18"/>
        <v>0</v>
      </c>
      <c r="H1024" s="59"/>
      <c r="I1024" s="59"/>
      <c r="J1024" s="59"/>
      <c r="K1024" s="59"/>
      <c r="L1024" s="59"/>
      <c r="M1024" s="59"/>
      <c r="N1024" s="59"/>
    </row>
    <row r="1025" spans="1:14">
      <c r="A1025" s="62"/>
      <c r="B1025" s="60"/>
      <c r="C1025" s="60"/>
      <c r="D1025" s="59"/>
      <c r="E1025" s="99"/>
      <c r="F1025" s="99"/>
      <c r="G1025" s="2">
        <f t="shared" si="18"/>
        <v>0</v>
      </c>
      <c r="H1025" s="59"/>
      <c r="I1025" s="59"/>
      <c r="J1025" s="59"/>
      <c r="K1025" s="59"/>
      <c r="L1025" s="59"/>
      <c r="M1025" s="59"/>
      <c r="N1025" s="59"/>
    </row>
    <row r="1026" spans="1:14">
      <c r="A1026" s="62"/>
      <c r="B1026" s="60"/>
      <c r="C1026" s="60"/>
      <c r="D1026" s="59"/>
      <c r="E1026" s="99"/>
      <c r="F1026" s="99"/>
      <c r="G1026" s="2">
        <f t="shared" si="18"/>
        <v>0</v>
      </c>
      <c r="H1026" s="59"/>
      <c r="I1026" s="59"/>
      <c r="J1026" s="59"/>
      <c r="K1026" s="59"/>
      <c r="L1026" s="59"/>
      <c r="M1026" s="59"/>
      <c r="N1026" s="59"/>
    </row>
    <row r="1027" spans="1:14">
      <c r="A1027" s="62"/>
      <c r="B1027" s="60"/>
      <c r="C1027" s="60"/>
      <c r="D1027" s="59"/>
      <c r="E1027" s="99"/>
      <c r="F1027" s="99"/>
      <c r="G1027" s="2">
        <f t="shared" si="18"/>
        <v>0</v>
      </c>
      <c r="H1027" s="59"/>
      <c r="I1027" s="59"/>
      <c r="J1027" s="59"/>
      <c r="K1027" s="59"/>
      <c r="L1027" s="59"/>
      <c r="M1027" s="59"/>
      <c r="N1027" s="59"/>
    </row>
    <row r="1028" spans="1:14">
      <c r="A1028" s="62"/>
      <c r="B1028" s="60"/>
      <c r="C1028" s="60"/>
      <c r="D1028" s="59"/>
      <c r="E1028" s="99"/>
      <c r="F1028" s="99"/>
      <c r="G1028" s="2">
        <f t="shared" si="18"/>
        <v>0</v>
      </c>
      <c r="H1028" s="59"/>
      <c r="I1028" s="59"/>
      <c r="J1028" s="59"/>
      <c r="K1028" s="59"/>
      <c r="L1028" s="59"/>
      <c r="M1028" s="59"/>
      <c r="N1028" s="59"/>
    </row>
    <row r="1029" spans="1:14">
      <c r="A1029" s="62"/>
      <c r="B1029" s="60"/>
      <c r="C1029" s="60"/>
      <c r="D1029" s="59"/>
      <c r="E1029" s="99"/>
      <c r="F1029" s="99"/>
      <c r="G1029" s="2">
        <f t="shared" si="18"/>
        <v>0</v>
      </c>
      <c r="H1029" s="59"/>
      <c r="I1029" s="59"/>
      <c r="J1029" s="59"/>
      <c r="K1029" s="59"/>
      <c r="L1029" s="59"/>
      <c r="M1029" s="59"/>
      <c r="N1029" s="59"/>
    </row>
    <row r="1030" spans="1:14">
      <c r="A1030" s="62"/>
      <c r="B1030" s="60"/>
      <c r="C1030" s="60"/>
      <c r="D1030" s="59"/>
      <c r="E1030" s="99"/>
      <c r="F1030" s="99"/>
      <c r="G1030" s="2">
        <f t="shared" si="18"/>
        <v>0</v>
      </c>
      <c r="H1030" s="59"/>
      <c r="I1030" s="59"/>
      <c r="J1030" s="59"/>
      <c r="K1030" s="59"/>
      <c r="L1030" s="59"/>
      <c r="M1030" s="59"/>
      <c r="N1030" s="59"/>
    </row>
    <row r="1031" spans="1:14">
      <c r="A1031" s="62"/>
      <c r="B1031" s="60"/>
      <c r="C1031" s="60"/>
      <c r="D1031" s="59"/>
      <c r="E1031" s="99"/>
      <c r="F1031" s="99"/>
      <c r="G1031" s="2">
        <f t="shared" si="18"/>
        <v>0</v>
      </c>
      <c r="H1031" s="59"/>
      <c r="I1031" s="59"/>
      <c r="J1031" s="59"/>
      <c r="K1031" s="59"/>
      <c r="L1031" s="59"/>
      <c r="M1031" s="59"/>
      <c r="N1031" s="59"/>
    </row>
    <row r="1032" spans="1:14">
      <c r="A1032" s="62"/>
      <c r="B1032" s="60"/>
      <c r="C1032" s="60"/>
      <c r="D1032" s="59"/>
      <c r="E1032" s="99"/>
      <c r="F1032" s="99"/>
      <c r="G1032" s="2">
        <f t="shared" si="18"/>
        <v>0</v>
      </c>
      <c r="H1032" s="59"/>
      <c r="I1032" s="59"/>
      <c r="J1032" s="59"/>
      <c r="K1032" s="59"/>
      <c r="L1032" s="59"/>
      <c r="M1032" s="59"/>
      <c r="N1032" s="59"/>
    </row>
    <row r="1033" spans="1:14">
      <c r="A1033" s="62"/>
      <c r="B1033" s="60"/>
      <c r="C1033" s="60"/>
      <c r="D1033" s="59"/>
      <c r="E1033" s="99"/>
      <c r="F1033" s="99"/>
      <c r="G1033" s="2">
        <f t="shared" si="18"/>
        <v>0</v>
      </c>
      <c r="H1033" s="59"/>
      <c r="I1033" s="59"/>
      <c r="J1033" s="59"/>
      <c r="K1033" s="59"/>
      <c r="L1033" s="59"/>
      <c r="M1033" s="59"/>
      <c r="N1033" s="59"/>
    </row>
    <row r="1034" spans="1:14">
      <c r="A1034" s="62"/>
      <c r="B1034" s="60"/>
      <c r="C1034" s="60"/>
      <c r="D1034" s="59"/>
      <c r="E1034" s="99"/>
      <c r="F1034" s="99"/>
      <c r="G1034" s="2">
        <f t="shared" si="18"/>
        <v>0</v>
      </c>
      <c r="H1034" s="59"/>
      <c r="I1034" s="59"/>
      <c r="J1034" s="59"/>
      <c r="K1034" s="59"/>
      <c r="L1034" s="59"/>
      <c r="M1034" s="59"/>
      <c r="N1034" s="59"/>
    </row>
    <row r="1035" spans="1:14">
      <c r="A1035" s="62"/>
      <c r="B1035" s="60"/>
      <c r="C1035" s="60"/>
      <c r="D1035" s="59"/>
      <c r="E1035" s="99"/>
      <c r="F1035" s="99"/>
      <c r="G1035" s="2">
        <f t="shared" si="18"/>
        <v>0</v>
      </c>
      <c r="H1035" s="59"/>
      <c r="I1035" s="59"/>
      <c r="J1035" s="59"/>
      <c r="K1035" s="59"/>
      <c r="L1035" s="59"/>
      <c r="M1035" s="59"/>
      <c r="N1035" s="59"/>
    </row>
    <row r="1036" spans="1:14">
      <c r="A1036" s="62"/>
      <c r="B1036" s="60"/>
      <c r="C1036" s="60"/>
      <c r="D1036" s="59"/>
      <c r="E1036" s="99"/>
      <c r="F1036" s="99"/>
      <c r="G1036" s="2">
        <f t="shared" ref="G1036:G1099" si="19">+G1035+E1036-F1036</f>
        <v>0</v>
      </c>
      <c r="H1036" s="59"/>
      <c r="I1036" s="59"/>
      <c r="J1036" s="59"/>
      <c r="K1036" s="59"/>
      <c r="L1036" s="59"/>
      <c r="M1036" s="59"/>
      <c r="N1036" s="59"/>
    </row>
    <row r="1037" spans="1:14">
      <c r="A1037" s="62"/>
      <c r="B1037" s="60"/>
      <c r="C1037" s="60"/>
      <c r="D1037" s="59"/>
      <c r="E1037" s="99"/>
      <c r="F1037" s="99"/>
      <c r="G1037" s="2">
        <f t="shared" si="19"/>
        <v>0</v>
      </c>
      <c r="H1037" s="59"/>
      <c r="I1037" s="59"/>
      <c r="J1037" s="59"/>
      <c r="K1037" s="59"/>
      <c r="L1037" s="59"/>
      <c r="M1037" s="59"/>
      <c r="N1037" s="59"/>
    </row>
    <row r="1038" spans="1:14">
      <c r="A1038" s="62"/>
      <c r="B1038" s="60"/>
      <c r="C1038" s="60"/>
      <c r="D1038" s="59"/>
      <c r="E1038" s="99"/>
      <c r="F1038" s="99"/>
      <c r="G1038" s="2">
        <f t="shared" si="19"/>
        <v>0</v>
      </c>
      <c r="H1038" s="59"/>
      <c r="I1038" s="59"/>
      <c r="J1038" s="59"/>
      <c r="K1038" s="59"/>
      <c r="L1038" s="59"/>
      <c r="M1038" s="59"/>
      <c r="N1038" s="59"/>
    </row>
    <row r="1039" spans="1:14">
      <c r="A1039" s="62"/>
      <c r="B1039" s="60"/>
      <c r="C1039" s="60"/>
      <c r="D1039" s="59"/>
      <c r="E1039" s="99"/>
      <c r="F1039" s="99"/>
      <c r="G1039" s="2">
        <f t="shared" si="19"/>
        <v>0</v>
      </c>
      <c r="H1039" s="59"/>
      <c r="I1039" s="59"/>
      <c r="J1039" s="59"/>
      <c r="K1039" s="59"/>
      <c r="L1039" s="59"/>
      <c r="M1039" s="59"/>
      <c r="N1039" s="59"/>
    </row>
    <row r="1040" spans="1:14">
      <c r="A1040" s="62"/>
      <c r="B1040" s="60"/>
      <c r="C1040" s="60"/>
      <c r="D1040" s="59"/>
      <c r="E1040" s="99"/>
      <c r="F1040" s="99"/>
      <c r="G1040" s="2">
        <f t="shared" si="19"/>
        <v>0</v>
      </c>
      <c r="H1040" s="59"/>
      <c r="I1040" s="59"/>
      <c r="J1040" s="59"/>
      <c r="K1040" s="59"/>
      <c r="L1040" s="59"/>
      <c r="M1040" s="59"/>
      <c r="N1040" s="59"/>
    </row>
    <row r="1041" spans="1:14">
      <c r="A1041" s="62"/>
      <c r="B1041" s="60"/>
      <c r="C1041" s="60"/>
      <c r="D1041" s="59"/>
      <c r="E1041" s="99"/>
      <c r="F1041" s="99"/>
      <c r="G1041" s="2">
        <f t="shared" si="19"/>
        <v>0</v>
      </c>
      <c r="H1041" s="59"/>
      <c r="I1041" s="59"/>
      <c r="J1041" s="59"/>
      <c r="K1041" s="59"/>
      <c r="L1041" s="59"/>
      <c r="M1041" s="59"/>
      <c r="N1041" s="59"/>
    </row>
    <row r="1042" spans="1:14">
      <c r="A1042" s="62"/>
      <c r="B1042" s="60"/>
      <c r="C1042" s="60"/>
      <c r="D1042" s="59"/>
      <c r="E1042" s="99"/>
      <c r="F1042" s="99"/>
      <c r="G1042" s="2">
        <f t="shared" si="19"/>
        <v>0</v>
      </c>
      <c r="H1042" s="59"/>
      <c r="I1042" s="59"/>
      <c r="J1042" s="59"/>
      <c r="K1042" s="59"/>
      <c r="L1042" s="59"/>
      <c r="M1042" s="59"/>
      <c r="N1042" s="59"/>
    </row>
    <row r="1043" spans="1:14">
      <c r="A1043" s="62"/>
      <c r="B1043" s="60"/>
      <c r="C1043" s="60"/>
      <c r="D1043" s="59"/>
      <c r="E1043" s="99"/>
      <c r="F1043" s="99"/>
      <c r="G1043" s="2">
        <f t="shared" si="19"/>
        <v>0</v>
      </c>
      <c r="H1043" s="59"/>
      <c r="I1043" s="59"/>
      <c r="J1043" s="59"/>
      <c r="K1043" s="59"/>
      <c r="L1043" s="59"/>
      <c r="M1043" s="59"/>
      <c r="N1043" s="59"/>
    </row>
    <row r="1044" spans="1:14">
      <c r="A1044" s="62"/>
      <c r="B1044" s="60"/>
      <c r="C1044" s="60"/>
      <c r="D1044" s="59"/>
      <c r="E1044" s="99"/>
      <c r="F1044" s="99"/>
      <c r="G1044" s="2">
        <f t="shared" si="19"/>
        <v>0</v>
      </c>
      <c r="H1044" s="59"/>
      <c r="I1044" s="59"/>
      <c r="J1044" s="59"/>
      <c r="K1044" s="59"/>
      <c r="L1044" s="59"/>
      <c r="M1044" s="59"/>
      <c r="N1044" s="59"/>
    </row>
    <row r="1045" spans="1:14">
      <c r="A1045" s="62"/>
      <c r="B1045" s="60"/>
      <c r="C1045" s="60"/>
      <c r="D1045" s="59"/>
      <c r="E1045" s="99"/>
      <c r="F1045" s="99"/>
      <c r="G1045" s="2">
        <f t="shared" si="19"/>
        <v>0</v>
      </c>
      <c r="H1045" s="59"/>
      <c r="I1045" s="59"/>
      <c r="J1045" s="59"/>
      <c r="K1045" s="59"/>
      <c r="L1045" s="59"/>
      <c r="M1045" s="59"/>
      <c r="N1045" s="59"/>
    </row>
    <row r="1046" spans="1:14">
      <c r="A1046" s="62"/>
      <c r="B1046" s="60"/>
      <c r="C1046" s="60"/>
      <c r="D1046" s="59"/>
      <c r="E1046" s="99"/>
      <c r="F1046" s="99"/>
      <c r="G1046" s="2">
        <f t="shared" si="19"/>
        <v>0</v>
      </c>
      <c r="H1046" s="59"/>
      <c r="I1046" s="59"/>
      <c r="J1046" s="59"/>
      <c r="K1046" s="59"/>
      <c r="L1046" s="59"/>
      <c r="M1046" s="59"/>
      <c r="N1046" s="59"/>
    </row>
    <row r="1047" spans="1:14">
      <c r="A1047" s="62"/>
      <c r="B1047" s="60"/>
      <c r="C1047" s="60"/>
      <c r="D1047" s="59"/>
      <c r="E1047" s="99"/>
      <c r="F1047" s="99"/>
      <c r="G1047" s="2">
        <f t="shared" si="19"/>
        <v>0</v>
      </c>
      <c r="H1047" s="59"/>
      <c r="I1047" s="59"/>
      <c r="J1047" s="59"/>
      <c r="K1047" s="59"/>
      <c r="L1047" s="59"/>
      <c r="M1047" s="59"/>
      <c r="N1047" s="59"/>
    </row>
    <row r="1048" spans="1:14">
      <c r="A1048" s="62"/>
      <c r="B1048" s="60"/>
      <c r="C1048" s="60"/>
      <c r="D1048" s="59"/>
      <c r="E1048" s="99"/>
      <c r="F1048" s="99"/>
      <c r="G1048" s="2">
        <f t="shared" si="19"/>
        <v>0</v>
      </c>
      <c r="H1048" s="59"/>
      <c r="I1048" s="59"/>
      <c r="J1048" s="59"/>
      <c r="K1048" s="59"/>
      <c r="L1048" s="59"/>
      <c r="M1048" s="59"/>
      <c r="N1048" s="59"/>
    </row>
    <row r="1049" spans="1:14">
      <c r="A1049" s="62"/>
      <c r="B1049" s="60"/>
      <c r="C1049" s="60"/>
      <c r="D1049" s="59"/>
      <c r="E1049" s="99"/>
      <c r="F1049" s="99"/>
      <c r="G1049" s="2">
        <f t="shared" si="19"/>
        <v>0</v>
      </c>
      <c r="H1049" s="59"/>
      <c r="I1049" s="59"/>
      <c r="J1049" s="59"/>
      <c r="K1049" s="59"/>
      <c r="L1049" s="59"/>
      <c r="M1049" s="59"/>
      <c r="N1049" s="59"/>
    </row>
    <row r="1050" spans="1:14">
      <c r="A1050" s="62"/>
      <c r="B1050" s="60"/>
      <c r="C1050" s="60"/>
      <c r="D1050" s="59"/>
      <c r="E1050" s="99"/>
      <c r="F1050" s="99"/>
      <c r="G1050" s="2">
        <f t="shared" si="19"/>
        <v>0</v>
      </c>
      <c r="H1050" s="59"/>
      <c r="I1050" s="59"/>
      <c r="J1050" s="59"/>
      <c r="K1050" s="59"/>
      <c r="L1050" s="59"/>
      <c r="M1050" s="59"/>
      <c r="N1050" s="59"/>
    </row>
    <row r="1051" spans="1:14">
      <c r="A1051" s="62"/>
      <c r="B1051" s="60"/>
      <c r="C1051" s="60"/>
      <c r="D1051" s="59"/>
      <c r="E1051" s="99"/>
      <c r="F1051" s="99"/>
      <c r="G1051" s="2">
        <f t="shared" si="19"/>
        <v>0</v>
      </c>
      <c r="H1051" s="59"/>
      <c r="I1051" s="59"/>
      <c r="J1051" s="59"/>
      <c r="K1051" s="59"/>
      <c r="L1051" s="59"/>
      <c r="M1051" s="59"/>
      <c r="N1051" s="59"/>
    </row>
    <row r="1052" spans="1:14">
      <c r="A1052" s="62"/>
      <c r="B1052" s="60"/>
      <c r="C1052" s="60"/>
      <c r="D1052" s="59"/>
      <c r="E1052" s="99"/>
      <c r="F1052" s="99"/>
      <c r="G1052" s="2">
        <f t="shared" si="19"/>
        <v>0</v>
      </c>
      <c r="H1052" s="59"/>
      <c r="I1052" s="59"/>
      <c r="J1052" s="59"/>
      <c r="K1052" s="59"/>
      <c r="L1052" s="59"/>
      <c r="M1052" s="59"/>
      <c r="N1052" s="59"/>
    </row>
    <row r="1053" spans="1:14">
      <c r="A1053" s="62"/>
      <c r="B1053" s="60"/>
      <c r="C1053" s="60"/>
      <c r="D1053" s="59"/>
      <c r="E1053" s="99"/>
      <c r="F1053" s="99"/>
      <c r="G1053" s="2">
        <f t="shared" si="19"/>
        <v>0</v>
      </c>
      <c r="H1053" s="59"/>
      <c r="I1053" s="59"/>
      <c r="J1053" s="59"/>
      <c r="K1053" s="59"/>
      <c r="L1053" s="59"/>
      <c r="M1053" s="59"/>
      <c r="N1053" s="59"/>
    </row>
    <row r="1054" spans="1:14">
      <c r="A1054" s="62"/>
      <c r="B1054" s="60"/>
      <c r="C1054" s="60"/>
      <c r="D1054" s="59"/>
      <c r="E1054" s="99"/>
      <c r="F1054" s="99"/>
      <c r="G1054" s="2">
        <f t="shared" si="19"/>
        <v>0</v>
      </c>
      <c r="H1054" s="59"/>
      <c r="I1054" s="59"/>
      <c r="J1054" s="59"/>
      <c r="K1054" s="59"/>
      <c r="L1054" s="59"/>
      <c r="M1054" s="59"/>
      <c r="N1054" s="59"/>
    </row>
    <row r="1055" spans="1:14">
      <c r="A1055" s="62"/>
      <c r="B1055" s="60"/>
      <c r="C1055" s="60"/>
      <c r="D1055" s="59"/>
      <c r="E1055" s="99"/>
      <c r="F1055" s="99"/>
      <c r="G1055" s="2">
        <f t="shared" si="19"/>
        <v>0</v>
      </c>
      <c r="H1055" s="59"/>
      <c r="I1055" s="59"/>
      <c r="J1055" s="59"/>
      <c r="K1055" s="59"/>
      <c r="L1055" s="59"/>
      <c r="M1055" s="59"/>
      <c r="N1055" s="59"/>
    </row>
    <row r="1056" spans="1:14">
      <c r="A1056" s="62"/>
      <c r="B1056" s="60"/>
      <c r="C1056" s="60"/>
      <c r="D1056" s="59"/>
      <c r="E1056" s="99"/>
      <c r="F1056" s="99"/>
      <c r="G1056" s="2">
        <f t="shared" si="19"/>
        <v>0</v>
      </c>
      <c r="H1056" s="59"/>
      <c r="I1056" s="59"/>
      <c r="J1056" s="59"/>
      <c r="K1056" s="59"/>
      <c r="L1056" s="59"/>
      <c r="M1056" s="59"/>
      <c r="N1056" s="59"/>
    </row>
    <row r="1057" spans="1:14">
      <c r="A1057" s="62"/>
      <c r="B1057" s="60"/>
      <c r="C1057" s="60"/>
      <c r="D1057" s="59"/>
      <c r="E1057" s="99"/>
      <c r="F1057" s="99"/>
      <c r="G1057" s="2">
        <f t="shared" si="19"/>
        <v>0</v>
      </c>
      <c r="H1057" s="59"/>
      <c r="I1057" s="59"/>
      <c r="J1057" s="59"/>
      <c r="K1057" s="59"/>
      <c r="L1057" s="59"/>
      <c r="M1057" s="59"/>
      <c r="N1057" s="59"/>
    </row>
    <row r="1058" spans="1:14">
      <c r="A1058" s="62"/>
      <c r="B1058" s="60"/>
      <c r="C1058" s="60"/>
      <c r="D1058" s="59"/>
      <c r="E1058" s="99"/>
      <c r="F1058" s="99"/>
      <c r="G1058" s="2">
        <f t="shared" si="19"/>
        <v>0</v>
      </c>
      <c r="H1058" s="59"/>
      <c r="I1058" s="59"/>
      <c r="J1058" s="59"/>
      <c r="K1058" s="59"/>
      <c r="L1058" s="59"/>
      <c r="M1058" s="59"/>
      <c r="N1058" s="59"/>
    </row>
    <row r="1059" spans="1:14">
      <c r="A1059" s="62"/>
      <c r="B1059" s="60"/>
      <c r="C1059" s="60"/>
      <c r="D1059" s="59"/>
      <c r="E1059" s="99"/>
      <c r="F1059" s="99"/>
      <c r="G1059" s="2">
        <f t="shared" si="19"/>
        <v>0</v>
      </c>
      <c r="H1059" s="59"/>
      <c r="I1059" s="59"/>
      <c r="J1059" s="59"/>
      <c r="K1059" s="59"/>
      <c r="L1059" s="59"/>
      <c r="M1059" s="59"/>
      <c r="N1059" s="59"/>
    </row>
    <row r="1060" spans="1:14">
      <c r="A1060" s="62"/>
      <c r="B1060" s="60"/>
      <c r="C1060" s="60"/>
      <c r="D1060" s="59"/>
      <c r="E1060" s="99"/>
      <c r="F1060" s="99"/>
      <c r="G1060" s="2">
        <f t="shared" si="19"/>
        <v>0</v>
      </c>
      <c r="H1060" s="59"/>
      <c r="I1060" s="59"/>
      <c r="J1060" s="59"/>
      <c r="K1060" s="59"/>
      <c r="L1060" s="59"/>
      <c r="M1060" s="59"/>
      <c r="N1060" s="59"/>
    </row>
    <row r="1061" spans="1:14">
      <c r="A1061" s="62"/>
      <c r="B1061" s="60"/>
      <c r="C1061" s="60"/>
      <c r="D1061" s="59"/>
      <c r="E1061" s="99"/>
      <c r="F1061" s="99"/>
      <c r="G1061" s="2">
        <f t="shared" si="19"/>
        <v>0</v>
      </c>
      <c r="H1061" s="59"/>
      <c r="I1061" s="59"/>
      <c r="J1061" s="59"/>
      <c r="K1061" s="59"/>
      <c r="L1061" s="59"/>
      <c r="M1061" s="59"/>
      <c r="N1061" s="59"/>
    </row>
    <row r="1062" spans="1:14">
      <c r="A1062" s="62"/>
      <c r="B1062" s="60"/>
      <c r="C1062" s="60"/>
      <c r="D1062" s="59"/>
      <c r="E1062" s="99"/>
      <c r="F1062" s="99"/>
      <c r="G1062" s="2">
        <f t="shared" si="19"/>
        <v>0</v>
      </c>
      <c r="H1062" s="59"/>
      <c r="I1062" s="59"/>
      <c r="J1062" s="59"/>
      <c r="K1062" s="59"/>
      <c r="L1062" s="59"/>
      <c r="M1062" s="59"/>
      <c r="N1062" s="59"/>
    </row>
    <row r="1063" spans="1:14">
      <c r="A1063" s="62"/>
      <c r="B1063" s="60"/>
      <c r="C1063" s="60"/>
      <c r="D1063" s="59"/>
      <c r="E1063" s="99"/>
      <c r="F1063" s="99"/>
      <c r="G1063" s="2">
        <f t="shared" si="19"/>
        <v>0</v>
      </c>
      <c r="H1063" s="59"/>
      <c r="I1063" s="59"/>
      <c r="J1063" s="59"/>
      <c r="K1063" s="59"/>
      <c r="L1063" s="59"/>
      <c r="M1063" s="59"/>
      <c r="N1063" s="59"/>
    </row>
    <row r="1064" spans="1:14">
      <c r="A1064" s="62"/>
      <c r="B1064" s="60"/>
      <c r="C1064" s="60"/>
      <c r="D1064" s="59"/>
      <c r="E1064" s="99"/>
      <c r="F1064" s="99"/>
      <c r="G1064" s="2">
        <f t="shared" si="19"/>
        <v>0</v>
      </c>
      <c r="H1064" s="59"/>
      <c r="I1064" s="59"/>
      <c r="J1064" s="59"/>
      <c r="K1064" s="59"/>
      <c r="L1064" s="59"/>
      <c r="M1064" s="59"/>
      <c r="N1064" s="59"/>
    </row>
    <row r="1065" spans="1:14">
      <c r="A1065" s="62"/>
      <c r="B1065" s="60"/>
      <c r="C1065" s="60"/>
      <c r="D1065" s="59"/>
      <c r="E1065" s="99"/>
      <c r="F1065" s="99"/>
      <c r="G1065" s="2">
        <f t="shared" si="19"/>
        <v>0</v>
      </c>
      <c r="H1065" s="59"/>
      <c r="I1065" s="59"/>
      <c r="J1065" s="59"/>
      <c r="K1065" s="59"/>
      <c r="L1065" s="59"/>
      <c r="M1065" s="59"/>
      <c r="N1065" s="59"/>
    </row>
    <row r="1066" spans="1:14">
      <c r="A1066" s="62"/>
      <c r="B1066" s="60"/>
      <c r="C1066" s="60"/>
      <c r="D1066" s="59"/>
      <c r="E1066" s="99"/>
      <c r="F1066" s="99"/>
      <c r="G1066" s="2">
        <f t="shared" si="19"/>
        <v>0</v>
      </c>
      <c r="H1066" s="59"/>
      <c r="I1066" s="59"/>
      <c r="J1066" s="59"/>
      <c r="K1066" s="59"/>
      <c r="L1066" s="59"/>
      <c r="M1066" s="59"/>
      <c r="N1066" s="59"/>
    </row>
    <row r="1067" spans="1:14">
      <c r="A1067" s="62"/>
      <c r="B1067" s="60"/>
      <c r="C1067" s="60"/>
      <c r="D1067" s="59"/>
      <c r="E1067" s="99"/>
      <c r="F1067" s="99"/>
      <c r="G1067" s="2">
        <f t="shared" si="19"/>
        <v>0</v>
      </c>
      <c r="H1067" s="59"/>
      <c r="I1067" s="59"/>
      <c r="J1067" s="59"/>
      <c r="K1067" s="59"/>
      <c r="L1067" s="59"/>
      <c r="M1067" s="59"/>
      <c r="N1067" s="59"/>
    </row>
    <row r="1068" spans="1:14">
      <c r="A1068" s="62"/>
      <c r="B1068" s="60"/>
      <c r="C1068" s="60"/>
      <c r="D1068" s="59"/>
      <c r="E1068" s="99"/>
      <c r="F1068" s="99"/>
      <c r="G1068" s="2">
        <f t="shared" si="19"/>
        <v>0</v>
      </c>
      <c r="H1068" s="59"/>
      <c r="I1068" s="59"/>
      <c r="J1068" s="59"/>
      <c r="K1068" s="59"/>
      <c r="L1068" s="59"/>
      <c r="M1068" s="59"/>
      <c r="N1068" s="59"/>
    </row>
    <row r="1069" spans="1:14">
      <c r="A1069" s="62"/>
      <c r="B1069" s="60"/>
      <c r="C1069" s="60"/>
      <c r="D1069" s="59"/>
      <c r="E1069" s="99"/>
      <c r="F1069" s="99"/>
      <c r="G1069" s="2">
        <f t="shared" si="19"/>
        <v>0</v>
      </c>
      <c r="H1069" s="59"/>
      <c r="I1069" s="59"/>
      <c r="J1069" s="59"/>
      <c r="K1069" s="59"/>
      <c r="L1069" s="59"/>
      <c r="M1069" s="59"/>
      <c r="N1069" s="59"/>
    </row>
    <row r="1070" spans="1:14">
      <c r="A1070" s="62"/>
      <c r="B1070" s="60"/>
      <c r="C1070" s="60"/>
      <c r="D1070" s="59"/>
      <c r="E1070" s="99"/>
      <c r="F1070" s="99"/>
      <c r="G1070" s="2">
        <f t="shared" si="19"/>
        <v>0</v>
      </c>
      <c r="H1070" s="59"/>
      <c r="I1070" s="59"/>
      <c r="J1070" s="59"/>
      <c r="K1070" s="59"/>
      <c r="L1070" s="59"/>
      <c r="M1070" s="59"/>
      <c r="N1070" s="59"/>
    </row>
    <row r="1071" spans="1:14">
      <c r="A1071" s="62"/>
      <c r="B1071" s="60"/>
      <c r="C1071" s="60"/>
      <c r="D1071" s="59"/>
      <c r="E1071" s="99"/>
      <c r="F1071" s="99"/>
      <c r="G1071" s="2">
        <f t="shared" si="19"/>
        <v>0</v>
      </c>
      <c r="H1071" s="59"/>
      <c r="I1071" s="59"/>
      <c r="J1071" s="59"/>
      <c r="K1071" s="59"/>
      <c r="L1071" s="59"/>
      <c r="M1071" s="59"/>
      <c r="N1071" s="59"/>
    </row>
    <row r="1072" spans="1:14">
      <c r="A1072" s="62"/>
      <c r="B1072" s="60"/>
      <c r="C1072" s="60"/>
      <c r="D1072" s="59"/>
      <c r="E1072" s="99"/>
      <c r="F1072" s="99"/>
      <c r="G1072" s="2">
        <f t="shared" si="19"/>
        <v>0</v>
      </c>
      <c r="H1072" s="59"/>
      <c r="I1072" s="59"/>
      <c r="J1072" s="59"/>
      <c r="K1072" s="59"/>
      <c r="L1072" s="59"/>
      <c r="M1072" s="59"/>
      <c r="N1072" s="59"/>
    </row>
    <row r="1073" spans="1:14">
      <c r="A1073" s="62"/>
      <c r="B1073" s="60"/>
      <c r="C1073" s="60"/>
      <c r="D1073" s="59"/>
      <c r="E1073" s="99"/>
      <c r="F1073" s="99"/>
      <c r="G1073" s="2">
        <f t="shared" si="19"/>
        <v>0</v>
      </c>
      <c r="H1073" s="59"/>
      <c r="I1073" s="59"/>
      <c r="J1073" s="59"/>
      <c r="K1073" s="59"/>
      <c r="L1073" s="59"/>
      <c r="M1073" s="59"/>
      <c r="N1073" s="59"/>
    </row>
    <row r="1074" spans="1:14">
      <c r="A1074" s="62"/>
      <c r="B1074" s="60"/>
      <c r="C1074" s="60"/>
      <c r="D1074" s="59"/>
      <c r="E1074" s="99"/>
      <c r="F1074" s="99"/>
      <c r="G1074" s="2">
        <f t="shared" si="19"/>
        <v>0</v>
      </c>
      <c r="H1074" s="59"/>
      <c r="I1074" s="59"/>
      <c r="J1074" s="59"/>
      <c r="K1074" s="59"/>
      <c r="L1074" s="59"/>
      <c r="M1074" s="59"/>
      <c r="N1074" s="59"/>
    </row>
    <row r="1075" spans="1:14">
      <c r="A1075" s="62"/>
      <c r="B1075" s="60"/>
      <c r="C1075" s="60"/>
      <c r="D1075" s="59"/>
      <c r="E1075" s="99"/>
      <c r="F1075" s="99"/>
      <c r="G1075" s="2">
        <f t="shared" si="19"/>
        <v>0</v>
      </c>
      <c r="H1075" s="59"/>
      <c r="I1075" s="59"/>
      <c r="J1075" s="59"/>
      <c r="K1075" s="59"/>
      <c r="L1075" s="59"/>
      <c r="M1075" s="59"/>
      <c r="N1075" s="59"/>
    </row>
    <row r="1076" spans="1:14">
      <c r="A1076" s="62"/>
      <c r="B1076" s="60"/>
      <c r="C1076" s="60"/>
      <c r="D1076" s="59"/>
      <c r="E1076" s="99"/>
      <c r="F1076" s="99"/>
      <c r="G1076" s="2">
        <f t="shared" si="19"/>
        <v>0</v>
      </c>
      <c r="H1076" s="59"/>
      <c r="I1076" s="59"/>
      <c r="J1076" s="59"/>
      <c r="K1076" s="59"/>
      <c r="L1076" s="59"/>
      <c r="M1076" s="59"/>
      <c r="N1076" s="59"/>
    </row>
    <row r="1077" spans="1:14">
      <c r="A1077" s="62"/>
      <c r="B1077" s="60"/>
      <c r="C1077" s="60"/>
      <c r="D1077" s="59"/>
      <c r="E1077" s="99"/>
      <c r="F1077" s="99"/>
      <c r="G1077" s="2">
        <f t="shared" si="19"/>
        <v>0</v>
      </c>
      <c r="H1077" s="59"/>
      <c r="I1077" s="59"/>
      <c r="J1077" s="59"/>
      <c r="K1077" s="59"/>
      <c r="L1077" s="59"/>
      <c r="M1077" s="59"/>
      <c r="N1077" s="59"/>
    </row>
    <row r="1078" spans="1:14">
      <c r="A1078" s="62"/>
      <c r="B1078" s="60"/>
      <c r="C1078" s="60"/>
      <c r="D1078" s="59"/>
      <c r="E1078" s="99"/>
      <c r="F1078" s="99"/>
      <c r="G1078" s="2">
        <f t="shared" si="19"/>
        <v>0</v>
      </c>
      <c r="H1078" s="59"/>
      <c r="I1078" s="59"/>
      <c r="J1078" s="59"/>
      <c r="K1078" s="59"/>
      <c r="L1078" s="59"/>
      <c r="M1078" s="59"/>
      <c r="N1078" s="59"/>
    </row>
    <row r="1079" spans="1:14">
      <c r="A1079" s="62"/>
      <c r="B1079" s="60"/>
      <c r="C1079" s="60"/>
      <c r="D1079" s="59"/>
      <c r="E1079" s="99"/>
      <c r="F1079" s="99"/>
      <c r="G1079" s="2">
        <f t="shared" si="19"/>
        <v>0</v>
      </c>
      <c r="H1079" s="59"/>
      <c r="I1079" s="59"/>
      <c r="J1079" s="59"/>
      <c r="K1079" s="59"/>
      <c r="L1079" s="59"/>
      <c r="M1079" s="59"/>
      <c r="N1079" s="59"/>
    </row>
    <row r="1080" spans="1:14">
      <c r="A1080" s="62"/>
      <c r="B1080" s="60"/>
      <c r="C1080" s="60"/>
      <c r="D1080" s="59"/>
      <c r="E1080" s="99"/>
      <c r="F1080" s="99"/>
      <c r="G1080" s="2">
        <f t="shared" si="19"/>
        <v>0</v>
      </c>
      <c r="H1080" s="59"/>
      <c r="I1080" s="59"/>
      <c r="J1080" s="59"/>
      <c r="K1080" s="59"/>
      <c r="L1080" s="59"/>
      <c r="M1080" s="59"/>
      <c r="N1080" s="59"/>
    </row>
    <row r="1081" spans="1:14">
      <c r="A1081" s="62"/>
      <c r="B1081" s="60"/>
      <c r="C1081" s="60"/>
      <c r="D1081" s="59"/>
      <c r="E1081" s="99"/>
      <c r="F1081" s="99"/>
      <c r="G1081" s="2">
        <f t="shared" si="19"/>
        <v>0</v>
      </c>
      <c r="H1081" s="59"/>
      <c r="I1081" s="59"/>
      <c r="J1081" s="59"/>
      <c r="K1081" s="59"/>
      <c r="L1081" s="59"/>
      <c r="M1081" s="59"/>
      <c r="N1081" s="59"/>
    </row>
    <row r="1082" spans="1:14">
      <c r="A1082" s="62"/>
      <c r="B1082" s="60"/>
      <c r="C1082" s="60"/>
      <c r="D1082" s="59"/>
      <c r="E1082" s="99"/>
      <c r="F1082" s="99"/>
      <c r="G1082" s="2">
        <f t="shared" si="19"/>
        <v>0</v>
      </c>
      <c r="H1082" s="59"/>
      <c r="I1082" s="59"/>
      <c r="J1082" s="59"/>
      <c r="K1082" s="59"/>
      <c r="L1082" s="59"/>
      <c r="M1082" s="59"/>
      <c r="N1082" s="59"/>
    </row>
    <row r="1083" spans="1:14">
      <c r="A1083" s="62"/>
      <c r="B1083" s="60"/>
      <c r="C1083" s="60"/>
      <c r="D1083" s="59"/>
      <c r="E1083" s="99"/>
      <c r="F1083" s="99"/>
      <c r="G1083" s="2">
        <f t="shared" si="19"/>
        <v>0</v>
      </c>
      <c r="H1083" s="59"/>
      <c r="I1083" s="59"/>
      <c r="J1083" s="59"/>
      <c r="K1083" s="59"/>
      <c r="L1083" s="59"/>
      <c r="M1083" s="59"/>
      <c r="N1083" s="59"/>
    </row>
    <row r="1084" spans="1:14">
      <c r="A1084" s="62"/>
      <c r="B1084" s="60"/>
      <c r="C1084" s="60"/>
      <c r="D1084" s="59"/>
      <c r="E1084" s="99"/>
      <c r="F1084" s="99"/>
      <c r="G1084" s="2">
        <f t="shared" si="19"/>
        <v>0</v>
      </c>
      <c r="H1084" s="59"/>
      <c r="I1084" s="59"/>
      <c r="J1084" s="59"/>
      <c r="K1084" s="59"/>
      <c r="L1084" s="59"/>
      <c r="M1084" s="59"/>
      <c r="N1084" s="59"/>
    </row>
    <row r="1085" spans="1:14">
      <c r="A1085" s="62"/>
      <c r="B1085" s="60"/>
      <c r="C1085" s="60"/>
      <c r="D1085" s="59"/>
      <c r="E1085" s="99"/>
      <c r="F1085" s="99"/>
      <c r="G1085" s="2">
        <f t="shared" si="19"/>
        <v>0</v>
      </c>
      <c r="H1085" s="59"/>
      <c r="I1085" s="59"/>
      <c r="J1085" s="59"/>
      <c r="K1085" s="59"/>
      <c r="L1085" s="59"/>
      <c r="M1085" s="59"/>
      <c r="N1085" s="59"/>
    </row>
    <row r="1086" spans="1:14">
      <c r="A1086" s="62"/>
      <c r="B1086" s="60"/>
      <c r="C1086" s="60"/>
      <c r="D1086" s="59"/>
      <c r="E1086" s="99"/>
      <c r="F1086" s="99"/>
      <c r="G1086" s="2">
        <f t="shared" si="19"/>
        <v>0</v>
      </c>
      <c r="H1086" s="59"/>
      <c r="I1086" s="59"/>
      <c r="J1086" s="59"/>
      <c r="K1086" s="59"/>
      <c r="L1086" s="59"/>
      <c r="M1086" s="59"/>
      <c r="N1086" s="59"/>
    </row>
    <row r="1087" spans="1:14">
      <c r="A1087" s="62"/>
      <c r="B1087" s="60"/>
      <c r="C1087" s="60"/>
      <c r="D1087" s="59"/>
      <c r="E1087" s="99"/>
      <c r="F1087" s="99"/>
      <c r="G1087" s="2">
        <f t="shared" si="19"/>
        <v>0</v>
      </c>
      <c r="H1087" s="59"/>
      <c r="I1087" s="59"/>
      <c r="J1087" s="59"/>
      <c r="K1087" s="59"/>
      <c r="L1087" s="59"/>
      <c r="M1087" s="59"/>
      <c r="N1087" s="59"/>
    </row>
    <row r="1088" spans="1:14">
      <c r="A1088" s="62"/>
      <c r="B1088" s="60"/>
      <c r="C1088" s="60"/>
      <c r="D1088" s="59"/>
      <c r="E1088" s="99"/>
      <c r="F1088" s="99"/>
      <c r="G1088" s="2">
        <f t="shared" si="19"/>
        <v>0</v>
      </c>
      <c r="H1088" s="59"/>
      <c r="I1088" s="59"/>
      <c r="J1088" s="59"/>
      <c r="K1088" s="59"/>
      <c r="L1088" s="59"/>
      <c r="M1088" s="59"/>
      <c r="N1088" s="59"/>
    </row>
    <row r="1089" spans="1:14">
      <c r="A1089" s="62"/>
      <c r="B1089" s="60"/>
      <c r="C1089" s="60"/>
      <c r="D1089" s="59"/>
      <c r="E1089" s="99"/>
      <c r="F1089" s="99"/>
      <c r="G1089" s="2">
        <f t="shared" si="19"/>
        <v>0</v>
      </c>
      <c r="H1089" s="59"/>
      <c r="I1089" s="59"/>
      <c r="J1089" s="59"/>
      <c r="K1089" s="59"/>
      <c r="L1089" s="59"/>
      <c r="M1089" s="59"/>
      <c r="N1089" s="59"/>
    </row>
    <row r="1090" spans="1:14">
      <c r="A1090" s="62"/>
      <c r="B1090" s="60"/>
      <c r="C1090" s="60"/>
      <c r="D1090" s="59"/>
      <c r="E1090" s="99"/>
      <c r="F1090" s="99"/>
      <c r="G1090" s="2">
        <f t="shared" si="19"/>
        <v>0</v>
      </c>
      <c r="H1090" s="59"/>
      <c r="I1090" s="59"/>
      <c r="J1090" s="59"/>
      <c r="K1090" s="59"/>
      <c r="L1090" s="59"/>
      <c r="M1090" s="59"/>
      <c r="N1090" s="59"/>
    </row>
    <row r="1091" spans="1:14">
      <c r="A1091" s="62"/>
      <c r="B1091" s="60"/>
      <c r="C1091" s="60"/>
      <c r="D1091" s="59"/>
      <c r="E1091" s="99"/>
      <c r="F1091" s="99"/>
      <c r="G1091" s="2">
        <f t="shared" si="19"/>
        <v>0</v>
      </c>
      <c r="H1091" s="59"/>
      <c r="I1091" s="59"/>
      <c r="J1091" s="59"/>
      <c r="K1091" s="59"/>
      <c r="L1091" s="59"/>
      <c r="M1091" s="59"/>
      <c r="N1091" s="59"/>
    </row>
    <row r="1092" spans="1:14">
      <c r="A1092" s="62"/>
      <c r="B1092" s="60"/>
      <c r="C1092" s="60"/>
      <c r="D1092" s="59"/>
      <c r="E1092" s="99"/>
      <c r="F1092" s="99"/>
      <c r="G1092" s="2">
        <f t="shared" si="19"/>
        <v>0</v>
      </c>
      <c r="H1092" s="59"/>
      <c r="I1092" s="59"/>
      <c r="J1092" s="59"/>
      <c r="K1092" s="59"/>
      <c r="L1092" s="59"/>
      <c r="M1092" s="59"/>
      <c r="N1092" s="59"/>
    </row>
    <row r="1093" spans="1:14">
      <c r="A1093" s="62"/>
      <c r="B1093" s="60"/>
      <c r="C1093" s="60"/>
      <c r="D1093" s="59"/>
      <c r="E1093" s="99"/>
      <c r="F1093" s="99"/>
      <c r="G1093" s="2">
        <f t="shared" si="19"/>
        <v>0</v>
      </c>
      <c r="H1093" s="59"/>
      <c r="I1093" s="59"/>
      <c r="J1093" s="59"/>
      <c r="K1093" s="59"/>
      <c r="L1093" s="59"/>
      <c r="M1093" s="59"/>
      <c r="N1093" s="59"/>
    </row>
    <row r="1094" spans="1:14">
      <c r="A1094" s="62"/>
      <c r="B1094" s="60"/>
      <c r="C1094" s="60"/>
      <c r="D1094" s="59"/>
      <c r="E1094" s="99"/>
      <c r="F1094" s="99"/>
      <c r="G1094" s="2">
        <f t="shared" si="19"/>
        <v>0</v>
      </c>
      <c r="H1094" s="59"/>
      <c r="I1094" s="59"/>
      <c r="J1094" s="59"/>
      <c r="K1094" s="59"/>
      <c r="L1094" s="59"/>
      <c r="M1094" s="59"/>
      <c r="N1094" s="59"/>
    </row>
    <row r="1095" spans="1:14">
      <c r="A1095" s="62"/>
      <c r="B1095" s="60"/>
      <c r="C1095" s="60"/>
      <c r="D1095" s="59"/>
      <c r="E1095" s="99"/>
      <c r="F1095" s="99"/>
      <c r="G1095" s="2">
        <f t="shared" si="19"/>
        <v>0</v>
      </c>
      <c r="H1095" s="59"/>
      <c r="I1095" s="59"/>
      <c r="J1095" s="59"/>
      <c r="K1095" s="59"/>
      <c r="L1095" s="59"/>
      <c r="M1095" s="59"/>
      <c r="N1095" s="59"/>
    </row>
    <row r="1096" spans="1:14">
      <c r="A1096" s="62"/>
      <c r="B1096" s="60"/>
      <c r="C1096" s="60"/>
      <c r="D1096" s="59"/>
      <c r="E1096" s="99"/>
      <c r="F1096" s="99"/>
      <c r="G1096" s="2">
        <f t="shared" si="19"/>
        <v>0</v>
      </c>
      <c r="H1096" s="59"/>
      <c r="I1096" s="59"/>
      <c r="J1096" s="59"/>
      <c r="K1096" s="59"/>
      <c r="L1096" s="59"/>
      <c r="M1096" s="59"/>
      <c r="N1096" s="59"/>
    </row>
    <row r="1097" spans="1:14">
      <c r="A1097" s="62"/>
      <c r="B1097" s="60"/>
      <c r="C1097" s="60"/>
      <c r="D1097" s="59"/>
      <c r="E1097" s="99"/>
      <c r="F1097" s="99"/>
      <c r="G1097" s="2">
        <f t="shared" si="19"/>
        <v>0</v>
      </c>
      <c r="H1097" s="59"/>
      <c r="I1097" s="59"/>
      <c r="J1097" s="59"/>
      <c r="K1097" s="59"/>
      <c r="L1097" s="59"/>
      <c r="M1097" s="59"/>
      <c r="N1097" s="59"/>
    </row>
    <row r="1098" spans="1:14">
      <c r="A1098" s="62"/>
      <c r="B1098" s="60"/>
      <c r="C1098" s="60"/>
      <c r="D1098" s="59"/>
      <c r="E1098" s="99"/>
      <c r="F1098" s="99"/>
      <c r="G1098" s="2">
        <f t="shared" si="19"/>
        <v>0</v>
      </c>
      <c r="H1098" s="59"/>
      <c r="I1098" s="59"/>
      <c r="J1098" s="59"/>
      <c r="K1098" s="59"/>
      <c r="L1098" s="59"/>
      <c r="M1098" s="59"/>
      <c r="N1098" s="59"/>
    </row>
    <row r="1099" spans="1:14">
      <c r="A1099" s="62"/>
      <c r="B1099" s="60"/>
      <c r="C1099" s="60"/>
      <c r="D1099" s="59"/>
      <c r="E1099" s="99"/>
      <c r="F1099" s="99"/>
      <c r="G1099" s="2">
        <f t="shared" si="19"/>
        <v>0</v>
      </c>
      <c r="H1099" s="59"/>
      <c r="I1099" s="59"/>
      <c r="J1099" s="59"/>
      <c r="K1099" s="59"/>
      <c r="L1099" s="59"/>
      <c r="M1099" s="59"/>
      <c r="N1099" s="59"/>
    </row>
    <row r="1100" spans="1:14">
      <c r="A1100" s="62"/>
      <c r="B1100" s="60"/>
      <c r="C1100" s="60"/>
      <c r="D1100" s="59"/>
      <c r="E1100" s="99"/>
      <c r="F1100" s="99"/>
      <c r="G1100" s="2">
        <f t="shared" ref="G1100:G1163" si="20">+G1099+E1100-F1100</f>
        <v>0</v>
      </c>
      <c r="H1100" s="59"/>
      <c r="I1100" s="59"/>
      <c r="J1100" s="59"/>
      <c r="K1100" s="59"/>
      <c r="L1100" s="59"/>
      <c r="M1100" s="59"/>
      <c r="N1100" s="59"/>
    </row>
    <row r="1101" spans="1:14">
      <c r="A1101" s="62"/>
      <c r="B1101" s="60"/>
      <c r="C1101" s="60"/>
      <c r="D1101" s="59"/>
      <c r="E1101" s="99"/>
      <c r="F1101" s="99"/>
      <c r="G1101" s="2">
        <f t="shared" si="20"/>
        <v>0</v>
      </c>
      <c r="H1101" s="59"/>
      <c r="I1101" s="59"/>
      <c r="J1101" s="59"/>
      <c r="K1101" s="59"/>
      <c r="L1101" s="59"/>
      <c r="M1101" s="59"/>
      <c r="N1101" s="59"/>
    </row>
    <row r="1102" spans="1:14">
      <c r="A1102" s="62"/>
      <c r="B1102" s="60"/>
      <c r="C1102" s="60"/>
      <c r="D1102" s="59"/>
      <c r="E1102" s="99"/>
      <c r="F1102" s="99"/>
      <c r="G1102" s="2">
        <f t="shared" si="20"/>
        <v>0</v>
      </c>
      <c r="H1102" s="59"/>
      <c r="I1102" s="59"/>
      <c r="J1102" s="59"/>
      <c r="K1102" s="59"/>
      <c r="L1102" s="59"/>
      <c r="M1102" s="59"/>
      <c r="N1102" s="59"/>
    </row>
    <row r="1103" spans="1:14">
      <c r="A1103" s="62"/>
      <c r="B1103" s="60"/>
      <c r="C1103" s="60"/>
      <c r="D1103" s="59"/>
      <c r="E1103" s="99"/>
      <c r="F1103" s="99"/>
      <c r="G1103" s="2">
        <f t="shared" si="20"/>
        <v>0</v>
      </c>
      <c r="H1103" s="59"/>
      <c r="I1103" s="59"/>
      <c r="J1103" s="59"/>
      <c r="K1103" s="59"/>
      <c r="L1103" s="59"/>
      <c r="M1103" s="59"/>
      <c r="N1103" s="59"/>
    </row>
    <row r="1104" spans="1:14">
      <c r="A1104" s="62"/>
      <c r="B1104" s="60"/>
      <c r="C1104" s="60"/>
      <c r="D1104" s="59"/>
      <c r="E1104" s="99"/>
      <c r="F1104" s="99"/>
      <c r="G1104" s="2">
        <f t="shared" si="20"/>
        <v>0</v>
      </c>
      <c r="H1104" s="59"/>
      <c r="I1104" s="59"/>
      <c r="J1104" s="59"/>
      <c r="K1104" s="59"/>
      <c r="L1104" s="59"/>
      <c r="M1104" s="59"/>
      <c r="N1104" s="59"/>
    </row>
    <row r="1105" spans="1:14">
      <c r="A1105" s="62"/>
      <c r="B1105" s="60"/>
      <c r="C1105" s="60"/>
      <c r="D1105" s="59"/>
      <c r="E1105" s="99"/>
      <c r="F1105" s="99"/>
      <c r="G1105" s="2">
        <f t="shared" si="20"/>
        <v>0</v>
      </c>
      <c r="H1105" s="59"/>
      <c r="I1105" s="59"/>
      <c r="J1105" s="59"/>
      <c r="K1105" s="59"/>
      <c r="L1105" s="59"/>
      <c r="M1105" s="59"/>
      <c r="N1105" s="59"/>
    </row>
    <row r="1106" spans="1:14">
      <c r="A1106" s="62"/>
      <c r="B1106" s="60"/>
      <c r="C1106" s="60"/>
      <c r="D1106" s="59"/>
      <c r="E1106" s="99"/>
      <c r="F1106" s="99"/>
      <c r="G1106" s="2">
        <f t="shared" si="20"/>
        <v>0</v>
      </c>
      <c r="H1106" s="59"/>
      <c r="I1106" s="59"/>
      <c r="J1106" s="59"/>
      <c r="K1106" s="59"/>
      <c r="L1106" s="59"/>
      <c r="M1106" s="59"/>
      <c r="N1106" s="59"/>
    </row>
    <row r="1107" spans="1:14">
      <c r="A1107" s="62"/>
      <c r="B1107" s="60"/>
      <c r="C1107" s="60"/>
      <c r="D1107" s="59"/>
      <c r="E1107" s="99"/>
      <c r="F1107" s="99"/>
      <c r="G1107" s="2">
        <f t="shared" si="20"/>
        <v>0</v>
      </c>
      <c r="H1107" s="59"/>
      <c r="I1107" s="59"/>
      <c r="J1107" s="59"/>
      <c r="K1107" s="59"/>
      <c r="L1107" s="59"/>
      <c r="M1107" s="59"/>
      <c r="N1107" s="59"/>
    </row>
    <row r="1108" spans="1:14">
      <c r="A1108" s="62"/>
      <c r="B1108" s="60"/>
      <c r="C1108" s="60"/>
      <c r="D1108" s="59"/>
      <c r="E1108" s="99"/>
      <c r="F1108" s="99"/>
      <c r="G1108" s="2">
        <f t="shared" si="20"/>
        <v>0</v>
      </c>
      <c r="H1108" s="59"/>
      <c r="I1108" s="59"/>
      <c r="J1108" s="59"/>
      <c r="K1108" s="59"/>
      <c r="L1108" s="59"/>
      <c r="M1108" s="59"/>
      <c r="N1108" s="59"/>
    </row>
    <row r="1109" spans="1:14">
      <c r="A1109" s="62"/>
      <c r="B1109" s="60"/>
      <c r="C1109" s="60"/>
      <c r="D1109" s="59"/>
      <c r="E1109" s="99"/>
      <c r="F1109" s="99"/>
      <c r="G1109" s="2">
        <f t="shared" si="20"/>
        <v>0</v>
      </c>
      <c r="H1109" s="59"/>
      <c r="I1109" s="59"/>
      <c r="J1109" s="59"/>
      <c r="K1109" s="59"/>
      <c r="L1109" s="59"/>
      <c r="M1109" s="59"/>
      <c r="N1109" s="59"/>
    </row>
    <row r="1110" spans="1:14">
      <c r="A1110" s="62"/>
      <c r="B1110" s="60"/>
      <c r="C1110" s="60"/>
      <c r="D1110" s="59"/>
      <c r="E1110" s="99"/>
      <c r="F1110" s="99"/>
      <c r="G1110" s="2">
        <f t="shared" si="20"/>
        <v>0</v>
      </c>
      <c r="H1110" s="59"/>
      <c r="I1110" s="59"/>
      <c r="J1110" s="59"/>
      <c r="K1110" s="59"/>
      <c r="L1110" s="59"/>
      <c r="M1110" s="59"/>
      <c r="N1110" s="59"/>
    </row>
    <row r="1111" spans="1:14">
      <c r="A1111" s="62"/>
      <c r="B1111" s="60"/>
      <c r="C1111" s="60"/>
      <c r="D1111" s="59"/>
      <c r="E1111" s="99"/>
      <c r="F1111" s="99"/>
      <c r="G1111" s="2">
        <f t="shared" si="20"/>
        <v>0</v>
      </c>
      <c r="H1111" s="59"/>
      <c r="I1111" s="59"/>
      <c r="J1111" s="59"/>
      <c r="K1111" s="59"/>
      <c r="L1111" s="59"/>
      <c r="M1111" s="59"/>
      <c r="N1111" s="59"/>
    </row>
    <row r="1112" spans="1:14">
      <c r="A1112" s="62"/>
      <c r="B1112" s="60"/>
      <c r="C1112" s="60"/>
      <c r="D1112" s="59"/>
      <c r="E1112" s="99"/>
      <c r="F1112" s="99"/>
      <c r="G1112" s="2">
        <f t="shared" si="20"/>
        <v>0</v>
      </c>
      <c r="H1112" s="59"/>
      <c r="I1112" s="59"/>
      <c r="J1112" s="59"/>
      <c r="K1112" s="59"/>
      <c r="L1112" s="59"/>
      <c r="M1112" s="59"/>
      <c r="N1112" s="59"/>
    </row>
    <row r="1113" spans="1:14">
      <c r="A1113" s="62"/>
      <c r="B1113" s="60"/>
      <c r="C1113" s="60"/>
      <c r="D1113" s="59"/>
      <c r="E1113" s="99"/>
      <c r="F1113" s="99"/>
      <c r="G1113" s="2">
        <f t="shared" si="20"/>
        <v>0</v>
      </c>
      <c r="H1113" s="59"/>
      <c r="I1113" s="59"/>
      <c r="J1113" s="59"/>
      <c r="K1113" s="59"/>
      <c r="L1113" s="59"/>
      <c r="M1113" s="59"/>
      <c r="N1113" s="59"/>
    </row>
    <row r="1114" spans="1:14">
      <c r="A1114" s="62"/>
      <c r="B1114" s="60"/>
      <c r="C1114" s="60"/>
      <c r="D1114" s="59"/>
      <c r="E1114" s="99"/>
      <c r="F1114" s="99"/>
      <c r="G1114" s="2">
        <f t="shared" si="20"/>
        <v>0</v>
      </c>
      <c r="H1114" s="59"/>
      <c r="I1114" s="59"/>
      <c r="J1114" s="59"/>
      <c r="K1114" s="59"/>
      <c r="L1114" s="59"/>
      <c r="M1114" s="59"/>
      <c r="N1114" s="59"/>
    </row>
    <row r="1115" spans="1:14">
      <c r="A1115" s="62"/>
      <c r="B1115" s="60"/>
      <c r="C1115" s="60"/>
      <c r="D1115" s="59"/>
      <c r="E1115" s="99"/>
      <c r="F1115" s="99"/>
      <c r="G1115" s="2">
        <f t="shared" si="20"/>
        <v>0</v>
      </c>
      <c r="H1115" s="59"/>
      <c r="I1115" s="59"/>
      <c r="J1115" s="59"/>
      <c r="K1115" s="59"/>
      <c r="L1115" s="59"/>
      <c r="M1115" s="59"/>
      <c r="N1115" s="59"/>
    </row>
    <row r="1116" spans="1:14">
      <c r="A1116" s="62"/>
      <c r="B1116" s="60"/>
      <c r="C1116" s="60"/>
      <c r="D1116" s="59"/>
      <c r="E1116" s="99"/>
      <c r="F1116" s="99"/>
      <c r="G1116" s="2">
        <f t="shared" si="20"/>
        <v>0</v>
      </c>
      <c r="H1116" s="59"/>
      <c r="I1116" s="59"/>
      <c r="J1116" s="59"/>
      <c r="K1116" s="59"/>
      <c r="L1116" s="59"/>
      <c r="M1116" s="59"/>
      <c r="N1116" s="59"/>
    </row>
    <row r="1117" spans="1:14">
      <c r="A1117" s="62"/>
      <c r="B1117" s="60"/>
      <c r="C1117" s="60"/>
      <c r="D1117" s="59"/>
      <c r="E1117" s="99"/>
      <c r="F1117" s="99"/>
      <c r="G1117" s="2">
        <f t="shared" si="20"/>
        <v>0</v>
      </c>
      <c r="H1117" s="59"/>
      <c r="I1117" s="59"/>
      <c r="J1117" s="59"/>
      <c r="K1117" s="59"/>
      <c r="L1117" s="59"/>
      <c r="M1117" s="59"/>
      <c r="N1117" s="59"/>
    </row>
    <row r="1118" spans="1:14">
      <c r="A1118" s="62"/>
      <c r="B1118" s="60"/>
      <c r="C1118" s="60"/>
      <c r="D1118" s="59"/>
      <c r="E1118" s="99"/>
      <c r="F1118" s="99"/>
      <c r="G1118" s="2">
        <f t="shared" si="20"/>
        <v>0</v>
      </c>
      <c r="H1118" s="59"/>
      <c r="I1118" s="59"/>
      <c r="J1118" s="59"/>
      <c r="K1118" s="59"/>
      <c r="L1118" s="59"/>
      <c r="M1118" s="59"/>
      <c r="N1118" s="59"/>
    </row>
    <row r="1119" spans="1:14">
      <c r="A1119" s="62"/>
      <c r="B1119" s="60"/>
      <c r="C1119" s="60"/>
      <c r="D1119" s="59"/>
      <c r="E1119" s="99"/>
      <c r="F1119" s="99"/>
      <c r="G1119" s="2">
        <f t="shared" si="20"/>
        <v>0</v>
      </c>
      <c r="H1119" s="59"/>
      <c r="I1119" s="59"/>
      <c r="J1119" s="59"/>
      <c r="K1119" s="59"/>
      <c r="L1119" s="59"/>
      <c r="M1119" s="59"/>
      <c r="N1119" s="59"/>
    </row>
    <row r="1120" spans="1:14">
      <c r="A1120" s="62"/>
      <c r="B1120" s="60"/>
      <c r="C1120" s="60"/>
      <c r="D1120" s="59"/>
      <c r="E1120" s="99"/>
      <c r="F1120" s="99"/>
      <c r="G1120" s="2">
        <f t="shared" si="20"/>
        <v>0</v>
      </c>
      <c r="H1120" s="59"/>
      <c r="I1120" s="59"/>
      <c r="J1120" s="59"/>
      <c r="K1120" s="59"/>
      <c r="L1120" s="59"/>
      <c r="M1120" s="59"/>
      <c r="N1120" s="59"/>
    </row>
    <row r="1121" spans="1:14">
      <c r="A1121" s="62"/>
      <c r="B1121" s="60"/>
      <c r="C1121" s="60"/>
      <c r="D1121" s="59"/>
      <c r="E1121" s="99"/>
      <c r="F1121" s="99"/>
      <c r="G1121" s="2">
        <f t="shared" si="20"/>
        <v>0</v>
      </c>
      <c r="H1121" s="59"/>
      <c r="I1121" s="59"/>
      <c r="J1121" s="59"/>
      <c r="K1121" s="59"/>
      <c r="L1121" s="59"/>
      <c r="M1121" s="59"/>
      <c r="N1121" s="59"/>
    </row>
    <row r="1122" spans="1:14">
      <c r="A1122" s="62"/>
      <c r="B1122" s="60"/>
      <c r="C1122" s="60"/>
      <c r="D1122" s="59"/>
      <c r="E1122" s="99"/>
      <c r="F1122" s="99"/>
      <c r="G1122" s="2">
        <f t="shared" si="20"/>
        <v>0</v>
      </c>
      <c r="H1122" s="59"/>
      <c r="I1122" s="59"/>
      <c r="J1122" s="59"/>
      <c r="K1122" s="59"/>
      <c r="L1122" s="59"/>
      <c r="M1122" s="59"/>
      <c r="N1122" s="59"/>
    </row>
    <row r="1123" spans="1:14">
      <c r="A1123" s="62"/>
      <c r="B1123" s="60"/>
      <c r="C1123" s="60"/>
      <c r="D1123" s="59"/>
      <c r="E1123" s="99"/>
      <c r="F1123" s="99"/>
      <c r="G1123" s="2">
        <f t="shared" si="20"/>
        <v>0</v>
      </c>
      <c r="H1123" s="59"/>
      <c r="I1123" s="59"/>
      <c r="J1123" s="59"/>
      <c r="K1123" s="59"/>
      <c r="L1123" s="59"/>
      <c r="M1123" s="59"/>
      <c r="N1123" s="59"/>
    </row>
    <row r="1124" spans="1:14">
      <c r="A1124" s="62"/>
      <c r="B1124" s="60"/>
      <c r="C1124" s="60"/>
      <c r="D1124" s="59"/>
      <c r="E1124" s="99"/>
      <c r="F1124" s="99"/>
      <c r="G1124" s="2">
        <f t="shared" si="20"/>
        <v>0</v>
      </c>
      <c r="H1124" s="59"/>
      <c r="I1124" s="59"/>
      <c r="J1124" s="59"/>
      <c r="K1124" s="59"/>
      <c r="L1124" s="59"/>
      <c r="M1124" s="59"/>
      <c r="N1124" s="59"/>
    </row>
    <row r="1125" spans="1:14">
      <c r="A1125" s="62"/>
      <c r="B1125" s="60"/>
      <c r="C1125" s="60"/>
      <c r="D1125" s="59"/>
      <c r="E1125" s="99"/>
      <c r="F1125" s="99"/>
      <c r="G1125" s="2">
        <f t="shared" si="20"/>
        <v>0</v>
      </c>
      <c r="H1125" s="59"/>
      <c r="I1125" s="59"/>
      <c r="J1125" s="59"/>
      <c r="K1125" s="59"/>
      <c r="L1125" s="59"/>
      <c r="M1125" s="59"/>
      <c r="N1125" s="59"/>
    </row>
    <row r="1126" spans="1:14">
      <c r="A1126" s="62"/>
      <c r="B1126" s="60"/>
      <c r="C1126" s="60"/>
      <c r="D1126" s="59"/>
      <c r="E1126" s="99"/>
      <c r="F1126" s="99"/>
      <c r="G1126" s="2">
        <f t="shared" si="20"/>
        <v>0</v>
      </c>
      <c r="H1126" s="59"/>
      <c r="I1126" s="59"/>
      <c r="J1126" s="59"/>
      <c r="K1126" s="59"/>
      <c r="L1126" s="59"/>
      <c r="M1126" s="59"/>
      <c r="N1126" s="59"/>
    </row>
    <row r="1127" spans="1:14">
      <c r="A1127" s="62"/>
      <c r="B1127" s="60"/>
      <c r="C1127" s="60"/>
      <c r="D1127" s="59"/>
      <c r="E1127" s="99"/>
      <c r="F1127" s="99"/>
      <c r="G1127" s="2">
        <f t="shared" si="20"/>
        <v>0</v>
      </c>
      <c r="H1127" s="59"/>
      <c r="I1127" s="59"/>
      <c r="J1127" s="59"/>
      <c r="K1127" s="59"/>
      <c r="L1127" s="59"/>
      <c r="M1127" s="59"/>
      <c r="N1127" s="59"/>
    </row>
    <row r="1128" spans="1:14">
      <c r="A1128" s="62"/>
      <c r="B1128" s="60"/>
      <c r="C1128" s="60"/>
      <c r="D1128" s="59"/>
      <c r="E1128" s="99"/>
      <c r="F1128" s="99"/>
      <c r="G1128" s="2">
        <f t="shared" si="20"/>
        <v>0</v>
      </c>
      <c r="H1128" s="59"/>
      <c r="I1128" s="59"/>
      <c r="J1128" s="59"/>
      <c r="K1128" s="59"/>
      <c r="L1128" s="59"/>
      <c r="M1128" s="59"/>
      <c r="N1128" s="59"/>
    </row>
    <row r="1129" spans="1:14">
      <c r="A1129" s="62"/>
      <c r="B1129" s="60"/>
      <c r="C1129" s="60"/>
      <c r="D1129" s="59"/>
      <c r="E1129" s="99"/>
      <c r="F1129" s="99"/>
      <c r="G1129" s="2">
        <f t="shared" si="20"/>
        <v>0</v>
      </c>
      <c r="H1129" s="59"/>
      <c r="I1129" s="59"/>
      <c r="J1129" s="59"/>
      <c r="K1129" s="59"/>
      <c r="L1129" s="59"/>
      <c r="M1129" s="59"/>
      <c r="N1129" s="59"/>
    </row>
    <row r="1130" spans="1:14">
      <c r="A1130" s="62"/>
      <c r="B1130" s="60"/>
      <c r="C1130" s="60"/>
      <c r="D1130" s="59"/>
      <c r="E1130" s="99"/>
      <c r="F1130" s="99"/>
      <c r="G1130" s="2">
        <f t="shared" si="20"/>
        <v>0</v>
      </c>
      <c r="H1130" s="59"/>
      <c r="I1130" s="59"/>
      <c r="J1130" s="59"/>
      <c r="K1130" s="59"/>
      <c r="L1130" s="59"/>
      <c r="M1130" s="59"/>
      <c r="N1130" s="59"/>
    </row>
    <row r="1131" spans="1:14">
      <c r="A1131" s="62"/>
      <c r="B1131" s="60"/>
      <c r="C1131" s="60"/>
      <c r="D1131" s="59"/>
      <c r="E1131" s="99"/>
      <c r="F1131" s="99"/>
      <c r="G1131" s="2">
        <f t="shared" si="20"/>
        <v>0</v>
      </c>
      <c r="H1131" s="59"/>
      <c r="I1131" s="59"/>
      <c r="J1131" s="59"/>
      <c r="K1131" s="59"/>
      <c r="L1131" s="59"/>
      <c r="M1131" s="59"/>
      <c r="N1131" s="59"/>
    </row>
    <row r="1132" spans="1:14">
      <c r="A1132" s="62"/>
      <c r="B1132" s="60"/>
      <c r="C1132" s="60"/>
      <c r="D1132" s="59"/>
      <c r="E1132" s="99"/>
      <c r="F1132" s="99"/>
      <c r="G1132" s="2">
        <f t="shared" si="20"/>
        <v>0</v>
      </c>
      <c r="H1132" s="59"/>
      <c r="I1132" s="59"/>
      <c r="J1132" s="59"/>
      <c r="K1132" s="59"/>
      <c r="L1132" s="59"/>
      <c r="M1132" s="59"/>
      <c r="N1132" s="59"/>
    </row>
    <row r="1133" spans="1:14">
      <c r="A1133" s="62"/>
      <c r="B1133" s="60"/>
      <c r="C1133" s="60"/>
      <c r="D1133" s="59"/>
      <c r="E1133" s="99"/>
      <c r="F1133" s="99"/>
      <c r="G1133" s="2">
        <f t="shared" si="20"/>
        <v>0</v>
      </c>
      <c r="H1133" s="59"/>
      <c r="I1133" s="59"/>
      <c r="J1133" s="59"/>
      <c r="K1133" s="59"/>
      <c r="L1133" s="59"/>
      <c r="M1133" s="59"/>
      <c r="N1133" s="59"/>
    </row>
    <row r="1134" spans="1:14">
      <c r="A1134" s="62"/>
      <c r="B1134" s="60"/>
      <c r="C1134" s="60"/>
      <c r="D1134" s="59"/>
      <c r="E1134" s="99"/>
      <c r="F1134" s="99"/>
      <c r="G1134" s="2">
        <f t="shared" si="20"/>
        <v>0</v>
      </c>
      <c r="H1134" s="59"/>
      <c r="I1134" s="59"/>
      <c r="J1134" s="59"/>
      <c r="K1134" s="59"/>
      <c r="L1134" s="59"/>
      <c r="M1134" s="59"/>
      <c r="N1134" s="59"/>
    </row>
    <row r="1135" spans="1:14">
      <c r="A1135" s="62"/>
      <c r="B1135" s="60"/>
      <c r="C1135" s="60"/>
      <c r="D1135" s="59"/>
      <c r="E1135" s="99"/>
      <c r="F1135" s="99"/>
      <c r="G1135" s="2">
        <f t="shared" si="20"/>
        <v>0</v>
      </c>
      <c r="H1135" s="59"/>
      <c r="I1135" s="59"/>
      <c r="J1135" s="59"/>
      <c r="K1135" s="59"/>
      <c r="L1135" s="59"/>
      <c r="M1135" s="59"/>
      <c r="N1135" s="59"/>
    </row>
    <row r="1136" spans="1:14">
      <c r="A1136" s="62"/>
      <c r="B1136" s="60"/>
      <c r="C1136" s="60"/>
      <c r="D1136" s="59"/>
      <c r="E1136" s="99"/>
      <c r="F1136" s="99"/>
      <c r="G1136" s="2">
        <f t="shared" si="20"/>
        <v>0</v>
      </c>
      <c r="H1136" s="59"/>
      <c r="I1136" s="59"/>
      <c r="J1136" s="59"/>
      <c r="K1136" s="59"/>
      <c r="L1136" s="59"/>
      <c r="M1136" s="59"/>
      <c r="N1136" s="59"/>
    </row>
    <row r="1137" spans="1:14">
      <c r="A1137" s="62"/>
      <c r="B1137" s="60"/>
      <c r="C1137" s="60"/>
      <c r="D1137" s="59"/>
      <c r="E1137" s="99"/>
      <c r="F1137" s="99"/>
      <c r="G1137" s="2">
        <f t="shared" si="20"/>
        <v>0</v>
      </c>
      <c r="H1137" s="59"/>
      <c r="I1137" s="59"/>
      <c r="J1137" s="59"/>
      <c r="K1137" s="59"/>
      <c r="L1137" s="59"/>
      <c r="M1137" s="59"/>
      <c r="N1137" s="59"/>
    </row>
    <row r="1138" spans="1:14">
      <c r="A1138" s="62"/>
      <c r="B1138" s="60"/>
      <c r="C1138" s="60"/>
      <c r="D1138" s="59"/>
      <c r="E1138" s="99"/>
      <c r="F1138" s="99"/>
      <c r="G1138" s="2">
        <f t="shared" si="20"/>
        <v>0</v>
      </c>
      <c r="H1138" s="59"/>
      <c r="I1138" s="59"/>
      <c r="J1138" s="59"/>
      <c r="K1138" s="59"/>
      <c r="L1138" s="59"/>
      <c r="M1138" s="59"/>
      <c r="N1138" s="59"/>
    </row>
    <row r="1139" spans="1:14">
      <c r="A1139" s="62"/>
      <c r="B1139" s="60"/>
      <c r="C1139" s="60"/>
      <c r="D1139" s="59"/>
      <c r="E1139" s="99"/>
      <c r="F1139" s="99"/>
      <c r="G1139" s="2">
        <f t="shared" si="20"/>
        <v>0</v>
      </c>
      <c r="H1139" s="59"/>
      <c r="I1139" s="59"/>
      <c r="J1139" s="59"/>
      <c r="K1139" s="59"/>
      <c r="L1139" s="59"/>
      <c r="M1139" s="59"/>
      <c r="N1139" s="59"/>
    </row>
    <row r="1140" spans="1:14">
      <c r="A1140" s="62"/>
      <c r="B1140" s="60"/>
      <c r="C1140" s="60"/>
      <c r="D1140" s="59"/>
      <c r="E1140" s="99"/>
      <c r="F1140" s="99"/>
      <c r="G1140" s="2">
        <f t="shared" si="20"/>
        <v>0</v>
      </c>
      <c r="H1140" s="59"/>
      <c r="I1140" s="59"/>
      <c r="J1140" s="59"/>
      <c r="K1140" s="59"/>
      <c r="L1140" s="59"/>
      <c r="M1140" s="59"/>
      <c r="N1140" s="59"/>
    </row>
    <row r="1141" spans="1:14">
      <c r="A1141" s="62"/>
      <c r="B1141" s="60"/>
      <c r="C1141" s="60"/>
      <c r="D1141" s="59"/>
      <c r="E1141" s="99"/>
      <c r="F1141" s="99"/>
      <c r="G1141" s="2">
        <f t="shared" si="20"/>
        <v>0</v>
      </c>
      <c r="H1141" s="59"/>
      <c r="I1141" s="59"/>
      <c r="J1141" s="59"/>
      <c r="K1141" s="59"/>
      <c r="L1141" s="59"/>
      <c r="M1141" s="59"/>
      <c r="N1141" s="59"/>
    </row>
    <row r="1142" spans="1:14">
      <c r="A1142" s="62"/>
      <c r="B1142" s="60"/>
      <c r="C1142" s="60"/>
      <c r="D1142" s="59"/>
      <c r="E1142" s="99"/>
      <c r="F1142" s="99"/>
      <c r="G1142" s="2">
        <f t="shared" si="20"/>
        <v>0</v>
      </c>
      <c r="H1142" s="59"/>
      <c r="I1142" s="59"/>
      <c r="J1142" s="59"/>
      <c r="K1142" s="59"/>
      <c r="L1142" s="59"/>
      <c r="M1142" s="59"/>
      <c r="N1142" s="59"/>
    </row>
    <row r="1143" spans="1:14">
      <c r="A1143" s="62"/>
      <c r="B1143" s="60"/>
      <c r="C1143" s="60"/>
      <c r="D1143" s="59"/>
      <c r="E1143" s="99"/>
      <c r="F1143" s="99"/>
      <c r="G1143" s="2">
        <f t="shared" si="20"/>
        <v>0</v>
      </c>
      <c r="H1143" s="59"/>
      <c r="I1143" s="59"/>
      <c r="J1143" s="59"/>
      <c r="K1143" s="59"/>
      <c r="L1143" s="59"/>
      <c r="M1143" s="59"/>
      <c r="N1143" s="59"/>
    </row>
    <row r="1144" spans="1:14">
      <c r="A1144" s="62"/>
      <c r="B1144" s="60"/>
      <c r="C1144" s="60"/>
      <c r="D1144" s="59"/>
      <c r="E1144" s="99"/>
      <c r="F1144" s="99"/>
      <c r="G1144" s="2">
        <f t="shared" si="20"/>
        <v>0</v>
      </c>
      <c r="H1144" s="59"/>
      <c r="I1144" s="59"/>
      <c r="J1144" s="59"/>
      <c r="K1144" s="59"/>
      <c r="L1144" s="59"/>
      <c r="M1144" s="59"/>
      <c r="N1144" s="59"/>
    </row>
    <row r="1145" spans="1:14">
      <c r="A1145" s="62"/>
      <c r="B1145" s="60"/>
      <c r="C1145" s="60"/>
      <c r="D1145" s="59"/>
      <c r="E1145" s="99"/>
      <c r="F1145" s="99"/>
      <c r="G1145" s="2">
        <f t="shared" si="20"/>
        <v>0</v>
      </c>
      <c r="H1145" s="59"/>
      <c r="I1145" s="59"/>
      <c r="J1145" s="59"/>
      <c r="K1145" s="59"/>
      <c r="L1145" s="59"/>
      <c r="M1145" s="59"/>
      <c r="N1145" s="59"/>
    </row>
    <row r="1146" spans="1:14">
      <c r="A1146" s="62"/>
      <c r="B1146" s="60"/>
      <c r="C1146" s="60"/>
      <c r="D1146" s="59"/>
      <c r="E1146" s="99"/>
      <c r="F1146" s="99"/>
      <c r="G1146" s="2">
        <f t="shared" si="20"/>
        <v>0</v>
      </c>
      <c r="H1146" s="59"/>
      <c r="I1146" s="59"/>
      <c r="J1146" s="59"/>
      <c r="K1146" s="59"/>
      <c r="L1146" s="59"/>
      <c r="M1146" s="59"/>
      <c r="N1146" s="59"/>
    </row>
    <row r="1147" spans="1:14">
      <c r="A1147" s="62"/>
      <c r="B1147" s="60"/>
      <c r="C1147" s="60"/>
      <c r="D1147" s="59"/>
      <c r="E1147" s="99"/>
      <c r="F1147" s="99"/>
      <c r="G1147" s="2">
        <f t="shared" si="20"/>
        <v>0</v>
      </c>
      <c r="H1147" s="59"/>
      <c r="I1147" s="59"/>
      <c r="J1147" s="59"/>
      <c r="K1147" s="59"/>
      <c r="L1147" s="59"/>
      <c r="M1147" s="59"/>
      <c r="N1147" s="59"/>
    </row>
    <row r="1148" spans="1:14">
      <c r="A1148" s="62"/>
      <c r="B1148" s="60"/>
      <c r="C1148" s="60"/>
      <c r="D1148" s="59"/>
      <c r="E1148" s="99"/>
      <c r="F1148" s="99"/>
      <c r="G1148" s="2">
        <f t="shared" si="20"/>
        <v>0</v>
      </c>
      <c r="H1148" s="59"/>
      <c r="I1148" s="59"/>
      <c r="J1148" s="59"/>
      <c r="K1148" s="59"/>
      <c r="L1148" s="59"/>
      <c r="M1148" s="59"/>
      <c r="N1148" s="59"/>
    </row>
    <row r="1149" spans="1:14">
      <c r="A1149" s="62"/>
      <c r="B1149" s="60"/>
      <c r="C1149" s="60"/>
      <c r="D1149" s="59"/>
      <c r="E1149" s="99"/>
      <c r="F1149" s="99"/>
      <c r="G1149" s="2">
        <f t="shared" si="20"/>
        <v>0</v>
      </c>
      <c r="H1149" s="59"/>
      <c r="I1149" s="59"/>
      <c r="J1149" s="59"/>
      <c r="K1149" s="59"/>
      <c r="L1149" s="59"/>
      <c r="M1149" s="59"/>
      <c r="N1149" s="59"/>
    </row>
    <row r="1150" spans="1:14">
      <c r="A1150" s="62"/>
      <c r="B1150" s="60"/>
      <c r="C1150" s="60"/>
      <c r="D1150" s="59"/>
      <c r="E1150" s="99"/>
      <c r="F1150" s="99"/>
      <c r="G1150" s="2">
        <f t="shared" si="20"/>
        <v>0</v>
      </c>
      <c r="H1150" s="59"/>
      <c r="I1150" s="59"/>
      <c r="J1150" s="59"/>
      <c r="K1150" s="59"/>
      <c r="L1150" s="59"/>
      <c r="M1150" s="59"/>
      <c r="N1150" s="59"/>
    </row>
    <row r="1151" spans="1:14">
      <c r="A1151" s="62"/>
      <c r="B1151" s="60"/>
      <c r="C1151" s="60"/>
      <c r="D1151" s="59"/>
      <c r="E1151" s="99"/>
      <c r="F1151" s="99"/>
      <c r="G1151" s="2">
        <f t="shared" si="20"/>
        <v>0</v>
      </c>
      <c r="H1151" s="59"/>
      <c r="I1151" s="59"/>
      <c r="J1151" s="59"/>
      <c r="K1151" s="59"/>
      <c r="L1151" s="59"/>
      <c r="M1151" s="59"/>
      <c r="N1151" s="59"/>
    </row>
    <row r="1152" spans="1:14">
      <c r="A1152" s="62"/>
      <c r="B1152" s="60"/>
      <c r="C1152" s="60"/>
      <c r="D1152" s="59"/>
      <c r="E1152" s="99"/>
      <c r="F1152" s="99"/>
      <c r="G1152" s="2">
        <f t="shared" si="20"/>
        <v>0</v>
      </c>
      <c r="H1152" s="59"/>
      <c r="I1152" s="59"/>
      <c r="J1152" s="59"/>
      <c r="K1152" s="59"/>
      <c r="L1152" s="59"/>
      <c r="M1152" s="59"/>
      <c r="N1152" s="59"/>
    </row>
    <row r="1153" spans="1:14">
      <c r="A1153" s="62"/>
      <c r="B1153" s="60"/>
      <c r="C1153" s="60"/>
      <c r="D1153" s="59"/>
      <c r="E1153" s="99"/>
      <c r="F1153" s="99"/>
      <c r="G1153" s="2">
        <f t="shared" si="20"/>
        <v>0</v>
      </c>
      <c r="H1153" s="59"/>
      <c r="I1153" s="59"/>
      <c r="J1153" s="59"/>
      <c r="K1153" s="59"/>
      <c r="L1153" s="59"/>
      <c r="M1153" s="59"/>
      <c r="N1153" s="59"/>
    </row>
    <row r="1154" spans="1:14">
      <c r="A1154" s="62"/>
      <c r="B1154" s="60"/>
      <c r="C1154" s="60"/>
      <c r="D1154" s="59"/>
      <c r="E1154" s="99"/>
      <c r="F1154" s="99"/>
      <c r="G1154" s="2">
        <f t="shared" si="20"/>
        <v>0</v>
      </c>
      <c r="H1154" s="59"/>
      <c r="I1154" s="59"/>
      <c r="J1154" s="59"/>
      <c r="K1154" s="59"/>
      <c r="L1154" s="59"/>
      <c r="M1154" s="59"/>
      <c r="N1154" s="59"/>
    </row>
    <row r="1155" spans="1:14">
      <c r="A1155" s="62"/>
      <c r="B1155" s="60"/>
      <c r="C1155" s="60"/>
      <c r="D1155" s="59"/>
      <c r="E1155" s="99"/>
      <c r="F1155" s="99"/>
      <c r="G1155" s="2">
        <f t="shared" si="20"/>
        <v>0</v>
      </c>
      <c r="H1155" s="59"/>
      <c r="I1155" s="59"/>
      <c r="J1155" s="59"/>
      <c r="K1155" s="59"/>
      <c r="L1155" s="59"/>
      <c r="M1155" s="59"/>
      <c r="N1155" s="59"/>
    </row>
    <row r="1156" spans="1:14">
      <c r="A1156" s="62"/>
      <c r="B1156" s="60"/>
      <c r="C1156" s="60"/>
      <c r="D1156" s="59"/>
      <c r="E1156" s="99"/>
      <c r="F1156" s="99"/>
      <c r="G1156" s="2">
        <f t="shared" si="20"/>
        <v>0</v>
      </c>
      <c r="H1156" s="59"/>
      <c r="I1156" s="59"/>
      <c r="J1156" s="59"/>
      <c r="K1156" s="59"/>
      <c r="L1156" s="59"/>
      <c r="M1156" s="59"/>
      <c r="N1156" s="59"/>
    </row>
    <row r="1157" spans="1:14">
      <c r="A1157" s="62"/>
      <c r="B1157" s="60"/>
      <c r="C1157" s="60"/>
      <c r="D1157" s="59"/>
      <c r="E1157" s="99"/>
      <c r="F1157" s="99"/>
      <c r="G1157" s="2">
        <f t="shared" si="20"/>
        <v>0</v>
      </c>
      <c r="H1157" s="59"/>
      <c r="I1157" s="59"/>
      <c r="J1157" s="59"/>
      <c r="K1157" s="59"/>
      <c r="L1157" s="59"/>
      <c r="M1157" s="59"/>
      <c r="N1157" s="59"/>
    </row>
    <row r="1158" spans="1:14">
      <c r="A1158" s="62"/>
      <c r="B1158" s="60"/>
      <c r="C1158" s="60"/>
      <c r="D1158" s="59"/>
      <c r="E1158" s="99"/>
      <c r="F1158" s="99"/>
      <c r="G1158" s="2">
        <f t="shared" si="20"/>
        <v>0</v>
      </c>
      <c r="H1158" s="59"/>
      <c r="I1158" s="59"/>
      <c r="J1158" s="59"/>
      <c r="K1158" s="59"/>
      <c r="L1158" s="59"/>
      <c r="M1158" s="59"/>
      <c r="N1158" s="59"/>
    </row>
    <row r="1159" spans="1:14">
      <c r="A1159" s="62"/>
      <c r="B1159" s="60"/>
      <c r="C1159" s="60"/>
      <c r="D1159" s="59"/>
      <c r="E1159" s="99"/>
      <c r="F1159" s="99"/>
      <c r="G1159" s="2">
        <f t="shared" si="20"/>
        <v>0</v>
      </c>
      <c r="H1159" s="59"/>
      <c r="I1159" s="59"/>
      <c r="J1159" s="59"/>
      <c r="K1159" s="59"/>
      <c r="L1159" s="59"/>
      <c r="M1159" s="59"/>
      <c r="N1159" s="59"/>
    </row>
    <row r="1160" spans="1:14">
      <c r="A1160" s="62"/>
      <c r="B1160" s="60"/>
      <c r="C1160" s="60"/>
      <c r="D1160" s="59"/>
      <c r="E1160" s="99"/>
      <c r="F1160" s="99"/>
      <c r="G1160" s="2">
        <f t="shared" si="20"/>
        <v>0</v>
      </c>
      <c r="H1160" s="59"/>
      <c r="I1160" s="59"/>
      <c r="J1160" s="59"/>
      <c r="K1160" s="59"/>
      <c r="L1160" s="59"/>
      <c r="M1160" s="59"/>
      <c r="N1160" s="59"/>
    </row>
    <row r="1161" spans="1:14">
      <c r="A1161" s="62"/>
      <c r="B1161" s="60"/>
      <c r="C1161" s="60"/>
      <c r="D1161" s="59"/>
      <c r="E1161" s="99"/>
      <c r="F1161" s="99"/>
      <c r="G1161" s="2">
        <f t="shared" si="20"/>
        <v>0</v>
      </c>
      <c r="H1161" s="59"/>
      <c r="I1161" s="59"/>
      <c r="J1161" s="59"/>
      <c r="K1161" s="59"/>
      <c r="L1161" s="59"/>
      <c r="M1161" s="59"/>
      <c r="N1161" s="59"/>
    </row>
    <row r="1162" spans="1:14">
      <c r="A1162" s="62"/>
      <c r="B1162" s="60"/>
      <c r="C1162" s="60"/>
      <c r="D1162" s="59"/>
      <c r="E1162" s="99"/>
      <c r="F1162" s="99"/>
      <c r="G1162" s="2">
        <f t="shared" si="20"/>
        <v>0</v>
      </c>
      <c r="H1162" s="59"/>
      <c r="I1162" s="59"/>
      <c r="J1162" s="59"/>
      <c r="K1162" s="59"/>
      <c r="L1162" s="59"/>
      <c r="M1162" s="59"/>
      <c r="N1162" s="59"/>
    </row>
    <row r="1163" spans="1:14">
      <c r="A1163" s="62"/>
      <c r="B1163" s="60"/>
      <c r="C1163" s="60"/>
      <c r="D1163" s="59"/>
      <c r="E1163" s="99"/>
      <c r="F1163" s="99"/>
      <c r="G1163" s="2">
        <f t="shared" si="20"/>
        <v>0</v>
      </c>
      <c r="H1163" s="59"/>
      <c r="I1163" s="59"/>
      <c r="J1163" s="59"/>
      <c r="K1163" s="59"/>
      <c r="L1163" s="59"/>
      <c r="M1163" s="59"/>
      <c r="N1163" s="59"/>
    </row>
    <row r="1164" spans="1:14">
      <c r="A1164" s="62"/>
      <c r="B1164" s="60"/>
      <c r="C1164" s="60"/>
      <c r="D1164" s="59"/>
      <c r="E1164" s="99"/>
      <c r="F1164" s="99"/>
      <c r="G1164" s="2">
        <f t="shared" ref="G1164:G1227" si="21">+G1163+E1164-F1164</f>
        <v>0</v>
      </c>
      <c r="H1164" s="59"/>
      <c r="I1164" s="59"/>
      <c r="J1164" s="59"/>
      <c r="K1164" s="59"/>
      <c r="L1164" s="59"/>
      <c r="M1164" s="59"/>
      <c r="N1164" s="59"/>
    </row>
    <row r="1165" spans="1:14">
      <c r="A1165" s="62"/>
      <c r="B1165" s="60"/>
      <c r="C1165" s="60"/>
      <c r="D1165" s="59"/>
      <c r="E1165" s="99"/>
      <c r="F1165" s="99"/>
      <c r="G1165" s="2">
        <f t="shared" si="21"/>
        <v>0</v>
      </c>
      <c r="H1165" s="59"/>
      <c r="I1165" s="59"/>
      <c r="J1165" s="59"/>
      <c r="K1165" s="59"/>
      <c r="L1165" s="59"/>
      <c r="M1165" s="59"/>
      <c r="N1165" s="59"/>
    </row>
    <row r="1166" spans="1:14">
      <c r="A1166" s="62"/>
      <c r="B1166" s="60"/>
      <c r="C1166" s="60"/>
      <c r="D1166" s="59"/>
      <c r="E1166" s="99"/>
      <c r="F1166" s="99"/>
      <c r="G1166" s="2">
        <f t="shared" si="21"/>
        <v>0</v>
      </c>
      <c r="H1166" s="59"/>
      <c r="I1166" s="59"/>
      <c r="J1166" s="59"/>
      <c r="K1166" s="59"/>
      <c r="L1166" s="59"/>
      <c r="M1166" s="59"/>
      <c r="N1166" s="59"/>
    </row>
    <row r="1167" spans="1:14">
      <c r="A1167" s="62"/>
      <c r="B1167" s="60"/>
      <c r="C1167" s="60"/>
      <c r="D1167" s="59"/>
      <c r="E1167" s="99"/>
      <c r="F1167" s="99"/>
      <c r="G1167" s="2">
        <f t="shared" si="21"/>
        <v>0</v>
      </c>
      <c r="H1167" s="59"/>
      <c r="I1167" s="59"/>
      <c r="J1167" s="59"/>
      <c r="K1167" s="59"/>
      <c r="L1167" s="59"/>
      <c r="M1167" s="59"/>
      <c r="N1167" s="59"/>
    </row>
    <row r="1168" spans="1:14">
      <c r="A1168" s="62"/>
      <c r="B1168" s="60"/>
      <c r="C1168" s="60"/>
      <c r="D1168" s="59"/>
      <c r="E1168" s="99"/>
      <c r="F1168" s="99"/>
      <c r="G1168" s="2">
        <f t="shared" si="21"/>
        <v>0</v>
      </c>
      <c r="H1168" s="59"/>
      <c r="I1168" s="59"/>
      <c r="J1168" s="59"/>
      <c r="K1168" s="59"/>
      <c r="L1168" s="59"/>
      <c r="M1168" s="59"/>
      <c r="N1168" s="59"/>
    </row>
    <row r="1169" spans="1:14">
      <c r="A1169" s="62"/>
      <c r="B1169" s="60"/>
      <c r="C1169" s="60"/>
      <c r="D1169" s="59"/>
      <c r="E1169" s="99"/>
      <c r="F1169" s="99"/>
      <c r="G1169" s="2">
        <f t="shared" si="21"/>
        <v>0</v>
      </c>
      <c r="H1169" s="59"/>
      <c r="I1169" s="59"/>
      <c r="J1169" s="59"/>
      <c r="K1169" s="59"/>
      <c r="L1169" s="59"/>
      <c r="M1169" s="59"/>
      <c r="N1169" s="59"/>
    </row>
    <row r="1170" spans="1:14">
      <c r="A1170" s="62"/>
      <c r="B1170" s="60"/>
      <c r="C1170" s="60"/>
      <c r="D1170" s="59"/>
      <c r="E1170" s="99"/>
      <c r="F1170" s="99"/>
      <c r="G1170" s="2">
        <f t="shared" si="21"/>
        <v>0</v>
      </c>
      <c r="H1170" s="59"/>
      <c r="I1170" s="59"/>
      <c r="J1170" s="59"/>
      <c r="K1170" s="59"/>
      <c r="L1170" s="59"/>
      <c r="M1170" s="59"/>
      <c r="N1170" s="59"/>
    </row>
    <row r="1171" spans="1:14">
      <c r="A1171" s="62"/>
      <c r="B1171" s="60"/>
      <c r="C1171" s="60"/>
      <c r="D1171" s="59"/>
      <c r="E1171" s="99"/>
      <c r="F1171" s="99"/>
      <c r="G1171" s="2">
        <f t="shared" si="21"/>
        <v>0</v>
      </c>
      <c r="H1171" s="59"/>
      <c r="I1171" s="59"/>
      <c r="J1171" s="59"/>
      <c r="K1171" s="59"/>
      <c r="L1171" s="59"/>
      <c r="M1171" s="59"/>
      <c r="N1171" s="59"/>
    </row>
    <row r="1172" spans="1:14">
      <c r="A1172" s="62"/>
      <c r="B1172" s="60"/>
      <c r="C1172" s="60"/>
      <c r="D1172" s="59"/>
      <c r="E1172" s="99"/>
      <c r="F1172" s="99"/>
      <c r="G1172" s="2">
        <f t="shared" si="21"/>
        <v>0</v>
      </c>
      <c r="H1172" s="59"/>
      <c r="I1172" s="59"/>
      <c r="J1172" s="59"/>
      <c r="K1172" s="59"/>
      <c r="L1172" s="59"/>
      <c r="M1172" s="59"/>
      <c r="N1172" s="59"/>
    </row>
    <row r="1173" spans="1:14">
      <c r="A1173" s="62"/>
      <c r="B1173" s="60"/>
      <c r="C1173" s="60"/>
      <c r="D1173" s="59"/>
      <c r="E1173" s="99"/>
      <c r="F1173" s="99"/>
      <c r="G1173" s="2">
        <f t="shared" si="21"/>
        <v>0</v>
      </c>
      <c r="H1173" s="59"/>
      <c r="I1173" s="59"/>
      <c r="J1173" s="59"/>
      <c r="K1173" s="59"/>
      <c r="L1173" s="59"/>
      <c r="M1173" s="59"/>
      <c r="N1173" s="59"/>
    </row>
    <row r="1174" spans="1:14">
      <c r="A1174" s="62"/>
      <c r="B1174" s="60"/>
      <c r="C1174" s="60"/>
      <c r="D1174" s="59"/>
      <c r="E1174" s="99"/>
      <c r="F1174" s="99"/>
      <c r="G1174" s="2">
        <f t="shared" si="21"/>
        <v>0</v>
      </c>
      <c r="H1174" s="59"/>
      <c r="I1174" s="59"/>
      <c r="J1174" s="59"/>
      <c r="K1174" s="59"/>
      <c r="L1174" s="59"/>
      <c r="M1174" s="59"/>
      <c r="N1174" s="59"/>
    </row>
    <row r="1175" spans="1:14">
      <c r="A1175" s="62"/>
      <c r="B1175" s="60"/>
      <c r="C1175" s="60"/>
      <c r="D1175" s="59"/>
      <c r="E1175" s="99"/>
      <c r="F1175" s="99"/>
      <c r="G1175" s="2">
        <f t="shared" si="21"/>
        <v>0</v>
      </c>
      <c r="H1175" s="59"/>
      <c r="I1175" s="59"/>
      <c r="J1175" s="59"/>
      <c r="K1175" s="59"/>
      <c r="L1175" s="59"/>
      <c r="M1175" s="59"/>
      <c r="N1175" s="59"/>
    </row>
    <row r="1176" spans="1:14">
      <c r="A1176" s="62"/>
      <c r="B1176" s="60"/>
      <c r="C1176" s="60"/>
      <c r="D1176" s="59"/>
      <c r="E1176" s="99"/>
      <c r="F1176" s="99"/>
      <c r="G1176" s="2">
        <f t="shared" si="21"/>
        <v>0</v>
      </c>
      <c r="H1176" s="59"/>
      <c r="I1176" s="59"/>
      <c r="J1176" s="59"/>
      <c r="K1176" s="59"/>
      <c r="L1176" s="59"/>
      <c r="M1176" s="59"/>
      <c r="N1176" s="59"/>
    </row>
    <row r="1177" spans="1:14">
      <c r="A1177" s="62"/>
      <c r="B1177" s="60"/>
      <c r="C1177" s="60"/>
      <c r="D1177" s="59"/>
      <c r="E1177" s="99"/>
      <c r="F1177" s="99"/>
      <c r="G1177" s="2">
        <f t="shared" si="21"/>
        <v>0</v>
      </c>
      <c r="H1177" s="59"/>
      <c r="I1177" s="59"/>
      <c r="J1177" s="59"/>
      <c r="K1177" s="59"/>
      <c r="L1177" s="59"/>
      <c r="M1177" s="59"/>
      <c r="N1177" s="59"/>
    </row>
    <row r="1178" spans="1:14">
      <c r="A1178" s="62"/>
      <c r="B1178" s="60"/>
      <c r="C1178" s="60"/>
      <c r="D1178" s="59"/>
      <c r="E1178" s="99"/>
      <c r="F1178" s="99"/>
      <c r="G1178" s="2">
        <f t="shared" si="21"/>
        <v>0</v>
      </c>
      <c r="H1178" s="59"/>
      <c r="I1178" s="59"/>
      <c r="J1178" s="59"/>
      <c r="K1178" s="59"/>
      <c r="L1178" s="59"/>
      <c r="M1178" s="59"/>
      <c r="N1178" s="59"/>
    </row>
    <row r="1179" spans="1:14">
      <c r="A1179" s="62"/>
      <c r="B1179" s="60"/>
      <c r="C1179" s="60"/>
      <c r="D1179" s="59"/>
      <c r="E1179" s="99"/>
      <c r="F1179" s="99"/>
      <c r="G1179" s="2">
        <f t="shared" si="21"/>
        <v>0</v>
      </c>
      <c r="H1179" s="59"/>
      <c r="I1179" s="59"/>
      <c r="J1179" s="59"/>
      <c r="K1179" s="59"/>
      <c r="L1179" s="59"/>
      <c r="M1179" s="59"/>
      <c r="N1179" s="59"/>
    </row>
    <row r="1180" spans="1:14">
      <c r="A1180" s="62"/>
      <c r="B1180" s="60"/>
      <c r="C1180" s="60"/>
      <c r="D1180" s="59"/>
      <c r="E1180" s="99"/>
      <c r="F1180" s="99"/>
      <c r="G1180" s="2">
        <f t="shared" si="21"/>
        <v>0</v>
      </c>
      <c r="H1180" s="59"/>
      <c r="I1180" s="59"/>
      <c r="J1180" s="59"/>
      <c r="K1180" s="59"/>
      <c r="L1180" s="59"/>
      <c r="M1180" s="59"/>
      <c r="N1180" s="59"/>
    </row>
    <row r="1181" spans="1:14">
      <c r="A1181" s="62"/>
      <c r="B1181" s="60"/>
      <c r="C1181" s="60"/>
      <c r="D1181" s="59"/>
      <c r="E1181" s="99"/>
      <c r="F1181" s="99"/>
      <c r="G1181" s="2">
        <f t="shared" si="21"/>
        <v>0</v>
      </c>
      <c r="H1181" s="59"/>
      <c r="I1181" s="59"/>
      <c r="J1181" s="59"/>
      <c r="K1181" s="59"/>
      <c r="L1181" s="59"/>
      <c r="M1181" s="59"/>
      <c r="N1181" s="59"/>
    </row>
    <row r="1182" spans="1:14">
      <c r="A1182" s="62"/>
      <c r="B1182" s="60"/>
      <c r="C1182" s="60"/>
      <c r="D1182" s="59"/>
      <c r="E1182" s="99"/>
      <c r="F1182" s="99"/>
      <c r="G1182" s="2">
        <f t="shared" si="21"/>
        <v>0</v>
      </c>
      <c r="H1182" s="59"/>
      <c r="I1182" s="59"/>
      <c r="J1182" s="59"/>
      <c r="K1182" s="59"/>
      <c r="L1182" s="59"/>
      <c r="M1182" s="59"/>
      <c r="N1182" s="59"/>
    </row>
    <row r="1183" spans="1:14">
      <c r="A1183" s="62"/>
      <c r="B1183" s="60"/>
      <c r="C1183" s="60"/>
      <c r="D1183" s="59"/>
      <c r="E1183" s="99"/>
      <c r="F1183" s="99"/>
      <c r="G1183" s="2">
        <f t="shared" si="21"/>
        <v>0</v>
      </c>
      <c r="H1183" s="59"/>
      <c r="I1183" s="59"/>
      <c r="J1183" s="59"/>
      <c r="K1183" s="59"/>
      <c r="L1183" s="59"/>
      <c r="M1183" s="59"/>
      <c r="N1183" s="59"/>
    </row>
    <row r="1184" spans="1:14">
      <c r="A1184" s="62"/>
      <c r="B1184" s="60"/>
      <c r="C1184" s="60"/>
      <c r="D1184" s="59"/>
      <c r="E1184" s="99"/>
      <c r="F1184" s="99"/>
      <c r="G1184" s="2">
        <f t="shared" si="21"/>
        <v>0</v>
      </c>
      <c r="H1184" s="59"/>
      <c r="I1184" s="59"/>
      <c r="J1184" s="59"/>
      <c r="K1184" s="59"/>
      <c r="L1184" s="59"/>
      <c r="M1184" s="59"/>
      <c r="N1184" s="59"/>
    </row>
    <row r="1185" spans="1:14">
      <c r="A1185" s="62"/>
      <c r="B1185" s="60"/>
      <c r="C1185" s="60"/>
      <c r="D1185" s="59"/>
      <c r="E1185" s="99"/>
      <c r="F1185" s="99"/>
      <c r="G1185" s="2">
        <f t="shared" si="21"/>
        <v>0</v>
      </c>
      <c r="H1185" s="59"/>
      <c r="I1185" s="59"/>
      <c r="J1185" s="59"/>
      <c r="K1185" s="59"/>
      <c r="L1185" s="59"/>
      <c r="M1185" s="59"/>
      <c r="N1185" s="59"/>
    </row>
    <row r="1186" spans="1:14">
      <c r="A1186" s="62"/>
      <c r="B1186" s="60"/>
      <c r="C1186" s="60"/>
      <c r="D1186" s="59"/>
      <c r="E1186" s="99"/>
      <c r="F1186" s="99"/>
      <c r="G1186" s="2">
        <f t="shared" si="21"/>
        <v>0</v>
      </c>
      <c r="H1186" s="59"/>
      <c r="I1186" s="59"/>
      <c r="J1186" s="59"/>
      <c r="K1186" s="59"/>
      <c r="L1186" s="59"/>
      <c r="M1186" s="59"/>
      <c r="N1186" s="59"/>
    </row>
    <row r="1187" spans="1:14">
      <c r="A1187" s="62"/>
      <c r="B1187" s="60"/>
      <c r="C1187" s="60"/>
      <c r="D1187" s="59"/>
      <c r="E1187" s="99"/>
      <c r="F1187" s="99"/>
      <c r="G1187" s="2">
        <f t="shared" si="21"/>
        <v>0</v>
      </c>
      <c r="H1187" s="59"/>
      <c r="I1187" s="59"/>
      <c r="J1187" s="59"/>
      <c r="K1187" s="59"/>
      <c r="L1187" s="59"/>
      <c r="M1187" s="59"/>
      <c r="N1187" s="59"/>
    </row>
    <row r="1188" spans="1:14">
      <c r="A1188" s="62"/>
      <c r="B1188" s="60"/>
      <c r="C1188" s="60"/>
      <c r="D1188" s="59"/>
      <c r="E1188" s="99"/>
      <c r="F1188" s="99"/>
      <c r="G1188" s="2">
        <f t="shared" si="21"/>
        <v>0</v>
      </c>
      <c r="H1188" s="59"/>
      <c r="I1188" s="59"/>
      <c r="J1188" s="59"/>
      <c r="K1188" s="59"/>
      <c r="L1188" s="59"/>
      <c r="M1188" s="59"/>
      <c r="N1188" s="59"/>
    </row>
    <row r="1189" spans="1:14">
      <c r="A1189" s="62"/>
      <c r="B1189" s="60"/>
      <c r="C1189" s="60"/>
      <c r="D1189" s="59"/>
      <c r="E1189" s="99"/>
      <c r="F1189" s="99"/>
      <c r="G1189" s="2">
        <f t="shared" si="21"/>
        <v>0</v>
      </c>
      <c r="H1189" s="59"/>
      <c r="I1189" s="59"/>
      <c r="J1189" s="59"/>
      <c r="K1189" s="59"/>
      <c r="L1189" s="59"/>
      <c r="M1189" s="59"/>
      <c r="N1189" s="59"/>
    </row>
    <row r="1190" spans="1:14">
      <c r="A1190" s="62"/>
      <c r="B1190" s="60"/>
      <c r="C1190" s="60"/>
      <c r="D1190" s="59"/>
      <c r="E1190" s="99"/>
      <c r="F1190" s="99"/>
      <c r="G1190" s="2">
        <f t="shared" si="21"/>
        <v>0</v>
      </c>
      <c r="H1190" s="59"/>
      <c r="I1190" s="59"/>
      <c r="J1190" s="59"/>
      <c r="K1190" s="59"/>
      <c r="L1190" s="59"/>
      <c r="M1190" s="59"/>
      <c r="N1190" s="59"/>
    </row>
    <row r="1191" spans="1:14">
      <c r="A1191" s="62"/>
      <c r="B1191" s="60"/>
      <c r="C1191" s="60"/>
      <c r="D1191" s="59"/>
      <c r="E1191" s="99"/>
      <c r="F1191" s="99"/>
      <c r="G1191" s="2">
        <f t="shared" si="21"/>
        <v>0</v>
      </c>
      <c r="H1191" s="59"/>
      <c r="I1191" s="59"/>
      <c r="J1191" s="59"/>
      <c r="K1191" s="59"/>
      <c r="L1191" s="59"/>
      <c r="M1191" s="59"/>
      <c r="N1191" s="59"/>
    </row>
    <row r="1192" spans="1:14">
      <c r="A1192" s="62"/>
      <c r="B1192" s="60"/>
      <c r="C1192" s="60"/>
      <c r="D1192" s="59"/>
      <c r="E1192" s="99"/>
      <c r="F1192" s="99"/>
      <c r="G1192" s="2">
        <f t="shared" si="21"/>
        <v>0</v>
      </c>
      <c r="H1192" s="59"/>
      <c r="I1192" s="59"/>
      <c r="J1192" s="59"/>
      <c r="K1192" s="59"/>
      <c r="L1192" s="59"/>
      <c r="M1192" s="59"/>
      <c r="N1192" s="59"/>
    </row>
    <row r="1193" spans="1:14">
      <c r="A1193" s="62"/>
      <c r="B1193" s="60"/>
      <c r="C1193" s="60"/>
      <c r="D1193" s="59"/>
      <c r="E1193" s="99"/>
      <c r="F1193" s="99"/>
      <c r="G1193" s="2">
        <f t="shared" si="21"/>
        <v>0</v>
      </c>
      <c r="H1193" s="59"/>
      <c r="I1193" s="59"/>
      <c r="J1193" s="59"/>
      <c r="K1193" s="59"/>
      <c r="L1193" s="59"/>
      <c r="M1193" s="59"/>
      <c r="N1193" s="59"/>
    </row>
    <row r="1194" spans="1:14">
      <c r="A1194" s="62"/>
      <c r="B1194" s="60"/>
      <c r="C1194" s="60"/>
      <c r="D1194" s="59"/>
      <c r="E1194" s="99"/>
      <c r="F1194" s="99"/>
      <c r="G1194" s="2">
        <f t="shared" si="21"/>
        <v>0</v>
      </c>
      <c r="H1194" s="59"/>
      <c r="I1194" s="59"/>
      <c r="J1194" s="59"/>
      <c r="K1194" s="59"/>
      <c r="L1194" s="59"/>
      <c r="M1194" s="59"/>
      <c r="N1194" s="59"/>
    </row>
    <row r="1195" spans="1:14">
      <c r="A1195" s="62"/>
      <c r="B1195" s="60"/>
      <c r="C1195" s="60"/>
      <c r="D1195" s="59"/>
      <c r="E1195" s="99"/>
      <c r="F1195" s="99"/>
      <c r="G1195" s="2">
        <f t="shared" si="21"/>
        <v>0</v>
      </c>
      <c r="H1195" s="59"/>
      <c r="I1195" s="59"/>
      <c r="J1195" s="59"/>
      <c r="K1195" s="59"/>
      <c r="L1195" s="59"/>
      <c r="M1195" s="59"/>
      <c r="N1195" s="59"/>
    </row>
    <row r="1196" spans="1:14">
      <c r="A1196" s="62"/>
      <c r="B1196" s="60"/>
      <c r="C1196" s="60"/>
      <c r="D1196" s="59"/>
      <c r="E1196" s="99"/>
      <c r="F1196" s="99"/>
      <c r="G1196" s="2">
        <f t="shared" si="21"/>
        <v>0</v>
      </c>
      <c r="H1196" s="59"/>
      <c r="I1196" s="59"/>
      <c r="J1196" s="59"/>
      <c r="K1196" s="59"/>
      <c r="L1196" s="59"/>
      <c r="M1196" s="59"/>
      <c r="N1196" s="59"/>
    </row>
    <row r="1197" spans="1:14">
      <c r="A1197" s="62"/>
      <c r="B1197" s="60"/>
      <c r="C1197" s="60"/>
      <c r="D1197" s="59"/>
      <c r="E1197" s="99"/>
      <c r="F1197" s="99"/>
      <c r="G1197" s="2">
        <f t="shared" si="21"/>
        <v>0</v>
      </c>
      <c r="H1197" s="59"/>
      <c r="I1197" s="59"/>
      <c r="J1197" s="59"/>
      <c r="K1197" s="59"/>
      <c r="L1197" s="59"/>
      <c r="M1197" s="59"/>
      <c r="N1197" s="59"/>
    </row>
    <row r="1198" spans="1:14">
      <c r="A1198" s="62"/>
      <c r="B1198" s="60"/>
      <c r="C1198" s="60"/>
      <c r="D1198" s="59"/>
      <c r="E1198" s="99"/>
      <c r="F1198" s="99"/>
      <c r="G1198" s="2">
        <f t="shared" si="21"/>
        <v>0</v>
      </c>
      <c r="H1198" s="59"/>
      <c r="I1198" s="59"/>
      <c r="J1198" s="59"/>
      <c r="K1198" s="59"/>
      <c r="L1198" s="59"/>
      <c r="M1198" s="59"/>
      <c r="N1198" s="59"/>
    </row>
    <row r="1199" spans="1:14">
      <c r="A1199" s="62"/>
      <c r="B1199" s="60"/>
      <c r="C1199" s="60"/>
      <c r="D1199" s="59"/>
      <c r="E1199" s="99"/>
      <c r="F1199" s="99"/>
      <c r="G1199" s="2">
        <f t="shared" si="21"/>
        <v>0</v>
      </c>
      <c r="H1199" s="59"/>
      <c r="I1199" s="59"/>
      <c r="J1199" s="59"/>
      <c r="K1199" s="59"/>
      <c r="L1199" s="59"/>
      <c r="M1199" s="59"/>
      <c r="N1199" s="59"/>
    </row>
    <row r="1200" spans="1:14">
      <c r="A1200" s="62"/>
      <c r="B1200" s="60"/>
      <c r="C1200" s="60"/>
      <c r="D1200" s="59"/>
      <c r="E1200" s="99"/>
      <c r="F1200" s="99"/>
      <c r="G1200" s="2">
        <f t="shared" si="21"/>
        <v>0</v>
      </c>
      <c r="H1200" s="59"/>
      <c r="I1200" s="59"/>
      <c r="J1200" s="59"/>
      <c r="K1200" s="59"/>
      <c r="L1200" s="59"/>
      <c r="M1200" s="59"/>
      <c r="N1200" s="59"/>
    </row>
    <row r="1201" spans="1:14">
      <c r="A1201" s="62"/>
      <c r="B1201" s="60"/>
      <c r="C1201" s="60"/>
      <c r="D1201" s="59"/>
      <c r="E1201" s="99"/>
      <c r="F1201" s="99"/>
      <c r="G1201" s="2">
        <f t="shared" si="21"/>
        <v>0</v>
      </c>
      <c r="H1201" s="59"/>
      <c r="I1201" s="59"/>
      <c r="J1201" s="59"/>
      <c r="K1201" s="59"/>
      <c r="L1201" s="59"/>
      <c r="M1201" s="59"/>
      <c r="N1201" s="59"/>
    </row>
    <row r="1202" spans="1:14">
      <c r="A1202" s="62"/>
      <c r="B1202" s="60"/>
      <c r="C1202" s="60"/>
      <c r="D1202" s="59"/>
      <c r="E1202" s="99"/>
      <c r="F1202" s="99"/>
      <c r="G1202" s="2">
        <f t="shared" si="21"/>
        <v>0</v>
      </c>
      <c r="H1202" s="59"/>
      <c r="I1202" s="59"/>
      <c r="J1202" s="59"/>
      <c r="K1202" s="59"/>
      <c r="L1202" s="59"/>
      <c r="M1202" s="59"/>
      <c r="N1202" s="59"/>
    </row>
    <row r="1203" spans="1:14">
      <c r="A1203" s="62"/>
      <c r="B1203" s="60"/>
      <c r="C1203" s="60"/>
      <c r="D1203" s="59"/>
      <c r="E1203" s="99"/>
      <c r="F1203" s="99"/>
      <c r="G1203" s="2">
        <f t="shared" si="21"/>
        <v>0</v>
      </c>
      <c r="H1203" s="59"/>
      <c r="I1203" s="59"/>
      <c r="J1203" s="59"/>
      <c r="K1203" s="59"/>
      <c r="L1203" s="59"/>
      <c r="M1203" s="59"/>
      <c r="N1203" s="59"/>
    </row>
    <row r="1204" spans="1:14">
      <c r="A1204" s="62"/>
      <c r="B1204" s="60"/>
      <c r="C1204" s="60"/>
      <c r="D1204" s="59"/>
      <c r="E1204" s="99"/>
      <c r="F1204" s="99"/>
      <c r="G1204" s="2">
        <f t="shared" si="21"/>
        <v>0</v>
      </c>
      <c r="H1204" s="59"/>
      <c r="I1204" s="59"/>
      <c r="J1204" s="59"/>
      <c r="K1204" s="59"/>
      <c r="L1204" s="59"/>
      <c r="M1204" s="59"/>
      <c r="N1204" s="59"/>
    </row>
    <row r="1205" spans="1:14">
      <c r="A1205" s="62"/>
      <c r="B1205" s="60"/>
      <c r="C1205" s="60"/>
      <c r="D1205" s="59"/>
      <c r="E1205" s="99"/>
      <c r="F1205" s="99"/>
      <c r="G1205" s="2">
        <f t="shared" si="21"/>
        <v>0</v>
      </c>
      <c r="H1205" s="59"/>
      <c r="I1205" s="59"/>
      <c r="J1205" s="59"/>
      <c r="K1205" s="59"/>
      <c r="L1205" s="59"/>
      <c r="M1205" s="59"/>
      <c r="N1205" s="59"/>
    </row>
    <row r="1206" spans="1:14">
      <c r="A1206" s="62"/>
      <c r="B1206" s="60"/>
      <c r="C1206" s="60"/>
      <c r="D1206" s="59"/>
      <c r="E1206" s="99"/>
      <c r="F1206" s="99"/>
      <c r="G1206" s="2">
        <f t="shared" si="21"/>
        <v>0</v>
      </c>
      <c r="H1206" s="59"/>
      <c r="I1206" s="59"/>
      <c r="J1206" s="59"/>
      <c r="K1206" s="59"/>
      <c r="L1206" s="59"/>
      <c r="M1206" s="59"/>
      <c r="N1206" s="59"/>
    </row>
    <row r="1207" spans="1:14">
      <c r="A1207" s="62"/>
      <c r="B1207" s="60"/>
      <c r="C1207" s="60"/>
      <c r="D1207" s="59"/>
      <c r="E1207" s="99"/>
      <c r="F1207" s="99"/>
      <c r="G1207" s="2">
        <f t="shared" si="21"/>
        <v>0</v>
      </c>
      <c r="H1207" s="59"/>
      <c r="I1207" s="59"/>
      <c r="J1207" s="59"/>
      <c r="K1207" s="59"/>
      <c r="L1207" s="59"/>
      <c r="M1207" s="59"/>
      <c r="N1207" s="59"/>
    </row>
    <row r="1208" spans="1:14">
      <c r="A1208" s="62"/>
      <c r="B1208" s="60"/>
      <c r="C1208" s="60"/>
      <c r="D1208" s="59"/>
      <c r="E1208" s="99"/>
      <c r="F1208" s="99"/>
      <c r="G1208" s="2">
        <f t="shared" si="21"/>
        <v>0</v>
      </c>
      <c r="H1208" s="59"/>
      <c r="I1208" s="59"/>
      <c r="J1208" s="59"/>
      <c r="K1208" s="59"/>
      <c r="L1208" s="59"/>
      <c r="M1208" s="59"/>
      <c r="N1208" s="59"/>
    </row>
    <row r="1209" spans="1:14">
      <c r="A1209" s="62"/>
      <c r="B1209" s="60"/>
      <c r="C1209" s="60"/>
      <c r="D1209" s="59"/>
      <c r="E1209" s="99"/>
      <c r="F1209" s="99"/>
      <c r="G1209" s="2">
        <f t="shared" si="21"/>
        <v>0</v>
      </c>
      <c r="H1209" s="59"/>
      <c r="I1209" s="59"/>
      <c r="J1209" s="59"/>
      <c r="K1209" s="59"/>
      <c r="L1209" s="59"/>
      <c r="M1209" s="59"/>
      <c r="N1209" s="59"/>
    </row>
    <row r="1210" spans="1:14">
      <c r="A1210" s="62"/>
      <c r="B1210" s="60"/>
      <c r="C1210" s="60"/>
      <c r="D1210" s="59"/>
      <c r="E1210" s="99"/>
      <c r="F1210" s="99"/>
      <c r="G1210" s="2">
        <f t="shared" si="21"/>
        <v>0</v>
      </c>
      <c r="H1210" s="59"/>
      <c r="I1210" s="59"/>
      <c r="J1210" s="59"/>
      <c r="K1210" s="59"/>
      <c r="L1210" s="59"/>
      <c r="M1210" s="59"/>
      <c r="N1210" s="59"/>
    </row>
    <row r="1211" spans="1:14">
      <c r="A1211" s="62"/>
      <c r="B1211" s="60"/>
      <c r="C1211" s="60"/>
      <c r="D1211" s="59"/>
      <c r="E1211" s="99"/>
      <c r="F1211" s="99"/>
      <c r="G1211" s="2">
        <f t="shared" si="21"/>
        <v>0</v>
      </c>
      <c r="H1211" s="59"/>
      <c r="I1211" s="59"/>
      <c r="J1211" s="59"/>
      <c r="K1211" s="59"/>
      <c r="L1211" s="59"/>
      <c r="M1211" s="59"/>
      <c r="N1211" s="59"/>
    </row>
    <row r="1212" spans="1:14">
      <c r="A1212" s="62"/>
      <c r="B1212" s="60"/>
      <c r="C1212" s="60"/>
      <c r="D1212" s="59"/>
      <c r="E1212" s="99"/>
      <c r="F1212" s="99"/>
      <c r="G1212" s="2">
        <f t="shared" si="21"/>
        <v>0</v>
      </c>
      <c r="H1212" s="59"/>
      <c r="I1212" s="59"/>
      <c r="J1212" s="59"/>
      <c r="K1212" s="59"/>
      <c r="L1212" s="59"/>
      <c r="M1212" s="59"/>
      <c r="N1212" s="59"/>
    </row>
    <row r="1213" spans="1:14">
      <c r="A1213" s="62"/>
      <c r="B1213" s="60"/>
      <c r="C1213" s="60"/>
      <c r="D1213" s="59"/>
      <c r="E1213" s="99"/>
      <c r="F1213" s="99"/>
      <c r="G1213" s="2">
        <f t="shared" si="21"/>
        <v>0</v>
      </c>
      <c r="H1213" s="59"/>
      <c r="I1213" s="59"/>
      <c r="J1213" s="59"/>
      <c r="K1213" s="59"/>
      <c r="L1213" s="59"/>
      <c r="M1213" s="59"/>
      <c r="N1213" s="59"/>
    </row>
    <row r="1214" spans="1:14">
      <c r="A1214" s="62"/>
      <c r="B1214" s="60"/>
      <c r="C1214" s="60"/>
      <c r="D1214" s="59"/>
      <c r="E1214" s="99"/>
      <c r="F1214" s="99"/>
      <c r="G1214" s="2">
        <f t="shared" si="21"/>
        <v>0</v>
      </c>
      <c r="H1214" s="59"/>
      <c r="I1214" s="59"/>
      <c r="J1214" s="59"/>
      <c r="K1214" s="59"/>
      <c r="L1214" s="59"/>
      <c r="M1214" s="59"/>
      <c r="N1214" s="59"/>
    </row>
    <row r="1215" spans="1:14">
      <c r="A1215" s="62"/>
      <c r="B1215" s="60"/>
      <c r="C1215" s="60"/>
      <c r="D1215" s="59"/>
      <c r="E1215" s="99"/>
      <c r="F1215" s="99"/>
      <c r="G1215" s="2">
        <f t="shared" si="21"/>
        <v>0</v>
      </c>
      <c r="H1215" s="59"/>
      <c r="I1215" s="59"/>
      <c r="J1215" s="59"/>
      <c r="K1215" s="59"/>
      <c r="L1215" s="59"/>
      <c r="M1215" s="59"/>
      <c r="N1215" s="59"/>
    </row>
    <row r="1216" spans="1:14">
      <c r="A1216" s="62"/>
      <c r="B1216" s="60"/>
      <c r="C1216" s="60"/>
      <c r="D1216" s="59"/>
      <c r="E1216" s="99"/>
      <c r="F1216" s="99"/>
      <c r="G1216" s="2">
        <f t="shared" si="21"/>
        <v>0</v>
      </c>
      <c r="H1216" s="59"/>
      <c r="I1216" s="59"/>
      <c r="J1216" s="59"/>
      <c r="K1216" s="59"/>
      <c r="L1216" s="59"/>
      <c r="M1216" s="59"/>
      <c r="N1216" s="59"/>
    </row>
    <row r="1217" spans="1:14">
      <c r="A1217" s="62"/>
      <c r="B1217" s="60"/>
      <c r="C1217" s="60"/>
      <c r="D1217" s="59"/>
      <c r="E1217" s="99"/>
      <c r="F1217" s="99"/>
      <c r="G1217" s="2">
        <f t="shared" si="21"/>
        <v>0</v>
      </c>
      <c r="H1217" s="59"/>
      <c r="I1217" s="59"/>
      <c r="J1217" s="59"/>
      <c r="K1217" s="59"/>
      <c r="L1217" s="59"/>
      <c r="M1217" s="59"/>
      <c r="N1217" s="59"/>
    </row>
    <row r="1218" spans="1:14">
      <c r="A1218" s="62"/>
      <c r="B1218" s="60"/>
      <c r="C1218" s="60"/>
      <c r="D1218" s="59"/>
      <c r="E1218" s="99"/>
      <c r="F1218" s="99"/>
      <c r="G1218" s="2">
        <f t="shared" si="21"/>
        <v>0</v>
      </c>
      <c r="H1218" s="59"/>
      <c r="I1218" s="59"/>
      <c r="J1218" s="59"/>
      <c r="K1218" s="59"/>
      <c r="L1218" s="59"/>
      <c r="M1218" s="59"/>
      <c r="N1218" s="59"/>
    </row>
    <row r="1219" spans="1:14">
      <c r="A1219" s="62"/>
      <c r="B1219" s="60"/>
      <c r="C1219" s="60"/>
      <c r="D1219" s="59"/>
      <c r="E1219" s="99"/>
      <c r="F1219" s="99"/>
      <c r="G1219" s="2">
        <f t="shared" si="21"/>
        <v>0</v>
      </c>
      <c r="H1219" s="59"/>
      <c r="I1219" s="59"/>
      <c r="J1219" s="59"/>
      <c r="K1219" s="59"/>
      <c r="L1219" s="59"/>
      <c r="M1219" s="59"/>
      <c r="N1219" s="59"/>
    </row>
    <row r="1220" spans="1:14">
      <c r="A1220" s="62"/>
      <c r="B1220" s="60"/>
      <c r="C1220" s="60"/>
      <c r="D1220" s="59"/>
      <c r="E1220" s="99"/>
      <c r="F1220" s="99"/>
      <c r="G1220" s="2">
        <f t="shared" si="21"/>
        <v>0</v>
      </c>
      <c r="H1220" s="59"/>
      <c r="I1220" s="59"/>
      <c r="J1220" s="59"/>
      <c r="K1220" s="59"/>
      <c r="L1220" s="59"/>
      <c r="M1220" s="59"/>
      <c r="N1220" s="59"/>
    </row>
    <row r="1221" spans="1:14">
      <c r="A1221" s="62"/>
      <c r="B1221" s="60"/>
      <c r="C1221" s="60"/>
      <c r="D1221" s="59"/>
      <c r="E1221" s="99"/>
      <c r="F1221" s="99"/>
      <c r="G1221" s="2">
        <f t="shared" si="21"/>
        <v>0</v>
      </c>
      <c r="H1221" s="59"/>
      <c r="I1221" s="59"/>
      <c r="J1221" s="59"/>
      <c r="K1221" s="59"/>
      <c r="L1221" s="59"/>
      <c r="M1221" s="59"/>
      <c r="N1221" s="59"/>
    </row>
    <row r="1222" spans="1:14">
      <c r="A1222" s="62"/>
      <c r="B1222" s="60"/>
      <c r="C1222" s="60"/>
      <c r="D1222" s="59"/>
      <c r="E1222" s="99"/>
      <c r="F1222" s="99"/>
      <c r="G1222" s="2">
        <f t="shared" si="21"/>
        <v>0</v>
      </c>
      <c r="H1222" s="59"/>
      <c r="I1222" s="59"/>
      <c r="J1222" s="59"/>
      <c r="K1222" s="59"/>
      <c r="L1222" s="59"/>
      <c r="M1222" s="59"/>
      <c r="N1222" s="59"/>
    </row>
    <row r="1223" spans="1:14">
      <c r="A1223" s="62"/>
      <c r="B1223" s="60"/>
      <c r="C1223" s="60"/>
      <c r="D1223" s="59"/>
      <c r="E1223" s="99"/>
      <c r="F1223" s="99"/>
      <c r="G1223" s="2">
        <f t="shared" si="21"/>
        <v>0</v>
      </c>
      <c r="H1223" s="59"/>
      <c r="I1223" s="59"/>
      <c r="J1223" s="59"/>
      <c r="K1223" s="59"/>
      <c r="L1223" s="59"/>
      <c r="M1223" s="59"/>
      <c r="N1223" s="59"/>
    </row>
    <row r="1224" spans="1:14">
      <c r="A1224" s="62"/>
      <c r="B1224" s="60"/>
      <c r="C1224" s="60"/>
      <c r="D1224" s="59"/>
      <c r="E1224" s="99"/>
      <c r="F1224" s="99"/>
      <c r="G1224" s="2">
        <f t="shared" si="21"/>
        <v>0</v>
      </c>
      <c r="H1224" s="59"/>
      <c r="I1224" s="59"/>
      <c r="J1224" s="59"/>
      <c r="K1224" s="59"/>
      <c r="L1224" s="59"/>
      <c r="M1224" s="59"/>
      <c r="N1224" s="59"/>
    </row>
    <row r="1225" spans="1:14">
      <c r="A1225" s="62"/>
      <c r="B1225" s="60"/>
      <c r="C1225" s="60"/>
      <c r="D1225" s="59"/>
      <c r="E1225" s="99"/>
      <c r="F1225" s="99"/>
      <c r="G1225" s="2">
        <f t="shared" si="21"/>
        <v>0</v>
      </c>
      <c r="H1225" s="59"/>
      <c r="I1225" s="59"/>
      <c r="J1225" s="59"/>
      <c r="K1225" s="59"/>
      <c r="L1225" s="59"/>
      <c r="M1225" s="59"/>
      <c r="N1225" s="59"/>
    </row>
    <row r="1226" spans="1:14">
      <c r="A1226" s="62"/>
      <c r="B1226" s="60"/>
      <c r="C1226" s="60"/>
      <c r="D1226" s="59"/>
      <c r="E1226" s="99"/>
      <c r="F1226" s="99"/>
      <c r="G1226" s="2">
        <f t="shared" si="21"/>
        <v>0</v>
      </c>
      <c r="H1226" s="59"/>
      <c r="I1226" s="59"/>
      <c r="J1226" s="59"/>
      <c r="K1226" s="59"/>
      <c r="L1226" s="59"/>
      <c r="M1226" s="59"/>
      <c r="N1226" s="59"/>
    </row>
    <row r="1227" spans="1:14">
      <c r="A1227" s="62"/>
      <c r="B1227" s="60"/>
      <c r="C1227" s="60"/>
      <c r="D1227" s="59"/>
      <c r="E1227" s="99"/>
      <c r="F1227" s="99"/>
      <c r="G1227" s="2">
        <f t="shared" si="21"/>
        <v>0</v>
      </c>
      <c r="H1227" s="59"/>
      <c r="I1227" s="59"/>
      <c r="J1227" s="59"/>
      <c r="K1227" s="59"/>
      <c r="L1227" s="59"/>
      <c r="M1227" s="59"/>
      <c r="N1227" s="59"/>
    </row>
    <row r="1228" spans="1:14">
      <c r="A1228" s="62"/>
      <c r="B1228" s="60"/>
      <c r="C1228" s="60"/>
      <c r="D1228" s="59"/>
      <c r="E1228" s="99"/>
      <c r="F1228" s="99"/>
      <c r="G1228" s="2">
        <f t="shared" ref="G1228:G1291" si="22">+G1227+E1228-F1228</f>
        <v>0</v>
      </c>
      <c r="H1228" s="59"/>
      <c r="I1228" s="59"/>
      <c r="J1228" s="59"/>
      <c r="K1228" s="59"/>
      <c r="L1228" s="59"/>
      <c r="M1228" s="59"/>
      <c r="N1228" s="59"/>
    </row>
    <row r="1229" spans="1:14">
      <c r="A1229" s="62"/>
      <c r="B1229" s="60"/>
      <c r="C1229" s="60"/>
      <c r="D1229" s="59"/>
      <c r="E1229" s="99"/>
      <c r="F1229" s="99"/>
      <c r="G1229" s="2">
        <f t="shared" si="22"/>
        <v>0</v>
      </c>
      <c r="H1229" s="59"/>
      <c r="I1229" s="59"/>
      <c r="J1229" s="59"/>
      <c r="K1229" s="59"/>
      <c r="L1229" s="59"/>
      <c r="M1229" s="59"/>
      <c r="N1229" s="59"/>
    </row>
    <row r="1230" spans="1:14">
      <c r="A1230" s="62"/>
      <c r="B1230" s="60"/>
      <c r="C1230" s="60"/>
      <c r="D1230" s="59"/>
      <c r="E1230" s="99"/>
      <c r="F1230" s="99"/>
      <c r="G1230" s="2">
        <f t="shared" si="22"/>
        <v>0</v>
      </c>
      <c r="H1230" s="59"/>
      <c r="I1230" s="59"/>
      <c r="J1230" s="59"/>
      <c r="K1230" s="59"/>
      <c r="L1230" s="59"/>
      <c r="M1230" s="59"/>
      <c r="N1230" s="59"/>
    </row>
    <row r="1231" spans="1:14">
      <c r="A1231" s="62"/>
      <c r="B1231" s="60"/>
      <c r="C1231" s="60"/>
      <c r="D1231" s="59"/>
      <c r="E1231" s="99"/>
      <c r="F1231" s="99"/>
      <c r="G1231" s="2">
        <f t="shared" si="22"/>
        <v>0</v>
      </c>
      <c r="H1231" s="59"/>
      <c r="I1231" s="59"/>
      <c r="J1231" s="59"/>
      <c r="K1231" s="59"/>
      <c r="L1231" s="59"/>
      <c r="M1231" s="59"/>
      <c r="N1231" s="59"/>
    </row>
    <row r="1232" spans="1:14">
      <c r="A1232" s="62"/>
      <c r="B1232" s="60"/>
      <c r="C1232" s="60"/>
      <c r="D1232" s="59"/>
      <c r="E1232" s="99"/>
      <c r="F1232" s="99"/>
      <c r="G1232" s="2">
        <f t="shared" si="22"/>
        <v>0</v>
      </c>
      <c r="H1232" s="59"/>
      <c r="I1232" s="59"/>
      <c r="J1232" s="59"/>
      <c r="K1232" s="59"/>
      <c r="L1232" s="59"/>
      <c r="M1232" s="59"/>
      <c r="N1232" s="59"/>
    </row>
    <row r="1233" spans="1:14">
      <c r="A1233" s="62"/>
      <c r="B1233" s="60"/>
      <c r="C1233" s="60"/>
      <c r="D1233" s="59"/>
      <c r="E1233" s="99"/>
      <c r="F1233" s="99"/>
      <c r="G1233" s="2">
        <f t="shared" si="22"/>
        <v>0</v>
      </c>
      <c r="H1233" s="59"/>
      <c r="I1233" s="59"/>
      <c r="J1233" s="59"/>
      <c r="K1233" s="59"/>
      <c r="L1233" s="59"/>
      <c r="M1233" s="59"/>
      <c r="N1233" s="59"/>
    </row>
    <row r="1234" spans="1:14">
      <c r="A1234" s="62"/>
      <c r="B1234" s="60"/>
      <c r="C1234" s="60"/>
      <c r="D1234" s="59"/>
      <c r="E1234" s="99"/>
      <c r="F1234" s="99"/>
      <c r="G1234" s="2">
        <f t="shared" si="22"/>
        <v>0</v>
      </c>
      <c r="H1234" s="59"/>
      <c r="I1234" s="59"/>
      <c r="J1234" s="59"/>
      <c r="K1234" s="59"/>
      <c r="L1234" s="59"/>
      <c r="M1234" s="59"/>
      <c r="N1234" s="59"/>
    </row>
    <row r="1235" spans="1:14">
      <c r="A1235" s="62"/>
      <c r="B1235" s="60"/>
      <c r="C1235" s="60"/>
      <c r="D1235" s="59"/>
      <c r="E1235" s="99"/>
      <c r="F1235" s="99"/>
      <c r="G1235" s="2">
        <f t="shared" si="22"/>
        <v>0</v>
      </c>
      <c r="H1235" s="59"/>
      <c r="I1235" s="59"/>
      <c r="J1235" s="59"/>
      <c r="K1235" s="59"/>
      <c r="L1235" s="59"/>
      <c r="M1235" s="59"/>
      <c r="N1235" s="59"/>
    </row>
    <row r="1236" spans="1:14">
      <c r="A1236" s="62"/>
      <c r="B1236" s="60"/>
      <c r="C1236" s="60"/>
      <c r="D1236" s="59"/>
      <c r="E1236" s="99"/>
      <c r="F1236" s="99"/>
      <c r="G1236" s="2">
        <f t="shared" si="22"/>
        <v>0</v>
      </c>
      <c r="H1236" s="59"/>
      <c r="I1236" s="59"/>
      <c r="J1236" s="59"/>
      <c r="K1236" s="59"/>
      <c r="L1236" s="59"/>
      <c r="M1236" s="59"/>
      <c r="N1236" s="59"/>
    </row>
    <row r="1237" spans="1:14">
      <c r="A1237" s="62"/>
      <c r="B1237" s="60"/>
      <c r="C1237" s="60"/>
      <c r="D1237" s="59"/>
      <c r="E1237" s="99"/>
      <c r="F1237" s="99"/>
      <c r="G1237" s="2">
        <f t="shared" si="22"/>
        <v>0</v>
      </c>
      <c r="H1237" s="59"/>
      <c r="I1237" s="59"/>
      <c r="J1237" s="59"/>
      <c r="K1237" s="59"/>
      <c r="L1237" s="59"/>
      <c r="M1237" s="59"/>
      <c r="N1237" s="59"/>
    </row>
    <row r="1238" spans="1:14">
      <c r="A1238" s="62"/>
      <c r="B1238" s="60"/>
      <c r="C1238" s="60"/>
      <c r="D1238" s="59"/>
      <c r="E1238" s="99"/>
      <c r="F1238" s="99"/>
      <c r="G1238" s="2">
        <f t="shared" si="22"/>
        <v>0</v>
      </c>
      <c r="H1238" s="59"/>
      <c r="I1238" s="59"/>
      <c r="J1238" s="59"/>
      <c r="K1238" s="59"/>
      <c r="L1238" s="59"/>
      <c r="M1238" s="59"/>
      <c r="N1238" s="59"/>
    </row>
    <row r="1239" spans="1:14">
      <c r="A1239" s="62"/>
      <c r="B1239" s="60"/>
      <c r="C1239" s="60"/>
      <c r="D1239" s="59"/>
      <c r="E1239" s="99"/>
      <c r="F1239" s="99"/>
      <c r="G1239" s="2">
        <f t="shared" si="22"/>
        <v>0</v>
      </c>
      <c r="H1239" s="59"/>
      <c r="I1239" s="59"/>
      <c r="J1239" s="59"/>
      <c r="K1239" s="59"/>
      <c r="L1239" s="59"/>
      <c r="M1239" s="59"/>
      <c r="N1239" s="59"/>
    </row>
    <row r="1240" spans="1:14">
      <c r="A1240" s="62"/>
      <c r="B1240" s="60"/>
      <c r="C1240" s="60"/>
      <c r="D1240" s="59"/>
      <c r="E1240" s="99"/>
      <c r="F1240" s="99"/>
      <c r="G1240" s="2">
        <f t="shared" si="22"/>
        <v>0</v>
      </c>
      <c r="H1240" s="59"/>
      <c r="I1240" s="59"/>
      <c r="J1240" s="59"/>
      <c r="K1240" s="59"/>
      <c r="L1240" s="59"/>
      <c r="M1240" s="59"/>
      <c r="N1240" s="59"/>
    </row>
    <row r="1241" spans="1:14">
      <c r="A1241" s="62"/>
      <c r="B1241" s="60"/>
      <c r="C1241" s="60"/>
      <c r="D1241" s="59"/>
      <c r="E1241" s="99"/>
      <c r="F1241" s="99"/>
      <c r="G1241" s="2">
        <f t="shared" si="22"/>
        <v>0</v>
      </c>
      <c r="H1241" s="59"/>
      <c r="I1241" s="59"/>
      <c r="J1241" s="59"/>
      <c r="K1241" s="59"/>
      <c r="L1241" s="59"/>
      <c r="M1241" s="59"/>
      <c r="N1241" s="59"/>
    </row>
    <row r="1242" spans="1:14">
      <c r="A1242" s="62"/>
      <c r="B1242" s="60"/>
      <c r="C1242" s="60"/>
      <c r="D1242" s="59"/>
      <c r="E1242" s="99"/>
      <c r="F1242" s="99"/>
      <c r="G1242" s="2">
        <f t="shared" si="22"/>
        <v>0</v>
      </c>
      <c r="H1242" s="59"/>
      <c r="I1242" s="59"/>
      <c r="J1242" s="59"/>
      <c r="K1242" s="59"/>
      <c r="L1242" s="59"/>
      <c r="M1242" s="59"/>
      <c r="N1242" s="59"/>
    </row>
    <row r="1243" spans="1:14">
      <c r="A1243" s="62"/>
      <c r="B1243" s="60"/>
      <c r="C1243" s="60"/>
      <c r="D1243" s="59"/>
      <c r="E1243" s="99"/>
      <c r="F1243" s="99"/>
      <c r="G1243" s="2">
        <f t="shared" si="22"/>
        <v>0</v>
      </c>
      <c r="H1243" s="59"/>
      <c r="I1243" s="59"/>
      <c r="J1243" s="59"/>
      <c r="K1243" s="59"/>
      <c r="L1243" s="59"/>
      <c r="M1243" s="59"/>
      <c r="N1243" s="59"/>
    </row>
    <row r="1244" spans="1:14">
      <c r="A1244" s="62"/>
      <c r="B1244" s="60"/>
      <c r="C1244" s="60"/>
      <c r="D1244" s="59"/>
      <c r="E1244" s="99"/>
      <c r="F1244" s="99"/>
      <c r="G1244" s="2">
        <f t="shared" si="22"/>
        <v>0</v>
      </c>
      <c r="H1244" s="59"/>
      <c r="I1244" s="59"/>
      <c r="J1244" s="59"/>
      <c r="K1244" s="59"/>
      <c r="L1244" s="59"/>
      <c r="M1244" s="59"/>
      <c r="N1244" s="59"/>
    </row>
    <row r="1245" spans="1:14">
      <c r="A1245" s="62"/>
      <c r="B1245" s="60"/>
      <c r="C1245" s="60"/>
      <c r="D1245" s="59"/>
      <c r="E1245" s="99"/>
      <c r="F1245" s="99"/>
      <c r="G1245" s="2">
        <f t="shared" si="22"/>
        <v>0</v>
      </c>
      <c r="H1245" s="59"/>
      <c r="I1245" s="59"/>
      <c r="J1245" s="59"/>
      <c r="K1245" s="59"/>
      <c r="L1245" s="59"/>
      <c r="M1245" s="59"/>
      <c r="N1245" s="59"/>
    </row>
    <row r="1246" spans="1:14">
      <c r="A1246" s="62"/>
      <c r="B1246" s="60"/>
      <c r="C1246" s="60"/>
      <c r="D1246" s="59"/>
      <c r="E1246" s="99"/>
      <c r="F1246" s="99"/>
      <c r="G1246" s="2">
        <f t="shared" si="22"/>
        <v>0</v>
      </c>
      <c r="H1246" s="59"/>
      <c r="I1246" s="59"/>
      <c r="J1246" s="59"/>
      <c r="K1246" s="59"/>
      <c r="L1246" s="59"/>
      <c r="M1246" s="59"/>
      <c r="N1246" s="59"/>
    </row>
    <row r="1247" spans="1:14">
      <c r="A1247" s="62"/>
      <c r="B1247" s="60"/>
      <c r="C1247" s="60"/>
      <c r="D1247" s="59"/>
      <c r="E1247" s="99"/>
      <c r="F1247" s="99"/>
      <c r="G1247" s="2">
        <f t="shared" si="22"/>
        <v>0</v>
      </c>
      <c r="H1247" s="59"/>
      <c r="I1247" s="59"/>
      <c r="J1247" s="59"/>
      <c r="K1247" s="59"/>
      <c r="L1247" s="59"/>
      <c r="M1247" s="59"/>
      <c r="N1247" s="59"/>
    </row>
    <row r="1248" spans="1:14">
      <c r="A1248" s="62"/>
      <c r="B1248" s="60"/>
      <c r="C1248" s="60"/>
      <c r="D1248" s="59"/>
      <c r="E1248" s="99"/>
      <c r="F1248" s="99"/>
      <c r="G1248" s="2">
        <f t="shared" si="22"/>
        <v>0</v>
      </c>
      <c r="H1248" s="59"/>
      <c r="I1248" s="59"/>
      <c r="J1248" s="59"/>
      <c r="K1248" s="59"/>
      <c r="L1248" s="59"/>
      <c r="M1248" s="59"/>
      <c r="N1248" s="59"/>
    </row>
    <row r="1249" spans="1:14">
      <c r="A1249" s="62"/>
      <c r="B1249" s="60"/>
      <c r="C1249" s="60"/>
      <c r="D1249" s="59"/>
      <c r="E1249" s="99"/>
      <c r="F1249" s="99"/>
      <c r="G1249" s="2">
        <f t="shared" si="22"/>
        <v>0</v>
      </c>
      <c r="H1249" s="59"/>
      <c r="I1249" s="59"/>
      <c r="J1249" s="59"/>
      <c r="K1249" s="59"/>
      <c r="L1249" s="59"/>
      <c r="M1249" s="59"/>
      <c r="N1249" s="59"/>
    </row>
    <row r="1250" spans="1:14">
      <c r="A1250" s="62"/>
      <c r="B1250" s="60"/>
      <c r="C1250" s="60"/>
      <c r="D1250" s="59"/>
      <c r="E1250" s="99"/>
      <c r="F1250" s="99"/>
      <c r="G1250" s="2">
        <f t="shared" si="22"/>
        <v>0</v>
      </c>
      <c r="H1250" s="59"/>
      <c r="I1250" s="59"/>
      <c r="J1250" s="59"/>
      <c r="K1250" s="59"/>
      <c r="L1250" s="59"/>
      <c r="M1250" s="59"/>
      <c r="N1250" s="59"/>
    </row>
    <row r="1251" spans="1:14">
      <c r="A1251" s="62"/>
      <c r="B1251" s="60"/>
      <c r="C1251" s="60"/>
      <c r="D1251" s="59"/>
      <c r="E1251" s="99"/>
      <c r="F1251" s="99"/>
      <c r="G1251" s="2">
        <f t="shared" si="22"/>
        <v>0</v>
      </c>
      <c r="H1251" s="59"/>
      <c r="I1251" s="59"/>
      <c r="J1251" s="59"/>
      <c r="K1251" s="59"/>
      <c r="L1251" s="59"/>
      <c r="M1251" s="59"/>
      <c r="N1251" s="59"/>
    </row>
    <row r="1252" spans="1:14">
      <c r="A1252" s="62"/>
      <c r="B1252" s="60"/>
      <c r="C1252" s="60"/>
      <c r="D1252" s="59"/>
      <c r="E1252" s="99"/>
      <c r="F1252" s="99"/>
      <c r="G1252" s="2">
        <f t="shared" si="22"/>
        <v>0</v>
      </c>
      <c r="H1252" s="59"/>
      <c r="I1252" s="59"/>
      <c r="J1252" s="59"/>
      <c r="K1252" s="59"/>
      <c r="L1252" s="59"/>
      <c r="M1252" s="59"/>
      <c r="N1252" s="59"/>
    </row>
    <row r="1253" spans="1:14">
      <c r="A1253" s="62"/>
      <c r="B1253" s="60"/>
      <c r="C1253" s="60"/>
      <c r="D1253" s="59"/>
      <c r="E1253" s="99"/>
      <c r="F1253" s="99"/>
      <c r="G1253" s="2">
        <f t="shared" si="22"/>
        <v>0</v>
      </c>
      <c r="H1253" s="59"/>
      <c r="I1253" s="59"/>
      <c r="J1253" s="59"/>
      <c r="K1253" s="59"/>
      <c r="L1253" s="59"/>
      <c r="M1253" s="59"/>
      <c r="N1253" s="59"/>
    </row>
    <row r="1254" spans="1:14">
      <c r="A1254" s="62"/>
      <c r="B1254" s="60"/>
      <c r="C1254" s="60"/>
      <c r="D1254" s="59"/>
      <c r="E1254" s="99"/>
      <c r="F1254" s="99"/>
      <c r="G1254" s="2">
        <f t="shared" si="22"/>
        <v>0</v>
      </c>
      <c r="H1254" s="59"/>
      <c r="I1254" s="59"/>
      <c r="J1254" s="59"/>
      <c r="K1254" s="59"/>
      <c r="L1254" s="59"/>
      <c r="M1254" s="59"/>
      <c r="N1254" s="59"/>
    </row>
    <row r="1255" spans="1:14">
      <c r="A1255" s="62"/>
      <c r="B1255" s="60"/>
      <c r="C1255" s="60"/>
      <c r="D1255" s="59"/>
      <c r="E1255" s="99"/>
      <c r="F1255" s="99"/>
      <c r="G1255" s="2">
        <f t="shared" si="22"/>
        <v>0</v>
      </c>
      <c r="H1255" s="59"/>
      <c r="I1255" s="59"/>
      <c r="J1255" s="59"/>
      <c r="K1255" s="59"/>
      <c r="L1255" s="59"/>
      <c r="M1255" s="59"/>
      <c r="N1255" s="59"/>
    </row>
    <row r="1256" spans="1:14">
      <c r="A1256" s="62"/>
      <c r="B1256" s="60"/>
      <c r="C1256" s="60"/>
      <c r="D1256" s="59"/>
      <c r="E1256" s="99"/>
      <c r="F1256" s="99"/>
      <c r="G1256" s="2">
        <f t="shared" si="22"/>
        <v>0</v>
      </c>
      <c r="H1256" s="59"/>
      <c r="I1256" s="59"/>
      <c r="J1256" s="59"/>
      <c r="K1256" s="59"/>
      <c r="L1256" s="59"/>
      <c r="M1256" s="59"/>
      <c r="N1256" s="59"/>
    </row>
    <row r="1257" spans="1:14">
      <c r="A1257" s="62"/>
      <c r="B1257" s="60"/>
      <c r="C1257" s="60"/>
      <c r="D1257" s="59"/>
      <c r="E1257" s="99"/>
      <c r="F1257" s="99"/>
      <c r="G1257" s="2">
        <f t="shared" si="22"/>
        <v>0</v>
      </c>
      <c r="H1257" s="59"/>
      <c r="I1257" s="59"/>
      <c r="J1257" s="59"/>
      <c r="K1257" s="59"/>
      <c r="L1257" s="59"/>
      <c r="M1257" s="59"/>
      <c r="N1257" s="59"/>
    </row>
    <row r="1258" spans="1:14">
      <c r="A1258" s="62"/>
      <c r="B1258" s="60"/>
      <c r="C1258" s="60"/>
      <c r="D1258" s="59"/>
      <c r="E1258" s="99"/>
      <c r="F1258" s="99"/>
      <c r="G1258" s="2">
        <f t="shared" si="22"/>
        <v>0</v>
      </c>
      <c r="H1258" s="59"/>
      <c r="I1258" s="59"/>
      <c r="J1258" s="59"/>
      <c r="K1258" s="59"/>
      <c r="L1258" s="59"/>
      <c r="M1258" s="59"/>
      <c r="N1258" s="59"/>
    </row>
    <row r="1259" spans="1:14">
      <c r="A1259" s="62"/>
      <c r="B1259" s="60"/>
      <c r="C1259" s="60"/>
      <c r="D1259" s="59"/>
      <c r="E1259" s="99"/>
      <c r="F1259" s="99"/>
      <c r="G1259" s="2">
        <f t="shared" si="22"/>
        <v>0</v>
      </c>
      <c r="H1259" s="59"/>
      <c r="I1259" s="59"/>
      <c r="J1259" s="59"/>
      <c r="K1259" s="59"/>
      <c r="L1259" s="59"/>
      <c r="M1259" s="59"/>
      <c r="N1259" s="59"/>
    </row>
    <row r="1260" spans="1:14">
      <c r="A1260" s="62"/>
      <c r="B1260" s="60"/>
      <c r="C1260" s="60"/>
      <c r="D1260" s="59"/>
      <c r="E1260" s="99"/>
      <c r="F1260" s="99"/>
      <c r="G1260" s="2">
        <f t="shared" si="22"/>
        <v>0</v>
      </c>
      <c r="H1260" s="59"/>
      <c r="I1260" s="59"/>
      <c r="J1260" s="59"/>
      <c r="K1260" s="59"/>
      <c r="L1260" s="59"/>
      <c r="M1260" s="59"/>
      <c r="N1260" s="59"/>
    </row>
    <row r="1261" spans="1:14">
      <c r="A1261" s="62"/>
      <c r="B1261" s="60"/>
      <c r="C1261" s="60"/>
      <c r="D1261" s="59"/>
      <c r="E1261" s="99"/>
      <c r="F1261" s="99"/>
      <c r="G1261" s="2">
        <f t="shared" si="22"/>
        <v>0</v>
      </c>
      <c r="H1261" s="59"/>
      <c r="I1261" s="59"/>
      <c r="J1261" s="59"/>
      <c r="K1261" s="59"/>
      <c r="L1261" s="59"/>
      <c r="M1261" s="59"/>
      <c r="N1261" s="59"/>
    </row>
    <row r="1262" spans="1:14">
      <c r="A1262" s="62"/>
      <c r="B1262" s="60"/>
      <c r="C1262" s="60"/>
      <c r="D1262" s="59"/>
      <c r="E1262" s="99"/>
      <c r="F1262" s="99"/>
      <c r="G1262" s="2">
        <f t="shared" si="22"/>
        <v>0</v>
      </c>
      <c r="H1262" s="59"/>
      <c r="I1262" s="59"/>
      <c r="J1262" s="59"/>
      <c r="K1262" s="59"/>
      <c r="L1262" s="59"/>
      <c r="M1262" s="59"/>
      <c r="N1262" s="59"/>
    </row>
    <row r="1263" spans="1:14">
      <c r="A1263" s="62"/>
      <c r="B1263" s="60"/>
      <c r="C1263" s="60"/>
      <c r="D1263" s="59"/>
      <c r="E1263" s="99"/>
      <c r="F1263" s="99"/>
      <c r="G1263" s="2">
        <f t="shared" si="22"/>
        <v>0</v>
      </c>
      <c r="H1263" s="59"/>
      <c r="I1263" s="59"/>
      <c r="J1263" s="59"/>
      <c r="K1263" s="59"/>
      <c r="L1263" s="59"/>
      <c r="M1263" s="59"/>
      <c r="N1263" s="59"/>
    </row>
    <row r="1264" spans="1:14">
      <c r="A1264" s="62"/>
      <c r="B1264" s="60"/>
      <c r="C1264" s="60"/>
      <c r="D1264" s="59"/>
      <c r="E1264" s="99"/>
      <c r="F1264" s="99"/>
      <c r="G1264" s="2">
        <f t="shared" si="22"/>
        <v>0</v>
      </c>
      <c r="H1264" s="59"/>
      <c r="I1264" s="59"/>
      <c r="J1264" s="59"/>
      <c r="K1264" s="59"/>
      <c r="L1264" s="59"/>
      <c r="M1264" s="59"/>
      <c r="N1264" s="59"/>
    </row>
    <row r="1265" spans="1:14">
      <c r="A1265" s="62"/>
      <c r="B1265" s="60"/>
      <c r="C1265" s="60"/>
      <c r="D1265" s="59"/>
      <c r="E1265" s="99"/>
      <c r="F1265" s="99"/>
      <c r="G1265" s="2">
        <f t="shared" si="22"/>
        <v>0</v>
      </c>
      <c r="H1265" s="59"/>
      <c r="I1265" s="59"/>
      <c r="J1265" s="59"/>
      <c r="K1265" s="59"/>
      <c r="L1265" s="59"/>
      <c r="M1265" s="59"/>
      <c r="N1265" s="59"/>
    </row>
    <row r="1266" spans="1:14">
      <c r="A1266" s="62"/>
      <c r="B1266" s="60"/>
      <c r="C1266" s="60"/>
      <c r="D1266" s="59"/>
      <c r="E1266" s="99"/>
      <c r="F1266" s="99"/>
      <c r="G1266" s="2">
        <f t="shared" si="22"/>
        <v>0</v>
      </c>
      <c r="H1266" s="59"/>
      <c r="I1266" s="59"/>
      <c r="J1266" s="59"/>
      <c r="K1266" s="59"/>
      <c r="L1266" s="59"/>
      <c r="M1266" s="59"/>
      <c r="N1266" s="59"/>
    </row>
    <row r="1267" spans="1:14">
      <c r="A1267" s="62"/>
      <c r="B1267" s="60"/>
      <c r="C1267" s="60"/>
      <c r="D1267" s="59"/>
      <c r="E1267" s="99"/>
      <c r="F1267" s="99"/>
      <c r="G1267" s="2">
        <f t="shared" si="22"/>
        <v>0</v>
      </c>
      <c r="H1267" s="59"/>
      <c r="I1267" s="59"/>
      <c r="J1267" s="59"/>
      <c r="K1267" s="59"/>
      <c r="L1267" s="59"/>
      <c r="M1267" s="59"/>
      <c r="N1267" s="59"/>
    </row>
    <row r="1268" spans="1:14">
      <c r="A1268" s="62"/>
      <c r="B1268" s="60"/>
      <c r="C1268" s="60"/>
      <c r="D1268" s="59"/>
      <c r="E1268" s="99"/>
      <c r="F1268" s="99"/>
      <c r="G1268" s="2">
        <f t="shared" si="22"/>
        <v>0</v>
      </c>
      <c r="H1268" s="59"/>
      <c r="I1268" s="59"/>
      <c r="J1268" s="59"/>
      <c r="K1268" s="59"/>
      <c r="L1268" s="59"/>
      <c r="M1268" s="59"/>
      <c r="N1268" s="59"/>
    </row>
    <row r="1269" spans="1:14">
      <c r="A1269" s="62"/>
      <c r="B1269" s="60"/>
      <c r="C1269" s="60"/>
      <c r="D1269" s="59"/>
      <c r="E1269" s="99"/>
      <c r="F1269" s="99"/>
      <c r="G1269" s="2">
        <f t="shared" si="22"/>
        <v>0</v>
      </c>
      <c r="H1269" s="59"/>
      <c r="I1269" s="59"/>
      <c r="J1269" s="59"/>
      <c r="K1269" s="59"/>
      <c r="L1269" s="59"/>
      <c r="M1269" s="59"/>
      <c r="N1269" s="59"/>
    </row>
    <row r="1270" spans="1:14">
      <c r="A1270" s="62"/>
      <c r="B1270" s="60"/>
      <c r="C1270" s="60"/>
      <c r="D1270" s="59"/>
      <c r="E1270" s="99"/>
      <c r="F1270" s="99"/>
      <c r="G1270" s="2">
        <f t="shared" si="22"/>
        <v>0</v>
      </c>
      <c r="H1270" s="59"/>
      <c r="I1270" s="59"/>
      <c r="J1270" s="59"/>
      <c r="K1270" s="59"/>
      <c r="L1270" s="59"/>
      <c r="M1270" s="59"/>
      <c r="N1270" s="59"/>
    </row>
    <row r="1271" spans="1:14">
      <c r="A1271" s="62"/>
      <c r="B1271" s="60"/>
      <c r="C1271" s="60"/>
      <c r="D1271" s="59"/>
      <c r="E1271" s="99"/>
      <c r="F1271" s="99"/>
      <c r="G1271" s="2">
        <f t="shared" si="22"/>
        <v>0</v>
      </c>
      <c r="H1271" s="59"/>
      <c r="I1271" s="59"/>
      <c r="J1271" s="59"/>
      <c r="K1271" s="59"/>
      <c r="L1271" s="59"/>
      <c r="M1271" s="59"/>
      <c r="N1271" s="59"/>
    </row>
    <row r="1272" spans="1:14">
      <c r="A1272" s="62"/>
      <c r="B1272" s="60"/>
      <c r="C1272" s="60"/>
      <c r="D1272" s="59"/>
      <c r="E1272" s="99"/>
      <c r="F1272" s="99"/>
      <c r="G1272" s="2">
        <f t="shared" si="22"/>
        <v>0</v>
      </c>
      <c r="H1272" s="59"/>
      <c r="I1272" s="59"/>
      <c r="J1272" s="59"/>
      <c r="K1272" s="59"/>
      <c r="L1272" s="59"/>
      <c r="M1272" s="59"/>
      <c r="N1272" s="59"/>
    </row>
    <row r="1273" spans="1:14">
      <c r="A1273" s="62"/>
      <c r="B1273" s="60"/>
      <c r="C1273" s="60"/>
      <c r="D1273" s="59"/>
      <c r="E1273" s="99"/>
      <c r="F1273" s="99"/>
      <c r="G1273" s="2">
        <f t="shared" si="22"/>
        <v>0</v>
      </c>
      <c r="H1273" s="59"/>
      <c r="I1273" s="59"/>
      <c r="J1273" s="59"/>
      <c r="K1273" s="59"/>
      <c r="L1273" s="59"/>
      <c r="M1273" s="59"/>
      <c r="N1273" s="59"/>
    </row>
    <row r="1274" spans="1:14">
      <c r="A1274" s="62"/>
      <c r="B1274" s="60"/>
      <c r="C1274" s="60"/>
      <c r="D1274" s="59"/>
      <c r="E1274" s="99"/>
      <c r="F1274" s="99"/>
      <c r="G1274" s="2">
        <f t="shared" si="22"/>
        <v>0</v>
      </c>
      <c r="H1274" s="59"/>
      <c r="I1274" s="59"/>
      <c r="J1274" s="59"/>
      <c r="K1274" s="59"/>
      <c r="L1274" s="59"/>
      <c r="M1274" s="59"/>
      <c r="N1274" s="59"/>
    </row>
    <row r="1275" spans="1:14">
      <c r="A1275" s="62"/>
      <c r="B1275" s="60"/>
      <c r="C1275" s="60"/>
      <c r="D1275" s="59"/>
      <c r="E1275" s="99"/>
      <c r="F1275" s="99"/>
      <c r="G1275" s="2">
        <f t="shared" si="22"/>
        <v>0</v>
      </c>
      <c r="H1275" s="59"/>
      <c r="I1275" s="59"/>
      <c r="J1275" s="59"/>
      <c r="K1275" s="59"/>
      <c r="L1275" s="59"/>
      <c r="M1275" s="59"/>
      <c r="N1275" s="59"/>
    </row>
    <row r="1276" spans="1:14">
      <c r="A1276" s="62"/>
      <c r="B1276" s="60"/>
      <c r="C1276" s="60"/>
      <c r="D1276" s="59"/>
      <c r="E1276" s="99"/>
      <c r="F1276" s="99"/>
      <c r="G1276" s="2">
        <f t="shared" si="22"/>
        <v>0</v>
      </c>
      <c r="H1276" s="59"/>
      <c r="I1276" s="59"/>
      <c r="J1276" s="59"/>
      <c r="K1276" s="59"/>
      <c r="L1276" s="59"/>
      <c r="M1276" s="59"/>
      <c r="N1276" s="59"/>
    </row>
    <row r="1277" spans="1:14">
      <c r="A1277" s="62"/>
      <c r="B1277" s="60"/>
      <c r="C1277" s="60"/>
      <c r="D1277" s="59"/>
      <c r="E1277" s="99"/>
      <c r="F1277" s="99"/>
      <c r="G1277" s="2">
        <f t="shared" si="22"/>
        <v>0</v>
      </c>
      <c r="H1277" s="59"/>
      <c r="I1277" s="59"/>
      <c r="J1277" s="59"/>
      <c r="K1277" s="59"/>
      <c r="L1277" s="59"/>
      <c r="M1277" s="59"/>
      <c r="N1277" s="59"/>
    </row>
    <row r="1278" spans="1:14">
      <c r="A1278" s="62"/>
      <c r="B1278" s="60"/>
      <c r="C1278" s="60"/>
      <c r="D1278" s="59"/>
      <c r="E1278" s="99"/>
      <c r="F1278" s="99"/>
      <c r="G1278" s="2">
        <f t="shared" si="22"/>
        <v>0</v>
      </c>
      <c r="H1278" s="59"/>
      <c r="I1278" s="59"/>
      <c r="J1278" s="59"/>
      <c r="K1278" s="59"/>
      <c r="L1278" s="59"/>
      <c r="M1278" s="59"/>
      <c r="N1278" s="59"/>
    </row>
    <row r="1279" spans="1:14">
      <c r="A1279" s="62"/>
      <c r="B1279" s="60"/>
      <c r="C1279" s="60"/>
      <c r="D1279" s="59"/>
      <c r="E1279" s="99"/>
      <c r="F1279" s="99"/>
      <c r="G1279" s="2">
        <f t="shared" si="22"/>
        <v>0</v>
      </c>
      <c r="H1279" s="59"/>
      <c r="I1279" s="59"/>
      <c r="J1279" s="59"/>
      <c r="K1279" s="59"/>
      <c r="L1279" s="59"/>
      <c r="M1279" s="59"/>
      <c r="N1279" s="59"/>
    </row>
    <row r="1280" spans="1:14">
      <c r="A1280" s="62"/>
      <c r="B1280" s="60"/>
      <c r="C1280" s="60"/>
      <c r="D1280" s="59"/>
      <c r="E1280" s="99"/>
      <c r="F1280" s="99"/>
      <c r="G1280" s="2">
        <f t="shared" si="22"/>
        <v>0</v>
      </c>
      <c r="H1280" s="59"/>
      <c r="I1280" s="59"/>
      <c r="J1280" s="59"/>
      <c r="K1280" s="59"/>
      <c r="L1280" s="59"/>
      <c r="M1280" s="59"/>
      <c r="N1280" s="59"/>
    </row>
    <row r="1281" spans="1:14">
      <c r="A1281" s="62"/>
      <c r="B1281" s="60"/>
      <c r="C1281" s="60"/>
      <c r="D1281" s="59"/>
      <c r="E1281" s="99"/>
      <c r="F1281" s="99"/>
      <c r="G1281" s="2">
        <f t="shared" si="22"/>
        <v>0</v>
      </c>
      <c r="H1281" s="59"/>
      <c r="I1281" s="59"/>
      <c r="J1281" s="59"/>
      <c r="K1281" s="59"/>
      <c r="L1281" s="59"/>
      <c r="M1281" s="59"/>
      <c r="N1281" s="59"/>
    </row>
    <row r="1282" spans="1:14">
      <c r="A1282" s="62"/>
      <c r="B1282" s="60"/>
      <c r="C1282" s="60"/>
      <c r="D1282" s="59"/>
      <c r="E1282" s="99"/>
      <c r="F1282" s="99"/>
      <c r="G1282" s="2">
        <f t="shared" si="22"/>
        <v>0</v>
      </c>
      <c r="H1282" s="59"/>
      <c r="I1282" s="59"/>
      <c r="J1282" s="59"/>
      <c r="K1282" s="59"/>
      <c r="L1282" s="59"/>
      <c r="M1282" s="59"/>
      <c r="N1282" s="59"/>
    </row>
    <row r="1283" spans="1:14">
      <c r="A1283" s="62"/>
      <c r="B1283" s="60"/>
      <c r="C1283" s="60"/>
      <c r="D1283" s="59"/>
      <c r="E1283" s="99"/>
      <c r="F1283" s="99"/>
      <c r="G1283" s="2">
        <f t="shared" si="22"/>
        <v>0</v>
      </c>
      <c r="H1283" s="59"/>
      <c r="I1283" s="59"/>
      <c r="J1283" s="59"/>
      <c r="K1283" s="59"/>
      <c r="L1283" s="59"/>
      <c r="M1283" s="59"/>
      <c r="N1283" s="59"/>
    </row>
    <row r="1284" spans="1:14">
      <c r="A1284" s="62"/>
      <c r="B1284" s="60"/>
      <c r="C1284" s="60"/>
      <c r="D1284" s="59"/>
      <c r="E1284" s="99"/>
      <c r="F1284" s="99"/>
      <c r="G1284" s="2">
        <f t="shared" si="22"/>
        <v>0</v>
      </c>
      <c r="H1284" s="59"/>
      <c r="I1284" s="59"/>
      <c r="J1284" s="59"/>
      <c r="K1284" s="59"/>
      <c r="L1284" s="59"/>
      <c r="M1284" s="59"/>
      <c r="N1284" s="59"/>
    </row>
    <row r="1285" spans="1:14">
      <c r="A1285" s="62"/>
      <c r="B1285" s="60"/>
      <c r="C1285" s="60"/>
      <c r="D1285" s="59"/>
      <c r="E1285" s="99"/>
      <c r="F1285" s="99"/>
      <c r="G1285" s="2">
        <f t="shared" si="22"/>
        <v>0</v>
      </c>
      <c r="H1285" s="59"/>
      <c r="I1285" s="59"/>
      <c r="J1285" s="59"/>
      <c r="K1285" s="59"/>
      <c r="L1285" s="59"/>
      <c r="M1285" s="59"/>
      <c r="N1285" s="59"/>
    </row>
    <row r="1286" spans="1:14">
      <c r="A1286" s="62"/>
      <c r="B1286" s="60"/>
      <c r="C1286" s="60"/>
      <c r="D1286" s="59"/>
      <c r="E1286" s="99"/>
      <c r="F1286" s="99"/>
      <c r="G1286" s="2">
        <f t="shared" si="22"/>
        <v>0</v>
      </c>
      <c r="H1286" s="59"/>
      <c r="I1286" s="59"/>
      <c r="J1286" s="59"/>
      <c r="K1286" s="59"/>
      <c r="L1286" s="59"/>
      <c r="M1286" s="59"/>
      <c r="N1286" s="59"/>
    </row>
    <row r="1287" spans="1:14">
      <c r="A1287" s="62"/>
      <c r="B1287" s="60"/>
      <c r="C1287" s="60"/>
      <c r="D1287" s="59"/>
      <c r="E1287" s="99"/>
      <c r="F1287" s="99"/>
      <c r="G1287" s="2">
        <f t="shared" si="22"/>
        <v>0</v>
      </c>
      <c r="H1287" s="59"/>
      <c r="I1287" s="59"/>
      <c r="J1287" s="59"/>
      <c r="K1287" s="59"/>
      <c r="L1287" s="59"/>
      <c r="M1287" s="59"/>
      <c r="N1287" s="59"/>
    </row>
    <row r="1288" spans="1:14">
      <c r="A1288" s="62"/>
      <c r="B1288" s="60"/>
      <c r="C1288" s="60"/>
      <c r="D1288" s="59"/>
      <c r="E1288" s="99"/>
      <c r="F1288" s="99"/>
      <c r="G1288" s="2">
        <f t="shared" si="22"/>
        <v>0</v>
      </c>
      <c r="H1288" s="59"/>
      <c r="I1288" s="59"/>
      <c r="J1288" s="59"/>
      <c r="K1288" s="59"/>
      <c r="L1288" s="59"/>
      <c r="M1288" s="59"/>
      <c r="N1288" s="59"/>
    </row>
    <row r="1289" spans="1:14">
      <c r="A1289" s="62"/>
      <c r="B1289" s="60"/>
      <c r="C1289" s="60"/>
      <c r="D1289" s="59"/>
      <c r="E1289" s="99"/>
      <c r="F1289" s="99"/>
      <c r="G1289" s="2">
        <f t="shared" si="22"/>
        <v>0</v>
      </c>
      <c r="H1289" s="59"/>
      <c r="I1289" s="59"/>
      <c r="J1289" s="59"/>
      <c r="K1289" s="59"/>
      <c r="L1289" s="59"/>
      <c r="M1289" s="59"/>
      <c r="N1289" s="59"/>
    </row>
    <row r="1290" spans="1:14">
      <c r="A1290" s="62"/>
      <c r="B1290" s="60"/>
      <c r="C1290" s="60"/>
      <c r="D1290" s="59"/>
      <c r="E1290" s="99"/>
      <c r="F1290" s="99"/>
      <c r="G1290" s="2">
        <f t="shared" si="22"/>
        <v>0</v>
      </c>
      <c r="H1290" s="59"/>
      <c r="I1290" s="59"/>
      <c r="J1290" s="59"/>
      <c r="K1290" s="59"/>
      <c r="L1290" s="59"/>
      <c r="M1290" s="59"/>
      <c r="N1290" s="59"/>
    </row>
    <row r="1291" spans="1:14">
      <c r="A1291" s="62"/>
      <c r="B1291" s="60"/>
      <c r="C1291" s="60"/>
      <c r="D1291" s="59"/>
      <c r="E1291" s="99"/>
      <c r="F1291" s="99"/>
      <c r="G1291" s="2">
        <f t="shared" si="22"/>
        <v>0</v>
      </c>
      <c r="H1291" s="59"/>
      <c r="I1291" s="59"/>
      <c r="J1291" s="59"/>
      <c r="K1291" s="59"/>
      <c r="L1291" s="59"/>
      <c r="M1291" s="59"/>
      <c r="N1291" s="59"/>
    </row>
    <row r="1292" spans="1:14">
      <c r="A1292" s="62"/>
      <c r="B1292" s="60"/>
      <c r="C1292" s="60"/>
      <c r="D1292" s="59"/>
      <c r="E1292" s="99"/>
      <c r="F1292" s="99"/>
      <c r="G1292" s="2">
        <f t="shared" ref="G1292:G1305" si="23">+G1291+E1292-F1292</f>
        <v>0</v>
      </c>
      <c r="H1292" s="59"/>
      <c r="I1292" s="59"/>
      <c r="J1292" s="59"/>
      <c r="K1292" s="59"/>
      <c r="L1292" s="59"/>
      <c r="M1292" s="59"/>
      <c r="N1292" s="59"/>
    </row>
    <row r="1293" spans="1:14">
      <c r="A1293" s="62"/>
      <c r="B1293" s="60"/>
      <c r="C1293" s="60"/>
      <c r="D1293" s="59"/>
      <c r="E1293" s="99"/>
      <c r="F1293" s="99"/>
      <c r="G1293" s="2">
        <f t="shared" si="23"/>
        <v>0</v>
      </c>
      <c r="H1293" s="59"/>
      <c r="I1293" s="59"/>
      <c r="J1293" s="59"/>
      <c r="K1293" s="59"/>
      <c r="L1293" s="59"/>
      <c r="M1293" s="59"/>
      <c r="N1293" s="59"/>
    </row>
    <row r="1294" spans="1:14">
      <c r="A1294" s="62"/>
      <c r="B1294" s="60"/>
      <c r="C1294" s="60"/>
      <c r="D1294" s="59"/>
      <c r="E1294" s="99"/>
      <c r="F1294" s="99"/>
      <c r="G1294" s="2">
        <f t="shared" si="23"/>
        <v>0</v>
      </c>
      <c r="H1294" s="59"/>
      <c r="I1294" s="59"/>
      <c r="J1294" s="59"/>
      <c r="K1294" s="59"/>
      <c r="L1294" s="59"/>
      <c r="M1294" s="59"/>
      <c r="N1294" s="59"/>
    </row>
    <row r="1295" spans="1:14">
      <c r="A1295" s="62"/>
      <c r="B1295" s="60"/>
      <c r="C1295" s="60"/>
      <c r="D1295" s="59"/>
      <c r="E1295" s="99"/>
      <c r="F1295" s="99"/>
      <c r="G1295" s="2">
        <f t="shared" si="23"/>
        <v>0</v>
      </c>
      <c r="H1295" s="59"/>
      <c r="I1295" s="59"/>
      <c r="J1295" s="59"/>
      <c r="K1295" s="59"/>
      <c r="L1295" s="59"/>
      <c r="M1295" s="59"/>
      <c r="N1295" s="59"/>
    </row>
    <row r="1296" spans="1:14">
      <c r="A1296" s="62"/>
      <c r="B1296" s="60"/>
      <c r="C1296" s="60"/>
      <c r="D1296" s="59"/>
      <c r="E1296" s="99"/>
      <c r="F1296" s="99"/>
      <c r="G1296" s="2">
        <f t="shared" si="23"/>
        <v>0</v>
      </c>
      <c r="H1296" s="59"/>
      <c r="I1296" s="59"/>
      <c r="J1296" s="59"/>
      <c r="K1296" s="59"/>
      <c r="L1296" s="59"/>
      <c r="M1296" s="59"/>
      <c r="N1296" s="59"/>
    </row>
    <row r="1297" spans="1:14">
      <c r="A1297" s="62"/>
      <c r="B1297" s="60"/>
      <c r="C1297" s="60"/>
      <c r="D1297" s="59"/>
      <c r="E1297" s="99"/>
      <c r="F1297" s="99"/>
      <c r="G1297" s="2">
        <f t="shared" si="23"/>
        <v>0</v>
      </c>
      <c r="H1297" s="59"/>
      <c r="I1297" s="59"/>
      <c r="J1297" s="59"/>
      <c r="K1297" s="59"/>
      <c r="L1297" s="59"/>
      <c r="M1297" s="59"/>
      <c r="N1297" s="59"/>
    </row>
    <row r="1298" spans="1:14">
      <c r="A1298" s="62"/>
      <c r="B1298" s="60"/>
      <c r="C1298" s="60"/>
      <c r="D1298" s="59"/>
      <c r="E1298" s="99"/>
      <c r="F1298" s="99"/>
      <c r="G1298" s="2">
        <f t="shared" si="23"/>
        <v>0</v>
      </c>
      <c r="H1298" s="59"/>
      <c r="I1298" s="59"/>
      <c r="J1298" s="59"/>
      <c r="K1298" s="59"/>
      <c r="L1298" s="59"/>
      <c r="M1298" s="59"/>
      <c r="N1298" s="59"/>
    </row>
    <row r="1299" spans="1:14">
      <c r="A1299" s="62"/>
      <c r="B1299" s="60"/>
      <c r="C1299" s="60"/>
      <c r="D1299" s="59"/>
      <c r="E1299" s="99"/>
      <c r="F1299" s="99"/>
      <c r="G1299" s="2">
        <f t="shared" si="23"/>
        <v>0</v>
      </c>
      <c r="H1299" s="59"/>
      <c r="I1299" s="59"/>
      <c r="J1299" s="59"/>
      <c r="K1299" s="59"/>
      <c r="L1299" s="59"/>
      <c r="M1299" s="59"/>
      <c r="N1299" s="59"/>
    </row>
    <row r="1300" spans="1:14">
      <c r="A1300" s="62"/>
      <c r="B1300" s="60"/>
      <c r="C1300" s="60"/>
      <c r="D1300" s="59"/>
      <c r="E1300" s="99"/>
      <c r="F1300" s="99"/>
      <c r="G1300" s="2">
        <f t="shared" si="23"/>
        <v>0</v>
      </c>
      <c r="H1300" s="59"/>
      <c r="I1300" s="59"/>
      <c r="J1300" s="59"/>
      <c r="K1300" s="59"/>
      <c r="L1300" s="59"/>
      <c r="M1300" s="59"/>
      <c r="N1300" s="59"/>
    </row>
    <row r="1301" spans="1:14">
      <c r="A1301" s="62"/>
      <c r="B1301" s="60"/>
      <c r="C1301" s="60"/>
      <c r="D1301" s="59"/>
      <c r="E1301" s="99"/>
      <c r="F1301" s="99"/>
      <c r="G1301" s="2">
        <f t="shared" si="23"/>
        <v>0</v>
      </c>
      <c r="H1301" s="59"/>
      <c r="I1301" s="59"/>
      <c r="J1301" s="59"/>
      <c r="K1301" s="59"/>
      <c r="L1301" s="59"/>
      <c r="M1301" s="59"/>
      <c r="N1301" s="59"/>
    </row>
    <row r="1302" spans="1:14">
      <c r="A1302" s="62"/>
      <c r="B1302" s="60"/>
      <c r="C1302" s="60"/>
      <c r="D1302" s="59"/>
      <c r="E1302" s="99"/>
      <c r="F1302" s="99"/>
      <c r="G1302" s="2">
        <f t="shared" si="23"/>
        <v>0</v>
      </c>
      <c r="H1302" s="59"/>
      <c r="I1302" s="59"/>
      <c r="J1302" s="59"/>
      <c r="K1302" s="59"/>
      <c r="L1302" s="59"/>
      <c r="M1302" s="59"/>
      <c r="N1302" s="59"/>
    </row>
    <row r="1303" spans="1:14">
      <c r="A1303" s="62"/>
      <c r="B1303" s="60"/>
      <c r="C1303" s="60"/>
      <c r="D1303" s="59"/>
      <c r="E1303" s="99"/>
      <c r="F1303" s="99"/>
      <c r="G1303" s="2">
        <f t="shared" si="23"/>
        <v>0</v>
      </c>
      <c r="H1303" s="59"/>
      <c r="I1303" s="59"/>
      <c r="J1303" s="59"/>
      <c r="K1303" s="59"/>
      <c r="L1303" s="59"/>
      <c r="M1303" s="59"/>
      <c r="N1303" s="59"/>
    </row>
    <row r="1304" spans="1:14">
      <c r="A1304" s="62"/>
      <c r="B1304" s="60"/>
      <c r="C1304" s="60"/>
      <c r="D1304" s="59"/>
      <c r="E1304" s="99"/>
      <c r="F1304" s="99"/>
      <c r="G1304" s="2">
        <f t="shared" si="23"/>
        <v>0</v>
      </c>
      <c r="H1304" s="59"/>
      <c r="I1304" s="59"/>
      <c r="J1304" s="59"/>
      <c r="K1304" s="59"/>
      <c r="L1304" s="59"/>
      <c r="M1304" s="59"/>
      <c r="N1304" s="59"/>
    </row>
    <row r="1305" spans="1:14">
      <c r="A1305" s="62"/>
      <c r="B1305" s="60"/>
      <c r="C1305" s="60"/>
      <c r="D1305" s="59"/>
      <c r="E1305" s="99"/>
      <c r="F1305" s="99"/>
      <c r="G1305" s="2">
        <f t="shared" si="23"/>
        <v>0</v>
      </c>
      <c r="H1305" s="59"/>
      <c r="I1305" s="59"/>
      <c r="J1305" s="59"/>
      <c r="K1305" s="59"/>
      <c r="L1305" s="59"/>
      <c r="M1305" s="59"/>
      <c r="N1305" s="59"/>
    </row>
  </sheetData>
  <autoFilter ref="A4:H152" xr:uid="{00000000-0009-0000-0000-00001A000000}"/>
  <mergeCells count="3">
    <mergeCell ref="B2:G2"/>
    <mergeCell ref="I869:K869"/>
    <mergeCell ref="I921:K921"/>
  </mergeCells>
  <phoneticPr fontId="27" type="noConversion"/>
  <pageMargins left="0" right="0"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2:P1048576"/>
  <sheetViews>
    <sheetView topLeftCell="A1028" zoomScaleNormal="100" workbookViewId="0">
      <selection activeCell="J1037" sqref="J1037:J1038"/>
    </sheetView>
  </sheetViews>
  <sheetFormatPr defaultColWidth="11.42578125" defaultRowHeight="15"/>
  <cols>
    <col min="1" max="1" width="11.42578125" style="7"/>
    <col min="2" max="2" width="16.85546875" style="9" bestFit="1" customWidth="1"/>
    <col min="3" max="3" width="13.28515625" style="9" customWidth="1"/>
    <col min="4" max="4" width="51.5703125" bestFit="1" customWidth="1"/>
    <col min="6" max="6" width="11.42578125" style="2"/>
    <col min="7" max="7" width="12.28515625" customWidth="1"/>
    <col min="8" max="8" width="11.85546875" bestFit="1" customWidth="1"/>
    <col min="9" max="9" width="14.85546875" customWidth="1"/>
    <col min="10" max="10" width="34.140625" bestFit="1" customWidth="1"/>
    <col min="11" max="11" width="12.28515625" customWidth="1"/>
    <col min="12" max="12" width="11.85546875" style="26" bestFit="1" customWidth="1"/>
    <col min="13" max="13" width="14.7109375" customWidth="1"/>
    <col min="14" max="14" width="15.5703125" customWidth="1"/>
  </cols>
  <sheetData>
    <row r="2" spans="1:9">
      <c r="B2" s="542" t="s">
        <v>497</v>
      </c>
      <c r="C2" s="542"/>
      <c r="D2" s="542"/>
      <c r="E2" s="542"/>
      <c r="F2" s="542"/>
      <c r="G2" s="542"/>
    </row>
    <row r="4" spans="1:9" ht="30">
      <c r="A4" s="43" t="s">
        <v>1</v>
      </c>
      <c r="B4" s="528" t="s">
        <v>2</v>
      </c>
      <c r="C4" s="528" t="s">
        <v>3</v>
      </c>
      <c r="D4" s="528" t="s">
        <v>4</v>
      </c>
      <c r="E4" s="13" t="s">
        <v>5</v>
      </c>
      <c r="F4" s="13" t="s">
        <v>6</v>
      </c>
      <c r="G4" s="13" t="s">
        <v>7</v>
      </c>
    </row>
    <row r="5" spans="1:9" ht="18.75">
      <c r="A5" s="44">
        <v>42736</v>
      </c>
      <c r="B5" s="525" t="s">
        <v>8</v>
      </c>
      <c r="C5" s="526"/>
      <c r="G5" s="2">
        <v>2767.1</v>
      </c>
      <c r="H5" s="18"/>
      <c r="I5" s="8"/>
    </row>
    <row r="6" spans="1:9">
      <c r="A6" s="7">
        <v>42760</v>
      </c>
      <c r="B6" s="526" t="s">
        <v>114</v>
      </c>
      <c r="C6" s="526" t="s">
        <v>9</v>
      </c>
      <c r="F6" s="2">
        <v>100</v>
      </c>
      <c r="G6" s="2">
        <f>+G5+E6-F6</f>
        <v>2667.1</v>
      </c>
    </row>
    <row r="7" spans="1:9">
      <c r="A7" s="7">
        <v>42794</v>
      </c>
      <c r="B7" s="526" t="s">
        <v>114</v>
      </c>
      <c r="C7" s="526" t="s">
        <v>9</v>
      </c>
      <c r="F7" s="2">
        <v>50</v>
      </c>
      <c r="G7" s="2">
        <f t="shared" ref="G7:G73" si="0">+G6+E7-F7</f>
        <v>2617.1</v>
      </c>
    </row>
    <row r="8" spans="1:9">
      <c r="A8" s="7">
        <v>42821</v>
      </c>
      <c r="B8" s="526" t="s">
        <v>114</v>
      </c>
      <c r="C8" s="526" t="s">
        <v>9</v>
      </c>
      <c r="F8" s="2">
        <v>30</v>
      </c>
      <c r="G8" s="2">
        <f t="shared" si="0"/>
        <v>2587.1</v>
      </c>
    </row>
    <row r="9" spans="1:9">
      <c r="A9" s="7">
        <v>42830</v>
      </c>
      <c r="B9" s="526" t="s">
        <v>114</v>
      </c>
      <c r="C9" s="526" t="s">
        <v>9</v>
      </c>
      <c r="F9" s="2">
        <v>10</v>
      </c>
      <c r="G9" s="2">
        <f t="shared" si="0"/>
        <v>2577.1</v>
      </c>
    </row>
    <row r="10" spans="1:9">
      <c r="A10" s="7">
        <v>42916</v>
      </c>
      <c r="B10" s="526" t="s">
        <v>114</v>
      </c>
      <c r="C10" s="526" t="s">
        <v>9</v>
      </c>
      <c r="F10" s="2">
        <v>90</v>
      </c>
      <c r="G10" s="2">
        <f t="shared" si="0"/>
        <v>2487.1</v>
      </c>
    </row>
    <row r="11" spans="1:9">
      <c r="A11" s="7">
        <v>42942</v>
      </c>
      <c r="B11" s="526" t="s">
        <v>114</v>
      </c>
      <c r="C11" s="526" t="s">
        <v>9</v>
      </c>
      <c r="F11" s="2">
        <v>100</v>
      </c>
      <c r="G11" s="2">
        <f t="shared" si="0"/>
        <v>2387.1</v>
      </c>
    </row>
    <row r="12" spans="1:9">
      <c r="A12" s="7">
        <v>42978</v>
      </c>
      <c r="B12" s="526" t="s">
        <v>114</v>
      </c>
      <c r="C12" s="526" t="s">
        <v>9</v>
      </c>
      <c r="F12" s="2">
        <v>30</v>
      </c>
      <c r="G12" s="2">
        <f t="shared" si="0"/>
        <v>2357.1</v>
      </c>
    </row>
    <row r="13" spans="1:9">
      <c r="A13" s="7">
        <v>43108</v>
      </c>
      <c r="B13" s="526">
        <v>14410</v>
      </c>
      <c r="C13" s="526" t="s">
        <v>9</v>
      </c>
      <c r="F13" s="2">
        <v>128.30000000000001</v>
      </c>
      <c r="G13" s="2">
        <f t="shared" si="0"/>
        <v>2228.7999999999997</v>
      </c>
    </row>
    <row r="14" spans="1:9">
      <c r="A14" s="7">
        <v>43117</v>
      </c>
      <c r="B14" s="526">
        <v>14434</v>
      </c>
      <c r="C14" s="526" t="s">
        <v>9</v>
      </c>
      <c r="F14" s="2">
        <v>300</v>
      </c>
      <c r="G14" s="2">
        <f t="shared" si="0"/>
        <v>1928.7999999999997</v>
      </c>
    </row>
    <row r="15" spans="1:9">
      <c r="A15" s="7">
        <v>43521</v>
      </c>
      <c r="B15" s="526">
        <v>17192</v>
      </c>
      <c r="C15" s="526" t="s">
        <v>9</v>
      </c>
      <c r="F15" s="2">
        <v>428</v>
      </c>
      <c r="G15" s="2">
        <f t="shared" si="0"/>
        <v>1500.7999999999997</v>
      </c>
    </row>
    <row r="16" spans="1:9">
      <c r="A16" s="7">
        <v>43549</v>
      </c>
      <c r="B16" s="526">
        <v>17948</v>
      </c>
      <c r="C16" s="526" t="s">
        <v>9</v>
      </c>
      <c r="F16" s="2">
        <v>428</v>
      </c>
      <c r="G16" s="2">
        <f t="shared" si="0"/>
        <v>1072.7999999999997</v>
      </c>
    </row>
    <row r="17" spans="1:12" s="130" customFormat="1">
      <c r="A17" s="128">
        <v>44469</v>
      </c>
      <c r="B17" s="129" t="s">
        <v>498</v>
      </c>
      <c r="C17" s="129" t="s">
        <v>9</v>
      </c>
      <c r="F17" s="127">
        <v>120</v>
      </c>
      <c r="G17" s="2">
        <f t="shared" si="0"/>
        <v>952.79999999999973</v>
      </c>
      <c r="L17" s="270"/>
    </row>
    <row r="18" spans="1:12" s="130" customFormat="1">
      <c r="A18" s="128">
        <v>44986</v>
      </c>
      <c r="B18" s="129" t="s">
        <v>499</v>
      </c>
      <c r="C18" s="129" t="s">
        <v>9</v>
      </c>
      <c r="F18" s="127">
        <v>500</v>
      </c>
      <c r="G18" s="2">
        <f t="shared" si="0"/>
        <v>452.79999999999973</v>
      </c>
      <c r="L18" s="270"/>
    </row>
    <row r="19" spans="1:12" s="130" customFormat="1">
      <c r="A19" s="128">
        <v>45077</v>
      </c>
      <c r="B19" s="129">
        <v>26888</v>
      </c>
      <c r="C19" s="129" t="s">
        <v>9</v>
      </c>
      <c r="F19" s="127">
        <v>28.9</v>
      </c>
      <c r="G19" s="2">
        <f t="shared" si="0"/>
        <v>423.89999999999975</v>
      </c>
      <c r="L19" s="270"/>
    </row>
    <row r="20" spans="1:12" s="130" customFormat="1">
      <c r="A20" s="128">
        <v>45096</v>
      </c>
      <c r="B20" s="129">
        <v>26967</v>
      </c>
      <c r="C20" s="129" t="s">
        <v>9</v>
      </c>
      <c r="F20" s="127">
        <v>423.9</v>
      </c>
      <c r="G20" s="2">
        <f t="shared" si="0"/>
        <v>0</v>
      </c>
      <c r="L20" s="270"/>
    </row>
    <row r="21" spans="1:12">
      <c r="A21" s="44">
        <v>42766</v>
      </c>
      <c r="B21" s="525" t="s">
        <v>14</v>
      </c>
      <c r="C21" s="525" t="s">
        <v>15</v>
      </c>
      <c r="D21" t="s">
        <v>16</v>
      </c>
      <c r="E21" s="2">
        <v>131.69999999999999</v>
      </c>
      <c r="G21" s="2">
        <f t="shared" si="0"/>
        <v>131.69999999999999</v>
      </c>
    </row>
    <row r="22" spans="1:12">
      <c r="B22" s="526"/>
      <c r="C22" s="526"/>
      <c r="D22" t="s">
        <v>17</v>
      </c>
      <c r="E22" s="2">
        <v>35.5</v>
      </c>
      <c r="G22" s="2">
        <f t="shared" si="0"/>
        <v>167.2</v>
      </c>
    </row>
    <row r="23" spans="1:12">
      <c r="B23" s="526"/>
      <c r="C23" s="526"/>
      <c r="D23" t="s">
        <v>18</v>
      </c>
      <c r="E23" s="2">
        <v>60</v>
      </c>
      <c r="G23" s="2">
        <f t="shared" si="0"/>
        <v>227.2</v>
      </c>
    </row>
    <row r="24" spans="1:12">
      <c r="B24" s="526"/>
      <c r="C24" s="526"/>
      <c r="D24" t="s">
        <v>19</v>
      </c>
      <c r="E24" s="2">
        <v>2</v>
      </c>
      <c r="G24" s="2">
        <f t="shared" si="0"/>
        <v>229.2</v>
      </c>
    </row>
    <row r="25" spans="1:12">
      <c r="B25" s="526"/>
      <c r="C25" s="526"/>
      <c r="D25" t="s">
        <v>468</v>
      </c>
      <c r="E25" s="2">
        <v>30</v>
      </c>
      <c r="G25" s="2">
        <f t="shared" si="0"/>
        <v>259.2</v>
      </c>
    </row>
    <row r="26" spans="1:12">
      <c r="A26" s="7">
        <v>42740</v>
      </c>
      <c r="B26" s="526">
        <v>12072</v>
      </c>
      <c r="C26" s="526" t="s">
        <v>15</v>
      </c>
      <c r="D26" t="s">
        <v>468</v>
      </c>
      <c r="E26" s="2"/>
      <c r="F26" s="2">
        <v>30</v>
      </c>
      <c r="G26" s="2">
        <f t="shared" si="0"/>
        <v>229.2</v>
      </c>
    </row>
    <row r="27" spans="1:12">
      <c r="A27" s="7">
        <v>42763</v>
      </c>
      <c r="B27" s="526" t="s">
        <v>114</v>
      </c>
      <c r="C27" s="526" t="s">
        <v>15</v>
      </c>
      <c r="D27" t="s">
        <v>18</v>
      </c>
      <c r="E27" s="2"/>
      <c r="F27" s="2">
        <v>30</v>
      </c>
      <c r="G27" s="2">
        <f t="shared" si="0"/>
        <v>199.2</v>
      </c>
    </row>
    <row r="28" spans="1:12">
      <c r="A28" s="7">
        <v>42763</v>
      </c>
      <c r="B28" s="526" t="s">
        <v>114</v>
      </c>
      <c r="C28" s="526" t="s">
        <v>15</v>
      </c>
      <c r="D28" t="s">
        <v>16</v>
      </c>
      <c r="E28" s="2"/>
      <c r="F28" s="2">
        <v>60</v>
      </c>
      <c r="G28" s="2">
        <f t="shared" si="0"/>
        <v>139.19999999999999</v>
      </c>
    </row>
    <row r="29" spans="1:12">
      <c r="A29" s="7">
        <v>43010</v>
      </c>
      <c r="B29" s="526">
        <v>13774</v>
      </c>
      <c r="C29" s="526" t="s">
        <v>15</v>
      </c>
      <c r="D29" t="s">
        <v>16</v>
      </c>
      <c r="E29" s="2"/>
      <c r="F29" s="2">
        <v>71.7</v>
      </c>
      <c r="G29" s="2">
        <f t="shared" si="0"/>
        <v>67.499999999999986</v>
      </c>
    </row>
    <row r="30" spans="1:12">
      <c r="A30" s="7">
        <v>43010</v>
      </c>
      <c r="B30" s="526">
        <v>13774</v>
      </c>
      <c r="C30" s="526" t="s">
        <v>15</v>
      </c>
      <c r="D30" t="s">
        <v>17</v>
      </c>
      <c r="E30" s="2"/>
      <c r="F30" s="2">
        <v>35.5</v>
      </c>
      <c r="G30" s="2">
        <f t="shared" si="0"/>
        <v>31.999999999999986</v>
      </c>
    </row>
    <row r="31" spans="1:12">
      <c r="A31" s="7">
        <v>43010</v>
      </c>
      <c r="B31" s="526">
        <v>13774</v>
      </c>
      <c r="C31" s="526" t="s">
        <v>15</v>
      </c>
      <c r="D31" t="s">
        <v>18</v>
      </c>
      <c r="E31" s="2"/>
      <c r="F31" s="2">
        <v>30</v>
      </c>
      <c r="G31" s="2">
        <f t="shared" si="0"/>
        <v>1.9999999999999858</v>
      </c>
    </row>
    <row r="32" spans="1:12">
      <c r="A32" s="7">
        <v>43010</v>
      </c>
      <c r="B32" s="526">
        <v>13774</v>
      </c>
      <c r="C32" s="526" t="s">
        <v>15</v>
      </c>
      <c r="D32" t="s">
        <v>19</v>
      </c>
      <c r="E32" s="2"/>
      <c r="F32" s="2">
        <v>2</v>
      </c>
      <c r="G32" s="2">
        <f t="shared" si="0"/>
        <v>-1.4210854715202004E-14</v>
      </c>
    </row>
    <row r="33" spans="1:7">
      <c r="A33" s="44">
        <v>42794</v>
      </c>
      <c r="B33" s="525" t="s">
        <v>14</v>
      </c>
      <c r="C33" s="525" t="s">
        <v>20</v>
      </c>
      <c r="D33" t="s">
        <v>16</v>
      </c>
      <c r="E33" s="2">
        <v>119.1</v>
      </c>
      <c r="G33" s="2">
        <f t="shared" si="0"/>
        <v>119.09999999999998</v>
      </c>
    </row>
    <row r="34" spans="1:7">
      <c r="B34" s="526"/>
      <c r="C34" s="526"/>
      <c r="D34" t="s">
        <v>17</v>
      </c>
      <c r="E34" s="2">
        <v>25</v>
      </c>
      <c r="G34" s="2">
        <f t="shared" si="0"/>
        <v>144.09999999999997</v>
      </c>
    </row>
    <row r="35" spans="1:7">
      <c r="B35" s="526"/>
      <c r="C35" s="526"/>
      <c r="D35" t="s">
        <v>18</v>
      </c>
      <c r="E35" s="2">
        <v>56</v>
      </c>
      <c r="G35" s="2">
        <f t="shared" si="0"/>
        <v>200.09999999999997</v>
      </c>
    </row>
    <row r="36" spans="1:7">
      <c r="B36" s="526"/>
      <c r="C36" s="526"/>
      <c r="D36" t="s">
        <v>19</v>
      </c>
      <c r="E36" s="2">
        <v>2</v>
      </c>
      <c r="G36" s="2">
        <f t="shared" si="0"/>
        <v>202.09999999999997</v>
      </c>
    </row>
    <row r="37" spans="1:7">
      <c r="B37" s="526"/>
      <c r="C37" s="526"/>
      <c r="D37" t="s">
        <v>21</v>
      </c>
      <c r="E37" s="2">
        <v>85</v>
      </c>
      <c r="G37" s="2">
        <f t="shared" si="0"/>
        <v>287.09999999999997</v>
      </c>
    </row>
    <row r="38" spans="1:7">
      <c r="A38" s="7">
        <v>43067</v>
      </c>
      <c r="B38" s="526" t="s">
        <v>12</v>
      </c>
      <c r="C38" s="526" t="s">
        <v>20</v>
      </c>
      <c r="D38" t="s">
        <v>21</v>
      </c>
      <c r="E38" s="2"/>
      <c r="F38" s="2">
        <v>85</v>
      </c>
      <c r="G38" s="2">
        <f t="shared" si="0"/>
        <v>202.09999999999997</v>
      </c>
    </row>
    <row r="39" spans="1:7">
      <c r="A39" s="7">
        <v>42794</v>
      </c>
      <c r="B39" s="526" t="s">
        <v>114</v>
      </c>
      <c r="C39" s="526" t="s">
        <v>20</v>
      </c>
      <c r="D39" t="s">
        <v>18</v>
      </c>
      <c r="E39" s="2"/>
      <c r="F39" s="2">
        <v>28</v>
      </c>
      <c r="G39" s="2">
        <f t="shared" si="0"/>
        <v>174.09999999999997</v>
      </c>
    </row>
    <row r="40" spans="1:7">
      <c r="A40" s="7">
        <v>42794</v>
      </c>
      <c r="B40" s="526" t="s">
        <v>114</v>
      </c>
      <c r="C40" s="526" t="s">
        <v>20</v>
      </c>
      <c r="D40" t="s">
        <v>16</v>
      </c>
      <c r="E40" s="2"/>
      <c r="F40" s="2">
        <v>56</v>
      </c>
      <c r="G40" s="2">
        <f t="shared" si="0"/>
        <v>118.09999999999997</v>
      </c>
    </row>
    <row r="41" spans="1:7">
      <c r="A41" s="7">
        <v>43010</v>
      </c>
      <c r="B41" s="526">
        <v>13774</v>
      </c>
      <c r="C41" s="526" t="s">
        <v>20</v>
      </c>
      <c r="D41" t="s">
        <v>16</v>
      </c>
      <c r="E41" s="2"/>
      <c r="F41" s="2">
        <v>63.1</v>
      </c>
      <c r="G41" s="2">
        <f t="shared" si="0"/>
        <v>54.999999999999964</v>
      </c>
    </row>
    <row r="42" spans="1:7">
      <c r="A42" s="7">
        <v>43010</v>
      </c>
      <c r="B42" s="526">
        <v>13774</v>
      </c>
      <c r="C42" s="526" t="s">
        <v>20</v>
      </c>
      <c r="D42" t="s">
        <v>17</v>
      </c>
      <c r="E42" s="2"/>
      <c r="F42" s="2">
        <v>25</v>
      </c>
      <c r="G42" s="2">
        <f t="shared" si="0"/>
        <v>29.999999999999964</v>
      </c>
    </row>
    <row r="43" spans="1:7">
      <c r="A43" s="7">
        <v>43010</v>
      </c>
      <c r="B43" s="526">
        <v>13774</v>
      </c>
      <c r="C43" s="526" t="s">
        <v>20</v>
      </c>
      <c r="D43" t="s">
        <v>18</v>
      </c>
      <c r="E43" s="2"/>
      <c r="F43" s="2">
        <v>28</v>
      </c>
      <c r="G43" s="2">
        <f t="shared" si="0"/>
        <v>1.9999999999999645</v>
      </c>
    </row>
    <row r="44" spans="1:7">
      <c r="A44" s="7">
        <v>43010</v>
      </c>
      <c r="B44" s="526">
        <v>13774</v>
      </c>
      <c r="C44" s="526" t="s">
        <v>20</v>
      </c>
      <c r="D44" t="s">
        <v>19</v>
      </c>
      <c r="E44" s="2"/>
      <c r="F44" s="2">
        <v>2</v>
      </c>
      <c r="G44" s="2">
        <f t="shared" si="0"/>
        <v>-3.5527136788005009E-14</v>
      </c>
    </row>
    <row r="45" spans="1:7">
      <c r="A45" s="44">
        <v>42825</v>
      </c>
      <c r="B45" s="525" t="s">
        <v>14</v>
      </c>
      <c r="C45" s="525" t="s">
        <v>23</v>
      </c>
      <c r="D45" t="s">
        <v>16</v>
      </c>
      <c r="E45" s="2">
        <v>114.2</v>
      </c>
      <c r="G45" s="2">
        <f t="shared" si="0"/>
        <v>114.19999999999996</v>
      </c>
    </row>
    <row r="46" spans="1:7">
      <c r="B46" s="526"/>
      <c r="C46" s="526"/>
      <c r="D46" t="s">
        <v>17</v>
      </c>
      <c r="E46" s="2">
        <v>26</v>
      </c>
      <c r="G46" s="2">
        <f t="shared" si="0"/>
        <v>140.19999999999996</v>
      </c>
    </row>
    <row r="47" spans="1:7">
      <c r="B47" s="526"/>
      <c r="C47" s="526"/>
      <c r="D47" t="s">
        <v>18</v>
      </c>
      <c r="E47" s="2">
        <v>60</v>
      </c>
      <c r="G47" s="2">
        <f t="shared" si="0"/>
        <v>200.19999999999996</v>
      </c>
    </row>
    <row r="48" spans="1:7">
      <c r="B48" s="526"/>
      <c r="C48" s="526"/>
      <c r="D48" t="s">
        <v>19</v>
      </c>
      <c r="E48" s="2">
        <v>2</v>
      </c>
      <c r="G48" s="2">
        <f t="shared" si="0"/>
        <v>202.19999999999996</v>
      </c>
    </row>
    <row r="49" spans="1:7">
      <c r="B49" s="526"/>
      <c r="C49" s="526"/>
      <c r="D49" t="s">
        <v>21</v>
      </c>
      <c r="E49" s="2">
        <v>85</v>
      </c>
      <c r="G49" s="2">
        <f t="shared" si="0"/>
        <v>287.19999999999993</v>
      </c>
    </row>
    <row r="50" spans="1:7">
      <c r="A50" s="7">
        <v>42824</v>
      </c>
      <c r="B50" s="526" t="s">
        <v>114</v>
      </c>
      <c r="C50" s="526" t="s">
        <v>23</v>
      </c>
      <c r="D50" t="s">
        <v>18</v>
      </c>
      <c r="E50" s="2"/>
      <c r="F50" s="2">
        <v>24</v>
      </c>
      <c r="G50" s="2">
        <f t="shared" si="0"/>
        <v>263.19999999999993</v>
      </c>
    </row>
    <row r="51" spans="1:7">
      <c r="A51" s="7">
        <v>42824</v>
      </c>
      <c r="B51" s="526" t="s">
        <v>114</v>
      </c>
      <c r="C51" s="526" t="s">
        <v>23</v>
      </c>
      <c r="D51" t="s">
        <v>16</v>
      </c>
      <c r="E51" s="2"/>
      <c r="F51" s="2">
        <v>48</v>
      </c>
      <c r="G51" s="2">
        <f t="shared" si="0"/>
        <v>215.19999999999993</v>
      </c>
    </row>
    <row r="52" spans="1:7">
      <c r="A52" s="7">
        <v>43010</v>
      </c>
      <c r="B52" s="526">
        <v>13775</v>
      </c>
      <c r="C52" s="526" t="s">
        <v>23</v>
      </c>
      <c r="D52" t="s">
        <v>16</v>
      </c>
      <c r="E52" s="2"/>
      <c r="F52" s="2">
        <v>66.2</v>
      </c>
      <c r="G52" s="2">
        <f t="shared" si="0"/>
        <v>148.99999999999994</v>
      </c>
    </row>
    <row r="53" spans="1:7">
      <c r="A53" s="7">
        <v>43010</v>
      </c>
      <c r="B53" s="526">
        <v>13775</v>
      </c>
      <c r="C53" s="526" t="s">
        <v>23</v>
      </c>
      <c r="D53" t="s">
        <v>17</v>
      </c>
      <c r="E53" s="2"/>
      <c r="F53" s="2">
        <v>26</v>
      </c>
      <c r="G53" s="2">
        <f t="shared" si="0"/>
        <v>122.99999999999994</v>
      </c>
    </row>
    <row r="54" spans="1:7">
      <c r="A54" s="7">
        <v>43010</v>
      </c>
      <c r="B54" s="526">
        <v>13775</v>
      </c>
      <c r="C54" s="526" t="s">
        <v>23</v>
      </c>
      <c r="D54" t="s">
        <v>18</v>
      </c>
      <c r="E54" s="2"/>
      <c r="F54" s="2">
        <v>36</v>
      </c>
      <c r="G54" s="2">
        <f t="shared" si="0"/>
        <v>86.999999999999943</v>
      </c>
    </row>
    <row r="55" spans="1:7">
      <c r="A55" s="7">
        <v>43010</v>
      </c>
      <c r="B55" s="526">
        <v>13775</v>
      </c>
      <c r="C55" s="526" t="s">
        <v>23</v>
      </c>
      <c r="D55" t="s">
        <v>19</v>
      </c>
      <c r="E55" s="2"/>
      <c r="F55" s="2">
        <v>2</v>
      </c>
      <c r="G55" s="2">
        <f t="shared" si="0"/>
        <v>84.999999999999943</v>
      </c>
    </row>
    <row r="56" spans="1:7">
      <c r="A56" s="7">
        <v>43067</v>
      </c>
      <c r="B56" s="526" t="s">
        <v>12</v>
      </c>
      <c r="C56" s="526" t="s">
        <v>23</v>
      </c>
      <c r="D56" t="s">
        <v>21</v>
      </c>
      <c r="E56" s="2"/>
      <c r="F56" s="2">
        <v>85</v>
      </c>
      <c r="G56" s="2">
        <f t="shared" si="0"/>
        <v>0</v>
      </c>
    </row>
    <row r="57" spans="1:7">
      <c r="A57" s="44">
        <v>42855</v>
      </c>
      <c r="B57" s="525" t="s">
        <v>14</v>
      </c>
      <c r="C57" s="525" t="s">
        <v>24</v>
      </c>
      <c r="D57" t="s">
        <v>16</v>
      </c>
      <c r="E57" s="2">
        <v>78.599999999999994</v>
      </c>
      <c r="G57" s="2">
        <f t="shared" si="0"/>
        <v>78.599999999999994</v>
      </c>
    </row>
    <row r="58" spans="1:7">
      <c r="B58" s="526"/>
      <c r="C58" s="526"/>
      <c r="D58" t="s">
        <v>17</v>
      </c>
      <c r="E58" s="2">
        <v>25.5</v>
      </c>
      <c r="G58" s="2">
        <f t="shared" si="0"/>
        <v>104.1</v>
      </c>
    </row>
    <row r="59" spans="1:7">
      <c r="B59" s="526"/>
      <c r="C59" s="526"/>
      <c r="D59" t="s">
        <v>18</v>
      </c>
      <c r="E59" s="2">
        <v>60</v>
      </c>
      <c r="G59" s="2">
        <f t="shared" si="0"/>
        <v>164.1</v>
      </c>
    </row>
    <row r="60" spans="1:7">
      <c r="B60" s="526"/>
      <c r="C60" s="526"/>
      <c r="D60" t="s">
        <v>19</v>
      </c>
      <c r="E60" s="2">
        <v>2</v>
      </c>
      <c r="G60" s="2">
        <f t="shared" si="0"/>
        <v>166.1</v>
      </c>
    </row>
    <row r="61" spans="1:7">
      <c r="A61" s="7">
        <v>42850</v>
      </c>
      <c r="B61" s="526" t="s">
        <v>114</v>
      </c>
      <c r="C61" s="526" t="s">
        <v>24</v>
      </c>
      <c r="D61" t="s">
        <v>18</v>
      </c>
      <c r="E61" s="2"/>
      <c r="F61" s="2">
        <v>20</v>
      </c>
      <c r="G61" s="2">
        <f t="shared" si="0"/>
        <v>146.1</v>
      </c>
    </row>
    <row r="62" spans="1:7">
      <c r="A62" s="7">
        <v>43010</v>
      </c>
      <c r="B62" s="526">
        <v>13775</v>
      </c>
      <c r="C62" s="526" t="s">
        <v>24</v>
      </c>
      <c r="D62" t="s">
        <v>16</v>
      </c>
      <c r="E62" s="2"/>
      <c r="F62" s="2">
        <v>38.6</v>
      </c>
      <c r="G62" s="2">
        <f t="shared" si="0"/>
        <v>107.5</v>
      </c>
    </row>
    <row r="63" spans="1:7">
      <c r="A63" s="7">
        <v>43010</v>
      </c>
      <c r="B63" s="526">
        <v>13775</v>
      </c>
      <c r="C63" s="526" t="s">
        <v>24</v>
      </c>
      <c r="D63" t="s">
        <v>17</v>
      </c>
      <c r="E63" s="2"/>
      <c r="F63" s="2">
        <v>25.5</v>
      </c>
      <c r="G63" s="2">
        <f t="shared" si="0"/>
        <v>82</v>
      </c>
    </row>
    <row r="64" spans="1:7">
      <c r="A64" s="7">
        <v>43010</v>
      </c>
      <c r="B64" s="526">
        <v>13775</v>
      </c>
      <c r="C64" s="526" t="s">
        <v>24</v>
      </c>
      <c r="D64" t="s">
        <v>18</v>
      </c>
      <c r="E64" s="2"/>
      <c r="F64" s="2">
        <v>40</v>
      </c>
      <c r="G64" s="2">
        <f t="shared" si="0"/>
        <v>42</v>
      </c>
    </row>
    <row r="65" spans="1:7">
      <c r="A65" s="7">
        <v>43010</v>
      </c>
      <c r="B65" s="526">
        <v>13775</v>
      </c>
      <c r="C65" s="526" t="s">
        <v>24</v>
      </c>
      <c r="D65" t="s">
        <v>19</v>
      </c>
      <c r="E65" s="2"/>
      <c r="F65" s="2">
        <v>2</v>
      </c>
      <c r="G65" s="2">
        <f t="shared" si="0"/>
        <v>40</v>
      </c>
    </row>
    <row r="66" spans="1:7">
      <c r="A66" s="7">
        <v>43106</v>
      </c>
      <c r="B66" s="526">
        <v>14401</v>
      </c>
      <c r="C66" s="526" t="s">
        <v>24</v>
      </c>
      <c r="D66" t="s">
        <v>16</v>
      </c>
      <c r="E66" s="2"/>
      <c r="F66" s="2">
        <v>40</v>
      </c>
      <c r="G66" s="2">
        <f t="shared" si="0"/>
        <v>0</v>
      </c>
    </row>
    <row r="67" spans="1:7">
      <c r="A67" s="44">
        <v>42886</v>
      </c>
      <c r="B67" s="525" t="s">
        <v>14</v>
      </c>
      <c r="C67" s="525" t="s">
        <v>25</v>
      </c>
      <c r="D67" t="s">
        <v>16</v>
      </c>
      <c r="E67" s="2">
        <v>73.400000000000006</v>
      </c>
      <c r="G67" s="2">
        <f t="shared" si="0"/>
        <v>73.400000000000006</v>
      </c>
    </row>
    <row r="68" spans="1:7">
      <c r="B68" s="526"/>
      <c r="C68" s="526"/>
      <c r="D68" t="s">
        <v>17</v>
      </c>
      <c r="E68" s="2">
        <v>25</v>
      </c>
      <c r="G68" s="2">
        <f t="shared" si="0"/>
        <v>98.4</v>
      </c>
    </row>
    <row r="69" spans="1:7">
      <c r="B69" s="526"/>
      <c r="C69" s="526"/>
      <c r="D69" t="s">
        <v>18</v>
      </c>
      <c r="E69" s="2">
        <v>60</v>
      </c>
      <c r="G69" s="2">
        <f t="shared" si="0"/>
        <v>158.4</v>
      </c>
    </row>
    <row r="70" spans="1:7">
      <c r="B70" s="526"/>
      <c r="C70" s="526"/>
      <c r="D70" t="s">
        <v>19</v>
      </c>
      <c r="E70" s="2">
        <v>2</v>
      </c>
      <c r="G70" s="2">
        <f t="shared" si="0"/>
        <v>160.4</v>
      </c>
    </row>
    <row r="71" spans="1:7">
      <c r="A71" s="7">
        <v>42884</v>
      </c>
      <c r="B71" s="526" t="s">
        <v>114</v>
      </c>
      <c r="C71" s="526" t="s">
        <v>25</v>
      </c>
      <c r="D71" t="s">
        <v>18</v>
      </c>
      <c r="E71" s="2"/>
      <c r="F71" s="2">
        <v>34</v>
      </c>
      <c r="G71" s="2">
        <f t="shared" si="0"/>
        <v>126.4</v>
      </c>
    </row>
    <row r="72" spans="1:7">
      <c r="A72" s="7">
        <v>42884</v>
      </c>
      <c r="B72" s="526" t="s">
        <v>114</v>
      </c>
      <c r="C72" s="526" t="s">
        <v>25</v>
      </c>
      <c r="D72" t="s">
        <v>16</v>
      </c>
      <c r="E72" s="2"/>
      <c r="F72" s="2">
        <v>68</v>
      </c>
      <c r="G72" s="2">
        <f t="shared" si="0"/>
        <v>58.400000000000006</v>
      </c>
    </row>
    <row r="73" spans="1:7">
      <c r="A73" s="7">
        <v>43010</v>
      </c>
      <c r="B73" s="526">
        <v>13776</v>
      </c>
      <c r="C73" s="526" t="s">
        <v>25</v>
      </c>
      <c r="D73" t="s">
        <v>16</v>
      </c>
      <c r="E73" s="2"/>
      <c r="F73" s="2">
        <v>5.4</v>
      </c>
      <c r="G73" s="2">
        <f t="shared" si="0"/>
        <v>53.000000000000007</v>
      </c>
    </row>
    <row r="74" spans="1:7">
      <c r="A74" s="7">
        <v>43010</v>
      </c>
      <c r="B74" s="526">
        <v>13776</v>
      </c>
      <c r="C74" s="526" t="s">
        <v>25</v>
      </c>
      <c r="D74" t="s">
        <v>17</v>
      </c>
      <c r="E74" s="2"/>
      <c r="F74" s="2">
        <v>25</v>
      </c>
      <c r="G74" s="2">
        <f t="shared" ref="G74:G137" si="1">+G73+E74-F74</f>
        <v>28.000000000000007</v>
      </c>
    </row>
    <row r="75" spans="1:7">
      <c r="A75" s="7">
        <v>43010</v>
      </c>
      <c r="B75" s="526">
        <v>13776</v>
      </c>
      <c r="C75" s="526" t="s">
        <v>25</v>
      </c>
      <c r="D75" t="s">
        <v>18</v>
      </c>
      <c r="E75" s="2"/>
      <c r="F75" s="2">
        <v>26</v>
      </c>
      <c r="G75" s="2">
        <f t="shared" si="1"/>
        <v>2.0000000000000071</v>
      </c>
    </row>
    <row r="76" spans="1:7">
      <c r="A76" s="7">
        <v>43010</v>
      </c>
      <c r="B76" s="526">
        <v>13776</v>
      </c>
      <c r="C76" s="526" t="s">
        <v>25</v>
      </c>
      <c r="D76" t="s">
        <v>19</v>
      </c>
      <c r="E76" s="2"/>
      <c r="F76" s="2">
        <v>2</v>
      </c>
      <c r="G76" s="2">
        <f t="shared" si="1"/>
        <v>7.1054273576010019E-15</v>
      </c>
    </row>
    <row r="77" spans="1:7">
      <c r="A77" s="44">
        <v>42916</v>
      </c>
      <c r="B77" s="525" t="s">
        <v>14</v>
      </c>
      <c r="C77" s="525" t="s">
        <v>26</v>
      </c>
      <c r="D77" t="s">
        <v>16</v>
      </c>
      <c r="E77" s="2">
        <v>71.7</v>
      </c>
      <c r="G77" s="2">
        <f t="shared" si="1"/>
        <v>71.700000000000017</v>
      </c>
    </row>
    <row r="78" spans="1:7">
      <c r="B78" s="526"/>
      <c r="C78" s="526"/>
      <c r="D78" t="s">
        <v>17</v>
      </c>
      <c r="E78" s="2">
        <v>25</v>
      </c>
      <c r="G78" s="2">
        <f t="shared" si="1"/>
        <v>96.700000000000017</v>
      </c>
    </row>
    <row r="79" spans="1:7">
      <c r="B79" s="526"/>
      <c r="C79" s="526"/>
      <c r="D79" t="s">
        <v>18</v>
      </c>
      <c r="E79" s="2">
        <v>60</v>
      </c>
      <c r="G79" s="2">
        <f t="shared" si="1"/>
        <v>156.70000000000002</v>
      </c>
    </row>
    <row r="80" spans="1:7">
      <c r="B80" s="526"/>
      <c r="C80" s="526"/>
      <c r="D80" t="s">
        <v>19</v>
      </c>
      <c r="E80" s="2">
        <v>2</v>
      </c>
      <c r="G80" s="2">
        <f t="shared" si="1"/>
        <v>158.70000000000002</v>
      </c>
    </row>
    <row r="81" spans="1:7">
      <c r="A81" s="7">
        <v>42916</v>
      </c>
      <c r="B81" s="526" t="s">
        <v>114</v>
      </c>
      <c r="C81" s="526" t="s">
        <v>26</v>
      </c>
      <c r="D81" t="s">
        <v>18</v>
      </c>
      <c r="E81" s="2"/>
      <c r="F81" s="2">
        <v>32</v>
      </c>
      <c r="G81" s="2">
        <f t="shared" si="1"/>
        <v>126.70000000000002</v>
      </c>
    </row>
    <row r="82" spans="1:7">
      <c r="A82" s="7">
        <v>42896</v>
      </c>
      <c r="B82" s="526" t="s">
        <v>114</v>
      </c>
      <c r="C82" s="526" t="s">
        <v>26</v>
      </c>
      <c r="D82" t="s">
        <v>16</v>
      </c>
      <c r="E82" s="2"/>
      <c r="F82" s="2">
        <v>28</v>
      </c>
      <c r="G82" s="2">
        <f t="shared" si="1"/>
        <v>98.700000000000017</v>
      </c>
    </row>
    <row r="83" spans="1:7">
      <c r="A83" s="7">
        <v>43010</v>
      </c>
      <c r="B83" s="526">
        <v>13776</v>
      </c>
      <c r="C83" s="526" t="s">
        <v>26</v>
      </c>
      <c r="D83" t="s">
        <v>16</v>
      </c>
      <c r="E83" s="2"/>
      <c r="F83" s="2">
        <v>43.7</v>
      </c>
      <c r="G83" s="2">
        <f t="shared" si="1"/>
        <v>55.000000000000014</v>
      </c>
    </row>
    <row r="84" spans="1:7">
      <c r="A84" s="7">
        <v>43010</v>
      </c>
      <c r="B84" s="526">
        <v>13776</v>
      </c>
      <c r="C84" s="526" t="s">
        <v>26</v>
      </c>
      <c r="D84" t="s">
        <v>17</v>
      </c>
      <c r="E84" s="2"/>
      <c r="F84" s="2">
        <v>25</v>
      </c>
      <c r="G84" s="2">
        <f t="shared" si="1"/>
        <v>30.000000000000014</v>
      </c>
    </row>
    <row r="85" spans="1:7">
      <c r="A85" s="7">
        <v>43010</v>
      </c>
      <c r="B85" s="526">
        <v>13776</v>
      </c>
      <c r="C85" s="526" t="s">
        <v>26</v>
      </c>
      <c r="D85" t="s">
        <v>18</v>
      </c>
      <c r="E85" s="2"/>
      <c r="F85" s="2">
        <v>28</v>
      </c>
      <c r="G85" s="2">
        <f t="shared" si="1"/>
        <v>2.0000000000000142</v>
      </c>
    </row>
    <row r="86" spans="1:7">
      <c r="A86" s="7">
        <v>43010</v>
      </c>
      <c r="B86" s="526">
        <v>13776</v>
      </c>
      <c r="C86" s="526" t="s">
        <v>26</v>
      </c>
      <c r="D86" t="s">
        <v>19</v>
      </c>
      <c r="E86" s="2"/>
      <c r="F86" s="2">
        <v>2</v>
      </c>
      <c r="G86" s="2">
        <f t="shared" si="1"/>
        <v>1.4210854715202004E-14</v>
      </c>
    </row>
    <row r="87" spans="1:7">
      <c r="A87" s="44">
        <v>42947</v>
      </c>
      <c r="B87" s="525" t="s">
        <v>14</v>
      </c>
      <c r="C87" s="525" t="s">
        <v>27</v>
      </c>
      <c r="D87" t="s">
        <v>16</v>
      </c>
      <c r="E87" s="2">
        <v>64.900000000000006</v>
      </c>
      <c r="G87" s="2">
        <f t="shared" si="1"/>
        <v>64.90000000000002</v>
      </c>
    </row>
    <row r="88" spans="1:7">
      <c r="B88" s="526"/>
      <c r="C88" s="526"/>
      <c r="D88" t="s">
        <v>17</v>
      </c>
      <c r="E88" s="2">
        <v>25</v>
      </c>
      <c r="G88" s="2">
        <f t="shared" si="1"/>
        <v>89.90000000000002</v>
      </c>
    </row>
    <row r="89" spans="1:7">
      <c r="B89" s="526"/>
      <c r="C89" s="526"/>
      <c r="D89" t="s">
        <v>18</v>
      </c>
      <c r="E89" s="2">
        <v>60</v>
      </c>
      <c r="G89" s="2">
        <f t="shared" si="1"/>
        <v>149.90000000000003</v>
      </c>
    </row>
    <row r="90" spans="1:7">
      <c r="B90" s="526"/>
      <c r="C90" s="526"/>
      <c r="D90" t="s">
        <v>19</v>
      </c>
      <c r="E90" s="2">
        <v>2</v>
      </c>
      <c r="G90" s="2">
        <f t="shared" si="1"/>
        <v>151.90000000000003</v>
      </c>
    </row>
    <row r="91" spans="1:7">
      <c r="A91" s="7">
        <v>42944</v>
      </c>
      <c r="B91" s="526" t="s">
        <v>114</v>
      </c>
      <c r="C91" s="526" t="s">
        <v>27</v>
      </c>
      <c r="D91" t="s">
        <v>18</v>
      </c>
      <c r="E91" s="2"/>
      <c r="F91" s="2">
        <v>20</v>
      </c>
      <c r="G91" s="2">
        <f t="shared" si="1"/>
        <v>131.90000000000003</v>
      </c>
    </row>
    <row r="92" spans="1:7">
      <c r="A92" s="7">
        <v>43010</v>
      </c>
      <c r="B92" s="526">
        <v>13777</v>
      </c>
      <c r="C92" s="526" t="s">
        <v>27</v>
      </c>
      <c r="D92" t="s">
        <v>16</v>
      </c>
      <c r="E92" s="2"/>
      <c r="F92" s="2">
        <v>64.900000000000006</v>
      </c>
      <c r="G92" s="2">
        <f t="shared" si="1"/>
        <v>67.000000000000028</v>
      </c>
    </row>
    <row r="93" spans="1:7">
      <c r="A93" s="7">
        <v>43010</v>
      </c>
      <c r="B93" s="526">
        <v>13777</v>
      </c>
      <c r="C93" s="526" t="s">
        <v>27</v>
      </c>
      <c r="D93" t="s">
        <v>17</v>
      </c>
      <c r="E93" s="2"/>
      <c r="F93" s="2">
        <v>25</v>
      </c>
      <c r="G93" s="2">
        <f t="shared" si="1"/>
        <v>42.000000000000028</v>
      </c>
    </row>
    <row r="94" spans="1:7" ht="15.75" customHeight="1">
      <c r="A94" s="7">
        <v>43010</v>
      </c>
      <c r="B94" s="526">
        <v>13777</v>
      </c>
      <c r="C94" s="526" t="s">
        <v>27</v>
      </c>
      <c r="D94" t="s">
        <v>18</v>
      </c>
      <c r="E94" s="2"/>
      <c r="F94" s="2">
        <v>40</v>
      </c>
      <c r="G94" s="2">
        <f t="shared" si="1"/>
        <v>2.0000000000000284</v>
      </c>
    </row>
    <row r="95" spans="1:7" ht="15.75" customHeight="1">
      <c r="A95" s="7">
        <v>43010</v>
      </c>
      <c r="B95" s="526">
        <v>13777</v>
      </c>
      <c r="C95" s="526" t="s">
        <v>27</v>
      </c>
      <c r="D95" t="s">
        <v>19</v>
      </c>
      <c r="E95" s="2"/>
      <c r="F95" s="2">
        <v>2</v>
      </c>
      <c r="G95" s="2">
        <f t="shared" si="1"/>
        <v>2.8421709430404007E-14</v>
      </c>
    </row>
    <row r="96" spans="1:7">
      <c r="A96" s="44">
        <v>42978</v>
      </c>
      <c r="B96" s="525" t="s">
        <v>14</v>
      </c>
      <c r="C96" s="525" t="s">
        <v>28</v>
      </c>
      <c r="D96" t="s">
        <v>16</v>
      </c>
      <c r="E96" s="2">
        <v>64.900000000000006</v>
      </c>
      <c r="G96" s="2">
        <f t="shared" si="1"/>
        <v>64.900000000000034</v>
      </c>
    </row>
    <row r="97" spans="1:7">
      <c r="B97" s="526"/>
      <c r="C97" s="526"/>
      <c r="D97" t="s">
        <v>17</v>
      </c>
      <c r="E97" s="2">
        <v>25</v>
      </c>
      <c r="G97" s="2">
        <f t="shared" si="1"/>
        <v>89.900000000000034</v>
      </c>
    </row>
    <row r="98" spans="1:7">
      <c r="B98" s="526"/>
      <c r="C98" s="526"/>
      <c r="D98" t="s">
        <v>18</v>
      </c>
      <c r="E98" s="2">
        <v>60</v>
      </c>
      <c r="G98" s="2">
        <f t="shared" si="1"/>
        <v>149.90000000000003</v>
      </c>
    </row>
    <row r="99" spans="1:7">
      <c r="B99" s="526"/>
      <c r="C99" s="526"/>
      <c r="D99" t="s">
        <v>19</v>
      </c>
      <c r="E99" s="2">
        <v>2</v>
      </c>
      <c r="G99" s="2">
        <f t="shared" si="1"/>
        <v>151.90000000000003</v>
      </c>
    </row>
    <row r="100" spans="1:7">
      <c r="B100" s="526"/>
      <c r="C100" s="526"/>
      <c r="D100" t="s">
        <v>21</v>
      </c>
      <c r="E100" s="2">
        <v>85</v>
      </c>
      <c r="G100" s="2">
        <f t="shared" si="1"/>
        <v>236.90000000000003</v>
      </c>
    </row>
    <row r="101" spans="1:7">
      <c r="A101" s="7">
        <v>42978</v>
      </c>
      <c r="B101" s="526" t="s">
        <v>114</v>
      </c>
      <c r="C101" s="526" t="s">
        <v>28</v>
      </c>
      <c r="D101" t="s">
        <v>18</v>
      </c>
      <c r="E101" s="2"/>
      <c r="F101" s="2">
        <v>6</v>
      </c>
      <c r="G101" s="2">
        <f t="shared" si="1"/>
        <v>230.90000000000003</v>
      </c>
    </row>
    <row r="102" spans="1:7">
      <c r="A102" s="7">
        <v>43010</v>
      </c>
      <c r="B102" s="526">
        <v>13777</v>
      </c>
      <c r="C102" s="526" t="s">
        <v>28</v>
      </c>
      <c r="D102" t="s">
        <v>16</v>
      </c>
      <c r="E102" s="2"/>
      <c r="F102" s="2">
        <v>64.900000000000006</v>
      </c>
      <c r="G102" s="2">
        <f t="shared" si="1"/>
        <v>166.00000000000003</v>
      </c>
    </row>
    <row r="103" spans="1:7">
      <c r="A103" s="7">
        <v>43010</v>
      </c>
      <c r="B103" s="526">
        <v>13777</v>
      </c>
      <c r="C103" s="526" t="s">
        <v>28</v>
      </c>
      <c r="D103" t="s">
        <v>17</v>
      </c>
      <c r="E103" s="2"/>
      <c r="F103" s="2">
        <v>25</v>
      </c>
      <c r="G103" s="2">
        <f t="shared" si="1"/>
        <v>141.00000000000003</v>
      </c>
    </row>
    <row r="104" spans="1:7">
      <c r="A104" s="7">
        <v>43010</v>
      </c>
      <c r="B104" s="526">
        <v>13777</v>
      </c>
      <c r="C104" s="526" t="s">
        <v>28</v>
      </c>
      <c r="D104" t="s">
        <v>18</v>
      </c>
      <c r="E104" s="2"/>
      <c r="F104" s="2">
        <v>54</v>
      </c>
      <c r="G104" s="2">
        <f t="shared" si="1"/>
        <v>87.000000000000028</v>
      </c>
    </row>
    <row r="105" spans="1:7">
      <c r="A105" s="7">
        <v>43010</v>
      </c>
      <c r="B105" s="526">
        <v>13777</v>
      </c>
      <c r="C105" s="526" t="s">
        <v>28</v>
      </c>
      <c r="D105" t="s">
        <v>19</v>
      </c>
      <c r="E105" s="2"/>
      <c r="F105" s="2">
        <v>2</v>
      </c>
      <c r="G105" s="2">
        <f t="shared" si="1"/>
        <v>85.000000000000028</v>
      </c>
    </row>
    <row r="106" spans="1:7">
      <c r="A106" s="7">
        <v>43067</v>
      </c>
      <c r="B106" s="526" t="s">
        <v>12</v>
      </c>
      <c r="C106" s="526" t="s">
        <v>28</v>
      </c>
      <c r="D106" t="s">
        <v>21</v>
      </c>
      <c r="E106" s="2"/>
      <c r="F106" s="2">
        <v>85</v>
      </c>
      <c r="G106" s="2">
        <f t="shared" si="1"/>
        <v>0</v>
      </c>
    </row>
    <row r="107" spans="1:7">
      <c r="A107" s="44">
        <v>43008</v>
      </c>
      <c r="B107" s="525" t="s">
        <v>14</v>
      </c>
      <c r="C107" s="525" t="s">
        <v>29</v>
      </c>
      <c r="D107" t="s">
        <v>16</v>
      </c>
      <c r="E107" s="2">
        <v>58.1</v>
      </c>
      <c r="G107" s="2">
        <f t="shared" si="1"/>
        <v>58.1</v>
      </c>
    </row>
    <row r="108" spans="1:7">
      <c r="B108" s="526"/>
      <c r="C108" s="526"/>
      <c r="D108" t="s">
        <v>17</v>
      </c>
      <c r="E108" s="2">
        <v>25</v>
      </c>
      <c r="G108" s="2">
        <f t="shared" si="1"/>
        <v>83.1</v>
      </c>
    </row>
    <row r="109" spans="1:7">
      <c r="B109" s="526"/>
      <c r="C109" s="526"/>
      <c r="D109" t="s">
        <v>18</v>
      </c>
      <c r="E109" s="2">
        <v>60</v>
      </c>
      <c r="G109" s="2">
        <f t="shared" si="1"/>
        <v>143.1</v>
      </c>
    </row>
    <row r="110" spans="1:7">
      <c r="B110" s="526"/>
      <c r="C110" s="526"/>
      <c r="D110" t="s">
        <v>19</v>
      </c>
      <c r="E110" s="2">
        <v>2</v>
      </c>
      <c r="G110" s="2">
        <f t="shared" si="1"/>
        <v>145.1</v>
      </c>
    </row>
    <row r="111" spans="1:7">
      <c r="A111" s="7">
        <v>43010</v>
      </c>
      <c r="B111" s="526">
        <v>13777</v>
      </c>
      <c r="C111" s="526" t="s">
        <v>29</v>
      </c>
      <c r="D111" t="s">
        <v>18</v>
      </c>
      <c r="E111" s="2"/>
      <c r="F111" s="2">
        <v>60</v>
      </c>
      <c r="G111" s="2">
        <f t="shared" si="1"/>
        <v>85.1</v>
      </c>
    </row>
    <row r="112" spans="1:7">
      <c r="A112" s="7">
        <v>43010</v>
      </c>
      <c r="B112" s="526">
        <v>13777</v>
      </c>
      <c r="C112" s="526" t="s">
        <v>29</v>
      </c>
      <c r="D112" t="s">
        <v>19</v>
      </c>
      <c r="E112" s="2"/>
      <c r="F112" s="2">
        <v>2</v>
      </c>
      <c r="G112" s="2">
        <f t="shared" si="1"/>
        <v>83.1</v>
      </c>
    </row>
    <row r="113" spans="1:7">
      <c r="A113" s="7">
        <v>43106</v>
      </c>
      <c r="B113" s="526">
        <v>14401</v>
      </c>
      <c r="C113" s="526" t="s">
        <v>29</v>
      </c>
      <c r="D113" t="s">
        <v>16</v>
      </c>
      <c r="E113" s="2"/>
      <c r="F113" s="2">
        <v>58.1</v>
      </c>
      <c r="G113" s="2">
        <f t="shared" si="1"/>
        <v>24.999999999999993</v>
      </c>
    </row>
    <row r="114" spans="1:7">
      <c r="A114" s="7">
        <v>43106</v>
      </c>
      <c r="B114" s="526">
        <v>14401</v>
      </c>
      <c r="C114" s="526" t="s">
        <v>29</v>
      </c>
      <c r="D114" t="s">
        <v>17</v>
      </c>
      <c r="E114" s="2"/>
      <c r="F114" s="2">
        <v>25</v>
      </c>
      <c r="G114" s="2">
        <f t="shared" si="1"/>
        <v>0</v>
      </c>
    </row>
    <row r="115" spans="1:7">
      <c r="A115" s="44">
        <v>43039</v>
      </c>
      <c r="B115" s="525" t="s">
        <v>14</v>
      </c>
      <c r="C115" s="525" t="s">
        <v>30</v>
      </c>
      <c r="D115" t="s">
        <v>16</v>
      </c>
      <c r="E115" s="2">
        <v>57.7</v>
      </c>
      <c r="G115" s="2">
        <f t="shared" si="1"/>
        <v>57.7</v>
      </c>
    </row>
    <row r="116" spans="1:7">
      <c r="B116" s="526"/>
      <c r="C116" s="526"/>
      <c r="D116" t="s">
        <v>17</v>
      </c>
      <c r="E116" s="2">
        <v>25</v>
      </c>
      <c r="G116" s="2">
        <f t="shared" si="1"/>
        <v>82.7</v>
      </c>
    </row>
    <row r="117" spans="1:7">
      <c r="B117" s="526"/>
      <c r="C117" s="526"/>
      <c r="D117" t="s">
        <v>18</v>
      </c>
      <c r="E117" s="2">
        <v>60</v>
      </c>
      <c r="G117" s="2">
        <f t="shared" si="1"/>
        <v>142.69999999999999</v>
      </c>
    </row>
    <row r="118" spans="1:7">
      <c r="B118" s="526"/>
      <c r="C118" s="526"/>
      <c r="D118" t="s">
        <v>19</v>
      </c>
      <c r="E118" s="2">
        <v>2</v>
      </c>
      <c r="G118" s="2">
        <f t="shared" si="1"/>
        <v>144.69999999999999</v>
      </c>
    </row>
    <row r="119" spans="1:7">
      <c r="B119" s="526"/>
      <c r="C119" s="526"/>
      <c r="D119" t="s">
        <v>98</v>
      </c>
      <c r="E119" s="2">
        <v>10</v>
      </c>
      <c r="G119" s="2">
        <f t="shared" si="1"/>
        <v>154.69999999999999</v>
      </c>
    </row>
    <row r="120" spans="1:7">
      <c r="A120" s="7">
        <v>42977</v>
      </c>
      <c r="B120" s="526" t="s">
        <v>31</v>
      </c>
      <c r="C120" s="526"/>
      <c r="D120" t="s">
        <v>111</v>
      </c>
      <c r="E120" s="2">
        <v>25</v>
      </c>
      <c r="G120" s="2">
        <f t="shared" si="1"/>
        <v>179.7</v>
      </c>
    </row>
    <row r="121" spans="1:7">
      <c r="A121" s="7">
        <v>43098</v>
      </c>
      <c r="B121" s="526">
        <v>14364</v>
      </c>
      <c r="C121" s="526" t="s">
        <v>30</v>
      </c>
      <c r="D121" t="s">
        <v>16</v>
      </c>
      <c r="E121" s="2"/>
      <c r="F121" s="2">
        <v>57.7</v>
      </c>
      <c r="G121" s="2">
        <f t="shared" si="1"/>
        <v>121.99999999999999</v>
      </c>
    </row>
    <row r="122" spans="1:7">
      <c r="A122" s="7">
        <v>43098</v>
      </c>
      <c r="B122" s="526">
        <v>14364</v>
      </c>
      <c r="C122" s="526" t="s">
        <v>30</v>
      </c>
      <c r="D122" t="s">
        <v>17</v>
      </c>
      <c r="E122" s="2"/>
      <c r="F122" s="2">
        <v>25</v>
      </c>
      <c r="G122" s="2">
        <f t="shared" si="1"/>
        <v>96.999999999999986</v>
      </c>
    </row>
    <row r="123" spans="1:7">
      <c r="A123" s="7">
        <v>43110</v>
      </c>
      <c r="B123" s="526">
        <v>14416</v>
      </c>
      <c r="C123" s="526" t="s">
        <v>30</v>
      </c>
      <c r="D123" t="s">
        <v>18</v>
      </c>
      <c r="E123" s="2"/>
      <c r="F123" s="2">
        <v>60</v>
      </c>
      <c r="G123" s="2">
        <f t="shared" si="1"/>
        <v>36.999999999999986</v>
      </c>
    </row>
    <row r="124" spans="1:7">
      <c r="A124" s="7">
        <v>43110</v>
      </c>
      <c r="B124" s="526">
        <v>14416</v>
      </c>
      <c r="C124" s="526" t="s">
        <v>30</v>
      </c>
      <c r="D124" t="s">
        <v>19</v>
      </c>
      <c r="E124" s="2"/>
      <c r="F124" s="2">
        <v>2</v>
      </c>
      <c r="G124" s="2">
        <f t="shared" si="1"/>
        <v>34.999999999999986</v>
      </c>
    </row>
    <row r="125" spans="1:7">
      <c r="A125" s="7">
        <v>42920</v>
      </c>
      <c r="B125" s="526">
        <v>5582</v>
      </c>
      <c r="C125" s="526" t="s">
        <v>30</v>
      </c>
      <c r="D125" t="s">
        <v>98</v>
      </c>
      <c r="E125" s="2"/>
      <c r="F125" s="2">
        <v>10</v>
      </c>
      <c r="G125" s="2">
        <f t="shared" si="1"/>
        <v>24.999999999999986</v>
      </c>
    </row>
    <row r="126" spans="1:7">
      <c r="A126" s="7">
        <v>42940</v>
      </c>
      <c r="B126" s="526">
        <v>6035</v>
      </c>
      <c r="C126" s="526" t="s">
        <v>30</v>
      </c>
      <c r="D126" t="s">
        <v>111</v>
      </c>
      <c r="E126" s="2"/>
      <c r="F126" s="2">
        <v>15</v>
      </c>
      <c r="G126" s="2">
        <f t="shared" si="1"/>
        <v>9.9999999999999858</v>
      </c>
    </row>
    <row r="127" spans="1:7">
      <c r="A127" s="7">
        <v>42970</v>
      </c>
      <c r="B127" s="526">
        <v>103</v>
      </c>
      <c r="C127" s="526" t="s">
        <v>30</v>
      </c>
      <c r="D127" t="s">
        <v>111</v>
      </c>
      <c r="E127" s="2"/>
      <c r="F127" s="2">
        <v>10</v>
      </c>
      <c r="G127" s="2">
        <f t="shared" si="1"/>
        <v>-1.4210854715202004E-14</v>
      </c>
    </row>
    <row r="128" spans="1:7">
      <c r="A128" s="44">
        <v>43069</v>
      </c>
      <c r="B128" s="525" t="s">
        <v>14</v>
      </c>
      <c r="C128" s="525" t="s">
        <v>33</v>
      </c>
      <c r="D128" t="s">
        <v>16</v>
      </c>
      <c r="E128" s="2">
        <v>61.6</v>
      </c>
      <c r="G128" s="2">
        <f t="shared" si="1"/>
        <v>61.599999999999987</v>
      </c>
    </row>
    <row r="129" spans="1:7">
      <c r="B129" s="526"/>
      <c r="C129" s="526"/>
      <c r="D129" t="s">
        <v>17</v>
      </c>
      <c r="E129" s="2">
        <v>25</v>
      </c>
      <c r="G129" s="2">
        <f t="shared" si="1"/>
        <v>86.6</v>
      </c>
    </row>
    <row r="130" spans="1:7">
      <c r="B130" s="526"/>
      <c r="C130" s="526"/>
      <c r="D130" t="s">
        <v>18</v>
      </c>
      <c r="E130" s="2">
        <v>60</v>
      </c>
      <c r="G130" s="2">
        <f t="shared" si="1"/>
        <v>146.6</v>
      </c>
    </row>
    <row r="131" spans="1:7">
      <c r="B131" s="526"/>
      <c r="C131" s="526"/>
      <c r="D131" t="s">
        <v>19</v>
      </c>
      <c r="E131" s="2">
        <v>2</v>
      </c>
      <c r="G131" s="2">
        <f t="shared" si="1"/>
        <v>148.6</v>
      </c>
    </row>
    <row r="132" spans="1:7">
      <c r="A132" s="7">
        <v>43106</v>
      </c>
      <c r="B132" s="526">
        <v>14401</v>
      </c>
      <c r="C132" s="526" t="s">
        <v>33</v>
      </c>
      <c r="D132" t="s">
        <v>16</v>
      </c>
      <c r="F132" s="2">
        <v>61.6</v>
      </c>
      <c r="G132" s="2">
        <f t="shared" si="1"/>
        <v>87</v>
      </c>
    </row>
    <row r="133" spans="1:7">
      <c r="A133" s="7">
        <v>43106</v>
      </c>
      <c r="B133" s="526">
        <v>14401</v>
      </c>
      <c r="C133" s="526" t="s">
        <v>33</v>
      </c>
      <c r="D133" t="s">
        <v>17</v>
      </c>
      <c r="F133" s="2">
        <v>25</v>
      </c>
      <c r="G133" s="2">
        <f t="shared" si="1"/>
        <v>62</v>
      </c>
    </row>
    <row r="134" spans="1:7">
      <c r="A134" s="7">
        <v>43434</v>
      </c>
      <c r="B134" s="526" t="s">
        <v>114</v>
      </c>
      <c r="C134" s="526" t="s">
        <v>33</v>
      </c>
      <c r="D134" t="s">
        <v>18</v>
      </c>
      <c r="F134" s="2">
        <v>14</v>
      </c>
      <c r="G134" s="2">
        <f t="shared" si="1"/>
        <v>48</v>
      </c>
    </row>
    <row r="135" spans="1:7">
      <c r="A135" s="7">
        <v>43110</v>
      </c>
      <c r="B135" s="526">
        <v>14417</v>
      </c>
      <c r="C135" s="526" t="s">
        <v>33</v>
      </c>
      <c r="D135" t="s">
        <v>18</v>
      </c>
      <c r="F135" s="2">
        <v>20.3</v>
      </c>
      <c r="G135" s="2">
        <f t="shared" si="1"/>
        <v>27.7</v>
      </c>
    </row>
    <row r="136" spans="1:7">
      <c r="A136" s="7">
        <v>43110</v>
      </c>
      <c r="B136" s="526">
        <v>14416</v>
      </c>
      <c r="C136" s="526" t="s">
        <v>33</v>
      </c>
      <c r="D136" t="s">
        <v>18</v>
      </c>
      <c r="F136" s="2">
        <v>25.7</v>
      </c>
      <c r="G136" s="2">
        <f t="shared" si="1"/>
        <v>2</v>
      </c>
    </row>
    <row r="137" spans="1:7">
      <c r="A137" s="7">
        <v>43110</v>
      </c>
      <c r="B137" s="526">
        <v>14416</v>
      </c>
      <c r="C137" s="526" t="s">
        <v>33</v>
      </c>
      <c r="D137" t="s">
        <v>19</v>
      </c>
      <c r="F137" s="2">
        <v>2</v>
      </c>
      <c r="G137" s="2">
        <f t="shared" si="1"/>
        <v>0</v>
      </c>
    </row>
    <row r="138" spans="1:7">
      <c r="A138" s="44">
        <v>43100</v>
      </c>
      <c r="B138" s="525" t="s">
        <v>14</v>
      </c>
      <c r="C138" s="525" t="s">
        <v>34</v>
      </c>
      <c r="D138" t="s">
        <v>16</v>
      </c>
      <c r="E138" s="2">
        <v>67</v>
      </c>
      <c r="G138" s="2">
        <f t="shared" ref="G138:G203" si="2">+G137+E138-F138</f>
        <v>67</v>
      </c>
    </row>
    <row r="139" spans="1:7">
      <c r="B139" s="526"/>
      <c r="C139" s="526"/>
      <c r="D139" t="s">
        <v>17</v>
      </c>
      <c r="E139" s="2">
        <v>25</v>
      </c>
      <c r="G139" s="2">
        <f t="shared" si="2"/>
        <v>92</v>
      </c>
    </row>
    <row r="140" spans="1:7">
      <c r="B140" s="526"/>
      <c r="C140" s="526"/>
      <c r="D140" t="s">
        <v>18</v>
      </c>
      <c r="E140" s="2">
        <v>60</v>
      </c>
      <c r="G140" s="2">
        <f t="shared" si="2"/>
        <v>152</v>
      </c>
    </row>
    <row r="141" spans="1:7">
      <c r="B141" s="526"/>
      <c r="C141" s="526"/>
      <c r="D141" t="s">
        <v>19</v>
      </c>
      <c r="E141" s="2">
        <v>2</v>
      </c>
      <c r="G141" s="2">
        <f t="shared" si="2"/>
        <v>154</v>
      </c>
    </row>
    <row r="142" spans="1:7">
      <c r="A142" s="7">
        <v>43106</v>
      </c>
      <c r="B142" s="526">
        <v>14401</v>
      </c>
      <c r="C142" s="526" t="s">
        <v>34</v>
      </c>
      <c r="D142" t="s">
        <v>18</v>
      </c>
      <c r="E142" s="2"/>
      <c r="F142" s="2">
        <v>60</v>
      </c>
      <c r="G142" s="2">
        <f t="shared" si="2"/>
        <v>94</v>
      </c>
    </row>
    <row r="143" spans="1:7">
      <c r="A143" s="7">
        <v>43106</v>
      </c>
      <c r="B143" s="526">
        <v>14401</v>
      </c>
      <c r="C143" s="526" t="s">
        <v>34</v>
      </c>
      <c r="D143" t="s">
        <v>19</v>
      </c>
      <c r="E143" s="2"/>
      <c r="F143" s="2">
        <v>2</v>
      </c>
      <c r="G143" s="2">
        <f t="shared" si="2"/>
        <v>92</v>
      </c>
    </row>
    <row r="144" spans="1:7">
      <c r="A144" s="7">
        <v>43118</v>
      </c>
      <c r="B144" s="526">
        <v>14490</v>
      </c>
      <c r="C144" s="526" t="s">
        <v>34</v>
      </c>
      <c r="D144" t="s">
        <v>16</v>
      </c>
      <c r="E144" s="2"/>
      <c r="F144" s="2">
        <v>67</v>
      </c>
      <c r="G144" s="2">
        <f t="shared" si="2"/>
        <v>25</v>
      </c>
    </row>
    <row r="145" spans="1:8">
      <c r="A145" s="7">
        <v>43118</v>
      </c>
      <c r="B145" s="526">
        <v>14490</v>
      </c>
      <c r="C145" s="526" t="s">
        <v>34</v>
      </c>
      <c r="D145" t="s">
        <v>17</v>
      </c>
      <c r="E145" s="2"/>
      <c r="F145" s="2">
        <v>25</v>
      </c>
      <c r="G145" s="2">
        <f t="shared" si="2"/>
        <v>0</v>
      </c>
    </row>
    <row r="146" spans="1:8">
      <c r="A146" s="44">
        <v>43131</v>
      </c>
      <c r="B146" s="525" t="s">
        <v>14</v>
      </c>
      <c r="C146" s="525" t="s">
        <v>15</v>
      </c>
      <c r="D146" t="s">
        <v>16</v>
      </c>
      <c r="E146" s="2">
        <v>59.7</v>
      </c>
      <c r="G146" s="2">
        <f t="shared" si="2"/>
        <v>59.7</v>
      </c>
    </row>
    <row r="147" spans="1:8">
      <c r="B147" s="526"/>
      <c r="C147" s="526"/>
      <c r="D147" t="s">
        <v>17</v>
      </c>
      <c r="E147" s="2">
        <v>25</v>
      </c>
      <c r="G147" s="2">
        <f t="shared" si="2"/>
        <v>84.7</v>
      </c>
    </row>
    <row r="148" spans="1:8">
      <c r="B148" s="526"/>
      <c r="C148" s="526"/>
      <c r="D148" t="s">
        <v>18</v>
      </c>
      <c r="E148" s="2">
        <v>60</v>
      </c>
      <c r="G148" s="2">
        <f t="shared" si="2"/>
        <v>144.69999999999999</v>
      </c>
      <c r="H148" s="19"/>
    </row>
    <row r="149" spans="1:8">
      <c r="B149" s="526"/>
      <c r="C149" s="526"/>
      <c r="D149" t="s">
        <v>19</v>
      </c>
      <c r="E149" s="2">
        <v>2</v>
      </c>
      <c r="G149" s="2">
        <f t="shared" si="2"/>
        <v>146.69999999999999</v>
      </c>
    </row>
    <row r="150" spans="1:8">
      <c r="A150" s="7">
        <v>43154</v>
      </c>
      <c r="B150" s="526">
        <v>14706</v>
      </c>
      <c r="C150" s="526" t="s">
        <v>15</v>
      </c>
      <c r="D150" t="s">
        <v>16</v>
      </c>
      <c r="E150" s="2"/>
      <c r="F150" s="2">
        <v>59.7</v>
      </c>
      <c r="G150" s="2">
        <f t="shared" si="2"/>
        <v>86.999999999999986</v>
      </c>
    </row>
    <row r="151" spans="1:8">
      <c r="A151" s="7">
        <v>43154</v>
      </c>
      <c r="B151" s="526">
        <v>14706</v>
      </c>
      <c r="C151" s="526" t="s">
        <v>15</v>
      </c>
      <c r="D151" t="s">
        <v>17</v>
      </c>
      <c r="E151" s="2"/>
      <c r="F151" s="2">
        <v>25</v>
      </c>
      <c r="G151" s="2">
        <f t="shared" si="2"/>
        <v>61.999999999999986</v>
      </c>
    </row>
    <row r="152" spans="1:8">
      <c r="A152" s="7">
        <v>43110</v>
      </c>
      <c r="B152" s="526">
        <v>14416</v>
      </c>
      <c r="C152" s="526" t="s">
        <v>15</v>
      </c>
      <c r="D152" t="s">
        <v>18</v>
      </c>
      <c r="E152" s="2"/>
      <c r="F152" s="2">
        <v>60</v>
      </c>
      <c r="G152" s="2">
        <f t="shared" si="2"/>
        <v>1.9999999999999858</v>
      </c>
    </row>
    <row r="153" spans="1:8">
      <c r="A153" s="7">
        <v>43110</v>
      </c>
      <c r="B153" s="526">
        <v>14416</v>
      </c>
      <c r="C153" s="526" t="s">
        <v>15</v>
      </c>
      <c r="D153" t="s">
        <v>19</v>
      </c>
      <c r="E153" s="2"/>
      <c r="F153" s="2">
        <v>2</v>
      </c>
      <c r="G153" s="2">
        <f t="shared" si="2"/>
        <v>-1.4210854715202004E-14</v>
      </c>
    </row>
    <row r="154" spans="1:8">
      <c r="A154" s="44">
        <v>43159</v>
      </c>
      <c r="B154" s="525" t="s">
        <v>14</v>
      </c>
      <c r="C154" s="525" t="s">
        <v>20</v>
      </c>
      <c r="D154" t="s">
        <v>16</v>
      </c>
      <c r="E154" s="2">
        <v>73.900000000000006</v>
      </c>
      <c r="G154" s="2">
        <f t="shared" si="2"/>
        <v>73.899999999999991</v>
      </c>
    </row>
    <row r="155" spans="1:8">
      <c r="A155" s="44"/>
      <c r="B155" s="525"/>
      <c r="C155" s="525"/>
      <c r="D155" t="s">
        <v>17</v>
      </c>
      <c r="E155" s="2">
        <v>25</v>
      </c>
      <c r="G155" s="2">
        <f t="shared" si="2"/>
        <v>98.899999999999991</v>
      </c>
    </row>
    <row r="156" spans="1:8">
      <c r="B156" s="526"/>
      <c r="C156" s="526"/>
      <c r="D156" t="s">
        <v>18</v>
      </c>
      <c r="E156" s="2">
        <v>56</v>
      </c>
      <c r="G156" s="2">
        <f t="shared" si="2"/>
        <v>154.89999999999998</v>
      </c>
    </row>
    <row r="157" spans="1:8">
      <c r="B157" s="526"/>
      <c r="C157" s="526"/>
      <c r="D157" t="s">
        <v>19</v>
      </c>
      <c r="E157" s="2">
        <v>5</v>
      </c>
      <c r="G157" s="2">
        <f t="shared" si="2"/>
        <v>159.89999999999998</v>
      </c>
    </row>
    <row r="158" spans="1:8">
      <c r="A158" s="7">
        <v>43110</v>
      </c>
      <c r="B158" s="526">
        <v>14416</v>
      </c>
      <c r="C158" s="526" t="s">
        <v>20</v>
      </c>
      <c r="D158" t="s">
        <v>18</v>
      </c>
      <c r="E158" s="2"/>
      <c r="F158" s="2">
        <v>28</v>
      </c>
      <c r="G158" s="2">
        <f t="shared" si="2"/>
        <v>131.89999999999998</v>
      </c>
      <c r="H158" s="8"/>
    </row>
    <row r="159" spans="1:8">
      <c r="A159" s="7">
        <v>43236</v>
      </c>
      <c r="B159" s="526">
        <v>15319</v>
      </c>
      <c r="C159" s="526" t="s">
        <v>20</v>
      </c>
      <c r="D159" t="s">
        <v>16</v>
      </c>
      <c r="E159" s="2"/>
      <c r="F159" s="2">
        <v>73.900000000000006</v>
      </c>
      <c r="G159" s="2">
        <f t="shared" si="2"/>
        <v>57.999999999999972</v>
      </c>
    </row>
    <row r="160" spans="1:8">
      <c r="A160" s="7">
        <v>43294</v>
      </c>
      <c r="B160" s="526">
        <v>15705</v>
      </c>
      <c r="C160" s="526" t="s">
        <v>20</v>
      </c>
      <c r="D160" t="s">
        <v>17</v>
      </c>
      <c r="E160" s="2"/>
      <c r="F160" s="2">
        <v>25</v>
      </c>
      <c r="G160" s="2">
        <f t="shared" si="2"/>
        <v>32.999999999999972</v>
      </c>
    </row>
    <row r="161" spans="1:8">
      <c r="A161" s="7">
        <v>43480</v>
      </c>
      <c r="B161" s="526">
        <v>16945</v>
      </c>
      <c r="C161" s="526" t="s">
        <v>20</v>
      </c>
      <c r="D161" t="s">
        <v>18</v>
      </c>
      <c r="E161" s="2"/>
      <c r="F161" s="2">
        <v>28</v>
      </c>
      <c r="G161" s="2">
        <f t="shared" si="2"/>
        <v>4.9999999999999716</v>
      </c>
    </row>
    <row r="162" spans="1:8">
      <c r="A162" s="7">
        <v>43480</v>
      </c>
      <c r="B162" s="526">
        <v>16945</v>
      </c>
      <c r="C162" s="526" t="s">
        <v>20</v>
      </c>
      <c r="D162" t="s">
        <v>19</v>
      </c>
      <c r="E162" s="2"/>
      <c r="F162" s="2">
        <v>5</v>
      </c>
      <c r="G162" s="2">
        <f t="shared" si="2"/>
        <v>-2.8421709430404007E-14</v>
      </c>
    </row>
    <row r="163" spans="1:8">
      <c r="A163" s="44">
        <v>43189</v>
      </c>
      <c r="B163" s="525" t="s">
        <v>14</v>
      </c>
      <c r="C163" s="525" t="s">
        <v>23</v>
      </c>
      <c r="D163" t="s">
        <v>16</v>
      </c>
      <c r="E163" s="2">
        <v>71.5</v>
      </c>
      <c r="G163" s="2">
        <f t="shared" si="2"/>
        <v>71.499999999999972</v>
      </c>
    </row>
    <row r="164" spans="1:8">
      <c r="B164" s="526"/>
      <c r="C164" s="526"/>
      <c r="D164" t="s">
        <v>17</v>
      </c>
      <c r="E164" s="2">
        <v>25</v>
      </c>
      <c r="G164" s="2">
        <f t="shared" si="2"/>
        <v>96.499999999999972</v>
      </c>
    </row>
    <row r="165" spans="1:8">
      <c r="B165" s="526"/>
      <c r="C165" s="526"/>
      <c r="D165" t="s">
        <v>18</v>
      </c>
      <c r="E165" s="2">
        <v>60</v>
      </c>
      <c r="G165" s="2">
        <f t="shared" si="2"/>
        <v>156.49999999999997</v>
      </c>
    </row>
    <row r="166" spans="1:8">
      <c r="B166" s="526"/>
      <c r="C166" s="526"/>
      <c r="D166" t="s">
        <v>19</v>
      </c>
      <c r="E166" s="2">
        <v>5</v>
      </c>
      <c r="G166" s="2">
        <f t="shared" si="2"/>
        <v>161.49999999999997</v>
      </c>
    </row>
    <row r="167" spans="1:8">
      <c r="A167" s="7">
        <v>43190</v>
      </c>
      <c r="B167" s="526" t="s">
        <v>114</v>
      </c>
      <c r="C167" s="526" t="s">
        <v>23</v>
      </c>
      <c r="D167" t="s">
        <v>18</v>
      </c>
      <c r="E167" s="2"/>
      <c r="F167" s="2">
        <v>32</v>
      </c>
      <c r="G167" s="2">
        <f t="shared" si="2"/>
        <v>129.49999999999997</v>
      </c>
      <c r="H167" s="8"/>
    </row>
    <row r="168" spans="1:8">
      <c r="A168" s="7">
        <v>43249</v>
      </c>
      <c r="B168" s="526">
        <v>15448</v>
      </c>
      <c r="C168" s="526" t="s">
        <v>23</v>
      </c>
      <c r="D168" t="s">
        <v>16</v>
      </c>
      <c r="E168" s="2"/>
      <c r="F168" s="2">
        <v>71.5</v>
      </c>
      <c r="G168" s="2">
        <f t="shared" si="2"/>
        <v>57.999999999999972</v>
      </c>
    </row>
    <row r="169" spans="1:8">
      <c r="A169" s="7">
        <v>43249</v>
      </c>
      <c r="B169" s="526">
        <v>15448</v>
      </c>
      <c r="C169" s="526" t="s">
        <v>23</v>
      </c>
      <c r="D169" t="s">
        <v>17</v>
      </c>
      <c r="E169" s="2"/>
      <c r="F169" s="2">
        <v>25</v>
      </c>
      <c r="G169" s="2">
        <f t="shared" si="2"/>
        <v>32.999999999999972</v>
      </c>
    </row>
    <row r="170" spans="1:8">
      <c r="A170" s="7">
        <v>43480</v>
      </c>
      <c r="B170" s="526">
        <v>16945</v>
      </c>
      <c r="C170" s="526" t="s">
        <v>23</v>
      </c>
      <c r="D170" t="s">
        <v>18</v>
      </c>
      <c r="E170" s="2"/>
      <c r="F170" s="2">
        <v>28</v>
      </c>
      <c r="G170" s="2">
        <f t="shared" si="2"/>
        <v>4.9999999999999716</v>
      </c>
    </row>
    <row r="171" spans="1:8">
      <c r="A171" s="7">
        <v>43480</v>
      </c>
      <c r="B171" s="526">
        <v>16945</v>
      </c>
      <c r="C171" s="526" t="s">
        <v>23</v>
      </c>
      <c r="D171" t="s">
        <v>19</v>
      </c>
      <c r="E171" s="2"/>
      <c r="F171" s="2">
        <v>5</v>
      </c>
      <c r="G171" s="2">
        <f t="shared" si="2"/>
        <v>-2.8421709430404007E-14</v>
      </c>
    </row>
    <row r="172" spans="1:8">
      <c r="A172" s="44">
        <v>43220</v>
      </c>
      <c r="B172" s="525" t="s">
        <v>14</v>
      </c>
      <c r="C172" s="525" t="s">
        <v>24</v>
      </c>
      <c r="D172" t="s">
        <v>16</v>
      </c>
      <c r="E172" s="2">
        <v>74.5</v>
      </c>
      <c r="G172" s="2">
        <f t="shared" si="2"/>
        <v>74.499999999999972</v>
      </c>
    </row>
    <row r="173" spans="1:8">
      <c r="A173" s="44"/>
      <c r="B173" s="525"/>
      <c r="C173" s="525"/>
      <c r="D173" t="s">
        <v>17</v>
      </c>
      <c r="E173" s="2">
        <v>25</v>
      </c>
      <c r="G173" s="2">
        <f t="shared" si="2"/>
        <v>99.499999999999972</v>
      </c>
    </row>
    <row r="174" spans="1:8">
      <c r="B174" s="526"/>
      <c r="C174" s="526"/>
      <c r="D174" t="s">
        <v>18</v>
      </c>
      <c r="E174" s="2">
        <v>60</v>
      </c>
      <c r="G174" s="2">
        <f t="shared" si="2"/>
        <v>159.49999999999997</v>
      </c>
    </row>
    <row r="175" spans="1:8">
      <c r="B175" s="526"/>
      <c r="C175" s="526"/>
      <c r="D175" t="s">
        <v>19</v>
      </c>
      <c r="E175" s="2">
        <v>5</v>
      </c>
      <c r="G175" s="2">
        <f t="shared" si="2"/>
        <v>164.49999999999997</v>
      </c>
    </row>
    <row r="176" spans="1:8">
      <c r="A176" s="7">
        <v>43220</v>
      </c>
      <c r="B176" s="526" t="s">
        <v>114</v>
      </c>
      <c r="C176" s="526" t="s">
        <v>24</v>
      </c>
      <c r="D176" t="s">
        <v>18</v>
      </c>
      <c r="E176" s="2"/>
      <c r="F176" s="2">
        <v>20</v>
      </c>
      <c r="G176" s="2">
        <f t="shared" si="2"/>
        <v>144.49999999999997</v>
      </c>
    </row>
    <row r="177" spans="1:8">
      <c r="A177" s="7">
        <v>43291</v>
      </c>
      <c r="B177" s="526">
        <v>15676</v>
      </c>
      <c r="C177" s="526" t="s">
        <v>24</v>
      </c>
      <c r="D177" t="s">
        <v>16</v>
      </c>
      <c r="E177" s="2"/>
      <c r="F177" s="2">
        <v>74.5</v>
      </c>
      <c r="G177" s="2">
        <f t="shared" si="2"/>
        <v>69.999999999999972</v>
      </c>
    </row>
    <row r="178" spans="1:8">
      <c r="A178" s="7">
        <v>43294</v>
      </c>
      <c r="B178" s="526">
        <v>15705</v>
      </c>
      <c r="C178" s="526" t="s">
        <v>24</v>
      </c>
      <c r="D178" t="s">
        <v>17</v>
      </c>
      <c r="E178" s="2"/>
      <c r="F178" s="2">
        <v>25</v>
      </c>
      <c r="G178" s="2">
        <f t="shared" si="2"/>
        <v>44.999999999999972</v>
      </c>
    </row>
    <row r="179" spans="1:8">
      <c r="A179" s="7">
        <v>43480</v>
      </c>
      <c r="B179" s="526">
        <v>16945</v>
      </c>
      <c r="C179" s="526" t="s">
        <v>24</v>
      </c>
      <c r="D179" t="s">
        <v>18</v>
      </c>
      <c r="E179" s="2"/>
      <c r="F179" s="2">
        <v>40</v>
      </c>
      <c r="G179" s="2">
        <f t="shared" si="2"/>
        <v>4.9999999999999716</v>
      </c>
    </row>
    <row r="180" spans="1:8">
      <c r="A180" s="7">
        <v>43480</v>
      </c>
      <c r="B180" s="526">
        <v>16945</v>
      </c>
      <c r="C180" s="526" t="s">
        <v>24</v>
      </c>
      <c r="D180" t="s">
        <v>19</v>
      </c>
      <c r="E180" s="2"/>
      <c r="F180" s="2">
        <v>5</v>
      </c>
      <c r="G180" s="2">
        <f t="shared" si="2"/>
        <v>-2.8421709430404007E-14</v>
      </c>
    </row>
    <row r="181" spans="1:8">
      <c r="A181" s="44">
        <v>43251</v>
      </c>
      <c r="B181" s="525" t="s">
        <v>14</v>
      </c>
      <c r="C181" s="525" t="s">
        <v>25</v>
      </c>
      <c r="D181" t="s">
        <v>16</v>
      </c>
      <c r="E181" s="2">
        <v>61.5</v>
      </c>
      <c r="G181" s="2">
        <f t="shared" si="2"/>
        <v>61.499999999999972</v>
      </c>
    </row>
    <row r="182" spans="1:8">
      <c r="A182" s="44"/>
      <c r="B182" s="525"/>
      <c r="C182" s="525"/>
      <c r="D182" t="s">
        <v>17</v>
      </c>
      <c r="E182" s="2">
        <v>20</v>
      </c>
      <c r="G182" s="2">
        <f t="shared" si="2"/>
        <v>81.499999999999972</v>
      </c>
    </row>
    <row r="183" spans="1:8">
      <c r="B183" s="526"/>
      <c r="C183" s="526"/>
      <c r="D183" t="s">
        <v>18</v>
      </c>
      <c r="E183" s="2">
        <v>60</v>
      </c>
      <c r="G183" s="2">
        <f t="shared" si="2"/>
        <v>141.49999999999997</v>
      </c>
    </row>
    <row r="184" spans="1:8">
      <c r="B184" s="526"/>
      <c r="C184" s="526"/>
      <c r="D184" t="s">
        <v>19</v>
      </c>
      <c r="E184" s="2">
        <v>5</v>
      </c>
      <c r="G184" s="2">
        <f t="shared" si="2"/>
        <v>146.49999999999997</v>
      </c>
    </row>
    <row r="185" spans="1:8">
      <c r="A185" s="7">
        <v>43251</v>
      </c>
      <c r="B185" s="526" t="s">
        <v>114</v>
      </c>
      <c r="C185" s="526" t="s">
        <v>25</v>
      </c>
      <c r="D185" t="s">
        <v>18</v>
      </c>
      <c r="F185" s="2">
        <v>32</v>
      </c>
      <c r="G185" s="2">
        <f t="shared" si="2"/>
        <v>114.49999999999997</v>
      </c>
      <c r="H185" s="8"/>
    </row>
    <row r="186" spans="1:8">
      <c r="A186" s="7">
        <v>43355</v>
      </c>
      <c r="B186" s="526">
        <v>16126</v>
      </c>
      <c r="C186" s="526" t="s">
        <v>25</v>
      </c>
      <c r="D186" t="s">
        <v>16</v>
      </c>
      <c r="F186" s="2">
        <v>61.5</v>
      </c>
      <c r="G186" s="2">
        <f t="shared" si="2"/>
        <v>52.999999999999972</v>
      </c>
    </row>
    <row r="187" spans="1:8">
      <c r="A187" s="7">
        <v>43373</v>
      </c>
      <c r="B187" s="526" t="s">
        <v>114</v>
      </c>
      <c r="C187" s="526" t="s">
        <v>25</v>
      </c>
      <c r="D187" t="s">
        <v>17</v>
      </c>
      <c r="F187" s="2">
        <v>12</v>
      </c>
      <c r="G187" s="2">
        <f t="shared" si="2"/>
        <v>40.999999999999972</v>
      </c>
    </row>
    <row r="188" spans="1:8">
      <c r="A188" s="7">
        <v>43480</v>
      </c>
      <c r="B188" s="526">
        <v>16945</v>
      </c>
      <c r="C188" s="526" t="s">
        <v>25</v>
      </c>
      <c r="D188" t="s">
        <v>18</v>
      </c>
      <c r="F188" s="2">
        <v>28</v>
      </c>
      <c r="G188" s="2">
        <f t="shared" si="2"/>
        <v>12.999999999999972</v>
      </c>
    </row>
    <row r="189" spans="1:8">
      <c r="A189" s="7">
        <v>43480</v>
      </c>
      <c r="B189" s="526">
        <v>16945</v>
      </c>
      <c r="C189" s="526" t="s">
        <v>25</v>
      </c>
      <c r="D189" t="s">
        <v>19</v>
      </c>
      <c r="F189" s="2">
        <v>5</v>
      </c>
      <c r="G189" s="2">
        <f t="shared" si="2"/>
        <v>7.9999999999999716</v>
      </c>
    </row>
    <row r="190" spans="1:8">
      <c r="A190" s="7">
        <v>45096</v>
      </c>
      <c r="B190" s="526">
        <v>26967</v>
      </c>
      <c r="C190" s="526" t="s">
        <v>25</v>
      </c>
      <c r="D190" t="s">
        <v>17</v>
      </c>
      <c r="F190" s="2">
        <v>8</v>
      </c>
      <c r="G190" s="2">
        <f t="shared" si="2"/>
        <v>-2.8421709430404007E-14</v>
      </c>
    </row>
    <row r="191" spans="1:8">
      <c r="A191" s="44">
        <v>43281</v>
      </c>
      <c r="B191" s="525" t="s">
        <v>14</v>
      </c>
      <c r="C191" s="525" t="s">
        <v>26</v>
      </c>
      <c r="D191" t="s">
        <v>16</v>
      </c>
      <c r="E191" s="2">
        <v>68</v>
      </c>
      <c r="G191" s="2">
        <f t="shared" si="2"/>
        <v>67.999999999999972</v>
      </c>
    </row>
    <row r="192" spans="1:8">
      <c r="B192" s="526"/>
      <c r="C192" s="526"/>
      <c r="D192" t="s">
        <v>17</v>
      </c>
      <c r="E192" s="2">
        <v>20</v>
      </c>
      <c r="G192" s="2">
        <f t="shared" si="2"/>
        <v>87.999999999999972</v>
      </c>
      <c r="H192" s="8"/>
    </row>
    <row r="193" spans="1:8">
      <c r="B193" s="526"/>
      <c r="C193" s="526"/>
      <c r="D193" t="s">
        <v>18</v>
      </c>
      <c r="E193" s="2">
        <v>60</v>
      </c>
      <c r="G193" s="2">
        <f t="shared" si="2"/>
        <v>147.99999999999997</v>
      </c>
      <c r="H193" s="8"/>
    </row>
    <row r="194" spans="1:8">
      <c r="B194" s="526"/>
      <c r="C194" s="526"/>
      <c r="D194" t="s">
        <v>19</v>
      </c>
      <c r="E194" s="2">
        <v>5</v>
      </c>
      <c r="G194" s="2">
        <f t="shared" si="2"/>
        <v>152.99999999999997</v>
      </c>
      <c r="H194" s="8"/>
    </row>
    <row r="195" spans="1:8">
      <c r="A195" s="7">
        <v>43305</v>
      </c>
      <c r="B195" s="526">
        <v>15801</v>
      </c>
      <c r="C195" s="526" t="s">
        <v>26</v>
      </c>
      <c r="D195" t="s">
        <v>16</v>
      </c>
      <c r="E195" s="2"/>
      <c r="F195" s="2">
        <v>68</v>
      </c>
      <c r="G195" s="2">
        <f t="shared" si="2"/>
        <v>84.999999999999972</v>
      </c>
      <c r="H195" s="8"/>
    </row>
    <row r="196" spans="1:8">
      <c r="A196" s="7">
        <v>43480</v>
      </c>
      <c r="B196" s="526">
        <v>16946</v>
      </c>
      <c r="C196" s="526" t="s">
        <v>26</v>
      </c>
      <c r="D196" t="s">
        <v>18</v>
      </c>
      <c r="E196" s="2"/>
      <c r="F196" s="2">
        <v>60</v>
      </c>
      <c r="G196" s="2">
        <f t="shared" si="2"/>
        <v>24.999999999999972</v>
      </c>
      <c r="H196" s="8"/>
    </row>
    <row r="197" spans="1:8">
      <c r="A197" s="7">
        <v>43480</v>
      </c>
      <c r="B197" s="526">
        <v>16946</v>
      </c>
      <c r="C197" s="526" t="s">
        <v>26</v>
      </c>
      <c r="D197" t="s">
        <v>19</v>
      </c>
      <c r="E197" s="2"/>
      <c r="F197" s="2">
        <v>5</v>
      </c>
      <c r="G197" s="2">
        <f t="shared" si="2"/>
        <v>19.999999999999972</v>
      </c>
      <c r="H197" s="8"/>
    </row>
    <row r="198" spans="1:8">
      <c r="A198" s="7">
        <v>45096</v>
      </c>
      <c r="B198" s="526">
        <v>26967</v>
      </c>
      <c r="C198" s="526" t="s">
        <v>26</v>
      </c>
      <c r="D198" t="s">
        <v>17</v>
      </c>
      <c r="E198" s="2"/>
      <c r="F198" s="2">
        <v>20</v>
      </c>
      <c r="G198" s="2">
        <f t="shared" si="2"/>
        <v>-2.8421709430404007E-14</v>
      </c>
      <c r="H198" s="8"/>
    </row>
    <row r="199" spans="1:8">
      <c r="A199" s="44">
        <v>43312</v>
      </c>
      <c r="B199" s="525" t="s">
        <v>14</v>
      </c>
      <c r="C199" s="525" t="s">
        <v>27</v>
      </c>
      <c r="D199" t="s">
        <v>16</v>
      </c>
      <c r="E199" s="24">
        <v>66</v>
      </c>
      <c r="G199" s="2">
        <f t="shared" si="2"/>
        <v>65.999999999999972</v>
      </c>
      <c r="H199" s="8"/>
    </row>
    <row r="200" spans="1:8">
      <c r="B200" s="526"/>
      <c r="C200" s="526"/>
      <c r="D200" t="s">
        <v>17</v>
      </c>
      <c r="E200" s="2">
        <v>20</v>
      </c>
      <c r="G200" s="2">
        <f t="shared" si="2"/>
        <v>85.999999999999972</v>
      </c>
      <c r="H200" s="8"/>
    </row>
    <row r="201" spans="1:8">
      <c r="B201" s="526"/>
      <c r="C201" s="526"/>
      <c r="D201" t="s">
        <v>18</v>
      </c>
      <c r="E201" s="2">
        <v>60</v>
      </c>
      <c r="G201" s="2">
        <f t="shared" si="2"/>
        <v>145.99999999999997</v>
      </c>
      <c r="H201" s="8"/>
    </row>
    <row r="202" spans="1:8">
      <c r="B202" s="526"/>
      <c r="C202" s="526"/>
      <c r="D202" t="s">
        <v>19</v>
      </c>
      <c r="E202" s="2">
        <v>5</v>
      </c>
      <c r="G202" s="2">
        <f t="shared" si="2"/>
        <v>150.99999999999997</v>
      </c>
      <c r="H202" s="8"/>
    </row>
    <row r="203" spans="1:8">
      <c r="A203" s="7">
        <v>43383</v>
      </c>
      <c r="B203" s="526">
        <v>16299</v>
      </c>
      <c r="C203" s="526" t="s">
        <v>27</v>
      </c>
      <c r="D203" t="s">
        <v>16</v>
      </c>
      <c r="E203" s="2"/>
      <c r="F203" s="2">
        <v>66</v>
      </c>
      <c r="G203" s="2">
        <f t="shared" si="2"/>
        <v>84.999999999999972</v>
      </c>
      <c r="H203" s="8"/>
    </row>
    <row r="204" spans="1:8">
      <c r="A204" s="7">
        <v>43473</v>
      </c>
      <c r="B204" s="526">
        <v>16872</v>
      </c>
      <c r="C204" s="526" t="s">
        <v>27</v>
      </c>
      <c r="D204" t="s">
        <v>17</v>
      </c>
      <c r="E204" s="2"/>
      <c r="F204" s="2">
        <v>20</v>
      </c>
      <c r="G204" s="2">
        <f t="shared" ref="G204:G267" si="3">+G203+E204-F204</f>
        <v>64.999999999999972</v>
      </c>
    </row>
    <row r="205" spans="1:8">
      <c r="A205" s="7">
        <v>43480</v>
      </c>
      <c r="B205" s="526">
        <v>16946</v>
      </c>
      <c r="C205" s="526" t="s">
        <v>27</v>
      </c>
      <c r="D205" t="s">
        <v>18</v>
      </c>
      <c r="E205" s="2"/>
      <c r="F205" s="2">
        <v>60</v>
      </c>
      <c r="G205" s="2">
        <f t="shared" si="3"/>
        <v>4.9999999999999716</v>
      </c>
    </row>
    <row r="206" spans="1:8">
      <c r="A206" s="7">
        <v>43480</v>
      </c>
      <c r="B206" s="526">
        <v>16946</v>
      </c>
      <c r="C206" s="526" t="s">
        <v>27</v>
      </c>
      <c r="D206" t="s">
        <v>19</v>
      </c>
      <c r="E206" s="2"/>
      <c r="F206" s="2">
        <v>5</v>
      </c>
      <c r="G206" s="2">
        <f t="shared" si="3"/>
        <v>-2.8421709430404007E-14</v>
      </c>
    </row>
    <row r="207" spans="1:8">
      <c r="A207" s="44">
        <v>43343</v>
      </c>
      <c r="B207" s="525" t="s">
        <v>14</v>
      </c>
      <c r="C207" s="525" t="s">
        <v>28</v>
      </c>
      <c r="D207" t="s">
        <v>16</v>
      </c>
      <c r="E207" s="24">
        <v>65.5</v>
      </c>
      <c r="G207" s="2">
        <f t="shared" si="3"/>
        <v>65.499999999999972</v>
      </c>
    </row>
    <row r="208" spans="1:8">
      <c r="A208" s="44"/>
      <c r="B208" s="525"/>
      <c r="C208" s="525"/>
      <c r="D208" t="s">
        <v>17</v>
      </c>
      <c r="E208" s="2">
        <v>20</v>
      </c>
      <c r="G208" s="2">
        <f t="shared" si="3"/>
        <v>85.499999999999972</v>
      </c>
    </row>
    <row r="209" spans="1:8">
      <c r="B209" s="526"/>
      <c r="C209" s="526"/>
      <c r="D209" t="s">
        <v>18</v>
      </c>
      <c r="E209" s="2">
        <v>60</v>
      </c>
      <c r="G209" s="2">
        <f t="shared" si="3"/>
        <v>145.49999999999997</v>
      </c>
      <c r="H209" s="8"/>
    </row>
    <row r="210" spans="1:8">
      <c r="B210" s="526"/>
      <c r="C210" s="526"/>
      <c r="D210" t="s">
        <v>19</v>
      </c>
      <c r="E210" s="2">
        <v>5</v>
      </c>
      <c r="G210" s="2">
        <f t="shared" si="3"/>
        <v>150.49999999999997</v>
      </c>
      <c r="H210" s="8"/>
    </row>
    <row r="211" spans="1:8">
      <c r="A211" s="7">
        <v>43343</v>
      </c>
      <c r="B211" s="526" t="s">
        <v>114</v>
      </c>
      <c r="C211" s="526" t="s">
        <v>28</v>
      </c>
      <c r="D211" t="s">
        <v>18</v>
      </c>
      <c r="E211" s="2"/>
      <c r="F211" s="2">
        <v>26</v>
      </c>
      <c r="G211" s="2">
        <f t="shared" si="3"/>
        <v>124.49999999999997</v>
      </c>
      <c r="H211" s="8"/>
    </row>
    <row r="212" spans="1:8">
      <c r="A212" s="7">
        <v>43411</v>
      </c>
      <c r="B212" s="526">
        <v>16551</v>
      </c>
      <c r="C212" s="526" t="s">
        <v>28</v>
      </c>
      <c r="D212" t="s">
        <v>16</v>
      </c>
      <c r="E212" s="2"/>
      <c r="F212" s="2">
        <v>65.5</v>
      </c>
      <c r="G212" s="2">
        <f t="shared" si="3"/>
        <v>58.999999999999972</v>
      </c>
      <c r="H212" s="8"/>
    </row>
    <row r="213" spans="1:8">
      <c r="A213" s="7">
        <v>43473</v>
      </c>
      <c r="B213" s="526">
        <v>16872</v>
      </c>
      <c r="C213" s="526" t="s">
        <v>28</v>
      </c>
      <c r="D213" t="s">
        <v>17</v>
      </c>
      <c r="E213" s="2"/>
      <c r="F213" s="2">
        <v>20</v>
      </c>
      <c r="G213" s="2">
        <f t="shared" si="3"/>
        <v>38.999999999999972</v>
      </c>
      <c r="H213" s="8"/>
    </row>
    <row r="214" spans="1:8">
      <c r="A214" s="7">
        <v>43480</v>
      </c>
      <c r="B214" s="526">
        <v>16946</v>
      </c>
      <c r="C214" s="526" t="s">
        <v>28</v>
      </c>
      <c r="D214" t="s">
        <v>18</v>
      </c>
      <c r="E214" s="2"/>
      <c r="F214" s="2">
        <v>34</v>
      </c>
      <c r="G214" s="2">
        <f t="shared" si="3"/>
        <v>4.9999999999999716</v>
      </c>
      <c r="H214" s="8"/>
    </row>
    <row r="215" spans="1:8">
      <c r="A215" s="7">
        <v>43480</v>
      </c>
      <c r="B215" s="526">
        <v>16946</v>
      </c>
      <c r="C215" s="526" t="s">
        <v>28</v>
      </c>
      <c r="D215" t="s">
        <v>19</v>
      </c>
      <c r="E215" s="2"/>
      <c r="F215" s="2">
        <v>5</v>
      </c>
      <c r="G215" s="2">
        <f t="shared" si="3"/>
        <v>-2.8421709430404007E-14</v>
      </c>
      <c r="H215" s="8"/>
    </row>
    <row r="216" spans="1:8">
      <c r="A216" s="44">
        <v>43373</v>
      </c>
      <c r="B216" s="525" t="s">
        <v>14</v>
      </c>
      <c r="C216" s="525" t="s">
        <v>29</v>
      </c>
      <c r="D216" t="s">
        <v>16</v>
      </c>
      <c r="E216" s="2">
        <v>67.099999999999994</v>
      </c>
      <c r="G216" s="2">
        <f t="shared" si="3"/>
        <v>67.099999999999966</v>
      </c>
      <c r="H216" s="8"/>
    </row>
    <row r="217" spans="1:8">
      <c r="B217" s="526"/>
      <c r="C217" s="526"/>
      <c r="D217" t="s">
        <v>17</v>
      </c>
      <c r="E217" s="2">
        <v>20</v>
      </c>
      <c r="G217" s="2">
        <f t="shared" si="3"/>
        <v>87.099999999999966</v>
      </c>
      <c r="H217" s="8"/>
    </row>
    <row r="218" spans="1:8">
      <c r="B218" s="526"/>
      <c r="C218" s="526"/>
      <c r="D218" t="s">
        <v>18</v>
      </c>
      <c r="E218" s="2">
        <v>60</v>
      </c>
      <c r="G218" s="2">
        <f t="shared" si="3"/>
        <v>147.09999999999997</v>
      </c>
      <c r="H218" s="8"/>
    </row>
    <row r="219" spans="1:8">
      <c r="B219" s="526"/>
      <c r="C219" s="526"/>
      <c r="D219" t="s">
        <v>19</v>
      </c>
      <c r="E219" s="2">
        <v>5</v>
      </c>
      <c r="G219" s="2">
        <f t="shared" si="3"/>
        <v>152.09999999999997</v>
      </c>
      <c r="H219" s="8"/>
    </row>
    <row r="220" spans="1:8">
      <c r="B220" s="526"/>
      <c r="C220" s="526"/>
      <c r="D220" t="s">
        <v>38</v>
      </c>
      <c r="E220" s="2">
        <v>10</v>
      </c>
      <c r="G220" s="2">
        <f t="shared" si="3"/>
        <v>162.09999999999997</v>
      </c>
      <c r="H220" s="8"/>
    </row>
    <row r="221" spans="1:8">
      <c r="A221" s="7">
        <v>43373</v>
      </c>
      <c r="B221" s="526" t="s">
        <v>114</v>
      </c>
      <c r="C221" s="526" t="s">
        <v>29</v>
      </c>
      <c r="D221" t="s">
        <v>18</v>
      </c>
      <c r="E221" s="2"/>
      <c r="F221" s="2">
        <v>16</v>
      </c>
      <c r="G221" s="2">
        <f t="shared" si="3"/>
        <v>146.09999999999997</v>
      </c>
      <c r="H221" s="8"/>
    </row>
    <row r="222" spans="1:8">
      <c r="A222" s="7">
        <v>43362</v>
      </c>
      <c r="B222" s="526">
        <v>7493</v>
      </c>
      <c r="C222" s="526" t="s">
        <v>29</v>
      </c>
      <c r="D222" t="s">
        <v>38</v>
      </c>
      <c r="E222" s="2"/>
      <c r="F222" s="2">
        <v>10</v>
      </c>
      <c r="G222" s="2">
        <f t="shared" si="3"/>
        <v>136.09999999999997</v>
      </c>
      <c r="H222" s="8"/>
    </row>
    <row r="223" spans="1:8">
      <c r="A223" s="7">
        <v>43433</v>
      </c>
      <c r="B223" s="526">
        <v>16645</v>
      </c>
      <c r="C223" s="526" t="s">
        <v>29</v>
      </c>
      <c r="D223" t="s">
        <v>16</v>
      </c>
      <c r="E223" s="2"/>
      <c r="F223" s="2">
        <v>67.099999999999994</v>
      </c>
      <c r="G223" s="2">
        <f t="shared" si="3"/>
        <v>68.999999999999972</v>
      </c>
      <c r="H223" s="8"/>
    </row>
    <row r="224" spans="1:8">
      <c r="A224" s="7">
        <v>43473</v>
      </c>
      <c r="B224" s="526">
        <v>16872</v>
      </c>
      <c r="C224" s="526" t="s">
        <v>29</v>
      </c>
      <c r="D224" t="s">
        <v>17</v>
      </c>
      <c r="E224" s="2"/>
      <c r="F224" s="2">
        <v>20</v>
      </c>
      <c r="G224" s="2">
        <f t="shared" si="3"/>
        <v>48.999999999999972</v>
      </c>
      <c r="H224" s="8"/>
    </row>
    <row r="225" spans="1:8">
      <c r="A225" s="7">
        <v>43480</v>
      </c>
      <c r="B225" s="526">
        <v>16946</v>
      </c>
      <c r="C225" s="526" t="s">
        <v>29</v>
      </c>
      <c r="D225" t="s">
        <v>18</v>
      </c>
      <c r="E225" s="2"/>
      <c r="F225" s="2">
        <v>44</v>
      </c>
      <c r="G225" s="2">
        <f t="shared" si="3"/>
        <v>4.9999999999999716</v>
      </c>
      <c r="H225" s="8"/>
    </row>
    <row r="226" spans="1:8">
      <c r="A226" s="7">
        <v>43480</v>
      </c>
      <c r="B226" s="526">
        <v>16946</v>
      </c>
      <c r="C226" s="526" t="s">
        <v>29</v>
      </c>
      <c r="D226" t="s">
        <v>19</v>
      </c>
      <c r="E226" s="2"/>
      <c r="F226" s="2">
        <v>5</v>
      </c>
      <c r="G226" s="2">
        <f t="shared" si="3"/>
        <v>-2.8421709430404007E-14</v>
      </c>
      <c r="H226" s="8"/>
    </row>
    <row r="227" spans="1:8">
      <c r="A227" s="44">
        <v>43404</v>
      </c>
      <c r="B227" s="525" t="s">
        <v>14</v>
      </c>
      <c r="C227" s="525" t="s">
        <v>30</v>
      </c>
      <c r="D227" t="s">
        <v>16</v>
      </c>
      <c r="E227" s="2">
        <v>67.599999999999994</v>
      </c>
      <c r="G227" s="2">
        <f t="shared" si="3"/>
        <v>67.599999999999966</v>
      </c>
      <c r="H227" s="8"/>
    </row>
    <row r="228" spans="1:8">
      <c r="B228" s="526"/>
      <c r="C228" s="526"/>
      <c r="D228" t="s">
        <v>17</v>
      </c>
      <c r="E228" s="2">
        <v>24</v>
      </c>
      <c r="G228" s="2">
        <f t="shared" si="3"/>
        <v>91.599999999999966</v>
      </c>
      <c r="H228" s="8"/>
    </row>
    <row r="229" spans="1:8">
      <c r="B229" s="526"/>
      <c r="C229" s="526"/>
      <c r="D229" t="s">
        <v>18</v>
      </c>
      <c r="E229" s="2">
        <v>60</v>
      </c>
      <c r="G229" s="2">
        <f t="shared" si="3"/>
        <v>151.59999999999997</v>
      </c>
      <c r="H229" s="8"/>
    </row>
    <row r="230" spans="1:8">
      <c r="B230" s="526"/>
      <c r="C230" s="526"/>
      <c r="D230" t="s">
        <v>19</v>
      </c>
      <c r="E230" s="2">
        <v>5</v>
      </c>
      <c r="G230" s="2">
        <f t="shared" si="3"/>
        <v>156.59999999999997</v>
      </c>
      <c r="H230" s="8"/>
    </row>
    <row r="231" spans="1:8">
      <c r="A231" s="7">
        <v>43473</v>
      </c>
      <c r="B231" s="526">
        <v>16872</v>
      </c>
      <c r="C231" s="526" t="s">
        <v>30</v>
      </c>
      <c r="D231" t="s">
        <v>16</v>
      </c>
      <c r="E231" s="2"/>
      <c r="F231" s="2">
        <v>67.599999999999994</v>
      </c>
      <c r="G231" s="2">
        <f t="shared" si="3"/>
        <v>88.999999999999972</v>
      </c>
      <c r="H231" s="8"/>
    </row>
    <row r="232" spans="1:8">
      <c r="A232" s="7">
        <v>43473</v>
      </c>
      <c r="B232" s="526">
        <v>16872</v>
      </c>
      <c r="C232" s="526" t="s">
        <v>30</v>
      </c>
      <c r="D232" t="s">
        <v>17</v>
      </c>
      <c r="E232" s="2"/>
      <c r="F232" s="2">
        <v>24</v>
      </c>
      <c r="G232" s="2">
        <f t="shared" si="3"/>
        <v>64.999999999999972</v>
      </c>
      <c r="H232" s="8"/>
    </row>
    <row r="233" spans="1:8">
      <c r="A233" s="7">
        <v>43480</v>
      </c>
      <c r="B233" s="526">
        <v>16946</v>
      </c>
      <c r="C233" s="526" t="s">
        <v>30</v>
      </c>
      <c r="D233" t="s">
        <v>18</v>
      </c>
      <c r="E233" s="2"/>
      <c r="F233" s="2">
        <v>41.3</v>
      </c>
      <c r="G233" s="2">
        <f t="shared" si="3"/>
        <v>23.699999999999974</v>
      </c>
      <c r="H233" s="8"/>
    </row>
    <row r="234" spans="1:8">
      <c r="A234" s="7">
        <v>45096</v>
      </c>
      <c r="B234" s="526">
        <v>26967</v>
      </c>
      <c r="C234" s="526" t="s">
        <v>30</v>
      </c>
      <c r="D234" t="s">
        <v>18</v>
      </c>
      <c r="E234" s="2"/>
      <c r="F234" s="2">
        <v>18.7</v>
      </c>
      <c r="G234" s="2">
        <f t="shared" si="3"/>
        <v>4.9999999999999751</v>
      </c>
      <c r="H234" s="8"/>
    </row>
    <row r="235" spans="1:8">
      <c r="A235" s="7">
        <v>45096</v>
      </c>
      <c r="B235" s="526">
        <v>26967</v>
      </c>
      <c r="C235" s="526" t="s">
        <v>30</v>
      </c>
      <c r="D235" t="s">
        <v>19</v>
      </c>
      <c r="E235" s="2"/>
      <c r="F235" s="2">
        <v>5</v>
      </c>
      <c r="G235" s="2">
        <f t="shared" si="3"/>
        <v>-2.4868995751603507E-14</v>
      </c>
      <c r="H235" s="8"/>
    </row>
    <row r="236" spans="1:8">
      <c r="A236" s="44">
        <v>43434</v>
      </c>
      <c r="B236" s="525" t="s">
        <v>14</v>
      </c>
      <c r="C236" s="525" t="s">
        <v>33</v>
      </c>
      <c r="D236" t="s">
        <v>16</v>
      </c>
      <c r="E236" s="2">
        <v>69.5</v>
      </c>
      <c r="G236" s="2">
        <f t="shared" si="3"/>
        <v>69.499999999999972</v>
      </c>
      <c r="H236" s="8"/>
    </row>
    <row r="237" spans="1:8">
      <c r="A237" s="44"/>
      <c r="B237" s="525"/>
      <c r="C237" s="525"/>
      <c r="D237" t="s">
        <v>17</v>
      </c>
      <c r="E237" s="2">
        <v>24</v>
      </c>
      <c r="G237" s="2">
        <f t="shared" si="3"/>
        <v>93.499999999999972</v>
      </c>
      <c r="H237" s="8"/>
    </row>
    <row r="238" spans="1:8">
      <c r="B238" s="526"/>
      <c r="C238" s="526"/>
      <c r="D238" t="s">
        <v>18</v>
      </c>
      <c r="E238" s="2">
        <v>60</v>
      </c>
      <c r="G238" s="2">
        <f t="shared" si="3"/>
        <v>153.49999999999997</v>
      </c>
      <c r="H238" s="8"/>
    </row>
    <row r="239" spans="1:8">
      <c r="B239" s="526"/>
      <c r="C239" s="526"/>
      <c r="D239" t="s">
        <v>19</v>
      </c>
      <c r="E239" s="2">
        <v>5</v>
      </c>
      <c r="G239" s="2">
        <f t="shared" si="3"/>
        <v>158.49999999999997</v>
      </c>
      <c r="H239" s="8"/>
    </row>
    <row r="240" spans="1:8">
      <c r="A240" s="7">
        <v>43473</v>
      </c>
      <c r="B240" s="526">
        <v>16872</v>
      </c>
      <c r="C240" s="526" t="s">
        <v>33</v>
      </c>
      <c r="D240" t="s">
        <v>17</v>
      </c>
      <c r="E240" s="2"/>
      <c r="F240" s="2">
        <v>24</v>
      </c>
      <c r="G240" s="2">
        <f t="shared" si="3"/>
        <v>134.49999999999997</v>
      </c>
      <c r="H240" s="8"/>
    </row>
    <row r="241" spans="1:8">
      <c r="A241" s="7">
        <v>45096</v>
      </c>
      <c r="B241" s="526">
        <v>26967</v>
      </c>
      <c r="C241" s="526" t="s">
        <v>33</v>
      </c>
      <c r="D241" t="s">
        <v>16</v>
      </c>
      <c r="E241" s="2"/>
      <c r="F241" s="2">
        <v>69.5</v>
      </c>
      <c r="G241" s="2">
        <f t="shared" si="3"/>
        <v>64.999999999999972</v>
      </c>
      <c r="H241" s="8"/>
    </row>
    <row r="242" spans="1:8">
      <c r="A242" s="7">
        <v>45096</v>
      </c>
      <c r="B242" s="526">
        <v>26967</v>
      </c>
      <c r="C242" s="526" t="s">
        <v>33</v>
      </c>
      <c r="D242" t="s">
        <v>18</v>
      </c>
      <c r="E242" s="2"/>
      <c r="F242" s="2">
        <v>60</v>
      </c>
      <c r="G242" s="2">
        <f t="shared" si="3"/>
        <v>4.9999999999999716</v>
      </c>
      <c r="H242" s="8"/>
    </row>
    <row r="243" spans="1:8">
      <c r="A243" s="7">
        <v>45096</v>
      </c>
      <c r="B243" s="526">
        <v>26967</v>
      </c>
      <c r="C243" s="526" t="s">
        <v>33</v>
      </c>
      <c r="D243" t="s">
        <v>19</v>
      </c>
      <c r="E243" s="2"/>
      <c r="F243" s="2">
        <v>5</v>
      </c>
      <c r="G243" s="2">
        <f t="shared" si="3"/>
        <v>-2.8421709430404007E-14</v>
      </c>
      <c r="H243" s="8"/>
    </row>
    <row r="244" spans="1:8">
      <c r="A244" s="44">
        <v>43465</v>
      </c>
      <c r="B244" s="525" t="s">
        <v>14</v>
      </c>
      <c r="C244" s="525" t="s">
        <v>34</v>
      </c>
      <c r="D244" t="s">
        <v>16</v>
      </c>
      <c r="E244" s="2">
        <v>74.2</v>
      </c>
      <c r="G244" s="2">
        <f t="shared" si="3"/>
        <v>74.199999999999974</v>
      </c>
      <c r="H244" s="8"/>
    </row>
    <row r="245" spans="1:8">
      <c r="B245" s="526"/>
      <c r="C245" s="526"/>
      <c r="D245" t="s">
        <v>17</v>
      </c>
      <c r="E245" s="2">
        <v>24</v>
      </c>
      <c r="G245" s="2">
        <f t="shared" si="3"/>
        <v>98.199999999999974</v>
      </c>
      <c r="H245" s="8"/>
    </row>
    <row r="246" spans="1:8">
      <c r="B246" s="526"/>
      <c r="C246" s="526"/>
      <c r="D246" t="s">
        <v>18</v>
      </c>
      <c r="E246" s="2">
        <v>60</v>
      </c>
      <c r="G246" s="2">
        <f t="shared" si="3"/>
        <v>158.19999999999999</v>
      </c>
      <c r="H246" s="8"/>
    </row>
    <row r="247" spans="1:8">
      <c r="B247" s="526"/>
      <c r="C247" s="526"/>
      <c r="D247" t="s">
        <v>19</v>
      </c>
      <c r="E247" s="2">
        <v>5</v>
      </c>
      <c r="G247" s="2">
        <f t="shared" si="3"/>
        <v>163.19999999999999</v>
      </c>
      <c r="H247" s="8"/>
    </row>
    <row r="248" spans="1:8">
      <c r="A248" s="7">
        <v>43495</v>
      </c>
      <c r="B248" s="526">
        <v>17034</v>
      </c>
      <c r="C248" s="526" t="s">
        <v>34</v>
      </c>
      <c r="D248" t="s">
        <v>16</v>
      </c>
      <c r="E248" s="2"/>
      <c r="F248" s="2">
        <v>74.2</v>
      </c>
      <c r="G248" s="2">
        <f t="shared" si="3"/>
        <v>88.999999999999986</v>
      </c>
      <c r="H248" s="8"/>
    </row>
    <row r="249" spans="1:8">
      <c r="A249" s="7">
        <v>43495</v>
      </c>
      <c r="B249" s="526">
        <v>17034</v>
      </c>
      <c r="C249" s="526" t="s">
        <v>34</v>
      </c>
      <c r="D249" t="s">
        <v>17</v>
      </c>
      <c r="E249" s="2"/>
      <c r="F249" s="2">
        <v>24</v>
      </c>
      <c r="G249" s="2">
        <f t="shared" si="3"/>
        <v>64.999999999999986</v>
      </c>
      <c r="H249" s="8"/>
    </row>
    <row r="250" spans="1:8">
      <c r="A250" s="7">
        <v>45096</v>
      </c>
      <c r="B250" s="526">
        <v>26967</v>
      </c>
      <c r="C250" s="526" t="s">
        <v>34</v>
      </c>
      <c r="D250" t="s">
        <v>18</v>
      </c>
      <c r="E250" s="2"/>
      <c r="F250" s="2">
        <v>60</v>
      </c>
      <c r="G250" s="2">
        <f t="shared" si="3"/>
        <v>4.9999999999999858</v>
      </c>
      <c r="H250" s="8"/>
    </row>
    <row r="251" spans="1:8">
      <c r="A251" s="7">
        <v>45096</v>
      </c>
      <c r="B251" s="526">
        <v>26967</v>
      </c>
      <c r="C251" s="526" t="s">
        <v>34</v>
      </c>
      <c r="D251" t="s">
        <v>19</v>
      </c>
      <c r="E251" s="2"/>
      <c r="F251" s="2">
        <v>5</v>
      </c>
      <c r="G251" s="2">
        <f t="shared" si="3"/>
        <v>-1.4210854715202004E-14</v>
      </c>
      <c r="H251" s="8"/>
    </row>
    <row r="252" spans="1:8">
      <c r="A252" s="44">
        <v>43496</v>
      </c>
      <c r="B252" s="525" t="s">
        <v>14</v>
      </c>
      <c r="C252" s="525" t="s">
        <v>15</v>
      </c>
      <c r="D252" t="s">
        <v>16</v>
      </c>
      <c r="E252" s="2">
        <v>83.4</v>
      </c>
      <c r="G252" s="2">
        <f t="shared" si="3"/>
        <v>83.399999999999991</v>
      </c>
      <c r="H252" s="8"/>
    </row>
    <row r="253" spans="1:8">
      <c r="B253" s="526"/>
      <c r="C253" s="526"/>
      <c r="D253" t="s">
        <v>17</v>
      </c>
      <c r="E253" s="2">
        <v>24</v>
      </c>
      <c r="G253" s="2">
        <f t="shared" si="3"/>
        <v>107.39999999999999</v>
      </c>
      <c r="H253" s="8"/>
    </row>
    <row r="254" spans="1:8">
      <c r="B254" s="526"/>
      <c r="C254" s="526"/>
      <c r="D254" t="s">
        <v>18</v>
      </c>
      <c r="E254" s="2">
        <v>60</v>
      </c>
      <c r="G254" s="2">
        <f t="shared" si="3"/>
        <v>167.39999999999998</v>
      </c>
      <c r="H254" s="8"/>
    </row>
    <row r="255" spans="1:8">
      <c r="B255" s="526"/>
      <c r="C255" s="526"/>
      <c r="D255" t="s">
        <v>19</v>
      </c>
      <c r="E255" s="2">
        <v>5</v>
      </c>
      <c r="G255" s="2">
        <f t="shared" si="3"/>
        <v>172.39999999999998</v>
      </c>
      <c r="H255" s="8"/>
    </row>
    <row r="256" spans="1:8">
      <c r="A256" s="7">
        <v>43570</v>
      </c>
      <c r="B256" s="526">
        <v>17612</v>
      </c>
      <c r="C256" s="526" t="s">
        <v>15</v>
      </c>
      <c r="D256" t="s">
        <v>16</v>
      </c>
      <c r="E256" s="2"/>
      <c r="F256" s="2">
        <v>83.4</v>
      </c>
      <c r="G256" s="2">
        <f t="shared" si="3"/>
        <v>88.999999999999972</v>
      </c>
      <c r="H256" s="8"/>
    </row>
    <row r="257" spans="1:8">
      <c r="A257" s="7">
        <v>43572</v>
      </c>
      <c r="B257" s="526">
        <v>17618</v>
      </c>
      <c r="C257" s="526" t="s">
        <v>15</v>
      </c>
      <c r="D257" t="s">
        <v>17</v>
      </c>
      <c r="E257" s="2"/>
      <c r="F257" s="2">
        <v>24</v>
      </c>
      <c r="G257" s="2">
        <f t="shared" si="3"/>
        <v>64.999999999999972</v>
      </c>
      <c r="H257" s="8"/>
    </row>
    <row r="258" spans="1:8">
      <c r="A258" s="7">
        <v>45096</v>
      </c>
      <c r="B258" s="526">
        <v>26967</v>
      </c>
      <c r="C258" s="526" t="s">
        <v>15</v>
      </c>
      <c r="D258" t="s">
        <v>18</v>
      </c>
      <c r="E258" s="2"/>
      <c r="F258" s="2">
        <v>60</v>
      </c>
      <c r="G258" s="2">
        <f t="shared" si="3"/>
        <v>4.9999999999999716</v>
      </c>
      <c r="H258" s="8"/>
    </row>
    <row r="259" spans="1:8">
      <c r="A259" s="7">
        <v>45096</v>
      </c>
      <c r="B259" s="526">
        <v>26967</v>
      </c>
      <c r="C259" s="526" t="s">
        <v>15</v>
      </c>
      <c r="D259" t="s">
        <v>19</v>
      </c>
      <c r="E259" s="2"/>
      <c r="F259" s="2">
        <v>5</v>
      </c>
      <c r="G259" s="2">
        <f t="shared" si="3"/>
        <v>-2.8421709430404007E-14</v>
      </c>
      <c r="H259" s="8"/>
    </row>
    <row r="260" spans="1:8">
      <c r="A260" s="44">
        <v>43524</v>
      </c>
      <c r="B260" s="525" t="s">
        <v>14</v>
      </c>
      <c r="C260" s="525" t="s">
        <v>20</v>
      </c>
      <c r="D260" t="s">
        <v>16</v>
      </c>
      <c r="E260" s="2">
        <v>88.1</v>
      </c>
      <c r="G260" s="2">
        <f t="shared" si="3"/>
        <v>88.099999999999966</v>
      </c>
      <c r="H260" s="8"/>
    </row>
    <row r="261" spans="1:8">
      <c r="A261" s="44"/>
      <c r="B261" s="525"/>
      <c r="C261" s="525"/>
      <c r="D261" t="s">
        <v>17</v>
      </c>
      <c r="E261" s="2">
        <v>29.4</v>
      </c>
      <c r="G261" s="2">
        <f t="shared" si="3"/>
        <v>117.49999999999997</v>
      </c>
      <c r="H261" s="8"/>
    </row>
    <row r="262" spans="1:8">
      <c r="B262" s="526"/>
      <c r="C262" s="526"/>
      <c r="D262" t="s">
        <v>18</v>
      </c>
      <c r="E262" s="2">
        <v>56</v>
      </c>
      <c r="G262" s="2">
        <f t="shared" si="3"/>
        <v>173.49999999999997</v>
      </c>
      <c r="H262" s="8"/>
    </row>
    <row r="263" spans="1:8">
      <c r="B263" s="526"/>
      <c r="C263" s="526"/>
      <c r="D263" t="s">
        <v>19</v>
      </c>
      <c r="E263" s="2">
        <v>5</v>
      </c>
      <c r="G263" s="2">
        <f t="shared" si="3"/>
        <v>178.49999999999997</v>
      </c>
      <c r="H263" s="8"/>
    </row>
    <row r="264" spans="1:8">
      <c r="A264" s="7">
        <v>43588</v>
      </c>
      <c r="B264" s="526">
        <v>17740</v>
      </c>
      <c r="C264" s="526" t="s">
        <v>20</v>
      </c>
      <c r="D264" t="s">
        <v>16</v>
      </c>
      <c r="E264" s="2"/>
      <c r="F264" s="2">
        <v>88.1</v>
      </c>
      <c r="G264" s="2">
        <f t="shared" si="3"/>
        <v>90.399999999999977</v>
      </c>
      <c r="H264" s="8"/>
    </row>
    <row r="265" spans="1:8">
      <c r="A265" s="7">
        <v>43602</v>
      </c>
      <c r="B265" s="526">
        <v>17850</v>
      </c>
      <c r="C265" s="526" t="s">
        <v>20</v>
      </c>
      <c r="D265" t="s">
        <v>17</v>
      </c>
      <c r="E265" s="2"/>
      <c r="F265" s="2">
        <v>29.4</v>
      </c>
      <c r="G265" s="2">
        <f t="shared" si="3"/>
        <v>60.999999999999979</v>
      </c>
      <c r="H265" s="8"/>
    </row>
    <row r="266" spans="1:8">
      <c r="A266" s="7">
        <v>45096</v>
      </c>
      <c r="B266" s="526">
        <v>26968</v>
      </c>
      <c r="C266" s="526" t="s">
        <v>20</v>
      </c>
      <c r="D266" t="s">
        <v>18</v>
      </c>
      <c r="E266" s="2"/>
      <c r="F266" s="2">
        <v>56</v>
      </c>
      <c r="G266" s="2">
        <f t="shared" si="3"/>
        <v>4.9999999999999787</v>
      </c>
      <c r="H266" s="8"/>
    </row>
    <row r="267" spans="1:8">
      <c r="A267" s="7">
        <v>45096</v>
      </c>
      <c r="B267" s="526">
        <v>26968</v>
      </c>
      <c r="C267" s="526" t="s">
        <v>20</v>
      </c>
      <c r="D267" t="s">
        <v>19</v>
      </c>
      <c r="E267" s="2"/>
      <c r="F267" s="2">
        <v>5</v>
      </c>
      <c r="G267" s="2">
        <f t="shared" si="3"/>
        <v>-2.1316282072803006E-14</v>
      </c>
      <c r="H267" s="8"/>
    </row>
    <row r="268" spans="1:8" ht="14.25" customHeight="1">
      <c r="A268" s="44">
        <v>43555</v>
      </c>
      <c r="B268" s="525" t="s">
        <v>14</v>
      </c>
      <c r="C268" s="525" t="s">
        <v>23</v>
      </c>
      <c r="D268" t="s">
        <v>16</v>
      </c>
      <c r="E268" s="2">
        <v>81.8</v>
      </c>
      <c r="G268" s="2">
        <f t="shared" ref="G268:G331" si="4">+G267+E268-F268</f>
        <v>81.799999999999983</v>
      </c>
      <c r="H268" s="8"/>
    </row>
    <row r="269" spans="1:8">
      <c r="B269" s="526"/>
      <c r="C269" s="526"/>
      <c r="D269" t="s">
        <v>17</v>
      </c>
      <c r="E269" s="2">
        <v>23.3</v>
      </c>
      <c r="G269" s="2">
        <f t="shared" si="4"/>
        <v>105.09999999999998</v>
      </c>
      <c r="H269" s="8"/>
    </row>
    <row r="270" spans="1:8">
      <c r="B270" s="526"/>
      <c r="C270" s="526"/>
      <c r="D270" t="s">
        <v>18</v>
      </c>
      <c r="E270" s="2">
        <v>60</v>
      </c>
      <c r="G270" s="2">
        <f t="shared" si="4"/>
        <v>165.09999999999997</v>
      </c>
      <c r="H270" s="8"/>
    </row>
    <row r="271" spans="1:8">
      <c r="B271" s="526"/>
      <c r="C271" s="526"/>
      <c r="D271" t="s">
        <v>19</v>
      </c>
      <c r="E271" s="2">
        <v>5</v>
      </c>
      <c r="G271" s="2">
        <f t="shared" si="4"/>
        <v>170.09999999999997</v>
      </c>
      <c r="H271" s="8"/>
    </row>
    <row r="272" spans="1:8">
      <c r="A272" s="7">
        <v>43555</v>
      </c>
      <c r="B272" s="526" t="s">
        <v>114</v>
      </c>
      <c r="C272" s="526" t="s">
        <v>23</v>
      </c>
      <c r="D272" t="s">
        <v>18</v>
      </c>
      <c r="E272" s="2"/>
      <c r="F272" s="2">
        <v>50</v>
      </c>
      <c r="G272" s="2">
        <f t="shared" si="4"/>
        <v>120.09999999999997</v>
      </c>
      <c r="H272" s="8"/>
    </row>
    <row r="273" spans="1:8">
      <c r="A273" s="7">
        <v>43585</v>
      </c>
      <c r="B273" s="526" t="s">
        <v>114</v>
      </c>
      <c r="C273" s="526" t="s">
        <v>23</v>
      </c>
      <c r="D273" t="s">
        <v>16</v>
      </c>
      <c r="E273" s="2"/>
      <c r="F273" s="2">
        <v>16</v>
      </c>
      <c r="G273" s="2">
        <f t="shared" si="4"/>
        <v>104.09999999999997</v>
      </c>
      <c r="H273" s="8"/>
    </row>
    <row r="274" spans="1:8">
      <c r="A274" s="7">
        <v>43607</v>
      </c>
      <c r="B274" s="526">
        <v>17890</v>
      </c>
      <c r="C274" s="526" t="s">
        <v>23</v>
      </c>
      <c r="D274" t="s">
        <v>16</v>
      </c>
      <c r="E274" s="2"/>
      <c r="F274" s="2">
        <v>65.8</v>
      </c>
      <c r="G274" s="2">
        <f t="shared" si="4"/>
        <v>38.299999999999969</v>
      </c>
      <c r="H274" s="8"/>
    </row>
    <row r="275" spans="1:8">
      <c r="A275" s="7">
        <v>43607</v>
      </c>
      <c r="B275" s="526">
        <v>17890</v>
      </c>
      <c r="C275" s="526" t="s">
        <v>23</v>
      </c>
      <c r="D275" t="s">
        <v>17</v>
      </c>
      <c r="E275" s="2"/>
      <c r="F275" s="2">
        <v>23.3</v>
      </c>
      <c r="G275" s="2">
        <f t="shared" si="4"/>
        <v>14.999999999999968</v>
      </c>
      <c r="H275" s="8"/>
    </row>
    <row r="276" spans="1:8">
      <c r="A276" s="7">
        <v>45096</v>
      </c>
      <c r="B276" s="526">
        <v>26968</v>
      </c>
      <c r="C276" s="526" t="s">
        <v>23</v>
      </c>
      <c r="D276" t="s">
        <v>18</v>
      </c>
      <c r="E276" s="2"/>
      <c r="F276" s="2">
        <v>10</v>
      </c>
      <c r="G276" s="2">
        <f t="shared" si="4"/>
        <v>4.999999999999968</v>
      </c>
      <c r="H276" s="8"/>
    </row>
    <row r="277" spans="1:8">
      <c r="A277" s="7">
        <v>45096</v>
      </c>
      <c r="B277" s="526">
        <v>26968</v>
      </c>
      <c r="C277" s="526" t="s">
        <v>23</v>
      </c>
      <c r="D277" t="s">
        <v>19</v>
      </c>
      <c r="E277" s="2"/>
      <c r="F277" s="2">
        <v>5</v>
      </c>
      <c r="G277" s="2">
        <f t="shared" si="4"/>
        <v>-3.1974423109204508E-14</v>
      </c>
      <c r="H277" s="8"/>
    </row>
    <row r="278" spans="1:8">
      <c r="A278" s="44">
        <v>43585</v>
      </c>
      <c r="B278" s="525" t="s">
        <v>14</v>
      </c>
      <c r="C278" s="525" t="s">
        <v>24</v>
      </c>
      <c r="D278" t="s">
        <v>16</v>
      </c>
      <c r="E278" s="2">
        <v>82.8</v>
      </c>
      <c r="G278" s="2">
        <f t="shared" si="4"/>
        <v>82.799999999999969</v>
      </c>
      <c r="H278" s="8"/>
    </row>
    <row r="279" spans="1:8">
      <c r="B279" s="526"/>
      <c r="C279" s="526"/>
      <c r="D279" t="s">
        <v>17</v>
      </c>
      <c r="E279" s="2">
        <v>21.3</v>
      </c>
      <c r="G279" s="2">
        <f t="shared" si="4"/>
        <v>104.09999999999997</v>
      </c>
      <c r="H279" s="8"/>
    </row>
    <row r="280" spans="1:8">
      <c r="B280" s="526"/>
      <c r="C280" s="526"/>
      <c r="D280" t="s">
        <v>18</v>
      </c>
      <c r="E280" s="2">
        <v>60</v>
      </c>
      <c r="G280" s="2">
        <f t="shared" si="4"/>
        <v>164.09999999999997</v>
      </c>
      <c r="H280" s="8"/>
    </row>
    <row r="281" spans="1:8">
      <c r="B281" s="526"/>
      <c r="C281" s="526"/>
      <c r="D281" t="s">
        <v>19</v>
      </c>
      <c r="E281" s="2">
        <v>5</v>
      </c>
      <c r="G281" s="2">
        <f t="shared" si="4"/>
        <v>169.09999999999997</v>
      </c>
      <c r="H281" s="8"/>
    </row>
    <row r="282" spans="1:8">
      <c r="A282" s="7">
        <v>43585</v>
      </c>
      <c r="B282" s="526" t="s">
        <v>114</v>
      </c>
      <c r="C282" s="526" t="s">
        <v>24</v>
      </c>
      <c r="D282" t="s">
        <v>18</v>
      </c>
      <c r="E282" s="2"/>
      <c r="F282" s="2">
        <v>36</v>
      </c>
      <c r="G282" s="2">
        <f t="shared" si="4"/>
        <v>133.09999999999997</v>
      </c>
      <c r="H282" s="8"/>
    </row>
    <row r="283" spans="1:8">
      <c r="A283" s="7">
        <v>43642</v>
      </c>
      <c r="B283" s="526">
        <v>18104</v>
      </c>
      <c r="C283" s="526" t="s">
        <v>24</v>
      </c>
      <c r="D283" t="s">
        <v>16</v>
      </c>
      <c r="E283" s="2"/>
      <c r="F283" s="2">
        <v>82.8</v>
      </c>
      <c r="G283" s="2">
        <f t="shared" si="4"/>
        <v>50.299999999999969</v>
      </c>
      <c r="H283" s="8"/>
    </row>
    <row r="284" spans="1:8">
      <c r="A284" s="7">
        <v>43642</v>
      </c>
      <c r="B284" s="526">
        <v>18104</v>
      </c>
      <c r="C284" s="526" t="s">
        <v>24</v>
      </c>
      <c r="D284" t="s">
        <v>17</v>
      </c>
      <c r="E284" s="2"/>
      <c r="F284" s="2">
        <v>21.3</v>
      </c>
      <c r="G284" s="2">
        <f t="shared" si="4"/>
        <v>28.999999999999968</v>
      </c>
      <c r="H284" s="8"/>
    </row>
    <row r="285" spans="1:8">
      <c r="A285" s="7">
        <v>45096</v>
      </c>
      <c r="B285" s="526">
        <v>26968</v>
      </c>
      <c r="C285" s="526" t="s">
        <v>24</v>
      </c>
      <c r="D285" t="s">
        <v>18</v>
      </c>
      <c r="E285" s="2"/>
      <c r="F285" s="2">
        <v>24</v>
      </c>
      <c r="G285" s="2">
        <f t="shared" si="4"/>
        <v>4.999999999999968</v>
      </c>
      <c r="H285" s="8"/>
    </row>
    <row r="286" spans="1:8">
      <c r="A286" s="7">
        <v>45096</v>
      </c>
      <c r="B286" s="526">
        <v>26968</v>
      </c>
      <c r="C286" s="526" t="s">
        <v>24</v>
      </c>
      <c r="D286" t="s">
        <v>19</v>
      </c>
      <c r="E286" s="2"/>
      <c r="F286" s="2">
        <v>5</v>
      </c>
      <c r="G286" s="27">
        <f t="shared" si="4"/>
        <v>-3.1974423109204508E-14</v>
      </c>
      <c r="H286" s="8"/>
    </row>
    <row r="287" spans="1:8">
      <c r="A287" s="44">
        <v>43616</v>
      </c>
      <c r="B287" s="525" t="s">
        <v>14</v>
      </c>
      <c r="C287" s="525" t="s">
        <v>25</v>
      </c>
      <c r="D287" t="s">
        <v>16</v>
      </c>
      <c r="E287" s="2">
        <v>76.3</v>
      </c>
      <c r="G287" s="2">
        <f t="shared" si="4"/>
        <v>76.299999999999969</v>
      </c>
      <c r="H287" s="8"/>
    </row>
    <row r="288" spans="1:8">
      <c r="B288" s="526"/>
      <c r="C288" s="526"/>
      <c r="D288" t="s">
        <v>17</v>
      </c>
      <c r="E288" s="2">
        <v>24.7</v>
      </c>
      <c r="G288" s="2">
        <f t="shared" si="4"/>
        <v>100.99999999999997</v>
      </c>
      <c r="H288" s="8"/>
    </row>
    <row r="289" spans="1:8">
      <c r="B289" s="526"/>
      <c r="C289" s="526"/>
      <c r="D289" t="s">
        <v>18</v>
      </c>
      <c r="E289" s="2">
        <v>60</v>
      </c>
      <c r="G289" s="2">
        <f t="shared" si="4"/>
        <v>160.99999999999997</v>
      </c>
      <c r="H289" s="8"/>
    </row>
    <row r="290" spans="1:8">
      <c r="B290" s="526"/>
      <c r="C290" s="526"/>
      <c r="D290" t="s">
        <v>19</v>
      </c>
      <c r="E290" s="2">
        <v>5</v>
      </c>
      <c r="G290" s="2">
        <f t="shared" si="4"/>
        <v>165.99999999999997</v>
      </c>
      <c r="H290" s="8"/>
    </row>
    <row r="291" spans="1:8">
      <c r="A291" s="7">
        <v>43670</v>
      </c>
      <c r="B291" s="526">
        <v>18278</v>
      </c>
      <c r="C291" s="526" t="s">
        <v>25</v>
      </c>
      <c r="D291" t="s">
        <v>16</v>
      </c>
      <c r="E291" s="2"/>
      <c r="F291" s="2">
        <v>76.3</v>
      </c>
      <c r="G291" s="2">
        <f t="shared" si="4"/>
        <v>89.699999999999974</v>
      </c>
      <c r="H291" s="8"/>
    </row>
    <row r="292" spans="1:8">
      <c r="A292" s="7">
        <v>43670</v>
      </c>
      <c r="B292" s="526">
        <v>18278</v>
      </c>
      <c r="C292" s="526" t="s">
        <v>25</v>
      </c>
      <c r="D292" t="s">
        <v>17</v>
      </c>
      <c r="E292" s="2"/>
      <c r="F292" s="2">
        <v>24.7</v>
      </c>
      <c r="G292" s="2">
        <f t="shared" si="4"/>
        <v>64.999999999999972</v>
      </c>
      <c r="H292" s="8"/>
    </row>
    <row r="293" spans="1:8">
      <c r="A293" s="7">
        <v>43616</v>
      </c>
      <c r="B293" s="526" t="s">
        <v>114</v>
      </c>
      <c r="C293" s="526" t="s">
        <v>25</v>
      </c>
      <c r="D293" t="s">
        <v>18</v>
      </c>
      <c r="E293" s="2"/>
      <c r="F293" s="2">
        <v>16</v>
      </c>
      <c r="G293" s="2">
        <f t="shared" si="4"/>
        <v>48.999999999999972</v>
      </c>
      <c r="H293" s="8"/>
    </row>
    <row r="294" spans="1:8">
      <c r="A294" s="7">
        <v>45096</v>
      </c>
      <c r="B294" s="526">
        <v>26968</v>
      </c>
      <c r="C294" s="526" t="s">
        <v>25</v>
      </c>
      <c r="D294" t="s">
        <v>18</v>
      </c>
      <c r="E294" s="2"/>
      <c r="F294" s="2">
        <v>44</v>
      </c>
      <c r="G294" s="2">
        <f t="shared" si="4"/>
        <v>4.9999999999999716</v>
      </c>
      <c r="H294" s="8"/>
    </row>
    <row r="295" spans="1:8">
      <c r="A295" s="7">
        <v>45126</v>
      </c>
      <c r="B295" s="526">
        <v>27241</v>
      </c>
      <c r="C295" s="526" t="s">
        <v>25</v>
      </c>
      <c r="D295" t="s">
        <v>19</v>
      </c>
      <c r="E295" s="2"/>
      <c r="F295" s="2">
        <v>5</v>
      </c>
      <c r="G295" s="2">
        <f t="shared" si="4"/>
        <v>-2.8421709430404007E-14</v>
      </c>
      <c r="H295" s="8"/>
    </row>
    <row r="296" spans="1:8">
      <c r="A296" s="44">
        <v>43646</v>
      </c>
      <c r="B296" s="525" t="s">
        <v>14</v>
      </c>
      <c r="C296" s="525" t="s">
        <v>26</v>
      </c>
      <c r="D296" t="s">
        <v>16</v>
      </c>
      <c r="E296" s="2">
        <v>68.2</v>
      </c>
      <c r="G296" s="2">
        <f t="shared" si="4"/>
        <v>68.199999999999974</v>
      </c>
      <c r="H296" s="8"/>
    </row>
    <row r="297" spans="1:8">
      <c r="B297" s="526"/>
      <c r="C297" s="526"/>
      <c r="D297" t="s">
        <v>17</v>
      </c>
      <c r="E297" s="2">
        <v>23.6</v>
      </c>
      <c r="G297" s="2">
        <f t="shared" si="4"/>
        <v>91.799999999999983</v>
      </c>
      <c r="H297" s="8"/>
    </row>
    <row r="298" spans="1:8">
      <c r="B298" s="526"/>
      <c r="C298" s="526"/>
      <c r="D298" t="s">
        <v>18</v>
      </c>
      <c r="E298" s="2">
        <v>60</v>
      </c>
      <c r="G298" s="2">
        <f t="shared" si="4"/>
        <v>151.79999999999998</v>
      </c>
      <c r="H298" s="8"/>
    </row>
    <row r="299" spans="1:8">
      <c r="B299" s="526"/>
      <c r="C299" s="526"/>
      <c r="D299" t="s">
        <v>19</v>
      </c>
      <c r="E299" s="2">
        <v>5</v>
      </c>
      <c r="G299" s="2">
        <f t="shared" si="4"/>
        <v>156.79999999999998</v>
      </c>
      <c r="H299" s="8"/>
    </row>
    <row r="300" spans="1:8">
      <c r="A300" s="7">
        <v>43670</v>
      </c>
      <c r="B300" s="526">
        <v>18278</v>
      </c>
      <c r="C300" s="526" t="s">
        <v>26</v>
      </c>
      <c r="D300" t="s">
        <v>16</v>
      </c>
      <c r="E300" s="2"/>
      <c r="F300" s="2">
        <v>68.2</v>
      </c>
      <c r="G300" s="2">
        <f t="shared" si="4"/>
        <v>88.59999999999998</v>
      </c>
      <c r="H300" s="8"/>
    </row>
    <row r="301" spans="1:8">
      <c r="A301" s="7">
        <v>43670</v>
      </c>
      <c r="B301" s="526">
        <v>18278</v>
      </c>
      <c r="C301" s="526" t="s">
        <v>26</v>
      </c>
      <c r="D301" t="s">
        <v>17</v>
      </c>
      <c r="E301" s="2"/>
      <c r="F301" s="2">
        <v>23.6</v>
      </c>
      <c r="G301" s="2">
        <f t="shared" si="4"/>
        <v>64.999999999999972</v>
      </c>
      <c r="H301" s="8"/>
    </row>
    <row r="302" spans="1:8">
      <c r="A302" s="7">
        <v>43646</v>
      </c>
      <c r="B302" s="526" t="s">
        <v>114</v>
      </c>
      <c r="C302" s="526" t="s">
        <v>26</v>
      </c>
      <c r="D302" t="s">
        <v>18</v>
      </c>
      <c r="E302" s="2"/>
      <c r="F302" s="2">
        <v>8</v>
      </c>
      <c r="G302" s="2">
        <f t="shared" si="4"/>
        <v>56.999999999999972</v>
      </c>
      <c r="H302" s="8"/>
    </row>
    <row r="303" spans="1:8">
      <c r="A303" s="7">
        <v>45096</v>
      </c>
      <c r="B303" s="526">
        <v>26968</v>
      </c>
      <c r="C303" s="526" t="s">
        <v>26</v>
      </c>
      <c r="D303" t="s">
        <v>18</v>
      </c>
      <c r="E303" s="2"/>
      <c r="F303" s="2">
        <v>52</v>
      </c>
      <c r="G303" s="2">
        <f t="shared" si="4"/>
        <v>4.9999999999999716</v>
      </c>
      <c r="H303" s="8"/>
    </row>
    <row r="304" spans="1:8">
      <c r="A304" s="7">
        <v>45126</v>
      </c>
      <c r="B304" s="526">
        <v>27241</v>
      </c>
      <c r="C304" s="526" t="s">
        <v>26</v>
      </c>
      <c r="D304" t="s">
        <v>19</v>
      </c>
      <c r="E304" s="2"/>
      <c r="F304" s="2">
        <v>5</v>
      </c>
      <c r="G304" s="2">
        <f t="shared" si="4"/>
        <v>-2.8421709430404007E-14</v>
      </c>
      <c r="H304" s="8"/>
    </row>
    <row r="305" spans="1:8">
      <c r="A305" s="44">
        <v>43677</v>
      </c>
      <c r="B305" s="525" t="s">
        <v>14</v>
      </c>
      <c r="C305" s="525" t="s">
        <v>27</v>
      </c>
      <c r="D305" t="s">
        <v>16</v>
      </c>
      <c r="E305" s="2">
        <v>68.2</v>
      </c>
      <c r="G305" s="2">
        <f t="shared" si="4"/>
        <v>68.199999999999974</v>
      </c>
      <c r="H305" s="8"/>
    </row>
    <row r="306" spans="1:8">
      <c r="B306" s="526"/>
      <c r="C306" s="526"/>
      <c r="D306" t="s">
        <v>17</v>
      </c>
      <c r="E306" s="2">
        <v>22.9</v>
      </c>
      <c r="G306" s="2">
        <f t="shared" si="4"/>
        <v>91.099999999999966</v>
      </c>
      <c r="H306" s="8"/>
    </row>
    <row r="307" spans="1:8">
      <c r="B307" s="526"/>
      <c r="C307" s="526"/>
      <c r="D307" t="s">
        <v>18</v>
      </c>
      <c r="E307" s="2">
        <v>60</v>
      </c>
      <c r="G307" s="2">
        <f t="shared" si="4"/>
        <v>151.09999999999997</v>
      </c>
      <c r="H307" s="8"/>
    </row>
    <row r="308" spans="1:8">
      <c r="B308" s="526"/>
      <c r="C308" s="526"/>
      <c r="D308" t="s">
        <v>19</v>
      </c>
      <c r="E308" s="2">
        <v>5</v>
      </c>
      <c r="G308" s="2">
        <f t="shared" si="4"/>
        <v>156.09999999999997</v>
      </c>
      <c r="H308" s="8"/>
    </row>
    <row r="309" spans="1:8">
      <c r="A309" s="7">
        <v>43729</v>
      </c>
      <c r="B309" s="526">
        <v>18707</v>
      </c>
      <c r="C309" s="526" t="s">
        <v>27</v>
      </c>
      <c r="D309" t="s">
        <v>16</v>
      </c>
      <c r="E309" s="2"/>
      <c r="F309" s="2">
        <v>68.2</v>
      </c>
      <c r="G309" s="2">
        <f t="shared" si="4"/>
        <v>87.899999999999963</v>
      </c>
      <c r="H309" s="8"/>
    </row>
    <row r="310" spans="1:8">
      <c r="A310" s="7">
        <v>43729</v>
      </c>
      <c r="B310" s="526">
        <v>18707</v>
      </c>
      <c r="C310" s="526" t="s">
        <v>27</v>
      </c>
      <c r="D310" t="s">
        <v>17</v>
      </c>
      <c r="E310" s="2"/>
      <c r="F310" s="2">
        <v>22.9</v>
      </c>
      <c r="G310" s="2">
        <f t="shared" si="4"/>
        <v>64.999999999999972</v>
      </c>
      <c r="H310" s="8"/>
    </row>
    <row r="311" spans="1:8">
      <c r="A311" s="7">
        <v>45096</v>
      </c>
      <c r="B311" s="526">
        <v>26968</v>
      </c>
      <c r="C311" s="526" t="s">
        <v>27</v>
      </c>
      <c r="D311" t="s">
        <v>18</v>
      </c>
      <c r="E311" s="2"/>
      <c r="F311" s="2">
        <v>60</v>
      </c>
      <c r="G311" s="2">
        <f t="shared" si="4"/>
        <v>4.9999999999999716</v>
      </c>
      <c r="H311" s="8"/>
    </row>
    <row r="312" spans="1:8">
      <c r="A312" s="7">
        <v>45126</v>
      </c>
      <c r="B312" s="526">
        <v>27241</v>
      </c>
      <c r="C312" s="526" t="s">
        <v>27</v>
      </c>
      <c r="D312" t="s">
        <v>19</v>
      </c>
      <c r="E312" s="2"/>
      <c r="F312" s="2">
        <v>5</v>
      </c>
      <c r="G312" s="2">
        <f t="shared" si="4"/>
        <v>-2.8421709430404007E-14</v>
      </c>
      <c r="H312" s="8"/>
    </row>
    <row r="313" spans="1:8">
      <c r="A313" s="44">
        <v>43708</v>
      </c>
      <c r="B313" s="525" t="s">
        <v>14</v>
      </c>
      <c r="C313" s="525" t="s">
        <v>28</v>
      </c>
      <c r="D313" t="s">
        <v>16</v>
      </c>
      <c r="E313" s="2">
        <v>66.3</v>
      </c>
      <c r="G313" s="2">
        <f t="shared" si="4"/>
        <v>66.299999999999969</v>
      </c>
      <c r="H313" s="8"/>
    </row>
    <row r="314" spans="1:8">
      <c r="B314" s="526"/>
      <c r="C314" s="526"/>
      <c r="D314" t="s">
        <v>17</v>
      </c>
      <c r="E314" s="2">
        <v>22.1</v>
      </c>
      <c r="G314" s="2">
        <f t="shared" si="4"/>
        <v>88.399999999999977</v>
      </c>
      <c r="H314" s="8"/>
    </row>
    <row r="315" spans="1:8">
      <c r="B315" s="526"/>
      <c r="C315" s="526"/>
      <c r="D315" t="s">
        <v>18</v>
      </c>
      <c r="E315" s="2">
        <v>60</v>
      </c>
      <c r="G315" s="2">
        <f t="shared" si="4"/>
        <v>148.39999999999998</v>
      </c>
      <c r="H315" s="8"/>
    </row>
    <row r="316" spans="1:8">
      <c r="B316" s="526"/>
      <c r="C316" s="526"/>
      <c r="D316" t="s">
        <v>19</v>
      </c>
      <c r="E316" s="2">
        <v>5</v>
      </c>
      <c r="G316" s="2">
        <f t="shared" si="4"/>
        <v>153.39999999999998</v>
      </c>
      <c r="H316" s="8"/>
    </row>
    <row r="317" spans="1:8">
      <c r="B317" s="526"/>
      <c r="C317" s="526"/>
      <c r="D317" t="s">
        <v>35</v>
      </c>
      <c r="E317" s="2">
        <v>25</v>
      </c>
      <c r="G317" s="2">
        <f t="shared" si="4"/>
        <v>178.39999999999998</v>
      </c>
      <c r="H317" s="8"/>
    </row>
    <row r="318" spans="1:8">
      <c r="A318" s="7">
        <v>43729</v>
      </c>
      <c r="B318" s="526">
        <v>18707</v>
      </c>
      <c r="C318" s="526" t="s">
        <v>28</v>
      </c>
      <c r="D318" t="s">
        <v>16</v>
      </c>
      <c r="E318" s="2"/>
      <c r="F318" s="2">
        <v>66.3</v>
      </c>
      <c r="G318" s="2">
        <f t="shared" si="4"/>
        <v>112.09999999999998</v>
      </c>
      <c r="H318" s="8"/>
    </row>
    <row r="319" spans="1:8">
      <c r="A319" s="7">
        <v>43729</v>
      </c>
      <c r="B319" s="526">
        <v>18707</v>
      </c>
      <c r="C319" s="526" t="s">
        <v>28</v>
      </c>
      <c r="D319" t="s">
        <v>17</v>
      </c>
      <c r="E319" s="2"/>
      <c r="F319" s="2">
        <v>22.1</v>
      </c>
      <c r="G319" s="2">
        <f t="shared" si="4"/>
        <v>89.999999999999972</v>
      </c>
      <c r="H319" s="8"/>
    </row>
    <row r="320" spans="1:8">
      <c r="A320" s="7">
        <v>45126</v>
      </c>
      <c r="B320" s="526">
        <v>27241</v>
      </c>
      <c r="C320" s="526" t="s">
        <v>28</v>
      </c>
      <c r="D320" t="s">
        <v>18</v>
      </c>
      <c r="E320" s="2"/>
      <c r="F320" s="2">
        <v>60</v>
      </c>
      <c r="G320" s="2">
        <f t="shared" si="4"/>
        <v>29.999999999999972</v>
      </c>
      <c r="H320" s="8"/>
    </row>
    <row r="321" spans="1:8">
      <c r="A321" s="7">
        <v>45126</v>
      </c>
      <c r="B321" s="526">
        <v>27241</v>
      </c>
      <c r="C321" s="526" t="s">
        <v>28</v>
      </c>
      <c r="D321" t="s">
        <v>19</v>
      </c>
      <c r="E321" s="2"/>
      <c r="F321" s="2">
        <v>5</v>
      </c>
      <c r="G321" s="2">
        <f t="shared" si="4"/>
        <v>24.999999999999972</v>
      </c>
      <c r="H321" s="8"/>
    </row>
    <row r="322" spans="1:8">
      <c r="A322" s="7">
        <v>45126</v>
      </c>
      <c r="B322" s="526">
        <v>27241</v>
      </c>
      <c r="C322" s="526" t="s">
        <v>28</v>
      </c>
      <c r="D322" t="s">
        <v>35</v>
      </c>
      <c r="E322" s="2"/>
      <c r="F322" s="2">
        <v>25</v>
      </c>
      <c r="G322" s="2">
        <f t="shared" si="4"/>
        <v>-2.8421709430404007E-14</v>
      </c>
      <c r="H322" s="8"/>
    </row>
    <row r="323" spans="1:8">
      <c r="A323" s="44">
        <v>43738</v>
      </c>
      <c r="B323" s="525" t="s">
        <v>14</v>
      </c>
      <c r="C323" s="525" t="s">
        <v>29</v>
      </c>
      <c r="D323" t="s">
        <v>16</v>
      </c>
      <c r="E323" s="2">
        <v>66.599999999999994</v>
      </c>
      <c r="G323" s="2">
        <f t="shared" si="4"/>
        <v>66.599999999999966</v>
      </c>
      <c r="H323" s="8"/>
    </row>
    <row r="324" spans="1:8">
      <c r="B324" s="526"/>
      <c r="C324" s="526"/>
      <c r="D324" t="s">
        <v>17</v>
      </c>
      <c r="E324" s="2">
        <v>22.4</v>
      </c>
      <c r="G324" s="2">
        <f t="shared" si="4"/>
        <v>88.999999999999972</v>
      </c>
      <c r="H324" s="8"/>
    </row>
    <row r="325" spans="1:8">
      <c r="B325" s="526"/>
      <c r="C325" s="526"/>
      <c r="D325" t="s">
        <v>18</v>
      </c>
      <c r="E325" s="2">
        <v>60</v>
      </c>
      <c r="G325" s="2">
        <f t="shared" si="4"/>
        <v>148.99999999999997</v>
      </c>
      <c r="H325" s="8"/>
    </row>
    <row r="326" spans="1:8">
      <c r="B326" s="526"/>
      <c r="C326" s="526"/>
      <c r="D326" t="s">
        <v>19</v>
      </c>
      <c r="E326" s="2">
        <v>5</v>
      </c>
      <c r="G326" s="2">
        <f t="shared" si="4"/>
        <v>153.99999999999997</v>
      </c>
      <c r="H326" s="8"/>
    </row>
    <row r="327" spans="1:8">
      <c r="A327" s="7">
        <v>43802</v>
      </c>
      <c r="B327" s="526">
        <v>19277</v>
      </c>
      <c r="C327" s="526" t="s">
        <v>29</v>
      </c>
      <c r="D327" t="s">
        <v>16</v>
      </c>
      <c r="E327" s="2"/>
      <c r="F327" s="2">
        <v>66.599999999999994</v>
      </c>
      <c r="G327" s="2">
        <f t="shared" si="4"/>
        <v>87.399999999999977</v>
      </c>
      <c r="H327" s="8"/>
    </row>
    <row r="328" spans="1:8">
      <c r="A328" s="7">
        <v>43802</v>
      </c>
      <c r="B328" s="526">
        <v>19277</v>
      </c>
      <c r="C328" s="526" t="s">
        <v>29</v>
      </c>
      <c r="D328" t="s">
        <v>17</v>
      </c>
      <c r="E328" s="2"/>
      <c r="F328" s="2">
        <v>22.4</v>
      </c>
      <c r="G328" s="2">
        <f t="shared" si="4"/>
        <v>64.999999999999972</v>
      </c>
      <c r="H328" s="8"/>
    </row>
    <row r="329" spans="1:8">
      <c r="A329" s="7">
        <v>45126</v>
      </c>
      <c r="B329" s="526">
        <v>27241</v>
      </c>
      <c r="C329" s="526" t="s">
        <v>29</v>
      </c>
      <c r="D329" t="s">
        <v>18</v>
      </c>
      <c r="E329" s="2"/>
      <c r="F329" s="2">
        <v>60</v>
      </c>
      <c r="G329" s="2">
        <f t="shared" si="4"/>
        <v>4.9999999999999716</v>
      </c>
      <c r="H329" s="8"/>
    </row>
    <row r="330" spans="1:8">
      <c r="A330" s="7">
        <v>45126</v>
      </c>
      <c r="B330" s="526">
        <v>27241</v>
      </c>
      <c r="C330" s="526" t="s">
        <v>29</v>
      </c>
      <c r="D330" t="s">
        <v>19</v>
      </c>
      <c r="E330" s="2"/>
      <c r="F330" s="2">
        <v>5</v>
      </c>
      <c r="G330" s="24">
        <f t="shared" si="4"/>
        <v>-2.8421709430404007E-14</v>
      </c>
      <c r="H330" s="8"/>
    </row>
    <row r="331" spans="1:8">
      <c r="A331" s="44">
        <v>43769</v>
      </c>
      <c r="B331" s="525" t="s">
        <v>14</v>
      </c>
      <c r="C331" s="525" t="s">
        <v>30</v>
      </c>
      <c r="D331" t="s">
        <v>16</v>
      </c>
      <c r="E331" s="2">
        <v>67</v>
      </c>
      <c r="G331" s="2">
        <f t="shared" si="4"/>
        <v>66.999999999999972</v>
      </c>
      <c r="H331" s="8"/>
    </row>
    <row r="332" spans="1:8">
      <c r="B332" s="526"/>
      <c r="C332" s="526"/>
      <c r="D332" t="s">
        <v>17</v>
      </c>
      <c r="E332" s="2">
        <v>21.7</v>
      </c>
      <c r="G332" s="2">
        <f t="shared" ref="G332:G345" si="5">+G331+E332-F332</f>
        <v>88.699999999999974</v>
      </c>
      <c r="H332" s="8"/>
    </row>
    <row r="333" spans="1:8">
      <c r="B333" s="526"/>
      <c r="C333" s="526"/>
      <c r="D333" t="s">
        <v>18</v>
      </c>
      <c r="E333" s="2">
        <v>60</v>
      </c>
      <c r="G333" s="2">
        <f t="shared" si="5"/>
        <v>148.69999999999999</v>
      </c>
      <c r="H333" s="8"/>
    </row>
    <row r="334" spans="1:8">
      <c r="B334" s="526"/>
      <c r="C334" s="526"/>
      <c r="D334" t="s">
        <v>40</v>
      </c>
      <c r="E334" s="2">
        <v>5</v>
      </c>
      <c r="G334" s="2">
        <f t="shared" si="5"/>
        <v>153.69999999999999</v>
      </c>
      <c r="H334" s="8"/>
    </row>
    <row r="335" spans="1:8">
      <c r="A335" s="7">
        <v>43826</v>
      </c>
      <c r="B335" s="526">
        <v>19425</v>
      </c>
      <c r="C335" s="526" t="s">
        <v>30</v>
      </c>
      <c r="D335" t="s">
        <v>16</v>
      </c>
      <c r="E335" s="2"/>
      <c r="F335" s="2">
        <v>67</v>
      </c>
      <c r="G335" s="2">
        <f t="shared" si="5"/>
        <v>86.699999999999989</v>
      </c>
      <c r="H335" s="8"/>
    </row>
    <row r="336" spans="1:8">
      <c r="A336" s="7">
        <v>43886</v>
      </c>
      <c r="B336" s="526">
        <v>19799</v>
      </c>
      <c r="C336" s="526" t="s">
        <v>30</v>
      </c>
      <c r="D336" t="s">
        <v>17</v>
      </c>
      <c r="E336" s="2"/>
      <c r="F336" s="2">
        <v>21.7</v>
      </c>
      <c r="G336" s="2">
        <f t="shared" si="5"/>
        <v>64.999999999999986</v>
      </c>
      <c r="H336" s="8"/>
    </row>
    <row r="337" spans="1:8">
      <c r="A337" s="7">
        <v>45156</v>
      </c>
      <c r="B337" s="526">
        <v>27344</v>
      </c>
      <c r="C337" s="526" t="s">
        <v>30</v>
      </c>
      <c r="D337" t="s">
        <v>18</v>
      </c>
      <c r="E337" s="2"/>
      <c r="F337" s="2">
        <v>60</v>
      </c>
      <c r="G337" s="2">
        <f t="shared" si="5"/>
        <v>4.9999999999999858</v>
      </c>
      <c r="H337" s="8"/>
    </row>
    <row r="338" spans="1:8">
      <c r="A338" s="7">
        <v>45156</v>
      </c>
      <c r="B338" s="526">
        <v>27344</v>
      </c>
      <c r="C338" s="526" t="s">
        <v>30</v>
      </c>
      <c r="D338" t="s">
        <v>40</v>
      </c>
      <c r="E338" s="2"/>
      <c r="F338" s="2">
        <v>5</v>
      </c>
      <c r="G338" s="2">
        <f t="shared" si="5"/>
        <v>-1.4210854715202004E-14</v>
      </c>
      <c r="H338" s="8"/>
    </row>
    <row r="339" spans="1:8">
      <c r="A339" s="44">
        <v>43799</v>
      </c>
      <c r="B339" s="525" t="s">
        <v>14</v>
      </c>
      <c r="C339" s="525" t="s">
        <v>33</v>
      </c>
      <c r="D339" t="s">
        <v>16</v>
      </c>
      <c r="E339" s="2">
        <v>75.099999999999994</v>
      </c>
      <c r="G339" s="2">
        <f t="shared" si="5"/>
        <v>75.09999999999998</v>
      </c>
      <c r="H339" s="8"/>
    </row>
    <row r="340" spans="1:8">
      <c r="B340" s="526"/>
      <c r="C340" s="526"/>
      <c r="D340" t="s">
        <v>17</v>
      </c>
      <c r="E340" s="2">
        <v>22.5</v>
      </c>
      <c r="G340" s="2">
        <f t="shared" si="5"/>
        <v>97.59999999999998</v>
      </c>
      <c r="H340" s="8"/>
    </row>
    <row r="341" spans="1:8">
      <c r="B341" s="526"/>
      <c r="C341" s="526"/>
      <c r="D341" t="s">
        <v>18</v>
      </c>
      <c r="E341" s="2">
        <v>60</v>
      </c>
      <c r="G341" s="2">
        <f t="shared" si="5"/>
        <v>157.59999999999997</v>
      </c>
      <c r="H341" s="8"/>
    </row>
    <row r="342" spans="1:8">
      <c r="B342" s="526"/>
      <c r="C342" s="526"/>
      <c r="D342" t="s">
        <v>40</v>
      </c>
      <c r="E342" s="2">
        <v>5</v>
      </c>
      <c r="G342" s="2">
        <f t="shared" si="5"/>
        <v>162.59999999999997</v>
      </c>
      <c r="H342" s="8"/>
    </row>
    <row r="343" spans="1:8">
      <c r="A343" s="7">
        <v>43847</v>
      </c>
      <c r="B343" s="526">
        <v>19528</v>
      </c>
      <c r="C343" s="526" t="s">
        <v>33</v>
      </c>
      <c r="D343" t="s">
        <v>16</v>
      </c>
      <c r="E343" s="2"/>
      <c r="F343" s="2">
        <v>75.099999999999994</v>
      </c>
      <c r="G343" s="2">
        <f t="shared" si="5"/>
        <v>87.499999999999972</v>
      </c>
      <c r="H343" s="8"/>
    </row>
    <row r="344" spans="1:8">
      <c r="A344" s="7">
        <v>43886</v>
      </c>
      <c r="B344" s="526">
        <v>19799</v>
      </c>
      <c r="C344" s="526" t="s">
        <v>33</v>
      </c>
      <c r="D344" t="s">
        <v>17</v>
      </c>
      <c r="E344" s="2"/>
      <c r="F344" s="2">
        <v>22.5</v>
      </c>
      <c r="G344" s="2">
        <f t="shared" si="5"/>
        <v>64.999999999999972</v>
      </c>
      <c r="H344" s="8"/>
    </row>
    <row r="345" spans="1:8">
      <c r="A345" s="7">
        <v>45126</v>
      </c>
      <c r="B345" s="526">
        <v>27241</v>
      </c>
      <c r="C345" s="526" t="s">
        <v>33</v>
      </c>
      <c r="D345" t="s">
        <v>18</v>
      </c>
      <c r="E345" s="2"/>
      <c r="F345" s="2">
        <v>60</v>
      </c>
      <c r="G345" s="2">
        <f t="shared" si="5"/>
        <v>4.9999999999999716</v>
      </c>
      <c r="H345" s="8"/>
    </row>
    <row r="346" spans="1:8">
      <c r="A346" s="7">
        <v>45126</v>
      </c>
      <c r="B346" s="526">
        <v>27241</v>
      </c>
      <c r="C346" s="526" t="s">
        <v>33</v>
      </c>
      <c r="D346" t="s">
        <v>40</v>
      </c>
      <c r="E346" s="2"/>
      <c r="F346" s="2">
        <v>5</v>
      </c>
      <c r="G346" s="2">
        <f t="shared" ref="G346:G388" si="6">+G345+E346-F346</f>
        <v>-2.8421709430404007E-14</v>
      </c>
      <c r="H346" s="8"/>
    </row>
    <row r="347" spans="1:8">
      <c r="A347" s="44">
        <v>43830</v>
      </c>
      <c r="B347" s="525" t="s">
        <v>14</v>
      </c>
      <c r="C347" s="525" t="s">
        <v>34</v>
      </c>
      <c r="D347" t="s">
        <v>16</v>
      </c>
      <c r="E347" s="2">
        <v>78.5</v>
      </c>
      <c r="G347" s="2">
        <f t="shared" si="6"/>
        <v>78.499999999999972</v>
      </c>
      <c r="H347" s="8"/>
    </row>
    <row r="348" spans="1:8">
      <c r="B348" s="526"/>
      <c r="C348" s="526"/>
      <c r="D348" t="s">
        <v>17</v>
      </c>
      <c r="E348" s="2">
        <v>22.6</v>
      </c>
      <c r="G348" s="2">
        <f t="shared" si="6"/>
        <v>101.09999999999997</v>
      </c>
      <c r="H348" s="8"/>
    </row>
    <row r="349" spans="1:8">
      <c r="B349" s="526"/>
      <c r="C349" s="526"/>
      <c r="D349" t="s">
        <v>18</v>
      </c>
      <c r="E349" s="2">
        <v>60</v>
      </c>
      <c r="G349" s="2">
        <f t="shared" si="6"/>
        <v>161.09999999999997</v>
      </c>
      <c r="H349" s="8"/>
    </row>
    <row r="350" spans="1:8">
      <c r="B350" s="526"/>
      <c r="C350" s="526"/>
      <c r="D350" t="s">
        <v>40</v>
      </c>
      <c r="E350" s="2">
        <v>5</v>
      </c>
      <c r="G350" s="2">
        <f t="shared" si="6"/>
        <v>166.09999999999997</v>
      </c>
      <c r="H350" s="8"/>
    </row>
    <row r="351" spans="1:8">
      <c r="A351" s="7">
        <v>43901</v>
      </c>
      <c r="B351" s="526">
        <v>19892</v>
      </c>
      <c r="C351" s="526" t="s">
        <v>34</v>
      </c>
      <c r="D351" t="s">
        <v>16</v>
      </c>
      <c r="E351" s="2"/>
      <c r="F351" s="2">
        <v>78.5</v>
      </c>
      <c r="G351" s="2">
        <f t="shared" si="6"/>
        <v>87.599999999999966</v>
      </c>
      <c r="H351" s="8"/>
    </row>
    <row r="352" spans="1:8">
      <c r="A352" s="7">
        <v>44278</v>
      </c>
      <c r="B352" s="526">
        <v>22053</v>
      </c>
      <c r="C352" s="526" t="s">
        <v>34</v>
      </c>
      <c r="D352" t="s">
        <v>17</v>
      </c>
      <c r="E352" s="2"/>
      <c r="F352" s="2">
        <v>22.6</v>
      </c>
      <c r="G352" s="2">
        <f t="shared" si="6"/>
        <v>64.999999999999972</v>
      </c>
      <c r="H352" s="8"/>
    </row>
    <row r="353" spans="1:8">
      <c r="A353" s="7">
        <v>45126</v>
      </c>
      <c r="B353" s="526">
        <v>27242</v>
      </c>
      <c r="C353" s="526" t="s">
        <v>34</v>
      </c>
      <c r="D353" t="s">
        <v>18</v>
      </c>
      <c r="E353" s="2"/>
      <c r="F353" s="2">
        <v>60</v>
      </c>
      <c r="G353" s="2">
        <f t="shared" si="6"/>
        <v>4.9999999999999716</v>
      </c>
      <c r="H353" s="8"/>
    </row>
    <row r="354" spans="1:8">
      <c r="A354" s="7">
        <v>45126</v>
      </c>
      <c r="B354" s="526">
        <v>27242</v>
      </c>
      <c r="C354" s="526" t="s">
        <v>34</v>
      </c>
      <c r="D354" t="s">
        <v>40</v>
      </c>
      <c r="E354" s="2"/>
      <c r="F354" s="2">
        <v>5</v>
      </c>
      <c r="G354" s="2">
        <f t="shared" si="6"/>
        <v>-2.8421709430404007E-14</v>
      </c>
      <c r="H354" s="8"/>
    </row>
    <row r="355" spans="1:8">
      <c r="A355" s="44">
        <v>43861</v>
      </c>
      <c r="B355" s="525" t="s">
        <v>14</v>
      </c>
      <c r="C355" s="525" t="s">
        <v>15</v>
      </c>
      <c r="D355" t="s">
        <v>16</v>
      </c>
      <c r="E355" s="2">
        <v>87</v>
      </c>
      <c r="G355" s="2">
        <f>+G354+E355-F355</f>
        <v>86.999999999999972</v>
      </c>
      <c r="H355" s="8"/>
    </row>
    <row r="356" spans="1:8">
      <c r="B356" s="526"/>
      <c r="C356" s="526"/>
      <c r="D356" t="s">
        <v>17</v>
      </c>
      <c r="E356" s="2">
        <v>21.5</v>
      </c>
      <c r="G356" s="2">
        <f t="shared" si="6"/>
        <v>108.49999999999997</v>
      </c>
      <c r="H356" s="8"/>
    </row>
    <row r="357" spans="1:8">
      <c r="B357" s="526"/>
      <c r="C357" s="526"/>
      <c r="D357" t="s">
        <v>18</v>
      </c>
      <c r="E357" s="2">
        <v>60</v>
      </c>
      <c r="G357" s="2">
        <f t="shared" si="6"/>
        <v>168.49999999999997</v>
      </c>
      <c r="H357" s="8"/>
    </row>
    <row r="358" spans="1:8">
      <c r="B358" s="526"/>
      <c r="C358" s="526"/>
      <c r="D358" t="s">
        <v>40</v>
      </c>
      <c r="E358" s="2">
        <v>5</v>
      </c>
      <c r="G358" s="2">
        <f t="shared" si="6"/>
        <v>173.49999999999997</v>
      </c>
      <c r="H358" s="8"/>
    </row>
    <row r="359" spans="1:8">
      <c r="A359" s="7">
        <v>44176</v>
      </c>
      <c r="B359" s="526">
        <v>21059</v>
      </c>
      <c r="C359" s="526" t="s">
        <v>15</v>
      </c>
      <c r="D359" t="s">
        <v>16</v>
      </c>
      <c r="E359" s="2"/>
      <c r="F359" s="2">
        <v>87</v>
      </c>
      <c r="G359" s="2">
        <f t="shared" si="6"/>
        <v>86.499999999999972</v>
      </c>
      <c r="H359" s="8"/>
    </row>
    <row r="360" spans="1:8">
      <c r="A360" s="7">
        <v>44278</v>
      </c>
      <c r="B360" s="526">
        <v>22053</v>
      </c>
      <c r="C360" s="526" t="s">
        <v>15</v>
      </c>
      <c r="D360" t="s">
        <v>17</v>
      </c>
      <c r="E360" s="2"/>
      <c r="F360" s="2">
        <v>21.5</v>
      </c>
      <c r="G360" s="2">
        <f t="shared" si="6"/>
        <v>64.999999999999972</v>
      </c>
      <c r="H360" s="8"/>
    </row>
    <row r="361" spans="1:8">
      <c r="A361" s="7">
        <v>45126</v>
      </c>
      <c r="B361" s="526">
        <v>27242</v>
      </c>
      <c r="C361" s="526" t="s">
        <v>15</v>
      </c>
      <c r="D361" t="s">
        <v>18</v>
      </c>
      <c r="E361" s="2"/>
      <c r="F361" s="2">
        <v>60</v>
      </c>
      <c r="G361" s="2">
        <f t="shared" si="6"/>
        <v>4.9999999999999716</v>
      </c>
      <c r="H361" s="8"/>
    </row>
    <row r="362" spans="1:8">
      <c r="A362" s="7">
        <v>45126</v>
      </c>
      <c r="B362" s="526">
        <v>27242</v>
      </c>
      <c r="C362" s="526" t="s">
        <v>15</v>
      </c>
      <c r="D362" t="s">
        <v>40</v>
      </c>
      <c r="E362" s="2"/>
      <c r="F362" s="2">
        <v>5</v>
      </c>
      <c r="G362" s="2">
        <f t="shared" si="6"/>
        <v>-2.8421709430404007E-14</v>
      </c>
      <c r="H362" s="8"/>
    </row>
    <row r="363" spans="1:8">
      <c r="A363" s="44">
        <v>43890</v>
      </c>
      <c r="B363" s="525" t="s">
        <v>14</v>
      </c>
      <c r="C363" s="525" t="s">
        <v>20</v>
      </c>
      <c r="D363" t="s">
        <v>16</v>
      </c>
      <c r="E363" s="2">
        <v>90.4</v>
      </c>
      <c r="G363" s="2">
        <f t="shared" si="6"/>
        <v>90.399999999999977</v>
      </c>
      <c r="H363" s="8"/>
    </row>
    <row r="364" spans="1:8">
      <c r="B364" s="526"/>
      <c r="C364" s="526"/>
      <c r="D364" t="s">
        <v>17</v>
      </c>
      <c r="E364" s="2">
        <v>23</v>
      </c>
      <c r="G364" s="2">
        <f t="shared" si="6"/>
        <v>113.39999999999998</v>
      </c>
      <c r="H364" s="8"/>
    </row>
    <row r="365" spans="1:8">
      <c r="B365" s="526"/>
      <c r="C365" s="526"/>
      <c r="D365" t="s">
        <v>18</v>
      </c>
      <c r="E365" s="2">
        <v>58</v>
      </c>
      <c r="G365" s="2">
        <f t="shared" si="6"/>
        <v>171.39999999999998</v>
      </c>
    </row>
    <row r="366" spans="1:8">
      <c r="B366" s="526"/>
      <c r="C366" s="526"/>
      <c r="D366" t="s">
        <v>40</v>
      </c>
      <c r="E366" s="2">
        <v>5</v>
      </c>
      <c r="G366" s="2">
        <f t="shared" si="6"/>
        <v>176.39999999999998</v>
      </c>
    </row>
    <row r="367" spans="1:8">
      <c r="A367" s="7">
        <v>44176</v>
      </c>
      <c r="B367" s="526">
        <v>21059</v>
      </c>
      <c r="C367" s="526" t="s">
        <v>20</v>
      </c>
      <c r="D367" t="s">
        <v>16</v>
      </c>
      <c r="E367" s="2"/>
      <c r="F367" s="2">
        <v>90.4</v>
      </c>
      <c r="G367" s="2">
        <f t="shared" si="6"/>
        <v>85.999999999999972</v>
      </c>
    </row>
    <row r="368" spans="1:8">
      <c r="A368" s="7">
        <v>44278</v>
      </c>
      <c r="B368" s="526">
        <v>22053</v>
      </c>
      <c r="C368" s="526" t="s">
        <v>20</v>
      </c>
      <c r="D368" t="s">
        <v>17</v>
      </c>
      <c r="E368" s="2"/>
      <c r="F368" s="2">
        <v>23</v>
      </c>
      <c r="G368" s="2">
        <f t="shared" si="6"/>
        <v>62.999999999999972</v>
      </c>
    </row>
    <row r="369" spans="1:8">
      <c r="A369" s="7">
        <v>45126</v>
      </c>
      <c r="B369" s="526">
        <v>27242</v>
      </c>
      <c r="C369" s="526" t="s">
        <v>20</v>
      </c>
      <c r="D369" t="s">
        <v>18</v>
      </c>
      <c r="E369" s="2"/>
      <c r="F369" s="2">
        <v>58</v>
      </c>
      <c r="G369" s="2">
        <f t="shared" si="6"/>
        <v>4.9999999999999716</v>
      </c>
    </row>
    <row r="370" spans="1:8">
      <c r="A370" s="7">
        <v>45126</v>
      </c>
      <c r="B370" s="526">
        <v>27242</v>
      </c>
      <c r="C370" s="526" t="s">
        <v>20</v>
      </c>
      <c r="D370" t="s">
        <v>40</v>
      </c>
      <c r="E370" s="2"/>
      <c r="F370" s="2">
        <v>5</v>
      </c>
      <c r="G370" s="2">
        <f t="shared" si="6"/>
        <v>-2.8421709430404007E-14</v>
      </c>
    </row>
    <row r="371" spans="1:8">
      <c r="A371" s="44">
        <v>43921</v>
      </c>
      <c r="B371" s="525" t="s">
        <v>14</v>
      </c>
      <c r="C371" s="525" t="s">
        <v>23</v>
      </c>
      <c r="D371" t="s">
        <v>16</v>
      </c>
      <c r="E371" s="2">
        <v>69.900000000000006</v>
      </c>
      <c r="G371" s="2">
        <f t="shared" si="6"/>
        <v>69.899999999999977</v>
      </c>
      <c r="H371" s="8"/>
    </row>
    <row r="372" spans="1:8">
      <c r="B372" s="526"/>
      <c r="C372" s="526"/>
      <c r="D372" t="s">
        <v>17</v>
      </c>
      <c r="E372" s="2">
        <v>23.3</v>
      </c>
      <c r="G372" s="2">
        <f t="shared" si="6"/>
        <v>93.199999999999974</v>
      </c>
      <c r="H372" s="8"/>
    </row>
    <row r="373" spans="1:8">
      <c r="B373" s="526"/>
      <c r="C373" s="526"/>
      <c r="D373" t="s">
        <v>18</v>
      </c>
      <c r="E373" s="2">
        <v>60</v>
      </c>
      <c r="G373" s="2">
        <f t="shared" si="6"/>
        <v>153.19999999999999</v>
      </c>
      <c r="H373" s="8"/>
    </row>
    <row r="374" spans="1:8">
      <c r="B374" s="526"/>
      <c r="C374" s="526"/>
      <c r="D374" t="s">
        <v>40</v>
      </c>
      <c r="E374" s="2">
        <v>5</v>
      </c>
      <c r="G374" s="2">
        <f t="shared" si="6"/>
        <v>158.19999999999999</v>
      </c>
      <c r="H374" s="8"/>
    </row>
    <row r="375" spans="1:8">
      <c r="A375" s="7">
        <v>44176</v>
      </c>
      <c r="B375" s="526">
        <v>21059</v>
      </c>
      <c r="C375" s="526" t="s">
        <v>23</v>
      </c>
      <c r="D375" t="s">
        <v>16</v>
      </c>
      <c r="E375" s="2"/>
      <c r="F375" s="2">
        <v>69.900000000000006</v>
      </c>
      <c r="G375" s="2">
        <f t="shared" si="6"/>
        <v>88.299999999999983</v>
      </c>
      <c r="H375" s="8"/>
    </row>
    <row r="376" spans="1:8">
      <c r="A376" s="7">
        <v>44278</v>
      </c>
      <c r="B376" s="526">
        <v>22053</v>
      </c>
      <c r="C376" s="526" t="s">
        <v>23</v>
      </c>
      <c r="D376" t="s">
        <v>17</v>
      </c>
      <c r="E376" s="2"/>
      <c r="F376" s="2">
        <v>23.3</v>
      </c>
      <c r="G376" s="2">
        <f t="shared" si="6"/>
        <v>64.999999999999986</v>
      </c>
      <c r="H376" s="8"/>
    </row>
    <row r="377" spans="1:8">
      <c r="A377" s="7">
        <v>45126</v>
      </c>
      <c r="B377" s="526">
        <v>27242</v>
      </c>
      <c r="C377" s="526" t="s">
        <v>23</v>
      </c>
      <c r="D377" t="s">
        <v>18</v>
      </c>
      <c r="E377" s="2"/>
      <c r="F377" s="2">
        <v>60</v>
      </c>
      <c r="G377" s="2">
        <f t="shared" si="6"/>
        <v>4.9999999999999858</v>
      </c>
      <c r="H377" s="8"/>
    </row>
    <row r="378" spans="1:8">
      <c r="A378" s="7">
        <v>45126</v>
      </c>
      <c r="B378" s="526">
        <v>27242</v>
      </c>
      <c r="C378" s="526" t="s">
        <v>23</v>
      </c>
      <c r="D378" t="s">
        <v>40</v>
      </c>
      <c r="E378" s="2"/>
      <c r="F378" s="2">
        <v>5</v>
      </c>
      <c r="G378" s="2">
        <f t="shared" si="6"/>
        <v>-1.4210854715202004E-14</v>
      </c>
      <c r="H378" s="8"/>
    </row>
    <row r="379" spans="1:8">
      <c r="A379" s="44">
        <v>43951</v>
      </c>
      <c r="B379" s="525" t="s">
        <v>14</v>
      </c>
      <c r="C379" s="525" t="s">
        <v>24</v>
      </c>
      <c r="D379" t="s">
        <v>16</v>
      </c>
      <c r="E379" s="2">
        <v>13.1</v>
      </c>
      <c r="G379" s="2">
        <f t="shared" si="6"/>
        <v>13.099999999999985</v>
      </c>
      <c r="H379" s="8"/>
    </row>
    <row r="380" spans="1:8">
      <c r="B380" s="526"/>
      <c r="C380" s="526"/>
      <c r="D380" t="s">
        <v>17</v>
      </c>
      <c r="E380" s="2">
        <v>4.5999999999999996</v>
      </c>
      <c r="G380" s="2">
        <f t="shared" si="6"/>
        <v>17.699999999999985</v>
      </c>
    </row>
    <row r="381" spans="1:8">
      <c r="B381" s="526"/>
      <c r="C381" s="526"/>
      <c r="D381" t="s">
        <v>18</v>
      </c>
      <c r="E381" s="2">
        <v>60</v>
      </c>
      <c r="G381" s="2">
        <f t="shared" si="6"/>
        <v>77.699999999999989</v>
      </c>
    </row>
    <row r="382" spans="1:8">
      <c r="B382" s="526"/>
      <c r="C382" s="526"/>
      <c r="D382" t="s">
        <v>40</v>
      </c>
      <c r="E382" s="2">
        <v>5</v>
      </c>
      <c r="G382" s="2">
        <f t="shared" si="6"/>
        <v>82.699999999999989</v>
      </c>
    </row>
    <row r="383" spans="1:8">
      <c r="A383" s="7">
        <v>44158</v>
      </c>
      <c r="B383" s="526">
        <v>20858</v>
      </c>
      <c r="C383" s="526" t="s">
        <v>24</v>
      </c>
      <c r="D383" t="s">
        <v>16</v>
      </c>
      <c r="E383" s="2"/>
      <c r="F383" s="2">
        <v>13.1</v>
      </c>
      <c r="G383" s="2">
        <f t="shared" si="6"/>
        <v>69.599999999999994</v>
      </c>
    </row>
    <row r="384" spans="1:8">
      <c r="A384" s="7">
        <v>44278</v>
      </c>
      <c r="B384" s="526">
        <v>22053</v>
      </c>
      <c r="C384" s="526" t="s">
        <v>24</v>
      </c>
      <c r="D384" t="s">
        <v>17</v>
      </c>
      <c r="E384" s="2"/>
      <c r="F384" s="2">
        <v>4.5999999999999996</v>
      </c>
      <c r="G384" s="2">
        <f t="shared" si="6"/>
        <v>65</v>
      </c>
    </row>
    <row r="385" spans="1:12">
      <c r="A385" s="7">
        <v>45126</v>
      </c>
      <c r="B385" s="526">
        <v>27242</v>
      </c>
      <c r="C385" s="526" t="s">
        <v>24</v>
      </c>
      <c r="D385" t="s">
        <v>18</v>
      </c>
      <c r="E385" s="2"/>
      <c r="F385" s="2">
        <v>60</v>
      </c>
      <c r="G385" s="2">
        <f t="shared" si="6"/>
        <v>5</v>
      </c>
    </row>
    <row r="386" spans="1:12">
      <c r="A386" s="7">
        <v>45126</v>
      </c>
      <c r="B386" s="526">
        <v>27242</v>
      </c>
      <c r="C386" s="526" t="s">
        <v>24</v>
      </c>
      <c r="D386" t="s">
        <v>40</v>
      </c>
      <c r="E386" s="2"/>
      <c r="F386" s="2">
        <v>5</v>
      </c>
      <c r="G386" s="2">
        <f t="shared" si="6"/>
        <v>0</v>
      </c>
      <c r="H386" s="8"/>
    </row>
    <row r="387" spans="1:12">
      <c r="A387" s="44">
        <v>43982</v>
      </c>
      <c r="B387" s="525" t="s">
        <v>14</v>
      </c>
      <c r="C387" s="525" t="s">
        <v>25</v>
      </c>
      <c r="D387" t="s">
        <v>16</v>
      </c>
      <c r="E387" s="2">
        <v>12.1</v>
      </c>
      <c r="G387" s="2">
        <f t="shared" si="6"/>
        <v>12.1</v>
      </c>
      <c r="H387" s="8"/>
    </row>
    <row r="388" spans="1:12">
      <c r="B388" s="526"/>
      <c r="C388" s="526"/>
      <c r="D388" t="s">
        <v>17</v>
      </c>
      <c r="E388" s="2">
        <v>2.5</v>
      </c>
      <c r="G388" s="2">
        <f t="shared" si="6"/>
        <v>14.6</v>
      </c>
      <c r="H388" s="8"/>
    </row>
    <row r="389" spans="1:12">
      <c r="B389" s="526"/>
      <c r="C389" s="526"/>
      <c r="D389" t="s">
        <v>18</v>
      </c>
      <c r="E389" s="2">
        <v>60</v>
      </c>
      <c r="G389" s="2">
        <f t="shared" ref="G389:G452" si="7">+G388+E389-F389</f>
        <v>74.599999999999994</v>
      </c>
      <c r="H389" s="8"/>
      <c r="L389"/>
    </row>
    <row r="390" spans="1:12">
      <c r="B390" s="526"/>
      <c r="C390" s="526"/>
      <c r="D390" t="s">
        <v>40</v>
      </c>
      <c r="E390" s="2">
        <v>5</v>
      </c>
      <c r="G390" s="2">
        <f t="shared" si="7"/>
        <v>79.599999999999994</v>
      </c>
      <c r="H390" s="8"/>
    </row>
    <row r="391" spans="1:12">
      <c r="A391" s="7">
        <v>44158</v>
      </c>
      <c r="B391" s="526">
        <v>20858</v>
      </c>
      <c r="C391" s="526" t="s">
        <v>25</v>
      </c>
      <c r="D391" t="s">
        <v>16</v>
      </c>
      <c r="E391" s="2"/>
      <c r="F391" s="2">
        <v>12.1</v>
      </c>
      <c r="G391" s="2">
        <f t="shared" si="7"/>
        <v>67.5</v>
      </c>
      <c r="H391" s="8"/>
    </row>
    <row r="392" spans="1:12">
      <c r="A392" s="7">
        <v>44278</v>
      </c>
      <c r="B392" s="526">
        <v>22053</v>
      </c>
      <c r="C392" s="526" t="s">
        <v>25</v>
      </c>
      <c r="D392" t="s">
        <v>17</v>
      </c>
      <c r="E392" s="2"/>
      <c r="F392" s="2">
        <v>2.5</v>
      </c>
      <c r="G392" s="2">
        <f t="shared" si="7"/>
        <v>65</v>
      </c>
      <c r="H392" s="8"/>
    </row>
    <row r="393" spans="1:12">
      <c r="A393" s="7">
        <v>45126</v>
      </c>
      <c r="B393" s="526">
        <v>27243</v>
      </c>
      <c r="C393" s="526" t="s">
        <v>25</v>
      </c>
      <c r="D393" t="s">
        <v>18</v>
      </c>
      <c r="E393" s="2"/>
      <c r="F393" s="2">
        <v>60</v>
      </c>
      <c r="G393" s="2">
        <f t="shared" si="7"/>
        <v>5</v>
      </c>
      <c r="H393" s="8"/>
    </row>
    <row r="394" spans="1:12">
      <c r="A394" s="7">
        <v>45126</v>
      </c>
      <c r="B394" s="526">
        <v>27243</v>
      </c>
      <c r="C394" s="526" t="s">
        <v>25</v>
      </c>
      <c r="D394" t="s">
        <v>40</v>
      </c>
      <c r="E394" s="2"/>
      <c r="F394" s="2">
        <v>5</v>
      </c>
      <c r="G394" s="2">
        <f t="shared" si="7"/>
        <v>0</v>
      </c>
      <c r="H394" s="8"/>
    </row>
    <row r="395" spans="1:12">
      <c r="A395" s="44">
        <v>44012</v>
      </c>
      <c r="B395" s="525" t="s">
        <v>14</v>
      </c>
      <c r="C395" s="525" t="s">
        <v>26</v>
      </c>
      <c r="D395" t="s">
        <v>16</v>
      </c>
      <c r="E395" s="2">
        <v>10.7</v>
      </c>
      <c r="G395" s="2">
        <f t="shared" si="7"/>
        <v>10.7</v>
      </c>
      <c r="H395" s="8"/>
    </row>
    <row r="396" spans="1:12">
      <c r="B396" s="526"/>
      <c r="C396" s="526"/>
      <c r="D396" t="s">
        <v>17</v>
      </c>
      <c r="E396" s="2">
        <v>1.2</v>
      </c>
      <c r="G396" s="2">
        <f t="shared" si="7"/>
        <v>11.899999999999999</v>
      </c>
      <c r="H396" s="8"/>
    </row>
    <row r="397" spans="1:12">
      <c r="B397" s="526"/>
      <c r="C397" s="526"/>
      <c r="D397" t="s">
        <v>18</v>
      </c>
      <c r="E397" s="2">
        <v>60</v>
      </c>
      <c r="G397" s="2">
        <f t="shared" si="7"/>
        <v>71.900000000000006</v>
      </c>
      <c r="H397" s="8"/>
    </row>
    <row r="398" spans="1:12">
      <c r="B398" s="526"/>
      <c r="C398" s="526"/>
      <c r="D398" t="s">
        <v>40</v>
      </c>
      <c r="E398" s="2">
        <v>5</v>
      </c>
      <c r="G398" s="2">
        <f t="shared" si="7"/>
        <v>76.900000000000006</v>
      </c>
      <c r="H398" s="8"/>
    </row>
    <row r="399" spans="1:12">
      <c r="A399" s="7">
        <v>44158</v>
      </c>
      <c r="B399" s="526">
        <v>20858</v>
      </c>
      <c r="C399" s="526" t="s">
        <v>26</v>
      </c>
      <c r="D399" t="s">
        <v>16</v>
      </c>
      <c r="E399" s="2"/>
      <c r="F399" s="2">
        <v>10.7</v>
      </c>
      <c r="G399" s="2">
        <f t="shared" si="7"/>
        <v>66.2</v>
      </c>
      <c r="H399" s="8"/>
    </row>
    <row r="400" spans="1:12">
      <c r="A400" s="7">
        <v>44278</v>
      </c>
      <c r="B400" s="526">
        <v>22053</v>
      </c>
      <c r="C400" s="526" t="s">
        <v>26</v>
      </c>
      <c r="D400" t="s">
        <v>17</v>
      </c>
      <c r="E400" s="2"/>
      <c r="F400" s="2">
        <v>1.2</v>
      </c>
      <c r="G400" s="2">
        <f t="shared" si="7"/>
        <v>65</v>
      </c>
      <c r="H400" s="8"/>
    </row>
    <row r="401" spans="1:8">
      <c r="A401" s="7">
        <v>45126</v>
      </c>
      <c r="B401" s="526">
        <v>27243</v>
      </c>
      <c r="C401" s="526" t="s">
        <v>26</v>
      </c>
      <c r="D401" t="s">
        <v>18</v>
      </c>
      <c r="E401" s="2"/>
      <c r="F401" s="2">
        <v>60</v>
      </c>
      <c r="G401" s="2">
        <f t="shared" si="7"/>
        <v>5</v>
      </c>
    </row>
    <row r="402" spans="1:8">
      <c r="A402" s="7">
        <v>45126</v>
      </c>
      <c r="B402" s="526">
        <v>27243</v>
      </c>
      <c r="C402" s="526" t="s">
        <v>26</v>
      </c>
      <c r="D402" t="s">
        <v>40</v>
      </c>
      <c r="E402" s="2"/>
      <c r="F402" s="2">
        <v>5</v>
      </c>
      <c r="G402" s="2">
        <f t="shared" si="7"/>
        <v>0</v>
      </c>
    </row>
    <row r="403" spans="1:8">
      <c r="A403" s="44">
        <v>44043</v>
      </c>
      <c r="B403" s="525" t="s">
        <v>14</v>
      </c>
      <c r="C403" s="525" t="s">
        <v>27</v>
      </c>
      <c r="D403" t="s">
        <v>16</v>
      </c>
      <c r="E403" s="24">
        <v>95.3</v>
      </c>
      <c r="G403" s="2">
        <f t="shared" si="7"/>
        <v>95.3</v>
      </c>
    </row>
    <row r="404" spans="1:8">
      <c r="B404" s="526"/>
      <c r="C404" s="526"/>
      <c r="D404" t="s">
        <v>17</v>
      </c>
      <c r="E404" s="2">
        <v>47.3</v>
      </c>
      <c r="G404" s="2">
        <f t="shared" si="7"/>
        <v>142.6</v>
      </c>
    </row>
    <row r="405" spans="1:8">
      <c r="B405" s="526"/>
      <c r="C405" s="526"/>
      <c r="D405" t="s">
        <v>18</v>
      </c>
      <c r="E405" s="2">
        <v>60</v>
      </c>
      <c r="G405" s="2">
        <f t="shared" si="7"/>
        <v>202.6</v>
      </c>
    </row>
    <row r="406" spans="1:8">
      <c r="B406" s="526"/>
      <c r="C406" s="526"/>
      <c r="D406" t="s">
        <v>40</v>
      </c>
      <c r="E406" s="2">
        <v>5</v>
      </c>
      <c r="G406" s="2">
        <f t="shared" si="7"/>
        <v>207.6</v>
      </c>
    </row>
    <row r="407" spans="1:8">
      <c r="A407" s="7">
        <v>44043</v>
      </c>
      <c r="B407" s="526" t="s">
        <v>114</v>
      </c>
      <c r="C407" s="526" t="s">
        <v>27</v>
      </c>
      <c r="D407" t="s">
        <v>18</v>
      </c>
      <c r="E407" s="2"/>
      <c r="F407" s="2">
        <v>60</v>
      </c>
      <c r="G407" s="2">
        <f t="shared" si="7"/>
        <v>147.6</v>
      </c>
      <c r="H407" s="8"/>
    </row>
    <row r="408" spans="1:8">
      <c r="A408" s="7">
        <v>44043</v>
      </c>
      <c r="B408" s="526" t="s">
        <v>114</v>
      </c>
      <c r="C408" s="526" t="s">
        <v>27</v>
      </c>
      <c r="D408" t="s">
        <v>40</v>
      </c>
      <c r="E408" s="2"/>
      <c r="F408" s="2">
        <v>5</v>
      </c>
      <c r="G408" s="2">
        <f t="shared" si="7"/>
        <v>142.6</v>
      </c>
      <c r="H408" s="8"/>
    </row>
    <row r="409" spans="1:8">
      <c r="A409" s="7">
        <v>44107</v>
      </c>
      <c r="B409" s="526">
        <v>20378</v>
      </c>
      <c r="C409" s="526" t="s">
        <v>27</v>
      </c>
      <c r="D409" t="s">
        <v>16</v>
      </c>
      <c r="E409" s="2"/>
      <c r="F409" s="2">
        <v>95.3</v>
      </c>
      <c r="G409" s="2">
        <f t="shared" si="7"/>
        <v>47.3</v>
      </c>
      <c r="H409" s="8"/>
    </row>
    <row r="410" spans="1:8">
      <c r="A410" s="7">
        <v>44278</v>
      </c>
      <c r="B410" s="526">
        <v>22054</v>
      </c>
      <c r="C410" s="526" t="s">
        <v>27</v>
      </c>
      <c r="D410" t="s">
        <v>17</v>
      </c>
      <c r="E410" s="2"/>
      <c r="F410" s="2">
        <v>47.3</v>
      </c>
      <c r="G410" s="2">
        <f t="shared" si="7"/>
        <v>0</v>
      </c>
      <c r="H410" s="8"/>
    </row>
    <row r="411" spans="1:8">
      <c r="A411" s="44">
        <v>44074</v>
      </c>
      <c r="B411" s="525" t="s">
        <v>14</v>
      </c>
      <c r="C411" s="525" t="s">
        <v>28</v>
      </c>
      <c r="D411" t="s">
        <v>16</v>
      </c>
      <c r="E411" s="24">
        <v>91.5</v>
      </c>
      <c r="G411" s="2">
        <f>+G410+E411-F411</f>
        <v>91.5</v>
      </c>
      <c r="H411" s="8"/>
    </row>
    <row r="412" spans="1:8">
      <c r="B412" s="526"/>
      <c r="C412" s="526"/>
      <c r="D412" t="s">
        <v>17</v>
      </c>
      <c r="E412" s="2">
        <v>31</v>
      </c>
      <c r="G412" s="2">
        <f t="shared" si="7"/>
        <v>122.5</v>
      </c>
      <c r="H412" s="8"/>
    </row>
    <row r="413" spans="1:8">
      <c r="B413" s="526"/>
      <c r="C413" s="526"/>
      <c r="D413" t="s">
        <v>18</v>
      </c>
      <c r="E413" s="2">
        <v>60</v>
      </c>
      <c r="G413" s="2">
        <f t="shared" si="7"/>
        <v>182.5</v>
      </c>
      <c r="H413" s="8"/>
    </row>
    <row r="414" spans="1:8">
      <c r="B414" s="526"/>
      <c r="C414" s="526"/>
      <c r="D414" t="s">
        <v>40</v>
      </c>
      <c r="E414" s="2">
        <v>5</v>
      </c>
      <c r="G414" s="2">
        <f t="shared" si="7"/>
        <v>187.5</v>
      </c>
      <c r="H414" s="8"/>
    </row>
    <row r="415" spans="1:8">
      <c r="B415" s="526"/>
      <c r="C415" s="526"/>
      <c r="D415" t="s">
        <v>45</v>
      </c>
      <c r="E415" s="2">
        <v>15</v>
      </c>
      <c r="G415" s="2">
        <f t="shared" si="7"/>
        <v>202.5</v>
      </c>
      <c r="H415" s="8"/>
    </row>
    <row r="416" spans="1:8">
      <c r="A416" s="7">
        <v>44074</v>
      </c>
      <c r="B416" s="526" t="s">
        <v>114</v>
      </c>
      <c r="C416" s="526" t="s">
        <v>28</v>
      </c>
      <c r="D416" t="s">
        <v>18</v>
      </c>
      <c r="E416" s="2"/>
      <c r="F416" s="2">
        <v>24</v>
      </c>
      <c r="G416" s="2">
        <f t="shared" si="7"/>
        <v>178.5</v>
      </c>
      <c r="H416" s="8"/>
    </row>
    <row r="417" spans="1:8">
      <c r="A417" s="7">
        <v>44074</v>
      </c>
      <c r="B417" s="526" t="s">
        <v>114</v>
      </c>
      <c r="C417" s="526" t="s">
        <v>28</v>
      </c>
      <c r="D417" t="s">
        <v>45</v>
      </c>
      <c r="E417" s="2"/>
      <c r="F417" s="2">
        <v>4</v>
      </c>
      <c r="G417" s="2">
        <f t="shared" si="7"/>
        <v>174.5</v>
      </c>
    </row>
    <row r="418" spans="1:8">
      <c r="A418" s="7">
        <v>44152</v>
      </c>
      <c r="B418" s="526">
        <v>20722</v>
      </c>
      <c r="C418" s="526" t="s">
        <v>28</v>
      </c>
      <c r="D418" t="s">
        <v>16</v>
      </c>
      <c r="E418" s="2"/>
      <c r="F418" s="2">
        <v>91.5</v>
      </c>
      <c r="G418" s="2">
        <f t="shared" si="7"/>
        <v>83</v>
      </c>
    </row>
    <row r="419" spans="1:8">
      <c r="A419" s="7">
        <v>44278</v>
      </c>
      <c r="B419" s="526">
        <v>22054</v>
      </c>
      <c r="C419" s="526" t="s">
        <v>28</v>
      </c>
      <c r="D419" t="s">
        <v>17</v>
      </c>
      <c r="E419" s="2"/>
      <c r="F419" s="2">
        <v>31</v>
      </c>
      <c r="G419" s="2">
        <f t="shared" si="7"/>
        <v>52</v>
      </c>
    </row>
    <row r="420" spans="1:8">
      <c r="A420" s="7">
        <v>44107</v>
      </c>
      <c r="B420" s="526">
        <v>20378</v>
      </c>
      <c r="C420" s="526" t="s">
        <v>28</v>
      </c>
      <c r="D420" t="s">
        <v>18</v>
      </c>
      <c r="E420" s="2"/>
      <c r="F420" s="2">
        <v>36</v>
      </c>
      <c r="G420" s="2">
        <f t="shared" si="7"/>
        <v>16</v>
      </c>
    </row>
    <row r="421" spans="1:8">
      <c r="A421" s="7">
        <v>44107</v>
      </c>
      <c r="B421" s="526">
        <v>20378</v>
      </c>
      <c r="C421" s="526" t="s">
        <v>28</v>
      </c>
      <c r="D421" t="s">
        <v>40</v>
      </c>
      <c r="E421" s="2"/>
      <c r="F421" s="2">
        <v>5</v>
      </c>
      <c r="G421" s="2">
        <f t="shared" si="7"/>
        <v>11</v>
      </c>
    </row>
    <row r="422" spans="1:8">
      <c r="A422" s="7">
        <v>44107</v>
      </c>
      <c r="B422" s="526">
        <v>20378</v>
      </c>
      <c r="C422" s="526" t="s">
        <v>28</v>
      </c>
      <c r="D422" t="s">
        <v>45</v>
      </c>
      <c r="E422" s="2"/>
      <c r="F422" s="2">
        <v>11</v>
      </c>
      <c r="G422" s="2">
        <f t="shared" si="7"/>
        <v>0</v>
      </c>
    </row>
    <row r="423" spans="1:8">
      <c r="A423" s="44">
        <v>44104</v>
      </c>
      <c r="B423" s="525" t="s">
        <v>14</v>
      </c>
      <c r="C423" s="525" t="s">
        <v>29</v>
      </c>
      <c r="D423" t="s">
        <v>16</v>
      </c>
      <c r="E423" s="24">
        <v>93.9</v>
      </c>
      <c r="G423" s="2">
        <f t="shared" si="7"/>
        <v>93.9</v>
      </c>
      <c r="H423" s="8"/>
    </row>
    <row r="424" spans="1:8">
      <c r="B424" s="526"/>
      <c r="C424" s="526"/>
      <c r="D424" t="s">
        <v>17</v>
      </c>
      <c r="E424" s="2">
        <v>35.9</v>
      </c>
      <c r="G424" s="2">
        <f t="shared" si="7"/>
        <v>129.80000000000001</v>
      </c>
      <c r="H424" s="8"/>
    </row>
    <row r="425" spans="1:8">
      <c r="B425" s="526"/>
      <c r="C425" s="526"/>
      <c r="D425" t="s">
        <v>18</v>
      </c>
      <c r="E425" s="2">
        <v>60</v>
      </c>
      <c r="G425" s="2">
        <f t="shared" si="7"/>
        <v>189.8</v>
      </c>
      <c r="H425" s="8"/>
    </row>
    <row r="426" spans="1:8">
      <c r="B426" s="526"/>
      <c r="C426" s="526"/>
      <c r="D426" t="s">
        <v>40</v>
      </c>
      <c r="E426" s="2">
        <v>5</v>
      </c>
      <c r="G426" s="2">
        <f t="shared" si="7"/>
        <v>194.8</v>
      </c>
      <c r="H426" s="8"/>
    </row>
    <row r="427" spans="1:8">
      <c r="B427" s="526"/>
      <c r="C427" s="526"/>
      <c r="D427" t="s">
        <v>45</v>
      </c>
      <c r="E427" s="2">
        <v>8.5</v>
      </c>
      <c r="G427" s="2">
        <f t="shared" si="7"/>
        <v>203.3</v>
      </c>
      <c r="H427" s="8"/>
    </row>
    <row r="428" spans="1:8">
      <c r="A428" s="7">
        <v>44104</v>
      </c>
      <c r="B428" s="526" t="s">
        <v>114</v>
      </c>
      <c r="C428" s="526" t="s">
        <v>29</v>
      </c>
      <c r="D428" t="s">
        <v>18</v>
      </c>
      <c r="E428" s="2"/>
      <c r="F428" s="2">
        <v>38</v>
      </c>
      <c r="G428" s="2">
        <f t="shared" si="7"/>
        <v>165.3</v>
      </c>
      <c r="H428" s="8"/>
    </row>
    <row r="429" spans="1:8">
      <c r="A429" s="7">
        <v>44204</v>
      </c>
      <c r="B429" s="526">
        <v>21357</v>
      </c>
      <c r="C429" s="526" t="s">
        <v>29</v>
      </c>
      <c r="D429" t="s">
        <v>16</v>
      </c>
      <c r="E429" s="2"/>
      <c r="F429" s="2">
        <v>93.9</v>
      </c>
      <c r="G429" s="2">
        <f t="shared" si="7"/>
        <v>71.400000000000006</v>
      </c>
      <c r="H429" s="8"/>
    </row>
    <row r="430" spans="1:8">
      <c r="A430" s="7">
        <v>44278</v>
      </c>
      <c r="B430" s="526">
        <v>22054</v>
      </c>
      <c r="C430" s="526" t="s">
        <v>29</v>
      </c>
      <c r="D430" t="s">
        <v>17</v>
      </c>
      <c r="E430" s="2"/>
      <c r="F430" s="2">
        <v>35.9</v>
      </c>
      <c r="G430" s="2">
        <f t="shared" si="7"/>
        <v>35.500000000000007</v>
      </c>
      <c r="H430" s="8"/>
    </row>
    <row r="431" spans="1:8">
      <c r="A431" s="7">
        <v>44107</v>
      </c>
      <c r="B431" s="526">
        <v>20378</v>
      </c>
      <c r="C431" s="526" t="s">
        <v>28</v>
      </c>
      <c r="D431" t="s">
        <v>18</v>
      </c>
      <c r="E431" s="2"/>
      <c r="F431" s="2">
        <v>22</v>
      </c>
      <c r="G431" s="2">
        <f t="shared" si="7"/>
        <v>13.500000000000007</v>
      </c>
    </row>
    <row r="432" spans="1:8">
      <c r="A432" s="7">
        <v>44107</v>
      </c>
      <c r="B432" s="526">
        <v>20378</v>
      </c>
      <c r="C432" s="526" t="s">
        <v>28</v>
      </c>
      <c r="D432" t="s">
        <v>40</v>
      </c>
      <c r="E432" s="2"/>
      <c r="F432" s="2">
        <v>5</v>
      </c>
      <c r="G432" s="2">
        <f t="shared" si="7"/>
        <v>8.5000000000000071</v>
      </c>
    </row>
    <row r="433" spans="1:13">
      <c r="A433" s="7">
        <v>44107</v>
      </c>
      <c r="B433" s="526">
        <v>20378</v>
      </c>
      <c r="C433" s="526" t="s">
        <v>28</v>
      </c>
      <c r="D433" t="s">
        <v>45</v>
      </c>
      <c r="E433" s="2"/>
      <c r="F433" s="2">
        <v>8.5</v>
      </c>
      <c r="G433" s="2">
        <f t="shared" si="7"/>
        <v>0</v>
      </c>
    </row>
    <row r="434" spans="1:13">
      <c r="A434" s="44">
        <v>44135</v>
      </c>
      <c r="B434" s="525" t="s">
        <v>14</v>
      </c>
      <c r="C434" s="525" t="s">
        <v>30</v>
      </c>
      <c r="D434" t="s">
        <v>16</v>
      </c>
      <c r="E434" s="2">
        <v>110.1</v>
      </c>
      <c r="G434" s="2">
        <f t="shared" si="7"/>
        <v>110.1</v>
      </c>
    </row>
    <row r="435" spans="1:13">
      <c r="B435" s="526"/>
      <c r="C435" s="526"/>
      <c r="D435" t="s">
        <v>17</v>
      </c>
      <c r="E435" s="2">
        <v>38</v>
      </c>
      <c r="G435" s="2">
        <f t="shared" si="7"/>
        <v>148.1</v>
      </c>
    </row>
    <row r="436" spans="1:13">
      <c r="B436" s="526"/>
      <c r="C436" s="526"/>
      <c r="D436" t="s">
        <v>18</v>
      </c>
      <c r="E436" s="2">
        <v>60</v>
      </c>
      <c r="G436" s="2">
        <f t="shared" si="7"/>
        <v>208.1</v>
      </c>
    </row>
    <row r="437" spans="1:13">
      <c r="B437" s="526"/>
      <c r="C437" s="526"/>
      <c r="D437" t="s">
        <v>40</v>
      </c>
      <c r="E437" s="2">
        <v>5</v>
      </c>
      <c r="G437" s="2">
        <f t="shared" si="7"/>
        <v>213.1</v>
      </c>
      <c r="H437" s="8"/>
    </row>
    <row r="438" spans="1:13">
      <c r="B438" s="526"/>
      <c r="C438" s="526"/>
      <c r="D438" s="67" t="s">
        <v>46</v>
      </c>
      <c r="E438" s="2">
        <v>10</v>
      </c>
      <c r="G438" s="2">
        <f t="shared" si="7"/>
        <v>223.1</v>
      </c>
      <c r="H438" s="8"/>
    </row>
    <row r="439" spans="1:13">
      <c r="B439" s="526"/>
      <c r="C439" s="526"/>
      <c r="D439" s="67" t="s">
        <v>47</v>
      </c>
      <c r="E439" s="2">
        <v>10</v>
      </c>
      <c r="G439" s="2">
        <f t="shared" si="7"/>
        <v>233.1</v>
      </c>
      <c r="H439" s="8"/>
    </row>
    <row r="440" spans="1:13">
      <c r="A440" s="7">
        <v>44135</v>
      </c>
      <c r="B440" s="526" t="s">
        <v>114</v>
      </c>
      <c r="C440" s="526" t="s">
        <v>30</v>
      </c>
      <c r="D440" t="s">
        <v>18</v>
      </c>
      <c r="E440" s="2"/>
      <c r="F440" s="2">
        <v>24</v>
      </c>
      <c r="G440" s="2">
        <f t="shared" si="7"/>
        <v>209.1</v>
      </c>
      <c r="H440" s="8"/>
    </row>
    <row r="441" spans="1:13">
      <c r="A441" s="7">
        <v>44204</v>
      </c>
      <c r="B441" s="526">
        <v>21357</v>
      </c>
      <c r="C441" s="526" t="s">
        <v>30</v>
      </c>
      <c r="D441" t="s">
        <v>16</v>
      </c>
      <c r="E441" s="2"/>
      <c r="F441" s="2">
        <v>110.1</v>
      </c>
      <c r="G441" s="2">
        <f t="shared" si="7"/>
        <v>99</v>
      </c>
      <c r="H441" s="8"/>
      <c r="M441" s="26"/>
    </row>
    <row r="442" spans="1:13">
      <c r="A442" s="7">
        <v>44322</v>
      </c>
      <c r="B442" s="526">
        <v>22386</v>
      </c>
      <c r="C442" s="526" t="s">
        <v>30</v>
      </c>
      <c r="D442" t="s">
        <v>17</v>
      </c>
      <c r="E442" s="2"/>
      <c r="F442" s="2">
        <v>38</v>
      </c>
      <c r="G442" s="2">
        <f t="shared" si="7"/>
        <v>61</v>
      </c>
      <c r="H442" s="8"/>
    </row>
    <row r="443" spans="1:13">
      <c r="A443" s="7">
        <v>45126</v>
      </c>
      <c r="B443" s="526">
        <v>27244</v>
      </c>
      <c r="C443" s="526" t="s">
        <v>30</v>
      </c>
      <c r="D443" t="s">
        <v>18</v>
      </c>
      <c r="E443" s="2"/>
      <c r="F443" s="2">
        <v>36</v>
      </c>
      <c r="G443" s="2">
        <f t="shared" si="7"/>
        <v>25</v>
      </c>
      <c r="H443" s="8"/>
    </row>
    <row r="444" spans="1:13">
      <c r="A444" s="7">
        <v>45126</v>
      </c>
      <c r="B444" s="526">
        <v>27244</v>
      </c>
      <c r="C444" s="526" t="s">
        <v>30</v>
      </c>
      <c r="D444" t="s">
        <v>40</v>
      </c>
      <c r="E444" s="2"/>
      <c r="F444" s="2">
        <v>5</v>
      </c>
      <c r="G444" s="2">
        <f t="shared" si="7"/>
        <v>20</v>
      </c>
      <c r="H444" s="8"/>
    </row>
    <row r="445" spans="1:13">
      <c r="A445" s="7">
        <v>45126</v>
      </c>
      <c r="B445" s="526">
        <v>27244</v>
      </c>
      <c r="C445" s="526" t="s">
        <v>30</v>
      </c>
      <c r="D445" s="67" t="s">
        <v>46</v>
      </c>
      <c r="E445" s="2"/>
      <c r="F445" s="2">
        <v>10</v>
      </c>
      <c r="G445" s="2">
        <f t="shared" si="7"/>
        <v>10</v>
      </c>
      <c r="H445" s="8"/>
    </row>
    <row r="446" spans="1:13">
      <c r="A446" s="7">
        <v>45126</v>
      </c>
      <c r="B446" s="526">
        <v>27244</v>
      </c>
      <c r="C446" s="526" t="s">
        <v>30</v>
      </c>
      <c r="D446" s="67" t="s">
        <v>47</v>
      </c>
      <c r="E446" s="2"/>
      <c r="F446" s="2">
        <v>10</v>
      </c>
      <c r="G446" s="2">
        <f t="shared" si="7"/>
        <v>0</v>
      </c>
      <c r="H446" s="8"/>
    </row>
    <row r="447" spans="1:13">
      <c r="A447" s="44">
        <v>44165</v>
      </c>
      <c r="B447" s="525" t="s">
        <v>14</v>
      </c>
      <c r="C447" s="525" t="s">
        <v>33</v>
      </c>
      <c r="D447" t="s">
        <v>16</v>
      </c>
      <c r="E447" s="2">
        <v>104.4</v>
      </c>
      <c r="G447" s="2">
        <f t="shared" si="7"/>
        <v>104.4</v>
      </c>
      <c r="H447" s="8"/>
    </row>
    <row r="448" spans="1:13">
      <c r="B448" s="526"/>
      <c r="C448" s="526"/>
      <c r="D448" t="s">
        <v>17</v>
      </c>
      <c r="E448" s="2">
        <v>39.1</v>
      </c>
      <c r="G448" s="2">
        <f t="shared" si="7"/>
        <v>143.5</v>
      </c>
      <c r="H448" s="8"/>
    </row>
    <row r="449" spans="1:8">
      <c r="B449" s="526"/>
      <c r="C449" s="526"/>
      <c r="D449" t="s">
        <v>18</v>
      </c>
      <c r="E449" s="2">
        <v>60</v>
      </c>
      <c r="G449" s="2">
        <f t="shared" si="7"/>
        <v>203.5</v>
      </c>
      <c r="H449" s="8"/>
    </row>
    <row r="450" spans="1:8">
      <c r="B450" s="526"/>
      <c r="C450" s="526"/>
      <c r="D450" t="s">
        <v>40</v>
      </c>
      <c r="E450" s="2">
        <v>5</v>
      </c>
      <c r="G450" s="2">
        <f t="shared" si="7"/>
        <v>208.5</v>
      </c>
      <c r="H450" s="8"/>
    </row>
    <row r="451" spans="1:8">
      <c r="A451" s="7">
        <v>44316</v>
      </c>
      <c r="B451" s="526" t="s">
        <v>114</v>
      </c>
      <c r="C451" s="526" t="s">
        <v>33</v>
      </c>
      <c r="D451" t="s">
        <v>16</v>
      </c>
      <c r="E451" s="2"/>
      <c r="F451" s="2">
        <v>20</v>
      </c>
      <c r="G451" s="2">
        <f t="shared" si="7"/>
        <v>188.5</v>
      </c>
      <c r="H451" s="8"/>
    </row>
    <row r="452" spans="1:8">
      <c r="A452" s="7">
        <v>44347</v>
      </c>
      <c r="B452" s="526">
        <v>22695</v>
      </c>
      <c r="C452" s="526" t="s">
        <v>33</v>
      </c>
      <c r="D452" t="s">
        <v>16</v>
      </c>
      <c r="E452" s="2"/>
      <c r="F452" s="2">
        <v>84.4</v>
      </c>
      <c r="G452" s="2">
        <f t="shared" si="7"/>
        <v>104.1</v>
      </c>
      <c r="H452" s="8"/>
    </row>
    <row r="453" spans="1:8">
      <c r="A453" s="7">
        <v>44347</v>
      </c>
      <c r="B453" s="526">
        <v>22695</v>
      </c>
      <c r="C453" s="526" t="s">
        <v>33</v>
      </c>
      <c r="D453" t="s">
        <v>17</v>
      </c>
      <c r="E453" s="2"/>
      <c r="F453" s="2">
        <v>15.6</v>
      </c>
      <c r="G453" s="2">
        <f t="shared" ref="G453:G505" si="8">+G452+E453-F453</f>
        <v>88.5</v>
      </c>
    </row>
    <row r="454" spans="1:8">
      <c r="A454" s="7">
        <v>44348</v>
      </c>
      <c r="B454" s="526">
        <v>22705</v>
      </c>
      <c r="C454" s="526" t="s">
        <v>33</v>
      </c>
      <c r="D454" t="s">
        <v>17</v>
      </c>
      <c r="E454" s="2"/>
      <c r="F454" s="2">
        <v>23.5</v>
      </c>
      <c r="G454" s="2">
        <f t="shared" si="8"/>
        <v>65</v>
      </c>
    </row>
    <row r="455" spans="1:8">
      <c r="A455" s="7">
        <v>45126</v>
      </c>
      <c r="B455" s="526">
        <v>27244</v>
      </c>
      <c r="C455" s="526" t="s">
        <v>33</v>
      </c>
      <c r="D455" t="s">
        <v>18</v>
      </c>
      <c r="E455" s="2"/>
      <c r="F455" s="2">
        <v>60</v>
      </c>
      <c r="G455" s="2">
        <f t="shared" si="8"/>
        <v>5</v>
      </c>
    </row>
    <row r="456" spans="1:8">
      <c r="A456" s="7">
        <v>45126</v>
      </c>
      <c r="B456" s="526">
        <v>27244</v>
      </c>
      <c r="C456" s="526" t="s">
        <v>33</v>
      </c>
      <c r="D456" t="s">
        <v>40</v>
      </c>
      <c r="E456" s="2"/>
      <c r="F456" s="2">
        <v>5</v>
      </c>
      <c r="G456" s="2">
        <f t="shared" si="8"/>
        <v>0</v>
      </c>
    </row>
    <row r="457" spans="1:8">
      <c r="A457" s="44">
        <v>44196</v>
      </c>
      <c r="B457" s="525" t="s">
        <v>14</v>
      </c>
      <c r="C457" s="525" t="s">
        <v>34</v>
      </c>
      <c r="D457" t="s">
        <v>16</v>
      </c>
      <c r="E457" s="80">
        <v>78.8</v>
      </c>
      <c r="G457" s="2">
        <f t="shared" si="8"/>
        <v>78.8</v>
      </c>
    </row>
    <row r="458" spans="1:8">
      <c r="B458" s="526"/>
      <c r="C458" s="526"/>
      <c r="D458" t="s">
        <v>17</v>
      </c>
      <c r="E458" s="80">
        <v>34.6</v>
      </c>
      <c r="G458" s="2">
        <f t="shared" si="8"/>
        <v>113.4</v>
      </c>
    </row>
    <row r="459" spans="1:8">
      <c r="B459" s="526"/>
      <c r="C459" s="526"/>
      <c r="D459" t="s">
        <v>48</v>
      </c>
      <c r="E459" s="80">
        <v>60</v>
      </c>
      <c r="G459" s="2">
        <f t="shared" si="8"/>
        <v>173.4</v>
      </c>
    </row>
    <row r="460" spans="1:8">
      <c r="B460" s="526"/>
      <c r="C460" s="526"/>
      <c r="D460" t="s">
        <v>40</v>
      </c>
      <c r="E460" s="80">
        <v>5</v>
      </c>
      <c r="G460" s="2">
        <f t="shared" si="8"/>
        <v>178.4</v>
      </c>
    </row>
    <row r="461" spans="1:8">
      <c r="A461" s="7">
        <v>44278</v>
      </c>
      <c r="B461" s="526">
        <v>22053</v>
      </c>
      <c r="C461" s="526" t="s">
        <v>34</v>
      </c>
      <c r="D461" t="s">
        <v>16</v>
      </c>
      <c r="E461" s="80"/>
      <c r="F461" s="2">
        <v>78.8</v>
      </c>
      <c r="G461" s="2">
        <f t="shared" si="8"/>
        <v>99.600000000000009</v>
      </c>
      <c r="H461" s="8"/>
    </row>
    <row r="462" spans="1:8">
      <c r="A462" s="7">
        <v>44348</v>
      </c>
      <c r="B462" s="526">
        <v>22705</v>
      </c>
      <c r="C462" s="526" t="s">
        <v>34</v>
      </c>
      <c r="D462" t="s">
        <v>17</v>
      </c>
      <c r="E462" s="80"/>
      <c r="F462" s="2">
        <v>34.6</v>
      </c>
      <c r="G462" s="2">
        <f t="shared" si="8"/>
        <v>65</v>
      </c>
      <c r="H462" s="8"/>
    </row>
    <row r="463" spans="1:8">
      <c r="A463" s="7">
        <v>45126</v>
      </c>
      <c r="B463" s="526">
        <v>27244</v>
      </c>
      <c r="C463" s="526" t="s">
        <v>34</v>
      </c>
      <c r="D463" t="s">
        <v>18</v>
      </c>
      <c r="E463" s="80"/>
      <c r="F463" s="2">
        <v>33.5</v>
      </c>
      <c r="G463" s="2">
        <f t="shared" si="8"/>
        <v>31.5</v>
      </c>
      <c r="H463" s="8"/>
    </row>
    <row r="464" spans="1:8">
      <c r="A464" s="7">
        <v>45156</v>
      </c>
      <c r="B464" s="526">
        <v>27344</v>
      </c>
      <c r="C464" s="526" t="s">
        <v>34</v>
      </c>
      <c r="D464" t="s">
        <v>48</v>
      </c>
      <c r="E464" s="80"/>
      <c r="F464" s="2">
        <v>26.5</v>
      </c>
      <c r="G464" s="2">
        <f t="shared" si="8"/>
        <v>5</v>
      </c>
      <c r="H464" s="8"/>
    </row>
    <row r="465" spans="1:8">
      <c r="A465" s="7">
        <v>45156</v>
      </c>
      <c r="B465" s="526">
        <v>27344</v>
      </c>
      <c r="C465" s="526" t="s">
        <v>34</v>
      </c>
      <c r="D465" t="s">
        <v>40</v>
      </c>
      <c r="E465" s="80"/>
      <c r="F465" s="2">
        <v>5</v>
      </c>
      <c r="G465" s="2">
        <f t="shared" si="8"/>
        <v>0</v>
      </c>
      <c r="H465" s="8"/>
    </row>
    <row r="466" spans="1:8">
      <c r="A466" s="44">
        <v>44227</v>
      </c>
      <c r="B466" s="525" t="s">
        <v>14</v>
      </c>
      <c r="C466" s="525" t="s">
        <v>15</v>
      </c>
      <c r="D466" t="s">
        <v>16</v>
      </c>
      <c r="E466" s="80">
        <v>58.9</v>
      </c>
      <c r="G466" s="2">
        <f t="shared" si="8"/>
        <v>58.9</v>
      </c>
      <c r="H466" s="8"/>
    </row>
    <row r="467" spans="1:8">
      <c r="B467" s="526"/>
      <c r="C467" s="526"/>
      <c r="D467" t="s">
        <v>17</v>
      </c>
      <c r="E467" s="80">
        <v>43.9</v>
      </c>
      <c r="G467" s="2">
        <f t="shared" si="8"/>
        <v>102.8</v>
      </c>
      <c r="H467" s="8"/>
    </row>
    <row r="468" spans="1:8">
      <c r="B468" s="526"/>
      <c r="C468" s="526"/>
      <c r="D468" t="s">
        <v>48</v>
      </c>
      <c r="E468" s="80">
        <v>60</v>
      </c>
      <c r="G468" s="2">
        <f t="shared" si="8"/>
        <v>162.80000000000001</v>
      </c>
      <c r="H468" s="8"/>
    </row>
    <row r="469" spans="1:8">
      <c r="B469" s="526"/>
      <c r="C469" s="526"/>
      <c r="D469" t="s">
        <v>40</v>
      </c>
      <c r="E469" s="80">
        <v>5</v>
      </c>
      <c r="G469" s="2">
        <f t="shared" si="8"/>
        <v>167.8</v>
      </c>
      <c r="H469" s="8"/>
    </row>
    <row r="470" spans="1:8">
      <c r="A470" s="7">
        <v>44278</v>
      </c>
      <c r="B470" s="526">
        <v>22053</v>
      </c>
      <c r="C470" s="526" t="s">
        <v>15</v>
      </c>
      <c r="D470" t="s">
        <v>16</v>
      </c>
      <c r="E470" s="80"/>
      <c r="F470" s="2">
        <v>58.9</v>
      </c>
      <c r="G470" s="2">
        <f t="shared" si="8"/>
        <v>108.9</v>
      </c>
      <c r="H470" s="8"/>
    </row>
    <row r="471" spans="1:8">
      <c r="A471" s="7">
        <v>44348</v>
      </c>
      <c r="B471" s="526">
        <v>22705</v>
      </c>
      <c r="C471" s="526" t="s">
        <v>15</v>
      </c>
      <c r="D471" t="s">
        <v>17</v>
      </c>
      <c r="E471" s="80"/>
      <c r="F471" s="2">
        <v>43.9</v>
      </c>
      <c r="G471" s="2">
        <f t="shared" si="8"/>
        <v>65</v>
      </c>
      <c r="H471" s="8"/>
    </row>
    <row r="472" spans="1:8">
      <c r="A472" s="7">
        <v>45126</v>
      </c>
      <c r="B472" s="526">
        <v>27247</v>
      </c>
      <c r="C472" s="526" t="s">
        <v>15</v>
      </c>
      <c r="D472" t="s">
        <v>48</v>
      </c>
      <c r="E472" s="80"/>
      <c r="F472" s="80">
        <v>60</v>
      </c>
      <c r="G472" s="2">
        <f t="shared" si="8"/>
        <v>5</v>
      </c>
      <c r="H472" s="8"/>
    </row>
    <row r="473" spans="1:8">
      <c r="A473" s="7">
        <v>45126</v>
      </c>
      <c r="B473" s="526">
        <v>27247</v>
      </c>
      <c r="C473" s="526" t="s">
        <v>15</v>
      </c>
      <c r="D473" t="s">
        <v>40</v>
      </c>
      <c r="E473" s="80"/>
      <c r="F473" s="80">
        <v>5</v>
      </c>
      <c r="G473" s="2">
        <f t="shared" si="8"/>
        <v>0</v>
      </c>
      <c r="H473" s="8"/>
    </row>
    <row r="474" spans="1:8">
      <c r="A474" s="44">
        <v>44255</v>
      </c>
      <c r="B474" s="525" t="s">
        <v>14</v>
      </c>
      <c r="C474" s="525" t="s">
        <v>20</v>
      </c>
      <c r="D474" t="s">
        <v>16</v>
      </c>
      <c r="E474" s="80">
        <v>53.4</v>
      </c>
      <c r="G474" s="2">
        <f t="shared" si="8"/>
        <v>53.4</v>
      </c>
      <c r="H474" s="8"/>
    </row>
    <row r="475" spans="1:8">
      <c r="B475" s="526"/>
      <c r="C475" s="526"/>
      <c r="D475" t="s">
        <v>17</v>
      </c>
      <c r="E475" s="80">
        <v>16.399999999999999</v>
      </c>
      <c r="G475" s="2">
        <f t="shared" si="8"/>
        <v>69.8</v>
      </c>
      <c r="H475" s="8"/>
    </row>
    <row r="476" spans="1:8">
      <c r="B476" s="526"/>
      <c r="C476" s="526"/>
      <c r="D476" t="s">
        <v>48</v>
      </c>
      <c r="E476" s="80">
        <v>56</v>
      </c>
      <c r="G476" s="2">
        <f t="shared" si="8"/>
        <v>125.8</v>
      </c>
      <c r="H476" s="8"/>
    </row>
    <row r="477" spans="1:8">
      <c r="B477" s="526"/>
      <c r="C477" s="526"/>
      <c r="D477" t="s">
        <v>40</v>
      </c>
      <c r="E477" s="80">
        <v>5</v>
      </c>
      <c r="G477" s="2">
        <f t="shared" si="8"/>
        <v>130.80000000000001</v>
      </c>
      <c r="H477" s="8"/>
    </row>
    <row r="478" spans="1:8">
      <c r="B478" s="526"/>
      <c r="C478" s="526"/>
      <c r="D478" t="s">
        <v>49</v>
      </c>
      <c r="E478" s="80">
        <v>10</v>
      </c>
      <c r="G478" s="2">
        <f t="shared" si="8"/>
        <v>140.80000000000001</v>
      </c>
      <c r="H478" s="8"/>
    </row>
    <row r="479" spans="1:8">
      <c r="A479" s="7">
        <v>44278</v>
      </c>
      <c r="B479" s="526">
        <v>22056</v>
      </c>
      <c r="C479" s="526" t="s">
        <v>20</v>
      </c>
      <c r="D479" t="s">
        <v>49</v>
      </c>
      <c r="E479" s="80"/>
      <c r="F479" s="2">
        <v>10</v>
      </c>
      <c r="G479" s="2">
        <f t="shared" si="8"/>
        <v>130.80000000000001</v>
      </c>
      <c r="H479" s="8"/>
    </row>
    <row r="480" spans="1:8">
      <c r="A480" s="7">
        <v>44322</v>
      </c>
      <c r="B480" s="526">
        <v>22386</v>
      </c>
      <c r="C480" s="526" t="s">
        <v>20</v>
      </c>
      <c r="D480" t="s">
        <v>16</v>
      </c>
      <c r="E480" s="80"/>
      <c r="F480" s="2">
        <v>53.4</v>
      </c>
      <c r="G480" s="2">
        <f t="shared" si="8"/>
        <v>77.400000000000006</v>
      </c>
      <c r="H480" s="8"/>
    </row>
    <row r="481" spans="1:8">
      <c r="A481" s="7">
        <v>44322</v>
      </c>
      <c r="B481" s="526">
        <v>22386</v>
      </c>
      <c r="C481" s="526" t="s">
        <v>20</v>
      </c>
      <c r="D481" t="s">
        <v>17</v>
      </c>
      <c r="E481" s="80"/>
      <c r="F481" s="2">
        <v>16.399999999999999</v>
      </c>
      <c r="G481" s="2">
        <f t="shared" si="8"/>
        <v>61.000000000000007</v>
      </c>
      <c r="H481" s="8"/>
    </row>
    <row r="482" spans="1:8">
      <c r="A482" s="7">
        <v>45156</v>
      </c>
      <c r="B482" s="526">
        <v>27344</v>
      </c>
      <c r="C482" s="526" t="s">
        <v>20</v>
      </c>
      <c r="D482" t="s">
        <v>48</v>
      </c>
      <c r="E482" s="80"/>
      <c r="F482" s="2">
        <v>56</v>
      </c>
      <c r="G482" s="2">
        <f t="shared" si="8"/>
        <v>5.0000000000000071</v>
      </c>
      <c r="H482" s="8"/>
    </row>
    <row r="483" spans="1:8">
      <c r="A483" s="7">
        <v>45156</v>
      </c>
      <c r="B483" s="526">
        <v>27344</v>
      </c>
      <c r="C483" s="526" t="s">
        <v>20</v>
      </c>
      <c r="D483" t="s">
        <v>40</v>
      </c>
      <c r="E483" s="80"/>
      <c r="F483" s="2">
        <v>5</v>
      </c>
      <c r="G483" s="2">
        <f t="shared" si="8"/>
        <v>7.1054273576010019E-15</v>
      </c>
      <c r="H483" s="8"/>
    </row>
    <row r="484" spans="1:8">
      <c r="A484" s="44">
        <v>44286</v>
      </c>
      <c r="B484" s="525" t="s">
        <v>14</v>
      </c>
      <c r="C484" s="525" t="s">
        <v>23</v>
      </c>
      <c r="D484" t="s">
        <v>16</v>
      </c>
      <c r="E484" s="80">
        <v>58.5</v>
      </c>
      <c r="G484" s="2">
        <f t="shared" si="8"/>
        <v>58.500000000000007</v>
      </c>
      <c r="H484" s="8"/>
    </row>
    <row r="485" spans="1:8">
      <c r="B485" s="526"/>
      <c r="C485" s="526"/>
      <c r="D485" t="s">
        <v>17</v>
      </c>
      <c r="E485" s="80">
        <v>15.7</v>
      </c>
      <c r="G485" s="2">
        <f t="shared" si="8"/>
        <v>74.2</v>
      </c>
      <c r="H485" s="8"/>
    </row>
    <row r="486" spans="1:8">
      <c r="B486" s="526"/>
      <c r="C486" s="526"/>
      <c r="D486" t="s">
        <v>48</v>
      </c>
      <c r="E486" s="80">
        <v>60</v>
      </c>
      <c r="G486" s="2">
        <f t="shared" si="8"/>
        <v>134.19999999999999</v>
      </c>
      <c r="H486" s="8"/>
    </row>
    <row r="487" spans="1:8">
      <c r="B487" s="526"/>
      <c r="C487" s="526"/>
      <c r="D487" t="s">
        <v>40</v>
      </c>
      <c r="E487" s="80">
        <v>5</v>
      </c>
      <c r="G487" s="2">
        <f t="shared" si="8"/>
        <v>139.19999999999999</v>
      </c>
      <c r="H487" s="8"/>
    </row>
    <row r="488" spans="1:8">
      <c r="B488" s="526"/>
      <c r="C488" s="526"/>
      <c r="D488" t="s">
        <v>50</v>
      </c>
      <c r="E488" s="80">
        <v>10</v>
      </c>
      <c r="G488" s="2">
        <f t="shared" si="8"/>
        <v>149.19999999999999</v>
      </c>
      <c r="H488" s="8"/>
    </row>
    <row r="489" spans="1:8">
      <c r="A489" s="7">
        <v>44277</v>
      </c>
      <c r="B489" s="526">
        <v>22035</v>
      </c>
      <c r="C489" s="526" t="s">
        <v>23</v>
      </c>
      <c r="D489" t="s">
        <v>50</v>
      </c>
      <c r="E489" s="80"/>
      <c r="F489" s="2">
        <v>10</v>
      </c>
      <c r="G489" s="2">
        <f t="shared" si="8"/>
        <v>139.19999999999999</v>
      </c>
      <c r="H489" s="8"/>
    </row>
    <row r="490" spans="1:8">
      <c r="A490" s="7">
        <v>44328</v>
      </c>
      <c r="B490" s="526">
        <v>22425</v>
      </c>
      <c r="C490" s="526" t="s">
        <v>23</v>
      </c>
      <c r="D490" t="s">
        <v>16</v>
      </c>
      <c r="E490" s="80"/>
      <c r="F490" s="2">
        <v>58.5</v>
      </c>
      <c r="G490" s="2">
        <f t="shared" si="8"/>
        <v>80.699999999999989</v>
      </c>
      <c r="H490" s="8"/>
    </row>
    <row r="491" spans="1:8">
      <c r="A491" s="7">
        <v>44428</v>
      </c>
      <c r="B491" s="526">
        <v>23265</v>
      </c>
      <c r="C491" s="526" t="s">
        <v>23</v>
      </c>
      <c r="D491" t="s">
        <v>17</v>
      </c>
      <c r="E491" s="80"/>
      <c r="F491" s="80">
        <v>15.7</v>
      </c>
      <c r="G491" s="2">
        <f t="shared" si="8"/>
        <v>64.999999999999986</v>
      </c>
      <c r="H491" s="8"/>
    </row>
    <row r="492" spans="1:8">
      <c r="A492" s="7">
        <v>45156</v>
      </c>
      <c r="B492" s="526">
        <v>27344</v>
      </c>
      <c r="C492" s="526" t="s">
        <v>23</v>
      </c>
      <c r="D492" t="s">
        <v>48</v>
      </c>
      <c r="E492" s="80"/>
      <c r="F492" s="80">
        <v>60</v>
      </c>
      <c r="G492" s="2">
        <f t="shared" si="8"/>
        <v>4.9999999999999858</v>
      </c>
      <c r="H492" s="8"/>
    </row>
    <row r="493" spans="1:8">
      <c r="A493" s="7">
        <v>45156</v>
      </c>
      <c r="B493" s="526">
        <v>27344</v>
      </c>
      <c r="C493" s="526" t="s">
        <v>23</v>
      </c>
      <c r="D493" t="s">
        <v>40</v>
      </c>
      <c r="E493" s="80"/>
      <c r="F493" s="80">
        <v>5</v>
      </c>
      <c r="G493" s="2">
        <f t="shared" si="8"/>
        <v>-1.4210854715202004E-14</v>
      </c>
      <c r="H493" s="8"/>
    </row>
    <row r="494" spans="1:8">
      <c r="A494" s="44">
        <v>44316</v>
      </c>
      <c r="B494" s="525" t="s">
        <v>14</v>
      </c>
      <c r="C494" s="525" t="s">
        <v>24</v>
      </c>
      <c r="D494" t="s">
        <v>16</v>
      </c>
      <c r="E494" s="80">
        <v>68</v>
      </c>
      <c r="G494" s="2">
        <f t="shared" si="8"/>
        <v>67.999999999999986</v>
      </c>
      <c r="H494" s="8"/>
    </row>
    <row r="495" spans="1:8">
      <c r="B495" s="526"/>
      <c r="C495" s="526"/>
      <c r="D495" t="s">
        <v>17</v>
      </c>
      <c r="E495" s="80">
        <v>13.1</v>
      </c>
      <c r="G495" s="2">
        <f t="shared" si="8"/>
        <v>81.09999999999998</v>
      </c>
      <c r="H495" s="8"/>
    </row>
    <row r="496" spans="1:8">
      <c r="B496" s="526"/>
      <c r="C496" s="526"/>
      <c r="D496" t="s">
        <v>48</v>
      </c>
      <c r="E496" s="80">
        <v>60</v>
      </c>
      <c r="G496" s="2">
        <f t="shared" si="8"/>
        <v>141.09999999999997</v>
      </c>
      <c r="H496" s="8"/>
    </row>
    <row r="497" spans="1:8">
      <c r="B497" s="526"/>
      <c r="C497" s="526"/>
      <c r="D497" t="s">
        <v>40</v>
      </c>
      <c r="E497" s="80">
        <v>5</v>
      </c>
      <c r="G497" s="2">
        <f t="shared" si="8"/>
        <v>146.09999999999997</v>
      </c>
      <c r="H497" s="8"/>
    </row>
    <row r="498" spans="1:8">
      <c r="A498" s="7">
        <v>44316</v>
      </c>
      <c r="B498" s="526" t="s">
        <v>114</v>
      </c>
      <c r="C498" s="526" t="s">
        <v>24</v>
      </c>
      <c r="D498" t="s">
        <v>18</v>
      </c>
      <c r="E498" s="80"/>
      <c r="F498" s="2">
        <v>25</v>
      </c>
      <c r="G498" s="2">
        <f t="shared" si="8"/>
        <v>121.09999999999997</v>
      </c>
      <c r="H498" s="8"/>
    </row>
    <row r="499" spans="1:8">
      <c r="A499" s="7">
        <v>44399</v>
      </c>
      <c r="B499" s="526">
        <v>23093</v>
      </c>
      <c r="C499" s="526" t="s">
        <v>24</v>
      </c>
      <c r="D499" t="s">
        <v>16</v>
      </c>
      <c r="E499" s="80"/>
      <c r="F499" s="80">
        <v>68</v>
      </c>
      <c r="G499" s="2">
        <f t="shared" si="8"/>
        <v>53.099999999999966</v>
      </c>
      <c r="H499" s="8"/>
    </row>
    <row r="500" spans="1:8">
      <c r="A500" s="7">
        <v>44428</v>
      </c>
      <c r="B500" s="526">
        <v>23265</v>
      </c>
      <c r="C500" s="526" t="s">
        <v>24</v>
      </c>
      <c r="D500" t="s">
        <v>17</v>
      </c>
      <c r="E500" s="80"/>
      <c r="F500" s="80">
        <v>13.1</v>
      </c>
      <c r="G500" s="2">
        <f t="shared" si="8"/>
        <v>39.999999999999964</v>
      </c>
      <c r="H500" s="8"/>
    </row>
    <row r="501" spans="1:8">
      <c r="A501" s="7">
        <v>45156</v>
      </c>
      <c r="B501" s="526">
        <v>27344</v>
      </c>
      <c r="C501" s="526" t="s">
        <v>24</v>
      </c>
      <c r="D501" t="s">
        <v>48</v>
      </c>
      <c r="E501" s="80"/>
      <c r="F501" s="80">
        <v>35</v>
      </c>
      <c r="G501" s="2">
        <f t="shared" si="8"/>
        <v>4.9999999999999645</v>
      </c>
      <c r="H501" s="8"/>
    </row>
    <row r="502" spans="1:8">
      <c r="A502" s="7">
        <v>45156</v>
      </c>
      <c r="B502" s="526">
        <v>27344</v>
      </c>
      <c r="C502" s="526" t="s">
        <v>24</v>
      </c>
      <c r="D502" t="s">
        <v>40</v>
      </c>
      <c r="E502" s="80"/>
      <c r="F502" s="80">
        <v>5</v>
      </c>
      <c r="G502" s="2">
        <f t="shared" si="8"/>
        <v>-3.5527136788005009E-14</v>
      </c>
      <c r="H502" s="8"/>
    </row>
    <row r="503" spans="1:8">
      <c r="A503" s="44">
        <v>44347</v>
      </c>
      <c r="B503" s="525" t="s">
        <v>14</v>
      </c>
      <c r="C503" s="525" t="s">
        <v>25</v>
      </c>
      <c r="D503" t="s">
        <v>16</v>
      </c>
      <c r="E503" s="80">
        <v>64.599999999999994</v>
      </c>
      <c r="G503" s="2">
        <f t="shared" si="8"/>
        <v>64.599999999999966</v>
      </c>
      <c r="H503" s="8"/>
    </row>
    <row r="504" spans="1:8">
      <c r="B504" s="526"/>
      <c r="C504" s="526"/>
      <c r="D504" t="s">
        <v>17</v>
      </c>
      <c r="E504" s="80">
        <v>13.4</v>
      </c>
      <c r="G504" s="2">
        <f t="shared" si="8"/>
        <v>77.999999999999972</v>
      </c>
      <c r="H504" s="8"/>
    </row>
    <row r="505" spans="1:8">
      <c r="B505" s="526"/>
      <c r="C505" s="526"/>
      <c r="D505" t="s">
        <v>48</v>
      </c>
      <c r="E505" s="80">
        <v>60</v>
      </c>
      <c r="G505" s="2">
        <f t="shared" si="8"/>
        <v>137.99999999999997</v>
      </c>
      <c r="H505" s="8"/>
    </row>
    <row r="506" spans="1:8">
      <c r="B506" s="526"/>
      <c r="C506" s="526"/>
      <c r="D506" t="s">
        <v>40</v>
      </c>
      <c r="E506" s="80">
        <v>5</v>
      </c>
      <c r="G506" s="2">
        <f t="shared" ref="G506:G547" si="9">+G505+E506-F506</f>
        <v>142.99999999999997</v>
      </c>
      <c r="H506" s="8"/>
    </row>
    <row r="507" spans="1:8">
      <c r="A507" s="7">
        <v>44428</v>
      </c>
      <c r="B507" s="526">
        <v>23265</v>
      </c>
      <c r="C507" s="526" t="s">
        <v>25</v>
      </c>
      <c r="D507" t="s">
        <v>17</v>
      </c>
      <c r="E507" s="80"/>
      <c r="F507" s="80">
        <v>13.4</v>
      </c>
      <c r="G507" s="2">
        <f t="shared" si="9"/>
        <v>129.59999999999997</v>
      </c>
      <c r="H507" s="8"/>
    </row>
    <row r="508" spans="1:8">
      <c r="A508" s="7">
        <v>44448</v>
      </c>
      <c r="B508" s="526">
        <v>23402</v>
      </c>
      <c r="C508" s="526" t="s">
        <v>25</v>
      </c>
      <c r="D508" t="s">
        <v>16</v>
      </c>
      <c r="E508" s="80"/>
      <c r="F508" s="80">
        <v>64.599999999999994</v>
      </c>
      <c r="G508" s="2">
        <f t="shared" si="9"/>
        <v>64.999999999999972</v>
      </c>
      <c r="H508" s="8"/>
    </row>
    <row r="509" spans="1:8">
      <c r="A509" s="7">
        <v>45156</v>
      </c>
      <c r="B509" s="526">
        <v>27345</v>
      </c>
      <c r="C509" s="526" t="s">
        <v>25</v>
      </c>
      <c r="D509" t="s">
        <v>18</v>
      </c>
      <c r="E509" s="80"/>
      <c r="F509" s="80">
        <v>60</v>
      </c>
      <c r="G509" s="2">
        <f t="shared" si="9"/>
        <v>4.9999999999999716</v>
      </c>
      <c r="H509" s="8"/>
    </row>
    <row r="510" spans="1:8">
      <c r="A510" s="7">
        <v>45156</v>
      </c>
      <c r="B510" s="526">
        <v>27345</v>
      </c>
      <c r="C510" s="526" t="s">
        <v>25</v>
      </c>
      <c r="D510" t="s">
        <v>19</v>
      </c>
      <c r="E510" s="80"/>
      <c r="F510" s="80">
        <v>5</v>
      </c>
      <c r="G510" s="2">
        <f t="shared" si="9"/>
        <v>-2.8421709430404007E-14</v>
      </c>
      <c r="H510" s="8"/>
    </row>
    <row r="511" spans="1:8">
      <c r="A511" s="44">
        <v>44377</v>
      </c>
      <c r="B511" s="525" t="s">
        <v>14</v>
      </c>
      <c r="C511" s="525" t="s">
        <v>26</v>
      </c>
      <c r="D511" t="s">
        <v>16</v>
      </c>
      <c r="E511" s="80">
        <v>70.8</v>
      </c>
      <c r="G511" s="2">
        <f t="shared" si="9"/>
        <v>70.799999999999969</v>
      </c>
      <c r="H511" s="8"/>
    </row>
    <row r="512" spans="1:8">
      <c r="B512" s="526"/>
      <c r="C512" s="526"/>
      <c r="D512" t="s">
        <v>17</v>
      </c>
      <c r="E512" s="87">
        <v>17.7</v>
      </c>
      <c r="G512" s="2">
        <f t="shared" si="9"/>
        <v>88.499999999999972</v>
      </c>
      <c r="H512" s="8"/>
    </row>
    <row r="513" spans="1:8">
      <c r="B513" s="526"/>
      <c r="C513" s="526"/>
      <c r="D513" t="s">
        <v>48</v>
      </c>
      <c r="E513" s="80">
        <v>60</v>
      </c>
      <c r="G513" s="2">
        <f t="shared" si="9"/>
        <v>148.49999999999997</v>
      </c>
      <c r="H513" s="8"/>
    </row>
    <row r="514" spans="1:8">
      <c r="B514" s="526"/>
      <c r="C514" s="526"/>
      <c r="D514" t="s">
        <v>40</v>
      </c>
      <c r="E514" s="80">
        <v>5</v>
      </c>
      <c r="G514" s="2">
        <f t="shared" si="9"/>
        <v>153.49999999999997</v>
      </c>
      <c r="H514" s="8"/>
    </row>
    <row r="515" spans="1:8">
      <c r="A515" s="7">
        <v>44428</v>
      </c>
      <c r="B515" s="526">
        <v>23265</v>
      </c>
      <c r="C515" s="526" t="s">
        <v>26</v>
      </c>
      <c r="D515" t="s">
        <v>17</v>
      </c>
      <c r="E515" s="80"/>
      <c r="F515" s="87">
        <v>17.7</v>
      </c>
      <c r="G515" s="2">
        <f t="shared" si="9"/>
        <v>135.79999999999998</v>
      </c>
      <c r="H515" s="8"/>
    </row>
    <row r="516" spans="1:8">
      <c r="A516" s="7">
        <v>44448</v>
      </c>
      <c r="B516" s="526">
        <v>23403</v>
      </c>
      <c r="C516" s="526" t="s">
        <v>26</v>
      </c>
      <c r="D516" t="s">
        <v>16</v>
      </c>
      <c r="F516" s="80">
        <v>70.8</v>
      </c>
      <c r="G516" s="2">
        <f t="shared" si="9"/>
        <v>64.999999999999986</v>
      </c>
      <c r="H516" s="8"/>
    </row>
    <row r="517" spans="1:8">
      <c r="A517" s="7">
        <v>45156</v>
      </c>
      <c r="B517" s="526">
        <v>27345</v>
      </c>
      <c r="C517" s="526" t="s">
        <v>26</v>
      </c>
      <c r="D517" t="s">
        <v>18</v>
      </c>
      <c r="F517" s="80">
        <v>60</v>
      </c>
      <c r="G517" s="2">
        <f t="shared" si="9"/>
        <v>4.9999999999999858</v>
      </c>
      <c r="H517" s="8"/>
    </row>
    <row r="518" spans="1:8">
      <c r="A518" s="7">
        <v>45156</v>
      </c>
      <c r="B518" s="526">
        <v>27345</v>
      </c>
      <c r="C518" s="526" t="s">
        <v>26</v>
      </c>
      <c r="D518" t="s">
        <v>19</v>
      </c>
      <c r="F518" s="80">
        <v>5</v>
      </c>
      <c r="G518" s="2">
        <f t="shared" si="9"/>
        <v>-1.4210854715202004E-14</v>
      </c>
      <c r="H518" s="8"/>
    </row>
    <row r="519" spans="1:8">
      <c r="A519" s="88">
        <v>44408</v>
      </c>
      <c r="B519" s="525" t="s">
        <v>14</v>
      </c>
      <c r="C519" s="525" t="s">
        <v>27</v>
      </c>
      <c r="D519" t="s">
        <v>16</v>
      </c>
      <c r="E519" s="24">
        <v>62</v>
      </c>
      <c r="G519" s="2">
        <f t="shared" si="9"/>
        <v>61.999999999999986</v>
      </c>
    </row>
    <row r="520" spans="1:8">
      <c r="A520" s="86"/>
      <c r="B520" s="526"/>
      <c r="C520" s="526"/>
      <c r="D520" t="s">
        <v>17</v>
      </c>
      <c r="E520" s="2">
        <v>16.5</v>
      </c>
      <c r="G520" s="2">
        <f t="shared" si="9"/>
        <v>78.499999999999986</v>
      </c>
    </row>
    <row r="521" spans="1:8">
      <c r="A521" s="86"/>
      <c r="B521" s="526"/>
      <c r="C521" s="526"/>
      <c r="D521" t="s">
        <v>18</v>
      </c>
      <c r="E521" s="2">
        <v>60</v>
      </c>
      <c r="G521" s="2">
        <f t="shared" si="9"/>
        <v>138.5</v>
      </c>
    </row>
    <row r="522" spans="1:8">
      <c r="A522" s="86"/>
      <c r="B522" s="526"/>
      <c r="C522" s="526"/>
      <c r="D522" t="s">
        <v>19</v>
      </c>
      <c r="E522" s="2">
        <v>5</v>
      </c>
      <c r="G522" s="2">
        <f t="shared" si="9"/>
        <v>143.5</v>
      </c>
    </row>
    <row r="523" spans="1:8">
      <c r="A523" s="86">
        <v>44638</v>
      </c>
      <c r="B523" s="526">
        <v>24565</v>
      </c>
      <c r="C523" s="526" t="s">
        <v>27</v>
      </c>
      <c r="D523" t="s">
        <v>16</v>
      </c>
      <c r="E523" s="2"/>
      <c r="F523" s="2">
        <v>62</v>
      </c>
      <c r="G523" s="2">
        <f t="shared" si="9"/>
        <v>81.5</v>
      </c>
    </row>
    <row r="524" spans="1:8">
      <c r="A524" s="86">
        <v>44638</v>
      </c>
      <c r="B524" s="526">
        <v>24565</v>
      </c>
      <c r="C524" s="526" t="s">
        <v>27</v>
      </c>
      <c r="D524" t="s">
        <v>17</v>
      </c>
      <c r="E524" s="2"/>
      <c r="F524" s="2">
        <v>16.5</v>
      </c>
      <c r="G524" s="2">
        <f t="shared" si="9"/>
        <v>65</v>
      </c>
    </row>
    <row r="525" spans="1:8">
      <c r="A525" s="7">
        <v>45156</v>
      </c>
      <c r="B525" s="526">
        <v>27345</v>
      </c>
      <c r="C525" s="526" t="s">
        <v>27</v>
      </c>
      <c r="D525" t="s">
        <v>18</v>
      </c>
      <c r="E525" s="2"/>
      <c r="F525" s="80">
        <v>60</v>
      </c>
      <c r="G525" s="2">
        <f t="shared" si="9"/>
        <v>5</v>
      </c>
    </row>
    <row r="526" spans="1:8">
      <c r="A526" s="7">
        <v>45156</v>
      </c>
      <c r="B526" s="526">
        <v>27345</v>
      </c>
      <c r="C526" s="526" t="s">
        <v>27</v>
      </c>
      <c r="D526" t="s">
        <v>19</v>
      </c>
      <c r="E526" s="2"/>
      <c r="F526" s="80">
        <v>5</v>
      </c>
      <c r="G526" s="2">
        <f t="shared" si="9"/>
        <v>0</v>
      </c>
    </row>
    <row r="527" spans="1:8">
      <c r="A527" s="90">
        <v>44439</v>
      </c>
      <c r="B527" s="64" t="s">
        <v>14</v>
      </c>
      <c r="C527" s="64" t="s">
        <v>28</v>
      </c>
      <c r="D527" t="s">
        <v>16</v>
      </c>
      <c r="E527" s="24">
        <v>70.2</v>
      </c>
      <c r="G527" s="2">
        <f t="shared" si="9"/>
        <v>70.2</v>
      </c>
    </row>
    <row r="528" spans="1:8">
      <c r="B528" s="526"/>
      <c r="C528" s="526"/>
      <c r="D528" t="s">
        <v>17</v>
      </c>
      <c r="E528" s="24">
        <v>15.1</v>
      </c>
      <c r="G528" s="2">
        <f t="shared" si="9"/>
        <v>85.3</v>
      </c>
    </row>
    <row r="529" spans="1:7">
      <c r="B529" s="526"/>
      <c r="C529" s="526"/>
      <c r="D529" t="s">
        <v>18</v>
      </c>
      <c r="E529" s="2">
        <v>60</v>
      </c>
      <c r="G529" s="2">
        <f t="shared" si="9"/>
        <v>145.30000000000001</v>
      </c>
    </row>
    <row r="530" spans="1:7">
      <c r="B530" s="526"/>
      <c r="C530" s="526"/>
      <c r="D530" t="s">
        <v>19</v>
      </c>
      <c r="E530" s="2">
        <v>5</v>
      </c>
      <c r="G530" s="2">
        <f t="shared" si="9"/>
        <v>150.30000000000001</v>
      </c>
    </row>
    <row r="531" spans="1:7">
      <c r="A531" s="86">
        <v>44638</v>
      </c>
      <c r="B531" s="526">
        <v>24565</v>
      </c>
      <c r="C531" s="526" t="s">
        <v>28</v>
      </c>
      <c r="D531" t="s">
        <v>16</v>
      </c>
      <c r="E531" s="2"/>
      <c r="F531" s="2">
        <v>70.2</v>
      </c>
      <c r="G531" s="2">
        <f t="shared" si="9"/>
        <v>80.100000000000009</v>
      </c>
    </row>
    <row r="532" spans="1:7">
      <c r="A532" s="86">
        <v>44638</v>
      </c>
      <c r="B532" s="526">
        <v>24565</v>
      </c>
      <c r="C532" s="526" t="s">
        <v>28</v>
      </c>
      <c r="D532" t="s">
        <v>17</v>
      </c>
      <c r="E532" s="2"/>
      <c r="F532" s="2">
        <v>15.1</v>
      </c>
      <c r="G532" s="2">
        <f t="shared" si="9"/>
        <v>65.000000000000014</v>
      </c>
    </row>
    <row r="533" spans="1:7">
      <c r="A533" s="7">
        <v>45156</v>
      </c>
      <c r="B533" s="526">
        <v>27345</v>
      </c>
      <c r="C533" s="526" t="s">
        <v>28</v>
      </c>
      <c r="D533" t="s">
        <v>18</v>
      </c>
      <c r="E533" s="2"/>
      <c r="F533" s="80">
        <v>60</v>
      </c>
      <c r="G533" s="2">
        <f t="shared" si="9"/>
        <v>5.0000000000000142</v>
      </c>
    </row>
    <row r="534" spans="1:7">
      <c r="A534" s="7">
        <v>45156</v>
      </c>
      <c r="B534" s="526">
        <v>27345</v>
      </c>
      <c r="C534" s="526" t="s">
        <v>28</v>
      </c>
      <c r="D534" t="s">
        <v>19</v>
      </c>
      <c r="E534" s="2"/>
      <c r="F534" s="80">
        <v>5</v>
      </c>
      <c r="G534" s="2">
        <f t="shared" si="9"/>
        <v>1.4210854715202004E-14</v>
      </c>
    </row>
    <row r="535" spans="1:7">
      <c r="A535" s="90">
        <v>44469</v>
      </c>
      <c r="B535" s="64" t="s">
        <v>14</v>
      </c>
      <c r="C535" s="64" t="s">
        <v>53</v>
      </c>
      <c r="D535" t="s">
        <v>16</v>
      </c>
      <c r="E535" s="24">
        <v>72.599999999999994</v>
      </c>
      <c r="G535" s="2">
        <f t="shared" si="9"/>
        <v>72.600000000000009</v>
      </c>
    </row>
    <row r="536" spans="1:7">
      <c r="B536" s="526"/>
      <c r="C536" s="526"/>
      <c r="D536" t="s">
        <v>17</v>
      </c>
      <c r="E536" s="24">
        <v>16.600000000000001</v>
      </c>
      <c r="G536" s="2">
        <f t="shared" si="9"/>
        <v>89.200000000000017</v>
      </c>
    </row>
    <row r="537" spans="1:7">
      <c r="B537" s="526"/>
      <c r="C537" s="526"/>
      <c r="D537" t="s">
        <v>18</v>
      </c>
      <c r="E537" s="2">
        <v>60</v>
      </c>
      <c r="G537" s="2">
        <f t="shared" si="9"/>
        <v>149.20000000000002</v>
      </c>
    </row>
    <row r="538" spans="1:7">
      <c r="B538" s="526"/>
      <c r="C538" s="526"/>
      <c r="D538" t="s">
        <v>19</v>
      </c>
      <c r="E538" s="2">
        <v>5</v>
      </c>
      <c r="G538" s="2">
        <f t="shared" si="9"/>
        <v>154.20000000000002</v>
      </c>
    </row>
    <row r="539" spans="1:7">
      <c r="A539" s="86">
        <v>44638</v>
      </c>
      <c r="B539" s="526">
        <v>24565</v>
      </c>
      <c r="C539" s="526" t="s">
        <v>53</v>
      </c>
      <c r="D539" t="s">
        <v>16</v>
      </c>
      <c r="E539" s="2"/>
      <c r="F539" s="2">
        <v>72.599999999999994</v>
      </c>
      <c r="G539" s="2">
        <f t="shared" si="9"/>
        <v>81.600000000000023</v>
      </c>
    </row>
    <row r="540" spans="1:7">
      <c r="A540" s="86">
        <v>44638</v>
      </c>
      <c r="B540" s="526">
        <v>24565</v>
      </c>
      <c r="C540" s="526" t="s">
        <v>53</v>
      </c>
      <c r="D540" t="s">
        <v>17</v>
      </c>
      <c r="E540" s="2"/>
      <c r="F540" s="2">
        <v>16.600000000000001</v>
      </c>
      <c r="G540" s="2">
        <f t="shared" si="9"/>
        <v>65.000000000000028</v>
      </c>
    </row>
    <row r="541" spans="1:7">
      <c r="A541" s="7">
        <v>45156</v>
      </c>
      <c r="B541" s="526">
        <v>27345</v>
      </c>
      <c r="C541" s="526" t="s">
        <v>53</v>
      </c>
      <c r="D541" t="s">
        <v>18</v>
      </c>
      <c r="E541" s="2"/>
      <c r="F541" s="80">
        <v>60</v>
      </c>
      <c r="G541" s="2">
        <f t="shared" si="9"/>
        <v>5.0000000000000284</v>
      </c>
    </row>
    <row r="542" spans="1:7">
      <c r="A542" s="7">
        <v>45156</v>
      </c>
      <c r="B542" s="526">
        <v>27345</v>
      </c>
      <c r="C542" s="526" t="s">
        <v>53</v>
      </c>
      <c r="D542" t="s">
        <v>19</v>
      </c>
      <c r="E542" s="2"/>
      <c r="F542" s="80">
        <v>5</v>
      </c>
      <c r="G542" s="2">
        <f t="shared" si="9"/>
        <v>2.8421709430404007E-14</v>
      </c>
    </row>
    <row r="543" spans="1:7">
      <c r="A543" s="88">
        <v>44500</v>
      </c>
      <c r="B543" s="525" t="s">
        <v>14</v>
      </c>
      <c r="C543" s="525" t="s">
        <v>30</v>
      </c>
      <c r="D543" t="s">
        <v>16</v>
      </c>
      <c r="E543" s="24">
        <v>75.3</v>
      </c>
      <c r="G543" s="2">
        <f t="shared" si="9"/>
        <v>75.300000000000026</v>
      </c>
    </row>
    <row r="544" spans="1:7">
      <c r="A544" s="86"/>
      <c r="B544" s="526"/>
      <c r="C544" s="526"/>
      <c r="D544" t="s">
        <v>17</v>
      </c>
      <c r="E544" s="24">
        <v>42.1</v>
      </c>
      <c r="G544" s="2">
        <f t="shared" si="9"/>
        <v>117.40000000000003</v>
      </c>
    </row>
    <row r="545" spans="1:7">
      <c r="A545" s="86"/>
      <c r="B545" s="526"/>
      <c r="C545" s="526"/>
      <c r="D545" t="s">
        <v>18</v>
      </c>
      <c r="E545" s="2">
        <v>60</v>
      </c>
      <c r="G545" s="2">
        <f t="shared" si="9"/>
        <v>177.40000000000003</v>
      </c>
    </row>
    <row r="546" spans="1:7">
      <c r="A546" s="86"/>
      <c r="B546" s="526"/>
      <c r="C546" s="526"/>
      <c r="D546" t="s">
        <v>19</v>
      </c>
      <c r="E546" s="2">
        <v>5</v>
      </c>
      <c r="G546" s="2">
        <f t="shared" si="9"/>
        <v>182.40000000000003</v>
      </c>
    </row>
    <row r="547" spans="1:7">
      <c r="A547" s="86">
        <v>44638</v>
      </c>
      <c r="B547" s="526">
        <v>24565</v>
      </c>
      <c r="C547" s="526" t="s">
        <v>30</v>
      </c>
      <c r="D547" t="s">
        <v>16</v>
      </c>
      <c r="E547" s="2"/>
      <c r="F547" s="2">
        <v>75.3</v>
      </c>
      <c r="G547" s="2">
        <f t="shared" si="9"/>
        <v>107.10000000000004</v>
      </c>
    </row>
    <row r="548" spans="1:7">
      <c r="A548" s="86">
        <v>44638</v>
      </c>
      <c r="B548" s="526">
        <v>24565</v>
      </c>
      <c r="C548" s="526" t="s">
        <v>30</v>
      </c>
      <c r="D548" t="s">
        <v>17</v>
      </c>
      <c r="E548" s="2"/>
      <c r="F548" s="2">
        <v>42.1</v>
      </c>
      <c r="G548" s="2">
        <f t="shared" ref="G548:G611" si="10">+G547+E548-F548</f>
        <v>65.000000000000028</v>
      </c>
    </row>
    <row r="549" spans="1:7">
      <c r="A549" s="86">
        <v>45156</v>
      </c>
      <c r="B549" s="526">
        <v>27346</v>
      </c>
      <c r="C549" s="526" t="s">
        <v>30</v>
      </c>
      <c r="D549" t="s">
        <v>18</v>
      </c>
      <c r="E549" s="2"/>
      <c r="F549" s="2">
        <v>60</v>
      </c>
      <c r="G549" s="2">
        <f t="shared" si="10"/>
        <v>5.0000000000000284</v>
      </c>
    </row>
    <row r="550" spans="1:7">
      <c r="A550" s="86">
        <v>45156</v>
      </c>
      <c r="B550" s="526">
        <v>27346</v>
      </c>
      <c r="C550" s="526" t="s">
        <v>30</v>
      </c>
      <c r="D550" t="s">
        <v>19</v>
      </c>
      <c r="E550" s="2"/>
      <c r="F550" s="2">
        <v>5</v>
      </c>
      <c r="G550" s="2">
        <f t="shared" si="10"/>
        <v>2.8421709430404007E-14</v>
      </c>
    </row>
    <row r="551" spans="1:7">
      <c r="A551" s="88">
        <v>44530</v>
      </c>
      <c r="B551" s="525" t="s">
        <v>14</v>
      </c>
      <c r="C551" s="525" t="s">
        <v>33</v>
      </c>
      <c r="D551" t="s">
        <v>16</v>
      </c>
      <c r="E551" s="24">
        <v>80.3</v>
      </c>
      <c r="G551" s="2">
        <f t="shared" si="10"/>
        <v>80.300000000000026</v>
      </c>
    </row>
    <row r="552" spans="1:7">
      <c r="A552" s="86"/>
      <c r="B552" s="526"/>
      <c r="C552" s="526"/>
      <c r="D552" t="s">
        <v>17</v>
      </c>
      <c r="E552" s="24">
        <v>41.2</v>
      </c>
      <c r="G552" s="2">
        <f t="shared" si="10"/>
        <v>121.50000000000003</v>
      </c>
    </row>
    <row r="553" spans="1:7">
      <c r="A553" s="86"/>
      <c r="B553" s="526"/>
      <c r="C553" s="526"/>
      <c r="D553" t="s">
        <v>18</v>
      </c>
      <c r="E553" s="2">
        <v>60</v>
      </c>
      <c r="G553" s="2">
        <f t="shared" si="10"/>
        <v>181.50000000000003</v>
      </c>
    </row>
    <row r="554" spans="1:7">
      <c r="A554" s="86"/>
      <c r="B554" s="526"/>
      <c r="C554" s="526"/>
      <c r="D554" t="s">
        <v>19</v>
      </c>
      <c r="E554" s="2">
        <v>5</v>
      </c>
      <c r="G554" s="2">
        <f t="shared" si="10"/>
        <v>186.50000000000003</v>
      </c>
    </row>
    <row r="555" spans="1:7">
      <c r="A555" s="86"/>
      <c r="B555" s="526"/>
      <c r="C555" s="526"/>
      <c r="D555" s="48" t="s">
        <v>96</v>
      </c>
      <c r="E555" s="24">
        <v>10</v>
      </c>
      <c r="G555" s="2">
        <f t="shared" si="10"/>
        <v>196.50000000000003</v>
      </c>
    </row>
    <row r="556" spans="1:7">
      <c r="A556" s="86"/>
      <c r="B556" s="526"/>
      <c r="C556" s="526"/>
      <c r="D556" t="s">
        <v>21</v>
      </c>
      <c r="E556" s="2">
        <v>93</v>
      </c>
      <c r="G556" s="2">
        <f t="shared" si="10"/>
        <v>289.5</v>
      </c>
    </row>
    <row r="557" spans="1:7">
      <c r="A557" s="86">
        <v>44638</v>
      </c>
      <c r="B557" s="526">
        <v>24566</v>
      </c>
      <c r="C557" s="526" t="s">
        <v>33</v>
      </c>
      <c r="D557" t="s">
        <v>16</v>
      </c>
      <c r="E557" s="2"/>
      <c r="F557" s="2">
        <v>80.3</v>
      </c>
      <c r="G557" s="2">
        <f t="shared" si="10"/>
        <v>209.2</v>
      </c>
    </row>
    <row r="558" spans="1:7">
      <c r="A558" s="86">
        <v>44638</v>
      </c>
      <c r="B558" s="526">
        <v>24566</v>
      </c>
      <c r="C558" s="526" t="s">
        <v>33</v>
      </c>
      <c r="D558" t="s">
        <v>17</v>
      </c>
      <c r="E558" s="2"/>
      <c r="F558" s="2">
        <v>41.2</v>
      </c>
      <c r="G558" s="2">
        <f t="shared" si="10"/>
        <v>168</v>
      </c>
    </row>
    <row r="559" spans="1:7">
      <c r="A559" s="86">
        <v>45156</v>
      </c>
      <c r="B559" s="526">
        <v>27346</v>
      </c>
      <c r="C559" s="526" t="s">
        <v>33</v>
      </c>
      <c r="D559" t="s">
        <v>18</v>
      </c>
      <c r="E559" s="2"/>
      <c r="F559" s="2">
        <v>60</v>
      </c>
      <c r="G559" s="2">
        <f t="shared" si="10"/>
        <v>108</v>
      </c>
    </row>
    <row r="560" spans="1:7">
      <c r="A560" s="86">
        <v>45156</v>
      </c>
      <c r="B560" s="526">
        <v>27346</v>
      </c>
      <c r="C560" s="526" t="s">
        <v>33</v>
      </c>
      <c r="D560" t="s">
        <v>19</v>
      </c>
      <c r="E560" s="2"/>
      <c r="F560" s="2">
        <v>5</v>
      </c>
      <c r="G560" s="2">
        <f t="shared" si="10"/>
        <v>103</v>
      </c>
    </row>
    <row r="561" spans="1:14">
      <c r="A561" s="86">
        <v>45156</v>
      </c>
      <c r="B561" s="526">
        <v>27346</v>
      </c>
      <c r="C561" s="526" t="s">
        <v>33</v>
      </c>
      <c r="D561" s="48" t="s">
        <v>96</v>
      </c>
      <c r="E561" s="2"/>
      <c r="F561" s="24">
        <v>10</v>
      </c>
      <c r="G561" s="2">
        <f t="shared" si="10"/>
        <v>93</v>
      </c>
    </row>
    <row r="562" spans="1:14">
      <c r="A562" s="86"/>
      <c r="B562" s="526" t="s">
        <v>12</v>
      </c>
      <c r="C562" s="526"/>
      <c r="D562" t="s">
        <v>21</v>
      </c>
      <c r="E562" s="2"/>
      <c r="F562" s="24">
        <v>46.5</v>
      </c>
      <c r="G562" s="2">
        <f t="shared" si="10"/>
        <v>46.5</v>
      </c>
    </row>
    <row r="563" spans="1:14">
      <c r="A563" s="86">
        <v>45743</v>
      </c>
      <c r="B563" s="526">
        <v>30878</v>
      </c>
      <c r="C563" s="526" t="s">
        <v>33</v>
      </c>
      <c r="D563" t="s">
        <v>21</v>
      </c>
      <c r="E563" s="2"/>
      <c r="F563" s="24">
        <v>46.5</v>
      </c>
      <c r="G563" s="2">
        <f t="shared" si="10"/>
        <v>0</v>
      </c>
    </row>
    <row r="564" spans="1:14">
      <c r="A564" s="88">
        <v>44561</v>
      </c>
      <c r="B564" s="525" t="s">
        <v>14</v>
      </c>
      <c r="C564" s="525" t="s">
        <v>34</v>
      </c>
      <c r="D564" t="s">
        <v>16</v>
      </c>
      <c r="E564" s="151">
        <v>84.4</v>
      </c>
      <c r="G564" s="2">
        <f t="shared" si="10"/>
        <v>84.4</v>
      </c>
    </row>
    <row r="565" spans="1:14">
      <c r="A565" s="86"/>
      <c r="B565" s="526"/>
      <c r="C565" s="526"/>
      <c r="D565" t="s">
        <v>17</v>
      </c>
      <c r="E565" s="24">
        <v>21.2</v>
      </c>
      <c r="G565" s="2">
        <f t="shared" si="10"/>
        <v>105.60000000000001</v>
      </c>
    </row>
    <row r="566" spans="1:14">
      <c r="A566" s="86"/>
      <c r="B566" s="526"/>
      <c r="C566" s="526"/>
      <c r="D566" t="s">
        <v>18</v>
      </c>
      <c r="E566" s="2">
        <v>60</v>
      </c>
      <c r="G566" s="2">
        <f t="shared" si="10"/>
        <v>165.60000000000002</v>
      </c>
    </row>
    <row r="567" spans="1:14">
      <c r="A567" s="86"/>
      <c r="B567" s="526"/>
      <c r="C567" s="526"/>
      <c r="D567" t="s">
        <v>19</v>
      </c>
      <c r="E567" s="2">
        <v>5</v>
      </c>
      <c r="G567" s="2">
        <f t="shared" si="10"/>
        <v>170.60000000000002</v>
      </c>
    </row>
    <row r="568" spans="1:14">
      <c r="A568" s="86">
        <v>44638</v>
      </c>
      <c r="B568" s="526">
        <v>24566</v>
      </c>
      <c r="C568" s="526" t="s">
        <v>34</v>
      </c>
      <c r="D568" t="s">
        <v>16</v>
      </c>
      <c r="E568" s="2"/>
      <c r="F568" s="2">
        <v>84.4</v>
      </c>
      <c r="G568" s="2">
        <f t="shared" si="10"/>
        <v>86.200000000000017</v>
      </c>
    </row>
    <row r="569" spans="1:14">
      <c r="A569" s="86">
        <v>44638</v>
      </c>
      <c r="B569" s="526">
        <v>24566</v>
      </c>
      <c r="C569" s="526" t="s">
        <v>34</v>
      </c>
      <c r="D569" t="s">
        <v>17</v>
      </c>
      <c r="E569" s="2"/>
      <c r="F569" s="2">
        <v>21.2</v>
      </c>
      <c r="G569" s="2">
        <f t="shared" si="10"/>
        <v>65.000000000000014</v>
      </c>
      <c r="N569" s="2"/>
    </row>
    <row r="570" spans="1:14">
      <c r="A570" s="86">
        <v>45156</v>
      </c>
      <c r="B570" s="526">
        <v>27346</v>
      </c>
      <c r="C570" s="526" t="s">
        <v>34</v>
      </c>
      <c r="D570" t="s">
        <v>18</v>
      </c>
      <c r="E570" s="2"/>
      <c r="F570" s="2">
        <v>60</v>
      </c>
      <c r="G570" s="2">
        <f t="shared" si="10"/>
        <v>5.0000000000000142</v>
      </c>
      <c r="N570" s="2"/>
    </row>
    <row r="571" spans="1:14">
      <c r="A571" s="86">
        <v>45156</v>
      </c>
      <c r="B571" s="526">
        <v>27346</v>
      </c>
      <c r="C571" s="526" t="s">
        <v>34</v>
      </c>
      <c r="D571" t="s">
        <v>19</v>
      </c>
      <c r="E571" s="2"/>
      <c r="F571" s="2">
        <v>5</v>
      </c>
      <c r="G571" s="2">
        <f t="shared" si="10"/>
        <v>1.4210854715202004E-14</v>
      </c>
      <c r="N571" s="2"/>
    </row>
    <row r="572" spans="1:14">
      <c r="A572" s="44">
        <v>44592</v>
      </c>
      <c r="B572" s="525" t="s">
        <v>14</v>
      </c>
      <c r="C572" s="47" t="s">
        <v>15</v>
      </c>
      <c r="D572" s="48" t="s">
        <v>16</v>
      </c>
      <c r="E572" s="24">
        <v>108.6</v>
      </c>
      <c r="G572" s="2">
        <f t="shared" si="10"/>
        <v>108.60000000000001</v>
      </c>
      <c r="N572" s="2"/>
    </row>
    <row r="573" spans="1:14">
      <c r="B573" s="526"/>
      <c r="C573" s="535"/>
      <c r="D573" s="48" t="s">
        <v>17</v>
      </c>
      <c r="E573" s="24">
        <v>23.2</v>
      </c>
      <c r="G573" s="2">
        <f t="shared" si="10"/>
        <v>131.80000000000001</v>
      </c>
      <c r="N573" s="2"/>
    </row>
    <row r="574" spans="1:14">
      <c r="B574" s="526"/>
      <c r="C574" s="526"/>
      <c r="D574" t="s">
        <v>18</v>
      </c>
      <c r="E574" s="2">
        <v>60</v>
      </c>
      <c r="G574" s="2">
        <f t="shared" si="10"/>
        <v>191.8</v>
      </c>
      <c r="N574" s="2"/>
    </row>
    <row r="575" spans="1:14">
      <c r="B575" s="526"/>
      <c r="C575" s="526"/>
      <c r="D575" t="s">
        <v>19</v>
      </c>
      <c r="E575" s="2">
        <v>5</v>
      </c>
      <c r="G575" s="2">
        <f t="shared" si="10"/>
        <v>196.8</v>
      </c>
    </row>
    <row r="576" spans="1:14">
      <c r="A576" s="86">
        <v>45156</v>
      </c>
      <c r="B576" s="526">
        <v>27346</v>
      </c>
      <c r="C576" s="526" t="s">
        <v>15</v>
      </c>
      <c r="D576" s="48" t="s">
        <v>16</v>
      </c>
      <c r="E576" s="2"/>
      <c r="F576" s="24">
        <v>108.6</v>
      </c>
      <c r="G576" s="2">
        <f t="shared" si="10"/>
        <v>88.200000000000017</v>
      </c>
    </row>
    <row r="577" spans="1:7">
      <c r="A577" s="86">
        <v>45156</v>
      </c>
      <c r="B577" s="526">
        <v>27346</v>
      </c>
      <c r="C577" s="526" t="s">
        <v>15</v>
      </c>
      <c r="D577" s="48" t="s">
        <v>17</v>
      </c>
      <c r="E577" s="2"/>
      <c r="F577" s="24">
        <v>23.2</v>
      </c>
      <c r="G577" s="2">
        <f t="shared" si="10"/>
        <v>65.000000000000014</v>
      </c>
    </row>
    <row r="578" spans="1:7">
      <c r="A578" s="86">
        <v>45156</v>
      </c>
      <c r="B578" s="526">
        <v>27346</v>
      </c>
      <c r="C578" s="526" t="s">
        <v>15</v>
      </c>
      <c r="D578" t="s">
        <v>18</v>
      </c>
      <c r="E578" s="2"/>
      <c r="F578" s="2">
        <v>60</v>
      </c>
      <c r="G578" s="2">
        <f t="shared" si="10"/>
        <v>5.0000000000000142</v>
      </c>
    </row>
    <row r="579" spans="1:7">
      <c r="A579" s="86">
        <v>45156</v>
      </c>
      <c r="B579" s="526">
        <v>27346</v>
      </c>
      <c r="C579" s="526" t="s">
        <v>15</v>
      </c>
      <c r="D579" t="s">
        <v>19</v>
      </c>
      <c r="E579" s="2"/>
      <c r="F579" s="2">
        <v>5</v>
      </c>
      <c r="G579" s="2">
        <f t="shared" si="10"/>
        <v>1.4210854715202004E-14</v>
      </c>
    </row>
    <row r="580" spans="1:7">
      <c r="A580" s="44">
        <v>44620</v>
      </c>
      <c r="B580" s="525" t="s">
        <v>14</v>
      </c>
      <c r="C580" s="47" t="s">
        <v>20</v>
      </c>
      <c r="D580" s="48" t="s">
        <v>16</v>
      </c>
      <c r="E580" s="24">
        <v>30.9</v>
      </c>
      <c r="G580" s="2">
        <f t="shared" si="10"/>
        <v>30.900000000000013</v>
      </c>
    </row>
    <row r="581" spans="1:7">
      <c r="B581" s="526"/>
      <c r="C581" s="535"/>
      <c r="D581" s="48" t="s">
        <v>17</v>
      </c>
      <c r="E581" s="24">
        <v>15.6</v>
      </c>
      <c r="G581" s="2">
        <f t="shared" si="10"/>
        <v>46.500000000000014</v>
      </c>
    </row>
    <row r="582" spans="1:7">
      <c r="B582" s="526"/>
      <c r="C582" s="526"/>
      <c r="D582" t="s">
        <v>18</v>
      </c>
      <c r="E582" s="2">
        <v>56</v>
      </c>
      <c r="G582" s="2">
        <f t="shared" si="10"/>
        <v>102.50000000000001</v>
      </c>
    </row>
    <row r="583" spans="1:7">
      <c r="B583" s="526"/>
      <c r="C583" s="526"/>
      <c r="D583" t="s">
        <v>19</v>
      </c>
      <c r="E583" s="2">
        <v>5</v>
      </c>
      <c r="G583" s="2">
        <f t="shared" si="10"/>
        <v>107.50000000000001</v>
      </c>
    </row>
    <row r="584" spans="1:7">
      <c r="A584" s="7">
        <v>45253</v>
      </c>
      <c r="B584" s="526">
        <v>27830</v>
      </c>
      <c r="C584" s="526" t="s">
        <v>20</v>
      </c>
      <c r="D584" s="48" t="s">
        <v>16</v>
      </c>
      <c r="E584" s="2"/>
      <c r="F584" s="24">
        <v>30.9</v>
      </c>
      <c r="G584" s="2">
        <f t="shared" si="10"/>
        <v>76.600000000000023</v>
      </c>
    </row>
    <row r="585" spans="1:7">
      <c r="A585" s="7">
        <v>45253</v>
      </c>
      <c r="B585" s="526">
        <v>27830</v>
      </c>
      <c r="C585" s="526" t="s">
        <v>20</v>
      </c>
      <c r="D585" s="48" t="s">
        <v>17</v>
      </c>
      <c r="E585" s="2"/>
      <c r="F585" s="24">
        <v>15.6</v>
      </c>
      <c r="G585" s="2">
        <f t="shared" si="10"/>
        <v>61.000000000000021</v>
      </c>
    </row>
    <row r="586" spans="1:7">
      <c r="A586" s="7">
        <v>45253</v>
      </c>
      <c r="B586" s="526">
        <v>27830</v>
      </c>
      <c r="C586" s="526" t="s">
        <v>20</v>
      </c>
      <c r="D586" t="s">
        <v>18</v>
      </c>
      <c r="E586" s="2"/>
      <c r="F586" s="2">
        <v>56</v>
      </c>
      <c r="G586" s="2">
        <f t="shared" si="10"/>
        <v>5.0000000000000213</v>
      </c>
    </row>
    <row r="587" spans="1:7">
      <c r="A587" s="7">
        <v>45253</v>
      </c>
      <c r="B587" s="526">
        <v>27830</v>
      </c>
      <c r="C587" s="526" t="s">
        <v>20</v>
      </c>
      <c r="D587" t="s">
        <v>19</v>
      </c>
      <c r="E587" s="2"/>
      <c r="F587" s="2">
        <v>5</v>
      </c>
      <c r="G587" s="2">
        <f t="shared" si="10"/>
        <v>2.1316282072803006E-14</v>
      </c>
    </row>
    <row r="588" spans="1:7">
      <c r="A588" s="44">
        <v>44651</v>
      </c>
      <c r="B588" s="525" t="s">
        <v>14</v>
      </c>
      <c r="C588" s="525" t="s">
        <v>23</v>
      </c>
      <c r="D588" t="s">
        <v>16</v>
      </c>
      <c r="E588" s="8">
        <v>48.9</v>
      </c>
      <c r="G588" s="2">
        <f t="shared" si="10"/>
        <v>48.90000000000002</v>
      </c>
    </row>
    <row r="589" spans="1:7">
      <c r="B589" s="526"/>
      <c r="C589" s="526"/>
      <c r="D589" t="s">
        <v>17</v>
      </c>
      <c r="E589" s="8">
        <v>16.8</v>
      </c>
      <c r="G589" s="2">
        <f t="shared" si="10"/>
        <v>65.700000000000017</v>
      </c>
    </row>
    <row r="590" spans="1:7">
      <c r="B590" s="526"/>
      <c r="C590" s="526"/>
      <c r="D590" t="s">
        <v>18</v>
      </c>
      <c r="E590" s="8">
        <v>60</v>
      </c>
      <c r="G590" s="2">
        <f t="shared" si="10"/>
        <v>125.70000000000002</v>
      </c>
    </row>
    <row r="591" spans="1:7">
      <c r="B591" s="526"/>
      <c r="C591" s="526"/>
      <c r="D591" t="s">
        <v>19</v>
      </c>
      <c r="E591" s="8">
        <v>5</v>
      </c>
      <c r="G591" s="2">
        <f t="shared" si="10"/>
        <v>130.70000000000002</v>
      </c>
    </row>
    <row r="592" spans="1:7">
      <c r="B592" s="526"/>
      <c r="C592" s="526"/>
      <c r="D592" t="s">
        <v>377</v>
      </c>
      <c r="E592" s="8">
        <v>93</v>
      </c>
      <c r="G592" s="2">
        <f t="shared" si="10"/>
        <v>223.70000000000002</v>
      </c>
    </row>
    <row r="593" spans="1:7">
      <c r="B593" s="526"/>
      <c r="C593" s="526"/>
      <c r="D593" t="s">
        <v>160</v>
      </c>
      <c r="E593" s="8">
        <v>93</v>
      </c>
      <c r="G593" s="2">
        <f t="shared" si="10"/>
        <v>316.70000000000005</v>
      </c>
    </row>
    <row r="594" spans="1:7">
      <c r="A594" s="7">
        <v>44651</v>
      </c>
      <c r="B594" s="526" t="s">
        <v>124</v>
      </c>
      <c r="C594" s="526" t="s">
        <v>23</v>
      </c>
      <c r="D594" t="s">
        <v>18</v>
      </c>
      <c r="E594" s="8"/>
      <c r="F594" s="2">
        <v>60</v>
      </c>
      <c r="G594" s="2">
        <f t="shared" si="10"/>
        <v>256.70000000000005</v>
      </c>
    </row>
    <row r="595" spans="1:7">
      <c r="A595" s="7">
        <v>44651</v>
      </c>
      <c r="B595" s="526" t="s">
        <v>124</v>
      </c>
      <c r="C595" s="526" t="s">
        <v>23</v>
      </c>
      <c r="D595" t="s">
        <v>19</v>
      </c>
      <c r="E595" s="8"/>
      <c r="F595" s="2">
        <v>5</v>
      </c>
      <c r="G595" s="2">
        <f t="shared" si="10"/>
        <v>251.70000000000005</v>
      </c>
    </row>
    <row r="596" spans="1:7">
      <c r="A596" s="7">
        <v>44796</v>
      </c>
      <c r="B596" s="526">
        <v>25377</v>
      </c>
      <c r="C596" s="526" t="s">
        <v>23</v>
      </c>
      <c r="D596" t="s">
        <v>16</v>
      </c>
      <c r="E596" s="8"/>
      <c r="F596" s="8">
        <v>48.9</v>
      </c>
      <c r="G596" s="2">
        <f t="shared" si="10"/>
        <v>202.80000000000004</v>
      </c>
    </row>
    <row r="597" spans="1:7">
      <c r="A597" s="7">
        <v>44796</v>
      </c>
      <c r="B597" s="526">
        <v>25377</v>
      </c>
      <c r="C597" s="526" t="s">
        <v>23</v>
      </c>
      <c r="D597" t="s">
        <v>17</v>
      </c>
      <c r="E597" s="8"/>
      <c r="F597" s="8">
        <v>16.8</v>
      </c>
      <c r="G597" s="2">
        <f t="shared" si="10"/>
        <v>186.00000000000003</v>
      </c>
    </row>
    <row r="598" spans="1:7">
      <c r="A598" s="86"/>
      <c r="B598" s="526" t="s">
        <v>12</v>
      </c>
      <c r="C598" s="526"/>
      <c r="D598" t="s">
        <v>21</v>
      </c>
      <c r="E598" s="2"/>
      <c r="F598" s="24">
        <v>46.5</v>
      </c>
      <c r="G598" s="2">
        <f t="shared" si="10"/>
        <v>139.50000000000003</v>
      </c>
    </row>
    <row r="599" spans="1:7">
      <c r="A599" s="86">
        <v>45743</v>
      </c>
      <c r="B599" s="526">
        <v>30878</v>
      </c>
      <c r="C599" s="526" t="s">
        <v>23</v>
      </c>
      <c r="D599" t="s">
        <v>21</v>
      </c>
      <c r="E599" s="2"/>
      <c r="F599" s="24">
        <v>46.5</v>
      </c>
      <c r="G599" s="2">
        <f t="shared" si="10"/>
        <v>93.000000000000028</v>
      </c>
    </row>
    <row r="600" spans="1:7">
      <c r="A600" s="86"/>
      <c r="B600" s="526" t="s">
        <v>12</v>
      </c>
      <c r="C600" s="526"/>
      <c r="D600" t="s">
        <v>21</v>
      </c>
      <c r="E600" s="2"/>
      <c r="F600" s="24">
        <v>46.5</v>
      </c>
      <c r="G600" s="2">
        <f t="shared" si="10"/>
        <v>46.500000000000028</v>
      </c>
    </row>
    <row r="601" spans="1:7">
      <c r="A601" s="86">
        <v>45743</v>
      </c>
      <c r="B601" s="526">
        <v>30878</v>
      </c>
      <c r="C601" s="526" t="s">
        <v>23</v>
      </c>
      <c r="D601" t="s">
        <v>21</v>
      </c>
      <c r="E601" s="2"/>
      <c r="F601" s="24">
        <v>46.5</v>
      </c>
      <c r="G601" s="2">
        <f t="shared" si="10"/>
        <v>0</v>
      </c>
    </row>
    <row r="602" spans="1:7">
      <c r="A602" s="6">
        <v>44681</v>
      </c>
      <c r="B602" s="64" t="s">
        <v>14</v>
      </c>
      <c r="C602" s="525" t="s">
        <v>24</v>
      </c>
      <c r="D602" t="s">
        <v>16</v>
      </c>
      <c r="E602" s="2">
        <v>49.8</v>
      </c>
      <c r="G602" s="2">
        <f t="shared" si="10"/>
        <v>49.8</v>
      </c>
    </row>
    <row r="603" spans="1:7">
      <c r="A603"/>
      <c r="B603" s="64"/>
      <c r="C603" s="526"/>
      <c r="D603" t="s">
        <v>17</v>
      </c>
      <c r="E603" s="2">
        <v>27.7</v>
      </c>
      <c r="G603" s="2">
        <f t="shared" si="10"/>
        <v>77.5</v>
      </c>
    </row>
    <row r="604" spans="1:7">
      <c r="A604"/>
      <c r="B604" s="526"/>
      <c r="C604" s="526"/>
      <c r="D604" t="s">
        <v>18</v>
      </c>
      <c r="E604" s="2">
        <v>60</v>
      </c>
      <c r="G604" s="2">
        <f t="shared" si="10"/>
        <v>137.5</v>
      </c>
    </row>
    <row r="605" spans="1:7">
      <c r="A605"/>
      <c r="B605" s="526"/>
      <c r="C605" s="526"/>
      <c r="D605" t="s">
        <v>19</v>
      </c>
      <c r="E605" s="2">
        <v>5</v>
      </c>
      <c r="G605" s="2">
        <f t="shared" si="10"/>
        <v>142.5</v>
      </c>
    </row>
    <row r="606" spans="1:7">
      <c r="A606"/>
      <c r="B606" s="526"/>
      <c r="C606" s="526"/>
      <c r="D606" s="48" t="s">
        <v>308</v>
      </c>
      <c r="E606" s="113">
        <v>10</v>
      </c>
      <c r="G606" s="2">
        <f t="shared" si="10"/>
        <v>152.5</v>
      </c>
    </row>
    <row r="607" spans="1:7">
      <c r="A607" s="7">
        <v>44681</v>
      </c>
      <c r="B607" s="526" t="s">
        <v>125</v>
      </c>
      <c r="C607" s="526" t="s">
        <v>24</v>
      </c>
      <c r="D607" t="s">
        <v>18</v>
      </c>
      <c r="E607" s="2"/>
      <c r="F607" s="2">
        <v>60</v>
      </c>
      <c r="G607" s="2">
        <f t="shared" si="10"/>
        <v>92.5</v>
      </c>
    </row>
    <row r="608" spans="1:7">
      <c r="A608" s="7">
        <v>44681</v>
      </c>
      <c r="B608" s="526" t="s">
        <v>125</v>
      </c>
      <c r="C608" s="526" t="s">
        <v>24</v>
      </c>
      <c r="D608" t="s">
        <v>19</v>
      </c>
      <c r="E608" s="2"/>
      <c r="F608" s="2">
        <v>5</v>
      </c>
      <c r="G608" s="2">
        <f t="shared" si="10"/>
        <v>87.5</v>
      </c>
    </row>
    <row r="609" spans="1:7">
      <c r="A609" s="7">
        <v>44796</v>
      </c>
      <c r="B609" s="526">
        <v>25377</v>
      </c>
      <c r="C609" s="526" t="s">
        <v>24</v>
      </c>
      <c r="D609" t="s">
        <v>16</v>
      </c>
      <c r="E609" s="2"/>
      <c r="F609" s="2">
        <v>49.8</v>
      </c>
      <c r="G609" s="2">
        <f t="shared" si="10"/>
        <v>37.700000000000003</v>
      </c>
    </row>
    <row r="610" spans="1:7">
      <c r="A610" s="7">
        <v>44796</v>
      </c>
      <c r="B610" s="526">
        <v>25377</v>
      </c>
      <c r="C610" s="526" t="s">
        <v>24</v>
      </c>
      <c r="D610" t="s">
        <v>17</v>
      </c>
      <c r="E610" s="2"/>
      <c r="F610" s="2">
        <v>27.7</v>
      </c>
      <c r="G610" s="2">
        <f t="shared" si="10"/>
        <v>10.000000000000004</v>
      </c>
    </row>
    <row r="611" spans="1:7">
      <c r="A611" s="86">
        <v>45156</v>
      </c>
      <c r="B611" s="526">
        <v>27347</v>
      </c>
      <c r="C611" s="526" t="s">
        <v>24</v>
      </c>
      <c r="D611" s="48" t="s">
        <v>308</v>
      </c>
      <c r="E611" s="2"/>
      <c r="F611" s="2">
        <v>10</v>
      </c>
      <c r="G611" s="2">
        <f t="shared" si="10"/>
        <v>0</v>
      </c>
    </row>
    <row r="612" spans="1:7">
      <c r="A612" s="44">
        <v>44712</v>
      </c>
      <c r="B612" s="525" t="s">
        <v>14</v>
      </c>
      <c r="C612" s="525" t="s">
        <v>25</v>
      </c>
      <c r="D612" t="s">
        <v>16</v>
      </c>
      <c r="E612" s="2">
        <v>47.6</v>
      </c>
      <c r="G612" s="2">
        <f t="shared" ref="G612" si="11">+G611+E612-F612</f>
        <v>47.6</v>
      </c>
    </row>
    <row r="613" spans="1:7">
      <c r="B613" s="526"/>
      <c r="C613" s="526"/>
      <c r="D613" t="s">
        <v>17</v>
      </c>
      <c r="E613" s="2">
        <v>22.2</v>
      </c>
      <c r="G613" s="2">
        <f t="shared" ref="G613:G658" si="12">+G612+E613-F613</f>
        <v>69.8</v>
      </c>
    </row>
    <row r="614" spans="1:7">
      <c r="B614" s="526"/>
      <c r="C614" s="526"/>
      <c r="D614" t="s">
        <v>18</v>
      </c>
      <c r="E614" s="2">
        <v>60</v>
      </c>
      <c r="G614" s="2">
        <f t="shared" si="12"/>
        <v>129.80000000000001</v>
      </c>
    </row>
    <row r="615" spans="1:7">
      <c r="B615" s="526"/>
      <c r="C615" s="526"/>
      <c r="D615" t="s">
        <v>19</v>
      </c>
      <c r="E615" s="2">
        <v>5</v>
      </c>
      <c r="G615" s="2">
        <f t="shared" si="12"/>
        <v>134.80000000000001</v>
      </c>
    </row>
    <row r="616" spans="1:7">
      <c r="B616" s="526"/>
      <c r="C616" s="526"/>
      <c r="D616" t="s">
        <v>98</v>
      </c>
      <c r="E616" s="2">
        <v>6</v>
      </c>
      <c r="G616" s="2">
        <f t="shared" si="12"/>
        <v>140.80000000000001</v>
      </c>
    </row>
    <row r="617" spans="1:7">
      <c r="A617" s="7">
        <v>44712</v>
      </c>
      <c r="B617" s="526" t="s">
        <v>128</v>
      </c>
      <c r="C617" s="526" t="s">
        <v>25</v>
      </c>
      <c r="D617" t="s">
        <v>18</v>
      </c>
      <c r="E617" s="2"/>
      <c r="F617" s="2">
        <v>60</v>
      </c>
      <c r="G617" s="2">
        <f t="shared" si="12"/>
        <v>80.800000000000011</v>
      </c>
    </row>
    <row r="618" spans="1:7">
      <c r="A618" s="7">
        <v>44712</v>
      </c>
      <c r="B618" s="526" t="s">
        <v>128</v>
      </c>
      <c r="C618" s="526" t="s">
        <v>25</v>
      </c>
      <c r="D618" t="s">
        <v>19</v>
      </c>
      <c r="E618" s="2"/>
      <c r="F618" s="2">
        <v>5</v>
      </c>
      <c r="G618" s="2">
        <f t="shared" si="12"/>
        <v>75.800000000000011</v>
      </c>
    </row>
    <row r="619" spans="1:7">
      <c r="A619" s="7">
        <v>44796</v>
      </c>
      <c r="B619" s="526">
        <v>25377</v>
      </c>
      <c r="C619" s="526" t="s">
        <v>25</v>
      </c>
      <c r="D619" t="s">
        <v>16</v>
      </c>
      <c r="E619" s="2"/>
      <c r="F619" s="2">
        <v>47.6</v>
      </c>
      <c r="G619" s="2">
        <f t="shared" si="12"/>
        <v>28.20000000000001</v>
      </c>
    </row>
    <row r="620" spans="1:7">
      <c r="A620" s="7">
        <v>44796</v>
      </c>
      <c r="B620" s="526">
        <v>25377</v>
      </c>
      <c r="C620" s="526" t="s">
        <v>25</v>
      </c>
      <c r="D620" t="s">
        <v>17</v>
      </c>
      <c r="E620" s="2"/>
      <c r="F620" s="2">
        <v>22.2</v>
      </c>
      <c r="G620" s="2">
        <f t="shared" si="12"/>
        <v>6.0000000000000107</v>
      </c>
    </row>
    <row r="621" spans="1:7">
      <c r="A621" s="7">
        <v>45126</v>
      </c>
      <c r="B621" s="526">
        <v>27245</v>
      </c>
      <c r="C621" s="526" t="s">
        <v>25</v>
      </c>
      <c r="D621" t="s">
        <v>98</v>
      </c>
      <c r="E621" s="2"/>
      <c r="F621" s="2">
        <v>6</v>
      </c>
      <c r="G621" s="2">
        <f t="shared" si="12"/>
        <v>1.0658141036401503E-14</v>
      </c>
    </row>
    <row r="622" spans="1:7">
      <c r="A622" s="44">
        <v>44742</v>
      </c>
      <c r="B622" s="525" t="s">
        <v>14</v>
      </c>
      <c r="C622" s="525" t="s">
        <v>26</v>
      </c>
      <c r="D622" t="s">
        <v>16</v>
      </c>
      <c r="E622" s="2">
        <v>37.1</v>
      </c>
      <c r="G622" s="2">
        <f t="shared" si="12"/>
        <v>37.100000000000009</v>
      </c>
    </row>
    <row r="623" spans="1:7">
      <c r="B623" s="526"/>
      <c r="C623" s="526"/>
      <c r="D623" t="s">
        <v>17</v>
      </c>
      <c r="E623" s="2">
        <v>19.899999999999999</v>
      </c>
      <c r="G623" s="2">
        <f t="shared" si="12"/>
        <v>57.000000000000007</v>
      </c>
    </row>
    <row r="624" spans="1:7">
      <c r="B624" s="526"/>
      <c r="C624" s="526"/>
      <c r="D624" t="s">
        <v>18</v>
      </c>
      <c r="E624" s="2">
        <v>60</v>
      </c>
      <c r="G624" s="2">
        <f t="shared" si="12"/>
        <v>117</v>
      </c>
    </row>
    <row r="625" spans="1:13">
      <c r="B625" s="526"/>
      <c r="C625" s="526"/>
      <c r="D625" t="s">
        <v>19</v>
      </c>
      <c r="E625" s="2">
        <v>5</v>
      </c>
      <c r="G625" s="2">
        <f t="shared" si="12"/>
        <v>122</v>
      </c>
    </row>
    <row r="626" spans="1:13">
      <c r="A626" s="7">
        <v>44742</v>
      </c>
      <c r="B626" s="526" t="s">
        <v>129</v>
      </c>
      <c r="C626" s="526" t="s">
        <v>26</v>
      </c>
      <c r="D626" t="s">
        <v>18</v>
      </c>
      <c r="E626" s="2"/>
      <c r="F626" s="2">
        <v>60</v>
      </c>
      <c r="G626" s="2">
        <f t="shared" si="12"/>
        <v>62</v>
      </c>
    </row>
    <row r="627" spans="1:13">
      <c r="A627" s="7">
        <v>44742</v>
      </c>
      <c r="B627" s="526" t="s">
        <v>129</v>
      </c>
      <c r="C627" s="526" t="s">
        <v>26</v>
      </c>
      <c r="D627" t="s">
        <v>19</v>
      </c>
      <c r="E627" s="2"/>
      <c r="F627" s="2">
        <v>5</v>
      </c>
      <c r="G627" s="2">
        <f t="shared" si="12"/>
        <v>57</v>
      </c>
    </row>
    <row r="628" spans="1:13">
      <c r="A628" s="7">
        <v>44796</v>
      </c>
      <c r="B628" s="526">
        <v>25377</v>
      </c>
      <c r="C628" s="526" t="s">
        <v>26</v>
      </c>
      <c r="D628" t="s">
        <v>16</v>
      </c>
      <c r="E628" s="2"/>
      <c r="F628" s="2">
        <v>37.1</v>
      </c>
      <c r="G628" s="2">
        <f t="shared" si="12"/>
        <v>19.899999999999999</v>
      </c>
    </row>
    <row r="629" spans="1:13">
      <c r="A629" s="7">
        <v>44796</v>
      </c>
      <c r="B629" s="526">
        <v>25377</v>
      </c>
      <c r="C629" s="526" t="s">
        <v>26</v>
      </c>
      <c r="D629" t="s">
        <v>17</v>
      </c>
      <c r="E629" s="2"/>
      <c r="F629" s="2">
        <v>19.899999999999999</v>
      </c>
      <c r="G629" s="2">
        <f t="shared" si="12"/>
        <v>0</v>
      </c>
    </row>
    <row r="630" spans="1:13">
      <c r="A630" s="44">
        <v>44773</v>
      </c>
      <c r="B630" s="525" t="s">
        <v>14</v>
      </c>
      <c r="C630" s="525" t="s">
        <v>27</v>
      </c>
      <c r="D630" t="s">
        <v>16</v>
      </c>
      <c r="E630" s="79">
        <v>36.9</v>
      </c>
      <c r="G630" s="2">
        <f t="shared" si="12"/>
        <v>36.9</v>
      </c>
    </row>
    <row r="631" spans="1:13">
      <c r="B631" s="526"/>
      <c r="C631" s="526"/>
      <c r="D631" t="s">
        <v>17</v>
      </c>
      <c r="E631" s="79">
        <v>16.899999999999999</v>
      </c>
      <c r="G631" s="2">
        <f t="shared" si="12"/>
        <v>53.8</v>
      </c>
    </row>
    <row r="632" spans="1:13">
      <c r="B632" s="526"/>
      <c r="C632" s="526"/>
      <c r="D632" t="s">
        <v>18</v>
      </c>
      <c r="E632" s="148">
        <v>60</v>
      </c>
      <c r="G632" s="2">
        <f t="shared" si="12"/>
        <v>113.8</v>
      </c>
    </row>
    <row r="633" spans="1:13">
      <c r="B633" s="526"/>
      <c r="C633" s="526"/>
      <c r="D633" t="s">
        <v>19</v>
      </c>
      <c r="E633" s="148">
        <v>5</v>
      </c>
      <c r="G633" s="2">
        <f t="shared" si="12"/>
        <v>118.8</v>
      </c>
    </row>
    <row r="634" spans="1:13">
      <c r="B634" s="526"/>
      <c r="C634" s="526"/>
      <c r="D634" t="s">
        <v>66</v>
      </c>
      <c r="E634" s="148">
        <v>10</v>
      </c>
      <c r="G634" s="2">
        <f t="shared" si="12"/>
        <v>128.80000000000001</v>
      </c>
      <c r="M634" s="2"/>
    </row>
    <row r="635" spans="1:13">
      <c r="A635" s="7">
        <v>44773</v>
      </c>
      <c r="B635" s="526" t="s">
        <v>115</v>
      </c>
      <c r="C635" s="526" t="s">
        <v>27</v>
      </c>
      <c r="D635" t="s">
        <v>18</v>
      </c>
      <c r="E635" s="2"/>
      <c r="F635" s="148">
        <v>60</v>
      </c>
      <c r="G635" s="2">
        <f t="shared" si="12"/>
        <v>68.800000000000011</v>
      </c>
      <c r="M635" s="2"/>
    </row>
    <row r="636" spans="1:13">
      <c r="A636" s="7">
        <v>44773</v>
      </c>
      <c r="B636" s="526" t="s">
        <v>115</v>
      </c>
      <c r="C636" s="526" t="s">
        <v>27</v>
      </c>
      <c r="D636" t="s">
        <v>19</v>
      </c>
      <c r="E636" s="2"/>
      <c r="F636" s="148">
        <v>5</v>
      </c>
      <c r="G636" s="2">
        <f t="shared" si="12"/>
        <v>63.800000000000011</v>
      </c>
    </row>
    <row r="637" spans="1:13">
      <c r="A637" s="7">
        <v>44796</v>
      </c>
      <c r="B637" s="526">
        <v>25377</v>
      </c>
      <c r="C637" s="526" t="s">
        <v>27</v>
      </c>
      <c r="D637" t="s">
        <v>16</v>
      </c>
      <c r="E637" s="2"/>
      <c r="F637" s="2">
        <v>36.9</v>
      </c>
      <c r="G637" s="2">
        <f t="shared" si="12"/>
        <v>26.900000000000013</v>
      </c>
    </row>
    <row r="638" spans="1:13">
      <c r="A638" s="7">
        <v>44796</v>
      </c>
      <c r="B638" s="526">
        <v>25377</v>
      </c>
      <c r="C638" s="526" t="s">
        <v>27</v>
      </c>
      <c r="D638" t="s">
        <v>17</v>
      </c>
      <c r="F638" s="2">
        <v>16.899999999999999</v>
      </c>
      <c r="G638" s="2">
        <f t="shared" si="12"/>
        <v>10.000000000000014</v>
      </c>
    </row>
    <row r="639" spans="1:13">
      <c r="A639" s="7">
        <v>45126</v>
      </c>
      <c r="B639" s="526">
        <v>27245</v>
      </c>
      <c r="C639" s="526" t="s">
        <v>27</v>
      </c>
      <c r="D639" t="s">
        <v>66</v>
      </c>
      <c r="E639" s="2"/>
      <c r="F639" s="2">
        <v>10</v>
      </c>
      <c r="G639" s="2">
        <f t="shared" si="12"/>
        <v>1.4210854715202004E-14</v>
      </c>
    </row>
    <row r="640" spans="1:13">
      <c r="A640" s="44">
        <v>44804</v>
      </c>
      <c r="B640" s="525" t="s">
        <v>14</v>
      </c>
      <c r="C640" s="525" t="s">
        <v>28</v>
      </c>
      <c r="D640" t="s">
        <v>16</v>
      </c>
      <c r="E640" s="2">
        <v>10.8</v>
      </c>
      <c r="G640" s="2">
        <f t="shared" si="12"/>
        <v>10.800000000000015</v>
      </c>
    </row>
    <row r="641" spans="1:7">
      <c r="B641" s="526"/>
      <c r="C641" s="526"/>
      <c r="D641" t="s">
        <v>17</v>
      </c>
      <c r="E641" s="2">
        <v>16.3</v>
      </c>
      <c r="G641" s="2">
        <f t="shared" si="12"/>
        <v>27.100000000000016</v>
      </c>
    </row>
    <row r="642" spans="1:7">
      <c r="B642" s="526"/>
      <c r="C642" s="526"/>
      <c r="D642" t="s">
        <v>18</v>
      </c>
      <c r="E642" s="2">
        <v>60</v>
      </c>
      <c r="G642" s="2">
        <f t="shared" si="12"/>
        <v>87.100000000000023</v>
      </c>
    </row>
    <row r="643" spans="1:7">
      <c r="B643" s="526"/>
      <c r="C643" s="526"/>
      <c r="D643" t="s">
        <v>19</v>
      </c>
      <c r="E643" s="2">
        <v>5</v>
      </c>
      <c r="G643" s="2">
        <f t="shared" si="12"/>
        <v>92.100000000000023</v>
      </c>
    </row>
    <row r="644" spans="1:7">
      <c r="B644" s="526"/>
      <c r="C644" s="526"/>
      <c r="D644" t="s">
        <v>166</v>
      </c>
      <c r="E644" s="2">
        <v>102.5</v>
      </c>
      <c r="G644" s="2">
        <f t="shared" si="12"/>
        <v>194.60000000000002</v>
      </c>
    </row>
    <row r="645" spans="1:7">
      <c r="B645" s="526"/>
      <c r="C645" s="526"/>
      <c r="D645" t="s">
        <v>167</v>
      </c>
      <c r="E645" s="2">
        <v>102.5</v>
      </c>
      <c r="G645" s="2">
        <f t="shared" si="12"/>
        <v>297.10000000000002</v>
      </c>
    </row>
    <row r="646" spans="1:7">
      <c r="A646" s="7">
        <v>44804</v>
      </c>
      <c r="B646" s="526" t="s">
        <v>116</v>
      </c>
      <c r="C646" s="526" t="s">
        <v>28</v>
      </c>
      <c r="D646" t="s">
        <v>18</v>
      </c>
      <c r="E646" s="2"/>
      <c r="F646" s="2">
        <v>60</v>
      </c>
      <c r="G646" s="2">
        <f t="shared" si="12"/>
        <v>237.10000000000002</v>
      </c>
    </row>
    <row r="647" spans="1:7">
      <c r="A647" s="7">
        <v>44804</v>
      </c>
      <c r="B647" s="526" t="s">
        <v>116</v>
      </c>
      <c r="C647" s="526" t="s">
        <v>28</v>
      </c>
      <c r="D647" t="s">
        <v>19</v>
      </c>
      <c r="E647" s="2"/>
      <c r="F647" s="2">
        <v>5</v>
      </c>
      <c r="G647" s="2">
        <f t="shared" si="12"/>
        <v>232.10000000000002</v>
      </c>
    </row>
    <row r="648" spans="1:7">
      <c r="A648" s="7">
        <v>44900</v>
      </c>
      <c r="B648" s="526" t="s">
        <v>500</v>
      </c>
      <c r="C648" s="526" t="s">
        <v>28</v>
      </c>
      <c r="D648" t="s">
        <v>16</v>
      </c>
      <c r="E648" s="2"/>
      <c r="F648" s="2">
        <v>10.8</v>
      </c>
      <c r="G648" s="2">
        <f t="shared" si="12"/>
        <v>221.3</v>
      </c>
    </row>
    <row r="649" spans="1:7">
      <c r="A649" s="7">
        <v>44900</v>
      </c>
      <c r="B649" s="526" t="s">
        <v>500</v>
      </c>
      <c r="C649" s="526" t="s">
        <v>28</v>
      </c>
      <c r="D649" t="s">
        <v>17</v>
      </c>
      <c r="E649" s="2"/>
      <c r="F649" s="2">
        <v>16.3</v>
      </c>
      <c r="G649" s="2">
        <f t="shared" si="12"/>
        <v>205</v>
      </c>
    </row>
    <row r="650" spans="1:7">
      <c r="A650" s="86"/>
      <c r="B650" s="526" t="s">
        <v>12</v>
      </c>
      <c r="C650" s="526"/>
      <c r="D650" t="s">
        <v>21</v>
      </c>
      <c r="E650" s="2"/>
      <c r="F650" s="24">
        <v>51.25</v>
      </c>
      <c r="G650" s="2">
        <f t="shared" si="12"/>
        <v>153.75</v>
      </c>
    </row>
    <row r="651" spans="1:7">
      <c r="A651" s="86">
        <v>45743</v>
      </c>
      <c r="B651" s="526">
        <v>30878</v>
      </c>
      <c r="C651" s="526" t="s">
        <v>23</v>
      </c>
      <c r="D651" t="s">
        <v>21</v>
      </c>
      <c r="E651" s="2"/>
      <c r="F651" s="24">
        <v>51.25</v>
      </c>
      <c r="G651" s="2">
        <f t="shared" si="12"/>
        <v>102.5</v>
      </c>
    </row>
    <row r="652" spans="1:7">
      <c r="A652" s="86"/>
      <c r="B652" s="526" t="s">
        <v>12</v>
      </c>
      <c r="C652" s="526"/>
      <c r="D652" t="s">
        <v>21</v>
      </c>
      <c r="E652" s="2"/>
      <c r="F652" s="24">
        <v>51.25</v>
      </c>
      <c r="G652" s="2">
        <f t="shared" si="12"/>
        <v>51.25</v>
      </c>
    </row>
    <row r="653" spans="1:7">
      <c r="A653" s="86">
        <v>45743</v>
      </c>
      <c r="B653" s="526">
        <v>30878</v>
      </c>
      <c r="C653" s="526" t="s">
        <v>23</v>
      </c>
      <c r="D653" t="s">
        <v>21</v>
      </c>
      <c r="E653" s="2"/>
      <c r="F653" s="24">
        <v>51.25</v>
      </c>
      <c r="G653" s="2">
        <f t="shared" si="12"/>
        <v>0</v>
      </c>
    </row>
    <row r="654" spans="1:7">
      <c r="A654" s="88">
        <v>44834</v>
      </c>
      <c r="B654" s="525" t="s">
        <v>14</v>
      </c>
      <c r="C654" s="525" t="s">
        <v>184</v>
      </c>
      <c r="D654" t="s">
        <v>16</v>
      </c>
      <c r="E654" s="2">
        <v>10.6</v>
      </c>
      <c r="G654" s="2">
        <f t="shared" si="12"/>
        <v>10.6</v>
      </c>
    </row>
    <row r="655" spans="1:7">
      <c r="A655" s="86"/>
      <c r="B655" s="526"/>
      <c r="C655" s="526"/>
      <c r="D655" t="s">
        <v>17</v>
      </c>
      <c r="E655" s="2">
        <v>15</v>
      </c>
      <c r="G655" s="2">
        <f t="shared" si="12"/>
        <v>25.6</v>
      </c>
    </row>
    <row r="656" spans="1:7">
      <c r="A656" s="86"/>
      <c r="B656" s="526"/>
      <c r="C656" s="526"/>
      <c r="D656" t="s">
        <v>18</v>
      </c>
      <c r="E656" s="2">
        <v>60</v>
      </c>
      <c r="G656" s="2">
        <f t="shared" si="12"/>
        <v>85.6</v>
      </c>
    </row>
    <row r="657" spans="1:13">
      <c r="A657" s="86"/>
      <c r="B657" s="526"/>
      <c r="C657" s="526"/>
      <c r="D657" t="s">
        <v>19</v>
      </c>
      <c r="E657" s="2">
        <v>5</v>
      </c>
      <c r="G657" s="2">
        <f t="shared" si="12"/>
        <v>90.6</v>
      </c>
    </row>
    <row r="658" spans="1:13">
      <c r="A658" s="86">
        <v>44834</v>
      </c>
      <c r="B658" s="526" t="s">
        <v>117</v>
      </c>
      <c r="C658" s="526" t="s">
        <v>184</v>
      </c>
      <c r="D658" t="s">
        <v>18</v>
      </c>
      <c r="E658" s="2"/>
      <c r="F658" s="2">
        <v>60</v>
      </c>
      <c r="G658" s="2">
        <f t="shared" si="12"/>
        <v>30.599999999999994</v>
      </c>
    </row>
    <row r="659" spans="1:13">
      <c r="A659" s="86">
        <v>44834</v>
      </c>
      <c r="B659" s="526" t="s">
        <v>117</v>
      </c>
      <c r="C659" s="526" t="s">
        <v>184</v>
      </c>
      <c r="D659" t="s">
        <v>19</v>
      </c>
      <c r="E659" s="2"/>
      <c r="F659" s="2">
        <v>5</v>
      </c>
      <c r="G659" s="2">
        <f t="shared" ref="G659:G670" si="13">+G658+E659-F659</f>
        <v>25.599999999999994</v>
      </c>
    </row>
    <row r="660" spans="1:13">
      <c r="A660" s="7">
        <v>44900</v>
      </c>
      <c r="B660" s="526" t="s">
        <v>500</v>
      </c>
      <c r="C660" s="526" t="s">
        <v>184</v>
      </c>
      <c r="D660" t="s">
        <v>16</v>
      </c>
      <c r="E660" s="2"/>
      <c r="F660" s="2">
        <v>10.6</v>
      </c>
      <c r="G660" s="2">
        <f t="shared" si="13"/>
        <v>14.999999999999995</v>
      </c>
    </row>
    <row r="661" spans="1:13">
      <c r="A661" s="7">
        <v>44900</v>
      </c>
      <c r="B661" s="526" t="s">
        <v>500</v>
      </c>
      <c r="C661" s="526" t="s">
        <v>184</v>
      </c>
      <c r="D661" t="s">
        <v>17</v>
      </c>
      <c r="E661" s="2"/>
      <c r="F661" s="2">
        <v>15</v>
      </c>
      <c r="G661" s="2">
        <f t="shared" si="13"/>
        <v>0</v>
      </c>
    </row>
    <row r="662" spans="1:13">
      <c r="A662" s="44">
        <v>44865</v>
      </c>
      <c r="B662" s="525" t="s">
        <v>14</v>
      </c>
      <c r="C662" s="525" t="s">
        <v>30</v>
      </c>
      <c r="D662" t="s">
        <v>16</v>
      </c>
      <c r="E662" s="148">
        <v>10.5</v>
      </c>
      <c r="G662" s="2">
        <f t="shared" si="13"/>
        <v>10.5</v>
      </c>
    </row>
    <row r="663" spans="1:13">
      <c r="A663" s="44"/>
      <c r="B663" s="525"/>
      <c r="C663" s="525"/>
      <c r="D663" t="s">
        <v>17</v>
      </c>
      <c r="E663" s="148">
        <v>23.2</v>
      </c>
      <c r="G663" s="2">
        <f t="shared" si="13"/>
        <v>33.700000000000003</v>
      </c>
    </row>
    <row r="664" spans="1:13">
      <c r="A664" s="44"/>
      <c r="B664" s="525"/>
      <c r="C664" s="525"/>
      <c r="D664" t="s">
        <v>18</v>
      </c>
      <c r="E664" s="148">
        <v>60</v>
      </c>
      <c r="G664" s="2">
        <f t="shared" si="13"/>
        <v>93.7</v>
      </c>
    </row>
    <row r="665" spans="1:13">
      <c r="A665" s="44"/>
      <c r="B665" s="525"/>
      <c r="C665" s="525"/>
      <c r="D665" t="s">
        <v>19</v>
      </c>
      <c r="E665" s="148">
        <v>5</v>
      </c>
      <c r="G665" s="2">
        <f t="shared" si="13"/>
        <v>98.7</v>
      </c>
    </row>
    <row r="666" spans="1:13">
      <c r="A666" s="7">
        <v>44865</v>
      </c>
      <c r="B666" s="526" t="s">
        <v>118</v>
      </c>
      <c r="C666" s="526" t="s">
        <v>30</v>
      </c>
      <c r="D666" t="s">
        <v>18</v>
      </c>
      <c r="E666" s="148"/>
      <c r="F666" s="148">
        <v>60</v>
      </c>
      <c r="G666" s="2">
        <f t="shared" si="13"/>
        <v>38.700000000000003</v>
      </c>
    </row>
    <row r="667" spans="1:13">
      <c r="A667" s="7">
        <v>44865</v>
      </c>
      <c r="B667" s="526" t="s">
        <v>118</v>
      </c>
      <c r="C667" s="526" t="s">
        <v>30</v>
      </c>
      <c r="D667" t="s">
        <v>19</v>
      </c>
      <c r="E667" s="148"/>
      <c r="F667" s="148">
        <v>5</v>
      </c>
      <c r="G667" s="2">
        <f t="shared" si="13"/>
        <v>33.700000000000003</v>
      </c>
      <c r="J667" s="525"/>
      <c r="M667" s="2"/>
    </row>
    <row r="668" spans="1:13">
      <c r="A668" s="7">
        <v>44900</v>
      </c>
      <c r="B668" s="526" t="s">
        <v>500</v>
      </c>
      <c r="C668" s="526" t="s">
        <v>30</v>
      </c>
      <c r="D668" t="s">
        <v>16</v>
      </c>
      <c r="E668" s="148"/>
      <c r="F668" s="148">
        <v>10.5</v>
      </c>
      <c r="G668" s="2">
        <f t="shared" si="13"/>
        <v>23.200000000000003</v>
      </c>
      <c r="M668" s="2"/>
    </row>
    <row r="669" spans="1:13">
      <c r="A669" s="7">
        <v>44900</v>
      </c>
      <c r="B669" s="526" t="s">
        <v>500</v>
      </c>
      <c r="C669" s="526" t="s">
        <v>30</v>
      </c>
      <c r="D669" t="s">
        <v>17</v>
      </c>
      <c r="E669" s="148"/>
      <c r="F669" s="148">
        <v>23.2</v>
      </c>
      <c r="G669" s="2">
        <f t="shared" si="13"/>
        <v>0</v>
      </c>
      <c r="H669" s="525"/>
      <c r="M669" s="80"/>
    </row>
    <row r="670" spans="1:13">
      <c r="A670" s="88">
        <v>44895</v>
      </c>
      <c r="B670" s="525" t="s">
        <v>14</v>
      </c>
      <c r="C670" s="525" t="s">
        <v>33</v>
      </c>
      <c r="D670" t="s">
        <v>16</v>
      </c>
      <c r="E670" s="2">
        <v>29.6</v>
      </c>
      <c r="G670" s="2">
        <f t="shared" si="13"/>
        <v>29.6</v>
      </c>
      <c r="H670" s="526"/>
      <c r="M670" s="80"/>
    </row>
    <row r="671" spans="1:13">
      <c r="A671" s="86"/>
      <c r="B671" s="526"/>
      <c r="C671" s="526"/>
      <c r="D671" t="s">
        <v>17</v>
      </c>
      <c r="E671" s="2">
        <v>25.3</v>
      </c>
      <c r="G671" s="2">
        <f t="shared" ref="G671:G692" si="14">+G670+E671-F671</f>
        <v>54.900000000000006</v>
      </c>
      <c r="M671" s="80"/>
    </row>
    <row r="672" spans="1:13">
      <c r="A672" s="86"/>
      <c r="B672" s="526"/>
      <c r="C672" s="526"/>
      <c r="D672" t="s">
        <v>18</v>
      </c>
      <c r="E672" s="2">
        <v>60</v>
      </c>
      <c r="G672" s="2">
        <f t="shared" si="14"/>
        <v>114.9</v>
      </c>
      <c r="H672" s="525"/>
      <c r="M672" s="80"/>
    </row>
    <row r="673" spans="1:13">
      <c r="A673" s="86"/>
      <c r="B673" s="526"/>
      <c r="C673" s="526"/>
      <c r="D673" t="s">
        <v>19</v>
      </c>
      <c r="E673" s="2">
        <v>5</v>
      </c>
      <c r="G673" s="2">
        <f t="shared" si="14"/>
        <v>119.9</v>
      </c>
      <c r="M673" s="80"/>
    </row>
    <row r="674" spans="1:13">
      <c r="A674" s="7">
        <v>44895</v>
      </c>
      <c r="B674" s="526" t="s">
        <v>132</v>
      </c>
      <c r="C674" s="526" t="s">
        <v>33</v>
      </c>
      <c r="D674" t="s">
        <v>18</v>
      </c>
      <c r="E674" s="2"/>
      <c r="F674" s="2">
        <v>60</v>
      </c>
      <c r="G674" s="2">
        <f t="shared" si="14"/>
        <v>59.900000000000006</v>
      </c>
      <c r="M674" s="80"/>
    </row>
    <row r="675" spans="1:13">
      <c r="A675" s="7">
        <v>44895</v>
      </c>
      <c r="B675" s="526" t="s">
        <v>132</v>
      </c>
      <c r="C675" s="526" t="s">
        <v>33</v>
      </c>
      <c r="D675" t="s">
        <v>19</v>
      </c>
      <c r="E675" s="8"/>
      <c r="F675" s="11">
        <v>5</v>
      </c>
      <c r="G675" s="2">
        <f t="shared" si="14"/>
        <v>54.900000000000006</v>
      </c>
      <c r="M675" s="80"/>
    </row>
    <row r="676" spans="1:13">
      <c r="A676" s="7">
        <v>44956</v>
      </c>
      <c r="B676" s="526" t="s">
        <v>501</v>
      </c>
      <c r="C676" s="526" t="s">
        <v>33</v>
      </c>
      <c r="D676" t="s">
        <v>16</v>
      </c>
      <c r="E676" s="8"/>
      <c r="F676" s="2">
        <v>29.6</v>
      </c>
      <c r="G676" s="79">
        <f t="shared" si="14"/>
        <v>25.300000000000004</v>
      </c>
      <c r="M676" s="80"/>
    </row>
    <row r="677" spans="1:13">
      <c r="A677" s="7">
        <v>44956</v>
      </c>
      <c r="B677" s="526" t="s">
        <v>501</v>
      </c>
      <c r="C677" s="526" t="s">
        <v>33</v>
      </c>
      <c r="D677" t="s">
        <v>17</v>
      </c>
      <c r="E677" s="8"/>
      <c r="F677" s="2">
        <v>25.3</v>
      </c>
      <c r="G677" s="79">
        <f t="shared" si="14"/>
        <v>0</v>
      </c>
      <c r="M677" s="80"/>
    </row>
    <row r="678" spans="1:13">
      <c r="A678" s="88">
        <v>44926</v>
      </c>
      <c r="B678" s="525" t="s">
        <v>14</v>
      </c>
      <c r="C678" s="525" t="s">
        <v>34</v>
      </c>
      <c r="D678" t="s">
        <v>16</v>
      </c>
      <c r="E678" s="2">
        <v>33.799999999999997</v>
      </c>
      <c r="G678" s="79">
        <f t="shared" si="14"/>
        <v>33.799999999999997</v>
      </c>
      <c r="M678" s="80"/>
    </row>
    <row r="679" spans="1:13">
      <c r="A679" s="86"/>
      <c r="B679" s="526"/>
      <c r="C679" s="526"/>
      <c r="D679" t="s">
        <v>17</v>
      </c>
      <c r="E679" s="2">
        <v>24.9</v>
      </c>
      <c r="G679" s="79">
        <f t="shared" si="14"/>
        <v>58.699999999999996</v>
      </c>
      <c r="M679" s="80"/>
    </row>
    <row r="680" spans="1:13">
      <c r="A680" s="86"/>
      <c r="B680" s="526"/>
      <c r="C680" s="526"/>
      <c r="D680" t="s">
        <v>18</v>
      </c>
      <c r="E680" s="2">
        <v>60</v>
      </c>
      <c r="G680" s="79">
        <f t="shared" si="14"/>
        <v>118.69999999999999</v>
      </c>
      <c r="M680" s="80"/>
    </row>
    <row r="681" spans="1:13">
      <c r="A681" s="86"/>
      <c r="B681" s="526"/>
      <c r="C681" s="526"/>
      <c r="D681" t="s">
        <v>19</v>
      </c>
      <c r="E681" s="2">
        <v>5</v>
      </c>
      <c r="G681" s="2">
        <f t="shared" si="14"/>
        <v>123.69999999999999</v>
      </c>
      <c r="J681" s="525"/>
      <c r="M681" s="2"/>
    </row>
    <row r="682" spans="1:13">
      <c r="A682" s="86">
        <v>44926</v>
      </c>
      <c r="B682" s="526" t="s">
        <v>121</v>
      </c>
      <c r="C682" s="526" t="s">
        <v>34</v>
      </c>
      <c r="D682" t="s">
        <v>18</v>
      </c>
      <c r="E682" s="2"/>
      <c r="F682" s="2">
        <v>60</v>
      </c>
      <c r="G682" s="2">
        <f t="shared" si="14"/>
        <v>63.699999999999989</v>
      </c>
      <c r="M682" s="2"/>
    </row>
    <row r="683" spans="1:13">
      <c r="A683" s="86">
        <v>44926</v>
      </c>
      <c r="B683" s="526" t="s">
        <v>121</v>
      </c>
      <c r="C683" s="526" t="s">
        <v>34</v>
      </c>
      <c r="D683" t="s">
        <v>19</v>
      </c>
      <c r="E683" s="2"/>
      <c r="F683" s="2">
        <v>5</v>
      </c>
      <c r="G683" s="2">
        <f t="shared" si="14"/>
        <v>58.699999999999989</v>
      </c>
      <c r="J683" s="64"/>
      <c r="M683" s="2"/>
    </row>
    <row r="684" spans="1:13">
      <c r="A684" s="7">
        <v>44956</v>
      </c>
      <c r="B684" s="526" t="s">
        <v>501</v>
      </c>
      <c r="C684" s="526" t="s">
        <v>34</v>
      </c>
      <c r="D684" t="s">
        <v>16</v>
      </c>
      <c r="E684" s="2"/>
      <c r="F684" s="2">
        <v>33.799999999999997</v>
      </c>
      <c r="G684" s="2">
        <f t="shared" si="14"/>
        <v>24.899999999999991</v>
      </c>
      <c r="M684" s="2"/>
    </row>
    <row r="685" spans="1:13">
      <c r="A685" s="7">
        <v>44956</v>
      </c>
      <c r="B685" s="526" t="s">
        <v>501</v>
      </c>
      <c r="C685" s="526" t="s">
        <v>34</v>
      </c>
      <c r="D685" t="s">
        <v>17</v>
      </c>
      <c r="E685" s="2"/>
      <c r="F685" s="2">
        <v>11.3</v>
      </c>
      <c r="G685" s="2">
        <f t="shared" si="14"/>
        <v>13.599999999999991</v>
      </c>
      <c r="J685" s="64"/>
      <c r="M685" s="2"/>
    </row>
    <row r="686" spans="1:13">
      <c r="A686" s="7">
        <v>45126</v>
      </c>
      <c r="B686" s="526">
        <v>27245</v>
      </c>
      <c r="C686" s="526" t="s">
        <v>34</v>
      </c>
      <c r="D686" t="s">
        <v>17</v>
      </c>
      <c r="E686" s="2"/>
      <c r="F686" s="2">
        <v>13.6</v>
      </c>
      <c r="G686" s="2">
        <f t="shared" si="14"/>
        <v>0</v>
      </c>
      <c r="M686" s="2"/>
    </row>
    <row r="687" spans="1:13">
      <c r="A687" s="44">
        <v>44957</v>
      </c>
      <c r="B687" s="525" t="s">
        <v>14</v>
      </c>
      <c r="C687" s="525" t="s">
        <v>15</v>
      </c>
      <c r="D687" t="s">
        <v>16</v>
      </c>
      <c r="E687" s="241">
        <v>30.6</v>
      </c>
      <c r="F687" s="241"/>
      <c r="G687" s="2">
        <f t="shared" si="14"/>
        <v>30.6</v>
      </c>
      <c r="J687" s="525"/>
      <c r="M687" s="2"/>
    </row>
    <row r="688" spans="1:13">
      <c r="B688" s="526"/>
      <c r="C688" s="526"/>
      <c r="D688" t="s">
        <v>17</v>
      </c>
      <c r="E688" s="241">
        <v>20.3</v>
      </c>
      <c r="F688" s="241"/>
      <c r="G688" s="2">
        <f t="shared" si="14"/>
        <v>50.900000000000006</v>
      </c>
      <c r="M688" s="2"/>
    </row>
    <row r="689" spans="1:13">
      <c r="B689" s="526"/>
      <c r="C689" s="526"/>
      <c r="D689" t="s">
        <v>18</v>
      </c>
      <c r="E689" s="241">
        <v>60</v>
      </c>
      <c r="F689" s="241"/>
      <c r="G689" s="2">
        <f t="shared" si="14"/>
        <v>110.9</v>
      </c>
      <c r="J689" s="525"/>
      <c r="M689" s="2"/>
    </row>
    <row r="690" spans="1:13">
      <c r="B690" s="526"/>
      <c r="C690" s="526"/>
      <c r="D690" t="s">
        <v>19</v>
      </c>
      <c r="E690" s="241">
        <v>5</v>
      </c>
      <c r="F690" s="241"/>
      <c r="G690" s="2">
        <f t="shared" si="14"/>
        <v>115.9</v>
      </c>
      <c r="M690" s="2"/>
    </row>
    <row r="691" spans="1:13">
      <c r="A691" s="7">
        <v>44957</v>
      </c>
      <c r="B691" s="526" t="s">
        <v>119</v>
      </c>
      <c r="C691" s="526" t="s">
        <v>15</v>
      </c>
      <c r="D691" t="s">
        <v>18</v>
      </c>
      <c r="E691" s="241"/>
      <c r="F691" s="241">
        <v>60</v>
      </c>
      <c r="G691" s="2">
        <f t="shared" si="14"/>
        <v>55.900000000000006</v>
      </c>
      <c r="K691" s="48"/>
      <c r="M691" s="24"/>
    </row>
    <row r="692" spans="1:13">
      <c r="A692" s="7">
        <v>44957</v>
      </c>
      <c r="B692" s="526" t="s">
        <v>119</v>
      </c>
      <c r="C692" s="526" t="s">
        <v>15</v>
      </c>
      <c r="D692" t="s">
        <v>19</v>
      </c>
      <c r="E692" s="241"/>
      <c r="F692" s="241">
        <v>5</v>
      </c>
      <c r="G692" s="2">
        <f t="shared" si="14"/>
        <v>50.900000000000006</v>
      </c>
      <c r="L692" s="2"/>
    </row>
    <row r="693" spans="1:13">
      <c r="A693" s="7">
        <v>45082</v>
      </c>
      <c r="B693" s="526">
        <v>26911</v>
      </c>
      <c r="C693" s="526" t="s">
        <v>15</v>
      </c>
      <c r="D693" t="s">
        <v>16</v>
      </c>
      <c r="E693" s="241"/>
      <c r="F693" s="241">
        <v>30.6</v>
      </c>
      <c r="G693" s="2">
        <f t="shared" ref="G693:G697" si="15">+G692+E693-F693</f>
        <v>20.300000000000004</v>
      </c>
      <c r="J693" s="525"/>
      <c r="M693" s="2"/>
    </row>
    <row r="694" spans="1:13">
      <c r="A694" s="7">
        <v>45082</v>
      </c>
      <c r="B694" s="526">
        <v>26911</v>
      </c>
      <c r="C694" s="526" t="s">
        <v>15</v>
      </c>
      <c r="D694" t="s">
        <v>17</v>
      </c>
      <c r="E694" s="241"/>
      <c r="F694" s="241">
        <v>20.3</v>
      </c>
      <c r="G694" s="2">
        <f t="shared" si="15"/>
        <v>0</v>
      </c>
      <c r="M694" s="2"/>
    </row>
    <row r="695" spans="1:13">
      <c r="A695" s="44">
        <v>44985</v>
      </c>
      <c r="B695" s="525" t="s">
        <v>14</v>
      </c>
      <c r="C695" s="525" t="s">
        <v>20</v>
      </c>
      <c r="D695" t="s">
        <v>16</v>
      </c>
      <c r="E695" s="241">
        <v>33.4</v>
      </c>
      <c r="F695" s="241"/>
      <c r="G695" s="2">
        <f t="shared" si="15"/>
        <v>33.4</v>
      </c>
      <c r="M695" s="24"/>
    </row>
    <row r="696" spans="1:13">
      <c r="B696" s="526"/>
      <c r="C696" s="526"/>
      <c r="D696" t="s">
        <v>17</v>
      </c>
      <c r="E696" s="241">
        <v>28.9</v>
      </c>
      <c r="F696" s="241"/>
      <c r="G696" s="2">
        <f t="shared" si="15"/>
        <v>62.3</v>
      </c>
      <c r="M696" s="24"/>
    </row>
    <row r="697" spans="1:13">
      <c r="B697" s="526"/>
      <c r="C697" s="526"/>
      <c r="D697" t="s">
        <v>18</v>
      </c>
      <c r="E697" s="241">
        <v>56</v>
      </c>
      <c r="F697" s="241"/>
      <c r="G697" s="2">
        <f t="shared" si="15"/>
        <v>118.3</v>
      </c>
      <c r="M697" s="2"/>
    </row>
    <row r="698" spans="1:13">
      <c r="B698" s="526"/>
      <c r="C698" s="526"/>
      <c r="D698" t="s">
        <v>19</v>
      </c>
      <c r="E698" s="241">
        <v>5</v>
      </c>
      <c r="F698" s="241"/>
      <c r="G698" s="2">
        <f>+G697+E698-F698</f>
        <v>123.3</v>
      </c>
      <c r="H698" s="525"/>
      <c r="M698" s="2"/>
    </row>
    <row r="699" spans="1:13">
      <c r="A699" s="7">
        <v>44985</v>
      </c>
      <c r="B699" s="526" t="s">
        <v>135</v>
      </c>
      <c r="C699" s="526" t="s">
        <v>20</v>
      </c>
      <c r="D699" t="s">
        <v>18</v>
      </c>
      <c r="E699" s="241"/>
      <c r="F699" s="241">
        <v>56</v>
      </c>
      <c r="G699" s="2">
        <f>+G698+E699-F699</f>
        <v>67.3</v>
      </c>
      <c r="H699" s="526"/>
    </row>
    <row r="700" spans="1:13">
      <c r="A700" s="7">
        <v>44985</v>
      </c>
      <c r="B700" s="526" t="s">
        <v>135</v>
      </c>
      <c r="C700" s="526" t="s">
        <v>20</v>
      </c>
      <c r="D700" t="s">
        <v>19</v>
      </c>
      <c r="E700" s="241"/>
      <c r="F700" s="241">
        <v>5</v>
      </c>
      <c r="G700" s="2">
        <f t="shared" ref="G700:G771" si="16">+G699+E700-F700</f>
        <v>62.3</v>
      </c>
      <c r="H700" s="525"/>
    </row>
    <row r="701" spans="1:13">
      <c r="A701" s="7">
        <v>44985</v>
      </c>
      <c r="B701" s="526" t="s">
        <v>135</v>
      </c>
      <c r="C701" s="526" t="s">
        <v>20</v>
      </c>
      <c r="D701" t="s">
        <v>16</v>
      </c>
      <c r="F701" s="2">
        <v>4</v>
      </c>
      <c r="G701" s="2">
        <f t="shared" si="16"/>
        <v>58.3</v>
      </c>
      <c r="H701" s="526"/>
    </row>
    <row r="702" spans="1:13">
      <c r="A702" s="7">
        <v>45082</v>
      </c>
      <c r="B702" s="526">
        <v>26911</v>
      </c>
      <c r="C702" s="526" t="s">
        <v>20</v>
      </c>
      <c r="D702" t="s">
        <v>16</v>
      </c>
      <c r="F702" s="2">
        <v>29.4</v>
      </c>
      <c r="G702" s="2">
        <f t="shared" si="16"/>
        <v>28.9</v>
      </c>
      <c r="H702" s="526"/>
    </row>
    <row r="703" spans="1:13">
      <c r="A703" s="7">
        <v>45082</v>
      </c>
      <c r="B703" s="526">
        <v>26911</v>
      </c>
      <c r="C703" s="526" t="s">
        <v>20</v>
      </c>
      <c r="D703" t="s">
        <v>17</v>
      </c>
      <c r="F703" s="2">
        <v>19.7</v>
      </c>
      <c r="G703" s="2">
        <f t="shared" si="16"/>
        <v>9.1999999999999993</v>
      </c>
      <c r="H703" s="526"/>
    </row>
    <row r="704" spans="1:13">
      <c r="A704" s="7">
        <v>45126</v>
      </c>
      <c r="B704" s="526">
        <v>27245</v>
      </c>
      <c r="C704" s="526" t="s">
        <v>20</v>
      </c>
      <c r="D704" t="s">
        <v>17</v>
      </c>
      <c r="F704" s="2">
        <v>9.1999999999999993</v>
      </c>
      <c r="G704" s="2">
        <f t="shared" si="16"/>
        <v>0</v>
      </c>
      <c r="H704" s="526"/>
    </row>
    <row r="705" spans="1:13">
      <c r="A705" s="88">
        <v>45016</v>
      </c>
      <c r="B705" s="525" t="s">
        <v>14</v>
      </c>
      <c r="C705" s="525" t="s">
        <v>23</v>
      </c>
      <c r="D705" t="s">
        <v>16</v>
      </c>
      <c r="E705" s="241">
        <v>36.9</v>
      </c>
      <c r="F705" s="241"/>
      <c r="G705" s="2">
        <f t="shared" si="16"/>
        <v>36.9</v>
      </c>
      <c r="H705" s="525"/>
      <c r="M705" s="113"/>
    </row>
    <row r="706" spans="1:13">
      <c r="A706" s="86"/>
      <c r="B706" s="526"/>
      <c r="C706" s="526"/>
      <c r="D706" t="s">
        <v>17</v>
      </c>
      <c r="E706" s="241">
        <v>27.4</v>
      </c>
      <c r="F706" s="241"/>
      <c r="G706" s="2">
        <f t="shared" si="16"/>
        <v>64.3</v>
      </c>
      <c r="H706" s="526"/>
      <c r="J706" s="525"/>
      <c r="L706" s="2"/>
    </row>
    <row r="707" spans="1:13">
      <c r="A707" s="86"/>
      <c r="B707" s="526"/>
      <c r="C707" s="526"/>
      <c r="D707" t="s">
        <v>18</v>
      </c>
      <c r="E707" s="241">
        <v>60</v>
      </c>
      <c r="F707" s="241"/>
      <c r="G707" s="2">
        <f t="shared" si="16"/>
        <v>124.3</v>
      </c>
      <c r="H707" s="525"/>
      <c r="L707" s="2"/>
    </row>
    <row r="708" spans="1:13">
      <c r="A708" s="86"/>
      <c r="B708" s="526"/>
      <c r="C708" s="526"/>
      <c r="D708" t="s">
        <v>19</v>
      </c>
      <c r="E708" s="241">
        <v>5</v>
      </c>
      <c r="F708" s="241"/>
      <c r="G708" s="2">
        <f t="shared" si="16"/>
        <v>129.30000000000001</v>
      </c>
      <c r="H708" s="526"/>
      <c r="J708" s="525"/>
      <c r="L708" s="240"/>
    </row>
    <row r="709" spans="1:13">
      <c r="A709" s="86"/>
      <c r="B709" s="526"/>
      <c r="C709" s="526"/>
      <c r="D709" t="s">
        <v>74</v>
      </c>
      <c r="E709" s="240">
        <v>102.5</v>
      </c>
      <c r="F709" s="241"/>
      <c r="G709" s="2">
        <f t="shared" si="16"/>
        <v>231.8</v>
      </c>
      <c r="L709" s="240"/>
    </row>
    <row r="710" spans="1:13">
      <c r="A710" s="86"/>
      <c r="B710" s="526"/>
      <c r="C710" s="526"/>
      <c r="D710" t="s">
        <v>75</v>
      </c>
      <c r="E710" s="240">
        <v>102.5</v>
      </c>
      <c r="F710" s="241"/>
      <c r="G710" s="2">
        <f t="shared" si="16"/>
        <v>334.3</v>
      </c>
      <c r="J710" s="525"/>
      <c r="M710" s="240"/>
    </row>
    <row r="711" spans="1:13">
      <c r="A711" s="86">
        <v>45016</v>
      </c>
      <c r="B711" s="526" t="s">
        <v>124</v>
      </c>
      <c r="C711" s="526" t="s">
        <v>23</v>
      </c>
      <c r="D711" t="s">
        <v>18</v>
      </c>
      <c r="E711" s="241"/>
      <c r="F711" s="241">
        <v>60</v>
      </c>
      <c r="G711" s="2">
        <f t="shared" si="16"/>
        <v>274.3</v>
      </c>
      <c r="J711" s="526"/>
      <c r="M711" s="240"/>
    </row>
    <row r="712" spans="1:13">
      <c r="A712" s="86">
        <v>45016</v>
      </c>
      <c r="B712" s="526" t="s">
        <v>124</v>
      </c>
      <c r="C712" s="526" t="s">
        <v>23</v>
      </c>
      <c r="D712" t="s">
        <v>19</v>
      </c>
      <c r="E712" s="241"/>
      <c r="F712" s="241">
        <v>5</v>
      </c>
      <c r="G712" s="2">
        <f t="shared" si="16"/>
        <v>269.3</v>
      </c>
      <c r="J712" s="525"/>
      <c r="M712" s="240"/>
    </row>
    <row r="713" spans="1:13">
      <c r="A713" s="7">
        <v>45126</v>
      </c>
      <c r="B713" s="526">
        <v>27245</v>
      </c>
      <c r="C713" s="526" t="s">
        <v>23</v>
      </c>
      <c r="D713" t="s">
        <v>16</v>
      </c>
      <c r="E713" s="241"/>
      <c r="F713" s="241">
        <v>36.9</v>
      </c>
      <c r="G713" s="2">
        <f t="shared" si="16"/>
        <v>232.4</v>
      </c>
      <c r="J713" s="526"/>
      <c r="M713" s="240"/>
    </row>
    <row r="714" spans="1:13">
      <c r="A714" s="7">
        <v>45126</v>
      </c>
      <c r="B714" s="526">
        <v>27245</v>
      </c>
      <c r="C714" s="526" t="s">
        <v>23</v>
      </c>
      <c r="D714" t="s">
        <v>17</v>
      </c>
      <c r="E714" s="241"/>
      <c r="F714" s="241">
        <v>27.4</v>
      </c>
      <c r="G714" s="2">
        <f t="shared" si="16"/>
        <v>205</v>
      </c>
      <c r="M714" s="240"/>
    </row>
    <row r="715" spans="1:13">
      <c r="A715" s="86"/>
      <c r="B715" s="526" t="s">
        <v>12</v>
      </c>
      <c r="C715" s="526"/>
      <c r="D715" t="s">
        <v>21</v>
      </c>
      <c r="E715" s="2"/>
      <c r="F715" s="24">
        <v>51.25</v>
      </c>
      <c r="G715" s="2">
        <f t="shared" si="16"/>
        <v>153.75</v>
      </c>
      <c r="M715" s="240"/>
    </row>
    <row r="716" spans="1:13">
      <c r="A716" s="86">
        <v>45743</v>
      </c>
      <c r="B716" s="526">
        <v>30878</v>
      </c>
      <c r="C716" s="526" t="s">
        <v>23</v>
      </c>
      <c r="D716" t="s">
        <v>21</v>
      </c>
      <c r="E716" s="2"/>
      <c r="F716" s="24">
        <v>51.25</v>
      </c>
      <c r="G716" s="2">
        <f t="shared" si="16"/>
        <v>102.5</v>
      </c>
      <c r="M716" s="240"/>
    </row>
    <row r="717" spans="1:13">
      <c r="A717" s="86"/>
      <c r="B717" s="526" t="s">
        <v>12</v>
      </c>
      <c r="C717" s="526"/>
      <c r="D717" t="s">
        <v>21</v>
      </c>
      <c r="E717" s="2"/>
      <c r="F717" s="24">
        <v>51.25</v>
      </c>
      <c r="G717" s="2">
        <f t="shared" si="16"/>
        <v>51.25</v>
      </c>
      <c r="M717" s="240"/>
    </row>
    <row r="718" spans="1:13">
      <c r="A718" s="86">
        <v>45743</v>
      </c>
      <c r="B718" s="526">
        <v>30878</v>
      </c>
      <c r="C718" s="526" t="s">
        <v>23</v>
      </c>
      <c r="D718" t="s">
        <v>21</v>
      </c>
      <c r="E718" s="2"/>
      <c r="F718" s="24">
        <v>51.25</v>
      </c>
      <c r="G718" s="2">
        <f t="shared" si="16"/>
        <v>0</v>
      </c>
      <c r="M718" s="240"/>
    </row>
    <row r="719" spans="1:13">
      <c r="A719" s="88">
        <v>45046</v>
      </c>
      <c r="B719" s="525" t="s">
        <v>14</v>
      </c>
      <c r="C719" s="525" t="s">
        <v>24</v>
      </c>
      <c r="D719" t="s">
        <v>16</v>
      </c>
      <c r="E719" s="240">
        <v>38.6</v>
      </c>
      <c r="F719" s="240"/>
      <c r="G719" s="2">
        <f t="shared" si="16"/>
        <v>38.6</v>
      </c>
      <c r="M719" s="240"/>
    </row>
    <row r="720" spans="1:13">
      <c r="A720" s="86"/>
      <c r="B720" s="526"/>
      <c r="C720" s="526"/>
      <c r="D720" t="s">
        <v>17</v>
      </c>
      <c r="E720" s="240">
        <v>25.1</v>
      </c>
      <c r="F720" s="240"/>
      <c r="G720" s="2">
        <f t="shared" si="16"/>
        <v>63.7</v>
      </c>
    </row>
    <row r="721" spans="1:13">
      <c r="A721" s="86"/>
      <c r="B721" s="526"/>
      <c r="C721" s="526"/>
      <c r="D721" t="s">
        <v>18</v>
      </c>
      <c r="E721" s="240">
        <v>60</v>
      </c>
      <c r="F721" s="240"/>
      <c r="G721" s="2">
        <f t="shared" si="16"/>
        <v>123.7</v>
      </c>
    </row>
    <row r="722" spans="1:13">
      <c r="A722" s="86"/>
      <c r="B722" s="526"/>
      <c r="C722" s="526"/>
      <c r="D722" t="s">
        <v>19</v>
      </c>
      <c r="E722" s="240">
        <v>5</v>
      </c>
      <c r="F722" s="240"/>
      <c r="G722" s="2">
        <f t="shared" si="16"/>
        <v>128.69999999999999</v>
      </c>
    </row>
    <row r="723" spans="1:13">
      <c r="A723" s="86">
        <v>45046</v>
      </c>
      <c r="B723" s="526" t="s">
        <v>125</v>
      </c>
      <c r="C723" s="526" t="s">
        <v>24</v>
      </c>
      <c r="D723" t="s">
        <v>18</v>
      </c>
      <c r="E723" s="240"/>
      <c r="F723" s="240">
        <v>60</v>
      </c>
      <c r="G723" s="2">
        <f t="shared" si="16"/>
        <v>68.699999999999989</v>
      </c>
    </row>
    <row r="724" spans="1:13">
      <c r="A724" s="86">
        <v>45046</v>
      </c>
      <c r="B724" s="526" t="s">
        <v>125</v>
      </c>
      <c r="C724" s="526" t="s">
        <v>24</v>
      </c>
      <c r="D724" t="s">
        <v>19</v>
      </c>
      <c r="E724" s="240"/>
      <c r="F724" s="240">
        <v>5</v>
      </c>
      <c r="G724" s="2">
        <f t="shared" si="16"/>
        <v>63.699999999999989</v>
      </c>
    </row>
    <row r="725" spans="1:13">
      <c r="A725" s="86">
        <v>45161</v>
      </c>
      <c r="B725" s="526">
        <v>27354</v>
      </c>
      <c r="C725" s="526" t="s">
        <v>24</v>
      </c>
      <c r="D725" t="s">
        <v>16</v>
      </c>
      <c r="E725" s="240"/>
      <c r="F725" s="240">
        <v>38.6</v>
      </c>
      <c r="G725" s="2">
        <f t="shared" si="16"/>
        <v>25.099999999999987</v>
      </c>
    </row>
    <row r="726" spans="1:13">
      <c r="A726" s="86">
        <v>45161</v>
      </c>
      <c r="B726" s="526">
        <v>27354</v>
      </c>
      <c r="C726" s="526" t="s">
        <v>24</v>
      </c>
      <c r="D726" t="s">
        <v>17</v>
      </c>
      <c r="E726" s="240"/>
      <c r="F726" s="240">
        <v>25.1</v>
      </c>
      <c r="G726" s="2">
        <f t="shared" si="16"/>
        <v>0</v>
      </c>
    </row>
    <row r="727" spans="1:13">
      <c r="A727" s="88">
        <v>45077</v>
      </c>
      <c r="B727" s="525" t="s">
        <v>14</v>
      </c>
      <c r="C727" s="525" t="s">
        <v>25</v>
      </c>
      <c r="D727" t="s">
        <v>16</v>
      </c>
      <c r="E727" s="240">
        <v>35.700000000000003</v>
      </c>
      <c r="F727" s="240"/>
      <c r="G727" s="2">
        <f t="shared" si="16"/>
        <v>35.700000000000003</v>
      </c>
    </row>
    <row r="728" spans="1:13">
      <c r="A728" s="86"/>
      <c r="B728" s="526"/>
      <c r="C728" s="526"/>
      <c r="D728" t="s">
        <v>17</v>
      </c>
      <c r="E728" s="240">
        <v>11.7</v>
      </c>
      <c r="F728" s="240"/>
      <c r="G728" s="2">
        <f t="shared" si="16"/>
        <v>47.400000000000006</v>
      </c>
    </row>
    <row r="729" spans="1:13">
      <c r="A729" s="86"/>
      <c r="B729" s="526"/>
      <c r="C729" s="526"/>
      <c r="D729" t="s">
        <v>18</v>
      </c>
      <c r="E729" s="240">
        <v>60</v>
      </c>
      <c r="F729" s="240"/>
      <c r="G729" s="2">
        <f t="shared" si="16"/>
        <v>107.4</v>
      </c>
      <c r="M729" s="26"/>
    </row>
    <row r="730" spans="1:13">
      <c r="A730" s="86"/>
      <c r="B730" s="526"/>
      <c r="C730" s="526"/>
      <c r="D730" t="s">
        <v>19</v>
      </c>
      <c r="E730" s="240">
        <v>5</v>
      </c>
      <c r="F730" s="240"/>
      <c r="G730" s="2">
        <f t="shared" si="16"/>
        <v>112.4</v>
      </c>
    </row>
    <row r="731" spans="1:13">
      <c r="A731" s="86"/>
      <c r="B731" s="526"/>
      <c r="C731" s="526"/>
      <c r="D731" t="s">
        <v>493</v>
      </c>
      <c r="E731" s="240">
        <v>10</v>
      </c>
      <c r="F731" s="240"/>
      <c r="G731" s="2">
        <f t="shared" si="16"/>
        <v>122.4</v>
      </c>
    </row>
    <row r="732" spans="1:13">
      <c r="A732" s="86">
        <v>45077</v>
      </c>
      <c r="B732" s="526" t="s">
        <v>128</v>
      </c>
      <c r="C732" s="526" t="s">
        <v>25</v>
      </c>
      <c r="D732" t="s">
        <v>18</v>
      </c>
      <c r="E732" s="240"/>
      <c r="F732" s="240">
        <v>60</v>
      </c>
      <c r="G732" s="2">
        <f t="shared" si="16"/>
        <v>62.400000000000006</v>
      </c>
    </row>
    <row r="733" spans="1:13">
      <c r="A733" s="86">
        <v>45107</v>
      </c>
      <c r="B733" s="526" t="s">
        <v>129</v>
      </c>
      <c r="C733" s="526" t="s">
        <v>25</v>
      </c>
      <c r="D733" t="s">
        <v>19</v>
      </c>
      <c r="E733" s="240"/>
      <c r="F733" s="240">
        <v>5</v>
      </c>
      <c r="G733" s="2">
        <f t="shared" si="16"/>
        <v>57.400000000000006</v>
      </c>
    </row>
    <row r="734" spans="1:13">
      <c r="A734" s="86">
        <v>45161</v>
      </c>
      <c r="B734" s="526">
        <v>27354</v>
      </c>
      <c r="C734" s="526" t="s">
        <v>25</v>
      </c>
      <c r="D734" t="s">
        <v>16</v>
      </c>
      <c r="E734" s="240"/>
      <c r="F734" s="240">
        <v>35.700000000000003</v>
      </c>
      <c r="G734" s="2">
        <f t="shared" si="16"/>
        <v>21.700000000000003</v>
      </c>
    </row>
    <row r="735" spans="1:13">
      <c r="A735" s="86">
        <v>45161</v>
      </c>
      <c r="B735" s="526">
        <v>27354</v>
      </c>
      <c r="C735" s="526" t="s">
        <v>25</v>
      </c>
      <c r="D735" t="s">
        <v>17</v>
      </c>
      <c r="E735" s="240"/>
      <c r="F735" s="240">
        <v>11.7</v>
      </c>
      <c r="G735" s="2">
        <f t="shared" si="16"/>
        <v>10.000000000000004</v>
      </c>
    </row>
    <row r="736" spans="1:13">
      <c r="A736" s="86">
        <v>45161</v>
      </c>
      <c r="B736" s="526">
        <v>27354</v>
      </c>
      <c r="C736" s="526" t="s">
        <v>25</v>
      </c>
      <c r="D736" t="s">
        <v>493</v>
      </c>
      <c r="E736" s="240"/>
      <c r="F736" s="240">
        <v>10</v>
      </c>
      <c r="G736" s="2">
        <f t="shared" si="16"/>
        <v>0</v>
      </c>
    </row>
    <row r="737" spans="1:12">
      <c r="A737" s="88">
        <v>45107</v>
      </c>
      <c r="B737" s="525" t="s">
        <v>14</v>
      </c>
      <c r="C737" s="525" t="s">
        <v>26</v>
      </c>
      <c r="D737" t="s">
        <v>16</v>
      </c>
      <c r="E737" s="240">
        <v>36.299999999999997</v>
      </c>
      <c r="F737" s="240"/>
      <c r="G737" s="2">
        <f t="shared" si="16"/>
        <v>36.299999999999997</v>
      </c>
    </row>
    <row r="738" spans="1:12">
      <c r="A738" s="86"/>
      <c r="B738" s="526"/>
      <c r="C738" s="526"/>
      <c r="D738" t="s">
        <v>17</v>
      </c>
      <c r="E738" s="240">
        <v>19.2</v>
      </c>
      <c r="F738" s="240"/>
      <c r="G738" s="2">
        <f t="shared" si="16"/>
        <v>55.5</v>
      </c>
    </row>
    <row r="739" spans="1:12">
      <c r="A739" s="86"/>
      <c r="B739" s="526"/>
      <c r="C739" s="526"/>
      <c r="D739" t="s">
        <v>18</v>
      </c>
      <c r="E739" s="240">
        <v>60</v>
      </c>
      <c r="F739" s="240"/>
      <c r="G739" s="2">
        <f t="shared" si="16"/>
        <v>115.5</v>
      </c>
    </row>
    <row r="740" spans="1:12">
      <c r="A740" s="86"/>
      <c r="B740" s="526"/>
      <c r="C740" s="526"/>
      <c r="D740" t="s">
        <v>19</v>
      </c>
      <c r="E740" s="240">
        <v>5</v>
      </c>
      <c r="F740" s="240"/>
      <c r="G740" s="2">
        <f t="shared" si="16"/>
        <v>120.5</v>
      </c>
    </row>
    <row r="741" spans="1:12">
      <c r="A741" s="86">
        <v>45107</v>
      </c>
      <c r="B741" s="526" t="s">
        <v>129</v>
      </c>
      <c r="C741" s="526" t="s">
        <v>26</v>
      </c>
      <c r="D741" t="s">
        <v>18</v>
      </c>
      <c r="E741" s="240"/>
      <c r="F741" s="240">
        <v>60</v>
      </c>
      <c r="G741" s="2">
        <f t="shared" si="16"/>
        <v>60.5</v>
      </c>
    </row>
    <row r="742" spans="1:12">
      <c r="A742" s="86">
        <v>45107</v>
      </c>
      <c r="B742" s="526" t="s">
        <v>129</v>
      </c>
      <c r="C742" s="526" t="s">
        <v>26</v>
      </c>
      <c r="D742" t="s">
        <v>19</v>
      </c>
      <c r="E742" s="240"/>
      <c r="F742" s="240">
        <v>5</v>
      </c>
      <c r="G742" s="2">
        <f t="shared" si="16"/>
        <v>55.5</v>
      </c>
    </row>
    <row r="743" spans="1:12">
      <c r="A743" s="86">
        <v>45161</v>
      </c>
      <c r="B743" s="526">
        <v>27354</v>
      </c>
      <c r="C743" s="526" t="s">
        <v>26</v>
      </c>
      <c r="D743" t="s">
        <v>16</v>
      </c>
      <c r="E743" s="240"/>
      <c r="F743" s="240">
        <v>36.299999999999997</v>
      </c>
      <c r="G743" s="2">
        <f t="shared" si="16"/>
        <v>19.200000000000003</v>
      </c>
    </row>
    <row r="744" spans="1:12">
      <c r="A744" s="86">
        <v>45208</v>
      </c>
      <c r="B744" s="526">
        <v>27601</v>
      </c>
      <c r="C744" s="526" t="s">
        <v>26</v>
      </c>
      <c r="D744" t="s">
        <v>17</v>
      </c>
      <c r="E744" s="240"/>
      <c r="F744" s="240">
        <v>19.2</v>
      </c>
      <c r="G744" s="2">
        <f t="shared" si="16"/>
        <v>0</v>
      </c>
    </row>
    <row r="745" spans="1:12">
      <c r="A745" s="88">
        <v>45138</v>
      </c>
      <c r="B745" s="525" t="s">
        <v>14</v>
      </c>
      <c r="C745" s="525" t="s">
        <v>27</v>
      </c>
      <c r="D745" t="s">
        <v>16</v>
      </c>
      <c r="E745" s="240">
        <v>34.200000000000003</v>
      </c>
      <c r="F745" s="240"/>
      <c r="G745" s="2">
        <f t="shared" si="16"/>
        <v>34.200000000000003</v>
      </c>
    </row>
    <row r="746" spans="1:12">
      <c r="A746" s="86"/>
      <c r="B746" s="526"/>
      <c r="C746" s="526"/>
      <c r="D746" t="s">
        <v>17</v>
      </c>
      <c r="E746" s="240">
        <v>12.2</v>
      </c>
      <c r="F746" s="240"/>
      <c r="G746" s="2">
        <f t="shared" si="16"/>
        <v>46.400000000000006</v>
      </c>
    </row>
    <row r="747" spans="1:12">
      <c r="A747" s="86"/>
      <c r="B747" s="526"/>
      <c r="C747" s="526"/>
      <c r="D747" t="s">
        <v>18</v>
      </c>
      <c r="E747" s="240">
        <v>60</v>
      </c>
      <c r="F747" s="240"/>
      <c r="G747" s="2">
        <f t="shared" si="16"/>
        <v>106.4</v>
      </c>
    </row>
    <row r="748" spans="1:12">
      <c r="A748" s="86"/>
      <c r="B748" s="526"/>
      <c r="C748" s="526"/>
      <c r="D748" t="s">
        <v>19</v>
      </c>
      <c r="E748" s="240">
        <v>5</v>
      </c>
      <c r="F748" s="240"/>
      <c r="G748" s="2">
        <f t="shared" si="16"/>
        <v>111.4</v>
      </c>
    </row>
    <row r="749" spans="1:12">
      <c r="A749" s="86"/>
      <c r="B749" s="526"/>
      <c r="C749" s="526"/>
      <c r="D749" t="s">
        <v>136</v>
      </c>
      <c r="E749" s="240">
        <v>102.5</v>
      </c>
      <c r="F749" s="240"/>
      <c r="G749" s="2">
        <f t="shared" si="16"/>
        <v>213.9</v>
      </c>
      <c r="L749" s="240"/>
    </row>
    <row r="750" spans="1:12">
      <c r="A750" s="86"/>
      <c r="B750" s="526"/>
      <c r="C750" s="526"/>
      <c r="D750" t="s">
        <v>137</v>
      </c>
      <c r="E750" s="240">
        <v>102.5</v>
      </c>
      <c r="F750" s="240"/>
      <c r="G750" s="2">
        <f t="shared" si="16"/>
        <v>316.39999999999998</v>
      </c>
    </row>
    <row r="751" spans="1:12">
      <c r="A751" s="86">
        <v>45138</v>
      </c>
      <c r="B751" s="526" t="s">
        <v>115</v>
      </c>
      <c r="C751" s="526" t="s">
        <v>27</v>
      </c>
      <c r="D751" t="s">
        <v>18</v>
      </c>
      <c r="E751" s="240"/>
      <c r="F751" s="240">
        <v>60</v>
      </c>
      <c r="G751" s="2">
        <f t="shared" si="16"/>
        <v>256.39999999999998</v>
      </c>
    </row>
    <row r="752" spans="1:12">
      <c r="A752" s="86">
        <v>45138</v>
      </c>
      <c r="B752" s="526" t="s">
        <v>115</v>
      </c>
      <c r="C752" s="526" t="s">
        <v>27</v>
      </c>
      <c r="D752" t="s">
        <v>19</v>
      </c>
      <c r="E752" s="240"/>
      <c r="F752" s="240">
        <v>5</v>
      </c>
      <c r="G752" s="2">
        <f t="shared" si="16"/>
        <v>251.39999999999998</v>
      </c>
    </row>
    <row r="753" spans="1:15">
      <c r="A753" s="86">
        <v>45208</v>
      </c>
      <c r="B753" s="526">
        <v>27601</v>
      </c>
      <c r="C753" s="526" t="s">
        <v>27</v>
      </c>
      <c r="D753" t="s">
        <v>16</v>
      </c>
      <c r="E753" s="240"/>
      <c r="F753" s="240">
        <v>34.200000000000003</v>
      </c>
      <c r="G753" s="2">
        <f t="shared" si="16"/>
        <v>217.2</v>
      </c>
    </row>
    <row r="754" spans="1:15">
      <c r="A754" s="86">
        <v>45208</v>
      </c>
      <c r="B754" s="526">
        <v>27601</v>
      </c>
      <c r="C754" s="526" t="s">
        <v>27</v>
      </c>
      <c r="D754" t="s">
        <v>17</v>
      </c>
      <c r="E754" s="240"/>
      <c r="F754" s="240">
        <v>12.2</v>
      </c>
      <c r="G754" s="2">
        <f t="shared" si="16"/>
        <v>205</v>
      </c>
      <c r="J754" s="47"/>
      <c r="K754" s="48"/>
      <c r="O754" s="24"/>
    </row>
    <row r="755" spans="1:15">
      <c r="A755" s="86"/>
      <c r="B755" s="526" t="s">
        <v>12</v>
      </c>
      <c r="C755" s="526"/>
      <c r="D755" t="s">
        <v>21</v>
      </c>
      <c r="E755" s="2"/>
      <c r="F755" s="24">
        <v>51.25</v>
      </c>
      <c r="G755" s="2">
        <f t="shared" si="16"/>
        <v>153.75</v>
      </c>
      <c r="J755" s="47"/>
      <c r="K755" s="48"/>
      <c r="O755" s="24"/>
    </row>
    <row r="756" spans="1:15">
      <c r="A756" s="86">
        <v>45743</v>
      </c>
      <c r="B756" s="526">
        <v>30878</v>
      </c>
      <c r="C756" s="526" t="s">
        <v>27</v>
      </c>
      <c r="D756" t="s">
        <v>21</v>
      </c>
      <c r="E756" s="2"/>
      <c r="F756" s="24">
        <v>51.25</v>
      </c>
      <c r="G756" s="2">
        <f t="shared" si="16"/>
        <v>102.5</v>
      </c>
      <c r="J756" s="47"/>
      <c r="K756" s="48"/>
      <c r="O756" s="24"/>
    </row>
    <row r="757" spans="1:15">
      <c r="A757" s="86"/>
      <c r="B757" s="526" t="s">
        <v>12</v>
      </c>
      <c r="C757" s="526"/>
      <c r="D757" t="s">
        <v>21</v>
      </c>
      <c r="E757" s="2"/>
      <c r="F757" s="24">
        <v>51.25</v>
      </c>
      <c r="G757" s="2">
        <f t="shared" si="16"/>
        <v>51.25</v>
      </c>
      <c r="J757" s="47"/>
      <c r="K757" s="48"/>
      <c r="O757" s="24"/>
    </row>
    <row r="758" spans="1:15">
      <c r="A758" s="86">
        <v>45743</v>
      </c>
      <c r="B758" s="526">
        <v>30878</v>
      </c>
      <c r="C758" s="526" t="s">
        <v>27</v>
      </c>
      <c r="D758" t="s">
        <v>21</v>
      </c>
      <c r="E758" s="2"/>
      <c r="F758" s="24">
        <v>51.25</v>
      </c>
      <c r="G758" s="2">
        <f t="shared" si="16"/>
        <v>0</v>
      </c>
      <c r="J758" s="47"/>
      <c r="K758" s="48"/>
      <c r="O758" s="24"/>
    </row>
    <row r="759" spans="1:15">
      <c r="A759" s="44">
        <v>45169</v>
      </c>
      <c r="B759" s="525" t="s">
        <v>14</v>
      </c>
      <c r="C759" s="525" t="s">
        <v>28</v>
      </c>
      <c r="D759" t="s">
        <v>16</v>
      </c>
      <c r="E759" s="240">
        <v>32.700000000000003</v>
      </c>
      <c r="F759" s="240"/>
      <c r="G759" s="2">
        <f t="shared" si="16"/>
        <v>32.700000000000003</v>
      </c>
      <c r="J759" s="535"/>
      <c r="K759" s="48"/>
      <c r="O759" s="24"/>
    </row>
    <row r="760" spans="1:15">
      <c r="B760" s="526"/>
      <c r="C760" s="526"/>
      <c r="D760" t="s">
        <v>17</v>
      </c>
      <c r="E760" s="240">
        <v>19</v>
      </c>
      <c r="F760" s="240"/>
      <c r="G760" s="2">
        <f t="shared" si="16"/>
        <v>51.7</v>
      </c>
      <c r="O760" s="2"/>
    </row>
    <row r="761" spans="1:15">
      <c r="B761" s="526"/>
      <c r="C761" s="526"/>
      <c r="D761" t="s">
        <v>18</v>
      </c>
      <c r="E761" s="240">
        <v>60</v>
      </c>
      <c r="F761" s="240"/>
      <c r="G761" s="2">
        <f t="shared" si="16"/>
        <v>111.7</v>
      </c>
      <c r="O761" s="2"/>
    </row>
    <row r="762" spans="1:15">
      <c r="B762" s="526"/>
      <c r="C762" s="526"/>
      <c r="D762" t="s">
        <v>19</v>
      </c>
      <c r="E762" s="240">
        <v>5</v>
      </c>
      <c r="F762" s="240"/>
      <c r="G762" s="2">
        <f t="shared" si="16"/>
        <v>116.7</v>
      </c>
    </row>
    <row r="763" spans="1:15">
      <c r="B763" s="526"/>
      <c r="C763" s="526"/>
      <c r="D763" t="s">
        <v>66</v>
      </c>
      <c r="E763" s="240">
        <v>15</v>
      </c>
      <c r="F763" s="240"/>
      <c r="G763" s="2">
        <f t="shared" si="16"/>
        <v>131.69999999999999</v>
      </c>
    </row>
    <row r="764" spans="1:15">
      <c r="A764" s="7">
        <v>45169</v>
      </c>
      <c r="B764" s="526" t="s">
        <v>116</v>
      </c>
      <c r="C764" s="526" t="s">
        <v>28</v>
      </c>
      <c r="D764" t="s">
        <v>18</v>
      </c>
      <c r="E764" s="240"/>
      <c r="F764" s="240">
        <v>60</v>
      </c>
      <c r="G764" s="2">
        <f t="shared" si="16"/>
        <v>71.699999999999989</v>
      </c>
    </row>
    <row r="765" spans="1:15">
      <c r="A765" s="7">
        <v>45169</v>
      </c>
      <c r="B765" s="526" t="s">
        <v>116</v>
      </c>
      <c r="C765" s="526" t="s">
        <v>28</v>
      </c>
      <c r="D765" t="s">
        <v>19</v>
      </c>
      <c r="E765" s="240"/>
      <c r="F765" s="240">
        <v>5</v>
      </c>
      <c r="G765" s="2">
        <f t="shared" si="16"/>
        <v>66.699999999999989</v>
      </c>
    </row>
    <row r="766" spans="1:15">
      <c r="A766" s="86">
        <v>45208</v>
      </c>
      <c r="B766" s="526">
        <v>27601</v>
      </c>
      <c r="C766" s="526" t="s">
        <v>27</v>
      </c>
      <c r="D766" t="s">
        <v>16</v>
      </c>
      <c r="E766" s="240"/>
      <c r="F766" s="240">
        <v>32.700000000000003</v>
      </c>
      <c r="G766" s="2">
        <f t="shared" si="16"/>
        <v>33.999999999999986</v>
      </c>
    </row>
    <row r="767" spans="1:15">
      <c r="A767" s="86">
        <v>45208</v>
      </c>
      <c r="B767" s="526">
        <v>27601</v>
      </c>
      <c r="C767" s="526" t="s">
        <v>27</v>
      </c>
      <c r="D767" t="s">
        <v>17</v>
      </c>
      <c r="E767" s="240"/>
      <c r="F767" s="240">
        <v>19</v>
      </c>
      <c r="G767" s="2">
        <f t="shared" si="16"/>
        <v>14.999999999999986</v>
      </c>
    </row>
    <row r="768" spans="1:15">
      <c r="A768" s="86">
        <v>45208</v>
      </c>
      <c r="B768" s="526">
        <v>27601</v>
      </c>
      <c r="C768" s="526" t="s">
        <v>27</v>
      </c>
      <c r="D768" t="s">
        <v>66</v>
      </c>
      <c r="E768" s="240"/>
      <c r="F768" s="240">
        <v>15</v>
      </c>
      <c r="G768" s="2">
        <f t="shared" si="16"/>
        <v>-1.4210854715202004E-14</v>
      </c>
    </row>
    <row r="769" spans="1:16">
      <c r="A769" s="44">
        <v>45199</v>
      </c>
      <c r="B769" s="525" t="s">
        <v>14</v>
      </c>
      <c r="C769" s="525" t="s">
        <v>53</v>
      </c>
      <c r="D769" t="s">
        <v>16</v>
      </c>
      <c r="E769" s="240">
        <v>32.6</v>
      </c>
      <c r="F769" s="240"/>
      <c r="G769" s="2">
        <f t="shared" si="16"/>
        <v>32.599999999999987</v>
      </c>
    </row>
    <row r="770" spans="1:16">
      <c r="B770" s="526"/>
      <c r="C770" s="526"/>
      <c r="D770" t="s">
        <v>17</v>
      </c>
      <c r="E770" s="240">
        <v>11.8</v>
      </c>
      <c r="F770" s="240"/>
      <c r="G770" s="2">
        <f t="shared" si="16"/>
        <v>44.399999999999991</v>
      </c>
      <c r="M770" s="240"/>
    </row>
    <row r="771" spans="1:16">
      <c r="B771" s="526"/>
      <c r="C771" s="526"/>
      <c r="D771" t="s">
        <v>18</v>
      </c>
      <c r="E771" s="240">
        <v>60</v>
      </c>
      <c r="F771" s="240"/>
      <c r="G771" s="2">
        <f t="shared" si="16"/>
        <v>104.39999999999999</v>
      </c>
      <c r="M771" s="240"/>
    </row>
    <row r="772" spans="1:16">
      <c r="B772" s="526"/>
      <c r="C772" s="526"/>
      <c r="D772" t="s">
        <v>19</v>
      </c>
      <c r="E772" s="240">
        <v>5</v>
      </c>
      <c r="F772" s="240"/>
      <c r="G772" s="2">
        <f t="shared" ref="G772:G788" si="17">+G771+E772-F772</f>
        <v>109.39999999999999</v>
      </c>
      <c r="O772" s="240"/>
    </row>
    <row r="773" spans="1:16">
      <c r="B773" s="526"/>
      <c r="C773" s="526"/>
      <c r="D773" t="s">
        <v>77</v>
      </c>
      <c r="E773" s="240">
        <v>10</v>
      </c>
      <c r="F773" s="240"/>
      <c r="G773" s="2">
        <f t="shared" si="17"/>
        <v>119.39999999999999</v>
      </c>
      <c r="O773" s="240"/>
    </row>
    <row r="774" spans="1:16">
      <c r="B774" s="526"/>
      <c r="C774" s="526"/>
      <c r="D774" t="s">
        <v>105</v>
      </c>
      <c r="E774" s="240">
        <v>10</v>
      </c>
      <c r="F774" s="240"/>
      <c r="G774" s="2">
        <f t="shared" si="17"/>
        <v>129.39999999999998</v>
      </c>
      <c r="M774" s="26"/>
    </row>
    <row r="775" spans="1:16">
      <c r="A775" s="7">
        <v>45199</v>
      </c>
      <c r="B775" s="526" t="s">
        <v>117</v>
      </c>
      <c r="C775" s="526" t="s">
        <v>53</v>
      </c>
      <c r="D775" t="s">
        <v>18</v>
      </c>
      <c r="E775" s="240"/>
      <c r="F775" s="240">
        <v>60</v>
      </c>
      <c r="G775" s="2">
        <f t="shared" si="17"/>
        <v>69.399999999999977</v>
      </c>
      <c r="M775" s="26"/>
    </row>
    <row r="776" spans="1:16">
      <c r="A776" s="7">
        <v>45199</v>
      </c>
      <c r="B776" s="526" t="s">
        <v>117</v>
      </c>
      <c r="C776" s="526" t="s">
        <v>53</v>
      </c>
      <c r="D776" t="s">
        <v>19</v>
      </c>
      <c r="E776" s="240"/>
      <c r="F776" s="240">
        <v>5</v>
      </c>
      <c r="G776" s="2">
        <f t="shared" si="17"/>
        <v>64.399999999999977</v>
      </c>
      <c r="M776" s="26"/>
      <c r="N776" s="26"/>
      <c r="O776" s="26"/>
    </row>
    <row r="777" spans="1:16">
      <c r="A777" s="7">
        <v>45253</v>
      </c>
      <c r="B777" s="526">
        <v>27828</v>
      </c>
      <c r="C777" s="526" t="s">
        <v>53</v>
      </c>
      <c r="D777" t="s">
        <v>16</v>
      </c>
      <c r="E777" s="240"/>
      <c r="F777" s="240">
        <v>32.6</v>
      </c>
      <c r="G777" s="2">
        <f t="shared" si="17"/>
        <v>31.799999999999976</v>
      </c>
      <c r="M777" s="26"/>
      <c r="N777" s="26"/>
      <c r="O777" s="26"/>
    </row>
    <row r="778" spans="1:16">
      <c r="A778" s="7">
        <v>45253</v>
      </c>
      <c r="B778" s="526">
        <v>27828</v>
      </c>
      <c r="C778" s="526" t="s">
        <v>53</v>
      </c>
      <c r="D778" t="s">
        <v>17</v>
      </c>
      <c r="E778" s="240"/>
      <c r="F778" s="240">
        <v>11.8</v>
      </c>
      <c r="G778" s="2">
        <f t="shared" si="17"/>
        <v>19.999999999999975</v>
      </c>
      <c r="M778" s="26"/>
      <c r="N778" s="26"/>
      <c r="O778" s="26"/>
    </row>
    <row r="779" spans="1:16">
      <c r="A779" s="7">
        <v>45253</v>
      </c>
      <c r="B779" s="526">
        <v>27830</v>
      </c>
      <c r="C779" s="526" t="s">
        <v>53</v>
      </c>
      <c r="D779" t="s">
        <v>77</v>
      </c>
      <c r="E779" s="240"/>
      <c r="F779" s="240">
        <v>10</v>
      </c>
      <c r="G779" s="2">
        <f t="shared" si="17"/>
        <v>9.9999999999999751</v>
      </c>
      <c r="M779" s="26"/>
      <c r="N779" s="26"/>
      <c r="O779" s="26"/>
    </row>
    <row r="780" spans="1:16">
      <c r="A780" s="7">
        <v>45253</v>
      </c>
      <c r="B780" s="526">
        <v>27830</v>
      </c>
      <c r="C780" s="526" t="s">
        <v>53</v>
      </c>
      <c r="D780" t="s">
        <v>105</v>
      </c>
      <c r="E780" s="240"/>
      <c r="F780" s="240">
        <v>10</v>
      </c>
      <c r="G780" s="2">
        <f t="shared" si="17"/>
        <v>-2.4868995751603507E-14</v>
      </c>
      <c r="M780" s="26"/>
      <c r="N780" s="26"/>
      <c r="O780" s="26"/>
    </row>
    <row r="781" spans="1:16">
      <c r="A781" s="44">
        <v>45230</v>
      </c>
      <c r="B781" s="525" t="s">
        <v>14</v>
      </c>
      <c r="C781" s="525" t="s">
        <v>30</v>
      </c>
      <c r="D781" t="s">
        <v>16</v>
      </c>
      <c r="E781" s="26">
        <v>31.7</v>
      </c>
      <c r="F781" s="148"/>
      <c r="G781" s="2">
        <f t="shared" si="17"/>
        <v>31.699999999999974</v>
      </c>
    </row>
    <row r="782" spans="1:16">
      <c r="B782" s="526"/>
      <c r="C782" s="526"/>
      <c r="D782" t="s">
        <v>17</v>
      </c>
      <c r="E782" s="26">
        <v>14.7</v>
      </c>
      <c r="F782" s="148"/>
      <c r="G782" s="2">
        <f t="shared" si="17"/>
        <v>46.399999999999977</v>
      </c>
      <c r="P782" s="26"/>
    </row>
    <row r="783" spans="1:16">
      <c r="B783" s="526"/>
      <c r="C783" s="526"/>
      <c r="D783" t="s">
        <v>18</v>
      </c>
      <c r="E783" s="240">
        <v>60</v>
      </c>
      <c r="F783" s="148"/>
      <c r="G783" s="2">
        <f t="shared" si="17"/>
        <v>106.39999999999998</v>
      </c>
    </row>
    <row r="784" spans="1:16">
      <c r="B784" s="526"/>
      <c r="C784" s="526"/>
      <c r="D784" t="s">
        <v>19</v>
      </c>
      <c r="E784" s="240">
        <v>5</v>
      </c>
      <c r="F784" s="148"/>
      <c r="G784" s="2">
        <f t="shared" si="17"/>
        <v>111.39999999999998</v>
      </c>
    </row>
    <row r="785" spans="1:7">
      <c r="A785" s="86">
        <v>45230</v>
      </c>
      <c r="B785" s="526" t="s">
        <v>118</v>
      </c>
      <c r="C785" s="526" t="s">
        <v>30</v>
      </c>
      <c r="D785" t="s">
        <v>18</v>
      </c>
      <c r="E785" s="240"/>
      <c r="F785" s="240">
        <v>60</v>
      </c>
      <c r="G785" s="2">
        <f t="shared" si="17"/>
        <v>51.399999999999977</v>
      </c>
    </row>
    <row r="786" spans="1:7">
      <c r="A786" s="86">
        <v>45230</v>
      </c>
      <c r="B786" s="526" t="s">
        <v>118</v>
      </c>
      <c r="C786" s="526" t="s">
        <v>30</v>
      </c>
      <c r="D786" t="s">
        <v>19</v>
      </c>
      <c r="E786" s="240"/>
      <c r="F786" s="240">
        <v>5</v>
      </c>
      <c r="G786" s="2">
        <f t="shared" si="17"/>
        <v>46.399999999999977</v>
      </c>
    </row>
    <row r="787" spans="1:7">
      <c r="A787" s="7">
        <v>45253</v>
      </c>
      <c r="B787" s="526">
        <v>27828</v>
      </c>
      <c r="C787" s="526" t="s">
        <v>30</v>
      </c>
      <c r="D787" t="s">
        <v>16</v>
      </c>
      <c r="F787" s="26">
        <v>31.7</v>
      </c>
      <c r="G787" s="2">
        <f t="shared" si="17"/>
        <v>14.699999999999978</v>
      </c>
    </row>
    <row r="788" spans="1:7">
      <c r="A788" s="7">
        <v>45253</v>
      </c>
      <c r="B788" s="526">
        <v>27828</v>
      </c>
      <c r="C788" s="526" t="s">
        <v>30</v>
      </c>
      <c r="D788" t="s">
        <v>17</v>
      </c>
      <c r="F788" s="26">
        <v>14.7</v>
      </c>
      <c r="G788" s="2">
        <f t="shared" si="17"/>
        <v>-2.1316282072803006E-14</v>
      </c>
    </row>
    <row r="789" spans="1:7">
      <c r="A789" s="6">
        <v>45260</v>
      </c>
      <c r="B789" s="525" t="s">
        <v>14</v>
      </c>
      <c r="C789" s="525" t="s">
        <v>33</v>
      </c>
      <c r="D789" t="s">
        <v>16</v>
      </c>
      <c r="E789" s="26">
        <v>34.4</v>
      </c>
      <c r="F789" s="240"/>
      <c r="G789" s="2">
        <f t="shared" ref="G789:G819" si="18">+G788+E789-F789</f>
        <v>34.399999999999977</v>
      </c>
    </row>
    <row r="790" spans="1:7">
      <c r="A790"/>
      <c r="B790" s="526"/>
      <c r="C790" s="526"/>
      <c r="D790" t="s">
        <v>17</v>
      </c>
      <c r="E790" s="26">
        <v>23.3</v>
      </c>
      <c r="F790" s="240"/>
      <c r="G790" s="2">
        <f t="shared" si="18"/>
        <v>57.699999999999974</v>
      </c>
    </row>
    <row r="791" spans="1:7">
      <c r="A791"/>
      <c r="B791" s="526"/>
      <c r="C791" s="526"/>
      <c r="D791" t="s">
        <v>18</v>
      </c>
      <c r="E791" s="240">
        <v>60</v>
      </c>
      <c r="F791" s="240"/>
      <c r="G791" s="2">
        <f t="shared" si="18"/>
        <v>117.69999999999997</v>
      </c>
    </row>
    <row r="792" spans="1:7">
      <c r="A792"/>
      <c r="B792" s="526"/>
      <c r="C792" s="526"/>
      <c r="D792" t="s">
        <v>19</v>
      </c>
      <c r="E792" s="240">
        <v>5</v>
      </c>
      <c r="F792" s="240"/>
      <c r="G792" s="2">
        <f t="shared" si="18"/>
        <v>122.69999999999997</v>
      </c>
    </row>
    <row r="793" spans="1:7">
      <c r="A793" s="1">
        <v>45260</v>
      </c>
      <c r="B793" s="526" t="s">
        <v>132</v>
      </c>
      <c r="C793" s="526" t="s">
        <v>33</v>
      </c>
      <c r="D793" t="s">
        <v>18</v>
      </c>
      <c r="E793" s="240"/>
      <c r="F793" s="240">
        <v>60</v>
      </c>
      <c r="G793" s="2">
        <f t="shared" si="18"/>
        <v>62.699999999999974</v>
      </c>
    </row>
    <row r="794" spans="1:7">
      <c r="A794" s="1">
        <v>45260</v>
      </c>
      <c r="B794" s="526" t="s">
        <v>132</v>
      </c>
      <c r="C794" s="526" t="s">
        <v>33</v>
      </c>
      <c r="D794" t="s">
        <v>19</v>
      </c>
      <c r="E794" s="240"/>
      <c r="F794" s="240">
        <v>5</v>
      </c>
      <c r="G794" s="2">
        <f t="shared" si="18"/>
        <v>57.699999999999974</v>
      </c>
    </row>
    <row r="795" spans="1:7">
      <c r="A795" s="7">
        <v>45360</v>
      </c>
      <c r="B795" s="526">
        <v>28522</v>
      </c>
      <c r="C795" s="526" t="s">
        <v>33</v>
      </c>
      <c r="D795" t="s">
        <v>16</v>
      </c>
      <c r="E795" s="240"/>
      <c r="F795" s="26">
        <v>34.4</v>
      </c>
      <c r="G795" s="2">
        <f t="shared" si="18"/>
        <v>23.299999999999976</v>
      </c>
    </row>
    <row r="796" spans="1:7">
      <c r="A796" s="7">
        <v>45360</v>
      </c>
      <c r="B796" s="526">
        <v>28522</v>
      </c>
      <c r="C796" s="526" t="s">
        <v>33</v>
      </c>
      <c r="D796" t="s">
        <v>17</v>
      </c>
      <c r="E796" s="240"/>
      <c r="F796" s="26">
        <v>23.3</v>
      </c>
      <c r="G796" s="2">
        <f t="shared" si="18"/>
        <v>0</v>
      </c>
    </row>
    <row r="797" spans="1:7">
      <c r="A797" s="44">
        <v>45291</v>
      </c>
      <c r="B797" s="525" t="s">
        <v>14</v>
      </c>
      <c r="C797" s="525" t="s">
        <v>34</v>
      </c>
      <c r="D797" t="s">
        <v>16</v>
      </c>
      <c r="E797" s="26">
        <v>36.799999999999997</v>
      </c>
      <c r="F797" s="240"/>
      <c r="G797" s="2">
        <f t="shared" si="18"/>
        <v>36.799999999999997</v>
      </c>
    </row>
    <row r="798" spans="1:7">
      <c r="B798" s="526"/>
      <c r="C798" s="526"/>
      <c r="D798" t="s">
        <v>17</v>
      </c>
      <c r="E798" s="26">
        <v>24.9</v>
      </c>
      <c r="F798" s="240"/>
      <c r="G798" s="2">
        <f t="shared" si="18"/>
        <v>61.699999999999996</v>
      </c>
    </row>
    <row r="799" spans="1:7">
      <c r="B799" s="526"/>
      <c r="C799" s="526"/>
      <c r="D799" t="s">
        <v>18</v>
      </c>
      <c r="E799" s="240">
        <v>60</v>
      </c>
      <c r="F799" s="240"/>
      <c r="G799" s="2">
        <f t="shared" si="18"/>
        <v>121.69999999999999</v>
      </c>
    </row>
    <row r="800" spans="1:7">
      <c r="B800" s="526"/>
      <c r="C800" s="526"/>
      <c r="D800" t="s">
        <v>19</v>
      </c>
      <c r="E800" s="240">
        <v>5</v>
      </c>
      <c r="F800" s="240"/>
      <c r="G800" s="2">
        <f t="shared" si="18"/>
        <v>126.69999999999999</v>
      </c>
    </row>
    <row r="801" spans="1:12">
      <c r="A801" s="7">
        <v>45291</v>
      </c>
      <c r="B801" s="526" t="s">
        <v>121</v>
      </c>
      <c r="C801" s="526" t="s">
        <v>34</v>
      </c>
      <c r="D801" t="s">
        <v>18</v>
      </c>
      <c r="E801" s="240"/>
      <c r="F801" s="240">
        <v>60</v>
      </c>
      <c r="G801" s="2">
        <f t="shared" si="18"/>
        <v>66.699999999999989</v>
      </c>
      <c r="J801" s="525"/>
      <c r="L801" s="240"/>
    </row>
    <row r="802" spans="1:12">
      <c r="A802" s="7">
        <v>45291</v>
      </c>
      <c r="B802" s="526" t="s">
        <v>121</v>
      </c>
      <c r="C802" s="526" t="s">
        <v>34</v>
      </c>
      <c r="D802" t="s">
        <v>19</v>
      </c>
      <c r="E802" s="240"/>
      <c r="F802" s="240">
        <v>5</v>
      </c>
      <c r="G802" s="2">
        <f t="shared" si="18"/>
        <v>61.699999999999989</v>
      </c>
      <c r="J802" s="526"/>
    </row>
    <row r="803" spans="1:12">
      <c r="A803" s="7">
        <v>45360</v>
      </c>
      <c r="B803" s="526">
        <v>28522</v>
      </c>
      <c r="C803" s="526" t="s">
        <v>34</v>
      </c>
      <c r="D803" t="s">
        <v>16</v>
      </c>
      <c r="E803" s="240"/>
      <c r="F803" s="26">
        <v>36.799999999999997</v>
      </c>
      <c r="G803" s="2">
        <f t="shared" si="18"/>
        <v>24.899999999999991</v>
      </c>
    </row>
    <row r="804" spans="1:12">
      <c r="A804" s="7">
        <v>45360</v>
      </c>
      <c r="B804" s="526">
        <v>28522</v>
      </c>
      <c r="C804" s="526" t="s">
        <v>34</v>
      </c>
      <c r="D804" t="s">
        <v>17</v>
      </c>
      <c r="E804" s="240"/>
      <c r="F804" s="26">
        <v>24.9</v>
      </c>
      <c r="G804" s="2">
        <f t="shared" si="18"/>
        <v>0</v>
      </c>
    </row>
    <row r="805" spans="1:12">
      <c r="A805" s="88">
        <v>45322</v>
      </c>
      <c r="B805" s="525" t="s">
        <v>14</v>
      </c>
      <c r="C805" s="525" t="s">
        <v>15</v>
      </c>
      <c r="D805" t="s">
        <v>16</v>
      </c>
      <c r="E805" s="26">
        <v>41.1</v>
      </c>
      <c r="F805" s="240"/>
      <c r="G805" s="2">
        <f t="shared" si="18"/>
        <v>41.1</v>
      </c>
    </row>
    <row r="806" spans="1:12">
      <c r="A806" s="86"/>
      <c r="B806" s="526"/>
      <c r="C806" s="526"/>
      <c r="D806" t="s">
        <v>17</v>
      </c>
      <c r="E806" s="26">
        <v>34.9</v>
      </c>
      <c r="F806" s="240"/>
      <c r="G806" s="2">
        <f t="shared" si="18"/>
        <v>76</v>
      </c>
    </row>
    <row r="807" spans="1:12">
      <c r="A807" s="86"/>
      <c r="B807" s="526"/>
      <c r="C807" s="526"/>
      <c r="D807" t="s">
        <v>18</v>
      </c>
      <c r="E807" s="240">
        <v>60</v>
      </c>
      <c r="F807" s="240"/>
      <c r="G807" s="2">
        <f t="shared" si="18"/>
        <v>136</v>
      </c>
    </row>
    <row r="808" spans="1:12">
      <c r="A808" s="86"/>
      <c r="B808" s="526"/>
      <c r="C808" s="526"/>
      <c r="D808" t="s">
        <v>19</v>
      </c>
      <c r="E808" s="240">
        <v>5</v>
      </c>
      <c r="F808" s="240"/>
      <c r="G808" s="2">
        <f t="shared" si="18"/>
        <v>141</v>
      </c>
    </row>
    <row r="809" spans="1:12">
      <c r="A809" s="86"/>
      <c r="B809" s="526"/>
      <c r="C809" s="526"/>
      <c r="D809" t="s">
        <v>139</v>
      </c>
      <c r="E809" s="240">
        <v>24.2</v>
      </c>
      <c r="F809" s="240"/>
      <c r="G809" s="2">
        <f t="shared" si="18"/>
        <v>165.2</v>
      </c>
    </row>
    <row r="810" spans="1:12">
      <c r="A810" s="86">
        <v>45322</v>
      </c>
      <c r="B810" s="526" t="s">
        <v>119</v>
      </c>
      <c r="C810" s="526" t="s">
        <v>15</v>
      </c>
      <c r="D810" t="s">
        <v>18</v>
      </c>
      <c r="E810" s="240"/>
      <c r="F810" s="240">
        <v>60</v>
      </c>
      <c r="G810" s="2">
        <f t="shared" si="18"/>
        <v>105.19999999999999</v>
      </c>
    </row>
    <row r="811" spans="1:12">
      <c r="A811" s="86">
        <v>45322</v>
      </c>
      <c r="B811" s="526" t="s">
        <v>119</v>
      </c>
      <c r="C811" s="526" t="s">
        <v>15</v>
      </c>
      <c r="D811" t="s">
        <v>19</v>
      </c>
      <c r="E811" s="240"/>
      <c r="F811" s="240">
        <v>5</v>
      </c>
      <c r="G811" s="2">
        <f t="shared" si="18"/>
        <v>100.19999999999999</v>
      </c>
    </row>
    <row r="812" spans="1:12">
      <c r="A812" s="86">
        <v>45376</v>
      </c>
      <c r="B812" s="526">
        <v>28666</v>
      </c>
      <c r="C812" s="526" t="s">
        <v>15</v>
      </c>
      <c r="D812" t="s">
        <v>16</v>
      </c>
      <c r="E812" s="240"/>
      <c r="F812" s="26">
        <v>41.1</v>
      </c>
      <c r="G812" s="2">
        <f t="shared" si="18"/>
        <v>59.099999999999987</v>
      </c>
    </row>
    <row r="813" spans="1:12">
      <c r="A813" s="86">
        <v>45376</v>
      </c>
      <c r="B813" s="526">
        <v>28666</v>
      </c>
      <c r="C813" s="526" t="s">
        <v>15</v>
      </c>
      <c r="D813" t="s">
        <v>17</v>
      </c>
      <c r="E813" s="240"/>
      <c r="F813" s="26">
        <v>34.9</v>
      </c>
      <c r="G813" s="2">
        <f t="shared" si="18"/>
        <v>24.199999999999989</v>
      </c>
    </row>
    <row r="814" spans="1:12">
      <c r="A814" s="86">
        <v>45376</v>
      </c>
      <c r="B814" s="526">
        <v>28666</v>
      </c>
      <c r="C814" s="526" t="s">
        <v>15</v>
      </c>
      <c r="D814" t="s">
        <v>139</v>
      </c>
      <c r="E814" s="240"/>
      <c r="F814" s="240">
        <v>24.2</v>
      </c>
      <c r="G814" s="2">
        <f t="shared" si="18"/>
        <v>0</v>
      </c>
    </row>
    <row r="815" spans="1:12">
      <c r="A815" s="88">
        <v>45351</v>
      </c>
      <c r="B815" s="525" t="s">
        <v>14</v>
      </c>
      <c r="C815" s="525" t="s">
        <v>20</v>
      </c>
      <c r="D815" t="s">
        <v>16</v>
      </c>
      <c r="E815" s="240">
        <v>42.6</v>
      </c>
      <c r="F815" s="240"/>
      <c r="G815" s="2">
        <f t="shared" si="18"/>
        <v>42.6</v>
      </c>
    </row>
    <row r="816" spans="1:12">
      <c r="A816" s="86"/>
      <c r="B816" s="526"/>
      <c r="C816" s="526"/>
      <c r="D816" t="s">
        <v>17</v>
      </c>
      <c r="E816" s="240">
        <v>28.2</v>
      </c>
      <c r="F816" s="240"/>
      <c r="G816" s="2">
        <f t="shared" si="18"/>
        <v>70.8</v>
      </c>
    </row>
    <row r="817" spans="1:14">
      <c r="A817" s="86"/>
      <c r="B817" s="526"/>
      <c r="C817" s="526"/>
      <c r="D817" t="s">
        <v>18</v>
      </c>
      <c r="E817" s="240">
        <v>58</v>
      </c>
      <c r="F817" s="240"/>
      <c r="G817" s="2">
        <f t="shared" si="18"/>
        <v>128.80000000000001</v>
      </c>
    </row>
    <row r="818" spans="1:14">
      <c r="A818" s="86"/>
      <c r="B818" s="526"/>
      <c r="C818" s="526"/>
      <c r="D818" t="s">
        <v>19</v>
      </c>
      <c r="E818" s="240">
        <v>5</v>
      </c>
      <c r="F818" s="240"/>
      <c r="G818" s="2">
        <f t="shared" si="18"/>
        <v>133.80000000000001</v>
      </c>
    </row>
    <row r="819" spans="1:14">
      <c r="A819" s="86">
        <v>45351</v>
      </c>
      <c r="B819" s="526" t="s">
        <v>135</v>
      </c>
      <c r="C819" s="526" t="s">
        <v>20</v>
      </c>
      <c r="D819" t="s">
        <v>18</v>
      </c>
      <c r="E819" s="240"/>
      <c r="F819" s="240">
        <v>58</v>
      </c>
      <c r="G819" s="2">
        <f t="shared" si="18"/>
        <v>75.800000000000011</v>
      </c>
    </row>
    <row r="820" spans="1:14">
      <c r="A820" s="86">
        <v>45351</v>
      </c>
      <c r="B820" s="526" t="s">
        <v>135</v>
      </c>
      <c r="C820" s="526" t="s">
        <v>20</v>
      </c>
      <c r="D820" t="s">
        <v>19</v>
      </c>
      <c r="E820" s="240"/>
      <c r="F820" s="240">
        <v>5</v>
      </c>
      <c r="G820" s="2">
        <f>+G819+E820-F820</f>
        <v>70.800000000000011</v>
      </c>
    </row>
    <row r="821" spans="1:14">
      <c r="A821" s="86">
        <v>45376</v>
      </c>
      <c r="B821" s="526">
        <v>28666</v>
      </c>
      <c r="C821" s="526" t="s">
        <v>20</v>
      </c>
      <c r="D821" t="s">
        <v>16</v>
      </c>
      <c r="F821" s="240">
        <v>42.6</v>
      </c>
      <c r="G821" s="2">
        <f>+G820+E821-F821</f>
        <v>28.20000000000001</v>
      </c>
    </row>
    <row r="822" spans="1:14">
      <c r="A822" s="86">
        <v>45376</v>
      </c>
      <c r="B822" s="526">
        <v>28666</v>
      </c>
      <c r="C822" s="526" t="s">
        <v>20</v>
      </c>
      <c r="D822" t="s">
        <v>17</v>
      </c>
      <c r="F822" s="240">
        <v>28.2</v>
      </c>
      <c r="G822" s="2">
        <f>+G821+E822-F822</f>
        <v>0</v>
      </c>
    </row>
    <row r="823" spans="1:14">
      <c r="A823" s="44">
        <v>45382</v>
      </c>
      <c r="B823" s="525" t="s">
        <v>14</v>
      </c>
      <c r="C823" s="525" t="s">
        <v>23</v>
      </c>
      <c r="D823" t="s">
        <v>16</v>
      </c>
      <c r="E823" s="240">
        <v>41.2</v>
      </c>
      <c r="F823" s="240"/>
      <c r="G823" s="2">
        <f>+G822+E823-F823</f>
        <v>41.2</v>
      </c>
    </row>
    <row r="824" spans="1:14">
      <c r="B824" s="526"/>
      <c r="C824" s="526"/>
      <c r="D824" t="s">
        <v>17</v>
      </c>
      <c r="E824" s="240">
        <v>29.9</v>
      </c>
      <c r="F824" s="240"/>
      <c r="G824" s="2">
        <f t="shared" ref="G824:G841" si="19">+G823+E824-F824</f>
        <v>71.099999999999994</v>
      </c>
    </row>
    <row r="825" spans="1:14">
      <c r="B825" s="526"/>
      <c r="C825" s="526"/>
      <c r="D825" t="s">
        <v>18</v>
      </c>
      <c r="E825" s="240">
        <v>60</v>
      </c>
      <c r="F825" s="240"/>
      <c r="G825" s="2">
        <f t="shared" si="19"/>
        <v>131.1</v>
      </c>
    </row>
    <row r="826" spans="1:14">
      <c r="B826" s="526"/>
      <c r="C826" s="526"/>
      <c r="D826" t="s">
        <v>19</v>
      </c>
      <c r="E826" s="240">
        <v>5</v>
      </c>
      <c r="F826" s="240"/>
      <c r="G826" s="2">
        <f t="shared" si="19"/>
        <v>136.1</v>
      </c>
    </row>
    <row r="827" spans="1:14">
      <c r="B827" s="526"/>
      <c r="C827" s="526"/>
      <c r="D827" t="s">
        <v>198</v>
      </c>
      <c r="E827" s="240">
        <v>102.5</v>
      </c>
      <c r="F827" s="240"/>
      <c r="G827" s="2">
        <f t="shared" si="19"/>
        <v>238.6</v>
      </c>
      <c r="J827" s="525"/>
      <c r="L827" s="240"/>
    </row>
    <row r="828" spans="1:14">
      <c r="B828" s="526"/>
      <c r="C828" s="526"/>
      <c r="D828" t="s">
        <v>418</v>
      </c>
      <c r="E828" s="240">
        <v>102.5</v>
      </c>
      <c r="F828" s="240"/>
      <c r="G828" s="2">
        <f t="shared" si="19"/>
        <v>341.1</v>
      </c>
      <c r="J828" s="526"/>
      <c r="L828" s="240"/>
      <c r="M828" s="240"/>
    </row>
    <row r="829" spans="1:14">
      <c r="A829" s="7">
        <v>45382</v>
      </c>
      <c r="B829" s="526" t="s">
        <v>124</v>
      </c>
      <c r="C829" s="526" t="s">
        <v>23</v>
      </c>
      <c r="D829" t="s">
        <v>18</v>
      </c>
      <c r="E829" s="240"/>
      <c r="F829" s="240">
        <v>60</v>
      </c>
      <c r="G829" s="2">
        <f t="shared" si="19"/>
        <v>281.10000000000002</v>
      </c>
      <c r="M829" s="240"/>
    </row>
    <row r="830" spans="1:14">
      <c r="A830" s="7">
        <v>45382</v>
      </c>
      <c r="B830" s="526" t="s">
        <v>124</v>
      </c>
      <c r="C830" s="526" t="s">
        <v>23</v>
      </c>
      <c r="D830" t="s">
        <v>19</v>
      </c>
      <c r="E830" s="240"/>
      <c r="F830" s="240">
        <v>5</v>
      </c>
      <c r="G830" s="2">
        <f t="shared" si="19"/>
        <v>276.10000000000002</v>
      </c>
      <c r="M830" s="37"/>
      <c r="N830" s="37"/>
    </row>
    <row r="831" spans="1:14">
      <c r="A831" s="7">
        <v>45420</v>
      </c>
      <c r="B831" s="526">
        <v>28843</v>
      </c>
      <c r="C831" s="526" t="s">
        <v>23</v>
      </c>
      <c r="D831" t="s">
        <v>16</v>
      </c>
      <c r="F831" s="2">
        <v>41.2</v>
      </c>
      <c r="G831" s="2">
        <f t="shared" si="19"/>
        <v>234.90000000000003</v>
      </c>
    </row>
    <row r="832" spans="1:14">
      <c r="A832" s="7">
        <v>45420</v>
      </c>
      <c r="B832" s="526">
        <v>28843</v>
      </c>
      <c r="C832" s="526" t="s">
        <v>23</v>
      </c>
      <c r="D832" t="s">
        <v>17</v>
      </c>
      <c r="F832" s="2">
        <v>29.9</v>
      </c>
      <c r="G832" s="2">
        <f t="shared" si="19"/>
        <v>205.00000000000003</v>
      </c>
    </row>
    <row r="833" spans="1:7">
      <c r="A833" s="86"/>
      <c r="B833" s="526" t="s">
        <v>12</v>
      </c>
      <c r="C833" s="526"/>
      <c r="D833" t="s">
        <v>21</v>
      </c>
      <c r="E833" s="2"/>
      <c r="F833" s="24">
        <v>51.25</v>
      </c>
      <c r="G833" s="2">
        <f t="shared" si="19"/>
        <v>153.75000000000003</v>
      </c>
    </row>
    <row r="834" spans="1:7">
      <c r="A834" s="86">
        <v>45743</v>
      </c>
      <c r="B834" s="526">
        <v>30878</v>
      </c>
      <c r="C834" s="526" t="s">
        <v>23</v>
      </c>
      <c r="D834" t="s">
        <v>21</v>
      </c>
      <c r="E834" s="2"/>
      <c r="F834" s="24">
        <v>51.25</v>
      </c>
      <c r="G834" s="2">
        <f t="shared" si="19"/>
        <v>102.50000000000003</v>
      </c>
    </row>
    <row r="835" spans="1:7">
      <c r="A835" s="86"/>
      <c r="B835" s="526" t="s">
        <v>12</v>
      </c>
      <c r="C835" s="526"/>
      <c r="D835" t="s">
        <v>21</v>
      </c>
      <c r="E835" s="2"/>
      <c r="F835" s="24">
        <v>51.25</v>
      </c>
      <c r="G835" s="2">
        <f t="shared" si="19"/>
        <v>51.250000000000028</v>
      </c>
    </row>
    <row r="836" spans="1:7">
      <c r="A836" s="86">
        <v>45743</v>
      </c>
      <c r="B836" s="526">
        <v>30878</v>
      </c>
      <c r="C836" s="526" t="s">
        <v>23</v>
      </c>
      <c r="D836" t="s">
        <v>21</v>
      </c>
      <c r="E836" s="2"/>
      <c r="F836" s="24">
        <v>51.25</v>
      </c>
      <c r="G836" s="2">
        <f t="shared" si="19"/>
        <v>0</v>
      </c>
    </row>
    <row r="837" spans="1:7">
      <c r="A837" s="44">
        <v>45412</v>
      </c>
      <c r="B837" s="525" t="s">
        <v>14</v>
      </c>
      <c r="C837" s="525" t="s">
        <v>24</v>
      </c>
      <c r="D837" t="s">
        <v>16</v>
      </c>
      <c r="E837" s="240">
        <v>40.9</v>
      </c>
      <c r="F837" s="240"/>
      <c r="G837" s="2">
        <f t="shared" si="19"/>
        <v>40.9</v>
      </c>
    </row>
    <row r="838" spans="1:7">
      <c r="B838" s="526"/>
      <c r="C838" s="526"/>
      <c r="D838" t="s">
        <v>17</v>
      </c>
      <c r="E838" s="240">
        <v>28.4</v>
      </c>
      <c r="F838" s="240"/>
      <c r="G838" s="2">
        <f t="shared" si="19"/>
        <v>69.3</v>
      </c>
    </row>
    <row r="839" spans="1:7">
      <c r="B839" s="526"/>
      <c r="C839" s="526"/>
      <c r="D839" t="s">
        <v>18</v>
      </c>
      <c r="E839" s="240">
        <v>60</v>
      </c>
      <c r="F839" s="240"/>
      <c r="G839" s="2">
        <f t="shared" si="19"/>
        <v>129.30000000000001</v>
      </c>
    </row>
    <row r="840" spans="1:7">
      <c r="B840" s="526"/>
      <c r="C840" s="526"/>
      <c r="D840" t="s">
        <v>19</v>
      </c>
      <c r="E840" s="240">
        <v>5</v>
      </c>
      <c r="F840" s="240"/>
      <c r="G840" s="2">
        <f t="shared" si="19"/>
        <v>134.30000000000001</v>
      </c>
    </row>
    <row r="841" spans="1:7">
      <c r="A841" s="7">
        <v>45412</v>
      </c>
      <c r="B841" s="526" t="s">
        <v>140</v>
      </c>
      <c r="C841" s="526" t="s">
        <v>24</v>
      </c>
      <c r="D841" t="s">
        <v>18</v>
      </c>
      <c r="E841" s="240"/>
      <c r="F841" s="240">
        <v>60</v>
      </c>
      <c r="G841" s="2">
        <f t="shared" si="19"/>
        <v>74.300000000000011</v>
      </c>
    </row>
    <row r="842" spans="1:7">
      <c r="A842" s="7">
        <v>45412</v>
      </c>
      <c r="B842" s="526" t="s">
        <v>140</v>
      </c>
      <c r="C842" s="526" t="s">
        <v>24</v>
      </c>
      <c r="D842" t="s">
        <v>19</v>
      </c>
      <c r="E842" s="8"/>
      <c r="F842" s="240">
        <v>5</v>
      </c>
      <c r="G842" s="2">
        <f t="shared" ref="G842:G848" si="20">+G841+E842-F842</f>
        <v>69.300000000000011</v>
      </c>
    </row>
    <row r="843" spans="1:7">
      <c r="A843" s="7">
        <v>45448</v>
      </c>
      <c r="B843" s="526">
        <v>28982</v>
      </c>
      <c r="C843" s="526" t="s">
        <v>24</v>
      </c>
      <c r="D843" t="s">
        <v>16</v>
      </c>
      <c r="E843" s="8"/>
      <c r="F843" s="240">
        <v>40.9</v>
      </c>
      <c r="G843" s="2">
        <f t="shared" si="20"/>
        <v>28.400000000000013</v>
      </c>
    </row>
    <row r="844" spans="1:7">
      <c r="A844" s="7">
        <v>45448</v>
      </c>
      <c r="B844" s="526">
        <v>28982</v>
      </c>
      <c r="C844" s="526" t="s">
        <v>24</v>
      </c>
      <c r="D844" t="s">
        <v>17</v>
      </c>
      <c r="E844" s="8"/>
      <c r="F844" s="240">
        <v>28.4</v>
      </c>
      <c r="G844" s="2">
        <f t="shared" si="20"/>
        <v>0</v>
      </c>
    </row>
    <row r="845" spans="1:7">
      <c r="A845" s="44">
        <v>45443</v>
      </c>
      <c r="B845" s="525" t="s">
        <v>14</v>
      </c>
      <c r="C845" s="525" t="s">
        <v>25</v>
      </c>
      <c r="D845" t="s">
        <v>16</v>
      </c>
      <c r="E845" s="240">
        <v>31.1</v>
      </c>
      <c r="F845" s="240"/>
      <c r="G845" s="2">
        <f t="shared" si="20"/>
        <v>31.1</v>
      </c>
    </row>
    <row r="846" spans="1:7">
      <c r="B846" s="526"/>
      <c r="C846" s="526"/>
      <c r="D846" t="s">
        <v>17</v>
      </c>
      <c r="E846" s="240">
        <v>20.100000000000001</v>
      </c>
      <c r="F846" s="240"/>
      <c r="G846" s="2">
        <f t="shared" si="20"/>
        <v>51.2</v>
      </c>
    </row>
    <row r="847" spans="1:7">
      <c r="B847" s="526"/>
      <c r="C847" s="526"/>
      <c r="D847" t="s">
        <v>18</v>
      </c>
      <c r="E847" s="240">
        <v>60</v>
      </c>
      <c r="F847" s="240"/>
      <c r="G847" s="2">
        <f t="shared" si="20"/>
        <v>111.2</v>
      </c>
    </row>
    <row r="848" spans="1:7">
      <c r="B848" s="526"/>
      <c r="C848" s="526"/>
      <c r="D848" t="s">
        <v>19</v>
      </c>
      <c r="E848" s="240">
        <v>5</v>
      </c>
      <c r="F848" s="240"/>
      <c r="G848" s="2">
        <f t="shared" si="20"/>
        <v>116.2</v>
      </c>
    </row>
    <row r="849" spans="1:7">
      <c r="B849" s="526"/>
      <c r="C849" s="526"/>
      <c r="D849" t="s">
        <v>106</v>
      </c>
      <c r="E849" s="240">
        <v>10</v>
      </c>
      <c r="F849" s="240"/>
      <c r="G849" s="2">
        <f>+G848+E849-F849</f>
        <v>126.2</v>
      </c>
    </row>
    <row r="850" spans="1:7">
      <c r="A850" s="7">
        <v>45443</v>
      </c>
      <c r="B850" s="526" t="s">
        <v>141</v>
      </c>
      <c r="C850" s="526" t="s">
        <v>25</v>
      </c>
      <c r="D850" t="s">
        <v>18</v>
      </c>
      <c r="E850" s="240"/>
      <c r="F850" s="240">
        <v>60</v>
      </c>
      <c r="G850" s="2">
        <f>+G849+E850-F850</f>
        <v>66.2</v>
      </c>
    </row>
    <row r="851" spans="1:7">
      <c r="A851" s="7">
        <v>45443</v>
      </c>
      <c r="B851" s="526" t="s">
        <v>141</v>
      </c>
      <c r="C851" s="526" t="s">
        <v>25</v>
      </c>
      <c r="D851" t="s">
        <v>19</v>
      </c>
      <c r="E851" s="240"/>
      <c r="F851" s="240">
        <v>5</v>
      </c>
      <c r="G851" s="2">
        <f>+G850+E851-F851</f>
        <v>61.2</v>
      </c>
    </row>
    <row r="852" spans="1:7">
      <c r="A852" s="7">
        <v>45481</v>
      </c>
      <c r="B852" s="526">
        <v>29192</v>
      </c>
      <c r="C852" s="526" t="s">
        <v>25</v>
      </c>
      <c r="D852" t="s">
        <v>16</v>
      </c>
      <c r="E852" s="240"/>
      <c r="F852" s="240">
        <v>31.1</v>
      </c>
      <c r="G852" s="2">
        <f>+G851+E852-F852</f>
        <v>30.1</v>
      </c>
    </row>
    <row r="853" spans="1:7">
      <c r="A853" s="7">
        <v>45481</v>
      </c>
      <c r="B853" s="526">
        <v>29192</v>
      </c>
      <c r="C853" s="526" t="s">
        <v>25</v>
      </c>
      <c r="D853" t="s">
        <v>17</v>
      </c>
      <c r="E853" s="240"/>
      <c r="F853" s="240">
        <v>20.100000000000001</v>
      </c>
      <c r="G853" s="2">
        <f>+G852+E853-F853</f>
        <v>10</v>
      </c>
    </row>
    <row r="854" spans="1:7">
      <c r="A854" s="7">
        <v>45481</v>
      </c>
      <c r="B854" s="526">
        <v>29192</v>
      </c>
      <c r="C854" s="526" t="s">
        <v>25</v>
      </c>
      <c r="D854" t="s">
        <v>106</v>
      </c>
      <c r="E854" s="240"/>
      <c r="F854" s="240">
        <v>10</v>
      </c>
      <c r="G854" s="2">
        <f>+G853+E854-F854</f>
        <v>0</v>
      </c>
    </row>
    <row r="855" spans="1:7">
      <c r="A855" s="88">
        <v>45473</v>
      </c>
      <c r="B855" s="525" t="s">
        <v>14</v>
      </c>
      <c r="C855" s="525" t="s">
        <v>26</v>
      </c>
      <c r="D855" t="s">
        <v>16</v>
      </c>
      <c r="E855" s="240">
        <v>30.2</v>
      </c>
      <c r="F855" s="240"/>
      <c r="G855" s="2">
        <f>+G854+E855-F855</f>
        <v>30.2</v>
      </c>
    </row>
    <row r="856" spans="1:7">
      <c r="A856" s="86"/>
      <c r="B856" s="526"/>
      <c r="C856" s="526"/>
      <c r="D856" t="s">
        <v>17</v>
      </c>
      <c r="E856" s="240">
        <v>31.7</v>
      </c>
      <c r="F856" s="240"/>
      <c r="G856" s="2">
        <f>+G855+E856-F856</f>
        <v>61.9</v>
      </c>
    </row>
    <row r="857" spans="1:7">
      <c r="A857" s="86"/>
      <c r="B857" s="526"/>
      <c r="C857" s="526"/>
      <c r="D857" t="s">
        <v>18</v>
      </c>
      <c r="E857" s="240">
        <v>60</v>
      </c>
      <c r="F857" s="240"/>
      <c r="G857" s="2">
        <f>+G856+E857-F857</f>
        <v>121.9</v>
      </c>
    </row>
    <row r="858" spans="1:7">
      <c r="A858" s="86"/>
      <c r="B858" s="526"/>
      <c r="C858" s="526"/>
      <c r="D858" t="s">
        <v>19</v>
      </c>
      <c r="E858" s="240">
        <v>5</v>
      </c>
      <c r="F858" s="240"/>
      <c r="G858" s="2">
        <f>+G857+E858-F858</f>
        <v>126.9</v>
      </c>
    </row>
    <row r="859" spans="1:7">
      <c r="A859" s="86">
        <v>45473</v>
      </c>
      <c r="B859" s="526" t="s">
        <v>129</v>
      </c>
      <c r="C859" s="526" t="s">
        <v>26</v>
      </c>
      <c r="D859" t="s">
        <v>18</v>
      </c>
      <c r="E859" s="240"/>
      <c r="F859" s="240">
        <v>60</v>
      </c>
      <c r="G859" s="2">
        <f>+G858+E859-F859</f>
        <v>66.900000000000006</v>
      </c>
    </row>
    <row r="860" spans="1:7">
      <c r="A860" s="86">
        <v>45473</v>
      </c>
      <c r="B860" s="526" t="s">
        <v>129</v>
      </c>
      <c r="C860" s="526" t="s">
        <v>26</v>
      </c>
      <c r="D860" t="s">
        <v>19</v>
      </c>
      <c r="E860" s="240"/>
      <c r="F860" s="240">
        <v>5</v>
      </c>
      <c r="G860" s="2">
        <f>+G859+E860-F860</f>
        <v>61.900000000000006</v>
      </c>
    </row>
    <row r="861" spans="1:7">
      <c r="A861" s="86">
        <v>45520</v>
      </c>
      <c r="B861" s="526">
        <v>29550</v>
      </c>
      <c r="C861" s="526" t="s">
        <v>26</v>
      </c>
      <c r="D861" t="s">
        <v>16</v>
      </c>
      <c r="E861" s="240"/>
      <c r="F861" s="240">
        <v>30.2</v>
      </c>
      <c r="G861" s="2">
        <f>+G860+E861-F861</f>
        <v>31.700000000000006</v>
      </c>
    </row>
    <row r="862" spans="1:7">
      <c r="A862" s="86">
        <v>45520</v>
      </c>
      <c r="B862" s="526">
        <v>29550</v>
      </c>
      <c r="C862" s="526" t="s">
        <v>26</v>
      </c>
      <c r="D862" t="s">
        <v>17</v>
      </c>
      <c r="E862" s="240"/>
      <c r="F862" s="240">
        <v>31.7</v>
      </c>
      <c r="G862" s="2">
        <f>+G861+E862-F862</f>
        <v>0</v>
      </c>
    </row>
    <row r="863" spans="1:7">
      <c r="A863" s="88">
        <v>45504</v>
      </c>
      <c r="B863" s="525" t="s">
        <v>14</v>
      </c>
      <c r="C863" s="525" t="s">
        <v>27</v>
      </c>
      <c r="D863" t="s">
        <v>16</v>
      </c>
      <c r="E863" s="240">
        <v>29.6</v>
      </c>
      <c r="F863" s="240"/>
      <c r="G863" s="2">
        <f>+G862+E863-F863</f>
        <v>29.6</v>
      </c>
    </row>
    <row r="864" spans="1:7">
      <c r="A864" s="86"/>
      <c r="B864" s="526"/>
      <c r="C864" s="526"/>
      <c r="D864" t="s">
        <v>17</v>
      </c>
      <c r="E864" s="240">
        <v>38.200000000000003</v>
      </c>
      <c r="F864" s="240"/>
      <c r="G864" s="2">
        <f>+G863+E864-F864</f>
        <v>67.800000000000011</v>
      </c>
    </row>
    <row r="865" spans="1:12">
      <c r="A865" s="86"/>
      <c r="B865" s="526"/>
      <c r="C865" s="526"/>
      <c r="D865" t="s">
        <v>18</v>
      </c>
      <c r="E865" s="240">
        <v>60</v>
      </c>
      <c r="F865" s="240"/>
      <c r="G865" s="2">
        <f>+G864+E865-F865</f>
        <v>127.80000000000001</v>
      </c>
    </row>
    <row r="866" spans="1:12">
      <c r="A866" s="86"/>
      <c r="B866" s="526"/>
      <c r="C866" s="526"/>
      <c r="D866" t="s">
        <v>19</v>
      </c>
      <c r="E866" s="240">
        <v>5</v>
      </c>
      <c r="F866" s="240"/>
      <c r="G866" s="2">
        <f>+G865+E866-F866</f>
        <v>132.80000000000001</v>
      </c>
    </row>
    <row r="867" spans="1:12">
      <c r="A867" s="86"/>
      <c r="B867" s="526"/>
      <c r="C867" s="526"/>
      <c r="D867" t="s">
        <v>107</v>
      </c>
      <c r="E867" s="240">
        <v>250</v>
      </c>
      <c r="F867" s="240"/>
      <c r="G867" s="2">
        <f t="shared" ref="G867:G930" si="21">+G866+E867-F867</f>
        <v>382.8</v>
      </c>
    </row>
    <row r="868" spans="1:12">
      <c r="A868" s="86"/>
      <c r="B868" s="526"/>
      <c r="C868" s="526"/>
      <c r="D868" t="s">
        <v>202</v>
      </c>
      <c r="E868" s="240">
        <v>102.5</v>
      </c>
      <c r="F868" s="240"/>
      <c r="G868" s="2">
        <f t="shared" si="21"/>
        <v>485.3</v>
      </c>
    </row>
    <row r="869" spans="1:12">
      <c r="A869" s="86">
        <v>45504</v>
      </c>
      <c r="B869" s="526" t="s">
        <v>115</v>
      </c>
      <c r="C869" s="526" t="s">
        <v>27</v>
      </c>
      <c r="D869" t="s">
        <v>18</v>
      </c>
      <c r="E869" s="240"/>
      <c r="F869" s="240">
        <v>60</v>
      </c>
      <c r="G869" s="2">
        <f t="shared" si="21"/>
        <v>425.3</v>
      </c>
    </row>
    <row r="870" spans="1:12">
      <c r="A870" s="86">
        <v>45504</v>
      </c>
      <c r="B870" s="526" t="s">
        <v>115</v>
      </c>
      <c r="C870" s="526" t="s">
        <v>27</v>
      </c>
      <c r="D870" t="s">
        <v>19</v>
      </c>
      <c r="E870" s="240"/>
      <c r="F870" s="240">
        <v>5</v>
      </c>
      <c r="G870" s="2">
        <f t="shared" si="21"/>
        <v>420.3</v>
      </c>
    </row>
    <row r="871" spans="1:12">
      <c r="A871" s="86">
        <v>45554</v>
      </c>
      <c r="B871" s="526">
        <v>29672</v>
      </c>
      <c r="C871" s="526" t="s">
        <v>27</v>
      </c>
      <c r="D871" t="s">
        <v>16</v>
      </c>
      <c r="E871" s="240"/>
      <c r="F871" s="240">
        <v>29.6</v>
      </c>
      <c r="G871" s="2">
        <f t="shared" si="21"/>
        <v>390.7</v>
      </c>
      <c r="J871" s="543"/>
      <c r="K871" s="543"/>
      <c r="L871" s="543"/>
    </row>
    <row r="872" spans="1:12">
      <c r="A872" s="86">
        <v>45554</v>
      </c>
      <c r="B872" s="526">
        <v>29672</v>
      </c>
      <c r="C872" s="526" t="s">
        <v>27</v>
      </c>
      <c r="D872" t="s">
        <v>17</v>
      </c>
      <c r="E872" s="240"/>
      <c r="F872" s="240">
        <v>38.200000000000003</v>
      </c>
      <c r="G872" s="2">
        <f t="shared" si="21"/>
        <v>352.5</v>
      </c>
      <c r="J872" s="525"/>
      <c r="L872" s="240"/>
    </row>
    <row r="873" spans="1:12">
      <c r="A873" s="86">
        <v>45581</v>
      </c>
      <c r="B873" s="526">
        <v>29816</v>
      </c>
      <c r="C873" s="526" t="s">
        <v>27</v>
      </c>
      <c r="D873" t="s">
        <v>107</v>
      </c>
      <c r="E873" s="240"/>
      <c r="F873" s="240">
        <v>250</v>
      </c>
      <c r="G873" s="2">
        <f t="shared" si="21"/>
        <v>102.5</v>
      </c>
      <c r="J873" s="525"/>
      <c r="L873" s="240"/>
    </row>
    <row r="874" spans="1:12">
      <c r="A874" s="86"/>
      <c r="B874" s="526" t="s">
        <v>12</v>
      </c>
      <c r="C874" s="526"/>
      <c r="D874" t="s">
        <v>21</v>
      </c>
      <c r="E874" s="2"/>
      <c r="F874" s="24">
        <v>51.25</v>
      </c>
      <c r="G874" s="2">
        <f t="shared" si="21"/>
        <v>51.25</v>
      </c>
      <c r="J874" s="525"/>
      <c r="L874" s="240"/>
    </row>
    <row r="875" spans="1:12">
      <c r="A875" s="86">
        <v>45743</v>
      </c>
      <c r="B875" s="526">
        <v>30878</v>
      </c>
      <c r="C875" s="526" t="s">
        <v>27</v>
      </c>
      <c r="D875" t="s">
        <v>21</v>
      </c>
      <c r="E875" s="2"/>
      <c r="F875" s="24">
        <v>51.25</v>
      </c>
      <c r="G875" s="2">
        <f t="shared" si="21"/>
        <v>0</v>
      </c>
      <c r="J875" s="525"/>
      <c r="L875" s="240"/>
    </row>
    <row r="876" spans="1:12">
      <c r="A876" s="44">
        <v>45535</v>
      </c>
      <c r="B876" s="525" t="s">
        <v>14</v>
      </c>
      <c r="C876" s="525" t="s">
        <v>81</v>
      </c>
      <c r="D876" t="s">
        <v>16</v>
      </c>
      <c r="E876" s="240">
        <v>29.7</v>
      </c>
      <c r="F876" s="240"/>
      <c r="G876" s="2">
        <f t="shared" si="21"/>
        <v>29.7</v>
      </c>
      <c r="J876" s="526"/>
      <c r="L876" s="240"/>
    </row>
    <row r="877" spans="1:12">
      <c r="B877" s="526"/>
      <c r="C877" s="526"/>
      <c r="D877" t="s">
        <v>17</v>
      </c>
      <c r="E877" s="240">
        <v>28.2</v>
      </c>
      <c r="F877" s="240"/>
      <c r="G877" s="2">
        <f t="shared" si="21"/>
        <v>57.9</v>
      </c>
    </row>
    <row r="878" spans="1:12">
      <c r="B878" s="526"/>
      <c r="C878" s="526"/>
      <c r="D878" t="s">
        <v>18</v>
      </c>
      <c r="E878" s="240">
        <v>60</v>
      </c>
      <c r="F878" s="240"/>
      <c r="G878" s="2">
        <f t="shared" si="21"/>
        <v>117.9</v>
      </c>
    </row>
    <row r="879" spans="1:12">
      <c r="B879" s="526"/>
      <c r="C879" s="526"/>
      <c r="D879" t="s">
        <v>19</v>
      </c>
      <c r="E879" s="240">
        <v>5</v>
      </c>
      <c r="F879" s="240"/>
      <c r="G879" s="2">
        <f t="shared" si="21"/>
        <v>122.9</v>
      </c>
    </row>
    <row r="880" spans="1:12">
      <c r="A880" s="7">
        <v>45535</v>
      </c>
      <c r="B880" s="526" t="s">
        <v>143</v>
      </c>
      <c r="C880" s="526" t="s">
        <v>81</v>
      </c>
      <c r="D880" t="s">
        <v>18</v>
      </c>
      <c r="E880" s="240"/>
      <c r="F880" s="240">
        <v>60</v>
      </c>
      <c r="G880" s="2">
        <f t="shared" si="21"/>
        <v>62.900000000000006</v>
      </c>
    </row>
    <row r="881" spans="1:13">
      <c r="A881" s="7">
        <v>45535</v>
      </c>
      <c r="B881" s="526" t="s">
        <v>143</v>
      </c>
      <c r="C881" s="526" t="s">
        <v>81</v>
      </c>
      <c r="D881" t="s">
        <v>19</v>
      </c>
      <c r="E881" s="240"/>
      <c r="F881" s="240">
        <v>5</v>
      </c>
      <c r="G881" s="2">
        <f t="shared" si="21"/>
        <v>57.900000000000006</v>
      </c>
    </row>
    <row r="882" spans="1:13">
      <c r="A882" s="7">
        <v>45583</v>
      </c>
      <c r="B882" s="526">
        <v>29850</v>
      </c>
      <c r="C882" s="526" t="s">
        <v>81</v>
      </c>
      <c r="D882" t="s">
        <v>16</v>
      </c>
      <c r="E882" s="240"/>
      <c r="F882" s="240">
        <v>29.7</v>
      </c>
      <c r="G882" s="2">
        <f t="shared" si="21"/>
        <v>28.200000000000006</v>
      </c>
    </row>
    <row r="883" spans="1:13">
      <c r="A883" s="7">
        <v>45583</v>
      </c>
      <c r="B883" s="526">
        <v>29850</v>
      </c>
      <c r="C883" s="526" t="s">
        <v>81</v>
      </c>
      <c r="D883" t="s">
        <v>17</v>
      </c>
      <c r="E883" s="240"/>
      <c r="F883" s="240">
        <v>28.2</v>
      </c>
      <c r="G883" s="2">
        <f t="shared" si="21"/>
        <v>0</v>
      </c>
    </row>
    <row r="884" spans="1:13">
      <c r="A884" s="88">
        <v>45565</v>
      </c>
      <c r="B884" s="525" t="s">
        <v>14</v>
      </c>
      <c r="C884" s="525" t="s">
        <v>53</v>
      </c>
      <c r="D884" t="s">
        <v>16</v>
      </c>
      <c r="E884" s="240">
        <v>29.9</v>
      </c>
      <c r="F884" s="240"/>
      <c r="G884" s="2">
        <f t="shared" si="21"/>
        <v>29.9</v>
      </c>
    </row>
    <row r="885" spans="1:13">
      <c r="A885" s="86"/>
      <c r="B885" s="526"/>
      <c r="C885" s="526"/>
      <c r="D885" t="s">
        <v>17</v>
      </c>
      <c r="E885" s="240">
        <v>33.5</v>
      </c>
      <c r="F885" s="240"/>
      <c r="G885" s="2">
        <f t="shared" si="21"/>
        <v>63.4</v>
      </c>
    </row>
    <row r="886" spans="1:13">
      <c r="A886" s="86"/>
      <c r="B886" s="526"/>
      <c r="C886" s="526"/>
      <c r="D886" t="s">
        <v>18</v>
      </c>
      <c r="E886" s="240">
        <v>60</v>
      </c>
      <c r="F886" s="240"/>
      <c r="G886" s="2">
        <f t="shared" si="21"/>
        <v>123.4</v>
      </c>
    </row>
    <row r="887" spans="1:13">
      <c r="A887" s="86"/>
      <c r="B887" s="526"/>
      <c r="C887" s="526"/>
      <c r="D887" t="s">
        <v>19</v>
      </c>
      <c r="E887" s="240">
        <v>5</v>
      </c>
      <c r="F887" s="240"/>
      <c r="G887" s="2">
        <f t="shared" si="21"/>
        <v>128.4</v>
      </c>
    </row>
    <row r="888" spans="1:13">
      <c r="A888" s="86">
        <v>45565</v>
      </c>
      <c r="B888" s="526" t="s">
        <v>117</v>
      </c>
      <c r="C888" s="526" t="s">
        <v>53</v>
      </c>
      <c r="D888" t="s">
        <v>18</v>
      </c>
      <c r="E888" s="240"/>
      <c r="F888" s="240">
        <v>60</v>
      </c>
      <c r="G888" s="2">
        <f t="shared" si="21"/>
        <v>68.400000000000006</v>
      </c>
    </row>
    <row r="889" spans="1:13">
      <c r="A889" s="86">
        <v>45565</v>
      </c>
      <c r="B889" s="526" t="s">
        <v>117</v>
      </c>
      <c r="C889" s="526" t="s">
        <v>53</v>
      </c>
      <c r="D889" t="s">
        <v>19</v>
      </c>
      <c r="E889" s="240"/>
      <c r="F889" s="240">
        <v>5</v>
      </c>
      <c r="G889" s="2">
        <f t="shared" si="21"/>
        <v>63.400000000000006</v>
      </c>
    </row>
    <row r="890" spans="1:13">
      <c r="A890" s="86">
        <v>45601</v>
      </c>
      <c r="B890" s="526">
        <v>29950</v>
      </c>
      <c r="C890" s="526" t="s">
        <v>53</v>
      </c>
      <c r="D890" t="s">
        <v>16</v>
      </c>
      <c r="E890" s="240"/>
      <c r="F890" s="240">
        <v>29.9</v>
      </c>
      <c r="G890" s="2">
        <f t="shared" si="21"/>
        <v>33.500000000000007</v>
      </c>
      <c r="J890" s="364"/>
      <c r="K890" s="364"/>
      <c r="L890" s="364"/>
    </row>
    <row r="891" spans="1:13">
      <c r="A891" s="86">
        <v>45601</v>
      </c>
      <c r="B891" s="526">
        <v>29950</v>
      </c>
      <c r="C891" s="526" t="s">
        <v>53</v>
      </c>
      <c r="D891" t="s">
        <v>17</v>
      </c>
      <c r="E891" s="240"/>
      <c r="F891" s="240">
        <v>33.5</v>
      </c>
      <c r="G891" s="2">
        <f t="shared" si="21"/>
        <v>0</v>
      </c>
      <c r="J891" s="525"/>
      <c r="L891" s="2"/>
      <c r="M891" s="37"/>
    </row>
    <row r="892" spans="1:13">
      <c r="A892" s="88">
        <v>45596</v>
      </c>
      <c r="B892" s="525" t="s">
        <v>14</v>
      </c>
      <c r="C892" s="525" t="s">
        <v>30</v>
      </c>
      <c r="D892" t="s">
        <v>16</v>
      </c>
      <c r="E892" s="240">
        <v>3.8</v>
      </c>
      <c r="F892" s="240"/>
      <c r="G892" s="2">
        <f t="shared" si="21"/>
        <v>3.8</v>
      </c>
      <c r="J892" s="525"/>
      <c r="L892" s="8"/>
      <c r="M892" s="37"/>
    </row>
    <row r="893" spans="1:13">
      <c r="A893" s="86"/>
      <c r="B893" s="526"/>
      <c r="C893" s="526"/>
      <c r="D893" t="s">
        <v>17</v>
      </c>
      <c r="E893" s="240">
        <v>39.6</v>
      </c>
      <c r="F893" s="240"/>
      <c r="G893" s="2">
        <f t="shared" si="21"/>
        <v>43.4</v>
      </c>
      <c r="L893" s="8"/>
      <c r="M893" s="37"/>
    </row>
    <row r="894" spans="1:13">
      <c r="A894" s="86"/>
      <c r="B894" s="526"/>
      <c r="C894" s="526"/>
      <c r="D894" t="s">
        <v>18</v>
      </c>
      <c r="E894" s="240">
        <v>60</v>
      </c>
      <c r="F894" s="240"/>
      <c r="G894" s="2">
        <f t="shared" si="21"/>
        <v>103.4</v>
      </c>
      <c r="J894" s="525"/>
      <c r="L894" s="2"/>
      <c r="M894" s="37"/>
    </row>
    <row r="895" spans="1:13">
      <c r="A895" s="86"/>
      <c r="B895" s="526"/>
      <c r="C895" s="526"/>
      <c r="D895" t="s">
        <v>19</v>
      </c>
      <c r="E895" s="240">
        <v>5</v>
      </c>
      <c r="F895" s="240"/>
      <c r="G895" s="2">
        <f t="shared" si="21"/>
        <v>108.4</v>
      </c>
      <c r="L895" s="2"/>
      <c r="M895" s="37"/>
    </row>
    <row r="896" spans="1:13">
      <c r="A896" s="86">
        <v>45596</v>
      </c>
      <c r="B896" s="526" t="s">
        <v>118</v>
      </c>
      <c r="C896" s="526" t="s">
        <v>30</v>
      </c>
      <c r="D896" t="s">
        <v>18</v>
      </c>
      <c r="E896" s="240"/>
      <c r="F896" s="240">
        <v>60</v>
      </c>
      <c r="G896" s="2">
        <f t="shared" si="21"/>
        <v>48.400000000000006</v>
      </c>
      <c r="J896" s="525"/>
      <c r="L896" s="240"/>
      <c r="M896" s="37"/>
    </row>
    <row r="897" spans="1:13">
      <c r="A897" s="86">
        <v>45596</v>
      </c>
      <c r="B897" s="526" t="s">
        <v>118</v>
      </c>
      <c r="C897" s="526" t="s">
        <v>30</v>
      </c>
      <c r="D897" t="s">
        <v>19</v>
      </c>
      <c r="E897" s="240"/>
      <c r="F897" s="240">
        <v>5</v>
      </c>
      <c r="G897" s="2">
        <f t="shared" si="21"/>
        <v>43.400000000000006</v>
      </c>
      <c r="L897" s="240"/>
      <c r="M897" s="37"/>
    </row>
    <row r="898" spans="1:13">
      <c r="A898" s="86">
        <v>45643</v>
      </c>
      <c r="B898" s="526">
        <v>30162</v>
      </c>
      <c r="C898" s="526" t="s">
        <v>30</v>
      </c>
      <c r="D898" t="s">
        <v>16</v>
      </c>
      <c r="E898" s="240"/>
      <c r="F898" s="240">
        <v>3.8</v>
      </c>
      <c r="G898" s="2">
        <f t="shared" si="21"/>
        <v>39.600000000000009</v>
      </c>
      <c r="J898" s="525"/>
      <c r="L898" s="240"/>
      <c r="M898" s="37"/>
    </row>
    <row r="899" spans="1:13">
      <c r="A899" s="86">
        <v>45643</v>
      </c>
      <c r="B899" s="526">
        <v>30162</v>
      </c>
      <c r="C899" s="526" t="s">
        <v>30</v>
      </c>
      <c r="D899" t="s">
        <v>17</v>
      </c>
      <c r="E899" s="240"/>
      <c r="F899" s="240">
        <v>39.6</v>
      </c>
      <c r="G899" s="2">
        <f t="shared" si="21"/>
        <v>0</v>
      </c>
      <c r="L899" s="240"/>
      <c r="M899" s="37"/>
    </row>
    <row r="900" spans="1:13">
      <c r="A900" s="88">
        <v>45626</v>
      </c>
      <c r="B900" s="525" t="s">
        <v>14</v>
      </c>
      <c r="C900" s="525" t="s">
        <v>83</v>
      </c>
      <c r="D900" t="s">
        <v>16</v>
      </c>
      <c r="E900" s="240">
        <v>4.7</v>
      </c>
      <c r="F900" s="240"/>
      <c r="G900" s="2">
        <f t="shared" si="21"/>
        <v>4.7</v>
      </c>
      <c r="J900" s="525"/>
      <c r="L900" s="240"/>
      <c r="M900" s="37"/>
    </row>
    <row r="901" spans="1:13">
      <c r="A901" s="86"/>
      <c r="B901" s="526"/>
      <c r="C901" s="526"/>
      <c r="D901" t="s">
        <v>17</v>
      </c>
      <c r="E901" s="240">
        <v>43.9</v>
      </c>
      <c r="F901" s="240"/>
      <c r="G901" s="2">
        <f t="shared" si="21"/>
        <v>48.6</v>
      </c>
      <c r="J901" s="526"/>
      <c r="L901" s="240"/>
      <c r="M901" s="37"/>
    </row>
    <row r="902" spans="1:13">
      <c r="A902" s="86"/>
      <c r="B902" s="526"/>
      <c r="C902" s="526"/>
      <c r="D902" t="s">
        <v>18</v>
      </c>
      <c r="E902" s="240">
        <v>60</v>
      </c>
      <c r="F902" s="240"/>
      <c r="G902" s="2">
        <f t="shared" si="21"/>
        <v>108.6</v>
      </c>
      <c r="J902" s="525"/>
      <c r="L902" s="240"/>
      <c r="M902" s="37"/>
    </row>
    <row r="903" spans="1:13">
      <c r="A903" s="86"/>
      <c r="B903" s="526"/>
      <c r="C903" s="526"/>
      <c r="D903" t="s">
        <v>19</v>
      </c>
      <c r="E903" s="240">
        <v>5</v>
      </c>
      <c r="F903" s="240"/>
      <c r="G903" s="2">
        <f t="shared" si="21"/>
        <v>113.6</v>
      </c>
      <c r="J903" s="525"/>
      <c r="L903" s="240"/>
      <c r="M903" s="37"/>
    </row>
    <row r="904" spans="1:13">
      <c r="A904" s="86">
        <v>45626</v>
      </c>
      <c r="B904" s="526" t="s">
        <v>132</v>
      </c>
      <c r="C904" s="526" t="s">
        <v>83</v>
      </c>
      <c r="D904" t="s">
        <v>18</v>
      </c>
      <c r="E904" s="240"/>
      <c r="F904" s="240">
        <v>60</v>
      </c>
      <c r="G904" s="2">
        <f t="shared" si="21"/>
        <v>53.599999999999994</v>
      </c>
      <c r="J904" s="526"/>
      <c r="L904" s="240"/>
    </row>
    <row r="905" spans="1:13">
      <c r="A905" s="86">
        <v>45626</v>
      </c>
      <c r="B905" s="526" t="s">
        <v>132</v>
      </c>
      <c r="C905" s="526" t="s">
        <v>83</v>
      </c>
      <c r="D905" t="s">
        <v>19</v>
      </c>
      <c r="E905" s="240"/>
      <c r="F905" s="240">
        <v>5</v>
      </c>
      <c r="G905" s="2">
        <f t="shared" si="21"/>
        <v>48.599999999999994</v>
      </c>
      <c r="J905" s="526"/>
      <c r="L905" s="240"/>
    </row>
    <row r="906" spans="1:13">
      <c r="A906" s="86">
        <v>45677</v>
      </c>
      <c r="B906" s="526">
        <v>30316</v>
      </c>
      <c r="C906" s="526" t="s">
        <v>83</v>
      </c>
      <c r="D906" t="s">
        <v>16</v>
      </c>
      <c r="E906" s="240"/>
      <c r="F906" s="240">
        <v>4.7</v>
      </c>
      <c r="G906" s="2">
        <f t="shared" si="21"/>
        <v>43.899999999999991</v>
      </c>
      <c r="J906" s="526"/>
      <c r="L906" s="240"/>
    </row>
    <row r="907" spans="1:13">
      <c r="A907" s="86">
        <v>45677</v>
      </c>
      <c r="B907" s="526">
        <v>30316</v>
      </c>
      <c r="C907" s="526" t="s">
        <v>83</v>
      </c>
      <c r="D907" t="s">
        <v>17</v>
      </c>
      <c r="E907" s="240"/>
      <c r="F907" s="240">
        <v>43.9</v>
      </c>
      <c r="G907" s="2">
        <f t="shared" si="21"/>
        <v>0</v>
      </c>
      <c r="J907" s="526"/>
    </row>
    <row r="908" spans="1:13">
      <c r="A908" s="44">
        <v>45657</v>
      </c>
      <c r="B908" s="525" t="s">
        <v>14</v>
      </c>
      <c r="C908" s="525" t="s">
        <v>34</v>
      </c>
      <c r="D908" t="s">
        <v>16</v>
      </c>
      <c r="E908" s="240">
        <v>8.1999999999999993</v>
      </c>
      <c r="F908" s="240"/>
      <c r="G908" s="2">
        <f t="shared" si="21"/>
        <v>8.1999999999999993</v>
      </c>
    </row>
    <row r="909" spans="1:13">
      <c r="B909" s="526"/>
      <c r="C909" s="526"/>
      <c r="D909" t="s">
        <v>17</v>
      </c>
      <c r="E909" s="240">
        <v>24.9</v>
      </c>
      <c r="F909" s="240"/>
      <c r="G909" s="2">
        <f t="shared" si="21"/>
        <v>33.099999999999994</v>
      </c>
    </row>
    <row r="910" spans="1:13">
      <c r="B910" s="526"/>
      <c r="C910" s="526"/>
      <c r="D910" t="s">
        <v>18</v>
      </c>
      <c r="E910" s="240">
        <v>60</v>
      </c>
      <c r="F910" s="240"/>
      <c r="G910" s="2">
        <f t="shared" si="21"/>
        <v>93.1</v>
      </c>
      <c r="J910" s="240"/>
    </row>
    <row r="911" spans="1:13">
      <c r="B911" s="526"/>
      <c r="C911" s="526"/>
      <c r="D911" t="s">
        <v>19</v>
      </c>
      <c r="E911" s="240">
        <v>5</v>
      </c>
      <c r="F911" s="240"/>
      <c r="G911" s="2">
        <f t="shared" si="21"/>
        <v>98.1</v>
      </c>
      <c r="J911" s="37"/>
    </row>
    <row r="912" spans="1:13">
      <c r="A912" s="7">
        <v>45657</v>
      </c>
      <c r="B912" s="526" t="s">
        <v>121</v>
      </c>
      <c r="C912" s="526" t="s">
        <v>34</v>
      </c>
      <c r="D912" t="s">
        <v>18</v>
      </c>
      <c r="E912" s="240"/>
      <c r="F912" s="240">
        <v>60</v>
      </c>
      <c r="G912" s="2">
        <f t="shared" si="21"/>
        <v>38.099999999999994</v>
      </c>
      <c r="J912" s="37"/>
    </row>
    <row r="913" spans="1:12">
      <c r="A913" s="7">
        <v>45657</v>
      </c>
      <c r="B913" s="526" t="s">
        <v>121</v>
      </c>
      <c r="C913" s="526" t="s">
        <v>34</v>
      </c>
      <c r="D913" t="s">
        <v>19</v>
      </c>
      <c r="E913" s="240"/>
      <c r="F913" s="240">
        <v>5</v>
      </c>
      <c r="G913" s="2">
        <f t="shared" si="21"/>
        <v>33.099999999999994</v>
      </c>
    </row>
    <row r="914" spans="1:12">
      <c r="A914" s="86">
        <v>45677</v>
      </c>
      <c r="B914" s="526">
        <v>30316</v>
      </c>
      <c r="C914" s="526" t="s">
        <v>34</v>
      </c>
      <c r="D914" t="s">
        <v>16</v>
      </c>
      <c r="F914" s="2">
        <v>8.1999999999999993</v>
      </c>
      <c r="G914" s="2">
        <f t="shared" si="21"/>
        <v>24.899999999999995</v>
      </c>
    </row>
    <row r="915" spans="1:12">
      <c r="A915" s="86">
        <v>45677</v>
      </c>
      <c r="B915" s="526">
        <v>30316</v>
      </c>
      <c r="C915" s="526" t="s">
        <v>34</v>
      </c>
      <c r="D915" t="s">
        <v>17</v>
      </c>
      <c r="F915" s="2">
        <v>24.9</v>
      </c>
      <c r="G915" s="2">
        <f t="shared" si="21"/>
        <v>0</v>
      </c>
    </row>
    <row r="916" spans="1:12">
      <c r="A916" s="88">
        <v>45688</v>
      </c>
      <c r="B916" s="525" t="s">
        <v>14</v>
      </c>
      <c r="C916" s="525" t="s">
        <v>15</v>
      </c>
      <c r="D916" t="s">
        <v>16</v>
      </c>
      <c r="E916" s="240">
        <v>5.2</v>
      </c>
      <c r="F916" s="240"/>
      <c r="G916" s="2">
        <f t="shared" si="21"/>
        <v>5.2</v>
      </c>
    </row>
    <row r="917" spans="1:12">
      <c r="A917" s="86"/>
      <c r="B917" s="526"/>
      <c r="C917" s="526"/>
      <c r="D917" t="s">
        <v>17</v>
      </c>
      <c r="E917" s="240">
        <v>16.7</v>
      </c>
      <c r="F917" s="240"/>
      <c r="G917" s="2">
        <f t="shared" si="21"/>
        <v>21.9</v>
      </c>
    </row>
    <row r="918" spans="1:12">
      <c r="A918" s="86"/>
      <c r="B918" s="526"/>
      <c r="C918" s="526"/>
      <c r="D918" t="s">
        <v>18</v>
      </c>
      <c r="E918" s="240">
        <v>60</v>
      </c>
      <c r="F918" s="240"/>
      <c r="G918" s="2">
        <f t="shared" si="21"/>
        <v>81.900000000000006</v>
      </c>
    </row>
    <row r="919" spans="1:12">
      <c r="A919" s="86"/>
      <c r="B919" s="526"/>
      <c r="C919" s="526"/>
      <c r="D919" t="s">
        <v>19</v>
      </c>
      <c r="E919" s="240">
        <v>5</v>
      </c>
      <c r="F919" s="240"/>
      <c r="G919" s="2">
        <f t="shared" si="21"/>
        <v>86.9</v>
      </c>
    </row>
    <row r="920" spans="1:12">
      <c r="A920" s="86">
        <v>45688</v>
      </c>
      <c r="B920" s="526" t="s">
        <v>119</v>
      </c>
      <c r="C920" s="526" t="s">
        <v>15</v>
      </c>
      <c r="D920" t="s">
        <v>18</v>
      </c>
      <c r="E920" s="240"/>
      <c r="F920" s="240">
        <v>40</v>
      </c>
      <c r="G920" s="2">
        <f t="shared" si="21"/>
        <v>46.900000000000006</v>
      </c>
    </row>
    <row r="921" spans="1:12">
      <c r="A921" s="7">
        <v>45709</v>
      </c>
      <c r="B921" s="526">
        <v>30518</v>
      </c>
      <c r="C921" s="526" t="s">
        <v>15</v>
      </c>
      <c r="D921" t="s">
        <v>16</v>
      </c>
      <c r="F921" s="2">
        <v>5.2</v>
      </c>
      <c r="G921" s="2">
        <f t="shared" si="21"/>
        <v>41.7</v>
      </c>
    </row>
    <row r="922" spans="1:12">
      <c r="A922" s="7">
        <v>45709</v>
      </c>
      <c r="B922" s="526">
        <v>30518</v>
      </c>
      <c r="C922" s="526" t="s">
        <v>15</v>
      </c>
      <c r="D922" t="s">
        <v>17</v>
      </c>
      <c r="F922" s="2">
        <v>16.7</v>
      </c>
      <c r="G922" s="2">
        <f t="shared" si="21"/>
        <v>25.000000000000004</v>
      </c>
    </row>
    <row r="923" spans="1:12">
      <c r="A923" s="7">
        <v>45709</v>
      </c>
      <c r="B923" s="526">
        <v>30518</v>
      </c>
      <c r="C923" s="526" t="s">
        <v>15</v>
      </c>
      <c r="D923" t="s">
        <v>18</v>
      </c>
      <c r="F923" s="2">
        <v>20</v>
      </c>
      <c r="G923" s="2">
        <f t="shared" si="21"/>
        <v>5.0000000000000036</v>
      </c>
    </row>
    <row r="924" spans="1:12">
      <c r="A924" s="7">
        <v>45709</v>
      </c>
      <c r="B924" s="526">
        <v>30518</v>
      </c>
      <c r="C924" s="526" t="s">
        <v>15</v>
      </c>
      <c r="D924" t="s">
        <v>19</v>
      </c>
      <c r="F924" s="2">
        <v>5</v>
      </c>
      <c r="G924" s="2">
        <f t="shared" si="21"/>
        <v>0</v>
      </c>
    </row>
    <row r="925" spans="1:12">
      <c r="A925" s="44">
        <v>45716</v>
      </c>
      <c r="B925" s="525" t="s">
        <v>14</v>
      </c>
      <c r="C925" s="525" t="s">
        <v>20</v>
      </c>
      <c r="D925" t="s">
        <v>16</v>
      </c>
      <c r="E925" s="240">
        <v>16.8</v>
      </c>
      <c r="F925" s="240"/>
      <c r="G925" s="2">
        <f t="shared" si="21"/>
        <v>16.8</v>
      </c>
    </row>
    <row r="926" spans="1:12">
      <c r="B926" s="526"/>
      <c r="C926" s="526"/>
      <c r="D926" t="s">
        <v>17</v>
      </c>
      <c r="E926" s="240">
        <v>19.7</v>
      </c>
      <c r="F926" s="240"/>
      <c r="G926" s="2">
        <f t="shared" si="21"/>
        <v>36.5</v>
      </c>
      <c r="J926" s="525"/>
      <c r="L926" s="240"/>
    </row>
    <row r="927" spans="1:12">
      <c r="B927" s="526"/>
      <c r="C927" s="526"/>
      <c r="D927" t="s">
        <v>18</v>
      </c>
      <c r="E927" s="240">
        <v>56</v>
      </c>
      <c r="F927" s="240"/>
      <c r="G927" s="2">
        <f t="shared" si="21"/>
        <v>92.5</v>
      </c>
      <c r="J927" s="526"/>
      <c r="L927" s="240"/>
    </row>
    <row r="928" spans="1:12">
      <c r="B928" s="526"/>
      <c r="C928" s="526"/>
      <c r="D928" t="s">
        <v>19</v>
      </c>
      <c r="E928" s="240">
        <v>5</v>
      </c>
      <c r="F928" s="240"/>
      <c r="G928" s="2">
        <f t="shared" si="21"/>
        <v>97.5</v>
      </c>
    </row>
    <row r="929" spans="1:12">
      <c r="A929" s="7">
        <v>45716</v>
      </c>
      <c r="B929" s="526" t="s">
        <v>135</v>
      </c>
      <c r="C929" s="526" t="s">
        <v>20</v>
      </c>
      <c r="D929" t="s">
        <v>18</v>
      </c>
      <c r="E929" s="240"/>
      <c r="F929" s="240">
        <v>56</v>
      </c>
      <c r="G929" s="2">
        <f t="shared" si="21"/>
        <v>41.5</v>
      </c>
    </row>
    <row r="930" spans="1:12">
      <c r="A930" s="7">
        <v>45716</v>
      </c>
      <c r="B930" s="526" t="s">
        <v>135</v>
      </c>
      <c r="C930" s="526" t="s">
        <v>20</v>
      </c>
      <c r="D930" t="s">
        <v>19</v>
      </c>
      <c r="E930" s="240"/>
      <c r="F930" s="240">
        <v>5</v>
      </c>
      <c r="G930" s="2">
        <f t="shared" si="21"/>
        <v>36.5</v>
      </c>
    </row>
    <row r="931" spans="1:12">
      <c r="A931" s="7">
        <v>45742</v>
      </c>
      <c r="B931" s="526">
        <v>30803</v>
      </c>
      <c r="C931" s="526" t="s">
        <v>20</v>
      </c>
      <c r="D931" t="s">
        <v>16</v>
      </c>
      <c r="F931" s="2">
        <v>16.8</v>
      </c>
      <c r="G931" s="2">
        <f t="shared" ref="G931:G1005" si="22">+G930+E931-F931</f>
        <v>19.7</v>
      </c>
    </row>
    <row r="932" spans="1:12">
      <c r="A932" s="7">
        <v>45742</v>
      </c>
      <c r="B932" s="526">
        <v>30803</v>
      </c>
      <c r="C932" s="526" t="s">
        <v>20</v>
      </c>
      <c r="D932" t="s">
        <v>17</v>
      </c>
      <c r="F932" s="2">
        <v>19.7</v>
      </c>
      <c r="G932" s="2">
        <f t="shared" si="22"/>
        <v>0</v>
      </c>
      <c r="J932" s="525" t="s">
        <v>23</v>
      </c>
      <c r="K932" t="s">
        <v>16</v>
      </c>
      <c r="L932" s="240">
        <v>16.100000000000001</v>
      </c>
    </row>
    <row r="933" spans="1:12">
      <c r="A933" s="44">
        <v>45747</v>
      </c>
      <c r="B933" s="525" t="s">
        <v>14</v>
      </c>
      <c r="C933" s="525" t="s">
        <v>23</v>
      </c>
      <c r="D933" t="s">
        <v>16</v>
      </c>
      <c r="E933" s="240">
        <v>16.100000000000001</v>
      </c>
      <c r="F933" s="240"/>
      <c r="G933" s="2">
        <f t="shared" si="22"/>
        <v>16.100000000000001</v>
      </c>
      <c r="J933" s="526"/>
      <c r="K933" t="s">
        <v>17</v>
      </c>
      <c r="L933" s="240">
        <v>15.6</v>
      </c>
    </row>
    <row r="934" spans="1:12">
      <c r="B934" s="526"/>
      <c r="C934" s="526"/>
      <c r="D934" t="s">
        <v>17</v>
      </c>
      <c r="E934" s="240">
        <v>15.6</v>
      </c>
      <c r="F934" s="240"/>
      <c r="G934" s="2">
        <f t="shared" si="22"/>
        <v>31.700000000000003</v>
      </c>
      <c r="L934" s="26">
        <f>SUM(L932:L933)</f>
        <v>31.700000000000003</v>
      </c>
    </row>
    <row r="935" spans="1:12">
      <c r="B935" s="526"/>
      <c r="C935" s="526"/>
      <c r="D935" t="s">
        <v>18</v>
      </c>
      <c r="E935" s="240">
        <v>60</v>
      </c>
      <c r="F935" s="240"/>
      <c r="G935" s="2">
        <f t="shared" si="22"/>
        <v>91.7</v>
      </c>
    </row>
    <row r="936" spans="1:12">
      <c r="B936" s="526"/>
      <c r="C936" s="526"/>
      <c r="D936" t="s">
        <v>19</v>
      </c>
      <c r="E936" s="240">
        <v>5</v>
      </c>
      <c r="F936" s="240"/>
      <c r="G936" s="2">
        <f t="shared" si="22"/>
        <v>96.7</v>
      </c>
    </row>
    <row r="937" spans="1:12">
      <c r="A937" s="7">
        <v>45747</v>
      </c>
      <c r="B937" s="526" t="s">
        <v>124</v>
      </c>
      <c r="C937" s="526" t="s">
        <v>23</v>
      </c>
      <c r="D937" t="s">
        <v>18</v>
      </c>
      <c r="E937" s="240"/>
      <c r="F937" s="240">
        <v>56</v>
      </c>
      <c r="G937" s="2">
        <f t="shared" si="22"/>
        <v>40.700000000000003</v>
      </c>
    </row>
    <row r="938" spans="1:12">
      <c r="A938" s="7">
        <v>45747</v>
      </c>
      <c r="B938" s="526" t="s">
        <v>124</v>
      </c>
      <c r="C938" s="526" t="s">
        <v>23</v>
      </c>
      <c r="D938" t="s">
        <v>19</v>
      </c>
      <c r="E938" s="240"/>
      <c r="F938" s="240">
        <v>5</v>
      </c>
      <c r="G938" s="2">
        <f t="shared" si="22"/>
        <v>35.700000000000003</v>
      </c>
    </row>
    <row r="939" spans="1:12">
      <c r="A939" s="7">
        <v>45716</v>
      </c>
      <c r="B939" s="526" t="s">
        <v>135</v>
      </c>
      <c r="C939" s="526" t="s">
        <v>23</v>
      </c>
      <c r="D939" t="s">
        <v>18</v>
      </c>
      <c r="F939" s="2">
        <v>4</v>
      </c>
      <c r="G939" s="2">
        <f t="shared" si="22"/>
        <v>31.700000000000003</v>
      </c>
    </row>
    <row r="940" spans="1:12">
      <c r="A940" s="7">
        <v>45784</v>
      </c>
      <c r="B940" s="526">
        <v>30945</v>
      </c>
      <c r="C940" s="526" t="s">
        <v>23</v>
      </c>
      <c r="D940" t="s">
        <v>16</v>
      </c>
      <c r="F940" s="2">
        <v>16.100000000000001</v>
      </c>
      <c r="G940" s="2">
        <f t="shared" si="22"/>
        <v>15.600000000000001</v>
      </c>
    </row>
    <row r="941" spans="1:12">
      <c r="A941" s="7">
        <v>45784</v>
      </c>
      <c r="B941" s="526">
        <v>30945</v>
      </c>
      <c r="C941" s="526" t="s">
        <v>23</v>
      </c>
      <c r="D941" t="s">
        <v>17</v>
      </c>
      <c r="F941" s="2">
        <v>15.6</v>
      </c>
      <c r="G941" s="2">
        <f t="shared" si="22"/>
        <v>0</v>
      </c>
    </row>
    <row r="942" spans="1:12">
      <c r="A942" s="88">
        <v>45777</v>
      </c>
      <c r="B942" s="525" t="s">
        <v>14</v>
      </c>
      <c r="C942" s="525" t="s">
        <v>24</v>
      </c>
      <c r="D942" t="s">
        <v>16</v>
      </c>
      <c r="E942" s="240">
        <v>16.399999999999999</v>
      </c>
      <c r="F942" s="240"/>
      <c r="G942" s="2">
        <f t="shared" si="22"/>
        <v>16.399999999999999</v>
      </c>
      <c r="J942" s="525" t="s">
        <v>24</v>
      </c>
      <c r="K942" t="s">
        <v>16</v>
      </c>
      <c r="L942" s="240">
        <v>16.399999999999999</v>
      </c>
    </row>
    <row r="943" spans="1:12">
      <c r="A943" s="86"/>
      <c r="B943" s="526"/>
      <c r="C943" s="526"/>
      <c r="D943" t="s">
        <v>17</v>
      </c>
      <c r="E943" s="240">
        <v>18.399999999999999</v>
      </c>
      <c r="F943" s="240"/>
      <c r="G943" s="2">
        <f t="shared" si="22"/>
        <v>34.799999999999997</v>
      </c>
      <c r="J943" s="526"/>
      <c r="K943" t="s">
        <v>17</v>
      </c>
      <c r="L943" s="240">
        <v>18.399999999999999</v>
      </c>
    </row>
    <row r="944" spans="1:12">
      <c r="A944" s="86"/>
      <c r="B944" s="526"/>
      <c r="C944" s="526"/>
      <c r="D944" t="s">
        <v>18</v>
      </c>
      <c r="E944" s="240">
        <v>60</v>
      </c>
      <c r="F944" s="240"/>
      <c r="G944" s="2">
        <f t="shared" si="22"/>
        <v>94.8</v>
      </c>
      <c r="L944" s="26">
        <f>SUM(L942:L943)</f>
        <v>34.799999999999997</v>
      </c>
    </row>
    <row r="945" spans="1:12">
      <c r="A945" s="86"/>
      <c r="B945" s="526"/>
      <c r="C945" s="526"/>
      <c r="D945" t="s">
        <v>19</v>
      </c>
      <c r="E945" s="240">
        <v>5</v>
      </c>
      <c r="F945" s="240"/>
      <c r="G945" s="2">
        <f t="shared" si="22"/>
        <v>99.8</v>
      </c>
    </row>
    <row r="946" spans="1:12">
      <c r="A946" s="86">
        <v>45777</v>
      </c>
      <c r="B946" s="526" t="s">
        <v>125</v>
      </c>
      <c r="C946" s="526" t="s">
        <v>24</v>
      </c>
      <c r="D946" t="s">
        <v>18</v>
      </c>
      <c r="E946" s="240"/>
      <c r="F946" s="240">
        <v>60</v>
      </c>
      <c r="G946" s="2">
        <f t="shared" si="22"/>
        <v>39.799999999999997</v>
      </c>
    </row>
    <row r="947" spans="1:12">
      <c r="A947" s="86">
        <v>45777</v>
      </c>
      <c r="B947" s="526" t="s">
        <v>125</v>
      </c>
      <c r="C947" s="526" t="s">
        <v>24</v>
      </c>
      <c r="D947" t="s">
        <v>19</v>
      </c>
      <c r="E947" s="240"/>
      <c r="F947" s="240">
        <v>5</v>
      </c>
      <c r="G947" s="2">
        <f t="shared" si="22"/>
        <v>34.799999999999997</v>
      </c>
    </row>
    <row r="948" spans="1:12">
      <c r="A948" s="7">
        <v>45812</v>
      </c>
      <c r="B948" s="526">
        <v>31093</v>
      </c>
      <c r="C948" s="526" t="s">
        <v>24</v>
      </c>
      <c r="D948" t="s">
        <v>16</v>
      </c>
      <c r="F948" s="2">
        <v>16.399999999999999</v>
      </c>
      <c r="G948" s="2">
        <f t="shared" si="22"/>
        <v>18.399999999999999</v>
      </c>
    </row>
    <row r="949" spans="1:12">
      <c r="A949" s="7">
        <v>45812</v>
      </c>
      <c r="B949" s="526">
        <v>31093</v>
      </c>
      <c r="C949" s="526" t="s">
        <v>24</v>
      </c>
      <c r="D949" t="s">
        <v>17</v>
      </c>
      <c r="F949" s="2">
        <v>18.399999999999999</v>
      </c>
      <c r="G949" s="2">
        <f t="shared" si="22"/>
        <v>0</v>
      </c>
    </row>
    <row r="950" spans="1:12">
      <c r="A950" s="44">
        <v>45808</v>
      </c>
      <c r="B950" s="525" t="s">
        <v>14</v>
      </c>
      <c r="C950" s="525" t="s">
        <v>25</v>
      </c>
      <c r="D950" t="s">
        <v>16</v>
      </c>
      <c r="E950" s="2">
        <v>13.9</v>
      </c>
      <c r="G950" s="2">
        <f t="shared" si="22"/>
        <v>13.9</v>
      </c>
    </row>
    <row r="951" spans="1:12">
      <c r="B951" s="526"/>
      <c r="C951" s="526"/>
      <c r="D951" t="s">
        <v>17</v>
      </c>
      <c r="E951" s="2">
        <v>20.2</v>
      </c>
      <c r="G951" s="2">
        <f t="shared" si="22"/>
        <v>34.1</v>
      </c>
      <c r="J951" s="525" t="s">
        <v>25</v>
      </c>
      <c r="K951" t="s">
        <v>16</v>
      </c>
      <c r="L951" s="2">
        <v>13.9</v>
      </c>
    </row>
    <row r="952" spans="1:12">
      <c r="B952" s="526"/>
      <c r="C952" s="526"/>
      <c r="D952" t="s">
        <v>18</v>
      </c>
      <c r="E952" s="2">
        <v>60</v>
      </c>
      <c r="G952" s="2">
        <f t="shared" si="22"/>
        <v>94.1</v>
      </c>
      <c r="J952" s="526"/>
      <c r="K952" t="s">
        <v>17</v>
      </c>
      <c r="L952" s="2">
        <v>20.2</v>
      </c>
    </row>
    <row r="953" spans="1:12">
      <c r="B953" s="526"/>
      <c r="C953" s="526"/>
      <c r="D953" t="s">
        <v>19</v>
      </c>
      <c r="E953" s="2">
        <v>5</v>
      </c>
      <c r="G953" s="2">
        <f t="shared" si="22"/>
        <v>99.1</v>
      </c>
      <c r="L953" s="26">
        <f>SUM(L951:L952)</f>
        <v>34.1</v>
      </c>
    </row>
    <row r="954" spans="1:12">
      <c r="A954" s="7">
        <v>45808</v>
      </c>
      <c r="B954" s="526" t="s">
        <v>128</v>
      </c>
      <c r="C954" s="526" t="s">
        <v>25</v>
      </c>
      <c r="D954" t="s">
        <v>18</v>
      </c>
      <c r="E954" s="2"/>
      <c r="F954" s="2">
        <v>60</v>
      </c>
      <c r="G954" s="2">
        <f t="shared" si="22"/>
        <v>39.099999999999994</v>
      </c>
    </row>
    <row r="955" spans="1:12">
      <c r="A955" s="7">
        <v>45808</v>
      </c>
      <c r="B955" s="526" t="s">
        <v>128</v>
      </c>
      <c r="C955" s="526" t="s">
        <v>25</v>
      </c>
      <c r="D955" t="s">
        <v>19</v>
      </c>
      <c r="E955" s="2"/>
      <c r="F955" s="2">
        <v>5</v>
      </c>
      <c r="G955" s="2">
        <f t="shared" si="22"/>
        <v>34.099999999999994</v>
      </c>
    </row>
    <row r="956" spans="1:12">
      <c r="A956" s="7">
        <v>45846</v>
      </c>
      <c r="B956" s="526">
        <v>31293</v>
      </c>
      <c r="C956" s="526" t="s">
        <v>25</v>
      </c>
      <c r="D956" t="s">
        <v>16</v>
      </c>
      <c r="E956" s="2"/>
      <c r="F956" s="2">
        <v>13.9</v>
      </c>
      <c r="G956" s="2">
        <f t="shared" si="22"/>
        <v>20.199999999999996</v>
      </c>
    </row>
    <row r="957" spans="1:12">
      <c r="A957" s="7">
        <v>45846</v>
      </c>
      <c r="B957" s="526">
        <v>31293</v>
      </c>
      <c r="C957" s="526" t="s">
        <v>25</v>
      </c>
      <c r="D957" t="s">
        <v>17</v>
      </c>
      <c r="E957" s="2"/>
      <c r="F957" s="2">
        <v>20.2</v>
      </c>
      <c r="G957" s="2">
        <f t="shared" si="22"/>
        <v>0</v>
      </c>
    </row>
    <row r="958" spans="1:12">
      <c r="A958" s="88">
        <v>45838</v>
      </c>
      <c r="B958" s="525" t="s">
        <v>14</v>
      </c>
      <c r="C958" s="525" t="s">
        <v>26</v>
      </c>
      <c r="D958" t="s">
        <v>16</v>
      </c>
      <c r="E958" s="240">
        <v>4.8</v>
      </c>
      <c r="F958" s="240"/>
      <c r="G958" s="2">
        <f t="shared" si="22"/>
        <v>4.8</v>
      </c>
      <c r="J958" s="525" t="s">
        <v>26</v>
      </c>
      <c r="K958" t="s">
        <v>16</v>
      </c>
      <c r="L958" s="240">
        <v>4.8</v>
      </c>
    </row>
    <row r="959" spans="1:12">
      <c r="A959" s="86"/>
      <c r="B959" s="526"/>
      <c r="C959" s="526"/>
      <c r="D959" t="s">
        <v>17</v>
      </c>
      <c r="E959" s="240">
        <v>14.7</v>
      </c>
      <c r="F959" s="240"/>
      <c r="G959" s="2">
        <f t="shared" si="22"/>
        <v>19.5</v>
      </c>
      <c r="J959" s="526"/>
      <c r="K959" t="s">
        <v>17</v>
      </c>
      <c r="L959" s="240">
        <v>14.7</v>
      </c>
    </row>
    <row r="960" spans="1:12">
      <c r="A960" s="86"/>
      <c r="B960" s="526"/>
      <c r="C960" s="526"/>
      <c r="D960" t="s">
        <v>18</v>
      </c>
      <c r="E960" s="240">
        <v>60</v>
      </c>
      <c r="F960" s="240"/>
      <c r="G960" s="2">
        <f t="shared" si="22"/>
        <v>79.5</v>
      </c>
      <c r="L960" s="26">
        <f>SUM(L958:L959)</f>
        <v>19.5</v>
      </c>
    </row>
    <row r="961" spans="1:12">
      <c r="A961" s="86"/>
      <c r="B961" s="526"/>
      <c r="C961" s="526"/>
      <c r="D961" t="s">
        <v>19</v>
      </c>
      <c r="E961" s="240">
        <v>5</v>
      </c>
      <c r="F961" s="240"/>
      <c r="G961" s="2">
        <f t="shared" si="22"/>
        <v>84.5</v>
      </c>
    </row>
    <row r="962" spans="1:12">
      <c r="A962" s="86">
        <v>45838</v>
      </c>
      <c r="B962" s="526" t="s">
        <v>129</v>
      </c>
      <c r="C962" s="526" t="s">
        <v>26</v>
      </c>
      <c r="D962" t="s">
        <v>18</v>
      </c>
      <c r="E962" s="240"/>
      <c r="F962" s="240">
        <v>60</v>
      </c>
      <c r="G962" s="2">
        <f t="shared" si="22"/>
        <v>24.5</v>
      </c>
    </row>
    <row r="963" spans="1:12">
      <c r="A963" s="86">
        <v>45838</v>
      </c>
      <c r="B963" s="526" t="s">
        <v>129</v>
      </c>
      <c r="C963" s="526" t="s">
        <v>26</v>
      </c>
      <c r="D963" t="s">
        <v>19</v>
      </c>
      <c r="E963" s="240"/>
      <c r="F963" s="240">
        <v>5</v>
      </c>
      <c r="G963" s="2">
        <f t="shared" si="22"/>
        <v>19.5</v>
      </c>
    </row>
    <row r="964" spans="1:12">
      <c r="A964" s="7">
        <v>45852</v>
      </c>
      <c r="B964" s="526">
        <v>31351</v>
      </c>
      <c r="C964" s="526" t="s">
        <v>26</v>
      </c>
      <c r="D964" t="s">
        <v>16</v>
      </c>
      <c r="F964" s="2">
        <v>4.8</v>
      </c>
      <c r="G964" s="2">
        <f t="shared" si="22"/>
        <v>14.7</v>
      </c>
    </row>
    <row r="965" spans="1:12">
      <c r="A965" s="7">
        <v>45852</v>
      </c>
      <c r="B965" s="526">
        <v>31351</v>
      </c>
      <c r="C965" s="526" t="s">
        <v>26</v>
      </c>
      <c r="D965" t="s">
        <v>17</v>
      </c>
      <c r="F965" s="2">
        <v>14.7</v>
      </c>
      <c r="G965" s="2">
        <f t="shared" si="22"/>
        <v>0</v>
      </c>
    </row>
    <row r="966" spans="1:12">
      <c r="A966" s="88">
        <v>45869</v>
      </c>
      <c r="B966" s="525" t="s">
        <v>14</v>
      </c>
      <c r="C966" s="525" t="s">
        <v>27</v>
      </c>
      <c r="D966" t="s">
        <v>16</v>
      </c>
      <c r="E966" s="240">
        <v>4.8</v>
      </c>
      <c r="F966" s="240"/>
      <c r="G966" s="2">
        <f t="shared" si="22"/>
        <v>4.8</v>
      </c>
      <c r="J966" s="525" t="s">
        <v>27</v>
      </c>
      <c r="K966" t="s">
        <v>16</v>
      </c>
      <c r="L966" s="240">
        <v>4.8</v>
      </c>
    </row>
    <row r="967" spans="1:12">
      <c r="A967" s="86"/>
      <c r="B967" s="526"/>
      <c r="C967" s="526"/>
      <c r="D967" t="s">
        <v>17</v>
      </c>
      <c r="E967" s="240">
        <v>14.6</v>
      </c>
      <c r="F967" s="240"/>
      <c r="G967" s="2">
        <f t="shared" si="22"/>
        <v>19.399999999999999</v>
      </c>
      <c r="J967" s="526"/>
      <c r="K967" t="s">
        <v>17</v>
      </c>
      <c r="L967" s="240">
        <v>14.6</v>
      </c>
    </row>
    <row r="968" spans="1:12">
      <c r="A968" s="86"/>
      <c r="B968" s="526"/>
      <c r="C968" s="526"/>
      <c r="D968" t="s">
        <v>18</v>
      </c>
      <c r="E968" s="240">
        <v>60</v>
      </c>
      <c r="F968" s="240"/>
      <c r="G968" s="2">
        <f t="shared" si="22"/>
        <v>79.400000000000006</v>
      </c>
      <c r="L968" s="26">
        <f>SUM(L966:L967)</f>
        <v>19.399999999999999</v>
      </c>
    </row>
    <row r="969" spans="1:12">
      <c r="A969" s="86"/>
      <c r="B969" s="526"/>
      <c r="C969" s="526"/>
      <c r="D969" t="s">
        <v>19</v>
      </c>
      <c r="E969" s="240">
        <v>5</v>
      </c>
      <c r="F969" s="240"/>
      <c r="G969" s="2">
        <f t="shared" si="22"/>
        <v>84.4</v>
      </c>
    </row>
    <row r="970" spans="1:12">
      <c r="A970" s="86">
        <v>45869</v>
      </c>
      <c r="B970" s="526" t="s">
        <v>115</v>
      </c>
      <c r="C970" s="526" t="s">
        <v>27</v>
      </c>
      <c r="D970" t="s">
        <v>18</v>
      </c>
      <c r="E970" s="240"/>
      <c r="F970" s="240">
        <v>60</v>
      </c>
      <c r="G970" s="2">
        <f t="shared" si="22"/>
        <v>24.400000000000006</v>
      </c>
    </row>
    <row r="971" spans="1:12">
      <c r="A971" s="86">
        <v>45869</v>
      </c>
      <c r="B971" s="526" t="s">
        <v>115</v>
      </c>
      <c r="C971" s="526" t="s">
        <v>27</v>
      </c>
      <c r="D971" t="s">
        <v>19</v>
      </c>
      <c r="E971" s="240"/>
      <c r="F971" s="240">
        <v>5</v>
      </c>
      <c r="G971" s="2">
        <f t="shared" si="22"/>
        <v>19.400000000000006</v>
      </c>
    </row>
    <row r="972" spans="1:12">
      <c r="A972" s="86">
        <v>45902</v>
      </c>
      <c r="B972" s="526">
        <v>31607</v>
      </c>
      <c r="C972" s="526" t="s">
        <v>27</v>
      </c>
      <c r="D972" t="s">
        <v>16</v>
      </c>
      <c r="E972" s="240"/>
      <c r="F972" s="240">
        <v>4.8</v>
      </c>
      <c r="G972" s="2">
        <f t="shared" si="22"/>
        <v>14.600000000000005</v>
      </c>
    </row>
    <row r="973" spans="1:12">
      <c r="A973" s="86">
        <v>45902</v>
      </c>
      <c r="B973" s="526">
        <v>31607</v>
      </c>
      <c r="C973" s="526" t="s">
        <v>27</v>
      </c>
      <c r="D973" t="s">
        <v>17</v>
      </c>
      <c r="E973" s="240"/>
      <c r="F973" s="240">
        <v>14.6</v>
      </c>
      <c r="G973" s="2">
        <f t="shared" si="22"/>
        <v>0</v>
      </c>
    </row>
    <row r="974" spans="1:12">
      <c r="A974" s="44">
        <v>45900</v>
      </c>
      <c r="B974" s="525" t="s">
        <v>14</v>
      </c>
      <c r="C974" s="525" t="s">
        <v>28</v>
      </c>
      <c r="D974" t="s">
        <v>16</v>
      </c>
      <c r="E974" s="240">
        <v>3.8</v>
      </c>
      <c r="G974" s="2">
        <f t="shared" si="22"/>
        <v>3.8</v>
      </c>
    </row>
    <row r="975" spans="1:12">
      <c r="B975" s="526"/>
      <c r="C975" s="526"/>
      <c r="D975" t="s">
        <v>17</v>
      </c>
      <c r="E975" s="240">
        <v>25.3</v>
      </c>
      <c r="G975" s="2">
        <f t="shared" si="22"/>
        <v>29.1</v>
      </c>
    </row>
    <row r="976" spans="1:12">
      <c r="B976" s="526"/>
      <c r="C976" s="526"/>
      <c r="D976" t="s">
        <v>18</v>
      </c>
      <c r="E976" s="240">
        <v>60</v>
      </c>
      <c r="G976" s="2">
        <f t="shared" si="22"/>
        <v>89.1</v>
      </c>
      <c r="J976" s="542" t="s">
        <v>502</v>
      </c>
      <c r="K976" s="542"/>
      <c r="L976" s="542"/>
    </row>
    <row r="977" spans="1:13">
      <c r="B977" s="526"/>
      <c r="C977" s="526"/>
      <c r="D977" t="s">
        <v>19</v>
      </c>
      <c r="E977" s="240">
        <v>5</v>
      </c>
      <c r="G977" s="2">
        <f t="shared" si="22"/>
        <v>94.1</v>
      </c>
      <c r="I977" s="5">
        <v>2025</v>
      </c>
      <c r="J977" s="525" t="s">
        <v>28</v>
      </c>
      <c r="K977" t="s">
        <v>16</v>
      </c>
      <c r="L977" s="240">
        <v>3.8</v>
      </c>
    </row>
    <row r="978" spans="1:13">
      <c r="B978" s="526"/>
      <c r="C978" s="526"/>
      <c r="D978" s="411" t="s">
        <v>66</v>
      </c>
      <c r="E978" s="412">
        <v>15</v>
      </c>
      <c r="G978" s="2">
        <f t="shared" si="22"/>
        <v>109.1</v>
      </c>
      <c r="I978" s="5"/>
      <c r="J978" s="525"/>
      <c r="L978" s="240"/>
    </row>
    <row r="979" spans="1:13">
      <c r="A979" s="7">
        <v>45900</v>
      </c>
      <c r="B979" s="526" t="s">
        <v>143</v>
      </c>
      <c r="C979" s="526" t="s">
        <v>28</v>
      </c>
      <c r="D979" t="s">
        <v>18</v>
      </c>
      <c r="E979" s="240"/>
      <c r="F979" s="240">
        <v>60</v>
      </c>
      <c r="G979" s="2">
        <f t="shared" si="22"/>
        <v>49.099999999999994</v>
      </c>
      <c r="J979" s="526"/>
      <c r="K979" t="s">
        <v>17</v>
      </c>
      <c r="L979" s="240">
        <v>25.3</v>
      </c>
    </row>
    <row r="980" spans="1:13">
      <c r="A980" s="7">
        <v>45900</v>
      </c>
      <c r="B980" s="526" t="s">
        <v>143</v>
      </c>
      <c r="C980" s="526" t="s">
        <v>28</v>
      </c>
      <c r="D980" t="s">
        <v>19</v>
      </c>
      <c r="E980" s="240"/>
      <c r="F980" s="240">
        <v>5</v>
      </c>
      <c r="G980" s="2">
        <f t="shared" si="22"/>
        <v>44.099999999999994</v>
      </c>
      <c r="K980">
        <v>40</v>
      </c>
      <c r="L980" s="168">
        <f>SUM(L977:L979)</f>
        <v>29.1</v>
      </c>
      <c r="M980" s="26">
        <f>K980-L980</f>
        <v>10.899999999999999</v>
      </c>
    </row>
    <row r="981" spans="1:13">
      <c r="A981" s="7">
        <v>45939</v>
      </c>
      <c r="B981" s="526">
        <v>31715</v>
      </c>
      <c r="C981" s="526" t="s">
        <v>28</v>
      </c>
      <c r="D981" t="s">
        <v>16</v>
      </c>
      <c r="E981" s="240"/>
      <c r="F981" s="240">
        <v>3.8</v>
      </c>
      <c r="G981" s="2">
        <f t="shared" si="22"/>
        <v>40.299999999999997</v>
      </c>
      <c r="L981" s="168"/>
      <c r="M981" s="26"/>
    </row>
    <row r="982" spans="1:13">
      <c r="A982" s="7">
        <v>45939</v>
      </c>
      <c r="B982" s="526">
        <v>31715</v>
      </c>
      <c r="C982" s="526" t="s">
        <v>28</v>
      </c>
      <c r="D982" t="s">
        <v>17</v>
      </c>
      <c r="E982" s="240"/>
      <c r="F982" s="240">
        <v>25.3</v>
      </c>
      <c r="G982" s="2">
        <f t="shared" si="22"/>
        <v>14.999999999999996</v>
      </c>
      <c r="L982" s="168"/>
      <c r="M982" s="26"/>
    </row>
    <row r="983" spans="1:13">
      <c r="A983" s="7">
        <v>45985</v>
      </c>
      <c r="B983" s="526">
        <v>32049</v>
      </c>
      <c r="C983" s="526" t="s">
        <v>28</v>
      </c>
      <c r="D983" s="339" t="s">
        <v>66</v>
      </c>
      <c r="E983" s="282"/>
      <c r="F983" s="240">
        <v>15</v>
      </c>
      <c r="G983" s="2">
        <f t="shared" si="22"/>
        <v>0</v>
      </c>
      <c r="L983" s="168"/>
      <c r="M983" s="26"/>
    </row>
    <row r="984" spans="1:13">
      <c r="A984" s="88">
        <v>45930</v>
      </c>
      <c r="B984" s="525" t="s">
        <v>14</v>
      </c>
      <c r="C984" s="525" t="s">
        <v>85</v>
      </c>
      <c r="D984" t="s">
        <v>16</v>
      </c>
      <c r="E984" s="240">
        <v>4.9000000000000004</v>
      </c>
      <c r="G984" s="2">
        <f t="shared" si="22"/>
        <v>4.9000000000000004</v>
      </c>
    </row>
    <row r="985" spans="1:13">
      <c r="B985" s="526"/>
      <c r="C985" s="526"/>
      <c r="D985" t="s">
        <v>17</v>
      </c>
      <c r="E985" s="26">
        <v>13.5</v>
      </c>
      <c r="G985" s="2">
        <f t="shared" si="22"/>
        <v>18.399999999999999</v>
      </c>
    </row>
    <row r="986" spans="1:13">
      <c r="B986" s="526"/>
      <c r="C986" s="526"/>
      <c r="D986" t="s">
        <v>18</v>
      </c>
      <c r="E986" s="26">
        <v>60</v>
      </c>
      <c r="G986" s="2">
        <f t="shared" si="22"/>
        <v>78.400000000000006</v>
      </c>
    </row>
    <row r="987" spans="1:13">
      <c r="B987" s="526"/>
      <c r="C987" s="526"/>
      <c r="D987" t="s">
        <v>19</v>
      </c>
      <c r="E987" s="26">
        <v>5</v>
      </c>
      <c r="G987" s="2">
        <f t="shared" si="22"/>
        <v>83.4</v>
      </c>
      <c r="J987" s="542" t="s">
        <v>502</v>
      </c>
      <c r="K987" s="542"/>
      <c r="L987" s="542"/>
    </row>
    <row r="988" spans="1:13">
      <c r="B988" s="526"/>
      <c r="C988" s="526"/>
      <c r="D988" t="s">
        <v>86</v>
      </c>
      <c r="E988" s="240">
        <v>10</v>
      </c>
      <c r="G988" s="2">
        <f t="shared" si="22"/>
        <v>93.4</v>
      </c>
      <c r="I988" s="5">
        <v>2025</v>
      </c>
      <c r="J988" s="525" t="s">
        <v>28</v>
      </c>
      <c r="K988" s="411" t="s">
        <v>66</v>
      </c>
      <c r="L988" s="412">
        <v>15</v>
      </c>
    </row>
    <row r="989" spans="1:13">
      <c r="A989" s="7">
        <v>45930</v>
      </c>
      <c r="B989" s="526" t="s">
        <v>117</v>
      </c>
      <c r="C989" s="526" t="s">
        <v>53</v>
      </c>
      <c r="D989" t="s">
        <v>18</v>
      </c>
      <c r="E989" s="240"/>
      <c r="F989" s="26">
        <v>60</v>
      </c>
      <c r="G989" s="2">
        <f t="shared" si="22"/>
        <v>33.400000000000006</v>
      </c>
      <c r="J989" s="525" t="s">
        <v>85</v>
      </c>
      <c r="K989" t="s">
        <v>16</v>
      </c>
      <c r="L989" s="240">
        <v>4.9000000000000004</v>
      </c>
    </row>
    <row r="990" spans="1:13">
      <c r="A990" s="7">
        <v>45930</v>
      </c>
      <c r="B990" s="526" t="s">
        <v>117</v>
      </c>
      <c r="C990" s="526" t="s">
        <v>53</v>
      </c>
      <c r="D990" t="s">
        <v>19</v>
      </c>
      <c r="E990" s="240"/>
      <c r="F990" s="26">
        <v>5</v>
      </c>
      <c r="G990" s="2">
        <f t="shared" si="22"/>
        <v>28.400000000000006</v>
      </c>
      <c r="J990" s="526"/>
      <c r="K990" t="s">
        <v>17</v>
      </c>
      <c r="L990" s="26">
        <v>13.5</v>
      </c>
    </row>
    <row r="991" spans="1:13">
      <c r="A991" s="7">
        <v>45985</v>
      </c>
      <c r="B991" s="526">
        <v>32049</v>
      </c>
      <c r="C991" s="526" t="s">
        <v>53</v>
      </c>
      <c r="D991" t="s">
        <v>16</v>
      </c>
      <c r="E991" s="240"/>
      <c r="F991" s="240">
        <v>4.9000000000000004</v>
      </c>
      <c r="G991" s="2">
        <f t="shared" si="22"/>
        <v>23.500000000000007</v>
      </c>
      <c r="J991" s="526"/>
    </row>
    <row r="992" spans="1:13">
      <c r="A992" s="7">
        <v>45985</v>
      </c>
      <c r="B992" s="526">
        <v>32049</v>
      </c>
      <c r="C992" s="526" t="s">
        <v>53</v>
      </c>
      <c r="D992" t="s">
        <v>17</v>
      </c>
      <c r="E992" s="240"/>
      <c r="F992" s="26">
        <v>13.5</v>
      </c>
      <c r="G992" s="2">
        <f t="shared" si="22"/>
        <v>10.000000000000007</v>
      </c>
      <c r="J992" s="526"/>
    </row>
    <row r="993" spans="1:12">
      <c r="A993" s="88">
        <v>45961</v>
      </c>
      <c r="B993" s="525" t="s">
        <v>14</v>
      </c>
      <c r="C993" s="525" t="s">
        <v>30</v>
      </c>
      <c r="D993" t="s">
        <v>16</v>
      </c>
      <c r="E993">
        <v>5.5</v>
      </c>
      <c r="G993" s="2">
        <f t="shared" si="22"/>
        <v>15.500000000000007</v>
      </c>
      <c r="J993" s="525"/>
      <c r="L993" s="240"/>
    </row>
    <row r="994" spans="1:12">
      <c r="A994" s="86"/>
      <c r="B994" s="526"/>
      <c r="C994" s="526"/>
      <c r="D994" t="s">
        <v>17</v>
      </c>
      <c r="E994">
        <v>19.899999999999999</v>
      </c>
      <c r="G994" s="2">
        <f t="shared" si="22"/>
        <v>35.400000000000006</v>
      </c>
      <c r="J994" s="525" t="s">
        <v>30</v>
      </c>
      <c r="K994" t="s">
        <v>16</v>
      </c>
      <c r="L994">
        <v>5.5</v>
      </c>
    </row>
    <row r="995" spans="1:12">
      <c r="A995" s="86"/>
      <c r="B995" s="526"/>
      <c r="C995" s="526"/>
      <c r="D995" t="s">
        <v>18</v>
      </c>
      <c r="E995" s="26">
        <v>60</v>
      </c>
      <c r="G995" s="2">
        <f t="shared" si="22"/>
        <v>95.4</v>
      </c>
      <c r="J995" s="526"/>
      <c r="K995" t="s">
        <v>17</v>
      </c>
      <c r="L995">
        <v>19.899999999999999</v>
      </c>
    </row>
    <row r="996" spans="1:12">
      <c r="A996" s="86"/>
      <c r="B996" s="526"/>
      <c r="C996" s="526"/>
      <c r="D996" t="s">
        <v>19</v>
      </c>
      <c r="E996" s="26">
        <v>5</v>
      </c>
      <c r="G996" s="2">
        <f t="shared" si="22"/>
        <v>100.4</v>
      </c>
      <c r="K996" t="s">
        <v>372</v>
      </c>
      <c r="L996" s="26">
        <f>SUM(L988:L995)</f>
        <v>58.8</v>
      </c>
    </row>
    <row r="997" spans="1:12">
      <c r="A997" s="7">
        <v>45961</v>
      </c>
      <c r="B997" s="526" t="s">
        <v>118</v>
      </c>
      <c r="C997" s="526" t="s">
        <v>30</v>
      </c>
      <c r="D997" t="s">
        <v>18</v>
      </c>
      <c r="F997" s="26">
        <v>60</v>
      </c>
      <c r="G997" s="2">
        <f t="shared" si="22"/>
        <v>40.400000000000006</v>
      </c>
      <c r="K997" t="s">
        <v>503</v>
      </c>
      <c r="L997" s="26">
        <v>12</v>
      </c>
    </row>
    <row r="998" spans="1:12">
      <c r="A998" s="7">
        <v>45961</v>
      </c>
      <c r="B998" s="526" t="s">
        <v>118</v>
      </c>
      <c r="C998" s="526" t="s">
        <v>30</v>
      </c>
      <c r="D998" t="s">
        <v>19</v>
      </c>
      <c r="F998" s="26">
        <v>5</v>
      </c>
      <c r="G998" s="2">
        <f t="shared" si="22"/>
        <v>35.400000000000006</v>
      </c>
      <c r="L998" s="168">
        <f>L996-L997</f>
        <v>46.8</v>
      </c>
    </row>
    <row r="999" spans="1:12">
      <c r="A999" s="7">
        <v>45985</v>
      </c>
      <c r="B999" s="526">
        <v>32049</v>
      </c>
      <c r="C999" s="526" t="s">
        <v>30</v>
      </c>
      <c r="D999" t="s">
        <v>16</v>
      </c>
      <c r="F999">
        <v>5.5</v>
      </c>
      <c r="G999" s="2">
        <f t="shared" si="22"/>
        <v>29.900000000000006</v>
      </c>
    </row>
    <row r="1000" spans="1:12">
      <c r="A1000" s="7">
        <v>45985</v>
      </c>
      <c r="B1000" s="526">
        <v>32049</v>
      </c>
      <c r="C1000" s="526" t="s">
        <v>30</v>
      </c>
      <c r="D1000" t="s">
        <v>17</v>
      </c>
      <c r="F1000">
        <v>19.899999999999999</v>
      </c>
      <c r="G1000" s="2">
        <f t="shared" si="22"/>
        <v>10.000000000000007</v>
      </c>
    </row>
    <row r="1001" spans="1:12">
      <c r="A1001" s="88">
        <v>45991</v>
      </c>
      <c r="B1001" s="525" t="s">
        <v>14</v>
      </c>
      <c r="C1001" s="525" t="s">
        <v>33</v>
      </c>
      <c r="D1001" t="s">
        <v>16</v>
      </c>
      <c r="E1001" s="26">
        <v>5.9</v>
      </c>
      <c r="G1001" s="2">
        <f t="shared" si="22"/>
        <v>15.900000000000007</v>
      </c>
    </row>
    <row r="1002" spans="1:12">
      <c r="A1002" s="86"/>
      <c r="B1002" s="526"/>
      <c r="C1002" s="526"/>
      <c r="D1002" t="s">
        <v>17</v>
      </c>
      <c r="E1002" s="26">
        <v>24.7</v>
      </c>
      <c r="G1002" s="2">
        <f t="shared" si="22"/>
        <v>40.600000000000009</v>
      </c>
    </row>
    <row r="1003" spans="1:12">
      <c r="A1003" s="86"/>
      <c r="B1003" s="526"/>
      <c r="C1003" s="526"/>
      <c r="D1003" t="s">
        <v>18</v>
      </c>
      <c r="E1003" s="240">
        <v>60</v>
      </c>
      <c r="G1003" s="2">
        <f t="shared" si="22"/>
        <v>100.60000000000001</v>
      </c>
    </row>
    <row r="1004" spans="1:12">
      <c r="A1004" s="86"/>
      <c r="B1004" s="526"/>
      <c r="C1004" s="526"/>
      <c r="D1004" t="s">
        <v>19</v>
      </c>
      <c r="E1004" s="240">
        <v>5</v>
      </c>
      <c r="G1004" s="2">
        <f t="shared" si="22"/>
        <v>105.60000000000001</v>
      </c>
    </row>
    <row r="1005" spans="1:12">
      <c r="A1005" s="86"/>
      <c r="B1005" s="526"/>
      <c r="C1005" s="526"/>
      <c r="D1005" s="48" t="s">
        <v>504</v>
      </c>
      <c r="E1005" s="316">
        <v>113</v>
      </c>
      <c r="G1005" s="2">
        <f t="shared" si="22"/>
        <v>218.60000000000002</v>
      </c>
      <c r="I1005" s="542" t="s">
        <v>502</v>
      </c>
      <c r="J1005" s="542"/>
      <c r="K1005" s="542"/>
    </row>
    <row r="1006" spans="1:12">
      <c r="A1006" s="7">
        <v>45991</v>
      </c>
      <c r="B1006" s="526" t="s">
        <v>132</v>
      </c>
      <c r="C1006" s="526" t="s">
        <v>33</v>
      </c>
      <c r="D1006" t="s">
        <v>18</v>
      </c>
      <c r="E1006" s="8"/>
      <c r="F1006" s="26">
        <v>60</v>
      </c>
      <c r="G1006" s="2">
        <f t="shared" ref="G1006:G1008" si="23">+G1005+E1006-F1006</f>
        <v>158.60000000000002</v>
      </c>
      <c r="H1006" s="525">
        <v>2025</v>
      </c>
      <c r="I1006" s="525" t="s">
        <v>85</v>
      </c>
      <c r="J1006" t="s">
        <v>86</v>
      </c>
      <c r="K1006" s="240">
        <v>10</v>
      </c>
    </row>
    <row r="1007" spans="1:12">
      <c r="A1007" s="7">
        <v>45991</v>
      </c>
      <c r="B1007" s="526" t="s">
        <v>132</v>
      </c>
      <c r="C1007" s="526" t="s">
        <v>33</v>
      </c>
      <c r="D1007" t="s">
        <v>19</v>
      </c>
      <c r="E1007" s="8"/>
      <c r="F1007" s="26">
        <v>5</v>
      </c>
      <c r="G1007" s="2">
        <f t="shared" si="23"/>
        <v>153.60000000000002</v>
      </c>
      <c r="I1007" s="525" t="s">
        <v>33</v>
      </c>
      <c r="J1007" s="48" t="s">
        <v>504</v>
      </c>
      <c r="K1007" s="316">
        <v>113</v>
      </c>
    </row>
    <row r="1008" spans="1:12">
      <c r="A1008" s="7">
        <v>46076</v>
      </c>
      <c r="B1008" s="526">
        <v>32557</v>
      </c>
      <c r="C1008" s="526" t="s">
        <v>33</v>
      </c>
      <c r="D1008" t="s">
        <v>16</v>
      </c>
      <c r="E1008" s="8"/>
      <c r="F1008" s="26">
        <v>5.9</v>
      </c>
      <c r="G1008" s="2">
        <f t="shared" si="23"/>
        <v>147.70000000000002</v>
      </c>
      <c r="H1008" s="525">
        <v>2026</v>
      </c>
      <c r="I1008" s="525" t="s">
        <v>15</v>
      </c>
      <c r="J1008" t="s">
        <v>146</v>
      </c>
      <c r="K1008" s="240">
        <v>10</v>
      </c>
    </row>
    <row r="1009" spans="1:11">
      <c r="A1009" s="7">
        <v>46076</v>
      </c>
      <c r="B1009" s="526">
        <v>32557</v>
      </c>
      <c r="C1009" s="526" t="s">
        <v>33</v>
      </c>
      <c r="D1009" t="s">
        <v>17</v>
      </c>
      <c r="E1009" s="8"/>
      <c r="F1009" s="26">
        <v>24.7</v>
      </c>
      <c r="G1009" s="2">
        <f t="shared" ref="G1007:G1021" si="24">+G1008+E1009-F1009</f>
        <v>123.00000000000001</v>
      </c>
      <c r="K1009" s="359">
        <f>SUM(K1006:K1008)</f>
        <v>133</v>
      </c>
    </row>
    <row r="1010" spans="1:11">
      <c r="A1010" s="44">
        <v>46022</v>
      </c>
      <c r="B1010" s="525" t="s">
        <v>14</v>
      </c>
      <c r="C1010" s="525" t="s">
        <v>34</v>
      </c>
      <c r="D1010" t="s">
        <v>16</v>
      </c>
      <c r="E1010" s="99">
        <v>6.9</v>
      </c>
      <c r="F1010" s="99"/>
      <c r="G1010" s="2">
        <f t="shared" si="24"/>
        <v>129.9</v>
      </c>
    </row>
    <row r="1011" spans="1:11">
      <c r="A1011" s="62"/>
      <c r="B1011" s="60"/>
      <c r="C1011" s="60"/>
      <c r="D1011" t="s">
        <v>17</v>
      </c>
      <c r="E1011" s="99">
        <v>22.9</v>
      </c>
      <c r="F1011" s="99"/>
      <c r="G1011" s="2">
        <f t="shared" si="24"/>
        <v>152.80000000000001</v>
      </c>
    </row>
    <row r="1012" spans="1:11">
      <c r="A1012" s="62"/>
      <c r="B1012" s="60"/>
      <c r="C1012" s="60"/>
      <c r="D1012" t="s">
        <v>18</v>
      </c>
      <c r="E1012" s="99">
        <v>60</v>
      </c>
      <c r="F1012" s="99"/>
      <c r="G1012" s="2">
        <f t="shared" si="24"/>
        <v>212.8</v>
      </c>
    </row>
    <row r="1013" spans="1:11">
      <c r="A1013" s="62"/>
      <c r="B1013" s="60"/>
      <c r="C1013" s="60"/>
      <c r="D1013" t="s">
        <v>19</v>
      </c>
      <c r="E1013" s="99">
        <v>5</v>
      </c>
      <c r="F1013" s="99"/>
      <c r="G1013" s="2">
        <f t="shared" si="24"/>
        <v>217.8</v>
      </c>
    </row>
    <row r="1014" spans="1:11">
      <c r="A1014" s="86">
        <v>46022</v>
      </c>
      <c r="B1014" s="526" t="s">
        <v>121</v>
      </c>
      <c r="C1014" s="65" t="s">
        <v>34</v>
      </c>
      <c r="D1014" t="s">
        <v>18</v>
      </c>
      <c r="E1014" s="8"/>
      <c r="F1014" s="26">
        <v>60</v>
      </c>
      <c r="G1014" s="2">
        <f t="shared" si="24"/>
        <v>157.80000000000001</v>
      </c>
    </row>
    <row r="1015" spans="1:11">
      <c r="A1015" s="86">
        <v>46022</v>
      </c>
      <c r="B1015" s="526" t="s">
        <v>121</v>
      </c>
      <c r="C1015" s="65" t="s">
        <v>34</v>
      </c>
      <c r="D1015" t="s">
        <v>19</v>
      </c>
      <c r="E1015" s="8"/>
      <c r="F1015" s="26">
        <v>5</v>
      </c>
      <c r="G1015" s="2">
        <f t="shared" si="24"/>
        <v>152.80000000000001</v>
      </c>
    </row>
    <row r="1016" spans="1:11">
      <c r="A1016" s="86">
        <v>46076</v>
      </c>
      <c r="B1016" s="526">
        <v>32557</v>
      </c>
      <c r="C1016" s="526" t="s">
        <v>34</v>
      </c>
      <c r="D1016" t="s">
        <v>16</v>
      </c>
      <c r="E1016" s="8"/>
      <c r="F1016" s="26">
        <v>6.9</v>
      </c>
      <c r="G1016" s="2">
        <f t="shared" si="24"/>
        <v>145.9</v>
      </c>
    </row>
    <row r="1017" spans="1:11">
      <c r="A1017" s="86">
        <v>46076</v>
      </c>
      <c r="B1017" s="526">
        <v>32557</v>
      </c>
      <c r="C1017" s="526" t="s">
        <v>34</v>
      </c>
      <c r="D1017" t="s">
        <v>17</v>
      </c>
      <c r="E1017" s="8"/>
      <c r="F1017" s="26">
        <v>22.9</v>
      </c>
      <c r="G1017" s="2">
        <f t="shared" si="24"/>
        <v>123</v>
      </c>
    </row>
    <row r="1018" spans="1:11">
      <c r="A1018" s="88">
        <v>46053</v>
      </c>
      <c r="B1018" s="525" t="s">
        <v>14</v>
      </c>
      <c r="C1018" s="525" t="s">
        <v>15</v>
      </c>
      <c r="D1018" t="s">
        <v>16</v>
      </c>
      <c r="E1018" s="26">
        <v>5.5</v>
      </c>
      <c r="G1018" s="2">
        <f t="shared" si="24"/>
        <v>128.5</v>
      </c>
    </row>
    <row r="1019" spans="1:11">
      <c r="A1019" s="86"/>
      <c r="B1019" s="526"/>
      <c r="C1019" s="526"/>
      <c r="D1019" t="s">
        <v>17</v>
      </c>
      <c r="E1019" s="26">
        <v>30.4</v>
      </c>
      <c r="G1019" s="2">
        <f t="shared" si="24"/>
        <v>158.9</v>
      </c>
    </row>
    <row r="1020" spans="1:11">
      <c r="A1020" s="86"/>
      <c r="B1020" s="526"/>
      <c r="C1020" s="526"/>
      <c r="D1020" t="s">
        <v>18</v>
      </c>
      <c r="E1020" s="240">
        <v>60</v>
      </c>
      <c r="G1020" s="2">
        <f t="shared" si="24"/>
        <v>218.9</v>
      </c>
    </row>
    <row r="1021" spans="1:11">
      <c r="A1021" s="86"/>
      <c r="B1021" s="526"/>
      <c r="C1021" s="526"/>
      <c r="D1021" t="s">
        <v>19</v>
      </c>
      <c r="E1021" s="240">
        <v>5</v>
      </c>
      <c r="G1021" s="2">
        <f t="shared" si="24"/>
        <v>223.9</v>
      </c>
    </row>
    <row r="1022" spans="1:11">
      <c r="A1022" s="86"/>
      <c r="B1022" s="526"/>
      <c r="C1022" s="526"/>
      <c r="D1022" t="s">
        <v>146</v>
      </c>
      <c r="E1022" s="240">
        <v>10</v>
      </c>
      <c r="G1022" s="2">
        <f t="shared" ref="G1012:G1074" si="25">+G1021+E1022-F1022</f>
        <v>233.9</v>
      </c>
    </row>
    <row r="1023" spans="1:11">
      <c r="A1023" s="86">
        <v>46053</v>
      </c>
      <c r="B1023" s="526" t="s">
        <v>119</v>
      </c>
      <c r="C1023" s="526" t="s">
        <v>15</v>
      </c>
      <c r="D1023" t="s">
        <v>18</v>
      </c>
      <c r="E1023" s="240"/>
      <c r="F1023" s="240">
        <v>60</v>
      </c>
      <c r="G1023" s="2">
        <f t="shared" si="25"/>
        <v>173.9</v>
      </c>
    </row>
    <row r="1024" spans="1:11">
      <c r="A1024" s="86">
        <v>46053</v>
      </c>
      <c r="B1024" s="526" t="s">
        <v>119</v>
      </c>
      <c r="C1024" s="526" t="s">
        <v>15</v>
      </c>
      <c r="D1024" t="s">
        <v>19</v>
      </c>
      <c r="E1024" s="240"/>
      <c r="F1024" s="240">
        <v>5</v>
      </c>
      <c r="G1024" s="2">
        <f t="shared" si="25"/>
        <v>168.9</v>
      </c>
    </row>
    <row r="1025" spans="1:10">
      <c r="A1025" s="7">
        <v>46076</v>
      </c>
      <c r="B1025" s="526">
        <v>32557</v>
      </c>
      <c r="C1025" s="526" t="s">
        <v>15</v>
      </c>
      <c r="D1025" t="s">
        <v>16</v>
      </c>
      <c r="F1025" s="2">
        <v>5.5</v>
      </c>
      <c r="G1025" s="2">
        <f t="shared" si="25"/>
        <v>163.4</v>
      </c>
    </row>
    <row r="1026" spans="1:10">
      <c r="A1026" s="7">
        <v>46076</v>
      </c>
      <c r="B1026" s="526">
        <v>32557</v>
      </c>
      <c r="C1026" s="526" t="s">
        <v>15</v>
      </c>
      <c r="D1026" t="s">
        <v>17</v>
      </c>
      <c r="F1026" s="2">
        <v>30.4</v>
      </c>
      <c r="G1026" s="2">
        <f t="shared" si="25"/>
        <v>133</v>
      </c>
    </row>
    <row r="1027" spans="1:10">
      <c r="A1027" s="88">
        <v>46081</v>
      </c>
      <c r="B1027" s="525" t="s">
        <v>14</v>
      </c>
      <c r="C1027" s="525" t="s">
        <v>20</v>
      </c>
      <c r="D1027" t="s">
        <v>16</v>
      </c>
      <c r="E1027" s="240">
        <v>7.2</v>
      </c>
      <c r="G1027" s="2">
        <f t="shared" si="25"/>
        <v>140.19999999999999</v>
      </c>
    </row>
    <row r="1028" spans="1:10">
      <c r="B1028" s="526"/>
      <c r="C1028" s="526"/>
      <c r="D1028" t="s">
        <v>17</v>
      </c>
      <c r="E1028" s="8">
        <v>32.799999999999997</v>
      </c>
      <c r="G1028" s="2">
        <f t="shared" si="25"/>
        <v>173</v>
      </c>
    </row>
    <row r="1029" spans="1:10">
      <c r="B1029" s="526"/>
      <c r="C1029" s="526"/>
      <c r="D1029" t="s">
        <v>18</v>
      </c>
      <c r="E1029" s="8">
        <v>56</v>
      </c>
      <c r="G1029" s="2">
        <f t="shared" si="25"/>
        <v>229</v>
      </c>
    </row>
    <row r="1030" spans="1:10">
      <c r="B1030" s="526"/>
      <c r="C1030" s="526"/>
      <c r="D1030" t="s">
        <v>19</v>
      </c>
      <c r="E1030" s="8">
        <v>5</v>
      </c>
      <c r="G1030" s="2">
        <f t="shared" si="25"/>
        <v>234</v>
      </c>
    </row>
    <row r="1031" spans="1:10">
      <c r="A1031" s="86">
        <v>46081</v>
      </c>
      <c r="B1031" s="526" t="s">
        <v>135</v>
      </c>
      <c r="C1031" s="526" t="s">
        <v>20</v>
      </c>
      <c r="D1031" t="s">
        <v>18</v>
      </c>
      <c r="F1031" s="8">
        <v>56</v>
      </c>
      <c r="G1031" s="2">
        <f t="shared" si="25"/>
        <v>178</v>
      </c>
    </row>
    <row r="1032" spans="1:10">
      <c r="A1032" s="86">
        <v>46081</v>
      </c>
      <c r="B1032" s="526" t="s">
        <v>135</v>
      </c>
      <c r="C1032" s="526" t="s">
        <v>20</v>
      </c>
      <c r="D1032" t="s">
        <v>19</v>
      </c>
      <c r="F1032" s="8">
        <v>5</v>
      </c>
      <c r="G1032" s="2">
        <f t="shared" si="25"/>
        <v>173</v>
      </c>
    </row>
    <row r="1033" spans="1:10">
      <c r="A1033" s="7">
        <v>46106</v>
      </c>
      <c r="B1033" s="526">
        <v>32907</v>
      </c>
      <c r="C1033" s="526" t="s">
        <v>20</v>
      </c>
      <c r="D1033" t="s">
        <v>16</v>
      </c>
      <c r="F1033" s="2">
        <v>7.2</v>
      </c>
      <c r="G1033" s="2">
        <f t="shared" si="25"/>
        <v>165.8</v>
      </c>
    </row>
    <row r="1034" spans="1:10">
      <c r="A1034" s="7">
        <v>46106</v>
      </c>
      <c r="B1034" s="526">
        <v>32907</v>
      </c>
      <c r="C1034" s="526" t="s">
        <v>20</v>
      </c>
      <c r="D1034" t="s">
        <v>17</v>
      </c>
      <c r="F1034" s="2">
        <v>32.799999999999997</v>
      </c>
      <c r="G1034" s="2">
        <f t="shared" si="25"/>
        <v>133</v>
      </c>
    </row>
    <row r="1035" spans="1:10">
      <c r="A1035" s="88">
        <v>46112</v>
      </c>
      <c r="B1035" s="525" t="s">
        <v>14</v>
      </c>
      <c r="C1035" s="525" t="s">
        <v>23</v>
      </c>
      <c r="D1035" s="339" t="s">
        <v>16</v>
      </c>
      <c r="E1035" s="79">
        <v>9.5</v>
      </c>
      <c r="G1035" s="2">
        <f t="shared" si="25"/>
        <v>142.5</v>
      </c>
    </row>
    <row r="1036" spans="1:10">
      <c r="B1036" s="526"/>
      <c r="C1036" s="526"/>
      <c r="D1036" t="s">
        <v>17</v>
      </c>
      <c r="E1036" s="2">
        <v>35.6</v>
      </c>
      <c r="G1036" s="2">
        <f t="shared" si="25"/>
        <v>178.1</v>
      </c>
    </row>
    <row r="1037" spans="1:10">
      <c r="B1037" s="526"/>
      <c r="C1037" s="526"/>
      <c r="D1037" t="s">
        <v>18</v>
      </c>
      <c r="E1037" s="2">
        <v>60</v>
      </c>
      <c r="G1037" s="2">
        <f t="shared" si="25"/>
        <v>238.1</v>
      </c>
      <c r="J1037" s="79">
        <v>9.5</v>
      </c>
    </row>
    <row r="1038" spans="1:10">
      <c r="B1038" s="526"/>
      <c r="C1038" s="526"/>
      <c r="D1038" t="s">
        <v>19</v>
      </c>
      <c r="E1038" s="2">
        <v>5</v>
      </c>
      <c r="G1038" s="2">
        <f t="shared" si="25"/>
        <v>243.1</v>
      </c>
      <c r="J1038" s="2">
        <v>35.6</v>
      </c>
    </row>
    <row r="1039" spans="1:10">
      <c r="B1039" s="526"/>
      <c r="C1039" s="526"/>
      <c r="D1039" s="48" t="s">
        <v>505</v>
      </c>
      <c r="E1039" s="316">
        <v>113</v>
      </c>
      <c r="G1039" s="2">
        <f t="shared" si="25"/>
        <v>356.1</v>
      </c>
      <c r="J1039" s="8">
        <f>SUM(J1037:J1038)</f>
        <v>45.1</v>
      </c>
    </row>
    <row r="1040" spans="1:10">
      <c r="A1040" s="86">
        <v>46112</v>
      </c>
      <c r="B1040" s="526" t="s">
        <v>124</v>
      </c>
      <c r="C1040" s="526" t="s">
        <v>23</v>
      </c>
      <c r="D1040" t="s">
        <v>18</v>
      </c>
      <c r="E1040" s="240"/>
      <c r="F1040" s="240">
        <v>60</v>
      </c>
      <c r="G1040" s="2">
        <f t="shared" si="25"/>
        <v>296.10000000000002</v>
      </c>
    </row>
    <row r="1041" spans="1:7">
      <c r="A1041" s="86">
        <v>46112</v>
      </c>
      <c r="B1041" s="526" t="s">
        <v>124</v>
      </c>
      <c r="C1041" s="526" t="s">
        <v>23</v>
      </c>
      <c r="D1041" t="s">
        <v>19</v>
      </c>
      <c r="E1041" s="240"/>
      <c r="F1041" s="240">
        <v>5</v>
      </c>
      <c r="G1041" s="2">
        <f t="shared" si="25"/>
        <v>291.10000000000002</v>
      </c>
    </row>
    <row r="1042" spans="1:7">
      <c r="B1042" s="526"/>
      <c r="C1042" s="526"/>
      <c r="G1042" s="2">
        <f t="shared" si="25"/>
        <v>291.10000000000002</v>
      </c>
    </row>
    <row r="1043" spans="1:7">
      <c r="B1043" s="526"/>
      <c r="C1043" s="526"/>
      <c r="G1043" s="2">
        <f t="shared" si="25"/>
        <v>291.10000000000002</v>
      </c>
    </row>
    <row r="1044" spans="1:7">
      <c r="B1044" s="526"/>
      <c r="C1044" s="526"/>
      <c r="G1044" s="2">
        <f t="shared" si="25"/>
        <v>291.10000000000002</v>
      </c>
    </row>
    <row r="1045" spans="1:7">
      <c r="B1045" s="526"/>
      <c r="C1045" s="526"/>
      <c r="G1045" s="2">
        <f t="shared" si="25"/>
        <v>291.10000000000002</v>
      </c>
    </row>
    <row r="1046" spans="1:7">
      <c r="B1046" s="526"/>
      <c r="C1046" s="526"/>
      <c r="G1046" s="2">
        <f t="shared" si="25"/>
        <v>291.10000000000002</v>
      </c>
    </row>
    <row r="1047" spans="1:7">
      <c r="B1047" s="526"/>
      <c r="C1047" s="526"/>
      <c r="G1047" s="2">
        <f t="shared" si="25"/>
        <v>291.10000000000002</v>
      </c>
    </row>
    <row r="1048" spans="1:7">
      <c r="B1048" s="526"/>
      <c r="C1048" s="526"/>
      <c r="G1048" s="2">
        <f t="shared" si="25"/>
        <v>291.10000000000002</v>
      </c>
    </row>
    <row r="1049" spans="1:7">
      <c r="B1049" s="526"/>
      <c r="C1049" s="526"/>
      <c r="G1049" s="2">
        <f t="shared" si="25"/>
        <v>291.10000000000002</v>
      </c>
    </row>
    <row r="1050" spans="1:7">
      <c r="B1050" s="526"/>
      <c r="C1050" s="526"/>
      <c r="G1050" s="2">
        <f t="shared" si="25"/>
        <v>291.10000000000002</v>
      </c>
    </row>
    <row r="1051" spans="1:7">
      <c r="B1051" s="526"/>
      <c r="C1051" s="526"/>
      <c r="G1051" s="2">
        <f t="shared" si="25"/>
        <v>291.10000000000002</v>
      </c>
    </row>
    <row r="1052" spans="1:7">
      <c r="B1052" s="526"/>
      <c r="C1052" s="526"/>
      <c r="G1052" s="2">
        <f t="shared" si="25"/>
        <v>291.10000000000002</v>
      </c>
    </row>
    <row r="1053" spans="1:7">
      <c r="B1053" s="526"/>
      <c r="C1053" s="526"/>
      <c r="G1053" s="2">
        <f t="shared" si="25"/>
        <v>291.10000000000002</v>
      </c>
    </row>
    <row r="1054" spans="1:7">
      <c r="B1054" s="526"/>
      <c r="C1054" s="526"/>
      <c r="G1054" s="2">
        <f t="shared" si="25"/>
        <v>291.10000000000002</v>
      </c>
    </row>
    <row r="1055" spans="1:7">
      <c r="B1055" s="526"/>
      <c r="C1055" s="526"/>
      <c r="G1055" s="2">
        <f t="shared" si="25"/>
        <v>291.10000000000002</v>
      </c>
    </row>
    <row r="1056" spans="1:7">
      <c r="B1056" s="526"/>
      <c r="C1056" s="526"/>
      <c r="G1056" s="2">
        <f t="shared" si="25"/>
        <v>291.10000000000002</v>
      </c>
    </row>
    <row r="1057" spans="2:7">
      <c r="B1057" s="526"/>
      <c r="C1057" s="526"/>
      <c r="G1057" s="2">
        <f t="shared" si="25"/>
        <v>291.10000000000002</v>
      </c>
    </row>
    <row r="1058" spans="2:7">
      <c r="B1058" s="526"/>
      <c r="C1058" s="526"/>
      <c r="G1058" s="2">
        <f t="shared" si="25"/>
        <v>291.10000000000002</v>
      </c>
    </row>
    <row r="1059" spans="2:7">
      <c r="B1059" s="526"/>
      <c r="C1059" s="526"/>
      <c r="G1059" s="2">
        <f t="shared" si="25"/>
        <v>291.10000000000002</v>
      </c>
    </row>
    <row r="1060" spans="2:7">
      <c r="B1060" s="526"/>
      <c r="C1060" s="526"/>
      <c r="G1060" s="2">
        <f t="shared" si="25"/>
        <v>291.10000000000002</v>
      </c>
    </row>
    <row r="1061" spans="2:7">
      <c r="B1061" s="526"/>
      <c r="C1061" s="526"/>
      <c r="G1061" s="2">
        <f t="shared" si="25"/>
        <v>291.10000000000002</v>
      </c>
    </row>
    <row r="1062" spans="2:7">
      <c r="B1062" s="526"/>
      <c r="C1062" s="526"/>
      <c r="G1062" s="2">
        <f t="shared" si="25"/>
        <v>291.10000000000002</v>
      </c>
    </row>
    <row r="1063" spans="2:7">
      <c r="B1063" s="526"/>
      <c r="C1063" s="526"/>
      <c r="G1063" s="2">
        <f t="shared" si="25"/>
        <v>291.10000000000002</v>
      </c>
    </row>
    <row r="1064" spans="2:7">
      <c r="B1064" s="526"/>
      <c r="C1064" s="526"/>
      <c r="G1064" s="2">
        <f t="shared" si="25"/>
        <v>291.10000000000002</v>
      </c>
    </row>
    <row r="1065" spans="2:7">
      <c r="B1065" s="526"/>
      <c r="C1065" s="526"/>
      <c r="G1065" s="2">
        <f t="shared" si="25"/>
        <v>291.10000000000002</v>
      </c>
    </row>
    <row r="1066" spans="2:7">
      <c r="B1066" s="526"/>
      <c r="C1066" s="526"/>
      <c r="G1066" s="2">
        <f t="shared" si="25"/>
        <v>291.10000000000002</v>
      </c>
    </row>
    <row r="1067" spans="2:7">
      <c r="B1067" s="526"/>
      <c r="C1067" s="526"/>
      <c r="G1067" s="2">
        <f t="shared" si="25"/>
        <v>291.10000000000002</v>
      </c>
    </row>
    <row r="1068" spans="2:7">
      <c r="B1068" s="526"/>
      <c r="C1068" s="526"/>
      <c r="G1068" s="2">
        <f t="shared" si="25"/>
        <v>291.10000000000002</v>
      </c>
    </row>
    <row r="1069" spans="2:7">
      <c r="B1069" s="526"/>
      <c r="C1069" s="526"/>
      <c r="G1069" s="2">
        <f t="shared" si="25"/>
        <v>291.10000000000002</v>
      </c>
    </row>
    <row r="1070" spans="2:7">
      <c r="B1070" s="526"/>
      <c r="C1070" s="526"/>
      <c r="G1070" s="2">
        <f t="shared" si="25"/>
        <v>291.10000000000002</v>
      </c>
    </row>
    <row r="1071" spans="2:7">
      <c r="B1071" s="526"/>
      <c r="C1071" s="526"/>
      <c r="G1071" s="2">
        <f t="shared" si="25"/>
        <v>291.10000000000002</v>
      </c>
    </row>
    <row r="1072" spans="2:7">
      <c r="B1072" s="526"/>
      <c r="C1072" s="526"/>
      <c r="G1072" s="2">
        <f t="shared" si="25"/>
        <v>291.10000000000002</v>
      </c>
    </row>
    <row r="1073" spans="2:7">
      <c r="B1073" s="526"/>
      <c r="C1073" s="526"/>
      <c r="G1073" s="2">
        <f t="shared" si="25"/>
        <v>291.10000000000002</v>
      </c>
    </row>
    <row r="1074" spans="2:7">
      <c r="B1074" s="526"/>
      <c r="C1074" s="526"/>
      <c r="G1074" s="2">
        <f t="shared" si="25"/>
        <v>291.10000000000002</v>
      </c>
    </row>
    <row r="1075" spans="2:7">
      <c r="B1075" s="526"/>
      <c r="C1075" s="526"/>
      <c r="G1075" s="2">
        <f t="shared" ref="G1075:G1138" si="26">+G1074+E1075-F1075</f>
        <v>291.10000000000002</v>
      </c>
    </row>
    <row r="1076" spans="2:7">
      <c r="B1076" s="526"/>
      <c r="C1076" s="526"/>
      <c r="G1076" s="2">
        <f t="shared" si="26"/>
        <v>291.10000000000002</v>
      </c>
    </row>
    <row r="1077" spans="2:7">
      <c r="B1077" s="526"/>
      <c r="C1077" s="526"/>
      <c r="G1077" s="2">
        <f t="shared" si="26"/>
        <v>291.10000000000002</v>
      </c>
    </row>
    <row r="1078" spans="2:7">
      <c r="B1078" s="526"/>
      <c r="C1078" s="526"/>
      <c r="G1078" s="2">
        <f t="shared" si="26"/>
        <v>291.10000000000002</v>
      </c>
    </row>
    <row r="1079" spans="2:7">
      <c r="B1079" s="526"/>
      <c r="C1079" s="526"/>
      <c r="G1079" s="2">
        <f t="shared" si="26"/>
        <v>291.10000000000002</v>
      </c>
    </row>
    <row r="1080" spans="2:7">
      <c r="B1080" s="526"/>
      <c r="C1080" s="526"/>
      <c r="G1080" s="2">
        <f t="shared" si="26"/>
        <v>291.10000000000002</v>
      </c>
    </row>
    <row r="1081" spans="2:7">
      <c r="B1081" s="526"/>
      <c r="C1081" s="526"/>
      <c r="G1081" s="2">
        <f t="shared" si="26"/>
        <v>291.10000000000002</v>
      </c>
    </row>
    <row r="1082" spans="2:7">
      <c r="B1082" s="526"/>
      <c r="C1082" s="526"/>
      <c r="G1082" s="2">
        <f t="shared" si="26"/>
        <v>291.10000000000002</v>
      </c>
    </row>
    <row r="1083" spans="2:7">
      <c r="B1083" s="526"/>
      <c r="C1083" s="526"/>
      <c r="G1083" s="2">
        <f t="shared" si="26"/>
        <v>291.10000000000002</v>
      </c>
    </row>
    <row r="1084" spans="2:7">
      <c r="B1084" s="526"/>
      <c r="C1084" s="526"/>
      <c r="G1084" s="2">
        <f t="shared" si="26"/>
        <v>291.10000000000002</v>
      </c>
    </row>
    <row r="1085" spans="2:7">
      <c r="B1085" s="526"/>
      <c r="C1085" s="526"/>
      <c r="G1085" s="2">
        <f t="shared" si="26"/>
        <v>291.10000000000002</v>
      </c>
    </row>
    <row r="1086" spans="2:7">
      <c r="B1086" s="526"/>
      <c r="C1086" s="526"/>
      <c r="G1086" s="2">
        <f t="shared" si="26"/>
        <v>291.10000000000002</v>
      </c>
    </row>
    <row r="1087" spans="2:7">
      <c r="B1087" s="526"/>
      <c r="C1087" s="526"/>
      <c r="G1087" s="2">
        <f t="shared" si="26"/>
        <v>291.10000000000002</v>
      </c>
    </row>
    <row r="1088" spans="2:7">
      <c r="B1088" s="526"/>
      <c r="C1088" s="526"/>
      <c r="G1088" s="2">
        <f t="shared" si="26"/>
        <v>291.10000000000002</v>
      </c>
    </row>
    <row r="1089" spans="2:7">
      <c r="B1089" s="526"/>
      <c r="C1089" s="526"/>
      <c r="G1089" s="2">
        <f t="shared" si="26"/>
        <v>291.10000000000002</v>
      </c>
    </row>
    <row r="1090" spans="2:7">
      <c r="B1090" s="526"/>
      <c r="C1090" s="526"/>
      <c r="G1090" s="2">
        <f t="shared" si="26"/>
        <v>291.10000000000002</v>
      </c>
    </row>
    <row r="1091" spans="2:7">
      <c r="B1091" s="526"/>
      <c r="C1091" s="526"/>
      <c r="G1091" s="2">
        <f t="shared" si="26"/>
        <v>291.10000000000002</v>
      </c>
    </row>
    <row r="1092" spans="2:7">
      <c r="B1092" s="526"/>
      <c r="C1092" s="526"/>
      <c r="G1092" s="2">
        <f t="shared" si="26"/>
        <v>291.10000000000002</v>
      </c>
    </row>
    <row r="1093" spans="2:7">
      <c r="B1093" s="526"/>
      <c r="C1093" s="526"/>
      <c r="G1093" s="2">
        <f t="shared" si="26"/>
        <v>291.10000000000002</v>
      </c>
    </row>
    <row r="1094" spans="2:7">
      <c r="B1094" s="526"/>
      <c r="C1094" s="526"/>
      <c r="G1094" s="2">
        <f t="shared" si="26"/>
        <v>291.10000000000002</v>
      </c>
    </row>
    <row r="1095" spans="2:7">
      <c r="B1095" s="526"/>
      <c r="C1095" s="526"/>
      <c r="G1095" s="2">
        <f t="shared" si="26"/>
        <v>291.10000000000002</v>
      </c>
    </row>
    <row r="1096" spans="2:7">
      <c r="B1096" s="526"/>
      <c r="C1096" s="526"/>
      <c r="G1096" s="2">
        <f t="shared" si="26"/>
        <v>291.10000000000002</v>
      </c>
    </row>
    <row r="1097" spans="2:7">
      <c r="B1097" s="526"/>
      <c r="C1097" s="526"/>
      <c r="G1097" s="2">
        <f t="shared" si="26"/>
        <v>291.10000000000002</v>
      </c>
    </row>
    <row r="1098" spans="2:7">
      <c r="B1098" s="526"/>
      <c r="C1098" s="526"/>
      <c r="G1098" s="2">
        <f t="shared" si="26"/>
        <v>291.10000000000002</v>
      </c>
    </row>
    <row r="1099" spans="2:7">
      <c r="B1099" s="526"/>
      <c r="C1099" s="526"/>
      <c r="G1099" s="2">
        <f t="shared" si="26"/>
        <v>291.10000000000002</v>
      </c>
    </row>
    <row r="1100" spans="2:7">
      <c r="B1100" s="526"/>
      <c r="C1100" s="526"/>
      <c r="G1100" s="2">
        <f t="shared" si="26"/>
        <v>291.10000000000002</v>
      </c>
    </row>
    <row r="1101" spans="2:7">
      <c r="B1101" s="526"/>
      <c r="C1101" s="526"/>
      <c r="G1101" s="2">
        <f t="shared" si="26"/>
        <v>291.10000000000002</v>
      </c>
    </row>
    <row r="1102" spans="2:7">
      <c r="B1102" s="526"/>
      <c r="C1102" s="526"/>
      <c r="G1102" s="2">
        <f t="shared" si="26"/>
        <v>291.10000000000002</v>
      </c>
    </row>
    <row r="1103" spans="2:7">
      <c r="B1103" s="526"/>
      <c r="C1103" s="526"/>
      <c r="G1103" s="2">
        <f t="shared" si="26"/>
        <v>291.10000000000002</v>
      </c>
    </row>
    <row r="1104" spans="2:7">
      <c r="B1104" s="526"/>
      <c r="C1104" s="526"/>
      <c r="G1104" s="2">
        <f t="shared" si="26"/>
        <v>291.10000000000002</v>
      </c>
    </row>
    <row r="1105" spans="2:7">
      <c r="B1105" s="526"/>
      <c r="C1105" s="526"/>
      <c r="G1105" s="2">
        <f t="shared" si="26"/>
        <v>291.10000000000002</v>
      </c>
    </row>
    <row r="1106" spans="2:7">
      <c r="B1106" s="526"/>
      <c r="C1106" s="526"/>
      <c r="G1106" s="2">
        <f t="shared" si="26"/>
        <v>291.10000000000002</v>
      </c>
    </row>
    <row r="1107" spans="2:7">
      <c r="B1107" s="526"/>
      <c r="C1107" s="526"/>
      <c r="G1107" s="2">
        <f t="shared" si="26"/>
        <v>291.10000000000002</v>
      </c>
    </row>
    <row r="1108" spans="2:7">
      <c r="B1108" s="526"/>
      <c r="C1108" s="526"/>
      <c r="G1108" s="2">
        <f t="shared" si="26"/>
        <v>291.10000000000002</v>
      </c>
    </row>
    <row r="1109" spans="2:7">
      <c r="B1109" s="526"/>
      <c r="C1109" s="526"/>
      <c r="G1109" s="2">
        <f t="shared" si="26"/>
        <v>291.10000000000002</v>
      </c>
    </row>
    <row r="1110" spans="2:7">
      <c r="B1110" s="526"/>
      <c r="C1110" s="526"/>
      <c r="G1110" s="2">
        <f t="shared" si="26"/>
        <v>291.10000000000002</v>
      </c>
    </row>
    <row r="1111" spans="2:7">
      <c r="B1111" s="526"/>
      <c r="C1111" s="526"/>
      <c r="G1111" s="2">
        <f t="shared" si="26"/>
        <v>291.10000000000002</v>
      </c>
    </row>
    <row r="1112" spans="2:7">
      <c r="B1112" s="526"/>
      <c r="C1112" s="526"/>
      <c r="G1112" s="2">
        <f t="shared" si="26"/>
        <v>291.10000000000002</v>
      </c>
    </row>
    <row r="1113" spans="2:7">
      <c r="B1113" s="526"/>
      <c r="C1113" s="526"/>
      <c r="G1113" s="2">
        <f t="shared" si="26"/>
        <v>291.10000000000002</v>
      </c>
    </row>
    <row r="1114" spans="2:7">
      <c r="B1114" s="526"/>
      <c r="C1114" s="526"/>
      <c r="G1114" s="2">
        <f t="shared" si="26"/>
        <v>291.10000000000002</v>
      </c>
    </row>
    <row r="1115" spans="2:7">
      <c r="B1115" s="526"/>
      <c r="C1115" s="526"/>
      <c r="G1115" s="2">
        <f t="shared" si="26"/>
        <v>291.10000000000002</v>
      </c>
    </row>
    <row r="1116" spans="2:7">
      <c r="B1116" s="526"/>
      <c r="C1116" s="526"/>
      <c r="G1116" s="2">
        <f t="shared" si="26"/>
        <v>291.10000000000002</v>
      </c>
    </row>
    <row r="1117" spans="2:7">
      <c r="B1117" s="526"/>
      <c r="C1117" s="526"/>
      <c r="G1117" s="2">
        <f t="shared" si="26"/>
        <v>291.10000000000002</v>
      </c>
    </row>
    <row r="1118" spans="2:7">
      <c r="B1118" s="526"/>
      <c r="C1118" s="526"/>
      <c r="G1118" s="2">
        <f t="shared" si="26"/>
        <v>291.10000000000002</v>
      </c>
    </row>
    <row r="1119" spans="2:7">
      <c r="B1119" s="526"/>
      <c r="C1119" s="526"/>
      <c r="G1119" s="2">
        <f t="shared" si="26"/>
        <v>291.10000000000002</v>
      </c>
    </row>
    <row r="1120" spans="2:7">
      <c r="B1120" s="526"/>
      <c r="C1120" s="526"/>
      <c r="G1120" s="2">
        <f t="shared" si="26"/>
        <v>291.10000000000002</v>
      </c>
    </row>
    <row r="1121" spans="2:7">
      <c r="B1121" s="526"/>
      <c r="C1121" s="526"/>
      <c r="G1121" s="2">
        <f t="shared" si="26"/>
        <v>291.10000000000002</v>
      </c>
    </row>
    <row r="1122" spans="2:7">
      <c r="B1122" s="526"/>
      <c r="C1122" s="526"/>
      <c r="G1122" s="2">
        <f t="shared" si="26"/>
        <v>291.10000000000002</v>
      </c>
    </row>
    <row r="1123" spans="2:7">
      <c r="B1123" s="526"/>
      <c r="C1123" s="526"/>
      <c r="G1123" s="2">
        <f t="shared" si="26"/>
        <v>291.10000000000002</v>
      </c>
    </row>
    <row r="1124" spans="2:7">
      <c r="B1124" s="526"/>
      <c r="C1124" s="526"/>
      <c r="G1124" s="2">
        <f t="shared" si="26"/>
        <v>291.10000000000002</v>
      </c>
    </row>
    <row r="1125" spans="2:7">
      <c r="B1125" s="526"/>
      <c r="C1125" s="526"/>
      <c r="G1125" s="2">
        <f t="shared" si="26"/>
        <v>291.10000000000002</v>
      </c>
    </row>
    <row r="1126" spans="2:7">
      <c r="B1126" s="526"/>
      <c r="C1126" s="526"/>
      <c r="G1126" s="2">
        <f t="shared" si="26"/>
        <v>291.10000000000002</v>
      </c>
    </row>
    <row r="1127" spans="2:7">
      <c r="B1127" s="526"/>
      <c r="C1127" s="526"/>
      <c r="G1127" s="2">
        <f t="shared" si="26"/>
        <v>291.10000000000002</v>
      </c>
    </row>
    <row r="1128" spans="2:7">
      <c r="B1128" s="526"/>
      <c r="C1128" s="526"/>
      <c r="G1128" s="2">
        <f t="shared" si="26"/>
        <v>291.10000000000002</v>
      </c>
    </row>
    <row r="1129" spans="2:7">
      <c r="B1129" s="526"/>
      <c r="C1129" s="526"/>
      <c r="G1129" s="2">
        <f t="shared" si="26"/>
        <v>291.10000000000002</v>
      </c>
    </row>
    <row r="1130" spans="2:7">
      <c r="B1130" s="526"/>
      <c r="C1130" s="526"/>
      <c r="G1130" s="2">
        <f t="shared" si="26"/>
        <v>291.10000000000002</v>
      </c>
    </row>
    <row r="1131" spans="2:7">
      <c r="B1131" s="526"/>
      <c r="C1131" s="526"/>
      <c r="G1131" s="2">
        <f t="shared" si="26"/>
        <v>291.10000000000002</v>
      </c>
    </row>
    <row r="1132" spans="2:7">
      <c r="B1132" s="526"/>
      <c r="C1132" s="526"/>
      <c r="G1132" s="2">
        <f t="shared" si="26"/>
        <v>291.10000000000002</v>
      </c>
    </row>
    <row r="1133" spans="2:7">
      <c r="B1133" s="526"/>
      <c r="C1133" s="526"/>
      <c r="G1133" s="2">
        <f t="shared" si="26"/>
        <v>291.10000000000002</v>
      </c>
    </row>
    <row r="1134" spans="2:7">
      <c r="B1134" s="526"/>
      <c r="C1134" s="526"/>
      <c r="G1134" s="2">
        <f t="shared" si="26"/>
        <v>291.10000000000002</v>
      </c>
    </row>
    <row r="1135" spans="2:7">
      <c r="B1135" s="526"/>
      <c r="C1135" s="526"/>
      <c r="G1135" s="2">
        <f t="shared" si="26"/>
        <v>291.10000000000002</v>
      </c>
    </row>
    <row r="1136" spans="2:7">
      <c r="B1136" s="526"/>
      <c r="C1136" s="526"/>
      <c r="G1136" s="2">
        <f t="shared" si="26"/>
        <v>291.10000000000002</v>
      </c>
    </row>
    <row r="1137" spans="2:7">
      <c r="B1137" s="526"/>
      <c r="C1137" s="526"/>
      <c r="G1137" s="2">
        <f t="shared" si="26"/>
        <v>291.10000000000002</v>
      </c>
    </row>
    <row r="1138" spans="2:7">
      <c r="B1138" s="526"/>
      <c r="C1138" s="526"/>
      <c r="G1138" s="2">
        <f t="shared" si="26"/>
        <v>291.10000000000002</v>
      </c>
    </row>
    <row r="1139" spans="2:7">
      <c r="B1139" s="526"/>
      <c r="C1139" s="526"/>
      <c r="G1139" s="2">
        <f t="shared" ref="G1139:G1202" si="27">+G1138+E1139-F1139</f>
        <v>291.10000000000002</v>
      </c>
    </row>
    <row r="1140" spans="2:7">
      <c r="B1140" s="526"/>
      <c r="C1140" s="526"/>
      <c r="G1140" s="2">
        <f t="shared" si="27"/>
        <v>291.10000000000002</v>
      </c>
    </row>
    <row r="1141" spans="2:7">
      <c r="B1141" s="526"/>
      <c r="C1141" s="526"/>
      <c r="G1141" s="2">
        <f t="shared" si="27"/>
        <v>291.10000000000002</v>
      </c>
    </row>
    <row r="1142" spans="2:7">
      <c r="B1142" s="526"/>
      <c r="C1142" s="526"/>
      <c r="G1142" s="2">
        <f t="shared" si="27"/>
        <v>291.10000000000002</v>
      </c>
    </row>
    <row r="1143" spans="2:7">
      <c r="B1143" s="526"/>
      <c r="C1143" s="526"/>
      <c r="G1143" s="2">
        <f t="shared" si="27"/>
        <v>291.10000000000002</v>
      </c>
    </row>
    <row r="1144" spans="2:7">
      <c r="B1144" s="526"/>
      <c r="C1144" s="526"/>
      <c r="G1144" s="2">
        <f t="shared" si="27"/>
        <v>291.10000000000002</v>
      </c>
    </row>
    <row r="1145" spans="2:7">
      <c r="B1145" s="526"/>
      <c r="C1145" s="526"/>
      <c r="G1145" s="2">
        <f t="shared" si="27"/>
        <v>291.10000000000002</v>
      </c>
    </row>
    <row r="1146" spans="2:7">
      <c r="B1146" s="526"/>
      <c r="C1146" s="526"/>
      <c r="G1146" s="2">
        <f t="shared" si="27"/>
        <v>291.10000000000002</v>
      </c>
    </row>
    <row r="1147" spans="2:7">
      <c r="B1147" s="526"/>
      <c r="C1147" s="526"/>
      <c r="G1147" s="2">
        <f t="shared" si="27"/>
        <v>291.10000000000002</v>
      </c>
    </row>
    <row r="1148" spans="2:7">
      <c r="B1148" s="526"/>
      <c r="C1148" s="526"/>
      <c r="G1148" s="2">
        <f t="shared" si="27"/>
        <v>291.10000000000002</v>
      </c>
    </row>
    <row r="1149" spans="2:7">
      <c r="B1149" s="526"/>
      <c r="C1149" s="526"/>
      <c r="G1149" s="2">
        <f t="shared" si="27"/>
        <v>291.10000000000002</v>
      </c>
    </row>
    <row r="1150" spans="2:7">
      <c r="B1150" s="526"/>
      <c r="C1150" s="526"/>
      <c r="G1150" s="2">
        <f t="shared" si="27"/>
        <v>291.10000000000002</v>
      </c>
    </row>
    <row r="1151" spans="2:7">
      <c r="B1151" s="526"/>
      <c r="C1151" s="526"/>
      <c r="G1151" s="2">
        <f t="shared" si="27"/>
        <v>291.10000000000002</v>
      </c>
    </row>
    <row r="1152" spans="2:7">
      <c r="B1152" s="526"/>
      <c r="C1152" s="526"/>
      <c r="G1152" s="2">
        <f t="shared" si="27"/>
        <v>291.10000000000002</v>
      </c>
    </row>
    <row r="1153" spans="2:7">
      <c r="B1153" s="526"/>
      <c r="C1153" s="526"/>
      <c r="G1153" s="2">
        <f t="shared" si="27"/>
        <v>291.10000000000002</v>
      </c>
    </row>
    <row r="1154" spans="2:7">
      <c r="B1154" s="526"/>
      <c r="C1154" s="526"/>
      <c r="G1154" s="2">
        <f t="shared" si="27"/>
        <v>291.10000000000002</v>
      </c>
    </row>
    <row r="1155" spans="2:7">
      <c r="B1155" s="526"/>
      <c r="C1155" s="526"/>
      <c r="G1155" s="2">
        <f t="shared" si="27"/>
        <v>291.10000000000002</v>
      </c>
    </row>
    <row r="1156" spans="2:7">
      <c r="B1156" s="526"/>
      <c r="C1156" s="526"/>
      <c r="G1156" s="2">
        <f t="shared" si="27"/>
        <v>291.10000000000002</v>
      </c>
    </row>
    <row r="1157" spans="2:7">
      <c r="B1157" s="526"/>
      <c r="C1157" s="526"/>
      <c r="G1157" s="2">
        <f t="shared" si="27"/>
        <v>291.10000000000002</v>
      </c>
    </row>
    <row r="1158" spans="2:7">
      <c r="B1158" s="526"/>
      <c r="C1158" s="526"/>
      <c r="G1158" s="2">
        <f t="shared" si="27"/>
        <v>291.10000000000002</v>
      </c>
    </row>
    <row r="1159" spans="2:7">
      <c r="B1159" s="526"/>
      <c r="C1159" s="526"/>
      <c r="G1159" s="2">
        <f t="shared" si="27"/>
        <v>291.10000000000002</v>
      </c>
    </row>
    <row r="1160" spans="2:7">
      <c r="B1160" s="526"/>
      <c r="C1160" s="526"/>
      <c r="G1160" s="2">
        <f t="shared" si="27"/>
        <v>291.10000000000002</v>
      </c>
    </row>
    <row r="1161" spans="2:7">
      <c r="B1161" s="526"/>
      <c r="C1161" s="526"/>
      <c r="G1161" s="2">
        <f t="shared" si="27"/>
        <v>291.10000000000002</v>
      </c>
    </row>
    <row r="1162" spans="2:7">
      <c r="B1162" s="526"/>
      <c r="C1162" s="526"/>
      <c r="G1162" s="2">
        <f t="shared" si="27"/>
        <v>291.10000000000002</v>
      </c>
    </row>
    <row r="1163" spans="2:7">
      <c r="B1163" s="526"/>
      <c r="C1163" s="526"/>
      <c r="G1163" s="2">
        <f t="shared" si="27"/>
        <v>291.10000000000002</v>
      </c>
    </row>
    <row r="1164" spans="2:7">
      <c r="B1164" s="526"/>
      <c r="C1164" s="526"/>
      <c r="G1164" s="2">
        <f t="shared" si="27"/>
        <v>291.10000000000002</v>
      </c>
    </row>
    <row r="1165" spans="2:7">
      <c r="B1165" s="526"/>
      <c r="C1165" s="526"/>
      <c r="G1165" s="2">
        <f t="shared" si="27"/>
        <v>291.10000000000002</v>
      </c>
    </row>
    <row r="1166" spans="2:7">
      <c r="B1166" s="526"/>
      <c r="C1166" s="526"/>
      <c r="G1166" s="2">
        <f t="shared" si="27"/>
        <v>291.10000000000002</v>
      </c>
    </row>
    <row r="1167" spans="2:7">
      <c r="B1167" s="526"/>
      <c r="C1167" s="526"/>
      <c r="G1167" s="2">
        <f t="shared" si="27"/>
        <v>291.10000000000002</v>
      </c>
    </row>
    <row r="1168" spans="2:7">
      <c r="B1168" s="526"/>
      <c r="C1168" s="526"/>
      <c r="G1168" s="2">
        <f t="shared" si="27"/>
        <v>291.10000000000002</v>
      </c>
    </row>
    <row r="1169" spans="2:7">
      <c r="B1169" s="526"/>
      <c r="C1169" s="526"/>
      <c r="G1169" s="2">
        <f t="shared" si="27"/>
        <v>291.10000000000002</v>
      </c>
    </row>
    <row r="1170" spans="2:7">
      <c r="B1170" s="526"/>
      <c r="C1170" s="526"/>
      <c r="G1170" s="2">
        <f t="shared" si="27"/>
        <v>291.10000000000002</v>
      </c>
    </row>
    <row r="1171" spans="2:7">
      <c r="B1171" s="526"/>
      <c r="C1171" s="526"/>
      <c r="G1171" s="2">
        <f t="shared" si="27"/>
        <v>291.10000000000002</v>
      </c>
    </row>
    <row r="1172" spans="2:7">
      <c r="B1172" s="526"/>
      <c r="C1172" s="526"/>
      <c r="G1172" s="2">
        <f t="shared" si="27"/>
        <v>291.10000000000002</v>
      </c>
    </row>
    <row r="1173" spans="2:7">
      <c r="B1173" s="526"/>
      <c r="C1173" s="526"/>
      <c r="G1173" s="2">
        <f t="shared" si="27"/>
        <v>291.10000000000002</v>
      </c>
    </row>
    <row r="1174" spans="2:7">
      <c r="B1174" s="526"/>
      <c r="C1174" s="526"/>
      <c r="G1174" s="2">
        <f t="shared" si="27"/>
        <v>291.10000000000002</v>
      </c>
    </row>
    <row r="1175" spans="2:7">
      <c r="B1175" s="526"/>
      <c r="C1175" s="526"/>
      <c r="G1175" s="2">
        <f t="shared" si="27"/>
        <v>291.10000000000002</v>
      </c>
    </row>
    <row r="1176" spans="2:7">
      <c r="B1176" s="526"/>
      <c r="C1176" s="526"/>
      <c r="G1176" s="2">
        <f t="shared" si="27"/>
        <v>291.10000000000002</v>
      </c>
    </row>
    <row r="1177" spans="2:7">
      <c r="B1177" s="526"/>
      <c r="C1177" s="526"/>
      <c r="G1177" s="2">
        <f t="shared" si="27"/>
        <v>291.10000000000002</v>
      </c>
    </row>
    <row r="1178" spans="2:7">
      <c r="B1178" s="526"/>
      <c r="C1178" s="526"/>
      <c r="G1178" s="2">
        <f t="shared" si="27"/>
        <v>291.10000000000002</v>
      </c>
    </row>
    <row r="1179" spans="2:7">
      <c r="B1179" s="526"/>
      <c r="C1179" s="526"/>
      <c r="G1179" s="2">
        <f t="shared" si="27"/>
        <v>291.10000000000002</v>
      </c>
    </row>
    <row r="1180" spans="2:7">
      <c r="B1180" s="526"/>
      <c r="C1180" s="526"/>
      <c r="G1180" s="2">
        <f t="shared" si="27"/>
        <v>291.10000000000002</v>
      </c>
    </row>
    <row r="1181" spans="2:7">
      <c r="B1181" s="526"/>
      <c r="C1181" s="526"/>
      <c r="G1181" s="2">
        <f t="shared" si="27"/>
        <v>291.10000000000002</v>
      </c>
    </row>
    <row r="1182" spans="2:7">
      <c r="B1182" s="526"/>
      <c r="C1182" s="526"/>
      <c r="G1182" s="2">
        <f t="shared" si="27"/>
        <v>291.10000000000002</v>
      </c>
    </row>
    <row r="1183" spans="2:7">
      <c r="B1183" s="526"/>
      <c r="C1183" s="526"/>
      <c r="G1183" s="2">
        <f t="shared" si="27"/>
        <v>291.10000000000002</v>
      </c>
    </row>
    <row r="1184" spans="2:7">
      <c r="B1184" s="526"/>
      <c r="C1184" s="526"/>
      <c r="G1184" s="2">
        <f t="shared" si="27"/>
        <v>291.10000000000002</v>
      </c>
    </row>
    <row r="1185" spans="2:7">
      <c r="B1185" s="526"/>
      <c r="C1185" s="526"/>
      <c r="G1185" s="2">
        <f t="shared" si="27"/>
        <v>291.10000000000002</v>
      </c>
    </row>
    <row r="1186" spans="2:7">
      <c r="B1186" s="526"/>
      <c r="C1186" s="526"/>
      <c r="G1186" s="2">
        <f t="shared" si="27"/>
        <v>291.10000000000002</v>
      </c>
    </row>
    <row r="1187" spans="2:7">
      <c r="B1187" s="526"/>
      <c r="C1187" s="526"/>
      <c r="G1187" s="2">
        <f t="shared" si="27"/>
        <v>291.10000000000002</v>
      </c>
    </row>
    <row r="1188" spans="2:7">
      <c r="B1188" s="526"/>
      <c r="C1188" s="526"/>
      <c r="G1188" s="2">
        <f t="shared" si="27"/>
        <v>291.10000000000002</v>
      </c>
    </row>
    <row r="1189" spans="2:7">
      <c r="B1189" s="526"/>
      <c r="C1189" s="526"/>
      <c r="G1189" s="2">
        <f t="shared" si="27"/>
        <v>291.10000000000002</v>
      </c>
    </row>
    <row r="1190" spans="2:7">
      <c r="B1190" s="526"/>
      <c r="C1190" s="526"/>
      <c r="G1190" s="2">
        <f t="shared" si="27"/>
        <v>291.10000000000002</v>
      </c>
    </row>
    <row r="1191" spans="2:7">
      <c r="B1191" s="526"/>
      <c r="C1191" s="526"/>
      <c r="G1191" s="2">
        <f t="shared" si="27"/>
        <v>291.10000000000002</v>
      </c>
    </row>
    <row r="1192" spans="2:7">
      <c r="B1192" s="526"/>
      <c r="C1192" s="526"/>
      <c r="G1192" s="2">
        <f t="shared" si="27"/>
        <v>291.10000000000002</v>
      </c>
    </row>
    <row r="1193" spans="2:7">
      <c r="B1193" s="526"/>
      <c r="C1193" s="526"/>
      <c r="G1193" s="2">
        <f t="shared" si="27"/>
        <v>291.10000000000002</v>
      </c>
    </row>
    <row r="1194" spans="2:7">
      <c r="B1194" s="526"/>
      <c r="C1194" s="526"/>
      <c r="G1194" s="2">
        <f t="shared" si="27"/>
        <v>291.10000000000002</v>
      </c>
    </row>
    <row r="1195" spans="2:7">
      <c r="B1195" s="526"/>
      <c r="C1195" s="526"/>
      <c r="G1195" s="2">
        <f t="shared" si="27"/>
        <v>291.10000000000002</v>
      </c>
    </row>
    <row r="1196" spans="2:7">
      <c r="B1196" s="526"/>
      <c r="C1196" s="526"/>
      <c r="G1196" s="2">
        <f t="shared" si="27"/>
        <v>291.10000000000002</v>
      </c>
    </row>
    <row r="1197" spans="2:7">
      <c r="B1197" s="526"/>
      <c r="C1197" s="526"/>
      <c r="G1197" s="2">
        <f t="shared" si="27"/>
        <v>291.10000000000002</v>
      </c>
    </row>
    <row r="1198" spans="2:7">
      <c r="B1198" s="526"/>
      <c r="C1198" s="526"/>
      <c r="G1198" s="2">
        <f t="shared" si="27"/>
        <v>291.10000000000002</v>
      </c>
    </row>
    <row r="1199" spans="2:7">
      <c r="B1199" s="526"/>
      <c r="C1199" s="526"/>
      <c r="G1199" s="2">
        <f t="shared" si="27"/>
        <v>291.10000000000002</v>
      </c>
    </row>
    <row r="1200" spans="2:7">
      <c r="B1200" s="526"/>
      <c r="C1200" s="526"/>
      <c r="G1200" s="2">
        <f t="shared" si="27"/>
        <v>291.10000000000002</v>
      </c>
    </row>
    <row r="1201" spans="2:7">
      <c r="B1201" s="526"/>
      <c r="C1201" s="526"/>
      <c r="G1201" s="2">
        <f t="shared" si="27"/>
        <v>291.10000000000002</v>
      </c>
    </row>
    <row r="1202" spans="2:7">
      <c r="B1202" s="526"/>
      <c r="C1202" s="526"/>
      <c r="G1202" s="2">
        <f t="shared" si="27"/>
        <v>291.10000000000002</v>
      </c>
    </row>
    <row r="1203" spans="2:7">
      <c r="B1203" s="526"/>
      <c r="C1203" s="526"/>
      <c r="G1203" s="2">
        <f t="shared" ref="G1203:G1266" si="28">+G1202+E1203-F1203</f>
        <v>291.10000000000002</v>
      </c>
    </row>
    <row r="1204" spans="2:7">
      <c r="B1204" s="526"/>
      <c r="C1204" s="526"/>
      <c r="G1204" s="2">
        <f t="shared" si="28"/>
        <v>291.10000000000002</v>
      </c>
    </row>
    <row r="1205" spans="2:7">
      <c r="B1205" s="526"/>
      <c r="C1205" s="526"/>
      <c r="G1205" s="2">
        <f t="shared" si="28"/>
        <v>291.10000000000002</v>
      </c>
    </row>
    <row r="1206" spans="2:7">
      <c r="B1206" s="526"/>
      <c r="C1206" s="526"/>
      <c r="G1206" s="2">
        <f t="shared" si="28"/>
        <v>291.10000000000002</v>
      </c>
    </row>
    <row r="1207" spans="2:7">
      <c r="B1207" s="526"/>
      <c r="C1207" s="526"/>
      <c r="G1207" s="2">
        <f t="shared" si="28"/>
        <v>291.10000000000002</v>
      </c>
    </row>
    <row r="1208" spans="2:7">
      <c r="B1208" s="526"/>
      <c r="C1208" s="526"/>
      <c r="G1208" s="2">
        <f t="shared" si="28"/>
        <v>291.10000000000002</v>
      </c>
    </row>
    <row r="1209" spans="2:7">
      <c r="B1209" s="526"/>
      <c r="C1209" s="526"/>
      <c r="G1209" s="2">
        <f t="shared" si="28"/>
        <v>291.10000000000002</v>
      </c>
    </row>
    <row r="1210" spans="2:7">
      <c r="B1210" s="526"/>
      <c r="C1210" s="526"/>
      <c r="G1210" s="2">
        <f t="shared" si="28"/>
        <v>291.10000000000002</v>
      </c>
    </row>
    <row r="1211" spans="2:7">
      <c r="B1211" s="526"/>
      <c r="C1211" s="526"/>
      <c r="G1211" s="2">
        <f t="shared" si="28"/>
        <v>291.10000000000002</v>
      </c>
    </row>
    <row r="1212" spans="2:7">
      <c r="B1212" s="526"/>
      <c r="C1212" s="526"/>
      <c r="G1212" s="2">
        <f t="shared" si="28"/>
        <v>291.10000000000002</v>
      </c>
    </row>
    <row r="1213" spans="2:7">
      <c r="B1213" s="526"/>
      <c r="C1213" s="526"/>
      <c r="G1213" s="2">
        <f t="shared" si="28"/>
        <v>291.10000000000002</v>
      </c>
    </row>
    <row r="1214" spans="2:7">
      <c r="B1214" s="526"/>
      <c r="C1214" s="526"/>
      <c r="G1214" s="2">
        <f t="shared" si="28"/>
        <v>291.10000000000002</v>
      </c>
    </row>
    <row r="1215" spans="2:7">
      <c r="B1215" s="526"/>
      <c r="C1215" s="526"/>
      <c r="G1215" s="2">
        <f t="shared" si="28"/>
        <v>291.10000000000002</v>
      </c>
    </row>
    <row r="1216" spans="2:7">
      <c r="B1216" s="526"/>
      <c r="C1216" s="526"/>
      <c r="G1216" s="2">
        <f t="shared" si="28"/>
        <v>291.10000000000002</v>
      </c>
    </row>
    <row r="1217" spans="2:7">
      <c r="B1217" s="526"/>
      <c r="C1217" s="526"/>
      <c r="G1217" s="2">
        <f t="shared" si="28"/>
        <v>291.10000000000002</v>
      </c>
    </row>
    <row r="1218" spans="2:7">
      <c r="B1218" s="526"/>
      <c r="C1218" s="526"/>
      <c r="G1218" s="2">
        <f t="shared" si="28"/>
        <v>291.10000000000002</v>
      </c>
    </row>
    <row r="1219" spans="2:7">
      <c r="B1219" s="526"/>
      <c r="C1219" s="526"/>
      <c r="G1219" s="2">
        <f t="shared" si="28"/>
        <v>291.10000000000002</v>
      </c>
    </row>
    <row r="1220" spans="2:7">
      <c r="B1220" s="526"/>
      <c r="C1220" s="526"/>
      <c r="G1220" s="2">
        <f t="shared" si="28"/>
        <v>291.10000000000002</v>
      </c>
    </row>
    <row r="1221" spans="2:7">
      <c r="B1221" s="526"/>
      <c r="C1221" s="526"/>
      <c r="G1221" s="2">
        <f t="shared" si="28"/>
        <v>291.10000000000002</v>
      </c>
    </row>
    <row r="1222" spans="2:7">
      <c r="B1222" s="526"/>
      <c r="C1222" s="526"/>
      <c r="G1222" s="2">
        <f t="shared" si="28"/>
        <v>291.10000000000002</v>
      </c>
    </row>
    <row r="1223" spans="2:7">
      <c r="B1223" s="526"/>
      <c r="C1223" s="526"/>
      <c r="G1223" s="2">
        <f t="shared" si="28"/>
        <v>291.10000000000002</v>
      </c>
    </row>
    <row r="1224" spans="2:7">
      <c r="B1224" s="526"/>
      <c r="C1224" s="526"/>
      <c r="G1224" s="2">
        <f t="shared" si="28"/>
        <v>291.10000000000002</v>
      </c>
    </row>
    <row r="1225" spans="2:7">
      <c r="B1225" s="526"/>
      <c r="C1225" s="526"/>
      <c r="G1225" s="2">
        <f t="shared" si="28"/>
        <v>291.10000000000002</v>
      </c>
    </row>
    <row r="1226" spans="2:7">
      <c r="B1226" s="526"/>
      <c r="C1226" s="526"/>
      <c r="G1226" s="2">
        <f t="shared" si="28"/>
        <v>291.10000000000002</v>
      </c>
    </row>
    <row r="1227" spans="2:7">
      <c r="B1227" s="526"/>
      <c r="C1227" s="526"/>
      <c r="G1227" s="2">
        <f t="shared" si="28"/>
        <v>291.10000000000002</v>
      </c>
    </row>
    <row r="1228" spans="2:7">
      <c r="B1228" s="526"/>
      <c r="C1228" s="526"/>
      <c r="G1228" s="2">
        <f t="shared" si="28"/>
        <v>291.10000000000002</v>
      </c>
    </row>
    <row r="1229" spans="2:7">
      <c r="B1229" s="526"/>
      <c r="C1229" s="526"/>
      <c r="G1229" s="2">
        <f t="shared" si="28"/>
        <v>291.10000000000002</v>
      </c>
    </row>
    <row r="1230" spans="2:7">
      <c r="B1230" s="526"/>
      <c r="C1230" s="526"/>
      <c r="G1230" s="2">
        <f t="shared" si="28"/>
        <v>291.10000000000002</v>
      </c>
    </row>
    <row r="1231" spans="2:7">
      <c r="B1231" s="526"/>
      <c r="C1231" s="526"/>
      <c r="G1231" s="2">
        <f t="shared" si="28"/>
        <v>291.10000000000002</v>
      </c>
    </row>
    <row r="1232" spans="2:7">
      <c r="B1232" s="526"/>
      <c r="C1232" s="526"/>
      <c r="G1232" s="2">
        <f t="shared" si="28"/>
        <v>291.10000000000002</v>
      </c>
    </row>
    <row r="1233" spans="2:7">
      <c r="B1233" s="526"/>
      <c r="C1233" s="526"/>
      <c r="G1233" s="2">
        <f t="shared" si="28"/>
        <v>291.10000000000002</v>
      </c>
    </row>
    <row r="1234" spans="2:7">
      <c r="B1234" s="526"/>
      <c r="C1234" s="526"/>
      <c r="G1234" s="2">
        <f t="shared" si="28"/>
        <v>291.10000000000002</v>
      </c>
    </row>
    <row r="1235" spans="2:7">
      <c r="B1235" s="526"/>
      <c r="C1235" s="526"/>
      <c r="G1235" s="2">
        <f t="shared" si="28"/>
        <v>291.10000000000002</v>
      </c>
    </row>
    <row r="1236" spans="2:7">
      <c r="B1236" s="526"/>
      <c r="C1236" s="526"/>
      <c r="G1236" s="2">
        <f t="shared" si="28"/>
        <v>291.10000000000002</v>
      </c>
    </row>
    <row r="1237" spans="2:7">
      <c r="B1237" s="526"/>
      <c r="C1237" s="526"/>
      <c r="G1237" s="2">
        <f t="shared" si="28"/>
        <v>291.10000000000002</v>
      </c>
    </row>
    <row r="1238" spans="2:7">
      <c r="B1238" s="526"/>
      <c r="C1238" s="526"/>
      <c r="G1238" s="2">
        <f t="shared" si="28"/>
        <v>291.10000000000002</v>
      </c>
    </row>
    <row r="1239" spans="2:7">
      <c r="B1239" s="526"/>
      <c r="C1239" s="526"/>
      <c r="G1239" s="2">
        <f t="shared" si="28"/>
        <v>291.10000000000002</v>
      </c>
    </row>
    <row r="1240" spans="2:7">
      <c r="B1240" s="526"/>
      <c r="C1240" s="526"/>
      <c r="G1240" s="2">
        <f t="shared" si="28"/>
        <v>291.10000000000002</v>
      </c>
    </row>
    <row r="1241" spans="2:7">
      <c r="B1241" s="526"/>
      <c r="C1241" s="526"/>
      <c r="G1241" s="2">
        <f t="shared" si="28"/>
        <v>291.10000000000002</v>
      </c>
    </row>
    <row r="1242" spans="2:7">
      <c r="B1242" s="526"/>
      <c r="C1242" s="526"/>
      <c r="G1242" s="2">
        <f t="shared" si="28"/>
        <v>291.10000000000002</v>
      </c>
    </row>
    <row r="1243" spans="2:7">
      <c r="B1243" s="526"/>
      <c r="C1243" s="526"/>
      <c r="G1243" s="2">
        <f t="shared" si="28"/>
        <v>291.10000000000002</v>
      </c>
    </row>
    <row r="1244" spans="2:7">
      <c r="B1244" s="526"/>
      <c r="C1244" s="526"/>
      <c r="G1244" s="2">
        <f t="shared" si="28"/>
        <v>291.10000000000002</v>
      </c>
    </row>
    <row r="1245" spans="2:7">
      <c r="B1245" s="526"/>
      <c r="C1245" s="526"/>
      <c r="G1245" s="2">
        <f t="shared" si="28"/>
        <v>291.10000000000002</v>
      </c>
    </row>
    <row r="1246" spans="2:7">
      <c r="B1246" s="526"/>
      <c r="C1246" s="526"/>
      <c r="G1246" s="2">
        <f t="shared" si="28"/>
        <v>291.10000000000002</v>
      </c>
    </row>
    <row r="1247" spans="2:7">
      <c r="B1247" s="526"/>
      <c r="C1247" s="526"/>
      <c r="G1247" s="2">
        <f t="shared" si="28"/>
        <v>291.10000000000002</v>
      </c>
    </row>
    <row r="1248" spans="2:7">
      <c r="B1248" s="526"/>
      <c r="C1248" s="526"/>
      <c r="G1248" s="2">
        <f t="shared" si="28"/>
        <v>291.10000000000002</v>
      </c>
    </row>
    <row r="1249" spans="2:7">
      <c r="B1249" s="526"/>
      <c r="C1249" s="526"/>
      <c r="G1249" s="2">
        <f t="shared" si="28"/>
        <v>291.10000000000002</v>
      </c>
    </row>
    <row r="1250" spans="2:7">
      <c r="B1250" s="526"/>
      <c r="C1250" s="526"/>
      <c r="G1250" s="2">
        <f t="shared" si="28"/>
        <v>291.10000000000002</v>
      </c>
    </row>
    <row r="1251" spans="2:7">
      <c r="B1251" s="526"/>
      <c r="C1251" s="526"/>
      <c r="G1251" s="2">
        <f t="shared" si="28"/>
        <v>291.10000000000002</v>
      </c>
    </row>
    <row r="1252" spans="2:7">
      <c r="B1252" s="526"/>
      <c r="C1252" s="526"/>
      <c r="G1252" s="2">
        <f t="shared" si="28"/>
        <v>291.10000000000002</v>
      </c>
    </row>
    <row r="1253" spans="2:7">
      <c r="B1253" s="526"/>
      <c r="C1253" s="526"/>
      <c r="G1253" s="2">
        <f t="shared" si="28"/>
        <v>291.10000000000002</v>
      </c>
    </row>
    <row r="1254" spans="2:7">
      <c r="B1254" s="526"/>
      <c r="C1254" s="526"/>
      <c r="G1254" s="2">
        <f t="shared" si="28"/>
        <v>291.10000000000002</v>
      </c>
    </row>
    <row r="1255" spans="2:7">
      <c r="B1255" s="526"/>
      <c r="C1255" s="526"/>
      <c r="G1255" s="2">
        <f t="shared" si="28"/>
        <v>291.10000000000002</v>
      </c>
    </row>
    <row r="1256" spans="2:7">
      <c r="B1256" s="526"/>
      <c r="C1256" s="526"/>
      <c r="G1256" s="2">
        <f t="shared" si="28"/>
        <v>291.10000000000002</v>
      </c>
    </row>
    <row r="1257" spans="2:7">
      <c r="B1257" s="526"/>
      <c r="C1257" s="526"/>
      <c r="G1257" s="2">
        <f t="shared" si="28"/>
        <v>291.10000000000002</v>
      </c>
    </row>
    <row r="1258" spans="2:7">
      <c r="B1258" s="526"/>
      <c r="C1258" s="526"/>
      <c r="G1258" s="2">
        <f t="shared" si="28"/>
        <v>291.10000000000002</v>
      </c>
    </row>
    <row r="1259" spans="2:7">
      <c r="B1259" s="526"/>
      <c r="C1259" s="526"/>
      <c r="G1259" s="2">
        <f t="shared" si="28"/>
        <v>291.10000000000002</v>
      </c>
    </row>
    <row r="1260" spans="2:7">
      <c r="B1260" s="526"/>
      <c r="C1260" s="526"/>
      <c r="G1260" s="2">
        <f t="shared" si="28"/>
        <v>291.10000000000002</v>
      </c>
    </row>
    <row r="1261" spans="2:7">
      <c r="B1261" s="526"/>
      <c r="C1261" s="526"/>
      <c r="G1261" s="2">
        <f t="shared" si="28"/>
        <v>291.10000000000002</v>
      </c>
    </row>
    <row r="1262" spans="2:7">
      <c r="B1262" s="526"/>
      <c r="C1262" s="526"/>
      <c r="G1262" s="2">
        <f t="shared" si="28"/>
        <v>291.10000000000002</v>
      </c>
    </row>
    <row r="1263" spans="2:7">
      <c r="B1263" s="526"/>
      <c r="C1263" s="526"/>
      <c r="G1263" s="2">
        <f t="shared" si="28"/>
        <v>291.10000000000002</v>
      </c>
    </row>
    <row r="1264" spans="2:7">
      <c r="B1264" s="526"/>
      <c r="C1264" s="526"/>
      <c r="G1264" s="2">
        <f t="shared" si="28"/>
        <v>291.10000000000002</v>
      </c>
    </row>
    <row r="1265" spans="2:7">
      <c r="B1265" s="526"/>
      <c r="C1265" s="526"/>
      <c r="G1265" s="2">
        <f t="shared" si="28"/>
        <v>291.10000000000002</v>
      </c>
    </row>
    <row r="1266" spans="2:7">
      <c r="B1266" s="526"/>
      <c r="C1266" s="526"/>
      <c r="G1266" s="2">
        <f t="shared" si="28"/>
        <v>291.10000000000002</v>
      </c>
    </row>
    <row r="1267" spans="2:7">
      <c r="B1267" s="526"/>
      <c r="C1267" s="526"/>
      <c r="G1267" s="2">
        <f t="shared" ref="G1267:G1314" si="29">+G1266+E1267-F1267</f>
        <v>291.10000000000002</v>
      </c>
    </row>
    <row r="1268" spans="2:7">
      <c r="B1268" s="526"/>
      <c r="C1268" s="526"/>
      <c r="G1268" s="2">
        <f t="shared" si="29"/>
        <v>291.10000000000002</v>
      </c>
    </row>
    <row r="1269" spans="2:7">
      <c r="B1269" s="526"/>
      <c r="C1269" s="526"/>
      <c r="G1269" s="2">
        <f t="shared" si="29"/>
        <v>291.10000000000002</v>
      </c>
    </row>
    <row r="1270" spans="2:7">
      <c r="B1270" s="526"/>
      <c r="C1270" s="526"/>
      <c r="G1270" s="2">
        <f t="shared" si="29"/>
        <v>291.10000000000002</v>
      </c>
    </row>
    <row r="1271" spans="2:7">
      <c r="B1271" s="526"/>
      <c r="C1271" s="526"/>
      <c r="G1271" s="2">
        <f t="shared" si="29"/>
        <v>291.10000000000002</v>
      </c>
    </row>
    <row r="1272" spans="2:7">
      <c r="B1272" s="526"/>
      <c r="C1272" s="526"/>
      <c r="G1272" s="2">
        <f t="shared" si="29"/>
        <v>291.10000000000002</v>
      </c>
    </row>
    <row r="1273" spans="2:7">
      <c r="B1273" s="526"/>
      <c r="C1273" s="526"/>
      <c r="G1273" s="2">
        <f t="shared" si="29"/>
        <v>291.10000000000002</v>
      </c>
    </row>
    <row r="1274" spans="2:7">
      <c r="B1274" s="526"/>
      <c r="C1274" s="526"/>
      <c r="G1274" s="2">
        <f t="shared" si="29"/>
        <v>291.10000000000002</v>
      </c>
    </row>
    <row r="1275" spans="2:7">
      <c r="B1275" s="526"/>
      <c r="C1275" s="526"/>
      <c r="G1275" s="2">
        <f t="shared" si="29"/>
        <v>291.10000000000002</v>
      </c>
    </row>
    <row r="1276" spans="2:7">
      <c r="B1276" s="526"/>
      <c r="C1276" s="526"/>
      <c r="G1276" s="2">
        <f t="shared" si="29"/>
        <v>291.10000000000002</v>
      </c>
    </row>
    <row r="1277" spans="2:7">
      <c r="B1277" s="526"/>
      <c r="C1277" s="526"/>
      <c r="G1277" s="2">
        <f t="shared" si="29"/>
        <v>291.10000000000002</v>
      </c>
    </row>
    <row r="1278" spans="2:7">
      <c r="B1278" s="526"/>
      <c r="C1278" s="526"/>
      <c r="G1278" s="2">
        <f t="shared" si="29"/>
        <v>291.10000000000002</v>
      </c>
    </row>
    <row r="1279" spans="2:7">
      <c r="B1279" s="526"/>
      <c r="C1279" s="526"/>
      <c r="G1279" s="2">
        <f t="shared" si="29"/>
        <v>291.10000000000002</v>
      </c>
    </row>
    <row r="1280" spans="2:7">
      <c r="B1280" s="526"/>
      <c r="C1280" s="526"/>
      <c r="G1280" s="2">
        <f t="shared" si="29"/>
        <v>291.10000000000002</v>
      </c>
    </row>
    <row r="1281" spans="2:7">
      <c r="B1281" s="526"/>
      <c r="C1281" s="526"/>
      <c r="G1281" s="2">
        <f t="shared" si="29"/>
        <v>291.10000000000002</v>
      </c>
    </row>
    <row r="1282" spans="2:7">
      <c r="B1282" s="526"/>
      <c r="C1282" s="526"/>
      <c r="G1282" s="2">
        <f t="shared" si="29"/>
        <v>291.10000000000002</v>
      </c>
    </row>
    <row r="1283" spans="2:7">
      <c r="B1283" s="526"/>
      <c r="C1283" s="526"/>
      <c r="G1283" s="2">
        <f t="shared" si="29"/>
        <v>291.10000000000002</v>
      </c>
    </row>
    <row r="1284" spans="2:7">
      <c r="B1284" s="526"/>
      <c r="C1284" s="526"/>
      <c r="G1284" s="2">
        <f t="shared" si="29"/>
        <v>291.10000000000002</v>
      </c>
    </row>
    <row r="1285" spans="2:7">
      <c r="B1285" s="526"/>
      <c r="C1285" s="526"/>
      <c r="G1285" s="2">
        <f t="shared" si="29"/>
        <v>291.10000000000002</v>
      </c>
    </row>
    <row r="1286" spans="2:7">
      <c r="B1286" s="526"/>
      <c r="C1286" s="526"/>
      <c r="G1286" s="2">
        <f t="shared" si="29"/>
        <v>291.10000000000002</v>
      </c>
    </row>
    <row r="1287" spans="2:7">
      <c r="B1287" s="526"/>
      <c r="C1287" s="526"/>
      <c r="G1287" s="2">
        <f t="shared" si="29"/>
        <v>291.10000000000002</v>
      </c>
    </row>
    <row r="1288" spans="2:7">
      <c r="B1288" s="526"/>
      <c r="C1288" s="526"/>
      <c r="G1288" s="2">
        <f t="shared" si="29"/>
        <v>291.10000000000002</v>
      </c>
    </row>
    <row r="1289" spans="2:7">
      <c r="B1289" s="526"/>
      <c r="C1289" s="526"/>
      <c r="G1289" s="2">
        <f t="shared" si="29"/>
        <v>291.10000000000002</v>
      </c>
    </row>
    <row r="1290" spans="2:7">
      <c r="B1290" s="526"/>
      <c r="C1290" s="526"/>
      <c r="G1290" s="2">
        <f t="shared" si="29"/>
        <v>291.10000000000002</v>
      </c>
    </row>
    <row r="1291" spans="2:7">
      <c r="B1291" s="526"/>
      <c r="C1291" s="526"/>
      <c r="G1291" s="2">
        <f t="shared" si="29"/>
        <v>291.10000000000002</v>
      </c>
    </row>
    <row r="1292" spans="2:7">
      <c r="B1292" s="526"/>
      <c r="C1292" s="526"/>
      <c r="G1292" s="2">
        <f t="shared" si="29"/>
        <v>291.10000000000002</v>
      </c>
    </row>
    <row r="1293" spans="2:7">
      <c r="B1293" s="526"/>
      <c r="C1293" s="526"/>
      <c r="G1293" s="2">
        <f t="shared" si="29"/>
        <v>291.10000000000002</v>
      </c>
    </row>
    <row r="1294" spans="2:7">
      <c r="B1294" s="526"/>
      <c r="C1294" s="526"/>
      <c r="G1294" s="2">
        <f t="shared" si="29"/>
        <v>291.10000000000002</v>
      </c>
    </row>
    <row r="1295" spans="2:7">
      <c r="B1295" s="526"/>
      <c r="C1295" s="526"/>
      <c r="G1295" s="2">
        <f t="shared" si="29"/>
        <v>291.10000000000002</v>
      </c>
    </row>
    <row r="1296" spans="2:7">
      <c r="B1296" s="526"/>
      <c r="C1296" s="526"/>
      <c r="G1296" s="2">
        <f t="shared" si="29"/>
        <v>291.10000000000002</v>
      </c>
    </row>
    <row r="1297" spans="2:7">
      <c r="B1297" s="526"/>
      <c r="C1297" s="526"/>
      <c r="G1297" s="2">
        <f t="shared" si="29"/>
        <v>291.10000000000002</v>
      </c>
    </row>
    <row r="1298" spans="2:7">
      <c r="B1298" s="526"/>
      <c r="C1298" s="526"/>
      <c r="G1298" s="2">
        <f t="shared" si="29"/>
        <v>291.10000000000002</v>
      </c>
    </row>
    <row r="1299" spans="2:7">
      <c r="B1299" s="526"/>
      <c r="C1299" s="526"/>
      <c r="G1299" s="2">
        <f t="shared" si="29"/>
        <v>291.10000000000002</v>
      </c>
    </row>
    <row r="1300" spans="2:7">
      <c r="B1300" s="526"/>
      <c r="C1300" s="526"/>
      <c r="G1300" s="2">
        <f t="shared" si="29"/>
        <v>291.10000000000002</v>
      </c>
    </row>
    <row r="1301" spans="2:7">
      <c r="B1301" s="526"/>
      <c r="C1301" s="526"/>
      <c r="G1301" s="2">
        <f t="shared" si="29"/>
        <v>291.10000000000002</v>
      </c>
    </row>
    <row r="1302" spans="2:7">
      <c r="B1302" s="526"/>
      <c r="C1302" s="526"/>
      <c r="G1302" s="2">
        <f t="shared" si="29"/>
        <v>291.10000000000002</v>
      </c>
    </row>
    <row r="1303" spans="2:7">
      <c r="B1303" s="526"/>
      <c r="C1303" s="526"/>
      <c r="G1303" s="2">
        <f t="shared" si="29"/>
        <v>291.10000000000002</v>
      </c>
    </row>
    <row r="1304" spans="2:7">
      <c r="B1304" s="526"/>
      <c r="C1304" s="526"/>
      <c r="G1304" s="2">
        <f t="shared" si="29"/>
        <v>291.10000000000002</v>
      </c>
    </row>
    <row r="1305" spans="2:7">
      <c r="B1305" s="526"/>
      <c r="C1305" s="526"/>
      <c r="G1305" s="2">
        <f t="shared" si="29"/>
        <v>291.10000000000002</v>
      </c>
    </row>
    <row r="1306" spans="2:7">
      <c r="B1306" s="526"/>
      <c r="C1306" s="526"/>
      <c r="G1306" s="2">
        <f t="shared" si="29"/>
        <v>291.10000000000002</v>
      </c>
    </row>
    <row r="1307" spans="2:7">
      <c r="B1307" s="526"/>
      <c r="C1307" s="526"/>
      <c r="G1307" s="2">
        <f t="shared" si="29"/>
        <v>291.10000000000002</v>
      </c>
    </row>
    <row r="1308" spans="2:7">
      <c r="B1308" s="526"/>
      <c r="C1308" s="526"/>
      <c r="G1308" s="2">
        <f t="shared" si="29"/>
        <v>291.10000000000002</v>
      </c>
    </row>
    <row r="1309" spans="2:7">
      <c r="B1309" s="526"/>
      <c r="C1309" s="526"/>
      <c r="G1309" s="2">
        <f t="shared" si="29"/>
        <v>291.10000000000002</v>
      </c>
    </row>
    <row r="1310" spans="2:7">
      <c r="B1310" s="526"/>
      <c r="C1310" s="526"/>
      <c r="G1310" s="2">
        <f t="shared" si="29"/>
        <v>291.10000000000002</v>
      </c>
    </row>
    <row r="1311" spans="2:7">
      <c r="B1311" s="526"/>
      <c r="C1311" s="526"/>
      <c r="G1311" s="2">
        <f t="shared" si="29"/>
        <v>291.10000000000002</v>
      </c>
    </row>
    <row r="1312" spans="2:7">
      <c r="B1312" s="526"/>
      <c r="C1312" s="526"/>
      <c r="G1312" s="2">
        <f t="shared" si="29"/>
        <v>291.10000000000002</v>
      </c>
    </row>
    <row r="1313" spans="2:7">
      <c r="B1313" s="526"/>
      <c r="C1313" s="526"/>
      <c r="G1313" s="2">
        <f t="shared" si="29"/>
        <v>291.10000000000002</v>
      </c>
    </row>
    <row r="1314" spans="2:7">
      <c r="B1314" s="526"/>
      <c r="C1314" s="526"/>
      <c r="G1314" s="2">
        <f t="shared" si="29"/>
        <v>291.10000000000002</v>
      </c>
    </row>
    <row r="1048545" spans="2:3">
      <c r="B1048545" s="526"/>
      <c r="C1048545" s="526"/>
    </row>
    <row r="1048546" spans="2:3">
      <c r="B1048546" s="526"/>
      <c r="C1048546" s="526"/>
    </row>
    <row r="1048547" spans="2:3">
      <c r="B1048547" s="526"/>
      <c r="C1048547" s="526"/>
    </row>
    <row r="1048548" spans="2:3">
      <c r="B1048548" s="526"/>
      <c r="C1048548" s="526"/>
    </row>
    <row r="1048549" spans="2:3">
      <c r="B1048549" s="526"/>
      <c r="C1048549" s="526"/>
    </row>
    <row r="1048550" spans="2:3">
      <c r="B1048550" s="526"/>
      <c r="C1048550" s="526"/>
    </row>
    <row r="1048551" spans="2:3">
      <c r="B1048551" s="526"/>
      <c r="C1048551" s="526"/>
    </row>
    <row r="1048556" spans="2:3">
      <c r="B1048556" s="526"/>
      <c r="C1048556" s="526"/>
    </row>
    <row r="1048558" spans="2:3">
      <c r="B1048558" s="526"/>
      <c r="C1048558" s="526"/>
    </row>
    <row r="1048559" spans="2:3">
      <c r="B1048559" s="526"/>
      <c r="C1048559" s="526"/>
    </row>
    <row r="1048560" spans="2:3">
      <c r="B1048560" s="526"/>
      <c r="C1048560" s="526"/>
    </row>
    <row r="1048561" spans="2:3">
      <c r="B1048561" s="526"/>
      <c r="C1048561" s="526"/>
    </row>
    <row r="1048562" spans="2:3">
      <c r="B1048562" s="526"/>
      <c r="C1048562" s="526"/>
    </row>
    <row r="1048563" spans="2:3">
      <c r="B1048563" s="526"/>
      <c r="C1048563" s="526"/>
    </row>
    <row r="1048564" spans="2:3">
      <c r="B1048564" s="526"/>
      <c r="C1048564" s="526"/>
    </row>
    <row r="1048565" spans="2:3">
      <c r="B1048565" s="526"/>
      <c r="C1048565" s="526"/>
    </row>
    <row r="1048566" spans="2:3">
      <c r="B1048566" s="526"/>
      <c r="C1048566" s="526"/>
    </row>
    <row r="1048567" spans="2:3">
      <c r="B1048567" s="526"/>
      <c r="C1048567" s="526"/>
    </row>
    <row r="1048568" spans="2:3">
      <c r="B1048568" s="526"/>
      <c r="C1048568" s="526"/>
    </row>
    <row r="1048569" spans="2:3">
      <c r="B1048569" s="526"/>
      <c r="C1048569" s="526"/>
    </row>
    <row r="1048570" spans="2:3">
      <c r="B1048570" s="526"/>
      <c r="C1048570" s="526"/>
    </row>
    <row r="1048571" spans="2:3">
      <c r="B1048571" s="526"/>
      <c r="C1048571" s="526"/>
    </row>
    <row r="1048572" spans="2:3">
      <c r="B1048572" s="526"/>
      <c r="C1048572" s="526"/>
    </row>
    <row r="1048573" spans="2:3">
      <c r="B1048573" s="526"/>
      <c r="C1048573" s="526"/>
    </row>
    <row r="1048574" spans="2:3">
      <c r="B1048574" s="526"/>
      <c r="C1048574" s="526"/>
    </row>
    <row r="1048575" spans="2:3">
      <c r="B1048575" s="526"/>
      <c r="C1048575" s="526"/>
    </row>
    <row r="1048576" spans="2:3">
      <c r="B1048576" s="526"/>
      <c r="C1048576" s="526"/>
    </row>
  </sheetData>
  <autoFilter ref="A4:M689" xr:uid="{00000000-0001-0000-1B00-000000000000}"/>
  <mergeCells count="5">
    <mergeCell ref="B2:G2"/>
    <mergeCell ref="J871:L871"/>
    <mergeCell ref="J976:L976"/>
    <mergeCell ref="J987:L987"/>
    <mergeCell ref="I1005:K1005"/>
  </mergeCells>
  <pageMargins left="0.70866141732283472" right="0.70866141732283472" top="0.74803149606299213" bottom="0.74803149606299213" header="0.31496062992125984" footer="0.31496062992125984"/>
  <pageSetup paperSize="9" fitToWidth="0"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A1:P1311"/>
  <sheetViews>
    <sheetView topLeftCell="A1278" zoomScaleNormal="100" workbookViewId="0">
      <selection activeCell="G1311" sqref="G1311"/>
    </sheetView>
  </sheetViews>
  <sheetFormatPr defaultColWidth="11.42578125" defaultRowHeight="15"/>
  <cols>
    <col min="1" max="1" width="11.42578125" style="7"/>
    <col min="2" max="2" width="20.42578125" style="9" customWidth="1"/>
    <col min="3" max="3" width="14.28515625" style="9" bestFit="1" customWidth="1"/>
    <col min="4" max="4" width="28.7109375" customWidth="1"/>
    <col min="5" max="5" width="11.42578125" style="26"/>
    <col min="6" max="6" width="11.42578125" style="2"/>
    <col min="7" max="7" width="12.42578125" customWidth="1"/>
    <col min="8" max="8" width="12.28515625" customWidth="1"/>
    <col min="9" max="9" width="11.85546875" bestFit="1" customWidth="1"/>
    <col min="10" max="10" width="29.5703125" bestFit="1" customWidth="1"/>
    <col min="11" max="11" width="18.140625" style="344" bestFit="1" customWidth="1"/>
    <col min="12" max="12" width="11.42578125" style="345"/>
    <col min="15" max="15" width="15.85546875" bestFit="1" customWidth="1"/>
  </cols>
  <sheetData>
    <row r="1" spans="1:9">
      <c r="B1" s="526"/>
      <c r="C1" s="526"/>
    </row>
    <row r="2" spans="1:9" ht="30.75" customHeight="1">
      <c r="A2" s="546" t="s">
        <v>506</v>
      </c>
      <c r="B2" s="546"/>
      <c r="C2" s="546"/>
      <c r="D2" s="546"/>
      <c r="E2" s="546"/>
      <c r="F2" s="546"/>
      <c r="G2" s="546"/>
    </row>
    <row r="4" spans="1:9" ht="30.75">
      <c r="A4" s="43" t="s">
        <v>1</v>
      </c>
      <c r="B4" s="528" t="s">
        <v>2</v>
      </c>
      <c r="C4" s="528" t="s">
        <v>3</v>
      </c>
      <c r="D4" s="528" t="s">
        <v>4</v>
      </c>
      <c r="E4" s="169" t="s">
        <v>5</v>
      </c>
      <c r="F4" s="13" t="s">
        <v>6</v>
      </c>
      <c r="G4" s="13" t="s">
        <v>7</v>
      </c>
    </row>
    <row r="5" spans="1:9" ht="18.75">
      <c r="A5" s="44">
        <v>42736</v>
      </c>
      <c r="B5" s="525" t="s">
        <v>8</v>
      </c>
      <c r="C5" s="526"/>
      <c r="G5" s="2">
        <v>4523.1000000000004</v>
      </c>
      <c r="H5" s="15"/>
    </row>
    <row r="6" spans="1:9">
      <c r="A6" s="7">
        <v>42763</v>
      </c>
      <c r="B6" s="526" t="s">
        <v>114</v>
      </c>
      <c r="C6" s="526" t="s">
        <v>9</v>
      </c>
      <c r="F6" s="2">
        <v>23.7</v>
      </c>
      <c r="G6" s="2">
        <f>+G5+E6-F6</f>
        <v>4499.4000000000005</v>
      </c>
      <c r="I6" s="8"/>
    </row>
    <row r="7" spans="1:9">
      <c r="A7" s="7">
        <v>42791</v>
      </c>
      <c r="B7" s="526" t="s">
        <v>114</v>
      </c>
      <c r="C7" s="526" t="s">
        <v>9</v>
      </c>
      <c r="F7" s="2">
        <v>31</v>
      </c>
      <c r="G7" s="2">
        <f t="shared" ref="G7:G81" si="0">+G6+E7-F7</f>
        <v>4468.4000000000005</v>
      </c>
    </row>
    <row r="8" spans="1:9">
      <c r="A8" s="7">
        <v>43524</v>
      </c>
      <c r="B8" s="526" t="s">
        <v>114</v>
      </c>
      <c r="C8" s="526" t="s">
        <v>9</v>
      </c>
      <c r="F8" s="2">
        <v>280</v>
      </c>
      <c r="G8" s="2">
        <f t="shared" si="0"/>
        <v>4188.4000000000005</v>
      </c>
    </row>
    <row r="9" spans="1:9">
      <c r="A9" s="7">
        <v>43555</v>
      </c>
      <c r="B9" s="526" t="s">
        <v>114</v>
      </c>
      <c r="C9" s="526" t="s">
        <v>9</v>
      </c>
      <c r="F9" s="2">
        <v>40</v>
      </c>
      <c r="G9" s="2">
        <f t="shared" si="0"/>
        <v>4148.4000000000005</v>
      </c>
    </row>
    <row r="10" spans="1:9">
      <c r="A10" s="7">
        <v>43585</v>
      </c>
      <c r="B10" s="526" t="s">
        <v>114</v>
      </c>
      <c r="C10" s="526" t="s">
        <v>9</v>
      </c>
      <c r="F10" s="2">
        <v>110</v>
      </c>
      <c r="G10" s="2">
        <f t="shared" si="0"/>
        <v>4038.4000000000005</v>
      </c>
    </row>
    <row r="11" spans="1:9">
      <c r="A11" s="7">
        <v>43616</v>
      </c>
      <c r="B11" s="526" t="s">
        <v>114</v>
      </c>
      <c r="C11" s="526" t="s">
        <v>9</v>
      </c>
      <c r="F11" s="2">
        <v>80</v>
      </c>
      <c r="G11" s="2">
        <f t="shared" si="0"/>
        <v>3958.4000000000005</v>
      </c>
    </row>
    <row r="12" spans="1:9">
      <c r="A12" s="7">
        <v>44833</v>
      </c>
      <c r="B12" s="526">
        <v>25562</v>
      </c>
      <c r="C12" s="526" t="s">
        <v>9</v>
      </c>
      <c r="F12" s="2">
        <v>300</v>
      </c>
      <c r="G12" s="2">
        <f t="shared" si="0"/>
        <v>3658.4000000000005</v>
      </c>
    </row>
    <row r="13" spans="1:9">
      <c r="A13" s="7">
        <v>44867</v>
      </c>
      <c r="B13" s="526" t="s">
        <v>507</v>
      </c>
      <c r="C13" s="526" t="s">
        <v>9</v>
      </c>
      <c r="F13" s="2">
        <v>300</v>
      </c>
      <c r="G13" s="2">
        <f t="shared" si="0"/>
        <v>3358.4000000000005</v>
      </c>
    </row>
    <row r="14" spans="1:9">
      <c r="A14" s="7">
        <v>44897</v>
      </c>
      <c r="B14" s="526" t="s">
        <v>508</v>
      </c>
      <c r="C14" s="526" t="s">
        <v>9</v>
      </c>
      <c r="F14" s="2">
        <v>300</v>
      </c>
      <c r="G14" s="2">
        <f t="shared" si="0"/>
        <v>3058.4000000000005</v>
      </c>
    </row>
    <row r="15" spans="1:9">
      <c r="A15" s="7">
        <v>44930</v>
      </c>
      <c r="B15" s="526" t="s">
        <v>509</v>
      </c>
      <c r="C15" s="526" t="s">
        <v>9</v>
      </c>
      <c r="F15" s="2">
        <v>300</v>
      </c>
      <c r="G15" s="2">
        <f t="shared" si="0"/>
        <v>2758.4000000000005</v>
      </c>
    </row>
    <row r="16" spans="1:9">
      <c r="A16" s="7">
        <v>44959</v>
      </c>
      <c r="B16" s="526" t="s">
        <v>510</v>
      </c>
      <c r="C16" s="526" t="s">
        <v>9</v>
      </c>
      <c r="F16" s="2">
        <v>300</v>
      </c>
      <c r="G16" s="2">
        <f t="shared" si="0"/>
        <v>2458.4000000000005</v>
      </c>
    </row>
    <row r="17" spans="1:9">
      <c r="A17" s="7">
        <v>44991</v>
      </c>
      <c r="B17" s="526" t="s">
        <v>511</v>
      </c>
      <c r="C17" s="526" t="s">
        <v>9</v>
      </c>
      <c r="F17" s="2">
        <v>300</v>
      </c>
      <c r="G17" s="2">
        <f t="shared" si="0"/>
        <v>2158.4000000000005</v>
      </c>
    </row>
    <row r="18" spans="1:9">
      <c r="A18" s="7">
        <v>45019</v>
      </c>
      <c r="B18" s="526" t="s">
        <v>512</v>
      </c>
      <c r="C18" s="526" t="s">
        <v>9</v>
      </c>
      <c r="F18" s="2">
        <v>300</v>
      </c>
      <c r="G18" s="2">
        <f t="shared" si="0"/>
        <v>1858.4000000000005</v>
      </c>
    </row>
    <row r="19" spans="1:9">
      <c r="A19" s="7">
        <v>45162</v>
      </c>
      <c r="B19" s="526" t="s">
        <v>513</v>
      </c>
      <c r="C19" s="526" t="s">
        <v>9</v>
      </c>
      <c r="F19" s="2">
        <v>300</v>
      </c>
      <c r="G19" s="2">
        <f t="shared" si="0"/>
        <v>1558.4000000000005</v>
      </c>
    </row>
    <row r="20" spans="1:9">
      <c r="A20" s="7">
        <v>45188</v>
      </c>
      <c r="B20" s="526">
        <v>27477</v>
      </c>
      <c r="C20" s="526" t="s">
        <v>9</v>
      </c>
      <c r="F20" s="2">
        <v>800</v>
      </c>
      <c r="G20" s="2">
        <f t="shared" si="0"/>
        <v>758.40000000000055</v>
      </c>
    </row>
    <row r="21" spans="1:9">
      <c r="A21" s="7">
        <v>45245</v>
      </c>
      <c r="B21" s="526">
        <v>27784</v>
      </c>
      <c r="C21" s="526" t="s">
        <v>9</v>
      </c>
      <c r="F21" s="2">
        <v>400</v>
      </c>
      <c r="G21" s="2">
        <f t="shared" si="0"/>
        <v>358.40000000000055</v>
      </c>
    </row>
    <row r="22" spans="1:9">
      <c r="A22" s="7">
        <v>45245</v>
      </c>
      <c r="B22" s="526">
        <v>27979</v>
      </c>
      <c r="C22" s="526" t="s">
        <v>9</v>
      </c>
      <c r="F22" s="2">
        <v>358.4</v>
      </c>
      <c r="G22" s="2">
        <f t="shared" si="0"/>
        <v>5.6843418860808015E-13</v>
      </c>
    </row>
    <row r="23" spans="1:9">
      <c r="A23" s="44">
        <v>42766</v>
      </c>
      <c r="B23" s="525" t="s">
        <v>14</v>
      </c>
      <c r="C23" s="525" t="s">
        <v>15</v>
      </c>
      <c r="D23" t="s">
        <v>16</v>
      </c>
      <c r="E23" s="160">
        <v>13.5</v>
      </c>
      <c r="G23" s="2">
        <f t="shared" si="0"/>
        <v>13.500000000000568</v>
      </c>
    </row>
    <row r="24" spans="1:9">
      <c r="B24" s="526"/>
      <c r="C24" s="526"/>
      <c r="D24" t="s">
        <v>17</v>
      </c>
      <c r="E24" s="160">
        <v>2.8</v>
      </c>
      <c r="G24" s="2">
        <f t="shared" si="0"/>
        <v>16.300000000000569</v>
      </c>
    </row>
    <row r="25" spans="1:9">
      <c r="B25" s="526"/>
      <c r="C25" s="526"/>
      <c r="D25" t="s">
        <v>18</v>
      </c>
      <c r="E25" s="160">
        <v>60</v>
      </c>
      <c r="G25" s="2">
        <f t="shared" si="0"/>
        <v>76.300000000000566</v>
      </c>
    </row>
    <row r="26" spans="1:9">
      <c r="B26" s="526"/>
      <c r="C26" s="526"/>
      <c r="D26" t="s">
        <v>19</v>
      </c>
      <c r="E26" s="160">
        <v>2</v>
      </c>
      <c r="G26" s="2">
        <f t="shared" si="0"/>
        <v>78.300000000000566</v>
      </c>
    </row>
    <row r="27" spans="1:9">
      <c r="A27" s="7">
        <v>42763</v>
      </c>
      <c r="B27" s="526" t="s">
        <v>114</v>
      </c>
      <c r="C27" s="526" t="s">
        <v>15</v>
      </c>
      <c r="D27" t="s">
        <v>18</v>
      </c>
      <c r="E27" s="160"/>
      <c r="F27" s="2">
        <v>10</v>
      </c>
      <c r="G27" s="2">
        <f t="shared" si="0"/>
        <v>68.300000000000566</v>
      </c>
    </row>
    <row r="28" spans="1:9">
      <c r="A28" s="7">
        <v>42763</v>
      </c>
      <c r="B28" s="526" t="s">
        <v>114</v>
      </c>
      <c r="C28" s="526" t="s">
        <v>15</v>
      </c>
      <c r="D28" t="s">
        <v>16</v>
      </c>
      <c r="E28" s="160"/>
      <c r="F28" s="2">
        <v>13.5</v>
      </c>
      <c r="G28" s="2">
        <f t="shared" si="0"/>
        <v>54.800000000000566</v>
      </c>
    </row>
    <row r="29" spans="1:9">
      <c r="A29" s="7">
        <v>42763</v>
      </c>
      <c r="B29" s="526" t="s">
        <v>114</v>
      </c>
      <c r="C29" s="526" t="s">
        <v>15</v>
      </c>
      <c r="D29" t="s">
        <v>17</v>
      </c>
      <c r="E29" s="160"/>
      <c r="F29" s="2">
        <v>2.8</v>
      </c>
      <c r="G29" s="2">
        <f t="shared" si="0"/>
        <v>52.000000000000568</v>
      </c>
      <c r="H29" s="8"/>
      <c r="I29" s="8"/>
    </row>
    <row r="30" spans="1:9">
      <c r="A30" s="7">
        <v>44490</v>
      </c>
      <c r="B30" s="526">
        <v>23633</v>
      </c>
      <c r="C30" s="526" t="s">
        <v>15</v>
      </c>
      <c r="D30" t="s">
        <v>18</v>
      </c>
      <c r="E30" s="160"/>
      <c r="F30" s="2">
        <v>50</v>
      </c>
      <c r="G30" s="2">
        <f t="shared" si="0"/>
        <v>2.0000000000005684</v>
      </c>
      <c r="H30" s="8"/>
      <c r="I30" s="8"/>
    </row>
    <row r="31" spans="1:9">
      <c r="A31" s="7">
        <v>44490</v>
      </c>
      <c r="B31" s="526">
        <v>23633</v>
      </c>
      <c r="C31" s="526" t="s">
        <v>15</v>
      </c>
      <c r="D31" t="s">
        <v>19</v>
      </c>
      <c r="E31" s="160"/>
      <c r="F31" s="2">
        <v>2</v>
      </c>
      <c r="G31" s="2">
        <f t="shared" si="0"/>
        <v>5.6843418860808015E-13</v>
      </c>
      <c r="H31" s="8"/>
      <c r="I31" s="8"/>
    </row>
    <row r="32" spans="1:9">
      <c r="A32" s="44">
        <v>42794</v>
      </c>
      <c r="B32" s="525" t="s">
        <v>14</v>
      </c>
      <c r="C32" s="525" t="s">
        <v>20</v>
      </c>
      <c r="D32" t="s">
        <v>16</v>
      </c>
      <c r="E32" s="160">
        <v>13</v>
      </c>
      <c r="G32" s="2">
        <f t="shared" si="0"/>
        <v>13.000000000000568</v>
      </c>
    </row>
    <row r="33" spans="1:8">
      <c r="B33" s="526"/>
      <c r="C33" s="526"/>
      <c r="D33" t="s">
        <v>17</v>
      </c>
      <c r="E33" s="160">
        <v>2</v>
      </c>
      <c r="G33" s="2">
        <f t="shared" si="0"/>
        <v>15.000000000000568</v>
      </c>
    </row>
    <row r="34" spans="1:8">
      <c r="B34" s="526"/>
      <c r="C34" s="526"/>
      <c r="D34" t="s">
        <v>18</v>
      </c>
      <c r="E34" s="160">
        <v>56</v>
      </c>
      <c r="G34" s="2">
        <f t="shared" si="0"/>
        <v>71.000000000000568</v>
      </c>
    </row>
    <row r="35" spans="1:8">
      <c r="B35" s="526"/>
      <c r="C35" s="526"/>
      <c r="D35" t="s">
        <v>19</v>
      </c>
      <c r="E35" s="160">
        <v>2</v>
      </c>
      <c r="G35" s="2">
        <f t="shared" si="0"/>
        <v>73.000000000000568</v>
      </c>
    </row>
    <row r="36" spans="1:8">
      <c r="B36" s="526"/>
      <c r="C36" s="526"/>
      <c r="D36" t="s">
        <v>21</v>
      </c>
      <c r="E36" s="160">
        <v>85</v>
      </c>
      <c r="G36" s="2">
        <f t="shared" si="0"/>
        <v>158.00000000000057</v>
      </c>
    </row>
    <row r="37" spans="1:8">
      <c r="A37" s="7">
        <v>42791</v>
      </c>
      <c r="B37" s="526" t="s">
        <v>114</v>
      </c>
      <c r="C37" s="526" t="s">
        <v>20</v>
      </c>
      <c r="D37" t="s">
        <v>18</v>
      </c>
      <c r="E37" s="160"/>
      <c r="F37" s="2">
        <v>20</v>
      </c>
      <c r="G37" s="2">
        <f t="shared" si="0"/>
        <v>138.00000000000057</v>
      </c>
      <c r="H37" s="8"/>
    </row>
    <row r="38" spans="1:8">
      <c r="A38" s="7">
        <v>44490</v>
      </c>
      <c r="B38" s="526">
        <v>23633</v>
      </c>
      <c r="C38" s="526" t="s">
        <v>20</v>
      </c>
      <c r="D38" t="s">
        <v>16</v>
      </c>
      <c r="E38" s="160"/>
      <c r="F38" s="2">
        <v>13</v>
      </c>
      <c r="G38" s="2">
        <f t="shared" si="0"/>
        <v>125.00000000000057</v>
      </c>
      <c r="H38" s="8"/>
    </row>
    <row r="39" spans="1:8">
      <c r="A39" s="7">
        <v>44490</v>
      </c>
      <c r="B39" s="526">
        <v>23633</v>
      </c>
      <c r="C39" s="526" t="s">
        <v>20</v>
      </c>
      <c r="D39" t="s">
        <v>17</v>
      </c>
      <c r="E39" s="160"/>
      <c r="F39" s="2">
        <v>2</v>
      </c>
      <c r="G39" s="2">
        <f t="shared" si="0"/>
        <v>123.00000000000057</v>
      </c>
      <c r="H39" s="8"/>
    </row>
    <row r="40" spans="1:8">
      <c r="A40" s="7">
        <v>44490</v>
      </c>
      <c r="B40" s="526">
        <v>23633</v>
      </c>
      <c r="C40" s="526" t="s">
        <v>20</v>
      </c>
      <c r="D40" t="s">
        <v>18</v>
      </c>
      <c r="E40" s="160"/>
      <c r="F40" s="2">
        <v>36</v>
      </c>
      <c r="G40" s="2">
        <f t="shared" si="0"/>
        <v>87.000000000000568</v>
      </c>
      <c r="H40" s="8"/>
    </row>
    <row r="41" spans="1:8">
      <c r="A41" s="7">
        <v>44490</v>
      </c>
      <c r="B41" s="526">
        <v>23633</v>
      </c>
      <c r="C41" s="526" t="s">
        <v>20</v>
      </c>
      <c r="D41" t="s">
        <v>19</v>
      </c>
      <c r="E41" s="160"/>
      <c r="F41" s="2">
        <v>2</v>
      </c>
      <c r="G41" s="2">
        <f t="shared" si="0"/>
        <v>85.000000000000568</v>
      </c>
      <c r="H41" s="8"/>
    </row>
    <row r="42" spans="1:8">
      <c r="A42" s="7">
        <v>44490</v>
      </c>
      <c r="B42" s="526">
        <v>23633</v>
      </c>
      <c r="C42" s="526" t="s">
        <v>20</v>
      </c>
      <c r="D42" t="s">
        <v>21</v>
      </c>
      <c r="E42" s="160"/>
      <c r="F42" s="2">
        <v>85</v>
      </c>
      <c r="G42" s="2">
        <f t="shared" si="0"/>
        <v>5.6843418860808015E-13</v>
      </c>
      <c r="H42" s="8"/>
    </row>
    <row r="43" spans="1:8">
      <c r="A43" s="44">
        <v>42825</v>
      </c>
      <c r="B43" s="525" t="s">
        <v>14</v>
      </c>
      <c r="C43" s="525" t="s">
        <v>23</v>
      </c>
      <c r="D43" t="s">
        <v>16</v>
      </c>
      <c r="E43" s="160">
        <v>12</v>
      </c>
      <c r="G43" s="2">
        <f t="shared" si="0"/>
        <v>12.000000000000568</v>
      </c>
    </row>
    <row r="44" spans="1:8">
      <c r="B44" s="526"/>
      <c r="C44" s="526"/>
      <c r="D44" t="s">
        <v>17</v>
      </c>
      <c r="E44" s="160">
        <v>2</v>
      </c>
      <c r="G44" s="2">
        <f t="shared" si="0"/>
        <v>14.000000000000568</v>
      </c>
    </row>
    <row r="45" spans="1:8">
      <c r="B45" s="526"/>
      <c r="C45" s="526"/>
      <c r="D45" t="s">
        <v>18</v>
      </c>
      <c r="E45" s="160">
        <v>60</v>
      </c>
      <c r="G45" s="2">
        <f t="shared" si="0"/>
        <v>74.000000000000568</v>
      </c>
    </row>
    <row r="46" spans="1:8">
      <c r="B46" s="526"/>
      <c r="C46" s="526"/>
      <c r="D46" t="s">
        <v>19</v>
      </c>
      <c r="E46" s="160">
        <v>2</v>
      </c>
      <c r="G46" s="2">
        <f t="shared" si="0"/>
        <v>76.000000000000568</v>
      </c>
    </row>
    <row r="47" spans="1:8">
      <c r="B47" s="526"/>
      <c r="C47" s="526"/>
      <c r="D47" t="s">
        <v>21</v>
      </c>
      <c r="E47" s="160">
        <v>85</v>
      </c>
      <c r="G47" s="2">
        <f t="shared" si="0"/>
        <v>161.00000000000057</v>
      </c>
    </row>
    <row r="48" spans="1:8">
      <c r="A48" s="7">
        <v>42801</v>
      </c>
      <c r="B48" s="526" t="s">
        <v>114</v>
      </c>
      <c r="C48" s="526" t="s">
        <v>23</v>
      </c>
      <c r="D48" t="s">
        <v>16</v>
      </c>
      <c r="E48" s="160"/>
      <c r="F48" s="2">
        <v>2</v>
      </c>
      <c r="G48" s="2">
        <f t="shared" si="0"/>
        <v>159.00000000000057</v>
      </c>
    </row>
    <row r="49" spans="1:8">
      <c r="A49" s="7">
        <v>42823</v>
      </c>
      <c r="B49" s="526" t="s">
        <v>114</v>
      </c>
      <c r="C49" s="526" t="s">
        <v>23</v>
      </c>
      <c r="D49" t="s">
        <v>18</v>
      </c>
      <c r="E49" s="160"/>
      <c r="F49" s="2">
        <v>32</v>
      </c>
      <c r="G49" s="2">
        <f t="shared" si="0"/>
        <v>127.00000000000057</v>
      </c>
      <c r="H49" s="8"/>
    </row>
    <row r="50" spans="1:8">
      <c r="A50" s="7">
        <v>44490</v>
      </c>
      <c r="B50" s="526">
        <v>23634</v>
      </c>
      <c r="C50" s="526" t="s">
        <v>23</v>
      </c>
      <c r="D50" t="s">
        <v>16</v>
      </c>
      <c r="E50" s="160"/>
      <c r="F50" s="2">
        <v>10</v>
      </c>
      <c r="G50" s="2">
        <f t="shared" si="0"/>
        <v>117.00000000000057</v>
      </c>
      <c r="H50" s="8"/>
    </row>
    <row r="51" spans="1:8">
      <c r="A51" s="7">
        <v>44490</v>
      </c>
      <c r="B51" s="526">
        <v>23634</v>
      </c>
      <c r="C51" s="526" t="s">
        <v>23</v>
      </c>
      <c r="D51" t="s">
        <v>17</v>
      </c>
      <c r="E51" s="160"/>
      <c r="F51" s="2">
        <v>2</v>
      </c>
      <c r="G51" s="2">
        <f t="shared" si="0"/>
        <v>115.00000000000057</v>
      </c>
      <c r="H51" s="8"/>
    </row>
    <row r="52" spans="1:8">
      <c r="A52" s="7">
        <v>44490</v>
      </c>
      <c r="B52" s="526">
        <v>23634</v>
      </c>
      <c r="C52" s="526" t="s">
        <v>23</v>
      </c>
      <c r="D52" t="s">
        <v>18</v>
      </c>
      <c r="E52" s="160"/>
      <c r="F52" s="2">
        <v>28</v>
      </c>
      <c r="G52" s="2">
        <f t="shared" si="0"/>
        <v>87.000000000000568</v>
      </c>
      <c r="H52" s="8"/>
    </row>
    <row r="53" spans="1:8">
      <c r="A53" s="7">
        <v>44490</v>
      </c>
      <c r="B53" s="526">
        <v>23634</v>
      </c>
      <c r="C53" s="526" t="s">
        <v>23</v>
      </c>
      <c r="D53" t="s">
        <v>19</v>
      </c>
      <c r="E53" s="160"/>
      <c r="F53" s="2">
        <v>2</v>
      </c>
      <c r="G53" s="2">
        <f t="shared" si="0"/>
        <v>85.000000000000568</v>
      </c>
      <c r="H53" s="8"/>
    </row>
    <row r="54" spans="1:8">
      <c r="A54" s="7">
        <v>44490</v>
      </c>
      <c r="B54" s="526">
        <v>23634</v>
      </c>
      <c r="C54" s="526" t="s">
        <v>23</v>
      </c>
      <c r="D54" t="s">
        <v>21</v>
      </c>
      <c r="E54" s="160"/>
      <c r="F54" s="2">
        <v>85</v>
      </c>
      <c r="G54" s="2">
        <f t="shared" si="0"/>
        <v>5.6843418860808015E-13</v>
      </c>
      <c r="H54" s="8"/>
    </row>
    <row r="55" spans="1:8">
      <c r="A55" s="44">
        <v>42855</v>
      </c>
      <c r="B55" s="525" t="s">
        <v>14</v>
      </c>
      <c r="C55" s="525" t="s">
        <v>24</v>
      </c>
      <c r="D55" t="s">
        <v>16</v>
      </c>
      <c r="E55" s="160">
        <v>13</v>
      </c>
      <c r="G55" s="2">
        <f t="shared" si="0"/>
        <v>13.000000000000568</v>
      </c>
    </row>
    <row r="56" spans="1:8">
      <c r="B56" s="526"/>
      <c r="C56" s="526"/>
      <c r="D56" t="s">
        <v>17</v>
      </c>
      <c r="E56" s="160">
        <v>2</v>
      </c>
      <c r="G56" s="2">
        <f t="shared" si="0"/>
        <v>15.000000000000568</v>
      </c>
    </row>
    <row r="57" spans="1:8">
      <c r="B57" s="526"/>
      <c r="C57" s="526"/>
      <c r="D57" t="s">
        <v>18</v>
      </c>
      <c r="E57" s="160">
        <v>60</v>
      </c>
      <c r="G57" s="2">
        <f t="shared" si="0"/>
        <v>75.000000000000568</v>
      </c>
    </row>
    <row r="58" spans="1:8">
      <c r="B58" s="526"/>
      <c r="C58" s="526"/>
      <c r="D58" t="s">
        <v>19</v>
      </c>
      <c r="E58" s="160">
        <v>2</v>
      </c>
      <c r="G58" s="2">
        <f t="shared" si="0"/>
        <v>77.000000000000568</v>
      </c>
    </row>
    <row r="59" spans="1:8">
      <c r="A59" s="7">
        <v>42855</v>
      </c>
      <c r="B59" s="526" t="s">
        <v>114</v>
      </c>
      <c r="C59" s="526" t="s">
        <v>24</v>
      </c>
      <c r="D59" t="s">
        <v>18</v>
      </c>
      <c r="E59" s="160"/>
      <c r="F59" s="2">
        <v>60</v>
      </c>
      <c r="G59" s="2">
        <f t="shared" si="0"/>
        <v>17.000000000000568</v>
      </c>
    </row>
    <row r="60" spans="1:8">
      <c r="A60" s="7">
        <v>42855</v>
      </c>
      <c r="B60" s="526" t="s">
        <v>114</v>
      </c>
      <c r="C60" s="526" t="s">
        <v>24</v>
      </c>
      <c r="D60" t="s">
        <v>19</v>
      </c>
      <c r="E60" s="160"/>
      <c r="F60" s="2">
        <v>2</v>
      </c>
      <c r="G60" s="2">
        <f t="shared" si="0"/>
        <v>15.000000000000568</v>
      </c>
    </row>
    <row r="61" spans="1:8">
      <c r="A61" s="7">
        <v>44490</v>
      </c>
      <c r="B61" s="526">
        <v>23634</v>
      </c>
      <c r="C61" s="526" t="s">
        <v>24</v>
      </c>
      <c r="D61" t="s">
        <v>16</v>
      </c>
      <c r="E61" s="160"/>
      <c r="F61" s="2">
        <v>13</v>
      </c>
      <c r="G61" s="2">
        <f t="shared" si="0"/>
        <v>2.0000000000005684</v>
      </c>
    </row>
    <row r="62" spans="1:8">
      <c r="A62" s="7">
        <v>44490</v>
      </c>
      <c r="B62" s="526">
        <v>23634</v>
      </c>
      <c r="C62" s="526" t="s">
        <v>24</v>
      </c>
      <c r="D62" t="s">
        <v>17</v>
      </c>
      <c r="E62" s="160"/>
      <c r="F62" s="2">
        <v>2</v>
      </c>
      <c r="G62" s="2">
        <f t="shared" si="0"/>
        <v>5.6843418860808015E-13</v>
      </c>
    </row>
    <row r="63" spans="1:8">
      <c r="A63" s="44">
        <v>42886</v>
      </c>
      <c r="B63" s="525" t="s">
        <v>14</v>
      </c>
      <c r="C63" s="525" t="s">
        <v>25</v>
      </c>
      <c r="D63" t="s">
        <v>16</v>
      </c>
      <c r="E63" s="160">
        <v>13</v>
      </c>
      <c r="G63" s="2">
        <f t="shared" si="0"/>
        <v>13.000000000000568</v>
      </c>
    </row>
    <row r="64" spans="1:8">
      <c r="B64" s="526"/>
      <c r="C64" s="526"/>
      <c r="D64" t="s">
        <v>17</v>
      </c>
      <c r="E64" s="160">
        <v>2</v>
      </c>
      <c r="G64" s="2">
        <f t="shared" si="0"/>
        <v>15.000000000000568</v>
      </c>
    </row>
    <row r="65" spans="1:7">
      <c r="B65" s="526"/>
      <c r="C65" s="526"/>
      <c r="D65" t="s">
        <v>18</v>
      </c>
      <c r="E65" s="160">
        <v>60</v>
      </c>
      <c r="G65" s="2">
        <f t="shared" si="0"/>
        <v>75.000000000000568</v>
      </c>
    </row>
    <row r="66" spans="1:7">
      <c r="B66" s="526"/>
      <c r="C66" s="526"/>
      <c r="D66" t="s">
        <v>19</v>
      </c>
      <c r="E66" s="160">
        <v>2</v>
      </c>
      <c r="G66" s="2">
        <f t="shared" si="0"/>
        <v>77.000000000000568</v>
      </c>
    </row>
    <row r="67" spans="1:7">
      <c r="A67" s="7">
        <v>42885</v>
      </c>
      <c r="B67" s="526" t="s">
        <v>114</v>
      </c>
      <c r="C67" s="526" t="s">
        <v>25</v>
      </c>
      <c r="D67" t="s">
        <v>18</v>
      </c>
      <c r="E67" s="160"/>
      <c r="F67" s="2">
        <v>60</v>
      </c>
      <c r="G67" s="2">
        <f t="shared" si="0"/>
        <v>17.000000000000568</v>
      </c>
    </row>
    <row r="68" spans="1:7">
      <c r="A68" s="7">
        <v>42885</v>
      </c>
      <c r="B68" s="526" t="s">
        <v>114</v>
      </c>
      <c r="C68" s="526" t="s">
        <v>25</v>
      </c>
      <c r="D68" t="s">
        <v>19</v>
      </c>
      <c r="E68" s="160"/>
      <c r="F68" s="2">
        <v>2</v>
      </c>
      <c r="G68" s="2">
        <f t="shared" si="0"/>
        <v>15.000000000000568</v>
      </c>
    </row>
    <row r="69" spans="1:7">
      <c r="A69" s="7">
        <v>44490</v>
      </c>
      <c r="B69" s="526">
        <v>23635</v>
      </c>
      <c r="C69" s="526" t="s">
        <v>25</v>
      </c>
      <c r="D69" t="s">
        <v>16</v>
      </c>
      <c r="E69" s="160"/>
      <c r="F69" s="2">
        <v>13</v>
      </c>
      <c r="G69" s="2">
        <f t="shared" si="0"/>
        <v>2.0000000000005684</v>
      </c>
    </row>
    <row r="70" spans="1:7">
      <c r="A70" s="7">
        <v>44490</v>
      </c>
      <c r="B70" s="526">
        <v>23635</v>
      </c>
      <c r="C70" s="526" t="s">
        <v>25</v>
      </c>
      <c r="D70" t="s">
        <v>17</v>
      </c>
      <c r="E70" s="160"/>
      <c r="F70" s="2">
        <v>2</v>
      </c>
      <c r="G70" s="2">
        <f t="shared" si="0"/>
        <v>5.6843418860808015E-13</v>
      </c>
    </row>
    <row r="71" spans="1:7">
      <c r="A71" s="44">
        <v>42916</v>
      </c>
      <c r="B71" s="525" t="s">
        <v>14</v>
      </c>
      <c r="C71" s="525" t="s">
        <v>89</v>
      </c>
      <c r="D71" t="s">
        <v>16</v>
      </c>
      <c r="E71" s="160">
        <v>12.5</v>
      </c>
      <c r="G71" s="2">
        <f t="shared" si="0"/>
        <v>12.500000000000568</v>
      </c>
    </row>
    <row r="72" spans="1:7">
      <c r="B72" s="526"/>
      <c r="C72" s="526"/>
      <c r="D72" t="s">
        <v>17</v>
      </c>
      <c r="E72" s="160">
        <v>2</v>
      </c>
      <c r="G72" s="2">
        <f t="shared" si="0"/>
        <v>14.500000000000568</v>
      </c>
    </row>
    <row r="73" spans="1:7">
      <c r="B73" s="526"/>
      <c r="C73" s="526"/>
      <c r="D73" t="s">
        <v>18</v>
      </c>
      <c r="E73" s="160">
        <v>60</v>
      </c>
      <c r="G73" s="2">
        <f t="shared" si="0"/>
        <v>74.500000000000568</v>
      </c>
    </row>
    <row r="74" spans="1:7">
      <c r="B74" s="526"/>
      <c r="C74" s="526"/>
      <c r="D74" t="s">
        <v>19</v>
      </c>
      <c r="E74" s="160">
        <v>2</v>
      </c>
      <c r="G74" s="2">
        <f t="shared" si="0"/>
        <v>76.500000000000568</v>
      </c>
    </row>
    <row r="75" spans="1:7">
      <c r="A75" s="7">
        <v>42914</v>
      </c>
      <c r="B75" s="526" t="s">
        <v>114</v>
      </c>
      <c r="C75" s="526" t="s">
        <v>89</v>
      </c>
      <c r="D75" t="s">
        <v>18</v>
      </c>
      <c r="E75" s="160"/>
      <c r="F75" s="2">
        <v>40</v>
      </c>
      <c r="G75" s="2">
        <f t="shared" si="0"/>
        <v>36.500000000000568</v>
      </c>
    </row>
    <row r="76" spans="1:7">
      <c r="A76" s="7">
        <v>44490</v>
      </c>
      <c r="B76" s="526">
        <v>23635</v>
      </c>
      <c r="C76" s="526" t="s">
        <v>89</v>
      </c>
      <c r="D76" t="s">
        <v>16</v>
      </c>
      <c r="E76" s="160"/>
      <c r="F76" s="2">
        <v>12.5</v>
      </c>
      <c r="G76" s="2">
        <f t="shared" si="0"/>
        <v>24.000000000000568</v>
      </c>
    </row>
    <row r="77" spans="1:7">
      <c r="A77" s="7">
        <v>44490</v>
      </c>
      <c r="B77" s="526">
        <v>23635</v>
      </c>
      <c r="C77" s="526" t="s">
        <v>89</v>
      </c>
      <c r="D77" t="s">
        <v>17</v>
      </c>
      <c r="E77" s="160"/>
      <c r="F77" s="2">
        <v>2</v>
      </c>
      <c r="G77" s="2">
        <f t="shared" si="0"/>
        <v>22.000000000000568</v>
      </c>
    </row>
    <row r="78" spans="1:7">
      <c r="A78" s="7">
        <v>44490</v>
      </c>
      <c r="B78" s="526">
        <v>23635</v>
      </c>
      <c r="C78" s="526" t="s">
        <v>89</v>
      </c>
      <c r="D78" t="s">
        <v>18</v>
      </c>
      <c r="E78" s="160"/>
      <c r="F78" s="2">
        <v>20</v>
      </c>
      <c r="G78" s="2">
        <f t="shared" si="0"/>
        <v>2.0000000000005684</v>
      </c>
    </row>
    <row r="79" spans="1:7">
      <c r="A79" s="7">
        <v>44490</v>
      </c>
      <c r="B79" s="526">
        <v>23635</v>
      </c>
      <c r="C79" s="526" t="s">
        <v>89</v>
      </c>
      <c r="D79" t="s">
        <v>19</v>
      </c>
      <c r="E79" s="160"/>
      <c r="F79" s="2">
        <v>2</v>
      </c>
      <c r="G79" s="2">
        <f t="shared" si="0"/>
        <v>5.6843418860808015E-13</v>
      </c>
    </row>
    <row r="80" spans="1:7">
      <c r="A80" s="44">
        <v>42947</v>
      </c>
      <c r="B80" s="525" t="s">
        <v>14</v>
      </c>
      <c r="C80" s="525" t="s">
        <v>27</v>
      </c>
      <c r="D80" t="s">
        <v>16</v>
      </c>
      <c r="E80" s="160">
        <v>13</v>
      </c>
      <c r="G80" s="2">
        <f t="shared" si="0"/>
        <v>13.000000000000568</v>
      </c>
    </row>
    <row r="81" spans="1:8">
      <c r="B81" s="526"/>
      <c r="C81" s="526"/>
      <c r="D81" t="s">
        <v>17</v>
      </c>
      <c r="E81" s="160">
        <v>2</v>
      </c>
      <c r="G81" s="2">
        <f t="shared" si="0"/>
        <v>15.000000000000568</v>
      </c>
    </row>
    <row r="82" spans="1:8">
      <c r="B82" s="526"/>
      <c r="C82" s="526"/>
      <c r="D82" t="s">
        <v>18</v>
      </c>
      <c r="E82" s="160">
        <v>60</v>
      </c>
      <c r="G82" s="2">
        <f t="shared" ref="G82:G145" si="1">+G81+E82-F82</f>
        <v>75.000000000000568</v>
      </c>
    </row>
    <row r="83" spans="1:8">
      <c r="B83" s="526"/>
      <c r="C83" s="526"/>
      <c r="D83" t="s">
        <v>19</v>
      </c>
      <c r="E83" s="160">
        <v>2</v>
      </c>
      <c r="G83" s="2">
        <f t="shared" si="1"/>
        <v>77.000000000000568</v>
      </c>
    </row>
    <row r="84" spans="1:8">
      <c r="A84" s="7">
        <v>42945</v>
      </c>
      <c r="B84" s="526" t="s">
        <v>114</v>
      </c>
      <c r="C84" s="526" t="s">
        <v>27</v>
      </c>
      <c r="D84" t="s">
        <v>18</v>
      </c>
      <c r="E84" s="160"/>
      <c r="F84" s="2">
        <v>34</v>
      </c>
      <c r="G84" s="2">
        <f t="shared" si="1"/>
        <v>43.000000000000568</v>
      </c>
      <c r="H84" s="8"/>
    </row>
    <row r="85" spans="1:8">
      <c r="A85" s="7">
        <v>44490</v>
      </c>
      <c r="B85" s="526">
        <v>23635</v>
      </c>
      <c r="C85" s="526" t="s">
        <v>27</v>
      </c>
      <c r="D85" t="s">
        <v>16</v>
      </c>
      <c r="E85" s="160"/>
      <c r="F85" s="2">
        <v>13</v>
      </c>
      <c r="G85" s="2">
        <f t="shared" si="1"/>
        <v>30.000000000000568</v>
      </c>
      <c r="H85" s="8"/>
    </row>
    <row r="86" spans="1:8">
      <c r="A86" s="7">
        <v>44490</v>
      </c>
      <c r="B86" s="526">
        <v>23635</v>
      </c>
      <c r="C86" s="526" t="s">
        <v>27</v>
      </c>
      <c r="D86" t="s">
        <v>17</v>
      </c>
      <c r="E86" s="160"/>
      <c r="F86" s="2">
        <v>2</v>
      </c>
      <c r="G86" s="2">
        <f t="shared" si="1"/>
        <v>28.000000000000568</v>
      </c>
      <c r="H86" s="8"/>
    </row>
    <row r="87" spans="1:8">
      <c r="A87" s="7">
        <v>44490</v>
      </c>
      <c r="B87" s="526">
        <v>23636</v>
      </c>
      <c r="C87" s="526" t="s">
        <v>27</v>
      </c>
      <c r="D87" t="s">
        <v>18</v>
      </c>
      <c r="E87" s="160"/>
      <c r="F87" s="2">
        <v>26</v>
      </c>
      <c r="G87" s="2">
        <f t="shared" si="1"/>
        <v>2.0000000000005684</v>
      </c>
      <c r="H87" s="8"/>
    </row>
    <row r="88" spans="1:8">
      <c r="A88" s="7">
        <v>44490</v>
      </c>
      <c r="B88" s="526">
        <v>23636</v>
      </c>
      <c r="C88" s="526" t="s">
        <v>27</v>
      </c>
      <c r="D88" t="s">
        <v>19</v>
      </c>
      <c r="E88" s="160"/>
      <c r="F88" s="2">
        <v>2</v>
      </c>
      <c r="G88" s="2">
        <f t="shared" si="1"/>
        <v>5.6843418860808015E-13</v>
      </c>
      <c r="H88" s="8"/>
    </row>
    <row r="89" spans="1:8">
      <c r="A89" s="44">
        <v>42978</v>
      </c>
      <c r="B89" s="525" t="s">
        <v>14</v>
      </c>
      <c r="C89" s="525" t="s">
        <v>28</v>
      </c>
      <c r="D89" t="s">
        <v>16</v>
      </c>
      <c r="E89" s="160">
        <v>13</v>
      </c>
      <c r="G89" s="2">
        <f t="shared" si="1"/>
        <v>13.000000000000568</v>
      </c>
    </row>
    <row r="90" spans="1:8">
      <c r="B90" s="526"/>
      <c r="C90" s="526"/>
      <c r="D90" t="s">
        <v>17</v>
      </c>
      <c r="E90" s="160">
        <v>2</v>
      </c>
      <c r="G90" s="2">
        <f t="shared" si="1"/>
        <v>15.000000000000568</v>
      </c>
    </row>
    <row r="91" spans="1:8">
      <c r="B91" s="526"/>
      <c r="C91" s="526"/>
      <c r="D91" t="s">
        <v>18</v>
      </c>
      <c r="E91" s="160">
        <v>60</v>
      </c>
      <c r="G91" s="2">
        <f t="shared" si="1"/>
        <v>75.000000000000568</v>
      </c>
    </row>
    <row r="92" spans="1:8">
      <c r="B92" s="526"/>
      <c r="C92" s="526"/>
      <c r="D92" t="s">
        <v>19</v>
      </c>
      <c r="E92" s="160">
        <v>2</v>
      </c>
      <c r="G92" s="2">
        <f t="shared" si="1"/>
        <v>77.000000000000568</v>
      </c>
    </row>
    <row r="93" spans="1:8">
      <c r="B93" s="526"/>
      <c r="C93" s="526"/>
      <c r="D93" t="s">
        <v>21</v>
      </c>
      <c r="E93" s="160">
        <v>85</v>
      </c>
      <c r="G93" s="2">
        <f t="shared" si="1"/>
        <v>162.00000000000057</v>
      </c>
    </row>
    <row r="94" spans="1:8">
      <c r="A94" s="7">
        <v>42978</v>
      </c>
      <c r="B94" s="526" t="s">
        <v>114</v>
      </c>
      <c r="C94" s="526" t="s">
        <v>28</v>
      </c>
      <c r="D94" t="s">
        <v>18</v>
      </c>
      <c r="E94" s="160"/>
      <c r="F94" s="2">
        <v>32</v>
      </c>
      <c r="G94" s="2">
        <f t="shared" si="1"/>
        <v>130.00000000000057</v>
      </c>
      <c r="H94" s="8"/>
    </row>
    <row r="95" spans="1:8">
      <c r="A95" s="7">
        <v>44490</v>
      </c>
      <c r="B95" s="526">
        <v>23636</v>
      </c>
      <c r="C95" s="526" t="s">
        <v>28</v>
      </c>
      <c r="D95" t="s">
        <v>16</v>
      </c>
      <c r="E95" s="160"/>
      <c r="F95" s="2">
        <v>13</v>
      </c>
      <c r="G95" s="2">
        <f t="shared" si="1"/>
        <v>117.00000000000057</v>
      </c>
      <c r="H95" s="8"/>
    </row>
    <row r="96" spans="1:8">
      <c r="A96" s="7">
        <v>44490</v>
      </c>
      <c r="B96" s="526">
        <v>23636</v>
      </c>
      <c r="C96" s="526" t="s">
        <v>28</v>
      </c>
      <c r="D96" t="s">
        <v>17</v>
      </c>
      <c r="E96" s="160"/>
      <c r="F96" s="2">
        <v>2</v>
      </c>
      <c r="G96" s="2">
        <f t="shared" si="1"/>
        <v>115.00000000000057</v>
      </c>
      <c r="H96" s="8"/>
    </row>
    <row r="97" spans="1:8">
      <c r="A97" s="7">
        <v>44490</v>
      </c>
      <c r="B97" s="526">
        <v>23636</v>
      </c>
      <c r="C97" s="526" t="s">
        <v>28</v>
      </c>
      <c r="D97" t="s">
        <v>18</v>
      </c>
      <c r="E97" s="160"/>
      <c r="F97" s="2">
        <v>28</v>
      </c>
      <c r="G97" s="2">
        <f t="shared" si="1"/>
        <v>87.000000000000568</v>
      </c>
      <c r="H97" s="8"/>
    </row>
    <row r="98" spans="1:8">
      <c r="A98" s="7">
        <v>44490</v>
      </c>
      <c r="B98" s="526">
        <v>23636</v>
      </c>
      <c r="C98" s="526" t="s">
        <v>28</v>
      </c>
      <c r="D98" t="s">
        <v>19</v>
      </c>
      <c r="E98" s="160"/>
      <c r="F98" s="2">
        <v>2</v>
      </c>
      <c r="G98" s="2">
        <f t="shared" si="1"/>
        <v>85.000000000000568</v>
      </c>
      <c r="H98" s="8"/>
    </row>
    <row r="99" spans="1:8">
      <c r="A99" s="7">
        <v>44490</v>
      </c>
      <c r="B99" s="526">
        <v>23636</v>
      </c>
      <c r="C99" s="526" t="s">
        <v>28</v>
      </c>
      <c r="D99" t="s">
        <v>21</v>
      </c>
      <c r="E99" s="160"/>
      <c r="F99" s="2">
        <v>85</v>
      </c>
      <c r="G99" s="2">
        <f t="shared" si="1"/>
        <v>5.6843418860808015E-13</v>
      </c>
      <c r="H99" s="8"/>
    </row>
    <row r="100" spans="1:8">
      <c r="A100" s="44">
        <v>43008</v>
      </c>
      <c r="B100" s="525" t="s">
        <v>14</v>
      </c>
      <c r="C100" s="525" t="s">
        <v>29</v>
      </c>
      <c r="D100" t="s">
        <v>16</v>
      </c>
      <c r="E100" s="160">
        <v>15.5</v>
      </c>
      <c r="G100" s="2">
        <f t="shared" si="1"/>
        <v>15.500000000000568</v>
      </c>
    </row>
    <row r="101" spans="1:8">
      <c r="B101" s="526"/>
      <c r="C101" s="526"/>
      <c r="D101" t="s">
        <v>17</v>
      </c>
      <c r="E101" s="160">
        <v>2</v>
      </c>
      <c r="G101" s="2">
        <f t="shared" si="1"/>
        <v>17.500000000000568</v>
      </c>
    </row>
    <row r="102" spans="1:8">
      <c r="B102" s="526"/>
      <c r="C102" s="526"/>
      <c r="D102" t="s">
        <v>18</v>
      </c>
      <c r="E102" s="160">
        <v>60</v>
      </c>
      <c r="G102" s="2">
        <f t="shared" si="1"/>
        <v>77.500000000000568</v>
      </c>
    </row>
    <row r="103" spans="1:8">
      <c r="B103" s="526"/>
      <c r="C103" s="526"/>
      <c r="D103" t="s">
        <v>19</v>
      </c>
      <c r="E103" s="160">
        <v>2</v>
      </c>
      <c r="G103" s="2">
        <f t="shared" si="1"/>
        <v>79.500000000000568</v>
      </c>
    </row>
    <row r="104" spans="1:8">
      <c r="A104" s="7">
        <v>43008</v>
      </c>
      <c r="B104" s="526" t="s">
        <v>114</v>
      </c>
      <c r="C104" s="526" t="s">
        <v>29</v>
      </c>
      <c r="D104" t="s">
        <v>18</v>
      </c>
      <c r="E104" s="160"/>
      <c r="F104" s="2">
        <v>42</v>
      </c>
      <c r="G104" s="2">
        <f t="shared" si="1"/>
        <v>37.500000000000568</v>
      </c>
      <c r="H104" s="8"/>
    </row>
    <row r="105" spans="1:8">
      <c r="A105" s="7">
        <v>44490</v>
      </c>
      <c r="B105" s="526">
        <v>23638</v>
      </c>
      <c r="C105" s="526" t="s">
        <v>29</v>
      </c>
      <c r="D105" t="s">
        <v>16</v>
      </c>
      <c r="E105" s="160"/>
      <c r="F105" s="2">
        <v>15.5</v>
      </c>
      <c r="G105" s="2">
        <f t="shared" si="1"/>
        <v>22.000000000000568</v>
      </c>
      <c r="H105" s="8"/>
    </row>
    <row r="106" spans="1:8">
      <c r="A106" s="7">
        <v>44490</v>
      </c>
      <c r="B106" s="526">
        <v>23638</v>
      </c>
      <c r="C106" s="526" t="s">
        <v>29</v>
      </c>
      <c r="D106" t="s">
        <v>17</v>
      </c>
      <c r="E106" s="160"/>
      <c r="F106" s="2">
        <v>2</v>
      </c>
      <c r="G106" s="2">
        <f t="shared" si="1"/>
        <v>20.000000000000568</v>
      </c>
      <c r="H106" s="8"/>
    </row>
    <row r="107" spans="1:8">
      <c r="A107" s="7">
        <v>44490</v>
      </c>
      <c r="B107" s="526">
        <v>23638</v>
      </c>
      <c r="C107" s="526" t="s">
        <v>29</v>
      </c>
      <c r="D107" t="s">
        <v>18</v>
      </c>
      <c r="E107" s="160"/>
      <c r="F107" s="2">
        <v>18</v>
      </c>
      <c r="G107" s="2">
        <f t="shared" si="1"/>
        <v>2.0000000000005684</v>
      </c>
      <c r="H107" s="8"/>
    </row>
    <row r="108" spans="1:8">
      <c r="A108" s="7">
        <v>44490</v>
      </c>
      <c r="B108" s="526">
        <v>23638</v>
      </c>
      <c r="C108" s="526" t="s">
        <v>29</v>
      </c>
      <c r="D108" t="s">
        <v>19</v>
      </c>
      <c r="E108" s="160"/>
      <c r="F108" s="2">
        <v>2</v>
      </c>
      <c r="G108" s="2">
        <f t="shared" si="1"/>
        <v>5.6843418860808015E-13</v>
      </c>
      <c r="H108" s="8"/>
    </row>
    <row r="109" spans="1:8">
      <c r="A109" s="44">
        <v>43039</v>
      </c>
      <c r="B109" s="525" t="s">
        <v>14</v>
      </c>
      <c r="C109" s="525" t="s">
        <v>30</v>
      </c>
      <c r="D109" t="s">
        <v>16</v>
      </c>
      <c r="E109" s="160">
        <v>15.4</v>
      </c>
      <c r="G109" s="2">
        <f t="shared" si="1"/>
        <v>15.400000000000569</v>
      </c>
    </row>
    <row r="110" spans="1:8">
      <c r="B110" s="526"/>
      <c r="C110" s="526"/>
      <c r="D110" t="s">
        <v>17</v>
      </c>
      <c r="E110" s="160">
        <v>2</v>
      </c>
      <c r="G110" s="2">
        <f t="shared" si="1"/>
        <v>17.400000000000567</v>
      </c>
    </row>
    <row r="111" spans="1:8">
      <c r="B111" s="526"/>
      <c r="C111" s="526"/>
      <c r="D111" t="s">
        <v>18</v>
      </c>
      <c r="E111" s="160">
        <v>60</v>
      </c>
      <c r="G111" s="2">
        <f t="shared" si="1"/>
        <v>77.400000000000574</v>
      </c>
    </row>
    <row r="112" spans="1:8">
      <c r="B112" s="526"/>
      <c r="C112" s="526"/>
      <c r="D112" t="s">
        <v>19</v>
      </c>
      <c r="E112" s="160">
        <v>2</v>
      </c>
      <c r="G112" s="2">
        <f t="shared" si="1"/>
        <v>79.400000000000574</v>
      </c>
    </row>
    <row r="113" spans="1:8">
      <c r="A113" s="7">
        <v>43039</v>
      </c>
      <c r="B113" s="526" t="s">
        <v>114</v>
      </c>
      <c r="C113" s="526" t="s">
        <v>30</v>
      </c>
      <c r="D113" t="s">
        <v>18</v>
      </c>
      <c r="E113" s="160"/>
      <c r="F113" s="2">
        <v>60</v>
      </c>
      <c r="G113" s="2">
        <f t="shared" si="1"/>
        <v>19.400000000000574</v>
      </c>
    </row>
    <row r="114" spans="1:8">
      <c r="A114" s="7">
        <v>43039</v>
      </c>
      <c r="B114" s="526" t="s">
        <v>114</v>
      </c>
      <c r="C114" s="526" t="s">
        <v>30</v>
      </c>
      <c r="D114" t="s">
        <v>19</v>
      </c>
      <c r="E114" s="160"/>
      <c r="F114" s="2">
        <v>2</v>
      </c>
      <c r="G114" s="2">
        <f t="shared" si="1"/>
        <v>17.400000000000574</v>
      </c>
    </row>
    <row r="115" spans="1:8">
      <c r="A115" s="7">
        <v>44490</v>
      </c>
      <c r="B115" s="526">
        <v>23638</v>
      </c>
      <c r="C115" s="526" t="s">
        <v>30</v>
      </c>
      <c r="D115" t="s">
        <v>16</v>
      </c>
      <c r="E115" s="160"/>
      <c r="F115" s="2">
        <v>15.4</v>
      </c>
      <c r="G115" s="2">
        <f t="shared" si="1"/>
        <v>2.0000000000005738</v>
      </c>
    </row>
    <row r="116" spans="1:8">
      <c r="A116" s="7">
        <v>44490</v>
      </c>
      <c r="B116" s="526">
        <v>23638</v>
      </c>
      <c r="C116" s="526" t="s">
        <v>30</v>
      </c>
      <c r="D116" t="s">
        <v>17</v>
      </c>
      <c r="E116" s="160"/>
      <c r="F116" s="2">
        <v>2</v>
      </c>
      <c r="G116" s="2">
        <f t="shared" si="1"/>
        <v>5.737632591262809E-13</v>
      </c>
    </row>
    <row r="117" spans="1:8">
      <c r="A117" s="44">
        <v>43069</v>
      </c>
      <c r="B117" s="525" t="s">
        <v>14</v>
      </c>
      <c r="C117" s="525" t="s">
        <v>33</v>
      </c>
      <c r="D117" t="s">
        <v>16</v>
      </c>
      <c r="E117" s="160">
        <v>16.399999999999999</v>
      </c>
      <c r="G117" s="2">
        <f t="shared" si="1"/>
        <v>16.400000000000574</v>
      </c>
    </row>
    <row r="118" spans="1:8">
      <c r="A118" s="44"/>
      <c r="B118" s="525"/>
      <c r="C118" s="525"/>
      <c r="D118" t="s">
        <v>17</v>
      </c>
      <c r="E118" s="160">
        <v>2</v>
      </c>
      <c r="G118" s="2">
        <f t="shared" si="1"/>
        <v>18.400000000000574</v>
      </c>
    </row>
    <row r="119" spans="1:8">
      <c r="B119" s="526"/>
      <c r="C119" s="526"/>
      <c r="D119" t="s">
        <v>18</v>
      </c>
      <c r="E119" s="160">
        <v>60</v>
      </c>
      <c r="G119" s="2">
        <f t="shared" si="1"/>
        <v>78.400000000000574</v>
      </c>
    </row>
    <row r="120" spans="1:8">
      <c r="B120" s="526"/>
      <c r="C120" s="526"/>
      <c r="D120" t="s">
        <v>19</v>
      </c>
      <c r="E120" s="160">
        <v>2</v>
      </c>
      <c r="G120" s="2">
        <f t="shared" si="1"/>
        <v>80.400000000000574</v>
      </c>
    </row>
    <row r="121" spans="1:8" ht="15.75" customHeight="1">
      <c r="B121" s="526"/>
      <c r="C121" s="526"/>
      <c r="D121" t="s">
        <v>90</v>
      </c>
      <c r="E121" s="160">
        <v>10</v>
      </c>
      <c r="G121" s="2">
        <f t="shared" si="1"/>
        <v>90.400000000000574</v>
      </c>
    </row>
    <row r="122" spans="1:8" ht="15.75" customHeight="1">
      <c r="A122" s="7">
        <v>43069</v>
      </c>
      <c r="B122" s="526" t="s">
        <v>114</v>
      </c>
      <c r="C122" s="526" t="s">
        <v>33</v>
      </c>
      <c r="D122" t="s">
        <v>18</v>
      </c>
      <c r="E122" s="160"/>
      <c r="F122" s="2">
        <v>24</v>
      </c>
      <c r="G122" s="2">
        <f t="shared" si="1"/>
        <v>66.400000000000574</v>
      </c>
      <c r="H122" s="8"/>
    </row>
    <row r="123" spans="1:8" ht="15.75" customHeight="1">
      <c r="A123" s="7">
        <v>44490</v>
      </c>
      <c r="B123" s="526">
        <v>23639</v>
      </c>
      <c r="C123" s="526" t="s">
        <v>33</v>
      </c>
      <c r="D123" t="s">
        <v>16</v>
      </c>
      <c r="E123" s="160"/>
      <c r="F123" s="2">
        <v>16.399999999999999</v>
      </c>
      <c r="G123" s="2">
        <f t="shared" si="1"/>
        <v>50.000000000000576</v>
      </c>
      <c r="H123" s="8"/>
    </row>
    <row r="124" spans="1:8" ht="15.75" customHeight="1">
      <c r="A124" s="7">
        <v>44490</v>
      </c>
      <c r="B124" s="526">
        <v>23639</v>
      </c>
      <c r="C124" s="526" t="s">
        <v>33</v>
      </c>
      <c r="D124" t="s">
        <v>17</v>
      </c>
      <c r="E124" s="160"/>
      <c r="F124" s="2">
        <v>2</v>
      </c>
      <c r="G124" s="2">
        <f t="shared" si="1"/>
        <v>48.000000000000576</v>
      </c>
      <c r="H124" s="8"/>
    </row>
    <row r="125" spans="1:8" ht="15.75" customHeight="1">
      <c r="A125" s="7">
        <v>44490</v>
      </c>
      <c r="B125" s="526">
        <v>23639</v>
      </c>
      <c r="C125" s="526" t="s">
        <v>33</v>
      </c>
      <c r="D125" t="s">
        <v>18</v>
      </c>
      <c r="E125" s="160"/>
      <c r="F125" s="2">
        <v>36</v>
      </c>
      <c r="G125" s="2">
        <f t="shared" si="1"/>
        <v>12.000000000000576</v>
      </c>
      <c r="H125" s="8"/>
    </row>
    <row r="126" spans="1:8" ht="15.75" customHeight="1">
      <c r="A126" s="7">
        <v>44490</v>
      </c>
      <c r="B126" s="526">
        <v>23639</v>
      </c>
      <c r="C126" s="526" t="s">
        <v>33</v>
      </c>
      <c r="D126" t="s">
        <v>19</v>
      </c>
      <c r="E126" s="160"/>
      <c r="F126" s="2">
        <v>2</v>
      </c>
      <c r="G126" s="2">
        <f t="shared" si="1"/>
        <v>10.000000000000576</v>
      </c>
      <c r="H126" s="8"/>
    </row>
    <row r="127" spans="1:8" ht="15.75" customHeight="1">
      <c r="A127" s="7">
        <v>44490</v>
      </c>
      <c r="B127" s="526">
        <v>23639</v>
      </c>
      <c r="C127" s="526" t="s">
        <v>33</v>
      </c>
      <c r="D127" t="s">
        <v>90</v>
      </c>
      <c r="E127" s="160"/>
      <c r="F127" s="2">
        <v>10</v>
      </c>
      <c r="G127" s="2">
        <f t="shared" si="1"/>
        <v>5.7553961596568115E-13</v>
      </c>
      <c r="H127" s="8"/>
    </row>
    <row r="128" spans="1:8" ht="15.75" customHeight="1">
      <c r="A128" s="44">
        <v>43100</v>
      </c>
      <c r="B128" s="525" t="s">
        <v>14</v>
      </c>
      <c r="C128" s="525" t="s">
        <v>34</v>
      </c>
      <c r="D128" t="s">
        <v>16</v>
      </c>
      <c r="E128" s="160">
        <v>17.899999999999999</v>
      </c>
      <c r="G128" s="2">
        <f t="shared" si="1"/>
        <v>17.900000000000574</v>
      </c>
    </row>
    <row r="129" spans="1:8" ht="15.75" customHeight="1">
      <c r="A129" s="44"/>
      <c r="B129" s="525"/>
      <c r="C129" s="525"/>
      <c r="D129" t="s">
        <v>17</v>
      </c>
      <c r="E129" s="160">
        <v>2</v>
      </c>
      <c r="G129" s="2">
        <f t="shared" si="1"/>
        <v>19.900000000000574</v>
      </c>
    </row>
    <row r="130" spans="1:8" ht="15.75" customHeight="1">
      <c r="B130" s="526"/>
      <c r="C130" s="526"/>
      <c r="D130" t="s">
        <v>18</v>
      </c>
      <c r="E130" s="160">
        <v>60</v>
      </c>
      <c r="G130" s="2">
        <f t="shared" si="1"/>
        <v>79.900000000000574</v>
      </c>
    </row>
    <row r="131" spans="1:8" ht="15.75" customHeight="1">
      <c r="B131" s="526"/>
      <c r="C131" s="526"/>
      <c r="D131" t="s">
        <v>19</v>
      </c>
      <c r="E131" s="160">
        <v>2</v>
      </c>
      <c r="G131" s="2">
        <f t="shared" si="1"/>
        <v>81.900000000000574</v>
      </c>
    </row>
    <row r="132" spans="1:8" ht="15.75" customHeight="1">
      <c r="A132" s="7">
        <v>43099</v>
      </c>
      <c r="B132" s="526" t="s">
        <v>114</v>
      </c>
      <c r="C132" s="526" t="s">
        <v>34</v>
      </c>
      <c r="D132" t="s">
        <v>18</v>
      </c>
      <c r="E132" s="160"/>
      <c r="F132" s="2">
        <v>20</v>
      </c>
      <c r="G132" s="2">
        <f t="shared" si="1"/>
        <v>61.900000000000574</v>
      </c>
      <c r="H132" s="8"/>
    </row>
    <row r="133" spans="1:8" ht="15.75" customHeight="1">
      <c r="A133" s="7">
        <v>44490</v>
      </c>
      <c r="B133" s="526">
        <v>23639</v>
      </c>
      <c r="C133" s="526" t="s">
        <v>34</v>
      </c>
      <c r="D133" t="s">
        <v>16</v>
      </c>
      <c r="E133" s="160"/>
      <c r="F133" s="2">
        <v>17.899999999999999</v>
      </c>
      <c r="G133" s="2">
        <f t="shared" si="1"/>
        <v>44.000000000000576</v>
      </c>
      <c r="H133" s="8"/>
    </row>
    <row r="134" spans="1:8" ht="15.75" customHeight="1">
      <c r="A134" s="7">
        <v>44490</v>
      </c>
      <c r="B134" s="526">
        <v>23639</v>
      </c>
      <c r="C134" s="526" t="s">
        <v>34</v>
      </c>
      <c r="D134" t="s">
        <v>17</v>
      </c>
      <c r="E134" s="160"/>
      <c r="F134" s="2">
        <v>2</v>
      </c>
      <c r="G134" s="2">
        <f t="shared" si="1"/>
        <v>42.000000000000576</v>
      </c>
      <c r="H134" s="8"/>
    </row>
    <row r="135" spans="1:8" ht="15.75" customHeight="1">
      <c r="A135" s="7">
        <v>44490</v>
      </c>
      <c r="B135" s="526">
        <v>23639</v>
      </c>
      <c r="C135" s="526" t="s">
        <v>34</v>
      </c>
      <c r="D135" t="s">
        <v>18</v>
      </c>
      <c r="E135" s="160"/>
      <c r="F135" s="2">
        <v>40</v>
      </c>
      <c r="G135" s="2">
        <f t="shared" si="1"/>
        <v>2.0000000000005755</v>
      </c>
      <c r="H135" s="8"/>
    </row>
    <row r="136" spans="1:8" ht="15.75" customHeight="1">
      <c r="A136" s="7">
        <v>44490</v>
      </c>
      <c r="B136" s="526">
        <v>23639</v>
      </c>
      <c r="C136" s="526" t="s">
        <v>34</v>
      </c>
      <c r="D136" t="s">
        <v>19</v>
      </c>
      <c r="E136" s="160"/>
      <c r="F136" s="2">
        <v>2</v>
      </c>
      <c r="G136" s="2">
        <f t="shared" si="1"/>
        <v>5.7553961596568115E-13</v>
      </c>
      <c r="H136" s="8"/>
    </row>
    <row r="137" spans="1:8" ht="15.75" customHeight="1">
      <c r="A137" s="44">
        <v>43131</v>
      </c>
      <c r="B137" s="525" t="s">
        <v>14</v>
      </c>
      <c r="C137" s="525" t="s">
        <v>15</v>
      </c>
      <c r="D137" t="s">
        <v>16</v>
      </c>
      <c r="E137" s="160">
        <v>15.9</v>
      </c>
      <c r="G137" s="2">
        <f t="shared" si="1"/>
        <v>15.900000000000576</v>
      </c>
    </row>
    <row r="138" spans="1:8" ht="15.75" customHeight="1">
      <c r="A138" s="44"/>
      <c r="B138" s="525"/>
      <c r="C138" s="525"/>
      <c r="D138" t="s">
        <v>17</v>
      </c>
      <c r="E138" s="160">
        <v>2</v>
      </c>
      <c r="G138" s="2">
        <f t="shared" si="1"/>
        <v>17.900000000000574</v>
      </c>
    </row>
    <row r="139" spans="1:8" ht="15.75" customHeight="1">
      <c r="B139" s="526"/>
      <c r="C139" s="526"/>
      <c r="D139" t="s">
        <v>18</v>
      </c>
      <c r="E139" s="160">
        <v>60</v>
      </c>
      <c r="G139" s="2">
        <f t="shared" si="1"/>
        <v>77.900000000000574</v>
      </c>
    </row>
    <row r="140" spans="1:8" ht="15.75" customHeight="1">
      <c r="B140" s="526"/>
      <c r="C140" s="526"/>
      <c r="D140" t="s">
        <v>19</v>
      </c>
      <c r="E140" s="160">
        <v>2</v>
      </c>
      <c r="G140" s="2">
        <f t="shared" si="1"/>
        <v>79.900000000000574</v>
      </c>
    </row>
    <row r="141" spans="1:8" ht="15.75" customHeight="1">
      <c r="A141" s="7">
        <v>43131</v>
      </c>
      <c r="B141" s="526" t="s">
        <v>114</v>
      </c>
      <c r="C141" s="526" t="s">
        <v>15</v>
      </c>
      <c r="D141" t="s">
        <v>18</v>
      </c>
      <c r="E141" s="160"/>
      <c r="F141" s="2">
        <v>60</v>
      </c>
      <c r="G141" s="2">
        <f t="shared" si="1"/>
        <v>19.900000000000574</v>
      </c>
    </row>
    <row r="142" spans="1:8" ht="15.75" customHeight="1">
      <c r="A142" s="7">
        <v>43131</v>
      </c>
      <c r="B142" s="526" t="s">
        <v>114</v>
      </c>
      <c r="C142" s="526" t="s">
        <v>15</v>
      </c>
      <c r="D142" t="s">
        <v>19</v>
      </c>
      <c r="E142" s="160"/>
      <c r="F142" s="2">
        <v>2</v>
      </c>
      <c r="G142" s="2">
        <f t="shared" si="1"/>
        <v>17.900000000000574</v>
      </c>
    </row>
    <row r="143" spans="1:8" ht="15.75" customHeight="1">
      <c r="A143" s="7">
        <v>44490</v>
      </c>
      <c r="B143" s="526">
        <v>23640</v>
      </c>
      <c r="C143" s="526" t="s">
        <v>15</v>
      </c>
      <c r="D143" t="s">
        <v>16</v>
      </c>
      <c r="E143" s="160"/>
      <c r="F143" s="2">
        <v>15.9</v>
      </c>
      <c r="G143" s="2">
        <f t="shared" si="1"/>
        <v>2.0000000000005738</v>
      </c>
    </row>
    <row r="144" spans="1:8" ht="15.75" customHeight="1">
      <c r="A144" s="7">
        <v>44490</v>
      </c>
      <c r="B144" s="526">
        <v>23640</v>
      </c>
      <c r="C144" s="526" t="s">
        <v>15</v>
      </c>
      <c r="D144" t="s">
        <v>17</v>
      </c>
      <c r="E144" s="160"/>
      <c r="F144" s="2">
        <v>2</v>
      </c>
      <c r="G144" s="2">
        <f t="shared" si="1"/>
        <v>5.737632591262809E-13</v>
      </c>
    </row>
    <row r="145" spans="1:8" ht="15.75" customHeight="1">
      <c r="A145" s="44">
        <v>43159</v>
      </c>
      <c r="B145" s="525" t="s">
        <v>14</v>
      </c>
      <c r="C145" s="525" t="s">
        <v>20</v>
      </c>
      <c r="D145" t="s">
        <v>16</v>
      </c>
      <c r="E145" s="160">
        <v>19.7</v>
      </c>
      <c r="G145" s="2">
        <f t="shared" si="1"/>
        <v>19.700000000000571</v>
      </c>
    </row>
    <row r="146" spans="1:8" ht="15.75" customHeight="1">
      <c r="A146" s="44"/>
      <c r="B146" s="525"/>
      <c r="C146" s="525"/>
      <c r="D146" t="s">
        <v>17</v>
      </c>
      <c r="E146" s="160">
        <v>2</v>
      </c>
      <c r="G146" s="2">
        <f t="shared" ref="G146:G237" si="2">+G145+E146-F146</f>
        <v>21.700000000000571</v>
      </c>
    </row>
    <row r="147" spans="1:8" ht="15.75" customHeight="1">
      <c r="B147" s="526"/>
      <c r="C147" s="526"/>
      <c r="D147" t="s">
        <v>18</v>
      </c>
      <c r="E147" s="160">
        <v>56</v>
      </c>
      <c r="G147" s="2">
        <f t="shared" si="2"/>
        <v>77.700000000000571</v>
      </c>
    </row>
    <row r="148" spans="1:8" ht="15.75" customHeight="1">
      <c r="B148" s="526"/>
      <c r="C148" s="526"/>
      <c r="D148" t="s">
        <v>19</v>
      </c>
      <c r="E148" s="160">
        <v>5</v>
      </c>
      <c r="G148" s="2">
        <f t="shared" si="2"/>
        <v>82.700000000000571</v>
      </c>
    </row>
    <row r="149" spans="1:8" ht="15.75" customHeight="1">
      <c r="A149" s="7">
        <v>43434</v>
      </c>
      <c r="B149" s="526"/>
      <c r="C149" s="526"/>
      <c r="D149" t="s">
        <v>21</v>
      </c>
      <c r="E149" s="160">
        <v>85</v>
      </c>
      <c r="G149" s="2">
        <f t="shared" si="2"/>
        <v>167.70000000000056</v>
      </c>
    </row>
    <row r="150" spans="1:8" ht="15.75" customHeight="1">
      <c r="A150" s="7">
        <v>43159</v>
      </c>
      <c r="B150" s="526" t="s">
        <v>114</v>
      </c>
      <c r="C150" s="526" t="s">
        <v>20</v>
      </c>
      <c r="D150" t="s">
        <v>18</v>
      </c>
      <c r="E150" s="160"/>
      <c r="F150" s="2">
        <v>30</v>
      </c>
      <c r="G150" s="2">
        <f t="shared" si="2"/>
        <v>137.70000000000056</v>
      </c>
      <c r="H150" s="8"/>
    </row>
    <row r="151" spans="1:8" ht="15.75" customHeight="1">
      <c r="A151" s="7">
        <v>44490</v>
      </c>
      <c r="B151" s="526">
        <v>23640</v>
      </c>
      <c r="C151" s="526" t="s">
        <v>20</v>
      </c>
      <c r="D151" t="s">
        <v>16</v>
      </c>
      <c r="E151" s="160"/>
      <c r="F151" s="2">
        <v>19.7</v>
      </c>
      <c r="G151" s="2">
        <f t="shared" si="2"/>
        <v>118.00000000000055</v>
      </c>
      <c r="H151" s="8"/>
    </row>
    <row r="152" spans="1:8" ht="15.75" customHeight="1">
      <c r="A152" s="7">
        <v>44490</v>
      </c>
      <c r="B152" s="526">
        <v>23640</v>
      </c>
      <c r="C152" s="526" t="s">
        <v>20</v>
      </c>
      <c r="D152" t="s">
        <v>17</v>
      </c>
      <c r="E152" s="160"/>
      <c r="F152" s="2">
        <v>2</v>
      </c>
      <c r="G152" s="2">
        <f t="shared" si="2"/>
        <v>116.00000000000055</v>
      </c>
      <c r="H152" s="8"/>
    </row>
    <row r="153" spans="1:8" ht="15.75" customHeight="1">
      <c r="A153" s="7">
        <v>44490</v>
      </c>
      <c r="B153" s="526">
        <v>23640</v>
      </c>
      <c r="C153" s="526" t="s">
        <v>20</v>
      </c>
      <c r="D153" t="s">
        <v>18</v>
      </c>
      <c r="E153" s="160"/>
      <c r="F153" s="2">
        <v>26</v>
      </c>
      <c r="G153" s="2">
        <f t="shared" si="2"/>
        <v>90.000000000000554</v>
      </c>
      <c r="H153" s="8"/>
    </row>
    <row r="154" spans="1:8" ht="15.75" customHeight="1">
      <c r="A154" s="7">
        <v>44490</v>
      </c>
      <c r="B154" s="526">
        <v>23640</v>
      </c>
      <c r="C154" s="526" t="s">
        <v>20</v>
      </c>
      <c r="D154" t="s">
        <v>19</v>
      </c>
      <c r="E154" s="160"/>
      <c r="F154" s="2">
        <v>5</v>
      </c>
      <c r="G154" s="2">
        <f t="shared" si="2"/>
        <v>85.000000000000554</v>
      </c>
      <c r="H154" s="8"/>
    </row>
    <row r="155" spans="1:8" ht="15.75" customHeight="1">
      <c r="A155" s="7">
        <v>44490</v>
      </c>
      <c r="B155" s="526">
        <v>23640</v>
      </c>
      <c r="C155" s="526" t="s">
        <v>20</v>
      </c>
      <c r="D155" t="s">
        <v>21</v>
      </c>
      <c r="E155" s="160"/>
      <c r="F155" s="2">
        <v>85</v>
      </c>
      <c r="G155" s="2">
        <f t="shared" si="2"/>
        <v>5.5422333389287814E-13</v>
      </c>
      <c r="H155" s="8"/>
    </row>
    <row r="156" spans="1:8" ht="15.75" customHeight="1">
      <c r="A156" s="44">
        <v>43189</v>
      </c>
      <c r="B156" s="525" t="s">
        <v>14</v>
      </c>
      <c r="C156" s="525" t="s">
        <v>23</v>
      </c>
      <c r="D156" t="s">
        <v>16</v>
      </c>
      <c r="E156" s="160">
        <v>19.100000000000001</v>
      </c>
      <c r="G156" s="2">
        <f t="shared" si="2"/>
        <v>19.100000000000556</v>
      </c>
    </row>
    <row r="157" spans="1:8" ht="15.75" customHeight="1">
      <c r="A157" s="44"/>
      <c r="B157" s="525"/>
      <c r="C157" s="525"/>
      <c r="D157" t="s">
        <v>17</v>
      </c>
      <c r="E157" s="160">
        <v>2</v>
      </c>
      <c r="G157" s="2">
        <f t="shared" si="2"/>
        <v>21.100000000000556</v>
      </c>
    </row>
    <row r="158" spans="1:8" ht="15.75" customHeight="1">
      <c r="B158" s="526"/>
      <c r="C158" s="526"/>
      <c r="D158" t="s">
        <v>18</v>
      </c>
      <c r="E158" s="160">
        <v>60</v>
      </c>
      <c r="G158" s="2">
        <f t="shared" si="2"/>
        <v>81.100000000000563</v>
      </c>
    </row>
    <row r="159" spans="1:8" ht="15.75" customHeight="1">
      <c r="B159" s="526"/>
      <c r="C159" s="526"/>
      <c r="D159" t="s">
        <v>19</v>
      </c>
      <c r="E159" s="160">
        <v>5</v>
      </c>
      <c r="G159" s="2">
        <f t="shared" si="2"/>
        <v>86.100000000000563</v>
      </c>
    </row>
    <row r="160" spans="1:8" ht="15.75" customHeight="1">
      <c r="B160" s="526"/>
      <c r="C160" s="526"/>
      <c r="D160" s="48" t="s">
        <v>21</v>
      </c>
      <c r="E160" s="179">
        <v>85</v>
      </c>
      <c r="G160" s="2">
        <f t="shared" si="2"/>
        <v>171.10000000000056</v>
      </c>
    </row>
    <row r="161" spans="1:7" ht="15.75" customHeight="1">
      <c r="A161" s="7">
        <v>43190</v>
      </c>
      <c r="B161" s="526" t="s">
        <v>114</v>
      </c>
      <c r="C161" s="526" t="s">
        <v>23</v>
      </c>
      <c r="D161" t="s">
        <v>18</v>
      </c>
      <c r="E161" s="160"/>
      <c r="F161" s="2">
        <v>6</v>
      </c>
      <c r="G161" s="2">
        <f t="shared" si="2"/>
        <v>165.10000000000056</v>
      </c>
    </row>
    <row r="162" spans="1:7" ht="15.75" customHeight="1">
      <c r="A162" s="7">
        <v>44490</v>
      </c>
      <c r="B162" s="526">
        <v>23641</v>
      </c>
      <c r="C162" s="526" t="s">
        <v>23</v>
      </c>
      <c r="D162" t="s">
        <v>16</v>
      </c>
      <c r="E162" s="160"/>
      <c r="F162" s="2">
        <v>19.100000000000001</v>
      </c>
      <c r="G162" s="2">
        <f t="shared" si="2"/>
        <v>146.00000000000057</v>
      </c>
    </row>
    <row r="163" spans="1:7" ht="15.75" customHeight="1">
      <c r="A163" s="7">
        <v>44490</v>
      </c>
      <c r="B163" s="526">
        <v>23641</v>
      </c>
      <c r="C163" s="526" t="s">
        <v>23</v>
      </c>
      <c r="D163" t="s">
        <v>17</v>
      </c>
      <c r="E163" s="160"/>
      <c r="F163" s="2">
        <v>2</v>
      </c>
      <c r="G163" s="2">
        <f t="shared" si="2"/>
        <v>144.00000000000057</v>
      </c>
    </row>
    <row r="164" spans="1:7" ht="15.75" customHeight="1">
      <c r="A164" s="7">
        <v>44490</v>
      </c>
      <c r="B164" s="526">
        <v>23641</v>
      </c>
      <c r="C164" s="526" t="s">
        <v>23</v>
      </c>
      <c r="D164" t="s">
        <v>18</v>
      </c>
      <c r="E164" s="160"/>
      <c r="F164" s="2">
        <v>54</v>
      </c>
      <c r="G164" s="2">
        <f t="shared" si="2"/>
        <v>90.000000000000568</v>
      </c>
    </row>
    <row r="165" spans="1:7" ht="15.75" customHeight="1">
      <c r="A165" s="7">
        <v>44490</v>
      </c>
      <c r="B165" s="526">
        <v>23641</v>
      </c>
      <c r="C165" s="526" t="s">
        <v>23</v>
      </c>
      <c r="D165" t="s">
        <v>19</v>
      </c>
      <c r="E165" s="160"/>
      <c r="F165" s="2">
        <v>5</v>
      </c>
      <c r="G165" s="2">
        <f t="shared" si="2"/>
        <v>85.000000000000568</v>
      </c>
    </row>
    <row r="166" spans="1:7" ht="15.75" customHeight="1">
      <c r="A166" s="44">
        <v>43220</v>
      </c>
      <c r="B166" s="525" t="s">
        <v>14</v>
      </c>
      <c r="C166" s="525" t="s">
        <v>24</v>
      </c>
      <c r="D166" t="s">
        <v>16</v>
      </c>
      <c r="E166" s="160">
        <v>19.600000000000001</v>
      </c>
      <c r="G166" s="2">
        <f>+G165+E166-F166</f>
        <v>104.60000000000056</v>
      </c>
    </row>
    <row r="167" spans="1:7" ht="15.75" customHeight="1">
      <c r="A167" s="44"/>
      <c r="B167" s="525"/>
      <c r="C167" s="525"/>
      <c r="D167" t="s">
        <v>17</v>
      </c>
      <c r="E167" s="160">
        <v>2</v>
      </c>
      <c r="G167" s="2">
        <f t="shared" si="2"/>
        <v>106.60000000000056</v>
      </c>
    </row>
    <row r="168" spans="1:7" ht="15.75" customHeight="1">
      <c r="B168" s="526"/>
      <c r="C168" s="526"/>
      <c r="D168" s="48" t="s">
        <v>18</v>
      </c>
      <c r="E168" s="179">
        <v>60</v>
      </c>
      <c r="G168" s="2">
        <f t="shared" si="2"/>
        <v>166.60000000000056</v>
      </c>
    </row>
    <row r="169" spans="1:7" ht="15.75" customHeight="1">
      <c r="B169" s="526"/>
      <c r="C169" s="526"/>
      <c r="D169" t="s">
        <v>19</v>
      </c>
      <c r="E169" s="160">
        <v>5</v>
      </c>
      <c r="G169" s="2">
        <f t="shared" si="2"/>
        <v>171.60000000000056</v>
      </c>
    </row>
    <row r="170" spans="1:7" ht="15.75" customHeight="1">
      <c r="B170" s="526"/>
      <c r="C170" s="526"/>
      <c r="D170" s="48" t="s">
        <v>21</v>
      </c>
      <c r="E170" s="179">
        <v>93</v>
      </c>
      <c r="G170" s="2">
        <f t="shared" si="2"/>
        <v>264.60000000000059</v>
      </c>
    </row>
    <row r="171" spans="1:7" ht="15.75" customHeight="1">
      <c r="A171" s="7">
        <v>44490</v>
      </c>
      <c r="B171" s="526">
        <v>23641</v>
      </c>
      <c r="C171" s="526" t="s">
        <v>24</v>
      </c>
      <c r="D171" t="s">
        <v>16</v>
      </c>
      <c r="E171" s="160"/>
      <c r="F171" s="2">
        <v>19.600000000000001</v>
      </c>
      <c r="G171" s="2">
        <f t="shared" si="2"/>
        <v>245.0000000000006</v>
      </c>
    </row>
    <row r="172" spans="1:7" ht="15.75" customHeight="1">
      <c r="A172" s="7">
        <v>44490</v>
      </c>
      <c r="B172" s="526">
        <v>23641</v>
      </c>
      <c r="C172" s="526" t="s">
        <v>24</v>
      </c>
      <c r="D172" t="s">
        <v>19</v>
      </c>
      <c r="E172" s="160"/>
      <c r="F172" s="2">
        <v>5</v>
      </c>
      <c r="G172" s="2">
        <f t="shared" si="2"/>
        <v>240.0000000000006</v>
      </c>
    </row>
    <row r="173" spans="1:7" ht="15.75" customHeight="1">
      <c r="A173" s="7">
        <v>44712</v>
      </c>
      <c r="B173" s="526" t="s">
        <v>514</v>
      </c>
      <c r="C173" s="526" t="s">
        <v>24</v>
      </c>
      <c r="D173" t="s">
        <v>17</v>
      </c>
      <c r="E173" s="160"/>
      <c r="F173" s="2">
        <v>2</v>
      </c>
      <c r="G173" s="2">
        <f t="shared" si="2"/>
        <v>238.0000000000006</v>
      </c>
    </row>
    <row r="174" spans="1:7" ht="15.75" customHeight="1">
      <c r="A174" s="7">
        <v>45276</v>
      </c>
      <c r="B174" s="526">
        <v>27979</v>
      </c>
      <c r="C174" s="526" t="s">
        <v>24</v>
      </c>
      <c r="D174" t="s">
        <v>18</v>
      </c>
      <c r="E174" s="160"/>
      <c r="F174" s="2">
        <v>41.6</v>
      </c>
      <c r="G174" s="2">
        <f t="shared" si="2"/>
        <v>196.4000000000006</v>
      </c>
    </row>
    <row r="175" spans="1:7" ht="15.75" customHeight="1">
      <c r="A175" s="7">
        <v>45387</v>
      </c>
      <c r="B175" s="526">
        <v>28735</v>
      </c>
      <c r="C175" s="526" t="s">
        <v>24</v>
      </c>
      <c r="D175" t="s">
        <v>18</v>
      </c>
      <c r="E175" s="160"/>
      <c r="F175" s="2">
        <v>18.399999999999999</v>
      </c>
      <c r="G175" s="2">
        <f t="shared" si="2"/>
        <v>178.0000000000006</v>
      </c>
    </row>
    <row r="176" spans="1:7" ht="15.75" customHeight="1">
      <c r="A176" s="44">
        <v>43251</v>
      </c>
      <c r="B176" s="525" t="s">
        <v>14</v>
      </c>
      <c r="C176" s="525" t="s">
        <v>25</v>
      </c>
      <c r="D176" t="s">
        <v>16</v>
      </c>
      <c r="E176" s="160">
        <v>18.2</v>
      </c>
      <c r="G176" s="2">
        <f t="shared" si="2"/>
        <v>196.20000000000059</v>
      </c>
    </row>
    <row r="177" spans="1:7" ht="15.75" customHeight="1">
      <c r="A177" s="44"/>
      <c r="B177" s="525"/>
      <c r="C177" s="525"/>
      <c r="D177" t="s">
        <v>17</v>
      </c>
      <c r="E177" s="160">
        <v>2</v>
      </c>
      <c r="G177" s="2">
        <f t="shared" si="2"/>
        <v>198.20000000000059</v>
      </c>
    </row>
    <row r="178" spans="1:7" ht="15.75" customHeight="1">
      <c r="B178" s="526"/>
      <c r="C178" s="526"/>
      <c r="D178" s="48" t="s">
        <v>18</v>
      </c>
      <c r="E178" s="179">
        <v>60</v>
      </c>
      <c r="G178" s="2">
        <f t="shared" si="2"/>
        <v>258.20000000000061</v>
      </c>
    </row>
    <row r="179" spans="1:7" ht="15.75" customHeight="1">
      <c r="B179" s="526"/>
      <c r="C179" s="526"/>
      <c r="D179" s="48" t="s">
        <v>19</v>
      </c>
      <c r="E179" s="179">
        <v>5</v>
      </c>
      <c r="G179" s="2">
        <f t="shared" si="2"/>
        <v>263.20000000000061</v>
      </c>
    </row>
    <row r="180" spans="1:7" ht="15.75" customHeight="1">
      <c r="A180" s="7">
        <v>44712</v>
      </c>
      <c r="B180" s="526" t="s">
        <v>514</v>
      </c>
      <c r="C180" s="526" t="s">
        <v>25</v>
      </c>
      <c r="D180" t="s">
        <v>16</v>
      </c>
      <c r="E180" s="160"/>
      <c r="F180" s="2">
        <v>18.2</v>
      </c>
      <c r="G180" s="2">
        <f t="shared" si="2"/>
        <v>245.00000000000063</v>
      </c>
    </row>
    <row r="181" spans="1:7" ht="15.75" customHeight="1">
      <c r="A181" s="7">
        <v>44712</v>
      </c>
      <c r="B181" s="526" t="s">
        <v>514</v>
      </c>
      <c r="C181" s="526" t="s">
        <v>25</v>
      </c>
      <c r="D181" t="s">
        <v>17</v>
      </c>
      <c r="E181" s="160"/>
      <c r="F181" s="2">
        <v>2</v>
      </c>
      <c r="G181" s="2">
        <f t="shared" si="2"/>
        <v>243.00000000000063</v>
      </c>
    </row>
    <row r="182" spans="1:7" ht="15.75" customHeight="1">
      <c r="A182" s="7">
        <v>45387</v>
      </c>
      <c r="B182" s="526">
        <v>28735</v>
      </c>
      <c r="C182" s="526" t="s">
        <v>25</v>
      </c>
      <c r="D182" s="48" t="s">
        <v>18</v>
      </c>
      <c r="E182" s="160"/>
      <c r="F182" s="2">
        <v>60</v>
      </c>
      <c r="G182" s="2">
        <f t="shared" si="2"/>
        <v>183.00000000000063</v>
      </c>
    </row>
    <row r="183" spans="1:7" ht="15.75" customHeight="1">
      <c r="A183" s="7">
        <v>45387</v>
      </c>
      <c r="B183" s="526">
        <v>28735</v>
      </c>
      <c r="C183" s="526" t="s">
        <v>25</v>
      </c>
      <c r="D183" s="48" t="s">
        <v>19</v>
      </c>
      <c r="E183" s="160"/>
      <c r="F183" s="2">
        <v>5</v>
      </c>
      <c r="G183" s="2">
        <f t="shared" si="2"/>
        <v>178.00000000000063</v>
      </c>
    </row>
    <row r="184" spans="1:7" ht="15.75" customHeight="1">
      <c r="A184" s="44">
        <v>43281</v>
      </c>
      <c r="B184" s="525" t="s">
        <v>14</v>
      </c>
      <c r="C184" s="525" t="s">
        <v>89</v>
      </c>
      <c r="D184" t="s">
        <v>16</v>
      </c>
      <c r="E184" s="160">
        <v>16.8</v>
      </c>
      <c r="G184" s="2">
        <f t="shared" si="2"/>
        <v>194.80000000000064</v>
      </c>
    </row>
    <row r="185" spans="1:7" ht="15.75" customHeight="1">
      <c r="A185" s="44"/>
      <c r="B185" s="525"/>
      <c r="C185" s="525"/>
      <c r="D185" t="s">
        <v>17</v>
      </c>
      <c r="E185" s="160">
        <v>4</v>
      </c>
      <c r="G185" s="2">
        <f t="shared" si="2"/>
        <v>198.80000000000064</v>
      </c>
    </row>
    <row r="186" spans="1:7" ht="15.75" customHeight="1">
      <c r="B186" s="526"/>
      <c r="C186" s="526"/>
      <c r="D186" s="48" t="s">
        <v>18</v>
      </c>
      <c r="E186" s="179">
        <v>60</v>
      </c>
      <c r="G186" s="2">
        <f t="shared" si="2"/>
        <v>258.80000000000064</v>
      </c>
    </row>
    <row r="187" spans="1:7" ht="15.75" customHeight="1">
      <c r="B187" s="526"/>
      <c r="C187" s="526"/>
      <c r="D187" s="48" t="s">
        <v>19</v>
      </c>
      <c r="E187" s="179">
        <v>5</v>
      </c>
      <c r="G187" s="2">
        <f t="shared" si="2"/>
        <v>263.80000000000064</v>
      </c>
    </row>
    <row r="188" spans="1:7" ht="15.75" customHeight="1">
      <c r="A188" s="7">
        <v>44712</v>
      </c>
      <c r="B188" s="526" t="s">
        <v>514</v>
      </c>
      <c r="C188" s="526" t="s">
        <v>26</v>
      </c>
      <c r="D188" t="s">
        <v>16</v>
      </c>
      <c r="E188" s="160"/>
      <c r="F188" s="2">
        <v>16.8</v>
      </c>
      <c r="G188" s="2">
        <f t="shared" si="2"/>
        <v>247.00000000000063</v>
      </c>
    </row>
    <row r="189" spans="1:7" ht="15.75" customHeight="1">
      <c r="A189" s="7">
        <v>44712</v>
      </c>
      <c r="B189" s="526" t="s">
        <v>514</v>
      </c>
      <c r="C189" s="526" t="s">
        <v>26</v>
      </c>
      <c r="D189" t="s">
        <v>17</v>
      </c>
      <c r="E189" s="160"/>
      <c r="F189" s="2">
        <v>4</v>
      </c>
      <c r="G189" s="2">
        <f t="shared" si="2"/>
        <v>243.00000000000063</v>
      </c>
    </row>
    <row r="190" spans="1:7" ht="15.75" customHeight="1">
      <c r="A190" s="7">
        <v>45387</v>
      </c>
      <c r="B190" s="526">
        <v>28735</v>
      </c>
      <c r="C190" s="526" t="s">
        <v>26</v>
      </c>
      <c r="D190" s="48" t="s">
        <v>18</v>
      </c>
      <c r="E190" s="160"/>
      <c r="F190" s="2">
        <v>60</v>
      </c>
      <c r="G190" s="2">
        <f t="shared" si="2"/>
        <v>183.00000000000063</v>
      </c>
    </row>
    <row r="191" spans="1:7" ht="15.75" customHeight="1">
      <c r="A191" s="7">
        <v>45387</v>
      </c>
      <c r="B191" s="526">
        <v>28735</v>
      </c>
      <c r="C191" s="526" t="s">
        <v>26</v>
      </c>
      <c r="D191" s="48" t="s">
        <v>19</v>
      </c>
      <c r="E191" s="160"/>
      <c r="F191" s="2">
        <v>5</v>
      </c>
      <c r="G191" s="2">
        <f t="shared" si="2"/>
        <v>178.00000000000063</v>
      </c>
    </row>
    <row r="192" spans="1:7" ht="15.75" customHeight="1">
      <c r="A192" s="44">
        <v>43312</v>
      </c>
      <c r="B192" s="525" t="s">
        <v>14</v>
      </c>
      <c r="C192" s="525" t="s">
        <v>27</v>
      </c>
      <c r="D192" t="s">
        <v>16</v>
      </c>
      <c r="E192" s="160">
        <v>16.5</v>
      </c>
      <c r="G192" s="2">
        <f t="shared" si="2"/>
        <v>194.50000000000063</v>
      </c>
    </row>
    <row r="193" spans="1:11" ht="15.75" customHeight="1">
      <c r="A193" s="44"/>
      <c r="B193" s="525"/>
      <c r="C193" s="525"/>
      <c r="D193" t="s">
        <v>17</v>
      </c>
      <c r="E193" s="160">
        <v>2</v>
      </c>
      <c r="G193" s="2">
        <f t="shared" si="2"/>
        <v>196.50000000000063</v>
      </c>
    </row>
    <row r="194" spans="1:11" ht="15.75" customHeight="1">
      <c r="B194" s="526"/>
      <c r="C194" s="526"/>
      <c r="D194" s="48" t="s">
        <v>18</v>
      </c>
      <c r="E194" s="179">
        <v>60</v>
      </c>
      <c r="G194" s="2">
        <f t="shared" si="2"/>
        <v>256.50000000000063</v>
      </c>
      <c r="H194" s="37"/>
    </row>
    <row r="195" spans="1:11" ht="15.75" customHeight="1">
      <c r="B195" s="526"/>
      <c r="C195" s="526"/>
      <c r="D195" s="48" t="s">
        <v>19</v>
      </c>
      <c r="E195" s="179">
        <v>5</v>
      </c>
      <c r="G195" s="2">
        <f t="shared" si="2"/>
        <v>261.50000000000063</v>
      </c>
      <c r="I195" s="525"/>
      <c r="K195" s="330"/>
    </row>
    <row r="196" spans="1:11" ht="15.75" customHeight="1">
      <c r="A196" s="7">
        <v>44712</v>
      </c>
      <c r="B196" s="526" t="s">
        <v>514</v>
      </c>
      <c r="C196" s="526" t="s">
        <v>27</v>
      </c>
      <c r="D196" t="s">
        <v>16</v>
      </c>
      <c r="E196" s="160"/>
      <c r="F196" s="2">
        <v>16.5</v>
      </c>
      <c r="G196" s="2">
        <f t="shared" si="2"/>
        <v>245.00000000000063</v>
      </c>
      <c r="I196" s="525"/>
      <c r="K196" s="330"/>
    </row>
    <row r="197" spans="1:11" ht="15.75" customHeight="1">
      <c r="A197" s="7">
        <v>44712</v>
      </c>
      <c r="B197" s="526" t="s">
        <v>514</v>
      </c>
      <c r="C197" s="526" t="s">
        <v>27</v>
      </c>
      <c r="D197" t="s">
        <v>17</v>
      </c>
      <c r="E197" s="160"/>
      <c r="F197" s="2">
        <v>2</v>
      </c>
      <c r="G197" s="2">
        <f t="shared" si="2"/>
        <v>243.00000000000063</v>
      </c>
    </row>
    <row r="198" spans="1:11" ht="15.75" customHeight="1">
      <c r="A198" s="7">
        <v>45387</v>
      </c>
      <c r="B198" s="526">
        <v>28735</v>
      </c>
      <c r="C198" s="526" t="s">
        <v>27</v>
      </c>
      <c r="D198" s="48" t="s">
        <v>18</v>
      </c>
      <c r="E198" s="160"/>
      <c r="F198" s="2">
        <v>60</v>
      </c>
      <c r="G198" s="2">
        <f t="shared" si="2"/>
        <v>183.00000000000063</v>
      </c>
    </row>
    <row r="199" spans="1:11" ht="15.75" customHeight="1">
      <c r="A199" s="7">
        <v>45387</v>
      </c>
      <c r="B199" s="526">
        <v>28735</v>
      </c>
      <c r="C199" s="526" t="s">
        <v>27</v>
      </c>
      <c r="D199" s="48" t="s">
        <v>19</v>
      </c>
      <c r="E199" s="160"/>
      <c r="F199" s="2">
        <v>5</v>
      </c>
      <c r="G199" s="2">
        <f t="shared" si="2"/>
        <v>178.00000000000063</v>
      </c>
    </row>
    <row r="200" spans="1:11" ht="15.75" customHeight="1">
      <c r="A200" s="44">
        <v>43343</v>
      </c>
      <c r="B200" s="525" t="s">
        <v>14</v>
      </c>
      <c r="C200" s="525" t="s">
        <v>28</v>
      </c>
      <c r="D200" t="s">
        <v>16</v>
      </c>
      <c r="E200" s="160">
        <v>16.399999999999999</v>
      </c>
      <c r="G200" s="2">
        <f t="shared" si="2"/>
        <v>194.40000000000063</v>
      </c>
      <c r="I200" s="525"/>
      <c r="K200" s="330"/>
    </row>
    <row r="201" spans="1:11" ht="15.75" customHeight="1">
      <c r="A201" s="44"/>
      <c r="B201" s="525"/>
      <c r="C201" s="525"/>
      <c r="D201" t="s">
        <v>17</v>
      </c>
      <c r="E201" s="160">
        <v>2</v>
      </c>
      <c r="G201" s="2">
        <f t="shared" si="2"/>
        <v>196.40000000000063</v>
      </c>
      <c r="K201" s="330"/>
    </row>
    <row r="202" spans="1:11" ht="15.75" customHeight="1">
      <c r="B202" s="526"/>
      <c r="C202" s="526"/>
      <c r="D202" s="48" t="s">
        <v>18</v>
      </c>
      <c r="E202" s="174">
        <v>60</v>
      </c>
      <c r="G202" s="2">
        <f t="shared" si="2"/>
        <v>256.40000000000066</v>
      </c>
    </row>
    <row r="203" spans="1:11" ht="15.75" customHeight="1">
      <c r="B203" s="526"/>
      <c r="C203" s="526"/>
      <c r="D203" s="48" t="s">
        <v>19</v>
      </c>
      <c r="E203" s="179">
        <v>5</v>
      </c>
      <c r="G203" s="2">
        <f t="shared" si="2"/>
        <v>261.40000000000066</v>
      </c>
    </row>
    <row r="204" spans="1:11" ht="15.75" customHeight="1">
      <c r="B204" s="526"/>
      <c r="C204" s="526"/>
      <c r="D204" s="48" t="s">
        <v>35</v>
      </c>
      <c r="E204" s="179">
        <v>25</v>
      </c>
      <c r="G204" s="2">
        <f t="shared" si="2"/>
        <v>286.40000000000066</v>
      </c>
    </row>
    <row r="205" spans="1:11" ht="15.75" customHeight="1">
      <c r="B205" s="526"/>
      <c r="C205" s="526"/>
      <c r="D205" s="48" t="s">
        <v>181</v>
      </c>
      <c r="E205" s="179">
        <f>1*15</f>
        <v>15</v>
      </c>
      <c r="G205" s="2">
        <f t="shared" si="2"/>
        <v>301.40000000000066</v>
      </c>
    </row>
    <row r="206" spans="1:11" ht="15.75" customHeight="1">
      <c r="B206" s="526"/>
      <c r="C206" s="526"/>
      <c r="D206" s="48" t="s">
        <v>21</v>
      </c>
      <c r="E206" s="179">
        <v>93</v>
      </c>
      <c r="G206" s="2">
        <f t="shared" si="2"/>
        <v>394.40000000000066</v>
      </c>
    </row>
    <row r="207" spans="1:11" ht="15.75" customHeight="1">
      <c r="A207" s="7">
        <v>43343</v>
      </c>
      <c r="B207" s="526" t="s">
        <v>114</v>
      </c>
      <c r="C207" s="526" t="s">
        <v>28</v>
      </c>
      <c r="D207" t="s">
        <v>18</v>
      </c>
      <c r="E207" s="160"/>
      <c r="F207" s="2">
        <v>54</v>
      </c>
      <c r="G207" s="2">
        <f t="shared" si="2"/>
        <v>340.40000000000066</v>
      </c>
    </row>
    <row r="208" spans="1:11" ht="15.75" customHeight="1">
      <c r="A208" s="7">
        <v>44712</v>
      </c>
      <c r="B208" s="526" t="s">
        <v>514</v>
      </c>
      <c r="C208" s="526" t="s">
        <v>28</v>
      </c>
      <c r="D208" t="s">
        <v>16</v>
      </c>
      <c r="E208" s="160"/>
      <c r="F208" s="2">
        <v>16.399999999999999</v>
      </c>
      <c r="G208" s="2">
        <f t="shared" si="2"/>
        <v>324.00000000000068</v>
      </c>
    </row>
    <row r="209" spans="1:7" ht="15.75" customHeight="1">
      <c r="A209" s="7">
        <v>44712</v>
      </c>
      <c r="B209" s="526" t="s">
        <v>514</v>
      </c>
      <c r="C209" s="526" t="s">
        <v>28</v>
      </c>
      <c r="D209" t="s">
        <v>17</v>
      </c>
      <c r="E209" s="160"/>
      <c r="F209" s="2">
        <v>2</v>
      </c>
      <c r="G209" s="2">
        <f t="shared" si="2"/>
        <v>322.00000000000068</v>
      </c>
    </row>
    <row r="210" spans="1:7" ht="15.75" customHeight="1">
      <c r="A210" s="7">
        <v>45387</v>
      </c>
      <c r="B210" s="526">
        <v>28735</v>
      </c>
      <c r="C210" s="526" t="s">
        <v>28</v>
      </c>
      <c r="D210" s="48" t="s">
        <v>18</v>
      </c>
      <c r="E210" s="160"/>
      <c r="F210" s="2">
        <v>6</v>
      </c>
      <c r="G210" s="2">
        <f t="shared" si="2"/>
        <v>316.00000000000068</v>
      </c>
    </row>
    <row r="211" spans="1:7" ht="15.75" customHeight="1">
      <c r="A211" s="7">
        <v>45387</v>
      </c>
      <c r="B211" s="526">
        <v>28735</v>
      </c>
      <c r="C211" s="526" t="s">
        <v>28</v>
      </c>
      <c r="D211" s="48" t="s">
        <v>19</v>
      </c>
      <c r="E211" s="160"/>
      <c r="F211" s="2">
        <v>5</v>
      </c>
      <c r="G211" s="2">
        <f t="shared" si="2"/>
        <v>311.00000000000068</v>
      </c>
    </row>
    <row r="212" spans="1:7" ht="15.75" customHeight="1">
      <c r="A212" s="7">
        <v>45387</v>
      </c>
      <c r="B212" s="526">
        <v>28735</v>
      </c>
      <c r="C212" s="526" t="s">
        <v>28</v>
      </c>
      <c r="D212" s="48" t="s">
        <v>35</v>
      </c>
      <c r="E212" s="160"/>
      <c r="F212" s="2">
        <v>25</v>
      </c>
      <c r="G212" s="2">
        <f t="shared" si="2"/>
        <v>286.00000000000068</v>
      </c>
    </row>
    <row r="213" spans="1:7" ht="15.75" customHeight="1">
      <c r="A213" s="7">
        <v>45387</v>
      </c>
      <c r="B213" s="526">
        <v>28735</v>
      </c>
      <c r="C213" s="526" t="s">
        <v>28</v>
      </c>
      <c r="D213" s="48" t="s">
        <v>181</v>
      </c>
      <c r="E213" s="160"/>
      <c r="F213" s="2">
        <v>15</v>
      </c>
      <c r="G213" s="2">
        <f t="shared" si="2"/>
        <v>271.00000000000068</v>
      </c>
    </row>
    <row r="214" spans="1:7" ht="15.75" customHeight="1">
      <c r="A214" s="44">
        <v>43373</v>
      </c>
      <c r="B214" s="525" t="s">
        <v>14</v>
      </c>
      <c r="C214" s="525" t="s">
        <v>29</v>
      </c>
      <c r="D214" t="s">
        <v>16</v>
      </c>
      <c r="E214" s="160">
        <v>8.4</v>
      </c>
      <c r="G214" s="2">
        <f t="shared" si="2"/>
        <v>279.40000000000066</v>
      </c>
    </row>
    <row r="215" spans="1:7" ht="15.75" customHeight="1">
      <c r="A215" s="44"/>
      <c r="B215" s="525"/>
      <c r="C215" s="525"/>
      <c r="D215" t="s">
        <v>17</v>
      </c>
      <c r="E215" s="160">
        <v>2</v>
      </c>
      <c r="G215" s="2">
        <f t="shared" si="2"/>
        <v>281.40000000000066</v>
      </c>
    </row>
    <row r="216" spans="1:7" ht="15.75" customHeight="1">
      <c r="B216" s="526"/>
      <c r="C216" s="526"/>
      <c r="D216" s="48" t="s">
        <v>18</v>
      </c>
      <c r="E216" s="160">
        <v>60</v>
      </c>
      <c r="G216" s="2">
        <f t="shared" si="2"/>
        <v>341.40000000000066</v>
      </c>
    </row>
    <row r="217" spans="1:7" ht="15.75" customHeight="1">
      <c r="B217" s="526"/>
      <c r="C217" s="526"/>
      <c r="D217" s="48" t="s">
        <v>19</v>
      </c>
      <c r="E217" s="179">
        <v>5</v>
      </c>
      <c r="G217" s="2">
        <f t="shared" si="2"/>
        <v>346.40000000000066</v>
      </c>
    </row>
    <row r="218" spans="1:7" ht="15.75" customHeight="1">
      <c r="B218" s="526"/>
      <c r="C218" s="526"/>
      <c r="D218" s="48" t="s">
        <v>38</v>
      </c>
      <c r="E218" s="179">
        <v>10</v>
      </c>
      <c r="G218" s="2">
        <f t="shared" si="2"/>
        <v>356.40000000000066</v>
      </c>
    </row>
    <row r="219" spans="1:7" ht="15.75" customHeight="1">
      <c r="A219" s="7">
        <v>43373</v>
      </c>
      <c r="B219" s="526" t="s">
        <v>114</v>
      </c>
      <c r="C219" s="526" t="s">
        <v>29</v>
      </c>
      <c r="D219" t="s">
        <v>18</v>
      </c>
      <c r="E219" s="160"/>
      <c r="F219" s="2">
        <v>18</v>
      </c>
      <c r="G219" s="2">
        <f t="shared" si="2"/>
        <v>338.40000000000066</v>
      </c>
    </row>
    <row r="220" spans="1:7" ht="15.75" customHeight="1">
      <c r="A220" s="7">
        <v>44712</v>
      </c>
      <c r="B220" s="526" t="s">
        <v>514</v>
      </c>
      <c r="C220" s="526" t="s">
        <v>29</v>
      </c>
      <c r="D220" t="s">
        <v>16</v>
      </c>
      <c r="E220" s="160"/>
      <c r="F220" s="2">
        <v>8.4</v>
      </c>
      <c r="G220" s="2">
        <f t="shared" si="2"/>
        <v>330.00000000000068</v>
      </c>
    </row>
    <row r="221" spans="1:7" ht="15.75" customHeight="1">
      <c r="A221" s="7">
        <v>44712</v>
      </c>
      <c r="B221" s="526" t="s">
        <v>514</v>
      </c>
      <c r="C221" s="526" t="s">
        <v>29</v>
      </c>
      <c r="D221" t="s">
        <v>17</v>
      </c>
      <c r="E221" s="160"/>
      <c r="F221" s="2">
        <v>2</v>
      </c>
      <c r="G221" s="2">
        <f t="shared" si="2"/>
        <v>328.00000000000068</v>
      </c>
    </row>
    <row r="222" spans="1:7" ht="15.75" customHeight="1">
      <c r="A222" s="7">
        <v>45387</v>
      </c>
      <c r="B222" s="526">
        <v>28736</v>
      </c>
      <c r="C222" s="526" t="s">
        <v>29</v>
      </c>
      <c r="D222" s="48" t="s">
        <v>18</v>
      </c>
      <c r="E222" s="160"/>
      <c r="F222" s="2">
        <v>42</v>
      </c>
      <c r="G222" s="2">
        <f t="shared" si="2"/>
        <v>286.00000000000068</v>
      </c>
    </row>
    <row r="223" spans="1:7" ht="15.75" customHeight="1">
      <c r="A223" s="7">
        <v>45387</v>
      </c>
      <c r="B223" s="526">
        <v>28736</v>
      </c>
      <c r="C223" s="526" t="s">
        <v>29</v>
      </c>
      <c r="D223" s="48" t="s">
        <v>19</v>
      </c>
      <c r="E223" s="160"/>
      <c r="F223" s="2">
        <v>5</v>
      </c>
      <c r="G223" s="2">
        <f t="shared" si="2"/>
        <v>281.00000000000068</v>
      </c>
    </row>
    <row r="224" spans="1:7" ht="15.75" customHeight="1">
      <c r="A224" s="7">
        <v>45387</v>
      </c>
      <c r="B224" s="526">
        <v>28736</v>
      </c>
      <c r="C224" s="526" t="s">
        <v>29</v>
      </c>
      <c r="D224" s="48" t="s">
        <v>38</v>
      </c>
      <c r="E224" s="160"/>
      <c r="F224" s="2">
        <v>10</v>
      </c>
      <c r="G224" s="2">
        <f t="shared" si="2"/>
        <v>271.00000000000068</v>
      </c>
    </row>
    <row r="225" spans="1:7" ht="15.75" customHeight="1">
      <c r="A225" s="44">
        <v>43404</v>
      </c>
      <c r="B225" s="525" t="s">
        <v>14</v>
      </c>
      <c r="C225" s="525" t="s">
        <v>30</v>
      </c>
      <c r="D225" t="s">
        <v>16</v>
      </c>
      <c r="E225" s="160">
        <v>8.5</v>
      </c>
      <c r="G225" s="2">
        <f t="shared" si="2"/>
        <v>279.50000000000068</v>
      </c>
    </row>
    <row r="226" spans="1:7" ht="15.75" customHeight="1">
      <c r="A226" s="44"/>
      <c r="B226" s="525"/>
      <c r="C226" s="525"/>
      <c r="D226" t="s">
        <v>17</v>
      </c>
      <c r="E226" s="160">
        <v>2.4</v>
      </c>
      <c r="G226" s="2">
        <f t="shared" si="2"/>
        <v>281.90000000000066</v>
      </c>
    </row>
    <row r="227" spans="1:7" ht="15.75" customHeight="1">
      <c r="B227" s="526"/>
      <c r="C227" s="526"/>
      <c r="D227" t="s">
        <v>18</v>
      </c>
      <c r="E227" s="160">
        <v>60</v>
      </c>
      <c r="G227" s="2">
        <f t="shared" si="2"/>
        <v>341.90000000000066</v>
      </c>
    </row>
    <row r="228" spans="1:7" ht="15.75" customHeight="1">
      <c r="B228" s="526"/>
      <c r="C228" s="526"/>
      <c r="D228" t="s">
        <v>19</v>
      </c>
      <c r="E228" s="160">
        <v>5</v>
      </c>
      <c r="G228" s="2">
        <f t="shared" si="2"/>
        <v>346.90000000000066</v>
      </c>
    </row>
    <row r="229" spans="1:7" ht="15.75" customHeight="1">
      <c r="B229" s="526"/>
      <c r="C229" s="526"/>
      <c r="D229" s="48" t="s">
        <v>21</v>
      </c>
      <c r="E229" s="179">
        <v>93</v>
      </c>
      <c r="G229" s="2">
        <f t="shared" si="2"/>
        <v>439.90000000000066</v>
      </c>
    </row>
    <row r="230" spans="1:7" ht="15.75" customHeight="1">
      <c r="A230" s="7">
        <v>43404</v>
      </c>
      <c r="B230" s="526" t="s">
        <v>114</v>
      </c>
      <c r="C230" s="526" t="s">
        <v>30</v>
      </c>
      <c r="D230" t="s">
        <v>18</v>
      </c>
      <c r="E230" s="160"/>
      <c r="F230" s="2">
        <v>60</v>
      </c>
      <c r="G230" s="2">
        <f t="shared" si="2"/>
        <v>379.90000000000066</v>
      </c>
    </row>
    <row r="231" spans="1:7" ht="15.75" customHeight="1">
      <c r="A231" s="7">
        <v>43404</v>
      </c>
      <c r="B231" s="526" t="s">
        <v>114</v>
      </c>
      <c r="C231" s="526" t="s">
        <v>30</v>
      </c>
      <c r="D231" t="s">
        <v>19</v>
      </c>
      <c r="E231" s="160"/>
      <c r="F231" s="2">
        <v>5</v>
      </c>
      <c r="G231" s="2">
        <f t="shared" si="2"/>
        <v>374.90000000000066</v>
      </c>
    </row>
    <row r="232" spans="1:7" ht="15.75" customHeight="1">
      <c r="A232" s="7">
        <v>44712</v>
      </c>
      <c r="B232" s="526" t="s">
        <v>515</v>
      </c>
      <c r="C232" s="526" t="s">
        <v>30</v>
      </c>
      <c r="D232" t="s">
        <v>16</v>
      </c>
      <c r="E232" s="160"/>
      <c r="F232" s="2">
        <v>8.5</v>
      </c>
      <c r="G232" s="2">
        <f t="shared" si="2"/>
        <v>366.40000000000066</v>
      </c>
    </row>
    <row r="233" spans="1:7" ht="15.75" customHeight="1">
      <c r="A233" s="7">
        <v>44712</v>
      </c>
      <c r="B233" s="526" t="s">
        <v>515</v>
      </c>
      <c r="C233" s="526" t="s">
        <v>30</v>
      </c>
      <c r="D233" t="s">
        <v>17</v>
      </c>
      <c r="E233" s="160"/>
      <c r="F233" s="2">
        <v>2.4</v>
      </c>
      <c r="G233" s="2">
        <f t="shared" si="2"/>
        <v>364.00000000000068</v>
      </c>
    </row>
    <row r="234" spans="1:7" ht="15.75" customHeight="1">
      <c r="A234" s="44">
        <v>43434</v>
      </c>
      <c r="B234" s="525" t="s">
        <v>14</v>
      </c>
      <c r="C234" s="525" t="s">
        <v>33</v>
      </c>
      <c r="D234" t="s">
        <v>16</v>
      </c>
      <c r="E234" s="160">
        <v>8.6999999999999993</v>
      </c>
      <c r="G234" s="2">
        <f t="shared" si="2"/>
        <v>372.70000000000067</v>
      </c>
    </row>
    <row r="235" spans="1:7" ht="15.75" customHeight="1">
      <c r="A235" s="44"/>
      <c r="B235" s="525"/>
      <c r="C235" s="525"/>
      <c r="D235" t="s">
        <v>17</v>
      </c>
      <c r="E235" s="160">
        <v>2.4</v>
      </c>
      <c r="G235" s="2">
        <f t="shared" si="2"/>
        <v>375.10000000000065</v>
      </c>
    </row>
    <row r="236" spans="1:7" ht="15.75" customHeight="1">
      <c r="B236" s="526"/>
      <c r="C236" s="526"/>
      <c r="D236" t="s">
        <v>18</v>
      </c>
      <c r="E236" s="160">
        <v>60</v>
      </c>
      <c r="G236" s="2">
        <f t="shared" si="2"/>
        <v>435.10000000000065</v>
      </c>
    </row>
    <row r="237" spans="1:7" ht="15.75" customHeight="1">
      <c r="B237" s="526"/>
      <c r="C237" s="526"/>
      <c r="D237" t="s">
        <v>19</v>
      </c>
      <c r="E237" s="160">
        <v>5</v>
      </c>
      <c r="G237" s="2">
        <f t="shared" si="2"/>
        <v>440.10000000000065</v>
      </c>
    </row>
    <row r="238" spans="1:7" ht="15.75" customHeight="1">
      <c r="A238" s="7">
        <v>43434</v>
      </c>
      <c r="B238" s="526" t="s">
        <v>114</v>
      </c>
      <c r="C238" s="526" t="s">
        <v>33</v>
      </c>
      <c r="D238" t="s">
        <v>18</v>
      </c>
      <c r="E238" s="160"/>
      <c r="F238" s="2">
        <v>60</v>
      </c>
      <c r="G238" s="2">
        <f t="shared" ref="G238:G269" si="3">+G237+E238-F238</f>
        <v>380.10000000000065</v>
      </c>
    </row>
    <row r="239" spans="1:7" ht="15.75" customHeight="1">
      <c r="A239" s="7">
        <v>43434</v>
      </c>
      <c r="B239" s="526" t="s">
        <v>114</v>
      </c>
      <c r="C239" s="526" t="s">
        <v>33</v>
      </c>
      <c r="D239" t="s">
        <v>19</v>
      </c>
      <c r="E239" s="160"/>
      <c r="F239" s="2">
        <v>5</v>
      </c>
      <c r="G239" s="2">
        <f t="shared" si="3"/>
        <v>375.10000000000065</v>
      </c>
    </row>
    <row r="240" spans="1:7" ht="15.75" customHeight="1">
      <c r="A240" s="7">
        <v>44712</v>
      </c>
      <c r="B240" s="526" t="s">
        <v>515</v>
      </c>
      <c r="C240" s="526" t="s">
        <v>33</v>
      </c>
      <c r="D240" t="s">
        <v>16</v>
      </c>
      <c r="E240" s="160"/>
      <c r="F240" s="2">
        <v>8.6999999999999993</v>
      </c>
      <c r="G240" s="2">
        <f t="shared" si="3"/>
        <v>366.40000000000066</v>
      </c>
    </row>
    <row r="241" spans="1:7" ht="15.75" customHeight="1">
      <c r="A241" s="7">
        <v>44712</v>
      </c>
      <c r="B241" s="526" t="s">
        <v>515</v>
      </c>
      <c r="C241" s="526" t="s">
        <v>33</v>
      </c>
      <c r="D241" t="s">
        <v>17</v>
      </c>
      <c r="E241" s="160"/>
      <c r="F241" s="2">
        <v>2.4</v>
      </c>
      <c r="G241" s="2">
        <f t="shared" si="3"/>
        <v>364.00000000000068</v>
      </c>
    </row>
    <row r="242" spans="1:7" ht="15.75" customHeight="1">
      <c r="A242" s="44">
        <v>43465</v>
      </c>
      <c r="B242" s="525" t="s">
        <v>14</v>
      </c>
      <c r="C242" s="525" t="s">
        <v>34</v>
      </c>
      <c r="D242" t="s">
        <v>16</v>
      </c>
      <c r="E242" s="160">
        <v>9.3000000000000007</v>
      </c>
      <c r="G242" s="2">
        <f t="shared" si="3"/>
        <v>373.30000000000069</v>
      </c>
    </row>
    <row r="243" spans="1:7" ht="15.75" customHeight="1">
      <c r="A243" s="44"/>
      <c r="B243" s="525"/>
      <c r="C243" s="525"/>
      <c r="D243" t="s">
        <v>17</v>
      </c>
      <c r="E243" s="160">
        <v>2.4</v>
      </c>
      <c r="G243" s="2">
        <f t="shared" si="3"/>
        <v>375.70000000000067</v>
      </c>
    </row>
    <row r="244" spans="1:7" ht="15.75" customHeight="1">
      <c r="B244" s="526"/>
      <c r="C244" s="526"/>
      <c r="D244" s="48" t="s">
        <v>18</v>
      </c>
      <c r="E244" s="160">
        <v>60</v>
      </c>
      <c r="G244" s="2">
        <f t="shared" si="3"/>
        <v>435.70000000000067</v>
      </c>
    </row>
    <row r="245" spans="1:7" ht="15.75" customHeight="1">
      <c r="B245" s="526"/>
      <c r="C245" s="526"/>
      <c r="D245" s="48" t="s">
        <v>19</v>
      </c>
      <c r="E245" s="179">
        <v>5</v>
      </c>
      <c r="G245" s="2">
        <f t="shared" si="3"/>
        <v>440.70000000000067</v>
      </c>
    </row>
    <row r="246" spans="1:7" ht="15.75" customHeight="1">
      <c r="A246" s="7">
        <v>43465</v>
      </c>
      <c r="B246" s="526" t="s">
        <v>516</v>
      </c>
      <c r="C246" s="526" t="s">
        <v>34</v>
      </c>
      <c r="D246" t="s">
        <v>18</v>
      </c>
      <c r="E246" s="160"/>
      <c r="F246" s="2">
        <v>10</v>
      </c>
      <c r="G246" s="2">
        <f t="shared" si="3"/>
        <v>430.70000000000067</v>
      </c>
    </row>
    <row r="247" spans="1:7" ht="15.75" customHeight="1">
      <c r="A247" s="7">
        <v>44712</v>
      </c>
      <c r="B247" s="526" t="s">
        <v>515</v>
      </c>
      <c r="C247" s="526" t="s">
        <v>34</v>
      </c>
      <c r="D247" t="s">
        <v>16</v>
      </c>
      <c r="E247" s="160"/>
      <c r="F247" s="2">
        <v>9.3000000000000007</v>
      </c>
      <c r="G247" s="2">
        <f t="shared" si="3"/>
        <v>421.40000000000066</v>
      </c>
    </row>
    <row r="248" spans="1:7" ht="15.75" customHeight="1">
      <c r="A248" s="7">
        <v>44712</v>
      </c>
      <c r="B248" s="526" t="s">
        <v>515</v>
      </c>
      <c r="C248" s="526" t="s">
        <v>34</v>
      </c>
      <c r="D248" t="s">
        <v>17</v>
      </c>
      <c r="E248" s="160"/>
      <c r="F248" s="2">
        <v>2.4</v>
      </c>
      <c r="G248" s="2">
        <f t="shared" si="3"/>
        <v>419.00000000000068</v>
      </c>
    </row>
    <row r="249" spans="1:7" ht="15.75" customHeight="1">
      <c r="A249" s="7">
        <v>45387</v>
      </c>
      <c r="B249" s="526">
        <v>28736</v>
      </c>
      <c r="C249" s="526" t="s">
        <v>34</v>
      </c>
      <c r="D249" s="48" t="s">
        <v>18</v>
      </c>
      <c r="E249" s="160"/>
      <c r="F249" s="2">
        <v>50</v>
      </c>
      <c r="G249" s="2">
        <f t="shared" si="3"/>
        <v>369.00000000000068</v>
      </c>
    </row>
    <row r="250" spans="1:7" ht="15.75" customHeight="1">
      <c r="A250" s="7">
        <v>45387</v>
      </c>
      <c r="B250" s="526">
        <v>28736</v>
      </c>
      <c r="C250" s="526" t="s">
        <v>34</v>
      </c>
      <c r="D250" s="48" t="s">
        <v>19</v>
      </c>
      <c r="E250" s="160"/>
      <c r="F250" s="2">
        <v>5</v>
      </c>
      <c r="G250" s="2">
        <f t="shared" si="3"/>
        <v>364.00000000000068</v>
      </c>
    </row>
    <row r="251" spans="1:7" ht="15.75" customHeight="1">
      <c r="A251" s="44">
        <v>43496</v>
      </c>
      <c r="B251" s="525" t="s">
        <v>14</v>
      </c>
      <c r="C251" s="525" t="s">
        <v>15</v>
      </c>
      <c r="D251" t="s">
        <v>16</v>
      </c>
      <c r="E251" s="160">
        <v>9.6999999999999993</v>
      </c>
      <c r="G251" s="2">
        <f t="shared" si="3"/>
        <v>373.70000000000067</v>
      </c>
    </row>
    <row r="252" spans="1:7" ht="15.75" customHeight="1">
      <c r="A252" s="44"/>
      <c r="B252" s="525"/>
      <c r="C252" s="525"/>
      <c r="D252" t="s">
        <v>17</v>
      </c>
      <c r="E252" s="160">
        <v>3</v>
      </c>
      <c r="G252" s="2">
        <f t="shared" si="3"/>
        <v>376.70000000000067</v>
      </c>
    </row>
    <row r="253" spans="1:7" ht="15.75" customHeight="1">
      <c r="B253" s="526"/>
      <c r="C253" s="526"/>
      <c r="D253" t="s">
        <v>18</v>
      </c>
      <c r="E253" s="160">
        <v>60</v>
      </c>
      <c r="G253" s="2">
        <f t="shared" si="3"/>
        <v>436.70000000000067</v>
      </c>
    </row>
    <row r="254" spans="1:7" ht="15.75" customHeight="1">
      <c r="B254" s="526"/>
      <c r="C254" s="526"/>
      <c r="D254" t="s">
        <v>19</v>
      </c>
      <c r="E254" s="160">
        <v>5</v>
      </c>
      <c r="G254" s="2">
        <f t="shared" si="3"/>
        <v>441.70000000000067</v>
      </c>
    </row>
    <row r="255" spans="1:7" ht="15.75" customHeight="1">
      <c r="A255" s="7">
        <v>43496</v>
      </c>
      <c r="B255" s="526" t="s">
        <v>114</v>
      </c>
      <c r="C255" s="526" t="s">
        <v>15</v>
      </c>
      <c r="D255" t="s">
        <v>18</v>
      </c>
      <c r="E255" s="160"/>
      <c r="F255" s="2">
        <v>60</v>
      </c>
      <c r="G255" s="2">
        <f t="shared" si="3"/>
        <v>381.70000000000067</v>
      </c>
    </row>
    <row r="256" spans="1:7" ht="15.75" customHeight="1">
      <c r="A256" s="7">
        <v>43496</v>
      </c>
      <c r="B256" s="526" t="s">
        <v>114</v>
      </c>
      <c r="C256" s="526" t="s">
        <v>15</v>
      </c>
      <c r="D256" t="s">
        <v>19</v>
      </c>
      <c r="E256" s="160"/>
      <c r="F256" s="2">
        <v>5</v>
      </c>
      <c r="G256" s="2">
        <f t="shared" si="3"/>
        <v>376.70000000000067</v>
      </c>
    </row>
    <row r="257" spans="1:7" ht="15.75" customHeight="1">
      <c r="A257" s="7">
        <v>44712</v>
      </c>
      <c r="B257" s="526" t="s">
        <v>515</v>
      </c>
      <c r="C257" s="526" t="s">
        <v>15</v>
      </c>
      <c r="D257" t="s">
        <v>16</v>
      </c>
      <c r="E257" s="160"/>
      <c r="F257" s="2">
        <v>9.6999999999999993</v>
      </c>
      <c r="G257" s="2">
        <f t="shared" si="3"/>
        <v>367.00000000000068</v>
      </c>
    </row>
    <row r="258" spans="1:7" ht="15.75" customHeight="1">
      <c r="A258" s="7">
        <v>44712</v>
      </c>
      <c r="B258" s="526" t="s">
        <v>515</v>
      </c>
      <c r="C258" s="526" t="s">
        <v>15</v>
      </c>
      <c r="D258" t="s">
        <v>17</v>
      </c>
      <c r="E258" s="160"/>
      <c r="F258" s="2">
        <v>3</v>
      </c>
      <c r="G258" s="2">
        <f t="shared" si="3"/>
        <v>364.00000000000068</v>
      </c>
    </row>
    <row r="259" spans="1:7" ht="15.75" customHeight="1">
      <c r="A259" s="44">
        <v>43524</v>
      </c>
      <c r="B259" s="525" t="s">
        <v>14</v>
      </c>
      <c r="C259" s="525" t="s">
        <v>20</v>
      </c>
      <c r="D259" t="s">
        <v>16</v>
      </c>
      <c r="E259" s="160">
        <v>10.199999999999999</v>
      </c>
      <c r="G259" s="2">
        <f t="shared" si="3"/>
        <v>374.20000000000067</v>
      </c>
    </row>
    <row r="260" spans="1:7" ht="15.75" customHeight="1">
      <c r="A260" s="44"/>
      <c r="B260" s="525"/>
      <c r="C260" s="525"/>
      <c r="D260" t="s">
        <v>17</v>
      </c>
      <c r="E260" s="160">
        <v>3.7</v>
      </c>
      <c r="G260" s="2">
        <f t="shared" si="3"/>
        <v>377.90000000000066</v>
      </c>
    </row>
    <row r="261" spans="1:7" ht="15.75" customHeight="1">
      <c r="B261" s="526"/>
      <c r="C261" s="526"/>
      <c r="D261" t="s">
        <v>18</v>
      </c>
      <c r="E261" s="160">
        <v>56</v>
      </c>
      <c r="G261" s="2">
        <f t="shared" si="3"/>
        <v>433.90000000000066</v>
      </c>
    </row>
    <row r="262" spans="1:7" ht="15.75" customHeight="1">
      <c r="B262" s="526"/>
      <c r="C262" s="526"/>
      <c r="D262" t="s">
        <v>19</v>
      </c>
      <c r="E262" s="160">
        <v>5</v>
      </c>
      <c r="G262" s="2">
        <f t="shared" si="3"/>
        <v>438.90000000000066</v>
      </c>
    </row>
    <row r="263" spans="1:7" ht="15.75" customHeight="1">
      <c r="A263" s="7">
        <v>43524</v>
      </c>
      <c r="B263" s="526" t="s">
        <v>114</v>
      </c>
      <c r="C263" s="526" t="s">
        <v>20</v>
      </c>
      <c r="D263" t="s">
        <v>18</v>
      </c>
      <c r="E263" s="160"/>
      <c r="F263" s="2">
        <v>56</v>
      </c>
      <c r="G263" s="2">
        <f t="shared" si="3"/>
        <v>382.90000000000066</v>
      </c>
    </row>
    <row r="264" spans="1:7" ht="15.75" customHeight="1">
      <c r="A264" s="7">
        <v>43524</v>
      </c>
      <c r="B264" s="526" t="s">
        <v>114</v>
      </c>
      <c r="C264" s="526" t="s">
        <v>20</v>
      </c>
      <c r="D264" t="s">
        <v>19</v>
      </c>
      <c r="E264" s="160"/>
      <c r="F264" s="2">
        <v>5</v>
      </c>
      <c r="G264" s="2">
        <f t="shared" si="3"/>
        <v>377.90000000000066</v>
      </c>
    </row>
    <row r="265" spans="1:7" ht="15.75" customHeight="1">
      <c r="A265" s="7">
        <v>44712</v>
      </c>
      <c r="B265" s="526" t="s">
        <v>515</v>
      </c>
      <c r="C265" s="526" t="s">
        <v>20</v>
      </c>
      <c r="D265" t="s">
        <v>16</v>
      </c>
      <c r="E265" s="160"/>
      <c r="F265" s="2">
        <v>10.199999999999999</v>
      </c>
      <c r="G265" s="2">
        <f t="shared" si="3"/>
        <v>367.70000000000067</v>
      </c>
    </row>
    <row r="266" spans="1:7" ht="15.75" customHeight="1">
      <c r="A266" s="7">
        <v>44712</v>
      </c>
      <c r="B266" s="526" t="s">
        <v>515</v>
      </c>
      <c r="C266" s="526" t="s">
        <v>20</v>
      </c>
      <c r="D266" t="s">
        <v>17</v>
      </c>
      <c r="E266" s="160"/>
      <c r="F266" s="2">
        <v>3.7</v>
      </c>
      <c r="G266" s="2">
        <f t="shared" si="3"/>
        <v>364.00000000000068</v>
      </c>
    </row>
    <row r="267" spans="1:7" ht="15.75" customHeight="1">
      <c r="A267" s="44">
        <v>43555</v>
      </c>
      <c r="B267" s="525" t="s">
        <v>14</v>
      </c>
      <c r="C267" s="525" t="s">
        <v>23</v>
      </c>
      <c r="D267" t="s">
        <v>16</v>
      </c>
      <c r="E267" s="160">
        <v>9.4</v>
      </c>
      <c r="G267" s="2">
        <f t="shared" si="3"/>
        <v>373.40000000000066</v>
      </c>
    </row>
    <row r="268" spans="1:7" ht="15.75" customHeight="1">
      <c r="A268" s="44"/>
      <c r="B268" s="525"/>
      <c r="C268" s="525"/>
      <c r="D268" t="s">
        <v>17</v>
      </c>
      <c r="E268" s="160">
        <v>2.9</v>
      </c>
      <c r="G268" s="2">
        <f t="shared" si="3"/>
        <v>376.30000000000064</v>
      </c>
    </row>
    <row r="269" spans="1:7" ht="15.75" customHeight="1">
      <c r="B269" s="526"/>
      <c r="C269" s="526"/>
      <c r="D269" t="s">
        <v>18</v>
      </c>
      <c r="E269" s="160">
        <v>60</v>
      </c>
      <c r="G269" s="2">
        <f t="shared" si="3"/>
        <v>436.30000000000064</v>
      </c>
    </row>
    <row r="270" spans="1:7" ht="15.75" customHeight="1">
      <c r="B270" s="526"/>
      <c r="C270" s="526"/>
      <c r="D270" t="s">
        <v>19</v>
      </c>
      <c r="E270" s="160">
        <v>5</v>
      </c>
      <c r="G270" s="2">
        <f t="shared" ref="G270:G339" si="4">+G269+E270-F270</f>
        <v>441.30000000000064</v>
      </c>
    </row>
    <row r="271" spans="1:7" ht="15.75" customHeight="1">
      <c r="B271" s="526"/>
      <c r="C271" s="526"/>
      <c r="D271" s="48" t="s">
        <v>21</v>
      </c>
      <c r="E271" s="179">
        <v>93</v>
      </c>
      <c r="G271" s="2">
        <f t="shared" si="4"/>
        <v>534.30000000000064</v>
      </c>
    </row>
    <row r="272" spans="1:7" ht="15.75" customHeight="1">
      <c r="A272" s="7">
        <v>43555</v>
      </c>
      <c r="B272" s="526" t="s">
        <v>114</v>
      </c>
      <c r="C272" s="526" t="s">
        <v>23</v>
      </c>
      <c r="D272" t="s">
        <v>18</v>
      </c>
      <c r="E272" s="160"/>
      <c r="F272" s="2">
        <v>60</v>
      </c>
      <c r="G272" s="2">
        <f t="shared" si="4"/>
        <v>474.30000000000064</v>
      </c>
    </row>
    <row r="273" spans="1:7" ht="15.75" customHeight="1">
      <c r="A273" s="7">
        <v>43555</v>
      </c>
      <c r="B273" s="526" t="s">
        <v>114</v>
      </c>
      <c r="C273" s="526" t="s">
        <v>23</v>
      </c>
      <c r="D273" t="s">
        <v>19</v>
      </c>
      <c r="E273" s="160"/>
      <c r="F273" s="2">
        <v>5</v>
      </c>
      <c r="G273" s="2">
        <f t="shared" si="4"/>
        <v>469.30000000000064</v>
      </c>
    </row>
    <row r="274" spans="1:7" ht="15.75" customHeight="1">
      <c r="A274" s="7">
        <v>44712</v>
      </c>
      <c r="B274" s="526" t="s">
        <v>517</v>
      </c>
      <c r="C274" s="526" t="s">
        <v>23</v>
      </c>
      <c r="D274" t="s">
        <v>16</v>
      </c>
      <c r="E274" s="160"/>
      <c r="F274" s="2">
        <v>9.4</v>
      </c>
      <c r="G274" s="2">
        <f t="shared" si="4"/>
        <v>459.90000000000066</v>
      </c>
    </row>
    <row r="275" spans="1:7" ht="15.75" customHeight="1">
      <c r="A275" s="7">
        <v>44712</v>
      </c>
      <c r="B275" s="526" t="s">
        <v>517</v>
      </c>
      <c r="C275" s="526" t="s">
        <v>23</v>
      </c>
      <c r="D275" t="s">
        <v>17</v>
      </c>
      <c r="E275" s="160"/>
      <c r="F275" s="2">
        <v>2.9</v>
      </c>
      <c r="G275" s="2">
        <f t="shared" si="4"/>
        <v>457.00000000000068</v>
      </c>
    </row>
    <row r="276" spans="1:7" ht="15.75" customHeight="1">
      <c r="A276" s="44">
        <v>43585</v>
      </c>
      <c r="B276" s="525" t="s">
        <v>14</v>
      </c>
      <c r="C276" s="525" t="s">
        <v>24</v>
      </c>
      <c r="D276" t="s">
        <v>16</v>
      </c>
      <c r="E276" s="160">
        <v>9.6</v>
      </c>
      <c r="G276" s="2">
        <f t="shared" si="4"/>
        <v>466.6000000000007</v>
      </c>
    </row>
    <row r="277" spans="1:7" ht="15.75" customHeight="1">
      <c r="A277" s="44"/>
      <c r="B277" s="525"/>
      <c r="C277" s="525"/>
      <c r="D277" t="s">
        <v>17</v>
      </c>
      <c r="E277" s="160">
        <v>3.6</v>
      </c>
      <c r="G277" s="2">
        <f t="shared" si="4"/>
        <v>470.20000000000073</v>
      </c>
    </row>
    <row r="278" spans="1:7" ht="15.75" customHeight="1">
      <c r="B278" s="526"/>
      <c r="C278" s="526"/>
      <c r="D278" t="s">
        <v>18</v>
      </c>
      <c r="E278" s="160">
        <v>60</v>
      </c>
      <c r="G278" s="2">
        <f t="shared" si="4"/>
        <v>530.20000000000073</v>
      </c>
    </row>
    <row r="279" spans="1:7" ht="15.75" customHeight="1">
      <c r="B279" s="526"/>
      <c r="C279" s="526"/>
      <c r="D279" t="s">
        <v>19</v>
      </c>
      <c r="E279" s="160">
        <v>5</v>
      </c>
      <c r="G279" s="2">
        <f t="shared" si="4"/>
        <v>535.20000000000073</v>
      </c>
    </row>
    <row r="280" spans="1:7" ht="15.75" customHeight="1">
      <c r="A280" s="7">
        <v>43585</v>
      </c>
      <c r="B280" s="526" t="s">
        <v>114</v>
      </c>
      <c r="C280" s="526" t="s">
        <v>24</v>
      </c>
      <c r="D280" t="s">
        <v>18</v>
      </c>
      <c r="E280" s="160"/>
      <c r="F280" s="2">
        <v>60</v>
      </c>
      <c r="G280" s="2">
        <f t="shared" si="4"/>
        <v>475.20000000000073</v>
      </c>
    </row>
    <row r="281" spans="1:7" ht="15.75" customHeight="1">
      <c r="A281" s="7">
        <v>43585</v>
      </c>
      <c r="B281" s="526" t="s">
        <v>114</v>
      </c>
      <c r="C281" s="526" t="s">
        <v>24</v>
      </c>
      <c r="D281" t="s">
        <v>19</v>
      </c>
      <c r="E281" s="160"/>
      <c r="F281" s="2">
        <v>5</v>
      </c>
      <c r="G281" s="2">
        <f t="shared" si="4"/>
        <v>470.20000000000073</v>
      </c>
    </row>
    <row r="282" spans="1:7" ht="15.75" customHeight="1">
      <c r="A282" s="7">
        <v>44712</v>
      </c>
      <c r="B282" s="526" t="s">
        <v>517</v>
      </c>
      <c r="C282" s="526" t="s">
        <v>24</v>
      </c>
      <c r="D282" t="s">
        <v>16</v>
      </c>
      <c r="E282" s="160"/>
      <c r="F282" s="2">
        <v>9.6</v>
      </c>
      <c r="G282" s="2">
        <f t="shared" si="4"/>
        <v>460.6000000000007</v>
      </c>
    </row>
    <row r="283" spans="1:7" ht="15.75" customHeight="1">
      <c r="A283" s="7">
        <v>44712</v>
      </c>
      <c r="B283" s="526" t="s">
        <v>517</v>
      </c>
      <c r="C283" s="526" t="s">
        <v>24</v>
      </c>
      <c r="D283" t="s">
        <v>17</v>
      </c>
      <c r="E283" s="160"/>
      <c r="F283" s="2">
        <v>3.6</v>
      </c>
      <c r="G283" s="2">
        <f t="shared" si="4"/>
        <v>457.00000000000068</v>
      </c>
    </row>
    <row r="284" spans="1:7" ht="15.75" customHeight="1">
      <c r="A284" s="44">
        <v>43616</v>
      </c>
      <c r="B284" s="525" t="s">
        <v>14</v>
      </c>
      <c r="C284" s="525" t="s">
        <v>25</v>
      </c>
      <c r="D284" t="s">
        <v>16</v>
      </c>
      <c r="E284" s="160">
        <v>8.9</v>
      </c>
      <c r="G284" s="2">
        <f t="shared" si="4"/>
        <v>465.90000000000066</v>
      </c>
    </row>
    <row r="285" spans="1:7" ht="15.75" customHeight="1">
      <c r="A285" s="44"/>
      <c r="B285" s="525"/>
      <c r="C285" s="525"/>
      <c r="D285" t="s">
        <v>17</v>
      </c>
      <c r="E285" s="160">
        <v>4.0999999999999996</v>
      </c>
      <c r="G285" s="2">
        <f t="shared" si="4"/>
        <v>470.00000000000068</v>
      </c>
    </row>
    <row r="286" spans="1:7" ht="15.75" customHeight="1">
      <c r="B286" s="526"/>
      <c r="C286" s="526"/>
      <c r="D286" s="48" t="s">
        <v>18</v>
      </c>
      <c r="E286" s="160">
        <v>60</v>
      </c>
      <c r="G286" s="2">
        <f t="shared" si="4"/>
        <v>530.00000000000068</v>
      </c>
    </row>
    <row r="287" spans="1:7" ht="15.75" customHeight="1">
      <c r="B287" s="526"/>
      <c r="C287" s="526"/>
      <c r="D287" s="48" t="s">
        <v>19</v>
      </c>
      <c r="E287" s="179">
        <v>5</v>
      </c>
      <c r="G287" s="2">
        <f t="shared" si="4"/>
        <v>535.00000000000068</v>
      </c>
    </row>
    <row r="288" spans="1:7" ht="15.75" customHeight="1">
      <c r="B288" s="526"/>
      <c r="C288" s="526"/>
      <c r="D288" s="48" t="s">
        <v>39</v>
      </c>
      <c r="E288" s="179">
        <v>10</v>
      </c>
      <c r="G288" s="2">
        <f t="shared" si="4"/>
        <v>545.00000000000068</v>
      </c>
    </row>
    <row r="289" spans="1:7" ht="15.75" customHeight="1">
      <c r="A289" s="7">
        <v>43616</v>
      </c>
      <c r="B289" s="526" t="s">
        <v>114</v>
      </c>
      <c r="C289" s="526" t="s">
        <v>25</v>
      </c>
      <c r="D289" t="s">
        <v>18</v>
      </c>
      <c r="E289" s="160"/>
      <c r="F289" s="2">
        <v>28</v>
      </c>
      <c r="G289" s="2">
        <f t="shared" si="4"/>
        <v>517.00000000000068</v>
      </c>
    </row>
    <row r="290" spans="1:7" ht="15.75" customHeight="1">
      <c r="A290" s="7">
        <v>44712</v>
      </c>
      <c r="B290" s="526" t="s">
        <v>517</v>
      </c>
      <c r="C290" s="526" t="s">
        <v>25</v>
      </c>
      <c r="D290" t="s">
        <v>16</v>
      </c>
      <c r="E290" s="160"/>
      <c r="F290" s="2">
        <v>8.9</v>
      </c>
      <c r="G290" s="2">
        <f t="shared" si="4"/>
        <v>508.1000000000007</v>
      </c>
    </row>
    <row r="291" spans="1:7" ht="15.75" customHeight="1">
      <c r="A291" s="7">
        <v>44712</v>
      </c>
      <c r="B291" s="526" t="s">
        <v>517</v>
      </c>
      <c r="C291" s="526" t="s">
        <v>25</v>
      </c>
      <c r="D291" t="s">
        <v>17</v>
      </c>
      <c r="E291" s="160"/>
      <c r="F291" s="2">
        <v>4.0999999999999996</v>
      </c>
      <c r="G291" s="2">
        <f t="shared" si="4"/>
        <v>504.00000000000068</v>
      </c>
    </row>
    <row r="292" spans="1:7" ht="15.75" customHeight="1">
      <c r="A292" s="7">
        <v>45387</v>
      </c>
      <c r="B292" s="526">
        <v>28736</v>
      </c>
      <c r="C292" s="526" t="s">
        <v>25</v>
      </c>
      <c r="D292" t="s">
        <v>18</v>
      </c>
      <c r="E292" s="160"/>
      <c r="F292" s="2">
        <v>23.6</v>
      </c>
      <c r="G292" s="2">
        <f t="shared" si="4"/>
        <v>480.40000000000066</v>
      </c>
    </row>
    <row r="293" spans="1:7" ht="15.75" customHeight="1">
      <c r="A293" s="7">
        <v>45441</v>
      </c>
      <c r="B293" s="526">
        <v>28949</v>
      </c>
      <c r="C293" s="526" t="s">
        <v>25</v>
      </c>
      <c r="D293" t="s">
        <v>18</v>
      </c>
      <c r="E293" s="160"/>
      <c r="F293" s="2">
        <v>8.4</v>
      </c>
      <c r="G293" s="2">
        <f t="shared" si="4"/>
        <v>472.00000000000068</v>
      </c>
    </row>
    <row r="294" spans="1:7" ht="15.75" customHeight="1">
      <c r="A294" s="7">
        <v>45441</v>
      </c>
      <c r="B294" s="526">
        <v>28949</v>
      </c>
      <c r="C294" s="526" t="s">
        <v>25</v>
      </c>
      <c r="D294" t="s">
        <v>19</v>
      </c>
      <c r="E294" s="160"/>
      <c r="F294" s="2">
        <v>5</v>
      </c>
      <c r="G294" s="2">
        <f t="shared" si="4"/>
        <v>467.00000000000068</v>
      </c>
    </row>
    <row r="295" spans="1:7" ht="15.75" customHeight="1">
      <c r="A295" s="7">
        <v>45441</v>
      </c>
      <c r="B295" s="526">
        <v>28949</v>
      </c>
      <c r="C295" s="526" t="s">
        <v>25</v>
      </c>
      <c r="D295" s="48" t="s">
        <v>39</v>
      </c>
      <c r="E295" s="160"/>
      <c r="F295" s="2">
        <v>10</v>
      </c>
      <c r="G295" s="2">
        <f t="shared" si="4"/>
        <v>457.00000000000068</v>
      </c>
    </row>
    <row r="296" spans="1:7" ht="15.75" customHeight="1">
      <c r="A296" s="44">
        <v>43646</v>
      </c>
      <c r="B296" s="525" t="s">
        <v>14</v>
      </c>
      <c r="C296" s="525" t="s">
        <v>89</v>
      </c>
      <c r="D296" t="s">
        <v>16</v>
      </c>
      <c r="E296" s="160">
        <v>7.9</v>
      </c>
      <c r="G296" s="2">
        <f t="shared" si="4"/>
        <v>464.90000000000066</v>
      </c>
    </row>
    <row r="297" spans="1:7" ht="15.75" customHeight="1">
      <c r="A297" s="44"/>
      <c r="B297" s="525"/>
      <c r="C297" s="525"/>
      <c r="D297" t="s">
        <v>17</v>
      </c>
      <c r="E297" s="160">
        <v>4</v>
      </c>
      <c r="G297" s="2">
        <f t="shared" si="4"/>
        <v>468.90000000000066</v>
      </c>
    </row>
    <row r="298" spans="1:7" ht="15.75" customHeight="1">
      <c r="B298" s="526"/>
      <c r="C298" s="526"/>
      <c r="D298" s="48" t="s">
        <v>18</v>
      </c>
      <c r="E298" s="160">
        <v>60</v>
      </c>
      <c r="G298" s="2">
        <f t="shared" si="4"/>
        <v>528.90000000000066</v>
      </c>
    </row>
    <row r="299" spans="1:7" ht="15.75" customHeight="1">
      <c r="B299" s="526"/>
      <c r="C299" s="526"/>
      <c r="D299" s="48" t="s">
        <v>19</v>
      </c>
      <c r="E299" s="179">
        <v>5</v>
      </c>
      <c r="G299" s="2">
        <f t="shared" si="4"/>
        <v>533.90000000000066</v>
      </c>
    </row>
    <row r="300" spans="1:7" ht="15.75" customHeight="1">
      <c r="A300" s="7">
        <v>43646</v>
      </c>
      <c r="B300" s="526" t="s">
        <v>114</v>
      </c>
      <c r="C300" s="526" t="s">
        <v>89</v>
      </c>
      <c r="D300" t="s">
        <v>18</v>
      </c>
      <c r="E300" s="160"/>
      <c r="F300" s="2">
        <v>42</v>
      </c>
      <c r="G300" s="2">
        <f t="shared" si="4"/>
        <v>491.90000000000066</v>
      </c>
    </row>
    <row r="301" spans="1:7" ht="15.75" customHeight="1">
      <c r="A301" s="7">
        <v>44712</v>
      </c>
      <c r="B301" s="526" t="s">
        <v>517</v>
      </c>
      <c r="C301" s="526" t="s">
        <v>89</v>
      </c>
      <c r="D301" t="s">
        <v>16</v>
      </c>
      <c r="E301" s="160"/>
      <c r="F301" s="2">
        <v>7.9</v>
      </c>
      <c r="G301" s="2">
        <f t="shared" si="4"/>
        <v>484.00000000000068</v>
      </c>
    </row>
    <row r="302" spans="1:7" ht="15.75" customHeight="1">
      <c r="A302" s="7">
        <v>44712</v>
      </c>
      <c r="B302" s="526" t="s">
        <v>517</v>
      </c>
      <c r="C302" s="526" t="s">
        <v>89</v>
      </c>
      <c r="D302" t="s">
        <v>17</v>
      </c>
      <c r="E302" s="160"/>
      <c r="F302" s="2">
        <v>4</v>
      </c>
      <c r="G302" s="2">
        <f t="shared" si="4"/>
        <v>480.00000000000068</v>
      </c>
    </row>
    <row r="303" spans="1:7" ht="15.75" customHeight="1">
      <c r="A303" s="7">
        <v>45441</v>
      </c>
      <c r="B303" s="526">
        <v>28949</v>
      </c>
      <c r="C303" s="526" t="s">
        <v>89</v>
      </c>
      <c r="D303" t="s">
        <v>18</v>
      </c>
      <c r="E303" s="160"/>
      <c r="F303" s="2">
        <v>18</v>
      </c>
      <c r="G303" s="2">
        <f t="shared" si="4"/>
        <v>462.00000000000068</v>
      </c>
    </row>
    <row r="304" spans="1:7" ht="15.75" customHeight="1">
      <c r="A304" s="7">
        <v>45441</v>
      </c>
      <c r="B304" s="526">
        <v>28949</v>
      </c>
      <c r="C304" s="526" t="s">
        <v>89</v>
      </c>
      <c r="D304" t="s">
        <v>19</v>
      </c>
      <c r="E304" s="160"/>
      <c r="F304" s="2">
        <v>5</v>
      </c>
      <c r="G304" s="2">
        <f t="shared" si="4"/>
        <v>457.00000000000068</v>
      </c>
    </row>
    <row r="305" spans="1:7" ht="15.75" customHeight="1">
      <c r="A305" s="44">
        <v>43677</v>
      </c>
      <c r="B305" s="525" t="s">
        <v>14</v>
      </c>
      <c r="C305" s="525" t="s">
        <v>27</v>
      </c>
      <c r="D305" t="s">
        <v>16</v>
      </c>
      <c r="E305" s="160">
        <v>7.9</v>
      </c>
      <c r="G305" s="2">
        <f t="shared" si="4"/>
        <v>464.90000000000066</v>
      </c>
    </row>
    <row r="306" spans="1:7" ht="15.75" customHeight="1">
      <c r="A306" s="44"/>
      <c r="B306" s="525"/>
      <c r="C306" s="525"/>
      <c r="D306" t="s">
        <v>17</v>
      </c>
      <c r="E306" s="160">
        <v>3.8</v>
      </c>
      <c r="G306" s="2">
        <f t="shared" si="4"/>
        <v>468.70000000000067</v>
      </c>
    </row>
    <row r="307" spans="1:7" ht="15.75" customHeight="1">
      <c r="B307" s="526"/>
      <c r="C307" s="526"/>
      <c r="D307" t="s">
        <v>18</v>
      </c>
      <c r="E307" s="160">
        <v>60</v>
      </c>
      <c r="G307" s="2">
        <f t="shared" si="4"/>
        <v>528.70000000000073</v>
      </c>
    </row>
    <row r="308" spans="1:7" ht="15.75" customHeight="1">
      <c r="B308" s="526"/>
      <c r="C308" s="526"/>
      <c r="D308" t="s">
        <v>19</v>
      </c>
      <c r="E308" s="160">
        <v>5</v>
      </c>
      <c r="G308" s="2">
        <f t="shared" si="4"/>
        <v>533.70000000000073</v>
      </c>
    </row>
    <row r="309" spans="1:7" ht="15.75" customHeight="1">
      <c r="A309" s="7">
        <v>43677</v>
      </c>
      <c r="B309" s="526" t="s">
        <v>114</v>
      </c>
      <c r="C309" s="526" t="s">
        <v>27</v>
      </c>
      <c r="D309" t="s">
        <v>18</v>
      </c>
      <c r="E309" s="160"/>
      <c r="F309" s="2">
        <v>60</v>
      </c>
      <c r="G309" s="2">
        <f t="shared" si="4"/>
        <v>473.70000000000073</v>
      </c>
    </row>
    <row r="310" spans="1:7" ht="15.75" customHeight="1">
      <c r="A310" s="7">
        <v>43677</v>
      </c>
      <c r="B310" s="526" t="s">
        <v>114</v>
      </c>
      <c r="C310" s="526" t="s">
        <v>27</v>
      </c>
      <c r="D310" t="s">
        <v>40</v>
      </c>
      <c r="E310" s="160"/>
      <c r="F310" s="2">
        <v>5</v>
      </c>
      <c r="G310" s="2">
        <f t="shared" si="4"/>
        <v>468.70000000000073</v>
      </c>
    </row>
    <row r="311" spans="1:7" ht="15.75" customHeight="1">
      <c r="A311" s="7">
        <v>44712</v>
      </c>
      <c r="B311" s="526" t="s">
        <v>517</v>
      </c>
      <c r="C311" s="526" t="s">
        <v>27</v>
      </c>
      <c r="D311" t="s">
        <v>16</v>
      </c>
      <c r="E311" s="160"/>
      <c r="F311" s="2">
        <v>7.9</v>
      </c>
      <c r="G311" s="2">
        <f t="shared" si="4"/>
        <v>460.80000000000075</v>
      </c>
    </row>
    <row r="312" spans="1:7" ht="15.75" customHeight="1">
      <c r="A312" s="7">
        <v>44712</v>
      </c>
      <c r="B312" s="526" t="s">
        <v>517</v>
      </c>
      <c r="C312" s="526" t="s">
        <v>27</v>
      </c>
      <c r="D312" t="s">
        <v>17</v>
      </c>
      <c r="E312" s="160"/>
      <c r="F312" s="2">
        <v>3.8</v>
      </c>
      <c r="G312" s="2">
        <f t="shared" si="4"/>
        <v>457.00000000000074</v>
      </c>
    </row>
    <row r="313" spans="1:7" ht="15.75" customHeight="1">
      <c r="A313" s="44">
        <v>43708</v>
      </c>
      <c r="B313" s="525" t="s">
        <v>14</v>
      </c>
      <c r="C313" s="525" t="s">
        <v>28</v>
      </c>
      <c r="D313" t="s">
        <v>16</v>
      </c>
      <c r="E313" s="160">
        <v>7.7</v>
      </c>
      <c r="G313" s="2">
        <f t="shared" si="4"/>
        <v>464.70000000000073</v>
      </c>
    </row>
    <row r="314" spans="1:7" ht="15.75" customHeight="1">
      <c r="A314" s="44"/>
      <c r="B314" s="525"/>
      <c r="C314" s="525"/>
      <c r="D314" t="s">
        <v>17</v>
      </c>
      <c r="E314" s="160">
        <v>3.7</v>
      </c>
      <c r="G314" s="2">
        <f t="shared" si="4"/>
        <v>468.40000000000072</v>
      </c>
    </row>
    <row r="315" spans="1:7" ht="15.75" customHeight="1">
      <c r="B315" s="526"/>
      <c r="C315" s="526"/>
      <c r="D315" t="s">
        <v>18</v>
      </c>
      <c r="E315" s="160">
        <v>60</v>
      </c>
      <c r="G315" s="2">
        <f t="shared" si="4"/>
        <v>528.40000000000077</v>
      </c>
    </row>
    <row r="316" spans="1:7" ht="15.75" customHeight="1">
      <c r="B316" s="526"/>
      <c r="C316" s="526"/>
      <c r="D316" t="s">
        <v>19</v>
      </c>
      <c r="E316" s="160">
        <v>5</v>
      </c>
      <c r="G316" s="2">
        <f t="shared" si="4"/>
        <v>533.40000000000077</v>
      </c>
    </row>
    <row r="317" spans="1:7" ht="15.75" customHeight="1">
      <c r="B317" s="526"/>
      <c r="C317" s="526"/>
      <c r="D317" s="48" t="s">
        <v>35</v>
      </c>
      <c r="E317" s="179">
        <v>25</v>
      </c>
      <c r="G317" s="2">
        <f t="shared" si="4"/>
        <v>558.40000000000077</v>
      </c>
    </row>
    <row r="318" spans="1:7" ht="15.75" customHeight="1">
      <c r="B318" s="526"/>
      <c r="C318" s="526"/>
      <c r="D318" s="48" t="s">
        <v>21</v>
      </c>
      <c r="E318" s="179">
        <v>93</v>
      </c>
      <c r="G318" s="2">
        <f t="shared" si="4"/>
        <v>651.40000000000077</v>
      </c>
    </row>
    <row r="319" spans="1:7" ht="15.75" customHeight="1">
      <c r="A319" s="7">
        <v>43708</v>
      </c>
      <c r="B319" s="526" t="s">
        <v>114</v>
      </c>
      <c r="C319" s="526" t="s">
        <v>28</v>
      </c>
      <c r="D319" t="s">
        <v>18</v>
      </c>
      <c r="E319" s="160"/>
      <c r="F319" s="2">
        <v>60</v>
      </c>
      <c r="G319" s="2">
        <f t="shared" si="4"/>
        <v>591.40000000000077</v>
      </c>
    </row>
    <row r="320" spans="1:7" ht="15.75" customHeight="1">
      <c r="A320" s="7">
        <v>43708</v>
      </c>
      <c r="B320" s="526" t="s">
        <v>114</v>
      </c>
      <c r="C320" s="526" t="s">
        <v>28</v>
      </c>
      <c r="D320" t="s">
        <v>19</v>
      </c>
      <c r="E320" s="160"/>
      <c r="F320" s="2">
        <v>5</v>
      </c>
      <c r="G320" s="2">
        <f t="shared" si="4"/>
        <v>586.40000000000077</v>
      </c>
    </row>
    <row r="321" spans="1:7" ht="15.75" customHeight="1">
      <c r="A321" s="7">
        <v>44712</v>
      </c>
      <c r="B321" s="526" t="s">
        <v>518</v>
      </c>
      <c r="C321" s="526" t="s">
        <v>28</v>
      </c>
      <c r="D321" t="s">
        <v>16</v>
      </c>
      <c r="E321" s="160"/>
      <c r="F321" s="2">
        <v>7.7</v>
      </c>
      <c r="G321" s="2">
        <f t="shared" si="4"/>
        <v>578.70000000000073</v>
      </c>
    </row>
    <row r="322" spans="1:7" ht="15.75" customHeight="1">
      <c r="A322" s="7">
        <v>44712</v>
      </c>
      <c r="B322" s="526" t="s">
        <v>518</v>
      </c>
      <c r="C322" s="526" t="s">
        <v>28</v>
      </c>
      <c r="D322" t="s">
        <v>17</v>
      </c>
      <c r="E322" s="160"/>
      <c r="F322" s="2">
        <v>3.7</v>
      </c>
      <c r="G322" s="2">
        <f t="shared" si="4"/>
        <v>575.00000000000068</v>
      </c>
    </row>
    <row r="323" spans="1:7" ht="15.75" customHeight="1">
      <c r="A323" s="7">
        <v>45441</v>
      </c>
      <c r="B323" s="526">
        <v>28949</v>
      </c>
      <c r="C323" s="526" t="s">
        <v>28</v>
      </c>
      <c r="D323" s="48" t="s">
        <v>35</v>
      </c>
      <c r="E323" s="160"/>
      <c r="F323" s="2">
        <v>25</v>
      </c>
      <c r="G323" s="2">
        <f t="shared" si="4"/>
        <v>550.00000000000068</v>
      </c>
    </row>
    <row r="324" spans="1:7" ht="15.75" customHeight="1">
      <c r="A324" s="44">
        <v>43738</v>
      </c>
      <c r="B324" s="525" t="s">
        <v>14</v>
      </c>
      <c r="C324" s="525" t="s">
        <v>29</v>
      </c>
      <c r="D324" t="s">
        <v>16</v>
      </c>
      <c r="E324" s="160">
        <v>7.7</v>
      </c>
      <c r="G324" s="2">
        <f t="shared" si="4"/>
        <v>557.70000000000073</v>
      </c>
    </row>
    <row r="325" spans="1:7" ht="15.75" customHeight="1">
      <c r="A325" s="44"/>
      <c r="B325" s="525"/>
      <c r="C325" s="525"/>
      <c r="D325" t="s">
        <v>17</v>
      </c>
      <c r="E325" s="160">
        <v>3.7</v>
      </c>
      <c r="G325" s="2">
        <f t="shared" si="4"/>
        <v>561.40000000000077</v>
      </c>
    </row>
    <row r="326" spans="1:7" ht="15.75" customHeight="1">
      <c r="B326" s="526"/>
      <c r="C326" s="526"/>
      <c r="D326" t="s">
        <v>18</v>
      </c>
      <c r="E326" s="160">
        <v>60</v>
      </c>
      <c r="G326" s="2">
        <f t="shared" si="4"/>
        <v>621.40000000000077</v>
      </c>
    </row>
    <row r="327" spans="1:7" ht="15.75" customHeight="1">
      <c r="B327" s="526"/>
      <c r="C327" s="526"/>
      <c r="D327" t="s">
        <v>19</v>
      </c>
      <c r="E327" s="160">
        <v>5</v>
      </c>
      <c r="G327" s="2">
        <f t="shared" si="4"/>
        <v>626.40000000000077</v>
      </c>
    </row>
    <row r="328" spans="1:7" ht="15.75" customHeight="1">
      <c r="A328" s="7">
        <v>43738</v>
      </c>
      <c r="B328" s="526" t="s">
        <v>114</v>
      </c>
      <c r="C328" s="526" t="s">
        <v>29</v>
      </c>
      <c r="D328" t="s">
        <v>18</v>
      </c>
      <c r="E328" s="160"/>
      <c r="F328" s="2">
        <v>60</v>
      </c>
      <c r="G328" s="2">
        <f t="shared" si="4"/>
        <v>566.40000000000077</v>
      </c>
    </row>
    <row r="329" spans="1:7" ht="15.75" customHeight="1">
      <c r="A329" s="7">
        <v>43738</v>
      </c>
      <c r="B329" s="526" t="s">
        <v>114</v>
      </c>
      <c r="C329" s="526" t="s">
        <v>29</v>
      </c>
      <c r="D329" t="s">
        <v>19</v>
      </c>
      <c r="E329" s="160"/>
      <c r="F329" s="2">
        <v>5</v>
      </c>
      <c r="G329" s="2">
        <f t="shared" si="4"/>
        <v>561.40000000000077</v>
      </c>
    </row>
    <row r="330" spans="1:7" ht="15.75" customHeight="1">
      <c r="A330" s="7">
        <v>44712</v>
      </c>
      <c r="B330" s="526" t="s">
        <v>518</v>
      </c>
      <c r="C330" s="526" t="s">
        <v>29</v>
      </c>
      <c r="D330" t="s">
        <v>16</v>
      </c>
      <c r="E330" s="160"/>
      <c r="F330" s="2">
        <v>7.7</v>
      </c>
      <c r="G330" s="2">
        <f t="shared" si="4"/>
        <v>553.70000000000073</v>
      </c>
    </row>
    <row r="331" spans="1:7" ht="15.75" customHeight="1">
      <c r="A331" s="7">
        <v>44712</v>
      </c>
      <c r="B331" s="526" t="s">
        <v>518</v>
      </c>
      <c r="C331" s="526" t="s">
        <v>29</v>
      </c>
      <c r="D331" t="s">
        <v>17</v>
      </c>
      <c r="E331" s="160"/>
      <c r="F331" s="2">
        <v>3.7</v>
      </c>
      <c r="G331" s="2">
        <f t="shared" si="4"/>
        <v>550.00000000000068</v>
      </c>
    </row>
    <row r="332" spans="1:7" ht="15.75" customHeight="1">
      <c r="A332" s="44">
        <v>43769</v>
      </c>
      <c r="B332" s="525" t="s">
        <v>14</v>
      </c>
      <c r="C332" s="525" t="s">
        <v>30</v>
      </c>
      <c r="D332" t="s">
        <v>16</v>
      </c>
      <c r="E332" s="160">
        <v>7.8</v>
      </c>
      <c r="G332" s="2">
        <f t="shared" si="4"/>
        <v>557.80000000000064</v>
      </c>
    </row>
    <row r="333" spans="1:7" ht="15.75" customHeight="1">
      <c r="B333" s="526"/>
      <c r="C333" s="526"/>
      <c r="D333" t="s">
        <v>17</v>
      </c>
      <c r="E333" s="160">
        <v>3.6</v>
      </c>
      <c r="G333" s="2">
        <f t="shared" si="4"/>
        <v>561.40000000000066</v>
      </c>
    </row>
    <row r="334" spans="1:7" ht="15.75" customHeight="1">
      <c r="B334" s="526"/>
      <c r="C334" s="526"/>
      <c r="D334" s="48" t="s">
        <v>18</v>
      </c>
      <c r="E334" s="160">
        <v>60</v>
      </c>
      <c r="G334" s="2">
        <f t="shared" si="4"/>
        <v>621.40000000000066</v>
      </c>
    </row>
    <row r="335" spans="1:7" ht="15.75" customHeight="1">
      <c r="B335" s="526"/>
      <c r="C335" s="526"/>
      <c r="D335" s="48" t="s">
        <v>40</v>
      </c>
      <c r="E335" s="179">
        <v>5</v>
      </c>
      <c r="G335" s="2">
        <f t="shared" si="4"/>
        <v>626.40000000000066</v>
      </c>
    </row>
    <row r="336" spans="1:7" ht="15.75" customHeight="1">
      <c r="B336" s="526"/>
      <c r="C336" s="526"/>
      <c r="D336" s="48" t="s">
        <v>21</v>
      </c>
      <c r="E336" s="179">
        <v>93</v>
      </c>
      <c r="G336" s="2">
        <f t="shared" si="4"/>
        <v>719.40000000000066</v>
      </c>
    </row>
    <row r="337" spans="1:7" ht="15.75" customHeight="1">
      <c r="A337" s="7">
        <v>43769</v>
      </c>
      <c r="B337" s="526" t="s">
        <v>114</v>
      </c>
      <c r="C337" s="526" t="s">
        <v>30</v>
      </c>
      <c r="D337" t="s">
        <v>18</v>
      </c>
      <c r="E337" s="160"/>
      <c r="F337" s="2">
        <v>22</v>
      </c>
      <c r="G337" s="2">
        <f t="shared" si="4"/>
        <v>697.40000000000066</v>
      </c>
    </row>
    <row r="338" spans="1:7" ht="15.75" customHeight="1">
      <c r="A338" s="7">
        <v>44712</v>
      </c>
      <c r="B338" s="526" t="s">
        <v>518</v>
      </c>
      <c r="C338" s="526" t="s">
        <v>30</v>
      </c>
      <c r="D338" t="s">
        <v>16</v>
      </c>
      <c r="E338" s="160"/>
      <c r="F338" s="2">
        <v>7.8</v>
      </c>
      <c r="G338" s="2">
        <f t="shared" si="4"/>
        <v>689.6000000000007</v>
      </c>
    </row>
    <row r="339" spans="1:7" ht="15.75" customHeight="1">
      <c r="A339" s="7">
        <v>44712</v>
      </c>
      <c r="B339" s="526" t="s">
        <v>518</v>
      </c>
      <c r="C339" s="526" t="s">
        <v>30</v>
      </c>
      <c r="D339" t="s">
        <v>17</v>
      </c>
      <c r="E339" s="160"/>
      <c r="F339" s="2">
        <v>3.6</v>
      </c>
      <c r="G339" s="2">
        <f t="shared" si="4"/>
        <v>686.00000000000068</v>
      </c>
    </row>
    <row r="340" spans="1:7" ht="15.75" customHeight="1">
      <c r="A340" s="7">
        <v>45441</v>
      </c>
      <c r="B340" s="526">
        <v>28949</v>
      </c>
      <c r="C340" s="526" t="s">
        <v>30</v>
      </c>
      <c r="D340" t="s">
        <v>18</v>
      </c>
      <c r="E340" s="160"/>
      <c r="F340" s="2">
        <v>38</v>
      </c>
      <c r="G340" s="2">
        <f t="shared" ref="G340:G369" si="5">+G339+E340-F340</f>
        <v>648.00000000000068</v>
      </c>
    </row>
    <row r="341" spans="1:7" ht="15.75" customHeight="1">
      <c r="A341" s="7">
        <v>45441</v>
      </c>
      <c r="B341" s="526">
        <v>28949</v>
      </c>
      <c r="C341" s="526" t="s">
        <v>30</v>
      </c>
      <c r="D341" t="s">
        <v>19</v>
      </c>
      <c r="E341" s="160"/>
      <c r="F341" s="2">
        <v>5</v>
      </c>
      <c r="G341" s="2">
        <f t="shared" si="5"/>
        <v>643.00000000000068</v>
      </c>
    </row>
    <row r="342" spans="1:7" ht="15.75" customHeight="1">
      <c r="A342" s="44">
        <v>43799</v>
      </c>
      <c r="B342" s="525" t="s">
        <v>14</v>
      </c>
      <c r="C342" s="525" t="s">
        <v>33</v>
      </c>
      <c r="D342" t="s">
        <v>16</v>
      </c>
      <c r="E342" s="160">
        <v>8.6999999999999993</v>
      </c>
      <c r="G342" s="2">
        <f t="shared" si="5"/>
        <v>651.70000000000073</v>
      </c>
    </row>
    <row r="343" spans="1:7" ht="15.75" customHeight="1">
      <c r="B343" s="526"/>
      <c r="C343" s="526"/>
      <c r="D343" t="s">
        <v>17</v>
      </c>
      <c r="E343" s="160">
        <v>3.7</v>
      </c>
      <c r="G343" s="2">
        <f t="shared" si="5"/>
        <v>655.40000000000077</v>
      </c>
    </row>
    <row r="344" spans="1:7" ht="15.75" customHeight="1">
      <c r="B344" s="526"/>
      <c r="C344" s="526"/>
      <c r="D344" s="48" t="s">
        <v>18</v>
      </c>
      <c r="E344" s="160">
        <v>60</v>
      </c>
      <c r="G344" s="2">
        <f t="shared" si="5"/>
        <v>715.40000000000077</v>
      </c>
    </row>
    <row r="345" spans="1:7" ht="15.75" customHeight="1">
      <c r="B345" s="526"/>
      <c r="C345" s="526"/>
      <c r="D345" s="48" t="s">
        <v>40</v>
      </c>
      <c r="E345" s="179">
        <v>5</v>
      </c>
      <c r="G345" s="2">
        <f t="shared" si="5"/>
        <v>720.40000000000077</v>
      </c>
    </row>
    <row r="346" spans="1:7" ht="15.75" customHeight="1">
      <c r="A346" s="7">
        <v>43799</v>
      </c>
      <c r="B346" s="526" t="s">
        <v>114</v>
      </c>
      <c r="C346" s="526" t="s">
        <v>33</v>
      </c>
      <c r="D346" t="s">
        <v>18</v>
      </c>
      <c r="E346" s="160"/>
      <c r="F346" s="2">
        <v>26</v>
      </c>
      <c r="G346" s="2">
        <f t="shared" si="5"/>
        <v>694.40000000000077</v>
      </c>
    </row>
    <row r="347" spans="1:7" ht="15.75" customHeight="1">
      <c r="A347" s="7">
        <v>44712</v>
      </c>
      <c r="B347" s="526" t="s">
        <v>518</v>
      </c>
      <c r="C347" s="526" t="s">
        <v>33</v>
      </c>
      <c r="D347" t="s">
        <v>16</v>
      </c>
      <c r="E347" s="160"/>
      <c r="F347" s="2">
        <v>8.6999999999999993</v>
      </c>
      <c r="G347" s="2">
        <f t="shared" si="5"/>
        <v>685.70000000000073</v>
      </c>
    </row>
    <row r="348" spans="1:7" ht="15.75" customHeight="1">
      <c r="A348" s="7">
        <v>44712</v>
      </c>
      <c r="B348" s="526" t="s">
        <v>518</v>
      </c>
      <c r="C348" s="526" t="s">
        <v>33</v>
      </c>
      <c r="D348" t="s">
        <v>17</v>
      </c>
      <c r="E348" s="160"/>
      <c r="F348" s="2">
        <v>3.7</v>
      </c>
      <c r="G348" s="2">
        <f t="shared" si="5"/>
        <v>682.00000000000068</v>
      </c>
    </row>
    <row r="349" spans="1:7" ht="15.75" customHeight="1">
      <c r="A349" s="7">
        <v>45441</v>
      </c>
      <c r="B349" s="526">
        <v>28949</v>
      </c>
      <c r="C349" s="526" t="s">
        <v>33</v>
      </c>
      <c r="D349" t="s">
        <v>18</v>
      </c>
      <c r="E349" s="160"/>
      <c r="F349" s="2">
        <v>34</v>
      </c>
      <c r="G349" s="2">
        <f t="shared" si="5"/>
        <v>648.00000000000068</v>
      </c>
    </row>
    <row r="350" spans="1:7" ht="15.75" customHeight="1">
      <c r="A350" s="7">
        <v>45441</v>
      </c>
      <c r="B350" s="526">
        <v>28949</v>
      </c>
      <c r="C350" s="526" t="s">
        <v>33</v>
      </c>
      <c r="D350" t="s">
        <v>19</v>
      </c>
      <c r="E350" s="160"/>
      <c r="F350" s="2">
        <v>5</v>
      </c>
      <c r="G350" s="2">
        <f t="shared" si="5"/>
        <v>643.00000000000068</v>
      </c>
    </row>
    <row r="351" spans="1:7" ht="15.75" customHeight="1">
      <c r="A351" s="44">
        <v>43830</v>
      </c>
      <c r="B351" s="525" t="s">
        <v>14</v>
      </c>
      <c r="C351" s="525" t="s">
        <v>34</v>
      </c>
      <c r="D351" t="s">
        <v>16</v>
      </c>
      <c r="E351" s="160">
        <v>9.1</v>
      </c>
      <c r="G351" s="2">
        <f t="shared" si="5"/>
        <v>652.1000000000007</v>
      </c>
    </row>
    <row r="352" spans="1:7" ht="15.75" customHeight="1">
      <c r="B352" s="526"/>
      <c r="C352" s="526"/>
      <c r="D352" t="s">
        <v>17</v>
      </c>
      <c r="E352" s="160">
        <v>3.8</v>
      </c>
      <c r="G352" s="2">
        <f t="shared" si="5"/>
        <v>655.90000000000066</v>
      </c>
    </row>
    <row r="353" spans="1:7" ht="15.75" customHeight="1">
      <c r="B353" s="526"/>
      <c r="C353" s="526"/>
      <c r="D353" s="48" t="s">
        <v>18</v>
      </c>
      <c r="E353" s="160">
        <v>60</v>
      </c>
      <c r="G353" s="2">
        <f t="shared" si="5"/>
        <v>715.90000000000066</v>
      </c>
    </row>
    <row r="354" spans="1:7" ht="15.75" customHeight="1">
      <c r="B354" s="526"/>
      <c r="C354" s="526"/>
      <c r="D354" s="48" t="s">
        <v>40</v>
      </c>
      <c r="E354" s="179">
        <v>5</v>
      </c>
      <c r="G354" s="2">
        <f t="shared" si="5"/>
        <v>720.90000000000066</v>
      </c>
    </row>
    <row r="355" spans="1:7" ht="15.75" customHeight="1">
      <c r="A355" s="7">
        <v>43830</v>
      </c>
      <c r="B355" s="526" t="s">
        <v>114</v>
      </c>
      <c r="C355" s="526" t="s">
        <v>34</v>
      </c>
      <c r="D355" t="s">
        <v>18</v>
      </c>
      <c r="E355" s="160"/>
      <c r="F355" s="2">
        <v>14</v>
      </c>
      <c r="G355" s="2">
        <f t="shared" si="5"/>
        <v>706.90000000000066</v>
      </c>
    </row>
    <row r="356" spans="1:7" ht="15.75" customHeight="1">
      <c r="A356" s="7">
        <v>44712</v>
      </c>
      <c r="B356" s="526" t="s">
        <v>518</v>
      </c>
      <c r="C356" s="526" t="s">
        <v>34</v>
      </c>
      <c r="D356" t="s">
        <v>16</v>
      </c>
      <c r="E356" s="160"/>
      <c r="F356" s="2">
        <v>9.1</v>
      </c>
      <c r="G356" s="2">
        <f t="shared" si="5"/>
        <v>697.80000000000064</v>
      </c>
    </row>
    <row r="357" spans="1:7" ht="15.75" customHeight="1">
      <c r="A357" s="7">
        <v>44712</v>
      </c>
      <c r="B357" s="526" t="s">
        <v>518</v>
      </c>
      <c r="C357" s="526" t="s">
        <v>34</v>
      </c>
      <c r="D357" t="s">
        <v>17</v>
      </c>
      <c r="E357" s="160"/>
      <c r="F357" s="2">
        <v>3.8</v>
      </c>
      <c r="G357" s="2">
        <f t="shared" si="5"/>
        <v>694.00000000000068</v>
      </c>
    </row>
    <row r="358" spans="1:7" ht="15.75" customHeight="1">
      <c r="A358" s="7">
        <v>45441</v>
      </c>
      <c r="B358" s="526">
        <v>28949</v>
      </c>
      <c r="C358" s="526" t="s">
        <v>34</v>
      </c>
      <c r="D358" t="s">
        <v>18</v>
      </c>
      <c r="E358" s="160"/>
      <c r="F358" s="2">
        <v>46</v>
      </c>
      <c r="G358" s="2">
        <f t="shared" si="5"/>
        <v>648.00000000000068</v>
      </c>
    </row>
    <row r="359" spans="1:7" ht="15.75" customHeight="1">
      <c r="A359" s="7">
        <v>45441</v>
      </c>
      <c r="B359" s="526">
        <v>28949</v>
      </c>
      <c r="C359" s="526" t="s">
        <v>34</v>
      </c>
      <c r="D359" t="s">
        <v>19</v>
      </c>
      <c r="E359" s="160"/>
      <c r="F359" s="2">
        <v>5</v>
      </c>
      <c r="G359" s="2">
        <f t="shared" si="5"/>
        <v>643.00000000000068</v>
      </c>
    </row>
    <row r="360" spans="1:7" ht="15.75" customHeight="1">
      <c r="A360" s="44">
        <v>43861</v>
      </c>
      <c r="B360" s="525" t="s">
        <v>14</v>
      </c>
      <c r="C360" s="525" t="s">
        <v>15</v>
      </c>
      <c r="D360" t="s">
        <v>16</v>
      </c>
      <c r="E360" s="160">
        <v>11.6</v>
      </c>
      <c r="G360" s="2">
        <f t="shared" si="5"/>
        <v>654.6000000000007</v>
      </c>
    </row>
    <row r="361" spans="1:7" ht="15.75" customHeight="1">
      <c r="B361" s="526"/>
      <c r="C361" s="526"/>
      <c r="D361" t="s">
        <v>17</v>
      </c>
      <c r="E361" s="160">
        <v>3.6</v>
      </c>
      <c r="G361" s="2">
        <f t="shared" si="5"/>
        <v>658.20000000000073</v>
      </c>
    </row>
    <row r="362" spans="1:7" ht="15.75" customHeight="1">
      <c r="B362" s="526"/>
      <c r="C362" s="526"/>
      <c r="D362" t="s">
        <v>18</v>
      </c>
      <c r="E362" s="160">
        <v>60</v>
      </c>
      <c r="G362" s="2">
        <f t="shared" si="5"/>
        <v>718.20000000000073</v>
      </c>
    </row>
    <row r="363" spans="1:7" ht="15.75" customHeight="1">
      <c r="B363" s="526"/>
      <c r="C363" s="526"/>
      <c r="D363" t="s">
        <v>40</v>
      </c>
      <c r="E363" s="160">
        <v>5</v>
      </c>
      <c r="G363" s="2">
        <f t="shared" si="5"/>
        <v>723.20000000000073</v>
      </c>
    </row>
    <row r="364" spans="1:7" ht="15.75" customHeight="1">
      <c r="B364" s="526"/>
      <c r="C364" s="526"/>
      <c r="D364" s="48" t="s">
        <v>21</v>
      </c>
      <c r="E364" s="179">
        <v>93</v>
      </c>
      <c r="G364" s="2">
        <f t="shared" si="5"/>
        <v>816.20000000000073</v>
      </c>
    </row>
    <row r="365" spans="1:7" ht="15.75" customHeight="1">
      <c r="A365" s="7">
        <v>43861</v>
      </c>
      <c r="B365" s="526" t="s">
        <v>114</v>
      </c>
      <c r="C365" s="526" t="s">
        <v>15</v>
      </c>
      <c r="D365" t="s">
        <v>18</v>
      </c>
      <c r="E365" s="160"/>
      <c r="F365" s="2">
        <v>60</v>
      </c>
      <c r="G365" s="2">
        <f t="shared" si="5"/>
        <v>756.20000000000073</v>
      </c>
    </row>
    <row r="366" spans="1:7" ht="15.75" customHeight="1">
      <c r="A366" s="7">
        <v>43861</v>
      </c>
      <c r="B366" s="526" t="s">
        <v>114</v>
      </c>
      <c r="C366" s="526" t="s">
        <v>15</v>
      </c>
      <c r="D366" t="s">
        <v>19</v>
      </c>
      <c r="E366" s="160"/>
      <c r="F366" s="2">
        <v>5</v>
      </c>
      <c r="G366" s="2">
        <f t="shared" si="5"/>
        <v>751.20000000000073</v>
      </c>
    </row>
    <row r="367" spans="1:7" ht="15.75" customHeight="1">
      <c r="A367" s="7">
        <v>44712</v>
      </c>
      <c r="B367" s="526" t="s">
        <v>456</v>
      </c>
      <c r="C367" s="526" t="s">
        <v>15</v>
      </c>
      <c r="D367" t="s">
        <v>16</v>
      </c>
      <c r="E367" s="160"/>
      <c r="F367" s="2">
        <v>11.6</v>
      </c>
      <c r="G367" s="2">
        <f t="shared" si="5"/>
        <v>739.6000000000007</v>
      </c>
    </row>
    <row r="368" spans="1:7" ht="15.75" customHeight="1">
      <c r="A368" s="7">
        <v>44712</v>
      </c>
      <c r="B368" s="526" t="s">
        <v>456</v>
      </c>
      <c r="C368" s="526" t="s">
        <v>15</v>
      </c>
      <c r="D368" t="s">
        <v>17</v>
      </c>
      <c r="E368" s="160"/>
      <c r="F368" s="2">
        <v>3.6</v>
      </c>
      <c r="G368" s="2">
        <f t="shared" si="5"/>
        <v>736.00000000000068</v>
      </c>
    </row>
    <row r="369" spans="1:7" ht="15.75" customHeight="1">
      <c r="A369" s="44">
        <v>43890</v>
      </c>
      <c r="B369" s="525" t="s">
        <v>14</v>
      </c>
      <c r="C369" s="525" t="s">
        <v>20</v>
      </c>
      <c r="D369" t="s">
        <v>16</v>
      </c>
      <c r="E369" s="160">
        <v>12</v>
      </c>
      <c r="G369" s="2">
        <f t="shared" si="5"/>
        <v>748.00000000000068</v>
      </c>
    </row>
    <row r="370" spans="1:7" ht="15.75" customHeight="1">
      <c r="B370" s="526"/>
      <c r="C370" s="526"/>
      <c r="D370" t="s">
        <v>17</v>
      </c>
      <c r="E370" s="160">
        <v>3.8</v>
      </c>
      <c r="G370" s="2">
        <f t="shared" ref="G370:G445" si="6">+G369+E370-F370</f>
        <v>751.80000000000064</v>
      </c>
    </row>
    <row r="371" spans="1:7" ht="15.75" customHeight="1">
      <c r="B371" s="526"/>
      <c r="C371" s="526"/>
      <c r="D371" t="s">
        <v>18</v>
      </c>
      <c r="E371" s="160">
        <v>58</v>
      </c>
      <c r="G371" s="2">
        <f t="shared" si="6"/>
        <v>809.80000000000064</v>
      </c>
    </row>
    <row r="372" spans="1:7" ht="15.75" customHeight="1">
      <c r="B372" s="526"/>
      <c r="C372" s="526"/>
      <c r="D372" t="s">
        <v>40</v>
      </c>
      <c r="E372" s="160">
        <v>5</v>
      </c>
      <c r="G372" s="2">
        <f t="shared" si="6"/>
        <v>814.80000000000064</v>
      </c>
    </row>
    <row r="373" spans="1:7" ht="15.75" customHeight="1">
      <c r="A373" s="7">
        <v>43890</v>
      </c>
      <c r="B373" s="526" t="s">
        <v>114</v>
      </c>
      <c r="C373" s="526" t="s">
        <v>20</v>
      </c>
      <c r="D373" t="s">
        <v>18</v>
      </c>
      <c r="E373" s="160"/>
      <c r="F373" s="2">
        <v>58</v>
      </c>
      <c r="G373" s="2">
        <f t="shared" si="6"/>
        <v>756.80000000000064</v>
      </c>
    </row>
    <row r="374" spans="1:7" ht="15.75" customHeight="1">
      <c r="A374" s="7">
        <v>43890</v>
      </c>
      <c r="B374" s="526" t="s">
        <v>114</v>
      </c>
      <c r="C374" s="526" t="s">
        <v>20</v>
      </c>
      <c r="D374" t="s">
        <v>40</v>
      </c>
      <c r="E374" s="160"/>
      <c r="F374" s="2">
        <v>5</v>
      </c>
      <c r="G374" s="2">
        <f t="shared" si="6"/>
        <v>751.80000000000064</v>
      </c>
    </row>
    <row r="375" spans="1:7" ht="15.75" customHeight="1">
      <c r="A375" s="7">
        <v>44712</v>
      </c>
      <c r="B375" s="526" t="s">
        <v>456</v>
      </c>
      <c r="C375" s="526" t="s">
        <v>20</v>
      </c>
      <c r="D375" t="s">
        <v>16</v>
      </c>
      <c r="E375" s="160"/>
      <c r="F375" s="2">
        <v>12</v>
      </c>
      <c r="G375" s="2">
        <f t="shared" si="6"/>
        <v>739.80000000000064</v>
      </c>
    </row>
    <row r="376" spans="1:7" ht="15.75" customHeight="1">
      <c r="A376" s="7">
        <v>44712</v>
      </c>
      <c r="B376" s="526" t="s">
        <v>456</v>
      </c>
      <c r="C376" s="526" t="s">
        <v>20</v>
      </c>
      <c r="D376" t="s">
        <v>17</v>
      </c>
      <c r="E376" s="160"/>
      <c r="F376" s="2">
        <v>3.8</v>
      </c>
      <c r="G376" s="2">
        <f t="shared" si="6"/>
        <v>736.00000000000068</v>
      </c>
    </row>
    <row r="377" spans="1:7" ht="15.75" customHeight="1">
      <c r="A377" s="44">
        <v>43921</v>
      </c>
      <c r="B377" s="525" t="s">
        <v>14</v>
      </c>
      <c r="C377" s="525" t="s">
        <v>23</v>
      </c>
      <c r="D377" t="s">
        <v>16</v>
      </c>
      <c r="E377" s="160">
        <v>12.6</v>
      </c>
      <c r="G377" s="2">
        <f t="shared" si="6"/>
        <v>748.6000000000007</v>
      </c>
    </row>
    <row r="378" spans="1:7" ht="15.75" customHeight="1">
      <c r="B378" s="526"/>
      <c r="C378" s="526"/>
      <c r="D378" t="s">
        <v>17</v>
      </c>
      <c r="E378" s="160">
        <v>3.9</v>
      </c>
      <c r="G378" s="2">
        <f t="shared" si="6"/>
        <v>752.50000000000068</v>
      </c>
    </row>
    <row r="379" spans="1:7" ht="15.75" customHeight="1">
      <c r="B379" s="526"/>
      <c r="C379" s="526"/>
      <c r="D379" s="48" t="s">
        <v>18</v>
      </c>
      <c r="E379" s="160">
        <v>60</v>
      </c>
      <c r="G379" s="2">
        <f t="shared" si="6"/>
        <v>812.50000000000068</v>
      </c>
    </row>
    <row r="380" spans="1:7" ht="15.75" customHeight="1">
      <c r="B380" s="526"/>
      <c r="C380" s="526"/>
      <c r="D380" s="48" t="s">
        <v>40</v>
      </c>
      <c r="E380" s="179">
        <v>5</v>
      </c>
      <c r="G380" s="2">
        <f t="shared" si="6"/>
        <v>817.50000000000068</v>
      </c>
    </row>
    <row r="381" spans="1:7" ht="15.75" customHeight="1">
      <c r="A381" s="7">
        <v>43921</v>
      </c>
      <c r="B381" s="526" t="s">
        <v>114</v>
      </c>
      <c r="C381" s="526" t="s">
        <v>23</v>
      </c>
      <c r="D381" t="s">
        <v>18</v>
      </c>
      <c r="E381" s="160"/>
      <c r="F381" s="2">
        <v>28</v>
      </c>
      <c r="G381" s="2">
        <f t="shared" si="6"/>
        <v>789.50000000000068</v>
      </c>
    </row>
    <row r="382" spans="1:7" ht="15.75" customHeight="1">
      <c r="A382" s="7">
        <v>44712</v>
      </c>
      <c r="B382" s="526" t="s">
        <v>456</v>
      </c>
      <c r="C382" s="526" t="s">
        <v>23</v>
      </c>
      <c r="D382" t="s">
        <v>16</v>
      </c>
      <c r="E382" s="160"/>
      <c r="F382" s="2">
        <v>12.6</v>
      </c>
      <c r="G382" s="2">
        <f t="shared" si="6"/>
        <v>776.90000000000066</v>
      </c>
    </row>
    <row r="383" spans="1:7" ht="15.75" customHeight="1">
      <c r="A383" s="7">
        <v>44712</v>
      </c>
      <c r="B383" s="526" t="s">
        <v>456</v>
      </c>
      <c r="C383" s="526" t="s">
        <v>23</v>
      </c>
      <c r="D383" t="s">
        <v>17</v>
      </c>
      <c r="E383" s="160"/>
      <c r="F383" s="2">
        <v>3.9</v>
      </c>
      <c r="G383" s="2">
        <f t="shared" si="6"/>
        <v>773.00000000000068</v>
      </c>
    </row>
    <row r="384" spans="1:7" ht="15.75" customHeight="1">
      <c r="A384" s="7">
        <v>45441</v>
      </c>
      <c r="B384" s="526">
        <v>28950</v>
      </c>
      <c r="C384" s="526" t="s">
        <v>23</v>
      </c>
      <c r="D384" t="s">
        <v>18</v>
      </c>
      <c r="E384" s="160"/>
      <c r="F384" s="2">
        <v>32</v>
      </c>
      <c r="G384" s="2">
        <f t="shared" si="6"/>
        <v>741.00000000000068</v>
      </c>
    </row>
    <row r="385" spans="1:9" ht="15.75" customHeight="1">
      <c r="A385" s="7">
        <v>45441</v>
      </c>
      <c r="B385" s="526">
        <v>28950</v>
      </c>
      <c r="C385" s="526" t="s">
        <v>23</v>
      </c>
      <c r="D385" t="s">
        <v>40</v>
      </c>
      <c r="E385" s="160"/>
      <c r="F385" s="2">
        <v>5</v>
      </c>
      <c r="G385" s="2">
        <f t="shared" si="6"/>
        <v>736.00000000000068</v>
      </c>
    </row>
    <row r="386" spans="1:9" ht="15.75" customHeight="1">
      <c r="A386" s="44">
        <v>43951</v>
      </c>
      <c r="B386" s="525" t="s">
        <v>14</v>
      </c>
      <c r="C386" s="525" t="s">
        <v>24</v>
      </c>
      <c r="D386" t="s">
        <v>16</v>
      </c>
      <c r="E386" s="160">
        <v>13.1</v>
      </c>
      <c r="G386" s="2">
        <f t="shared" si="6"/>
        <v>749.1000000000007</v>
      </c>
    </row>
    <row r="387" spans="1:9" ht="15.75" customHeight="1">
      <c r="B387" s="526"/>
      <c r="C387" s="526"/>
      <c r="D387" t="s">
        <v>17</v>
      </c>
      <c r="E387" s="160">
        <v>4.5999999999999996</v>
      </c>
      <c r="G387" s="2">
        <f t="shared" si="6"/>
        <v>753.70000000000073</v>
      </c>
    </row>
    <row r="388" spans="1:9" ht="15.75" customHeight="1">
      <c r="B388" s="526"/>
      <c r="C388" s="526"/>
      <c r="D388" s="48" t="s">
        <v>18</v>
      </c>
      <c r="E388" s="179">
        <v>60</v>
      </c>
      <c r="G388" s="2">
        <f t="shared" si="6"/>
        <v>813.70000000000073</v>
      </c>
    </row>
    <row r="389" spans="1:9" ht="15.75" customHeight="1">
      <c r="B389" s="526"/>
      <c r="C389" s="526"/>
      <c r="D389" s="48" t="s">
        <v>40</v>
      </c>
      <c r="E389" s="179">
        <v>5</v>
      </c>
      <c r="G389" s="2">
        <f t="shared" si="6"/>
        <v>818.70000000000073</v>
      </c>
    </row>
    <row r="390" spans="1:9" ht="15.75" customHeight="1">
      <c r="A390" s="7">
        <v>44712</v>
      </c>
      <c r="B390" s="526" t="s">
        <v>456</v>
      </c>
      <c r="C390" s="526" t="s">
        <v>24</v>
      </c>
      <c r="D390" t="s">
        <v>16</v>
      </c>
      <c r="E390" s="160"/>
      <c r="F390" s="2">
        <v>13.1</v>
      </c>
      <c r="G390" s="2">
        <f t="shared" si="6"/>
        <v>805.6000000000007</v>
      </c>
      <c r="I390" s="525"/>
    </row>
    <row r="391" spans="1:9" ht="15.75" customHeight="1">
      <c r="A391" s="7">
        <v>44712</v>
      </c>
      <c r="B391" s="526" t="s">
        <v>456</v>
      </c>
      <c r="C391" s="526" t="s">
        <v>24</v>
      </c>
      <c r="D391" t="s">
        <v>17</v>
      </c>
      <c r="E391" s="160"/>
      <c r="F391" s="2">
        <v>4.5999999999999996</v>
      </c>
      <c r="G391" s="2">
        <f t="shared" si="6"/>
        <v>801.00000000000068</v>
      </c>
    </row>
    <row r="392" spans="1:9" ht="15.75" customHeight="1">
      <c r="A392" s="7">
        <v>45441</v>
      </c>
      <c r="B392" s="526">
        <v>28950</v>
      </c>
      <c r="C392" s="526" t="s">
        <v>24</v>
      </c>
      <c r="D392" t="s">
        <v>18</v>
      </c>
      <c r="E392" s="160"/>
      <c r="F392" s="2">
        <v>60</v>
      </c>
      <c r="G392" s="2">
        <f t="shared" si="6"/>
        <v>741.00000000000068</v>
      </c>
    </row>
    <row r="393" spans="1:9" ht="15.75" customHeight="1">
      <c r="A393" s="7">
        <v>45441</v>
      </c>
      <c r="B393" s="526">
        <v>28950</v>
      </c>
      <c r="C393" s="526" t="s">
        <v>24</v>
      </c>
      <c r="D393" t="s">
        <v>40</v>
      </c>
      <c r="E393" s="160"/>
      <c r="F393" s="2">
        <v>5</v>
      </c>
      <c r="G393" s="2">
        <f t="shared" si="6"/>
        <v>736.00000000000068</v>
      </c>
    </row>
    <row r="394" spans="1:9" ht="15.75" customHeight="1">
      <c r="A394" s="44">
        <v>43981</v>
      </c>
      <c r="B394" s="525" t="s">
        <v>14</v>
      </c>
      <c r="C394" s="525" t="s">
        <v>25</v>
      </c>
      <c r="D394" t="s">
        <v>16</v>
      </c>
      <c r="E394" s="171">
        <v>12.1</v>
      </c>
      <c r="G394" s="2">
        <f t="shared" si="6"/>
        <v>748.1000000000007</v>
      </c>
    </row>
    <row r="395" spans="1:9" ht="15.75" customHeight="1">
      <c r="B395" s="526"/>
      <c r="C395" s="526"/>
      <c r="D395" t="s">
        <v>17</v>
      </c>
      <c r="E395" s="171">
        <v>2.5</v>
      </c>
      <c r="G395" s="2">
        <f t="shared" si="6"/>
        <v>750.6000000000007</v>
      </c>
    </row>
    <row r="396" spans="1:9" ht="15.75" customHeight="1">
      <c r="B396" s="526"/>
      <c r="C396" s="526"/>
      <c r="D396" s="48" t="s">
        <v>18</v>
      </c>
      <c r="E396" s="303">
        <v>60</v>
      </c>
      <c r="G396" s="2">
        <f t="shared" si="6"/>
        <v>810.6000000000007</v>
      </c>
    </row>
    <row r="397" spans="1:9" ht="15.75" customHeight="1">
      <c r="B397" s="526"/>
      <c r="C397" s="526"/>
      <c r="D397" s="48" t="s">
        <v>40</v>
      </c>
      <c r="E397" s="303">
        <v>5</v>
      </c>
      <c r="G397" s="2">
        <f t="shared" si="6"/>
        <v>815.6000000000007</v>
      </c>
    </row>
    <row r="398" spans="1:9" ht="15.75" customHeight="1">
      <c r="A398" s="7">
        <v>44712</v>
      </c>
      <c r="B398" s="526" t="s">
        <v>456</v>
      </c>
      <c r="C398" s="526" t="s">
        <v>25</v>
      </c>
      <c r="D398" t="s">
        <v>16</v>
      </c>
      <c r="E398" s="171"/>
      <c r="F398" s="16">
        <v>12.1</v>
      </c>
      <c r="G398" s="2">
        <f t="shared" si="6"/>
        <v>803.50000000000068</v>
      </c>
    </row>
    <row r="399" spans="1:9" ht="15.75" customHeight="1">
      <c r="A399" s="7">
        <v>44712</v>
      </c>
      <c r="B399" s="526" t="s">
        <v>456</v>
      </c>
      <c r="C399" s="526" t="s">
        <v>25</v>
      </c>
      <c r="D399" t="s">
        <v>17</v>
      </c>
      <c r="E399" s="171"/>
      <c r="F399" s="16">
        <v>2.5</v>
      </c>
      <c r="G399" s="2">
        <f t="shared" si="6"/>
        <v>801.00000000000068</v>
      </c>
    </row>
    <row r="400" spans="1:9" ht="15.75" customHeight="1">
      <c r="A400" s="7">
        <v>45441</v>
      </c>
      <c r="B400" s="526">
        <v>28950</v>
      </c>
      <c r="C400" s="526" t="s">
        <v>25</v>
      </c>
      <c r="D400" t="s">
        <v>18</v>
      </c>
      <c r="E400" s="171"/>
      <c r="F400" s="16">
        <v>60</v>
      </c>
      <c r="G400" s="2">
        <f t="shared" si="6"/>
        <v>741.00000000000068</v>
      </c>
    </row>
    <row r="401" spans="1:7" ht="15.75" customHeight="1">
      <c r="A401" s="7">
        <v>45441</v>
      </c>
      <c r="B401" s="526">
        <v>28950</v>
      </c>
      <c r="C401" s="526" t="s">
        <v>25</v>
      </c>
      <c r="D401" t="s">
        <v>40</v>
      </c>
      <c r="E401" s="171"/>
      <c r="F401" s="16">
        <v>5</v>
      </c>
      <c r="G401" s="2">
        <f t="shared" si="6"/>
        <v>736.00000000000068</v>
      </c>
    </row>
    <row r="402" spans="1:7" ht="15.75" customHeight="1">
      <c r="A402" s="44">
        <v>44012</v>
      </c>
      <c r="B402" s="525" t="s">
        <v>14</v>
      </c>
      <c r="C402" s="525" t="s">
        <v>26</v>
      </c>
      <c r="D402" t="s">
        <v>16</v>
      </c>
      <c r="E402" s="171">
        <v>10.7</v>
      </c>
      <c r="G402" s="2">
        <f t="shared" si="6"/>
        <v>746.70000000000073</v>
      </c>
    </row>
    <row r="403" spans="1:7" ht="15.75" customHeight="1">
      <c r="B403" s="526"/>
      <c r="C403" s="526"/>
      <c r="D403" t="s">
        <v>17</v>
      </c>
      <c r="E403" s="171">
        <v>1.2</v>
      </c>
      <c r="G403" s="2">
        <f t="shared" si="6"/>
        <v>747.90000000000077</v>
      </c>
    </row>
    <row r="404" spans="1:7" ht="15.75" customHeight="1">
      <c r="B404" s="526"/>
      <c r="C404" s="526"/>
      <c r="D404" s="48" t="s">
        <v>18</v>
      </c>
      <c r="E404" s="303">
        <v>60</v>
      </c>
      <c r="G404" s="2">
        <f t="shared" si="6"/>
        <v>807.90000000000077</v>
      </c>
    </row>
    <row r="405" spans="1:7" ht="15.75" customHeight="1">
      <c r="B405" s="526"/>
      <c r="C405" s="526"/>
      <c r="D405" s="48" t="s">
        <v>40</v>
      </c>
      <c r="E405" s="303">
        <v>5</v>
      </c>
      <c r="G405" s="2">
        <f t="shared" si="6"/>
        <v>812.90000000000077</v>
      </c>
    </row>
    <row r="406" spans="1:7" ht="15.75" customHeight="1">
      <c r="A406" s="7">
        <v>44712</v>
      </c>
      <c r="B406" s="526" t="s">
        <v>456</v>
      </c>
      <c r="C406" s="526" t="s">
        <v>26</v>
      </c>
      <c r="D406" t="s">
        <v>16</v>
      </c>
      <c r="E406" s="171"/>
      <c r="F406" s="16">
        <v>10.7</v>
      </c>
      <c r="G406" s="2">
        <f t="shared" si="6"/>
        <v>802.20000000000073</v>
      </c>
    </row>
    <row r="407" spans="1:7" ht="15.75" customHeight="1">
      <c r="A407" s="7">
        <v>44712</v>
      </c>
      <c r="B407" s="526" t="s">
        <v>456</v>
      </c>
      <c r="C407" s="526" t="s">
        <v>26</v>
      </c>
      <c r="D407" t="s">
        <v>17</v>
      </c>
      <c r="E407" s="171"/>
      <c r="F407" s="16">
        <v>1.2</v>
      </c>
      <c r="G407" s="2">
        <f t="shared" si="6"/>
        <v>801.00000000000068</v>
      </c>
    </row>
    <row r="408" spans="1:7" ht="15.75" customHeight="1">
      <c r="A408" s="7">
        <v>45441</v>
      </c>
      <c r="B408" s="526">
        <v>28950</v>
      </c>
      <c r="C408" s="526" t="s">
        <v>26</v>
      </c>
      <c r="D408" t="s">
        <v>48</v>
      </c>
      <c r="E408" s="171"/>
      <c r="F408" s="16">
        <v>28.6</v>
      </c>
      <c r="G408" s="2">
        <f t="shared" si="6"/>
        <v>772.40000000000066</v>
      </c>
    </row>
    <row r="409" spans="1:7" ht="15.75" customHeight="1">
      <c r="A409" s="7">
        <v>45593</v>
      </c>
      <c r="B409" s="526">
        <v>29901</v>
      </c>
      <c r="C409" s="526" t="s">
        <v>26</v>
      </c>
      <c r="D409" t="s">
        <v>18</v>
      </c>
      <c r="E409" s="171"/>
      <c r="F409" s="16">
        <v>31.4</v>
      </c>
      <c r="G409" s="2">
        <f t="shared" si="6"/>
        <v>741.00000000000068</v>
      </c>
    </row>
    <row r="410" spans="1:7" ht="15.75" customHeight="1">
      <c r="A410" s="7">
        <v>45593</v>
      </c>
      <c r="B410" s="526">
        <v>29901</v>
      </c>
      <c r="C410" s="526" t="s">
        <v>26</v>
      </c>
      <c r="D410" t="s">
        <v>40</v>
      </c>
      <c r="E410" s="171"/>
      <c r="F410" s="16">
        <v>5</v>
      </c>
      <c r="G410" s="2">
        <f t="shared" si="6"/>
        <v>736.00000000000068</v>
      </c>
    </row>
    <row r="411" spans="1:7" ht="15.75" customHeight="1">
      <c r="A411" s="44">
        <v>44043</v>
      </c>
      <c r="B411" s="525" t="s">
        <v>14</v>
      </c>
      <c r="C411" s="525" t="s">
        <v>27</v>
      </c>
      <c r="D411" t="s">
        <v>16</v>
      </c>
      <c r="E411" s="171">
        <v>9</v>
      </c>
      <c r="G411" s="2">
        <f t="shared" si="6"/>
        <v>745.00000000000068</v>
      </c>
    </row>
    <row r="412" spans="1:7" ht="15.75" customHeight="1">
      <c r="B412" s="526"/>
      <c r="C412" s="526"/>
      <c r="D412" t="s">
        <v>17</v>
      </c>
      <c r="E412" s="171">
        <v>3.7</v>
      </c>
      <c r="G412" s="2">
        <f t="shared" si="6"/>
        <v>748.70000000000073</v>
      </c>
    </row>
    <row r="413" spans="1:7" ht="15.75" customHeight="1">
      <c r="B413" s="526"/>
      <c r="C413" s="526"/>
      <c r="D413" s="48" t="s">
        <v>18</v>
      </c>
      <c r="E413" s="303">
        <v>60</v>
      </c>
      <c r="G413" s="2">
        <f t="shared" si="6"/>
        <v>808.70000000000073</v>
      </c>
    </row>
    <row r="414" spans="1:7" ht="15.75" customHeight="1">
      <c r="B414" s="526"/>
      <c r="C414" s="526"/>
      <c r="D414" s="48" t="s">
        <v>40</v>
      </c>
      <c r="E414" s="303">
        <v>5</v>
      </c>
      <c r="G414" s="2">
        <f t="shared" si="6"/>
        <v>813.70000000000073</v>
      </c>
    </row>
    <row r="415" spans="1:7" ht="15.75" customHeight="1">
      <c r="B415" s="526"/>
      <c r="C415" s="526"/>
      <c r="D415" s="136" t="s">
        <v>43</v>
      </c>
      <c r="E415" s="303">
        <v>10</v>
      </c>
      <c r="G415" s="2">
        <f t="shared" si="6"/>
        <v>823.70000000000073</v>
      </c>
    </row>
    <row r="416" spans="1:7" ht="15.75" customHeight="1">
      <c r="B416" s="526"/>
      <c r="C416" s="526"/>
      <c r="D416" s="136" t="s">
        <v>44</v>
      </c>
      <c r="E416" s="303">
        <v>10</v>
      </c>
      <c r="G416" s="2">
        <f t="shared" si="6"/>
        <v>833.70000000000073</v>
      </c>
    </row>
    <row r="417" spans="1:7" ht="15.75" customHeight="1">
      <c r="A417" s="7">
        <v>44712</v>
      </c>
      <c r="B417" s="526" t="s">
        <v>519</v>
      </c>
      <c r="C417" s="526" t="s">
        <v>27</v>
      </c>
      <c r="D417" t="s">
        <v>16</v>
      </c>
      <c r="E417" s="171"/>
      <c r="F417" s="16">
        <v>9</v>
      </c>
      <c r="G417" s="2">
        <f t="shared" si="6"/>
        <v>824.70000000000073</v>
      </c>
    </row>
    <row r="418" spans="1:7" ht="15.75" customHeight="1">
      <c r="A418" s="7">
        <v>44712</v>
      </c>
      <c r="B418" s="526" t="s">
        <v>519</v>
      </c>
      <c r="C418" s="526" t="s">
        <v>27</v>
      </c>
      <c r="D418" t="s">
        <v>17</v>
      </c>
      <c r="E418" s="171"/>
      <c r="F418" s="16">
        <v>3.7</v>
      </c>
      <c r="G418" s="2">
        <f t="shared" si="6"/>
        <v>821.00000000000068</v>
      </c>
    </row>
    <row r="419" spans="1:7" ht="15.75" customHeight="1">
      <c r="A419" s="7">
        <v>45593</v>
      </c>
      <c r="B419" s="526">
        <v>29901</v>
      </c>
      <c r="C419" s="526" t="s">
        <v>27</v>
      </c>
      <c r="D419" t="s">
        <v>18</v>
      </c>
      <c r="E419" s="171"/>
      <c r="F419" s="16">
        <v>60</v>
      </c>
      <c r="G419" s="2">
        <f t="shared" si="6"/>
        <v>761.00000000000068</v>
      </c>
    </row>
    <row r="420" spans="1:7" ht="15.75" customHeight="1">
      <c r="A420" s="7">
        <v>45593</v>
      </c>
      <c r="B420" s="526">
        <v>29901</v>
      </c>
      <c r="C420" s="526" t="s">
        <v>27</v>
      </c>
      <c r="D420" t="s">
        <v>40</v>
      </c>
      <c r="E420" s="171"/>
      <c r="F420" s="16">
        <v>5</v>
      </c>
      <c r="G420" s="2">
        <f t="shared" si="6"/>
        <v>756.00000000000068</v>
      </c>
    </row>
    <row r="421" spans="1:7" ht="15.75" customHeight="1">
      <c r="A421" s="7">
        <v>45593</v>
      </c>
      <c r="B421" s="526">
        <v>29901</v>
      </c>
      <c r="C421" s="526" t="s">
        <v>27</v>
      </c>
      <c r="D421" s="136" t="s">
        <v>43</v>
      </c>
      <c r="E421" s="171"/>
      <c r="F421" s="16">
        <v>10</v>
      </c>
      <c r="G421" s="2">
        <f t="shared" si="6"/>
        <v>746.00000000000068</v>
      </c>
    </row>
    <row r="422" spans="1:7" ht="15.75" customHeight="1">
      <c r="A422" s="7">
        <v>45593</v>
      </c>
      <c r="B422" s="526">
        <v>29901</v>
      </c>
      <c r="C422" s="526" t="s">
        <v>27</v>
      </c>
      <c r="D422" s="136" t="s">
        <v>44</v>
      </c>
      <c r="E422" s="171"/>
      <c r="F422" s="16">
        <v>10</v>
      </c>
      <c r="G422" s="2">
        <f t="shared" si="6"/>
        <v>736.00000000000068</v>
      </c>
    </row>
    <row r="423" spans="1:7" ht="15.75" customHeight="1">
      <c r="A423" s="44">
        <v>44074</v>
      </c>
      <c r="B423" s="525" t="s">
        <v>14</v>
      </c>
      <c r="C423" s="525" t="s">
        <v>28</v>
      </c>
      <c r="D423" t="s">
        <v>16</v>
      </c>
      <c r="E423" s="171">
        <v>8.6</v>
      </c>
      <c r="G423" s="2">
        <f t="shared" si="6"/>
        <v>744.6000000000007</v>
      </c>
    </row>
    <row r="424" spans="1:7" ht="15.75" customHeight="1">
      <c r="B424" s="526"/>
      <c r="C424" s="526"/>
      <c r="D424" t="s">
        <v>17</v>
      </c>
      <c r="E424" s="171">
        <v>2.7</v>
      </c>
      <c r="G424" s="2">
        <f t="shared" si="6"/>
        <v>747.30000000000075</v>
      </c>
    </row>
    <row r="425" spans="1:7" ht="15.75" customHeight="1">
      <c r="B425" s="526"/>
      <c r="C425" s="526"/>
      <c r="D425" s="48" t="s">
        <v>18</v>
      </c>
      <c r="E425" s="303">
        <v>60</v>
      </c>
      <c r="G425" s="2">
        <f t="shared" si="6"/>
        <v>807.30000000000075</v>
      </c>
    </row>
    <row r="426" spans="1:7" ht="15.75" customHeight="1">
      <c r="B426" s="526"/>
      <c r="C426" s="526"/>
      <c r="D426" s="48" t="s">
        <v>40</v>
      </c>
      <c r="E426" s="303">
        <v>5</v>
      </c>
      <c r="G426" s="2">
        <f t="shared" si="6"/>
        <v>812.30000000000075</v>
      </c>
    </row>
    <row r="427" spans="1:7" ht="15.75" customHeight="1">
      <c r="B427" s="526"/>
      <c r="C427" s="526"/>
      <c r="D427" s="48" t="s">
        <v>45</v>
      </c>
      <c r="E427" s="303">
        <v>15</v>
      </c>
      <c r="G427" s="2">
        <f t="shared" si="6"/>
        <v>827.30000000000075</v>
      </c>
    </row>
    <row r="428" spans="1:7" ht="15.75" customHeight="1">
      <c r="A428" s="7">
        <v>44712</v>
      </c>
      <c r="B428" s="526" t="s">
        <v>519</v>
      </c>
      <c r="C428" s="526" t="s">
        <v>28</v>
      </c>
      <c r="D428" t="s">
        <v>16</v>
      </c>
      <c r="E428" s="171"/>
      <c r="F428" s="16">
        <v>8.6</v>
      </c>
      <c r="G428" s="2">
        <f t="shared" si="6"/>
        <v>818.70000000000073</v>
      </c>
    </row>
    <row r="429" spans="1:7" ht="15.75" customHeight="1">
      <c r="A429" s="7">
        <v>44712</v>
      </c>
      <c r="B429" s="526" t="s">
        <v>519</v>
      </c>
      <c r="C429" s="526" t="s">
        <v>28</v>
      </c>
      <c r="D429" t="s">
        <v>17</v>
      </c>
      <c r="E429" s="171"/>
      <c r="F429" s="16">
        <v>2.7</v>
      </c>
      <c r="G429" s="2">
        <f t="shared" si="6"/>
        <v>816.00000000000068</v>
      </c>
    </row>
    <row r="430" spans="1:7" ht="15.75" customHeight="1">
      <c r="A430" s="7">
        <v>45593</v>
      </c>
      <c r="B430" s="526">
        <v>29901</v>
      </c>
      <c r="C430" s="526" t="s">
        <v>28</v>
      </c>
      <c r="D430" t="s">
        <v>18</v>
      </c>
      <c r="E430" s="171"/>
      <c r="F430" s="16">
        <v>60</v>
      </c>
      <c r="G430" s="2">
        <f t="shared" si="6"/>
        <v>756.00000000000068</v>
      </c>
    </row>
    <row r="431" spans="1:7" ht="15.75" customHeight="1">
      <c r="A431" s="7">
        <v>45593</v>
      </c>
      <c r="B431" s="526">
        <v>29901</v>
      </c>
      <c r="C431" s="526" t="s">
        <v>28</v>
      </c>
      <c r="D431" t="s">
        <v>40</v>
      </c>
      <c r="E431" s="171"/>
      <c r="F431" s="16">
        <v>5</v>
      </c>
      <c r="G431" s="2">
        <f t="shared" si="6"/>
        <v>751.00000000000068</v>
      </c>
    </row>
    <row r="432" spans="1:7" ht="15.75" customHeight="1">
      <c r="A432" s="7">
        <v>45593</v>
      </c>
      <c r="B432" s="526">
        <v>29901</v>
      </c>
      <c r="C432" s="526" t="s">
        <v>28</v>
      </c>
      <c r="D432" s="48" t="s">
        <v>45</v>
      </c>
      <c r="E432" s="171"/>
      <c r="F432" s="16">
        <v>15</v>
      </c>
      <c r="G432" s="2">
        <f t="shared" si="6"/>
        <v>736.00000000000068</v>
      </c>
    </row>
    <row r="433" spans="1:7" ht="15.75" customHeight="1">
      <c r="A433" s="44">
        <v>44104</v>
      </c>
      <c r="B433" s="525" t="s">
        <v>14</v>
      </c>
      <c r="C433" s="525" t="s">
        <v>29</v>
      </c>
      <c r="D433" t="s">
        <v>16</v>
      </c>
      <c r="E433" s="171">
        <v>8.9</v>
      </c>
      <c r="G433" s="2">
        <f t="shared" si="6"/>
        <v>744.90000000000066</v>
      </c>
    </row>
    <row r="434" spans="1:7" ht="15.75" customHeight="1">
      <c r="B434" s="526"/>
      <c r="C434" s="526"/>
      <c r="D434" t="s">
        <v>17</v>
      </c>
      <c r="E434" s="171">
        <v>3.1</v>
      </c>
      <c r="G434" s="2">
        <f t="shared" si="6"/>
        <v>748.00000000000068</v>
      </c>
    </row>
    <row r="435" spans="1:7" ht="15.75" customHeight="1">
      <c r="B435" s="526"/>
      <c r="C435" s="526"/>
      <c r="D435" s="48" t="s">
        <v>18</v>
      </c>
      <c r="E435" s="303">
        <v>60</v>
      </c>
      <c r="G435" s="2">
        <f t="shared" si="6"/>
        <v>808.00000000000068</v>
      </c>
    </row>
    <row r="436" spans="1:7" ht="15.75" customHeight="1">
      <c r="B436" s="526"/>
      <c r="C436" s="526"/>
      <c r="D436" s="48" t="s">
        <v>40</v>
      </c>
      <c r="E436" s="303">
        <v>5</v>
      </c>
      <c r="G436" s="2">
        <f t="shared" si="6"/>
        <v>813.00000000000068</v>
      </c>
    </row>
    <row r="437" spans="1:7" ht="15.75" customHeight="1">
      <c r="B437" s="526"/>
      <c r="C437" s="526"/>
      <c r="D437" s="48" t="s">
        <v>45</v>
      </c>
      <c r="E437" s="303">
        <v>8.5</v>
      </c>
      <c r="G437" s="2">
        <f t="shared" si="6"/>
        <v>821.50000000000068</v>
      </c>
    </row>
    <row r="438" spans="1:7" ht="15.75" customHeight="1">
      <c r="A438" s="7">
        <v>44712</v>
      </c>
      <c r="B438" s="526" t="s">
        <v>519</v>
      </c>
      <c r="C438" s="526" t="s">
        <v>29</v>
      </c>
      <c r="D438" t="s">
        <v>16</v>
      </c>
      <c r="E438" s="171"/>
      <c r="F438" s="16">
        <v>8.9</v>
      </c>
      <c r="G438" s="2">
        <f t="shared" si="6"/>
        <v>812.6000000000007</v>
      </c>
    </row>
    <row r="439" spans="1:7" ht="15.75" customHeight="1">
      <c r="A439" s="7">
        <v>44712</v>
      </c>
      <c r="B439" s="526" t="s">
        <v>519</v>
      </c>
      <c r="C439" s="526" t="s">
        <v>29</v>
      </c>
      <c r="D439" t="s">
        <v>17</v>
      </c>
      <c r="E439" s="171"/>
      <c r="F439" s="16">
        <v>3.1</v>
      </c>
      <c r="G439" s="2">
        <f t="shared" si="6"/>
        <v>809.50000000000068</v>
      </c>
    </row>
    <row r="440" spans="1:7" ht="15.75" customHeight="1">
      <c r="A440" s="7">
        <v>45593</v>
      </c>
      <c r="B440" s="526">
        <v>29901</v>
      </c>
      <c r="C440" s="526" t="s">
        <v>29</v>
      </c>
      <c r="D440" t="s">
        <v>18</v>
      </c>
      <c r="E440" s="171"/>
      <c r="F440" s="16">
        <v>60</v>
      </c>
      <c r="G440" s="2">
        <f t="shared" si="6"/>
        <v>749.50000000000068</v>
      </c>
    </row>
    <row r="441" spans="1:7" ht="15.75" customHeight="1">
      <c r="A441" s="7">
        <v>45593</v>
      </c>
      <c r="B441" s="526">
        <v>29901</v>
      </c>
      <c r="C441" s="526" t="s">
        <v>29</v>
      </c>
      <c r="D441" t="s">
        <v>40</v>
      </c>
      <c r="E441" s="171"/>
      <c r="F441" s="16">
        <v>5</v>
      </c>
      <c r="G441" s="2">
        <f t="shared" si="6"/>
        <v>744.50000000000068</v>
      </c>
    </row>
    <row r="442" spans="1:7" ht="15.75" customHeight="1">
      <c r="A442" s="7">
        <v>45593</v>
      </c>
      <c r="B442" s="526">
        <v>29901</v>
      </c>
      <c r="C442" s="526" t="s">
        <v>29</v>
      </c>
      <c r="D442" s="48" t="s">
        <v>45</v>
      </c>
      <c r="E442" s="171"/>
      <c r="F442" s="16">
        <v>8.5</v>
      </c>
      <c r="G442" s="2">
        <f t="shared" si="6"/>
        <v>736.00000000000068</v>
      </c>
    </row>
    <row r="443" spans="1:7" ht="15.75" customHeight="1">
      <c r="A443" s="44">
        <v>44135</v>
      </c>
      <c r="B443" s="525" t="s">
        <v>14</v>
      </c>
      <c r="C443" s="525" t="s">
        <v>30</v>
      </c>
      <c r="D443" t="s">
        <v>16</v>
      </c>
      <c r="E443" s="171">
        <v>10.4</v>
      </c>
      <c r="G443" s="2">
        <f t="shared" si="6"/>
        <v>746.40000000000066</v>
      </c>
    </row>
    <row r="444" spans="1:7" ht="15.75" customHeight="1">
      <c r="B444" s="526"/>
      <c r="C444" s="526"/>
      <c r="D444" t="s">
        <v>17</v>
      </c>
      <c r="E444" s="171">
        <v>3.3</v>
      </c>
      <c r="G444" s="2">
        <f t="shared" si="6"/>
        <v>749.70000000000061</v>
      </c>
    </row>
    <row r="445" spans="1:7" ht="15.75" customHeight="1">
      <c r="B445" s="526"/>
      <c r="C445" s="526"/>
      <c r="D445" s="48" t="s">
        <v>18</v>
      </c>
      <c r="E445" s="303">
        <v>60</v>
      </c>
      <c r="G445" s="2">
        <f t="shared" si="6"/>
        <v>809.70000000000061</v>
      </c>
    </row>
    <row r="446" spans="1:7" ht="15.75" customHeight="1">
      <c r="B446" s="526"/>
      <c r="C446" s="526"/>
      <c r="D446" s="48" t="s">
        <v>40</v>
      </c>
      <c r="E446" s="303">
        <v>5</v>
      </c>
      <c r="G446" s="2">
        <f t="shared" ref="G446" si="7">+G445+E446-F446</f>
        <v>814.70000000000061</v>
      </c>
    </row>
    <row r="447" spans="1:7" ht="15.75" customHeight="1">
      <c r="B447" s="526"/>
      <c r="C447" s="526"/>
      <c r="D447" s="136" t="s">
        <v>46</v>
      </c>
      <c r="E447" s="303">
        <v>10</v>
      </c>
      <c r="G447" s="2">
        <f t="shared" ref="G447:G488" si="8">+G446+E447-F447</f>
        <v>824.70000000000061</v>
      </c>
    </row>
    <row r="448" spans="1:7" ht="15.75" customHeight="1">
      <c r="B448" s="526"/>
      <c r="C448" s="526"/>
      <c r="D448" s="136" t="s">
        <v>47</v>
      </c>
      <c r="E448" s="303">
        <v>10</v>
      </c>
      <c r="G448" s="2">
        <f t="shared" si="8"/>
        <v>834.70000000000061</v>
      </c>
    </row>
    <row r="449" spans="1:7" ht="15.75" customHeight="1">
      <c r="A449" s="7">
        <v>44712</v>
      </c>
      <c r="B449" s="526" t="s">
        <v>519</v>
      </c>
      <c r="C449" s="526" t="s">
        <v>30</v>
      </c>
      <c r="D449" t="s">
        <v>16</v>
      </c>
      <c r="E449" s="171"/>
      <c r="F449" s="16">
        <v>10.4</v>
      </c>
      <c r="G449" s="2">
        <f t="shared" si="8"/>
        <v>824.30000000000064</v>
      </c>
    </row>
    <row r="450" spans="1:7" ht="15.75" customHeight="1">
      <c r="A450" s="7">
        <v>44712</v>
      </c>
      <c r="B450" s="526" t="s">
        <v>519</v>
      </c>
      <c r="C450" s="526" t="s">
        <v>30</v>
      </c>
      <c r="D450" t="s">
        <v>17</v>
      </c>
      <c r="E450" s="171"/>
      <c r="F450" s="16">
        <v>3.3</v>
      </c>
      <c r="G450" s="2">
        <f t="shared" si="8"/>
        <v>821.00000000000068</v>
      </c>
    </row>
    <row r="451" spans="1:7" ht="15.75" customHeight="1">
      <c r="A451" s="7">
        <v>45593</v>
      </c>
      <c r="B451" s="526">
        <v>29902</v>
      </c>
      <c r="C451" s="526" t="s">
        <v>30</v>
      </c>
      <c r="D451" s="48" t="s">
        <v>18</v>
      </c>
      <c r="E451" s="171"/>
      <c r="F451" s="16">
        <v>60</v>
      </c>
      <c r="G451" s="2">
        <f t="shared" si="8"/>
        <v>761.00000000000068</v>
      </c>
    </row>
    <row r="452" spans="1:7" ht="15.75" customHeight="1">
      <c r="A452" s="7">
        <v>45593</v>
      </c>
      <c r="B452" s="526">
        <v>29902</v>
      </c>
      <c r="C452" s="526" t="s">
        <v>30</v>
      </c>
      <c r="D452" s="48" t="s">
        <v>40</v>
      </c>
      <c r="E452" s="171"/>
      <c r="F452" s="16">
        <v>5</v>
      </c>
      <c r="G452" s="2">
        <f t="shared" si="8"/>
        <v>756.00000000000068</v>
      </c>
    </row>
    <row r="453" spans="1:7" ht="15.75" customHeight="1">
      <c r="A453" s="7">
        <v>45593</v>
      </c>
      <c r="B453" s="526">
        <v>29902</v>
      </c>
      <c r="C453" s="526" t="s">
        <v>30</v>
      </c>
      <c r="D453" s="136" t="s">
        <v>46</v>
      </c>
      <c r="E453" s="171"/>
      <c r="F453" s="16">
        <v>10</v>
      </c>
      <c r="G453" s="2">
        <f t="shared" si="8"/>
        <v>746.00000000000068</v>
      </c>
    </row>
    <row r="454" spans="1:7" ht="15.75" customHeight="1">
      <c r="A454" s="7">
        <v>45593</v>
      </c>
      <c r="B454" s="526">
        <v>29902</v>
      </c>
      <c r="C454" s="526" t="s">
        <v>30</v>
      </c>
      <c r="D454" s="136" t="s">
        <v>47</v>
      </c>
      <c r="E454" s="171"/>
      <c r="F454" s="16">
        <v>10</v>
      </c>
      <c r="G454" s="2">
        <f t="shared" si="8"/>
        <v>736.00000000000068</v>
      </c>
    </row>
    <row r="455" spans="1:7" ht="15.75" customHeight="1">
      <c r="A455" s="44">
        <v>44165</v>
      </c>
      <c r="B455" s="525" t="s">
        <v>14</v>
      </c>
      <c r="C455" s="525" t="s">
        <v>33</v>
      </c>
      <c r="D455" s="67" t="s">
        <v>16</v>
      </c>
      <c r="E455" s="171">
        <v>9.9</v>
      </c>
      <c r="G455" s="2">
        <f t="shared" si="8"/>
        <v>745.90000000000066</v>
      </c>
    </row>
    <row r="456" spans="1:7" ht="15.75" customHeight="1">
      <c r="B456" s="526"/>
      <c r="C456" s="526"/>
      <c r="D456" s="67" t="s">
        <v>17</v>
      </c>
      <c r="E456" s="171">
        <v>3.3</v>
      </c>
      <c r="G456" s="2">
        <f t="shared" si="8"/>
        <v>749.20000000000061</v>
      </c>
    </row>
    <row r="457" spans="1:7" ht="15.75" customHeight="1">
      <c r="B457" s="526"/>
      <c r="C457" s="526"/>
      <c r="D457" s="136" t="s">
        <v>18</v>
      </c>
      <c r="E457" s="303">
        <v>60</v>
      </c>
      <c r="G457" s="2">
        <f t="shared" si="8"/>
        <v>809.20000000000061</v>
      </c>
    </row>
    <row r="458" spans="1:7" ht="15.75" customHeight="1">
      <c r="B458" s="526"/>
      <c r="C458" s="526"/>
      <c r="D458" s="136" t="s">
        <v>40</v>
      </c>
      <c r="E458" s="303">
        <v>5</v>
      </c>
      <c r="G458" s="2">
        <f t="shared" si="8"/>
        <v>814.20000000000061</v>
      </c>
    </row>
    <row r="459" spans="1:7" ht="15.75" customHeight="1">
      <c r="A459" s="7">
        <v>44712</v>
      </c>
      <c r="B459" s="526" t="s">
        <v>519</v>
      </c>
      <c r="C459" s="526" t="s">
        <v>33</v>
      </c>
      <c r="D459" t="s">
        <v>16</v>
      </c>
      <c r="E459" s="171"/>
      <c r="F459" s="16">
        <v>9.9</v>
      </c>
      <c r="G459" s="2">
        <f t="shared" si="8"/>
        <v>804.30000000000064</v>
      </c>
    </row>
    <row r="460" spans="1:7" ht="15.75" customHeight="1">
      <c r="A460" s="7">
        <v>44712</v>
      </c>
      <c r="B460" s="526" t="s">
        <v>519</v>
      </c>
      <c r="C460" s="526" t="s">
        <v>33</v>
      </c>
      <c r="D460" t="s">
        <v>17</v>
      </c>
      <c r="E460" s="171"/>
      <c r="F460" s="16">
        <v>3.3</v>
      </c>
      <c r="G460" s="2">
        <f t="shared" si="8"/>
        <v>801.00000000000068</v>
      </c>
    </row>
    <row r="461" spans="1:7" ht="15.75" customHeight="1">
      <c r="A461" s="7">
        <v>45593</v>
      </c>
      <c r="B461" s="526">
        <v>29902</v>
      </c>
      <c r="C461" s="526" t="s">
        <v>33</v>
      </c>
      <c r="D461" s="136" t="s">
        <v>18</v>
      </c>
      <c r="E461" s="171"/>
      <c r="F461" s="16">
        <v>60</v>
      </c>
      <c r="G461" s="2">
        <f t="shared" si="8"/>
        <v>741.00000000000068</v>
      </c>
    </row>
    <row r="462" spans="1:7" ht="15.75" customHeight="1">
      <c r="A462" s="7">
        <v>45593</v>
      </c>
      <c r="B462" s="526">
        <v>29902</v>
      </c>
      <c r="C462" s="526" t="s">
        <v>33</v>
      </c>
      <c r="D462" s="136" t="s">
        <v>40</v>
      </c>
      <c r="E462" s="171"/>
      <c r="F462" s="16">
        <v>5</v>
      </c>
      <c r="G462" s="2">
        <f t="shared" si="8"/>
        <v>736.00000000000068</v>
      </c>
    </row>
    <row r="463" spans="1:7">
      <c r="A463" s="44">
        <v>44196</v>
      </c>
      <c r="B463" s="525" t="s">
        <v>14</v>
      </c>
      <c r="C463" s="525" t="s">
        <v>34</v>
      </c>
      <c r="D463" t="s">
        <v>16</v>
      </c>
      <c r="E463" s="172">
        <v>11.3</v>
      </c>
      <c r="G463" s="2">
        <f t="shared" si="8"/>
        <v>747.30000000000064</v>
      </c>
    </row>
    <row r="464" spans="1:7">
      <c r="B464" s="526"/>
      <c r="C464" s="526"/>
      <c r="D464" t="s">
        <v>17</v>
      </c>
      <c r="E464" s="172">
        <v>3</v>
      </c>
      <c r="G464" s="2">
        <f t="shared" si="8"/>
        <v>750.30000000000064</v>
      </c>
    </row>
    <row r="465" spans="1:7">
      <c r="B465" s="526"/>
      <c r="C465" s="526"/>
      <c r="D465" s="48" t="s">
        <v>48</v>
      </c>
      <c r="E465" s="180">
        <v>60</v>
      </c>
      <c r="G465" s="2">
        <f t="shared" si="8"/>
        <v>810.30000000000064</v>
      </c>
    </row>
    <row r="466" spans="1:7">
      <c r="B466" s="526"/>
      <c r="C466" s="526"/>
      <c r="D466" s="48" t="s">
        <v>40</v>
      </c>
      <c r="E466" s="180">
        <v>5</v>
      </c>
      <c r="G466" s="2">
        <f t="shared" si="8"/>
        <v>815.30000000000064</v>
      </c>
    </row>
    <row r="467" spans="1:7">
      <c r="A467" s="7">
        <v>44712</v>
      </c>
      <c r="B467" s="526" t="s">
        <v>519</v>
      </c>
      <c r="C467" s="526" t="s">
        <v>34</v>
      </c>
      <c r="D467" t="s">
        <v>16</v>
      </c>
      <c r="E467" s="172"/>
      <c r="F467" s="80">
        <v>11.3</v>
      </c>
      <c r="G467" s="2">
        <f t="shared" si="8"/>
        <v>804.00000000000068</v>
      </c>
    </row>
    <row r="468" spans="1:7">
      <c r="A468" s="7">
        <v>44712</v>
      </c>
      <c r="B468" s="526" t="s">
        <v>519</v>
      </c>
      <c r="C468" s="526" t="s">
        <v>34</v>
      </c>
      <c r="D468" t="s">
        <v>17</v>
      </c>
      <c r="E468" s="172"/>
      <c r="F468" s="80">
        <v>3</v>
      </c>
      <c r="G468" s="2">
        <f t="shared" si="8"/>
        <v>801.00000000000068</v>
      </c>
    </row>
    <row r="469" spans="1:7">
      <c r="A469" s="7">
        <v>45593</v>
      </c>
      <c r="B469" s="526">
        <v>29902</v>
      </c>
      <c r="C469" s="526" t="s">
        <v>34</v>
      </c>
      <c r="D469" s="136" t="s">
        <v>18</v>
      </c>
      <c r="E469" s="171"/>
      <c r="F469" s="16">
        <v>60</v>
      </c>
      <c r="G469" s="2">
        <f t="shared" si="8"/>
        <v>741.00000000000068</v>
      </c>
    </row>
    <row r="470" spans="1:7">
      <c r="A470" s="7">
        <v>45593</v>
      </c>
      <c r="B470" s="526">
        <v>29902</v>
      </c>
      <c r="C470" s="526" t="s">
        <v>34</v>
      </c>
      <c r="D470" s="136" t="s">
        <v>40</v>
      </c>
      <c r="E470" s="171"/>
      <c r="F470" s="16">
        <v>5</v>
      </c>
      <c r="G470" s="2">
        <f t="shared" si="8"/>
        <v>736.00000000000068</v>
      </c>
    </row>
    <row r="471" spans="1:7">
      <c r="A471" s="44">
        <v>44227</v>
      </c>
      <c r="B471" s="525" t="s">
        <v>14</v>
      </c>
      <c r="C471" s="525" t="s">
        <v>15</v>
      </c>
      <c r="D471" t="s">
        <v>16</v>
      </c>
      <c r="E471" s="172">
        <v>12</v>
      </c>
      <c r="G471" s="2">
        <f t="shared" si="8"/>
        <v>748.00000000000068</v>
      </c>
    </row>
    <row r="472" spans="1:7">
      <c r="B472" s="526"/>
      <c r="C472" s="526"/>
      <c r="D472" t="s">
        <v>17</v>
      </c>
      <c r="E472" s="172">
        <v>3.8</v>
      </c>
      <c r="G472" s="2">
        <f t="shared" si="8"/>
        <v>751.80000000000064</v>
      </c>
    </row>
    <row r="473" spans="1:7">
      <c r="B473" s="526"/>
      <c r="C473" s="526"/>
      <c r="D473" s="48" t="s">
        <v>48</v>
      </c>
      <c r="E473" s="180">
        <v>60</v>
      </c>
      <c r="G473" s="2">
        <f t="shared" si="8"/>
        <v>811.80000000000064</v>
      </c>
    </row>
    <row r="474" spans="1:7">
      <c r="B474" s="526"/>
      <c r="C474" s="526"/>
      <c r="D474" s="48" t="s">
        <v>40</v>
      </c>
      <c r="E474" s="180">
        <v>5</v>
      </c>
      <c r="G474" s="2">
        <f t="shared" si="8"/>
        <v>816.80000000000064</v>
      </c>
    </row>
    <row r="475" spans="1:7">
      <c r="A475" s="7">
        <v>44712</v>
      </c>
      <c r="B475" s="526" t="s">
        <v>520</v>
      </c>
      <c r="C475" s="526" t="s">
        <v>15</v>
      </c>
      <c r="D475" t="s">
        <v>16</v>
      </c>
      <c r="E475" s="172"/>
      <c r="F475" s="80">
        <v>12</v>
      </c>
      <c r="G475" s="2">
        <f t="shared" si="8"/>
        <v>804.80000000000064</v>
      </c>
    </row>
    <row r="476" spans="1:7">
      <c r="A476" s="7">
        <v>44712</v>
      </c>
      <c r="B476" s="526" t="s">
        <v>520</v>
      </c>
      <c r="C476" s="526" t="s">
        <v>15</v>
      </c>
      <c r="D476" t="s">
        <v>17</v>
      </c>
      <c r="E476" s="172"/>
      <c r="F476" s="80">
        <v>3.8</v>
      </c>
      <c r="G476" s="2">
        <f t="shared" si="8"/>
        <v>801.00000000000068</v>
      </c>
    </row>
    <row r="477" spans="1:7">
      <c r="A477" s="7">
        <v>45593</v>
      </c>
      <c r="B477" s="526">
        <v>29902</v>
      </c>
      <c r="C477" s="526" t="s">
        <v>15</v>
      </c>
      <c r="D477" s="136" t="s">
        <v>18</v>
      </c>
      <c r="E477" s="171"/>
      <c r="F477" s="16">
        <v>60</v>
      </c>
      <c r="G477" s="2">
        <f t="shared" si="8"/>
        <v>741.00000000000068</v>
      </c>
    </row>
    <row r="478" spans="1:7">
      <c r="A478" s="7">
        <v>45593</v>
      </c>
      <c r="B478" s="526">
        <v>29902</v>
      </c>
      <c r="C478" s="526" t="s">
        <v>15</v>
      </c>
      <c r="D478" s="136" t="s">
        <v>40</v>
      </c>
      <c r="E478" s="171"/>
      <c r="F478" s="16">
        <v>5</v>
      </c>
      <c r="G478" s="2">
        <f t="shared" si="8"/>
        <v>736.00000000000068</v>
      </c>
    </row>
    <row r="479" spans="1:7">
      <c r="A479" s="44">
        <v>44255</v>
      </c>
      <c r="B479" s="525" t="s">
        <v>14</v>
      </c>
      <c r="C479" s="525" t="s">
        <v>20</v>
      </c>
      <c r="D479" t="s">
        <v>16</v>
      </c>
      <c r="E479" s="172">
        <v>10.9</v>
      </c>
      <c r="G479" s="2">
        <f t="shared" si="8"/>
        <v>746.90000000000066</v>
      </c>
    </row>
    <row r="480" spans="1:7">
      <c r="B480" s="526"/>
      <c r="C480" s="526"/>
      <c r="D480" t="s">
        <v>17</v>
      </c>
      <c r="E480" s="172">
        <v>4.7</v>
      </c>
      <c r="G480" s="2">
        <f t="shared" si="8"/>
        <v>751.6000000000007</v>
      </c>
    </row>
    <row r="481" spans="1:7">
      <c r="B481" s="526"/>
      <c r="C481" s="526"/>
      <c r="D481" s="48" t="s">
        <v>48</v>
      </c>
      <c r="E481" s="180">
        <v>56</v>
      </c>
      <c r="G481" s="2">
        <f t="shared" si="8"/>
        <v>807.6000000000007</v>
      </c>
    </row>
    <row r="482" spans="1:7">
      <c r="B482" s="526"/>
      <c r="C482" s="526"/>
      <c r="D482" s="48" t="s">
        <v>40</v>
      </c>
      <c r="E482" s="180">
        <v>5</v>
      </c>
      <c r="G482" s="2">
        <f t="shared" si="8"/>
        <v>812.6000000000007</v>
      </c>
    </row>
    <row r="483" spans="1:7">
      <c r="A483" s="7">
        <v>44712</v>
      </c>
      <c r="B483" s="526" t="s">
        <v>520</v>
      </c>
      <c r="C483" s="526" t="s">
        <v>20</v>
      </c>
      <c r="D483" t="s">
        <v>16</v>
      </c>
      <c r="E483" s="176"/>
      <c r="F483" s="80">
        <v>10.9</v>
      </c>
      <c r="G483" s="2">
        <f t="shared" si="8"/>
        <v>801.70000000000073</v>
      </c>
    </row>
    <row r="484" spans="1:7">
      <c r="A484" s="7">
        <v>44712</v>
      </c>
      <c r="B484" s="526" t="s">
        <v>520</v>
      </c>
      <c r="C484" s="526" t="s">
        <v>20</v>
      </c>
      <c r="D484" t="s">
        <v>17</v>
      </c>
      <c r="E484" s="176"/>
      <c r="F484" s="80">
        <v>4.7</v>
      </c>
      <c r="G484" s="2">
        <f t="shared" si="8"/>
        <v>797.00000000000068</v>
      </c>
    </row>
    <row r="485" spans="1:7">
      <c r="A485" s="7">
        <v>45593</v>
      </c>
      <c r="B485" s="526">
        <v>29902</v>
      </c>
      <c r="C485" s="526" t="s">
        <v>20</v>
      </c>
      <c r="D485" s="136" t="s">
        <v>18</v>
      </c>
      <c r="E485" s="171"/>
      <c r="F485" s="16">
        <v>56</v>
      </c>
      <c r="G485" s="2">
        <f t="shared" si="8"/>
        <v>741.00000000000068</v>
      </c>
    </row>
    <row r="486" spans="1:7">
      <c r="A486" s="7">
        <v>45593</v>
      </c>
      <c r="B486" s="526">
        <v>29902</v>
      </c>
      <c r="C486" s="526" t="s">
        <v>20</v>
      </c>
      <c r="D486" s="136" t="s">
        <v>40</v>
      </c>
      <c r="E486" s="171"/>
      <c r="F486" s="16">
        <v>5</v>
      </c>
      <c r="G486" s="2">
        <f t="shared" si="8"/>
        <v>736.00000000000068</v>
      </c>
    </row>
    <row r="487" spans="1:7">
      <c r="A487" s="44">
        <v>44286</v>
      </c>
      <c r="B487" s="525" t="s">
        <v>14</v>
      </c>
      <c r="C487" s="525" t="s">
        <v>23</v>
      </c>
      <c r="D487" t="s">
        <v>16</v>
      </c>
      <c r="E487" s="172">
        <v>12</v>
      </c>
      <c r="G487" s="2">
        <f t="shared" si="8"/>
        <v>748.00000000000068</v>
      </c>
    </row>
    <row r="488" spans="1:7">
      <c r="B488" s="526"/>
      <c r="C488" s="526"/>
      <c r="D488" t="s">
        <v>17</v>
      </c>
      <c r="E488" s="172">
        <v>2.8</v>
      </c>
      <c r="G488" s="2">
        <f t="shared" si="8"/>
        <v>750.80000000000064</v>
      </c>
    </row>
    <row r="489" spans="1:7">
      <c r="B489" s="526"/>
      <c r="C489" s="526"/>
      <c r="D489" s="48" t="s">
        <v>48</v>
      </c>
      <c r="E489" s="180">
        <v>60</v>
      </c>
      <c r="G489" s="2">
        <f t="shared" ref="G489:G577" si="9">+G488+E489-F489</f>
        <v>810.80000000000064</v>
      </c>
    </row>
    <row r="490" spans="1:7">
      <c r="B490" s="526"/>
      <c r="C490" s="526"/>
      <c r="D490" s="48" t="s">
        <v>40</v>
      </c>
      <c r="E490" s="180">
        <v>5</v>
      </c>
      <c r="G490" s="2">
        <f t="shared" si="9"/>
        <v>815.80000000000064</v>
      </c>
    </row>
    <row r="491" spans="1:7">
      <c r="B491" s="526"/>
      <c r="C491" s="526"/>
      <c r="D491" s="48" t="s">
        <v>49</v>
      </c>
      <c r="E491" s="180">
        <v>10</v>
      </c>
      <c r="G491" s="2">
        <f t="shared" si="9"/>
        <v>825.80000000000064</v>
      </c>
    </row>
    <row r="492" spans="1:7">
      <c r="B492" s="526"/>
      <c r="C492" s="526"/>
      <c r="D492" s="48" t="s">
        <v>50</v>
      </c>
      <c r="E492" s="180">
        <v>10</v>
      </c>
      <c r="G492" s="2">
        <f t="shared" si="9"/>
        <v>835.80000000000064</v>
      </c>
    </row>
    <row r="493" spans="1:7">
      <c r="A493" s="7">
        <v>44712</v>
      </c>
      <c r="B493" s="526" t="s">
        <v>520</v>
      </c>
      <c r="C493" s="526" t="s">
        <v>23</v>
      </c>
      <c r="D493" t="s">
        <v>16</v>
      </c>
      <c r="E493" s="172"/>
      <c r="F493" s="80">
        <v>12</v>
      </c>
      <c r="G493" s="2">
        <f t="shared" si="9"/>
        <v>823.80000000000064</v>
      </c>
    </row>
    <row r="494" spans="1:7">
      <c r="A494" s="7">
        <v>44712</v>
      </c>
      <c r="B494" s="526" t="s">
        <v>520</v>
      </c>
      <c r="C494" s="526" t="s">
        <v>23</v>
      </c>
      <c r="D494" t="s">
        <v>17</v>
      </c>
      <c r="E494" s="172"/>
      <c r="F494" s="80">
        <v>2.8</v>
      </c>
      <c r="G494" s="2">
        <f t="shared" si="9"/>
        <v>821.00000000000068</v>
      </c>
    </row>
    <row r="495" spans="1:7">
      <c r="A495" s="7">
        <v>45593</v>
      </c>
      <c r="B495" s="526">
        <v>29903</v>
      </c>
      <c r="C495" s="526" t="s">
        <v>23</v>
      </c>
      <c r="D495" s="48" t="s">
        <v>48</v>
      </c>
      <c r="E495" s="172"/>
      <c r="F495" s="80">
        <v>60</v>
      </c>
      <c r="G495" s="2">
        <f t="shared" si="9"/>
        <v>761.00000000000068</v>
      </c>
    </row>
    <row r="496" spans="1:7">
      <c r="A496" s="7">
        <v>45593</v>
      </c>
      <c r="B496" s="526">
        <v>29903</v>
      </c>
      <c r="C496" s="526" t="s">
        <v>23</v>
      </c>
      <c r="D496" s="48" t="s">
        <v>40</v>
      </c>
      <c r="E496" s="172"/>
      <c r="F496" s="80">
        <v>5</v>
      </c>
      <c r="G496" s="2">
        <f t="shared" si="9"/>
        <v>756.00000000000068</v>
      </c>
    </row>
    <row r="497" spans="1:7">
      <c r="A497" s="7">
        <v>45593</v>
      </c>
      <c r="B497" s="526">
        <v>29903</v>
      </c>
      <c r="C497" s="526" t="s">
        <v>23</v>
      </c>
      <c r="D497" s="48" t="s">
        <v>49</v>
      </c>
      <c r="E497" s="172"/>
      <c r="F497" s="80">
        <v>10</v>
      </c>
      <c r="G497" s="2">
        <f t="shared" si="9"/>
        <v>746.00000000000068</v>
      </c>
    </row>
    <row r="498" spans="1:7">
      <c r="A498" s="7">
        <v>45593</v>
      </c>
      <c r="B498" s="526">
        <v>29903</v>
      </c>
      <c r="C498" s="526" t="s">
        <v>23</v>
      </c>
      <c r="D498" s="48" t="s">
        <v>50</v>
      </c>
      <c r="E498" s="172"/>
      <c r="F498" s="80">
        <v>10</v>
      </c>
      <c r="G498" s="2">
        <f t="shared" si="9"/>
        <v>736.00000000000068</v>
      </c>
    </row>
    <row r="499" spans="1:7">
      <c r="A499" s="44">
        <v>44316</v>
      </c>
      <c r="B499" s="525" t="s">
        <v>14</v>
      </c>
      <c r="C499" s="525" t="s">
        <v>24</v>
      </c>
      <c r="D499" t="s">
        <v>16</v>
      </c>
      <c r="E499" s="172">
        <v>11.5</v>
      </c>
      <c r="G499" s="2">
        <f t="shared" si="9"/>
        <v>747.50000000000068</v>
      </c>
    </row>
    <row r="500" spans="1:7">
      <c r="B500" s="526"/>
      <c r="C500" s="526"/>
      <c r="D500" t="s">
        <v>17</v>
      </c>
      <c r="E500" s="172">
        <v>3.8</v>
      </c>
      <c r="G500" s="2">
        <f t="shared" si="9"/>
        <v>751.30000000000064</v>
      </c>
    </row>
    <row r="501" spans="1:7">
      <c r="B501" s="526"/>
      <c r="C501" s="526"/>
      <c r="D501" s="48" t="s">
        <v>48</v>
      </c>
      <c r="E501" s="180">
        <v>60</v>
      </c>
      <c r="G501" s="2">
        <f t="shared" si="9"/>
        <v>811.30000000000064</v>
      </c>
    </row>
    <row r="502" spans="1:7">
      <c r="B502" s="526"/>
      <c r="C502" s="526"/>
      <c r="D502" s="48" t="s">
        <v>40</v>
      </c>
      <c r="E502" s="180">
        <v>5</v>
      </c>
      <c r="G502" s="2">
        <f t="shared" si="9"/>
        <v>816.30000000000064</v>
      </c>
    </row>
    <row r="503" spans="1:7">
      <c r="A503" s="7">
        <v>44712</v>
      </c>
      <c r="B503" s="526" t="s">
        <v>520</v>
      </c>
      <c r="C503" s="526" t="s">
        <v>24</v>
      </c>
      <c r="D503" t="s">
        <v>16</v>
      </c>
      <c r="E503" s="172"/>
      <c r="F503" s="80">
        <v>11.5</v>
      </c>
      <c r="G503" s="2">
        <f t="shared" si="9"/>
        <v>804.80000000000064</v>
      </c>
    </row>
    <row r="504" spans="1:7">
      <c r="A504" s="7">
        <v>44712</v>
      </c>
      <c r="B504" s="526" t="s">
        <v>520</v>
      </c>
      <c r="C504" s="526" t="s">
        <v>24</v>
      </c>
      <c r="D504" t="s">
        <v>17</v>
      </c>
      <c r="E504" s="172"/>
      <c r="F504" s="80">
        <v>3.8</v>
      </c>
      <c r="G504" s="2">
        <f t="shared" si="9"/>
        <v>801.00000000000068</v>
      </c>
    </row>
    <row r="505" spans="1:7">
      <c r="A505" s="7">
        <v>45593</v>
      </c>
      <c r="B505" s="526">
        <v>29903</v>
      </c>
      <c r="C505" s="526" t="s">
        <v>24</v>
      </c>
      <c r="D505" s="48" t="s">
        <v>48</v>
      </c>
      <c r="E505" s="172"/>
      <c r="F505" s="80">
        <v>60</v>
      </c>
      <c r="G505" s="2">
        <f t="shared" si="9"/>
        <v>741.00000000000068</v>
      </c>
    </row>
    <row r="506" spans="1:7">
      <c r="A506" s="7">
        <v>45593</v>
      </c>
      <c r="B506" s="526">
        <v>29903</v>
      </c>
      <c r="C506" s="526" t="s">
        <v>24</v>
      </c>
      <c r="D506" s="48" t="s">
        <v>40</v>
      </c>
      <c r="E506" s="172"/>
      <c r="F506" s="80">
        <v>5</v>
      </c>
      <c r="G506" s="2">
        <f t="shared" si="9"/>
        <v>736.00000000000068</v>
      </c>
    </row>
    <row r="507" spans="1:7">
      <c r="A507" s="44">
        <v>44347</v>
      </c>
      <c r="B507" s="525" t="s">
        <v>14</v>
      </c>
      <c r="C507" s="525" t="s">
        <v>25</v>
      </c>
      <c r="D507" t="s">
        <v>16</v>
      </c>
      <c r="E507" s="172">
        <v>9.4</v>
      </c>
      <c r="G507" s="2">
        <f t="shared" si="9"/>
        <v>745.40000000000066</v>
      </c>
    </row>
    <row r="508" spans="1:7">
      <c r="B508" s="526"/>
      <c r="C508" s="526"/>
      <c r="D508" t="s">
        <v>17</v>
      </c>
      <c r="E508" s="172">
        <v>2.5</v>
      </c>
      <c r="G508" s="2">
        <f t="shared" si="9"/>
        <v>747.90000000000066</v>
      </c>
    </row>
    <row r="509" spans="1:7">
      <c r="B509" s="526"/>
      <c r="C509" s="526"/>
      <c r="D509" s="48" t="s">
        <v>48</v>
      </c>
      <c r="E509" s="180">
        <v>60</v>
      </c>
      <c r="G509" s="2">
        <f t="shared" si="9"/>
        <v>807.90000000000066</v>
      </c>
    </row>
    <row r="510" spans="1:7">
      <c r="B510" s="526"/>
      <c r="C510" s="526"/>
      <c r="D510" s="48" t="s">
        <v>40</v>
      </c>
      <c r="E510" s="180">
        <v>5</v>
      </c>
      <c r="G510" s="2">
        <f t="shared" si="9"/>
        <v>812.90000000000066</v>
      </c>
    </row>
    <row r="511" spans="1:7">
      <c r="B511" s="526"/>
      <c r="C511" s="526"/>
      <c r="D511" s="48" t="s">
        <v>51</v>
      </c>
      <c r="E511" s="180">
        <v>8.5</v>
      </c>
      <c r="G511" s="2">
        <f t="shared" si="9"/>
        <v>821.40000000000066</v>
      </c>
    </row>
    <row r="512" spans="1:7">
      <c r="A512" s="7">
        <v>44712</v>
      </c>
      <c r="B512" s="526" t="s">
        <v>520</v>
      </c>
      <c r="C512" s="526" t="s">
        <v>25</v>
      </c>
      <c r="D512" t="s">
        <v>16</v>
      </c>
      <c r="E512" s="172"/>
      <c r="F512" s="80">
        <v>9.4</v>
      </c>
      <c r="G512" s="2">
        <f t="shared" si="9"/>
        <v>812.00000000000068</v>
      </c>
    </row>
    <row r="513" spans="1:7">
      <c r="A513" s="7">
        <v>44712</v>
      </c>
      <c r="B513" s="526" t="s">
        <v>520</v>
      </c>
      <c r="C513" s="526" t="s">
        <v>25</v>
      </c>
      <c r="D513" t="s">
        <v>17</v>
      </c>
      <c r="E513" s="172"/>
      <c r="F513" s="80">
        <v>2.5</v>
      </c>
      <c r="G513" s="2">
        <f t="shared" si="9"/>
        <v>809.50000000000068</v>
      </c>
    </row>
    <row r="514" spans="1:7">
      <c r="A514" s="7">
        <v>45593</v>
      </c>
      <c r="B514" s="526">
        <v>29903</v>
      </c>
      <c r="C514" s="526" t="s">
        <v>25</v>
      </c>
      <c r="D514" s="48" t="s">
        <v>48</v>
      </c>
      <c r="E514" s="172"/>
      <c r="F514" s="80">
        <v>60</v>
      </c>
      <c r="G514" s="2">
        <f t="shared" si="9"/>
        <v>749.50000000000068</v>
      </c>
    </row>
    <row r="515" spans="1:7">
      <c r="A515" s="7">
        <v>45593</v>
      </c>
      <c r="B515" s="526">
        <v>29903</v>
      </c>
      <c r="C515" s="526" t="s">
        <v>25</v>
      </c>
      <c r="D515" s="48" t="s">
        <v>40</v>
      </c>
      <c r="E515" s="172"/>
      <c r="F515" s="80">
        <v>5</v>
      </c>
      <c r="G515" s="2">
        <f t="shared" si="9"/>
        <v>744.50000000000068</v>
      </c>
    </row>
    <row r="516" spans="1:7">
      <c r="A516" s="7">
        <v>45593</v>
      </c>
      <c r="B516" s="526">
        <v>29903</v>
      </c>
      <c r="C516" s="526" t="s">
        <v>25</v>
      </c>
      <c r="D516" s="48" t="s">
        <v>51</v>
      </c>
      <c r="E516" s="172"/>
      <c r="F516" s="80">
        <v>8.5</v>
      </c>
      <c r="G516" s="2">
        <f t="shared" si="9"/>
        <v>736.00000000000068</v>
      </c>
    </row>
    <row r="517" spans="1:7">
      <c r="A517" s="44">
        <v>44377</v>
      </c>
      <c r="B517" s="525" t="s">
        <v>14</v>
      </c>
      <c r="C517" s="525" t="s">
        <v>26</v>
      </c>
      <c r="D517" t="s">
        <v>16</v>
      </c>
      <c r="E517" s="176">
        <v>51.3</v>
      </c>
      <c r="G517" s="2">
        <f t="shared" si="9"/>
        <v>787.30000000000064</v>
      </c>
    </row>
    <row r="518" spans="1:7">
      <c r="B518" s="526"/>
      <c r="C518" s="526"/>
      <c r="D518" t="s">
        <v>17</v>
      </c>
      <c r="E518" s="173">
        <v>4.4000000000000004</v>
      </c>
      <c r="G518" s="2">
        <f t="shared" si="9"/>
        <v>791.70000000000061</v>
      </c>
    </row>
    <row r="519" spans="1:7">
      <c r="B519" s="526"/>
      <c r="C519" s="526"/>
      <c r="D519" s="48" t="s">
        <v>48</v>
      </c>
      <c r="E519" s="180">
        <v>60</v>
      </c>
      <c r="G519" s="2">
        <f t="shared" si="9"/>
        <v>851.70000000000061</v>
      </c>
    </row>
    <row r="520" spans="1:7">
      <c r="B520" s="526"/>
      <c r="C520" s="526"/>
      <c r="D520" s="48" t="s">
        <v>40</v>
      </c>
      <c r="E520" s="180">
        <v>5</v>
      </c>
      <c r="G520" s="2">
        <f t="shared" si="9"/>
        <v>856.70000000000061</v>
      </c>
    </row>
    <row r="521" spans="1:7">
      <c r="A521" s="7">
        <v>44712</v>
      </c>
      <c r="B521" s="526" t="s">
        <v>520</v>
      </c>
      <c r="C521" s="526" t="s">
        <v>26</v>
      </c>
      <c r="D521" t="s">
        <v>16</v>
      </c>
      <c r="E521" s="172"/>
      <c r="F521" s="101">
        <v>51.3</v>
      </c>
      <c r="G521" s="2">
        <f t="shared" si="9"/>
        <v>805.40000000000066</v>
      </c>
    </row>
    <row r="522" spans="1:7">
      <c r="A522" s="7">
        <v>44712</v>
      </c>
      <c r="B522" s="526" t="s">
        <v>520</v>
      </c>
      <c r="C522" s="526" t="s">
        <v>26</v>
      </c>
      <c r="D522" t="s">
        <v>17</v>
      </c>
      <c r="E522" s="172"/>
      <c r="F522" s="87">
        <v>4.4000000000000004</v>
      </c>
      <c r="G522" s="2">
        <f t="shared" si="9"/>
        <v>801.00000000000068</v>
      </c>
    </row>
    <row r="523" spans="1:7">
      <c r="A523" s="7">
        <v>45593</v>
      </c>
      <c r="B523" s="526">
        <v>29903</v>
      </c>
      <c r="C523" s="526" t="s">
        <v>26</v>
      </c>
      <c r="D523" s="48" t="s">
        <v>48</v>
      </c>
      <c r="E523" s="172"/>
      <c r="F523" s="87">
        <v>60</v>
      </c>
      <c r="G523" s="2">
        <f t="shared" si="9"/>
        <v>741.00000000000068</v>
      </c>
    </row>
    <row r="524" spans="1:7">
      <c r="A524" s="7">
        <v>45593</v>
      </c>
      <c r="B524" s="526">
        <v>29903</v>
      </c>
      <c r="C524" s="526" t="s">
        <v>26</v>
      </c>
      <c r="D524" s="48" t="s">
        <v>40</v>
      </c>
      <c r="E524" s="172"/>
      <c r="F524" s="87">
        <v>5</v>
      </c>
      <c r="G524" s="2">
        <f t="shared" si="9"/>
        <v>736.00000000000068</v>
      </c>
    </row>
    <row r="525" spans="1:7">
      <c r="A525" s="88">
        <v>44408</v>
      </c>
      <c r="B525" s="525" t="s">
        <v>14</v>
      </c>
      <c r="C525" s="525" t="s">
        <v>27</v>
      </c>
      <c r="D525" t="s">
        <v>16</v>
      </c>
      <c r="E525" s="160">
        <v>9</v>
      </c>
      <c r="G525" s="2">
        <f t="shared" si="9"/>
        <v>745.00000000000068</v>
      </c>
    </row>
    <row r="526" spans="1:7">
      <c r="A526" s="86"/>
      <c r="B526" s="526"/>
      <c r="C526" s="526"/>
      <c r="D526" t="s">
        <v>17</v>
      </c>
      <c r="E526" s="160">
        <v>1.8</v>
      </c>
      <c r="G526" s="2">
        <f t="shared" si="9"/>
        <v>746.80000000000064</v>
      </c>
    </row>
    <row r="527" spans="1:7">
      <c r="A527" s="86"/>
      <c r="B527" s="526"/>
      <c r="C527" s="526"/>
      <c r="D527" s="48" t="s">
        <v>18</v>
      </c>
      <c r="E527" s="179">
        <v>60</v>
      </c>
      <c r="G527" s="2">
        <f t="shared" si="9"/>
        <v>806.80000000000064</v>
      </c>
    </row>
    <row r="528" spans="1:7">
      <c r="A528" s="86"/>
      <c r="B528" s="526"/>
      <c r="C528" s="526"/>
      <c r="D528" s="48" t="s">
        <v>19</v>
      </c>
      <c r="E528" s="179">
        <v>5</v>
      </c>
      <c r="G528" s="2">
        <f t="shared" si="9"/>
        <v>811.80000000000064</v>
      </c>
    </row>
    <row r="529" spans="1:7">
      <c r="A529" s="86">
        <v>44712</v>
      </c>
      <c r="B529" s="526" t="s">
        <v>521</v>
      </c>
      <c r="C529" s="526" t="s">
        <v>27</v>
      </c>
      <c r="D529" t="s">
        <v>16</v>
      </c>
      <c r="E529" s="160"/>
      <c r="F529" s="2">
        <v>9</v>
      </c>
      <c r="G529" s="2">
        <f t="shared" si="9"/>
        <v>802.80000000000064</v>
      </c>
    </row>
    <row r="530" spans="1:7">
      <c r="A530" s="86">
        <v>44712</v>
      </c>
      <c r="B530" s="526" t="s">
        <v>521</v>
      </c>
      <c r="C530" s="526" t="s">
        <v>27</v>
      </c>
      <c r="D530" t="s">
        <v>17</v>
      </c>
      <c r="E530" s="160"/>
      <c r="F530" s="2">
        <v>1.8</v>
      </c>
      <c r="G530" s="2">
        <f t="shared" si="9"/>
        <v>801.00000000000068</v>
      </c>
    </row>
    <row r="531" spans="1:7">
      <c r="A531" s="86">
        <v>45593</v>
      </c>
      <c r="B531" s="526">
        <v>29905</v>
      </c>
      <c r="C531" s="526" t="s">
        <v>27</v>
      </c>
      <c r="D531" s="48" t="s">
        <v>18</v>
      </c>
      <c r="E531" s="160"/>
      <c r="F531" s="2">
        <v>60</v>
      </c>
      <c r="G531" s="2">
        <f t="shared" si="9"/>
        <v>741.00000000000068</v>
      </c>
    </row>
    <row r="532" spans="1:7">
      <c r="A532" s="86">
        <v>45593</v>
      </c>
      <c r="B532" s="526">
        <v>29905</v>
      </c>
      <c r="C532" s="526" t="s">
        <v>27</v>
      </c>
      <c r="D532" s="48" t="s">
        <v>19</v>
      </c>
      <c r="E532" s="160"/>
      <c r="F532" s="2">
        <v>5</v>
      </c>
      <c r="G532" s="2">
        <f t="shared" si="9"/>
        <v>736.00000000000068</v>
      </c>
    </row>
    <row r="533" spans="1:7">
      <c r="A533" s="90">
        <v>44439</v>
      </c>
      <c r="B533" s="64" t="s">
        <v>14</v>
      </c>
      <c r="C533" s="64" t="s">
        <v>28</v>
      </c>
      <c r="D533" t="s">
        <v>16</v>
      </c>
      <c r="E533" s="160">
        <v>10.199999999999999</v>
      </c>
      <c r="G533" s="2">
        <f t="shared" si="9"/>
        <v>746.20000000000073</v>
      </c>
    </row>
    <row r="534" spans="1:7">
      <c r="B534" s="526"/>
      <c r="C534" s="526"/>
      <c r="D534" t="s">
        <v>17</v>
      </c>
      <c r="E534" s="160">
        <v>2.1</v>
      </c>
      <c r="G534" s="2">
        <f t="shared" si="9"/>
        <v>748.30000000000075</v>
      </c>
    </row>
    <row r="535" spans="1:7">
      <c r="B535" s="526"/>
      <c r="C535" s="526"/>
      <c r="D535" s="48" t="s">
        <v>18</v>
      </c>
      <c r="E535" s="179">
        <v>60</v>
      </c>
      <c r="G535" s="2">
        <f t="shared" si="9"/>
        <v>808.30000000000075</v>
      </c>
    </row>
    <row r="536" spans="1:7">
      <c r="B536" s="526"/>
      <c r="C536" s="526"/>
      <c r="D536" s="48" t="s">
        <v>19</v>
      </c>
      <c r="E536" s="179">
        <v>5</v>
      </c>
      <c r="G536" s="2">
        <f t="shared" si="9"/>
        <v>813.30000000000075</v>
      </c>
    </row>
    <row r="537" spans="1:7">
      <c r="A537" s="86">
        <v>44712</v>
      </c>
      <c r="B537" s="526" t="s">
        <v>521</v>
      </c>
      <c r="C537" s="526" t="s">
        <v>28</v>
      </c>
      <c r="D537" t="s">
        <v>16</v>
      </c>
      <c r="E537" s="160"/>
      <c r="F537" s="2">
        <v>10.199999999999999</v>
      </c>
      <c r="G537" s="2">
        <f t="shared" si="9"/>
        <v>803.1000000000007</v>
      </c>
    </row>
    <row r="538" spans="1:7">
      <c r="A538" s="86">
        <v>44712</v>
      </c>
      <c r="B538" s="526" t="s">
        <v>521</v>
      </c>
      <c r="C538" s="526" t="s">
        <v>28</v>
      </c>
      <c r="D538" t="s">
        <v>17</v>
      </c>
      <c r="E538" s="160"/>
      <c r="F538" s="2">
        <v>2.1</v>
      </c>
      <c r="G538" s="2">
        <f t="shared" si="9"/>
        <v>801.00000000000068</v>
      </c>
    </row>
    <row r="539" spans="1:7">
      <c r="A539" s="7">
        <v>45593</v>
      </c>
      <c r="B539" s="526">
        <v>29905</v>
      </c>
      <c r="C539" s="526" t="s">
        <v>28</v>
      </c>
      <c r="D539" s="48" t="s">
        <v>18</v>
      </c>
      <c r="E539" s="160"/>
      <c r="F539" s="2">
        <v>60</v>
      </c>
      <c r="G539" s="2">
        <f t="shared" si="9"/>
        <v>741.00000000000068</v>
      </c>
    </row>
    <row r="540" spans="1:7">
      <c r="A540" s="7">
        <v>45593</v>
      </c>
      <c r="B540" s="526">
        <v>29905</v>
      </c>
      <c r="C540" s="526" t="s">
        <v>28</v>
      </c>
      <c r="D540" s="48" t="s">
        <v>19</v>
      </c>
      <c r="E540" s="160"/>
      <c r="F540" s="2">
        <v>5</v>
      </c>
      <c r="G540" s="2">
        <f t="shared" si="9"/>
        <v>736.00000000000068</v>
      </c>
    </row>
    <row r="541" spans="1:7">
      <c r="A541" s="90">
        <v>44469</v>
      </c>
      <c r="B541" s="64" t="s">
        <v>14</v>
      </c>
      <c r="C541" s="64" t="s">
        <v>53</v>
      </c>
      <c r="D541" t="s">
        <v>16</v>
      </c>
      <c r="E541" s="160">
        <v>10.5</v>
      </c>
      <c r="G541" s="2">
        <f t="shared" si="9"/>
        <v>746.50000000000068</v>
      </c>
    </row>
    <row r="542" spans="1:7">
      <c r="B542" s="526"/>
      <c r="C542" s="526"/>
      <c r="D542" t="s">
        <v>17</v>
      </c>
      <c r="E542" s="160">
        <v>3.7</v>
      </c>
      <c r="G542" s="2">
        <f t="shared" si="9"/>
        <v>750.20000000000073</v>
      </c>
    </row>
    <row r="543" spans="1:7">
      <c r="B543" s="526"/>
      <c r="C543" s="526"/>
      <c r="D543" s="48" t="s">
        <v>18</v>
      </c>
      <c r="E543" s="179">
        <v>60</v>
      </c>
      <c r="G543" s="2">
        <f t="shared" si="9"/>
        <v>810.20000000000073</v>
      </c>
    </row>
    <row r="544" spans="1:7">
      <c r="B544" s="526"/>
      <c r="C544" s="526"/>
      <c r="D544" s="48" t="s">
        <v>19</v>
      </c>
      <c r="E544" s="179">
        <v>5</v>
      </c>
      <c r="G544" s="2">
        <f t="shared" si="9"/>
        <v>815.20000000000073</v>
      </c>
    </row>
    <row r="545" spans="1:14">
      <c r="A545" s="86">
        <v>44712</v>
      </c>
      <c r="B545" s="526" t="s">
        <v>521</v>
      </c>
      <c r="C545" s="526" t="s">
        <v>53</v>
      </c>
      <c r="D545" t="s">
        <v>16</v>
      </c>
      <c r="E545" s="160"/>
      <c r="F545" s="2">
        <v>10.5</v>
      </c>
      <c r="G545" s="2">
        <f t="shared" si="9"/>
        <v>804.70000000000073</v>
      </c>
    </row>
    <row r="546" spans="1:14">
      <c r="A546" s="86">
        <v>44712</v>
      </c>
      <c r="B546" s="526" t="s">
        <v>521</v>
      </c>
      <c r="C546" s="526" t="s">
        <v>53</v>
      </c>
      <c r="D546" t="s">
        <v>17</v>
      </c>
      <c r="E546" s="160"/>
      <c r="F546" s="2">
        <v>3.7</v>
      </c>
      <c r="G546" s="2">
        <f t="shared" si="9"/>
        <v>801.00000000000068</v>
      </c>
    </row>
    <row r="547" spans="1:14">
      <c r="A547" s="7">
        <v>45593</v>
      </c>
      <c r="B547" s="526">
        <v>29905</v>
      </c>
      <c r="C547" s="526" t="s">
        <v>53</v>
      </c>
      <c r="D547" s="48" t="s">
        <v>18</v>
      </c>
      <c r="E547" s="160"/>
      <c r="F547" s="2">
        <v>60</v>
      </c>
      <c r="G547" s="2">
        <f t="shared" si="9"/>
        <v>741.00000000000068</v>
      </c>
    </row>
    <row r="548" spans="1:14">
      <c r="A548" s="7">
        <v>45593</v>
      </c>
      <c r="B548" s="526">
        <v>29905</v>
      </c>
      <c r="C548" s="526" t="s">
        <v>53</v>
      </c>
      <c r="D548" s="48" t="s">
        <v>19</v>
      </c>
      <c r="E548" s="160"/>
      <c r="F548" s="2">
        <v>5</v>
      </c>
      <c r="G548" s="2">
        <f t="shared" si="9"/>
        <v>736.00000000000068</v>
      </c>
    </row>
    <row r="549" spans="1:14">
      <c r="A549" s="88">
        <v>44500</v>
      </c>
      <c r="B549" s="525" t="s">
        <v>14</v>
      </c>
      <c r="C549" s="525" t="s">
        <v>30</v>
      </c>
      <c r="D549" t="s">
        <v>16</v>
      </c>
      <c r="E549" s="160">
        <v>10.9</v>
      </c>
      <c r="G549" s="2">
        <f t="shared" si="9"/>
        <v>746.90000000000066</v>
      </c>
    </row>
    <row r="550" spans="1:14">
      <c r="A550" s="86"/>
      <c r="B550" s="526"/>
      <c r="C550" s="526"/>
      <c r="D550" t="s">
        <v>17</v>
      </c>
      <c r="E550" s="160">
        <v>1.6</v>
      </c>
      <c r="G550" s="2">
        <f t="shared" si="9"/>
        <v>748.50000000000068</v>
      </c>
    </row>
    <row r="551" spans="1:14">
      <c r="A551" s="86"/>
      <c r="B551" s="526"/>
      <c r="C551" s="526"/>
      <c r="D551" s="48" t="s">
        <v>18</v>
      </c>
      <c r="E551" s="179">
        <v>60</v>
      </c>
      <c r="G551" s="2">
        <f t="shared" si="9"/>
        <v>808.50000000000068</v>
      </c>
    </row>
    <row r="552" spans="1:14">
      <c r="A552" s="86"/>
      <c r="B552" s="526"/>
      <c r="C552" s="526"/>
      <c r="D552" s="48" t="s">
        <v>19</v>
      </c>
      <c r="E552" s="179">
        <v>5</v>
      </c>
      <c r="G552" s="2">
        <f t="shared" si="9"/>
        <v>813.50000000000068</v>
      </c>
    </row>
    <row r="553" spans="1:14">
      <c r="A553" s="86">
        <v>44712</v>
      </c>
      <c r="B553" s="526" t="s">
        <v>521</v>
      </c>
      <c r="C553" s="526" t="s">
        <v>30</v>
      </c>
      <c r="D553" t="s">
        <v>16</v>
      </c>
      <c r="E553" s="160"/>
      <c r="F553" s="2">
        <v>10.9</v>
      </c>
      <c r="G553" s="2">
        <f t="shared" si="9"/>
        <v>802.6000000000007</v>
      </c>
    </row>
    <row r="554" spans="1:14">
      <c r="A554" s="86">
        <v>44712</v>
      </c>
      <c r="B554" s="526" t="s">
        <v>521</v>
      </c>
      <c r="C554" s="526" t="s">
        <v>30</v>
      </c>
      <c r="D554" t="s">
        <v>17</v>
      </c>
      <c r="E554" s="160"/>
      <c r="F554" s="2">
        <v>1.6</v>
      </c>
      <c r="G554" s="2">
        <f t="shared" si="9"/>
        <v>801.00000000000068</v>
      </c>
    </row>
    <row r="555" spans="1:14">
      <c r="A555" s="7">
        <v>45593</v>
      </c>
      <c r="B555" s="526">
        <v>29905</v>
      </c>
      <c r="C555" s="526" t="s">
        <v>30</v>
      </c>
      <c r="D555" s="48" t="s">
        <v>18</v>
      </c>
      <c r="E555" s="160"/>
      <c r="F555" s="2">
        <v>60</v>
      </c>
      <c r="G555" s="2">
        <f t="shared" si="9"/>
        <v>741.00000000000068</v>
      </c>
    </row>
    <row r="556" spans="1:14">
      <c r="A556" s="7">
        <v>45593</v>
      </c>
      <c r="B556" s="526">
        <v>29905</v>
      </c>
      <c r="C556" s="526" t="s">
        <v>30</v>
      </c>
      <c r="D556" s="48" t="s">
        <v>19</v>
      </c>
      <c r="E556" s="160"/>
      <c r="F556" s="2">
        <v>5</v>
      </c>
      <c r="G556" s="2">
        <f t="shared" si="9"/>
        <v>736.00000000000068</v>
      </c>
    </row>
    <row r="557" spans="1:14">
      <c r="A557" s="88">
        <v>44530</v>
      </c>
      <c r="B557" s="525" t="s">
        <v>14</v>
      </c>
      <c r="C557" s="525" t="s">
        <v>33</v>
      </c>
      <c r="D557" t="s">
        <v>16</v>
      </c>
      <c r="E557" s="160">
        <v>11.6</v>
      </c>
      <c r="G557" s="2">
        <f t="shared" si="9"/>
        <v>747.6000000000007</v>
      </c>
      <c r="N557" s="80"/>
    </row>
    <row r="558" spans="1:14">
      <c r="A558" s="86"/>
      <c r="B558" s="526"/>
      <c r="C558" s="526"/>
      <c r="D558" t="s">
        <v>17</v>
      </c>
      <c r="E558" s="160">
        <v>3</v>
      </c>
      <c r="G558" s="2">
        <f t="shared" si="9"/>
        <v>750.6000000000007</v>
      </c>
    </row>
    <row r="559" spans="1:14">
      <c r="A559" s="86"/>
      <c r="B559" s="526"/>
      <c r="C559" s="526"/>
      <c r="D559" t="s">
        <v>18</v>
      </c>
      <c r="E559" s="160">
        <v>60</v>
      </c>
      <c r="G559" s="2">
        <f t="shared" si="9"/>
        <v>810.6000000000007</v>
      </c>
    </row>
    <row r="560" spans="1:14">
      <c r="A560" s="86"/>
      <c r="B560" s="526"/>
      <c r="C560" s="526"/>
      <c r="D560" t="s">
        <v>19</v>
      </c>
      <c r="E560" s="160">
        <v>5</v>
      </c>
      <c r="G560" s="2">
        <f t="shared" si="9"/>
        <v>815.6000000000007</v>
      </c>
    </row>
    <row r="561" spans="1:7">
      <c r="A561" s="86"/>
      <c r="B561" s="526"/>
      <c r="C561" s="526"/>
      <c r="D561" s="48" t="s">
        <v>21</v>
      </c>
      <c r="E561" s="179">
        <v>93</v>
      </c>
      <c r="G561" s="2">
        <f t="shared" si="9"/>
        <v>908.6000000000007</v>
      </c>
    </row>
    <row r="562" spans="1:7">
      <c r="A562" s="86"/>
      <c r="B562" s="526"/>
      <c r="C562" s="526"/>
      <c r="D562" s="48" t="s">
        <v>96</v>
      </c>
      <c r="E562" s="179">
        <v>10</v>
      </c>
      <c r="G562" s="2">
        <f t="shared" si="9"/>
        <v>918.6000000000007</v>
      </c>
    </row>
    <row r="563" spans="1:7">
      <c r="A563" s="86">
        <v>44649</v>
      </c>
      <c r="B563" s="526">
        <v>24725</v>
      </c>
      <c r="C563" s="526" t="s">
        <v>33</v>
      </c>
      <c r="D563" t="s">
        <v>16</v>
      </c>
      <c r="E563" s="160"/>
      <c r="F563" s="2">
        <v>11.6</v>
      </c>
      <c r="G563" s="2">
        <f t="shared" si="9"/>
        <v>907.00000000000068</v>
      </c>
    </row>
    <row r="564" spans="1:7">
      <c r="A564" s="86">
        <v>44649</v>
      </c>
      <c r="B564" s="526">
        <v>24725</v>
      </c>
      <c r="C564" s="526" t="s">
        <v>33</v>
      </c>
      <c r="D564" t="s">
        <v>17</v>
      </c>
      <c r="E564" s="160"/>
      <c r="F564" s="2">
        <v>3</v>
      </c>
      <c r="G564" s="2">
        <f t="shared" si="9"/>
        <v>904.00000000000068</v>
      </c>
    </row>
    <row r="565" spans="1:7">
      <c r="A565" s="86">
        <v>44649</v>
      </c>
      <c r="B565" s="526">
        <v>24725</v>
      </c>
      <c r="C565" s="526" t="s">
        <v>33</v>
      </c>
      <c r="D565" t="s">
        <v>18</v>
      </c>
      <c r="E565" s="160"/>
      <c r="F565" s="2">
        <v>60</v>
      </c>
      <c r="G565" s="2">
        <f t="shared" si="9"/>
        <v>844.00000000000068</v>
      </c>
    </row>
    <row r="566" spans="1:7">
      <c r="A566" s="86">
        <v>44649</v>
      </c>
      <c r="B566" s="526">
        <v>24725</v>
      </c>
      <c r="C566" s="526" t="s">
        <v>33</v>
      </c>
      <c r="D566" t="s">
        <v>19</v>
      </c>
      <c r="E566" s="160"/>
      <c r="F566" s="2">
        <v>5</v>
      </c>
      <c r="G566" s="2">
        <f t="shared" si="9"/>
        <v>839.00000000000068</v>
      </c>
    </row>
    <row r="567" spans="1:7">
      <c r="A567" s="7">
        <v>45593</v>
      </c>
      <c r="B567" s="526">
        <v>29905</v>
      </c>
      <c r="C567" s="526" t="s">
        <v>33</v>
      </c>
      <c r="D567" s="48" t="s">
        <v>96</v>
      </c>
      <c r="E567" s="160"/>
      <c r="F567" s="2">
        <v>10</v>
      </c>
      <c r="G567" s="2">
        <f t="shared" si="9"/>
        <v>829.00000000000068</v>
      </c>
    </row>
    <row r="568" spans="1:7">
      <c r="A568" s="88">
        <v>44561</v>
      </c>
      <c r="B568" s="525" t="s">
        <v>14</v>
      </c>
      <c r="C568" s="525" t="s">
        <v>34</v>
      </c>
      <c r="D568" t="s">
        <v>16</v>
      </c>
      <c r="E568" s="160">
        <v>12.2</v>
      </c>
      <c r="G568" s="2">
        <f t="shared" si="9"/>
        <v>841.20000000000073</v>
      </c>
    </row>
    <row r="569" spans="1:7">
      <c r="A569" s="86"/>
      <c r="B569" s="526"/>
      <c r="C569" s="526"/>
      <c r="D569" t="s">
        <v>17</v>
      </c>
      <c r="E569" s="160">
        <v>3.4</v>
      </c>
      <c r="G569" s="2">
        <f t="shared" si="9"/>
        <v>844.6000000000007</v>
      </c>
    </row>
    <row r="570" spans="1:7">
      <c r="A570" s="86"/>
      <c r="B570" s="526"/>
      <c r="C570" s="526"/>
      <c r="D570" t="s">
        <v>18</v>
      </c>
      <c r="E570" s="160">
        <v>60</v>
      </c>
      <c r="G570" s="2">
        <f t="shared" si="9"/>
        <v>904.6000000000007</v>
      </c>
    </row>
    <row r="571" spans="1:7">
      <c r="A571" s="86"/>
      <c r="B571" s="526"/>
      <c r="C571" s="526"/>
      <c r="D571" t="s">
        <v>19</v>
      </c>
      <c r="E571" s="160">
        <v>5</v>
      </c>
      <c r="G571" s="2">
        <f t="shared" si="9"/>
        <v>909.6000000000007</v>
      </c>
    </row>
    <row r="572" spans="1:7">
      <c r="A572" s="86">
        <v>44649</v>
      </c>
      <c r="B572" s="526">
        <v>24725</v>
      </c>
      <c r="C572" s="526" t="s">
        <v>34</v>
      </c>
      <c r="D572" t="s">
        <v>16</v>
      </c>
      <c r="E572" s="160"/>
      <c r="F572" s="2">
        <v>12.2</v>
      </c>
      <c r="G572" s="2">
        <f t="shared" si="9"/>
        <v>897.40000000000066</v>
      </c>
    </row>
    <row r="573" spans="1:7">
      <c r="A573" s="86">
        <v>44649</v>
      </c>
      <c r="B573" s="526">
        <v>24725</v>
      </c>
      <c r="C573" s="526" t="s">
        <v>34</v>
      </c>
      <c r="D573" t="s">
        <v>17</v>
      </c>
      <c r="E573" s="160"/>
      <c r="F573" s="2">
        <v>3.4</v>
      </c>
      <c r="G573" s="2">
        <f t="shared" si="9"/>
        <v>894.00000000000068</v>
      </c>
    </row>
    <row r="574" spans="1:7">
      <c r="A574" s="86">
        <v>44649</v>
      </c>
      <c r="B574" s="526">
        <v>24725</v>
      </c>
      <c r="C574" s="526" t="s">
        <v>34</v>
      </c>
      <c r="D574" t="s">
        <v>18</v>
      </c>
      <c r="E574" s="160"/>
      <c r="F574" s="2">
        <v>60</v>
      </c>
      <c r="G574" s="2">
        <f t="shared" si="9"/>
        <v>834.00000000000068</v>
      </c>
    </row>
    <row r="575" spans="1:7">
      <c r="A575" s="86">
        <v>44649</v>
      </c>
      <c r="B575" s="526">
        <v>24725</v>
      </c>
      <c r="C575" s="526" t="s">
        <v>34</v>
      </c>
      <c r="D575" t="s">
        <v>19</v>
      </c>
      <c r="E575" s="160"/>
      <c r="F575" s="2">
        <v>5</v>
      </c>
      <c r="G575" s="2">
        <f t="shared" si="9"/>
        <v>829.00000000000068</v>
      </c>
    </row>
    <row r="576" spans="1:7">
      <c r="A576" s="44">
        <v>44592</v>
      </c>
      <c r="B576" s="525" t="s">
        <v>14</v>
      </c>
      <c r="C576" s="525" t="s">
        <v>15</v>
      </c>
      <c r="D576" t="s">
        <v>16</v>
      </c>
      <c r="E576" s="160">
        <v>12.9</v>
      </c>
      <c r="G576" s="2">
        <f t="shared" si="9"/>
        <v>841.90000000000066</v>
      </c>
    </row>
    <row r="577" spans="1:7">
      <c r="B577" s="526"/>
      <c r="C577" s="526"/>
      <c r="D577" t="s">
        <v>17</v>
      </c>
      <c r="E577" s="160">
        <v>1.3</v>
      </c>
      <c r="G577" s="2">
        <f t="shared" si="9"/>
        <v>843.20000000000061</v>
      </c>
    </row>
    <row r="578" spans="1:7">
      <c r="B578" s="526"/>
      <c r="C578" s="526"/>
      <c r="D578" t="s">
        <v>18</v>
      </c>
      <c r="E578" s="160">
        <v>60</v>
      </c>
      <c r="G578" s="2">
        <f t="shared" ref="G578:G593" si="10">+G577+E578-F578</f>
        <v>903.20000000000061</v>
      </c>
    </row>
    <row r="579" spans="1:7">
      <c r="B579" s="526"/>
      <c r="C579" s="526"/>
      <c r="D579" t="s">
        <v>19</v>
      </c>
      <c r="E579" s="160">
        <v>5</v>
      </c>
      <c r="G579" s="2">
        <f t="shared" si="10"/>
        <v>908.20000000000061</v>
      </c>
    </row>
    <row r="580" spans="1:7">
      <c r="B580" s="526"/>
      <c r="C580" s="526"/>
      <c r="D580" s="48" t="s">
        <v>57</v>
      </c>
      <c r="E580" s="179">
        <v>10</v>
      </c>
      <c r="G580" s="2">
        <f t="shared" si="10"/>
        <v>918.20000000000061</v>
      </c>
    </row>
    <row r="581" spans="1:7">
      <c r="A581" s="7">
        <v>44649</v>
      </c>
      <c r="B581" s="526">
        <v>24726</v>
      </c>
      <c r="C581" s="526" t="s">
        <v>15</v>
      </c>
      <c r="D581" t="s">
        <v>16</v>
      </c>
      <c r="E581" s="160"/>
      <c r="F581" s="2">
        <v>12.9</v>
      </c>
      <c r="G581" s="2">
        <f t="shared" si="10"/>
        <v>905.30000000000064</v>
      </c>
    </row>
    <row r="582" spans="1:7">
      <c r="A582" s="7">
        <v>44649</v>
      </c>
      <c r="B582" s="526">
        <v>24726</v>
      </c>
      <c r="C582" s="526" t="s">
        <v>15</v>
      </c>
      <c r="D582" t="s">
        <v>17</v>
      </c>
      <c r="E582" s="160"/>
      <c r="F582" s="2">
        <v>1.3</v>
      </c>
      <c r="G582" s="2">
        <f t="shared" si="10"/>
        <v>904.00000000000068</v>
      </c>
    </row>
    <row r="583" spans="1:7">
      <c r="A583" s="7">
        <v>44649</v>
      </c>
      <c r="B583" s="526">
        <v>24726</v>
      </c>
      <c r="C583" s="526" t="s">
        <v>15</v>
      </c>
      <c r="D583" t="s">
        <v>18</v>
      </c>
      <c r="E583" s="160"/>
      <c r="F583" s="2">
        <v>60</v>
      </c>
      <c r="G583" s="2">
        <f t="shared" si="10"/>
        <v>844.00000000000068</v>
      </c>
    </row>
    <row r="584" spans="1:7">
      <c r="A584" s="7">
        <v>44649</v>
      </c>
      <c r="B584" s="526">
        <v>24726</v>
      </c>
      <c r="C584" s="526" t="s">
        <v>15</v>
      </c>
      <c r="D584" t="s">
        <v>19</v>
      </c>
      <c r="E584" s="160"/>
      <c r="F584" s="2">
        <v>5</v>
      </c>
      <c r="G584" s="2">
        <f t="shared" si="10"/>
        <v>839.00000000000068</v>
      </c>
    </row>
    <row r="585" spans="1:7">
      <c r="A585" s="7">
        <v>45593</v>
      </c>
      <c r="B585" s="526">
        <v>29905</v>
      </c>
      <c r="C585" s="526" t="s">
        <v>15</v>
      </c>
      <c r="D585" s="48" t="s">
        <v>57</v>
      </c>
      <c r="E585" s="160"/>
      <c r="F585" s="2">
        <v>10</v>
      </c>
      <c r="G585" s="2">
        <f t="shared" si="10"/>
        <v>829.00000000000068</v>
      </c>
    </row>
    <row r="586" spans="1:7">
      <c r="A586" s="44">
        <v>44620</v>
      </c>
      <c r="B586" s="525" t="s">
        <v>14</v>
      </c>
      <c r="C586" s="525" t="s">
        <v>20</v>
      </c>
      <c r="D586" t="s">
        <v>16</v>
      </c>
      <c r="E586" s="160">
        <v>25.5</v>
      </c>
      <c r="G586" s="2">
        <f t="shared" si="10"/>
        <v>854.50000000000068</v>
      </c>
    </row>
    <row r="587" spans="1:7">
      <c r="B587" s="526"/>
      <c r="C587" s="526"/>
      <c r="D587" t="s">
        <v>17</v>
      </c>
      <c r="E587" s="160">
        <v>4.3</v>
      </c>
      <c r="G587" s="2">
        <f t="shared" si="10"/>
        <v>858.80000000000064</v>
      </c>
    </row>
    <row r="588" spans="1:7">
      <c r="B588" s="526"/>
      <c r="C588" s="526"/>
      <c r="D588" t="s">
        <v>18</v>
      </c>
      <c r="E588" s="160">
        <v>56</v>
      </c>
      <c r="G588" s="2">
        <f t="shared" si="10"/>
        <v>914.80000000000064</v>
      </c>
    </row>
    <row r="589" spans="1:7">
      <c r="B589" s="526"/>
      <c r="C589" s="526"/>
      <c r="D589" t="s">
        <v>19</v>
      </c>
      <c r="E589" s="160">
        <v>5</v>
      </c>
      <c r="G589" s="2">
        <f t="shared" si="10"/>
        <v>919.80000000000064</v>
      </c>
    </row>
    <row r="590" spans="1:7">
      <c r="A590" s="7">
        <v>44649</v>
      </c>
      <c r="B590" s="526">
        <v>24726</v>
      </c>
      <c r="C590" s="526" t="s">
        <v>20</v>
      </c>
      <c r="D590" t="s">
        <v>16</v>
      </c>
      <c r="F590" s="2">
        <v>25.5</v>
      </c>
      <c r="G590" s="2">
        <f t="shared" si="10"/>
        <v>894.30000000000064</v>
      </c>
    </row>
    <row r="591" spans="1:7">
      <c r="A591" s="7">
        <v>44649</v>
      </c>
      <c r="B591" s="526">
        <v>24726</v>
      </c>
      <c r="C591" s="526" t="s">
        <v>20</v>
      </c>
      <c r="D591" t="s">
        <v>17</v>
      </c>
      <c r="F591" s="2">
        <v>4.3</v>
      </c>
      <c r="G591" s="2">
        <f t="shared" si="10"/>
        <v>890.00000000000068</v>
      </c>
    </row>
    <row r="592" spans="1:7">
      <c r="A592" s="7">
        <v>44649</v>
      </c>
      <c r="B592" s="526">
        <v>24726</v>
      </c>
      <c r="C592" s="526" t="s">
        <v>20</v>
      </c>
      <c r="D592" t="s">
        <v>18</v>
      </c>
      <c r="F592" s="2">
        <v>56</v>
      </c>
      <c r="G592" s="2">
        <f t="shared" si="10"/>
        <v>834.00000000000068</v>
      </c>
    </row>
    <row r="593" spans="1:12">
      <c r="A593" s="7">
        <v>44649</v>
      </c>
      <c r="B593" s="526">
        <v>24726</v>
      </c>
      <c r="C593" s="526" t="s">
        <v>20</v>
      </c>
      <c r="D593" t="s">
        <v>19</v>
      </c>
      <c r="F593" s="2">
        <v>5</v>
      </c>
      <c r="G593" s="2">
        <f t="shared" si="10"/>
        <v>829.00000000000068</v>
      </c>
    </row>
    <row r="594" spans="1:12">
      <c r="A594" s="44">
        <v>44651</v>
      </c>
      <c r="B594" s="525" t="s">
        <v>14</v>
      </c>
      <c r="C594" s="525" t="s">
        <v>23</v>
      </c>
      <c r="D594" t="s">
        <v>16</v>
      </c>
      <c r="E594" s="26">
        <v>25.7</v>
      </c>
      <c r="G594" s="2">
        <f t="shared" ref="G594:G675" si="11">+G593+E594-F594</f>
        <v>854.70000000000073</v>
      </c>
    </row>
    <row r="595" spans="1:12">
      <c r="B595" s="526"/>
      <c r="C595" s="526"/>
      <c r="D595" t="s">
        <v>17</v>
      </c>
      <c r="E595" s="26">
        <v>5.2</v>
      </c>
      <c r="G595" s="2">
        <f t="shared" si="11"/>
        <v>859.90000000000077</v>
      </c>
    </row>
    <row r="596" spans="1:12">
      <c r="B596" s="526"/>
      <c r="C596" s="526"/>
      <c r="D596" s="48" t="s">
        <v>18</v>
      </c>
      <c r="E596" s="168">
        <v>60</v>
      </c>
      <c r="G596" s="2">
        <f t="shared" si="11"/>
        <v>919.90000000000077</v>
      </c>
    </row>
    <row r="597" spans="1:12">
      <c r="B597" s="526"/>
      <c r="C597" s="526"/>
      <c r="D597" s="48" t="s">
        <v>19</v>
      </c>
      <c r="E597" s="168">
        <v>5</v>
      </c>
      <c r="G597" s="2">
        <f t="shared" si="11"/>
        <v>924.90000000000077</v>
      </c>
    </row>
    <row r="598" spans="1:12">
      <c r="B598" s="526"/>
      <c r="C598" s="526"/>
      <c r="D598" s="48" t="s">
        <v>377</v>
      </c>
      <c r="E598" s="168">
        <v>93</v>
      </c>
      <c r="G598" s="2">
        <f t="shared" si="11"/>
        <v>1017.9000000000008</v>
      </c>
    </row>
    <row r="599" spans="1:12">
      <c r="B599" s="526"/>
      <c r="C599" s="526"/>
      <c r="D599" s="48" t="s">
        <v>160</v>
      </c>
      <c r="E599" s="168">
        <v>93</v>
      </c>
      <c r="G599" s="2">
        <f t="shared" si="11"/>
        <v>1110.9000000000008</v>
      </c>
    </row>
    <row r="600" spans="1:12">
      <c r="A600" s="7">
        <v>44712</v>
      </c>
      <c r="B600" s="526" t="s">
        <v>522</v>
      </c>
      <c r="C600" s="526" t="s">
        <v>23</v>
      </c>
      <c r="D600" t="s">
        <v>16</v>
      </c>
      <c r="F600" s="8">
        <v>25.7</v>
      </c>
      <c r="G600" s="2">
        <f t="shared" si="11"/>
        <v>1085.2000000000007</v>
      </c>
      <c r="L600" s="308"/>
    </row>
    <row r="601" spans="1:12">
      <c r="A601" s="7">
        <v>44712</v>
      </c>
      <c r="B601" s="526" t="s">
        <v>522</v>
      </c>
      <c r="C601" s="526" t="s">
        <v>23</v>
      </c>
      <c r="D601" t="s">
        <v>17</v>
      </c>
      <c r="F601" s="8">
        <v>5.2</v>
      </c>
      <c r="G601" s="2">
        <f t="shared" si="11"/>
        <v>1080.0000000000007</v>
      </c>
    </row>
    <row r="602" spans="1:12">
      <c r="A602" s="7">
        <v>45595</v>
      </c>
      <c r="B602" s="526">
        <v>29927</v>
      </c>
      <c r="C602" s="526" t="s">
        <v>23</v>
      </c>
      <c r="D602" t="s">
        <v>18</v>
      </c>
      <c r="E602" s="160"/>
      <c r="F602" s="2">
        <v>60</v>
      </c>
      <c r="G602" s="2">
        <f t="shared" si="11"/>
        <v>1020.0000000000007</v>
      </c>
    </row>
    <row r="603" spans="1:12">
      <c r="A603" s="7">
        <v>45595</v>
      </c>
      <c r="B603" s="526">
        <v>29927</v>
      </c>
      <c r="C603" s="526" t="s">
        <v>23</v>
      </c>
      <c r="D603" t="s">
        <v>19</v>
      </c>
      <c r="E603" s="160"/>
      <c r="F603" s="2">
        <v>5</v>
      </c>
      <c r="G603" s="2">
        <f t="shared" si="11"/>
        <v>1015.0000000000007</v>
      </c>
    </row>
    <row r="604" spans="1:12">
      <c r="A604" s="6">
        <v>44681</v>
      </c>
      <c r="B604" s="64" t="s">
        <v>14</v>
      </c>
      <c r="C604" s="525" t="s">
        <v>24</v>
      </c>
      <c r="D604" t="s">
        <v>16</v>
      </c>
      <c r="E604" s="160">
        <v>51.7</v>
      </c>
      <c r="G604" s="2">
        <f t="shared" si="11"/>
        <v>1066.7000000000007</v>
      </c>
    </row>
    <row r="605" spans="1:12">
      <c r="A605"/>
      <c r="B605" s="64"/>
      <c r="C605" s="526"/>
      <c r="D605" t="s">
        <v>17</v>
      </c>
      <c r="E605" s="160">
        <v>2.8</v>
      </c>
      <c r="G605" s="2">
        <f t="shared" si="11"/>
        <v>1069.5000000000007</v>
      </c>
    </row>
    <row r="606" spans="1:12">
      <c r="A606"/>
      <c r="B606" s="526"/>
      <c r="C606" s="526"/>
      <c r="D606" t="s">
        <v>18</v>
      </c>
      <c r="E606" s="160">
        <v>60</v>
      </c>
      <c r="G606" s="2">
        <f t="shared" si="11"/>
        <v>1129.5000000000007</v>
      </c>
      <c r="L606" s="308"/>
    </row>
    <row r="607" spans="1:12">
      <c r="A607"/>
      <c r="B607" s="526"/>
      <c r="C607" s="526"/>
      <c r="D607" t="s">
        <v>19</v>
      </c>
      <c r="E607" s="160">
        <v>5</v>
      </c>
      <c r="G607" s="2">
        <f t="shared" si="11"/>
        <v>1134.5000000000007</v>
      </c>
    </row>
    <row r="608" spans="1:12">
      <c r="A608"/>
      <c r="B608" s="526"/>
      <c r="C608" s="526"/>
      <c r="D608" s="48" t="s">
        <v>308</v>
      </c>
      <c r="E608" s="168">
        <v>10</v>
      </c>
      <c r="G608" s="2">
        <f t="shared" si="11"/>
        <v>1144.5000000000007</v>
      </c>
    </row>
    <row r="609" spans="1:16">
      <c r="A609" s="7">
        <v>44681</v>
      </c>
      <c r="B609" s="526" t="s">
        <v>125</v>
      </c>
      <c r="C609" s="526" t="s">
        <v>24</v>
      </c>
      <c r="D609" t="s">
        <v>18</v>
      </c>
      <c r="E609" s="160"/>
      <c r="F609" s="2">
        <v>60</v>
      </c>
      <c r="G609" s="2">
        <f t="shared" si="11"/>
        <v>1084.5000000000007</v>
      </c>
      <c r="L609" s="308"/>
    </row>
    <row r="610" spans="1:16">
      <c r="A610" s="7">
        <v>44681</v>
      </c>
      <c r="B610" s="526" t="s">
        <v>125</v>
      </c>
      <c r="C610" s="526" t="s">
        <v>24</v>
      </c>
      <c r="D610" t="s">
        <v>19</v>
      </c>
      <c r="E610" s="160"/>
      <c r="F610" s="2">
        <v>5</v>
      </c>
      <c r="G610" s="2">
        <f t="shared" si="11"/>
        <v>1079.5000000000007</v>
      </c>
    </row>
    <row r="611" spans="1:16">
      <c r="A611" s="7">
        <v>44712</v>
      </c>
      <c r="B611" s="526" t="s">
        <v>522</v>
      </c>
      <c r="C611" s="526" t="s">
        <v>24</v>
      </c>
      <c r="D611" t="s">
        <v>16</v>
      </c>
      <c r="F611" s="2">
        <v>51.7</v>
      </c>
      <c r="G611" s="2">
        <f t="shared" si="11"/>
        <v>1027.8000000000006</v>
      </c>
    </row>
    <row r="612" spans="1:16">
      <c r="A612" s="7">
        <v>44712</v>
      </c>
      <c r="B612" s="526" t="s">
        <v>522</v>
      </c>
      <c r="C612" s="526" t="s">
        <v>24</v>
      </c>
      <c r="D612" t="s">
        <v>17</v>
      </c>
      <c r="F612" s="2">
        <v>2.8</v>
      </c>
      <c r="G612" s="2">
        <f t="shared" si="11"/>
        <v>1025.0000000000007</v>
      </c>
    </row>
    <row r="613" spans="1:16">
      <c r="A613" s="7">
        <v>45595</v>
      </c>
      <c r="B613" s="526">
        <v>29927</v>
      </c>
      <c r="C613" s="526" t="s">
        <v>24</v>
      </c>
      <c r="D613" s="48" t="s">
        <v>308</v>
      </c>
      <c r="F613" s="2">
        <v>10</v>
      </c>
      <c r="G613" s="2">
        <f t="shared" si="11"/>
        <v>1015.0000000000007</v>
      </c>
    </row>
    <row r="614" spans="1:16">
      <c r="A614" s="44">
        <v>44712</v>
      </c>
      <c r="B614" s="525" t="s">
        <v>14</v>
      </c>
      <c r="C614" s="525" t="s">
        <v>25</v>
      </c>
      <c r="D614" t="s">
        <v>16</v>
      </c>
      <c r="E614" s="160">
        <v>49.4</v>
      </c>
      <c r="G614" s="2">
        <f t="shared" si="11"/>
        <v>1064.4000000000008</v>
      </c>
    </row>
    <row r="615" spans="1:16">
      <c r="B615" s="526"/>
      <c r="C615" s="526"/>
      <c r="D615" t="s">
        <v>17</v>
      </c>
      <c r="E615" s="160">
        <v>9.1</v>
      </c>
      <c r="G615" s="2">
        <f t="shared" si="11"/>
        <v>1073.5000000000007</v>
      </c>
    </row>
    <row r="616" spans="1:16">
      <c r="B616" s="526"/>
      <c r="C616" s="526"/>
      <c r="D616" t="s">
        <v>18</v>
      </c>
      <c r="E616" s="160">
        <v>60</v>
      </c>
      <c r="G616" s="2">
        <f t="shared" si="11"/>
        <v>1133.5000000000007</v>
      </c>
    </row>
    <row r="617" spans="1:16">
      <c r="B617" s="526"/>
      <c r="C617" s="526"/>
      <c r="D617" t="s">
        <v>19</v>
      </c>
      <c r="E617" s="160">
        <v>5</v>
      </c>
      <c r="G617" s="2">
        <f t="shared" si="11"/>
        <v>1138.5000000000007</v>
      </c>
    </row>
    <row r="618" spans="1:16">
      <c r="A618" s="7">
        <v>44712</v>
      </c>
      <c r="B618" s="526" t="s">
        <v>128</v>
      </c>
      <c r="C618" s="526" t="s">
        <v>25</v>
      </c>
      <c r="D618" t="s">
        <v>18</v>
      </c>
      <c r="E618" s="160"/>
      <c r="F618" s="2">
        <v>60</v>
      </c>
      <c r="G618" s="2">
        <f t="shared" si="11"/>
        <v>1078.5000000000007</v>
      </c>
    </row>
    <row r="619" spans="1:16">
      <c r="A619" s="7">
        <v>44712</v>
      </c>
      <c r="B619" s="526" t="s">
        <v>128</v>
      </c>
      <c r="C619" s="526" t="s">
        <v>25</v>
      </c>
      <c r="D619" t="s">
        <v>19</v>
      </c>
      <c r="E619" s="160"/>
      <c r="F619" s="2">
        <v>5</v>
      </c>
      <c r="G619" s="2">
        <f t="shared" si="11"/>
        <v>1073.5000000000007</v>
      </c>
    </row>
    <row r="620" spans="1:16">
      <c r="A620" s="7">
        <v>44749</v>
      </c>
      <c r="B620" s="526" t="s">
        <v>523</v>
      </c>
      <c r="C620" s="526" t="s">
        <v>25</v>
      </c>
      <c r="D620" t="s">
        <v>16</v>
      </c>
      <c r="F620" s="2">
        <v>49.4</v>
      </c>
      <c r="G620" s="2">
        <f t="shared" si="11"/>
        <v>1024.1000000000006</v>
      </c>
    </row>
    <row r="621" spans="1:16">
      <c r="A621" s="7">
        <v>44749</v>
      </c>
      <c r="B621" s="526" t="s">
        <v>523</v>
      </c>
      <c r="C621" s="526" t="s">
        <v>25</v>
      </c>
      <c r="D621" t="s">
        <v>17</v>
      </c>
      <c r="F621" s="2">
        <v>9.1</v>
      </c>
      <c r="G621" s="2">
        <f t="shared" si="11"/>
        <v>1015.0000000000006</v>
      </c>
    </row>
    <row r="622" spans="1:16">
      <c r="A622" s="44">
        <v>44742</v>
      </c>
      <c r="B622" s="525" t="s">
        <v>14</v>
      </c>
      <c r="C622" s="525" t="s">
        <v>26</v>
      </c>
      <c r="D622" t="s">
        <v>16</v>
      </c>
      <c r="E622" s="160">
        <v>47.9</v>
      </c>
      <c r="G622" s="2">
        <f t="shared" si="11"/>
        <v>1062.9000000000005</v>
      </c>
      <c r="P622" t="s">
        <v>52</v>
      </c>
    </row>
    <row r="623" spans="1:16">
      <c r="B623" s="526"/>
      <c r="C623" s="526"/>
      <c r="D623" t="s">
        <v>17</v>
      </c>
      <c r="E623" s="160">
        <v>6.9</v>
      </c>
      <c r="G623" s="2">
        <f t="shared" si="11"/>
        <v>1069.8000000000006</v>
      </c>
    </row>
    <row r="624" spans="1:16">
      <c r="B624" s="526"/>
      <c r="C624" s="526"/>
      <c r="D624" t="s">
        <v>18</v>
      </c>
      <c r="E624" s="160">
        <v>60</v>
      </c>
      <c r="G624" s="2">
        <f t="shared" si="11"/>
        <v>1129.8000000000006</v>
      </c>
    </row>
    <row r="625" spans="1:7">
      <c r="B625" s="526"/>
      <c r="C625" s="526"/>
      <c r="D625" t="s">
        <v>19</v>
      </c>
      <c r="E625" s="160">
        <v>5</v>
      </c>
      <c r="G625" s="2">
        <f t="shared" si="11"/>
        <v>1134.8000000000006</v>
      </c>
    </row>
    <row r="626" spans="1:7">
      <c r="A626" s="7">
        <v>44742</v>
      </c>
      <c r="B626" s="526" t="s">
        <v>129</v>
      </c>
      <c r="C626" s="526" t="s">
        <v>26</v>
      </c>
      <c r="D626" t="s">
        <v>18</v>
      </c>
      <c r="E626" s="160"/>
      <c r="F626" s="2">
        <v>60</v>
      </c>
      <c r="G626" s="2">
        <f t="shared" si="11"/>
        <v>1074.8000000000006</v>
      </c>
    </row>
    <row r="627" spans="1:7">
      <c r="A627" s="7">
        <v>44742</v>
      </c>
      <c r="B627" s="526" t="s">
        <v>129</v>
      </c>
      <c r="C627" s="526" t="s">
        <v>26</v>
      </c>
      <c r="D627" t="s">
        <v>19</v>
      </c>
      <c r="E627" s="160"/>
      <c r="F627" s="2">
        <v>5</v>
      </c>
      <c r="G627" s="2">
        <f t="shared" si="11"/>
        <v>1069.8000000000006</v>
      </c>
    </row>
    <row r="628" spans="1:7">
      <c r="A628" s="7">
        <v>44806</v>
      </c>
      <c r="B628" s="526" t="s">
        <v>524</v>
      </c>
      <c r="C628" s="526" t="s">
        <v>26</v>
      </c>
      <c r="D628" t="s">
        <v>16</v>
      </c>
      <c r="E628" s="160"/>
      <c r="F628" s="2">
        <v>47.9</v>
      </c>
      <c r="G628" s="2">
        <f t="shared" si="11"/>
        <v>1021.9000000000007</v>
      </c>
    </row>
    <row r="629" spans="1:7">
      <c r="A629" s="7">
        <v>44806</v>
      </c>
      <c r="B629" s="526" t="s">
        <v>524</v>
      </c>
      <c r="C629" s="526" t="s">
        <v>26</v>
      </c>
      <c r="D629" t="s">
        <v>17</v>
      </c>
      <c r="E629" s="160"/>
      <c r="F629" s="2">
        <v>6.9</v>
      </c>
      <c r="G629" s="2">
        <f t="shared" si="11"/>
        <v>1015.0000000000007</v>
      </c>
    </row>
    <row r="630" spans="1:7">
      <c r="A630" s="44">
        <v>44773</v>
      </c>
      <c r="B630" s="525" t="s">
        <v>14</v>
      </c>
      <c r="C630" s="525" t="s">
        <v>27</v>
      </c>
      <c r="D630" t="s">
        <v>16</v>
      </c>
      <c r="E630" s="160">
        <v>47.6</v>
      </c>
      <c r="G630" s="2">
        <f t="shared" si="11"/>
        <v>1062.6000000000006</v>
      </c>
    </row>
    <row r="631" spans="1:7">
      <c r="B631" s="526"/>
      <c r="C631" s="526"/>
      <c r="D631" t="s">
        <v>17</v>
      </c>
      <c r="E631" s="160">
        <v>9.6999999999999993</v>
      </c>
      <c r="G631" s="2">
        <f t="shared" si="11"/>
        <v>1072.3000000000006</v>
      </c>
    </row>
    <row r="632" spans="1:7">
      <c r="B632" s="526"/>
      <c r="C632" s="526"/>
      <c r="D632" t="s">
        <v>18</v>
      </c>
      <c r="E632" s="181">
        <v>60</v>
      </c>
      <c r="G632" s="2">
        <f t="shared" si="11"/>
        <v>1132.3000000000006</v>
      </c>
    </row>
    <row r="633" spans="1:7">
      <c r="B633" s="526"/>
      <c r="C633" s="526"/>
      <c r="D633" t="s">
        <v>19</v>
      </c>
      <c r="E633" s="181">
        <v>5</v>
      </c>
      <c r="G633" s="2">
        <f t="shared" si="11"/>
        <v>1137.3000000000006</v>
      </c>
    </row>
    <row r="634" spans="1:7">
      <c r="A634" s="7">
        <v>44773</v>
      </c>
      <c r="B634" s="526" t="s">
        <v>115</v>
      </c>
      <c r="C634" s="526" t="s">
        <v>27</v>
      </c>
      <c r="D634" t="s">
        <v>18</v>
      </c>
      <c r="E634" s="160"/>
      <c r="F634" s="148">
        <v>60</v>
      </c>
      <c r="G634" s="2">
        <f t="shared" si="11"/>
        <v>1077.3000000000006</v>
      </c>
    </row>
    <row r="635" spans="1:7">
      <c r="A635" s="7">
        <v>44773</v>
      </c>
      <c r="B635" s="526" t="s">
        <v>115</v>
      </c>
      <c r="C635" s="526" t="s">
        <v>27</v>
      </c>
      <c r="D635" t="s">
        <v>19</v>
      </c>
      <c r="E635" s="160"/>
      <c r="F635" s="148">
        <v>5</v>
      </c>
      <c r="G635" s="2">
        <f t="shared" si="11"/>
        <v>1072.3000000000006</v>
      </c>
    </row>
    <row r="636" spans="1:7">
      <c r="A636" s="7">
        <v>44819</v>
      </c>
      <c r="B636" s="526">
        <v>25515</v>
      </c>
      <c r="C636" s="526" t="s">
        <v>27</v>
      </c>
      <c r="D636" t="s">
        <v>16</v>
      </c>
      <c r="E636" s="160"/>
      <c r="F636" s="2">
        <v>47.6</v>
      </c>
      <c r="G636" s="2">
        <f t="shared" si="11"/>
        <v>1024.7000000000007</v>
      </c>
    </row>
    <row r="637" spans="1:7">
      <c r="A637" s="7">
        <v>44819</v>
      </c>
      <c r="B637" s="526">
        <v>25515</v>
      </c>
      <c r="C637" s="526" t="s">
        <v>27</v>
      </c>
      <c r="D637" t="s">
        <v>17</v>
      </c>
      <c r="E637" s="160"/>
      <c r="F637" s="2">
        <v>9.6999999999999993</v>
      </c>
      <c r="G637" s="2">
        <f t="shared" si="11"/>
        <v>1015.0000000000007</v>
      </c>
    </row>
    <row r="638" spans="1:7">
      <c r="A638" s="44">
        <v>44804</v>
      </c>
      <c r="B638" s="525" t="s">
        <v>14</v>
      </c>
      <c r="C638" s="525" t="s">
        <v>28</v>
      </c>
      <c r="D638" t="s">
        <v>16</v>
      </c>
      <c r="E638" s="160">
        <v>47.9</v>
      </c>
      <c r="G638" s="2">
        <f t="shared" si="11"/>
        <v>1062.9000000000008</v>
      </c>
    </row>
    <row r="639" spans="1:7">
      <c r="B639" s="526"/>
      <c r="C639" s="526"/>
      <c r="D639" t="s">
        <v>17</v>
      </c>
      <c r="E639" s="160">
        <v>7</v>
      </c>
      <c r="G639" s="2">
        <f t="shared" si="11"/>
        <v>1069.9000000000008</v>
      </c>
    </row>
    <row r="640" spans="1:7">
      <c r="B640" s="526"/>
      <c r="C640" s="526"/>
      <c r="D640" t="s">
        <v>18</v>
      </c>
      <c r="E640" s="160">
        <v>60</v>
      </c>
      <c r="G640" s="2">
        <f t="shared" si="11"/>
        <v>1129.9000000000008</v>
      </c>
    </row>
    <row r="641" spans="1:7">
      <c r="B641" s="526"/>
      <c r="C641" s="526"/>
      <c r="D641" t="s">
        <v>19</v>
      </c>
      <c r="E641" s="160">
        <v>5</v>
      </c>
      <c r="G641" s="2">
        <f t="shared" si="11"/>
        <v>1134.9000000000008</v>
      </c>
    </row>
    <row r="642" spans="1:7">
      <c r="B642" s="526"/>
      <c r="C642" s="526"/>
      <c r="D642" s="48" t="s">
        <v>166</v>
      </c>
      <c r="E642" s="179">
        <v>102.5</v>
      </c>
      <c r="G642" s="2">
        <f t="shared" si="11"/>
        <v>1237.4000000000008</v>
      </c>
    </row>
    <row r="643" spans="1:7">
      <c r="B643" s="526"/>
      <c r="C643" s="526"/>
      <c r="D643" s="48" t="s">
        <v>167</v>
      </c>
      <c r="E643" s="179">
        <v>102.5</v>
      </c>
      <c r="G643" s="2">
        <f t="shared" si="11"/>
        <v>1339.9000000000008</v>
      </c>
    </row>
    <row r="644" spans="1:7">
      <c r="A644" s="7">
        <v>44804</v>
      </c>
      <c r="B644" s="526" t="s">
        <v>116</v>
      </c>
      <c r="C644" s="526" t="s">
        <v>28</v>
      </c>
      <c r="D644" t="s">
        <v>18</v>
      </c>
      <c r="E644" s="160"/>
      <c r="F644" s="2">
        <v>60</v>
      </c>
      <c r="G644" s="2">
        <f t="shared" si="11"/>
        <v>1279.9000000000008</v>
      </c>
    </row>
    <row r="645" spans="1:7">
      <c r="A645" s="7">
        <v>44804</v>
      </c>
      <c r="B645" s="526" t="s">
        <v>116</v>
      </c>
      <c r="C645" s="526" t="s">
        <v>28</v>
      </c>
      <c r="D645" t="s">
        <v>19</v>
      </c>
      <c r="E645" s="160"/>
      <c r="F645" s="2">
        <v>5</v>
      </c>
      <c r="G645" s="2">
        <f t="shared" si="11"/>
        <v>1274.9000000000008</v>
      </c>
    </row>
    <row r="646" spans="1:7">
      <c r="A646" s="7">
        <v>44859</v>
      </c>
      <c r="B646" s="526">
        <v>25678</v>
      </c>
      <c r="C646" s="526" t="s">
        <v>28</v>
      </c>
      <c r="D646" t="s">
        <v>16</v>
      </c>
      <c r="E646" s="160"/>
      <c r="F646" s="2">
        <v>47.9</v>
      </c>
      <c r="G646" s="2">
        <f t="shared" si="11"/>
        <v>1227.0000000000007</v>
      </c>
    </row>
    <row r="647" spans="1:7">
      <c r="A647" s="7">
        <v>44859</v>
      </c>
      <c r="B647" s="526">
        <v>25678</v>
      </c>
      <c r="C647" s="526" t="s">
        <v>28</v>
      </c>
      <c r="D647" t="s">
        <v>17</v>
      </c>
      <c r="E647" s="160"/>
      <c r="F647" s="2">
        <v>7</v>
      </c>
      <c r="G647" s="2">
        <f t="shared" si="11"/>
        <v>1220.0000000000007</v>
      </c>
    </row>
    <row r="648" spans="1:7">
      <c r="A648" s="88">
        <v>44834</v>
      </c>
      <c r="B648" s="525" t="s">
        <v>14</v>
      </c>
      <c r="C648" s="525" t="s">
        <v>184</v>
      </c>
      <c r="D648" t="s">
        <v>16</v>
      </c>
      <c r="E648" s="160">
        <v>42.5</v>
      </c>
      <c r="G648" s="2">
        <f t="shared" si="11"/>
        <v>1262.5000000000007</v>
      </c>
    </row>
    <row r="649" spans="1:7">
      <c r="A649" s="86"/>
      <c r="B649" s="526"/>
      <c r="C649" s="526"/>
      <c r="D649" t="s">
        <v>17</v>
      </c>
      <c r="E649" s="160">
        <v>8.1999999999999993</v>
      </c>
      <c r="G649" s="2">
        <f t="shared" si="11"/>
        <v>1270.7000000000007</v>
      </c>
    </row>
    <row r="650" spans="1:7">
      <c r="A650" s="86"/>
      <c r="B650" s="526"/>
      <c r="C650" s="526"/>
      <c r="D650" t="s">
        <v>18</v>
      </c>
      <c r="E650" s="160">
        <v>60</v>
      </c>
      <c r="G650" s="2">
        <f t="shared" si="11"/>
        <v>1330.7000000000007</v>
      </c>
    </row>
    <row r="651" spans="1:7">
      <c r="A651" s="86"/>
      <c r="B651" s="526"/>
      <c r="C651" s="526"/>
      <c r="D651" t="s">
        <v>19</v>
      </c>
      <c r="E651" s="160">
        <v>5</v>
      </c>
      <c r="G651" s="2">
        <f t="shared" si="11"/>
        <v>1335.7000000000007</v>
      </c>
    </row>
    <row r="652" spans="1:7">
      <c r="A652" s="86">
        <v>44834</v>
      </c>
      <c r="B652" s="526" t="s">
        <v>117</v>
      </c>
      <c r="C652" s="526" t="s">
        <v>184</v>
      </c>
      <c r="D652" t="s">
        <v>18</v>
      </c>
      <c r="E652" s="160"/>
      <c r="F652" s="2">
        <v>60</v>
      </c>
      <c r="G652" s="2">
        <f t="shared" si="11"/>
        <v>1275.7000000000007</v>
      </c>
    </row>
    <row r="653" spans="1:7">
      <c r="A653" s="86">
        <v>44834</v>
      </c>
      <c r="B653" s="526" t="s">
        <v>117</v>
      </c>
      <c r="C653" s="526" t="s">
        <v>184</v>
      </c>
      <c r="D653" t="s">
        <v>19</v>
      </c>
      <c r="E653" s="160"/>
      <c r="F653" s="2">
        <v>5</v>
      </c>
      <c r="G653" s="2">
        <f t="shared" si="11"/>
        <v>1270.7000000000007</v>
      </c>
    </row>
    <row r="654" spans="1:7">
      <c r="A654" s="86">
        <v>44867</v>
      </c>
      <c r="B654" s="526">
        <v>25737</v>
      </c>
      <c r="C654" s="526" t="s">
        <v>184</v>
      </c>
      <c r="D654" t="s">
        <v>16</v>
      </c>
      <c r="E654" s="160"/>
      <c r="F654" s="2">
        <v>42.5</v>
      </c>
      <c r="G654" s="2">
        <f t="shared" si="11"/>
        <v>1228.2000000000007</v>
      </c>
    </row>
    <row r="655" spans="1:7">
      <c r="A655" s="86">
        <v>44867</v>
      </c>
      <c r="B655" s="526">
        <v>25737</v>
      </c>
      <c r="C655" s="526" t="s">
        <v>184</v>
      </c>
      <c r="D655" t="s">
        <v>17</v>
      </c>
      <c r="E655" s="160"/>
      <c r="F655" s="2">
        <v>8.1999999999999993</v>
      </c>
      <c r="G655" s="2">
        <f t="shared" si="11"/>
        <v>1220.0000000000007</v>
      </c>
    </row>
    <row r="656" spans="1:7">
      <c r="A656" s="44">
        <v>44865</v>
      </c>
      <c r="B656" s="525" t="s">
        <v>14</v>
      </c>
      <c r="C656" s="525" t="s">
        <v>30</v>
      </c>
      <c r="D656" t="s">
        <v>16</v>
      </c>
      <c r="E656" s="181">
        <v>42.4</v>
      </c>
      <c r="G656" s="2">
        <f t="shared" si="11"/>
        <v>1262.4000000000008</v>
      </c>
    </row>
    <row r="657" spans="1:12">
      <c r="A657" s="44"/>
      <c r="B657" s="525"/>
      <c r="C657" s="525"/>
      <c r="D657" t="s">
        <v>17</v>
      </c>
      <c r="E657" s="181">
        <v>4.9000000000000004</v>
      </c>
      <c r="G657" s="2">
        <f t="shared" si="11"/>
        <v>1267.3000000000009</v>
      </c>
    </row>
    <row r="658" spans="1:12">
      <c r="A658" s="44"/>
      <c r="B658" s="525"/>
      <c r="C658" s="525"/>
      <c r="D658" t="s">
        <v>18</v>
      </c>
      <c r="E658" s="181">
        <v>60</v>
      </c>
      <c r="G658" s="2">
        <f t="shared" si="11"/>
        <v>1327.3000000000009</v>
      </c>
    </row>
    <row r="659" spans="1:12">
      <c r="A659" s="44"/>
      <c r="B659" s="525"/>
      <c r="C659" s="525"/>
      <c r="D659" t="s">
        <v>19</v>
      </c>
      <c r="E659" s="181">
        <v>5</v>
      </c>
      <c r="G659" s="2">
        <f t="shared" si="11"/>
        <v>1332.3000000000009</v>
      </c>
    </row>
    <row r="660" spans="1:12">
      <c r="A660" s="7">
        <v>44865</v>
      </c>
      <c r="B660" s="526" t="s">
        <v>118</v>
      </c>
      <c r="C660" s="526" t="s">
        <v>30</v>
      </c>
      <c r="D660" t="s">
        <v>18</v>
      </c>
      <c r="E660" s="181"/>
      <c r="F660" s="148">
        <v>60</v>
      </c>
      <c r="G660" s="2">
        <f t="shared" si="11"/>
        <v>1272.3000000000009</v>
      </c>
    </row>
    <row r="661" spans="1:12">
      <c r="A661" s="7">
        <v>44865</v>
      </c>
      <c r="B661" s="526" t="s">
        <v>118</v>
      </c>
      <c r="C661" s="526" t="s">
        <v>30</v>
      </c>
      <c r="D661" t="s">
        <v>19</v>
      </c>
      <c r="E661" s="181"/>
      <c r="F661" s="148">
        <v>5</v>
      </c>
      <c r="G661" s="2">
        <f t="shared" si="11"/>
        <v>1267.3000000000009</v>
      </c>
    </row>
    <row r="662" spans="1:12">
      <c r="A662" s="7">
        <v>44911</v>
      </c>
      <c r="B662" s="526" t="s">
        <v>525</v>
      </c>
      <c r="C662" s="526" t="s">
        <v>30</v>
      </c>
      <c r="D662" t="s">
        <v>16</v>
      </c>
      <c r="E662" s="181"/>
      <c r="F662" s="148">
        <v>42.4</v>
      </c>
      <c r="G662" s="2">
        <f t="shared" si="11"/>
        <v>1224.9000000000008</v>
      </c>
    </row>
    <row r="663" spans="1:12">
      <c r="A663" s="7">
        <v>44911</v>
      </c>
      <c r="B663" s="526" t="s">
        <v>525</v>
      </c>
      <c r="C663" s="526" t="s">
        <v>30</v>
      </c>
      <c r="D663" t="s">
        <v>17</v>
      </c>
      <c r="E663" s="181"/>
      <c r="F663" s="148">
        <v>4.9000000000000004</v>
      </c>
      <c r="G663" s="2">
        <f t="shared" si="11"/>
        <v>1220.0000000000007</v>
      </c>
    </row>
    <row r="664" spans="1:12">
      <c r="A664" s="88">
        <v>44895</v>
      </c>
      <c r="B664" s="525" t="s">
        <v>14</v>
      </c>
      <c r="C664" s="525" t="s">
        <v>33</v>
      </c>
      <c r="D664" t="s">
        <v>16</v>
      </c>
      <c r="E664" s="160">
        <v>47.3</v>
      </c>
      <c r="G664" s="2">
        <f t="shared" si="11"/>
        <v>1267.3000000000006</v>
      </c>
    </row>
    <row r="665" spans="1:12">
      <c r="A665" s="86"/>
      <c r="B665" s="526"/>
      <c r="C665" s="526"/>
      <c r="D665" t="s">
        <v>17</v>
      </c>
      <c r="E665" s="160">
        <v>6.3</v>
      </c>
      <c r="G665" s="2">
        <f t="shared" si="11"/>
        <v>1273.6000000000006</v>
      </c>
    </row>
    <row r="666" spans="1:12">
      <c r="A666" s="86"/>
      <c r="B666" s="526"/>
      <c r="C666" s="526"/>
      <c r="D666" t="s">
        <v>18</v>
      </c>
      <c r="E666" s="160">
        <v>60</v>
      </c>
      <c r="G666" s="2">
        <f t="shared" si="11"/>
        <v>1333.6000000000006</v>
      </c>
    </row>
    <row r="667" spans="1:12">
      <c r="A667" s="86"/>
      <c r="B667" s="526"/>
      <c r="C667" s="526"/>
      <c r="D667" t="s">
        <v>19</v>
      </c>
      <c r="E667" s="160">
        <v>5</v>
      </c>
      <c r="G667" s="2">
        <f t="shared" si="11"/>
        <v>1338.6000000000006</v>
      </c>
    </row>
    <row r="668" spans="1:12">
      <c r="A668" s="7">
        <v>44895</v>
      </c>
      <c r="B668" s="526" t="s">
        <v>132</v>
      </c>
      <c r="C668" s="526" t="s">
        <v>33</v>
      </c>
      <c r="D668" t="s">
        <v>18</v>
      </c>
      <c r="E668" s="160"/>
      <c r="F668" s="2">
        <v>60</v>
      </c>
      <c r="G668" s="2">
        <f t="shared" si="11"/>
        <v>1278.6000000000006</v>
      </c>
    </row>
    <row r="669" spans="1:12">
      <c r="A669" s="7">
        <v>44895</v>
      </c>
      <c r="B669" s="526" t="s">
        <v>132</v>
      </c>
      <c r="C669" s="526" t="s">
        <v>33</v>
      </c>
      <c r="D669" t="s">
        <v>19</v>
      </c>
      <c r="F669" s="11">
        <v>5</v>
      </c>
      <c r="G669" s="2">
        <f t="shared" si="11"/>
        <v>1273.6000000000006</v>
      </c>
      <c r="L669" s="330"/>
    </row>
    <row r="670" spans="1:12">
      <c r="A670" s="7">
        <v>44961</v>
      </c>
      <c r="B670" s="526" t="s">
        <v>526</v>
      </c>
      <c r="C670" s="526" t="s">
        <v>33</v>
      </c>
      <c r="D670" t="s">
        <v>16</v>
      </c>
      <c r="F670" s="2">
        <v>47.3</v>
      </c>
      <c r="G670" s="2">
        <f t="shared" si="11"/>
        <v>1226.3000000000006</v>
      </c>
      <c r="L670" s="330"/>
    </row>
    <row r="671" spans="1:12">
      <c r="A671" s="7">
        <v>44961</v>
      </c>
      <c r="B671" s="526" t="s">
        <v>526</v>
      </c>
      <c r="C671" s="526" t="s">
        <v>33</v>
      </c>
      <c r="D671" t="s">
        <v>17</v>
      </c>
      <c r="F671" s="2">
        <v>6.3</v>
      </c>
      <c r="G671" s="2">
        <f t="shared" si="11"/>
        <v>1220.0000000000007</v>
      </c>
      <c r="L671" s="330"/>
    </row>
    <row r="672" spans="1:12">
      <c r="A672" s="44">
        <v>44926</v>
      </c>
      <c r="B672" s="525" t="s">
        <v>14</v>
      </c>
      <c r="C672" s="525" t="s">
        <v>34</v>
      </c>
      <c r="D672" t="s">
        <v>16</v>
      </c>
      <c r="E672" s="160">
        <v>54.1</v>
      </c>
      <c r="G672" s="2">
        <f t="shared" si="11"/>
        <v>1274.1000000000006</v>
      </c>
      <c r="L672" s="330"/>
    </row>
    <row r="673" spans="1:13">
      <c r="A673" s="44"/>
      <c r="B673" s="525"/>
      <c r="C673" s="525"/>
      <c r="D673" t="s">
        <v>17</v>
      </c>
      <c r="E673" s="160">
        <v>5.7</v>
      </c>
      <c r="G673" s="2">
        <f t="shared" si="11"/>
        <v>1279.8000000000006</v>
      </c>
      <c r="L673" s="330"/>
    </row>
    <row r="674" spans="1:13">
      <c r="A674" s="44"/>
      <c r="B674" s="525"/>
      <c r="C674" s="525"/>
      <c r="D674" t="s">
        <v>18</v>
      </c>
      <c r="E674" s="160">
        <v>60</v>
      </c>
      <c r="G674" s="2">
        <f t="shared" si="11"/>
        <v>1339.8000000000006</v>
      </c>
      <c r="L674" s="330"/>
    </row>
    <row r="675" spans="1:13">
      <c r="A675" s="44"/>
      <c r="B675" s="525"/>
      <c r="C675" s="525"/>
      <c r="D675" t="s">
        <v>19</v>
      </c>
      <c r="E675" s="160">
        <v>5</v>
      </c>
      <c r="G675" s="2">
        <f t="shared" si="11"/>
        <v>1344.8000000000006</v>
      </c>
    </row>
    <row r="676" spans="1:13">
      <c r="A676" s="7">
        <v>44926</v>
      </c>
      <c r="B676" s="526" t="s">
        <v>121</v>
      </c>
      <c r="C676" s="526" t="s">
        <v>34</v>
      </c>
      <c r="D676" t="s">
        <v>18</v>
      </c>
      <c r="F676" s="2">
        <v>60</v>
      </c>
      <c r="G676" s="2">
        <f t="shared" ref="G676:G746" si="12">+G675+E676-F676</f>
        <v>1284.8000000000006</v>
      </c>
    </row>
    <row r="677" spans="1:13">
      <c r="A677" s="7">
        <v>44926</v>
      </c>
      <c r="B677" s="526" t="s">
        <v>121</v>
      </c>
      <c r="C677" s="526" t="s">
        <v>34</v>
      </c>
      <c r="D677" t="s">
        <v>19</v>
      </c>
      <c r="F677" s="11">
        <v>5</v>
      </c>
      <c r="G677" s="2">
        <f t="shared" si="12"/>
        <v>1279.8000000000006</v>
      </c>
    </row>
    <row r="678" spans="1:13">
      <c r="A678" s="7">
        <v>44980</v>
      </c>
      <c r="B678" s="526" t="s">
        <v>527</v>
      </c>
      <c r="C678" s="526" t="s">
        <v>34</v>
      </c>
      <c r="D678" t="s">
        <v>16</v>
      </c>
      <c r="F678" s="2">
        <v>54.1</v>
      </c>
      <c r="G678" s="2">
        <f t="shared" si="12"/>
        <v>1225.7000000000007</v>
      </c>
    </row>
    <row r="679" spans="1:13">
      <c r="A679" s="7">
        <v>44980</v>
      </c>
      <c r="B679" s="526" t="s">
        <v>527</v>
      </c>
      <c r="C679" s="526" t="s">
        <v>34</v>
      </c>
      <c r="D679" t="s">
        <v>17</v>
      </c>
      <c r="F679" s="2">
        <v>5.7</v>
      </c>
      <c r="G679" s="2">
        <f t="shared" si="12"/>
        <v>1220.0000000000007</v>
      </c>
    </row>
    <row r="680" spans="1:13">
      <c r="A680" s="44">
        <v>44957</v>
      </c>
      <c r="B680" s="525" t="s">
        <v>14</v>
      </c>
      <c r="C680" s="525" t="s">
        <v>15</v>
      </c>
      <c r="D680" t="s">
        <v>16</v>
      </c>
      <c r="E680" s="245">
        <v>49</v>
      </c>
      <c r="F680" s="241"/>
      <c r="G680" s="2">
        <f t="shared" si="12"/>
        <v>1269.0000000000007</v>
      </c>
    </row>
    <row r="681" spans="1:13">
      <c r="B681" s="526"/>
      <c r="C681" s="526"/>
      <c r="D681" t="s">
        <v>17</v>
      </c>
      <c r="E681" s="245">
        <v>4.8</v>
      </c>
      <c r="F681" s="241"/>
      <c r="G681" s="2">
        <f t="shared" si="12"/>
        <v>1273.8000000000006</v>
      </c>
    </row>
    <row r="682" spans="1:13">
      <c r="B682" s="526"/>
      <c r="C682" s="526"/>
      <c r="D682" t="s">
        <v>18</v>
      </c>
      <c r="E682" s="245">
        <v>60</v>
      </c>
      <c r="F682" s="241"/>
      <c r="G682" s="2">
        <f t="shared" si="12"/>
        <v>1333.8000000000006</v>
      </c>
    </row>
    <row r="683" spans="1:13">
      <c r="B683" s="526"/>
      <c r="C683" s="526"/>
      <c r="D683" t="s">
        <v>19</v>
      </c>
      <c r="E683" s="245">
        <v>5</v>
      </c>
      <c r="F683" s="241"/>
      <c r="G683" s="2">
        <f t="shared" si="12"/>
        <v>1338.8000000000006</v>
      </c>
    </row>
    <row r="684" spans="1:13">
      <c r="A684" s="7">
        <v>44957</v>
      </c>
      <c r="B684" s="526" t="s">
        <v>119</v>
      </c>
      <c r="C684" s="526" t="s">
        <v>15</v>
      </c>
      <c r="D684" t="s">
        <v>18</v>
      </c>
      <c r="E684" s="245"/>
      <c r="F684" s="241">
        <v>56</v>
      </c>
      <c r="G684" s="2">
        <f t="shared" si="12"/>
        <v>1282.8000000000006</v>
      </c>
    </row>
    <row r="685" spans="1:13">
      <c r="A685" s="7">
        <v>44959</v>
      </c>
      <c r="B685" s="526" t="s">
        <v>528</v>
      </c>
      <c r="C685" s="526" t="s">
        <v>34</v>
      </c>
      <c r="D685" t="s">
        <v>18</v>
      </c>
      <c r="F685" s="2">
        <v>4</v>
      </c>
      <c r="G685" s="2">
        <f t="shared" si="12"/>
        <v>1278.8000000000006</v>
      </c>
      <c r="M685" s="241"/>
    </row>
    <row r="686" spans="1:13">
      <c r="A686" s="7">
        <v>44959</v>
      </c>
      <c r="B686" s="526" t="s">
        <v>528</v>
      </c>
      <c r="C686" s="526" t="s">
        <v>34</v>
      </c>
      <c r="D686" t="s">
        <v>19</v>
      </c>
      <c r="F686" s="2">
        <v>5</v>
      </c>
      <c r="G686" s="2">
        <f t="shared" si="12"/>
        <v>1273.8000000000006</v>
      </c>
      <c r="M686" s="241"/>
    </row>
    <row r="687" spans="1:13">
      <c r="A687" s="7">
        <v>45037</v>
      </c>
      <c r="B687" s="526">
        <v>26807</v>
      </c>
      <c r="C687" s="526" t="s">
        <v>34</v>
      </c>
      <c r="D687" t="s">
        <v>16</v>
      </c>
      <c r="F687" s="241">
        <v>49</v>
      </c>
      <c r="G687" s="2">
        <f t="shared" si="12"/>
        <v>1224.8000000000006</v>
      </c>
      <c r="M687" s="241"/>
    </row>
    <row r="688" spans="1:13">
      <c r="A688" s="7">
        <v>45037</v>
      </c>
      <c r="B688" s="526">
        <v>26807</v>
      </c>
      <c r="C688" s="526" t="s">
        <v>34</v>
      </c>
      <c r="D688" t="s">
        <v>17</v>
      </c>
      <c r="F688" s="241">
        <v>4.8</v>
      </c>
      <c r="G688" s="2">
        <f t="shared" si="12"/>
        <v>1220.0000000000007</v>
      </c>
      <c r="M688" s="241"/>
    </row>
    <row r="689" spans="1:13">
      <c r="A689" s="44">
        <v>44985</v>
      </c>
      <c r="B689" s="525" t="s">
        <v>14</v>
      </c>
      <c r="C689" s="525" t="s">
        <v>20</v>
      </c>
      <c r="D689" t="s">
        <v>16</v>
      </c>
      <c r="E689" s="245">
        <v>53.4</v>
      </c>
      <c r="F689" s="241"/>
      <c r="G689" s="2">
        <f t="shared" si="12"/>
        <v>1273.4000000000008</v>
      </c>
    </row>
    <row r="690" spans="1:13">
      <c r="B690" s="526"/>
      <c r="C690" s="526"/>
      <c r="D690" t="s">
        <v>17</v>
      </c>
      <c r="E690" s="245">
        <v>1.2</v>
      </c>
      <c r="F690" s="241"/>
      <c r="G690" s="2">
        <f t="shared" si="12"/>
        <v>1274.6000000000008</v>
      </c>
    </row>
    <row r="691" spans="1:13">
      <c r="B691" s="526"/>
      <c r="C691" s="526"/>
      <c r="D691" t="s">
        <v>18</v>
      </c>
      <c r="E691" s="245">
        <v>56</v>
      </c>
      <c r="F691" s="241"/>
      <c r="G691" s="2">
        <f t="shared" si="12"/>
        <v>1330.6000000000008</v>
      </c>
      <c r="M691" s="240"/>
    </row>
    <row r="692" spans="1:13">
      <c r="B692" s="526"/>
      <c r="C692" s="526"/>
      <c r="D692" t="s">
        <v>19</v>
      </c>
      <c r="E692" s="245">
        <v>5</v>
      </c>
      <c r="F692" s="241"/>
      <c r="G692" s="2">
        <f t="shared" si="12"/>
        <v>1335.6000000000008</v>
      </c>
      <c r="M692" s="240"/>
    </row>
    <row r="693" spans="1:13">
      <c r="A693" s="7">
        <v>44985</v>
      </c>
      <c r="B693" s="526" t="s">
        <v>135</v>
      </c>
      <c r="C693" s="526" t="s">
        <v>20</v>
      </c>
      <c r="D693" t="s">
        <v>18</v>
      </c>
      <c r="E693" s="245"/>
      <c r="F693" s="241">
        <v>56</v>
      </c>
      <c r="G693" s="2">
        <f t="shared" si="12"/>
        <v>1279.6000000000008</v>
      </c>
      <c r="M693" s="37"/>
    </row>
    <row r="694" spans="1:13">
      <c r="A694" s="7">
        <v>44985</v>
      </c>
      <c r="B694" s="526" t="s">
        <v>135</v>
      </c>
      <c r="C694" s="526" t="s">
        <v>20</v>
      </c>
      <c r="D694" t="s">
        <v>19</v>
      </c>
      <c r="E694" s="245"/>
      <c r="F694" s="241">
        <v>5</v>
      </c>
      <c r="G694" s="2">
        <f t="shared" si="12"/>
        <v>1274.6000000000008</v>
      </c>
      <c r="M694" s="37"/>
    </row>
    <row r="695" spans="1:13">
      <c r="A695" s="7">
        <v>45117</v>
      </c>
      <c r="B695" s="526">
        <v>27226</v>
      </c>
      <c r="C695" s="526" t="s">
        <v>20</v>
      </c>
      <c r="D695" t="s">
        <v>16</v>
      </c>
      <c r="E695" s="245"/>
      <c r="F695" s="245">
        <v>53.4</v>
      </c>
      <c r="G695" s="2">
        <f t="shared" si="12"/>
        <v>1221.2000000000007</v>
      </c>
      <c r="M695" s="37"/>
    </row>
    <row r="696" spans="1:13">
      <c r="A696" s="7">
        <v>45117</v>
      </c>
      <c r="B696" s="526">
        <v>27226</v>
      </c>
      <c r="C696" s="526" t="s">
        <v>20</v>
      </c>
      <c r="D696" t="s">
        <v>17</v>
      </c>
      <c r="E696" s="245"/>
      <c r="F696" s="245">
        <v>1.2</v>
      </c>
      <c r="G696" s="2">
        <f t="shared" si="12"/>
        <v>1220.0000000000007</v>
      </c>
      <c r="M696" s="37"/>
    </row>
    <row r="697" spans="1:13">
      <c r="A697" s="88">
        <v>45016</v>
      </c>
      <c r="B697" s="525" t="s">
        <v>14</v>
      </c>
      <c r="C697" s="525" t="s">
        <v>23</v>
      </c>
      <c r="D697" t="s">
        <v>16</v>
      </c>
      <c r="E697" s="245">
        <v>55.3</v>
      </c>
      <c r="F697" s="241"/>
      <c r="G697" s="2">
        <f t="shared" si="12"/>
        <v>1275.3000000000006</v>
      </c>
    </row>
    <row r="698" spans="1:13">
      <c r="A698" s="86"/>
      <c r="B698" s="526"/>
      <c r="C698" s="526"/>
      <c r="D698" t="s">
        <v>17</v>
      </c>
      <c r="E698" s="245">
        <v>1.3</v>
      </c>
      <c r="F698" s="241"/>
      <c r="G698" s="2">
        <f t="shared" si="12"/>
        <v>1276.6000000000006</v>
      </c>
    </row>
    <row r="699" spans="1:13">
      <c r="A699" s="86"/>
      <c r="B699" s="526"/>
      <c r="C699" s="526"/>
      <c r="D699" t="s">
        <v>18</v>
      </c>
      <c r="E699" s="245">
        <v>60</v>
      </c>
      <c r="F699" s="241"/>
      <c r="G699" s="2">
        <f t="shared" si="12"/>
        <v>1336.6000000000006</v>
      </c>
    </row>
    <row r="700" spans="1:13">
      <c r="A700" s="86"/>
      <c r="B700" s="526"/>
      <c r="C700" s="526"/>
      <c r="D700" t="s">
        <v>19</v>
      </c>
      <c r="E700" s="245">
        <v>5</v>
      </c>
      <c r="F700" s="241"/>
      <c r="G700" s="2">
        <f t="shared" si="12"/>
        <v>1341.6000000000006</v>
      </c>
    </row>
    <row r="701" spans="1:13">
      <c r="A701" s="86"/>
      <c r="B701" s="526"/>
      <c r="C701" s="526"/>
      <c r="D701" s="48" t="s">
        <v>74</v>
      </c>
      <c r="E701" s="304">
        <v>102.5</v>
      </c>
      <c r="F701" s="241"/>
      <c r="G701" s="2">
        <f t="shared" si="12"/>
        <v>1444.1000000000006</v>
      </c>
    </row>
    <row r="702" spans="1:13">
      <c r="A702" s="86"/>
      <c r="B702" s="526"/>
      <c r="C702" s="526"/>
      <c r="D702" s="48" t="s">
        <v>75</v>
      </c>
      <c r="E702" s="304">
        <v>102.5</v>
      </c>
      <c r="F702" s="241"/>
      <c r="G702" s="2">
        <f t="shared" si="12"/>
        <v>1546.6000000000006</v>
      </c>
    </row>
    <row r="703" spans="1:13">
      <c r="A703" s="86">
        <v>45016</v>
      </c>
      <c r="B703" s="526" t="s">
        <v>124</v>
      </c>
      <c r="C703" s="526" t="s">
        <v>23</v>
      </c>
      <c r="D703" t="s">
        <v>18</v>
      </c>
      <c r="E703" s="245"/>
      <c r="F703" s="241">
        <v>60</v>
      </c>
      <c r="G703" s="2">
        <f t="shared" si="12"/>
        <v>1486.6000000000006</v>
      </c>
    </row>
    <row r="704" spans="1:13">
      <c r="A704" s="86">
        <v>45016</v>
      </c>
      <c r="B704" s="526" t="s">
        <v>124</v>
      </c>
      <c r="C704" s="526" t="s">
        <v>23</v>
      </c>
      <c r="D704" t="s">
        <v>19</v>
      </c>
      <c r="E704" s="245"/>
      <c r="F704" s="241">
        <v>5</v>
      </c>
      <c r="G704" s="2">
        <f t="shared" si="12"/>
        <v>1481.6000000000006</v>
      </c>
    </row>
    <row r="705" spans="1:7">
      <c r="A705" s="7">
        <v>45117</v>
      </c>
      <c r="B705" s="526">
        <v>27226</v>
      </c>
      <c r="C705" s="526" t="s">
        <v>23</v>
      </c>
      <c r="D705" t="s">
        <v>16</v>
      </c>
      <c r="E705" s="245"/>
      <c r="F705" s="245">
        <v>55.3</v>
      </c>
      <c r="G705" s="2">
        <f t="shared" si="12"/>
        <v>1426.3000000000006</v>
      </c>
    </row>
    <row r="706" spans="1:7">
      <c r="A706" s="7">
        <v>45117</v>
      </c>
      <c r="B706" s="526">
        <v>27226</v>
      </c>
      <c r="C706" s="526" t="s">
        <v>23</v>
      </c>
      <c r="D706" t="s">
        <v>17</v>
      </c>
      <c r="E706" s="245"/>
      <c r="F706" s="245">
        <v>1.3</v>
      </c>
      <c r="G706" s="2">
        <f t="shared" si="12"/>
        <v>1425.0000000000007</v>
      </c>
    </row>
    <row r="707" spans="1:7">
      <c r="A707" s="88">
        <v>45046</v>
      </c>
      <c r="B707" s="525" t="s">
        <v>14</v>
      </c>
      <c r="C707" s="525" t="s">
        <v>24</v>
      </c>
      <c r="D707" t="s">
        <v>16</v>
      </c>
      <c r="E707" s="257">
        <v>57.9</v>
      </c>
      <c r="F707" s="240"/>
      <c r="G707" s="2">
        <f t="shared" si="12"/>
        <v>1482.9000000000008</v>
      </c>
    </row>
    <row r="708" spans="1:7">
      <c r="A708" s="86"/>
      <c r="B708" s="526"/>
      <c r="C708" s="526"/>
      <c r="D708" t="s">
        <v>17</v>
      </c>
      <c r="E708" s="257">
        <v>1.5</v>
      </c>
      <c r="F708" s="240"/>
      <c r="G708" s="2">
        <f t="shared" si="12"/>
        <v>1484.4000000000008</v>
      </c>
    </row>
    <row r="709" spans="1:7">
      <c r="A709" s="86"/>
      <c r="B709" s="526"/>
      <c r="C709" s="526"/>
      <c r="D709" t="s">
        <v>18</v>
      </c>
      <c r="E709" s="257">
        <v>60</v>
      </c>
      <c r="F709" s="240"/>
      <c r="G709" s="2">
        <f t="shared" si="12"/>
        <v>1544.4000000000008</v>
      </c>
    </row>
    <row r="710" spans="1:7">
      <c r="A710" s="86"/>
      <c r="B710" s="526"/>
      <c r="C710" s="526"/>
      <c r="D710" t="s">
        <v>19</v>
      </c>
      <c r="E710" s="257">
        <v>5</v>
      </c>
      <c r="F710" s="240"/>
      <c r="G710" s="2">
        <f t="shared" si="12"/>
        <v>1549.4000000000008</v>
      </c>
    </row>
    <row r="711" spans="1:7">
      <c r="A711" s="86">
        <v>45046</v>
      </c>
      <c r="B711" s="526" t="s">
        <v>125</v>
      </c>
      <c r="C711" s="526" t="s">
        <v>24</v>
      </c>
      <c r="D711" t="s">
        <v>18</v>
      </c>
      <c r="E711" s="257"/>
      <c r="F711" s="240">
        <v>60</v>
      </c>
      <c r="G711" s="2">
        <f t="shared" si="12"/>
        <v>1489.4000000000008</v>
      </c>
    </row>
    <row r="712" spans="1:7">
      <c r="A712" s="86">
        <v>45046</v>
      </c>
      <c r="B712" s="526" t="s">
        <v>125</v>
      </c>
      <c r="C712" s="526" t="s">
        <v>24</v>
      </c>
      <c r="D712" t="s">
        <v>19</v>
      </c>
      <c r="E712" s="257"/>
      <c r="F712" s="240">
        <v>5</v>
      </c>
      <c r="G712" s="2">
        <f t="shared" si="12"/>
        <v>1484.4000000000008</v>
      </c>
    </row>
    <row r="713" spans="1:7">
      <c r="A713" s="7">
        <v>45117</v>
      </c>
      <c r="B713" s="526">
        <v>27226</v>
      </c>
      <c r="C713" s="526" t="s">
        <v>24</v>
      </c>
      <c r="D713" t="s">
        <v>16</v>
      </c>
      <c r="E713" s="257"/>
      <c r="F713" s="257">
        <v>57.9</v>
      </c>
      <c r="G713" s="2">
        <f t="shared" si="12"/>
        <v>1426.5000000000007</v>
      </c>
    </row>
    <row r="714" spans="1:7">
      <c r="A714" s="7">
        <v>45117</v>
      </c>
      <c r="B714" s="526">
        <v>27226</v>
      </c>
      <c r="C714" s="526" t="s">
        <v>24</v>
      </c>
      <c r="D714" t="s">
        <v>17</v>
      </c>
      <c r="E714" s="257"/>
      <c r="F714" s="257">
        <v>1.5</v>
      </c>
      <c r="G714" s="2">
        <f t="shared" si="12"/>
        <v>1425.0000000000007</v>
      </c>
    </row>
    <row r="715" spans="1:7">
      <c r="A715" s="88">
        <v>45077</v>
      </c>
      <c r="B715" s="525" t="s">
        <v>14</v>
      </c>
      <c r="C715" s="525" t="s">
        <v>25</v>
      </c>
      <c r="D715" t="s">
        <v>16</v>
      </c>
      <c r="E715" s="305">
        <v>17.8</v>
      </c>
      <c r="F715" s="79"/>
      <c r="G715" s="2">
        <f t="shared" si="12"/>
        <v>1442.8000000000006</v>
      </c>
    </row>
    <row r="716" spans="1:7">
      <c r="A716" s="86"/>
      <c r="B716" s="526"/>
      <c r="C716" s="526"/>
      <c r="D716" t="s">
        <v>17</v>
      </c>
      <c r="E716" s="305">
        <v>2.1</v>
      </c>
      <c r="F716" s="79"/>
      <c r="G716" s="2">
        <f t="shared" si="12"/>
        <v>1444.9000000000005</v>
      </c>
    </row>
    <row r="717" spans="1:7">
      <c r="A717" s="86"/>
      <c r="B717" s="526"/>
      <c r="C717" s="526"/>
      <c r="D717" t="s">
        <v>18</v>
      </c>
      <c r="E717" s="305">
        <v>60</v>
      </c>
      <c r="F717" s="79"/>
      <c r="G717" s="2">
        <f t="shared" si="12"/>
        <v>1504.9000000000005</v>
      </c>
    </row>
    <row r="718" spans="1:7">
      <c r="A718" s="86"/>
      <c r="B718" s="526"/>
      <c r="C718" s="526"/>
      <c r="D718" t="s">
        <v>19</v>
      </c>
      <c r="E718" s="305">
        <v>5</v>
      </c>
      <c r="F718" s="79"/>
      <c r="G718" s="2">
        <f t="shared" si="12"/>
        <v>1509.9000000000005</v>
      </c>
    </row>
    <row r="719" spans="1:7">
      <c r="A719" s="86"/>
      <c r="B719" s="526"/>
      <c r="C719" s="526"/>
      <c r="D719" t="s">
        <v>493</v>
      </c>
      <c r="E719" s="305">
        <v>10</v>
      </c>
      <c r="F719" s="79"/>
      <c r="G719" s="2">
        <f t="shared" si="12"/>
        <v>1519.9000000000005</v>
      </c>
    </row>
    <row r="720" spans="1:7">
      <c r="A720" s="86">
        <v>45161</v>
      </c>
      <c r="B720" s="526">
        <v>27356</v>
      </c>
      <c r="C720" s="526" t="s">
        <v>25</v>
      </c>
      <c r="D720" t="s">
        <v>16</v>
      </c>
      <c r="E720" s="305"/>
      <c r="F720" s="305">
        <v>17.8</v>
      </c>
      <c r="G720" s="2">
        <f t="shared" si="12"/>
        <v>1502.1000000000006</v>
      </c>
    </row>
    <row r="721" spans="1:7">
      <c r="A721" s="86">
        <v>45161</v>
      </c>
      <c r="B721" s="526">
        <v>27356</v>
      </c>
      <c r="C721" s="526" t="s">
        <v>25</v>
      </c>
      <c r="D721" t="s">
        <v>17</v>
      </c>
      <c r="E721" s="305"/>
      <c r="F721" s="305">
        <v>2.1</v>
      </c>
      <c r="G721" s="2">
        <f t="shared" si="12"/>
        <v>1500.0000000000007</v>
      </c>
    </row>
    <row r="722" spans="1:7">
      <c r="A722" s="86">
        <v>45595</v>
      </c>
      <c r="B722" s="526">
        <v>29927</v>
      </c>
      <c r="C722" s="526" t="s">
        <v>25</v>
      </c>
      <c r="D722" t="s">
        <v>18</v>
      </c>
      <c r="E722" s="257"/>
      <c r="F722" s="240">
        <v>60</v>
      </c>
      <c r="G722" s="2">
        <f t="shared" si="12"/>
        <v>1440.0000000000007</v>
      </c>
    </row>
    <row r="723" spans="1:7">
      <c r="A723" s="86">
        <v>45595</v>
      </c>
      <c r="B723" s="526">
        <v>29927</v>
      </c>
      <c r="C723" s="526" t="s">
        <v>25</v>
      </c>
      <c r="D723" t="s">
        <v>19</v>
      </c>
      <c r="E723" s="257"/>
      <c r="F723" s="240">
        <v>5</v>
      </c>
      <c r="G723" s="2">
        <f t="shared" si="12"/>
        <v>1435.0000000000007</v>
      </c>
    </row>
    <row r="724" spans="1:7">
      <c r="A724" s="86">
        <v>45595</v>
      </c>
      <c r="B724" s="526">
        <v>29927</v>
      </c>
      <c r="C724" s="526" t="s">
        <v>25</v>
      </c>
      <c r="D724" t="s">
        <v>493</v>
      </c>
      <c r="E724" s="257"/>
      <c r="F724" s="240">
        <v>10</v>
      </c>
      <c r="G724" s="2">
        <f t="shared" si="12"/>
        <v>1425.0000000000007</v>
      </c>
    </row>
    <row r="725" spans="1:7">
      <c r="A725" s="44">
        <v>45107</v>
      </c>
      <c r="B725" s="525" t="s">
        <v>14</v>
      </c>
      <c r="C725" s="525" t="s">
        <v>26</v>
      </c>
      <c r="D725" t="s">
        <v>16</v>
      </c>
      <c r="E725" s="26">
        <v>18.2</v>
      </c>
      <c r="F725" s="79"/>
      <c r="G725" s="2">
        <f t="shared" si="12"/>
        <v>1443.2000000000007</v>
      </c>
    </row>
    <row r="726" spans="1:7">
      <c r="B726" s="526"/>
      <c r="C726" s="526"/>
      <c r="D726" t="s">
        <v>17</v>
      </c>
      <c r="E726" s="26">
        <v>2</v>
      </c>
      <c r="F726" s="79"/>
      <c r="G726" s="2">
        <f t="shared" si="12"/>
        <v>1445.2000000000007</v>
      </c>
    </row>
    <row r="727" spans="1:7">
      <c r="B727" s="526"/>
      <c r="C727" s="526"/>
      <c r="D727" t="s">
        <v>18</v>
      </c>
      <c r="E727" s="26">
        <v>60</v>
      </c>
      <c r="F727" s="79"/>
      <c r="G727" s="2">
        <f t="shared" si="12"/>
        <v>1505.2000000000007</v>
      </c>
    </row>
    <row r="728" spans="1:7">
      <c r="B728" s="526"/>
      <c r="C728" s="526"/>
      <c r="D728" t="s">
        <v>19</v>
      </c>
      <c r="E728" s="26">
        <v>5</v>
      </c>
      <c r="F728" s="79"/>
      <c r="G728" s="2">
        <f t="shared" si="12"/>
        <v>1510.2000000000007</v>
      </c>
    </row>
    <row r="729" spans="1:7">
      <c r="A729" s="86">
        <v>45161</v>
      </c>
      <c r="B729" s="526">
        <v>27356</v>
      </c>
      <c r="C729" s="526" t="s">
        <v>26</v>
      </c>
      <c r="D729" t="s">
        <v>16</v>
      </c>
      <c r="F729" s="26">
        <v>18.2</v>
      </c>
      <c r="G729" s="2">
        <f t="shared" si="12"/>
        <v>1492.0000000000007</v>
      </c>
    </row>
    <row r="730" spans="1:7">
      <c r="A730" s="86">
        <v>45161</v>
      </c>
      <c r="B730" s="526">
        <v>27356</v>
      </c>
      <c r="C730" s="526" t="s">
        <v>26</v>
      </c>
      <c r="D730" t="s">
        <v>17</v>
      </c>
      <c r="F730" s="26">
        <v>2</v>
      </c>
      <c r="G730" s="2">
        <f t="shared" si="12"/>
        <v>1490.0000000000007</v>
      </c>
    </row>
    <row r="731" spans="1:7">
      <c r="A731" s="86">
        <v>45595</v>
      </c>
      <c r="B731" s="526">
        <v>29927</v>
      </c>
      <c r="C731" s="526" t="s">
        <v>26</v>
      </c>
      <c r="D731" t="s">
        <v>18</v>
      </c>
      <c r="E731" s="257"/>
      <c r="F731" s="240">
        <v>60</v>
      </c>
      <c r="G731" s="2">
        <f t="shared" si="12"/>
        <v>1430.0000000000007</v>
      </c>
    </row>
    <row r="732" spans="1:7">
      <c r="A732" s="86">
        <v>45595</v>
      </c>
      <c r="B732" s="526">
        <v>29927</v>
      </c>
      <c r="C732" s="526" t="s">
        <v>26</v>
      </c>
      <c r="D732" t="s">
        <v>19</v>
      </c>
      <c r="E732" s="257"/>
      <c r="F732" s="240">
        <v>5</v>
      </c>
      <c r="G732" s="2">
        <f t="shared" si="12"/>
        <v>1425.0000000000007</v>
      </c>
    </row>
    <row r="733" spans="1:7">
      <c r="A733" s="88">
        <v>45138</v>
      </c>
      <c r="B733" s="525" t="s">
        <v>14</v>
      </c>
      <c r="C733" s="525" t="s">
        <v>27</v>
      </c>
      <c r="D733" t="s">
        <v>16</v>
      </c>
      <c r="E733" s="282">
        <v>17.100000000000001</v>
      </c>
      <c r="F733" s="79"/>
      <c r="G733" s="2">
        <f t="shared" si="12"/>
        <v>1442.1000000000006</v>
      </c>
    </row>
    <row r="734" spans="1:7">
      <c r="A734" s="86"/>
      <c r="B734" s="526"/>
      <c r="C734" s="526"/>
      <c r="D734" t="s">
        <v>17</v>
      </c>
      <c r="E734" s="282">
        <v>2</v>
      </c>
      <c r="F734" s="79"/>
      <c r="G734" s="2">
        <f t="shared" si="12"/>
        <v>1444.1000000000006</v>
      </c>
    </row>
    <row r="735" spans="1:7">
      <c r="A735" s="86"/>
      <c r="B735" s="526"/>
      <c r="C735" s="526"/>
      <c r="D735" t="s">
        <v>18</v>
      </c>
      <c r="E735" s="282">
        <v>60</v>
      </c>
      <c r="F735" s="79"/>
      <c r="G735" s="2">
        <f t="shared" si="12"/>
        <v>1504.1000000000006</v>
      </c>
    </row>
    <row r="736" spans="1:7">
      <c r="A736" s="86"/>
      <c r="B736" s="526"/>
      <c r="C736" s="526"/>
      <c r="D736" t="s">
        <v>19</v>
      </c>
      <c r="E736" s="282">
        <v>5</v>
      </c>
      <c r="F736" s="79"/>
      <c r="G736" s="2">
        <f t="shared" si="12"/>
        <v>1509.1000000000006</v>
      </c>
    </row>
    <row r="737" spans="1:7">
      <c r="A737" s="86"/>
      <c r="B737" s="526"/>
      <c r="C737" s="526"/>
      <c r="D737" t="s">
        <v>136</v>
      </c>
      <c r="E737" s="282">
        <v>102.5</v>
      </c>
      <c r="F737" s="79"/>
      <c r="G737" s="2">
        <f t="shared" si="12"/>
        <v>1611.6000000000006</v>
      </c>
    </row>
    <row r="738" spans="1:7">
      <c r="A738" s="86"/>
      <c r="B738" s="526"/>
      <c r="C738" s="526"/>
      <c r="D738" t="s">
        <v>137</v>
      </c>
      <c r="E738" s="282">
        <v>102.5</v>
      </c>
      <c r="F738" s="79"/>
      <c r="G738" s="2">
        <f t="shared" si="12"/>
        <v>1714.1000000000006</v>
      </c>
    </row>
    <row r="739" spans="1:7">
      <c r="A739" s="86">
        <v>45161</v>
      </c>
      <c r="B739" s="526">
        <v>27356</v>
      </c>
      <c r="C739" s="526" t="s">
        <v>27</v>
      </c>
      <c r="D739" t="s">
        <v>16</v>
      </c>
      <c r="F739" s="282">
        <v>17.100000000000001</v>
      </c>
      <c r="G739" s="2">
        <f t="shared" si="12"/>
        <v>1697.0000000000007</v>
      </c>
    </row>
    <row r="740" spans="1:7">
      <c r="A740" s="86">
        <v>45161</v>
      </c>
      <c r="B740" s="526">
        <v>27356</v>
      </c>
      <c r="C740" s="526" t="s">
        <v>27</v>
      </c>
      <c r="D740" t="s">
        <v>17</v>
      </c>
      <c r="F740" s="282">
        <v>2</v>
      </c>
      <c r="G740" s="2">
        <f t="shared" si="12"/>
        <v>1695.0000000000007</v>
      </c>
    </row>
    <row r="741" spans="1:7">
      <c r="A741" s="86">
        <v>45595</v>
      </c>
      <c r="B741" s="526">
        <v>29927</v>
      </c>
      <c r="C741" s="526" t="s">
        <v>27</v>
      </c>
      <c r="D741" t="s">
        <v>18</v>
      </c>
      <c r="E741" s="257"/>
      <c r="F741" s="240">
        <v>60</v>
      </c>
      <c r="G741" s="2">
        <f t="shared" si="12"/>
        <v>1635.0000000000007</v>
      </c>
    </row>
    <row r="742" spans="1:7">
      <c r="A742" s="86">
        <v>45595</v>
      </c>
      <c r="B742" s="526">
        <v>29927</v>
      </c>
      <c r="C742" s="526" t="s">
        <v>27</v>
      </c>
      <c r="D742" t="s">
        <v>19</v>
      </c>
      <c r="E742" s="257"/>
      <c r="F742" s="240">
        <v>5</v>
      </c>
      <c r="G742" s="2">
        <f t="shared" si="12"/>
        <v>1630.0000000000007</v>
      </c>
    </row>
    <row r="743" spans="1:7">
      <c r="A743" s="44">
        <v>45169</v>
      </c>
      <c r="B743" s="525" t="s">
        <v>14</v>
      </c>
      <c r="C743" s="525" t="s">
        <v>28</v>
      </c>
      <c r="D743" t="s">
        <v>16</v>
      </c>
      <c r="E743" s="282">
        <v>16.399999999999999</v>
      </c>
      <c r="F743" s="79"/>
      <c r="G743" s="2">
        <f t="shared" si="12"/>
        <v>1646.4000000000008</v>
      </c>
    </row>
    <row r="744" spans="1:7">
      <c r="B744" s="526"/>
      <c r="C744" s="526"/>
      <c r="D744" t="s">
        <v>17</v>
      </c>
      <c r="E744" s="282">
        <v>2.2999999999999998</v>
      </c>
      <c r="F744" s="79"/>
      <c r="G744" s="2">
        <f t="shared" si="12"/>
        <v>1648.7000000000007</v>
      </c>
    </row>
    <row r="745" spans="1:7">
      <c r="B745" s="526"/>
      <c r="C745" s="526"/>
      <c r="D745" t="s">
        <v>18</v>
      </c>
      <c r="E745" s="282">
        <v>60</v>
      </c>
      <c r="F745" s="79"/>
      <c r="G745" s="2">
        <f t="shared" si="12"/>
        <v>1708.7000000000007</v>
      </c>
    </row>
    <row r="746" spans="1:7">
      <c r="B746" s="526"/>
      <c r="C746" s="526"/>
      <c r="D746" t="s">
        <v>19</v>
      </c>
      <c r="E746" s="282">
        <v>5</v>
      </c>
      <c r="F746" s="79"/>
      <c r="G746" s="2">
        <f t="shared" si="12"/>
        <v>1713.7000000000007</v>
      </c>
    </row>
    <row r="747" spans="1:7">
      <c r="B747" s="526"/>
      <c r="C747" s="526"/>
      <c r="D747" t="s">
        <v>36</v>
      </c>
      <c r="E747" s="26">
        <v>30</v>
      </c>
      <c r="F747" s="79"/>
      <c r="G747" s="2">
        <f t="shared" ref="G747:G783" si="13">+G746+E747-F747</f>
        <v>1743.7000000000007</v>
      </c>
    </row>
    <row r="748" spans="1:7">
      <c r="B748" s="526"/>
      <c r="C748" s="526"/>
      <c r="D748" t="s">
        <v>529</v>
      </c>
      <c r="E748" s="26">
        <v>30</v>
      </c>
      <c r="F748" s="79"/>
      <c r="G748" s="2">
        <f t="shared" si="13"/>
        <v>1773.7000000000007</v>
      </c>
    </row>
    <row r="749" spans="1:7">
      <c r="A749" s="7">
        <v>45162</v>
      </c>
      <c r="B749" s="526">
        <v>27364</v>
      </c>
      <c r="C749" s="526" t="s">
        <v>28</v>
      </c>
      <c r="D749" t="s">
        <v>36</v>
      </c>
      <c r="F749" s="26">
        <v>30</v>
      </c>
      <c r="G749" s="2">
        <f t="shared" si="13"/>
        <v>1743.7000000000007</v>
      </c>
    </row>
    <row r="750" spans="1:7">
      <c r="A750" s="7">
        <v>45162</v>
      </c>
      <c r="B750" s="526">
        <v>27364</v>
      </c>
      <c r="C750" s="526" t="s">
        <v>28</v>
      </c>
      <c r="D750" t="s">
        <v>529</v>
      </c>
      <c r="F750" s="26">
        <v>30</v>
      </c>
      <c r="G750" s="2">
        <f t="shared" si="13"/>
        <v>1713.7000000000007</v>
      </c>
    </row>
    <row r="751" spans="1:7">
      <c r="A751" s="7">
        <v>45595</v>
      </c>
      <c r="B751" s="526">
        <v>29927</v>
      </c>
      <c r="C751" s="526" t="s">
        <v>28</v>
      </c>
      <c r="D751" t="s">
        <v>16</v>
      </c>
      <c r="F751" s="26">
        <v>16.399999999999999</v>
      </c>
      <c r="G751" s="2">
        <f t="shared" si="13"/>
        <v>1697.3000000000006</v>
      </c>
    </row>
    <row r="752" spans="1:7">
      <c r="A752" s="7">
        <v>45595</v>
      </c>
      <c r="B752" s="526">
        <v>29927</v>
      </c>
      <c r="C752" s="526" t="s">
        <v>28</v>
      </c>
      <c r="D752" t="s">
        <v>17</v>
      </c>
      <c r="F752" s="26">
        <v>2.2999999999999998</v>
      </c>
      <c r="G752" s="2">
        <f t="shared" si="13"/>
        <v>1695.0000000000007</v>
      </c>
    </row>
    <row r="753" spans="1:7">
      <c r="A753" s="7">
        <v>45595</v>
      </c>
      <c r="B753" s="526">
        <v>29927</v>
      </c>
      <c r="C753" s="526" t="s">
        <v>28</v>
      </c>
      <c r="D753" t="s">
        <v>18</v>
      </c>
      <c r="F753" s="26">
        <v>16.899999999999999</v>
      </c>
      <c r="G753" s="2">
        <f t="shared" si="13"/>
        <v>1678.1000000000006</v>
      </c>
    </row>
    <row r="754" spans="1:7">
      <c r="A754" s="7">
        <v>45756</v>
      </c>
      <c r="B754" s="526">
        <v>30891</v>
      </c>
      <c r="C754" s="526" t="s">
        <v>28</v>
      </c>
      <c r="D754" t="s">
        <v>18</v>
      </c>
      <c r="F754" s="26">
        <v>43.1</v>
      </c>
      <c r="G754" s="2">
        <f t="shared" si="13"/>
        <v>1635.0000000000007</v>
      </c>
    </row>
    <row r="755" spans="1:7">
      <c r="A755" s="7">
        <v>45756</v>
      </c>
      <c r="B755" s="526">
        <v>30891</v>
      </c>
      <c r="C755" s="526" t="s">
        <v>28</v>
      </c>
      <c r="D755" t="s">
        <v>19</v>
      </c>
      <c r="F755" s="26">
        <v>5</v>
      </c>
      <c r="G755" s="2">
        <f t="shared" si="13"/>
        <v>1630.0000000000007</v>
      </c>
    </row>
    <row r="756" spans="1:7">
      <c r="A756" s="44">
        <v>45199</v>
      </c>
      <c r="B756" s="525" t="s">
        <v>14</v>
      </c>
      <c r="C756" s="525" t="s">
        <v>53</v>
      </c>
      <c r="D756" t="s">
        <v>16</v>
      </c>
      <c r="E756" s="282">
        <v>16.3</v>
      </c>
      <c r="F756" s="26"/>
      <c r="G756" s="2">
        <f t="shared" si="13"/>
        <v>1646.3000000000006</v>
      </c>
    </row>
    <row r="757" spans="1:7">
      <c r="A757" s="86"/>
      <c r="B757" s="526"/>
      <c r="C757" s="526"/>
      <c r="D757" t="s">
        <v>17</v>
      </c>
      <c r="E757" s="282">
        <v>2</v>
      </c>
      <c r="F757" s="79"/>
      <c r="G757" s="2">
        <f t="shared" si="13"/>
        <v>1648.3000000000006</v>
      </c>
    </row>
    <row r="758" spans="1:7">
      <c r="A758" s="86"/>
      <c r="B758" s="526"/>
      <c r="C758" s="526"/>
      <c r="D758" t="s">
        <v>18</v>
      </c>
      <c r="E758" s="282">
        <v>60</v>
      </c>
      <c r="F758" s="79"/>
      <c r="G758" s="2">
        <f t="shared" si="13"/>
        <v>1708.3000000000006</v>
      </c>
    </row>
    <row r="759" spans="1:7">
      <c r="A759" s="86"/>
      <c r="B759" s="526"/>
      <c r="C759" s="526"/>
      <c r="D759" t="s">
        <v>19</v>
      </c>
      <c r="E759" s="282">
        <v>5</v>
      </c>
      <c r="F759" s="79"/>
      <c r="G759" s="2">
        <f t="shared" si="13"/>
        <v>1713.3000000000006</v>
      </c>
    </row>
    <row r="760" spans="1:7">
      <c r="A760" s="299"/>
      <c r="B760" s="60"/>
      <c r="C760" s="60"/>
      <c r="D760" t="s">
        <v>77</v>
      </c>
      <c r="E760" s="282">
        <v>10</v>
      </c>
      <c r="F760" s="79"/>
      <c r="G760" s="2">
        <f t="shared" si="13"/>
        <v>1723.3000000000006</v>
      </c>
    </row>
    <row r="761" spans="1:7">
      <c r="A761" s="299"/>
      <c r="B761" s="60"/>
      <c r="C761" s="60"/>
      <c r="D761" t="s">
        <v>105</v>
      </c>
      <c r="E761" s="282">
        <v>10</v>
      </c>
      <c r="F761" s="79"/>
      <c r="G761" s="2">
        <f t="shared" si="13"/>
        <v>1733.3000000000006</v>
      </c>
    </row>
    <row r="762" spans="1:7">
      <c r="A762" s="7">
        <v>45756</v>
      </c>
      <c r="B762" s="526">
        <v>30891</v>
      </c>
      <c r="C762" s="60" t="s">
        <v>53</v>
      </c>
      <c r="D762" t="s">
        <v>16</v>
      </c>
      <c r="E762" s="282"/>
      <c r="F762" s="282">
        <v>16.3</v>
      </c>
      <c r="G762" s="2">
        <f t="shared" si="13"/>
        <v>1717.0000000000007</v>
      </c>
    </row>
    <row r="763" spans="1:7">
      <c r="A763" s="7">
        <v>45756</v>
      </c>
      <c r="B763" s="526">
        <v>30891</v>
      </c>
      <c r="C763" s="60" t="s">
        <v>53</v>
      </c>
      <c r="D763" t="s">
        <v>17</v>
      </c>
      <c r="E763" s="282"/>
      <c r="F763" s="282">
        <v>2</v>
      </c>
      <c r="G763" s="2">
        <f t="shared" si="13"/>
        <v>1715.0000000000007</v>
      </c>
    </row>
    <row r="764" spans="1:7">
      <c r="A764" s="7">
        <v>45756</v>
      </c>
      <c r="B764" s="526">
        <v>30891</v>
      </c>
      <c r="C764" s="60" t="s">
        <v>53</v>
      </c>
      <c r="D764" t="s">
        <v>18</v>
      </c>
      <c r="E764" s="282"/>
      <c r="F764" s="282">
        <v>60</v>
      </c>
      <c r="G764" s="2">
        <f t="shared" si="13"/>
        <v>1655.0000000000007</v>
      </c>
    </row>
    <row r="765" spans="1:7">
      <c r="A765" s="7">
        <v>45756</v>
      </c>
      <c r="B765" s="526">
        <v>30891</v>
      </c>
      <c r="C765" s="60" t="s">
        <v>53</v>
      </c>
      <c r="D765" t="s">
        <v>19</v>
      </c>
      <c r="E765" s="282"/>
      <c r="F765" s="282">
        <v>5</v>
      </c>
      <c r="G765" s="2">
        <f t="shared" si="13"/>
        <v>1650.0000000000007</v>
      </c>
    </row>
    <row r="766" spans="1:7">
      <c r="A766" s="7">
        <v>45756</v>
      </c>
      <c r="B766" s="526">
        <v>30891</v>
      </c>
      <c r="C766" s="60" t="s">
        <v>53</v>
      </c>
      <c r="D766" t="s">
        <v>77</v>
      </c>
      <c r="E766" s="282"/>
      <c r="F766" s="282">
        <v>10</v>
      </c>
      <c r="G766" s="2">
        <f t="shared" si="13"/>
        <v>1640.0000000000007</v>
      </c>
    </row>
    <row r="767" spans="1:7">
      <c r="A767" s="7">
        <v>45756</v>
      </c>
      <c r="B767" s="526">
        <v>30891</v>
      </c>
      <c r="C767" s="60" t="s">
        <v>53</v>
      </c>
      <c r="D767" t="s">
        <v>105</v>
      </c>
      <c r="E767" s="282"/>
      <c r="F767" s="282">
        <v>10</v>
      </c>
      <c r="G767" s="2">
        <f t="shared" si="13"/>
        <v>1630.0000000000007</v>
      </c>
    </row>
    <row r="768" spans="1:7">
      <c r="A768" s="44">
        <v>45230</v>
      </c>
      <c r="B768" s="525" t="s">
        <v>14</v>
      </c>
      <c r="C768" s="525" t="s">
        <v>30</v>
      </c>
      <c r="D768" t="s">
        <v>16</v>
      </c>
      <c r="E768" s="26">
        <v>15.8</v>
      </c>
      <c r="F768" s="79"/>
      <c r="G768" s="2">
        <f t="shared" si="13"/>
        <v>1645.8000000000006</v>
      </c>
    </row>
    <row r="769" spans="1:14">
      <c r="B769" s="526"/>
      <c r="C769" s="526"/>
      <c r="D769" t="s">
        <v>17</v>
      </c>
      <c r="E769" s="26">
        <v>2</v>
      </c>
      <c r="F769" s="79"/>
      <c r="G769" s="2">
        <f t="shared" si="13"/>
        <v>1647.8000000000006</v>
      </c>
    </row>
    <row r="770" spans="1:14">
      <c r="B770" s="526"/>
      <c r="C770" s="526"/>
      <c r="D770" t="s">
        <v>18</v>
      </c>
      <c r="E770" s="282">
        <v>60</v>
      </c>
      <c r="F770" s="79"/>
      <c r="G770" s="2">
        <f t="shared" si="13"/>
        <v>1707.8000000000006</v>
      </c>
    </row>
    <row r="771" spans="1:14">
      <c r="B771" s="526"/>
      <c r="C771" s="526"/>
      <c r="D771" t="s">
        <v>19</v>
      </c>
      <c r="E771" s="282">
        <v>5</v>
      </c>
      <c r="F771" s="79"/>
      <c r="G771" s="2">
        <f t="shared" si="13"/>
        <v>1712.8000000000006</v>
      </c>
    </row>
    <row r="772" spans="1:14">
      <c r="A772" s="7">
        <v>45756</v>
      </c>
      <c r="B772" s="526">
        <v>30891</v>
      </c>
      <c r="C772" s="526" t="s">
        <v>30</v>
      </c>
      <c r="D772" t="s">
        <v>16</v>
      </c>
      <c r="E772" s="282"/>
      <c r="F772" s="26">
        <v>15.8</v>
      </c>
      <c r="G772" s="2">
        <f t="shared" si="13"/>
        <v>1697.0000000000007</v>
      </c>
    </row>
    <row r="773" spans="1:14">
      <c r="A773" s="7">
        <v>45756</v>
      </c>
      <c r="B773" s="526">
        <v>30891</v>
      </c>
      <c r="C773" s="526" t="s">
        <v>30</v>
      </c>
      <c r="D773" t="s">
        <v>17</v>
      </c>
      <c r="E773" s="282"/>
      <c r="F773" s="26">
        <v>2</v>
      </c>
      <c r="G773" s="2">
        <f t="shared" si="13"/>
        <v>1695.0000000000007</v>
      </c>
    </row>
    <row r="774" spans="1:14">
      <c r="A774" s="7">
        <v>45756</v>
      </c>
      <c r="B774" s="526">
        <v>30891</v>
      </c>
      <c r="C774" s="526" t="s">
        <v>30</v>
      </c>
      <c r="D774" t="s">
        <v>18</v>
      </c>
      <c r="E774" s="282"/>
      <c r="F774" s="282">
        <v>60</v>
      </c>
      <c r="G774" s="2">
        <f t="shared" si="13"/>
        <v>1635.0000000000007</v>
      </c>
    </row>
    <row r="775" spans="1:14">
      <c r="A775" s="7">
        <v>45756</v>
      </c>
      <c r="B775" s="526">
        <v>30891</v>
      </c>
      <c r="C775" s="526" t="s">
        <v>30</v>
      </c>
      <c r="D775" t="s">
        <v>19</v>
      </c>
      <c r="E775" s="282"/>
      <c r="F775" s="282">
        <v>5</v>
      </c>
      <c r="G775" s="2">
        <f t="shared" si="13"/>
        <v>1630.0000000000007</v>
      </c>
    </row>
    <row r="776" spans="1:14">
      <c r="A776" s="88">
        <v>45260</v>
      </c>
      <c r="B776" s="525" t="s">
        <v>14</v>
      </c>
      <c r="C776" s="525" t="s">
        <v>33</v>
      </c>
      <c r="D776" t="s">
        <v>16</v>
      </c>
      <c r="E776" s="26">
        <v>34.4</v>
      </c>
      <c r="F776" s="79"/>
      <c r="G776" s="2">
        <f t="shared" si="13"/>
        <v>1664.4000000000008</v>
      </c>
    </row>
    <row r="777" spans="1:14">
      <c r="A777"/>
      <c r="B777" s="526"/>
      <c r="C777" s="526"/>
      <c r="D777" t="s">
        <v>17</v>
      </c>
      <c r="E777" s="26">
        <v>10</v>
      </c>
      <c r="F777" s="79"/>
      <c r="G777" s="2">
        <f t="shared" si="13"/>
        <v>1674.4000000000008</v>
      </c>
    </row>
    <row r="778" spans="1:14">
      <c r="A778"/>
      <c r="B778" s="526"/>
      <c r="C778" s="526"/>
      <c r="D778" t="s">
        <v>18</v>
      </c>
      <c r="E778" s="282">
        <v>60</v>
      </c>
      <c r="F778" s="79"/>
      <c r="G778" s="2">
        <f t="shared" si="13"/>
        <v>1734.4000000000008</v>
      </c>
    </row>
    <row r="779" spans="1:14">
      <c r="A779"/>
      <c r="B779" s="526"/>
      <c r="C779" s="526"/>
      <c r="D779" t="s">
        <v>19</v>
      </c>
      <c r="E779" s="282">
        <v>5</v>
      </c>
      <c r="F779" s="79"/>
      <c r="G779" s="2">
        <f t="shared" si="13"/>
        <v>1739.4000000000008</v>
      </c>
    </row>
    <row r="780" spans="1:14">
      <c r="B780" s="526"/>
      <c r="C780" s="526"/>
      <c r="D780" t="s">
        <v>530</v>
      </c>
      <c r="E780" s="26">
        <v>300</v>
      </c>
      <c r="F780" s="79"/>
      <c r="G780" s="2">
        <f t="shared" si="13"/>
        <v>2039.4000000000008</v>
      </c>
    </row>
    <row r="781" spans="1:14">
      <c r="A781" s="7">
        <v>45278</v>
      </c>
      <c r="B781" s="526">
        <v>27985</v>
      </c>
      <c r="C781" s="526" t="s">
        <v>33</v>
      </c>
      <c r="D781" t="s">
        <v>530</v>
      </c>
      <c r="F781" s="79">
        <v>150</v>
      </c>
      <c r="G781" s="2">
        <f t="shared" si="13"/>
        <v>1889.4000000000008</v>
      </c>
    </row>
    <row r="782" spans="1:14">
      <c r="A782" s="7">
        <v>45294</v>
      </c>
      <c r="B782" s="526">
        <v>28098</v>
      </c>
      <c r="C782" s="526" t="s">
        <v>33</v>
      </c>
      <c r="D782" t="s">
        <v>16</v>
      </c>
      <c r="F782" s="79">
        <v>34.4</v>
      </c>
      <c r="G782" s="2">
        <f t="shared" si="13"/>
        <v>1855.0000000000007</v>
      </c>
      <c r="M782" s="26"/>
      <c r="N782" s="79"/>
    </row>
    <row r="783" spans="1:14">
      <c r="A783" s="7">
        <v>45294</v>
      </c>
      <c r="B783" s="526">
        <v>28098</v>
      </c>
      <c r="C783" s="526" t="s">
        <v>33</v>
      </c>
      <c r="D783" t="s">
        <v>17</v>
      </c>
      <c r="F783" s="2">
        <v>10</v>
      </c>
      <c r="G783" s="2">
        <f t="shared" si="13"/>
        <v>1845.0000000000007</v>
      </c>
      <c r="M783" s="26"/>
      <c r="N783" s="79"/>
    </row>
    <row r="784" spans="1:14">
      <c r="A784" s="7">
        <v>45420</v>
      </c>
      <c r="B784" s="526">
        <v>28837</v>
      </c>
      <c r="C784" s="526" t="s">
        <v>33</v>
      </c>
      <c r="D784" t="s">
        <v>18</v>
      </c>
      <c r="F784" s="2">
        <v>60</v>
      </c>
      <c r="G784" s="2">
        <f t="shared" ref="G784:G836" si="14">+G783+E784-F784</f>
        <v>1785.0000000000007</v>
      </c>
      <c r="M784" s="282"/>
      <c r="N784" s="2"/>
    </row>
    <row r="785" spans="1:14">
      <c r="A785" s="7">
        <v>45420</v>
      </c>
      <c r="B785" s="526">
        <v>28837</v>
      </c>
      <c r="C785" s="526" t="s">
        <v>33</v>
      </c>
      <c r="D785" t="s">
        <v>19</v>
      </c>
      <c r="F785" s="2">
        <v>5</v>
      </c>
      <c r="G785" s="2">
        <f t="shared" si="14"/>
        <v>1780.0000000000007</v>
      </c>
      <c r="M785" s="282"/>
      <c r="N785" s="2"/>
    </row>
    <row r="786" spans="1:14">
      <c r="A786" s="7">
        <v>45436</v>
      </c>
      <c r="B786" s="526">
        <v>28929</v>
      </c>
      <c r="C786" s="526" t="s">
        <v>33</v>
      </c>
      <c r="D786" t="s">
        <v>530</v>
      </c>
      <c r="F786" s="2">
        <v>75</v>
      </c>
      <c r="G786" s="2">
        <f t="shared" si="14"/>
        <v>1705.0000000000007</v>
      </c>
      <c r="M786" s="26"/>
      <c r="N786" s="2"/>
    </row>
    <row r="787" spans="1:14">
      <c r="A787" s="7">
        <v>45442</v>
      </c>
      <c r="B787" s="526">
        <v>28959</v>
      </c>
      <c r="C787" s="526" t="s">
        <v>33</v>
      </c>
      <c r="D787" t="s">
        <v>530</v>
      </c>
      <c r="F787" s="2">
        <v>75</v>
      </c>
      <c r="G787" s="2">
        <f>+G786+E787-F787</f>
        <v>1630.0000000000007</v>
      </c>
      <c r="M787" s="26"/>
      <c r="N787" s="2"/>
    </row>
    <row r="788" spans="1:14">
      <c r="A788" s="44">
        <v>45291</v>
      </c>
      <c r="B788" s="525" t="s">
        <v>14</v>
      </c>
      <c r="C788" s="525" t="s">
        <v>34</v>
      </c>
      <c r="D788" t="s">
        <v>16</v>
      </c>
      <c r="E788" s="26">
        <v>49</v>
      </c>
      <c r="G788" s="2">
        <f t="shared" si="14"/>
        <v>1679.0000000000007</v>
      </c>
      <c r="M788" s="26"/>
      <c r="N788" s="2"/>
    </row>
    <row r="789" spans="1:14">
      <c r="B789" s="526"/>
      <c r="C789" s="526"/>
      <c r="D789" t="s">
        <v>17</v>
      </c>
      <c r="E789" s="26">
        <v>5</v>
      </c>
      <c r="G789" s="2">
        <f t="shared" si="14"/>
        <v>1684.0000000000007</v>
      </c>
      <c r="I789" s="525"/>
      <c r="J789" s="339"/>
      <c r="K789" s="330"/>
      <c r="N789" s="8"/>
    </row>
    <row r="790" spans="1:14">
      <c r="B790" s="526"/>
      <c r="C790" s="526"/>
      <c r="D790" t="s">
        <v>18</v>
      </c>
      <c r="E790" s="240">
        <v>60</v>
      </c>
      <c r="G790" s="2">
        <f t="shared" si="14"/>
        <v>1744.0000000000007</v>
      </c>
      <c r="J790" s="339"/>
      <c r="K790" s="330"/>
      <c r="N790" s="37"/>
    </row>
    <row r="791" spans="1:14">
      <c r="B791" s="526"/>
      <c r="C791" s="526"/>
      <c r="D791" t="s">
        <v>19</v>
      </c>
      <c r="E791" s="240">
        <v>5</v>
      </c>
      <c r="G791" s="2">
        <f t="shared" si="14"/>
        <v>1749.0000000000007</v>
      </c>
      <c r="I791" s="525"/>
      <c r="J791" s="339"/>
      <c r="K791" s="330"/>
    </row>
    <row r="792" spans="1:14">
      <c r="A792" s="86">
        <v>45409</v>
      </c>
      <c r="B792" s="526">
        <v>28764</v>
      </c>
      <c r="C792" s="526" t="s">
        <v>34</v>
      </c>
      <c r="D792" t="s">
        <v>16</v>
      </c>
      <c r="E792" s="240"/>
      <c r="F792" s="26">
        <v>49</v>
      </c>
      <c r="G792" s="2">
        <f t="shared" si="14"/>
        <v>1700.0000000000007</v>
      </c>
      <c r="J792" s="339"/>
      <c r="K792" s="330"/>
    </row>
    <row r="793" spans="1:14">
      <c r="A793" s="86">
        <v>45409</v>
      </c>
      <c r="B793" s="526">
        <v>28764</v>
      </c>
      <c r="C793" s="526" t="s">
        <v>34</v>
      </c>
      <c r="D793" t="s">
        <v>17</v>
      </c>
      <c r="E793" s="240"/>
      <c r="F793" s="26">
        <v>5</v>
      </c>
      <c r="G793" s="2">
        <f t="shared" si="14"/>
        <v>1695.0000000000007</v>
      </c>
      <c r="J793" s="340"/>
      <c r="K793" s="330"/>
    </row>
    <row r="794" spans="1:14">
      <c r="A794" s="7">
        <v>45420</v>
      </c>
      <c r="B794" s="526">
        <v>28837</v>
      </c>
      <c r="C794" s="526" t="s">
        <v>34</v>
      </c>
      <c r="D794" t="s">
        <v>18</v>
      </c>
      <c r="E794" s="240"/>
      <c r="F794" s="26">
        <v>35</v>
      </c>
      <c r="G794" s="2">
        <f t="shared" si="14"/>
        <v>1660.0000000000007</v>
      </c>
      <c r="J794" s="340"/>
      <c r="K794" s="330"/>
    </row>
    <row r="795" spans="1:14">
      <c r="A795" s="7">
        <v>45442</v>
      </c>
      <c r="B795" s="526">
        <v>28961</v>
      </c>
      <c r="C795" s="526" t="s">
        <v>34</v>
      </c>
      <c r="D795" t="s">
        <v>18</v>
      </c>
      <c r="E795" s="240"/>
      <c r="F795" s="26">
        <v>25</v>
      </c>
      <c r="G795" s="2">
        <f t="shared" si="14"/>
        <v>1635.0000000000007</v>
      </c>
      <c r="I795" s="525"/>
      <c r="J795" s="339"/>
      <c r="K795" s="330"/>
    </row>
    <row r="796" spans="1:14">
      <c r="A796" s="7">
        <v>45442</v>
      </c>
      <c r="B796" s="526">
        <v>28961</v>
      </c>
      <c r="C796" s="526" t="s">
        <v>34</v>
      </c>
      <c r="D796" t="s">
        <v>19</v>
      </c>
      <c r="E796" s="240"/>
      <c r="F796" s="26">
        <v>5</v>
      </c>
      <c r="G796" s="2">
        <f t="shared" si="14"/>
        <v>1630.0000000000007</v>
      </c>
      <c r="J796" s="339"/>
      <c r="K796" s="330"/>
    </row>
    <row r="797" spans="1:14">
      <c r="A797" s="88">
        <v>45322</v>
      </c>
      <c r="B797" s="525" t="s">
        <v>14</v>
      </c>
      <c r="C797" s="525" t="s">
        <v>15</v>
      </c>
      <c r="D797" t="s">
        <v>16</v>
      </c>
      <c r="E797" s="26">
        <v>41.1</v>
      </c>
      <c r="G797" s="2">
        <f t="shared" si="14"/>
        <v>1671.1000000000006</v>
      </c>
      <c r="J797" s="339"/>
      <c r="K797" s="330"/>
    </row>
    <row r="798" spans="1:14">
      <c r="A798" s="86"/>
      <c r="B798" s="526"/>
      <c r="C798" s="526"/>
      <c r="D798" t="s">
        <v>17</v>
      </c>
      <c r="E798" s="26">
        <v>8.8000000000000007</v>
      </c>
      <c r="G798" s="2">
        <f t="shared" si="14"/>
        <v>1679.9000000000005</v>
      </c>
    </row>
    <row r="799" spans="1:14">
      <c r="A799" s="86"/>
      <c r="B799" s="526"/>
      <c r="C799" s="526"/>
      <c r="D799" t="s">
        <v>18</v>
      </c>
      <c r="E799" s="240">
        <v>60</v>
      </c>
      <c r="G799" s="2">
        <f t="shared" si="14"/>
        <v>1739.9000000000005</v>
      </c>
    </row>
    <row r="800" spans="1:14">
      <c r="A800" s="86"/>
      <c r="B800" s="526"/>
      <c r="C800" s="526"/>
      <c r="D800" t="s">
        <v>19</v>
      </c>
      <c r="E800" s="240">
        <v>5</v>
      </c>
      <c r="G800" s="2">
        <f t="shared" si="14"/>
        <v>1744.9000000000005</v>
      </c>
    </row>
    <row r="801" spans="1:11">
      <c r="A801" s="86">
        <v>45409</v>
      </c>
      <c r="B801" s="526">
        <v>28764</v>
      </c>
      <c r="C801" s="526" t="s">
        <v>15</v>
      </c>
      <c r="D801" t="s">
        <v>16</v>
      </c>
      <c r="E801" s="240"/>
      <c r="F801" s="26">
        <v>41.1</v>
      </c>
      <c r="G801" s="2">
        <f t="shared" si="14"/>
        <v>1703.8000000000006</v>
      </c>
    </row>
    <row r="802" spans="1:11">
      <c r="A802" s="86">
        <v>45409</v>
      </c>
      <c r="B802" s="526">
        <v>28764</v>
      </c>
      <c r="C802" s="526" t="s">
        <v>15</v>
      </c>
      <c r="D802" t="s">
        <v>17</v>
      </c>
      <c r="E802" s="240"/>
      <c r="F802" s="26">
        <v>4.9000000000000004</v>
      </c>
      <c r="G802" s="2">
        <f t="shared" si="14"/>
        <v>1698.9000000000005</v>
      </c>
    </row>
    <row r="803" spans="1:11">
      <c r="A803" s="7">
        <v>45412</v>
      </c>
      <c r="B803" s="526">
        <v>28780</v>
      </c>
      <c r="C803" s="526" t="s">
        <v>15</v>
      </c>
      <c r="D803" t="s">
        <v>17</v>
      </c>
      <c r="E803" s="240"/>
      <c r="F803" s="26">
        <v>3.9</v>
      </c>
      <c r="G803" s="2">
        <f t="shared" si="14"/>
        <v>1695.0000000000005</v>
      </c>
    </row>
    <row r="804" spans="1:11">
      <c r="A804" s="7">
        <v>45572</v>
      </c>
      <c r="B804" s="526">
        <v>29778</v>
      </c>
      <c r="C804" s="526" t="s">
        <v>15</v>
      </c>
      <c r="D804" t="s">
        <v>18</v>
      </c>
      <c r="F804" s="2">
        <v>60</v>
      </c>
      <c r="G804" s="2">
        <f t="shared" si="14"/>
        <v>1635.0000000000005</v>
      </c>
    </row>
    <row r="805" spans="1:11">
      <c r="A805" s="7">
        <v>45572</v>
      </c>
      <c r="B805" s="526">
        <v>29778</v>
      </c>
      <c r="C805" s="526" t="s">
        <v>15</v>
      </c>
      <c r="D805" t="s">
        <v>19</v>
      </c>
      <c r="F805" s="2">
        <v>5</v>
      </c>
      <c r="G805" s="2">
        <f t="shared" si="14"/>
        <v>1630.0000000000005</v>
      </c>
    </row>
    <row r="806" spans="1:11">
      <c r="A806" s="88">
        <v>45351</v>
      </c>
      <c r="B806" s="525" t="s">
        <v>14</v>
      </c>
      <c r="C806" s="525" t="s">
        <v>20</v>
      </c>
      <c r="D806" t="s">
        <v>16</v>
      </c>
      <c r="E806" s="240">
        <v>42.6</v>
      </c>
      <c r="G806" s="2">
        <f t="shared" si="14"/>
        <v>1672.6000000000004</v>
      </c>
    </row>
    <row r="807" spans="1:11">
      <c r="A807" s="86"/>
      <c r="B807" s="526"/>
      <c r="C807" s="526"/>
      <c r="D807" t="s">
        <v>17</v>
      </c>
      <c r="E807" s="240">
        <v>5</v>
      </c>
      <c r="G807" s="2">
        <f t="shared" si="14"/>
        <v>1677.6000000000004</v>
      </c>
      <c r="I807" s="525"/>
      <c r="J807" s="339"/>
      <c r="K807" s="176"/>
    </row>
    <row r="808" spans="1:11">
      <c r="A808" s="86"/>
      <c r="B808" s="526"/>
      <c r="C808" s="526"/>
      <c r="D808" t="s">
        <v>18</v>
      </c>
      <c r="E808" s="240">
        <v>58</v>
      </c>
      <c r="G808" s="2">
        <f t="shared" si="14"/>
        <v>1735.6000000000004</v>
      </c>
      <c r="J808" s="339"/>
      <c r="K808" s="176"/>
    </row>
    <row r="809" spans="1:11">
      <c r="A809" s="86"/>
      <c r="B809" s="526"/>
      <c r="C809" s="526"/>
      <c r="D809" t="s">
        <v>19</v>
      </c>
      <c r="E809" s="240">
        <v>5</v>
      </c>
      <c r="G809" s="2">
        <f t="shared" si="14"/>
        <v>1740.6000000000004</v>
      </c>
      <c r="I809" s="525"/>
      <c r="J809" s="339"/>
      <c r="K809" s="176"/>
    </row>
    <row r="810" spans="1:11">
      <c r="A810" s="7">
        <v>45412</v>
      </c>
      <c r="B810" s="526">
        <v>28780</v>
      </c>
      <c r="C810" s="526" t="s">
        <v>20</v>
      </c>
      <c r="D810" t="s">
        <v>16</v>
      </c>
      <c r="E810" s="240"/>
      <c r="F810" s="2">
        <v>42.6</v>
      </c>
      <c r="G810" s="2">
        <f t="shared" si="14"/>
        <v>1698.0000000000005</v>
      </c>
      <c r="J810" s="339"/>
      <c r="K810" s="176"/>
    </row>
    <row r="811" spans="1:11">
      <c r="A811" s="7">
        <v>45412</v>
      </c>
      <c r="B811" s="526">
        <v>28780</v>
      </c>
      <c r="C811" s="526" t="s">
        <v>20</v>
      </c>
      <c r="D811" t="s">
        <v>17</v>
      </c>
      <c r="E811" s="240"/>
      <c r="F811" s="2">
        <v>5</v>
      </c>
      <c r="G811" s="2">
        <f t="shared" si="14"/>
        <v>1693.0000000000005</v>
      </c>
      <c r="I811" s="525"/>
      <c r="J811" s="339"/>
      <c r="K811" s="176"/>
    </row>
    <row r="812" spans="1:11">
      <c r="A812" s="7">
        <v>45572</v>
      </c>
      <c r="B812" s="526">
        <v>29778</v>
      </c>
      <c r="C812" s="526" t="s">
        <v>20</v>
      </c>
      <c r="D812" t="s">
        <v>18</v>
      </c>
      <c r="F812" s="2">
        <v>58</v>
      </c>
      <c r="G812" s="2">
        <f t="shared" si="14"/>
        <v>1635.0000000000005</v>
      </c>
      <c r="J812" s="339"/>
      <c r="K812" s="176"/>
    </row>
    <row r="813" spans="1:11">
      <c r="A813" s="7">
        <v>45572</v>
      </c>
      <c r="B813" s="526">
        <v>29778</v>
      </c>
      <c r="C813" s="526" t="s">
        <v>20</v>
      </c>
      <c r="D813" t="s">
        <v>19</v>
      </c>
      <c r="F813" s="2">
        <v>5</v>
      </c>
      <c r="G813" s="2">
        <f t="shared" si="14"/>
        <v>1630.0000000000005</v>
      </c>
      <c r="I813" s="525"/>
      <c r="J813" s="339"/>
      <c r="K813" s="176"/>
    </row>
    <row r="814" spans="1:11">
      <c r="A814" s="44">
        <v>45382</v>
      </c>
      <c r="B814" s="525" t="s">
        <v>14</v>
      </c>
      <c r="C814" s="525" t="s">
        <v>23</v>
      </c>
      <c r="D814" t="s">
        <v>16</v>
      </c>
      <c r="E814" s="240">
        <v>41.2</v>
      </c>
      <c r="G814" s="2">
        <f t="shared" si="14"/>
        <v>1671.2000000000005</v>
      </c>
      <c r="J814" s="339"/>
      <c r="K814" s="176"/>
    </row>
    <row r="815" spans="1:11">
      <c r="B815" s="526"/>
      <c r="C815" s="526"/>
      <c r="D815" t="s">
        <v>17</v>
      </c>
      <c r="E815" s="240">
        <v>5</v>
      </c>
      <c r="G815" s="2">
        <f t="shared" si="14"/>
        <v>1676.2000000000005</v>
      </c>
      <c r="J815" s="339"/>
      <c r="K815" s="176"/>
    </row>
    <row r="816" spans="1:11">
      <c r="B816" s="526"/>
      <c r="C816" s="526"/>
      <c r="D816" t="s">
        <v>18</v>
      </c>
      <c r="E816" s="240">
        <v>60</v>
      </c>
      <c r="G816" s="2">
        <f t="shared" si="14"/>
        <v>1736.2000000000005</v>
      </c>
      <c r="J816" s="339"/>
      <c r="K816" s="176"/>
    </row>
    <row r="817" spans="1:15">
      <c r="B817" s="526"/>
      <c r="C817" s="526"/>
      <c r="D817" t="s">
        <v>19</v>
      </c>
      <c r="E817" s="240">
        <v>5</v>
      </c>
      <c r="G817" s="2">
        <f t="shared" si="14"/>
        <v>1741.2000000000005</v>
      </c>
      <c r="I817" s="525"/>
      <c r="J817" s="339"/>
      <c r="K817" s="176"/>
    </row>
    <row r="818" spans="1:15">
      <c r="B818" s="526"/>
      <c r="C818" s="526"/>
      <c r="D818" t="s">
        <v>136</v>
      </c>
      <c r="E818" s="26">
        <v>102.5</v>
      </c>
      <c r="G818" s="2">
        <f t="shared" si="14"/>
        <v>1843.7000000000005</v>
      </c>
      <c r="J818" s="339"/>
      <c r="K818" s="176"/>
      <c r="N818" s="26"/>
    </row>
    <row r="819" spans="1:15">
      <c r="B819" s="526"/>
      <c r="C819" s="526"/>
      <c r="D819" t="s">
        <v>137</v>
      </c>
      <c r="E819" s="26">
        <v>102.5</v>
      </c>
      <c r="G819" s="2">
        <f t="shared" si="14"/>
        <v>1946.2000000000005</v>
      </c>
      <c r="I819" s="525"/>
      <c r="J819" s="339"/>
      <c r="K819" s="176"/>
      <c r="N819" s="26"/>
    </row>
    <row r="820" spans="1:15">
      <c r="A820" s="7">
        <v>45412</v>
      </c>
      <c r="B820" s="526">
        <v>28780</v>
      </c>
      <c r="C820" s="526" t="s">
        <v>23</v>
      </c>
      <c r="D820" t="s">
        <v>16</v>
      </c>
      <c r="F820" s="2">
        <v>41.2</v>
      </c>
      <c r="G820" s="2">
        <f t="shared" si="14"/>
        <v>1905.0000000000005</v>
      </c>
      <c r="J820" s="339"/>
      <c r="K820" s="176"/>
      <c r="N820" s="26"/>
    </row>
    <row r="821" spans="1:15">
      <c r="A821" s="7">
        <v>45412</v>
      </c>
      <c r="B821" s="526">
        <v>28780</v>
      </c>
      <c r="C821" s="526" t="s">
        <v>23</v>
      </c>
      <c r="D821" t="s">
        <v>17</v>
      </c>
      <c r="F821" s="2">
        <v>5</v>
      </c>
      <c r="G821" s="2">
        <f t="shared" si="14"/>
        <v>1900.0000000000005</v>
      </c>
      <c r="J821" s="339"/>
      <c r="K821" s="176"/>
      <c r="M821" s="26"/>
      <c r="O821" s="26"/>
    </row>
    <row r="822" spans="1:15">
      <c r="A822" s="7">
        <v>45572</v>
      </c>
      <c r="B822" s="526">
        <v>29778</v>
      </c>
      <c r="C822" s="526" t="s">
        <v>23</v>
      </c>
      <c r="D822" t="s">
        <v>18</v>
      </c>
      <c r="F822" s="2">
        <v>60</v>
      </c>
      <c r="G822" s="2">
        <f t="shared" si="14"/>
        <v>1840.0000000000005</v>
      </c>
      <c r="M822" s="26"/>
      <c r="O822" s="26"/>
    </row>
    <row r="823" spans="1:15">
      <c r="A823" s="7">
        <v>45572</v>
      </c>
      <c r="B823" s="526">
        <v>29778</v>
      </c>
      <c r="C823" s="526" t="s">
        <v>23</v>
      </c>
      <c r="D823" t="s">
        <v>19</v>
      </c>
      <c r="F823" s="2">
        <v>5</v>
      </c>
      <c r="G823" s="2">
        <f t="shared" si="14"/>
        <v>1835.0000000000005</v>
      </c>
      <c r="M823" s="26"/>
      <c r="O823" s="26"/>
    </row>
    <row r="824" spans="1:15">
      <c r="A824" s="44">
        <v>45412</v>
      </c>
      <c r="B824" s="525" t="s">
        <v>14</v>
      </c>
      <c r="C824" s="525" t="s">
        <v>24</v>
      </c>
      <c r="D824" t="s">
        <v>16</v>
      </c>
      <c r="E824" s="26">
        <v>40.9</v>
      </c>
      <c r="G824" s="2">
        <f t="shared" si="14"/>
        <v>1875.9000000000005</v>
      </c>
      <c r="M824" s="240"/>
      <c r="N824" s="26"/>
    </row>
    <row r="825" spans="1:15">
      <c r="B825" s="526"/>
      <c r="C825" s="526"/>
      <c r="D825" t="s">
        <v>17</v>
      </c>
      <c r="E825" s="26">
        <v>5</v>
      </c>
      <c r="G825" s="2">
        <f t="shared" si="14"/>
        <v>1880.9000000000005</v>
      </c>
      <c r="M825" s="240"/>
    </row>
    <row r="826" spans="1:15">
      <c r="B826" s="526"/>
      <c r="C826" s="526"/>
      <c r="D826" t="s">
        <v>18</v>
      </c>
      <c r="E826" s="26">
        <v>60</v>
      </c>
      <c r="G826" s="2">
        <f t="shared" si="14"/>
        <v>1940.9000000000005</v>
      </c>
      <c r="M826" s="240"/>
    </row>
    <row r="827" spans="1:15">
      <c r="B827" s="526"/>
      <c r="C827" s="526"/>
      <c r="D827" t="s">
        <v>19</v>
      </c>
      <c r="E827" s="26">
        <v>5</v>
      </c>
      <c r="G827" s="2">
        <f t="shared" si="14"/>
        <v>1945.9000000000005</v>
      </c>
      <c r="M827" s="240"/>
    </row>
    <row r="828" spans="1:15">
      <c r="A828" s="7">
        <v>45442</v>
      </c>
      <c r="B828" s="526">
        <v>28960</v>
      </c>
      <c r="C828" s="526" t="s">
        <v>24</v>
      </c>
      <c r="D828" t="s">
        <v>16</v>
      </c>
      <c r="F828" s="2">
        <v>40.9</v>
      </c>
      <c r="G828" s="2">
        <f t="shared" si="14"/>
        <v>1905.0000000000005</v>
      </c>
      <c r="M828" s="26"/>
    </row>
    <row r="829" spans="1:15">
      <c r="A829" s="7">
        <v>45442</v>
      </c>
      <c r="B829" s="526">
        <v>28960</v>
      </c>
      <c r="C829" s="526" t="s">
        <v>24</v>
      </c>
      <c r="D829" t="s">
        <v>17</v>
      </c>
      <c r="F829" s="2">
        <v>5</v>
      </c>
      <c r="G829" s="2">
        <f t="shared" si="14"/>
        <v>1900.0000000000005</v>
      </c>
    </row>
    <row r="830" spans="1:15">
      <c r="A830" s="7">
        <v>45572</v>
      </c>
      <c r="B830" s="526">
        <v>29778</v>
      </c>
      <c r="C830" s="526" t="s">
        <v>24</v>
      </c>
      <c r="D830" t="s">
        <v>18</v>
      </c>
      <c r="F830" s="2">
        <v>60</v>
      </c>
      <c r="G830" s="2">
        <f t="shared" si="14"/>
        <v>1840.0000000000005</v>
      </c>
    </row>
    <row r="831" spans="1:15">
      <c r="A831" s="7">
        <v>45572</v>
      </c>
      <c r="B831" s="526">
        <v>29778</v>
      </c>
      <c r="C831" s="526" t="s">
        <v>24</v>
      </c>
      <c r="D831" t="s">
        <v>19</v>
      </c>
      <c r="F831" s="2">
        <v>5</v>
      </c>
      <c r="G831" s="2">
        <f t="shared" si="14"/>
        <v>1835.0000000000005</v>
      </c>
      <c r="M831">
        <v>230.9</v>
      </c>
    </row>
    <row r="832" spans="1:15">
      <c r="A832" s="44">
        <v>45443</v>
      </c>
      <c r="B832" s="525" t="s">
        <v>14</v>
      </c>
      <c r="C832" s="525" t="s">
        <v>25</v>
      </c>
      <c r="D832" t="s">
        <v>16</v>
      </c>
      <c r="E832" s="240">
        <v>37.299999999999997</v>
      </c>
      <c r="G832" s="2">
        <f t="shared" si="14"/>
        <v>1872.3000000000004</v>
      </c>
      <c r="M832">
        <v>69.3</v>
      </c>
    </row>
    <row r="833" spans="1:14">
      <c r="B833" s="526"/>
      <c r="C833" s="526"/>
      <c r="D833" t="s">
        <v>17</v>
      </c>
      <c r="E833" s="240">
        <v>5</v>
      </c>
      <c r="G833" s="2">
        <f t="shared" si="14"/>
        <v>1877.3000000000004</v>
      </c>
      <c r="M833">
        <f>M831-M832</f>
        <v>161.60000000000002</v>
      </c>
      <c r="N833" s="26"/>
    </row>
    <row r="834" spans="1:14">
      <c r="B834" s="526"/>
      <c r="C834" s="526"/>
      <c r="D834" t="s">
        <v>18</v>
      </c>
      <c r="E834" s="240">
        <v>60</v>
      </c>
      <c r="G834" s="2">
        <f t="shared" si="14"/>
        <v>1937.3000000000004</v>
      </c>
    </row>
    <row r="835" spans="1:14">
      <c r="B835" s="526"/>
      <c r="C835" s="526"/>
      <c r="D835" t="s">
        <v>19</v>
      </c>
      <c r="E835" s="240">
        <v>5</v>
      </c>
      <c r="G835" s="2">
        <f t="shared" si="14"/>
        <v>1942.3000000000004</v>
      </c>
    </row>
    <row r="836" spans="1:14">
      <c r="B836" s="526"/>
      <c r="C836" s="526"/>
      <c r="D836" t="s">
        <v>106</v>
      </c>
      <c r="E836" s="240">
        <v>10</v>
      </c>
      <c r="G836" s="2">
        <f t="shared" si="14"/>
        <v>1952.3000000000004</v>
      </c>
    </row>
    <row r="837" spans="1:14">
      <c r="A837" s="7">
        <v>45443</v>
      </c>
      <c r="B837" s="526" t="s">
        <v>365</v>
      </c>
      <c r="C837" s="526" t="s">
        <v>25</v>
      </c>
      <c r="D837" t="s">
        <v>18</v>
      </c>
      <c r="F837" s="240">
        <v>60</v>
      </c>
      <c r="G837" s="2">
        <f t="shared" ref="G837:G851" si="15">+G836+E837-F837</f>
        <v>1892.3000000000004</v>
      </c>
    </row>
    <row r="838" spans="1:14">
      <c r="A838" s="7">
        <v>45443</v>
      </c>
      <c r="B838" s="526" t="s">
        <v>365</v>
      </c>
      <c r="C838" s="526" t="s">
        <v>25</v>
      </c>
      <c r="D838" t="s">
        <v>19</v>
      </c>
      <c r="F838" s="240">
        <v>5</v>
      </c>
      <c r="G838" s="2">
        <f t="shared" si="15"/>
        <v>1887.3000000000004</v>
      </c>
    </row>
    <row r="839" spans="1:14">
      <c r="A839" s="7">
        <v>45443</v>
      </c>
      <c r="B839" s="526" t="s">
        <v>365</v>
      </c>
      <c r="C839" s="526" t="s">
        <v>25</v>
      </c>
      <c r="D839" t="s">
        <v>16</v>
      </c>
      <c r="F839" s="240">
        <v>37.299999999999997</v>
      </c>
      <c r="G839" s="2">
        <f t="shared" si="15"/>
        <v>1850.0000000000005</v>
      </c>
    </row>
    <row r="840" spans="1:14">
      <c r="A840" s="7">
        <v>45443</v>
      </c>
      <c r="B840" s="526" t="s">
        <v>365</v>
      </c>
      <c r="C840" s="526" t="s">
        <v>25</v>
      </c>
      <c r="D840" t="s">
        <v>17</v>
      </c>
      <c r="F840" s="240">
        <v>5</v>
      </c>
      <c r="G840" s="2">
        <f t="shared" si="15"/>
        <v>1845.0000000000005</v>
      </c>
    </row>
    <row r="841" spans="1:14">
      <c r="A841" s="7">
        <v>45572</v>
      </c>
      <c r="B841" s="526">
        <v>29778</v>
      </c>
      <c r="C841" s="526" t="s">
        <v>25</v>
      </c>
      <c r="D841" t="s">
        <v>106</v>
      </c>
      <c r="F841" s="240">
        <v>10</v>
      </c>
      <c r="G841" s="2">
        <f t="shared" si="15"/>
        <v>1835.0000000000005</v>
      </c>
    </row>
    <row r="842" spans="1:14">
      <c r="A842" s="88">
        <v>45473</v>
      </c>
      <c r="B842" s="525" t="s">
        <v>14</v>
      </c>
      <c r="C842" s="525" t="s">
        <v>26</v>
      </c>
      <c r="D842" t="s">
        <v>16</v>
      </c>
      <c r="E842" s="240">
        <v>36.200000000000003</v>
      </c>
      <c r="F842" s="240"/>
      <c r="G842" s="2">
        <f t="shared" si="15"/>
        <v>1871.2000000000005</v>
      </c>
    </row>
    <row r="843" spans="1:14">
      <c r="A843" s="86"/>
      <c r="B843" s="526"/>
      <c r="C843" s="526"/>
      <c r="D843" t="s">
        <v>17</v>
      </c>
      <c r="E843" s="240">
        <v>7</v>
      </c>
      <c r="F843" s="240"/>
      <c r="G843" s="2">
        <f t="shared" si="15"/>
        <v>1878.2000000000005</v>
      </c>
    </row>
    <row r="844" spans="1:14">
      <c r="A844" s="86"/>
      <c r="B844" s="526"/>
      <c r="C844" s="526"/>
      <c r="D844" t="s">
        <v>18</v>
      </c>
      <c r="E844" s="240">
        <v>60</v>
      </c>
      <c r="F844" s="240"/>
      <c r="G844" s="2">
        <f t="shared" si="15"/>
        <v>1938.2000000000005</v>
      </c>
      <c r="L844" s="343"/>
    </row>
    <row r="845" spans="1:14">
      <c r="A845" s="86"/>
      <c r="B845" s="526"/>
      <c r="C845" s="526"/>
      <c r="D845" t="s">
        <v>19</v>
      </c>
      <c r="E845" s="240">
        <v>5</v>
      </c>
      <c r="F845" s="240"/>
      <c r="G845" s="2">
        <f t="shared" si="15"/>
        <v>1943.2000000000005</v>
      </c>
      <c r="L845" s="343"/>
    </row>
    <row r="846" spans="1:14">
      <c r="A846" s="86">
        <v>45473</v>
      </c>
      <c r="B846" s="526" t="s">
        <v>129</v>
      </c>
      <c r="C846" s="526" t="s">
        <v>26</v>
      </c>
      <c r="D846" t="s">
        <v>18</v>
      </c>
      <c r="E846" s="240"/>
      <c r="F846" s="240">
        <v>60</v>
      </c>
      <c r="G846" s="2">
        <f t="shared" si="15"/>
        <v>1883.2000000000005</v>
      </c>
      <c r="L846" s="343"/>
    </row>
    <row r="847" spans="1:14">
      <c r="A847" s="86">
        <v>45473</v>
      </c>
      <c r="B847" s="526" t="s">
        <v>129</v>
      </c>
      <c r="C847" s="526" t="s">
        <v>26</v>
      </c>
      <c r="D847" t="s">
        <v>19</v>
      </c>
      <c r="E847" s="240"/>
      <c r="F847" s="240">
        <v>5</v>
      </c>
      <c r="G847" s="2">
        <f t="shared" si="15"/>
        <v>1878.2000000000005</v>
      </c>
    </row>
    <row r="848" spans="1:14">
      <c r="A848" s="7">
        <v>45443</v>
      </c>
      <c r="B848" s="526" t="s">
        <v>365</v>
      </c>
      <c r="C848" s="526" t="s">
        <v>26</v>
      </c>
      <c r="D848" t="s">
        <v>16</v>
      </c>
      <c r="F848" s="2">
        <v>3.7</v>
      </c>
      <c r="G848" s="2">
        <f t="shared" si="15"/>
        <v>1874.5000000000005</v>
      </c>
    </row>
    <row r="849" spans="1:12">
      <c r="A849" s="86">
        <v>45473</v>
      </c>
      <c r="B849" s="526" t="s">
        <v>129</v>
      </c>
      <c r="C849" s="526" t="s">
        <v>26</v>
      </c>
      <c r="D849" t="s">
        <v>16</v>
      </c>
      <c r="F849" s="2">
        <v>30</v>
      </c>
      <c r="G849" s="2">
        <f t="shared" si="15"/>
        <v>1844.5000000000005</v>
      </c>
    </row>
    <row r="850" spans="1:12">
      <c r="A850" s="7">
        <v>45504</v>
      </c>
      <c r="B850" s="526" t="s">
        <v>115</v>
      </c>
      <c r="C850" s="526" t="s">
        <v>26</v>
      </c>
      <c r="D850" t="s">
        <v>16</v>
      </c>
      <c r="F850" s="2">
        <v>2.5</v>
      </c>
      <c r="G850" s="2">
        <f t="shared" si="15"/>
        <v>1842.0000000000005</v>
      </c>
    </row>
    <row r="851" spans="1:12">
      <c r="A851" s="7">
        <v>45504</v>
      </c>
      <c r="B851" s="526" t="s">
        <v>115</v>
      </c>
      <c r="C851" s="526" t="s">
        <v>26</v>
      </c>
      <c r="D851" t="s">
        <v>17</v>
      </c>
      <c r="F851" s="2">
        <v>7</v>
      </c>
      <c r="G851" s="2">
        <f t="shared" si="15"/>
        <v>1835.0000000000005</v>
      </c>
    </row>
    <row r="852" spans="1:12">
      <c r="A852" s="44">
        <v>45504</v>
      </c>
      <c r="B852" s="525" t="s">
        <v>14</v>
      </c>
      <c r="C852" s="525" t="s">
        <v>27</v>
      </c>
      <c r="D852" t="s">
        <v>16</v>
      </c>
      <c r="E852" s="240">
        <v>35.5</v>
      </c>
      <c r="G852" s="2">
        <f t="shared" ref="G852:G917" si="16">+G851+E852-F852</f>
        <v>1870.5000000000005</v>
      </c>
    </row>
    <row r="853" spans="1:12">
      <c r="B853" s="526"/>
      <c r="C853" s="526"/>
      <c r="D853" t="s">
        <v>17</v>
      </c>
      <c r="E853" s="240">
        <v>7</v>
      </c>
      <c r="G853" s="2">
        <f t="shared" si="16"/>
        <v>1877.5000000000005</v>
      </c>
      <c r="L853" s="344"/>
    </row>
    <row r="854" spans="1:12">
      <c r="B854" s="526"/>
      <c r="C854" s="526"/>
      <c r="D854" t="s">
        <v>18</v>
      </c>
      <c r="E854" s="240">
        <v>60</v>
      </c>
      <c r="G854" s="2">
        <f t="shared" si="16"/>
        <v>1937.5000000000005</v>
      </c>
      <c r="L854" s="344"/>
    </row>
    <row r="855" spans="1:12">
      <c r="B855" s="526"/>
      <c r="C855" s="526"/>
      <c r="D855" t="s">
        <v>19</v>
      </c>
      <c r="E855" s="240">
        <v>5</v>
      </c>
      <c r="G855" s="2">
        <f t="shared" si="16"/>
        <v>1942.5000000000005</v>
      </c>
      <c r="L855" s="365"/>
    </row>
    <row r="856" spans="1:12">
      <c r="B856" s="526"/>
      <c r="C856" s="526"/>
      <c r="D856" t="s">
        <v>79</v>
      </c>
      <c r="E856" s="26">
        <v>102.5</v>
      </c>
      <c r="G856" s="2">
        <f t="shared" si="16"/>
        <v>2045.0000000000005</v>
      </c>
      <c r="L856" s="365"/>
    </row>
    <row r="857" spans="1:12">
      <c r="B857" s="526"/>
      <c r="C857" s="526"/>
      <c r="D857" t="s">
        <v>107</v>
      </c>
      <c r="E857" s="240">
        <v>250</v>
      </c>
      <c r="G857" s="2">
        <f t="shared" si="16"/>
        <v>2295.0000000000005</v>
      </c>
      <c r="L857" s="365"/>
    </row>
    <row r="858" spans="1:12">
      <c r="A858" s="7">
        <v>45504</v>
      </c>
      <c r="B858" s="526" t="s">
        <v>115</v>
      </c>
      <c r="C858" s="526" t="s">
        <v>27</v>
      </c>
      <c r="D858" t="s">
        <v>18</v>
      </c>
      <c r="F858" s="2">
        <v>10</v>
      </c>
      <c r="G858" s="2">
        <f t="shared" si="16"/>
        <v>2285.0000000000005</v>
      </c>
      <c r="L858" s="365"/>
    </row>
    <row r="859" spans="1:12">
      <c r="A859" s="7">
        <v>45504</v>
      </c>
      <c r="B859" s="526" t="s">
        <v>115</v>
      </c>
      <c r="C859" s="526" t="s">
        <v>27</v>
      </c>
      <c r="D859" t="s">
        <v>16</v>
      </c>
      <c r="F859" s="2">
        <v>0.5</v>
      </c>
      <c r="G859" s="2">
        <f t="shared" si="16"/>
        <v>2284.5000000000005</v>
      </c>
      <c r="L859" s="365"/>
    </row>
    <row r="860" spans="1:12">
      <c r="A860" s="7">
        <v>45572</v>
      </c>
      <c r="B860" s="526">
        <v>29779</v>
      </c>
      <c r="C860" s="526" t="s">
        <v>27</v>
      </c>
      <c r="D860" t="s">
        <v>16</v>
      </c>
      <c r="F860" s="2">
        <v>50</v>
      </c>
      <c r="G860" s="2">
        <f t="shared" si="16"/>
        <v>2234.5000000000005</v>
      </c>
      <c r="L860" s="365"/>
    </row>
    <row r="861" spans="1:12">
      <c r="A861" s="7">
        <v>45572</v>
      </c>
      <c r="B861" s="526">
        <v>29779</v>
      </c>
      <c r="C861" s="526" t="s">
        <v>27</v>
      </c>
      <c r="D861" t="s">
        <v>17</v>
      </c>
      <c r="F861" s="2">
        <v>5</v>
      </c>
      <c r="G861" s="2">
        <f t="shared" si="16"/>
        <v>2229.5000000000005</v>
      </c>
      <c r="L861" s="365"/>
    </row>
    <row r="862" spans="1:12">
      <c r="A862" s="7">
        <v>45572</v>
      </c>
      <c r="B862" s="526">
        <v>29779</v>
      </c>
      <c r="C862" s="526" t="s">
        <v>27</v>
      </c>
      <c r="D862" t="s">
        <v>18</v>
      </c>
      <c r="F862" s="2">
        <v>35</v>
      </c>
      <c r="G862" s="2">
        <f t="shared" si="16"/>
        <v>2194.5000000000005</v>
      </c>
      <c r="L862" s="365"/>
    </row>
    <row r="863" spans="1:12">
      <c r="A863" s="7">
        <v>45572</v>
      </c>
      <c r="B863" s="526">
        <v>29779</v>
      </c>
      <c r="C863" s="526" t="s">
        <v>27</v>
      </c>
      <c r="D863" t="s">
        <v>19</v>
      </c>
      <c r="F863" s="2">
        <v>7</v>
      </c>
      <c r="G863" s="2">
        <f t="shared" si="16"/>
        <v>2187.5000000000005</v>
      </c>
      <c r="L863" s="366"/>
    </row>
    <row r="864" spans="1:12">
      <c r="A864" s="44">
        <v>45535</v>
      </c>
      <c r="B864" s="525" t="s">
        <v>14</v>
      </c>
      <c r="C864" s="525" t="s">
        <v>81</v>
      </c>
      <c r="D864" t="s">
        <v>16</v>
      </c>
      <c r="E864" s="240">
        <v>35.6</v>
      </c>
      <c r="G864" s="2">
        <f t="shared" si="16"/>
        <v>2223.1000000000004</v>
      </c>
      <c r="L864" s="366"/>
    </row>
    <row r="865" spans="1:16">
      <c r="B865" s="526"/>
      <c r="C865" s="526"/>
      <c r="D865" t="s">
        <v>17</v>
      </c>
      <c r="E865" s="240">
        <v>7</v>
      </c>
      <c r="G865" s="2">
        <f t="shared" si="16"/>
        <v>2230.1000000000004</v>
      </c>
      <c r="L865" s="365"/>
    </row>
    <row r="866" spans="1:16">
      <c r="B866" s="526"/>
      <c r="C866" s="526"/>
      <c r="D866" t="s">
        <v>18</v>
      </c>
      <c r="E866" s="240">
        <v>60</v>
      </c>
      <c r="G866" s="2">
        <f t="shared" si="16"/>
        <v>2290.1000000000004</v>
      </c>
      <c r="L866" s="365"/>
    </row>
    <row r="867" spans="1:16">
      <c r="B867" s="526"/>
      <c r="C867" s="526"/>
      <c r="D867" t="s">
        <v>19</v>
      </c>
      <c r="E867" s="240">
        <v>5</v>
      </c>
      <c r="G867" s="2">
        <f t="shared" si="16"/>
        <v>2295.1000000000004</v>
      </c>
      <c r="N867" s="525"/>
      <c r="P867" s="344"/>
    </row>
    <row r="868" spans="1:16">
      <c r="A868" s="7">
        <v>45572</v>
      </c>
      <c r="B868" s="526">
        <v>29779</v>
      </c>
      <c r="C868" s="526" t="s">
        <v>81</v>
      </c>
      <c r="D868" t="s">
        <v>16</v>
      </c>
      <c r="F868" s="2">
        <v>35.6</v>
      </c>
      <c r="G868" s="2">
        <f t="shared" si="16"/>
        <v>2259.5000000000005</v>
      </c>
      <c r="P868" s="344"/>
    </row>
    <row r="869" spans="1:16">
      <c r="A869" s="7">
        <v>45572</v>
      </c>
      <c r="B869" s="526">
        <v>29779</v>
      </c>
      <c r="C869" s="526" t="s">
        <v>81</v>
      </c>
      <c r="D869" t="s">
        <v>17</v>
      </c>
      <c r="F869" s="2">
        <v>7</v>
      </c>
      <c r="G869" s="2">
        <f t="shared" si="16"/>
        <v>2252.5000000000005</v>
      </c>
      <c r="P869" s="344"/>
    </row>
    <row r="870" spans="1:16">
      <c r="A870" s="7">
        <v>45572</v>
      </c>
      <c r="B870" s="526">
        <v>29779</v>
      </c>
      <c r="C870" s="526" t="s">
        <v>81</v>
      </c>
      <c r="D870" t="s">
        <v>18</v>
      </c>
      <c r="F870" s="2">
        <v>60</v>
      </c>
      <c r="G870" s="2">
        <f t="shared" si="16"/>
        <v>2192.5000000000005</v>
      </c>
      <c r="N870" s="525"/>
      <c r="P870" s="327"/>
    </row>
    <row r="871" spans="1:16">
      <c r="A871" s="7">
        <v>45572</v>
      </c>
      <c r="B871" s="526">
        <v>29779</v>
      </c>
      <c r="C871" s="526" t="s">
        <v>81</v>
      </c>
      <c r="D871" t="s">
        <v>19</v>
      </c>
      <c r="F871" s="2">
        <v>5</v>
      </c>
      <c r="G871" s="2">
        <f t="shared" si="16"/>
        <v>2187.5000000000005</v>
      </c>
      <c r="L871" s="365"/>
      <c r="N871" s="526"/>
      <c r="P871" s="327"/>
    </row>
    <row r="872" spans="1:16">
      <c r="A872" s="88">
        <v>45565</v>
      </c>
      <c r="B872" s="525" t="s">
        <v>14</v>
      </c>
      <c r="C872" s="525" t="s">
        <v>53</v>
      </c>
      <c r="D872" t="s">
        <v>16</v>
      </c>
      <c r="E872" s="240">
        <v>35.799999999999997</v>
      </c>
      <c r="G872" s="2">
        <f t="shared" si="16"/>
        <v>2223.3000000000006</v>
      </c>
      <c r="L872" s="365"/>
      <c r="N872" s="526"/>
      <c r="P872" s="343"/>
    </row>
    <row r="873" spans="1:16">
      <c r="A873" s="86"/>
      <c r="B873" s="526"/>
      <c r="C873" s="526"/>
      <c r="D873" t="s">
        <v>17</v>
      </c>
      <c r="E873" s="240">
        <v>5</v>
      </c>
      <c r="G873" s="2">
        <f t="shared" si="16"/>
        <v>2228.3000000000006</v>
      </c>
      <c r="L873" s="316"/>
      <c r="N873" s="526"/>
      <c r="P873" s="343"/>
    </row>
    <row r="874" spans="1:16">
      <c r="A874" s="86"/>
      <c r="B874" s="526"/>
      <c r="C874" s="526"/>
      <c r="D874" t="s">
        <v>18</v>
      </c>
      <c r="E874" s="240">
        <v>60</v>
      </c>
      <c r="G874" s="2">
        <f t="shared" si="16"/>
        <v>2288.3000000000006</v>
      </c>
      <c r="L874" s="316"/>
      <c r="N874" s="525"/>
      <c r="P874" s="343"/>
    </row>
    <row r="875" spans="1:16">
      <c r="A875" s="86"/>
      <c r="B875" s="526"/>
      <c r="C875" s="526"/>
      <c r="D875" t="s">
        <v>19</v>
      </c>
      <c r="E875" s="240">
        <v>5</v>
      </c>
      <c r="G875" s="2">
        <f t="shared" si="16"/>
        <v>2293.3000000000006</v>
      </c>
      <c r="L875" s="316"/>
      <c r="N875" s="526"/>
      <c r="P875" s="343"/>
    </row>
    <row r="876" spans="1:16">
      <c r="A876" s="7">
        <v>45709</v>
      </c>
      <c r="B876" s="526">
        <v>30517</v>
      </c>
      <c r="C876" s="526" t="s">
        <v>53</v>
      </c>
      <c r="D876" t="s">
        <v>16</v>
      </c>
      <c r="F876" s="2">
        <v>35.799999999999997</v>
      </c>
      <c r="G876" s="2">
        <f t="shared" si="16"/>
        <v>2257.5000000000005</v>
      </c>
      <c r="L876" s="316"/>
      <c r="N876" s="526"/>
      <c r="P876" s="343"/>
    </row>
    <row r="877" spans="1:16">
      <c r="A877" s="7">
        <v>45709</v>
      </c>
      <c r="B877" s="526">
        <v>30517</v>
      </c>
      <c r="C877" s="526" t="s">
        <v>53</v>
      </c>
      <c r="D877" t="s">
        <v>17</v>
      </c>
      <c r="F877" s="2">
        <v>5</v>
      </c>
      <c r="G877" s="2">
        <f t="shared" si="16"/>
        <v>2252.5000000000005</v>
      </c>
      <c r="L877" s="316"/>
      <c r="N877" s="526"/>
      <c r="P877" s="343"/>
    </row>
    <row r="878" spans="1:16">
      <c r="A878" s="7">
        <v>45709</v>
      </c>
      <c r="B878" s="526">
        <v>30517</v>
      </c>
      <c r="C878" s="526" t="s">
        <v>53</v>
      </c>
      <c r="D878" t="s">
        <v>18</v>
      </c>
      <c r="F878" s="2">
        <v>59.2</v>
      </c>
      <c r="G878" s="2">
        <f t="shared" si="16"/>
        <v>2193.3000000000006</v>
      </c>
      <c r="L878" s="316"/>
      <c r="N878" s="526"/>
      <c r="P878" s="343"/>
    </row>
    <row r="879" spans="1:16">
      <c r="A879" s="7">
        <v>45756</v>
      </c>
      <c r="B879" s="526">
        <v>30892</v>
      </c>
      <c r="C879" s="526" t="s">
        <v>53</v>
      </c>
      <c r="D879" t="s">
        <v>18</v>
      </c>
      <c r="F879" s="2">
        <v>0.8</v>
      </c>
      <c r="G879" s="2">
        <f t="shared" si="16"/>
        <v>2192.5000000000005</v>
      </c>
      <c r="L879" s="316"/>
      <c r="N879" s="526"/>
      <c r="P879" s="343"/>
    </row>
    <row r="880" spans="1:16">
      <c r="A880" s="7">
        <v>45756</v>
      </c>
      <c r="B880" s="526">
        <v>30892</v>
      </c>
      <c r="C880" s="526" t="s">
        <v>53</v>
      </c>
      <c r="D880" t="s">
        <v>19</v>
      </c>
      <c r="F880" s="2">
        <v>5</v>
      </c>
      <c r="G880" s="2">
        <f t="shared" si="16"/>
        <v>2187.5000000000005</v>
      </c>
      <c r="L880" s="316"/>
      <c r="N880" s="526"/>
      <c r="P880" s="343"/>
    </row>
    <row r="881" spans="1:16">
      <c r="A881" s="88">
        <v>45596</v>
      </c>
      <c r="B881" s="525" t="s">
        <v>14</v>
      </c>
      <c r="C881" s="525" t="s">
        <v>30</v>
      </c>
      <c r="D881" t="s">
        <v>16</v>
      </c>
      <c r="E881" s="240">
        <v>15</v>
      </c>
      <c r="G881" s="2">
        <f t="shared" si="16"/>
        <v>2202.5000000000005</v>
      </c>
      <c r="L881" s="316"/>
      <c r="N881" s="526"/>
      <c r="P881" s="343"/>
    </row>
    <row r="882" spans="1:16">
      <c r="A882" s="86"/>
      <c r="B882" s="526"/>
      <c r="C882" s="526"/>
      <c r="D882" t="s">
        <v>17</v>
      </c>
      <c r="E882" s="240">
        <v>7</v>
      </c>
      <c r="G882" s="2">
        <f t="shared" si="16"/>
        <v>2209.5000000000005</v>
      </c>
      <c r="L882" s="316"/>
      <c r="N882" s="525"/>
      <c r="P882" s="240"/>
    </row>
    <row r="883" spans="1:16">
      <c r="A883" s="86"/>
      <c r="B883" s="526"/>
      <c r="C883" s="526"/>
      <c r="D883" t="s">
        <v>18</v>
      </c>
      <c r="E883" s="240">
        <v>60</v>
      </c>
      <c r="G883" s="2">
        <f t="shared" si="16"/>
        <v>2269.5000000000005</v>
      </c>
      <c r="L883" s="264"/>
      <c r="N883" s="526"/>
      <c r="P883" s="240"/>
    </row>
    <row r="884" spans="1:16">
      <c r="A884" s="86"/>
      <c r="B884" s="526"/>
      <c r="C884" s="526"/>
      <c r="D884" t="s">
        <v>19</v>
      </c>
      <c r="E884" s="240">
        <v>5</v>
      </c>
      <c r="G884" s="2">
        <f t="shared" si="16"/>
        <v>2274.5000000000005</v>
      </c>
      <c r="L884" s="264"/>
      <c r="N884" s="526"/>
      <c r="P884" s="240"/>
    </row>
    <row r="885" spans="1:16">
      <c r="A885" s="7">
        <v>45756</v>
      </c>
      <c r="B885" s="526">
        <v>30892</v>
      </c>
      <c r="C885" s="526" t="s">
        <v>30</v>
      </c>
      <c r="D885" t="s">
        <v>16</v>
      </c>
      <c r="E885" s="240"/>
      <c r="F885" s="240">
        <v>15</v>
      </c>
      <c r="G885" s="2">
        <f t="shared" si="16"/>
        <v>2259.5000000000005</v>
      </c>
      <c r="L885" s="264"/>
      <c r="N885" s="526"/>
      <c r="P885" s="240"/>
    </row>
    <row r="886" spans="1:16">
      <c r="A886" s="7">
        <v>45756</v>
      </c>
      <c r="B886" s="526">
        <v>30892</v>
      </c>
      <c r="C886" s="526" t="s">
        <v>30</v>
      </c>
      <c r="D886" t="s">
        <v>17</v>
      </c>
      <c r="E886" s="240"/>
      <c r="F886" s="240">
        <v>7</v>
      </c>
      <c r="G886" s="2">
        <f t="shared" si="16"/>
        <v>2252.5000000000005</v>
      </c>
      <c r="L886" s="264"/>
      <c r="N886" s="526"/>
      <c r="P886" s="240"/>
    </row>
    <row r="887" spans="1:16">
      <c r="A887" s="7">
        <v>45756</v>
      </c>
      <c r="B887" s="526">
        <v>30892</v>
      </c>
      <c r="C887" s="526" t="s">
        <v>30</v>
      </c>
      <c r="D887" t="s">
        <v>18</v>
      </c>
      <c r="E887" s="240"/>
      <c r="F887" s="240">
        <v>60</v>
      </c>
      <c r="G887" s="2">
        <f t="shared" si="16"/>
        <v>2192.5000000000005</v>
      </c>
      <c r="L887" s="264"/>
      <c r="N887" s="526"/>
      <c r="P887" s="240"/>
    </row>
    <row r="888" spans="1:16">
      <c r="A888" s="7">
        <v>45756</v>
      </c>
      <c r="B888" s="526">
        <v>30892</v>
      </c>
      <c r="C888" s="526" t="s">
        <v>30</v>
      </c>
      <c r="D888" t="s">
        <v>19</v>
      </c>
      <c r="E888" s="240"/>
      <c r="F888" s="240">
        <v>5</v>
      </c>
      <c r="G888" s="2">
        <f t="shared" si="16"/>
        <v>2187.5000000000005</v>
      </c>
      <c r="L888" s="264"/>
      <c r="N888" s="526"/>
      <c r="P888" s="240"/>
    </row>
    <row r="889" spans="1:16">
      <c r="A889" s="88">
        <v>45626</v>
      </c>
      <c r="B889" s="525" t="s">
        <v>14</v>
      </c>
      <c r="C889" s="525" t="s">
        <v>83</v>
      </c>
      <c r="D889" t="s">
        <v>16</v>
      </c>
      <c r="E889" s="240">
        <v>15</v>
      </c>
      <c r="G889" s="2">
        <f t="shared" si="16"/>
        <v>2202.5000000000005</v>
      </c>
      <c r="L889" s="264"/>
      <c r="N889" s="526"/>
      <c r="P889" s="240"/>
    </row>
    <row r="890" spans="1:16">
      <c r="A890" s="86"/>
      <c r="B890" s="526"/>
      <c r="C890" s="526"/>
      <c r="D890" t="s">
        <v>17</v>
      </c>
      <c r="E890" s="240">
        <v>7</v>
      </c>
      <c r="G890" s="2">
        <f t="shared" si="16"/>
        <v>2209.5000000000005</v>
      </c>
      <c r="L890" s="264"/>
      <c r="N890" s="526"/>
      <c r="P890" s="240"/>
    </row>
    <row r="891" spans="1:16">
      <c r="A891" s="86"/>
      <c r="B891" s="526"/>
      <c r="C891" s="526"/>
      <c r="D891" t="s">
        <v>18</v>
      </c>
      <c r="E891" s="240">
        <v>60</v>
      </c>
      <c r="G891" s="2">
        <f t="shared" si="16"/>
        <v>2269.5000000000005</v>
      </c>
      <c r="M891" s="240"/>
      <c r="N891" s="525"/>
      <c r="P891" s="263"/>
    </row>
    <row r="892" spans="1:16">
      <c r="A892" s="86"/>
      <c r="B892" s="526"/>
      <c r="C892" s="526"/>
      <c r="D892" t="s">
        <v>19</v>
      </c>
      <c r="E892" s="240">
        <v>5</v>
      </c>
      <c r="G892" s="2">
        <f t="shared" si="16"/>
        <v>2274.5000000000005</v>
      </c>
      <c r="L892" s="316"/>
      <c r="N892" s="526"/>
      <c r="P892" s="263"/>
    </row>
    <row r="893" spans="1:16">
      <c r="A893" s="7">
        <v>45756</v>
      </c>
      <c r="B893" s="526">
        <v>30892</v>
      </c>
      <c r="C893" s="526" t="s">
        <v>83</v>
      </c>
      <c r="D893" t="s">
        <v>16</v>
      </c>
      <c r="E893" s="240"/>
      <c r="F893" s="240">
        <v>15</v>
      </c>
      <c r="G893" s="2">
        <f t="shared" si="16"/>
        <v>2259.5000000000005</v>
      </c>
      <c r="L893" s="316"/>
      <c r="N893" s="526"/>
      <c r="P893" s="263"/>
    </row>
    <row r="894" spans="1:16">
      <c r="A894" s="7">
        <v>45756</v>
      </c>
      <c r="B894" s="526">
        <v>30892</v>
      </c>
      <c r="C894" s="526" t="s">
        <v>83</v>
      </c>
      <c r="D894" t="s">
        <v>17</v>
      </c>
      <c r="E894" s="240"/>
      <c r="F894" s="240">
        <v>7</v>
      </c>
      <c r="G894" s="2">
        <f t="shared" si="16"/>
        <v>2252.5000000000005</v>
      </c>
      <c r="L894" s="316"/>
      <c r="N894" s="526"/>
      <c r="P894" s="263"/>
    </row>
    <row r="895" spans="1:16">
      <c r="A895" s="7">
        <v>45756</v>
      </c>
      <c r="B895" s="526">
        <v>30892</v>
      </c>
      <c r="C895" s="526" t="s">
        <v>83</v>
      </c>
      <c r="D895" t="s">
        <v>18</v>
      </c>
      <c r="E895" s="240"/>
      <c r="F895" s="240">
        <v>60</v>
      </c>
      <c r="G895" s="2">
        <f t="shared" si="16"/>
        <v>2192.5000000000005</v>
      </c>
      <c r="L895" s="240"/>
      <c r="N895" s="526"/>
      <c r="P895" s="263"/>
    </row>
    <row r="896" spans="1:16">
      <c r="A896" s="7">
        <v>45756</v>
      </c>
      <c r="B896" s="526">
        <v>30892</v>
      </c>
      <c r="C896" s="526" t="s">
        <v>83</v>
      </c>
      <c r="D896" t="s">
        <v>19</v>
      </c>
      <c r="E896" s="240"/>
      <c r="F896" s="240">
        <v>5</v>
      </c>
      <c r="G896" s="2">
        <f t="shared" si="16"/>
        <v>2187.5000000000005</v>
      </c>
      <c r="L896" s="240"/>
      <c r="N896" s="526"/>
      <c r="P896" s="263"/>
    </row>
    <row r="897" spans="1:16">
      <c r="A897" s="44">
        <v>45657</v>
      </c>
      <c r="B897" s="525" t="s">
        <v>14</v>
      </c>
      <c r="C897" s="525" t="s">
        <v>34</v>
      </c>
      <c r="D897" t="s">
        <v>16</v>
      </c>
      <c r="E897" s="263">
        <v>15</v>
      </c>
      <c r="G897" s="2">
        <f t="shared" si="16"/>
        <v>2202.5000000000005</v>
      </c>
      <c r="M897" s="240"/>
      <c r="N897" s="526"/>
      <c r="P897" s="263"/>
    </row>
    <row r="898" spans="1:16">
      <c r="B898" s="526"/>
      <c r="C898" s="526"/>
      <c r="D898" t="s">
        <v>17</v>
      </c>
      <c r="E898" s="263">
        <v>3</v>
      </c>
      <c r="G898" s="2">
        <f t="shared" si="16"/>
        <v>2205.5000000000005</v>
      </c>
      <c r="L898" s="2"/>
      <c r="M898" s="240"/>
      <c r="N898" s="526"/>
      <c r="P898" s="263"/>
    </row>
    <row r="899" spans="1:16">
      <c r="B899" s="526"/>
      <c r="C899" s="526"/>
      <c r="D899" t="s">
        <v>18</v>
      </c>
      <c r="E899" s="263">
        <v>60</v>
      </c>
      <c r="G899" s="2">
        <f t="shared" si="16"/>
        <v>2265.5000000000005</v>
      </c>
      <c r="L899" s="2"/>
      <c r="M899" s="2"/>
      <c r="P899" s="26"/>
    </row>
    <row r="900" spans="1:16">
      <c r="B900" s="526"/>
      <c r="C900" s="526"/>
      <c r="D900" t="s">
        <v>19</v>
      </c>
      <c r="E900" s="263">
        <v>5</v>
      </c>
      <c r="G900" s="2">
        <f t="shared" si="16"/>
        <v>2270.5000000000005</v>
      </c>
      <c r="L900" s="240"/>
      <c r="M900" s="2"/>
    </row>
    <row r="901" spans="1:16">
      <c r="A901" s="7">
        <v>45756</v>
      </c>
      <c r="B901" s="526">
        <v>30893</v>
      </c>
      <c r="C901" s="526" t="s">
        <v>34</v>
      </c>
      <c r="D901" t="s">
        <v>16</v>
      </c>
      <c r="E901" s="263"/>
      <c r="F901" s="263">
        <v>15</v>
      </c>
      <c r="G901" s="2">
        <f t="shared" si="16"/>
        <v>2255.5000000000005</v>
      </c>
      <c r="L901" s="240"/>
      <c r="M901" s="2"/>
    </row>
    <row r="902" spans="1:16">
      <c r="A902" s="7">
        <v>45756</v>
      </c>
      <c r="B902" s="526">
        <v>30893</v>
      </c>
      <c r="C902" s="526" t="s">
        <v>34</v>
      </c>
      <c r="D902" t="s">
        <v>17</v>
      </c>
      <c r="E902" s="263"/>
      <c r="F902" s="263">
        <v>3</v>
      </c>
      <c r="G902" s="2">
        <f t="shared" si="16"/>
        <v>2252.5000000000005</v>
      </c>
      <c r="L902" s="240"/>
      <c r="M902" s="2"/>
    </row>
    <row r="903" spans="1:16">
      <c r="A903" s="7">
        <v>45756</v>
      </c>
      <c r="B903" s="526">
        <v>30893</v>
      </c>
      <c r="C903" s="526" t="s">
        <v>34</v>
      </c>
      <c r="D903" t="s">
        <v>18</v>
      </c>
      <c r="E903" s="263"/>
      <c r="F903" s="263">
        <v>60</v>
      </c>
      <c r="G903" s="2">
        <f t="shared" si="16"/>
        <v>2192.5000000000005</v>
      </c>
      <c r="M903" s="2"/>
    </row>
    <row r="904" spans="1:16">
      <c r="A904" s="7">
        <v>45756</v>
      </c>
      <c r="B904" s="526">
        <v>30893</v>
      </c>
      <c r="C904" s="526" t="s">
        <v>34</v>
      </c>
      <c r="D904" t="s">
        <v>19</v>
      </c>
      <c r="E904" s="263"/>
      <c r="F904" s="263">
        <v>5</v>
      </c>
      <c r="G904" s="2">
        <f t="shared" si="16"/>
        <v>2187.5000000000005</v>
      </c>
      <c r="M904" s="2"/>
    </row>
    <row r="905" spans="1:16">
      <c r="A905" s="88">
        <v>45688</v>
      </c>
      <c r="B905" s="525" t="s">
        <v>14</v>
      </c>
      <c r="C905" s="525" t="s">
        <v>15</v>
      </c>
      <c r="D905" t="s">
        <v>16</v>
      </c>
      <c r="E905" s="240">
        <v>23.7</v>
      </c>
      <c r="F905" s="240"/>
      <c r="G905" s="2">
        <f t="shared" si="16"/>
        <v>2211.2000000000003</v>
      </c>
      <c r="M905" s="2"/>
    </row>
    <row r="906" spans="1:16">
      <c r="A906" s="86"/>
      <c r="B906" s="526"/>
      <c r="C906" s="526"/>
      <c r="D906" t="s">
        <v>17</v>
      </c>
      <c r="E906" s="240">
        <v>3</v>
      </c>
      <c r="F906" s="240"/>
      <c r="G906" s="2">
        <f t="shared" si="16"/>
        <v>2214.2000000000003</v>
      </c>
      <c r="M906" s="2"/>
    </row>
    <row r="907" spans="1:16">
      <c r="A907" s="86"/>
      <c r="B907" s="526"/>
      <c r="C907" s="526"/>
      <c r="D907" t="s">
        <v>18</v>
      </c>
      <c r="E907" s="240">
        <v>60</v>
      </c>
      <c r="F907" s="240"/>
      <c r="G907" s="2">
        <f t="shared" si="16"/>
        <v>2274.2000000000003</v>
      </c>
      <c r="L907" s="344"/>
      <c r="M907" s="240"/>
    </row>
    <row r="908" spans="1:16">
      <c r="A908" s="86"/>
      <c r="B908" s="526"/>
      <c r="C908" s="526"/>
      <c r="D908" t="s">
        <v>19</v>
      </c>
      <c r="E908" s="240">
        <v>5</v>
      </c>
      <c r="F908" s="240"/>
      <c r="G908" s="2">
        <f t="shared" si="16"/>
        <v>2279.2000000000003</v>
      </c>
      <c r="M908" s="240"/>
    </row>
    <row r="909" spans="1:16">
      <c r="A909" s="7">
        <v>45756</v>
      </c>
      <c r="B909" s="526">
        <v>30893</v>
      </c>
      <c r="C909" s="526" t="s">
        <v>15</v>
      </c>
      <c r="D909" t="s">
        <v>17</v>
      </c>
      <c r="E909" s="240"/>
      <c r="F909" s="240">
        <v>3</v>
      </c>
      <c r="G909" s="2">
        <f t="shared" si="16"/>
        <v>2276.2000000000003</v>
      </c>
      <c r="M909" s="240"/>
    </row>
    <row r="910" spans="1:16">
      <c r="A910" s="7">
        <v>45784</v>
      </c>
      <c r="B910" s="526">
        <v>30948</v>
      </c>
      <c r="C910" s="526" t="s">
        <v>15</v>
      </c>
      <c r="D910" t="s">
        <v>16</v>
      </c>
      <c r="E910" s="240"/>
      <c r="F910" s="240">
        <v>23.7</v>
      </c>
      <c r="G910" s="2">
        <f t="shared" si="16"/>
        <v>2252.5000000000005</v>
      </c>
      <c r="M910" s="240"/>
    </row>
    <row r="911" spans="1:16">
      <c r="A911" s="7">
        <v>45784</v>
      </c>
      <c r="B911" s="526">
        <v>30949</v>
      </c>
      <c r="C911" s="526" t="s">
        <v>15</v>
      </c>
      <c r="D911" t="s">
        <v>19</v>
      </c>
      <c r="E911" s="240"/>
      <c r="F911" s="240">
        <v>5</v>
      </c>
      <c r="G911" s="2">
        <f t="shared" si="16"/>
        <v>2247.5000000000005</v>
      </c>
      <c r="M911" s="240"/>
    </row>
    <row r="912" spans="1:16">
      <c r="A912" s="7">
        <v>46097</v>
      </c>
      <c r="B912" s="526">
        <v>32676</v>
      </c>
      <c r="C912" s="526" t="s">
        <v>15</v>
      </c>
      <c r="D912" t="s">
        <v>18</v>
      </c>
      <c r="E912" s="240"/>
      <c r="F912" s="240">
        <v>60</v>
      </c>
      <c r="G912" s="2">
        <f t="shared" si="16"/>
        <v>2187.5000000000005</v>
      </c>
      <c r="M912" s="240"/>
    </row>
    <row r="913" spans="1:7">
      <c r="A913" s="44">
        <v>45716</v>
      </c>
      <c r="B913" s="525" t="s">
        <v>14</v>
      </c>
      <c r="C913" s="525" t="s">
        <v>20</v>
      </c>
      <c r="D913" t="s">
        <v>16</v>
      </c>
      <c r="E913" s="2">
        <v>30.7</v>
      </c>
      <c r="G913" s="2">
        <f t="shared" si="16"/>
        <v>2218.2000000000003</v>
      </c>
    </row>
    <row r="914" spans="1:7">
      <c r="B914" s="526"/>
      <c r="C914" s="526"/>
      <c r="D914" t="s">
        <v>17</v>
      </c>
      <c r="E914" s="2">
        <v>3</v>
      </c>
      <c r="G914" s="2">
        <f t="shared" si="16"/>
        <v>2221.2000000000003</v>
      </c>
    </row>
    <row r="915" spans="1:7">
      <c r="B915" s="526"/>
      <c r="C915" s="526"/>
      <c r="D915" t="s">
        <v>18</v>
      </c>
      <c r="E915" s="2">
        <v>56</v>
      </c>
      <c r="G915" s="2">
        <f t="shared" si="16"/>
        <v>2277.2000000000003</v>
      </c>
    </row>
    <row r="916" spans="1:7">
      <c r="B916" s="526"/>
      <c r="C916" s="526"/>
      <c r="D916" t="s">
        <v>19</v>
      </c>
      <c r="E916" s="2">
        <v>5</v>
      </c>
      <c r="G916" s="2">
        <f t="shared" si="16"/>
        <v>2282.2000000000003</v>
      </c>
    </row>
    <row r="917" spans="1:7">
      <c r="A917" s="7">
        <v>45784</v>
      </c>
      <c r="B917" s="526">
        <v>30948</v>
      </c>
      <c r="C917" s="526" t="s">
        <v>20</v>
      </c>
      <c r="D917" t="s">
        <v>16</v>
      </c>
      <c r="E917" s="2"/>
      <c r="F917" s="2">
        <v>30.7</v>
      </c>
      <c r="G917" s="2">
        <f t="shared" si="16"/>
        <v>2251.5000000000005</v>
      </c>
    </row>
    <row r="918" spans="1:7">
      <c r="A918" s="7">
        <v>45784</v>
      </c>
      <c r="B918" s="526">
        <v>30948</v>
      </c>
      <c r="C918" s="526" t="s">
        <v>20</v>
      </c>
      <c r="D918" t="s">
        <v>17</v>
      </c>
      <c r="E918" s="2"/>
      <c r="F918" s="2">
        <v>3</v>
      </c>
      <c r="G918" s="2">
        <f t="shared" ref="G918" si="17">+G917+E918-F918</f>
        <v>2248.5000000000005</v>
      </c>
    </row>
    <row r="919" spans="1:7">
      <c r="A919" s="7">
        <v>45784</v>
      </c>
      <c r="B919" s="526">
        <v>30949</v>
      </c>
      <c r="C919" s="526" t="s">
        <v>20</v>
      </c>
      <c r="D919" t="s">
        <v>19</v>
      </c>
      <c r="E919" s="2"/>
      <c r="F919" s="2">
        <v>5</v>
      </c>
      <c r="G919" s="2">
        <f t="shared" ref="G918:G940" si="18">+G918+E919-F919</f>
        <v>2243.5000000000005</v>
      </c>
    </row>
    <row r="920" spans="1:7">
      <c r="A920" s="44">
        <v>45747</v>
      </c>
      <c r="B920" s="525" t="s">
        <v>14</v>
      </c>
      <c r="C920" s="525" t="s">
        <v>23</v>
      </c>
      <c r="D920" t="s">
        <v>16</v>
      </c>
      <c r="E920" s="240">
        <v>28</v>
      </c>
      <c r="G920" s="2">
        <f t="shared" si="18"/>
        <v>2271.5000000000005</v>
      </c>
    </row>
    <row r="921" spans="1:7">
      <c r="B921" s="526"/>
      <c r="C921" s="526"/>
      <c r="D921" t="s">
        <v>17</v>
      </c>
      <c r="E921" s="240">
        <v>3</v>
      </c>
      <c r="G921" s="2">
        <f t="shared" si="18"/>
        <v>2274.5000000000005</v>
      </c>
    </row>
    <row r="922" spans="1:7">
      <c r="B922" s="526"/>
      <c r="C922" s="526"/>
      <c r="D922" t="s">
        <v>18</v>
      </c>
      <c r="E922" s="240">
        <v>60</v>
      </c>
      <c r="G922" s="2">
        <f t="shared" si="18"/>
        <v>2334.5000000000005</v>
      </c>
    </row>
    <row r="923" spans="1:7">
      <c r="B923" s="526"/>
      <c r="C923" s="526"/>
      <c r="D923" t="s">
        <v>19</v>
      </c>
      <c r="E923" s="240">
        <v>5</v>
      </c>
      <c r="G923" s="2">
        <f t="shared" si="18"/>
        <v>2339.5000000000005</v>
      </c>
    </row>
    <row r="924" spans="1:7">
      <c r="B924" s="526"/>
      <c r="C924" s="526"/>
      <c r="D924" s="48" t="s">
        <v>252</v>
      </c>
      <c r="E924" s="168">
        <v>113</v>
      </c>
      <c r="G924" s="2">
        <f t="shared" si="18"/>
        <v>2452.5000000000005</v>
      </c>
    </row>
    <row r="925" spans="1:7">
      <c r="A925" s="7">
        <v>45784</v>
      </c>
      <c r="B925" s="526">
        <v>30948</v>
      </c>
      <c r="C925" s="526" t="s">
        <v>23</v>
      </c>
      <c r="D925" t="s">
        <v>16</v>
      </c>
      <c r="F925" s="2">
        <v>28</v>
      </c>
      <c r="G925" s="2">
        <f t="shared" si="18"/>
        <v>2424.5000000000005</v>
      </c>
    </row>
    <row r="926" spans="1:7">
      <c r="A926" s="7">
        <v>45784</v>
      </c>
      <c r="B926" s="526">
        <v>30948</v>
      </c>
      <c r="C926" s="526" t="s">
        <v>23</v>
      </c>
      <c r="D926" t="s">
        <v>17</v>
      </c>
      <c r="F926" s="2">
        <v>3</v>
      </c>
      <c r="G926" s="2">
        <f t="shared" si="18"/>
        <v>2421.5000000000005</v>
      </c>
    </row>
    <row r="927" spans="1:7">
      <c r="A927" s="7">
        <v>45784</v>
      </c>
      <c r="B927" s="526">
        <v>30949</v>
      </c>
      <c r="C927" s="526" t="s">
        <v>23</v>
      </c>
      <c r="D927" t="s">
        <v>19</v>
      </c>
      <c r="F927" s="2">
        <v>5</v>
      </c>
      <c r="G927" s="2">
        <f t="shared" si="18"/>
        <v>2416.5000000000005</v>
      </c>
    </row>
    <row r="928" spans="1:7">
      <c r="A928" s="88">
        <v>45777</v>
      </c>
      <c r="B928" s="525" t="s">
        <v>14</v>
      </c>
      <c r="C928" s="525" t="s">
        <v>24</v>
      </c>
      <c r="D928" t="s">
        <v>16</v>
      </c>
      <c r="E928" s="240">
        <v>22.1</v>
      </c>
      <c r="F928" s="240"/>
      <c r="G928" s="2">
        <f t="shared" si="18"/>
        <v>2438.6000000000004</v>
      </c>
    </row>
    <row r="929" spans="1:7">
      <c r="A929" s="86"/>
      <c r="B929" s="526"/>
      <c r="C929" s="526"/>
      <c r="D929" t="s">
        <v>17</v>
      </c>
      <c r="E929" s="240">
        <v>3</v>
      </c>
      <c r="F929" s="240"/>
      <c r="G929" s="2">
        <f t="shared" si="18"/>
        <v>2441.6000000000004</v>
      </c>
    </row>
    <row r="930" spans="1:7">
      <c r="A930" s="86"/>
      <c r="B930" s="526"/>
      <c r="C930" s="526"/>
      <c r="D930" t="s">
        <v>18</v>
      </c>
      <c r="E930" s="240">
        <v>60</v>
      </c>
      <c r="F930" s="240"/>
      <c r="G930" s="2">
        <f t="shared" si="18"/>
        <v>2501.6000000000004</v>
      </c>
    </row>
    <row r="931" spans="1:7">
      <c r="A931" s="86"/>
      <c r="B931" s="526"/>
      <c r="C931" s="526"/>
      <c r="D931" t="s">
        <v>19</v>
      </c>
      <c r="E931" s="240">
        <v>5</v>
      </c>
      <c r="F931" s="240"/>
      <c r="G931" s="2">
        <f t="shared" si="18"/>
        <v>2506.6000000000004</v>
      </c>
    </row>
    <row r="932" spans="1:7">
      <c r="A932" s="86">
        <v>45777</v>
      </c>
      <c r="B932" s="526" t="s">
        <v>125</v>
      </c>
      <c r="C932" s="526" t="s">
        <v>24</v>
      </c>
      <c r="D932" t="s">
        <v>18</v>
      </c>
      <c r="E932" s="240"/>
      <c r="F932" s="240">
        <v>60</v>
      </c>
      <c r="G932" s="2">
        <f t="shared" si="18"/>
        <v>2446.6000000000004</v>
      </c>
    </row>
    <row r="933" spans="1:7">
      <c r="A933" s="86">
        <v>45777</v>
      </c>
      <c r="B933" s="526" t="s">
        <v>125</v>
      </c>
      <c r="C933" s="526" t="s">
        <v>24</v>
      </c>
      <c r="D933" t="s">
        <v>19</v>
      </c>
      <c r="E933" s="240"/>
      <c r="F933" s="240">
        <v>5</v>
      </c>
      <c r="G933" s="2">
        <f t="shared" si="18"/>
        <v>2441.6000000000004</v>
      </c>
    </row>
    <row r="934" spans="1:7">
      <c r="A934" s="86">
        <v>45873</v>
      </c>
      <c r="B934" s="526">
        <v>31532</v>
      </c>
      <c r="C934" s="526" t="s">
        <v>24</v>
      </c>
      <c r="D934" t="s">
        <v>16</v>
      </c>
      <c r="E934" s="240"/>
      <c r="F934" s="240">
        <v>22.1</v>
      </c>
      <c r="G934" s="2">
        <f t="shared" si="18"/>
        <v>2419.5000000000005</v>
      </c>
    </row>
    <row r="935" spans="1:7">
      <c r="A935" s="86">
        <v>45873</v>
      </c>
      <c r="B935" s="526">
        <v>31532</v>
      </c>
      <c r="C935" s="526" t="s">
        <v>24</v>
      </c>
      <c r="D935" t="s">
        <v>17</v>
      </c>
      <c r="E935" s="240"/>
      <c r="F935" s="240">
        <v>3</v>
      </c>
      <c r="G935" s="2">
        <f t="shared" si="18"/>
        <v>2416.5000000000005</v>
      </c>
    </row>
    <row r="936" spans="1:7">
      <c r="A936" s="44">
        <v>45808</v>
      </c>
      <c r="B936" s="525" t="s">
        <v>14</v>
      </c>
      <c r="C936" s="525" t="s">
        <v>25</v>
      </c>
      <c r="D936" t="s">
        <v>16</v>
      </c>
      <c r="E936" s="2">
        <v>34.1</v>
      </c>
      <c r="G936" s="2">
        <f t="shared" si="18"/>
        <v>2450.6000000000004</v>
      </c>
    </row>
    <row r="937" spans="1:7">
      <c r="B937" s="526"/>
      <c r="C937" s="526"/>
      <c r="D937" t="s">
        <v>17</v>
      </c>
      <c r="E937" s="2">
        <v>5</v>
      </c>
      <c r="G937" s="2">
        <f t="shared" si="18"/>
        <v>2455.6000000000004</v>
      </c>
    </row>
    <row r="938" spans="1:7">
      <c r="B938" s="526"/>
      <c r="C938" s="526"/>
      <c r="D938" t="s">
        <v>18</v>
      </c>
      <c r="E938" s="2">
        <v>60</v>
      </c>
      <c r="G938" s="2">
        <f t="shared" si="18"/>
        <v>2515.6000000000004</v>
      </c>
    </row>
    <row r="939" spans="1:7">
      <c r="B939" s="526"/>
      <c r="C939" s="526"/>
      <c r="D939" t="s">
        <v>19</v>
      </c>
      <c r="E939" s="2">
        <v>5</v>
      </c>
      <c r="G939" s="2">
        <f t="shared" si="18"/>
        <v>2520.6000000000004</v>
      </c>
    </row>
    <row r="940" spans="1:7">
      <c r="A940" s="7">
        <v>45808</v>
      </c>
      <c r="B940" s="526" t="s">
        <v>128</v>
      </c>
      <c r="C940" s="526" t="s">
        <v>25</v>
      </c>
      <c r="D940" t="s">
        <v>18</v>
      </c>
      <c r="E940" s="2"/>
      <c r="F940" s="2">
        <v>60</v>
      </c>
      <c r="G940" s="2">
        <f t="shared" si="18"/>
        <v>2460.6000000000004</v>
      </c>
    </row>
    <row r="941" spans="1:7">
      <c r="A941" s="7">
        <v>45808</v>
      </c>
      <c r="B941" s="526" t="s">
        <v>128</v>
      </c>
      <c r="C941" s="526" t="s">
        <v>25</v>
      </c>
      <c r="D941" t="s">
        <v>19</v>
      </c>
      <c r="E941" s="2"/>
      <c r="F941" s="2">
        <v>5</v>
      </c>
      <c r="G941" s="2">
        <f>+G940+E941-F941</f>
        <v>2455.6000000000004</v>
      </c>
    </row>
    <row r="942" spans="1:7">
      <c r="A942" s="7">
        <v>45986</v>
      </c>
      <c r="B942" s="526">
        <v>32129</v>
      </c>
      <c r="C942" s="526" t="s">
        <v>25</v>
      </c>
      <c r="D942" t="s">
        <v>16</v>
      </c>
      <c r="E942" s="2"/>
      <c r="F942" s="2">
        <v>34.1</v>
      </c>
      <c r="G942" s="2">
        <f>+G941+E942-F942</f>
        <v>2421.5000000000005</v>
      </c>
    </row>
    <row r="943" spans="1:7">
      <c r="A943" s="7">
        <v>45986</v>
      </c>
      <c r="B943" s="526">
        <v>32129</v>
      </c>
      <c r="C943" s="526" t="s">
        <v>25</v>
      </c>
      <c r="D943" t="s">
        <v>17</v>
      </c>
      <c r="E943" s="2"/>
      <c r="F943" s="2">
        <v>5</v>
      </c>
      <c r="G943" s="2">
        <f>+G942+E943-F943</f>
        <v>2416.5000000000005</v>
      </c>
    </row>
    <row r="944" spans="1:7">
      <c r="A944" s="88">
        <v>45838</v>
      </c>
      <c r="B944" s="525" t="s">
        <v>14</v>
      </c>
      <c r="C944" s="525" t="s">
        <v>26</v>
      </c>
      <c r="D944" t="s">
        <v>16</v>
      </c>
      <c r="E944" s="240">
        <v>30</v>
      </c>
      <c r="F944" s="240"/>
      <c r="G944" s="2">
        <f>+G943+E944-F944</f>
        <v>2446.5000000000005</v>
      </c>
    </row>
    <row r="945" spans="1:12">
      <c r="A945" s="86"/>
      <c r="B945" s="526"/>
      <c r="C945" s="526"/>
      <c r="D945" t="s">
        <v>17</v>
      </c>
      <c r="E945" s="240">
        <v>4</v>
      </c>
      <c r="F945" s="240"/>
      <c r="G945" s="2">
        <f>+G944+E945-F945</f>
        <v>2450.5000000000005</v>
      </c>
    </row>
    <row r="946" spans="1:12">
      <c r="A946" s="86"/>
      <c r="B946" s="526"/>
      <c r="C946" s="526"/>
      <c r="D946" t="s">
        <v>18</v>
      </c>
      <c r="E946" s="240">
        <v>60</v>
      </c>
      <c r="F946" s="240"/>
      <c r="G946" s="2">
        <f>+G945+E946-F946</f>
        <v>2510.5000000000005</v>
      </c>
    </row>
    <row r="947" spans="1:12">
      <c r="A947" s="86"/>
      <c r="B947" s="526"/>
      <c r="C947" s="526"/>
      <c r="D947" t="s">
        <v>19</v>
      </c>
      <c r="E947" s="240">
        <v>5</v>
      </c>
      <c r="F947" s="240"/>
      <c r="G947" s="2">
        <f>+G946+E947-F947</f>
        <v>2515.5000000000005</v>
      </c>
    </row>
    <row r="948" spans="1:12">
      <c r="A948" s="86">
        <v>45838</v>
      </c>
      <c r="B948" s="526" t="s">
        <v>129</v>
      </c>
      <c r="C948" s="526" t="s">
        <v>26</v>
      </c>
      <c r="D948" t="s">
        <v>18</v>
      </c>
      <c r="E948" s="240"/>
      <c r="F948" s="240">
        <v>60</v>
      </c>
      <c r="G948" s="2">
        <f>+G947+E948-F948</f>
        <v>2455.5000000000005</v>
      </c>
    </row>
    <row r="949" spans="1:12">
      <c r="A949" s="86">
        <v>45838</v>
      </c>
      <c r="B949" s="526" t="s">
        <v>129</v>
      </c>
      <c r="C949" s="526" t="s">
        <v>26</v>
      </c>
      <c r="D949" t="s">
        <v>19</v>
      </c>
      <c r="E949" s="240"/>
      <c r="F949" s="240">
        <v>5</v>
      </c>
      <c r="G949" s="2">
        <f>+G948+E949-F949</f>
        <v>2450.5000000000005</v>
      </c>
    </row>
    <row r="950" spans="1:12">
      <c r="A950" s="7">
        <v>45986</v>
      </c>
      <c r="B950" s="526">
        <v>32129</v>
      </c>
      <c r="C950" s="526" t="s">
        <v>26</v>
      </c>
      <c r="D950" t="s">
        <v>16</v>
      </c>
      <c r="E950" s="240"/>
      <c r="F950" s="240">
        <v>30</v>
      </c>
      <c r="G950" s="2">
        <f t="shared" ref="G950:G954" si="19">+G949+E950-F950</f>
        <v>2420.5000000000005</v>
      </c>
    </row>
    <row r="951" spans="1:12">
      <c r="A951" s="7">
        <v>45986</v>
      </c>
      <c r="B951" s="526">
        <v>32129</v>
      </c>
      <c r="C951" s="526" t="s">
        <v>26</v>
      </c>
      <c r="D951" t="s">
        <v>17</v>
      </c>
      <c r="E951" s="240"/>
      <c r="F951" s="240">
        <v>4</v>
      </c>
      <c r="G951" s="2">
        <f t="shared" si="19"/>
        <v>2416.5000000000005</v>
      </c>
    </row>
    <row r="952" spans="1:12">
      <c r="A952" s="88">
        <v>45869</v>
      </c>
      <c r="B952" s="525" t="s">
        <v>14</v>
      </c>
      <c r="C952" s="525" t="s">
        <v>27</v>
      </c>
      <c r="D952" t="s">
        <v>16</v>
      </c>
      <c r="E952" s="240">
        <v>33.200000000000003</v>
      </c>
      <c r="F952" s="240"/>
      <c r="G952" s="2">
        <f>+G951+E952-F952</f>
        <v>2449.7000000000003</v>
      </c>
    </row>
    <row r="953" spans="1:12">
      <c r="A953" s="86"/>
      <c r="B953" s="526"/>
      <c r="C953" s="526"/>
      <c r="D953" t="s">
        <v>17</v>
      </c>
      <c r="E953" s="240">
        <v>4</v>
      </c>
      <c r="F953" s="240"/>
      <c r="G953" s="2">
        <f t="shared" si="19"/>
        <v>2453.7000000000003</v>
      </c>
      <c r="H953" s="5"/>
      <c r="I953" s="542" t="s">
        <v>531</v>
      </c>
      <c r="J953" s="542"/>
      <c r="K953" s="542"/>
      <c r="L953" s="344"/>
    </row>
    <row r="954" spans="1:12">
      <c r="A954" s="86"/>
      <c r="B954" s="526"/>
      <c r="C954" s="526"/>
      <c r="D954" t="s">
        <v>18</v>
      </c>
      <c r="E954" s="240">
        <v>60</v>
      </c>
      <c r="F954" s="240"/>
      <c r="G954" s="2">
        <f t="shared" si="19"/>
        <v>2513.7000000000003</v>
      </c>
      <c r="H954" s="5">
        <v>2018</v>
      </c>
      <c r="I954" s="525" t="s">
        <v>23</v>
      </c>
      <c r="J954" s="339" t="s">
        <v>21</v>
      </c>
      <c r="K954" s="330">
        <v>85</v>
      </c>
    </row>
    <row r="955" spans="1:12">
      <c r="A955" s="86"/>
      <c r="B955" s="526"/>
      <c r="C955" s="526"/>
      <c r="D955" t="s">
        <v>19</v>
      </c>
      <c r="E955" s="240">
        <v>5</v>
      </c>
      <c r="F955" s="240"/>
      <c r="G955" s="2">
        <f>+G954+E955-F955</f>
        <v>2518.7000000000003</v>
      </c>
      <c r="H955" s="5"/>
      <c r="I955" s="525" t="s">
        <v>24</v>
      </c>
      <c r="J955" s="339" t="s">
        <v>21</v>
      </c>
      <c r="K955" s="330">
        <v>93</v>
      </c>
    </row>
    <row r="956" spans="1:12">
      <c r="A956" s="86"/>
      <c r="B956" s="526"/>
      <c r="C956" s="526"/>
      <c r="D956" s="418" t="s">
        <v>334</v>
      </c>
      <c r="E956" s="366">
        <v>113</v>
      </c>
      <c r="F956" s="240"/>
      <c r="G956" s="2">
        <f>+G955+E956-F956</f>
        <v>2631.7000000000003</v>
      </c>
      <c r="H956" s="5"/>
      <c r="I956" s="525" t="s">
        <v>28</v>
      </c>
      <c r="J956" s="339" t="s">
        <v>21</v>
      </c>
      <c r="K956" s="330">
        <v>93</v>
      </c>
    </row>
    <row r="957" spans="1:12">
      <c r="A957" s="86">
        <v>45869</v>
      </c>
      <c r="B957" s="526" t="s">
        <v>115</v>
      </c>
      <c r="C957" s="526" t="s">
        <v>27</v>
      </c>
      <c r="D957" t="s">
        <v>18</v>
      </c>
      <c r="E957" s="240"/>
      <c r="F957" s="240">
        <v>60</v>
      </c>
      <c r="G957" s="2">
        <f>+G956+E957-F957</f>
        <v>2571.7000000000003</v>
      </c>
      <c r="H957" s="5"/>
      <c r="I957" s="525" t="s">
        <v>30</v>
      </c>
      <c r="J957" s="339" t="s">
        <v>21</v>
      </c>
      <c r="K957" s="330">
        <v>93</v>
      </c>
    </row>
    <row r="958" spans="1:12">
      <c r="A958" s="86">
        <v>45869</v>
      </c>
      <c r="B958" s="526" t="s">
        <v>115</v>
      </c>
      <c r="C958" s="526" t="s">
        <v>27</v>
      </c>
      <c r="D958" t="s">
        <v>19</v>
      </c>
      <c r="E958" s="240"/>
      <c r="F958" s="240">
        <v>5</v>
      </c>
      <c r="G958" s="2">
        <f>+G957+E958-F958</f>
        <v>2566.7000000000003</v>
      </c>
      <c r="H958" s="5">
        <v>2019</v>
      </c>
      <c r="I958" s="525" t="s">
        <v>23</v>
      </c>
      <c r="J958" s="339" t="s">
        <v>21</v>
      </c>
      <c r="K958" s="330">
        <v>93</v>
      </c>
    </row>
    <row r="959" spans="1:12">
      <c r="A959" s="7">
        <v>45986</v>
      </c>
      <c r="B959" s="526">
        <v>32129</v>
      </c>
      <c r="C959" s="526" t="s">
        <v>27</v>
      </c>
      <c r="D959" t="s">
        <v>16</v>
      </c>
      <c r="E959" s="240"/>
      <c r="F959" s="240">
        <v>33.200000000000003</v>
      </c>
      <c r="G959" s="2">
        <f t="shared" ref="G959:G996" si="20">+G958+E959-F959</f>
        <v>2533.5000000000005</v>
      </c>
      <c r="H959" s="5"/>
      <c r="I959" s="525" t="s">
        <v>28</v>
      </c>
      <c r="J959" s="339" t="s">
        <v>21</v>
      </c>
      <c r="K959" s="330">
        <v>93</v>
      </c>
    </row>
    <row r="960" spans="1:12">
      <c r="A960" s="7">
        <v>45986</v>
      </c>
      <c r="B960" s="526">
        <v>32129</v>
      </c>
      <c r="C960" s="526" t="s">
        <v>27</v>
      </c>
      <c r="D960" t="s">
        <v>17</v>
      </c>
      <c r="E960" s="240"/>
      <c r="F960" s="240">
        <v>4</v>
      </c>
      <c r="G960" s="2">
        <f t="shared" si="20"/>
        <v>2529.5000000000005</v>
      </c>
      <c r="H960" s="5"/>
      <c r="I960" s="525" t="s">
        <v>30</v>
      </c>
      <c r="J960" s="339" t="s">
        <v>21</v>
      </c>
      <c r="K960" s="330">
        <v>93</v>
      </c>
    </row>
    <row r="961" spans="1:11">
      <c r="A961" s="44">
        <v>45900</v>
      </c>
      <c r="B961" s="525" t="s">
        <v>14</v>
      </c>
      <c r="C961" s="525" t="s">
        <v>28</v>
      </c>
      <c r="D961" t="s">
        <v>16</v>
      </c>
      <c r="E961" s="240">
        <v>26.8</v>
      </c>
      <c r="G961" s="2">
        <f t="shared" si="20"/>
        <v>2556.3000000000006</v>
      </c>
      <c r="H961" s="5">
        <v>2020</v>
      </c>
      <c r="I961" s="525" t="s">
        <v>15</v>
      </c>
      <c r="J961" s="339" t="s">
        <v>21</v>
      </c>
      <c r="K961" s="330">
        <v>93</v>
      </c>
    </row>
    <row r="962" spans="1:11">
      <c r="B962" s="526"/>
      <c r="C962" s="526"/>
      <c r="D962" t="s">
        <v>17</v>
      </c>
      <c r="E962" s="240">
        <v>8</v>
      </c>
      <c r="G962" s="2">
        <f t="shared" si="20"/>
        <v>2564.3000000000006</v>
      </c>
      <c r="H962" s="5">
        <v>2021</v>
      </c>
      <c r="I962" s="525" t="s">
        <v>33</v>
      </c>
      <c r="J962" s="339" t="s">
        <v>21</v>
      </c>
      <c r="K962" s="330">
        <v>93</v>
      </c>
    </row>
    <row r="963" spans="1:11">
      <c r="B963" s="526"/>
      <c r="C963" s="526"/>
      <c r="D963" t="s">
        <v>18</v>
      </c>
      <c r="E963" s="240">
        <v>60</v>
      </c>
      <c r="G963" s="2">
        <f t="shared" si="20"/>
        <v>2624.3000000000006</v>
      </c>
      <c r="H963" s="5">
        <v>2022</v>
      </c>
      <c r="I963" s="525" t="s">
        <v>23</v>
      </c>
      <c r="J963" s="339" t="s">
        <v>377</v>
      </c>
      <c r="K963" s="344">
        <v>93</v>
      </c>
    </row>
    <row r="964" spans="1:11">
      <c r="B964" s="526"/>
      <c r="C964" s="526"/>
      <c r="D964" t="s">
        <v>19</v>
      </c>
      <c r="E964" s="240">
        <v>5</v>
      </c>
      <c r="G964" s="2">
        <f t="shared" si="20"/>
        <v>2629.3000000000006</v>
      </c>
      <c r="H964" s="5"/>
      <c r="J964" s="339" t="s">
        <v>160</v>
      </c>
      <c r="K964" s="344">
        <v>93</v>
      </c>
    </row>
    <row r="965" spans="1:11">
      <c r="A965" s="7">
        <v>45900</v>
      </c>
      <c r="B965" s="526" t="s">
        <v>143</v>
      </c>
      <c r="C965" s="526" t="s">
        <v>28</v>
      </c>
      <c r="D965" t="s">
        <v>18</v>
      </c>
      <c r="E965" s="240"/>
      <c r="F965" s="240">
        <v>60</v>
      </c>
      <c r="G965" s="2">
        <f t="shared" si="20"/>
        <v>2569.3000000000006</v>
      </c>
      <c r="H965" s="5"/>
      <c r="I965" s="525" t="s">
        <v>28</v>
      </c>
      <c r="J965" s="339" t="s">
        <v>166</v>
      </c>
      <c r="K965" s="330">
        <v>102.5</v>
      </c>
    </row>
    <row r="966" spans="1:11">
      <c r="A966" s="7">
        <v>45900</v>
      </c>
      <c r="B966" s="526" t="s">
        <v>143</v>
      </c>
      <c r="C966" s="526" t="s">
        <v>28</v>
      </c>
      <c r="D966" t="s">
        <v>19</v>
      </c>
      <c r="E966" s="240"/>
      <c r="F966" s="240">
        <v>5</v>
      </c>
      <c r="G966" s="2">
        <f t="shared" si="20"/>
        <v>2564.3000000000006</v>
      </c>
      <c r="H966" s="5"/>
      <c r="J966" s="339" t="s">
        <v>167</v>
      </c>
      <c r="K966" s="330">
        <v>102.5</v>
      </c>
    </row>
    <row r="967" spans="1:11">
      <c r="A967" s="7">
        <v>46008</v>
      </c>
      <c r="B967" s="526">
        <v>32213</v>
      </c>
      <c r="C967" s="526" t="s">
        <v>28</v>
      </c>
      <c r="D967" t="s">
        <v>16</v>
      </c>
      <c r="E967" s="240"/>
      <c r="F967" s="240">
        <v>26.8</v>
      </c>
      <c r="G967" s="2">
        <f t="shared" si="20"/>
        <v>2537.5000000000005</v>
      </c>
      <c r="H967" s="5">
        <v>2023</v>
      </c>
      <c r="I967" s="525" t="s">
        <v>23</v>
      </c>
      <c r="J967" s="339" t="s">
        <v>74</v>
      </c>
      <c r="K967" s="331">
        <v>102.5</v>
      </c>
    </row>
    <row r="968" spans="1:11">
      <c r="A968" s="7">
        <v>46008</v>
      </c>
      <c r="B968" s="526">
        <v>32213</v>
      </c>
      <c r="C968" s="526" t="s">
        <v>28</v>
      </c>
      <c r="D968" t="s">
        <v>17</v>
      </c>
      <c r="E968" s="240"/>
      <c r="F968" s="240">
        <v>8</v>
      </c>
      <c r="G968" s="2">
        <f t="shared" si="20"/>
        <v>2529.5000000000005</v>
      </c>
      <c r="H968" s="5"/>
      <c r="J968" s="339" t="s">
        <v>75</v>
      </c>
      <c r="K968" s="331">
        <v>102.5</v>
      </c>
    </row>
    <row r="969" spans="1:11">
      <c r="A969" s="88">
        <v>45930</v>
      </c>
      <c r="B969" s="525" t="s">
        <v>14</v>
      </c>
      <c r="C969" s="525" t="s">
        <v>85</v>
      </c>
      <c r="D969" t="s">
        <v>16</v>
      </c>
      <c r="E969" s="240">
        <v>16.3</v>
      </c>
      <c r="G969" s="2">
        <f t="shared" si="20"/>
        <v>2545.8000000000006</v>
      </c>
      <c r="H969" s="5"/>
      <c r="I969" s="525" t="s">
        <v>27</v>
      </c>
      <c r="J969" t="s">
        <v>136</v>
      </c>
      <c r="K969" s="331">
        <v>102.5</v>
      </c>
    </row>
    <row r="970" spans="1:11">
      <c r="B970" s="526"/>
      <c r="C970" s="526"/>
      <c r="D970" t="s">
        <v>17</v>
      </c>
      <c r="E970" s="26">
        <v>4</v>
      </c>
      <c r="G970" s="2">
        <f t="shared" si="20"/>
        <v>2549.8000000000006</v>
      </c>
      <c r="H970" s="5"/>
      <c r="J970" t="s">
        <v>137</v>
      </c>
      <c r="K970" s="331">
        <v>102.5</v>
      </c>
    </row>
    <row r="971" spans="1:11">
      <c r="B971" s="526"/>
      <c r="C971" s="526"/>
      <c r="D971" t="s">
        <v>18</v>
      </c>
      <c r="E971" s="26">
        <v>60</v>
      </c>
      <c r="G971" s="2">
        <f t="shared" si="20"/>
        <v>2609.8000000000006</v>
      </c>
      <c r="H971" s="5">
        <v>2024</v>
      </c>
      <c r="I971" s="525" t="s">
        <v>23</v>
      </c>
      <c r="J971" t="s">
        <v>136</v>
      </c>
      <c r="K971" s="344">
        <v>102.5</v>
      </c>
    </row>
    <row r="972" spans="1:11">
      <c r="B972" s="526"/>
      <c r="C972" s="526"/>
      <c r="D972" t="s">
        <v>19</v>
      </c>
      <c r="E972" s="26">
        <v>5</v>
      </c>
      <c r="G972" s="2">
        <f t="shared" si="20"/>
        <v>2614.8000000000006</v>
      </c>
      <c r="H972" s="5"/>
      <c r="J972" t="s">
        <v>137</v>
      </c>
      <c r="K972" s="344">
        <v>102.5</v>
      </c>
    </row>
    <row r="973" spans="1:11">
      <c r="B973" s="526"/>
      <c r="C973" s="526"/>
      <c r="D973" t="s">
        <v>86</v>
      </c>
      <c r="E973" s="240">
        <v>10</v>
      </c>
      <c r="G973" s="2">
        <f t="shared" si="20"/>
        <v>2624.8000000000006</v>
      </c>
      <c r="H973" s="5"/>
      <c r="I973" s="525" t="s">
        <v>27</v>
      </c>
      <c r="J973" t="s">
        <v>79</v>
      </c>
      <c r="K973" s="344">
        <v>102.5</v>
      </c>
    </row>
    <row r="974" spans="1:11">
      <c r="A974" s="7">
        <v>45930</v>
      </c>
      <c r="B974" s="526" t="s">
        <v>145</v>
      </c>
      <c r="C974" s="526" t="s">
        <v>85</v>
      </c>
      <c r="D974" t="s">
        <v>18</v>
      </c>
      <c r="E974" s="240"/>
      <c r="F974" s="2">
        <v>44</v>
      </c>
      <c r="G974" s="2">
        <f t="shared" si="20"/>
        <v>2580.8000000000006</v>
      </c>
      <c r="H974" s="5"/>
      <c r="J974" t="s">
        <v>532</v>
      </c>
      <c r="K974" s="344">
        <v>250</v>
      </c>
    </row>
    <row r="975" spans="1:11">
      <c r="A975" s="7">
        <v>46008</v>
      </c>
      <c r="B975" s="526">
        <v>32213</v>
      </c>
      <c r="C975" s="526" t="s">
        <v>85</v>
      </c>
      <c r="D975" t="s">
        <v>16</v>
      </c>
      <c r="E975" s="240"/>
      <c r="F975" s="2">
        <v>16.3</v>
      </c>
      <c r="G975" s="2">
        <f t="shared" si="20"/>
        <v>2564.5000000000005</v>
      </c>
      <c r="H975" s="5">
        <v>2025</v>
      </c>
      <c r="I975" s="525" t="s">
        <v>20</v>
      </c>
      <c r="J975" t="s">
        <v>18</v>
      </c>
      <c r="K975" s="160">
        <v>56</v>
      </c>
    </row>
    <row r="976" spans="1:11">
      <c r="A976" s="7">
        <v>46008</v>
      </c>
      <c r="B976" s="526">
        <v>32213</v>
      </c>
      <c r="C976" s="526" t="s">
        <v>85</v>
      </c>
      <c r="D976" t="s">
        <v>17</v>
      </c>
      <c r="E976" s="240"/>
      <c r="F976" s="2">
        <v>4</v>
      </c>
      <c r="G976" s="2">
        <f t="shared" si="20"/>
        <v>2560.5000000000005</v>
      </c>
      <c r="H976" s="5"/>
      <c r="I976" s="525" t="s">
        <v>23</v>
      </c>
      <c r="J976" t="s">
        <v>18</v>
      </c>
      <c r="K976" s="257">
        <v>60</v>
      </c>
    </row>
    <row r="977" spans="1:11">
      <c r="A977" s="88">
        <v>45961</v>
      </c>
      <c r="B977" s="525" t="s">
        <v>14</v>
      </c>
      <c r="C977" s="525" t="s">
        <v>30</v>
      </c>
      <c r="D977" t="s">
        <v>16</v>
      </c>
      <c r="E977" s="26">
        <v>18.5</v>
      </c>
      <c r="G977" s="2">
        <f t="shared" si="20"/>
        <v>2579.0000000000005</v>
      </c>
      <c r="H977" s="5"/>
      <c r="I977" s="526"/>
      <c r="J977" t="s">
        <v>252</v>
      </c>
      <c r="K977" s="26">
        <v>113</v>
      </c>
    </row>
    <row r="978" spans="1:11">
      <c r="A978" s="86"/>
      <c r="B978" s="526"/>
      <c r="C978" s="526"/>
      <c r="D978" t="s">
        <v>17</v>
      </c>
      <c r="E978" s="26">
        <v>7</v>
      </c>
      <c r="G978" s="2">
        <f t="shared" si="20"/>
        <v>2586.0000000000005</v>
      </c>
      <c r="H978" s="5"/>
      <c r="I978" s="525" t="s">
        <v>27</v>
      </c>
      <c r="J978" s="345" t="s">
        <v>334</v>
      </c>
      <c r="K978" s="344">
        <v>113</v>
      </c>
    </row>
    <row r="979" spans="1:11">
      <c r="A979" s="86"/>
      <c r="B979" s="526"/>
      <c r="C979" s="526"/>
      <c r="D979" t="s">
        <v>18</v>
      </c>
      <c r="E979" s="26">
        <v>60</v>
      </c>
      <c r="G979" s="2">
        <f t="shared" si="20"/>
        <v>2646.0000000000005</v>
      </c>
      <c r="H979" s="5"/>
      <c r="I979" s="525" t="s">
        <v>85</v>
      </c>
      <c r="J979" t="s">
        <v>18</v>
      </c>
      <c r="K979" s="344">
        <v>16</v>
      </c>
    </row>
    <row r="980" spans="1:11">
      <c r="A980" s="86"/>
      <c r="B980" s="526"/>
      <c r="C980" s="526"/>
      <c r="D980" t="s">
        <v>19</v>
      </c>
      <c r="E980" s="26">
        <v>5</v>
      </c>
      <c r="G980" s="2">
        <f t="shared" si="20"/>
        <v>2651.0000000000005</v>
      </c>
      <c r="H980" s="5"/>
      <c r="I980" s="526"/>
      <c r="J980" t="s">
        <v>19</v>
      </c>
      <c r="K980" s="344">
        <v>5</v>
      </c>
    </row>
    <row r="981" spans="1:11">
      <c r="A981" s="7">
        <v>45961</v>
      </c>
      <c r="B981" s="526" t="s">
        <v>118</v>
      </c>
      <c r="C981" s="526" t="s">
        <v>30</v>
      </c>
      <c r="D981" t="s">
        <v>18</v>
      </c>
      <c r="F981" s="2">
        <v>48</v>
      </c>
      <c r="G981" s="2">
        <f t="shared" si="20"/>
        <v>2603.0000000000005</v>
      </c>
      <c r="H981" s="5"/>
      <c r="I981" s="526"/>
      <c r="J981" t="s">
        <v>86</v>
      </c>
      <c r="K981" s="257">
        <v>10</v>
      </c>
    </row>
    <row r="982" spans="1:11">
      <c r="A982" s="7">
        <v>46008</v>
      </c>
      <c r="B982" s="526">
        <v>32213</v>
      </c>
      <c r="C982" s="526" t="s">
        <v>30</v>
      </c>
      <c r="D982" t="s">
        <v>16</v>
      </c>
      <c r="F982" s="2">
        <v>18.5</v>
      </c>
      <c r="G982" s="2">
        <f t="shared" si="20"/>
        <v>2584.5000000000005</v>
      </c>
      <c r="H982" s="5"/>
      <c r="I982" s="525" t="s">
        <v>30</v>
      </c>
      <c r="J982" t="s">
        <v>18</v>
      </c>
      <c r="K982" s="381">
        <v>12</v>
      </c>
    </row>
    <row r="983" spans="1:11">
      <c r="A983" s="7">
        <v>46008</v>
      </c>
      <c r="B983" s="526">
        <v>32213</v>
      </c>
      <c r="C983" s="526" t="s">
        <v>30</v>
      </c>
      <c r="D983" t="s">
        <v>17</v>
      </c>
      <c r="F983" s="2">
        <v>7</v>
      </c>
      <c r="G983" s="2">
        <f t="shared" si="20"/>
        <v>2577.5000000000005</v>
      </c>
      <c r="H983" s="5"/>
      <c r="I983" s="529"/>
      <c r="J983" t="s">
        <v>19</v>
      </c>
      <c r="K983" s="381">
        <v>5</v>
      </c>
    </row>
    <row r="984" spans="1:11">
      <c r="A984" s="88">
        <v>45991</v>
      </c>
      <c r="B984" s="525" t="s">
        <v>14</v>
      </c>
      <c r="C984" s="525" t="s">
        <v>33</v>
      </c>
      <c r="D984" t="s">
        <v>16</v>
      </c>
      <c r="E984" s="26">
        <v>15.7</v>
      </c>
      <c r="G984" s="2">
        <f t="shared" si="20"/>
        <v>2593.2000000000003</v>
      </c>
      <c r="H984" s="5"/>
      <c r="I984" s="525" t="s">
        <v>33</v>
      </c>
      <c r="J984" t="s">
        <v>16</v>
      </c>
      <c r="K984" s="26">
        <v>15.7</v>
      </c>
    </row>
    <row r="985" spans="1:11">
      <c r="A985" s="86"/>
      <c r="B985" s="526"/>
      <c r="C985" s="526"/>
      <c r="D985" t="s">
        <v>17</v>
      </c>
      <c r="E985" s="26">
        <v>6</v>
      </c>
      <c r="G985" s="2">
        <f t="shared" si="20"/>
        <v>2599.2000000000003</v>
      </c>
      <c r="H985" s="5"/>
      <c r="I985" s="526"/>
      <c r="J985" t="s">
        <v>17</v>
      </c>
      <c r="K985" s="26">
        <v>6</v>
      </c>
    </row>
    <row r="986" spans="1:11">
      <c r="A986" s="86"/>
      <c r="B986" s="526"/>
      <c r="C986" s="526"/>
      <c r="D986" t="s">
        <v>18</v>
      </c>
      <c r="E986" s="240">
        <v>60</v>
      </c>
      <c r="G986" s="2">
        <f t="shared" si="20"/>
        <v>2659.2000000000003</v>
      </c>
      <c r="H986" s="5"/>
      <c r="I986" s="530"/>
      <c r="J986" t="s">
        <v>18</v>
      </c>
      <c r="K986" s="240">
        <v>12</v>
      </c>
    </row>
    <row r="987" spans="1:11">
      <c r="A987" s="86"/>
      <c r="B987" s="526"/>
      <c r="C987" s="526"/>
      <c r="D987" t="s">
        <v>19</v>
      </c>
      <c r="E987" s="240">
        <v>5</v>
      </c>
      <c r="G987" s="2">
        <f t="shared" si="20"/>
        <v>2664.2000000000003</v>
      </c>
      <c r="H987" s="5"/>
      <c r="I987" s="530"/>
      <c r="J987" t="s">
        <v>19</v>
      </c>
      <c r="K987" s="240">
        <v>5</v>
      </c>
    </row>
    <row r="988" spans="1:11">
      <c r="A988" s="86"/>
      <c r="B988" s="526"/>
      <c r="C988" s="526"/>
      <c r="D988" s="48" t="s">
        <v>335</v>
      </c>
      <c r="E988" s="316">
        <v>113</v>
      </c>
      <c r="G988" s="2">
        <f t="shared" si="20"/>
        <v>2777.2000000000003</v>
      </c>
      <c r="H988" s="5"/>
      <c r="I988" s="530"/>
      <c r="J988" s="48" t="s">
        <v>335</v>
      </c>
      <c r="K988" s="316">
        <v>113</v>
      </c>
    </row>
    <row r="989" spans="1:11">
      <c r="A989" s="7">
        <v>45991</v>
      </c>
      <c r="B989" s="526" t="s">
        <v>132</v>
      </c>
      <c r="C989" s="526" t="s">
        <v>33</v>
      </c>
      <c r="D989" t="s">
        <v>18</v>
      </c>
      <c r="F989" s="2">
        <v>48</v>
      </c>
      <c r="G989" s="2">
        <f t="shared" si="20"/>
        <v>2729.2000000000003</v>
      </c>
      <c r="H989" s="5"/>
      <c r="I989" s="525" t="s">
        <v>34</v>
      </c>
      <c r="J989" t="s">
        <v>16</v>
      </c>
      <c r="K989" s="2">
        <v>27.2</v>
      </c>
    </row>
    <row r="990" spans="1:11">
      <c r="A990" s="44">
        <v>46022</v>
      </c>
      <c r="B990" s="525" t="s">
        <v>14</v>
      </c>
      <c r="C990" s="525" t="s">
        <v>34</v>
      </c>
      <c r="D990" t="s">
        <v>16</v>
      </c>
      <c r="E990" s="99">
        <v>27.2</v>
      </c>
      <c r="F990" s="99"/>
      <c r="G990" s="2">
        <f t="shared" si="20"/>
        <v>2756.4</v>
      </c>
      <c r="H990" s="5"/>
      <c r="I990" s="530"/>
      <c r="J990" t="s">
        <v>17</v>
      </c>
      <c r="K990" s="2">
        <v>6</v>
      </c>
    </row>
    <row r="991" spans="1:11">
      <c r="A991" s="62"/>
      <c r="B991" s="60"/>
      <c r="C991" s="60"/>
      <c r="D991" t="s">
        <v>17</v>
      </c>
      <c r="E991" s="99">
        <v>6</v>
      </c>
      <c r="F991" s="99"/>
      <c r="G991" s="2">
        <f t="shared" si="20"/>
        <v>2762.4</v>
      </c>
      <c r="H991" s="5"/>
      <c r="I991" s="526"/>
      <c r="J991" t="s">
        <v>18</v>
      </c>
      <c r="K991" s="240">
        <v>22</v>
      </c>
    </row>
    <row r="992" spans="1:11">
      <c r="A992" s="62"/>
      <c r="B992" s="60"/>
      <c r="C992" s="60"/>
      <c r="D992" t="s">
        <v>18</v>
      </c>
      <c r="E992" s="99">
        <v>60</v>
      </c>
      <c r="F992" s="99"/>
      <c r="G992" s="2">
        <f t="shared" si="20"/>
        <v>2822.4</v>
      </c>
      <c r="H992" s="5"/>
      <c r="I992" s="525"/>
      <c r="J992" t="s">
        <v>19</v>
      </c>
      <c r="K992" s="240">
        <v>5</v>
      </c>
    </row>
    <row r="993" spans="1:11">
      <c r="A993" s="62"/>
      <c r="B993" s="60"/>
      <c r="C993" s="60"/>
      <c r="D993" t="s">
        <v>19</v>
      </c>
      <c r="E993" s="99">
        <v>5</v>
      </c>
      <c r="F993" s="99"/>
      <c r="G993" s="2">
        <f t="shared" si="20"/>
        <v>2827.4</v>
      </c>
      <c r="H993" s="5">
        <v>2026</v>
      </c>
      <c r="I993" s="525" t="s">
        <v>15</v>
      </c>
      <c r="J993" t="s">
        <v>16</v>
      </c>
      <c r="K993" s="26">
        <v>18.100000000000001</v>
      </c>
    </row>
    <row r="994" spans="1:11">
      <c r="A994" s="86">
        <v>46022</v>
      </c>
      <c r="B994" s="526" t="s">
        <v>121</v>
      </c>
      <c r="C994" s="65" t="s">
        <v>34</v>
      </c>
      <c r="D994" t="s">
        <v>18</v>
      </c>
      <c r="F994" s="2">
        <v>38</v>
      </c>
      <c r="G994" s="2">
        <f t="shared" si="20"/>
        <v>2789.4</v>
      </c>
      <c r="I994" s="526"/>
      <c r="J994" t="s">
        <v>17</v>
      </c>
      <c r="K994" s="26">
        <v>5</v>
      </c>
    </row>
    <row r="995" spans="1:11">
      <c r="A995" s="88">
        <v>46053</v>
      </c>
      <c r="B995" s="525" t="s">
        <v>14</v>
      </c>
      <c r="C995" s="525" t="s">
        <v>15</v>
      </c>
      <c r="D995" t="s">
        <v>16</v>
      </c>
      <c r="E995" s="26">
        <v>18.100000000000001</v>
      </c>
      <c r="G995" s="2">
        <f t="shared" si="20"/>
        <v>2807.5</v>
      </c>
      <c r="J995" s="472" t="s">
        <v>109</v>
      </c>
      <c r="K995" s="473">
        <v>28.3</v>
      </c>
    </row>
    <row r="996" spans="1:11">
      <c r="A996" s="86"/>
      <c r="B996" s="526"/>
      <c r="C996" s="526"/>
      <c r="D996" t="s">
        <v>17</v>
      </c>
      <c r="E996" s="26">
        <v>5</v>
      </c>
      <c r="G996" s="2">
        <f t="shared" si="20"/>
        <v>2812.5</v>
      </c>
      <c r="I996" s="525" t="s">
        <v>20</v>
      </c>
      <c r="J996" t="s">
        <v>16</v>
      </c>
      <c r="K996" s="240">
        <v>14.2</v>
      </c>
    </row>
    <row r="997" spans="1:11">
      <c r="A997" s="86"/>
      <c r="B997" s="526"/>
      <c r="C997" s="526"/>
      <c r="D997" t="s">
        <v>18</v>
      </c>
      <c r="E997" s="240">
        <v>60</v>
      </c>
      <c r="G997" s="2">
        <f t="shared" ref="G997:G1001" si="21">+G996+E997-F997</f>
        <v>2872.5</v>
      </c>
      <c r="I997" s="526"/>
      <c r="J997" t="s">
        <v>17</v>
      </c>
      <c r="K997" s="8">
        <v>10</v>
      </c>
    </row>
    <row r="998" spans="1:11">
      <c r="A998" s="86"/>
      <c r="B998" s="526"/>
      <c r="C998" s="526"/>
      <c r="D998" t="s">
        <v>19</v>
      </c>
      <c r="E998" s="240">
        <v>5</v>
      </c>
      <c r="G998" s="2">
        <f>+G997+E998-F998</f>
        <v>2877.5</v>
      </c>
      <c r="I998" s="525" t="s">
        <v>23</v>
      </c>
      <c r="J998" t="s">
        <v>16</v>
      </c>
      <c r="K998" s="2">
        <v>20.100000000000001</v>
      </c>
    </row>
    <row r="999" spans="1:11">
      <c r="A999" s="86"/>
      <c r="B999" s="526"/>
      <c r="C999" s="526"/>
      <c r="D999" s="472" t="s">
        <v>109</v>
      </c>
      <c r="E999" s="473">
        <v>28.3</v>
      </c>
      <c r="G999" s="2">
        <f t="shared" ref="G999:G1006" si="22">+G998+E999-F999</f>
        <v>2905.8</v>
      </c>
      <c r="J999" t="s">
        <v>17</v>
      </c>
      <c r="K999" s="2">
        <v>6</v>
      </c>
    </row>
    <row r="1000" spans="1:11">
      <c r="A1000" s="86">
        <v>46053</v>
      </c>
      <c r="B1000" s="526" t="s">
        <v>119</v>
      </c>
      <c r="C1000" s="526" t="s">
        <v>15</v>
      </c>
      <c r="D1000" t="s">
        <v>18</v>
      </c>
      <c r="E1000" s="240"/>
      <c r="F1000" s="240">
        <v>60</v>
      </c>
      <c r="G1000" s="2">
        <f t="shared" si="22"/>
        <v>2845.8</v>
      </c>
      <c r="J1000" t="s">
        <v>18</v>
      </c>
      <c r="K1000" s="2">
        <v>18</v>
      </c>
    </row>
    <row r="1001" spans="1:11">
      <c r="A1001" s="86">
        <v>46053</v>
      </c>
      <c r="B1001" s="526" t="s">
        <v>119</v>
      </c>
      <c r="C1001" s="526" t="s">
        <v>15</v>
      </c>
      <c r="D1001" t="s">
        <v>19</v>
      </c>
      <c r="E1001" s="240"/>
      <c r="F1001" s="240">
        <v>5</v>
      </c>
      <c r="G1001" s="2">
        <f t="shared" si="22"/>
        <v>2840.8</v>
      </c>
      <c r="J1001" t="s">
        <v>19</v>
      </c>
      <c r="K1001" s="2">
        <v>5</v>
      </c>
    </row>
    <row r="1002" spans="1:11">
      <c r="A1002" s="86"/>
      <c r="B1002" s="526"/>
      <c r="C1002" s="526"/>
      <c r="E1002" s="240"/>
      <c r="F1002" s="240"/>
      <c r="G1002" s="2">
        <f t="shared" si="22"/>
        <v>2840.8</v>
      </c>
      <c r="J1002" s="48" t="s">
        <v>505</v>
      </c>
      <c r="K1002" s="316">
        <v>113</v>
      </c>
    </row>
    <row r="1003" spans="1:11">
      <c r="A1003" s="88">
        <v>46081</v>
      </c>
      <c r="B1003" s="525" t="s">
        <v>14</v>
      </c>
      <c r="C1003" s="525" t="s">
        <v>20</v>
      </c>
      <c r="D1003" t="s">
        <v>16</v>
      </c>
      <c r="E1003" s="240">
        <v>14.2</v>
      </c>
      <c r="G1003" s="2">
        <f t="shared" si="22"/>
        <v>2855</v>
      </c>
      <c r="K1003" s="366">
        <f>SUM(K954:K1002)</f>
        <v>3027.0999999999995</v>
      </c>
    </row>
    <row r="1004" spans="1:11">
      <c r="B1004" s="526"/>
      <c r="C1004" s="526"/>
      <c r="D1004" t="s">
        <v>17</v>
      </c>
      <c r="E1004" s="8">
        <v>10</v>
      </c>
      <c r="G1004" s="2">
        <f t="shared" si="22"/>
        <v>2865</v>
      </c>
    </row>
    <row r="1005" spans="1:11">
      <c r="B1005" s="526"/>
      <c r="C1005" s="526"/>
      <c r="D1005" t="s">
        <v>18</v>
      </c>
      <c r="E1005" s="8">
        <v>56</v>
      </c>
      <c r="G1005" s="2">
        <f t="shared" si="22"/>
        <v>2921</v>
      </c>
    </row>
    <row r="1006" spans="1:11">
      <c r="B1006" s="526"/>
      <c r="C1006" s="526"/>
      <c r="D1006" t="s">
        <v>19</v>
      </c>
      <c r="E1006" s="8">
        <v>5</v>
      </c>
      <c r="G1006" s="2">
        <f t="shared" si="22"/>
        <v>2926</v>
      </c>
    </row>
    <row r="1007" spans="1:11">
      <c r="A1007" s="86">
        <v>46081</v>
      </c>
      <c r="B1007" s="526" t="s">
        <v>135</v>
      </c>
      <c r="C1007" s="536" t="s">
        <v>20</v>
      </c>
      <c r="D1007" t="s">
        <v>18</v>
      </c>
      <c r="F1007" s="8">
        <v>56</v>
      </c>
      <c r="G1007" s="2">
        <f t="shared" ref="G1005:G1055" si="23">+G1006+E1007-F1007</f>
        <v>2870</v>
      </c>
    </row>
    <row r="1008" spans="1:11">
      <c r="A1008" s="86">
        <v>46081</v>
      </c>
      <c r="B1008" s="526" t="s">
        <v>135</v>
      </c>
      <c r="C1008" s="536" t="s">
        <v>20</v>
      </c>
      <c r="D1008" t="s">
        <v>19</v>
      </c>
      <c r="F1008" s="8">
        <v>5</v>
      </c>
      <c r="G1008" s="2">
        <f t="shared" si="23"/>
        <v>2865</v>
      </c>
    </row>
    <row r="1009" spans="1:7">
      <c r="A1009" s="88">
        <v>46112</v>
      </c>
      <c r="B1009" s="525" t="s">
        <v>14</v>
      </c>
      <c r="C1009" s="525" t="s">
        <v>23</v>
      </c>
      <c r="D1009" s="339" t="s">
        <v>16</v>
      </c>
      <c r="E1009" s="79">
        <v>20.100000000000001</v>
      </c>
      <c r="G1009" s="2">
        <f t="shared" si="23"/>
        <v>2885.1</v>
      </c>
    </row>
    <row r="1010" spans="1:7">
      <c r="B1010" s="526"/>
      <c r="C1010" s="526"/>
      <c r="D1010" t="s">
        <v>17</v>
      </c>
      <c r="E1010" s="2">
        <v>6</v>
      </c>
      <c r="G1010" s="2">
        <f t="shared" si="23"/>
        <v>2891.1</v>
      </c>
    </row>
    <row r="1011" spans="1:7">
      <c r="B1011" s="526"/>
      <c r="C1011" s="526"/>
      <c r="D1011" t="s">
        <v>18</v>
      </c>
      <c r="E1011" s="2">
        <v>60</v>
      </c>
      <c r="G1011" s="2">
        <f t="shared" si="23"/>
        <v>2951.1</v>
      </c>
    </row>
    <row r="1012" spans="1:7">
      <c r="B1012" s="526"/>
      <c r="C1012" s="526"/>
      <c r="D1012" t="s">
        <v>19</v>
      </c>
      <c r="E1012" s="2">
        <v>5</v>
      </c>
      <c r="G1012" s="2">
        <f t="shared" si="23"/>
        <v>2956.1</v>
      </c>
    </row>
    <row r="1013" spans="1:7">
      <c r="B1013" s="526"/>
      <c r="C1013" s="526"/>
      <c r="D1013" s="48" t="s">
        <v>505</v>
      </c>
      <c r="E1013" s="316">
        <v>113</v>
      </c>
      <c r="G1013" s="2">
        <f t="shared" si="23"/>
        <v>3069.1</v>
      </c>
    </row>
    <row r="1014" spans="1:7">
      <c r="A1014" s="86">
        <v>46112</v>
      </c>
      <c r="B1014" s="526" t="s">
        <v>124</v>
      </c>
      <c r="C1014" s="526" t="s">
        <v>23</v>
      </c>
      <c r="D1014" t="s">
        <v>18</v>
      </c>
      <c r="E1014" s="240"/>
      <c r="F1014" s="240">
        <v>42</v>
      </c>
      <c r="G1014" s="2">
        <f t="shared" si="23"/>
        <v>3027.1</v>
      </c>
    </row>
    <row r="1015" spans="1:7">
      <c r="B1015" s="526"/>
      <c r="C1015" s="526"/>
      <c r="G1015" s="2">
        <f t="shared" si="23"/>
        <v>3027.1</v>
      </c>
    </row>
    <row r="1016" spans="1:7">
      <c r="B1016" s="526"/>
      <c r="C1016" s="526"/>
      <c r="G1016" s="2">
        <f t="shared" si="23"/>
        <v>3027.1</v>
      </c>
    </row>
    <row r="1017" spans="1:7">
      <c r="B1017" s="526"/>
      <c r="C1017" s="526"/>
      <c r="G1017" s="2">
        <f t="shared" si="23"/>
        <v>3027.1</v>
      </c>
    </row>
    <row r="1018" spans="1:7">
      <c r="B1018" s="526"/>
      <c r="C1018" s="526"/>
      <c r="G1018" s="2">
        <f t="shared" si="23"/>
        <v>3027.1</v>
      </c>
    </row>
    <row r="1019" spans="1:7">
      <c r="B1019" s="526"/>
      <c r="C1019" s="526"/>
      <c r="G1019" s="2">
        <f t="shared" si="23"/>
        <v>3027.1</v>
      </c>
    </row>
    <row r="1020" spans="1:7">
      <c r="B1020" s="526"/>
      <c r="C1020" s="526"/>
      <c r="G1020" s="2">
        <f t="shared" si="23"/>
        <v>3027.1</v>
      </c>
    </row>
    <row r="1021" spans="1:7">
      <c r="B1021" s="526"/>
      <c r="C1021" s="526"/>
      <c r="G1021" s="2">
        <f t="shared" si="23"/>
        <v>3027.1</v>
      </c>
    </row>
    <row r="1022" spans="1:7">
      <c r="B1022" s="526"/>
      <c r="C1022" s="526"/>
      <c r="G1022" s="2">
        <f t="shared" si="23"/>
        <v>3027.1</v>
      </c>
    </row>
    <row r="1023" spans="1:7">
      <c r="B1023" s="526"/>
      <c r="C1023" s="526"/>
      <c r="G1023" s="2">
        <f t="shared" si="23"/>
        <v>3027.1</v>
      </c>
    </row>
    <row r="1024" spans="1:7">
      <c r="B1024" s="526"/>
      <c r="C1024" s="526"/>
      <c r="G1024" s="2">
        <f t="shared" si="23"/>
        <v>3027.1</v>
      </c>
    </row>
    <row r="1025" spans="2:7">
      <c r="B1025" s="526"/>
      <c r="C1025" s="526"/>
      <c r="G1025" s="2">
        <f t="shared" si="23"/>
        <v>3027.1</v>
      </c>
    </row>
    <row r="1026" spans="2:7">
      <c r="B1026" s="526"/>
      <c r="C1026" s="526"/>
      <c r="G1026" s="2">
        <f t="shared" si="23"/>
        <v>3027.1</v>
      </c>
    </row>
    <row r="1027" spans="2:7">
      <c r="B1027" s="526"/>
      <c r="C1027" s="526"/>
      <c r="G1027" s="2">
        <f t="shared" si="23"/>
        <v>3027.1</v>
      </c>
    </row>
    <row r="1028" spans="2:7">
      <c r="B1028" s="526"/>
      <c r="C1028" s="526"/>
      <c r="G1028" s="2">
        <f t="shared" si="23"/>
        <v>3027.1</v>
      </c>
    </row>
    <row r="1029" spans="2:7">
      <c r="B1029" s="526"/>
      <c r="C1029" s="526"/>
      <c r="G1029" s="2">
        <f t="shared" si="23"/>
        <v>3027.1</v>
      </c>
    </row>
    <row r="1030" spans="2:7">
      <c r="B1030" s="526"/>
      <c r="C1030" s="526"/>
      <c r="G1030" s="2">
        <f t="shared" si="23"/>
        <v>3027.1</v>
      </c>
    </row>
    <row r="1031" spans="2:7">
      <c r="B1031" s="526"/>
      <c r="C1031" s="526"/>
      <c r="G1031" s="2">
        <f t="shared" si="23"/>
        <v>3027.1</v>
      </c>
    </row>
    <row r="1032" spans="2:7">
      <c r="B1032" s="526"/>
      <c r="C1032" s="526"/>
      <c r="G1032" s="2">
        <f t="shared" si="23"/>
        <v>3027.1</v>
      </c>
    </row>
    <row r="1033" spans="2:7">
      <c r="B1033" s="526"/>
      <c r="C1033" s="526"/>
      <c r="G1033" s="2">
        <f t="shared" si="23"/>
        <v>3027.1</v>
      </c>
    </row>
    <row r="1034" spans="2:7">
      <c r="B1034" s="526"/>
      <c r="C1034" s="526"/>
      <c r="G1034" s="2">
        <f t="shared" si="23"/>
        <v>3027.1</v>
      </c>
    </row>
    <row r="1035" spans="2:7">
      <c r="B1035" s="526"/>
      <c r="C1035" s="526"/>
      <c r="G1035" s="2">
        <f t="shared" si="23"/>
        <v>3027.1</v>
      </c>
    </row>
    <row r="1036" spans="2:7">
      <c r="B1036" s="526"/>
      <c r="C1036" s="526"/>
      <c r="G1036" s="2">
        <f t="shared" si="23"/>
        <v>3027.1</v>
      </c>
    </row>
    <row r="1037" spans="2:7">
      <c r="B1037" s="526"/>
      <c r="C1037" s="526"/>
      <c r="G1037" s="2">
        <f t="shared" si="23"/>
        <v>3027.1</v>
      </c>
    </row>
    <row r="1038" spans="2:7">
      <c r="B1038" s="526"/>
      <c r="C1038" s="526"/>
      <c r="G1038" s="2">
        <f t="shared" si="23"/>
        <v>3027.1</v>
      </c>
    </row>
    <row r="1039" spans="2:7">
      <c r="B1039" s="526"/>
      <c r="C1039" s="526"/>
      <c r="G1039" s="2">
        <f t="shared" si="23"/>
        <v>3027.1</v>
      </c>
    </row>
    <row r="1040" spans="2:7">
      <c r="B1040" s="526"/>
      <c r="C1040" s="526"/>
      <c r="G1040" s="2">
        <f t="shared" si="23"/>
        <v>3027.1</v>
      </c>
    </row>
    <row r="1041" spans="2:7">
      <c r="B1041" s="526"/>
      <c r="C1041" s="526"/>
      <c r="G1041" s="2">
        <f t="shared" si="23"/>
        <v>3027.1</v>
      </c>
    </row>
    <row r="1042" spans="2:7">
      <c r="B1042" s="526"/>
      <c r="C1042" s="526"/>
      <c r="G1042" s="2">
        <f t="shared" si="23"/>
        <v>3027.1</v>
      </c>
    </row>
    <row r="1043" spans="2:7">
      <c r="B1043" s="526"/>
      <c r="C1043" s="526"/>
      <c r="G1043" s="2">
        <f t="shared" si="23"/>
        <v>3027.1</v>
      </c>
    </row>
    <row r="1044" spans="2:7">
      <c r="B1044" s="526"/>
      <c r="C1044" s="526"/>
      <c r="G1044" s="2">
        <f t="shared" si="23"/>
        <v>3027.1</v>
      </c>
    </row>
    <row r="1045" spans="2:7">
      <c r="B1045" s="526"/>
      <c r="C1045" s="526"/>
      <c r="G1045" s="2">
        <f t="shared" si="23"/>
        <v>3027.1</v>
      </c>
    </row>
    <row r="1046" spans="2:7">
      <c r="B1046" s="526"/>
      <c r="C1046" s="526"/>
      <c r="G1046" s="2">
        <f t="shared" si="23"/>
        <v>3027.1</v>
      </c>
    </row>
    <row r="1047" spans="2:7">
      <c r="B1047" s="526"/>
      <c r="C1047" s="526"/>
      <c r="G1047" s="2">
        <f t="shared" si="23"/>
        <v>3027.1</v>
      </c>
    </row>
    <row r="1048" spans="2:7">
      <c r="B1048" s="526"/>
      <c r="C1048" s="526"/>
      <c r="G1048" s="2">
        <f t="shared" si="23"/>
        <v>3027.1</v>
      </c>
    </row>
    <row r="1049" spans="2:7">
      <c r="B1049" s="526"/>
      <c r="C1049" s="526"/>
      <c r="G1049" s="2">
        <f t="shared" si="23"/>
        <v>3027.1</v>
      </c>
    </row>
    <row r="1050" spans="2:7">
      <c r="B1050" s="526"/>
      <c r="C1050" s="526"/>
      <c r="G1050" s="2">
        <f t="shared" si="23"/>
        <v>3027.1</v>
      </c>
    </row>
    <row r="1051" spans="2:7">
      <c r="B1051" s="526"/>
      <c r="C1051" s="526"/>
      <c r="G1051" s="2">
        <f t="shared" si="23"/>
        <v>3027.1</v>
      </c>
    </row>
    <row r="1052" spans="2:7">
      <c r="B1052" s="526"/>
      <c r="C1052" s="526"/>
      <c r="G1052" s="2">
        <f t="shared" si="23"/>
        <v>3027.1</v>
      </c>
    </row>
    <row r="1053" spans="2:7">
      <c r="B1053" s="526"/>
      <c r="C1053" s="526"/>
      <c r="G1053" s="2">
        <f t="shared" si="23"/>
        <v>3027.1</v>
      </c>
    </row>
    <row r="1054" spans="2:7">
      <c r="B1054" s="526"/>
      <c r="C1054" s="526"/>
      <c r="G1054" s="2">
        <f t="shared" si="23"/>
        <v>3027.1</v>
      </c>
    </row>
    <row r="1055" spans="2:7">
      <c r="B1055" s="526"/>
      <c r="C1055" s="526"/>
      <c r="G1055" s="2">
        <f t="shared" si="23"/>
        <v>3027.1</v>
      </c>
    </row>
    <row r="1056" spans="2:7">
      <c r="B1056" s="526"/>
      <c r="C1056" s="526"/>
      <c r="G1056" s="2">
        <f t="shared" ref="G1056:G1119" si="24">+G1055+E1056-F1056</f>
        <v>3027.1</v>
      </c>
    </row>
    <row r="1057" spans="2:7">
      <c r="B1057" s="526"/>
      <c r="C1057" s="526"/>
      <c r="G1057" s="2">
        <f t="shared" si="24"/>
        <v>3027.1</v>
      </c>
    </row>
    <row r="1058" spans="2:7">
      <c r="B1058" s="526"/>
      <c r="C1058" s="526"/>
      <c r="G1058" s="2">
        <f t="shared" si="24"/>
        <v>3027.1</v>
      </c>
    </row>
    <row r="1059" spans="2:7">
      <c r="B1059" s="526"/>
      <c r="C1059" s="526"/>
      <c r="G1059" s="2">
        <f t="shared" si="24"/>
        <v>3027.1</v>
      </c>
    </row>
    <row r="1060" spans="2:7">
      <c r="B1060" s="526"/>
      <c r="C1060" s="526"/>
      <c r="G1060" s="2">
        <f t="shared" si="24"/>
        <v>3027.1</v>
      </c>
    </row>
    <row r="1061" spans="2:7">
      <c r="B1061" s="526"/>
      <c r="C1061" s="526"/>
      <c r="G1061" s="2">
        <f t="shared" si="24"/>
        <v>3027.1</v>
      </c>
    </row>
    <row r="1062" spans="2:7">
      <c r="B1062" s="526"/>
      <c r="C1062" s="526"/>
      <c r="G1062" s="2">
        <f t="shared" si="24"/>
        <v>3027.1</v>
      </c>
    </row>
    <row r="1063" spans="2:7">
      <c r="B1063" s="526"/>
      <c r="C1063" s="526"/>
      <c r="G1063" s="2">
        <f t="shared" si="24"/>
        <v>3027.1</v>
      </c>
    </row>
    <row r="1064" spans="2:7">
      <c r="B1064" s="526"/>
      <c r="C1064" s="526"/>
      <c r="G1064" s="2">
        <f t="shared" si="24"/>
        <v>3027.1</v>
      </c>
    </row>
    <row r="1065" spans="2:7">
      <c r="B1065" s="526"/>
      <c r="C1065" s="526"/>
      <c r="G1065" s="2">
        <f t="shared" si="24"/>
        <v>3027.1</v>
      </c>
    </row>
    <row r="1066" spans="2:7">
      <c r="B1066" s="526"/>
      <c r="C1066" s="526"/>
      <c r="G1066" s="2">
        <f t="shared" si="24"/>
        <v>3027.1</v>
      </c>
    </row>
    <row r="1067" spans="2:7">
      <c r="B1067" s="526"/>
      <c r="C1067" s="526"/>
      <c r="G1067" s="2">
        <f t="shared" si="24"/>
        <v>3027.1</v>
      </c>
    </row>
    <row r="1068" spans="2:7">
      <c r="B1068" s="526"/>
      <c r="C1068" s="526"/>
      <c r="G1068" s="2">
        <f t="shared" si="24"/>
        <v>3027.1</v>
      </c>
    </row>
    <row r="1069" spans="2:7">
      <c r="B1069" s="526"/>
      <c r="C1069" s="526"/>
      <c r="G1069" s="2">
        <f t="shared" si="24"/>
        <v>3027.1</v>
      </c>
    </row>
    <row r="1070" spans="2:7">
      <c r="B1070" s="526"/>
      <c r="C1070" s="526"/>
      <c r="G1070" s="2">
        <f t="shared" si="24"/>
        <v>3027.1</v>
      </c>
    </row>
    <row r="1071" spans="2:7">
      <c r="B1071" s="526"/>
      <c r="C1071" s="526"/>
      <c r="G1071" s="2">
        <f t="shared" si="24"/>
        <v>3027.1</v>
      </c>
    </row>
    <row r="1072" spans="2:7">
      <c r="B1072" s="526"/>
      <c r="C1072" s="526"/>
      <c r="G1072" s="2">
        <f t="shared" si="24"/>
        <v>3027.1</v>
      </c>
    </row>
    <row r="1073" spans="2:7">
      <c r="B1073" s="526"/>
      <c r="C1073" s="526"/>
      <c r="G1073" s="2">
        <f t="shared" si="24"/>
        <v>3027.1</v>
      </c>
    </row>
    <row r="1074" spans="2:7">
      <c r="B1074" s="526"/>
      <c r="C1074" s="526"/>
      <c r="G1074" s="2">
        <f t="shared" si="24"/>
        <v>3027.1</v>
      </c>
    </row>
    <row r="1075" spans="2:7">
      <c r="B1075" s="526"/>
      <c r="C1075" s="526"/>
      <c r="G1075" s="2">
        <f t="shared" si="24"/>
        <v>3027.1</v>
      </c>
    </row>
    <row r="1076" spans="2:7">
      <c r="B1076" s="526"/>
      <c r="C1076" s="526"/>
      <c r="G1076" s="2">
        <f t="shared" si="24"/>
        <v>3027.1</v>
      </c>
    </row>
    <row r="1077" spans="2:7">
      <c r="B1077" s="526"/>
      <c r="C1077" s="526"/>
      <c r="G1077" s="2">
        <f t="shared" si="24"/>
        <v>3027.1</v>
      </c>
    </row>
    <row r="1078" spans="2:7">
      <c r="B1078" s="526"/>
      <c r="C1078" s="526"/>
      <c r="G1078" s="2">
        <f t="shared" si="24"/>
        <v>3027.1</v>
      </c>
    </row>
    <row r="1079" spans="2:7">
      <c r="B1079" s="526"/>
      <c r="C1079" s="526"/>
      <c r="G1079" s="2">
        <f t="shared" si="24"/>
        <v>3027.1</v>
      </c>
    </row>
    <row r="1080" spans="2:7">
      <c r="B1080" s="526"/>
      <c r="C1080" s="526"/>
      <c r="G1080" s="2">
        <f t="shared" si="24"/>
        <v>3027.1</v>
      </c>
    </row>
    <row r="1081" spans="2:7">
      <c r="B1081" s="526"/>
      <c r="C1081" s="526"/>
      <c r="G1081" s="2">
        <f t="shared" si="24"/>
        <v>3027.1</v>
      </c>
    </row>
    <row r="1082" spans="2:7">
      <c r="B1082" s="526"/>
      <c r="C1082" s="526"/>
      <c r="G1082" s="2">
        <f t="shared" si="24"/>
        <v>3027.1</v>
      </c>
    </row>
    <row r="1083" spans="2:7">
      <c r="B1083" s="526"/>
      <c r="C1083" s="526"/>
      <c r="G1083" s="2">
        <f t="shared" si="24"/>
        <v>3027.1</v>
      </c>
    </row>
    <row r="1084" spans="2:7">
      <c r="B1084" s="526"/>
      <c r="C1084" s="526"/>
      <c r="G1084" s="2">
        <f t="shared" si="24"/>
        <v>3027.1</v>
      </c>
    </row>
    <row r="1085" spans="2:7">
      <c r="B1085" s="526"/>
      <c r="C1085" s="526"/>
      <c r="G1085" s="2">
        <f t="shared" si="24"/>
        <v>3027.1</v>
      </c>
    </row>
    <row r="1086" spans="2:7">
      <c r="B1086" s="526"/>
      <c r="C1086" s="526"/>
      <c r="G1086" s="2">
        <f t="shared" si="24"/>
        <v>3027.1</v>
      </c>
    </row>
    <row r="1087" spans="2:7">
      <c r="B1087" s="526"/>
      <c r="C1087" s="526"/>
      <c r="G1087" s="2">
        <f t="shared" si="24"/>
        <v>3027.1</v>
      </c>
    </row>
    <row r="1088" spans="2:7">
      <c r="B1088" s="526"/>
      <c r="C1088" s="526"/>
      <c r="G1088" s="2">
        <f t="shared" si="24"/>
        <v>3027.1</v>
      </c>
    </row>
    <row r="1089" spans="2:7">
      <c r="B1089" s="526"/>
      <c r="C1089" s="526"/>
      <c r="G1089" s="2">
        <f t="shared" si="24"/>
        <v>3027.1</v>
      </c>
    </row>
    <row r="1090" spans="2:7">
      <c r="B1090" s="526"/>
      <c r="C1090" s="526"/>
      <c r="G1090" s="2">
        <f t="shared" si="24"/>
        <v>3027.1</v>
      </c>
    </row>
    <row r="1091" spans="2:7">
      <c r="B1091" s="526"/>
      <c r="C1091" s="526"/>
      <c r="G1091" s="2">
        <f t="shared" si="24"/>
        <v>3027.1</v>
      </c>
    </row>
    <row r="1092" spans="2:7">
      <c r="B1092" s="526"/>
      <c r="C1092" s="526"/>
      <c r="G1092" s="2">
        <f t="shared" si="24"/>
        <v>3027.1</v>
      </c>
    </row>
    <row r="1093" spans="2:7">
      <c r="B1093" s="526"/>
      <c r="C1093" s="526"/>
      <c r="G1093" s="2">
        <f t="shared" si="24"/>
        <v>3027.1</v>
      </c>
    </row>
    <row r="1094" spans="2:7">
      <c r="B1094" s="526"/>
      <c r="C1094" s="526"/>
      <c r="G1094" s="2">
        <f t="shared" si="24"/>
        <v>3027.1</v>
      </c>
    </row>
    <row r="1095" spans="2:7">
      <c r="B1095" s="526"/>
      <c r="C1095" s="526"/>
      <c r="G1095" s="2">
        <f t="shared" si="24"/>
        <v>3027.1</v>
      </c>
    </row>
    <row r="1096" spans="2:7">
      <c r="B1096" s="526"/>
      <c r="C1096" s="526"/>
      <c r="G1096" s="2">
        <f t="shared" si="24"/>
        <v>3027.1</v>
      </c>
    </row>
    <row r="1097" spans="2:7">
      <c r="B1097" s="526"/>
      <c r="C1097" s="526"/>
      <c r="G1097" s="2">
        <f t="shared" si="24"/>
        <v>3027.1</v>
      </c>
    </row>
    <row r="1098" spans="2:7">
      <c r="B1098" s="526"/>
      <c r="C1098" s="526"/>
      <c r="G1098" s="2">
        <f t="shared" si="24"/>
        <v>3027.1</v>
      </c>
    </row>
    <row r="1099" spans="2:7">
      <c r="B1099" s="526"/>
      <c r="C1099" s="526"/>
      <c r="G1099" s="2">
        <f t="shared" si="24"/>
        <v>3027.1</v>
      </c>
    </row>
    <row r="1100" spans="2:7">
      <c r="B1100" s="526"/>
      <c r="C1100" s="526"/>
      <c r="G1100" s="2">
        <f t="shared" si="24"/>
        <v>3027.1</v>
      </c>
    </row>
    <row r="1101" spans="2:7">
      <c r="B1101" s="526"/>
      <c r="C1101" s="526"/>
      <c r="G1101" s="2">
        <f t="shared" si="24"/>
        <v>3027.1</v>
      </c>
    </row>
    <row r="1102" spans="2:7">
      <c r="B1102" s="526"/>
      <c r="C1102" s="526"/>
      <c r="G1102" s="2">
        <f t="shared" si="24"/>
        <v>3027.1</v>
      </c>
    </row>
    <row r="1103" spans="2:7">
      <c r="B1103" s="526"/>
      <c r="C1103" s="526"/>
      <c r="G1103" s="2">
        <f t="shared" si="24"/>
        <v>3027.1</v>
      </c>
    </row>
    <row r="1104" spans="2:7">
      <c r="B1104" s="526"/>
      <c r="C1104" s="526"/>
      <c r="G1104" s="2">
        <f t="shared" si="24"/>
        <v>3027.1</v>
      </c>
    </row>
    <row r="1105" spans="2:7">
      <c r="B1105" s="526"/>
      <c r="C1105" s="526"/>
      <c r="G1105" s="2">
        <f t="shared" si="24"/>
        <v>3027.1</v>
      </c>
    </row>
    <row r="1106" spans="2:7">
      <c r="B1106" s="526"/>
      <c r="C1106" s="526"/>
      <c r="G1106" s="2">
        <f t="shared" si="24"/>
        <v>3027.1</v>
      </c>
    </row>
    <row r="1107" spans="2:7">
      <c r="B1107" s="526"/>
      <c r="C1107" s="526"/>
      <c r="G1107" s="2">
        <f t="shared" si="24"/>
        <v>3027.1</v>
      </c>
    </row>
    <row r="1108" spans="2:7">
      <c r="B1108" s="526"/>
      <c r="C1108" s="526"/>
      <c r="G1108" s="2">
        <f t="shared" si="24"/>
        <v>3027.1</v>
      </c>
    </row>
    <row r="1109" spans="2:7">
      <c r="B1109" s="526"/>
      <c r="C1109" s="526"/>
      <c r="G1109" s="2">
        <f t="shared" si="24"/>
        <v>3027.1</v>
      </c>
    </row>
    <row r="1110" spans="2:7">
      <c r="B1110" s="526"/>
      <c r="C1110" s="526"/>
      <c r="G1110" s="2">
        <f t="shared" si="24"/>
        <v>3027.1</v>
      </c>
    </row>
    <row r="1111" spans="2:7">
      <c r="B1111" s="526"/>
      <c r="C1111" s="526"/>
      <c r="G1111" s="2">
        <f t="shared" si="24"/>
        <v>3027.1</v>
      </c>
    </row>
    <row r="1112" spans="2:7">
      <c r="B1112" s="526"/>
      <c r="C1112" s="526"/>
      <c r="G1112" s="2">
        <f t="shared" si="24"/>
        <v>3027.1</v>
      </c>
    </row>
    <row r="1113" spans="2:7">
      <c r="B1113" s="526"/>
      <c r="C1113" s="526"/>
      <c r="G1113" s="2">
        <f t="shared" si="24"/>
        <v>3027.1</v>
      </c>
    </row>
    <row r="1114" spans="2:7">
      <c r="B1114" s="526"/>
      <c r="C1114" s="526"/>
      <c r="G1114" s="2">
        <f t="shared" si="24"/>
        <v>3027.1</v>
      </c>
    </row>
    <row r="1115" spans="2:7">
      <c r="B1115" s="526"/>
      <c r="C1115" s="526"/>
      <c r="G1115" s="2">
        <f t="shared" si="24"/>
        <v>3027.1</v>
      </c>
    </row>
    <row r="1116" spans="2:7">
      <c r="B1116" s="526"/>
      <c r="C1116" s="526"/>
      <c r="G1116" s="2">
        <f t="shared" si="24"/>
        <v>3027.1</v>
      </c>
    </row>
    <row r="1117" spans="2:7">
      <c r="B1117" s="526"/>
      <c r="C1117" s="526"/>
      <c r="G1117" s="2">
        <f t="shared" si="24"/>
        <v>3027.1</v>
      </c>
    </row>
    <row r="1118" spans="2:7">
      <c r="B1118" s="526"/>
      <c r="C1118" s="526"/>
      <c r="G1118" s="2">
        <f t="shared" si="24"/>
        <v>3027.1</v>
      </c>
    </row>
    <row r="1119" spans="2:7">
      <c r="B1119" s="526"/>
      <c r="C1119" s="526"/>
      <c r="G1119" s="2">
        <f t="shared" si="24"/>
        <v>3027.1</v>
      </c>
    </row>
    <row r="1120" spans="2:7">
      <c r="B1120" s="526"/>
      <c r="C1120" s="526"/>
      <c r="G1120" s="2">
        <f t="shared" ref="G1120:G1183" si="25">+G1119+E1120-F1120</f>
        <v>3027.1</v>
      </c>
    </row>
    <row r="1121" spans="2:7">
      <c r="B1121" s="526"/>
      <c r="C1121" s="526"/>
      <c r="G1121" s="2">
        <f t="shared" si="25"/>
        <v>3027.1</v>
      </c>
    </row>
    <row r="1122" spans="2:7">
      <c r="B1122" s="526"/>
      <c r="C1122" s="526"/>
      <c r="G1122" s="2">
        <f t="shared" si="25"/>
        <v>3027.1</v>
      </c>
    </row>
    <row r="1123" spans="2:7">
      <c r="B1123" s="526"/>
      <c r="C1123" s="526"/>
      <c r="G1123" s="2">
        <f t="shared" si="25"/>
        <v>3027.1</v>
      </c>
    </row>
    <row r="1124" spans="2:7">
      <c r="B1124" s="526"/>
      <c r="C1124" s="526"/>
      <c r="G1124" s="2">
        <f t="shared" si="25"/>
        <v>3027.1</v>
      </c>
    </row>
    <row r="1125" spans="2:7">
      <c r="B1125" s="526"/>
      <c r="C1125" s="526"/>
      <c r="G1125" s="2">
        <f t="shared" si="25"/>
        <v>3027.1</v>
      </c>
    </row>
    <row r="1126" spans="2:7">
      <c r="B1126" s="526"/>
      <c r="C1126" s="526"/>
      <c r="G1126" s="2">
        <f t="shared" si="25"/>
        <v>3027.1</v>
      </c>
    </row>
    <row r="1127" spans="2:7">
      <c r="B1127" s="526"/>
      <c r="C1127" s="526"/>
      <c r="G1127" s="2">
        <f t="shared" si="25"/>
        <v>3027.1</v>
      </c>
    </row>
    <row r="1128" spans="2:7">
      <c r="B1128" s="526"/>
      <c r="C1128" s="526"/>
      <c r="G1128" s="2">
        <f t="shared" si="25"/>
        <v>3027.1</v>
      </c>
    </row>
    <row r="1129" spans="2:7">
      <c r="B1129" s="526"/>
      <c r="C1129" s="526"/>
      <c r="G1129" s="2">
        <f t="shared" si="25"/>
        <v>3027.1</v>
      </c>
    </row>
    <row r="1130" spans="2:7">
      <c r="B1130" s="526"/>
      <c r="C1130" s="526"/>
      <c r="G1130" s="2">
        <f t="shared" si="25"/>
        <v>3027.1</v>
      </c>
    </row>
    <row r="1131" spans="2:7">
      <c r="B1131" s="526"/>
      <c r="C1131" s="526"/>
      <c r="G1131" s="2">
        <f t="shared" si="25"/>
        <v>3027.1</v>
      </c>
    </row>
    <row r="1132" spans="2:7">
      <c r="B1132" s="526"/>
      <c r="C1132" s="526"/>
      <c r="G1132" s="2">
        <f t="shared" si="25"/>
        <v>3027.1</v>
      </c>
    </row>
    <row r="1133" spans="2:7">
      <c r="B1133" s="526"/>
      <c r="C1133" s="526"/>
      <c r="G1133" s="2">
        <f t="shared" si="25"/>
        <v>3027.1</v>
      </c>
    </row>
    <row r="1134" spans="2:7">
      <c r="B1134" s="526"/>
      <c r="C1134" s="526"/>
      <c r="G1134" s="2">
        <f t="shared" si="25"/>
        <v>3027.1</v>
      </c>
    </row>
    <row r="1135" spans="2:7">
      <c r="B1135" s="526"/>
      <c r="C1135" s="526"/>
      <c r="G1135" s="2">
        <f t="shared" si="25"/>
        <v>3027.1</v>
      </c>
    </row>
    <row r="1136" spans="2:7">
      <c r="B1136" s="526"/>
      <c r="C1136" s="526"/>
      <c r="G1136" s="2">
        <f t="shared" si="25"/>
        <v>3027.1</v>
      </c>
    </row>
    <row r="1137" spans="2:7">
      <c r="B1137" s="526"/>
      <c r="C1137" s="526"/>
      <c r="G1137" s="2">
        <f t="shared" si="25"/>
        <v>3027.1</v>
      </c>
    </row>
    <row r="1138" spans="2:7">
      <c r="B1138" s="526"/>
      <c r="C1138" s="526"/>
      <c r="G1138" s="2">
        <f t="shared" si="25"/>
        <v>3027.1</v>
      </c>
    </row>
    <row r="1139" spans="2:7">
      <c r="B1139" s="526"/>
      <c r="C1139" s="526"/>
      <c r="G1139" s="2">
        <f t="shared" si="25"/>
        <v>3027.1</v>
      </c>
    </row>
    <row r="1140" spans="2:7">
      <c r="B1140" s="526"/>
      <c r="C1140" s="526"/>
      <c r="G1140" s="2">
        <f t="shared" si="25"/>
        <v>3027.1</v>
      </c>
    </row>
    <row r="1141" spans="2:7">
      <c r="B1141" s="526"/>
      <c r="C1141" s="526"/>
      <c r="G1141" s="2">
        <f t="shared" si="25"/>
        <v>3027.1</v>
      </c>
    </row>
    <row r="1142" spans="2:7">
      <c r="B1142" s="526"/>
      <c r="C1142" s="526"/>
      <c r="G1142" s="2">
        <f t="shared" si="25"/>
        <v>3027.1</v>
      </c>
    </row>
    <row r="1143" spans="2:7">
      <c r="B1143" s="526"/>
      <c r="C1143" s="526"/>
      <c r="G1143" s="2">
        <f t="shared" si="25"/>
        <v>3027.1</v>
      </c>
    </row>
    <row r="1144" spans="2:7">
      <c r="B1144" s="526"/>
      <c r="C1144" s="526"/>
      <c r="G1144" s="2">
        <f t="shared" si="25"/>
        <v>3027.1</v>
      </c>
    </row>
    <row r="1145" spans="2:7">
      <c r="B1145" s="526"/>
      <c r="C1145" s="526"/>
      <c r="G1145" s="2">
        <f t="shared" si="25"/>
        <v>3027.1</v>
      </c>
    </row>
    <row r="1146" spans="2:7">
      <c r="B1146" s="526"/>
      <c r="C1146" s="526"/>
      <c r="G1146" s="2">
        <f t="shared" si="25"/>
        <v>3027.1</v>
      </c>
    </row>
    <row r="1147" spans="2:7">
      <c r="B1147" s="526"/>
      <c r="C1147" s="526"/>
      <c r="G1147" s="2">
        <f t="shared" si="25"/>
        <v>3027.1</v>
      </c>
    </row>
    <row r="1148" spans="2:7">
      <c r="B1148" s="526"/>
      <c r="C1148" s="526"/>
      <c r="G1148" s="2">
        <f t="shared" si="25"/>
        <v>3027.1</v>
      </c>
    </row>
    <row r="1149" spans="2:7">
      <c r="B1149" s="526"/>
      <c r="C1149" s="526"/>
      <c r="G1149" s="2">
        <f t="shared" si="25"/>
        <v>3027.1</v>
      </c>
    </row>
    <row r="1150" spans="2:7">
      <c r="B1150" s="526"/>
      <c r="C1150" s="526"/>
      <c r="G1150" s="2">
        <f t="shared" si="25"/>
        <v>3027.1</v>
      </c>
    </row>
    <row r="1151" spans="2:7">
      <c r="B1151" s="526"/>
      <c r="C1151" s="526"/>
      <c r="G1151" s="2">
        <f t="shared" si="25"/>
        <v>3027.1</v>
      </c>
    </row>
    <row r="1152" spans="2:7">
      <c r="B1152" s="526"/>
      <c r="C1152" s="526"/>
      <c r="G1152" s="2">
        <f t="shared" si="25"/>
        <v>3027.1</v>
      </c>
    </row>
    <row r="1153" spans="2:7">
      <c r="B1153" s="526"/>
      <c r="C1153" s="526"/>
      <c r="G1153" s="2">
        <f t="shared" si="25"/>
        <v>3027.1</v>
      </c>
    </row>
    <row r="1154" spans="2:7">
      <c r="B1154" s="526"/>
      <c r="C1154" s="526"/>
      <c r="G1154" s="2">
        <f t="shared" si="25"/>
        <v>3027.1</v>
      </c>
    </row>
    <row r="1155" spans="2:7">
      <c r="B1155" s="526"/>
      <c r="C1155" s="526"/>
      <c r="G1155" s="2">
        <f t="shared" si="25"/>
        <v>3027.1</v>
      </c>
    </row>
    <row r="1156" spans="2:7">
      <c r="B1156" s="526"/>
      <c r="C1156" s="526"/>
      <c r="G1156" s="2">
        <f t="shared" si="25"/>
        <v>3027.1</v>
      </c>
    </row>
    <row r="1157" spans="2:7">
      <c r="B1157" s="526"/>
      <c r="C1157" s="526"/>
      <c r="G1157" s="2">
        <f t="shared" si="25"/>
        <v>3027.1</v>
      </c>
    </row>
    <row r="1158" spans="2:7">
      <c r="B1158" s="526"/>
      <c r="C1158" s="526"/>
      <c r="G1158" s="2">
        <f t="shared" si="25"/>
        <v>3027.1</v>
      </c>
    </row>
    <row r="1159" spans="2:7">
      <c r="B1159" s="526"/>
      <c r="C1159" s="526"/>
      <c r="G1159" s="2">
        <f t="shared" si="25"/>
        <v>3027.1</v>
      </c>
    </row>
    <row r="1160" spans="2:7">
      <c r="B1160" s="526"/>
      <c r="C1160" s="526"/>
      <c r="G1160" s="2">
        <f t="shared" si="25"/>
        <v>3027.1</v>
      </c>
    </row>
    <row r="1161" spans="2:7">
      <c r="B1161" s="526"/>
      <c r="C1161" s="526"/>
      <c r="G1161" s="2">
        <f t="shared" si="25"/>
        <v>3027.1</v>
      </c>
    </row>
    <row r="1162" spans="2:7">
      <c r="B1162" s="526"/>
      <c r="C1162" s="526"/>
      <c r="G1162" s="2">
        <f t="shared" si="25"/>
        <v>3027.1</v>
      </c>
    </row>
    <row r="1163" spans="2:7">
      <c r="B1163" s="526"/>
      <c r="C1163" s="526"/>
      <c r="G1163" s="2">
        <f t="shared" si="25"/>
        <v>3027.1</v>
      </c>
    </row>
    <row r="1164" spans="2:7">
      <c r="B1164" s="526"/>
      <c r="C1164" s="526"/>
      <c r="G1164" s="2">
        <f t="shared" si="25"/>
        <v>3027.1</v>
      </c>
    </row>
    <row r="1165" spans="2:7">
      <c r="B1165" s="526"/>
      <c r="C1165" s="526"/>
      <c r="G1165" s="2">
        <f t="shared" si="25"/>
        <v>3027.1</v>
      </c>
    </row>
    <row r="1166" spans="2:7">
      <c r="B1166" s="526"/>
      <c r="C1166" s="526"/>
      <c r="G1166" s="2">
        <f t="shared" si="25"/>
        <v>3027.1</v>
      </c>
    </row>
    <row r="1167" spans="2:7">
      <c r="B1167" s="526"/>
      <c r="C1167" s="526"/>
      <c r="G1167" s="2">
        <f t="shared" si="25"/>
        <v>3027.1</v>
      </c>
    </row>
    <row r="1168" spans="2:7">
      <c r="B1168" s="526"/>
      <c r="C1168" s="526"/>
      <c r="G1168" s="2">
        <f t="shared" si="25"/>
        <v>3027.1</v>
      </c>
    </row>
    <row r="1169" spans="2:7">
      <c r="B1169" s="526"/>
      <c r="C1169" s="526"/>
      <c r="G1169" s="2">
        <f t="shared" si="25"/>
        <v>3027.1</v>
      </c>
    </row>
    <row r="1170" spans="2:7">
      <c r="B1170" s="526"/>
      <c r="C1170" s="526"/>
      <c r="G1170" s="2">
        <f t="shared" si="25"/>
        <v>3027.1</v>
      </c>
    </row>
    <row r="1171" spans="2:7">
      <c r="B1171" s="526"/>
      <c r="C1171" s="526"/>
      <c r="G1171" s="2">
        <f t="shared" si="25"/>
        <v>3027.1</v>
      </c>
    </row>
    <row r="1172" spans="2:7">
      <c r="B1172" s="526"/>
      <c r="C1172" s="526"/>
      <c r="G1172" s="2">
        <f t="shared" si="25"/>
        <v>3027.1</v>
      </c>
    </row>
    <row r="1173" spans="2:7">
      <c r="B1173" s="526"/>
      <c r="C1173" s="526"/>
      <c r="G1173" s="2">
        <f t="shared" si="25"/>
        <v>3027.1</v>
      </c>
    </row>
    <row r="1174" spans="2:7">
      <c r="B1174" s="526"/>
      <c r="C1174" s="526"/>
      <c r="G1174" s="2">
        <f t="shared" si="25"/>
        <v>3027.1</v>
      </c>
    </row>
    <row r="1175" spans="2:7">
      <c r="B1175" s="526"/>
      <c r="C1175" s="526"/>
      <c r="G1175" s="2">
        <f t="shared" si="25"/>
        <v>3027.1</v>
      </c>
    </row>
    <row r="1176" spans="2:7">
      <c r="B1176" s="526"/>
      <c r="C1176" s="526"/>
      <c r="G1176" s="2">
        <f t="shared" si="25"/>
        <v>3027.1</v>
      </c>
    </row>
    <row r="1177" spans="2:7">
      <c r="B1177" s="526"/>
      <c r="C1177" s="526"/>
      <c r="G1177" s="2">
        <f t="shared" si="25"/>
        <v>3027.1</v>
      </c>
    </row>
    <row r="1178" spans="2:7">
      <c r="B1178" s="526"/>
      <c r="C1178" s="526"/>
      <c r="G1178" s="2">
        <f t="shared" si="25"/>
        <v>3027.1</v>
      </c>
    </row>
    <row r="1179" spans="2:7">
      <c r="B1179" s="526"/>
      <c r="C1179" s="526"/>
      <c r="G1179" s="2">
        <f t="shared" si="25"/>
        <v>3027.1</v>
      </c>
    </row>
    <row r="1180" spans="2:7">
      <c r="B1180" s="526"/>
      <c r="C1180" s="526"/>
      <c r="G1180" s="2">
        <f t="shared" si="25"/>
        <v>3027.1</v>
      </c>
    </row>
    <row r="1181" spans="2:7">
      <c r="B1181" s="526"/>
      <c r="C1181" s="526"/>
      <c r="G1181" s="2">
        <f t="shared" si="25"/>
        <v>3027.1</v>
      </c>
    </row>
    <row r="1182" spans="2:7">
      <c r="B1182" s="526"/>
      <c r="C1182" s="526"/>
      <c r="G1182" s="2">
        <f t="shared" si="25"/>
        <v>3027.1</v>
      </c>
    </row>
    <row r="1183" spans="2:7">
      <c r="B1183" s="526"/>
      <c r="C1183" s="526"/>
      <c r="G1183" s="2">
        <f t="shared" si="25"/>
        <v>3027.1</v>
      </c>
    </row>
    <row r="1184" spans="2:7">
      <c r="B1184" s="526"/>
      <c r="C1184" s="526"/>
      <c r="G1184" s="2">
        <f t="shared" ref="G1184:G1247" si="26">+G1183+E1184-F1184</f>
        <v>3027.1</v>
      </c>
    </row>
    <row r="1185" spans="2:7">
      <c r="B1185" s="526"/>
      <c r="C1185" s="526"/>
      <c r="G1185" s="2">
        <f t="shared" si="26"/>
        <v>3027.1</v>
      </c>
    </row>
    <row r="1186" spans="2:7">
      <c r="B1186" s="526"/>
      <c r="C1186" s="526"/>
      <c r="G1186" s="2">
        <f t="shared" si="26"/>
        <v>3027.1</v>
      </c>
    </row>
    <row r="1187" spans="2:7">
      <c r="B1187" s="526"/>
      <c r="C1187" s="526"/>
      <c r="G1187" s="2">
        <f t="shared" si="26"/>
        <v>3027.1</v>
      </c>
    </row>
    <row r="1188" spans="2:7">
      <c r="B1188" s="526"/>
      <c r="C1188" s="526"/>
      <c r="G1188" s="2">
        <f t="shared" si="26"/>
        <v>3027.1</v>
      </c>
    </row>
    <row r="1189" spans="2:7">
      <c r="B1189" s="526"/>
      <c r="C1189" s="526"/>
      <c r="G1189" s="2">
        <f t="shared" si="26"/>
        <v>3027.1</v>
      </c>
    </row>
    <row r="1190" spans="2:7">
      <c r="B1190" s="526"/>
      <c r="C1190" s="526"/>
      <c r="G1190" s="2">
        <f t="shared" si="26"/>
        <v>3027.1</v>
      </c>
    </row>
    <row r="1191" spans="2:7">
      <c r="B1191" s="526"/>
      <c r="C1191" s="526"/>
      <c r="G1191" s="2">
        <f t="shared" si="26"/>
        <v>3027.1</v>
      </c>
    </row>
    <row r="1192" spans="2:7">
      <c r="B1192" s="526"/>
      <c r="C1192" s="526"/>
      <c r="G1192" s="2">
        <f t="shared" si="26"/>
        <v>3027.1</v>
      </c>
    </row>
    <row r="1193" spans="2:7">
      <c r="B1193" s="526"/>
      <c r="C1193" s="526"/>
      <c r="G1193" s="2">
        <f t="shared" si="26"/>
        <v>3027.1</v>
      </c>
    </row>
    <row r="1194" spans="2:7">
      <c r="B1194" s="526"/>
      <c r="C1194" s="526"/>
      <c r="G1194" s="2">
        <f t="shared" si="26"/>
        <v>3027.1</v>
      </c>
    </row>
    <row r="1195" spans="2:7">
      <c r="B1195" s="526"/>
      <c r="C1195" s="526"/>
      <c r="G1195" s="2">
        <f t="shared" si="26"/>
        <v>3027.1</v>
      </c>
    </row>
    <row r="1196" spans="2:7">
      <c r="B1196" s="526"/>
      <c r="C1196" s="526"/>
      <c r="G1196" s="2">
        <f t="shared" si="26"/>
        <v>3027.1</v>
      </c>
    </row>
    <row r="1197" spans="2:7">
      <c r="B1197" s="526"/>
      <c r="C1197" s="526"/>
      <c r="G1197" s="2">
        <f t="shared" si="26"/>
        <v>3027.1</v>
      </c>
    </row>
    <row r="1198" spans="2:7">
      <c r="B1198" s="526"/>
      <c r="C1198" s="526"/>
      <c r="G1198" s="2">
        <f t="shared" si="26"/>
        <v>3027.1</v>
      </c>
    </row>
    <row r="1199" spans="2:7">
      <c r="B1199" s="526"/>
      <c r="C1199" s="526"/>
      <c r="G1199" s="2">
        <f t="shared" si="26"/>
        <v>3027.1</v>
      </c>
    </row>
    <row r="1200" spans="2:7">
      <c r="B1200" s="526"/>
      <c r="C1200" s="526"/>
      <c r="G1200" s="2">
        <f t="shared" si="26"/>
        <v>3027.1</v>
      </c>
    </row>
    <row r="1201" spans="2:7">
      <c r="B1201" s="526"/>
      <c r="C1201" s="526"/>
      <c r="G1201" s="2">
        <f t="shared" si="26"/>
        <v>3027.1</v>
      </c>
    </row>
    <row r="1202" spans="2:7">
      <c r="B1202" s="526"/>
      <c r="C1202" s="526"/>
      <c r="G1202" s="2">
        <f t="shared" si="26"/>
        <v>3027.1</v>
      </c>
    </row>
    <row r="1203" spans="2:7">
      <c r="B1203" s="526"/>
      <c r="C1203" s="526"/>
      <c r="G1203" s="2">
        <f t="shared" si="26"/>
        <v>3027.1</v>
      </c>
    </row>
    <row r="1204" spans="2:7">
      <c r="B1204" s="526"/>
      <c r="C1204" s="526"/>
      <c r="G1204" s="2">
        <f t="shared" si="26"/>
        <v>3027.1</v>
      </c>
    </row>
    <row r="1205" spans="2:7">
      <c r="B1205" s="526"/>
      <c r="C1205" s="526"/>
      <c r="G1205" s="2">
        <f t="shared" si="26"/>
        <v>3027.1</v>
      </c>
    </row>
    <row r="1206" spans="2:7">
      <c r="B1206" s="526"/>
      <c r="C1206" s="526"/>
      <c r="G1206" s="2">
        <f t="shared" si="26"/>
        <v>3027.1</v>
      </c>
    </row>
    <row r="1207" spans="2:7">
      <c r="B1207" s="526"/>
      <c r="C1207" s="526"/>
      <c r="G1207" s="2">
        <f t="shared" si="26"/>
        <v>3027.1</v>
      </c>
    </row>
    <row r="1208" spans="2:7">
      <c r="B1208" s="526"/>
      <c r="C1208" s="526"/>
      <c r="G1208" s="2">
        <f t="shared" si="26"/>
        <v>3027.1</v>
      </c>
    </row>
    <row r="1209" spans="2:7">
      <c r="B1209" s="526"/>
      <c r="C1209" s="526"/>
      <c r="G1209" s="2">
        <f t="shared" si="26"/>
        <v>3027.1</v>
      </c>
    </row>
    <row r="1210" spans="2:7">
      <c r="B1210" s="526"/>
      <c r="C1210" s="526"/>
      <c r="G1210" s="2">
        <f t="shared" si="26"/>
        <v>3027.1</v>
      </c>
    </row>
    <row r="1211" spans="2:7">
      <c r="B1211" s="526"/>
      <c r="C1211" s="526"/>
      <c r="G1211" s="2">
        <f t="shared" si="26"/>
        <v>3027.1</v>
      </c>
    </row>
    <row r="1212" spans="2:7">
      <c r="B1212" s="526"/>
      <c r="C1212" s="526"/>
      <c r="G1212" s="2">
        <f t="shared" si="26"/>
        <v>3027.1</v>
      </c>
    </row>
    <row r="1213" spans="2:7">
      <c r="B1213" s="526"/>
      <c r="C1213" s="526"/>
      <c r="G1213" s="2">
        <f t="shared" si="26"/>
        <v>3027.1</v>
      </c>
    </row>
    <row r="1214" spans="2:7">
      <c r="B1214" s="526"/>
      <c r="C1214" s="526"/>
      <c r="G1214" s="2">
        <f t="shared" si="26"/>
        <v>3027.1</v>
      </c>
    </row>
    <row r="1215" spans="2:7">
      <c r="B1215" s="526"/>
      <c r="C1215" s="526"/>
      <c r="G1215" s="2">
        <f t="shared" si="26"/>
        <v>3027.1</v>
      </c>
    </row>
    <row r="1216" spans="2:7">
      <c r="B1216" s="526"/>
      <c r="C1216" s="526"/>
      <c r="G1216" s="2">
        <f t="shared" si="26"/>
        <v>3027.1</v>
      </c>
    </row>
    <row r="1217" spans="2:7">
      <c r="B1217" s="526"/>
      <c r="C1217" s="526"/>
      <c r="G1217" s="2">
        <f t="shared" si="26"/>
        <v>3027.1</v>
      </c>
    </row>
    <row r="1218" spans="2:7">
      <c r="B1218" s="526"/>
      <c r="C1218" s="526"/>
      <c r="G1218" s="2">
        <f t="shared" si="26"/>
        <v>3027.1</v>
      </c>
    </row>
    <row r="1219" spans="2:7">
      <c r="B1219" s="526"/>
      <c r="C1219" s="526"/>
      <c r="G1219" s="2">
        <f t="shared" si="26"/>
        <v>3027.1</v>
      </c>
    </row>
    <row r="1220" spans="2:7">
      <c r="B1220" s="526"/>
      <c r="C1220" s="526"/>
      <c r="G1220" s="2">
        <f t="shared" si="26"/>
        <v>3027.1</v>
      </c>
    </row>
    <row r="1221" spans="2:7">
      <c r="B1221" s="526"/>
      <c r="C1221" s="526"/>
      <c r="G1221" s="2">
        <f t="shared" si="26"/>
        <v>3027.1</v>
      </c>
    </row>
    <row r="1222" spans="2:7">
      <c r="B1222" s="526"/>
      <c r="C1222" s="526"/>
      <c r="G1222" s="2">
        <f t="shared" si="26"/>
        <v>3027.1</v>
      </c>
    </row>
    <row r="1223" spans="2:7">
      <c r="B1223" s="526"/>
      <c r="C1223" s="526"/>
      <c r="G1223" s="2">
        <f t="shared" si="26"/>
        <v>3027.1</v>
      </c>
    </row>
    <row r="1224" spans="2:7">
      <c r="B1224" s="526"/>
      <c r="C1224" s="526"/>
      <c r="G1224" s="2">
        <f t="shared" si="26"/>
        <v>3027.1</v>
      </c>
    </row>
    <row r="1225" spans="2:7">
      <c r="B1225" s="526"/>
      <c r="C1225" s="526"/>
      <c r="G1225" s="2">
        <f t="shared" si="26"/>
        <v>3027.1</v>
      </c>
    </row>
    <row r="1226" spans="2:7">
      <c r="B1226" s="526"/>
      <c r="C1226" s="526"/>
      <c r="G1226" s="2">
        <f t="shared" si="26"/>
        <v>3027.1</v>
      </c>
    </row>
    <row r="1227" spans="2:7">
      <c r="B1227" s="526"/>
      <c r="C1227" s="526"/>
      <c r="G1227" s="2">
        <f t="shared" si="26"/>
        <v>3027.1</v>
      </c>
    </row>
    <row r="1228" spans="2:7">
      <c r="B1228" s="526"/>
      <c r="C1228" s="526"/>
      <c r="G1228" s="2">
        <f t="shared" si="26"/>
        <v>3027.1</v>
      </c>
    </row>
    <row r="1229" spans="2:7">
      <c r="B1229" s="526"/>
      <c r="C1229" s="526"/>
      <c r="G1229" s="2">
        <f t="shared" si="26"/>
        <v>3027.1</v>
      </c>
    </row>
    <row r="1230" spans="2:7">
      <c r="B1230" s="526"/>
      <c r="C1230" s="526"/>
      <c r="G1230" s="2">
        <f t="shared" si="26"/>
        <v>3027.1</v>
      </c>
    </row>
    <row r="1231" spans="2:7">
      <c r="B1231" s="526"/>
      <c r="C1231" s="526"/>
      <c r="G1231" s="2">
        <f t="shared" si="26"/>
        <v>3027.1</v>
      </c>
    </row>
    <row r="1232" spans="2:7">
      <c r="B1232" s="526"/>
      <c r="C1232" s="526"/>
      <c r="G1232" s="2">
        <f t="shared" si="26"/>
        <v>3027.1</v>
      </c>
    </row>
    <row r="1233" spans="2:7">
      <c r="B1233" s="526"/>
      <c r="C1233" s="526"/>
      <c r="G1233" s="2">
        <f t="shared" si="26"/>
        <v>3027.1</v>
      </c>
    </row>
    <row r="1234" spans="2:7">
      <c r="B1234" s="526"/>
      <c r="C1234" s="526"/>
      <c r="G1234" s="2">
        <f t="shared" si="26"/>
        <v>3027.1</v>
      </c>
    </row>
    <row r="1235" spans="2:7">
      <c r="B1235" s="526"/>
      <c r="C1235" s="526"/>
      <c r="G1235" s="2">
        <f t="shared" si="26"/>
        <v>3027.1</v>
      </c>
    </row>
    <row r="1236" spans="2:7">
      <c r="B1236" s="526"/>
      <c r="C1236" s="526"/>
      <c r="G1236" s="2">
        <f t="shared" si="26"/>
        <v>3027.1</v>
      </c>
    </row>
    <row r="1237" spans="2:7">
      <c r="B1237" s="526"/>
      <c r="C1237" s="526"/>
      <c r="G1237" s="2">
        <f t="shared" si="26"/>
        <v>3027.1</v>
      </c>
    </row>
    <row r="1238" spans="2:7">
      <c r="B1238" s="526"/>
      <c r="C1238" s="526"/>
      <c r="G1238" s="2">
        <f t="shared" si="26"/>
        <v>3027.1</v>
      </c>
    </row>
    <row r="1239" spans="2:7">
      <c r="B1239" s="526"/>
      <c r="C1239" s="526"/>
      <c r="G1239" s="2">
        <f t="shared" si="26"/>
        <v>3027.1</v>
      </c>
    </row>
    <row r="1240" spans="2:7">
      <c r="B1240" s="526"/>
      <c r="C1240" s="526"/>
      <c r="G1240" s="2">
        <f t="shared" si="26"/>
        <v>3027.1</v>
      </c>
    </row>
    <row r="1241" spans="2:7">
      <c r="B1241" s="526"/>
      <c r="C1241" s="526"/>
      <c r="G1241" s="2">
        <f t="shared" si="26"/>
        <v>3027.1</v>
      </c>
    </row>
    <row r="1242" spans="2:7">
      <c r="B1242" s="526"/>
      <c r="C1242" s="526"/>
      <c r="G1242" s="2">
        <f t="shared" si="26"/>
        <v>3027.1</v>
      </c>
    </row>
    <row r="1243" spans="2:7">
      <c r="B1243" s="526"/>
      <c r="C1243" s="526"/>
      <c r="G1243" s="2">
        <f t="shared" si="26"/>
        <v>3027.1</v>
      </c>
    </row>
    <row r="1244" spans="2:7">
      <c r="B1244" s="526"/>
      <c r="C1244" s="526"/>
      <c r="G1244" s="2">
        <f t="shared" si="26"/>
        <v>3027.1</v>
      </c>
    </row>
    <row r="1245" spans="2:7">
      <c r="B1245" s="526"/>
      <c r="C1245" s="526"/>
      <c r="G1245" s="2">
        <f t="shared" si="26"/>
        <v>3027.1</v>
      </c>
    </row>
    <row r="1246" spans="2:7">
      <c r="B1246" s="526"/>
      <c r="C1246" s="526"/>
      <c r="G1246" s="2">
        <f t="shared" si="26"/>
        <v>3027.1</v>
      </c>
    </row>
    <row r="1247" spans="2:7">
      <c r="B1247" s="526"/>
      <c r="C1247" s="526"/>
      <c r="G1247" s="2">
        <f t="shared" si="26"/>
        <v>3027.1</v>
      </c>
    </row>
    <row r="1248" spans="2:7">
      <c r="B1248" s="526"/>
      <c r="C1248" s="526"/>
      <c r="G1248" s="2">
        <f t="shared" ref="G1248:G1311" si="27">+G1247+E1248-F1248</f>
        <v>3027.1</v>
      </c>
    </row>
    <row r="1249" spans="2:7">
      <c r="B1249" s="526"/>
      <c r="C1249" s="526"/>
      <c r="G1249" s="2">
        <f t="shared" si="27"/>
        <v>3027.1</v>
      </c>
    </row>
    <row r="1250" spans="2:7">
      <c r="B1250" s="526"/>
      <c r="C1250" s="526"/>
      <c r="G1250" s="2">
        <f t="shared" si="27"/>
        <v>3027.1</v>
      </c>
    </row>
    <row r="1251" spans="2:7">
      <c r="B1251" s="526"/>
      <c r="C1251" s="526"/>
      <c r="G1251" s="2">
        <f t="shared" si="27"/>
        <v>3027.1</v>
      </c>
    </row>
    <row r="1252" spans="2:7">
      <c r="B1252" s="526"/>
      <c r="C1252" s="526"/>
      <c r="G1252" s="2">
        <f t="shared" si="27"/>
        <v>3027.1</v>
      </c>
    </row>
    <row r="1253" spans="2:7">
      <c r="B1253" s="526"/>
      <c r="C1253" s="526"/>
      <c r="G1253" s="2">
        <f t="shared" si="27"/>
        <v>3027.1</v>
      </c>
    </row>
    <row r="1254" spans="2:7">
      <c r="B1254" s="526"/>
      <c r="C1254" s="526"/>
      <c r="G1254" s="2">
        <f t="shared" si="27"/>
        <v>3027.1</v>
      </c>
    </row>
    <row r="1255" spans="2:7">
      <c r="B1255" s="526"/>
      <c r="C1255" s="526"/>
      <c r="G1255" s="2">
        <f t="shared" si="27"/>
        <v>3027.1</v>
      </c>
    </row>
    <row r="1256" spans="2:7">
      <c r="B1256" s="526"/>
      <c r="C1256" s="526"/>
      <c r="G1256" s="2">
        <f t="shared" si="27"/>
        <v>3027.1</v>
      </c>
    </row>
    <row r="1257" spans="2:7">
      <c r="B1257" s="526"/>
      <c r="C1257" s="526"/>
      <c r="G1257" s="2">
        <f t="shared" si="27"/>
        <v>3027.1</v>
      </c>
    </row>
    <row r="1258" spans="2:7">
      <c r="B1258" s="526"/>
      <c r="C1258" s="526"/>
      <c r="G1258" s="2">
        <f t="shared" si="27"/>
        <v>3027.1</v>
      </c>
    </row>
    <row r="1259" spans="2:7">
      <c r="B1259" s="526"/>
      <c r="C1259" s="526"/>
      <c r="G1259" s="2">
        <f t="shared" si="27"/>
        <v>3027.1</v>
      </c>
    </row>
    <row r="1260" spans="2:7">
      <c r="B1260" s="526"/>
      <c r="C1260" s="526"/>
      <c r="G1260" s="2">
        <f t="shared" si="27"/>
        <v>3027.1</v>
      </c>
    </row>
    <row r="1261" spans="2:7">
      <c r="B1261" s="526"/>
      <c r="C1261" s="526"/>
      <c r="G1261" s="2">
        <f t="shared" si="27"/>
        <v>3027.1</v>
      </c>
    </row>
    <row r="1262" spans="2:7">
      <c r="B1262" s="526"/>
      <c r="C1262" s="526"/>
      <c r="G1262" s="2">
        <f t="shared" si="27"/>
        <v>3027.1</v>
      </c>
    </row>
    <row r="1263" spans="2:7">
      <c r="B1263" s="526"/>
      <c r="C1263" s="526"/>
      <c r="G1263" s="2">
        <f t="shared" si="27"/>
        <v>3027.1</v>
      </c>
    </row>
    <row r="1264" spans="2:7">
      <c r="B1264" s="526"/>
      <c r="C1264" s="526"/>
      <c r="G1264" s="2">
        <f t="shared" si="27"/>
        <v>3027.1</v>
      </c>
    </row>
    <row r="1265" spans="2:7">
      <c r="B1265" s="526"/>
      <c r="C1265" s="526"/>
      <c r="G1265" s="2">
        <f t="shared" si="27"/>
        <v>3027.1</v>
      </c>
    </row>
    <row r="1266" spans="2:7">
      <c r="B1266" s="526"/>
      <c r="C1266" s="526"/>
      <c r="G1266" s="2">
        <f t="shared" si="27"/>
        <v>3027.1</v>
      </c>
    </row>
    <row r="1267" spans="2:7">
      <c r="B1267" s="526"/>
      <c r="C1267" s="526"/>
      <c r="G1267" s="2">
        <f t="shared" si="27"/>
        <v>3027.1</v>
      </c>
    </row>
    <row r="1268" spans="2:7">
      <c r="B1268" s="526"/>
      <c r="C1268" s="526"/>
      <c r="G1268" s="2">
        <f t="shared" si="27"/>
        <v>3027.1</v>
      </c>
    </row>
    <row r="1269" spans="2:7">
      <c r="B1269" s="526"/>
      <c r="C1269" s="526"/>
      <c r="G1269" s="2">
        <f t="shared" si="27"/>
        <v>3027.1</v>
      </c>
    </row>
    <row r="1270" spans="2:7">
      <c r="B1270" s="526"/>
      <c r="C1270" s="526"/>
      <c r="G1270" s="2">
        <f t="shared" si="27"/>
        <v>3027.1</v>
      </c>
    </row>
    <row r="1271" spans="2:7">
      <c r="B1271" s="526"/>
      <c r="C1271" s="526"/>
      <c r="G1271" s="2">
        <f t="shared" si="27"/>
        <v>3027.1</v>
      </c>
    </row>
    <row r="1272" spans="2:7">
      <c r="B1272" s="526"/>
      <c r="C1272" s="526"/>
      <c r="G1272" s="2">
        <f t="shared" si="27"/>
        <v>3027.1</v>
      </c>
    </row>
    <row r="1273" spans="2:7">
      <c r="B1273" s="526"/>
      <c r="C1273" s="526"/>
      <c r="G1273" s="2">
        <f t="shared" si="27"/>
        <v>3027.1</v>
      </c>
    </row>
    <row r="1274" spans="2:7">
      <c r="B1274" s="526"/>
      <c r="C1274" s="526"/>
      <c r="G1274" s="2">
        <f t="shared" si="27"/>
        <v>3027.1</v>
      </c>
    </row>
    <row r="1275" spans="2:7">
      <c r="B1275" s="526"/>
      <c r="C1275" s="526"/>
      <c r="G1275" s="2">
        <f t="shared" si="27"/>
        <v>3027.1</v>
      </c>
    </row>
    <row r="1276" spans="2:7">
      <c r="B1276" s="526"/>
      <c r="C1276" s="526"/>
      <c r="G1276" s="2">
        <f t="shared" si="27"/>
        <v>3027.1</v>
      </c>
    </row>
    <row r="1277" spans="2:7">
      <c r="B1277" s="526"/>
      <c r="C1277" s="526"/>
      <c r="G1277" s="2">
        <f t="shared" si="27"/>
        <v>3027.1</v>
      </c>
    </row>
    <row r="1278" spans="2:7">
      <c r="B1278" s="526"/>
      <c r="C1278" s="526"/>
      <c r="G1278" s="2">
        <f t="shared" si="27"/>
        <v>3027.1</v>
      </c>
    </row>
    <row r="1279" spans="2:7">
      <c r="B1279" s="526"/>
      <c r="C1279" s="526"/>
      <c r="G1279" s="2">
        <f t="shared" si="27"/>
        <v>3027.1</v>
      </c>
    </row>
    <row r="1280" spans="2:7">
      <c r="B1280" s="526"/>
      <c r="C1280" s="526"/>
      <c r="G1280" s="2">
        <f t="shared" si="27"/>
        <v>3027.1</v>
      </c>
    </row>
    <row r="1281" spans="2:7">
      <c r="B1281" s="526"/>
      <c r="C1281" s="526"/>
      <c r="G1281" s="2">
        <f t="shared" si="27"/>
        <v>3027.1</v>
      </c>
    </row>
    <row r="1282" spans="2:7">
      <c r="B1282" s="526"/>
      <c r="C1282" s="526"/>
      <c r="G1282" s="2">
        <f t="shared" si="27"/>
        <v>3027.1</v>
      </c>
    </row>
    <row r="1283" spans="2:7">
      <c r="B1283" s="526"/>
      <c r="C1283" s="526"/>
      <c r="G1283" s="2">
        <f t="shared" si="27"/>
        <v>3027.1</v>
      </c>
    </row>
    <row r="1284" spans="2:7">
      <c r="B1284" s="526"/>
      <c r="C1284" s="526"/>
      <c r="G1284" s="2">
        <f t="shared" si="27"/>
        <v>3027.1</v>
      </c>
    </row>
    <row r="1285" spans="2:7">
      <c r="B1285" s="526"/>
      <c r="C1285" s="526"/>
      <c r="G1285" s="2">
        <f t="shared" si="27"/>
        <v>3027.1</v>
      </c>
    </row>
    <row r="1286" spans="2:7">
      <c r="B1286" s="526"/>
      <c r="C1286" s="526"/>
      <c r="G1286" s="2">
        <f t="shared" si="27"/>
        <v>3027.1</v>
      </c>
    </row>
    <row r="1287" spans="2:7">
      <c r="B1287" s="526"/>
      <c r="C1287" s="526"/>
      <c r="G1287" s="2">
        <f t="shared" si="27"/>
        <v>3027.1</v>
      </c>
    </row>
    <row r="1288" spans="2:7">
      <c r="B1288" s="526"/>
      <c r="C1288" s="526"/>
      <c r="G1288" s="2">
        <f t="shared" si="27"/>
        <v>3027.1</v>
      </c>
    </row>
    <row r="1289" spans="2:7">
      <c r="B1289" s="526"/>
      <c r="C1289" s="526"/>
      <c r="G1289" s="2">
        <f t="shared" si="27"/>
        <v>3027.1</v>
      </c>
    </row>
    <row r="1290" spans="2:7">
      <c r="B1290" s="526"/>
      <c r="C1290" s="526"/>
      <c r="G1290" s="2">
        <f t="shared" si="27"/>
        <v>3027.1</v>
      </c>
    </row>
    <row r="1291" spans="2:7">
      <c r="B1291" s="526"/>
      <c r="C1291" s="526"/>
      <c r="G1291" s="2">
        <f t="shared" si="27"/>
        <v>3027.1</v>
      </c>
    </row>
    <row r="1292" spans="2:7">
      <c r="B1292" s="526"/>
      <c r="C1292" s="526"/>
      <c r="G1292" s="2">
        <f t="shared" si="27"/>
        <v>3027.1</v>
      </c>
    </row>
    <row r="1293" spans="2:7">
      <c r="B1293" s="526"/>
      <c r="C1293" s="526"/>
      <c r="G1293" s="2">
        <f t="shared" si="27"/>
        <v>3027.1</v>
      </c>
    </row>
    <row r="1294" spans="2:7">
      <c r="B1294" s="526"/>
      <c r="C1294" s="526"/>
      <c r="G1294" s="2">
        <f t="shared" si="27"/>
        <v>3027.1</v>
      </c>
    </row>
    <row r="1295" spans="2:7">
      <c r="B1295" s="526"/>
      <c r="C1295" s="526"/>
      <c r="G1295" s="2">
        <f t="shared" si="27"/>
        <v>3027.1</v>
      </c>
    </row>
    <row r="1296" spans="2:7">
      <c r="B1296" s="526"/>
      <c r="C1296" s="526"/>
      <c r="G1296" s="2">
        <f t="shared" si="27"/>
        <v>3027.1</v>
      </c>
    </row>
    <row r="1297" spans="2:7">
      <c r="B1297" s="526"/>
      <c r="C1297" s="526"/>
      <c r="G1297" s="2">
        <f t="shared" si="27"/>
        <v>3027.1</v>
      </c>
    </row>
    <row r="1298" spans="2:7">
      <c r="B1298" s="526"/>
      <c r="C1298" s="526"/>
      <c r="G1298" s="2">
        <f t="shared" si="27"/>
        <v>3027.1</v>
      </c>
    </row>
    <row r="1299" spans="2:7">
      <c r="B1299" s="526"/>
      <c r="C1299" s="526"/>
      <c r="G1299" s="2">
        <f t="shared" si="27"/>
        <v>3027.1</v>
      </c>
    </row>
    <row r="1300" spans="2:7">
      <c r="B1300" s="526"/>
      <c r="C1300" s="526"/>
      <c r="G1300" s="2">
        <f t="shared" si="27"/>
        <v>3027.1</v>
      </c>
    </row>
    <row r="1301" spans="2:7">
      <c r="B1301" s="526"/>
      <c r="C1301" s="526"/>
      <c r="G1301" s="2">
        <f t="shared" si="27"/>
        <v>3027.1</v>
      </c>
    </row>
    <row r="1302" spans="2:7">
      <c r="B1302" s="526"/>
      <c r="C1302" s="526"/>
      <c r="G1302" s="2">
        <f t="shared" si="27"/>
        <v>3027.1</v>
      </c>
    </row>
    <row r="1303" spans="2:7">
      <c r="B1303" s="526"/>
      <c r="C1303" s="526"/>
      <c r="G1303" s="2">
        <f t="shared" si="27"/>
        <v>3027.1</v>
      </c>
    </row>
    <row r="1304" spans="2:7">
      <c r="B1304" s="526"/>
      <c r="C1304" s="526"/>
      <c r="G1304" s="2">
        <f t="shared" si="27"/>
        <v>3027.1</v>
      </c>
    </row>
    <row r="1305" spans="2:7">
      <c r="B1305" s="526"/>
      <c r="C1305" s="526"/>
      <c r="G1305" s="2">
        <f t="shared" si="27"/>
        <v>3027.1</v>
      </c>
    </row>
    <row r="1306" spans="2:7">
      <c r="B1306" s="526"/>
      <c r="C1306" s="526"/>
      <c r="G1306" s="2">
        <f t="shared" si="27"/>
        <v>3027.1</v>
      </c>
    </row>
    <row r="1307" spans="2:7">
      <c r="B1307" s="526"/>
      <c r="C1307" s="526"/>
      <c r="G1307" s="2">
        <f t="shared" si="27"/>
        <v>3027.1</v>
      </c>
    </row>
    <row r="1308" spans="2:7">
      <c r="B1308" s="526"/>
      <c r="C1308" s="526"/>
      <c r="G1308" s="2">
        <f t="shared" si="27"/>
        <v>3027.1</v>
      </c>
    </row>
    <row r="1309" spans="2:7">
      <c r="B1309" s="526"/>
      <c r="C1309" s="526"/>
      <c r="G1309" s="2">
        <f t="shared" si="27"/>
        <v>3027.1</v>
      </c>
    </row>
    <row r="1310" spans="2:7">
      <c r="B1310" s="526"/>
      <c r="C1310" s="526"/>
      <c r="G1310" s="2">
        <f t="shared" si="27"/>
        <v>3027.1</v>
      </c>
    </row>
    <row r="1311" spans="2:7">
      <c r="B1311" s="526"/>
      <c r="C1311" s="526"/>
      <c r="G1311" s="2">
        <f t="shared" si="27"/>
        <v>3027.1</v>
      </c>
    </row>
  </sheetData>
  <autoFilter ref="A4:G892" xr:uid="{00000000-0009-0000-0000-00001C000000}"/>
  <mergeCells count="2">
    <mergeCell ref="I953:K953"/>
    <mergeCell ref="A2:G2"/>
  </mergeCells>
  <pageMargins left="0.31496062992125984" right="0.31496062992125984" top="0.74803149606299213" bottom="0.74803149606299213" header="0.31496062992125984" footer="0.31496062992125984"/>
  <pageSetup paperSize="9" fitToWidth="0"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1326"/>
  <sheetViews>
    <sheetView topLeftCell="A915" zoomScaleNormal="100" workbookViewId="0">
      <selection activeCell="E935" sqref="E935"/>
    </sheetView>
  </sheetViews>
  <sheetFormatPr defaultColWidth="11.42578125" defaultRowHeight="15"/>
  <cols>
    <col min="1" max="1" width="11.42578125" style="7"/>
    <col min="2" max="2" width="14" style="9" customWidth="1"/>
    <col min="3" max="3" width="12.85546875" style="9" customWidth="1"/>
    <col min="4" max="4" width="51.5703125" bestFit="1" customWidth="1"/>
    <col min="5" max="7" width="11.42578125" style="2"/>
    <col min="9" max="9" width="13.28515625" customWidth="1"/>
    <col min="10" max="10" width="34" customWidth="1"/>
    <col min="12" max="12" width="22.85546875" bestFit="1" customWidth="1"/>
  </cols>
  <sheetData>
    <row r="1" spans="1:7" s="3" customFormat="1" ht="14.25">
      <c r="A1" s="376"/>
      <c r="B1" s="17"/>
      <c r="C1" s="17"/>
      <c r="E1" s="4"/>
      <c r="F1" s="4"/>
      <c r="G1" s="4"/>
    </row>
    <row r="2" spans="1:7">
      <c r="B2" s="542" t="s">
        <v>533</v>
      </c>
      <c r="C2" s="542"/>
      <c r="D2" s="542"/>
      <c r="E2" s="542"/>
      <c r="F2" s="542"/>
      <c r="G2" s="542"/>
    </row>
    <row r="4" spans="1:7" ht="45.75">
      <c r="A4" s="43" t="s">
        <v>1</v>
      </c>
      <c r="B4" s="528" t="s">
        <v>2</v>
      </c>
      <c r="C4" s="528" t="s">
        <v>3</v>
      </c>
      <c r="D4" s="528" t="s">
        <v>4</v>
      </c>
      <c r="E4" s="13" t="s">
        <v>5</v>
      </c>
      <c r="F4" s="13" t="s">
        <v>6</v>
      </c>
      <c r="G4" s="13" t="s">
        <v>7</v>
      </c>
    </row>
    <row r="5" spans="1:7">
      <c r="A5" s="44">
        <v>42736</v>
      </c>
      <c r="B5" s="525" t="s">
        <v>8</v>
      </c>
      <c r="C5" s="525"/>
      <c r="G5" s="2">
        <v>208.5</v>
      </c>
    </row>
    <row r="6" spans="1:7">
      <c r="A6" s="7">
        <v>42758</v>
      </c>
      <c r="B6" s="526">
        <v>12146</v>
      </c>
      <c r="C6" s="526" t="s">
        <v>9</v>
      </c>
      <c r="F6" s="2">
        <v>208.5</v>
      </c>
      <c r="G6" s="2">
        <f t="shared" ref="G6:G75" si="0">+G5+E6-F6</f>
        <v>0</v>
      </c>
    </row>
    <row r="7" spans="1:7">
      <c r="A7" s="44">
        <v>42766</v>
      </c>
      <c r="B7" s="525" t="s">
        <v>14</v>
      </c>
      <c r="C7" s="525" t="s">
        <v>15</v>
      </c>
      <c r="D7" t="s">
        <v>16</v>
      </c>
      <c r="E7" s="2">
        <v>101.4</v>
      </c>
      <c r="G7" s="2">
        <f t="shared" si="0"/>
        <v>101.4</v>
      </c>
    </row>
    <row r="8" spans="1:7">
      <c r="B8" s="526"/>
      <c r="C8" s="526"/>
      <c r="D8" t="s">
        <v>17</v>
      </c>
      <c r="E8" s="2">
        <v>23</v>
      </c>
      <c r="G8" s="2">
        <f t="shared" si="0"/>
        <v>124.4</v>
      </c>
    </row>
    <row r="9" spans="1:7">
      <c r="B9" s="526"/>
      <c r="C9" s="526"/>
      <c r="D9" t="s">
        <v>18</v>
      </c>
      <c r="E9" s="2">
        <v>60</v>
      </c>
      <c r="G9" s="2">
        <f t="shared" si="0"/>
        <v>184.4</v>
      </c>
    </row>
    <row r="10" spans="1:7">
      <c r="B10" s="526"/>
      <c r="C10" s="526"/>
      <c r="D10" t="s">
        <v>19</v>
      </c>
      <c r="E10" s="2">
        <v>2</v>
      </c>
      <c r="G10" s="2">
        <f t="shared" si="0"/>
        <v>186.4</v>
      </c>
    </row>
    <row r="11" spans="1:7">
      <c r="B11" s="526"/>
      <c r="C11" s="526"/>
      <c r="D11" t="s">
        <v>534</v>
      </c>
      <c r="E11" s="2">
        <v>10</v>
      </c>
      <c r="G11" s="2">
        <f t="shared" si="0"/>
        <v>196.4</v>
      </c>
    </row>
    <row r="12" spans="1:7">
      <c r="A12" s="7">
        <v>42758</v>
      </c>
      <c r="B12" s="526">
        <v>12146</v>
      </c>
      <c r="C12" s="526" t="s">
        <v>15</v>
      </c>
      <c r="D12" t="s">
        <v>534</v>
      </c>
      <c r="F12" s="2">
        <v>10</v>
      </c>
      <c r="G12" s="2">
        <f t="shared" si="0"/>
        <v>186.4</v>
      </c>
    </row>
    <row r="13" spans="1:7">
      <c r="A13" s="7">
        <v>42786</v>
      </c>
      <c r="B13" s="526">
        <v>12233</v>
      </c>
      <c r="C13" s="526" t="s">
        <v>15</v>
      </c>
      <c r="D13" t="s">
        <v>18</v>
      </c>
      <c r="F13" s="2">
        <v>60</v>
      </c>
      <c r="G13" s="2">
        <f t="shared" si="0"/>
        <v>126.4</v>
      </c>
    </row>
    <row r="14" spans="1:7">
      <c r="A14" s="7">
        <v>42786</v>
      </c>
      <c r="B14" s="526">
        <v>12233</v>
      </c>
      <c r="C14" s="526" t="s">
        <v>15</v>
      </c>
      <c r="D14" t="s">
        <v>19</v>
      </c>
      <c r="F14" s="2">
        <v>2</v>
      </c>
      <c r="G14" s="2">
        <f t="shared" si="0"/>
        <v>124.4</v>
      </c>
    </row>
    <row r="15" spans="1:7">
      <c r="A15" s="7">
        <v>42786</v>
      </c>
      <c r="B15" s="526">
        <v>12233</v>
      </c>
      <c r="C15" s="526" t="s">
        <v>15</v>
      </c>
      <c r="D15" t="s">
        <v>16</v>
      </c>
      <c r="F15" s="2">
        <v>101.4</v>
      </c>
      <c r="G15" s="2">
        <f t="shared" si="0"/>
        <v>23</v>
      </c>
    </row>
    <row r="16" spans="1:7">
      <c r="A16" s="7">
        <v>42786</v>
      </c>
      <c r="B16" s="526">
        <v>12233</v>
      </c>
      <c r="C16" s="526" t="s">
        <v>15</v>
      </c>
      <c r="D16" t="s">
        <v>17</v>
      </c>
      <c r="F16" s="2">
        <v>23</v>
      </c>
      <c r="G16" s="2">
        <f t="shared" si="0"/>
        <v>0</v>
      </c>
    </row>
    <row r="17" spans="1:7">
      <c r="A17" s="44">
        <v>42794</v>
      </c>
      <c r="B17" s="525" t="s">
        <v>14</v>
      </c>
      <c r="C17" s="525" t="s">
        <v>20</v>
      </c>
      <c r="D17" t="s">
        <v>16</v>
      </c>
      <c r="E17" s="2">
        <v>103.4</v>
      </c>
      <c r="G17" s="2">
        <f t="shared" si="0"/>
        <v>103.4</v>
      </c>
    </row>
    <row r="18" spans="1:7">
      <c r="B18" s="526"/>
      <c r="C18" s="526"/>
      <c r="D18" t="s">
        <v>17</v>
      </c>
      <c r="E18" s="2">
        <v>16</v>
      </c>
      <c r="G18" s="2">
        <f t="shared" si="0"/>
        <v>119.4</v>
      </c>
    </row>
    <row r="19" spans="1:7">
      <c r="B19" s="526"/>
      <c r="C19" s="526"/>
      <c r="D19" t="s">
        <v>18</v>
      </c>
      <c r="E19" s="2">
        <v>56</v>
      </c>
      <c r="G19" s="2">
        <f t="shared" si="0"/>
        <v>175.4</v>
      </c>
    </row>
    <row r="20" spans="1:7">
      <c r="B20" s="526"/>
      <c r="C20" s="526"/>
      <c r="D20" t="s">
        <v>19</v>
      </c>
      <c r="E20" s="2">
        <v>2</v>
      </c>
      <c r="G20" s="2">
        <f t="shared" si="0"/>
        <v>177.4</v>
      </c>
    </row>
    <row r="21" spans="1:7">
      <c r="A21" s="7">
        <v>42821</v>
      </c>
      <c r="B21" s="526">
        <v>12555</v>
      </c>
      <c r="C21" s="526" t="s">
        <v>20</v>
      </c>
      <c r="D21" t="s">
        <v>18</v>
      </c>
      <c r="F21" s="2">
        <v>56</v>
      </c>
      <c r="G21" s="2">
        <f t="shared" si="0"/>
        <v>121.4</v>
      </c>
    </row>
    <row r="22" spans="1:7">
      <c r="A22" s="7">
        <v>42821</v>
      </c>
      <c r="B22" s="526">
        <v>12555</v>
      </c>
      <c r="C22" s="526" t="s">
        <v>20</v>
      </c>
      <c r="D22" t="s">
        <v>19</v>
      </c>
      <c r="F22" s="2">
        <v>2</v>
      </c>
      <c r="G22" s="2">
        <f t="shared" si="0"/>
        <v>119.4</v>
      </c>
    </row>
    <row r="23" spans="1:7">
      <c r="A23" s="7">
        <v>42821</v>
      </c>
      <c r="B23" s="526">
        <v>12555</v>
      </c>
      <c r="C23" s="526" t="s">
        <v>20</v>
      </c>
      <c r="D23" t="s">
        <v>16</v>
      </c>
      <c r="F23" s="2">
        <v>103.4</v>
      </c>
      <c r="G23" s="2">
        <f t="shared" si="0"/>
        <v>16</v>
      </c>
    </row>
    <row r="24" spans="1:7">
      <c r="A24" s="7">
        <v>42821</v>
      </c>
      <c r="B24" s="526">
        <v>12555</v>
      </c>
      <c r="C24" s="526" t="s">
        <v>20</v>
      </c>
      <c r="D24" t="s">
        <v>17</v>
      </c>
      <c r="F24" s="2">
        <v>16</v>
      </c>
      <c r="G24" s="2">
        <f t="shared" si="0"/>
        <v>0</v>
      </c>
    </row>
    <row r="25" spans="1:7">
      <c r="A25" s="44">
        <v>42825</v>
      </c>
      <c r="B25" s="525" t="s">
        <v>14</v>
      </c>
      <c r="C25" s="525" t="s">
        <v>23</v>
      </c>
      <c r="D25" t="s">
        <v>16</v>
      </c>
      <c r="E25" s="2">
        <v>98.6</v>
      </c>
      <c r="G25" s="2">
        <f t="shared" si="0"/>
        <v>98.6</v>
      </c>
    </row>
    <row r="26" spans="1:7">
      <c r="B26" s="526"/>
      <c r="C26" s="526"/>
      <c r="D26" t="s">
        <v>17</v>
      </c>
      <c r="E26" s="2">
        <v>16.600000000000001</v>
      </c>
      <c r="G26" s="2">
        <f t="shared" si="0"/>
        <v>115.19999999999999</v>
      </c>
    </row>
    <row r="27" spans="1:7">
      <c r="B27" s="526"/>
      <c r="C27" s="526"/>
      <c r="D27" t="s">
        <v>18</v>
      </c>
      <c r="E27" s="2">
        <v>60</v>
      </c>
      <c r="G27" s="2">
        <f t="shared" si="0"/>
        <v>175.2</v>
      </c>
    </row>
    <row r="28" spans="1:7">
      <c r="B28" s="526"/>
      <c r="C28" s="526"/>
      <c r="D28" t="s">
        <v>19</v>
      </c>
      <c r="E28" s="2">
        <v>2</v>
      </c>
      <c r="G28" s="2">
        <f t="shared" si="0"/>
        <v>177.2</v>
      </c>
    </row>
    <row r="29" spans="1:7">
      <c r="A29" s="7">
        <v>42846</v>
      </c>
      <c r="B29" s="526">
        <v>12682</v>
      </c>
      <c r="C29" s="526" t="s">
        <v>23</v>
      </c>
      <c r="D29" t="s">
        <v>18</v>
      </c>
      <c r="F29" s="2">
        <v>60</v>
      </c>
      <c r="G29" s="2">
        <f t="shared" si="0"/>
        <v>117.19999999999999</v>
      </c>
    </row>
    <row r="30" spans="1:7">
      <c r="A30" s="7">
        <v>42846</v>
      </c>
      <c r="B30" s="526">
        <v>12682</v>
      </c>
      <c r="C30" s="526" t="s">
        <v>23</v>
      </c>
      <c r="D30" t="s">
        <v>19</v>
      </c>
      <c r="F30" s="2">
        <v>2</v>
      </c>
      <c r="G30" s="2">
        <f t="shared" si="0"/>
        <v>115.19999999999999</v>
      </c>
    </row>
    <row r="31" spans="1:7">
      <c r="A31" s="7">
        <v>42846</v>
      </c>
      <c r="B31" s="526">
        <v>12682</v>
      </c>
      <c r="C31" s="526" t="s">
        <v>23</v>
      </c>
      <c r="D31" t="s">
        <v>16</v>
      </c>
      <c r="F31" s="2">
        <v>98.6</v>
      </c>
      <c r="G31" s="2">
        <f t="shared" si="0"/>
        <v>16.599999999999994</v>
      </c>
    </row>
    <row r="32" spans="1:7">
      <c r="A32" s="7">
        <v>42846</v>
      </c>
      <c r="B32" s="526">
        <v>12682</v>
      </c>
      <c r="C32" s="526" t="s">
        <v>23</v>
      </c>
      <c r="D32" t="s">
        <v>17</v>
      </c>
      <c r="F32" s="2">
        <v>16.600000000000001</v>
      </c>
      <c r="G32" s="2">
        <f t="shared" si="0"/>
        <v>0</v>
      </c>
    </row>
    <row r="33" spans="1:7">
      <c r="A33" s="44">
        <v>42855</v>
      </c>
      <c r="B33" s="525" t="s">
        <v>14</v>
      </c>
      <c r="C33" s="525" t="s">
        <v>24</v>
      </c>
      <c r="D33" t="s">
        <v>16</v>
      </c>
      <c r="E33" s="2">
        <v>101.3</v>
      </c>
      <c r="G33" s="2">
        <f t="shared" si="0"/>
        <v>101.3</v>
      </c>
    </row>
    <row r="34" spans="1:7">
      <c r="B34" s="526"/>
      <c r="C34" s="526"/>
      <c r="D34" t="s">
        <v>17</v>
      </c>
      <c r="E34" s="2">
        <v>16.3</v>
      </c>
      <c r="G34" s="2">
        <f t="shared" si="0"/>
        <v>117.6</v>
      </c>
    </row>
    <row r="35" spans="1:7">
      <c r="B35" s="526"/>
      <c r="C35" s="526"/>
      <c r="D35" t="s">
        <v>18</v>
      </c>
      <c r="E35" s="2">
        <v>60</v>
      </c>
      <c r="G35" s="2">
        <f t="shared" si="0"/>
        <v>177.6</v>
      </c>
    </row>
    <row r="36" spans="1:7">
      <c r="B36" s="526"/>
      <c r="C36" s="526"/>
      <c r="D36" t="s">
        <v>19</v>
      </c>
      <c r="E36" s="2">
        <v>2</v>
      </c>
      <c r="G36" s="2">
        <f t="shared" si="0"/>
        <v>179.6</v>
      </c>
    </row>
    <row r="37" spans="1:7">
      <c r="A37" s="7">
        <v>42873</v>
      </c>
      <c r="B37" s="526">
        <v>12766</v>
      </c>
      <c r="C37" s="526" t="s">
        <v>24</v>
      </c>
      <c r="D37" t="s">
        <v>18</v>
      </c>
      <c r="F37" s="2">
        <v>60</v>
      </c>
      <c r="G37" s="2">
        <f t="shared" si="0"/>
        <v>119.6</v>
      </c>
    </row>
    <row r="38" spans="1:7">
      <c r="A38" s="7">
        <v>42873</v>
      </c>
      <c r="B38" s="526">
        <v>12766</v>
      </c>
      <c r="C38" s="526" t="s">
        <v>24</v>
      </c>
      <c r="D38" t="s">
        <v>16</v>
      </c>
      <c r="F38" s="2">
        <v>101.3</v>
      </c>
      <c r="G38" s="2">
        <f t="shared" si="0"/>
        <v>18.299999999999997</v>
      </c>
    </row>
    <row r="39" spans="1:7">
      <c r="A39" s="7">
        <v>42873</v>
      </c>
      <c r="B39" s="526">
        <v>12766</v>
      </c>
      <c r="C39" s="526" t="s">
        <v>24</v>
      </c>
      <c r="D39" t="s">
        <v>17</v>
      </c>
      <c r="F39" s="2">
        <v>16.3</v>
      </c>
      <c r="G39" s="2">
        <f t="shared" si="0"/>
        <v>1.9999999999999964</v>
      </c>
    </row>
    <row r="40" spans="1:7">
      <c r="A40" s="7">
        <v>42873</v>
      </c>
      <c r="B40" s="526">
        <v>12770</v>
      </c>
      <c r="C40" s="526" t="s">
        <v>24</v>
      </c>
      <c r="D40" t="s">
        <v>19</v>
      </c>
      <c r="F40" s="2">
        <v>2</v>
      </c>
      <c r="G40" s="2">
        <f t="shared" si="0"/>
        <v>-3.5527136788005009E-15</v>
      </c>
    </row>
    <row r="41" spans="1:7">
      <c r="A41" s="44">
        <v>42886</v>
      </c>
      <c r="B41" s="525" t="s">
        <v>14</v>
      </c>
      <c r="C41" s="525" t="s">
        <v>25</v>
      </c>
      <c r="D41" t="s">
        <v>16</v>
      </c>
      <c r="E41" s="2">
        <v>95.3</v>
      </c>
      <c r="G41" s="2">
        <f t="shared" si="0"/>
        <v>95.3</v>
      </c>
    </row>
    <row r="42" spans="1:7">
      <c r="B42" s="526"/>
      <c r="C42" s="526"/>
      <c r="D42" t="s">
        <v>17</v>
      </c>
      <c r="E42" s="2">
        <v>16</v>
      </c>
      <c r="G42" s="2">
        <f t="shared" si="0"/>
        <v>111.3</v>
      </c>
    </row>
    <row r="43" spans="1:7">
      <c r="B43" s="526"/>
      <c r="C43" s="526"/>
      <c r="D43" t="s">
        <v>18</v>
      </c>
      <c r="E43" s="2">
        <v>60</v>
      </c>
      <c r="G43" s="2">
        <f t="shared" si="0"/>
        <v>171.3</v>
      </c>
    </row>
    <row r="44" spans="1:7">
      <c r="B44" s="526"/>
      <c r="C44" s="526"/>
      <c r="D44" t="s">
        <v>19</v>
      </c>
      <c r="E44" s="2">
        <v>2</v>
      </c>
      <c r="G44" s="2">
        <f t="shared" si="0"/>
        <v>173.3</v>
      </c>
    </row>
    <row r="45" spans="1:7">
      <c r="A45" s="7">
        <v>42908</v>
      </c>
      <c r="B45" s="526">
        <v>13132</v>
      </c>
      <c r="C45" s="526" t="s">
        <v>25</v>
      </c>
      <c r="D45" t="s">
        <v>18</v>
      </c>
      <c r="F45" s="2">
        <v>60</v>
      </c>
      <c r="G45" s="2">
        <f t="shared" si="0"/>
        <v>113.30000000000001</v>
      </c>
    </row>
    <row r="46" spans="1:7">
      <c r="A46" s="7">
        <v>42908</v>
      </c>
      <c r="B46" s="526">
        <v>13132</v>
      </c>
      <c r="C46" s="526" t="s">
        <v>25</v>
      </c>
      <c r="D46" t="s">
        <v>19</v>
      </c>
      <c r="F46" s="2">
        <v>2</v>
      </c>
      <c r="G46" s="2">
        <f t="shared" si="0"/>
        <v>111.30000000000001</v>
      </c>
    </row>
    <row r="47" spans="1:7">
      <c r="A47" s="7">
        <v>42908</v>
      </c>
      <c r="B47" s="526">
        <v>13132</v>
      </c>
      <c r="C47" s="526" t="s">
        <v>25</v>
      </c>
      <c r="D47" t="s">
        <v>16</v>
      </c>
      <c r="F47" s="2">
        <v>95.3</v>
      </c>
      <c r="G47" s="2">
        <f t="shared" si="0"/>
        <v>16.000000000000014</v>
      </c>
    </row>
    <row r="48" spans="1:7">
      <c r="A48" s="7">
        <v>42908</v>
      </c>
      <c r="B48" s="526">
        <v>13132</v>
      </c>
      <c r="C48" s="526" t="s">
        <v>25</v>
      </c>
      <c r="D48" t="s">
        <v>17</v>
      </c>
      <c r="F48" s="2">
        <v>16</v>
      </c>
      <c r="G48" s="2">
        <f t="shared" si="0"/>
        <v>0</v>
      </c>
    </row>
    <row r="49" spans="1:7">
      <c r="A49" s="44">
        <v>42916</v>
      </c>
      <c r="B49" s="525" t="s">
        <v>14</v>
      </c>
      <c r="C49" s="525" t="s">
        <v>26</v>
      </c>
      <c r="D49" t="s">
        <v>16</v>
      </c>
      <c r="E49" s="2">
        <v>93</v>
      </c>
      <c r="G49" s="2">
        <f t="shared" si="0"/>
        <v>93</v>
      </c>
    </row>
    <row r="50" spans="1:7">
      <c r="B50" s="526"/>
      <c r="C50" s="526"/>
      <c r="D50" t="s">
        <v>17</v>
      </c>
      <c r="E50" s="2">
        <v>16</v>
      </c>
      <c r="G50" s="2">
        <f t="shared" si="0"/>
        <v>109</v>
      </c>
    </row>
    <row r="51" spans="1:7">
      <c r="B51" s="526"/>
      <c r="C51" s="526"/>
      <c r="D51" t="s">
        <v>18</v>
      </c>
      <c r="E51" s="2">
        <v>60</v>
      </c>
      <c r="G51" s="2">
        <f t="shared" si="0"/>
        <v>169</v>
      </c>
    </row>
    <row r="52" spans="1:7">
      <c r="B52" s="526"/>
      <c r="C52" s="526"/>
      <c r="D52" t="s">
        <v>19</v>
      </c>
      <c r="E52" s="2">
        <v>2</v>
      </c>
      <c r="G52" s="2">
        <f t="shared" si="0"/>
        <v>171</v>
      </c>
    </row>
    <row r="53" spans="1:7">
      <c r="A53" s="7">
        <v>42940</v>
      </c>
      <c r="B53" s="526">
        <v>13244</v>
      </c>
      <c r="C53" s="526" t="s">
        <v>26</v>
      </c>
      <c r="D53" t="s">
        <v>18</v>
      </c>
      <c r="F53" s="2">
        <v>60</v>
      </c>
      <c r="G53" s="2">
        <f t="shared" si="0"/>
        <v>111</v>
      </c>
    </row>
    <row r="54" spans="1:7">
      <c r="A54" s="7">
        <v>42940</v>
      </c>
      <c r="B54" s="526">
        <v>13244</v>
      </c>
      <c r="C54" s="526" t="s">
        <v>26</v>
      </c>
      <c r="D54" t="s">
        <v>19</v>
      </c>
      <c r="F54" s="2">
        <v>2</v>
      </c>
      <c r="G54" s="2">
        <f t="shared" si="0"/>
        <v>109</v>
      </c>
    </row>
    <row r="55" spans="1:7">
      <c r="A55" s="7">
        <v>42940</v>
      </c>
      <c r="B55" s="526">
        <v>13244</v>
      </c>
      <c r="C55" s="526" t="s">
        <v>26</v>
      </c>
      <c r="D55" t="s">
        <v>16</v>
      </c>
      <c r="F55" s="2">
        <v>93</v>
      </c>
      <c r="G55" s="2">
        <f t="shared" si="0"/>
        <v>16</v>
      </c>
    </row>
    <row r="56" spans="1:7">
      <c r="A56" s="7">
        <v>42940</v>
      </c>
      <c r="B56" s="526">
        <v>13244</v>
      </c>
      <c r="C56" s="526" t="s">
        <v>26</v>
      </c>
      <c r="D56" t="s">
        <v>17</v>
      </c>
      <c r="F56" s="2">
        <v>16</v>
      </c>
      <c r="G56" s="2">
        <f t="shared" si="0"/>
        <v>0</v>
      </c>
    </row>
    <row r="57" spans="1:7">
      <c r="A57" s="44">
        <v>42947</v>
      </c>
      <c r="B57" s="525" t="s">
        <v>14</v>
      </c>
      <c r="C57" s="525" t="s">
        <v>27</v>
      </c>
      <c r="D57" t="s">
        <v>16</v>
      </c>
      <c r="E57" s="2">
        <v>85.5</v>
      </c>
      <c r="G57" s="2">
        <f t="shared" si="0"/>
        <v>85.5</v>
      </c>
    </row>
    <row r="58" spans="1:7">
      <c r="B58" s="526"/>
      <c r="C58" s="526"/>
      <c r="D58" t="s">
        <v>17</v>
      </c>
      <c r="E58" s="2">
        <v>16</v>
      </c>
      <c r="G58" s="2">
        <f t="shared" si="0"/>
        <v>101.5</v>
      </c>
    </row>
    <row r="59" spans="1:7">
      <c r="B59" s="526"/>
      <c r="C59" s="526"/>
      <c r="D59" t="s">
        <v>18</v>
      </c>
      <c r="E59" s="2">
        <v>60</v>
      </c>
      <c r="G59" s="2">
        <f t="shared" si="0"/>
        <v>161.5</v>
      </c>
    </row>
    <row r="60" spans="1:7">
      <c r="B60" s="526"/>
      <c r="C60" s="526"/>
      <c r="D60" t="s">
        <v>19</v>
      </c>
      <c r="E60" s="2">
        <v>2</v>
      </c>
      <c r="G60" s="2">
        <f t="shared" si="0"/>
        <v>163.5</v>
      </c>
    </row>
    <row r="61" spans="1:7">
      <c r="A61" s="7">
        <v>42972</v>
      </c>
      <c r="B61" s="526">
        <v>13497</v>
      </c>
      <c r="C61" s="526" t="s">
        <v>27</v>
      </c>
      <c r="D61" t="s">
        <v>16</v>
      </c>
      <c r="F61" s="2">
        <v>85.5</v>
      </c>
      <c r="G61" s="2">
        <f t="shared" si="0"/>
        <v>78</v>
      </c>
    </row>
    <row r="62" spans="1:7">
      <c r="A62" s="7">
        <v>42972</v>
      </c>
      <c r="B62" s="526">
        <v>13497</v>
      </c>
      <c r="C62" s="526" t="s">
        <v>27</v>
      </c>
      <c r="D62" t="s">
        <v>17</v>
      </c>
      <c r="F62" s="2">
        <v>16</v>
      </c>
      <c r="G62" s="2">
        <f t="shared" si="0"/>
        <v>62</v>
      </c>
    </row>
    <row r="63" spans="1:7">
      <c r="A63" s="7">
        <v>42972</v>
      </c>
      <c r="B63" s="526">
        <v>13498</v>
      </c>
      <c r="C63" s="526" t="s">
        <v>27</v>
      </c>
      <c r="D63" t="s">
        <v>18</v>
      </c>
      <c r="F63" s="2">
        <v>60</v>
      </c>
      <c r="G63" s="2">
        <f t="shared" si="0"/>
        <v>2</v>
      </c>
    </row>
    <row r="64" spans="1:7">
      <c r="A64" s="7">
        <v>42972</v>
      </c>
      <c r="B64" s="526">
        <v>13498</v>
      </c>
      <c r="C64" s="526" t="s">
        <v>27</v>
      </c>
      <c r="D64" t="s">
        <v>19</v>
      </c>
      <c r="F64" s="2">
        <v>2</v>
      </c>
      <c r="G64" s="2">
        <f t="shared" si="0"/>
        <v>0</v>
      </c>
    </row>
    <row r="65" spans="1:7">
      <c r="A65" s="44">
        <v>42978</v>
      </c>
      <c r="B65" s="525" t="s">
        <v>14</v>
      </c>
      <c r="C65" s="525" t="s">
        <v>28</v>
      </c>
      <c r="D65" t="s">
        <v>16</v>
      </c>
      <c r="E65" s="2">
        <v>85.5</v>
      </c>
      <c r="G65" s="2">
        <f t="shared" si="0"/>
        <v>85.5</v>
      </c>
    </row>
    <row r="66" spans="1:7">
      <c r="B66" s="526"/>
      <c r="C66" s="526"/>
      <c r="D66" t="s">
        <v>17</v>
      </c>
      <c r="E66" s="2">
        <v>16</v>
      </c>
      <c r="G66" s="2">
        <f t="shared" si="0"/>
        <v>101.5</v>
      </c>
    </row>
    <row r="67" spans="1:7">
      <c r="B67" s="526"/>
      <c r="C67" s="526"/>
      <c r="D67" t="s">
        <v>18</v>
      </c>
      <c r="E67" s="2">
        <v>60</v>
      </c>
      <c r="G67" s="2">
        <f t="shared" si="0"/>
        <v>161.5</v>
      </c>
    </row>
    <row r="68" spans="1:7">
      <c r="B68" s="526"/>
      <c r="C68" s="526"/>
      <c r="D68" t="s">
        <v>19</v>
      </c>
      <c r="E68" s="2">
        <v>2</v>
      </c>
      <c r="G68" s="2">
        <f t="shared" si="0"/>
        <v>163.5</v>
      </c>
    </row>
    <row r="69" spans="1:7">
      <c r="A69" s="7">
        <v>42996</v>
      </c>
      <c r="B69" s="526">
        <v>13599</v>
      </c>
      <c r="C69" s="526" t="s">
        <v>28</v>
      </c>
      <c r="D69" t="s">
        <v>18</v>
      </c>
      <c r="F69" s="2">
        <v>60</v>
      </c>
      <c r="G69" s="2">
        <f t="shared" si="0"/>
        <v>103.5</v>
      </c>
    </row>
    <row r="70" spans="1:7">
      <c r="A70" s="7">
        <v>42996</v>
      </c>
      <c r="B70" s="526">
        <v>13599</v>
      </c>
      <c r="C70" s="526" t="s">
        <v>28</v>
      </c>
      <c r="D70" t="s">
        <v>19</v>
      </c>
      <c r="F70" s="2">
        <v>2</v>
      </c>
      <c r="G70" s="2">
        <f t="shared" si="0"/>
        <v>101.5</v>
      </c>
    </row>
    <row r="71" spans="1:7">
      <c r="A71" s="7">
        <v>42996</v>
      </c>
      <c r="B71" s="526">
        <v>13599</v>
      </c>
      <c r="C71" s="526" t="s">
        <v>28</v>
      </c>
      <c r="D71" t="s">
        <v>16</v>
      </c>
      <c r="F71" s="2">
        <v>85.5</v>
      </c>
      <c r="G71" s="2">
        <f t="shared" si="0"/>
        <v>16</v>
      </c>
    </row>
    <row r="72" spans="1:7">
      <c r="A72" s="7">
        <v>42996</v>
      </c>
      <c r="B72" s="526">
        <v>13599</v>
      </c>
      <c r="C72" s="526" t="s">
        <v>28</v>
      </c>
      <c r="D72" t="s">
        <v>17</v>
      </c>
      <c r="F72" s="2">
        <v>16</v>
      </c>
      <c r="G72" s="2">
        <f t="shared" si="0"/>
        <v>0</v>
      </c>
    </row>
    <row r="73" spans="1:7">
      <c r="A73" s="44">
        <v>43008</v>
      </c>
      <c r="B73" s="525" t="s">
        <v>14</v>
      </c>
      <c r="C73" s="525" t="s">
        <v>29</v>
      </c>
      <c r="D73" t="s">
        <v>16</v>
      </c>
      <c r="E73" s="2">
        <v>75.400000000000006</v>
      </c>
      <c r="G73" s="2">
        <f t="shared" si="0"/>
        <v>75.400000000000006</v>
      </c>
    </row>
    <row r="74" spans="1:7">
      <c r="B74" s="526"/>
      <c r="C74" s="526"/>
      <c r="D74" t="s">
        <v>17</v>
      </c>
      <c r="E74" s="2">
        <v>10.5</v>
      </c>
      <c r="G74" s="2">
        <f t="shared" si="0"/>
        <v>85.9</v>
      </c>
    </row>
    <row r="75" spans="1:7">
      <c r="B75" s="526"/>
      <c r="C75" s="526"/>
      <c r="D75" t="s">
        <v>18</v>
      </c>
      <c r="E75" s="2">
        <v>60</v>
      </c>
      <c r="G75" s="2">
        <f t="shared" si="0"/>
        <v>145.9</v>
      </c>
    </row>
    <row r="76" spans="1:7">
      <c r="B76" s="526"/>
      <c r="C76" s="526"/>
      <c r="D76" t="s">
        <v>19</v>
      </c>
      <c r="E76" s="2">
        <v>2</v>
      </c>
      <c r="G76" s="2">
        <f t="shared" ref="G76:G143" si="1">+G75+E76-F76</f>
        <v>147.9</v>
      </c>
    </row>
    <row r="77" spans="1:7">
      <c r="A77" s="7">
        <v>43031</v>
      </c>
      <c r="B77" s="526">
        <v>13854</v>
      </c>
      <c r="C77" s="526" t="s">
        <v>29</v>
      </c>
      <c r="D77" t="s">
        <v>16</v>
      </c>
      <c r="F77" s="2">
        <v>75.400000000000006</v>
      </c>
      <c r="G77" s="2">
        <f t="shared" si="1"/>
        <v>72.5</v>
      </c>
    </row>
    <row r="78" spans="1:7">
      <c r="A78" s="7">
        <v>43031</v>
      </c>
      <c r="B78" s="526">
        <v>13854</v>
      </c>
      <c r="C78" s="526" t="s">
        <v>29</v>
      </c>
      <c r="D78" t="s">
        <v>17</v>
      </c>
      <c r="F78" s="2">
        <v>10.5</v>
      </c>
      <c r="G78" s="2">
        <f t="shared" si="1"/>
        <v>62</v>
      </c>
    </row>
    <row r="79" spans="1:7">
      <c r="A79" s="7">
        <v>43031</v>
      </c>
      <c r="B79" s="526">
        <v>13855</v>
      </c>
      <c r="C79" s="526" t="s">
        <v>29</v>
      </c>
      <c r="D79" t="s">
        <v>18</v>
      </c>
      <c r="F79" s="2">
        <v>60</v>
      </c>
      <c r="G79" s="2">
        <f t="shared" si="1"/>
        <v>2</v>
      </c>
    </row>
    <row r="80" spans="1:7">
      <c r="A80" s="7">
        <v>43031</v>
      </c>
      <c r="B80" s="526">
        <v>13855</v>
      </c>
      <c r="C80" s="526" t="s">
        <v>29</v>
      </c>
      <c r="D80" t="s">
        <v>19</v>
      </c>
      <c r="F80" s="2">
        <v>2</v>
      </c>
      <c r="G80" s="2">
        <f t="shared" si="1"/>
        <v>0</v>
      </c>
    </row>
    <row r="81" spans="1:7">
      <c r="A81" s="44">
        <v>43039</v>
      </c>
      <c r="B81" s="525" t="s">
        <v>14</v>
      </c>
      <c r="C81" s="525" t="s">
        <v>30</v>
      </c>
      <c r="D81" t="s">
        <v>16</v>
      </c>
      <c r="E81" s="2">
        <v>75.099999999999994</v>
      </c>
      <c r="G81" s="2">
        <f t="shared" si="1"/>
        <v>75.099999999999994</v>
      </c>
    </row>
    <row r="82" spans="1:7">
      <c r="B82" s="526"/>
      <c r="C82" s="526"/>
      <c r="D82" t="s">
        <v>17</v>
      </c>
      <c r="E82" s="2">
        <v>16</v>
      </c>
      <c r="G82" s="2">
        <f t="shared" si="1"/>
        <v>91.1</v>
      </c>
    </row>
    <row r="83" spans="1:7">
      <c r="B83" s="526"/>
      <c r="C83" s="526"/>
      <c r="D83" t="s">
        <v>18</v>
      </c>
      <c r="E83" s="2">
        <v>60</v>
      </c>
      <c r="G83" s="2">
        <f t="shared" si="1"/>
        <v>151.1</v>
      </c>
    </row>
    <row r="84" spans="1:7">
      <c r="B84" s="526"/>
      <c r="C84" s="526"/>
      <c r="D84" t="s">
        <v>19</v>
      </c>
      <c r="E84" s="2">
        <v>2</v>
      </c>
      <c r="G84" s="2">
        <f t="shared" si="1"/>
        <v>153.1</v>
      </c>
    </row>
    <row r="85" spans="1:7">
      <c r="A85" s="7">
        <v>43063</v>
      </c>
      <c r="B85" s="526">
        <v>14059</v>
      </c>
      <c r="C85" s="526" t="s">
        <v>30</v>
      </c>
      <c r="D85" t="s">
        <v>16</v>
      </c>
      <c r="F85" s="2">
        <v>75.099999999999994</v>
      </c>
      <c r="G85" s="2">
        <f t="shared" si="1"/>
        <v>78</v>
      </c>
    </row>
    <row r="86" spans="1:7" ht="15.75" customHeight="1">
      <c r="A86" s="7">
        <v>43063</v>
      </c>
      <c r="B86" s="526">
        <v>14059</v>
      </c>
      <c r="C86" s="526" t="s">
        <v>30</v>
      </c>
      <c r="D86" t="s">
        <v>17</v>
      </c>
      <c r="F86" s="2">
        <v>16</v>
      </c>
      <c r="G86" s="2">
        <f t="shared" si="1"/>
        <v>62</v>
      </c>
    </row>
    <row r="87" spans="1:7" ht="15.75" customHeight="1">
      <c r="A87" s="7">
        <v>43068</v>
      </c>
      <c r="B87" s="526">
        <v>14210</v>
      </c>
      <c r="C87" s="526" t="s">
        <v>30</v>
      </c>
      <c r="D87" t="s">
        <v>18</v>
      </c>
      <c r="F87" s="2">
        <v>60</v>
      </c>
      <c r="G87" s="2">
        <f t="shared" si="1"/>
        <v>2</v>
      </c>
    </row>
    <row r="88" spans="1:7" ht="15.75" customHeight="1">
      <c r="A88" s="7">
        <v>43068</v>
      </c>
      <c r="B88" s="526">
        <v>14210</v>
      </c>
      <c r="C88" s="526" t="s">
        <v>30</v>
      </c>
      <c r="D88" t="s">
        <v>19</v>
      </c>
      <c r="F88" s="2">
        <v>2</v>
      </c>
      <c r="G88" s="2">
        <f t="shared" si="1"/>
        <v>0</v>
      </c>
    </row>
    <row r="89" spans="1:7" ht="15.75" customHeight="1">
      <c r="A89" s="44">
        <v>43069</v>
      </c>
      <c r="B89" s="525" t="s">
        <v>14</v>
      </c>
      <c r="C89" s="525" t="s">
        <v>33</v>
      </c>
      <c r="D89" t="s">
        <v>16</v>
      </c>
      <c r="E89" s="2">
        <v>80.099999999999994</v>
      </c>
      <c r="G89" s="2">
        <f t="shared" si="1"/>
        <v>80.099999999999994</v>
      </c>
    </row>
    <row r="90" spans="1:7" ht="15.75" customHeight="1">
      <c r="B90" s="526"/>
      <c r="C90" s="526"/>
      <c r="D90" t="s">
        <v>17</v>
      </c>
      <c r="E90" s="2">
        <v>15.9</v>
      </c>
      <c r="G90" s="2">
        <f t="shared" si="1"/>
        <v>96</v>
      </c>
    </row>
    <row r="91" spans="1:7" ht="15.75" customHeight="1">
      <c r="B91" s="526"/>
      <c r="C91" s="526"/>
      <c r="D91" t="s">
        <v>18</v>
      </c>
      <c r="E91" s="2">
        <v>60</v>
      </c>
      <c r="G91" s="2">
        <f t="shared" si="1"/>
        <v>156</v>
      </c>
    </row>
    <row r="92" spans="1:7" ht="15.75" customHeight="1">
      <c r="B92" s="526"/>
      <c r="C92" s="526"/>
      <c r="D92" t="s">
        <v>19</v>
      </c>
      <c r="E92" s="2">
        <v>2</v>
      </c>
      <c r="G92" s="2">
        <f t="shared" si="1"/>
        <v>158</v>
      </c>
    </row>
    <row r="93" spans="1:7" ht="15.75" customHeight="1">
      <c r="A93" s="7">
        <v>43074</v>
      </c>
      <c r="B93" s="526">
        <v>14216</v>
      </c>
      <c r="C93" s="526" t="s">
        <v>33</v>
      </c>
      <c r="D93" t="s">
        <v>18</v>
      </c>
      <c r="F93" s="2">
        <v>60</v>
      </c>
      <c r="G93" s="2">
        <f t="shared" si="1"/>
        <v>98</v>
      </c>
    </row>
    <row r="94" spans="1:7" ht="15.75" customHeight="1">
      <c r="A94" s="7">
        <v>43074</v>
      </c>
      <c r="B94" s="526">
        <v>14216</v>
      </c>
      <c r="C94" s="526" t="s">
        <v>33</v>
      </c>
      <c r="D94" t="s">
        <v>19</v>
      </c>
      <c r="F94" s="2">
        <v>2</v>
      </c>
      <c r="G94" s="2">
        <f t="shared" si="1"/>
        <v>96</v>
      </c>
    </row>
    <row r="95" spans="1:7" ht="15.75" customHeight="1">
      <c r="A95" s="7">
        <v>43087</v>
      </c>
      <c r="B95" s="526">
        <v>14253</v>
      </c>
      <c r="C95" s="526" t="s">
        <v>33</v>
      </c>
      <c r="D95" t="s">
        <v>16</v>
      </c>
      <c r="F95" s="2">
        <v>80.099999999999994</v>
      </c>
      <c r="G95" s="2">
        <f t="shared" si="1"/>
        <v>15.900000000000006</v>
      </c>
    </row>
    <row r="96" spans="1:7" ht="15.75" customHeight="1">
      <c r="A96" s="7">
        <v>43087</v>
      </c>
      <c r="B96" s="526">
        <v>14253</v>
      </c>
      <c r="C96" s="526" t="s">
        <v>33</v>
      </c>
      <c r="D96" t="s">
        <v>17</v>
      </c>
      <c r="F96" s="2">
        <v>15.9</v>
      </c>
      <c r="G96" s="2">
        <f t="shared" si="1"/>
        <v>0</v>
      </c>
    </row>
    <row r="97" spans="1:7" ht="15.75" customHeight="1">
      <c r="A97" s="44">
        <v>43100</v>
      </c>
      <c r="B97" s="525" t="s">
        <v>14</v>
      </c>
      <c r="C97" s="525" t="s">
        <v>34</v>
      </c>
      <c r="D97" t="s">
        <v>16</v>
      </c>
      <c r="E97" s="2">
        <v>87.1</v>
      </c>
      <c r="G97" s="2">
        <f t="shared" si="1"/>
        <v>87.1</v>
      </c>
    </row>
    <row r="98" spans="1:7" ht="15.75" customHeight="1">
      <c r="B98" s="526"/>
      <c r="C98" s="526"/>
      <c r="D98" t="s">
        <v>17</v>
      </c>
      <c r="E98" s="2">
        <v>16</v>
      </c>
      <c r="G98" s="2">
        <f t="shared" si="1"/>
        <v>103.1</v>
      </c>
    </row>
    <row r="99" spans="1:7" ht="15.75" customHeight="1">
      <c r="B99" s="526"/>
      <c r="C99" s="526"/>
      <c r="D99" t="s">
        <v>18</v>
      </c>
      <c r="E99" s="2">
        <v>60</v>
      </c>
      <c r="G99" s="2">
        <f t="shared" si="1"/>
        <v>163.1</v>
      </c>
    </row>
    <row r="100" spans="1:7" ht="15.75" customHeight="1">
      <c r="B100" s="526"/>
      <c r="C100" s="526"/>
      <c r="D100" t="s">
        <v>19</v>
      </c>
      <c r="E100" s="2">
        <v>2</v>
      </c>
      <c r="G100" s="2">
        <f t="shared" si="1"/>
        <v>165.1</v>
      </c>
    </row>
    <row r="101" spans="1:7" ht="15.75" customHeight="1">
      <c r="A101" s="7">
        <v>43118</v>
      </c>
      <c r="B101" s="526">
        <v>14449</v>
      </c>
      <c r="C101" s="526" t="s">
        <v>34</v>
      </c>
      <c r="D101" t="s">
        <v>16</v>
      </c>
      <c r="F101" s="2">
        <v>87.1</v>
      </c>
      <c r="G101" s="2">
        <f t="shared" si="1"/>
        <v>78</v>
      </c>
    </row>
    <row r="102" spans="1:7" ht="15.75" customHeight="1">
      <c r="A102" s="7">
        <v>43118</v>
      </c>
      <c r="B102" s="526">
        <v>14449</v>
      </c>
      <c r="C102" s="526" t="s">
        <v>34</v>
      </c>
      <c r="D102" t="s">
        <v>17</v>
      </c>
      <c r="F102" s="2">
        <v>16</v>
      </c>
      <c r="G102" s="2">
        <f t="shared" si="1"/>
        <v>62</v>
      </c>
    </row>
    <row r="103" spans="1:7" ht="15.75" customHeight="1">
      <c r="A103" s="7">
        <v>43185</v>
      </c>
      <c r="B103" s="526">
        <v>14963</v>
      </c>
      <c r="C103" s="526" t="s">
        <v>34</v>
      </c>
      <c r="D103" t="s">
        <v>18</v>
      </c>
      <c r="F103" s="2">
        <v>45</v>
      </c>
      <c r="G103" s="2">
        <f t="shared" si="1"/>
        <v>17</v>
      </c>
    </row>
    <row r="104" spans="1:7" ht="15.75" customHeight="1">
      <c r="A104" s="7">
        <v>43185</v>
      </c>
      <c r="B104" s="526">
        <v>14963</v>
      </c>
      <c r="C104" s="526" t="s">
        <v>34</v>
      </c>
      <c r="D104" t="s">
        <v>19</v>
      </c>
      <c r="F104" s="2">
        <v>2</v>
      </c>
      <c r="G104" s="2">
        <f t="shared" si="1"/>
        <v>15</v>
      </c>
    </row>
    <row r="105" spans="1:7" ht="15.75" customHeight="1">
      <c r="A105" s="7">
        <v>43010</v>
      </c>
      <c r="B105" s="526">
        <v>13803</v>
      </c>
      <c r="C105" s="526" t="s">
        <v>34</v>
      </c>
      <c r="D105" t="s">
        <v>18</v>
      </c>
      <c r="F105" s="2">
        <v>15</v>
      </c>
      <c r="G105" s="2">
        <f t="shared" si="1"/>
        <v>0</v>
      </c>
    </row>
    <row r="106" spans="1:7" ht="15.75" customHeight="1">
      <c r="A106" s="44">
        <v>43131</v>
      </c>
      <c r="B106" s="525" t="s">
        <v>14</v>
      </c>
      <c r="C106" s="525" t="s">
        <v>15</v>
      </c>
      <c r="D106" t="s">
        <v>16</v>
      </c>
      <c r="E106" s="2">
        <v>77.599999999999994</v>
      </c>
      <c r="G106" s="2">
        <f t="shared" si="1"/>
        <v>77.599999999999994</v>
      </c>
    </row>
    <row r="107" spans="1:7" ht="15.75" customHeight="1">
      <c r="B107" s="526"/>
      <c r="C107" s="526"/>
      <c r="D107" t="s">
        <v>17</v>
      </c>
      <c r="E107" s="2">
        <v>16</v>
      </c>
      <c r="G107" s="2">
        <f t="shared" si="1"/>
        <v>93.6</v>
      </c>
    </row>
    <row r="108" spans="1:7" ht="15.75" customHeight="1">
      <c r="B108" s="526"/>
      <c r="C108" s="526"/>
      <c r="D108" t="s">
        <v>18</v>
      </c>
      <c r="E108" s="2">
        <v>60</v>
      </c>
      <c r="G108" s="2">
        <f t="shared" si="1"/>
        <v>153.6</v>
      </c>
    </row>
    <row r="109" spans="1:7" ht="15.75" customHeight="1">
      <c r="B109" s="526"/>
      <c r="C109" s="526"/>
      <c r="D109" t="s">
        <v>19</v>
      </c>
      <c r="E109" s="2">
        <v>2</v>
      </c>
      <c r="G109" s="2">
        <f t="shared" si="1"/>
        <v>155.6</v>
      </c>
    </row>
    <row r="110" spans="1:7" ht="15.75" customHeight="1">
      <c r="A110" s="7">
        <v>43108</v>
      </c>
      <c r="B110" s="526">
        <v>14402</v>
      </c>
      <c r="C110" s="526" t="s">
        <v>15</v>
      </c>
      <c r="D110" t="s">
        <v>18</v>
      </c>
      <c r="F110" s="2">
        <v>60</v>
      </c>
      <c r="G110" s="2">
        <f t="shared" si="1"/>
        <v>95.6</v>
      </c>
    </row>
    <row r="111" spans="1:7" ht="15.75" customHeight="1">
      <c r="A111" s="7">
        <v>43108</v>
      </c>
      <c r="B111" s="526">
        <v>14402</v>
      </c>
      <c r="C111" s="526" t="s">
        <v>15</v>
      </c>
      <c r="D111" t="s">
        <v>19</v>
      </c>
      <c r="F111" s="2">
        <v>2</v>
      </c>
      <c r="G111" s="2">
        <f t="shared" si="1"/>
        <v>93.6</v>
      </c>
    </row>
    <row r="112" spans="1:7" ht="15.75" customHeight="1">
      <c r="A112" s="7">
        <v>43147</v>
      </c>
      <c r="B112" s="526">
        <v>14644</v>
      </c>
      <c r="C112" s="526" t="s">
        <v>15</v>
      </c>
      <c r="D112" t="s">
        <v>16</v>
      </c>
      <c r="F112" s="2">
        <v>77.599999999999994</v>
      </c>
      <c r="G112" s="2">
        <f t="shared" si="1"/>
        <v>16</v>
      </c>
    </row>
    <row r="113" spans="1:7" ht="15.75" customHeight="1">
      <c r="A113" s="7">
        <v>43147</v>
      </c>
      <c r="B113" s="526">
        <v>14644</v>
      </c>
      <c r="C113" s="526" t="s">
        <v>15</v>
      </c>
      <c r="D113" t="s">
        <v>17</v>
      </c>
      <c r="F113" s="2">
        <v>16</v>
      </c>
      <c r="G113" s="2">
        <f t="shared" si="1"/>
        <v>0</v>
      </c>
    </row>
    <row r="114" spans="1:7" ht="15.75" customHeight="1">
      <c r="A114" s="44">
        <v>43159</v>
      </c>
      <c r="B114" s="525" t="s">
        <v>14</v>
      </c>
      <c r="C114" s="525" t="s">
        <v>20</v>
      </c>
      <c r="D114" t="s">
        <v>16</v>
      </c>
      <c r="E114" s="2">
        <v>96.1</v>
      </c>
      <c r="G114" s="2">
        <f t="shared" si="1"/>
        <v>96.1</v>
      </c>
    </row>
    <row r="115" spans="1:7" ht="15.75" customHeight="1">
      <c r="B115" s="526"/>
      <c r="C115" s="526"/>
      <c r="D115" t="s">
        <v>17</v>
      </c>
      <c r="E115" s="2">
        <v>16</v>
      </c>
      <c r="G115" s="2">
        <f t="shared" si="1"/>
        <v>112.1</v>
      </c>
    </row>
    <row r="116" spans="1:7" ht="15.75" customHeight="1">
      <c r="B116" s="526"/>
      <c r="C116" s="526"/>
      <c r="D116" t="s">
        <v>18</v>
      </c>
      <c r="E116" s="2">
        <v>56</v>
      </c>
      <c r="G116" s="2">
        <f t="shared" si="1"/>
        <v>168.1</v>
      </c>
    </row>
    <row r="117" spans="1:7" ht="15.75" customHeight="1">
      <c r="B117" s="526"/>
      <c r="C117" s="526"/>
      <c r="D117" t="s">
        <v>19</v>
      </c>
      <c r="E117" s="2">
        <v>5</v>
      </c>
      <c r="G117" s="2">
        <f t="shared" si="1"/>
        <v>173.1</v>
      </c>
    </row>
    <row r="118" spans="1:7" ht="15.75" customHeight="1">
      <c r="A118" s="7">
        <v>43147</v>
      </c>
      <c r="B118" s="526">
        <v>14644</v>
      </c>
      <c r="C118" s="526" t="s">
        <v>20</v>
      </c>
      <c r="D118" t="s">
        <v>18</v>
      </c>
      <c r="F118" s="2">
        <v>56</v>
      </c>
      <c r="G118" s="2">
        <f t="shared" si="1"/>
        <v>117.1</v>
      </c>
    </row>
    <row r="119" spans="1:7" ht="15.75" customHeight="1">
      <c r="A119" s="7">
        <v>43147</v>
      </c>
      <c r="B119" s="526">
        <v>14644</v>
      </c>
      <c r="C119" s="526" t="s">
        <v>20</v>
      </c>
      <c r="D119" t="s">
        <v>19</v>
      </c>
      <c r="F119" s="2">
        <v>5</v>
      </c>
      <c r="G119" s="2">
        <f t="shared" si="1"/>
        <v>112.1</v>
      </c>
    </row>
    <row r="120" spans="1:7" ht="15.75" customHeight="1">
      <c r="A120" s="7">
        <v>43179</v>
      </c>
      <c r="B120" s="526">
        <v>14847</v>
      </c>
      <c r="C120" s="526" t="s">
        <v>20</v>
      </c>
      <c r="D120" t="s">
        <v>16</v>
      </c>
      <c r="F120" s="2">
        <v>96.1</v>
      </c>
      <c r="G120" s="2">
        <f t="shared" si="1"/>
        <v>16</v>
      </c>
    </row>
    <row r="121" spans="1:7" ht="15.75" customHeight="1">
      <c r="A121" s="7">
        <v>43179</v>
      </c>
      <c r="B121" s="526">
        <v>14847</v>
      </c>
      <c r="C121" s="526" t="s">
        <v>20</v>
      </c>
      <c r="D121" t="s">
        <v>17</v>
      </c>
      <c r="F121" s="2">
        <v>16</v>
      </c>
      <c r="G121" s="2">
        <f t="shared" si="1"/>
        <v>0</v>
      </c>
    </row>
    <row r="122" spans="1:7" ht="15.75" customHeight="1">
      <c r="A122" s="44">
        <v>43190</v>
      </c>
      <c r="B122" s="525" t="s">
        <v>14</v>
      </c>
      <c r="C122" s="525" t="s">
        <v>23</v>
      </c>
      <c r="D122" t="s">
        <v>16</v>
      </c>
      <c r="E122" s="2">
        <v>93</v>
      </c>
      <c r="G122" s="2">
        <f t="shared" si="1"/>
        <v>93</v>
      </c>
    </row>
    <row r="123" spans="1:7" ht="15.75" customHeight="1">
      <c r="B123" s="526"/>
      <c r="C123" s="526"/>
      <c r="D123" t="s">
        <v>17</v>
      </c>
      <c r="E123" s="2">
        <v>16</v>
      </c>
      <c r="G123" s="2">
        <f t="shared" si="1"/>
        <v>109</v>
      </c>
    </row>
    <row r="124" spans="1:7" ht="15.75" customHeight="1">
      <c r="B124" s="526"/>
      <c r="C124" s="526"/>
      <c r="D124" t="s">
        <v>18</v>
      </c>
      <c r="E124" s="2">
        <v>60</v>
      </c>
      <c r="G124" s="2">
        <f t="shared" si="1"/>
        <v>169</v>
      </c>
    </row>
    <row r="125" spans="1:7" ht="15.75" customHeight="1">
      <c r="B125" s="526"/>
      <c r="C125" s="526"/>
      <c r="D125" t="s">
        <v>19</v>
      </c>
      <c r="E125" s="2">
        <v>5</v>
      </c>
      <c r="G125" s="2">
        <f t="shared" si="1"/>
        <v>174</v>
      </c>
    </row>
    <row r="126" spans="1:7" ht="15.75" customHeight="1">
      <c r="A126" s="7">
        <v>43213</v>
      </c>
      <c r="B126" s="526">
        <v>15165</v>
      </c>
      <c r="C126" s="526" t="s">
        <v>23</v>
      </c>
      <c r="D126" t="s">
        <v>16</v>
      </c>
      <c r="F126" s="2">
        <v>93</v>
      </c>
      <c r="G126" s="2">
        <f t="shared" si="1"/>
        <v>81</v>
      </c>
    </row>
    <row r="127" spans="1:7" ht="15.75" customHeight="1">
      <c r="A127" s="7">
        <v>43213</v>
      </c>
      <c r="B127" s="526">
        <v>15165</v>
      </c>
      <c r="C127" s="526" t="s">
        <v>23</v>
      </c>
      <c r="D127" t="s">
        <v>17</v>
      </c>
      <c r="F127" s="2">
        <v>16</v>
      </c>
      <c r="G127" s="2">
        <f t="shared" si="1"/>
        <v>65</v>
      </c>
    </row>
    <row r="128" spans="1:7" ht="15.75" customHeight="1">
      <c r="A128" s="7">
        <v>43179</v>
      </c>
      <c r="B128" s="526">
        <v>14847</v>
      </c>
      <c r="C128" s="526" t="s">
        <v>23</v>
      </c>
      <c r="D128" t="s">
        <v>18</v>
      </c>
      <c r="F128" s="2">
        <v>60</v>
      </c>
      <c r="G128" s="2">
        <f t="shared" si="1"/>
        <v>5</v>
      </c>
    </row>
    <row r="129" spans="1:7" ht="15.75" customHeight="1">
      <c r="A129" s="7">
        <v>43179</v>
      </c>
      <c r="B129" s="526">
        <v>14847</v>
      </c>
      <c r="C129" s="526" t="s">
        <v>23</v>
      </c>
      <c r="D129" t="s">
        <v>19</v>
      </c>
      <c r="F129" s="2">
        <v>5</v>
      </c>
      <c r="G129" s="2">
        <f t="shared" si="1"/>
        <v>0</v>
      </c>
    </row>
    <row r="130" spans="1:7" ht="15.75" customHeight="1">
      <c r="A130" s="7">
        <v>43220</v>
      </c>
      <c r="B130" s="526" t="s">
        <v>14</v>
      </c>
      <c r="C130" s="526" t="s">
        <v>24</v>
      </c>
      <c r="D130" t="s">
        <v>16</v>
      </c>
      <c r="E130" s="2">
        <v>95.5</v>
      </c>
      <c r="G130" s="2">
        <f t="shared" si="1"/>
        <v>95.5</v>
      </c>
    </row>
    <row r="131" spans="1:7" ht="15.75" customHeight="1">
      <c r="B131" s="526"/>
      <c r="C131" s="526"/>
      <c r="D131" t="s">
        <v>17</v>
      </c>
      <c r="E131" s="2">
        <v>16</v>
      </c>
      <c r="G131" s="2">
        <f t="shared" si="1"/>
        <v>111.5</v>
      </c>
    </row>
    <row r="132" spans="1:7" ht="15.75" customHeight="1">
      <c r="B132" s="526"/>
      <c r="C132" s="526"/>
      <c r="D132" t="s">
        <v>18</v>
      </c>
      <c r="E132" s="2">
        <v>60</v>
      </c>
      <c r="G132" s="2">
        <f t="shared" si="1"/>
        <v>171.5</v>
      </c>
    </row>
    <row r="133" spans="1:7" ht="15.75" customHeight="1">
      <c r="B133" s="526"/>
      <c r="C133" s="526"/>
      <c r="D133" t="s">
        <v>19</v>
      </c>
      <c r="E133" s="2">
        <v>5</v>
      </c>
      <c r="G133" s="2">
        <f t="shared" si="1"/>
        <v>176.5</v>
      </c>
    </row>
    <row r="134" spans="1:7" ht="15.75" customHeight="1">
      <c r="A134" s="7">
        <v>43213</v>
      </c>
      <c r="B134" s="526">
        <v>15165</v>
      </c>
      <c r="C134" s="526" t="s">
        <v>24</v>
      </c>
      <c r="D134" t="s">
        <v>18</v>
      </c>
      <c r="F134" s="2">
        <v>60</v>
      </c>
      <c r="G134" s="2">
        <f t="shared" si="1"/>
        <v>116.5</v>
      </c>
    </row>
    <row r="135" spans="1:7" ht="15.75" customHeight="1">
      <c r="A135" s="7">
        <v>43213</v>
      </c>
      <c r="B135" s="526">
        <v>15165</v>
      </c>
      <c r="C135" s="526" t="s">
        <v>24</v>
      </c>
      <c r="D135" t="s">
        <v>19</v>
      </c>
      <c r="F135" s="2">
        <v>5</v>
      </c>
      <c r="G135" s="2">
        <f t="shared" si="1"/>
        <v>111.5</v>
      </c>
    </row>
    <row r="136" spans="1:7" ht="15.75" customHeight="1">
      <c r="A136" s="7">
        <v>43243</v>
      </c>
      <c r="B136" s="526">
        <v>15416</v>
      </c>
      <c r="C136" s="526" t="s">
        <v>24</v>
      </c>
      <c r="D136" t="s">
        <v>16</v>
      </c>
      <c r="F136" s="2">
        <v>95.5</v>
      </c>
      <c r="G136" s="2">
        <f t="shared" si="1"/>
        <v>16</v>
      </c>
    </row>
    <row r="137" spans="1:7" ht="15.75" customHeight="1">
      <c r="A137" s="7">
        <v>43243</v>
      </c>
      <c r="B137" s="526">
        <v>15416</v>
      </c>
      <c r="C137" s="526" t="s">
        <v>24</v>
      </c>
      <c r="D137" t="s">
        <v>17</v>
      </c>
      <c r="F137" s="2">
        <v>16</v>
      </c>
      <c r="G137" s="2">
        <f t="shared" si="1"/>
        <v>0</v>
      </c>
    </row>
    <row r="138" spans="1:7" ht="15.75" customHeight="1">
      <c r="A138" s="7">
        <v>43250</v>
      </c>
      <c r="B138" s="526" t="s">
        <v>14</v>
      </c>
      <c r="C138" s="526" t="s">
        <v>25</v>
      </c>
      <c r="D138" t="s">
        <v>16</v>
      </c>
      <c r="E138" s="2">
        <v>88.8</v>
      </c>
      <c r="G138" s="2">
        <f t="shared" si="1"/>
        <v>88.8</v>
      </c>
    </row>
    <row r="139" spans="1:7" ht="15.75" customHeight="1">
      <c r="B139" s="526"/>
      <c r="C139" s="526"/>
      <c r="D139" t="s">
        <v>17</v>
      </c>
      <c r="E139" s="2">
        <v>16</v>
      </c>
      <c r="G139" s="2">
        <f t="shared" si="1"/>
        <v>104.8</v>
      </c>
    </row>
    <row r="140" spans="1:7" ht="15.75" customHeight="1">
      <c r="B140" s="526"/>
      <c r="C140" s="526"/>
      <c r="D140" t="s">
        <v>18</v>
      </c>
      <c r="E140" s="2">
        <v>60</v>
      </c>
      <c r="G140" s="2">
        <f t="shared" si="1"/>
        <v>164.8</v>
      </c>
    </row>
    <row r="141" spans="1:7" ht="15.75" customHeight="1">
      <c r="B141" s="526"/>
      <c r="C141" s="526"/>
      <c r="D141" t="s">
        <v>19</v>
      </c>
      <c r="E141" s="2">
        <v>5</v>
      </c>
      <c r="G141" s="2">
        <f t="shared" si="1"/>
        <v>169.8</v>
      </c>
    </row>
    <row r="142" spans="1:7" ht="15.75" customHeight="1">
      <c r="A142" s="7">
        <v>43243</v>
      </c>
      <c r="B142" s="526">
        <v>15416</v>
      </c>
      <c r="C142" s="526" t="s">
        <v>25</v>
      </c>
      <c r="D142" t="s">
        <v>18</v>
      </c>
      <c r="F142" s="2">
        <v>60</v>
      </c>
      <c r="G142" s="2">
        <f t="shared" si="1"/>
        <v>109.80000000000001</v>
      </c>
    </row>
    <row r="143" spans="1:7" ht="15.75" customHeight="1">
      <c r="A143" s="7">
        <v>43243</v>
      </c>
      <c r="B143" s="526">
        <v>15416</v>
      </c>
      <c r="C143" s="526" t="s">
        <v>25</v>
      </c>
      <c r="D143" t="s">
        <v>19</v>
      </c>
      <c r="F143" s="2">
        <v>5</v>
      </c>
      <c r="G143" s="2">
        <f t="shared" si="1"/>
        <v>104.80000000000001</v>
      </c>
    </row>
    <row r="144" spans="1:7" ht="15.75" customHeight="1">
      <c r="A144" s="7">
        <v>43273</v>
      </c>
      <c r="B144" s="526">
        <v>15565</v>
      </c>
      <c r="C144" s="526" t="s">
        <v>25</v>
      </c>
      <c r="D144" t="s">
        <v>16</v>
      </c>
      <c r="F144" s="2">
        <v>88.8</v>
      </c>
      <c r="G144" s="2">
        <f t="shared" ref="G144:G207" si="2">+G143+E144-F144</f>
        <v>16.000000000000014</v>
      </c>
    </row>
    <row r="145" spans="1:7" ht="15.75" customHeight="1">
      <c r="A145" s="7">
        <v>43273</v>
      </c>
      <c r="B145" s="526">
        <v>15565</v>
      </c>
      <c r="C145" s="526" t="s">
        <v>25</v>
      </c>
      <c r="D145" t="s">
        <v>17</v>
      </c>
      <c r="F145" s="2">
        <v>16</v>
      </c>
      <c r="G145" s="2">
        <f t="shared" si="2"/>
        <v>0</v>
      </c>
    </row>
    <row r="146" spans="1:7">
      <c r="A146" s="7">
        <v>43281</v>
      </c>
      <c r="B146" s="526" t="s">
        <v>14</v>
      </c>
      <c r="C146" s="526" t="s">
        <v>26</v>
      </c>
      <c r="D146" t="s">
        <v>16</v>
      </c>
      <c r="E146" s="2">
        <v>82</v>
      </c>
      <c r="G146" s="2">
        <f t="shared" si="2"/>
        <v>82</v>
      </c>
    </row>
    <row r="147" spans="1:7">
      <c r="B147" s="526"/>
      <c r="C147" s="526"/>
      <c r="D147" t="s">
        <v>17</v>
      </c>
      <c r="E147" s="2">
        <v>22</v>
      </c>
      <c r="G147" s="2">
        <f t="shared" si="2"/>
        <v>104</v>
      </c>
    </row>
    <row r="148" spans="1:7">
      <c r="B148" s="526"/>
      <c r="C148" s="526"/>
      <c r="D148" t="s">
        <v>18</v>
      </c>
      <c r="E148" s="2">
        <v>60</v>
      </c>
      <c r="G148" s="2">
        <f t="shared" si="2"/>
        <v>164</v>
      </c>
    </row>
    <row r="149" spans="1:7">
      <c r="B149" s="526"/>
      <c r="C149" s="526"/>
      <c r="D149" t="s">
        <v>19</v>
      </c>
      <c r="E149" s="2">
        <v>5</v>
      </c>
      <c r="G149" s="2">
        <f t="shared" si="2"/>
        <v>169</v>
      </c>
    </row>
    <row r="150" spans="1:7">
      <c r="A150" s="7">
        <v>43273</v>
      </c>
      <c r="B150" s="526">
        <v>15565</v>
      </c>
      <c r="C150" s="526" t="s">
        <v>26</v>
      </c>
      <c r="D150" t="s">
        <v>18</v>
      </c>
      <c r="F150" s="2">
        <v>60</v>
      </c>
      <c r="G150" s="2">
        <f t="shared" si="2"/>
        <v>109</v>
      </c>
    </row>
    <row r="151" spans="1:7">
      <c r="A151" s="7">
        <v>43273</v>
      </c>
      <c r="B151" s="526">
        <v>15565</v>
      </c>
      <c r="C151" s="526" t="s">
        <v>26</v>
      </c>
      <c r="D151" t="s">
        <v>19</v>
      </c>
      <c r="F151" s="2">
        <v>5</v>
      </c>
      <c r="G151" s="2">
        <f t="shared" si="2"/>
        <v>104</v>
      </c>
    </row>
    <row r="152" spans="1:7">
      <c r="A152" s="7">
        <v>43302</v>
      </c>
      <c r="B152" s="526">
        <v>15768</v>
      </c>
      <c r="C152" s="526" t="s">
        <v>26</v>
      </c>
      <c r="D152" t="s">
        <v>16</v>
      </c>
      <c r="F152" s="2">
        <v>82</v>
      </c>
      <c r="G152" s="2">
        <f t="shared" si="2"/>
        <v>22</v>
      </c>
    </row>
    <row r="153" spans="1:7">
      <c r="A153" s="7">
        <v>43302</v>
      </c>
      <c r="B153" s="526">
        <v>15768</v>
      </c>
      <c r="C153" s="526" t="s">
        <v>26</v>
      </c>
      <c r="D153" t="s">
        <v>17</v>
      </c>
      <c r="F153" s="2">
        <v>22</v>
      </c>
      <c r="G153" s="2">
        <f t="shared" si="2"/>
        <v>0</v>
      </c>
    </row>
    <row r="154" spans="1:7">
      <c r="A154" s="7">
        <v>43312</v>
      </c>
      <c r="B154" s="526" t="s">
        <v>14</v>
      </c>
      <c r="C154" s="526" t="s">
        <v>27</v>
      </c>
      <c r="D154" t="s">
        <v>16</v>
      </c>
      <c r="E154" s="2">
        <v>80.400000000000006</v>
      </c>
      <c r="G154" s="2">
        <f t="shared" si="2"/>
        <v>80.400000000000006</v>
      </c>
    </row>
    <row r="155" spans="1:7">
      <c r="B155" s="526"/>
      <c r="C155" s="526"/>
      <c r="D155" t="s">
        <v>17</v>
      </c>
      <c r="E155" s="2">
        <v>22</v>
      </c>
      <c r="G155" s="2">
        <f t="shared" si="2"/>
        <v>102.4</v>
      </c>
    </row>
    <row r="156" spans="1:7">
      <c r="B156" s="526"/>
      <c r="C156" s="526"/>
      <c r="D156" t="s">
        <v>18</v>
      </c>
      <c r="E156" s="2">
        <v>60</v>
      </c>
      <c r="G156" s="2">
        <f t="shared" si="2"/>
        <v>162.4</v>
      </c>
    </row>
    <row r="157" spans="1:7">
      <c r="B157" s="526"/>
      <c r="C157" s="526"/>
      <c r="D157" t="s">
        <v>19</v>
      </c>
      <c r="E157" s="2">
        <v>5</v>
      </c>
      <c r="G157" s="2">
        <f t="shared" si="2"/>
        <v>167.4</v>
      </c>
    </row>
    <row r="158" spans="1:7">
      <c r="A158" s="7">
        <v>43302</v>
      </c>
      <c r="B158" s="526">
        <v>15768</v>
      </c>
      <c r="C158" s="526" t="s">
        <v>27</v>
      </c>
      <c r="D158" t="s">
        <v>18</v>
      </c>
      <c r="F158" s="2">
        <v>60</v>
      </c>
      <c r="G158" s="2">
        <f t="shared" si="2"/>
        <v>107.4</v>
      </c>
    </row>
    <row r="159" spans="1:7">
      <c r="A159" s="7">
        <v>43302</v>
      </c>
      <c r="B159" s="526">
        <v>15768</v>
      </c>
      <c r="C159" s="526" t="s">
        <v>27</v>
      </c>
      <c r="D159" t="s">
        <v>19</v>
      </c>
      <c r="F159" s="2">
        <v>5</v>
      </c>
      <c r="G159" s="2">
        <f t="shared" si="2"/>
        <v>102.4</v>
      </c>
    </row>
    <row r="160" spans="1:7">
      <c r="A160" s="7">
        <v>43334</v>
      </c>
      <c r="B160" s="526">
        <v>16057</v>
      </c>
      <c r="C160" s="526" t="s">
        <v>27</v>
      </c>
      <c r="D160" t="s">
        <v>16</v>
      </c>
      <c r="F160" s="2">
        <v>80.400000000000006</v>
      </c>
      <c r="G160" s="2">
        <f t="shared" si="2"/>
        <v>22</v>
      </c>
    </row>
    <row r="161" spans="1:7">
      <c r="A161" s="7">
        <v>43334</v>
      </c>
      <c r="B161" s="526">
        <v>16057</v>
      </c>
      <c r="C161" s="526" t="s">
        <v>27</v>
      </c>
      <c r="D161" t="s">
        <v>17</v>
      </c>
      <c r="F161" s="2">
        <v>22</v>
      </c>
      <c r="G161" s="2">
        <f t="shared" si="2"/>
        <v>0</v>
      </c>
    </row>
    <row r="162" spans="1:7">
      <c r="A162" s="7">
        <v>43343</v>
      </c>
      <c r="B162" s="526" t="s">
        <v>14</v>
      </c>
      <c r="C162" s="526" t="s">
        <v>28</v>
      </c>
      <c r="D162" t="s">
        <v>16</v>
      </c>
      <c r="E162" s="2">
        <v>79.8</v>
      </c>
      <c r="G162" s="2">
        <f t="shared" si="2"/>
        <v>79.8</v>
      </c>
    </row>
    <row r="163" spans="1:7">
      <c r="B163" s="526"/>
      <c r="C163" s="526"/>
      <c r="D163" t="s">
        <v>17</v>
      </c>
      <c r="E163" s="2">
        <v>22</v>
      </c>
      <c r="G163" s="2">
        <f t="shared" si="2"/>
        <v>101.8</v>
      </c>
    </row>
    <row r="164" spans="1:7">
      <c r="B164" s="526"/>
      <c r="C164" s="526"/>
      <c r="D164" t="s">
        <v>18</v>
      </c>
      <c r="E164" s="2">
        <v>60</v>
      </c>
      <c r="G164" s="2">
        <f t="shared" si="2"/>
        <v>161.80000000000001</v>
      </c>
    </row>
    <row r="165" spans="1:7">
      <c r="B165" s="526"/>
      <c r="C165" s="526"/>
      <c r="D165" t="s">
        <v>19</v>
      </c>
      <c r="E165" s="2">
        <v>5</v>
      </c>
      <c r="G165" s="2">
        <f t="shared" si="2"/>
        <v>166.8</v>
      </c>
    </row>
    <row r="166" spans="1:7">
      <c r="B166" s="526"/>
      <c r="C166" s="526"/>
      <c r="D166" t="s">
        <v>35</v>
      </c>
      <c r="E166" s="2">
        <v>25</v>
      </c>
      <c r="G166" s="2">
        <f t="shared" si="2"/>
        <v>191.8</v>
      </c>
    </row>
    <row r="167" spans="1:7">
      <c r="A167" s="7">
        <v>43334</v>
      </c>
      <c r="B167" s="526">
        <v>16057</v>
      </c>
      <c r="C167" s="526" t="s">
        <v>28</v>
      </c>
      <c r="D167" t="s">
        <v>18</v>
      </c>
      <c r="F167" s="2">
        <v>60</v>
      </c>
      <c r="G167" s="2">
        <f t="shared" si="2"/>
        <v>131.80000000000001</v>
      </c>
    </row>
    <row r="168" spans="1:7">
      <c r="A168" s="7">
        <v>43334</v>
      </c>
      <c r="B168" s="526">
        <v>16057</v>
      </c>
      <c r="C168" s="526" t="s">
        <v>28</v>
      </c>
      <c r="D168" t="s">
        <v>19</v>
      </c>
      <c r="F168" s="2">
        <v>5</v>
      </c>
      <c r="G168" s="2">
        <f t="shared" si="2"/>
        <v>126.80000000000001</v>
      </c>
    </row>
    <row r="169" spans="1:7">
      <c r="A169" s="7">
        <v>43368</v>
      </c>
      <c r="B169" s="526">
        <v>16245</v>
      </c>
      <c r="C169" s="526" t="s">
        <v>28</v>
      </c>
      <c r="D169" t="s">
        <v>16</v>
      </c>
      <c r="F169" s="2">
        <v>79.8</v>
      </c>
      <c r="G169" s="2">
        <f t="shared" si="2"/>
        <v>47.000000000000014</v>
      </c>
    </row>
    <row r="170" spans="1:7" ht="16.5" customHeight="1">
      <c r="A170" s="7">
        <v>43368</v>
      </c>
      <c r="B170" s="526">
        <v>16245</v>
      </c>
      <c r="C170" s="526" t="s">
        <v>28</v>
      </c>
      <c r="D170" t="s">
        <v>17</v>
      </c>
      <c r="F170" s="2">
        <v>22</v>
      </c>
      <c r="G170" s="2">
        <f t="shared" si="2"/>
        <v>25.000000000000014</v>
      </c>
    </row>
    <row r="171" spans="1:7" ht="16.5" customHeight="1">
      <c r="A171" s="7">
        <v>43360</v>
      </c>
      <c r="B171" s="526">
        <v>7667</v>
      </c>
      <c r="C171" s="526" t="s">
        <v>28</v>
      </c>
      <c r="D171" t="s">
        <v>35</v>
      </c>
      <c r="F171" s="2">
        <v>25</v>
      </c>
      <c r="G171" s="2">
        <f t="shared" si="2"/>
        <v>0</v>
      </c>
    </row>
    <row r="172" spans="1:7" ht="16.5" customHeight="1">
      <c r="A172" s="44">
        <v>43373</v>
      </c>
      <c r="B172" s="525" t="s">
        <v>14</v>
      </c>
      <c r="C172" s="525" t="s">
        <v>29</v>
      </c>
      <c r="D172" t="s">
        <v>16</v>
      </c>
      <c r="E172" s="2">
        <v>81.8</v>
      </c>
      <c r="G172" s="2">
        <f t="shared" si="2"/>
        <v>81.8</v>
      </c>
    </row>
    <row r="173" spans="1:7" ht="16.5" customHeight="1">
      <c r="B173" s="526"/>
      <c r="C173" s="526"/>
      <c r="D173" t="s">
        <v>17</v>
      </c>
      <c r="E173" s="2">
        <v>22</v>
      </c>
      <c r="G173" s="2">
        <f t="shared" si="2"/>
        <v>103.8</v>
      </c>
    </row>
    <row r="174" spans="1:7" ht="16.5" customHeight="1">
      <c r="B174" s="526"/>
      <c r="C174" s="526"/>
      <c r="D174" t="s">
        <v>18</v>
      </c>
      <c r="E174" s="2">
        <v>60</v>
      </c>
      <c r="G174" s="2">
        <f t="shared" si="2"/>
        <v>163.80000000000001</v>
      </c>
    </row>
    <row r="175" spans="1:7" ht="16.5" customHeight="1">
      <c r="B175" s="526"/>
      <c r="C175" s="526"/>
      <c r="D175" t="s">
        <v>19</v>
      </c>
      <c r="E175" s="2">
        <v>5</v>
      </c>
      <c r="G175" s="2">
        <f t="shared" si="2"/>
        <v>168.8</v>
      </c>
    </row>
    <row r="176" spans="1:7" ht="16.5" customHeight="1">
      <c r="A176" s="7">
        <v>43368</v>
      </c>
      <c r="B176" s="526">
        <v>16246</v>
      </c>
      <c r="C176" s="526" t="s">
        <v>29</v>
      </c>
      <c r="D176" t="s">
        <v>18</v>
      </c>
      <c r="F176" s="2">
        <v>60</v>
      </c>
      <c r="G176" s="2">
        <f t="shared" si="2"/>
        <v>108.80000000000001</v>
      </c>
    </row>
    <row r="177" spans="1:7" ht="16.5" customHeight="1">
      <c r="A177" s="7">
        <v>43368</v>
      </c>
      <c r="B177" s="526">
        <v>16246</v>
      </c>
      <c r="C177" s="526" t="s">
        <v>29</v>
      </c>
      <c r="D177" t="s">
        <v>19</v>
      </c>
      <c r="F177" s="2">
        <v>5</v>
      </c>
      <c r="G177" s="2">
        <f t="shared" si="2"/>
        <v>103.80000000000001</v>
      </c>
    </row>
    <row r="178" spans="1:7" ht="16.5" customHeight="1">
      <c r="A178" s="7">
        <v>43410</v>
      </c>
      <c r="B178" s="526">
        <v>16539</v>
      </c>
      <c r="C178" s="526" t="s">
        <v>29</v>
      </c>
      <c r="D178" t="s">
        <v>16</v>
      </c>
      <c r="F178" s="2">
        <v>81.8</v>
      </c>
      <c r="G178" s="2">
        <f t="shared" si="2"/>
        <v>22.000000000000014</v>
      </c>
    </row>
    <row r="179" spans="1:7" ht="16.5" customHeight="1">
      <c r="A179" s="7">
        <v>43410</v>
      </c>
      <c r="B179" s="526">
        <v>16539</v>
      </c>
      <c r="C179" s="526" t="s">
        <v>29</v>
      </c>
      <c r="D179" t="s">
        <v>17</v>
      </c>
      <c r="F179" s="2">
        <v>22</v>
      </c>
      <c r="G179" s="2">
        <f t="shared" si="2"/>
        <v>0</v>
      </c>
    </row>
    <row r="180" spans="1:7" ht="16.5" customHeight="1">
      <c r="A180" s="44">
        <v>43404</v>
      </c>
      <c r="B180" s="525" t="s">
        <v>14</v>
      </c>
      <c r="C180" s="525" t="s">
        <v>30</v>
      </c>
      <c r="D180" t="s">
        <v>16</v>
      </c>
      <c r="E180" s="2">
        <v>82.4</v>
      </c>
      <c r="G180" s="2">
        <f t="shared" si="2"/>
        <v>82.4</v>
      </c>
    </row>
    <row r="181" spans="1:7" ht="16.5" customHeight="1">
      <c r="A181" s="44"/>
      <c r="B181" s="525"/>
      <c r="C181" s="525"/>
      <c r="D181" t="s">
        <v>17</v>
      </c>
      <c r="E181" s="2">
        <v>27</v>
      </c>
      <c r="G181" s="2">
        <f t="shared" si="2"/>
        <v>109.4</v>
      </c>
    </row>
    <row r="182" spans="1:7" ht="16.5" customHeight="1">
      <c r="A182" s="44"/>
      <c r="B182" s="525"/>
      <c r="C182" s="525"/>
      <c r="D182" t="s">
        <v>18</v>
      </c>
      <c r="E182" s="2">
        <v>60</v>
      </c>
      <c r="G182" s="2">
        <f t="shared" si="2"/>
        <v>169.4</v>
      </c>
    </row>
    <row r="183" spans="1:7" ht="16.5" customHeight="1">
      <c r="A183" s="44"/>
      <c r="B183" s="525"/>
      <c r="C183" s="525"/>
      <c r="D183" t="s">
        <v>19</v>
      </c>
      <c r="E183" s="2">
        <v>5</v>
      </c>
      <c r="G183" s="2">
        <f t="shared" si="2"/>
        <v>174.4</v>
      </c>
    </row>
    <row r="184" spans="1:7" ht="16.5" customHeight="1">
      <c r="A184" s="7">
        <v>43410</v>
      </c>
      <c r="B184" s="526">
        <v>16539</v>
      </c>
      <c r="C184" s="526" t="s">
        <v>30</v>
      </c>
      <c r="D184" t="s">
        <v>18</v>
      </c>
      <c r="F184" s="2">
        <v>60</v>
      </c>
      <c r="G184" s="2">
        <f t="shared" si="2"/>
        <v>114.4</v>
      </c>
    </row>
    <row r="185" spans="1:7" ht="16.5" customHeight="1">
      <c r="A185" s="7">
        <v>43410</v>
      </c>
      <c r="B185" s="526">
        <v>16539</v>
      </c>
      <c r="C185" s="526" t="s">
        <v>30</v>
      </c>
      <c r="D185" t="s">
        <v>19</v>
      </c>
      <c r="F185" s="2">
        <v>5</v>
      </c>
      <c r="G185" s="2">
        <f t="shared" si="2"/>
        <v>109.4</v>
      </c>
    </row>
    <row r="186" spans="1:7" ht="16.5" customHeight="1">
      <c r="A186" s="7">
        <v>43432</v>
      </c>
      <c r="B186" s="526">
        <v>16624</v>
      </c>
      <c r="C186" s="526" t="s">
        <v>30</v>
      </c>
      <c r="D186" t="s">
        <v>16</v>
      </c>
      <c r="F186" s="2">
        <v>82.4</v>
      </c>
      <c r="G186" s="2">
        <f t="shared" si="2"/>
        <v>27</v>
      </c>
    </row>
    <row r="187" spans="1:7" ht="16.5" customHeight="1">
      <c r="A187" s="7">
        <v>43432</v>
      </c>
      <c r="B187" s="526">
        <v>16624</v>
      </c>
      <c r="C187" s="526" t="s">
        <v>30</v>
      </c>
      <c r="D187" t="s">
        <v>17</v>
      </c>
      <c r="F187" s="2">
        <v>27</v>
      </c>
      <c r="G187" s="2">
        <f t="shared" si="2"/>
        <v>0</v>
      </c>
    </row>
    <row r="188" spans="1:7" ht="16.5" customHeight="1">
      <c r="A188" s="44">
        <v>43434</v>
      </c>
      <c r="B188" s="525" t="s">
        <v>14</v>
      </c>
      <c r="C188" s="525" t="s">
        <v>33</v>
      </c>
      <c r="D188" t="s">
        <v>16</v>
      </c>
      <c r="E188" s="2">
        <v>84.7</v>
      </c>
      <c r="G188" s="2">
        <f t="shared" si="2"/>
        <v>84.7</v>
      </c>
    </row>
    <row r="189" spans="1:7" ht="16.5" customHeight="1">
      <c r="A189" s="44"/>
      <c r="B189" s="525"/>
      <c r="C189" s="525"/>
      <c r="D189" t="s">
        <v>17</v>
      </c>
      <c r="E189" s="2">
        <v>27</v>
      </c>
      <c r="G189" s="2">
        <f t="shared" si="2"/>
        <v>111.7</v>
      </c>
    </row>
    <row r="190" spans="1:7" ht="16.5" customHeight="1">
      <c r="A190" s="44"/>
      <c r="B190" s="525"/>
      <c r="C190" s="525"/>
      <c r="D190" t="s">
        <v>18</v>
      </c>
      <c r="E190" s="2">
        <v>60</v>
      </c>
      <c r="G190" s="2">
        <f t="shared" si="2"/>
        <v>171.7</v>
      </c>
    </row>
    <row r="191" spans="1:7" ht="16.5" customHeight="1">
      <c r="A191" s="44"/>
      <c r="B191" s="525"/>
      <c r="C191" s="525"/>
      <c r="D191" t="s">
        <v>19</v>
      </c>
      <c r="E191" s="2">
        <v>5</v>
      </c>
      <c r="G191" s="2">
        <f t="shared" si="2"/>
        <v>176.7</v>
      </c>
    </row>
    <row r="192" spans="1:7" ht="16.5" customHeight="1">
      <c r="A192" s="7">
        <v>43432</v>
      </c>
      <c r="B192" s="526">
        <v>16624</v>
      </c>
      <c r="C192" s="526" t="s">
        <v>33</v>
      </c>
      <c r="D192" t="s">
        <v>18</v>
      </c>
      <c r="F192" s="2">
        <v>60</v>
      </c>
      <c r="G192" s="2">
        <f t="shared" si="2"/>
        <v>116.69999999999999</v>
      </c>
    </row>
    <row r="193" spans="1:7" ht="16.5" customHeight="1">
      <c r="A193" s="7">
        <v>43432</v>
      </c>
      <c r="B193" s="526">
        <v>16624</v>
      </c>
      <c r="C193" s="526" t="s">
        <v>33</v>
      </c>
      <c r="D193" t="s">
        <v>19</v>
      </c>
      <c r="F193" s="2">
        <v>5</v>
      </c>
      <c r="G193" s="2">
        <f t="shared" si="2"/>
        <v>111.69999999999999</v>
      </c>
    </row>
    <row r="194" spans="1:7" ht="16.5" customHeight="1">
      <c r="A194" s="7">
        <v>43474</v>
      </c>
      <c r="B194" s="526">
        <v>16919</v>
      </c>
      <c r="C194" s="526" t="s">
        <v>33</v>
      </c>
      <c r="D194" t="s">
        <v>16</v>
      </c>
      <c r="F194" s="2">
        <v>84.7</v>
      </c>
      <c r="G194" s="2">
        <f t="shared" si="2"/>
        <v>26.999999999999986</v>
      </c>
    </row>
    <row r="195" spans="1:7" ht="16.5" customHeight="1">
      <c r="A195" s="7">
        <v>43474</v>
      </c>
      <c r="B195" s="526">
        <v>16919</v>
      </c>
      <c r="C195" s="526" t="s">
        <v>33</v>
      </c>
      <c r="D195" t="s">
        <v>17</v>
      </c>
      <c r="F195" s="2">
        <v>27</v>
      </c>
      <c r="G195" s="2">
        <f t="shared" si="2"/>
        <v>0</v>
      </c>
    </row>
    <row r="196" spans="1:7" ht="16.5" customHeight="1">
      <c r="A196" s="44">
        <v>43465</v>
      </c>
      <c r="B196" s="525" t="s">
        <v>14</v>
      </c>
      <c r="C196" s="525" t="s">
        <v>34</v>
      </c>
      <c r="D196" t="s">
        <v>16</v>
      </c>
      <c r="E196" s="2">
        <v>90.5</v>
      </c>
      <c r="G196" s="2">
        <f t="shared" si="2"/>
        <v>90.5</v>
      </c>
    </row>
    <row r="197" spans="1:7" ht="16.5" customHeight="1">
      <c r="A197" s="44"/>
      <c r="B197" s="525"/>
      <c r="C197" s="525"/>
      <c r="D197" t="s">
        <v>17</v>
      </c>
      <c r="E197" s="2">
        <v>27</v>
      </c>
      <c r="G197" s="2">
        <f t="shared" si="2"/>
        <v>117.5</v>
      </c>
    </row>
    <row r="198" spans="1:7" ht="16.5" customHeight="1">
      <c r="A198" s="44"/>
      <c r="B198" s="525"/>
      <c r="C198" s="525"/>
      <c r="D198" t="s">
        <v>18</v>
      </c>
      <c r="E198" s="2">
        <v>60</v>
      </c>
      <c r="G198" s="2">
        <f t="shared" si="2"/>
        <v>177.5</v>
      </c>
    </row>
    <row r="199" spans="1:7" ht="16.5" customHeight="1">
      <c r="A199" s="44"/>
      <c r="B199" s="525"/>
      <c r="C199" s="525"/>
      <c r="D199" t="s">
        <v>19</v>
      </c>
      <c r="E199" s="2">
        <v>5</v>
      </c>
      <c r="G199" s="2">
        <f t="shared" si="2"/>
        <v>182.5</v>
      </c>
    </row>
    <row r="200" spans="1:7" ht="16.5" customHeight="1">
      <c r="A200" s="7">
        <v>43462</v>
      </c>
      <c r="B200" s="526">
        <v>16810</v>
      </c>
      <c r="C200" s="526" t="s">
        <v>34</v>
      </c>
      <c r="D200" t="s">
        <v>18</v>
      </c>
      <c r="F200" s="2">
        <v>60</v>
      </c>
      <c r="G200" s="2">
        <f t="shared" si="2"/>
        <v>122.5</v>
      </c>
    </row>
    <row r="201" spans="1:7" ht="16.5" customHeight="1">
      <c r="A201" s="7">
        <v>43462</v>
      </c>
      <c r="B201" s="526">
        <v>16810</v>
      </c>
      <c r="C201" s="526" t="s">
        <v>34</v>
      </c>
      <c r="D201" t="s">
        <v>19</v>
      </c>
      <c r="F201" s="2">
        <v>5</v>
      </c>
      <c r="G201" s="2">
        <f t="shared" si="2"/>
        <v>117.5</v>
      </c>
    </row>
    <row r="202" spans="1:7" ht="16.5" customHeight="1">
      <c r="A202" s="7">
        <v>43493</v>
      </c>
      <c r="B202" s="526">
        <v>17000</v>
      </c>
      <c r="C202" s="526" t="s">
        <v>34</v>
      </c>
      <c r="D202" t="s">
        <v>16</v>
      </c>
      <c r="F202" s="2">
        <v>90.5</v>
      </c>
      <c r="G202" s="2">
        <f t="shared" si="2"/>
        <v>27</v>
      </c>
    </row>
    <row r="203" spans="1:7" ht="16.5" customHeight="1">
      <c r="A203" s="7">
        <v>43493</v>
      </c>
      <c r="B203" s="526">
        <v>17000</v>
      </c>
      <c r="C203" s="526" t="s">
        <v>34</v>
      </c>
      <c r="D203" t="s">
        <v>17</v>
      </c>
      <c r="F203" s="2">
        <v>27</v>
      </c>
      <c r="G203" s="2">
        <f t="shared" si="2"/>
        <v>0</v>
      </c>
    </row>
    <row r="204" spans="1:7" ht="16.5" customHeight="1">
      <c r="A204" s="44">
        <v>43496</v>
      </c>
      <c r="B204" s="525" t="s">
        <v>14</v>
      </c>
      <c r="C204" s="525" t="s">
        <v>15</v>
      </c>
      <c r="D204" t="s">
        <v>16</v>
      </c>
      <c r="E204" s="2">
        <v>94.2</v>
      </c>
      <c r="G204" s="2">
        <f t="shared" si="2"/>
        <v>94.2</v>
      </c>
    </row>
    <row r="205" spans="1:7" ht="16.5" customHeight="1">
      <c r="A205" s="44"/>
      <c r="B205" s="525"/>
      <c r="C205" s="525"/>
      <c r="D205" t="s">
        <v>17</v>
      </c>
      <c r="E205" s="2">
        <v>27</v>
      </c>
      <c r="G205" s="2">
        <f t="shared" si="2"/>
        <v>121.2</v>
      </c>
    </row>
    <row r="206" spans="1:7" ht="16.5" customHeight="1">
      <c r="A206" s="44"/>
      <c r="B206" s="525"/>
      <c r="C206" s="525"/>
      <c r="D206" t="s">
        <v>18</v>
      </c>
      <c r="E206" s="2">
        <v>60</v>
      </c>
      <c r="G206" s="2">
        <f t="shared" si="2"/>
        <v>181.2</v>
      </c>
    </row>
    <row r="207" spans="1:7" ht="16.5" customHeight="1">
      <c r="A207" s="44"/>
      <c r="B207" s="525"/>
      <c r="C207" s="525"/>
      <c r="D207" t="s">
        <v>19</v>
      </c>
      <c r="E207" s="2">
        <v>5</v>
      </c>
      <c r="G207" s="2">
        <f t="shared" si="2"/>
        <v>186.2</v>
      </c>
    </row>
    <row r="208" spans="1:7" ht="16.5" customHeight="1">
      <c r="A208" s="7">
        <v>43493</v>
      </c>
      <c r="B208" s="526">
        <v>17000</v>
      </c>
      <c r="C208" s="526" t="s">
        <v>15</v>
      </c>
      <c r="D208" t="s">
        <v>18</v>
      </c>
      <c r="F208" s="2">
        <v>60</v>
      </c>
      <c r="G208" s="2">
        <f t="shared" ref="G208:G272" si="3">+G207+E208-F208</f>
        <v>126.19999999999999</v>
      </c>
    </row>
    <row r="209" spans="1:7" ht="16.5" customHeight="1">
      <c r="A209" s="7">
        <v>43493</v>
      </c>
      <c r="B209" s="526">
        <v>17000</v>
      </c>
      <c r="C209" s="526" t="s">
        <v>15</v>
      </c>
      <c r="D209" t="s">
        <v>19</v>
      </c>
      <c r="F209" s="2">
        <v>5</v>
      </c>
      <c r="G209" s="2">
        <f t="shared" si="3"/>
        <v>121.19999999999999</v>
      </c>
    </row>
    <row r="210" spans="1:7" ht="16.5" customHeight="1">
      <c r="A210" s="7">
        <v>43530</v>
      </c>
      <c r="B210" s="526">
        <v>17306</v>
      </c>
      <c r="C210" s="526" t="s">
        <v>15</v>
      </c>
      <c r="D210" t="s">
        <v>16</v>
      </c>
      <c r="F210" s="2">
        <v>94.2</v>
      </c>
      <c r="G210" s="2">
        <f t="shared" si="3"/>
        <v>26.999999999999986</v>
      </c>
    </row>
    <row r="211" spans="1:7" ht="16.5" customHeight="1">
      <c r="A211" s="7">
        <v>43530</v>
      </c>
      <c r="B211" s="526">
        <v>17306</v>
      </c>
      <c r="C211" s="526" t="s">
        <v>15</v>
      </c>
      <c r="D211" t="s">
        <v>17</v>
      </c>
      <c r="F211" s="2">
        <v>27</v>
      </c>
      <c r="G211" s="2">
        <f t="shared" si="3"/>
        <v>0</v>
      </c>
    </row>
    <row r="212" spans="1:7" ht="16.5" customHeight="1">
      <c r="A212" s="44">
        <v>43524</v>
      </c>
      <c r="B212" s="525" t="s">
        <v>14</v>
      </c>
      <c r="C212" s="525" t="s">
        <v>20</v>
      </c>
      <c r="D212" t="s">
        <v>16</v>
      </c>
      <c r="E212" s="2">
        <v>99.6</v>
      </c>
      <c r="G212" s="2">
        <f t="shared" si="3"/>
        <v>99.6</v>
      </c>
    </row>
    <row r="213" spans="1:7" ht="16.5" customHeight="1">
      <c r="A213" s="44"/>
      <c r="B213" s="525"/>
      <c r="C213" s="525"/>
      <c r="D213" t="s">
        <v>17</v>
      </c>
      <c r="E213" s="2">
        <v>33</v>
      </c>
      <c r="G213" s="2">
        <f t="shared" si="3"/>
        <v>132.6</v>
      </c>
    </row>
    <row r="214" spans="1:7" ht="16.5" customHeight="1">
      <c r="A214" s="44"/>
      <c r="B214" s="525"/>
      <c r="C214" s="525"/>
      <c r="D214" t="s">
        <v>18</v>
      </c>
      <c r="E214" s="2">
        <v>56</v>
      </c>
      <c r="G214" s="2">
        <f t="shared" si="3"/>
        <v>188.6</v>
      </c>
    </row>
    <row r="215" spans="1:7" ht="16.5" customHeight="1">
      <c r="A215" s="44"/>
      <c r="B215" s="525"/>
      <c r="C215" s="525"/>
      <c r="D215" t="s">
        <v>19</v>
      </c>
      <c r="E215" s="2">
        <v>5</v>
      </c>
      <c r="G215" s="2">
        <f t="shared" si="3"/>
        <v>193.6</v>
      </c>
    </row>
    <row r="216" spans="1:7" ht="16.5" customHeight="1">
      <c r="A216" s="7">
        <v>43530</v>
      </c>
      <c r="B216" s="526">
        <v>17306</v>
      </c>
      <c r="C216" s="526" t="s">
        <v>20</v>
      </c>
      <c r="D216" t="s">
        <v>18</v>
      </c>
      <c r="F216" s="2">
        <v>56</v>
      </c>
      <c r="G216" s="2">
        <f t="shared" si="3"/>
        <v>137.6</v>
      </c>
    </row>
    <row r="217" spans="1:7" ht="16.5" customHeight="1">
      <c r="A217" s="7">
        <v>43530</v>
      </c>
      <c r="B217" s="526">
        <v>17306</v>
      </c>
      <c r="C217" s="526" t="s">
        <v>20</v>
      </c>
      <c r="D217" t="s">
        <v>19</v>
      </c>
      <c r="F217" s="2">
        <v>5</v>
      </c>
      <c r="G217" s="2">
        <f t="shared" si="3"/>
        <v>132.6</v>
      </c>
    </row>
    <row r="218" spans="1:7" ht="16.5" customHeight="1">
      <c r="A218" s="7">
        <v>43550</v>
      </c>
      <c r="B218" s="526">
        <v>17426</v>
      </c>
      <c r="C218" s="526" t="s">
        <v>20</v>
      </c>
      <c r="D218" t="s">
        <v>16</v>
      </c>
      <c r="F218" s="2">
        <v>99.6</v>
      </c>
      <c r="G218" s="2">
        <f t="shared" si="3"/>
        <v>33</v>
      </c>
    </row>
    <row r="219" spans="1:7" ht="16.5" customHeight="1">
      <c r="A219" s="7">
        <v>43578</v>
      </c>
      <c r="B219" s="526">
        <v>17628</v>
      </c>
      <c r="C219" s="526" t="s">
        <v>20</v>
      </c>
      <c r="D219" t="s">
        <v>17</v>
      </c>
      <c r="F219" s="2">
        <v>33</v>
      </c>
      <c r="G219" s="2">
        <f t="shared" si="3"/>
        <v>0</v>
      </c>
    </row>
    <row r="220" spans="1:7" ht="16.5" customHeight="1">
      <c r="A220" s="44">
        <v>43555</v>
      </c>
      <c r="B220" s="525" t="s">
        <v>14</v>
      </c>
      <c r="C220" s="525" t="s">
        <v>23</v>
      </c>
      <c r="D220" t="s">
        <v>16</v>
      </c>
      <c r="E220" s="2">
        <v>92.5</v>
      </c>
      <c r="G220" s="2">
        <f t="shared" si="3"/>
        <v>92.5</v>
      </c>
    </row>
    <row r="221" spans="1:7" ht="16.5" customHeight="1">
      <c r="A221" s="44"/>
      <c r="B221" s="525"/>
      <c r="C221" s="525"/>
      <c r="D221" t="s">
        <v>17</v>
      </c>
      <c r="E221" s="2">
        <v>26.3</v>
      </c>
      <c r="G221" s="2">
        <f t="shared" si="3"/>
        <v>118.8</v>
      </c>
    </row>
    <row r="222" spans="1:7" ht="16.5" customHeight="1">
      <c r="A222" s="44"/>
      <c r="B222" s="525"/>
      <c r="C222" s="525"/>
      <c r="D222" t="s">
        <v>18</v>
      </c>
      <c r="E222" s="2">
        <v>60</v>
      </c>
      <c r="G222" s="2">
        <f t="shared" si="3"/>
        <v>178.8</v>
      </c>
    </row>
    <row r="223" spans="1:7" ht="16.5" customHeight="1">
      <c r="A223" s="44"/>
      <c r="B223" s="525"/>
      <c r="C223" s="525"/>
      <c r="D223" t="s">
        <v>19</v>
      </c>
      <c r="E223" s="2">
        <v>5</v>
      </c>
      <c r="G223" s="2">
        <f t="shared" si="3"/>
        <v>183.8</v>
      </c>
    </row>
    <row r="224" spans="1:7" ht="16.5" customHeight="1">
      <c r="A224" s="7">
        <v>43550</v>
      </c>
      <c r="B224" s="526">
        <v>17426</v>
      </c>
      <c r="C224" s="526" t="s">
        <v>23</v>
      </c>
      <c r="D224" t="s">
        <v>18</v>
      </c>
      <c r="F224" s="2">
        <v>60</v>
      </c>
      <c r="G224" s="2">
        <f t="shared" si="3"/>
        <v>123.80000000000001</v>
      </c>
    </row>
    <row r="225" spans="1:7" ht="16.5" customHeight="1">
      <c r="A225" s="7">
        <v>43550</v>
      </c>
      <c r="B225" s="526">
        <v>17426</v>
      </c>
      <c r="C225" s="526" t="s">
        <v>23</v>
      </c>
      <c r="D225" t="s">
        <v>19</v>
      </c>
      <c r="F225" s="2">
        <v>5</v>
      </c>
      <c r="G225" s="2">
        <f t="shared" si="3"/>
        <v>118.80000000000001</v>
      </c>
    </row>
    <row r="226" spans="1:7" ht="16.5" customHeight="1">
      <c r="A226" s="7">
        <v>43607</v>
      </c>
      <c r="B226" s="526">
        <v>17902</v>
      </c>
      <c r="C226" s="526" t="s">
        <v>23</v>
      </c>
      <c r="D226" t="s">
        <v>16</v>
      </c>
      <c r="F226" s="2">
        <v>92.5</v>
      </c>
      <c r="G226" s="2">
        <f t="shared" si="3"/>
        <v>26.300000000000011</v>
      </c>
    </row>
    <row r="227" spans="1:7" ht="16.5" customHeight="1">
      <c r="A227" s="7">
        <v>43607</v>
      </c>
      <c r="B227" s="526">
        <v>17902</v>
      </c>
      <c r="C227" s="526" t="s">
        <v>23</v>
      </c>
      <c r="D227" t="s">
        <v>17</v>
      </c>
      <c r="F227" s="2">
        <v>26.3</v>
      </c>
      <c r="G227" s="2">
        <f t="shared" si="3"/>
        <v>0</v>
      </c>
    </row>
    <row r="228" spans="1:7" ht="16.5" customHeight="1">
      <c r="A228" s="44">
        <v>43585</v>
      </c>
      <c r="B228" s="525" t="s">
        <v>14</v>
      </c>
      <c r="C228" s="525" t="s">
        <v>24</v>
      </c>
      <c r="D228" t="s">
        <v>16</v>
      </c>
      <c r="E228" s="2">
        <v>93.6</v>
      </c>
      <c r="G228" s="2">
        <f t="shared" si="3"/>
        <v>93.6</v>
      </c>
    </row>
    <row r="229" spans="1:7" ht="16.5" customHeight="1">
      <c r="A229" s="44"/>
      <c r="B229" s="525"/>
      <c r="C229" s="525"/>
      <c r="D229" t="s">
        <v>17</v>
      </c>
      <c r="E229" s="2">
        <v>24</v>
      </c>
      <c r="G229" s="2">
        <f t="shared" si="3"/>
        <v>117.6</v>
      </c>
    </row>
    <row r="230" spans="1:7" ht="16.5" customHeight="1">
      <c r="A230" s="44"/>
      <c r="B230" s="525"/>
      <c r="C230" s="525"/>
      <c r="D230" t="s">
        <v>18</v>
      </c>
      <c r="E230" s="2">
        <v>60</v>
      </c>
      <c r="G230" s="2">
        <f t="shared" si="3"/>
        <v>177.6</v>
      </c>
    </row>
    <row r="231" spans="1:7" ht="16.5" customHeight="1">
      <c r="A231" s="44"/>
      <c r="B231" s="525"/>
      <c r="C231" s="525"/>
      <c r="D231" t="s">
        <v>19</v>
      </c>
      <c r="E231" s="2">
        <v>5</v>
      </c>
      <c r="G231" s="2">
        <f t="shared" si="3"/>
        <v>182.6</v>
      </c>
    </row>
    <row r="232" spans="1:7" ht="16.5" customHeight="1">
      <c r="A232" s="7">
        <v>43607</v>
      </c>
      <c r="B232" s="526">
        <v>17902</v>
      </c>
      <c r="C232" s="526" t="s">
        <v>24</v>
      </c>
      <c r="D232" t="s">
        <v>16</v>
      </c>
      <c r="F232" s="2">
        <v>93.6</v>
      </c>
      <c r="G232" s="2">
        <f t="shared" si="3"/>
        <v>89</v>
      </c>
    </row>
    <row r="233" spans="1:7" ht="16.5" customHeight="1">
      <c r="A233" s="7">
        <v>43607</v>
      </c>
      <c r="B233" s="526">
        <v>17902</v>
      </c>
      <c r="C233" s="526" t="s">
        <v>24</v>
      </c>
      <c r="D233" t="s">
        <v>17</v>
      </c>
      <c r="F233" s="2">
        <v>24</v>
      </c>
      <c r="G233" s="2">
        <f t="shared" si="3"/>
        <v>65</v>
      </c>
    </row>
    <row r="234" spans="1:7" ht="16.5" customHeight="1">
      <c r="A234" s="7">
        <v>43607</v>
      </c>
      <c r="B234" s="526">
        <v>17902</v>
      </c>
      <c r="C234" s="526" t="s">
        <v>24</v>
      </c>
      <c r="D234" t="s">
        <v>18</v>
      </c>
      <c r="F234" s="2">
        <v>60</v>
      </c>
      <c r="G234" s="2">
        <f t="shared" si="3"/>
        <v>5</v>
      </c>
    </row>
    <row r="235" spans="1:7" ht="16.5" customHeight="1">
      <c r="A235" s="7">
        <v>43607</v>
      </c>
      <c r="B235" s="526">
        <v>17902</v>
      </c>
      <c r="C235" s="526" t="s">
        <v>24</v>
      </c>
      <c r="D235" t="s">
        <v>19</v>
      </c>
      <c r="F235" s="2">
        <v>5</v>
      </c>
      <c r="G235" s="2">
        <f t="shared" si="3"/>
        <v>0</v>
      </c>
    </row>
    <row r="236" spans="1:7" ht="16.5" customHeight="1">
      <c r="A236" s="44">
        <v>43616</v>
      </c>
      <c r="B236" s="525" t="s">
        <v>14</v>
      </c>
      <c r="C236" s="525" t="s">
        <v>25</v>
      </c>
      <c r="D236" t="s">
        <v>16</v>
      </c>
      <c r="E236" s="2">
        <v>86.3</v>
      </c>
      <c r="G236" s="2">
        <f t="shared" si="3"/>
        <v>86.3</v>
      </c>
    </row>
    <row r="237" spans="1:7" ht="16.5" customHeight="1">
      <c r="A237" s="44"/>
      <c r="B237" s="525"/>
      <c r="C237" s="525"/>
      <c r="D237" t="s">
        <v>17</v>
      </c>
      <c r="E237" s="2">
        <v>27.8</v>
      </c>
      <c r="G237" s="2">
        <f t="shared" si="3"/>
        <v>114.1</v>
      </c>
    </row>
    <row r="238" spans="1:7" ht="16.5" customHeight="1">
      <c r="A238" s="44"/>
      <c r="B238" s="525"/>
      <c r="C238" s="525"/>
      <c r="D238" t="s">
        <v>18</v>
      </c>
      <c r="E238" s="2">
        <v>60</v>
      </c>
      <c r="G238" s="2">
        <f t="shared" si="3"/>
        <v>174.1</v>
      </c>
    </row>
    <row r="239" spans="1:7" ht="16.5" customHeight="1">
      <c r="A239" s="44"/>
      <c r="B239" s="525"/>
      <c r="C239" s="525"/>
      <c r="D239" t="s">
        <v>19</v>
      </c>
      <c r="E239" s="2">
        <v>5</v>
      </c>
      <c r="G239" s="2">
        <f t="shared" si="3"/>
        <v>179.1</v>
      </c>
    </row>
    <row r="240" spans="1:7" ht="16.5" customHeight="1">
      <c r="A240" s="7">
        <v>43607</v>
      </c>
      <c r="B240" s="526">
        <v>17902</v>
      </c>
      <c r="C240" s="526" t="s">
        <v>25</v>
      </c>
      <c r="D240" t="s">
        <v>18</v>
      </c>
      <c r="F240" s="2">
        <v>60</v>
      </c>
      <c r="G240" s="2">
        <f t="shared" si="3"/>
        <v>119.1</v>
      </c>
    </row>
    <row r="241" spans="1:7" ht="16.5" customHeight="1">
      <c r="A241" s="7">
        <v>43607</v>
      </c>
      <c r="B241" s="526">
        <v>17902</v>
      </c>
      <c r="C241" s="526" t="s">
        <v>25</v>
      </c>
      <c r="D241" t="s">
        <v>19</v>
      </c>
      <c r="F241" s="2">
        <v>5</v>
      </c>
      <c r="G241" s="2">
        <f t="shared" si="3"/>
        <v>114.1</v>
      </c>
    </row>
    <row r="242" spans="1:7" ht="16.5" customHeight="1">
      <c r="A242" s="7">
        <v>43640</v>
      </c>
      <c r="B242" s="526">
        <v>18097</v>
      </c>
      <c r="C242" s="526" t="s">
        <v>25</v>
      </c>
      <c r="D242" t="s">
        <v>16</v>
      </c>
      <c r="F242" s="2">
        <v>86.3</v>
      </c>
      <c r="G242" s="2">
        <f t="shared" si="3"/>
        <v>27.799999999999997</v>
      </c>
    </row>
    <row r="243" spans="1:7" ht="16.5" customHeight="1">
      <c r="A243" s="7">
        <v>43640</v>
      </c>
      <c r="B243" s="526">
        <v>18097</v>
      </c>
      <c r="C243" s="526" t="s">
        <v>25</v>
      </c>
      <c r="D243" t="s">
        <v>17</v>
      </c>
      <c r="F243" s="2">
        <v>27.8</v>
      </c>
      <c r="G243" s="2">
        <f t="shared" si="3"/>
        <v>0</v>
      </c>
    </row>
    <row r="244" spans="1:7" ht="16.5" customHeight="1">
      <c r="A244" s="44">
        <v>43646</v>
      </c>
      <c r="B244" s="525" t="s">
        <v>14</v>
      </c>
      <c r="C244" s="525" t="s">
        <v>26</v>
      </c>
      <c r="D244" t="s">
        <v>16</v>
      </c>
      <c r="E244" s="2">
        <v>77</v>
      </c>
      <c r="G244" s="2">
        <f t="shared" si="3"/>
        <v>77</v>
      </c>
    </row>
    <row r="245" spans="1:7" ht="16.5" customHeight="1">
      <c r="A245" s="44"/>
      <c r="B245" s="525"/>
      <c r="C245" s="525"/>
      <c r="D245" t="s">
        <v>17</v>
      </c>
      <c r="E245" s="2">
        <v>26.6</v>
      </c>
      <c r="G245" s="2">
        <f t="shared" si="3"/>
        <v>103.6</v>
      </c>
    </row>
    <row r="246" spans="1:7" ht="16.5" customHeight="1">
      <c r="A246" s="44"/>
      <c r="B246" s="525"/>
      <c r="C246" s="525"/>
      <c r="D246" t="s">
        <v>18</v>
      </c>
      <c r="E246" s="2">
        <v>60</v>
      </c>
      <c r="G246" s="2">
        <f t="shared" si="3"/>
        <v>163.6</v>
      </c>
    </row>
    <row r="247" spans="1:7" ht="16.5" customHeight="1">
      <c r="A247" s="44"/>
      <c r="B247" s="525"/>
      <c r="C247" s="525"/>
      <c r="D247" t="s">
        <v>19</v>
      </c>
      <c r="E247" s="2">
        <v>5</v>
      </c>
      <c r="G247" s="2">
        <f t="shared" si="3"/>
        <v>168.6</v>
      </c>
    </row>
    <row r="248" spans="1:7" ht="16.5" customHeight="1">
      <c r="A248" s="7">
        <v>43669</v>
      </c>
      <c r="B248" s="526">
        <v>18246</v>
      </c>
      <c r="C248" s="526" t="s">
        <v>26</v>
      </c>
      <c r="D248" t="s">
        <v>16</v>
      </c>
      <c r="F248" s="2">
        <v>77</v>
      </c>
      <c r="G248" s="2">
        <f t="shared" si="3"/>
        <v>91.6</v>
      </c>
    </row>
    <row r="249" spans="1:7" ht="16.5" customHeight="1">
      <c r="A249" s="7">
        <v>43669</v>
      </c>
      <c r="B249" s="526">
        <v>18246</v>
      </c>
      <c r="C249" s="526" t="s">
        <v>26</v>
      </c>
      <c r="D249" t="s">
        <v>17</v>
      </c>
      <c r="F249" s="2">
        <v>26.6</v>
      </c>
      <c r="G249" s="2">
        <f t="shared" si="3"/>
        <v>65</v>
      </c>
    </row>
    <row r="250" spans="1:7" ht="16.5" customHeight="1">
      <c r="A250" s="7">
        <v>43640</v>
      </c>
      <c r="B250" s="526">
        <v>18097</v>
      </c>
      <c r="C250" s="526" t="s">
        <v>26</v>
      </c>
      <c r="D250" t="s">
        <v>18</v>
      </c>
      <c r="F250" s="2">
        <v>60</v>
      </c>
      <c r="G250" s="2">
        <f t="shared" si="3"/>
        <v>5</v>
      </c>
    </row>
    <row r="251" spans="1:7" ht="16.5" customHeight="1">
      <c r="A251" s="7">
        <v>43640</v>
      </c>
      <c r="B251" s="526">
        <v>18097</v>
      </c>
      <c r="C251" s="526" t="s">
        <v>26</v>
      </c>
      <c r="D251" t="s">
        <v>19</v>
      </c>
      <c r="F251" s="2">
        <v>5</v>
      </c>
      <c r="G251" s="2">
        <f t="shared" si="3"/>
        <v>0</v>
      </c>
    </row>
    <row r="252" spans="1:7" ht="16.5" customHeight="1">
      <c r="A252" s="44">
        <v>43677</v>
      </c>
      <c r="B252" s="525" t="s">
        <v>14</v>
      </c>
      <c r="C252" s="525" t="s">
        <v>27</v>
      </c>
      <c r="D252" t="s">
        <v>16</v>
      </c>
      <c r="E252" s="2">
        <v>77.099999999999994</v>
      </c>
      <c r="G252" s="2">
        <f t="shared" si="3"/>
        <v>77.099999999999994</v>
      </c>
    </row>
    <row r="253" spans="1:7" ht="16.5" customHeight="1">
      <c r="A253" s="44"/>
      <c r="B253" s="525"/>
      <c r="C253" s="525"/>
      <c r="D253" t="s">
        <v>17</v>
      </c>
      <c r="E253" s="2">
        <v>25.7</v>
      </c>
      <c r="G253" s="2">
        <f t="shared" si="3"/>
        <v>102.8</v>
      </c>
    </row>
    <row r="254" spans="1:7" ht="16.5" customHeight="1">
      <c r="A254" s="44"/>
      <c r="B254" s="525"/>
      <c r="C254" s="525"/>
      <c r="D254" t="s">
        <v>18</v>
      </c>
      <c r="E254" s="2">
        <v>60</v>
      </c>
      <c r="G254" s="2">
        <f t="shared" si="3"/>
        <v>162.80000000000001</v>
      </c>
    </row>
    <row r="255" spans="1:7" ht="16.5" customHeight="1">
      <c r="A255" s="44"/>
      <c r="B255" s="525"/>
      <c r="C255" s="525"/>
      <c r="D255" t="s">
        <v>19</v>
      </c>
      <c r="E255" s="2">
        <v>5</v>
      </c>
      <c r="G255" s="2">
        <f t="shared" si="3"/>
        <v>167.8</v>
      </c>
    </row>
    <row r="256" spans="1:7" ht="16.5" customHeight="1">
      <c r="A256" s="7">
        <v>43669</v>
      </c>
      <c r="B256" s="526">
        <v>18246</v>
      </c>
      <c r="C256" s="526" t="s">
        <v>27</v>
      </c>
      <c r="D256" t="s">
        <v>18</v>
      </c>
      <c r="F256" s="2">
        <v>60</v>
      </c>
      <c r="G256" s="2">
        <f t="shared" si="3"/>
        <v>107.80000000000001</v>
      </c>
    </row>
    <row r="257" spans="1:7" ht="16.5" customHeight="1">
      <c r="A257" s="7">
        <v>43669</v>
      </c>
      <c r="B257" s="526">
        <v>18246</v>
      </c>
      <c r="C257" s="526" t="s">
        <v>27</v>
      </c>
      <c r="D257" t="s">
        <v>19</v>
      </c>
      <c r="F257" s="2">
        <v>5</v>
      </c>
      <c r="G257" s="2">
        <f t="shared" si="3"/>
        <v>102.80000000000001</v>
      </c>
    </row>
    <row r="258" spans="1:7" ht="16.5" customHeight="1">
      <c r="A258" s="7">
        <v>43734</v>
      </c>
      <c r="B258" s="526">
        <v>18809</v>
      </c>
      <c r="C258" s="526" t="s">
        <v>27</v>
      </c>
      <c r="D258" t="s">
        <v>16</v>
      </c>
      <c r="F258" s="2">
        <v>77.099999999999994</v>
      </c>
      <c r="G258" s="2">
        <f t="shared" si="3"/>
        <v>25.700000000000017</v>
      </c>
    </row>
    <row r="259" spans="1:7" ht="16.5" customHeight="1">
      <c r="A259" s="7">
        <v>43734</v>
      </c>
      <c r="B259" s="526">
        <v>18809</v>
      </c>
      <c r="C259" s="526" t="s">
        <v>27</v>
      </c>
      <c r="D259" t="s">
        <v>17</v>
      </c>
      <c r="F259" s="2">
        <v>25.7</v>
      </c>
      <c r="G259" s="2">
        <f t="shared" si="3"/>
        <v>0</v>
      </c>
    </row>
    <row r="260" spans="1:7" ht="16.5" customHeight="1">
      <c r="A260" s="44">
        <v>43708</v>
      </c>
      <c r="B260" s="525" t="s">
        <v>14</v>
      </c>
      <c r="C260" s="525" t="s">
        <v>28</v>
      </c>
      <c r="D260" t="s">
        <v>16</v>
      </c>
      <c r="E260" s="2">
        <v>75</v>
      </c>
      <c r="G260" s="2">
        <f t="shared" si="3"/>
        <v>75</v>
      </c>
    </row>
    <row r="261" spans="1:7" ht="16.5" customHeight="1">
      <c r="A261" s="44"/>
      <c r="B261" s="525"/>
      <c r="C261" s="525"/>
      <c r="D261" t="s">
        <v>17</v>
      </c>
      <c r="E261" s="2">
        <v>24.9</v>
      </c>
      <c r="G261" s="2">
        <f t="shared" si="3"/>
        <v>99.9</v>
      </c>
    </row>
    <row r="262" spans="1:7" ht="16.5" customHeight="1">
      <c r="A262" s="44"/>
      <c r="B262" s="525"/>
      <c r="C262" s="525"/>
      <c r="D262" t="s">
        <v>18</v>
      </c>
      <c r="E262" s="2">
        <v>60</v>
      </c>
      <c r="G262" s="2">
        <f t="shared" si="3"/>
        <v>159.9</v>
      </c>
    </row>
    <row r="263" spans="1:7" ht="16.5" customHeight="1">
      <c r="A263" s="44"/>
      <c r="B263" s="525"/>
      <c r="C263" s="525"/>
      <c r="D263" t="s">
        <v>19</v>
      </c>
      <c r="E263" s="2">
        <v>5</v>
      </c>
      <c r="G263" s="2">
        <f t="shared" si="3"/>
        <v>164.9</v>
      </c>
    </row>
    <row r="264" spans="1:7" ht="16.5" customHeight="1">
      <c r="A264" s="7">
        <v>43734</v>
      </c>
      <c r="B264" s="526">
        <v>18809</v>
      </c>
      <c r="C264" s="526" t="s">
        <v>28</v>
      </c>
      <c r="D264" t="s">
        <v>16</v>
      </c>
      <c r="F264" s="2">
        <v>75</v>
      </c>
      <c r="G264" s="2">
        <f t="shared" si="3"/>
        <v>89.9</v>
      </c>
    </row>
    <row r="265" spans="1:7" ht="16.5" customHeight="1">
      <c r="A265" s="7">
        <v>43734</v>
      </c>
      <c r="B265" s="526">
        <v>18809</v>
      </c>
      <c r="C265" s="526" t="s">
        <v>28</v>
      </c>
      <c r="D265" t="s">
        <v>17</v>
      </c>
      <c r="F265" s="2">
        <v>24.9</v>
      </c>
      <c r="G265" s="2">
        <f t="shared" si="3"/>
        <v>65</v>
      </c>
    </row>
    <row r="266" spans="1:7" ht="16.5" customHeight="1">
      <c r="A266" s="7">
        <v>43734</v>
      </c>
      <c r="B266" s="526">
        <v>18809</v>
      </c>
      <c r="C266" s="526" t="s">
        <v>28</v>
      </c>
      <c r="D266" t="s">
        <v>18</v>
      </c>
      <c r="F266" s="2">
        <v>60</v>
      </c>
      <c r="G266" s="2">
        <f t="shared" si="3"/>
        <v>5</v>
      </c>
    </row>
    <row r="267" spans="1:7" ht="16.5" customHeight="1">
      <c r="A267" s="7">
        <v>43734</v>
      </c>
      <c r="B267" s="526">
        <v>18809</v>
      </c>
      <c r="C267" s="526" t="s">
        <v>28</v>
      </c>
      <c r="D267" t="s">
        <v>19</v>
      </c>
      <c r="F267" s="2">
        <v>5</v>
      </c>
      <c r="G267" s="2">
        <f t="shared" si="3"/>
        <v>0</v>
      </c>
    </row>
    <row r="268" spans="1:7" ht="16.5" customHeight="1">
      <c r="A268" s="44">
        <v>43738</v>
      </c>
      <c r="B268" s="525" t="s">
        <v>14</v>
      </c>
      <c r="C268" s="525" t="s">
        <v>29</v>
      </c>
      <c r="D268" t="s">
        <v>16</v>
      </c>
      <c r="E268" s="2">
        <v>75.3</v>
      </c>
      <c r="G268" s="2">
        <f t="shared" si="3"/>
        <v>75.3</v>
      </c>
    </row>
    <row r="269" spans="1:7" ht="16.5" customHeight="1">
      <c r="A269" s="44"/>
      <c r="B269" s="525"/>
      <c r="C269" s="525"/>
      <c r="D269" t="s">
        <v>17</v>
      </c>
      <c r="E269" s="2">
        <v>25.3</v>
      </c>
      <c r="G269" s="2">
        <f t="shared" si="3"/>
        <v>100.6</v>
      </c>
    </row>
    <row r="270" spans="1:7" ht="16.5" customHeight="1">
      <c r="A270" s="44"/>
      <c r="B270" s="525"/>
      <c r="C270" s="525"/>
      <c r="D270" t="s">
        <v>18</v>
      </c>
      <c r="E270" s="2">
        <v>60</v>
      </c>
      <c r="G270" s="2">
        <f t="shared" si="3"/>
        <v>160.6</v>
      </c>
    </row>
    <row r="271" spans="1:7" ht="16.5" customHeight="1">
      <c r="A271" s="44"/>
      <c r="B271" s="525"/>
      <c r="C271" s="525"/>
      <c r="D271" t="s">
        <v>19</v>
      </c>
      <c r="E271" s="2">
        <v>5</v>
      </c>
      <c r="G271" s="2">
        <f t="shared" si="3"/>
        <v>165.6</v>
      </c>
    </row>
    <row r="272" spans="1:7" ht="16.5" customHeight="1">
      <c r="A272" s="7">
        <v>43734</v>
      </c>
      <c r="B272" s="526">
        <v>18810</v>
      </c>
      <c r="C272" s="526" t="s">
        <v>29</v>
      </c>
      <c r="D272" t="s">
        <v>18</v>
      </c>
      <c r="F272" s="2">
        <v>60</v>
      </c>
      <c r="G272" s="2">
        <f t="shared" si="3"/>
        <v>105.6</v>
      </c>
    </row>
    <row r="273" spans="1:7" ht="16.5" customHeight="1">
      <c r="A273" s="7">
        <v>43734</v>
      </c>
      <c r="B273" s="526">
        <v>18810</v>
      </c>
      <c r="C273" s="526" t="s">
        <v>29</v>
      </c>
      <c r="D273" t="s">
        <v>19</v>
      </c>
      <c r="F273" s="2">
        <v>5</v>
      </c>
      <c r="G273" s="2">
        <f t="shared" ref="G273:G340" si="4">+G272+E273-F273</f>
        <v>100.6</v>
      </c>
    </row>
    <row r="274" spans="1:7" ht="16.5" customHeight="1">
      <c r="A274" s="7">
        <v>43761</v>
      </c>
      <c r="B274" s="526">
        <v>18988</v>
      </c>
      <c r="C274" s="526" t="s">
        <v>29</v>
      </c>
      <c r="D274" t="s">
        <v>16</v>
      </c>
      <c r="F274" s="2">
        <v>75.3</v>
      </c>
      <c r="G274" s="2">
        <f t="shared" si="4"/>
        <v>25.299999999999997</v>
      </c>
    </row>
    <row r="275" spans="1:7" ht="16.5" customHeight="1">
      <c r="A275" s="7">
        <v>43761</v>
      </c>
      <c r="B275" s="526">
        <v>18988</v>
      </c>
      <c r="C275" s="526" t="s">
        <v>29</v>
      </c>
      <c r="D275" t="s">
        <v>17</v>
      </c>
      <c r="F275" s="2">
        <v>25.3</v>
      </c>
      <c r="G275" s="2">
        <f t="shared" si="4"/>
        <v>0</v>
      </c>
    </row>
    <row r="276" spans="1:7" ht="16.5" customHeight="1">
      <c r="A276" s="44">
        <v>43769</v>
      </c>
      <c r="B276" s="525" t="s">
        <v>14</v>
      </c>
      <c r="C276" s="525" t="s">
        <v>30</v>
      </c>
      <c r="D276" t="s">
        <v>16</v>
      </c>
      <c r="E276" s="2">
        <v>75.8</v>
      </c>
      <c r="G276" s="2">
        <f t="shared" si="4"/>
        <v>75.8</v>
      </c>
    </row>
    <row r="277" spans="1:7" ht="16.5" customHeight="1">
      <c r="B277" s="526"/>
      <c r="C277" s="526"/>
      <c r="D277" t="s">
        <v>17</v>
      </c>
      <c r="E277" s="2">
        <v>24.4</v>
      </c>
      <c r="G277" s="2">
        <f t="shared" si="4"/>
        <v>100.19999999999999</v>
      </c>
    </row>
    <row r="278" spans="1:7" ht="16.5" customHeight="1">
      <c r="B278" s="526"/>
      <c r="C278" s="526"/>
      <c r="D278" t="s">
        <v>18</v>
      </c>
      <c r="E278" s="2">
        <v>60</v>
      </c>
      <c r="G278" s="2">
        <f t="shared" si="4"/>
        <v>160.19999999999999</v>
      </c>
    </row>
    <row r="279" spans="1:7" ht="16.5" customHeight="1">
      <c r="B279" s="526"/>
      <c r="C279" s="526"/>
      <c r="D279" t="s">
        <v>40</v>
      </c>
      <c r="E279" s="2">
        <v>5</v>
      </c>
      <c r="G279" s="2">
        <f t="shared" si="4"/>
        <v>165.2</v>
      </c>
    </row>
    <row r="280" spans="1:7" ht="16.5" customHeight="1">
      <c r="A280" s="7">
        <v>43802</v>
      </c>
      <c r="B280" s="526">
        <v>19283</v>
      </c>
      <c r="C280" s="526" t="s">
        <v>30</v>
      </c>
      <c r="D280" t="s">
        <v>16</v>
      </c>
      <c r="F280" s="2">
        <v>75.8</v>
      </c>
      <c r="G280" s="2">
        <f t="shared" si="4"/>
        <v>89.399999999999991</v>
      </c>
    </row>
    <row r="281" spans="1:7" ht="16.5" customHeight="1">
      <c r="A281" s="7">
        <v>43802</v>
      </c>
      <c r="B281" s="526">
        <v>19283</v>
      </c>
      <c r="C281" s="526" t="s">
        <v>30</v>
      </c>
      <c r="D281" t="s">
        <v>17</v>
      </c>
      <c r="F281" s="2">
        <v>24.4</v>
      </c>
      <c r="G281" s="2">
        <f t="shared" si="4"/>
        <v>65</v>
      </c>
    </row>
    <row r="282" spans="1:7" ht="16.5" customHeight="1">
      <c r="A282" s="7">
        <v>43802</v>
      </c>
      <c r="B282" s="526">
        <v>19283</v>
      </c>
      <c r="C282" s="526" t="s">
        <v>30</v>
      </c>
      <c r="D282" t="s">
        <v>18</v>
      </c>
      <c r="F282" s="2">
        <v>60</v>
      </c>
      <c r="G282" s="2">
        <f t="shared" si="4"/>
        <v>5</v>
      </c>
    </row>
    <row r="283" spans="1:7" ht="16.5" customHeight="1">
      <c r="A283" s="7">
        <v>43802</v>
      </c>
      <c r="B283" s="526">
        <v>19283</v>
      </c>
      <c r="C283" s="526" t="s">
        <v>30</v>
      </c>
      <c r="D283" t="s">
        <v>19</v>
      </c>
      <c r="F283" s="2">
        <v>5</v>
      </c>
      <c r="G283" s="2">
        <f t="shared" si="4"/>
        <v>0</v>
      </c>
    </row>
    <row r="284" spans="1:7" ht="16.5" customHeight="1">
      <c r="A284" s="44">
        <v>43799</v>
      </c>
      <c r="B284" s="525" t="s">
        <v>14</v>
      </c>
      <c r="C284" s="525" t="s">
        <v>33</v>
      </c>
      <c r="D284" t="s">
        <v>16</v>
      </c>
      <c r="E284" s="2">
        <v>84.9</v>
      </c>
      <c r="G284" s="2">
        <f t="shared" si="4"/>
        <v>84.9</v>
      </c>
    </row>
    <row r="285" spans="1:7" ht="16.5" customHeight="1">
      <c r="B285" s="526"/>
      <c r="C285" s="526"/>
      <c r="D285" t="s">
        <v>17</v>
      </c>
      <c r="E285" s="2">
        <v>25.3</v>
      </c>
      <c r="G285" s="2">
        <f t="shared" si="4"/>
        <v>110.2</v>
      </c>
    </row>
    <row r="286" spans="1:7" ht="16.5" customHeight="1">
      <c r="B286" s="526"/>
      <c r="C286" s="526"/>
      <c r="D286" t="s">
        <v>18</v>
      </c>
      <c r="E286" s="2">
        <v>60</v>
      </c>
      <c r="G286" s="2">
        <f t="shared" si="4"/>
        <v>170.2</v>
      </c>
    </row>
    <row r="287" spans="1:7" ht="16.5" customHeight="1">
      <c r="B287" s="526"/>
      <c r="C287" s="526"/>
      <c r="D287" t="s">
        <v>40</v>
      </c>
      <c r="E287" s="2">
        <v>5</v>
      </c>
      <c r="G287" s="2">
        <f t="shared" si="4"/>
        <v>175.2</v>
      </c>
    </row>
    <row r="288" spans="1:7" ht="16.5" customHeight="1">
      <c r="A288" s="7">
        <v>43802</v>
      </c>
      <c r="B288" s="526">
        <v>19283</v>
      </c>
      <c r="C288" s="526" t="s">
        <v>33</v>
      </c>
      <c r="D288" t="s">
        <v>18</v>
      </c>
      <c r="F288" s="2">
        <v>60</v>
      </c>
      <c r="G288" s="2">
        <f t="shared" si="4"/>
        <v>115.19999999999999</v>
      </c>
    </row>
    <row r="289" spans="1:7" ht="16.5" customHeight="1">
      <c r="A289" s="7">
        <v>43802</v>
      </c>
      <c r="B289" s="526">
        <v>19283</v>
      </c>
      <c r="C289" s="526" t="s">
        <v>33</v>
      </c>
      <c r="D289" t="s">
        <v>19</v>
      </c>
      <c r="F289" s="2">
        <v>5</v>
      </c>
      <c r="G289" s="2">
        <f t="shared" si="4"/>
        <v>110.19999999999999</v>
      </c>
    </row>
    <row r="290" spans="1:7" ht="16.5" customHeight="1">
      <c r="A290" s="7">
        <v>43825</v>
      </c>
      <c r="B290" s="526">
        <v>19347</v>
      </c>
      <c r="C290" s="526" t="s">
        <v>33</v>
      </c>
      <c r="D290" t="s">
        <v>16</v>
      </c>
      <c r="F290" s="2">
        <v>84.9</v>
      </c>
      <c r="G290" s="2">
        <f t="shared" si="4"/>
        <v>25.299999999999983</v>
      </c>
    </row>
    <row r="291" spans="1:7" ht="16.5" customHeight="1">
      <c r="A291" s="7">
        <v>43825</v>
      </c>
      <c r="B291" s="526">
        <v>19347</v>
      </c>
      <c r="C291" s="526" t="s">
        <v>33</v>
      </c>
      <c r="D291" t="s">
        <v>17</v>
      </c>
      <c r="F291" s="2">
        <v>25.3</v>
      </c>
      <c r="G291" s="2">
        <f t="shared" si="4"/>
        <v>0</v>
      </c>
    </row>
    <row r="292" spans="1:7" ht="16.5" customHeight="1">
      <c r="A292" s="44">
        <v>43830</v>
      </c>
      <c r="B292" s="525" t="s">
        <v>14</v>
      </c>
      <c r="C292" s="525" t="s">
        <v>34</v>
      </c>
      <c r="D292" t="s">
        <v>16</v>
      </c>
      <c r="E292" s="2">
        <v>88.8</v>
      </c>
      <c r="G292" s="2">
        <f t="shared" si="4"/>
        <v>88.8</v>
      </c>
    </row>
    <row r="293" spans="1:7" ht="16.5" customHeight="1">
      <c r="B293" s="526"/>
      <c r="C293" s="526"/>
      <c r="D293" t="s">
        <v>17</v>
      </c>
      <c r="E293" s="2">
        <v>25.4</v>
      </c>
      <c r="G293" s="2">
        <f t="shared" si="4"/>
        <v>114.19999999999999</v>
      </c>
    </row>
    <row r="294" spans="1:7" ht="16.5" customHeight="1">
      <c r="B294" s="526"/>
      <c r="C294" s="526"/>
      <c r="D294" t="s">
        <v>18</v>
      </c>
      <c r="E294" s="2">
        <v>60</v>
      </c>
      <c r="G294" s="2">
        <f t="shared" si="4"/>
        <v>174.2</v>
      </c>
    </row>
    <row r="295" spans="1:7" ht="16.5" customHeight="1">
      <c r="B295" s="526"/>
      <c r="C295" s="526"/>
      <c r="D295" t="s">
        <v>40</v>
      </c>
      <c r="E295" s="2">
        <v>5</v>
      </c>
      <c r="G295" s="2">
        <f t="shared" si="4"/>
        <v>179.2</v>
      </c>
    </row>
    <row r="296" spans="1:7" ht="16.5" customHeight="1">
      <c r="A296" s="7">
        <v>43825</v>
      </c>
      <c r="B296" s="526">
        <v>19341</v>
      </c>
      <c r="C296" s="526" t="s">
        <v>34</v>
      </c>
      <c r="D296" t="s">
        <v>18</v>
      </c>
      <c r="F296" s="2">
        <v>60</v>
      </c>
      <c r="G296" s="2">
        <f t="shared" si="4"/>
        <v>119.19999999999999</v>
      </c>
    </row>
    <row r="297" spans="1:7" ht="16.5" customHeight="1">
      <c r="A297" s="7">
        <v>43825</v>
      </c>
      <c r="B297" s="526">
        <v>19341</v>
      </c>
      <c r="C297" s="526" t="s">
        <v>34</v>
      </c>
      <c r="D297" t="s">
        <v>40</v>
      </c>
      <c r="F297" s="2">
        <v>5</v>
      </c>
      <c r="G297" s="2">
        <f t="shared" si="4"/>
        <v>114.19999999999999</v>
      </c>
    </row>
    <row r="298" spans="1:7" ht="16.5" customHeight="1">
      <c r="A298" s="7">
        <v>43852</v>
      </c>
      <c r="B298" s="526">
        <v>19546</v>
      </c>
      <c r="C298" s="526" t="s">
        <v>34</v>
      </c>
      <c r="D298" t="s">
        <v>16</v>
      </c>
      <c r="F298" s="2">
        <v>88.8</v>
      </c>
      <c r="G298" s="2">
        <f t="shared" si="4"/>
        <v>25.399999999999991</v>
      </c>
    </row>
    <row r="299" spans="1:7" ht="16.5" customHeight="1">
      <c r="A299" s="7">
        <v>43852</v>
      </c>
      <c r="B299" s="526">
        <v>19546</v>
      </c>
      <c r="C299" s="526" t="s">
        <v>34</v>
      </c>
      <c r="D299" t="s">
        <v>17</v>
      </c>
      <c r="F299" s="2">
        <v>25.4</v>
      </c>
      <c r="G299" s="2">
        <f t="shared" si="4"/>
        <v>0</v>
      </c>
    </row>
    <row r="300" spans="1:7" ht="16.5" customHeight="1">
      <c r="A300" s="44">
        <v>43861</v>
      </c>
      <c r="B300" s="525" t="s">
        <v>14</v>
      </c>
      <c r="C300" s="525" t="s">
        <v>15</v>
      </c>
      <c r="D300" t="s">
        <v>16</v>
      </c>
      <c r="E300" s="2">
        <v>99.8</v>
      </c>
      <c r="G300" s="2">
        <f t="shared" si="4"/>
        <v>99.8</v>
      </c>
    </row>
    <row r="301" spans="1:7" ht="16.5" customHeight="1">
      <c r="B301" s="526"/>
      <c r="C301" s="526"/>
      <c r="D301" t="s">
        <v>17</v>
      </c>
      <c r="E301" s="2">
        <v>24.1</v>
      </c>
      <c r="G301" s="2">
        <f t="shared" si="4"/>
        <v>123.9</v>
      </c>
    </row>
    <row r="302" spans="1:7" ht="16.5" customHeight="1">
      <c r="B302" s="526"/>
      <c r="C302" s="526"/>
      <c r="D302" t="s">
        <v>18</v>
      </c>
      <c r="E302" s="2">
        <v>60</v>
      </c>
      <c r="G302" s="2">
        <f t="shared" si="4"/>
        <v>183.9</v>
      </c>
    </row>
    <row r="303" spans="1:7" ht="16.5" customHeight="1">
      <c r="B303" s="526"/>
      <c r="C303" s="526"/>
      <c r="D303" t="s">
        <v>40</v>
      </c>
      <c r="E303" s="2">
        <v>5</v>
      </c>
      <c r="G303" s="2">
        <f t="shared" si="4"/>
        <v>188.9</v>
      </c>
    </row>
    <row r="304" spans="1:7" ht="16.5" customHeight="1">
      <c r="A304" s="7">
        <v>43886</v>
      </c>
      <c r="B304" s="526">
        <v>19778</v>
      </c>
      <c r="C304" s="526" t="s">
        <v>15</v>
      </c>
      <c r="D304" t="s">
        <v>18</v>
      </c>
      <c r="F304" s="2">
        <v>60</v>
      </c>
      <c r="G304" s="2">
        <f t="shared" si="4"/>
        <v>128.9</v>
      </c>
    </row>
    <row r="305" spans="1:7" ht="16.5" customHeight="1">
      <c r="A305" s="7">
        <v>43886</v>
      </c>
      <c r="B305" s="526">
        <v>19778</v>
      </c>
      <c r="C305" s="526" t="s">
        <v>15</v>
      </c>
      <c r="D305" t="s">
        <v>40</v>
      </c>
      <c r="F305" s="2">
        <v>5</v>
      </c>
      <c r="G305" s="2">
        <f t="shared" si="4"/>
        <v>123.9</v>
      </c>
    </row>
    <row r="306" spans="1:7" ht="16.5" customHeight="1">
      <c r="A306" s="7">
        <v>43886</v>
      </c>
      <c r="B306" s="526">
        <v>19778</v>
      </c>
      <c r="C306" s="526" t="s">
        <v>15</v>
      </c>
      <c r="D306" t="s">
        <v>16</v>
      </c>
      <c r="F306" s="2">
        <v>99.8</v>
      </c>
      <c r="G306" s="2">
        <f t="shared" si="4"/>
        <v>24.100000000000009</v>
      </c>
    </row>
    <row r="307" spans="1:7" ht="16.5" customHeight="1">
      <c r="A307" s="7">
        <v>43886</v>
      </c>
      <c r="B307" s="526">
        <v>19778</v>
      </c>
      <c r="C307" s="526" t="s">
        <v>15</v>
      </c>
      <c r="D307" t="s">
        <v>17</v>
      </c>
      <c r="F307" s="2">
        <v>24.1</v>
      </c>
      <c r="G307" s="2">
        <f t="shared" si="4"/>
        <v>0</v>
      </c>
    </row>
    <row r="308" spans="1:7" ht="16.5" customHeight="1">
      <c r="A308" s="44">
        <v>43890</v>
      </c>
      <c r="B308" s="525" t="s">
        <v>14</v>
      </c>
      <c r="C308" s="525" t="s">
        <v>20</v>
      </c>
      <c r="D308" t="s">
        <v>16</v>
      </c>
      <c r="E308" s="2">
        <v>103.6</v>
      </c>
      <c r="G308" s="2">
        <f t="shared" si="4"/>
        <v>103.6</v>
      </c>
    </row>
    <row r="309" spans="1:7" ht="16.5" customHeight="1">
      <c r="B309" s="526"/>
      <c r="C309" s="526"/>
      <c r="D309" t="s">
        <v>17</v>
      </c>
      <c r="E309" s="2">
        <v>25.8</v>
      </c>
      <c r="G309" s="2">
        <f t="shared" si="4"/>
        <v>129.4</v>
      </c>
    </row>
    <row r="310" spans="1:7" ht="16.5" customHeight="1">
      <c r="B310" s="526"/>
      <c r="C310" s="526"/>
      <c r="D310" t="s">
        <v>18</v>
      </c>
      <c r="E310" s="2">
        <v>58</v>
      </c>
      <c r="G310" s="2">
        <f t="shared" si="4"/>
        <v>187.4</v>
      </c>
    </row>
    <row r="311" spans="1:7" ht="16.5" customHeight="1">
      <c r="B311" s="526"/>
      <c r="C311" s="526"/>
      <c r="D311" t="s">
        <v>40</v>
      </c>
      <c r="E311" s="2">
        <v>5</v>
      </c>
      <c r="G311" s="2">
        <f t="shared" si="4"/>
        <v>192.4</v>
      </c>
    </row>
    <row r="312" spans="1:7" ht="16.5" customHeight="1">
      <c r="A312" s="7">
        <v>43888</v>
      </c>
      <c r="B312" s="526">
        <v>19843</v>
      </c>
      <c r="C312" s="526" t="s">
        <v>20</v>
      </c>
      <c r="D312" t="s">
        <v>18</v>
      </c>
      <c r="F312" s="2">
        <v>58</v>
      </c>
      <c r="G312" s="2">
        <f t="shared" si="4"/>
        <v>134.4</v>
      </c>
    </row>
    <row r="313" spans="1:7" ht="16.5" customHeight="1">
      <c r="A313" s="7">
        <v>43888</v>
      </c>
      <c r="B313" s="526">
        <v>19843</v>
      </c>
      <c r="C313" s="526" t="s">
        <v>20</v>
      </c>
      <c r="D313" t="s">
        <v>40</v>
      </c>
      <c r="F313" s="2">
        <v>5</v>
      </c>
      <c r="G313" s="2">
        <f t="shared" si="4"/>
        <v>129.4</v>
      </c>
    </row>
    <row r="314" spans="1:7" ht="16.5" customHeight="1">
      <c r="A314" s="7">
        <v>43955</v>
      </c>
      <c r="B314" s="526">
        <v>19934</v>
      </c>
      <c r="C314" s="526" t="s">
        <v>20</v>
      </c>
      <c r="D314" t="s">
        <v>16</v>
      </c>
      <c r="F314" s="2">
        <v>103.6</v>
      </c>
      <c r="G314" s="2">
        <f t="shared" si="4"/>
        <v>25.800000000000011</v>
      </c>
    </row>
    <row r="315" spans="1:7" ht="16.5" customHeight="1">
      <c r="A315" s="7">
        <v>43955</v>
      </c>
      <c r="B315" s="526">
        <v>19934</v>
      </c>
      <c r="C315" s="526" t="s">
        <v>20</v>
      </c>
      <c r="D315" t="s">
        <v>17</v>
      </c>
      <c r="F315" s="2">
        <v>25.8</v>
      </c>
      <c r="G315" s="2">
        <f t="shared" si="4"/>
        <v>0</v>
      </c>
    </row>
    <row r="316" spans="1:7" ht="16.5" customHeight="1">
      <c r="A316" s="44">
        <v>43921</v>
      </c>
      <c r="B316" s="525" t="s">
        <v>14</v>
      </c>
      <c r="C316" s="525" t="s">
        <v>23</v>
      </c>
      <c r="D316" t="s">
        <v>16</v>
      </c>
      <c r="E316" s="2">
        <v>108.3</v>
      </c>
      <c r="G316" s="2">
        <f t="shared" si="4"/>
        <v>108.3</v>
      </c>
    </row>
    <row r="317" spans="1:7" ht="16.5" customHeight="1">
      <c r="B317" s="526"/>
      <c r="C317" s="526"/>
      <c r="D317" t="s">
        <v>17</v>
      </c>
      <c r="E317" s="2">
        <v>26.3</v>
      </c>
      <c r="G317" s="2">
        <f t="shared" si="4"/>
        <v>134.6</v>
      </c>
    </row>
    <row r="318" spans="1:7" ht="16.5" customHeight="1">
      <c r="B318" s="526"/>
      <c r="C318" s="526"/>
      <c r="D318" t="s">
        <v>18</v>
      </c>
      <c r="E318" s="2">
        <v>60</v>
      </c>
      <c r="G318" s="2">
        <f t="shared" si="4"/>
        <v>194.6</v>
      </c>
    </row>
    <row r="319" spans="1:7" ht="16.5" customHeight="1">
      <c r="B319" s="526"/>
      <c r="C319" s="526"/>
      <c r="D319" t="s">
        <v>40</v>
      </c>
      <c r="E319" s="2">
        <v>5</v>
      </c>
      <c r="G319" s="2">
        <f t="shared" si="4"/>
        <v>199.6</v>
      </c>
    </row>
    <row r="320" spans="1:7" ht="16.5" customHeight="1">
      <c r="A320" s="62">
        <v>43980</v>
      </c>
      <c r="B320" s="60">
        <v>20004</v>
      </c>
      <c r="C320" s="526" t="s">
        <v>23</v>
      </c>
      <c r="D320" t="s">
        <v>18</v>
      </c>
      <c r="F320" s="2">
        <v>60</v>
      </c>
      <c r="G320" s="2">
        <f t="shared" si="4"/>
        <v>139.6</v>
      </c>
    </row>
    <row r="321" spans="1:7" ht="16.5" customHeight="1">
      <c r="A321" s="62">
        <v>43980</v>
      </c>
      <c r="B321" s="60">
        <v>20004</v>
      </c>
      <c r="C321" s="526" t="s">
        <v>23</v>
      </c>
      <c r="D321" t="s">
        <v>40</v>
      </c>
      <c r="F321" s="2">
        <v>5</v>
      </c>
      <c r="G321" s="2">
        <f t="shared" si="4"/>
        <v>134.6</v>
      </c>
    </row>
    <row r="322" spans="1:7" ht="16.5" customHeight="1">
      <c r="A322" s="7">
        <v>44011</v>
      </c>
      <c r="B322" s="526">
        <v>20030</v>
      </c>
      <c r="C322" s="526" t="s">
        <v>23</v>
      </c>
      <c r="D322" t="s">
        <v>16</v>
      </c>
      <c r="F322" s="2">
        <v>104.6</v>
      </c>
      <c r="G322" s="2">
        <f t="shared" si="4"/>
        <v>30</v>
      </c>
    </row>
    <row r="323" spans="1:7" ht="16.5" customHeight="1">
      <c r="A323" s="7">
        <v>44074</v>
      </c>
      <c r="B323" s="526">
        <v>20250</v>
      </c>
      <c r="C323" s="526" t="s">
        <v>23</v>
      </c>
      <c r="D323" t="s">
        <v>17</v>
      </c>
      <c r="F323" s="2">
        <v>26.3</v>
      </c>
      <c r="G323" s="2">
        <f t="shared" si="4"/>
        <v>3.6999999999999993</v>
      </c>
    </row>
    <row r="324" spans="1:7" ht="16.5" customHeight="1">
      <c r="A324" s="7">
        <v>44151</v>
      </c>
      <c r="B324" s="526">
        <v>20665</v>
      </c>
      <c r="C324" s="526" t="s">
        <v>23</v>
      </c>
      <c r="D324" t="s">
        <v>16</v>
      </c>
      <c r="F324" s="2">
        <v>3.7</v>
      </c>
      <c r="G324" s="2">
        <f t="shared" si="4"/>
        <v>0</v>
      </c>
    </row>
    <row r="325" spans="1:7" ht="16.5" customHeight="1">
      <c r="A325" s="44">
        <v>43951</v>
      </c>
      <c r="B325" s="525" t="s">
        <v>14</v>
      </c>
      <c r="C325" s="525" t="s">
        <v>24</v>
      </c>
      <c r="D325" t="s">
        <v>16</v>
      </c>
      <c r="E325" s="2">
        <v>112.2</v>
      </c>
      <c r="G325" s="2">
        <f t="shared" si="4"/>
        <v>112.2</v>
      </c>
    </row>
    <row r="326" spans="1:7" ht="16.5" customHeight="1">
      <c r="B326" s="526"/>
      <c r="C326" s="526"/>
      <c r="D326" t="s">
        <v>17</v>
      </c>
      <c r="E326" s="2">
        <v>41.5</v>
      </c>
      <c r="G326" s="2">
        <f t="shared" si="4"/>
        <v>153.69999999999999</v>
      </c>
    </row>
    <row r="327" spans="1:7" ht="16.5" customHeight="1">
      <c r="B327" s="526"/>
      <c r="C327" s="526"/>
      <c r="D327" t="s">
        <v>18</v>
      </c>
      <c r="E327" s="2">
        <v>60</v>
      </c>
      <c r="G327" s="2">
        <f t="shared" si="4"/>
        <v>213.7</v>
      </c>
    </row>
    <row r="328" spans="1:7" ht="16.5" customHeight="1">
      <c r="B328" s="526"/>
      <c r="C328" s="526"/>
      <c r="D328" t="s">
        <v>40</v>
      </c>
      <c r="E328" s="2">
        <v>5</v>
      </c>
      <c r="G328" s="2">
        <f t="shared" si="4"/>
        <v>218.7</v>
      </c>
    </row>
    <row r="329" spans="1:7" ht="16.5" customHeight="1">
      <c r="A329" s="62">
        <v>43980</v>
      </c>
      <c r="B329" s="60">
        <v>20004</v>
      </c>
      <c r="C329" s="526" t="s">
        <v>24</v>
      </c>
      <c r="D329" t="s">
        <v>18</v>
      </c>
      <c r="E329" s="51"/>
      <c r="F329" s="51">
        <v>60</v>
      </c>
      <c r="G329" s="2">
        <f t="shared" si="4"/>
        <v>158.69999999999999</v>
      </c>
    </row>
    <row r="330" spans="1:7" ht="16.5" customHeight="1">
      <c r="A330" s="62">
        <v>43980</v>
      </c>
      <c r="B330" s="60">
        <v>20004</v>
      </c>
      <c r="C330" s="526" t="s">
        <v>24</v>
      </c>
      <c r="D330" t="s">
        <v>19</v>
      </c>
      <c r="E330" s="51"/>
      <c r="F330" s="51">
        <v>5</v>
      </c>
      <c r="G330" s="2">
        <f t="shared" si="4"/>
        <v>153.69999999999999</v>
      </c>
    </row>
    <row r="331" spans="1:7" ht="16.5" customHeight="1">
      <c r="A331" s="7">
        <v>44011</v>
      </c>
      <c r="B331" s="526">
        <v>20030</v>
      </c>
      <c r="C331" s="526" t="s">
        <v>24</v>
      </c>
      <c r="D331" t="s">
        <v>16</v>
      </c>
      <c r="E331" s="51"/>
      <c r="F331" s="51">
        <v>102.9</v>
      </c>
      <c r="G331" s="2">
        <f t="shared" si="4"/>
        <v>50.799999999999983</v>
      </c>
    </row>
    <row r="332" spans="1:7" ht="16.5" customHeight="1">
      <c r="A332" s="7">
        <v>44074</v>
      </c>
      <c r="B332" s="526">
        <v>20250</v>
      </c>
      <c r="C332" s="526" t="s">
        <v>24</v>
      </c>
      <c r="D332" t="s">
        <v>17</v>
      </c>
      <c r="E332" s="51"/>
      <c r="F332" s="51">
        <v>25.8</v>
      </c>
      <c r="G332" s="2">
        <f t="shared" si="4"/>
        <v>24.999999999999982</v>
      </c>
    </row>
    <row r="333" spans="1:7" ht="16.5" customHeight="1">
      <c r="A333" s="7">
        <v>44151</v>
      </c>
      <c r="B333" s="526">
        <v>20665</v>
      </c>
      <c r="C333" s="526" t="s">
        <v>24</v>
      </c>
      <c r="D333" t="s">
        <v>16</v>
      </c>
      <c r="E333" s="51"/>
      <c r="F333" s="51">
        <v>9.3000000000000007</v>
      </c>
      <c r="G333" s="2">
        <f t="shared" si="4"/>
        <v>15.699999999999982</v>
      </c>
    </row>
    <row r="334" spans="1:7" ht="16.5" customHeight="1">
      <c r="A334" s="7">
        <v>44151</v>
      </c>
      <c r="B334" s="526">
        <v>20665</v>
      </c>
      <c r="C334" s="526" t="s">
        <v>24</v>
      </c>
      <c r="D334" t="s">
        <v>17</v>
      </c>
      <c r="E334" s="51"/>
      <c r="F334" s="51">
        <v>15.7</v>
      </c>
      <c r="G334" s="2">
        <f t="shared" si="4"/>
        <v>-1.7763568394002505E-14</v>
      </c>
    </row>
    <row r="335" spans="1:7">
      <c r="A335" s="44">
        <v>43982</v>
      </c>
      <c r="B335" s="525" t="s">
        <v>14</v>
      </c>
      <c r="C335" s="525" t="s">
        <v>25</v>
      </c>
      <c r="D335" t="s">
        <v>16</v>
      </c>
      <c r="E335" s="2">
        <v>104.3</v>
      </c>
      <c r="G335" s="2">
        <f t="shared" si="4"/>
        <v>104.29999999999998</v>
      </c>
    </row>
    <row r="336" spans="1:7">
      <c r="A336" s="44"/>
      <c r="B336" s="525"/>
      <c r="C336" s="525"/>
      <c r="D336" t="s">
        <v>17</v>
      </c>
      <c r="E336" s="51">
        <v>22.4</v>
      </c>
      <c r="G336" s="2">
        <f t="shared" si="4"/>
        <v>126.69999999999999</v>
      </c>
    </row>
    <row r="337" spans="1:7" ht="13.5" customHeight="1">
      <c r="A337" s="44"/>
      <c r="B337" s="525"/>
      <c r="C337" s="525"/>
      <c r="D337" t="s">
        <v>18</v>
      </c>
      <c r="E337" s="51">
        <v>60</v>
      </c>
      <c r="G337" s="2">
        <f t="shared" si="4"/>
        <v>186.7</v>
      </c>
    </row>
    <row r="338" spans="1:7">
      <c r="A338" s="62"/>
      <c r="B338" s="60"/>
      <c r="C338" s="526" t="s">
        <v>25</v>
      </c>
      <c r="D338" t="s">
        <v>19</v>
      </c>
      <c r="E338" s="51">
        <v>5</v>
      </c>
      <c r="G338" s="2">
        <f t="shared" si="4"/>
        <v>191.7</v>
      </c>
    </row>
    <row r="339" spans="1:7">
      <c r="A339" s="7">
        <v>43980</v>
      </c>
      <c r="B339" s="526">
        <v>20004</v>
      </c>
      <c r="C339" s="526" t="s">
        <v>25</v>
      </c>
      <c r="D339" t="s">
        <v>18</v>
      </c>
      <c r="E339" s="51"/>
      <c r="F339" s="51">
        <v>60</v>
      </c>
      <c r="G339" s="2">
        <f t="shared" si="4"/>
        <v>131.69999999999999</v>
      </c>
    </row>
    <row r="340" spans="1:7">
      <c r="A340" s="7">
        <v>43980</v>
      </c>
      <c r="B340" s="526">
        <v>20004</v>
      </c>
      <c r="C340" s="526" t="s">
        <v>25</v>
      </c>
      <c r="D340" t="s">
        <v>19</v>
      </c>
      <c r="E340" s="51"/>
      <c r="F340" s="51">
        <v>5</v>
      </c>
      <c r="G340" s="2">
        <f t="shared" si="4"/>
        <v>126.69999999999999</v>
      </c>
    </row>
    <row r="341" spans="1:7">
      <c r="A341" s="7">
        <v>44074</v>
      </c>
      <c r="B341" s="526">
        <v>20250</v>
      </c>
      <c r="C341" s="526" t="s">
        <v>25</v>
      </c>
      <c r="D341" t="s">
        <v>16</v>
      </c>
      <c r="E341" s="51"/>
      <c r="F341" s="51">
        <v>104.3</v>
      </c>
      <c r="G341" s="2">
        <f t="shared" ref="G341:G404" si="5">+G340+E341-F341</f>
        <v>22.399999999999991</v>
      </c>
    </row>
    <row r="342" spans="1:7">
      <c r="A342" s="7">
        <v>44074</v>
      </c>
      <c r="B342" s="526">
        <v>20250</v>
      </c>
      <c r="C342" s="526" t="s">
        <v>25</v>
      </c>
      <c r="D342" t="s">
        <v>17</v>
      </c>
      <c r="E342" s="51"/>
      <c r="F342" s="51">
        <v>22.4</v>
      </c>
      <c r="G342" s="2">
        <f t="shared" si="5"/>
        <v>0</v>
      </c>
    </row>
    <row r="343" spans="1:7">
      <c r="A343" s="44">
        <v>44012</v>
      </c>
      <c r="B343" s="525" t="s">
        <v>14</v>
      </c>
      <c r="C343" s="525" t="s">
        <v>26</v>
      </c>
      <c r="D343" t="s">
        <v>16</v>
      </c>
      <c r="E343" s="2">
        <v>92.2</v>
      </c>
      <c r="F343" s="51"/>
      <c r="G343" s="2">
        <f t="shared" si="5"/>
        <v>92.2</v>
      </c>
    </row>
    <row r="344" spans="1:7">
      <c r="A344" s="44"/>
      <c r="B344" s="525"/>
      <c r="C344" s="525"/>
      <c r="D344" t="s">
        <v>17</v>
      </c>
      <c r="E344" s="51">
        <v>10.7</v>
      </c>
      <c r="F344" s="51"/>
      <c r="G344" s="2">
        <f t="shared" si="5"/>
        <v>102.9</v>
      </c>
    </row>
    <row r="345" spans="1:7">
      <c r="A345" s="44"/>
      <c r="B345" s="525"/>
      <c r="C345" s="525"/>
      <c r="D345" t="s">
        <v>18</v>
      </c>
      <c r="E345" s="51">
        <v>60</v>
      </c>
      <c r="F345" s="51"/>
      <c r="G345" s="2">
        <f t="shared" si="5"/>
        <v>162.9</v>
      </c>
    </row>
    <row r="346" spans="1:7">
      <c r="A346" s="62"/>
      <c r="B346" s="60"/>
      <c r="C346" s="526"/>
      <c r="D346" t="s">
        <v>19</v>
      </c>
      <c r="E346" s="51">
        <v>5</v>
      </c>
      <c r="F346" s="51"/>
      <c r="G346" s="2">
        <f t="shared" si="5"/>
        <v>167.9</v>
      </c>
    </row>
    <row r="347" spans="1:7">
      <c r="A347" s="7">
        <v>44011</v>
      </c>
      <c r="B347" s="526">
        <v>20030</v>
      </c>
      <c r="C347" s="526" t="s">
        <v>26</v>
      </c>
      <c r="D347" t="s">
        <v>18</v>
      </c>
      <c r="F347" s="51">
        <v>60</v>
      </c>
      <c r="G347" s="2">
        <f t="shared" si="5"/>
        <v>107.9</v>
      </c>
    </row>
    <row r="348" spans="1:7">
      <c r="A348" s="7">
        <v>44011</v>
      </c>
      <c r="B348" s="526">
        <v>20030</v>
      </c>
      <c r="C348" s="526" t="s">
        <v>26</v>
      </c>
      <c r="D348" t="s">
        <v>19</v>
      </c>
      <c r="F348" s="51">
        <v>5</v>
      </c>
      <c r="G348" s="2">
        <f t="shared" si="5"/>
        <v>102.9</v>
      </c>
    </row>
    <row r="349" spans="1:7">
      <c r="A349" s="7">
        <v>44074</v>
      </c>
      <c r="B349" s="526">
        <v>20250</v>
      </c>
      <c r="C349" s="526" t="s">
        <v>26</v>
      </c>
      <c r="D349" t="s">
        <v>16</v>
      </c>
      <c r="F349" s="51">
        <v>92.2</v>
      </c>
      <c r="G349" s="2">
        <f t="shared" si="5"/>
        <v>10.700000000000003</v>
      </c>
    </row>
    <row r="350" spans="1:7">
      <c r="A350" s="7">
        <v>44074</v>
      </c>
      <c r="B350" s="526">
        <v>20250</v>
      </c>
      <c r="C350" s="526" t="s">
        <v>26</v>
      </c>
      <c r="D350" t="s">
        <v>17</v>
      </c>
      <c r="F350" s="51">
        <v>10.7</v>
      </c>
      <c r="G350" s="2">
        <f t="shared" si="5"/>
        <v>0</v>
      </c>
    </row>
    <row r="351" spans="1:7">
      <c r="A351" s="44">
        <v>44043</v>
      </c>
      <c r="B351" s="525" t="s">
        <v>14</v>
      </c>
      <c r="C351" s="525" t="s">
        <v>27</v>
      </c>
      <c r="D351" t="s">
        <v>16</v>
      </c>
      <c r="E351" s="16">
        <v>77.3</v>
      </c>
      <c r="F351" s="51"/>
      <c r="G351" s="2">
        <f t="shared" si="5"/>
        <v>77.3</v>
      </c>
    </row>
    <row r="352" spans="1:7">
      <c r="B352" s="526"/>
      <c r="C352" s="526"/>
      <c r="D352" t="s">
        <v>17</v>
      </c>
      <c r="E352" s="16">
        <v>33.6</v>
      </c>
      <c r="F352" s="51"/>
      <c r="G352" s="2">
        <f t="shared" si="5"/>
        <v>110.9</v>
      </c>
    </row>
    <row r="353" spans="1:7">
      <c r="B353" s="526"/>
      <c r="C353" s="526"/>
      <c r="D353" t="s">
        <v>18</v>
      </c>
      <c r="E353" s="16">
        <v>60</v>
      </c>
      <c r="F353" s="51"/>
      <c r="G353" s="2">
        <f t="shared" si="5"/>
        <v>170.9</v>
      </c>
    </row>
    <row r="354" spans="1:7">
      <c r="B354" s="526"/>
      <c r="C354" s="526"/>
      <c r="D354" t="s">
        <v>40</v>
      </c>
      <c r="E354" s="16">
        <v>5</v>
      </c>
      <c r="F354" s="51"/>
      <c r="G354" s="2">
        <f t="shared" si="5"/>
        <v>175.9</v>
      </c>
    </row>
    <row r="355" spans="1:7">
      <c r="A355" s="7">
        <v>44074</v>
      </c>
      <c r="B355" s="526">
        <v>20251</v>
      </c>
      <c r="C355" s="526" t="s">
        <v>27</v>
      </c>
      <c r="D355" t="s">
        <v>18</v>
      </c>
      <c r="F355" s="51">
        <v>60</v>
      </c>
      <c r="G355" s="2">
        <f t="shared" si="5"/>
        <v>115.9</v>
      </c>
    </row>
    <row r="356" spans="1:7">
      <c r="A356" s="7">
        <v>44074</v>
      </c>
      <c r="B356" s="526">
        <v>20251</v>
      </c>
      <c r="C356" s="526" t="s">
        <v>27</v>
      </c>
      <c r="D356" t="s">
        <v>40</v>
      </c>
      <c r="F356" s="2">
        <v>5</v>
      </c>
      <c r="G356" s="2">
        <f t="shared" si="5"/>
        <v>110.9</v>
      </c>
    </row>
    <row r="357" spans="1:7">
      <c r="A357" s="7">
        <v>44116</v>
      </c>
      <c r="B357" s="526">
        <v>20470</v>
      </c>
      <c r="C357" s="526" t="s">
        <v>27</v>
      </c>
      <c r="D357" t="s">
        <v>16</v>
      </c>
      <c r="F357" s="2">
        <v>77.3</v>
      </c>
      <c r="G357" s="2">
        <f t="shared" si="5"/>
        <v>33.600000000000009</v>
      </c>
    </row>
    <row r="358" spans="1:7">
      <c r="A358" s="7">
        <v>44116</v>
      </c>
      <c r="B358" s="526">
        <v>20470</v>
      </c>
      <c r="C358" s="526" t="s">
        <v>27</v>
      </c>
      <c r="D358" t="s">
        <v>17</v>
      </c>
      <c r="F358" s="2">
        <v>33.6</v>
      </c>
      <c r="G358" s="2">
        <f t="shared" si="5"/>
        <v>0</v>
      </c>
    </row>
    <row r="359" spans="1:7">
      <c r="A359" s="44">
        <v>44074</v>
      </c>
      <c r="B359" s="525" t="s">
        <v>14</v>
      </c>
      <c r="C359" s="525" t="s">
        <v>28</v>
      </c>
      <c r="D359" t="s">
        <v>16</v>
      </c>
      <c r="E359" s="16">
        <v>74.3</v>
      </c>
      <c r="G359" s="2">
        <f t="shared" si="5"/>
        <v>74.3</v>
      </c>
    </row>
    <row r="360" spans="1:7">
      <c r="B360" s="526"/>
      <c r="C360" s="526"/>
      <c r="D360" t="s">
        <v>17</v>
      </c>
      <c r="E360" s="16">
        <v>23.9</v>
      </c>
      <c r="G360" s="2">
        <f t="shared" si="5"/>
        <v>98.199999999999989</v>
      </c>
    </row>
    <row r="361" spans="1:7">
      <c r="B361" s="526"/>
      <c r="C361" s="526"/>
      <c r="D361" t="s">
        <v>18</v>
      </c>
      <c r="E361" s="16">
        <v>60</v>
      </c>
      <c r="G361" s="2">
        <f t="shared" si="5"/>
        <v>158.19999999999999</v>
      </c>
    </row>
    <row r="362" spans="1:7">
      <c r="B362" s="526"/>
      <c r="C362" s="526"/>
      <c r="D362" t="s">
        <v>40</v>
      </c>
      <c r="E362" s="16">
        <v>5</v>
      </c>
      <c r="G362" s="2">
        <f t="shared" si="5"/>
        <v>163.19999999999999</v>
      </c>
    </row>
    <row r="363" spans="1:7">
      <c r="B363" s="526"/>
      <c r="C363" s="526"/>
      <c r="D363" t="s">
        <v>45</v>
      </c>
      <c r="E363" s="16">
        <v>15</v>
      </c>
      <c r="G363" s="2">
        <f t="shared" si="5"/>
        <v>178.2</v>
      </c>
    </row>
    <row r="364" spans="1:7">
      <c r="A364" s="7">
        <v>44074</v>
      </c>
      <c r="B364" s="526">
        <v>20251</v>
      </c>
      <c r="C364" s="526" t="s">
        <v>28</v>
      </c>
      <c r="D364" t="s">
        <v>18</v>
      </c>
      <c r="E364" s="16"/>
      <c r="F364" s="2">
        <v>60</v>
      </c>
      <c r="G364" s="2">
        <f t="shared" si="5"/>
        <v>118.19999999999999</v>
      </c>
    </row>
    <row r="365" spans="1:7">
      <c r="A365" s="7">
        <v>44074</v>
      </c>
      <c r="B365" s="526">
        <v>20251</v>
      </c>
      <c r="C365" s="526" t="s">
        <v>28</v>
      </c>
      <c r="D365" t="s">
        <v>40</v>
      </c>
      <c r="E365" s="16"/>
      <c r="F365" s="2">
        <v>5</v>
      </c>
      <c r="G365" s="2">
        <f t="shared" si="5"/>
        <v>113.19999999999999</v>
      </c>
    </row>
    <row r="366" spans="1:7">
      <c r="A366" s="7">
        <v>44151</v>
      </c>
      <c r="B366" s="526">
        <v>20665</v>
      </c>
      <c r="C366" s="526" t="s">
        <v>28</v>
      </c>
      <c r="D366" t="s">
        <v>16</v>
      </c>
      <c r="E366" s="16"/>
      <c r="F366" s="2">
        <v>74.3</v>
      </c>
      <c r="G366" s="2">
        <f t="shared" si="5"/>
        <v>38.899999999999991</v>
      </c>
    </row>
    <row r="367" spans="1:7">
      <c r="A367" s="7">
        <v>44151</v>
      </c>
      <c r="B367" s="526">
        <v>20665</v>
      </c>
      <c r="C367" s="526" t="s">
        <v>28</v>
      </c>
      <c r="D367" t="s">
        <v>17</v>
      </c>
      <c r="E367" s="16"/>
      <c r="F367" s="2">
        <v>23.9</v>
      </c>
      <c r="G367" s="2">
        <f t="shared" si="5"/>
        <v>14.999999999999993</v>
      </c>
    </row>
    <row r="368" spans="1:7">
      <c r="A368" s="7">
        <v>44179</v>
      </c>
      <c r="B368" s="526">
        <v>21072</v>
      </c>
      <c r="C368" s="526" t="s">
        <v>28</v>
      </c>
      <c r="D368" t="s">
        <v>45</v>
      </c>
      <c r="E368" s="16"/>
      <c r="F368" s="2">
        <v>15</v>
      </c>
      <c r="G368" s="2">
        <f t="shared" si="5"/>
        <v>0</v>
      </c>
    </row>
    <row r="369" spans="1:7">
      <c r="A369" s="44">
        <v>44104</v>
      </c>
      <c r="B369" s="525" t="s">
        <v>14</v>
      </c>
      <c r="C369" s="525" t="s">
        <v>29</v>
      </c>
      <c r="D369" t="s">
        <v>16</v>
      </c>
      <c r="E369" s="2">
        <v>76.099999999999994</v>
      </c>
      <c r="G369" s="2">
        <f t="shared" si="5"/>
        <v>76.099999999999994</v>
      </c>
    </row>
    <row r="370" spans="1:7">
      <c r="B370" s="526"/>
      <c r="C370" s="526"/>
      <c r="D370" t="s">
        <v>17</v>
      </c>
      <c r="E370" s="2">
        <v>27.7</v>
      </c>
      <c r="G370" s="2">
        <f t="shared" si="5"/>
        <v>103.8</v>
      </c>
    </row>
    <row r="371" spans="1:7">
      <c r="B371" s="526"/>
      <c r="C371" s="526"/>
      <c r="D371" t="s">
        <v>18</v>
      </c>
      <c r="E371" s="2">
        <v>60</v>
      </c>
      <c r="G371" s="2">
        <f t="shared" si="5"/>
        <v>163.80000000000001</v>
      </c>
    </row>
    <row r="372" spans="1:7">
      <c r="B372" s="526"/>
      <c r="C372" s="526"/>
      <c r="D372" t="s">
        <v>40</v>
      </c>
      <c r="E372" s="2">
        <v>5</v>
      </c>
      <c r="G372" s="2">
        <f t="shared" si="5"/>
        <v>168.8</v>
      </c>
    </row>
    <row r="373" spans="1:7">
      <c r="B373" s="526"/>
      <c r="C373" s="526"/>
      <c r="D373" t="s">
        <v>45</v>
      </c>
      <c r="E373" s="2">
        <v>8.5</v>
      </c>
      <c r="G373" s="2">
        <f t="shared" si="5"/>
        <v>177.3</v>
      </c>
    </row>
    <row r="374" spans="1:7">
      <c r="A374" s="7">
        <v>44179</v>
      </c>
      <c r="B374" s="526">
        <v>21068</v>
      </c>
      <c r="C374" s="526" t="s">
        <v>29</v>
      </c>
      <c r="D374" t="s">
        <v>16</v>
      </c>
      <c r="F374" s="2">
        <v>76.099999999999994</v>
      </c>
      <c r="G374" s="2">
        <f t="shared" si="5"/>
        <v>101.20000000000002</v>
      </c>
    </row>
    <row r="375" spans="1:7">
      <c r="A375" s="7">
        <v>44179</v>
      </c>
      <c r="B375" s="526">
        <v>21068</v>
      </c>
      <c r="C375" s="526" t="s">
        <v>29</v>
      </c>
      <c r="D375" t="s">
        <v>17</v>
      </c>
      <c r="F375" s="2">
        <v>27.7</v>
      </c>
      <c r="G375" s="2">
        <f t="shared" si="5"/>
        <v>73.500000000000014</v>
      </c>
    </row>
    <row r="376" spans="1:7">
      <c r="A376" s="7">
        <v>44179</v>
      </c>
      <c r="B376" s="526">
        <v>21068</v>
      </c>
      <c r="C376" s="526" t="s">
        <v>29</v>
      </c>
      <c r="D376" t="s">
        <v>18</v>
      </c>
      <c r="F376" s="2">
        <v>60</v>
      </c>
      <c r="G376" s="2">
        <f t="shared" si="5"/>
        <v>13.500000000000014</v>
      </c>
    </row>
    <row r="377" spans="1:7">
      <c r="A377" s="7">
        <v>44179</v>
      </c>
      <c r="B377" s="526">
        <v>21068</v>
      </c>
      <c r="C377" s="526" t="s">
        <v>29</v>
      </c>
      <c r="D377" t="s">
        <v>19</v>
      </c>
      <c r="F377" s="2">
        <v>5</v>
      </c>
      <c r="G377" s="2">
        <f t="shared" si="5"/>
        <v>8.5000000000000142</v>
      </c>
    </row>
    <row r="378" spans="1:7">
      <c r="A378" s="7">
        <v>44179</v>
      </c>
      <c r="B378" s="526">
        <v>21072</v>
      </c>
      <c r="C378" s="526" t="s">
        <v>29</v>
      </c>
      <c r="D378" t="s">
        <v>45</v>
      </c>
      <c r="F378" s="2">
        <v>8.5</v>
      </c>
      <c r="G378" s="2">
        <f t="shared" si="5"/>
        <v>1.4210854715202004E-14</v>
      </c>
    </row>
    <row r="379" spans="1:7">
      <c r="A379" s="44">
        <v>44135</v>
      </c>
      <c r="B379" s="525" t="s">
        <v>14</v>
      </c>
      <c r="C379" s="525" t="s">
        <v>30</v>
      </c>
      <c r="D379" t="s">
        <v>16</v>
      </c>
      <c r="E379" s="2">
        <v>89.3</v>
      </c>
      <c r="G379" s="2">
        <f t="shared" si="5"/>
        <v>89.300000000000011</v>
      </c>
    </row>
    <row r="380" spans="1:7">
      <c r="B380" s="526"/>
      <c r="C380" s="526"/>
      <c r="D380" t="s">
        <v>17</v>
      </c>
      <c r="E380" s="2">
        <v>29.3</v>
      </c>
      <c r="G380" s="2">
        <f t="shared" si="5"/>
        <v>118.60000000000001</v>
      </c>
    </row>
    <row r="381" spans="1:7">
      <c r="B381" s="526"/>
      <c r="C381" s="526"/>
      <c r="D381" t="s">
        <v>18</v>
      </c>
      <c r="E381" s="2">
        <v>60</v>
      </c>
      <c r="G381" s="2">
        <f t="shared" si="5"/>
        <v>178.60000000000002</v>
      </c>
    </row>
    <row r="382" spans="1:7">
      <c r="B382" s="526"/>
      <c r="C382" s="526"/>
      <c r="D382" t="s">
        <v>40</v>
      </c>
      <c r="E382" s="2">
        <v>5</v>
      </c>
      <c r="G382" s="2">
        <f t="shared" si="5"/>
        <v>183.60000000000002</v>
      </c>
    </row>
    <row r="383" spans="1:7">
      <c r="B383" s="526"/>
      <c r="C383" s="526"/>
      <c r="D383" s="67" t="s">
        <v>46</v>
      </c>
      <c r="E383" s="2">
        <v>10</v>
      </c>
      <c r="G383" s="2">
        <f t="shared" si="5"/>
        <v>193.60000000000002</v>
      </c>
    </row>
    <row r="384" spans="1:7">
      <c r="B384" s="526"/>
      <c r="C384" s="526"/>
      <c r="D384" s="67" t="s">
        <v>47</v>
      </c>
      <c r="E384" s="2">
        <v>10</v>
      </c>
      <c r="G384" s="2">
        <f t="shared" si="5"/>
        <v>203.60000000000002</v>
      </c>
    </row>
    <row r="385" spans="1:7">
      <c r="A385" s="7">
        <v>44179</v>
      </c>
      <c r="B385" s="526">
        <v>21068</v>
      </c>
      <c r="C385" s="526" t="s">
        <v>30</v>
      </c>
      <c r="D385" s="67" t="s">
        <v>16</v>
      </c>
      <c r="F385" s="2">
        <v>89.3</v>
      </c>
      <c r="G385" s="2">
        <f t="shared" si="5"/>
        <v>114.30000000000003</v>
      </c>
    </row>
    <row r="386" spans="1:7">
      <c r="A386" s="7">
        <v>44179</v>
      </c>
      <c r="B386" s="526">
        <v>21068</v>
      </c>
      <c r="C386" s="526" t="s">
        <v>30</v>
      </c>
      <c r="D386" s="67" t="s">
        <v>17</v>
      </c>
      <c r="F386" s="2">
        <v>29.3</v>
      </c>
      <c r="G386" s="2">
        <f t="shared" si="5"/>
        <v>85.000000000000028</v>
      </c>
    </row>
    <row r="387" spans="1:7">
      <c r="A387" s="7">
        <v>44179</v>
      </c>
      <c r="B387" s="526">
        <v>21068</v>
      </c>
      <c r="C387" s="526" t="s">
        <v>30</v>
      </c>
      <c r="D387" s="67" t="s">
        <v>18</v>
      </c>
      <c r="F387" s="2">
        <v>60</v>
      </c>
      <c r="G387" s="2">
        <f t="shared" si="5"/>
        <v>25.000000000000028</v>
      </c>
    </row>
    <row r="388" spans="1:7">
      <c r="A388" s="7">
        <v>44179</v>
      </c>
      <c r="B388" s="526">
        <v>21068</v>
      </c>
      <c r="C388" s="526" t="s">
        <v>30</v>
      </c>
      <c r="D388" s="67" t="s">
        <v>19</v>
      </c>
      <c r="F388" s="2">
        <v>5</v>
      </c>
      <c r="G388" s="2">
        <f t="shared" si="5"/>
        <v>20.000000000000028</v>
      </c>
    </row>
    <row r="389" spans="1:7">
      <c r="A389" s="7">
        <v>44205</v>
      </c>
      <c r="B389" s="526">
        <v>21369</v>
      </c>
      <c r="C389" s="526" t="s">
        <v>30</v>
      </c>
      <c r="D389" s="67" t="s">
        <v>46</v>
      </c>
      <c r="F389" s="2">
        <v>10</v>
      </c>
      <c r="G389" s="2">
        <f t="shared" si="5"/>
        <v>10.000000000000028</v>
      </c>
    </row>
    <row r="390" spans="1:7">
      <c r="A390" s="7">
        <v>44205</v>
      </c>
      <c r="B390" s="526">
        <v>21369</v>
      </c>
      <c r="C390" s="526" t="s">
        <v>30</v>
      </c>
      <c r="D390" s="67" t="s">
        <v>47</v>
      </c>
      <c r="F390" s="2">
        <v>10</v>
      </c>
      <c r="G390" s="2">
        <f t="shared" si="5"/>
        <v>2.8421709430404007E-14</v>
      </c>
    </row>
    <row r="391" spans="1:7">
      <c r="A391" s="44">
        <v>44165</v>
      </c>
      <c r="B391" s="525" t="s">
        <v>14</v>
      </c>
      <c r="C391" s="525" t="s">
        <v>33</v>
      </c>
      <c r="D391" s="67" t="s">
        <v>16</v>
      </c>
      <c r="E391" s="2">
        <v>84.7</v>
      </c>
      <c r="G391" s="2">
        <f t="shared" si="5"/>
        <v>84.700000000000031</v>
      </c>
    </row>
    <row r="392" spans="1:7">
      <c r="B392" s="526"/>
      <c r="C392" s="526"/>
      <c r="D392" s="67" t="s">
        <v>17</v>
      </c>
      <c r="E392" s="2">
        <v>30.1</v>
      </c>
      <c r="G392" s="2">
        <f t="shared" si="5"/>
        <v>114.80000000000004</v>
      </c>
    </row>
    <row r="393" spans="1:7">
      <c r="B393" s="526"/>
      <c r="C393" s="526"/>
      <c r="D393" s="67" t="s">
        <v>18</v>
      </c>
      <c r="E393" s="2">
        <v>60</v>
      </c>
      <c r="G393" s="2">
        <f t="shared" si="5"/>
        <v>174.80000000000004</v>
      </c>
    </row>
    <row r="394" spans="1:7">
      <c r="B394" s="526"/>
      <c r="C394" s="526"/>
      <c r="D394" s="67" t="s">
        <v>40</v>
      </c>
      <c r="E394" s="2">
        <v>5</v>
      </c>
      <c r="G394" s="2">
        <f t="shared" si="5"/>
        <v>179.80000000000004</v>
      </c>
    </row>
    <row r="395" spans="1:7">
      <c r="A395" s="7">
        <v>44179</v>
      </c>
      <c r="B395" s="526">
        <v>21069</v>
      </c>
      <c r="C395" s="526" t="s">
        <v>33</v>
      </c>
      <c r="D395" s="67" t="s">
        <v>18</v>
      </c>
      <c r="F395" s="2">
        <v>60</v>
      </c>
      <c r="G395" s="2">
        <f t="shared" si="5"/>
        <v>119.80000000000004</v>
      </c>
    </row>
    <row r="396" spans="1:7">
      <c r="A396" s="7">
        <v>44179</v>
      </c>
      <c r="B396" s="526">
        <v>21069</v>
      </c>
      <c r="C396" s="526" t="s">
        <v>33</v>
      </c>
      <c r="D396" s="67" t="s">
        <v>19</v>
      </c>
      <c r="F396" s="2">
        <v>5</v>
      </c>
      <c r="G396" s="2">
        <f t="shared" si="5"/>
        <v>114.80000000000004</v>
      </c>
    </row>
    <row r="397" spans="1:7">
      <c r="A397" s="7">
        <v>44205</v>
      </c>
      <c r="B397" s="526">
        <v>21368</v>
      </c>
      <c r="C397" s="526" t="s">
        <v>33</v>
      </c>
      <c r="D397" s="67" t="s">
        <v>16</v>
      </c>
      <c r="F397" s="2">
        <v>84.7</v>
      </c>
      <c r="G397" s="2">
        <f t="shared" si="5"/>
        <v>30.100000000000037</v>
      </c>
    </row>
    <row r="398" spans="1:7">
      <c r="A398" s="7">
        <v>44205</v>
      </c>
      <c r="B398" s="526">
        <v>21368</v>
      </c>
      <c r="C398" s="526" t="s">
        <v>33</v>
      </c>
      <c r="D398" s="67" t="s">
        <v>17</v>
      </c>
      <c r="F398" s="2">
        <v>30.1</v>
      </c>
      <c r="G398" s="2">
        <f t="shared" si="5"/>
        <v>3.5527136788005009E-14</v>
      </c>
    </row>
    <row r="399" spans="1:7">
      <c r="A399" s="44">
        <v>44196</v>
      </c>
      <c r="B399" s="525" t="s">
        <v>14</v>
      </c>
      <c r="C399" s="525" t="s">
        <v>34</v>
      </c>
      <c r="D399" t="s">
        <v>16</v>
      </c>
      <c r="E399" s="80">
        <v>96.9</v>
      </c>
      <c r="G399" s="2">
        <f t="shared" si="5"/>
        <v>96.900000000000034</v>
      </c>
    </row>
    <row r="400" spans="1:7">
      <c r="B400" s="526"/>
      <c r="C400" s="526"/>
      <c r="D400" t="s">
        <v>17</v>
      </c>
      <c r="E400" s="80">
        <v>26.7</v>
      </c>
      <c r="G400" s="2">
        <f t="shared" si="5"/>
        <v>123.60000000000004</v>
      </c>
    </row>
    <row r="401" spans="1:7">
      <c r="B401" s="526"/>
      <c r="C401" s="526"/>
      <c r="D401" t="s">
        <v>48</v>
      </c>
      <c r="E401" s="80">
        <v>60</v>
      </c>
      <c r="G401" s="2">
        <f t="shared" si="5"/>
        <v>183.60000000000002</v>
      </c>
    </row>
    <row r="402" spans="1:7">
      <c r="B402" s="526"/>
      <c r="C402" s="526"/>
      <c r="D402" t="s">
        <v>40</v>
      </c>
      <c r="E402" s="80">
        <v>5</v>
      </c>
      <c r="G402" s="2">
        <f t="shared" si="5"/>
        <v>188.60000000000002</v>
      </c>
    </row>
    <row r="403" spans="1:7">
      <c r="A403" s="7">
        <v>44205</v>
      </c>
      <c r="B403" s="526">
        <v>21368</v>
      </c>
      <c r="C403" s="526" t="s">
        <v>34</v>
      </c>
      <c r="D403" t="s">
        <v>18</v>
      </c>
      <c r="E403" s="80"/>
      <c r="F403" s="2">
        <v>60</v>
      </c>
      <c r="G403" s="2">
        <f t="shared" si="5"/>
        <v>128.60000000000002</v>
      </c>
    </row>
    <row r="404" spans="1:7">
      <c r="A404" s="7">
        <v>44205</v>
      </c>
      <c r="B404" s="526">
        <v>21368</v>
      </c>
      <c r="C404" s="526" t="s">
        <v>34</v>
      </c>
      <c r="D404" t="s">
        <v>19</v>
      </c>
      <c r="E404" s="80"/>
      <c r="F404" s="2">
        <v>5</v>
      </c>
      <c r="G404" s="2">
        <f t="shared" si="5"/>
        <v>123.60000000000002</v>
      </c>
    </row>
    <row r="405" spans="1:7">
      <c r="A405" s="7">
        <v>44238</v>
      </c>
      <c r="B405" s="526">
        <v>21567</v>
      </c>
      <c r="C405" s="526" t="s">
        <v>34</v>
      </c>
      <c r="D405" t="s">
        <v>16</v>
      </c>
      <c r="E405" s="80"/>
      <c r="F405" s="2">
        <v>96.9</v>
      </c>
      <c r="G405" s="2">
        <f t="shared" ref="G405:G470" si="6">+G404+E405-F405</f>
        <v>26.700000000000017</v>
      </c>
    </row>
    <row r="406" spans="1:7">
      <c r="A406" s="7">
        <v>44238</v>
      </c>
      <c r="B406" s="526">
        <v>21567</v>
      </c>
      <c r="C406" s="526" t="s">
        <v>34</v>
      </c>
      <c r="D406" t="s">
        <v>17</v>
      </c>
      <c r="E406" s="80"/>
      <c r="F406" s="2">
        <v>26.7</v>
      </c>
      <c r="G406" s="2">
        <f t="shared" si="6"/>
        <v>0</v>
      </c>
    </row>
    <row r="407" spans="1:7">
      <c r="A407" s="44">
        <v>44227</v>
      </c>
      <c r="B407" s="525" t="s">
        <v>14</v>
      </c>
      <c r="C407" s="525" t="s">
        <v>15</v>
      </c>
      <c r="D407" t="s">
        <v>16</v>
      </c>
      <c r="E407" s="80">
        <v>103.4</v>
      </c>
      <c r="G407" s="2">
        <f t="shared" si="6"/>
        <v>103.4</v>
      </c>
    </row>
    <row r="408" spans="1:7">
      <c r="B408" s="526"/>
      <c r="C408" s="526"/>
      <c r="D408" t="s">
        <v>17</v>
      </c>
      <c r="E408" s="80">
        <v>33.9</v>
      </c>
      <c r="G408" s="2">
        <f t="shared" si="6"/>
        <v>137.30000000000001</v>
      </c>
    </row>
    <row r="409" spans="1:7">
      <c r="B409" s="526"/>
      <c r="C409" s="526"/>
      <c r="D409" t="s">
        <v>48</v>
      </c>
      <c r="E409" s="80">
        <v>60</v>
      </c>
      <c r="G409" s="2">
        <f t="shared" si="6"/>
        <v>197.3</v>
      </c>
    </row>
    <row r="410" spans="1:7">
      <c r="B410" s="526"/>
      <c r="C410" s="526"/>
      <c r="D410" t="s">
        <v>40</v>
      </c>
      <c r="E410" s="80">
        <v>5</v>
      </c>
      <c r="G410" s="2">
        <f t="shared" si="6"/>
        <v>202.3</v>
      </c>
    </row>
    <row r="411" spans="1:7">
      <c r="A411" s="7">
        <v>44238</v>
      </c>
      <c r="B411" s="526">
        <v>21567</v>
      </c>
      <c r="C411" s="526" t="s">
        <v>15</v>
      </c>
      <c r="D411" t="s">
        <v>18</v>
      </c>
      <c r="E411" s="80"/>
      <c r="F411" s="2">
        <v>60</v>
      </c>
      <c r="G411" s="2">
        <f t="shared" si="6"/>
        <v>142.30000000000001</v>
      </c>
    </row>
    <row r="412" spans="1:7">
      <c r="A412" s="7">
        <v>44238</v>
      </c>
      <c r="B412" s="526">
        <v>21567</v>
      </c>
      <c r="C412" s="526" t="s">
        <v>15</v>
      </c>
      <c r="D412" t="s">
        <v>19</v>
      </c>
      <c r="E412" s="80"/>
      <c r="F412" s="2">
        <v>5</v>
      </c>
      <c r="G412" s="2">
        <f t="shared" si="6"/>
        <v>137.30000000000001</v>
      </c>
    </row>
    <row r="413" spans="1:7">
      <c r="A413" s="7">
        <v>44313</v>
      </c>
      <c r="B413" s="526">
        <v>22256</v>
      </c>
      <c r="C413" s="526" t="s">
        <v>15</v>
      </c>
      <c r="D413" t="s">
        <v>16</v>
      </c>
      <c r="E413" s="80"/>
      <c r="F413" s="2">
        <v>103.4</v>
      </c>
      <c r="G413" s="2">
        <f t="shared" si="6"/>
        <v>33.900000000000006</v>
      </c>
    </row>
    <row r="414" spans="1:7">
      <c r="A414" s="7">
        <v>44313</v>
      </c>
      <c r="B414" s="526">
        <v>22256</v>
      </c>
      <c r="C414" s="526" t="s">
        <v>15</v>
      </c>
      <c r="D414" t="s">
        <v>17</v>
      </c>
      <c r="E414" s="80"/>
      <c r="F414" s="2">
        <v>33.9</v>
      </c>
      <c r="G414" s="2">
        <f t="shared" si="6"/>
        <v>0</v>
      </c>
    </row>
    <row r="415" spans="1:7">
      <c r="A415" s="44">
        <v>44255</v>
      </c>
      <c r="B415" s="525" t="s">
        <v>14</v>
      </c>
      <c r="C415" s="525" t="s">
        <v>20</v>
      </c>
      <c r="D415" t="s">
        <v>16</v>
      </c>
      <c r="E415" s="80">
        <v>95.8</v>
      </c>
      <c r="G415" s="2">
        <f t="shared" si="6"/>
        <v>95.8</v>
      </c>
    </row>
    <row r="416" spans="1:7">
      <c r="B416" s="526"/>
      <c r="C416" s="526"/>
      <c r="D416" t="s">
        <v>17</v>
      </c>
      <c r="E416" s="80">
        <v>28.7</v>
      </c>
      <c r="G416" s="2">
        <f t="shared" si="6"/>
        <v>124.5</v>
      </c>
    </row>
    <row r="417" spans="1:7">
      <c r="B417" s="526"/>
      <c r="C417" s="526"/>
      <c r="D417" t="s">
        <v>48</v>
      </c>
      <c r="E417" s="80">
        <v>56</v>
      </c>
      <c r="G417" s="2">
        <f t="shared" si="6"/>
        <v>180.5</v>
      </c>
    </row>
    <row r="418" spans="1:7">
      <c r="B418" s="526"/>
      <c r="C418" s="526"/>
      <c r="D418" t="s">
        <v>40</v>
      </c>
      <c r="E418" s="80">
        <v>5</v>
      </c>
      <c r="G418" s="2">
        <f t="shared" si="6"/>
        <v>185.5</v>
      </c>
    </row>
    <row r="419" spans="1:7">
      <c r="B419" s="526"/>
      <c r="C419" s="526"/>
      <c r="D419" t="s">
        <v>49</v>
      </c>
      <c r="E419" s="80">
        <v>10</v>
      </c>
      <c r="G419" s="2">
        <f t="shared" si="6"/>
        <v>195.5</v>
      </c>
    </row>
    <row r="420" spans="1:7">
      <c r="A420" s="7">
        <v>44326</v>
      </c>
      <c r="B420" s="526">
        <v>22392</v>
      </c>
      <c r="C420" s="526" t="s">
        <v>20</v>
      </c>
      <c r="D420" t="s">
        <v>16</v>
      </c>
      <c r="E420" s="80"/>
      <c r="F420" s="2">
        <v>95.8</v>
      </c>
      <c r="G420" s="2">
        <f t="shared" si="6"/>
        <v>99.7</v>
      </c>
    </row>
    <row r="421" spans="1:7">
      <c r="A421" s="7">
        <v>44326</v>
      </c>
      <c r="B421" s="526">
        <v>22392</v>
      </c>
      <c r="C421" s="526" t="s">
        <v>20</v>
      </c>
      <c r="D421" t="s">
        <v>17</v>
      </c>
      <c r="E421" s="80"/>
      <c r="F421" s="2">
        <v>28.7</v>
      </c>
      <c r="G421" s="2">
        <f t="shared" si="6"/>
        <v>71</v>
      </c>
    </row>
    <row r="422" spans="1:7">
      <c r="A422" s="7">
        <v>44326</v>
      </c>
      <c r="B422" s="526">
        <v>22392</v>
      </c>
      <c r="C422" s="526" t="s">
        <v>20</v>
      </c>
      <c r="D422" t="s">
        <v>18</v>
      </c>
      <c r="E422" s="80"/>
      <c r="F422" s="2">
        <v>56</v>
      </c>
      <c r="G422" s="2">
        <f t="shared" si="6"/>
        <v>15</v>
      </c>
    </row>
    <row r="423" spans="1:7">
      <c r="A423" s="7">
        <v>44326</v>
      </c>
      <c r="B423" s="526">
        <v>22392</v>
      </c>
      <c r="C423" s="526" t="s">
        <v>20</v>
      </c>
      <c r="D423" t="s">
        <v>19</v>
      </c>
      <c r="E423" s="80"/>
      <c r="F423" s="2">
        <v>5</v>
      </c>
      <c r="G423" s="2">
        <f t="shared" si="6"/>
        <v>10</v>
      </c>
    </row>
    <row r="424" spans="1:7">
      <c r="A424" s="7">
        <v>44326</v>
      </c>
      <c r="B424" s="526">
        <v>22392</v>
      </c>
      <c r="C424" s="526" t="s">
        <v>20</v>
      </c>
      <c r="D424" t="s">
        <v>49</v>
      </c>
      <c r="E424" s="80"/>
      <c r="F424" s="2">
        <v>10</v>
      </c>
      <c r="G424" s="2">
        <f t="shared" si="6"/>
        <v>0</v>
      </c>
    </row>
    <row r="425" spans="1:7">
      <c r="A425" s="44">
        <v>44286</v>
      </c>
      <c r="B425" s="525" t="s">
        <v>14</v>
      </c>
      <c r="C425" s="525" t="s">
        <v>23</v>
      </c>
      <c r="D425" t="s">
        <v>16</v>
      </c>
      <c r="E425" s="80">
        <v>12</v>
      </c>
      <c r="G425" s="2">
        <f t="shared" si="6"/>
        <v>12</v>
      </c>
    </row>
    <row r="426" spans="1:7">
      <c r="B426" s="526"/>
      <c r="C426" s="526"/>
      <c r="D426" t="s">
        <v>17</v>
      </c>
      <c r="E426" s="80">
        <v>2.8</v>
      </c>
      <c r="G426" s="2">
        <f t="shared" si="6"/>
        <v>14.8</v>
      </c>
    </row>
    <row r="427" spans="1:7">
      <c r="B427" s="526"/>
      <c r="C427" s="526"/>
      <c r="D427" t="s">
        <v>48</v>
      </c>
      <c r="E427" s="80">
        <v>60</v>
      </c>
      <c r="G427" s="2">
        <f t="shared" si="6"/>
        <v>74.8</v>
      </c>
    </row>
    <row r="428" spans="1:7">
      <c r="B428" s="526"/>
      <c r="C428" s="526"/>
      <c r="D428" t="s">
        <v>40</v>
      </c>
      <c r="E428" s="80">
        <v>5</v>
      </c>
      <c r="G428" s="2">
        <f t="shared" si="6"/>
        <v>79.8</v>
      </c>
    </row>
    <row r="429" spans="1:7">
      <c r="B429" s="526"/>
      <c r="C429" s="526"/>
      <c r="D429" t="s">
        <v>50</v>
      </c>
      <c r="E429" s="80">
        <v>10</v>
      </c>
      <c r="G429" s="2">
        <f t="shared" si="6"/>
        <v>89.8</v>
      </c>
    </row>
    <row r="430" spans="1:7">
      <c r="A430" s="7">
        <v>44326</v>
      </c>
      <c r="B430" s="526">
        <v>22393</v>
      </c>
      <c r="C430" s="526" t="s">
        <v>23</v>
      </c>
      <c r="D430" t="s">
        <v>16</v>
      </c>
      <c r="E430" s="80"/>
      <c r="F430" s="2">
        <v>12</v>
      </c>
      <c r="G430" s="2">
        <f t="shared" si="6"/>
        <v>77.8</v>
      </c>
    </row>
    <row r="431" spans="1:7">
      <c r="A431" s="7">
        <v>44326</v>
      </c>
      <c r="B431" s="526">
        <v>22393</v>
      </c>
      <c r="C431" s="526" t="s">
        <v>23</v>
      </c>
      <c r="D431" t="s">
        <v>17</v>
      </c>
      <c r="E431" s="80"/>
      <c r="F431" s="2">
        <v>2.8</v>
      </c>
      <c r="G431" s="2">
        <f t="shared" si="6"/>
        <v>75</v>
      </c>
    </row>
    <row r="432" spans="1:7">
      <c r="A432" s="7">
        <v>44326</v>
      </c>
      <c r="B432" s="526">
        <v>22393</v>
      </c>
      <c r="C432" s="526" t="s">
        <v>23</v>
      </c>
      <c r="D432" t="s">
        <v>18</v>
      </c>
      <c r="E432" s="80"/>
      <c r="F432" s="2">
        <v>60</v>
      </c>
      <c r="G432" s="2">
        <f t="shared" si="6"/>
        <v>15</v>
      </c>
    </row>
    <row r="433" spans="1:8">
      <c r="A433" s="7">
        <v>44326</v>
      </c>
      <c r="B433" s="526">
        <v>22393</v>
      </c>
      <c r="C433" s="526" t="s">
        <v>23</v>
      </c>
      <c r="D433" t="s">
        <v>19</v>
      </c>
      <c r="E433" s="80"/>
      <c r="F433" s="2">
        <v>5</v>
      </c>
      <c r="G433" s="2">
        <f t="shared" si="6"/>
        <v>10</v>
      </c>
    </row>
    <row r="434" spans="1:8">
      <c r="A434" s="7">
        <v>44326</v>
      </c>
      <c r="B434" s="526">
        <v>22393</v>
      </c>
      <c r="C434" s="526" t="s">
        <v>23</v>
      </c>
      <c r="D434" t="s">
        <v>50</v>
      </c>
      <c r="E434" s="80"/>
      <c r="F434" s="2">
        <v>10</v>
      </c>
      <c r="G434" s="2">
        <f t="shared" si="6"/>
        <v>0</v>
      </c>
    </row>
    <row r="435" spans="1:8">
      <c r="A435" s="44">
        <v>44316</v>
      </c>
      <c r="B435" s="525" t="s">
        <v>14</v>
      </c>
      <c r="C435" s="525" t="s">
        <v>24</v>
      </c>
      <c r="D435" t="s">
        <v>16</v>
      </c>
      <c r="E435" s="80">
        <v>56.5</v>
      </c>
      <c r="G435" s="2">
        <f t="shared" si="6"/>
        <v>56.5</v>
      </c>
    </row>
    <row r="436" spans="1:8">
      <c r="B436" s="526"/>
      <c r="C436" s="526"/>
      <c r="D436" t="s">
        <v>17</v>
      </c>
      <c r="E436" s="80">
        <v>14.3</v>
      </c>
      <c r="G436" s="2">
        <f t="shared" si="6"/>
        <v>70.8</v>
      </c>
    </row>
    <row r="437" spans="1:8">
      <c r="B437" s="526"/>
      <c r="C437" s="526"/>
      <c r="D437" t="s">
        <v>48</v>
      </c>
      <c r="E437" s="80">
        <v>60</v>
      </c>
      <c r="G437" s="2">
        <f t="shared" si="6"/>
        <v>130.80000000000001</v>
      </c>
    </row>
    <row r="438" spans="1:8">
      <c r="B438" s="526"/>
      <c r="C438" s="526"/>
      <c r="D438" t="s">
        <v>40</v>
      </c>
      <c r="E438" s="80">
        <v>5</v>
      </c>
      <c r="G438" s="2">
        <f t="shared" si="6"/>
        <v>135.80000000000001</v>
      </c>
      <c r="H438" s="8"/>
    </row>
    <row r="439" spans="1:8">
      <c r="A439" s="7">
        <v>44344</v>
      </c>
      <c r="B439" s="526">
        <v>22663</v>
      </c>
      <c r="C439" s="526" t="s">
        <v>24</v>
      </c>
      <c r="D439" t="s">
        <v>18</v>
      </c>
      <c r="E439" s="80"/>
      <c r="F439" s="2">
        <v>60</v>
      </c>
      <c r="G439" s="2">
        <f t="shared" si="6"/>
        <v>75.800000000000011</v>
      </c>
      <c r="H439" s="8"/>
    </row>
    <row r="440" spans="1:8">
      <c r="A440" s="7">
        <v>44344</v>
      </c>
      <c r="B440" s="526">
        <v>22663</v>
      </c>
      <c r="C440" s="526" t="s">
        <v>24</v>
      </c>
      <c r="D440" t="s">
        <v>19</v>
      </c>
      <c r="E440" s="80"/>
      <c r="F440" s="2">
        <v>5</v>
      </c>
      <c r="G440" s="2">
        <f t="shared" si="6"/>
        <v>70.800000000000011</v>
      </c>
      <c r="H440" s="8"/>
    </row>
    <row r="441" spans="1:8">
      <c r="A441" s="7">
        <v>44344</v>
      </c>
      <c r="B441" s="526">
        <v>22663</v>
      </c>
      <c r="C441" s="526" t="s">
        <v>24</v>
      </c>
      <c r="D441" t="s">
        <v>16</v>
      </c>
      <c r="E441" s="80"/>
      <c r="F441" s="2">
        <v>56.5</v>
      </c>
      <c r="G441" s="2">
        <f t="shared" si="6"/>
        <v>14.300000000000011</v>
      </c>
      <c r="H441" s="8"/>
    </row>
    <row r="442" spans="1:8">
      <c r="A442" s="7">
        <v>44344</v>
      </c>
      <c r="B442" s="526">
        <v>22663</v>
      </c>
      <c r="C442" s="526" t="s">
        <v>24</v>
      </c>
      <c r="D442" t="s">
        <v>17</v>
      </c>
      <c r="E442" s="80"/>
      <c r="F442" s="2">
        <v>14.3</v>
      </c>
      <c r="G442" s="2">
        <f t="shared" si="6"/>
        <v>0</v>
      </c>
      <c r="H442" s="8"/>
    </row>
    <row r="443" spans="1:8">
      <c r="A443" s="44">
        <v>44347</v>
      </c>
      <c r="B443" s="525" t="s">
        <v>14</v>
      </c>
      <c r="C443" s="525" t="s">
        <v>25</v>
      </c>
      <c r="D443" t="s">
        <v>16</v>
      </c>
      <c r="E443" s="80">
        <v>82.4</v>
      </c>
      <c r="G443" s="2">
        <f t="shared" si="6"/>
        <v>82.4</v>
      </c>
      <c r="H443" s="8"/>
    </row>
    <row r="444" spans="1:8">
      <c r="B444" s="526"/>
      <c r="C444" s="526"/>
      <c r="D444" t="s">
        <v>17</v>
      </c>
      <c r="E444" s="80">
        <v>26.5</v>
      </c>
      <c r="G444" s="2">
        <f t="shared" si="6"/>
        <v>108.9</v>
      </c>
      <c r="H444" s="8"/>
    </row>
    <row r="445" spans="1:8">
      <c r="B445" s="526"/>
      <c r="C445" s="526"/>
      <c r="D445" t="s">
        <v>48</v>
      </c>
      <c r="E445" s="80">
        <v>60</v>
      </c>
      <c r="G445" s="2">
        <f t="shared" si="6"/>
        <v>168.9</v>
      </c>
      <c r="H445" s="8"/>
    </row>
    <row r="446" spans="1:8">
      <c r="B446" s="526"/>
      <c r="C446" s="526"/>
      <c r="D446" t="s">
        <v>40</v>
      </c>
      <c r="E446" s="80">
        <v>5</v>
      </c>
      <c r="G446" s="2">
        <f t="shared" si="6"/>
        <v>173.9</v>
      </c>
      <c r="H446" s="8"/>
    </row>
    <row r="447" spans="1:8">
      <c r="A447" s="7">
        <v>44344</v>
      </c>
      <c r="B447" s="526">
        <v>22663</v>
      </c>
      <c r="C447" s="526" t="s">
        <v>25</v>
      </c>
      <c r="D447" t="s">
        <v>18</v>
      </c>
      <c r="E447" s="80"/>
      <c r="F447" s="2">
        <v>60</v>
      </c>
      <c r="G447" s="2">
        <f t="shared" si="6"/>
        <v>113.9</v>
      </c>
      <c r="H447" s="8"/>
    </row>
    <row r="448" spans="1:8">
      <c r="A448" s="7">
        <v>44344</v>
      </c>
      <c r="B448" s="526">
        <v>22663</v>
      </c>
      <c r="C448" s="526" t="s">
        <v>25</v>
      </c>
      <c r="D448" t="s">
        <v>19</v>
      </c>
      <c r="E448" s="80"/>
      <c r="F448" s="2">
        <v>5</v>
      </c>
      <c r="G448" s="2">
        <f t="shared" si="6"/>
        <v>108.9</v>
      </c>
      <c r="H448" s="8"/>
    </row>
    <row r="449" spans="1:8">
      <c r="A449" s="7">
        <v>44401</v>
      </c>
      <c r="B449" s="526">
        <v>23104</v>
      </c>
      <c r="C449" s="526" t="s">
        <v>25</v>
      </c>
      <c r="D449" t="s">
        <v>16</v>
      </c>
      <c r="E449" s="80"/>
      <c r="F449" s="80">
        <v>82.4</v>
      </c>
      <c r="G449" s="2">
        <f t="shared" si="6"/>
        <v>26.5</v>
      </c>
      <c r="H449" s="8"/>
    </row>
    <row r="450" spans="1:8">
      <c r="A450" s="7">
        <v>44401</v>
      </c>
      <c r="B450" s="526">
        <v>23104</v>
      </c>
      <c r="C450" s="526" t="s">
        <v>25</v>
      </c>
      <c r="D450" t="s">
        <v>17</v>
      </c>
      <c r="E450" s="80"/>
      <c r="F450" s="80">
        <v>26.5</v>
      </c>
      <c r="G450" s="2">
        <f t="shared" si="6"/>
        <v>0</v>
      </c>
      <c r="H450" s="8"/>
    </row>
    <row r="451" spans="1:8">
      <c r="A451" s="44">
        <v>44377</v>
      </c>
      <c r="B451" s="525" t="s">
        <v>14</v>
      </c>
      <c r="C451" s="525" t="s">
        <v>26</v>
      </c>
      <c r="D451" t="s">
        <v>16</v>
      </c>
      <c r="E451" s="80">
        <v>90.3</v>
      </c>
      <c r="G451" s="2">
        <f t="shared" si="6"/>
        <v>90.3</v>
      </c>
      <c r="H451" s="8"/>
    </row>
    <row r="452" spans="1:8">
      <c r="B452" s="526"/>
      <c r="C452" s="526"/>
      <c r="D452" t="s">
        <v>17</v>
      </c>
      <c r="E452" s="87">
        <v>28.4</v>
      </c>
      <c r="G452" s="2">
        <f t="shared" si="6"/>
        <v>118.69999999999999</v>
      </c>
      <c r="H452" s="8"/>
    </row>
    <row r="453" spans="1:8">
      <c r="B453" s="526"/>
      <c r="C453" s="526"/>
      <c r="D453" t="s">
        <v>48</v>
      </c>
      <c r="E453" s="80">
        <v>60</v>
      </c>
      <c r="G453" s="2">
        <f t="shared" si="6"/>
        <v>178.7</v>
      </c>
      <c r="H453" s="8"/>
    </row>
    <row r="454" spans="1:8">
      <c r="B454" s="526"/>
      <c r="C454" s="526"/>
      <c r="D454" t="s">
        <v>40</v>
      </c>
      <c r="E454" s="80">
        <v>5</v>
      </c>
      <c r="G454" s="2">
        <f t="shared" si="6"/>
        <v>183.7</v>
      </c>
      <c r="H454" s="8"/>
    </row>
    <row r="455" spans="1:8">
      <c r="A455" s="7">
        <v>44401</v>
      </c>
      <c r="B455" s="526">
        <v>23104</v>
      </c>
      <c r="C455" s="526" t="s">
        <v>26</v>
      </c>
      <c r="D455" t="s">
        <v>16</v>
      </c>
      <c r="E455" s="80"/>
      <c r="F455" s="80">
        <v>90.3</v>
      </c>
      <c r="G455" s="2">
        <f t="shared" si="6"/>
        <v>93.399999999999991</v>
      </c>
      <c r="H455" s="8"/>
    </row>
    <row r="456" spans="1:8">
      <c r="A456" s="7">
        <v>44401</v>
      </c>
      <c r="B456" s="526">
        <v>23104</v>
      </c>
      <c r="C456" s="526" t="s">
        <v>26</v>
      </c>
      <c r="D456" t="s">
        <v>17</v>
      </c>
      <c r="E456" s="80"/>
      <c r="F456" s="87">
        <v>28.4</v>
      </c>
      <c r="G456" s="2">
        <f t="shared" si="6"/>
        <v>65</v>
      </c>
      <c r="H456" s="8"/>
    </row>
    <row r="457" spans="1:8">
      <c r="A457" s="7">
        <v>44401</v>
      </c>
      <c r="B457" s="526">
        <v>23104</v>
      </c>
      <c r="C457" s="526" t="s">
        <v>26</v>
      </c>
      <c r="D457" t="s">
        <v>48</v>
      </c>
      <c r="E457" s="80"/>
      <c r="F457" s="80">
        <v>60</v>
      </c>
      <c r="G457" s="2">
        <f t="shared" si="6"/>
        <v>5</v>
      </c>
      <c r="H457" s="8"/>
    </row>
    <row r="458" spans="1:8">
      <c r="A458" s="7">
        <v>44401</v>
      </c>
      <c r="B458" s="526">
        <v>23104</v>
      </c>
      <c r="C458" s="526" t="s">
        <v>26</v>
      </c>
      <c r="D458" t="s">
        <v>40</v>
      </c>
      <c r="E458" s="80"/>
      <c r="F458" s="80">
        <v>5</v>
      </c>
      <c r="G458" s="2">
        <f t="shared" si="6"/>
        <v>0</v>
      </c>
      <c r="H458" s="8"/>
    </row>
    <row r="459" spans="1:8">
      <c r="A459" s="88">
        <v>44408</v>
      </c>
      <c r="B459" s="525" t="s">
        <v>14</v>
      </c>
      <c r="C459" s="525" t="s">
        <v>27</v>
      </c>
      <c r="D459" t="s">
        <v>16</v>
      </c>
      <c r="E459" s="2">
        <v>79.099999999999994</v>
      </c>
      <c r="G459" s="2">
        <f t="shared" si="6"/>
        <v>79.099999999999994</v>
      </c>
    </row>
    <row r="460" spans="1:8">
      <c r="A460" s="86"/>
      <c r="B460" s="526"/>
      <c r="C460" s="526"/>
      <c r="D460" t="s">
        <v>17</v>
      </c>
      <c r="E460" s="2">
        <v>27</v>
      </c>
      <c r="G460" s="2">
        <f t="shared" si="6"/>
        <v>106.1</v>
      </c>
    </row>
    <row r="461" spans="1:8">
      <c r="A461" s="86"/>
      <c r="B461" s="526"/>
      <c r="C461" s="526"/>
      <c r="D461" t="s">
        <v>18</v>
      </c>
      <c r="E461" s="2">
        <v>60</v>
      </c>
      <c r="G461" s="2">
        <f t="shared" si="6"/>
        <v>166.1</v>
      </c>
    </row>
    <row r="462" spans="1:8">
      <c r="A462" s="86"/>
      <c r="B462" s="526"/>
      <c r="C462" s="526"/>
      <c r="D462" t="s">
        <v>19</v>
      </c>
      <c r="E462" s="2">
        <v>5</v>
      </c>
      <c r="G462" s="2">
        <f t="shared" si="6"/>
        <v>171.1</v>
      </c>
    </row>
    <row r="463" spans="1:8">
      <c r="A463" s="86">
        <v>44440</v>
      </c>
      <c r="B463" s="526">
        <v>23333</v>
      </c>
      <c r="C463" s="526" t="s">
        <v>27</v>
      </c>
      <c r="D463" t="s">
        <v>16</v>
      </c>
      <c r="F463" s="2">
        <v>79.099999999999994</v>
      </c>
      <c r="G463" s="2">
        <f t="shared" si="6"/>
        <v>92</v>
      </c>
    </row>
    <row r="464" spans="1:8">
      <c r="A464" s="86">
        <v>44440</v>
      </c>
      <c r="B464" s="526">
        <v>23333</v>
      </c>
      <c r="C464" s="526" t="s">
        <v>27</v>
      </c>
      <c r="D464" t="s">
        <v>17</v>
      </c>
      <c r="F464" s="2">
        <v>27</v>
      </c>
      <c r="G464" s="2">
        <f t="shared" si="6"/>
        <v>65</v>
      </c>
    </row>
    <row r="465" spans="1:7">
      <c r="A465" s="86">
        <v>44466</v>
      </c>
      <c r="B465" s="526">
        <v>23501</v>
      </c>
      <c r="C465" s="526" t="s">
        <v>27</v>
      </c>
      <c r="D465" t="s">
        <v>18</v>
      </c>
      <c r="F465" s="2">
        <v>60</v>
      </c>
      <c r="G465" s="2">
        <f t="shared" si="6"/>
        <v>5</v>
      </c>
    </row>
    <row r="466" spans="1:7">
      <c r="A466" s="86">
        <v>44466</v>
      </c>
      <c r="B466" s="526">
        <v>23501</v>
      </c>
      <c r="C466" s="526" t="s">
        <v>27</v>
      </c>
      <c r="D466" t="s">
        <v>19</v>
      </c>
      <c r="F466" s="2">
        <v>5</v>
      </c>
      <c r="G466" s="2">
        <f t="shared" si="6"/>
        <v>0</v>
      </c>
    </row>
    <row r="467" spans="1:7">
      <c r="A467" s="90">
        <v>44439</v>
      </c>
      <c r="B467" s="64" t="s">
        <v>14</v>
      </c>
      <c r="C467" s="64" t="s">
        <v>28</v>
      </c>
      <c r="D467" t="s">
        <v>16</v>
      </c>
      <c r="E467" s="2">
        <v>78.5</v>
      </c>
      <c r="G467" s="2">
        <f t="shared" si="6"/>
        <v>78.5</v>
      </c>
    </row>
    <row r="468" spans="1:7">
      <c r="B468" s="526"/>
      <c r="C468" s="526"/>
      <c r="D468" t="s">
        <v>17</v>
      </c>
      <c r="E468" s="2">
        <v>15.7</v>
      </c>
      <c r="G468" s="2">
        <f t="shared" si="6"/>
        <v>94.2</v>
      </c>
    </row>
    <row r="469" spans="1:7">
      <c r="B469" s="526"/>
      <c r="C469" s="526"/>
      <c r="D469" t="s">
        <v>18</v>
      </c>
      <c r="E469" s="2">
        <v>60</v>
      </c>
      <c r="G469" s="2">
        <f t="shared" si="6"/>
        <v>154.19999999999999</v>
      </c>
    </row>
    <row r="470" spans="1:7">
      <c r="B470" s="526"/>
      <c r="C470" s="526"/>
      <c r="D470" t="s">
        <v>19</v>
      </c>
      <c r="E470" s="2">
        <v>5</v>
      </c>
      <c r="G470" s="2">
        <f t="shared" si="6"/>
        <v>159.19999999999999</v>
      </c>
    </row>
    <row r="471" spans="1:7">
      <c r="A471" s="7">
        <v>44466</v>
      </c>
      <c r="B471" s="526">
        <v>23501</v>
      </c>
      <c r="C471" s="526" t="s">
        <v>28</v>
      </c>
      <c r="D471" t="s">
        <v>16</v>
      </c>
      <c r="F471" s="2">
        <v>78.5</v>
      </c>
      <c r="G471" s="2">
        <f t="shared" ref="G471:G475" si="7">+G470+E471-F471</f>
        <v>80.699999999999989</v>
      </c>
    </row>
    <row r="472" spans="1:7">
      <c r="A472" s="7">
        <v>44466</v>
      </c>
      <c r="B472" s="526">
        <v>23501</v>
      </c>
      <c r="C472" s="526" t="s">
        <v>28</v>
      </c>
      <c r="D472" t="s">
        <v>17</v>
      </c>
      <c r="F472" s="2">
        <v>15.7</v>
      </c>
      <c r="G472" s="2">
        <f t="shared" si="7"/>
        <v>64.999999999999986</v>
      </c>
    </row>
    <row r="473" spans="1:7">
      <c r="A473" s="7">
        <v>44466</v>
      </c>
      <c r="B473" s="526">
        <v>23501</v>
      </c>
      <c r="C473" s="526" t="s">
        <v>28</v>
      </c>
      <c r="D473" t="s">
        <v>18</v>
      </c>
      <c r="F473" s="2">
        <v>60</v>
      </c>
      <c r="G473" s="2">
        <f t="shared" si="7"/>
        <v>4.9999999999999858</v>
      </c>
    </row>
    <row r="474" spans="1:7">
      <c r="A474" s="7">
        <v>44466</v>
      </c>
      <c r="B474" s="526">
        <v>23501</v>
      </c>
      <c r="C474" s="526" t="s">
        <v>28</v>
      </c>
      <c r="D474" t="s">
        <v>19</v>
      </c>
      <c r="F474" s="2">
        <v>5</v>
      </c>
      <c r="G474" s="2">
        <f t="shared" si="7"/>
        <v>-1.4210854715202004E-14</v>
      </c>
    </row>
    <row r="475" spans="1:7">
      <c r="A475" s="44">
        <v>44469</v>
      </c>
      <c r="B475" s="525" t="s">
        <v>14</v>
      </c>
      <c r="C475" s="525" t="s">
        <v>29</v>
      </c>
      <c r="D475" t="s">
        <v>16</v>
      </c>
      <c r="E475" s="2">
        <v>81.2</v>
      </c>
      <c r="G475" s="2">
        <f t="shared" si="7"/>
        <v>81.199999999999989</v>
      </c>
    </row>
    <row r="476" spans="1:7">
      <c r="B476" s="526"/>
      <c r="C476" s="526"/>
      <c r="D476" t="s">
        <v>17</v>
      </c>
      <c r="E476" s="2">
        <v>17.3</v>
      </c>
      <c r="G476" s="2">
        <f>+G475+E476-F476</f>
        <v>98.499999999999986</v>
      </c>
    </row>
    <row r="477" spans="1:7">
      <c r="B477" s="526"/>
      <c r="C477" s="526"/>
      <c r="D477" t="s">
        <v>18</v>
      </c>
      <c r="E477" s="2">
        <v>60</v>
      </c>
      <c r="G477" s="2">
        <f t="shared" ref="G477:G541" si="8">+G476+E477-F477</f>
        <v>158.5</v>
      </c>
    </row>
    <row r="478" spans="1:7">
      <c r="B478" s="526"/>
      <c r="C478" s="526"/>
      <c r="D478" t="s">
        <v>19</v>
      </c>
      <c r="E478" s="2">
        <v>5</v>
      </c>
      <c r="G478" s="2">
        <f t="shared" si="8"/>
        <v>163.5</v>
      </c>
    </row>
    <row r="479" spans="1:7">
      <c r="A479" s="7">
        <v>44466</v>
      </c>
      <c r="B479" s="526">
        <v>23501</v>
      </c>
      <c r="C479" s="526" t="s">
        <v>29</v>
      </c>
      <c r="D479" t="s">
        <v>18</v>
      </c>
      <c r="F479" s="2">
        <v>60</v>
      </c>
      <c r="G479" s="2">
        <f t="shared" si="8"/>
        <v>103.5</v>
      </c>
    </row>
    <row r="480" spans="1:7">
      <c r="A480" s="7">
        <v>44466</v>
      </c>
      <c r="B480" s="526">
        <v>23501</v>
      </c>
      <c r="C480" s="526" t="s">
        <v>29</v>
      </c>
      <c r="D480" t="s">
        <v>19</v>
      </c>
      <c r="F480" s="2">
        <v>5</v>
      </c>
      <c r="G480" s="2">
        <f t="shared" si="8"/>
        <v>98.5</v>
      </c>
    </row>
    <row r="481" spans="1:13">
      <c r="A481" s="7">
        <v>44515</v>
      </c>
      <c r="B481" s="526">
        <v>23826</v>
      </c>
      <c r="C481" s="526" t="s">
        <v>29</v>
      </c>
      <c r="D481" t="s">
        <v>16</v>
      </c>
      <c r="F481" s="2">
        <v>81.2</v>
      </c>
      <c r="G481" s="2">
        <f t="shared" si="8"/>
        <v>17.299999999999997</v>
      </c>
    </row>
    <row r="482" spans="1:13">
      <c r="A482" s="7">
        <v>44515</v>
      </c>
      <c r="B482" s="526">
        <v>23826</v>
      </c>
      <c r="C482" s="526" t="s">
        <v>29</v>
      </c>
      <c r="D482" t="s">
        <v>17</v>
      </c>
      <c r="F482" s="2">
        <v>17.3</v>
      </c>
      <c r="G482" s="2">
        <f t="shared" si="8"/>
        <v>0</v>
      </c>
    </row>
    <row r="483" spans="1:13">
      <c r="A483" s="88">
        <v>44500</v>
      </c>
      <c r="B483" s="525" t="s">
        <v>14</v>
      </c>
      <c r="C483" s="525" t="s">
        <v>30</v>
      </c>
      <c r="D483" t="s">
        <v>16</v>
      </c>
      <c r="E483" s="2">
        <v>84.2</v>
      </c>
      <c r="G483" s="2">
        <f t="shared" si="8"/>
        <v>84.2</v>
      </c>
      <c r="K483" s="525"/>
      <c r="M483" s="2"/>
    </row>
    <row r="484" spans="1:13">
      <c r="A484" s="86"/>
      <c r="B484" s="526"/>
      <c r="C484" s="526"/>
      <c r="D484" t="s">
        <v>17</v>
      </c>
      <c r="E484" s="2">
        <v>0</v>
      </c>
      <c r="G484" s="2">
        <f t="shared" si="8"/>
        <v>84.2</v>
      </c>
      <c r="K484" s="526"/>
      <c r="M484" s="2"/>
    </row>
    <row r="485" spans="1:13">
      <c r="A485" s="86"/>
      <c r="B485" s="526"/>
      <c r="C485" s="526"/>
      <c r="D485" t="s">
        <v>18</v>
      </c>
      <c r="E485" s="2">
        <v>60</v>
      </c>
      <c r="G485" s="2">
        <f t="shared" si="8"/>
        <v>144.19999999999999</v>
      </c>
      <c r="K485" s="526"/>
      <c r="M485" s="2"/>
    </row>
    <row r="486" spans="1:13">
      <c r="A486" s="86"/>
      <c r="B486" s="526"/>
      <c r="C486" s="526"/>
      <c r="D486" t="s">
        <v>19</v>
      </c>
      <c r="E486" s="2">
        <v>5</v>
      </c>
      <c r="G486" s="2">
        <f t="shared" si="8"/>
        <v>149.19999999999999</v>
      </c>
      <c r="K486" s="526"/>
      <c r="M486" s="2"/>
    </row>
    <row r="487" spans="1:13">
      <c r="A487" s="86">
        <v>44565</v>
      </c>
      <c r="B487" s="526">
        <v>24087</v>
      </c>
      <c r="C487" s="526" t="s">
        <v>30</v>
      </c>
      <c r="D487" t="s">
        <v>16</v>
      </c>
      <c r="F487" s="2">
        <v>84.2</v>
      </c>
      <c r="G487" s="2">
        <f t="shared" si="8"/>
        <v>64.999999999999986</v>
      </c>
      <c r="K487" s="526"/>
      <c r="M487" s="2"/>
    </row>
    <row r="488" spans="1:13">
      <c r="A488" s="86">
        <v>44565</v>
      </c>
      <c r="B488" s="526">
        <v>24087</v>
      </c>
      <c r="C488" s="526" t="s">
        <v>30</v>
      </c>
      <c r="D488" t="s">
        <v>17</v>
      </c>
      <c r="F488" s="2">
        <v>0</v>
      </c>
      <c r="G488" s="2">
        <f t="shared" si="8"/>
        <v>64.999999999999986</v>
      </c>
      <c r="K488" s="526"/>
      <c r="M488" s="2"/>
    </row>
    <row r="489" spans="1:13">
      <c r="A489" s="86">
        <v>44565</v>
      </c>
      <c r="B489" s="526">
        <v>24087</v>
      </c>
      <c r="C489" s="526" t="s">
        <v>30</v>
      </c>
      <c r="D489" t="s">
        <v>18</v>
      </c>
      <c r="F489" s="2">
        <v>60</v>
      </c>
      <c r="G489" s="2">
        <f t="shared" si="8"/>
        <v>4.9999999999999858</v>
      </c>
      <c r="K489" s="526"/>
      <c r="M489" s="2"/>
    </row>
    <row r="490" spans="1:13">
      <c r="A490" s="86">
        <v>44565</v>
      </c>
      <c r="B490" s="526">
        <v>24087</v>
      </c>
      <c r="C490" s="526" t="s">
        <v>30</v>
      </c>
      <c r="D490" t="s">
        <v>19</v>
      </c>
      <c r="F490" s="2">
        <v>5</v>
      </c>
      <c r="G490" s="2">
        <f t="shared" si="8"/>
        <v>-1.4210854715202004E-14</v>
      </c>
      <c r="K490" s="526"/>
      <c r="M490" s="2"/>
    </row>
    <row r="491" spans="1:13">
      <c r="A491" s="88">
        <v>44530</v>
      </c>
      <c r="B491" s="525" t="s">
        <v>14</v>
      </c>
      <c r="C491" s="525" t="s">
        <v>33</v>
      </c>
      <c r="D491" t="s">
        <v>16</v>
      </c>
      <c r="E491" s="2">
        <v>89.8</v>
      </c>
      <c r="G491" s="2">
        <f t="shared" si="8"/>
        <v>89.799999999999983</v>
      </c>
      <c r="K491" s="525"/>
      <c r="M491" s="2"/>
    </row>
    <row r="492" spans="1:13">
      <c r="A492" s="86"/>
      <c r="B492" s="526"/>
      <c r="C492" s="526"/>
      <c r="D492" t="s">
        <v>17</v>
      </c>
      <c r="E492" s="2">
        <v>40.4</v>
      </c>
      <c r="G492" s="2">
        <f t="shared" si="8"/>
        <v>130.19999999999999</v>
      </c>
      <c r="K492" s="526"/>
      <c r="M492" s="2"/>
    </row>
    <row r="493" spans="1:13">
      <c r="A493" s="86"/>
      <c r="B493" s="526"/>
      <c r="C493" s="526"/>
      <c r="D493" t="s">
        <v>18</v>
      </c>
      <c r="E493" s="2">
        <v>60</v>
      </c>
      <c r="G493" s="2">
        <f t="shared" si="8"/>
        <v>190.2</v>
      </c>
      <c r="K493" s="526"/>
      <c r="M493" s="2"/>
    </row>
    <row r="494" spans="1:13">
      <c r="A494" s="86"/>
      <c r="B494" s="526"/>
      <c r="C494" s="526"/>
      <c r="D494" t="s">
        <v>19</v>
      </c>
      <c r="E494" s="2">
        <v>5</v>
      </c>
      <c r="G494" s="2">
        <f t="shared" si="8"/>
        <v>195.2</v>
      </c>
      <c r="K494" s="526"/>
      <c r="M494" s="2"/>
    </row>
    <row r="495" spans="1:13">
      <c r="A495" s="86"/>
      <c r="B495" s="526"/>
      <c r="C495" s="526"/>
      <c r="D495" t="s">
        <v>260</v>
      </c>
      <c r="E495" s="2">
        <v>10</v>
      </c>
      <c r="G495" s="2">
        <f t="shared" si="8"/>
        <v>205.2</v>
      </c>
      <c r="M495" s="2"/>
    </row>
    <row r="496" spans="1:13">
      <c r="A496" s="86">
        <v>44565</v>
      </c>
      <c r="B496" s="526">
        <v>24088</v>
      </c>
      <c r="C496" s="526" t="s">
        <v>33</v>
      </c>
      <c r="D496" t="s">
        <v>16</v>
      </c>
      <c r="F496" s="2">
        <v>89.8</v>
      </c>
      <c r="G496" s="2">
        <f t="shared" si="8"/>
        <v>115.39999999999999</v>
      </c>
    </row>
    <row r="497" spans="1:7">
      <c r="A497" s="86">
        <v>44565</v>
      </c>
      <c r="B497" s="526">
        <v>24088</v>
      </c>
      <c r="C497" s="526" t="s">
        <v>33</v>
      </c>
      <c r="D497" t="s">
        <v>17</v>
      </c>
      <c r="F497" s="2">
        <v>40.4</v>
      </c>
      <c r="G497" s="2">
        <f t="shared" si="8"/>
        <v>75</v>
      </c>
    </row>
    <row r="498" spans="1:7">
      <c r="A498" s="86">
        <v>44565</v>
      </c>
      <c r="B498" s="526">
        <v>24088</v>
      </c>
      <c r="C498" s="526" t="s">
        <v>33</v>
      </c>
      <c r="D498" t="s">
        <v>18</v>
      </c>
      <c r="F498" s="2">
        <v>60</v>
      </c>
      <c r="G498" s="2">
        <f t="shared" si="8"/>
        <v>15</v>
      </c>
    </row>
    <row r="499" spans="1:7">
      <c r="A499" s="86">
        <v>44565</v>
      </c>
      <c r="B499" s="526">
        <v>24088</v>
      </c>
      <c r="C499" s="526" t="s">
        <v>33</v>
      </c>
      <c r="D499" t="s">
        <v>19</v>
      </c>
      <c r="F499" s="2">
        <v>5</v>
      </c>
      <c r="G499" s="2">
        <f t="shared" si="8"/>
        <v>10</v>
      </c>
    </row>
    <row r="500" spans="1:7">
      <c r="A500" s="86">
        <v>44565</v>
      </c>
      <c r="B500" s="526">
        <v>24088</v>
      </c>
      <c r="C500" s="526" t="s">
        <v>33</v>
      </c>
      <c r="D500" t="s">
        <v>260</v>
      </c>
      <c r="F500" s="2">
        <v>10</v>
      </c>
      <c r="G500" s="2">
        <f t="shared" si="8"/>
        <v>0</v>
      </c>
    </row>
    <row r="501" spans="1:7">
      <c r="A501" s="88">
        <v>44561</v>
      </c>
      <c r="B501" s="525" t="s">
        <v>14</v>
      </c>
      <c r="C501" s="525" t="s">
        <v>34</v>
      </c>
      <c r="D501" t="s">
        <v>16</v>
      </c>
      <c r="E501" s="2">
        <v>94.3</v>
      </c>
      <c r="G501" s="2">
        <f t="shared" si="8"/>
        <v>94.3</v>
      </c>
    </row>
    <row r="502" spans="1:7">
      <c r="A502" s="86"/>
      <c r="B502" s="526"/>
      <c r="C502" s="526"/>
      <c r="D502" t="s">
        <v>17</v>
      </c>
      <c r="E502" s="2">
        <v>18.3</v>
      </c>
      <c r="G502" s="2">
        <f t="shared" si="8"/>
        <v>112.6</v>
      </c>
    </row>
    <row r="503" spans="1:7">
      <c r="A503" s="86"/>
      <c r="B503" s="526"/>
      <c r="C503" s="526"/>
      <c r="D503" t="s">
        <v>18</v>
      </c>
      <c r="E503" s="2">
        <v>60</v>
      </c>
      <c r="G503" s="2">
        <f t="shared" si="8"/>
        <v>172.6</v>
      </c>
    </row>
    <row r="504" spans="1:7">
      <c r="A504" s="86"/>
      <c r="B504" s="526"/>
      <c r="C504" s="526"/>
      <c r="D504" t="s">
        <v>19</v>
      </c>
      <c r="E504" s="2">
        <v>5</v>
      </c>
      <c r="G504" s="2">
        <f t="shared" si="8"/>
        <v>177.6</v>
      </c>
    </row>
    <row r="505" spans="1:7">
      <c r="A505" s="86">
        <v>44603</v>
      </c>
      <c r="B505" s="526">
        <v>24214</v>
      </c>
      <c r="C505" s="526" t="s">
        <v>34</v>
      </c>
      <c r="D505" t="s">
        <v>16</v>
      </c>
      <c r="F505" s="2">
        <v>94.3</v>
      </c>
      <c r="G505" s="2">
        <f t="shared" si="8"/>
        <v>83.3</v>
      </c>
    </row>
    <row r="506" spans="1:7">
      <c r="A506" s="86">
        <v>44603</v>
      </c>
      <c r="B506" s="526">
        <v>24214</v>
      </c>
      <c r="C506" s="526" t="s">
        <v>34</v>
      </c>
      <c r="D506" t="s">
        <v>17</v>
      </c>
      <c r="F506" s="2">
        <v>18.3</v>
      </c>
      <c r="G506" s="2">
        <f t="shared" si="8"/>
        <v>65</v>
      </c>
    </row>
    <row r="507" spans="1:7">
      <c r="A507" s="86">
        <v>44603</v>
      </c>
      <c r="B507" s="526">
        <v>24214</v>
      </c>
      <c r="C507" s="526" t="s">
        <v>34</v>
      </c>
      <c r="D507" t="s">
        <v>18</v>
      </c>
      <c r="F507" s="2">
        <v>60</v>
      </c>
      <c r="G507" s="2">
        <f t="shared" si="8"/>
        <v>5</v>
      </c>
    </row>
    <row r="508" spans="1:7">
      <c r="A508" s="86">
        <v>44603</v>
      </c>
      <c r="B508" s="526">
        <v>24214</v>
      </c>
      <c r="C508" s="526" t="s">
        <v>34</v>
      </c>
      <c r="D508" t="s">
        <v>19</v>
      </c>
      <c r="F508" s="2">
        <v>5</v>
      </c>
      <c r="G508" s="2">
        <f t="shared" si="8"/>
        <v>0</v>
      </c>
    </row>
    <row r="509" spans="1:7">
      <c r="A509" s="88">
        <v>44561</v>
      </c>
      <c r="B509" s="525" t="s">
        <v>14</v>
      </c>
      <c r="C509" s="525" t="s">
        <v>15</v>
      </c>
      <c r="D509" t="s">
        <v>16</v>
      </c>
      <c r="E509" s="2">
        <v>99.7</v>
      </c>
      <c r="G509" s="2">
        <f t="shared" si="8"/>
        <v>99.7</v>
      </c>
    </row>
    <row r="510" spans="1:7">
      <c r="B510" s="526"/>
      <c r="C510" s="526"/>
      <c r="D510" t="s">
        <v>17</v>
      </c>
      <c r="E510" s="2">
        <v>21.8</v>
      </c>
      <c r="G510" s="2">
        <f t="shared" si="8"/>
        <v>121.5</v>
      </c>
    </row>
    <row r="511" spans="1:7">
      <c r="B511" s="526"/>
      <c r="C511" s="526"/>
      <c r="D511" t="s">
        <v>18</v>
      </c>
      <c r="E511" s="2">
        <v>60</v>
      </c>
      <c r="G511" s="2">
        <f t="shared" si="8"/>
        <v>181.5</v>
      </c>
    </row>
    <row r="512" spans="1:7">
      <c r="B512" s="526"/>
      <c r="C512" s="526"/>
      <c r="D512" t="s">
        <v>19</v>
      </c>
      <c r="E512" s="2">
        <v>5</v>
      </c>
      <c r="G512" s="2">
        <f t="shared" si="8"/>
        <v>186.5</v>
      </c>
    </row>
    <row r="513" spans="1:13">
      <c r="B513" s="526"/>
      <c r="C513" s="526"/>
      <c r="D513" t="s">
        <v>535</v>
      </c>
      <c r="E513" s="2">
        <v>10</v>
      </c>
      <c r="G513" s="2">
        <f t="shared" si="8"/>
        <v>196.5</v>
      </c>
    </row>
    <row r="514" spans="1:13">
      <c r="A514" s="86">
        <v>44621</v>
      </c>
      <c r="B514" s="526">
        <v>24490</v>
      </c>
      <c r="C514" s="526" t="s">
        <v>15</v>
      </c>
      <c r="D514" t="s">
        <v>16</v>
      </c>
      <c r="F514" s="2">
        <v>99.7</v>
      </c>
      <c r="G514" s="2">
        <f t="shared" si="8"/>
        <v>96.8</v>
      </c>
    </row>
    <row r="515" spans="1:13">
      <c r="A515" s="86">
        <v>44621</v>
      </c>
      <c r="B515" s="526">
        <v>24490</v>
      </c>
      <c r="C515" s="526" t="s">
        <v>15</v>
      </c>
      <c r="D515" t="s">
        <v>17</v>
      </c>
      <c r="F515" s="2">
        <v>21.8</v>
      </c>
      <c r="G515" s="2">
        <f t="shared" si="8"/>
        <v>75</v>
      </c>
    </row>
    <row r="516" spans="1:13">
      <c r="A516" s="86">
        <v>44621</v>
      </c>
      <c r="B516" s="526">
        <v>24490</v>
      </c>
      <c r="C516" s="526" t="s">
        <v>15</v>
      </c>
      <c r="D516" t="s">
        <v>18</v>
      </c>
      <c r="F516" s="2">
        <v>60</v>
      </c>
      <c r="G516" s="2">
        <f t="shared" si="8"/>
        <v>15</v>
      </c>
    </row>
    <row r="517" spans="1:13">
      <c r="A517" s="86">
        <v>44621</v>
      </c>
      <c r="B517" s="526">
        <v>24490</v>
      </c>
      <c r="C517" s="526" t="s">
        <v>15</v>
      </c>
      <c r="D517" t="s">
        <v>19</v>
      </c>
      <c r="F517" s="2">
        <v>5</v>
      </c>
      <c r="G517" s="2">
        <f t="shared" si="8"/>
        <v>10</v>
      </c>
    </row>
    <row r="518" spans="1:13">
      <c r="A518" s="86">
        <v>44621</v>
      </c>
      <c r="B518" s="526">
        <v>24490</v>
      </c>
      <c r="C518" s="526" t="s">
        <v>15</v>
      </c>
      <c r="D518" t="s">
        <v>535</v>
      </c>
      <c r="F518" s="2">
        <v>10</v>
      </c>
      <c r="G518" s="2">
        <f t="shared" si="8"/>
        <v>0</v>
      </c>
    </row>
    <row r="519" spans="1:13">
      <c r="A519" s="88">
        <v>44620</v>
      </c>
      <c r="B519" s="525" t="s">
        <v>14</v>
      </c>
      <c r="C519" s="525" t="s">
        <v>20</v>
      </c>
      <c r="D519" t="s">
        <v>16</v>
      </c>
      <c r="E519" s="2">
        <v>98.2</v>
      </c>
      <c r="G519" s="2">
        <f t="shared" si="8"/>
        <v>98.2</v>
      </c>
    </row>
    <row r="520" spans="1:13">
      <c r="A520" s="86"/>
      <c r="B520" s="526"/>
      <c r="C520" s="526"/>
      <c r="D520" t="s">
        <v>17</v>
      </c>
      <c r="E520" s="2">
        <v>18.3</v>
      </c>
      <c r="G520" s="2">
        <f t="shared" si="8"/>
        <v>116.5</v>
      </c>
    </row>
    <row r="521" spans="1:13">
      <c r="A521" s="86"/>
      <c r="B521" s="526"/>
      <c r="C521" s="526"/>
      <c r="D521" t="s">
        <v>18</v>
      </c>
      <c r="E521" s="2">
        <v>56</v>
      </c>
      <c r="G521" s="2">
        <f t="shared" si="8"/>
        <v>172.5</v>
      </c>
    </row>
    <row r="522" spans="1:13">
      <c r="B522" s="526"/>
      <c r="C522" s="526"/>
      <c r="D522" t="s">
        <v>19</v>
      </c>
      <c r="E522" s="2">
        <v>5</v>
      </c>
      <c r="G522" s="2">
        <f t="shared" si="8"/>
        <v>177.5</v>
      </c>
      <c r="M522" s="8"/>
    </row>
    <row r="523" spans="1:13">
      <c r="A523" s="7">
        <v>44648</v>
      </c>
      <c r="B523" s="526">
        <v>24633</v>
      </c>
      <c r="C523" s="526" t="s">
        <v>20</v>
      </c>
      <c r="D523" t="s">
        <v>16</v>
      </c>
      <c r="F523" s="2">
        <v>98.2</v>
      </c>
      <c r="G523" s="2">
        <f t="shared" si="8"/>
        <v>79.3</v>
      </c>
      <c r="M523" s="8"/>
    </row>
    <row r="524" spans="1:13">
      <c r="A524" s="7">
        <v>44648</v>
      </c>
      <c r="B524" s="526">
        <v>24633</v>
      </c>
      <c r="C524" s="526" t="s">
        <v>20</v>
      </c>
      <c r="D524" t="s">
        <v>17</v>
      </c>
      <c r="F524" s="2">
        <v>18.3</v>
      </c>
      <c r="G524" s="2">
        <f t="shared" si="8"/>
        <v>61</v>
      </c>
      <c r="M524" s="8"/>
    </row>
    <row r="525" spans="1:13">
      <c r="A525" s="7">
        <v>44648</v>
      </c>
      <c r="B525" s="526">
        <v>24633</v>
      </c>
      <c r="C525" s="526" t="s">
        <v>20</v>
      </c>
      <c r="D525" t="s">
        <v>18</v>
      </c>
      <c r="F525" s="2">
        <v>56</v>
      </c>
      <c r="G525" s="2">
        <f t="shared" si="8"/>
        <v>5</v>
      </c>
      <c r="M525" s="8"/>
    </row>
    <row r="526" spans="1:13">
      <c r="A526" s="7">
        <v>44648</v>
      </c>
      <c r="B526" s="526">
        <v>24633</v>
      </c>
      <c r="C526" s="526" t="s">
        <v>20</v>
      </c>
      <c r="D526" t="s">
        <v>19</v>
      </c>
      <c r="F526" s="2">
        <v>5</v>
      </c>
      <c r="G526" s="2">
        <f t="shared" si="8"/>
        <v>0</v>
      </c>
      <c r="M526" s="8"/>
    </row>
    <row r="527" spans="1:13">
      <c r="A527" s="44">
        <v>44651</v>
      </c>
      <c r="B527" s="525" t="s">
        <v>14</v>
      </c>
      <c r="C527" s="525" t="s">
        <v>23</v>
      </c>
      <c r="D527" t="s">
        <v>16</v>
      </c>
      <c r="E527" s="8">
        <v>97.5</v>
      </c>
      <c r="G527" s="2">
        <f t="shared" si="8"/>
        <v>97.5</v>
      </c>
      <c r="M527" s="8"/>
    </row>
    <row r="528" spans="1:13">
      <c r="B528" s="526"/>
      <c r="C528" s="526"/>
      <c r="D528" t="s">
        <v>17</v>
      </c>
      <c r="E528" s="8">
        <v>19</v>
      </c>
      <c r="G528" s="2">
        <f t="shared" si="8"/>
        <v>116.5</v>
      </c>
      <c r="M528" s="8"/>
    </row>
    <row r="529" spans="1:13">
      <c r="B529" s="526"/>
      <c r="C529" s="526"/>
      <c r="D529" t="s">
        <v>18</v>
      </c>
      <c r="E529" s="8">
        <v>60</v>
      </c>
      <c r="G529" s="2">
        <f t="shared" si="8"/>
        <v>176.5</v>
      </c>
      <c r="M529" s="8"/>
    </row>
    <row r="530" spans="1:13">
      <c r="B530" s="526"/>
      <c r="C530" s="526"/>
      <c r="D530" t="s">
        <v>19</v>
      </c>
      <c r="E530" s="8">
        <v>5</v>
      </c>
      <c r="G530" s="2">
        <f t="shared" si="8"/>
        <v>181.5</v>
      </c>
    </row>
    <row r="531" spans="1:13">
      <c r="A531" s="7">
        <v>44693</v>
      </c>
      <c r="B531" s="526" t="s">
        <v>536</v>
      </c>
      <c r="C531" s="526" t="s">
        <v>23</v>
      </c>
      <c r="D531" t="s">
        <v>16</v>
      </c>
      <c r="F531" s="8">
        <v>97.5</v>
      </c>
      <c r="G531" s="2">
        <f t="shared" si="8"/>
        <v>84</v>
      </c>
    </row>
    <row r="532" spans="1:13">
      <c r="A532" s="7">
        <v>44693</v>
      </c>
      <c r="B532" s="526" t="s">
        <v>536</v>
      </c>
      <c r="C532" s="526" t="s">
        <v>23</v>
      </c>
      <c r="D532" t="s">
        <v>17</v>
      </c>
      <c r="F532" s="8">
        <v>19</v>
      </c>
      <c r="G532" s="2">
        <f t="shared" si="8"/>
        <v>65</v>
      </c>
    </row>
    <row r="533" spans="1:13">
      <c r="A533" s="7">
        <v>44693</v>
      </c>
      <c r="B533" s="526" t="s">
        <v>536</v>
      </c>
      <c r="C533" s="526" t="s">
        <v>23</v>
      </c>
      <c r="D533" t="s">
        <v>18</v>
      </c>
      <c r="F533" s="8">
        <v>60</v>
      </c>
      <c r="G533" s="2">
        <f t="shared" si="8"/>
        <v>5</v>
      </c>
    </row>
    <row r="534" spans="1:13">
      <c r="A534" s="7">
        <v>44693</v>
      </c>
      <c r="B534" s="526" t="s">
        <v>536</v>
      </c>
      <c r="C534" s="526" t="s">
        <v>23</v>
      </c>
      <c r="D534" t="s">
        <v>19</v>
      </c>
      <c r="F534" s="8">
        <v>5</v>
      </c>
      <c r="G534" s="2">
        <f t="shared" si="8"/>
        <v>0</v>
      </c>
    </row>
    <row r="535" spans="1:13">
      <c r="A535" s="44">
        <v>44681</v>
      </c>
      <c r="B535" s="525" t="s">
        <v>14</v>
      </c>
      <c r="C535" s="525" t="s">
        <v>24</v>
      </c>
      <c r="D535" t="s">
        <v>16</v>
      </c>
      <c r="E535" s="2">
        <v>99.7</v>
      </c>
      <c r="G535" s="2">
        <f t="shared" si="8"/>
        <v>99.7</v>
      </c>
    </row>
    <row r="536" spans="1:13">
      <c r="B536" s="526"/>
      <c r="C536" s="526"/>
      <c r="D536" t="s">
        <v>17</v>
      </c>
      <c r="E536" s="2">
        <v>25.1</v>
      </c>
      <c r="G536" s="2">
        <f t="shared" si="8"/>
        <v>124.80000000000001</v>
      </c>
    </row>
    <row r="537" spans="1:13">
      <c r="B537" s="526"/>
      <c r="C537" s="526"/>
      <c r="D537" t="s">
        <v>18</v>
      </c>
      <c r="E537" s="8">
        <v>60</v>
      </c>
      <c r="G537" s="2">
        <f t="shared" si="8"/>
        <v>184.8</v>
      </c>
    </row>
    <row r="538" spans="1:13">
      <c r="B538" s="526"/>
      <c r="C538" s="526"/>
      <c r="D538" t="s">
        <v>19</v>
      </c>
      <c r="E538" s="8">
        <v>5</v>
      </c>
      <c r="G538" s="2">
        <f t="shared" si="8"/>
        <v>189.8</v>
      </c>
    </row>
    <row r="539" spans="1:13">
      <c r="B539" s="526"/>
      <c r="C539" s="526"/>
      <c r="D539" t="s">
        <v>308</v>
      </c>
      <c r="E539" s="8">
        <v>10</v>
      </c>
      <c r="G539" s="2">
        <f t="shared" si="8"/>
        <v>199.8</v>
      </c>
    </row>
    <row r="540" spans="1:13">
      <c r="A540" s="7">
        <v>44729</v>
      </c>
      <c r="B540" s="526">
        <v>24992</v>
      </c>
      <c r="C540" s="526" t="s">
        <v>24</v>
      </c>
      <c r="D540" t="s">
        <v>16</v>
      </c>
      <c r="F540" s="2">
        <v>99.7</v>
      </c>
      <c r="G540" s="2">
        <f t="shared" si="8"/>
        <v>100.10000000000001</v>
      </c>
    </row>
    <row r="541" spans="1:13">
      <c r="A541" s="7">
        <v>44729</v>
      </c>
      <c r="B541" s="526">
        <v>24992</v>
      </c>
      <c r="C541" s="526" t="s">
        <v>24</v>
      </c>
      <c r="D541" t="s">
        <v>17</v>
      </c>
      <c r="F541" s="2">
        <v>25.1</v>
      </c>
      <c r="G541" s="2">
        <f t="shared" si="8"/>
        <v>75</v>
      </c>
    </row>
    <row r="542" spans="1:13">
      <c r="A542" s="7">
        <v>44729</v>
      </c>
      <c r="B542" s="526">
        <v>24992</v>
      </c>
      <c r="C542" s="526" t="s">
        <v>24</v>
      </c>
      <c r="D542" t="s">
        <v>18</v>
      </c>
      <c r="F542" s="8">
        <v>60</v>
      </c>
      <c r="G542" s="2">
        <f t="shared" ref="G542:G653" si="9">+G541+E542-F542</f>
        <v>15</v>
      </c>
    </row>
    <row r="543" spans="1:13">
      <c r="A543" s="7">
        <v>44729</v>
      </c>
      <c r="B543" s="526">
        <v>24992</v>
      </c>
      <c r="C543" s="526" t="s">
        <v>24</v>
      </c>
      <c r="D543" t="s">
        <v>19</v>
      </c>
      <c r="F543" s="8">
        <v>5</v>
      </c>
      <c r="G543" s="2">
        <f t="shared" si="9"/>
        <v>10</v>
      </c>
    </row>
    <row r="544" spans="1:13">
      <c r="A544" s="7">
        <v>44729</v>
      </c>
      <c r="B544" s="526">
        <v>24992</v>
      </c>
      <c r="C544" s="526" t="s">
        <v>24</v>
      </c>
      <c r="D544" t="s">
        <v>308</v>
      </c>
      <c r="F544" s="8">
        <v>10</v>
      </c>
      <c r="G544" s="2">
        <f t="shared" si="9"/>
        <v>0</v>
      </c>
    </row>
    <row r="545" spans="1:7">
      <c r="A545" s="44">
        <v>44712</v>
      </c>
      <c r="B545" s="525" t="s">
        <v>14</v>
      </c>
      <c r="C545" s="525" t="s">
        <v>25</v>
      </c>
      <c r="D545" t="s">
        <v>16</v>
      </c>
      <c r="E545" s="2">
        <v>108.7</v>
      </c>
      <c r="G545" s="2">
        <f t="shared" si="9"/>
        <v>108.7</v>
      </c>
    </row>
    <row r="546" spans="1:7">
      <c r="B546" s="526"/>
      <c r="C546" s="526"/>
      <c r="D546" t="s">
        <v>17</v>
      </c>
      <c r="E546" s="2">
        <v>21.4</v>
      </c>
      <c r="G546" s="2">
        <f t="shared" si="9"/>
        <v>130.1</v>
      </c>
    </row>
    <row r="547" spans="1:7">
      <c r="B547" s="526"/>
      <c r="C547" s="526"/>
      <c r="D547" t="s">
        <v>18</v>
      </c>
      <c r="E547" s="2">
        <v>60</v>
      </c>
      <c r="G547" s="2">
        <f t="shared" si="9"/>
        <v>190.1</v>
      </c>
    </row>
    <row r="548" spans="1:7">
      <c r="B548" s="526"/>
      <c r="C548" s="526"/>
      <c r="D548" t="s">
        <v>19</v>
      </c>
      <c r="E548" s="2">
        <v>5</v>
      </c>
      <c r="G548" s="2">
        <f t="shared" si="9"/>
        <v>195.1</v>
      </c>
    </row>
    <row r="549" spans="1:7">
      <c r="A549" s="7">
        <v>44764</v>
      </c>
      <c r="B549" s="526" t="s">
        <v>537</v>
      </c>
      <c r="C549" s="526" t="s">
        <v>25</v>
      </c>
      <c r="D549" t="s">
        <v>16</v>
      </c>
      <c r="F549" s="2">
        <v>108.7</v>
      </c>
      <c r="G549" s="2">
        <f t="shared" si="9"/>
        <v>86.399999999999991</v>
      </c>
    </row>
    <row r="550" spans="1:7">
      <c r="A550" s="7">
        <v>44764</v>
      </c>
      <c r="B550" s="526" t="s">
        <v>537</v>
      </c>
      <c r="C550" s="526" t="s">
        <v>25</v>
      </c>
      <c r="D550" t="s">
        <v>17</v>
      </c>
      <c r="F550" s="2">
        <v>21.4</v>
      </c>
      <c r="G550" s="2">
        <f t="shared" si="9"/>
        <v>65</v>
      </c>
    </row>
    <row r="551" spans="1:7">
      <c r="A551" s="7">
        <v>44764</v>
      </c>
      <c r="B551" s="526" t="s">
        <v>537</v>
      </c>
      <c r="C551" s="526" t="s">
        <v>25</v>
      </c>
      <c r="D551" t="s">
        <v>18</v>
      </c>
      <c r="F551" s="2">
        <v>60</v>
      </c>
      <c r="G551" s="2">
        <f t="shared" si="9"/>
        <v>5</v>
      </c>
    </row>
    <row r="552" spans="1:7">
      <c r="A552" s="7">
        <v>44764</v>
      </c>
      <c r="B552" s="526" t="s">
        <v>537</v>
      </c>
      <c r="C552" s="526" t="s">
        <v>25</v>
      </c>
      <c r="D552" t="s">
        <v>19</v>
      </c>
      <c r="F552" s="2">
        <v>5</v>
      </c>
      <c r="G552" s="2">
        <f t="shared" si="9"/>
        <v>0</v>
      </c>
    </row>
    <row r="553" spans="1:7">
      <c r="A553" s="44">
        <v>44742</v>
      </c>
      <c r="B553" s="525" t="s">
        <v>14</v>
      </c>
      <c r="C553" s="525" t="s">
        <v>26</v>
      </c>
      <c r="D553" t="s">
        <v>16</v>
      </c>
      <c r="E553" s="2">
        <v>105.3</v>
      </c>
      <c r="G553" s="2">
        <f t="shared" si="9"/>
        <v>105.3</v>
      </c>
    </row>
    <row r="554" spans="1:7">
      <c r="A554" s="44"/>
      <c r="B554" s="525"/>
      <c r="C554" s="525"/>
      <c r="D554" t="s">
        <v>17</v>
      </c>
      <c r="E554" s="2">
        <v>27.3</v>
      </c>
      <c r="G554" s="2">
        <f t="shared" si="9"/>
        <v>132.6</v>
      </c>
    </row>
    <row r="555" spans="1:7">
      <c r="A555" s="44"/>
      <c r="B555" s="525"/>
      <c r="C555" s="525"/>
      <c r="D555" t="s">
        <v>18</v>
      </c>
      <c r="E555" s="8">
        <v>60</v>
      </c>
      <c r="G555" s="2">
        <f t="shared" si="9"/>
        <v>192.6</v>
      </c>
    </row>
    <row r="556" spans="1:7">
      <c r="A556" s="44"/>
      <c r="B556" s="525"/>
      <c r="C556" s="525"/>
      <c r="D556" t="s">
        <v>19</v>
      </c>
      <c r="E556" s="8">
        <v>5</v>
      </c>
      <c r="G556" s="2">
        <f t="shared" si="9"/>
        <v>197.6</v>
      </c>
    </row>
    <row r="557" spans="1:7">
      <c r="A557" s="7">
        <v>44788</v>
      </c>
      <c r="B557" s="526" t="s">
        <v>538</v>
      </c>
      <c r="C557" s="526" t="s">
        <v>26</v>
      </c>
      <c r="D557" t="s">
        <v>16</v>
      </c>
      <c r="E557" s="8"/>
      <c r="F557" s="2">
        <v>105.3</v>
      </c>
      <c r="G557" s="2">
        <f t="shared" si="9"/>
        <v>92.3</v>
      </c>
    </row>
    <row r="558" spans="1:7">
      <c r="A558" s="7">
        <v>44788</v>
      </c>
      <c r="B558" s="526" t="s">
        <v>538</v>
      </c>
      <c r="C558" s="526" t="s">
        <v>26</v>
      </c>
      <c r="D558" t="s">
        <v>17</v>
      </c>
      <c r="E558" s="8"/>
      <c r="F558" s="2">
        <v>27.3</v>
      </c>
      <c r="G558" s="2">
        <f t="shared" si="9"/>
        <v>65</v>
      </c>
    </row>
    <row r="559" spans="1:7">
      <c r="A559" s="7">
        <v>44788</v>
      </c>
      <c r="B559" s="526" t="s">
        <v>538</v>
      </c>
      <c r="C559" s="526" t="s">
        <v>26</v>
      </c>
      <c r="D559" t="s">
        <v>18</v>
      </c>
      <c r="E559" s="8"/>
      <c r="F559" s="8">
        <v>60</v>
      </c>
      <c r="G559" s="2">
        <f t="shared" si="9"/>
        <v>5</v>
      </c>
    </row>
    <row r="560" spans="1:7">
      <c r="A560" s="7">
        <v>44788</v>
      </c>
      <c r="B560" s="526" t="s">
        <v>538</v>
      </c>
      <c r="C560" s="526" t="s">
        <v>26</v>
      </c>
      <c r="D560" t="s">
        <v>19</v>
      </c>
      <c r="E560" s="8"/>
      <c r="F560" s="8">
        <v>5</v>
      </c>
      <c r="G560" s="2">
        <f t="shared" si="9"/>
        <v>0</v>
      </c>
    </row>
    <row r="561" spans="1:7">
      <c r="A561" s="44">
        <v>44773</v>
      </c>
      <c r="B561" s="525" t="s">
        <v>14</v>
      </c>
      <c r="C561" s="525" t="s">
        <v>27</v>
      </c>
      <c r="D561" t="s">
        <v>16</v>
      </c>
      <c r="E561" s="2">
        <v>104.8</v>
      </c>
      <c r="G561" s="2">
        <f t="shared" si="9"/>
        <v>104.8</v>
      </c>
    </row>
    <row r="562" spans="1:7">
      <c r="B562" s="526"/>
      <c r="C562" s="526"/>
      <c r="D562" t="s">
        <v>17</v>
      </c>
      <c r="E562" s="2">
        <v>24.5</v>
      </c>
      <c r="G562" s="2">
        <f t="shared" si="9"/>
        <v>129.30000000000001</v>
      </c>
    </row>
    <row r="563" spans="1:7">
      <c r="B563" s="526"/>
      <c r="C563" s="526"/>
      <c r="D563" t="s">
        <v>18</v>
      </c>
      <c r="E563" s="148">
        <v>60</v>
      </c>
      <c r="G563" s="2">
        <f t="shared" si="9"/>
        <v>189.3</v>
      </c>
    </row>
    <row r="564" spans="1:7">
      <c r="B564" s="526"/>
      <c r="C564" s="526"/>
      <c r="D564" t="s">
        <v>19</v>
      </c>
      <c r="E564" s="148">
        <v>5</v>
      </c>
      <c r="G564" s="2">
        <f t="shared" si="9"/>
        <v>194.3</v>
      </c>
    </row>
    <row r="565" spans="1:7">
      <c r="A565" s="7">
        <v>44796</v>
      </c>
      <c r="B565" s="526">
        <v>25388</v>
      </c>
      <c r="C565" s="526" t="s">
        <v>27</v>
      </c>
      <c r="D565" t="s">
        <v>16</v>
      </c>
      <c r="E565" s="148"/>
      <c r="F565" s="2">
        <v>104.8</v>
      </c>
      <c r="G565" s="2">
        <f t="shared" si="9"/>
        <v>89.500000000000014</v>
      </c>
    </row>
    <row r="566" spans="1:7">
      <c r="A566" s="7">
        <v>44796</v>
      </c>
      <c r="B566" s="526">
        <v>25388</v>
      </c>
      <c r="C566" s="526" t="s">
        <v>27</v>
      </c>
      <c r="D566" t="s">
        <v>17</v>
      </c>
      <c r="E566" s="148"/>
      <c r="F566" s="2">
        <v>24.5</v>
      </c>
      <c r="G566" s="2">
        <f t="shared" si="9"/>
        <v>65.000000000000014</v>
      </c>
    </row>
    <row r="567" spans="1:7">
      <c r="A567" s="7">
        <v>44796</v>
      </c>
      <c r="B567" s="526">
        <v>25388</v>
      </c>
      <c r="C567" s="526" t="s">
        <v>27</v>
      </c>
      <c r="D567" t="s">
        <v>18</v>
      </c>
      <c r="E567" s="148"/>
      <c r="F567" s="148">
        <v>60</v>
      </c>
      <c r="G567" s="2">
        <f t="shared" si="9"/>
        <v>5.0000000000000142</v>
      </c>
    </row>
    <row r="568" spans="1:7">
      <c r="A568" s="7">
        <v>44796</v>
      </c>
      <c r="B568" s="526">
        <v>25388</v>
      </c>
      <c r="C568" s="526" t="s">
        <v>27</v>
      </c>
      <c r="D568" t="s">
        <v>19</v>
      </c>
      <c r="E568" s="148"/>
      <c r="F568" s="148">
        <v>5</v>
      </c>
      <c r="G568" s="2">
        <f t="shared" si="9"/>
        <v>1.4210854715202004E-14</v>
      </c>
    </row>
    <row r="569" spans="1:7">
      <c r="A569" s="44">
        <v>44804</v>
      </c>
      <c r="B569" s="525" t="s">
        <v>14</v>
      </c>
      <c r="C569" s="525" t="s">
        <v>28</v>
      </c>
      <c r="D569" t="s">
        <v>16</v>
      </c>
      <c r="E569" s="2">
        <v>105.4</v>
      </c>
      <c r="G569" s="2">
        <f t="shared" si="9"/>
        <v>105.40000000000002</v>
      </c>
    </row>
    <row r="570" spans="1:7">
      <c r="B570" s="526"/>
      <c r="C570" s="526"/>
      <c r="D570" t="s">
        <v>17</v>
      </c>
      <c r="E570" s="2">
        <v>22.5</v>
      </c>
      <c r="G570" s="2">
        <f t="shared" si="9"/>
        <v>127.90000000000002</v>
      </c>
    </row>
    <row r="571" spans="1:7">
      <c r="B571" s="526"/>
      <c r="C571" s="526"/>
      <c r="D571" t="s">
        <v>18</v>
      </c>
      <c r="E571" s="2">
        <v>60</v>
      </c>
      <c r="G571" s="2">
        <f t="shared" si="9"/>
        <v>187.90000000000003</v>
      </c>
    </row>
    <row r="572" spans="1:7">
      <c r="B572" s="526"/>
      <c r="C572" s="526"/>
      <c r="D572" t="s">
        <v>19</v>
      </c>
      <c r="E572" s="2">
        <v>5</v>
      </c>
      <c r="G572" s="2">
        <f t="shared" si="9"/>
        <v>192.90000000000003</v>
      </c>
    </row>
    <row r="573" spans="1:7">
      <c r="A573" s="7">
        <v>44846</v>
      </c>
      <c r="B573" s="526">
        <v>25613</v>
      </c>
      <c r="C573" s="526" t="s">
        <v>28</v>
      </c>
      <c r="D573" t="s">
        <v>16</v>
      </c>
      <c r="F573" s="2">
        <v>105.4</v>
      </c>
      <c r="G573" s="2">
        <f t="shared" si="9"/>
        <v>87.500000000000028</v>
      </c>
    </row>
    <row r="574" spans="1:7">
      <c r="A574" s="7">
        <v>44846</v>
      </c>
      <c r="B574" s="526">
        <v>25613</v>
      </c>
      <c r="C574" s="526" t="s">
        <v>28</v>
      </c>
      <c r="D574" t="s">
        <v>17</v>
      </c>
      <c r="F574" s="2">
        <v>22.5</v>
      </c>
      <c r="G574" s="2">
        <f t="shared" si="9"/>
        <v>65.000000000000028</v>
      </c>
    </row>
    <row r="575" spans="1:7">
      <c r="A575" s="7">
        <v>44846</v>
      </c>
      <c r="B575" s="526">
        <v>25613</v>
      </c>
      <c r="C575" s="526" t="s">
        <v>28</v>
      </c>
      <c r="D575" t="s">
        <v>18</v>
      </c>
      <c r="F575" s="2">
        <v>60</v>
      </c>
      <c r="G575" s="2">
        <f t="shared" si="9"/>
        <v>5.0000000000000284</v>
      </c>
    </row>
    <row r="576" spans="1:7">
      <c r="A576" s="7">
        <v>44846</v>
      </c>
      <c r="B576" s="526">
        <v>25613</v>
      </c>
      <c r="C576" s="526" t="s">
        <v>28</v>
      </c>
      <c r="D576" t="s">
        <v>19</v>
      </c>
      <c r="F576" s="2">
        <v>5</v>
      </c>
      <c r="G576" s="2">
        <f t="shared" si="9"/>
        <v>2.8421709430404007E-14</v>
      </c>
    </row>
    <row r="577" spans="1:9">
      <c r="A577" s="88">
        <v>44834</v>
      </c>
      <c r="B577" s="525" t="s">
        <v>14</v>
      </c>
      <c r="C577" s="525" t="s">
        <v>53</v>
      </c>
      <c r="D577" t="s">
        <v>16</v>
      </c>
      <c r="E577" s="2">
        <v>125.4</v>
      </c>
      <c r="G577" s="2">
        <f t="shared" si="9"/>
        <v>125.40000000000003</v>
      </c>
    </row>
    <row r="578" spans="1:9">
      <c r="A578" s="86"/>
      <c r="B578" s="526"/>
      <c r="C578" s="526"/>
      <c r="D578" t="s">
        <v>17</v>
      </c>
      <c r="E578" s="2">
        <v>20</v>
      </c>
      <c r="G578" s="2">
        <f t="shared" si="9"/>
        <v>145.40000000000003</v>
      </c>
    </row>
    <row r="579" spans="1:9">
      <c r="A579" s="86"/>
      <c r="B579" s="526"/>
      <c r="C579" s="526"/>
      <c r="D579" t="s">
        <v>18</v>
      </c>
      <c r="E579" s="2">
        <v>60</v>
      </c>
      <c r="G579" s="2">
        <f t="shared" si="9"/>
        <v>205.40000000000003</v>
      </c>
    </row>
    <row r="580" spans="1:9">
      <c r="A580" s="86"/>
      <c r="B580" s="526"/>
      <c r="C580" s="526"/>
      <c r="D580" t="s">
        <v>19</v>
      </c>
      <c r="E580" s="2">
        <v>5</v>
      </c>
      <c r="G580" s="2">
        <f t="shared" si="9"/>
        <v>210.40000000000003</v>
      </c>
    </row>
    <row r="581" spans="1:9">
      <c r="A581" s="7">
        <v>44873</v>
      </c>
      <c r="B581" s="526" t="s">
        <v>539</v>
      </c>
      <c r="C581" s="526" t="s">
        <v>53</v>
      </c>
      <c r="D581" t="s">
        <v>16</v>
      </c>
      <c r="F581" s="2">
        <v>125.4</v>
      </c>
      <c r="G581" s="2">
        <f t="shared" si="9"/>
        <v>85.000000000000028</v>
      </c>
    </row>
    <row r="582" spans="1:9">
      <c r="A582" s="7">
        <v>44873</v>
      </c>
      <c r="B582" s="526" t="s">
        <v>539</v>
      </c>
      <c r="C582" s="526" t="s">
        <v>53</v>
      </c>
      <c r="D582" t="s">
        <v>17</v>
      </c>
      <c r="F582" s="2">
        <v>20</v>
      </c>
      <c r="G582" s="2">
        <f t="shared" si="9"/>
        <v>65.000000000000028</v>
      </c>
    </row>
    <row r="583" spans="1:9">
      <c r="A583" s="7">
        <v>44873</v>
      </c>
      <c r="B583" s="526" t="s">
        <v>539</v>
      </c>
      <c r="C583" s="526" t="s">
        <v>53</v>
      </c>
      <c r="D583" t="s">
        <v>18</v>
      </c>
      <c r="F583" s="2">
        <v>60</v>
      </c>
      <c r="G583" s="2">
        <f t="shared" si="9"/>
        <v>5.0000000000000284</v>
      </c>
    </row>
    <row r="584" spans="1:9">
      <c r="A584" s="7">
        <v>44873</v>
      </c>
      <c r="B584" s="526" t="s">
        <v>539</v>
      </c>
      <c r="C584" s="526" t="s">
        <v>53</v>
      </c>
      <c r="D584" t="s">
        <v>19</v>
      </c>
      <c r="F584" s="2">
        <v>5</v>
      </c>
      <c r="G584" s="2">
        <f t="shared" si="9"/>
        <v>2.8421709430404007E-14</v>
      </c>
    </row>
    <row r="585" spans="1:9">
      <c r="A585" s="88">
        <v>44865</v>
      </c>
      <c r="B585" s="525" t="s">
        <v>14</v>
      </c>
      <c r="C585" s="525" t="s">
        <v>30</v>
      </c>
      <c r="D585" t="s">
        <v>16</v>
      </c>
      <c r="E585" s="2">
        <v>125</v>
      </c>
      <c r="G585" s="2">
        <f t="shared" si="9"/>
        <v>125.00000000000003</v>
      </c>
    </row>
    <row r="586" spans="1:9">
      <c r="A586" s="86"/>
      <c r="B586" s="526"/>
      <c r="C586" s="526"/>
      <c r="D586" t="s">
        <v>17</v>
      </c>
      <c r="E586" s="2">
        <v>23.2</v>
      </c>
      <c r="G586" s="2">
        <f t="shared" si="9"/>
        <v>148.20000000000002</v>
      </c>
    </row>
    <row r="587" spans="1:9">
      <c r="A587" s="86"/>
      <c r="B587" s="526"/>
      <c r="C587" s="526"/>
      <c r="D587" t="s">
        <v>18</v>
      </c>
      <c r="E587" s="2">
        <v>60</v>
      </c>
      <c r="G587" s="2">
        <f t="shared" si="9"/>
        <v>208.20000000000002</v>
      </c>
    </row>
    <row r="588" spans="1:9">
      <c r="A588" s="86"/>
      <c r="B588" s="526"/>
      <c r="C588" s="526"/>
      <c r="D588" t="s">
        <v>19</v>
      </c>
      <c r="E588" s="2">
        <v>5</v>
      </c>
      <c r="G588" s="2">
        <f t="shared" si="9"/>
        <v>213.20000000000002</v>
      </c>
    </row>
    <row r="589" spans="1:9">
      <c r="A589" s="7">
        <v>44893</v>
      </c>
      <c r="B589" s="526" t="s">
        <v>540</v>
      </c>
      <c r="C589" s="526" t="s">
        <v>30</v>
      </c>
      <c r="D589" t="s">
        <v>16</v>
      </c>
      <c r="F589" s="2">
        <v>125</v>
      </c>
      <c r="G589" s="2">
        <f t="shared" si="9"/>
        <v>88.200000000000017</v>
      </c>
    </row>
    <row r="590" spans="1:9">
      <c r="A590" s="7">
        <v>44893</v>
      </c>
      <c r="B590" s="526" t="s">
        <v>540</v>
      </c>
      <c r="C590" s="526" t="s">
        <v>30</v>
      </c>
      <c r="D590" t="s">
        <v>17</v>
      </c>
      <c r="F590" s="2">
        <v>23.2</v>
      </c>
      <c r="G590" s="2">
        <f t="shared" si="9"/>
        <v>65.000000000000014</v>
      </c>
      <c r="H590" s="186">
        <v>139.6</v>
      </c>
      <c r="I590" s="234">
        <v>21.7</v>
      </c>
    </row>
    <row r="591" spans="1:9">
      <c r="A591" s="7">
        <v>44893</v>
      </c>
      <c r="B591" s="526" t="s">
        <v>540</v>
      </c>
      <c r="C591" s="526" t="s">
        <v>30</v>
      </c>
      <c r="D591" t="s">
        <v>18</v>
      </c>
      <c r="F591" s="2">
        <v>60</v>
      </c>
      <c r="G591" s="2">
        <f t="shared" si="9"/>
        <v>5.0000000000000142</v>
      </c>
    </row>
    <row r="592" spans="1:9">
      <c r="A592" s="7">
        <v>44893</v>
      </c>
      <c r="B592" s="526" t="s">
        <v>540</v>
      </c>
      <c r="C592" s="526" t="s">
        <v>30</v>
      </c>
      <c r="D592" t="s">
        <v>19</v>
      </c>
      <c r="E592" s="184"/>
      <c r="F592" s="2">
        <v>5</v>
      </c>
      <c r="G592" s="2">
        <f t="shared" si="9"/>
        <v>1.4210854715202004E-14</v>
      </c>
    </row>
    <row r="593" spans="1:12">
      <c r="A593" s="88">
        <v>44895</v>
      </c>
      <c r="B593" s="525" t="s">
        <v>14</v>
      </c>
      <c r="C593" s="525" t="s">
        <v>33</v>
      </c>
      <c r="D593" t="s">
        <v>16</v>
      </c>
      <c r="E593" s="26">
        <v>139.6</v>
      </c>
      <c r="G593" s="2">
        <f t="shared" si="9"/>
        <v>139.60000000000002</v>
      </c>
    </row>
    <row r="594" spans="1:12">
      <c r="A594" s="86"/>
      <c r="B594" s="526"/>
      <c r="C594" s="526"/>
      <c r="D594" t="s">
        <v>17</v>
      </c>
      <c r="E594">
        <v>21.7</v>
      </c>
      <c r="G594" s="2">
        <f t="shared" si="9"/>
        <v>161.30000000000001</v>
      </c>
      <c r="J594" s="525" t="s">
        <v>34</v>
      </c>
      <c r="K594" t="s">
        <v>16</v>
      </c>
      <c r="L594" s="2">
        <v>159.5</v>
      </c>
    </row>
    <row r="595" spans="1:12">
      <c r="A595" s="86"/>
      <c r="B595" s="526"/>
      <c r="C595" s="526"/>
      <c r="D595" t="s">
        <v>18</v>
      </c>
      <c r="E595" s="2">
        <v>60</v>
      </c>
      <c r="G595" s="2">
        <f t="shared" si="9"/>
        <v>221.3</v>
      </c>
      <c r="J595" s="525"/>
      <c r="K595" t="s">
        <v>17</v>
      </c>
      <c r="L595" s="2">
        <v>22.8</v>
      </c>
    </row>
    <row r="596" spans="1:12">
      <c r="A596" s="86"/>
      <c r="B596" s="526"/>
      <c r="C596" s="526"/>
      <c r="D596" t="s">
        <v>19</v>
      </c>
      <c r="E596" s="2">
        <v>5</v>
      </c>
      <c r="G596" s="2">
        <f t="shared" si="9"/>
        <v>226.3</v>
      </c>
      <c r="J596" s="525"/>
      <c r="K596" t="s">
        <v>18</v>
      </c>
      <c r="L596" s="2">
        <v>60</v>
      </c>
    </row>
    <row r="597" spans="1:12">
      <c r="A597" s="7">
        <v>44923</v>
      </c>
      <c r="B597" s="526" t="s">
        <v>541</v>
      </c>
      <c r="C597" s="526" t="s">
        <v>33</v>
      </c>
      <c r="D597" t="s">
        <v>16</v>
      </c>
      <c r="F597" s="26">
        <v>139.6</v>
      </c>
      <c r="G597" s="2">
        <f t="shared" si="9"/>
        <v>86.700000000000017</v>
      </c>
      <c r="J597" s="525"/>
      <c r="K597" t="s">
        <v>19</v>
      </c>
      <c r="L597" s="2">
        <v>5</v>
      </c>
    </row>
    <row r="598" spans="1:12">
      <c r="A598" s="7">
        <v>44923</v>
      </c>
      <c r="B598" s="526" t="s">
        <v>541</v>
      </c>
      <c r="C598" s="526" t="s">
        <v>33</v>
      </c>
      <c r="D598" t="s">
        <v>17</v>
      </c>
      <c r="F598">
        <v>21.7</v>
      </c>
      <c r="G598" s="2">
        <f t="shared" si="9"/>
        <v>65.000000000000014</v>
      </c>
    </row>
    <row r="599" spans="1:12">
      <c r="A599" s="7">
        <v>44923</v>
      </c>
      <c r="B599" s="526" t="s">
        <v>541</v>
      </c>
      <c r="C599" s="526" t="s">
        <v>33</v>
      </c>
      <c r="D599" t="s">
        <v>18</v>
      </c>
      <c r="F599" s="2">
        <v>60</v>
      </c>
      <c r="G599" s="2">
        <f t="shared" si="9"/>
        <v>5.0000000000000142</v>
      </c>
      <c r="L599" s="8">
        <f>SUM(L594:L598)</f>
        <v>247.3</v>
      </c>
    </row>
    <row r="600" spans="1:12">
      <c r="A600" s="7">
        <v>44923</v>
      </c>
      <c r="B600" s="526" t="s">
        <v>541</v>
      </c>
      <c r="C600" s="526" t="s">
        <v>33</v>
      </c>
      <c r="D600" t="s">
        <v>19</v>
      </c>
      <c r="F600" s="2">
        <v>5</v>
      </c>
      <c r="G600" s="2">
        <f t="shared" si="9"/>
        <v>1.4210854715202004E-14</v>
      </c>
    </row>
    <row r="601" spans="1:12">
      <c r="A601" s="44">
        <v>44926</v>
      </c>
      <c r="B601" s="525" t="s">
        <v>14</v>
      </c>
      <c r="C601" s="525" t="s">
        <v>34</v>
      </c>
      <c r="D601" t="s">
        <v>16</v>
      </c>
      <c r="E601" s="2">
        <v>159.5</v>
      </c>
      <c r="G601" s="2">
        <f t="shared" si="9"/>
        <v>159.5</v>
      </c>
    </row>
    <row r="602" spans="1:12">
      <c r="A602" s="44"/>
      <c r="B602" s="525"/>
      <c r="C602" s="525"/>
      <c r="D602" t="s">
        <v>17</v>
      </c>
      <c r="E602" s="2">
        <v>22.8</v>
      </c>
      <c r="G602" s="2">
        <f t="shared" si="9"/>
        <v>182.3</v>
      </c>
    </row>
    <row r="603" spans="1:12">
      <c r="A603" s="44"/>
      <c r="B603" s="525"/>
      <c r="C603" s="525"/>
      <c r="D603" t="s">
        <v>18</v>
      </c>
      <c r="E603" s="2">
        <v>60</v>
      </c>
      <c r="G603" s="2">
        <f t="shared" si="9"/>
        <v>242.3</v>
      </c>
      <c r="I603" s="525" t="s">
        <v>15</v>
      </c>
      <c r="J603" t="s">
        <v>16</v>
      </c>
      <c r="K603" s="2">
        <v>144.5</v>
      </c>
    </row>
    <row r="604" spans="1:12">
      <c r="A604" s="44"/>
      <c r="B604" s="525"/>
      <c r="C604" s="525"/>
      <c r="D604" t="s">
        <v>19</v>
      </c>
      <c r="E604" s="2">
        <v>5</v>
      </c>
      <c r="G604" s="2">
        <f t="shared" si="9"/>
        <v>247.3</v>
      </c>
      <c r="I604" s="525"/>
      <c r="J604" t="s">
        <v>17</v>
      </c>
      <c r="K604" s="2">
        <v>14.9</v>
      </c>
    </row>
    <row r="605" spans="1:12">
      <c r="A605" s="7">
        <v>44958</v>
      </c>
      <c r="B605" s="526" t="s">
        <v>542</v>
      </c>
      <c r="C605" s="526" t="s">
        <v>34</v>
      </c>
      <c r="D605" t="s">
        <v>16</v>
      </c>
      <c r="F605" s="2">
        <v>159.5</v>
      </c>
      <c r="G605" s="2">
        <f t="shared" si="9"/>
        <v>87.800000000000011</v>
      </c>
      <c r="I605" s="525"/>
      <c r="J605" t="s">
        <v>18</v>
      </c>
      <c r="K605" s="2">
        <v>60</v>
      </c>
    </row>
    <row r="606" spans="1:12">
      <c r="A606" s="7">
        <v>44958</v>
      </c>
      <c r="B606" s="526" t="s">
        <v>542</v>
      </c>
      <c r="C606" s="526" t="s">
        <v>34</v>
      </c>
      <c r="D606" t="s">
        <v>17</v>
      </c>
      <c r="F606" s="2">
        <v>22.8</v>
      </c>
      <c r="G606" s="2">
        <f t="shared" si="9"/>
        <v>65.000000000000014</v>
      </c>
      <c r="I606" s="525"/>
      <c r="J606" t="s">
        <v>19</v>
      </c>
      <c r="K606" s="2">
        <v>5</v>
      </c>
    </row>
    <row r="607" spans="1:12">
      <c r="A607" s="7">
        <v>44958</v>
      </c>
      <c r="B607" s="526" t="s">
        <v>542</v>
      </c>
      <c r="C607" s="526" t="s">
        <v>34</v>
      </c>
      <c r="D607" t="s">
        <v>18</v>
      </c>
      <c r="F607" s="2">
        <v>60</v>
      </c>
      <c r="G607" s="2">
        <f t="shared" si="9"/>
        <v>5.0000000000000142</v>
      </c>
      <c r="I607" s="525" t="s">
        <v>20</v>
      </c>
      <c r="J607" t="s">
        <v>18</v>
      </c>
      <c r="K607" s="2">
        <v>56</v>
      </c>
    </row>
    <row r="608" spans="1:12">
      <c r="A608" s="7">
        <v>44958</v>
      </c>
      <c r="B608" s="526" t="s">
        <v>542</v>
      </c>
      <c r="C608" s="526" t="s">
        <v>34</v>
      </c>
      <c r="D608" t="s">
        <v>19</v>
      </c>
      <c r="F608" s="2">
        <v>5</v>
      </c>
      <c r="G608" s="2">
        <f t="shared" si="9"/>
        <v>1.4210854715202004E-14</v>
      </c>
      <c r="J608" t="s">
        <v>19</v>
      </c>
      <c r="K608" s="2">
        <v>5</v>
      </c>
    </row>
    <row r="609" spans="1:11">
      <c r="A609" s="44">
        <v>44957</v>
      </c>
      <c r="B609" s="525" t="s">
        <v>14</v>
      </c>
      <c r="C609" s="525" t="s">
        <v>15</v>
      </c>
      <c r="D609" t="s">
        <v>16</v>
      </c>
      <c r="E609" s="2">
        <v>144.5</v>
      </c>
      <c r="G609" s="2">
        <f t="shared" si="9"/>
        <v>144.5</v>
      </c>
    </row>
    <row r="610" spans="1:11">
      <c r="A610" s="44"/>
      <c r="B610" s="525"/>
      <c r="C610" s="525"/>
      <c r="D610" t="s">
        <v>17</v>
      </c>
      <c r="E610" s="2">
        <v>14.9</v>
      </c>
      <c r="G610" s="2">
        <f t="shared" si="9"/>
        <v>159.4</v>
      </c>
      <c r="K610" s="8">
        <f>SUM(K603:K609)</f>
        <v>285.39999999999998</v>
      </c>
    </row>
    <row r="611" spans="1:11">
      <c r="A611" s="44"/>
      <c r="B611" s="525"/>
      <c r="C611" s="525"/>
      <c r="D611" t="s">
        <v>18</v>
      </c>
      <c r="E611" s="2">
        <v>60</v>
      </c>
      <c r="G611" s="2">
        <f t="shared" si="9"/>
        <v>219.4</v>
      </c>
    </row>
    <row r="612" spans="1:11">
      <c r="A612" s="44"/>
      <c r="B612" s="525"/>
      <c r="C612" s="525"/>
      <c r="D612" t="s">
        <v>19</v>
      </c>
      <c r="E612" s="2">
        <v>5</v>
      </c>
      <c r="G612" s="2">
        <f t="shared" si="9"/>
        <v>224.4</v>
      </c>
    </row>
    <row r="613" spans="1:11">
      <c r="A613" s="7">
        <v>44991</v>
      </c>
      <c r="B613" s="526">
        <v>26402</v>
      </c>
      <c r="C613" s="526" t="s">
        <v>15</v>
      </c>
      <c r="D613" t="s">
        <v>16</v>
      </c>
      <c r="F613" s="2">
        <v>144.5</v>
      </c>
      <c r="G613" s="2">
        <f t="shared" si="9"/>
        <v>79.900000000000006</v>
      </c>
    </row>
    <row r="614" spans="1:11">
      <c r="A614" s="7">
        <v>44991</v>
      </c>
      <c r="B614" s="526">
        <v>26402</v>
      </c>
      <c r="C614" s="526" t="s">
        <v>15</v>
      </c>
      <c r="D614" t="s">
        <v>17</v>
      </c>
      <c r="F614" s="2">
        <v>14.9</v>
      </c>
      <c r="G614" s="2">
        <f t="shared" si="9"/>
        <v>65</v>
      </c>
    </row>
    <row r="615" spans="1:11">
      <c r="A615" s="7">
        <v>44991</v>
      </c>
      <c r="B615" s="526">
        <v>26402</v>
      </c>
      <c r="C615" s="526" t="s">
        <v>15</v>
      </c>
      <c r="D615" t="s">
        <v>18</v>
      </c>
      <c r="F615" s="2">
        <v>60</v>
      </c>
      <c r="G615" s="2">
        <f t="shared" si="9"/>
        <v>5</v>
      </c>
    </row>
    <row r="616" spans="1:11">
      <c r="A616" s="7">
        <v>44991</v>
      </c>
      <c r="B616" s="526">
        <v>26402</v>
      </c>
      <c r="C616" s="526" t="s">
        <v>15</v>
      </c>
      <c r="D616" t="s">
        <v>19</v>
      </c>
      <c r="F616" s="2">
        <v>5</v>
      </c>
      <c r="G616" s="2">
        <f t="shared" si="9"/>
        <v>0</v>
      </c>
    </row>
    <row r="617" spans="1:11">
      <c r="A617" s="44">
        <v>44985</v>
      </c>
      <c r="B617" s="525" t="s">
        <v>14</v>
      </c>
      <c r="C617" s="525" t="s">
        <v>20</v>
      </c>
      <c r="D617" t="s">
        <v>16</v>
      </c>
      <c r="E617" s="2">
        <v>157.6</v>
      </c>
      <c r="G617" s="2">
        <f t="shared" si="9"/>
        <v>157.6</v>
      </c>
    </row>
    <row r="618" spans="1:11">
      <c r="A618" s="44"/>
      <c r="B618" s="525"/>
      <c r="C618" s="525"/>
      <c r="D618" t="s">
        <v>17</v>
      </c>
      <c r="E618" s="2">
        <v>19.2</v>
      </c>
      <c r="G618" s="2">
        <f t="shared" si="9"/>
        <v>176.79999999999998</v>
      </c>
    </row>
    <row r="619" spans="1:11">
      <c r="A619" s="44"/>
      <c r="B619" s="525"/>
      <c r="C619" s="525"/>
      <c r="D619" t="s">
        <v>18</v>
      </c>
      <c r="E619" s="2">
        <v>56</v>
      </c>
      <c r="G619" s="2">
        <f t="shared" si="9"/>
        <v>232.79999999999998</v>
      </c>
    </row>
    <row r="620" spans="1:11">
      <c r="A620" s="44"/>
      <c r="B620" s="525"/>
      <c r="C620" s="525"/>
      <c r="D620" t="s">
        <v>19</v>
      </c>
      <c r="E620" s="2">
        <v>5</v>
      </c>
      <c r="G620" s="2">
        <f t="shared" si="9"/>
        <v>237.79999999999998</v>
      </c>
    </row>
    <row r="621" spans="1:11">
      <c r="A621" s="7">
        <v>44991</v>
      </c>
      <c r="B621" s="526">
        <v>26402</v>
      </c>
      <c r="C621" s="526" t="s">
        <v>20</v>
      </c>
      <c r="D621" t="s">
        <v>18</v>
      </c>
      <c r="F621" s="2">
        <v>56</v>
      </c>
      <c r="G621" s="2">
        <f t="shared" si="9"/>
        <v>181.79999999999998</v>
      </c>
    </row>
    <row r="622" spans="1:11">
      <c r="A622" s="7">
        <v>44991</v>
      </c>
      <c r="B622" s="526">
        <v>26402</v>
      </c>
      <c r="C622" s="526" t="s">
        <v>20</v>
      </c>
      <c r="D622" t="s">
        <v>19</v>
      </c>
      <c r="F622" s="2">
        <v>5</v>
      </c>
      <c r="G622" s="2">
        <f t="shared" si="9"/>
        <v>176.79999999999998</v>
      </c>
    </row>
    <row r="623" spans="1:11">
      <c r="A623" s="7">
        <v>45008</v>
      </c>
      <c r="B623" s="526">
        <v>26608</v>
      </c>
      <c r="C623" s="526" t="s">
        <v>20</v>
      </c>
      <c r="D623" t="s">
        <v>16</v>
      </c>
      <c r="F623" s="2">
        <v>157.6</v>
      </c>
      <c r="G623" s="2">
        <f t="shared" si="9"/>
        <v>19.199999999999989</v>
      </c>
    </row>
    <row r="624" spans="1:11">
      <c r="A624" s="7">
        <v>45008</v>
      </c>
      <c r="B624" s="526">
        <v>26608</v>
      </c>
      <c r="C624" s="526" t="s">
        <v>20</v>
      </c>
      <c r="D624" t="s">
        <v>17</v>
      </c>
      <c r="F624" s="2">
        <v>19.2</v>
      </c>
      <c r="G624" s="2">
        <f t="shared" si="9"/>
        <v>0</v>
      </c>
    </row>
    <row r="625" spans="1:12">
      <c r="A625" s="44">
        <v>45016</v>
      </c>
      <c r="B625" s="525" t="s">
        <v>14</v>
      </c>
      <c r="C625" s="525" t="s">
        <v>23</v>
      </c>
      <c r="D625" t="s">
        <v>16</v>
      </c>
      <c r="E625" s="2">
        <v>151.1</v>
      </c>
      <c r="G625" s="2">
        <f t="shared" si="9"/>
        <v>151.1</v>
      </c>
    </row>
    <row r="626" spans="1:12">
      <c r="A626" s="44"/>
      <c r="B626" s="525"/>
      <c r="C626" s="525"/>
      <c r="D626" t="s">
        <v>17</v>
      </c>
      <c r="E626" s="2">
        <v>17</v>
      </c>
      <c r="G626" s="2">
        <f t="shared" si="9"/>
        <v>168.1</v>
      </c>
    </row>
    <row r="627" spans="1:12">
      <c r="A627" s="44"/>
      <c r="B627" s="525"/>
      <c r="C627" s="525"/>
      <c r="D627" t="s">
        <v>18</v>
      </c>
      <c r="E627" s="2">
        <v>60</v>
      </c>
      <c r="G627" s="2">
        <f t="shared" si="9"/>
        <v>228.1</v>
      </c>
      <c r="K627" s="248" t="s">
        <v>543</v>
      </c>
      <c r="L627" s="249" t="s">
        <v>544</v>
      </c>
    </row>
    <row r="628" spans="1:12">
      <c r="A628" s="44"/>
      <c r="B628" s="525"/>
      <c r="C628" s="525"/>
      <c r="D628" t="s">
        <v>19</v>
      </c>
      <c r="E628" s="2">
        <v>5</v>
      </c>
      <c r="G628" s="2">
        <f t="shared" si="9"/>
        <v>233.1</v>
      </c>
    </row>
    <row r="629" spans="1:12">
      <c r="A629" s="7">
        <v>45008</v>
      </c>
      <c r="B629" s="526">
        <v>26608</v>
      </c>
      <c r="C629" s="526" t="s">
        <v>23</v>
      </c>
      <c r="D629" t="s">
        <v>18</v>
      </c>
      <c r="F629" s="2">
        <v>60</v>
      </c>
      <c r="G629" s="2">
        <f t="shared" si="9"/>
        <v>173.1</v>
      </c>
    </row>
    <row r="630" spans="1:12">
      <c r="A630" s="7">
        <v>45008</v>
      </c>
      <c r="B630" s="526">
        <v>26608</v>
      </c>
      <c r="C630" s="526" t="s">
        <v>23</v>
      </c>
      <c r="D630" t="s">
        <v>19</v>
      </c>
      <c r="F630" s="2">
        <v>5</v>
      </c>
      <c r="G630" s="2">
        <f t="shared" si="9"/>
        <v>168.1</v>
      </c>
    </row>
    <row r="631" spans="1:12">
      <c r="A631" s="7">
        <v>45061</v>
      </c>
      <c r="B631" s="526">
        <v>26861</v>
      </c>
      <c r="C631" s="526" t="s">
        <v>23</v>
      </c>
      <c r="D631" t="s">
        <v>16</v>
      </c>
      <c r="F631" s="2">
        <v>151.1</v>
      </c>
      <c r="G631" s="2">
        <f t="shared" si="9"/>
        <v>17</v>
      </c>
    </row>
    <row r="632" spans="1:12">
      <c r="A632" s="7">
        <v>45061</v>
      </c>
      <c r="B632" s="526">
        <v>26861</v>
      </c>
      <c r="C632" s="526" t="s">
        <v>23</v>
      </c>
      <c r="D632" t="s">
        <v>17</v>
      </c>
      <c r="F632" s="2">
        <v>17</v>
      </c>
      <c r="G632" s="2">
        <f t="shared" si="9"/>
        <v>0</v>
      </c>
    </row>
    <row r="633" spans="1:12">
      <c r="A633" s="44">
        <v>45046</v>
      </c>
      <c r="B633" s="525" t="s">
        <v>14</v>
      </c>
      <c r="C633" s="525" t="s">
        <v>24</v>
      </c>
      <c r="D633" t="s">
        <v>16</v>
      </c>
      <c r="E633" s="2">
        <v>158.1</v>
      </c>
      <c r="G633" s="2">
        <f t="shared" si="9"/>
        <v>158.1</v>
      </c>
    </row>
    <row r="634" spans="1:12">
      <c r="B634" s="526"/>
      <c r="C634" s="526"/>
      <c r="D634" t="s">
        <v>17</v>
      </c>
      <c r="E634" s="2">
        <v>17</v>
      </c>
      <c r="G634" s="2">
        <f t="shared" si="9"/>
        <v>175.1</v>
      </c>
      <c r="J634" s="525" t="s">
        <v>24</v>
      </c>
      <c r="K634" t="s">
        <v>16</v>
      </c>
      <c r="L634" s="2">
        <v>158.1</v>
      </c>
    </row>
    <row r="635" spans="1:12">
      <c r="B635" s="526"/>
      <c r="C635" s="526"/>
      <c r="D635" t="s">
        <v>18</v>
      </c>
      <c r="E635" s="2">
        <v>60</v>
      </c>
      <c r="G635" s="2">
        <f t="shared" si="9"/>
        <v>235.1</v>
      </c>
      <c r="J635" s="526"/>
      <c r="K635" t="s">
        <v>17</v>
      </c>
      <c r="L635" s="2">
        <v>17</v>
      </c>
    </row>
    <row r="636" spans="1:12">
      <c r="B636" s="526"/>
      <c r="C636" s="526"/>
      <c r="D636" t="s">
        <v>19</v>
      </c>
      <c r="E636" s="2">
        <v>5</v>
      </c>
      <c r="G636" s="2">
        <f t="shared" si="9"/>
        <v>240.1</v>
      </c>
      <c r="J636" s="525" t="s">
        <v>25</v>
      </c>
      <c r="K636" t="s">
        <v>16</v>
      </c>
      <c r="L636" s="240">
        <v>146.19999999999999</v>
      </c>
    </row>
    <row r="637" spans="1:12">
      <c r="A637" s="7">
        <v>45061</v>
      </c>
      <c r="B637" s="526">
        <v>26861</v>
      </c>
      <c r="C637" s="526" t="s">
        <v>24</v>
      </c>
      <c r="D637" t="s">
        <v>18</v>
      </c>
      <c r="F637" s="2">
        <v>60</v>
      </c>
      <c r="G637" s="2">
        <f t="shared" si="9"/>
        <v>180.1</v>
      </c>
      <c r="J637" s="526"/>
      <c r="K637" t="s">
        <v>17</v>
      </c>
      <c r="L637" s="240">
        <v>12.2</v>
      </c>
    </row>
    <row r="638" spans="1:12">
      <c r="A638" s="7">
        <v>45061</v>
      </c>
      <c r="B638" s="526">
        <v>26861</v>
      </c>
      <c r="C638" s="526" t="s">
        <v>24</v>
      </c>
      <c r="D638" t="s">
        <v>19</v>
      </c>
      <c r="F638" s="2">
        <v>5</v>
      </c>
      <c r="G638" s="2">
        <f t="shared" si="9"/>
        <v>175.1</v>
      </c>
      <c r="J638" s="526"/>
      <c r="K638" t="s">
        <v>18</v>
      </c>
      <c r="L638" s="240">
        <v>60</v>
      </c>
    </row>
    <row r="639" spans="1:12">
      <c r="A639" s="7">
        <v>45107</v>
      </c>
      <c r="B639" s="526">
        <v>26996</v>
      </c>
      <c r="C639" s="526" t="s">
        <v>24</v>
      </c>
      <c r="D639" t="s">
        <v>16</v>
      </c>
      <c r="F639" s="2">
        <v>158.1</v>
      </c>
      <c r="G639" s="2">
        <f t="shared" si="9"/>
        <v>17</v>
      </c>
      <c r="J639" s="526"/>
      <c r="L639" s="240"/>
    </row>
    <row r="640" spans="1:12">
      <c r="A640" s="7">
        <v>45107</v>
      </c>
      <c r="B640" s="526">
        <v>26996</v>
      </c>
      <c r="C640" s="526" t="s">
        <v>24</v>
      </c>
      <c r="D640" t="s">
        <v>17</v>
      </c>
      <c r="F640" s="2">
        <v>17</v>
      </c>
      <c r="G640" s="2">
        <f t="shared" si="9"/>
        <v>0</v>
      </c>
      <c r="J640" s="526"/>
      <c r="L640" s="240"/>
    </row>
    <row r="641" spans="1:12">
      <c r="A641" s="88">
        <v>45077</v>
      </c>
      <c r="B641" s="525" t="s">
        <v>14</v>
      </c>
      <c r="C641" s="525" t="s">
        <v>25</v>
      </c>
      <c r="D641" t="s">
        <v>16</v>
      </c>
      <c r="E641" s="240">
        <v>146.19999999999999</v>
      </c>
      <c r="G641" s="2">
        <f t="shared" si="9"/>
        <v>146.19999999999999</v>
      </c>
      <c r="J641" s="526"/>
      <c r="K641" t="s">
        <v>19</v>
      </c>
      <c r="L641" s="240">
        <v>5</v>
      </c>
    </row>
    <row r="642" spans="1:12">
      <c r="A642" s="86"/>
      <c r="B642" s="526"/>
      <c r="C642" s="526"/>
      <c r="D642" t="s">
        <v>17</v>
      </c>
      <c r="E642" s="240">
        <v>12.2</v>
      </c>
      <c r="G642" s="2">
        <f t="shared" si="9"/>
        <v>158.39999999999998</v>
      </c>
      <c r="J642" s="526"/>
      <c r="K642" t="s">
        <v>493</v>
      </c>
      <c r="L642" s="240">
        <v>10</v>
      </c>
    </row>
    <row r="643" spans="1:12">
      <c r="A643" s="86"/>
      <c r="B643" s="526"/>
      <c r="C643" s="526"/>
      <c r="D643" t="s">
        <v>18</v>
      </c>
      <c r="E643" s="240">
        <v>60</v>
      </c>
      <c r="G643" s="2">
        <f t="shared" si="9"/>
        <v>218.39999999999998</v>
      </c>
      <c r="L643" s="8">
        <f>SUM(L634:L642)</f>
        <v>408.49999999999994</v>
      </c>
    </row>
    <row r="644" spans="1:12">
      <c r="A644" s="86"/>
      <c r="B644" s="526"/>
      <c r="C644" s="526"/>
      <c r="D644" t="s">
        <v>19</v>
      </c>
      <c r="E644" s="240">
        <v>5</v>
      </c>
      <c r="G644" s="2">
        <f t="shared" si="9"/>
        <v>223.39999999999998</v>
      </c>
    </row>
    <row r="645" spans="1:12">
      <c r="A645" s="86"/>
      <c r="B645" s="526"/>
      <c r="C645" s="526"/>
      <c r="D645" t="s">
        <v>493</v>
      </c>
      <c r="E645" s="240">
        <v>10</v>
      </c>
      <c r="G645" s="2">
        <f t="shared" si="9"/>
        <v>233.39999999999998</v>
      </c>
    </row>
    <row r="646" spans="1:12">
      <c r="A646" s="7">
        <v>45110</v>
      </c>
      <c r="B646" s="526">
        <v>27014</v>
      </c>
      <c r="C646" s="526" t="s">
        <v>25</v>
      </c>
      <c r="D646" t="s">
        <v>16</v>
      </c>
      <c r="F646" s="2">
        <v>146.19999999999999</v>
      </c>
      <c r="G646" s="2">
        <f t="shared" si="9"/>
        <v>87.199999999999989</v>
      </c>
    </row>
    <row r="647" spans="1:12">
      <c r="A647" s="7">
        <v>45110</v>
      </c>
      <c r="B647" s="526">
        <v>27014</v>
      </c>
      <c r="C647" s="526" t="s">
        <v>25</v>
      </c>
      <c r="D647" t="s">
        <v>17</v>
      </c>
      <c r="F647" s="2">
        <v>12.2</v>
      </c>
      <c r="G647" s="2">
        <f t="shared" si="9"/>
        <v>74.999999999999986</v>
      </c>
    </row>
    <row r="648" spans="1:12">
      <c r="A648" s="7">
        <v>45110</v>
      </c>
      <c r="B648" s="526">
        <v>27014</v>
      </c>
      <c r="C648" s="526" t="s">
        <v>25</v>
      </c>
      <c r="D648" t="s">
        <v>18</v>
      </c>
      <c r="F648" s="2">
        <v>60</v>
      </c>
      <c r="G648" s="2">
        <f t="shared" si="9"/>
        <v>14.999999999999986</v>
      </c>
      <c r="K648" s="37">
        <f>SUM(E641:E645)</f>
        <v>233.39999999999998</v>
      </c>
      <c r="L648">
        <v>250</v>
      </c>
    </row>
    <row r="649" spans="1:12">
      <c r="A649" s="7">
        <v>45110</v>
      </c>
      <c r="B649" s="526">
        <v>27014</v>
      </c>
      <c r="C649" s="526" t="s">
        <v>25</v>
      </c>
      <c r="D649" t="s">
        <v>19</v>
      </c>
      <c r="F649" s="2">
        <v>5</v>
      </c>
      <c r="G649" s="2">
        <f t="shared" si="9"/>
        <v>9.9999999999999858</v>
      </c>
      <c r="L649" s="37"/>
    </row>
    <row r="650" spans="1:12">
      <c r="A650" s="7">
        <v>45110</v>
      </c>
      <c r="B650" s="526">
        <v>27014</v>
      </c>
      <c r="C650" s="526" t="s">
        <v>25</v>
      </c>
      <c r="D650" t="s">
        <v>493</v>
      </c>
      <c r="F650" s="2">
        <v>10</v>
      </c>
      <c r="G650" s="2">
        <f t="shared" si="9"/>
        <v>-1.4210854715202004E-14</v>
      </c>
      <c r="L650" s="37">
        <f>L648-K648</f>
        <v>16.600000000000023</v>
      </c>
    </row>
    <row r="651" spans="1:12">
      <c r="A651" s="44">
        <v>45107</v>
      </c>
      <c r="B651" s="525" t="s">
        <v>14</v>
      </c>
      <c r="C651" s="525" t="s">
        <v>26</v>
      </c>
      <c r="D651" t="s">
        <v>16</v>
      </c>
      <c r="E651" s="26">
        <v>148.9</v>
      </c>
      <c r="G651" s="2">
        <f t="shared" si="9"/>
        <v>148.89999999999998</v>
      </c>
    </row>
    <row r="652" spans="1:12">
      <c r="B652" s="526"/>
      <c r="C652" s="526"/>
      <c r="D652" t="s">
        <v>17</v>
      </c>
      <c r="E652" s="26">
        <v>16.899999999999999</v>
      </c>
      <c r="G652" s="2">
        <f t="shared" si="9"/>
        <v>165.79999999999998</v>
      </c>
    </row>
    <row r="653" spans="1:12">
      <c r="B653" s="526"/>
      <c r="C653" s="526"/>
      <c r="D653" t="s">
        <v>18</v>
      </c>
      <c r="E653" s="26">
        <v>60</v>
      </c>
      <c r="G653" s="2">
        <f t="shared" si="9"/>
        <v>225.79999999999998</v>
      </c>
    </row>
    <row r="654" spans="1:12">
      <c r="B654" s="526"/>
      <c r="C654" s="526"/>
      <c r="D654" t="s">
        <v>19</v>
      </c>
      <c r="E654" s="26">
        <v>5</v>
      </c>
      <c r="G654" s="2">
        <f t="shared" ref="G654:G717" si="10">+G653+E654-F654</f>
        <v>230.79999999999998</v>
      </c>
    </row>
    <row r="655" spans="1:12">
      <c r="A655" s="7">
        <v>45152</v>
      </c>
      <c r="B655" s="526">
        <v>27329</v>
      </c>
      <c r="C655" s="526" t="s">
        <v>26</v>
      </c>
      <c r="D655" t="s">
        <v>16</v>
      </c>
      <c r="E655" s="26"/>
      <c r="F655" s="26">
        <v>148.9</v>
      </c>
      <c r="G655" s="2">
        <f t="shared" si="10"/>
        <v>81.899999999999977</v>
      </c>
    </row>
    <row r="656" spans="1:12">
      <c r="A656" s="7">
        <v>45152</v>
      </c>
      <c r="B656" s="526">
        <v>27329</v>
      </c>
      <c r="C656" s="526" t="s">
        <v>26</v>
      </c>
      <c r="D656" t="s">
        <v>17</v>
      </c>
      <c r="E656" s="26"/>
      <c r="F656" s="26">
        <v>16.899999999999999</v>
      </c>
      <c r="G656" s="2">
        <f t="shared" si="10"/>
        <v>64.999999999999972</v>
      </c>
    </row>
    <row r="657" spans="1:13">
      <c r="A657" s="7">
        <v>45152</v>
      </c>
      <c r="B657" s="526">
        <v>27329</v>
      </c>
      <c r="C657" s="526" t="s">
        <v>26</v>
      </c>
      <c r="D657" t="s">
        <v>18</v>
      </c>
      <c r="E657" s="26"/>
      <c r="F657" s="26">
        <v>60</v>
      </c>
      <c r="G657" s="2">
        <f t="shared" si="10"/>
        <v>4.9999999999999716</v>
      </c>
    </row>
    <row r="658" spans="1:13">
      <c r="A658" s="7">
        <v>45152</v>
      </c>
      <c r="B658" s="526">
        <v>27329</v>
      </c>
      <c r="C658" s="526" t="s">
        <v>26</v>
      </c>
      <c r="D658" t="s">
        <v>19</v>
      </c>
      <c r="E658" s="26"/>
      <c r="F658" s="26">
        <v>5</v>
      </c>
      <c r="G658" s="2">
        <f t="shared" si="10"/>
        <v>-2.8421709430404007E-14</v>
      </c>
    </row>
    <row r="659" spans="1:13">
      <c r="A659" s="88">
        <v>45138</v>
      </c>
      <c r="B659" s="525" t="s">
        <v>14</v>
      </c>
      <c r="C659" s="525" t="s">
        <v>27</v>
      </c>
      <c r="D659" t="s">
        <v>16</v>
      </c>
      <c r="E659" s="240">
        <v>140.30000000000001</v>
      </c>
      <c r="G659" s="2">
        <f t="shared" si="10"/>
        <v>140.29999999999998</v>
      </c>
      <c r="J659" s="525"/>
      <c r="L659" s="26"/>
    </row>
    <row r="660" spans="1:13">
      <c r="A660" s="86"/>
      <c r="B660" s="526"/>
      <c r="C660" s="526"/>
      <c r="D660" t="s">
        <v>17</v>
      </c>
      <c r="E660" s="240">
        <v>13.5</v>
      </c>
      <c r="G660" s="2">
        <f t="shared" si="10"/>
        <v>153.79999999999998</v>
      </c>
      <c r="J660" s="526"/>
      <c r="L660" s="26"/>
    </row>
    <row r="661" spans="1:13">
      <c r="A661" s="86"/>
      <c r="B661" s="526"/>
      <c r="C661" s="526"/>
      <c r="D661" t="s">
        <v>18</v>
      </c>
      <c r="E661" s="240">
        <v>60</v>
      </c>
      <c r="G661" s="2">
        <f t="shared" si="10"/>
        <v>213.79999999999998</v>
      </c>
      <c r="J661" s="526"/>
      <c r="L661" s="26"/>
    </row>
    <row r="662" spans="1:13">
      <c r="A662" s="86"/>
      <c r="B662" s="526"/>
      <c r="C662" s="526"/>
      <c r="D662" t="s">
        <v>19</v>
      </c>
      <c r="E662" s="240">
        <v>5</v>
      </c>
      <c r="G662" s="2">
        <f t="shared" si="10"/>
        <v>218.79999999999998</v>
      </c>
      <c r="J662" s="526"/>
      <c r="L662" s="26"/>
    </row>
    <row r="663" spans="1:13">
      <c r="A663" s="299">
        <v>45174</v>
      </c>
      <c r="B663" s="526">
        <v>27408</v>
      </c>
      <c r="C663" s="526" t="s">
        <v>27</v>
      </c>
      <c r="D663" t="s">
        <v>16</v>
      </c>
      <c r="F663" s="240">
        <v>140.30000000000001</v>
      </c>
      <c r="G663" s="2">
        <f t="shared" si="10"/>
        <v>78.499999999999972</v>
      </c>
      <c r="L663" s="26"/>
    </row>
    <row r="664" spans="1:13">
      <c r="A664" s="299">
        <v>45174</v>
      </c>
      <c r="B664" s="526">
        <v>27408</v>
      </c>
      <c r="C664" s="526" t="s">
        <v>27</v>
      </c>
      <c r="D664" t="s">
        <v>17</v>
      </c>
      <c r="F664" s="240">
        <v>13.5</v>
      </c>
      <c r="G664" s="2">
        <f t="shared" si="10"/>
        <v>64.999999999999972</v>
      </c>
      <c r="L664" s="26"/>
    </row>
    <row r="665" spans="1:13">
      <c r="A665" s="299">
        <v>45174</v>
      </c>
      <c r="B665" s="526">
        <v>27408</v>
      </c>
      <c r="C665" s="526" t="s">
        <v>27</v>
      </c>
      <c r="D665" t="s">
        <v>18</v>
      </c>
      <c r="F665" s="240">
        <v>60</v>
      </c>
      <c r="G665" s="2">
        <f t="shared" si="10"/>
        <v>4.9999999999999716</v>
      </c>
      <c r="L665" s="26"/>
    </row>
    <row r="666" spans="1:13">
      <c r="A666" s="299">
        <v>45174</v>
      </c>
      <c r="B666" s="526">
        <v>27408</v>
      </c>
      <c r="C666" s="526" t="s">
        <v>27</v>
      </c>
      <c r="D666" t="s">
        <v>19</v>
      </c>
      <c r="F666" s="240">
        <v>5</v>
      </c>
      <c r="G666" s="2">
        <f t="shared" si="10"/>
        <v>-2.8421709430404007E-14</v>
      </c>
      <c r="L666" s="26"/>
    </row>
    <row r="667" spans="1:13">
      <c r="A667" s="250">
        <v>45169</v>
      </c>
      <c r="B667" s="525" t="s">
        <v>14</v>
      </c>
      <c r="C667" s="525" t="s">
        <v>28</v>
      </c>
      <c r="D667" t="s">
        <v>16</v>
      </c>
      <c r="E667" s="240">
        <v>134.19999999999999</v>
      </c>
      <c r="G667" s="2">
        <f t="shared" si="10"/>
        <v>134.19999999999996</v>
      </c>
      <c r="L667" s="26"/>
    </row>
    <row r="668" spans="1:13">
      <c r="A668" s="86"/>
      <c r="B668" s="526"/>
      <c r="C668" s="526"/>
      <c r="D668" t="s">
        <v>17</v>
      </c>
      <c r="E668" s="240">
        <v>17.2</v>
      </c>
      <c r="G668" s="2">
        <f t="shared" si="10"/>
        <v>151.39999999999995</v>
      </c>
      <c r="L668" s="26"/>
    </row>
    <row r="669" spans="1:13">
      <c r="A669" s="86"/>
      <c r="B669" s="526"/>
      <c r="C669" s="526"/>
      <c r="D669" t="s">
        <v>18</v>
      </c>
      <c r="E669" s="240">
        <v>60</v>
      </c>
      <c r="G669" s="2">
        <f t="shared" si="10"/>
        <v>211.39999999999995</v>
      </c>
      <c r="L669" s="26"/>
    </row>
    <row r="670" spans="1:13">
      <c r="A670" s="86"/>
      <c r="B670" s="526"/>
      <c r="C670" s="526"/>
      <c r="D670" t="s">
        <v>19</v>
      </c>
      <c r="E670" s="240">
        <v>5</v>
      </c>
      <c r="G670" s="2">
        <f t="shared" si="10"/>
        <v>216.39999999999995</v>
      </c>
      <c r="K670" s="525"/>
      <c r="M670" s="240"/>
    </row>
    <row r="671" spans="1:13">
      <c r="B671" s="526"/>
      <c r="C671" s="526"/>
      <c r="D671" t="s">
        <v>66</v>
      </c>
      <c r="E671" s="2">
        <v>15</v>
      </c>
      <c r="G671" s="2">
        <f t="shared" si="10"/>
        <v>231.39999999999995</v>
      </c>
      <c r="K671" s="526"/>
      <c r="M671" s="240"/>
    </row>
    <row r="672" spans="1:13">
      <c r="A672" s="299">
        <v>45202</v>
      </c>
      <c r="B672" s="526">
        <v>27561</v>
      </c>
      <c r="C672" s="526" t="s">
        <v>28</v>
      </c>
      <c r="D672" t="s">
        <v>16</v>
      </c>
      <c r="F672" s="240">
        <v>134.19999999999999</v>
      </c>
      <c r="G672" s="2">
        <f t="shared" si="10"/>
        <v>97.19999999999996</v>
      </c>
      <c r="K672" s="526"/>
      <c r="M672" s="240"/>
    </row>
    <row r="673" spans="1:13">
      <c r="A673" s="299">
        <v>45202</v>
      </c>
      <c r="B673" s="526">
        <v>27561</v>
      </c>
      <c r="C673" s="526" t="s">
        <v>28</v>
      </c>
      <c r="D673" t="s">
        <v>17</v>
      </c>
      <c r="F673" s="240">
        <v>17.2</v>
      </c>
      <c r="G673" s="2">
        <f t="shared" si="10"/>
        <v>79.999999999999957</v>
      </c>
      <c r="K673" s="526"/>
      <c r="M673" s="240"/>
    </row>
    <row r="674" spans="1:13">
      <c r="A674" s="299">
        <v>45202</v>
      </c>
      <c r="B674" s="526">
        <v>27561</v>
      </c>
      <c r="C674" s="526" t="s">
        <v>28</v>
      </c>
      <c r="D674" t="s">
        <v>18</v>
      </c>
      <c r="F674" s="240">
        <v>60</v>
      </c>
      <c r="G674" s="2">
        <f t="shared" si="10"/>
        <v>19.999999999999957</v>
      </c>
      <c r="K674" s="526"/>
      <c r="M674" s="2"/>
    </row>
    <row r="675" spans="1:13">
      <c r="A675" s="299">
        <v>45202</v>
      </c>
      <c r="B675" s="526">
        <v>27561</v>
      </c>
      <c r="C675" s="526" t="s">
        <v>28</v>
      </c>
      <c r="D675" t="s">
        <v>19</v>
      </c>
      <c r="F675" s="240">
        <v>5</v>
      </c>
      <c r="G675" s="2">
        <f t="shared" si="10"/>
        <v>14.999999999999957</v>
      </c>
      <c r="M675" s="37"/>
    </row>
    <row r="676" spans="1:13">
      <c r="A676" s="299">
        <v>45202</v>
      </c>
      <c r="B676" s="526">
        <v>27561</v>
      </c>
      <c r="C676" s="526" t="s">
        <v>28</v>
      </c>
      <c r="D676" t="s">
        <v>66</v>
      </c>
      <c r="F676" s="2">
        <v>15</v>
      </c>
      <c r="G676" s="2">
        <f t="shared" si="10"/>
        <v>-4.2632564145606011E-14</v>
      </c>
    </row>
    <row r="677" spans="1:13">
      <c r="A677" s="44">
        <v>45199</v>
      </c>
      <c r="B677" s="525" t="s">
        <v>14</v>
      </c>
      <c r="C677" s="525" t="s">
        <v>53</v>
      </c>
      <c r="D677" t="s">
        <v>16</v>
      </c>
      <c r="E677" s="240">
        <v>133.5</v>
      </c>
      <c r="G677" s="2">
        <f t="shared" si="10"/>
        <v>133.49999999999994</v>
      </c>
    </row>
    <row r="678" spans="1:13">
      <c r="A678" s="86"/>
      <c r="B678" s="526"/>
      <c r="C678" s="526"/>
      <c r="D678" t="s">
        <v>17</v>
      </c>
      <c r="E678" s="240">
        <v>13.1</v>
      </c>
      <c r="G678" s="2">
        <f t="shared" si="10"/>
        <v>146.59999999999994</v>
      </c>
    </row>
    <row r="679" spans="1:13">
      <c r="A679" s="86"/>
      <c r="B679" s="526"/>
      <c r="C679" s="526"/>
      <c r="D679" t="s">
        <v>18</v>
      </c>
      <c r="E679" s="240">
        <v>60</v>
      </c>
      <c r="G679" s="2">
        <f t="shared" si="10"/>
        <v>206.59999999999994</v>
      </c>
    </row>
    <row r="680" spans="1:13">
      <c r="A680" s="86"/>
      <c r="B680" s="526"/>
      <c r="C680" s="526"/>
      <c r="D680" t="s">
        <v>19</v>
      </c>
      <c r="E680" s="240">
        <v>5</v>
      </c>
      <c r="G680" s="2">
        <f t="shared" si="10"/>
        <v>211.59999999999994</v>
      </c>
    </row>
    <row r="681" spans="1:13">
      <c r="A681" s="299"/>
      <c r="B681" s="60"/>
      <c r="C681" s="60"/>
      <c r="D681" t="s">
        <v>105</v>
      </c>
      <c r="E681" s="240">
        <v>10</v>
      </c>
      <c r="G681" s="2">
        <f t="shared" si="10"/>
        <v>221.59999999999994</v>
      </c>
    </row>
    <row r="682" spans="1:13">
      <c r="A682" s="299">
        <v>45243</v>
      </c>
      <c r="B682" s="60">
        <v>27764</v>
      </c>
      <c r="C682" s="60" t="s">
        <v>53</v>
      </c>
      <c r="D682" t="s">
        <v>16</v>
      </c>
      <c r="E682" s="240"/>
      <c r="F682" s="240">
        <v>133.5</v>
      </c>
      <c r="G682" s="2">
        <f t="shared" si="10"/>
        <v>88.099999999999937</v>
      </c>
    </row>
    <row r="683" spans="1:13">
      <c r="A683" s="299">
        <v>45243</v>
      </c>
      <c r="B683" s="60">
        <v>27764</v>
      </c>
      <c r="C683" s="60" t="s">
        <v>53</v>
      </c>
      <c r="D683" t="s">
        <v>17</v>
      </c>
      <c r="E683" s="240"/>
      <c r="F683" s="240">
        <v>13.1</v>
      </c>
      <c r="G683" s="2">
        <f t="shared" si="10"/>
        <v>74.999999999999943</v>
      </c>
    </row>
    <row r="684" spans="1:13">
      <c r="A684" s="299">
        <v>45243</v>
      </c>
      <c r="B684" s="60">
        <v>27764</v>
      </c>
      <c r="C684" s="60" t="s">
        <v>53</v>
      </c>
      <c r="D684" t="s">
        <v>18</v>
      </c>
      <c r="E684" s="240"/>
      <c r="F684" s="240">
        <v>60</v>
      </c>
      <c r="G684" s="2">
        <f t="shared" si="10"/>
        <v>14.999999999999943</v>
      </c>
    </row>
    <row r="685" spans="1:13">
      <c r="A685" s="299">
        <v>45243</v>
      </c>
      <c r="B685" s="60">
        <v>27764</v>
      </c>
      <c r="C685" s="60" t="s">
        <v>53</v>
      </c>
      <c r="D685" t="s">
        <v>19</v>
      </c>
      <c r="E685" s="240"/>
      <c r="F685" s="240">
        <v>5</v>
      </c>
      <c r="G685" s="2">
        <f t="shared" si="10"/>
        <v>9.9999999999999432</v>
      </c>
    </row>
    <row r="686" spans="1:13">
      <c r="A686" s="299">
        <v>45243</v>
      </c>
      <c r="B686" s="60">
        <v>27764</v>
      </c>
      <c r="C686" s="60" t="s">
        <v>53</v>
      </c>
      <c r="D686" t="s">
        <v>105</v>
      </c>
      <c r="E686" s="240"/>
      <c r="F686" s="240">
        <v>10</v>
      </c>
      <c r="G686" s="2">
        <f t="shared" si="10"/>
        <v>-5.6843418860808015E-14</v>
      </c>
    </row>
    <row r="687" spans="1:13">
      <c r="A687" s="44">
        <v>45230</v>
      </c>
      <c r="B687" s="525" t="s">
        <v>14</v>
      </c>
      <c r="C687" s="525" t="s">
        <v>30</v>
      </c>
      <c r="D687" t="s">
        <v>16</v>
      </c>
      <c r="E687" s="26">
        <v>129.9</v>
      </c>
      <c r="G687" s="2">
        <f t="shared" si="10"/>
        <v>129.89999999999995</v>
      </c>
      <c r="L687" s="2"/>
    </row>
    <row r="688" spans="1:13">
      <c r="B688" s="526"/>
      <c r="C688" s="526"/>
      <c r="D688" t="s">
        <v>17</v>
      </c>
      <c r="E688" s="26">
        <v>14.4</v>
      </c>
      <c r="G688" s="2">
        <f t="shared" si="10"/>
        <v>144.29999999999995</v>
      </c>
      <c r="K688" s="525"/>
      <c r="M688" s="26"/>
    </row>
    <row r="689" spans="1:14">
      <c r="B689" s="526"/>
      <c r="C689" s="526"/>
      <c r="D689" t="s">
        <v>18</v>
      </c>
      <c r="E689" s="240">
        <v>60</v>
      </c>
      <c r="G689" s="2">
        <f t="shared" si="10"/>
        <v>204.29999999999995</v>
      </c>
      <c r="K689" s="526"/>
      <c r="M689" s="26"/>
    </row>
    <row r="690" spans="1:14">
      <c r="B690" s="526"/>
      <c r="C690" s="526"/>
      <c r="D690" t="s">
        <v>19</v>
      </c>
      <c r="E690" s="240">
        <v>5</v>
      </c>
      <c r="G690" s="2">
        <f t="shared" si="10"/>
        <v>209.29999999999995</v>
      </c>
      <c r="K690" s="526"/>
      <c r="M690" s="240"/>
    </row>
    <row r="691" spans="1:14">
      <c r="A691" s="7">
        <v>45271</v>
      </c>
      <c r="B691" s="526">
        <v>27939</v>
      </c>
      <c r="C691" s="526" t="s">
        <v>30</v>
      </c>
      <c r="D691" t="s">
        <v>16</v>
      </c>
      <c r="E691" s="240"/>
      <c r="F691" s="26">
        <v>129.9</v>
      </c>
      <c r="G691" s="2">
        <f t="shared" si="10"/>
        <v>79.399999999999949</v>
      </c>
      <c r="K691" s="526"/>
      <c r="M691" s="240"/>
    </row>
    <row r="692" spans="1:14">
      <c r="A692" s="7">
        <v>45271</v>
      </c>
      <c r="B692" s="526">
        <v>27939</v>
      </c>
      <c r="C692" s="526" t="s">
        <v>30</v>
      </c>
      <c r="D692" t="s">
        <v>17</v>
      </c>
      <c r="E692" s="240"/>
      <c r="F692" s="26">
        <v>14.4</v>
      </c>
      <c r="G692" s="2">
        <f t="shared" si="10"/>
        <v>64.999999999999943</v>
      </c>
      <c r="K692" s="526"/>
      <c r="M692" s="240"/>
    </row>
    <row r="693" spans="1:14">
      <c r="A693" s="7">
        <v>45271</v>
      </c>
      <c r="B693" s="526">
        <v>27939</v>
      </c>
      <c r="C693" s="526" t="s">
        <v>30</v>
      </c>
      <c r="D693" t="s">
        <v>18</v>
      </c>
      <c r="E693" s="240"/>
      <c r="F693" s="240">
        <v>60</v>
      </c>
      <c r="G693" s="2">
        <f t="shared" si="10"/>
        <v>4.9999999999999432</v>
      </c>
      <c r="K693" s="526"/>
      <c r="M693" s="240"/>
    </row>
    <row r="694" spans="1:14">
      <c r="A694" s="7">
        <v>45271</v>
      </c>
      <c r="B694" s="526">
        <v>27939</v>
      </c>
      <c r="C694" s="526" t="s">
        <v>30</v>
      </c>
      <c r="D694" t="s">
        <v>19</v>
      </c>
      <c r="E694" s="240"/>
      <c r="F694" s="240">
        <v>5</v>
      </c>
      <c r="G694" s="2">
        <f t="shared" si="10"/>
        <v>-5.6843418860808015E-14</v>
      </c>
      <c r="K694" s="526"/>
      <c r="M694" s="240"/>
    </row>
    <row r="695" spans="1:14">
      <c r="A695" s="88">
        <v>45260</v>
      </c>
      <c r="B695" s="525" t="s">
        <v>14</v>
      </c>
      <c r="C695" s="525" t="s">
        <v>33</v>
      </c>
      <c r="D695" t="s">
        <v>16</v>
      </c>
      <c r="E695" s="26">
        <v>141.1</v>
      </c>
      <c r="G695" s="2">
        <f t="shared" si="10"/>
        <v>141.09999999999994</v>
      </c>
      <c r="K695" s="526"/>
      <c r="M695" s="240"/>
    </row>
    <row r="696" spans="1:14">
      <c r="B696" s="526"/>
      <c r="C696" s="526"/>
      <c r="D696" t="s">
        <v>17</v>
      </c>
      <c r="E696" s="26">
        <v>23.3</v>
      </c>
      <c r="G696" s="2">
        <f t="shared" si="10"/>
        <v>164.39999999999995</v>
      </c>
      <c r="L696" s="240"/>
      <c r="M696" s="26"/>
      <c r="N696" s="26"/>
    </row>
    <row r="697" spans="1:14">
      <c r="B697" s="526"/>
      <c r="C697" s="526"/>
      <c r="D697" t="s">
        <v>18</v>
      </c>
      <c r="E697" s="240">
        <v>60</v>
      </c>
      <c r="G697" s="2">
        <f t="shared" si="10"/>
        <v>224.39999999999995</v>
      </c>
      <c r="L697" s="26"/>
      <c r="M697" s="26"/>
    </row>
    <row r="698" spans="1:14">
      <c r="B698" s="526"/>
      <c r="C698" s="526"/>
      <c r="D698" t="s">
        <v>19</v>
      </c>
      <c r="E698" s="240">
        <v>5</v>
      </c>
      <c r="G698" s="2">
        <f t="shared" si="10"/>
        <v>229.39999999999995</v>
      </c>
    </row>
    <row r="699" spans="1:14">
      <c r="A699" s="7">
        <v>45288</v>
      </c>
      <c r="B699" s="526">
        <v>28069</v>
      </c>
      <c r="C699" s="526" t="s">
        <v>33</v>
      </c>
      <c r="D699" t="s">
        <v>16</v>
      </c>
      <c r="F699" s="26">
        <v>141.1</v>
      </c>
      <c r="G699" s="2">
        <f t="shared" si="10"/>
        <v>88.299999999999955</v>
      </c>
    </row>
    <row r="700" spans="1:14">
      <c r="A700" s="7">
        <v>45288</v>
      </c>
      <c r="B700" s="526">
        <v>28069</v>
      </c>
      <c r="C700" s="526" t="s">
        <v>33</v>
      </c>
      <c r="D700" t="s">
        <v>17</v>
      </c>
      <c r="F700" s="26">
        <v>23.3</v>
      </c>
      <c r="G700" s="2">
        <f t="shared" si="10"/>
        <v>64.999999999999957</v>
      </c>
    </row>
    <row r="701" spans="1:14">
      <c r="A701" s="7">
        <v>45288</v>
      </c>
      <c r="B701" s="526">
        <v>28069</v>
      </c>
      <c r="C701" s="526" t="s">
        <v>33</v>
      </c>
      <c r="D701" t="s">
        <v>18</v>
      </c>
      <c r="F701" s="240">
        <v>60</v>
      </c>
      <c r="G701" s="2">
        <f t="shared" si="10"/>
        <v>4.9999999999999574</v>
      </c>
      <c r="J701" s="240"/>
    </row>
    <row r="702" spans="1:14">
      <c r="A702" s="7">
        <v>45288</v>
      </c>
      <c r="B702" s="526">
        <v>28069</v>
      </c>
      <c r="C702" s="526" t="s">
        <v>33</v>
      </c>
      <c r="D702" t="s">
        <v>19</v>
      </c>
      <c r="F702" s="240">
        <v>5</v>
      </c>
      <c r="G702" s="2">
        <f t="shared" si="10"/>
        <v>-4.2632564145606011E-14</v>
      </c>
      <c r="J702" s="240"/>
    </row>
    <row r="703" spans="1:14">
      <c r="A703" s="44">
        <v>45291</v>
      </c>
      <c r="B703" s="525" t="s">
        <v>14</v>
      </c>
      <c r="C703" s="525" t="s">
        <v>34</v>
      </c>
      <c r="D703" t="s">
        <v>16</v>
      </c>
      <c r="E703" s="26">
        <v>150.80000000000001</v>
      </c>
      <c r="F703" s="240"/>
      <c r="G703" s="2">
        <f t="shared" si="10"/>
        <v>150.79999999999995</v>
      </c>
      <c r="J703" s="26"/>
    </row>
    <row r="704" spans="1:14">
      <c r="B704" s="526"/>
      <c r="C704" s="526"/>
      <c r="D704" t="s">
        <v>17</v>
      </c>
      <c r="E704" s="26">
        <v>22</v>
      </c>
      <c r="F704" s="240"/>
      <c r="G704" s="2">
        <f t="shared" si="10"/>
        <v>172.79999999999995</v>
      </c>
      <c r="J704" s="26"/>
    </row>
    <row r="705" spans="1:12">
      <c r="B705" s="526"/>
      <c r="C705" s="526"/>
      <c r="D705" t="s">
        <v>18</v>
      </c>
      <c r="E705" s="240">
        <v>60</v>
      </c>
      <c r="F705" s="240"/>
      <c r="G705" s="2">
        <f t="shared" si="10"/>
        <v>232.79999999999995</v>
      </c>
      <c r="J705" s="240"/>
    </row>
    <row r="706" spans="1:12">
      <c r="B706" s="526"/>
      <c r="C706" s="526"/>
      <c r="D706" t="s">
        <v>19</v>
      </c>
      <c r="E706" s="240">
        <v>5</v>
      </c>
      <c r="F706" s="240"/>
      <c r="G706" s="2">
        <f t="shared" si="10"/>
        <v>237.79999999999995</v>
      </c>
      <c r="I706" s="37"/>
      <c r="J706" s="240"/>
    </row>
    <row r="707" spans="1:12">
      <c r="A707" s="7">
        <v>45288</v>
      </c>
      <c r="B707" s="526">
        <v>28069</v>
      </c>
      <c r="C707" s="526" t="s">
        <v>34</v>
      </c>
      <c r="D707" t="s">
        <v>18</v>
      </c>
      <c r="E707" s="37"/>
      <c r="F707" s="240">
        <v>60</v>
      </c>
      <c r="G707" s="2">
        <f t="shared" si="10"/>
        <v>177.79999999999995</v>
      </c>
      <c r="J707" s="37"/>
      <c r="K707" s="37"/>
    </row>
    <row r="708" spans="1:12">
      <c r="A708" s="7">
        <v>45288</v>
      </c>
      <c r="B708" s="526">
        <v>28069</v>
      </c>
      <c r="C708" s="526" t="s">
        <v>34</v>
      </c>
      <c r="D708" t="s">
        <v>19</v>
      </c>
      <c r="E708" s="37"/>
      <c r="F708" s="240">
        <v>5</v>
      </c>
      <c r="G708" s="2">
        <f t="shared" si="10"/>
        <v>172.79999999999995</v>
      </c>
    </row>
    <row r="709" spans="1:12">
      <c r="A709" s="7">
        <v>45327</v>
      </c>
      <c r="B709" s="526">
        <v>28222</v>
      </c>
      <c r="C709" s="526" t="s">
        <v>34</v>
      </c>
      <c r="D709" t="s">
        <v>16</v>
      </c>
      <c r="F709" s="26">
        <v>150.80000000000001</v>
      </c>
      <c r="G709" s="2">
        <f t="shared" si="10"/>
        <v>21.999999999999943</v>
      </c>
    </row>
    <row r="710" spans="1:12">
      <c r="A710" s="7">
        <v>45327</v>
      </c>
      <c r="B710" s="526">
        <v>28222</v>
      </c>
      <c r="C710" s="526" t="s">
        <v>34</v>
      </c>
      <c r="D710" t="s">
        <v>17</v>
      </c>
      <c r="F710" s="26">
        <v>22</v>
      </c>
      <c r="G710" s="2">
        <f t="shared" si="10"/>
        <v>-5.6843418860808015E-14</v>
      </c>
    </row>
    <row r="711" spans="1:12">
      <c r="A711" s="88">
        <v>45322</v>
      </c>
      <c r="B711" s="525" t="s">
        <v>14</v>
      </c>
      <c r="C711" s="525" t="s">
        <v>15</v>
      </c>
      <c r="D711" t="s">
        <v>16</v>
      </c>
      <c r="E711" s="26">
        <v>168.4</v>
      </c>
      <c r="G711" s="2">
        <f t="shared" si="10"/>
        <v>168.39999999999995</v>
      </c>
      <c r="I711" s="525"/>
      <c r="K711" s="26"/>
    </row>
    <row r="712" spans="1:12">
      <c r="A712" s="86"/>
      <c r="B712" s="526"/>
      <c r="C712" s="526"/>
      <c r="D712" t="s">
        <v>17</v>
      </c>
      <c r="E712" s="26">
        <v>27.8</v>
      </c>
      <c r="G712" s="2">
        <f t="shared" si="10"/>
        <v>196.19999999999996</v>
      </c>
      <c r="I712" s="526"/>
      <c r="K712" s="26"/>
    </row>
    <row r="713" spans="1:12">
      <c r="A713" s="86"/>
      <c r="B713" s="526"/>
      <c r="C713" s="526"/>
      <c r="D713" t="s">
        <v>18</v>
      </c>
      <c r="E713" s="240">
        <v>60</v>
      </c>
      <c r="G713" s="2">
        <f t="shared" si="10"/>
        <v>256.19999999999993</v>
      </c>
      <c r="I713" s="526"/>
      <c r="K713" s="240"/>
    </row>
    <row r="714" spans="1:12">
      <c r="A714" s="86"/>
      <c r="B714" s="526"/>
      <c r="C714" s="526"/>
      <c r="D714" t="s">
        <v>19</v>
      </c>
      <c r="E714" s="240">
        <v>5</v>
      </c>
      <c r="G714" s="2">
        <f t="shared" si="10"/>
        <v>261.19999999999993</v>
      </c>
      <c r="I714" s="526"/>
      <c r="K714" s="240"/>
    </row>
    <row r="715" spans="1:12">
      <c r="B715" s="526"/>
      <c r="C715" s="526"/>
      <c r="D715" t="s">
        <v>139</v>
      </c>
      <c r="E715" s="2">
        <v>24.2</v>
      </c>
      <c r="G715" s="2">
        <f t="shared" si="10"/>
        <v>285.39999999999992</v>
      </c>
      <c r="I715" s="526"/>
      <c r="K715" s="2"/>
    </row>
    <row r="716" spans="1:12">
      <c r="A716" s="7">
        <v>45355</v>
      </c>
      <c r="B716" s="526">
        <v>28342</v>
      </c>
      <c r="C716" s="526" t="s">
        <v>15</v>
      </c>
      <c r="D716" t="s">
        <v>16</v>
      </c>
      <c r="F716" s="26">
        <v>168.4</v>
      </c>
      <c r="G716" s="2">
        <f t="shared" si="10"/>
        <v>116.99999999999991</v>
      </c>
      <c r="I716" s="526"/>
      <c r="K716" s="2"/>
      <c r="L716" s="37"/>
    </row>
    <row r="717" spans="1:12">
      <c r="A717" s="7">
        <v>45355</v>
      </c>
      <c r="B717" s="526">
        <v>28342</v>
      </c>
      <c r="C717" s="526" t="s">
        <v>15</v>
      </c>
      <c r="D717" t="s">
        <v>17</v>
      </c>
      <c r="F717" s="26">
        <v>27.8</v>
      </c>
      <c r="G717" s="2">
        <f t="shared" si="10"/>
        <v>89.199999999999918</v>
      </c>
    </row>
    <row r="718" spans="1:12">
      <c r="A718" s="7">
        <v>45355</v>
      </c>
      <c r="B718" s="526">
        <v>28342</v>
      </c>
      <c r="C718" s="526" t="s">
        <v>15</v>
      </c>
      <c r="D718" t="s">
        <v>18</v>
      </c>
      <c r="F718" s="240">
        <v>60</v>
      </c>
      <c r="G718" s="2">
        <f t="shared" ref="G718:G785" si="11">+G717+E718-F718</f>
        <v>29.199999999999918</v>
      </c>
    </row>
    <row r="719" spans="1:12">
      <c r="A719" s="7">
        <v>45355</v>
      </c>
      <c r="B719" s="526">
        <v>28342</v>
      </c>
      <c r="C719" s="526" t="s">
        <v>15</v>
      </c>
      <c r="D719" t="s">
        <v>19</v>
      </c>
      <c r="F719" s="240">
        <v>5</v>
      </c>
      <c r="G719" s="2">
        <f t="shared" si="11"/>
        <v>24.199999999999918</v>
      </c>
    </row>
    <row r="720" spans="1:12">
      <c r="A720" s="7">
        <v>45355</v>
      </c>
      <c r="B720" s="526">
        <v>28342</v>
      </c>
      <c r="C720" s="526" t="s">
        <v>15</v>
      </c>
      <c r="D720" t="s">
        <v>139</v>
      </c>
      <c r="F720" s="2">
        <v>24.2</v>
      </c>
      <c r="G720" s="2">
        <f t="shared" si="11"/>
        <v>-8.1712414612411521E-14</v>
      </c>
      <c r="I720" s="525"/>
      <c r="K720" s="240"/>
    </row>
    <row r="721" spans="1:13">
      <c r="A721" s="88">
        <v>45351</v>
      </c>
      <c r="B721" s="525" t="s">
        <v>14</v>
      </c>
      <c r="C721" s="525" t="s">
        <v>20</v>
      </c>
      <c r="D721" t="s">
        <v>16</v>
      </c>
      <c r="E721" s="240">
        <v>174.4</v>
      </c>
      <c r="G721" s="2">
        <f t="shared" si="11"/>
        <v>174.39999999999992</v>
      </c>
      <c r="I721" s="526"/>
      <c r="K721" s="240"/>
    </row>
    <row r="722" spans="1:13">
      <c r="A722" s="86"/>
      <c r="B722" s="526"/>
      <c r="C722" s="526"/>
      <c r="D722" t="s">
        <v>17</v>
      </c>
      <c r="E722" s="240">
        <v>21.4</v>
      </c>
      <c r="G722" s="2">
        <f t="shared" si="11"/>
        <v>195.79999999999993</v>
      </c>
      <c r="I722" s="526"/>
      <c r="K722" s="240"/>
    </row>
    <row r="723" spans="1:13">
      <c r="A723" s="86"/>
      <c r="B723" s="526"/>
      <c r="C723" s="526"/>
      <c r="D723" t="s">
        <v>18</v>
      </c>
      <c r="E723" s="240">
        <v>58</v>
      </c>
      <c r="G723" s="2">
        <f t="shared" si="11"/>
        <v>253.79999999999993</v>
      </c>
      <c r="I723" s="526"/>
      <c r="K723" s="240"/>
    </row>
    <row r="724" spans="1:13">
      <c r="A724" s="86"/>
      <c r="B724" s="526"/>
      <c r="C724" s="526"/>
      <c r="D724" t="s">
        <v>19</v>
      </c>
      <c r="E724" s="240">
        <v>5</v>
      </c>
      <c r="G724" s="2">
        <f t="shared" si="11"/>
        <v>258.79999999999995</v>
      </c>
      <c r="I724" s="526"/>
      <c r="K724" s="2"/>
    </row>
    <row r="725" spans="1:13">
      <c r="A725" s="7">
        <v>45376</v>
      </c>
      <c r="B725" s="526">
        <v>28616</v>
      </c>
      <c r="C725" s="526" t="s">
        <v>20</v>
      </c>
      <c r="D725" t="s">
        <v>16</v>
      </c>
      <c r="F725" s="240">
        <v>174.4</v>
      </c>
      <c r="G725" s="2">
        <f t="shared" si="11"/>
        <v>84.399999999999949</v>
      </c>
      <c r="K725" s="37"/>
    </row>
    <row r="726" spans="1:13">
      <c r="A726" s="7">
        <v>45376</v>
      </c>
      <c r="B726" s="526">
        <v>28616</v>
      </c>
      <c r="C726" s="526" t="s">
        <v>20</v>
      </c>
      <c r="D726" t="s">
        <v>17</v>
      </c>
      <c r="F726" s="240">
        <v>21.4</v>
      </c>
      <c r="G726" s="2">
        <f t="shared" si="11"/>
        <v>62.99999999999995</v>
      </c>
    </row>
    <row r="727" spans="1:13">
      <c r="A727" s="7">
        <v>45376</v>
      </c>
      <c r="B727" s="526">
        <v>28616</v>
      </c>
      <c r="C727" s="526" t="s">
        <v>20</v>
      </c>
      <c r="D727" t="s">
        <v>18</v>
      </c>
      <c r="F727" s="240">
        <v>58</v>
      </c>
      <c r="G727" s="2">
        <f t="shared" si="11"/>
        <v>4.9999999999999503</v>
      </c>
    </row>
    <row r="728" spans="1:13">
      <c r="A728" s="7">
        <v>45376</v>
      </c>
      <c r="B728" s="526">
        <v>28616</v>
      </c>
      <c r="C728" s="526" t="s">
        <v>20</v>
      </c>
      <c r="D728" t="s">
        <v>19</v>
      </c>
      <c r="F728" s="240">
        <v>5</v>
      </c>
      <c r="G728" s="2">
        <f t="shared" si="11"/>
        <v>-4.9737991503207013E-14</v>
      </c>
    </row>
    <row r="729" spans="1:13">
      <c r="A729" s="44">
        <v>45382</v>
      </c>
      <c r="B729" s="525" t="s">
        <v>14</v>
      </c>
      <c r="C729" s="525" t="s">
        <v>23</v>
      </c>
      <c r="D729" t="s">
        <v>16</v>
      </c>
      <c r="E729" s="240">
        <v>168.9</v>
      </c>
      <c r="G729" s="2">
        <f t="shared" si="11"/>
        <v>168.89999999999995</v>
      </c>
    </row>
    <row r="730" spans="1:13">
      <c r="B730" s="526"/>
      <c r="C730" s="526"/>
      <c r="D730" t="s">
        <v>17</v>
      </c>
      <c r="E730" s="240">
        <v>16.399999999999999</v>
      </c>
      <c r="G730" s="2">
        <f t="shared" si="11"/>
        <v>185.29999999999995</v>
      </c>
    </row>
    <row r="731" spans="1:13">
      <c r="B731" s="526"/>
      <c r="C731" s="526"/>
      <c r="D731" t="s">
        <v>18</v>
      </c>
      <c r="E731" s="240">
        <v>60</v>
      </c>
      <c r="G731" s="2">
        <f t="shared" si="11"/>
        <v>245.29999999999995</v>
      </c>
      <c r="M731">
        <f>500/20</f>
        <v>25</v>
      </c>
    </row>
    <row r="732" spans="1:13">
      <c r="B732" s="526"/>
      <c r="C732" s="526"/>
      <c r="D732" t="s">
        <v>19</v>
      </c>
      <c r="E732" s="240">
        <v>5</v>
      </c>
      <c r="G732" s="2">
        <f t="shared" si="11"/>
        <v>250.29999999999995</v>
      </c>
    </row>
    <row r="733" spans="1:13">
      <c r="A733" s="7">
        <v>45411</v>
      </c>
      <c r="B733" s="526">
        <v>28765</v>
      </c>
      <c r="C733" s="526" t="s">
        <v>23</v>
      </c>
      <c r="D733" t="s">
        <v>16</v>
      </c>
      <c r="F733" s="240">
        <v>168.9</v>
      </c>
      <c r="G733" s="2">
        <f t="shared" si="11"/>
        <v>81.399999999999949</v>
      </c>
    </row>
    <row r="734" spans="1:13">
      <c r="A734" s="7">
        <v>45411</v>
      </c>
      <c r="B734" s="526">
        <v>28765</v>
      </c>
      <c r="C734" s="526" t="s">
        <v>23</v>
      </c>
      <c r="D734" t="s">
        <v>17</v>
      </c>
      <c r="F734" s="240">
        <v>16.399999999999999</v>
      </c>
      <c r="G734" s="2">
        <f t="shared" si="11"/>
        <v>64.999999999999943</v>
      </c>
    </row>
    <row r="735" spans="1:13">
      <c r="A735" s="7">
        <v>45411</v>
      </c>
      <c r="B735" s="526">
        <v>28765</v>
      </c>
      <c r="C735" s="526" t="s">
        <v>23</v>
      </c>
      <c r="D735" t="s">
        <v>18</v>
      </c>
      <c r="F735" s="240">
        <v>60</v>
      </c>
      <c r="G735" s="2">
        <f t="shared" si="11"/>
        <v>4.9999999999999432</v>
      </c>
    </row>
    <row r="736" spans="1:13">
      <c r="A736" s="7">
        <v>45411</v>
      </c>
      <c r="B736" s="526">
        <v>28765</v>
      </c>
      <c r="C736" s="526" t="s">
        <v>23</v>
      </c>
      <c r="D736" t="s">
        <v>19</v>
      </c>
      <c r="F736" s="240">
        <v>5</v>
      </c>
      <c r="G736" s="2">
        <f t="shared" si="11"/>
        <v>-5.6843418860808015E-14</v>
      </c>
    </row>
    <row r="737" spans="1:8">
      <c r="A737" s="44">
        <v>45412</v>
      </c>
      <c r="B737" s="525" t="s">
        <v>14</v>
      </c>
      <c r="C737" s="525" t="s">
        <v>24</v>
      </c>
      <c r="D737" t="s">
        <v>16</v>
      </c>
      <c r="E737" s="26">
        <v>167.9</v>
      </c>
      <c r="G737" s="2">
        <f t="shared" si="11"/>
        <v>167.89999999999995</v>
      </c>
    </row>
    <row r="738" spans="1:8">
      <c r="B738" s="526"/>
      <c r="C738" s="526"/>
      <c r="D738" t="s">
        <v>17</v>
      </c>
      <c r="E738" s="26">
        <v>20.3</v>
      </c>
      <c r="G738" s="2">
        <f t="shared" si="11"/>
        <v>188.19999999999996</v>
      </c>
    </row>
    <row r="739" spans="1:8">
      <c r="B739" s="526"/>
      <c r="C739" s="526"/>
      <c r="D739" t="s">
        <v>18</v>
      </c>
      <c r="E739" s="26">
        <v>60</v>
      </c>
      <c r="G739" s="2">
        <f t="shared" si="11"/>
        <v>248.19999999999996</v>
      </c>
    </row>
    <row r="740" spans="1:8">
      <c r="B740" s="526"/>
      <c r="C740" s="526"/>
      <c r="D740" t="s">
        <v>19</v>
      </c>
      <c r="E740" s="26">
        <v>5</v>
      </c>
      <c r="G740" s="2">
        <f t="shared" si="11"/>
        <v>253.19999999999996</v>
      </c>
    </row>
    <row r="741" spans="1:8">
      <c r="A741" s="7">
        <v>45444</v>
      </c>
      <c r="B741" s="526">
        <v>28968</v>
      </c>
      <c r="C741" s="526" t="s">
        <v>24</v>
      </c>
      <c r="D741" t="s">
        <v>16</v>
      </c>
      <c r="F741" s="26">
        <v>167.9</v>
      </c>
      <c r="G741" s="2">
        <f t="shared" si="11"/>
        <v>85.299999999999955</v>
      </c>
    </row>
    <row r="742" spans="1:8">
      <c r="A742" s="7">
        <v>45444</v>
      </c>
      <c r="B742" s="526">
        <v>28968</v>
      </c>
      <c r="C742" s="526" t="s">
        <v>24</v>
      </c>
      <c r="D742" t="s">
        <v>17</v>
      </c>
      <c r="F742" s="26">
        <v>20.3</v>
      </c>
      <c r="G742" s="2">
        <f t="shared" si="11"/>
        <v>64.999999999999957</v>
      </c>
    </row>
    <row r="743" spans="1:8">
      <c r="A743" s="7">
        <v>45444</v>
      </c>
      <c r="B743" s="526">
        <v>28968</v>
      </c>
      <c r="C743" s="526" t="s">
        <v>24</v>
      </c>
      <c r="D743" t="s">
        <v>18</v>
      </c>
      <c r="F743" s="26">
        <v>60</v>
      </c>
      <c r="G743" s="2">
        <f t="shared" si="11"/>
        <v>4.9999999999999574</v>
      </c>
    </row>
    <row r="744" spans="1:8">
      <c r="A744" s="7">
        <v>45444</v>
      </c>
      <c r="B744" s="526">
        <v>28968</v>
      </c>
      <c r="C744" s="526" t="s">
        <v>24</v>
      </c>
      <c r="D744" t="s">
        <v>19</v>
      </c>
      <c r="F744" s="26">
        <v>5</v>
      </c>
      <c r="G744" s="2">
        <f t="shared" si="11"/>
        <v>-4.2632564145606011E-14</v>
      </c>
      <c r="H744" s="37"/>
    </row>
    <row r="745" spans="1:8">
      <c r="A745" s="44">
        <v>45443</v>
      </c>
      <c r="B745" s="525" t="s">
        <v>14</v>
      </c>
      <c r="C745" s="525" t="s">
        <v>25</v>
      </c>
      <c r="D745" t="s">
        <v>16</v>
      </c>
      <c r="E745" s="240">
        <v>152.80000000000001</v>
      </c>
      <c r="G745" s="2">
        <f t="shared" si="11"/>
        <v>152.79999999999995</v>
      </c>
    </row>
    <row r="746" spans="1:8">
      <c r="B746" s="526"/>
      <c r="C746" s="526"/>
      <c r="D746" t="s">
        <v>17</v>
      </c>
      <c r="E746" s="240">
        <v>21.7</v>
      </c>
      <c r="G746" s="2">
        <f t="shared" si="11"/>
        <v>174.49999999999994</v>
      </c>
    </row>
    <row r="747" spans="1:8">
      <c r="B747" s="526"/>
      <c r="C747" s="526"/>
      <c r="D747" t="s">
        <v>18</v>
      </c>
      <c r="E747" s="240">
        <v>60</v>
      </c>
      <c r="G747" s="2">
        <f t="shared" si="11"/>
        <v>234.49999999999994</v>
      </c>
    </row>
    <row r="748" spans="1:8">
      <c r="B748" s="526"/>
      <c r="C748" s="526"/>
      <c r="D748" t="s">
        <v>19</v>
      </c>
      <c r="E748" s="240">
        <v>5</v>
      </c>
      <c r="G748" s="2">
        <f t="shared" si="11"/>
        <v>239.49999999999994</v>
      </c>
    </row>
    <row r="749" spans="1:8">
      <c r="B749" s="526"/>
      <c r="C749" s="526"/>
      <c r="D749" t="s">
        <v>106</v>
      </c>
      <c r="E749" s="240">
        <v>10</v>
      </c>
      <c r="G749" s="2">
        <f t="shared" si="11"/>
        <v>249.49999999999994</v>
      </c>
    </row>
    <row r="750" spans="1:8">
      <c r="A750" s="7">
        <v>45482</v>
      </c>
      <c r="B750" s="526">
        <v>29236</v>
      </c>
      <c r="C750" s="526" t="s">
        <v>25</v>
      </c>
      <c r="D750" t="s">
        <v>16</v>
      </c>
      <c r="E750" s="240"/>
      <c r="F750" s="2">
        <v>152.80000000000001</v>
      </c>
      <c r="G750" s="2">
        <f t="shared" si="11"/>
        <v>96.699999999999932</v>
      </c>
    </row>
    <row r="751" spans="1:8">
      <c r="A751" s="7">
        <v>45482</v>
      </c>
      <c r="B751" s="526">
        <v>29236</v>
      </c>
      <c r="C751" s="526" t="s">
        <v>25</v>
      </c>
      <c r="D751" t="s">
        <v>17</v>
      </c>
      <c r="E751" s="240"/>
      <c r="F751" s="2">
        <v>21.7</v>
      </c>
      <c r="G751" s="2">
        <f t="shared" si="11"/>
        <v>74.999999999999929</v>
      </c>
    </row>
    <row r="752" spans="1:8">
      <c r="A752" s="7">
        <v>45482</v>
      </c>
      <c r="B752" s="526">
        <v>29236</v>
      </c>
      <c r="C752" s="526" t="s">
        <v>25</v>
      </c>
      <c r="D752" t="s">
        <v>18</v>
      </c>
      <c r="E752" s="240"/>
      <c r="F752" s="2">
        <v>60</v>
      </c>
      <c r="G752" s="2">
        <f t="shared" si="11"/>
        <v>14.999999999999929</v>
      </c>
    </row>
    <row r="753" spans="1:11">
      <c r="A753" s="7">
        <v>45482</v>
      </c>
      <c r="B753" s="526">
        <v>29236</v>
      </c>
      <c r="C753" s="526" t="s">
        <v>25</v>
      </c>
      <c r="D753" t="s">
        <v>19</v>
      </c>
      <c r="E753" s="240"/>
      <c r="F753" s="2">
        <v>5</v>
      </c>
      <c r="G753" s="2">
        <f t="shared" si="11"/>
        <v>9.9999999999999289</v>
      </c>
    </row>
    <row r="754" spans="1:11">
      <c r="A754" s="7">
        <v>45482</v>
      </c>
      <c r="B754" s="526">
        <v>29236</v>
      </c>
      <c r="C754" s="526" t="s">
        <v>25</v>
      </c>
      <c r="D754" t="s">
        <v>106</v>
      </c>
      <c r="E754" s="240"/>
      <c r="F754" s="2">
        <v>10</v>
      </c>
      <c r="G754" s="2">
        <f t="shared" si="11"/>
        <v>-7.1054273576010019E-14</v>
      </c>
    </row>
    <row r="755" spans="1:11">
      <c r="A755" s="88">
        <v>45473</v>
      </c>
      <c r="B755" s="525" t="s">
        <v>14</v>
      </c>
      <c r="C755" s="525" t="s">
        <v>26</v>
      </c>
      <c r="D755" t="s">
        <v>16</v>
      </c>
      <c r="E755" s="240">
        <v>148.30000000000001</v>
      </c>
      <c r="G755" s="2">
        <f t="shared" si="11"/>
        <v>148.29999999999995</v>
      </c>
    </row>
    <row r="756" spans="1:11">
      <c r="A756" s="86"/>
      <c r="B756" s="526"/>
      <c r="C756" s="526"/>
      <c r="D756" t="s">
        <v>17</v>
      </c>
      <c r="E756" s="240">
        <v>21.5</v>
      </c>
      <c r="G756" s="2">
        <f t="shared" si="11"/>
        <v>169.79999999999995</v>
      </c>
    </row>
    <row r="757" spans="1:11">
      <c r="A757" s="86"/>
      <c r="B757" s="526"/>
      <c r="C757" s="526"/>
      <c r="D757" t="s">
        <v>18</v>
      </c>
      <c r="E757" s="240">
        <v>60</v>
      </c>
      <c r="G757" s="2">
        <f t="shared" si="11"/>
        <v>229.79999999999995</v>
      </c>
      <c r="I757" s="525"/>
      <c r="K757" s="240"/>
    </row>
    <row r="758" spans="1:11">
      <c r="A758" s="86"/>
      <c r="B758" s="526"/>
      <c r="C758" s="526"/>
      <c r="D758" t="s">
        <v>19</v>
      </c>
      <c r="E758" s="240">
        <v>5</v>
      </c>
      <c r="G758" s="2">
        <f t="shared" si="11"/>
        <v>234.79999999999995</v>
      </c>
      <c r="I758" s="526"/>
      <c r="K758" s="240"/>
    </row>
    <row r="759" spans="1:11">
      <c r="A759" s="7">
        <v>45482</v>
      </c>
      <c r="B759" s="526">
        <v>29236</v>
      </c>
      <c r="C759" s="526" t="s">
        <v>26</v>
      </c>
      <c r="D759" t="s">
        <v>18</v>
      </c>
      <c r="F759" s="26">
        <v>60</v>
      </c>
      <c r="G759" s="2">
        <f t="shared" si="11"/>
        <v>174.79999999999995</v>
      </c>
      <c r="I759" s="525"/>
      <c r="K759" s="240"/>
    </row>
    <row r="760" spans="1:11">
      <c r="A760" s="7">
        <v>45482</v>
      </c>
      <c r="B760" s="526">
        <v>29236</v>
      </c>
      <c r="C760" s="526" t="s">
        <v>26</v>
      </c>
      <c r="D760" t="s">
        <v>19</v>
      </c>
      <c r="F760" s="26">
        <v>5</v>
      </c>
      <c r="G760" s="2">
        <f t="shared" si="11"/>
        <v>169.79999999999995</v>
      </c>
      <c r="I760" s="526"/>
      <c r="K760" s="240"/>
    </row>
    <row r="761" spans="1:11">
      <c r="A761" s="7">
        <v>45540</v>
      </c>
      <c r="B761" s="526">
        <v>29636</v>
      </c>
      <c r="C761" s="526" t="s">
        <v>26</v>
      </c>
      <c r="D761" t="s">
        <v>16</v>
      </c>
      <c r="F761" s="26">
        <v>148.30000000000001</v>
      </c>
      <c r="G761" s="2">
        <f t="shared" si="11"/>
        <v>21.499999999999943</v>
      </c>
      <c r="I761" s="526"/>
      <c r="K761" s="240"/>
    </row>
    <row r="762" spans="1:11">
      <c r="A762" s="7">
        <v>45540</v>
      </c>
      <c r="B762" s="526">
        <v>29636</v>
      </c>
      <c r="C762" s="526" t="s">
        <v>26</v>
      </c>
      <c r="D762" t="s">
        <v>17</v>
      </c>
      <c r="F762" s="26">
        <v>21.5</v>
      </c>
      <c r="G762" s="2">
        <f t="shared" si="11"/>
        <v>-5.6843418860808015E-14</v>
      </c>
      <c r="I762" s="526"/>
      <c r="K762" s="240"/>
    </row>
    <row r="763" spans="1:11">
      <c r="A763" s="88">
        <v>45504</v>
      </c>
      <c r="B763" s="525" t="s">
        <v>14</v>
      </c>
      <c r="C763" s="525" t="s">
        <v>27</v>
      </c>
      <c r="D763" t="s">
        <v>16</v>
      </c>
      <c r="E763" s="240">
        <v>145.6</v>
      </c>
      <c r="G763" s="2">
        <f t="shared" si="11"/>
        <v>145.59999999999994</v>
      </c>
      <c r="I763" s="526"/>
      <c r="K763" s="240"/>
    </row>
    <row r="764" spans="1:11">
      <c r="A764" s="86"/>
      <c r="B764" s="526"/>
      <c r="C764" s="526"/>
      <c r="D764" t="s">
        <v>17</v>
      </c>
      <c r="E764" s="240">
        <v>29</v>
      </c>
      <c r="G764" s="2">
        <f t="shared" si="11"/>
        <v>174.59999999999994</v>
      </c>
      <c r="I764" s="526"/>
      <c r="K764" s="240"/>
    </row>
    <row r="765" spans="1:11">
      <c r="A765" s="86"/>
      <c r="B765" s="526"/>
      <c r="C765" s="526"/>
      <c r="D765" t="s">
        <v>18</v>
      </c>
      <c r="E765" s="240">
        <v>60</v>
      </c>
      <c r="G765" s="2">
        <f t="shared" si="11"/>
        <v>234.59999999999994</v>
      </c>
      <c r="I765" s="526"/>
      <c r="K765" s="240"/>
    </row>
    <row r="766" spans="1:11">
      <c r="A766" s="86"/>
      <c r="B766" s="526"/>
      <c r="C766" s="526"/>
      <c r="D766" t="s">
        <v>19</v>
      </c>
      <c r="E766" s="240">
        <v>5</v>
      </c>
      <c r="G766" s="2">
        <f t="shared" si="11"/>
        <v>239.59999999999994</v>
      </c>
      <c r="H766" s="37"/>
      <c r="I766" s="525"/>
      <c r="K766" s="240"/>
    </row>
    <row r="767" spans="1:11">
      <c r="B767" s="526"/>
      <c r="C767" s="526"/>
      <c r="D767" t="s">
        <v>107</v>
      </c>
      <c r="E767" s="240">
        <v>250</v>
      </c>
      <c r="G767" s="2">
        <f t="shared" si="11"/>
        <v>489.59999999999991</v>
      </c>
      <c r="K767" s="240"/>
    </row>
    <row r="768" spans="1:11">
      <c r="A768" s="7">
        <v>45540</v>
      </c>
      <c r="B768" s="526">
        <v>29636</v>
      </c>
      <c r="C768" s="526" t="s">
        <v>27</v>
      </c>
      <c r="D768" t="s">
        <v>16</v>
      </c>
      <c r="E768" s="240"/>
      <c r="F768" s="240">
        <v>145.6</v>
      </c>
      <c r="G768" s="2">
        <f t="shared" si="11"/>
        <v>343.99999999999989</v>
      </c>
      <c r="K768" s="240"/>
    </row>
    <row r="769" spans="1:11">
      <c r="A769" s="7">
        <v>45540</v>
      </c>
      <c r="B769" s="526">
        <v>29636</v>
      </c>
      <c r="C769" s="526" t="s">
        <v>27</v>
      </c>
      <c r="D769" t="s">
        <v>17</v>
      </c>
      <c r="E769" s="240"/>
      <c r="F769" s="240">
        <v>29</v>
      </c>
      <c r="G769" s="2">
        <f t="shared" si="11"/>
        <v>314.99999999999989</v>
      </c>
      <c r="K769" s="240"/>
    </row>
    <row r="770" spans="1:11">
      <c r="A770" s="7">
        <v>45540</v>
      </c>
      <c r="B770" s="526">
        <v>29636</v>
      </c>
      <c r="C770" s="526" t="s">
        <v>27</v>
      </c>
      <c r="D770" t="s">
        <v>18</v>
      </c>
      <c r="E770" s="240"/>
      <c r="F770" s="240">
        <v>60</v>
      </c>
      <c r="G770" s="2">
        <f t="shared" si="11"/>
        <v>254.99999999999989</v>
      </c>
      <c r="K770" s="240"/>
    </row>
    <row r="771" spans="1:11">
      <c r="A771" s="7">
        <v>45540</v>
      </c>
      <c r="B771" s="526">
        <v>29636</v>
      </c>
      <c r="C771" s="526" t="s">
        <v>27</v>
      </c>
      <c r="D771" t="s">
        <v>19</v>
      </c>
      <c r="E771" s="240"/>
      <c r="F771" s="240">
        <v>5</v>
      </c>
      <c r="G771" s="2">
        <f t="shared" si="11"/>
        <v>249.99999999999989</v>
      </c>
      <c r="K771" s="240"/>
    </row>
    <row r="772" spans="1:11">
      <c r="A772" s="7">
        <v>45499</v>
      </c>
      <c r="B772" s="526">
        <v>29449</v>
      </c>
      <c r="C772" s="526" t="s">
        <v>27</v>
      </c>
      <c r="D772" t="s">
        <v>107</v>
      </c>
      <c r="E772" s="240"/>
      <c r="F772" s="240">
        <v>150</v>
      </c>
      <c r="G772" s="2">
        <f t="shared" si="11"/>
        <v>99.999999999999886</v>
      </c>
      <c r="K772" s="240"/>
    </row>
    <row r="773" spans="1:11">
      <c r="A773" s="7">
        <v>45540</v>
      </c>
      <c r="B773" s="526">
        <v>29637</v>
      </c>
      <c r="C773" s="526" t="s">
        <v>27</v>
      </c>
      <c r="D773" t="s">
        <v>107</v>
      </c>
      <c r="E773" s="240"/>
      <c r="F773" s="240">
        <v>100</v>
      </c>
      <c r="G773" s="2">
        <f t="shared" si="11"/>
        <v>-1.1368683772161603E-13</v>
      </c>
      <c r="J773" t="s">
        <v>545</v>
      </c>
      <c r="K773" s="240"/>
    </row>
    <row r="774" spans="1:11">
      <c r="A774" s="44">
        <v>45535</v>
      </c>
      <c r="B774" s="525" t="s">
        <v>14</v>
      </c>
      <c r="C774" s="525" t="s">
        <v>28</v>
      </c>
      <c r="D774" t="s">
        <v>16</v>
      </c>
      <c r="E774" s="240">
        <v>146</v>
      </c>
      <c r="G774" s="2">
        <f t="shared" si="11"/>
        <v>145.99999999999989</v>
      </c>
      <c r="H774">
        <v>2024</v>
      </c>
      <c r="I774" s="525" t="s">
        <v>53</v>
      </c>
      <c r="J774" t="s">
        <v>16</v>
      </c>
      <c r="K774" s="240">
        <v>146.9</v>
      </c>
    </row>
    <row r="775" spans="1:11">
      <c r="B775" s="526"/>
      <c r="C775" s="526"/>
      <c r="D775" t="s">
        <v>17</v>
      </c>
      <c r="E775" s="240">
        <v>18.8</v>
      </c>
      <c r="G775" s="2">
        <f t="shared" si="11"/>
        <v>164.7999999999999</v>
      </c>
      <c r="I775" s="526"/>
      <c r="J775" t="s">
        <v>17</v>
      </c>
      <c r="K775" s="240">
        <v>19.7</v>
      </c>
    </row>
    <row r="776" spans="1:11">
      <c r="B776" s="526"/>
      <c r="C776" s="526"/>
      <c r="D776" t="s">
        <v>18</v>
      </c>
      <c r="E776" s="240">
        <v>60</v>
      </c>
      <c r="G776" s="2">
        <f t="shared" si="11"/>
        <v>224.7999999999999</v>
      </c>
      <c r="I776" s="526"/>
      <c r="J776" t="s">
        <v>18</v>
      </c>
      <c r="K776" s="240">
        <v>60</v>
      </c>
    </row>
    <row r="777" spans="1:11">
      <c r="B777" s="526"/>
      <c r="C777" s="526"/>
      <c r="D777" t="s">
        <v>19</v>
      </c>
      <c r="E777" s="240">
        <v>5</v>
      </c>
      <c r="G777" s="2">
        <f t="shared" si="11"/>
        <v>229.7999999999999</v>
      </c>
      <c r="I777" s="526"/>
      <c r="J777" t="s">
        <v>19</v>
      </c>
      <c r="K777" s="240">
        <v>5</v>
      </c>
    </row>
    <row r="778" spans="1:11">
      <c r="A778" s="7">
        <v>45540</v>
      </c>
      <c r="B778" s="526">
        <v>29636</v>
      </c>
      <c r="C778" s="526" t="s">
        <v>28</v>
      </c>
      <c r="D778" t="s">
        <v>18</v>
      </c>
      <c r="F778" s="2">
        <v>60</v>
      </c>
      <c r="G778" s="2">
        <f t="shared" si="11"/>
        <v>169.7999999999999</v>
      </c>
      <c r="I778" s="526"/>
      <c r="K778" s="240">
        <f>SUM(K774:K777)</f>
        <v>231.6</v>
      </c>
    </row>
    <row r="779" spans="1:11">
      <c r="A779" s="7">
        <v>45540</v>
      </c>
      <c r="B779" s="526">
        <v>29636</v>
      </c>
      <c r="C779" s="526" t="s">
        <v>28</v>
      </c>
      <c r="D779" t="s">
        <v>19</v>
      </c>
      <c r="F779" s="2">
        <v>5</v>
      </c>
      <c r="G779" s="2">
        <f t="shared" si="11"/>
        <v>164.7999999999999</v>
      </c>
      <c r="I779" s="526"/>
      <c r="K779" s="240"/>
    </row>
    <row r="780" spans="1:11">
      <c r="A780" s="7">
        <v>45589</v>
      </c>
      <c r="B780" s="526">
        <v>29893</v>
      </c>
      <c r="C780" s="526" t="s">
        <v>28</v>
      </c>
      <c r="D780" t="s">
        <v>16</v>
      </c>
      <c r="F780" s="2">
        <v>146</v>
      </c>
      <c r="G780" s="2">
        <f t="shared" si="11"/>
        <v>18.799999999999898</v>
      </c>
      <c r="I780" s="526"/>
      <c r="K780" s="240"/>
    </row>
    <row r="781" spans="1:11">
      <c r="A781" s="7">
        <v>45589</v>
      </c>
      <c r="B781" s="526">
        <v>29893</v>
      </c>
      <c r="C781" s="526" t="s">
        <v>28</v>
      </c>
      <c r="D781" t="s">
        <v>17</v>
      </c>
      <c r="F781" s="2">
        <v>18.8</v>
      </c>
      <c r="G781" s="2">
        <f t="shared" si="11"/>
        <v>-1.0302869668521453E-13</v>
      </c>
      <c r="I781" s="526"/>
      <c r="K781" s="240"/>
    </row>
    <row r="782" spans="1:11">
      <c r="A782" s="88">
        <v>45565</v>
      </c>
      <c r="B782" s="525" t="s">
        <v>14</v>
      </c>
      <c r="C782" s="525" t="s">
        <v>53</v>
      </c>
      <c r="D782" t="s">
        <v>16</v>
      </c>
      <c r="E782" s="240">
        <v>146.9</v>
      </c>
      <c r="G782" s="2">
        <f t="shared" si="11"/>
        <v>146.89999999999989</v>
      </c>
      <c r="K782" s="37"/>
    </row>
    <row r="783" spans="1:11">
      <c r="A783" s="86"/>
      <c r="B783" s="526"/>
      <c r="C783" s="526"/>
      <c r="D783" t="s">
        <v>17</v>
      </c>
      <c r="E783" s="240">
        <v>19.7</v>
      </c>
      <c r="G783" s="2">
        <f t="shared" si="11"/>
        <v>166.59999999999988</v>
      </c>
    </row>
    <row r="784" spans="1:11">
      <c r="A784" s="86"/>
      <c r="B784" s="526"/>
      <c r="C784" s="526"/>
      <c r="D784" t="s">
        <v>18</v>
      </c>
      <c r="E784" s="240">
        <v>60</v>
      </c>
      <c r="G784" s="2">
        <f t="shared" si="11"/>
        <v>226.59999999999988</v>
      </c>
    </row>
    <row r="785" spans="1:11">
      <c r="A785" s="86"/>
      <c r="B785" s="526"/>
      <c r="C785" s="526"/>
      <c r="D785" t="s">
        <v>19</v>
      </c>
      <c r="E785" s="240">
        <v>5</v>
      </c>
      <c r="G785" s="2">
        <f t="shared" si="11"/>
        <v>231.59999999999988</v>
      </c>
      <c r="J785" s="325"/>
      <c r="K785" s="325"/>
    </row>
    <row r="786" spans="1:11">
      <c r="A786" s="86">
        <v>45608</v>
      </c>
      <c r="B786" s="526">
        <v>29998</v>
      </c>
      <c r="C786" s="526" t="s">
        <v>53</v>
      </c>
      <c r="D786" t="s">
        <v>16</v>
      </c>
      <c r="E786" s="240"/>
      <c r="F786" s="2">
        <v>146.9</v>
      </c>
      <c r="G786" s="2">
        <f t="shared" ref="G786:G800" si="12">+G785+E786-F786</f>
        <v>84.699999999999875</v>
      </c>
      <c r="J786" s="325"/>
      <c r="K786" s="325"/>
    </row>
    <row r="787" spans="1:11">
      <c r="A787" s="86">
        <v>45608</v>
      </c>
      <c r="B787" s="526">
        <v>29998</v>
      </c>
      <c r="C787" s="526" t="s">
        <v>53</v>
      </c>
      <c r="D787" t="s">
        <v>17</v>
      </c>
      <c r="E787" s="240"/>
      <c r="F787" s="2">
        <v>19.7</v>
      </c>
      <c r="G787" s="2">
        <f t="shared" si="12"/>
        <v>64.999999999999872</v>
      </c>
      <c r="J787" s="325"/>
      <c r="K787" s="325"/>
    </row>
    <row r="788" spans="1:11">
      <c r="A788" s="86">
        <v>45608</v>
      </c>
      <c r="B788" s="526">
        <v>29998</v>
      </c>
      <c r="C788" s="526" t="s">
        <v>53</v>
      </c>
      <c r="D788" t="s">
        <v>18</v>
      </c>
      <c r="E788" s="240"/>
      <c r="F788" s="2">
        <v>60</v>
      </c>
      <c r="G788" s="2">
        <f t="shared" si="12"/>
        <v>4.9999999999998721</v>
      </c>
      <c r="J788" s="325"/>
      <c r="K788" s="325"/>
    </row>
    <row r="789" spans="1:11">
      <c r="A789" s="86">
        <v>45608</v>
      </c>
      <c r="B789" s="526">
        <v>29998</v>
      </c>
      <c r="C789" s="526" t="s">
        <v>53</v>
      </c>
      <c r="D789" t="s">
        <v>19</v>
      </c>
      <c r="E789" s="240"/>
      <c r="F789" s="2">
        <v>5</v>
      </c>
      <c r="G789" s="2">
        <f t="shared" si="12"/>
        <v>-1.2789769243681803E-13</v>
      </c>
      <c r="J789" s="325"/>
      <c r="K789" s="325"/>
    </row>
    <row r="790" spans="1:11">
      <c r="A790" s="88">
        <v>45596</v>
      </c>
      <c r="B790" s="525" t="s">
        <v>14</v>
      </c>
      <c r="C790" s="525" t="s">
        <v>30</v>
      </c>
      <c r="D790" t="s">
        <v>16</v>
      </c>
      <c r="E790" s="240">
        <v>123.2</v>
      </c>
      <c r="G790" s="2">
        <f t="shared" si="12"/>
        <v>123.19999999999987</v>
      </c>
    </row>
    <row r="791" spans="1:11">
      <c r="A791" s="86"/>
      <c r="B791" s="526"/>
      <c r="C791" s="526"/>
      <c r="D791" t="s">
        <v>17</v>
      </c>
      <c r="E791" s="240">
        <v>25</v>
      </c>
      <c r="G791" s="2">
        <f t="shared" si="12"/>
        <v>148.19999999999987</v>
      </c>
    </row>
    <row r="792" spans="1:11">
      <c r="A792" s="86"/>
      <c r="B792" s="526"/>
      <c r="C792" s="526"/>
      <c r="D792" t="s">
        <v>18</v>
      </c>
      <c r="E792" s="240">
        <v>60</v>
      </c>
      <c r="G792" s="2">
        <f t="shared" si="12"/>
        <v>208.19999999999987</v>
      </c>
    </row>
    <row r="793" spans="1:11">
      <c r="A793" s="86"/>
      <c r="B793" s="526"/>
      <c r="C793" s="526"/>
      <c r="D793" t="s">
        <v>19</v>
      </c>
      <c r="E793" s="240">
        <v>5</v>
      </c>
      <c r="G793" s="2">
        <f t="shared" si="12"/>
        <v>213.19999999999987</v>
      </c>
      <c r="J793" s="240">
        <v>121.8</v>
      </c>
    </row>
    <row r="794" spans="1:11">
      <c r="A794" s="86">
        <v>45641</v>
      </c>
      <c r="B794" s="526">
        <v>30149</v>
      </c>
      <c r="C794" s="526" t="s">
        <v>30</v>
      </c>
      <c r="D794" t="s">
        <v>16</v>
      </c>
      <c r="E794" s="240"/>
      <c r="F794" s="2">
        <v>123.2</v>
      </c>
      <c r="G794" s="2">
        <f t="shared" si="12"/>
        <v>89.999999999999872</v>
      </c>
      <c r="J794" s="240">
        <v>26</v>
      </c>
    </row>
    <row r="795" spans="1:11">
      <c r="A795" s="86">
        <v>45641</v>
      </c>
      <c r="B795" s="526">
        <v>30149</v>
      </c>
      <c r="C795" s="526" t="s">
        <v>30</v>
      </c>
      <c r="D795" t="s">
        <v>17</v>
      </c>
      <c r="E795" s="240"/>
      <c r="F795" s="2">
        <v>25</v>
      </c>
      <c r="G795" s="2">
        <f t="shared" si="12"/>
        <v>64.999999999999872</v>
      </c>
      <c r="J795" s="240">
        <v>60</v>
      </c>
    </row>
    <row r="796" spans="1:11">
      <c r="A796" s="86">
        <v>45641</v>
      </c>
      <c r="B796" s="526">
        <v>30149</v>
      </c>
      <c r="C796" s="526" t="s">
        <v>30</v>
      </c>
      <c r="D796" t="s">
        <v>18</v>
      </c>
      <c r="E796" s="240"/>
      <c r="F796" s="2">
        <v>60</v>
      </c>
      <c r="G796" s="2">
        <f t="shared" si="12"/>
        <v>4.9999999999998721</v>
      </c>
      <c r="J796" s="240">
        <v>5</v>
      </c>
    </row>
    <row r="797" spans="1:11">
      <c r="A797" s="86">
        <v>45641</v>
      </c>
      <c r="B797" s="526">
        <v>30149</v>
      </c>
      <c r="C797" s="526" t="s">
        <v>30</v>
      </c>
      <c r="D797" t="s">
        <v>19</v>
      </c>
      <c r="E797" s="240"/>
      <c r="F797" s="2">
        <v>5</v>
      </c>
      <c r="G797" s="2">
        <f t="shared" si="12"/>
        <v>-1.2789769243681803E-13</v>
      </c>
      <c r="J797" s="240">
        <v>60</v>
      </c>
    </row>
    <row r="798" spans="1:11">
      <c r="A798" s="88">
        <v>45626</v>
      </c>
      <c r="B798" s="525" t="s">
        <v>14</v>
      </c>
      <c r="C798" s="525" t="s">
        <v>83</v>
      </c>
      <c r="D798" t="s">
        <v>16</v>
      </c>
      <c r="E798" s="240">
        <v>121.8</v>
      </c>
      <c r="G798" s="2">
        <f t="shared" si="12"/>
        <v>121.79999999999987</v>
      </c>
      <c r="J798" s="240">
        <v>5</v>
      </c>
    </row>
    <row r="799" spans="1:11">
      <c r="A799" s="86"/>
      <c r="B799" s="526"/>
      <c r="C799" s="526"/>
      <c r="D799" t="s">
        <v>17</v>
      </c>
      <c r="E799" s="240">
        <v>26</v>
      </c>
      <c r="G799" s="2">
        <f t="shared" si="12"/>
        <v>147.79999999999987</v>
      </c>
      <c r="J799" s="37">
        <f>SUM(J793:J798)</f>
        <v>277.8</v>
      </c>
    </row>
    <row r="800" spans="1:11">
      <c r="A800" s="86"/>
      <c r="B800" s="526"/>
      <c r="C800" s="526"/>
      <c r="D800" t="s">
        <v>18</v>
      </c>
      <c r="E800" s="240">
        <v>60</v>
      </c>
      <c r="G800" s="2">
        <f t="shared" si="12"/>
        <v>207.79999999999987</v>
      </c>
      <c r="J800" s="37">
        <f>280-J799</f>
        <v>2.1999999999999886</v>
      </c>
    </row>
    <row r="801" spans="1:9">
      <c r="A801" s="86"/>
      <c r="B801" s="526"/>
      <c r="C801" s="526"/>
      <c r="D801" t="s">
        <v>19</v>
      </c>
      <c r="E801" s="240">
        <v>5</v>
      </c>
      <c r="G801" s="2">
        <f t="shared" ref="G799:G801" si="13">+G800+E801-F801</f>
        <v>212.79999999999987</v>
      </c>
    </row>
    <row r="802" spans="1:9">
      <c r="A802" s="7">
        <v>45656</v>
      </c>
      <c r="B802" s="526">
        <v>30225</v>
      </c>
      <c r="C802" s="526" t="s">
        <v>83</v>
      </c>
      <c r="D802" t="s">
        <v>16</v>
      </c>
      <c r="F802" s="240">
        <v>121.8</v>
      </c>
      <c r="G802" s="2">
        <f>+G801+E802-F802</f>
        <v>90.999999999999872</v>
      </c>
    </row>
    <row r="803" spans="1:9">
      <c r="A803" s="7">
        <v>45656</v>
      </c>
      <c r="B803" s="526">
        <v>30225</v>
      </c>
      <c r="C803" s="526" t="s">
        <v>83</v>
      </c>
      <c r="D803" t="s">
        <v>17</v>
      </c>
      <c r="F803" s="240">
        <v>26</v>
      </c>
      <c r="G803" s="2">
        <f>+G802+E803-F803</f>
        <v>64.999999999999872</v>
      </c>
    </row>
    <row r="804" spans="1:9">
      <c r="A804" s="7">
        <v>45656</v>
      </c>
      <c r="B804" s="526">
        <v>30225</v>
      </c>
      <c r="C804" s="526" t="s">
        <v>83</v>
      </c>
      <c r="D804" t="s">
        <v>18</v>
      </c>
      <c r="F804" s="240">
        <v>60</v>
      </c>
      <c r="G804" s="2">
        <f>+G803+E804-F804</f>
        <v>4.9999999999998721</v>
      </c>
    </row>
    <row r="805" spans="1:9">
      <c r="A805" s="7">
        <v>45656</v>
      </c>
      <c r="B805" s="526">
        <v>30225</v>
      </c>
      <c r="C805" s="526" t="s">
        <v>83</v>
      </c>
      <c r="D805" t="s">
        <v>19</v>
      </c>
      <c r="F805" s="240">
        <v>5</v>
      </c>
      <c r="G805" s="2">
        <f>+G804+E805-F805</f>
        <v>-1.2789769243681803E-13</v>
      </c>
    </row>
    <row r="806" spans="1:9">
      <c r="A806" s="44">
        <v>45657</v>
      </c>
      <c r="B806" s="525" t="s">
        <v>14</v>
      </c>
      <c r="C806" s="525" t="s">
        <v>34</v>
      </c>
      <c r="D806" t="s">
        <v>16</v>
      </c>
      <c r="E806" s="240">
        <v>102.8</v>
      </c>
      <c r="G806" s="2">
        <f>+G805+E806-F806</f>
        <v>102.79999999999987</v>
      </c>
    </row>
    <row r="807" spans="1:9">
      <c r="B807" s="526"/>
      <c r="C807" s="526"/>
      <c r="D807" t="s">
        <v>17</v>
      </c>
      <c r="E807" s="240">
        <v>19.899999999999999</v>
      </c>
      <c r="G807" s="2">
        <f t="shared" ref="G807:G818" si="14">+G806+E807-F807</f>
        <v>122.69999999999987</v>
      </c>
    </row>
    <row r="808" spans="1:9">
      <c r="B808" s="526"/>
      <c r="C808" s="526"/>
      <c r="D808" t="s">
        <v>18</v>
      </c>
      <c r="E808" s="240">
        <v>60</v>
      </c>
      <c r="G808" s="2">
        <f t="shared" si="14"/>
        <v>182.69999999999987</v>
      </c>
    </row>
    <row r="809" spans="1:9">
      <c r="B809" s="526"/>
      <c r="C809" s="526"/>
      <c r="D809" t="s">
        <v>19</v>
      </c>
      <c r="E809" s="240">
        <v>5</v>
      </c>
      <c r="G809" s="2">
        <f t="shared" si="14"/>
        <v>187.69999999999987</v>
      </c>
    </row>
    <row r="810" spans="1:9">
      <c r="A810" s="7">
        <v>45656</v>
      </c>
      <c r="B810" s="526">
        <v>30225</v>
      </c>
      <c r="C810" s="526" t="s">
        <v>34</v>
      </c>
      <c r="D810" t="s">
        <v>18</v>
      </c>
      <c r="F810" s="240">
        <v>60</v>
      </c>
      <c r="G810" s="2">
        <f t="shared" si="14"/>
        <v>127.69999999999987</v>
      </c>
    </row>
    <row r="811" spans="1:9">
      <c r="A811" s="7">
        <v>45656</v>
      </c>
      <c r="B811" s="526">
        <v>30225</v>
      </c>
      <c r="C811" s="526" t="s">
        <v>34</v>
      </c>
      <c r="D811" t="s">
        <v>19</v>
      </c>
      <c r="F811" s="240">
        <v>5</v>
      </c>
      <c r="G811" s="2">
        <f t="shared" si="14"/>
        <v>122.69999999999987</v>
      </c>
      <c r="I811">
        <f>130-122.7</f>
        <v>7.2999999999999972</v>
      </c>
    </row>
    <row r="812" spans="1:9">
      <c r="A812" s="7">
        <v>45698</v>
      </c>
      <c r="B812" s="526">
        <v>30445</v>
      </c>
      <c r="C812" s="526" t="s">
        <v>34</v>
      </c>
      <c r="D812" t="s">
        <v>16</v>
      </c>
      <c r="F812" s="240">
        <v>102.8</v>
      </c>
      <c r="G812" s="2">
        <f t="shared" si="14"/>
        <v>19.899999999999878</v>
      </c>
    </row>
    <row r="813" spans="1:9">
      <c r="A813" s="7">
        <v>45698</v>
      </c>
      <c r="B813" s="526">
        <v>30445</v>
      </c>
      <c r="C813" s="526" t="s">
        <v>34</v>
      </c>
      <c r="D813" t="s">
        <v>17</v>
      </c>
      <c r="F813" s="240">
        <v>19.899999999999999</v>
      </c>
      <c r="G813" s="2">
        <f t="shared" si="14"/>
        <v>-1.2079226507921703E-13</v>
      </c>
    </row>
    <row r="814" spans="1:9">
      <c r="A814" s="88">
        <v>45688</v>
      </c>
      <c r="B814" s="525" t="s">
        <v>14</v>
      </c>
      <c r="C814" s="525" t="s">
        <v>15</v>
      </c>
      <c r="D814" t="s">
        <v>16</v>
      </c>
      <c r="E814" s="240">
        <v>116.4</v>
      </c>
      <c r="F814" s="240"/>
      <c r="G814" s="2">
        <f t="shared" si="14"/>
        <v>116.39999999999989</v>
      </c>
    </row>
    <row r="815" spans="1:9">
      <c r="A815" s="86"/>
      <c r="B815" s="526"/>
      <c r="C815" s="526"/>
      <c r="D815" t="s">
        <v>17</v>
      </c>
      <c r="E815" s="240">
        <v>16.3</v>
      </c>
      <c r="F815" s="240"/>
      <c r="G815" s="2">
        <f t="shared" si="14"/>
        <v>132.6999999999999</v>
      </c>
    </row>
    <row r="816" spans="1:9">
      <c r="A816" s="86"/>
      <c r="B816" s="526"/>
      <c r="C816" s="526"/>
      <c r="D816" t="s">
        <v>18</v>
      </c>
      <c r="E816" s="240">
        <v>60</v>
      </c>
      <c r="F816" s="240"/>
      <c r="G816" s="2">
        <f t="shared" si="14"/>
        <v>192.6999999999999</v>
      </c>
    </row>
    <row r="817" spans="1:11">
      <c r="A817" s="86"/>
      <c r="B817" s="526"/>
      <c r="C817" s="526"/>
      <c r="D817" t="s">
        <v>19</v>
      </c>
      <c r="E817" s="240">
        <v>5</v>
      </c>
      <c r="F817" s="240"/>
      <c r="G817" s="2">
        <f t="shared" si="14"/>
        <v>197.6999999999999</v>
      </c>
    </row>
    <row r="818" spans="1:11">
      <c r="A818" s="7">
        <v>45726</v>
      </c>
      <c r="B818" s="526">
        <v>30614</v>
      </c>
      <c r="C818" s="526" t="s">
        <v>15</v>
      </c>
      <c r="D818" t="s">
        <v>16</v>
      </c>
      <c r="F818" s="240">
        <v>116.4</v>
      </c>
      <c r="G818" s="2">
        <f t="shared" si="14"/>
        <v>81.299999999999898</v>
      </c>
    </row>
    <row r="819" spans="1:11">
      <c r="A819" s="7">
        <v>45726</v>
      </c>
      <c r="B819" s="526">
        <v>30614</v>
      </c>
      <c r="C819" s="526" t="s">
        <v>15</v>
      </c>
      <c r="D819" t="s">
        <v>17</v>
      </c>
      <c r="F819" s="240">
        <v>16.3</v>
      </c>
      <c r="G819" s="2">
        <f t="shared" ref="G819:G835" si="15">+G818+E819-F819</f>
        <v>64.999999999999901</v>
      </c>
    </row>
    <row r="820" spans="1:11">
      <c r="A820" s="7">
        <v>45726</v>
      </c>
      <c r="B820" s="526">
        <v>30614</v>
      </c>
      <c r="C820" s="526" t="s">
        <v>15</v>
      </c>
      <c r="D820" t="s">
        <v>18</v>
      </c>
      <c r="F820" s="240">
        <v>60</v>
      </c>
      <c r="G820" s="2">
        <f t="shared" si="15"/>
        <v>4.9999999999999005</v>
      </c>
    </row>
    <row r="821" spans="1:11">
      <c r="A821" s="7">
        <v>45726</v>
      </c>
      <c r="B821" s="526">
        <v>30614</v>
      </c>
      <c r="C821" s="526" t="s">
        <v>15</v>
      </c>
      <c r="D821" t="s">
        <v>19</v>
      </c>
      <c r="F821" s="240">
        <v>5</v>
      </c>
      <c r="G821" s="2">
        <f t="shared" si="15"/>
        <v>-9.9475983006414026E-14</v>
      </c>
    </row>
    <row r="822" spans="1:11">
      <c r="A822" s="44">
        <v>45716</v>
      </c>
      <c r="B822" s="525" t="s">
        <v>14</v>
      </c>
      <c r="C822" s="525" t="s">
        <v>20</v>
      </c>
      <c r="D822" t="s">
        <v>16</v>
      </c>
      <c r="E822" s="2">
        <v>130.69999999999999</v>
      </c>
      <c r="G822" s="2">
        <f t="shared" si="15"/>
        <v>130.69999999999987</v>
      </c>
    </row>
    <row r="823" spans="1:11">
      <c r="B823" s="526"/>
      <c r="C823" s="526"/>
      <c r="D823" t="s">
        <v>17</v>
      </c>
      <c r="E823" s="2">
        <v>15.9</v>
      </c>
      <c r="G823" s="2">
        <f t="shared" si="15"/>
        <v>146.59999999999988</v>
      </c>
    </row>
    <row r="824" spans="1:11">
      <c r="B824" s="526"/>
      <c r="C824" s="526"/>
      <c r="D824" t="s">
        <v>18</v>
      </c>
      <c r="E824" s="2">
        <v>56</v>
      </c>
      <c r="G824" s="2">
        <f t="shared" si="15"/>
        <v>202.59999999999988</v>
      </c>
    </row>
    <row r="825" spans="1:11">
      <c r="B825" s="526"/>
      <c r="C825" s="526"/>
      <c r="D825" t="s">
        <v>19</v>
      </c>
      <c r="E825" s="2">
        <v>5</v>
      </c>
      <c r="G825" s="2">
        <f t="shared" si="15"/>
        <v>207.59999999999988</v>
      </c>
      <c r="H825" s="37"/>
    </row>
    <row r="826" spans="1:11">
      <c r="A826" s="7">
        <v>45740</v>
      </c>
      <c r="B826" s="526">
        <v>30718</v>
      </c>
      <c r="C826" s="526" t="s">
        <v>20</v>
      </c>
      <c r="D826" t="s">
        <v>16</v>
      </c>
      <c r="F826" s="2">
        <v>130.69999999999999</v>
      </c>
      <c r="G826" s="2">
        <f t="shared" si="15"/>
        <v>76.899999999999892</v>
      </c>
      <c r="H826" s="37"/>
    </row>
    <row r="827" spans="1:11">
      <c r="A827" s="7">
        <v>45740</v>
      </c>
      <c r="B827" s="526">
        <v>30718</v>
      </c>
      <c r="C827" s="526" t="s">
        <v>20</v>
      </c>
      <c r="D827" t="s">
        <v>17</v>
      </c>
      <c r="F827" s="2">
        <v>15.9</v>
      </c>
      <c r="G827" s="2">
        <f t="shared" si="15"/>
        <v>60.999999999999893</v>
      </c>
      <c r="H827" s="37"/>
    </row>
    <row r="828" spans="1:11">
      <c r="A828" s="7">
        <v>45740</v>
      </c>
      <c r="B828" s="526">
        <v>30718</v>
      </c>
      <c r="C828" s="526" t="s">
        <v>20</v>
      </c>
      <c r="D828" t="s">
        <v>18</v>
      </c>
      <c r="F828" s="2">
        <v>56</v>
      </c>
      <c r="G828" s="2">
        <f t="shared" si="15"/>
        <v>4.9999999999998934</v>
      </c>
      <c r="H828" s="37"/>
    </row>
    <row r="829" spans="1:11">
      <c r="A829" s="7">
        <v>45740</v>
      </c>
      <c r="B829" s="526">
        <v>30718</v>
      </c>
      <c r="C829" s="526" t="s">
        <v>20</v>
      </c>
      <c r="D829" t="s">
        <v>19</v>
      </c>
      <c r="F829" s="2">
        <v>5</v>
      </c>
      <c r="G829" s="2">
        <f t="shared" si="15"/>
        <v>-1.0658141036401503E-13</v>
      </c>
      <c r="H829" s="37"/>
    </row>
    <row r="830" spans="1:11">
      <c r="A830" s="44">
        <v>45747</v>
      </c>
      <c r="B830" s="525" t="s">
        <v>14</v>
      </c>
      <c r="C830" s="525" t="s">
        <v>23</v>
      </c>
      <c r="D830" t="s">
        <v>16</v>
      </c>
      <c r="E830" s="240">
        <v>79.400000000000006</v>
      </c>
      <c r="G830" s="2">
        <f t="shared" si="15"/>
        <v>79.399999999999892</v>
      </c>
      <c r="H830" s="37"/>
      <c r="I830" s="525" t="s">
        <v>23</v>
      </c>
      <c r="J830" t="s">
        <v>16</v>
      </c>
      <c r="K830" s="240">
        <v>79.400000000000006</v>
      </c>
    </row>
    <row r="831" spans="1:11">
      <c r="B831" s="526"/>
      <c r="C831" s="526"/>
      <c r="D831" t="s">
        <v>17</v>
      </c>
      <c r="E831" s="240">
        <v>11.4</v>
      </c>
      <c r="G831" s="2">
        <f t="shared" si="15"/>
        <v>90.799999999999898</v>
      </c>
      <c r="I831" s="526"/>
      <c r="J831" t="s">
        <v>17</v>
      </c>
      <c r="K831" s="240">
        <v>11.4</v>
      </c>
    </row>
    <row r="832" spans="1:11">
      <c r="B832" s="526"/>
      <c r="C832" s="526"/>
      <c r="D832" t="s">
        <v>18</v>
      </c>
      <c r="E832" s="240">
        <v>60</v>
      </c>
      <c r="G832" s="2">
        <f t="shared" si="15"/>
        <v>150.7999999999999</v>
      </c>
      <c r="I832" s="526"/>
      <c r="J832" t="s">
        <v>18</v>
      </c>
      <c r="K832" s="240">
        <v>60</v>
      </c>
    </row>
    <row r="833" spans="1:11">
      <c r="B833" s="526"/>
      <c r="C833" s="526"/>
      <c r="D833" t="s">
        <v>19</v>
      </c>
      <c r="E833" s="240">
        <v>5</v>
      </c>
      <c r="G833" s="2">
        <f t="shared" si="15"/>
        <v>155.7999999999999</v>
      </c>
      <c r="I833" s="526"/>
      <c r="J833" t="s">
        <v>19</v>
      </c>
      <c r="K833" s="240">
        <v>5</v>
      </c>
    </row>
    <row r="834" spans="1:11">
      <c r="A834" s="7">
        <v>45782</v>
      </c>
      <c r="B834" s="526">
        <v>30931</v>
      </c>
      <c r="C834" s="526" t="s">
        <v>23</v>
      </c>
      <c r="D834" t="s">
        <v>16</v>
      </c>
      <c r="F834" s="240">
        <v>79.400000000000006</v>
      </c>
      <c r="G834" s="2">
        <f t="shared" si="15"/>
        <v>76.399999999999892</v>
      </c>
      <c r="K834" s="37">
        <f>SUM(K830:K833)</f>
        <v>155.80000000000001</v>
      </c>
    </row>
    <row r="835" spans="1:11">
      <c r="A835" s="7">
        <v>45782</v>
      </c>
      <c r="B835" s="526">
        <v>30931</v>
      </c>
      <c r="C835" s="526" t="s">
        <v>23</v>
      </c>
      <c r="D835" t="s">
        <v>17</v>
      </c>
      <c r="F835" s="240">
        <v>11.4</v>
      </c>
      <c r="G835" s="2">
        <f>+G834+E835-F835</f>
        <v>64.999999999999886</v>
      </c>
      <c r="K835" s="37">
        <f>160-K834</f>
        <v>4.1999999999999886</v>
      </c>
    </row>
    <row r="836" spans="1:11">
      <c r="A836" s="7">
        <v>45782</v>
      </c>
      <c r="B836" s="526">
        <v>30931</v>
      </c>
      <c r="C836" s="526" t="s">
        <v>23</v>
      </c>
      <c r="D836" t="s">
        <v>18</v>
      </c>
      <c r="F836" s="240">
        <v>60</v>
      </c>
      <c r="G836" s="2">
        <f>+G835+E836-F836</f>
        <v>4.9999999999998863</v>
      </c>
    </row>
    <row r="837" spans="1:11">
      <c r="A837" s="7">
        <v>45782</v>
      </c>
      <c r="B837" s="526">
        <v>30931</v>
      </c>
      <c r="C837" s="526" t="s">
        <v>23</v>
      </c>
      <c r="D837" t="s">
        <v>19</v>
      </c>
      <c r="F837" s="240">
        <v>5</v>
      </c>
      <c r="G837" s="2">
        <f>+G836+E837-F837</f>
        <v>-1.1368683772161603E-13</v>
      </c>
    </row>
    <row r="838" spans="1:11">
      <c r="A838" s="44">
        <v>45777</v>
      </c>
      <c r="B838" s="525" t="s">
        <v>14</v>
      </c>
      <c r="C838" s="525" t="s">
        <v>24</v>
      </c>
      <c r="D838" t="s">
        <v>16</v>
      </c>
      <c r="E838" s="2">
        <v>78.400000000000006</v>
      </c>
      <c r="G838" s="2">
        <f t="shared" ref="G838:G859" si="16">+G837+E838-F838</f>
        <v>78.399999999999892</v>
      </c>
    </row>
    <row r="839" spans="1:11">
      <c r="B839" s="526"/>
      <c r="C839" s="526"/>
      <c r="D839" t="s">
        <v>17</v>
      </c>
      <c r="E839" s="2">
        <v>14.6</v>
      </c>
      <c r="G839" s="2">
        <f t="shared" si="16"/>
        <v>92.999999999999886</v>
      </c>
    </row>
    <row r="840" spans="1:11">
      <c r="B840" s="526"/>
      <c r="C840" s="526"/>
      <c r="D840" t="s">
        <v>18</v>
      </c>
      <c r="E840" s="2">
        <v>60</v>
      </c>
      <c r="G840" s="2">
        <f t="shared" si="16"/>
        <v>152.99999999999989</v>
      </c>
    </row>
    <row r="841" spans="1:11">
      <c r="B841" s="526"/>
      <c r="C841" s="526"/>
      <c r="D841" t="s">
        <v>19</v>
      </c>
      <c r="E841" s="2">
        <v>5</v>
      </c>
      <c r="G841" s="2">
        <f t="shared" si="16"/>
        <v>157.99999999999989</v>
      </c>
    </row>
    <row r="842" spans="1:11">
      <c r="A842" s="7">
        <v>45782</v>
      </c>
      <c r="B842" s="526">
        <v>30932</v>
      </c>
      <c r="C842" s="526" t="s">
        <v>24</v>
      </c>
      <c r="D842" t="s">
        <v>18</v>
      </c>
      <c r="F842" s="2">
        <v>60</v>
      </c>
      <c r="G842" s="2">
        <f t="shared" si="16"/>
        <v>97.999999999999886</v>
      </c>
    </row>
    <row r="843" spans="1:11">
      <c r="A843" s="7">
        <v>45782</v>
      </c>
      <c r="B843" s="526">
        <v>30932</v>
      </c>
      <c r="C843" s="526" t="s">
        <v>24</v>
      </c>
      <c r="D843" t="s">
        <v>19</v>
      </c>
      <c r="F843" s="2">
        <v>5</v>
      </c>
      <c r="G843" s="2">
        <f t="shared" si="16"/>
        <v>92.999999999999886</v>
      </c>
    </row>
    <row r="844" spans="1:11">
      <c r="A844" s="7">
        <v>45818</v>
      </c>
      <c r="B844" s="526">
        <v>31114</v>
      </c>
      <c r="C844" s="526" t="s">
        <v>24</v>
      </c>
      <c r="D844" t="s">
        <v>16</v>
      </c>
      <c r="F844" s="2">
        <v>78.400000000000006</v>
      </c>
      <c r="G844" s="2">
        <f t="shared" si="16"/>
        <v>14.599999999999881</v>
      </c>
    </row>
    <row r="845" spans="1:11">
      <c r="A845" s="7">
        <v>45818</v>
      </c>
      <c r="B845" s="526">
        <v>31114</v>
      </c>
      <c r="C845" s="526" t="s">
        <v>24</v>
      </c>
      <c r="D845" t="s">
        <v>17</v>
      </c>
      <c r="F845" s="2">
        <v>14.6</v>
      </c>
      <c r="G845" s="2">
        <f t="shared" si="16"/>
        <v>-1.1901590823981678E-13</v>
      </c>
    </row>
    <row r="846" spans="1:11">
      <c r="A846" s="88">
        <v>45808</v>
      </c>
      <c r="B846" s="525" t="s">
        <v>14</v>
      </c>
      <c r="C846" s="525" t="s">
        <v>25</v>
      </c>
      <c r="D846" t="s">
        <v>16</v>
      </c>
      <c r="E846" s="240">
        <v>78.400000000000006</v>
      </c>
      <c r="G846" s="2">
        <f t="shared" si="16"/>
        <v>78.399999999999892</v>
      </c>
      <c r="I846" s="525" t="s">
        <v>25</v>
      </c>
      <c r="J846" t="s">
        <v>16</v>
      </c>
      <c r="K846" s="240">
        <v>78.400000000000006</v>
      </c>
    </row>
    <row r="847" spans="1:11">
      <c r="A847" s="86"/>
      <c r="B847" s="526"/>
      <c r="C847" s="526"/>
      <c r="D847" t="s">
        <v>17</v>
      </c>
      <c r="E847" s="240">
        <v>17.7</v>
      </c>
      <c r="G847" s="2">
        <f t="shared" si="16"/>
        <v>96.099999999999895</v>
      </c>
      <c r="I847" s="526"/>
      <c r="J847" t="s">
        <v>17</v>
      </c>
      <c r="K847" s="240">
        <v>17.7</v>
      </c>
    </row>
    <row r="848" spans="1:11">
      <c r="A848" s="86"/>
      <c r="B848" s="526"/>
      <c r="C848" s="526"/>
      <c r="D848" t="s">
        <v>18</v>
      </c>
      <c r="E848" s="240">
        <v>60</v>
      </c>
      <c r="G848" s="2">
        <f t="shared" si="16"/>
        <v>156.09999999999991</v>
      </c>
      <c r="I848" s="525" t="s">
        <v>26</v>
      </c>
      <c r="J848" t="s">
        <v>16</v>
      </c>
      <c r="K848" s="240">
        <v>98.8</v>
      </c>
    </row>
    <row r="849" spans="1:11">
      <c r="A849" s="86"/>
      <c r="B849" s="526"/>
      <c r="C849" s="526"/>
      <c r="D849" t="s">
        <v>19</v>
      </c>
      <c r="E849" s="240">
        <v>5</v>
      </c>
      <c r="G849" s="2">
        <f t="shared" si="16"/>
        <v>161.09999999999991</v>
      </c>
      <c r="I849" s="526"/>
      <c r="J849" t="s">
        <v>17</v>
      </c>
      <c r="K849" s="240">
        <v>11</v>
      </c>
    </row>
    <row r="850" spans="1:11">
      <c r="A850" s="7">
        <v>45818</v>
      </c>
      <c r="B850" s="526">
        <v>31114</v>
      </c>
      <c r="C850" s="526" t="s">
        <v>25</v>
      </c>
      <c r="D850" t="s">
        <v>18</v>
      </c>
      <c r="F850" s="240">
        <v>60</v>
      </c>
      <c r="G850" s="2">
        <f t="shared" si="16"/>
        <v>101.09999999999991</v>
      </c>
      <c r="I850" s="526"/>
      <c r="J850" t="s">
        <v>18</v>
      </c>
      <c r="K850" s="240">
        <v>60</v>
      </c>
    </row>
    <row r="851" spans="1:11">
      <c r="A851" s="7">
        <v>45818</v>
      </c>
      <c r="B851" s="526">
        <v>31114</v>
      </c>
      <c r="C851" s="526" t="s">
        <v>25</v>
      </c>
      <c r="D851" t="s">
        <v>19</v>
      </c>
      <c r="F851" s="240">
        <v>5</v>
      </c>
      <c r="G851" s="2">
        <f t="shared" si="16"/>
        <v>96.099999999999909</v>
      </c>
      <c r="I851" s="526"/>
      <c r="J851" t="s">
        <v>19</v>
      </c>
      <c r="K851" s="240">
        <v>5</v>
      </c>
    </row>
    <row r="852" spans="1:11">
      <c r="A852" s="7">
        <v>45852</v>
      </c>
      <c r="B852" s="526">
        <v>31327</v>
      </c>
      <c r="C852" s="526" t="s">
        <v>25</v>
      </c>
      <c r="D852" t="s">
        <v>16</v>
      </c>
      <c r="F852" s="240">
        <v>78.400000000000006</v>
      </c>
      <c r="G852" s="2">
        <f t="shared" si="16"/>
        <v>17.699999999999903</v>
      </c>
      <c r="I852" s="526"/>
      <c r="K852" s="240"/>
    </row>
    <row r="853" spans="1:11">
      <c r="A853" s="7">
        <v>45852</v>
      </c>
      <c r="B853" s="526">
        <v>31327</v>
      </c>
      <c r="C853" s="526" t="s">
        <v>25</v>
      </c>
      <c r="D853" t="s">
        <v>17</v>
      </c>
      <c r="F853" s="240">
        <v>17.7</v>
      </c>
      <c r="G853" s="2">
        <f t="shared" si="16"/>
        <v>-9.5923269327613525E-14</v>
      </c>
      <c r="I853" s="526"/>
      <c r="K853" s="240"/>
    </row>
    <row r="854" spans="1:11">
      <c r="A854" s="88">
        <v>45838</v>
      </c>
      <c r="B854" s="525" t="s">
        <v>14</v>
      </c>
      <c r="C854" s="525" t="s">
        <v>26</v>
      </c>
      <c r="D854" t="s">
        <v>16</v>
      </c>
      <c r="E854" s="240">
        <v>98.8</v>
      </c>
      <c r="G854" s="2">
        <f t="shared" si="16"/>
        <v>98.799999999999898</v>
      </c>
      <c r="K854" s="37">
        <f>SUM(K846:K851)</f>
        <v>270.89999999999998</v>
      </c>
    </row>
    <row r="855" spans="1:11">
      <c r="A855" s="86"/>
      <c r="B855" s="526"/>
      <c r="C855" s="526"/>
      <c r="D855" t="s">
        <v>17</v>
      </c>
      <c r="E855" s="240">
        <v>11</v>
      </c>
      <c r="G855" s="2">
        <f t="shared" si="16"/>
        <v>109.7999999999999</v>
      </c>
      <c r="K855" s="37">
        <f>280-K854</f>
        <v>9.1000000000000227</v>
      </c>
    </row>
    <row r="856" spans="1:11">
      <c r="A856" s="86"/>
      <c r="B856" s="526"/>
      <c r="C856" s="526"/>
      <c r="D856" t="s">
        <v>18</v>
      </c>
      <c r="E856" s="240">
        <v>60</v>
      </c>
      <c r="G856" s="2">
        <f t="shared" si="16"/>
        <v>169.7999999999999</v>
      </c>
    </row>
    <row r="857" spans="1:11">
      <c r="A857" s="86"/>
      <c r="B857" s="526"/>
      <c r="C857" s="526"/>
      <c r="D857" t="s">
        <v>19</v>
      </c>
      <c r="E857" s="240">
        <v>5</v>
      </c>
      <c r="G857" s="2">
        <f t="shared" si="16"/>
        <v>174.7999999999999</v>
      </c>
    </row>
    <row r="858" spans="1:11">
      <c r="A858" s="7">
        <v>45852</v>
      </c>
      <c r="B858" s="526">
        <v>31327</v>
      </c>
      <c r="C858" s="526" t="s">
        <v>26</v>
      </c>
      <c r="D858" t="s">
        <v>16</v>
      </c>
      <c r="F858" s="240">
        <v>98.8</v>
      </c>
      <c r="G858" s="2">
        <f t="shared" si="16"/>
        <v>75.999999999999901</v>
      </c>
    </row>
    <row r="859" spans="1:11">
      <c r="A859" s="7">
        <v>45852</v>
      </c>
      <c r="B859" s="526">
        <v>31327</v>
      </c>
      <c r="C859" s="526" t="s">
        <v>26</v>
      </c>
      <c r="D859" t="s">
        <v>17</v>
      </c>
      <c r="F859" s="240">
        <v>11</v>
      </c>
      <c r="G859" s="2">
        <f t="shared" si="16"/>
        <v>64.999999999999901</v>
      </c>
    </row>
    <row r="860" spans="1:11">
      <c r="A860" s="7">
        <v>45852</v>
      </c>
      <c r="B860" s="526">
        <v>31327</v>
      </c>
      <c r="C860" s="526" t="s">
        <v>26</v>
      </c>
      <c r="D860" t="s">
        <v>18</v>
      </c>
      <c r="F860" s="240">
        <v>60</v>
      </c>
      <c r="G860" s="2">
        <f t="shared" ref="G860:G936" si="17">+G859+E860-F860</f>
        <v>4.9999999999999005</v>
      </c>
    </row>
    <row r="861" spans="1:11">
      <c r="A861" s="7">
        <v>45852</v>
      </c>
      <c r="B861" s="526">
        <v>31327</v>
      </c>
      <c r="C861" s="526" t="s">
        <v>26</v>
      </c>
      <c r="D861" t="s">
        <v>19</v>
      </c>
      <c r="F861" s="240">
        <v>5</v>
      </c>
      <c r="G861" s="2">
        <f t="shared" si="17"/>
        <v>-9.9475983006414026E-14</v>
      </c>
    </row>
    <row r="862" spans="1:11">
      <c r="A862" s="44">
        <v>45869</v>
      </c>
      <c r="B862" s="525" t="s">
        <v>14</v>
      </c>
      <c r="C862" s="525" t="s">
        <v>27</v>
      </c>
      <c r="D862" t="s">
        <v>16</v>
      </c>
      <c r="E862" s="8">
        <v>98.8</v>
      </c>
      <c r="G862" s="2">
        <f t="shared" si="17"/>
        <v>98.799999999999898</v>
      </c>
      <c r="I862" s="525" t="s">
        <v>27</v>
      </c>
      <c r="J862" t="s">
        <v>16</v>
      </c>
      <c r="K862" s="8">
        <v>98.8</v>
      </c>
    </row>
    <row r="863" spans="1:11">
      <c r="B863" s="526"/>
      <c r="C863" s="526"/>
      <c r="D863" t="s">
        <v>17</v>
      </c>
      <c r="E863" s="8">
        <v>12.1</v>
      </c>
      <c r="G863" s="2">
        <f t="shared" si="17"/>
        <v>110.89999999999989</v>
      </c>
      <c r="I863" s="526"/>
      <c r="J863" t="s">
        <v>17</v>
      </c>
      <c r="K863" s="8">
        <v>12.1</v>
      </c>
    </row>
    <row r="864" spans="1:11">
      <c r="B864" s="526"/>
      <c r="C864" s="526"/>
      <c r="D864" t="s">
        <v>18</v>
      </c>
      <c r="E864" s="8">
        <v>60</v>
      </c>
      <c r="G864" s="2">
        <f t="shared" si="17"/>
        <v>170.89999999999989</v>
      </c>
      <c r="I864" s="526"/>
      <c r="J864" t="s">
        <v>18</v>
      </c>
      <c r="K864" s="8">
        <v>60</v>
      </c>
    </row>
    <row r="865" spans="1:12">
      <c r="B865" s="526"/>
      <c r="C865" s="526"/>
      <c r="D865" t="s">
        <v>19</v>
      </c>
      <c r="E865" s="8">
        <v>5</v>
      </c>
      <c r="G865" s="2">
        <f t="shared" si="17"/>
        <v>175.89999999999989</v>
      </c>
      <c r="I865" s="526"/>
      <c r="J865" t="s">
        <v>19</v>
      </c>
      <c r="K865" s="8">
        <v>5</v>
      </c>
    </row>
    <row r="866" spans="1:12">
      <c r="A866" s="7">
        <v>45890</v>
      </c>
      <c r="B866" s="526">
        <v>31551</v>
      </c>
      <c r="C866" s="526" t="s">
        <v>27</v>
      </c>
      <c r="D866" t="s">
        <v>16</v>
      </c>
      <c r="F866" s="8">
        <v>98.8</v>
      </c>
      <c r="G866" s="2">
        <f t="shared" si="17"/>
        <v>77.099999999999895</v>
      </c>
      <c r="J866">
        <v>180</v>
      </c>
      <c r="K866" s="8">
        <f>SUM(K862:K865)</f>
        <v>175.89999999999998</v>
      </c>
      <c r="L866" s="37">
        <f>J866-K866</f>
        <v>4.1000000000000227</v>
      </c>
    </row>
    <row r="867" spans="1:12">
      <c r="A867" s="7">
        <v>45890</v>
      </c>
      <c r="B867" s="526">
        <v>31551</v>
      </c>
      <c r="C867" s="526" t="s">
        <v>27</v>
      </c>
      <c r="D867" t="s">
        <v>17</v>
      </c>
      <c r="F867" s="8">
        <v>12.1</v>
      </c>
      <c r="G867" s="2">
        <f t="shared" si="17"/>
        <v>64.999999999999901</v>
      </c>
    </row>
    <row r="868" spans="1:12">
      <c r="A868" s="7">
        <v>45890</v>
      </c>
      <c r="B868" s="526">
        <v>31551</v>
      </c>
      <c r="C868" s="526" t="s">
        <v>27</v>
      </c>
      <c r="D868" t="s">
        <v>18</v>
      </c>
      <c r="F868" s="8">
        <v>60</v>
      </c>
      <c r="G868" s="2">
        <f t="shared" si="17"/>
        <v>4.9999999999999005</v>
      </c>
    </row>
    <row r="869" spans="1:12">
      <c r="A869" s="7">
        <v>45890</v>
      </c>
      <c r="B869" s="526">
        <v>31551</v>
      </c>
      <c r="C869" s="526" t="s">
        <v>27</v>
      </c>
      <c r="D869" t="s">
        <v>19</v>
      </c>
      <c r="F869" s="8">
        <v>5</v>
      </c>
      <c r="G869" s="2">
        <f t="shared" si="17"/>
        <v>-9.9475983006414026E-14</v>
      </c>
      <c r="I869">
        <v>206.4</v>
      </c>
    </row>
    <row r="870" spans="1:12">
      <c r="A870" s="44">
        <v>45900</v>
      </c>
      <c r="B870" s="525" t="s">
        <v>14</v>
      </c>
      <c r="C870" s="525" t="s">
        <v>28</v>
      </c>
      <c r="D870" t="s">
        <v>16</v>
      </c>
      <c r="E870" s="240">
        <v>98.8</v>
      </c>
      <c r="G870" s="2">
        <f t="shared" si="17"/>
        <v>98.799999999999898</v>
      </c>
      <c r="I870">
        <f>210.4-I869</f>
        <v>4</v>
      </c>
    </row>
    <row r="871" spans="1:12">
      <c r="B871" s="526"/>
      <c r="C871" s="526"/>
      <c r="D871" t="s">
        <v>17</v>
      </c>
      <c r="E871" s="240">
        <v>20.7</v>
      </c>
      <c r="G871" s="2">
        <f t="shared" si="17"/>
        <v>119.4999999999999</v>
      </c>
    </row>
    <row r="872" spans="1:12">
      <c r="B872" s="526"/>
      <c r="C872" s="526"/>
      <c r="D872" t="s">
        <v>18</v>
      </c>
      <c r="E872" s="240">
        <v>60</v>
      </c>
      <c r="G872" s="2">
        <f t="shared" si="17"/>
        <v>179.49999999999989</v>
      </c>
    </row>
    <row r="873" spans="1:12">
      <c r="B873" s="526"/>
      <c r="C873" s="526"/>
      <c r="D873" t="s">
        <v>19</v>
      </c>
      <c r="E873" s="240">
        <v>5</v>
      </c>
      <c r="G873" s="2">
        <f t="shared" si="17"/>
        <v>184.49999999999989</v>
      </c>
    </row>
    <row r="874" spans="1:12">
      <c r="B874" s="526"/>
      <c r="C874" s="526"/>
      <c r="D874" s="460" t="s">
        <v>66</v>
      </c>
      <c r="E874" s="462">
        <v>15</v>
      </c>
      <c r="G874" s="2">
        <f t="shared" si="17"/>
        <v>199.49999999999989</v>
      </c>
    </row>
    <row r="875" spans="1:12">
      <c r="A875" s="7">
        <v>45940</v>
      </c>
      <c r="B875" s="526">
        <v>31732</v>
      </c>
      <c r="C875" s="526" t="s">
        <v>28</v>
      </c>
      <c r="D875" t="s">
        <v>16</v>
      </c>
      <c r="E875" s="240"/>
      <c r="F875" s="240">
        <v>98.8</v>
      </c>
      <c r="G875" s="2">
        <f t="shared" si="17"/>
        <v>100.69999999999989</v>
      </c>
    </row>
    <row r="876" spans="1:12">
      <c r="A876" s="7">
        <v>45940</v>
      </c>
      <c r="B876" s="526">
        <v>31732</v>
      </c>
      <c r="C876" s="526" t="s">
        <v>28</v>
      </c>
      <c r="D876" t="s">
        <v>17</v>
      </c>
      <c r="E876" s="240"/>
      <c r="F876" s="240">
        <v>20.7</v>
      </c>
      <c r="G876" s="2">
        <f t="shared" si="17"/>
        <v>79.999999999999886</v>
      </c>
    </row>
    <row r="877" spans="1:12">
      <c r="A877" s="7">
        <v>45940</v>
      </c>
      <c r="B877" s="526">
        <v>31732</v>
      </c>
      <c r="C877" s="526" t="s">
        <v>28</v>
      </c>
      <c r="D877" t="s">
        <v>18</v>
      </c>
      <c r="E877" s="240"/>
      <c r="F877" s="240">
        <v>60</v>
      </c>
      <c r="G877" s="2">
        <f t="shared" si="17"/>
        <v>19.999999999999886</v>
      </c>
    </row>
    <row r="878" spans="1:12">
      <c r="A878" s="7">
        <v>45940</v>
      </c>
      <c r="B878" s="526">
        <v>31732</v>
      </c>
      <c r="C878" s="526" t="s">
        <v>28</v>
      </c>
      <c r="D878" t="s">
        <v>19</v>
      </c>
      <c r="E878" s="240"/>
      <c r="F878" s="240">
        <v>5</v>
      </c>
      <c r="G878" s="2">
        <f t="shared" si="17"/>
        <v>14.999999999999886</v>
      </c>
    </row>
    <row r="879" spans="1:12">
      <c r="A879" s="7">
        <v>46027</v>
      </c>
      <c r="B879" s="526">
        <v>32281</v>
      </c>
      <c r="C879" s="526" t="s">
        <v>28</v>
      </c>
      <c r="D879" t="s">
        <v>66</v>
      </c>
      <c r="E879" s="240"/>
      <c r="F879" s="240">
        <v>15</v>
      </c>
      <c r="G879" s="2">
        <f t="shared" si="17"/>
        <v>-1.1368683772161603E-13</v>
      </c>
    </row>
    <row r="880" spans="1:12">
      <c r="A880" s="88">
        <v>45930</v>
      </c>
      <c r="B880" s="525" t="s">
        <v>14</v>
      </c>
      <c r="C880" s="525" t="s">
        <v>85</v>
      </c>
      <c r="D880" t="s">
        <v>16</v>
      </c>
      <c r="E880" s="240">
        <v>95</v>
      </c>
      <c r="G880" s="2">
        <f t="shared" si="17"/>
        <v>94.999999999999886</v>
      </c>
    </row>
    <row r="881" spans="1:14">
      <c r="B881" s="526"/>
      <c r="C881" s="526"/>
      <c r="D881" t="s">
        <v>17</v>
      </c>
      <c r="E881" s="26">
        <v>12.8</v>
      </c>
      <c r="G881" s="2">
        <f t="shared" si="17"/>
        <v>107.79999999999988</v>
      </c>
      <c r="I881" s="525" t="s">
        <v>28</v>
      </c>
      <c r="J881" t="s">
        <v>16</v>
      </c>
      <c r="K881" s="240">
        <v>98.8</v>
      </c>
      <c r="L881" s="240"/>
    </row>
    <row r="882" spans="1:14">
      <c r="B882" s="526"/>
      <c r="C882" s="526"/>
      <c r="D882" t="s">
        <v>18</v>
      </c>
      <c r="E882" s="26">
        <v>60</v>
      </c>
      <c r="G882" s="2">
        <f t="shared" si="17"/>
        <v>167.7999999999999</v>
      </c>
      <c r="I882" s="526"/>
      <c r="J882" t="s">
        <v>17</v>
      </c>
      <c r="K882" s="240">
        <v>20.7</v>
      </c>
      <c r="L882" s="240"/>
    </row>
    <row r="883" spans="1:14">
      <c r="B883" s="526"/>
      <c r="C883" s="526"/>
      <c r="D883" t="s">
        <v>19</v>
      </c>
      <c r="E883" s="26">
        <v>5</v>
      </c>
      <c r="G883" s="2">
        <f t="shared" si="17"/>
        <v>172.7999999999999</v>
      </c>
      <c r="I883" s="526"/>
      <c r="J883" t="s">
        <v>18</v>
      </c>
      <c r="K883" s="240">
        <v>60</v>
      </c>
      <c r="L883" s="240"/>
    </row>
    <row r="884" spans="1:14">
      <c r="B884" s="526"/>
      <c r="C884" s="526"/>
      <c r="D884" t="s">
        <v>86</v>
      </c>
      <c r="E884" s="240">
        <v>10</v>
      </c>
      <c r="G884" s="2">
        <f t="shared" si="17"/>
        <v>182.7999999999999</v>
      </c>
      <c r="I884" s="526"/>
      <c r="J884" t="s">
        <v>19</v>
      </c>
      <c r="K884" s="240">
        <v>5</v>
      </c>
      <c r="L884" s="240"/>
    </row>
    <row r="885" spans="1:14">
      <c r="A885" s="7">
        <v>45940</v>
      </c>
      <c r="B885" s="526">
        <v>31733</v>
      </c>
      <c r="C885" s="526" t="s">
        <v>85</v>
      </c>
      <c r="D885" t="s">
        <v>18</v>
      </c>
      <c r="E885" s="240"/>
      <c r="F885" s="26">
        <v>60</v>
      </c>
      <c r="G885" s="2">
        <f t="shared" si="17"/>
        <v>122.7999999999999</v>
      </c>
      <c r="I885" s="526"/>
      <c r="K885" s="240"/>
      <c r="L885" s="240"/>
    </row>
    <row r="886" spans="1:14">
      <c r="A886" s="7">
        <v>45940</v>
      </c>
      <c r="B886" s="526">
        <v>31733</v>
      </c>
      <c r="C886" s="526" t="s">
        <v>85</v>
      </c>
      <c r="D886" t="s">
        <v>19</v>
      </c>
      <c r="E886" s="240"/>
      <c r="F886" s="26">
        <v>5</v>
      </c>
      <c r="G886" s="2">
        <f t="shared" si="17"/>
        <v>117.7999999999999</v>
      </c>
      <c r="I886" s="526"/>
      <c r="K886" s="240"/>
      <c r="L886" s="240"/>
    </row>
    <row r="887" spans="1:14">
      <c r="A887" s="7">
        <v>45940</v>
      </c>
      <c r="B887" s="526">
        <v>31733</v>
      </c>
      <c r="C887" s="526" t="s">
        <v>85</v>
      </c>
      <c r="D887" t="s">
        <v>86</v>
      </c>
      <c r="E887" s="240"/>
      <c r="F887" s="240">
        <v>10</v>
      </c>
      <c r="G887" s="2">
        <f t="shared" si="17"/>
        <v>107.7999999999999</v>
      </c>
      <c r="I887" s="526"/>
      <c r="K887" s="240"/>
      <c r="L887" s="240"/>
    </row>
    <row r="888" spans="1:14">
      <c r="A888" s="7">
        <v>45980</v>
      </c>
      <c r="B888" s="526">
        <v>31968</v>
      </c>
      <c r="C888" s="526" t="s">
        <v>85</v>
      </c>
      <c r="D888" t="s">
        <v>16</v>
      </c>
      <c r="E888" s="240"/>
      <c r="F888" s="240">
        <v>95</v>
      </c>
      <c r="G888" s="2">
        <f t="shared" si="17"/>
        <v>12.799999999999898</v>
      </c>
      <c r="I888" s="526"/>
      <c r="K888" s="240"/>
      <c r="L888" s="240"/>
    </row>
    <row r="889" spans="1:14">
      <c r="A889" s="7">
        <v>45980</v>
      </c>
      <c r="B889" s="526">
        <v>31968</v>
      </c>
      <c r="C889" s="526" t="s">
        <v>85</v>
      </c>
      <c r="D889" t="s">
        <v>17</v>
      </c>
      <c r="E889" s="240"/>
      <c r="F889" s="26">
        <v>12.8</v>
      </c>
      <c r="G889" s="2">
        <f t="shared" si="17"/>
        <v>-1.0302869668521453E-13</v>
      </c>
      <c r="I889" s="526"/>
      <c r="K889" s="240"/>
      <c r="L889" s="240"/>
    </row>
    <row r="890" spans="1:14">
      <c r="A890" s="88">
        <v>45961</v>
      </c>
      <c r="B890" s="525" t="s">
        <v>14</v>
      </c>
      <c r="C890" s="525" t="s">
        <v>30</v>
      </c>
      <c r="D890" t="s">
        <v>16</v>
      </c>
      <c r="E890" s="2">
        <v>93.8</v>
      </c>
      <c r="G890" s="2">
        <f t="shared" si="17"/>
        <v>93.799999999999898</v>
      </c>
      <c r="H890" s="5">
        <v>2025</v>
      </c>
      <c r="I890" s="525" t="s">
        <v>85</v>
      </c>
      <c r="J890" t="s">
        <v>16</v>
      </c>
      <c r="K890" s="240">
        <v>95</v>
      </c>
      <c r="M890" s="26"/>
    </row>
    <row r="891" spans="1:14">
      <c r="A891" s="86"/>
      <c r="B891" s="526"/>
      <c r="C891" s="526"/>
      <c r="D891" t="s">
        <v>17</v>
      </c>
      <c r="E891" s="2">
        <v>21.2</v>
      </c>
      <c r="G891" s="2">
        <f t="shared" si="17"/>
        <v>114.9999999999999</v>
      </c>
      <c r="I891" s="526"/>
      <c r="J891" t="s">
        <v>17</v>
      </c>
      <c r="K891" s="26">
        <v>12.8</v>
      </c>
      <c r="M891" s="26"/>
    </row>
    <row r="892" spans="1:14">
      <c r="A892" s="86"/>
      <c r="B892" s="526"/>
      <c r="C892" s="526"/>
      <c r="D892" t="s">
        <v>18</v>
      </c>
      <c r="E892" s="26">
        <v>60</v>
      </c>
      <c r="G892" s="2">
        <f t="shared" si="17"/>
        <v>174.99999999999989</v>
      </c>
      <c r="I892" s="525" t="s">
        <v>30</v>
      </c>
      <c r="J892" t="s">
        <v>16</v>
      </c>
      <c r="K892" s="2">
        <v>93.8</v>
      </c>
      <c r="M892" s="240"/>
    </row>
    <row r="893" spans="1:14">
      <c r="A893" s="86"/>
      <c r="B893" s="526"/>
      <c r="C893" s="526"/>
      <c r="D893" t="s">
        <v>19</v>
      </c>
      <c r="E893" s="26">
        <v>5</v>
      </c>
      <c r="G893" s="2">
        <f t="shared" si="17"/>
        <v>179.99999999999989</v>
      </c>
      <c r="I893" s="526"/>
      <c r="J893" t="s">
        <v>17</v>
      </c>
      <c r="K893" s="2">
        <v>21.2</v>
      </c>
      <c r="L893" s="37"/>
      <c r="M893" s="26"/>
      <c r="N893" s="37"/>
    </row>
    <row r="894" spans="1:14">
      <c r="A894" s="7">
        <v>45980</v>
      </c>
      <c r="B894" s="526">
        <v>31969</v>
      </c>
      <c r="C894" s="526" t="s">
        <v>85</v>
      </c>
      <c r="D894" t="s">
        <v>16</v>
      </c>
      <c r="F894" s="2">
        <v>93.8</v>
      </c>
      <c r="G894" s="2">
        <f t="shared" si="17"/>
        <v>86.199999999999889</v>
      </c>
      <c r="I894" s="526"/>
      <c r="J894" t="s">
        <v>18</v>
      </c>
      <c r="K894" s="26">
        <v>60</v>
      </c>
    </row>
    <row r="895" spans="1:14">
      <c r="A895" s="7">
        <v>45980</v>
      </c>
      <c r="B895" s="526">
        <v>31969</v>
      </c>
      <c r="C895" s="526" t="s">
        <v>85</v>
      </c>
      <c r="D895" t="s">
        <v>17</v>
      </c>
      <c r="F895" s="2">
        <v>21.2</v>
      </c>
      <c r="G895" s="2">
        <f t="shared" si="17"/>
        <v>64.999999999999886</v>
      </c>
      <c r="I895" s="526"/>
      <c r="J895" t="s">
        <v>19</v>
      </c>
      <c r="K895" s="26">
        <v>5</v>
      </c>
    </row>
    <row r="896" spans="1:14">
      <c r="A896" s="7">
        <v>45980</v>
      </c>
      <c r="B896" s="526">
        <v>31969</v>
      </c>
      <c r="C896" s="526" t="s">
        <v>85</v>
      </c>
      <c r="D896" t="s">
        <v>18</v>
      </c>
      <c r="F896" s="26">
        <v>60</v>
      </c>
      <c r="G896" s="2">
        <f t="shared" si="17"/>
        <v>4.9999999999998863</v>
      </c>
      <c r="J896">
        <v>290</v>
      </c>
      <c r="K896" s="37">
        <f>SUM(K890:K895)</f>
        <v>287.79999999999995</v>
      </c>
      <c r="L896" s="37">
        <f>J896-K896</f>
        <v>2.2000000000000455</v>
      </c>
    </row>
    <row r="897" spans="1:12">
      <c r="A897" s="7">
        <v>45980</v>
      </c>
      <c r="B897" s="526">
        <v>31969</v>
      </c>
      <c r="C897" s="526" t="s">
        <v>85</v>
      </c>
      <c r="D897" t="s">
        <v>19</v>
      </c>
      <c r="F897" s="26">
        <v>5</v>
      </c>
      <c r="G897" s="2">
        <f t="shared" si="17"/>
        <v>-1.1368683772161603E-13</v>
      </c>
    </row>
    <row r="898" spans="1:12">
      <c r="A898" s="88">
        <v>45991</v>
      </c>
      <c r="B898" s="525" t="s">
        <v>14</v>
      </c>
      <c r="C898" s="525" t="s">
        <v>33</v>
      </c>
      <c r="D898" t="s">
        <v>16</v>
      </c>
      <c r="E898" s="26">
        <v>88.7</v>
      </c>
      <c r="G898" s="2">
        <f t="shared" si="17"/>
        <v>88.699999999999889</v>
      </c>
    </row>
    <row r="899" spans="1:12">
      <c r="A899" s="86"/>
      <c r="B899" s="526"/>
      <c r="C899" s="526"/>
      <c r="D899" t="s">
        <v>17</v>
      </c>
      <c r="E899" s="26">
        <v>21.9</v>
      </c>
      <c r="G899" s="2">
        <f t="shared" si="17"/>
        <v>110.59999999999988</v>
      </c>
    </row>
    <row r="900" spans="1:12">
      <c r="A900" s="86"/>
      <c r="B900" s="526"/>
      <c r="C900" s="526"/>
      <c r="D900" t="s">
        <v>18</v>
      </c>
      <c r="E900" s="240">
        <v>60</v>
      </c>
      <c r="G900" s="2">
        <f t="shared" si="17"/>
        <v>170.59999999999988</v>
      </c>
      <c r="I900" s="525" t="s">
        <v>28</v>
      </c>
      <c r="J900" s="460" t="s">
        <v>66</v>
      </c>
      <c r="K900" s="462">
        <v>15</v>
      </c>
    </row>
    <row r="901" spans="1:12">
      <c r="A901" s="86"/>
      <c r="B901" s="526"/>
      <c r="C901" s="526"/>
      <c r="D901" t="s">
        <v>19</v>
      </c>
      <c r="E901" s="240">
        <v>5</v>
      </c>
      <c r="G901" s="2">
        <f t="shared" si="17"/>
        <v>175.59999999999988</v>
      </c>
      <c r="I901" s="525" t="s">
        <v>33</v>
      </c>
      <c r="J901" t="s">
        <v>16</v>
      </c>
      <c r="K901" s="26">
        <v>88.7</v>
      </c>
    </row>
    <row r="902" spans="1:12">
      <c r="A902" s="86">
        <v>46027</v>
      </c>
      <c r="B902" s="526">
        <v>32282</v>
      </c>
      <c r="C902" s="526" t="s">
        <v>33</v>
      </c>
      <c r="D902" t="s">
        <v>16</v>
      </c>
      <c r="E902" s="240"/>
      <c r="F902" s="2">
        <v>88.7</v>
      </c>
      <c r="G902" s="2">
        <f t="shared" si="17"/>
        <v>86.899999999999878</v>
      </c>
      <c r="I902" s="525"/>
      <c r="K902" s="26"/>
    </row>
    <row r="903" spans="1:12">
      <c r="A903" s="86">
        <v>46027</v>
      </c>
      <c r="B903" s="526">
        <v>32282</v>
      </c>
      <c r="C903" s="526" t="s">
        <v>33</v>
      </c>
      <c r="D903" t="s">
        <v>17</v>
      </c>
      <c r="E903" s="240"/>
      <c r="F903" s="2">
        <v>21.9</v>
      </c>
      <c r="G903" s="2">
        <f t="shared" si="17"/>
        <v>64.999999999999886</v>
      </c>
      <c r="I903" s="525"/>
      <c r="K903" s="26"/>
    </row>
    <row r="904" spans="1:12">
      <c r="A904" s="86">
        <v>46027</v>
      </c>
      <c r="B904" s="526">
        <v>32282</v>
      </c>
      <c r="C904" s="526" t="s">
        <v>33</v>
      </c>
      <c r="D904" t="s">
        <v>18</v>
      </c>
      <c r="E904" s="240"/>
      <c r="F904" s="2">
        <v>60</v>
      </c>
      <c r="G904" s="2">
        <f t="shared" si="17"/>
        <v>4.9999999999998863</v>
      </c>
      <c r="I904" s="525"/>
      <c r="K904" s="26"/>
    </row>
    <row r="905" spans="1:12">
      <c r="A905" s="86">
        <v>46027</v>
      </c>
      <c r="B905" s="526">
        <v>32282</v>
      </c>
      <c r="C905" s="526" t="s">
        <v>33</v>
      </c>
      <c r="D905" t="s">
        <v>19</v>
      </c>
      <c r="E905" s="240"/>
      <c r="F905" s="2">
        <v>5</v>
      </c>
      <c r="G905" s="2">
        <f t="shared" si="17"/>
        <v>-1.1368683772161603E-13</v>
      </c>
      <c r="I905" s="525"/>
      <c r="K905" s="26"/>
    </row>
    <row r="906" spans="1:12">
      <c r="A906" s="44">
        <v>46022</v>
      </c>
      <c r="B906" s="525" t="s">
        <v>14</v>
      </c>
      <c r="C906" s="525" t="s">
        <v>34</v>
      </c>
      <c r="D906" t="s">
        <v>16</v>
      </c>
      <c r="E906" s="99">
        <v>89.9</v>
      </c>
      <c r="F906" s="99"/>
      <c r="G906" s="2">
        <f t="shared" si="17"/>
        <v>89.899999999999892</v>
      </c>
      <c r="I906" s="526"/>
      <c r="K906" s="26"/>
    </row>
    <row r="907" spans="1:12">
      <c r="A907" s="62"/>
      <c r="B907" s="60"/>
      <c r="C907" s="60"/>
      <c r="D907" t="s">
        <v>17</v>
      </c>
      <c r="E907" s="99">
        <v>23.4</v>
      </c>
      <c r="F907" s="99"/>
      <c r="G907" s="2">
        <f t="shared" si="17"/>
        <v>113.2999999999999</v>
      </c>
      <c r="I907" s="526"/>
      <c r="K907" s="240"/>
    </row>
    <row r="908" spans="1:12">
      <c r="A908" s="62"/>
      <c r="B908" s="60"/>
      <c r="C908" s="60"/>
      <c r="D908" t="s">
        <v>18</v>
      </c>
      <c r="E908" s="99">
        <v>60</v>
      </c>
      <c r="F908" s="99"/>
      <c r="G908" s="2">
        <f t="shared" si="17"/>
        <v>173.2999999999999</v>
      </c>
      <c r="I908" s="526"/>
      <c r="K908" s="240"/>
    </row>
    <row r="909" spans="1:12">
      <c r="A909" s="62"/>
      <c r="B909" s="60"/>
      <c r="C909" s="60"/>
      <c r="D909" t="s">
        <v>19</v>
      </c>
      <c r="E909" s="99">
        <v>5</v>
      </c>
      <c r="F909" s="99"/>
      <c r="G909" s="2">
        <f t="shared" si="17"/>
        <v>178.2999999999999</v>
      </c>
      <c r="I909" s="525" t="s">
        <v>34</v>
      </c>
      <c r="J909" t="s">
        <v>16</v>
      </c>
      <c r="K909" s="99">
        <v>89.9</v>
      </c>
    </row>
    <row r="910" spans="1:12">
      <c r="A910" s="7">
        <v>46027</v>
      </c>
      <c r="B910" s="526">
        <v>32283</v>
      </c>
      <c r="C910" s="526" t="s">
        <v>34</v>
      </c>
      <c r="D910" t="s">
        <v>18</v>
      </c>
      <c r="F910" s="2">
        <v>60</v>
      </c>
      <c r="G910" s="2">
        <f t="shared" si="17"/>
        <v>118.2999999999999</v>
      </c>
      <c r="J910" t="s">
        <v>17</v>
      </c>
      <c r="K910" s="99">
        <v>23.4</v>
      </c>
    </row>
    <row r="911" spans="1:12">
      <c r="A911" s="7">
        <v>46027</v>
      </c>
      <c r="B911" s="526">
        <v>32283</v>
      </c>
      <c r="C911" s="526" t="s">
        <v>34</v>
      </c>
      <c r="D911" t="s">
        <v>19</v>
      </c>
      <c r="F911" s="2">
        <v>5</v>
      </c>
      <c r="G911" s="2">
        <f t="shared" si="17"/>
        <v>113.2999999999999</v>
      </c>
      <c r="J911">
        <v>120</v>
      </c>
      <c r="K911" s="113">
        <f>SUM(K909:K910)</f>
        <v>113.30000000000001</v>
      </c>
      <c r="L911" s="37">
        <f>J911-K911</f>
        <v>6.6999999999999886</v>
      </c>
    </row>
    <row r="912" spans="1:12">
      <c r="A912" s="7">
        <v>46062</v>
      </c>
      <c r="B912" s="526">
        <v>32483</v>
      </c>
      <c r="C912" s="526" t="s">
        <v>34</v>
      </c>
      <c r="D912" t="s">
        <v>16</v>
      </c>
      <c r="F912" s="2">
        <v>89.9</v>
      </c>
      <c r="G912" s="2">
        <f>+G911+E912-F912</f>
        <v>23.399999999999892</v>
      </c>
      <c r="K912" s="113"/>
      <c r="L912" s="37"/>
    </row>
    <row r="913" spans="1:13">
      <c r="A913" s="7">
        <v>46062</v>
      </c>
      <c r="B913" s="526">
        <v>32483</v>
      </c>
      <c r="C913" s="526" t="s">
        <v>34</v>
      </c>
      <c r="D913" t="s">
        <v>17</v>
      </c>
      <c r="F913" s="2">
        <v>23.4</v>
      </c>
      <c r="G913" s="2">
        <f>+G912+E913-F913</f>
        <v>-1.0658141036401503E-13</v>
      </c>
      <c r="K913" s="113"/>
      <c r="L913" s="37"/>
    </row>
    <row r="914" spans="1:13">
      <c r="A914" s="88">
        <v>46053</v>
      </c>
      <c r="B914" s="525" t="s">
        <v>14</v>
      </c>
      <c r="C914" s="525" t="s">
        <v>15</v>
      </c>
      <c r="D914" t="s">
        <v>16</v>
      </c>
      <c r="E914" s="26">
        <v>87.4</v>
      </c>
      <c r="G914" s="2">
        <f>+G913+E914-F914</f>
        <v>87.399999999999892</v>
      </c>
    </row>
    <row r="915" spans="1:13">
      <c r="A915" s="86"/>
      <c r="B915" s="526"/>
      <c r="C915" s="526"/>
      <c r="D915" t="s">
        <v>17</v>
      </c>
      <c r="E915" s="26">
        <v>26.9</v>
      </c>
      <c r="G915" s="2">
        <f>+G914+E915-F915</f>
        <v>114.2999999999999</v>
      </c>
    </row>
    <row r="916" spans="1:13">
      <c r="A916" s="86"/>
      <c r="B916" s="526"/>
      <c r="C916" s="526"/>
      <c r="D916" t="s">
        <v>18</v>
      </c>
      <c r="E916" s="240">
        <v>60</v>
      </c>
      <c r="G916" s="2">
        <f>+G915+E916-F916</f>
        <v>174.2999999999999</v>
      </c>
      <c r="I916" s="525" t="s">
        <v>15</v>
      </c>
      <c r="J916" t="s">
        <v>16</v>
      </c>
      <c r="K916" s="26">
        <v>87.4</v>
      </c>
    </row>
    <row r="917" spans="1:13">
      <c r="A917" s="86"/>
      <c r="B917" s="526"/>
      <c r="C917" s="526"/>
      <c r="D917" t="s">
        <v>19</v>
      </c>
      <c r="E917" s="240">
        <v>5</v>
      </c>
      <c r="G917" s="2">
        <f t="shared" si="17"/>
        <v>179.2999999999999</v>
      </c>
      <c r="I917" s="526"/>
      <c r="J917" t="s">
        <v>17</v>
      </c>
      <c r="K917" s="26">
        <v>26.9</v>
      </c>
    </row>
    <row r="918" spans="1:13">
      <c r="B918" s="526"/>
      <c r="C918" s="526"/>
      <c r="D918" t="s">
        <v>146</v>
      </c>
      <c r="E918" s="240">
        <v>10</v>
      </c>
      <c r="G918" s="2">
        <f t="shared" si="17"/>
        <v>189.2999999999999</v>
      </c>
      <c r="J918" t="s">
        <v>18</v>
      </c>
      <c r="K918" s="240">
        <v>60</v>
      </c>
    </row>
    <row r="919" spans="1:13">
      <c r="B919" s="526"/>
      <c r="C919" s="526"/>
      <c r="D919" s="472" t="s">
        <v>109</v>
      </c>
      <c r="E919" s="473">
        <v>28.3</v>
      </c>
      <c r="G919" s="2">
        <f>+G918+E919-F919</f>
        <v>217.59999999999991</v>
      </c>
      <c r="J919" t="s">
        <v>19</v>
      </c>
      <c r="K919" s="240">
        <v>5</v>
      </c>
    </row>
    <row r="920" spans="1:13">
      <c r="A920" s="7">
        <v>46090</v>
      </c>
      <c r="B920" s="526">
        <v>32637</v>
      </c>
      <c r="C920" s="526" t="s">
        <v>15</v>
      </c>
      <c r="D920" s="7" t="s">
        <v>16</v>
      </c>
      <c r="E920" s="526"/>
      <c r="F920" s="2">
        <v>87.4</v>
      </c>
      <c r="G920" s="2">
        <f t="shared" ref="G920:G935" si="18">+G919+E920-F920</f>
        <v>130.1999999999999</v>
      </c>
      <c r="K920" s="240"/>
    </row>
    <row r="921" spans="1:13">
      <c r="A921" s="7">
        <v>46090</v>
      </c>
      <c r="B921" s="526">
        <v>32637</v>
      </c>
      <c r="C921" s="526" t="s">
        <v>15</v>
      </c>
      <c r="D921" s="7" t="s">
        <v>17</v>
      </c>
      <c r="E921" s="526"/>
      <c r="F921" s="2">
        <v>26.9</v>
      </c>
      <c r="G921" s="2">
        <f t="shared" si="18"/>
        <v>103.2999999999999</v>
      </c>
    </row>
    <row r="922" spans="1:13">
      <c r="A922" s="7">
        <v>46090</v>
      </c>
      <c r="B922" s="526">
        <v>32637</v>
      </c>
      <c r="C922" s="526" t="s">
        <v>15</v>
      </c>
      <c r="D922" s="7" t="s">
        <v>18</v>
      </c>
      <c r="E922" s="526"/>
      <c r="F922" s="2">
        <v>60</v>
      </c>
      <c r="G922" s="2">
        <f t="shared" si="18"/>
        <v>43.299999999999898</v>
      </c>
    </row>
    <row r="923" spans="1:13">
      <c r="A923" s="7">
        <v>46090</v>
      </c>
      <c r="B923" s="526">
        <v>32637</v>
      </c>
      <c r="C923" s="526" t="s">
        <v>15</v>
      </c>
      <c r="D923" s="7" t="s">
        <v>19</v>
      </c>
      <c r="E923" s="526"/>
      <c r="F923" s="2">
        <v>5</v>
      </c>
      <c r="G923" s="2">
        <f t="shared" si="18"/>
        <v>38.299999999999898</v>
      </c>
      <c r="I923" s="525" t="s">
        <v>20</v>
      </c>
      <c r="J923" t="s">
        <v>16</v>
      </c>
      <c r="K923" s="240">
        <v>86.2</v>
      </c>
      <c r="L923" s="2"/>
      <c r="M923" s="2"/>
    </row>
    <row r="924" spans="1:13">
      <c r="A924" s="7">
        <v>46090</v>
      </c>
      <c r="B924" s="526">
        <v>32637</v>
      </c>
      <c r="C924" s="526" t="s">
        <v>15</v>
      </c>
      <c r="D924" s="7" t="s">
        <v>146</v>
      </c>
      <c r="E924" s="526"/>
      <c r="F924" s="2">
        <v>10</v>
      </c>
      <c r="G924" s="2">
        <f t="shared" si="18"/>
        <v>28.299999999999898</v>
      </c>
      <c r="I924" s="526"/>
      <c r="J924" t="s">
        <v>17</v>
      </c>
      <c r="K924" s="8">
        <v>28.2</v>
      </c>
      <c r="L924" s="2"/>
      <c r="M924" s="2"/>
    </row>
    <row r="925" spans="1:13">
      <c r="A925" s="7">
        <v>46090</v>
      </c>
      <c r="B925" s="526">
        <v>32637</v>
      </c>
      <c r="C925" s="526" t="s">
        <v>15</v>
      </c>
      <c r="D925" s="7" t="s">
        <v>109</v>
      </c>
      <c r="E925" s="526"/>
      <c r="F925" s="2">
        <v>28.3</v>
      </c>
      <c r="G925" s="2">
        <f t="shared" si="18"/>
        <v>-1.0302869668521453E-13</v>
      </c>
      <c r="I925" s="526"/>
      <c r="J925" t="s">
        <v>18</v>
      </c>
      <c r="K925" s="8">
        <v>56</v>
      </c>
      <c r="L925" s="2"/>
      <c r="M925" s="2"/>
    </row>
    <row r="926" spans="1:13">
      <c r="A926" s="88">
        <v>46081</v>
      </c>
      <c r="B926" s="525" t="s">
        <v>14</v>
      </c>
      <c r="C926" s="525" t="s">
        <v>20</v>
      </c>
      <c r="D926" t="s">
        <v>16</v>
      </c>
      <c r="E926" s="240">
        <v>86.2</v>
      </c>
      <c r="G926" s="2">
        <f t="shared" si="18"/>
        <v>86.199999999999903</v>
      </c>
      <c r="I926" s="526"/>
      <c r="J926" t="s">
        <v>19</v>
      </c>
      <c r="K926" s="8">
        <v>5</v>
      </c>
      <c r="L926" s="2"/>
      <c r="M926" s="2"/>
    </row>
    <row r="927" spans="1:13">
      <c r="B927" s="526"/>
      <c r="C927" s="526"/>
      <c r="D927" t="s">
        <v>17</v>
      </c>
      <c r="E927" s="8">
        <v>28.2</v>
      </c>
      <c r="G927" s="2">
        <f t="shared" si="18"/>
        <v>114.39999999999991</v>
      </c>
      <c r="K927" s="37">
        <f>SUM(K923:K926)</f>
        <v>175.4</v>
      </c>
    </row>
    <row r="928" spans="1:13">
      <c r="B928" s="526"/>
      <c r="C928" s="526"/>
      <c r="D928" t="s">
        <v>18</v>
      </c>
      <c r="E928" s="8">
        <v>56</v>
      </c>
      <c r="G928" s="2">
        <f t="shared" si="18"/>
        <v>170.39999999999992</v>
      </c>
    </row>
    <row r="929" spans="1:7">
      <c r="B929" s="526"/>
      <c r="C929" s="526"/>
      <c r="D929" t="s">
        <v>19</v>
      </c>
      <c r="E929" s="8">
        <v>5</v>
      </c>
      <c r="G929" s="2">
        <f t="shared" si="18"/>
        <v>175.39999999999992</v>
      </c>
    </row>
    <row r="930" spans="1:7">
      <c r="A930" s="7">
        <v>46105</v>
      </c>
      <c r="B930" s="526">
        <v>32827</v>
      </c>
      <c r="C930" s="526" t="s">
        <v>20</v>
      </c>
      <c r="D930" t="s">
        <v>16</v>
      </c>
      <c r="F930" s="2">
        <v>86.2</v>
      </c>
      <c r="G930" s="2">
        <f t="shared" si="18"/>
        <v>89.199999999999918</v>
      </c>
    </row>
    <row r="931" spans="1:7">
      <c r="A931" s="7">
        <v>46105</v>
      </c>
      <c r="B931" s="526">
        <v>32827</v>
      </c>
      <c r="C931" s="526" t="s">
        <v>20</v>
      </c>
      <c r="D931" t="s">
        <v>17</v>
      </c>
      <c r="F931" s="2">
        <v>28.2</v>
      </c>
      <c r="G931" s="2">
        <f t="shared" si="18"/>
        <v>60.999999999999915</v>
      </c>
    </row>
    <row r="932" spans="1:7">
      <c r="A932" s="7">
        <v>46105</v>
      </c>
      <c r="B932" s="526">
        <v>32827</v>
      </c>
      <c r="C932" s="526" t="s">
        <v>20</v>
      </c>
      <c r="D932" t="s">
        <v>18</v>
      </c>
      <c r="F932" s="2">
        <v>56</v>
      </c>
      <c r="G932" s="2">
        <f t="shared" si="18"/>
        <v>4.9999999999999147</v>
      </c>
    </row>
    <row r="933" spans="1:7">
      <c r="A933" s="7">
        <v>46105</v>
      </c>
      <c r="B933" s="526">
        <v>32827</v>
      </c>
      <c r="C933" s="526" t="s">
        <v>20</v>
      </c>
      <c r="D933" t="s">
        <v>19</v>
      </c>
      <c r="F933" s="2">
        <v>5</v>
      </c>
      <c r="G933" s="2">
        <f t="shared" si="18"/>
        <v>-8.5265128291212022E-14</v>
      </c>
    </row>
    <row r="934" spans="1:7">
      <c r="A934" s="88">
        <v>46112</v>
      </c>
      <c r="B934" s="525" t="s">
        <v>14</v>
      </c>
      <c r="C934" s="525" t="s">
        <v>23</v>
      </c>
      <c r="D934" s="339" t="s">
        <v>16</v>
      </c>
      <c r="E934" s="79">
        <v>89.4</v>
      </c>
      <c r="G934" s="2">
        <f t="shared" si="18"/>
        <v>89.39999999999992</v>
      </c>
    </row>
    <row r="935" spans="1:7">
      <c r="B935" s="526"/>
      <c r="C935" s="526"/>
      <c r="D935" t="s">
        <v>17</v>
      </c>
      <c r="E935" s="2">
        <v>28.1</v>
      </c>
      <c r="G935" s="2">
        <f t="shared" si="18"/>
        <v>117.49999999999991</v>
      </c>
    </row>
    <row r="936" spans="1:7">
      <c r="B936" s="526"/>
      <c r="C936" s="526"/>
      <c r="D936" t="s">
        <v>18</v>
      </c>
      <c r="E936" s="2">
        <v>60</v>
      </c>
      <c r="G936" s="2">
        <f t="shared" si="17"/>
        <v>177.49999999999991</v>
      </c>
    </row>
    <row r="937" spans="1:7">
      <c r="B937" s="526"/>
      <c r="C937" s="526"/>
      <c r="D937" t="s">
        <v>19</v>
      </c>
      <c r="E937" s="2">
        <v>5</v>
      </c>
      <c r="G937" s="2">
        <f t="shared" ref="G937:G1000" si="19">+G936+E937-F937</f>
        <v>182.49999999999991</v>
      </c>
    </row>
    <row r="938" spans="1:7">
      <c r="B938" s="526"/>
      <c r="C938" s="526"/>
      <c r="G938" s="2">
        <f t="shared" si="19"/>
        <v>182.49999999999991</v>
      </c>
    </row>
    <row r="939" spans="1:7">
      <c r="B939" s="526"/>
      <c r="C939" s="526"/>
      <c r="G939" s="2">
        <f t="shared" si="19"/>
        <v>182.49999999999991</v>
      </c>
    </row>
    <row r="940" spans="1:7">
      <c r="B940" s="526"/>
      <c r="C940" s="526"/>
      <c r="G940" s="2">
        <f t="shared" si="19"/>
        <v>182.49999999999991</v>
      </c>
    </row>
    <row r="941" spans="1:7">
      <c r="B941" s="526"/>
      <c r="C941" s="526"/>
      <c r="G941" s="2">
        <f t="shared" si="19"/>
        <v>182.49999999999991</v>
      </c>
    </row>
    <row r="942" spans="1:7">
      <c r="B942" s="526"/>
      <c r="C942" s="526"/>
      <c r="G942" s="2">
        <f t="shared" si="19"/>
        <v>182.49999999999991</v>
      </c>
    </row>
    <row r="943" spans="1:7">
      <c r="B943" s="526"/>
      <c r="C943" s="526"/>
      <c r="G943" s="2">
        <f t="shared" si="19"/>
        <v>182.49999999999991</v>
      </c>
    </row>
    <row r="944" spans="1:7">
      <c r="B944" s="526"/>
      <c r="C944" s="526"/>
      <c r="G944" s="2">
        <f t="shared" si="19"/>
        <v>182.49999999999991</v>
      </c>
    </row>
    <row r="945" spans="2:7">
      <c r="B945" s="526"/>
      <c r="C945" s="526"/>
      <c r="G945" s="2">
        <f t="shared" si="19"/>
        <v>182.49999999999991</v>
      </c>
    </row>
    <row r="946" spans="2:7">
      <c r="B946" s="526"/>
      <c r="C946" s="526"/>
      <c r="G946" s="2">
        <f t="shared" si="19"/>
        <v>182.49999999999991</v>
      </c>
    </row>
    <row r="947" spans="2:7">
      <c r="B947" s="526"/>
      <c r="C947" s="526"/>
      <c r="G947" s="2">
        <f t="shared" si="19"/>
        <v>182.49999999999991</v>
      </c>
    </row>
    <row r="948" spans="2:7">
      <c r="B948" s="526"/>
      <c r="C948" s="526"/>
      <c r="G948" s="2">
        <f t="shared" si="19"/>
        <v>182.49999999999991</v>
      </c>
    </row>
    <row r="949" spans="2:7">
      <c r="B949" s="526"/>
      <c r="C949" s="526"/>
      <c r="G949" s="2">
        <f t="shared" si="19"/>
        <v>182.49999999999991</v>
      </c>
    </row>
    <row r="950" spans="2:7">
      <c r="B950" s="526"/>
      <c r="C950" s="526"/>
      <c r="G950" s="2">
        <f t="shared" si="19"/>
        <v>182.49999999999991</v>
      </c>
    </row>
    <row r="951" spans="2:7">
      <c r="B951" s="526"/>
      <c r="C951" s="526"/>
      <c r="G951" s="2">
        <f t="shared" si="19"/>
        <v>182.49999999999991</v>
      </c>
    </row>
    <row r="952" spans="2:7">
      <c r="B952" s="526"/>
      <c r="C952" s="526"/>
      <c r="G952" s="2">
        <f t="shared" si="19"/>
        <v>182.49999999999991</v>
      </c>
    </row>
    <row r="953" spans="2:7">
      <c r="B953" s="526"/>
      <c r="C953" s="526"/>
      <c r="G953" s="2">
        <f t="shared" si="19"/>
        <v>182.49999999999991</v>
      </c>
    </row>
    <row r="954" spans="2:7">
      <c r="B954" s="526"/>
      <c r="C954" s="526"/>
      <c r="G954" s="2">
        <f t="shared" si="19"/>
        <v>182.49999999999991</v>
      </c>
    </row>
    <row r="955" spans="2:7">
      <c r="B955" s="526"/>
      <c r="C955" s="526"/>
      <c r="G955" s="2">
        <f t="shared" si="19"/>
        <v>182.49999999999991</v>
      </c>
    </row>
    <row r="956" spans="2:7">
      <c r="B956" s="526"/>
      <c r="C956" s="526"/>
      <c r="G956" s="2">
        <f t="shared" si="19"/>
        <v>182.49999999999991</v>
      </c>
    </row>
    <row r="957" spans="2:7">
      <c r="B957" s="526"/>
      <c r="C957" s="526"/>
      <c r="G957" s="2">
        <f t="shared" si="19"/>
        <v>182.49999999999991</v>
      </c>
    </row>
    <row r="958" spans="2:7">
      <c r="B958" s="526"/>
      <c r="C958" s="526"/>
      <c r="G958" s="2">
        <f t="shared" si="19"/>
        <v>182.49999999999991</v>
      </c>
    </row>
    <row r="959" spans="2:7">
      <c r="B959" s="526"/>
      <c r="C959" s="526"/>
      <c r="G959" s="2">
        <f t="shared" si="19"/>
        <v>182.49999999999991</v>
      </c>
    </row>
    <row r="960" spans="2:7">
      <c r="B960" s="526"/>
      <c r="C960" s="526"/>
      <c r="G960" s="2">
        <f t="shared" si="19"/>
        <v>182.49999999999991</v>
      </c>
    </row>
    <row r="961" spans="2:7">
      <c r="B961" s="526"/>
      <c r="C961" s="526"/>
      <c r="G961" s="2">
        <f t="shared" si="19"/>
        <v>182.49999999999991</v>
      </c>
    </row>
    <row r="962" spans="2:7">
      <c r="B962" s="526"/>
      <c r="C962" s="526"/>
      <c r="G962" s="2">
        <f t="shared" si="19"/>
        <v>182.49999999999991</v>
      </c>
    </row>
    <row r="963" spans="2:7">
      <c r="B963" s="526"/>
      <c r="C963" s="526"/>
      <c r="G963" s="2">
        <f t="shared" si="19"/>
        <v>182.49999999999991</v>
      </c>
    </row>
    <row r="964" spans="2:7">
      <c r="B964" s="526"/>
      <c r="C964" s="526"/>
      <c r="G964" s="2">
        <f t="shared" si="19"/>
        <v>182.49999999999991</v>
      </c>
    </row>
    <row r="965" spans="2:7">
      <c r="B965" s="526"/>
      <c r="C965" s="526"/>
      <c r="G965" s="2">
        <f t="shared" si="19"/>
        <v>182.49999999999991</v>
      </c>
    </row>
    <row r="966" spans="2:7">
      <c r="B966" s="526"/>
      <c r="C966" s="526"/>
      <c r="G966" s="2">
        <f t="shared" si="19"/>
        <v>182.49999999999991</v>
      </c>
    </row>
    <row r="967" spans="2:7">
      <c r="B967" s="526"/>
      <c r="C967" s="526"/>
      <c r="G967" s="2">
        <f t="shared" si="19"/>
        <v>182.49999999999991</v>
      </c>
    </row>
    <row r="968" spans="2:7">
      <c r="B968" s="526"/>
      <c r="C968" s="526"/>
      <c r="G968" s="2">
        <f t="shared" si="19"/>
        <v>182.49999999999991</v>
      </c>
    </row>
    <row r="969" spans="2:7">
      <c r="B969" s="526"/>
      <c r="C969" s="526"/>
      <c r="G969" s="2">
        <f t="shared" si="19"/>
        <v>182.49999999999991</v>
      </c>
    </row>
    <row r="970" spans="2:7">
      <c r="B970" s="526"/>
      <c r="C970" s="526"/>
      <c r="G970" s="2">
        <f t="shared" si="19"/>
        <v>182.49999999999991</v>
      </c>
    </row>
    <row r="971" spans="2:7">
      <c r="B971" s="526"/>
      <c r="C971" s="526"/>
      <c r="G971" s="2">
        <f t="shared" si="19"/>
        <v>182.49999999999991</v>
      </c>
    </row>
    <row r="972" spans="2:7">
      <c r="B972" s="526"/>
      <c r="C972" s="526"/>
      <c r="G972" s="2">
        <f t="shared" si="19"/>
        <v>182.49999999999991</v>
      </c>
    </row>
    <row r="973" spans="2:7">
      <c r="B973" s="526"/>
      <c r="C973" s="526"/>
      <c r="G973" s="2">
        <f t="shared" si="19"/>
        <v>182.49999999999991</v>
      </c>
    </row>
    <row r="974" spans="2:7">
      <c r="B974" s="526"/>
      <c r="C974" s="526"/>
      <c r="G974" s="2">
        <f t="shared" si="19"/>
        <v>182.49999999999991</v>
      </c>
    </row>
    <row r="975" spans="2:7">
      <c r="B975" s="526"/>
      <c r="C975" s="526"/>
      <c r="G975" s="2">
        <f t="shared" si="19"/>
        <v>182.49999999999991</v>
      </c>
    </row>
    <row r="976" spans="2:7">
      <c r="B976" s="526"/>
      <c r="C976" s="526"/>
      <c r="G976" s="2">
        <f t="shared" si="19"/>
        <v>182.49999999999991</v>
      </c>
    </row>
    <row r="977" spans="2:7">
      <c r="B977" s="526"/>
      <c r="C977" s="526"/>
      <c r="G977" s="2">
        <f t="shared" si="19"/>
        <v>182.49999999999991</v>
      </c>
    </row>
    <row r="978" spans="2:7">
      <c r="B978" s="526"/>
      <c r="C978" s="526"/>
      <c r="G978" s="2">
        <f t="shared" si="19"/>
        <v>182.49999999999991</v>
      </c>
    </row>
    <row r="979" spans="2:7">
      <c r="B979" s="526"/>
      <c r="C979" s="526"/>
      <c r="G979" s="2">
        <f t="shared" si="19"/>
        <v>182.49999999999991</v>
      </c>
    </row>
    <row r="980" spans="2:7">
      <c r="B980" s="526"/>
      <c r="C980" s="526"/>
      <c r="G980" s="2">
        <f t="shared" si="19"/>
        <v>182.49999999999991</v>
      </c>
    </row>
    <row r="981" spans="2:7">
      <c r="B981" s="526"/>
      <c r="C981" s="526"/>
      <c r="G981" s="2">
        <f t="shared" si="19"/>
        <v>182.49999999999991</v>
      </c>
    </row>
    <row r="982" spans="2:7">
      <c r="B982" s="526"/>
      <c r="C982" s="526"/>
      <c r="G982" s="2">
        <f t="shared" si="19"/>
        <v>182.49999999999991</v>
      </c>
    </row>
    <row r="983" spans="2:7">
      <c r="B983" s="526"/>
      <c r="C983" s="526"/>
      <c r="G983" s="2">
        <f t="shared" si="19"/>
        <v>182.49999999999991</v>
      </c>
    </row>
    <row r="984" spans="2:7">
      <c r="B984" s="526"/>
      <c r="C984" s="526"/>
      <c r="G984" s="2">
        <f t="shared" si="19"/>
        <v>182.49999999999991</v>
      </c>
    </row>
    <row r="985" spans="2:7">
      <c r="B985" s="526"/>
      <c r="C985" s="526"/>
      <c r="G985" s="2">
        <f t="shared" si="19"/>
        <v>182.49999999999991</v>
      </c>
    </row>
    <row r="986" spans="2:7">
      <c r="B986" s="526"/>
      <c r="C986" s="526"/>
      <c r="G986" s="2">
        <f t="shared" si="19"/>
        <v>182.49999999999991</v>
      </c>
    </row>
    <row r="987" spans="2:7">
      <c r="B987" s="526"/>
      <c r="C987" s="526"/>
      <c r="G987" s="2">
        <f t="shared" si="19"/>
        <v>182.49999999999991</v>
      </c>
    </row>
    <row r="988" spans="2:7">
      <c r="B988" s="526"/>
      <c r="C988" s="526"/>
      <c r="G988" s="2">
        <f t="shared" si="19"/>
        <v>182.49999999999991</v>
      </c>
    </row>
    <row r="989" spans="2:7">
      <c r="B989" s="526"/>
      <c r="C989" s="526"/>
      <c r="G989" s="2">
        <f t="shared" si="19"/>
        <v>182.49999999999991</v>
      </c>
    </row>
    <row r="990" spans="2:7">
      <c r="B990" s="526"/>
      <c r="C990" s="526"/>
      <c r="G990" s="2">
        <f t="shared" si="19"/>
        <v>182.49999999999991</v>
      </c>
    </row>
    <row r="991" spans="2:7">
      <c r="B991" s="526"/>
      <c r="C991" s="526"/>
      <c r="G991" s="2">
        <f t="shared" si="19"/>
        <v>182.49999999999991</v>
      </c>
    </row>
    <row r="992" spans="2:7">
      <c r="B992" s="526"/>
      <c r="C992" s="526"/>
      <c r="G992" s="2">
        <f t="shared" si="19"/>
        <v>182.49999999999991</v>
      </c>
    </row>
    <row r="993" spans="2:7">
      <c r="B993" s="526"/>
      <c r="C993" s="526"/>
      <c r="G993" s="2">
        <f t="shared" si="19"/>
        <v>182.49999999999991</v>
      </c>
    </row>
    <row r="994" spans="2:7">
      <c r="B994" s="526"/>
      <c r="C994" s="526"/>
      <c r="G994" s="2">
        <f t="shared" si="19"/>
        <v>182.49999999999991</v>
      </c>
    </row>
    <row r="995" spans="2:7">
      <c r="B995" s="526"/>
      <c r="C995" s="526"/>
      <c r="G995" s="2">
        <f t="shared" si="19"/>
        <v>182.49999999999991</v>
      </c>
    </row>
    <row r="996" spans="2:7">
      <c r="B996" s="526"/>
      <c r="C996" s="526"/>
      <c r="G996" s="2">
        <f t="shared" si="19"/>
        <v>182.49999999999991</v>
      </c>
    </row>
    <row r="997" spans="2:7">
      <c r="B997" s="526"/>
      <c r="C997" s="526"/>
      <c r="G997" s="2">
        <f t="shared" si="19"/>
        <v>182.49999999999991</v>
      </c>
    </row>
    <row r="998" spans="2:7">
      <c r="B998" s="526"/>
      <c r="C998" s="526"/>
      <c r="G998" s="2">
        <f t="shared" si="19"/>
        <v>182.49999999999991</v>
      </c>
    </row>
    <row r="999" spans="2:7">
      <c r="B999" s="526"/>
      <c r="C999" s="526"/>
      <c r="G999" s="2">
        <f t="shared" si="19"/>
        <v>182.49999999999991</v>
      </c>
    </row>
    <row r="1000" spans="2:7">
      <c r="B1000" s="526"/>
      <c r="C1000" s="526"/>
      <c r="G1000" s="2">
        <f t="shared" si="19"/>
        <v>182.49999999999991</v>
      </c>
    </row>
    <row r="1001" spans="2:7">
      <c r="B1001" s="526"/>
      <c r="C1001" s="526"/>
      <c r="G1001" s="2">
        <f t="shared" ref="G1001:G1064" si="20">+G1000+E1001-F1001</f>
        <v>182.49999999999991</v>
      </c>
    </row>
    <row r="1002" spans="2:7">
      <c r="B1002" s="526"/>
      <c r="C1002" s="526"/>
      <c r="G1002" s="2">
        <f t="shared" si="20"/>
        <v>182.49999999999991</v>
      </c>
    </row>
    <row r="1003" spans="2:7">
      <c r="B1003" s="526"/>
      <c r="C1003" s="526"/>
      <c r="G1003" s="2">
        <f t="shared" si="20"/>
        <v>182.49999999999991</v>
      </c>
    </row>
    <row r="1004" spans="2:7">
      <c r="B1004" s="526"/>
      <c r="C1004" s="526"/>
      <c r="G1004" s="2">
        <f t="shared" si="20"/>
        <v>182.49999999999991</v>
      </c>
    </row>
    <row r="1005" spans="2:7">
      <c r="B1005" s="526"/>
      <c r="C1005" s="526"/>
      <c r="G1005" s="2">
        <f t="shared" si="20"/>
        <v>182.49999999999991</v>
      </c>
    </row>
    <row r="1006" spans="2:7">
      <c r="B1006" s="526"/>
      <c r="C1006" s="526"/>
      <c r="G1006" s="2">
        <f t="shared" si="20"/>
        <v>182.49999999999991</v>
      </c>
    </row>
    <row r="1007" spans="2:7">
      <c r="B1007" s="526"/>
      <c r="C1007" s="526"/>
      <c r="G1007" s="2">
        <f t="shared" si="20"/>
        <v>182.49999999999991</v>
      </c>
    </row>
    <row r="1008" spans="2:7">
      <c r="B1008" s="526"/>
      <c r="C1008" s="526"/>
      <c r="G1008" s="2">
        <f t="shared" si="20"/>
        <v>182.49999999999991</v>
      </c>
    </row>
    <row r="1009" spans="2:7">
      <c r="B1009" s="526"/>
      <c r="C1009" s="526"/>
      <c r="G1009" s="2">
        <f t="shared" si="20"/>
        <v>182.49999999999991</v>
      </c>
    </row>
    <row r="1010" spans="2:7">
      <c r="B1010" s="526"/>
      <c r="C1010" s="526"/>
      <c r="G1010" s="2">
        <f t="shared" si="20"/>
        <v>182.49999999999991</v>
      </c>
    </row>
    <row r="1011" spans="2:7">
      <c r="B1011" s="526"/>
      <c r="C1011" s="526"/>
      <c r="G1011" s="2">
        <f t="shared" si="20"/>
        <v>182.49999999999991</v>
      </c>
    </row>
    <row r="1012" spans="2:7">
      <c r="B1012" s="526"/>
      <c r="C1012" s="526"/>
      <c r="G1012" s="2">
        <f t="shared" si="20"/>
        <v>182.49999999999991</v>
      </c>
    </row>
    <row r="1013" spans="2:7">
      <c r="B1013" s="526"/>
      <c r="C1013" s="526"/>
      <c r="G1013" s="2">
        <f t="shared" si="20"/>
        <v>182.49999999999991</v>
      </c>
    </row>
    <row r="1014" spans="2:7">
      <c r="B1014" s="526"/>
      <c r="C1014" s="526"/>
      <c r="G1014" s="2">
        <f t="shared" si="20"/>
        <v>182.49999999999991</v>
      </c>
    </row>
    <row r="1015" spans="2:7">
      <c r="B1015" s="526"/>
      <c r="C1015" s="526"/>
      <c r="G1015" s="2">
        <f t="shared" si="20"/>
        <v>182.49999999999991</v>
      </c>
    </row>
    <row r="1016" spans="2:7">
      <c r="B1016" s="526"/>
      <c r="C1016" s="526"/>
      <c r="G1016" s="2">
        <f t="shared" si="20"/>
        <v>182.49999999999991</v>
      </c>
    </row>
    <row r="1017" spans="2:7">
      <c r="B1017" s="526"/>
      <c r="C1017" s="526"/>
      <c r="G1017" s="2">
        <f t="shared" si="20"/>
        <v>182.49999999999991</v>
      </c>
    </row>
    <row r="1018" spans="2:7">
      <c r="B1018" s="526"/>
      <c r="C1018" s="526"/>
      <c r="G1018" s="2">
        <f t="shared" si="20"/>
        <v>182.49999999999991</v>
      </c>
    </row>
    <row r="1019" spans="2:7">
      <c r="B1019" s="526"/>
      <c r="C1019" s="526"/>
      <c r="G1019" s="2">
        <f t="shared" si="20"/>
        <v>182.49999999999991</v>
      </c>
    </row>
    <row r="1020" spans="2:7">
      <c r="B1020" s="526"/>
      <c r="C1020" s="526"/>
      <c r="G1020" s="2">
        <f t="shared" si="20"/>
        <v>182.49999999999991</v>
      </c>
    </row>
    <row r="1021" spans="2:7">
      <c r="B1021" s="526"/>
      <c r="C1021" s="526"/>
      <c r="G1021" s="2">
        <f t="shared" si="20"/>
        <v>182.49999999999991</v>
      </c>
    </row>
    <row r="1022" spans="2:7">
      <c r="B1022" s="526"/>
      <c r="C1022" s="526"/>
      <c r="G1022" s="2">
        <f t="shared" si="20"/>
        <v>182.49999999999991</v>
      </c>
    </row>
    <row r="1023" spans="2:7">
      <c r="B1023" s="526"/>
      <c r="C1023" s="526"/>
      <c r="G1023" s="2">
        <f t="shared" si="20"/>
        <v>182.49999999999991</v>
      </c>
    </row>
    <row r="1024" spans="2:7">
      <c r="B1024" s="526"/>
      <c r="C1024" s="526"/>
      <c r="G1024" s="2">
        <f t="shared" si="20"/>
        <v>182.49999999999991</v>
      </c>
    </row>
    <row r="1025" spans="2:7">
      <c r="B1025" s="526"/>
      <c r="C1025" s="526"/>
      <c r="G1025" s="2">
        <f t="shared" si="20"/>
        <v>182.49999999999991</v>
      </c>
    </row>
    <row r="1026" spans="2:7">
      <c r="B1026" s="526"/>
      <c r="C1026" s="526"/>
      <c r="G1026" s="2">
        <f t="shared" si="20"/>
        <v>182.49999999999991</v>
      </c>
    </row>
    <row r="1027" spans="2:7">
      <c r="B1027" s="526"/>
      <c r="C1027" s="526"/>
      <c r="G1027" s="2">
        <f t="shared" si="20"/>
        <v>182.49999999999991</v>
      </c>
    </row>
    <row r="1028" spans="2:7">
      <c r="B1028" s="526"/>
      <c r="C1028" s="526"/>
      <c r="G1028" s="2">
        <f t="shared" si="20"/>
        <v>182.49999999999991</v>
      </c>
    </row>
    <row r="1029" spans="2:7">
      <c r="B1029" s="526"/>
      <c r="C1029" s="526"/>
      <c r="G1029" s="2">
        <f t="shared" si="20"/>
        <v>182.49999999999991</v>
      </c>
    </row>
    <row r="1030" spans="2:7">
      <c r="B1030" s="526"/>
      <c r="C1030" s="526"/>
      <c r="G1030" s="2">
        <f t="shared" si="20"/>
        <v>182.49999999999991</v>
      </c>
    </row>
    <row r="1031" spans="2:7">
      <c r="B1031" s="526"/>
      <c r="C1031" s="526"/>
      <c r="G1031" s="2">
        <f t="shared" si="20"/>
        <v>182.49999999999991</v>
      </c>
    </row>
    <row r="1032" spans="2:7">
      <c r="B1032" s="526"/>
      <c r="C1032" s="526"/>
      <c r="G1032" s="2">
        <f t="shared" si="20"/>
        <v>182.49999999999991</v>
      </c>
    </row>
    <row r="1033" spans="2:7">
      <c r="B1033" s="526"/>
      <c r="C1033" s="526"/>
      <c r="G1033" s="2">
        <f t="shared" si="20"/>
        <v>182.49999999999991</v>
      </c>
    </row>
    <row r="1034" spans="2:7">
      <c r="B1034" s="526"/>
      <c r="C1034" s="526"/>
      <c r="G1034" s="2">
        <f t="shared" si="20"/>
        <v>182.49999999999991</v>
      </c>
    </row>
    <row r="1035" spans="2:7">
      <c r="B1035" s="526"/>
      <c r="C1035" s="526"/>
      <c r="G1035" s="2">
        <f t="shared" si="20"/>
        <v>182.49999999999991</v>
      </c>
    </row>
    <row r="1036" spans="2:7">
      <c r="B1036" s="526"/>
      <c r="C1036" s="526"/>
      <c r="G1036" s="2">
        <f t="shared" si="20"/>
        <v>182.49999999999991</v>
      </c>
    </row>
    <row r="1037" spans="2:7">
      <c r="B1037" s="526"/>
      <c r="C1037" s="526"/>
      <c r="G1037" s="2">
        <f t="shared" si="20"/>
        <v>182.49999999999991</v>
      </c>
    </row>
    <row r="1038" spans="2:7">
      <c r="B1038" s="526"/>
      <c r="C1038" s="526"/>
      <c r="G1038" s="2">
        <f t="shared" si="20"/>
        <v>182.49999999999991</v>
      </c>
    </row>
    <row r="1039" spans="2:7">
      <c r="B1039" s="526"/>
      <c r="C1039" s="526"/>
      <c r="G1039" s="2">
        <f t="shared" si="20"/>
        <v>182.49999999999991</v>
      </c>
    </row>
    <row r="1040" spans="2:7">
      <c r="B1040" s="526"/>
      <c r="C1040" s="526"/>
      <c r="G1040" s="2">
        <f t="shared" si="20"/>
        <v>182.49999999999991</v>
      </c>
    </row>
    <row r="1041" spans="2:7">
      <c r="B1041" s="526"/>
      <c r="C1041" s="526"/>
      <c r="G1041" s="2">
        <f t="shared" si="20"/>
        <v>182.49999999999991</v>
      </c>
    </row>
    <row r="1042" spans="2:7">
      <c r="B1042" s="526"/>
      <c r="C1042" s="526"/>
      <c r="G1042" s="2">
        <f t="shared" si="20"/>
        <v>182.49999999999991</v>
      </c>
    </row>
    <row r="1043" spans="2:7">
      <c r="B1043" s="526"/>
      <c r="C1043" s="526"/>
      <c r="G1043" s="2">
        <f t="shared" si="20"/>
        <v>182.49999999999991</v>
      </c>
    </row>
    <row r="1044" spans="2:7">
      <c r="B1044" s="526"/>
      <c r="C1044" s="526"/>
      <c r="G1044" s="2">
        <f t="shared" si="20"/>
        <v>182.49999999999991</v>
      </c>
    </row>
    <row r="1045" spans="2:7">
      <c r="B1045" s="526"/>
      <c r="C1045" s="526"/>
      <c r="G1045" s="2">
        <f t="shared" si="20"/>
        <v>182.49999999999991</v>
      </c>
    </row>
    <row r="1046" spans="2:7">
      <c r="B1046" s="526"/>
      <c r="C1046" s="526"/>
      <c r="G1046" s="2">
        <f t="shared" si="20"/>
        <v>182.49999999999991</v>
      </c>
    </row>
    <row r="1047" spans="2:7">
      <c r="B1047" s="526"/>
      <c r="C1047" s="526"/>
      <c r="G1047" s="2">
        <f t="shared" si="20"/>
        <v>182.49999999999991</v>
      </c>
    </row>
    <row r="1048" spans="2:7">
      <c r="B1048" s="526"/>
      <c r="C1048" s="526"/>
      <c r="G1048" s="2">
        <f t="shared" si="20"/>
        <v>182.49999999999991</v>
      </c>
    </row>
    <row r="1049" spans="2:7">
      <c r="B1049" s="526"/>
      <c r="C1049" s="526"/>
      <c r="G1049" s="2">
        <f t="shared" si="20"/>
        <v>182.49999999999991</v>
      </c>
    </row>
    <row r="1050" spans="2:7">
      <c r="B1050" s="526"/>
      <c r="C1050" s="526"/>
      <c r="G1050" s="2">
        <f t="shared" si="20"/>
        <v>182.49999999999991</v>
      </c>
    </row>
    <row r="1051" spans="2:7">
      <c r="B1051" s="526"/>
      <c r="C1051" s="526"/>
      <c r="G1051" s="2">
        <f t="shared" si="20"/>
        <v>182.49999999999991</v>
      </c>
    </row>
    <row r="1052" spans="2:7">
      <c r="B1052" s="526"/>
      <c r="C1052" s="526"/>
      <c r="G1052" s="2">
        <f t="shared" si="20"/>
        <v>182.49999999999991</v>
      </c>
    </row>
    <row r="1053" spans="2:7">
      <c r="B1053" s="526"/>
      <c r="C1053" s="526"/>
      <c r="G1053" s="2">
        <f t="shared" si="20"/>
        <v>182.49999999999991</v>
      </c>
    </row>
    <row r="1054" spans="2:7">
      <c r="B1054" s="526"/>
      <c r="C1054" s="526"/>
      <c r="G1054" s="2">
        <f t="shared" si="20"/>
        <v>182.49999999999991</v>
      </c>
    </row>
    <row r="1055" spans="2:7">
      <c r="B1055" s="526"/>
      <c r="C1055" s="526"/>
      <c r="G1055" s="2">
        <f t="shared" si="20"/>
        <v>182.49999999999991</v>
      </c>
    </row>
    <row r="1056" spans="2:7">
      <c r="B1056" s="526"/>
      <c r="C1056" s="526"/>
      <c r="G1056" s="2">
        <f t="shared" si="20"/>
        <v>182.49999999999991</v>
      </c>
    </row>
    <row r="1057" spans="2:7">
      <c r="B1057" s="526"/>
      <c r="C1057" s="526"/>
      <c r="G1057" s="2">
        <f t="shared" si="20"/>
        <v>182.49999999999991</v>
      </c>
    </row>
    <row r="1058" spans="2:7">
      <c r="B1058" s="526"/>
      <c r="C1058" s="526"/>
      <c r="G1058" s="2">
        <f t="shared" si="20"/>
        <v>182.49999999999991</v>
      </c>
    </row>
    <row r="1059" spans="2:7">
      <c r="B1059" s="526"/>
      <c r="C1059" s="526"/>
      <c r="G1059" s="2">
        <f t="shared" si="20"/>
        <v>182.49999999999991</v>
      </c>
    </row>
    <row r="1060" spans="2:7">
      <c r="B1060" s="526"/>
      <c r="C1060" s="526"/>
      <c r="G1060" s="2">
        <f t="shared" si="20"/>
        <v>182.49999999999991</v>
      </c>
    </row>
    <row r="1061" spans="2:7">
      <c r="B1061" s="526"/>
      <c r="C1061" s="526"/>
      <c r="G1061" s="2">
        <f t="shared" si="20"/>
        <v>182.49999999999991</v>
      </c>
    </row>
    <row r="1062" spans="2:7">
      <c r="B1062" s="526"/>
      <c r="C1062" s="526"/>
      <c r="G1062" s="2">
        <f t="shared" si="20"/>
        <v>182.49999999999991</v>
      </c>
    </row>
    <row r="1063" spans="2:7">
      <c r="B1063" s="526"/>
      <c r="C1063" s="526"/>
      <c r="G1063" s="2">
        <f t="shared" si="20"/>
        <v>182.49999999999991</v>
      </c>
    </row>
    <row r="1064" spans="2:7">
      <c r="B1064" s="526"/>
      <c r="C1064" s="526"/>
      <c r="G1064" s="2">
        <f t="shared" si="20"/>
        <v>182.49999999999991</v>
      </c>
    </row>
    <row r="1065" spans="2:7">
      <c r="B1065" s="526"/>
      <c r="C1065" s="526"/>
      <c r="G1065" s="2">
        <f t="shared" ref="G1065:G1128" si="21">+G1064+E1065-F1065</f>
        <v>182.49999999999991</v>
      </c>
    </row>
    <row r="1066" spans="2:7">
      <c r="B1066" s="526"/>
      <c r="C1066" s="526"/>
      <c r="G1066" s="2">
        <f t="shared" si="21"/>
        <v>182.49999999999991</v>
      </c>
    </row>
    <row r="1067" spans="2:7">
      <c r="B1067" s="526"/>
      <c r="C1067" s="526"/>
      <c r="G1067" s="2">
        <f t="shared" si="21"/>
        <v>182.49999999999991</v>
      </c>
    </row>
    <row r="1068" spans="2:7">
      <c r="B1068" s="526"/>
      <c r="C1068" s="526"/>
      <c r="G1068" s="2">
        <f t="shared" si="21"/>
        <v>182.49999999999991</v>
      </c>
    </row>
    <row r="1069" spans="2:7">
      <c r="B1069" s="526"/>
      <c r="C1069" s="526"/>
      <c r="G1069" s="2">
        <f t="shared" si="21"/>
        <v>182.49999999999991</v>
      </c>
    </row>
    <row r="1070" spans="2:7">
      <c r="B1070" s="526"/>
      <c r="C1070" s="526"/>
      <c r="G1070" s="2">
        <f t="shared" si="21"/>
        <v>182.49999999999991</v>
      </c>
    </row>
    <row r="1071" spans="2:7">
      <c r="B1071" s="526"/>
      <c r="C1071" s="526"/>
      <c r="G1071" s="2">
        <f t="shared" si="21"/>
        <v>182.49999999999991</v>
      </c>
    </row>
    <row r="1072" spans="2:7">
      <c r="B1072" s="526"/>
      <c r="C1072" s="526"/>
      <c r="G1072" s="2">
        <f t="shared" si="21"/>
        <v>182.49999999999991</v>
      </c>
    </row>
    <row r="1073" spans="2:7">
      <c r="B1073" s="526"/>
      <c r="C1073" s="526"/>
      <c r="G1073" s="2">
        <f t="shared" si="21"/>
        <v>182.49999999999991</v>
      </c>
    </row>
    <row r="1074" spans="2:7">
      <c r="B1074" s="526"/>
      <c r="C1074" s="526"/>
      <c r="G1074" s="2">
        <f t="shared" si="21"/>
        <v>182.49999999999991</v>
      </c>
    </row>
    <row r="1075" spans="2:7">
      <c r="B1075" s="526"/>
      <c r="C1075" s="526"/>
      <c r="G1075" s="2">
        <f t="shared" si="21"/>
        <v>182.49999999999991</v>
      </c>
    </row>
    <row r="1076" spans="2:7">
      <c r="B1076" s="526"/>
      <c r="C1076" s="526"/>
      <c r="G1076" s="2">
        <f t="shared" si="21"/>
        <v>182.49999999999991</v>
      </c>
    </row>
    <row r="1077" spans="2:7">
      <c r="B1077" s="526"/>
      <c r="C1077" s="526"/>
      <c r="G1077" s="2">
        <f t="shared" si="21"/>
        <v>182.49999999999991</v>
      </c>
    </row>
    <row r="1078" spans="2:7">
      <c r="B1078" s="526"/>
      <c r="C1078" s="526"/>
      <c r="G1078" s="2">
        <f t="shared" si="21"/>
        <v>182.49999999999991</v>
      </c>
    </row>
    <row r="1079" spans="2:7">
      <c r="B1079" s="526"/>
      <c r="C1079" s="526"/>
      <c r="G1079" s="2">
        <f t="shared" si="21"/>
        <v>182.49999999999991</v>
      </c>
    </row>
    <row r="1080" spans="2:7">
      <c r="B1080" s="526"/>
      <c r="C1080" s="526"/>
      <c r="G1080" s="2">
        <f t="shared" si="21"/>
        <v>182.49999999999991</v>
      </c>
    </row>
    <row r="1081" spans="2:7">
      <c r="B1081" s="526"/>
      <c r="C1081" s="526"/>
      <c r="G1081" s="2">
        <f t="shared" si="21"/>
        <v>182.49999999999991</v>
      </c>
    </row>
    <row r="1082" spans="2:7">
      <c r="B1082" s="526"/>
      <c r="C1082" s="526"/>
      <c r="G1082" s="2">
        <f t="shared" si="21"/>
        <v>182.49999999999991</v>
      </c>
    </row>
    <row r="1083" spans="2:7">
      <c r="B1083" s="526"/>
      <c r="C1083" s="526"/>
      <c r="G1083" s="2">
        <f t="shared" si="21"/>
        <v>182.49999999999991</v>
      </c>
    </row>
    <row r="1084" spans="2:7">
      <c r="B1084" s="526"/>
      <c r="C1084" s="526"/>
      <c r="G1084" s="2">
        <f t="shared" si="21"/>
        <v>182.49999999999991</v>
      </c>
    </row>
    <row r="1085" spans="2:7">
      <c r="B1085" s="526"/>
      <c r="C1085" s="526"/>
      <c r="G1085" s="2">
        <f t="shared" si="21"/>
        <v>182.49999999999991</v>
      </c>
    </row>
    <row r="1086" spans="2:7">
      <c r="B1086" s="526"/>
      <c r="C1086" s="526"/>
      <c r="G1086" s="2">
        <f t="shared" si="21"/>
        <v>182.49999999999991</v>
      </c>
    </row>
    <row r="1087" spans="2:7">
      <c r="B1087" s="526"/>
      <c r="C1087" s="526"/>
      <c r="G1087" s="2">
        <f t="shared" si="21"/>
        <v>182.49999999999991</v>
      </c>
    </row>
    <row r="1088" spans="2:7">
      <c r="B1088" s="526"/>
      <c r="C1088" s="526"/>
      <c r="G1088" s="2">
        <f t="shared" si="21"/>
        <v>182.49999999999991</v>
      </c>
    </row>
    <row r="1089" spans="2:7">
      <c r="B1089" s="526"/>
      <c r="C1089" s="526"/>
      <c r="G1089" s="2">
        <f t="shared" si="21"/>
        <v>182.49999999999991</v>
      </c>
    </row>
    <row r="1090" spans="2:7">
      <c r="B1090" s="526"/>
      <c r="C1090" s="526"/>
      <c r="G1090" s="2">
        <f t="shared" si="21"/>
        <v>182.49999999999991</v>
      </c>
    </row>
    <row r="1091" spans="2:7">
      <c r="B1091" s="526"/>
      <c r="C1091" s="526"/>
      <c r="G1091" s="2">
        <f t="shared" si="21"/>
        <v>182.49999999999991</v>
      </c>
    </row>
    <row r="1092" spans="2:7">
      <c r="B1092" s="526"/>
      <c r="C1092" s="526"/>
      <c r="G1092" s="2">
        <f t="shared" si="21"/>
        <v>182.49999999999991</v>
      </c>
    </row>
    <row r="1093" spans="2:7">
      <c r="B1093" s="526"/>
      <c r="C1093" s="526"/>
      <c r="G1093" s="2">
        <f t="shared" si="21"/>
        <v>182.49999999999991</v>
      </c>
    </row>
    <row r="1094" spans="2:7">
      <c r="B1094" s="526"/>
      <c r="C1094" s="526"/>
      <c r="G1094" s="2">
        <f t="shared" si="21"/>
        <v>182.49999999999991</v>
      </c>
    </row>
    <row r="1095" spans="2:7">
      <c r="B1095" s="526"/>
      <c r="C1095" s="526"/>
      <c r="G1095" s="2">
        <f t="shared" si="21"/>
        <v>182.49999999999991</v>
      </c>
    </row>
    <row r="1096" spans="2:7">
      <c r="B1096" s="526"/>
      <c r="C1096" s="526"/>
      <c r="G1096" s="2">
        <f t="shared" si="21"/>
        <v>182.49999999999991</v>
      </c>
    </row>
    <row r="1097" spans="2:7">
      <c r="B1097" s="526"/>
      <c r="C1097" s="526"/>
      <c r="G1097" s="2">
        <f t="shared" si="21"/>
        <v>182.49999999999991</v>
      </c>
    </row>
    <row r="1098" spans="2:7">
      <c r="B1098" s="526"/>
      <c r="C1098" s="526"/>
      <c r="G1098" s="2">
        <f t="shared" si="21"/>
        <v>182.49999999999991</v>
      </c>
    </row>
    <row r="1099" spans="2:7">
      <c r="B1099" s="526"/>
      <c r="C1099" s="526"/>
      <c r="G1099" s="2">
        <f t="shared" si="21"/>
        <v>182.49999999999991</v>
      </c>
    </row>
    <row r="1100" spans="2:7">
      <c r="B1100" s="526"/>
      <c r="C1100" s="526"/>
      <c r="G1100" s="2">
        <f t="shared" si="21"/>
        <v>182.49999999999991</v>
      </c>
    </row>
    <row r="1101" spans="2:7">
      <c r="B1101" s="526"/>
      <c r="C1101" s="526"/>
      <c r="G1101" s="2">
        <f t="shared" si="21"/>
        <v>182.49999999999991</v>
      </c>
    </row>
    <row r="1102" spans="2:7">
      <c r="B1102" s="526"/>
      <c r="C1102" s="526"/>
      <c r="G1102" s="2">
        <f t="shared" si="21"/>
        <v>182.49999999999991</v>
      </c>
    </row>
    <row r="1103" spans="2:7">
      <c r="B1103" s="526"/>
      <c r="C1103" s="526"/>
      <c r="G1103" s="2">
        <f t="shared" si="21"/>
        <v>182.49999999999991</v>
      </c>
    </row>
    <row r="1104" spans="2:7">
      <c r="B1104" s="526"/>
      <c r="C1104" s="526"/>
      <c r="G1104" s="2">
        <f t="shared" si="21"/>
        <v>182.49999999999991</v>
      </c>
    </row>
    <row r="1105" spans="2:7">
      <c r="B1105" s="526"/>
      <c r="C1105" s="526"/>
      <c r="G1105" s="2">
        <f t="shared" si="21"/>
        <v>182.49999999999991</v>
      </c>
    </row>
    <row r="1106" spans="2:7">
      <c r="B1106" s="526"/>
      <c r="C1106" s="526"/>
      <c r="G1106" s="2">
        <f t="shared" si="21"/>
        <v>182.49999999999991</v>
      </c>
    </row>
    <row r="1107" spans="2:7">
      <c r="B1107" s="526"/>
      <c r="C1107" s="526"/>
      <c r="G1107" s="2">
        <f t="shared" si="21"/>
        <v>182.49999999999991</v>
      </c>
    </row>
    <row r="1108" spans="2:7">
      <c r="B1108" s="526"/>
      <c r="C1108" s="526"/>
      <c r="G1108" s="2">
        <f t="shared" si="21"/>
        <v>182.49999999999991</v>
      </c>
    </row>
    <row r="1109" spans="2:7">
      <c r="B1109" s="526"/>
      <c r="C1109" s="526"/>
      <c r="G1109" s="2">
        <f t="shared" si="21"/>
        <v>182.49999999999991</v>
      </c>
    </row>
    <row r="1110" spans="2:7">
      <c r="B1110" s="526"/>
      <c r="C1110" s="526"/>
      <c r="G1110" s="2">
        <f t="shared" si="21"/>
        <v>182.49999999999991</v>
      </c>
    </row>
    <row r="1111" spans="2:7">
      <c r="B1111" s="526"/>
      <c r="C1111" s="526"/>
      <c r="G1111" s="2">
        <f t="shared" si="21"/>
        <v>182.49999999999991</v>
      </c>
    </row>
    <row r="1112" spans="2:7">
      <c r="B1112" s="526"/>
      <c r="C1112" s="526"/>
      <c r="G1112" s="2">
        <f t="shared" si="21"/>
        <v>182.49999999999991</v>
      </c>
    </row>
    <row r="1113" spans="2:7">
      <c r="B1113" s="526"/>
      <c r="C1113" s="526"/>
      <c r="G1113" s="2">
        <f t="shared" si="21"/>
        <v>182.49999999999991</v>
      </c>
    </row>
    <row r="1114" spans="2:7">
      <c r="B1114" s="526"/>
      <c r="C1114" s="526"/>
      <c r="G1114" s="2">
        <f t="shared" si="21"/>
        <v>182.49999999999991</v>
      </c>
    </row>
    <row r="1115" spans="2:7">
      <c r="B1115" s="526"/>
      <c r="C1115" s="526"/>
      <c r="G1115" s="2">
        <f t="shared" si="21"/>
        <v>182.49999999999991</v>
      </c>
    </row>
    <row r="1116" spans="2:7">
      <c r="B1116" s="526"/>
      <c r="C1116" s="526"/>
      <c r="G1116" s="2">
        <f t="shared" si="21"/>
        <v>182.49999999999991</v>
      </c>
    </row>
    <row r="1117" spans="2:7">
      <c r="B1117" s="526"/>
      <c r="C1117" s="526"/>
      <c r="G1117" s="2">
        <f t="shared" si="21"/>
        <v>182.49999999999991</v>
      </c>
    </row>
    <row r="1118" spans="2:7">
      <c r="B1118" s="526"/>
      <c r="C1118" s="526"/>
      <c r="G1118" s="2">
        <f t="shared" si="21"/>
        <v>182.49999999999991</v>
      </c>
    </row>
    <row r="1119" spans="2:7">
      <c r="B1119" s="526"/>
      <c r="C1119" s="526"/>
      <c r="G1119" s="2">
        <f t="shared" si="21"/>
        <v>182.49999999999991</v>
      </c>
    </row>
    <row r="1120" spans="2:7">
      <c r="B1120" s="526"/>
      <c r="C1120" s="526"/>
      <c r="G1120" s="2">
        <f t="shared" si="21"/>
        <v>182.49999999999991</v>
      </c>
    </row>
    <row r="1121" spans="2:7">
      <c r="B1121" s="526"/>
      <c r="C1121" s="526"/>
      <c r="G1121" s="2">
        <f t="shared" si="21"/>
        <v>182.49999999999991</v>
      </c>
    </row>
    <row r="1122" spans="2:7">
      <c r="B1122" s="526"/>
      <c r="C1122" s="526"/>
      <c r="G1122" s="2">
        <f t="shared" si="21"/>
        <v>182.49999999999991</v>
      </c>
    </row>
    <row r="1123" spans="2:7">
      <c r="B1123" s="526"/>
      <c r="C1123" s="526"/>
      <c r="G1123" s="2">
        <f t="shared" si="21"/>
        <v>182.49999999999991</v>
      </c>
    </row>
    <row r="1124" spans="2:7">
      <c r="B1124" s="526"/>
      <c r="C1124" s="526"/>
      <c r="G1124" s="2">
        <f t="shared" si="21"/>
        <v>182.49999999999991</v>
      </c>
    </row>
    <row r="1125" spans="2:7">
      <c r="B1125" s="526"/>
      <c r="C1125" s="526"/>
      <c r="G1125" s="2">
        <f t="shared" si="21"/>
        <v>182.49999999999991</v>
      </c>
    </row>
    <row r="1126" spans="2:7">
      <c r="B1126" s="526"/>
      <c r="C1126" s="526"/>
      <c r="G1126" s="2">
        <f t="shared" si="21"/>
        <v>182.49999999999991</v>
      </c>
    </row>
    <row r="1127" spans="2:7">
      <c r="B1127" s="526"/>
      <c r="C1127" s="526"/>
      <c r="G1127" s="2">
        <f t="shared" si="21"/>
        <v>182.49999999999991</v>
      </c>
    </row>
    <row r="1128" spans="2:7">
      <c r="B1128" s="526"/>
      <c r="C1128" s="526"/>
      <c r="G1128" s="2">
        <f t="shared" si="21"/>
        <v>182.49999999999991</v>
      </c>
    </row>
    <row r="1129" spans="2:7">
      <c r="B1129" s="526"/>
      <c r="C1129" s="526"/>
      <c r="G1129" s="2">
        <f t="shared" ref="G1129:G1192" si="22">+G1128+E1129-F1129</f>
        <v>182.49999999999991</v>
      </c>
    </row>
    <row r="1130" spans="2:7">
      <c r="B1130" s="526"/>
      <c r="C1130" s="526"/>
      <c r="G1130" s="2">
        <f t="shared" si="22"/>
        <v>182.49999999999991</v>
      </c>
    </row>
    <row r="1131" spans="2:7">
      <c r="B1131" s="526"/>
      <c r="C1131" s="526"/>
      <c r="G1131" s="2">
        <f t="shared" si="22"/>
        <v>182.49999999999991</v>
      </c>
    </row>
    <row r="1132" spans="2:7">
      <c r="B1132" s="526"/>
      <c r="C1132" s="526"/>
      <c r="G1132" s="2">
        <f t="shared" si="22"/>
        <v>182.49999999999991</v>
      </c>
    </row>
    <row r="1133" spans="2:7">
      <c r="B1133" s="526"/>
      <c r="C1133" s="526"/>
      <c r="G1133" s="2">
        <f t="shared" si="22"/>
        <v>182.49999999999991</v>
      </c>
    </row>
    <row r="1134" spans="2:7">
      <c r="B1134" s="526"/>
      <c r="C1134" s="526"/>
      <c r="G1134" s="2">
        <f t="shared" si="22"/>
        <v>182.49999999999991</v>
      </c>
    </row>
    <row r="1135" spans="2:7">
      <c r="B1135" s="526"/>
      <c r="C1135" s="526"/>
      <c r="G1135" s="2">
        <f t="shared" si="22"/>
        <v>182.49999999999991</v>
      </c>
    </row>
    <row r="1136" spans="2:7">
      <c r="B1136" s="526"/>
      <c r="C1136" s="526"/>
      <c r="G1136" s="2">
        <f t="shared" si="22"/>
        <v>182.49999999999991</v>
      </c>
    </row>
    <row r="1137" spans="2:7">
      <c r="B1137" s="526"/>
      <c r="C1137" s="526"/>
      <c r="G1137" s="2">
        <f t="shared" si="22"/>
        <v>182.49999999999991</v>
      </c>
    </row>
    <row r="1138" spans="2:7">
      <c r="B1138" s="526"/>
      <c r="C1138" s="526"/>
      <c r="G1138" s="2">
        <f t="shared" si="22"/>
        <v>182.49999999999991</v>
      </c>
    </row>
    <row r="1139" spans="2:7">
      <c r="B1139" s="526"/>
      <c r="C1139" s="526"/>
      <c r="G1139" s="2">
        <f t="shared" si="22"/>
        <v>182.49999999999991</v>
      </c>
    </row>
    <row r="1140" spans="2:7">
      <c r="B1140" s="526"/>
      <c r="C1140" s="526"/>
      <c r="G1140" s="2">
        <f t="shared" si="22"/>
        <v>182.49999999999991</v>
      </c>
    </row>
    <row r="1141" spans="2:7">
      <c r="B1141" s="526"/>
      <c r="C1141" s="526"/>
      <c r="G1141" s="2">
        <f t="shared" si="22"/>
        <v>182.49999999999991</v>
      </c>
    </row>
    <row r="1142" spans="2:7">
      <c r="B1142" s="526"/>
      <c r="C1142" s="526"/>
      <c r="G1142" s="2">
        <f t="shared" si="22"/>
        <v>182.49999999999991</v>
      </c>
    </row>
    <row r="1143" spans="2:7">
      <c r="B1143" s="526"/>
      <c r="C1143" s="526"/>
      <c r="G1143" s="2">
        <f t="shared" si="22"/>
        <v>182.49999999999991</v>
      </c>
    </row>
    <row r="1144" spans="2:7">
      <c r="B1144" s="526"/>
      <c r="C1144" s="526"/>
      <c r="G1144" s="2">
        <f t="shared" si="22"/>
        <v>182.49999999999991</v>
      </c>
    </row>
    <row r="1145" spans="2:7">
      <c r="B1145" s="526"/>
      <c r="C1145" s="526"/>
      <c r="G1145" s="2">
        <f t="shared" si="22"/>
        <v>182.49999999999991</v>
      </c>
    </row>
    <row r="1146" spans="2:7">
      <c r="B1146" s="526"/>
      <c r="C1146" s="526"/>
      <c r="G1146" s="2">
        <f t="shared" si="22"/>
        <v>182.49999999999991</v>
      </c>
    </row>
    <row r="1147" spans="2:7">
      <c r="B1147" s="526"/>
      <c r="C1147" s="526"/>
      <c r="G1147" s="2">
        <f t="shared" si="22"/>
        <v>182.49999999999991</v>
      </c>
    </row>
    <row r="1148" spans="2:7">
      <c r="B1148" s="526"/>
      <c r="C1148" s="526"/>
      <c r="G1148" s="2">
        <f t="shared" si="22"/>
        <v>182.49999999999991</v>
      </c>
    </row>
    <row r="1149" spans="2:7">
      <c r="B1149" s="526"/>
      <c r="C1149" s="526"/>
      <c r="G1149" s="2">
        <f t="shared" si="22"/>
        <v>182.49999999999991</v>
      </c>
    </row>
    <row r="1150" spans="2:7">
      <c r="B1150" s="526"/>
      <c r="C1150" s="526"/>
      <c r="G1150" s="2">
        <f t="shared" si="22"/>
        <v>182.49999999999991</v>
      </c>
    </row>
    <row r="1151" spans="2:7">
      <c r="B1151" s="526"/>
      <c r="C1151" s="526"/>
      <c r="G1151" s="2">
        <f t="shared" si="22"/>
        <v>182.49999999999991</v>
      </c>
    </row>
    <row r="1152" spans="2:7">
      <c r="B1152" s="526"/>
      <c r="C1152" s="526"/>
      <c r="G1152" s="2">
        <f t="shared" si="22"/>
        <v>182.49999999999991</v>
      </c>
    </row>
    <row r="1153" spans="2:7">
      <c r="B1153" s="526"/>
      <c r="C1153" s="526"/>
      <c r="G1153" s="2">
        <f t="shared" si="22"/>
        <v>182.49999999999991</v>
      </c>
    </row>
    <row r="1154" spans="2:7">
      <c r="B1154" s="526"/>
      <c r="C1154" s="526"/>
      <c r="G1154" s="2">
        <f t="shared" si="22"/>
        <v>182.49999999999991</v>
      </c>
    </row>
    <row r="1155" spans="2:7">
      <c r="B1155" s="526"/>
      <c r="C1155" s="526"/>
      <c r="G1155" s="2">
        <f t="shared" si="22"/>
        <v>182.49999999999991</v>
      </c>
    </row>
    <row r="1156" spans="2:7">
      <c r="B1156" s="526"/>
      <c r="C1156" s="526"/>
      <c r="G1156" s="2">
        <f t="shared" si="22"/>
        <v>182.49999999999991</v>
      </c>
    </row>
    <row r="1157" spans="2:7">
      <c r="B1157" s="526"/>
      <c r="C1157" s="526"/>
      <c r="G1157" s="2">
        <f t="shared" si="22"/>
        <v>182.49999999999991</v>
      </c>
    </row>
    <row r="1158" spans="2:7">
      <c r="B1158" s="526"/>
      <c r="C1158" s="526"/>
      <c r="G1158" s="2">
        <f t="shared" si="22"/>
        <v>182.49999999999991</v>
      </c>
    </row>
    <row r="1159" spans="2:7">
      <c r="B1159" s="526"/>
      <c r="C1159" s="526"/>
      <c r="G1159" s="2">
        <f t="shared" si="22"/>
        <v>182.49999999999991</v>
      </c>
    </row>
    <row r="1160" spans="2:7">
      <c r="B1160" s="526"/>
      <c r="C1160" s="526"/>
      <c r="G1160" s="2">
        <f t="shared" si="22"/>
        <v>182.49999999999991</v>
      </c>
    </row>
    <row r="1161" spans="2:7">
      <c r="B1161" s="526"/>
      <c r="C1161" s="526"/>
      <c r="G1161" s="2">
        <f t="shared" si="22"/>
        <v>182.49999999999991</v>
      </c>
    </row>
    <row r="1162" spans="2:7">
      <c r="B1162" s="526"/>
      <c r="C1162" s="526"/>
      <c r="G1162" s="2">
        <f t="shared" si="22"/>
        <v>182.49999999999991</v>
      </c>
    </row>
    <row r="1163" spans="2:7">
      <c r="B1163" s="526"/>
      <c r="C1163" s="526"/>
      <c r="G1163" s="2">
        <f t="shared" si="22"/>
        <v>182.49999999999991</v>
      </c>
    </row>
    <row r="1164" spans="2:7">
      <c r="B1164" s="526"/>
      <c r="C1164" s="526"/>
      <c r="G1164" s="2">
        <f t="shared" si="22"/>
        <v>182.49999999999991</v>
      </c>
    </row>
    <row r="1165" spans="2:7">
      <c r="B1165" s="526"/>
      <c r="C1165" s="526"/>
      <c r="G1165" s="2">
        <f t="shared" si="22"/>
        <v>182.49999999999991</v>
      </c>
    </row>
    <row r="1166" spans="2:7">
      <c r="B1166" s="526"/>
      <c r="C1166" s="526"/>
      <c r="G1166" s="2">
        <f t="shared" si="22"/>
        <v>182.49999999999991</v>
      </c>
    </row>
    <row r="1167" spans="2:7">
      <c r="B1167" s="526"/>
      <c r="C1167" s="526"/>
      <c r="G1167" s="2">
        <f t="shared" si="22"/>
        <v>182.49999999999991</v>
      </c>
    </row>
    <row r="1168" spans="2:7">
      <c r="B1168" s="526"/>
      <c r="C1168" s="526"/>
      <c r="G1168" s="2">
        <f t="shared" si="22"/>
        <v>182.49999999999991</v>
      </c>
    </row>
    <row r="1169" spans="2:7">
      <c r="B1169" s="526"/>
      <c r="C1169" s="526"/>
      <c r="G1169" s="2">
        <f t="shared" si="22"/>
        <v>182.49999999999991</v>
      </c>
    </row>
    <row r="1170" spans="2:7">
      <c r="B1170" s="526"/>
      <c r="C1170" s="526"/>
      <c r="G1170" s="2">
        <f t="shared" si="22"/>
        <v>182.49999999999991</v>
      </c>
    </row>
    <row r="1171" spans="2:7">
      <c r="B1171" s="526"/>
      <c r="C1171" s="526"/>
      <c r="G1171" s="2">
        <f t="shared" si="22"/>
        <v>182.49999999999991</v>
      </c>
    </row>
    <row r="1172" spans="2:7">
      <c r="B1172" s="526"/>
      <c r="C1172" s="526"/>
      <c r="G1172" s="2">
        <f t="shared" si="22"/>
        <v>182.49999999999991</v>
      </c>
    </row>
    <row r="1173" spans="2:7">
      <c r="B1173" s="526"/>
      <c r="C1173" s="526"/>
      <c r="G1173" s="2">
        <f t="shared" si="22"/>
        <v>182.49999999999991</v>
      </c>
    </row>
    <row r="1174" spans="2:7">
      <c r="B1174" s="526"/>
      <c r="C1174" s="526"/>
      <c r="G1174" s="2">
        <f t="shared" si="22"/>
        <v>182.49999999999991</v>
      </c>
    </row>
    <row r="1175" spans="2:7">
      <c r="B1175" s="526"/>
      <c r="C1175" s="526"/>
      <c r="G1175" s="2">
        <f t="shared" si="22"/>
        <v>182.49999999999991</v>
      </c>
    </row>
    <row r="1176" spans="2:7">
      <c r="B1176" s="526"/>
      <c r="C1176" s="526"/>
      <c r="G1176" s="2">
        <f t="shared" si="22"/>
        <v>182.49999999999991</v>
      </c>
    </row>
    <row r="1177" spans="2:7">
      <c r="B1177" s="526"/>
      <c r="C1177" s="526"/>
      <c r="G1177" s="2">
        <f t="shared" si="22"/>
        <v>182.49999999999991</v>
      </c>
    </row>
    <row r="1178" spans="2:7">
      <c r="B1178" s="526"/>
      <c r="C1178" s="526"/>
      <c r="G1178" s="2">
        <f t="shared" si="22"/>
        <v>182.49999999999991</v>
      </c>
    </row>
    <row r="1179" spans="2:7">
      <c r="B1179" s="526"/>
      <c r="C1179" s="526"/>
      <c r="G1179" s="2">
        <f t="shared" si="22"/>
        <v>182.49999999999991</v>
      </c>
    </row>
    <row r="1180" spans="2:7">
      <c r="B1180" s="526"/>
      <c r="C1180" s="526"/>
      <c r="G1180" s="2">
        <f t="shared" si="22"/>
        <v>182.49999999999991</v>
      </c>
    </row>
    <row r="1181" spans="2:7">
      <c r="B1181" s="526"/>
      <c r="C1181" s="526"/>
      <c r="G1181" s="2">
        <f t="shared" si="22"/>
        <v>182.49999999999991</v>
      </c>
    </row>
    <row r="1182" spans="2:7">
      <c r="B1182" s="526"/>
      <c r="C1182" s="526"/>
      <c r="G1182" s="2">
        <f t="shared" si="22"/>
        <v>182.49999999999991</v>
      </c>
    </row>
    <row r="1183" spans="2:7">
      <c r="B1183" s="526"/>
      <c r="C1183" s="526"/>
      <c r="G1183" s="2">
        <f t="shared" si="22"/>
        <v>182.49999999999991</v>
      </c>
    </row>
    <row r="1184" spans="2:7">
      <c r="B1184" s="526"/>
      <c r="C1184" s="526"/>
      <c r="G1184" s="2">
        <f t="shared" si="22"/>
        <v>182.49999999999991</v>
      </c>
    </row>
    <row r="1185" spans="2:7">
      <c r="B1185" s="526"/>
      <c r="C1185" s="526"/>
      <c r="G1185" s="2">
        <f t="shared" si="22"/>
        <v>182.49999999999991</v>
      </c>
    </row>
    <row r="1186" spans="2:7">
      <c r="B1186" s="526"/>
      <c r="C1186" s="526"/>
      <c r="G1186" s="2">
        <f t="shared" si="22"/>
        <v>182.49999999999991</v>
      </c>
    </row>
    <row r="1187" spans="2:7">
      <c r="B1187" s="526"/>
      <c r="C1187" s="526"/>
      <c r="G1187" s="2">
        <f t="shared" si="22"/>
        <v>182.49999999999991</v>
      </c>
    </row>
    <row r="1188" spans="2:7">
      <c r="B1188" s="526"/>
      <c r="C1188" s="526"/>
      <c r="G1188" s="2">
        <f t="shared" si="22"/>
        <v>182.49999999999991</v>
      </c>
    </row>
    <row r="1189" spans="2:7">
      <c r="B1189" s="526"/>
      <c r="C1189" s="526"/>
      <c r="G1189" s="2">
        <f t="shared" si="22"/>
        <v>182.49999999999991</v>
      </c>
    </row>
    <row r="1190" spans="2:7">
      <c r="B1190" s="526"/>
      <c r="C1190" s="526"/>
      <c r="G1190" s="2">
        <f t="shared" si="22"/>
        <v>182.49999999999991</v>
      </c>
    </row>
    <row r="1191" spans="2:7">
      <c r="B1191" s="526"/>
      <c r="C1191" s="526"/>
      <c r="G1191" s="2">
        <f t="shared" si="22"/>
        <v>182.49999999999991</v>
      </c>
    </row>
    <row r="1192" spans="2:7">
      <c r="B1192" s="526"/>
      <c r="C1192" s="526"/>
      <c r="G1192" s="2">
        <f t="shared" si="22"/>
        <v>182.49999999999991</v>
      </c>
    </row>
    <row r="1193" spans="2:7">
      <c r="B1193" s="526"/>
      <c r="C1193" s="526"/>
      <c r="G1193" s="2">
        <f t="shared" ref="G1193:G1256" si="23">+G1192+E1193-F1193</f>
        <v>182.49999999999991</v>
      </c>
    </row>
    <row r="1194" spans="2:7">
      <c r="B1194" s="526"/>
      <c r="C1194" s="526"/>
      <c r="G1194" s="2">
        <f t="shared" si="23"/>
        <v>182.49999999999991</v>
      </c>
    </row>
    <row r="1195" spans="2:7">
      <c r="B1195" s="526"/>
      <c r="C1195" s="526"/>
      <c r="G1195" s="2">
        <f t="shared" si="23"/>
        <v>182.49999999999991</v>
      </c>
    </row>
    <row r="1196" spans="2:7">
      <c r="B1196" s="526"/>
      <c r="C1196" s="526"/>
      <c r="G1196" s="2">
        <f t="shared" si="23"/>
        <v>182.49999999999991</v>
      </c>
    </row>
    <row r="1197" spans="2:7">
      <c r="B1197" s="526"/>
      <c r="C1197" s="526"/>
      <c r="G1197" s="2">
        <f t="shared" si="23"/>
        <v>182.49999999999991</v>
      </c>
    </row>
    <row r="1198" spans="2:7">
      <c r="B1198" s="526"/>
      <c r="C1198" s="526"/>
      <c r="G1198" s="2">
        <f t="shared" si="23"/>
        <v>182.49999999999991</v>
      </c>
    </row>
    <row r="1199" spans="2:7">
      <c r="B1199" s="526"/>
      <c r="C1199" s="526"/>
      <c r="G1199" s="2">
        <f t="shared" si="23"/>
        <v>182.49999999999991</v>
      </c>
    </row>
    <row r="1200" spans="2:7">
      <c r="B1200" s="526"/>
      <c r="C1200" s="526"/>
      <c r="G1200" s="2">
        <f t="shared" si="23"/>
        <v>182.49999999999991</v>
      </c>
    </row>
    <row r="1201" spans="2:7">
      <c r="B1201" s="526"/>
      <c r="C1201" s="526"/>
      <c r="G1201" s="2">
        <f t="shared" si="23"/>
        <v>182.49999999999991</v>
      </c>
    </row>
    <row r="1202" spans="2:7">
      <c r="B1202" s="526"/>
      <c r="C1202" s="526"/>
      <c r="G1202" s="2">
        <f t="shared" si="23"/>
        <v>182.49999999999991</v>
      </c>
    </row>
    <row r="1203" spans="2:7">
      <c r="B1203" s="526"/>
      <c r="C1203" s="526"/>
      <c r="G1203" s="2">
        <f t="shared" si="23"/>
        <v>182.49999999999991</v>
      </c>
    </row>
    <row r="1204" spans="2:7">
      <c r="B1204" s="526"/>
      <c r="C1204" s="526"/>
      <c r="G1204" s="2">
        <f t="shared" si="23"/>
        <v>182.49999999999991</v>
      </c>
    </row>
    <row r="1205" spans="2:7">
      <c r="B1205" s="526"/>
      <c r="C1205" s="526"/>
      <c r="G1205" s="2">
        <f t="shared" si="23"/>
        <v>182.49999999999991</v>
      </c>
    </row>
    <row r="1206" spans="2:7">
      <c r="B1206" s="526"/>
      <c r="C1206" s="526"/>
      <c r="G1206" s="2">
        <f t="shared" si="23"/>
        <v>182.49999999999991</v>
      </c>
    </row>
    <row r="1207" spans="2:7">
      <c r="B1207" s="526"/>
      <c r="C1207" s="526"/>
      <c r="G1207" s="2">
        <f t="shared" si="23"/>
        <v>182.49999999999991</v>
      </c>
    </row>
    <row r="1208" spans="2:7">
      <c r="B1208" s="526"/>
      <c r="C1208" s="526"/>
      <c r="G1208" s="2">
        <f t="shared" si="23"/>
        <v>182.49999999999991</v>
      </c>
    </row>
    <row r="1209" spans="2:7">
      <c r="B1209" s="526"/>
      <c r="C1209" s="526"/>
      <c r="G1209" s="2">
        <f t="shared" si="23"/>
        <v>182.49999999999991</v>
      </c>
    </row>
    <row r="1210" spans="2:7">
      <c r="B1210" s="526"/>
      <c r="C1210" s="526"/>
      <c r="G1210" s="2">
        <f t="shared" si="23"/>
        <v>182.49999999999991</v>
      </c>
    </row>
    <row r="1211" spans="2:7">
      <c r="B1211" s="526"/>
      <c r="C1211" s="526"/>
      <c r="G1211" s="2">
        <f t="shared" si="23"/>
        <v>182.49999999999991</v>
      </c>
    </row>
    <row r="1212" spans="2:7">
      <c r="B1212" s="526"/>
      <c r="C1212" s="526"/>
      <c r="G1212" s="2">
        <f t="shared" si="23"/>
        <v>182.49999999999991</v>
      </c>
    </row>
    <row r="1213" spans="2:7">
      <c r="B1213" s="526"/>
      <c r="C1213" s="526"/>
      <c r="G1213" s="2">
        <f t="shared" si="23"/>
        <v>182.49999999999991</v>
      </c>
    </row>
    <row r="1214" spans="2:7">
      <c r="B1214" s="526"/>
      <c r="C1214" s="526"/>
      <c r="G1214" s="2">
        <f t="shared" si="23"/>
        <v>182.49999999999991</v>
      </c>
    </row>
    <row r="1215" spans="2:7">
      <c r="B1215" s="526"/>
      <c r="C1215" s="526"/>
      <c r="G1215" s="2">
        <f t="shared" si="23"/>
        <v>182.49999999999991</v>
      </c>
    </row>
    <row r="1216" spans="2:7">
      <c r="B1216" s="526"/>
      <c r="C1216" s="526"/>
      <c r="G1216" s="2">
        <f t="shared" si="23"/>
        <v>182.49999999999991</v>
      </c>
    </row>
    <row r="1217" spans="2:7">
      <c r="B1217" s="526"/>
      <c r="C1217" s="526"/>
      <c r="G1217" s="2">
        <f t="shared" si="23"/>
        <v>182.49999999999991</v>
      </c>
    </row>
    <row r="1218" spans="2:7">
      <c r="B1218" s="526"/>
      <c r="C1218" s="526"/>
      <c r="G1218" s="2">
        <f t="shared" si="23"/>
        <v>182.49999999999991</v>
      </c>
    </row>
    <row r="1219" spans="2:7">
      <c r="B1219" s="526"/>
      <c r="C1219" s="526"/>
      <c r="G1219" s="2">
        <f t="shared" si="23"/>
        <v>182.49999999999991</v>
      </c>
    </row>
    <row r="1220" spans="2:7">
      <c r="B1220" s="526"/>
      <c r="C1220" s="526"/>
      <c r="G1220" s="2">
        <f t="shared" si="23"/>
        <v>182.49999999999991</v>
      </c>
    </row>
    <row r="1221" spans="2:7">
      <c r="B1221" s="526"/>
      <c r="C1221" s="526"/>
      <c r="G1221" s="2">
        <f t="shared" si="23"/>
        <v>182.49999999999991</v>
      </c>
    </row>
    <row r="1222" spans="2:7">
      <c r="B1222" s="526"/>
      <c r="C1222" s="526"/>
      <c r="G1222" s="2">
        <f t="shared" si="23"/>
        <v>182.49999999999991</v>
      </c>
    </row>
    <row r="1223" spans="2:7">
      <c r="B1223" s="526"/>
      <c r="C1223" s="526"/>
      <c r="G1223" s="2">
        <f t="shared" si="23"/>
        <v>182.49999999999991</v>
      </c>
    </row>
    <row r="1224" spans="2:7">
      <c r="B1224" s="526"/>
      <c r="C1224" s="526"/>
      <c r="G1224" s="2">
        <f t="shared" si="23"/>
        <v>182.49999999999991</v>
      </c>
    </row>
    <row r="1225" spans="2:7">
      <c r="B1225" s="526"/>
      <c r="C1225" s="526"/>
      <c r="G1225" s="2">
        <f t="shared" si="23"/>
        <v>182.49999999999991</v>
      </c>
    </row>
    <row r="1226" spans="2:7">
      <c r="B1226" s="526"/>
      <c r="C1226" s="526"/>
      <c r="G1226" s="2">
        <f t="shared" si="23"/>
        <v>182.49999999999991</v>
      </c>
    </row>
    <row r="1227" spans="2:7">
      <c r="B1227" s="526"/>
      <c r="C1227" s="526"/>
      <c r="G1227" s="2">
        <f t="shared" si="23"/>
        <v>182.49999999999991</v>
      </c>
    </row>
    <row r="1228" spans="2:7">
      <c r="B1228" s="526"/>
      <c r="C1228" s="526"/>
      <c r="G1228" s="2">
        <f t="shared" si="23"/>
        <v>182.49999999999991</v>
      </c>
    </row>
    <row r="1229" spans="2:7">
      <c r="B1229" s="526"/>
      <c r="C1229" s="526"/>
      <c r="G1229" s="2">
        <f t="shared" si="23"/>
        <v>182.49999999999991</v>
      </c>
    </row>
    <row r="1230" spans="2:7">
      <c r="B1230" s="526"/>
      <c r="C1230" s="526"/>
      <c r="G1230" s="2">
        <f t="shared" si="23"/>
        <v>182.49999999999991</v>
      </c>
    </row>
    <row r="1231" spans="2:7">
      <c r="B1231" s="526"/>
      <c r="C1231" s="526"/>
      <c r="G1231" s="2">
        <f t="shared" si="23"/>
        <v>182.49999999999991</v>
      </c>
    </row>
    <row r="1232" spans="2:7">
      <c r="B1232" s="526"/>
      <c r="C1232" s="526"/>
      <c r="G1232" s="2">
        <f t="shared" si="23"/>
        <v>182.49999999999991</v>
      </c>
    </row>
    <row r="1233" spans="2:7">
      <c r="B1233" s="526"/>
      <c r="C1233" s="526"/>
      <c r="G1233" s="2">
        <f t="shared" si="23"/>
        <v>182.49999999999991</v>
      </c>
    </row>
    <row r="1234" spans="2:7">
      <c r="B1234" s="526"/>
      <c r="C1234" s="526"/>
      <c r="G1234" s="2">
        <f t="shared" si="23"/>
        <v>182.49999999999991</v>
      </c>
    </row>
    <row r="1235" spans="2:7">
      <c r="B1235" s="526"/>
      <c r="C1235" s="526"/>
      <c r="G1235" s="2">
        <f t="shared" si="23"/>
        <v>182.49999999999991</v>
      </c>
    </row>
    <row r="1236" spans="2:7">
      <c r="B1236" s="526"/>
      <c r="C1236" s="526"/>
      <c r="G1236" s="2">
        <f t="shared" si="23"/>
        <v>182.49999999999991</v>
      </c>
    </row>
    <row r="1237" spans="2:7">
      <c r="B1237" s="526"/>
      <c r="C1237" s="526"/>
      <c r="G1237" s="2">
        <f t="shared" si="23"/>
        <v>182.49999999999991</v>
      </c>
    </row>
    <row r="1238" spans="2:7">
      <c r="B1238" s="526"/>
      <c r="C1238" s="526"/>
      <c r="G1238" s="2">
        <f t="shared" si="23"/>
        <v>182.49999999999991</v>
      </c>
    </row>
    <row r="1239" spans="2:7">
      <c r="B1239" s="526"/>
      <c r="C1239" s="526"/>
      <c r="G1239" s="2">
        <f t="shared" si="23"/>
        <v>182.49999999999991</v>
      </c>
    </row>
    <row r="1240" spans="2:7">
      <c r="B1240" s="526"/>
      <c r="C1240" s="526"/>
      <c r="G1240" s="2">
        <f t="shared" si="23"/>
        <v>182.49999999999991</v>
      </c>
    </row>
    <row r="1241" spans="2:7">
      <c r="B1241" s="526"/>
      <c r="C1241" s="526"/>
      <c r="G1241" s="2">
        <f t="shared" si="23"/>
        <v>182.49999999999991</v>
      </c>
    </row>
    <row r="1242" spans="2:7">
      <c r="B1242" s="526"/>
      <c r="C1242" s="526"/>
      <c r="G1242" s="2">
        <f t="shared" si="23"/>
        <v>182.49999999999991</v>
      </c>
    </row>
    <row r="1243" spans="2:7">
      <c r="B1243" s="526"/>
      <c r="C1243" s="526"/>
      <c r="G1243" s="2">
        <f t="shared" si="23"/>
        <v>182.49999999999991</v>
      </c>
    </row>
    <row r="1244" spans="2:7">
      <c r="B1244" s="526"/>
      <c r="C1244" s="526"/>
      <c r="G1244" s="2">
        <f t="shared" si="23"/>
        <v>182.49999999999991</v>
      </c>
    </row>
    <row r="1245" spans="2:7">
      <c r="B1245" s="526"/>
      <c r="C1245" s="526"/>
      <c r="G1245" s="2">
        <f t="shared" si="23"/>
        <v>182.49999999999991</v>
      </c>
    </row>
    <row r="1246" spans="2:7">
      <c r="B1246" s="526"/>
      <c r="C1246" s="526"/>
      <c r="G1246" s="2">
        <f t="shared" si="23"/>
        <v>182.49999999999991</v>
      </c>
    </row>
    <row r="1247" spans="2:7">
      <c r="B1247" s="526"/>
      <c r="C1247" s="526"/>
      <c r="G1247" s="2">
        <f t="shared" si="23"/>
        <v>182.49999999999991</v>
      </c>
    </row>
    <row r="1248" spans="2:7">
      <c r="B1248" s="526"/>
      <c r="C1248" s="526"/>
      <c r="G1248" s="2">
        <f t="shared" si="23"/>
        <v>182.49999999999991</v>
      </c>
    </row>
    <row r="1249" spans="2:7">
      <c r="B1249" s="526"/>
      <c r="C1249" s="526"/>
      <c r="G1249" s="2">
        <f t="shared" si="23"/>
        <v>182.49999999999991</v>
      </c>
    </row>
    <row r="1250" spans="2:7">
      <c r="B1250" s="526"/>
      <c r="C1250" s="526"/>
      <c r="G1250" s="2">
        <f t="shared" si="23"/>
        <v>182.49999999999991</v>
      </c>
    </row>
    <row r="1251" spans="2:7">
      <c r="B1251" s="526"/>
      <c r="C1251" s="526"/>
      <c r="G1251" s="2">
        <f t="shared" si="23"/>
        <v>182.49999999999991</v>
      </c>
    </row>
    <row r="1252" spans="2:7">
      <c r="B1252" s="526"/>
      <c r="C1252" s="526"/>
      <c r="G1252" s="2">
        <f t="shared" si="23"/>
        <v>182.49999999999991</v>
      </c>
    </row>
    <row r="1253" spans="2:7">
      <c r="B1253" s="526"/>
      <c r="C1253" s="526"/>
      <c r="G1253" s="2">
        <f t="shared" si="23"/>
        <v>182.49999999999991</v>
      </c>
    </row>
    <row r="1254" spans="2:7">
      <c r="B1254" s="526"/>
      <c r="C1254" s="526"/>
      <c r="G1254" s="2">
        <f t="shared" si="23"/>
        <v>182.49999999999991</v>
      </c>
    </row>
    <row r="1255" spans="2:7">
      <c r="B1255" s="526"/>
      <c r="C1255" s="526"/>
      <c r="G1255" s="2">
        <f t="shared" si="23"/>
        <v>182.49999999999991</v>
      </c>
    </row>
    <row r="1256" spans="2:7">
      <c r="B1256" s="526"/>
      <c r="C1256" s="526"/>
      <c r="G1256" s="2">
        <f t="shared" si="23"/>
        <v>182.49999999999991</v>
      </c>
    </row>
    <row r="1257" spans="2:7">
      <c r="B1257" s="526"/>
      <c r="C1257" s="526"/>
      <c r="G1257" s="2">
        <f t="shared" ref="G1257:G1320" si="24">+G1256+E1257-F1257</f>
        <v>182.49999999999991</v>
      </c>
    </row>
    <row r="1258" spans="2:7">
      <c r="B1258" s="526"/>
      <c r="C1258" s="526"/>
      <c r="G1258" s="2">
        <f t="shared" si="24"/>
        <v>182.49999999999991</v>
      </c>
    </row>
    <row r="1259" spans="2:7">
      <c r="B1259" s="526"/>
      <c r="C1259" s="526"/>
      <c r="G1259" s="2">
        <f t="shared" si="24"/>
        <v>182.49999999999991</v>
      </c>
    </row>
    <row r="1260" spans="2:7">
      <c r="B1260" s="526"/>
      <c r="C1260" s="526"/>
      <c r="G1260" s="2">
        <f t="shared" si="24"/>
        <v>182.49999999999991</v>
      </c>
    </row>
    <row r="1261" spans="2:7">
      <c r="B1261" s="526"/>
      <c r="C1261" s="526"/>
      <c r="G1261" s="2">
        <f t="shared" si="24"/>
        <v>182.49999999999991</v>
      </c>
    </row>
    <row r="1262" spans="2:7">
      <c r="B1262" s="526"/>
      <c r="C1262" s="526"/>
      <c r="G1262" s="2">
        <f t="shared" si="24"/>
        <v>182.49999999999991</v>
      </c>
    </row>
    <row r="1263" spans="2:7">
      <c r="B1263" s="526"/>
      <c r="C1263" s="526"/>
      <c r="G1263" s="2">
        <f t="shared" si="24"/>
        <v>182.49999999999991</v>
      </c>
    </row>
    <row r="1264" spans="2:7">
      <c r="B1264" s="526"/>
      <c r="C1264" s="526"/>
      <c r="G1264" s="2">
        <f t="shared" si="24"/>
        <v>182.49999999999991</v>
      </c>
    </row>
    <row r="1265" spans="2:7">
      <c r="B1265" s="526"/>
      <c r="C1265" s="526"/>
      <c r="G1265" s="2">
        <f t="shared" si="24"/>
        <v>182.49999999999991</v>
      </c>
    </row>
    <row r="1266" spans="2:7">
      <c r="B1266" s="526"/>
      <c r="C1266" s="526"/>
      <c r="G1266" s="2">
        <f t="shared" si="24"/>
        <v>182.49999999999991</v>
      </c>
    </row>
    <row r="1267" spans="2:7">
      <c r="B1267" s="526"/>
      <c r="C1267" s="526"/>
      <c r="G1267" s="2">
        <f t="shared" si="24"/>
        <v>182.49999999999991</v>
      </c>
    </row>
    <row r="1268" spans="2:7">
      <c r="B1268" s="526"/>
      <c r="C1268" s="526"/>
      <c r="G1268" s="2">
        <f t="shared" si="24"/>
        <v>182.49999999999991</v>
      </c>
    </row>
    <row r="1269" spans="2:7">
      <c r="B1269" s="526"/>
      <c r="C1269" s="526"/>
      <c r="G1269" s="2">
        <f t="shared" si="24"/>
        <v>182.49999999999991</v>
      </c>
    </row>
    <row r="1270" spans="2:7">
      <c r="B1270" s="526"/>
      <c r="C1270" s="526"/>
      <c r="G1270" s="2">
        <f t="shared" si="24"/>
        <v>182.49999999999991</v>
      </c>
    </row>
    <row r="1271" spans="2:7">
      <c r="B1271" s="526"/>
      <c r="C1271" s="526"/>
      <c r="G1271" s="2">
        <f t="shared" si="24"/>
        <v>182.49999999999991</v>
      </c>
    </row>
    <row r="1272" spans="2:7">
      <c r="B1272" s="526"/>
      <c r="C1272" s="526"/>
      <c r="G1272" s="2">
        <f t="shared" si="24"/>
        <v>182.49999999999991</v>
      </c>
    </row>
    <row r="1273" spans="2:7">
      <c r="B1273" s="526"/>
      <c r="C1273" s="526"/>
      <c r="G1273" s="2">
        <f t="shared" si="24"/>
        <v>182.49999999999991</v>
      </c>
    </row>
    <row r="1274" spans="2:7">
      <c r="B1274" s="526"/>
      <c r="C1274" s="526"/>
      <c r="G1274" s="2">
        <f t="shared" si="24"/>
        <v>182.49999999999991</v>
      </c>
    </row>
    <row r="1275" spans="2:7">
      <c r="B1275" s="526"/>
      <c r="C1275" s="526"/>
      <c r="G1275" s="2">
        <f t="shared" si="24"/>
        <v>182.49999999999991</v>
      </c>
    </row>
    <row r="1276" spans="2:7">
      <c r="B1276" s="526"/>
      <c r="C1276" s="526"/>
      <c r="G1276" s="2">
        <f t="shared" si="24"/>
        <v>182.49999999999991</v>
      </c>
    </row>
    <row r="1277" spans="2:7">
      <c r="B1277" s="526"/>
      <c r="C1277" s="526"/>
      <c r="G1277" s="2">
        <f t="shared" si="24"/>
        <v>182.49999999999991</v>
      </c>
    </row>
    <row r="1278" spans="2:7">
      <c r="B1278" s="526"/>
      <c r="C1278" s="526"/>
      <c r="G1278" s="2">
        <f t="shared" si="24"/>
        <v>182.49999999999991</v>
      </c>
    </row>
    <row r="1279" spans="2:7">
      <c r="B1279" s="526"/>
      <c r="C1279" s="526"/>
      <c r="G1279" s="2">
        <f t="shared" si="24"/>
        <v>182.49999999999991</v>
      </c>
    </row>
    <row r="1280" spans="2:7">
      <c r="B1280" s="526"/>
      <c r="C1280" s="526"/>
      <c r="G1280" s="2">
        <f t="shared" si="24"/>
        <v>182.49999999999991</v>
      </c>
    </row>
    <row r="1281" spans="2:7">
      <c r="B1281" s="526"/>
      <c r="C1281" s="526"/>
      <c r="G1281" s="2">
        <f t="shared" si="24"/>
        <v>182.49999999999991</v>
      </c>
    </row>
    <row r="1282" spans="2:7">
      <c r="B1282" s="526"/>
      <c r="C1282" s="526"/>
      <c r="G1282" s="2">
        <f t="shared" si="24"/>
        <v>182.49999999999991</v>
      </c>
    </row>
    <row r="1283" spans="2:7">
      <c r="B1283" s="526"/>
      <c r="C1283" s="526"/>
      <c r="G1283" s="2">
        <f t="shared" si="24"/>
        <v>182.49999999999991</v>
      </c>
    </row>
    <row r="1284" spans="2:7">
      <c r="B1284" s="526"/>
      <c r="C1284" s="526"/>
      <c r="G1284" s="2">
        <f t="shared" si="24"/>
        <v>182.49999999999991</v>
      </c>
    </row>
    <row r="1285" spans="2:7">
      <c r="B1285" s="526"/>
      <c r="C1285" s="526"/>
      <c r="G1285" s="2">
        <f t="shared" si="24"/>
        <v>182.49999999999991</v>
      </c>
    </row>
    <row r="1286" spans="2:7">
      <c r="B1286" s="526"/>
      <c r="C1286" s="526"/>
      <c r="G1286" s="2">
        <f t="shared" si="24"/>
        <v>182.49999999999991</v>
      </c>
    </row>
    <row r="1287" spans="2:7">
      <c r="B1287" s="526"/>
      <c r="C1287" s="526"/>
      <c r="G1287" s="2">
        <f t="shared" si="24"/>
        <v>182.49999999999991</v>
      </c>
    </row>
    <row r="1288" spans="2:7">
      <c r="B1288" s="526"/>
      <c r="C1288" s="526"/>
      <c r="G1288" s="2">
        <f t="shared" si="24"/>
        <v>182.49999999999991</v>
      </c>
    </row>
    <row r="1289" spans="2:7">
      <c r="B1289" s="526"/>
      <c r="C1289" s="526"/>
      <c r="G1289" s="2">
        <f t="shared" si="24"/>
        <v>182.49999999999991</v>
      </c>
    </row>
    <row r="1290" spans="2:7">
      <c r="B1290" s="526"/>
      <c r="C1290" s="526"/>
      <c r="G1290" s="2">
        <f t="shared" si="24"/>
        <v>182.49999999999991</v>
      </c>
    </row>
    <row r="1291" spans="2:7">
      <c r="B1291" s="526"/>
      <c r="C1291" s="526"/>
      <c r="G1291" s="2">
        <f t="shared" si="24"/>
        <v>182.49999999999991</v>
      </c>
    </row>
    <row r="1292" spans="2:7">
      <c r="B1292" s="526"/>
      <c r="C1292" s="526"/>
      <c r="G1292" s="2">
        <f t="shared" si="24"/>
        <v>182.49999999999991</v>
      </c>
    </row>
    <row r="1293" spans="2:7">
      <c r="B1293" s="526"/>
      <c r="C1293" s="526"/>
      <c r="G1293" s="2">
        <f t="shared" si="24"/>
        <v>182.49999999999991</v>
      </c>
    </row>
    <row r="1294" spans="2:7">
      <c r="B1294" s="526"/>
      <c r="C1294" s="526"/>
      <c r="G1294" s="2">
        <f t="shared" si="24"/>
        <v>182.49999999999991</v>
      </c>
    </row>
    <row r="1295" spans="2:7">
      <c r="B1295" s="526"/>
      <c r="C1295" s="526"/>
      <c r="G1295" s="2">
        <f t="shared" si="24"/>
        <v>182.49999999999991</v>
      </c>
    </row>
    <row r="1296" spans="2:7">
      <c r="B1296" s="526"/>
      <c r="C1296" s="526"/>
      <c r="G1296" s="2">
        <f t="shared" si="24"/>
        <v>182.49999999999991</v>
      </c>
    </row>
    <row r="1297" spans="2:7">
      <c r="B1297" s="526"/>
      <c r="C1297" s="526"/>
      <c r="G1297" s="2">
        <f t="shared" si="24"/>
        <v>182.49999999999991</v>
      </c>
    </row>
    <row r="1298" spans="2:7">
      <c r="B1298" s="526"/>
      <c r="C1298" s="526"/>
      <c r="G1298" s="2">
        <f t="shared" si="24"/>
        <v>182.49999999999991</v>
      </c>
    </row>
    <row r="1299" spans="2:7">
      <c r="B1299" s="526"/>
      <c r="C1299" s="526"/>
      <c r="G1299" s="2">
        <f t="shared" si="24"/>
        <v>182.49999999999991</v>
      </c>
    </row>
    <row r="1300" spans="2:7">
      <c r="B1300" s="526"/>
      <c r="C1300" s="526"/>
      <c r="G1300" s="2">
        <f t="shared" si="24"/>
        <v>182.49999999999991</v>
      </c>
    </row>
    <row r="1301" spans="2:7">
      <c r="B1301" s="526"/>
      <c r="C1301" s="526"/>
      <c r="G1301" s="2">
        <f t="shared" si="24"/>
        <v>182.49999999999991</v>
      </c>
    </row>
    <row r="1302" spans="2:7">
      <c r="B1302" s="526"/>
      <c r="C1302" s="526"/>
      <c r="G1302" s="2">
        <f t="shared" si="24"/>
        <v>182.49999999999991</v>
      </c>
    </row>
    <row r="1303" spans="2:7">
      <c r="B1303" s="526"/>
      <c r="C1303" s="526"/>
      <c r="G1303" s="2">
        <f t="shared" si="24"/>
        <v>182.49999999999991</v>
      </c>
    </row>
    <row r="1304" spans="2:7">
      <c r="B1304" s="526"/>
      <c r="C1304" s="526"/>
      <c r="G1304" s="2">
        <f t="shared" si="24"/>
        <v>182.49999999999991</v>
      </c>
    </row>
    <row r="1305" spans="2:7">
      <c r="B1305" s="526"/>
      <c r="C1305" s="526"/>
      <c r="G1305" s="2">
        <f t="shared" si="24"/>
        <v>182.49999999999991</v>
      </c>
    </row>
    <row r="1306" spans="2:7">
      <c r="B1306" s="526"/>
      <c r="C1306" s="526"/>
      <c r="G1306" s="2">
        <f t="shared" si="24"/>
        <v>182.49999999999991</v>
      </c>
    </row>
    <row r="1307" spans="2:7">
      <c r="B1307" s="526"/>
      <c r="C1307" s="526"/>
      <c r="G1307" s="2">
        <f t="shared" si="24"/>
        <v>182.49999999999991</v>
      </c>
    </row>
    <row r="1308" spans="2:7">
      <c r="B1308" s="526"/>
      <c r="C1308" s="526"/>
      <c r="G1308" s="2">
        <f t="shared" si="24"/>
        <v>182.49999999999991</v>
      </c>
    </row>
    <row r="1309" spans="2:7">
      <c r="B1309" s="526"/>
      <c r="C1309" s="526"/>
      <c r="G1309" s="2">
        <f t="shared" si="24"/>
        <v>182.49999999999991</v>
      </c>
    </row>
    <row r="1310" spans="2:7">
      <c r="B1310" s="526"/>
      <c r="C1310" s="526"/>
      <c r="G1310" s="2">
        <f t="shared" si="24"/>
        <v>182.49999999999991</v>
      </c>
    </row>
    <row r="1311" spans="2:7">
      <c r="B1311" s="526"/>
      <c r="C1311" s="526"/>
      <c r="G1311" s="2">
        <f t="shared" si="24"/>
        <v>182.49999999999991</v>
      </c>
    </row>
    <row r="1312" spans="2:7">
      <c r="B1312" s="526"/>
      <c r="C1312" s="526"/>
      <c r="G1312" s="2">
        <f t="shared" si="24"/>
        <v>182.49999999999991</v>
      </c>
    </row>
    <row r="1313" spans="2:7">
      <c r="B1313" s="526"/>
      <c r="C1313" s="526"/>
      <c r="G1313" s="2">
        <f t="shared" si="24"/>
        <v>182.49999999999991</v>
      </c>
    </row>
    <row r="1314" spans="2:7">
      <c r="B1314" s="526"/>
      <c r="C1314" s="526"/>
      <c r="G1314" s="2">
        <f t="shared" si="24"/>
        <v>182.49999999999991</v>
      </c>
    </row>
    <row r="1315" spans="2:7">
      <c r="B1315" s="526"/>
      <c r="C1315" s="526"/>
      <c r="G1315" s="2">
        <f t="shared" si="24"/>
        <v>182.49999999999991</v>
      </c>
    </row>
    <row r="1316" spans="2:7">
      <c r="B1316" s="526"/>
      <c r="C1316" s="526"/>
      <c r="G1316" s="2">
        <f t="shared" si="24"/>
        <v>182.49999999999991</v>
      </c>
    </row>
    <row r="1317" spans="2:7">
      <c r="B1317" s="526"/>
      <c r="C1317" s="526"/>
      <c r="G1317" s="2">
        <f t="shared" si="24"/>
        <v>182.49999999999991</v>
      </c>
    </row>
    <row r="1318" spans="2:7">
      <c r="B1318" s="526"/>
      <c r="C1318" s="526"/>
      <c r="G1318" s="2">
        <f t="shared" si="24"/>
        <v>182.49999999999991</v>
      </c>
    </row>
    <row r="1319" spans="2:7">
      <c r="B1319" s="526"/>
      <c r="C1319" s="526"/>
      <c r="G1319" s="2">
        <f t="shared" si="24"/>
        <v>182.49999999999991</v>
      </c>
    </row>
    <row r="1320" spans="2:7">
      <c r="B1320" s="526"/>
      <c r="C1320" s="526"/>
      <c r="G1320" s="2">
        <f t="shared" si="24"/>
        <v>182.49999999999991</v>
      </c>
    </row>
    <row r="1321" spans="2:7">
      <c r="B1321" s="526"/>
      <c r="C1321" s="526"/>
      <c r="G1321" s="2">
        <f t="shared" ref="G1321:G1326" si="25">+G1320+E1321-F1321</f>
        <v>182.49999999999991</v>
      </c>
    </row>
    <row r="1322" spans="2:7">
      <c r="B1322" s="526"/>
      <c r="C1322" s="526"/>
      <c r="G1322" s="2">
        <f t="shared" si="25"/>
        <v>182.49999999999991</v>
      </c>
    </row>
    <row r="1323" spans="2:7">
      <c r="B1323" s="526"/>
      <c r="C1323" s="526"/>
      <c r="G1323" s="2">
        <f t="shared" si="25"/>
        <v>182.49999999999991</v>
      </c>
    </row>
    <row r="1324" spans="2:7">
      <c r="B1324" s="526"/>
      <c r="C1324" s="526"/>
      <c r="G1324" s="2">
        <f t="shared" si="25"/>
        <v>182.49999999999991</v>
      </c>
    </row>
    <row r="1325" spans="2:7">
      <c r="B1325" s="526"/>
      <c r="C1325" s="526"/>
      <c r="G1325" s="2">
        <f t="shared" si="25"/>
        <v>182.49999999999991</v>
      </c>
    </row>
    <row r="1326" spans="2:7">
      <c r="B1326" s="526"/>
      <c r="C1326" s="526"/>
      <c r="G1326" s="2">
        <f t="shared" si="25"/>
        <v>182.49999999999991</v>
      </c>
    </row>
  </sheetData>
  <autoFilter ref="A4:G146" xr:uid="{00000000-0009-0000-0000-00001E000000}"/>
  <mergeCells count="1">
    <mergeCell ref="B2:G2"/>
  </mergeCells>
  <pageMargins left="0" right="0"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1314"/>
  <sheetViews>
    <sheetView topLeftCell="A956" zoomScaleNormal="100" workbookViewId="0">
      <selection activeCell="J967" sqref="J967"/>
    </sheetView>
  </sheetViews>
  <sheetFormatPr defaultColWidth="11.42578125" defaultRowHeight="15"/>
  <cols>
    <col min="1" max="1" width="11.7109375" style="86" bestFit="1" customWidth="1"/>
    <col min="2" max="2" width="17.42578125" style="9" customWidth="1"/>
    <col min="3" max="3" width="18.28515625" style="65" bestFit="1" customWidth="1"/>
    <col min="4" max="4" width="47.28515625" bestFit="1" customWidth="1"/>
    <col min="5" max="5" width="11.42578125" style="8"/>
    <col min="6" max="6" width="11.42578125" style="2"/>
    <col min="7" max="7" width="12.7109375" customWidth="1"/>
    <col min="10" max="10" width="26" bestFit="1" customWidth="1"/>
    <col min="12" max="12" width="28.140625" bestFit="1" customWidth="1"/>
  </cols>
  <sheetData>
    <row r="1" spans="1:7">
      <c r="B1" s="17"/>
      <c r="C1" s="238"/>
      <c r="D1" s="3"/>
      <c r="E1" s="149"/>
      <c r="F1" s="4"/>
      <c r="G1" s="3"/>
    </row>
    <row r="2" spans="1:7">
      <c r="B2" s="542" t="s">
        <v>546</v>
      </c>
      <c r="C2" s="542"/>
      <c r="D2" s="542"/>
      <c r="E2" s="542"/>
      <c r="F2" s="542"/>
      <c r="G2" s="542"/>
    </row>
    <row r="4" spans="1:7" ht="30">
      <c r="A4" s="86" t="s">
        <v>1</v>
      </c>
      <c r="B4" s="528" t="s">
        <v>2</v>
      </c>
      <c r="C4" s="528" t="s">
        <v>3</v>
      </c>
      <c r="D4" s="528" t="s">
        <v>4</v>
      </c>
      <c r="E4" s="13" t="s">
        <v>5</v>
      </c>
      <c r="F4" s="13" t="s">
        <v>6</v>
      </c>
      <c r="G4" s="13" t="s">
        <v>7</v>
      </c>
    </row>
    <row r="5" spans="1:7">
      <c r="A5" s="86">
        <v>42736</v>
      </c>
      <c r="B5" s="525" t="s">
        <v>8</v>
      </c>
      <c r="G5" s="2">
        <v>505.8</v>
      </c>
    </row>
    <row r="6" spans="1:7">
      <c r="A6" s="86">
        <v>42737</v>
      </c>
      <c r="B6" s="526">
        <v>12048</v>
      </c>
      <c r="C6" s="65" t="s">
        <v>9</v>
      </c>
      <c r="F6" s="2">
        <v>62</v>
      </c>
      <c r="G6" s="2">
        <f t="shared" ref="G6:G70" si="0">+G5+E6-F6</f>
        <v>443.8</v>
      </c>
    </row>
    <row r="7" spans="1:7">
      <c r="A7" s="86">
        <v>42738</v>
      </c>
      <c r="B7" s="526">
        <v>12058</v>
      </c>
      <c r="C7" s="65" t="s">
        <v>9</v>
      </c>
      <c r="F7" s="2">
        <v>175.5</v>
      </c>
      <c r="G7" s="2">
        <f t="shared" si="0"/>
        <v>268.3</v>
      </c>
    </row>
    <row r="8" spans="1:7">
      <c r="A8" s="86">
        <v>42781</v>
      </c>
      <c r="B8" s="526">
        <v>12958</v>
      </c>
      <c r="C8" s="65" t="s">
        <v>9</v>
      </c>
      <c r="F8" s="2">
        <v>188.3</v>
      </c>
      <c r="G8" s="2">
        <f t="shared" si="0"/>
        <v>80</v>
      </c>
    </row>
    <row r="9" spans="1:7">
      <c r="A9" s="86">
        <v>43067</v>
      </c>
      <c r="B9" s="526">
        <v>14153</v>
      </c>
      <c r="C9" s="65" t="s">
        <v>88</v>
      </c>
      <c r="F9" s="2">
        <v>80</v>
      </c>
      <c r="G9" s="2">
        <f t="shared" si="0"/>
        <v>0</v>
      </c>
    </row>
    <row r="10" spans="1:7">
      <c r="A10" s="86">
        <v>42766</v>
      </c>
      <c r="B10" s="525" t="s">
        <v>14</v>
      </c>
      <c r="C10" s="64" t="s">
        <v>15</v>
      </c>
      <c r="D10" t="s">
        <v>16</v>
      </c>
      <c r="E10" s="2">
        <v>163.4</v>
      </c>
      <c r="G10" s="2">
        <f t="shared" si="0"/>
        <v>163.4</v>
      </c>
    </row>
    <row r="11" spans="1:7">
      <c r="B11" s="526"/>
      <c r="D11" t="s">
        <v>17</v>
      </c>
      <c r="E11" s="2">
        <v>19.100000000000001</v>
      </c>
      <c r="G11" s="2">
        <f t="shared" si="0"/>
        <v>182.5</v>
      </c>
    </row>
    <row r="12" spans="1:7">
      <c r="B12" s="526"/>
      <c r="D12" t="s">
        <v>18</v>
      </c>
      <c r="E12" s="2">
        <v>60</v>
      </c>
      <c r="G12" s="2">
        <f t="shared" si="0"/>
        <v>242.5</v>
      </c>
    </row>
    <row r="13" spans="1:7">
      <c r="B13" s="526"/>
      <c r="D13" t="s">
        <v>19</v>
      </c>
      <c r="E13" s="2">
        <v>2</v>
      </c>
      <c r="G13" s="2">
        <f t="shared" si="0"/>
        <v>244.5</v>
      </c>
    </row>
    <row r="14" spans="1:7">
      <c r="A14" s="86">
        <v>42767</v>
      </c>
      <c r="B14" s="526">
        <v>12192</v>
      </c>
      <c r="C14" s="65" t="s">
        <v>15</v>
      </c>
      <c r="D14" t="s">
        <v>18</v>
      </c>
      <c r="E14" s="2"/>
      <c r="F14" s="2">
        <v>60</v>
      </c>
      <c r="G14" s="2">
        <f t="shared" si="0"/>
        <v>184.5</v>
      </c>
    </row>
    <row r="15" spans="1:7">
      <c r="A15" s="86">
        <v>42767</v>
      </c>
      <c r="B15" s="526">
        <v>12192</v>
      </c>
      <c r="C15" s="65" t="s">
        <v>15</v>
      </c>
      <c r="D15" t="s">
        <v>19</v>
      </c>
      <c r="E15" s="2"/>
      <c r="F15" s="2">
        <v>2</v>
      </c>
      <c r="G15" s="2">
        <f t="shared" si="0"/>
        <v>182.5</v>
      </c>
    </row>
    <row r="16" spans="1:7">
      <c r="A16" s="86">
        <v>42788</v>
      </c>
      <c r="B16" s="526">
        <v>12359</v>
      </c>
      <c r="C16" s="65" t="s">
        <v>15</v>
      </c>
      <c r="D16" t="s">
        <v>16</v>
      </c>
      <c r="E16" s="2"/>
      <c r="F16" s="2">
        <v>163.4</v>
      </c>
      <c r="G16" s="2">
        <f t="shared" si="0"/>
        <v>19.099999999999994</v>
      </c>
    </row>
    <row r="17" spans="1:7">
      <c r="A17" s="86">
        <v>42788</v>
      </c>
      <c r="B17" s="526">
        <v>12359</v>
      </c>
      <c r="C17" s="65" t="s">
        <v>15</v>
      </c>
      <c r="D17" t="s">
        <v>17</v>
      </c>
      <c r="E17" s="2"/>
      <c r="F17" s="2">
        <v>19.100000000000001</v>
      </c>
      <c r="G17" s="2">
        <f t="shared" si="0"/>
        <v>0</v>
      </c>
    </row>
    <row r="18" spans="1:7">
      <c r="A18" s="86">
        <v>42794</v>
      </c>
      <c r="B18" s="525" t="s">
        <v>14</v>
      </c>
      <c r="C18" s="64" t="s">
        <v>20</v>
      </c>
      <c r="D18" t="s">
        <v>16</v>
      </c>
      <c r="E18" s="2">
        <v>190.9</v>
      </c>
      <c r="G18" s="2">
        <f t="shared" si="0"/>
        <v>190.9</v>
      </c>
    </row>
    <row r="19" spans="1:7">
      <c r="B19" s="526"/>
      <c r="D19" t="s">
        <v>17</v>
      </c>
      <c r="E19" s="2">
        <v>13</v>
      </c>
      <c r="G19" s="2">
        <f t="shared" si="0"/>
        <v>203.9</v>
      </c>
    </row>
    <row r="20" spans="1:7">
      <c r="B20" s="526"/>
      <c r="D20" t="s">
        <v>18</v>
      </c>
      <c r="E20" s="2">
        <v>56</v>
      </c>
      <c r="G20" s="2">
        <f t="shared" si="0"/>
        <v>259.89999999999998</v>
      </c>
    </row>
    <row r="21" spans="1:7">
      <c r="B21" s="526"/>
      <c r="D21" t="s">
        <v>19</v>
      </c>
      <c r="E21" s="2">
        <v>2</v>
      </c>
      <c r="G21" s="2">
        <f t="shared" si="0"/>
        <v>261.89999999999998</v>
      </c>
    </row>
    <row r="22" spans="1:7">
      <c r="A22" s="86">
        <v>42797</v>
      </c>
      <c r="B22" s="526">
        <v>12394</v>
      </c>
      <c r="C22" s="65" t="s">
        <v>20</v>
      </c>
      <c r="D22" t="s">
        <v>18</v>
      </c>
      <c r="E22" s="2"/>
      <c r="F22" s="2">
        <v>56</v>
      </c>
      <c r="G22" s="2">
        <f t="shared" si="0"/>
        <v>205.89999999999998</v>
      </c>
    </row>
    <row r="23" spans="1:7">
      <c r="A23" s="86">
        <v>42797</v>
      </c>
      <c r="B23" s="526">
        <v>12394</v>
      </c>
      <c r="C23" s="65" t="s">
        <v>20</v>
      </c>
      <c r="D23" t="s">
        <v>19</v>
      </c>
      <c r="E23" s="2"/>
      <c r="F23" s="2">
        <v>2</v>
      </c>
      <c r="G23" s="2">
        <f t="shared" si="0"/>
        <v>203.89999999999998</v>
      </c>
    </row>
    <row r="24" spans="1:7">
      <c r="A24" s="86">
        <v>42821</v>
      </c>
      <c r="B24" s="526">
        <v>12549</v>
      </c>
      <c r="C24" s="65" t="s">
        <v>20</v>
      </c>
      <c r="D24" t="s">
        <v>16</v>
      </c>
      <c r="E24" s="2"/>
      <c r="F24" s="2">
        <v>190.9</v>
      </c>
      <c r="G24" s="2">
        <f t="shared" si="0"/>
        <v>12.999999999999972</v>
      </c>
    </row>
    <row r="25" spans="1:7">
      <c r="A25" s="86">
        <v>42821</v>
      </c>
      <c r="B25" s="526">
        <v>12549</v>
      </c>
      <c r="C25" s="65" t="s">
        <v>20</v>
      </c>
      <c r="D25" t="s">
        <v>17</v>
      </c>
      <c r="E25" s="2"/>
      <c r="F25" s="2">
        <v>13</v>
      </c>
      <c r="G25" s="2">
        <f t="shared" si="0"/>
        <v>-2.8421709430404007E-14</v>
      </c>
    </row>
    <row r="26" spans="1:7">
      <c r="A26" s="86">
        <v>42825</v>
      </c>
      <c r="B26" s="525" t="s">
        <v>14</v>
      </c>
      <c r="C26" s="64" t="s">
        <v>23</v>
      </c>
      <c r="D26" t="s">
        <v>16</v>
      </c>
      <c r="E26" s="2">
        <v>183.4</v>
      </c>
      <c r="G26" s="2">
        <f t="shared" si="0"/>
        <v>183.39999999999998</v>
      </c>
    </row>
    <row r="27" spans="1:7">
      <c r="B27" s="526"/>
      <c r="D27" t="s">
        <v>17</v>
      </c>
      <c r="E27" s="2">
        <v>14</v>
      </c>
      <c r="G27" s="2">
        <f t="shared" si="0"/>
        <v>197.39999999999998</v>
      </c>
    </row>
    <row r="28" spans="1:7">
      <c r="B28" s="526"/>
      <c r="D28" t="s">
        <v>18</v>
      </c>
      <c r="E28" s="2">
        <v>60</v>
      </c>
      <c r="G28" s="2">
        <f t="shared" si="0"/>
        <v>257.39999999999998</v>
      </c>
    </row>
    <row r="29" spans="1:7">
      <c r="B29" s="526"/>
      <c r="D29" t="s">
        <v>19</v>
      </c>
      <c r="E29" s="2">
        <v>2</v>
      </c>
      <c r="G29" s="2">
        <f t="shared" si="0"/>
        <v>259.39999999999998</v>
      </c>
    </row>
    <row r="30" spans="1:7">
      <c r="A30" s="86">
        <v>42828</v>
      </c>
      <c r="B30" s="526">
        <v>12627</v>
      </c>
      <c r="C30" s="65" t="s">
        <v>23</v>
      </c>
      <c r="D30" t="s">
        <v>18</v>
      </c>
      <c r="E30" s="2"/>
      <c r="F30" s="2">
        <v>60</v>
      </c>
      <c r="G30" s="2">
        <f t="shared" si="0"/>
        <v>199.39999999999998</v>
      </c>
    </row>
    <row r="31" spans="1:7">
      <c r="A31" s="86">
        <v>42828</v>
      </c>
      <c r="B31" s="526">
        <v>12627</v>
      </c>
      <c r="C31" s="65" t="s">
        <v>23</v>
      </c>
      <c r="D31" t="s">
        <v>19</v>
      </c>
      <c r="E31" s="2"/>
      <c r="F31" s="2">
        <v>2</v>
      </c>
      <c r="G31" s="2">
        <f t="shared" si="0"/>
        <v>197.39999999999998</v>
      </c>
    </row>
    <row r="32" spans="1:7">
      <c r="A32" s="86">
        <v>42857</v>
      </c>
      <c r="B32" s="526">
        <v>12714</v>
      </c>
      <c r="C32" s="65" t="s">
        <v>23</v>
      </c>
      <c r="D32" t="s">
        <v>16</v>
      </c>
      <c r="E32" s="2"/>
      <c r="F32" s="2">
        <v>183.4</v>
      </c>
      <c r="G32" s="2">
        <f t="shared" si="0"/>
        <v>13.999999999999972</v>
      </c>
    </row>
    <row r="33" spans="1:7">
      <c r="A33" s="86">
        <v>42857</v>
      </c>
      <c r="B33" s="526">
        <v>12714</v>
      </c>
      <c r="C33" s="65" t="s">
        <v>23</v>
      </c>
      <c r="D33" t="s">
        <v>17</v>
      </c>
      <c r="E33" s="2"/>
      <c r="F33" s="2">
        <v>14</v>
      </c>
      <c r="G33" s="2">
        <f t="shared" si="0"/>
        <v>-2.8421709430404007E-14</v>
      </c>
    </row>
    <row r="34" spans="1:7">
      <c r="A34" s="86">
        <v>42855</v>
      </c>
      <c r="B34" s="525" t="s">
        <v>14</v>
      </c>
      <c r="C34" s="64" t="s">
        <v>24</v>
      </c>
      <c r="D34" t="s">
        <v>16</v>
      </c>
      <c r="E34" s="2">
        <v>186.1</v>
      </c>
      <c r="G34" s="2">
        <f t="shared" si="0"/>
        <v>186.09999999999997</v>
      </c>
    </row>
    <row r="35" spans="1:7">
      <c r="B35" s="526"/>
      <c r="D35" t="s">
        <v>17</v>
      </c>
      <c r="E35" s="2">
        <v>13.7</v>
      </c>
      <c r="G35" s="2">
        <f t="shared" si="0"/>
        <v>199.79999999999995</v>
      </c>
    </row>
    <row r="36" spans="1:7">
      <c r="B36" s="526"/>
      <c r="D36" t="s">
        <v>18</v>
      </c>
      <c r="E36" s="2">
        <v>60</v>
      </c>
      <c r="G36" s="2">
        <f t="shared" si="0"/>
        <v>259.79999999999995</v>
      </c>
    </row>
    <row r="37" spans="1:7">
      <c r="B37" s="526"/>
      <c r="D37" t="s">
        <v>19</v>
      </c>
      <c r="E37" s="2">
        <v>2</v>
      </c>
      <c r="G37" s="2">
        <f t="shared" si="0"/>
        <v>261.79999999999995</v>
      </c>
    </row>
    <row r="38" spans="1:7">
      <c r="A38" s="86">
        <v>42866</v>
      </c>
      <c r="B38" s="526">
        <v>12744</v>
      </c>
      <c r="C38" s="65" t="s">
        <v>24</v>
      </c>
      <c r="D38" t="s">
        <v>18</v>
      </c>
      <c r="E38" s="2"/>
      <c r="F38" s="2">
        <v>60</v>
      </c>
      <c r="G38" s="2">
        <f t="shared" si="0"/>
        <v>201.79999999999995</v>
      </c>
    </row>
    <row r="39" spans="1:7">
      <c r="A39" s="86">
        <v>42866</v>
      </c>
      <c r="B39" s="526">
        <v>12744</v>
      </c>
      <c r="C39" s="65" t="s">
        <v>24</v>
      </c>
      <c r="D39" t="s">
        <v>19</v>
      </c>
      <c r="E39" s="2"/>
      <c r="F39" s="2">
        <v>2</v>
      </c>
      <c r="G39" s="2">
        <f t="shared" si="0"/>
        <v>199.79999999999995</v>
      </c>
    </row>
    <row r="40" spans="1:7">
      <c r="A40" s="86">
        <v>42894</v>
      </c>
      <c r="B40" s="526">
        <v>13092</v>
      </c>
      <c r="C40" s="65" t="s">
        <v>24</v>
      </c>
      <c r="D40" t="s">
        <v>16</v>
      </c>
      <c r="E40" s="2"/>
      <c r="F40" s="2">
        <v>186.1</v>
      </c>
      <c r="G40" s="2">
        <f t="shared" si="0"/>
        <v>13.69999999999996</v>
      </c>
    </row>
    <row r="41" spans="1:7">
      <c r="A41" s="86">
        <v>42894</v>
      </c>
      <c r="B41" s="526">
        <v>13092</v>
      </c>
      <c r="C41" s="65" t="s">
        <v>24</v>
      </c>
      <c r="D41" t="s">
        <v>17</v>
      </c>
      <c r="E41" s="2"/>
      <c r="F41" s="2">
        <v>13.7</v>
      </c>
      <c r="G41" s="2">
        <f t="shared" si="0"/>
        <v>-3.907985046680551E-14</v>
      </c>
    </row>
    <row r="42" spans="1:7">
      <c r="A42" s="86">
        <v>42886</v>
      </c>
      <c r="B42" s="525" t="s">
        <v>14</v>
      </c>
      <c r="C42" s="64" t="s">
        <v>25</v>
      </c>
      <c r="D42" t="s">
        <v>16</v>
      </c>
      <c r="E42" s="2">
        <v>172.4</v>
      </c>
      <c r="G42" s="2">
        <f t="shared" si="0"/>
        <v>172.39999999999998</v>
      </c>
    </row>
    <row r="43" spans="1:7">
      <c r="B43" s="526"/>
      <c r="D43" t="s">
        <v>17</v>
      </c>
      <c r="E43" s="2">
        <v>13.4</v>
      </c>
      <c r="G43" s="2">
        <f t="shared" si="0"/>
        <v>185.79999999999998</v>
      </c>
    </row>
    <row r="44" spans="1:7">
      <c r="B44" s="526"/>
      <c r="D44" t="s">
        <v>18</v>
      </c>
      <c r="E44" s="2">
        <v>60</v>
      </c>
      <c r="G44" s="2">
        <f t="shared" si="0"/>
        <v>245.79999999999998</v>
      </c>
    </row>
    <row r="45" spans="1:7">
      <c r="B45" s="526"/>
      <c r="D45" t="s">
        <v>19</v>
      </c>
      <c r="E45" s="2">
        <v>2</v>
      </c>
      <c r="G45" s="2">
        <f t="shared" si="0"/>
        <v>247.79999999999998</v>
      </c>
    </row>
    <row r="46" spans="1:7">
      <c r="A46" s="86">
        <v>42900</v>
      </c>
      <c r="B46" s="526">
        <v>13097</v>
      </c>
      <c r="C46" s="65" t="s">
        <v>25</v>
      </c>
      <c r="D46" t="s">
        <v>18</v>
      </c>
      <c r="E46" s="2"/>
      <c r="F46" s="2">
        <v>60</v>
      </c>
      <c r="G46" s="2">
        <f t="shared" si="0"/>
        <v>187.79999999999998</v>
      </c>
    </row>
    <row r="47" spans="1:7">
      <c r="A47" s="86">
        <v>42900</v>
      </c>
      <c r="B47" s="526">
        <v>13097</v>
      </c>
      <c r="C47" s="65" t="s">
        <v>25</v>
      </c>
      <c r="D47" t="s">
        <v>19</v>
      </c>
      <c r="E47" s="2"/>
      <c r="F47" s="2">
        <v>2</v>
      </c>
      <c r="G47" s="2">
        <f t="shared" si="0"/>
        <v>185.79999999999998</v>
      </c>
    </row>
    <row r="48" spans="1:7">
      <c r="A48" s="86">
        <v>42912</v>
      </c>
      <c r="B48" s="526">
        <v>13158</v>
      </c>
      <c r="C48" s="65" t="s">
        <v>25</v>
      </c>
      <c r="D48" t="s">
        <v>16</v>
      </c>
      <c r="E48" s="2"/>
      <c r="F48" s="2">
        <v>172.4</v>
      </c>
      <c r="G48" s="2">
        <f t="shared" si="0"/>
        <v>13.399999999999977</v>
      </c>
    </row>
    <row r="49" spans="1:7">
      <c r="A49" s="86">
        <v>42912</v>
      </c>
      <c r="B49" s="526">
        <v>13158</v>
      </c>
      <c r="C49" s="65" t="s">
        <v>25</v>
      </c>
      <c r="D49" t="s">
        <v>17</v>
      </c>
      <c r="E49" s="2"/>
      <c r="F49" s="2">
        <v>13.4</v>
      </c>
      <c r="G49" s="2">
        <f t="shared" si="0"/>
        <v>-2.3092638912203256E-14</v>
      </c>
    </row>
    <row r="50" spans="1:7">
      <c r="A50" s="86">
        <v>42916</v>
      </c>
      <c r="B50" s="525" t="s">
        <v>14</v>
      </c>
      <c r="C50" s="64" t="s">
        <v>26</v>
      </c>
      <c r="D50" t="s">
        <v>16</v>
      </c>
      <c r="E50" s="2">
        <v>168.8</v>
      </c>
      <c r="G50" s="2">
        <f t="shared" si="0"/>
        <v>168.79999999999998</v>
      </c>
    </row>
    <row r="51" spans="1:7">
      <c r="B51" s="526"/>
      <c r="D51" t="s">
        <v>17</v>
      </c>
      <c r="E51" s="2">
        <v>14</v>
      </c>
      <c r="G51" s="2">
        <f t="shared" si="0"/>
        <v>182.79999999999998</v>
      </c>
    </row>
    <row r="52" spans="1:7">
      <c r="B52" s="526"/>
      <c r="D52" t="s">
        <v>18</v>
      </c>
      <c r="E52" s="2">
        <v>60</v>
      </c>
      <c r="G52" s="2">
        <f t="shared" si="0"/>
        <v>242.79999999999998</v>
      </c>
    </row>
    <row r="53" spans="1:7">
      <c r="B53" s="526"/>
      <c r="D53" t="s">
        <v>19</v>
      </c>
      <c r="E53" s="2">
        <v>2</v>
      </c>
      <c r="G53" s="2">
        <f t="shared" si="0"/>
        <v>244.79999999999998</v>
      </c>
    </row>
    <row r="54" spans="1:7">
      <c r="A54" s="86">
        <v>42933</v>
      </c>
      <c r="B54" s="526">
        <v>13215</v>
      </c>
      <c r="C54" s="65" t="s">
        <v>26</v>
      </c>
      <c r="D54" t="s">
        <v>18</v>
      </c>
      <c r="E54" s="2"/>
      <c r="F54" s="2">
        <v>60</v>
      </c>
      <c r="G54" s="2">
        <f t="shared" si="0"/>
        <v>184.79999999999998</v>
      </c>
    </row>
    <row r="55" spans="1:7">
      <c r="A55" s="86">
        <v>42933</v>
      </c>
      <c r="B55" s="526">
        <v>13215</v>
      </c>
      <c r="C55" s="65" t="s">
        <v>26</v>
      </c>
      <c r="D55" t="s">
        <v>19</v>
      </c>
      <c r="E55" s="2"/>
      <c r="F55" s="2">
        <v>2</v>
      </c>
      <c r="G55" s="2">
        <f t="shared" si="0"/>
        <v>182.79999999999998</v>
      </c>
    </row>
    <row r="56" spans="1:7">
      <c r="A56" s="86">
        <v>42947</v>
      </c>
      <c r="B56" s="526">
        <v>13290</v>
      </c>
      <c r="C56" s="65" t="s">
        <v>26</v>
      </c>
      <c r="D56" t="s">
        <v>16</v>
      </c>
      <c r="E56" s="2"/>
      <c r="F56" s="2">
        <v>168.8</v>
      </c>
      <c r="G56" s="2">
        <f t="shared" si="0"/>
        <v>13.999999999999972</v>
      </c>
    </row>
    <row r="57" spans="1:7">
      <c r="A57" s="86">
        <v>42947</v>
      </c>
      <c r="B57" s="526">
        <v>13290</v>
      </c>
      <c r="C57" s="65" t="s">
        <v>26</v>
      </c>
      <c r="D57" t="s">
        <v>17</v>
      </c>
      <c r="E57" s="2"/>
      <c r="F57" s="2">
        <v>14</v>
      </c>
      <c r="G57" s="2">
        <f t="shared" si="0"/>
        <v>-2.8421709430404007E-14</v>
      </c>
    </row>
    <row r="58" spans="1:7">
      <c r="A58" s="86">
        <v>42947</v>
      </c>
      <c r="B58" s="525" t="s">
        <v>14</v>
      </c>
      <c r="C58" s="64" t="s">
        <v>27</v>
      </c>
      <c r="D58" t="s">
        <v>16</v>
      </c>
      <c r="E58" s="2">
        <v>149.9</v>
      </c>
      <c r="G58" s="2">
        <f t="shared" si="0"/>
        <v>149.89999999999998</v>
      </c>
    </row>
    <row r="59" spans="1:7">
      <c r="B59" s="526"/>
      <c r="D59" t="s">
        <v>17</v>
      </c>
      <c r="E59" s="2">
        <v>13.5</v>
      </c>
      <c r="G59" s="2">
        <f t="shared" si="0"/>
        <v>163.39999999999998</v>
      </c>
    </row>
    <row r="60" spans="1:7">
      <c r="B60" s="526"/>
      <c r="D60" t="s">
        <v>18</v>
      </c>
      <c r="E60" s="2">
        <v>60</v>
      </c>
      <c r="G60" s="2">
        <f t="shared" si="0"/>
        <v>223.39999999999998</v>
      </c>
    </row>
    <row r="61" spans="1:7">
      <c r="B61" s="526"/>
      <c r="D61" t="s">
        <v>19</v>
      </c>
      <c r="E61" s="2">
        <v>2</v>
      </c>
      <c r="G61" s="2">
        <f t="shared" si="0"/>
        <v>225.39999999999998</v>
      </c>
    </row>
    <row r="62" spans="1:7">
      <c r="A62" s="86">
        <v>42949</v>
      </c>
      <c r="B62" s="526">
        <v>13361</v>
      </c>
      <c r="C62" s="65" t="s">
        <v>27</v>
      </c>
      <c r="D62" t="s">
        <v>18</v>
      </c>
      <c r="E62" s="2"/>
      <c r="F62" s="2">
        <v>60</v>
      </c>
      <c r="G62" s="2">
        <f t="shared" si="0"/>
        <v>165.39999999999998</v>
      </c>
    </row>
    <row r="63" spans="1:7">
      <c r="A63" s="86">
        <v>42949</v>
      </c>
      <c r="B63" s="526">
        <v>13361</v>
      </c>
      <c r="C63" s="65" t="s">
        <v>27</v>
      </c>
      <c r="D63" t="s">
        <v>19</v>
      </c>
      <c r="E63" s="2"/>
      <c r="F63" s="2">
        <v>2</v>
      </c>
      <c r="G63" s="2">
        <f t="shared" si="0"/>
        <v>163.39999999999998</v>
      </c>
    </row>
    <row r="64" spans="1:7">
      <c r="A64" s="86">
        <v>42991</v>
      </c>
      <c r="B64" s="526">
        <v>13573</v>
      </c>
      <c r="C64" s="65" t="s">
        <v>27</v>
      </c>
      <c r="D64" t="s">
        <v>16</v>
      </c>
      <c r="E64" s="2"/>
      <c r="F64" s="2">
        <v>149.9</v>
      </c>
      <c r="G64" s="2">
        <f t="shared" si="0"/>
        <v>13.499999999999972</v>
      </c>
    </row>
    <row r="65" spans="1:7">
      <c r="A65" s="86">
        <v>42991</v>
      </c>
      <c r="B65" s="526">
        <v>13573</v>
      </c>
      <c r="C65" s="65" t="s">
        <v>27</v>
      </c>
      <c r="D65" t="s">
        <v>17</v>
      </c>
      <c r="E65" s="2"/>
      <c r="F65" s="2">
        <v>13.5</v>
      </c>
      <c r="G65" s="2">
        <f t="shared" si="0"/>
        <v>-2.8421709430404007E-14</v>
      </c>
    </row>
    <row r="66" spans="1:7">
      <c r="A66" s="86">
        <v>42978</v>
      </c>
      <c r="B66" s="525" t="s">
        <v>14</v>
      </c>
      <c r="C66" s="64" t="s">
        <v>28</v>
      </c>
      <c r="D66" t="s">
        <v>16</v>
      </c>
      <c r="E66" s="2">
        <v>149.9</v>
      </c>
      <c r="G66" s="2">
        <f t="shared" si="0"/>
        <v>149.89999999999998</v>
      </c>
    </row>
    <row r="67" spans="1:7">
      <c r="B67" s="526"/>
      <c r="D67" t="s">
        <v>17</v>
      </c>
      <c r="E67" s="2">
        <v>13.5</v>
      </c>
      <c r="G67" s="2">
        <f t="shared" si="0"/>
        <v>163.39999999999998</v>
      </c>
    </row>
    <row r="68" spans="1:7">
      <c r="B68" s="526"/>
      <c r="D68" t="s">
        <v>18</v>
      </c>
      <c r="E68" s="2">
        <v>60</v>
      </c>
      <c r="G68" s="2">
        <f t="shared" si="0"/>
        <v>223.39999999999998</v>
      </c>
    </row>
    <row r="69" spans="1:7">
      <c r="B69" s="526"/>
      <c r="D69" t="s">
        <v>19</v>
      </c>
      <c r="E69" s="2">
        <v>2</v>
      </c>
      <c r="G69" s="2">
        <f t="shared" si="0"/>
        <v>225.39999999999998</v>
      </c>
    </row>
    <row r="70" spans="1:7">
      <c r="A70" s="86">
        <v>42998</v>
      </c>
      <c r="B70" s="526">
        <v>13636</v>
      </c>
      <c r="C70" s="65" t="s">
        <v>28</v>
      </c>
      <c r="D70" t="s">
        <v>18</v>
      </c>
      <c r="E70" s="2"/>
      <c r="F70" s="2">
        <v>60</v>
      </c>
      <c r="G70" s="2">
        <f t="shared" si="0"/>
        <v>165.39999999999998</v>
      </c>
    </row>
    <row r="71" spans="1:7">
      <c r="A71" s="86">
        <v>42998</v>
      </c>
      <c r="B71" s="526">
        <v>13636</v>
      </c>
      <c r="C71" s="65" t="s">
        <v>28</v>
      </c>
      <c r="D71" t="s">
        <v>19</v>
      </c>
      <c r="E71" s="2"/>
      <c r="F71" s="2">
        <v>2</v>
      </c>
      <c r="G71" s="2">
        <f t="shared" ref="G71:G143" si="1">+G70+E71-F71</f>
        <v>163.39999999999998</v>
      </c>
    </row>
    <row r="72" spans="1:7">
      <c r="A72" s="86">
        <v>43003</v>
      </c>
      <c r="B72" s="526">
        <v>13671</v>
      </c>
      <c r="C72" s="65" t="s">
        <v>28</v>
      </c>
      <c r="D72" t="s">
        <v>16</v>
      </c>
      <c r="E72" s="2"/>
      <c r="F72" s="2">
        <v>149.9</v>
      </c>
      <c r="G72" s="2">
        <f t="shared" si="1"/>
        <v>13.499999999999972</v>
      </c>
    </row>
    <row r="73" spans="1:7">
      <c r="A73" s="86">
        <v>43003</v>
      </c>
      <c r="B73" s="526">
        <v>13671</v>
      </c>
      <c r="C73" s="65" t="s">
        <v>28</v>
      </c>
      <c r="D73" t="s">
        <v>17</v>
      </c>
      <c r="E73" s="2"/>
      <c r="F73" s="2">
        <v>13.5</v>
      </c>
      <c r="G73" s="2">
        <f t="shared" si="1"/>
        <v>-2.8421709430404007E-14</v>
      </c>
    </row>
    <row r="74" spans="1:7">
      <c r="A74" s="86">
        <v>43008</v>
      </c>
      <c r="B74" s="525" t="s">
        <v>14</v>
      </c>
      <c r="C74" s="64" t="s">
        <v>29</v>
      </c>
      <c r="D74" t="s">
        <v>16</v>
      </c>
      <c r="E74" s="2">
        <v>163.4</v>
      </c>
      <c r="G74" s="2">
        <f t="shared" si="1"/>
        <v>163.39999999999998</v>
      </c>
    </row>
    <row r="75" spans="1:7">
      <c r="B75" s="526"/>
      <c r="D75" t="s">
        <v>17</v>
      </c>
      <c r="E75" s="2">
        <v>8.8000000000000007</v>
      </c>
      <c r="G75" s="2">
        <f t="shared" si="1"/>
        <v>172.2</v>
      </c>
    </row>
    <row r="76" spans="1:7">
      <c r="B76" s="526"/>
      <c r="D76" t="s">
        <v>18</v>
      </c>
      <c r="E76" s="2">
        <v>60</v>
      </c>
      <c r="G76" s="2">
        <f t="shared" si="1"/>
        <v>232.2</v>
      </c>
    </row>
    <row r="77" spans="1:7">
      <c r="B77" s="526"/>
      <c r="D77" t="s">
        <v>19</v>
      </c>
      <c r="E77" s="2">
        <v>2</v>
      </c>
      <c r="G77" s="2">
        <f t="shared" si="1"/>
        <v>234.2</v>
      </c>
    </row>
    <row r="78" spans="1:7">
      <c r="A78" s="86">
        <v>43031</v>
      </c>
      <c r="B78" s="526">
        <v>13859</v>
      </c>
      <c r="C78" s="65" t="s">
        <v>29</v>
      </c>
      <c r="D78" t="s">
        <v>16</v>
      </c>
      <c r="E78" s="2"/>
      <c r="F78" s="2">
        <v>163.4</v>
      </c>
      <c r="G78" s="2">
        <f t="shared" si="1"/>
        <v>70.799999999999983</v>
      </c>
    </row>
    <row r="79" spans="1:7">
      <c r="A79" s="86">
        <v>43031</v>
      </c>
      <c r="B79" s="526">
        <v>13859</v>
      </c>
      <c r="C79" s="65" t="s">
        <v>29</v>
      </c>
      <c r="D79" t="s">
        <v>17</v>
      </c>
      <c r="E79" s="2"/>
      <c r="F79" s="2">
        <v>8.8000000000000007</v>
      </c>
      <c r="G79" s="2">
        <f t="shared" si="1"/>
        <v>61.999999999999986</v>
      </c>
    </row>
    <row r="80" spans="1:7">
      <c r="A80" s="86">
        <v>43041</v>
      </c>
      <c r="B80" s="526">
        <v>13911</v>
      </c>
      <c r="C80" s="65" t="s">
        <v>29</v>
      </c>
      <c r="D80" t="s">
        <v>18</v>
      </c>
      <c r="E80" s="2"/>
      <c r="F80" s="2">
        <v>60</v>
      </c>
      <c r="G80" s="2">
        <f t="shared" si="1"/>
        <v>1.9999999999999858</v>
      </c>
    </row>
    <row r="81" spans="1:7">
      <c r="A81" s="86">
        <v>43041</v>
      </c>
      <c r="B81" s="526">
        <v>13911</v>
      </c>
      <c r="C81" s="65" t="s">
        <v>29</v>
      </c>
      <c r="D81" t="s">
        <v>19</v>
      </c>
      <c r="E81" s="2"/>
      <c r="F81" s="2">
        <v>2</v>
      </c>
      <c r="G81" s="2">
        <f t="shared" si="1"/>
        <v>-1.4210854715202004E-14</v>
      </c>
    </row>
    <row r="82" spans="1:7">
      <c r="A82" s="86">
        <v>43039</v>
      </c>
      <c r="B82" s="525" t="s">
        <v>14</v>
      </c>
      <c r="C82" s="64" t="s">
        <v>30</v>
      </c>
      <c r="D82" t="s">
        <v>16</v>
      </c>
      <c r="E82" s="2">
        <v>162.6</v>
      </c>
      <c r="G82" s="2">
        <f t="shared" si="1"/>
        <v>162.59999999999997</v>
      </c>
    </row>
    <row r="83" spans="1:7">
      <c r="B83" s="526"/>
      <c r="D83" t="s">
        <v>17</v>
      </c>
      <c r="E83" s="2">
        <v>13.5</v>
      </c>
      <c r="G83" s="2">
        <f t="shared" si="1"/>
        <v>176.09999999999997</v>
      </c>
    </row>
    <row r="84" spans="1:7">
      <c r="B84" s="526"/>
      <c r="D84" t="s">
        <v>18</v>
      </c>
      <c r="E84" s="2">
        <v>60</v>
      </c>
      <c r="G84" s="2">
        <f t="shared" si="1"/>
        <v>236.09999999999997</v>
      </c>
    </row>
    <row r="85" spans="1:7">
      <c r="B85" s="526"/>
      <c r="D85" t="s">
        <v>19</v>
      </c>
      <c r="E85" s="2">
        <v>2</v>
      </c>
      <c r="G85" s="2">
        <f t="shared" si="1"/>
        <v>238.09999999999997</v>
      </c>
    </row>
    <row r="86" spans="1:7" ht="15.75" customHeight="1">
      <c r="A86" s="86">
        <v>43041</v>
      </c>
      <c r="B86" s="526">
        <v>13911</v>
      </c>
      <c r="C86" s="65" t="s">
        <v>30</v>
      </c>
      <c r="D86" t="s">
        <v>18</v>
      </c>
      <c r="E86" s="2"/>
      <c r="F86" s="2">
        <v>60</v>
      </c>
      <c r="G86" s="2">
        <f t="shared" si="1"/>
        <v>178.09999999999997</v>
      </c>
    </row>
    <row r="87" spans="1:7" ht="15.75" customHeight="1">
      <c r="A87" s="86">
        <v>43041</v>
      </c>
      <c r="B87" s="526">
        <v>13911</v>
      </c>
      <c r="C87" s="65" t="s">
        <v>30</v>
      </c>
      <c r="D87" t="s">
        <v>19</v>
      </c>
      <c r="E87" s="2"/>
      <c r="F87" s="2">
        <v>2</v>
      </c>
      <c r="G87" s="2">
        <f t="shared" si="1"/>
        <v>176.09999999999997</v>
      </c>
    </row>
    <row r="88" spans="1:7" ht="15.75" customHeight="1">
      <c r="A88" s="86">
        <v>43067</v>
      </c>
      <c r="B88" s="526">
        <v>14153</v>
      </c>
      <c r="C88" s="65" t="s">
        <v>30</v>
      </c>
      <c r="D88" t="s">
        <v>16</v>
      </c>
      <c r="E88" s="2"/>
      <c r="F88" s="2">
        <v>162.6</v>
      </c>
      <c r="G88" s="2">
        <f t="shared" si="1"/>
        <v>13.499999999999972</v>
      </c>
    </row>
    <row r="89" spans="1:7" ht="15.75" customHeight="1">
      <c r="A89" s="86">
        <v>43067</v>
      </c>
      <c r="B89" s="526">
        <v>14153</v>
      </c>
      <c r="C89" s="65" t="s">
        <v>30</v>
      </c>
      <c r="D89" t="s">
        <v>17</v>
      </c>
      <c r="E89" s="2"/>
      <c r="F89" s="2">
        <v>13.5</v>
      </c>
      <c r="G89" s="2">
        <f t="shared" si="1"/>
        <v>-2.8421709430404007E-14</v>
      </c>
    </row>
    <row r="90" spans="1:7" ht="15.75" customHeight="1">
      <c r="A90" s="86">
        <v>43069</v>
      </c>
      <c r="B90" s="525" t="s">
        <v>14</v>
      </c>
      <c r="C90" s="64" t="s">
        <v>33</v>
      </c>
      <c r="D90" t="s">
        <v>16</v>
      </c>
      <c r="E90" s="2">
        <v>173.6</v>
      </c>
      <c r="G90" s="2">
        <f t="shared" si="1"/>
        <v>173.59999999999997</v>
      </c>
    </row>
    <row r="91" spans="1:7" ht="15.75" customHeight="1">
      <c r="B91" s="526"/>
      <c r="D91" t="s">
        <v>17</v>
      </c>
      <c r="E91" s="2">
        <v>13.5</v>
      </c>
      <c r="G91" s="2">
        <f t="shared" si="1"/>
        <v>187.09999999999997</v>
      </c>
    </row>
    <row r="92" spans="1:7" ht="15.75" customHeight="1">
      <c r="B92" s="526"/>
      <c r="D92" t="s">
        <v>18</v>
      </c>
      <c r="E92" s="2">
        <v>60</v>
      </c>
      <c r="G92" s="2">
        <f t="shared" si="1"/>
        <v>247.09999999999997</v>
      </c>
    </row>
    <row r="93" spans="1:7" ht="15.75" customHeight="1">
      <c r="B93" s="526"/>
      <c r="D93" t="s">
        <v>19</v>
      </c>
      <c r="E93" s="2">
        <v>2</v>
      </c>
      <c r="G93" s="2">
        <f t="shared" si="1"/>
        <v>249.09999999999997</v>
      </c>
    </row>
    <row r="94" spans="1:7">
      <c r="A94" s="86">
        <v>43087</v>
      </c>
      <c r="B94" s="526">
        <v>14274</v>
      </c>
      <c r="C94" s="65" t="s">
        <v>33</v>
      </c>
      <c r="D94" t="s">
        <v>16</v>
      </c>
      <c r="E94" s="2"/>
      <c r="F94" s="2">
        <v>173.6</v>
      </c>
      <c r="G94" s="2">
        <f t="shared" si="1"/>
        <v>75.499999999999972</v>
      </c>
    </row>
    <row r="95" spans="1:7">
      <c r="A95" s="86">
        <v>43087</v>
      </c>
      <c r="B95" s="526">
        <v>14274</v>
      </c>
      <c r="C95" s="65" t="s">
        <v>33</v>
      </c>
      <c r="D95" t="s">
        <v>17</v>
      </c>
      <c r="F95" s="2">
        <v>13.5</v>
      </c>
      <c r="G95" s="2">
        <f t="shared" si="1"/>
        <v>61.999999999999972</v>
      </c>
    </row>
    <row r="96" spans="1:7">
      <c r="A96" s="86">
        <v>43102</v>
      </c>
      <c r="B96" s="526">
        <v>14378</v>
      </c>
      <c r="C96" s="65" t="s">
        <v>33</v>
      </c>
      <c r="D96" t="s">
        <v>18</v>
      </c>
      <c r="F96" s="2">
        <v>60</v>
      </c>
      <c r="G96" s="2">
        <f t="shared" si="1"/>
        <v>1.9999999999999716</v>
      </c>
    </row>
    <row r="97" spans="1:7">
      <c r="A97" s="86">
        <v>43102</v>
      </c>
      <c r="B97" s="526">
        <v>14378</v>
      </c>
      <c r="C97" s="65" t="s">
        <v>33</v>
      </c>
      <c r="D97" t="s">
        <v>19</v>
      </c>
      <c r="F97" s="2">
        <v>2</v>
      </c>
      <c r="G97" s="2">
        <f t="shared" si="1"/>
        <v>-2.8421709430404007E-14</v>
      </c>
    </row>
    <row r="98" spans="1:7">
      <c r="A98" s="86">
        <v>43100</v>
      </c>
      <c r="B98" s="525" t="s">
        <v>14</v>
      </c>
      <c r="C98" s="64" t="s">
        <v>34</v>
      </c>
      <c r="D98" t="s">
        <v>16</v>
      </c>
      <c r="E98" s="2">
        <v>188.8</v>
      </c>
      <c r="G98" s="2">
        <f t="shared" si="1"/>
        <v>188.79999999999998</v>
      </c>
    </row>
    <row r="99" spans="1:7">
      <c r="B99" s="526"/>
      <c r="D99" t="s">
        <v>17</v>
      </c>
      <c r="E99" s="2">
        <v>13.5</v>
      </c>
      <c r="G99" s="2">
        <f t="shared" si="1"/>
        <v>202.29999999999998</v>
      </c>
    </row>
    <row r="100" spans="1:7">
      <c r="B100" s="526"/>
      <c r="D100" t="s">
        <v>18</v>
      </c>
      <c r="E100" s="2">
        <v>60</v>
      </c>
      <c r="G100" s="2">
        <f t="shared" si="1"/>
        <v>262.29999999999995</v>
      </c>
    </row>
    <row r="101" spans="1:7">
      <c r="B101" s="526"/>
      <c r="D101" t="s">
        <v>19</v>
      </c>
      <c r="E101" s="2">
        <v>2</v>
      </c>
      <c r="G101" s="2">
        <f t="shared" si="1"/>
        <v>264.29999999999995</v>
      </c>
    </row>
    <row r="102" spans="1:7">
      <c r="A102" s="86">
        <v>43102</v>
      </c>
      <c r="B102" s="526">
        <v>14378</v>
      </c>
      <c r="C102" s="65" t="s">
        <v>34</v>
      </c>
      <c r="D102" t="s">
        <v>18</v>
      </c>
      <c r="E102" s="2"/>
      <c r="F102" s="2">
        <v>60</v>
      </c>
      <c r="G102" s="2">
        <f t="shared" si="1"/>
        <v>204.29999999999995</v>
      </c>
    </row>
    <row r="103" spans="1:7">
      <c r="A103" s="86">
        <v>43102</v>
      </c>
      <c r="B103" s="526">
        <v>14378</v>
      </c>
      <c r="C103" s="65" t="s">
        <v>34</v>
      </c>
      <c r="D103" t="s">
        <v>19</v>
      </c>
      <c r="E103" s="2"/>
      <c r="F103" s="2">
        <v>2</v>
      </c>
      <c r="G103" s="2">
        <f t="shared" si="1"/>
        <v>202.29999999999995</v>
      </c>
    </row>
    <row r="104" spans="1:7">
      <c r="A104" s="86">
        <v>43125</v>
      </c>
      <c r="B104" s="526">
        <v>14581</v>
      </c>
      <c r="C104" s="65" t="s">
        <v>34</v>
      </c>
      <c r="D104" t="s">
        <v>16</v>
      </c>
      <c r="E104" s="2"/>
      <c r="F104" s="2">
        <v>188.8</v>
      </c>
      <c r="G104" s="2">
        <f t="shared" si="1"/>
        <v>13.499999999999943</v>
      </c>
    </row>
    <row r="105" spans="1:7">
      <c r="A105" s="86">
        <v>43125</v>
      </c>
      <c r="B105" s="526">
        <v>14581</v>
      </c>
      <c r="C105" s="65" t="s">
        <v>34</v>
      </c>
      <c r="D105" t="s">
        <v>17</v>
      </c>
      <c r="E105" s="2"/>
      <c r="F105" s="2">
        <v>13.5</v>
      </c>
      <c r="G105" s="2">
        <f t="shared" si="1"/>
        <v>-5.6843418860808015E-14</v>
      </c>
    </row>
    <row r="106" spans="1:7">
      <c r="A106" s="86">
        <v>43131</v>
      </c>
      <c r="B106" s="525" t="s">
        <v>14</v>
      </c>
      <c r="C106" s="64" t="s">
        <v>15</v>
      </c>
      <c r="D106" t="s">
        <v>16</v>
      </c>
      <c r="E106" s="2">
        <v>168.1</v>
      </c>
      <c r="G106" s="2">
        <f t="shared" si="1"/>
        <v>168.09999999999994</v>
      </c>
    </row>
    <row r="107" spans="1:7">
      <c r="B107" s="526"/>
      <c r="D107" t="s">
        <v>17</v>
      </c>
      <c r="E107" s="2">
        <v>13.5</v>
      </c>
      <c r="G107" s="2">
        <f t="shared" si="1"/>
        <v>181.59999999999994</v>
      </c>
    </row>
    <row r="108" spans="1:7">
      <c r="B108" s="526"/>
      <c r="D108" t="s">
        <v>18</v>
      </c>
      <c r="E108" s="2">
        <v>60</v>
      </c>
      <c r="G108" s="2">
        <f t="shared" si="1"/>
        <v>241.59999999999994</v>
      </c>
    </row>
    <row r="109" spans="1:7">
      <c r="B109" s="526"/>
      <c r="D109" t="s">
        <v>19</v>
      </c>
      <c r="E109" s="2">
        <v>2</v>
      </c>
      <c r="G109" s="2">
        <f t="shared" si="1"/>
        <v>243.59999999999994</v>
      </c>
    </row>
    <row r="110" spans="1:7">
      <c r="A110" s="86">
        <v>43157</v>
      </c>
      <c r="B110" s="526">
        <v>14741</v>
      </c>
      <c r="C110" s="65" t="s">
        <v>15</v>
      </c>
      <c r="D110" t="s">
        <v>18</v>
      </c>
      <c r="E110" s="2"/>
      <c r="F110" s="2">
        <v>60</v>
      </c>
      <c r="G110" s="2">
        <f t="shared" si="1"/>
        <v>183.59999999999994</v>
      </c>
    </row>
    <row r="111" spans="1:7">
      <c r="A111" s="86">
        <v>43157</v>
      </c>
      <c r="B111" s="526">
        <v>14741</v>
      </c>
      <c r="C111" s="65" t="s">
        <v>15</v>
      </c>
      <c r="D111" t="s">
        <v>19</v>
      </c>
      <c r="E111" s="2"/>
      <c r="F111" s="2">
        <v>2</v>
      </c>
      <c r="G111" s="2">
        <f t="shared" si="1"/>
        <v>181.59999999999994</v>
      </c>
    </row>
    <row r="112" spans="1:7">
      <c r="A112" s="86">
        <v>43157</v>
      </c>
      <c r="B112" s="526">
        <v>14742</v>
      </c>
      <c r="C112" s="65" t="s">
        <v>15</v>
      </c>
      <c r="D112" t="s">
        <v>16</v>
      </c>
      <c r="E112" s="2"/>
      <c r="F112" s="2">
        <v>168.1</v>
      </c>
      <c r="G112" s="2">
        <f t="shared" si="1"/>
        <v>13.499999999999943</v>
      </c>
    </row>
    <row r="113" spans="1:7">
      <c r="A113" s="86">
        <v>43157</v>
      </c>
      <c r="B113" s="526">
        <v>14742</v>
      </c>
      <c r="C113" s="65" t="s">
        <v>15</v>
      </c>
      <c r="D113" t="s">
        <v>17</v>
      </c>
      <c r="E113" s="2"/>
      <c r="F113" s="2">
        <v>13.5</v>
      </c>
      <c r="G113" s="2">
        <f t="shared" si="1"/>
        <v>-5.6843418860808015E-14</v>
      </c>
    </row>
    <row r="114" spans="1:7">
      <c r="A114" s="86">
        <v>43159</v>
      </c>
      <c r="B114" s="525" t="s">
        <v>14</v>
      </c>
      <c r="C114" s="64" t="s">
        <v>20</v>
      </c>
      <c r="D114" t="s">
        <v>16</v>
      </c>
      <c r="E114" s="2">
        <v>208.2</v>
      </c>
      <c r="G114" s="2">
        <f t="shared" si="1"/>
        <v>208.19999999999993</v>
      </c>
    </row>
    <row r="115" spans="1:7">
      <c r="B115" s="526"/>
      <c r="D115" t="s">
        <v>17</v>
      </c>
      <c r="E115" s="2">
        <v>13.4</v>
      </c>
      <c r="G115" s="2">
        <f t="shared" si="1"/>
        <v>221.59999999999994</v>
      </c>
    </row>
    <row r="116" spans="1:7">
      <c r="B116" s="526"/>
      <c r="D116" t="s">
        <v>18</v>
      </c>
      <c r="E116" s="2">
        <v>56</v>
      </c>
      <c r="G116" s="2">
        <f t="shared" si="1"/>
        <v>277.59999999999991</v>
      </c>
    </row>
    <row r="117" spans="1:7">
      <c r="B117" s="526"/>
      <c r="D117" t="s">
        <v>19</v>
      </c>
      <c r="E117" s="2">
        <v>5</v>
      </c>
      <c r="G117" s="2">
        <f t="shared" si="1"/>
        <v>282.59999999999991</v>
      </c>
    </row>
    <row r="118" spans="1:7">
      <c r="A118" s="86">
        <v>43176</v>
      </c>
      <c r="B118" s="526">
        <v>14835</v>
      </c>
      <c r="C118" s="65" t="s">
        <v>20</v>
      </c>
      <c r="D118" t="s">
        <v>18</v>
      </c>
      <c r="E118" s="2"/>
      <c r="F118" s="2">
        <v>56</v>
      </c>
      <c r="G118" s="2">
        <f t="shared" si="1"/>
        <v>226.59999999999991</v>
      </c>
    </row>
    <row r="119" spans="1:7">
      <c r="A119" s="86">
        <v>43176</v>
      </c>
      <c r="B119" s="526">
        <v>14835</v>
      </c>
      <c r="C119" s="65" t="s">
        <v>20</v>
      </c>
      <c r="D119" t="s">
        <v>19</v>
      </c>
      <c r="E119" s="2"/>
      <c r="F119" s="2">
        <v>5</v>
      </c>
      <c r="G119" s="2">
        <f t="shared" si="1"/>
        <v>221.59999999999991</v>
      </c>
    </row>
    <row r="120" spans="1:7">
      <c r="A120" s="86">
        <v>43185</v>
      </c>
      <c r="B120" s="526">
        <v>15003</v>
      </c>
      <c r="C120" s="65" t="s">
        <v>20</v>
      </c>
      <c r="D120" t="s">
        <v>16</v>
      </c>
      <c r="E120" s="2"/>
      <c r="F120" s="2">
        <v>208.2</v>
      </c>
      <c r="G120" s="2">
        <f t="shared" si="1"/>
        <v>13.39999999999992</v>
      </c>
    </row>
    <row r="121" spans="1:7">
      <c r="A121" s="86">
        <v>43185</v>
      </c>
      <c r="B121" s="526">
        <v>15003</v>
      </c>
      <c r="C121" s="65" t="s">
        <v>20</v>
      </c>
      <c r="D121" t="s">
        <v>17</v>
      </c>
      <c r="E121" s="2"/>
      <c r="F121" s="2">
        <v>13.4</v>
      </c>
      <c r="G121" s="2">
        <f t="shared" si="1"/>
        <v>-7.9936057773011271E-14</v>
      </c>
    </row>
    <row r="122" spans="1:7">
      <c r="A122" s="86">
        <v>43189</v>
      </c>
      <c r="B122" s="525" t="s">
        <v>14</v>
      </c>
      <c r="C122" s="64" t="s">
        <v>23</v>
      </c>
      <c r="D122" t="s">
        <v>16</v>
      </c>
      <c r="E122" s="2">
        <v>201.5</v>
      </c>
      <c r="G122" s="2">
        <f t="shared" si="1"/>
        <v>201.49999999999991</v>
      </c>
    </row>
    <row r="123" spans="1:7">
      <c r="B123" s="526"/>
      <c r="D123" t="s">
        <v>17</v>
      </c>
      <c r="E123" s="2">
        <v>13.4</v>
      </c>
      <c r="G123" s="2">
        <f t="shared" si="1"/>
        <v>214.89999999999992</v>
      </c>
    </row>
    <row r="124" spans="1:7">
      <c r="B124" s="526"/>
      <c r="D124" t="s">
        <v>18</v>
      </c>
      <c r="E124" s="2">
        <v>60</v>
      </c>
      <c r="G124" s="2">
        <f t="shared" si="1"/>
        <v>274.89999999999992</v>
      </c>
    </row>
    <row r="125" spans="1:7">
      <c r="B125" s="526"/>
      <c r="D125" t="s">
        <v>19</v>
      </c>
      <c r="E125" s="2">
        <v>5</v>
      </c>
      <c r="G125" s="2">
        <f t="shared" si="1"/>
        <v>279.89999999999992</v>
      </c>
    </row>
    <row r="126" spans="1:7">
      <c r="A126" s="86">
        <v>43214</v>
      </c>
      <c r="B126" s="526">
        <v>15174</v>
      </c>
      <c r="C126" s="65" t="s">
        <v>23</v>
      </c>
      <c r="D126" t="s">
        <v>16</v>
      </c>
      <c r="E126" s="2"/>
      <c r="F126" s="2">
        <v>201.5</v>
      </c>
      <c r="G126" s="2">
        <f t="shared" si="1"/>
        <v>78.39999999999992</v>
      </c>
    </row>
    <row r="127" spans="1:7">
      <c r="A127" s="86">
        <v>43214</v>
      </c>
      <c r="B127" s="526">
        <v>15174</v>
      </c>
      <c r="C127" s="65" t="s">
        <v>23</v>
      </c>
      <c r="D127" t="s">
        <v>17</v>
      </c>
      <c r="E127" s="2"/>
      <c r="F127" s="2">
        <v>13.4</v>
      </c>
      <c r="G127" s="2">
        <f t="shared" si="1"/>
        <v>64.999999999999915</v>
      </c>
    </row>
    <row r="128" spans="1:7">
      <c r="A128" s="86">
        <v>43209</v>
      </c>
      <c r="B128" s="526">
        <v>15132</v>
      </c>
      <c r="C128" s="65" t="s">
        <v>23</v>
      </c>
      <c r="D128" t="s">
        <v>18</v>
      </c>
      <c r="E128" s="2"/>
      <c r="F128" s="2">
        <v>60</v>
      </c>
      <c r="G128" s="2">
        <f t="shared" si="1"/>
        <v>4.9999999999999147</v>
      </c>
    </row>
    <row r="129" spans="1:7">
      <c r="A129" s="86">
        <v>43209</v>
      </c>
      <c r="B129" s="526">
        <v>15132</v>
      </c>
      <c r="C129" s="65" t="s">
        <v>23</v>
      </c>
      <c r="D129" t="s">
        <v>19</v>
      </c>
      <c r="E129" s="2"/>
      <c r="F129" s="2">
        <v>5</v>
      </c>
      <c r="G129" s="2">
        <f t="shared" si="1"/>
        <v>-8.5265128291212022E-14</v>
      </c>
    </row>
    <row r="130" spans="1:7">
      <c r="A130" s="86">
        <v>43220</v>
      </c>
      <c r="B130" s="525" t="s">
        <v>14</v>
      </c>
      <c r="C130" s="64" t="s">
        <v>24</v>
      </c>
      <c r="D130" t="s">
        <v>16</v>
      </c>
      <c r="E130" s="2">
        <v>206.8</v>
      </c>
      <c r="G130" s="2">
        <f t="shared" si="1"/>
        <v>206.79999999999993</v>
      </c>
    </row>
    <row r="131" spans="1:7">
      <c r="B131" s="526"/>
      <c r="D131" t="s">
        <v>17</v>
      </c>
      <c r="E131" s="2">
        <v>13.4</v>
      </c>
      <c r="G131" s="2">
        <f t="shared" si="1"/>
        <v>220.19999999999993</v>
      </c>
    </row>
    <row r="132" spans="1:7">
      <c r="B132" s="526"/>
      <c r="D132" t="s">
        <v>18</v>
      </c>
      <c r="E132" s="2">
        <v>60</v>
      </c>
      <c r="G132" s="2">
        <f t="shared" si="1"/>
        <v>280.19999999999993</v>
      </c>
    </row>
    <row r="133" spans="1:7">
      <c r="B133" s="526"/>
      <c r="D133" t="s">
        <v>19</v>
      </c>
      <c r="E133" s="2">
        <v>5</v>
      </c>
      <c r="G133" s="2">
        <f t="shared" si="1"/>
        <v>285.19999999999993</v>
      </c>
    </row>
    <row r="134" spans="1:7">
      <c r="A134" s="86">
        <v>43241</v>
      </c>
      <c r="B134" s="526">
        <v>15368</v>
      </c>
      <c r="C134" s="65" t="s">
        <v>24</v>
      </c>
      <c r="D134" t="s">
        <v>16</v>
      </c>
      <c r="E134" s="2"/>
      <c r="F134" s="2">
        <v>206.8</v>
      </c>
      <c r="G134" s="2">
        <f t="shared" si="1"/>
        <v>78.39999999999992</v>
      </c>
    </row>
    <row r="135" spans="1:7">
      <c r="A135" s="86">
        <v>43241</v>
      </c>
      <c r="B135" s="526">
        <v>15368</v>
      </c>
      <c r="C135" s="65" t="s">
        <v>24</v>
      </c>
      <c r="D135" t="s">
        <v>17</v>
      </c>
      <c r="E135" s="2"/>
      <c r="F135" s="2">
        <v>13.4</v>
      </c>
      <c r="G135" s="2">
        <f t="shared" si="1"/>
        <v>64.999999999999915</v>
      </c>
    </row>
    <row r="136" spans="1:7">
      <c r="A136" s="86">
        <v>43241</v>
      </c>
      <c r="B136" s="526">
        <v>15369</v>
      </c>
      <c r="C136" s="65" t="s">
        <v>24</v>
      </c>
      <c r="D136" t="s">
        <v>18</v>
      </c>
      <c r="E136" s="2"/>
      <c r="F136" s="2">
        <v>60</v>
      </c>
      <c r="G136" s="2">
        <f t="shared" si="1"/>
        <v>4.9999999999999147</v>
      </c>
    </row>
    <row r="137" spans="1:7">
      <c r="A137" s="86">
        <v>43241</v>
      </c>
      <c r="B137" s="526">
        <v>15369</v>
      </c>
      <c r="C137" s="65" t="s">
        <v>24</v>
      </c>
      <c r="D137" t="s">
        <v>19</v>
      </c>
      <c r="E137" s="2"/>
      <c r="F137" s="2">
        <v>5</v>
      </c>
      <c r="G137" s="2">
        <f t="shared" si="1"/>
        <v>-8.5265128291212022E-14</v>
      </c>
    </row>
    <row r="138" spans="1:7">
      <c r="A138" s="86">
        <v>43251</v>
      </c>
      <c r="B138" s="525" t="s">
        <v>14</v>
      </c>
      <c r="C138" s="64" t="s">
        <v>25</v>
      </c>
      <c r="D138" t="s">
        <v>16</v>
      </c>
      <c r="E138" s="2">
        <v>192.5</v>
      </c>
      <c r="G138" s="2">
        <f t="shared" si="1"/>
        <v>192.49999999999991</v>
      </c>
    </row>
    <row r="139" spans="1:7">
      <c r="B139" s="526"/>
      <c r="D139" t="s">
        <v>17</v>
      </c>
      <c r="E139" s="2">
        <v>13</v>
      </c>
      <c r="G139" s="2">
        <f t="shared" si="1"/>
        <v>205.49999999999991</v>
      </c>
    </row>
    <row r="140" spans="1:7">
      <c r="B140" s="526"/>
      <c r="D140" t="s">
        <v>18</v>
      </c>
      <c r="E140" s="2">
        <v>60</v>
      </c>
      <c r="G140" s="2">
        <f t="shared" si="1"/>
        <v>265.49999999999989</v>
      </c>
    </row>
    <row r="141" spans="1:7">
      <c r="B141" s="526"/>
      <c r="D141" t="s">
        <v>19</v>
      </c>
      <c r="E141" s="2">
        <v>5</v>
      </c>
      <c r="G141" s="2">
        <f t="shared" si="1"/>
        <v>270.49999999999989</v>
      </c>
    </row>
    <row r="142" spans="1:7">
      <c r="A142" s="86">
        <v>43272</v>
      </c>
      <c r="B142" s="526">
        <v>15532</v>
      </c>
      <c r="C142" s="65" t="s">
        <v>25</v>
      </c>
      <c r="D142" t="s">
        <v>16</v>
      </c>
      <c r="E142" s="2"/>
      <c r="F142" s="2">
        <v>192.5</v>
      </c>
      <c r="G142" s="2">
        <f t="shared" si="1"/>
        <v>77.999999999999886</v>
      </c>
    </row>
    <row r="143" spans="1:7" ht="17.25" customHeight="1">
      <c r="A143" s="86">
        <v>43272</v>
      </c>
      <c r="B143" s="526">
        <v>15532</v>
      </c>
      <c r="C143" s="65" t="s">
        <v>25</v>
      </c>
      <c r="D143" t="s">
        <v>17</v>
      </c>
      <c r="F143" s="2">
        <v>13</v>
      </c>
      <c r="G143" s="2">
        <f t="shared" si="1"/>
        <v>64.999999999999886</v>
      </c>
    </row>
    <row r="144" spans="1:7" ht="17.25" customHeight="1">
      <c r="A144" s="86">
        <v>43283</v>
      </c>
      <c r="B144" s="526">
        <v>15637</v>
      </c>
      <c r="C144" s="65" t="s">
        <v>25</v>
      </c>
      <c r="D144" t="s">
        <v>18</v>
      </c>
      <c r="F144" s="2">
        <v>60</v>
      </c>
      <c r="G144" s="2">
        <f t="shared" ref="G144:G211" si="2">+G143+E144-F144</f>
        <v>4.9999999999998863</v>
      </c>
    </row>
    <row r="145" spans="1:7" ht="17.25" customHeight="1">
      <c r="A145" s="86">
        <v>43283</v>
      </c>
      <c r="B145" s="526">
        <v>15637</v>
      </c>
      <c r="C145" s="65" t="s">
        <v>25</v>
      </c>
      <c r="D145" t="s">
        <v>19</v>
      </c>
      <c r="F145" s="2">
        <v>5</v>
      </c>
      <c r="G145" s="2">
        <f t="shared" si="2"/>
        <v>-1.1368683772161603E-13</v>
      </c>
    </row>
    <row r="146" spans="1:7" ht="17.25" customHeight="1">
      <c r="A146" s="86">
        <v>43283</v>
      </c>
      <c r="B146" s="525" t="s">
        <v>14</v>
      </c>
      <c r="C146" s="64" t="s">
        <v>26</v>
      </c>
      <c r="D146" t="s">
        <v>16</v>
      </c>
      <c r="E146" s="2">
        <v>177.7</v>
      </c>
      <c r="G146" s="2">
        <f t="shared" si="2"/>
        <v>177.69999999999987</v>
      </c>
    </row>
    <row r="147" spans="1:7" ht="17.25" customHeight="1">
      <c r="B147" s="526"/>
      <c r="D147" t="s">
        <v>17</v>
      </c>
      <c r="E147" s="2">
        <v>13.5</v>
      </c>
      <c r="G147" s="2">
        <f t="shared" si="2"/>
        <v>191.19999999999987</v>
      </c>
    </row>
    <row r="148" spans="1:7" ht="17.25" customHeight="1">
      <c r="B148" s="526"/>
      <c r="D148" t="s">
        <v>18</v>
      </c>
      <c r="E148" s="2">
        <v>60</v>
      </c>
      <c r="G148" s="2">
        <f t="shared" si="2"/>
        <v>251.19999999999987</v>
      </c>
    </row>
    <row r="149" spans="1:7" ht="17.25" customHeight="1">
      <c r="B149" s="526"/>
      <c r="D149" t="s">
        <v>19</v>
      </c>
      <c r="E149" s="2">
        <v>5</v>
      </c>
      <c r="G149" s="2">
        <f t="shared" si="2"/>
        <v>256.19999999999987</v>
      </c>
    </row>
    <row r="150" spans="1:7" ht="17.25" customHeight="1">
      <c r="A150" s="86">
        <v>43283</v>
      </c>
      <c r="B150" s="526">
        <v>15637</v>
      </c>
      <c r="C150" s="65" t="s">
        <v>26</v>
      </c>
      <c r="D150" t="s">
        <v>18</v>
      </c>
      <c r="F150" s="2">
        <v>60</v>
      </c>
      <c r="G150" s="2">
        <f t="shared" si="2"/>
        <v>196.19999999999987</v>
      </c>
    </row>
    <row r="151" spans="1:7" ht="17.25" customHeight="1">
      <c r="A151" s="86">
        <v>43283</v>
      </c>
      <c r="B151" s="526">
        <v>15637</v>
      </c>
      <c r="C151" s="65" t="s">
        <v>26</v>
      </c>
      <c r="D151" t="s">
        <v>19</v>
      </c>
      <c r="F151" s="2">
        <v>5</v>
      </c>
      <c r="G151" s="2">
        <f t="shared" si="2"/>
        <v>191.19999999999987</v>
      </c>
    </row>
    <row r="152" spans="1:7" ht="17.25" customHeight="1">
      <c r="A152" s="86">
        <v>43308</v>
      </c>
      <c r="B152" s="526">
        <v>15841</v>
      </c>
      <c r="C152" s="65" t="s">
        <v>26</v>
      </c>
      <c r="D152" t="s">
        <v>16</v>
      </c>
      <c r="F152" s="2">
        <v>177.7</v>
      </c>
      <c r="G152" s="2">
        <f t="shared" si="2"/>
        <v>13.499999999999886</v>
      </c>
    </row>
    <row r="153" spans="1:7" ht="17.25" customHeight="1">
      <c r="A153" s="86">
        <v>43308</v>
      </c>
      <c r="B153" s="526">
        <v>15841</v>
      </c>
      <c r="C153" s="65" t="s">
        <v>26</v>
      </c>
      <c r="D153" t="s">
        <v>17</v>
      </c>
      <c r="F153" s="2">
        <v>13.5</v>
      </c>
      <c r="G153" s="2">
        <f t="shared" si="2"/>
        <v>-1.1368683772161603E-13</v>
      </c>
    </row>
    <row r="154" spans="1:7" ht="17.25" customHeight="1">
      <c r="A154" s="86">
        <v>43312</v>
      </c>
      <c r="B154" s="525" t="s">
        <v>14</v>
      </c>
      <c r="C154" s="64" t="s">
        <v>27</v>
      </c>
      <c r="D154" t="s">
        <v>16</v>
      </c>
      <c r="E154" s="2">
        <v>184.6</v>
      </c>
      <c r="G154" s="2">
        <f t="shared" si="2"/>
        <v>184.59999999999988</v>
      </c>
    </row>
    <row r="155" spans="1:7" ht="17.25" customHeight="1">
      <c r="B155" s="526"/>
      <c r="D155" t="s">
        <v>17</v>
      </c>
      <c r="E155" s="2">
        <v>13.5</v>
      </c>
      <c r="G155" s="2">
        <f t="shared" si="2"/>
        <v>198.09999999999988</v>
      </c>
    </row>
    <row r="156" spans="1:7" ht="17.25" customHeight="1">
      <c r="B156" s="526"/>
      <c r="D156" t="s">
        <v>18</v>
      </c>
      <c r="E156" s="2">
        <v>60</v>
      </c>
      <c r="G156" s="2">
        <f t="shared" si="2"/>
        <v>258.09999999999991</v>
      </c>
    </row>
    <row r="157" spans="1:7" ht="17.25" customHeight="1">
      <c r="B157" s="526"/>
      <c r="D157" t="s">
        <v>19</v>
      </c>
      <c r="E157" s="2">
        <v>5</v>
      </c>
      <c r="G157" s="2">
        <f t="shared" si="2"/>
        <v>263.09999999999991</v>
      </c>
    </row>
    <row r="158" spans="1:7" ht="17.25" customHeight="1">
      <c r="A158" s="86">
        <v>43318</v>
      </c>
      <c r="B158" s="526">
        <v>15920</v>
      </c>
      <c r="C158" s="65" t="s">
        <v>27</v>
      </c>
      <c r="D158" t="s">
        <v>18</v>
      </c>
      <c r="E158" s="2"/>
      <c r="F158" s="2">
        <v>60</v>
      </c>
      <c r="G158" s="2">
        <f t="shared" si="2"/>
        <v>203.09999999999991</v>
      </c>
    </row>
    <row r="159" spans="1:7" ht="17.25" customHeight="1">
      <c r="A159" s="86">
        <v>43318</v>
      </c>
      <c r="B159" s="526">
        <v>15920</v>
      </c>
      <c r="C159" s="65" t="s">
        <v>27</v>
      </c>
      <c r="D159" t="s">
        <v>19</v>
      </c>
      <c r="E159" s="2"/>
      <c r="F159" s="2">
        <v>5</v>
      </c>
      <c r="G159" s="2">
        <f t="shared" si="2"/>
        <v>198.09999999999991</v>
      </c>
    </row>
    <row r="160" spans="1:7" ht="17.25" customHeight="1">
      <c r="A160" s="86">
        <v>43339</v>
      </c>
      <c r="B160" s="526">
        <v>16073</v>
      </c>
      <c r="C160" s="65" t="s">
        <v>27</v>
      </c>
      <c r="D160" t="s">
        <v>16</v>
      </c>
      <c r="E160" s="2"/>
      <c r="F160" s="2">
        <v>184.6</v>
      </c>
      <c r="G160" s="2">
        <f t="shared" si="2"/>
        <v>13.499999999999915</v>
      </c>
    </row>
    <row r="161" spans="1:7" ht="17.25" customHeight="1">
      <c r="A161" s="86">
        <v>43339</v>
      </c>
      <c r="B161" s="526">
        <v>16073</v>
      </c>
      <c r="C161" s="65" t="s">
        <v>27</v>
      </c>
      <c r="D161" t="s">
        <v>17</v>
      </c>
      <c r="E161" s="2"/>
      <c r="F161" s="2">
        <v>13.5</v>
      </c>
      <c r="G161" s="2">
        <f t="shared" si="2"/>
        <v>-8.5265128291212022E-14</v>
      </c>
    </row>
    <row r="162" spans="1:7" ht="17.25" customHeight="1">
      <c r="A162" s="86">
        <v>43343</v>
      </c>
      <c r="B162" s="525" t="s">
        <v>14</v>
      </c>
      <c r="C162" s="64" t="s">
        <v>28</v>
      </c>
      <c r="D162" t="s">
        <v>16</v>
      </c>
      <c r="E162" s="2">
        <v>183.1</v>
      </c>
      <c r="G162" s="2">
        <f t="shared" si="2"/>
        <v>183.09999999999991</v>
      </c>
    </row>
    <row r="163" spans="1:7" ht="17.25" customHeight="1">
      <c r="B163" s="526"/>
      <c r="D163" t="s">
        <v>17</v>
      </c>
      <c r="E163" s="2">
        <v>13.5</v>
      </c>
      <c r="G163" s="2">
        <f t="shared" si="2"/>
        <v>196.59999999999991</v>
      </c>
    </row>
    <row r="164" spans="1:7" ht="17.25" customHeight="1">
      <c r="B164" s="526"/>
      <c r="D164" t="s">
        <v>18</v>
      </c>
      <c r="E164" s="2">
        <v>60</v>
      </c>
      <c r="G164" s="2">
        <f t="shared" si="2"/>
        <v>256.59999999999991</v>
      </c>
    </row>
    <row r="165" spans="1:7" ht="17.25" customHeight="1">
      <c r="B165" s="526"/>
      <c r="D165" t="s">
        <v>19</v>
      </c>
      <c r="E165" s="2">
        <v>5</v>
      </c>
      <c r="G165" s="2">
        <f t="shared" si="2"/>
        <v>261.59999999999991</v>
      </c>
    </row>
    <row r="166" spans="1:7" ht="17.25" customHeight="1">
      <c r="A166" s="86">
        <v>43353</v>
      </c>
      <c r="B166" s="526">
        <v>16105</v>
      </c>
      <c r="C166" s="65" t="s">
        <v>28</v>
      </c>
      <c r="D166" t="s">
        <v>18</v>
      </c>
      <c r="E166" s="2"/>
      <c r="F166" s="2">
        <v>60</v>
      </c>
      <c r="G166" s="2">
        <f t="shared" si="2"/>
        <v>201.59999999999991</v>
      </c>
    </row>
    <row r="167" spans="1:7" ht="17.25" customHeight="1">
      <c r="A167" s="86">
        <v>43353</v>
      </c>
      <c r="B167" s="526">
        <v>16105</v>
      </c>
      <c r="C167" s="65" t="s">
        <v>28</v>
      </c>
      <c r="D167" t="s">
        <v>19</v>
      </c>
      <c r="E167" s="2"/>
      <c r="F167" s="2">
        <v>5</v>
      </c>
      <c r="G167" s="2">
        <f t="shared" si="2"/>
        <v>196.59999999999991</v>
      </c>
    </row>
    <row r="168" spans="1:7" ht="17.25" customHeight="1">
      <c r="A168" s="86">
        <v>43368</v>
      </c>
      <c r="B168" s="526">
        <v>16221</v>
      </c>
      <c r="C168" s="65" t="s">
        <v>28</v>
      </c>
      <c r="D168" t="s">
        <v>16</v>
      </c>
      <c r="E168" s="2"/>
      <c r="F168" s="2">
        <v>183.1</v>
      </c>
      <c r="G168" s="2">
        <f t="shared" si="2"/>
        <v>13.499999999999915</v>
      </c>
    </row>
    <row r="169" spans="1:7" ht="17.25" customHeight="1">
      <c r="A169" s="86">
        <v>43368</v>
      </c>
      <c r="B169" s="526">
        <v>16221</v>
      </c>
      <c r="C169" s="65" t="s">
        <v>28</v>
      </c>
      <c r="D169" t="s">
        <v>17</v>
      </c>
      <c r="E169" s="2"/>
      <c r="F169" s="2">
        <v>13.5</v>
      </c>
      <c r="G169" s="2">
        <f t="shared" si="2"/>
        <v>-8.5265128291212022E-14</v>
      </c>
    </row>
    <row r="170" spans="1:7" ht="17.25" customHeight="1">
      <c r="A170" s="86">
        <v>43373</v>
      </c>
      <c r="B170" s="525" t="s">
        <v>14</v>
      </c>
      <c r="C170" s="64" t="s">
        <v>29</v>
      </c>
      <c r="D170" t="s">
        <v>16</v>
      </c>
      <c r="E170" s="2">
        <v>187.8</v>
      </c>
      <c r="G170" s="2">
        <f t="shared" si="2"/>
        <v>187.79999999999993</v>
      </c>
    </row>
    <row r="171" spans="1:7" ht="17.25" customHeight="1">
      <c r="B171" s="526"/>
      <c r="D171" t="s">
        <v>17</v>
      </c>
      <c r="E171" s="2">
        <v>13.5</v>
      </c>
      <c r="G171" s="2">
        <f t="shared" si="2"/>
        <v>201.29999999999993</v>
      </c>
    </row>
    <row r="172" spans="1:7" ht="17.25" customHeight="1">
      <c r="B172" s="526"/>
      <c r="D172" t="s">
        <v>18</v>
      </c>
      <c r="E172" s="2">
        <v>60</v>
      </c>
      <c r="G172" s="2">
        <f t="shared" si="2"/>
        <v>261.29999999999995</v>
      </c>
    </row>
    <row r="173" spans="1:7" ht="17.25" customHeight="1">
      <c r="B173" s="526"/>
      <c r="D173" t="s">
        <v>19</v>
      </c>
      <c r="E173" s="2">
        <v>5</v>
      </c>
      <c r="G173" s="2">
        <f t="shared" si="2"/>
        <v>266.29999999999995</v>
      </c>
    </row>
    <row r="174" spans="1:7" ht="17.25" customHeight="1">
      <c r="A174" s="86">
        <v>43392</v>
      </c>
      <c r="B174" s="526">
        <v>16389</v>
      </c>
      <c r="C174" s="65" t="s">
        <v>29</v>
      </c>
      <c r="D174" t="s">
        <v>18</v>
      </c>
      <c r="E174" s="2"/>
      <c r="F174" s="2">
        <v>60</v>
      </c>
      <c r="G174" s="2">
        <f t="shared" si="2"/>
        <v>206.29999999999995</v>
      </c>
    </row>
    <row r="175" spans="1:7" ht="17.25" customHeight="1">
      <c r="A175" s="86">
        <v>43392</v>
      </c>
      <c r="B175" s="526">
        <v>16389</v>
      </c>
      <c r="C175" s="65" t="s">
        <v>29</v>
      </c>
      <c r="D175" t="s">
        <v>19</v>
      </c>
      <c r="E175" s="2"/>
      <c r="F175" s="2">
        <v>5</v>
      </c>
      <c r="G175" s="2">
        <f t="shared" si="2"/>
        <v>201.29999999999995</v>
      </c>
    </row>
    <row r="176" spans="1:7" ht="17.25" customHeight="1">
      <c r="A176" s="86">
        <v>43402</v>
      </c>
      <c r="B176" s="526">
        <v>16501</v>
      </c>
      <c r="C176" s="65" t="s">
        <v>29</v>
      </c>
      <c r="D176" t="s">
        <v>16</v>
      </c>
      <c r="E176" s="2"/>
      <c r="F176" s="2">
        <v>187.8</v>
      </c>
      <c r="G176" s="2">
        <f t="shared" si="2"/>
        <v>13.499999999999943</v>
      </c>
    </row>
    <row r="177" spans="1:7" ht="17.25" customHeight="1">
      <c r="A177" s="86">
        <v>43402</v>
      </c>
      <c r="B177" s="526">
        <v>16501</v>
      </c>
      <c r="C177" s="65" t="s">
        <v>29</v>
      </c>
      <c r="D177" t="s">
        <v>17</v>
      </c>
      <c r="E177" s="2"/>
      <c r="F177" s="2">
        <v>13.5</v>
      </c>
      <c r="G177" s="2">
        <f t="shared" si="2"/>
        <v>-5.6843418860808015E-14</v>
      </c>
    </row>
    <row r="178" spans="1:7" ht="17.25" customHeight="1">
      <c r="A178" s="86">
        <v>43404</v>
      </c>
      <c r="B178" s="525" t="s">
        <v>14</v>
      </c>
      <c r="C178" s="64" t="s">
        <v>30</v>
      </c>
      <c r="D178" t="s">
        <v>16</v>
      </c>
      <c r="E178" s="2">
        <v>189.1</v>
      </c>
      <c r="G178" s="2">
        <f t="shared" si="2"/>
        <v>189.09999999999994</v>
      </c>
    </row>
    <row r="179" spans="1:7" ht="17.25" customHeight="1">
      <c r="B179" s="526"/>
      <c r="D179" t="s">
        <v>17</v>
      </c>
      <c r="E179" s="2">
        <v>16.5</v>
      </c>
      <c r="G179" s="2">
        <f t="shared" si="2"/>
        <v>205.59999999999994</v>
      </c>
    </row>
    <row r="180" spans="1:7" ht="17.25" customHeight="1">
      <c r="B180" s="526"/>
      <c r="D180" t="s">
        <v>18</v>
      </c>
      <c r="E180" s="2">
        <v>60</v>
      </c>
      <c r="G180" s="2">
        <f t="shared" si="2"/>
        <v>265.59999999999991</v>
      </c>
    </row>
    <row r="181" spans="1:7" ht="17.25" customHeight="1">
      <c r="B181" s="526"/>
      <c r="D181" t="s">
        <v>19</v>
      </c>
      <c r="E181" s="2">
        <v>5</v>
      </c>
      <c r="G181" s="2">
        <f t="shared" si="2"/>
        <v>270.59999999999991</v>
      </c>
    </row>
    <row r="182" spans="1:7" ht="17.25" customHeight="1">
      <c r="A182" s="86">
        <v>43417</v>
      </c>
      <c r="B182" s="526">
        <v>16571</v>
      </c>
      <c r="C182" s="65" t="s">
        <v>30</v>
      </c>
      <c r="D182" t="s">
        <v>18</v>
      </c>
      <c r="E182" s="2"/>
      <c r="F182" s="2">
        <v>60</v>
      </c>
      <c r="G182" s="2">
        <f t="shared" si="2"/>
        <v>210.59999999999991</v>
      </c>
    </row>
    <row r="183" spans="1:7" ht="17.25" customHeight="1">
      <c r="A183" s="86">
        <v>43417</v>
      </c>
      <c r="B183" s="526">
        <v>16571</v>
      </c>
      <c r="C183" s="65" t="s">
        <v>30</v>
      </c>
      <c r="D183" t="s">
        <v>19</v>
      </c>
      <c r="E183" s="2"/>
      <c r="F183" s="2">
        <v>5</v>
      </c>
      <c r="G183" s="2">
        <f t="shared" si="2"/>
        <v>205.59999999999991</v>
      </c>
    </row>
    <row r="184" spans="1:7" ht="17.25" customHeight="1">
      <c r="A184" s="86">
        <v>43439</v>
      </c>
      <c r="B184" s="526">
        <v>16709</v>
      </c>
      <c r="C184" s="65" t="s">
        <v>30</v>
      </c>
      <c r="D184" t="s">
        <v>16</v>
      </c>
      <c r="E184" s="2"/>
      <c r="F184" s="2">
        <v>189.1</v>
      </c>
      <c r="G184" s="2">
        <f t="shared" si="2"/>
        <v>16.499999999999915</v>
      </c>
    </row>
    <row r="185" spans="1:7" ht="17.25" customHeight="1">
      <c r="A185" s="86">
        <v>43439</v>
      </c>
      <c r="B185" s="526">
        <v>16709</v>
      </c>
      <c r="C185" s="65" t="s">
        <v>30</v>
      </c>
      <c r="D185" t="s">
        <v>17</v>
      </c>
      <c r="E185" s="2"/>
      <c r="F185" s="2">
        <v>16.5</v>
      </c>
      <c r="G185" s="2">
        <f t="shared" si="2"/>
        <v>-8.5265128291212022E-14</v>
      </c>
    </row>
    <row r="186" spans="1:7" ht="17.25" customHeight="1">
      <c r="A186" s="86">
        <v>43434</v>
      </c>
      <c r="B186" s="525" t="s">
        <v>14</v>
      </c>
      <c r="C186" s="64" t="s">
        <v>33</v>
      </c>
      <c r="D186" t="s">
        <v>16</v>
      </c>
      <c r="E186" s="2">
        <v>194.3</v>
      </c>
      <c r="G186" s="2">
        <f t="shared" si="2"/>
        <v>194.29999999999993</v>
      </c>
    </row>
    <row r="187" spans="1:7" ht="17.25" customHeight="1">
      <c r="B187" s="526"/>
      <c r="D187" t="s">
        <v>17</v>
      </c>
      <c r="E187" s="2">
        <v>16.5</v>
      </c>
      <c r="G187" s="2">
        <f t="shared" si="2"/>
        <v>210.79999999999993</v>
      </c>
    </row>
    <row r="188" spans="1:7" ht="17.25" customHeight="1">
      <c r="B188" s="526"/>
      <c r="D188" t="s">
        <v>18</v>
      </c>
      <c r="E188" s="2">
        <v>60</v>
      </c>
      <c r="G188" s="2">
        <f t="shared" si="2"/>
        <v>270.79999999999995</v>
      </c>
    </row>
    <row r="189" spans="1:7" ht="17.25" customHeight="1">
      <c r="B189" s="526"/>
      <c r="D189" t="s">
        <v>19</v>
      </c>
      <c r="E189" s="2">
        <v>5</v>
      </c>
      <c r="G189" s="2">
        <f t="shared" si="2"/>
        <v>275.79999999999995</v>
      </c>
    </row>
    <row r="190" spans="1:7" ht="17.25" customHeight="1">
      <c r="A190" s="86">
        <v>43453</v>
      </c>
      <c r="B190" s="526">
        <v>16788</v>
      </c>
      <c r="C190" s="65" t="s">
        <v>33</v>
      </c>
      <c r="D190" t="s">
        <v>18</v>
      </c>
      <c r="E190" s="2"/>
      <c r="F190" s="2">
        <v>60</v>
      </c>
      <c r="G190" s="2">
        <f t="shared" si="2"/>
        <v>215.79999999999995</v>
      </c>
    </row>
    <row r="191" spans="1:7" ht="17.25" customHeight="1">
      <c r="A191" s="86">
        <v>43453</v>
      </c>
      <c r="B191" s="526">
        <v>16788</v>
      </c>
      <c r="C191" s="65" t="s">
        <v>33</v>
      </c>
      <c r="D191" t="s">
        <v>19</v>
      </c>
      <c r="E191" s="2"/>
      <c r="F191" s="2">
        <v>5</v>
      </c>
      <c r="G191" s="2">
        <f t="shared" si="2"/>
        <v>210.79999999999995</v>
      </c>
    </row>
    <row r="192" spans="1:7" ht="17.25" customHeight="1">
      <c r="A192" s="86">
        <v>43479</v>
      </c>
      <c r="B192" s="526">
        <v>16933</v>
      </c>
      <c r="C192" s="65" t="s">
        <v>33</v>
      </c>
      <c r="D192" t="s">
        <v>16</v>
      </c>
      <c r="E192" s="2"/>
      <c r="F192" s="2">
        <v>194.3</v>
      </c>
      <c r="G192" s="2">
        <f t="shared" si="2"/>
        <v>16.499999999999943</v>
      </c>
    </row>
    <row r="193" spans="1:7" ht="17.25" customHeight="1">
      <c r="A193" s="86">
        <v>43479</v>
      </c>
      <c r="B193" s="526">
        <v>16933</v>
      </c>
      <c r="C193" s="65" t="s">
        <v>33</v>
      </c>
      <c r="D193" t="s">
        <v>17</v>
      </c>
      <c r="E193" s="2"/>
      <c r="F193" s="2">
        <v>16.5</v>
      </c>
      <c r="G193" s="2">
        <f t="shared" si="2"/>
        <v>-5.6843418860808015E-14</v>
      </c>
    </row>
    <row r="194" spans="1:7" ht="17.25" customHeight="1">
      <c r="A194" s="86">
        <v>43465</v>
      </c>
      <c r="B194" s="525" t="s">
        <v>14</v>
      </c>
      <c r="C194" s="64" t="s">
        <v>34</v>
      </c>
      <c r="D194" t="s">
        <v>16</v>
      </c>
      <c r="E194" s="2">
        <v>207.6</v>
      </c>
      <c r="G194" s="2">
        <f t="shared" si="2"/>
        <v>207.59999999999994</v>
      </c>
    </row>
    <row r="195" spans="1:7" ht="17.25" customHeight="1">
      <c r="B195" s="526"/>
      <c r="D195" t="s">
        <v>17</v>
      </c>
      <c r="E195" s="2">
        <v>16.5</v>
      </c>
      <c r="G195" s="2">
        <f t="shared" si="2"/>
        <v>224.09999999999994</v>
      </c>
    </row>
    <row r="196" spans="1:7" ht="17.25" customHeight="1">
      <c r="B196" s="526"/>
      <c r="D196" t="s">
        <v>18</v>
      </c>
      <c r="E196" s="2">
        <v>60</v>
      </c>
      <c r="G196" s="2">
        <f t="shared" si="2"/>
        <v>284.09999999999991</v>
      </c>
    </row>
    <row r="197" spans="1:7" ht="17.25" customHeight="1">
      <c r="B197" s="526"/>
      <c r="D197" t="s">
        <v>19</v>
      </c>
      <c r="E197" s="2">
        <v>5</v>
      </c>
      <c r="G197" s="2">
        <f t="shared" si="2"/>
        <v>289.09999999999991</v>
      </c>
    </row>
    <row r="198" spans="1:7" ht="17.25" customHeight="1">
      <c r="A198" s="86">
        <v>43479</v>
      </c>
      <c r="B198" s="526">
        <v>16934</v>
      </c>
      <c r="C198" s="65" t="s">
        <v>34</v>
      </c>
      <c r="D198" t="s">
        <v>18</v>
      </c>
      <c r="E198" s="2"/>
      <c r="F198" s="2">
        <v>60</v>
      </c>
      <c r="G198" s="2">
        <f t="shared" si="2"/>
        <v>229.09999999999991</v>
      </c>
    </row>
    <row r="199" spans="1:7" ht="16.5" customHeight="1">
      <c r="A199" s="86">
        <v>43479</v>
      </c>
      <c r="B199" s="526">
        <v>16934</v>
      </c>
      <c r="C199" s="65" t="s">
        <v>34</v>
      </c>
      <c r="D199" t="s">
        <v>19</v>
      </c>
      <c r="E199" s="2"/>
      <c r="F199" s="2">
        <v>5</v>
      </c>
      <c r="G199" s="2">
        <f t="shared" si="2"/>
        <v>224.09999999999991</v>
      </c>
    </row>
    <row r="200" spans="1:7" ht="16.5" customHeight="1">
      <c r="A200" s="86">
        <v>43500</v>
      </c>
      <c r="B200" s="526">
        <v>17092</v>
      </c>
      <c r="C200" s="65" t="s">
        <v>34</v>
      </c>
      <c r="D200" t="s">
        <v>16</v>
      </c>
      <c r="E200" s="2"/>
      <c r="F200" s="2">
        <v>207.6</v>
      </c>
      <c r="G200" s="2">
        <f t="shared" si="2"/>
        <v>16.499999999999915</v>
      </c>
    </row>
    <row r="201" spans="1:7" ht="16.5" customHeight="1">
      <c r="A201" s="86">
        <v>43500</v>
      </c>
      <c r="B201" s="526">
        <v>17092</v>
      </c>
      <c r="C201" s="65" t="s">
        <v>34</v>
      </c>
      <c r="D201" t="s">
        <v>17</v>
      </c>
      <c r="E201" s="2"/>
      <c r="F201" s="2">
        <v>16.5</v>
      </c>
      <c r="G201" s="2">
        <f t="shared" si="2"/>
        <v>-8.5265128291212022E-14</v>
      </c>
    </row>
    <row r="202" spans="1:7" ht="16.5" customHeight="1">
      <c r="A202" s="86">
        <v>43496</v>
      </c>
      <c r="B202" s="525" t="s">
        <v>14</v>
      </c>
      <c r="C202" s="64" t="s">
        <v>15</v>
      </c>
      <c r="D202" t="s">
        <v>16</v>
      </c>
      <c r="E202" s="2">
        <v>216.2</v>
      </c>
      <c r="G202" s="2">
        <f t="shared" si="2"/>
        <v>216.1999999999999</v>
      </c>
    </row>
    <row r="203" spans="1:7" ht="16.5" customHeight="1">
      <c r="B203" s="526"/>
      <c r="D203" t="s">
        <v>17</v>
      </c>
      <c r="E203" s="2">
        <v>16.5</v>
      </c>
      <c r="G203" s="2">
        <f t="shared" si="2"/>
        <v>232.6999999999999</v>
      </c>
    </row>
    <row r="204" spans="1:7" ht="16.5" customHeight="1">
      <c r="B204" s="526"/>
      <c r="D204" t="s">
        <v>18</v>
      </c>
      <c r="E204" s="2">
        <v>60</v>
      </c>
      <c r="G204" s="2">
        <f t="shared" si="2"/>
        <v>292.69999999999993</v>
      </c>
    </row>
    <row r="205" spans="1:7" ht="16.5" customHeight="1">
      <c r="B205" s="526"/>
      <c r="D205" t="s">
        <v>19</v>
      </c>
      <c r="E205" s="2">
        <v>5</v>
      </c>
      <c r="G205" s="2">
        <f t="shared" si="2"/>
        <v>297.69999999999993</v>
      </c>
    </row>
    <row r="206" spans="1:7" ht="16.5" customHeight="1">
      <c r="A206" s="86">
        <v>43522</v>
      </c>
      <c r="B206" s="526">
        <v>17200</v>
      </c>
      <c r="C206" s="65" t="s">
        <v>15</v>
      </c>
      <c r="D206" t="s">
        <v>18</v>
      </c>
      <c r="E206" s="2"/>
      <c r="F206" s="2">
        <v>60</v>
      </c>
      <c r="G206" s="2">
        <f t="shared" si="2"/>
        <v>237.69999999999993</v>
      </c>
    </row>
    <row r="207" spans="1:7" ht="16.5" customHeight="1">
      <c r="A207" s="86">
        <v>43522</v>
      </c>
      <c r="B207" s="526">
        <v>17200</v>
      </c>
      <c r="C207" s="65" t="s">
        <v>15</v>
      </c>
      <c r="D207" t="s">
        <v>19</v>
      </c>
      <c r="E207" s="2"/>
      <c r="F207" s="2">
        <v>5</v>
      </c>
      <c r="G207" s="2">
        <f t="shared" si="2"/>
        <v>232.69999999999993</v>
      </c>
    </row>
    <row r="208" spans="1:7" ht="16.5" customHeight="1">
      <c r="A208" s="86">
        <v>43501</v>
      </c>
      <c r="B208" s="526">
        <v>17293</v>
      </c>
      <c r="C208" s="65" t="s">
        <v>15</v>
      </c>
      <c r="D208" t="s">
        <v>16</v>
      </c>
      <c r="E208" s="2"/>
      <c r="F208" s="2">
        <v>216.2</v>
      </c>
      <c r="G208" s="2">
        <f t="shared" si="2"/>
        <v>16.499999999999943</v>
      </c>
    </row>
    <row r="209" spans="1:7" ht="16.5" customHeight="1">
      <c r="A209" s="86">
        <v>43501</v>
      </c>
      <c r="B209" s="526">
        <v>17293</v>
      </c>
      <c r="C209" s="65" t="s">
        <v>15</v>
      </c>
      <c r="D209" t="s">
        <v>17</v>
      </c>
      <c r="E209" s="2"/>
      <c r="F209" s="2">
        <v>16.5</v>
      </c>
      <c r="G209" s="2">
        <f t="shared" si="2"/>
        <v>-5.6843418860808015E-14</v>
      </c>
    </row>
    <row r="210" spans="1:7" ht="16.5" customHeight="1">
      <c r="A210" s="86">
        <v>43524</v>
      </c>
      <c r="B210" s="525" t="s">
        <v>14</v>
      </c>
      <c r="C210" s="64" t="s">
        <v>20</v>
      </c>
      <c r="D210" t="s">
        <v>16</v>
      </c>
      <c r="E210" s="2">
        <v>228.6</v>
      </c>
      <c r="G210" s="2">
        <f t="shared" si="2"/>
        <v>228.59999999999994</v>
      </c>
    </row>
    <row r="211" spans="1:7" ht="16.5" customHeight="1">
      <c r="B211" s="526"/>
      <c r="D211" t="s">
        <v>17</v>
      </c>
      <c r="E211" s="2">
        <v>20.2</v>
      </c>
      <c r="G211" s="2">
        <f t="shared" si="2"/>
        <v>248.79999999999993</v>
      </c>
    </row>
    <row r="212" spans="1:7" ht="16.5" customHeight="1">
      <c r="B212" s="526"/>
      <c r="D212" t="s">
        <v>18</v>
      </c>
      <c r="E212" s="2">
        <v>56</v>
      </c>
      <c r="G212" s="2">
        <f t="shared" ref="G212:G276" si="3">+G211+E212-F212</f>
        <v>304.79999999999995</v>
      </c>
    </row>
    <row r="213" spans="1:7" ht="16.5" customHeight="1">
      <c r="B213" s="526"/>
      <c r="D213" t="s">
        <v>19</v>
      </c>
      <c r="E213" s="2">
        <v>5</v>
      </c>
      <c r="G213" s="2">
        <f t="shared" si="3"/>
        <v>309.79999999999995</v>
      </c>
    </row>
    <row r="214" spans="1:7" ht="16.5" customHeight="1">
      <c r="A214" s="86">
        <v>43539</v>
      </c>
      <c r="B214" s="526">
        <v>17348</v>
      </c>
      <c r="C214" s="65" t="s">
        <v>20</v>
      </c>
      <c r="D214" t="s">
        <v>18</v>
      </c>
      <c r="E214" s="2"/>
      <c r="F214" s="2">
        <v>56</v>
      </c>
      <c r="G214" s="2">
        <f t="shared" si="3"/>
        <v>253.79999999999995</v>
      </c>
    </row>
    <row r="215" spans="1:7" ht="16.5" customHeight="1">
      <c r="A215" s="86">
        <v>43539</v>
      </c>
      <c r="B215" s="526">
        <v>17348</v>
      </c>
      <c r="C215" s="65" t="s">
        <v>20</v>
      </c>
      <c r="D215" t="s">
        <v>19</v>
      </c>
      <c r="E215" s="2"/>
      <c r="F215" s="2">
        <v>5</v>
      </c>
      <c r="G215" s="2">
        <f t="shared" si="3"/>
        <v>248.79999999999995</v>
      </c>
    </row>
    <row r="216" spans="1:7" ht="16.5" customHeight="1">
      <c r="A216" s="86">
        <v>43552</v>
      </c>
      <c r="B216" s="526">
        <v>17522</v>
      </c>
      <c r="C216" s="65" t="s">
        <v>20</v>
      </c>
      <c r="D216" t="s">
        <v>16</v>
      </c>
      <c r="E216" s="2"/>
      <c r="F216" s="2">
        <v>228.6</v>
      </c>
      <c r="G216" s="2">
        <f t="shared" si="3"/>
        <v>20.19999999999996</v>
      </c>
    </row>
    <row r="217" spans="1:7" ht="16.5" customHeight="1">
      <c r="A217" s="86">
        <v>43579</v>
      </c>
      <c r="B217" s="526">
        <v>17686</v>
      </c>
      <c r="C217" s="65" t="s">
        <v>20</v>
      </c>
      <c r="D217" t="s">
        <v>17</v>
      </c>
      <c r="E217" s="2"/>
      <c r="F217" s="2">
        <v>20.2</v>
      </c>
      <c r="G217" s="2">
        <f t="shared" si="3"/>
        <v>-3.907985046680551E-14</v>
      </c>
    </row>
    <row r="218" spans="1:7" ht="16.5" customHeight="1">
      <c r="A218" s="86">
        <v>43555</v>
      </c>
      <c r="B218" s="525" t="s">
        <v>14</v>
      </c>
      <c r="C218" s="64" t="s">
        <v>23</v>
      </c>
      <c r="D218" t="s">
        <v>16</v>
      </c>
      <c r="E218" s="2">
        <v>212.3</v>
      </c>
      <c r="G218" s="2">
        <f t="shared" si="3"/>
        <v>212.29999999999998</v>
      </c>
    </row>
    <row r="219" spans="1:7" ht="16.5" customHeight="1">
      <c r="B219" s="526"/>
      <c r="D219" t="s">
        <v>17</v>
      </c>
      <c r="E219" s="2">
        <v>16.100000000000001</v>
      </c>
      <c r="G219" s="2">
        <f t="shared" si="3"/>
        <v>228.39999999999998</v>
      </c>
    </row>
    <row r="220" spans="1:7" ht="16.5" customHeight="1">
      <c r="B220" s="526"/>
      <c r="D220" t="s">
        <v>18</v>
      </c>
      <c r="E220" s="2">
        <v>60</v>
      </c>
      <c r="G220" s="2">
        <f t="shared" si="3"/>
        <v>288.39999999999998</v>
      </c>
    </row>
    <row r="221" spans="1:7" ht="17.25" customHeight="1">
      <c r="B221" s="526"/>
      <c r="D221" t="s">
        <v>19</v>
      </c>
      <c r="E221" s="2">
        <v>5</v>
      </c>
      <c r="G221" s="2">
        <f t="shared" si="3"/>
        <v>293.39999999999998</v>
      </c>
    </row>
    <row r="222" spans="1:7" ht="17.25" customHeight="1">
      <c r="A222" s="86">
        <v>43579</v>
      </c>
      <c r="B222" s="526">
        <v>17686</v>
      </c>
      <c r="C222" s="65" t="s">
        <v>23</v>
      </c>
      <c r="D222" t="s">
        <v>18</v>
      </c>
      <c r="E222" s="2"/>
      <c r="F222" s="2">
        <v>60</v>
      </c>
      <c r="G222" s="2">
        <f t="shared" si="3"/>
        <v>233.39999999999998</v>
      </c>
    </row>
    <row r="223" spans="1:7" ht="17.25" customHeight="1">
      <c r="A223" s="86">
        <v>43579</v>
      </c>
      <c r="B223" s="526">
        <v>17686</v>
      </c>
      <c r="C223" s="65" t="s">
        <v>23</v>
      </c>
      <c r="D223" t="s">
        <v>19</v>
      </c>
      <c r="E223" s="2"/>
      <c r="F223" s="2">
        <v>5</v>
      </c>
      <c r="G223" s="2">
        <f t="shared" si="3"/>
        <v>228.39999999999998</v>
      </c>
    </row>
    <row r="224" spans="1:7" ht="17.25" customHeight="1">
      <c r="A224" s="86">
        <v>43591</v>
      </c>
      <c r="B224" s="526">
        <v>17808</v>
      </c>
      <c r="C224" s="65" t="s">
        <v>23</v>
      </c>
      <c r="D224" t="s">
        <v>16</v>
      </c>
      <c r="E224" s="2"/>
      <c r="F224" s="2">
        <v>212.3</v>
      </c>
      <c r="G224" s="2">
        <f t="shared" si="3"/>
        <v>16.099999999999966</v>
      </c>
    </row>
    <row r="225" spans="1:7" ht="17.25" customHeight="1">
      <c r="A225" s="86">
        <v>43591</v>
      </c>
      <c r="B225" s="526">
        <v>17808</v>
      </c>
      <c r="C225" s="65" t="s">
        <v>23</v>
      </c>
      <c r="D225" t="s">
        <v>17</v>
      </c>
      <c r="E225" s="2"/>
      <c r="F225" s="2">
        <v>16.100000000000001</v>
      </c>
      <c r="G225" s="2">
        <f t="shared" si="3"/>
        <v>-3.5527136788005009E-14</v>
      </c>
    </row>
    <row r="226" spans="1:7" ht="17.25" customHeight="1">
      <c r="A226" s="86">
        <v>43585</v>
      </c>
      <c r="B226" s="525" t="s">
        <v>14</v>
      </c>
      <c r="C226" s="64" t="s">
        <v>24</v>
      </c>
      <c r="D226" t="s">
        <v>16</v>
      </c>
      <c r="E226" s="2">
        <v>215</v>
      </c>
      <c r="G226" s="2">
        <f t="shared" si="3"/>
        <v>214.99999999999997</v>
      </c>
    </row>
    <row r="227" spans="1:7" ht="17.25" customHeight="1">
      <c r="B227" s="526"/>
      <c r="D227" t="s">
        <v>17</v>
      </c>
      <c r="E227" s="2">
        <v>14.6</v>
      </c>
      <c r="G227" s="2">
        <f t="shared" si="3"/>
        <v>229.59999999999997</v>
      </c>
    </row>
    <row r="228" spans="1:7" ht="17.25" customHeight="1">
      <c r="B228" s="526"/>
      <c r="D228" t="s">
        <v>18</v>
      </c>
      <c r="E228" s="2">
        <v>60</v>
      </c>
      <c r="G228" s="2">
        <f t="shared" si="3"/>
        <v>289.59999999999997</v>
      </c>
    </row>
    <row r="229" spans="1:7" ht="17.25" customHeight="1">
      <c r="B229" s="526"/>
      <c r="D229" t="s">
        <v>19</v>
      </c>
      <c r="E229" s="2">
        <v>5</v>
      </c>
      <c r="G229" s="2">
        <f t="shared" si="3"/>
        <v>294.59999999999997</v>
      </c>
    </row>
    <row r="230" spans="1:7" ht="17.25" customHeight="1">
      <c r="A230" s="86">
        <v>43591</v>
      </c>
      <c r="B230" s="526">
        <v>17809</v>
      </c>
      <c r="C230" s="65" t="s">
        <v>24</v>
      </c>
      <c r="D230" t="s">
        <v>18</v>
      </c>
      <c r="E230" s="2"/>
      <c r="F230" s="2">
        <v>60</v>
      </c>
      <c r="G230" s="2">
        <f t="shared" si="3"/>
        <v>234.59999999999997</v>
      </c>
    </row>
    <row r="231" spans="1:7" ht="17.25" customHeight="1">
      <c r="A231" s="86">
        <v>43591</v>
      </c>
      <c r="B231" s="526">
        <v>17809</v>
      </c>
      <c r="C231" s="65" t="s">
        <v>24</v>
      </c>
      <c r="D231" t="s">
        <v>19</v>
      </c>
      <c r="E231" s="2"/>
      <c r="F231" s="2">
        <v>5</v>
      </c>
      <c r="G231" s="2">
        <f t="shared" si="3"/>
        <v>229.59999999999997</v>
      </c>
    </row>
    <row r="232" spans="1:7" ht="17.25" customHeight="1">
      <c r="A232" s="86">
        <v>43613</v>
      </c>
      <c r="B232" s="526">
        <v>17987</v>
      </c>
      <c r="C232" s="65" t="s">
        <v>24</v>
      </c>
      <c r="D232" t="s">
        <v>16</v>
      </c>
      <c r="E232" s="2"/>
      <c r="F232" s="2">
        <v>215</v>
      </c>
      <c r="G232" s="2">
        <f t="shared" si="3"/>
        <v>14.599999999999966</v>
      </c>
    </row>
    <row r="233" spans="1:7" ht="17.25" customHeight="1">
      <c r="A233" s="86">
        <v>43613</v>
      </c>
      <c r="B233" s="526">
        <v>17987</v>
      </c>
      <c r="C233" s="65" t="s">
        <v>24</v>
      </c>
      <c r="D233" t="s">
        <v>17</v>
      </c>
      <c r="E233" s="2"/>
      <c r="F233" s="2">
        <v>14.6</v>
      </c>
      <c r="G233" s="2">
        <f t="shared" si="3"/>
        <v>-3.3750779948604759E-14</v>
      </c>
    </row>
    <row r="234" spans="1:7" ht="17.25" customHeight="1">
      <c r="A234" s="86">
        <v>43616</v>
      </c>
      <c r="B234" s="525" t="s">
        <v>14</v>
      </c>
      <c r="C234" s="64" t="s">
        <v>25</v>
      </c>
      <c r="D234" t="s">
        <v>16</v>
      </c>
      <c r="E234" s="2">
        <v>217.8</v>
      </c>
      <c r="G234" s="2">
        <f t="shared" si="3"/>
        <v>217.79999999999998</v>
      </c>
    </row>
    <row r="235" spans="1:7" ht="17.25" customHeight="1">
      <c r="B235" s="526"/>
      <c r="D235" t="s">
        <v>17</v>
      </c>
      <c r="E235" s="2">
        <v>17</v>
      </c>
      <c r="G235" s="2">
        <f t="shared" si="3"/>
        <v>234.79999999999998</v>
      </c>
    </row>
    <row r="236" spans="1:7" ht="17.25" customHeight="1">
      <c r="B236" s="526"/>
      <c r="D236" t="s">
        <v>18</v>
      </c>
      <c r="E236" s="2">
        <v>60</v>
      </c>
      <c r="G236" s="2">
        <f t="shared" si="3"/>
        <v>294.79999999999995</v>
      </c>
    </row>
    <row r="237" spans="1:7" ht="17.25" customHeight="1">
      <c r="B237" s="526"/>
      <c r="D237" t="s">
        <v>19</v>
      </c>
      <c r="E237" s="2">
        <v>5</v>
      </c>
      <c r="G237" s="2">
        <f t="shared" si="3"/>
        <v>299.79999999999995</v>
      </c>
    </row>
    <row r="238" spans="1:7" ht="17.25" customHeight="1">
      <c r="A238" s="86">
        <v>43669</v>
      </c>
      <c r="B238" s="526">
        <v>18247</v>
      </c>
      <c r="C238" s="65" t="s">
        <v>25</v>
      </c>
      <c r="D238" t="s">
        <v>16</v>
      </c>
      <c r="E238" s="2"/>
      <c r="F238" s="2">
        <v>217.8</v>
      </c>
      <c r="G238" s="2">
        <f t="shared" si="3"/>
        <v>81.999999999999943</v>
      </c>
    </row>
    <row r="239" spans="1:7" ht="17.25" customHeight="1">
      <c r="A239" s="86">
        <v>43669</v>
      </c>
      <c r="B239" s="526">
        <v>18247</v>
      </c>
      <c r="C239" s="65" t="s">
        <v>25</v>
      </c>
      <c r="D239" t="s">
        <v>17</v>
      </c>
      <c r="E239" s="2"/>
      <c r="F239" s="2">
        <v>17</v>
      </c>
      <c r="G239" s="2">
        <f t="shared" si="3"/>
        <v>64.999999999999943</v>
      </c>
    </row>
    <row r="240" spans="1:7" ht="17.25" customHeight="1">
      <c r="A240" s="86">
        <v>43633</v>
      </c>
      <c r="B240" s="526">
        <v>18062</v>
      </c>
      <c r="C240" s="65" t="s">
        <v>25</v>
      </c>
      <c r="D240" t="s">
        <v>18</v>
      </c>
      <c r="E240" s="2"/>
      <c r="F240" s="2">
        <v>60</v>
      </c>
      <c r="G240" s="2">
        <f t="shared" si="3"/>
        <v>4.9999999999999432</v>
      </c>
    </row>
    <row r="241" spans="1:7" ht="17.25" customHeight="1">
      <c r="A241" s="86">
        <v>43633</v>
      </c>
      <c r="B241" s="526">
        <v>18062</v>
      </c>
      <c r="C241" s="65" t="s">
        <v>25</v>
      </c>
      <c r="D241" t="s">
        <v>19</v>
      </c>
      <c r="E241" s="2"/>
      <c r="F241" s="2">
        <v>5</v>
      </c>
      <c r="G241" s="2">
        <f t="shared" si="3"/>
        <v>-5.6843418860808015E-14</v>
      </c>
    </row>
    <row r="242" spans="1:7" ht="17.25" customHeight="1">
      <c r="A242" s="86">
        <v>43646</v>
      </c>
      <c r="B242" s="525" t="s">
        <v>14</v>
      </c>
      <c r="C242" s="64" t="s">
        <v>26</v>
      </c>
      <c r="D242" t="s">
        <v>16</v>
      </c>
      <c r="E242" s="2">
        <v>186.7</v>
      </c>
      <c r="G242" s="2">
        <f t="shared" si="3"/>
        <v>186.69999999999993</v>
      </c>
    </row>
    <row r="243" spans="1:7" ht="17.25" customHeight="1">
      <c r="B243" s="526"/>
      <c r="D243" t="s">
        <v>17</v>
      </c>
      <c r="E243" s="2">
        <v>16.3</v>
      </c>
      <c r="G243" s="2">
        <f t="shared" si="3"/>
        <v>202.99999999999994</v>
      </c>
    </row>
    <row r="244" spans="1:7" ht="17.25" customHeight="1">
      <c r="B244" s="526"/>
      <c r="D244" t="s">
        <v>18</v>
      </c>
      <c r="E244" s="2">
        <v>60</v>
      </c>
      <c r="G244" s="2">
        <f t="shared" si="3"/>
        <v>262.99999999999994</v>
      </c>
    </row>
    <row r="245" spans="1:7" ht="17.25" customHeight="1">
      <c r="B245" s="526"/>
      <c r="D245" t="s">
        <v>19</v>
      </c>
      <c r="E245" s="2">
        <v>5</v>
      </c>
      <c r="G245" s="2">
        <f t="shared" si="3"/>
        <v>267.99999999999994</v>
      </c>
    </row>
    <row r="246" spans="1:7" ht="17.25" customHeight="1">
      <c r="A246" s="86">
        <v>43669</v>
      </c>
      <c r="B246" s="526">
        <v>18247</v>
      </c>
      <c r="C246" s="65" t="s">
        <v>26</v>
      </c>
      <c r="D246" t="s">
        <v>18</v>
      </c>
      <c r="E246" s="2"/>
      <c r="F246" s="2">
        <v>60</v>
      </c>
      <c r="G246" s="2">
        <f t="shared" si="3"/>
        <v>207.99999999999994</v>
      </c>
    </row>
    <row r="247" spans="1:7" ht="17.25" customHeight="1">
      <c r="A247" s="86">
        <v>43669</v>
      </c>
      <c r="B247" s="526">
        <v>18247</v>
      </c>
      <c r="C247" s="65" t="s">
        <v>26</v>
      </c>
      <c r="D247" t="s">
        <v>19</v>
      </c>
      <c r="E247" s="2"/>
      <c r="F247" s="2">
        <v>5</v>
      </c>
      <c r="G247" s="2">
        <f t="shared" si="3"/>
        <v>202.99999999999994</v>
      </c>
    </row>
    <row r="248" spans="1:7" ht="17.25" customHeight="1">
      <c r="A248" s="86">
        <v>43682</v>
      </c>
      <c r="B248" s="526">
        <v>18404</v>
      </c>
      <c r="C248" s="65" t="s">
        <v>26</v>
      </c>
      <c r="D248" t="s">
        <v>16</v>
      </c>
      <c r="E248" s="2"/>
      <c r="F248" s="2">
        <v>186.7</v>
      </c>
      <c r="G248" s="2">
        <f t="shared" si="3"/>
        <v>16.299999999999955</v>
      </c>
    </row>
    <row r="249" spans="1:7" ht="17.25" customHeight="1">
      <c r="A249" s="86">
        <v>43682</v>
      </c>
      <c r="B249" s="526">
        <v>18404</v>
      </c>
      <c r="C249" s="65" t="s">
        <v>26</v>
      </c>
      <c r="D249" t="s">
        <v>17</v>
      </c>
      <c r="E249" s="2"/>
      <c r="F249" s="2">
        <v>16.3</v>
      </c>
      <c r="G249" s="2">
        <f t="shared" si="3"/>
        <v>-4.6185277824406512E-14</v>
      </c>
    </row>
    <row r="250" spans="1:7" ht="17.25" customHeight="1">
      <c r="A250" s="86">
        <v>43677</v>
      </c>
      <c r="B250" s="525" t="s">
        <v>14</v>
      </c>
      <c r="C250" s="64" t="s">
        <v>27</v>
      </c>
      <c r="D250" t="s">
        <v>16</v>
      </c>
      <c r="E250" s="2">
        <v>186.8</v>
      </c>
      <c r="G250" s="2">
        <f t="shared" si="3"/>
        <v>186.79999999999995</v>
      </c>
    </row>
    <row r="251" spans="1:7" ht="17.25" customHeight="1">
      <c r="B251" s="526"/>
      <c r="D251" t="s">
        <v>17</v>
      </c>
      <c r="E251" s="2">
        <v>15.7</v>
      </c>
      <c r="G251" s="2">
        <f t="shared" si="3"/>
        <v>202.49999999999994</v>
      </c>
    </row>
    <row r="252" spans="1:7" ht="17.25" customHeight="1">
      <c r="B252" s="526"/>
      <c r="D252" t="s">
        <v>18</v>
      </c>
      <c r="E252" s="2">
        <v>60</v>
      </c>
      <c r="G252" s="2">
        <f t="shared" si="3"/>
        <v>262.49999999999994</v>
      </c>
    </row>
    <row r="253" spans="1:7" ht="17.25" customHeight="1">
      <c r="B253" s="526"/>
      <c r="D253" t="s">
        <v>19</v>
      </c>
      <c r="E253" s="2">
        <v>5</v>
      </c>
      <c r="G253" s="2">
        <f t="shared" si="3"/>
        <v>267.49999999999994</v>
      </c>
    </row>
    <row r="254" spans="1:7" ht="17.25" customHeight="1">
      <c r="A254" s="86">
        <v>43682</v>
      </c>
      <c r="B254" s="526">
        <v>18404</v>
      </c>
      <c r="C254" s="65" t="s">
        <v>27</v>
      </c>
      <c r="D254" t="s">
        <v>18</v>
      </c>
      <c r="E254" s="2"/>
      <c r="F254" s="2">
        <v>60</v>
      </c>
      <c r="G254" s="2">
        <f t="shared" si="3"/>
        <v>207.49999999999994</v>
      </c>
    </row>
    <row r="255" spans="1:7" ht="17.25" customHeight="1">
      <c r="A255" s="86">
        <v>43682</v>
      </c>
      <c r="B255" s="526">
        <v>18404</v>
      </c>
      <c r="C255" s="65" t="s">
        <v>27</v>
      </c>
      <c r="D255" t="s">
        <v>19</v>
      </c>
      <c r="E255" s="2"/>
      <c r="F255" s="2">
        <v>5</v>
      </c>
      <c r="G255" s="2">
        <f t="shared" si="3"/>
        <v>202.49999999999994</v>
      </c>
    </row>
    <row r="256" spans="1:7" ht="17.25" customHeight="1">
      <c r="A256" s="86">
        <v>43701</v>
      </c>
      <c r="B256" s="526">
        <v>18561</v>
      </c>
      <c r="C256" s="65" t="s">
        <v>27</v>
      </c>
      <c r="D256" t="s">
        <v>16</v>
      </c>
      <c r="E256" s="2"/>
      <c r="F256" s="2">
        <v>186.8</v>
      </c>
      <c r="G256" s="2">
        <f t="shared" si="3"/>
        <v>15.699999999999932</v>
      </c>
    </row>
    <row r="257" spans="1:7" ht="17.25" customHeight="1">
      <c r="A257" s="86">
        <v>43701</v>
      </c>
      <c r="B257" s="526">
        <v>18561</v>
      </c>
      <c r="C257" s="65" t="s">
        <v>27</v>
      </c>
      <c r="D257" t="s">
        <v>17</v>
      </c>
      <c r="E257" s="2"/>
      <c r="F257" s="2">
        <v>15.7</v>
      </c>
      <c r="G257" s="2">
        <f t="shared" si="3"/>
        <v>-6.7501559897209518E-14</v>
      </c>
    </row>
    <row r="258" spans="1:7" ht="17.25" customHeight="1">
      <c r="A258" s="86">
        <v>43708</v>
      </c>
      <c r="B258" s="525" t="s">
        <v>14</v>
      </c>
      <c r="C258" s="64" t="s">
        <v>28</v>
      </c>
      <c r="D258" t="s">
        <v>16</v>
      </c>
      <c r="E258" s="2">
        <v>181.6</v>
      </c>
      <c r="G258" s="2">
        <f t="shared" si="3"/>
        <v>181.59999999999994</v>
      </c>
    </row>
    <row r="259" spans="1:7" ht="17.25" customHeight="1">
      <c r="B259" s="526"/>
      <c r="D259" t="s">
        <v>17</v>
      </c>
      <c r="E259" s="2">
        <v>15.2</v>
      </c>
      <c r="G259" s="2">
        <f t="shared" si="3"/>
        <v>196.79999999999993</v>
      </c>
    </row>
    <row r="260" spans="1:7" ht="17.25" customHeight="1">
      <c r="B260" s="526"/>
      <c r="D260" t="s">
        <v>18</v>
      </c>
      <c r="E260" s="2">
        <v>60</v>
      </c>
      <c r="G260" s="2">
        <f t="shared" si="3"/>
        <v>256.79999999999995</v>
      </c>
    </row>
    <row r="261" spans="1:7" ht="17.25" customHeight="1">
      <c r="B261" s="526"/>
      <c r="D261" t="s">
        <v>19</v>
      </c>
      <c r="E261" s="2">
        <v>5</v>
      </c>
      <c r="G261" s="2">
        <f t="shared" si="3"/>
        <v>261.79999999999995</v>
      </c>
    </row>
    <row r="262" spans="1:7" ht="17.25" customHeight="1">
      <c r="A262" s="86">
        <v>43732</v>
      </c>
      <c r="B262" s="526">
        <v>18742</v>
      </c>
      <c r="C262" s="65" t="s">
        <v>28</v>
      </c>
      <c r="D262" t="s">
        <v>16</v>
      </c>
      <c r="E262" s="2"/>
      <c r="F262" s="2">
        <v>181.6</v>
      </c>
      <c r="G262" s="2">
        <f t="shared" si="3"/>
        <v>80.19999999999996</v>
      </c>
    </row>
    <row r="263" spans="1:7" ht="17.25" customHeight="1">
      <c r="A263" s="86">
        <v>43732</v>
      </c>
      <c r="B263" s="526">
        <v>18742</v>
      </c>
      <c r="C263" s="65" t="s">
        <v>28</v>
      </c>
      <c r="D263" t="s">
        <v>17</v>
      </c>
      <c r="E263" s="2"/>
      <c r="F263" s="2">
        <v>15.2</v>
      </c>
      <c r="G263" s="2">
        <f t="shared" si="3"/>
        <v>64.999999999999957</v>
      </c>
    </row>
    <row r="264" spans="1:7" ht="17.25" customHeight="1">
      <c r="A264" s="86">
        <v>43732</v>
      </c>
      <c r="B264" s="526">
        <v>18743</v>
      </c>
      <c r="C264" s="65" t="s">
        <v>28</v>
      </c>
      <c r="D264" t="s">
        <v>18</v>
      </c>
      <c r="E264" s="2"/>
      <c r="F264" s="2">
        <v>60</v>
      </c>
      <c r="G264" s="2">
        <f t="shared" si="3"/>
        <v>4.9999999999999574</v>
      </c>
    </row>
    <row r="265" spans="1:7" ht="17.25" customHeight="1">
      <c r="A265" s="86">
        <v>43732</v>
      </c>
      <c r="B265" s="526">
        <v>18743</v>
      </c>
      <c r="C265" s="65" t="s">
        <v>28</v>
      </c>
      <c r="D265" t="s">
        <v>19</v>
      </c>
      <c r="E265" s="2"/>
      <c r="F265" s="2">
        <v>5</v>
      </c>
      <c r="G265" s="2">
        <f t="shared" si="3"/>
        <v>-4.2632564145606011E-14</v>
      </c>
    </row>
    <row r="266" spans="1:7" ht="17.25" customHeight="1">
      <c r="A266" s="86">
        <v>43738</v>
      </c>
      <c r="B266" s="525" t="s">
        <v>14</v>
      </c>
      <c r="C266" s="64" t="s">
        <v>29</v>
      </c>
      <c r="D266" t="s">
        <v>16</v>
      </c>
      <c r="E266" s="2">
        <v>182.4</v>
      </c>
      <c r="G266" s="2">
        <f t="shared" si="3"/>
        <v>182.39999999999998</v>
      </c>
    </row>
    <row r="267" spans="1:7" ht="17.25" customHeight="1">
      <c r="B267" s="526"/>
      <c r="D267" t="s">
        <v>17</v>
      </c>
      <c r="E267" s="2">
        <v>15.4</v>
      </c>
      <c r="G267" s="2">
        <f t="shared" si="3"/>
        <v>197.79999999999998</v>
      </c>
    </row>
    <row r="268" spans="1:7" ht="17.25" customHeight="1">
      <c r="B268" s="526"/>
      <c r="D268" t="s">
        <v>18</v>
      </c>
      <c r="E268" s="2">
        <v>60</v>
      </c>
      <c r="G268" s="2">
        <f t="shared" si="3"/>
        <v>257.79999999999995</v>
      </c>
    </row>
    <row r="269" spans="1:7" ht="17.25" customHeight="1">
      <c r="B269" s="526"/>
      <c r="D269" t="s">
        <v>19</v>
      </c>
      <c r="E269" s="2">
        <v>5</v>
      </c>
      <c r="G269" s="2">
        <f t="shared" si="3"/>
        <v>262.79999999999995</v>
      </c>
    </row>
    <row r="270" spans="1:7" ht="17.25" customHeight="1">
      <c r="A270" s="86">
        <v>43763</v>
      </c>
      <c r="B270" s="526">
        <v>19003</v>
      </c>
      <c r="C270" s="65" t="s">
        <v>29</v>
      </c>
      <c r="D270" t="s">
        <v>16</v>
      </c>
      <c r="E270" s="2"/>
      <c r="F270" s="2">
        <v>182.4</v>
      </c>
      <c r="G270" s="2">
        <f t="shared" si="3"/>
        <v>80.399999999999949</v>
      </c>
    </row>
    <row r="271" spans="1:7" ht="17.25" customHeight="1">
      <c r="A271" s="86">
        <v>43763</v>
      </c>
      <c r="B271" s="526">
        <v>19003</v>
      </c>
      <c r="C271" s="65" t="s">
        <v>29</v>
      </c>
      <c r="D271" t="s">
        <v>17</v>
      </c>
      <c r="E271" s="2"/>
      <c r="F271" s="2">
        <v>15.4</v>
      </c>
      <c r="G271" s="2">
        <f t="shared" si="3"/>
        <v>64.999999999999943</v>
      </c>
    </row>
    <row r="272" spans="1:7" ht="17.25" customHeight="1">
      <c r="A272" s="86">
        <v>43763</v>
      </c>
      <c r="B272" s="526">
        <v>19004</v>
      </c>
      <c r="C272" s="65" t="s">
        <v>29</v>
      </c>
      <c r="D272" t="s">
        <v>18</v>
      </c>
      <c r="E272" s="2"/>
      <c r="F272" s="2">
        <v>60</v>
      </c>
      <c r="G272" s="2">
        <f t="shared" si="3"/>
        <v>4.9999999999999432</v>
      </c>
    </row>
    <row r="273" spans="1:7" ht="17.25" customHeight="1">
      <c r="A273" s="86">
        <v>43763</v>
      </c>
      <c r="B273" s="526">
        <v>19004</v>
      </c>
      <c r="C273" s="65" t="s">
        <v>29</v>
      </c>
      <c r="D273" t="s">
        <v>19</v>
      </c>
      <c r="E273" s="2"/>
      <c r="F273" s="2">
        <v>5</v>
      </c>
      <c r="G273" s="2">
        <f t="shared" si="3"/>
        <v>-5.6843418860808015E-14</v>
      </c>
    </row>
    <row r="274" spans="1:7" ht="17.25" customHeight="1">
      <c r="A274" s="86">
        <v>43769</v>
      </c>
      <c r="B274" s="525" t="s">
        <v>14</v>
      </c>
      <c r="C274" s="64" t="s">
        <v>30</v>
      </c>
      <c r="D274" t="s">
        <v>16</v>
      </c>
      <c r="E274" s="2">
        <v>183.6</v>
      </c>
      <c r="G274" s="2">
        <f t="shared" si="3"/>
        <v>183.59999999999994</v>
      </c>
    </row>
    <row r="275" spans="1:7" ht="17.25" customHeight="1">
      <c r="B275" s="526"/>
      <c r="D275" t="s">
        <v>17</v>
      </c>
      <c r="E275" s="2">
        <v>14.9</v>
      </c>
      <c r="G275" s="2">
        <f t="shared" si="3"/>
        <v>198.49999999999994</v>
      </c>
    </row>
    <row r="276" spans="1:7" ht="17.25" customHeight="1">
      <c r="B276" s="526"/>
      <c r="D276" t="s">
        <v>18</v>
      </c>
      <c r="E276" s="2">
        <v>60</v>
      </c>
      <c r="G276" s="2">
        <f t="shared" si="3"/>
        <v>258.49999999999994</v>
      </c>
    </row>
    <row r="277" spans="1:7" ht="17.25" customHeight="1">
      <c r="B277" s="526"/>
      <c r="D277" t="s">
        <v>40</v>
      </c>
      <c r="E277" s="2">
        <v>5</v>
      </c>
      <c r="G277" s="2">
        <f t="shared" ref="G277:G313" si="4">+G276+E277-F277</f>
        <v>263.49999999999994</v>
      </c>
    </row>
    <row r="278" spans="1:7" ht="17.25" customHeight="1">
      <c r="A278" s="86">
        <v>43798</v>
      </c>
      <c r="B278" s="526">
        <v>19262</v>
      </c>
      <c r="C278" s="65" t="s">
        <v>30</v>
      </c>
      <c r="D278" t="s">
        <v>16</v>
      </c>
      <c r="E278" s="2"/>
      <c r="F278" s="2">
        <v>183.6</v>
      </c>
      <c r="G278" s="2">
        <f t="shared" si="4"/>
        <v>79.899999999999949</v>
      </c>
    </row>
    <row r="279" spans="1:7" ht="17.25" customHeight="1">
      <c r="A279" s="86">
        <v>43798</v>
      </c>
      <c r="B279" s="526">
        <v>19262</v>
      </c>
      <c r="C279" s="65" t="s">
        <v>30</v>
      </c>
      <c r="D279" t="s">
        <v>17</v>
      </c>
      <c r="E279" s="2"/>
      <c r="F279" s="2">
        <v>14.9</v>
      </c>
      <c r="G279" s="2">
        <f t="shared" si="4"/>
        <v>64.999999999999943</v>
      </c>
    </row>
    <row r="280" spans="1:7" ht="17.25" customHeight="1">
      <c r="A280" s="86">
        <v>43798</v>
      </c>
      <c r="B280" s="526">
        <v>19262</v>
      </c>
      <c r="C280" s="65" t="s">
        <v>30</v>
      </c>
      <c r="D280" t="s">
        <v>18</v>
      </c>
      <c r="E280" s="2"/>
      <c r="F280" s="2">
        <v>60</v>
      </c>
      <c r="G280" s="2">
        <f t="shared" si="4"/>
        <v>4.9999999999999432</v>
      </c>
    </row>
    <row r="281" spans="1:7" ht="17.25" customHeight="1">
      <c r="A281" s="86">
        <v>43798</v>
      </c>
      <c r="B281" s="526">
        <v>19262</v>
      </c>
      <c r="C281" s="65" t="s">
        <v>30</v>
      </c>
      <c r="D281" t="s">
        <v>19</v>
      </c>
      <c r="E281" s="2"/>
      <c r="F281" s="2">
        <v>5</v>
      </c>
      <c r="G281" s="2">
        <f t="shared" si="4"/>
        <v>-5.6843418860808015E-14</v>
      </c>
    </row>
    <row r="282" spans="1:7" ht="17.25" customHeight="1">
      <c r="A282" s="86">
        <v>43799</v>
      </c>
      <c r="B282" s="525" t="s">
        <v>14</v>
      </c>
      <c r="C282" s="64" t="s">
        <v>33</v>
      </c>
      <c r="D282" t="s">
        <v>16</v>
      </c>
      <c r="E282" s="2">
        <v>205.7</v>
      </c>
      <c r="G282" s="2">
        <f t="shared" si="4"/>
        <v>205.69999999999993</v>
      </c>
    </row>
    <row r="283" spans="1:7" ht="17.25" customHeight="1">
      <c r="B283" s="526"/>
      <c r="D283" t="s">
        <v>17</v>
      </c>
      <c r="E283" s="2">
        <v>15.5</v>
      </c>
      <c r="G283" s="2">
        <f t="shared" si="4"/>
        <v>221.19999999999993</v>
      </c>
    </row>
    <row r="284" spans="1:7" ht="17.25" customHeight="1">
      <c r="B284" s="526"/>
      <c r="D284" t="s">
        <v>18</v>
      </c>
      <c r="E284" s="2">
        <v>60</v>
      </c>
      <c r="G284" s="2">
        <f t="shared" si="4"/>
        <v>281.19999999999993</v>
      </c>
    </row>
    <row r="285" spans="1:7" ht="17.25" customHeight="1">
      <c r="B285" s="526"/>
      <c r="D285" t="s">
        <v>40</v>
      </c>
      <c r="E285" s="2">
        <v>5</v>
      </c>
      <c r="G285" s="2">
        <f t="shared" si="4"/>
        <v>286.19999999999993</v>
      </c>
    </row>
    <row r="286" spans="1:7" ht="17.25" customHeight="1">
      <c r="A286" s="86">
        <v>43852</v>
      </c>
      <c r="B286" s="526">
        <v>19577</v>
      </c>
      <c r="C286" s="65" t="s">
        <v>33</v>
      </c>
      <c r="D286" t="s">
        <v>16</v>
      </c>
      <c r="E286" s="2"/>
      <c r="F286" s="2">
        <v>205.7</v>
      </c>
      <c r="G286" s="2">
        <f t="shared" si="4"/>
        <v>80.499999999999943</v>
      </c>
    </row>
    <row r="287" spans="1:7" ht="17.25" customHeight="1">
      <c r="A287" s="86">
        <v>43852</v>
      </c>
      <c r="B287" s="526">
        <v>19577</v>
      </c>
      <c r="C287" s="65" t="s">
        <v>33</v>
      </c>
      <c r="D287" t="s">
        <v>17</v>
      </c>
      <c r="E287" s="2"/>
      <c r="F287" s="2">
        <v>15.5</v>
      </c>
      <c r="G287" s="2">
        <f t="shared" si="4"/>
        <v>64.999999999999943</v>
      </c>
    </row>
    <row r="288" spans="1:7" ht="17.25" customHeight="1">
      <c r="A288" s="86">
        <v>43855</v>
      </c>
      <c r="B288" s="526">
        <v>19651</v>
      </c>
      <c r="C288" s="65" t="s">
        <v>33</v>
      </c>
      <c r="D288" t="s">
        <v>18</v>
      </c>
      <c r="E288" s="2"/>
      <c r="F288" s="2">
        <v>60</v>
      </c>
      <c r="G288" s="2">
        <f t="shared" si="4"/>
        <v>4.9999999999999432</v>
      </c>
    </row>
    <row r="289" spans="1:7" ht="17.25" customHeight="1">
      <c r="A289" s="86">
        <v>43855</v>
      </c>
      <c r="B289" s="526">
        <v>19651</v>
      </c>
      <c r="C289" s="65" t="s">
        <v>33</v>
      </c>
      <c r="D289" t="s">
        <v>40</v>
      </c>
      <c r="E289" s="2"/>
      <c r="F289" s="2">
        <v>5</v>
      </c>
      <c r="G289" s="2">
        <f t="shared" si="4"/>
        <v>-5.6843418860808015E-14</v>
      </c>
    </row>
    <row r="290" spans="1:7" ht="17.25" customHeight="1">
      <c r="A290" s="86">
        <v>43830</v>
      </c>
      <c r="B290" s="525" t="s">
        <v>14</v>
      </c>
      <c r="C290" s="64" t="s">
        <v>34</v>
      </c>
      <c r="D290" t="s">
        <v>16</v>
      </c>
      <c r="E290" s="2">
        <v>215.1</v>
      </c>
      <c r="G290" s="2">
        <f t="shared" si="4"/>
        <v>215.09999999999994</v>
      </c>
    </row>
    <row r="291" spans="1:7" ht="17.25" customHeight="1">
      <c r="B291" s="526"/>
      <c r="D291" t="s">
        <v>17</v>
      </c>
      <c r="E291" s="2">
        <v>15.5</v>
      </c>
      <c r="G291" s="2">
        <f t="shared" si="4"/>
        <v>230.59999999999994</v>
      </c>
    </row>
    <row r="292" spans="1:7" ht="17.25" customHeight="1">
      <c r="B292" s="526"/>
      <c r="D292" t="s">
        <v>18</v>
      </c>
      <c r="E292" s="2">
        <v>60</v>
      </c>
      <c r="G292" s="2">
        <f t="shared" si="4"/>
        <v>290.59999999999991</v>
      </c>
    </row>
    <row r="293" spans="1:7" ht="17.25" customHeight="1">
      <c r="B293" s="526"/>
      <c r="D293" t="s">
        <v>40</v>
      </c>
      <c r="E293" s="2">
        <v>5</v>
      </c>
      <c r="G293" s="2">
        <f t="shared" si="4"/>
        <v>295.59999999999991</v>
      </c>
    </row>
    <row r="294" spans="1:7" ht="17.25" customHeight="1">
      <c r="A294" s="86">
        <v>43855</v>
      </c>
      <c r="B294" s="526">
        <v>19651</v>
      </c>
      <c r="C294" s="65" t="s">
        <v>34</v>
      </c>
      <c r="D294" t="s">
        <v>16</v>
      </c>
      <c r="E294" s="2"/>
      <c r="F294" s="2">
        <v>215.1</v>
      </c>
      <c r="G294" s="2">
        <f t="shared" si="4"/>
        <v>80.499999999999915</v>
      </c>
    </row>
    <row r="295" spans="1:7" ht="17.25" customHeight="1">
      <c r="A295" s="86">
        <v>43855</v>
      </c>
      <c r="B295" s="526">
        <v>19651</v>
      </c>
      <c r="C295" s="65" t="s">
        <v>34</v>
      </c>
      <c r="D295" t="s">
        <v>17</v>
      </c>
      <c r="E295" s="2"/>
      <c r="F295" s="2">
        <v>15.5</v>
      </c>
      <c r="G295" s="2">
        <f t="shared" si="4"/>
        <v>64.999999999999915</v>
      </c>
    </row>
    <row r="296" spans="1:7" ht="17.25" customHeight="1">
      <c r="A296" s="86">
        <v>43855</v>
      </c>
      <c r="B296" s="526">
        <v>19651</v>
      </c>
      <c r="C296" s="65" t="s">
        <v>34</v>
      </c>
      <c r="D296" t="s">
        <v>18</v>
      </c>
      <c r="E296" s="2"/>
      <c r="F296" s="2">
        <v>60</v>
      </c>
      <c r="G296" s="2">
        <f t="shared" si="4"/>
        <v>4.9999999999999147</v>
      </c>
    </row>
    <row r="297" spans="1:7" ht="17.25" customHeight="1">
      <c r="A297" s="86">
        <v>43855</v>
      </c>
      <c r="B297" s="526">
        <v>19651</v>
      </c>
      <c r="C297" s="65" t="s">
        <v>34</v>
      </c>
      <c r="D297" t="s">
        <v>40</v>
      </c>
      <c r="E297" s="2"/>
      <c r="F297" s="2">
        <v>5</v>
      </c>
      <c r="G297" s="2">
        <f t="shared" si="4"/>
        <v>-8.5265128291212022E-14</v>
      </c>
    </row>
    <row r="298" spans="1:7" ht="17.25" customHeight="1">
      <c r="A298" s="86">
        <v>43861</v>
      </c>
      <c r="B298" s="525" t="s">
        <v>14</v>
      </c>
      <c r="C298" s="64" t="s">
        <v>15</v>
      </c>
      <c r="D298" t="s">
        <v>16</v>
      </c>
      <c r="E298" s="2">
        <v>244.9</v>
      </c>
      <c r="G298" s="2">
        <f t="shared" si="4"/>
        <v>244.89999999999992</v>
      </c>
    </row>
    <row r="299" spans="1:7" ht="17.25" customHeight="1">
      <c r="B299" s="526"/>
      <c r="D299" t="s">
        <v>17</v>
      </c>
      <c r="E299" s="2">
        <v>14.7</v>
      </c>
      <c r="G299" s="2">
        <f t="shared" si="4"/>
        <v>259.59999999999991</v>
      </c>
    </row>
    <row r="300" spans="1:7" ht="17.25" customHeight="1">
      <c r="B300" s="526"/>
      <c r="D300" t="s">
        <v>18</v>
      </c>
      <c r="E300" s="2">
        <v>60</v>
      </c>
      <c r="G300" s="2">
        <f t="shared" si="4"/>
        <v>319.59999999999991</v>
      </c>
    </row>
    <row r="301" spans="1:7" ht="17.25" customHeight="1">
      <c r="B301" s="526"/>
      <c r="D301" t="s">
        <v>40</v>
      </c>
      <c r="E301" s="2">
        <v>5</v>
      </c>
      <c r="G301" s="2">
        <f t="shared" si="4"/>
        <v>324.59999999999991</v>
      </c>
    </row>
    <row r="302" spans="1:7" ht="17.25" customHeight="1">
      <c r="A302" s="86">
        <v>43890</v>
      </c>
      <c r="B302" s="526">
        <v>19853</v>
      </c>
      <c r="C302" s="65" t="s">
        <v>15</v>
      </c>
      <c r="D302" t="s">
        <v>16</v>
      </c>
      <c r="E302" s="2"/>
      <c r="F302" s="2">
        <v>244.9</v>
      </c>
      <c r="G302" s="2">
        <f t="shared" si="4"/>
        <v>79.699999999999903</v>
      </c>
    </row>
    <row r="303" spans="1:7" ht="17.25" customHeight="1">
      <c r="A303" s="86">
        <v>43890</v>
      </c>
      <c r="B303" s="526">
        <v>19853</v>
      </c>
      <c r="C303" s="65" t="s">
        <v>15</v>
      </c>
      <c r="D303" t="s">
        <v>17</v>
      </c>
      <c r="E303" s="2"/>
      <c r="F303" s="2">
        <v>14.7</v>
      </c>
      <c r="G303" s="2">
        <f t="shared" si="4"/>
        <v>64.999999999999901</v>
      </c>
    </row>
    <row r="304" spans="1:7" ht="17.25" customHeight="1">
      <c r="A304" s="86">
        <v>43894</v>
      </c>
      <c r="B304" s="526">
        <v>19868</v>
      </c>
      <c r="C304" s="65" t="s">
        <v>15</v>
      </c>
      <c r="D304" t="s">
        <v>18</v>
      </c>
      <c r="E304" s="2"/>
      <c r="F304" s="2">
        <v>60</v>
      </c>
      <c r="G304" s="2">
        <f t="shared" si="4"/>
        <v>4.9999999999999005</v>
      </c>
    </row>
    <row r="305" spans="1:7" ht="17.25" customHeight="1">
      <c r="A305" s="86">
        <v>43894</v>
      </c>
      <c r="B305" s="526">
        <v>19868</v>
      </c>
      <c r="C305" s="65" t="s">
        <v>15</v>
      </c>
      <c r="D305" t="s">
        <v>40</v>
      </c>
      <c r="E305" s="2"/>
      <c r="F305" s="2">
        <v>5</v>
      </c>
      <c r="G305" s="2">
        <f t="shared" si="4"/>
        <v>-9.9475983006414026E-14</v>
      </c>
    </row>
    <row r="306" spans="1:7" ht="17.25" customHeight="1">
      <c r="A306" s="86">
        <v>43919</v>
      </c>
      <c r="B306" s="525" t="s">
        <v>14</v>
      </c>
      <c r="C306" s="64" t="s">
        <v>20</v>
      </c>
      <c r="D306" t="s">
        <v>16</v>
      </c>
      <c r="E306" s="2">
        <v>254.2</v>
      </c>
      <c r="G306" s="2">
        <f t="shared" si="4"/>
        <v>254.19999999999987</v>
      </c>
    </row>
    <row r="307" spans="1:7" ht="17.25" customHeight="1">
      <c r="B307" s="526"/>
      <c r="D307" t="s">
        <v>17</v>
      </c>
      <c r="E307" s="2">
        <v>15.8</v>
      </c>
      <c r="G307" s="2">
        <f t="shared" si="4"/>
        <v>269.99999999999989</v>
      </c>
    </row>
    <row r="308" spans="1:7" ht="17.25" customHeight="1">
      <c r="B308" s="526"/>
      <c r="D308" t="s">
        <v>18</v>
      </c>
      <c r="E308" s="2">
        <v>58</v>
      </c>
      <c r="G308" s="2">
        <f t="shared" si="4"/>
        <v>327.99999999999989</v>
      </c>
    </row>
    <row r="309" spans="1:7" ht="17.25" customHeight="1">
      <c r="B309" s="526"/>
      <c r="D309" t="s">
        <v>40</v>
      </c>
      <c r="E309" s="2">
        <v>5</v>
      </c>
      <c r="G309" s="2">
        <f t="shared" si="4"/>
        <v>332.99999999999989</v>
      </c>
    </row>
    <row r="310" spans="1:7" ht="17.25" customHeight="1">
      <c r="A310" s="86">
        <v>43948</v>
      </c>
      <c r="B310" s="526">
        <v>19903</v>
      </c>
      <c r="C310" s="65" t="s">
        <v>20</v>
      </c>
      <c r="D310" t="s">
        <v>18</v>
      </c>
      <c r="E310" s="2"/>
      <c r="F310" s="2">
        <v>58</v>
      </c>
      <c r="G310" s="2">
        <f t="shared" si="4"/>
        <v>274.99999999999989</v>
      </c>
    </row>
    <row r="311" spans="1:7" ht="17.25" customHeight="1">
      <c r="A311" s="86">
        <v>43948</v>
      </c>
      <c r="B311" s="526">
        <v>19903</v>
      </c>
      <c r="C311" s="65" t="s">
        <v>20</v>
      </c>
      <c r="D311" t="s">
        <v>19</v>
      </c>
      <c r="E311" s="2"/>
      <c r="F311" s="2">
        <v>5</v>
      </c>
      <c r="G311" s="2">
        <f t="shared" si="4"/>
        <v>269.99999999999989</v>
      </c>
    </row>
    <row r="312" spans="1:7" ht="17.25" customHeight="1">
      <c r="A312" s="86">
        <v>43955</v>
      </c>
      <c r="B312" s="526">
        <v>19929</v>
      </c>
      <c r="C312" s="65" t="s">
        <v>20</v>
      </c>
      <c r="D312" t="s">
        <v>16</v>
      </c>
      <c r="E312" s="2"/>
      <c r="F312" s="2">
        <v>254.2</v>
      </c>
      <c r="G312" s="2">
        <f t="shared" si="4"/>
        <v>15.799999999999898</v>
      </c>
    </row>
    <row r="313" spans="1:7" ht="17.25" customHeight="1">
      <c r="A313" s="86">
        <v>43955</v>
      </c>
      <c r="B313" s="526">
        <v>19929</v>
      </c>
      <c r="C313" s="65" t="s">
        <v>20</v>
      </c>
      <c r="D313" t="s">
        <v>17</v>
      </c>
      <c r="E313" s="2"/>
      <c r="F313" s="2">
        <v>15.8</v>
      </c>
      <c r="G313" s="2">
        <f t="shared" si="4"/>
        <v>-1.0302869668521453E-13</v>
      </c>
    </row>
    <row r="314" spans="1:7" ht="17.25" customHeight="1">
      <c r="A314" s="86">
        <v>43921</v>
      </c>
      <c r="B314" s="525" t="s">
        <v>14</v>
      </c>
      <c r="C314" s="64" t="s">
        <v>23</v>
      </c>
      <c r="D314" t="s">
        <v>16</v>
      </c>
      <c r="E314" s="2">
        <v>256.60000000000002</v>
      </c>
      <c r="G314" s="2">
        <f t="shared" ref="G314:G321" si="5">+G313+E314-F314</f>
        <v>256.59999999999991</v>
      </c>
    </row>
    <row r="315" spans="1:7" ht="17.25" customHeight="1">
      <c r="B315" s="526"/>
      <c r="D315" t="s">
        <v>17</v>
      </c>
      <c r="E315" s="2">
        <v>16</v>
      </c>
      <c r="G315" s="2">
        <f t="shared" si="5"/>
        <v>272.59999999999991</v>
      </c>
    </row>
    <row r="316" spans="1:7" ht="17.25" customHeight="1">
      <c r="B316" s="526"/>
      <c r="D316" t="s">
        <v>18</v>
      </c>
      <c r="E316" s="2">
        <v>60</v>
      </c>
      <c r="G316" s="2">
        <f t="shared" si="5"/>
        <v>332.59999999999991</v>
      </c>
    </row>
    <row r="317" spans="1:7" ht="17.25" customHeight="1">
      <c r="B317" s="526"/>
      <c r="D317" t="s">
        <v>40</v>
      </c>
      <c r="E317" s="2">
        <v>5</v>
      </c>
      <c r="G317" s="2">
        <f t="shared" si="5"/>
        <v>337.59999999999991</v>
      </c>
    </row>
    <row r="318" spans="1:7" ht="17.25" customHeight="1">
      <c r="A318" s="86">
        <v>43948</v>
      </c>
      <c r="B318" s="526">
        <v>19903</v>
      </c>
      <c r="C318" s="65" t="s">
        <v>23</v>
      </c>
      <c r="D318" t="s">
        <v>18</v>
      </c>
      <c r="E318" s="2"/>
      <c r="F318" s="2">
        <v>60</v>
      </c>
      <c r="G318" s="2">
        <f t="shared" si="5"/>
        <v>277.59999999999991</v>
      </c>
    </row>
    <row r="319" spans="1:7" ht="17.25" customHeight="1">
      <c r="A319" s="86">
        <v>43948</v>
      </c>
      <c r="B319" s="526">
        <v>19903</v>
      </c>
      <c r="C319" s="65" t="s">
        <v>23</v>
      </c>
      <c r="D319" t="s">
        <v>19</v>
      </c>
      <c r="E319" s="2"/>
      <c r="F319" s="2">
        <v>5</v>
      </c>
      <c r="G319" s="2">
        <f t="shared" si="5"/>
        <v>272.59999999999991</v>
      </c>
    </row>
    <row r="320" spans="1:7" ht="17.25" customHeight="1">
      <c r="A320" s="86">
        <v>44021</v>
      </c>
      <c r="B320" s="526">
        <v>20062</v>
      </c>
      <c r="C320" s="65" t="s">
        <v>23</v>
      </c>
      <c r="D320" t="s">
        <v>16</v>
      </c>
      <c r="E320" s="2"/>
      <c r="F320" s="2">
        <v>256.60000000000002</v>
      </c>
      <c r="G320" s="2">
        <f t="shared" si="5"/>
        <v>15.999999999999886</v>
      </c>
    </row>
    <row r="321" spans="1:8" ht="17.25" customHeight="1">
      <c r="A321" s="86">
        <v>44021</v>
      </c>
      <c r="B321" s="526">
        <v>20062</v>
      </c>
      <c r="C321" s="65" t="s">
        <v>23</v>
      </c>
      <c r="D321" t="s">
        <v>17</v>
      </c>
      <c r="E321" s="2"/>
      <c r="F321" s="2">
        <v>16</v>
      </c>
      <c r="G321" s="2">
        <f t="shared" si="5"/>
        <v>-1.1368683772161603E-13</v>
      </c>
    </row>
    <row r="322" spans="1:8" ht="17.25" customHeight="1">
      <c r="A322" s="86">
        <v>43951</v>
      </c>
      <c r="B322" s="525" t="s">
        <v>14</v>
      </c>
      <c r="C322" s="64" t="s">
        <v>24</v>
      </c>
      <c r="D322" t="s">
        <v>16</v>
      </c>
      <c r="E322" s="2">
        <v>275.3</v>
      </c>
      <c r="G322" s="2">
        <f t="shared" ref="G322:G391" si="6">+G321+E322-F322</f>
        <v>275.2999999999999</v>
      </c>
    </row>
    <row r="323" spans="1:8" ht="17.25" customHeight="1">
      <c r="B323" s="526"/>
      <c r="D323" t="s">
        <v>17</v>
      </c>
      <c r="E323" s="2">
        <v>25.4</v>
      </c>
      <c r="G323" s="2">
        <f t="shared" si="6"/>
        <v>300.69999999999987</v>
      </c>
    </row>
    <row r="324" spans="1:8" ht="17.25" customHeight="1">
      <c r="B324" s="526"/>
      <c r="D324" t="s">
        <v>18</v>
      </c>
      <c r="E324" s="2">
        <v>60</v>
      </c>
      <c r="G324" s="2">
        <f t="shared" si="6"/>
        <v>360.69999999999987</v>
      </c>
    </row>
    <row r="325" spans="1:8" ht="17.25" customHeight="1">
      <c r="B325" s="526"/>
      <c r="D325" t="s">
        <v>40</v>
      </c>
      <c r="E325" s="2">
        <v>5</v>
      </c>
      <c r="G325" s="2">
        <f t="shared" si="6"/>
        <v>365.69999999999987</v>
      </c>
    </row>
    <row r="326" spans="1:8" ht="17.25" customHeight="1">
      <c r="A326" s="86">
        <v>44013</v>
      </c>
      <c r="B326" s="526">
        <v>20042</v>
      </c>
      <c r="C326" s="65" t="s">
        <v>24</v>
      </c>
      <c r="D326" t="s">
        <v>18</v>
      </c>
      <c r="E326" s="2"/>
      <c r="F326" s="16">
        <v>60</v>
      </c>
      <c r="G326" s="2">
        <f t="shared" si="6"/>
        <v>305.69999999999987</v>
      </c>
    </row>
    <row r="327" spans="1:8" ht="17.25" customHeight="1">
      <c r="A327" s="86">
        <v>44013</v>
      </c>
      <c r="B327" s="526">
        <v>20042</v>
      </c>
      <c r="C327" s="65" t="s">
        <v>24</v>
      </c>
      <c r="D327" t="s">
        <v>40</v>
      </c>
      <c r="E327" s="2"/>
      <c r="F327" s="16">
        <v>5</v>
      </c>
      <c r="G327" s="2">
        <f t="shared" si="6"/>
        <v>300.69999999999987</v>
      </c>
    </row>
    <row r="328" spans="1:8" ht="17.25" customHeight="1">
      <c r="A328" s="86">
        <v>44021</v>
      </c>
      <c r="B328" s="526">
        <v>20062</v>
      </c>
      <c r="C328" s="65" t="s">
        <v>24</v>
      </c>
      <c r="D328" t="s">
        <v>16</v>
      </c>
      <c r="E328" s="2"/>
      <c r="F328" s="16">
        <v>255.7</v>
      </c>
      <c r="G328" s="2">
        <f t="shared" si="6"/>
        <v>44.999999999999886</v>
      </c>
      <c r="H328" s="37"/>
    </row>
    <row r="329" spans="1:8" ht="17.25" customHeight="1">
      <c r="A329" s="86">
        <v>44021</v>
      </c>
      <c r="B329" s="526">
        <v>20062</v>
      </c>
      <c r="C329" s="65" t="s">
        <v>24</v>
      </c>
      <c r="D329" t="s">
        <v>17</v>
      </c>
      <c r="E329" s="2"/>
      <c r="F329" s="16">
        <v>15.8</v>
      </c>
      <c r="G329" s="2">
        <f t="shared" si="6"/>
        <v>29.199999999999886</v>
      </c>
    </row>
    <row r="330" spans="1:8" ht="17.25" customHeight="1">
      <c r="A330" s="86">
        <v>44301</v>
      </c>
      <c r="B330" s="526">
        <v>22162</v>
      </c>
      <c r="C330" s="65" t="s">
        <v>24</v>
      </c>
      <c r="D330" t="s">
        <v>16</v>
      </c>
      <c r="E330" s="2"/>
      <c r="F330" s="16">
        <v>19.600000000000001</v>
      </c>
      <c r="G330" s="2">
        <f t="shared" si="6"/>
        <v>9.5999999999998842</v>
      </c>
    </row>
    <row r="331" spans="1:8" ht="17.25" customHeight="1">
      <c r="A331" s="86">
        <v>44301</v>
      </c>
      <c r="B331" s="526">
        <v>22162</v>
      </c>
      <c r="C331" s="65" t="s">
        <v>24</v>
      </c>
      <c r="D331" t="s">
        <v>17</v>
      </c>
      <c r="E331" s="2"/>
      <c r="F331" s="16">
        <v>9.6</v>
      </c>
      <c r="G331" s="2">
        <f t="shared" si="6"/>
        <v>-1.1546319456101628E-13</v>
      </c>
    </row>
    <row r="332" spans="1:8" ht="17.25" customHeight="1">
      <c r="A332" s="86">
        <v>43982</v>
      </c>
      <c r="B332" s="525" t="s">
        <v>14</v>
      </c>
      <c r="C332" s="64" t="s">
        <v>25</v>
      </c>
      <c r="D332" t="s">
        <v>16</v>
      </c>
      <c r="E332" s="8">
        <v>255.9</v>
      </c>
      <c r="F332" s="16"/>
      <c r="G332" s="2">
        <f t="shared" si="6"/>
        <v>255.89999999999989</v>
      </c>
    </row>
    <row r="333" spans="1:8" ht="17.25" customHeight="1">
      <c r="B333" s="525"/>
      <c r="C333" s="64"/>
      <c r="D333" t="s">
        <v>17</v>
      </c>
      <c r="E333" s="51">
        <v>13.7</v>
      </c>
      <c r="F333" s="16"/>
      <c r="G333" s="2">
        <f t="shared" si="6"/>
        <v>269.59999999999991</v>
      </c>
    </row>
    <row r="334" spans="1:8" ht="17.25" customHeight="1">
      <c r="B334" s="525"/>
      <c r="C334" s="64"/>
      <c r="D334" t="s">
        <v>18</v>
      </c>
      <c r="E334" s="51">
        <v>60</v>
      </c>
      <c r="F334" s="16"/>
      <c r="G334" s="2">
        <f t="shared" si="6"/>
        <v>329.59999999999991</v>
      </c>
    </row>
    <row r="335" spans="1:8" ht="17.25" customHeight="1">
      <c r="B335" s="525"/>
      <c r="D335" t="s">
        <v>19</v>
      </c>
      <c r="E335" s="51">
        <v>5</v>
      </c>
      <c r="F335" s="16"/>
      <c r="G335" s="2">
        <f t="shared" si="6"/>
        <v>334.59999999999991</v>
      </c>
    </row>
    <row r="336" spans="1:8" ht="17.25" customHeight="1">
      <c r="A336" s="86">
        <v>44013</v>
      </c>
      <c r="B336" s="526">
        <v>20042</v>
      </c>
      <c r="C336" s="65" t="s">
        <v>25</v>
      </c>
      <c r="D336" t="s">
        <v>18</v>
      </c>
      <c r="E336" s="51"/>
      <c r="F336" s="16">
        <v>60</v>
      </c>
      <c r="G336" s="2">
        <f t="shared" si="6"/>
        <v>274.59999999999991</v>
      </c>
    </row>
    <row r="337" spans="1:7" ht="17.25" customHeight="1">
      <c r="A337" s="86">
        <v>44013</v>
      </c>
      <c r="B337" s="526">
        <v>20042</v>
      </c>
      <c r="C337" s="65" t="s">
        <v>25</v>
      </c>
      <c r="D337" t="s">
        <v>40</v>
      </c>
      <c r="E337" s="51"/>
      <c r="F337" s="16">
        <v>5</v>
      </c>
      <c r="G337" s="2">
        <f t="shared" si="6"/>
        <v>269.59999999999991</v>
      </c>
    </row>
    <row r="338" spans="1:7" ht="17.25" customHeight="1">
      <c r="A338" s="86">
        <v>44063</v>
      </c>
      <c r="B338" s="526">
        <v>20210</v>
      </c>
      <c r="C338" s="65" t="s">
        <v>25</v>
      </c>
      <c r="D338" t="s">
        <v>16</v>
      </c>
      <c r="E338" s="51"/>
      <c r="F338" s="16">
        <v>255.9</v>
      </c>
      <c r="G338" s="2">
        <f t="shared" si="6"/>
        <v>13.699999999999903</v>
      </c>
    </row>
    <row r="339" spans="1:7" ht="17.25" customHeight="1">
      <c r="A339" s="86">
        <v>44063</v>
      </c>
      <c r="B339" s="526">
        <v>20210</v>
      </c>
      <c r="C339" s="65" t="s">
        <v>25</v>
      </c>
      <c r="D339" t="s">
        <v>17</v>
      </c>
      <c r="E339" s="51"/>
      <c r="F339" s="16">
        <v>13.7</v>
      </c>
      <c r="G339" s="2">
        <f t="shared" si="6"/>
        <v>-9.5923269327613525E-14</v>
      </c>
    </row>
    <row r="340" spans="1:7" ht="17.25" customHeight="1">
      <c r="A340" s="86">
        <v>44012</v>
      </c>
      <c r="B340" s="525" t="s">
        <v>14</v>
      </c>
      <c r="C340" s="64" t="s">
        <v>26</v>
      </c>
      <c r="D340" t="s">
        <v>16</v>
      </c>
      <c r="E340" s="16">
        <v>226.3</v>
      </c>
      <c r="F340" s="16"/>
      <c r="G340" s="2">
        <f t="shared" si="6"/>
        <v>226.29999999999993</v>
      </c>
    </row>
    <row r="341" spans="1:7" ht="17.25" customHeight="1">
      <c r="B341" s="526"/>
      <c r="D341" t="s">
        <v>17</v>
      </c>
      <c r="E341" s="16">
        <v>6.6</v>
      </c>
      <c r="F341" s="16"/>
      <c r="G341" s="2">
        <f t="shared" si="6"/>
        <v>232.89999999999992</v>
      </c>
    </row>
    <row r="342" spans="1:7" ht="17.25" customHeight="1">
      <c r="B342" s="526"/>
      <c r="D342" t="s">
        <v>18</v>
      </c>
      <c r="E342" s="16">
        <v>60</v>
      </c>
      <c r="F342" s="16"/>
      <c r="G342" s="2">
        <f t="shared" si="6"/>
        <v>292.89999999999992</v>
      </c>
    </row>
    <row r="343" spans="1:7" ht="17.25" customHeight="1">
      <c r="B343" s="526"/>
      <c r="D343" t="s">
        <v>40</v>
      </c>
      <c r="E343" s="16">
        <v>5</v>
      </c>
      <c r="F343" s="16"/>
      <c r="G343" s="2">
        <f t="shared" si="6"/>
        <v>297.89999999999992</v>
      </c>
    </row>
    <row r="344" spans="1:7" ht="17.25" customHeight="1">
      <c r="A344" s="86">
        <v>44063</v>
      </c>
      <c r="B344" s="526">
        <v>20211</v>
      </c>
      <c r="C344" s="65" t="s">
        <v>26</v>
      </c>
      <c r="D344" t="s">
        <v>16</v>
      </c>
      <c r="E344" s="16"/>
      <c r="F344" s="16">
        <v>226.3</v>
      </c>
      <c r="G344" s="2">
        <f t="shared" si="6"/>
        <v>71.599999999999909</v>
      </c>
    </row>
    <row r="345" spans="1:7" ht="17.25" customHeight="1">
      <c r="A345" s="86">
        <v>44063</v>
      </c>
      <c r="B345" s="526">
        <v>20211</v>
      </c>
      <c r="C345" s="65" t="s">
        <v>26</v>
      </c>
      <c r="D345" t="s">
        <v>17</v>
      </c>
      <c r="E345" s="16"/>
      <c r="F345" s="16">
        <v>6.6</v>
      </c>
      <c r="G345" s="2">
        <f t="shared" si="6"/>
        <v>64.999999999999915</v>
      </c>
    </row>
    <row r="346" spans="1:7" ht="17.25" customHeight="1">
      <c r="A346" s="86">
        <v>44109</v>
      </c>
      <c r="B346" s="526">
        <v>20400</v>
      </c>
      <c r="C346" s="65" t="s">
        <v>26</v>
      </c>
      <c r="D346" t="s">
        <v>18</v>
      </c>
      <c r="E346" s="16"/>
      <c r="F346" s="16">
        <v>60</v>
      </c>
      <c r="G346" s="2">
        <f t="shared" si="6"/>
        <v>4.9999999999999147</v>
      </c>
    </row>
    <row r="347" spans="1:7" ht="17.25" customHeight="1">
      <c r="A347" s="86">
        <v>44109</v>
      </c>
      <c r="B347" s="526">
        <v>20400</v>
      </c>
      <c r="C347" s="65" t="s">
        <v>26</v>
      </c>
      <c r="D347" t="s">
        <v>40</v>
      </c>
      <c r="E347" s="16"/>
      <c r="F347" s="16">
        <v>5</v>
      </c>
      <c r="G347" s="2">
        <f t="shared" si="6"/>
        <v>-8.5265128291212022E-14</v>
      </c>
    </row>
    <row r="348" spans="1:7" ht="17.25" customHeight="1">
      <c r="A348" s="86">
        <v>44043</v>
      </c>
      <c r="B348" s="525" t="s">
        <v>14</v>
      </c>
      <c r="C348" s="64" t="s">
        <v>27</v>
      </c>
      <c r="D348" t="s">
        <v>16</v>
      </c>
      <c r="E348" s="16">
        <v>176.1</v>
      </c>
      <c r="F348" s="16"/>
      <c r="G348" s="2">
        <f t="shared" si="6"/>
        <v>176.09999999999991</v>
      </c>
    </row>
    <row r="349" spans="1:7" ht="17.25" customHeight="1">
      <c r="B349" s="526"/>
      <c r="D349" t="s">
        <v>17</v>
      </c>
      <c r="E349" s="16">
        <v>20.5</v>
      </c>
      <c r="F349" s="16"/>
      <c r="G349" s="2">
        <f t="shared" si="6"/>
        <v>196.59999999999991</v>
      </c>
    </row>
    <row r="350" spans="1:7" ht="17.25" customHeight="1">
      <c r="B350" s="526"/>
      <c r="D350" t="s">
        <v>18</v>
      </c>
      <c r="E350" s="16">
        <v>60</v>
      </c>
      <c r="F350" s="16"/>
      <c r="G350" s="2">
        <f t="shared" si="6"/>
        <v>256.59999999999991</v>
      </c>
    </row>
    <row r="351" spans="1:7" ht="17.25" customHeight="1">
      <c r="B351" s="526"/>
      <c r="D351" t="s">
        <v>40</v>
      </c>
      <c r="E351" s="16">
        <v>5</v>
      </c>
      <c r="F351" s="16"/>
      <c r="G351" s="2">
        <f t="shared" si="6"/>
        <v>261.59999999999991</v>
      </c>
    </row>
    <row r="352" spans="1:7" ht="17.25" customHeight="1">
      <c r="A352" s="86">
        <v>44107</v>
      </c>
      <c r="B352" s="526">
        <v>20390</v>
      </c>
      <c r="C352" s="65" t="s">
        <v>27</v>
      </c>
      <c r="D352" t="s">
        <v>16</v>
      </c>
      <c r="E352" s="16"/>
      <c r="F352" s="16">
        <v>176.1</v>
      </c>
      <c r="G352" s="2">
        <f t="shared" si="6"/>
        <v>85.499999999999915</v>
      </c>
    </row>
    <row r="353" spans="1:7" ht="17.25" customHeight="1">
      <c r="A353" s="86">
        <v>44107</v>
      </c>
      <c r="B353" s="526">
        <v>20390</v>
      </c>
      <c r="C353" s="65" t="s">
        <v>27</v>
      </c>
      <c r="D353" t="s">
        <v>17</v>
      </c>
      <c r="E353" s="16"/>
      <c r="F353" s="16">
        <v>20.5</v>
      </c>
      <c r="G353" s="2">
        <f t="shared" si="6"/>
        <v>64.999999999999915</v>
      </c>
    </row>
    <row r="354" spans="1:7" ht="17.25" customHeight="1">
      <c r="A354" s="86">
        <v>44109</v>
      </c>
      <c r="B354" s="526">
        <v>20400</v>
      </c>
      <c r="C354" s="65" t="s">
        <v>27</v>
      </c>
      <c r="D354" t="s">
        <v>18</v>
      </c>
      <c r="E354" s="16"/>
      <c r="F354" s="16">
        <v>60</v>
      </c>
      <c r="G354" s="2">
        <f t="shared" si="6"/>
        <v>4.9999999999999147</v>
      </c>
    </row>
    <row r="355" spans="1:7" ht="17.25" customHeight="1">
      <c r="A355" s="86">
        <v>44109</v>
      </c>
      <c r="B355" s="526">
        <v>20400</v>
      </c>
      <c r="C355" s="65" t="s">
        <v>27</v>
      </c>
      <c r="D355" t="s">
        <v>40</v>
      </c>
      <c r="E355" s="16"/>
      <c r="F355" s="16">
        <v>5</v>
      </c>
      <c r="G355" s="2">
        <f t="shared" si="6"/>
        <v>-8.5265128291212022E-14</v>
      </c>
    </row>
    <row r="356" spans="1:7" ht="17.25" customHeight="1">
      <c r="A356" s="86">
        <v>44074</v>
      </c>
      <c r="B356" s="525" t="s">
        <v>14</v>
      </c>
      <c r="C356" s="64" t="s">
        <v>28</v>
      </c>
      <c r="D356" t="s">
        <v>16</v>
      </c>
      <c r="E356" s="16">
        <v>169.2</v>
      </c>
      <c r="F356" s="16"/>
      <c r="G356" s="2">
        <f t="shared" si="6"/>
        <v>169.1999999999999</v>
      </c>
    </row>
    <row r="357" spans="1:7" ht="17.25" customHeight="1">
      <c r="B357" s="526"/>
      <c r="D357" t="s">
        <v>17</v>
      </c>
      <c r="E357" s="16">
        <v>14.6</v>
      </c>
      <c r="F357" s="16"/>
      <c r="G357" s="2">
        <f t="shared" si="6"/>
        <v>183.7999999999999</v>
      </c>
    </row>
    <row r="358" spans="1:7" ht="17.25" customHeight="1">
      <c r="B358" s="526"/>
      <c r="D358" t="s">
        <v>18</v>
      </c>
      <c r="E358" s="16">
        <v>60</v>
      </c>
      <c r="F358" s="16"/>
      <c r="G358" s="2">
        <f t="shared" si="6"/>
        <v>243.7999999999999</v>
      </c>
    </row>
    <row r="359" spans="1:7" ht="17.25" customHeight="1">
      <c r="B359" s="526"/>
      <c r="D359" t="s">
        <v>40</v>
      </c>
      <c r="E359" s="16">
        <v>5</v>
      </c>
      <c r="F359" s="16"/>
      <c r="G359" s="2">
        <f t="shared" si="6"/>
        <v>248.7999999999999</v>
      </c>
    </row>
    <row r="360" spans="1:7" ht="17.25" customHeight="1">
      <c r="B360" s="526"/>
      <c r="D360" t="s">
        <v>45</v>
      </c>
      <c r="E360" s="16">
        <v>15</v>
      </c>
      <c r="F360" s="16"/>
      <c r="G360" s="2">
        <f t="shared" si="6"/>
        <v>263.7999999999999</v>
      </c>
    </row>
    <row r="361" spans="1:7" ht="17.25" customHeight="1">
      <c r="A361" s="86">
        <v>44109</v>
      </c>
      <c r="B361" s="526">
        <v>20400</v>
      </c>
      <c r="C361" s="65" t="s">
        <v>28</v>
      </c>
      <c r="D361" t="s">
        <v>18</v>
      </c>
      <c r="E361" s="16"/>
      <c r="F361" s="16">
        <v>60</v>
      </c>
      <c r="G361" s="2">
        <f t="shared" si="6"/>
        <v>203.7999999999999</v>
      </c>
    </row>
    <row r="362" spans="1:7" ht="17.25" customHeight="1">
      <c r="A362" s="86">
        <v>44109</v>
      </c>
      <c r="B362" s="526">
        <v>20400</v>
      </c>
      <c r="C362" s="65" t="s">
        <v>28</v>
      </c>
      <c r="D362" t="s">
        <v>40</v>
      </c>
      <c r="E362" s="16"/>
      <c r="F362" s="16">
        <v>5</v>
      </c>
      <c r="G362" s="2">
        <f t="shared" si="6"/>
        <v>198.7999999999999</v>
      </c>
    </row>
    <row r="363" spans="1:7" ht="17.25" customHeight="1">
      <c r="A363" s="86">
        <v>44130</v>
      </c>
      <c r="B363" s="526">
        <v>20540</v>
      </c>
      <c r="C363" s="65" t="s">
        <v>28</v>
      </c>
      <c r="D363" t="s">
        <v>16</v>
      </c>
      <c r="E363" s="16"/>
      <c r="F363" s="16">
        <v>169.2</v>
      </c>
      <c r="G363" s="2">
        <f t="shared" si="6"/>
        <v>29.599999999999909</v>
      </c>
    </row>
    <row r="364" spans="1:7" ht="17.25" customHeight="1">
      <c r="A364" s="86">
        <v>44130</v>
      </c>
      <c r="B364" s="526">
        <v>20540</v>
      </c>
      <c r="C364" s="65" t="s">
        <v>28</v>
      </c>
      <c r="D364" t="s">
        <v>17</v>
      </c>
      <c r="E364" s="16"/>
      <c r="F364" s="16">
        <v>14.6</v>
      </c>
      <c r="G364" s="2">
        <f t="shared" si="6"/>
        <v>14.999999999999909</v>
      </c>
    </row>
    <row r="365" spans="1:7" ht="17.25" customHeight="1">
      <c r="A365" s="86">
        <v>44301</v>
      </c>
      <c r="B365" s="526">
        <v>22162</v>
      </c>
      <c r="C365" s="65" t="s">
        <v>28</v>
      </c>
      <c r="D365" t="s">
        <v>45</v>
      </c>
      <c r="E365" s="16"/>
      <c r="F365" s="16">
        <v>15</v>
      </c>
      <c r="G365" s="2">
        <f t="shared" si="6"/>
        <v>-9.0594198809412774E-14</v>
      </c>
    </row>
    <row r="366" spans="1:7">
      <c r="A366" s="86">
        <v>44104</v>
      </c>
      <c r="B366" s="525" t="s">
        <v>14</v>
      </c>
      <c r="C366" s="64" t="s">
        <v>29</v>
      </c>
      <c r="D366" t="s">
        <v>16</v>
      </c>
      <c r="E366" s="16">
        <v>178</v>
      </c>
      <c r="F366" s="16"/>
      <c r="G366" s="2">
        <f t="shared" si="6"/>
        <v>177.99999999999991</v>
      </c>
    </row>
    <row r="367" spans="1:7">
      <c r="B367" s="526"/>
      <c r="D367" t="s">
        <v>17</v>
      </c>
      <c r="E367" s="16">
        <v>16.899999999999999</v>
      </c>
      <c r="F367" s="16"/>
      <c r="G367" s="2">
        <f t="shared" si="6"/>
        <v>194.89999999999992</v>
      </c>
    </row>
    <row r="368" spans="1:7">
      <c r="B368" s="526"/>
      <c r="D368" t="s">
        <v>18</v>
      </c>
      <c r="E368" s="16">
        <v>60</v>
      </c>
      <c r="F368" s="16"/>
      <c r="G368" s="2">
        <f t="shared" si="6"/>
        <v>254.89999999999992</v>
      </c>
    </row>
    <row r="369" spans="1:7">
      <c r="B369" s="526"/>
      <c r="D369" t="s">
        <v>40</v>
      </c>
      <c r="E369" s="16">
        <v>5</v>
      </c>
      <c r="F369" s="16"/>
      <c r="G369" s="2">
        <f t="shared" si="6"/>
        <v>259.89999999999992</v>
      </c>
    </row>
    <row r="370" spans="1:7">
      <c r="B370" s="526"/>
      <c r="D370" t="s">
        <v>45</v>
      </c>
      <c r="E370" s="16">
        <v>8.5</v>
      </c>
      <c r="F370" s="16"/>
      <c r="G370" s="2">
        <f t="shared" si="6"/>
        <v>268.39999999999992</v>
      </c>
    </row>
    <row r="371" spans="1:7" ht="17.25" customHeight="1">
      <c r="A371" s="86">
        <v>44137</v>
      </c>
      <c r="B371" s="526">
        <v>20601</v>
      </c>
      <c r="C371" s="65" t="s">
        <v>29</v>
      </c>
      <c r="D371" t="s">
        <v>18</v>
      </c>
      <c r="E371" s="16"/>
      <c r="F371" s="16">
        <v>60</v>
      </c>
      <c r="G371" s="2">
        <f t="shared" si="6"/>
        <v>208.39999999999992</v>
      </c>
    </row>
    <row r="372" spans="1:7">
      <c r="A372" s="86">
        <v>44137</v>
      </c>
      <c r="B372" s="526">
        <v>20601</v>
      </c>
      <c r="C372" s="65" t="s">
        <v>29</v>
      </c>
      <c r="D372" t="s">
        <v>40</v>
      </c>
      <c r="E372" s="16"/>
      <c r="F372" s="16">
        <v>5</v>
      </c>
      <c r="G372" s="2">
        <f t="shared" si="6"/>
        <v>203.39999999999992</v>
      </c>
    </row>
    <row r="373" spans="1:7">
      <c r="A373" s="86">
        <v>44170</v>
      </c>
      <c r="B373" s="526">
        <v>20957</v>
      </c>
      <c r="C373" s="65" t="s">
        <v>29</v>
      </c>
      <c r="D373" t="s">
        <v>16</v>
      </c>
      <c r="E373" s="16"/>
      <c r="F373" s="16">
        <v>178</v>
      </c>
      <c r="G373" s="2">
        <f t="shared" si="6"/>
        <v>25.39999999999992</v>
      </c>
    </row>
    <row r="374" spans="1:7">
      <c r="A374" s="86">
        <v>44170</v>
      </c>
      <c r="B374" s="526">
        <v>20957</v>
      </c>
      <c r="C374" s="65" t="s">
        <v>29</v>
      </c>
      <c r="D374" t="s">
        <v>17</v>
      </c>
      <c r="E374" s="16"/>
      <c r="F374" s="16">
        <v>16.899999999999999</v>
      </c>
      <c r="G374" s="2">
        <f t="shared" si="6"/>
        <v>8.4999999999999218</v>
      </c>
    </row>
    <row r="375" spans="1:7">
      <c r="A375" s="86">
        <v>44258</v>
      </c>
      <c r="B375" s="526">
        <v>21724</v>
      </c>
      <c r="C375" s="65" t="s">
        <v>29</v>
      </c>
      <c r="D375" t="s">
        <v>45</v>
      </c>
      <c r="E375" s="16"/>
      <c r="F375" s="16">
        <v>8.5</v>
      </c>
      <c r="G375" s="2">
        <f t="shared" si="6"/>
        <v>-7.815970093361102E-14</v>
      </c>
    </row>
    <row r="376" spans="1:7">
      <c r="A376" s="86">
        <v>44135</v>
      </c>
      <c r="B376" s="525" t="s">
        <v>14</v>
      </c>
      <c r="C376" s="64" t="s">
        <v>30</v>
      </c>
      <c r="D376" t="s">
        <v>16</v>
      </c>
      <c r="E376" s="16">
        <v>208.2</v>
      </c>
      <c r="F376" s="16"/>
      <c r="G376" s="2">
        <f t="shared" si="6"/>
        <v>208.1999999999999</v>
      </c>
    </row>
    <row r="377" spans="1:7">
      <c r="B377" s="526"/>
      <c r="D377" t="s">
        <v>17</v>
      </c>
      <c r="E377" s="16">
        <v>17.899999999999999</v>
      </c>
      <c r="F377" s="16"/>
      <c r="G377" s="2">
        <f t="shared" si="6"/>
        <v>226.09999999999991</v>
      </c>
    </row>
    <row r="378" spans="1:7">
      <c r="B378" s="526"/>
      <c r="D378" t="s">
        <v>18</v>
      </c>
      <c r="E378" s="16">
        <v>60</v>
      </c>
      <c r="F378" s="16"/>
      <c r="G378" s="2">
        <f t="shared" si="6"/>
        <v>286.09999999999991</v>
      </c>
    </row>
    <row r="379" spans="1:7">
      <c r="B379" s="526"/>
      <c r="D379" t="s">
        <v>40</v>
      </c>
      <c r="E379" s="16">
        <v>5</v>
      </c>
      <c r="G379" s="2">
        <f t="shared" si="6"/>
        <v>291.09999999999991</v>
      </c>
    </row>
    <row r="380" spans="1:7">
      <c r="B380" s="526"/>
      <c r="D380" s="67" t="s">
        <v>47</v>
      </c>
      <c r="E380" s="16">
        <v>10</v>
      </c>
      <c r="G380" s="2">
        <f t="shared" si="6"/>
        <v>301.09999999999991</v>
      </c>
    </row>
    <row r="381" spans="1:7">
      <c r="A381" s="86">
        <v>44137</v>
      </c>
      <c r="B381" s="526">
        <v>20601</v>
      </c>
      <c r="C381" s="65" t="s">
        <v>30</v>
      </c>
      <c r="D381" t="s">
        <v>18</v>
      </c>
      <c r="E381" s="16"/>
      <c r="F381" s="2">
        <v>60</v>
      </c>
      <c r="G381" s="2">
        <f t="shared" si="6"/>
        <v>241.09999999999991</v>
      </c>
    </row>
    <row r="382" spans="1:7" ht="17.25" customHeight="1">
      <c r="A382" s="86">
        <v>44137</v>
      </c>
      <c r="B382" s="526">
        <v>20601</v>
      </c>
      <c r="C382" s="65" t="s">
        <v>30</v>
      </c>
      <c r="D382" t="s">
        <v>40</v>
      </c>
      <c r="E382" s="16"/>
      <c r="F382" s="2">
        <v>5</v>
      </c>
      <c r="G382" s="2">
        <f t="shared" si="6"/>
        <v>236.09999999999991</v>
      </c>
    </row>
    <row r="383" spans="1:7" ht="17.25" customHeight="1">
      <c r="A383" s="86">
        <v>44181</v>
      </c>
      <c r="B383" s="526">
        <v>21092</v>
      </c>
      <c r="C383" s="65" t="s">
        <v>30</v>
      </c>
      <c r="D383" t="s">
        <v>16</v>
      </c>
      <c r="E383" s="16"/>
      <c r="F383" s="2">
        <v>208.2</v>
      </c>
      <c r="G383" s="2">
        <f t="shared" si="6"/>
        <v>27.89999999999992</v>
      </c>
    </row>
    <row r="384" spans="1:7" ht="17.25" customHeight="1">
      <c r="A384" s="86">
        <v>44181</v>
      </c>
      <c r="B384" s="526">
        <v>21092</v>
      </c>
      <c r="C384" s="65" t="s">
        <v>30</v>
      </c>
      <c r="D384" t="s">
        <v>17</v>
      </c>
      <c r="E384" s="16"/>
      <c r="F384" s="2">
        <v>17.899999999999999</v>
      </c>
      <c r="G384" s="2">
        <f t="shared" si="6"/>
        <v>9.9999999999999218</v>
      </c>
    </row>
    <row r="385" spans="1:7" ht="17.25" customHeight="1">
      <c r="A385" s="86">
        <v>44258</v>
      </c>
      <c r="B385" s="526">
        <v>21724</v>
      </c>
      <c r="C385" s="65" t="s">
        <v>30</v>
      </c>
      <c r="D385" s="67" t="s">
        <v>47</v>
      </c>
      <c r="E385" s="16"/>
      <c r="F385" s="2">
        <v>10</v>
      </c>
      <c r="G385" s="2">
        <f t="shared" si="6"/>
        <v>-7.815970093361102E-14</v>
      </c>
    </row>
    <row r="386" spans="1:7">
      <c r="A386" s="86">
        <v>44165</v>
      </c>
      <c r="B386" s="525" t="s">
        <v>14</v>
      </c>
      <c r="C386" s="64" t="s">
        <v>33</v>
      </c>
      <c r="D386" t="s">
        <v>16</v>
      </c>
      <c r="E386" s="16">
        <v>207.8</v>
      </c>
      <c r="G386" s="2">
        <f t="shared" si="6"/>
        <v>207.79999999999993</v>
      </c>
    </row>
    <row r="387" spans="1:7">
      <c r="B387" s="526"/>
      <c r="D387" t="s">
        <v>17</v>
      </c>
      <c r="E387" s="16">
        <v>18.399999999999999</v>
      </c>
      <c r="G387" s="2">
        <f t="shared" si="6"/>
        <v>226.19999999999993</v>
      </c>
    </row>
    <row r="388" spans="1:7">
      <c r="B388" s="526"/>
      <c r="D388" t="s">
        <v>18</v>
      </c>
      <c r="E388" s="16">
        <v>60</v>
      </c>
      <c r="G388" s="2">
        <f t="shared" si="6"/>
        <v>286.19999999999993</v>
      </c>
    </row>
    <row r="389" spans="1:7">
      <c r="B389" s="526"/>
      <c r="D389" t="s">
        <v>40</v>
      </c>
      <c r="E389" s="16">
        <v>5</v>
      </c>
      <c r="G389" s="2">
        <f t="shared" si="6"/>
        <v>291.19999999999993</v>
      </c>
    </row>
    <row r="390" spans="1:7">
      <c r="A390" s="86">
        <v>44165</v>
      </c>
      <c r="B390" s="526" t="s">
        <v>114</v>
      </c>
      <c r="C390" s="65" t="s">
        <v>33</v>
      </c>
      <c r="D390" s="67" t="s">
        <v>18</v>
      </c>
      <c r="F390" s="2">
        <v>60</v>
      </c>
      <c r="G390" s="2">
        <f t="shared" si="6"/>
        <v>231.19999999999993</v>
      </c>
    </row>
    <row r="391" spans="1:7">
      <c r="A391" s="86">
        <v>44165</v>
      </c>
      <c r="B391" s="526" t="s">
        <v>114</v>
      </c>
      <c r="C391" s="65" t="s">
        <v>33</v>
      </c>
      <c r="D391" s="67" t="s">
        <v>40</v>
      </c>
      <c r="F391" s="2">
        <v>5</v>
      </c>
      <c r="G391" s="2">
        <f t="shared" si="6"/>
        <v>226.19999999999993</v>
      </c>
    </row>
    <row r="392" spans="1:7">
      <c r="A392" s="86">
        <v>44204</v>
      </c>
      <c r="B392" s="526">
        <v>21363</v>
      </c>
      <c r="C392" s="65" t="s">
        <v>33</v>
      </c>
      <c r="D392" s="67" t="s">
        <v>16</v>
      </c>
      <c r="F392" s="2">
        <v>207.8</v>
      </c>
      <c r="G392" s="2">
        <f t="shared" ref="G392:G463" si="7">+G391+E392-F392</f>
        <v>18.39999999999992</v>
      </c>
    </row>
    <row r="393" spans="1:7">
      <c r="A393" s="86">
        <v>44204</v>
      </c>
      <c r="B393" s="526">
        <v>21363</v>
      </c>
      <c r="C393" s="65" t="s">
        <v>33</v>
      </c>
      <c r="D393" s="67" t="s">
        <v>17</v>
      </c>
      <c r="F393" s="2">
        <v>18.399999999999999</v>
      </c>
      <c r="G393" s="2">
        <f t="shared" si="7"/>
        <v>-7.815970093361102E-14</v>
      </c>
    </row>
    <row r="394" spans="1:7">
      <c r="A394" s="86">
        <v>44196</v>
      </c>
      <c r="B394" s="525" t="s">
        <v>14</v>
      </c>
      <c r="C394" s="64" t="s">
        <v>34</v>
      </c>
      <c r="D394" t="s">
        <v>16</v>
      </c>
      <c r="E394" s="80">
        <v>237.7</v>
      </c>
      <c r="G394" s="2">
        <f t="shared" si="7"/>
        <v>237.6999999999999</v>
      </c>
    </row>
    <row r="395" spans="1:7">
      <c r="B395" s="526"/>
      <c r="D395" t="s">
        <v>17</v>
      </c>
      <c r="E395" s="80">
        <v>16.3</v>
      </c>
      <c r="G395" s="2">
        <f t="shared" si="7"/>
        <v>253.99999999999991</v>
      </c>
    </row>
    <row r="396" spans="1:7">
      <c r="B396" s="526"/>
      <c r="D396" t="s">
        <v>48</v>
      </c>
      <c r="E396" s="80">
        <v>60</v>
      </c>
      <c r="G396" s="2">
        <f t="shared" si="7"/>
        <v>313.99999999999989</v>
      </c>
    </row>
    <row r="397" spans="1:7">
      <c r="B397" s="526"/>
      <c r="D397" t="s">
        <v>40</v>
      </c>
      <c r="E397" s="80">
        <v>5</v>
      </c>
      <c r="G397" s="2">
        <f t="shared" si="7"/>
        <v>318.99999999999989</v>
      </c>
    </row>
    <row r="398" spans="1:7">
      <c r="A398" s="86">
        <v>44196</v>
      </c>
      <c r="B398" s="526" t="s">
        <v>114</v>
      </c>
      <c r="C398" s="65" t="s">
        <v>34</v>
      </c>
      <c r="D398" t="s">
        <v>48</v>
      </c>
      <c r="E398" s="2"/>
      <c r="F398" s="2">
        <v>60</v>
      </c>
      <c r="G398" s="2">
        <f t="shared" si="7"/>
        <v>258.99999999999989</v>
      </c>
    </row>
    <row r="399" spans="1:7">
      <c r="A399" s="86">
        <v>44196</v>
      </c>
      <c r="B399" s="526" t="s">
        <v>114</v>
      </c>
      <c r="C399" s="65" t="s">
        <v>34</v>
      </c>
      <c r="D399" t="s">
        <v>40</v>
      </c>
      <c r="E399" s="2"/>
      <c r="F399" s="2">
        <v>5</v>
      </c>
      <c r="G399" s="2">
        <f t="shared" si="7"/>
        <v>253.99999999999989</v>
      </c>
    </row>
    <row r="400" spans="1:7">
      <c r="A400" s="86">
        <v>44222</v>
      </c>
      <c r="B400" s="526">
        <v>21427</v>
      </c>
      <c r="C400" s="65" t="s">
        <v>34</v>
      </c>
      <c r="D400" t="s">
        <v>16</v>
      </c>
      <c r="E400" s="2"/>
      <c r="F400" s="2">
        <v>237.7</v>
      </c>
      <c r="G400" s="2">
        <f t="shared" si="7"/>
        <v>16.299999999999898</v>
      </c>
    </row>
    <row r="401" spans="1:7">
      <c r="A401" s="86">
        <v>44222</v>
      </c>
      <c r="B401" s="526">
        <v>21427</v>
      </c>
      <c r="C401" s="65" t="s">
        <v>34</v>
      </c>
      <c r="D401" t="s">
        <v>17</v>
      </c>
      <c r="E401" s="2"/>
      <c r="F401" s="2">
        <v>16.3</v>
      </c>
      <c r="G401" s="2">
        <f t="shared" si="7"/>
        <v>-1.0302869668521453E-13</v>
      </c>
    </row>
    <row r="402" spans="1:7">
      <c r="A402" s="86">
        <v>44227</v>
      </c>
      <c r="B402" s="525" t="s">
        <v>14</v>
      </c>
      <c r="C402" s="64" t="s">
        <v>15</v>
      </c>
      <c r="D402" t="s">
        <v>16</v>
      </c>
      <c r="E402" s="80">
        <v>259.8</v>
      </c>
      <c r="G402" s="2">
        <f t="shared" si="7"/>
        <v>259.7999999999999</v>
      </c>
    </row>
    <row r="403" spans="1:7">
      <c r="B403" s="526"/>
      <c r="D403" t="s">
        <v>17</v>
      </c>
      <c r="E403" s="80">
        <v>20.7</v>
      </c>
      <c r="G403" s="2">
        <f t="shared" si="7"/>
        <v>280.49999999999989</v>
      </c>
    </row>
    <row r="404" spans="1:7">
      <c r="B404" s="526"/>
      <c r="D404" t="s">
        <v>48</v>
      </c>
      <c r="E404" s="80">
        <v>60</v>
      </c>
      <c r="G404" s="2">
        <f t="shared" si="7"/>
        <v>340.49999999999989</v>
      </c>
    </row>
    <row r="405" spans="1:7">
      <c r="B405" s="526"/>
      <c r="D405" t="s">
        <v>40</v>
      </c>
      <c r="E405" s="80">
        <v>5</v>
      </c>
      <c r="G405" s="2">
        <f t="shared" si="7"/>
        <v>345.49999999999989</v>
      </c>
    </row>
    <row r="406" spans="1:7">
      <c r="A406" s="86">
        <v>44227</v>
      </c>
      <c r="B406" s="526" t="s">
        <v>114</v>
      </c>
      <c r="C406" s="65" t="s">
        <v>15</v>
      </c>
      <c r="D406" t="s">
        <v>48</v>
      </c>
      <c r="E406" s="2"/>
      <c r="F406" s="2">
        <v>60</v>
      </c>
      <c r="G406" s="2">
        <f t="shared" si="7"/>
        <v>285.49999999999989</v>
      </c>
    </row>
    <row r="407" spans="1:7">
      <c r="A407" s="86">
        <v>44227</v>
      </c>
      <c r="B407" s="526" t="s">
        <v>114</v>
      </c>
      <c r="C407" s="65" t="s">
        <v>15</v>
      </c>
      <c r="D407" t="s">
        <v>40</v>
      </c>
      <c r="E407" s="2"/>
      <c r="F407" s="2">
        <v>5</v>
      </c>
      <c r="G407" s="2">
        <f t="shared" si="7"/>
        <v>280.49999999999989</v>
      </c>
    </row>
    <row r="408" spans="1:7">
      <c r="A408" s="86">
        <v>44258</v>
      </c>
      <c r="B408" s="526">
        <v>21723</v>
      </c>
      <c r="C408" s="65" t="s">
        <v>15</v>
      </c>
      <c r="D408" t="s">
        <v>16</v>
      </c>
      <c r="E408" s="2"/>
      <c r="F408" s="2">
        <v>259.8</v>
      </c>
      <c r="G408" s="2">
        <f t="shared" si="7"/>
        <v>20.699999999999875</v>
      </c>
    </row>
    <row r="409" spans="1:7">
      <c r="A409" s="86">
        <v>44258</v>
      </c>
      <c r="B409" s="526">
        <v>21723</v>
      </c>
      <c r="C409" s="65" t="s">
        <v>15</v>
      </c>
      <c r="D409" t="s">
        <v>17</v>
      </c>
      <c r="E409" s="2"/>
      <c r="F409" s="2">
        <v>20.7</v>
      </c>
      <c r="G409" s="2">
        <f t="shared" si="7"/>
        <v>-1.2434497875801753E-13</v>
      </c>
    </row>
    <row r="410" spans="1:7">
      <c r="A410" s="86">
        <v>44255</v>
      </c>
      <c r="B410" s="525" t="s">
        <v>14</v>
      </c>
      <c r="C410" s="64" t="s">
        <v>20</v>
      </c>
      <c r="D410" t="s">
        <v>16</v>
      </c>
      <c r="E410" s="80">
        <v>246.1</v>
      </c>
      <c r="G410" s="2">
        <f t="shared" si="7"/>
        <v>246.09999999999988</v>
      </c>
    </row>
    <row r="411" spans="1:7">
      <c r="B411" s="526"/>
      <c r="D411" t="s">
        <v>17</v>
      </c>
      <c r="E411" s="80">
        <v>6</v>
      </c>
      <c r="G411" s="2">
        <f t="shared" si="7"/>
        <v>252.09999999999988</v>
      </c>
    </row>
    <row r="412" spans="1:7">
      <c r="B412" s="526"/>
      <c r="D412" t="s">
        <v>48</v>
      </c>
      <c r="E412" s="80">
        <v>56</v>
      </c>
      <c r="G412" s="2">
        <f t="shared" si="7"/>
        <v>308.09999999999991</v>
      </c>
    </row>
    <row r="413" spans="1:7">
      <c r="B413" s="526"/>
      <c r="D413" t="s">
        <v>40</v>
      </c>
      <c r="E413" s="80">
        <v>5</v>
      </c>
      <c r="G413" s="2">
        <f t="shared" si="7"/>
        <v>313.09999999999991</v>
      </c>
    </row>
    <row r="414" spans="1:7">
      <c r="A414" s="86">
        <v>44255</v>
      </c>
      <c r="B414" s="526" t="s">
        <v>114</v>
      </c>
      <c r="C414" s="65" t="s">
        <v>20</v>
      </c>
      <c r="D414" t="s">
        <v>18</v>
      </c>
      <c r="E414" s="80"/>
      <c r="F414" s="2">
        <v>56</v>
      </c>
      <c r="G414" s="2">
        <f t="shared" si="7"/>
        <v>257.09999999999991</v>
      </c>
    </row>
    <row r="415" spans="1:7">
      <c r="A415" s="86">
        <v>44255</v>
      </c>
      <c r="B415" s="526" t="s">
        <v>114</v>
      </c>
      <c r="C415" s="65" t="s">
        <v>20</v>
      </c>
      <c r="D415" t="s">
        <v>19</v>
      </c>
      <c r="E415" s="80"/>
      <c r="F415" s="2">
        <v>5</v>
      </c>
      <c r="G415" s="2">
        <f t="shared" si="7"/>
        <v>252.09999999999991</v>
      </c>
    </row>
    <row r="416" spans="1:7">
      <c r="A416" s="86">
        <v>44306</v>
      </c>
      <c r="B416" s="526">
        <v>22216</v>
      </c>
      <c r="C416" s="65" t="s">
        <v>20</v>
      </c>
      <c r="D416" t="s">
        <v>16</v>
      </c>
      <c r="E416" s="80"/>
      <c r="F416" s="2">
        <v>246.1</v>
      </c>
      <c r="G416" s="2">
        <f t="shared" si="7"/>
        <v>5.9999999999999147</v>
      </c>
    </row>
    <row r="417" spans="1:7">
      <c r="A417" s="86">
        <v>44306</v>
      </c>
      <c r="B417" s="526">
        <v>22216</v>
      </c>
      <c r="C417" s="65" t="s">
        <v>20</v>
      </c>
      <c r="D417" t="s">
        <v>17</v>
      </c>
      <c r="E417" s="80"/>
      <c r="F417" s="2">
        <v>6</v>
      </c>
      <c r="G417" s="2">
        <f t="shared" si="7"/>
        <v>-8.5265128291212022E-14</v>
      </c>
    </row>
    <row r="418" spans="1:7">
      <c r="A418" s="86">
        <v>44286</v>
      </c>
      <c r="B418" s="525" t="s">
        <v>14</v>
      </c>
      <c r="C418" s="64" t="s">
        <v>23</v>
      </c>
      <c r="D418" t="s">
        <v>16</v>
      </c>
      <c r="E418" s="80">
        <v>270</v>
      </c>
      <c r="G418" s="2">
        <f t="shared" si="7"/>
        <v>269.99999999999989</v>
      </c>
    </row>
    <row r="419" spans="1:7">
      <c r="B419" s="526"/>
      <c r="D419" t="s">
        <v>17</v>
      </c>
      <c r="E419" s="80">
        <v>6.2</v>
      </c>
      <c r="G419" s="2">
        <f t="shared" si="7"/>
        <v>276.19999999999987</v>
      </c>
    </row>
    <row r="420" spans="1:7">
      <c r="B420" s="526"/>
      <c r="D420" t="s">
        <v>48</v>
      </c>
      <c r="E420" s="80">
        <v>60</v>
      </c>
      <c r="G420" s="2">
        <f t="shared" si="7"/>
        <v>336.19999999999987</v>
      </c>
    </row>
    <row r="421" spans="1:7">
      <c r="B421" s="526"/>
      <c r="D421" t="s">
        <v>40</v>
      </c>
      <c r="E421" s="80">
        <v>5</v>
      </c>
      <c r="G421" s="2">
        <f t="shared" si="7"/>
        <v>341.19999999999987</v>
      </c>
    </row>
    <row r="422" spans="1:7">
      <c r="B422" s="526"/>
      <c r="D422" t="s">
        <v>50</v>
      </c>
      <c r="E422" s="80">
        <v>10</v>
      </c>
      <c r="G422" s="2">
        <f t="shared" si="7"/>
        <v>351.19999999999987</v>
      </c>
    </row>
    <row r="423" spans="1:7">
      <c r="A423" s="86">
        <v>44286</v>
      </c>
      <c r="B423" s="526" t="s">
        <v>114</v>
      </c>
      <c r="C423" s="65" t="s">
        <v>23</v>
      </c>
      <c r="D423" t="s">
        <v>18</v>
      </c>
      <c r="E423" s="80"/>
      <c r="F423" s="2">
        <v>60</v>
      </c>
      <c r="G423" s="2">
        <f t="shared" si="7"/>
        <v>291.19999999999987</v>
      </c>
    </row>
    <row r="424" spans="1:7">
      <c r="A424" s="86">
        <v>44286</v>
      </c>
      <c r="B424" s="526" t="s">
        <v>114</v>
      </c>
      <c r="C424" s="65" t="s">
        <v>23</v>
      </c>
      <c r="D424" t="s">
        <v>19</v>
      </c>
      <c r="E424" s="80"/>
      <c r="F424" s="2">
        <v>5</v>
      </c>
      <c r="G424" s="2">
        <f t="shared" si="7"/>
        <v>286.19999999999987</v>
      </c>
    </row>
    <row r="425" spans="1:7">
      <c r="A425" s="86">
        <v>44301</v>
      </c>
      <c r="B425" s="526">
        <v>22162</v>
      </c>
      <c r="C425" s="65" t="s">
        <v>23</v>
      </c>
      <c r="D425" t="s">
        <v>50</v>
      </c>
      <c r="E425" s="80"/>
      <c r="F425" s="2">
        <v>10</v>
      </c>
      <c r="G425" s="2">
        <f t="shared" si="7"/>
        <v>276.19999999999987</v>
      </c>
    </row>
    <row r="426" spans="1:7">
      <c r="A426" s="86">
        <v>44328</v>
      </c>
      <c r="B426" s="526">
        <v>22447</v>
      </c>
      <c r="C426" s="65" t="s">
        <v>23</v>
      </c>
      <c r="D426" t="s">
        <v>16</v>
      </c>
      <c r="E426" s="80"/>
      <c r="F426" s="2">
        <v>270</v>
      </c>
      <c r="G426" s="2">
        <f t="shared" si="7"/>
        <v>6.1999999999998749</v>
      </c>
    </row>
    <row r="427" spans="1:7">
      <c r="A427" s="86">
        <v>44328</v>
      </c>
      <c r="B427" s="526">
        <v>22447</v>
      </c>
      <c r="C427" s="65" t="s">
        <v>23</v>
      </c>
      <c r="D427" t="s">
        <v>17</v>
      </c>
      <c r="E427" s="80"/>
      <c r="F427" s="2">
        <v>6.2</v>
      </c>
      <c r="G427" s="2">
        <f t="shared" si="7"/>
        <v>-1.2523315717771766E-13</v>
      </c>
    </row>
    <row r="428" spans="1:7">
      <c r="A428" s="86">
        <v>44316</v>
      </c>
      <c r="B428" s="525" t="s">
        <v>14</v>
      </c>
      <c r="C428" s="64" t="s">
        <v>24</v>
      </c>
      <c r="D428" t="s">
        <v>16</v>
      </c>
      <c r="E428" s="80">
        <v>260.5</v>
      </c>
      <c r="G428" s="2">
        <f t="shared" si="7"/>
        <v>260.49999999999989</v>
      </c>
    </row>
    <row r="429" spans="1:7">
      <c r="B429" s="526"/>
      <c r="D429" t="s">
        <v>17</v>
      </c>
      <c r="E429" s="80">
        <v>6</v>
      </c>
      <c r="G429" s="2">
        <f t="shared" si="7"/>
        <v>266.49999999999989</v>
      </c>
    </row>
    <row r="430" spans="1:7">
      <c r="B430" s="526"/>
      <c r="D430" t="s">
        <v>48</v>
      </c>
      <c r="E430" s="80">
        <v>60</v>
      </c>
      <c r="G430" s="2">
        <f t="shared" si="7"/>
        <v>326.49999999999989</v>
      </c>
    </row>
    <row r="431" spans="1:7">
      <c r="B431" s="526"/>
      <c r="D431" t="s">
        <v>40</v>
      </c>
      <c r="E431" s="80">
        <v>5</v>
      </c>
      <c r="G431" s="2">
        <f t="shared" si="7"/>
        <v>331.49999999999989</v>
      </c>
    </row>
    <row r="432" spans="1:7">
      <c r="A432" s="86">
        <v>44316</v>
      </c>
      <c r="B432" s="526" t="s">
        <v>114</v>
      </c>
      <c r="C432" s="65" t="s">
        <v>24</v>
      </c>
      <c r="D432" t="s">
        <v>18</v>
      </c>
      <c r="E432" s="80"/>
      <c r="F432" s="2">
        <v>60</v>
      </c>
      <c r="G432" s="2">
        <f t="shared" si="7"/>
        <v>271.49999999999989</v>
      </c>
    </row>
    <row r="433" spans="1:7">
      <c r="A433" s="86">
        <v>44316</v>
      </c>
      <c r="B433" s="526" t="s">
        <v>114</v>
      </c>
      <c r="C433" s="65" t="s">
        <v>24</v>
      </c>
      <c r="D433" t="s">
        <v>19</v>
      </c>
      <c r="E433" s="80"/>
      <c r="F433" s="2">
        <v>5</v>
      </c>
      <c r="G433" s="2">
        <f t="shared" si="7"/>
        <v>266.49999999999989</v>
      </c>
    </row>
    <row r="434" spans="1:7">
      <c r="A434" s="86">
        <v>44358</v>
      </c>
      <c r="B434" s="526">
        <v>22797</v>
      </c>
      <c r="C434" s="65" t="s">
        <v>24</v>
      </c>
      <c r="D434" t="s">
        <v>16</v>
      </c>
      <c r="E434" s="80"/>
      <c r="F434" s="2">
        <v>260.5</v>
      </c>
      <c r="G434" s="2">
        <f t="shared" si="7"/>
        <v>5.9999999999998863</v>
      </c>
    </row>
    <row r="435" spans="1:7">
      <c r="A435" s="86">
        <v>44358</v>
      </c>
      <c r="B435" s="526">
        <v>22797</v>
      </c>
      <c r="C435" s="65" t="s">
        <v>24</v>
      </c>
      <c r="D435" t="s">
        <v>17</v>
      </c>
      <c r="E435" s="80"/>
      <c r="F435" s="2">
        <v>6</v>
      </c>
      <c r="G435" s="2">
        <f t="shared" si="7"/>
        <v>-1.1368683772161603E-13</v>
      </c>
    </row>
    <row r="436" spans="1:7">
      <c r="A436" s="86">
        <v>44347</v>
      </c>
      <c r="B436" s="525" t="s">
        <v>14</v>
      </c>
      <c r="C436" s="64" t="s">
        <v>25</v>
      </c>
      <c r="D436" t="s">
        <v>16</v>
      </c>
      <c r="E436" s="80">
        <v>225.7</v>
      </c>
      <c r="G436" s="2">
        <f t="shared" si="7"/>
        <v>225.69999999999987</v>
      </c>
    </row>
    <row r="437" spans="1:7">
      <c r="B437" s="526"/>
      <c r="D437" t="s">
        <v>17</v>
      </c>
      <c r="E437" s="80">
        <v>5.3</v>
      </c>
      <c r="G437" s="2">
        <f t="shared" si="7"/>
        <v>230.99999999999989</v>
      </c>
    </row>
    <row r="438" spans="1:7">
      <c r="B438" s="526"/>
      <c r="D438" t="s">
        <v>48</v>
      </c>
      <c r="E438" s="80">
        <v>60</v>
      </c>
      <c r="G438" s="2">
        <f t="shared" si="7"/>
        <v>290.99999999999989</v>
      </c>
    </row>
    <row r="439" spans="1:7">
      <c r="B439" s="526"/>
      <c r="D439" t="s">
        <v>40</v>
      </c>
      <c r="E439" s="80">
        <v>5</v>
      </c>
      <c r="G439" s="2">
        <f t="shared" si="7"/>
        <v>295.99999999999989</v>
      </c>
    </row>
    <row r="440" spans="1:7">
      <c r="A440" s="86">
        <v>44347</v>
      </c>
      <c r="B440" s="526" t="s">
        <v>114</v>
      </c>
      <c r="C440" s="65" t="s">
        <v>25</v>
      </c>
      <c r="D440" t="s">
        <v>18</v>
      </c>
      <c r="E440" s="80"/>
      <c r="F440" s="2">
        <v>46</v>
      </c>
      <c r="G440" s="2">
        <f t="shared" si="7"/>
        <v>249.99999999999989</v>
      </c>
    </row>
    <row r="441" spans="1:7">
      <c r="A441" s="86">
        <v>44351</v>
      </c>
      <c r="B441" s="526">
        <v>22764</v>
      </c>
      <c r="C441" s="65" t="s">
        <v>25</v>
      </c>
      <c r="D441" t="s">
        <v>18</v>
      </c>
      <c r="E441" s="80"/>
      <c r="F441" s="2">
        <v>14</v>
      </c>
      <c r="G441" s="2">
        <f t="shared" si="7"/>
        <v>235.99999999999989</v>
      </c>
    </row>
    <row r="442" spans="1:7">
      <c r="A442" s="86">
        <v>44351</v>
      </c>
      <c r="B442" s="526">
        <v>22764</v>
      </c>
      <c r="C442" s="65" t="s">
        <v>25</v>
      </c>
      <c r="D442" t="s">
        <v>19</v>
      </c>
      <c r="E442" s="80"/>
      <c r="F442" s="2">
        <v>5</v>
      </c>
      <c r="G442" s="2">
        <f t="shared" si="7"/>
        <v>230.99999999999989</v>
      </c>
    </row>
    <row r="443" spans="1:7">
      <c r="A443" s="86">
        <v>44398</v>
      </c>
      <c r="B443" s="526">
        <v>23069</v>
      </c>
      <c r="C443" s="65" t="s">
        <v>25</v>
      </c>
      <c r="D443" t="s">
        <v>16</v>
      </c>
      <c r="E443" s="80"/>
      <c r="F443" s="80">
        <v>225.7</v>
      </c>
      <c r="G443" s="2">
        <f t="shared" si="7"/>
        <v>5.2999999999998977</v>
      </c>
    </row>
    <row r="444" spans="1:7">
      <c r="A444" s="86">
        <v>44398</v>
      </c>
      <c r="B444" s="526">
        <v>23069</v>
      </c>
      <c r="C444" s="65" t="s">
        <v>25</v>
      </c>
      <c r="D444" t="s">
        <v>17</v>
      </c>
      <c r="E444" s="80"/>
      <c r="F444" s="80">
        <v>5.3</v>
      </c>
      <c r="G444" s="2">
        <f t="shared" si="7"/>
        <v>-1.021405182655144E-13</v>
      </c>
    </row>
    <row r="445" spans="1:7">
      <c r="A445" s="86">
        <v>44377</v>
      </c>
      <c r="B445" s="525" t="s">
        <v>14</v>
      </c>
      <c r="C445" s="64" t="s">
        <v>26</v>
      </c>
      <c r="D445" t="s">
        <v>16</v>
      </c>
      <c r="E445" s="80">
        <v>247.3</v>
      </c>
      <c r="G445" s="2">
        <f t="shared" si="7"/>
        <v>247.2999999999999</v>
      </c>
    </row>
    <row r="446" spans="1:7">
      <c r="B446" s="526"/>
      <c r="D446" t="s">
        <v>17</v>
      </c>
      <c r="E446" s="80">
        <v>5.9</v>
      </c>
      <c r="G446" s="2">
        <f t="shared" si="7"/>
        <v>253.1999999999999</v>
      </c>
    </row>
    <row r="447" spans="1:7">
      <c r="B447" s="526"/>
      <c r="D447" t="s">
        <v>48</v>
      </c>
      <c r="E447" s="80">
        <v>60</v>
      </c>
      <c r="G447" s="2">
        <f t="shared" si="7"/>
        <v>313.19999999999993</v>
      </c>
    </row>
    <row r="448" spans="1:7">
      <c r="B448" s="526"/>
      <c r="D448" t="s">
        <v>40</v>
      </c>
      <c r="E448" s="80">
        <v>5</v>
      </c>
      <c r="G448" s="2">
        <f t="shared" si="7"/>
        <v>318.19999999999993</v>
      </c>
    </row>
    <row r="449" spans="1:7">
      <c r="A449" s="86">
        <v>44377</v>
      </c>
      <c r="B449" s="526" t="s">
        <v>114</v>
      </c>
      <c r="C449" s="65" t="s">
        <v>26</v>
      </c>
      <c r="D449" t="s">
        <v>18</v>
      </c>
      <c r="E449" s="80"/>
      <c r="F449" s="2">
        <v>50</v>
      </c>
      <c r="G449" s="2">
        <f t="shared" si="7"/>
        <v>268.19999999999993</v>
      </c>
    </row>
    <row r="450" spans="1:7">
      <c r="A450" s="86">
        <v>44418</v>
      </c>
      <c r="B450" s="526">
        <v>23195</v>
      </c>
      <c r="C450" s="65" t="s">
        <v>26</v>
      </c>
      <c r="D450" t="s">
        <v>18</v>
      </c>
      <c r="E450" s="80"/>
      <c r="F450" s="2">
        <v>10</v>
      </c>
      <c r="G450" s="2">
        <f t="shared" si="7"/>
        <v>258.19999999999993</v>
      </c>
    </row>
    <row r="451" spans="1:7">
      <c r="A451" s="86">
        <v>44418</v>
      </c>
      <c r="B451" s="526">
        <v>23195</v>
      </c>
      <c r="C451" s="65" t="s">
        <v>26</v>
      </c>
      <c r="D451" t="s">
        <v>40</v>
      </c>
      <c r="E451" s="80"/>
      <c r="F451" s="2">
        <v>5</v>
      </c>
      <c r="G451" s="2">
        <f t="shared" si="7"/>
        <v>253.19999999999993</v>
      </c>
    </row>
    <row r="452" spans="1:7">
      <c r="A452" s="86">
        <v>44448</v>
      </c>
      <c r="B452" s="526">
        <v>23406</v>
      </c>
      <c r="C452" s="65" t="s">
        <v>26</v>
      </c>
      <c r="D452" t="s">
        <v>16</v>
      </c>
      <c r="E452" s="80"/>
      <c r="F452" s="80">
        <v>247.3</v>
      </c>
      <c r="G452" s="2">
        <f t="shared" si="7"/>
        <v>5.8999999999999204</v>
      </c>
    </row>
    <row r="453" spans="1:7">
      <c r="A453" s="86">
        <v>44448</v>
      </c>
      <c r="B453" s="526">
        <v>23406</v>
      </c>
      <c r="C453" s="65" t="s">
        <v>26</v>
      </c>
      <c r="D453" t="s">
        <v>17</v>
      </c>
      <c r="E453" s="80"/>
      <c r="F453" s="80">
        <v>5.9</v>
      </c>
      <c r="G453" s="2">
        <f t="shared" si="7"/>
        <v>-7.9936057773011271E-14</v>
      </c>
    </row>
    <row r="454" spans="1:7" ht="15" customHeight="1">
      <c r="A454" s="86">
        <v>44408</v>
      </c>
      <c r="B454" s="525" t="s">
        <v>14</v>
      </c>
      <c r="C454" s="64" t="s">
        <v>27</v>
      </c>
      <c r="D454" t="s">
        <v>16</v>
      </c>
      <c r="E454" s="2">
        <v>216.5</v>
      </c>
      <c r="G454" s="2">
        <f t="shared" si="7"/>
        <v>216.49999999999991</v>
      </c>
    </row>
    <row r="455" spans="1:7">
      <c r="B455" s="526"/>
      <c r="D455" t="s">
        <v>17</v>
      </c>
      <c r="E455" s="2">
        <v>4.9000000000000004</v>
      </c>
      <c r="G455" s="2">
        <f t="shared" si="7"/>
        <v>221.39999999999992</v>
      </c>
    </row>
    <row r="456" spans="1:7">
      <c r="B456" s="526"/>
      <c r="D456" t="s">
        <v>18</v>
      </c>
      <c r="E456" s="2">
        <v>60</v>
      </c>
      <c r="G456" s="2">
        <f t="shared" si="7"/>
        <v>281.39999999999992</v>
      </c>
    </row>
    <row r="457" spans="1:7">
      <c r="B457" s="526"/>
      <c r="D457" t="s">
        <v>19</v>
      </c>
      <c r="E457" s="2">
        <v>5</v>
      </c>
      <c r="G457" s="2">
        <f t="shared" si="7"/>
        <v>286.39999999999992</v>
      </c>
    </row>
    <row r="458" spans="1:7" ht="15.75">
      <c r="A458" s="86">
        <v>44408</v>
      </c>
      <c r="B458" s="526" t="s">
        <v>114</v>
      </c>
      <c r="C458" s="65" t="s">
        <v>27</v>
      </c>
      <c r="D458" t="s">
        <v>48</v>
      </c>
      <c r="E458" s="2"/>
      <c r="F458" s="89">
        <v>57</v>
      </c>
      <c r="G458" s="2">
        <f t="shared" si="7"/>
        <v>229.39999999999992</v>
      </c>
    </row>
    <row r="459" spans="1:7">
      <c r="A459" s="86">
        <v>44412</v>
      </c>
      <c r="B459" s="526">
        <v>23176</v>
      </c>
      <c r="C459" s="65" t="s">
        <v>27</v>
      </c>
      <c r="D459" t="s">
        <v>48</v>
      </c>
      <c r="E459" s="2"/>
      <c r="F459" s="2">
        <v>3</v>
      </c>
      <c r="G459" s="2">
        <f t="shared" si="7"/>
        <v>226.39999999999992</v>
      </c>
    </row>
    <row r="460" spans="1:7">
      <c r="A460" s="86">
        <v>44412</v>
      </c>
      <c r="B460" s="526">
        <v>23176</v>
      </c>
      <c r="C460" s="65" t="s">
        <v>27</v>
      </c>
      <c r="D460" t="s">
        <v>40</v>
      </c>
      <c r="E460" s="2"/>
      <c r="F460" s="2">
        <v>5</v>
      </c>
      <c r="G460" s="2">
        <f t="shared" si="7"/>
        <v>221.39999999999992</v>
      </c>
    </row>
    <row r="461" spans="1:7">
      <c r="A461" s="86">
        <v>44459</v>
      </c>
      <c r="B461" s="526">
        <v>23479</v>
      </c>
      <c r="C461" s="65" t="s">
        <v>27</v>
      </c>
      <c r="D461" t="s">
        <v>16</v>
      </c>
      <c r="E461" s="2"/>
      <c r="F461" s="2">
        <v>216.5</v>
      </c>
      <c r="G461" s="2">
        <f t="shared" si="7"/>
        <v>4.8999999999999204</v>
      </c>
    </row>
    <row r="462" spans="1:7">
      <c r="A462" s="86">
        <v>44459</v>
      </c>
      <c r="B462" s="526">
        <v>23479</v>
      </c>
      <c r="C462" s="65" t="s">
        <v>27</v>
      </c>
      <c r="D462" t="s">
        <v>17</v>
      </c>
      <c r="E462" s="2"/>
      <c r="F462" s="2">
        <v>4.9000000000000004</v>
      </c>
      <c r="G462" s="2">
        <f t="shared" si="7"/>
        <v>-7.9936057773011271E-14</v>
      </c>
    </row>
    <row r="463" spans="1:7">
      <c r="A463" s="86">
        <v>44439</v>
      </c>
      <c r="B463" s="64" t="s">
        <v>14</v>
      </c>
      <c r="C463" s="64" t="s">
        <v>28</v>
      </c>
      <c r="D463" t="s">
        <v>16</v>
      </c>
      <c r="E463" s="2">
        <v>245.2</v>
      </c>
      <c r="G463" s="2">
        <f t="shared" si="7"/>
        <v>245.1999999999999</v>
      </c>
    </row>
    <row r="464" spans="1:7">
      <c r="B464" s="526"/>
      <c r="D464" t="s">
        <v>17</v>
      </c>
      <c r="E464" s="2">
        <v>4.7</v>
      </c>
      <c r="G464" s="2">
        <f t="shared" ref="G464:G466" si="8">+G463+E464-F464</f>
        <v>249.89999999999989</v>
      </c>
    </row>
    <row r="465" spans="1:11">
      <c r="B465" s="526"/>
      <c r="D465" t="s">
        <v>18</v>
      </c>
      <c r="E465" s="2">
        <v>60</v>
      </c>
      <c r="G465" s="2">
        <f t="shared" si="8"/>
        <v>309.89999999999986</v>
      </c>
    </row>
    <row r="466" spans="1:11">
      <c r="B466" s="526"/>
      <c r="D466" t="s">
        <v>19</v>
      </c>
      <c r="E466" s="2">
        <v>5</v>
      </c>
      <c r="G466" s="2">
        <f t="shared" si="8"/>
        <v>314.89999999999986</v>
      </c>
    </row>
    <row r="467" spans="1:11">
      <c r="A467" s="86">
        <v>44439</v>
      </c>
      <c r="B467" s="526" t="s">
        <v>114</v>
      </c>
      <c r="C467" s="65" t="s">
        <v>28</v>
      </c>
      <c r="D467" t="s">
        <v>48</v>
      </c>
      <c r="E467" s="146"/>
      <c r="F467" s="92">
        <v>60</v>
      </c>
      <c r="G467" s="2">
        <f>+G466+E467-F467</f>
        <v>254.89999999999986</v>
      </c>
    </row>
    <row r="468" spans="1:11">
      <c r="A468" s="86">
        <v>44439</v>
      </c>
      <c r="B468" s="526" t="s">
        <v>114</v>
      </c>
      <c r="C468" s="65" t="s">
        <v>28</v>
      </c>
      <c r="D468" t="s">
        <v>40</v>
      </c>
      <c r="E468" s="146"/>
      <c r="F468" s="92">
        <v>5</v>
      </c>
      <c r="G468" s="2">
        <f t="shared" ref="G468:G534" si="9">+G467+E468-F468</f>
        <v>249.89999999999986</v>
      </c>
    </row>
    <row r="469" spans="1:11">
      <c r="A469" s="86">
        <v>44508</v>
      </c>
      <c r="B469" s="526">
        <v>23705</v>
      </c>
      <c r="C469" s="65" t="s">
        <v>28</v>
      </c>
      <c r="D469" t="s">
        <v>16</v>
      </c>
      <c r="E469" s="146"/>
      <c r="F469" s="92">
        <v>245.2</v>
      </c>
      <c r="G469" s="2">
        <f t="shared" si="9"/>
        <v>4.6999999999998749</v>
      </c>
    </row>
    <row r="470" spans="1:11">
      <c r="A470" s="86">
        <v>44508</v>
      </c>
      <c r="B470" s="526">
        <v>23705</v>
      </c>
      <c r="C470" s="65" t="s">
        <v>28</v>
      </c>
      <c r="D470" t="s">
        <v>17</v>
      </c>
      <c r="E470" s="146"/>
      <c r="F470" s="92">
        <v>4.7</v>
      </c>
      <c r="G470" s="2">
        <f t="shared" si="9"/>
        <v>-1.2523315717771766E-13</v>
      </c>
    </row>
    <row r="471" spans="1:11">
      <c r="A471" s="86">
        <v>44469</v>
      </c>
      <c r="B471" s="64" t="s">
        <v>14</v>
      </c>
      <c r="C471" s="64" t="s">
        <v>53</v>
      </c>
      <c r="D471" t="s">
        <v>16</v>
      </c>
      <c r="E471" s="2">
        <v>253.7</v>
      </c>
      <c r="F471" s="92"/>
      <c r="G471" s="2">
        <f t="shared" si="9"/>
        <v>253.69999999999987</v>
      </c>
    </row>
    <row r="472" spans="1:11">
      <c r="B472" s="526"/>
      <c r="D472" t="s">
        <v>17</v>
      </c>
      <c r="E472" s="2">
        <v>3.9</v>
      </c>
      <c r="F472" s="92"/>
      <c r="G472" s="2">
        <f t="shared" si="9"/>
        <v>257.59999999999985</v>
      </c>
    </row>
    <row r="473" spans="1:11">
      <c r="B473" s="526"/>
      <c r="D473" t="s">
        <v>18</v>
      </c>
      <c r="E473" s="2">
        <v>60</v>
      </c>
      <c r="F473" s="92"/>
      <c r="G473" s="2">
        <f t="shared" si="9"/>
        <v>317.59999999999985</v>
      </c>
    </row>
    <row r="474" spans="1:11">
      <c r="B474" s="526"/>
      <c r="D474" t="s">
        <v>19</v>
      </c>
      <c r="E474" s="2">
        <v>5</v>
      </c>
      <c r="F474" s="92"/>
      <c r="G474" s="2">
        <f t="shared" si="9"/>
        <v>322.59999999999985</v>
      </c>
    </row>
    <row r="475" spans="1:11">
      <c r="A475" s="86">
        <v>44469</v>
      </c>
      <c r="B475" s="65" t="s">
        <v>114</v>
      </c>
      <c r="C475" s="65" t="s">
        <v>53</v>
      </c>
      <c r="D475" t="s">
        <v>18</v>
      </c>
      <c r="E475" s="146"/>
      <c r="F475" s="2">
        <v>60</v>
      </c>
      <c r="G475" s="2">
        <f t="shared" si="9"/>
        <v>262.59999999999985</v>
      </c>
    </row>
    <row r="476" spans="1:11">
      <c r="A476" s="86">
        <v>44469</v>
      </c>
      <c r="B476" s="65" t="s">
        <v>114</v>
      </c>
      <c r="C476" s="65" t="s">
        <v>53</v>
      </c>
      <c r="D476" t="s">
        <v>19</v>
      </c>
      <c r="E476" s="146"/>
      <c r="F476" s="2">
        <v>5</v>
      </c>
      <c r="G476" s="2">
        <f t="shared" si="9"/>
        <v>257.59999999999985</v>
      </c>
    </row>
    <row r="477" spans="1:11">
      <c r="A477" s="86">
        <v>44536</v>
      </c>
      <c r="B477" s="65">
        <v>23996</v>
      </c>
      <c r="C477" s="65" t="s">
        <v>53</v>
      </c>
      <c r="D477" t="s">
        <v>16</v>
      </c>
      <c r="E477" s="146"/>
      <c r="F477" s="2">
        <v>253.7</v>
      </c>
      <c r="G477" s="2">
        <f t="shared" si="9"/>
        <v>3.8999999999998636</v>
      </c>
    </row>
    <row r="478" spans="1:11">
      <c r="A478" s="86">
        <v>44536</v>
      </c>
      <c r="B478" s="65">
        <v>23996</v>
      </c>
      <c r="C478" s="65" t="s">
        <v>53</v>
      </c>
      <c r="D478" t="s">
        <v>17</v>
      </c>
      <c r="E478" s="146"/>
      <c r="F478" s="2">
        <v>3.9</v>
      </c>
      <c r="G478" s="2">
        <f t="shared" si="9"/>
        <v>-1.3633538742396922E-13</v>
      </c>
      <c r="I478" s="525" t="s">
        <v>30</v>
      </c>
      <c r="J478" t="s">
        <v>16</v>
      </c>
      <c r="K478" s="2">
        <v>263</v>
      </c>
    </row>
    <row r="479" spans="1:11">
      <c r="A479" s="86">
        <v>44500</v>
      </c>
      <c r="B479" s="525" t="s">
        <v>14</v>
      </c>
      <c r="C479" s="64" t="s">
        <v>30</v>
      </c>
      <c r="D479" t="s">
        <v>16</v>
      </c>
      <c r="E479" s="2">
        <v>263</v>
      </c>
      <c r="G479" s="2">
        <f t="shared" si="9"/>
        <v>262.99999999999989</v>
      </c>
      <c r="I479" s="526"/>
      <c r="J479" t="s">
        <v>17</v>
      </c>
      <c r="K479" s="2">
        <v>4.9000000000000004</v>
      </c>
    </row>
    <row r="480" spans="1:11">
      <c r="B480" s="526"/>
      <c r="D480" t="s">
        <v>17</v>
      </c>
      <c r="E480" s="2">
        <v>4.9000000000000004</v>
      </c>
      <c r="G480" s="2">
        <f t="shared" si="9"/>
        <v>267.89999999999986</v>
      </c>
    </row>
    <row r="481" spans="1:13">
      <c r="B481" s="526"/>
      <c r="D481" t="s">
        <v>18</v>
      </c>
      <c r="E481" s="2">
        <v>60</v>
      </c>
      <c r="G481" s="2">
        <f t="shared" si="9"/>
        <v>327.89999999999986</v>
      </c>
    </row>
    <row r="482" spans="1:13">
      <c r="B482" s="526"/>
      <c r="D482" t="s">
        <v>19</v>
      </c>
      <c r="E482" s="2">
        <v>5</v>
      </c>
      <c r="G482" s="2">
        <f t="shared" si="9"/>
        <v>332.89999999999986</v>
      </c>
    </row>
    <row r="483" spans="1:13">
      <c r="A483" s="86">
        <v>44500</v>
      </c>
      <c r="B483" s="526" t="s">
        <v>118</v>
      </c>
      <c r="C483" s="65" t="s">
        <v>30</v>
      </c>
      <c r="D483" t="s">
        <v>18</v>
      </c>
      <c r="E483" s="51"/>
      <c r="F483" s="51">
        <v>60</v>
      </c>
      <c r="G483" s="2">
        <f t="shared" si="9"/>
        <v>272.89999999999986</v>
      </c>
      <c r="H483" s="537"/>
      <c r="M483" s="51"/>
    </row>
    <row r="484" spans="1:13">
      <c r="A484" s="86">
        <v>44500</v>
      </c>
      <c r="B484" s="526" t="s">
        <v>118</v>
      </c>
      <c r="C484" s="65" t="s">
        <v>30</v>
      </c>
      <c r="D484" t="s">
        <v>19</v>
      </c>
      <c r="E484" s="51"/>
      <c r="F484" s="51">
        <v>5</v>
      </c>
      <c r="G484" s="2">
        <f t="shared" si="9"/>
        <v>267.89999999999986</v>
      </c>
      <c r="H484" s="537"/>
      <c r="M484" s="51"/>
    </row>
    <row r="485" spans="1:13">
      <c r="A485" s="86">
        <v>44592</v>
      </c>
      <c r="B485" s="526">
        <v>24170</v>
      </c>
      <c r="C485" s="65" t="s">
        <v>30</v>
      </c>
      <c r="D485" t="s">
        <v>16</v>
      </c>
      <c r="E485" s="51"/>
      <c r="F485" s="51">
        <v>263</v>
      </c>
      <c r="G485" s="2">
        <f t="shared" si="9"/>
        <v>4.8999999999998636</v>
      </c>
      <c r="H485" s="537"/>
      <c r="M485" s="51"/>
    </row>
    <row r="486" spans="1:13">
      <c r="A486" s="86">
        <v>44592</v>
      </c>
      <c r="B486" s="526">
        <v>24170</v>
      </c>
      <c r="C486" s="65" t="s">
        <v>30</v>
      </c>
      <c r="D486" t="s">
        <v>17</v>
      </c>
      <c r="E486" s="51"/>
      <c r="F486" s="51">
        <v>4.9000000000000004</v>
      </c>
      <c r="G486" s="2">
        <f t="shared" si="9"/>
        <v>-1.3677947663381929E-13</v>
      </c>
      <c r="H486" s="537"/>
      <c r="M486" s="51"/>
    </row>
    <row r="487" spans="1:13">
      <c r="A487" s="86">
        <v>44530</v>
      </c>
      <c r="B487" s="525" t="s">
        <v>14</v>
      </c>
      <c r="C487" s="64" t="s">
        <v>33</v>
      </c>
      <c r="D487" t="s">
        <v>16</v>
      </c>
      <c r="E487" s="2">
        <v>280.60000000000002</v>
      </c>
      <c r="G487" s="2">
        <f t="shared" si="9"/>
        <v>280.59999999999991</v>
      </c>
    </row>
    <row r="488" spans="1:13">
      <c r="B488" s="526"/>
      <c r="D488" t="s">
        <v>17</v>
      </c>
      <c r="E488" s="2">
        <v>4.2</v>
      </c>
      <c r="G488" s="2">
        <f t="shared" si="9"/>
        <v>284.7999999999999</v>
      </c>
    </row>
    <row r="489" spans="1:13">
      <c r="B489" s="526"/>
      <c r="D489" t="s">
        <v>18</v>
      </c>
      <c r="E489" s="2">
        <v>60</v>
      </c>
      <c r="G489" s="2">
        <f t="shared" si="9"/>
        <v>344.7999999999999</v>
      </c>
    </row>
    <row r="490" spans="1:13">
      <c r="B490" s="526"/>
      <c r="D490" t="s">
        <v>19</v>
      </c>
      <c r="E490" s="2">
        <v>5</v>
      </c>
      <c r="G490" s="2">
        <f t="shared" si="9"/>
        <v>349.7999999999999</v>
      </c>
    </row>
    <row r="491" spans="1:13">
      <c r="A491" s="86">
        <v>44530</v>
      </c>
      <c r="B491" s="526" t="s">
        <v>114</v>
      </c>
      <c r="C491" s="65" t="s">
        <v>33</v>
      </c>
      <c r="D491" t="s">
        <v>18</v>
      </c>
      <c r="E491" s="2"/>
      <c r="F491" s="2">
        <v>60</v>
      </c>
      <c r="G491" s="2">
        <f t="shared" si="9"/>
        <v>289.7999999999999</v>
      </c>
    </row>
    <row r="492" spans="1:13">
      <c r="A492" s="86">
        <v>44530</v>
      </c>
      <c r="B492" s="526" t="s">
        <v>114</v>
      </c>
      <c r="C492" s="65" t="s">
        <v>33</v>
      </c>
      <c r="D492" t="s">
        <v>19</v>
      </c>
      <c r="E492" s="2"/>
      <c r="F492" s="2">
        <v>5</v>
      </c>
      <c r="G492" s="2">
        <f t="shared" si="9"/>
        <v>284.7999999999999</v>
      </c>
    </row>
    <row r="493" spans="1:13">
      <c r="A493" s="86">
        <v>44621</v>
      </c>
      <c r="B493" s="526">
        <v>24462</v>
      </c>
      <c r="C493" s="65" t="s">
        <v>33</v>
      </c>
      <c r="D493" t="s">
        <v>16</v>
      </c>
      <c r="E493" s="2"/>
      <c r="F493" s="2">
        <v>280.60000000000002</v>
      </c>
      <c r="G493" s="2">
        <f t="shared" si="9"/>
        <v>4.1999999999998749</v>
      </c>
    </row>
    <row r="494" spans="1:13">
      <c r="A494" s="86">
        <v>44621</v>
      </c>
      <c r="B494" s="526">
        <v>24462</v>
      </c>
      <c r="C494" s="65" t="s">
        <v>33</v>
      </c>
      <c r="D494" t="s">
        <v>17</v>
      </c>
      <c r="E494" s="2"/>
      <c r="F494" s="2">
        <v>4.2</v>
      </c>
      <c r="G494" s="2">
        <f t="shared" si="9"/>
        <v>-1.2523315717771766E-13</v>
      </c>
    </row>
    <row r="495" spans="1:13">
      <c r="A495" s="86">
        <v>44561</v>
      </c>
      <c r="B495" s="525" t="s">
        <v>14</v>
      </c>
      <c r="C495" s="64" t="s">
        <v>34</v>
      </c>
      <c r="D495" t="s">
        <v>16</v>
      </c>
      <c r="E495" s="2">
        <v>294.60000000000002</v>
      </c>
      <c r="G495" s="2">
        <f t="shared" si="9"/>
        <v>294.59999999999991</v>
      </c>
    </row>
    <row r="496" spans="1:13">
      <c r="B496" s="526"/>
      <c r="D496" t="s">
        <v>17</v>
      </c>
      <c r="E496" s="2">
        <v>4.4000000000000004</v>
      </c>
      <c r="G496" s="2">
        <f t="shared" si="9"/>
        <v>298.99999999999989</v>
      </c>
    </row>
    <row r="497" spans="1:7">
      <c r="B497" s="526"/>
      <c r="D497" t="s">
        <v>18</v>
      </c>
      <c r="E497" s="2">
        <v>60</v>
      </c>
      <c r="G497" s="2">
        <f t="shared" si="9"/>
        <v>358.99999999999989</v>
      </c>
    </row>
    <row r="498" spans="1:7">
      <c r="B498" s="526"/>
      <c r="D498" t="s">
        <v>19</v>
      </c>
      <c r="E498" s="2">
        <v>5</v>
      </c>
      <c r="G498" s="2">
        <f t="shared" si="9"/>
        <v>363.99999999999989</v>
      </c>
    </row>
    <row r="499" spans="1:7">
      <c r="A499" s="86">
        <v>44561</v>
      </c>
      <c r="B499" s="526" t="s">
        <v>121</v>
      </c>
      <c r="C499" s="65" t="s">
        <v>34</v>
      </c>
      <c r="D499" t="s">
        <v>18</v>
      </c>
      <c r="F499" s="2">
        <v>60</v>
      </c>
      <c r="G499" s="2">
        <f t="shared" si="9"/>
        <v>303.99999999999989</v>
      </c>
    </row>
    <row r="500" spans="1:7">
      <c r="A500" s="86">
        <v>44561</v>
      </c>
      <c r="B500" s="526" t="s">
        <v>121</v>
      </c>
      <c r="C500" s="65" t="s">
        <v>34</v>
      </c>
      <c r="D500" t="s">
        <v>19</v>
      </c>
      <c r="F500" s="2">
        <v>5</v>
      </c>
      <c r="G500" s="2">
        <f t="shared" si="9"/>
        <v>298.99999999999989</v>
      </c>
    </row>
    <row r="501" spans="1:7">
      <c r="A501" s="86">
        <v>44621</v>
      </c>
      <c r="B501" s="526">
        <v>24462</v>
      </c>
      <c r="C501" s="65" t="s">
        <v>34</v>
      </c>
      <c r="D501" t="s">
        <v>16</v>
      </c>
      <c r="F501" s="2">
        <v>294.60000000000002</v>
      </c>
      <c r="G501" s="2">
        <f t="shared" si="9"/>
        <v>4.3999999999998636</v>
      </c>
    </row>
    <row r="502" spans="1:7">
      <c r="A502" s="86">
        <v>44621</v>
      </c>
      <c r="B502" s="526">
        <v>24462</v>
      </c>
      <c r="C502" s="65" t="s">
        <v>34</v>
      </c>
      <c r="D502" t="s">
        <v>17</v>
      </c>
      <c r="F502" s="2">
        <v>4.4000000000000004</v>
      </c>
      <c r="G502" s="2">
        <f t="shared" si="9"/>
        <v>-1.3677947663381929E-13</v>
      </c>
    </row>
    <row r="503" spans="1:7">
      <c r="A503" s="86">
        <v>44592</v>
      </c>
      <c r="B503" s="525" t="s">
        <v>14</v>
      </c>
      <c r="C503" s="64" t="s">
        <v>15</v>
      </c>
      <c r="D503" t="s">
        <v>16</v>
      </c>
      <c r="E503" s="8">
        <v>311.60000000000002</v>
      </c>
      <c r="G503" s="2">
        <f t="shared" si="9"/>
        <v>311.59999999999991</v>
      </c>
    </row>
    <row r="504" spans="1:7">
      <c r="B504" s="526"/>
      <c r="D504" t="s">
        <v>17</v>
      </c>
      <c r="E504" s="8">
        <v>7.9</v>
      </c>
      <c r="G504" s="2">
        <f t="shared" si="9"/>
        <v>319.49999999999989</v>
      </c>
    </row>
    <row r="505" spans="1:7">
      <c r="B505" s="526"/>
      <c r="D505" t="s">
        <v>18</v>
      </c>
      <c r="E505" s="8">
        <v>60</v>
      </c>
      <c r="G505" s="2">
        <f t="shared" si="9"/>
        <v>379.49999999999989</v>
      </c>
    </row>
    <row r="506" spans="1:7">
      <c r="B506" s="526"/>
      <c r="D506" t="s">
        <v>19</v>
      </c>
      <c r="E506" s="8">
        <v>5</v>
      </c>
      <c r="G506" s="2">
        <f t="shared" si="9"/>
        <v>384.49999999999989</v>
      </c>
    </row>
    <row r="507" spans="1:7">
      <c r="A507" s="86">
        <v>44592</v>
      </c>
      <c r="B507" s="526" t="s">
        <v>119</v>
      </c>
      <c r="C507" s="65" t="s">
        <v>15</v>
      </c>
      <c r="D507" t="s">
        <v>18</v>
      </c>
      <c r="F507" s="2">
        <v>60</v>
      </c>
      <c r="G507" s="2">
        <f t="shared" si="9"/>
        <v>324.49999999999989</v>
      </c>
    </row>
    <row r="508" spans="1:7">
      <c r="A508" s="86">
        <v>44592</v>
      </c>
      <c r="B508" s="526" t="s">
        <v>119</v>
      </c>
      <c r="C508" s="65" t="s">
        <v>15</v>
      </c>
      <c r="D508" t="s">
        <v>19</v>
      </c>
      <c r="F508" s="2">
        <v>5</v>
      </c>
      <c r="G508" s="2">
        <f t="shared" si="9"/>
        <v>319.49999999999989</v>
      </c>
    </row>
    <row r="509" spans="1:7">
      <c r="A509" s="86">
        <v>44621</v>
      </c>
      <c r="B509" s="526">
        <v>24462</v>
      </c>
      <c r="C509" s="65" t="s">
        <v>15</v>
      </c>
      <c r="D509" t="s">
        <v>16</v>
      </c>
      <c r="F509" s="8">
        <v>311.60000000000002</v>
      </c>
      <c r="G509" s="2">
        <f t="shared" si="9"/>
        <v>7.8999999999998636</v>
      </c>
    </row>
    <row r="510" spans="1:7">
      <c r="A510" s="86">
        <v>44621</v>
      </c>
      <c r="B510" s="526">
        <v>24462</v>
      </c>
      <c r="C510" s="65" t="s">
        <v>15</v>
      </c>
      <c r="D510" t="s">
        <v>17</v>
      </c>
      <c r="F510" s="8">
        <v>7.9</v>
      </c>
      <c r="G510" s="2">
        <f t="shared" si="9"/>
        <v>-1.3677947663381929E-13</v>
      </c>
    </row>
    <row r="511" spans="1:7">
      <c r="A511" s="86">
        <v>44620</v>
      </c>
      <c r="B511" s="525" t="s">
        <v>14</v>
      </c>
      <c r="C511" s="64" t="s">
        <v>20</v>
      </c>
      <c r="D511" t="s">
        <v>16</v>
      </c>
      <c r="E511" s="8">
        <v>306.7</v>
      </c>
      <c r="G511" s="2">
        <f t="shared" si="9"/>
        <v>306.69999999999987</v>
      </c>
    </row>
    <row r="512" spans="1:7">
      <c r="B512" s="526"/>
      <c r="D512" t="s">
        <v>17</v>
      </c>
      <c r="E512" s="8">
        <v>6.4</v>
      </c>
      <c r="G512" s="2">
        <f t="shared" si="9"/>
        <v>313.09999999999985</v>
      </c>
    </row>
    <row r="513" spans="1:7">
      <c r="B513" s="526"/>
      <c r="D513" t="s">
        <v>18</v>
      </c>
      <c r="E513" s="8">
        <v>56</v>
      </c>
      <c r="G513" s="2">
        <f t="shared" si="9"/>
        <v>369.09999999999985</v>
      </c>
    </row>
    <row r="514" spans="1:7">
      <c r="B514" s="526"/>
      <c r="D514" t="s">
        <v>19</v>
      </c>
      <c r="E514" s="8">
        <v>5</v>
      </c>
      <c r="G514" s="2">
        <f t="shared" si="9"/>
        <v>374.09999999999985</v>
      </c>
    </row>
    <row r="515" spans="1:7">
      <c r="A515" s="86">
        <v>44620</v>
      </c>
      <c r="B515" s="526" t="s">
        <v>135</v>
      </c>
      <c r="C515" s="65" t="s">
        <v>20</v>
      </c>
      <c r="D515" t="s">
        <v>18</v>
      </c>
      <c r="F515" s="2">
        <v>56</v>
      </c>
      <c r="G515" s="2">
        <f t="shared" si="9"/>
        <v>318.09999999999985</v>
      </c>
    </row>
    <row r="516" spans="1:7">
      <c r="A516" s="86">
        <v>44620</v>
      </c>
      <c r="B516" s="526" t="s">
        <v>135</v>
      </c>
      <c r="C516" s="65" t="s">
        <v>20</v>
      </c>
      <c r="D516" t="s">
        <v>19</v>
      </c>
      <c r="F516" s="2">
        <v>5</v>
      </c>
      <c r="G516" s="2">
        <f t="shared" si="9"/>
        <v>313.09999999999985</v>
      </c>
    </row>
    <row r="517" spans="1:7">
      <c r="A517" s="86">
        <v>44649</v>
      </c>
      <c r="B517" s="526">
        <v>24734</v>
      </c>
      <c r="C517" s="65" t="s">
        <v>20</v>
      </c>
      <c r="D517" t="s">
        <v>16</v>
      </c>
      <c r="F517" s="8">
        <v>306.7</v>
      </c>
      <c r="G517" s="2">
        <f t="shared" si="9"/>
        <v>6.3999999999998636</v>
      </c>
    </row>
    <row r="518" spans="1:7">
      <c r="A518" s="86">
        <v>44649</v>
      </c>
      <c r="B518" s="526">
        <v>24734</v>
      </c>
      <c r="C518" s="65" t="s">
        <v>20</v>
      </c>
      <c r="D518" t="s">
        <v>17</v>
      </c>
      <c r="F518" s="8">
        <v>6.4</v>
      </c>
      <c r="G518" s="2">
        <f t="shared" si="9"/>
        <v>-1.3677947663381929E-13</v>
      </c>
    </row>
    <row r="519" spans="1:7">
      <c r="A519" s="86">
        <v>44651</v>
      </c>
      <c r="B519" s="525" t="s">
        <v>14</v>
      </c>
      <c r="C519" s="64" t="s">
        <v>23</v>
      </c>
      <c r="D519" t="s">
        <v>16</v>
      </c>
      <c r="E519" s="8">
        <v>303.60000000000002</v>
      </c>
      <c r="G519" s="2">
        <f t="shared" si="9"/>
        <v>303.59999999999991</v>
      </c>
    </row>
    <row r="520" spans="1:7">
      <c r="B520" s="526"/>
      <c r="D520" t="s">
        <v>17</v>
      </c>
      <c r="E520" s="8">
        <v>7.6</v>
      </c>
      <c r="G520" s="2">
        <f t="shared" si="9"/>
        <v>311.19999999999993</v>
      </c>
    </row>
    <row r="521" spans="1:7">
      <c r="B521" s="526"/>
      <c r="D521" t="s">
        <v>18</v>
      </c>
      <c r="E521" s="8">
        <v>60</v>
      </c>
      <c r="G521" s="2">
        <f t="shared" si="9"/>
        <v>371.19999999999993</v>
      </c>
    </row>
    <row r="522" spans="1:7">
      <c r="B522" s="526"/>
      <c r="D522" t="s">
        <v>19</v>
      </c>
      <c r="E522" s="8">
        <v>5</v>
      </c>
      <c r="G522" s="2">
        <f t="shared" si="9"/>
        <v>376.19999999999993</v>
      </c>
    </row>
    <row r="523" spans="1:7">
      <c r="A523" s="86">
        <v>44651</v>
      </c>
      <c r="B523" s="526" t="s">
        <v>124</v>
      </c>
      <c r="C523" s="65" t="s">
        <v>23</v>
      </c>
      <c r="D523" t="s">
        <v>18</v>
      </c>
      <c r="F523" s="2">
        <v>60</v>
      </c>
      <c r="G523" s="2">
        <f t="shared" si="9"/>
        <v>316.19999999999993</v>
      </c>
    </row>
    <row r="524" spans="1:7">
      <c r="A524" s="86">
        <v>44651</v>
      </c>
      <c r="B524" s="526" t="s">
        <v>124</v>
      </c>
      <c r="C524" s="65" t="s">
        <v>23</v>
      </c>
      <c r="D524" t="s">
        <v>19</v>
      </c>
      <c r="F524" s="2">
        <v>5</v>
      </c>
      <c r="G524" s="2">
        <f t="shared" si="9"/>
        <v>311.19999999999993</v>
      </c>
    </row>
    <row r="525" spans="1:7">
      <c r="A525" s="86">
        <v>44683</v>
      </c>
      <c r="B525" s="526" t="s">
        <v>547</v>
      </c>
      <c r="C525" s="65" t="s">
        <v>23</v>
      </c>
      <c r="D525" t="s">
        <v>16</v>
      </c>
      <c r="F525" s="8">
        <v>303.60000000000002</v>
      </c>
      <c r="G525" s="2">
        <f t="shared" si="9"/>
        <v>7.5999999999999091</v>
      </c>
    </row>
    <row r="526" spans="1:7">
      <c r="A526" s="86">
        <v>44683</v>
      </c>
      <c r="B526" s="526" t="s">
        <v>547</v>
      </c>
      <c r="C526" s="65" t="s">
        <v>23</v>
      </c>
      <c r="D526" t="s">
        <v>17</v>
      </c>
      <c r="F526" s="8">
        <v>7.6</v>
      </c>
      <c r="G526" s="2">
        <f t="shared" si="9"/>
        <v>-9.0594198809412774E-14</v>
      </c>
    </row>
    <row r="527" spans="1:7">
      <c r="A527" s="86">
        <v>44681</v>
      </c>
      <c r="B527" s="64" t="s">
        <v>14</v>
      </c>
      <c r="C527" s="64" t="s">
        <v>24</v>
      </c>
      <c r="D527" t="s">
        <v>16</v>
      </c>
      <c r="E527" s="2">
        <v>311.39999999999998</v>
      </c>
      <c r="G527" s="2">
        <f t="shared" si="9"/>
        <v>311.39999999999986</v>
      </c>
    </row>
    <row r="528" spans="1:7">
      <c r="B528" s="64"/>
      <c r="D528" t="s">
        <v>17</v>
      </c>
      <c r="E528" s="2">
        <v>7.2</v>
      </c>
      <c r="G528" s="2">
        <f t="shared" si="9"/>
        <v>318.59999999999985</v>
      </c>
    </row>
    <row r="529" spans="1:7">
      <c r="B529" s="526"/>
      <c r="D529" t="s">
        <v>18</v>
      </c>
      <c r="E529" s="2">
        <v>60</v>
      </c>
      <c r="G529" s="2">
        <f t="shared" si="9"/>
        <v>378.59999999999985</v>
      </c>
    </row>
    <row r="530" spans="1:7">
      <c r="B530" s="526"/>
      <c r="D530" t="s">
        <v>19</v>
      </c>
      <c r="E530" s="2">
        <v>5</v>
      </c>
      <c r="G530" s="2">
        <f t="shared" si="9"/>
        <v>383.59999999999985</v>
      </c>
    </row>
    <row r="531" spans="1:7">
      <c r="B531" s="526"/>
      <c r="D531" t="s">
        <v>308</v>
      </c>
      <c r="E531" s="8">
        <v>10</v>
      </c>
      <c r="G531" s="2">
        <f t="shared" si="9"/>
        <v>393.59999999999985</v>
      </c>
    </row>
    <row r="532" spans="1:7">
      <c r="A532" s="86">
        <v>44681</v>
      </c>
      <c r="B532" s="526" t="s">
        <v>125</v>
      </c>
      <c r="C532" s="65" t="s">
        <v>24</v>
      </c>
      <c r="D532" t="s">
        <v>18</v>
      </c>
      <c r="E532" s="2"/>
      <c r="F532" s="2">
        <v>60</v>
      </c>
      <c r="G532" s="2">
        <f t="shared" si="9"/>
        <v>333.59999999999985</v>
      </c>
    </row>
    <row r="533" spans="1:7">
      <c r="A533" s="86">
        <v>44681</v>
      </c>
      <c r="B533" s="526" t="s">
        <v>125</v>
      </c>
      <c r="C533" s="65" t="s">
        <v>24</v>
      </c>
      <c r="D533" t="s">
        <v>19</v>
      </c>
      <c r="E533" s="2"/>
      <c r="F533" s="2">
        <v>5</v>
      </c>
      <c r="G533" s="2">
        <f t="shared" si="9"/>
        <v>328.59999999999985</v>
      </c>
    </row>
    <row r="534" spans="1:7">
      <c r="A534" s="86">
        <v>44726</v>
      </c>
      <c r="B534" s="526">
        <v>24980</v>
      </c>
      <c r="C534" s="65" t="s">
        <v>24</v>
      </c>
      <c r="D534" t="s">
        <v>16</v>
      </c>
      <c r="E534" s="2"/>
      <c r="F534" s="2">
        <v>311.39999999999998</v>
      </c>
      <c r="G534" s="2">
        <f t="shared" si="9"/>
        <v>17.199999999999875</v>
      </c>
    </row>
    <row r="535" spans="1:7">
      <c r="A535" s="86">
        <v>44726</v>
      </c>
      <c r="B535" s="526">
        <v>24980</v>
      </c>
      <c r="C535" s="65" t="s">
        <v>24</v>
      </c>
      <c r="D535" t="s">
        <v>17</v>
      </c>
      <c r="E535" s="2"/>
      <c r="F535" s="2">
        <v>7.2</v>
      </c>
      <c r="G535" s="2">
        <f t="shared" ref="G535:G541" si="10">+G534+E535-F535</f>
        <v>9.9999999999998757</v>
      </c>
    </row>
    <row r="536" spans="1:7">
      <c r="A536" s="86">
        <v>44784</v>
      </c>
      <c r="B536" s="526" t="s">
        <v>548</v>
      </c>
      <c r="C536" s="65" t="s">
        <v>24</v>
      </c>
      <c r="D536" t="s">
        <v>308</v>
      </c>
      <c r="E536" s="2"/>
      <c r="F536" s="8">
        <v>10</v>
      </c>
      <c r="G536" s="2">
        <f t="shared" si="10"/>
        <v>-1.2434497875801753E-13</v>
      </c>
    </row>
    <row r="537" spans="1:7">
      <c r="A537" s="86">
        <v>44712</v>
      </c>
      <c r="B537" s="525" t="s">
        <v>14</v>
      </c>
      <c r="C537" s="64" t="s">
        <v>25</v>
      </c>
      <c r="D537" t="s">
        <v>16</v>
      </c>
      <c r="E537" s="2">
        <v>285.3</v>
      </c>
      <c r="G537" s="2">
        <f t="shared" si="10"/>
        <v>285.2999999999999</v>
      </c>
    </row>
    <row r="538" spans="1:7">
      <c r="B538" s="526"/>
      <c r="D538" t="s">
        <v>17</v>
      </c>
      <c r="E538" s="2">
        <v>10.4</v>
      </c>
      <c r="G538" s="2">
        <f t="shared" si="10"/>
        <v>295.69999999999987</v>
      </c>
    </row>
    <row r="539" spans="1:7">
      <c r="B539" s="526"/>
      <c r="D539" t="s">
        <v>18</v>
      </c>
      <c r="E539" s="2">
        <v>60</v>
      </c>
      <c r="G539" s="2">
        <f t="shared" si="10"/>
        <v>355.69999999999987</v>
      </c>
    </row>
    <row r="540" spans="1:7">
      <c r="B540" s="526"/>
      <c r="D540" t="s">
        <v>19</v>
      </c>
      <c r="E540" s="2">
        <v>5</v>
      </c>
      <c r="G540" s="2">
        <f t="shared" si="10"/>
        <v>360.69999999999987</v>
      </c>
    </row>
    <row r="541" spans="1:7">
      <c r="A541" s="86">
        <v>44712</v>
      </c>
      <c r="B541" s="526" t="s">
        <v>128</v>
      </c>
      <c r="C541" s="65" t="s">
        <v>25</v>
      </c>
      <c r="D541" t="s">
        <v>18</v>
      </c>
      <c r="E541" s="2"/>
      <c r="F541" s="2">
        <v>60</v>
      </c>
      <c r="G541" s="2">
        <f t="shared" si="10"/>
        <v>300.69999999999987</v>
      </c>
    </row>
    <row r="542" spans="1:7">
      <c r="A542" s="86">
        <v>44712</v>
      </c>
      <c r="B542" s="526" t="s">
        <v>128</v>
      </c>
      <c r="C542" s="65" t="s">
        <v>25</v>
      </c>
      <c r="D542" t="s">
        <v>19</v>
      </c>
      <c r="E542" s="2"/>
      <c r="F542" s="2">
        <v>5</v>
      </c>
      <c r="G542" s="2">
        <f t="shared" ref="G542:G544" si="11">+G541+E542-F542</f>
        <v>295.69999999999987</v>
      </c>
    </row>
    <row r="543" spans="1:7">
      <c r="A543" s="86">
        <v>44748</v>
      </c>
      <c r="B543" s="526" t="s">
        <v>549</v>
      </c>
      <c r="C543" s="65" t="s">
        <v>25</v>
      </c>
      <c r="D543" t="s">
        <v>16</v>
      </c>
      <c r="F543" s="2">
        <v>285.3</v>
      </c>
      <c r="G543" s="2">
        <f t="shared" si="11"/>
        <v>10.399999999999864</v>
      </c>
    </row>
    <row r="544" spans="1:7">
      <c r="A544" s="86">
        <v>44748</v>
      </c>
      <c r="B544" s="526" t="s">
        <v>549</v>
      </c>
      <c r="C544" s="65" t="s">
        <v>25</v>
      </c>
      <c r="D544" t="s">
        <v>17</v>
      </c>
      <c r="F544" s="2">
        <v>10.4</v>
      </c>
      <c r="G544" s="2">
        <f t="shared" si="11"/>
        <v>-1.3677947663381929E-13</v>
      </c>
    </row>
    <row r="545" spans="1:12">
      <c r="A545" s="86">
        <v>44742</v>
      </c>
      <c r="B545" s="525" t="s">
        <v>14</v>
      </c>
      <c r="C545" s="64" t="s">
        <v>26</v>
      </c>
      <c r="D545" t="s">
        <v>16</v>
      </c>
      <c r="E545" s="2">
        <v>276.3</v>
      </c>
      <c r="G545" s="2">
        <f t="shared" ref="G545:G608" si="12">+G544+E545-F545</f>
        <v>276.2999999999999</v>
      </c>
    </row>
    <row r="546" spans="1:12">
      <c r="B546" s="526"/>
      <c r="D546" t="s">
        <v>17</v>
      </c>
      <c r="E546" s="2">
        <v>10</v>
      </c>
      <c r="G546" s="2">
        <f t="shared" si="12"/>
        <v>286.2999999999999</v>
      </c>
    </row>
    <row r="547" spans="1:12">
      <c r="B547" s="526"/>
      <c r="D547" t="s">
        <v>18</v>
      </c>
      <c r="E547" s="2">
        <v>60</v>
      </c>
      <c r="G547" s="2">
        <f t="shared" si="12"/>
        <v>346.2999999999999</v>
      </c>
    </row>
    <row r="548" spans="1:12">
      <c r="B548" s="526"/>
      <c r="D548" t="s">
        <v>19</v>
      </c>
      <c r="E548" s="2">
        <v>5</v>
      </c>
      <c r="G548" s="2">
        <f t="shared" si="12"/>
        <v>351.2999999999999</v>
      </c>
    </row>
    <row r="549" spans="1:12">
      <c r="A549" s="86">
        <v>44742</v>
      </c>
      <c r="B549" s="526" t="s">
        <v>129</v>
      </c>
      <c r="C549" s="65" t="s">
        <v>26</v>
      </c>
      <c r="D549" t="s">
        <v>18</v>
      </c>
      <c r="E549" s="2"/>
      <c r="F549" s="2">
        <v>60</v>
      </c>
      <c r="G549" s="2">
        <f t="shared" si="12"/>
        <v>291.2999999999999</v>
      </c>
    </row>
    <row r="550" spans="1:12">
      <c r="A550" s="86">
        <v>44742</v>
      </c>
      <c r="B550" s="526" t="s">
        <v>129</v>
      </c>
      <c r="C550" s="65" t="s">
        <v>26</v>
      </c>
      <c r="D550" t="s">
        <v>19</v>
      </c>
      <c r="E550" s="2"/>
      <c r="F550" s="2">
        <v>5</v>
      </c>
      <c r="G550" s="2">
        <f t="shared" si="12"/>
        <v>286.2999999999999</v>
      </c>
    </row>
    <row r="551" spans="1:12">
      <c r="A551" s="86">
        <v>44784</v>
      </c>
      <c r="B551" s="526" t="s">
        <v>548</v>
      </c>
      <c r="C551" s="65" t="s">
        <v>26</v>
      </c>
      <c r="D551" t="s">
        <v>16</v>
      </c>
      <c r="E551" s="2"/>
      <c r="F551" s="2">
        <v>276.3</v>
      </c>
      <c r="G551" s="2">
        <f t="shared" si="12"/>
        <v>9.9999999999998863</v>
      </c>
    </row>
    <row r="552" spans="1:12">
      <c r="A552" s="86">
        <v>44784</v>
      </c>
      <c r="B552" s="526" t="s">
        <v>548</v>
      </c>
      <c r="C552" s="65" t="s">
        <v>26</v>
      </c>
      <c r="D552" t="s">
        <v>17</v>
      </c>
      <c r="E552" s="2"/>
      <c r="F552" s="2">
        <v>10</v>
      </c>
      <c r="G552" s="2">
        <f t="shared" si="12"/>
        <v>-1.1368683772161603E-13</v>
      </c>
    </row>
    <row r="553" spans="1:12">
      <c r="A553" s="86">
        <v>44773</v>
      </c>
      <c r="B553" s="525" t="s">
        <v>14</v>
      </c>
      <c r="C553" s="64" t="s">
        <v>27</v>
      </c>
      <c r="D553" t="s">
        <v>16</v>
      </c>
      <c r="E553" s="2">
        <v>275.10000000000002</v>
      </c>
      <c r="G553" s="2">
        <f t="shared" si="12"/>
        <v>275.09999999999991</v>
      </c>
    </row>
    <row r="554" spans="1:12">
      <c r="B554" s="526"/>
      <c r="D554" t="s">
        <v>17</v>
      </c>
      <c r="E554" s="2">
        <v>9.1</v>
      </c>
      <c r="G554" s="2">
        <f t="shared" si="12"/>
        <v>284.19999999999993</v>
      </c>
    </row>
    <row r="555" spans="1:12">
      <c r="B555" s="526"/>
      <c r="D555" t="s">
        <v>18</v>
      </c>
      <c r="E555" s="148">
        <v>60</v>
      </c>
      <c r="G555" s="2">
        <f t="shared" si="12"/>
        <v>344.19999999999993</v>
      </c>
    </row>
    <row r="556" spans="1:12">
      <c r="B556" s="526"/>
      <c r="D556" t="s">
        <v>19</v>
      </c>
      <c r="E556" s="148">
        <v>5</v>
      </c>
      <c r="G556" s="2">
        <f t="shared" si="12"/>
        <v>349.19999999999993</v>
      </c>
    </row>
    <row r="557" spans="1:12">
      <c r="A557" s="86">
        <v>44773</v>
      </c>
      <c r="B557" s="526" t="s">
        <v>115</v>
      </c>
      <c r="C557" s="65" t="s">
        <v>27</v>
      </c>
      <c r="D557" t="s">
        <v>18</v>
      </c>
      <c r="E557" s="2"/>
      <c r="F557" s="148">
        <v>60</v>
      </c>
      <c r="G557" s="2">
        <f t="shared" si="12"/>
        <v>289.19999999999993</v>
      </c>
      <c r="J557" s="525" t="s">
        <v>27</v>
      </c>
      <c r="K557" t="s">
        <v>16</v>
      </c>
      <c r="L557" s="2">
        <v>275.10000000000002</v>
      </c>
    </row>
    <row r="558" spans="1:12">
      <c r="A558" s="86">
        <v>44773</v>
      </c>
      <c r="B558" s="526" t="s">
        <v>115</v>
      </c>
      <c r="C558" s="65" t="s">
        <v>27</v>
      </c>
      <c r="D558" t="s">
        <v>19</v>
      </c>
      <c r="E558" s="2"/>
      <c r="F558" s="148">
        <v>5</v>
      </c>
      <c r="G558" s="2">
        <f t="shared" si="12"/>
        <v>284.19999999999993</v>
      </c>
      <c r="J558" s="526"/>
      <c r="K558" t="s">
        <v>17</v>
      </c>
      <c r="L558" s="2">
        <v>9.1</v>
      </c>
    </row>
    <row r="559" spans="1:12">
      <c r="A559" s="86">
        <v>44797</v>
      </c>
      <c r="B559" s="526">
        <v>25418</v>
      </c>
      <c r="C559" s="65" t="s">
        <v>27</v>
      </c>
      <c r="D559" t="s">
        <v>16</v>
      </c>
      <c r="F559" s="2">
        <v>275.10000000000002</v>
      </c>
      <c r="G559" s="2">
        <f t="shared" si="12"/>
        <v>9.0999999999999091</v>
      </c>
      <c r="L559" s="8">
        <f>SUM(L557:L558)</f>
        <v>284.20000000000005</v>
      </c>
    </row>
    <row r="560" spans="1:12">
      <c r="A560" s="86">
        <v>44797</v>
      </c>
      <c r="B560" s="526">
        <v>25418</v>
      </c>
      <c r="C560" s="65" t="s">
        <v>27</v>
      </c>
      <c r="D560" t="s">
        <v>17</v>
      </c>
      <c r="F560" s="2">
        <v>9.1</v>
      </c>
      <c r="G560" s="2">
        <f t="shared" si="12"/>
        <v>-9.0594198809412774E-14</v>
      </c>
    </row>
    <row r="561" spans="1:7">
      <c r="A561" s="86">
        <v>44804</v>
      </c>
      <c r="B561" s="525" t="s">
        <v>14</v>
      </c>
      <c r="C561" s="64" t="s">
        <v>28</v>
      </c>
      <c r="D561" t="s">
        <v>16</v>
      </c>
      <c r="E561" s="2">
        <v>276.7</v>
      </c>
      <c r="G561" s="2">
        <f t="shared" si="12"/>
        <v>276.69999999999987</v>
      </c>
    </row>
    <row r="562" spans="1:7">
      <c r="B562" s="526"/>
      <c r="D562" t="s">
        <v>17</v>
      </c>
      <c r="E562" s="2">
        <v>8.1</v>
      </c>
      <c r="G562" s="2">
        <f t="shared" si="12"/>
        <v>284.7999999999999</v>
      </c>
    </row>
    <row r="563" spans="1:7">
      <c r="B563" s="526"/>
      <c r="D563" t="s">
        <v>18</v>
      </c>
      <c r="E563" s="2">
        <v>60</v>
      </c>
      <c r="G563" s="2">
        <f t="shared" si="12"/>
        <v>344.7999999999999</v>
      </c>
    </row>
    <row r="564" spans="1:7">
      <c r="B564" s="526"/>
      <c r="D564" t="s">
        <v>19</v>
      </c>
      <c r="E564" s="2">
        <v>5</v>
      </c>
      <c r="G564" s="2">
        <f t="shared" si="12"/>
        <v>349.7999999999999</v>
      </c>
    </row>
    <row r="565" spans="1:7">
      <c r="A565" s="86">
        <v>44804</v>
      </c>
      <c r="B565" s="526" t="s">
        <v>116</v>
      </c>
      <c r="C565" s="65" t="s">
        <v>28</v>
      </c>
      <c r="D565" t="s">
        <v>18</v>
      </c>
      <c r="E565" s="2"/>
      <c r="F565" s="2">
        <v>60</v>
      </c>
      <c r="G565" s="2">
        <f t="shared" si="12"/>
        <v>289.7999999999999</v>
      </c>
    </row>
    <row r="566" spans="1:7">
      <c r="A566" s="86">
        <v>44804</v>
      </c>
      <c r="B566" s="526" t="s">
        <v>116</v>
      </c>
      <c r="C566" s="65" t="s">
        <v>28</v>
      </c>
      <c r="D566" t="s">
        <v>19</v>
      </c>
      <c r="E566" s="2"/>
      <c r="F566" s="2">
        <v>5</v>
      </c>
      <c r="G566" s="2">
        <f t="shared" si="12"/>
        <v>284.7999999999999</v>
      </c>
    </row>
    <row r="567" spans="1:7">
      <c r="A567" s="86">
        <v>44845</v>
      </c>
      <c r="B567" s="526">
        <v>25608</v>
      </c>
      <c r="C567" s="65" t="s">
        <v>28</v>
      </c>
      <c r="D567" t="s">
        <v>16</v>
      </c>
      <c r="E567" s="2"/>
      <c r="F567" s="2">
        <v>276.7</v>
      </c>
      <c r="G567" s="2">
        <f t="shared" si="12"/>
        <v>8.0999999999999091</v>
      </c>
    </row>
    <row r="568" spans="1:7">
      <c r="A568" s="86">
        <v>44845</v>
      </c>
      <c r="B568" s="526">
        <v>25608</v>
      </c>
      <c r="C568" s="65" t="s">
        <v>28</v>
      </c>
      <c r="D568" t="s">
        <v>17</v>
      </c>
      <c r="E568" s="2"/>
      <c r="F568" s="2">
        <v>8.1</v>
      </c>
      <c r="G568" s="2">
        <f t="shared" si="12"/>
        <v>-9.0594198809412774E-14</v>
      </c>
    </row>
    <row r="569" spans="1:7">
      <c r="A569" s="86">
        <v>44834</v>
      </c>
      <c r="B569" s="525" t="s">
        <v>14</v>
      </c>
      <c r="C569" s="64" t="s">
        <v>53</v>
      </c>
      <c r="D569" t="s">
        <v>16</v>
      </c>
      <c r="E569" s="2">
        <v>277.39999999999998</v>
      </c>
      <c r="G569" s="2">
        <f t="shared" si="12"/>
        <v>277.39999999999986</v>
      </c>
    </row>
    <row r="570" spans="1:7">
      <c r="B570" s="526"/>
      <c r="D570" t="s">
        <v>17</v>
      </c>
      <c r="E570" s="2">
        <v>9.6999999999999993</v>
      </c>
      <c r="G570" s="2">
        <f t="shared" si="12"/>
        <v>287.09999999999985</v>
      </c>
    </row>
    <row r="571" spans="1:7">
      <c r="B571" s="526"/>
      <c r="D571" t="s">
        <v>18</v>
      </c>
      <c r="E571" s="2">
        <v>60</v>
      </c>
      <c r="G571" s="2">
        <f t="shared" si="12"/>
        <v>347.09999999999985</v>
      </c>
    </row>
    <row r="572" spans="1:7">
      <c r="B572" s="526"/>
      <c r="D572" t="s">
        <v>19</v>
      </c>
      <c r="E572" s="2">
        <v>5</v>
      </c>
      <c r="G572" s="2">
        <f t="shared" si="12"/>
        <v>352.09999999999985</v>
      </c>
    </row>
    <row r="573" spans="1:7">
      <c r="B573" s="526"/>
      <c r="D573" t="s">
        <v>218</v>
      </c>
      <c r="E573" s="2">
        <v>250</v>
      </c>
      <c r="G573" s="2">
        <f t="shared" si="12"/>
        <v>602.09999999999991</v>
      </c>
    </row>
    <row r="574" spans="1:7">
      <c r="A574" s="86">
        <v>44834</v>
      </c>
      <c r="B574" s="526" t="s">
        <v>117</v>
      </c>
      <c r="C574" s="65" t="s">
        <v>53</v>
      </c>
      <c r="D574" t="s">
        <v>18</v>
      </c>
      <c r="E574" s="2"/>
      <c r="F574" s="2">
        <v>60</v>
      </c>
      <c r="G574" s="2">
        <f t="shared" si="12"/>
        <v>542.09999999999991</v>
      </c>
    </row>
    <row r="575" spans="1:7">
      <c r="A575" s="86">
        <v>44834</v>
      </c>
      <c r="B575" s="526" t="s">
        <v>117</v>
      </c>
      <c r="C575" s="65" t="s">
        <v>53</v>
      </c>
      <c r="D575" t="s">
        <v>19</v>
      </c>
      <c r="E575" s="2"/>
      <c r="F575" s="2">
        <v>5</v>
      </c>
      <c r="G575" s="2">
        <f t="shared" si="12"/>
        <v>537.09999999999991</v>
      </c>
    </row>
    <row r="576" spans="1:7">
      <c r="A576" s="86">
        <v>44834</v>
      </c>
      <c r="B576" s="526" t="s">
        <v>550</v>
      </c>
      <c r="C576" s="65" t="s">
        <v>53</v>
      </c>
      <c r="D576" t="s">
        <v>218</v>
      </c>
      <c r="F576" s="2">
        <v>250</v>
      </c>
      <c r="G576" s="2">
        <f t="shared" si="12"/>
        <v>287.09999999999991</v>
      </c>
    </row>
    <row r="577" spans="1:7">
      <c r="A577" s="86">
        <v>44865</v>
      </c>
      <c r="B577" s="526">
        <v>25729</v>
      </c>
      <c r="C577" s="65" t="s">
        <v>53</v>
      </c>
      <c r="D577" t="s">
        <v>16</v>
      </c>
      <c r="F577" s="2">
        <v>277.39999999999998</v>
      </c>
      <c r="G577" s="2">
        <f t="shared" si="12"/>
        <v>9.6999999999999318</v>
      </c>
    </row>
    <row r="578" spans="1:7">
      <c r="A578" s="86">
        <v>44865</v>
      </c>
      <c r="B578" s="526">
        <v>25729</v>
      </c>
      <c r="C578" s="65" t="s">
        <v>53</v>
      </c>
      <c r="D578" t="s">
        <v>17</v>
      </c>
      <c r="F578" s="2">
        <v>9.6999999999999993</v>
      </c>
      <c r="G578" s="2">
        <f t="shared" si="12"/>
        <v>-6.7501559897209518E-14</v>
      </c>
    </row>
    <row r="579" spans="1:7">
      <c r="A579" s="86">
        <v>44865</v>
      </c>
      <c r="B579" s="525" t="s">
        <v>14</v>
      </c>
      <c r="C579" s="64" t="s">
        <v>30</v>
      </c>
      <c r="D579" t="s">
        <v>16</v>
      </c>
      <c r="E579" s="8">
        <v>276.60000000000002</v>
      </c>
      <c r="G579" s="2">
        <f t="shared" si="12"/>
        <v>276.59999999999997</v>
      </c>
    </row>
    <row r="580" spans="1:7">
      <c r="B580" s="526"/>
      <c r="D580" t="s">
        <v>17</v>
      </c>
      <c r="E580" s="8">
        <v>7.4</v>
      </c>
      <c r="G580" s="2">
        <f t="shared" si="12"/>
        <v>283.99999999999994</v>
      </c>
    </row>
    <row r="581" spans="1:7">
      <c r="B581" s="526"/>
      <c r="D581" t="s">
        <v>18</v>
      </c>
      <c r="E581" s="2">
        <v>60</v>
      </c>
      <c r="G581" s="2">
        <f t="shared" si="12"/>
        <v>343.99999999999994</v>
      </c>
    </row>
    <row r="582" spans="1:7">
      <c r="B582" s="526"/>
      <c r="D582" t="s">
        <v>19</v>
      </c>
      <c r="E582" s="2">
        <v>5</v>
      </c>
      <c r="G582" s="2">
        <f t="shared" si="12"/>
        <v>348.99999999999994</v>
      </c>
    </row>
    <row r="583" spans="1:7">
      <c r="B583" s="526"/>
      <c r="D583" t="s">
        <v>218</v>
      </c>
      <c r="E583" s="2">
        <v>250</v>
      </c>
      <c r="G583" s="2">
        <f t="shared" si="12"/>
        <v>599</v>
      </c>
    </row>
    <row r="584" spans="1:7">
      <c r="A584" s="86">
        <v>44865</v>
      </c>
      <c r="B584" s="526">
        <v>25728</v>
      </c>
      <c r="C584" s="65" t="s">
        <v>30</v>
      </c>
      <c r="D584" t="s">
        <v>218</v>
      </c>
      <c r="E584" s="2"/>
      <c r="F584" s="2">
        <v>250</v>
      </c>
      <c r="G584" s="2">
        <f t="shared" si="12"/>
        <v>349</v>
      </c>
    </row>
    <row r="585" spans="1:7">
      <c r="A585" s="86">
        <v>44865</v>
      </c>
      <c r="B585" s="526" t="s">
        <v>118</v>
      </c>
      <c r="C585" s="65" t="s">
        <v>30</v>
      </c>
      <c r="D585" t="s">
        <v>18</v>
      </c>
      <c r="E585" s="148"/>
      <c r="F585" s="148">
        <v>60</v>
      </c>
      <c r="G585" s="2">
        <f t="shared" si="12"/>
        <v>289</v>
      </c>
    </row>
    <row r="586" spans="1:7">
      <c r="A586" s="86">
        <v>44865</v>
      </c>
      <c r="B586" s="526" t="s">
        <v>118</v>
      </c>
      <c r="C586" s="65" t="s">
        <v>30</v>
      </c>
      <c r="D586" t="s">
        <v>19</v>
      </c>
      <c r="E586" s="148"/>
      <c r="F586" s="148">
        <v>5</v>
      </c>
      <c r="G586" s="2">
        <f t="shared" si="12"/>
        <v>284</v>
      </c>
    </row>
    <row r="587" spans="1:7">
      <c r="A587" s="86">
        <v>44895</v>
      </c>
      <c r="B587" s="526" t="s">
        <v>551</v>
      </c>
      <c r="C587" s="65" t="s">
        <v>30</v>
      </c>
      <c r="D587" t="s">
        <v>16</v>
      </c>
      <c r="E587" s="148"/>
      <c r="F587" s="8">
        <v>276.60000000000002</v>
      </c>
      <c r="G587" s="2">
        <f t="shared" si="12"/>
        <v>7.3999999999999773</v>
      </c>
    </row>
    <row r="588" spans="1:7">
      <c r="A588" s="86">
        <v>44895</v>
      </c>
      <c r="B588" s="526" t="s">
        <v>551</v>
      </c>
      <c r="C588" s="65" t="s">
        <v>30</v>
      </c>
      <c r="D588" t="s">
        <v>17</v>
      </c>
      <c r="E588" s="148"/>
      <c r="F588" s="8">
        <v>7.4</v>
      </c>
      <c r="G588" s="2">
        <f t="shared" si="12"/>
        <v>-2.3092638912203256E-14</v>
      </c>
    </row>
    <row r="589" spans="1:7">
      <c r="A589" s="86">
        <v>44895</v>
      </c>
      <c r="B589" s="525" t="s">
        <v>14</v>
      </c>
      <c r="C589" s="64" t="s">
        <v>33</v>
      </c>
      <c r="D589" t="s">
        <v>16</v>
      </c>
      <c r="E589" s="8">
        <v>308.7</v>
      </c>
      <c r="G589" s="2">
        <f t="shared" si="12"/>
        <v>308.7</v>
      </c>
    </row>
    <row r="590" spans="1:7">
      <c r="B590" s="526"/>
      <c r="D590" t="s">
        <v>17</v>
      </c>
      <c r="E590" s="8">
        <v>9.6</v>
      </c>
      <c r="G590" s="2">
        <f t="shared" si="12"/>
        <v>318.3</v>
      </c>
    </row>
    <row r="591" spans="1:7">
      <c r="B591" s="526"/>
      <c r="D591" t="s">
        <v>18</v>
      </c>
      <c r="E591" s="2">
        <v>60</v>
      </c>
      <c r="G591" s="2">
        <f t="shared" si="12"/>
        <v>378.3</v>
      </c>
    </row>
    <row r="592" spans="1:7">
      <c r="B592" s="526"/>
      <c r="D592" t="s">
        <v>19</v>
      </c>
      <c r="E592" s="2">
        <v>5</v>
      </c>
      <c r="G592" s="2">
        <f t="shared" si="12"/>
        <v>383.3</v>
      </c>
    </row>
    <row r="593" spans="1:7">
      <c r="A593" s="86">
        <v>44895</v>
      </c>
      <c r="B593" s="526" t="s">
        <v>132</v>
      </c>
      <c r="C593" s="65" t="s">
        <v>33</v>
      </c>
      <c r="D593" t="s">
        <v>18</v>
      </c>
      <c r="E593" s="2"/>
      <c r="F593" s="2">
        <v>60</v>
      </c>
      <c r="G593" s="2">
        <f t="shared" si="12"/>
        <v>323.3</v>
      </c>
    </row>
    <row r="594" spans="1:7">
      <c r="A594" s="86">
        <v>44895</v>
      </c>
      <c r="B594" s="526" t="s">
        <v>132</v>
      </c>
      <c r="C594" s="65" t="s">
        <v>33</v>
      </c>
      <c r="D594" t="s">
        <v>19</v>
      </c>
      <c r="E594" s="2"/>
      <c r="F594" s="2">
        <v>5</v>
      </c>
      <c r="G594" s="2">
        <f t="shared" si="12"/>
        <v>318.3</v>
      </c>
    </row>
    <row r="595" spans="1:7">
      <c r="B595" s="526"/>
      <c r="D595" t="s">
        <v>218</v>
      </c>
      <c r="E595" s="2">
        <v>250</v>
      </c>
      <c r="G595" s="2">
        <f t="shared" si="12"/>
        <v>568.29999999999995</v>
      </c>
    </row>
    <row r="596" spans="1:7">
      <c r="A596" s="86">
        <v>44895</v>
      </c>
      <c r="B596" s="526" t="s">
        <v>552</v>
      </c>
      <c r="C596" s="65" t="s">
        <v>33</v>
      </c>
      <c r="D596" t="s">
        <v>218</v>
      </c>
      <c r="E596" s="2"/>
      <c r="F596" s="2">
        <v>250</v>
      </c>
      <c r="G596" s="2">
        <f t="shared" si="12"/>
        <v>318.29999999999995</v>
      </c>
    </row>
    <row r="597" spans="1:7">
      <c r="A597" s="86">
        <v>44930</v>
      </c>
      <c r="B597" s="526" t="s">
        <v>553</v>
      </c>
      <c r="C597" s="65" t="s">
        <v>16</v>
      </c>
      <c r="D597" t="s">
        <v>16</v>
      </c>
      <c r="E597" s="2"/>
      <c r="F597" s="8">
        <v>308.7</v>
      </c>
      <c r="G597" s="2">
        <f t="shared" si="12"/>
        <v>9.5999999999999659</v>
      </c>
    </row>
    <row r="598" spans="1:7">
      <c r="A598" s="86">
        <v>44930</v>
      </c>
      <c r="B598" s="526" t="s">
        <v>553</v>
      </c>
      <c r="C598" s="65" t="s">
        <v>17</v>
      </c>
      <c r="D598" t="s">
        <v>17</v>
      </c>
      <c r="E598" s="2"/>
      <c r="F598" s="8">
        <v>9.6</v>
      </c>
      <c r="G598" s="2">
        <f t="shared" si="12"/>
        <v>-3.3750779948604759E-14</v>
      </c>
    </row>
    <row r="599" spans="1:7">
      <c r="A599" s="86">
        <v>44926</v>
      </c>
      <c r="B599" s="525" t="s">
        <v>14</v>
      </c>
      <c r="C599" s="64" t="s">
        <v>34</v>
      </c>
      <c r="D599" t="s">
        <v>16</v>
      </c>
      <c r="E599" s="2">
        <v>352.9</v>
      </c>
      <c r="G599" s="2">
        <f t="shared" si="12"/>
        <v>352.89999999999992</v>
      </c>
    </row>
    <row r="600" spans="1:7">
      <c r="B600" s="526"/>
      <c r="D600" t="s">
        <v>17</v>
      </c>
      <c r="E600" s="2">
        <v>9.6</v>
      </c>
      <c r="G600" s="2">
        <f t="shared" si="12"/>
        <v>362.49999999999994</v>
      </c>
    </row>
    <row r="601" spans="1:7">
      <c r="B601" s="526"/>
      <c r="D601" t="s">
        <v>18</v>
      </c>
      <c r="E601" s="2">
        <v>60</v>
      </c>
      <c r="G601" s="2">
        <f t="shared" si="12"/>
        <v>422.49999999999994</v>
      </c>
    </row>
    <row r="602" spans="1:7">
      <c r="B602" s="526"/>
      <c r="D602" t="s">
        <v>19</v>
      </c>
      <c r="E602" s="2">
        <v>5</v>
      </c>
      <c r="G602" s="2">
        <f t="shared" si="12"/>
        <v>427.49999999999994</v>
      </c>
    </row>
    <row r="603" spans="1:7">
      <c r="B603" s="526"/>
      <c r="D603" t="s">
        <v>218</v>
      </c>
      <c r="E603" s="2">
        <v>250</v>
      </c>
      <c r="G603" s="2">
        <f t="shared" si="12"/>
        <v>677.5</v>
      </c>
    </row>
    <row r="604" spans="1:7">
      <c r="A604" s="86">
        <v>44926</v>
      </c>
      <c r="B604" s="526" t="s">
        <v>121</v>
      </c>
      <c r="C604" s="65" t="s">
        <v>34</v>
      </c>
      <c r="D604" t="s">
        <v>18</v>
      </c>
      <c r="E604" s="2"/>
      <c r="F604" s="2">
        <v>60</v>
      </c>
      <c r="G604" s="2">
        <f t="shared" si="12"/>
        <v>617.5</v>
      </c>
    </row>
    <row r="605" spans="1:7">
      <c r="A605" s="86">
        <v>44926</v>
      </c>
      <c r="B605" s="526" t="s">
        <v>121</v>
      </c>
      <c r="C605" s="65" t="s">
        <v>34</v>
      </c>
      <c r="D605" t="s">
        <v>19</v>
      </c>
      <c r="E605" s="2"/>
      <c r="F605" s="2">
        <v>5</v>
      </c>
      <c r="G605" s="2">
        <f t="shared" si="12"/>
        <v>612.5</v>
      </c>
    </row>
    <row r="606" spans="1:7">
      <c r="A606" s="86">
        <v>44930</v>
      </c>
      <c r="B606" s="526" t="s">
        <v>554</v>
      </c>
      <c r="C606" s="65" t="s">
        <v>34</v>
      </c>
      <c r="D606" t="s">
        <v>218</v>
      </c>
      <c r="F606" s="2">
        <v>250</v>
      </c>
      <c r="G606" s="2">
        <f t="shared" si="12"/>
        <v>362.5</v>
      </c>
    </row>
    <row r="607" spans="1:7">
      <c r="A607" s="86">
        <v>44957</v>
      </c>
      <c r="B607" s="526" t="s">
        <v>555</v>
      </c>
      <c r="C607" s="65" t="s">
        <v>34</v>
      </c>
      <c r="D607" t="s">
        <v>16</v>
      </c>
      <c r="F607" s="2">
        <v>352.9</v>
      </c>
      <c r="G607" s="2">
        <f t="shared" si="12"/>
        <v>9.6000000000000227</v>
      </c>
    </row>
    <row r="608" spans="1:7">
      <c r="A608" s="86">
        <v>44957</v>
      </c>
      <c r="B608" s="526" t="s">
        <v>555</v>
      </c>
      <c r="C608" s="65" t="s">
        <v>34</v>
      </c>
      <c r="D608" t="s">
        <v>17</v>
      </c>
      <c r="F608" s="2">
        <v>9.6</v>
      </c>
      <c r="G608" s="2">
        <f t="shared" si="12"/>
        <v>2.3092638912203256E-14</v>
      </c>
    </row>
    <row r="609" spans="1:7">
      <c r="A609" s="44">
        <v>44957</v>
      </c>
      <c r="B609" s="525" t="s">
        <v>14</v>
      </c>
      <c r="C609" s="525" t="s">
        <v>15</v>
      </c>
      <c r="D609" t="s">
        <v>16</v>
      </c>
      <c r="E609" s="241">
        <v>295.10000000000002</v>
      </c>
      <c r="F609" s="241"/>
      <c r="G609" s="2">
        <f>+G608+E609-F609</f>
        <v>295.10000000000002</v>
      </c>
    </row>
    <row r="610" spans="1:7">
      <c r="A610" s="7"/>
      <c r="B610" s="526"/>
      <c r="C610" s="526"/>
      <c r="D610" t="s">
        <v>17</v>
      </c>
      <c r="E610" s="241">
        <v>6.2</v>
      </c>
      <c r="F610" s="241"/>
      <c r="G610" s="2">
        <f>+G609+E610-F610</f>
        <v>301.3</v>
      </c>
    </row>
    <row r="611" spans="1:7">
      <c r="A611" s="7"/>
      <c r="B611" s="526"/>
      <c r="C611" s="526"/>
      <c r="D611" t="s">
        <v>18</v>
      </c>
      <c r="E611" s="241">
        <v>60</v>
      </c>
      <c r="F611" s="241"/>
      <c r="G611" s="2">
        <f>+G610+E611-F611</f>
        <v>361.3</v>
      </c>
    </row>
    <row r="612" spans="1:7">
      <c r="A612" s="7"/>
      <c r="B612" s="526"/>
      <c r="C612" s="526"/>
      <c r="D612" t="s">
        <v>19</v>
      </c>
      <c r="E612" s="241">
        <v>5</v>
      </c>
      <c r="F612" s="241"/>
      <c r="G612" s="2">
        <f>+G611+E612-F612</f>
        <v>366.3</v>
      </c>
    </row>
    <row r="613" spans="1:7">
      <c r="A613" s="7">
        <v>44957</v>
      </c>
      <c r="B613" s="526" t="s">
        <v>119</v>
      </c>
      <c r="C613" s="526" t="s">
        <v>15</v>
      </c>
      <c r="D613" t="s">
        <v>18</v>
      </c>
      <c r="E613" s="241"/>
      <c r="F613" s="241">
        <v>60</v>
      </c>
      <c r="G613" s="2">
        <f t="shared" ref="G613:G678" si="13">+G612+E613-F613</f>
        <v>306.3</v>
      </c>
    </row>
    <row r="614" spans="1:7">
      <c r="A614" s="7">
        <v>44957</v>
      </c>
      <c r="B614" s="526" t="s">
        <v>119</v>
      </c>
      <c r="C614" s="526" t="s">
        <v>15</v>
      </c>
      <c r="D614" t="s">
        <v>19</v>
      </c>
      <c r="E614" s="241"/>
      <c r="F614" s="241">
        <v>5</v>
      </c>
      <c r="G614" s="2">
        <f t="shared" si="13"/>
        <v>301.3</v>
      </c>
    </row>
    <row r="615" spans="1:7">
      <c r="B615" s="526"/>
      <c r="D615" t="s">
        <v>218</v>
      </c>
      <c r="E615" s="8">
        <v>250</v>
      </c>
      <c r="G615" s="2">
        <f t="shared" si="13"/>
        <v>551.29999999999995</v>
      </c>
    </row>
    <row r="616" spans="1:7">
      <c r="A616" s="86">
        <v>44957</v>
      </c>
      <c r="B616" s="526" t="s">
        <v>556</v>
      </c>
      <c r="C616" s="65" t="s">
        <v>15</v>
      </c>
      <c r="D616" t="s">
        <v>218</v>
      </c>
      <c r="F616" s="8">
        <v>250</v>
      </c>
      <c r="G616" s="2">
        <f t="shared" si="13"/>
        <v>301.29999999999995</v>
      </c>
    </row>
    <row r="617" spans="1:7">
      <c r="A617" s="86">
        <v>44988</v>
      </c>
      <c r="B617" s="526">
        <v>26400</v>
      </c>
      <c r="C617" s="65" t="s">
        <v>15</v>
      </c>
      <c r="D617" t="s">
        <v>16</v>
      </c>
      <c r="F617" s="241">
        <v>295.10000000000002</v>
      </c>
      <c r="G617" s="2">
        <f t="shared" si="13"/>
        <v>6.1999999999999318</v>
      </c>
    </row>
    <row r="618" spans="1:7">
      <c r="A618" s="86">
        <v>44988</v>
      </c>
      <c r="B618" s="526">
        <v>26400</v>
      </c>
      <c r="C618" s="65" t="s">
        <v>15</v>
      </c>
      <c r="D618" t="s">
        <v>17</v>
      </c>
      <c r="F618" s="241">
        <v>6.2</v>
      </c>
      <c r="G618" s="2">
        <f t="shared" si="13"/>
        <v>-6.8389738316909643E-14</v>
      </c>
    </row>
    <row r="619" spans="1:7">
      <c r="A619" s="44">
        <v>44957</v>
      </c>
      <c r="B619" s="525" t="s">
        <v>14</v>
      </c>
      <c r="C619" s="525" t="s">
        <v>20</v>
      </c>
      <c r="D619" t="s">
        <v>16</v>
      </c>
      <c r="E619" s="8">
        <v>321.89999999999998</v>
      </c>
      <c r="G619" s="2">
        <f t="shared" si="13"/>
        <v>321.89999999999992</v>
      </c>
    </row>
    <row r="620" spans="1:7">
      <c r="A620" s="7"/>
      <c r="B620" s="526"/>
      <c r="C620" s="526"/>
      <c r="D620" t="s">
        <v>17</v>
      </c>
      <c r="E620" s="8">
        <v>8.9</v>
      </c>
      <c r="G620" s="2">
        <f t="shared" si="13"/>
        <v>330.7999999999999</v>
      </c>
    </row>
    <row r="621" spans="1:7">
      <c r="A621" s="7"/>
      <c r="B621" s="526"/>
      <c r="C621" s="526"/>
      <c r="D621" t="s">
        <v>18</v>
      </c>
      <c r="E621" s="8">
        <v>56</v>
      </c>
      <c r="G621" s="2">
        <f t="shared" si="13"/>
        <v>386.7999999999999</v>
      </c>
    </row>
    <row r="622" spans="1:7">
      <c r="A622" s="7"/>
      <c r="B622" s="526"/>
      <c r="C622" s="526"/>
      <c r="D622" t="s">
        <v>19</v>
      </c>
      <c r="E622" s="8">
        <v>5</v>
      </c>
      <c r="G622" s="2">
        <f t="shared" si="13"/>
        <v>391.7999999999999</v>
      </c>
    </row>
    <row r="623" spans="1:7">
      <c r="B623" s="526"/>
      <c r="D623" t="s">
        <v>218</v>
      </c>
      <c r="E623" s="2">
        <v>250</v>
      </c>
      <c r="G623" s="2">
        <f t="shared" si="13"/>
        <v>641.79999999999995</v>
      </c>
    </row>
    <row r="624" spans="1:7">
      <c r="A624" s="86">
        <v>44985</v>
      </c>
      <c r="B624" s="526" t="s">
        <v>557</v>
      </c>
      <c r="C624" s="65" t="s">
        <v>20</v>
      </c>
      <c r="D624" t="s">
        <v>218</v>
      </c>
      <c r="F624" s="8">
        <v>250</v>
      </c>
      <c r="G624" s="2">
        <f t="shared" si="13"/>
        <v>391.79999999999995</v>
      </c>
    </row>
    <row r="625" spans="1:7">
      <c r="A625" s="7">
        <v>44985</v>
      </c>
      <c r="B625" s="526" t="s">
        <v>135</v>
      </c>
      <c r="C625" s="526" t="s">
        <v>20</v>
      </c>
      <c r="D625" t="s">
        <v>18</v>
      </c>
      <c r="E625" s="241"/>
      <c r="F625" s="241">
        <v>56</v>
      </c>
      <c r="G625" s="2">
        <f t="shared" si="13"/>
        <v>335.79999999999995</v>
      </c>
    </row>
    <row r="626" spans="1:7">
      <c r="A626" s="7">
        <v>44985</v>
      </c>
      <c r="B626" s="526" t="s">
        <v>135</v>
      </c>
      <c r="C626" s="526" t="s">
        <v>20</v>
      </c>
      <c r="D626" t="s">
        <v>19</v>
      </c>
      <c r="E626" s="241"/>
      <c r="F626" s="241">
        <v>5</v>
      </c>
      <c r="G626" s="2">
        <f t="shared" si="13"/>
        <v>330.79999999999995</v>
      </c>
    </row>
    <row r="627" spans="1:7">
      <c r="A627" s="86">
        <v>45010</v>
      </c>
      <c r="B627" s="526">
        <v>26715</v>
      </c>
      <c r="C627" s="526" t="s">
        <v>20</v>
      </c>
      <c r="D627" t="s">
        <v>16</v>
      </c>
      <c r="F627" s="8">
        <v>321.89999999999998</v>
      </c>
      <c r="G627" s="2">
        <f t="shared" si="13"/>
        <v>8.8999999999999773</v>
      </c>
    </row>
    <row r="628" spans="1:7">
      <c r="A628" s="86">
        <v>45010</v>
      </c>
      <c r="B628" s="526">
        <v>26715</v>
      </c>
      <c r="C628" s="526" t="s">
        <v>20</v>
      </c>
      <c r="D628" t="s">
        <v>17</v>
      </c>
      <c r="F628" s="8">
        <v>8.9</v>
      </c>
      <c r="G628" s="2">
        <f t="shared" si="13"/>
        <v>-2.3092638912203256E-14</v>
      </c>
    </row>
    <row r="629" spans="1:7">
      <c r="A629" s="44">
        <v>44957</v>
      </c>
      <c r="B629" s="525" t="s">
        <v>14</v>
      </c>
      <c r="C629" s="525" t="s">
        <v>23</v>
      </c>
      <c r="D629" t="s">
        <v>16</v>
      </c>
      <c r="E629" s="8">
        <v>302.3</v>
      </c>
      <c r="F629" s="8"/>
      <c r="G629" s="2">
        <f t="shared" si="13"/>
        <v>302.3</v>
      </c>
    </row>
    <row r="630" spans="1:7">
      <c r="A630" s="7"/>
      <c r="B630" s="526"/>
      <c r="C630" s="526"/>
      <c r="D630" t="s">
        <v>17</v>
      </c>
      <c r="E630" s="8">
        <v>7.6</v>
      </c>
      <c r="F630" s="8"/>
      <c r="G630" s="2">
        <f t="shared" si="13"/>
        <v>309.90000000000003</v>
      </c>
    </row>
    <row r="631" spans="1:7">
      <c r="A631" s="7"/>
      <c r="B631" s="526"/>
      <c r="C631" s="526"/>
      <c r="D631" t="s">
        <v>18</v>
      </c>
      <c r="E631" s="8">
        <v>60</v>
      </c>
      <c r="F631" s="8"/>
      <c r="G631" s="2">
        <f t="shared" si="13"/>
        <v>369.90000000000003</v>
      </c>
    </row>
    <row r="632" spans="1:7">
      <c r="A632" s="7"/>
      <c r="B632" s="526"/>
      <c r="C632" s="526"/>
      <c r="D632" t="s">
        <v>19</v>
      </c>
      <c r="E632" s="8">
        <v>5</v>
      </c>
      <c r="F632" s="8"/>
      <c r="G632" s="2">
        <f t="shared" si="13"/>
        <v>374.90000000000003</v>
      </c>
    </row>
    <row r="633" spans="1:7">
      <c r="B633" s="526"/>
      <c r="D633" t="s">
        <v>218</v>
      </c>
      <c r="E633" s="2">
        <v>250</v>
      </c>
      <c r="F633" s="8"/>
      <c r="G633" s="2">
        <f t="shared" si="13"/>
        <v>624.90000000000009</v>
      </c>
    </row>
    <row r="634" spans="1:7">
      <c r="A634" s="86">
        <v>45016</v>
      </c>
      <c r="B634" s="526" t="s">
        <v>558</v>
      </c>
      <c r="C634" s="526" t="s">
        <v>23</v>
      </c>
      <c r="D634" t="s">
        <v>218</v>
      </c>
      <c r="F634" s="8">
        <v>250</v>
      </c>
      <c r="G634" s="2">
        <f t="shared" si="13"/>
        <v>374.90000000000009</v>
      </c>
    </row>
    <row r="635" spans="1:7">
      <c r="A635" s="86">
        <v>45016</v>
      </c>
      <c r="B635" s="526" t="s">
        <v>124</v>
      </c>
      <c r="C635" s="526" t="s">
        <v>23</v>
      </c>
      <c r="D635" t="s">
        <v>18</v>
      </c>
      <c r="F635" s="8">
        <v>60</v>
      </c>
      <c r="G635" s="2">
        <f t="shared" si="13"/>
        <v>314.90000000000009</v>
      </c>
    </row>
    <row r="636" spans="1:7">
      <c r="A636" s="86">
        <v>45016</v>
      </c>
      <c r="B636" s="526" t="s">
        <v>124</v>
      </c>
      <c r="C636" s="526" t="s">
        <v>23</v>
      </c>
      <c r="D636" t="s">
        <v>19</v>
      </c>
      <c r="F636" s="2">
        <v>5</v>
      </c>
      <c r="G636" s="2">
        <f t="shared" si="13"/>
        <v>309.90000000000009</v>
      </c>
    </row>
    <row r="637" spans="1:7">
      <c r="A637" s="86">
        <v>45057</v>
      </c>
      <c r="B637" s="526">
        <v>26854</v>
      </c>
      <c r="C637" s="526" t="s">
        <v>23</v>
      </c>
      <c r="D637" t="s">
        <v>16</v>
      </c>
      <c r="F637" s="8">
        <v>302.3</v>
      </c>
      <c r="G637" s="2">
        <f t="shared" si="13"/>
        <v>7.6000000000000796</v>
      </c>
    </row>
    <row r="638" spans="1:7">
      <c r="A638" s="86">
        <v>45057</v>
      </c>
      <c r="B638" s="526">
        <v>26854</v>
      </c>
      <c r="C638" s="526" t="s">
        <v>23</v>
      </c>
      <c r="D638" t="s">
        <v>17</v>
      </c>
      <c r="F638" s="8">
        <v>7.6</v>
      </c>
      <c r="G638" s="2">
        <f t="shared" si="13"/>
        <v>7.9936057773011271E-14</v>
      </c>
    </row>
    <row r="639" spans="1:7">
      <c r="A639" s="88">
        <v>45046</v>
      </c>
      <c r="B639" s="525" t="s">
        <v>14</v>
      </c>
      <c r="C639" s="525" t="s">
        <v>24</v>
      </c>
      <c r="D639" t="s">
        <v>16</v>
      </c>
      <c r="E639" s="240">
        <v>316.2</v>
      </c>
      <c r="F639" s="240"/>
      <c r="G639" s="2">
        <f t="shared" si="13"/>
        <v>316.20000000000005</v>
      </c>
    </row>
    <row r="640" spans="1:7">
      <c r="B640" s="526"/>
      <c r="C640" s="526"/>
      <c r="D640" t="s">
        <v>17</v>
      </c>
      <c r="E640" s="240">
        <v>5.9</v>
      </c>
      <c r="F640" s="240"/>
      <c r="G640" s="2">
        <f t="shared" si="13"/>
        <v>322.10000000000002</v>
      </c>
    </row>
    <row r="641" spans="1:13">
      <c r="B641" s="526"/>
      <c r="C641" s="526"/>
      <c r="D641" t="s">
        <v>18</v>
      </c>
      <c r="E641" s="240">
        <v>60</v>
      </c>
      <c r="F641" s="240"/>
      <c r="G641" s="2">
        <f t="shared" si="13"/>
        <v>382.1</v>
      </c>
    </row>
    <row r="642" spans="1:13">
      <c r="B642" s="526"/>
      <c r="C642" s="526"/>
      <c r="D642" t="s">
        <v>19</v>
      </c>
      <c r="E642" s="240">
        <v>5</v>
      </c>
      <c r="F642" s="240"/>
      <c r="G642" s="2">
        <f t="shared" si="13"/>
        <v>387.1</v>
      </c>
    </row>
    <row r="643" spans="1:13">
      <c r="B643" s="526"/>
      <c r="C643" s="526"/>
      <c r="D643" t="s">
        <v>218</v>
      </c>
      <c r="E643" s="2">
        <v>250</v>
      </c>
      <c r="F643" s="240"/>
      <c r="G643" s="2">
        <f t="shared" si="13"/>
        <v>637.1</v>
      </c>
    </row>
    <row r="644" spans="1:13">
      <c r="A644" s="86">
        <v>45046</v>
      </c>
      <c r="B644" s="526" t="s">
        <v>125</v>
      </c>
      <c r="C644" s="526" t="s">
        <v>24</v>
      </c>
      <c r="D644" t="s">
        <v>18</v>
      </c>
      <c r="E644" s="240"/>
      <c r="F644" s="240">
        <v>60</v>
      </c>
      <c r="G644" s="2">
        <f t="shared" si="13"/>
        <v>577.1</v>
      </c>
    </row>
    <row r="645" spans="1:13">
      <c r="A645" s="86">
        <v>45046</v>
      </c>
      <c r="B645" s="526" t="s">
        <v>125</v>
      </c>
      <c r="C645" s="526" t="s">
        <v>24</v>
      </c>
      <c r="D645" t="s">
        <v>19</v>
      </c>
      <c r="E645" s="240"/>
      <c r="F645" s="240">
        <v>5</v>
      </c>
      <c r="G645" s="2">
        <f t="shared" si="13"/>
        <v>572.1</v>
      </c>
    </row>
    <row r="646" spans="1:13">
      <c r="A646" s="86">
        <v>45048</v>
      </c>
      <c r="B646" s="526">
        <v>26820</v>
      </c>
      <c r="C646" s="526" t="s">
        <v>24</v>
      </c>
      <c r="D646" t="s">
        <v>218</v>
      </c>
      <c r="F646" s="2">
        <v>250</v>
      </c>
      <c r="G646" s="2">
        <f t="shared" si="13"/>
        <v>322.10000000000002</v>
      </c>
    </row>
    <row r="647" spans="1:13">
      <c r="A647" s="86">
        <v>45086</v>
      </c>
      <c r="B647" s="526" t="s">
        <v>559</v>
      </c>
      <c r="C647" s="526" t="s">
        <v>24</v>
      </c>
      <c r="D647" t="s">
        <v>16</v>
      </c>
      <c r="F647" s="240">
        <v>316.2</v>
      </c>
      <c r="G647" s="2">
        <f t="shared" si="13"/>
        <v>5.9000000000000341</v>
      </c>
    </row>
    <row r="648" spans="1:13">
      <c r="A648" s="86">
        <v>45086</v>
      </c>
      <c r="B648" s="526" t="s">
        <v>559</v>
      </c>
      <c r="C648" s="526" t="s">
        <v>24</v>
      </c>
      <c r="D648" t="s">
        <v>17</v>
      </c>
      <c r="F648" s="240">
        <v>5.9</v>
      </c>
      <c r="G648" s="2">
        <f t="shared" si="13"/>
        <v>3.3750779948604759E-14</v>
      </c>
    </row>
    <row r="649" spans="1:13">
      <c r="A649" s="88">
        <v>45077</v>
      </c>
      <c r="B649" s="525" t="s">
        <v>14</v>
      </c>
      <c r="C649" s="525" t="s">
        <v>25</v>
      </c>
      <c r="D649" t="s">
        <v>16</v>
      </c>
      <c r="E649" s="240">
        <v>292.39999999999998</v>
      </c>
      <c r="F649" s="240"/>
      <c r="G649" s="2">
        <f t="shared" si="13"/>
        <v>292.40000000000003</v>
      </c>
    </row>
    <row r="650" spans="1:13">
      <c r="B650" s="526"/>
      <c r="C650" s="526"/>
      <c r="D650" t="s">
        <v>17</v>
      </c>
      <c r="E650" s="240">
        <v>4.5</v>
      </c>
      <c r="F650" s="240"/>
      <c r="G650" s="2">
        <f t="shared" si="13"/>
        <v>296.90000000000003</v>
      </c>
    </row>
    <row r="651" spans="1:13">
      <c r="B651" s="526"/>
      <c r="C651" s="526"/>
      <c r="D651" t="s">
        <v>18</v>
      </c>
      <c r="E651" s="240">
        <v>60</v>
      </c>
      <c r="F651" s="240"/>
      <c r="G651" s="2">
        <f t="shared" si="13"/>
        <v>356.90000000000003</v>
      </c>
    </row>
    <row r="652" spans="1:13">
      <c r="B652" s="526"/>
      <c r="C652" s="526"/>
      <c r="D652" t="s">
        <v>19</v>
      </c>
      <c r="E652" s="240">
        <v>5</v>
      </c>
      <c r="F652" s="240"/>
      <c r="G652" s="2">
        <f t="shared" si="13"/>
        <v>361.90000000000003</v>
      </c>
    </row>
    <row r="653" spans="1:13">
      <c r="B653" s="526"/>
      <c r="C653" s="526"/>
      <c r="D653" t="s">
        <v>218</v>
      </c>
      <c r="E653" s="2">
        <v>250</v>
      </c>
      <c r="F653" s="240"/>
      <c r="G653" s="2">
        <f t="shared" si="13"/>
        <v>611.90000000000009</v>
      </c>
    </row>
    <row r="654" spans="1:13">
      <c r="B654" s="526"/>
      <c r="C654" s="526"/>
      <c r="D654" t="s">
        <v>493</v>
      </c>
      <c r="E654" s="240">
        <v>10</v>
      </c>
      <c r="F654" s="240"/>
      <c r="G654" s="2">
        <f t="shared" si="13"/>
        <v>621.90000000000009</v>
      </c>
      <c r="K654" s="525"/>
      <c r="M654" s="240"/>
    </row>
    <row r="655" spans="1:13">
      <c r="A655" s="86">
        <v>45077</v>
      </c>
      <c r="B655" s="526" t="s">
        <v>128</v>
      </c>
      <c r="C655" s="526" t="s">
        <v>25</v>
      </c>
      <c r="D655" t="s">
        <v>18</v>
      </c>
      <c r="E655" s="240"/>
      <c r="F655" s="240">
        <v>60</v>
      </c>
      <c r="G655" s="2">
        <f t="shared" si="13"/>
        <v>561.90000000000009</v>
      </c>
      <c r="K655" s="526"/>
      <c r="M655" s="240"/>
    </row>
    <row r="656" spans="1:13">
      <c r="A656" s="86">
        <v>45077</v>
      </c>
      <c r="B656" s="526" t="s">
        <v>128</v>
      </c>
      <c r="C656" s="526" t="s">
        <v>25</v>
      </c>
      <c r="D656" t="s">
        <v>19</v>
      </c>
      <c r="E656" s="240"/>
      <c r="F656" s="240">
        <v>5</v>
      </c>
      <c r="G656" s="2">
        <f t="shared" si="13"/>
        <v>556.90000000000009</v>
      </c>
      <c r="M656" s="240"/>
    </row>
    <row r="657" spans="1:13">
      <c r="A657" s="86">
        <v>45077</v>
      </c>
      <c r="B657" s="526">
        <v>26889</v>
      </c>
      <c r="C657" s="526" t="s">
        <v>25</v>
      </c>
      <c r="D657" t="s">
        <v>218</v>
      </c>
      <c r="F657" s="2">
        <v>250</v>
      </c>
      <c r="G657" s="2">
        <f t="shared" si="13"/>
        <v>306.90000000000009</v>
      </c>
      <c r="M657" s="37"/>
    </row>
    <row r="658" spans="1:13">
      <c r="A658" s="86">
        <v>45110</v>
      </c>
      <c r="B658" s="526">
        <v>27059</v>
      </c>
      <c r="C658" s="65" t="s">
        <v>25</v>
      </c>
      <c r="D658" t="s">
        <v>16</v>
      </c>
      <c r="F658" s="2">
        <v>292.39999999999998</v>
      </c>
      <c r="G658" s="2">
        <f t="shared" si="13"/>
        <v>14.500000000000114</v>
      </c>
    </row>
    <row r="659" spans="1:13">
      <c r="A659" s="86">
        <v>45110</v>
      </c>
      <c r="B659" s="526">
        <v>27059</v>
      </c>
      <c r="C659" s="65" t="s">
        <v>25</v>
      </c>
      <c r="D659" t="s">
        <v>17</v>
      </c>
      <c r="F659" s="2">
        <v>4.5</v>
      </c>
      <c r="G659" s="2">
        <f t="shared" si="13"/>
        <v>10.000000000000114</v>
      </c>
    </row>
    <row r="660" spans="1:13">
      <c r="A660" s="86">
        <v>45110</v>
      </c>
      <c r="B660" s="526">
        <v>27059</v>
      </c>
      <c r="C660" s="65" t="s">
        <v>25</v>
      </c>
      <c r="D660" t="s">
        <v>493</v>
      </c>
      <c r="F660" s="2">
        <v>10</v>
      </c>
      <c r="G660" s="2">
        <f t="shared" si="13"/>
        <v>1.1368683772161603E-13</v>
      </c>
    </row>
    <row r="661" spans="1:13">
      <c r="A661" s="88">
        <v>45107</v>
      </c>
      <c r="B661" s="525" t="s">
        <v>14</v>
      </c>
      <c r="C661" s="64" t="s">
        <v>26</v>
      </c>
      <c r="D661" t="s">
        <v>16</v>
      </c>
      <c r="E661" s="8">
        <v>297.8</v>
      </c>
      <c r="G661" s="2">
        <f t="shared" si="13"/>
        <v>297.80000000000013</v>
      </c>
    </row>
    <row r="662" spans="1:13">
      <c r="B662" s="526"/>
      <c r="D662" t="s">
        <v>17</v>
      </c>
      <c r="E662" s="8">
        <v>6.7</v>
      </c>
      <c r="G662" s="2">
        <f t="shared" si="13"/>
        <v>304.50000000000011</v>
      </c>
    </row>
    <row r="663" spans="1:13">
      <c r="B663" s="526"/>
      <c r="D663" t="s">
        <v>18</v>
      </c>
      <c r="E663" s="8">
        <v>60</v>
      </c>
      <c r="G663" s="2">
        <f t="shared" si="13"/>
        <v>364.50000000000011</v>
      </c>
    </row>
    <row r="664" spans="1:13">
      <c r="B664" s="526"/>
      <c r="D664" t="s">
        <v>19</v>
      </c>
      <c r="E664" s="8">
        <v>5</v>
      </c>
      <c r="G664" s="2">
        <f t="shared" si="13"/>
        <v>369.50000000000011</v>
      </c>
      <c r="K664" s="8"/>
    </row>
    <row r="665" spans="1:13">
      <c r="B665" s="526"/>
      <c r="D665" t="s">
        <v>218</v>
      </c>
      <c r="E665" s="2">
        <v>250</v>
      </c>
      <c r="G665" s="2">
        <f t="shared" si="13"/>
        <v>619.50000000000011</v>
      </c>
      <c r="K665" s="8"/>
    </row>
    <row r="666" spans="1:13">
      <c r="A666" s="86">
        <v>45110</v>
      </c>
      <c r="B666" s="526">
        <v>27060</v>
      </c>
      <c r="C666" s="65" t="s">
        <v>26</v>
      </c>
      <c r="D666" t="s">
        <v>218</v>
      </c>
      <c r="F666" s="2">
        <v>250</v>
      </c>
      <c r="G666" s="2">
        <f t="shared" si="13"/>
        <v>369.50000000000011</v>
      </c>
      <c r="K666" s="8"/>
      <c r="L666" s="37"/>
    </row>
    <row r="667" spans="1:13">
      <c r="A667" s="86">
        <v>45107</v>
      </c>
      <c r="B667" s="526" t="s">
        <v>129</v>
      </c>
      <c r="C667" s="526" t="s">
        <v>26</v>
      </c>
      <c r="D667" t="s">
        <v>18</v>
      </c>
      <c r="E667" s="240"/>
      <c r="F667" s="240">
        <v>60</v>
      </c>
      <c r="G667" s="2">
        <f t="shared" si="13"/>
        <v>309.50000000000011</v>
      </c>
    </row>
    <row r="668" spans="1:13">
      <c r="A668" s="86">
        <v>45107</v>
      </c>
      <c r="B668" s="526" t="s">
        <v>129</v>
      </c>
      <c r="C668" s="526" t="s">
        <v>26</v>
      </c>
      <c r="D668" t="s">
        <v>19</v>
      </c>
      <c r="E668" s="240"/>
      <c r="F668" s="240">
        <v>5</v>
      </c>
      <c r="G668" s="2">
        <f t="shared" si="13"/>
        <v>304.50000000000011</v>
      </c>
    </row>
    <row r="669" spans="1:13">
      <c r="A669" s="86">
        <v>45152</v>
      </c>
      <c r="B669" s="526">
        <v>27328</v>
      </c>
      <c r="C669" s="526" t="s">
        <v>26</v>
      </c>
      <c r="D669" t="s">
        <v>16</v>
      </c>
      <c r="E669" s="240"/>
      <c r="F669" s="8">
        <v>297.8</v>
      </c>
      <c r="G669" s="2">
        <f t="shared" si="13"/>
        <v>6.7000000000001023</v>
      </c>
    </row>
    <row r="670" spans="1:13">
      <c r="A670" s="86">
        <v>45152</v>
      </c>
      <c r="B670" s="526">
        <v>27328</v>
      </c>
      <c r="C670" s="526" t="s">
        <v>26</v>
      </c>
      <c r="D670" t="s">
        <v>17</v>
      </c>
      <c r="E670" s="240"/>
      <c r="F670" s="8">
        <v>6.7</v>
      </c>
      <c r="G670" s="2">
        <f t="shared" si="13"/>
        <v>1.021405182655144E-13</v>
      </c>
    </row>
    <row r="671" spans="1:13">
      <c r="A671" s="88">
        <v>45138</v>
      </c>
      <c r="B671" s="525" t="s">
        <v>14</v>
      </c>
      <c r="C671" s="525" t="s">
        <v>27</v>
      </c>
      <c r="D671" t="s">
        <v>16</v>
      </c>
      <c r="E671" s="240">
        <v>280.60000000000002</v>
      </c>
      <c r="F671" s="240"/>
      <c r="G671" s="2">
        <f t="shared" si="13"/>
        <v>280.60000000000014</v>
      </c>
    </row>
    <row r="672" spans="1:13">
      <c r="B672" s="526"/>
      <c r="C672" s="526"/>
      <c r="D672" t="s">
        <v>17</v>
      </c>
      <c r="E672" s="240">
        <v>3.9</v>
      </c>
      <c r="F672" s="240"/>
      <c r="G672" s="2">
        <f t="shared" si="13"/>
        <v>284.50000000000011</v>
      </c>
    </row>
    <row r="673" spans="1:10">
      <c r="B673" s="526"/>
      <c r="C673" s="526"/>
      <c r="D673" t="s">
        <v>18</v>
      </c>
      <c r="E673" s="240">
        <v>60</v>
      </c>
      <c r="F673" s="240"/>
      <c r="G673" s="2">
        <f t="shared" si="13"/>
        <v>344.50000000000011</v>
      </c>
    </row>
    <row r="674" spans="1:10">
      <c r="B674" s="526"/>
      <c r="C674" s="526"/>
      <c r="D674" t="s">
        <v>19</v>
      </c>
      <c r="E674" s="240">
        <v>5</v>
      </c>
      <c r="F674" s="240"/>
      <c r="G674" s="2">
        <f t="shared" si="13"/>
        <v>349.50000000000011</v>
      </c>
    </row>
    <row r="675" spans="1:10">
      <c r="B675" s="526"/>
      <c r="C675" s="526"/>
      <c r="D675" t="s">
        <v>218</v>
      </c>
      <c r="E675" s="2">
        <v>250</v>
      </c>
      <c r="F675" s="240"/>
      <c r="G675" s="2">
        <f t="shared" si="13"/>
        <v>599.50000000000011</v>
      </c>
    </row>
    <row r="676" spans="1:10">
      <c r="A676" s="86">
        <v>45138</v>
      </c>
      <c r="B676" s="526" t="s">
        <v>115</v>
      </c>
      <c r="C676" s="526" t="s">
        <v>27</v>
      </c>
      <c r="D676" t="s">
        <v>18</v>
      </c>
      <c r="E676" s="240"/>
      <c r="F676" s="240">
        <v>60</v>
      </c>
      <c r="G676" s="2">
        <f t="shared" si="13"/>
        <v>539.50000000000011</v>
      </c>
    </row>
    <row r="677" spans="1:10">
      <c r="A677" s="86">
        <v>45138</v>
      </c>
      <c r="B677" s="526" t="s">
        <v>115</v>
      </c>
      <c r="C677" s="526" t="s">
        <v>27</v>
      </c>
      <c r="D677" t="s">
        <v>19</v>
      </c>
      <c r="E677" s="240"/>
      <c r="F677" s="240">
        <v>5</v>
      </c>
      <c r="G677" s="2">
        <f t="shared" si="13"/>
        <v>534.50000000000011</v>
      </c>
    </row>
    <row r="678" spans="1:10">
      <c r="A678" s="86">
        <v>45140</v>
      </c>
      <c r="B678" s="526">
        <v>27296</v>
      </c>
      <c r="C678" s="526" t="s">
        <v>27</v>
      </c>
      <c r="D678" t="s">
        <v>218</v>
      </c>
      <c r="F678" s="2">
        <v>250</v>
      </c>
      <c r="G678" s="2">
        <f t="shared" si="13"/>
        <v>284.50000000000011</v>
      </c>
    </row>
    <row r="679" spans="1:10">
      <c r="A679" s="86">
        <v>45178</v>
      </c>
      <c r="B679" s="526">
        <v>27426</v>
      </c>
      <c r="C679" s="526" t="s">
        <v>27</v>
      </c>
      <c r="D679" t="s">
        <v>16</v>
      </c>
      <c r="F679" s="240">
        <v>280.60000000000002</v>
      </c>
      <c r="G679" s="2">
        <f t="shared" ref="G679:G688" si="14">+G678+E679-F679</f>
        <v>3.9000000000000909</v>
      </c>
    </row>
    <row r="680" spans="1:10">
      <c r="A680" s="86">
        <v>45178</v>
      </c>
      <c r="B680" s="526">
        <v>27426</v>
      </c>
      <c r="C680" s="526" t="s">
        <v>27</v>
      </c>
      <c r="D680" t="s">
        <v>17</v>
      </c>
      <c r="F680" s="240">
        <v>3.9</v>
      </c>
      <c r="G680" s="2">
        <f t="shared" si="14"/>
        <v>9.1038288019262836E-14</v>
      </c>
      <c r="I680" s="240">
        <v>268.3</v>
      </c>
    </row>
    <row r="681" spans="1:10">
      <c r="A681" s="88">
        <v>45169</v>
      </c>
      <c r="B681" s="525" t="s">
        <v>14</v>
      </c>
      <c r="C681" s="64" t="s">
        <v>28</v>
      </c>
      <c r="D681" t="s">
        <v>16</v>
      </c>
      <c r="E681" s="240">
        <v>268.3</v>
      </c>
      <c r="G681" s="2">
        <f t="shared" si="14"/>
        <v>268.30000000000013</v>
      </c>
      <c r="I681" s="240">
        <v>6.5</v>
      </c>
    </row>
    <row r="682" spans="1:10">
      <c r="B682" s="526"/>
      <c r="D682" t="s">
        <v>17</v>
      </c>
      <c r="E682" s="240">
        <v>6.5</v>
      </c>
      <c r="G682" s="2">
        <f t="shared" si="14"/>
        <v>274.80000000000013</v>
      </c>
      <c r="I682" s="37">
        <f>SUM(I680:I681)</f>
        <v>274.8</v>
      </c>
      <c r="J682" s="37">
        <f>300-I682</f>
        <v>25.199999999999989</v>
      </c>
    </row>
    <row r="683" spans="1:10">
      <c r="B683" s="526"/>
      <c r="D683" t="s">
        <v>18</v>
      </c>
      <c r="E683" s="240">
        <v>60</v>
      </c>
      <c r="G683" s="2">
        <f t="shared" si="14"/>
        <v>334.80000000000013</v>
      </c>
      <c r="J683" t="s">
        <v>52</v>
      </c>
    </row>
    <row r="684" spans="1:10">
      <c r="B684" s="526"/>
      <c r="D684" t="s">
        <v>19</v>
      </c>
      <c r="E684" s="240">
        <v>5</v>
      </c>
      <c r="G684" s="2">
        <f t="shared" si="14"/>
        <v>339.80000000000013</v>
      </c>
    </row>
    <row r="685" spans="1:10">
      <c r="B685" s="526"/>
      <c r="D685" t="s">
        <v>218</v>
      </c>
      <c r="E685" s="2">
        <v>250</v>
      </c>
      <c r="G685" s="2">
        <f t="shared" si="14"/>
        <v>589.80000000000018</v>
      </c>
    </row>
    <row r="686" spans="1:10">
      <c r="A686" s="86">
        <v>45173</v>
      </c>
      <c r="B686" s="526">
        <v>27402</v>
      </c>
      <c r="C686" s="65" t="s">
        <v>28</v>
      </c>
      <c r="D686" t="s">
        <v>218</v>
      </c>
      <c r="F686" s="2">
        <v>250</v>
      </c>
      <c r="G686" s="2">
        <f t="shared" si="14"/>
        <v>339.80000000000018</v>
      </c>
    </row>
    <row r="687" spans="1:10">
      <c r="A687" s="7">
        <v>45169</v>
      </c>
      <c r="B687" s="526" t="s">
        <v>116</v>
      </c>
      <c r="C687" s="526" t="s">
        <v>28</v>
      </c>
      <c r="D687" t="s">
        <v>18</v>
      </c>
      <c r="E687" s="240"/>
      <c r="F687" s="240">
        <v>60</v>
      </c>
      <c r="G687" s="2">
        <f t="shared" si="14"/>
        <v>279.80000000000018</v>
      </c>
    </row>
    <row r="688" spans="1:10">
      <c r="A688" s="7">
        <v>45169</v>
      </c>
      <c r="B688" s="526" t="s">
        <v>116</v>
      </c>
      <c r="C688" s="526" t="s">
        <v>28</v>
      </c>
      <c r="D688" t="s">
        <v>19</v>
      </c>
      <c r="E688" s="240"/>
      <c r="F688" s="240">
        <v>5</v>
      </c>
      <c r="G688" s="2">
        <f t="shared" si="14"/>
        <v>274.80000000000018</v>
      </c>
    </row>
    <row r="689" spans="1:7">
      <c r="A689" s="7">
        <v>45201</v>
      </c>
      <c r="B689" s="526">
        <v>27556</v>
      </c>
      <c r="C689" s="526" t="s">
        <v>28</v>
      </c>
      <c r="D689" t="s">
        <v>16</v>
      </c>
      <c r="E689" s="240"/>
      <c r="F689" s="240">
        <v>268.3</v>
      </c>
      <c r="G689" s="2">
        <f>+G688+E689-F689</f>
        <v>6.5000000000001705</v>
      </c>
    </row>
    <row r="690" spans="1:7">
      <c r="A690" s="7">
        <v>45201</v>
      </c>
      <c r="B690" s="526">
        <v>27556</v>
      </c>
      <c r="C690" s="526" t="s">
        <v>28</v>
      </c>
      <c r="D690" t="s">
        <v>17</v>
      </c>
      <c r="E690" s="240"/>
      <c r="F690" s="240">
        <v>6.5</v>
      </c>
      <c r="G690" s="2">
        <f>+G689+E690-F690</f>
        <v>1.7053025658242404E-13</v>
      </c>
    </row>
    <row r="691" spans="1:7">
      <c r="A691" s="88">
        <v>45199</v>
      </c>
      <c r="B691" s="525" t="s">
        <v>14</v>
      </c>
      <c r="C691" s="64" t="s">
        <v>53</v>
      </c>
      <c r="D691" t="s">
        <v>16</v>
      </c>
      <c r="E691" s="240">
        <v>267</v>
      </c>
      <c r="G691" s="2">
        <f>+G690+E691-F691</f>
        <v>267.00000000000017</v>
      </c>
    </row>
    <row r="692" spans="1:7">
      <c r="B692" s="526"/>
      <c r="D692" t="s">
        <v>17</v>
      </c>
      <c r="E692" s="240">
        <v>4.4000000000000004</v>
      </c>
      <c r="G692" s="2">
        <f>+G691+E692-F692</f>
        <v>271.40000000000015</v>
      </c>
    </row>
    <row r="693" spans="1:7">
      <c r="B693" s="526"/>
      <c r="D693" t="s">
        <v>18</v>
      </c>
      <c r="E693" s="240">
        <v>60</v>
      </c>
      <c r="G693" s="2">
        <f t="shared" ref="G693:G756" si="15">+G692+E693-F693</f>
        <v>331.40000000000015</v>
      </c>
    </row>
    <row r="694" spans="1:7">
      <c r="B694" s="526"/>
      <c r="D694" t="s">
        <v>19</v>
      </c>
      <c r="E694" s="240">
        <v>5</v>
      </c>
      <c r="G694" s="2">
        <f t="shared" si="15"/>
        <v>336.40000000000015</v>
      </c>
    </row>
    <row r="695" spans="1:7">
      <c r="B695" s="526"/>
      <c r="D695" t="s">
        <v>105</v>
      </c>
      <c r="E695" s="240">
        <v>10</v>
      </c>
      <c r="G695" s="2">
        <f t="shared" si="15"/>
        <v>346.40000000000015</v>
      </c>
    </row>
    <row r="696" spans="1:7">
      <c r="B696" s="526"/>
      <c r="D696" t="s">
        <v>218</v>
      </c>
      <c r="E696" s="2">
        <v>250</v>
      </c>
      <c r="G696" s="2">
        <f t="shared" si="15"/>
        <v>596.40000000000009</v>
      </c>
    </row>
    <row r="697" spans="1:7">
      <c r="A697" s="86">
        <v>45201</v>
      </c>
      <c r="B697" s="526">
        <v>27555</v>
      </c>
      <c r="C697" s="65" t="s">
        <v>53</v>
      </c>
      <c r="D697" t="s">
        <v>218</v>
      </c>
      <c r="F697" s="2">
        <v>250</v>
      </c>
      <c r="G697" s="2">
        <f t="shared" si="15"/>
        <v>346.40000000000009</v>
      </c>
    </row>
    <row r="698" spans="1:7">
      <c r="A698" s="7">
        <v>45199</v>
      </c>
      <c r="B698" s="526" t="s">
        <v>117</v>
      </c>
      <c r="C698" s="526" t="s">
        <v>53</v>
      </c>
      <c r="D698" t="s">
        <v>18</v>
      </c>
      <c r="E698" s="240"/>
      <c r="F698" s="240">
        <v>60</v>
      </c>
      <c r="G698" s="2">
        <f t="shared" si="15"/>
        <v>286.40000000000009</v>
      </c>
    </row>
    <row r="699" spans="1:7">
      <c r="A699" s="7">
        <v>45199</v>
      </c>
      <c r="B699" s="526" t="s">
        <v>117</v>
      </c>
      <c r="C699" s="526" t="s">
        <v>53</v>
      </c>
      <c r="D699" t="s">
        <v>19</v>
      </c>
      <c r="E699" s="240"/>
      <c r="F699" s="240">
        <v>5</v>
      </c>
      <c r="G699" s="2">
        <f t="shared" si="15"/>
        <v>281.40000000000009</v>
      </c>
    </row>
    <row r="700" spans="1:7">
      <c r="A700" s="7">
        <v>45219</v>
      </c>
      <c r="B700" s="526">
        <v>27805</v>
      </c>
      <c r="C700" s="65" t="s">
        <v>53</v>
      </c>
      <c r="D700" t="s">
        <v>16</v>
      </c>
      <c r="E700" s="240"/>
      <c r="F700" s="240">
        <v>267</v>
      </c>
      <c r="G700" s="2">
        <f t="shared" si="15"/>
        <v>14.400000000000091</v>
      </c>
    </row>
    <row r="701" spans="1:7">
      <c r="A701" s="7">
        <v>45219</v>
      </c>
      <c r="B701" s="526">
        <v>27805</v>
      </c>
      <c r="C701" s="65" t="s">
        <v>53</v>
      </c>
      <c r="D701" t="s">
        <v>17</v>
      </c>
      <c r="E701" s="240"/>
      <c r="F701" s="240">
        <v>4.4000000000000004</v>
      </c>
      <c r="G701" s="2">
        <f t="shared" si="15"/>
        <v>10.000000000000091</v>
      </c>
    </row>
    <row r="702" spans="1:7">
      <c r="A702" s="7">
        <v>45264</v>
      </c>
      <c r="B702" s="526">
        <v>27896</v>
      </c>
      <c r="C702" s="65" t="s">
        <v>53</v>
      </c>
      <c r="D702" t="s">
        <v>105</v>
      </c>
      <c r="E702" s="240"/>
      <c r="F702" s="240">
        <v>10</v>
      </c>
      <c r="G702" s="2">
        <f t="shared" si="15"/>
        <v>9.0594198809412774E-14</v>
      </c>
    </row>
    <row r="703" spans="1:7">
      <c r="A703" s="44">
        <v>45230</v>
      </c>
      <c r="B703" s="525" t="s">
        <v>14</v>
      </c>
      <c r="C703" s="525" t="s">
        <v>30</v>
      </c>
      <c r="D703" t="s">
        <v>16</v>
      </c>
      <c r="E703" s="26">
        <v>259.7</v>
      </c>
      <c r="F703" s="148"/>
      <c r="G703" s="2">
        <f t="shared" si="15"/>
        <v>259.7000000000001</v>
      </c>
    </row>
    <row r="704" spans="1:7">
      <c r="A704" s="7"/>
      <c r="B704" s="526"/>
      <c r="C704" s="526"/>
      <c r="D704" t="s">
        <v>17</v>
      </c>
      <c r="E704" s="26">
        <v>4.5</v>
      </c>
      <c r="F704" s="148"/>
      <c r="G704" s="2">
        <f t="shared" si="15"/>
        <v>264.2000000000001</v>
      </c>
    </row>
    <row r="705" spans="1:13">
      <c r="A705" s="7"/>
      <c r="B705" s="526"/>
      <c r="C705" s="526"/>
      <c r="D705" t="s">
        <v>18</v>
      </c>
      <c r="E705" s="240">
        <v>60</v>
      </c>
      <c r="F705" s="148"/>
      <c r="G705" s="2">
        <f t="shared" si="15"/>
        <v>324.2000000000001</v>
      </c>
    </row>
    <row r="706" spans="1:13">
      <c r="A706" s="7"/>
      <c r="B706" s="526"/>
      <c r="C706" s="526"/>
      <c r="D706" t="s">
        <v>19</v>
      </c>
      <c r="E706" s="240">
        <v>5</v>
      </c>
      <c r="F706" s="148"/>
      <c r="G706" s="2">
        <f t="shared" si="15"/>
        <v>329.2000000000001</v>
      </c>
    </row>
    <row r="707" spans="1:13">
      <c r="A707" s="7"/>
      <c r="B707" s="526"/>
      <c r="C707" s="526"/>
      <c r="D707" t="s">
        <v>218</v>
      </c>
      <c r="E707" s="2">
        <v>250</v>
      </c>
      <c r="F707" s="148"/>
      <c r="G707" s="2">
        <f t="shared" si="15"/>
        <v>579.20000000000005</v>
      </c>
      <c r="J707" s="525" t="s">
        <v>30</v>
      </c>
      <c r="K707" t="s">
        <v>16</v>
      </c>
      <c r="L707" s="26">
        <v>259.7</v>
      </c>
    </row>
    <row r="708" spans="1:13">
      <c r="A708" s="86">
        <v>45230</v>
      </c>
      <c r="B708" s="526" t="s">
        <v>118</v>
      </c>
      <c r="C708" s="526" t="s">
        <v>30</v>
      </c>
      <c r="D708" t="s">
        <v>18</v>
      </c>
      <c r="E708" s="240"/>
      <c r="F708" s="240">
        <v>60</v>
      </c>
      <c r="G708" s="2">
        <f t="shared" si="15"/>
        <v>519.20000000000005</v>
      </c>
      <c r="J708" s="526"/>
      <c r="K708" t="s">
        <v>17</v>
      </c>
      <c r="L708" s="26">
        <v>4.5</v>
      </c>
    </row>
    <row r="709" spans="1:13">
      <c r="A709" s="86">
        <v>45230</v>
      </c>
      <c r="B709" s="526" t="s">
        <v>118</v>
      </c>
      <c r="C709" s="526" t="s">
        <v>30</v>
      </c>
      <c r="D709" t="s">
        <v>19</v>
      </c>
      <c r="E709" s="240"/>
      <c r="F709" s="240">
        <v>5</v>
      </c>
      <c r="G709" s="2">
        <f t="shared" si="15"/>
        <v>514.20000000000005</v>
      </c>
      <c r="L709" s="240">
        <v>10</v>
      </c>
    </row>
    <row r="710" spans="1:13">
      <c r="A710" s="86">
        <v>45236</v>
      </c>
      <c r="B710" s="526">
        <v>27732</v>
      </c>
      <c r="C710" s="526" t="s">
        <v>30</v>
      </c>
      <c r="D710" t="s">
        <v>218</v>
      </c>
      <c r="F710" s="2">
        <v>250</v>
      </c>
      <c r="G710" s="2">
        <f t="shared" si="15"/>
        <v>264.20000000000005</v>
      </c>
      <c r="L710" s="26">
        <f>SUM(L707:L709)</f>
        <v>274.2</v>
      </c>
      <c r="M710" s="26">
        <f>300-L710</f>
        <v>25.800000000000011</v>
      </c>
    </row>
    <row r="711" spans="1:13">
      <c r="A711" s="7">
        <v>45264</v>
      </c>
      <c r="B711" s="526">
        <v>27896</v>
      </c>
      <c r="C711" s="526" t="s">
        <v>30</v>
      </c>
      <c r="D711" t="s">
        <v>16</v>
      </c>
      <c r="F711" s="26">
        <v>259.7</v>
      </c>
      <c r="G711" s="2">
        <f t="shared" si="15"/>
        <v>4.5000000000000568</v>
      </c>
      <c r="L711" s="26"/>
      <c r="M711" s="26"/>
    </row>
    <row r="712" spans="1:13">
      <c r="A712" s="7">
        <v>45264</v>
      </c>
      <c r="B712" s="526">
        <v>27896</v>
      </c>
      <c r="C712" s="526" t="s">
        <v>30</v>
      </c>
      <c r="D712" t="s">
        <v>17</v>
      </c>
      <c r="F712" s="26">
        <v>4.5</v>
      </c>
      <c r="G712" s="2">
        <f t="shared" si="15"/>
        <v>5.6843418860808015E-14</v>
      </c>
      <c r="L712" s="26"/>
      <c r="M712" s="26"/>
    </row>
    <row r="713" spans="1:13">
      <c r="A713" s="88">
        <v>45260</v>
      </c>
      <c r="B713" s="525" t="s">
        <v>14</v>
      </c>
      <c r="C713" s="525" t="s">
        <v>33</v>
      </c>
      <c r="D713" t="s">
        <v>16</v>
      </c>
      <c r="E713" s="26">
        <v>282.2</v>
      </c>
      <c r="F713" s="240"/>
      <c r="G713" s="2">
        <f t="shared" si="15"/>
        <v>282.20000000000005</v>
      </c>
    </row>
    <row r="714" spans="1:13">
      <c r="A714"/>
      <c r="B714" s="526"/>
      <c r="C714" s="526"/>
      <c r="D714" t="s">
        <v>17</v>
      </c>
      <c r="E714" s="26">
        <v>10</v>
      </c>
      <c r="F714" s="240"/>
      <c r="G714" s="2">
        <f t="shared" si="15"/>
        <v>292.20000000000005</v>
      </c>
    </row>
    <row r="715" spans="1:13">
      <c r="A715"/>
      <c r="B715" s="526"/>
      <c r="C715" s="526"/>
      <c r="D715" t="s">
        <v>18</v>
      </c>
      <c r="E715" s="240">
        <v>60</v>
      </c>
      <c r="F715" s="240"/>
      <c r="G715" s="2">
        <f t="shared" si="15"/>
        <v>352.20000000000005</v>
      </c>
    </row>
    <row r="716" spans="1:13">
      <c r="A716"/>
      <c r="B716" s="526"/>
      <c r="C716" s="526"/>
      <c r="D716" t="s">
        <v>19</v>
      </c>
      <c r="E716" s="240">
        <v>5</v>
      </c>
      <c r="F716" s="240"/>
      <c r="G716" s="2">
        <f t="shared" si="15"/>
        <v>357.20000000000005</v>
      </c>
    </row>
    <row r="717" spans="1:13">
      <c r="A717"/>
      <c r="B717" s="526"/>
      <c r="C717" s="526"/>
      <c r="D717" t="s">
        <v>218</v>
      </c>
      <c r="E717" s="2">
        <v>250</v>
      </c>
      <c r="F717" s="240"/>
      <c r="G717" s="2">
        <f t="shared" si="15"/>
        <v>607.20000000000005</v>
      </c>
    </row>
    <row r="718" spans="1:13">
      <c r="A718" s="86">
        <v>45260</v>
      </c>
      <c r="B718" s="526" t="s">
        <v>132</v>
      </c>
      <c r="C718" s="526" t="s">
        <v>33</v>
      </c>
      <c r="D718" t="s">
        <v>18</v>
      </c>
      <c r="E718" s="240"/>
      <c r="F718" s="240">
        <v>60</v>
      </c>
      <c r="G718" s="2">
        <f t="shared" si="15"/>
        <v>547.20000000000005</v>
      </c>
    </row>
    <row r="719" spans="1:13">
      <c r="A719" s="86">
        <v>45260</v>
      </c>
      <c r="B719" s="526" t="s">
        <v>132</v>
      </c>
      <c r="C719" s="526" t="s">
        <v>33</v>
      </c>
      <c r="D719" t="s">
        <v>19</v>
      </c>
      <c r="E719" s="240"/>
      <c r="F719" s="240">
        <v>5</v>
      </c>
      <c r="G719" s="2">
        <f t="shared" si="15"/>
        <v>542.20000000000005</v>
      </c>
    </row>
    <row r="720" spans="1:13">
      <c r="A720" s="7">
        <v>45264</v>
      </c>
      <c r="B720" s="526">
        <v>27896</v>
      </c>
      <c r="C720" s="526" t="s">
        <v>33</v>
      </c>
      <c r="D720" t="s">
        <v>218</v>
      </c>
      <c r="F720" s="2">
        <v>250</v>
      </c>
      <c r="G720" s="2">
        <f t="shared" si="15"/>
        <v>292.20000000000005</v>
      </c>
    </row>
    <row r="721" spans="1:11">
      <c r="A721" s="7">
        <v>45294</v>
      </c>
      <c r="B721" s="526">
        <v>28099</v>
      </c>
      <c r="C721" s="526" t="s">
        <v>33</v>
      </c>
      <c r="D721" t="s">
        <v>16</v>
      </c>
      <c r="F721" s="2">
        <v>282.2</v>
      </c>
      <c r="G721" s="2">
        <f t="shared" si="15"/>
        <v>10.000000000000057</v>
      </c>
    </row>
    <row r="722" spans="1:11">
      <c r="A722" s="7">
        <v>45294</v>
      </c>
      <c r="B722" s="526">
        <v>28099</v>
      </c>
      <c r="C722" s="526" t="s">
        <v>33</v>
      </c>
      <c r="D722" t="s">
        <v>17</v>
      </c>
      <c r="F722" s="2">
        <v>10</v>
      </c>
      <c r="G722" s="2">
        <f t="shared" si="15"/>
        <v>5.6843418860808015E-14</v>
      </c>
    </row>
    <row r="723" spans="1:11">
      <c r="A723" s="44">
        <v>45291</v>
      </c>
      <c r="B723" s="525" t="s">
        <v>14</v>
      </c>
      <c r="C723" s="525" t="s">
        <v>34</v>
      </c>
      <c r="D723" t="s">
        <v>16</v>
      </c>
      <c r="E723" s="26">
        <v>301.5</v>
      </c>
      <c r="F723" s="240"/>
      <c r="G723" s="2">
        <f t="shared" si="15"/>
        <v>301.50000000000006</v>
      </c>
    </row>
    <row r="724" spans="1:11">
      <c r="A724" s="7"/>
      <c r="B724" s="526"/>
      <c r="C724" s="526"/>
      <c r="D724" t="s">
        <v>17</v>
      </c>
      <c r="E724" s="26">
        <v>6.4</v>
      </c>
      <c r="F724" s="240"/>
      <c r="G724" s="2">
        <f t="shared" si="15"/>
        <v>307.90000000000003</v>
      </c>
    </row>
    <row r="725" spans="1:11">
      <c r="A725" s="7"/>
      <c r="B725" s="526"/>
      <c r="C725" s="526"/>
      <c r="D725" t="s">
        <v>18</v>
      </c>
      <c r="E725" s="240">
        <v>60</v>
      </c>
      <c r="F725" s="240"/>
      <c r="G725" s="2">
        <f t="shared" si="15"/>
        <v>367.90000000000003</v>
      </c>
      <c r="J725" s="37"/>
    </row>
    <row r="726" spans="1:11">
      <c r="A726" s="7"/>
      <c r="B726" s="526"/>
      <c r="C726" s="526"/>
      <c r="D726" t="s">
        <v>19</v>
      </c>
      <c r="E726" s="240">
        <v>5</v>
      </c>
      <c r="F726" s="240"/>
      <c r="G726" s="2">
        <f t="shared" si="15"/>
        <v>372.90000000000003</v>
      </c>
    </row>
    <row r="727" spans="1:11">
      <c r="A727" s="7"/>
      <c r="B727" s="526"/>
      <c r="C727" s="526"/>
      <c r="D727" t="s">
        <v>218</v>
      </c>
      <c r="E727" s="2">
        <v>250</v>
      </c>
      <c r="F727" s="240"/>
      <c r="G727" s="2">
        <f t="shared" si="15"/>
        <v>622.90000000000009</v>
      </c>
    </row>
    <row r="728" spans="1:11">
      <c r="A728" s="7">
        <v>45291</v>
      </c>
      <c r="B728" s="526" t="s">
        <v>121</v>
      </c>
      <c r="C728" s="526" t="s">
        <v>34</v>
      </c>
      <c r="D728" t="s">
        <v>18</v>
      </c>
      <c r="E728" s="240"/>
      <c r="F728" s="240">
        <v>60</v>
      </c>
      <c r="G728" s="2">
        <f t="shared" si="15"/>
        <v>562.90000000000009</v>
      </c>
    </row>
    <row r="729" spans="1:11">
      <c r="A729" s="7">
        <v>45291</v>
      </c>
      <c r="B729" s="526" t="s">
        <v>121</v>
      </c>
      <c r="C729" s="526" t="s">
        <v>34</v>
      </c>
      <c r="D729" t="s">
        <v>19</v>
      </c>
      <c r="E729" s="240"/>
      <c r="F729" s="240">
        <v>5</v>
      </c>
      <c r="G729" s="2">
        <f t="shared" si="15"/>
        <v>557.90000000000009</v>
      </c>
      <c r="J729" s="67"/>
      <c r="K729" s="67"/>
    </row>
    <row r="730" spans="1:11">
      <c r="A730" s="86">
        <v>45294</v>
      </c>
      <c r="B730" s="526">
        <v>28100</v>
      </c>
      <c r="C730" s="526" t="s">
        <v>34</v>
      </c>
      <c r="D730" t="s">
        <v>218</v>
      </c>
      <c r="F730" s="2">
        <v>250</v>
      </c>
      <c r="G730" s="2">
        <f t="shared" si="15"/>
        <v>307.90000000000009</v>
      </c>
    </row>
    <row r="731" spans="1:11">
      <c r="A731" s="86">
        <v>45324</v>
      </c>
      <c r="B731" s="526">
        <v>28211</v>
      </c>
      <c r="C731" s="526" t="s">
        <v>34</v>
      </c>
      <c r="D731" t="s">
        <v>16</v>
      </c>
      <c r="F731" s="2">
        <v>301.5</v>
      </c>
      <c r="G731" s="2">
        <f t="shared" si="15"/>
        <v>6.4000000000000909</v>
      </c>
    </row>
    <row r="732" spans="1:11">
      <c r="A732" s="86">
        <v>45324</v>
      </c>
      <c r="B732" s="526">
        <v>28211</v>
      </c>
      <c r="C732" s="526" t="s">
        <v>34</v>
      </c>
      <c r="D732" t="s">
        <v>17</v>
      </c>
      <c r="F732" s="2">
        <v>6.4</v>
      </c>
      <c r="G732" s="2">
        <f t="shared" si="15"/>
        <v>9.0594198809412774E-14</v>
      </c>
    </row>
    <row r="733" spans="1:11">
      <c r="A733" s="88">
        <v>45322</v>
      </c>
      <c r="B733" s="525" t="s">
        <v>14</v>
      </c>
      <c r="C733" s="525" t="s">
        <v>15</v>
      </c>
      <c r="D733" t="s">
        <v>16</v>
      </c>
      <c r="E733" s="26">
        <v>336.8</v>
      </c>
      <c r="F733" s="240"/>
      <c r="G733" s="2">
        <f t="shared" si="15"/>
        <v>336.80000000000013</v>
      </c>
    </row>
    <row r="734" spans="1:11">
      <c r="B734" s="526"/>
      <c r="C734" s="526"/>
      <c r="D734" t="s">
        <v>17</v>
      </c>
      <c r="E734" s="26">
        <v>8.6</v>
      </c>
      <c r="F734" s="240"/>
      <c r="G734" s="2">
        <f t="shared" si="15"/>
        <v>345.40000000000015</v>
      </c>
    </row>
    <row r="735" spans="1:11">
      <c r="B735" s="526"/>
      <c r="C735" s="526"/>
      <c r="D735" t="s">
        <v>18</v>
      </c>
      <c r="E735" s="240">
        <v>60</v>
      </c>
      <c r="F735" s="240"/>
      <c r="G735" s="2">
        <f t="shared" si="15"/>
        <v>405.40000000000015</v>
      </c>
    </row>
    <row r="736" spans="1:11">
      <c r="B736" s="526"/>
      <c r="C736" s="526"/>
      <c r="D736" t="s">
        <v>19</v>
      </c>
      <c r="E736" s="240">
        <v>5</v>
      </c>
      <c r="F736" s="240"/>
      <c r="G736" s="2">
        <f t="shared" si="15"/>
        <v>410.40000000000015</v>
      </c>
      <c r="I736" s="525"/>
      <c r="K736" s="26"/>
    </row>
    <row r="737" spans="1:15">
      <c r="B737" s="526"/>
      <c r="C737" s="526"/>
      <c r="D737" t="s">
        <v>218</v>
      </c>
      <c r="E737" s="2">
        <v>250</v>
      </c>
      <c r="F737" s="240"/>
      <c r="G737" s="2">
        <f t="shared" si="15"/>
        <v>660.40000000000009</v>
      </c>
      <c r="K737" s="26"/>
    </row>
    <row r="738" spans="1:15">
      <c r="B738" s="526"/>
      <c r="C738" s="526"/>
      <c r="D738" t="s">
        <v>139</v>
      </c>
      <c r="E738" s="2">
        <v>24.2</v>
      </c>
      <c r="F738" s="240"/>
      <c r="G738" s="2">
        <f t="shared" si="15"/>
        <v>684.60000000000014</v>
      </c>
      <c r="K738" s="2"/>
    </row>
    <row r="739" spans="1:15">
      <c r="A739" s="86">
        <v>45322</v>
      </c>
      <c r="B739" s="526" t="s">
        <v>119</v>
      </c>
      <c r="C739" s="526" t="s">
        <v>15</v>
      </c>
      <c r="D739" t="s">
        <v>18</v>
      </c>
      <c r="E739" s="240"/>
      <c r="F739" s="240">
        <v>60</v>
      </c>
      <c r="G739" s="2">
        <f t="shared" si="15"/>
        <v>624.60000000000014</v>
      </c>
      <c r="K739" s="26"/>
      <c r="L739" s="26"/>
    </row>
    <row r="740" spans="1:15">
      <c r="A740" s="86">
        <v>45322</v>
      </c>
      <c r="B740" s="526" t="s">
        <v>119</v>
      </c>
      <c r="C740" s="526" t="s">
        <v>15</v>
      </c>
      <c r="D740" t="s">
        <v>19</v>
      </c>
      <c r="E740" s="240"/>
      <c r="F740" s="240">
        <v>5</v>
      </c>
      <c r="G740" s="2">
        <f t="shared" si="15"/>
        <v>619.60000000000014</v>
      </c>
    </row>
    <row r="741" spans="1:15">
      <c r="A741" s="86">
        <v>45324</v>
      </c>
      <c r="B741" s="526">
        <v>28211</v>
      </c>
      <c r="C741" s="526" t="s">
        <v>15</v>
      </c>
      <c r="D741" t="s">
        <v>218</v>
      </c>
      <c r="F741" s="2">
        <v>250</v>
      </c>
      <c r="G741" s="2">
        <f t="shared" si="15"/>
        <v>369.60000000000014</v>
      </c>
    </row>
    <row r="742" spans="1:15">
      <c r="A742" s="86">
        <v>45355</v>
      </c>
      <c r="B742" s="526">
        <v>28372</v>
      </c>
      <c r="C742" s="526" t="s">
        <v>15</v>
      </c>
      <c r="D742" t="s">
        <v>16</v>
      </c>
      <c r="F742" s="26">
        <v>336.8</v>
      </c>
      <c r="G742" s="2">
        <f t="shared" si="15"/>
        <v>32.800000000000125</v>
      </c>
    </row>
    <row r="743" spans="1:15">
      <c r="A743" s="86">
        <v>45355</v>
      </c>
      <c r="B743" s="526">
        <v>28372</v>
      </c>
      <c r="C743" s="526" t="s">
        <v>15</v>
      </c>
      <c r="D743" t="s">
        <v>17</v>
      </c>
      <c r="F743" s="26">
        <v>8.6</v>
      </c>
      <c r="G743" s="2">
        <f t="shared" si="15"/>
        <v>24.200000000000124</v>
      </c>
    </row>
    <row r="744" spans="1:15">
      <c r="A744" s="86">
        <v>45355</v>
      </c>
      <c r="B744" s="526">
        <v>28372</v>
      </c>
      <c r="C744" s="526" t="s">
        <v>15</v>
      </c>
      <c r="D744" t="s">
        <v>139</v>
      </c>
      <c r="F744" s="2">
        <v>24.2</v>
      </c>
      <c r="G744" s="2">
        <f t="shared" si="15"/>
        <v>1.2434497875801753E-13</v>
      </c>
    </row>
    <row r="745" spans="1:15">
      <c r="A745" s="88">
        <v>45351</v>
      </c>
      <c r="B745" s="525" t="s">
        <v>14</v>
      </c>
      <c r="C745" s="64" t="s">
        <v>20</v>
      </c>
      <c r="D745" t="s">
        <v>16</v>
      </c>
      <c r="E745" s="26">
        <v>348.9</v>
      </c>
      <c r="G745" s="2">
        <f t="shared" si="15"/>
        <v>348.90000000000009</v>
      </c>
    </row>
    <row r="746" spans="1:15">
      <c r="B746" s="526"/>
      <c r="D746" t="s">
        <v>17</v>
      </c>
      <c r="E746" s="26">
        <v>8.3000000000000007</v>
      </c>
      <c r="G746" s="2">
        <f t="shared" si="15"/>
        <v>357.2000000000001</v>
      </c>
    </row>
    <row r="747" spans="1:15">
      <c r="B747" s="526"/>
      <c r="D747" t="s">
        <v>18</v>
      </c>
      <c r="E747" s="240">
        <v>58</v>
      </c>
      <c r="G747" s="2">
        <f t="shared" si="15"/>
        <v>415.2000000000001</v>
      </c>
      <c r="J747" s="88"/>
      <c r="K747" s="525"/>
      <c r="L747" s="525"/>
      <c r="N747" s="240"/>
      <c r="O747" s="240"/>
    </row>
    <row r="748" spans="1:15">
      <c r="B748" s="526"/>
      <c r="D748" t="s">
        <v>19</v>
      </c>
      <c r="E748" s="240">
        <v>5</v>
      </c>
      <c r="G748" s="2">
        <f t="shared" si="15"/>
        <v>420.2000000000001</v>
      </c>
      <c r="J748" s="86"/>
      <c r="K748" s="526"/>
      <c r="L748" s="526"/>
      <c r="N748" s="240"/>
      <c r="O748" s="240"/>
    </row>
    <row r="749" spans="1:15">
      <c r="B749" s="526"/>
      <c r="D749" t="s">
        <v>218</v>
      </c>
      <c r="E749" s="2">
        <v>250</v>
      </c>
      <c r="G749" s="2">
        <f t="shared" si="15"/>
        <v>670.2</v>
      </c>
      <c r="J749" s="86"/>
      <c r="K749" s="526"/>
      <c r="L749" s="526"/>
      <c r="N749" s="240"/>
      <c r="O749" s="240"/>
    </row>
    <row r="750" spans="1:15">
      <c r="A750" s="86">
        <v>45355</v>
      </c>
      <c r="B750" s="526">
        <v>28355</v>
      </c>
      <c r="C750" s="65" t="s">
        <v>20</v>
      </c>
      <c r="D750" t="s">
        <v>218</v>
      </c>
      <c r="F750" s="2">
        <v>250</v>
      </c>
      <c r="G750" s="2">
        <f t="shared" si="15"/>
        <v>420.20000000000005</v>
      </c>
      <c r="J750" s="86"/>
      <c r="K750" s="526"/>
      <c r="L750" s="526"/>
      <c r="N750" s="240"/>
      <c r="O750" s="240"/>
    </row>
    <row r="751" spans="1:15">
      <c r="A751" s="86">
        <v>45351</v>
      </c>
      <c r="B751" s="526" t="s">
        <v>135</v>
      </c>
      <c r="C751" s="526" t="s">
        <v>20</v>
      </c>
      <c r="D751" t="s">
        <v>18</v>
      </c>
      <c r="F751" s="2">
        <v>58</v>
      </c>
      <c r="G751" s="2">
        <f t="shared" si="15"/>
        <v>362.20000000000005</v>
      </c>
      <c r="J751" s="86"/>
      <c r="K751" s="526"/>
      <c r="L751" s="526"/>
      <c r="N751" s="240"/>
      <c r="O751" s="240"/>
    </row>
    <row r="752" spans="1:15">
      <c r="A752" s="86">
        <v>45351</v>
      </c>
      <c r="B752" s="526" t="s">
        <v>135</v>
      </c>
      <c r="C752" s="526" t="s">
        <v>20</v>
      </c>
      <c r="D752" t="s">
        <v>19</v>
      </c>
      <c r="F752" s="2">
        <v>5</v>
      </c>
      <c r="G752" s="2">
        <f t="shared" si="15"/>
        <v>357.20000000000005</v>
      </c>
      <c r="H752" s="37"/>
      <c r="J752" s="86"/>
      <c r="K752" s="526"/>
      <c r="L752" s="526"/>
      <c r="N752" s="240"/>
      <c r="O752" s="240"/>
    </row>
    <row r="753" spans="1:12">
      <c r="A753" s="86">
        <v>45376</v>
      </c>
      <c r="B753" s="526">
        <v>28646</v>
      </c>
      <c r="C753" s="526" t="s">
        <v>20</v>
      </c>
      <c r="D753" t="s">
        <v>16</v>
      </c>
      <c r="F753" s="2">
        <v>348.9</v>
      </c>
      <c r="G753" s="2">
        <f t="shared" si="15"/>
        <v>8.3000000000000682</v>
      </c>
    </row>
    <row r="754" spans="1:12">
      <c r="A754" s="86">
        <v>45376</v>
      </c>
      <c r="B754" s="526">
        <v>28646</v>
      </c>
      <c r="C754" s="526" t="s">
        <v>20</v>
      </c>
      <c r="D754" t="s">
        <v>17</v>
      </c>
      <c r="F754" s="2">
        <v>8.3000000000000007</v>
      </c>
      <c r="G754" s="2">
        <f t="shared" si="15"/>
        <v>6.7501559897209518E-14</v>
      </c>
      <c r="L754">
        <v>186.6</v>
      </c>
    </row>
    <row r="755" spans="1:12">
      <c r="A755" s="88">
        <v>45382</v>
      </c>
      <c r="B755" s="525" t="s">
        <v>14</v>
      </c>
      <c r="C755" s="64" t="s">
        <v>23</v>
      </c>
      <c r="D755" t="s">
        <v>16</v>
      </c>
      <c r="E755" s="26">
        <v>337.7</v>
      </c>
      <c r="G755" s="2">
        <f t="shared" si="15"/>
        <v>337.70000000000005</v>
      </c>
      <c r="L755">
        <v>960</v>
      </c>
    </row>
    <row r="756" spans="1:12">
      <c r="B756" s="526"/>
      <c r="D756" t="s">
        <v>17</v>
      </c>
      <c r="E756" s="26">
        <v>6.8</v>
      </c>
      <c r="G756" s="2">
        <f t="shared" si="15"/>
        <v>344.50000000000006</v>
      </c>
      <c r="L756">
        <f>SUM(L754:L755)</f>
        <v>1146.5999999999999</v>
      </c>
    </row>
    <row r="757" spans="1:12">
      <c r="B757" s="526"/>
      <c r="D757" t="s">
        <v>18</v>
      </c>
      <c r="E757" s="240">
        <v>60</v>
      </c>
      <c r="G757" s="2">
        <f>+G756+E757-F757</f>
        <v>404.50000000000006</v>
      </c>
      <c r="L757">
        <f>1150-L756</f>
        <v>3.4000000000000909</v>
      </c>
    </row>
    <row r="758" spans="1:12">
      <c r="B758" s="526"/>
      <c r="D758" t="s">
        <v>19</v>
      </c>
      <c r="E758" s="240">
        <v>5</v>
      </c>
      <c r="G758" s="2">
        <f>+G757+E758-F758</f>
        <v>409.50000000000006</v>
      </c>
    </row>
    <row r="759" spans="1:12">
      <c r="B759" s="526"/>
      <c r="D759" t="s">
        <v>218</v>
      </c>
      <c r="E759" s="2">
        <v>250</v>
      </c>
      <c r="G759" s="2">
        <f>+G758+E759-F759</f>
        <v>659.5</v>
      </c>
    </row>
    <row r="760" spans="1:12">
      <c r="A760" s="86">
        <v>45384</v>
      </c>
      <c r="B760" s="526">
        <v>28728</v>
      </c>
      <c r="C760" s="65" t="s">
        <v>23</v>
      </c>
      <c r="D760" t="s">
        <v>218</v>
      </c>
      <c r="F760" s="2">
        <v>250</v>
      </c>
      <c r="G760" s="2">
        <f>+G759+E760-F760</f>
        <v>409.5</v>
      </c>
    </row>
    <row r="761" spans="1:12">
      <c r="A761" s="7">
        <v>45382</v>
      </c>
      <c r="B761" s="526" t="s">
        <v>124</v>
      </c>
      <c r="C761" s="526" t="s">
        <v>23</v>
      </c>
      <c r="D761" t="s">
        <v>18</v>
      </c>
      <c r="E761" s="240"/>
      <c r="F761" s="240">
        <v>60</v>
      </c>
      <c r="G761" s="2">
        <f>+G760+E761-F761</f>
        <v>349.5</v>
      </c>
    </row>
    <row r="762" spans="1:12">
      <c r="A762" s="7">
        <v>45382</v>
      </c>
      <c r="B762" s="526" t="s">
        <v>124</v>
      </c>
      <c r="C762" s="526" t="s">
        <v>23</v>
      </c>
      <c r="D762" t="s">
        <v>19</v>
      </c>
      <c r="E762" s="240"/>
      <c r="F762" s="240">
        <v>5</v>
      </c>
      <c r="G762" s="2">
        <f>+G761+E762-F762</f>
        <v>344.5</v>
      </c>
    </row>
    <row r="763" spans="1:12">
      <c r="A763" s="7">
        <v>45427</v>
      </c>
      <c r="B763" s="526">
        <v>28873</v>
      </c>
      <c r="C763" s="526" t="s">
        <v>23</v>
      </c>
      <c r="D763" t="s">
        <v>16</v>
      </c>
      <c r="E763" s="240"/>
      <c r="F763" s="26">
        <v>337.7</v>
      </c>
      <c r="G763" s="2">
        <f>+G762+E763-F763</f>
        <v>6.8000000000000114</v>
      </c>
    </row>
    <row r="764" spans="1:12">
      <c r="A764" s="7">
        <v>45427</v>
      </c>
      <c r="B764" s="526">
        <v>28873</v>
      </c>
      <c r="C764" s="526" t="s">
        <v>23</v>
      </c>
      <c r="D764" t="s">
        <v>17</v>
      </c>
      <c r="E764" s="240"/>
      <c r="F764" s="26">
        <v>6.8</v>
      </c>
      <c r="G764" s="2">
        <f>+G763+E764-F764</f>
        <v>1.1546319456101628E-14</v>
      </c>
    </row>
    <row r="765" spans="1:12">
      <c r="A765" s="44">
        <v>45412</v>
      </c>
      <c r="B765" s="525" t="s">
        <v>14</v>
      </c>
      <c r="C765" s="525" t="s">
        <v>24</v>
      </c>
      <c r="D765" t="s">
        <v>16</v>
      </c>
      <c r="E765" s="240">
        <v>335.7</v>
      </c>
      <c r="F765" s="240"/>
      <c r="G765" s="2">
        <f>+G764+E765-F765</f>
        <v>335.7</v>
      </c>
      <c r="I765" s="525"/>
      <c r="K765" s="240"/>
    </row>
    <row r="766" spans="1:12">
      <c r="A766" s="7"/>
      <c r="B766" s="526"/>
      <c r="C766" s="526"/>
      <c r="D766" t="s">
        <v>17</v>
      </c>
      <c r="E766" s="240">
        <v>7.2</v>
      </c>
      <c r="F766" s="240"/>
      <c r="G766" s="2">
        <f>+G765+E766-F766</f>
        <v>342.9</v>
      </c>
      <c r="I766" s="526"/>
      <c r="K766" s="240"/>
    </row>
    <row r="767" spans="1:12">
      <c r="A767" s="7"/>
      <c r="B767" s="526"/>
      <c r="C767" s="526"/>
      <c r="D767" t="s">
        <v>18</v>
      </c>
      <c r="E767" s="240">
        <v>60</v>
      </c>
      <c r="F767" s="240"/>
      <c r="G767" s="2">
        <f>+G766+E767-F767</f>
        <v>402.9</v>
      </c>
    </row>
    <row r="768" spans="1:12">
      <c r="A768" s="7"/>
      <c r="B768" s="526"/>
      <c r="C768" s="526"/>
      <c r="D768" t="s">
        <v>19</v>
      </c>
      <c r="E768" s="240">
        <v>5</v>
      </c>
      <c r="F768" s="240"/>
      <c r="G768" s="2">
        <f>+G767+E768-F768</f>
        <v>407.9</v>
      </c>
    </row>
    <row r="769" spans="1:7">
      <c r="A769" s="7"/>
      <c r="B769" s="526"/>
      <c r="C769" s="526"/>
      <c r="D769" t="s">
        <v>218</v>
      </c>
      <c r="E769" s="2">
        <v>250</v>
      </c>
      <c r="F769" s="240"/>
      <c r="G769" s="2">
        <f>+G768+E769-F769</f>
        <v>657.9</v>
      </c>
    </row>
    <row r="770" spans="1:7">
      <c r="A770" s="7">
        <v>45412</v>
      </c>
      <c r="B770" s="526" t="s">
        <v>140</v>
      </c>
      <c r="C770" s="526" t="s">
        <v>24</v>
      </c>
      <c r="D770" t="s">
        <v>18</v>
      </c>
      <c r="E770" s="240"/>
      <c r="F770" s="240">
        <v>60</v>
      </c>
      <c r="G770" s="2">
        <f>+G769+E770-F770</f>
        <v>597.9</v>
      </c>
    </row>
    <row r="771" spans="1:7">
      <c r="A771" s="7">
        <v>45412</v>
      </c>
      <c r="B771" s="526" t="s">
        <v>140</v>
      </c>
      <c r="C771" s="526" t="s">
        <v>24</v>
      </c>
      <c r="D771" t="s">
        <v>19</v>
      </c>
      <c r="F771" s="240">
        <v>5</v>
      </c>
      <c r="G771" s="2">
        <f>+G770+E771-F771</f>
        <v>592.9</v>
      </c>
    </row>
    <row r="772" spans="1:7">
      <c r="A772" s="86">
        <v>45415</v>
      </c>
      <c r="B772" s="526">
        <v>28791</v>
      </c>
      <c r="C772" s="65" t="s">
        <v>24</v>
      </c>
      <c r="D772" t="s">
        <v>218</v>
      </c>
      <c r="F772" s="2">
        <v>250</v>
      </c>
      <c r="G772" s="2">
        <f>+G771+E772-F772</f>
        <v>342.9</v>
      </c>
    </row>
    <row r="773" spans="1:7">
      <c r="A773" s="86">
        <v>45462</v>
      </c>
      <c r="B773" s="526">
        <v>29050</v>
      </c>
      <c r="C773" s="65" t="s">
        <v>24</v>
      </c>
      <c r="D773" t="s">
        <v>16</v>
      </c>
      <c r="F773" s="240">
        <v>335.7</v>
      </c>
      <c r="G773" s="2">
        <f>+G772+E773-F773</f>
        <v>7.1999999999999886</v>
      </c>
    </row>
    <row r="774" spans="1:7">
      <c r="A774" s="86">
        <v>45462</v>
      </c>
      <c r="B774" s="526">
        <v>29050</v>
      </c>
      <c r="C774" s="65" t="s">
        <v>24</v>
      </c>
      <c r="D774" t="s">
        <v>17</v>
      </c>
      <c r="F774" s="240">
        <v>7.2</v>
      </c>
      <c r="G774" s="2">
        <f>+G773+E774-F774</f>
        <v>-1.1546319456101628E-14</v>
      </c>
    </row>
    <row r="775" spans="1:7">
      <c r="A775" s="88">
        <v>45443</v>
      </c>
      <c r="B775" s="525" t="s">
        <v>14</v>
      </c>
      <c r="C775" s="64" t="s">
        <v>25</v>
      </c>
      <c r="D775" t="s">
        <v>16</v>
      </c>
      <c r="E775" s="240">
        <v>305.5</v>
      </c>
      <c r="G775" s="2">
        <f>+G774+E775-F775</f>
        <v>305.5</v>
      </c>
    </row>
    <row r="776" spans="1:7">
      <c r="B776" s="526"/>
      <c r="D776" t="s">
        <v>17</v>
      </c>
      <c r="E776" s="240">
        <v>6.7</v>
      </c>
      <c r="G776" s="2">
        <f>+G775+E776-F776</f>
        <v>312.2</v>
      </c>
    </row>
    <row r="777" spans="1:7">
      <c r="B777" s="526"/>
      <c r="D777" t="s">
        <v>18</v>
      </c>
      <c r="E777" s="240">
        <v>60</v>
      </c>
      <c r="G777" s="2">
        <f>+G776+E777-F777</f>
        <v>372.2</v>
      </c>
    </row>
    <row r="778" spans="1:7">
      <c r="B778" s="526"/>
      <c r="D778" t="s">
        <v>19</v>
      </c>
      <c r="E778" s="240">
        <v>5</v>
      </c>
      <c r="G778" s="2">
        <f>+G777+E778-F778</f>
        <v>377.2</v>
      </c>
    </row>
    <row r="779" spans="1:7">
      <c r="B779" s="526"/>
      <c r="D779" t="s">
        <v>218</v>
      </c>
      <c r="E779" s="2">
        <v>250</v>
      </c>
      <c r="G779" s="2">
        <f>+G778+E779-F779</f>
        <v>627.20000000000005</v>
      </c>
    </row>
    <row r="780" spans="1:7">
      <c r="A780" s="86">
        <v>45388</v>
      </c>
      <c r="B780" s="526">
        <v>28980</v>
      </c>
      <c r="C780" s="65" t="s">
        <v>25</v>
      </c>
      <c r="D780" t="s">
        <v>218</v>
      </c>
      <c r="F780" s="2">
        <v>250</v>
      </c>
      <c r="G780" s="2">
        <f>+G779+E780-F780</f>
        <v>377.20000000000005</v>
      </c>
    </row>
    <row r="781" spans="1:7">
      <c r="A781" s="7">
        <v>45443</v>
      </c>
      <c r="B781" s="526" t="s">
        <v>141</v>
      </c>
      <c r="C781" s="526" t="s">
        <v>25</v>
      </c>
      <c r="D781" t="s">
        <v>18</v>
      </c>
      <c r="E781" s="240"/>
      <c r="F781" s="240">
        <v>60</v>
      </c>
      <c r="G781" s="2">
        <f t="shared" ref="G781:G787" si="16">+G780+E781-F781</f>
        <v>317.20000000000005</v>
      </c>
    </row>
    <row r="782" spans="1:7">
      <c r="A782" s="7">
        <v>45443</v>
      </c>
      <c r="B782" s="526" t="s">
        <v>141</v>
      </c>
      <c r="C782" s="526" t="s">
        <v>25</v>
      </c>
      <c r="D782" t="s">
        <v>19</v>
      </c>
      <c r="E782" s="240"/>
      <c r="F782" s="240">
        <v>5</v>
      </c>
      <c r="G782" s="2">
        <f t="shared" si="16"/>
        <v>312.20000000000005</v>
      </c>
    </row>
    <row r="783" spans="1:7">
      <c r="A783" s="7">
        <v>45482</v>
      </c>
      <c r="B783" s="526">
        <v>29238</v>
      </c>
      <c r="C783" s="526" t="s">
        <v>25</v>
      </c>
      <c r="D783" t="s">
        <v>16</v>
      </c>
      <c r="E783" s="240"/>
      <c r="F783" s="240">
        <v>305.5</v>
      </c>
      <c r="G783" s="2">
        <f t="shared" si="16"/>
        <v>6.7000000000000455</v>
      </c>
    </row>
    <row r="784" spans="1:7">
      <c r="A784" s="7">
        <v>45482</v>
      </c>
      <c r="B784" s="526">
        <v>29238</v>
      </c>
      <c r="C784" s="526" t="s">
        <v>25</v>
      </c>
      <c r="D784" t="s">
        <v>17</v>
      </c>
      <c r="E784" s="240"/>
      <c r="F784" s="240">
        <v>6.7</v>
      </c>
      <c r="G784" s="2">
        <f t="shared" si="16"/>
        <v>4.5297099404706387E-14</v>
      </c>
    </row>
    <row r="785" spans="1:9">
      <c r="A785" s="88">
        <v>45473</v>
      </c>
      <c r="B785" s="525" t="s">
        <v>14</v>
      </c>
      <c r="C785" s="525" t="s">
        <v>26</v>
      </c>
      <c r="D785" t="s">
        <v>16</v>
      </c>
      <c r="E785" s="240">
        <v>296.7</v>
      </c>
      <c r="F785" s="240"/>
      <c r="G785" s="2">
        <f t="shared" si="16"/>
        <v>296.70000000000005</v>
      </c>
    </row>
    <row r="786" spans="1:9">
      <c r="B786" s="526"/>
      <c r="C786" s="526"/>
      <c r="D786" t="s">
        <v>17</v>
      </c>
      <c r="E786" s="240">
        <v>7</v>
      </c>
      <c r="F786" s="240"/>
      <c r="G786" s="2">
        <f t="shared" si="16"/>
        <v>303.70000000000005</v>
      </c>
    </row>
    <row r="787" spans="1:9">
      <c r="B787" s="526"/>
      <c r="C787" s="526"/>
      <c r="D787" t="s">
        <v>18</v>
      </c>
      <c r="E787" s="240">
        <v>60</v>
      </c>
      <c r="F787" s="240"/>
      <c r="G787" s="2">
        <f t="shared" si="16"/>
        <v>363.70000000000005</v>
      </c>
    </row>
    <row r="788" spans="1:9">
      <c r="B788" s="526"/>
      <c r="C788" s="526"/>
      <c r="D788" t="s">
        <v>19</v>
      </c>
      <c r="E788" s="240">
        <v>5</v>
      </c>
      <c r="F788" s="240"/>
      <c r="G788" s="2">
        <f t="shared" ref="G788:G842" si="17">+G787+E788-F788</f>
        <v>368.70000000000005</v>
      </c>
    </row>
    <row r="789" spans="1:9">
      <c r="B789" s="526"/>
      <c r="C789" s="526"/>
      <c r="D789" t="s">
        <v>218</v>
      </c>
      <c r="E789" s="2">
        <v>250</v>
      </c>
      <c r="F789" s="240"/>
      <c r="G789" s="2">
        <f t="shared" si="17"/>
        <v>618.70000000000005</v>
      </c>
    </row>
    <row r="790" spans="1:9">
      <c r="A790" s="86">
        <v>45473</v>
      </c>
      <c r="B790" s="526" t="s">
        <v>129</v>
      </c>
      <c r="C790" s="526" t="s">
        <v>26</v>
      </c>
      <c r="D790" t="s">
        <v>18</v>
      </c>
      <c r="E790" s="240"/>
      <c r="F790" s="240">
        <v>60</v>
      </c>
      <c r="G790" s="2">
        <f t="shared" si="17"/>
        <v>558.70000000000005</v>
      </c>
    </row>
    <row r="791" spans="1:9">
      <c r="A791" s="86">
        <v>45473</v>
      </c>
      <c r="B791" s="526" t="s">
        <v>129</v>
      </c>
      <c r="C791" s="526" t="s">
        <v>26</v>
      </c>
      <c r="D791" t="s">
        <v>19</v>
      </c>
      <c r="E791" s="240"/>
      <c r="F791" s="240">
        <v>5</v>
      </c>
      <c r="G791" s="2">
        <f t="shared" si="17"/>
        <v>553.70000000000005</v>
      </c>
    </row>
    <row r="792" spans="1:9">
      <c r="A792" s="323">
        <v>45477</v>
      </c>
      <c r="B792" s="422">
        <v>29155</v>
      </c>
      <c r="C792" s="526" t="s">
        <v>26</v>
      </c>
      <c r="D792" t="s">
        <v>218</v>
      </c>
      <c r="F792" s="2">
        <v>250</v>
      </c>
      <c r="G792" s="2">
        <f t="shared" si="17"/>
        <v>303.70000000000005</v>
      </c>
    </row>
    <row r="793" spans="1:9">
      <c r="A793" s="323">
        <v>45511</v>
      </c>
      <c r="B793" s="422">
        <v>29499</v>
      </c>
      <c r="C793" s="526" t="s">
        <v>26</v>
      </c>
      <c r="D793" t="s">
        <v>16</v>
      </c>
      <c r="F793" s="2">
        <v>296.7</v>
      </c>
      <c r="G793" s="2">
        <f t="shared" si="17"/>
        <v>7.0000000000000568</v>
      </c>
    </row>
    <row r="794" spans="1:9">
      <c r="A794" s="323">
        <v>45511</v>
      </c>
      <c r="B794" s="422">
        <v>29499</v>
      </c>
      <c r="C794" s="526" t="s">
        <v>26</v>
      </c>
      <c r="D794" t="s">
        <v>17</v>
      </c>
      <c r="F794" s="2">
        <v>7</v>
      </c>
      <c r="G794" s="2">
        <f t="shared" si="17"/>
        <v>5.6843418860808015E-14</v>
      </c>
    </row>
    <row r="795" spans="1:9">
      <c r="A795" s="88">
        <v>45504</v>
      </c>
      <c r="B795" s="525" t="s">
        <v>14</v>
      </c>
      <c r="C795" s="525" t="s">
        <v>27</v>
      </c>
      <c r="D795" t="s">
        <v>16</v>
      </c>
      <c r="E795" s="240">
        <v>291.2</v>
      </c>
      <c r="F795" s="240"/>
      <c r="G795" s="2">
        <f t="shared" si="17"/>
        <v>291.20000000000005</v>
      </c>
      <c r="I795" s="240"/>
    </row>
    <row r="796" spans="1:9">
      <c r="B796" s="526"/>
      <c r="C796" s="526"/>
      <c r="D796" t="s">
        <v>17</v>
      </c>
      <c r="E796" s="240">
        <v>7.6</v>
      </c>
      <c r="F796" s="240"/>
      <c r="G796" s="2">
        <f t="shared" si="17"/>
        <v>298.80000000000007</v>
      </c>
      <c r="I796" s="240"/>
    </row>
    <row r="797" spans="1:9">
      <c r="B797" s="526"/>
      <c r="C797" s="526"/>
      <c r="D797" t="s">
        <v>18</v>
      </c>
      <c r="E797" s="240">
        <v>60</v>
      </c>
      <c r="F797" s="240"/>
      <c r="G797" s="2">
        <f t="shared" si="17"/>
        <v>358.80000000000007</v>
      </c>
    </row>
    <row r="798" spans="1:9">
      <c r="B798" s="526"/>
      <c r="C798" s="526"/>
      <c r="D798" t="s">
        <v>19</v>
      </c>
      <c r="E798" s="240">
        <v>5</v>
      </c>
      <c r="F798" s="240"/>
      <c r="G798" s="2">
        <f t="shared" si="17"/>
        <v>363.80000000000007</v>
      </c>
    </row>
    <row r="799" spans="1:9">
      <c r="B799" s="526"/>
      <c r="C799" s="526"/>
      <c r="D799" t="s">
        <v>218</v>
      </c>
      <c r="E799" s="2">
        <v>250</v>
      </c>
      <c r="F799" s="240"/>
      <c r="G799" s="2">
        <f t="shared" si="17"/>
        <v>613.80000000000007</v>
      </c>
      <c r="I799" s="240">
        <v>291.2</v>
      </c>
    </row>
    <row r="800" spans="1:9">
      <c r="B800" s="526"/>
      <c r="C800" s="526"/>
      <c r="D800" s="67" t="s">
        <v>80</v>
      </c>
      <c r="E800" s="67">
        <v>250</v>
      </c>
      <c r="F800" s="240"/>
      <c r="G800" s="2">
        <f t="shared" si="17"/>
        <v>863.80000000000007</v>
      </c>
      <c r="I800" s="240"/>
    </row>
    <row r="801" spans="1:9">
      <c r="A801" s="86">
        <v>45504</v>
      </c>
      <c r="B801" s="526" t="s">
        <v>115</v>
      </c>
      <c r="C801" s="526" t="s">
        <v>27</v>
      </c>
      <c r="D801" t="s">
        <v>18</v>
      </c>
      <c r="E801" s="240"/>
      <c r="F801" s="240">
        <v>60</v>
      </c>
      <c r="G801" s="2">
        <f t="shared" si="17"/>
        <v>803.80000000000007</v>
      </c>
      <c r="I801" s="240">
        <v>7.6</v>
      </c>
    </row>
    <row r="802" spans="1:9">
      <c r="A802" s="86">
        <v>45504</v>
      </c>
      <c r="B802" s="526" t="s">
        <v>115</v>
      </c>
      <c r="C802" s="526" t="s">
        <v>27</v>
      </c>
      <c r="D802" t="s">
        <v>19</v>
      </c>
      <c r="E802" s="240"/>
      <c r="F802" s="240">
        <v>5</v>
      </c>
      <c r="G802" s="2">
        <f t="shared" si="17"/>
        <v>798.80000000000007</v>
      </c>
      <c r="I802" s="37">
        <f>SUM(I799:I801)</f>
        <v>298.8</v>
      </c>
    </row>
    <row r="803" spans="1:9">
      <c r="A803" s="86">
        <v>45538</v>
      </c>
      <c r="B803" s="526">
        <v>29606</v>
      </c>
      <c r="C803" s="526" t="s">
        <v>27</v>
      </c>
      <c r="D803" t="s">
        <v>16</v>
      </c>
      <c r="E803" s="240"/>
      <c r="F803" s="240">
        <v>291.2</v>
      </c>
      <c r="G803" s="2">
        <f t="shared" si="17"/>
        <v>507.60000000000008</v>
      </c>
      <c r="I803" s="37"/>
    </row>
    <row r="804" spans="1:9">
      <c r="A804" s="86">
        <v>45538</v>
      </c>
      <c r="B804" s="526">
        <v>29606</v>
      </c>
      <c r="C804" s="526" t="s">
        <v>27</v>
      </c>
      <c r="D804" t="s">
        <v>17</v>
      </c>
      <c r="E804" s="240"/>
      <c r="F804" s="240">
        <v>7.6</v>
      </c>
      <c r="G804" s="2">
        <f t="shared" si="17"/>
        <v>500.00000000000006</v>
      </c>
      <c r="I804" s="37"/>
    </row>
    <row r="805" spans="1:9">
      <c r="A805" s="86">
        <v>45507</v>
      </c>
      <c r="B805" s="526">
        <v>29489</v>
      </c>
      <c r="C805" s="526" t="s">
        <v>27</v>
      </c>
      <c r="D805" t="s">
        <v>218</v>
      </c>
      <c r="E805" s="240"/>
      <c r="F805" s="240">
        <v>250</v>
      </c>
      <c r="G805" s="2">
        <f t="shared" si="17"/>
        <v>250.00000000000006</v>
      </c>
      <c r="I805" s="37"/>
    </row>
    <row r="806" spans="1:9">
      <c r="A806" s="86">
        <v>45507</v>
      </c>
      <c r="B806" s="526">
        <v>29489</v>
      </c>
      <c r="C806" s="526" t="s">
        <v>27</v>
      </c>
      <c r="D806" t="s">
        <v>80</v>
      </c>
      <c r="E806" s="240"/>
      <c r="F806" s="240">
        <v>250</v>
      </c>
      <c r="G806" s="2">
        <f t="shared" si="17"/>
        <v>0</v>
      </c>
      <c r="I806" s="37"/>
    </row>
    <row r="807" spans="1:9">
      <c r="A807" s="44">
        <v>45535</v>
      </c>
      <c r="B807" s="525" t="s">
        <v>14</v>
      </c>
      <c r="C807" s="525" t="s">
        <v>81</v>
      </c>
      <c r="D807" t="s">
        <v>16</v>
      </c>
      <c r="E807" s="240">
        <v>292.10000000000002</v>
      </c>
      <c r="F807" s="240"/>
      <c r="G807" s="2">
        <f t="shared" si="17"/>
        <v>292.10000000000002</v>
      </c>
      <c r="I807" s="37">
        <f>300-I802</f>
        <v>1.1999999999999886</v>
      </c>
    </row>
    <row r="808" spans="1:9">
      <c r="A808" s="7"/>
      <c r="B808" s="526"/>
      <c r="C808" s="526"/>
      <c r="D808" t="s">
        <v>17</v>
      </c>
      <c r="E808" s="240">
        <v>7.8</v>
      </c>
      <c r="F808" s="240"/>
      <c r="G808" s="2">
        <f t="shared" si="17"/>
        <v>299.90000000000003</v>
      </c>
    </row>
    <row r="809" spans="1:9">
      <c r="A809" s="7"/>
      <c r="B809" s="526"/>
      <c r="C809" s="526"/>
      <c r="D809" t="s">
        <v>18</v>
      </c>
      <c r="E809" s="240">
        <v>60</v>
      </c>
      <c r="F809" s="240"/>
      <c r="G809" s="2">
        <f t="shared" si="17"/>
        <v>359.90000000000003</v>
      </c>
    </row>
    <row r="810" spans="1:9">
      <c r="A810" s="7"/>
      <c r="B810" s="526"/>
      <c r="C810" s="526"/>
      <c r="D810" t="s">
        <v>19</v>
      </c>
      <c r="E810" s="240">
        <v>5</v>
      </c>
      <c r="F810" s="240"/>
      <c r="G810" s="2">
        <f t="shared" si="17"/>
        <v>364.90000000000003</v>
      </c>
    </row>
    <row r="811" spans="1:9">
      <c r="A811" s="7"/>
      <c r="B811" s="526"/>
      <c r="C811" s="526"/>
      <c r="D811" t="s">
        <v>218</v>
      </c>
      <c r="E811" s="2">
        <v>250</v>
      </c>
      <c r="F811" s="240"/>
      <c r="G811" s="2">
        <f t="shared" si="17"/>
        <v>614.90000000000009</v>
      </c>
    </row>
    <row r="812" spans="1:9">
      <c r="A812" s="7">
        <v>45535</v>
      </c>
      <c r="B812" s="526" t="s">
        <v>143</v>
      </c>
      <c r="C812" s="526" t="s">
        <v>81</v>
      </c>
      <c r="D812" t="s">
        <v>18</v>
      </c>
      <c r="E812" s="240"/>
      <c r="F812" s="240">
        <v>60</v>
      </c>
      <c r="G812" s="2">
        <f t="shared" si="17"/>
        <v>554.90000000000009</v>
      </c>
      <c r="H812" s="37"/>
    </row>
    <row r="813" spans="1:9">
      <c r="A813" s="7">
        <v>45535</v>
      </c>
      <c r="B813" s="526" t="s">
        <v>143</v>
      </c>
      <c r="C813" s="526" t="s">
        <v>81</v>
      </c>
      <c r="D813" t="s">
        <v>19</v>
      </c>
      <c r="E813" s="240"/>
      <c r="F813" s="240">
        <v>5</v>
      </c>
      <c r="G813" s="2">
        <f t="shared" si="17"/>
        <v>549.90000000000009</v>
      </c>
    </row>
    <row r="814" spans="1:9">
      <c r="A814" s="86">
        <v>45538</v>
      </c>
      <c r="B814" s="526">
        <v>29607</v>
      </c>
      <c r="C814" s="526" t="s">
        <v>81</v>
      </c>
      <c r="D814" t="s">
        <v>218</v>
      </c>
      <c r="F814" s="2">
        <v>250</v>
      </c>
      <c r="G814" s="2">
        <f t="shared" si="17"/>
        <v>299.90000000000009</v>
      </c>
    </row>
    <row r="815" spans="1:9">
      <c r="A815" s="86">
        <v>45574</v>
      </c>
      <c r="B815" s="526">
        <v>29782</v>
      </c>
      <c r="C815" s="526" t="s">
        <v>81</v>
      </c>
      <c r="D815" t="s">
        <v>16</v>
      </c>
      <c r="F815" s="2">
        <v>292.10000000000002</v>
      </c>
      <c r="G815" s="2">
        <f t="shared" si="17"/>
        <v>7.8000000000000682</v>
      </c>
    </row>
    <row r="816" spans="1:9">
      <c r="A816" s="86">
        <v>45574</v>
      </c>
      <c r="B816" s="526">
        <v>29782</v>
      </c>
      <c r="C816" s="526" t="s">
        <v>81</v>
      </c>
      <c r="D816" t="s">
        <v>17</v>
      </c>
      <c r="F816" s="2">
        <v>7.8</v>
      </c>
      <c r="G816" s="2">
        <f t="shared" si="17"/>
        <v>6.8389738316909643E-14</v>
      </c>
    </row>
    <row r="817" spans="1:12">
      <c r="A817" s="88">
        <v>45565</v>
      </c>
      <c r="B817" s="525" t="s">
        <v>14</v>
      </c>
      <c r="C817" s="525" t="s">
        <v>53</v>
      </c>
      <c r="D817" t="s">
        <v>16</v>
      </c>
      <c r="E817" s="240">
        <v>293.89999999999998</v>
      </c>
      <c r="F817" s="240"/>
      <c r="G817" s="2">
        <f t="shared" si="17"/>
        <v>293.90000000000003</v>
      </c>
    </row>
    <row r="818" spans="1:12">
      <c r="B818" s="526"/>
      <c r="C818" s="526"/>
      <c r="D818" t="s">
        <v>17</v>
      </c>
      <c r="E818" s="240">
        <v>7.5</v>
      </c>
      <c r="F818" s="240"/>
      <c r="G818" s="2">
        <f t="shared" si="17"/>
        <v>301.40000000000003</v>
      </c>
      <c r="J818" s="240"/>
    </row>
    <row r="819" spans="1:12">
      <c r="B819" s="526"/>
      <c r="C819" s="526"/>
      <c r="D819" t="s">
        <v>18</v>
      </c>
      <c r="E819" s="240">
        <v>60</v>
      </c>
      <c r="F819" s="240"/>
      <c r="G819" s="2">
        <f t="shared" si="17"/>
        <v>361.40000000000003</v>
      </c>
      <c r="J819" s="240"/>
    </row>
    <row r="820" spans="1:12">
      <c r="B820" s="526"/>
      <c r="C820" s="526"/>
      <c r="D820" t="s">
        <v>19</v>
      </c>
      <c r="E820" s="240">
        <v>5</v>
      </c>
      <c r="F820" s="240"/>
      <c r="G820" s="2">
        <f t="shared" si="17"/>
        <v>366.40000000000003</v>
      </c>
      <c r="I820" s="37"/>
    </row>
    <row r="821" spans="1:12">
      <c r="A821" s="86">
        <v>45565</v>
      </c>
      <c r="B821" s="526" t="s">
        <v>117</v>
      </c>
      <c r="C821" s="526" t="s">
        <v>53</v>
      </c>
      <c r="D821" t="s">
        <v>18</v>
      </c>
      <c r="E821" s="240"/>
      <c r="F821" s="240">
        <v>60</v>
      </c>
      <c r="G821" s="2">
        <f t="shared" si="17"/>
        <v>306.40000000000003</v>
      </c>
      <c r="J821" s="37"/>
    </row>
    <row r="822" spans="1:12">
      <c r="A822" s="86">
        <v>45565</v>
      </c>
      <c r="B822" s="526" t="s">
        <v>117</v>
      </c>
      <c r="C822" s="526" t="s">
        <v>53</v>
      </c>
      <c r="D822" t="s">
        <v>19</v>
      </c>
      <c r="E822" s="240"/>
      <c r="F822" s="240">
        <v>5</v>
      </c>
      <c r="G822" s="2">
        <f t="shared" si="17"/>
        <v>301.40000000000003</v>
      </c>
      <c r="J822" s="37"/>
    </row>
    <row r="823" spans="1:12">
      <c r="A823" s="86">
        <v>45602</v>
      </c>
      <c r="B823" s="526">
        <v>29959</v>
      </c>
      <c r="C823" s="526" t="s">
        <v>53</v>
      </c>
      <c r="D823" t="s">
        <v>16</v>
      </c>
      <c r="E823" s="240"/>
      <c r="F823" s="240">
        <v>293.89999999999998</v>
      </c>
      <c r="G823" s="2">
        <f t="shared" si="17"/>
        <v>7.5000000000000568</v>
      </c>
      <c r="J823" s="37"/>
    </row>
    <row r="824" spans="1:12">
      <c r="A824" s="86">
        <v>45602</v>
      </c>
      <c r="B824" s="526">
        <v>29959</v>
      </c>
      <c r="C824" s="526" t="s">
        <v>53</v>
      </c>
      <c r="D824" t="s">
        <v>17</v>
      </c>
      <c r="E824" s="240"/>
      <c r="F824" s="240">
        <v>7.5</v>
      </c>
      <c r="G824" s="2">
        <f t="shared" si="17"/>
        <v>5.6843418860808015E-14</v>
      </c>
      <c r="J824" s="37"/>
    </row>
    <row r="825" spans="1:12">
      <c r="A825" s="88">
        <v>45596</v>
      </c>
      <c r="B825" s="525" t="s">
        <v>14</v>
      </c>
      <c r="C825" s="525" t="s">
        <v>30</v>
      </c>
      <c r="D825" t="s">
        <v>16</v>
      </c>
      <c r="E825" s="240">
        <v>421.8</v>
      </c>
      <c r="F825" s="240"/>
      <c r="G825" s="2">
        <f t="shared" si="17"/>
        <v>421.80000000000007</v>
      </c>
    </row>
    <row r="826" spans="1:12">
      <c r="B826" s="526"/>
      <c r="C826" s="526"/>
      <c r="D826" t="s">
        <v>17</v>
      </c>
      <c r="E826" s="240">
        <v>7.6</v>
      </c>
      <c r="F826" s="240"/>
      <c r="G826" s="2">
        <f t="shared" si="17"/>
        <v>429.40000000000009</v>
      </c>
    </row>
    <row r="827" spans="1:12">
      <c r="B827" s="526"/>
      <c r="C827" s="526"/>
      <c r="D827" t="s">
        <v>18</v>
      </c>
      <c r="E827" s="240">
        <v>60</v>
      </c>
      <c r="F827" s="240"/>
      <c r="G827" s="2">
        <f t="shared" si="17"/>
        <v>489.40000000000009</v>
      </c>
    </row>
    <row r="828" spans="1:12">
      <c r="B828" s="526"/>
      <c r="C828" s="526"/>
      <c r="D828" t="s">
        <v>19</v>
      </c>
      <c r="E828" s="240">
        <v>5</v>
      </c>
      <c r="F828" s="240"/>
      <c r="G828" s="2">
        <f t="shared" si="17"/>
        <v>494.40000000000009</v>
      </c>
    </row>
    <row r="829" spans="1:12">
      <c r="A829" s="86">
        <v>45596</v>
      </c>
      <c r="B829" s="526" t="s">
        <v>118</v>
      </c>
      <c r="C829" s="526" t="s">
        <v>30</v>
      </c>
      <c r="D829" t="s">
        <v>18</v>
      </c>
      <c r="E829" s="240"/>
      <c r="F829" s="240">
        <v>60</v>
      </c>
      <c r="G829" s="2">
        <f t="shared" si="17"/>
        <v>434.40000000000009</v>
      </c>
    </row>
    <row r="830" spans="1:12">
      <c r="A830" s="86">
        <v>45596</v>
      </c>
      <c r="B830" s="526" t="s">
        <v>118</v>
      </c>
      <c r="C830" s="526" t="s">
        <v>30</v>
      </c>
      <c r="D830" t="s">
        <v>19</v>
      </c>
      <c r="E830" s="240"/>
      <c r="F830" s="240">
        <v>5</v>
      </c>
      <c r="G830" s="2">
        <f t="shared" si="17"/>
        <v>429.40000000000009</v>
      </c>
    </row>
    <row r="831" spans="1:12">
      <c r="A831" s="86">
        <v>45632</v>
      </c>
      <c r="B831" s="526">
        <v>30113</v>
      </c>
      <c r="C831" s="526" t="s">
        <v>30</v>
      </c>
      <c r="D831" t="s">
        <v>16</v>
      </c>
      <c r="E831" s="240"/>
      <c r="F831" s="240">
        <v>421.8</v>
      </c>
      <c r="G831" s="2">
        <f t="shared" si="17"/>
        <v>7.6000000000000796</v>
      </c>
    </row>
    <row r="832" spans="1:12">
      <c r="A832" s="86">
        <v>45632</v>
      </c>
      <c r="B832" s="526">
        <v>30113</v>
      </c>
      <c r="C832" s="526" t="s">
        <v>30</v>
      </c>
      <c r="D832" t="s">
        <v>17</v>
      </c>
      <c r="E832" s="240"/>
      <c r="F832" s="240">
        <v>7.6</v>
      </c>
      <c r="G832" s="2">
        <f t="shared" si="17"/>
        <v>7.9936057773011271E-14</v>
      </c>
      <c r="J832" s="525" t="s">
        <v>83</v>
      </c>
      <c r="K832" t="s">
        <v>16</v>
      </c>
      <c r="L832" s="240">
        <v>490.2</v>
      </c>
    </row>
    <row r="833" spans="1:12">
      <c r="A833" s="88">
        <v>45626</v>
      </c>
      <c r="B833" s="525" t="s">
        <v>14</v>
      </c>
      <c r="C833" s="525" t="s">
        <v>83</v>
      </c>
      <c r="D833" t="s">
        <v>16</v>
      </c>
      <c r="E833" s="240">
        <v>490.2</v>
      </c>
      <c r="F833" s="240"/>
      <c r="G833" s="2">
        <f t="shared" si="17"/>
        <v>490.20000000000005</v>
      </c>
      <c r="J833" s="526"/>
      <c r="K833" t="s">
        <v>17</v>
      </c>
      <c r="L833" s="240">
        <v>10.1</v>
      </c>
    </row>
    <row r="834" spans="1:12">
      <c r="B834" s="526"/>
      <c r="C834" s="526"/>
      <c r="D834" t="s">
        <v>17</v>
      </c>
      <c r="E834" s="240">
        <v>10.1</v>
      </c>
      <c r="F834" s="240"/>
      <c r="G834" s="2">
        <f t="shared" si="17"/>
        <v>500.30000000000007</v>
      </c>
      <c r="L834" s="37">
        <f>SUM(L832:L833)</f>
        <v>500.3</v>
      </c>
    </row>
    <row r="835" spans="1:12">
      <c r="B835" s="526"/>
      <c r="C835" s="526"/>
      <c r="D835" t="s">
        <v>18</v>
      </c>
      <c r="E835" s="240">
        <v>60</v>
      </c>
      <c r="F835" s="240"/>
      <c r="G835" s="2">
        <f t="shared" si="17"/>
        <v>560.30000000000007</v>
      </c>
    </row>
    <row r="836" spans="1:12">
      <c r="B836" s="526"/>
      <c r="C836" s="526"/>
      <c r="D836" t="s">
        <v>19</v>
      </c>
      <c r="E836" s="240">
        <v>5</v>
      </c>
      <c r="F836" s="240"/>
      <c r="G836" s="2">
        <f t="shared" si="17"/>
        <v>565.30000000000007</v>
      </c>
    </row>
    <row r="837" spans="1:12">
      <c r="A837" s="86">
        <v>45626</v>
      </c>
      <c r="B837" s="526" t="s">
        <v>132</v>
      </c>
      <c r="C837" s="526" t="s">
        <v>83</v>
      </c>
      <c r="D837" t="s">
        <v>18</v>
      </c>
      <c r="E837" s="240"/>
      <c r="F837" s="240">
        <v>60</v>
      </c>
      <c r="G837" s="2">
        <f t="shared" si="17"/>
        <v>505.30000000000007</v>
      </c>
    </row>
    <row r="838" spans="1:12">
      <c r="A838" s="86">
        <v>45626</v>
      </c>
      <c r="B838" s="526" t="s">
        <v>132</v>
      </c>
      <c r="C838" s="526" t="s">
        <v>83</v>
      </c>
      <c r="D838" t="s">
        <v>19</v>
      </c>
      <c r="E838" s="240"/>
      <c r="F838" s="240">
        <v>5</v>
      </c>
      <c r="G838" s="2">
        <f t="shared" si="17"/>
        <v>500.30000000000007</v>
      </c>
    </row>
    <row r="839" spans="1:12">
      <c r="A839" s="86">
        <v>45672</v>
      </c>
      <c r="B839" s="526">
        <v>30303</v>
      </c>
      <c r="C839" s="526" t="s">
        <v>83</v>
      </c>
      <c r="D839" t="s">
        <v>16</v>
      </c>
      <c r="E839" s="240"/>
      <c r="F839" s="240">
        <v>490.2</v>
      </c>
      <c r="G839" s="2">
        <f t="shared" si="17"/>
        <v>10.10000000000008</v>
      </c>
    </row>
    <row r="840" spans="1:12">
      <c r="A840" s="86">
        <v>45672</v>
      </c>
      <c r="B840" s="526">
        <v>30303</v>
      </c>
      <c r="C840" s="526" t="s">
        <v>83</v>
      </c>
      <c r="D840" t="s">
        <v>17</v>
      </c>
      <c r="E840" s="240"/>
      <c r="F840" s="240">
        <v>10.1</v>
      </c>
      <c r="G840" s="2">
        <f t="shared" si="17"/>
        <v>7.9936057773011271E-14</v>
      </c>
    </row>
    <row r="841" spans="1:12">
      <c r="A841" s="44">
        <v>45657</v>
      </c>
      <c r="B841" s="525" t="s">
        <v>14</v>
      </c>
      <c r="C841" s="525" t="s">
        <v>34</v>
      </c>
      <c r="D841" t="s">
        <v>16</v>
      </c>
      <c r="E841" s="240">
        <v>686.4</v>
      </c>
      <c r="F841" s="240"/>
      <c r="G841" s="2">
        <f t="shared" si="17"/>
        <v>686.40000000000009</v>
      </c>
    </row>
    <row r="842" spans="1:12">
      <c r="A842" s="7"/>
      <c r="B842" s="526"/>
      <c r="C842" s="526"/>
      <c r="D842" t="s">
        <v>17</v>
      </c>
      <c r="E842" s="240">
        <v>7.2</v>
      </c>
      <c r="F842" s="240"/>
      <c r="G842" s="2">
        <f t="shared" si="17"/>
        <v>693.60000000000014</v>
      </c>
    </row>
    <row r="843" spans="1:12">
      <c r="A843" s="7"/>
      <c r="B843" s="526"/>
      <c r="C843" s="526"/>
      <c r="D843" t="s">
        <v>18</v>
      </c>
      <c r="E843" s="240">
        <v>60</v>
      </c>
      <c r="F843" s="240"/>
      <c r="G843" s="2">
        <f>+G842+E843-F843</f>
        <v>753.60000000000014</v>
      </c>
    </row>
    <row r="844" spans="1:12">
      <c r="A844" s="7"/>
      <c r="B844" s="526"/>
      <c r="C844" s="526"/>
      <c r="D844" t="s">
        <v>19</v>
      </c>
      <c r="E844" s="240">
        <v>5</v>
      </c>
      <c r="F844" s="240"/>
      <c r="G844" s="2">
        <f t="shared" ref="G844:G860" si="18">+G843+E844-F844</f>
        <v>758.60000000000014</v>
      </c>
    </row>
    <row r="845" spans="1:12">
      <c r="A845" s="7">
        <v>45657</v>
      </c>
      <c r="B845" s="526" t="s">
        <v>121</v>
      </c>
      <c r="C845" s="526" t="s">
        <v>34</v>
      </c>
      <c r="D845" t="s">
        <v>18</v>
      </c>
      <c r="E845" s="240"/>
      <c r="F845" s="240">
        <v>60</v>
      </c>
      <c r="G845" s="2">
        <f t="shared" si="18"/>
        <v>698.60000000000014</v>
      </c>
    </row>
    <row r="846" spans="1:12">
      <c r="A846" s="7">
        <v>45657</v>
      </c>
      <c r="B846" s="526" t="s">
        <v>121</v>
      </c>
      <c r="C846" s="526" t="s">
        <v>34</v>
      </c>
      <c r="D846" t="s">
        <v>19</v>
      </c>
      <c r="E846" s="240"/>
      <c r="F846" s="240">
        <v>5</v>
      </c>
      <c r="G846" s="2">
        <f t="shared" si="18"/>
        <v>693.60000000000014</v>
      </c>
    </row>
    <row r="847" spans="1:12">
      <c r="A847" s="7">
        <v>45705</v>
      </c>
      <c r="B847" s="526">
        <v>30469</v>
      </c>
      <c r="C847" s="526" t="s">
        <v>34</v>
      </c>
      <c r="D847" t="s">
        <v>16</v>
      </c>
      <c r="E847" s="240"/>
      <c r="F847" s="240">
        <v>686.4</v>
      </c>
      <c r="G847" s="2">
        <f t="shared" si="18"/>
        <v>7.2000000000001592</v>
      </c>
      <c r="J847" s="525"/>
      <c r="L847" s="240"/>
    </row>
    <row r="848" spans="1:12">
      <c r="A848" s="7">
        <v>45705</v>
      </c>
      <c r="B848" s="526">
        <v>30469</v>
      </c>
      <c r="C848" s="526" t="s">
        <v>34</v>
      </c>
      <c r="D848" t="s">
        <v>17</v>
      </c>
      <c r="E848" s="240"/>
      <c r="F848" s="240">
        <v>7.2</v>
      </c>
      <c r="G848" s="2">
        <f t="shared" si="18"/>
        <v>1.5898393712632242E-13</v>
      </c>
      <c r="J848" s="526"/>
      <c r="L848" s="240"/>
    </row>
    <row r="849" spans="1:12">
      <c r="A849" s="88">
        <v>45688</v>
      </c>
      <c r="B849" s="525" t="s">
        <v>14</v>
      </c>
      <c r="C849" s="525" t="s">
        <v>15</v>
      </c>
      <c r="D849" t="s">
        <v>16</v>
      </c>
      <c r="E849" s="240">
        <v>630.20000000000005</v>
      </c>
      <c r="F849" s="240"/>
      <c r="G849" s="2">
        <f t="shared" si="18"/>
        <v>630.20000000000016</v>
      </c>
      <c r="L849" s="37"/>
    </row>
    <row r="850" spans="1:12">
      <c r="B850" s="526"/>
      <c r="C850" s="526"/>
      <c r="D850" t="s">
        <v>17</v>
      </c>
      <c r="E850" s="240">
        <v>5.4</v>
      </c>
      <c r="F850" s="240"/>
      <c r="G850" s="2">
        <f t="shared" si="18"/>
        <v>635.60000000000014</v>
      </c>
    </row>
    <row r="851" spans="1:12">
      <c r="B851" s="526"/>
      <c r="C851" s="526"/>
      <c r="D851" t="s">
        <v>18</v>
      </c>
      <c r="E851" s="240">
        <v>60</v>
      </c>
      <c r="F851" s="240"/>
      <c r="G851" s="2">
        <f t="shared" si="18"/>
        <v>695.60000000000014</v>
      </c>
    </row>
    <row r="852" spans="1:12">
      <c r="B852" s="526"/>
      <c r="C852" s="526"/>
      <c r="D852" t="s">
        <v>19</v>
      </c>
      <c r="E852" s="240">
        <v>5</v>
      </c>
      <c r="F852" s="240"/>
      <c r="G852" s="2">
        <f t="shared" si="18"/>
        <v>700.60000000000014</v>
      </c>
    </row>
    <row r="853" spans="1:12">
      <c r="A853" s="86">
        <v>45688</v>
      </c>
      <c r="B853" s="526" t="s">
        <v>119</v>
      </c>
      <c r="C853" s="526" t="s">
        <v>15</v>
      </c>
      <c r="D853" t="s">
        <v>18</v>
      </c>
      <c r="E853" s="240"/>
      <c r="F853" s="240">
        <v>60</v>
      </c>
      <c r="G853" s="2">
        <f t="shared" si="18"/>
        <v>640.60000000000014</v>
      </c>
    </row>
    <row r="854" spans="1:12">
      <c r="A854" s="86">
        <v>45688</v>
      </c>
      <c r="B854" s="526" t="s">
        <v>119</v>
      </c>
      <c r="C854" s="526" t="s">
        <v>15</v>
      </c>
      <c r="D854" t="s">
        <v>19</v>
      </c>
      <c r="E854" s="240"/>
      <c r="F854" s="240">
        <v>5</v>
      </c>
      <c r="G854" s="2">
        <f t="shared" si="18"/>
        <v>635.60000000000014</v>
      </c>
    </row>
    <row r="855" spans="1:12">
      <c r="A855" s="86">
        <v>45721</v>
      </c>
      <c r="B855" s="526">
        <v>30588</v>
      </c>
      <c r="C855" s="526" t="s">
        <v>15</v>
      </c>
      <c r="D855" t="s">
        <v>16</v>
      </c>
      <c r="E855" s="240"/>
      <c r="F855" s="240">
        <v>630.20000000000005</v>
      </c>
      <c r="G855" s="2">
        <f t="shared" si="18"/>
        <v>5.4000000000000909</v>
      </c>
    </row>
    <row r="856" spans="1:12">
      <c r="A856" s="86">
        <v>45721</v>
      </c>
      <c r="B856" s="526">
        <v>30588</v>
      </c>
      <c r="C856" s="526" t="s">
        <v>15</v>
      </c>
      <c r="D856" t="s">
        <v>17</v>
      </c>
      <c r="E856" s="240"/>
      <c r="F856" s="240">
        <v>5.4</v>
      </c>
      <c r="G856" s="2">
        <f t="shared" si="18"/>
        <v>9.0594198809412774E-14</v>
      </c>
    </row>
    <row r="857" spans="1:12">
      <c r="A857" s="44">
        <v>45716</v>
      </c>
      <c r="B857" s="525" t="s">
        <v>14</v>
      </c>
      <c r="C857" s="525" t="s">
        <v>20</v>
      </c>
      <c r="D857" t="s">
        <v>16</v>
      </c>
      <c r="E857" s="240">
        <v>477.3</v>
      </c>
      <c r="F857" s="240"/>
      <c r="G857" s="2">
        <f t="shared" si="18"/>
        <v>477.30000000000013</v>
      </c>
    </row>
    <row r="858" spans="1:12">
      <c r="A858" s="7"/>
      <c r="B858" s="526"/>
      <c r="C858" s="526"/>
      <c r="D858" t="s">
        <v>17</v>
      </c>
      <c r="E858" s="240">
        <v>6.4</v>
      </c>
      <c r="F858" s="240"/>
      <c r="G858" s="2">
        <f t="shared" si="18"/>
        <v>483.7000000000001</v>
      </c>
      <c r="H858" s="37"/>
      <c r="J858" s="525"/>
      <c r="L858" s="240"/>
    </row>
    <row r="859" spans="1:12">
      <c r="A859" s="7"/>
      <c r="B859" s="526"/>
      <c r="C859" s="526"/>
      <c r="D859" t="s">
        <v>18</v>
      </c>
      <c r="E859" s="240">
        <v>56</v>
      </c>
      <c r="F859" s="240"/>
      <c r="G859" s="2">
        <f t="shared" si="18"/>
        <v>539.70000000000005</v>
      </c>
      <c r="J859" s="526"/>
      <c r="L859" s="240"/>
    </row>
    <row r="860" spans="1:12">
      <c r="A860" s="7"/>
      <c r="B860" s="526"/>
      <c r="C860" s="526"/>
      <c r="D860" t="s">
        <v>19</v>
      </c>
      <c r="E860" s="240">
        <v>5</v>
      </c>
      <c r="F860" s="240"/>
      <c r="G860" s="2">
        <f t="shared" si="18"/>
        <v>544.70000000000005</v>
      </c>
      <c r="L860" s="37"/>
    </row>
    <row r="861" spans="1:12">
      <c r="A861" s="7">
        <v>45716</v>
      </c>
      <c r="B861" s="526" t="s">
        <v>135</v>
      </c>
      <c r="C861" s="526" t="s">
        <v>20</v>
      </c>
      <c r="D861" t="s">
        <v>18</v>
      </c>
      <c r="E861" s="240"/>
      <c r="F861" s="240">
        <v>56</v>
      </c>
      <c r="G861" s="2">
        <f t="shared" ref="G861:G934" si="19">+G860+E861-F861</f>
        <v>488.70000000000005</v>
      </c>
    </row>
    <row r="862" spans="1:12">
      <c r="A862" s="7">
        <v>45716</v>
      </c>
      <c r="B862" s="526" t="s">
        <v>135</v>
      </c>
      <c r="C862" s="526" t="s">
        <v>20</v>
      </c>
      <c r="D862" t="s">
        <v>19</v>
      </c>
      <c r="E862" s="240"/>
      <c r="F862" s="240">
        <v>5</v>
      </c>
      <c r="G862" s="2">
        <f t="shared" si="19"/>
        <v>483.70000000000005</v>
      </c>
    </row>
    <row r="863" spans="1:12">
      <c r="A863" s="86">
        <v>45740</v>
      </c>
      <c r="B863" s="526">
        <v>30739</v>
      </c>
      <c r="C863" s="526" t="s">
        <v>20</v>
      </c>
      <c r="D863" t="s">
        <v>16</v>
      </c>
      <c r="F863" s="2">
        <v>477.3</v>
      </c>
      <c r="G863" s="2">
        <f t="shared" si="19"/>
        <v>6.4000000000000341</v>
      </c>
    </row>
    <row r="864" spans="1:12">
      <c r="A864" s="86">
        <v>45740</v>
      </c>
      <c r="B864" s="526">
        <v>30739</v>
      </c>
      <c r="C864" s="526" t="s">
        <v>20</v>
      </c>
      <c r="D864" t="s">
        <v>17</v>
      </c>
      <c r="F864" s="2">
        <v>6.4</v>
      </c>
      <c r="G864" s="2">
        <f t="shared" si="19"/>
        <v>3.3750779948604759E-14</v>
      </c>
    </row>
    <row r="865" spans="1:11">
      <c r="A865" s="44">
        <v>45747</v>
      </c>
      <c r="B865" s="525" t="s">
        <v>14</v>
      </c>
      <c r="C865" s="525" t="s">
        <v>23</v>
      </c>
      <c r="D865" t="s">
        <v>16</v>
      </c>
      <c r="E865" s="240">
        <v>593.70000000000005</v>
      </c>
      <c r="F865" s="240"/>
      <c r="G865" s="2">
        <f t="shared" si="19"/>
        <v>593.70000000000005</v>
      </c>
    </row>
    <row r="866" spans="1:11">
      <c r="A866" s="7"/>
      <c r="B866" s="526"/>
      <c r="C866" s="526"/>
      <c r="D866" t="s">
        <v>17</v>
      </c>
      <c r="E866" s="240">
        <v>5.3</v>
      </c>
      <c r="F866" s="240"/>
      <c r="G866" s="2">
        <f t="shared" si="19"/>
        <v>599</v>
      </c>
    </row>
    <row r="867" spans="1:11">
      <c r="A867" s="7"/>
      <c r="B867" s="526"/>
      <c r="C867" s="526"/>
      <c r="D867" t="s">
        <v>18</v>
      </c>
      <c r="E867" s="240">
        <v>60</v>
      </c>
      <c r="F867" s="240"/>
      <c r="G867" s="2">
        <f t="shared" si="19"/>
        <v>659</v>
      </c>
    </row>
    <row r="868" spans="1:11">
      <c r="A868" s="7"/>
      <c r="B868" s="526"/>
      <c r="C868" s="526"/>
      <c r="D868" t="s">
        <v>19</v>
      </c>
      <c r="E868" s="240">
        <v>5</v>
      </c>
      <c r="F868" s="240"/>
      <c r="G868" s="2">
        <f t="shared" si="19"/>
        <v>664</v>
      </c>
      <c r="J868" t="s">
        <v>560</v>
      </c>
    </row>
    <row r="869" spans="1:11">
      <c r="A869" s="7">
        <v>45747</v>
      </c>
      <c r="B869" s="526" t="s">
        <v>124</v>
      </c>
      <c r="C869" s="526" t="s">
        <v>23</v>
      </c>
      <c r="D869" t="s">
        <v>18</v>
      </c>
      <c r="E869" s="240"/>
      <c r="F869" s="240">
        <v>56</v>
      </c>
      <c r="G869" s="2">
        <f t="shared" si="19"/>
        <v>608</v>
      </c>
      <c r="H869">
        <v>2025</v>
      </c>
      <c r="I869" s="525"/>
      <c r="K869" s="240"/>
    </row>
    <row r="870" spans="1:11">
      <c r="A870" s="7">
        <v>45747</v>
      </c>
      <c r="B870" s="526" t="s">
        <v>124</v>
      </c>
      <c r="C870" s="526" t="s">
        <v>23</v>
      </c>
      <c r="D870" t="s">
        <v>19</v>
      </c>
      <c r="E870" s="240"/>
      <c r="F870" s="240">
        <v>5</v>
      </c>
      <c r="G870" s="2">
        <f t="shared" si="19"/>
        <v>603</v>
      </c>
      <c r="I870" s="526"/>
      <c r="K870" s="240"/>
    </row>
    <row r="871" spans="1:11">
      <c r="A871" s="7">
        <v>45716</v>
      </c>
      <c r="B871" s="526" t="s">
        <v>135</v>
      </c>
      <c r="C871" s="526" t="s">
        <v>23</v>
      </c>
      <c r="D871" t="s">
        <v>18</v>
      </c>
      <c r="F871" s="2">
        <v>4</v>
      </c>
      <c r="G871" s="2">
        <f t="shared" si="19"/>
        <v>599</v>
      </c>
      <c r="K871" s="37"/>
    </row>
    <row r="872" spans="1:11">
      <c r="A872" s="7">
        <v>45792</v>
      </c>
      <c r="B872" s="526">
        <v>30976</v>
      </c>
      <c r="C872" s="526" t="s">
        <v>23</v>
      </c>
      <c r="D872" t="s">
        <v>16</v>
      </c>
      <c r="F872" s="240">
        <v>593.70000000000005</v>
      </c>
      <c r="G872" s="2">
        <f t="shared" si="19"/>
        <v>5.2999999999999545</v>
      </c>
      <c r="K872" s="37"/>
    </row>
    <row r="873" spans="1:11">
      <c r="A873" s="7">
        <v>45792</v>
      </c>
      <c r="B873" s="526">
        <v>30976</v>
      </c>
      <c r="C873" s="526" t="s">
        <v>23</v>
      </c>
      <c r="D873" t="s">
        <v>17</v>
      </c>
      <c r="F873" s="240">
        <v>5.3</v>
      </c>
      <c r="G873" s="2">
        <f t="shared" si="19"/>
        <v>-4.5297099404706387E-14</v>
      </c>
      <c r="K873" s="37"/>
    </row>
    <row r="874" spans="1:11">
      <c r="A874" s="88">
        <v>45777</v>
      </c>
      <c r="B874" s="525" t="s">
        <v>14</v>
      </c>
      <c r="C874" s="525" t="s">
        <v>24</v>
      </c>
      <c r="D874" t="s">
        <v>16</v>
      </c>
      <c r="E874" s="240">
        <v>492.6</v>
      </c>
      <c r="F874" s="240"/>
      <c r="G874" s="2">
        <f t="shared" si="19"/>
        <v>492.59999999999997</v>
      </c>
    </row>
    <row r="875" spans="1:11">
      <c r="B875" s="526"/>
      <c r="C875" s="526"/>
      <c r="D875" t="s">
        <v>17</v>
      </c>
      <c r="E875" s="240">
        <v>5.0999999999999996</v>
      </c>
      <c r="F875" s="240"/>
      <c r="G875" s="2">
        <f t="shared" si="19"/>
        <v>497.7</v>
      </c>
    </row>
    <row r="876" spans="1:11">
      <c r="B876" s="526"/>
      <c r="C876" s="526"/>
      <c r="D876" t="s">
        <v>18</v>
      </c>
      <c r="E876" s="240">
        <v>60</v>
      </c>
      <c r="F876" s="240"/>
      <c r="G876" s="2">
        <f t="shared" si="19"/>
        <v>557.70000000000005</v>
      </c>
    </row>
    <row r="877" spans="1:11">
      <c r="B877" s="526"/>
      <c r="C877" s="526"/>
      <c r="D877" t="s">
        <v>19</v>
      </c>
      <c r="E877" s="240">
        <v>5</v>
      </c>
      <c r="F877" s="240"/>
      <c r="G877" s="2">
        <f t="shared" si="19"/>
        <v>562.70000000000005</v>
      </c>
      <c r="I877" s="543"/>
      <c r="J877" s="543"/>
      <c r="K877" s="543"/>
    </row>
    <row r="878" spans="1:11">
      <c r="A878" s="86">
        <v>45777</v>
      </c>
      <c r="B878" s="526" t="s">
        <v>125</v>
      </c>
      <c r="C878" s="526" t="s">
        <v>24</v>
      </c>
      <c r="D878" t="s">
        <v>18</v>
      </c>
      <c r="E878" s="240"/>
      <c r="F878" s="240">
        <v>60</v>
      </c>
      <c r="G878" s="2">
        <f t="shared" si="19"/>
        <v>502.70000000000005</v>
      </c>
      <c r="I878" s="525" t="s">
        <v>24</v>
      </c>
      <c r="J878" t="s">
        <v>16</v>
      </c>
      <c r="K878" s="240">
        <v>492.6</v>
      </c>
    </row>
    <row r="879" spans="1:11">
      <c r="A879" s="86">
        <v>45777</v>
      </c>
      <c r="B879" s="526" t="s">
        <v>125</v>
      </c>
      <c r="C879" s="526" t="s">
        <v>24</v>
      </c>
      <c r="D879" t="s">
        <v>19</v>
      </c>
      <c r="E879" s="240"/>
      <c r="F879" s="240">
        <v>5</v>
      </c>
      <c r="G879" s="2">
        <f t="shared" si="19"/>
        <v>497.70000000000005</v>
      </c>
      <c r="I879" s="526"/>
      <c r="J879" t="s">
        <v>17</v>
      </c>
      <c r="K879" s="240">
        <v>5.0999999999999996</v>
      </c>
    </row>
    <row r="880" spans="1:11">
      <c r="A880" s="86">
        <v>45818</v>
      </c>
      <c r="B880" s="526">
        <v>31116</v>
      </c>
      <c r="C880" s="526" t="s">
        <v>24</v>
      </c>
      <c r="D880" t="s">
        <v>16</v>
      </c>
      <c r="E880" s="240"/>
      <c r="F880" s="240">
        <v>492.6</v>
      </c>
      <c r="G880" s="2">
        <f t="shared" si="19"/>
        <v>5.1000000000000227</v>
      </c>
      <c r="I880" s="526"/>
      <c r="K880" s="240"/>
    </row>
    <row r="881" spans="1:11">
      <c r="A881" s="86">
        <v>45818</v>
      </c>
      <c r="B881" s="526">
        <v>31116</v>
      </c>
      <c r="C881" s="526" t="s">
        <v>24</v>
      </c>
      <c r="D881" t="s">
        <v>17</v>
      </c>
      <c r="E881" s="240"/>
      <c r="F881" s="240">
        <v>5.0999999999999996</v>
      </c>
      <c r="G881" s="2">
        <f t="shared" si="19"/>
        <v>2.3092638912203256E-14</v>
      </c>
      <c r="I881" s="526"/>
      <c r="K881" s="240"/>
    </row>
    <row r="882" spans="1:11">
      <c r="A882" s="44">
        <v>45808</v>
      </c>
      <c r="B882" s="525" t="s">
        <v>14</v>
      </c>
      <c r="C882" s="525" t="s">
        <v>25</v>
      </c>
      <c r="D882" t="s">
        <v>16</v>
      </c>
      <c r="E882" s="2">
        <v>515.1</v>
      </c>
      <c r="G882" s="2">
        <f t="shared" si="19"/>
        <v>515.1</v>
      </c>
      <c r="J882" s="240"/>
      <c r="K882" s="37">
        <f>SUM(K878:K879)</f>
        <v>497.70000000000005</v>
      </c>
    </row>
    <row r="883" spans="1:11">
      <c r="A883" s="7"/>
      <c r="B883" s="526"/>
      <c r="C883" s="526"/>
      <c r="D883" t="s">
        <v>17</v>
      </c>
      <c r="E883" s="2">
        <v>7.2</v>
      </c>
      <c r="G883" s="2">
        <f t="shared" si="19"/>
        <v>522.30000000000007</v>
      </c>
      <c r="J883" s="37"/>
      <c r="K883">
        <v>65</v>
      </c>
    </row>
    <row r="884" spans="1:11">
      <c r="A884" s="7"/>
      <c r="B884" s="526"/>
      <c r="C884" s="526"/>
      <c r="D884" t="s">
        <v>18</v>
      </c>
      <c r="E884" s="2">
        <v>60</v>
      </c>
      <c r="G884" s="2">
        <f t="shared" si="19"/>
        <v>582.30000000000007</v>
      </c>
      <c r="K884" s="37">
        <f>K883+K882</f>
        <v>562.70000000000005</v>
      </c>
    </row>
    <row r="885" spans="1:11">
      <c r="A885" s="7"/>
      <c r="B885" s="526"/>
      <c r="C885" s="526"/>
      <c r="D885" t="s">
        <v>19</v>
      </c>
      <c r="E885" s="2">
        <v>5</v>
      </c>
      <c r="G885" s="2">
        <f t="shared" si="19"/>
        <v>587.30000000000007</v>
      </c>
    </row>
    <row r="886" spans="1:11">
      <c r="A886" s="7">
        <v>45808</v>
      </c>
      <c r="B886" s="526" t="s">
        <v>128</v>
      </c>
      <c r="C886" s="526" t="s">
        <v>25</v>
      </c>
      <c r="D886" t="s">
        <v>18</v>
      </c>
      <c r="E886" s="2"/>
      <c r="F886" s="2">
        <v>60</v>
      </c>
      <c r="G886" s="2">
        <f t="shared" si="19"/>
        <v>527.30000000000007</v>
      </c>
    </row>
    <row r="887" spans="1:11">
      <c r="A887" s="7">
        <v>45808</v>
      </c>
      <c r="B887" s="526" t="s">
        <v>128</v>
      </c>
      <c r="C887" s="526" t="s">
        <v>25</v>
      </c>
      <c r="D887" t="s">
        <v>19</v>
      </c>
      <c r="E887" s="2"/>
      <c r="F887" s="2">
        <v>5</v>
      </c>
      <c r="G887" s="2">
        <f t="shared" si="19"/>
        <v>522.30000000000007</v>
      </c>
      <c r="I887" s="525" t="s">
        <v>25</v>
      </c>
      <c r="J887" t="s">
        <v>16</v>
      </c>
      <c r="K887" s="2">
        <v>515.1</v>
      </c>
    </row>
    <row r="888" spans="1:11">
      <c r="A888" s="7">
        <v>45849</v>
      </c>
      <c r="B888" s="526">
        <v>31310</v>
      </c>
      <c r="C888" s="526" t="s">
        <v>25</v>
      </c>
      <c r="D888" t="s">
        <v>16</v>
      </c>
      <c r="E888" s="2"/>
      <c r="F888" s="2">
        <v>515.1</v>
      </c>
      <c r="G888" s="2">
        <f t="shared" si="19"/>
        <v>7.2000000000000455</v>
      </c>
      <c r="I888" s="525"/>
      <c r="K888" s="2"/>
    </row>
    <row r="889" spans="1:11">
      <c r="A889" s="7">
        <v>45849</v>
      </c>
      <c r="B889" s="526">
        <v>31310</v>
      </c>
      <c r="C889" s="526" t="s">
        <v>25</v>
      </c>
      <c r="D889" t="s">
        <v>17</v>
      </c>
      <c r="E889" s="2"/>
      <c r="F889" s="2">
        <v>7.2</v>
      </c>
      <c r="G889" s="2">
        <f t="shared" si="19"/>
        <v>4.5297099404706387E-14</v>
      </c>
      <c r="I889" s="525"/>
      <c r="K889" s="2"/>
    </row>
    <row r="890" spans="1:11">
      <c r="A890" s="88">
        <v>45838</v>
      </c>
      <c r="B890" s="525" t="s">
        <v>14</v>
      </c>
      <c r="C890" s="525" t="s">
        <v>26</v>
      </c>
      <c r="D890" t="s">
        <v>16</v>
      </c>
      <c r="E890" s="240">
        <v>475.7</v>
      </c>
      <c r="F890" s="240"/>
      <c r="G890" s="2">
        <f t="shared" si="19"/>
        <v>475.70000000000005</v>
      </c>
      <c r="I890" s="526"/>
      <c r="J890" t="s">
        <v>17</v>
      </c>
      <c r="K890" s="2">
        <v>7.2</v>
      </c>
    </row>
    <row r="891" spans="1:11">
      <c r="B891" s="526"/>
      <c r="C891" s="526"/>
      <c r="D891" t="s">
        <v>17</v>
      </c>
      <c r="E891" s="240">
        <v>5.9</v>
      </c>
      <c r="F891" s="240"/>
      <c r="G891" s="2">
        <f t="shared" si="19"/>
        <v>481.6</v>
      </c>
      <c r="K891" s="8">
        <f>SUM(K887:K890)</f>
        <v>522.30000000000007</v>
      </c>
    </row>
    <row r="892" spans="1:11">
      <c r="B892" s="526"/>
      <c r="C892" s="526"/>
      <c r="D892" t="s">
        <v>18</v>
      </c>
      <c r="E892" s="240">
        <v>60</v>
      </c>
      <c r="F892" s="240"/>
      <c r="G892" s="2">
        <f t="shared" si="19"/>
        <v>541.6</v>
      </c>
    </row>
    <row r="893" spans="1:11">
      <c r="B893" s="526"/>
      <c r="C893" s="526"/>
      <c r="D893" t="s">
        <v>19</v>
      </c>
      <c r="E893" s="240">
        <v>5</v>
      </c>
      <c r="F893" s="240"/>
      <c r="G893" s="2">
        <f t="shared" si="19"/>
        <v>546.6</v>
      </c>
      <c r="I893" s="525" t="s">
        <v>26</v>
      </c>
      <c r="J893" t="s">
        <v>16</v>
      </c>
      <c r="K893" s="240">
        <v>475.7</v>
      </c>
    </row>
    <row r="894" spans="1:11">
      <c r="A894" s="86">
        <v>45838</v>
      </c>
      <c r="B894" s="526" t="s">
        <v>129</v>
      </c>
      <c r="C894" s="526" t="s">
        <v>26</v>
      </c>
      <c r="D894" t="s">
        <v>18</v>
      </c>
      <c r="E894" s="240"/>
      <c r="F894" s="240">
        <v>60</v>
      </c>
      <c r="G894" s="2">
        <f t="shared" si="19"/>
        <v>486.6</v>
      </c>
      <c r="I894" s="526"/>
      <c r="J894" t="s">
        <v>17</v>
      </c>
      <c r="K894" s="240">
        <v>5.9</v>
      </c>
    </row>
    <row r="895" spans="1:11">
      <c r="A895" s="86">
        <v>45838</v>
      </c>
      <c r="B895" s="526" t="s">
        <v>129</v>
      </c>
      <c r="C895" s="526" t="s">
        <v>26</v>
      </c>
      <c r="D895" t="s">
        <v>19</v>
      </c>
      <c r="E895" s="240"/>
      <c r="F895" s="240">
        <v>5</v>
      </c>
      <c r="G895" s="2">
        <f t="shared" si="19"/>
        <v>481.6</v>
      </c>
      <c r="K895" s="37">
        <f>SUM(K893:K894)</f>
        <v>481.59999999999997</v>
      </c>
    </row>
    <row r="896" spans="1:11">
      <c r="A896" s="86">
        <v>45854</v>
      </c>
      <c r="B896" s="526">
        <v>31427</v>
      </c>
      <c r="C896" s="526" t="s">
        <v>26</v>
      </c>
      <c r="D896" t="s">
        <v>16</v>
      </c>
      <c r="F896" s="2">
        <v>475.7</v>
      </c>
      <c r="G896" s="2">
        <f t="shared" si="19"/>
        <v>5.9000000000000341</v>
      </c>
    </row>
    <row r="897" spans="1:11">
      <c r="A897" s="86">
        <v>45854</v>
      </c>
      <c r="B897" s="526">
        <v>31427</v>
      </c>
      <c r="C897" s="526" t="s">
        <v>26</v>
      </c>
      <c r="D897" t="s">
        <v>17</v>
      </c>
      <c r="F897" s="2">
        <v>5.9</v>
      </c>
      <c r="G897" s="2">
        <f t="shared" si="19"/>
        <v>3.3750779948604759E-14</v>
      </c>
    </row>
    <row r="898" spans="1:11">
      <c r="A898" s="88">
        <v>45869</v>
      </c>
      <c r="B898" s="525" t="s">
        <v>14</v>
      </c>
      <c r="C898" s="525" t="s">
        <v>27</v>
      </c>
      <c r="D898" t="s">
        <v>16</v>
      </c>
      <c r="E898" s="240">
        <v>421.9</v>
      </c>
      <c r="F898" s="240"/>
      <c r="G898" s="2">
        <f t="shared" si="19"/>
        <v>421.90000000000003</v>
      </c>
    </row>
    <row r="899" spans="1:11">
      <c r="B899" s="526"/>
      <c r="C899" s="526"/>
      <c r="D899" t="s">
        <v>17</v>
      </c>
      <c r="E899" s="240">
        <v>5</v>
      </c>
      <c r="F899" s="240"/>
      <c r="G899" s="2">
        <f t="shared" si="19"/>
        <v>426.90000000000003</v>
      </c>
      <c r="H899" s="37">
        <f>500-G899</f>
        <v>73.099999999999966</v>
      </c>
      <c r="I899" s="525" t="s">
        <v>27</v>
      </c>
      <c r="J899" t="s">
        <v>16</v>
      </c>
      <c r="K899" s="240">
        <v>421.9</v>
      </c>
    </row>
    <row r="900" spans="1:11">
      <c r="B900" s="526"/>
      <c r="C900" s="526"/>
      <c r="D900" t="s">
        <v>18</v>
      </c>
      <c r="E900" s="240">
        <v>60</v>
      </c>
      <c r="F900" s="240"/>
      <c r="G900" s="2">
        <f t="shared" si="19"/>
        <v>486.90000000000003</v>
      </c>
      <c r="I900" s="526"/>
      <c r="J900" t="s">
        <v>17</v>
      </c>
      <c r="K900" s="240">
        <v>5</v>
      </c>
    </row>
    <row r="901" spans="1:11">
      <c r="B901" s="526"/>
      <c r="C901" s="526"/>
      <c r="D901" t="s">
        <v>19</v>
      </c>
      <c r="E901" s="240">
        <v>5</v>
      </c>
      <c r="F901" s="240"/>
      <c r="G901" s="2">
        <f t="shared" si="19"/>
        <v>491.90000000000003</v>
      </c>
      <c r="K901" s="37">
        <f>SUM(K899:K900)</f>
        <v>426.9</v>
      </c>
    </row>
    <row r="902" spans="1:11">
      <c r="A902" s="86">
        <v>45869</v>
      </c>
      <c r="B902" s="526" t="s">
        <v>115</v>
      </c>
      <c r="C902" s="526" t="s">
        <v>27</v>
      </c>
      <c r="D902" t="s">
        <v>18</v>
      </c>
      <c r="E902" s="240"/>
      <c r="F902" s="240">
        <v>60</v>
      </c>
      <c r="G902" s="2">
        <f t="shared" si="19"/>
        <v>431.90000000000003</v>
      </c>
    </row>
    <row r="903" spans="1:11">
      <c r="A903" s="86">
        <v>45869</v>
      </c>
      <c r="B903" s="526" t="s">
        <v>115</v>
      </c>
      <c r="C903" s="526" t="s">
        <v>27</v>
      </c>
      <c r="D903" t="s">
        <v>19</v>
      </c>
      <c r="E903" s="240"/>
      <c r="F903" s="240">
        <v>5</v>
      </c>
      <c r="G903" s="2">
        <f t="shared" si="19"/>
        <v>426.90000000000003</v>
      </c>
    </row>
    <row r="904" spans="1:11">
      <c r="A904" s="86">
        <v>45902</v>
      </c>
      <c r="B904" s="526">
        <v>31605</v>
      </c>
      <c r="C904" s="526" t="s">
        <v>27</v>
      </c>
      <c r="D904" t="s">
        <v>16</v>
      </c>
      <c r="E904" s="240"/>
      <c r="F904" s="240">
        <v>421.9</v>
      </c>
      <c r="G904" s="2">
        <f t="shared" si="19"/>
        <v>5.0000000000000568</v>
      </c>
    </row>
    <row r="905" spans="1:11">
      <c r="A905" s="86">
        <v>45902</v>
      </c>
      <c r="B905" s="526">
        <v>31605</v>
      </c>
      <c r="C905" s="526" t="s">
        <v>27</v>
      </c>
      <c r="D905" t="s">
        <v>17</v>
      </c>
      <c r="E905" s="240"/>
      <c r="F905" s="240">
        <v>5</v>
      </c>
      <c r="G905" s="2">
        <f t="shared" si="19"/>
        <v>5.6843418860808015E-14</v>
      </c>
    </row>
    <row r="906" spans="1:11">
      <c r="A906" s="44">
        <v>45900</v>
      </c>
      <c r="B906" s="525" t="s">
        <v>14</v>
      </c>
      <c r="C906" s="525" t="s">
        <v>28</v>
      </c>
      <c r="D906" t="s">
        <v>16</v>
      </c>
      <c r="E906" s="240">
        <v>435.2</v>
      </c>
      <c r="G906" s="2">
        <f t="shared" si="19"/>
        <v>435.20000000000005</v>
      </c>
    </row>
    <row r="907" spans="1:11">
      <c r="A907" s="7"/>
      <c r="B907" s="526"/>
      <c r="C907" s="526"/>
      <c r="D907" t="s">
        <v>17</v>
      </c>
      <c r="E907" s="240">
        <v>10</v>
      </c>
      <c r="G907" s="2">
        <f t="shared" si="19"/>
        <v>445.20000000000005</v>
      </c>
    </row>
    <row r="908" spans="1:11">
      <c r="A908" s="7"/>
      <c r="B908" s="526"/>
      <c r="C908" s="526"/>
      <c r="D908" t="s">
        <v>18</v>
      </c>
      <c r="E908" s="240">
        <v>60</v>
      </c>
      <c r="G908" s="2">
        <f t="shared" si="19"/>
        <v>505.20000000000005</v>
      </c>
    </row>
    <row r="909" spans="1:11">
      <c r="A909" s="7"/>
      <c r="B909" s="526"/>
      <c r="C909" s="526"/>
      <c r="D909" t="s">
        <v>19</v>
      </c>
      <c r="E909" s="240">
        <v>5</v>
      </c>
      <c r="G909" s="2">
        <f t="shared" si="19"/>
        <v>510.20000000000005</v>
      </c>
    </row>
    <row r="910" spans="1:11">
      <c r="A910" s="7"/>
      <c r="B910" s="526"/>
      <c r="C910" s="526"/>
      <c r="D910" s="460" t="s">
        <v>66</v>
      </c>
      <c r="E910" s="462">
        <v>15</v>
      </c>
      <c r="G910" s="2">
        <f t="shared" si="19"/>
        <v>525.20000000000005</v>
      </c>
    </row>
    <row r="911" spans="1:11">
      <c r="A911" s="7">
        <v>45900</v>
      </c>
      <c r="B911" s="526" t="s">
        <v>143</v>
      </c>
      <c r="C911" s="526" t="s">
        <v>28</v>
      </c>
      <c r="D911" t="s">
        <v>18</v>
      </c>
      <c r="E911" s="240"/>
      <c r="F911" s="240">
        <v>60</v>
      </c>
      <c r="G911" s="2">
        <f t="shared" si="19"/>
        <v>465.20000000000005</v>
      </c>
    </row>
    <row r="912" spans="1:11">
      <c r="A912" s="7">
        <v>45900</v>
      </c>
      <c r="B912" s="526" t="s">
        <v>143</v>
      </c>
      <c r="C912" s="526" t="s">
        <v>28</v>
      </c>
      <c r="D912" t="s">
        <v>19</v>
      </c>
      <c r="E912" s="240"/>
      <c r="F912" s="240">
        <v>5</v>
      </c>
      <c r="G912" s="2">
        <f t="shared" si="19"/>
        <v>460.20000000000005</v>
      </c>
    </row>
    <row r="913" spans="1:12">
      <c r="A913" s="7">
        <v>45939</v>
      </c>
      <c r="B913" s="526">
        <v>31723</v>
      </c>
      <c r="C913" s="526" t="s">
        <v>28</v>
      </c>
      <c r="D913" t="s">
        <v>16</v>
      </c>
      <c r="E913" s="240"/>
      <c r="F913" s="240">
        <v>435.2</v>
      </c>
      <c r="G913" s="2">
        <f t="shared" si="19"/>
        <v>25.000000000000057</v>
      </c>
    </row>
    <row r="914" spans="1:12">
      <c r="A914" s="7">
        <v>45939</v>
      </c>
      <c r="B914" s="526">
        <v>31723</v>
      </c>
      <c r="C914" s="526" t="s">
        <v>28</v>
      </c>
      <c r="D914" t="s">
        <v>17</v>
      </c>
      <c r="E914" s="240"/>
      <c r="F914" s="240">
        <v>10</v>
      </c>
      <c r="G914" s="2">
        <f t="shared" si="19"/>
        <v>15.000000000000057</v>
      </c>
    </row>
    <row r="915" spans="1:12">
      <c r="A915" s="7">
        <v>46038</v>
      </c>
      <c r="B915" s="526">
        <v>32354</v>
      </c>
      <c r="C915" s="526" t="s">
        <v>28</v>
      </c>
      <c r="D915" t="s">
        <v>66</v>
      </c>
      <c r="E915" s="240"/>
      <c r="F915" s="240">
        <v>15</v>
      </c>
      <c r="G915" s="2">
        <f t="shared" si="19"/>
        <v>5.6843418860808015E-14</v>
      </c>
    </row>
    <row r="916" spans="1:12">
      <c r="A916" s="88">
        <v>45930</v>
      </c>
      <c r="B916" s="525" t="s">
        <v>14</v>
      </c>
      <c r="C916" s="525" t="s">
        <v>85</v>
      </c>
      <c r="D916" t="s">
        <v>16</v>
      </c>
      <c r="E916" s="240">
        <v>470.9</v>
      </c>
      <c r="G916" s="2">
        <f t="shared" si="19"/>
        <v>470.90000000000003</v>
      </c>
      <c r="I916" s="525" t="s">
        <v>28</v>
      </c>
      <c r="J916" t="s">
        <v>16</v>
      </c>
      <c r="K916" s="240">
        <v>435.2</v>
      </c>
    </row>
    <row r="917" spans="1:12">
      <c r="A917" s="7"/>
      <c r="B917" s="526"/>
      <c r="C917" s="526"/>
      <c r="D917" t="s">
        <v>17</v>
      </c>
      <c r="E917" s="26">
        <v>10</v>
      </c>
      <c r="G917" s="2">
        <f t="shared" si="19"/>
        <v>480.90000000000003</v>
      </c>
      <c r="I917" s="526"/>
      <c r="J917" t="s">
        <v>17</v>
      </c>
      <c r="K917" s="240">
        <v>10</v>
      </c>
    </row>
    <row r="918" spans="1:12">
      <c r="A918" s="7"/>
      <c r="B918" s="526"/>
      <c r="C918" s="526"/>
      <c r="D918" t="s">
        <v>18</v>
      </c>
      <c r="E918" s="26">
        <v>60</v>
      </c>
      <c r="G918" s="2">
        <f t="shared" si="19"/>
        <v>540.90000000000009</v>
      </c>
      <c r="J918">
        <v>450</v>
      </c>
      <c r="K918" s="37">
        <f>SUM(K916:K917)</f>
        <v>445.2</v>
      </c>
      <c r="L918" s="37">
        <f>J918-K918</f>
        <v>4.8000000000000114</v>
      </c>
    </row>
    <row r="919" spans="1:12">
      <c r="A919" s="7"/>
      <c r="B919" s="526"/>
      <c r="C919" s="526"/>
      <c r="D919" t="s">
        <v>19</v>
      </c>
      <c r="E919" s="26">
        <v>5</v>
      </c>
      <c r="G919" s="2">
        <f t="shared" si="19"/>
        <v>545.90000000000009</v>
      </c>
    </row>
    <row r="920" spans="1:12">
      <c r="A920" s="7"/>
      <c r="B920" s="526"/>
      <c r="C920" s="526"/>
      <c r="D920" t="s">
        <v>86</v>
      </c>
      <c r="E920" s="240">
        <v>10</v>
      </c>
      <c r="F920" s="26"/>
      <c r="G920" s="2">
        <f t="shared" si="19"/>
        <v>555.90000000000009</v>
      </c>
    </row>
    <row r="921" spans="1:12">
      <c r="A921" s="7">
        <v>45905</v>
      </c>
      <c r="B921" s="526"/>
      <c r="C921" s="526" t="s">
        <v>53</v>
      </c>
      <c r="D921" t="s">
        <v>86</v>
      </c>
      <c r="E921" s="240"/>
      <c r="F921" s="26">
        <v>10</v>
      </c>
      <c r="G921" s="2">
        <f t="shared" si="19"/>
        <v>545.90000000000009</v>
      </c>
    </row>
    <row r="922" spans="1:12">
      <c r="A922" s="7">
        <v>45930</v>
      </c>
      <c r="B922" s="526" t="s">
        <v>145</v>
      </c>
      <c r="C922" s="526" t="s">
        <v>53</v>
      </c>
      <c r="D922" t="s">
        <v>18</v>
      </c>
      <c r="E922" s="240"/>
      <c r="F922" s="26">
        <v>60</v>
      </c>
      <c r="G922" s="2">
        <f t="shared" si="19"/>
        <v>485.90000000000009</v>
      </c>
    </row>
    <row r="923" spans="1:12">
      <c r="A923" s="7">
        <v>45930</v>
      </c>
      <c r="B923" s="526" t="s">
        <v>145</v>
      </c>
      <c r="C923" s="526" t="s">
        <v>53</v>
      </c>
      <c r="D923" t="s">
        <v>19</v>
      </c>
      <c r="E923" s="240"/>
      <c r="F923" s="26">
        <v>5</v>
      </c>
      <c r="G923" s="2">
        <f t="shared" si="19"/>
        <v>480.90000000000009</v>
      </c>
    </row>
    <row r="924" spans="1:12">
      <c r="A924" s="7">
        <v>45968</v>
      </c>
      <c r="B924" s="526">
        <v>31886</v>
      </c>
      <c r="C924" s="526" t="s">
        <v>53</v>
      </c>
      <c r="D924" t="s">
        <v>16</v>
      </c>
      <c r="E924" s="240"/>
      <c r="F924" s="240">
        <v>470.9</v>
      </c>
      <c r="G924" s="2">
        <f t="shared" si="19"/>
        <v>10.000000000000114</v>
      </c>
    </row>
    <row r="925" spans="1:12">
      <c r="A925" s="7">
        <v>45968</v>
      </c>
      <c r="B925" s="526">
        <v>31886</v>
      </c>
      <c r="C925" s="526" t="s">
        <v>53</v>
      </c>
      <c r="D925" t="s">
        <v>17</v>
      </c>
      <c r="E925" s="240"/>
      <c r="F925" s="26">
        <v>10</v>
      </c>
      <c r="G925" s="2">
        <f t="shared" si="19"/>
        <v>1.1368683772161603E-13</v>
      </c>
    </row>
    <row r="926" spans="1:12">
      <c r="A926" s="88">
        <v>45961</v>
      </c>
      <c r="B926" s="525" t="s">
        <v>14</v>
      </c>
      <c r="C926" s="525" t="s">
        <v>30</v>
      </c>
      <c r="D926" t="s">
        <v>16</v>
      </c>
      <c r="E926" s="8">
        <v>436.6</v>
      </c>
      <c r="G926" s="2">
        <f t="shared" si="19"/>
        <v>436.60000000000014</v>
      </c>
    </row>
    <row r="927" spans="1:12">
      <c r="B927" s="526"/>
      <c r="C927" s="526"/>
      <c r="D927" t="s">
        <v>17</v>
      </c>
      <c r="E927" s="8">
        <v>13.5</v>
      </c>
      <c r="G927" s="2">
        <f t="shared" si="19"/>
        <v>450.10000000000014</v>
      </c>
    </row>
    <row r="928" spans="1:12">
      <c r="B928" s="526"/>
      <c r="C928" s="526"/>
      <c r="D928" t="s">
        <v>18</v>
      </c>
      <c r="E928" s="26">
        <v>60</v>
      </c>
      <c r="G928" s="2">
        <f t="shared" si="19"/>
        <v>510.10000000000014</v>
      </c>
      <c r="I928" s="525" t="s">
        <v>85</v>
      </c>
      <c r="J928" t="s">
        <v>16</v>
      </c>
      <c r="K928" s="240">
        <v>470.9</v>
      </c>
    </row>
    <row r="929" spans="1:12">
      <c r="B929" s="526"/>
      <c r="C929" s="526"/>
      <c r="D929" t="s">
        <v>19</v>
      </c>
      <c r="E929" s="26">
        <v>5</v>
      </c>
      <c r="G929" s="2">
        <f t="shared" si="19"/>
        <v>515.10000000000014</v>
      </c>
      <c r="I929" s="526"/>
      <c r="J929" t="s">
        <v>17</v>
      </c>
      <c r="K929" s="26">
        <v>10</v>
      </c>
    </row>
    <row r="930" spans="1:12">
      <c r="A930" s="86">
        <v>45961</v>
      </c>
      <c r="B930" s="526" t="s">
        <v>118</v>
      </c>
      <c r="C930" s="65" t="s">
        <v>30</v>
      </c>
      <c r="D930" t="s">
        <v>18</v>
      </c>
      <c r="F930" s="26">
        <v>60</v>
      </c>
      <c r="G930" s="2">
        <f t="shared" si="19"/>
        <v>455.10000000000014</v>
      </c>
      <c r="J930">
        <v>500</v>
      </c>
      <c r="K930" s="37">
        <f>SUM(K928:K929)</f>
        <v>480.9</v>
      </c>
      <c r="L930" s="37">
        <f>J930-K930</f>
        <v>19.100000000000023</v>
      </c>
    </row>
    <row r="931" spans="1:12">
      <c r="A931" s="86">
        <v>45961</v>
      </c>
      <c r="B931" s="526" t="s">
        <v>118</v>
      </c>
      <c r="C931" s="65" t="s">
        <v>30</v>
      </c>
      <c r="D931" t="s">
        <v>19</v>
      </c>
      <c r="F931" s="26">
        <v>5</v>
      </c>
      <c r="G931" s="2">
        <f t="shared" si="19"/>
        <v>450.10000000000014</v>
      </c>
    </row>
    <row r="932" spans="1:12">
      <c r="A932" s="86">
        <v>45985</v>
      </c>
      <c r="B932" s="526">
        <v>32024</v>
      </c>
      <c r="C932" s="65" t="s">
        <v>30</v>
      </c>
      <c r="D932" t="s">
        <v>16</v>
      </c>
      <c r="F932" s="8">
        <v>436.6</v>
      </c>
      <c r="G932" s="2">
        <f t="shared" si="19"/>
        <v>13.500000000000114</v>
      </c>
      <c r="I932" s="525" t="s">
        <v>30</v>
      </c>
      <c r="J932" t="s">
        <v>16</v>
      </c>
      <c r="K932" s="8">
        <v>436.6</v>
      </c>
    </row>
    <row r="933" spans="1:12">
      <c r="A933" s="86">
        <v>45985</v>
      </c>
      <c r="B933" s="526">
        <v>32024</v>
      </c>
      <c r="C933" s="65" t="s">
        <v>30</v>
      </c>
      <c r="D933" t="s">
        <v>17</v>
      </c>
      <c r="F933" s="8">
        <v>13.5</v>
      </c>
      <c r="G933" s="2">
        <f t="shared" si="19"/>
        <v>1.1368683772161603E-13</v>
      </c>
      <c r="I933" s="526"/>
      <c r="J933" t="s">
        <v>17</v>
      </c>
      <c r="K933" s="8">
        <v>13.5</v>
      </c>
    </row>
    <row r="934" spans="1:12">
      <c r="A934" s="88">
        <v>45991</v>
      </c>
      <c r="B934" s="525" t="s">
        <v>14</v>
      </c>
      <c r="C934" s="525" t="s">
        <v>33</v>
      </c>
      <c r="D934" t="s">
        <v>16</v>
      </c>
      <c r="E934" s="26">
        <v>461.8</v>
      </c>
      <c r="G934" s="2">
        <f t="shared" si="19"/>
        <v>461.80000000000013</v>
      </c>
      <c r="K934" s="8">
        <f>SUM(K932:K933)</f>
        <v>450.1</v>
      </c>
    </row>
    <row r="935" spans="1:12">
      <c r="B935" s="526"/>
      <c r="C935" s="526"/>
      <c r="D935" t="s">
        <v>17</v>
      </c>
      <c r="E935" s="26">
        <v>10</v>
      </c>
      <c r="G935" s="2">
        <f t="shared" ref="G935:G1004" si="20">+G934+E935-F935</f>
        <v>471.80000000000013</v>
      </c>
    </row>
    <row r="936" spans="1:12">
      <c r="B936" s="526"/>
      <c r="C936" s="526"/>
      <c r="D936" t="s">
        <v>18</v>
      </c>
      <c r="E936" s="240">
        <v>60</v>
      </c>
      <c r="G936" s="2">
        <f t="shared" si="20"/>
        <v>531.80000000000018</v>
      </c>
    </row>
    <row r="937" spans="1:12">
      <c r="B937" s="526"/>
      <c r="C937" s="526"/>
      <c r="D937" t="s">
        <v>19</v>
      </c>
      <c r="E937" s="240">
        <v>5</v>
      </c>
      <c r="G937" s="2">
        <f t="shared" si="20"/>
        <v>536.80000000000018</v>
      </c>
    </row>
    <row r="938" spans="1:12">
      <c r="A938" s="7">
        <v>45991</v>
      </c>
      <c r="B938" s="526" t="s">
        <v>132</v>
      </c>
      <c r="C938" s="526" t="s">
        <v>33</v>
      </c>
      <c r="D938" t="s">
        <v>18</v>
      </c>
      <c r="F938" s="26">
        <v>60</v>
      </c>
      <c r="G938" s="2">
        <f t="shared" si="20"/>
        <v>476.80000000000018</v>
      </c>
    </row>
    <row r="939" spans="1:12">
      <c r="A939" s="7">
        <v>45991</v>
      </c>
      <c r="B939" s="526" t="s">
        <v>132</v>
      </c>
      <c r="C939" s="526" t="s">
        <v>33</v>
      </c>
      <c r="D939" t="s">
        <v>19</v>
      </c>
      <c r="F939" s="26">
        <v>5</v>
      </c>
      <c r="G939" s="2">
        <f t="shared" si="20"/>
        <v>471.80000000000018</v>
      </c>
      <c r="I939" s="530"/>
      <c r="J939" s="339"/>
      <c r="K939" s="282"/>
      <c r="L939" s="2"/>
    </row>
    <row r="940" spans="1:12">
      <c r="A940" s="7">
        <v>46038</v>
      </c>
      <c r="B940" s="526">
        <v>32354</v>
      </c>
      <c r="C940" s="526" t="s">
        <v>33</v>
      </c>
      <c r="D940" t="s">
        <v>16</v>
      </c>
      <c r="F940" s="26">
        <v>461.8</v>
      </c>
      <c r="G940" s="2">
        <f t="shared" si="20"/>
        <v>10.000000000000171</v>
      </c>
      <c r="I940" s="530"/>
      <c r="J940" s="339"/>
      <c r="K940" s="282"/>
      <c r="L940" s="2"/>
    </row>
    <row r="941" spans="1:12">
      <c r="A941" s="7">
        <v>46038</v>
      </c>
      <c r="B941" s="526">
        <v>32354</v>
      </c>
      <c r="C941" s="526" t="s">
        <v>33</v>
      </c>
      <c r="D941" t="s">
        <v>17</v>
      </c>
      <c r="F941" s="26">
        <v>10</v>
      </c>
      <c r="G941" s="2">
        <f t="shared" si="20"/>
        <v>1.7053025658242404E-13</v>
      </c>
      <c r="I941" s="530"/>
      <c r="J941" s="339"/>
      <c r="K941" s="282"/>
      <c r="L941" s="2"/>
    </row>
    <row r="942" spans="1:12">
      <c r="A942" s="44">
        <v>46022</v>
      </c>
      <c r="B942" s="525" t="s">
        <v>14</v>
      </c>
      <c r="C942" s="525" t="s">
        <v>34</v>
      </c>
      <c r="D942" t="s">
        <v>16</v>
      </c>
      <c r="E942" s="99">
        <v>503.3</v>
      </c>
      <c r="F942" s="99"/>
      <c r="G942" s="2">
        <f t="shared" si="20"/>
        <v>503.30000000000018</v>
      </c>
      <c r="I942" s="530"/>
      <c r="J942" s="339"/>
      <c r="K942" s="381"/>
    </row>
    <row r="943" spans="1:12">
      <c r="A943" s="62"/>
      <c r="B943" s="60"/>
      <c r="C943" s="60"/>
      <c r="D943" t="s">
        <v>17</v>
      </c>
      <c r="E943" s="99">
        <v>9.1999999999999993</v>
      </c>
      <c r="F943" s="99"/>
      <c r="G943" s="2">
        <f t="shared" si="20"/>
        <v>512.50000000000023</v>
      </c>
      <c r="I943" s="542" t="s">
        <v>561</v>
      </c>
      <c r="J943" s="542"/>
      <c r="K943" s="542"/>
    </row>
    <row r="944" spans="1:12">
      <c r="A944" s="62"/>
      <c r="B944" s="60"/>
      <c r="C944" s="60"/>
      <c r="D944" t="s">
        <v>18</v>
      </c>
      <c r="E944" s="99">
        <v>60</v>
      </c>
      <c r="F944" s="99"/>
      <c r="G944" s="2">
        <f t="shared" si="20"/>
        <v>572.50000000000023</v>
      </c>
      <c r="H944" s="525">
        <v>2025</v>
      </c>
      <c r="I944" s="525" t="s">
        <v>34</v>
      </c>
      <c r="J944" t="s">
        <v>16</v>
      </c>
      <c r="K944" s="99">
        <v>503.3</v>
      </c>
    </row>
    <row r="945" spans="1:12">
      <c r="A945" s="62"/>
      <c r="B945" s="60"/>
      <c r="C945" s="60"/>
      <c r="D945" t="s">
        <v>19</v>
      </c>
      <c r="E945" s="99">
        <v>5</v>
      </c>
      <c r="F945" s="99"/>
      <c r="G945" s="2">
        <f t="shared" si="20"/>
        <v>577.50000000000023</v>
      </c>
      <c r="I945" s="60"/>
      <c r="J945" t="s">
        <v>17</v>
      </c>
      <c r="K945" s="99">
        <v>9.1999999999999993</v>
      </c>
    </row>
    <row r="946" spans="1:12">
      <c r="A946" s="86">
        <v>46022</v>
      </c>
      <c r="B946" s="526" t="s">
        <v>121</v>
      </c>
      <c r="C946" s="65" t="s">
        <v>34</v>
      </c>
      <c r="D946" t="s">
        <v>18</v>
      </c>
      <c r="F946" s="26">
        <v>60</v>
      </c>
      <c r="G946" s="2">
        <f t="shared" si="20"/>
        <v>517.50000000000023</v>
      </c>
      <c r="K946" s="168">
        <f>SUM(K939:K945)</f>
        <v>512.5</v>
      </c>
    </row>
    <row r="947" spans="1:12">
      <c r="A947" s="86">
        <v>46022</v>
      </c>
      <c r="B947" s="526" t="s">
        <v>121</v>
      </c>
      <c r="C947" s="65" t="s">
        <v>34</v>
      </c>
      <c r="D947" t="s">
        <v>19</v>
      </c>
      <c r="F947" s="26">
        <v>5</v>
      </c>
      <c r="G947" s="2">
        <f t="shared" si="20"/>
        <v>512.50000000000023</v>
      </c>
    </row>
    <row r="948" spans="1:12">
      <c r="A948" s="86">
        <v>46066</v>
      </c>
      <c r="B948" s="526">
        <v>32511</v>
      </c>
      <c r="C948" s="65" t="s">
        <v>34</v>
      </c>
      <c r="D948" t="s">
        <v>16</v>
      </c>
      <c r="F948" s="26">
        <v>503.3</v>
      </c>
      <c r="G948" s="2">
        <f t="shared" si="20"/>
        <v>9.200000000000216</v>
      </c>
    </row>
    <row r="949" spans="1:12">
      <c r="A949" s="86">
        <v>46066</v>
      </c>
      <c r="B949" s="526">
        <v>25511</v>
      </c>
      <c r="C949" s="65" t="s">
        <v>34</v>
      </c>
      <c r="D949" t="s">
        <v>17</v>
      </c>
      <c r="F949" s="26">
        <v>9.1999999999999993</v>
      </c>
      <c r="G949" s="2">
        <f t="shared" si="20"/>
        <v>2.1671553440683056E-13</v>
      </c>
    </row>
    <row r="950" spans="1:12">
      <c r="A950" s="88">
        <v>46053</v>
      </c>
      <c r="B950" s="525" t="s">
        <v>14</v>
      </c>
      <c r="C950" s="525" t="s">
        <v>15</v>
      </c>
      <c r="D950" t="s">
        <v>16</v>
      </c>
      <c r="E950" s="26">
        <v>541.4</v>
      </c>
      <c r="G950" s="2">
        <f t="shared" si="20"/>
        <v>541.4000000000002</v>
      </c>
    </row>
    <row r="951" spans="1:12">
      <c r="B951" s="526"/>
      <c r="C951" s="526"/>
      <c r="D951" t="s">
        <v>17</v>
      </c>
      <c r="E951" s="26">
        <v>9.9</v>
      </c>
      <c r="G951" s="2">
        <f t="shared" si="20"/>
        <v>551.30000000000018</v>
      </c>
    </row>
    <row r="952" spans="1:12">
      <c r="B952" s="526"/>
      <c r="C952" s="526"/>
      <c r="D952" t="s">
        <v>18</v>
      </c>
      <c r="E952" s="240">
        <v>60</v>
      </c>
      <c r="G952" s="2">
        <f t="shared" si="20"/>
        <v>611.30000000000018</v>
      </c>
    </row>
    <row r="953" spans="1:12">
      <c r="B953" s="526"/>
      <c r="C953" s="526"/>
      <c r="D953" t="s">
        <v>19</v>
      </c>
      <c r="E953" s="240">
        <v>5</v>
      </c>
      <c r="G953" s="2">
        <f t="shared" si="20"/>
        <v>616.30000000000018</v>
      </c>
    </row>
    <row r="954" spans="1:12">
      <c r="A954" s="86">
        <v>46053</v>
      </c>
      <c r="B954" s="526" t="s">
        <v>119</v>
      </c>
      <c r="C954" s="526" t="s">
        <v>15</v>
      </c>
      <c r="D954" t="s">
        <v>18</v>
      </c>
      <c r="E954" s="240"/>
      <c r="F954" s="240">
        <v>60</v>
      </c>
      <c r="G954" s="2">
        <f t="shared" si="20"/>
        <v>556.30000000000018</v>
      </c>
      <c r="I954" s="525" t="s">
        <v>15</v>
      </c>
      <c r="J954" t="s">
        <v>16</v>
      </c>
      <c r="K954" s="26">
        <v>541.4</v>
      </c>
    </row>
    <row r="955" spans="1:12">
      <c r="A955" s="86">
        <v>46053</v>
      </c>
      <c r="B955" s="526" t="s">
        <v>119</v>
      </c>
      <c r="C955" s="526" t="s">
        <v>15</v>
      </c>
      <c r="D955" t="s">
        <v>19</v>
      </c>
      <c r="E955" s="240"/>
      <c r="F955" s="240">
        <v>5</v>
      </c>
      <c r="G955" s="2">
        <f t="shared" si="20"/>
        <v>551.30000000000018</v>
      </c>
      <c r="I955" s="526"/>
      <c r="J955" t="s">
        <v>17</v>
      </c>
      <c r="K955" s="26">
        <v>9.9</v>
      </c>
    </row>
    <row r="956" spans="1:12">
      <c r="A956" s="86">
        <v>46083</v>
      </c>
      <c r="B956" s="526">
        <v>32598</v>
      </c>
      <c r="C956" s="526" t="s">
        <v>15</v>
      </c>
      <c r="D956" t="s">
        <v>16</v>
      </c>
      <c r="E956" s="240"/>
      <c r="F956" s="240">
        <v>541.4</v>
      </c>
      <c r="G956" s="2">
        <f>+G955+E956-F956</f>
        <v>9.9000000000002046</v>
      </c>
      <c r="I956" s="526"/>
      <c r="K956" s="26"/>
    </row>
    <row r="957" spans="1:12">
      <c r="A957" s="86">
        <v>46083</v>
      </c>
      <c r="B957" s="526">
        <v>32598</v>
      </c>
      <c r="C957" s="526" t="s">
        <v>15</v>
      </c>
      <c r="D957" t="s">
        <v>17</v>
      </c>
      <c r="E957" s="240"/>
      <c r="F957" s="240">
        <v>9.9</v>
      </c>
      <c r="G957" s="2">
        <f>+G956+E957-F957</f>
        <v>2.042810365310288E-13</v>
      </c>
      <c r="I957" s="526"/>
      <c r="K957" s="26"/>
    </row>
    <row r="958" spans="1:12">
      <c r="A958" s="88">
        <v>46081</v>
      </c>
      <c r="B958" s="525" t="s">
        <v>14</v>
      </c>
      <c r="C958" s="525" t="s">
        <v>20</v>
      </c>
      <c r="D958" t="s">
        <v>16</v>
      </c>
      <c r="E958" s="240">
        <v>576</v>
      </c>
      <c r="G958" s="2">
        <f>+G957+E958-F958</f>
        <v>576.00000000000023</v>
      </c>
      <c r="J958">
        <v>600</v>
      </c>
      <c r="K958" s="26">
        <f>SUM(K954:K955)</f>
        <v>551.29999999999995</v>
      </c>
      <c r="L958" s="26">
        <f>J958-K958</f>
        <v>48.700000000000045</v>
      </c>
    </row>
    <row r="959" spans="1:12">
      <c r="A959" s="7"/>
      <c r="B959" s="526"/>
      <c r="C959" s="526"/>
      <c r="D959" t="s">
        <v>17</v>
      </c>
      <c r="E959" s="8">
        <v>11</v>
      </c>
      <c r="G959" s="2">
        <f t="shared" si="20"/>
        <v>587.00000000000023</v>
      </c>
    </row>
    <row r="960" spans="1:12">
      <c r="A960" s="7"/>
      <c r="B960" s="526"/>
      <c r="C960" s="526"/>
      <c r="D960" t="s">
        <v>18</v>
      </c>
      <c r="E960" s="8">
        <v>56</v>
      </c>
      <c r="G960" s="2">
        <f t="shared" si="20"/>
        <v>643.00000000000023</v>
      </c>
    </row>
    <row r="961" spans="1:11">
      <c r="A961" s="7"/>
      <c r="B961" s="526"/>
      <c r="C961" s="526"/>
      <c r="D961" t="s">
        <v>19</v>
      </c>
      <c r="E961" s="8">
        <v>5</v>
      </c>
      <c r="G961" s="2">
        <f t="shared" si="20"/>
        <v>648.00000000000023</v>
      </c>
      <c r="I961" s="542" t="s">
        <v>561</v>
      </c>
      <c r="J961" s="542"/>
      <c r="K961" s="542"/>
    </row>
    <row r="962" spans="1:11">
      <c r="A962" s="86">
        <v>46081</v>
      </c>
      <c r="B962" s="526" t="s">
        <v>135</v>
      </c>
      <c r="C962" s="536" t="s">
        <v>20</v>
      </c>
      <c r="D962" t="s">
        <v>18</v>
      </c>
      <c r="F962" s="8">
        <v>56</v>
      </c>
      <c r="G962" s="2">
        <f t="shared" si="20"/>
        <v>592.00000000000023</v>
      </c>
      <c r="H962" s="525">
        <v>2026</v>
      </c>
      <c r="I962" s="525" t="s">
        <v>23</v>
      </c>
      <c r="J962" s="339" t="s">
        <v>16</v>
      </c>
      <c r="K962" s="79">
        <v>560.6</v>
      </c>
    </row>
    <row r="963" spans="1:11">
      <c r="A963" s="86">
        <v>46081</v>
      </c>
      <c r="B963" s="526" t="s">
        <v>135</v>
      </c>
      <c r="C963" s="536" t="s">
        <v>20</v>
      </c>
      <c r="D963" t="s">
        <v>19</v>
      </c>
      <c r="F963" s="8">
        <v>5</v>
      </c>
      <c r="G963" s="2">
        <f t="shared" si="20"/>
        <v>587.00000000000023</v>
      </c>
      <c r="I963" s="526"/>
      <c r="J963" t="s">
        <v>17</v>
      </c>
      <c r="K963" s="2">
        <v>11.2</v>
      </c>
    </row>
    <row r="964" spans="1:11">
      <c r="A964" s="86">
        <v>46101</v>
      </c>
      <c r="B964" s="526">
        <v>32724</v>
      </c>
      <c r="C964" s="65" t="s">
        <v>20</v>
      </c>
      <c r="D964" t="s">
        <v>16</v>
      </c>
      <c r="F964" s="2">
        <v>576</v>
      </c>
      <c r="G964" s="2">
        <f t="shared" si="20"/>
        <v>11.000000000000227</v>
      </c>
      <c r="K964" s="359">
        <f>SUM(K962:K963)</f>
        <v>571.80000000000007</v>
      </c>
    </row>
    <row r="965" spans="1:11">
      <c r="A965" s="86">
        <v>46101</v>
      </c>
      <c r="B965" s="526">
        <v>32724</v>
      </c>
      <c r="C965" s="65" t="s">
        <v>20</v>
      </c>
      <c r="D965" t="s">
        <v>17</v>
      </c>
      <c r="F965" s="2">
        <v>11</v>
      </c>
      <c r="G965" s="2">
        <f t="shared" si="20"/>
        <v>2.2737367544323206E-13</v>
      </c>
    </row>
    <row r="966" spans="1:11">
      <c r="A966" s="88">
        <v>46112</v>
      </c>
      <c r="B966" s="525" t="s">
        <v>14</v>
      </c>
      <c r="C966" s="525" t="s">
        <v>23</v>
      </c>
      <c r="D966" s="339" t="s">
        <v>16</v>
      </c>
      <c r="E966" s="79">
        <v>560.6</v>
      </c>
      <c r="G966" s="2">
        <f t="shared" si="20"/>
        <v>560.60000000000025</v>
      </c>
    </row>
    <row r="967" spans="1:11">
      <c r="A967" s="7"/>
      <c r="B967" s="526"/>
      <c r="C967" s="526"/>
      <c r="D967" t="s">
        <v>17</v>
      </c>
      <c r="E967" s="2">
        <v>11.2</v>
      </c>
      <c r="G967" s="2">
        <f t="shared" si="20"/>
        <v>571.8000000000003</v>
      </c>
    </row>
    <row r="968" spans="1:11">
      <c r="A968" s="7"/>
      <c r="B968" s="526"/>
      <c r="C968" s="526"/>
      <c r="D968" t="s">
        <v>18</v>
      </c>
      <c r="E968" s="2">
        <v>60</v>
      </c>
      <c r="G968" s="2">
        <f t="shared" si="20"/>
        <v>631.8000000000003</v>
      </c>
    </row>
    <row r="969" spans="1:11">
      <c r="A969" s="7"/>
      <c r="B969" s="526"/>
      <c r="C969" s="526"/>
      <c r="D969" t="s">
        <v>19</v>
      </c>
      <c r="E969" s="2">
        <v>5</v>
      </c>
      <c r="G969" s="2">
        <f t="shared" si="20"/>
        <v>636.8000000000003</v>
      </c>
    </row>
    <row r="970" spans="1:11">
      <c r="A970" s="86">
        <v>46112</v>
      </c>
      <c r="B970" s="526" t="s">
        <v>124</v>
      </c>
      <c r="C970" s="526" t="s">
        <v>23</v>
      </c>
      <c r="D970" t="s">
        <v>18</v>
      </c>
      <c r="E970" s="240"/>
      <c r="F970" s="240">
        <v>60</v>
      </c>
      <c r="G970" s="2">
        <f t="shared" si="20"/>
        <v>576.8000000000003</v>
      </c>
    </row>
    <row r="971" spans="1:11">
      <c r="A971" s="86">
        <v>46112</v>
      </c>
      <c r="B971" s="526" t="s">
        <v>124</v>
      </c>
      <c r="C971" s="526" t="s">
        <v>23</v>
      </c>
      <c r="D971" t="s">
        <v>19</v>
      </c>
      <c r="E971" s="240"/>
      <c r="F971" s="240">
        <v>5</v>
      </c>
      <c r="G971" s="2">
        <f t="shared" si="20"/>
        <v>571.8000000000003</v>
      </c>
    </row>
    <row r="972" spans="1:11">
      <c r="B972" s="526"/>
      <c r="G972" s="2">
        <f t="shared" si="20"/>
        <v>571.8000000000003</v>
      </c>
    </row>
    <row r="973" spans="1:11">
      <c r="B973" s="526"/>
      <c r="G973" s="2">
        <f t="shared" si="20"/>
        <v>571.8000000000003</v>
      </c>
    </row>
    <row r="974" spans="1:11">
      <c r="B974" s="526"/>
      <c r="G974" s="2">
        <f t="shared" si="20"/>
        <v>571.8000000000003</v>
      </c>
    </row>
    <row r="975" spans="1:11">
      <c r="B975" s="526"/>
      <c r="G975" s="2">
        <f t="shared" si="20"/>
        <v>571.8000000000003</v>
      </c>
    </row>
    <row r="976" spans="1:11">
      <c r="B976" s="526"/>
      <c r="G976" s="2">
        <f t="shared" si="20"/>
        <v>571.8000000000003</v>
      </c>
    </row>
    <row r="977" spans="2:7">
      <c r="B977" s="526"/>
      <c r="G977" s="2">
        <f t="shared" si="20"/>
        <v>571.8000000000003</v>
      </c>
    </row>
    <row r="978" spans="2:7">
      <c r="B978" s="526"/>
      <c r="G978" s="2">
        <f t="shared" si="20"/>
        <v>571.8000000000003</v>
      </c>
    </row>
    <row r="979" spans="2:7">
      <c r="B979" s="526"/>
      <c r="G979" s="2">
        <f t="shared" si="20"/>
        <v>571.8000000000003</v>
      </c>
    </row>
    <row r="980" spans="2:7">
      <c r="B980" s="526"/>
      <c r="G980" s="2">
        <f t="shared" si="20"/>
        <v>571.8000000000003</v>
      </c>
    </row>
    <row r="981" spans="2:7">
      <c r="B981" s="526"/>
      <c r="G981" s="2">
        <f t="shared" si="20"/>
        <v>571.8000000000003</v>
      </c>
    </row>
    <row r="982" spans="2:7">
      <c r="B982" s="526"/>
      <c r="G982" s="2">
        <f t="shared" si="20"/>
        <v>571.8000000000003</v>
      </c>
    </row>
    <row r="983" spans="2:7">
      <c r="B983" s="526"/>
      <c r="G983" s="2">
        <f t="shared" si="20"/>
        <v>571.8000000000003</v>
      </c>
    </row>
    <row r="984" spans="2:7">
      <c r="B984" s="526"/>
      <c r="G984" s="2">
        <f t="shared" si="20"/>
        <v>571.8000000000003</v>
      </c>
    </row>
    <row r="985" spans="2:7">
      <c r="B985" s="526"/>
      <c r="G985" s="2">
        <f t="shared" si="20"/>
        <v>571.8000000000003</v>
      </c>
    </row>
    <row r="986" spans="2:7">
      <c r="B986" s="526"/>
      <c r="G986" s="2">
        <f t="shared" si="20"/>
        <v>571.8000000000003</v>
      </c>
    </row>
    <row r="987" spans="2:7">
      <c r="B987" s="526"/>
      <c r="G987" s="2">
        <f t="shared" si="20"/>
        <v>571.8000000000003</v>
      </c>
    </row>
    <row r="988" spans="2:7">
      <c r="B988" s="526"/>
      <c r="G988" s="2">
        <f t="shared" si="20"/>
        <v>571.8000000000003</v>
      </c>
    </row>
    <row r="989" spans="2:7">
      <c r="B989" s="526"/>
      <c r="G989" s="2">
        <f t="shared" si="20"/>
        <v>571.8000000000003</v>
      </c>
    </row>
    <row r="990" spans="2:7">
      <c r="B990" s="526"/>
      <c r="G990" s="2">
        <f t="shared" si="20"/>
        <v>571.8000000000003</v>
      </c>
    </row>
    <row r="991" spans="2:7">
      <c r="B991" s="526"/>
      <c r="G991" s="2">
        <f t="shared" si="20"/>
        <v>571.8000000000003</v>
      </c>
    </row>
    <row r="992" spans="2:7">
      <c r="B992" s="526"/>
      <c r="G992" s="2">
        <f t="shared" si="20"/>
        <v>571.8000000000003</v>
      </c>
    </row>
    <row r="993" spans="2:7">
      <c r="B993" s="526"/>
      <c r="G993" s="2">
        <f t="shared" si="20"/>
        <v>571.8000000000003</v>
      </c>
    </row>
    <row r="994" spans="2:7">
      <c r="B994" s="526"/>
      <c r="G994" s="2">
        <f t="shared" si="20"/>
        <v>571.8000000000003</v>
      </c>
    </row>
    <row r="995" spans="2:7">
      <c r="B995" s="526"/>
      <c r="G995" s="2">
        <f t="shared" si="20"/>
        <v>571.8000000000003</v>
      </c>
    </row>
    <row r="996" spans="2:7">
      <c r="B996" s="526"/>
      <c r="G996" s="2">
        <f t="shared" si="20"/>
        <v>571.8000000000003</v>
      </c>
    </row>
    <row r="997" spans="2:7">
      <c r="B997" s="526"/>
      <c r="G997" s="2">
        <f t="shared" si="20"/>
        <v>571.8000000000003</v>
      </c>
    </row>
    <row r="998" spans="2:7">
      <c r="B998" s="526"/>
      <c r="G998" s="2">
        <f t="shared" si="20"/>
        <v>571.8000000000003</v>
      </c>
    </row>
    <row r="999" spans="2:7">
      <c r="B999" s="526"/>
      <c r="G999" s="2">
        <f t="shared" si="20"/>
        <v>571.8000000000003</v>
      </c>
    </row>
    <row r="1000" spans="2:7">
      <c r="B1000" s="526"/>
      <c r="G1000" s="2">
        <f t="shared" si="20"/>
        <v>571.8000000000003</v>
      </c>
    </row>
    <row r="1001" spans="2:7">
      <c r="B1001" s="526"/>
      <c r="G1001" s="2">
        <f t="shared" si="20"/>
        <v>571.8000000000003</v>
      </c>
    </row>
    <row r="1002" spans="2:7">
      <c r="B1002" s="526"/>
      <c r="G1002" s="2">
        <f t="shared" si="20"/>
        <v>571.8000000000003</v>
      </c>
    </row>
    <row r="1003" spans="2:7">
      <c r="B1003" s="526"/>
      <c r="G1003" s="2">
        <f t="shared" si="20"/>
        <v>571.8000000000003</v>
      </c>
    </row>
    <row r="1004" spans="2:7">
      <c r="B1004" s="526"/>
      <c r="G1004" s="2">
        <f t="shared" si="20"/>
        <v>571.8000000000003</v>
      </c>
    </row>
    <row r="1005" spans="2:7">
      <c r="B1005" s="526"/>
      <c r="G1005" s="2">
        <f t="shared" ref="G1005:G1068" si="21">+G1004+E1005-F1005</f>
        <v>571.8000000000003</v>
      </c>
    </row>
    <row r="1006" spans="2:7">
      <c r="B1006" s="526"/>
      <c r="G1006" s="2">
        <f t="shared" si="21"/>
        <v>571.8000000000003</v>
      </c>
    </row>
    <row r="1007" spans="2:7">
      <c r="B1007" s="526"/>
      <c r="G1007" s="2">
        <f t="shared" si="21"/>
        <v>571.8000000000003</v>
      </c>
    </row>
    <row r="1008" spans="2:7">
      <c r="B1008" s="526"/>
      <c r="G1008" s="2">
        <f t="shared" si="21"/>
        <v>571.8000000000003</v>
      </c>
    </row>
    <row r="1009" spans="2:7">
      <c r="B1009" s="526"/>
      <c r="G1009" s="2">
        <f t="shared" si="21"/>
        <v>571.8000000000003</v>
      </c>
    </row>
    <row r="1010" spans="2:7">
      <c r="B1010" s="526"/>
      <c r="G1010" s="2">
        <f t="shared" si="21"/>
        <v>571.8000000000003</v>
      </c>
    </row>
    <row r="1011" spans="2:7">
      <c r="B1011" s="526"/>
      <c r="G1011" s="2">
        <f t="shared" si="21"/>
        <v>571.8000000000003</v>
      </c>
    </row>
    <row r="1012" spans="2:7">
      <c r="B1012" s="526"/>
      <c r="G1012" s="2">
        <f t="shared" si="21"/>
        <v>571.8000000000003</v>
      </c>
    </row>
    <row r="1013" spans="2:7">
      <c r="B1013" s="526"/>
      <c r="G1013" s="2">
        <f t="shared" si="21"/>
        <v>571.8000000000003</v>
      </c>
    </row>
    <row r="1014" spans="2:7">
      <c r="B1014" s="526"/>
      <c r="G1014" s="2">
        <f t="shared" si="21"/>
        <v>571.8000000000003</v>
      </c>
    </row>
    <row r="1015" spans="2:7">
      <c r="B1015" s="526"/>
      <c r="G1015" s="2">
        <f t="shared" si="21"/>
        <v>571.8000000000003</v>
      </c>
    </row>
    <row r="1016" spans="2:7">
      <c r="B1016" s="526"/>
      <c r="G1016" s="2">
        <f t="shared" si="21"/>
        <v>571.8000000000003</v>
      </c>
    </row>
    <row r="1017" spans="2:7">
      <c r="B1017" s="526"/>
      <c r="G1017" s="2">
        <f t="shared" si="21"/>
        <v>571.8000000000003</v>
      </c>
    </row>
    <row r="1018" spans="2:7">
      <c r="B1018" s="526"/>
      <c r="G1018" s="2">
        <f t="shared" si="21"/>
        <v>571.8000000000003</v>
      </c>
    </row>
    <row r="1019" spans="2:7">
      <c r="B1019" s="526"/>
      <c r="G1019" s="2">
        <f t="shared" si="21"/>
        <v>571.8000000000003</v>
      </c>
    </row>
    <row r="1020" spans="2:7">
      <c r="B1020" s="526"/>
      <c r="G1020" s="2">
        <f t="shared" si="21"/>
        <v>571.8000000000003</v>
      </c>
    </row>
    <row r="1021" spans="2:7">
      <c r="B1021" s="526"/>
      <c r="G1021" s="2">
        <f t="shared" si="21"/>
        <v>571.8000000000003</v>
      </c>
    </row>
    <row r="1022" spans="2:7">
      <c r="B1022" s="526"/>
      <c r="G1022" s="2">
        <f t="shared" si="21"/>
        <v>571.8000000000003</v>
      </c>
    </row>
    <row r="1023" spans="2:7">
      <c r="B1023" s="526"/>
      <c r="G1023" s="2">
        <f t="shared" si="21"/>
        <v>571.8000000000003</v>
      </c>
    </row>
    <row r="1024" spans="2:7">
      <c r="B1024" s="526"/>
      <c r="G1024" s="2">
        <f t="shared" si="21"/>
        <v>571.8000000000003</v>
      </c>
    </row>
    <row r="1025" spans="2:7">
      <c r="B1025" s="526"/>
      <c r="G1025" s="2">
        <f t="shared" si="21"/>
        <v>571.8000000000003</v>
      </c>
    </row>
    <row r="1026" spans="2:7">
      <c r="B1026" s="526"/>
      <c r="G1026" s="2">
        <f t="shared" si="21"/>
        <v>571.8000000000003</v>
      </c>
    </row>
    <row r="1027" spans="2:7">
      <c r="B1027" s="526"/>
      <c r="G1027" s="2">
        <f t="shared" si="21"/>
        <v>571.8000000000003</v>
      </c>
    </row>
    <row r="1028" spans="2:7">
      <c r="B1028" s="526"/>
      <c r="G1028" s="2">
        <f t="shared" si="21"/>
        <v>571.8000000000003</v>
      </c>
    </row>
    <row r="1029" spans="2:7">
      <c r="B1029" s="526"/>
      <c r="G1029" s="2">
        <f t="shared" si="21"/>
        <v>571.8000000000003</v>
      </c>
    </row>
    <row r="1030" spans="2:7">
      <c r="B1030" s="526"/>
      <c r="G1030" s="2">
        <f t="shared" si="21"/>
        <v>571.8000000000003</v>
      </c>
    </row>
    <row r="1031" spans="2:7">
      <c r="B1031" s="526"/>
      <c r="G1031" s="2">
        <f t="shared" si="21"/>
        <v>571.8000000000003</v>
      </c>
    </row>
    <row r="1032" spans="2:7">
      <c r="B1032" s="526"/>
      <c r="G1032" s="2">
        <f t="shared" si="21"/>
        <v>571.8000000000003</v>
      </c>
    </row>
    <row r="1033" spans="2:7">
      <c r="B1033" s="526"/>
      <c r="G1033" s="2">
        <f t="shared" si="21"/>
        <v>571.8000000000003</v>
      </c>
    </row>
    <row r="1034" spans="2:7">
      <c r="B1034" s="526"/>
      <c r="G1034" s="2">
        <f t="shared" si="21"/>
        <v>571.8000000000003</v>
      </c>
    </row>
    <row r="1035" spans="2:7">
      <c r="B1035" s="526"/>
      <c r="G1035" s="2">
        <f t="shared" si="21"/>
        <v>571.8000000000003</v>
      </c>
    </row>
    <row r="1036" spans="2:7">
      <c r="B1036" s="526"/>
      <c r="G1036" s="2">
        <f t="shared" si="21"/>
        <v>571.8000000000003</v>
      </c>
    </row>
    <row r="1037" spans="2:7">
      <c r="B1037" s="526"/>
      <c r="G1037" s="2">
        <f t="shared" si="21"/>
        <v>571.8000000000003</v>
      </c>
    </row>
    <row r="1038" spans="2:7">
      <c r="B1038" s="526"/>
      <c r="G1038" s="2">
        <f t="shared" si="21"/>
        <v>571.8000000000003</v>
      </c>
    </row>
    <row r="1039" spans="2:7">
      <c r="B1039" s="526"/>
      <c r="G1039" s="2">
        <f t="shared" si="21"/>
        <v>571.8000000000003</v>
      </c>
    </row>
    <row r="1040" spans="2:7">
      <c r="B1040" s="526"/>
      <c r="G1040" s="2">
        <f t="shared" si="21"/>
        <v>571.8000000000003</v>
      </c>
    </row>
    <row r="1041" spans="2:7">
      <c r="B1041" s="526"/>
      <c r="G1041" s="2">
        <f t="shared" si="21"/>
        <v>571.8000000000003</v>
      </c>
    </row>
    <row r="1042" spans="2:7">
      <c r="B1042" s="526"/>
      <c r="G1042" s="2">
        <f t="shared" si="21"/>
        <v>571.8000000000003</v>
      </c>
    </row>
    <row r="1043" spans="2:7">
      <c r="B1043" s="526"/>
      <c r="G1043" s="2">
        <f t="shared" si="21"/>
        <v>571.8000000000003</v>
      </c>
    </row>
    <row r="1044" spans="2:7">
      <c r="B1044" s="526"/>
      <c r="G1044" s="2">
        <f t="shared" si="21"/>
        <v>571.8000000000003</v>
      </c>
    </row>
    <row r="1045" spans="2:7">
      <c r="B1045" s="526"/>
      <c r="G1045" s="2">
        <f t="shared" si="21"/>
        <v>571.8000000000003</v>
      </c>
    </row>
    <row r="1046" spans="2:7">
      <c r="B1046" s="526"/>
      <c r="G1046" s="2">
        <f t="shared" si="21"/>
        <v>571.8000000000003</v>
      </c>
    </row>
    <row r="1047" spans="2:7">
      <c r="B1047" s="526"/>
      <c r="G1047" s="2">
        <f t="shared" si="21"/>
        <v>571.8000000000003</v>
      </c>
    </row>
    <row r="1048" spans="2:7">
      <c r="B1048" s="526"/>
      <c r="G1048" s="2">
        <f t="shared" si="21"/>
        <v>571.8000000000003</v>
      </c>
    </row>
    <row r="1049" spans="2:7">
      <c r="B1049" s="526"/>
      <c r="G1049" s="2">
        <f t="shared" si="21"/>
        <v>571.8000000000003</v>
      </c>
    </row>
    <row r="1050" spans="2:7">
      <c r="B1050" s="526"/>
      <c r="G1050" s="2">
        <f t="shared" si="21"/>
        <v>571.8000000000003</v>
      </c>
    </row>
    <row r="1051" spans="2:7">
      <c r="B1051" s="526"/>
      <c r="G1051" s="2">
        <f t="shared" si="21"/>
        <v>571.8000000000003</v>
      </c>
    </row>
    <row r="1052" spans="2:7">
      <c r="B1052" s="526"/>
      <c r="G1052" s="2">
        <f t="shared" si="21"/>
        <v>571.8000000000003</v>
      </c>
    </row>
    <row r="1053" spans="2:7">
      <c r="B1053" s="526"/>
      <c r="G1053" s="2">
        <f t="shared" si="21"/>
        <v>571.8000000000003</v>
      </c>
    </row>
    <row r="1054" spans="2:7">
      <c r="B1054" s="526"/>
      <c r="G1054" s="2">
        <f t="shared" si="21"/>
        <v>571.8000000000003</v>
      </c>
    </row>
    <row r="1055" spans="2:7">
      <c r="B1055" s="526"/>
      <c r="G1055" s="2">
        <f t="shared" si="21"/>
        <v>571.8000000000003</v>
      </c>
    </row>
    <row r="1056" spans="2:7">
      <c r="B1056" s="526"/>
      <c r="G1056" s="2">
        <f t="shared" si="21"/>
        <v>571.8000000000003</v>
      </c>
    </row>
    <row r="1057" spans="2:7">
      <c r="B1057" s="526"/>
      <c r="G1057" s="2">
        <f t="shared" si="21"/>
        <v>571.8000000000003</v>
      </c>
    </row>
    <row r="1058" spans="2:7">
      <c r="B1058" s="526"/>
      <c r="G1058" s="2">
        <f t="shared" si="21"/>
        <v>571.8000000000003</v>
      </c>
    </row>
    <row r="1059" spans="2:7">
      <c r="B1059" s="526"/>
      <c r="G1059" s="2">
        <f t="shared" si="21"/>
        <v>571.8000000000003</v>
      </c>
    </row>
    <row r="1060" spans="2:7">
      <c r="B1060" s="526"/>
      <c r="G1060" s="2">
        <f t="shared" si="21"/>
        <v>571.8000000000003</v>
      </c>
    </row>
    <row r="1061" spans="2:7">
      <c r="B1061" s="526"/>
      <c r="G1061" s="2">
        <f t="shared" si="21"/>
        <v>571.8000000000003</v>
      </c>
    </row>
    <row r="1062" spans="2:7">
      <c r="B1062" s="526"/>
      <c r="G1062" s="2">
        <f t="shared" si="21"/>
        <v>571.8000000000003</v>
      </c>
    </row>
    <row r="1063" spans="2:7">
      <c r="B1063" s="526"/>
      <c r="G1063" s="2">
        <f t="shared" si="21"/>
        <v>571.8000000000003</v>
      </c>
    </row>
    <row r="1064" spans="2:7">
      <c r="B1064" s="526"/>
      <c r="G1064" s="2">
        <f t="shared" si="21"/>
        <v>571.8000000000003</v>
      </c>
    </row>
    <row r="1065" spans="2:7">
      <c r="B1065" s="526"/>
      <c r="G1065" s="2">
        <f t="shared" si="21"/>
        <v>571.8000000000003</v>
      </c>
    </row>
    <row r="1066" spans="2:7">
      <c r="B1066" s="526"/>
      <c r="G1066" s="2">
        <f t="shared" si="21"/>
        <v>571.8000000000003</v>
      </c>
    </row>
    <row r="1067" spans="2:7">
      <c r="B1067" s="526"/>
      <c r="G1067" s="2">
        <f t="shared" si="21"/>
        <v>571.8000000000003</v>
      </c>
    </row>
    <row r="1068" spans="2:7">
      <c r="B1068" s="526"/>
      <c r="G1068" s="2">
        <f t="shared" si="21"/>
        <v>571.8000000000003</v>
      </c>
    </row>
    <row r="1069" spans="2:7">
      <c r="B1069" s="526"/>
      <c r="G1069" s="2">
        <f t="shared" ref="G1069:G1132" si="22">+G1068+E1069-F1069</f>
        <v>571.8000000000003</v>
      </c>
    </row>
    <row r="1070" spans="2:7">
      <c r="B1070" s="526"/>
      <c r="G1070" s="2">
        <f t="shared" si="22"/>
        <v>571.8000000000003</v>
      </c>
    </row>
    <row r="1071" spans="2:7">
      <c r="B1071" s="526"/>
      <c r="G1071" s="2">
        <f t="shared" si="22"/>
        <v>571.8000000000003</v>
      </c>
    </row>
    <row r="1072" spans="2:7">
      <c r="B1072" s="526"/>
      <c r="G1072" s="2">
        <f t="shared" si="22"/>
        <v>571.8000000000003</v>
      </c>
    </row>
    <row r="1073" spans="2:7">
      <c r="B1073" s="526"/>
      <c r="G1073" s="2">
        <f t="shared" si="22"/>
        <v>571.8000000000003</v>
      </c>
    </row>
    <row r="1074" spans="2:7">
      <c r="B1074" s="526"/>
      <c r="G1074" s="2">
        <f t="shared" si="22"/>
        <v>571.8000000000003</v>
      </c>
    </row>
    <row r="1075" spans="2:7">
      <c r="B1075" s="526"/>
      <c r="G1075" s="2">
        <f t="shared" si="22"/>
        <v>571.8000000000003</v>
      </c>
    </row>
    <row r="1076" spans="2:7">
      <c r="B1076" s="526"/>
      <c r="G1076" s="2">
        <f t="shared" si="22"/>
        <v>571.8000000000003</v>
      </c>
    </row>
    <row r="1077" spans="2:7">
      <c r="B1077" s="526"/>
      <c r="G1077" s="2">
        <f t="shared" si="22"/>
        <v>571.8000000000003</v>
      </c>
    </row>
    <row r="1078" spans="2:7">
      <c r="B1078" s="526"/>
      <c r="G1078" s="2">
        <f t="shared" si="22"/>
        <v>571.8000000000003</v>
      </c>
    </row>
    <row r="1079" spans="2:7">
      <c r="B1079" s="526"/>
      <c r="G1079" s="2">
        <f t="shared" si="22"/>
        <v>571.8000000000003</v>
      </c>
    </row>
    <row r="1080" spans="2:7">
      <c r="B1080" s="526"/>
      <c r="G1080" s="2">
        <f t="shared" si="22"/>
        <v>571.8000000000003</v>
      </c>
    </row>
    <row r="1081" spans="2:7">
      <c r="B1081" s="526"/>
      <c r="G1081" s="2">
        <f t="shared" si="22"/>
        <v>571.8000000000003</v>
      </c>
    </row>
    <row r="1082" spans="2:7">
      <c r="B1082" s="526"/>
      <c r="G1082" s="2">
        <f t="shared" si="22"/>
        <v>571.8000000000003</v>
      </c>
    </row>
    <row r="1083" spans="2:7">
      <c r="B1083" s="526"/>
      <c r="G1083" s="2">
        <f t="shared" si="22"/>
        <v>571.8000000000003</v>
      </c>
    </row>
    <row r="1084" spans="2:7">
      <c r="B1084" s="526"/>
      <c r="G1084" s="2">
        <f t="shared" si="22"/>
        <v>571.8000000000003</v>
      </c>
    </row>
    <row r="1085" spans="2:7">
      <c r="B1085" s="526"/>
      <c r="G1085" s="2">
        <f t="shared" si="22"/>
        <v>571.8000000000003</v>
      </c>
    </row>
    <row r="1086" spans="2:7">
      <c r="B1086" s="526"/>
      <c r="G1086" s="2">
        <f t="shared" si="22"/>
        <v>571.8000000000003</v>
      </c>
    </row>
    <row r="1087" spans="2:7">
      <c r="B1087" s="526"/>
      <c r="G1087" s="2">
        <f t="shared" si="22"/>
        <v>571.8000000000003</v>
      </c>
    </row>
    <row r="1088" spans="2:7">
      <c r="B1088" s="526"/>
      <c r="G1088" s="2">
        <f t="shared" si="22"/>
        <v>571.8000000000003</v>
      </c>
    </row>
    <row r="1089" spans="2:7">
      <c r="B1089" s="526"/>
      <c r="G1089" s="2">
        <f t="shared" si="22"/>
        <v>571.8000000000003</v>
      </c>
    </row>
    <row r="1090" spans="2:7">
      <c r="B1090" s="526"/>
      <c r="G1090" s="2">
        <f t="shared" si="22"/>
        <v>571.8000000000003</v>
      </c>
    </row>
    <row r="1091" spans="2:7">
      <c r="B1091" s="526"/>
      <c r="G1091" s="2">
        <f t="shared" si="22"/>
        <v>571.8000000000003</v>
      </c>
    </row>
    <row r="1092" spans="2:7">
      <c r="B1092" s="526"/>
      <c r="G1092" s="2">
        <f t="shared" si="22"/>
        <v>571.8000000000003</v>
      </c>
    </row>
    <row r="1093" spans="2:7">
      <c r="B1093" s="526"/>
      <c r="G1093" s="2">
        <f t="shared" si="22"/>
        <v>571.8000000000003</v>
      </c>
    </row>
    <row r="1094" spans="2:7">
      <c r="B1094" s="526"/>
      <c r="G1094" s="2">
        <f t="shared" si="22"/>
        <v>571.8000000000003</v>
      </c>
    </row>
    <row r="1095" spans="2:7">
      <c r="B1095" s="526"/>
      <c r="G1095" s="2">
        <f t="shared" si="22"/>
        <v>571.8000000000003</v>
      </c>
    </row>
    <row r="1096" spans="2:7">
      <c r="B1096" s="526"/>
      <c r="G1096" s="2">
        <f t="shared" si="22"/>
        <v>571.8000000000003</v>
      </c>
    </row>
    <row r="1097" spans="2:7">
      <c r="B1097" s="526"/>
      <c r="G1097" s="2">
        <f t="shared" si="22"/>
        <v>571.8000000000003</v>
      </c>
    </row>
    <row r="1098" spans="2:7">
      <c r="B1098" s="526"/>
      <c r="G1098" s="2">
        <f t="shared" si="22"/>
        <v>571.8000000000003</v>
      </c>
    </row>
    <row r="1099" spans="2:7">
      <c r="B1099" s="526"/>
      <c r="G1099" s="2">
        <f t="shared" si="22"/>
        <v>571.8000000000003</v>
      </c>
    </row>
    <row r="1100" spans="2:7">
      <c r="B1100" s="526"/>
      <c r="G1100" s="2">
        <f t="shared" si="22"/>
        <v>571.8000000000003</v>
      </c>
    </row>
    <row r="1101" spans="2:7">
      <c r="B1101" s="526"/>
      <c r="G1101" s="2">
        <f t="shared" si="22"/>
        <v>571.8000000000003</v>
      </c>
    </row>
    <row r="1102" spans="2:7">
      <c r="B1102" s="526"/>
      <c r="G1102" s="2">
        <f t="shared" si="22"/>
        <v>571.8000000000003</v>
      </c>
    </row>
    <row r="1103" spans="2:7">
      <c r="B1103" s="526"/>
      <c r="G1103" s="2">
        <f t="shared" si="22"/>
        <v>571.8000000000003</v>
      </c>
    </row>
    <row r="1104" spans="2:7">
      <c r="B1104" s="526"/>
      <c r="G1104" s="2">
        <f t="shared" si="22"/>
        <v>571.8000000000003</v>
      </c>
    </row>
    <row r="1105" spans="2:7">
      <c r="B1105" s="526"/>
      <c r="G1105" s="2">
        <f t="shared" si="22"/>
        <v>571.8000000000003</v>
      </c>
    </row>
    <row r="1106" spans="2:7">
      <c r="B1106" s="526"/>
      <c r="G1106" s="2">
        <f t="shared" si="22"/>
        <v>571.8000000000003</v>
      </c>
    </row>
    <row r="1107" spans="2:7">
      <c r="B1107" s="526"/>
      <c r="G1107" s="2">
        <f t="shared" si="22"/>
        <v>571.8000000000003</v>
      </c>
    </row>
    <row r="1108" spans="2:7">
      <c r="B1108" s="526"/>
      <c r="G1108" s="2">
        <f t="shared" si="22"/>
        <v>571.8000000000003</v>
      </c>
    </row>
    <row r="1109" spans="2:7">
      <c r="B1109" s="526"/>
      <c r="G1109" s="2">
        <f t="shared" si="22"/>
        <v>571.8000000000003</v>
      </c>
    </row>
    <row r="1110" spans="2:7">
      <c r="B1110" s="526"/>
      <c r="G1110" s="2">
        <f t="shared" si="22"/>
        <v>571.8000000000003</v>
      </c>
    </row>
    <row r="1111" spans="2:7">
      <c r="B1111" s="526"/>
      <c r="G1111" s="2">
        <f t="shared" si="22"/>
        <v>571.8000000000003</v>
      </c>
    </row>
    <row r="1112" spans="2:7">
      <c r="B1112" s="526"/>
      <c r="G1112" s="2">
        <f t="shared" si="22"/>
        <v>571.8000000000003</v>
      </c>
    </row>
    <row r="1113" spans="2:7">
      <c r="B1113" s="526"/>
      <c r="G1113" s="2">
        <f t="shared" si="22"/>
        <v>571.8000000000003</v>
      </c>
    </row>
    <row r="1114" spans="2:7">
      <c r="B1114" s="526"/>
      <c r="G1114" s="2">
        <f t="shared" si="22"/>
        <v>571.8000000000003</v>
      </c>
    </row>
    <row r="1115" spans="2:7">
      <c r="B1115" s="526"/>
      <c r="G1115" s="2">
        <f t="shared" si="22"/>
        <v>571.8000000000003</v>
      </c>
    </row>
    <row r="1116" spans="2:7">
      <c r="B1116" s="526"/>
      <c r="G1116" s="2">
        <f t="shared" si="22"/>
        <v>571.8000000000003</v>
      </c>
    </row>
    <row r="1117" spans="2:7">
      <c r="B1117" s="526"/>
      <c r="G1117" s="2">
        <f t="shared" si="22"/>
        <v>571.8000000000003</v>
      </c>
    </row>
    <row r="1118" spans="2:7">
      <c r="B1118" s="526"/>
      <c r="G1118" s="2">
        <f t="shared" si="22"/>
        <v>571.8000000000003</v>
      </c>
    </row>
    <row r="1119" spans="2:7">
      <c r="B1119" s="526"/>
      <c r="G1119" s="2">
        <f t="shared" si="22"/>
        <v>571.8000000000003</v>
      </c>
    </row>
    <row r="1120" spans="2:7">
      <c r="B1120" s="526"/>
      <c r="G1120" s="2">
        <f t="shared" si="22"/>
        <v>571.8000000000003</v>
      </c>
    </row>
    <row r="1121" spans="2:7">
      <c r="B1121" s="526"/>
      <c r="G1121" s="2">
        <f t="shared" si="22"/>
        <v>571.8000000000003</v>
      </c>
    </row>
    <row r="1122" spans="2:7">
      <c r="B1122" s="526"/>
      <c r="G1122" s="2">
        <f t="shared" si="22"/>
        <v>571.8000000000003</v>
      </c>
    </row>
    <row r="1123" spans="2:7">
      <c r="B1123" s="526"/>
      <c r="G1123" s="2">
        <f t="shared" si="22"/>
        <v>571.8000000000003</v>
      </c>
    </row>
    <row r="1124" spans="2:7">
      <c r="B1124" s="526"/>
      <c r="G1124" s="2">
        <f t="shared" si="22"/>
        <v>571.8000000000003</v>
      </c>
    </row>
    <row r="1125" spans="2:7">
      <c r="B1125" s="526"/>
      <c r="G1125" s="2">
        <f t="shared" si="22"/>
        <v>571.8000000000003</v>
      </c>
    </row>
    <row r="1126" spans="2:7">
      <c r="B1126" s="526"/>
      <c r="G1126" s="2">
        <f t="shared" si="22"/>
        <v>571.8000000000003</v>
      </c>
    </row>
    <row r="1127" spans="2:7">
      <c r="B1127" s="526"/>
      <c r="G1127" s="2">
        <f t="shared" si="22"/>
        <v>571.8000000000003</v>
      </c>
    </row>
    <row r="1128" spans="2:7">
      <c r="B1128" s="526"/>
      <c r="G1128" s="2">
        <f t="shared" si="22"/>
        <v>571.8000000000003</v>
      </c>
    </row>
    <row r="1129" spans="2:7">
      <c r="B1129" s="526"/>
      <c r="G1129" s="2">
        <f t="shared" si="22"/>
        <v>571.8000000000003</v>
      </c>
    </row>
    <row r="1130" spans="2:7">
      <c r="B1130" s="526"/>
      <c r="G1130" s="2">
        <f t="shared" si="22"/>
        <v>571.8000000000003</v>
      </c>
    </row>
    <row r="1131" spans="2:7">
      <c r="B1131" s="526"/>
      <c r="G1131" s="2">
        <f t="shared" si="22"/>
        <v>571.8000000000003</v>
      </c>
    </row>
    <row r="1132" spans="2:7">
      <c r="B1132" s="526"/>
      <c r="G1132" s="2">
        <f t="shared" si="22"/>
        <v>571.8000000000003</v>
      </c>
    </row>
    <row r="1133" spans="2:7">
      <c r="B1133" s="526"/>
      <c r="G1133" s="2">
        <f t="shared" ref="G1133:G1196" si="23">+G1132+E1133-F1133</f>
        <v>571.8000000000003</v>
      </c>
    </row>
    <row r="1134" spans="2:7">
      <c r="B1134" s="526"/>
      <c r="G1134" s="2">
        <f t="shared" si="23"/>
        <v>571.8000000000003</v>
      </c>
    </row>
    <row r="1135" spans="2:7">
      <c r="B1135" s="526"/>
      <c r="G1135" s="2">
        <f t="shared" si="23"/>
        <v>571.8000000000003</v>
      </c>
    </row>
    <row r="1136" spans="2:7">
      <c r="B1136" s="526"/>
      <c r="G1136" s="2">
        <f t="shared" si="23"/>
        <v>571.8000000000003</v>
      </c>
    </row>
    <row r="1137" spans="2:7">
      <c r="B1137" s="526"/>
      <c r="G1137" s="2">
        <f t="shared" si="23"/>
        <v>571.8000000000003</v>
      </c>
    </row>
    <row r="1138" spans="2:7">
      <c r="B1138" s="526"/>
      <c r="G1138" s="2">
        <f t="shared" si="23"/>
        <v>571.8000000000003</v>
      </c>
    </row>
    <row r="1139" spans="2:7">
      <c r="B1139" s="526"/>
      <c r="G1139" s="2">
        <f t="shared" si="23"/>
        <v>571.8000000000003</v>
      </c>
    </row>
    <row r="1140" spans="2:7">
      <c r="B1140" s="526"/>
      <c r="G1140" s="2">
        <f t="shared" si="23"/>
        <v>571.8000000000003</v>
      </c>
    </row>
    <row r="1141" spans="2:7">
      <c r="B1141" s="526"/>
      <c r="G1141" s="2">
        <f t="shared" si="23"/>
        <v>571.8000000000003</v>
      </c>
    </row>
    <row r="1142" spans="2:7">
      <c r="B1142" s="526"/>
      <c r="G1142" s="2">
        <f t="shared" si="23"/>
        <v>571.8000000000003</v>
      </c>
    </row>
    <row r="1143" spans="2:7">
      <c r="B1143" s="526"/>
      <c r="G1143" s="2">
        <f t="shared" si="23"/>
        <v>571.8000000000003</v>
      </c>
    </row>
    <row r="1144" spans="2:7">
      <c r="B1144" s="526"/>
      <c r="G1144" s="2">
        <f t="shared" si="23"/>
        <v>571.8000000000003</v>
      </c>
    </row>
    <row r="1145" spans="2:7">
      <c r="B1145" s="526"/>
      <c r="G1145" s="2">
        <f t="shared" si="23"/>
        <v>571.8000000000003</v>
      </c>
    </row>
    <row r="1146" spans="2:7">
      <c r="B1146" s="526"/>
      <c r="G1146" s="2">
        <f t="shared" si="23"/>
        <v>571.8000000000003</v>
      </c>
    </row>
    <row r="1147" spans="2:7">
      <c r="B1147" s="526"/>
      <c r="G1147" s="2">
        <f t="shared" si="23"/>
        <v>571.8000000000003</v>
      </c>
    </row>
    <row r="1148" spans="2:7">
      <c r="B1148" s="526"/>
      <c r="G1148" s="2">
        <f t="shared" si="23"/>
        <v>571.8000000000003</v>
      </c>
    </row>
    <row r="1149" spans="2:7">
      <c r="B1149" s="526"/>
      <c r="G1149" s="2">
        <f t="shared" si="23"/>
        <v>571.8000000000003</v>
      </c>
    </row>
    <row r="1150" spans="2:7">
      <c r="B1150" s="526"/>
      <c r="G1150" s="2">
        <f t="shared" si="23"/>
        <v>571.8000000000003</v>
      </c>
    </row>
    <row r="1151" spans="2:7">
      <c r="B1151" s="526"/>
      <c r="G1151" s="2">
        <f t="shared" si="23"/>
        <v>571.8000000000003</v>
      </c>
    </row>
    <row r="1152" spans="2:7">
      <c r="B1152" s="526"/>
      <c r="G1152" s="2">
        <f t="shared" si="23"/>
        <v>571.8000000000003</v>
      </c>
    </row>
    <row r="1153" spans="2:7">
      <c r="B1153" s="526"/>
      <c r="G1153" s="2">
        <f t="shared" si="23"/>
        <v>571.8000000000003</v>
      </c>
    </row>
    <row r="1154" spans="2:7">
      <c r="B1154" s="526"/>
      <c r="G1154" s="2">
        <f t="shared" si="23"/>
        <v>571.8000000000003</v>
      </c>
    </row>
    <row r="1155" spans="2:7">
      <c r="B1155" s="526"/>
      <c r="G1155" s="2">
        <f t="shared" si="23"/>
        <v>571.8000000000003</v>
      </c>
    </row>
    <row r="1156" spans="2:7">
      <c r="B1156" s="526"/>
      <c r="G1156" s="2">
        <f t="shared" si="23"/>
        <v>571.8000000000003</v>
      </c>
    </row>
    <row r="1157" spans="2:7">
      <c r="B1157" s="526"/>
      <c r="G1157" s="2">
        <f t="shared" si="23"/>
        <v>571.8000000000003</v>
      </c>
    </row>
    <row r="1158" spans="2:7">
      <c r="B1158" s="526"/>
      <c r="G1158" s="2">
        <f t="shared" si="23"/>
        <v>571.8000000000003</v>
      </c>
    </row>
    <row r="1159" spans="2:7">
      <c r="B1159" s="526"/>
      <c r="G1159" s="2">
        <f t="shared" si="23"/>
        <v>571.8000000000003</v>
      </c>
    </row>
    <row r="1160" spans="2:7">
      <c r="B1160" s="526"/>
      <c r="G1160" s="2">
        <f t="shared" si="23"/>
        <v>571.8000000000003</v>
      </c>
    </row>
    <row r="1161" spans="2:7">
      <c r="B1161" s="526"/>
      <c r="G1161" s="2">
        <f t="shared" si="23"/>
        <v>571.8000000000003</v>
      </c>
    </row>
    <row r="1162" spans="2:7">
      <c r="B1162" s="526"/>
      <c r="G1162" s="2">
        <f t="shared" si="23"/>
        <v>571.8000000000003</v>
      </c>
    </row>
    <row r="1163" spans="2:7">
      <c r="B1163" s="526"/>
      <c r="G1163" s="2">
        <f t="shared" si="23"/>
        <v>571.8000000000003</v>
      </c>
    </row>
    <row r="1164" spans="2:7">
      <c r="B1164" s="526"/>
      <c r="G1164" s="2">
        <f t="shared" si="23"/>
        <v>571.8000000000003</v>
      </c>
    </row>
    <row r="1165" spans="2:7">
      <c r="B1165" s="526"/>
      <c r="G1165" s="2">
        <f t="shared" si="23"/>
        <v>571.8000000000003</v>
      </c>
    </row>
    <row r="1166" spans="2:7">
      <c r="B1166" s="526"/>
      <c r="G1166" s="2">
        <f t="shared" si="23"/>
        <v>571.8000000000003</v>
      </c>
    </row>
    <row r="1167" spans="2:7">
      <c r="B1167" s="526"/>
      <c r="G1167" s="2">
        <f t="shared" si="23"/>
        <v>571.8000000000003</v>
      </c>
    </row>
    <row r="1168" spans="2:7">
      <c r="B1168" s="526"/>
      <c r="G1168" s="2">
        <f t="shared" si="23"/>
        <v>571.8000000000003</v>
      </c>
    </row>
    <row r="1169" spans="2:7">
      <c r="B1169" s="526"/>
      <c r="G1169" s="2">
        <f t="shared" si="23"/>
        <v>571.8000000000003</v>
      </c>
    </row>
    <row r="1170" spans="2:7">
      <c r="B1170" s="526"/>
      <c r="G1170" s="2">
        <f t="shared" si="23"/>
        <v>571.8000000000003</v>
      </c>
    </row>
    <row r="1171" spans="2:7">
      <c r="B1171" s="526"/>
      <c r="G1171" s="2">
        <f t="shared" si="23"/>
        <v>571.8000000000003</v>
      </c>
    </row>
    <row r="1172" spans="2:7">
      <c r="B1172" s="526"/>
      <c r="G1172" s="2">
        <f t="shared" si="23"/>
        <v>571.8000000000003</v>
      </c>
    </row>
    <row r="1173" spans="2:7">
      <c r="B1173" s="526"/>
      <c r="G1173" s="2">
        <f t="shared" si="23"/>
        <v>571.8000000000003</v>
      </c>
    </row>
    <row r="1174" spans="2:7">
      <c r="B1174" s="526"/>
      <c r="G1174" s="2">
        <f t="shared" si="23"/>
        <v>571.8000000000003</v>
      </c>
    </row>
    <row r="1175" spans="2:7">
      <c r="B1175" s="526"/>
      <c r="G1175" s="2">
        <f t="shared" si="23"/>
        <v>571.8000000000003</v>
      </c>
    </row>
    <row r="1176" spans="2:7">
      <c r="B1176" s="526"/>
      <c r="G1176" s="2">
        <f t="shared" si="23"/>
        <v>571.8000000000003</v>
      </c>
    </row>
    <row r="1177" spans="2:7">
      <c r="B1177" s="526"/>
      <c r="G1177" s="2">
        <f t="shared" si="23"/>
        <v>571.8000000000003</v>
      </c>
    </row>
    <row r="1178" spans="2:7">
      <c r="B1178" s="526"/>
      <c r="G1178" s="2">
        <f t="shared" si="23"/>
        <v>571.8000000000003</v>
      </c>
    </row>
    <row r="1179" spans="2:7">
      <c r="B1179" s="526"/>
      <c r="G1179" s="2">
        <f t="shared" si="23"/>
        <v>571.8000000000003</v>
      </c>
    </row>
    <row r="1180" spans="2:7">
      <c r="B1180" s="526"/>
      <c r="G1180" s="2">
        <f t="shared" si="23"/>
        <v>571.8000000000003</v>
      </c>
    </row>
    <row r="1181" spans="2:7">
      <c r="B1181" s="526"/>
      <c r="G1181" s="2">
        <f t="shared" si="23"/>
        <v>571.8000000000003</v>
      </c>
    </row>
    <row r="1182" spans="2:7">
      <c r="B1182" s="526"/>
      <c r="G1182" s="2">
        <f t="shared" si="23"/>
        <v>571.8000000000003</v>
      </c>
    </row>
    <row r="1183" spans="2:7">
      <c r="B1183" s="526"/>
      <c r="G1183" s="2">
        <f t="shared" si="23"/>
        <v>571.8000000000003</v>
      </c>
    </row>
    <row r="1184" spans="2:7">
      <c r="B1184" s="526"/>
      <c r="G1184" s="2">
        <f t="shared" si="23"/>
        <v>571.8000000000003</v>
      </c>
    </row>
    <row r="1185" spans="2:7">
      <c r="B1185" s="526"/>
      <c r="G1185" s="2">
        <f t="shared" si="23"/>
        <v>571.8000000000003</v>
      </c>
    </row>
    <row r="1186" spans="2:7">
      <c r="B1186" s="526"/>
      <c r="G1186" s="2">
        <f t="shared" si="23"/>
        <v>571.8000000000003</v>
      </c>
    </row>
    <row r="1187" spans="2:7">
      <c r="B1187" s="526"/>
      <c r="G1187" s="2">
        <f t="shared" si="23"/>
        <v>571.8000000000003</v>
      </c>
    </row>
    <row r="1188" spans="2:7">
      <c r="B1188" s="526"/>
      <c r="G1188" s="2">
        <f t="shared" si="23"/>
        <v>571.8000000000003</v>
      </c>
    </row>
    <row r="1189" spans="2:7">
      <c r="B1189" s="526"/>
      <c r="G1189" s="2">
        <f t="shared" si="23"/>
        <v>571.8000000000003</v>
      </c>
    </row>
    <row r="1190" spans="2:7">
      <c r="B1190" s="526"/>
      <c r="G1190" s="2">
        <f t="shared" si="23"/>
        <v>571.8000000000003</v>
      </c>
    </row>
    <row r="1191" spans="2:7">
      <c r="B1191" s="526"/>
      <c r="G1191" s="2">
        <f t="shared" si="23"/>
        <v>571.8000000000003</v>
      </c>
    </row>
    <row r="1192" spans="2:7">
      <c r="B1192" s="526"/>
      <c r="G1192" s="2">
        <f t="shared" si="23"/>
        <v>571.8000000000003</v>
      </c>
    </row>
    <row r="1193" spans="2:7">
      <c r="B1193" s="526"/>
      <c r="G1193" s="2">
        <f t="shared" si="23"/>
        <v>571.8000000000003</v>
      </c>
    </row>
    <row r="1194" spans="2:7">
      <c r="B1194" s="526"/>
      <c r="G1194" s="2">
        <f t="shared" si="23"/>
        <v>571.8000000000003</v>
      </c>
    </row>
    <row r="1195" spans="2:7">
      <c r="B1195" s="526"/>
      <c r="G1195" s="2">
        <f t="shared" si="23"/>
        <v>571.8000000000003</v>
      </c>
    </row>
    <row r="1196" spans="2:7">
      <c r="B1196" s="526"/>
      <c r="G1196" s="2">
        <f t="shared" si="23"/>
        <v>571.8000000000003</v>
      </c>
    </row>
    <row r="1197" spans="2:7">
      <c r="B1197" s="526"/>
      <c r="G1197" s="2">
        <f t="shared" ref="G1197:G1260" si="24">+G1196+E1197-F1197</f>
        <v>571.8000000000003</v>
      </c>
    </row>
    <row r="1198" spans="2:7">
      <c r="B1198" s="526"/>
      <c r="G1198" s="2">
        <f t="shared" si="24"/>
        <v>571.8000000000003</v>
      </c>
    </row>
    <row r="1199" spans="2:7">
      <c r="B1199" s="526"/>
      <c r="G1199" s="2">
        <f t="shared" si="24"/>
        <v>571.8000000000003</v>
      </c>
    </row>
    <row r="1200" spans="2:7">
      <c r="B1200" s="526"/>
      <c r="G1200" s="2">
        <f t="shared" si="24"/>
        <v>571.8000000000003</v>
      </c>
    </row>
    <row r="1201" spans="2:7">
      <c r="B1201" s="526"/>
      <c r="G1201" s="2">
        <f t="shared" si="24"/>
        <v>571.8000000000003</v>
      </c>
    </row>
    <row r="1202" spans="2:7">
      <c r="B1202" s="526"/>
      <c r="G1202" s="2">
        <f t="shared" si="24"/>
        <v>571.8000000000003</v>
      </c>
    </row>
    <row r="1203" spans="2:7">
      <c r="B1203" s="526"/>
      <c r="G1203" s="2">
        <f t="shared" si="24"/>
        <v>571.8000000000003</v>
      </c>
    </row>
    <row r="1204" spans="2:7">
      <c r="B1204" s="526"/>
      <c r="G1204" s="2">
        <f t="shared" si="24"/>
        <v>571.8000000000003</v>
      </c>
    </row>
    <row r="1205" spans="2:7">
      <c r="B1205" s="526"/>
      <c r="G1205" s="2">
        <f t="shared" si="24"/>
        <v>571.8000000000003</v>
      </c>
    </row>
    <row r="1206" spans="2:7">
      <c r="B1206" s="526"/>
      <c r="G1206" s="2">
        <f t="shared" si="24"/>
        <v>571.8000000000003</v>
      </c>
    </row>
    <row r="1207" spans="2:7">
      <c r="B1207" s="526"/>
      <c r="G1207" s="2">
        <f t="shared" si="24"/>
        <v>571.8000000000003</v>
      </c>
    </row>
    <row r="1208" spans="2:7">
      <c r="B1208" s="526"/>
      <c r="G1208" s="2">
        <f t="shared" si="24"/>
        <v>571.8000000000003</v>
      </c>
    </row>
    <row r="1209" spans="2:7">
      <c r="B1209" s="526"/>
      <c r="G1209" s="2">
        <f t="shared" si="24"/>
        <v>571.8000000000003</v>
      </c>
    </row>
    <row r="1210" spans="2:7">
      <c r="B1210" s="526"/>
      <c r="G1210" s="2">
        <f t="shared" si="24"/>
        <v>571.8000000000003</v>
      </c>
    </row>
    <row r="1211" spans="2:7">
      <c r="B1211" s="526"/>
      <c r="G1211" s="2">
        <f t="shared" si="24"/>
        <v>571.8000000000003</v>
      </c>
    </row>
    <row r="1212" spans="2:7">
      <c r="B1212" s="526"/>
      <c r="G1212" s="2">
        <f t="shared" si="24"/>
        <v>571.8000000000003</v>
      </c>
    </row>
    <row r="1213" spans="2:7">
      <c r="B1213" s="526"/>
      <c r="G1213" s="2">
        <f t="shared" si="24"/>
        <v>571.8000000000003</v>
      </c>
    </row>
    <row r="1214" spans="2:7">
      <c r="B1214" s="526"/>
      <c r="G1214" s="2">
        <f t="shared" si="24"/>
        <v>571.8000000000003</v>
      </c>
    </row>
    <row r="1215" spans="2:7">
      <c r="B1215" s="526"/>
      <c r="G1215" s="2">
        <f t="shared" si="24"/>
        <v>571.8000000000003</v>
      </c>
    </row>
    <row r="1216" spans="2:7">
      <c r="B1216" s="526"/>
      <c r="G1216" s="2">
        <f t="shared" si="24"/>
        <v>571.8000000000003</v>
      </c>
    </row>
    <row r="1217" spans="2:7">
      <c r="B1217" s="526"/>
      <c r="G1217" s="2">
        <f t="shared" si="24"/>
        <v>571.8000000000003</v>
      </c>
    </row>
    <row r="1218" spans="2:7">
      <c r="B1218" s="526"/>
      <c r="G1218" s="2">
        <f t="shared" si="24"/>
        <v>571.8000000000003</v>
      </c>
    </row>
    <row r="1219" spans="2:7">
      <c r="B1219" s="526"/>
      <c r="G1219" s="2">
        <f t="shared" si="24"/>
        <v>571.8000000000003</v>
      </c>
    </row>
    <row r="1220" spans="2:7">
      <c r="B1220" s="526"/>
      <c r="G1220" s="2">
        <f t="shared" si="24"/>
        <v>571.8000000000003</v>
      </c>
    </row>
    <row r="1221" spans="2:7">
      <c r="B1221" s="526"/>
      <c r="G1221" s="2">
        <f t="shared" si="24"/>
        <v>571.8000000000003</v>
      </c>
    </row>
    <row r="1222" spans="2:7">
      <c r="B1222" s="526"/>
      <c r="G1222" s="2">
        <f t="shared" si="24"/>
        <v>571.8000000000003</v>
      </c>
    </row>
    <row r="1223" spans="2:7">
      <c r="B1223" s="526"/>
      <c r="G1223" s="2">
        <f t="shared" si="24"/>
        <v>571.8000000000003</v>
      </c>
    </row>
    <row r="1224" spans="2:7">
      <c r="B1224" s="526"/>
      <c r="G1224" s="2">
        <f t="shared" si="24"/>
        <v>571.8000000000003</v>
      </c>
    </row>
    <row r="1225" spans="2:7">
      <c r="B1225" s="526"/>
      <c r="G1225" s="2">
        <f t="shared" si="24"/>
        <v>571.8000000000003</v>
      </c>
    </row>
    <row r="1226" spans="2:7">
      <c r="B1226" s="526"/>
      <c r="G1226" s="2">
        <f t="shared" si="24"/>
        <v>571.8000000000003</v>
      </c>
    </row>
    <row r="1227" spans="2:7">
      <c r="B1227" s="526"/>
      <c r="G1227" s="2">
        <f t="shared" si="24"/>
        <v>571.8000000000003</v>
      </c>
    </row>
    <row r="1228" spans="2:7">
      <c r="B1228" s="526"/>
      <c r="G1228" s="2">
        <f t="shared" si="24"/>
        <v>571.8000000000003</v>
      </c>
    </row>
    <row r="1229" spans="2:7">
      <c r="B1229" s="526"/>
      <c r="G1229" s="2">
        <f t="shared" si="24"/>
        <v>571.8000000000003</v>
      </c>
    </row>
    <row r="1230" spans="2:7">
      <c r="B1230" s="526"/>
      <c r="G1230" s="2">
        <f t="shared" si="24"/>
        <v>571.8000000000003</v>
      </c>
    </row>
    <row r="1231" spans="2:7">
      <c r="B1231" s="526"/>
      <c r="G1231" s="2">
        <f t="shared" si="24"/>
        <v>571.8000000000003</v>
      </c>
    </row>
    <row r="1232" spans="2:7">
      <c r="B1232" s="526"/>
      <c r="G1232" s="2">
        <f t="shared" si="24"/>
        <v>571.8000000000003</v>
      </c>
    </row>
    <row r="1233" spans="2:7">
      <c r="B1233" s="526"/>
      <c r="G1233" s="2">
        <f t="shared" si="24"/>
        <v>571.8000000000003</v>
      </c>
    </row>
    <row r="1234" spans="2:7">
      <c r="B1234" s="526"/>
      <c r="G1234" s="2">
        <f t="shared" si="24"/>
        <v>571.8000000000003</v>
      </c>
    </row>
    <row r="1235" spans="2:7">
      <c r="B1235" s="526"/>
      <c r="G1235" s="2">
        <f t="shared" si="24"/>
        <v>571.8000000000003</v>
      </c>
    </row>
    <row r="1236" spans="2:7">
      <c r="B1236" s="526"/>
      <c r="G1236" s="2">
        <f t="shared" si="24"/>
        <v>571.8000000000003</v>
      </c>
    </row>
    <row r="1237" spans="2:7">
      <c r="B1237" s="526"/>
      <c r="G1237" s="2">
        <f t="shared" si="24"/>
        <v>571.8000000000003</v>
      </c>
    </row>
    <row r="1238" spans="2:7">
      <c r="B1238" s="526"/>
      <c r="G1238" s="2">
        <f t="shared" si="24"/>
        <v>571.8000000000003</v>
      </c>
    </row>
    <row r="1239" spans="2:7">
      <c r="B1239" s="526"/>
      <c r="G1239" s="2">
        <f t="shared" si="24"/>
        <v>571.8000000000003</v>
      </c>
    </row>
    <row r="1240" spans="2:7">
      <c r="B1240" s="526"/>
      <c r="G1240" s="2">
        <f t="shared" si="24"/>
        <v>571.8000000000003</v>
      </c>
    </row>
    <row r="1241" spans="2:7">
      <c r="B1241" s="526"/>
      <c r="G1241" s="2">
        <f t="shared" si="24"/>
        <v>571.8000000000003</v>
      </c>
    </row>
    <row r="1242" spans="2:7">
      <c r="B1242" s="526"/>
      <c r="G1242" s="2">
        <f t="shared" si="24"/>
        <v>571.8000000000003</v>
      </c>
    </row>
    <row r="1243" spans="2:7">
      <c r="B1243" s="526"/>
      <c r="G1243" s="2">
        <f t="shared" si="24"/>
        <v>571.8000000000003</v>
      </c>
    </row>
    <row r="1244" spans="2:7">
      <c r="B1244" s="526"/>
      <c r="G1244" s="2">
        <f t="shared" si="24"/>
        <v>571.8000000000003</v>
      </c>
    </row>
    <row r="1245" spans="2:7">
      <c r="B1245" s="526"/>
      <c r="G1245" s="2">
        <f t="shared" si="24"/>
        <v>571.8000000000003</v>
      </c>
    </row>
    <row r="1246" spans="2:7">
      <c r="B1246" s="526"/>
      <c r="G1246" s="2">
        <f t="shared" si="24"/>
        <v>571.8000000000003</v>
      </c>
    </row>
    <row r="1247" spans="2:7">
      <c r="B1247" s="526"/>
      <c r="G1247" s="2">
        <f t="shared" si="24"/>
        <v>571.8000000000003</v>
      </c>
    </row>
    <row r="1248" spans="2:7">
      <c r="B1248" s="526"/>
      <c r="G1248" s="2">
        <f t="shared" si="24"/>
        <v>571.8000000000003</v>
      </c>
    </row>
    <row r="1249" spans="2:7">
      <c r="B1249" s="526"/>
      <c r="G1249" s="2">
        <f t="shared" si="24"/>
        <v>571.8000000000003</v>
      </c>
    </row>
    <row r="1250" spans="2:7">
      <c r="B1250" s="526"/>
      <c r="G1250" s="2">
        <f t="shared" si="24"/>
        <v>571.8000000000003</v>
      </c>
    </row>
    <row r="1251" spans="2:7">
      <c r="B1251" s="526"/>
      <c r="G1251" s="2">
        <f t="shared" si="24"/>
        <v>571.8000000000003</v>
      </c>
    </row>
    <row r="1252" spans="2:7">
      <c r="B1252" s="526"/>
      <c r="G1252" s="2">
        <f t="shared" si="24"/>
        <v>571.8000000000003</v>
      </c>
    </row>
    <row r="1253" spans="2:7">
      <c r="B1253" s="526"/>
      <c r="G1253" s="2">
        <f t="shared" si="24"/>
        <v>571.8000000000003</v>
      </c>
    </row>
    <row r="1254" spans="2:7">
      <c r="B1254" s="526"/>
      <c r="G1254" s="2">
        <f t="shared" si="24"/>
        <v>571.8000000000003</v>
      </c>
    </row>
    <row r="1255" spans="2:7">
      <c r="B1255" s="526"/>
      <c r="G1255" s="2">
        <f t="shared" si="24"/>
        <v>571.8000000000003</v>
      </c>
    </row>
    <row r="1256" spans="2:7">
      <c r="B1256" s="526"/>
      <c r="G1256" s="2">
        <f t="shared" si="24"/>
        <v>571.8000000000003</v>
      </c>
    </row>
    <row r="1257" spans="2:7">
      <c r="B1257" s="526"/>
      <c r="G1257" s="2">
        <f t="shared" si="24"/>
        <v>571.8000000000003</v>
      </c>
    </row>
    <row r="1258" spans="2:7">
      <c r="B1258" s="526"/>
      <c r="G1258" s="2">
        <f t="shared" si="24"/>
        <v>571.8000000000003</v>
      </c>
    </row>
    <row r="1259" spans="2:7">
      <c r="B1259" s="526"/>
      <c r="G1259" s="2">
        <f t="shared" si="24"/>
        <v>571.8000000000003</v>
      </c>
    </row>
    <row r="1260" spans="2:7">
      <c r="B1260" s="526"/>
      <c r="G1260" s="2">
        <f t="shared" si="24"/>
        <v>571.8000000000003</v>
      </c>
    </row>
    <row r="1261" spans="2:7">
      <c r="B1261" s="526"/>
      <c r="G1261" s="2">
        <f t="shared" ref="G1261:G1314" si="25">+G1260+E1261-F1261</f>
        <v>571.8000000000003</v>
      </c>
    </row>
    <row r="1262" spans="2:7">
      <c r="B1262" s="526"/>
      <c r="G1262" s="2">
        <f t="shared" si="25"/>
        <v>571.8000000000003</v>
      </c>
    </row>
    <row r="1263" spans="2:7">
      <c r="B1263" s="526"/>
      <c r="G1263" s="2">
        <f t="shared" si="25"/>
        <v>571.8000000000003</v>
      </c>
    </row>
    <row r="1264" spans="2:7">
      <c r="B1264" s="526"/>
      <c r="G1264" s="2">
        <f t="shared" si="25"/>
        <v>571.8000000000003</v>
      </c>
    </row>
    <row r="1265" spans="2:7">
      <c r="B1265" s="526"/>
      <c r="G1265" s="2">
        <f t="shared" si="25"/>
        <v>571.8000000000003</v>
      </c>
    </row>
    <row r="1266" spans="2:7">
      <c r="B1266" s="526"/>
      <c r="G1266" s="2">
        <f t="shared" si="25"/>
        <v>571.8000000000003</v>
      </c>
    </row>
    <row r="1267" spans="2:7">
      <c r="B1267" s="526"/>
      <c r="G1267" s="2">
        <f t="shared" si="25"/>
        <v>571.8000000000003</v>
      </c>
    </row>
    <row r="1268" spans="2:7">
      <c r="B1268" s="526"/>
      <c r="G1268" s="2">
        <f t="shared" si="25"/>
        <v>571.8000000000003</v>
      </c>
    </row>
    <row r="1269" spans="2:7">
      <c r="B1269" s="526"/>
      <c r="G1269" s="2">
        <f t="shared" si="25"/>
        <v>571.8000000000003</v>
      </c>
    </row>
    <row r="1270" spans="2:7">
      <c r="B1270" s="526"/>
      <c r="G1270" s="2">
        <f t="shared" si="25"/>
        <v>571.8000000000003</v>
      </c>
    </row>
    <row r="1271" spans="2:7">
      <c r="B1271" s="526"/>
      <c r="G1271" s="2">
        <f t="shared" si="25"/>
        <v>571.8000000000003</v>
      </c>
    </row>
    <row r="1272" spans="2:7">
      <c r="B1272" s="526"/>
      <c r="G1272" s="2">
        <f t="shared" si="25"/>
        <v>571.8000000000003</v>
      </c>
    </row>
    <row r="1273" spans="2:7">
      <c r="B1273" s="526"/>
      <c r="G1273" s="2">
        <f t="shared" si="25"/>
        <v>571.8000000000003</v>
      </c>
    </row>
    <row r="1274" spans="2:7">
      <c r="B1274" s="526"/>
      <c r="G1274" s="2">
        <f t="shared" si="25"/>
        <v>571.8000000000003</v>
      </c>
    </row>
    <row r="1275" spans="2:7">
      <c r="B1275" s="526"/>
      <c r="G1275" s="2">
        <f t="shared" si="25"/>
        <v>571.8000000000003</v>
      </c>
    </row>
    <row r="1276" spans="2:7">
      <c r="B1276" s="526"/>
      <c r="G1276" s="2">
        <f t="shared" si="25"/>
        <v>571.8000000000003</v>
      </c>
    </row>
    <row r="1277" spans="2:7">
      <c r="B1277" s="526"/>
      <c r="G1277" s="2">
        <f t="shared" si="25"/>
        <v>571.8000000000003</v>
      </c>
    </row>
    <row r="1278" spans="2:7">
      <c r="B1278" s="526"/>
      <c r="G1278" s="2">
        <f t="shared" si="25"/>
        <v>571.8000000000003</v>
      </c>
    </row>
    <row r="1279" spans="2:7">
      <c r="B1279" s="526"/>
      <c r="G1279" s="2">
        <f t="shared" si="25"/>
        <v>571.8000000000003</v>
      </c>
    </row>
    <row r="1280" spans="2:7">
      <c r="B1280" s="526"/>
      <c r="G1280" s="2">
        <f t="shared" si="25"/>
        <v>571.8000000000003</v>
      </c>
    </row>
    <row r="1281" spans="2:7">
      <c r="B1281" s="526"/>
      <c r="G1281" s="2">
        <f t="shared" si="25"/>
        <v>571.8000000000003</v>
      </c>
    </row>
    <row r="1282" spans="2:7">
      <c r="B1282" s="526"/>
      <c r="G1282" s="2">
        <f t="shared" si="25"/>
        <v>571.8000000000003</v>
      </c>
    </row>
    <row r="1283" spans="2:7">
      <c r="B1283" s="526"/>
      <c r="G1283" s="2">
        <f t="shared" si="25"/>
        <v>571.8000000000003</v>
      </c>
    </row>
    <row r="1284" spans="2:7">
      <c r="B1284" s="526"/>
      <c r="G1284" s="2">
        <f t="shared" si="25"/>
        <v>571.8000000000003</v>
      </c>
    </row>
    <row r="1285" spans="2:7">
      <c r="B1285" s="526"/>
      <c r="G1285" s="2">
        <f t="shared" si="25"/>
        <v>571.8000000000003</v>
      </c>
    </row>
    <row r="1286" spans="2:7">
      <c r="B1286" s="526"/>
      <c r="G1286" s="2">
        <f t="shared" si="25"/>
        <v>571.8000000000003</v>
      </c>
    </row>
    <row r="1287" spans="2:7">
      <c r="B1287" s="526"/>
      <c r="G1287" s="2">
        <f t="shared" si="25"/>
        <v>571.8000000000003</v>
      </c>
    </row>
    <row r="1288" spans="2:7">
      <c r="B1288" s="526"/>
      <c r="G1288" s="2">
        <f t="shared" si="25"/>
        <v>571.8000000000003</v>
      </c>
    </row>
    <row r="1289" spans="2:7">
      <c r="B1289" s="526"/>
      <c r="G1289" s="2">
        <f t="shared" si="25"/>
        <v>571.8000000000003</v>
      </c>
    </row>
    <row r="1290" spans="2:7">
      <c r="B1290" s="526"/>
      <c r="G1290" s="2">
        <f t="shared" si="25"/>
        <v>571.8000000000003</v>
      </c>
    </row>
    <row r="1291" spans="2:7">
      <c r="B1291" s="526"/>
      <c r="G1291" s="2">
        <f t="shared" si="25"/>
        <v>571.8000000000003</v>
      </c>
    </row>
    <row r="1292" spans="2:7">
      <c r="B1292" s="526"/>
      <c r="G1292" s="2">
        <f t="shared" si="25"/>
        <v>571.8000000000003</v>
      </c>
    </row>
    <row r="1293" spans="2:7">
      <c r="B1293" s="526"/>
      <c r="G1293" s="2">
        <f t="shared" si="25"/>
        <v>571.8000000000003</v>
      </c>
    </row>
    <row r="1294" spans="2:7">
      <c r="B1294" s="526"/>
      <c r="G1294" s="2">
        <f t="shared" si="25"/>
        <v>571.8000000000003</v>
      </c>
    </row>
    <row r="1295" spans="2:7">
      <c r="B1295" s="526"/>
      <c r="G1295" s="2">
        <f t="shared" si="25"/>
        <v>571.8000000000003</v>
      </c>
    </row>
    <row r="1296" spans="2:7">
      <c r="B1296" s="526"/>
      <c r="G1296" s="2">
        <f t="shared" si="25"/>
        <v>571.8000000000003</v>
      </c>
    </row>
    <row r="1297" spans="2:7">
      <c r="B1297" s="526"/>
      <c r="G1297" s="2">
        <f t="shared" si="25"/>
        <v>571.8000000000003</v>
      </c>
    </row>
    <row r="1298" spans="2:7">
      <c r="B1298" s="526"/>
      <c r="G1298" s="2">
        <f t="shared" si="25"/>
        <v>571.8000000000003</v>
      </c>
    </row>
    <row r="1299" spans="2:7">
      <c r="B1299" s="526"/>
      <c r="G1299" s="2">
        <f t="shared" si="25"/>
        <v>571.8000000000003</v>
      </c>
    </row>
    <row r="1300" spans="2:7">
      <c r="B1300" s="526"/>
      <c r="G1300" s="2">
        <f t="shared" si="25"/>
        <v>571.8000000000003</v>
      </c>
    </row>
    <row r="1301" spans="2:7">
      <c r="B1301" s="526"/>
      <c r="G1301" s="2">
        <f t="shared" si="25"/>
        <v>571.8000000000003</v>
      </c>
    </row>
    <row r="1302" spans="2:7">
      <c r="B1302" s="526"/>
      <c r="G1302" s="2">
        <f t="shared" si="25"/>
        <v>571.8000000000003</v>
      </c>
    </row>
    <row r="1303" spans="2:7">
      <c r="B1303" s="526"/>
      <c r="G1303" s="2">
        <f t="shared" si="25"/>
        <v>571.8000000000003</v>
      </c>
    </row>
    <row r="1304" spans="2:7">
      <c r="B1304" s="526"/>
      <c r="G1304" s="2">
        <f t="shared" si="25"/>
        <v>571.8000000000003</v>
      </c>
    </row>
    <row r="1305" spans="2:7">
      <c r="B1305" s="526"/>
      <c r="G1305" s="2">
        <f t="shared" si="25"/>
        <v>571.8000000000003</v>
      </c>
    </row>
    <row r="1306" spans="2:7">
      <c r="B1306" s="526"/>
      <c r="G1306" s="2">
        <f t="shared" si="25"/>
        <v>571.8000000000003</v>
      </c>
    </row>
    <row r="1307" spans="2:7">
      <c r="B1307" s="526"/>
      <c r="G1307" s="2">
        <f t="shared" si="25"/>
        <v>571.8000000000003</v>
      </c>
    </row>
    <row r="1308" spans="2:7">
      <c r="B1308" s="526"/>
      <c r="G1308" s="2">
        <f t="shared" si="25"/>
        <v>571.8000000000003</v>
      </c>
    </row>
    <row r="1309" spans="2:7">
      <c r="B1309" s="526"/>
      <c r="G1309" s="2">
        <f t="shared" si="25"/>
        <v>571.8000000000003</v>
      </c>
    </row>
    <row r="1310" spans="2:7">
      <c r="B1310" s="526"/>
      <c r="G1310" s="2">
        <f t="shared" si="25"/>
        <v>571.8000000000003</v>
      </c>
    </row>
    <row r="1311" spans="2:7">
      <c r="B1311" s="526"/>
      <c r="G1311" s="2">
        <f t="shared" si="25"/>
        <v>571.8000000000003</v>
      </c>
    </row>
    <row r="1312" spans="2:7">
      <c r="B1312" s="526"/>
      <c r="G1312" s="2">
        <f t="shared" si="25"/>
        <v>571.8000000000003</v>
      </c>
    </row>
    <row r="1313" spans="2:7">
      <c r="B1313" s="526"/>
      <c r="G1313" s="2">
        <f t="shared" si="25"/>
        <v>571.8000000000003</v>
      </c>
    </row>
    <row r="1314" spans="2:7">
      <c r="B1314" s="526"/>
      <c r="G1314" s="2">
        <f t="shared" si="25"/>
        <v>571.8000000000003</v>
      </c>
    </row>
  </sheetData>
  <autoFilter ref="A4:G143" xr:uid="{00000000-0009-0000-0000-00001F000000}"/>
  <mergeCells count="4">
    <mergeCell ref="B2:G2"/>
    <mergeCell ref="I877:K877"/>
    <mergeCell ref="I943:K943"/>
    <mergeCell ref="I961:K961"/>
  </mergeCells>
  <phoneticPr fontId="27" type="noConversion"/>
  <pageMargins left="0" right="0"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sheetPr>
  <dimension ref="A2:P1315"/>
  <sheetViews>
    <sheetView topLeftCell="A981" zoomScaleNormal="100" workbookViewId="0">
      <selection activeCell="I996" sqref="I996"/>
    </sheetView>
  </sheetViews>
  <sheetFormatPr defaultColWidth="11.42578125" defaultRowHeight="15"/>
  <cols>
    <col min="1" max="1" width="11.42578125" style="7"/>
    <col min="2" max="2" width="13.85546875" style="9" bestFit="1" customWidth="1"/>
    <col min="3" max="3" width="15.85546875" style="9" customWidth="1"/>
    <col min="4" max="4" width="47.28515625" bestFit="1" customWidth="1"/>
    <col min="5" max="5" width="11.42578125" style="263"/>
    <col min="6" max="6" width="11.42578125" style="259"/>
    <col min="7" max="7" width="13.7109375" customWidth="1"/>
    <col min="9" max="9" width="11.85546875" bestFit="1" customWidth="1"/>
    <col min="10" max="10" width="22.85546875" bestFit="1" customWidth="1"/>
    <col min="11" max="11" width="34.140625" bestFit="1" customWidth="1"/>
    <col min="12" max="12" width="10.85546875" customWidth="1"/>
    <col min="13" max="13" width="11.5703125" customWidth="1"/>
  </cols>
  <sheetData>
    <row r="2" spans="1:7">
      <c r="B2" s="542" t="s">
        <v>562</v>
      </c>
      <c r="C2" s="542"/>
      <c r="D2" s="542"/>
      <c r="E2" s="542"/>
      <c r="F2" s="542"/>
      <c r="G2" s="542"/>
    </row>
    <row r="4" spans="1:7" ht="30.75">
      <c r="A4" s="43" t="s">
        <v>1</v>
      </c>
      <c r="B4" s="528" t="s">
        <v>2</v>
      </c>
      <c r="C4" s="528" t="s">
        <v>3</v>
      </c>
      <c r="D4" s="528" t="s">
        <v>4</v>
      </c>
      <c r="E4" s="258" t="s">
        <v>5</v>
      </c>
      <c r="F4" s="258" t="s">
        <v>6</v>
      </c>
      <c r="G4" s="98" t="s">
        <v>7</v>
      </c>
    </row>
    <row r="5" spans="1:7">
      <c r="A5" s="44">
        <v>42736</v>
      </c>
      <c r="B5" s="525" t="s">
        <v>8</v>
      </c>
      <c r="C5" s="526"/>
      <c r="G5" s="79">
        <v>313.8</v>
      </c>
    </row>
    <row r="6" spans="1:7">
      <c r="A6" s="7">
        <v>42745</v>
      </c>
      <c r="B6" s="526">
        <v>12092</v>
      </c>
      <c r="C6" s="526" t="s">
        <v>9</v>
      </c>
      <c r="F6" s="259">
        <v>313.8</v>
      </c>
      <c r="G6" s="79">
        <f>+G5+E6-F6</f>
        <v>0</v>
      </c>
    </row>
    <row r="7" spans="1:7">
      <c r="A7" s="44">
        <v>42766</v>
      </c>
      <c r="B7" s="525" t="s">
        <v>14</v>
      </c>
      <c r="C7" s="525" t="s">
        <v>15</v>
      </c>
      <c r="D7" t="s">
        <v>16</v>
      </c>
      <c r="E7" s="259">
        <v>92.9</v>
      </c>
      <c r="G7" s="79">
        <f t="shared" ref="G7:G71" si="0">+G6+E7-F7</f>
        <v>92.9</v>
      </c>
    </row>
    <row r="8" spans="1:7">
      <c r="B8" s="526"/>
      <c r="C8" s="526"/>
      <c r="D8" t="s">
        <v>17</v>
      </c>
      <c r="E8" s="259">
        <v>2.8</v>
      </c>
      <c r="G8" s="79">
        <f t="shared" si="0"/>
        <v>95.7</v>
      </c>
    </row>
    <row r="9" spans="1:7">
      <c r="B9" s="526"/>
      <c r="C9" s="526"/>
      <c r="D9" t="s">
        <v>18</v>
      </c>
      <c r="E9" s="259">
        <v>60</v>
      </c>
      <c r="G9" s="79">
        <f t="shared" si="0"/>
        <v>155.69999999999999</v>
      </c>
    </row>
    <row r="10" spans="1:7">
      <c r="B10" s="526"/>
      <c r="C10" s="526"/>
      <c r="D10" t="s">
        <v>19</v>
      </c>
      <c r="E10" s="259">
        <v>2</v>
      </c>
      <c r="G10" s="79">
        <f t="shared" si="0"/>
        <v>157.69999999999999</v>
      </c>
    </row>
    <row r="11" spans="1:7">
      <c r="A11" s="7">
        <v>42807</v>
      </c>
      <c r="B11" s="526">
        <v>12415</v>
      </c>
      <c r="C11" s="526" t="s">
        <v>15</v>
      </c>
      <c r="D11" t="s">
        <v>16</v>
      </c>
      <c r="E11" s="259"/>
      <c r="F11" s="259">
        <v>92.9</v>
      </c>
      <c r="G11" s="79">
        <f t="shared" si="0"/>
        <v>64.799999999999983</v>
      </c>
    </row>
    <row r="12" spans="1:7">
      <c r="A12" s="7">
        <v>42807</v>
      </c>
      <c r="B12" s="526">
        <v>12415</v>
      </c>
      <c r="C12" s="526" t="s">
        <v>15</v>
      </c>
      <c r="D12" t="s">
        <v>17</v>
      </c>
      <c r="E12" s="259"/>
      <c r="F12" s="259">
        <v>2.8</v>
      </c>
      <c r="G12" s="79">
        <f t="shared" si="0"/>
        <v>61.999999999999986</v>
      </c>
    </row>
    <row r="13" spans="1:7">
      <c r="A13" s="7">
        <v>42926</v>
      </c>
      <c r="B13" s="526">
        <v>13192</v>
      </c>
      <c r="C13" s="526" t="s">
        <v>15</v>
      </c>
      <c r="D13" t="s">
        <v>19</v>
      </c>
      <c r="E13" s="259"/>
      <c r="F13" s="259">
        <v>2</v>
      </c>
      <c r="G13" s="79">
        <f t="shared" si="0"/>
        <v>59.999999999999986</v>
      </c>
    </row>
    <row r="14" spans="1:7">
      <c r="A14" s="7">
        <v>42926</v>
      </c>
      <c r="B14" s="526">
        <v>13192</v>
      </c>
      <c r="C14" s="526" t="s">
        <v>15</v>
      </c>
      <c r="D14" t="s">
        <v>18</v>
      </c>
      <c r="E14" s="259"/>
      <c r="F14" s="259">
        <v>60</v>
      </c>
      <c r="G14" s="79">
        <f t="shared" si="0"/>
        <v>0</v>
      </c>
    </row>
    <row r="15" spans="1:7">
      <c r="A15" s="44">
        <v>42794</v>
      </c>
      <c r="B15" s="525" t="s">
        <v>14</v>
      </c>
      <c r="C15" s="525" t="s">
        <v>20</v>
      </c>
      <c r="D15" t="s">
        <v>16</v>
      </c>
      <c r="E15" s="259">
        <v>94.5</v>
      </c>
      <c r="G15" s="79">
        <f t="shared" si="0"/>
        <v>94.5</v>
      </c>
    </row>
    <row r="16" spans="1:7">
      <c r="B16" s="526"/>
      <c r="C16" s="526"/>
      <c r="D16" t="s">
        <v>17</v>
      </c>
      <c r="E16" s="259">
        <v>2</v>
      </c>
      <c r="G16" s="79">
        <f t="shared" si="0"/>
        <v>96.5</v>
      </c>
    </row>
    <row r="17" spans="1:7">
      <c r="B17" s="526"/>
      <c r="C17" s="526"/>
      <c r="D17" t="s">
        <v>18</v>
      </c>
      <c r="E17" s="259">
        <v>56</v>
      </c>
      <c r="G17" s="79">
        <f t="shared" si="0"/>
        <v>152.5</v>
      </c>
    </row>
    <row r="18" spans="1:7">
      <c r="B18" s="526"/>
      <c r="C18" s="526"/>
      <c r="D18" t="s">
        <v>19</v>
      </c>
      <c r="E18" s="259">
        <v>2</v>
      </c>
      <c r="G18" s="79">
        <f t="shared" si="0"/>
        <v>154.5</v>
      </c>
    </row>
    <row r="19" spans="1:7">
      <c r="A19" s="7">
        <v>42846</v>
      </c>
      <c r="B19" s="526">
        <v>12672</v>
      </c>
      <c r="C19" s="526" t="s">
        <v>20</v>
      </c>
      <c r="D19" t="s">
        <v>16</v>
      </c>
      <c r="E19" s="259"/>
      <c r="F19" s="259">
        <v>94.5</v>
      </c>
      <c r="G19" s="79">
        <f t="shared" si="0"/>
        <v>60</v>
      </c>
    </row>
    <row r="20" spans="1:7">
      <c r="A20" s="7">
        <v>42846</v>
      </c>
      <c r="B20" s="526">
        <v>12672</v>
      </c>
      <c r="C20" s="526" t="s">
        <v>20</v>
      </c>
      <c r="D20" t="s">
        <v>17</v>
      </c>
      <c r="E20" s="259"/>
      <c r="F20" s="259">
        <v>2</v>
      </c>
      <c r="G20" s="79">
        <f t="shared" si="0"/>
        <v>58</v>
      </c>
    </row>
    <row r="21" spans="1:7">
      <c r="A21" s="7">
        <v>42926</v>
      </c>
      <c r="B21" s="526">
        <v>13192</v>
      </c>
      <c r="C21" s="526" t="s">
        <v>20</v>
      </c>
      <c r="D21" t="s">
        <v>18</v>
      </c>
      <c r="E21" s="259"/>
      <c r="F21" s="259">
        <v>56</v>
      </c>
      <c r="G21" s="79">
        <f t="shared" si="0"/>
        <v>2</v>
      </c>
    </row>
    <row r="22" spans="1:7">
      <c r="A22" s="7">
        <v>42926</v>
      </c>
      <c r="B22" s="526">
        <v>13192</v>
      </c>
      <c r="C22" s="526" t="s">
        <v>20</v>
      </c>
      <c r="D22" t="s">
        <v>19</v>
      </c>
      <c r="E22" s="259"/>
      <c r="F22" s="259">
        <v>2</v>
      </c>
      <c r="G22" s="79">
        <f t="shared" si="0"/>
        <v>0</v>
      </c>
    </row>
    <row r="23" spans="1:7">
      <c r="A23" s="44">
        <v>42825</v>
      </c>
      <c r="B23" s="525" t="s">
        <v>14</v>
      </c>
      <c r="C23" s="525" t="s">
        <v>23</v>
      </c>
      <c r="D23" t="s">
        <v>16</v>
      </c>
      <c r="E23" s="259">
        <v>90</v>
      </c>
      <c r="G23" s="79">
        <f t="shared" si="0"/>
        <v>90</v>
      </c>
    </row>
    <row r="24" spans="1:7">
      <c r="B24" s="526"/>
      <c r="C24" s="526"/>
      <c r="D24" t="s">
        <v>17</v>
      </c>
      <c r="E24" s="259">
        <v>2</v>
      </c>
      <c r="G24" s="79">
        <f t="shared" si="0"/>
        <v>92</v>
      </c>
    </row>
    <row r="25" spans="1:7">
      <c r="B25" s="526"/>
      <c r="C25" s="526"/>
      <c r="D25" t="s">
        <v>18</v>
      </c>
      <c r="E25" s="259">
        <v>60</v>
      </c>
      <c r="G25" s="79">
        <f t="shared" si="0"/>
        <v>152</v>
      </c>
    </row>
    <row r="26" spans="1:7">
      <c r="B26" s="526"/>
      <c r="C26" s="526"/>
      <c r="D26" t="s">
        <v>19</v>
      </c>
      <c r="E26" s="259">
        <v>2</v>
      </c>
      <c r="G26" s="79">
        <f t="shared" si="0"/>
        <v>154</v>
      </c>
    </row>
    <row r="27" spans="1:7">
      <c r="A27" s="7">
        <v>42846</v>
      </c>
      <c r="B27" s="526">
        <v>12672</v>
      </c>
      <c r="C27" s="526" t="s">
        <v>23</v>
      </c>
      <c r="D27" t="s">
        <v>16</v>
      </c>
      <c r="E27" s="259"/>
      <c r="F27" s="259">
        <v>90</v>
      </c>
      <c r="G27" s="79">
        <f t="shared" si="0"/>
        <v>64</v>
      </c>
    </row>
    <row r="28" spans="1:7">
      <c r="A28" s="7">
        <v>42846</v>
      </c>
      <c r="B28" s="526">
        <v>12672</v>
      </c>
      <c r="C28" s="526" t="s">
        <v>23</v>
      </c>
      <c r="D28" t="s">
        <v>17</v>
      </c>
      <c r="E28" s="259"/>
      <c r="F28" s="259">
        <v>2</v>
      </c>
      <c r="G28" s="79">
        <f t="shared" si="0"/>
        <v>62</v>
      </c>
    </row>
    <row r="29" spans="1:7">
      <c r="A29" s="7">
        <v>42926</v>
      </c>
      <c r="B29" s="526">
        <v>13192</v>
      </c>
      <c r="C29" s="526" t="s">
        <v>23</v>
      </c>
      <c r="D29" t="s">
        <v>18</v>
      </c>
      <c r="E29" s="259"/>
      <c r="F29" s="259">
        <v>60</v>
      </c>
      <c r="G29" s="79">
        <f t="shared" si="0"/>
        <v>2</v>
      </c>
    </row>
    <row r="30" spans="1:7">
      <c r="A30" s="7">
        <v>42926</v>
      </c>
      <c r="B30" s="526">
        <v>13192</v>
      </c>
      <c r="C30" s="526" t="s">
        <v>23</v>
      </c>
      <c r="D30" t="s">
        <v>19</v>
      </c>
      <c r="E30" s="259"/>
      <c r="F30" s="259">
        <v>2</v>
      </c>
      <c r="G30" s="79">
        <f t="shared" si="0"/>
        <v>0</v>
      </c>
    </row>
    <row r="31" spans="1:7">
      <c r="A31" s="44">
        <v>42855</v>
      </c>
      <c r="B31" s="525" t="s">
        <v>14</v>
      </c>
      <c r="C31" s="525" t="s">
        <v>24</v>
      </c>
      <c r="D31" t="s">
        <v>16</v>
      </c>
      <c r="E31" s="259">
        <v>92.7</v>
      </c>
      <c r="G31" s="79">
        <f t="shared" si="0"/>
        <v>92.7</v>
      </c>
    </row>
    <row r="32" spans="1:7">
      <c r="B32" s="526"/>
      <c r="C32" s="526"/>
      <c r="D32" t="s">
        <v>17</v>
      </c>
      <c r="E32" s="259">
        <v>2</v>
      </c>
      <c r="G32" s="79">
        <f t="shared" si="0"/>
        <v>94.7</v>
      </c>
    </row>
    <row r="33" spans="1:7">
      <c r="B33" s="526"/>
      <c r="C33" s="526"/>
      <c r="D33" t="s">
        <v>18</v>
      </c>
      <c r="E33" s="259">
        <v>60</v>
      </c>
      <c r="G33" s="79">
        <f t="shared" si="0"/>
        <v>154.69999999999999</v>
      </c>
    </row>
    <row r="34" spans="1:7">
      <c r="B34" s="526"/>
      <c r="C34" s="526"/>
      <c r="D34" t="s">
        <v>19</v>
      </c>
      <c r="E34" s="259">
        <v>2</v>
      </c>
      <c r="G34" s="79">
        <f t="shared" si="0"/>
        <v>156.69999999999999</v>
      </c>
    </row>
    <row r="35" spans="1:7">
      <c r="A35" s="7">
        <v>42884</v>
      </c>
      <c r="B35" s="526">
        <v>12847</v>
      </c>
      <c r="C35" s="526" t="s">
        <v>24</v>
      </c>
      <c r="D35" t="s">
        <v>16</v>
      </c>
      <c r="E35" s="259"/>
      <c r="F35" s="259">
        <v>92.7</v>
      </c>
      <c r="G35" s="79">
        <f t="shared" si="0"/>
        <v>63.999999999999986</v>
      </c>
    </row>
    <row r="36" spans="1:7">
      <c r="A36" s="7">
        <v>42884</v>
      </c>
      <c r="B36" s="526">
        <v>12847</v>
      </c>
      <c r="C36" s="526" t="s">
        <v>24</v>
      </c>
      <c r="D36" t="s">
        <v>17</v>
      </c>
      <c r="E36" s="259"/>
      <c r="F36" s="259">
        <v>2</v>
      </c>
      <c r="G36" s="79">
        <f t="shared" si="0"/>
        <v>61.999999999999986</v>
      </c>
    </row>
    <row r="37" spans="1:7">
      <c r="A37" s="7">
        <v>42926</v>
      </c>
      <c r="B37" s="526">
        <v>13192</v>
      </c>
      <c r="C37" s="526" t="s">
        <v>24</v>
      </c>
      <c r="D37" t="s">
        <v>18</v>
      </c>
      <c r="E37" s="259"/>
      <c r="F37" s="259">
        <v>60</v>
      </c>
      <c r="G37" s="79">
        <f t="shared" si="0"/>
        <v>1.9999999999999858</v>
      </c>
    </row>
    <row r="38" spans="1:7">
      <c r="A38" s="7">
        <v>42926</v>
      </c>
      <c r="B38" s="526">
        <v>13192</v>
      </c>
      <c r="C38" s="526" t="s">
        <v>24</v>
      </c>
      <c r="D38" t="s">
        <v>19</v>
      </c>
      <c r="E38" s="259"/>
      <c r="F38" s="259">
        <v>2</v>
      </c>
      <c r="G38" s="79">
        <f t="shared" si="0"/>
        <v>-1.4210854715202004E-14</v>
      </c>
    </row>
    <row r="39" spans="1:7">
      <c r="A39" s="44">
        <v>42886</v>
      </c>
      <c r="B39" s="525" t="s">
        <v>14</v>
      </c>
      <c r="C39" s="525" t="s">
        <v>25</v>
      </c>
      <c r="D39" t="s">
        <v>16</v>
      </c>
      <c r="E39" s="259">
        <v>87.4</v>
      </c>
      <c r="G39" s="79">
        <f t="shared" si="0"/>
        <v>87.399999999999991</v>
      </c>
    </row>
    <row r="40" spans="1:7">
      <c r="B40" s="526"/>
      <c r="C40" s="526"/>
      <c r="D40" t="s">
        <v>17</v>
      </c>
      <c r="E40" s="259">
        <v>2</v>
      </c>
      <c r="G40" s="79">
        <f t="shared" si="0"/>
        <v>89.399999999999991</v>
      </c>
    </row>
    <row r="41" spans="1:7">
      <c r="B41" s="526"/>
      <c r="C41" s="526"/>
      <c r="D41" t="s">
        <v>18</v>
      </c>
      <c r="E41" s="259">
        <v>60</v>
      </c>
      <c r="G41" s="79">
        <f t="shared" si="0"/>
        <v>149.39999999999998</v>
      </c>
    </row>
    <row r="42" spans="1:7">
      <c r="B42" s="526"/>
      <c r="C42" s="526"/>
      <c r="D42" t="s">
        <v>19</v>
      </c>
      <c r="E42" s="259">
        <v>2</v>
      </c>
      <c r="G42" s="79">
        <f t="shared" si="0"/>
        <v>151.39999999999998</v>
      </c>
    </row>
    <row r="43" spans="1:7">
      <c r="A43" s="7">
        <v>42926</v>
      </c>
      <c r="B43" s="526">
        <v>13192</v>
      </c>
      <c r="C43" s="526" t="s">
        <v>25</v>
      </c>
      <c r="D43" t="s">
        <v>18</v>
      </c>
      <c r="E43" s="259"/>
      <c r="F43" s="259">
        <v>60</v>
      </c>
      <c r="G43" s="79">
        <f t="shared" si="0"/>
        <v>91.399999999999977</v>
      </c>
    </row>
    <row r="44" spans="1:7">
      <c r="A44" s="7">
        <v>42926</v>
      </c>
      <c r="B44" s="526">
        <v>13192</v>
      </c>
      <c r="C44" s="526" t="s">
        <v>25</v>
      </c>
      <c r="D44" t="s">
        <v>19</v>
      </c>
      <c r="E44" s="259"/>
      <c r="F44" s="259">
        <v>2</v>
      </c>
      <c r="G44" s="79">
        <f t="shared" si="0"/>
        <v>89.399999999999977</v>
      </c>
    </row>
    <row r="45" spans="1:7">
      <c r="A45" s="7">
        <v>42936</v>
      </c>
      <c r="B45" s="526">
        <v>13229</v>
      </c>
      <c r="C45" s="526" t="s">
        <v>25</v>
      </c>
      <c r="D45" t="s">
        <v>17</v>
      </c>
      <c r="E45" s="259"/>
      <c r="F45" s="259">
        <v>2</v>
      </c>
      <c r="G45" s="79">
        <f t="shared" si="0"/>
        <v>87.399999999999977</v>
      </c>
    </row>
    <row r="46" spans="1:7">
      <c r="A46" s="7">
        <v>42936</v>
      </c>
      <c r="B46" s="526">
        <v>13229</v>
      </c>
      <c r="C46" s="526" t="s">
        <v>25</v>
      </c>
      <c r="D46" t="s">
        <v>16</v>
      </c>
      <c r="E46" s="259"/>
      <c r="F46" s="259">
        <v>87.4</v>
      </c>
      <c r="G46" s="79">
        <f t="shared" si="0"/>
        <v>0</v>
      </c>
    </row>
    <row r="47" spans="1:7">
      <c r="A47" s="44">
        <v>42916</v>
      </c>
      <c r="B47" s="525" t="s">
        <v>14</v>
      </c>
      <c r="C47" s="525" t="s">
        <v>26</v>
      </c>
      <c r="D47" t="s">
        <v>16</v>
      </c>
      <c r="E47" s="259">
        <v>85.2</v>
      </c>
      <c r="G47" s="79">
        <f t="shared" si="0"/>
        <v>85.2</v>
      </c>
    </row>
    <row r="48" spans="1:7">
      <c r="B48" s="526"/>
      <c r="C48" s="526"/>
      <c r="D48" t="s">
        <v>17</v>
      </c>
      <c r="E48" s="259">
        <v>2</v>
      </c>
      <c r="G48" s="79">
        <f t="shared" si="0"/>
        <v>87.2</v>
      </c>
    </row>
    <row r="49" spans="1:7">
      <c r="B49" s="526"/>
      <c r="C49" s="526"/>
      <c r="D49" t="s">
        <v>18</v>
      </c>
      <c r="E49" s="259">
        <v>60</v>
      </c>
      <c r="G49" s="79">
        <f t="shared" si="0"/>
        <v>147.19999999999999</v>
      </c>
    </row>
    <row r="50" spans="1:7">
      <c r="B50" s="526"/>
      <c r="C50" s="526"/>
      <c r="D50" t="s">
        <v>19</v>
      </c>
      <c r="E50" s="259">
        <v>2</v>
      </c>
      <c r="G50" s="79">
        <f t="shared" si="0"/>
        <v>149.19999999999999</v>
      </c>
    </row>
    <row r="51" spans="1:7">
      <c r="A51" s="7">
        <v>42926</v>
      </c>
      <c r="B51" s="526">
        <v>13192</v>
      </c>
      <c r="C51" s="526" t="s">
        <v>26</v>
      </c>
      <c r="D51" t="s">
        <v>18</v>
      </c>
      <c r="E51" s="259"/>
      <c r="F51" s="259">
        <v>60</v>
      </c>
      <c r="G51" s="79">
        <f t="shared" si="0"/>
        <v>89.199999999999989</v>
      </c>
    </row>
    <row r="52" spans="1:7">
      <c r="A52" s="7">
        <v>42926</v>
      </c>
      <c r="B52" s="526">
        <v>13192</v>
      </c>
      <c r="C52" s="526" t="s">
        <v>26</v>
      </c>
      <c r="D52" t="s">
        <v>19</v>
      </c>
      <c r="E52" s="259"/>
      <c r="F52" s="259">
        <v>2</v>
      </c>
      <c r="G52" s="79">
        <f t="shared" si="0"/>
        <v>87.199999999999989</v>
      </c>
    </row>
    <row r="53" spans="1:7">
      <c r="A53" s="7">
        <v>42936</v>
      </c>
      <c r="B53" s="526">
        <v>13229</v>
      </c>
      <c r="C53" s="526" t="s">
        <v>26</v>
      </c>
      <c r="D53" t="s">
        <v>17</v>
      </c>
      <c r="E53" s="259"/>
      <c r="F53" s="259">
        <v>2</v>
      </c>
      <c r="G53" s="79">
        <f t="shared" si="0"/>
        <v>85.199999999999989</v>
      </c>
    </row>
    <row r="54" spans="1:7">
      <c r="A54" s="7">
        <v>42936</v>
      </c>
      <c r="B54" s="526">
        <v>13229</v>
      </c>
      <c r="C54" s="526" t="s">
        <v>26</v>
      </c>
      <c r="D54" t="s">
        <v>16</v>
      </c>
      <c r="E54" s="259"/>
      <c r="F54" s="259">
        <v>85.2</v>
      </c>
      <c r="G54" s="79">
        <f t="shared" si="0"/>
        <v>0</v>
      </c>
    </row>
    <row r="55" spans="1:7">
      <c r="A55" s="44">
        <v>42947</v>
      </c>
      <c r="B55" s="525" t="s">
        <v>14</v>
      </c>
      <c r="C55" s="525" t="s">
        <v>27</v>
      </c>
      <c r="D55" t="s">
        <v>16</v>
      </c>
      <c r="E55" s="259">
        <v>78.7</v>
      </c>
      <c r="G55" s="79">
        <f t="shared" si="0"/>
        <v>78.7</v>
      </c>
    </row>
    <row r="56" spans="1:7">
      <c r="B56" s="526"/>
      <c r="C56" s="526"/>
      <c r="D56" t="s">
        <v>17</v>
      </c>
      <c r="E56" s="259">
        <v>2</v>
      </c>
      <c r="G56" s="79">
        <f t="shared" si="0"/>
        <v>80.7</v>
      </c>
    </row>
    <row r="57" spans="1:7">
      <c r="B57" s="526"/>
      <c r="C57" s="526"/>
      <c r="D57" t="s">
        <v>18</v>
      </c>
      <c r="E57" s="259">
        <v>60</v>
      </c>
      <c r="G57" s="79">
        <f t="shared" si="0"/>
        <v>140.69999999999999</v>
      </c>
    </row>
    <row r="58" spans="1:7">
      <c r="B58" s="526"/>
      <c r="C58" s="526"/>
      <c r="D58" t="s">
        <v>19</v>
      </c>
      <c r="E58" s="259">
        <v>2</v>
      </c>
      <c r="G58" s="79">
        <f t="shared" si="0"/>
        <v>142.69999999999999</v>
      </c>
    </row>
    <row r="59" spans="1:7">
      <c r="A59" s="7">
        <v>43008</v>
      </c>
      <c r="B59" s="526">
        <v>13632</v>
      </c>
      <c r="C59" s="526" t="s">
        <v>27</v>
      </c>
      <c r="D59" t="s">
        <v>16</v>
      </c>
      <c r="E59" s="259"/>
      <c r="F59" s="259">
        <v>78.7</v>
      </c>
      <c r="G59" s="79">
        <f t="shared" si="0"/>
        <v>63.999999999999986</v>
      </c>
    </row>
    <row r="60" spans="1:7">
      <c r="A60" s="7">
        <v>43008</v>
      </c>
      <c r="B60" s="526">
        <v>13632</v>
      </c>
      <c r="C60" s="526" t="s">
        <v>27</v>
      </c>
      <c r="D60" t="s">
        <v>17</v>
      </c>
      <c r="E60" s="259"/>
      <c r="F60" s="259">
        <v>2</v>
      </c>
      <c r="G60" s="79">
        <f t="shared" si="0"/>
        <v>61.999999999999986</v>
      </c>
    </row>
    <row r="61" spans="1:7">
      <c r="A61" s="7">
        <v>43049</v>
      </c>
      <c r="B61" s="526">
        <v>13954</v>
      </c>
      <c r="C61" s="526" t="s">
        <v>27</v>
      </c>
      <c r="D61" t="s">
        <v>18</v>
      </c>
      <c r="E61" s="259"/>
      <c r="F61" s="259">
        <v>60</v>
      </c>
      <c r="G61" s="79">
        <f t="shared" si="0"/>
        <v>1.9999999999999858</v>
      </c>
    </row>
    <row r="62" spans="1:7">
      <c r="A62" s="7">
        <v>43049</v>
      </c>
      <c r="B62" s="526">
        <v>13954</v>
      </c>
      <c r="C62" s="526" t="s">
        <v>27</v>
      </c>
      <c r="D62" t="s">
        <v>19</v>
      </c>
      <c r="E62" s="259"/>
      <c r="F62" s="259">
        <v>2</v>
      </c>
      <c r="G62" s="79">
        <f t="shared" si="0"/>
        <v>-1.4210854715202004E-14</v>
      </c>
    </row>
    <row r="63" spans="1:7">
      <c r="A63" s="44">
        <v>42978</v>
      </c>
      <c r="B63" s="525" t="s">
        <v>14</v>
      </c>
      <c r="C63" s="525" t="s">
        <v>28</v>
      </c>
      <c r="D63" t="s">
        <v>16</v>
      </c>
      <c r="E63" s="259">
        <v>78.7</v>
      </c>
      <c r="G63" s="79">
        <f t="shared" si="0"/>
        <v>78.699999999999989</v>
      </c>
    </row>
    <row r="64" spans="1:7">
      <c r="B64" s="526"/>
      <c r="C64" s="526"/>
      <c r="D64" t="s">
        <v>17</v>
      </c>
      <c r="E64" s="259">
        <v>2</v>
      </c>
      <c r="G64" s="79">
        <f t="shared" si="0"/>
        <v>80.699999999999989</v>
      </c>
    </row>
    <row r="65" spans="1:7">
      <c r="B65" s="526"/>
      <c r="C65" s="526"/>
      <c r="D65" t="s">
        <v>18</v>
      </c>
      <c r="E65" s="259">
        <v>60</v>
      </c>
      <c r="G65" s="79">
        <f t="shared" si="0"/>
        <v>140.69999999999999</v>
      </c>
    </row>
    <row r="66" spans="1:7">
      <c r="B66" s="526"/>
      <c r="C66" s="526"/>
      <c r="D66" t="s">
        <v>19</v>
      </c>
      <c r="E66" s="259">
        <v>2</v>
      </c>
      <c r="G66" s="79">
        <f t="shared" si="0"/>
        <v>142.69999999999999</v>
      </c>
    </row>
    <row r="67" spans="1:7">
      <c r="B67" s="526"/>
      <c r="C67" s="526"/>
      <c r="D67" t="s">
        <v>21</v>
      </c>
      <c r="E67" s="259">
        <v>85</v>
      </c>
      <c r="G67" s="79">
        <f t="shared" si="0"/>
        <v>227.7</v>
      </c>
    </row>
    <row r="68" spans="1:7">
      <c r="A68" s="7">
        <v>43008</v>
      </c>
      <c r="B68" s="526">
        <v>13632</v>
      </c>
      <c r="C68" s="526" t="s">
        <v>28</v>
      </c>
      <c r="D68" t="s">
        <v>16</v>
      </c>
      <c r="E68" s="259"/>
      <c r="F68" s="259">
        <v>78.7</v>
      </c>
      <c r="G68" s="79">
        <f t="shared" si="0"/>
        <v>149</v>
      </c>
    </row>
    <row r="69" spans="1:7">
      <c r="A69" s="7">
        <v>43008</v>
      </c>
      <c r="B69" s="526">
        <v>13632</v>
      </c>
      <c r="C69" s="526" t="s">
        <v>28</v>
      </c>
      <c r="D69" t="s">
        <v>17</v>
      </c>
      <c r="E69" s="259"/>
      <c r="F69" s="259">
        <v>2</v>
      </c>
      <c r="G69" s="79">
        <f t="shared" si="0"/>
        <v>147</v>
      </c>
    </row>
    <row r="70" spans="1:7">
      <c r="A70" s="7">
        <v>43049</v>
      </c>
      <c r="B70" s="526">
        <v>13954</v>
      </c>
      <c r="C70" s="526" t="s">
        <v>28</v>
      </c>
      <c r="D70" t="s">
        <v>18</v>
      </c>
      <c r="E70" s="259"/>
      <c r="F70" s="259">
        <v>60</v>
      </c>
      <c r="G70" s="79">
        <f t="shared" si="0"/>
        <v>87</v>
      </c>
    </row>
    <row r="71" spans="1:7">
      <c r="A71" s="7">
        <v>43049</v>
      </c>
      <c r="B71" s="526">
        <v>13954</v>
      </c>
      <c r="C71" s="526" t="s">
        <v>28</v>
      </c>
      <c r="D71" t="s">
        <v>19</v>
      </c>
      <c r="E71" s="259"/>
      <c r="F71" s="259">
        <v>2</v>
      </c>
      <c r="G71" s="79">
        <f t="shared" si="0"/>
        <v>85</v>
      </c>
    </row>
    <row r="72" spans="1:7">
      <c r="A72" s="7">
        <v>44853</v>
      </c>
      <c r="B72" s="161">
        <v>0.5</v>
      </c>
      <c r="C72" s="526" t="s">
        <v>342</v>
      </c>
      <c r="D72" t="s">
        <v>21</v>
      </c>
      <c r="E72" s="259"/>
      <c r="F72" s="259">
        <v>42.5</v>
      </c>
      <c r="G72" s="79">
        <f t="shared" ref="G72:G76" si="1">+G71+E72-F72</f>
        <v>42.5</v>
      </c>
    </row>
    <row r="73" spans="1:7">
      <c r="A73" s="7">
        <v>44876</v>
      </c>
      <c r="B73" s="526" t="s">
        <v>563</v>
      </c>
      <c r="C73" s="526" t="s">
        <v>28</v>
      </c>
      <c r="D73" t="s">
        <v>21</v>
      </c>
      <c r="E73" s="259"/>
      <c r="F73" s="259">
        <v>42.5</v>
      </c>
      <c r="G73" s="79">
        <f t="shared" si="1"/>
        <v>0</v>
      </c>
    </row>
    <row r="74" spans="1:7">
      <c r="A74" s="44">
        <v>43008</v>
      </c>
      <c r="B74" s="525" t="s">
        <v>14</v>
      </c>
      <c r="C74" s="525" t="s">
        <v>29</v>
      </c>
      <c r="D74" t="s">
        <v>16</v>
      </c>
      <c r="E74" s="259">
        <v>114.1</v>
      </c>
      <c r="G74" s="79">
        <f t="shared" si="1"/>
        <v>114.1</v>
      </c>
    </row>
    <row r="75" spans="1:7">
      <c r="B75" s="526"/>
      <c r="C75" s="526"/>
      <c r="D75" t="s">
        <v>17</v>
      </c>
      <c r="E75" s="259">
        <v>2</v>
      </c>
      <c r="G75" s="79">
        <f t="shared" si="1"/>
        <v>116.1</v>
      </c>
    </row>
    <row r="76" spans="1:7">
      <c r="B76" s="526"/>
      <c r="C76" s="526"/>
      <c r="D76" t="s">
        <v>18</v>
      </c>
      <c r="E76" s="259">
        <v>60</v>
      </c>
      <c r="G76" s="79">
        <f t="shared" si="1"/>
        <v>176.1</v>
      </c>
    </row>
    <row r="77" spans="1:7">
      <c r="B77" s="526"/>
      <c r="C77" s="526"/>
      <c r="D77" t="s">
        <v>19</v>
      </c>
      <c r="E77" s="259">
        <v>2</v>
      </c>
      <c r="G77" s="79">
        <f t="shared" ref="G77:G138" si="2">+G76+E77-F77</f>
        <v>178.1</v>
      </c>
    </row>
    <row r="78" spans="1:7">
      <c r="A78" s="7">
        <v>42788</v>
      </c>
      <c r="B78" s="526"/>
      <c r="C78" s="526"/>
      <c r="D78" t="s">
        <v>21</v>
      </c>
      <c r="E78" s="259">
        <v>85</v>
      </c>
      <c r="G78" s="79">
        <f t="shared" si="2"/>
        <v>263.10000000000002</v>
      </c>
    </row>
    <row r="79" spans="1:7">
      <c r="A79" s="7">
        <v>42823</v>
      </c>
      <c r="B79" s="526"/>
      <c r="C79" s="526"/>
      <c r="D79" t="s">
        <v>21</v>
      </c>
      <c r="E79" s="259">
        <v>85</v>
      </c>
      <c r="G79" s="79">
        <f t="shared" si="2"/>
        <v>348.1</v>
      </c>
    </row>
    <row r="80" spans="1:7">
      <c r="A80" s="7">
        <v>43049</v>
      </c>
      <c r="B80" s="526">
        <v>13954</v>
      </c>
      <c r="C80" s="526" t="s">
        <v>29</v>
      </c>
      <c r="D80" t="s">
        <v>18</v>
      </c>
      <c r="E80" s="259"/>
      <c r="F80" s="259">
        <v>60</v>
      </c>
      <c r="G80" s="79">
        <f t="shared" si="2"/>
        <v>288.10000000000002</v>
      </c>
    </row>
    <row r="81" spans="1:7">
      <c r="A81" s="7">
        <v>43049</v>
      </c>
      <c r="B81" s="526">
        <v>13954</v>
      </c>
      <c r="C81" s="526" t="s">
        <v>29</v>
      </c>
      <c r="D81" t="s">
        <v>19</v>
      </c>
      <c r="E81" s="259"/>
      <c r="F81" s="259">
        <v>2</v>
      </c>
      <c r="G81" s="79">
        <f t="shared" si="2"/>
        <v>286.10000000000002</v>
      </c>
    </row>
    <row r="82" spans="1:7">
      <c r="A82" s="7">
        <v>43067</v>
      </c>
      <c r="B82" s="526" t="s">
        <v>12</v>
      </c>
      <c r="C82" s="20">
        <v>42788</v>
      </c>
      <c r="D82" t="s">
        <v>21</v>
      </c>
      <c r="E82" s="259"/>
      <c r="F82" s="259">
        <v>85</v>
      </c>
      <c r="G82" s="79">
        <f t="shared" si="2"/>
        <v>201.10000000000002</v>
      </c>
    </row>
    <row r="83" spans="1:7">
      <c r="A83" s="7">
        <v>43067</v>
      </c>
      <c r="B83" s="526" t="s">
        <v>12</v>
      </c>
      <c r="C83" s="20">
        <v>42823</v>
      </c>
      <c r="D83" t="s">
        <v>21</v>
      </c>
      <c r="E83" s="259"/>
      <c r="F83" s="259">
        <v>85</v>
      </c>
      <c r="G83" s="79">
        <f t="shared" si="2"/>
        <v>116.10000000000002</v>
      </c>
    </row>
    <row r="84" spans="1:7">
      <c r="A84" s="7">
        <v>43075</v>
      </c>
      <c r="B84" s="526">
        <v>14218</v>
      </c>
      <c r="C84" s="20" t="s">
        <v>29</v>
      </c>
      <c r="D84" t="s">
        <v>16</v>
      </c>
      <c r="E84" s="259"/>
      <c r="F84" s="259">
        <v>114.1</v>
      </c>
      <c r="G84" s="79">
        <f t="shared" si="2"/>
        <v>2.0000000000000284</v>
      </c>
    </row>
    <row r="85" spans="1:7">
      <c r="A85" s="7">
        <v>43075</v>
      </c>
      <c r="B85" s="526">
        <v>14218</v>
      </c>
      <c r="C85" s="20" t="s">
        <v>29</v>
      </c>
      <c r="D85" t="s">
        <v>17</v>
      </c>
      <c r="E85" s="259"/>
      <c r="F85" s="259">
        <v>2</v>
      </c>
      <c r="G85" s="79">
        <f t="shared" si="2"/>
        <v>2.8421709430404007E-14</v>
      </c>
    </row>
    <row r="86" spans="1:7">
      <c r="A86" s="44">
        <v>43039</v>
      </c>
      <c r="B86" s="525" t="s">
        <v>14</v>
      </c>
      <c r="C86" s="525" t="s">
        <v>30</v>
      </c>
      <c r="D86" t="s">
        <v>16</v>
      </c>
      <c r="E86" s="259">
        <v>113.5</v>
      </c>
      <c r="G86" s="79">
        <f t="shared" si="2"/>
        <v>113.50000000000003</v>
      </c>
    </row>
    <row r="87" spans="1:7">
      <c r="B87" s="526"/>
      <c r="C87" s="526"/>
      <c r="D87" t="s">
        <v>17</v>
      </c>
      <c r="E87" s="259">
        <v>2</v>
      </c>
      <c r="G87" s="79">
        <f t="shared" si="2"/>
        <v>115.50000000000003</v>
      </c>
    </row>
    <row r="88" spans="1:7">
      <c r="B88" s="526"/>
      <c r="C88" s="526"/>
      <c r="D88" t="s">
        <v>18</v>
      </c>
      <c r="E88" s="259">
        <v>60</v>
      </c>
      <c r="G88" s="79">
        <f t="shared" si="2"/>
        <v>175.50000000000003</v>
      </c>
    </row>
    <row r="89" spans="1:7" ht="15.75" customHeight="1">
      <c r="B89" s="526"/>
      <c r="C89" s="526"/>
      <c r="D89" t="s">
        <v>19</v>
      </c>
      <c r="E89" s="259">
        <v>2</v>
      </c>
      <c r="G89" s="79">
        <f t="shared" si="2"/>
        <v>177.50000000000003</v>
      </c>
    </row>
    <row r="90" spans="1:7" ht="15.75" customHeight="1">
      <c r="A90" s="7">
        <v>43068</v>
      </c>
      <c r="B90" s="526">
        <v>14210</v>
      </c>
      <c r="C90" s="526" t="s">
        <v>30</v>
      </c>
      <c r="D90" t="s">
        <v>18</v>
      </c>
      <c r="E90" s="259"/>
      <c r="F90" s="259">
        <v>60</v>
      </c>
      <c r="G90" s="79">
        <f t="shared" si="2"/>
        <v>117.50000000000003</v>
      </c>
    </row>
    <row r="91" spans="1:7" ht="15.75" customHeight="1">
      <c r="A91" s="7">
        <v>43068</v>
      </c>
      <c r="B91" s="526">
        <v>14210</v>
      </c>
      <c r="C91" s="526" t="s">
        <v>30</v>
      </c>
      <c r="D91" t="s">
        <v>19</v>
      </c>
      <c r="E91" s="259"/>
      <c r="F91" s="259">
        <v>2</v>
      </c>
      <c r="G91" s="79">
        <f t="shared" si="2"/>
        <v>115.50000000000003</v>
      </c>
    </row>
    <row r="92" spans="1:7" ht="15.75" customHeight="1">
      <c r="A92" s="7">
        <v>43075</v>
      </c>
      <c r="B92" s="526">
        <v>14218</v>
      </c>
      <c r="C92" s="20" t="s">
        <v>30</v>
      </c>
      <c r="D92" t="s">
        <v>16</v>
      </c>
      <c r="E92" s="259"/>
      <c r="F92" s="259">
        <v>113.5</v>
      </c>
      <c r="G92" s="79">
        <f t="shared" si="2"/>
        <v>2.0000000000000284</v>
      </c>
    </row>
    <row r="93" spans="1:7" ht="15.75" customHeight="1">
      <c r="A93" s="7">
        <v>43075</v>
      </c>
      <c r="B93" s="526">
        <v>14218</v>
      </c>
      <c r="C93" s="20" t="s">
        <v>30</v>
      </c>
      <c r="D93" t="s">
        <v>17</v>
      </c>
      <c r="E93" s="259"/>
      <c r="F93" s="259">
        <v>2</v>
      </c>
      <c r="G93" s="79">
        <f t="shared" si="2"/>
        <v>2.8421709430404007E-14</v>
      </c>
    </row>
    <row r="94" spans="1:7" ht="15.75" customHeight="1">
      <c r="A94" s="44">
        <v>43069</v>
      </c>
      <c r="B94" s="525" t="s">
        <v>14</v>
      </c>
      <c r="C94" s="525" t="s">
        <v>33</v>
      </c>
      <c r="D94" t="s">
        <v>16</v>
      </c>
      <c r="E94" s="259">
        <v>121.1</v>
      </c>
      <c r="G94" s="79">
        <f t="shared" si="2"/>
        <v>121.10000000000002</v>
      </c>
    </row>
    <row r="95" spans="1:7" ht="15.75" customHeight="1">
      <c r="B95" s="526"/>
      <c r="C95" s="526"/>
      <c r="D95" t="s">
        <v>17</v>
      </c>
      <c r="E95" s="259">
        <v>2</v>
      </c>
      <c r="G95" s="79">
        <f t="shared" si="2"/>
        <v>123.10000000000002</v>
      </c>
    </row>
    <row r="96" spans="1:7">
      <c r="B96" s="526"/>
      <c r="C96" s="526"/>
      <c r="D96" t="s">
        <v>18</v>
      </c>
      <c r="E96" s="259">
        <v>60</v>
      </c>
      <c r="G96" s="79">
        <f t="shared" si="2"/>
        <v>183.10000000000002</v>
      </c>
    </row>
    <row r="97" spans="1:7">
      <c r="B97" s="526"/>
      <c r="C97" s="526"/>
      <c r="D97" t="s">
        <v>19</v>
      </c>
      <c r="E97" s="259">
        <v>2</v>
      </c>
      <c r="G97" s="79">
        <f t="shared" si="2"/>
        <v>185.10000000000002</v>
      </c>
    </row>
    <row r="98" spans="1:7">
      <c r="A98" s="7">
        <v>43049</v>
      </c>
      <c r="B98" s="526">
        <v>13954</v>
      </c>
      <c r="C98" s="526" t="s">
        <v>30</v>
      </c>
      <c r="D98" t="s">
        <v>18</v>
      </c>
      <c r="E98" s="259"/>
      <c r="F98" s="259">
        <v>60</v>
      </c>
      <c r="G98" s="79">
        <f t="shared" si="2"/>
        <v>125.10000000000002</v>
      </c>
    </row>
    <row r="99" spans="1:7">
      <c r="A99" s="7">
        <v>43049</v>
      </c>
      <c r="B99" s="526">
        <v>13954</v>
      </c>
      <c r="C99" s="526" t="s">
        <v>30</v>
      </c>
      <c r="D99" t="s">
        <v>19</v>
      </c>
      <c r="E99" s="259"/>
      <c r="F99" s="259">
        <v>2</v>
      </c>
      <c r="G99" s="79">
        <f t="shared" si="2"/>
        <v>123.10000000000002</v>
      </c>
    </row>
    <row r="100" spans="1:7">
      <c r="A100" s="7">
        <v>43118</v>
      </c>
      <c r="B100" s="526">
        <v>14458</v>
      </c>
      <c r="C100" s="526" t="s">
        <v>30</v>
      </c>
      <c r="D100" t="s">
        <v>16</v>
      </c>
      <c r="E100" s="259"/>
      <c r="F100" s="259">
        <v>121.1</v>
      </c>
      <c r="G100" s="79">
        <f t="shared" si="2"/>
        <v>2.0000000000000284</v>
      </c>
    </row>
    <row r="101" spans="1:7">
      <c r="A101" s="7">
        <v>43118</v>
      </c>
      <c r="B101" s="526">
        <v>14458</v>
      </c>
      <c r="C101" s="526" t="s">
        <v>30</v>
      </c>
      <c r="D101" t="s">
        <v>17</v>
      </c>
      <c r="E101" s="259"/>
      <c r="F101" s="259">
        <v>2</v>
      </c>
      <c r="G101" s="79">
        <f t="shared" si="2"/>
        <v>2.8421709430404007E-14</v>
      </c>
    </row>
    <row r="102" spans="1:7">
      <c r="A102" s="44">
        <v>43100</v>
      </c>
      <c r="B102" s="525" t="s">
        <v>14</v>
      </c>
      <c r="C102" s="525" t="s">
        <v>34</v>
      </c>
      <c r="D102" t="s">
        <v>16</v>
      </c>
      <c r="E102" s="259">
        <v>131.80000000000001</v>
      </c>
      <c r="G102" s="79">
        <f t="shared" si="2"/>
        <v>131.80000000000004</v>
      </c>
    </row>
    <row r="103" spans="1:7">
      <c r="B103" s="526"/>
      <c r="C103" s="526"/>
      <c r="D103" t="s">
        <v>17</v>
      </c>
      <c r="E103" s="259">
        <v>2</v>
      </c>
      <c r="G103" s="79">
        <f t="shared" si="2"/>
        <v>133.80000000000004</v>
      </c>
    </row>
    <row r="104" spans="1:7">
      <c r="B104" s="526"/>
      <c r="C104" s="526"/>
      <c r="D104" t="s">
        <v>18</v>
      </c>
      <c r="E104" s="259">
        <v>60</v>
      </c>
      <c r="G104" s="79">
        <f t="shared" si="2"/>
        <v>193.80000000000004</v>
      </c>
    </row>
    <row r="105" spans="1:7">
      <c r="B105" s="526"/>
      <c r="C105" s="526"/>
      <c r="D105" t="s">
        <v>19</v>
      </c>
      <c r="E105" s="259">
        <v>2</v>
      </c>
      <c r="G105" s="79">
        <f t="shared" si="2"/>
        <v>195.80000000000004</v>
      </c>
    </row>
    <row r="106" spans="1:7">
      <c r="A106" s="7">
        <v>43118</v>
      </c>
      <c r="B106" s="526">
        <v>14458</v>
      </c>
      <c r="C106" s="526" t="s">
        <v>34</v>
      </c>
      <c r="D106" t="s">
        <v>16</v>
      </c>
      <c r="E106" s="259"/>
      <c r="F106" s="259">
        <v>131.80000000000001</v>
      </c>
      <c r="G106" s="79">
        <f t="shared" si="2"/>
        <v>64.000000000000028</v>
      </c>
    </row>
    <row r="107" spans="1:7">
      <c r="A107" s="7">
        <v>43118</v>
      </c>
      <c r="B107" s="526">
        <v>14458</v>
      </c>
      <c r="C107" s="526" t="s">
        <v>34</v>
      </c>
      <c r="D107" t="s">
        <v>17</v>
      </c>
      <c r="E107" s="259"/>
      <c r="F107" s="259">
        <v>2</v>
      </c>
      <c r="G107" s="79">
        <f t="shared" si="2"/>
        <v>62.000000000000028</v>
      </c>
    </row>
    <row r="108" spans="1:7">
      <c r="A108" s="7">
        <v>43200</v>
      </c>
      <c r="B108" s="526">
        <v>15091</v>
      </c>
      <c r="C108" s="526" t="s">
        <v>34</v>
      </c>
      <c r="D108" t="s">
        <v>18</v>
      </c>
      <c r="E108" s="259"/>
      <c r="F108" s="259">
        <v>60</v>
      </c>
      <c r="G108" s="79">
        <f t="shared" si="2"/>
        <v>2.0000000000000284</v>
      </c>
    </row>
    <row r="109" spans="1:7">
      <c r="A109" s="7">
        <v>43200</v>
      </c>
      <c r="B109" s="526">
        <v>15091</v>
      </c>
      <c r="C109" s="526" t="s">
        <v>34</v>
      </c>
      <c r="D109" t="s">
        <v>19</v>
      </c>
      <c r="E109" s="259"/>
      <c r="F109" s="259">
        <v>2</v>
      </c>
      <c r="G109" s="79">
        <f t="shared" si="2"/>
        <v>2.8421709430404007E-14</v>
      </c>
    </row>
    <row r="110" spans="1:7">
      <c r="A110" s="44">
        <v>43131</v>
      </c>
      <c r="B110" s="525" t="s">
        <v>14</v>
      </c>
      <c r="C110" s="525" t="s">
        <v>15</v>
      </c>
      <c r="D110" t="s">
        <v>16</v>
      </c>
      <c r="E110" s="259">
        <v>117.4</v>
      </c>
      <c r="G110" s="79">
        <f t="shared" si="2"/>
        <v>117.40000000000003</v>
      </c>
    </row>
    <row r="111" spans="1:7">
      <c r="B111" s="526"/>
      <c r="C111" s="526"/>
      <c r="D111" t="s">
        <v>17</v>
      </c>
      <c r="E111" s="259">
        <v>2</v>
      </c>
      <c r="G111" s="79">
        <f t="shared" si="2"/>
        <v>119.40000000000003</v>
      </c>
    </row>
    <row r="112" spans="1:7">
      <c r="B112" s="526"/>
      <c r="C112" s="526"/>
      <c r="D112" t="s">
        <v>18</v>
      </c>
      <c r="E112" s="259">
        <v>60</v>
      </c>
      <c r="G112" s="79">
        <f t="shared" si="2"/>
        <v>179.40000000000003</v>
      </c>
    </row>
    <row r="113" spans="1:7">
      <c r="B113" s="526"/>
      <c r="C113" s="526"/>
      <c r="D113" t="s">
        <v>19</v>
      </c>
      <c r="E113" s="259">
        <v>2</v>
      </c>
      <c r="G113" s="79">
        <f t="shared" si="2"/>
        <v>181.40000000000003</v>
      </c>
    </row>
    <row r="114" spans="1:7">
      <c r="B114" s="526"/>
      <c r="C114" s="526"/>
      <c r="D114" t="s">
        <v>266</v>
      </c>
      <c r="E114" s="259">
        <v>300</v>
      </c>
      <c r="G114" s="79">
        <f t="shared" si="2"/>
        <v>481.40000000000003</v>
      </c>
    </row>
    <row r="115" spans="1:7">
      <c r="A115" s="7">
        <v>43123</v>
      </c>
      <c r="B115" s="526">
        <v>14564</v>
      </c>
      <c r="C115" s="526" t="s">
        <v>15</v>
      </c>
      <c r="D115" t="s">
        <v>266</v>
      </c>
      <c r="E115" s="259"/>
      <c r="F115" s="259">
        <v>300</v>
      </c>
      <c r="G115" s="79">
        <f t="shared" si="2"/>
        <v>181.40000000000003</v>
      </c>
    </row>
    <row r="116" spans="1:7">
      <c r="A116" s="7">
        <v>43183</v>
      </c>
      <c r="B116" s="526">
        <v>14954</v>
      </c>
      <c r="C116" s="526" t="s">
        <v>15</v>
      </c>
      <c r="D116" t="s">
        <v>16</v>
      </c>
      <c r="E116" s="259"/>
      <c r="F116" s="259">
        <v>117.4</v>
      </c>
      <c r="G116" s="79">
        <f t="shared" si="2"/>
        <v>64.000000000000028</v>
      </c>
    </row>
    <row r="117" spans="1:7">
      <c r="A117" s="7">
        <v>43183</v>
      </c>
      <c r="B117" s="526">
        <v>14954</v>
      </c>
      <c r="C117" s="526" t="s">
        <v>15</v>
      </c>
      <c r="D117" t="s">
        <v>17</v>
      </c>
      <c r="E117" s="259"/>
      <c r="F117" s="259">
        <v>2</v>
      </c>
      <c r="G117" s="79">
        <f t="shared" si="2"/>
        <v>62.000000000000028</v>
      </c>
    </row>
    <row r="118" spans="1:7">
      <c r="A118" s="7">
        <v>43200</v>
      </c>
      <c r="B118" s="526">
        <v>15091</v>
      </c>
      <c r="C118" s="526" t="s">
        <v>15</v>
      </c>
      <c r="D118" t="s">
        <v>18</v>
      </c>
      <c r="E118" s="259"/>
      <c r="F118" s="259">
        <v>60</v>
      </c>
      <c r="G118" s="79">
        <f t="shared" si="2"/>
        <v>2.0000000000000284</v>
      </c>
    </row>
    <row r="119" spans="1:7">
      <c r="A119" s="7">
        <v>43200</v>
      </c>
      <c r="B119" s="526">
        <v>15091</v>
      </c>
      <c r="C119" s="526" t="s">
        <v>15</v>
      </c>
      <c r="D119" t="s">
        <v>19</v>
      </c>
      <c r="E119" s="259"/>
      <c r="F119" s="259">
        <v>2</v>
      </c>
      <c r="G119" s="79">
        <f t="shared" si="2"/>
        <v>2.8421709430404007E-14</v>
      </c>
    </row>
    <row r="120" spans="1:7">
      <c r="A120" s="44">
        <v>43159</v>
      </c>
      <c r="B120" s="525" t="s">
        <v>14</v>
      </c>
      <c r="C120" s="525" t="s">
        <v>20</v>
      </c>
      <c r="D120" t="s">
        <v>16</v>
      </c>
      <c r="E120" s="259">
        <v>145.4</v>
      </c>
      <c r="G120" s="79">
        <f t="shared" si="2"/>
        <v>145.40000000000003</v>
      </c>
    </row>
    <row r="121" spans="1:7">
      <c r="B121" s="526"/>
      <c r="C121" s="526"/>
      <c r="D121" t="s">
        <v>17</v>
      </c>
      <c r="E121" s="259">
        <v>2</v>
      </c>
      <c r="G121" s="79">
        <f t="shared" si="2"/>
        <v>147.40000000000003</v>
      </c>
    </row>
    <row r="122" spans="1:7">
      <c r="B122" s="526"/>
      <c r="C122" s="526"/>
      <c r="D122" t="s">
        <v>18</v>
      </c>
      <c r="E122" s="259">
        <v>56</v>
      </c>
      <c r="G122" s="79">
        <f t="shared" si="2"/>
        <v>203.40000000000003</v>
      </c>
    </row>
    <row r="123" spans="1:7">
      <c r="B123" s="526"/>
      <c r="C123" s="526"/>
      <c r="D123" t="s">
        <v>19</v>
      </c>
      <c r="E123" s="259">
        <v>5</v>
      </c>
      <c r="G123" s="79">
        <f t="shared" si="2"/>
        <v>208.40000000000003</v>
      </c>
    </row>
    <row r="124" spans="1:7">
      <c r="A124" s="7">
        <v>43069</v>
      </c>
      <c r="B124" s="526"/>
      <c r="C124" s="526"/>
      <c r="D124" t="s">
        <v>21</v>
      </c>
      <c r="E124" s="259">
        <v>85</v>
      </c>
      <c r="G124" s="79">
        <f t="shared" si="2"/>
        <v>293.40000000000003</v>
      </c>
    </row>
    <row r="125" spans="1:7">
      <c r="A125" s="7">
        <v>43183</v>
      </c>
      <c r="B125" s="526">
        <v>14954</v>
      </c>
      <c r="C125" s="526" t="s">
        <v>20</v>
      </c>
      <c r="D125" t="s">
        <v>16</v>
      </c>
      <c r="E125" s="259"/>
      <c r="F125" s="259">
        <v>145.4</v>
      </c>
      <c r="G125" s="79">
        <f t="shared" si="2"/>
        <v>148.00000000000003</v>
      </c>
    </row>
    <row r="126" spans="1:7">
      <c r="A126" s="7">
        <v>43183</v>
      </c>
      <c r="B126" s="526">
        <v>14954</v>
      </c>
      <c r="C126" s="526" t="s">
        <v>20</v>
      </c>
      <c r="D126" t="s">
        <v>17</v>
      </c>
      <c r="E126" s="259"/>
      <c r="F126" s="259">
        <v>2</v>
      </c>
      <c r="G126" s="79">
        <f t="shared" si="2"/>
        <v>146.00000000000003</v>
      </c>
    </row>
    <row r="127" spans="1:7">
      <c r="A127" s="7">
        <v>43200</v>
      </c>
      <c r="B127" s="526">
        <v>15091</v>
      </c>
      <c r="C127" s="526" t="s">
        <v>20</v>
      </c>
      <c r="D127" t="s">
        <v>18</v>
      </c>
      <c r="E127" s="259"/>
      <c r="F127" s="259">
        <v>56</v>
      </c>
      <c r="G127" s="79">
        <f t="shared" si="2"/>
        <v>90.000000000000028</v>
      </c>
    </row>
    <row r="128" spans="1:7">
      <c r="A128" s="7">
        <v>43200</v>
      </c>
      <c r="B128" s="526">
        <v>15091</v>
      </c>
      <c r="C128" s="526" t="s">
        <v>20</v>
      </c>
      <c r="D128" t="s">
        <v>19</v>
      </c>
      <c r="E128" s="259"/>
      <c r="F128" s="259">
        <v>5</v>
      </c>
      <c r="G128" s="79">
        <f t="shared" si="2"/>
        <v>85.000000000000028</v>
      </c>
    </row>
    <row r="129" spans="1:7">
      <c r="A129" s="7">
        <v>44853</v>
      </c>
      <c r="B129" s="161">
        <v>0.5</v>
      </c>
      <c r="C129" s="526" t="s">
        <v>342</v>
      </c>
      <c r="D129" t="s">
        <v>21</v>
      </c>
      <c r="E129" s="259"/>
      <c r="F129" s="259">
        <v>42.5</v>
      </c>
      <c r="G129" s="79">
        <f t="shared" si="2"/>
        <v>42.500000000000028</v>
      </c>
    </row>
    <row r="130" spans="1:7">
      <c r="A130" s="7">
        <v>44876</v>
      </c>
      <c r="B130" s="526" t="s">
        <v>563</v>
      </c>
      <c r="C130" s="526" t="s">
        <v>20</v>
      </c>
      <c r="D130" t="s">
        <v>21</v>
      </c>
      <c r="E130" s="259"/>
      <c r="F130" s="259">
        <v>42.5</v>
      </c>
      <c r="G130" s="79">
        <f t="shared" si="2"/>
        <v>0</v>
      </c>
    </row>
    <row r="131" spans="1:7">
      <c r="A131" s="44">
        <v>43189</v>
      </c>
      <c r="B131" s="525" t="s">
        <v>14</v>
      </c>
      <c r="C131" s="525" t="s">
        <v>23</v>
      </c>
      <c r="D131" t="s">
        <v>16</v>
      </c>
      <c r="E131" s="259">
        <v>140.69999999999999</v>
      </c>
      <c r="G131" s="79">
        <f t="shared" si="2"/>
        <v>140.69999999999999</v>
      </c>
    </row>
    <row r="132" spans="1:7">
      <c r="B132" s="526"/>
      <c r="C132" s="526"/>
      <c r="D132" t="s">
        <v>17</v>
      </c>
      <c r="E132" s="259">
        <v>2</v>
      </c>
      <c r="G132" s="79">
        <f t="shared" si="2"/>
        <v>142.69999999999999</v>
      </c>
    </row>
    <row r="133" spans="1:7">
      <c r="B133" s="526"/>
      <c r="C133" s="526"/>
      <c r="D133" t="s">
        <v>18</v>
      </c>
      <c r="E133" s="259">
        <v>60</v>
      </c>
      <c r="G133" s="79">
        <f t="shared" si="2"/>
        <v>202.7</v>
      </c>
    </row>
    <row r="134" spans="1:7">
      <c r="B134" s="526"/>
      <c r="C134" s="526"/>
      <c r="D134" t="s">
        <v>19</v>
      </c>
      <c r="E134" s="259">
        <v>5</v>
      </c>
      <c r="G134" s="79">
        <f t="shared" si="2"/>
        <v>207.7</v>
      </c>
    </row>
    <row r="135" spans="1:7">
      <c r="B135" s="526"/>
      <c r="C135" s="526"/>
      <c r="D135" t="s">
        <v>21</v>
      </c>
      <c r="E135" s="259">
        <v>85</v>
      </c>
      <c r="G135" s="79">
        <f t="shared" si="2"/>
        <v>292.7</v>
      </c>
    </row>
    <row r="136" spans="1:7">
      <c r="A136" s="7">
        <v>43200</v>
      </c>
      <c r="B136" s="526">
        <v>15091</v>
      </c>
      <c r="C136" s="526" t="s">
        <v>23</v>
      </c>
      <c r="D136" t="s">
        <v>18</v>
      </c>
      <c r="E136" s="259"/>
      <c r="F136" s="259">
        <v>60</v>
      </c>
      <c r="G136" s="79">
        <f t="shared" si="2"/>
        <v>232.7</v>
      </c>
    </row>
    <row r="137" spans="1:7">
      <c r="A137" s="7">
        <v>43200</v>
      </c>
      <c r="B137" s="526">
        <v>15091</v>
      </c>
      <c r="C137" s="526" t="s">
        <v>23</v>
      </c>
      <c r="D137" t="s">
        <v>19</v>
      </c>
      <c r="E137" s="259"/>
      <c r="F137" s="259">
        <v>5</v>
      </c>
      <c r="G137" s="79">
        <f t="shared" si="2"/>
        <v>227.7</v>
      </c>
    </row>
    <row r="138" spans="1:7">
      <c r="A138" s="7">
        <v>43238</v>
      </c>
      <c r="B138" s="526">
        <v>15327</v>
      </c>
      <c r="C138" s="526" t="s">
        <v>23</v>
      </c>
      <c r="D138" t="s">
        <v>16</v>
      </c>
      <c r="E138" s="259"/>
      <c r="F138" s="259">
        <v>140.69999999999999</v>
      </c>
      <c r="G138" s="79">
        <f t="shared" si="2"/>
        <v>87</v>
      </c>
    </row>
    <row r="139" spans="1:7">
      <c r="A139" s="7">
        <v>43238</v>
      </c>
      <c r="B139" s="526">
        <v>15327</v>
      </c>
      <c r="C139" s="526" t="s">
        <v>23</v>
      </c>
      <c r="D139" t="s">
        <v>17</v>
      </c>
      <c r="E139" s="259"/>
      <c r="F139" s="259">
        <v>2</v>
      </c>
      <c r="G139" s="79">
        <f t="shared" ref="G139:G210" si="3">+G138+E139-F139</f>
        <v>85</v>
      </c>
    </row>
    <row r="140" spans="1:7">
      <c r="A140" s="7">
        <v>44853</v>
      </c>
      <c r="B140" s="161">
        <v>0.5</v>
      </c>
      <c r="C140" s="526" t="s">
        <v>342</v>
      </c>
      <c r="D140" t="s">
        <v>21</v>
      </c>
      <c r="E140" s="259"/>
      <c r="F140" s="259">
        <v>42.5</v>
      </c>
      <c r="G140" s="79">
        <f t="shared" si="3"/>
        <v>42.5</v>
      </c>
    </row>
    <row r="141" spans="1:7">
      <c r="A141" s="7">
        <v>44876</v>
      </c>
      <c r="B141" s="526" t="s">
        <v>563</v>
      </c>
      <c r="C141" s="526" t="s">
        <v>23</v>
      </c>
      <c r="D141" t="s">
        <v>21</v>
      </c>
      <c r="E141" s="259"/>
      <c r="F141" s="259">
        <v>42.5</v>
      </c>
      <c r="G141" s="79">
        <f t="shared" si="3"/>
        <v>0</v>
      </c>
    </row>
    <row r="142" spans="1:7">
      <c r="A142" s="44">
        <v>43220</v>
      </c>
      <c r="B142" s="525" t="s">
        <v>14</v>
      </c>
      <c r="C142" s="525" t="s">
        <v>24</v>
      </c>
      <c r="D142" t="s">
        <v>16</v>
      </c>
      <c r="E142" s="259">
        <v>145.6</v>
      </c>
      <c r="G142" s="79">
        <f t="shared" si="3"/>
        <v>145.6</v>
      </c>
    </row>
    <row r="143" spans="1:7">
      <c r="B143" s="526"/>
      <c r="C143" s="526"/>
      <c r="D143" t="s">
        <v>17</v>
      </c>
      <c r="E143" s="259">
        <v>2</v>
      </c>
      <c r="G143" s="79">
        <f t="shared" si="3"/>
        <v>147.6</v>
      </c>
    </row>
    <row r="144" spans="1:7">
      <c r="B144" s="526"/>
      <c r="C144" s="526"/>
      <c r="D144" t="s">
        <v>18</v>
      </c>
      <c r="E144" s="259">
        <v>60</v>
      </c>
      <c r="G144" s="79">
        <f t="shared" si="3"/>
        <v>207.6</v>
      </c>
    </row>
    <row r="145" spans="1:7">
      <c r="B145" s="526"/>
      <c r="C145" s="526"/>
      <c r="D145" t="s">
        <v>19</v>
      </c>
      <c r="E145" s="259">
        <v>5</v>
      </c>
      <c r="G145" s="79">
        <f t="shared" si="3"/>
        <v>212.6</v>
      </c>
    </row>
    <row r="146" spans="1:7">
      <c r="B146" s="526"/>
      <c r="C146" s="526"/>
      <c r="D146" t="s">
        <v>21</v>
      </c>
      <c r="E146" s="259">
        <v>93</v>
      </c>
      <c r="G146" s="79">
        <f t="shared" si="3"/>
        <v>305.60000000000002</v>
      </c>
    </row>
    <row r="147" spans="1:7">
      <c r="A147" s="7">
        <v>43273</v>
      </c>
      <c r="B147" s="526">
        <v>15554</v>
      </c>
      <c r="C147" s="526" t="s">
        <v>24</v>
      </c>
      <c r="D147" t="s">
        <v>16</v>
      </c>
      <c r="E147" s="259"/>
      <c r="F147" s="259">
        <v>145.6</v>
      </c>
      <c r="G147" s="79">
        <f t="shared" si="3"/>
        <v>160.00000000000003</v>
      </c>
    </row>
    <row r="148" spans="1:7">
      <c r="A148" s="7">
        <v>43273</v>
      </c>
      <c r="B148" s="526">
        <v>15554</v>
      </c>
      <c r="C148" s="526" t="s">
        <v>24</v>
      </c>
      <c r="D148" t="s">
        <v>17</v>
      </c>
      <c r="E148" s="259"/>
      <c r="F148" s="259">
        <v>2</v>
      </c>
      <c r="G148" s="79">
        <f t="shared" si="3"/>
        <v>158.00000000000003</v>
      </c>
    </row>
    <row r="149" spans="1:7">
      <c r="A149" s="7">
        <v>43322</v>
      </c>
      <c r="B149" s="526">
        <v>15978</v>
      </c>
      <c r="C149" s="526" t="s">
        <v>24</v>
      </c>
      <c r="D149" t="s">
        <v>18</v>
      </c>
      <c r="E149" s="259"/>
      <c r="F149" s="259">
        <v>60</v>
      </c>
      <c r="G149" s="79">
        <f t="shared" si="3"/>
        <v>98.000000000000028</v>
      </c>
    </row>
    <row r="150" spans="1:7">
      <c r="A150" s="7">
        <v>43322</v>
      </c>
      <c r="B150" s="526">
        <v>15978</v>
      </c>
      <c r="C150" s="526" t="s">
        <v>24</v>
      </c>
      <c r="D150" t="s">
        <v>19</v>
      </c>
      <c r="E150" s="259"/>
      <c r="F150" s="259">
        <v>5</v>
      </c>
      <c r="G150" s="79">
        <f t="shared" si="3"/>
        <v>93.000000000000028</v>
      </c>
    </row>
    <row r="151" spans="1:7">
      <c r="A151" s="7">
        <v>44853</v>
      </c>
      <c r="B151" s="161">
        <v>0.5</v>
      </c>
      <c r="C151" s="526" t="s">
        <v>342</v>
      </c>
      <c r="D151" t="s">
        <v>21</v>
      </c>
      <c r="E151" s="259"/>
      <c r="F151" s="259">
        <v>46.5</v>
      </c>
      <c r="G151" s="79">
        <f t="shared" si="3"/>
        <v>46.500000000000028</v>
      </c>
    </row>
    <row r="152" spans="1:7">
      <c r="A152" s="7">
        <v>44876</v>
      </c>
      <c r="B152" s="526" t="s">
        <v>563</v>
      </c>
      <c r="C152" s="526" t="s">
        <v>24</v>
      </c>
      <c r="D152" t="s">
        <v>21</v>
      </c>
      <c r="E152" s="259"/>
      <c r="F152" s="259">
        <v>46.5</v>
      </c>
      <c r="G152" s="79">
        <f t="shared" si="3"/>
        <v>0</v>
      </c>
    </row>
    <row r="153" spans="1:7">
      <c r="A153" s="44">
        <v>43251</v>
      </c>
      <c r="B153" s="525" t="s">
        <v>14</v>
      </c>
      <c r="C153" s="525" t="s">
        <v>25</v>
      </c>
      <c r="D153" t="s">
        <v>16</v>
      </c>
      <c r="E153" s="259">
        <v>134.4</v>
      </c>
      <c r="G153" s="79">
        <f t="shared" si="3"/>
        <v>134.4</v>
      </c>
    </row>
    <row r="154" spans="1:7">
      <c r="B154" s="526"/>
      <c r="C154" s="526"/>
      <c r="D154" t="s">
        <v>17</v>
      </c>
      <c r="E154" s="259">
        <v>2</v>
      </c>
      <c r="G154" s="79">
        <f t="shared" si="3"/>
        <v>136.4</v>
      </c>
    </row>
    <row r="155" spans="1:7">
      <c r="B155" s="526"/>
      <c r="C155" s="526"/>
      <c r="D155" t="s">
        <v>18</v>
      </c>
      <c r="E155" s="259">
        <v>60</v>
      </c>
      <c r="G155" s="79">
        <f t="shared" si="3"/>
        <v>196.4</v>
      </c>
    </row>
    <row r="156" spans="1:7">
      <c r="B156" s="526"/>
      <c r="C156" s="526"/>
      <c r="D156" t="s">
        <v>19</v>
      </c>
      <c r="E156" s="259">
        <v>5</v>
      </c>
      <c r="G156" s="79">
        <f t="shared" si="3"/>
        <v>201.4</v>
      </c>
    </row>
    <row r="157" spans="1:7">
      <c r="A157" s="7">
        <v>43273</v>
      </c>
      <c r="B157" s="526">
        <v>15554</v>
      </c>
      <c r="C157" s="526" t="s">
        <v>25</v>
      </c>
      <c r="D157" t="s">
        <v>16</v>
      </c>
      <c r="E157" s="259"/>
      <c r="F157" s="259">
        <v>134.4</v>
      </c>
      <c r="G157" s="79">
        <f t="shared" si="3"/>
        <v>67</v>
      </c>
    </row>
    <row r="158" spans="1:7">
      <c r="A158" s="7">
        <v>43273</v>
      </c>
      <c r="B158" s="526">
        <v>15554</v>
      </c>
      <c r="C158" s="526" t="s">
        <v>25</v>
      </c>
      <c r="D158" t="s">
        <v>17</v>
      </c>
      <c r="E158" s="259"/>
      <c r="F158" s="259">
        <v>2</v>
      </c>
      <c r="G158" s="79">
        <f t="shared" si="3"/>
        <v>65</v>
      </c>
    </row>
    <row r="159" spans="1:7">
      <c r="A159" s="7">
        <v>43322</v>
      </c>
      <c r="B159" s="526">
        <v>15978</v>
      </c>
      <c r="C159" s="526" t="s">
        <v>25</v>
      </c>
      <c r="D159" t="s">
        <v>18</v>
      </c>
      <c r="E159" s="259"/>
      <c r="F159" s="259">
        <v>60</v>
      </c>
      <c r="G159" s="79">
        <f t="shared" si="3"/>
        <v>5</v>
      </c>
    </row>
    <row r="160" spans="1:7">
      <c r="A160" s="7">
        <v>43322</v>
      </c>
      <c r="B160" s="526">
        <v>15978</v>
      </c>
      <c r="C160" s="526" t="s">
        <v>25</v>
      </c>
      <c r="D160" t="s">
        <v>19</v>
      </c>
      <c r="E160" s="259"/>
      <c r="F160" s="259">
        <v>5</v>
      </c>
      <c r="G160" s="79">
        <f t="shared" si="3"/>
        <v>0</v>
      </c>
    </row>
    <row r="161" spans="1:7">
      <c r="A161" s="44">
        <v>43281</v>
      </c>
      <c r="B161" s="525" t="s">
        <v>14</v>
      </c>
      <c r="C161" s="525" t="s">
        <v>26</v>
      </c>
      <c r="D161" t="s">
        <v>16</v>
      </c>
      <c r="E161" s="259">
        <v>124.1</v>
      </c>
      <c r="G161" s="79">
        <f t="shared" si="3"/>
        <v>124.1</v>
      </c>
    </row>
    <row r="162" spans="1:7">
      <c r="B162" s="526"/>
      <c r="C162" s="526"/>
      <c r="D162" t="s">
        <v>17</v>
      </c>
      <c r="E162" s="259">
        <v>4</v>
      </c>
      <c r="G162" s="79">
        <f t="shared" si="3"/>
        <v>128.1</v>
      </c>
    </row>
    <row r="163" spans="1:7">
      <c r="B163" s="526"/>
      <c r="C163" s="526"/>
      <c r="D163" t="s">
        <v>18</v>
      </c>
      <c r="E163" s="259">
        <v>60</v>
      </c>
      <c r="G163" s="79">
        <f t="shared" si="3"/>
        <v>188.1</v>
      </c>
    </row>
    <row r="164" spans="1:7">
      <c r="B164" s="526"/>
      <c r="C164" s="526"/>
      <c r="D164" t="s">
        <v>19</v>
      </c>
      <c r="E164" s="259">
        <v>5</v>
      </c>
      <c r="G164" s="79">
        <f t="shared" si="3"/>
        <v>193.1</v>
      </c>
    </row>
    <row r="165" spans="1:7">
      <c r="A165" s="7">
        <v>43322</v>
      </c>
      <c r="B165" s="526">
        <v>15978</v>
      </c>
      <c r="C165" s="526" t="s">
        <v>26</v>
      </c>
      <c r="D165" t="s">
        <v>18</v>
      </c>
      <c r="E165" s="259"/>
      <c r="F165" s="259">
        <v>60</v>
      </c>
      <c r="G165" s="79">
        <f t="shared" si="3"/>
        <v>133.1</v>
      </c>
    </row>
    <row r="166" spans="1:7">
      <c r="A166" s="7">
        <v>43322</v>
      </c>
      <c r="B166" s="526">
        <v>15978</v>
      </c>
      <c r="C166" s="526" t="s">
        <v>26</v>
      </c>
      <c r="D166" t="s">
        <v>19</v>
      </c>
      <c r="E166" s="259"/>
      <c r="F166" s="259">
        <v>5</v>
      </c>
      <c r="G166" s="79">
        <f t="shared" si="3"/>
        <v>128.1</v>
      </c>
    </row>
    <row r="167" spans="1:7">
      <c r="A167" s="7">
        <v>43348</v>
      </c>
      <c r="B167" s="526">
        <v>16088</v>
      </c>
      <c r="C167" s="526" t="s">
        <v>26</v>
      </c>
      <c r="D167" t="s">
        <v>16</v>
      </c>
      <c r="E167" s="259"/>
      <c r="F167" s="259">
        <v>124.1</v>
      </c>
      <c r="G167" s="79">
        <f t="shared" si="3"/>
        <v>4</v>
      </c>
    </row>
    <row r="168" spans="1:7">
      <c r="A168" s="7">
        <v>43348</v>
      </c>
      <c r="B168" s="526">
        <v>16088</v>
      </c>
      <c r="C168" s="526" t="s">
        <v>26</v>
      </c>
      <c r="D168" t="s">
        <v>17</v>
      </c>
      <c r="E168" s="259"/>
      <c r="F168" s="259">
        <v>4</v>
      </c>
      <c r="G168" s="79">
        <f t="shared" si="3"/>
        <v>0</v>
      </c>
    </row>
    <row r="169" spans="1:7">
      <c r="A169" s="44">
        <v>43312</v>
      </c>
      <c r="B169" s="525" t="s">
        <v>14</v>
      </c>
      <c r="C169" s="525" t="s">
        <v>27</v>
      </c>
      <c r="D169" t="s">
        <v>16</v>
      </c>
      <c r="E169" s="259">
        <v>121.7</v>
      </c>
      <c r="G169" s="79">
        <f t="shared" si="3"/>
        <v>121.7</v>
      </c>
    </row>
    <row r="170" spans="1:7">
      <c r="B170" s="526"/>
      <c r="C170" s="526"/>
      <c r="D170" t="s">
        <v>17</v>
      </c>
      <c r="E170" s="259">
        <v>2</v>
      </c>
      <c r="G170" s="79">
        <f t="shared" si="3"/>
        <v>123.7</v>
      </c>
    </row>
    <row r="171" spans="1:7">
      <c r="B171" s="526"/>
      <c r="C171" s="526"/>
      <c r="D171" t="s">
        <v>18</v>
      </c>
      <c r="E171" s="259">
        <v>60</v>
      </c>
      <c r="G171" s="79">
        <f t="shared" si="3"/>
        <v>183.7</v>
      </c>
    </row>
    <row r="172" spans="1:7">
      <c r="B172" s="526"/>
      <c r="C172" s="526"/>
      <c r="D172" t="s">
        <v>19</v>
      </c>
      <c r="E172" s="259">
        <v>5</v>
      </c>
      <c r="G172" s="79">
        <f t="shared" si="3"/>
        <v>188.7</v>
      </c>
    </row>
    <row r="173" spans="1:7">
      <c r="A173" s="7">
        <v>43322</v>
      </c>
      <c r="B173" s="526">
        <v>15978</v>
      </c>
      <c r="C173" s="526" t="s">
        <v>27</v>
      </c>
      <c r="D173" t="s">
        <v>18</v>
      </c>
      <c r="E173" s="259"/>
      <c r="F173" s="259">
        <v>60</v>
      </c>
      <c r="G173" s="79">
        <f t="shared" si="3"/>
        <v>128.69999999999999</v>
      </c>
    </row>
    <row r="174" spans="1:7">
      <c r="A174" s="7">
        <v>43322</v>
      </c>
      <c r="B174" s="526">
        <v>15978</v>
      </c>
      <c r="C174" s="526" t="s">
        <v>27</v>
      </c>
      <c r="D174" t="s">
        <v>19</v>
      </c>
      <c r="E174" s="259"/>
      <c r="F174" s="259">
        <v>5</v>
      </c>
      <c r="G174" s="79">
        <f t="shared" si="3"/>
        <v>123.69999999999999</v>
      </c>
    </row>
    <row r="175" spans="1:7">
      <c r="A175" s="7">
        <v>43348</v>
      </c>
      <c r="B175" s="526">
        <v>16088</v>
      </c>
      <c r="C175" s="526" t="s">
        <v>27</v>
      </c>
      <c r="D175" t="s">
        <v>16</v>
      </c>
      <c r="E175" s="259"/>
      <c r="F175" s="259">
        <v>121.7</v>
      </c>
      <c r="G175" s="79">
        <f t="shared" si="3"/>
        <v>1.9999999999999858</v>
      </c>
    </row>
    <row r="176" spans="1:7">
      <c r="A176" s="7">
        <v>43348</v>
      </c>
      <c r="B176" s="526">
        <v>16088</v>
      </c>
      <c r="C176" s="526" t="s">
        <v>27</v>
      </c>
      <c r="D176" t="s">
        <v>17</v>
      </c>
      <c r="E176" s="259"/>
      <c r="F176" s="259">
        <v>2</v>
      </c>
      <c r="G176" s="79">
        <f t="shared" si="3"/>
        <v>-1.4210854715202004E-14</v>
      </c>
    </row>
    <row r="177" spans="1:7">
      <c r="A177" s="44">
        <v>43343</v>
      </c>
      <c r="B177" s="525" t="s">
        <v>14</v>
      </c>
      <c r="C177" s="525" t="s">
        <v>28</v>
      </c>
      <c r="D177" t="s">
        <v>16</v>
      </c>
      <c r="E177" s="259">
        <v>120.7</v>
      </c>
      <c r="G177" s="79">
        <f t="shared" si="3"/>
        <v>120.69999999999999</v>
      </c>
    </row>
    <row r="178" spans="1:7">
      <c r="B178" s="526"/>
      <c r="C178" s="526"/>
      <c r="D178" t="s">
        <v>17</v>
      </c>
      <c r="E178" s="259">
        <v>2</v>
      </c>
      <c r="G178" s="79">
        <f t="shared" si="3"/>
        <v>122.69999999999999</v>
      </c>
    </row>
    <row r="179" spans="1:7">
      <c r="B179" s="526"/>
      <c r="C179" s="526"/>
      <c r="D179" t="s">
        <v>18</v>
      </c>
      <c r="E179" s="259">
        <v>60</v>
      </c>
      <c r="G179" s="79">
        <f t="shared" si="3"/>
        <v>182.7</v>
      </c>
    </row>
    <row r="180" spans="1:7">
      <c r="B180" s="526"/>
      <c r="C180" s="526"/>
      <c r="D180" t="s">
        <v>19</v>
      </c>
      <c r="E180" s="259">
        <v>5</v>
      </c>
      <c r="G180" s="79">
        <f t="shared" si="3"/>
        <v>187.7</v>
      </c>
    </row>
    <row r="181" spans="1:7">
      <c r="B181" s="526"/>
      <c r="C181" s="526"/>
      <c r="D181" t="s">
        <v>35</v>
      </c>
      <c r="E181" s="259">
        <v>25</v>
      </c>
      <c r="G181" s="79">
        <f t="shared" si="3"/>
        <v>212.7</v>
      </c>
    </row>
    <row r="182" spans="1:7">
      <c r="B182" s="526"/>
      <c r="C182" s="526"/>
      <c r="D182" t="s">
        <v>21</v>
      </c>
      <c r="E182" s="259">
        <v>93</v>
      </c>
      <c r="G182" s="79">
        <f t="shared" si="3"/>
        <v>305.7</v>
      </c>
    </row>
    <row r="183" spans="1:7">
      <c r="A183" s="7">
        <v>43388</v>
      </c>
      <c r="B183" s="526">
        <v>16317</v>
      </c>
      <c r="C183" s="526" t="s">
        <v>28</v>
      </c>
      <c r="D183" t="s">
        <v>16</v>
      </c>
      <c r="E183" s="259"/>
      <c r="F183" s="259">
        <v>120.7</v>
      </c>
      <c r="G183" s="79">
        <f t="shared" si="3"/>
        <v>185</v>
      </c>
    </row>
    <row r="184" spans="1:7">
      <c r="A184" s="7">
        <v>43388</v>
      </c>
      <c r="B184" s="526">
        <v>16317</v>
      </c>
      <c r="C184" s="526" t="s">
        <v>28</v>
      </c>
      <c r="D184" t="s">
        <v>17</v>
      </c>
      <c r="E184" s="259"/>
      <c r="F184" s="259">
        <v>2</v>
      </c>
      <c r="G184" s="79">
        <f t="shared" si="3"/>
        <v>183</v>
      </c>
    </row>
    <row r="185" spans="1:7">
      <c r="A185" s="7">
        <v>43444</v>
      </c>
      <c r="B185" s="526">
        <v>16742</v>
      </c>
      <c r="C185" s="526" t="s">
        <v>28</v>
      </c>
      <c r="D185" t="s">
        <v>18</v>
      </c>
      <c r="E185" s="259"/>
      <c r="F185" s="259">
        <v>60</v>
      </c>
      <c r="G185" s="79">
        <f t="shared" si="3"/>
        <v>123</v>
      </c>
    </row>
    <row r="186" spans="1:7">
      <c r="A186" s="7">
        <v>43444</v>
      </c>
      <c r="B186" s="526">
        <v>16742</v>
      </c>
      <c r="C186" s="526" t="s">
        <v>28</v>
      </c>
      <c r="D186" t="s">
        <v>19</v>
      </c>
      <c r="E186" s="259"/>
      <c r="F186" s="259">
        <v>5</v>
      </c>
      <c r="G186" s="79">
        <f t="shared" si="3"/>
        <v>118</v>
      </c>
    </row>
    <row r="187" spans="1:7">
      <c r="A187" s="7">
        <v>43444</v>
      </c>
      <c r="B187" s="526">
        <v>9046</v>
      </c>
      <c r="C187" s="526" t="s">
        <v>28</v>
      </c>
      <c r="D187" t="s">
        <v>35</v>
      </c>
      <c r="E187" s="259"/>
      <c r="F187" s="259">
        <v>25</v>
      </c>
      <c r="G187" s="79">
        <f t="shared" si="3"/>
        <v>93</v>
      </c>
    </row>
    <row r="188" spans="1:7">
      <c r="A188" s="7">
        <v>44853</v>
      </c>
      <c r="B188" s="161">
        <v>0.5</v>
      </c>
      <c r="C188" s="526" t="s">
        <v>342</v>
      </c>
      <c r="D188" t="s">
        <v>21</v>
      </c>
      <c r="E188" s="259"/>
      <c r="F188" s="259">
        <v>46.5</v>
      </c>
      <c r="G188" s="79">
        <f t="shared" si="3"/>
        <v>46.5</v>
      </c>
    </row>
    <row r="189" spans="1:7">
      <c r="A189" s="7">
        <v>44876</v>
      </c>
      <c r="B189" s="526" t="s">
        <v>563</v>
      </c>
      <c r="C189" s="526" t="s">
        <v>28</v>
      </c>
      <c r="D189" t="s">
        <v>21</v>
      </c>
      <c r="E189" s="259"/>
      <c r="F189" s="259">
        <v>46.5</v>
      </c>
      <c r="G189" s="79">
        <f t="shared" si="3"/>
        <v>0</v>
      </c>
    </row>
    <row r="190" spans="1:7">
      <c r="A190" s="44">
        <v>43373</v>
      </c>
      <c r="B190" s="525" t="s">
        <v>14</v>
      </c>
      <c r="C190" s="525" t="s">
        <v>29</v>
      </c>
      <c r="D190" t="s">
        <v>16</v>
      </c>
      <c r="E190" s="259">
        <v>123.8</v>
      </c>
      <c r="G190" s="79">
        <f t="shared" si="3"/>
        <v>123.8</v>
      </c>
    </row>
    <row r="191" spans="1:7">
      <c r="B191" s="526"/>
      <c r="C191" s="526"/>
      <c r="D191" t="s">
        <v>17</v>
      </c>
      <c r="E191" s="259">
        <v>4</v>
      </c>
      <c r="G191" s="79">
        <f t="shared" si="3"/>
        <v>127.8</v>
      </c>
    </row>
    <row r="192" spans="1:7">
      <c r="B192" s="526"/>
      <c r="C192" s="526"/>
      <c r="D192" t="s">
        <v>18</v>
      </c>
      <c r="E192" s="259">
        <v>60</v>
      </c>
      <c r="G192" s="79">
        <f t="shared" si="3"/>
        <v>187.8</v>
      </c>
    </row>
    <row r="193" spans="1:12">
      <c r="B193" s="526"/>
      <c r="C193" s="526"/>
      <c r="D193" t="s">
        <v>19</v>
      </c>
      <c r="E193" s="259">
        <v>5</v>
      </c>
      <c r="G193" s="79">
        <f t="shared" si="3"/>
        <v>192.8</v>
      </c>
    </row>
    <row r="194" spans="1:12">
      <c r="A194" s="7">
        <v>43432</v>
      </c>
      <c r="B194" s="526">
        <v>16601</v>
      </c>
      <c r="C194" s="526" t="s">
        <v>29</v>
      </c>
      <c r="D194" t="s">
        <v>16</v>
      </c>
      <c r="E194" s="259"/>
      <c r="F194" s="259">
        <v>123.8</v>
      </c>
      <c r="G194" s="79">
        <f t="shared" si="3"/>
        <v>69.000000000000014</v>
      </c>
    </row>
    <row r="195" spans="1:12">
      <c r="A195" s="7">
        <v>43432</v>
      </c>
      <c r="B195" s="526">
        <v>16601</v>
      </c>
      <c r="C195" s="526" t="s">
        <v>29</v>
      </c>
      <c r="D195" t="s">
        <v>17</v>
      </c>
      <c r="E195" s="259"/>
      <c r="F195" s="259">
        <v>4</v>
      </c>
      <c r="G195" s="79">
        <f t="shared" si="3"/>
        <v>65.000000000000014</v>
      </c>
      <c r="K195" s="26"/>
      <c r="L195" s="26"/>
    </row>
    <row r="196" spans="1:12">
      <c r="A196" s="7">
        <v>43444</v>
      </c>
      <c r="B196" s="526">
        <v>16742</v>
      </c>
      <c r="C196" s="526" t="s">
        <v>29</v>
      </c>
      <c r="D196" t="s">
        <v>18</v>
      </c>
      <c r="E196" s="259"/>
      <c r="F196" s="259">
        <v>60</v>
      </c>
      <c r="G196" s="79">
        <f t="shared" si="3"/>
        <v>5.0000000000000142</v>
      </c>
    </row>
    <row r="197" spans="1:12">
      <c r="A197" s="7">
        <v>43444</v>
      </c>
      <c r="B197" s="526">
        <v>16742</v>
      </c>
      <c r="C197" s="526" t="s">
        <v>29</v>
      </c>
      <c r="D197" t="s">
        <v>19</v>
      </c>
      <c r="E197" s="259"/>
      <c r="F197" s="259">
        <v>5</v>
      </c>
      <c r="G197" s="79">
        <f t="shared" si="3"/>
        <v>1.4210854715202004E-14</v>
      </c>
    </row>
    <row r="198" spans="1:12">
      <c r="A198" s="44">
        <v>43404</v>
      </c>
      <c r="B198" s="525" t="s">
        <v>14</v>
      </c>
      <c r="C198" s="525" t="s">
        <v>30</v>
      </c>
      <c r="D198" t="s">
        <v>16</v>
      </c>
      <c r="E198" s="259">
        <v>124.7</v>
      </c>
      <c r="G198" s="79">
        <f t="shared" si="3"/>
        <v>124.70000000000002</v>
      </c>
    </row>
    <row r="199" spans="1:12">
      <c r="B199" s="526"/>
      <c r="C199" s="526"/>
      <c r="D199" t="s">
        <v>17</v>
      </c>
      <c r="E199" s="259">
        <v>5</v>
      </c>
      <c r="G199" s="79">
        <f t="shared" si="3"/>
        <v>129.70000000000002</v>
      </c>
    </row>
    <row r="200" spans="1:12">
      <c r="B200" s="526"/>
      <c r="C200" s="526"/>
      <c r="D200" t="s">
        <v>18</v>
      </c>
      <c r="E200" s="259">
        <v>60</v>
      </c>
      <c r="G200" s="79">
        <f t="shared" si="3"/>
        <v>189.70000000000002</v>
      </c>
    </row>
    <row r="201" spans="1:12">
      <c r="B201" s="526"/>
      <c r="C201" s="526"/>
      <c r="D201" t="s">
        <v>19</v>
      </c>
      <c r="E201" s="259">
        <v>5</v>
      </c>
      <c r="G201" s="79">
        <f t="shared" si="3"/>
        <v>194.70000000000002</v>
      </c>
    </row>
    <row r="202" spans="1:12">
      <c r="B202" s="526"/>
      <c r="C202" s="526"/>
      <c r="D202" t="s">
        <v>21</v>
      </c>
      <c r="E202" s="259">
        <v>93</v>
      </c>
      <c r="G202" s="79">
        <f t="shared" si="3"/>
        <v>287.70000000000005</v>
      </c>
    </row>
    <row r="203" spans="1:12">
      <c r="A203" s="7">
        <v>43432</v>
      </c>
      <c r="B203" s="526">
        <v>16601</v>
      </c>
      <c r="C203" s="526" t="s">
        <v>30</v>
      </c>
      <c r="D203" t="s">
        <v>16</v>
      </c>
      <c r="E203" s="259"/>
      <c r="F203" s="259">
        <v>124.7</v>
      </c>
      <c r="G203" s="79">
        <f t="shared" si="3"/>
        <v>163.00000000000006</v>
      </c>
    </row>
    <row r="204" spans="1:12">
      <c r="A204" s="7">
        <v>43432</v>
      </c>
      <c r="B204" s="526">
        <v>16601</v>
      </c>
      <c r="C204" s="526" t="s">
        <v>30</v>
      </c>
      <c r="D204" t="s">
        <v>17</v>
      </c>
      <c r="E204" s="259"/>
      <c r="F204" s="259">
        <v>5</v>
      </c>
      <c r="G204" s="79">
        <f t="shared" si="3"/>
        <v>158.00000000000006</v>
      </c>
    </row>
    <row r="205" spans="1:12">
      <c r="A205" s="7">
        <v>43444</v>
      </c>
      <c r="B205" s="526">
        <v>16742</v>
      </c>
      <c r="C205" s="526" t="s">
        <v>30</v>
      </c>
      <c r="D205" t="s">
        <v>18</v>
      </c>
      <c r="E205" s="259"/>
      <c r="F205" s="259">
        <v>60</v>
      </c>
      <c r="G205" s="79">
        <f t="shared" si="3"/>
        <v>98.000000000000057</v>
      </c>
    </row>
    <row r="206" spans="1:12">
      <c r="A206" s="7">
        <v>43444</v>
      </c>
      <c r="B206" s="526">
        <v>16742</v>
      </c>
      <c r="C206" s="526" t="s">
        <v>30</v>
      </c>
      <c r="D206" t="s">
        <v>19</v>
      </c>
      <c r="E206" s="259"/>
      <c r="F206" s="259">
        <v>5</v>
      </c>
      <c r="G206" s="79">
        <f t="shared" si="3"/>
        <v>93.000000000000057</v>
      </c>
    </row>
    <row r="207" spans="1:12">
      <c r="A207" s="7">
        <v>44853</v>
      </c>
      <c r="B207" s="161">
        <v>0.5</v>
      </c>
      <c r="C207" s="526" t="s">
        <v>342</v>
      </c>
      <c r="D207" t="s">
        <v>21</v>
      </c>
      <c r="E207" s="259"/>
      <c r="F207" s="259">
        <v>46.5</v>
      </c>
      <c r="G207" s="79">
        <f t="shared" si="3"/>
        <v>46.500000000000057</v>
      </c>
    </row>
    <row r="208" spans="1:12">
      <c r="A208" s="7">
        <v>44876</v>
      </c>
      <c r="B208" s="526" t="s">
        <v>563</v>
      </c>
      <c r="C208" s="526" t="s">
        <v>30</v>
      </c>
      <c r="D208" t="s">
        <v>21</v>
      </c>
      <c r="E208" s="259"/>
      <c r="F208" s="259">
        <v>46.5</v>
      </c>
      <c r="G208" s="79">
        <f t="shared" si="3"/>
        <v>5.6843418860808015E-14</v>
      </c>
    </row>
    <row r="209" spans="1:7">
      <c r="A209" s="44">
        <v>43434</v>
      </c>
      <c r="B209" s="525" t="s">
        <v>14</v>
      </c>
      <c r="C209" s="525" t="s">
        <v>33</v>
      </c>
      <c r="D209" t="s">
        <v>16</v>
      </c>
      <c r="E209" s="259">
        <v>128.1</v>
      </c>
      <c r="G209" s="79">
        <f t="shared" si="3"/>
        <v>128.10000000000005</v>
      </c>
    </row>
    <row r="210" spans="1:7">
      <c r="B210" s="526"/>
      <c r="C210" s="526"/>
      <c r="D210" t="s">
        <v>17</v>
      </c>
      <c r="E210" s="259">
        <v>5</v>
      </c>
      <c r="G210" s="79">
        <f t="shared" si="3"/>
        <v>133.10000000000005</v>
      </c>
    </row>
    <row r="211" spans="1:7">
      <c r="B211" s="526"/>
      <c r="C211" s="526"/>
      <c r="D211" t="s">
        <v>18</v>
      </c>
      <c r="E211" s="259">
        <v>60</v>
      </c>
      <c r="G211" s="79">
        <f t="shared" ref="G211:G276" si="4">+G210+E211-F211</f>
        <v>193.10000000000005</v>
      </c>
    </row>
    <row r="212" spans="1:7">
      <c r="B212" s="526"/>
      <c r="C212" s="526"/>
      <c r="D212" t="s">
        <v>19</v>
      </c>
      <c r="E212" s="259">
        <v>5</v>
      </c>
      <c r="G212" s="79">
        <f t="shared" si="4"/>
        <v>198.10000000000005</v>
      </c>
    </row>
    <row r="213" spans="1:7">
      <c r="A213" s="7">
        <v>43444</v>
      </c>
      <c r="B213" s="526">
        <v>16742</v>
      </c>
      <c r="C213" s="526" t="s">
        <v>33</v>
      </c>
      <c r="D213" t="s">
        <v>18</v>
      </c>
      <c r="E213" s="259"/>
      <c r="F213" s="259">
        <v>60</v>
      </c>
      <c r="G213" s="79">
        <f t="shared" si="4"/>
        <v>138.10000000000005</v>
      </c>
    </row>
    <row r="214" spans="1:7">
      <c r="A214" s="7">
        <v>43444</v>
      </c>
      <c r="B214" s="526">
        <v>16742</v>
      </c>
      <c r="C214" s="526" t="s">
        <v>33</v>
      </c>
      <c r="D214" t="s">
        <v>19</v>
      </c>
      <c r="E214" s="259"/>
      <c r="F214" s="259">
        <v>5</v>
      </c>
      <c r="G214" s="79">
        <f t="shared" si="4"/>
        <v>133.10000000000005</v>
      </c>
    </row>
    <row r="215" spans="1:7">
      <c r="A215" s="7">
        <v>43473</v>
      </c>
      <c r="B215" s="526">
        <v>16850</v>
      </c>
      <c r="C215" s="526" t="s">
        <v>33</v>
      </c>
      <c r="D215" t="s">
        <v>16</v>
      </c>
      <c r="E215" s="259"/>
      <c r="F215" s="259">
        <v>128.1</v>
      </c>
      <c r="G215" s="79">
        <f t="shared" si="4"/>
        <v>5.0000000000000568</v>
      </c>
    </row>
    <row r="216" spans="1:7">
      <c r="A216" s="7">
        <v>43473</v>
      </c>
      <c r="B216" s="526">
        <v>16850</v>
      </c>
      <c r="C216" s="526" t="s">
        <v>33</v>
      </c>
      <c r="D216" t="s">
        <v>17</v>
      </c>
      <c r="E216" s="259"/>
      <c r="F216" s="259">
        <v>5</v>
      </c>
      <c r="G216" s="79">
        <f t="shared" si="4"/>
        <v>5.6843418860808015E-14</v>
      </c>
    </row>
    <row r="217" spans="1:7">
      <c r="A217" s="44">
        <v>43465</v>
      </c>
      <c r="B217" s="525" t="s">
        <v>14</v>
      </c>
      <c r="C217" s="525" t="s">
        <v>34</v>
      </c>
      <c r="D217" t="s">
        <v>16</v>
      </c>
      <c r="E217" s="259">
        <v>136.80000000000001</v>
      </c>
      <c r="G217" s="79">
        <f t="shared" si="4"/>
        <v>136.80000000000007</v>
      </c>
    </row>
    <row r="218" spans="1:7">
      <c r="B218" s="526"/>
      <c r="C218" s="526"/>
      <c r="D218" t="s">
        <v>17</v>
      </c>
      <c r="E218" s="259">
        <v>5</v>
      </c>
      <c r="G218" s="79">
        <f t="shared" si="4"/>
        <v>141.80000000000007</v>
      </c>
    </row>
    <row r="219" spans="1:7">
      <c r="B219" s="526"/>
      <c r="C219" s="526"/>
      <c r="D219" t="s">
        <v>18</v>
      </c>
      <c r="E219" s="259">
        <v>60</v>
      </c>
      <c r="G219" s="79">
        <f t="shared" si="4"/>
        <v>201.80000000000007</v>
      </c>
    </row>
    <row r="220" spans="1:7">
      <c r="B220" s="526"/>
      <c r="C220" s="526"/>
      <c r="D220" t="s">
        <v>19</v>
      </c>
      <c r="E220" s="259">
        <v>5</v>
      </c>
      <c r="G220" s="79">
        <f t="shared" si="4"/>
        <v>206.80000000000007</v>
      </c>
    </row>
    <row r="221" spans="1:7">
      <c r="A221" s="7">
        <v>43521</v>
      </c>
      <c r="B221" s="526">
        <v>17188</v>
      </c>
      <c r="C221" s="526" t="s">
        <v>34</v>
      </c>
      <c r="D221" t="s">
        <v>16</v>
      </c>
      <c r="E221" s="259"/>
      <c r="F221" s="259">
        <v>136.80000000000001</v>
      </c>
      <c r="G221" s="79">
        <f t="shared" si="4"/>
        <v>70.000000000000057</v>
      </c>
    </row>
    <row r="222" spans="1:7">
      <c r="A222" s="7">
        <v>43521</v>
      </c>
      <c r="B222" s="526">
        <v>17188</v>
      </c>
      <c r="C222" s="526" t="s">
        <v>34</v>
      </c>
      <c r="D222" t="s">
        <v>17</v>
      </c>
      <c r="E222" s="259"/>
      <c r="F222" s="259">
        <v>5</v>
      </c>
      <c r="G222" s="79">
        <f t="shared" si="4"/>
        <v>65.000000000000057</v>
      </c>
    </row>
    <row r="223" spans="1:7">
      <c r="A223" s="7">
        <v>43595</v>
      </c>
      <c r="B223" s="526">
        <v>17830</v>
      </c>
      <c r="C223" s="526" t="s">
        <v>34</v>
      </c>
      <c r="D223" t="s">
        <v>18</v>
      </c>
      <c r="E223" s="259"/>
      <c r="F223" s="259">
        <v>60</v>
      </c>
      <c r="G223" s="79">
        <f t="shared" si="4"/>
        <v>5.0000000000000568</v>
      </c>
    </row>
    <row r="224" spans="1:7">
      <c r="A224" s="7">
        <v>43595</v>
      </c>
      <c r="B224" s="526">
        <v>17830</v>
      </c>
      <c r="C224" s="526" t="s">
        <v>34</v>
      </c>
      <c r="D224" t="s">
        <v>19</v>
      </c>
      <c r="E224" s="259"/>
      <c r="F224" s="259">
        <v>5</v>
      </c>
      <c r="G224" s="79">
        <f t="shared" si="4"/>
        <v>5.6843418860808015E-14</v>
      </c>
    </row>
    <row r="225" spans="1:7">
      <c r="A225" s="44">
        <v>43496</v>
      </c>
      <c r="B225" s="525" t="s">
        <v>14</v>
      </c>
      <c r="C225" s="525" t="s">
        <v>15</v>
      </c>
      <c r="D225" t="s">
        <v>16</v>
      </c>
      <c r="E225" s="259">
        <v>148.6</v>
      </c>
      <c r="G225" s="79">
        <f t="shared" si="4"/>
        <v>148.60000000000005</v>
      </c>
    </row>
    <row r="226" spans="1:7">
      <c r="B226" s="526"/>
      <c r="C226" s="526"/>
      <c r="D226" t="s">
        <v>17</v>
      </c>
      <c r="E226" s="259">
        <v>5</v>
      </c>
      <c r="G226" s="79">
        <f t="shared" si="4"/>
        <v>153.60000000000005</v>
      </c>
    </row>
    <row r="227" spans="1:7">
      <c r="B227" s="526"/>
      <c r="C227" s="526"/>
      <c r="D227" t="s">
        <v>18</v>
      </c>
      <c r="E227" s="259">
        <v>60</v>
      </c>
      <c r="G227" s="79">
        <f t="shared" si="4"/>
        <v>213.60000000000005</v>
      </c>
    </row>
    <row r="228" spans="1:7">
      <c r="B228" s="526"/>
      <c r="C228" s="526"/>
      <c r="D228" t="s">
        <v>19</v>
      </c>
      <c r="E228" s="259">
        <v>5</v>
      </c>
      <c r="G228" s="79">
        <f t="shared" si="4"/>
        <v>218.60000000000005</v>
      </c>
    </row>
    <row r="229" spans="1:7">
      <c r="A229" s="7">
        <v>43558</v>
      </c>
      <c r="B229" s="526">
        <v>17592</v>
      </c>
      <c r="C229" s="526" t="s">
        <v>15</v>
      </c>
      <c r="D229" t="s">
        <v>16</v>
      </c>
      <c r="E229" s="259"/>
      <c r="F229" s="259">
        <v>148.6</v>
      </c>
      <c r="G229" s="79">
        <f t="shared" si="4"/>
        <v>70.000000000000057</v>
      </c>
    </row>
    <row r="230" spans="1:7">
      <c r="A230" s="7">
        <v>43558</v>
      </c>
      <c r="B230" s="526">
        <v>17592</v>
      </c>
      <c r="C230" s="526" t="s">
        <v>15</v>
      </c>
      <c r="D230" t="s">
        <v>17</v>
      </c>
      <c r="E230" s="259"/>
      <c r="F230" s="259">
        <v>5</v>
      </c>
      <c r="G230" s="79">
        <f t="shared" si="4"/>
        <v>65.000000000000057</v>
      </c>
    </row>
    <row r="231" spans="1:7">
      <c r="A231" s="7">
        <v>43595</v>
      </c>
      <c r="B231" s="526">
        <v>17830</v>
      </c>
      <c r="C231" s="526" t="s">
        <v>15</v>
      </c>
      <c r="D231" t="s">
        <v>18</v>
      </c>
      <c r="E231" s="259"/>
      <c r="F231" s="259">
        <v>60</v>
      </c>
      <c r="G231" s="79">
        <f t="shared" si="4"/>
        <v>5.0000000000000568</v>
      </c>
    </row>
    <row r="232" spans="1:7">
      <c r="A232" s="7">
        <v>43595</v>
      </c>
      <c r="B232" s="526">
        <v>17830</v>
      </c>
      <c r="C232" s="526" t="s">
        <v>15</v>
      </c>
      <c r="D232" t="s">
        <v>19</v>
      </c>
      <c r="E232" s="259"/>
      <c r="F232" s="259">
        <v>5</v>
      </c>
      <c r="G232" s="79">
        <f t="shared" si="4"/>
        <v>5.6843418860808015E-14</v>
      </c>
    </row>
    <row r="233" spans="1:7">
      <c r="A233" s="44">
        <v>43524</v>
      </c>
      <c r="B233" s="525" t="s">
        <v>14</v>
      </c>
      <c r="C233" s="525" t="s">
        <v>20</v>
      </c>
      <c r="D233" t="s">
        <v>16</v>
      </c>
      <c r="E233" s="259">
        <v>157.1</v>
      </c>
      <c r="G233" s="79">
        <f t="shared" si="4"/>
        <v>157.10000000000005</v>
      </c>
    </row>
    <row r="234" spans="1:7">
      <c r="B234" s="526"/>
      <c r="C234" s="526"/>
      <c r="D234" t="s">
        <v>17</v>
      </c>
      <c r="E234" s="259">
        <v>6.1</v>
      </c>
      <c r="G234" s="79">
        <f t="shared" si="4"/>
        <v>163.20000000000005</v>
      </c>
    </row>
    <row r="235" spans="1:7">
      <c r="B235" s="526"/>
      <c r="C235" s="526"/>
      <c r="D235" t="s">
        <v>18</v>
      </c>
      <c r="E235" s="259">
        <v>56</v>
      </c>
      <c r="G235" s="79">
        <f t="shared" si="4"/>
        <v>219.20000000000005</v>
      </c>
    </row>
    <row r="236" spans="1:7">
      <c r="B236" s="526"/>
      <c r="C236" s="526"/>
      <c r="D236" t="s">
        <v>19</v>
      </c>
      <c r="E236" s="259">
        <v>5</v>
      </c>
      <c r="G236" s="79">
        <f t="shared" si="4"/>
        <v>224.20000000000005</v>
      </c>
    </row>
    <row r="237" spans="1:7">
      <c r="A237" s="7">
        <v>43595</v>
      </c>
      <c r="B237" s="526">
        <v>17830</v>
      </c>
      <c r="C237" s="526" t="s">
        <v>20</v>
      </c>
      <c r="D237" t="s">
        <v>18</v>
      </c>
      <c r="E237" s="259"/>
      <c r="F237" s="259">
        <v>56</v>
      </c>
      <c r="G237" s="79">
        <f t="shared" si="4"/>
        <v>168.20000000000005</v>
      </c>
    </row>
    <row r="238" spans="1:7">
      <c r="A238" s="7">
        <v>43595</v>
      </c>
      <c r="B238" s="526">
        <v>17830</v>
      </c>
      <c r="C238" s="526" t="s">
        <v>20</v>
      </c>
      <c r="D238" t="s">
        <v>19</v>
      </c>
      <c r="E238" s="259"/>
      <c r="F238" s="259">
        <v>5</v>
      </c>
      <c r="G238" s="79">
        <f t="shared" si="4"/>
        <v>163.20000000000005</v>
      </c>
    </row>
    <row r="239" spans="1:7">
      <c r="A239" s="7">
        <v>43606</v>
      </c>
      <c r="B239" s="526">
        <v>17870</v>
      </c>
      <c r="C239" s="526" t="s">
        <v>20</v>
      </c>
      <c r="D239" t="s">
        <v>16</v>
      </c>
      <c r="E239" s="259"/>
      <c r="F239" s="259">
        <v>157.1</v>
      </c>
      <c r="G239" s="79">
        <f t="shared" si="4"/>
        <v>6.1000000000000512</v>
      </c>
    </row>
    <row r="240" spans="1:7">
      <c r="A240" s="7">
        <v>43606</v>
      </c>
      <c r="B240" s="526">
        <v>17870</v>
      </c>
      <c r="C240" s="526" t="s">
        <v>20</v>
      </c>
      <c r="D240" t="s">
        <v>17</v>
      </c>
      <c r="E240" s="259"/>
      <c r="F240" s="259">
        <v>6.1</v>
      </c>
      <c r="G240" s="79">
        <f t="shared" si="4"/>
        <v>5.1514348342607263E-14</v>
      </c>
    </row>
    <row r="241" spans="1:7">
      <c r="A241" s="44">
        <v>43555</v>
      </c>
      <c r="B241" s="525" t="s">
        <v>14</v>
      </c>
      <c r="C241" s="525" t="s">
        <v>23</v>
      </c>
      <c r="D241" t="s">
        <v>16</v>
      </c>
      <c r="E241" s="259">
        <v>105.6</v>
      </c>
      <c r="G241" s="79">
        <f t="shared" si="4"/>
        <v>105.60000000000005</v>
      </c>
    </row>
    <row r="242" spans="1:7">
      <c r="B242" s="526"/>
      <c r="C242" s="526"/>
      <c r="D242" t="s">
        <v>17</v>
      </c>
      <c r="E242" s="259">
        <v>4.9000000000000004</v>
      </c>
      <c r="G242" s="79">
        <f t="shared" si="4"/>
        <v>110.50000000000006</v>
      </c>
    </row>
    <row r="243" spans="1:7">
      <c r="B243" s="526"/>
      <c r="C243" s="526"/>
      <c r="D243" t="s">
        <v>18</v>
      </c>
      <c r="E243" s="259">
        <v>60</v>
      </c>
      <c r="G243" s="79">
        <f t="shared" si="4"/>
        <v>170.50000000000006</v>
      </c>
    </row>
    <row r="244" spans="1:7">
      <c r="B244" s="526"/>
      <c r="C244" s="526"/>
      <c r="D244" t="s">
        <v>19</v>
      </c>
      <c r="E244" s="259">
        <v>5</v>
      </c>
      <c r="G244" s="79">
        <f t="shared" si="4"/>
        <v>175.50000000000006</v>
      </c>
    </row>
    <row r="245" spans="1:7">
      <c r="B245" s="526"/>
      <c r="C245" s="526"/>
      <c r="D245" t="s">
        <v>21</v>
      </c>
      <c r="E245" s="259">
        <v>93</v>
      </c>
      <c r="G245" s="79">
        <f t="shared" si="4"/>
        <v>268.50000000000006</v>
      </c>
    </row>
    <row r="246" spans="1:7">
      <c r="A246" s="7">
        <v>43588</v>
      </c>
      <c r="B246" s="526">
        <v>17726</v>
      </c>
      <c r="C246" s="526" t="s">
        <v>23</v>
      </c>
      <c r="D246" t="s">
        <v>16</v>
      </c>
      <c r="E246" s="259"/>
      <c r="F246" s="259">
        <v>105.6</v>
      </c>
      <c r="G246" s="79">
        <f t="shared" si="4"/>
        <v>162.90000000000006</v>
      </c>
    </row>
    <row r="247" spans="1:7">
      <c r="A247" s="7">
        <v>43588</v>
      </c>
      <c r="B247" s="526">
        <v>17726</v>
      </c>
      <c r="C247" s="526" t="s">
        <v>23</v>
      </c>
      <c r="D247" t="s">
        <v>17</v>
      </c>
      <c r="E247" s="259"/>
      <c r="F247" s="259">
        <v>4.9000000000000004</v>
      </c>
      <c r="G247" s="79">
        <f t="shared" si="4"/>
        <v>158.00000000000006</v>
      </c>
    </row>
    <row r="248" spans="1:7">
      <c r="A248" s="7">
        <v>43595</v>
      </c>
      <c r="B248" s="526">
        <v>17830</v>
      </c>
      <c r="C248" s="526" t="s">
        <v>23</v>
      </c>
      <c r="D248" t="s">
        <v>18</v>
      </c>
      <c r="E248" s="259"/>
      <c r="F248" s="259">
        <v>60</v>
      </c>
      <c r="G248" s="79">
        <f t="shared" si="4"/>
        <v>98.000000000000057</v>
      </c>
    </row>
    <row r="249" spans="1:7">
      <c r="A249" s="7">
        <v>43595</v>
      </c>
      <c r="B249" s="526">
        <v>17830</v>
      </c>
      <c r="C249" s="526" t="s">
        <v>23</v>
      </c>
      <c r="D249" t="s">
        <v>19</v>
      </c>
      <c r="E249" s="259"/>
      <c r="F249" s="259">
        <v>5</v>
      </c>
      <c r="G249" s="79">
        <f t="shared" si="4"/>
        <v>93.000000000000057</v>
      </c>
    </row>
    <row r="250" spans="1:7">
      <c r="A250" s="7">
        <v>44853</v>
      </c>
      <c r="B250" s="161">
        <v>0.5</v>
      </c>
      <c r="C250" s="526" t="s">
        <v>342</v>
      </c>
      <c r="D250" t="s">
        <v>21</v>
      </c>
      <c r="E250" s="259"/>
      <c r="F250" s="259">
        <v>46.5</v>
      </c>
      <c r="G250" s="79">
        <f t="shared" si="4"/>
        <v>46.500000000000057</v>
      </c>
    </row>
    <row r="251" spans="1:7">
      <c r="A251" s="7">
        <v>44876</v>
      </c>
      <c r="B251" s="526" t="s">
        <v>563</v>
      </c>
      <c r="C251" s="526" t="s">
        <v>23</v>
      </c>
      <c r="D251" t="s">
        <v>21</v>
      </c>
      <c r="E251" s="259"/>
      <c r="F251" s="259">
        <v>46.5</v>
      </c>
      <c r="G251" s="79">
        <f t="shared" si="4"/>
        <v>5.6843418860808015E-14</v>
      </c>
    </row>
    <row r="252" spans="1:7">
      <c r="A252" s="44">
        <v>43585</v>
      </c>
      <c r="B252" s="525" t="s">
        <v>14</v>
      </c>
      <c r="C252" s="525" t="s">
        <v>24</v>
      </c>
      <c r="D252" t="s">
        <v>16</v>
      </c>
      <c r="E252" s="259">
        <v>106.8</v>
      </c>
      <c r="G252" s="79">
        <f t="shared" si="4"/>
        <v>106.80000000000005</v>
      </c>
    </row>
    <row r="253" spans="1:7">
      <c r="B253" s="526"/>
      <c r="C253" s="526"/>
      <c r="D253" t="s">
        <v>17</v>
      </c>
      <c r="E253" s="259">
        <v>4.5</v>
      </c>
      <c r="G253" s="79">
        <f t="shared" si="4"/>
        <v>111.30000000000005</v>
      </c>
    </row>
    <row r="254" spans="1:7">
      <c r="B254" s="526"/>
      <c r="C254" s="526"/>
      <c r="D254" t="s">
        <v>18</v>
      </c>
      <c r="E254" s="259">
        <v>60</v>
      </c>
      <c r="G254" s="79">
        <f t="shared" si="4"/>
        <v>171.30000000000007</v>
      </c>
    </row>
    <row r="255" spans="1:7">
      <c r="B255" s="526"/>
      <c r="C255" s="526"/>
      <c r="D255" t="s">
        <v>19</v>
      </c>
      <c r="E255" s="259">
        <v>5</v>
      </c>
      <c r="G255" s="79">
        <f t="shared" si="4"/>
        <v>176.30000000000007</v>
      </c>
    </row>
    <row r="256" spans="1:7">
      <c r="A256" s="7">
        <v>43595</v>
      </c>
      <c r="B256" s="526">
        <v>17830</v>
      </c>
      <c r="C256" s="526" t="s">
        <v>24</v>
      </c>
      <c r="D256" t="s">
        <v>18</v>
      </c>
      <c r="E256" s="259"/>
      <c r="F256" s="259">
        <v>60</v>
      </c>
      <c r="G256" s="79">
        <f t="shared" si="4"/>
        <v>116.30000000000007</v>
      </c>
    </row>
    <row r="257" spans="1:7">
      <c r="A257" s="7">
        <v>43595</v>
      </c>
      <c r="B257" s="526">
        <v>17830</v>
      </c>
      <c r="C257" s="526" t="s">
        <v>24</v>
      </c>
      <c r="D257" t="s">
        <v>19</v>
      </c>
      <c r="E257" s="259"/>
      <c r="F257" s="259">
        <v>5</v>
      </c>
      <c r="G257" s="79">
        <f t="shared" si="4"/>
        <v>111.30000000000007</v>
      </c>
    </row>
    <row r="258" spans="1:7">
      <c r="A258" s="7">
        <v>43640</v>
      </c>
      <c r="B258" s="526">
        <v>18078</v>
      </c>
      <c r="C258" s="526" t="s">
        <v>24</v>
      </c>
      <c r="D258" t="s">
        <v>16</v>
      </c>
      <c r="E258" s="259"/>
      <c r="F258" s="259">
        <v>106.8</v>
      </c>
      <c r="G258" s="79">
        <f t="shared" si="4"/>
        <v>4.5000000000000711</v>
      </c>
    </row>
    <row r="259" spans="1:7">
      <c r="A259" s="7">
        <v>43640</v>
      </c>
      <c r="B259" s="526">
        <v>18078</v>
      </c>
      <c r="C259" s="526" t="s">
        <v>24</v>
      </c>
      <c r="D259" t="s">
        <v>17</v>
      </c>
      <c r="E259" s="259"/>
      <c r="F259" s="259">
        <v>4.5</v>
      </c>
      <c r="G259" s="79">
        <f t="shared" si="4"/>
        <v>7.1054273576010019E-14</v>
      </c>
    </row>
    <row r="260" spans="1:7">
      <c r="A260" s="44">
        <v>43616</v>
      </c>
      <c r="B260" s="525" t="s">
        <v>14</v>
      </c>
      <c r="C260" s="525" t="s">
        <v>25</v>
      </c>
      <c r="D260" t="s">
        <v>16</v>
      </c>
      <c r="E260" s="259">
        <v>98.4</v>
      </c>
      <c r="G260" s="79">
        <f t="shared" si="4"/>
        <v>98.400000000000077</v>
      </c>
    </row>
    <row r="261" spans="1:7">
      <c r="B261" s="526"/>
      <c r="C261" s="526"/>
      <c r="D261" t="s">
        <v>17</v>
      </c>
      <c r="E261" s="259">
        <v>5.2</v>
      </c>
      <c r="G261" s="79">
        <f t="shared" si="4"/>
        <v>103.60000000000008</v>
      </c>
    </row>
    <row r="262" spans="1:7">
      <c r="B262" s="526"/>
      <c r="C262" s="526"/>
      <c r="D262" t="s">
        <v>18</v>
      </c>
      <c r="E262" s="259">
        <v>60</v>
      </c>
      <c r="G262" s="79">
        <f t="shared" si="4"/>
        <v>163.60000000000008</v>
      </c>
    </row>
    <row r="263" spans="1:7">
      <c r="B263" s="526"/>
      <c r="C263" s="526"/>
      <c r="D263" t="s">
        <v>19</v>
      </c>
      <c r="E263" s="259">
        <v>5</v>
      </c>
      <c r="G263" s="79">
        <f t="shared" si="4"/>
        <v>168.60000000000008</v>
      </c>
    </row>
    <row r="264" spans="1:7">
      <c r="A264" s="7">
        <v>43640</v>
      </c>
      <c r="B264" s="526">
        <v>18078</v>
      </c>
      <c r="C264" s="526" t="s">
        <v>25</v>
      </c>
      <c r="D264" t="s">
        <v>16</v>
      </c>
      <c r="E264" s="259"/>
      <c r="F264" s="259">
        <v>98.4</v>
      </c>
      <c r="G264" s="79">
        <f t="shared" si="4"/>
        <v>70.200000000000074</v>
      </c>
    </row>
    <row r="265" spans="1:7">
      <c r="A265" s="7">
        <v>43640</v>
      </c>
      <c r="B265" s="526">
        <v>18078</v>
      </c>
      <c r="C265" s="526" t="s">
        <v>25</v>
      </c>
      <c r="D265" t="s">
        <v>17</v>
      </c>
      <c r="E265" s="259"/>
      <c r="F265" s="259">
        <v>5.2</v>
      </c>
      <c r="G265" s="79">
        <f t="shared" si="4"/>
        <v>65.000000000000071</v>
      </c>
    </row>
    <row r="266" spans="1:7">
      <c r="A266" s="7">
        <v>43780</v>
      </c>
      <c r="B266" s="526">
        <v>19132</v>
      </c>
      <c r="C266" s="526" t="s">
        <v>25</v>
      </c>
      <c r="D266" t="s">
        <v>18</v>
      </c>
      <c r="E266" s="259"/>
      <c r="F266" s="259">
        <v>60</v>
      </c>
      <c r="G266" s="79">
        <f t="shared" si="4"/>
        <v>5.0000000000000711</v>
      </c>
    </row>
    <row r="267" spans="1:7">
      <c r="A267" s="7">
        <v>43780</v>
      </c>
      <c r="B267" s="526">
        <v>19132</v>
      </c>
      <c r="C267" s="526" t="s">
        <v>25</v>
      </c>
      <c r="D267" t="s">
        <v>19</v>
      </c>
      <c r="E267" s="259"/>
      <c r="F267" s="259">
        <v>5</v>
      </c>
      <c r="G267" s="79">
        <f t="shared" si="4"/>
        <v>7.1054273576010019E-14</v>
      </c>
    </row>
    <row r="268" spans="1:7">
      <c r="A268" s="44">
        <v>43646</v>
      </c>
      <c r="B268" s="525" t="s">
        <v>14</v>
      </c>
      <c r="C268" s="525" t="s">
        <v>26</v>
      </c>
      <c r="D268" t="s">
        <v>16</v>
      </c>
      <c r="E268" s="259">
        <v>122.5</v>
      </c>
      <c r="G268" s="79">
        <f t="shared" si="4"/>
        <v>122.50000000000007</v>
      </c>
    </row>
    <row r="269" spans="1:7">
      <c r="B269" s="526"/>
      <c r="C269" s="526"/>
      <c r="D269" t="s">
        <v>17</v>
      </c>
      <c r="E269" s="259">
        <v>4.9000000000000004</v>
      </c>
      <c r="G269" s="79">
        <f t="shared" si="4"/>
        <v>127.40000000000008</v>
      </c>
    </row>
    <row r="270" spans="1:7">
      <c r="B270" s="526"/>
      <c r="C270" s="526"/>
      <c r="D270" t="s">
        <v>18</v>
      </c>
      <c r="E270" s="259">
        <v>60</v>
      </c>
      <c r="G270" s="79">
        <f t="shared" si="4"/>
        <v>187.40000000000009</v>
      </c>
    </row>
    <row r="271" spans="1:7">
      <c r="B271" s="526"/>
      <c r="C271" s="526"/>
      <c r="D271" t="s">
        <v>19</v>
      </c>
      <c r="E271" s="259">
        <v>5</v>
      </c>
      <c r="G271" s="79">
        <f t="shared" si="4"/>
        <v>192.40000000000009</v>
      </c>
    </row>
    <row r="272" spans="1:7">
      <c r="A272" s="7">
        <v>43700</v>
      </c>
      <c r="B272" s="526">
        <v>18533</v>
      </c>
      <c r="C272" s="526" t="s">
        <v>26</v>
      </c>
      <c r="D272" t="s">
        <v>16</v>
      </c>
      <c r="E272" s="259"/>
      <c r="F272" s="259">
        <v>122.5</v>
      </c>
      <c r="G272" s="79">
        <f t="shared" si="4"/>
        <v>69.900000000000091</v>
      </c>
    </row>
    <row r="273" spans="1:7">
      <c r="A273" s="7">
        <v>43700</v>
      </c>
      <c r="B273" s="526">
        <v>18533</v>
      </c>
      <c r="C273" s="526" t="s">
        <v>26</v>
      </c>
      <c r="D273" t="s">
        <v>17</v>
      </c>
      <c r="E273" s="259"/>
      <c r="F273" s="259">
        <v>4.9000000000000004</v>
      </c>
      <c r="G273" s="79">
        <f t="shared" si="4"/>
        <v>65.000000000000085</v>
      </c>
    </row>
    <row r="274" spans="1:7">
      <c r="A274" s="7">
        <v>43780</v>
      </c>
      <c r="B274" s="526">
        <v>19132</v>
      </c>
      <c r="C274" s="526" t="s">
        <v>26</v>
      </c>
      <c r="D274" t="s">
        <v>18</v>
      </c>
      <c r="E274" s="259"/>
      <c r="F274" s="259">
        <v>60</v>
      </c>
      <c r="G274" s="79">
        <f t="shared" si="4"/>
        <v>5.0000000000000853</v>
      </c>
    </row>
    <row r="275" spans="1:7">
      <c r="A275" s="7">
        <v>43780</v>
      </c>
      <c r="B275" s="526">
        <v>19132</v>
      </c>
      <c r="C275" s="526" t="s">
        <v>26</v>
      </c>
      <c r="D275" t="s">
        <v>19</v>
      </c>
      <c r="E275" s="259"/>
      <c r="F275" s="259">
        <v>5</v>
      </c>
      <c r="G275" s="79">
        <f t="shared" si="4"/>
        <v>8.5265128291212022E-14</v>
      </c>
    </row>
    <row r="276" spans="1:7">
      <c r="A276" s="44">
        <v>43677</v>
      </c>
      <c r="B276" s="525" t="s">
        <v>14</v>
      </c>
      <c r="C276" s="525" t="s">
        <v>27</v>
      </c>
      <c r="D276" t="s">
        <v>16</v>
      </c>
      <c r="E276" s="259">
        <v>122.5</v>
      </c>
      <c r="G276" s="79">
        <f t="shared" si="4"/>
        <v>122.50000000000009</v>
      </c>
    </row>
    <row r="277" spans="1:7">
      <c r="B277" s="526"/>
      <c r="C277" s="526"/>
      <c r="D277" t="s">
        <v>17</v>
      </c>
      <c r="E277" s="259">
        <v>4.8</v>
      </c>
      <c r="G277" s="79">
        <f t="shared" ref="G277:G346" si="5">+G276+E277-F277</f>
        <v>127.30000000000008</v>
      </c>
    </row>
    <row r="278" spans="1:7">
      <c r="B278" s="526"/>
      <c r="C278" s="526"/>
      <c r="D278" t="s">
        <v>18</v>
      </c>
      <c r="E278" s="259">
        <v>60</v>
      </c>
      <c r="G278" s="79">
        <f t="shared" si="5"/>
        <v>187.30000000000007</v>
      </c>
    </row>
    <row r="279" spans="1:7">
      <c r="B279" s="526"/>
      <c r="C279" s="526"/>
      <c r="D279" t="s">
        <v>19</v>
      </c>
      <c r="E279" s="259">
        <v>5</v>
      </c>
      <c r="G279" s="79">
        <f t="shared" si="5"/>
        <v>192.30000000000007</v>
      </c>
    </row>
    <row r="280" spans="1:7">
      <c r="A280" s="7">
        <v>43729</v>
      </c>
      <c r="B280" s="526">
        <v>18684</v>
      </c>
      <c r="C280" s="526" t="s">
        <v>27</v>
      </c>
      <c r="D280" t="s">
        <v>16</v>
      </c>
      <c r="E280" s="259"/>
      <c r="F280" s="259">
        <v>122.5</v>
      </c>
      <c r="G280" s="79">
        <f t="shared" si="5"/>
        <v>69.800000000000068</v>
      </c>
    </row>
    <row r="281" spans="1:7">
      <c r="A281" s="7">
        <v>43729</v>
      </c>
      <c r="B281" s="526">
        <v>18684</v>
      </c>
      <c r="C281" s="526" t="s">
        <v>27</v>
      </c>
      <c r="D281" t="s">
        <v>17</v>
      </c>
      <c r="E281" s="259"/>
      <c r="F281" s="259">
        <v>4.8</v>
      </c>
      <c r="G281" s="79">
        <f t="shared" si="5"/>
        <v>65.000000000000071</v>
      </c>
    </row>
    <row r="282" spans="1:7">
      <c r="A282" s="7">
        <v>43780</v>
      </c>
      <c r="B282" s="526">
        <v>19132</v>
      </c>
      <c r="C282" s="526" t="s">
        <v>27</v>
      </c>
      <c r="D282" t="s">
        <v>18</v>
      </c>
      <c r="E282" s="259"/>
      <c r="F282" s="259">
        <v>60</v>
      </c>
      <c r="G282" s="79">
        <f t="shared" si="5"/>
        <v>5.0000000000000711</v>
      </c>
    </row>
    <row r="283" spans="1:7">
      <c r="A283" s="7">
        <v>43780</v>
      </c>
      <c r="B283" s="526">
        <v>19132</v>
      </c>
      <c r="C283" s="526" t="s">
        <v>27</v>
      </c>
      <c r="D283" t="s">
        <v>19</v>
      </c>
      <c r="E283" s="259"/>
      <c r="F283" s="259">
        <v>5</v>
      </c>
      <c r="G283" s="79">
        <f t="shared" si="5"/>
        <v>7.1054273576010019E-14</v>
      </c>
    </row>
    <row r="284" spans="1:7">
      <c r="A284" s="44">
        <v>43708</v>
      </c>
      <c r="B284" s="525" t="s">
        <v>14</v>
      </c>
      <c r="C284" s="525" t="s">
        <v>28</v>
      </c>
      <c r="D284" t="s">
        <v>16</v>
      </c>
      <c r="E284" s="259">
        <v>119.2</v>
      </c>
      <c r="G284" s="79">
        <f t="shared" si="5"/>
        <v>119.20000000000007</v>
      </c>
    </row>
    <row r="285" spans="1:7">
      <c r="B285" s="526"/>
      <c r="C285" s="526"/>
      <c r="D285" t="s">
        <v>17</v>
      </c>
      <c r="E285" s="259">
        <v>4.5999999999999996</v>
      </c>
      <c r="G285" s="79">
        <f t="shared" si="5"/>
        <v>123.80000000000007</v>
      </c>
    </row>
    <row r="286" spans="1:7">
      <c r="B286" s="526"/>
      <c r="C286" s="526"/>
      <c r="D286" t="s">
        <v>18</v>
      </c>
      <c r="E286" s="259">
        <v>60</v>
      </c>
      <c r="G286" s="79">
        <f t="shared" si="5"/>
        <v>183.80000000000007</v>
      </c>
    </row>
    <row r="287" spans="1:7">
      <c r="B287" s="526"/>
      <c r="C287" s="526"/>
      <c r="D287" t="s">
        <v>19</v>
      </c>
      <c r="E287" s="259">
        <v>5</v>
      </c>
      <c r="G287" s="79">
        <f t="shared" si="5"/>
        <v>188.80000000000007</v>
      </c>
    </row>
    <row r="288" spans="1:7">
      <c r="B288" s="526"/>
      <c r="C288" s="526"/>
      <c r="D288" t="s">
        <v>21</v>
      </c>
      <c r="E288" s="259">
        <v>93</v>
      </c>
      <c r="G288" s="79">
        <f t="shared" si="5"/>
        <v>281.80000000000007</v>
      </c>
    </row>
    <row r="289" spans="1:7">
      <c r="A289" s="7">
        <v>43729</v>
      </c>
      <c r="B289" s="526">
        <v>18684</v>
      </c>
      <c r="C289" s="526" t="s">
        <v>28</v>
      </c>
      <c r="D289" t="s">
        <v>16</v>
      </c>
      <c r="E289" s="259"/>
      <c r="F289" s="259">
        <v>119.2</v>
      </c>
      <c r="G289" s="79">
        <f t="shared" si="5"/>
        <v>162.60000000000008</v>
      </c>
    </row>
    <row r="290" spans="1:7">
      <c r="A290" s="7">
        <v>43729</v>
      </c>
      <c r="B290" s="526">
        <v>18684</v>
      </c>
      <c r="C290" s="526" t="s">
        <v>28</v>
      </c>
      <c r="D290" t="s">
        <v>17</v>
      </c>
      <c r="E290" s="259"/>
      <c r="F290" s="259">
        <v>4.5999999999999996</v>
      </c>
      <c r="G290" s="79">
        <f t="shared" si="5"/>
        <v>158.00000000000009</v>
      </c>
    </row>
    <row r="291" spans="1:7">
      <c r="A291" s="7">
        <v>43780</v>
      </c>
      <c r="B291" s="526">
        <v>19132</v>
      </c>
      <c r="C291" s="526" t="s">
        <v>28</v>
      </c>
      <c r="D291" t="s">
        <v>18</v>
      </c>
      <c r="E291" s="259"/>
      <c r="F291" s="259">
        <v>60</v>
      </c>
      <c r="G291" s="79">
        <f t="shared" si="5"/>
        <v>98.000000000000085</v>
      </c>
    </row>
    <row r="292" spans="1:7">
      <c r="A292" s="7">
        <v>43780</v>
      </c>
      <c r="B292" s="526">
        <v>19132</v>
      </c>
      <c r="C292" s="526" t="s">
        <v>28</v>
      </c>
      <c r="D292" t="s">
        <v>19</v>
      </c>
      <c r="E292" s="259"/>
      <c r="F292" s="259">
        <v>5</v>
      </c>
      <c r="G292" s="79">
        <f t="shared" si="5"/>
        <v>93.000000000000085</v>
      </c>
    </row>
    <row r="293" spans="1:7">
      <c r="A293" s="7">
        <v>44853</v>
      </c>
      <c r="B293" s="161">
        <v>0.5</v>
      </c>
      <c r="C293" s="526" t="s">
        <v>342</v>
      </c>
      <c r="D293" t="s">
        <v>21</v>
      </c>
      <c r="E293" s="259"/>
      <c r="F293" s="259">
        <v>46.5</v>
      </c>
      <c r="G293" s="79">
        <f t="shared" si="5"/>
        <v>46.500000000000085</v>
      </c>
    </row>
    <row r="294" spans="1:7">
      <c r="A294" s="7">
        <v>44876</v>
      </c>
      <c r="B294" s="526" t="s">
        <v>563</v>
      </c>
      <c r="C294" s="526" t="s">
        <v>28</v>
      </c>
      <c r="D294" t="s">
        <v>21</v>
      </c>
      <c r="E294" s="259"/>
      <c r="F294" s="259">
        <v>46.5</v>
      </c>
      <c r="G294" s="79">
        <f t="shared" si="5"/>
        <v>8.5265128291212022E-14</v>
      </c>
    </row>
    <row r="295" spans="1:7">
      <c r="A295" s="44">
        <v>43738</v>
      </c>
      <c r="B295" s="525" t="s">
        <v>14</v>
      </c>
      <c r="C295" s="525" t="s">
        <v>29</v>
      </c>
      <c r="D295" t="s">
        <v>16</v>
      </c>
      <c r="E295" s="259">
        <v>119.7</v>
      </c>
      <c r="G295" s="79">
        <f t="shared" si="5"/>
        <v>119.70000000000009</v>
      </c>
    </row>
    <row r="296" spans="1:7">
      <c r="B296" s="526"/>
      <c r="C296" s="526"/>
      <c r="D296" t="s">
        <v>17</v>
      </c>
      <c r="E296" s="259">
        <v>4.7</v>
      </c>
      <c r="G296" s="79">
        <f t="shared" si="5"/>
        <v>124.40000000000009</v>
      </c>
    </row>
    <row r="297" spans="1:7">
      <c r="B297" s="526"/>
      <c r="C297" s="526"/>
      <c r="D297" t="s">
        <v>18</v>
      </c>
      <c r="E297" s="259">
        <v>60</v>
      </c>
      <c r="G297" s="79">
        <f t="shared" si="5"/>
        <v>184.40000000000009</v>
      </c>
    </row>
    <row r="298" spans="1:7">
      <c r="B298" s="526"/>
      <c r="C298" s="526"/>
      <c r="D298" t="s">
        <v>19</v>
      </c>
      <c r="E298" s="259">
        <v>5</v>
      </c>
      <c r="G298" s="79">
        <f t="shared" si="5"/>
        <v>189.40000000000009</v>
      </c>
    </row>
    <row r="299" spans="1:7">
      <c r="A299" s="7">
        <v>43780</v>
      </c>
      <c r="B299" s="526">
        <v>19132</v>
      </c>
      <c r="C299" s="526" t="s">
        <v>29</v>
      </c>
      <c r="D299" t="s">
        <v>18</v>
      </c>
      <c r="E299" s="259"/>
      <c r="F299" s="259">
        <v>60</v>
      </c>
      <c r="G299" s="79">
        <f t="shared" si="5"/>
        <v>129.40000000000009</v>
      </c>
    </row>
    <row r="300" spans="1:7">
      <c r="A300" s="7">
        <v>43780</v>
      </c>
      <c r="B300" s="526">
        <v>19132</v>
      </c>
      <c r="C300" s="526" t="s">
        <v>29</v>
      </c>
      <c r="D300" t="s">
        <v>19</v>
      </c>
      <c r="E300" s="259"/>
      <c r="F300" s="259">
        <v>5</v>
      </c>
      <c r="G300" s="79">
        <f t="shared" si="5"/>
        <v>124.40000000000009</v>
      </c>
    </row>
    <row r="301" spans="1:7">
      <c r="A301" s="7">
        <v>43795</v>
      </c>
      <c r="B301" s="526">
        <v>19166</v>
      </c>
      <c r="C301" s="526" t="s">
        <v>29</v>
      </c>
      <c r="D301" t="s">
        <v>16</v>
      </c>
      <c r="E301" s="259"/>
      <c r="F301" s="259">
        <v>119.7</v>
      </c>
      <c r="G301" s="79">
        <f t="shared" si="5"/>
        <v>4.7000000000000881</v>
      </c>
    </row>
    <row r="302" spans="1:7">
      <c r="A302" s="7">
        <v>43795</v>
      </c>
      <c r="B302" s="526">
        <v>19166</v>
      </c>
      <c r="C302" s="526" t="s">
        <v>29</v>
      </c>
      <c r="D302" t="s">
        <v>17</v>
      </c>
      <c r="E302" s="259"/>
      <c r="F302" s="259">
        <v>4.7</v>
      </c>
      <c r="G302" s="79">
        <f t="shared" si="5"/>
        <v>8.7929663550312398E-14</v>
      </c>
    </row>
    <row r="303" spans="1:7">
      <c r="A303" s="44">
        <v>43769</v>
      </c>
      <c r="B303" s="525" t="s">
        <v>14</v>
      </c>
      <c r="C303" s="525" t="s">
        <v>30</v>
      </c>
      <c r="D303" t="s">
        <v>16</v>
      </c>
      <c r="E303" s="259">
        <v>120.5</v>
      </c>
      <c r="G303" s="79">
        <f t="shared" si="5"/>
        <v>120.50000000000009</v>
      </c>
    </row>
    <row r="304" spans="1:7">
      <c r="B304" s="526"/>
      <c r="C304" s="526"/>
      <c r="D304" t="s">
        <v>17</v>
      </c>
      <c r="E304" s="259">
        <v>4.5</v>
      </c>
      <c r="G304" s="79">
        <f t="shared" si="5"/>
        <v>125.00000000000009</v>
      </c>
    </row>
    <row r="305" spans="1:7">
      <c r="B305" s="526"/>
      <c r="C305" s="526"/>
      <c r="D305" t="s">
        <v>18</v>
      </c>
      <c r="E305" s="259">
        <v>60</v>
      </c>
      <c r="G305" s="79">
        <f t="shared" si="5"/>
        <v>185.00000000000009</v>
      </c>
    </row>
    <row r="306" spans="1:7">
      <c r="B306" s="526"/>
      <c r="C306" s="526"/>
      <c r="D306" t="s">
        <v>40</v>
      </c>
      <c r="E306" s="259">
        <v>5</v>
      </c>
      <c r="G306" s="79">
        <f t="shared" si="5"/>
        <v>190.00000000000009</v>
      </c>
    </row>
    <row r="307" spans="1:7">
      <c r="B307" s="526"/>
      <c r="C307" s="526"/>
      <c r="D307" t="s">
        <v>21</v>
      </c>
      <c r="E307" s="259">
        <v>93</v>
      </c>
      <c r="G307" s="79">
        <f t="shared" si="5"/>
        <v>283.00000000000011</v>
      </c>
    </row>
    <row r="308" spans="1:7">
      <c r="A308" s="7">
        <v>43780</v>
      </c>
      <c r="B308" s="526">
        <v>19132</v>
      </c>
      <c r="C308" s="526" t="s">
        <v>30</v>
      </c>
      <c r="D308" t="s">
        <v>18</v>
      </c>
      <c r="E308" s="259"/>
      <c r="F308" s="259">
        <v>60</v>
      </c>
      <c r="G308" s="79">
        <f t="shared" si="5"/>
        <v>223.00000000000011</v>
      </c>
    </row>
    <row r="309" spans="1:7">
      <c r="A309" s="7">
        <v>43780</v>
      </c>
      <c r="B309" s="526">
        <v>19132</v>
      </c>
      <c r="C309" s="526" t="s">
        <v>30</v>
      </c>
      <c r="D309" t="s">
        <v>19</v>
      </c>
      <c r="E309" s="259"/>
      <c r="F309" s="259">
        <v>5</v>
      </c>
      <c r="G309" s="79">
        <f t="shared" si="5"/>
        <v>218.00000000000011</v>
      </c>
    </row>
    <row r="310" spans="1:7">
      <c r="A310" s="7">
        <v>43825</v>
      </c>
      <c r="B310" s="526">
        <v>19353</v>
      </c>
      <c r="C310" s="526" t="s">
        <v>30</v>
      </c>
      <c r="D310" t="s">
        <v>16</v>
      </c>
      <c r="E310" s="259"/>
      <c r="F310" s="259">
        <v>120.5</v>
      </c>
      <c r="G310" s="79">
        <f t="shared" si="5"/>
        <v>97.500000000000114</v>
      </c>
    </row>
    <row r="311" spans="1:7">
      <c r="A311" s="7">
        <v>43825</v>
      </c>
      <c r="B311" s="526">
        <v>19353</v>
      </c>
      <c r="C311" s="526" t="s">
        <v>30</v>
      </c>
      <c r="D311" t="s">
        <v>17</v>
      </c>
      <c r="E311" s="259"/>
      <c r="F311" s="259">
        <v>4.5</v>
      </c>
      <c r="G311" s="79">
        <f t="shared" si="5"/>
        <v>93.000000000000114</v>
      </c>
    </row>
    <row r="312" spans="1:7">
      <c r="A312" s="7">
        <v>44853</v>
      </c>
      <c r="B312" s="161">
        <v>0.5</v>
      </c>
      <c r="C312" s="526" t="s">
        <v>342</v>
      </c>
      <c r="D312" t="s">
        <v>21</v>
      </c>
      <c r="E312" s="259"/>
      <c r="F312" s="259">
        <v>46.5</v>
      </c>
      <c r="G312" s="79">
        <f t="shared" si="5"/>
        <v>46.500000000000114</v>
      </c>
    </row>
    <row r="313" spans="1:7">
      <c r="A313" s="7">
        <v>44876</v>
      </c>
      <c r="B313" s="526" t="s">
        <v>563</v>
      </c>
      <c r="C313" s="526" t="s">
        <v>30</v>
      </c>
      <c r="D313" t="s">
        <v>21</v>
      </c>
      <c r="E313" s="259"/>
      <c r="F313" s="259">
        <v>46.5</v>
      </c>
      <c r="G313" s="79">
        <f t="shared" si="5"/>
        <v>1.1368683772161603E-13</v>
      </c>
    </row>
    <row r="314" spans="1:7">
      <c r="A314" s="44">
        <v>43799</v>
      </c>
      <c r="B314" s="525" t="s">
        <v>14</v>
      </c>
      <c r="C314" s="525" t="s">
        <v>33</v>
      </c>
      <c r="D314" t="s">
        <v>16</v>
      </c>
      <c r="E314" s="259">
        <v>135</v>
      </c>
      <c r="G314" s="79">
        <f t="shared" si="5"/>
        <v>135.00000000000011</v>
      </c>
    </row>
    <row r="315" spans="1:7">
      <c r="B315" s="526"/>
      <c r="C315" s="526"/>
      <c r="D315" t="s">
        <v>17</v>
      </c>
      <c r="E315" s="259">
        <v>4.7</v>
      </c>
      <c r="G315" s="79">
        <f t="shared" si="5"/>
        <v>139.7000000000001</v>
      </c>
    </row>
    <row r="316" spans="1:7">
      <c r="B316" s="526"/>
      <c r="C316" s="526"/>
      <c r="D316" t="s">
        <v>18</v>
      </c>
      <c r="E316" s="259">
        <v>60</v>
      </c>
      <c r="G316" s="79">
        <f t="shared" si="5"/>
        <v>199.7000000000001</v>
      </c>
    </row>
    <row r="317" spans="1:7">
      <c r="B317" s="526"/>
      <c r="C317" s="526"/>
      <c r="D317" t="s">
        <v>40</v>
      </c>
      <c r="E317" s="259">
        <v>5</v>
      </c>
      <c r="G317" s="79">
        <f t="shared" si="5"/>
        <v>204.7000000000001</v>
      </c>
    </row>
    <row r="318" spans="1:7">
      <c r="A318" s="7">
        <v>43852</v>
      </c>
      <c r="B318" s="526">
        <v>19555</v>
      </c>
      <c r="C318" s="526" t="s">
        <v>33</v>
      </c>
      <c r="D318" t="s">
        <v>16</v>
      </c>
      <c r="E318" s="259"/>
      <c r="F318" s="259">
        <v>135</v>
      </c>
      <c r="G318" s="79">
        <f t="shared" si="5"/>
        <v>69.700000000000102</v>
      </c>
    </row>
    <row r="319" spans="1:7">
      <c r="A319" s="7">
        <v>43852</v>
      </c>
      <c r="B319" s="526">
        <v>19555</v>
      </c>
      <c r="C319" s="526" t="s">
        <v>33</v>
      </c>
      <c r="D319" t="s">
        <v>17</v>
      </c>
      <c r="E319" s="259"/>
      <c r="F319" s="259">
        <v>4.7</v>
      </c>
      <c r="G319" s="79">
        <f t="shared" si="5"/>
        <v>65.000000000000099</v>
      </c>
    </row>
    <row r="320" spans="1:7">
      <c r="A320" s="7">
        <v>43894</v>
      </c>
      <c r="B320" s="526">
        <v>19866</v>
      </c>
      <c r="C320" s="526" t="s">
        <v>33</v>
      </c>
      <c r="D320" t="s">
        <v>18</v>
      </c>
      <c r="E320" s="259"/>
      <c r="F320" s="259">
        <v>60</v>
      </c>
      <c r="G320" s="79">
        <f t="shared" si="5"/>
        <v>5.0000000000000995</v>
      </c>
    </row>
    <row r="321" spans="1:7">
      <c r="A321" s="7">
        <v>43894</v>
      </c>
      <c r="B321" s="526">
        <v>19866</v>
      </c>
      <c r="C321" s="526" t="s">
        <v>33</v>
      </c>
      <c r="D321" t="s">
        <v>40</v>
      </c>
      <c r="E321" s="259"/>
      <c r="F321" s="259">
        <v>5</v>
      </c>
      <c r="G321" s="79">
        <f t="shared" si="5"/>
        <v>9.9475983006414026E-14</v>
      </c>
    </row>
    <row r="322" spans="1:7">
      <c r="A322" s="44">
        <v>43830</v>
      </c>
      <c r="B322" s="525" t="s">
        <v>14</v>
      </c>
      <c r="C322" s="525" t="s">
        <v>34</v>
      </c>
      <c r="D322" t="s">
        <v>16</v>
      </c>
      <c r="E322" s="259">
        <v>141.1</v>
      </c>
      <c r="G322" s="79">
        <f t="shared" si="5"/>
        <v>141.10000000000008</v>
      </c>
    </row>
    <row r="323" spans="1:7">
      <c r="B323" s="526"/>
      <c r="C323" s="526"/>
      <c r="D323" t="s">
        <v>17</v>
      </c>
      <c r="E323" s="259">
        <v>4.7</v>
      </c>
      <c r="G323" s="79">
        <f t="shared" si="5"/>
        <v>145.80000000000007</v>
      </c>
    </row>
    <row r="324" spans="1:7">
      <c r="B324" s="526"/>
      <c r="C324" s="526"/>
      <c r="D324" t="s">
        <v>18</v>
      </c>
      <c r="E324" s="259">
        <v>60</v>
      </c>
      <c r="G324" s="79">
        <f t="shared" si="5"/>
        <v>205.80000000000007</v>
      </c>
    </row>
    <row r="325" spans="1:7">
      <c r="B325" s="526"/>
      <c r="C325" s="526"/>
      <c r="D325" t="s">
        <v>40</v>
      </c>
      <c r="E325" s="259">
        <v>5</v>
      </c>
      <c r="G325" s="79">
        <f t="shared" si="5"/>
        <v>210.80000000000007</v>
      </c>
    </row>
    <row r="326" spans="1:7">
      <c r="A326" s="7">
        <v>43886</v>
      </c>
      <c r="B326" s="526">
        <v>19783</v>
      </c>
      <c r="C326" s="526" t="s">
        <v>34</v>
      </c>
      <c r="D326" t="s">
        <v>16</v>
      </c>
      <c r="E326" s="259"/>
      <c r="F326" s="259">
        <v>141.1</v>
      </c>
      <c r="G326" s="79">
        <f t="shared" si="5"/>
        <v>69.700000000000074</v>
      </c>
    </row>
    <row r="327" spans="1:7">
      <c r="A327" s="7">
        <v>43886</v>
      </c>
      <c r="B327" s="526">
        <v>19783</v>
      </c>
      <c r="C327" s="526" t="s">
        <v>34</v>
      </c>
      <c r="D327" t="s">
        <v>17</v>
      </c>
      <c r="E327" s="259"/>
      <c r="F327" s="259">
        <v>4.7</v>
      </c>
      <c r="G327" s="79">
        <f t="shared" si="5"/>
        <v>65.000000000000071</v>
      </c>
    </row>
    <row r="328" spans="1:7">
      <c r="A328" s="7">
        <v>43894</v>
      </c>
      <c r="B328" s="526">
        <v>19866</v>
      </c>
      <c r="C328" s="526" t="s">
        <v>34</v>
      </c>
      <c r="D328" t="s">
        <v>18</v>
      </c>
      <c r="E328" s="259"/>
      <c r="F328" s="259">
        <v>60</v>
      </c>
      <c r="G328" s="79">
        <f t="shared" si="5"/>
        <v>5.0000000000000711</v>
      </c>
    </row>
    <row r="329" spans="1:7">
      <c r="A329" s="7">
        <v>43894</v>
      </c>
      <c r="B329" s="526">
        <v>19866</v>
      </c>
      <c r="C329" s="526" t="s">
        <v>34</v>
      </c>
      <c r="D329" t="s">
        <v>40</v>
      </c>
      <c r="E329" s="259"/>
      <c r="F329" s="259">
        <v>5</v>
      </c>
      <c r="G329" s="79">
        <f t="shared" si="5"/>
        <v>7.1054273576010019E-14</v>
      </c>
    </row>
    <row r="330" spans="1:7">
      <c r="A330" s="44">
        <v>43861</v>
      </c>
      <c r="B330" s="525" t="s">
        <v>14</v>
      </c>
      <c r="C330" s="525" t="s">
        <v>15</v>
      </c>
      <c r="D330" t="s">
        <v>16</v>
      </c>
      <c r="E330" s="259">
        <v>146.19999999999999</v>
      </c>
      <c r="G330" s="79">
        <f t="shared" si="5"/>
        <v>146.20000000000005</v>
      </c>
    </row>
    <row r="331" spans="1:7">
      <c r="B331" s="526"/>
      <c r="C331" s="526"/>
      <c r="D331" t="s">
        <v>17</v>
      </c>
      <c r="E331" s="259">
        <v>4.5</v>
      </c>
      <c r="G331" s="79">
        <f t="shared" si="5"/>
        <v>150.70000000000005</v>
      </c>
    </row>
    <row r="332" spans="1:7">
      <c r="B332" s="526"/>
      <c r="C332" s="526"/>
      <c r="D332" t="s">
        <v>18</v>
      </c>
      <c r="E332" s="259">
        <v>60</v>
      </c>
      <c r="G332" s="79">
        <f t="shared" si="5"/>
        <v>210.70000000000005</v>
      </c>
    </row>
    <row r="333" spans="1:7">
      <c r="B333" s="526"/>
      <c r="C333" s="526"/>
      <c r="D333" t="s">
        <v>40</v>
      </c>
      <c r="E333" s="259">
        <v>5</v>
      </c>
      <c r="G333" s="79">
        <f t="shared" si="5"/>
        <v>215.70000000000005</v>
      </c>
    </row>
    <row r="334" spans="1:7">
      <c r="B334" s="526"/>
      <c r="C334" s="526"/>
      <c r="D334" t="s">
        <v>21</v>
      </c>
      <c r="E334" s="259">
        <v>93</v>
      </c>
      <c r="G334" s="79">
        <f t="shared" si="5"/>
        <v>308.70000000000005</v>
      </c>
    </row>
    <row r="335" spans="1:7">
      <c r="A335" s="7">
        <v>43894</v>
      </c>
      <c r="B335" s="526">
        <v>19866</v>
      </c>
      <c r="C335" s="526" t="s">
        <v>15</v>
      </c>
      <c r="D335" t="s">
        <v>18</v>
      </c>
      <c r="E335" s="259"/>
      <c r="F335" s="259">
        <v>60</v>
      </c>
      <c r="G335" s="79">
        <f t="shared" si="5"/>
        <v>248.70000000000005</v>
      </c>
    </row>
    <row r="336" spans="1:7">
      <c r="A336" s="7">
        <v>43894</v>
      </c>
      <c r="B336" s="526">
        <v>19866</v>
      </c>
      <c r="C336" s="526" t="s">
        <v>15</v>
      </c>
      <c r="D336" t="s">
        <v>40</v>
      </c>
      <c r="E336" s="259"/>
      <c r="F336" s="259">
        <v>5</v>
      </c>
      <c r="G336" s="79">
        <f t="shared" si="5"/>
        <v>243.70000000000005</v>
      </c>
    </row>
    <row r="337" spans="1:7">
      <c r="A337" s="7">
        <v>44151</v>
      </c>
      <c r="B337" s="526">
        <v>20684</v>
      </c>
      <c r="C337" s="526" t="s">
        <v>15</v>
      </c>
      <c r="D337" t="s">
        <v>16</v>
      </c>
      <c r="E337" s="259"/>
      <c r="F337" s="259">
        <v>146.19999999999999</v>
      </c>
      <c r="G337" s="79">
        <f t="shared" si="5"/>
        <v>97.500000000000057</v>
      </c>
    </row>
    <row r="338" spans="1:7">
      <c r="A338" s="7">
        <v>44151</v>
      </c>
      <c r="B338" s="526">
        <v>20684</v>
      </c>
      <c r="C338" s="526" t="s">
        <v>15</v>
      </c>
      <c r="D338" t="s">
        <v>17</v>
      </c>
      <c r="E338" s="259"/>
      <c r="F338" s="259">
        <v>4.5</v>
      </c>
      <c r="G338" s="79">
        <f t="shared" si="5"/>
        <v>93.000000000000057</v>
      </c>
    </row>
    <row r="339" spans="1:7">
      <c r="A339" s="7">
        <v>44853</v>
      </c>
      <c r="B339" s="161">
        <v>0.5</v>
      </c>
      <c r="C339" s="526" t="s">
        <v>342</v>
      </c>
      <c r="D339" t="s">
        <v>21</v>
      </c>
      <c r="E339" s="259"/>
      <c r="F339" s="259">
        <v>46.5</v>
      </c>
      <c r="G339" s="79">
        <f t="shared" si="5"/>
        <v>46.500000000000057</v>
      </c>
    </row>
    <row r="340" spans="1:7">
      <c r="A340" s="7">
        <v>44876</v>
      </c>
      <c r="B340" s="526" t="s">
        <v>564</v>
      </c>
      <c r="C340" s="526" t="s">
        <v>24</v>
      </c>
      <c r="D340" t="s">
        <v>21</v>
      </c>
      <c r="E340" s="259"/>
      <c r="F340" s="259">
        <v>46.5</v>
      </c>
      <c r="G340" s="79">
        <f t="shared" si="5"/>
        <v>5.6843418860808015E-14</v>
      </c>
    </row>
    <row r="341" spans="1:7">
      <c r="A341" s="44">
        <v>43890</v>
      </c>
      <c r="B341" s="525" t="s">
        <v>14</v>
      </c>
      <c r="C341" s="525" t="s">
        <v>20</v>
      </c>
      <c r="D341" t="s">
        <v>16</v>
      </c>
      <c r="E341" s="259">
        <v>151.80000000000001</v>
      </c>
      <c r="G341" s="79">
        <f t="shared" si="5"/>
        <v>151.80000000000007</v>
      </c>
    </row>
    <row r="342" spans="1:7">
      <c r="B342" s="526"/>
      <c r="C342" s="526"/>
      <c r="D342" t="s">
        <v>17</v>
      </c>
      <c r="E342" s="259">
        <v>4.8</v>
      </c>
      <c r="G342" s="79">
        <f t="shared" si="5"/>
        <v>156.60000000000008</v>
      </c>
    </row>
    <row r="343" spans="1:7">
      <c r="B343" s="526"/>
      <c r="C343" s="526"/>
      <c r="D343" t="s">
        <v>18</v>
      </c>
      <c r="E343" s="259">
        <v>58</v>
      </c>
      <c r="G343" s="79">
        <f t="shared" si="5"/>
        <v>214.60000000000008</v>
      </c>
    </row>
    <row r="344" spans="1:7">
      <c r="B344" s="526"/>
      <c r="C344" s="526"/>
      <c r="D344" t="s">
        <v>40</v>
      </c>
      <c r="E344" s="259">
        <v>5</v>
      </c>
      <c r="G344" s="79">
        <f t="shared" si="5"/>
        <v>219.60000000000008</v>
      </c>
    </row>
    <row r="345" spans="1:7">
      <c r="A345" s="7">
        <v>43894</v>
      </c>
      <c r="B345" s="526">
        <v>19866</v>
      </c>
      <c r="C345" s="526" t="s">
        <v>20</v>
      </c>
      <c r="D345" t="s">
        <v>18</v>
      </c>
      <c r="E345" s="259"/>
      <c r="F345" s="259">
        <v>58</v>
      </c>
      <c r="G345" s="79">
        <f t="shared" si="5"/>
        <v>161.60000000000008</v>
      </c>
    </row>
    <row r="346" spans="1:7">
      <c r="A346" s="7">
        <v>43894</v>
      </c>
      <c r="B346" s="526">
        <v>19866</v>
      </c>
      <c r="C346" s="526" t="s">
        <v>20</v>
      </c>
      <c r="D346" t="s">
        <v>40</v>
      </c>
      <c r="E346" s="259"/>
      <c r="F346" s="259">
        <v>5</v>
      </c>
      <c r="G346" s="79">
        <f t="shared" si="5"/>
        <v>156.60000000000008</v>
      </c>
    </row>
    <row r="347" spans="1:7">
      <c r="A347" s="7">
        <v>44153</v>
      </c>
      <c r="B347" s="526">
        <v>20724</v>
      </c>
      <c r="C347" s="526" t="s">
        <v>20</v>
      </c>
      <c r="D347" t="s">
        <v>16</v>
      </c>
      <c r="E347" s="259"/>
      <c r="F347" s="259">
        <v>151.80000000000001</v>
      </c>
      <c r="G347" s="79">
        <f t="shared" ref="G347:G410" si="6">+G346+E347-F347</f>
        <v>4.8000000000000682</v>
      </c>
    </row>
    <row r="348" spans="1:7">
      <c r="A348" s="7">
        <v>44153</v>
      </c>
      <c r="B348" s="526">
        <v>20724</v>
      </c>
      <c r="C348" s="526" t="s">
        <v>20</v>
      </c>
      <c r="D348" t="s">
        <v>17</v>
      </c>
      <c r="E348" s="259"/>
      <c r="F348" s="259">
        <v>4.8</v>
      </c>
      <c r="G348" s="79">
        <f t="shared" si="6"/>
        <v>6.8389738316909643E-14</v>
      </c>
    </row>
    <row r="349" spans="1:7">
      <c r="A349" s="44">
        <v>43921</v>
      </c>
      <c r="B349" s="525" t="s">
        <v>14</v>
      </c>
      <c r="C349" s="525" t="s">
        <v>23</v>
      </c>
      <c r="D349" t="s">
        <v>16</v>
      </c>
      <c r="E349" s="259">
        <v>114.8</v>
      </c>
      <c r="G349" s="79">
        <f t="shared" si="6"/>
        <v>114.80000000000007</v>
      </c>
    </row>
    <row r="350" spans="1:7">
      <c r="B350" s="526"/>
      <c r="C350" s="526"/>
      <c r="D350" t="s">
        <v>17</v>
      </c>
      <c r="E350" s="259">
        <v>4.9000000000000004</v>
      </c>
      <c r="G350" s="79">
        <f t="shared" si="6"/>
        <v>119.70000000000007</v>
      </c>
    </row>
    <row r="351" spans="1:7">
      <c r="B351" s="526"/>
      <c r="C351" s="526"/>
      <c r="D351" t="s">
        <v>18</v>
      </c>
      <c r="E351" s="259">
        <v>60</v>
      </c>
      <c r="G351" s="79">
        <f t="shared" si="6"/>
        <v>179.70000000000007</v>
      </c>
    </row>
    <row r="352" spans="1:7">
      <c r="B352" s="526"/>
      <c r="C352" s="526"/>
      <c r="D352" t="s">
        <v>40</v>
      </c>
      <c r="E352" s="259">
        <v>5</v>
      </c>
      <c r="G352" s="79">
        <f t="shared" si="6"/>
        <v>184.70000000000007</v>
      </c>
    </row>
    <row r="353" spans="1:7">
      <c r="A353" s="7">
        <v>44145</v>
      </c>
      <c r="B353" s="526">
        <v>20644</v>
      </c>
      <c r="C353" s="526" t="s">
        <v>23</v>
      </c>
      <c r="D353" t="s">
        <v>18</v>
      </c>
      <c r="E353" s="259"/>
      <c r="F353" s="259">
        <v>60</v>
      </c>
      <c r="G353" s="79">
        <f t="shared" si="6"/>
        <v>124.70000000000007</v>
      </c>
    </row>
    <row r="354" spans="1:7">
      <c r="A354" s="7">
        <v>44145</v>
      </c>
      <c r="B354" s="526">
        <v>20644</v>
      </c>
      <c r="C354" s="526" t="s">
        <v>23</v>
      </c>
      <c r="D354" t="s">
        <v>40</v>
      </c>
      <c r="E354" s="259"/>
      <c r="F354" s="259">
        <v>5</v>
      </c>
      <c r="G354" s="79">
        <f t="shared" si="6"/>
        <v>119.70000000000007</v>
      </c>
    </row>
    <row r="355" spans="1:7">
      <c r="A355" s="7">
        <v>44153</v>
      </c>
      <c r="B355" s="526">
        <v>20724</v>
      </c>
      <c r="C355" s="526" t="s">
        <v>23</v>
      </c>
      <c r="D355" t="s">
        <v>16</v>
      </c>
      <c r="E355" s="259"/>
      <c r="F355" s="259">
        <v>114.8</v>
      </c>
      <c r="G355" s="79">
        <f t="shared" si="6"/>
        <v>4.9000000000000767</v>
      </c>
    </row>
    <row r="356" spans="1:7">
      <c r="A356" s="7">
        <v>44153</v>
      </c>
      <c r="B356" s="526">
        <v>20724</v>
      </c>
      <c r="C356" s="526" t="s">
        <v>23</v>
      </c>
      <c r="D356" t="s">
        <v>17</v>
      </c>
      <c r="E356" s="259"/>
      <c r="F356" s="259">
        <v>4.9000000000000004</v>
      </c>
      <c r="G356" s="79">
        <f t="shared" si="6"/>
        <v>7.638334409421077E-14</v>
      </c>
    </row>
    <row r="357" spans="1:7">
      <c r="A357" s="44">
        <v>43951</v>
      </c>
      <c r="B357" s="525" t="s">
        <v>14</v>
      </c>
      <c r="C357" s="525" t="s">
        <v>24</v>
      </c>
      <c r="D357" t="s">
        <v>16</v>
      </c>
      <c r="E357" s="259">
        <v>13.1</v>
      </c>
      <c r="G357" s="79">
        <f t="shared" si="6"/>
        <v>13.100000000000076</v>
      </c>
    </row>
    <row r="358" spans="1:7">
      <c r="B358" s="526"/>
      <c r="C358" s="526"/>
      <c r="D358" t="s">
        <v>17</v>
      </c>
      <c r="E358" s="259">
        <v>4.5999999999999996</v>
      </c>
      <c r="G358" s="79">
        <f t="shared" si="6"/>
        <v>17.700000000000074</v>
      </c>
    </row>
    <row r="359" spans="1:7">
      <c r="B359" s="526"/>
      <c r="C359" s="526"/>
      <c r="D359" t="s">
        <v>18</v>
      </c>
      <c r="E359" s="259">
        <v>60</v>
      </c>
      <c r="G359" s="79">
        <f t="shared" si="6"/>
        <v>77.700000000000074</v>
      </c>
    </row>
    <row r="360" spans="1:7">
      <c r="B360" s="526"/>
      <c r="C360" s="526"/>
      <c r="D360" t="s">
        <v>40</v>
      </c>
      <c r="E360" s="259">
        <v>5</v>
      </c>
      <c r="G360" s="79">
        <f t="shared" si="6"/>
        <v>82.700000000000074</v>
      </c>
    </row>
    <row r="361" spans="1:7">
      <c r="A361" s="7">
        <v>44145</v>
      </c>
      <c r="B361" s="526">
        <v>20644</v>
      </c>
      <c r="C361" s="526" t="s">
        <v>24</v>
      </c>
      <c r="D361" t="s">
        <v>18</v>
      </c>
      <c r="E361" s="259"/>
      <c r="F361" s="259">
        <v>60</v>
      </c>
      <c r="G361" s="79">
        <f t="shared" si="6"/>
        <v>22.700000000000074</v>
      </c>
    </row>
    <row r="362" spans="1:7">
      <c r="A362" s="7">
        <v>44145</v>
      </c>
      <c r="B362" s="526">
        <v>20644</v>
      </c>
      <c r="C362" s="526" t="s">
        <v>24</v>
      </c>
      <c r="D362" t="s">
        <v>40</v>
      </c>
      <c r="E362" s="259"/>
      <c r="F362" s="259">
        <v>5</v>
      </c>
      <c r="G362" s="79">
        <f t="shared" si="6"/>
        <v>17.700000000000074</v>
      </c>
    </row>
    <row r="363" spans="1:7">
      <c r="A363" s="7">
        <v>44153</v>
      </c>
      <c r="B363" s="526">
        <v>20724</v>
      </c>
      <c r="C363" s="526" t="s">
        <v>24</v>
      </c>
      <c r="D363" t="s">
        <v>16</v>
      </c>
      <c r="E363" s="259"/>
      <c r="F363" s="259">
        <v>13.1</v>
      </c>
      <c r="G363" s="79">
        <f t="shared" si="6"/>
        <v>4.6000000000000743</v>
      </c>
    </row>
    <row r="364" spans="1:7">
      <c r="A364" s="7">
        <v>44153</v>
      </c>
      <c r="B364" s="526">
        <v>20724</v>
      </c>
      <c r="C364" s="526" t="s">
        <v>24</v>
      </c>
      <c r="D364" t="s">
        <v>17</v>
      </c>
      <c r="E364" s="259"/>
      <c r="F364" s="259">
        <v>4.5999999999999996</v>
      </c>
      <c r="G364" s="79">
        <f t="shared" si="6"/>
        <v>7.460698725481052E-14</v>
      </c>
    </row>
    <row r="365" spans="1:7">
      <c r="A365" s="44">
        <v>43981</v>
      </c>
      <c r="B365" s="525" t="s">
        <v>14</v>
      </c>
      <c r="C365" s="525" t="s">
        <v>25</v>
      </c>
      <c r="D365" t="s">
        <v>16</v>
      </c>
      <c r="E365" s="260">
        <v>12.1</v>
      </c>
      <c r="G365" s="79">
        <f t="shared" si="6"/>
        <v>12.100000000000074</v>
      </c>
    </row>
    <row r="366" spans="1:7">
      <c r="B366" s="526"/>
      <c r="C366" s="526"/>
      <c r="D366" t="s">
        <v>17</v>
      </c>
      <c r="E366" s="260">
        <v>2.5</v>
      </c>
      <c r="G366" s="79">
        <f t="shared" si="6"/>
        <v>14.600000000000074</v>
      </c>
    </row>
    <row r="367" spans="1:7">
      <c r="B367" s="526"/>
      <c r="C367" s="526"/>
      <c r="D367" t="s">
        <v>18</v>
      </c>
      <c r="E367" s="260">
        <v>60</v>
      </c>
      <c r="G367" s="79">
        <f t="shared" si="6"/>
        <v>74.60000000000008</v>
      </c>
    </row>
    <row r="368" spans="1:7">
      <c r="B368" s="526"/>
      <c r="C368" s="526"/>
      <c r="D368" t="s">
        <v>40</v>
      </c>
      <c r="E368" s="260">
        <v>5</v>
      </c>
      <c r="G368" s="79">
        <f t="shared" si="6"/>
        <v>79.60000000000008</v>
      </c>
    </row>
    <row r="369" spans="1:7">
      <c r="A369" s="7">
        <v>44145</v>
      </c>
      <c r="B369" s="526">
        <v>20644</v>
      </c>
      <c r="C369" s="526" t="s">
        <v>25</v>
      </c>
      <c r="D369" t="s">
        <v>18</v>
      </c>
      <c r="E369" s="260"/>
      <c r="F369" s="259">
        <v>60</v>
      </c>
      <c r="G369" s="79">
        <f t="shared" si="6"/>
        <v>19.60000000000008</v>
      </c>
    </row>
    <row r="370" spans="1:7">
      <c r="A370" s="7">
        <v>44145</v>
      </c>
      <c r="B370" s="526">
        <v>20644</v>
      </c>
      <c r="C370" s="526" t="s">
        <v>25</v>
      </c>
      <c r="D370" t="s">
        <v>40</v>
      </c>
      <c r="E370" s="260"/>
      <c r="F370" s="259">
        <v>5</v>
      </c>
      <c r="G370" s="79">
        <f t="shared" si="6"/>
        <v>14.60000000000008</v>
      </c>
    </row>
    <row r="371" spans="1:7">
      <c r="A371" s="7">
        <v>44153</v>
      </c>
      <c r="B371" s="526">
        <v>20724</v>
      </c>
      <c r="C371" s="526" t="s">
        <v>25</v>
      </c>
      <c r="D371" t="s">
        <v>16</v>
      </c>
      <c r="E371" s="260"/>
      <c r="F371" s="259">
        <v>12.1</v>
      </c>
      <c r="G371" s="79">
        <f t="shared" si="6"/>
        <v>2.5000000000000799</v>
      </c>
    </row>
    <row r="372" spans="1:7">
      <c r="A372" s="7">
        <v>44153</v>
      </c>
      <c r="B372" s="526">
        <v>20724</v>
      </c>
      <c r="C372" s="526" t="s">
        <v>25</v>
      </c>
      <c r="D372" t="s">
        <v>17</v>
      </c>
      <c r="E372" s="260"/>
      <c r="F372" s="259">
        <v>2.5</v>
      </c>
      <c r="G372" s="79">
        <f t="shared" si="6"/>
        <v>7.9936057773011271E-14</v>
      </c>
    </row>
    <row r="373" spans="1:7">
      <c r="A373" s="44">
        <v>44012</v>
      </c>
      <c r="B373" s="525" t="s">
        <v>14</v>
      </c>
      <c r="C373" s="525" t="s">
        <v>26</v>
      </c>
      <c r="D373" t="s">
        <v>16</v>
      </c>
      <c r="E373" s="260">
        <v>10.7</v>
      </c>
      <c r="G373" s="79">
        <f t="shared" si="6"/>
        <v>10.700000000000079</v>
      </c>
    </row>
    <row r="374" spans="1:7">
      <c r="B374" s="526"/>
      <c r="C374" s="526"/>
      <c r="D374" t="s">
        <v>17</v>
      </c>
      <c r="E374" s="260">
        <v>1.2</v>
      </c>
      <c r="G374" s="79">
        <f t="shared" si="6"/>
        <v>11.900000000000079</v>
      </c>
    </row>
    <row r="375" spans="1:7">
      <c r="B375" s="526"/>
      <c r="C375" s="526"/>
      <c r="D375" t="s">
        <v>18</v>
      </c>
      <c r="E375" s="260">
        <v>60</v>
      </c>
      <c r="G375" s="79">
        <f t="shared" si="6"/>
        <v>71.900000000000077</v>
      </c>
    </row>
    <row r="376" spans="1:7">
      <c r="B376" s="526"/>
      <c r="C376" s="526"/>
      <c r="D376" t="s">
        <v>40</v>
      </c>
      <c r="E376" s="260">
        <v>5</v>
      </c>
      <c r="G376" s="79">
        <f t="shared" si="6"/>
        <v>76.900000000000077</v>
      </c>
    </row>
    <row r="377" spans="1:7">
      <c r="A377" s="7">
        <v>44145</v>
      </c>
      <c r="B377" s="526">
        <v>20644</v>
      </c>
      <c r="C377" s="526" t="s">
        <v>26</v>
      </c>
      <c r="D377" t="s">
        <v>18</v>
      </c>
      <c r="E377" s="260"/>
      <c r="F377" s="259">
        <v>60</v>
      </c>
      <c r="G377" s="79">
        <f t="shared" si="6"/>
        <v>16.900000000000077</v>
      </c>
    </row>
    <row r="378" spans="1:7">
      <c r="A378" s="7">
        <v>44145</v>
      </c>
      <c r="B378" s="526">
        <v>20644</v>
      </c>
      <c r="C378" s="526" t="s">
        <v>26</v>
      </c>
      <c r="D378" t="s">
        <v>40</v>
      </c>
      <c r="E378" s="260"/>
      <c r="F378" s="259">
        <v>5</v>
      </c>
      <c r="G378" s="79">
        <f t="shared" si="6"/>
        <v>11.900000000000077</v>
      </c>
    </row>
    <row r="379" spans="1:7">
      <c r="A379" s="7">
        <v>44153</v>
      </c>
      <c r="B379" s="526">
        <v>20724</v>
      </c>
      <c r="C379" s="526" t="s">
        <v>26</v>
      </c>
      <c r="D379" t="s">
        <v>16</v>
      </c>
      <c r="E379" s="260"/>
      <c r="F379" s="259">
        <v>10.7</v>
      </c>
      <c r="G379" s="79">
        <f t="shared" si="6"/>
        <v>1.2000000000000774</v>
      </c>
    </row>
    <row r="380" spans="1:7">
      <c r="A380" s="7">
        <v>44153</v>
      </c>
      <c r="B380" s="526">
        <v>20724</v>
      </c>
      <c r="C380" s="526" t="s">
        <v>26</v>
      </c>
      <c r="D380" t="s">
        <v>17</v>
      </c>
      <c r="E380" s="260"/>
      <c r="F380" s="259">
        <v>1.2</v>
      </c>
      <c r="G380" s="79">
        <f t="shared" si="6"/>
        <v>7.7493567118835927E-14</v>
      </c>
    </row>
    <row r="381" spans="1:7">
      <c r="A381" s="44">
        <v>44043</v>
      </c>
      <c r="B381" s="525" t="s">
        <v>14</v>
      </c>
      <c r="C381" s="525" t="s">
        <v>27</v>
      </c>
      <c r="D381" t="s">
        <v>16</v>
      </c>
      <c r="E381" s="260">
        <v>74.7</v>
      </c>
      <c r="G381" s="79">
        <f t="shared" si="6"/>
        <v>74.700000000000074</v>
      </c>
    </row>
    <row r="382" spans="1:7">
      <c r="B382" s="526"/>
      <c r="C382" s="526"/>
      <c r="D382" t="s">
        <v>17</v>
      </c>
      <c r="E382" s="260">
        <v>5</v>
      </c>
      <c r="G382" s="79">
        <f t="shared" si="6"/>
        <v>79.700000000000074</v>
      </c>
    </row>
    <row r="383" spans="1:7">
      <c r="B383" s="526"/>
      <c r="C383" s="526"/>
      <c r="D383" t="s">
        <v>18</v>
      </c>
      <c r="E383" s="260">
        <v>60</v>
      </c>
      <c r="G383" s="79">
        <f t="shared" si="6"/>
        <v>139.70000000000007</v>
      </c>
    </row>
    <row r="384" spans="1:7">
      <c r="B384" s="526"/>
      <c r="C384" s="526"/>
      <c r="D384" t="s">
        <v>40</v>
      </c>
      <c r="E384" s="260">
        <v>5</v>
      </c>
      <c r="G384" s="79">
        <f t="shared" si="6"/>
        <v>144.70000000000007</v>
      </c>
    </row>
    <row r="385" spans="1:7">
      <c r="B385" s="526"/>
      <c r="C385" s="526"/>
      <c r="D385" s="67" t="s">
        <v>43</v>
      </c>
      <c r="E385" s="260">
        <v>10</v>
      </c>
      <c r="G385" s="79">
        <f t="shared" si="6"/>
        <v>154.70000000000007</v>
      </c>
    </row>
    <row r="386" spans="1:7">
      <c r="B386" s="526"/>
      <c r="C386" s="526"/>
      <c r="D386" s="67" t="s">
        <v>44</v>
      </c>
      <c r="E386" s="260">
        <v>10</v>
      </c>
      <c r="G386" s="79">
        <f t="shared" si="6"/>
        <v>164.70000000000007</v>
      </c>
    </row>
    <row r="387" spans="1:7">
      <c r="A387" s="7">
        <v>44106</v>
      </c>
      <c r="B387" s="526">
        <v>20345</v>
      </c>
      <c r="C387" s="526" t="s">
        <v>27</v>
      </c>
      <c r="D387" t="s">
        <v>16</v>
      </c>
      <c r="E387" s="260"/>
      <c r="F387" s="260">
        <v>74.7</v>
      </c>
      <c r="G387" s="79">
        <f t="shared" si="6"/>
        <v>90.000000000000071</v>
      </c>
    </row>
    <row r="388" spans="1:7">
      <c r="A388" s="7">
        <v>44106</v>
      </c>
      <c r="B388" s="526">
        <v>20345</v>
      </c>
      <c r="C388" s="526" t="s">
        <v>27</v>
      </c>
      <c r="D388" t="s">
        <v>17</v>
      </c>
      <c r="E388" s="260"/>
      <c r="F388" s="260">
        <v>5</v>
      </c>
      <c r="G388" s="79">
        <f t="shared" si="6"/>
        <v>85.000000000000071</v>
      </c>
    </row>
    <row r="389" spans="1:7">
      <c r="A389" s="7">
        <v>44145</v>
      </c>
      <c r="B389" s="526">
        <v>20644</v>
      </c>
      <c r="C389" s="526" t="s">
        <v>27</v>
      </c>
      <c r="D389" t="s">
        <v>18</v>
      </c>
      <c r="E389" s="260"/>
      <c r="F389" s="260">
        <v>60</v>
      </c>
      <c r="G389" s="79">
        <f t="shared" si="6"/>
        <v>25.000000000000071</v>
      </c>
    </row>
    <row r="390" spans="1:7">
      <c r="A390" s="7">
        <v>44145</v>
      </c>
      <c r="B390" s="526">
        <v>20644</v>
      </c>
      <c r="C390" s="526" t="s">
        <v>27</v>
      </c>
      <c r="D390" t="s">
        <v>40</v>
      </c>
      <c r="E390" s="260"/>
      <c r="F390" s="260">
        <v>5</v>
      </c>
      <c r="G390" s="79">
        <f t="shared" si="6"/>
        <v>20.000000000000071</v>
      </c>
    </row>
    <row r="391" spans="1:7">
      <c r="A391" s="7">
        <v>44145</v>
      </c>
      <c r="B391" s="526">
        <v>20645</v>
      </c>
      <c r="C391" s="526" t="s">
        <v>27</v>
      </c>
      <c r="D391" s="67" t="s">
        <v>43</v>
      </c>
      <c r="E391" s="260"/>
      <c r="F391" s="260">
        <v>10</v>
      </c>
      <c r="G391" s="79">
        <f t="shared" si="6"/>
        <v>10.000000000000071</v>
      </c>
    </row>
    <row r="392" spans="1:7">
      <c r="A392" s="7">
        <v>44145</v>
      </c>
      <c r="B392" s="526">
        <v>20645</v>
      </c>
      <c r="C392" s="526" t="s">
        <v>27</v>
      </c>
      <c r="D392" s="67" t="s">
        <v>44</v>
      </c>
      <c r="E392" s="260"/>
      <c r="F392" s="260">
        <v>10</v>
      </c>
      <c r="G392" s="79">
        <f t="shared" si="6"/>
        <v>7.1054273576010019E-14</v>
      </c>
    </row>
    <row r="393" spans="1:7">
      <c r="A393" s="44">
        <v>44074</v>
      </c>
      <c r="B393" s="525" t="s">
        <v>14</v>
      </c>
      <c r="C393" s="525" t="s">
        <v>28</v>
      </c>
      <c r="D393" t="s">
        <v>16</v>
      </c>
      <c r="E393" s="260">
        <v>82.9</v>
      </c>
      <c r="G393" s="79">
        <f t="shared" si="6"/>
        <v>82.900000000000077</v>
      </c>
    </row>
    <row r="394" spans="1:7">
      <c r="B394" s="526"/>
      <c r="C394" s="526"/>
      <c r="D394" t="s">
        <v>17</v>
      </c>
      <c r="E394" s="260">
        <v>3.5</v>
      </c>
      <c r="G394" s="79">
        <f t="shared" si="6"/>
        <v>86.400000000000077</v>
      </c>
    </row>
    <row r="395" spans="1:7">
      <c r="B395" s="526"/>
      <c r="C395" s="526"/>
      <c r="D395" t="s">
        <v>18</v>
      </c>
      <c r="E395" s="260">
        <v>60</v>
      </c>
      <c r="G395" s="79">
        <f t="shared" si="6"/>
        <v>146.40000000000009</v>
      </c>
    </row>
    <row r="396" spans="1:7">
      <c r="B396" s="526"/>
      <c r="C396" s="526"/>
      <c r="D396" t="s">
        <v>40</v>
      </c>
      <c r="E396" s="260">
        <v>5</v>
      </c>
      <c r="G396" s="79">
        <f t="shared" si="6"/>
        <v>151.40000000000009</v>
      </c>
    </row>
    <row r="397" spans="1:7">
      <c r="B397" s="526"/>
      <c r="C397" s="526"/>
      <c r="D397" t="s">
        <v>45</v>
      </c>
      <c r="E397" s="260">
        <v>15</v>
      </c>
      <c r="G397" s="79">
        <f t="shared" si="6"/>
        <v>166.40000000000009</v>
      </c>
    </row>
    <row r="398" spans="1:7">
      <c r="A398" s="7">
        <v>44128</v>
      </c>
      <c r="B398" s="526">
        <v>20513</v>
      </c>
      <c r="C398" s="526" t="s">
        <v>28</v>
      </c>
      <c r="D398" t="s">
        <v>16</v>
      </c>
      <c r="E398" s="260"/>
      <c r="F398" s="259">
        <v>82.9</v>
      </c>
      <c r="G398" s="79">
        <f t="shared" si="6"/>
        <v>83.500000000000085</v>
      </c>
    </row>
    <row r="399" spans="1:7">
      <c r="A399" s="7">
        <v>44128</v>
      </c>
      <c r="B399" s="526">
        <v>20513</v>
      </c>
      <c r="C399" s="526" t="s">
        <v>28</v>
      </c>
      <c r="D399" t="s">
        <v>17</v>
      </c>
      <c r="E399" s="260"/>
      <c r="F399" s="259">
        <v>3.5</v>
      </c>
      <c r="G399" s="79">
        <f t="shared" si="6"/>
        <v>80.000000000000085</v>
      </c>
    </row>
    <row r="400" spans="1:7">
      <c r="A400" s="7">
        <v>44145</v>
      </c>
      <c r="B400" s="526">
        <v>20645</v>
      </c>
      <c r="C400" s="526" t="s">
        <v>28</v>
      </c>
      <c r="D400" t="s">
        <v>18</v>
      </c>
      <c r="E400" s="260"/>
      <c r="F400" s="259">
        <v>60</v>
      </c>
      <c r="G400" s="79">
        <f t="shared" si="6"/>
        <v>20.000000000000085</v>
      </c>
    </row>
    <row r="401" spans="1:7">
      <c r="A401" s="7">
        <v>44145</v>
      </c>
      <c r="B401" s="526">
        <v>20645</v>
      </c>
      <c r="C401" s="526" t="s">
        <v>28</v>
      </c>
      <c r="D401" t="s">
        <v>40</v>
      </c>
      <c r="E401" s="260"/>
      <c r="F401" s="259">
        <v>5</v>
      </c>
      <c r="G401" s="79">
        <f t="shared" si="6"/>
        <v>15.000000000000085</v>
      </c>
    </row>
    <row r="402" spans="1:7">
      <c r="A402" s="7">
        <v>44510</v>
      </c>
      <c r="B402" s="526">
        <v>23744</v>
      </c>
      <c r="C402" s="526" t="s">
        <v>28</v>
      </c>
      <c r="D402" t="s">
        <v>45</v>
      </c>
      <c r="E402" s="260"/>
      <c r="F402" s="259">
        <v>15</v>
      </c>
      <c r="G402" s="79">
        <f t="shared" si="6"/>
        <v>8.5265128291212022E-14</v>
      </c>
    </row>
    <row r="403" spans="1:7">
      <c r="A403" s="44">
        <v>44104</v>
      </c>
      <c r="B403" s="525" t="s">
        <v>14</v>
      </c>
      <c r="C403" s="525" t="s">
        <v>29</v>
      </c>
      <c r="D403" t="s">
        <v>16</v>
      </c>
      <c r="E403" s="260">
        <v>85</v>
      </c>
      <c r="G403" s="79">
        <f t="shared" si="6"/>
        <v>85.000000000000085</v>
      </c>
    </row>
    <row r="404" spans="1:7">
      <c r="B404" s="526"/>
      <c r="C404" s="526"/>
      <c r="D404" t="s">
        <v>17</v>
      </c>
      <c r="E404" s="260">
        <v>4.0999999999999996</v>
      </c>
      <c r="G404" s="79">
        <f t="shared" si="6"/>
        <v>89.10000000000008</v>
      </c>
    </row>
    <row r="405" spans="1:7">
      <c r="B405" s="526"/>
      <c r="C405" s="526"/>
      <c r="D405" t="s">
        <v>18</v>
      </c>
      <c r="E405" s="260">
        <v>60</v>
      </c>
      <c r="G405" s="79">
        <f t="shared" si="6"/>
        <v>149.10000000000008</v>
      </c>
    </row>
    <row r="406" spans="1:7">
      <c r="B406" s="526"/>
      <c r="C406" s="526"/>
      <c r="D406" t="s">
        <v>40</v>
      </c>
      <c r="E406" s="260">
        <v>5</v>
      </c>
      <c r="G406" s="79">
        <f t="shared" si="6"/>
        <v>154.10000000000008</v>
      </c>
    </row>
    <row r="407" spans="1:7">
      <c r="B407" s="526"/>
      <c r="C407" s="526"/>
      <c r="D407" t="s">
        <v>45</v>
      </c>
      <c r="E407" s="260">
        <v>8.5</v>
      </c>
      <c r="G407" s="79">
        <f t="shared" si="6"/>
        <v>162.60000000000008</v>
      </c>
    </row>
    <row r="408" spans="1:7">
      <c r="A408" s="7">
        <v>44145</v>
      </c>
      <c r="B408" s="526">
        <v>20645</v>
      </c>
      <c r="C408" s="526" t="s">
        <v>29</v>
      </c>
      <c r="D408" t="s">
        <v>18</v>
      </c>
      <c r="E408" s="260"/>
      <c r="F408" s="259">
        <v>60</v>
      </c>
      <c r="G408" s="79">
        <f t="shared" si="6"/>
        <v>102.60000000000008</v>
      </c>
    </row>
    <row r="409" spans="1:7">
      <c r="A409" s="7">
        <v>44145</v>
      </c>
      <c r="B409" s="526">
        <v>20645</v>
      </c>
      <c r="C409" s="526" t="s">
        <v>29</v>
      </c>
      <c r="D409" t="s">
        <v>40</v>
      </c>
      <c r="E409" s="260"/>
      <c r="F409" s="259">
        <v>5</v>
      </c>
      <c r="G409" s="79">
        <f t="shared" si="6"/>
        <v>97.60000000000008</v>
      </c>
    </row>
    <row r="410" spans="1:7">
      <c r="A410" s="7">
        <v>44174</v>
      </c>
      <c r="B410" s="526">
        <v>20981</v>
      </c>
      <c r="C410" s="526" t="s">
        <v>29</v>
      </c>
      <c r="D410" t="s">
        <v>16</v>
      </c>
      <c r="E410" s="260"/>
      <c r="F410" s="259">
        <v>85</v>
      </c>
      <c r="G410" s="79">
        <f t="shared" si="6"/>
        <v>12.60000000000008</v>
      </c>
    </row>
    <row r="411" spans="1:7">
      <c r="A411" s="7">
        <v>44174</v>
      </c>
      <c r="B411" s="526">
        <v>20981</v>
      </c>
      <c r="C411" s="526" t="s">
        <v>29</v>
      </c>
      <c r="D411" t="s">
        <v>17</v>
      </c>
      <c r="E411" s="260"/>
      <c r="F411" s="259">
        <v>4.0999999999999996</v>
      </c>
      <c r="G411" s="79">
        <f t="shared" ref="G411:G474" si="7">+G410+E411-F411</f>
        <v>8.5000000000000799</v>
      </c>
    </row>
    <row r="412" spans="1:7">
      <c r="A412" s="7">
        <v>44510</v>
      </c>
      <c r="B412" s="526">
        <v>23744</v>
      </c>
      <c r="C412" s="526" t="s">
        <v>29</v>
      </c>
      <c r="D412" t="s">
        <v>45</v>
      </c>
      <c r="E412" s="260"/>
      <c r="F412" s="259">
        <v>8.5</v>
      </c>
      <c r="G412" s="79">
        <f t="shared" si="7"/>
        <v>7.9936057773011271E-14</v>
      </c>
    </row>
    <row r="413" spans="1:7">
      <c r="A413" s="44">
        <v>44135</v>
      </c>
      <c r="B413" s="525" t="s">
        <v>14</v>
      </c>
      <c r="C413" s="525" t="s">
        <v>30</v>
      </c>
      <c r="D413" t="s">
        <v>16</v>
      </c>
      <c r="E413" s="260">
        <v>99.7</v>
      </c>
      <c r="G413" s="79">
        <f t="shared" si="7"/>
        <v>99.700000000000088</v>
      </c>
    </row>
    <row r="414" spans="1:7">
      <c r="B414" s="526"/>
      <c r="C414" s="526"/>
      <c r="D414" t="s">
        <v>17</v>
      </c>
      <c r="E414" s="260">
        <v>4.3</v>
      </c>
      <c r="G414" s="79">
        <f t="shared" si="7"/>
        <v>104.00000000000009</v>
      </c>
    </row>
    <row r="415" spans="1:7">
      <c r="B415" s="526"/>
      <c r="C415" s="526"/>
      <c r="D415" t="s">
        <v>18</v>
      </c>
      <c r="E415" s="260">
        <v>60</v>
      </c>
      <c r="G415" s="79">
        <f t="shared" si="7"/>
        <v>164.00000000000009</v>
      </c>
    </row>
    <row r="416" spans="1:7">
      <c r="B416" s="526"/>
      <c r="C416" s="526"/>
      <c r="D416" t="s">
        <v>40</v>
      </c>
      <c r="E416" s="260">
        <v>5</v>
      </c>
      <c r="G416" s="79">
        <f t="shared" si="7"/>
        <v>169.00000000000009</v>
      </c>
    </row>
    <row r="417" spans="1:7">
      <c r="B417" s="526"/>
      <c r="C417" s="526"/>
      <c r="D417" s="67" t="s">
        <v>46</v>
      </c>
      <c r="E417" s="260">
        <v>10</v>
      </c>
      <c r="G417" s="79">
        <f t="shared" si="7"/>
        <v>179.00000000000009</v>
      </c>
    </row>
    <row r="418" spans="1:7">
      <c r="B418" s="526"/>
      <c r="C418" s="526"/>
      <c r="D418" s="67" t="s">
        <v>47</v>
      </c>
      <c r="E418" s="260">
        <v>10</v>
      </c>
      <c r="G418" s="79">
        <f t="shared" si="7"/>
        <v>189.00000000000009</v>
      </c>
    </row>
    <row r="419" spans="1:7">
      <c r="A419" s="7">
        <v>44145</v>
      </c>
      <c r="B419" s="526">
        <v>20645</v>
      </c>
      <c r="C419" s="526" t="s">
        <v>30</v>
      </c>
      <c r="D419" t="s">
        <v>18</v>
      </c>
      <c r="E419" s="260"/>
      <c r="F419" s="260">
        <v>60</v>
      </c>
      <c r="G419" s="79">
        <f t="shared" si="7"/>
        <v>129.00000000000009</v>
      </c>
    </row>
    <row r="420" spans="1:7">
      <c r="A420" s="7">
        <v>44145</v>
      </c>
      <c r="B420" s="526">
        <v>20645</v>
      </c>
      <c r="C420" s="526" t="s">
        <v>30</v>
      </c>
      <c r="D420" t="s">
        <v>40</v>
      </c>
      <c r="E420" s="260"/>
      <c r="F420" s="260">
        <v>5</v>
      </c>
      <c r="G420" s="79">
        <f t="shared" si="7"/>
        <v>124.00000000000009</v>
      </c>
    </row>
    <row r="421" spans="1:7">
      <c r="A421" s="7">
        <v>44145</v>
      </c>
      <c r="B421" s="526">
        <v>20645</v>
      </c>
      <c r="C421" s="526" t="s">
        <v>30</v>
      </c>
      <c r="D421" s="67" t="s">
        <v>346</v>
      </c>
      <c r="E421" s="260"/>
      <c r="F421" s="260">
        <v>10</v>
      </c>
      <c r="G421" s="79">
        <f t="shared" si="7"/>
        <v>114.00000000000009</v>
      </c>
    </row>
    <row r="422" spans="1:7">
      <c r="A422" s="7">
        <v>44145</v>
      </c>
      <c r="B422" s="526">
        <v>20645</v>
      </c>
      <c r="C422" s="526" t="s">
        <v>30</v>
      </c>
      <c r="D422" s="67" t="s">
        <v>47</v>
      </c>
      <c r="E422" s="260"/>
      <c r="F422" s="260">
        <v>10</v>
      </c>
      <c r="G422" s="79">
        <f t="shared" si="7"/>
        <v>104.00000000000009</v>
      </c>
    </row>
    <row r="423" spans="1:7">
      <c r="A423" s="7">
        <v>44194</v>
      </c>
      <c r="B423" s="526">
        <v>21241</v>
      </c>
      <c r="C423" s="526" t="s">
        <v>30</v>
      </c>
      <c r="D423" s="67" t="s">
        <v>16</v>
      </c>
      <c r="E423" s="260"/>
      <c r="F423" s="260">
        <v>99.7</v>
      </c>
      <c r="G423" s="79">
        <f t="shared" si="7"/>
        <v>4.3000000000000824</v>
      </c>
    </row>
    <row r="424" spans="1:7">
      <c r="A424" s="7">
        <v>44194</v>
      </c>
      <c r="B424" s="526">
        <v>21241</v>
      </c>
      <c r="C424" s="526" t="s">
        <v>30</v>
      </c>
      <c r="D424" s="67" t="s">
        <v>17</v>
      </c>
      <c r="E424" s="260"/>
      <c r="F424" s="260">
        <v>4.3</v>
      </c>
      <c r="G424" s="79">
        <f t="shared" si="7"/>
        <v>8.2600593032111647E-14</v>
      </c>
    </row>
    <row r="425" spans="1:7">
      <c r="A425" s="44">
        <v>44165</v>
      </c>
      <c r="B425" s="525" t="s">
        <v>14</v>
      </c>
      <c r="C425" s="525" t="s">
        <v>33</v>
      </c>
      <c r="D425" s="67" t="s">
        <v>16</v>
      </c>
      <c r="E425" s="260">
        <v>94.5</v>
      </c>
      <c r="F425" s="260"/>
      <c r="G425" s="79">
        <f t="shared" si="7"/>
        <v>94.500000000000085</v>
      </c>
    </row>
    <row r="426" spans="1:7">
      <c r="B426" s="526"/>
      <c r="C426" s="526"/>
      <c r="D426" s="67" t="s">
        <v>17</v>
      </c>
      <c r="E426" s="260">
        <v>4.5</v>
      </c>
      <c r="F426" s="260"/>
      <c r="G426" s="79">
        <f t="shared" si="7"/>
        <v>99.000000000000085</v>
      </c>
    </row>
    <row r="427" spans="1:7">
      <c r="B427" s="526"/>
      <c r="C427" s="526"/>
      <c r="D427" s="67" t="s">
        <v>18</v>
      </c>
      <c r="E427" s="260">
        <v>60</v>
      </c>
      <c r="F427" s="260"/>
      <c r="G427" s="79">
        <f t="shared" si="7"/>
        <v>159.00000000000009</v>
      </c>
    </row>
    <row r="428" spans="1:7">
      <c r="B428" s="526"/>
      <c r="C428" s="526"/>
      <c r="D428" s="67" t="s">
        <v>40</v>
      </c>
      <c r="E428" s="260">
        <v>5</v>
      </c>
      <c r="F428" s="260"/>
      <c r="G428" s="79">
        <f t="shared" si="7"/>
        <v>164.00000000000009</v>
      </c>
    </row>
    <row r="429" spans="1:7">
      <c r="A429" s="7">
        <v>44194</v>
      </c>
      <c r="B429" s="526">
        <v>21241</v>
      </c>
      <c r="C429" s="526" t="s">
        <v>33</v>
      </c>
      <c r="D429" s="67" t="s">
        <v>16</v>
      </c>
      <c r="E429" s="260"/>
      <c r="F429" s="260">
        <v>94.5</v>
      </c>
      <c r="G429" s="79">
        <f t="shared" si="7"/>
        <v>69.500000000000085</v>
      </c>
    </row>
    <row r="430" spans="1:7">
      <c r="A430" s="7">
        <v>44194</v>
      </c>
      <c r="B430" s="526">
        <v>21241</v>
      </c>
      <c r="C430" s="526" t="s">
        <v>33</v>
      </c>
      <c r="D430" s="67" t="s">
        <v>17</v>
      </c>
      <c r="E430" s="260"/>
      <c r="F430" s="260">
        <v>4.5</v>
      </c>
      <c r="G430" s="79">
        <f t="shared" si="7"/>
        <v>65.000000000000085</v>
      </c>
    </row>
    <row r="431" spans="1:7">
      <c r="A431" s="7">
        <v>44295</v>
      </c>
      <c r="B431" s="526">
        <v>22099</v>
      </c>
      <c r="C431" s="526" t="s">
        <v>33</v>
      </c>
      <c r="D431" s="67" t="s">
        <v>18</v>
      </c>
      <c r="E431" s="260"/>
      <c r="F431" s="260">
        <v>60</v>
      </c>
      <c r="G431" s="79">
        <f t="shared" si="7"/>
        <v>5.0000000000000853</v>
      </c>
    </row>
    <row r="432" spans="1:7">
      <c r="A432" s="7">
        <v>44295</v>
      </c>
      <c r="B432" s="526">
        <v>22099</v>
      </c>
      <c r="C432" s="526" t="s">
        <v>33</v>
      </c>
      <c r="D432" s="67" t="s">
        <v>19</v>
      </c>
      <c r="E432" s="260"/>
      <c r="F432" s="260">
        <v>5</v>
      </c>
      <c r="G432" s="79">
        <f t="shared" si="7"/>
        <v>8.5265128291212022E-14</v>
      </c>
    </row>
    <row r="433" spans="1:7">
      <c r="A433" s="44">
        <v>44196</v>
      </c>
      <c r="B433" s="525" t="s">
        <v>14</v>
      </c>
      <c r="C433" s="525" t="s">
        <v>34</v>
      </c>
      <c r="D433" t="s">
        <v>16</v>
      </c>
      <c r="E433" s="261">
        <v>99.4</v>
      </c>
      <c r="F433" s="260"/>
      <c r="G433" s="79">
        <f t="shared" si="7"/>
        <v>99.400000000000091</v>
      </c>
    </row>
    <row r="434" spans="1:7">
      <c r="B434" s="526"/>
      <c r="C434" s="526"/>
      <c r="D434" t="s">
        <v>17</v>
      </c>
      <c r="E434" s="261">
        <v>4</v>
      </c>
      <c r="F434" s="260"/>
      <c r="G434" s="79">
        <f t="shared" si="7"/>
        <v>103.40000000000009</v>
      </c>
    </row>
    <row r="435" spans="1:7">
      <c r="B435" s="526"/>
      <c r="C435" s="526"/>
      <c r="D435" t="s">
        <v>48</v>
      </c>
      <c r="E435" s="261">
        <v>60</v>
      </c>
      <c r="F435" s="260"/>
      <c r="G435" s="79">
        <f t="shared" si="7"/>
        <v>163.40000000000009</v>
      </c>
    </row>
    <row r="436" spans="1:7">
      <c r="B436" s="526"/>
      <c r="C436" s="526"/>
      <c r="D436" t="s">
        <v>40</v>
      </c>
      <c r="E436" s="261">
        <v>5</v>
      </c>
      <c r="F436" s="260"/>
      <c r="G436" s="79">
        <f t="shared" si="7"/>
        <v>168.40000000000009</v>
      </c>
    </row>
    <row r="437" spans="1:7">
      <c r="A437" s="7">
        <v>44253</v>
      </c>
      <c r="B437" s="526">
        <v>21646</v>
      </c>
      <c r="C437" s="526" t="s">
        <v>34</v>
      </c>
      <c r="D437" t="s">
        <v>16</v>
      </c>
      <c r="E437" s="261"/>
      <c r="F437" s="260">
        <v>99.4</v>
      </c>
      <c r="G437" s="79">
        <f t="shared" si="7"/>
        <v>69.000000000000085</v>
      </c>
    </row>
    <row r="438" spans="1:7">
      <c r="A438" s="7">
        <v>44253</v>
      </c>
      <c r="B438" s="526">
        <v>21646</v>
      </c>
      <c r="C438" s="526" t="s">
        <v>34</v>
      </c>
      <c r="D438" t="s">
        <v>17</v>
      </c>
      <c r="E438" s="261"/>
      <c r="F438" s="260">
        <v>4</v>
      </c>
      <c r="G438" s="79">
        <f t="shared" si="7"/>
        <v>65.000000000000085</v>
      </c>
    </row>
    <row r="439" spans="1:7">
      <c r="A439" s="7">
        <v>44295</v>
      </c>
      <c r="B439" s="526">
        <v>22099</v>
      </c>
      <c r="C439" s="526" t="s">
        <v>34</v>
      </c>
      <c r="D439" t="s">
        <v>18</v>
      </c>
      <c r="E439" s="261"/>
      <c r="F439" s="260">
        <v>60</v>
      </c>
      <c r="G439" s="79">
        <f t="shared" si="7"/>
        <v>5.0000000000000853</v>
      </c>
    </row>
    <row r="440" spans="1:7">
      <c r="A440" s="7">
        <v>44295</v>
      </c>
      <c r="B440" s="526">
        <v>22099</v>
      </c>
      <c r="C440" s="526" t="s">
        <v>34</v>
      </c>
      <c r="D440" t="s">
        <v>19</v>
      </c>
      <c r="E440" s="261"/>
      <c r="F440" s="260">
        <v>5</v>
      </c>
      <c r="G440" s="79">
        <f t="shared" si="7"/>
        <v>8.5265128291212022E-14</v>
      </c>
    </row>
    <row r="441" spans="1:7">
      <c r="A441" s="44">
        <v>44227</v>
      </c>
      <c r="B441" s="525" t="s">
        <v>14</v>
      </c>
      <c r="C441" s="525" t="s">
        <v>15</v>
      </c>
      <c r="D441" t="s">
        <v>16</v>
      </c>
      <c r="E441" s="261">
        <v>87.8</v>
      </c>
      <c r="F441" s="260"/>
      <c r="G441" s="79">
        <f t="shared" si="7"/>
        <v>87.800000000000082</v>
      </c>
    </row>
    <row r="442" spans="1:7">
      <c r="B442" s="526"/>
      <c r="C442" s="526"/>
      <c r="D442" t="s">
        <v>17</v>
      </c>
      <c r="E442" s="261">
        <v>5</v>
      </c>
      <c r="F442" s="260"/>
      <c r="G442" s="79">
        <f t="shared" si="7"/>
        <v>92.800000000000082</v>
      </c>
    </row>
    <row r="443" spans="1:7">
      <c r="B443" s="526"/>
      <c r="C443" s="526"/>
      <c r="D443" t="s">
        <v>48</v>
      </c>
      <c r="E443" s="261">
        <v>60</v>
      </c>
      <c r="F443" s="260"/>
      <c r="G443" s="79">
        <f t="shared" si="7"/>
        <v>152.80000000000007</v>
      </c>
    </row>
    <row r="444" spans="1:7">
      <c r="B444" s="526"/>
      <c r="C444" s="526"/>
      <c r="D444" t="s">
        <v>40</v>
      </c>
      <c r="E444" s="261">
        <v>5</v>
      </c>
      <c r="F444" s="260"/>
      <c r="G444" s="79">
        <f t="shared" si="7"/>
        <v>157.80000000000007</v>
      </c>
    </row>
    <row r="445" spans="1:7">
      <c r="A445" s="7">
        <v>44295</v>
      </c>
      <c r="B445" s="526">
        <v>22099</v>
      </c>
      <c r="C445" s="526" t="s">
        <v>15</v>
      </c>
      <c r="D445" t="s">
        <v>18</v>
      </c>
      <c r="E445" s="261"/>
      <c r="F445" s="260">
        <v>60</v>
      </c>
      <c r="G445" s="79">
        <f t="shared" si="7"/>
        <v>97.800000000000068</v>
      </c>
    </row>
    <row r="446" spans="1:7">
      <c r="A446" s="7">
        <v>44295</v>
      </c>
      <c r="B446" s="526">
        <v>22099</v>
      </c>
      <c r="C446" s="526" t="s">
        <v>15</v>
      </c>
      <c r="D446" t="s">
        <v>19</v>
      </c>
      <c r="E446" s="261"/>
      <c r="F446" s="260">
        <v>5</v>
      </c>
      <c r="G446" s="79">
        <f t="shared" si="7"/>
        <v>92.800000000000068</v>
      </c>
    </row>
    <row r="447" spans="1:7">
      <c r="A447" s="7">
        <v>44295</v>
      </c>
      <c r="B447" s="526">
        <v>22106</v>
      </c>
      <c r="C447" s="526" t="s">
        <v>15</v>
      </c>
      <c r="D447" t="s">
        <v>16</v>
      </c>
      <c r="E447" s="261"/>
      <c r="F447" s="260">
        <v>87.8</v>
      </c>
      <c r="G447" s="79">
        <f t="shared" si="7"/>
        <v>5.0000000000000711</v>
      </c>
    </row>
    <row r="448" spans="1:7">
      <c r="A448" s="7">
        <v>44295</v>
      </c>
      <c r="B448" s="526">
        <v>22106</v>
      </c>
      <c r="C448" s="526" t="s">
        <v>15</v>
      </c>
      <c r="D448" t="s">
        <v>17</v>
      </c>
      <c r="E448" s="261"/>
      <c r="F448" s="260">
        <v>5</v>
      </c>
      <c r="G448" s="79">
        <f t="shared" si="7"/>
        <v>7.1054273576010019E-14</v>
      </c>
    </row>
    <row r="449" spans="1:7">
      <c r="A449" s="44">
        <v>44255</v>
      </c>
      <c r="B449" s="525" t="s">
        <v>14</v>
      </c>
      <c r="C449" s="525" t="s">
        <v>20</v>
      </c>
      <c r="D449" t="s">
        <v>16</v>
      </c>
      <c r="E449" s="261">
        <v>79.5</v>
      </c>
      <c r="F449" s="260"/>
      <c r="G449" s="79">
        <f t="shared" si="7"/>
        <v>79.500000000000071</v>
      </c>
    </row>
    <row r="450" spans="1:7">
      <c r="B450" s="526"/>
      <c r="C450" s="526"/>
      <c r="D450" t="s">
        <v>17</v>
      </c>
      <c r="E450" s="261">
        <v>5.7</v>
      </c>
      <c r="F450" s="260"/>
      <c r="G450" s="79">
        <f t="shared" si="7"/>
        <v>85.200000000000074</v>
      </c>
    </row>
    <row r="451" spans="1:7">
      <c r="B451" s="526"/>
      <c r="C451" s="526"/>
      <c r="D451" t="s">
        <v>48</v>
      </c>
      <c r="E451" s="261">
        <v>56</v>
      </c>
      <c r="F451" s="260"/>
      <c r="G451" s="79">
        <f t="shared" si="7"/>
        <v>141.20000000000007</v>
      </c>
    </row>
    <row r="452" spans="1:7">
      <c r="B452" s="526"/>
      <c r="C452" s="526"/>
      <c r="D452" t="s">
        <v>40</v>
      </c>
      <c r="E452" s="261">
        <v>5</v>
      </c>
      <c r="F452" s="260"/>
      <c r="G452" s="79">
        <f t="shared" si="7"/>
        <v>146.20000000000007</v>
      </c>
    </row>
    <row r="453" spans="1:7">
      <c r="A453" s="7">
        <v>44295</v>
      </c>
      <c r="B453" s="526">
        <v>22099</v>
      </c>
      <c r="C453" s="526" t="s">
        <v>20</v>
      </c>
      <c r="D453" t="s">
        <v>18</v>
      </c>
      <c r="E453" s="261"/>
      <c r="F453" s="260">
        <v>56</v>
      </c>
      <c r="G453" s="79">
        <f t="shared" si="7"/>
        <v>90.200000000000074</v>
      </c>
    </row>
    <row r="454" spans="1:7">
      <c r="A454" s="7">
        <v>44295</v>
      </c>
      <c r="B454" s="526">
        <v>22099</v>
      </c>
      <c r="C454" s="526" t="s">
        <v>20</v>
      </c>
      <c r="D454" t="s">
        <v>19</v>
      </c>
      <c r="E454" s="261"/>
      <c r="F454" s="260">
        <v>5</v>
      </c>
      <c r="G454" s="79">
        <f t="shared" si="7"/>
        <v>85.200000000000074</v>
      </c>
    </row>
    <row r="455" spans="1:7">
      <c r="A455" s="7">
        <v>44295</v>
      </c>
      <c r="B455" s="526">
        <v>22106</v>
      </c>
      <c r="C455" s="526" t="s">
        <v>20</v>
      </c>
      <c r="D455" t="s">
        <v>16</v>
      </c>
      <c r="E455" s="261"/>
      <c r="F455" s="260">
        <v>79.5</v>
      </c>
      <c r="G455" s="79">
        <f t="shared" si="7"/>
        <v>5.7000000000000739</v>
      </c>
    </row>
    <row r="456" spans="1:7">
      <c r="A456" s="7">
        <v>44295</v>
      </c>
      <c r="B456" s="526">
        <v>22106</v>
      </c>
      <c r="C456" s="526" t="s">
        <v>20</v>
      </c>
      <c r="D456" t="s">
        <v>17</v>
      </c>
      <c r="E456" s="261"/>
      <c r="F456" s="260">
        <v>5.7</v>
      </c>
      <c r="G456" s="79">
        <f t="shared" si="7"/>
        <v>7.3718808835110394E-14</v>
      </c>
    </row>
    <row r="457" spans="1:7">
      <c r="A457" s="44">
        <v>44286</v>
      </c>
      <c r="B457" s="525" t="s">
        <v>14</v>
      </c>
      <c r="C457" s="525" t="s">
        <v>23</v>
      </c>
      <c r="D457" t="s">
        <v>16</v>
      </c>
      <c r="E457" s="261">
        <v>87.2</v>
      </c>
      <c r="F457" s="260"/>
      <c r="G457" s="79">
        <f t="shared" si="7"/>
        <v>87.200000000000074</v>
      </c>
    </row>
    <row r="458" spans="1:7">
      <c r="B458" s="526"/>
      <c r="C458" s="526"/>
      <c r="D458" t="s">
        <v>17</v>
      </c>
      <c r="E458" s="261">
        <v>3.8</v>
      </c>
      <c r="F458" s="260"/>
      <c r="G458" s="79">
        <f t="shared" si="7"/>
        <v>91.000000000000071</v>
      </c>
    </row>
    <row r="459" spans="1:7">
      <c r="B459" s="526"/>
      <c r="C459" s="526"/>
      <c r="D459" t="s">
        <v>48</v>
      </c>
      <c r="E459" s="261">
        <v>60</v>
      </c>
      <c r="F459" s="260"/>
      <c r="G459" s="79">
        <f t="shared" si="7"/>
        <v>151.00000000000006</v>
      </c>
    </row>
    <row r="460" spans="1:7">
      <c r="B460" s="526"/>
      <c r="C460" s="526"/>
      <c r="D460" t="s">
        <v>40</v>
      </c>
      <c r="E460" s="261">
        <v>5</v>
      </c>
      <c r="F460" s="260"/>
      <c r="G460" s="79">
        <f t="shared" si="7"/>
        <v>156.00000000000006</v>
      </c>
    </row>
    <row r="461" spans="1:7">
      <c r="B461" s="526"/>
      <c r="C461" s="526"/>
      <c r="D461" t="s">
        <v>50</v>
      </c>
      <c r="E461" s="261">
        <v>10</v>
      </c>
      <c r="F461" s="260"/>
      <c r="G461" s="79">
        <f t="shared" si="7"/>
        <v>166.00000000000006</v>
      </c>
    </row>
    <row r="462" spans="1:7">
      <c r="A462" s="7">
        <v>44277</v>
      </c>
      <c r="B462" s="526">
        <v>22036</v>
      </c>
      <c r="C462" s="526" t="s">
        <v>23</v>
      </c>
      <c r="D462" t="s">
        <v>50</v>
      </c>
      <c r="E462" s="261"/>
      <c r="F462" s="260">
        <v>10</v>
      </c>
      <c r="G462" s="79">
        <f t="shared" si="7"/>
        <v>156.00000000000006</v>
      </c>
    </row>
    <row r="463" spans="1:7">
      <c r="A463" s="7">
        <v>44295</v>
      </c>
      <c r="B463" s="526">
        <v>22099</v>
      </c>
      <c r="C463" s="526" t="s">
        <v>23</v>
      </c>
      <c r="D463" t="s">
        <v>18</v>
      </c>
      <c r="E463" s="261"/>
      <c r="F463" s="260">
        <v>60</v>
      </c>
      <c r="G463" s="79">
        <f t="shared" si="7"/>
        <v>96.000000000000057</v>
      </c>
    </row>
    <row r="464" spans="1:7">
      <c r="A464" s="7">
        <v>44295</v>
      </c>
      <c r="B464" s="526">
        <v>22099</v>
      </c>
      <c r="C464" s="526" t="s">
        <v>23</v>
      </c>
      <c r="D464" t="s">
        <v>19</v>
      </c>
      <c r="E464" s="261"/>
      <c r="F464" s="260">
        <v>5</v>
      </c>
      <c r="G464" s="79">
        <f t="shared" si="7"/>
        <v>91.000000000000057</v>
      </c>
    </row>
    <row r="465" spans="1:7">
      <c r="A465" s="7">
        <v>44336</v>
      </c>
      <c r="B465" s="526">
        <v>22487</v>
      </c>
      <c r="C465" s="526" t="s">
        <v>23</v>
      </c>
      <c r="D465" t="s">
        <v>16</v>
      </c>
      <c r="E465" s="261"/>
      <c r="F465" s="260">
        <v>87.2</v>
      </c>
      <c r="G465" s="79">
        <f t="shared" si="7"/>
        <v>3.800000000000054</v>
      </c>
    </row>
    <row r="466" spans="1:7">
      <c r="A466" s="7">
        <v>44336</v>
      </c>
      <c r="B466" s="526">
        <v>22487</v>
      </c>
      <c r="C466" s="526" t="s">
        <v>23</v>
      </c>
      <c r="D466" t="s">
        <v>17</v>
      </c>
      <c r="E466" s="261"/>
      <c r="F466" s="260">
        <v>3.8</v>
      </c>
      <c r="G466" s="79">
        <f t="shared" si="7"/>
        <v>5.4178883601707639E-14</v>
      </c>
    </row>
    <row r="467" spans="1:7">
      <c r="A467" s="44">
        <v>44316</v>
      </c>
      <c r="B467" s="525" t="s">
        <v>14</v>
      </c>
      <c r="C467" s="525" t="s">
        <v>24</v>
      </c>
      <c r="D467" t="s">
        <v>16</v>
      </c>
      <c r="E467" s="261">
        <v>84.1</v>
      </c>
      <c r="F467" s="260"/>
      <c r="G467" s="79">
        <f t="shared" si="7"/>
        <v>84.100000000000051</v>
      </c>
    </row>
    <row r="468" spans="1:7">
      <c r="B468" s="526"/>
      <c r="C468" s="526"/>
      <c r="D468" t="s">
        <v>17</v>
      </c>
      <c r="E468" s="261">
        <v>4.8</v>
      </c>
      <c r="F468" s="260"/>
      <c r="G468" s="79">
        <f t="shared" si="7"/>
        <v>88.900000000000048</v>
      </c>
    </row>
    <row r="469" spans="1:7">
      <c r="B469" s="526"/>
      <c r="C469" s="526"/>
      <c r="D469" t="s">
        <v>48</v>
      </c>
      <c r="E469" s="261">
        <v>60</v>
      </c>
      <c r="F469" s="260"/>
      <c r="G469" s="79">
        <f t="shared" si="7"/>
        <v>148.90000000000003</v>
      </c>
    </row>
    <row r="470" spans="1:7">
      <c r="B470" s="526"/>
      <c r="C470" s="526"/>
      <c r="D470" t="s">
        <v>40</v>
      </c>
      <c r="E470" s="261">
        <v>5</v>
      </c>
      <c r="F470" s="260"/>
      <c r="G470" s="79">
        <f t="shared" si="7"/>
        <v>153.90000000000003</v>
      </c>
    </row>
    <row r="471" spans="1:7">
      <c r="A471" s="7">
        <v>44370</v>
      </c>
      <c r="B471" s="526">
        <v>22837</v>
      </c>
      <c r="C471" s="526" t="s">
        <v>24</v>
      </c>
      <c r="D471" t="s">
        <v>16</v>
      </c>
      <c r="E471" s="261"/>
      <c r="F471" s="260">
        <v>84.1</v>
      </c>
      <c r="G471" s="79">
        <f t="shared" si="7"/>
        <v>69.80000000000004</v>
      </c>
    </row>
    <row r="472" spans="1:7">
      <c r="A472" s="7">
        <v>44370</v>
      </c>
      <c r="B472" s="526">
        <v>22837</v>
      </c>
      <c r="C472" s="526" t="s">
        <v>24</v>
      </c>
      <c r="D472" t="s">
        <v>17</v>
      </c>
      <c r="E472" s="261"/>
      <c r="F472" s="260">
        <v>4.8</v>
      </c>
      <c r="G472" s="79">
        <f t="shared" si="7"/>
        <v>65.000000000000043</v>
      </c>
    </row>
    <row r="473" spans="1:7">
      <c r="A473" s="7">
        <v>44387</v>
      </c>
      <c r="B473" s="526">
        <v>22982</v>
      </c>
      <c r="C473" s="526" t="s">
        <v>24</v>
      </c>
      <c r="D473" t="s">
        <v>48</v>
      </c>
      <c r="E473" s="261"/>
      <c r="F473" s="261">
        <v>60</v>
      </c>
      <c r="G473" s="79">
        <f t="shared" si="7"/>
        <v>5.0000000000000426</v>
      </c>
    </row>
    <row r="474" spans="1:7">
      <c r="A474" s="7">
        <v>44387</v>
      </c>
      <c r="B474" s="526">
        <v>22982</v>
      </c>
      <c r="C474" s="526" t="s">
        <v>24</v>
      </c>
      <c r="D474" t="s">
        <v>40</v>
      </c>
      <c r="E474" s="261"/>
      <c r="F474" s="261">
        <v>5</v>
      </c>
      <c r="G474" s="79">
        <f t="shared" si="7"/>
        <v>4.2632564145606011E-14</v>
      </c>
    </row>
    <row r="475" spans="1:7">
      <c r="A475" s="44">
        <v>44347</v>
      </c>
      <c r="B475" s="525" t="s">
        <v>14</v>
      </c>
      <c r="C475" s="525" t="s">
        <v>25</v>
      </c>
      <c r="D475" t="s">
        <v>16</v>
      </c>
      <c r="E475" s="261">
        <v>68.400000000000006</v>
      </c>
      <c r="F475" s="260"/>
      <c r="G475" s="79">
        <f t="shared" ref="G475:G551" si="8">+G474+E475-F475</f>
        <v>68.400000000000048</v>
      </c>
    </row>
    <row r="476" spans="1:7">
      <c r="B476" s="526"/>
      <c r="C476" s="526"/>
      <c r="D476" t="s">
        <v>17</v>
      </c>
      <c r="E476" s="261">
        <v>3.5</v>
      </c>
      <c r="F476" s="260"/>
      <c r="G476" s="79">
        <f t="shared" si="8"/>
        <v>71.900000000000048</v>
      </c>
    </row>
    <row r="477" spans="1:7">
      <c r="B477" s="526"/>
      <c r="C477" s="526"/>
      <c r="D477" t="s">
        <v>48</v>
      </c>
      <c r="E477" s="261">
        <v>60</v>
      </c>
      <c r="F477" s="260"/>
      <c r="G477" s="79">
        <f t="shared" si="8"/>
        <v>131.90000000000003</v>
      </c>
    </row>
    <row r="478" spans="1:7">
      <c r="B478" s="526"/>
      <c r="C478" s="526"/>
      <c r="D478" t="s">
        <v>40</v>
      </c>
      <c r="E478" s="261">
        <v>5</v>
      </c>
      <c r="F478" s="260"/>
      <c r="G478" s="79">
        <f t="shared" si="8"/>
        <v>136.90000000000003</v>
      </c>
    </row>
    <row r="479" spans="1:7">
      <c r="A479" s="7">
        <v>44387</v>
      </c>
      <c r="B479" s="526">
        <v>22982</v>
      </c>
      <c r="C479" s="526" t="s">
        <v>25</v>
      </c>
      <c r="D479" t="s">
        <v>48</v>
      </c>
      <c r="E479" s="261"/>
      <c r="F479" s="261">
        <v>60</v>
      </c>
      <c r="G479" s="79">
        <f t="shared" si="8"/>
        <v>76.900000000000034</v>
      </c>
    </row>
    <row r="480" spans="1:7">
      <c r="A480" s="7">
        <v>44387</v>
      </c>
      <c r="B480" s="526">
        <v>22982</v>
      </c>
      <c r="C480" s="526" t="s">
        <v>25</v>
      </c>
      <c r="D480" t="s">
        <v>40</v>
      </c>
      <c r="E480" s="261"/>
      <c r="F480" s="261">
        <v>5</v>
      </c>
      <c r="G480" s="79">
        <f t="shared" si="8"/>
        <v>71.900000000000034</v>
      </c>
    </row>
    <row r="481" spans="1:8">
      <c r="A481" s="7">
        <v>44399</v>
      </c>
      <c r="B481" s="526">
        <v>23076</v>
      </c>
      <c r="C481" s="526" t="s">
        <v>25</v>
      </c>
      <c r="D481" t="s">
        <v>16</v>
      </c>
      <c r="E481" s="261"/>
      <c r="F481" s="261">
        <v>68.400000000000006</v>
      </c>
      <c r="G481" s="79">
        <f t="shared" si="8"/>
        <v>3.5000000000000284</v>
      </c>
    </row>
    <row r="482" spans="1:8">
      <c r="A482" s="7">
        <v>44399</v>
      </c>
      <c r="B482" s="526">
        <v>23076</v>
      </c>
      <c r="C482" s="526" t="s">
        <v>25</v>
      </c>
      <c r="D482" t="s">
        <v>17</v>
      </c>
      <c r="E482" s="261"/>
      <c r="F482" s="261">
        <v>3.5</v>
      </c>
      <c r="G482" s="79">
        <f t="shared" si="8"/>
        <v>2.8421709430404007E-14</v>
      </c>
    </row>
    <row r="483" spans="1:8">
      <c r="A483" s="44">
        <v>44377</v>
      </c>
      <c r="B483" s="525" t="s">
        <v>14</v>
      </c>
      <c r="C483" s="525" t="s">
        <v>26</v>
      </c>
      <c r="D483" t="s">
        <v>16</v>
      </c>
      <c r="E483" s="261">
        <v>74.900000000000006</v>
      </c>
      <c r="F483" s="260"/>
      <c r="G483" s="79">
        <f t="shared" si="8"/>
        <v>74.900000000000034</v>
      </c>
    </row>
    <row r="484" spans="1:8">
      <c r="B484" s="526"/>
      <c r="C484" s="526"/>
      <c r="D484" t="s">
        <v>17</v>
      </c>
      <c r="E484" s="262">
        <v>5.4</v>
      </c>
      <c r="F484" s="260"/>
      <c r="G484" s="79">
        <f t="shared" si="8"/>
        <v>80.30000000000004</v>
      </c>
    </row>
    <row r="485" spans="1:8">
      <c r="B485" s="526"/>
      <c r="C485" s="526"/>
      <c r="D485" t="s">
        <v>48</v>
      </c>
      <c r="E485" s="261">
        <v>60</v>
      </c>
      <c r="F485" s="260"/>
      <c r="G485" s="79">
        <f t="shared" si="8"/>
        <v>140.30000000000004</v>
      </c>
    </row>
    <row r="486" spans="1:8">
      <c r="B486" s="526"/>
      <c r="C486" s="526"/>
      <c r="D486" t="s">
        <v>40</v>
      </c>
      <c r="E486" s="261">
        <v>5</v>
      </c>
      <c r="F486" s="260"/>
      <c r="G486" s="79">
        <f t="shared" si="8"/>
        <v>145.30000000000004</v>
      </c>
    </row>
    <row r="487" spans="1:8">
      <c r="A487" s="7">
        <v>44387</v>
      </c>
      <c r="B487" s="526">
        <v>22982</v>
      </c>
      <c r="C487" s="526" t="s">
        <v>26</v>
      </c>
      <c r="D487" t="s">
        <v>48</v>
      </c>
      <c r="E487" s="261"/>
      <c r="F487" s="261">
        <v>60</v>
      </c>
      <c r="G487" s="79">
        <f t="shared" si="8"/>
        <v>85.30000000000004</v>
      </c>
    </row>
    <row r="488" spans="1:8">
      <c r="A488" s="7">
        <v>44387</v>
      </c>
      <c r="B488" s="526">
        <v>22982</v>
      </c>
      <c r="C488" s="526" t="s">
        <v>26</v>
      </c>
      <c r="D488" t="s">
        <v>40</v>
      </c>
      <c r="E488" s="261"/>
      <c r="F488" s="261">
        <v>5</v>
      </c>
      <c r="G488" s="79">
        <f t="shared" si="8"/>
        <v>80.30000000000004</v>
      </c>
    </row>
    <row r="489" spans="1:8">
      <c r="A489" s="7">
        <v>44435</v>
      </c>
      <c r="B489" s="526">
        <v>23294</v>
      </c>
      <c r="C489" s="526" t="s">
        <v>26</v>
      </c>
      <c r="D489" t="s">
        <v>16</v>
      </c>
      <c r="E489" s="261"/>
      <c r="F489" s="261">
        <v>74.900000000000006</v>
      </c>
      <c r="G489" s="79">
        <f t="shared" si="8"/>
        <v>5.4000000000000341</v>
      </c>
    </row>
    <row r="490" spans="1:8">
      <c r="A490" s="7">
        <v>44435</v>
      </c>
      <c r="B490" s="526">
        <v>23294</v>
      </c>
      <c r="C490" s="526" t="s">
        <v>26</v>
      </c>
      <c r="D490" t="s">
        <v>17</v>
      </c>
      <c r="E490" s="261"/>
      <c r="F490" s="262">
        <v>5.4</v>
      </c>
      <c r="G490" s="79">
        <f t="shared" si="8"/>
        <v>3.3750779948604759E-14</v>
      </c>
    </row>
    <row r="491" spans="1:8">
      <c r="A491" s="88">
        <v>44408</v>
      </c>
      <c r="B491" s="525" t="s">
        <v>14</v>
      </c>
      <c r="C491" s="525" t="s">
        <v>27</v>
      </c>
      <c r="D491" t="s">
        <v>16</v>
      </c>
      <c r="E491" s="259">
        <v>65.599999999999994</v>
      </c>
      <c r="G491" s="79">
        <f t="shared" si="8"/>
        <v>65.600000000000023</v>
      </c>
    </row>
    <row r="492" spans="1:8">
      <c r="A492" s="86"/>
      <c r="B492" s="526"/>
      <c r="C492" s="526"/>
      <c r="D492" t="s">
        <v>17</v>
      </c>
      <c r="E492" s="259">
        <v>2.8</v>
      </c>
      <c r="G492" s="79">
        <f t="shared" si="8"/>
        <v>68.40000000000002</v>
      </c>
    </row>
    <row r="493" spans="1:8">
      <c r="A493" s="86"/>
      <c r="B493" s="526"/>
      <c r="C493" s="526"/>
      <c r="D493" t="s">
        <v>18</v>
      </c>
      <c r="E493" s="259">
        <v>60</v>
      </c>
      <c r="G493" s="79">
        <f t="shared" si="8"/>
        <v>128.40000000000003</v>
      </c>
      <c r="H493" s="101"/>
    </row>
    <row r="494" spans="1:8">
      <c r="A494" s="86"/>
      <c r="B494" s="526"/>
      <c r="C494" s="526"/>
      <c r="D494" t="s">
        <v>19</v>
      </c>
      <c r="E494" s="259">
        <v>5</v>
      </c>
      <c r="G494" s="79">
        <f t="shared" si="8"/>
        <v>133.40000000000003</v>
      </c>
      <c r="H494" s="101"/>
    </row>
    <row r="495" spans="1:8">
      <c r="A495" s="86">
        <v>44467</v>
      </c>
      <c r="B495" s="526">
        <v>23515</v>
      </c>
      <c r="C495" s="526" t="s">
        <v>27</v>
      </c>
      <c r="D495" t="s">
        <v>16</v>
      </c>
      <c r="E495" s="259"/>
      <c r="F495" s="259">
        <v>65.599999999999994</v>
      </c>
      <c r="G495" s="79">
        <f t="shared" si="8"/>
        <v>67.80000000000004</v>
      </c>
      <c r="H495" s="101"/>
    </row>
    <row r="496" spans="1:8">
      <c r="A496" s="86">
        <v>44467</v>
      </c>
      <c r="B496" s="526">
        <v>23515</v>
      </c>
      <c r="C496" s="526" t="s">
        <v>27</v>
      </c>
      <c r="D496" t="s">
        <v>17</v>
      </c>
      <c r="E496" s="259"/>
      <c r="F496" s="259">
        <v>2.8</v>
      </c>
      <c r="G496" s="79">
        <f t="shared" si="8"/>
        <v>65.000000000000043</v>
      </c>
      <c r="H496" s="101"/>
    </row>
    <row r="497" spans="1:8">
      <c r="A497" s="86">
        <v>44510</v>
      </c>
      <c r="B497" s="526">
        <v>23744</v>
      </c>
      <c r="C497" s="526" t="s">
        <v>27</v>
      </c>
      <c r="D497" t="s">
        <v>18</v>
      </c>
      <c r="E497" s="259"/>
      <c r="F497" s="259">
        <v>60</v>
      </c>
      <c r="G497" s="79">
        <f t="shared" si="8"/>
        <v>5.0000000000000426</v>
      </c>
      <c r="H497" s="101"/>
    </row>
    <row r="498" spans="1:8">
      <c r="A498" s="86">
        <v>44510</v>
      </c>
      <c r="B498" s="526">
        <v>23744</v>
      </c>
      <c r="C498" s="526" t="s">
        <v>27</v>
      </c>
      <c r="D498" t="s">
        <v>19</v>
      </c>
      <c r="E498" s="259"/>
      <c r="F498" s="259">
        <v>5</v>
      </c>
      <c r="G498" s="79">
        <f t="shared" si="8"/>
        <v>4.2632564145606011E-14</v>
      </c>
      <c r="H498" s="101"/>
    </row>
    <row r="499" spans="1:8">
      <c r="A499" s="90">
        <v>44439</v>
      </c>
      <c r="B499" s="64" t="s">
        <v>14</v>
      </c>
      <c r="C499" s="64" t="s">
        <v>28</v>
      </c>
      <c r="D499" t="s">
        <v>16</v>
      </c>
      <c r="E499" s="259">
        <v>74.3</v>
      </c>
      <c r="G499" s="79">
        <f t="shared" si="8"/>
        <v>74.30000000000004</v>
      </c>
    </row>
    <row r="500" spans="1:8">
      <c r="B500" s="526"/>
      <c r="C500" s="526"/>
      <c r="D500" t="s">
        <v>17</v>
      </c>
      <c r="E500" s="259">
        <v>3.1</v>
      </c>
      <c r="G500" s="79">
        <f t="shared" si="8"/>
        <v>77.400000000000034</v>
      </c>
    </row>
    <row r="501" spans="1:8">
      <c r="B501" s="526"/>
      <c r="C501" s="526"/>
      <c r="D501" t="s">
        <v>18</v>
      </c>
      <c r="E501" s="259">
        <v>60</v>
      </c>
      <c r="G501" s="79">
        <f t="shared" si="8"/>
        <v>137.40000000000003</v>
      </c>
    </row>
    <row r="502" spans="1:8">
      <c r="B502" s="526"/>
      <c r="C502" s="526"/>
      <c r="D502" t="s">
        <v>19</v>
      </c>
      <c r="E502" s="259">
        <v>5</v>
      </c>
      <c r="G502" s="79">
        <f t="shared" si="8"/>
        <v>142.40000000000003</v>
      </c>
    </row>
    <row r="503" spans="1:8">
      <c r="A503" s="86">
        <v>44510</v>
      </c>
      <c r="B503" s="526">
        <v>23744</v>
      </c>
      <c r="C503" s="65" t="s">
        <v>28</v>
      </c>
      <c r="D503" t="s">
        <v>18</v>
      </c>
      <c r="E503" s="259"/>
      <c r="F503" s="259">
        <v>60</v>
      </c>
      <c r="G503" s="79">
        <f t="shared" si="8"/>
        <v>82.400000000000034</v>
      </c>
      <c r="H503" s="101"/>
    </row>
    <row r="504" spans="1:8">
      <c r="A504" s="86">
        <v>44510</v>
      </c>
      <c r="B504" s="526">
        <v>23744</v>
      </c>
      <c r="C504" s="65" t="s">
        <v>28</v>
      </c>
      <c r="D504" t="s">
        <v>19</v>
      </c>
      <c r="E504" s="259"/>
      <c r="F504" s="259">
        <v>5</v>
      </c>
      <c r="G504" s="79">
        <f t="shared" si="8"/>
        <v>77.400000000000034</v>
      </c>
      <c r="H504" s="101"/>
    </row>
    <row r="505" spans="1:8">
      <c r="A505" s="86">
        <v>44524</v>
      </c>
      <c r="B505" s="526">
        <v>23960</v>
      </c>
      <c r="C505" s="65" t="s">
        <v>28</v>
      </c>
      <c r="D505" t="s">
        <v>16</v>
      </c>
      <c r="E505" s="259"/>
      <c r="F505" s="259">
        <v>74.3</v>
      </c>
      <c r="G505" s="79">
        <f t="shared" si="8"/>
        <v>3.1000000000000369</v>
      </c>
      <c r="H505" s="101"/>
    </row>
    <row r="506" spans="1:8">
      <c r="A506" s="86">
        <v>44524</v>
      </c>
      <c r="B506" s="526">
        <v>23960</v>
      </c>
      <c r="C506" s="65" t="s">
        <v>28</v>
      </c>
      <c r="D506" t="s">
        <v>17</v>
      </c>
      <c r="E506" s="259"/>
      <c r="F506" s="259">
        <v>3.1</v>
      </c>
      <c r="G506" s="79">
        <f t="shared" si="8"/>
        <v>3.6859404417555197E-14</v>
      </c>
      <c r="H506" s="101"/>
    </row>
    <row r="507" spans="1:8">
      <c r="A507" s="88">
        <v>44469</v>
      </c>
      <c r="B507" s="525" t="s">
        <v>14</v>
      </c>
      <c r="C507" s="525" t="s">
        <v>53</v>
      </c>
      <c r="D507" t="s">
        <v>16</v>
      </c>
      <c r="E507" s="259">
        <v>76.900000000000006</v>
      </c>
      <c r="G507" s="79">
        <f t="shared" si="8"/>
        <v>76.900000000000048</v>
      </c>
    </row>
    <row r="508" spans="1:8">
      <c r="A508" s="86"/>
      <c r="B508" s="526"/>
      <c r="C508" s="526"/>
      <c r="D508" t="s">
        <v>17</v>
      </c>
      <c r="E508" s="259">
        <v>4.7</v>
      </c>
      <c r="G508" s="79">
        <f t="shared" si="8"/>
        <v>81.600000000000051</v>
      </c>
    </row>
    <row r="509" spans="1:8">
      <c r="A509" s="86"/>
      <c r="B509" s="526"/>
      <c r="C509" s="526"/>
      <c r="D509" t="s">
        <v>18</v>
      </c>
      <c r="E509" s="259">
        <v>60</v>
      </c>
      <c r="G509" s="79">
        <f t="shared" si="8"/>
        <v>141.60000000000005</v>
      </c>
    </row>
    <row r="510" spans="1:8">
      <c r="A510" s="86"/>
      <c r="B510" s="526"/>
      <c r="C510" s="526"/>
      <c r="D510" t="s">
        <v>19</v>
      </c>
      <c r="E510" s="259">
        <v>5</v>
      </c>
      <c r="G510" s="79">
        <f t="shared" si="8"/>
        <v>146.60000000000005</v>
      </c>
    </row>
    <row r="511" spans="1:8">
      <c r="A511" s="86">
        <v>44510</v>
      </c>
      <c r="B511" s="526">
        <v>23744</v>
      </c>
      <c r="C511" s="526" t="s">
        <v>53</v>
      </c>
      <c r="D511" t="s">
        <v>18</v>
      </c>
      <c r="E511" s="259"/>
      <c r="F511" s="259">
        <v>60</v>
      </c>
      <c r="G511" s="79">
        <f t="shared" si="8"/>
        <v>86.600000000000051</v>
      </c>
      <c r="H511" s="101"/>
    </row>
    <row r="512" spans="1:8">
      <c r="A512" s="86">
        <v>44510</v>
      </c>
      <c r="B512" s="526">
        <v>23744</v>
      </c>
      <c r="C512" s="526" t="s">
        <v>53</v>
      </c>
      <c r="D512" t="s">
        <v>19</v>
      </c>
      <c r="E512" s="259"/>
      <c r="F512" s="259">
        <v>5</v>
      </c>
      <c r="G512" s="79">
        <f t="shared" si="8"/>
        <v>81.600000000000051</v>
      </c>
      <c r="H512" s="101"/>
    </row>
    <row r="513" spans="1:13">
      <c r="A513" s="86">
        <v>44524</v>
      </c>
      <c r="B513" s="526">
        <v>23960</v>
      </c>
      <c r="C513" s="526" t="s">
        <v>53</v>
      </c>
      <c r="D513" t="s">
        <v>16</v>
      </c>
      <c r="E513" s="259"/>
      <c r="F513" s="259">
        <v>76.900000000000006</v>
      </c>
      <c r="G513" s="79">
        <f t="shared" si="8"/>
        <v>4.7000000000000455</v>
      </c>
      <c r="H513" s="101"/>
    </row>
    <row r="514" spans="1:13">
      <c r="A514" s="86">
        <v>44524</v>
      </c>
      <c r="B514" s="526">
        <v>23960</v>
      </c>
      <c r="C514" s="526" t="s">
        <v>53</v>
      </c>
      <c r="D514" t="s">
        <v>17</v>
      </c>
      <c r="E514" s="259"/>
      <c r="F514" s="259">
        <v>4.7</v>
      </c>
      <c r="G514" s="79">
        <f t="shared" si="8"/>
        <v>4.5297099404706387E-14</v>
      </c>
      <c r="H514" s="101"/>
    </row>
    <row r="515" spans="1:13">
      <c r="A515" s="88">
        <v>44500</v>
      </c>
      <c r="B515" s="525" t="s">
        <v>14</v>
      </c>
      <c r="C515" s="525" t="s">
        <v>30</v>
      </c>
      <c r="D515" t="s">
        <v>16</v>
      </c>
      <c r="E515" s="259">
        <v>79.7</v>
      </c>
      <c r="G515" s="79">
        <f t="shared" si="8"/>
        <v>79.700000000000045</v>
      </c>
      <c r="M515" s="79"/>
    </row>
    <row r="516" spans="1:13">
      <c r="A516" s="86"/>
      <c r="B516" s="526"/>
      <c r="C516" s="526"/>
      <c r="D516" t="s">
        <v>17</v>
      </c>
      <c r="E516" s="259">
        <v>2.6</v>
      </c>
      <c r="G516" s="79">
        <f t="shared" si="8"/>
        <v>82.30000000000004</v>
      </c>
      <c r="M516" s="79"/>
    </row>
    <row r="517" spans="1:13">
      <c r="A517" s="86"/>
      <c r="B517" s="526"/>
      <c r="C517" s="526"/>
      <c r="D517" t="s">
        <v>18</v>
      </c>
      <c r="E517" s="259">
        <v>60</v>
      </c>
      <c r="G517" s="79">
        <f t="shared" si="8"/>
        <v>142.30000000000004</v>
      </c>
      <c r="M517" s="79"/>
    </row>
    <row r="518" spans="1:13">
      <c r="A518" s="86"/>
      <c r="B518" s="526"/>
      <c r="C518" s="526"/>
      <c r="D518" t="s">
        <v>19</v>
      </c>
      <c r="E518" s="259">
        <v>5</v>
      </c>
      <c r="G518" s="79">
        <f t="shared" si="8"/>
        <v>147.30000000000004</v>
      </c>
      <c r="M518" s="79"/>
    </row>
    <row r="519" spans="1:13">
      <c r="A519" s="86">
        <v>44510</v>
      </c>
      <c r="B519" s="526">
        <v>23744</v>
      </c>
      <c r="C519" s="526" t="s">
        <v>30</v>
      </c>
      <c r="D519" t="s">
        <v>18</v>
      </c>
      <c r="E519" s="259"/>
      <c r="F519" s="259">
        <v>60</v>
      </c>
      <c r="G519" s="79">
        <f t="shared" si="8"/>
        <v>87.30000000000004</v>
      </c>
      <c r="H519" s="101"/>
    </row>
    <row r="520" spans="1:13">
      <c r="A520" s="86">
        <v>44510</v>
      </c>
      <c r="B520" s="526">
        <v>23744</v>
      </c>
      <c r="C520" s="526" t="s">
        <v>30</v>
      </c>
      <c r="D520" t="s">
        <v>19</v>
      </c>
      <c r="E520" s="259"/>
      <c r="F520" s="259">
        <v>5</v>
      </c>
      <c r="G520" s="79">
        <f t="shared" si="8"/>
        <v>82.30000000000004</v>
      </c>
      <c r="H520" s="101"/>
    </row>
    <row r="521" spans="1:13">
      <c r="A521" s="86">
        <v>44592</v>
      </c>
      <c r="B521" s="526">
        <v>24180</v>
      </c>
      <c r="C521" s="526" t="s">
        <v>30</v>
      </c>
      <c r="D521" t="s">
        <v>16</v>
      </c>
      <c r="E521" s="259"/>
      <c r="F521" s="259">
        <v>79.7</v>
      </c>
      <c r="G521" s="79">
        <f t="shared" si="8"/>
        <v>2.6000000000000369</v>
      </c>
      <c r="H521" s="101"/>
    </row>
    <row r="522" spans="1:13">
      <c r="A522" s="86">
        <v>44592</v>
      </c>
      <c r="B522" s="526">
        <v>24180</v>
      </c>
      <c r="C522" s="526" t="s">
        <v>30</v>
      </c>
      <c r="D522" t="s">
        <v>17</v>
      </c>
      <c r="E522" s="259"/>
      <c r="F522" s="259">
        <v>2.6</v>
      </c>
      <c r="G522" s="79">
        <f t="shared" si="8"/>
        <v>3.6859404417555197E-14</v>
      </c>
      <c r="H522" s="101"/>
    </row>
    <row r="523" spans="1:13">
      <c r="A523" s="88">
        <v>44530</v>
      </c>
      <c r="B523" s="525" t="s">
        <v>14</v>
      </c>
      <c r="C523" s="525" t="s">
        <v>33</v>
      </c>
      <c r="D523" t="s">
        <v>16</v>
      </c>
      <c r="E523" s="259">
        <v>85</v>
      </c>
      <c r="G523" s="79">
        <f t="shared" si="8"/>
        <v>85.000000000000043</v>
      </c>
      <c r="I523" s="525"/>
      <c r="K523" s="79"/>
      <c r="L523" s="79"/>
    </row>
    <row r="524" spans="1:13">
      <c r="A524" s="86"/>
      <c r="B524" s="526"/>
      <c r="C524" s="526"/>
      <c r="D524" t="s">
        <v>17</v>
      </c>
      <c r="E524" s="259">
        <v>4</v>
      </c>
      <c r="G524" s="79">
        <f t="shared" si="8"/>
        <v>89.000000000000043</v>
      </c>
      <c r="I524" s="526"/>
      <c r="K524" s="79"/>
      <c r="L524" s="79"/>
    </row>
    <row r="525" spans="1:13">
      <c r="A525" s="86"/>
      <c r="B525" s="526"/>
      <c r="C525" s="526"/>
      <c r="D525" t="s">
        <v>18</v>
      </c>
      <c r="E525" s="259">
        <v>60</v>
      </c>
      <c r="G525" s="79">
        <f t="shared" si="8"/>
        <v>149.00000000000006</v>
      </c>
      <c r="I525" s="525"/>
      <c r="K525" s="79"/>
      <c r="L525" s="79"/>
    </row>
    <row r="526" spans="1:13">
      <c r="A526" s="86"/>
      <c r="B526" s="526"/>
      <c r="C526" s="526"/>
      <c r="D526" t="s">
        <v>19</v>
      </c>
      <c r="E526" s="259">
        <v>5</v>
      </c>
      <c r="G526" s="79">
        <f t="shared" si="8"/>
        <v>154.00000000000006</v>
      </c>
      <c r="I526" s="526"/>
      <c r="K526" s="79"/>
      <c r="L526" s="79"/>
    </row>
    <row r="527" spans="1:13">
      <c r="A527" s="86"/>
      <c r="B527" s="526"/>
      <c r="C527" s="526"/>
      <c r="D527" t="s">
        <v>565</v>
      </c>
      <c r="E527" s="259">
        <v>10</v>
      </c>
      <c r="G527" s="79">
        <f t="shared" si="8"/>
        <v>164.00000000000006</v>
      </c>
      <c r="I527" s="526"/>
      <c r="K527" s="79"/>
      <c r="L527" s="79"/>
    </row>
    <row r="528" spans="1:13">
      <c r="A528" s="86"/>
      <c r="B528" s="526"/>
      <c r="C528" s="526"/>
      <c r="D528" t="s">
        <v>21</v>
      </c>
      <c r="E528" s="259">
        <v>93</v>
      </c>
      <c r="G528" s="79">
        <f t="shared" si="8"/>
        <v>257.00000000000006</v>
      </c>
      <c r="I528" s="526"/>
      <c r="K528" s="79"/>
      <c r="L528" s="79"/>
    </row>
    <row r="529" spans="1:12">
      <c r="A529" s="86">
        <v>44592</v>
      </c>
      <c r="B529" s="526">
        <v>24180</v>
      </c>
      <c r="C529" s="526" t="s">
        <v>33</v>
      </c>
      <c r="D529" t="s">
        <v>16</v>
      </c>
      <c r="E529" s="259"/>
      <c r="F529" s="259">
        <v>85</v>
      </c>
      <c r="G529" s="79">
        <f t="shared" si="8"/>
        <v>172.00000000000006</v>
      </c>
      <c r="I529" s="526"/>
      <c r="K529" s="79"/>
      <c r="L529" s="79"/>
    </row>
    <row r="530" spans="1:12">
      <c r="A530" s="86">
        <v>44592</v>
      </c>
      <c r="B530" s="526">
        <v>24180</v>
      </c>
      <c r="C530" s="526" t="s">
        <v>33</v>
      </c>
      <c r="D530" t="s">
        <v>17</v>
      </c>
      <c r="E530" s="259"/>
      <c r="F530" s="259">
        <v>4</v>
      </c>
      <c r="G530" s="79">
        <f t="shared" si="8"/>
        <v>168.00000000000006</v>
      </c>
      <c r="I530" s="526"/>
      <c r="K530" s="79"/>
      <c r="L530" s="79"/>
    </row>
    <row r="531" spans="1:12">
      <c r="A531" s="86">
        <v>44602</v>
      </c>
      <c r="B531" s="526">
        <v>24207</v>
      </c>
      <c r="C531" s="526" t="s">
        <v>33</v>
      </c>
      <c r="D531" t="s">
        <v>18</v>
      </c>
      <c r="E531" s="259"/>
      <c r="F531" s="259">
        <v>60</v>
      </c>
      <c r="G531" s="79">
        <f t="shared" si="8"/>
        <v>108.00000000000006</v>
      </c>
      <c r="I531" s="526"/>
      <c r="K531" s="79"/>
      <c r="L531" s="79"/>
    </row>
    <row r="532" spans="1:12">
      <c r="A532" s="86">
        <v>44602</v>
      </c>
      <c r="B532" s="526">
        <v>24207</v>
      </c>
      <c r="C532" s="526" t="s">
        <v>33</v>
      </c>
      <c r="D532" t="s">
        <v>19</v>
      </c>
      <c r="E532" s="259"/>
      <c r="F532" s="259">
        <v>5</v>
      </c>
      <c r="G532" s="79">
        <f t="shared" si="8"/>
        <v>103.00000000000006</v>
      </c>
      <c r="I532" s="526"/>
      <c r="K532" s="79"/>
      <c r="L532" s="79"/>
    </row>
    <row r="533" spans="1:12">
      <c r="A533" s="86">
        <v>44602</v>
      </c>
      <c r="B533" s="526">
        <v>24208</v>
      </c>
      <c r="C533" s="526" t="s">
        <v>33</v>
      </c>
      <c r="D533" t="s">
        <v>565</v>
      </c>
      <c r="E533" s="259"/>
      <c r="F533" s="259">
        <v>10</v>
      </c>
      <c r="G533" s="79">
        <f t="shared" si="8"/>
        <v>93.000000000000057</v>
      </c>
      <c r="I533" s="526"/>
      <c r="K533" s="79"/>
      <c r="L533" s="79"/>
    </row>
    <row r="534" spans="1:12">
      <c r="A534" s="7">
        <v>44853</v>
      </c>
      <c r="B534" s="161">
        <v>0.5</v>
      </c>
      <c r="C534" s="526" t="s">
        <v>342</v>
      </c>
      <c r="D534" t="s">
        <v>21</v>
      </c>
      <c r="E534" s="259"/>
      <c r="F534" s="259">
        <v>46.5</v>
      </c>
      <c r="G534" s="79">
        <f t="shared" si="8"/>
        <v>46.500000000000057</v>
      </c>
      <c r="I534" s="526"/>
      <c r="K534" s="79"/>
      <c r="L534" s="79"/>
    </row>
    <row r="535" spans="1:12">
      <c r="A535" s="7">
        <v>44876</v>
      </c>
      <c r="B535" s="526" t="s">
        <v>564</v>
      </c>
      <c r="C535" s="526" t="s">
        <v>24</v>
      </c>
      <c r="D535" t="s">
        <v>21</v>
      </c>
      <c r="E535" s="259"/>
      <c r="F535" s="259">
        <v>46.5</v>
      </c>
      <c r="G535" s="79">
        <f t="shared" si="8"/>
        <v>5.6843418860808015E-14</v>
      </c>
      <c r="I535" s="526"/>
      <c r="K535" s="79"/>
      <c r="L535" s="79"/>
    </row>
    <row r="536" spans="1:12">
      <c r="A536" s="88">
        <v>44561</v>
      </c>
      <c r="B536" s="525" t="s">
        <v>14</v>
      </c>
      <c r="C536" s="525" t="s">
        <v>34</v>
      </c>
      <c r="D536" t="s">
        <v>16</v>
      </c>
      <c r="E536" s="259">
        <v>89.3</v>
      </c>
      <c r="G536" s="79">
        <f t="shared" si="8"/>
        <v>89.300000000000054</v>
      </c>
      <c r="I536" s="525"/>
      <c r="K536" s="79"/>
      <c r="L536" s="79"/>
    </row>
    <row r="537" spans="1:12">
      <c r="A537" s="86"/>
      <c r="B537" s="526"/>
      <c r="C537" s="526"/>
      <c r="D537" t="s">
        <v>17</v>
      </c>
      <c r="E537" s="259">
        <v>4.4000000000000004</v>
      </c>
      <c r="G537" s="79">
        <f t="shared" si="8"/>
        <v>93.70000000000006</v>
      </c>
      <c r="I537" s="526"/>
      <c r="K537" s="79"/>
      <c r="L537" s="79"/>
    </row>
    <row r="538" spans="1:12">
      <c r="A538" s="86"/>
      <c r="B538" s="526"/>
      <c r="C538" s="526"/>
      <c r="D538" t="s">
        <v>18</v>
      </c>
      <c r="E538" s="259">
        <v>60</v>
      </c>
      <c r="G538" s="79">
        <f t="shared" si="8"/>
        <v>153.70000000000005</v>
      </c>
    </row>
    <row r="539" spans="1:12">
      <c r="A539" s="86"/>
      <c r="B539" s="526"/>
      <c r="C539" s="526"/>
      <c r="D539" t="s">
        <v>19</v>
      </c>
      <c r="E539" s="259">
        <v>5</v>
      </c>
      <c r="G539" s="79">
        <f t="shared" si="8"/>
        <v>158.70000000000005</v>
      </c>
    </row>
    <row r="540" spans="1:12">
      <c r="A540" s="86">
        <v>44592</v>
      </c>
      <c r="B540" s="526">
        <v>24180</v>
      </c>
      <c r="C540" s="526" t="s">
        <v>34</v>
      </c>
      <c r="D540" t="s">
        <v>16</v>
      </c>
      <c r="F540" s="259">
        <v>89.3</v>
      </c>
      <c r="G540" s="79">
        <f t="shared" si="8"/>
        <v>69.400000000000048</v>
      </c>
    </row>
    <row r="541" spans="1:12">
      <c r="A541" s="86">
        <v>44592</v>
      </c>
      <c r="B541" s="526">
        <v>24180</v>
      </c>
      <c r="C541" s="526" t="s">
        <v>34</v>
      </c>
      <c r="D541" t="s">
        <v>17</v>
      </c>
      <c r="F541" s="259">
        <v>4.4000000000000004</v>
      </c>
      <c r="G541" s="79">
        <f t="shared" si="8"/>
        <v>65.000000000000043</v>
      </c>
    </row>
    <row r="542" spans="1:12">
      <c r="A542" s="86">
        <v>44602</v>
      </c>
      <c r="B542" s="526">
        <v>24207</v>
      </c>
      <c r="C542" s="526" t="s">
        <v>34</v>
      </c>
      <c r="D542" t="s">
        <v>18</v>
      </c>
      <c r="F542" s="259">
        <v>60</v>
      </c>
      <c r="G542" s="79">
        <f t="shared" si="8"/>
        <v>5.0000000000000426</v>
      </c>
    </row>
    <row r="543" spans="1:12">
      <c r="A543" s="86">
        <v>44602</v>
      </c>
      <c r="B543" s="526">
        <v>24207</v>
      </c>
      <c r="C543" s="526" t="s">
        <v>34</v>
      </c>
      <c r="D543" t="s">
        <v>19</v>
      </c>
      <c r="F543" s="259">
        <v>5</v>
      </c>
      <c r="G543" s="79">
        <f t="shared" si="8"/>
        <v>4.2632564145606011E-14</v>
      </c>
    </row>
    <row r="544" spans="1:12">
      <c r="A544" s="88">
        <v>44592</v>
      </c>
      <c r="B544" s="525" t="s">
        <v>14</v>
      </c>
      <c r="C544" s="525" t="s">
        <v>15</v>
      </c>
      <c r="D544" t="s">
        <v>16</v>
      </c>
      <c r="E544" s="263">
        <v>94.4</v>
      </c>
      <c r="G544" s="79">
        <f t="shared" si="8"/>
        <v>94.400000000000048</v>
      </c>
    </row>
    <row r="545" spans="1:7">
      <c r="B545" s="526"/>
      <c r="C545" s="526"/>
      <c r="D545" t="s">
        <v>17</v>
      </c>
      <c r="E545" s="263">
        <v>1.3</v>
      </c>
      <c r="G545" s="79">
        <f t="shared" si="8"/>
        <v>95.700000000000045</v>
      </c>
    </row>
    <row r="546" spans="1:7">
      <c r="B546" s="526"/>
      <c r="C546" s="526"/>
      <c r="D546" t="s">
        <v>18</v>
      </c>
      <c r="E546" s="259">
        <v>60</v>
      </c>
      <c r="G546" s="79">
        <f t="shared" si="8"/>
        <v>155.70000000000005</v>
      </c>
    </row>
    <row r="547" spans="1:7">
      <c r="B547" s="526"/>
      <c r="C547" s="526"/>
      <c r="D547" t="s">
        <v>19</v>
      </c>
      <c r="E547" s="259">
        <v>5</v>
      </c>
      <c r="G547" s="79">
        <f t="shared" si="8"/>
        <v>160.70000000000005</v>
      </c>
    </row>
    <row r="548" spans="1:7">
      <c r="B548" s="526"/>
      <c r="C548" s="526"/>
      <c r="D548" t="s">
        <v>566</v>
      </c>
      <c r="E548" s="263">
        <v>10</v>
      </c>
      <c r="G548" s="79">
        <f t="shared" si="8"/>
        <v>170.70000000000005</v>
      </c>
    </row>
    <row r="549" spans="1:7">
      <c r="A549" s="86">
        <v>44602</v>
      </c>
      <c r="B549" s="526">
        <v>24207</v>
      </c>
      <c r="C549" s="526" t="s">
        <v>15</v>
      </c>
      <c r="D549" t="s">
        <v>18</v>
      </c>
      <c r="F549" s="259">
        <v>60</v>
      </c>
      <c r="G549" s="79">
        <f t="shared" si="8"/>
        <v>110.70000000000005</v>
      </c>
    </row>
    <row r="550" spans="1:7">
      <c r="A550" s="86">
        <v>44602</v>
      </c>
      <c r="B550" s="526">
        <v>24207</v>
      </c>
      <c r="C550" s="526" t="s">
        <v>15</v>
      </c>
      <c r="D550" t="s">
        <v>19</v>
      </c>
      <c r="F550" s="259">
        <v>5</v>
      </c>
      <c r="G550" s="79">
        <f t="shared" si="8"/>
        <v>105.70000000000005</v>
      </c>
    </row>
    <row r="551" spans="1:7">
      <c r="A551" s="86">
        <v>44602</v>
      </c>
      <c r="B551" s="526">
        <v>24208</v>
      </c>
      <c r="C551" s="526" t="s">
        <v>15</v>
      </c>
      <c r="D551" t="s">
        <v>566</v>
      </c>
      <c r="F551" s="263">
        <v>10</v>
      </c>
      <c r="G551" s="79">
        <f t="shared" si="8"/>
        <v>95.700000000000045</v>
      </c>
    </row>
    <row r="552" spans="1:7">
      <c r="A552" s="86">
        <v>44720</v>
      </c>
      <c r="B552" s="526">
        <v>24970</v>
      </c>
      <c r="C552" s="526" t="s">
        <v>15</v>
      </c>
      <c r="D552" t="s">
        <v>16</v>
      </c>
      <c r="F552" s="263">
        <v>94.4</v>
      </c>
      <c r="G552" s="79">
        <f t="shared" ref="G552:G628" si="9">+G551+E552-F552</f>
        <v>1.3000000000000398</v>
      </c>
    </row>
    <row r="553" spans="1:7">
      <c r="A553" s="86">
        <v>44720</v>
      </c>
      <c r="B553" s="526">
        <v>24970</v>
      </c>
      <c r="C553" s="526" t="s">
        <v>15</v>
      </c>
      <c r="D553" t="s">
        <v>17</v>
      </c>
      <c r="F553" s="263">
        <v>1.3</v>
      </c>
      <c r="G553" s="79">
        <f t="shared" si="9"/>
        <v>3.9745984281580604E-14</v>
      </c>
    </row>
    <row r="554" spans="1:7">
      <c r="A554" s="44">
        <v>44620</v>
      </c>
      <c r="B554" s="525" t="s">
        <v>14</v>
      </c>
      <c r="C554" s="525" t="s">
        <v>20</v>
      </c>
      <c r="D554" t="s">
        <v>16</v>
      </c>
      <c r="E554" s="264">
        <v>131.1</v>
      </c>
      <c r="G554" s="79">
        <f t="shared" si="9"/>
        <v>131.10000000000002</v>
      </c>
    </row>
    <row r="555" spans="1:7">
      <c r="B555" s="526"/>
      <c r="C555" s="526"/>
      <c r="D555" t="s">
        <v>17</v>
      </c>
      <c r="E555" s="263">
        <v>4.3</v>
      </c>
      <c r="G555" s="79">
        <f t="shared" si="9"/>
        <v>135.40000000000003</v>
      </c>
    </row>
    <row r="556" spans="1:7">
      <c r="B556" s="526"/>
      <c r="C556" s="526"/>
      <c r="D556" t="s">
        <v>18</v>
      </c>
      <c r="E556" s="263">
        <v>56</v>
      </c>
      <c r="G556" s="79">
        <f t="shared" si="9"/>
        <v>191.40000000000003</v>
      </c>
    </row>
    <row r="557" spans="1:7">
      <c r="B557" s="526"/>
      <c r="C557" s="526"/>
      <c r="D557" t="s">
        <v>19</v>
      </c>
      <c r="E557" s="263">
        <v>5</v>
      </c>
      <c r="G557" s="79">
        <f t="shared" si="9"/>
        <v>196.40000000000003</v>
      </c>
    </row>
    <row r="558" spans="1:7">
      <c r="A558" s="7">
        <v>44753</v>
      </c>
      <c r="B558" s="526" t="s">
        <v>567</v>
      </c>
      <c r="C558" s="526" t="s">
        <v>20</v>
      </c>
      <c r="D558" t="s">
        <v>18</v>
      </c>
      <c r="F558" s="259">
        <v>56</v>
      </c>
      <c r="G558" s="79">
        <f t="shared" si="9"/>
        <v>140.40000000000003</v>
      </c>
    </row>
    <row r="559" spans="1:7">
      <c r="A559" s="7">
        <v>44753</v>
      </c>
      <c r="B559" s="526" t="s">
        <v>567</v>
      </c>
      <c r="C559" s="526" t="s">
        <v>20</v>
      </c>
      <c r="D559" t="s">
        <v>19</v>
      </c>
      <c r="F559" s="259">
        <v>5</v>
      </c>
      <c r="G559" s="79">
        <f t="shared" si="9"/>
        <v>135.40000000000003</v>
      </c>
    </row>
    <row r="560" spans="1:7">
      <c r="A560" s="7">
        <v>44757</v>
      </c>
      <c r="B560" s="526" t="s">
        <v>568</v>
      </c>
      <c r="C560" s="526" t="s">
        <v>20</v>
      </c>
      <c r="D560" t="s">
        <v>16</v>
      </c>
      <c r="F560" s="264">
        <v>131.1</v>
      </c>
      <c r="G560" s="79">
        <f t="shared" si="9"/>
        <v>4.3000000000000398</v>
      </c>
    </row>
    <row r="561" spans="1:14">
      <c r="A561" s="7">
        <v>44757</v>
      </c>
      <c r="B561" s="526" t="s">
        <v>568</v>
      </c>
      <c r="C561" s="526" t="s">
        <v>20</v>
      </c>
      <c r="D561" t="s">
        <v>17</v>
      </c>
      <c r="F561" s="263">
        <v>4.3</v>
      </c>
      <c r="G561" s="79">
        <f t="shared" si="9"/>
        <v>3.9968028886505635E-14</v>
      </c>
    </row>
    <row r="562" spans="1:14">
      <c r="A562" s="44">
        <v>44651</v>
      </c>
      <c r="B562" s="525" t="s">
        <v>14</v>
      </c>
      <c r="C562" s="525" t="s">
        <v>23</v>
      </c>
      <c r="D562" t="s">
        <v>16</v>
      </c>
      <c r="E562" s="264">
        <v>130.1</v>
      </c>
      <c r="G562" s="79">
        <f t="shared" si="9"/>
        <v>130.10000000000002</v>
      </c>
    </row>
    <row r="563" spans="1:14">
      <c r="B563" s="526"/>
      <c r="C563" s="526"/>
      <c r="D563" t="s">
        <v>17</v>
      </c>
      <c r="E563" s="263">
        <v>5.2</v>
      </c>
      <c r="G563" s="79">
        <f t="shared" si="9"/>
        <v>135.30000000000001</v>
      </c>
      <c r="J563" s="525"/>
    </row>
    <row r="564" spans="1:14">
      <c r="B564" s="526"/>
      <c r="C564" s="526"/>
      <c r="D564" t="s">
        <v>18</v>
      </c>
      <c r="E564" s="263">
        <v>60</v>
      </c>
      <c r="G564" s="79">
        <f t="shared" si="9"/>
        <v>195.3</v>
      </c>
      <c r="J564" s="526"/>
    </row>
    <row r="565" spans="1:14">
      <c r="B565" s="526"/>
      <c r="C565" s="526"/>
      <c r="D565" t="s">
        <v>19</v>
      </c>
      <c r="E565" s="263">
        <v>5</v>
      </c>
      <c r="G565" s="79">
        <f t="shared" si="9"/>
        <v>200.3</v>
      </c>
      <c r="J565" s="525"/>
    </row>
    <row r="566" spans="1:14">
      <c r="B566" s="526"/>
      <c r="C566" s="526"/>
      <c r="D566" t="s">
        <v>377</v>
      </c>
      <c r="E566" s="263">
        <v>93</v>
      </c>
      <c r="G566" s="79">
        <f t="shared" si="9"/>
        <v>293.3</v>
      </c>
      <c r="J566" s="526"/>
    </row>
    <row r="567" spans="1:14">
      <c r="B567" s="526"/>
      <c r="C567" s="526"/>
      <c r="D567" t="s">
        <v>160</v>
      </c>
      <c r="E567" s="263">
        <v>93</v>
      </c>
      <c r="G567" s="79">
        <f t="shared" si="9"/>
        <v>386.3</v>
      </c>
      <c r="J567" s="525"/>
      <c r="N567" s="160"/>
    </row>
    <row r="568" spans="1:14">
      <c r="A568" s="7">
        <v>44753</v>
      </c>
      <c r="B568" s="526" t="s">
        <v>567</v>
      </c>
      <c r="C568" s="526" t="s">
        <v>23</v>
      </c>
      <c r="D568" t="s">
        <v>18</v>
      </c>
      <c r="F568" s="263">
        <v>60</v>
      </c>
      <c r="G568" s="79">
        <f t="shared" si="9"/>
        <v>326.3</v>
      </c>
      <c r="J568" s="526"/>
    </row>
    <row r="569" spans="1:14">
      <c r="A569" s="7">
        <v>44753</v>
      </c>
      <c r="B569" s="526" t="s">
        <v>567</v>
      </c>
      <c r="C569" s="526" t="s">
        <v>23</v>
      </c>
      <c r="D569" t="s">
        <v>19</v>
      </c>
      <c r="F569" s="263">
        <v>5</v>
      </c>
      <c r="G569" s="79">
        <f t="shared" si="9"/>
        <v>321.3</v>
      </c>
    </row>
    <row r="570" spans="1:14">
      <c r="A570" s="7">
        <v>44757</v>
      </c>
      <c r="B570" s="526" t="s">
        <v>568</v>
      </c>
      <c r="C570" s="526" t="s">
        <v>23</v>
      </c>
      <c r="D570" t="s">
        <v>16</v>
      </c>
      <c r="F570" s="264">
        <v>130.1</v>
      </c>
      <c r="G570" s="79">
        <f t="shared" si="9"/>
        <v>191.20000000000002</v>
      </c>
    </row>
    <row r="571" spans="1:14">
      <c r="A571" s="7">
        <v>44757</v>
      </c>
      <c r="B571" s="526" t="s">
        <v>568</v>
      </c>
      <c r="C571" s="526" t="s">
        <v>23</v>
      </c>
      <c r="D571" t="s">
        <v>17</v>
      </c>
      <c r="F571" s="263">
        <v>5.2</v>
      </c>
      <c r="G571" s="79">
        <f t="shared" si="9"/>
        <v>186.00000000000003</v>
      </c>
    </row>
    <row r="572" spans="1:14">
      <c r="A572" s="7">
        <v>44853</v>
      </c>
      <c r="B572" s="161">
        <v>0.5</v>
      </c>
      <c r="C572" s="526" t="s">
        <v>342</v>
      </c>
      <c r="D572" t="s">
        <v>377</v>
      </c>
      <c r="E572" s="259"/>
      <c r="F572" s="259">
        <v>46.5</v>
      </c>
      <c r="G572" s="79">
        <f t="shared" si="9"/>
        <v>139.50000000000003</v>
      </c>
    </row>
    <row r="573" spans="1:14">
      <c r="A573" s="7">
        <v>44853</v>
      </c>
      <c r="B573" s="161">
        <v>0.5</v>
      </c>
      <c r="C573" s="526" t="s">
        <v>342</v>
      </c>
      <c r="D573" t="s">
        <v>160</v>
      </c>
      <c r="E573" s="259"/>
      <c r="F573" s="259">
        <v>46.5</v>
      </c>
      <c r="G573" s="79">
        <f t="shared" si="9"/>
        <v>93.000000000000028</v>
      </c>
    </row>
    <row r="574" spans="1:14">
      <c r="A574" s="7">
        <v>44876</v>
      </c>
      <c r="B574" s="526" t="s">
        <v>564</v>
      </c>
      <c r="C574" s="526" t="s">
        <v>23</v>
      </c>
      <c r="D574" t="s">
        <v>377</v>
      </c>
      <c r="F574" s="259">
        <v>46.5</v>
      </c>
      <c r="G574" s="79">
        <f t="shared" si="9"/>
        <v>46.500000000000028</v>
      </c>
    </row>
    <row r="575" spans="1:14">
      <c r="A575" s="7">
        <v>44876</v>
      </c>
      <c r="B575" s="526" t="s">
        <v>564</v>
      </c>
      <c r="C575" s="526" t="s">
        <v>23</v>
      </c>
      <c r="D575" t="s">
        <v>160</v>
      </c>
      <c r="F575" s="259">
        <v>46.5</v>
      </c>
      <c r="G575" s="79">
        <f t="shared" si="9"/>
        <v>0</v>
      </c>
    </row>
    <row r="576" spans="1:14">
      <c r="A576" s="44">
        <v>44681</v>
      </c>
      <c r="B576" s="64" t="s">
        <v>14</v>
      </c>
      <c r="C576" s="525" t="s">
        <v>24</v>
      </c>
      <c r="D576" t="s">
        <v>16</v>
      </c>
      <c r="E576" s="265">
        <v>75.900000000000006</v>
      </c>
      <c r="G576" s="79">
        <f t="shared" si="9"/>
        <v>75.900000000000006</v>
      </c>
    </row>
    <row r="577" spans="1:16">
      <c r="B577" s="64"/>
      <c r="C577" s="526"/>
      <c r="D577" t="s">
        <v>17</v>
      </c>
      <c r="E577" s="265">
        <v>2.8</v>
      </c>
      <c r="G577" s="79">
        <f t="shared" si="9"/>
        <v>78.7</v>
      </c>
    </row>
    <row r="578" spans="1:16">
      <c r="B578" s="526"/>
      <c r="C578" s="526"/>
      <c r="D578" t="s">
        <v>18</v>
      </c>
      <c r="E578" s="265">
        <v>60</v>
      </c>
      <c r="G578" s="79">
        <f t="shared" si="9"/>
        <v>138.69999999999999</v>
      </c>
    </row>
    <row r="579" spans="1:16">
      <c r="B579" s="526"/>
      <c r="C579" s="526"/>
      <c r="D579" t="s">
        <v>19</v>
      </c>
      <c r="E579" s="265">
        <v>5</v>
      </c>
      <c r="G579" s="79">
        <f t="shared" si="9"/>
        <v>143.69999999999999</v>
      </c>
      <c r="J579" s="7"/>
      <c r="K579" s="161"/>
      <c r="L579" s="161"/>
      <c r="M579" s="526"/>
      <c r="O579" s="174"/>
      <c r="P579" s="174"/>
    </row>
    <row r="580" spans="1:16">
      <c r="B580" s="526"/>
      <c r="C580" s="526"/>
      <c r="D580" t="s">
        <v>308</v>
      </c>
      <c r="E580" s="263">
        <v>10</v>
      </c>
      <c r="G580" s="79">
        <f t="shared" si="9"/>
        <v>153.69999999999999</v>
      </c>
      <c r="J580" s="7"/>
      <c r="K580" s="526"/>
      <c r="L580" s="526"/>
      <c r="M580" s="526"/>
      <c r="O580" s="174"/>
      <c r="P580" s="174"/>
    </row>
    <row r="581" spans="1:16">
      <c r="A581" s="7">
        <v>44753</v>
      </c>
      <c r="B581" s="526" t="s">
        <v>567</v>
      </c>
      <c r="C581" s="526" t="s">
        <v>24</v>
      </c>
      <c r="D581" t="s">
        <v>18</v>
      </c>
      <c r="F581" s="265">
        <v>60</v>
      </c>
      <c r="G581" s="79">
        <f t="shared" si="9"/>
        <v>93.699999999999989</v>
      </c>
    </row>
    <row r="582" spans="1:16">
      <c r="A582" s="7">
        <v>44753</v>
      </c>
      <c r="B582" s="526" t="s">
        <v>567</v>
      </c>
      <c r="C582" s="526" t="s">
        <v>24</v>
      </c>
      <c r="D582" t="s">
        <v>19</v>
      </c>
      <c r="F582" s="265">
        <v>5</v>
      </c>
      <c r="G582" s="79">
        <f t="shared" si="9"/>
        <v>88.699999999999989</v>
      </c>
    </row>
    <row r="583" spans="1:16">
      <c r="A583" s="7">
        <v>44757</v>
      </c>
      <c r="B583" s="526" t="s">
        <v>568</v>
      </c>
      <c r="C583" s="526" t="s">
        <v>20</v>
      </c>
      <c r="D583" t="s">
        <v>16</v>
      </c>
      <c r="F583" s="265">
        <v>75.900000000000006</v>
      </c>
      <c r="G583" s="79">
        <f t="shared" si="9"/>
        <v>12.799999999999983</v>
      </c>
    </row>
    <row r="584" spans="1:16">
      <c r="A584" s="7">
        <v>44757</v>
      </c>
      <c r="B584" s="526" t="s">
        <v>568</v>
      </c>
      <c r="C584" s="526" t="s">
        <v>20</v>
      </c>
      <c r="D584" t="s">
        <v>17</v>
      </c>
      <c r="F584" s="265">
        <v>2.8</v>
      </c>
      <c r="G584" s="79">
        <f t="shared" si="9"/>
        <v>9.9999999999999822</v>
      </c>
    </row>
    <row r="585" spans="1:16">
      <c r="A585" s="7">
        <v>44811</v>
      </c>
      <c r="B585" s="526" t="s">
        <v>569</v>
      </c>
      <c r="C585" s="526" t="s">
        <v>24</v>
      </c>
      <c r="D585" t="s">
        <v>308</v>
      </c>
      <c r="F585" s="263">
        <v>10</v>
      </c>
      <c r="G585" s="79">
        <f t="shared" si="9"/>
        <v>-1.7763568394002505E-14</v>
      </c>
    </row>
    <row r="586" spans="1:16">
      <c r="A586" s="44">
        <v>44712</v>
      </c>
      <c r="B586" s="525" t="s">
        <v>14</v>
      </c>
      <c r="C586" s="525" t="s">
        <v>25</v>
      </c>
      <c r="D586" s="48" t="s">
        <v>16</v>
      </c>
      <c r="E586" s="266">
        <v>62.6</v>
      </c>
      <c r="G586" s="79">
        <f t="shared" si="9"/>
        <v>62.59999999999998</v>
      </c>
    </row>
    <row r="587" spans="1:16">
      <c r="B587" s="526"/>
      <c r="C587" s="526"/>
      <c r="D587" s="48" t="s">
        <v>17</v>
      </c>
      <c r="E587" s="266">
        <v>9.1</v>
      </c>
      <c r="G587" s="79">
        <f t="shared" si="9"/>
        <v>71.699999999999974</v>
      </c>
    </row>
    <row r="588" spans="1:16">
      <c r="B588" s="526"/>
      <c r="C588" s="526"/>
      <c r="D588" t="s">
        <v>18</v>
      </c>
      <c r="E588" s="265">
        <v>60</v>
      </c>
      <c r="G588" s="79">
        <f t="shared" si="9"/>
        <v>131.69999999999999</v>
      </c>
    </row>
    <row r="589" spans="1:16">
      <c r="B589" s="526"/>
      <c r="C589" s="526"/>
      <c r="D589" t="s">
        <v>19</v>
      </c>
      <c r="E589" s="265">
        <v>5</v>
      </c>
      <c r="G589" s="79">
        <f t="shared" si="9"/>
        <v>136.69999999999999</v>
      </c>
    </row>
    <row r="590" spans="1:16">
      <c r="A590" s="7">
        <v>44753</v>
      </c>
      <c r="B590" s="526" t="s">
        <v>567</v>
      </c>
      <c r="C590" s="526" t="s">
        <v>25</v>
      </c>
      <c r="D590" t="s">
        <v>18</v>
      </c>
      <c r="F590" s="265">
        <v>60</v>
      </c>
      <c r="G590" s="79">
        <f t="shared" si="9"/>
        <v>76.699999999999989</v>
      </c>
    </row>
    <row r="591" spans="1:16">
      <c r="A591" s="7">
        <v>44753</v>
      </c>
      <c r="B591" s="526" t="s">
        <v>567</v>
      </c>
      <c r="C591" s="526" t="s">
        <v>25</v>
      </c>
      <c r="D591" t="s">
        <v>19</v>
      </c>
      <c r="F591" s="265">
        <v>5</v>
      </c>
      <c r="G591" s="79">
        <f t="shared" si="9"/>
        <v>71.699999999999989</v>
      </c>
    </row>
    <row r="592" spans="1:16">
      <c r="A592" s="7">
        <v>44757</v>
      </c>
      <c r="B592" s="526" t="s">
        <v>568</v>
      </c>
      <c r="C592" s="526" t="s">
        <v>25</v>
      </c>
      <c r="D592" t="s">
        <v>16</v>
      </c>
      <c r="F592" s="266">
        <v>62.6</v>
      </c>
      <c r="G592" s="79">
        <f t="shared" si="9"/>
        <v>9.0999999999999872</v>
      </c>
    </row>
    <row r="593" spans="1:15">
      <c r="A593" s="7">
        <v>44757</v>
      </c>
      <c r="B593" s="526" t="s">
        <v>568</v>
      </c>
      <c r="C593" s="526" t="s">
        <v>25</v>
      </c>
      <c r="D593" t="s">
        <v>17</v>
      </c>
      <c r="F593" s="266">
        <v>9.1</v>
      </c>
      <c r="G593" s="79">
        <f t="shared" si="9"/>
        <v>0</v>
      </c>
      <c r="I593" s="525"/>
      <c r="K593" s="26"/>
      <c r="L593" s="26"/>
      <c r="N593" s="26"/>
    </row>
    <row r="594" spans="1:15">
      <c r="A594" s="44">
        <v>44742</v>
      </c>
      <c r="B594" s="525" t="s">
        <v>14</v>
      </c>
      <c r="C594" s="525" t="s">
        <v>26</v>
      </c>
      <c r="D594" t="s">
        <v>16</v>
      </c>
      <c r="E594" s="263">
        <v>89.7</v>
      </c>
      <c r="G594" s="79">
        <f t="shared" si="9"/>
        <v>89.7</v>
      </c>
      <c r="N594" s="26"/>
    </row>
    <row r="595" spans="1:15">
      <c r="B595" s="526"/>
      <c r="C595" s="526"/>
      <c r="D595" t="s">
        <v>17</v>
      </c>
      <c r="E595" s="263">
        <v>6.9</v>
      </c>
      <c r="G595" s="79">
        <f t="shared" si="9"/>
        <v>96.600000000000009</v>
      </c>
      <c r="K595" s="525"/>
      <c r="L595" s="525"/>
      <c r="N595" s="2"/>
    </row>
    <row r="596" spans="1:15">
      <c r="B596" s="526"/>
      <c r="C596" s="526"/>
      <c r="D596" t="s">
        <v>18</v>
      </c>
      <c r="E596" s="265">
        <v>60</v>
      </c>
      <c r="G596" s="79">
        <f t="shared" si="9"/>
        <v>156.60000000000002</v>
      </c>
      <c r="J596" s="543"/>
      <c r="K596" s="543"/>
      <c r="L596" s="543"/>
      <c r="M596" s="543"/>
      <c r="N596" s="2"/>
    </row>
    <row r="597" spans="1:15">
      <c r="B597" s="526"/>
      <c r="C597" s="526"/>
      <c r="D597" t="s">
        <v>19</v>
      </c>
      <c r="E597" s="265">
        <v>5</v>
      </c>
      <c r="G597" s="79">
        <f t="shared" si="9"/>
        <v>161.60000000000002</v>
      </c>
      <c r="J597" s="525"/>
      <c r="M597" s="174"/>
    </row>
    <row r="598" spans="1:15">
      <c r="A598" s="7">
        <v>44753</v>
      </c>
      <c r="B598" s="526" t="s">
        <v>567</v>
      </c>
      <c r="C598" s="526" t="s">
        <v>26</v>
      </c>
      <c r="D598" t="s">
        <v>18</v>
      </c>
      <c r="F598" s="265">
        <v>60</v>
      </c>
      <c r="G598" s="79">
        <f t="shared" si="9"/>
        <v>101.60000000000002</v>
      </c>
      <c r="J598" s="525"/>
      <c r="M598" s="174"/>
    </row>
    <row r="599" spans="1:15">
      <c r="A599" s="7">
        <v>44753</v>
      </c>
      <c r="B599" s="526" t="s">
        <v>567</v>
      </c>
      <c r="C599" s="526" t="s">
        <v>26</v>
      </c>
      <c r="D599" t="s">
        <v>19</v>
      </c>
      <c r="F599" s="265">
        <v>5</v>
      </c>
      <c r="G599" s="79">
        <f t="shared" si="9"/>
        <v>96.600000000000023</v>
      </c>
      <c r="J599" s="525"/>
      <c r="M599" s="174"/>
    </row>
    <row r="600" spans="1:15">
      <c r="A600" s="7">
        <v>44811</v>
      </c>
      <c r="B600" s="526" t="s">
        <v>570</v>
      </c>
      <c r="C600" s="526" t="s">
        <v>26</v>
      </c>
      <c r="D600" t="s">
        <v>16</v>
      </c>
      <c r="F600" s="263">
        <v>89.7</v>
      </c>
      <c r="G600" s="79">
        <f t="shared" si="9"/>
        <v>6.9000000000000199</v>
      </c>
      <c r="J600" s="525"/>
      <c r="M600" s="174"/>
    </row>
    <row r="601" spans="1:15">
      <c r="A601" s="7">
        <v>44811</v>
      </c>
      <c r="B601" s="526" t="s">
        <v>570</v>
      </c>
      <c r="C601" s="526" t="s">
        <v>26</v>
      </c>
      <c r="D601" t="s">
        <v>17</v>
      </c>
      <c r="F601" s="263">
        <v>6.9</v>
      </c>
      <c r="G601" s="79">
        <f t="shared" si="9"/>
        <v>1.9539925233402755E-14</v>
      </c>
      <c r="J601" s="525"/>
      <c r="M601" s="174"/>
    </row>
    <row r="602" spans="1:15">
      <c r="A602" s="44">
        <v>44773</v>
      </c>
      <c r="B602" s="525" t="s">
        <v>14</v>
      </c>
      <c r="C602" s="525" t="s">
        <v>27</v>
      </c>
      <c r="D602" t="s">
        <v>16</v>
      </c>
      <c r="E602" s="265">
        <v>89.3</v>
      </c>
      <c r="F602" s="265"/>
      <c r="G602" s="79">
        <f t="shared" si="9"/>
        <v>89.300000000000011</v>
      </c>
      <c r="J602" s="525"/>
      <c r="M602" s="174"/>
    </row>
    <row r="603" spans="1:15">
      <c r="B603" s="526"/>
      <c r="C603" s="526"/>
      <c r="D603" t="s">
        <v>17</v>
      </c>
      <c r="E603" s="265">
        <v>9.6999999999999993</v>
      </c>
      <c r="F603" s="265"/>
      <c r="G603" s="79">
        <f t="shared" si="9"/>
        <v>99.000000000000014</v>
      </c>
      <c r="J603" s="525"/>
      <c r="M603" s="174"/>
    </row>
    <row r="604" spans="1:15">
      <c r="B604" s="526"/>
      <c r="C604" s="526"/>
      <c r="D604" t="s">
        <v>18</v>
      </c>
      <c r="E604" s="267">
        <v>60</v>
      </c>
      <c r="F604" s="265"/>
      <c r="G604" s="79">
        <f t="shared" si="9"/>
        <v>159</v>
      </c>
      <c r="J604" s="525"/>
      <c r="M604" s="174"/>
      <c r="O604" s="525"/>
    </row>
    <row r="605" spans="1:15">
      <c r="B605" s="526"/>
      <c r="C605" s="526"/>
      <c r="D605" t="s">
        <v>19</v>
      </c>
      <c r="E605" s="267">
        <v>5</v>
      </c>
      <c r="F605" s="265"/>
      <c r="G605" s="79">
        <f t="shared" si="9"/>
        <v>164</v>
      </c>
      <c r="J605" s="525"/>
      <c r="M605" s="174"/>
      <c r="O605" s="525"/>
    </row>
    <row r="606" spans="1:15">
      <c r="A606" s="7">
        <v>44811</v>
      </c>
      <c r="B606" s="526" t="s">
        <v>570</v>
      </c>
      <c r="C606" s="526" t="s">
        <v>27</v>
      </c>
      <c r="D606" t="s">
        <v>16</v>
      </c>
      <c r="F606" s="265">
        <v>89.3</v>
      </c>
      <c r="G606" s="79">
        <f t="shared" si="9"/>
        <v>74.7</v>
      </c>
      <c r="J606" s="525"/>
      <c r="M606" s="174"/>
      <c r="O606" s="526"/>
    </row>
    <row r="607" spans="1:15">
      <c r="A607" s="7">
        <v>44811</v>
      </c>
      <c r="B607" s="526" t="s">
        <v>570</v>
      </c>
      <c r="C607" s="526" t="s">
        <v>27</v>
      </c>
      <c r="D607" t="s">
        <v>17</v>
      </c>
      <c r="F607" s="265">
        <v>9.6999999999999993</v>
      </c>
      <c r="G607" s="79">
        <f t="shared" si="9"/>
        <v>65</v>
      </c>
      <c r="J607" s="525"/>
      <c r="M607" s="174"/>
    </row>
    <row r="608" spans="1:15">
      <c r="A608" s="7">
        <v>44811</v>
      </c>
      <c r="B608" s="526" t="s">
        <v>569</v>
      </c>
      <c r="C608" s="526" t="s">
        <v>27</v>
      </c>
      <c r="D608" t="s">
        <v>18</v>
      </c>
      <c r="F608" s="267">
        <v>60</v>
      </c>
      <c r="G608" s="79">
        <f t="shared" si="9"/>
        <v>5</v>
      </c>
      <c r="J608" s="525"/>
      <c r="M608" s="26"/>
    </row>
    <row r="609" spans="1:14">
      <c r="A609" s="7">
        <v>44811</v>
      </c>
      <c r="B609" s="526" t="s">
        <v>569</v>
      </c>
      <c r="C609" s="526" t="s">
        <v>27</v>
      </c>
      <c r="D609" t="s">
        <v>19</v>
      </c>
      <c r="F609" s="267">
        <v>5</v>
      </c>
      <c r="G609" s="79">
        <f t="shared" si="9"/>
        <v>0</v>
      </c>
      <c r="M609" s="26"/>
    </row>
    <row r="610" spans="1:14">
      <c r="A610" s="44">
        <v>44773</v>
      </c>
      <c r="B610" s="525" t="s">
        <v>14</v>
      </c>
      <c r="C610" s="525" t="s">
        <v>28</v>
      </c>
      <c r="D610" t="s">
        <v>16</v>
      </c>
      <c r="E610" s="263">
        <v>89.8</v>
      </c>
      <c r="F610" s="265"/>
      <c r="G610" s="79">
        <f t="shared" si="9"/>
        <v>89.8</v>
      </c>
      <c r="M610" s="148"/>
    </row>
    <row r="611" spans="1:14">
      <c r="B611" s="526"/>
      <c r="C611" s="526"/>
      <c r="D611" t="s">
        <v>17</v>
      </c>
      <c r="E611" s="263">
        <v>7</v>
      </c>
      <c r="F611" s="265"/>
      <c r="G611" s="79">
        <f t="shared" si="9"/>
        <v>96.8</v>
      </c>
      <c r="J611" s="526"/>
      <c r="M611" s="148"/>
    </row>
    <row r="612" spans="1:14">
      <c r="B612" s="526"/>
      <c r="C612" s="526"/>
      <c r="D612" t="s">
        <v>18</v>
      </c>
      <c r="E612" s="267">
        <v>60</v>
      </c>
      <c r="F612" s="265"/>
      <c r="G612" s="79">
        <f t="shared" si="9"/>
        <v>156.80000000000001</v>
      </c>
    </row>
    <row r="613" spans="1:14">
      <c r="B613" s="526"/>
      <c r="C613" s="526"/>
      <c r="D613" t="s">
        <v>19</v>
      </c>
      <c r="E613" s="267">
        <v>5</v>
      </c>
      <c r="F613" s="265"/>
      <c r="G613" s="79">
        <f t="shared" si="9"/>
        <v>161.80000000000001</v>
      </c>
      <c r="J613" s="525"/>
    </row>
    <row r="614" spans="1:14">
      <c r="B614" s="526"/>
      <c r="C614" s="526"/>
      <c r="D614" t="s">
        <v>571</v>
      </c>
      <c r="E614" s="267">
        <v>102.5</v>
      </c>
      <c r="F614" s="265"/>
      <c r="G614" s="79">
        <f t="shared" si="9"/>
        <v>264.3</v>
      </c>
      <c r="N614" s="26"/>
    </row>
    <row r="615" spans="1:14">
      <c r="B615" s="526"/>
      <c r="C615" s="526"/>
      <c r="D615" t="s">
        <v>167</v>
      </c>
      <c r="E615" s="267">
        <v>102.5</v>
      </c>
      <c r="F615" s="265"/>
      <c r="G615" s="79">
        <f t="shared" si="9"/>
        <v>366.8</v>
      </c>
    </row>
    <row r="616" spans="1:14">
      <c r="A616" s="7">
        <v>44811</v>
      </c>
      <c r="B616" s="526" t="s">
        <v>569</v>
      </c>
      <c r="C616" s="526" t="s">
        <v>28</v>
      </c>
      <c r="D616" t="s">
        <v>18</v>
      </c>
      <c r="F616" s="267">
        <v>60</v>
      </c>
      <c r="G616" s="79">
        <f t="shared" si="9"/>
        <v>306.8</v>
      </c>
    </row>
    <row r="617" spans="1:14">
      <c r="A617" s="7">
        <v>44811</v>
      </c>
      <c r="B617" s="526" t="s">
        <v>569</v>
      </c>
      <c r="C617" s="526" t="s">
        <v>28</v>
      </c>
      <c r="D617" t="s">
        <v>19</v>
      </c>
      <c r="F617" s="267">
        <v>5</v>
      </c>
      <c r="G617" s="79">
        <f t="shared" si="9"/>
        <v>301.8</v>
      </c>
    </row>
    <row r="618" spans="1:14">
      <c r="A618" s="7">
        <v>44855</v>
      </c>
      <c r="B618" s="526" t="s">
        <v>572</v>
      </c>
      <c r="C618" s="526" t="s">
        <v>28</v>
      </c>
      <c r="D618" t="s">
        <v>16</v>
      </c>
      <c r="F618" s="263">
        <v>89.8</v>
      </c>
      <c r="G618" s="79">
        <f t="shared" si="9"/>
        <v>212</v>
      </c>
    </row>
    <row r="619" spans="1:14">
      <c r="A619" s="7">
        <v>44855</v>
      </c>
      <c r="B619" s="526" t="s">
        <v>572</v>
      </c>
      <c r="C619" s="526" t="s">
        <v>28</v>
      </c>
      <c r="D619" t="s">
        <v>17</v>
      </c>
      <c r="F619" s="263">
        <v>7</v>
      </c>
      <c r="G619" s="79">
        <f t="shared" si="9"/>
        <v>205</v>
      </c>
      <c r="M619" s="26"/>
      <c r="N619" s="26"/>
    </row>
    <row r="620" spans="1:14">
      <c r="A620" s="7">
        <v>44853</v>
      </c>
      <c r="B620" s="161">
        <v>0.5</v>
      </c>
      <c r="C620" s="526" t="s">
        <v>342</v>
      </c>
      <c r="D620" t="s">
        <v>571</v>
      </c>
      <c r="F620" s="263">
        <v>51.25</v>
      </c>
      <c r="G620" s="79">
        <f t="shared" si="9"/>
        <v>153.75</v>
      </c>
      <c r="M620" s="26"/>
      <c r="N620" s="26"/>
    </row>
    <row r="621" spans="1:14">
      <c r="A621" s="7">
        <v>44853</v>
      </c>
      <c r="B621" s="161">
        <v>0.5</v>
      </c>
      <c r="C621" s="526" t="s">
        <v>342</v>
      </c>
      <c r="D621" t="s">
        <v>167</v>
      </c>
      <c r="F621" s="263">
        <v>51.25</v>
      </c>
      <c r="G621" s="79">
        <f t="shared" si="9"/>
        <v>102.5</v>
      </c>
      <c r="M621" s="26"/>
      <c r="N621" s="26"/>
    </row>
    <row r="622" spans="1:14">
      <c r="A622" s="7">
        <v>44876</v>
      </c>
      <c r="B622" s="526" t="s">
        <v>564</v>
      </c>
      <c r="C622" s="526" t="s">
        <v>28</v>
      </c>
      <c r="D622" t="s">
        <v>571</v>
      </c>
      <c r="F622" s="263">
        <v>51.25</v>
      </c>
      <c r="G622" s="79">
        <f t="shared" si="9"/>
        <v>51.25</v>
      </c>
      <c r="M622" s="26"/>
      <c r="N622" s="26"/>
    </row>
    <row r="623" spans="1:14">
      <c r="A623" s="7">
        <v>44876</v>
      </c>
      <c r="B623" s="526" t="s">
        <v>564</v>
      </c>
      <c r="C623" s="526" t="s">
        <v>28</v>
      </c>
      <c r="D623" t="s">
        <v>167</v>
      </c>
      <c r="F623" s="263">
        <v>51.25</v>
      </c>
      <c r="G623" s="79">
        <f t="shared" si="9"/>
        <v>0</v>
      </c>
      <c r="M623" s="26"/>
      <c r="N623" s="26"/>
    </row>
    <row r="624" spans="1:14">
      <c r="A624" s="44">
        <v>44834</v>
      </c>
      <c r="B624" s="525" t="s">
        <v>14</v>
      </c>
      <c r="C624" s="525" t="s">
        <v>53</v>
      </c>
      <c r="D624" t="s">
        <v>16</v>
      </c>
      <c r="E624" s="263">
        <v>122.2</v>
      </c>
      <c r="F624" s="267"/>
      <c r="G624" s="79">
        <f t="shared" si="9"/>
        <v>122.2</v>
      </c>
    </row>
    <row r="625" spans="1:7">
      <c r="B625" s="526"/>
      <c r="C625" s="526"/>
      <c r="D625" t="s">
        <v>17</v>
      </c>
      <c r="E625" s="263">
        <v>8.1999999999999993</v>
      </c>
      <c r="F625" s="267"/>
      <c r="G625" s="79">
        <f t="shared" si="9"/>
        <v>130.4</v>
      </c>
    </row>
    <row r="626" spans="1:7">
      <c r="B626" s="526"/>
      <c r="C626" s="526"/>
      <c r="D626" t="s">
        <v>18</v>
      </c>
      <c r="E626" s="267">
        <v>60</v>
      </c>
      <c r="F626" s="267"/>
      <c r="G626" s="79">
        <f t="shared" si="9"/>
        <v>190.4</v>
      </c>
    </row>
    <row r="627" spans="1:7">
      <c r="B627" s="526"/>
      <c r="C627" s="526"/>
      <c r="D627" t="s">
        <v>19</v>
      </c>
      <c r="E627" s="267">
        <v>5</v>
      </c>
      <c r="F627" s="267"/>
      <c r="G627" s="79">
        <f t="shared" si="9"/>
        <v>195.4</v>
      </c>
    </row>
    <row r="628" spans="1:7">
      <c r="A628" s="7">
        <v>44847</v>
      </c>
      <c r="B628" s="526">
        <v>25618</v>
      </c>
      <c r="C628" s="526" t="s">
        <v>53</v>
      </c>
      <c r="D628" t="s">
        <v>18</v>
      </c>
      <c r="E628" s="267"/>
      <c r="F628" s="267">
        <v>60</v>
      </c>
      <c r="G628" s="79">
        <f t="shared" si="9"/>
        <v>135.4</v>
      </c>
    </row>
    <row r="629" spans="1:7">
      <c r="A629" s="7">
        <v>44847</v>
      </c>
      <c r="B629" s="526">
        <v>25618</v>
      </c>
      <c r="C629" s="526" t="s">
        <v>53</v>
      </c>
      <c r="D629" t="s">
        <v>19</v>
      </c>
      <c r="E629" s="267"/>
      <c r="F629" s="267">
        <v>5</v>
      </c>
      <c r="G629" s="79">
        <f t="shared" ref="G629:G705" si="10">+G628+E629-F629</f>
        <v>130.4</v>
      </c>
    </row>
    <row r="630" spans="1:7">
      <c r="A630" s="7">
        <v>44959</v>
      </c>
      <c r="B630" s="526" t="s">
        <v>573</v>
      </c>
      <c r="C630" s="526" t="s">
        <v>53</v>
      </c>
      <c r="D630" t="s">
        <v>16</v>
      </c>
      <c r="E630" s="267"/>
      <c r="F630" s="263">
        <v>122.2</v>
      </c>
      <c r="G630" s="79">
        <f t="shared" si="10"/>
        <v>8.2000000000000028</v>
      </c>
    </row>
    <row r="631" spans="1:7">
      <c r="A631" s="7">
        <v>44959</v>
      </c>
      <c r="B631" s="526" t="s">
        <v>573</v>
      </c>
      <c r="C631" s="526" t="s">
        <v>53</v>
      </c>
      <c r="D631" t="s">
        <v>17</v>
      </c>
      <c r="E631" s="267"/>
      <c r="F631" s="263">
        <v>8.1999999999999993</v>
      </c>
      <c r="G631" s="79">
        <f t="shared" si="10"/>
        <v>0</v>
      </c>
    </row>
    <row r="632" spans="1:7">
      <c r="A632" s="44">
        <v>44865</v>
      </c>
      <c r="B632" s="525" t="s">
        <v>14</v>
      </c>
      <c r="C632" s="525" t="s">
        <v>30</v>
      </c>
      <c r="D632" t="s">
        <v>16</v>
      </c>
      <c r="E632" s="267">
        <v>121.9</v>
      </c>
      <c r="F632" s="267"/>
      <c r="G632" s="79">
        <f t="shared" si="10"/>
        <v>121.9</v>
      </c>
    </row>
    <row r="633" spans="1:7">
      <c r="B633" s="526"/>
      <c r="C633" s="526"/>
      <c r="D633" t="s">
        <v>17</v>
      </c>
      <c r="E633" s="267">
        <v>4.9000000000000004</v>
      </c>
      <c r="F633" s="267"/>
      <c r="G633" s="79">
        <f t="shared" si="10"/>
        <v>126.80000000000001</v>
      </c>
    </row>
    <row r="634" spans="1:7">
      <c r="B634" s="526"/>
      <c r="C634" s="526"/>
      <c r="D634" t="s">
        <v>18</v>
      </c>
      <c r="E634" s="267">
        <v>60</v>
      </c>
      <c r="F634" s="267"/>
      <c r="G634" s="79">
        <f t="shared" si="10"/>
        <v>186.8</v>
      </c>
    </row>
    <row r="635" spans="1:7">
      <c r="B635" s="526"/>
      <c r="C635" s="526"/>
      <c r="D635" t="s">
        <v>19</v>
      </c>
      <c r="E635" s="267">
        <v>5</v>
      </c>
      <c r="F635" s="267"/>
      <c r="G635" s="79">
        <f t="shared" si="10"/>
        <v>191.8</v>
      </c>
    </row>
    <row r="636" spans="1:7">
      <c r="A636" s="7">
        <v>44876</v>
      </c>
      <c r="B636" s="526" t="s">
        <v>574</v>
      </c>
      <c r="C636" s="526" t="s">
        <v>30</v>
      </c>
      <c r="D636" t="s">
        <v>18</v>
      </c>
      <c r="E636" s="267"/>
      <c r="F636" s="267">
        <v>60</v>
      </c>
      <c r="G636" s="79">
        <f t="shared" si="10"/>
        <v>131.80000000000001</v>
      </c>
    </row>
    <row r="637" spans="1:7">
      <c r="A637" s="7">
        <v>44876</v>
      </c>
      <c r="B637" s="526" t="s">
        <v>574</v>
      </c>
      <c r="C637" s="526" t="s">
        <v>30</v>
      </c>
      <c r="D637" t="s">
        <v>19</v>
      </c>
      <c r="F637" s="267">
        <v>5</v>
      </c>
      <c r="G637" s="79">
        <f t="shared" si="10"/>
        <v>126.80000000000001</v>
      </c>
    </row>
    <row r="638" spans="1:7">
      <c r="A638" s="7">
        <v>44959</v>
      </c>
      <c r="B638" s="526" t="s">
        <v>573</v>
      </c>
      <c r="C638" s="526" t="s">
        <v>30</v>
      </c>
      <c r="D638" t="s">
        <v>16</v>
      </c>
      <c r="F638" s="267">
        <v>121.9</v>
      </c>
      <c r="G638" s="79">
        <f t="shared" si="10"/>
        <v>4.9000000000000057</v>
      </c>
    </row>
    <row r="639" spans="1:7">
      <c r="A639" s="7">
        <v>44959</v>
      </c>
      <c r="B639" s="526" t="s">
        <v>573</v>
      </c>
      <c r="C639" s="526" t="s">
        <v>30</v>
      </c>
      <c r="D639" t="s">
        <v>17</v>
      </c>
      <c r="F639" s="267">
        <v>4.9000000000000004</v>
      </c>
      <c r="G639" s="79">
        <f t="shared" si="10"/>
        <v>0</v>
      </c>
    </row>
    <row r="640" spans="1:7">
      <c r="A640" s="88">
        <v>44895</v>
      </c>
      <c r="B640" s="525" t="s">
        <v>14</v>
      </c>
      <c r="C640" s="525" t="s">
        <v>33</v>
      </c>
      <c r="D640" t="s">
        <v>16</v>
      </c>
      <c r="E640" s="263">
        <v>136</v>
      </c>
      <c r="F640" s="267"/>
      <c r="G640" s="79">
        <f t="shared" si="10"/>
        <v>136</v>
      </c>
    </row>
    <row r="641" spans="1:13">
      <c r="A641" s="86"/>
      <c r="B641" s="526"/>
      <c r="C641" s="526"/>
      <c r="D641" t="s">
        <v>17</v>
      </c>
      <c r="E641" s="263">
        <v>6.3</v>
      </c>
      <c r="F641" s="267"/>
      <c r="G641" s="79">
        <f t="shared" si="10"/>
        <v>142.30000000000001</v>
      </c>
    </row>
    <row r="642" spans="1:13">
      <c r="A642" s="86"/>
      <c r="B642" s="526"/>
      <c r="C642" s="526"/>
      <c r="D642" t="s">
        <v>18</v>
      </c>
      <c r="E642" s="265">
        <v>60</v>
      </c>
      <c r="F642" s="267"/>
      <c r="G642" s="79">
        <f t="shared" si="10"/>
        <v>202.3</v>
      </c>
      <c r="I642" s="525"/>
      <c r="K642" s="8"/>
    </row>
    <row r="643" spans="1:13">
      <c r="A643" s="86"/>
      <c r="B643" s="526"/>
      <c r="C643" s="526"/>
      <c r="D643" t="s">
        <v>19</v>
      </c>
      <c r="E643" s="265">
        <v>5</v>
      </c>
      <c r="F643" s="267"/>
      <c r="G643" s="79">
        <f t="shared" si="10"/>
        <v>207.3</v>
      </c>
      <c r="I643" s="526"/>
      <c r="K643" s="8"/>
    </row>
    <row r="644" spans="1:13">
      <c r="A644" s="7">
        <v>44905</v>
      </c>
      <c r="B644" s="526" t="s">
        <v>575</v>
      </c>
      <c r="C644" s="526" t="s">
        <v>33</v>
      </c>
      <c r="D644" t="s">
        <v>18</v>
      </c>
      <c r="F644" s="265">
        <v>60</v>
      </c>
      <c r="G644" s="79">
        <f t="shared" si="10"/>
        <v>147.30000000000001</v>
      </c>
      <c r="I644" s="525"/>
      <c r="K644" s="8"/>
    </row>
    <row r="645" spans="1:13">
      <c r="A645" s="7">
        <v>44905</v>
      </c>
      <c r="B645" s="526" t="s">
        <v>575</v>
      </c>
      <c r="C645" s="526" t="s">
        <v>33</v>
      </c>
      <c r="D645" t="s">
        <v>19</v>
      </c>
      <c r="F645" s="265">
        <v>5</v>
      </c>
      <c r="G645" s="79">
        <f t="shared" si="10"/>
        <v>142.30000000000001</v>
      </c>
      <c r="I645" s="526"/>
      <c r="K645" s="8"/>
    </row>
    <row r="646" spans="1:13">
      <c r="A646" s="7">
        <v>44971</v>
      </c>
      <c r="B646" s="526" t="s">
        <v>576</v>
      </c>
      <c r="C646" s="526" t="s">
        <v>33</v>
      </c>
      <c r="D646" t="s">
        <v>16</v>
      </c>
      <c r="F646" s="263">
        <v>136</v>
      </c>
      <c r="G646" s="79">
        <f t="shared" si="10"/>
        <v>6.3000000000000114</v>
      </c>
      <c r="I646" s="526"/>
      <c r="K646" s="8"/>
    </row>
    <row r="647" spans="1:13">
      <c r="A647" s="7">
        <v>44971</v>
      </c>
      <c r="B647" s="526" t="s">
        <v>576</v>
      </c>
      <c r="C647" s="526" t="s">
        <v>33</v>
      </c>
      <c r="D647" t="s">
        <v>17</v>
      </c>
      <c r="F647" s="263">
        <v>6.3</v>
      </c>
      <c r="G647" s="79">
        <f t="shared" si="10"/>
        <v>1.1546319456101628E-14</v>
      </c>
      <c r="H647" s="525" t="s">
        <v>25</v>
      </c>
      <c r="I647" s="526" t="s">
        <v>16</v>
      </c>
      <c r="K647" s="8"/>
    </row>
    <row r="648" spans="1:13">
      <c r="A648" s="88">
        <v>44895</v>
      </c>
      <c r="B648" s="525" t="s">
        <v>14</v>
      </c>
      <c r="C648" s="525" t="s">
        <v>34</v>
      </c>
      <c r="D648" t="s">
        <v>16</v>
      </c>
      <c r="E648" s="263">
        <v>155.5</v>
      </c>
      <c r="F648" s="265"/>
      <c r="G648" s="79">
        <f t="shared" si="10"/>
        <v>155.5</v>
      </c>
      <c r="H648" s="525" t="s">
        <v>15</v>
      </c>
      <c r="I648" t="s">
        <v>16</v>
      </c>
      <c r="J648" s="26">
        <v>140.80000000000001</v>
      </c>
      <c r="K648">
        <v>15</v>
      </c>
    </row>
    <row r="649" spans="1:13">
      <c r="A649" s="86"/>
      <c r="B649" s="526"/>
      <c r="C649" s="526"/>
      <c r="D649" t="s">
        <v>17</v>
      </c>
      <c r="E649" s="263">
        <v>5.7</v>
      </c>
      <c r="F649" s="265"/>
      <c r="G649" s="79">
        <f t="shared" si="10"/>
        <v>161.19999999999999</v>
      </c>
      <c r="H649" s="526"/>
      <c r="I649" t="s">
        <v>17</v>
      </c>
      <c r="J649" s="26">
        <v>4.8</v>
      </c>
    </row>
    <row r="650" spans="1:13">
      <c r="A650" s="86"/>
      <c r="B650" s="526"/>
      <c r="C650" s="526"/>
      <c r="D650" t="s">
        <v>18</v>
      </c>
      <c r="E650" s="265">
        <v>60</v>
      </c>
      <c r="F650" s="265"/>
      <c r="G650" s="79">
        <f t="shared" si="10"/>
        <v>221.2</v>
      </c>
      <c r="I650" s="525"/>
      <c r="K650" s="8"/>
    </row>
    <row r="651" spans="1:13">
      <c r="A651" s="86"/>
      <c r="B651" s="526"/>
      <c r="C651" s="526"/>
      <c r="D651" t="s">
        <v>19</v>
      </c>
      <c r="E651" s="265">
        <v>5</v>
      </c>
      <c r="F651" s="265"/>
      <c r="G651" s="79">
        <f t="shared" si="10"/>
        <v>226.2</v>
      </c>
      <c r="I651" s="526"/>
      <c r="J651">
        <f>SUM(J647:J650)</f>
        <v>145.60000000000002</v>
      </c>
      <c r="L651" s="148"/>
    </row>
    <row r="652" spans="1:13">
      <c r="A652" s="7">
        <v>44936</v>
      </c>
      <c r="B652" s="526" t="s">
        <v>577</v>
      </c>
      <c r="C652" s="526" t="s">
        <v>34</v>
      </c>
      <c r="D652" t="s">
        <v>18</v>
      </c>
      <c r="F652" s="265">
        <v>60</v>
      </c>
      <c r="G652" s="79">
        <f t="shared" si="10"/>
        <v>166.2</v>
      </c>
      <c r="I652" s="525"/>
      <c r="K652" s="8"/>
      <c r="L652" s="8"/>
    </row>
    <row r="653" spans="1:13">
      <c r="A653" s="7">
        <v>44936</v>
      </c>
      <c r="B653" s="526" t="s">
        <v>577</v>
      </c>
      <c r="C653" s="526" t="s">
        <v>34</v>
      </c>
      <c r="D653" t="s">
        <v>19</v>
      </c>
      <c r="F653" s="265">
        <v>5</v>
      </c>
      <c r="G653" s="79">
        <f t="shared" si="10"/>
        <v>161.19999999999999</v>
      </c>
      <c r="I653" s="526"/>
      <c r="K653" s="8"/>
      <c r="L653" s="8"/>
    </row>
    <row r="654" spans="1:13">
      <c r="A654" s="7">
        <v>44971</v>
      </c>
      <c r="B654" s="526" t="s">
        <v>576</v>
      </c>
      <c r="C654" s="526" t="s">
        <v>34</v>
      </c>
      <c r="D654" t="s">
        <v>16</v>
      </c>
      <c r="F654" s="263">
        <v>155.5</v>
      </c>
      <c r="G654" s="79">
        <f t="shared" si="10"/>
        <v>5.6999999999999886</v>
      </c>
      <c r="I654" s="526"/>
      <c r="K654" s="8"/>
      <c r="L654" s="8"/>
    </row>
    <row r="655" spans="1:13">
      <c r="A655" s="7">
        <v>44971</v>
      </c>
      <c r="B655" s="526" t="s">
        <v>576</v>
      </c>
      <c r="C655" s="526" t="s">
        <v>34</v>
      </c>
      <c r="D655" t="s">
        <v>17</v>
      </c>
      <c r="F655" s="263">
        <v>5.7</v>
      </c>
      <c r="G655" s="79">
        <f t="shared" si="10"/>
        <v>-1.1546319456101628E-14</v>
      </c>
      <c r="I655" s="526"/>
      <c r="K655" s="8"/>
      <c r="L655" s="8"/>
    </row>
    <row r="656" spans="1:13">
      <c r="A656" s="88">
        <v>44957</v>
      </c>
      <c r="B656" s="525" t="s">
        <v>14</v>
      </c>
      <c r="C656" s="525" t="s">
        <v>15</v>
      </c>
      <c r="D656" t="s">
        <v>16</v>
      </c>
      <c r="E656" s="263">
        <v>140.80000000000001</v>
      </c>
      <c r="F656" s="265"/>
      <c r="G656" s="79">
        <f t="shared" si="10"/>
        <v>140.80000000000001</v>
      </c>
      <c r="I656" s="525"/>
      <c r="M656" s="8"/>
    </row>
    <row r="657" spans="1:13">
      <c r="A657" s="86"/>
      <c r="B657" s="526"/>
      <c r="C657" s="526"/>
      <c r="D657" t="s">
        <v>17</v>
      </c>
      <c r="E657" s="263">
        <v>4.8</v>
      </c>
      <c r="F657" s="265"/>
      <c r="G657" s="79">
        <f t="shared" si="10"/>
        <v>145.60000000000002</v>
      </c>
      <c r="I657" s="525"/>
      <c r="M657" s="8"/>
    </row>
    <row r="658" spans="1:13">
      <c r="A658" s="86"/>
      <c r="B658" s="526"/>
      <c r="C658" s="526"/>
      <c r="D658" t="s">
        <v>18</v>
      </c>
      <c r="E658" s="265">
        <v>60</v>
      </c>
      <c r="F658" s="265"/>
      <c r="G658" s="79">
        <f t="shared" si="10"/>
        <v>205.60000000000002</v>
      </c>
      <c r="I658" s="525"/>
      <c r="M658" s="8"/>
    </row>
    <row r="659" spans="1:13">
      <c r="A659" s="86"/>
      <c r="B659" s="526"/>
      <c r="C659" s="526"/>
      <c r="D659" t="s">
        <v>19</v>
      </c>
      <c r="E659" s="265">
        <v>5</v>
      </c>
      <c r="F659" s="265"/>
      <c r="G659" s="79">
        <f t="shared" si="10"/>
        <v>210.60000000000002</v>
      </c>
      <c r="I659" s="525"/>
      <c r="M659" s="8"/>
    </row>
    <row r="660" spans="1:13">
      <c r="A660" s="7">
        <v>44967</v>
      </c>
      <c r="B660" s="526" t="s">
        <v>578</v>
      </c>
      <c r="C660" s="526" t="s">
        <v>15</v>
      </c>
      <c r="D660" t="s">
        <v>18</v>
      </c>
      <c r="F660" s="265">
        <v>60</v>
      </c>
      <c r="G660" s="79">
        <f t="shared" si="10"/>
        <v>150.60000000000002</v>
      </c>
      <c r="I660" s="525"/>
      <c r="M660" s="8"/>
    </row>
    <row r="661" spans="1:13">
      <c r="A661" s="7">
        <v>44967</v>
      </c>
      <c r="B661" s="526" t="s">
        <v>578</v>
      </c>
      <c r="C661" s="526" t="s">
        <v>15</v>
      </c>
      <c r="D661" t="s">
        <v>19</v>
      </c>
      <c r="F661" s="265">
        <v>5</v>
      </c>
      <c r="G661" s="79">
        <f t="shared" si="10"/>
        <v>145.60000000000002</v>
      </c>
      <c r="I661" s="526"/>
      <c r="M661" s="8"/>
    </row>
    <row r="662" spans="1:13">
      <c r="A662" s="7">
        <v>44988</v>
      </c>
      <c r="B662" s="526" t="s">
        <v>579</v>
      </c>
      <c r="C662" s="526" t="s">
        <v>15</v>
      </c>
      <c r="D662" t="s">
        <v>16</v>
      </c>
      <c r="F662" s="263">
        <v>140.80000000000001</v>
      </c>
      <c r="G662" s="79">
        <f t="shared" si="10"/>
        <v>4.8000000000000114</v>
      </c>
      <c r="I662" s="526"/>
      <c r="M662" s="8"/>
    </row>
    <row r="663" spans="1:13">
      <c r="A663" s="7">
        <v>44988</v>
      </c>
      <c r="B663" s="526" t="s">
        <v>579</v>
      </c>
      <c r="C663" s="526" t="s">
        <v>15</v>
      </c>
      <c r="D663" t="s">
        <v>17</v>
      </c>
      <c r="F663" s="263">
        <v>4.8</v>
      </c>
      <c r="G663" s="79">
        <f t="shared" si="10"/>
        <v>1.1546319456101628E-14</v>
      </c>
      <c r="I663" s="526"/>
      <c r="M663" s="8"/>
    </row>
    <row r="664" spans="1:13">
      <c r="A664" s="44">
        <v>44991</v>
      </c>
      <c r="B664" s="525" t="s">
        <v>14</v>
      </c>
      <c r="C664" s="525" t="s">
        <v>20</v>
      </c>
      <c r="D664" t="s">
        <v>16</v>
      </c>
      <c r="E664" s="263">
        <v>153.6</v>
      </c>
      <c r="F664" s="265"/>
      <c r="G664" s="79">
        <f t="shared" si="10"/>
        <v>153.6</v>
      </c>
      <c r="I664" s="526"/>
      <c r="M664" s="8"/>
    </row>
    <row r="665" spans="1:13">
      <c r="B665" s="526"/>
      <c r="C665" s="526"/>
      <c r="D665" t="s">
        <v>17</v>
      </c>
      <c r="E665" s="263">
        <v>1.2</v>
      </c>
      <c r="F665" s="265"/>
      <c r="G665" s="79">
        <f t="shared" si="10"/>
        <v>154.79999999999998</v>
      </c>
      <c r="I665" s="526"/>
      <c r="M665" s="8"/>
    </row>
    <row r="666" spans="1:13">
      <c r="B666" s="526"/>
      <c r="C666" s="526"/>
      <c r="D666" t="s">
        <v>18</v>
      </c>
      <c r="E666" s="265">
        <v>56</v>
      </c>
      <c r="F666" s="265"/>
      <c r="G666" s="79">
        <f t="shared" si="10"/>
        <v>210.79999999999998</v>
      </c>
      <c r="I666" s="526"/>
      <c r="M666" s="8"/>
    </row>
    <row r="667" spans="1:13">
      <c r="B667" s="526"/>
      <c r="C667" s="526"/>
      <c r="D667" t="s">
        <v>19</v>
      </c>
      <c r="E667" s="265">
        <v>5</v>
      </c>
      <c r="F667" s="265"/>
      <c r="G667" s="79">
        <f t="shared" si="10"/>
        <v>215.79999999999998</v>
      </c>
      <c r="I667" s="526"/>
      <c r="M667" s="8"/>
    </row>
    <row r="668" spans="1:13">
      <c r="A668" s="7">
        <v>44991</v>
      </c>
      <c r="B668" s="526">
        <v>26447</v>
      </c>
      <c r="C668" s="526" t="s">
        <v>20</v>
      </c>
      <c r="D668" t="s">
        <v>18</v>
      </c>
      <c r="F668" s="265">
        <v>56</v>
      </c>
      <c r="G668" s="79">
        <f t="shared" si="10"/>
        <v>159.79999999999998</v>
      </c>
      <c r="I668" s="526"/>
      <c r="M668" s="8"/>
    </row>
    <row r="669" spans="1:13">
      <c r="A669" s="7">
        <v>44991</v>
      </c>
      <c r="B669" s="526">
        <v>26447</v>
      </c>
      <c r="C669" s="526" t="s">
        <v>20</v>
      </c>
      <c r="D669" t="s">
        <v>19</v>
      </c>
      <c r="F669" s="265">
        <v>5</v>
      </c>
      <c r="G669" s="79">
        <f t="shared" si="10"/>
        <v>154.79999999999998</v>
      </c>
      <c r="I669" s="526"/>
      <c r="M669" s="8"/>
    </row>
    <row r="670" spans="1:13">
      <c r="A670" s="7">
        <v>45013</v>
      </c>
      <c r="B670" s="526" t="s">
        <v>580</v>
      </c>
      <c r="C670" s="526" t="s">
        <v>20</v>
      </c>
      <c r="D670" t="s">
        <v>16</v>
      </c>
      <c r="F670" s="263">
        <v>153.6</v>
      </c>
      <c r="G670" s="79">
        <f t="shared" si="10"/>
        <v>1.1999999999999886</v>
      </c>
      <c r="I670" s="525"/>
      <c r="K670" s="241"/>
      <c r="M670" s="8"/>
    </row>
    <row r="671" spans="1:13">
      <c r="A671" s="7">
        <v>45013</v>
      </c>
      <c r="B671" s="526" t="s">
        <v>580</v>
      </c>
      <c r="C671" s="526" t="s">
        <v>20</v>
      </c>
      <c r="D671" t="s">
        <v>17</v>
      </c>
      <c r="F671" s="263">
        <v>1.2</v>
      </c>
      <c r="G671" s="79">
        <f t="shared" si="10"/>
        <v>-1.1324274851176597E-14</v>
      </c>
      <c r="I671" s="526"/>
      <c r="K671" s="241"/>
      <c r="M671" s="8"/>
    </row>
    <row r="672" spans="1:13">
      <c r="A672" s="88">
        <v>45016</v>
      </c>
      <c r="B672" s="525" t="s">
        <v>14</v>
      </c>
      <c r="C672" s="525" t="s">
        <v>23</v>
      </c>
      <c r="D672" t="s">
        <v>16</v>
      </c>
      <c r="E672" s="268">
        <v>147.4</v>
      </c>
      <c r="F672" s="268"/>
      <c r="G672" s="79">
        <f t="shared" si="10"/>
        <v>147.4</v>
      </c>
      <c r="I672" s="525"/>
      <c r="K672" s="241"/>
    </row>
    <row r="673" spans="1:12">
      <c r="A673" s="86"/>
      <c r="B673" s="526"/>
      <c r="C673" s="526"/>
      <c r="D673" t="s">
        <v>17</v>
      </c>
      <c r="E673" s="268">
        <v>1.3</v>
      </c>
      <c r="F673" s="268"/>
      <c r="G673" s="79">
        <f t="shared" si="10"/>
        <v>148.70000000000002</v>
      </c>
      <c r="I673" s="526"/>
      <c r="J673" t="s">
        <v>17</v>
      </c>
      <c r="K673" s="241">
        <v>1.5</v>
      </c>
      <c r="L673" s="26"/>
    </row>
    <row r="674" spans="1:12">
      <c r="A674" s="86"/>
      <c r="B674" s="526"/>
      <c r="C674" s="526"/>
      <c r="D674" t="s">
        <v>18</v>
      </c>
      <c r="E674" s="268">
        <v>60</v>
      </c>
      <c r="F674" s="268"/>
      <c r="G674" s="79">
        <f t="shared" si="10"/>
        <v>208.70000000000002</v>
      </c>
    </row>
    <row r="675" spans="1:12">
      <c r="A675" s="86"/>
      <c r="B675" s="526"/>
      <c r="C675" s="526"/>
      <c r="D675" t="s">
        <v>19</v>
      </c>
      <c r="E675" s="268">
        <v>5</v>
      </c>
      <c r="F675" s="268"/>
      <c r="G675" s="79">
        <f t="shared" si="10"/>
        <v>213.70000000000002</v>
      </c>
      <c r="K675" s="37">
        <f>SUM(K670:K674)</f>
        <v>1.5</v>
      </c>
    </row>
    <row r="676" spans="1:12">
      <c r="A676" s="86">
        <v>45026</v>
      </c>
      <c r="B676" s="526">
        <v>26796</v>
      </c>
      <c r="C676" s="526" t="s">
        <v>23</v>
      </c>
      <c r="D676" t="s">
        <v>18</v>
      </c>
      <c r="E676" s="268"/>
      <c r="F676" s="268">
        <v>60</v>
      </c>
      <c r="G676" s="79">
        <f t="shared" si="10"/>
        <v>153.70000000000002</v>
      </c>
    </row>
    <row r="677" spans="1:12">
      <c r="A677" s="86">
        <v>45026</v>
      </c>
      <c r="B677" s="526">
        <v>26796</v>
      </c>
      <c r="C677" s="526" t="s">
        <v>23</v>
      </c>
      <c r="D677" t="s">
        <v>19</v>
      </c>
      <c r="E677" s="268"/>
      <c r="F677" s="268">
        <v>5</v>
      </c>
      <c r="G677" s="79">
        <f t="shared" si="10"/>
        <v>148.70000000000002</v>
      </c>
    </row>
    <row r="678" spans="1:12">
      <c r="A678" s="86">
        <v>45082</v>
      </c>
      <c r="B678" s="526">
        <v>26902</v>
      </c>
      <c r="C678" s="526" t="s">
        <v>23</v>
      </c>
      <c r="D678" t="s">
        <v>16</v>
      </c>
      <c r="E678" s="268"/>
      <c r="F678" s="268">
        <v>147.4</v>
      </c>
      <c r="G678" s="79">
        <f t="shared" si="10"/>
        <v>1.3000000000000114</v>
      </c>
    </row>
    <row r="679" spans="1:12">
      <c r="A679" s="86">
        <v>45082</v>
      </c>
      <c r="B679" s="526">
        <v>26902</v>
      </c>
      <c r="C679" s="526" t="s">
        <v>23</v>
      </c>
      <c r="D679" t="s">
        <v>17</v>
      </c>
      <c r="E679" s="268"/>
      <c r="F679" s="268">
        <v>1.3</v>
      </c>
      <c r="G679" s="79">
        <f t="shared" si="10"/>
        <v>1.1324274851176597E-14</v>
      </c>
    </row>
    <row r="680" spans="1:12">
      <c r="A680" s="88">
        <v>45046</v>
      </c>
      <c r="B680" s="525" t="s">
        <v>14</v>
      </c>
      <c r="C680" s="525" t="s">
        <v>581</v>
      </c>
      <c r="D680" t="s">
        <v>16</v>
      </c>
      <c r="E680" s="268">
        <v>154.30000000000001</v>
      </c>
      <c r="F680" s="268"/>
      <c r="G680" s="79">
        <f t="shared" si="10"/>
        <v>154.30000000000001</v>
      </c>
    </row>
    <row r="681" spans="1:12">
      <c r="A681" s="86"/>
      <c r="B681" s="526"/>
      <c r="C681" s="526"/>
      <c r="D681" t="s">
        <v>17</v>
      </c>
      <c r="E681" s="268">
        <v>1.5</v>
      </c>
      <c r="F681" s="268"/>
      <c r="G681" s="79">
        <f t="shared" si="10"/>
        <v>155.80000000000001</v>
      </c>
    </row>
    <row r="682" spans="1:12">
      <c r="A682" s="86"/>
      <c r="B682" s="526"/>
      <c r="C682" s="526"/>
      <c r="D682" t="s">
        <v>18</v>
      </c>
      <c r="E682" s="268">
        <v>60</v>
      </c>
      <c r="F682" s="268"/>
      <c r="G682" s="79">
        <f t="shared" si="10"/>
        <v>215.8</v>
      </c>
    </row>
    <row r="683" spans="1:12">
      <c r="A683" s="86"/>
      <c r="B683" s="526"/>
      <c r="C683" s="526"/>
      <c r="D683" t="s">
        <v>19</v>
      </c>
      <c r="E683" s="268">
        <v>5</v>
      </c>
      <c r="F683" s="268"/>
      <c r="G683" s="79">
        <f t="shared" si="10"/>
        <v>220.8</v>
      </c>
    </row>
    <row r="684" spans="1:12">
      <c r="A684" s="86">
        <v>45056</v>
      </c>
      <c r="B684" s="526">
        <v>26852</v>
      </c>
      <c r="C684" s="526" t="s">
        <v>581</v>
      </c>
      <c r="D684" t="s">
        <v>18</v>
      </c>
      <c r="E684" s="268"/>
      <c r="F684" s="268">
        <v>60</v>
      </c>
      <c r="G684" s="79">
        <f t="shared" si="10"/>
        <v>160.80000000000001</v>
      </c>
    </row>
    <row r="685" spans="1:12">
      <c r="A685" s="86">
        <v>45056</v>
      </c>
      <c r="B685" s="526">
        <v>26852</v>
      </c>
      <c r="C685" s="10" t="s">
        <v>581</v>
      </c>
      <c r="D685" t="s">
        <v>19</v>
      </c>
      <c r="E685" s="268"/>
      <c r="F685" s="268">
        <v>5</v>
      </c>
      <c r="G685" s="79">
        <f t="shared" si="10"/>
        <v>155.80000000000001</v>
      </c>
    </row>
    <row r="686" spans="1:12">
      <c r="A686" s="86">
        <v>45082</v>
      </c>
      <c r="B686" s="526">
        <v>26902</v>
      </c>
      <c r="C686" s="526" t="s">
        <v>581</v>
      </c>
      <c r="D686" t="s">
        <v>16</v>
      </c>
      <c r="E686" s="268"/>
      <c r="F686" s="268">
        <v>154.30000000000001</v>
      </c>
      <c r="G686" s="79">
        <f t="shared" si="10"/>
        <v>1.5</v>
      </c>
    </row>
    <row r="687" spans="1:12">
      <c r="A687" s="86">
        <v>45082</v>
      </c>
      <c r="B687" s="526">
        <v>26902</v>
      </c>
      <c r="C687" s="526" t="s">
        <v>581</v>
      </c>
      <c r="D687" t="s">
        <v>17</v>
      </c>
      <c r="E687" s="268"/>
      <c r="F687" s="268">
        <v>1.5</v>
      </c>
      <c r="G687" s="79">
        <f t="shared" si="10"/>
        <v>0</v>
      </c>
    </row>
    <row r="688" spans="1:12">
      <c r="A688" s="88">
        <v>45077</v>
      </c>
      <c r="B688" s="525" t="s">
        <v>14</v>
      </c>
      <c r="C688" s="525" t="s">
        <v>25</v>
      </c>
      <c r="D688" t="s">
        <v>16</v>
      </c>
      <c r="E688" s="268">
        <v>142.6</v>
      </c>
      <c r="F688" s="268"/>
      <c r="G688" s="79">
        <f t="shared" si="10"/>
        <v>142.6</v>
      </c>
    </row>
    <row r="689" spans="1:11">
      <c r="A689" s="86"/>
      <c r="B689" s="526"/>
      <c r="C689" s="526"/>
      <c r="D689" t="s">
        <v>17</v>
      </c>
      <c r="E689" s="268">
        <v>2.1</v>
      </c>
      <c r="F689" s="268"/>
      <c r="G689" s="79">
        <f t="shared" si="10"/>
        <v>144.69999999999999</v>
      </c>
    </row>
    <row r="690" spans="1:11">
      <c r="A690" s="86"/>
      <c r="B690" s="526"/>
      <c r="C690" s="526"/>
      <c r="D690" t="s">
        <v>18</v>
      </c>
      <c r="E690" s="268">
        <v>60</v>
      </c>
      <c r="F690" s="268"/>
      <c r="G690" s="79">
        <f t="shared" si="10"/>
        <v>204.7</v>
      </c>
    </row>
    <row r="691" spans="1:11" s="9" customFormat="1" ht="14.25" customHeight="1">
      <c r="A691" s="86"/>
      <c r="B691" s="526"/>
      <c r="C691" s="526"/>
      <c r="D691" t="s">
        <v>19</v>
      </c>
      <c r="E691" s="268">
        <v>5</v>
      </c>
      <c r="F691" s="263"/>
      <c r="G691" s="79">
        <f t="shared" si="10"/>
        <v>209.7</v>
      </c>
      <c r="H691" s="526"/>
      <c r="I691" s="526"/>
      <c r="J691" s="526"/>
      <c r="K691" s="526"/>
    </row>
    <row r="692" spans="1:11" s="9" customFormat="1" ht="14.25" customHeight="1">
      <c r="A692" s="86">
        <v>45089</v>
      </c>
      <c r="B692" s="526">
        <v>26944</v>
      </c>
      <c r="C692" s="526" t="s">
        <v>25</v>
      </c>
      <c r="D692" t="s">
        <v>18</v>
      </c>
      <c r="E692" s="268"/>
      <c r="F692" s="263">
        <v>60</v>
      </c>
      <c r="G692" s="79">
        <f t="shared" si="10"/>
        <v>149.69999999999999</v>
      </c>
      <c r="H692" s="526"/>
      <c r="I692" s="526"/>
      <c r="J692" s="526"/>
      <c r="K692" s="526"/>
    </row>
    <row r="693" spans="1:11" s="9" customFormat="1" ht="14.25" customHeight="1">
      <c r="A693" s="86">
        <v>45089</v>
      </c>
      <c r="B693" s="526">
        <v>26944</v>
      </c>
      <c r="C693" s="526" t="s">
        <v>25</v>
      </c>
      <c r="D693" t="s">
        <v>19</v>
      </c>
      <c r="E693" s="268"/>
      <c r="F693" s="263">
        <v>5</v>
      </c>
      <c r="G693" s="79">
        <f t="shared" si="10"/>
        <v>144.69999999999999</v>
      </c>
      <c r="H693" s="526"/>
      <c r="I693" s="526"/>
      <c r="J693" s="526"/>
      <c r="K693" s="526"/>
    </row>
    <row r="694" spans="1:11" s="9" customFormat="1" ht="14.25" customHeight="1">
      <c r="A694" s="86">
        <v>45111</v>
      </c>
      <c r="B694" s="526">
        <v>27091</v>
      </c>
      <c r="C694" s="526" t="s">
        <v>25</v>
      </c>
      <c r="D694" t="s">
        <v>16</v>
      </c>
      <c r="E694" s="268"/>
      <c r="F694" s="263">
        <v>142.6</v>
      </c>
      <c r="G694" s="79">
        <f t="shared" si="10"/>
        <v>2.0999999999999943</v>
      </c>
      <c r="H694" s="526"/>
      <c r="I694" s="526"/>
      <c r="J694" s="526"/>
      <c r="K694" s="526"/>
    </row>
    <row r="695" spans="1:11" s="9" customFormat="1" ht="14.25" customHeight="1">
      <c r="A695" s="86">
        <v>45111</v>
      </c>
      <c r="B695" s="526">
        <v>27091</v>
      </c>
      <c r="C695" s="526" t="s">
        <v>25</v>
      </c>
      <c r="D695" t="s">
        <v>17</v>
      </c>
      <c r="E695" s="268"/>
      <c r="F695" s="269">
        <v>2.1</v>
      </c>
      <c r="G695" s="79">
        <f t="shared" si="10"/>
        <v>-5.773159728050814E-15</v>
      </c>
      <c r="H695" s="526"/>
      <c r="I695" s="526"/>
      <c r="J695" s="526"/>
      <c r="K695" s="526"/>
    </row>
    <row r="696" spans="1:11" s="9" customFormat="1" ht="14.25" customHeight="1">
      <c r="A696" s="88">
        <v>45107</v>
      </c>
      <c r="B696" s="525" t="s">
        <v>14</v>
      </c>
      <c r="C696" s="525" t="s">
        <v>26</v>
      </c>
      <c r="D696" t="s">
        <v>16</v>
      </c>
      <c r="E696" s="263">
        <v>145.30000000000001</v>
      </c>
      <c r="F696" s="263"/>
      <c r="G696" s="79">
        <f t="shared" si="10"/>
        <v>145.30000000000001</v>
      </c>
      <c r="H696" s="526"/>
      <c r="I696" s="526"/>
      <c r="J696" s="526"/>
      <c r="K696" s="526"/>
    </row>
    <row r="697" spans="1:11" s="9" customFormat="1" ht="14.25" customHeight="1">
      <c r="A697" s="86"/>
      <c r="B697" s="526"/>
      <c r="C697" s="526"/>
      <c r="D697" t="s">
        <v>17</v>
      </c>
      <c r="E697" s="263">
        <v>2</v>
      </c>
      <c r="F697" s="263"/>
      <c r="G697" s="79">
        <f t="shared" si="10"/>
        <v>147.30000000000001</v>
      </c>
      <c r="H697" s="526"/>
      <c r="I697" s="526"/>
      <c r="J697" s="526"/>
      <c r="K697" s="526"/>
    </row>
    <row r="698" spans="1:11" s="9" customFormat="1" ht="14.25" customHeight="1">
      <c r="A698" s="86"/>
      <c r="B698" s="526"/>
      <c r="C698" s="526"/>
      <c r="D698" t="s">
        <v>18</v>
      </c>
      <c r="E698" s="268">
        <v>60</v>
      </c>
      <c r="F698" s="263"/>
      <c r="G698" s="79">
        <f t="shared" si="10"/>
        <v>207.3</v>
      </c>
      <c r="H698" s="526"/>
      <c r="I698" s="525"/>
      <c r="J698"/>
      <c r="K698" s="263"/>
    </row>
    <row r="699" spans="1:11" s="9" customFormat="1" ht="14.25" customHeight="1">
      <c r="A699" s="86"/>
      <c r="B699" s="526"/>
      <c r="C699" s="526"/>
      <c r="D699" t="s">
        <v>19</v>
      </c>
      <c r="E699" s="268">
        <v>5</v>
      </c>
      <c r="F699" s="263"/>
      <c r="G699" s="79">
        <f t="shared" si="10"/>
        <v>212.3</v>
      </c>
      <c r="H699" s="526"/>
      <c r="I699" s="526"/>
      <c r="J699"/>
      <c r="K699" s="263"/>
    </row>
    <row r="700" spans="1:11" s="9" customFormat="1" ht="14.25" customHeight="1">
      <c r="A700" s="86">
        <v>45117</v>
      </c>
      <c r="B700" s="526">
        <v>27227</v>
      </c>
      <c r="C700" s="526" t="s">
        <v>26</v>
      </c>
      <c r="D700" t="s">
        <v>18</v>
      </c>
      <c r="E700" s="263"/>
      <c r="F700" s="263">
        <v>60</v>
      </c>
      <c r="G700" s="79">
        <f t="shared" si="10"/>
        <v>152.30000000000001</v>
      </c>
      <c r="H700" s="526"/>
      <c r="I700" s="525"/>
      <c r="J700"/>
      <c r="K700" s="240"/>
    </row>
    <row r="701" spans="1:11">
      <c r="A701" s="86">
        <v>45117</v>
      </c>
      <c r="B701" s="526">
        <v>27227</v>
      </c>
      <c r="C701" s="526" t="s">
        <v>26</v>
      </c>
      <c r="D701" t="s">
        <v>19</v>
      </c>
      <c r="F701" s="259">
        <v>5</v>
      </c>
      <c r="G701" s="79">
        <f t="shared" si="10"/>
        <v>147.30000000000001</v>
      </c>
      <c r="I701" s="526"/>
      <c r="K701" s="240"/>
    </row>
    <row r="702" spans="1:11">
      <c r="A702" s="86">
        <v>45183</v>
      </c>
      <c r="B702" s="526">
        <v>27446</v>
      </c>
      <c r="C702" s="526" t="s">
        <v>26</v>
      </c>
      <c r="D702" t="s">
        <v>16</v>
      </c>
      <c r="F702" s="263">
        <v>145.30000000000001</v>
      </c>
      <c r="G702" s="79">
        <f t="shared" si="10"/>
        <v>2</v>
      </c>
      <c r="I702" s="526"/>
      <c r="K702" s="240"/>
    </row>
    <row r="703" spans="1:11">
      <c r="A703" s="86">
        <v>45183</v>
      </c>
      <c r="B703" s="526">
        <v>27446</v>
      </c>
      <c r="C703" s="526" t="s">
        <v>26</v>
      </c>
      <c r="D703" t="s">
        <v>17</v>
      </c>
      <c r="F703" s="263">
        <v>2</v>
      </c>
      <c r="G703" s="79">
        <f t="shared" si="10"/>
        <v>0</v>
      </c>
      <c r="I703" s="526"/>
      <c r="K703" s="240"/>
    </row>
    <row r="704" spans="1:11">
      <c r="A704" s="88">
        <v>45138</v>
      </c>
      <c r="B704" s="525" t="s">
        <v>14</v>
      </c>
      <c r="C704" s="525" t="s">
        <v>27</v>
      </c>
      <c r="D704" t="s">
        <v>16</v>
      </c>
      <c r="E704" s="240">
        <v>136.9</v>
      </c>
      <c r="G704" s="79">
        <f t="shared" si="10"/>
        <v>136.9</v>
      </c>
      <c r="K704" s="26"/>
    </row>
    <row r="705" spans="1:12">
      <c r="A705" s="86"/>
      <c r="B705" s="526"/>
      <c r="C705" s="526"/>
      <c r="D705" t="s">
        <v>17</v>
      </c>
      <c r="E705" s="240">
        <v>2</v>
      </c>
      <c r="G705" s="79">
        <f t="shared" si="10"/>
        <v>138.9</v>
      </c>
      <c r="L705" s="26"/>
    </row>
    <row r="706" spans="1:12">
      <c r="A706" s="86"/>
      <c r="B706" s="526"/>
      <c r="C706" s="526"/>
      <c r="D706" t="s">
        <v>18</v>
      </c>
      <c r="E706" s="240">
        <v>60</v>
      </c>
      <c r="G706" s="79">
        <f t="shared" ref="G706:G754" si="11">+G705+E706-F706</f>
        <v>198.9</v>
      </c>
    </row>
    <row r="707" spans="1:12">
      <c r="A707" s="86"/>
      <c r="B707" s="526"/>
      <c r="C707" s="526"/>
      <c r="D707" t="s">
        <v>19</v>
      </c>
      <c r="E707" s="240">
        <v>5</v>
      </c>
      <c r="G707" s="79">
        <f t="shared" si="11"/>
        <v>203.9</v>
      </c>
    </row>
    <row r="708" spans="1:12">
      <c r="A708" s="7">
        <v>45148</v>
      </c>
      <c r="B708" s="526">
        <v>27320</v>
      </c>
      <c r="C708" s="526" t="s">
        <v>27</v>
      </c>
      <c r="D708" t="s">
        <v>18</v>
      </c>
      <c r="F708" s="259">
        <v>60</v>
      </c>
      <c r="G708" s="79">
        <f t="shared" si="11"/>
        <v>143.9</v>
      </c>
    </row>
    <row r="709" spans="1:12">
      <c r="A709" s="7">
        <v>45148</v>
      </c>
      <c r="B709" s="526">
        <v>27320</v>
      </c>
      <c r="C709" s="526" t="s">
        <v>27</v>
      </c>
      <c r="D709" t="s">
        <v>19</v>
      </c>
      <c r="F709" s="259">
        <v>5</v>
      </c>
      <c r="G709" s="79">
        <f t="shared" si="11"/>
        <v>138.9</v>
      </c>
    </row>
    <row r="710" spans="1:12">
      <c r="A710" s="86">
        <v>45183</v>
      </c>
      <c r="B710" s="526">
        <v>27446</v>
      </c>
      <c r="C710" s="526" t="s">
        <v>27</v>
      </c>
      <c r="D710" t="s">
        <v>16</v>
      </c>
      <c r="F710" s="240">
        <v>136.9</v>
      </c>
      <c r="G710" s="79">
        <f t="shared" si="11"/>
        <v>2</v>
      </c>
    </row>
    <row r="711" spans="1:12">
      <c r="A711" s="86">
        <v>45183</v>
      </c>
      <c r="B711" s="526">
        <v>27446</v>
      </c>
      <c r="C711" s="526" t="s">
        <v>27</v>
      </c>
      <c r="D711" t="s">
        <v>17</v>
      </c>
      <c r="F711" s="240">
        <v>2</v>
      </c>
      <c r="G711" s="79">
        <f t="shared" si="11"/>
        <v>0</v>
      </c>
    </row>
    <row r="712" spans="1:12">
      <c r="A712" s="44">
        <v>45169</v>
      </c>
      <c r="B712" s="525" t="s">
        <v>14</v>
      </c>
      <c r="C712" s="525" t="s">
        <v>28</v>
      </c>
      <c r="D712" t="s">
        <v>16</v>
      </c>
      <c r="E712" s="240">
        <v>130.9</v>
      </c>
      <c r="G712" s="79">
        <f t="shared" si="11"/>
        <v>130.9</v>
      </c>
    </row>
    <row r="713" spans="1:12">
      <c r="B713" s="526"/>
      <c r="C713" s="526"/>
      <c r="D713" t="s">
        <v>17</v>
      </c>
      <c r="E713" s="240">
        <v>2.2999999999999998</v>
      </c>
      <c r="G713" s="79">
        <f t="shared" si="11"/>
        <v>133.20000000000002</v>
      </c>
    </row>
    <row r="714" spans="1:12">
      <c r="B714" s="526"/>
      <c r="C714" s="526"/>
      <c r="D714" t="s">
        <v>18</v>
      </c>
      <c r="E714" s="240">
        <v>60</v>
      </c>
      <c r="G714" s="79">
        <f t="shared" si="11"/>
        <v>193.20000000000002</v>
      </c>
    </row>
    <row r="715" spans="1:12">
      <c r="B715" s="526"/>
      <c r="C715" s="526"/>
      <c r="D715" t="s">
        <v>19</v>
      </c>
      <c r="E715" s="240">
        <v>5</v>
      </c>
      <c r="G715" s="79">
        <f t="shared" si="11"/>
        <v>198.20000000000002</v>
      </c>
    </row>
    <row r="716" spans="1:12">
      <c r="B716" s="526"/>
      <c r="C716" s="526"/>
      <c r="D716" t="s">
        <v>66</v>
      </c>
      <c r="E716" s="240">
        <v>15</v>
      </c>
      <c r="G716" s="79">
        <f>+G715+E716-F716</f>
        <v>213.20000000000002</v>
      </c>
    </row>
    <row r="717" spans="1:12">
      <c r="A717" s="7">
        <v>45183</v>
      </c>
      <c r="B717" s="526">
        <v>27451</v>
      </c>
      <c r="C717" s="526" t="s">
        <v>28</v>
      </c>
      <c r="D717" t="s">
        <v>18</v>
      </c>
      <c r="F717" s="259">
        <v>60</v>
      </c>
      <c r="G717" s="79">
        <f>+G716+E717-F717</f>
        <v>153.20000000000002</v>
      </c>
    </row>
    <row r="718" spans="1:12">
      <c r="A718" s="7">
        <v>45183</v>
      </c>
      <c r="B718" s="526">
        <v>27451</v>
      </c>
      <c r="C718" s="526" t="s">
        <v>28</v>
      </c>
      <c r="D718" t="s">
        <v>19</v>
      </c>
      <c r="F718" s="259">
        <v>5</v>
      </c>
      <c r="G718" s="79">
        <f>+G717+E718-F718</f>
        <v>148.20000000000002</v>
      </c>
      <c r="I718" s="525"/>
      <c r="K718" s="240"/>
    </row>
    <row r="719" spans="1:12">
      <c r="A719" s="7">
        <v>45251</v>
      </c>
      <c r="B719" s="526">
        <v>27816</v>
      </c>
      <c r="C719" s="526" t="s">
        <v>28</v>
      </c>
      <c r="D719" t="s">
        <v>16</v>
      </c>
      <c r="F719" s="240">
        <v>130.9</v>
      </c>
      <c r="G719" s="79">
        <f>+G718+E719-F719</f>
        <v>17.300000000000011</v>
      </c>
      <c r="I719" s="525"/>
      <c r="K719" s="240"/>
    </row>
    <row r="720" spans="1:12">
      <c r="A720" s="7">
        <v>45251</v>
      </c>
      <c r="B720" s="526">
        <v>27816</v>
      </c>
      <c r="C720" s="526" t="s">
        <v>28</v>
      </c>
      <c r="D720" t="s">
        <v>17</v>
      </c>
      <c r="F720" s="240">
        <v>2.2999999999999998</v>
      </c>
      <c r="G720" s="79">
        <f>+G719+E720-F720</f>
        <v>15.000000000000011</v>
      </c>
      <c r="I720" s="525"/>
      <c r="K720" s="240"/>
    </row>
    <row r="721" spans="1:12">
      <c r="A721" s="7">
        <v>45251</v>
      </c>
      <c r="B721" s="526">
        <v>27816</v>
      </c>
      <c r="C721" s="526" t="s">
        <v>28</v>
      </c>
      <c r="D721" t="s">
        <v>66</v>
      </c>
      <c r="F721" s="240">
        <v>15</v>
      </c>
      <c r="G721" s="79">
        <f>+G720+E721-F721</f>
        <v>0</v>
      </c>
      <c r="I721" s="525"/>
      <c r="K721" s="240"/>
    </row>
    <row r="722" spans="1:12">
      <c r="A722" s="44">
        <v>45199</v>
      </c>
      <c r="B722" s="525" t="s">
        <v>14</v>
      </c>
      <c r="C722" s="525" t="s">
        <v>53</v>
      </c>
      <c r="D722" t="s">
        <v>16</v>
      </c>
      <c r="E722" s="240">
        <v>130.30000000000001</v>
      </c>
      <c r="G722" s="79">
        <f>+G721+E722-F722</f>
        <v>130.30000000000001</v>
      </c>
      <c r="I722" s="526"/>
      <c r="K722" s="240"/>
    </row>
    <row r="723" spans="1:12">
      <c r="A723" s="86"/>
      <c r="B723" s="526"/>
      <c r="C723" s="526"/>
      <c r="D723" t="s">
        <v>17</v>
      </c>
      <c r="E723" s="240">
        <v>2</v>
      </c>
      <c r="G723" s="79">
        <f>+G722+E723-F723</f>
        <v>132.30000000000001</v>
      </c>
      <c r="K723" s="240"/>
    </row>
    <row r="724" spans="1:12">
      <c r="A724" s="86"/>
      <c r="B724" s="526"/>
      <c r="C724" s="526"/>
      <c r="D724" t="s">
        <v>18</v>
      </c>
      <c r="E724" s="240">
        <v>60</v>
      </c>
      <c r="G724" s="79">
        <f>+G723+E724-F724</f>
        <v>192.3</v>
      </c>
      <c r="I724" s="525"/>
      <c r="K724" s="240"/>
    </row>
    <row r="725" spans="1:12">
      <c r="A725" s="86"/>
      <c r="B725" s="526"/>
      <c r="C725" s="526"/>
      <c r="D725" t="s">
        <v>19</v>
      </c>
      <c r="E725" s="240">
        <v>5</v>
      </c>
      <c r="G725" s="79">
        <f>+G724+E725-F725</f>
        <v>197.3</v>
      </c>
      <c r="I725" s="526"/>
      <c r="K725" s="240"/>
    </row>
    <row r="726" spans="1:12">
      <c r="A726" s="299"/>
      <c r="B726" s="60"/>
      <c r="C726" s="60"/>
      <c r="D726" t="s">
        <v>77</v>
      </c>
      <c r="E726" s="240">
        <v>10</v>
      </c>
      <c r="G726" s="79">
        <f>+G725+E726-F726</f>
        <v>207.3</v>
      </c>
      <c r="I726" s="525"/>
      <c r="K726" s="240"/>
    </row>
    <row r="727" spans="1:12">
      <c r="A727" s="299"/>
      <c r="B727" s="60"/>
      <c r="C727" s="60"/>
      <c r="D727" t="s">
        <v>105</v>
      </c>
      <c r="E727" s="240">
        <v>10</v>
      </c>
      <c r="G727" s="79">
        <f>+G726+E727-F727</f>
        <v>217.3</v>
      </c>
      <c r="I727" s="526"/>
      <c r="K727" s="240"/>
    </row>
    <row r="728" spans="1:12">
      <c r="A728" s="299">
        <v>45217</v>
      </c>
      <c r="B728" s="60">
        <v>27649</v>
      </c>
      <c r="C728" s="526" t="s">
        <v>53</v>
      </c>
      <c r="D728" t="s">
        <v>77</v>
      </c>
      <c r="E728" s="240"/>
      <c r="F728" s="240">
        <v>10</v>
      </c>
      <c r="G728" s="79">
        <f>+G727+E728-F728</f>
        <v>207.3</v>
      </c>
      <c r="I728" s="526"/>
      <c r="K728" s="240"/>
      <c r="L728" s="37"/>
    </row>
    <row r="729" spans="1:12">
      <c r="A729" s="299">
        <v>45217</v>
      </c>
      <c r="B729" s="60">
        <v>27649</v>
      </c>
      <c r="C729" s="526" t="s">
        <v>53</v>
      </c>
      <c r="D729" t="s">
        <v>105</v>
      </c>
      <c r="E729" s="240"/>
      <c r="F729" s="240">
        <v>10</v>
      </c>
      <c r="G729" s="79">
        <f>+G728+E729-F729</f>
        <v>197.3</v>
      </c>
    </row>
    <row r="730" spans="1:12">
      <c r="A730" s="7">
        <v>45209</v>
      </c>
      <c r="B730" s="526">
        <v>27608</v>
      </c>
      <c r="C730" s="526" t="s">
        <v>53</v>
      </c>
      <c r="D730" t="s">
        <v>18</v>
      </c>
      <c r="F730" s="259">
        <v>60</v>
      </c>
      <c r="G730" s="79">
        <f>+G729+E730-F730</f>
        <v>137.30000000000001</v>
      </c>
    </row>
    <row r="731" spans="1:12">
      <c r="A731" s="7">
        <v>45209</v>
      </c>
      <c r="B731" s="526">
        <v>27608</v>
      </c>
      <c r="C731" s="526" t="s">
        <v>53</v>
      </c>
      <c r="D731" t="s">
        <v>19</v>
      </c>
      <c r="F731" s="259">
        <v>5</v>
      </c>
      <c r="G731" s="79">
        <f>+G730+E731-F731</f>
        <v>132.30000000000001</v>
      </c>
    </row>
    <row r="732" spans="1:12">
      <c r="A732" s="7">
        <v>45251</v>
      </c>
      <c r="B732" s="526">
        <v>27816</v>
      </c>
      <c r="C732" s="526" t="s">
        <v>53</v>
      </c>
      <c r="D732" t="s">
        <v>16</v>
      </c>
      <c r="F732" s="240">
        <v>130.30000000000001</v>
      </c>
      <c r="G732" s="79">
        <f>+G731+E732-F732</f>
        <v>2</v>
      </c>
    </row>
    <row r="733" spans="1:12">
      <c r="A733" s="7">
        <v>45251</v>
      </c>
      <c r="B733" s="526">
        <v>27816</v>
      </c>
      <c r="C733" s="526" t="s">
        <v>53</v>
      </c>
      <c r="D733" t="s">
        <v>17</v>
      </c>
      <c r="F733" s="240">
        <v>2</v>
      </c>
      <c r="G733" s="79">
        <f>+G732+E733-F733</f>
        <v>0</v>
      </c>
    </row>
    <row r="734" spans="1:12">
      <c r="A734" s="44">
        <v>45230</v>
      </c>
      <c r="B734" s="525" t="s">
        <v>14</v>
      </c>
      <c r="C734" s="525" t="s">
        <v>30</v>
      </c>
      <c r="D734" t="s">
        <v>16</v>
      </c>
      <c r="E734" s="240">
        <v>126.7</v>
      </c>
      <c r="F734" s="2"/>
      <c r="G734" s="79">
        <f>+G733+E734-F734</f>
        <v>126.7</v>
      </c>
    </row>
    <row r="735" spans="1:12">
      <c r="B735" s="526"/>
      <c r="C735" s="526"/>
      <c r="D735" t="s">
        <v>17</v>
      </c>
      <c r="E735" s="240">
        <v>2</v>
      </c>
      <c r="F735" s="2"/>
      <c r="G735" s="79">
        <f>+G734+E735-F735</f>
        <v>128.69999999999999</v>
      </c>
    </row>
    <row r="736" spans="1:12">
      <c r="B736" s="526"/>
      <c r="C736" s="526"/>
      <c r="D736" t="s">
        <v>18</v>
      </c>
      <c r="E736" s="240">
        <v>60</v>
      </c>
      <c r="F736" s="2"/>
      <c r="G736" s="79">
        <f>+G735+E736-F736</f>
        <v>188.7</v>
      </c>
    </row>
    <row r="737" spans="1:12">
      <c r="B737" s="526"/>
      <c r="C737" s="526"/>
      <c r="D737" t="s">
        <v>19</v>
      </c>
      <c r="E737" s="240">
        <v>5</v>
      </c>
      <c r="F737" s="2"/>
      <c r="G737" s="79">
        <f>+G736+E737-F737</f>
        <v>193.7</v>
      </c>
    </row>
    <row r="738" spans="1:12">
      <c r="A738" s="7">
        <v>45240</v>
      </c>
      <c r="B738" s="526">
        <v>27757</v>
      </c>
      <c r="C738" s="526" t="s">
        <v>30</v>
      </c>
      <c r="D738" t="s">
        <v>18</v>
      </c>
      <c r="E738" s="265"/>
      <c r="F738" s="240">
        <v>60</v>
      </c>
      <c r="G738" s="79">
        <f>+G737+E738-F738</f>
        <v>133.69999999999999</v>
      </c>
    </row>
    <row r="739" spans="1:12">
      <c r="A739" s="7">
        <v>45240</v>
      </c>
      <c r="B739" s="526">
        <v>27757</v>
      </c>
      <c r="C739" s="526" t="s">
        <v>30</v>
      </c>
      <c r="D739" t="s">
        <v>19</v>
      </c>
      <c r="E739" s="265"/>
      <c r="F739" s="240">
        <v>5</v>
      </c>
      <c r="G739" s="79">
        <f t="shared" si="11"/>
        <v>128.69999999999999</v>
      </c>
    </row>
    <row r="740" spans="1:12">
      <c r="A740" s="7">
        <v>45251</v>
      </c>
      <c r="B740" s="526">
        <v>27816</v>
      </c>
      <c r="C740" s="526" t="s">
        <v>30</v>
      </c>
      <c r="D740" t="s">
        <v>16</v>
      </c>
      <c r="F740" s="240">
        <v>126.7</v>
      </c>
      <c r="G740" s="79">
        <f t="shared" si="11"/>
        <v>1.9999999999999858</v>
      </c>
    </row>
    <row r="741" spans="1:12">
      <c r="A741" s="7">
        <v>45251</v>
      </c>
      <c r="B741" s="526">
        <v>27816</v>
      </c>
      <c r="C741" s="526" t="s">
        <v>30</v>
      </c>
      <c r="D741" t="s">
        <v>17</v>
      </c>
      <c r="F741" s="240">
        <v>2</v>
      </c>
      <c r="G741" s="79">
        <f t="shared" si="11"/>
        <v>-1.4210854715202004E-14</v>
      </c>
    </row>
    <row r="742" spans="1:12">
      <c r="A742" s="44">
        <v>45291</v>
      </c>
      <c r="B742" s="525" t="s">
        <v>14</v>
      </c>
      <c r="C742" s="525" t="s">
        <v>33</v>
      </c>
      <c r="D742" t="s">
        <v>16</v>
      </c>
      <c r="E742" s="240">
        <v>137.69999999999999</v>
      </c>
      <c r="G742" s="79">
        <f t="shared" si="11"/>
        <v>137.69999999999999</v>
      </c>
    </row>
    <row r="743" spans="1:12">
      <c r="B743" s="526"/>
      <c r="C743" s="526"/>
      <c r="D743" t="s">
        <v>17</v>
      </c>
      <c r="E743" s="240">
        <v>10</v>
      </c>
      <c r="G743" s="79">
        <f t="shared" si="11"/>
        <v>147.69999999999999</v>
      </c>
    </row>
    <row r="744" spans="1:12">
      <c r="B744" s="526"/>
      <c r="C744" s="526"/>
      <c r="D744" t="s">
        <v>18</v>
      </c>
      <c r="E744" s="240">
        <v>60</v>
      </c>
      <c r="G744" s="79">
        <f t="shared" si="11"/>
        <v>207.7</v>
      </c>
    </row>
    <row r="745" spans="1:12">
      <c r="B745" s="526"/>
      <c r="C745" s="526"/>
      <c r="D745" t="s">
        <v>19</v>
      </c>
      <c r="E745" s="240">
        <v>5</v>
      </c>
      <c r="G745" s="79">
        <f t="shared" si="11"/>
        <v>212.7</v>
      </c>
    </row>
    <row r="746" spans="1:12">
      <c r="A746" s="7">
        <v>45276</v>
      </c>
      <c r="B746" s="526">
        <v>27982</v>
      </c>
      <c r="C746" s="526" t="s">
        <v>33</v>
      </c>
      <c r="D746" t="s">
        <v>18</v>
      </c>
      <c r="F746" s="259">
        <v>60</v>
      </c>
      <c r="G746" s="79">
        <f t="shared" si="11"/>
        <v>152.69999999999999</v>
      </c>
    </row>
    <row r="747" spans="1:12">
      <c r="A747" s="7">
        <v>45276</v>
      </c>
      <c r="B747" s="526">
        <v>27982</v>
      </c>
      <c r="C747" s="526" t="s">
        <v>33</v>
      </c>
      <c r="D747" t="s">
        <v>19</v>
      </c>
      <c r="F747" s="259">
        <v>5</v>
      </c>
      <c r="G747" s="79">
        <f t="shared" si="11"/>
        <v>147.69999999999999</v>
      </c>
    </row>
    <row r="748" spans="1:12">
      <c r="A748" s="7">
        <v>45320</v>
      </c>
      <c r="B748" s="526">
        <v>28186</v>
      </c>
      <c r="C748" s="526" t="s">
        <v>33</v>
      </c>
      <c r="D748" t="s">
        <v>16</v>
      </c>
      <c r="F748" s="240">
        <v>137.69999999999999</v>
      </c>
      <c r="G748" s="79">
        <f t="shared" si="11"/>
        <v>10</v>
      </c>
    </row>
    <row r="749" spans="1:12">
      <c r="A749" s="7">
        <v>45320</v>
      </c>
      <c r="B749" s="526">
        <v>28186</v>
      </c>
      <c r="C749" s="526" t="s">
        <v>33</v>
      </c>
      <c r="D749" t="s">
        <v>17</v>
      </c>
      <c r="F749" s="240">
        <v>10</v>
      </c>
      <c r="G749" s="79">
        <f t="shared" si="11"/>
        <v>0</v>
      </c>
    </row>
    <row r="750" spans="1:12">
      <c r="A750" s="44">
        <v>45291</v>
      </c>
      <c r="B750" s="525" t="s">
        <v>14</v>
      </c>
      <c r="C750" s="525" t="s">
        <v>34</v>
      </c>
      <c r="D750" t="s">
        <v>16</v>
      </c>
      <c r="E750" s="26">
        <v>147.1</v>
      </c>
      <c r="F750" s="240"/>
      <c r="G750" s="79">
        <f t="shared" si="11"/>
        <v>147.1</v>
      </c>
    </row>
    <row r="751" spans="1:12">
      <c r="B751" s="526"/>
      <c r="C751" s="526"/>
      <c r="D751" t="s">
        <v>17</v>
      </c>
      <c r="E751" s="26">
        <v>5</v>
      </c>
      <c r="F751" s="240"/>
      <c r="G751" s="79">
        <f t="shared" si="11"/>
        <v>152.1</v>
      </c>
      <c r="J751" s="525"/>
      <c r="L751" s="240"/>
    </row>
    <row r="752" spans="1:12">
      <c r="B752" s="526"/>
      <c r="C752" s="526"/>
      <c r="D752" t="s">
        <v>18</v>
      </c>
      <c r="E752" s="240">
        <v>60</v>
      </c>
      <c r="F752" s="240"/>
      <c r="G752" s="79">
        <f t="shared" si="11"/>
        <v>212.1</v>
      </c>
      <c r="J752" s="526"/>
      <c r="L752" s="240"/>
    </row>
    <row r="753" spans="1:13">
      <c r="B753" s="526"/>
      <c r="C753" s="526"/>
      <c r="D753" t="s">
        <v>19</v>
      </c>
      <c r="E753" s="240">
        <v>5</v>
      </c>
      <c r="F753" s="240"/>
      <c r="G753" s="79">
        <f t="shared" si="11"/>
        <v>217.1</v>
      </c>
      <c r="J753" s="525"/>
      <c r="L753" s="26"/>
    </row>
    <row r="754" spans="1:13">
      <c r="A754" s="7">
        <v>45303</v>
      </c>
      <c r="B754" s="526">
        <v>28139</v>
      </c>
      <c r="C754" s="526" t="s">
        <v>34</v>
      </c>
      <c r="D754" t="s">
        <v>18</v>
      </c>
      <c r="E754" s="240"/>
      <c r="F754" s="240">
        <v>60</v>
      </c>
      <c r="G754" s="79">
        <f t="shared" si="11"/>
        <v>157.1</v>
      </c>
      <c r="J754" s="526"/>
      <c r="L754" s="26"/>
    </row>
    <row r="755" spans="1:13">
      <c r="A755" s="7">
        <v>45303</v>
      </c>
      <c r="B755" s="526">
        <v>28139</v>
      </c>
      <c r="C755" s="526" t="s">
        <v>34</v>
      </c>
      <c r="D755" t="s">
        <v>19</v>
      </c>
      <c r="E755" s="240"/>
      <c r="F755" s="240">
        <v>5</v>
      </c>
      <c r="G755" s="79">
        <f>+G754+E755-F755</f>
        <v>152.1</v>
      </c>
      <c r="L755" s="37"/>
    </row>
    <row r="756" spans="1:13">
      <c r="A756" s="7">
        <v>45320</v>
      </c>
      <c r="B756" s="526">
        <v>28186</v>
      </c>
      <c r="C756" s="526" t="s">
        <v>34</v>
      </c>
      <c r="D756" t="s">
        <v>16</v>
      </c>
      <c r="F756" s="26">
        <v>147.1</v>
      </c>
      <c r="G756" s="79">
        <f>+G755+E756-F756</f>
        <v>5</v>
      </c>
      <c r="J756" s="525" t="s">
        <v>15</v>
      </c>
      <c r="K756" t="s">
        <v>16</v>
      </c>
      <c r="L756" s="26">
        <v>164.3</v>
      </c>
    </row>
    <row r="757" spans="1:13">
      <c r="A757" s="7">
        <v>45320</v>
      </c>
      <c r="B757" s="526">
        <v>28186</v>
      </c>
      <c r="C757" s="526" t="s">
        <v>34</v>
      </c>
      <c r="D757" t="s">
        <v>17</v>
      </c>
      <c r="F757" s="26">
        <v>5</v>
      </c>
      <c r="G757" s="79">
        <f>+G756+E757-F757</f>
        <v>0</v>
      </c>
      <c r="J757" s="526"/>
      <c r="K757" t="s">
        <v>17</v>
      </c>
      <c r="L757" s="26">
        <v>8.8000000000000007</v>
      </c>
    </row>
    <row r="758" spans="1:13">
      <c r="A758" s="44">
        <v>45322</v>
      </c>
      <c r="B758" s="525" t="s">
        <v>14</v>
      </c>
      <c r="C758" s="525" t="s">
        <v>15</v>
      </c>
      <c r="D758" t="s">
        <v>16</v>
      </c>
      <c r="E758" s="26">
        <v>164.3</v>
      </c>
      <c r="G758" s="79">
        <f>+G757+E758-F758</f>
        <v>164.3</v>
      </c>
      <c r="L758" s="26">
        <f>SUM(L756:L757)</f>
        <v>173.10000000000002</v>
      </c>
    </row>
    <row r="759" spans="1:13">
      <c r="B759" s="526"/>
      <c r="C759" s="526"/>
      <c r="D759" t="s">
        <v>17</v>
      </c>
      <c r="E759" s="26">
        <v>8.8000000000000007</v>
      </c>
      <c r="G759" s="79">
        <f>+G758+E759-F759</f>
        <v>173.10000000000002</v>
      </c>
      <c r="M759" s="26">
        <f>200.1-L758</f>
        <v>26.999999999999972</v>
      </c>
    </row>
    <row r="760" spans="1:13">
      <c r="B760" s="526"/>
      <c r="C760" s="526"/>
      <c r="D760" t="s">
        <v>18</v>
      </c>
      <c r="E760" s="240">
        <v>60</v>
      </c>
      <c r="G760" s="79">
        <f>+G759+E760-F760</f>
        <v>233.10000000000002</v>
      </c>
    </row>
    <row r="761" spans="1:13">
      <c r="B761" s="526"/>
      <c r="C761" s="526"/>
      <c r="D761" t="s">
        <v>19</v>
      </c>
      <c r="E761" s="240">
        <v>5</v>
      </c>
      <c r="G761" s="79">
        <f>+G760+E761-F761</f>
        <v>238.10000000000002</v>
      </c>
    </row>
    <row r="762" spans="1:13">
      <c r="A762" s="7">
        <v>45336</v>
      </c>
      <c r="B762" s="526">
        <v>28253</v>
      </c>
      <c r="C762" s="526" t="s">
        <v>15</v>
      </c>
      <c r="D762" t="s">
        <v>18</v>
      </c>
      <c r="F762" s="259">
        <v>60</v>
      </c>
      <c r="G762" s="79">
        <f>+G761+E762-F762</f>
        <v>178.10000000000002</v>
      </c>
    </row>
    <row r="763" spans="1:13">
      <c r="A763" s="7">
        <v>45336</v>
      </c>
      <c r="B763" s="526">
        <v>28253</v>
      </c>
      <c r="C763" s="526" t="s">
        <v>15</v>
      </c>
      <c r="D763" t="s">
        <v>19</v>
      </c>
      <c r="F763" s="259">
        <v>5</v>
      </c>
      <c r="G763" s="79">
        <f>+G762+E763-F763</f>
        <v>173.10000000000002</v>
      </c>
    </row>
    <row r="764" spans="1:13">
      <c r="A764" s="7">
        <v>45356</v>
      </c>
      <c r="B764" s="526">
        <v>28389</v>
      </c>
      <c r="C764" s="526" t="s">
        <v>15</v>
      </c>
      <c r="D764" t="s">
        <v>16</v>
      </c>
      <c r="F764" s="26">
        <v>164.3</v>
      </c>
      <c r="G764" s="79">
        <f>+G763+E764-F764</f>
        <v>8.8000000000000114</v>
      </c>
    </row>
    <row r="765" spans="1:13">
      <c r="A765" s="7">
        <v>45356</v>
      </c>
      <c r="B765" s="526">
        <v>28389</v>
      </c>
      <c r="C765" s="526" t="s">
        <v>15</v>
      </c>
      <c r="D765" t="s">
        <v>17</v>
      </c>
      <c r="F765" s="26">
        <v>8.8000000000000007</v>
      </c>
      <c r="G765" s="79">
        <f>+G764+E765-F765</f>
        <v>0</v>
      </c>
    </row>
    <row r="766" spans="1:13">
      <c r="A766" s="88">
        <v>45351</v>
      </c>
      <c r="B766" s="525" t="s">
        <v>14</v>
      </c>
      <c r="C766" s="64" t="s">
        <v>20</v>
      </c>
      <c r="D766" t="s">
        <v>16</v>
      </c>
      <c r="E766" s="26">
        <v>170.2</v>
      </c>
      <c r="G766" s="79">
        <f>+G765+E766-F766</f>
        <v>170.2</v>
      </c>
    </row>
    <row r="767" spans="1:13">
      <c r="A767" s="86"/>
      <c r="B767" s="526"/>
      <c r="C767" s="65"/>
      <c r="D767" t="s">
        <v>17</v>
      </c>
      <c r="E767" s="26">
        <v>5</v>
      </c>
      <c r="G767" s="79">
        <f>+G766+E767-F767</f>
        <v>175.2</v>
      </c>
    </row>
    <row r="768" spans="1:13">
      <c r="A768" s="86"/>
      <c r="B768" s="526"/>
      <c r="C768" s="65"/>
      <c r="D768" t="s">
        <v>18</v>
      </c>
      <c r="E768" s="240">
        <v>58</v>
      </c>
      <c r="G768" s="79">
        <f>+G767+E768-F768</f>
        <v>233.2</v>
      </c>
    </row>
    <row r="769" spans="1:10">
      <c r="A769" s="86"/>
      <c r="B769" s="526"/>
      <c r="C769" s="65"/>
      <c r="D769" t="s">
        <v>19</v>
      </c>
      <c r="E769" s="240">
        <v>5</v>
      </c>
      <c r="G769" s="79">
        <f>+G768+E769-F769</f>
        <v>238.2</v>
      </c>
      <c r="J769">
        <v>63</v>
      </c>
    </row>
    <row r="770" spans="1:10">
      <c r="A770" s="7">
        <v>45365</v>
      </c>
      <c r="B770" s="526">
        <v>28535</v>
      </c>
      <c r="C770" s="526" t="s">
        <v>20</v>
      </c>
      <c r="D770" t="s">
        <v>18</v>
      </c>
      <c r="F770" s="240">
        <v>58</v>
      </c>
      <c r="G770" s="79">
        <f>+G769+E770-F770</f>
        <v>180.2</v>
      </c>
      <c r="J770">
        <f>70-J769</f>
        <v>7</v>
      </c>
    </row>
    <row r="771" spans="1:10">
      <c r="A771" s="7">
        <v>45365</v>
      </c>
      <c r="B771" s="526">
        <v>28535</v>
      </c>
      <c r="C771" s="526" t="s">
        <v>20</v>
      </c>
      <c r="D771" t="s">
        <v>19</v>
      </c>
      <c r="F771" s="240">
        <v>5</v>
      </c>
      <c r="G771" s="79">
        <f>+G770+E771-F771</f>
        <v>175.2</v>
      </c>
    </row>
    <row r="772" spans="1:10">
      <c r="A772" s="7">
        <v>45371</v>
      </c>
      <c r="B772" s="526">
        <v>28539</v>
      </c>
      <c r="C772" s="526" t="s">
        <v>20</v>
      </c>
      <c r="D772" t="s">
        <v>16</v>
      </c>
      <c r="F772" s="26">
        <v>170.2</v>
      </c>
      <c r="G772" s="79">
        <f>+G771+E772-F772</f>
        <v>5</v>
      </c>
    </row>
    <row r="773" spans="1:10">
      <c r="A773" s="7">
        <v>45371</v>
      </c>
      <c r="B773" s="526">
        <v>28539</v>
      </c>
      <c r="C773" s="526" t="s">
        <v>20</v>
      </c>
      <c r="D773" t="s">
        <v>17</v>
      </c>
      <c r="F773" s="26">
        <v>5</v>
      </c>
      <c r="G773" s="79">
        <f>+G772+E773-F773</f>
        <v>0</v>
      </c>
    </row>
    <row r="774" spans="1:10">
      <c r="A774" s="44">
        <v>45382</v>
      </c>
      <c r="B774" s="525" t="s">
        <v>14</v>
      </c>
      <c r="C774" s="525" t="s">
        <v>23</v>
      </c>
      <c r="D774" t="s">
        <v>16</v>
      </c>
      <c r="E774" s="240">
        <v>164.7</v>
      </c>
      <c r="G774" s="79">
        <f>+G773+E774-F774</f>
        <v>164.7</v>
      </c>
    </row>
    <row r="775" spans="1:10">
      <c r="B775" s="526"/>
      <c r="C775" s="526"/>
      <c r="D775" t="s">
        <v>17</v>
      </c>
      <c r="E775" s="240">
        <v>5</v>
      </c>
      <c r="G775" s="79">
        <f>+G774+E775-F775</f>
        <v>169.7</v>
      </c>
    </row>
    <row r="776" spans="1:10">
      <c r="B776" s="526"/>
      <c r="C776" s="526"/>
      <c r="D776" t="s">
        <v>18</v>
      </c>
      <c r="E776" s="240">
        <v>60</v>
      </c>
      <c r="G776" s="79">
        <f>+G775+E776-F776</f>
        <v>229.7</v>
      </c>
    </row>
    <row r="777" spans="1:10">
      <c r="B777" s="526"/>
      <c r="C777" s="526"/>
      <c r="D777" t="s">
        <v>19</v>
      </c>
      <c r="E777" s="240">
        <v>5</v>
      </c>
      <c r="G777" s="79">
        <f>+G776+E777-F777</f>
        <v>234.7</v>
      </c>
    </row>
    <row r="778" spans="1:10">
      <c r="A778" s="7">
        <v>45414</v>
      </c>
      <c r="B778" s="526">
        <v>28790</v>
      </c>
      <c r="C778" s="526" t="s">
        <v>23</v>
      </c>
      <c r="D778" t="s">
        <v>16</v>
      </c>
      <c r="F778" s="240">
        <v>164.7</v>
      </c>
      <c r="G778" s="79">
        <f>+G777+E778-F778</f>
        <v>70</v>
      </c>
    </row>
    <row r="779" spans="1:10">
      <c r="A779" s="7">
        <v>45414</v>
      </c>
      <c r="B779" s="526">
        <v>28790</v>
      </c>
      <c r="C779" s="526" t="s">
        <v>23</v>
      </c>
      <c r="D779" t="s">
        <v>17</v>
      </c>
      <c r="F779" s="240">
        <v>5</v>
      </c>
      <c r="G779" s="79">
        <f>+G778+E779-F779</f>
        <v>65</v>
      </c>
    </row>
    <row r="780" spans="1:10">
      <c r="A780" s="7">
        <v>45414</v>
      </c>
      <c r="B780" s="526">
        <v>28790</v>
      </c>
      <c r="C780" s="526" t="s">
        <v>23</v>
      </c>
      <c r="D780" t="s">
        <v>18</v>
      </c>
      <c r="F780" s="240">
        <v>60</v>
      </c>
      <c r="G780" s="79">
        <f>+G779+E780-F780</f>
        <v>5</v>
      </c>
    </row>
    <row r="781" spans="1:10">
      <c r="A781" s="7">
        <v>45414</v>
      </c>
      <c r="B781" s="526">
        <v>28790</v>
      </c>
      <c r="C781" s="526" t="s">
        <v>23</v>
      </c>
      <c r="D781" t="s">
        <v>19</v>
      </c>
      <c r="F781" s="240">
        <v>5</v>
      </c>
      <c r="G781" s="79">
        <f>+G780+E781-F781</f>
        <v>0</v>
      </c>
    </row>
    <row r="782" spans="1:10">
      <c r="A782" s="44">
        <v>45412</v>
      </c>
      <c r="B782" s="525" t="s">
        <v>14</v>
      </c>
      <c r="C782" s="525" t="s">
        <v>24</v>
      </c>
      <c r="D782" t="s">
        <v>16</v>
      </c>
      <c r="E782" s="26">
        <v>163.80000000000001</v>
      </c>
      <c r="F782" s="2"/>
      <c r="G782" s="79">
        <f>+G781+E782-F782</f>
        <v>163.80000000000001</v>
      </c>
    </row>
    <row r="783" spans="1:10">
      <c r="B783" s="526"/>
      <c r="C783" s="526"/>
      <c r="D783" t="s">
        <v>17</v>
      </c>
      <c r="E783" s="26">
        <v>5</v>
      </c>
      <c r="F783" s="2"/>
      <c r="G783" s="79">
        <f>+G782+E783-F783</f>
        <v>168.8</v>
      </c>
    </row>
    <row r="784" spans="1:10">
      <c r="B784" s="526"/>
      <c r="C784" s="526"/>
      <c r="D784" t="s">
        <v>18</v>
      </c>
      <c r="E784" s="26">
        <v>60</v>
      </c>
      <c r="F784" s="2"/>
      <c r="G784" s="79">
        <f>+G783+E784-F784</f>
        <v>228.8</v>
      </c>
    </row>
    <row r="785" spans="1:8">
      <c r="B785" s="526"/>
      <c r="C785" s="526"/>
      <c r="D785" t="s">
        <v>19</v>
      </c>
      <c r="E785" s="26">
        <v>5</v>
      </c>
      <c r="F785" s="2"/>
      <c r="G785" s="79">
        <f>+G784+E785-F785</f>
        <v>233.8</v>
      </c>
    </row>
    <row r="786" spans="1:8">
      <c r="A786" s="7">
        <v>45468</v>
      </c>
      <c r="B786" s="526">
        <v>29077</v>
      </c>
      <c r="C786" s="526" t="s">
        <v>24</v>
      </c>
      <c r="D786" t="s">
        <v>16</v>
      </c>
      <c r="E786" s="26"/>
      <c r="F786" s="26">
        <v>163.80000000000001</v>
      </c>
      <c r="G786" s="79">
        <f>+G785+E786-F786</f>
        <v>70</v>
      </c>
    </row>
    <row r="787" spans="1:8">
      <c r="A787" s="7">
        <v>45468</v>
      </c>
      <c r="B787" s="526">
        <v>29077</v>
      </c>
      <c r="C787" s="526" t="s">
        <v>24</v>
      </c>
      <c r="D787" t="s">
        <v>17</v>
      </c>
      <c r="E787" s="26"/>
      <c r="F787" s="26">
        <v>5</v>
      </c>
      <c r="G787" s="79">
        <f>+G786+E787-F787</f>
        <v>65</v>
      </c>
    </row>
    <row r="788" spans="1:8">
      <c r="A788" s="7">
        <v>45468</v>
      </c>
      <c r="B788" s="526">
        <v>29077</v>
      </c>
      <c r="C788" s="526" t="s">
        <v>24</v>
      </c>
      <c r="D788" t="s">
        <v>18</v>
      </c>
      <c r="E788" s="26"/>
      <c r="F788" s="26">
        <v>60</v>
      </c>
      <c r="G788" s="79">
        <f>+G787+E788-F788</f>
        <v>5</v>
      </c>
    </row>
    <row r="789" spans="1:8">
      <c r="A789" s="7">
        <v>45468</v>
      </c>
      <c r="B789" s="526">
        <v>29077</v>
      </c>
      <c r="C789" s="526" t="s">
        <v>24</v>
      </c>
      <c r="D789" t="s">
        <v>19</v>
      </c>
      <c r="E789" s="26"/>
      <c r="F789" s="26">
        <v>5</v>
      </c>
      <c r="G789" s="79">
        <f>+G788+E789-F789</f>
        <v>0</v>
      </c>
    </row>
    <row r="790" spans="1:8">
      <c r="A790" s="44">
        <v>45443</v>
      </c>
      <c r="B790" s="525" t="s">
        <v>14</v>
      </c>
      <c r="C790" s="525" t="s">
        <v>25</v>
      </c>
      <c r="D790" t="s">
        <v>16</v>
      </c>
      <c r="E790" s="240">
        <v>149</v>
      </c>
      <c r="G790" s="79">
        <f>+G789+E790-F790</f>
        <v>149</v>
      </c>
      <c r="H790" s="37"/>
    </row>
    <row r="791" spans="1:8">
      <c r="B791" s="526"/>
      <c r="C791" s="526"/>
      <c r="D791" t="s">
        <v>17</v>
      </c>
      <c r="E791" s="240">
        <v>5</v>
      </c>
      <c r="G791" s="79">
        <f>+G790+E791-F791</f>
        <v>154</v>
      </c>
    </row>
    <row r="792" spans="1:8">
      <c r="B792" s="526"/>
      <c r="C792" s="526"/>
      <c r="D792" t="s">
        <v>18</v>
      </c>
      <c r="E792" s="240">
        <v>60</v>
      </c>
      <c r="G792" s="79">
        <f>+G791+E792-F792</f>
        <v>214</v>
      </c>
    </row>
    <row r="793" spans="1:8">
      <c r="B793" s="526"/>
      <c r="C793" s="526"/>
      <c r="D793" t="s">
        <v>19</v>
      </c>
      <c r="E793" s="240">
        <v>5</v>
      </c>
      <c r="G793" s="79">
        <f>+G792+E793-F793</f>
        <v>219</v>
      </c>
    </row>
    <row r="794" spans="1:8">
      <c r="A794" s="7">
        <v>45468</v>
      </c>
      <c r="B794" s="526">
        <v>29077</v>
      </c>
      <c r="C794" s="526" t="s">
        <v>25</v>
      </c>
      <c r="D794" t="s">
        <v>16</v>
      </c>
      <c r="F794" s="240">
        <v>149</v>
      </c>
      <c r="G794" s="79">
        <f>+G793+E794-F794</f>
        <v>70</v>
      </c>
    </row>
    <row r="795" spans="1:8">
      <c r="A795" s="7">
        <v>45468</v>
      </c>
      <c r="B795" s="526">
        <v>29077</v>
      </c>
      <c r="C795" s="526" t="s">
        <v>25</v>
      </c>
      <c r="D795" t="s">
        <v>17</v>
      </c>
      <c r="F795" s="240">
        <v>5</v>
      </c>
      <c r="G795" s="79">
        <f>+G794+E795-F795</f>
        <v>65</v>
      </c>
    </row>
    <row r="796" spans="1:8">
      <c r="A796" s="7">
        <v>45468</v>
      </c>
      <c r="B796" s="526">
        <v>29077</v>
      </c>
      <c r="C796" s="526" t="s">
        <v>25</v>
      </c>
      <c r="D796" t="s">
        <v>18</v>
      </c>
      <c r="F796" s="240">
        <v>60</v>
      </c>
      <c r="G796" s="79">
        <f>+G795+E796-F796</f>
        <v>5</v>
      </c>
    </row>
    <row r="797" spans="1:8">
      <c r="A797" s="7">
        <v>45468</v>
      </c>
      <c r="B797" s="526">
        <v>29077</v>
      </c>
      <c r="C797" s="526" t="s">
        <v>25</v>
      </c>
      <c r="D797" t="s">
        <v>19</v>
      </c>
      <c r="F797" s="240">
        <v>5</v>
      </c>
      <c r="G797" s="79">
        <f>+G796+E797-F797</f>
        <v>0</v>
      </c>
    </row>
    <row r="798" spans="1:8">
      <c r="A798" s="88">
        <v>45473</v>
      </c>
      <c r="B798" s="525" t="s">
        <v>14</v>
      </c>
      <c r="C798" s="525" t="s">
        <v>26</v>
      </c>
      <c r="D798" t="s">
        <v>16</v>
      </c>
      <c r="E798" s="240">
        <v>144.69999999999999</v>
      </c>
      <c r="G798" s="79">
        <f>+G797+E798-F798</f>
        <v>144.69999999999999</v>
      </c>
      <c r="H798" s="37"/>
    </row>
    <row r="799" spans="1:8">
      <c r="A799" s="86"/>
      <c r="B799" s="526"/>
      <c r="C799" s="526"/>
      <c r="D799" t="s">
        <v>17</v>
      </c>
      <c r="E799" s="240">
        <v>7</v>
      </c>
      <c r="G799" s="79">
        <f>+G798+E799-F799</f>
        <v>151.69999999999999</v>
      </c>
    </row>
    <row r="800" spans="1:8">
      <c r="A800" s="86"/>
      <c r="B800" s="526"/>
      <c r="C800" s="526"/>
      <c r="D800" t="s">
        <v>18</v>
      </c>
      <c r="E800" s="240">
        <v>60</v>
      </c>
      <c r="G800" s="79">
        <f>+G799+E800-F800</f>
        <v>211.7</v>
      </c>
    </row>
    <row r="801" spans="1:11">
      <c r="A801" s="86"/>
      <c r="B801" s="526"/>
      <c r="C801" s="526"/>
      <c r="D801" t="s">
        <v>19</v>
      </c>
      <c r="E801" s="240">
        <v>5</v>
      </c>
      <c r="G801" s="79">
        <f>+G800+E801-F801</f>
        <v>216.7</v>
      </c>
      <c r="I801" s="525"/>
      <c r="K801" s="240"/>
    </row>
    <row r="802" spans="1:11">
      <c r="A802" s="7">
        <v>45482</v>
      </c>
      <c r="B802" s="526">
        <v>29225</v>
      </c>
      <c r="C802" s="526" t="s">
        <v>26</v>
      </c>
      <c r="D802" t="s">
        <v>18</v>
      </c>
      <c r="F802" s="240">
        <v>60</v>
      </c>
      <c r="G802" s="79">
        <f>+G801+E802-F802</f>
        <v>156.69999999999999</v>
      </c>
      <c r="I802" s="526"/>
      <c r="K802" s="240"/>
    </row>
    <row r="803" spans="1:11">
      <c r="A803" s="7">
        <v>45482</v>
      </c>
      <c r="B803" s="526">
        <v>29225</v>
      </c>
      <c r="C803" s="526" t="s">
        <v>26</v>
      </c>
      <c r="D803" t="s">
        <v>19</v>
      </c>
      <c r="F803" s="240">
        <v>5</v>
      </c>
      <c r="G803" s="79">
        <f>+G802+E803-F803</f>
        <v>151.69999999999999</v>
      </c>
      <c r="I803" s="525"/>
      <c r="K803" s="240"/>
    </row>
    <row r="804" spans="1:11">
      <c r="A804" s="7">
        <v>45546</v>
      </c>
      <c r="B804" s="526">
        <v>29652</v>
      </c>
      <c r="C804" s="526" t="s">
        <v>26</v>
      </c>
      <c r="D804" t="s">
        <v>16</v>
      </c>
      <c r="F804" s="240">
        <v>144.69999999999999</v>
      </c>
      <c r="G804" s="79">
        <f>+G803+E804-F804</f>
        <v>7</v>
      </c>
      <c r="I804" s="525"/>
      <c r="K804" s="240"/>
    </row>
    <row r="805" spans="1:11">
      <c r="A805" s="7">
        <v>45546</v>
      </c>
      <c r="B805" s="526">
        <v>29652</v>
      </c>
      <c r="C805" s="526" t="s">
        <v>26</v>
      </c>
      <c r="D805" t="s">
        <v>17</v>
      </c>
      <c r="F805" s="240">
        <v>7</v>
      </c>
      <c r="G805" s="79">
        <f>+G804+E805-F805</f>
        <v>0</v>
      </c>
      <c r="I805" s="525"/>
      <c r="K805" s="240"/>
    </row>
    <row r="806" spans="1:11">
      <c r="A806" s="88">
        <v>45504</v>
      </c>
      <c r="B806" s="525" t="s">
        <v>14</v>
      </c>
      <c r="C806" s="525" t="s">
        <v>27</v>
      </c>
      <c r="D806" t="s">
        <v>16</v>
      </c>
      <c r="E806" s="240">
        <v>142.1</v>
      </c>
      <c r="G806" s="79">
        <f>+G805+E806-F806</f>
        <v>142.1</v>
      </c>
      <c r="I806" s="526"/>
      <c r="K806" s="240"/>
    </row>
    <row r="807" spans="1:11">
      <c r="A807" s="86"/>
      <c r="B807" s="526"/>
      <c r="C807" s="526"/>
      <c r="D807" t="s">
        <v>17</v>
      </c>
      <c r="E807" s="240">
        <v>7</v>
      </c>
      <c r="G807" s="79">
        <f>+G806+E807-F807</f>
        <v>149.1</v>
      </c>
      <c r="K807" s="240"/>
    </row>
    <row r="808" spans="1:11">
      <c r="A808" s="86"/>
      <c r="B808" s="526"/>
      <c r="C808" s="526"/>
      <c r="D808" t="s">
        <v>18</v>
      </c>
      <c r="E808" s="240">
        <v>60</v>
      </c>
      <c r="G808" s="79">
        <f t="shared" ref="G808:G817" si="12">+G807+E808-F808</f>
        <v>209.1</v>
      </c>
      <c r="K808" s="240"/>
    </row>
    <row r="809" spans="1:11">
      <c r="A809" s="86"/>
      <c r="B809" s="526"/>
      <c r="C809" s="526"/>
      <c r="D809" t="s">
        <v>19</v>
      </c>
      <c r="E809" s="240">
        <v>5</v>
      </c>
      <c r="G809" s="79">
        <f t="shared" si="12"/>
        <v>214.1</v>
      </c>
      <c r="I809" s="525"/>
      <c r="K809" s="240"/>
    </row>
    <row r="810" spans="1:11">
      <c r="A810" s="86"/>
      <c r="B810" s="526"/>
      <c r="C810" s="526"/>
      <c r="D810" s="67" t="s">
        <v>80</v>
      </c>
      <c r="E810" s="67">
        <v>250</v>
      </c>
      <c r="G810" s="79">
        <f t="shared" si="12"/>
        <v>464.1</v>
      </c>
      <c r="I810" s="525"/>
      <c r="K810" s="240"/>
    </row>
    <row r="811" spans="1:11">
      <c r="A811" s="7">
        <v>45546</v>
      </c>
      <c r="B811" s="526">
        <v>29652</v>
      </c>
      <c r="C811" s="526" t="s">
        <v>27</v>
      </c>
      <c r="D811" t="s">
        <v>16</v>
      </c>
      <c r="E811" s="240"/>
      <c r="F811" s="240">
        <v>142.1</v>
      </c>
      <c r="G811" s="79">
        <f t="shared" si="12"/>
        <v>322</v>
      </c>
      <c r="I811" s="525"/>
      <c r="K811" s="240"/>
    </row>
    <row r="812" spans="1:11">
      <c r="A812" s="7">
        <v>45546</v>
      </c>
      <c r="B812" s="526">
        <v>29652</v>
      </c>
      <c r="C812" s="526" t="s">
        <v>27</v>
      </c>
      <c r="D812" t="s">
        <v>17</v>
      </c>
      <c r="E812" s="240"/>
      <c r="F812" s="240">
        <v>7</v>
      </c>
      <c r="G812" s="79">
        <f t="shared" si="12"/>
        <v>315</v>
      </c>
      <c r="I812" s="525"/>
      <c r="K812" s="240"/>
    </row>
    <row r="813" spans="1:11">
      <c r="A813" s="7">
        <v>45546</v>
      </c>
      <c r="B813" s="526">
        <v>29652</v>
      </c>
      <c r="C813" s="526" t="s">
        <v>27</v>
      </c>
      <c r="D813" t="s">
        <v>18</v>
      </c>
      <c r="E813" s="240"/>
      <c r="F813" s="240">
        <v>60</v>
      </c>
      <c r="G813" s="79">
        <f t="shared" si="12"/>
        <v>255</v>
      </c>
      <c r="I813" s="525"/>
      <c r="K813" s="240"/>
    </row>
    <row r="814" spans="1:11">
      <c r="A814" s="7">
        <v>45546</v>
      </c>
      <c r="B814" s="526">
        <v>29652</v>
      </c>
      <c r="C814" s="526" t="s">
        <v>27</v>
      </c>
      <c r="D814" t="s">
        <v>19</v>
      </c>
      <c r="E814" s="240"/>
      <c r="F814" s="240">
        <v>5</v>
      </c>
      <c r="G814" s="79">
        <f t="shared" si="12"/>
        <v>250</v>
      </c>
      <c r="I814" s="525"/>
      <c r="K814" s="240"/>
    </row>
    <row r="815" spans="1:11">
      <c r="A815" s="7">
        <v>45495</v>
      </c>
      <c r="B815" s="526">
        <v>29384</v>
      </c>
      <c r="C815" s="526" t="s">
        <v>27</v>
      </c>
      <c r="D815" t="s">
        <v>80</v>
      </c>
      <c r="E815" s="240"/>
      <c r="F815" s="240">
        <v>250</v>
      </c>
      <c r="G815" s="79">
        <f t="shared" si="12"/>
        <v>0</v>
      </c>
      <c r="I815" s="525"/>
      <c r="K815" s="240"/>
    </row>
    <row r="816" spans="1:11">
      <c r="A816" s="44">
        <v>45535</v>
      </c>
      <c r="B816" s="525" t="s">
        <v>14</v>
      </c>
      <c r="C816" s="525" t="s">
        <v>28</v>
      </c>
      <c r="D816" t="s">
        <v>16</v>
      </c>
      <c r="E816" s="240">
        <v>142.5</v>
      </c>
      <c r="G816" s="79">
        <f t="shared" si="12"/>
        <v>142.5</v>
      </c>
      <c r="K816" s="240"/>
    </row>
    <row r="817" spans="1:11">
      <c r="A817" s="44"/>
      <c r="B817" s="525"/>
      <c r="C817" s="525"/>
      <c r="D817" t="s">
        <v>17</v>
      </c>
      <c r="E817" s="240">
        <v>7</v>
      </c>
      <c r="G817" s="79">
        <f t="shared" si="12"/>
        <v>149.5</v>
      </c>
      <c r="K817" s="37"/>
    </row>
    <row r="818" spans="1:11">
      <c r="B818" s="526"/>
      <c r="C818" s="526"/>
      <c r="D818" t="s">
        <v>18</v>
      </c>
      <c r="E818" s="240">
        <v>60</v>
      </c>
      <c r="G818" s="79">
        <f t="shared" ref="G818:G884" si="13">+G817+E818-F818</f>
        <v>209.5</v>
      </c>
      <c r="K818" s="37"/>
    </row>
    <row r="819" spans="1:11">
      <c r="B819" s="526"/>
      <c r="C819" s="526"/>
      <c r="D819" t="s">
        <v>19</v>
      </c>
      <c r="E819" s="240">
        <v>5</v>
      </c>
      <c r="G819" s="79">
        <f t="shared" si="13"/>
        <v>214.5</v>
      </c>
    </row>
    <row r="820" spans="1:11">
      <c r="A820" s="7">
        <v>45546</v>
      </c>
      <c r="B820" s="526">
        <v>29652</v>
      </c>
      <c r="C820" s="526" t="s">
        <v>28</v>
      </c>
      <c r="D820" t="s">
        <v>18</v>
      </c>
      <c r="E820" s="240"/>
      <c r="F820" s="240">
        <v>60</v>
      </c>
      <c r="G820" s="79">
        <f t="shared" si="13"/>
        <v>154.5</v>
      </c>
      <c r="H820" s="37"/>
    </row>
    <row r="821" spans="1:11">
      <c r="A821" s="7">
        <v>45546</v>
      </c>
      <c r="B821" s="526">
        <v>29652</v>
      </c>
      <c r="C821" s="526" t="s">
        <v>28</v>
      </c>
      <c r="D821" t="s">
        <v>19</v>
      </c>
      <c r="E821" s="240"/>
      <c r="F821" s="240">
        <v>5</v>
      </c>
      <c r="G821" s="79">
        <f t="shared" si="13"/>
        <v>149.5</v>
      </c>
    </row>
    <row r="822" spans="1:11">
      <c r="A822" s="86">
        <v>45565</v>
      </c>
      <c r="B822" s="526" t="s">
        <v>117</v>
      </c>
      <c r="C822" s="526" t="s">
        <v>28</v>
      </c>
      <c r="D822" t="s">
        <v>16</v>
      </c>
      <c r="E822" s="240"/>
      <c r="F822" s="240">
        <v>142.5</v>
      </c>
      <c r="G822" s="79">
        <f t="shared" si="13"/>
        <v>7</v>
      </c>
    </row>
    <row r="823" spans="1:11">
      <c r="A823" s="86">
        <v>45565</v>
      </c>
      <c r="B823" s="526" t="s">
        <v>117</v>
      </c>
      <c r="C823" s="526" t="s">
        <v>28</v>
      </c>
      <c r="D823" t="s">
        <v>17</v>
      </c>
      <c r="E823" s="240"/>
      <c r="F823" s="240">
        <v>7</v>
      </c>
      <c r="G823" s="79">
        <f t="shared" si="13"/>
        <v>0</v>
      </c>
    </row>
    <row r="824" spans="1:11">
      <c r="A824" s="88">
        <v>45565</v>
      </c>
      <c r="B824" s="525" t="s">
        <v>14</v>
      </c>
      <c r="C824" s="525" t="s">
        <v>53</v>
      </c>
      <c r="D824" t="s">
        <v>16</v>
      </c>
      <c r="E824" s="240">
        <v>143.4</v>
      </c>
      <c r="F824" s="240"/>
      <c r="G824" s="79">
        <f t="shared" si="13"/>
        <v>143.4</v>
      </c>
    </row>
    <row r="825" spans="1:11">
      <c r="A825" s="86"/>
      <c r="B825" s="526"/>
      <c r="C825" s="526"/>
      <c r="D825" t="s">
        <v>17</v>
      </c>
      <c r="E825" s="240">
        <v>5</v>
      </c>
      <c r="F825" s="240"/>
      <c r="G825" s="79">
        <f t="shared" si="13"/>
        <v>148.4</v>
      </c>
    </row>
    <row r="826" spans="1:11">
      <c r="A826" s="86"/>
      <c r="B826" s="526"/>
      <c r="C826" s="526"/>
      <c r="D826" t="s">
        <v>18</v>
      </c>
      <c r="E826" s="240">
        <v>60</v>
      </c>
      <c r="F826" s="240"/>
      <c r="G826" s="79">
        <f t="shared" si="13"/>
        <v>208.4</v>
      </c>
    </row>
    <row r="827" spans="1:11">
      <c r="A827" s="86"/>
      <c r="B827" s="526"/>
      <c r="C827" s="526"/>
      <c r="D827" t="s">
        <v>19</v>
      </c>
      <c r="E827" s="240">
        <v>5</v>
      </c>
      <c r="F827" s="240"/>
      <c r="G827" s="79">
        <f t="shared" si="13"/>
        <v>213.4</v>
      </c>
    </row>
    <row r="828" spans="1:11">
      <c r="A828" s="86">
        <v>45565</v>
      </c>
      <c r="B828" s="526" t="s">
        <v>117</v>
      </c>
      <c r="C828" s="526" t="s">
        <v>53</v>
      </c>
      <c r="D828" t="s">
        <v>18</v>
      </c>
      <c r="E828" s="240"/>
      <c r="F828" s="240">
        <v>60</v>
      </c>
      <c r="G828" s="79">
        <f t="shared" si="13"/>
        <v>153.4</v>
      </c>
    </row>
    <row r="829" spans="1:11">
      <c r="A829" s="86">
        <v>45565</v>
      </c>
      <c r="B829" s="526" t="s">
        <v>117</v>
      </c>
      <c r="C829" s="526" t="s">
        <v>53</v>
      </c>
      <c r="D829" t="s">
        <v>19</v>
      </c>
      <c r="E829" s="240"/>
      <c r="F829" s="240">
        <v>5</v>
      </c>
      <c r="G829" s="79">
        <f t="shared" si="13"/>
        <v>148.4</v>
      </c>
    </row>
    <row r="830" spans="1:11">
      <c r="A830" s="86">
        <v>45565</v>
      </c>
      <c r="B830" s="526" t="s">
        <v>117</v>
      </c>
      <c r="C830" s="526" t="s">
        <v>53</v>
      </c>
      <c r="D830" t="s">
        <v>16</v>
      </c>
      <c r="F830" s="259">
        <v>0.5</v>
      </c>
      <c r="G830" s="79">
        <f t="shared" si="13"/>
        <v>147.9</v>
      </c>
    </row>
    <row r="831" spans="1:11">
      <c r="A831" s="86">
        <v>45596</v>
      </c>
      <c r="B831" s="526" t="s">
        <v>118</v>
      </c>
      <c r="C831" s="526" t="s">
        <v>53</v>
      </c>
      <c r="D831" t="s">
        <v>16</v>
      </c>
      <c r="F831" s="259">
        <v>142.9</v>
      </c>
      <c r="G831" s="79">
        <f t="shared" si="13"/>
        <v>5</v>
      </c>
    </row>
    <row r="832" spans="1:11">
      <c r="A832" s="86">
        <v>45596</v>
      </c>
      <c r="B832" s="526" t="s">
        <v>118</v>
      </c>
      <c r="C832" s="526" t="s">
        <v>53</v>
      </c>
      <c r="D832" t="s">
        <v>17</v>
      </c>
      <c r="F832" s="259">
        <v>5</v>
      </c>
      <c r="G832" s="79">
        <f t="shared" si="13"/>
        <v>0</v>
      </c>
    </row>
    <row r="833" spans="1:7">
      <c r="A833" s="88">
        <v>45596</v>
      </c>
      <c r="B833" s="525" t="s">
        <v>14</v>
      </c>
      <c r="C833" s="525" t="s">
        <v>30</v>
      </c>
      <c r="D833" t="s">
        <v>16</v>
      </c>
      <c r="E833" s="240">
        <v>120.2</v>
      </c>
      <c r="F833" s="240"/>
      <c r="G833" s="79">
        <f t="shared" si="13"/>
        <v>120.2</v>
      </c>
    </row>
    <row r="834" spans="1:7">
      <c r="A834" s="86"/>
      <c r="B834" s="526"/>
      <c r="C834" s="526"/>
      <c r="D834" t="s">
        <v>17</v>
      </c>
      <c r="E834" s="240">
        <v>7</v>
      </c>
      <c r="F834" s="240"/>
      <c r="G834" s="79">
        <f t="shared" si="13"/>
        <v>127.2</v>
      </c>
    </row>
    <row r="835" spans="1:7">
      <c r="A835" s="86"/>
      <c r="B835" s="526"/>
      <c r="C835" s="526"/>
      <c r="D835" t="s">
        <v>18</v>
      </c>
      <c r="E835" s="240">
        <v>60</v>
      </c>
      <c r="F835" s="240"/>
      <c r="G835" s="79">
        <f t="shared" si="13"/>
        <v>187.2</v>
      </c>
    </row>
    <row r="836" spans="1:7">
      <c r="A836" s="86"/>
      <c r="B836" s="526"/>
      <c r="C836" s="526"/>
      <c r="D836" t="s">
        <v>19</v>
      </c>
      <c r="E836" s="240">
        <v>5</v>
      </c>
      <c r="F836" s="240"/>
      <c r="G836" s="79">
        <f t="shared" si="13"/>
        <v>192.2</v>
      </c>
    </row>
    <row r="837" spans="1:7">
      <c r="A837" s="86">
        <v>45596</v>
      </c>
      <c r="B837" s="526" t="s">
        <v>118</v>
      </c>
      <c r="C837" s="526" t="s">
        <v>30</v>
      </c>
      <c r="D837" t="s">
        <v>18</v>
      </c>
      <c r="E837" s="240"/>
      <c r="F837" s="240">
        <v>60</v>
      </c>
      <c r="G837" s="79">
        <f t="shared" si="13"/>
        <v>132.19999999999999</v>
      </c>
    </row>
    <row r="838" spans="1:7">
      <c r="A838" s="86">
        <v>45596</v>
      </c>
      <c r="B838" s="526" t="s">
        <v>118</v>
      </c>
      <c r="C838" s="526" t="s">
        <v>30</v>
      </c>
      <c r="D838" t="s">
        <v>19</v>
      </c>
      <c r="E838" s="240"/>
      <c r="F838" s="240">
        <v>5</v>
      </c>
      <c r="G838" s="79">
        <f t="shared" si="13"/>
        <v>127.19999999999999</v>
      </c>
    </row>
    <row r="839" spans="1:7">
      <c r="A839" s="86">
        <v>45596</v>
      </c>
      <c r="B839" s="526" t="s">
        <v>118</v>
      </c>
      <c r="C839" s="526" t="s">
        <v>30</v>
      </c>
      <c r="D839" t="s">
        <v>16</v>
      </c>
      <c r="F839" s="259">
        <v>7.1</v>
      </c>
      <c r="G839" s="79">
        <f t="shared" si="13"/>
        <v>120.1</v>
      </c>
    </row>
    <row r="840" spans="1:7">
      <c r="A840" s="86">
        <v>45626</v>
      </c>
      <c r="B840" s="526" t="s">
        <v>132</v>
      </c>
      <c r="C840" s="526" t="s">
        <v>30</v>
      </c>
      <c r="D840" t="s">
        <v>16</v>
      </c>
      <c r="F840" s="259">
        <v>113.1</v>
      </c>
      <c r="G840" s="79">
        <f t="shared" si="13"/>
        <v>7</v>
      </c>
    </row>
    <row r="841" spans="1:7">
      <c r="A841" s="86">
        <v>45626</v>
      </c>
      <c r="B841" s="526" t="s">
        <v>132</v>
      </c>
      <c r="C841" s="526" t="s">
        <v>30</v>
      </c>
      <c r="D841" t="s">
        <v>17</v>
      </c>
      <c r="F841" s="259">
        <v>7</v>
      </c>
      <c r="G841" s="79">
        <f t="shared" si="13"/>
        <v>0</v>
      </c>
    </row>
    <row r="842" spans="1:7">
      <c r="A842" s="88">
        <v>45626</v>
      </c>
      <c r="B842" s="525" t="s">
        <v>14</v>
      </c>
      <c r="C842" s="525" t="s">
        <v>83</v>
      </c>
      <c r="D842" t="s">
        <v>16</v>
      </c>
      <c r="E842" s="240">
        <v>118.9</v>
      </c>
      <c r="F842" s="240"/>
      <c r="G842" s="79">
        <f t="shared" si="13"/>
        <v>118.9</v>
      </c>
    </row>
    <row r="843" spans="1:7">
      <c r="A843" s="86"/>
      <c r="B843" s="526"/>
      <c r="C843" s="526"/>
      <c r="D843" t="s">
        <v>17</v>
      </c>
      <c r="E843" s="240">
        <v>7</v>
      </c>
      <c r="F843" s="240"/>
      <c r="G843" s="79">
        <f t="shared" si="13"/>
        <v>125.9</v>
      </c>
    </row>
    <row r="844" spans="1:7">
      <c r="A844" s="86"/>
      <c r="B844" s="526"/>
      <c r="C844" s="526"/>
      <c r="D844" t="s">
        <v>18</v>
      </c>
      <c r="E844" s="240">
        <v>60</v>
      </c>
      <c r="F844" s="240"/>
      <c r="G844" s="79">
        <f t="shared" si="13"/>
        <v>185.9</v>
      </c>
    </row>
    <row r="845" spans="1:7">
      <c r="A845" s="86"/>
      <c r="B845" s="526"/>
      <c r="C845" s="526"/>
      <c r="D845" t="s">
        <v>19</v>
      </c>
      <c r="E845" s="240">
        <v>5</v>
      </c>
      <c r="F845" s="240"/>
      <c r="G845" s="79">
        <f t="shared" si="13"/>
        <v>190.9</v>
      </c>
    </row>
    <row r="846" spans="1:7">
      <c r="A846" s="86">
        <v>45626</v>
      </c>
      <c r="B846" s="526" t="s">
        <v>132</v>
      </c>
      <c r="C846" s="526" t="s">
        <v>83</v>
      </c>
      <c r="D846" t="s">
        <v>18</v>
      </c>
      <c r="E846" s="240"/>
      <c r="F846" s="240">
        <v>60</v>
      </c>
      <c r="G846" s="79">
        <f t="shared" si="13"/>
        <v>130.9</v>
      </c>
    </row>
    <row r="847" spans="1:7">
      <c r="A847" s="86">
        <v>45626</v>
      </c>
      <c r="B847" s="526" t="s">
        <v>132</v>
      </c>
      <c r="C847" s="526" t="s">
        <v>83</v>
      </c>
      <c r="D847" t="s">
        <v>19</v>
      </c>
      <c r="E847" s="240"/>
      <c r="F847" s="240">
        <v>5</v>
      </c>
      <c r="G847" s="79">
        <f t="shared" si="13"/>
        <v>125.9</v>
      </c>
    </row>
    <row r="848" spans="1:7">
      <c r="A848" s="86">
        <v>45626</v>
      </c>
      <c r="B848" s="526" t="s">
        <v>132</v>
      </c>
      <c r="C848" s="526" t="s">
        <v>83</v>
      </c>
      <c r="D848" t="s">
        <v>16</v>
      </c>
      <c r="F848" s="259">
        <v>29.9</v>
      </c>
      <c r="G848" s="79">
        <f t="shared" si="13"/>
        <v>96</v>
      </c>
    </row>
    <row r="849" spans="1:8">
      <c r="A849" s="7">
        <v>45657</v>
      </c>
      <c r="B849" s="526" t="s">
        <v>121</v>
      </c>
      <c r="C849" s="526" t="s">
        <v>83</v>
      </c>
      <c r="D849" t="s">
        <v>16</v>
      </c>
      <c r="F849" s="259">
        <v>89</v>
      </c>
      <c r="G849" s="79">
        <f t="shared" si="13"/>
        <v>7</v>
      </c>
      <c r="H849" s="37"/>
    </row>
    <row r="850" spans="1:8">
      <c r="A850" s="7">
        <v>45657</v>
      </c>
      <c r="B850" s="526" t="s">
        <v>121</v>
      </c>
      <c r="C850" s="526" t="s">
        <v>83</v>
      </c>
      <c r="D850" t="s">
        <v>17</v>
      </c>
      <c r="F850" s="259">
        <v>7</v>
      </c>
      <c r="G850" s="79">
        <f t="shared" si="13"/>
        <v>0</v>
      </c>
    </row>
    <row r="851" spans="1:8">
      <c r="A851" s="44">
        <v>45657</v>
      </c>
      <c r="B851" s="525" t="s">
        <v>14</v>
      </c>
      <c r="C851" s="525" t="s">
        <v>34</v>
      </c>
      <c r="D851" t="s">
        <v>16</v>
      </c>
      <c r="E851" s="240">
        <v>100.3</v>
      </c>
      <c r="F851" s="240"/>
      <c r="G851" s="79">
        <f t="shared" si="13"/>
        <v>100.3</v>
      </c>
    </row>
    <row r="852" spans="1:8">
      <c r="B852" s="526"/>
      <c r="C852" s="526"/>
      <c r="D852" t="s">
        <v>17</v>
      </c>
      <c r="E852" s="240">
        <v>3</v>
      </c>
      <c r="F852" s="240"/>
      <c r="G852" s="79">
        <f t="shared" si="13"/>
        <v>103.3</v>
      </c>
    </row>
    <row r="853" spans="1:8">
      <c r="B853" s="526"/>
      <c r="C853" s="526"/>
      <c r="D853" t="s">
        <v>18</v>
      </c>
      <c r="E853" s="240">
        <v>60</v>
      </c>
      <c r="F853" s="240"/>
      <c r="G853" s="79">
        <f t="shared" si="13"/>
        <v>163.30000000000001</v>
      </c>
    </row>
    <row r="854" spans="1:8">
      <c r="B854" s="526"/>
      <c r="C854" s="526"/>
      <c r="D854" t="s">
        <v>19</v>
      </c>
      <c r="E854" s="240">
        <v>5</v>
      </c>
      <c r="F854" s="240"/>
      <c r="G854" s="79">
        <f t="shared" si="13"/>
        <v>168.3</v>
      </c>
    </row>
    <row r="855" spans="1:8">
      <c r="A855" s="7">
        <v>45657</v>
      </c>
      <c r="B855" s="526" t="s">
        <v>121</v>
      </c>
      <c r="C855" s="526" t="s">
        <v>34</v>
      </c>
      <c r="D855" t="s">
        <v>18</v>
      </c>
      <c r="E855" s="240"/>
      <c r="F855" s="240">
        <v>60</v>
      </c>
      <c r="G855" s="79">
        <f t="shared" si="13"/>
        <v>108.30000000000001</v>
      </c>
    </row>
    <row r="856" spans="1:8">
      <c r="A856" s="7">
        <v>45657</v>
      </c>
      <c r="B856" s="526" t="s">
        <v>121</v>
      </c>
      <c r="C856" s="526" t="s">
        <v>34</v>
      </c>
      <c r="D856" t="s">
        <v>19</v>
      </c>
      <c r="E856" s="240"/>
      <c r="F856" s="240">
        <v>5</v>
      </c>
      <c r="G856" s="79">
        <f t="shared" si="13"/>
        <v>103.30000000000001</v>
      </c>
    </row>
    <row r="857" spans="1:8">
      <c r="A857" s="7">
        <v>45657</v>
      </c>
      <c r="B857" s="526" t="s">
        <v>121</v>
      </c>
      <c r="C857" s="526" t="s">
        <v>34</v>
      </c>
      <c r="D857" t="s">
        <v>16</v>
      </c>
      <c r="F857" s="259">
        <v>9</v>
      </c>
      <c r="G857" s="79">
        <f t="shared" si="13"/>
        <v>94.300000000000011</v>
      </c>
    </row>
    <row r="858" spans="1:8">
      <c r="A858" s="86">
        <v>45688</v>
      </c>
      <c r="B858" s="526" t="s">
        <v>119</v>
      </c>
      <c r="C858" s="526" t="s">
        <v>34</v>
      </c>
      <c r="D858" t="s">
        <v>16</v>
      </c>
      <c r="F858" s="259">
        <v>91.3</v>
      </c>
      <c r="G858" s="79">
        <f t="shared" si="13"/>
        <v>3.0000000000000142</v>
      </c>
    </row>
    <row r="859" spans="1:8">
      <c r="A859" s="86">
        <v>45688</v>
      </c>
      <c r="B859" s="526" t="s">
        <v>119</v>
      </c>
      <c r="C859" s="526" t="s">
        <v>34</v>
      </c>
      <c r="D859" t="s">
        <v>17</v>
      </c>
      <c r="F859" s="259">
        <v>3</v>
      </c>
      <c r="G859" s="79">
        <f t="shared" si="13"/>
        <v>1.4210854715202004E-14</v>
      </c>
    </row>
    <row r="860" spans="1:8">
      <c r="A860" s="88">
        <v>45688</v>
      </c>
      <c r="B860" s="525" t="s">
        <v>14</v>
      </c>
      <c r="C860" s="525" t="s">
        <v>15</v>
      </c>
      <c r="D860" t="s">
        <v>16</v>
      </c>
      <c r="E860" s="240">
        <v>113.6</v>
      </c>
      <c r="F860" s="240"/>
      <c r="G860" s="79">
        <f t="shared" si="13"/>
        <v>113.60000000000001</v>
      </c>
    </row>
    <row r="861" spans="1:8">
      <c r="A861" s="86"/>
      <c r="B861" s="526"/>
      <c r="C861" s="526"/>
      <c r="D861" t="s">
        <v>17</v>
      </c>
      <c r="E861" s="240">
        <v>3</v>
      </c>
      <c r="F861" s="240"/>
      <c r="G861" s="79">
        <f t="shared" si="13"/>
        <v>116.60000000000001</v>
      </c>
    </row>
    <row r="862" spans="1:8">
      <c r="A862" s="86"/>
      <c r="B862" s="526"/>
      <c r="C862" s="526"/>
      <c r="D862" t="s">
        <v>18</v>
      </c>
      <c r="E862" s="240">
        <v>60</v>
      </c>
      <c r="F862" s="240"/>
      <c r="G862" s="79">
        <f t="shared" si="13"/>
        <v>176.60000000000002</v>
      </c>
    </row>
    <row r="863" spans="1:8">
      <c r="A863" s="86"/>
      <c r="B863" s="526"/>
      <c r="C863" s="526"/>
      <c r="D863" t="s">
        <v>19</v>
      </c>
      <c r="E863" s="240">
        <v>5</v>
      </c>
      <c r="F863" s="240"/>
      <c r="G863" s="79">
        <f t="shared" si="13"/>
        <v>181.60000000000002</v>
      </c>
    </row>
    <row r="864" spans="1:8">
      <c r="A864" s="86">
        <v>45688</v>
      </c>
      <c r="B864" s="526" t="s">
        <v>119</v>
      </c>
      <c r="C864" s="526" t="s">
        <v>15</v>
      </c>
      <c r="D864" t="s">
        <v>18</v>
      </c>
      <c r="E864" s="240"/>
      <c r="F864" s="240">
        <v>60</v>
      </c>
      <c r="G864" s="79">
        <f t="shared" si="13"/>
        <v>121.60000000000002</v>
      </c>
    </row>
    <row r="865" spans="1:11">
      <c r="A865" s="86">
        <v>45688</v>
      </c>
      <c r="B865" s="526" t="s">
        <v>119</v>
      </c>
      <c r="C865" s="526" t="s">
        <v>15</v>
      </c>
      <c r="D865" t="s">
        <v>19</v>
      </c>
      <c r="E865" s="240"/>
      <c r="F865" s="240">
        <v>5</v>
      </c>
      <c r="G865" s="79">
        <f t="shared" si="13"/>
        <v>116.60000000000002</v>
      </c>
    </row>
    <row r="866" spans="1:11">
      <c r="A866" s="86">
        <v>45688</v>
      </c>
      <c r="B866" s="526" t="s">
        <v>119</v>
      </c>
      <c r="C866" s="526" t="s">
        <v>15</v>
      </c>
      <c r="D866" t="s">
        <v>16</v>
      </c>
      <c r="F866" s="259">
        <v>60.7</v>
      </c>
      <c r="G866" s="79">
        <f t="shared" si="13"/>
        <v>55.90000000000002</v>
      </c>
    </row>
    <row r="867" spans="1:11">
      <c r="A867" s="7">
        <v>45716</v>
      </c>
      <c r="B867" s="526" t="s">
        <v>135</v>
      </c>
      <c r="C867" s="526" t="s">
        <v>15</v>
      </c>
      <c r="D867" t="s">
        <v>16</v>
      </c>
      <c r="F867" s="259">
        <v>52.9</v>
      </c>
      <c r="G867" s="79">
        <f t="shared" si="13"/>
        <v>3.0000000000000213</v>
      </c>
    </row>
    <row r="868" spans="1:11">
      <c r="A868" s="7">
        <v>45716</v>
      </c>
      <c r="B868" s="526" t="s">
        <v>135</v>
      </c>
      <c r="C868" s="526" t="s">
        <v>15</v>
      </c>
      <c r="D868" t="s">
        <v>17</v>
      </c>
      <c r="F868" s="259">
        <v>3</v>
      </c>
      <c r="G868" s="79">
        <f t="shared" si="13"/>
        <v>2.1316282072803006E-14</v>
      </c>
      <c r="H868" s="26"/>
    </row>
    <row r="869" spans="1:11">
      <c r="A869" s="44">
        <v>45716</v>
      </c>
      <c r="B869" s="525" t="s">
        <v>14</v>
      </c>
      <c r="C869" s="525" t="s">
        <v>20</v>
      </c>
      <c r="D869" t="s">
        <v>16</v>
      </c>
      <c r="E869" s="240">
        <v>127.6</v>
      </c>
      <c r="F869" s="240"/>
      <c r="G869" s="79">
        <f t="shared" si="13"/>
        <v>127.60000000000002</v>
      </c>
    </row>
    <row r="870" spans="1:11">
      <c r="B870" s="526"/>
      <c r="C870" s="526"/>
      <c r="D870" t="s">
        <v>17</v>
      </c>
      <c r="E870" s="240">
        <v>3</v>
      </c>
      <c r="F870" s="240"/>
      <c r="G870" s="79">
        <f t="shared" si="13"/>
        <v>130.60000000000002</v>
      </c>
    </row>
    <row r="871" spans="1:11">
      <c r="B871" s="526"/>
      <c r="C871" s="526"/>
      <c r="D871" t="s">
        <v>18</v>
      </c>
      <c r="E871" s="240">
        <v>56</v>
      </c>
      <c r="F871" s="240"/>
      <c r="G871" s="79">
        <f t="shared" si="13"/>
        <v>186.60000000000002</v>
      </c>
    </row>
    <row r="872" spans="1:11">
      <c r="B872" s="526"/>
      <c r="C872" s="526"/>
      <c r="D872" t="s">
        <v>19</v>
      </c>
      <c r="E872" s="240">
        <v>5</v>
      </c>
      <c r="F872" s="240"/>
      <c r="G872" s="79">
        <f t="shared" si="13"/>
        <v>191.60000000000002</v>
      </c>
    </row>
    <row r="873" spans="1:11">
      <c r="A873" s="7">
        <v>45716</v>
      </c>
      <c r="B873" s="526" t="s">
        <v>135</v>
      </c>
      <c r="C873" s="526" t="s">
        <v>20</v>
      </c>
      <c r="D873" t="s">
        <v>18</v>
      </c>
      <c r="E873" s="240"/>
      <c r="F873" s="240">
        <v>56</v>
      </c>
      <c r="G873" s="79">
        <f t="shared" si="13"/>
        <v>135.60000000000002</v>
      </c>
    </row>
    <row r="874" spans="1:11">
      <c r="A874" s="7">
        <v>45716</v>
      </c>
      <c r="B874" s="526" t="s">
        <v>135</v>
      </c>
      <c r="C874" s="526" t="s">
        <v>20</v>
      </c>
      <c r="D874" t="s">
        <v>19</v>
      </c>
      <c r="E874" s="240"/>
      <c r="F874" s="240">
        <v>5</v>
      </c>
      <c r="G874" s="79">
        <f t="shared" si="13"/>
        <v>130.60000000000002</v>
      </c>
    </row>
    <row r="875" spans="1:11">
      <c r="A875" s="7">
        <v>45716</v>
      </c>
      <c r="B875" s="526" t="s">
        <v>135</v>
      </c>
      <c r="C875" s="526" t="s">
        <v>20</v>
      </c>
      <c r="D875" t="s">
        <v>16</v>
      </c>
      <c r="F875" s="259">
        <v>84.1</v>
      </c>
      <c r="G875" s="79">
        <f t="shared" si="13"/>
        <v>46.500000000000028</v>
      </c>
    </row>
    <row r="876" spans="1:11">
      <c r="A876" s="7">
        <v>45747</v>
      </c>
      <c r="B876" s="526" t="s">
        <v>124</v>
      </c>
      <c r="C876" s="526" t="s">
        <v>20</v>
      </c>
      <c r="D876" t="s">
        <v>16</v>
      </c>
      <c r="F876" s="259">
        <v>43.5</v>
      </c>
      <c r="G876" s="79">
        <f t="shared" si="13"/>
        <v>3.0000000000000284</v>
      </c>
    </row>
    <row r="877" spans="1:11">
      <c r="A877" s="7">
        <v>45747</v>
      </c>
      <c r="B877" s="526" t="s">
        <v>124</v>
      </c>
      <c r="C877" s="526" t="s">
        <v>20</v>
      </c>
      <c r="D877" t="s">
        <v>17</v>
      </c>
      <c r="F877" s="259">
        <v>3</v>
      </c>
      <c r="G877" s="79">
        <f t="shared" si="13"/>
        <v>2.8421709430404007E-14</v>
      </c>
    </row>
    <row r="878" spans="1:11">
      <c r="A878" s="44">
        <v>45747</v>
      </c>
      <c r="B878" s="525" t="s">
        <v>14</v>
      </c>
      <c r="C878" s="525" t="s">
        <v>23</v>
      </c>
      <c r="D878" t="s">
        <v>16</v>
      </c>
      <c r="E878" s="240">
        <v>169.6</v>
      </c>
      <c r="F878" s="240"/>
      <c r="G878" s="79">
        <f t="shared" si="13"/>
        <v>169.60000000000002</v>
      </c>
    </row>
    <row r="879" spans="1:11">
      <c r="B879" s="526"/>
      <c r="C879" s="526"/>
      <c r="D879" t="s">
        <v>17</v>
      </c>
      <c r="E879" s="240">
        <v>3</v>
      </c>
      <c r="F879" s="240"/>
      <c r="G879" s="79">
        <f t="shared" si="13"/>
        <v>172.60000000000002</v>
      </c>
      <c r="I879" s="525"/>
      <c r="K879" s="240"/>
    </row>
    <row r="880" spans="1:11">
      <c r="B880" s="526"/>
      <c r="C880" s="526"/>
      <c r="D880" t="s">
        <v>18</v>
      </c>
      <c r="E880" s="240">
        <v>60</v>
      </c>
      <c r="F880" s="240"/>
      <c r="G880" s="79">
        <f t="shared" si="13"/>
        <v>232.60000000000002</v>
      </c>
      <c r="I880" s="526"/>
      <c r="K880" s="240"/>
    </row>
    <row r="881" spans="1:8">
      <c r="B881" s="526"/>
      <c r="C881" s="526"/>
      <c r="D881" t="s">
        <v>19</v>
      </c>
      <c r="E881" s="240">
        <v>5</v>
      </c>
      <c r="F881" s="240"/>
      <c r="G881" s="79">
        <f t="shared" si="13"/>
        <v>237.60000000000002</v>
      </c>
    </row>
    <row r="882" spans="1:8">
      <c r="A882" s="7">
        <v>45747</v>
      </c>
      <c r="B882" s="526" t="s">
        <v>124</v>
      </c>
      <c r="C882" s="526" t="s">
        <v>23</v>
      </c>
      <c r="D882" t="s">
        <v>18</v>
      </c>
      <c r="E882" s="240"/>
      <c r="F882" s="240">
        <v>60</v>
      </c>
      <c r="G882" s="79">
        <f t="shared" si="13"/>
        <v>177.60000000000002</v>
      </c>
    </row>
    <row r="883" spans="1:8">
      <c r="A883" s="7">
        <v>45747</v>
      </c>
      <c r="B883" s="526" t="s">
        <v>124</v>
      </c>
      <c r="C883" s="526" t="s">
        <v>23</v>
      </c>
      <c r="D883" t="s">
        <v>19</v>
      </c>
      <c r="E883" s="240"/>
      <c r="F883" s="240">
        <v>5</v>
      </c>
      <c r="G883" s="79">
        <f t="shared" si="13"/>
        <v>172.60000000000002</v>
      </c>
    </row>
    <row r="884" spans="1:8">
      <c r="A884" s="7">
        <v>45747</v>
      </c>
      <c r="B884" s="526" t="s">
        <v>124</v>
      </c>
      <c r="C884" s="526" t="s">
        <v>23</v>
      </c>
      <c r="D884" t="s">
        <v>16</v>
      </c>
      <c r="F884" s="259">
        <v>108.5</v>
      </c>
      <c r="G884" s="79">
        <f t="shared" si="13"/>
        <v>64.100000000000023</v>
      </c>
    </row>
    <row r="885" spans="1:8">
      <c r="A885" s="86">
        <v>45777</v>
      </c>
      <c r="B885" s="526" t="s">
        <v>125</v>
      </c>
      <c r="C885" s="526" t="s">
        <v>23</v>
      </c>
      <c r="D885" t="s">
        <v>16</v>
      </c>
      <c r="F885" s="259">
        <v>61.1</v>
      </c>
      <c r="G885" s="79">
        <f t="shared" ref="G885:G890" si="14">+G884+E885-F885</f>
        <v>3.0000000000000213</v>
      </c>
    </row>
    <row r="886" spans="1:8">
      <c r="A886" s="86">
        <v>45777</v>
      </c>
      <c r="B886" s="526" t="s">
        <v>125</v>
      </c>
      <c r="C886" s="526" t="s">
        <v>23</v>
      </c>
      <c r="D886" t="s">
        <v>17</v>
      </c>
      <c r="F886" s="259">
        <v>3</v>
      </c>
      <c r="G886" s="79">
        <f t="shared" si="14"/>
        <v>2.1316282072803006E-14</v>
      </c>
    </row>
    <row r="887" spans="1:8">
      <c r="A887" s="88">
        <v>45777</v>
      </c>
      <c r="B887" s="525" t="s">
        <v>14</v>
      </c>
      <c r="C887" s="525" t="s">
        <v>24</v>
      </c>
      <c r="D887" t="s">
        <v>16</v>
      </c>
      <c r="E887" s="240">
        <v>167.5</v>
      </c>
      <c r="F887" s="240"/>
      <c r="G887" s="79">
        <f t="shared" si="14"/>
        <v>167.50000000000003</v>
      </c>
    </row>
    <row r="888" spans="1:8">
      <c r="A888" s="86"/>
      <c r="B888" s="526"/>
      <c r="C888" s="526"/>
      <c r="D888" t="s">
        <v>17</v>
      </c>
      <c r="E888" s="240">
        <v>3</v>
      </c>
      <c r="F888" s="240"/>
      <c r="G888" s="79">
        <f t="shared" si="14"/>
        <v>170.50000000000003</v>
      </c>
    </row>
    <row r="889" spans="1:8">
      <c r="A889" s="86"/>
      <c r="B889" s="526"/>
      <c r="C889" s="526"/>
      <c r="D889" t="s">
        <v>18</v>
      </c>
      <c r="E889" s="240">
        <v>60</v>
      </c>
      <c r="F889" s="240"/>
      <c r="G889" s="79">
        <f t="shared" si="14"/>
        <v>230.50000000000003</v>
      </c>
    </row>
    <row r="890" spans="1:8">
      <c r="A890" s="86"/>
      <c r="B890" s="526"/>
      <c r="C890" s="526"/>
      <c r="D890" t="s">
        <v>19</v>
      </c>
      <c r="E890" s="240">
        <v>5</v>
      </c>
      <c r="F890" s="240"/>
      <c r="G890" s="79">
        <f t="shared" si="14"/>
        <v>235.50000000000003</v>
      </c>
    </row>
    <row r="891" spans="1:8">
      <c r="A891" s="86">
        <v>45777</v>
      </c>
      <c r="B891" s="526" t="s">
        <v>125</v>
      </c>
      <c r="C891" s="526" t="s">
        <v>24</v>
      </c>
      <c r="D891" t="s">
        <v>18</v>
      </c>
      <c r="E891" s="240"/>
      <c r="F891" s="240">
        <v>60</v>
      </c>
      <c r="G891" s="79">
        <f t="shared" ref="G891:G965" si="15">+G890+E891-F891</f>
        <v>175.50000000000003</v>
      </c>
    </row>
    <row r="892" spans="1:8">
      <c r="A892" s="86">
        <v>45777</v>
      </c>
      <c r="B892" s="526" t="s">
        <v>125</v>
      </c>
      <c r="C892" s="526" t="s">
        <v>24</v>
      </c>
      <c r="D892" t="s">
        <v>19</v>
      </c>
      <c r="E892" s="240"/>
      <c r="F892" s="240">
        <v>5</v>
      </c>
      <c r="G892" s="79">
        <f t="shared" si="15"/>
        <v>170.50000000000003</v>
      </c>
    </row>
    <row r="893" spans="1:8">
      <c r="A893" s="86">
        <v>45777</v>
      </c>
      <c r="B893" s="526" t="s">
        <v>125</v>
      </c>
      <c r="C893" s="526" t="s">
        <v>24</v>
      </c>
      <c r="D893" t="s">
        <v>16</v>
      </c>
      <c r="F893" s="259">
        <v>85.9</v>
      </c>
      <c r="G893" s="79">
        <f t="shared" si="15"/>
        <v>84.600000000000023</v>
      </c>
    </row>
    <row r="894" spans="1:8">
      <c r="A894" s="7">
        <v>45808</v>
      </c>
      <c r="B894" s="526" t="s">
        <v>128</v>
      </c>
      <c r="C894" s="526" t="s">
        <v>24</v>
      </c>
      <c r="D894" t="s">
        <v>16</v>
      </c>
      <c r="F894" s="259">
        <v>81.599999999999994</v>
      </c>
      <c r="G894" s="79">
        <f t="shared" si="15"/>
        <v>3.0000000000000284</v>
      </c>
      <c r="H894" s="26"/>
    </row>
    <row r="895" spans="1:8">
      <c r="A895" s="7">
        <v>45808</v>
      </c>
      <c r="B895" s="526" t="s">
        <v>128</v>
      </c>
      <c r="C895" s="526" t="s">
        <v>24</v>
      </c>
      <c r="D895" t="s">
        <v>17</v>
      </c>
      <c r="F895" s="259">
        <v>3</v>
      </c>
      <c r="G895" s="79">
        <f t="shared" si="15"/>
        <v>2.8421709430404007E-14</v>
      </c>
    </row>
    <row r="896" spans="1:8">
      <c r="A896" s="44">
        <v>45808</v>
      </c>
      <c r="B896" s="525" t="s">
        <v>14</v>
      </c>
      <c r="C896" s="525" t="s">
        <v>25</v>
      </c>
      <c r="D896" t="s">
        <v>16</v>
      </c>
      <c r="E896" s="2">
        <v>167.5</v>
      </c>
      <c r="F896" s="2"/>
      <c r="G896" s="79">
        <f t="shared" si="15"/>
        <v>167.50000000000003</v>
      </c>
    </row>
    <row r="897" spans="1:8">
      <c r="B897" s="526"/>
      <c r="C897" s="526"/>
      <c r="D897" t="s">
        <v>17</v>
      </c>
      <c r="E897" s="2">
        <v>5</v>
      </c>
      <c r="F897" s="2"/>
      <c r="G897" s="79">
        <f t="shared" si="15"/>
        <v>172.50000000000003</v>
      </c>
    </row>
    <row r="898" spans="1:8">
      <c r="B898" s="526"/>
      <c r="C898" s="526"/>
      <c r="D898" t="s">
        <v>18</v>
      </c>
      <c r="E898" s="2">
        <v>60</v>
      </c>
      <c r="F898" s="2"/>
      <c r="G898" s="79">
        <f t="shared" si="15"/>
        <v>232.50000000000003</v>
      </c>
    </row>
    <row r="899" spans="1:8">
      <c r="B899" s="526"/>
      <c r="C899" s="526"/>
      <c r="D899" t="s">
        <v>19</v>
      </c>
      <c r="E899" s="2">
        <v>5</v>
      </c>
      <c r="F899" s="2"/>
      <c r="G899" s="79">
        <f t="shared" si="15"/>
        <v>237.50000000000003</v>
      </c>
    </row>
    <row r="900" spans="1:8">
      <c r="A900" s="7">
        <v>45808</v>
      </c>
      <c r="B900" s="526" t="s">
        <v>128</v>
      </c>
      <c r="C900" s="526" t="s">
        <v>25</v>
      </c>
      <c r="D900" t="s">
        <v>18</v>
      </c>
      <c r="E900" s="2"/>
      <c r="F900" s="2">
        <v>60</v>
      </c>
      <c r="G900" s="79">
        <f t="shared" si="15"/>
        <v>177.50000000000003</v>
      </c>
    </row>
    <row r="901" spans="1:8">
      <c r="A901" s="7">
        <v>45808</v>
      </c>
      <c r="B901" s="526" t="s">
        <v>128</v>
      </c>
      <c r="C901" s="526" t="s">
        <v>25</v>
      </c>
      <c r="D901" t="s">
        <v>19</v>
      </c>
      <c r="E901" s="2"/>
      <c r="F901" s="2">
        <v>5</v>
      </c>
      <c r="G901" s="79">
        <f t="shared" si="15"/>
        <v>172.50000000000003</v>
      </c>
    </row>
    <row r="902" spans="1:8">
      <c r="A902" s="7">
        <v>45808</v>
      </c>
      <c r="B902" s="526" t="s">
        <v>128</v>
      </c>
      <c r="C902" s="526" t="s">
        <v>25</v>
      </c>
      <c r="D902" t="s">
        <v>16</v>
      </c>
      <c r="F902" s="259">
        <v>65.400000000000006</v>
      </c>
      <c r="G902" s="79">
        <f t="shared" si="15"/>
        <v>107.10000000000002</v>
      </c>
    </row>
    <row r="903" spans="1:8">
      <c r="A903" s="86">
        <v>45838</v>
      </c>
      <c r="B903" s="526" t="s">
        <v>129</v>
      </c>
      <c r="C903" s="526" t="s">
        <v>25</v>
      </c>
      <c r="D903" t="s">
        <v>16</v>
      </c>
      <c r="F903" s="259">
        <v>102.1</v>
      </c>
      <c r="G903" s="79">
        <f t="shared" si="15"/>
        <v>5.0000000000000284</v>
      </c>
      <c r="H903" s="26"/>
    </row>
    <row r="904" spans="1:8">
      <c r="A904" s="86">
        <v>45838</v>
      </c>
      <c r="B904" s="526" t="s">
        <v>129</v>
      </c>
      <c r="C904" s="526" t="s">
        <v>25</v>
      </c>
      <c r="D904" t="s">
        <v>17</v>
      </c>
      <c r="F904" s="259">
        <v>5</v>
      </c>
      <c r="G904" s="79">
        <f t="shared" si="15"/>
        <v>2.8421709430404007E-14</v>
      </c>
    </row>
    <row r="905" spans="1:8">
      <c r="A905" s="88">
        <v>45838</v>
      </c>
      <c r="B905" s="525" t="s">
        <v>14</v>
      </c>
      <c r="C905" s="525" t="s">
        <v>26</v>
      </c>
      <c r="D905" t="s">
        <v>16</v>
      </c>
      <c r="E905" s="240">
        <v>163.69999999999999</v>
      </c>
      <c r="F905" s="240"/>
      <c r="G905" s="79">
        <f t="shared" si="15"/>
        <v>163.70000000000002</v>
      </c>
    </row>
    <row r="906" spans="1:8">
      <c r="A906" s="86"/>
      <c r="B906" s="526"/>
      <c r="C906" s="526"/>
      <c r="D906" t="s">
        <v>17</v>
      </c>
      <c r="E906" s="240">
        <v>4</v>
      </c>
      <c r="F906" s="240"/>
      <c r="G906" s="79">
        <f t="shared" si="15"/>
        <v>167.70000000000002</v>
      </c>
    </row>
    <row r="907" spans="1:8">
      <c r="A907" s="86"/>
      <c r="B907" s="526"/>
      <c r="C907" s="526"/>
      <c r="D907" t="s">
        <v>18</v>
      </c>
      <c r="E907" s="240">
        <v>60</v>
      </c>
      <c r="F907" s="240"/>
      <c r="G907" s="79">
        <f t="shared" si="15"/>
        <v>227.70000000000002</v>
      </c>
    </row>
    <row r="908" spans="1:8">
      <c r="A908" s="86"/>
      <c r="B908" s="526"/>
      <c r="C908" s="526"/>
      <c r="D908" t="s">
        <v>19</v>
      </c>
      <c r="E908" s="240">
        <v>5</v>
      </c>
      <c r="F908" s="240"/>
      <c r="G908" s="79">
        <f t="shared" si="15"/>
        <v>232.70000000000002</v>
      </c>
    </row>
    <row r="909" spans="1:8">
      <c r="A909" s="86">
        <v>45838</v>
      </c>
      <c r="B909" s="526" t="s">
        <v>129</v>
      </c>
      <c r="C909" s="526" t="s">
        <v>26</v>
      </c>
      <c r="D909" t="s">
        <v>18</v>
      </c>
      <c r="E909" s="240"/>
      <c r="F909" s="240">
        <v>60</v>
      </c>
      <c r="G909" s="79">
        <f t="shared" si="15"/>
        <v>172.70000000000002</v>
      </c>
    </row>
    <row r="910" spans="1:8">
      <c r="A910" s="86">
        <v>45838</v>
      </c>
      <c r="B910" s="526" t="s">
        <v>129</v>
      </c>
      <c r="C910" s="526" t="s">
        <v>26</v>
      </c>
      <c r="D910" t="s">
        <v>19</v>
      </c>
      <c r="E910" s="240"/>
      <c r="F910" s="240">
        <v>5</v>
      </c>
      <c r="G910" s="79">
        <f t="shared" si="15"/>
        <v>167.70000000000002</v>
      </c>
    </row>
    <row r="911" spans="1:8">
      <c r="A911" s="86">
        <v>45838</v>
      </c>
      <c r="B911" s="526" t="s">
        <v>129</v>
      </c>
      <c r="C911" s="526" t="s">
        <v>26</v>
      </c>
      <c r="D911" t="s">
        <v>16</v>
      </c>
      <c r="F911" s="259">
        <v>42.9</v>
      </c>
      <c r="G911" s="79">
        <f t="shared" si="15"/>
        <v>124.80000000000001</v>
      </c>
    </row>
    <row r="912" spans="1:8">
      <c r="A912" s="86">
        <v>45869</v>
      </c>
      <c r="B912" s="526" t="s">
        <v>115</v>
      </c>
      <c r="C912" s="526" t="s">
        <v>26</v>
      </c>
      <c r="D912" t="s">
        <v>16</v>
      </c>
      <c r="F912" s="259">
        <v>120.8</v>
      </c>
      <c r="G912" s="79">
        <f t="shared" si="15"/>
        <v>4.0000000000000142</v>
      </c>
    </row>
    <row r="913" spans="1:9">
      <c r="A913" s="86">
        <v>45869</v>
      </c>
      <c r="B913" s="526" t="s">
        <v>115</v>
      </c>
      <c r="C913" s="526" t="s">
        <v>26</v>
      </c>
      <c r="D913" t="s">
        <v>17</v>
      </c>
      <c r="F913" s="259">
        <v>4</v>
      </c>
      <c r="G913" s="79">
        <f t="shared" si="15"/>
        <v>1.4210854715202004E-14</v>
      </c>
    </row>
    <row r="914" spans="1:9">
      <c r="A914" s="88">
        <v>45869</v>
      </c>
      <c r="B914" s="525" t="s">
        <v>14</v>
      </c>
      <c r="C914" s="525" t="s">
        <v>27</v>
      </c>
      <c r="D914" t="s">
        <v>16</v>
      </c>
      <c r="E914" s="240">
        <v>163.69999999999999</v>
      </c>
      <c r="F914" s="240"/>
      <c r="G914" s="79">
        <f t="shared" si="15"/>
        <v>163.69999999999999</v>
      </c>
    </row>
    <row r="915" spans="1:9">
      <c r="A915" s="86"/>
      <c r="B915" s="526"/>
      <c r="C915" s="526"/>
      <c r="D915" t="s">
        <v>17</v>
      </c>
      <c r="E915" s="240">
        <v>4</v>
      </c>
      <c r="F915" s="240"/>
      <c r="G915" s="79">
        <f t="shared" si="15"/>
        <v>167.7</v>
      </c>
    </row>
    <row r="916" spans="1:9">
      <c r="A916" s="86"/>
      <c r="B916" s="526"/>
      <c r="C916" s="526"/>
      <c r="D916" t="s">
        <v>18</v>
      </c>
      <c r="E916" s="240">
        <v>60</v>
      </c>
      <c r="F916" s="240"/>
      <c r="G916" s="79">
        <f t="shared" si="15"/>
        <v>227.7</v>
      </c>
      <c r="I916" s="26"/>
    </row>
    <row r="917" spans="1:9">
      <c r="A917" s="86"/>
      <c r="B917" s="526"/>
      <c r="C917" s="526"/>
      <c r="D917" t="s">
        <v>19</v>
      </c>
      <c r="E917" s="240">
        <v>5</v>
      </c>
      <c r="F917" s="240"/>
      <c r="G917" s="79">
        <f t="shared" si="15"/>
        <v>232.7</v>
      </c>
    </row>
    <row r="918" spans="1:9">
      <c r="A918" s="86">
        <v>45869</v>
      </c>
      <c r="B918" s="526" t="s">
        <v>115</v>
      </c>
      <c r="C918" s="526" t="s">
        <v>27</v>
      </c>
      <c r="D918" t="s">
        <v>18</v>
      </c>
      <c r="E918" s="240"/>
      <c r="F918" s="240">
        <v>60</v>
      </c>
      <c r="G918" s="79">
        <f t="shared" si="15"/>
        <v>172.7</v>
      </c>
    </row>
    <row r="919" spans="1:9">
      <c r="A919" s="86">
        <v>45869</v>
      </c>
      <c r="B919" s="526" t="s">
        <v>115</v>
      </c>
      <c r="C919" s="526" t="s">
        <v>27</v>
      </c>
      <c r="D919" t="s">
        <v>19</v>
      </c>
      <c r="E919" s="240"/>
      <c r="F919" s="240">
        <v>5</v>
      </c>
      <c r="G919" s="79">
        <f t="shared" si="15"/>
        <v>167.7</v>
      </c>
    </row>
    <row r="920" spans="1:9">
      <c r="A920" s="86">
        <v>45869</v>
      </c>
      <c r="B920" s="526" t="s">
        <v>115</v>
      </c>
      <c r="C920" s="526" t="s">
        <v>27</v>
      </c>
      <c r="D920" t="s">
        <v>16</v>
      </c>
      <c r="F920" s="259">
        <v>25.2</v>
      </c>
      <c r="G920" s="79">
        <f t="shared" si="15"/>
        <v>142.5</v>
      </c>
    </row>
    <row r="921" spans="1:9">
      <c r="A921" s="7">
        <v>45900</v>
      </c>
      <c r="B921" s="526" t="s">
        <v>116</v>
      </c>
      <c r="C921" s="526" t="s">
        <v>28</v>
      </c>
      <c r="D921" t="s">
        <v>16</v>
      </c>
      <c r="F921" s="259">
        <v>142.5</v>
      </c>
      <c r="G921" s="79">
        <f t="shared" si="15"/>
        <v>0</v>
      </c>
    </row>
    <row r="922" spans="1:9">
      <c r="A922" s="44">
        <v>45900</v>
      </c>
      <c r="B922" s="525" t="s">
        <v>14</v>
      </c>
      <c r="C922" s="525" t="s">
        <v>28</v>
      </c>
      <c r="D922" t="s">
        <v>16</v>
      </c>
      <c r="E922" s="240">
        <v>163.69999999999999</v>
      </c>
      <c r="G922" s="79">
        <f t="shared" si="15"/>
        <v>163.69999999999999</v>
      </c>
    </row>
    <row r="923" spans="1:9">
      <c r="B923" s="526"/>
      <c r="C923" s="526"/>
      <c r="D923" t="s">
        <v>17</v>
      </c>
      <c r="E923" s="240">
        <v>8</v>
      </c>
      <c r="G923" s="79">
        <f t="shared" si="15"/>
        <v>171.7</v>
      </c>
    </row>
    <row r="924" spans="1:9">
      <c r="B924" s="526"/>
      <c r="C924" s="526"/>
      <c r="D924" t="s">
        <v>18</v>
      </c>
      <c r="E924" s="240">
        <v>60</v>
      </c>
      <c r="G924" s="79">
        <f t="shared" si="15"/>
        <v>231.7</v>
      </c>
    </row>
    <row r="925" spans="1:9">
      <c r="B925" s="526"/>
      <c r="C925" s="526"/>
      <c r="D925" t="s">
        <v>19</v>
      </c>
      <c r="E925" s="240">
        <v>5</v>
      </c>
      <c r="G925" s="79">
        <f t="shared" si="15"/>
        <v>236.7</v>
      </c>
    </row>
    <row r="926" spans="1:9">
      <c r="A926" s="7">
        <v>45900</v>
      </c>
      <c r="B926" s="526" t="s">
        <v>116</v>
      </c>
      <c r="C926" s="526" t="s">
        <v>28</v>
      </c>
      <c r="D926" t="s">
        <v>18</v>
      </c>
      <c r="F926" s="240">
        <v>60</v>
      </c>
      <c r="G926" s="79">
        <f t="shared" si="15"/>
        <v>176.7</v>
      </c>
    </row>
    <row r="927" spans="1:9">
      <c r="A927" s="7">
        <v>45900</v>
      </c>
      <c r="B927" s="526" t="s">
        <v>116</v>
      </c>
      <c r="C927" s="526" t="s">
        <v>28</v>
      </c>
      <c r="D927" t="s">
        <v>19</v>
      </c>
      <c r="F927" s="240">
        <v>5</v>
      </c>
      <c r="G927" s="79">
        <f t="shared" si="15"/>
        <v>171.7</v>
      </c>
    </row>
    <row r="928" spans="1:9">
      <c r="A928" s="7">
        <v>45900</v>
      </c>
      <c r="B928" s="526" t="s">
        <v>116</v>
      </c>
      <c r="C928" s="526" t="s">
        <v>28</v>
      </c>
      <c r="D928" t="s">
        <v>16</v>
      </c>
      <c r="F928" s="259">
        <v>7.5</v>
      </c>
      <c r="G928" s="79">
        <f t="shared" si="15"/>
        <v>164.2</v>
      </c>
    </row>
    <row r="929" spans="1:11">
      <c r="A929" s="7">
        <v>45930</v>
      </c>
      <c r="B929" s="526" t="s">
        <v>145</v>
      </c>
      <c r="C929" s="526" t="s">
        <v>28</v>
      </c>
      <c r="D929" t="s">
        <v>16</v>
      </c>
      <c r="F929" s="259">
        <v>150</v>
      </c>
      <c r="G929" s="79">
        <f t="shared" si="15"/>
        <v>14.199999999999989</v>
      </c>
    </row>
    <row r="930" spans="1:11">
      <c r="A930" s="7">
        <v>45991</v>
      </c>
      <c r="B930" s="526" t="s">
        <v>132</v>
      </c>
      <c r="C930" s="526" t="s">
        <v>28</v>
      </c>
      <c r="D930" t="s">
        <v>16</v>
      </c>
      <c r="F930" s="259">
        <v>6.2</v>
      </c>
      <c r="G930" s="79">
        <f t="shared" si="15"/>
        <v>7.9999999999999885</v>
      </c>
    </row>
    <row r="931" spans="1:11">
      <c r="A931" s="7">
        <v>45991</v>
      </c>
      <c r="B931" s="526" t="s">
        <v>132</v>
      </c>
      <c r="C931" s="526" t="s">
        <v>28</v>
      </c>
      <c r="D931" t="s">
        <v>17</v>
      </c>
      <c r="F931" s="259">
        <v>8</v>
      </c>
      <c r="G931" s="79">
        <f t="shared" si="15"/>
        <v>-1.1546319456101628E-14</v>
      </c>
    </row>
    <row r="932" spans="1:11">
      <c r="A932" s="88">
        <v>45930</v>
      </c>
      <c r="B932" s="525" t="s">
        <v>14</v>
      </c>
      <c r="C932" s="525" t="s">
        <v>85</v>
      </c>
      <c r="D932" t="s">
        <v>16</v>
      </c>
      <c r="E932" s="240">
        <v>157.5</v>
      </c>
      <c r="G932" s="79">
        <f t="shared" si="15"/>
        <v>157.5</v>
      </c>
    </row>
    <row r="933" spans="1:11">
      <c r="B933" s="526"/>
      <c r="C933" s="526"/>
      <c r="D933" t="s">
        <v>17</v>
      </c>
      <c r="E933" s="26">
        <v>4</v>
      </c>
      <c r="G933" s="79">
        <f t="shared" si="15"/>
        <v>161.5</v>
      </c>
    </row>
    <row r="934" spans="1:11">
      <c r="B934" s="526"/>
      <c r="C934" s="526"/>
      <c r="D934" t="s">
        <v>18</v>
      </c>
      <c r="E934" s="26">
        <v>60</v>
      </c>
      <c r="G934" s="79">
        <f t="shared" si="15"/>
        <v>221.5</v>
      </c>
    </row>
    <row r="935" spans="1:11">
      <c r="B935" s="526"/>
      <c r="C935" s="526"/>
      <c r="D935" t="s">
        <v>19</v>
      </c>
      <c r="E935" s="26">
        <v>5</v>
      </c>
      <c r="G935" s="79">
        <f t="shared" si="15"/>
        <v>226.5</v>
      </c>
    </row>
    <row r="936" spans="1:11">
      <c r="B936" s="526"/>
      <c r="C936" s="526"/>
      <c r="D936" t="s">
        <v>86</v>
      </c>
      <c r="E936" s="240">
        <v>10</v>
      </c>
      <c r="F936" s="26"/>
      <c r="G936" s="79">
        <f t="shared" si="15"/>
        <v>236.5</v>
      </c>
    </row>
    <row r="937" spans="1:11">
      <c r="A937" s="7">
        <v>45905</v>
      </c>
      <c r="B937" s="526"/>
      <c r="C937" s="526" t="s">
        <v>53</v>
      </c>
      <c r="D937" t="s">
        <v>86</v>
      </c>
      <c r="E937" s="240"/>
      <c r="F937" s="26">
        <v>10</v>
      </c>
      <c r="G937" s="79">
        <f t="shared" si="15"/>
        <v>226.5</v>
      </c>
    </row>
    <row r="938" spans="1:11">
      <c r="A938" s="7">
        <v>45930</v>
      </c>
      <c r="B938" s="526" t="s">
        <v>145</v>
      </c>
      <c r="C938" s="526" t="s">
        <v>53</v>
      </c>
      <c r="D938" t="s">
        <v>18</v>
      </c>
      <c r="E938" s="240"/>
      <c r="F938" s="26">
        <v>60</v>
      </c>
      <c r="G938" s="79">
        <f t="shared" si="15"/>
        <v>166.5</v>
      </c>
    </row>
    <row r="939" spans="1:11">
      <c r="A939" s="7">
        <v>45930</v>
      </c>
      <c r="B939" s="526" t="s">
        <v>145</v>
      </c>
      <c r="C939" s="526" t="s">
        <v>53</v>
      </c>
      <c r="D939" t="s">
        <v>19</v>
      </c>
      <c r="E939" s="240"/>
      <c r="F939" s="26">
        <v>5</v>
      </c>
      <c r="G939" s="79">
        <f t="shared" si="15"/>
        <v>161.5</v>
      </c>
    </row>
    <row r="940" spans="1:11">
      <c r="A940" s="7">
        <v>45961</v>
      </c>
      <c r="B940" s="526" t="s">
        <v>118</v>
      </c>
      <c r="C940" s="526" t="s">
        <v>30</v>
      </c>
      <c r="D940" t="s">
        <v>16</v>
      </c>
      <c r="E940" s="240"/>
      <c r="F940" s="26">
        <v>150</v>
      </c>
      <c r="G940" s="79">
        <f t="shared" si="15"/>
        <v>11.5</v>
      </c>
    </row>
    <row r="941" spans="1:11">
      <c r="A941" s="7">
        <v>45991</v>
      </c>
      <c r="B941" s="526" t="s">
        <v>132</v>
      </c>
      <c r="C941" s="526" t="s">
        <v>30</v>
      </c>
      <c r="D941" t="s">
        <v>16</v>
      </c>
      <c r="E941" s="240"/>
      <c r="F941" s="26">
        <v>7.5</v>
      </c>
      <c r="G941" s="79">
        <f t="shared" si="15"/>
        <v>4</v>
      </c>
    </row>
    <row r="942" spans="1:11">
      <c r="A942" s="7">
        <v>45991</v>
      </c>
      <c r="B942" s="526" t="s">
        <v>132</v>
      </c>
      <c r="C942" s="526" t="s">
        <v>30</v>
      </c>
      <c r="D942" t="s">
        <v>17</v>
      </c>
      <c r="E942" s="240"/>
      <c r="F942" s="26">
        <v>4</v>
      </c>
      <c r="G942" s="79">
        <f t="shared" si="15"/>
        <v>0</v>
      </c>
    </row>
    <row r="943" spans="1:11">
      <c r="A943" s="88">
        <v>45961</v>
      </c>
      <c r="B943" s="525" t="s">
        <v>14</v>
      </c>
      <c r="C943" s="525" t="s">
        <v>30</v>
      </c>
      <c r="D943" t="s">
        <v>16</v>
      </c>
      <c r="E943" s="263">
        <v>155.30000000000001</v>
      </c>
      <c r="G943" s="79">
        <f t="shared" si="15"/>
        <v>155.30000000000001</v>
      </c>
    </row>
    <row r="944" spans="1:11">
      <c r="A944" s="86"/>
      <c r="B944" s="526"/>
      <c r="C944" s="526"/>
      <c r="D944" t="s">
        <v>17</v>
      </c>
      <c r="E944" s="263">
        <v>7</v>
      </c>
      <c r="G944" s="79">
        <f t="shared" si="15"/>
        <v>162.30000000000001</v>
      </c>
      <c r="I944" s="525" t="s">
        <v>30</v>
      </c>
      <c r="J944" t="s">
        <v>16</v>
      </c>
      <c r="K944" s="263">
        <f>E943-F949</f>
        <v>76.000000000000014</v>
      </c>
    </row>
    <row r="945" spans="1:11">
      <c r="A945" s="86"/>
      <c r="B945" s="526"/>
      <c r="C945" s="526"/>
      <c r="D945" t="s">
        <v>18</v>
      </c>
      <c r="E945" s="26">
        <v>60</v>
      </c>
      <c r="G945" s="79">
        <f t="shared" si="15"/>
        <v>222.3</v>
      </c>
      <c r="I945" s="526"/>
      <c r="J945" t="s">
        <v>17</v>
      </c>
      <c r="K945" s="263">
        <v>7</v>
      </c>
    </row>
    <row r="946" spans="1:11">
      <c r="A946" s="86"/>
      <c r="B946" s="526"/>
      <c r="C946" s="526"/>
      <c r="D946" t="s">
        <v>19</v>
      </c>
      <c r="E946" s="26">
        <v>5</v>
      </c>
      <c r="G946" s="79">
        <f t="shared" si="15"/>
        <v>227.3</v>
      </c>
      <c r="K946" s="26">
        <f>SUM(K944:K945)</f>
        <v>83.000000000000014</v>
      </c>
    </row>
    <row r="947" spans="1:11">
      <c r="A947" s="7">
        <v>45961</v>
      </c>
      <c r="B947" s="526" t="s">
        <v>118</v>
      </c>
      <c r="C947" s="526" t="s">
        <v>30</v>
      </c>
      <c r="D947" t="s">
        <v>18</v>
      </c>
      <c r="F947" s="26">
        <v>60</v>
      </c>
      <c r="G947" s="79">
        <f t="shared" si="15"/>
        <v>167.3</v>
      </c>
    </row>
    <row r="948" spans="1:11">
      <c r="A948" s="7">
        <v>45961</v>
      </c>
      <c r="B948" s="526" t="s">
        <v>118</v>
      </c>
      <c r="C948" s="526" t="s">
        <v>30</v>
      </c>
      <c r="D948" t="s">
        <v>19</v>
      </c>
      <c r="F948" s="26">
        <v>5</v>
      </c>
      <c r="G948" s="79">
        <f t="shared" si="15"/>
        <v>162.30000000000001</v>
      </c>
    </row>
    <row r="949" spans="1:11">
      <c r="A949" s="7">
        <v>45991</v>
      </c>
      <c r="B949" s="526" t="s">
        <v>132</v>
      </c>
      <c r="C949" s="526" t="s">
        <v>30</v>
      </c>
      <c r="D949" t="s">
        <v>16</v>
      </c>
      <c r="E949" s="240"/>
      <c r="F949" s="259">
        <v>79.3</v>
      </c>
      <c r="G949" s="79">
        <f t="shared" si="15"/>
        <v>83.000000000000014</v>
      </c>
    </row>
    <row r="950" spans="1:11">
      <c r="A950" s="7">
        <v>45985</v>
      </c>
      <c r="B950" s="526">
        <v>32007</v>
      </c>
      <c r="C950" s="526" t="s">
        <v>30</v>
      </c>
      <c r="D950" t="s">
        <v>16</v>
      </c>
      <c r="F950" s="259">
        <v>76</v>
      </c>
      <c r="G950" s="79">
        <f t="shared" si="15"/>
        <v>7.0000000000000142</v>
      </c>
    </row>
    <row r="951" spans="1:11">
      <c r="A951" s="7">
        <v>45978</v>
      </c>
      <c r="B951" s="526">
        <v>32007</v>
      </c>
      <c r="C951" s="526" t="s">
        <v>30</v>
      </c>
      <c r="D951" t="s">
        <v>17</v>
      </c>
      <c r="F951" s="259">
        <v>7</v>
      </c>
      <c r="G951" s="79">
        <f t="shared" si="15"/>
        <v>1.4210854715202004E-14</v>
      </c>
    </row>
    <row r="952" spans="1:11">
      <c r="A952" s="88">
        <v>45991</v>
      </c>
      <c r="B952" s="525" t="s">
        <v>14</v>
      </c>
      <c r="C952" s="525" t="s">
        <v>33</v>
      </c>
      <c r="D952" t="s">
        <v>16</v>
      </c>
      <c r="E952" s="26">
        <v>146.9</v>
      </c>
      <c r="G952" s="79">
        <f t="shared" si="15"/>
        <v>146.90000000000003</v>
      </c>
    </row>
    <row r="953" spans="1:11">
      <c r="A953" s="86"/>
      <c r="B953" s="526"/>
      <c r="C953" s="526"/>
      <c r="D953" t="s">
        <v>17</v>
      </c>
      <c r="E953" s="26">
        <v>6</v>
      </c>
      <c r="G953" s="79">
        <f t="shared" si="15"/>
        <v>152.90000000000003</v>
      </c>
    </row>
    <row r="954" spans="1:11">
      <c r="A954" s="86"/>
      <c r="B954" s="526"/>
      <c r="C954" s="526"/>
      <c r="D954" t="s">
        <v>18</v>
      </c>
      <c r="E954" s="240">
        <v>60</v>
      </c>
      <c r="G954" s="79">
        <f t="shared" si="15"/>
        <v>212.90000000000003</v>
      </c>
    </row>
    <row r="955" spans="1:11">
      <c r="A955" s="86"/>
      <c r="B955" s="526"/>
      <c r="C955" s="526"/>
      <c r="D955" t="s">
        <v>19</v>
      </c>
      <c r="E955" s="240">
        <v>5</v>
      </c>
      <c r="G955" s="79">
        <f t="shared" si="15"/>
        <v>217.90000000000003</v>
      </c>
    </row>
    <row r="956" spans="1:11">
      <c r="A956" s="7">
        <v>45991</v>
      </c>
      <c r="B956" s="526" t="s">
        <v>132</v>
      </c>
      <c r="C956" s="526" t="s">
        <v>33</v>
      </c>
      <c r="D956" t="s">
        <v>18</v>
      </c>
      <c r="E956" s="8"/>
      <c r="F956" s="26">
        <v>60</v>
      </c>
      <c r="G956" s="79">
        <f t="shared" si="15"/>
        <v>157.90000000000003</v>
      </c>
    </row>
    <row r="957" spans="1:11">
      <c r="A957" s="7">
        <v>45991</v>
      </c>
      <c r="B957" s="526" t="s">
        <v>132</v>
      </c>
      <c r="C957" s="526" t="s">
        <v>33</v>
      </c>
      <c r="D957" t="s">
        <v>19</v>
      </c>
      <c r="E957" s="8"/>
      <c r="F957" s="26">
        <v>5</v>
      </c>
      <c r="G957" s="79">
        <f t="shared" si="15"/>
        <v>152.90000000000003</v>
      </c>
    </row>
    <row r="958" spans="1:11">
      <c r="A958" s="86">
        <v>46022</v>
      </c>
      <c r="B958" s="526" t="s">
        <v>121</v>
      </c>
      <c r="C958" s="526" t="s">
        <v>33</v>
      </c>
      <c r="D958" t="s">
        <v>16</v>
      </c>
      <c r="E958" s="8"/>
      <c r="F958" s="26">
        <v>146.9</v>
      </c>
      <c r="G958" s="79">
        <f t="shared" si="15"/>
        <v>6.0000000000000284</v>
      </c>
    </row>
    <row r="959" spans="1:11">
      <c r="A959" s="86">
        <v>46022</v>
      </c>
      <c r="B959" s="526" t="s">
        <v>121</v>
      </c>
      <c r="C959" s="526" t="s">
        <v>33</v>
      </c>
      <c r="D959" t="s">
        <v>17</v>
      </c>
      <c r="E959" s="8"/>
      <c r="F959" s="26">
        <v>3.1</v>
      </c>
      <c r="G959" s="79">
        <f t="shared" si="15"/>
        <v>2.9000000000000283</v>
      </c>
      <c r="I959" s="525" t="s">
        <v>33</v>
      </c>
      <c r="J959" t="s">
        <v>17</v>
      </c>
      <c r="K959" s="26">
        <v>2.9</v>
      </c>
    </row>
    <row r="960" spans="1:11">
      <c r="A960" s="86">
        <v>46053</v>
      </c>
      <c r="B960" s="526" t="s">
        <v>119</v>
      </c>
      <c r="C960" s="526" t="s">
        <v>15</v>
      </c>
      <c r="D960" t="s">
        <v>17</v>
      </c>
      <c r="E960" s="8"/>
      <c r="F960" s="26">
        <v>2.9</v>
      </c>
      <c r="G960" s="79">
        <f t="shared" si="15"/>
        <v>2.8421709430404007E-14</v>
      </c>
      <c r="I960" s="525"/>
      <c r="K960" s="26"/>
    </row>
    <row r="961" spans="1:11">
      <c r="A961" s="44">
        <v>46022</v>
      </c>
      <c r="B961" s="525" t="s">
        <v>14</v>
      </c>
      <c r="C961" s="525" t="s">
        <v>34</v>
      </c>
      <c r="D961" t="s">
        <v>16</v>
      </c>
      <c r="E961" s="99">
        <v>149</v>
      </c>
      <c r="F961" s="99"/>
      <c r="G961" s="79">
        <f t="shared" si="15"/>
        <v>149.00000000000003</v>
      </c>
      <c r="I961" s="525" t="s">
        <v>34</v>
      </c>
      <c r="J961" t="s">
        <v>16</v>
      </c>
      <c r="K961" s="99">
        <v>149</v>
      </c>
    </row>
    <row r="962" spans="1:11">
      <c r="A962" s="62"/>
      <c r="B962" s="60"/>
      <c r="C962" s="60"/>
      <c r="D962" t="s">
        <v>17</v>
      </c>
      <c r="E962" s="99">
        <v>6</v>
      </c>
      <c r="F962" s="99"/>
      <c r="G962" s="79">
        <f t="shared" si="15"/>
        <v>155.00000000000003</v>
      </c>
      <c r="I962" s="60"/>
      <c r="J962" t="s">
        <v>17</v>
      </c>
      <c r="K962" s="99">
        <v>6</v>
      </c>
    </row>
    <row r="963" spans="1:11">
      <c r="A963" s="62"/>
      <c r="B963" s="60"/>
      <c r="C963" s="60"/>
      <c r="D963" t="s">
        <v>18</v>
      </c>
      <c r="E963" s="99">
        <v>60</v>
      </c>
      <c r="F963" s="99"/>
      <c r="G963" s="79">
        <f t="shared" si="15"/>
        <v>215.00000000000003</v>
      </c>
      <c r="K963" s="168">
        <f>SUM(K959:K962)</f>
        <v>157.9</v>
      </c>
    </row>
    <row r="964" spans="1:11">
      <c r="A964" s="62"/>
      <c r="B964" s="60"/>
      <c r="C964" s="60"/>
      <c r="D964" t="s">
        <v>19</v>
      </c>
      <c r="E964" s="99">
        <v>5</v>
      </c>
      <c r="F964" s="99"/>
      <c r="G964" s="79">
        <f t="shared" si="15"/>
        <v>220.00000000000003</v>
      </c>
    </row>
    <row r="965" spans="1:11">
      <c r="A965" s="86">
        <v>46022</v>
      </c>
      <c r="B965" s="526" t="s">
        <v>121</v>
      </c>
      <c r="C965" s="65" t="s">
        <v>34</v>
      </c>
      <c r="D965" t="s">
        <v>18</v>
      </c>
      <c r="E965" s="8"/>
      <c r="F965" s="26">
        <v>60</v>
      </c>
      <c r="G965" s="79">
        <f t="shared" si="15"/>
        <v>160.00000000000003</v>
      </c>
    </row>
    <row r="966" spans="1:11">
      <c r="A966" s="86">
        <v>46022</v>
      </c>
      <c r="B966" s="526" t="s">
        <v>121</v>
      </c>
      <c r="C966" s="65" t="s">
        <v>34</v>
      </c>
      <c r="D966" t="s">
        <v>19</v>
      </c>
      <c r="E966" s="8"/>
      <c r="F966" s="26">
        <v>5</v>
      </c>
      <c r="G966" s="79">
        <f t="shared" ref="G966:G995" si="16">+G965+E966-F966</f>
        <v>155.00000000000003</v>
      </c>
    </row>
    <row r="967" spans="1:11">
      <c r="A967" s="86">
        <v>46053</v>
      </c>
      <c r="B967" s="526" t="s">
        <v>119</v>
      </c>
      <c r="C967" s="65" t="s">
        <v>34</v>
      </c>
      <c r="D967" t="s">
        <v>16</v>
      </c>
      <c r="E967" s="8"/>
      <c r="F967" s="26">
        <v>147.1</v>
      </c>
      <c r="G967" s="79">
        <f t="shared" si="16"/>
        <v>7.9000000000000341</v>
      </c>
    </row>
    <row r="968" spans="1:11">
      <c r="A968" s="86">
        <v>46081</v>
      </c>
      <c r="B968" s="526" t="s">
        <v>135</v>
      </c>
      <c r="C968" s="65" t="s">
        <v>34</v>
      </c>
      <c r="D968" t="s">
        <v>16</v>
      </c>
      <c r="E968" s="8"/>
      <c r="F968" s="26">
        <f>E961-F967</f>
        <v>1.9000000000000057</v>
      </c>
      <c r="G968" s="79">
        <f>+G967+E968-F968</f>
        <v>6.0000000000000284</v>
      </c>
    </row>
    <row r="969" spans="1:11">
      <c r="A969" s="86">
        <v>46081</v>
      </c>
      <c r="B969" s="526" t="s">
        <v>135</v>
      </c>
      <c r="C969" s="65" t="s">
        <v>34</v>
      </c>
      <c r="D969" t="s">
        <v>17</v>
      </c>
      <c r="E969" s="8"/>
      <c r="F969" s="26">
        <v>6</v>
      </c>
      <c r="G969" s="79">
        <f>+G968+E969-F969</f>
        <v>2.8421709430404007E-14</v>
      </c>
    </row>
    <row r="970" spans="1:11">
      <c r="A970" s="88">
        <v>46053</v>
      </c>
      <c r="B970" s="525" t="s">
        <v>14</v>
      </c>
      <c r="C970" s="525" t="s">
        <v>15</v>
      </c>
      <c r="D970" t="s">
        <v>16</v>
      </c>
      <c r="E970" s="26">
        <v>144.80000000000001</v>
      </c>
      <c r="G970" s="79">
        <f>+G969+E970-F970</f>
        <v>144.80000000000004</v>
      </c>
    </row>
    <row r="971" spans="1:11">
      <c r="A971" s="86"/>
      <c r="B971" s="526"/>
      <c r="C971" s="526"/>
      <c r="D971" t="s">
        <v>17</v>
      </c>
      <c r="E971" s="26">
        <v>5</v>
      </c>
      <c r="G971" s="79">
        <f t="shared" si="16"/>
        <v>149.80000000000004</v>
      </c>
      <c r="I971" s="525" t="s">
        <v>15</v>
      </c>
      <c r="J971" t="s">
        <v>146</v>
      </c>
      <c r="K971" s="240">
        <v>10</v>
      </c>
    </row>
    <row r="972" spans="1:11">
      <c r="A972" s="86"/>
      <c r="B972" s="526"/>
      <c r="C972" s="526"/>
      <c r="D972" t="s">
        <v>18</v>
      </c>
      <c r="E972" s="240">
        <v>60</v>
      </c>
      <c r="G972" s="79">
        <f t="shared" si="16"/>
        <v>209.80000000000004</v>
      </c>
    </row>
    <row r="973" spans="1:11">
      <c r="A973" s="86"/>
      <c r="B973" s="526"/>
      <c r="C973" s="526"/>
      <c r="D973" t="s">
        <v>19</v>
      </c>
      <c r="E973" s="240">
        <v>5</v>
      </c>
      <c r="G973" s="79">
        <f t="shared" si="16"/>
        <v>214.80000000000004</v>
      </c>
      <c r="J973" s="65"/>
    </row>
    <row r="974" spans="1:11">
      <c r="A974" s="86"/>
      <c r="B974" s="526"/>
      <c r="C974" s="526"/>
      <c r="D974" t="s">
        <v>146</v>
      </c>
      <c r="E974" s="240">
        <v>10</v>
      </c>
      <c r="G974" s="79">
        <f t="shared" si="16"/>
        <v>224.80000000000004</v>
      </c>
    </row>
    <row r="975" spans="1:11">
      <c r="A975" s="86"/>
      <c r="B975" s="526"/>
      <c r="C975" s="526"/>
      <c r="D975" s="472" t="s">
        <v>109</v>
      </c>
      <c r="E975" s="473">
        <v>28.3</v>
      </c>
      <c r="G975" s="79">
        <f t="shared" si="16"/>
        <v>253.10000000000005</v>
      </c>
    </row>
    <row r="976" spans="1:11">
      <c r="A976" s="86">
        <v>46053</v>
      </c>
      <c r="B976" s="526" t="s">
        <v>119</v>
      </c>
      <c r="C976" s="526" t="s">
        <v>15</v>
      </c>
      <c r="D976" t="s">
        <v>18</v>
      </c>
      <c r="E976" s="240"/>
      <c r="F976" s="240">
        <v>60</v>
      </c>
      <c r="G976" s="79">
        <f t="shared" si="16"/>
        <v>193.10000000000005</v>
      </c>
    </row>
    <row r="977" spans="1:7">
      <c r="A977" s="86">
        <v>46053</v>
      </c>
      <c r="B977" s="526" t="s">
        <v>119</v>
      </c>
      <c r="C977" s="526" t="s">
        <v>15</v>
      </c>
      <c r="D977" t="s">
        <v>19</v>
      </c>
      <c r="E977" s="240"/>
      <c r="F977" s="240">
        <v>5</v>
      </c>
      <c r="G977" s="79">
        <f t="shared" si="16"/>
        <v>188.10000000000005</v>
      </c>
    </row>
    <row r="978" spans="1:7">
      <c r="A978" s="86">
        <v>46081</v>
      </c>
      <c r="B978" s="526" t="s">
        <v>135</v>
      </c>
      <c r="C978" s="526" t="s">
        <v>15</v>
      </c>
      <c r="D978" t="s">
        <v>16</v>
      </c>
      <c r="E978" s="240"/>
      <c r="F978" s="240">
        <v>132.1</v>
      </c>
      <c r="G978" s="79">
        <f>+G977+E978-F978</f>
        <v>56.000000000000057</v>
      </c>
    </row>
    <row r="979" spans="1:7">
      <c r="A979" s="7">
        <v>46104</v>
      </c>
      <c r="B979" s="526">
        <v>32780</v>
      </c>
      <c r="C979" s="526" t="s">
        <v>15</v>
      </c>
      <c r="D979" t="s">
        <v>16</v>
      </c>
      <c r="E979" s="240"/>
      <c r="F979" s="240">
        <v>12.7</v>
      </c>
      <c r="G979" s="79">
        <f t="shared" ref="G979:G986" si="17">+G978+E979-F979</f>
        <v>43.300000000000054</v>
      </c>
    </row>
    <row r="980" spans="1:7">
      <c r="A980" s="7">
        <v>46104</v>
      </c>
      <c r="B980" s="526">
        <v>32780</v>
      </c>
      <c r="C980" s="526" t="s">
        <v>15</v>
      </c>
      <c r="D980" t="s">
        <v>17</v>
      </c>
      <c r="E980" s="240"/>
      <c r="F980" s="240">
        <v>5</v>
      </c>
      <c r="G980" s="79">
        <f t="shared" si="17"/>
        <v>38.300000000000054</v>
      </c>
    </row>
    <row r="981" spans="1:7">
      <c r="A981" s="7">
        <v>46104</v>
      </c>
      <c r="B981" s="526">
        <v>32780</v>
      </c>
      <c r="C981" s="526" t="s">
        <v>15</v>
      </c>
      <c r="D981" t="s">
        <v>109</v>
      </c>
      <c r="E981" s="240"/>
      <c r="F981" s="240">
        <v>28.3</v>
      </c>
      <c r="G981" s="79">
        <f t="shared" si="17"/>
        <v>10.000000000000053</v>
      </c>
    </row>
    <row r="982" spans="1:7">
      <c r="A982" s="7">
        <v>46105</v>
      </c>
      <c r="B982" s="526">
        <v>32811</v>
      </c>
      <c r="C982" s="526" t="s">
        <v>15</v>
      </c>
      <c r="D982" t="s">
        <v>146</v>
      </c>
      <c r="E982" s="240"/>
      <c r="F982" s="240">
        <v>10</v>
      </c>
      <c r="G982" s="79">
        <f t="shared" si="17"/>
        <v>5.3290705182007514E-14</v>
      </c>
    </row>
    <row r="983" spans="1:7">
      <c r="A983" s="88">
        <v>46081</v>
      </c>
      <c r="B983" s="525" t="s">
        <v>14</v>
      </c>
      <c r="C983" s="525" t="s">
        <v>20</v>
      </c>
      <c r="D983" t="s">
        <v>16</v>
      </c>
      <c r="E983" s="240">
        <v>142.69999999999999</v>
      </c>
      <c r="G983" s="79">
        <f t="shared" si="17"/>
        <v>142.70000000000005</v>
      </c>
    </row>
    <row r="984" spans="1:7">
      <c r="B984" s="526"/>
      <c r="C984" s="526"/>
      <c r="D984" t="s">
        <v>17</v>
      </c>
      <c r="E984" s="8">
        <v>10</v>
      </c>
      <c r="G984" s="79">
        <f t="shared" si="17"/>
        <v>152.70000000000005</v>
      </c>
    </row>
    <row r="985" spans="1:7">
      <c r="B985" s="526"/>
      <c r="C985" s="526"/>
      <c r="D985" t="s">
        <v>18</v>
      </c>
      <c r="E985" s="8">
        <v>56</v>
      </c>
      <c r="G985" s="79">
        <f t="shared" si="17"/>
        <v>208.70000000000005</v>
      </c>
    </row>
    <row r="986" spans="1:7">
      <c r="B986" s="526"/>
      <c r="C986" s="526"/>
      <c r="D986" t="s">
        <v>19</v>
      </c>
      <c r="E986" s="8">
        <v>5</v>
      </c>
      <c r="G986" s="79">
        <f t="shared" si="17"/>
        <v>213.70000000000005</v>
      </c>
    </row>
    <row r="987" spans="1:7">
      <c r="A987" s="86">
        <v>46081</v>
      </c>
      <c r="B987" s="526" t="s">
        <v>135</v>
      </c>
      <c r="C987" s="536" t="s">
        <v>20</v>
      </c>
      <c r="D987" t="s">
        <v>18</v>
      </c>
      <c r="F987" s="8">
        <v>56</v>
      </c>
      <c r="G987" s="79">
        <f t="shared" si="16"/>
        <v>157.70000000000005</v>
      </c>
    </row>
    <row r="988" spans="1:7">
      <c r="A988" s="86">
        <v>46081</v>
      </c>
      <c r="B988" s="526" t="s">
        <v>135</v>
      </c>
      <c r="C988" s="536" t="s">
        <v>20</v>
      </c>
      <c r="D988" t="s">
        <v>19</v>
      </c>
      <c r="F988" s="8">
        <v>5</v>
      </c>
      <c r="G988" s="79">
        <f t="shared" si="16"/>
        <v>152.70000000000005</v>
      </c>
    </row>
    <row r="989" spans="1:7">
      <c r="A989" s="7">
        <v>46112</v>
      </c>
      <c r="B989" s="494" t="s">
        <v>124</v>
      </c>
      <c r="C989" s="495" t="s">
        <v>20</v>
      </c>
      <c r="D989" s="496" t="s">
        <v>16</v>
      </c>
      <c r="E989" s="497"/>
      <c r="F989" s="498">
        <v>105</v>
      </c>
      <c r="G989" s="79">
        <f t="shared" si="16"/>
        <v>47.700000000000045</v>
      </c>
    </row>
    <row r="990" spans="1:7">
      <c r="A990" s="7">
        <v>46104</v>
      </c>
      <c r="B990" s="526">
        <v>32780</v>
      </c>
      <c r="C990" s="526" t="s">
        <v>20</v>
      </c>
      <c r="D990" t="s">
        <v>16</v>
      </c>
      <c r="F990" s="259">
        <v>37.700000000000003</v>
      </c>
      <c r="G990" s="79">
        <f t="shared" si="16"/>
        <v>10.000000000000043</v>
      </c>
    </row>
    <row r="991" spans="1:7">
      <c r="A991" s="7">
        <v>46104</v>
      </c>
      <c r="B991" s="526">
        <v>32780</v>
      </c>
      <c r="C991" s="526" t="s">
        <v>20</v>
      </c>
      <c r="D991" t="s">
        <v>17</v>
      </c>
      <c r="F991" s="259">
        <v>10</v>
      </c>
      <c r="G991" s="79">
        <f t="shared" si="16"/>
        <v>4.2632564145606011E-14</v>
      </c>
    </row>
    <row r="992" spans="1:7">
      <c r="A992" s="88">
        <v>46112</v>
      </c>
      <c r="B992" s="525" t="s">
        <v>14</v>
      </c>
      <c r="C992" s="525" t="s">
        <v>23</v>
      </c>
      <c r="D992" s="339" t="s">
        <v>16</v>
      </c>
      <c r="E992" s="79">
        <v>147.6</v>
      </c>
      <c r="G992" s="79">
        <f t="shared" si="16"/>
        <v>147.60000000000002</v>
      </c>
    </row>
    <row r="993" spans="1:7">
      <c r="B993" s="526"/>
      <c r="C993" s="526"/>
      <c r="D993" t="s">
        <v>17</v>
      </c>
      <c r="E993" s="2">
        <v>6</v>
      </c>
      <c r="G993" s="79">
        <f t="shared" si="16"/>
        <v>153.60000000000002</v>
      </c>
    </row>
    <row r="994" spans="1:7">
      <c r="B994" s="526"/>
      <c r="C994" s="526"/>
      <c r="D994" t="s">
        <v>18</v>
      </c>
      <c r="E994" s="2">
        <v>60</v>
      </c>
      <c r="G994" s="79">
        <f t="shared" si="16"/>
        <v>213.60000000000002</v>
      </c>
    </row>
    <row r="995" spans="1:7">
      <c r="B995" s="526"/>
      <c r="C995" s="526"/>
      <c r="D995" t="s">
        <v>19</v>
      </c>
      <c r="E995" s="2">
        <v>5</v>
      </c>
      <c r="G995" s="79">
        <f t="shared" si="16"/>
        <v>218.60000000000002</v>
      </c>
    </row>
    <row r="996" spans="1:7">
      <c r="A996" s="86">
        <v>46112</v>
      </c>
      <c r="B996" s="526" t="s">
        <v>124</v>
      </c>
      <c r="C996" s="526" t="s">
        <v>23</v>
      </c>
      <c r="D996" t="s">
        <v>18</v>
      </c>
      <c r="E996" s="240"/>
      <c r="F996" s="240">
        <v>60</v>
      </c>
      <c r="G996" s="79">
        <f t="shared" ref="G996:G1039" si="18">+G995+E996-F996</f>
        <v>158.60000000000002</v>
      </c>
    </row>
    <row r="997" spans="1:7">
      <c r="A997" s="86">
        <v>46112</v>
      </c>
      <c r="B997" s="526" t="s">
        <v>124</v>
      </c>
      <c r="C997" s="526" t="s">
        <v>23</v>
      </c>
      <c r="D997" t="s">
        <v>19</v>
      </c>
      <c r="E997" s="240"/>
      <c r="F997" s="240">
        <v>5</v>
      </c>
      <c r="G997" s="79">
        <f t="shared" si="18"/>
        <v>153.60000000000002</v>
      </c>
    </row>
    <row r="998" spans="1:7">
      <c r="B998" s="526"/>
      <c r="C998" s="526"/>
      <c r="G998" s="79">
        <f t="shared" si="18"/>
        <v>153.60000000000002</v>
      </c>
    </row>
    <row r="999" spans="1:7">
      <c r="B999" s="526"/>
      <c r="C999" s="526"/>
      <c r="G999" s="79">
        <f t="shared" si="18"/>
        <v>153.60000000000002</v>
      </c>
    </row>
    <row r="1000" spans="1:7">
      <c r="B1000" s="526"/>
      <c r="C1000" s="526"/>
      <c r="G1000" s="79">
        <f t="shared" si="18"/>
        <v>153.60000000000002</v>
      </c>
    </row>
    <row r="1001" spans="1:7">
      <c r="B1001" s="526"/>
      <c r="C1001" s="526"/>
      <c r="G1001" s="79">
        <f t="shared" si="18"/>
        <v>153.60000000000002</v>
      </c>
    </row>
    <row r="1002" spans="1:7">
      <c r="B1002" s="526"/>
      <c r="C1002" s="526"/>
      <c r="G1002" s="79">
        <f t="shared" si="18"/>
        <v>153.60000000000002</v>
      </c>
    </row>
    <row r="1003" spans="1:7">
      <c r="B1003" s="526"/>
      <c r="C1003" s="526"/>
      <c r="G1003" s="79">
        <f t="shared" si="18"/>
        <v>153.60000000000002</v>
      </c>
    </row>
    <row r="1004" spans="1:7">
      <c r="B1004" s="526"/>
      <c r="C1004" s="526"/>
      <c r="G1004" s="79">
        <f t="shared" si="18"/>
        <v>153.60000000000002</v>
      </c>
    </row>
    <row r="1005" spans="1:7">
      <c r="B1005" s="526"/>
      <c r="C1005" s="526"/>
      <c r="G1005" s="79">
        <f t="shared" si="18"/>
        <v>153.60000000000002</v>
      </c>
    </row>
    <row r="1006" spans="1:7">
      <c r="B1006" s="526"/>
      <c r="C1006" s="526"/>
      <c r="G1006" s="79">
        <f t="shared" si="18"/>
        <v>153.60000000000002</v>
      </c>
    </row>
    <row r="1007" spans="1:7">
      <c r="B1007" s="526"/>
      <c r="C1007" s="526"/>
      <c r="G1007" s="79">
        <f t="shared" si="18"/>
        <v>153.60000000000002</v>
      </c>
    </row>
    <row r="1008" spans="1:7">
      <c r="B1008" s="526"/>
      <c r="C1008" s="526"/>
      <c r="G1008" s="79">
        <f t="shared" si="18"/>
        <v>153.60000000000002</v>
      </c>
    </row>
    <row r="1009" spans="2:7">
      <c r="B1009" s="526"/>
      <c r="C1009" s="526"/>
      <c r="G1009" s="79">
        <f t="shared" si="18"/>
        <v>153.60000000000002</v>
      </c>
    </row>
    <row r="1010" spans="2:7">
      <c r="B1010" s="526"/>
      <c r="C1010" s="526"/>
      <c r="G1010" s="79">
        <f t="shared" si="18"/>
        <v>153.60000000000002</v>
      </c>
    </row>
    <row r="1011" spans="2:7">
      <c r="B1011" s="526"/>
      <c r="C1011" s="526"/>
      <c r="G1011" s="79">
        <f t="shared" si="18"/>
        <v>153.60000000000002</v>
      </c>
    </row>
    <row r="1012" spans="2:7">
      <c r="B1012" s="526"/>
      <c r="C1012" s="526"/>
      <c r="G1012" s="79">
        <f t="shared" si="18"/>
        <v>153.60000000000002</v>
      </c>
    </row>
    <row r="1013" spans="2:7">
      <c r="B1013" s="526"/>
      <c r="C1013" s="526"/>
      <c r="G1013" s="79">
        <f t="shared" si="18"/>
        <v>153.60000000000002</v>
      </c>
    </row>
    <row r="1014" spans="2:7">
      <c r="B1014" s="526"/>
      <c r="C1014" s="526"/>
      <c r="G1014" s="79">
        <f t="shared" si="18"/>
        <v>153.60000000000002</v>
      </c>
    </row>
    <row r="1015" spans="2:7">
      <c r="B1015" s="526"/>
      <c r="C1015" s="526"/>
      <c r="G1015" s="79">
        <f t="shared" si="18"/>
        <v>153.60000000000002</v>
      </c>
    </row>
    <row r="1016" spans="2:7">
      <c r="B1016" s="526"/>
      <c r="C1016" s="526"/>
      <c r="G1016" s="79">
        <f t="shared" si="18"/>
        <v>153.60000000000002</v>
      </c>
    </row>
    <row r="1017" spans="2:7">
      <c r="B1017" s="526"/>
      <c r="C1017" s="526"/>
      <c r="G1017" s="79">
        <f t="shared" si="18"/>
        <v>153.60000000000002</v>
      </c>
    </row>
    <row r="1018" spans="2:7">
      <c r="B1018" s="526"/>
      <c r="C1018" s="526"/>
      <c r="G1018" s="79">
        <f t="shared" si="18"/>
        <v>153.60000000000002</v>
      </c>
    </row>
    <row r="1019" spans="2:7">
      <c r="B1019" s="526"/>
      <c r="C1019" s="526"/>
      <c r="G1019" s="79">
        <f t="shared" si="18"/>
        <v>153.60000000000002</v>
      </c>
    </row>
    <row r="1020" spans="2:7">
      <c r="B1020" s="526"/>
      <c r="C1020" s="526"/>
      <c r="G1020" s="79">
        <f t="shared" si="18"/>
        <v>153.60000000000002</v>
      </c>
    </row>
    <row r="1021" spans="2:7">
      <c r="B1021" s="526"/>
      <c r="C1021" s="526"/>
      <c r="G1021" s="79">
        <f t="shared" si="18"/>
        <v>153.60000000000002</v>
      </c>
    </row>
    <row r="1022" spans="2:7">
      <c r="B1022" s="526"/>
      <c r="C1022" s="526"/>
      <c r="G1022" s="79">
        <f t="shared" si="18"/>
        <v>153.60000000000002</v>
      </c>
    </row>
    <row r="1023" spans="2:7">
      <c r="B1023" s="526"/>
      <c r="C1023" s="526"/>
      <c r="G1023" s="79">
        <f t="shared" si="18"/>
        <v>153.60000000000002</v>
      </c>
    </row>
    <row r="1024" spans="2:7">
      <c r="B1024" s="526"/>
      <c r="C1024" s="526"/>
      <c r="G1024" s="79">
        <f t="shared" si="18"/>
        <v>153.60000000000002</v>
      </c>
    </row>
    <row r="1025" spans="2:7">
      <c r="B1025" s="526"/>
      <c r="C1025" s="526"/>
      <c r="G1025" s="79">
        <f t="shared" si="18"/>
        <v>153.60000000000002</v>
      </c>
    </row>
    <row r="1026" spans="2:7">
      <c r="B1026" s="526"/>
      <c r="C1026" s="526"/>
      <c r="G1026" s="79">
        <f t="shared" si="18"/>
        <v>153.60000000000002</v>
      </c>
    </row>
    <row r="1027" spans="2:7">
      <c r="B1027" s="526"/>
      <c r="C1027" s="526"/>
      <c r="G1027" s="79">
        <f t="shared" si="18"/>
        <v>153.60000000000002</v>
      </c>
    </row>
    <row r="1028" spans="2:7">
      <c r="B1028" s="526"/>
      <c r="C1028" s="526"/>
      <c r="G1028" s="79">
        <f t="shared" si="18"/>
        <v>153.60000000000002</v>
      </c>
    </row>
    <row r="1029" spans="2:7">
      <c r="B1029" s="526"/>
      <c r="C1029" s="526"/>
      <c r="G1029" s="79">
        <f t="shared" si="18"/>
        <v>153.60000000000002</v>
      </c>
    </row>
    <row r="1030" spans="2:7">
      <c r="B1030" s="526"/>
      <c r="C1030" s="526"/>
      <c r="G1030" s="79">
        <f t="shared" si="18"/>
        <v>153.60000000000002</v>
      </c>
    </row>
    <row r="1031" spans="2:7">
      <c r="B1031" s="526"/>
      <c r="C1031" s="526"/>
      <c r="G1031" s="79">
        <f t="shared" si="18"/>
        <v>153.60000000000002</v>
      </c>
    </row>
    <row r="1032" spans="2:7">
      <c r="B1032" s="526"/>
      <c r="C1032" s="526"/>
      <c r="G1032" s="79">
        <f t="shared" si="18"/>
        <v>153.60000000000002</v>
      </c>
    </row>
    <row r="1033" spans="2:7">
      <c r="B1033" s="526"/>
      <c r="C1033" s="526"/>
      <c r="G1033" s="79">
        <f t="shared" si="18"/>
        <v>153.60000000000002</v>
      </c>
    </row>
    <row r="1034" spans="2:7">
      <c r="B1034" s="526"/>
      <c r="C1034" s="526"/>
      <c r="G1034" s="79">
        <f t="shared" si="18"/>
        <v>153.60000000000002</v>
      </c>
    </row>
    <row r="1035" spans="2:7">
      <c r="B1035" s="526"/>
      <c r="C1035" s="526"/>
      <c r="G1035" s="79">
        <f t="shared" si="18"/>
        <v>153.60000000000002</v>
      </c>
    </row>
    <row r="1036" spans="2:7">
      <c r="B1036" s="526"/>
      <c r="C1036" s="526"/>
      <c r="G1036" s="79">
        <f t="shared" si="18"/>
        <v>153.60000000000002</v>
      </c>
    </row>
    <row r="1037" spans="2:7">
      <c r="B1037" s="526"/>
      <c r="C1037" s="526"/>
      <c r="G1037" s="79">
        <f t="shared" si="18"/>
        <v>153.60000000000002</v>
      </c>
    </row>
    <row r="1038" spans="2:7">
      <c r="B1038" s="526"/>
      <c r="C1038" s="526"/>
      <c r="G1038" s="79">
        <f t="shared" si="18"/>
        <v>153.60000000000002</v>
      </c>
    </row>
    <row r="1039" spans="2:7">
      <c r="B1039" s="526"/>
      <c r="C1039" s="526"/>
      <c r="G1039" s="79">
        <f t="shared" si="18"/>
        <v>153.60000000000002</v>
      </c>
    </row>
    <row r="1040" spans="2:7">
      <c r="B1040" s="526"/>
      <c r="C1040" s="526"/>
      <c r="G1040" s="79">
        <f t="shared" ref="G1040:G1103" si="19">+G1039+E1040-F1040</f>
        <v>153.60000000000002</v>
      </c>
    </row>
    <row r="1041" spans="2:7">
      <c r="B1041" s="526"/>
      <c r="C1041" s="526"/>
      <c r="G1041" s="79">
        <f t="shared" si="19"/>
        <v>153.60000000000002</v>
      </c>
    </row>
    <row r="1042" spans="2:7">
      <c r="B1042" s="526"/>
      <c r="C1042" s="526"/>
      <c r="G1042" s="79">
        <f t="shared" si="19"/>
        <v>153.60000000000002</v>
      </c>
    </row>
    <row r="1043" spans="2:7">
      <c r="B1043" s="526"/>
      <c r="C1043" s="526"/>
      <c r="G1043" s="79">
        <f t="shared" si="19"/>
        <v>153.60000000000002</v>
      </c>
    </row>
    <row r="1044" spans="2:7">
      <c r="B1044" s="526"/>
      <c r="C1044" s="526"/>
      <c r="G1044" s="79">
        <f t="shared" si="19"/>
        <v>153.60000000000002</v>
      </c>
    </row>
    <row r="1045" spans="2:7">
      <c r="B1045" s="526"/>
      <c r="C1045" s="526"/>
      <c r="G1045" s="79">
        <f t="shared" si="19"/>
        <v>153.60000000000002</v>
      </c>
    </row>
    <row r="1046" spans="2:7">
      <c r="B1046" s="526"/>
      <c r="C1046" s="526"/>
      <c r="G1046" s="79">
        <f t="shared" si="19"/>
        <v>153.60000000000002</v>
      </c>
    </row>
    <row r="1047" spans="2:7">
      <c r="B1047" s="526"/>
      <c r="C1047" s="526"/>
      <c r="G1047" s="79">
        <f t="shared" si="19"/>
        <v>153.60000000000002</v>
      </c>
    </row>
    <row r="1048" spans="2:7">
      <c r="B1048" s="526"/>
      <c r="C1048" s="526"/>
      <c r="G1048" s="79">
        <f t="shared" si="19"/>
        <v>153.60000000000002</v>
      </c>
    </row>
    <row r="1049" spans="2:7">
      <c r="B1049" s="526"/>
      <c r="C1049" s="526"/>
      <c r="G1049" s="79">
        <f t="shared" si="19"/>
        <v>153.60000000000002</v>
      </c>
    </row>
    <row r="1050" spans="2:7">
      <c r="B1050" s="526"/>
      <c r="C1050" s="526"/>
      <c r="G1050" s="79">
        <f t="shared" si="19"/>
        <v>153.60000000000002</v>
      </c>
    </row>
    <row r="1051" spans="2:7">
      <c r="B1051" s="526"/>
      <c r="C1051" s="526"/>
      <c r="G1051" s="79">
        <f t="shared" si="19"/>
        <v>153.60000000000002</v>
      </c>
    </row>
    <row r="1052" spans="2:7">
      <c r="B1052" s="526"/>
      <c r="C1052" s="526"/>
      <c r="G1052" s="79">
        <f t="shared" si="19"/>
        <v>153.60000000000002</v>
      </c>
    </row>
    <row r="1053" spans="2:7">
      <c r="B1053" s="526"/>
      <c r="C1053" s="526"/>
      <c r="G1053" s="79">
        <f t="shared" si="19"/>
        <v>153.60000000000002</v>
      </c>
    </row>
    <row r="1054" spans="2:7">
      <c r="B1054" s="526"/>
      <c r="C1054" s="526"/>
      <c r="G1054" s="79">
        <f t="shared" si="19"/>
        <v>153.60000000000002</v>
      </c>
    </row>
    <row r="1055" spans="2:7">
      <c r="B1055" s="526"/>
      <c r="C1055" s="526"/>
      <c r="G1055" s="79">
        <f t="shared" si="19"/>
        <v>153.60000000000002</v>
      </c>
    </row>
    <row r="1056" spans="2:7">
      <c r="B1056" s="526"/>
      <c r="C1056" s="526"/>
      <c r="G1056" s="79">
        <f t="shared" si="19"/>
        <v>153.60000000000002</v>
      </c>
    </row>
    <row r="1057" spans="2:7">
      <c r="B1057" s="526"/>
      <c r="C1057" s="526"/>
      <c r="G1057" s="79">
        <f t="shared" si="19"/>
        <v>153.60000000000002</v>
      </c>
    </row>
    <row r="1058" spans="2:7">
      <c r="B1058" s="526"/>
      <c r="C1058" s="526"/>
      <c r="G1058" s="79">
        <f t="shared" si="19"/>
        <v>153.60000000000002</v>
      </c>
    </row>
    <row r="1059" spans="2:7">
      <c r="B1059" s="526"/>
      <c r="C1059" s="526"/>
      <c r="G1059" s="79">
        <f t="shared" si="19"/>
        <v>153.60000000000002</v>
      </c>
    </row>
    <row r="1060" spans="2:7">
      <c r="B1060" s="526"/>
      <c r="C1060" s="526"/>
      <c r="G1060" s="79">
        <f t="shared" si="19"/>
        <v>153.60000000000002</v>
      </c>
    </row>
    <row r="1061" spans="2:7">
      <c r="B1061" s="526"/>
      <c r="C1061" s="526"/>
      <c r="G1061" s="79">
        <f t="shared" si="19"/>
        <v>153.60000000000002</v>
      </c>
    </row>
    <row r="1062" spans="2:7">
      <c r="B1062" s="526"/>
      <c r="C1062" s="526"/>
      <c r="G1062" s="79">
        <f t="shared" si="19"/>
        <v>153.60000000000002</v>
      </c>
    </row>
    <row r="1063" spans="2:7">
      <c r="B1063" s="526"/>
      <c r="C1063" s="526"/>
      <c r="G1063" s="79">
        <f t="shared" si="19"/>
        <v>153.60000000000002</v>
      </c>
    </row>
    <row r="1064" spans="2:7">
      <c r="B1064" s="526"/>
      <c r="C1064" s="526"/>
      <c r="G1064" s="79">
        <f t="shared" si="19"/>
        <v>153.60000000000002</v>
      </c>
    </row>
    <row r="1065" spans="2:7">
      <c r="B1065" s="526"/>
      <c r="C1065" s="526"/>
      <c r="G1065" s="79">
        <f t="shared" si="19"/>
        <v>153.60000000000002</v>
      </c>
    </row>
    <row r="1066" spans="2:7">
      <c r="B1066" s="526"/>
      <c r="C1066" s="526"/>
      <c r="G1066" s="79">
        <f t="shared" si="19"/>
        <v>153.60000000000002</v>
      </c>
    </row>
    <row r="1067" spans="2:7">
      <c r="B1067" s="526"/>
      <c r="C1067" s="526"/>
      <c r="G1067" s="79">
        <f t="shared" si="19"/>
        <v>153.60000000000002</v>
      </c>
    </row>
    <row r="1068" spans="2:7">
      <c r="B1068" s="526"/>
      <c r="C1068" s="526"/>
      <c r="G1068" s="79">
        <f t="shared" si="19"/>
        <v>153.60000000000002</v>
      </c>
    </row>
    <row r="1069" spans="2:7">
      <c r="B1069" s="526"/>
      <c r="C1069" s="526"/>
      <c r="G1069" s="79">
        <f t="shared" si="19"/>
        <v>153.60000000000002</v>
      </c>
    </row>
    <row r="1070" spans="2:7">
      <c r="B1070" s="526"/>
      <c r="C1070" s="526"/>
      <c r="G1070" s="79">
        <f t="shared" si="19"/>
        <v>153.60000000000002</v>
      </c>
    </row>
    <row r="1071" spans="2:7">
      <c r="B1071" s="526"/>
      <c r="C1071" s="526"/>
      <c r="G1071" s="79">
        <f t="shared" si="19"/>
        <v>153.60000000000002</v>
      </c>
    </row>
    <row r="1072" spans="2:7">
      <c r="B1072" s="526"/>
      <c r="C1072" s="526"/>
      <c r="G1072" s="79">
        <f t="shared" si="19"/>
        <v>153.60000000000002</v>
      </c>
    </row>
    <row r="1073" spans="2:7">
      <c r="B1073" s="526"/>
      <c r="C1073" s="526"/>
      <c r="G1073" s="79">
        <f t="shared" si="19"/>
        <v>153.60000000000002</v>
      </c>
    </row>
    <row r="1074" spans="2:7">
      <c r="B1074" s="526"/>
      <c r="C1074" s="526"/>
      <c r="G1074" s="79">
        <f t="shared" si="19"/>
        <v>153.60000000000002</v>
      </c>
    </row>
    <row r="1075" spans="2:7">
      <c r="B1075" s="526"/>
      <c r="C1075" s="526"/>
      <c r="G1075" s="79">
        <f t="shared" si="19"/>
        <v>153.60000000000002</v>
      </c>
    </row>
    <row r="1076" spans="2:7">
      <c r="B1076" s="526"/>
      <c r="C1076" s="526"/>
      <c r="G1076" s="79">
        <f t="shared" si="19"/>
        <v>153.60000000000002</v>
      </c>
    </row>
    <row r="1077" spans="2:7">
      <c r="B1077" s="526"/>
      <c r="C1077" s="526"/>
      <c r="G1077" s="79">
        <f t="shared" si="19"/>
        <v>153.60000000000002</v>
      </c>
    </row>
    <row r="1078" spans="2:7">
      <c r="B1078" s="526"/>
      <c r="C1078" s="526"/>
      <c r="G1078" s="79">
        <f t="shared" si="19"/>
        <v>153.60000000000002</v>
      </c>
    </row>
    <row r="1079" spans="2:7">
      <c r="B1079" s="526"/>
      <c r="C1079" s="526"/>
      <c r="G1079" s="79">
        <f t="shared" si="19"/>
        <v>153.60000000000002</v>
      </c>
    </row>
    <row r="1080" spans="2:7">
      <c r="B1080" s="526"/>
      <c r="C1080" s="526"/>
      <c r="G1080" s="79">
        <f t="shared" si="19"/>
        <v>153.60000000000002</v>
      </c>
    </row>
    <row r="1081" spans="2:7">
      <c r="B1081" s="526"/>
      <c r="C1081" s="526"/>
      <c r="G1081" s="79">
        <f t="shared" si="19"/>
        <v>153.60000000000002</v>
      </c>
    </row>
    <row r="1082" spans="2:7">
      <c r="B1082" s="526"/>
      <c r="C1082" s="526"/>
      <c r="G1082" s="79">
        <f t="shared" si="19"/>
        <v>153.60000000000002</v>
      </c>
    </row>
    <row r="1083" spans="2:7">
      <c r="B1083" s="526"/>
      <c r="C1083" s="526"/>
      <c r="G1083" s="79">
        <f t="shared" si="19"/>
        <v>153.60000000000002</v>
      </c>
    </row>
    <row r="1084" spans="2:7">
      <c r="B1084" s="526"/>
      <c r="C1084" s="526"/>
      <c r="G1084" s="79">
        <f t="shared" si="19"/>
        <v>153.60000000000002</v>
      </c>
    </row>
    <row r="1085" spans="2:7">
      <c r="B1085" s="526"/>
      <c r="C1085" s="526"/>
      <c r="G1085" s="79">
        <f t="shared" si="19"/>
        <v>153.60000000000002</v>
      </c>
    </row>
    <row r="1086" spans="2:7">
      <c r="B1086" s="526"/>
      <c r="C1086" s="526"/>
      <c r="G1086" s="79">
        <f t="shared" si="19"/>
        <v>153.60000000000002</v>
      </c>
    </row>
    <row r="1087" spans="2:7">
      <c r="B1087" s="526"/>
      <c r="C1087" s="526"/>
      <c r="G1087" s="79">
        <f t="shared" si="19"/>
        <v>153.60000000000002</v>
      </c>
    </row>
    <row r="1088" spans="2:7">
      <c r="B1088" s="526"/>
      <c r="C1088" s="526"/>
      <c r="G1088" s="79">
        <f t="shared" si="19"/>
        <v>153.60000000000002</v>
      </c>
    </row>
    <row r="1089" spans="2:7">
      <c r="B1089" s="526"/>
      <c r="C1089" s="526"/>
      <c r="G1089" s="79">
        <f t="shared" si="19"/>
        <v>153.60000000000002</v>
      </c>
    </row>
    <row r="1090" spans="2:7">
      <c r="B1090" s="526"/>
      <c r="C1090" s="526"/>
      <c r="G1090" s="79">
        <f t="shared" si="19"/>
        <v>153.60000000000002</v>
      </c>
    </row>
    <row r="1091" spans="2:7">
      <c r="B1091" s="526"/>
      <c r="C1091" s="526"/>
      <c r="G1091" s="79">
        <f t="shared" si="19"/>
        <v>153.60000000000002</v>
      </c>
    </row>
    <row r="1092" spans="2:7">
      <c r="B1092" s="526"/>
      <c r="C1092" s="526"/>
      <c r="G1092" s="79">
        <f t="shared" si="19"/>
        <v>153.60000000000002</v>
      </c>
    </row>
    <row r="1093" spans="2:7">
      <c r="B1093" s="526"/>
      <c r="C1093" s="526"/>
      <c r="G1093" s="79">
        <f t="shared" si="19"/>
        <v>153.60000000000002</v>
      </c>
    </row>
    <row r="1094" spans="2:7">
      <c r="B1094" s="526"/>
      <c r="C1094" s="526"/>
      <c r="G1094" s="79">
        <f t="shared" si="19"/>
        <v>153.60000000000002</v>
      </c>
    </row>
    <row r="1095" spans="2:7">
      <c r="B1095" s="526"/>
      <c r="C1095" s="526"/>
      <c r="G1095" s="79">
        <f t="shared" si="19"/>
        <v>153.60000000000002</v>
      </c>
    </row>
    <row r="1096" spans="2:7">
      <c r="B1096" s="526"/>
      <c r="C1096" s="526"/>
      <c r="G1096" s="79">
        <f t="shared" si="19"/>
        <v>153.60000000000002</v>
      </c>
    </row>
    <row r="1097" spans="2:7">
      <c r="B1097" s="526"/>
      <c r="C1097" s="526"/>
      <c r="G1097" s="79">
        <f t="shared" si="19"/>
        <v>153.60000000000002</v>
      </c>
    </row>
    <row r="1098" spans="2:7">
      <c r="B1098" s="526"/>
      <c r="C1098" s="526"/>
      <c r="G1098" s="79">
        <f t="shared" si="19"/>
        <v>153.60000000000002</v>
      </c>
    </row>
    <row r="1099" spans="2:7">
      <c r="B1099" s="526"/>
      <c r="C1099" s="526"/>
      <c r="G1099" s="79">
        <f t="shared" si="19"/>
        <v>153.60000000000002</v>
      </c>
    </row>
    <row r="1100" spans="2:7">
      <c r="B1100" s="526"/>
      <c r="C1100" s="526"/>
      <c r="G1100" s="79">
        <f t="shared" si="19"/>
        <v>153.60000000000002</v>
      </c>
    </row>
    <row r="1101" spans="2:7">
      <c r="B1101" s="526"/>
      <c r="C1101" s="526"/>
      <c r="G1101" s="79">
        <f t="shared" si="19"/>
        <v>153.60000000000002</v>
      </c>
    </row>
    <row r="1102" spans="2:7">
      <c r="B1102" s="526"/>
      <c r="C1102" s="526"/>
      <c r="G1102" s="79">
        <f t="shared" si="19"/>
        <v>153.60000000000002</v>
      </c>
    </row>
    <row r="1103" spans="2:7">
      <c r="B1103" s="526"/>
      <c r="C1103" s="526"/>
      <c r="G1103" s="79">
        <f t="shared" si="19"/>
        <v>153.60000000000002</v>
      </c>
    </row>
    <row r="1104" spans="2:7">
      <c r="B1104" s="526"/>
      <c r="C1104" s="526"/>
      <c r="G1104" s="79">
        <f t="shared" ref="G1104:G1167" si="20">+G1103+E1104-F1104</f>
        <v>153.60000000000002</v>
      </c>
    </row>
    <row r="1105" spans="2:7">
      <c r="B1105" s="526"/>
      <c r="C1105" s="526"/>
      <c r="G1105" s="79">
        <f t="shared" si="20"/>
        <v>153.60000000000002</v>
      </c>
    </row>
    <row r="1106" spans="2:7">
      <c r="B1106" s="526"/>
      <c r="C1106" s="526"/>
      <c r="G1106" s="79">
        <f t="shared" si="20"/>
        <v>153.60000000000002</v>
      </c>
    </row>
    <row r="1107" spans="2:7">
      <c r="B1107" s="526"/>
      <c r="C1107" s="526"/>
      <c r="G1107" s="79">
        <f t="shared" si="20"/>
        <v>153.60000000000002</v>
      </c>
    </row>
    <row r="1108" spans="2:7">
      <c r="B1108" s="526"/>
      <c r="C1108" s="526"/>
      <c r="G1108" s="79">
        <f t="shared" si="20"/>
        <v>153.60000000000002</v>
      </c>
    </row>
    <row r="1109" spans="2:7">
      <c r="B1109" s="526"/>
      <c r="C1109" s="526"/>
      <c r="G1109" s="79">
        <f t="shared" si="20"/>
        <v>153.60000000000002</v>
      </c>
    </row>
    <row r="1110" spans="2:7">
      <c r="B1110" s="526"/>
      <c r="C1110" s="526"/>
      <c r="G1110" s="79">
        <f t="shared" si="20"/>
        <v>153.60000000000002</v>
      </c>
    </row>
    <row r="1111" spans="2:7">
      <c r="B1111" s="526"/>
      <c r="C1111" s="526"/>
      <c r="G1111" s="79">
        <f t="shared" si="20"/>
        <v>153.60000000000002</v>
      </c>
    </row>
    <row r="1112" spans="2:7">
      <c r="B1112" s="526"/>
      <c r="C1112" s="526"/>
      <c r="G1112" s="79">
        <f t="shared" si="20"/>
        <v>153.60000000000002</v>
      </c>
    </row>
    <row r="1113" spans="2:7">
      <c r="B1113" s="526"/>
      <c r="C1113" s="526"/>
      <c r="G1113" s="79">
        <f t="shared" si="20"/>
        <v>153.60000000000002</v>
      </c>
    </row>
    <row r="1114" spans="2:7">
      <c r="B1114" s="526"/>
      <c r="C1114" s="526"/>
      <c r="G1114" s="79">
        <f t="shared" si="20"/>
        <v>153.60000000000002</v>
      </c>
    </row>
    <row r="1115" spans="2:7">
      <c r="B1115" s="526"/>
      <c r="C1115" s="526"/>
      <c r="G1115" s="79">
        <f t="shared" si="20"/>
        <v>153.60000000000002</v>
      </c>
    </row>
    <row r="1116" spans="2:7">
      <c r="B1116" s="526"/>
      <c r="C1116" s="526"/>
      <c r="G1116" s="79">
        <f t="shared" si="20"/>
        <v>153.60000000000002</v>
      </c>
    </row>
    <row r="1117" spans="2:7">
      <c r="B1117" s="526"/>
      <c r="C1117" s="526"/>
      <c r="G1117" s="79">
        <f t="shared" si="20"/>
        <v>153.60000000000002</v>
      </c>
    </row>
    <row r="1118" spans="2:7">
      <c r="B1118" s="526"/>
      <c r="C1118" s="526"/>
      <c r="G1118" s="79">
        <f t="shared" si="20"/>
        <v>153.60000000000002</v>
      </c>
    </row>
    <row r="1119" spans="2:7">
      <c r="B1119" s="526"/>
      <c r="C1119" s="526"/>
      <c r="G1119" s="79">
        <f t="shared" si="20"/>
        <v>153.60000000000002</v>
      </c>
    </row>
    <row r="1120" spans="2:7">
      <c r="B1120" s="526"/>
      <c r="C1120" s="526"/>
      <c r="G1120" s="79">
        <f t="shared" si="20"/>
        <v>153.60000000000002</v>
      </c>
    </row>
    <row r="1121" spans="2:7">
      <c r="B1121" s="526"/>
      <c r="C1121" s="526"/>
      <c r="G1121" s="79">
        <f t="shared" si="20"/>
        <v>153.60000000000002</v>
      </c>
    </row>
    <row r="1122" spans="2:7">
      <c r="B1122" s="526"/>
      <c r="C1122" s="526"/>
      <c r="G1122" s="79">
        <f t="shared" si="20"/>
        <v>153.60000000000002</v>
      </c>
    </row>
    <row r="1123" spans="2:7">
      <c r="B1123" s="526"/>
      <c r="C1123" s="526"/>
      <c r="G1123" s="79">
        <f t="shared" si="20"/>
        <v>153.60000000000002</v>
      </c>
    </row>
    <row r="1124" spans="2:7">
      <c r="B1124" s="526"/>
      <c r="C1124" s="526"/>
      <c r="G1124" s="79">
        <f t="shared" si="20"/>
        <v>153.60000000000002</v>
      </c>
    </row>
    <row r="1125" spans="2:7">
      <c r="B1125" s="526"/>
      <c r="C1125" s="526"/>
      <c r="G1125" s="79">
        <f t="shared" si="20"/>
        <v>153.60000000000002</v>
      </c>
    </row>
    <row r="1126" spans="2:7">
      <c r="B1126" s="526"/>
      <c r="C1126" s="526"/>
      <c r="G1126" s="79">
        <f t="shared" si="20"/>
        <v>153.60000000000002</v>
      </c>
    </row>
    <row r="1127" spans="2:7">
      <c r="B1127" s="526"/>
      <c r="C1127" s="526"/>
      <c r="G1127" s="79">
        <f t="shared" si="20"/>
        <v>153.60000000000002</v>
      </c>
    </row>
    <row r="1128" spans="2:7">
      <c r="B1128" s="526"/>
      <c r="C1128" s="526"/>
      <c r="G1128" s="79">
        <f t="shared" si="20"/>
        <v>153.60000000000002</v>
      </c>
    </row>
    <row r="1129" spans="2:7">
      <c r="B1129" s="526"/>
      <c r="C1129" s="526"/>
      <c r="G1129" s="79">
        <f t="shared" si="20"/>
        <v>153.60000000000002</v>
      </c>
    </row>
    <row r="1130" spans="2:7">
      <c r="B1130" s="526"/>
      <c r="C1130" s="526"/>
      <c r="G1130" s="79">
        <f t="shared" si="20"/>
        <v>153.60000000000002</v>
      </c>
    </row>
    <row r="1131" spans="2:7">
      <c r="B1131" s="526"/>
      <c r="C1131" s="526"/>
      <c r="G1131" s="79">
        <f t="shared" si="20"/>
        <v>153.60000000000002</v>
      </c>
    </row>
    <row r="1132" spans="2:7">
      <c r="B1132" s="526"/>
      <c r="C1132" s="526"/>
      <c r="G1132" s="79">
        <f t="shared" si="20"/>
        <v>153.60000000000002</v>
      </c>
    </row>
    <row r="1133" spans="2:7">
      <c r="B1133" s="526"/>
      <c r="C1133" s="526"/>
      <c r="G1133" s="79">
        <f t="shared" si="20"/>
        <v>153.60000000000002</v>
      </c>
    </row>
    <row r="1134" spans="2:7">
      <c r="B1134" s="526"/>
      <c r="C1134" s="526"/>
      <c r="G1134" s="79">
        <f t="shared" si="20"/>
        <v>153.60000000000002</v>
      </c>
    </row>
    <row r="1135" spans="2:7">
      <c r="B1135" s="526"/>
      <c r="C1135" s="526"/>
      <c r="G1135" s="79">
        <f t="shared" si="20"/>
        <v>153.60000000000002</v>
      </c>
    </row>
    <row r="1136" spans="2:7">
      <c r="B1136" s="526"/>
      <c r="C1136" s="526"/>
      <c r="G1136" s="79">
        <f t="shared" si="20"/>
        <v>153.60000000000002</v>
      </c>
    </row>
    <row r="1137" spans="2:7">
      <c r="B1137" s="526"/>
      <c r="C1137" s="526"/>
      <c r="G1137" s="79">
        <f t="shared" si="20"/>
        <v>153.60000000000002</v>
      </c>
    </row>
    <row r="1138" spans="2:7">
      <c r="B1138" s="526"/>
      <c r="C1138" s="526"/>
      <c r="G1138" s="79">
        <f t="shared" si="20"/>
        <v>153.60000000000002</v>
      </c>
    </row>
    <row r="1139" spans="2:7">
      <c r="B1139" s="526"/>
      <c r="C1139" s="526"/>
      <c r="G1139" s="79">
        <f t="shared" si="20"/>
        <v>153.60000000000002</v>
      </c>
    </row>
    <row r="1140" spans="2:7">
      <c r="B1140" s="526"/>
      <c r="C1140" s="526"/>
      <c r="G1140" s="79">
        <f t="shared" si="20"/>
        <v>153.60000000000002</v>
      </c>
    </row>
    <row r="1141" spans="2:7">
      <c r="B1141" s="526"/>
      <c r="C1141" s="526"/>
      <c r="G1141" s="79">
        <f t="shared" si="20"/>
        <v>153.60000000000002</v>
      </c>
    </row>
    <row r="1142" spans="2:7">
      <c r="B1142" s="526"/>
      <c r="C1142" s="526"/>
      <c r="G1142" s="79">
        <f t="shared" si="20"/>
        <v>153.60000000000002</v>
      </c>
    </row>
    <row r="1143" spans="2:7">
      <c r="B1143" s="526"/>
      <c r="C1143" s="526"/>
      <c r="G1143" s="79">
        <f t="shared" si="20"/>
        <v>153.60000000000002</v>
      </c>
    </row>
    <row r="1144" spans="2:7">
      <c r="B1144" s="526"/>
      <c r="C1144" s="526"/>
      <c r="G1144" s="79">
        <f t="shared" si="20"/>
        <v>153.60000000000002</v>
      </c>
    </row>
    <row r="1145" spans="2:7">
      <c r="B1145" s="526"/>
      <c r="C1145" s="526"/>
      <c r="G1145" s="79">
        <f t="shared" si="20"/>
        <v>153.60000000000002</v>
      </c>
    </row>
    <row r="1146" spans="2:7">
      <c r="B1146" s="526"/>
      <c r="C1146" s="526"/>
      <c r="G1146" s="79">
        <f t="shared" si="20"/>
        <v>153.60000000000002</v>
      </c>
    </row>
    <row r="1147" spans="2:7">
      <c r="B1147" s="526"/>
      <c r="C1147" s="526"/>
      <c r="G1147" s="79">
        <f t="shared" si="20"/>
        <v>153.60000000000002</v>
      </c>
    </row>
    <row r="1148" spans="2:7">
      <c r="B1148" s="526"/>
      <c r="C1148" s="526"/>
      <c r="G1148" s="79">
        <f t="shared" si="20"/>
        <v>153.60000000000002</v>
      </c>
    </row>
    <row r="1149" spans="2:7">
      <c r="B1149" s="526"/>
      <c r="C1149" s="526"/>
      <c r="G1149" s="79">
        <f t="shared" si="20"/>
        <v>153.60000000000002</v>
      </c>
    </row>
    <row r="1150" spans="2:7">
      <c r="B1150" s="526"/>
      <c r="C1150" s="526"/>
      <c r="G1150" s="79">
        <f t="shared" si="20"/>
        <v>153.60000000000002</v>
      </c>
    </row>
    <row r="1151" spans="2:7">
      <c r="B1151" s="526"/>
      <c r="C1151" s="526"/>
      <c r="G1151" s="79">
        <f t="shared" si="20"/>
        <v>153.60000000000002</v>
      </c>
    </row>
    <row r="1152" spans="2:7">
      <c r="B1152" s="526"/>
      <c r="C1152" s="526"/>
      <c r="G1152" s="79">
        <f t="shared" si="20"/>
        <v>153.60000000000002</v>
      </c>
    </row>
    <row r="1153" spans="2:7">
      <c r="B1153" s="526"/>
      <c r="C1153" s="526"/>
      <c r="G1153" s="79">
        <f t="shared" si="20"/>
        <v>153.60000000000002</v>
      </c>
    </row>
    <row r="1154" spans="2:7">
      <c r="B1154" s="526"/>
      <c r="C1154" s="526"/>
      <c r="G1154" s="79">
        <f t="shared" si="20"/>
        <v>153.60000000000002</v>
      </c>
    </row>
    <row r="1155" spans="2:7">
      <c r="B1155" s="526"/>
      <c r="C1155" s="526"/>
      <c r="G1155" s="79">
        <f t="shared" si="20"/>
        <v>153.60000000000002</v>
      </c>
    </row>
    <row r="1156" spans="2:7">
      <c r="B1156" s="526"/>
      <c r="C1156" s="526"/>
      <c r="G1156" s="79">
        <f t="shared" si="20"/>
        <v>153.60000000000002</v>
      </c>
    </row>
    <row r="1157" spans="2:7">
      <c r="B1157" s="526"/>
      <c r="C1157" s="526"/>
      <c r="G1157" s="79">
        <f t="shared" si="20"/>
        <v>153.60000000000002</v>
      </c>
    </row>
    <row r="1158" spans="2:7">
      <c r="B1158" s="526"/>
      <c r="C1158" s="526"/>
      <c r="G1158" s="79">
        <f t="shared" si="20"/>
        <v>153.60000000000002</v>
      </c>
    </row>
    <row r="1159" spans="2:7">
      <c r="B1159" s="526"/>
      <c r="C1159" s="526"/>
      <c r="G1159" s="79">
        <f t="shared" si="20"/>
        <v>153.60000000000002</v>
      </c>
    </row>
    <row r="1160" spans="2:7">
      <c r="B1160" s="526"/>
      <c r="C1160" s="526"/>
      <c r="G1160" s="79">
        <f t="shared" si="20"/>
        <v>153.60000000000002</v>
      </c>
    </row>
    <row r="1161" spans="2:7">
      <c r="B1161" s="526"/>
      <c r="C1161" s="526"/>
      <c r="G1161" s="79">
        <f t="shared" si="20"/>
        <v>153.60000000000002</v>
      </c>
    </row>
    <row r="1162" spans="2:7">
      <c r="B1162" s="526"/>
      <c r="C1162" s="526"/>
      <c r="G1162" s="79">
        <f t="shared" si="20"/>
        <v>153.60000000000002</v>
      </c>
    </row>
    <row r="1163" spans="2:7">
      <c r="B1163" s="526"/>
      <c r="C1163" s="526"/>
      <c r="G1163" s="79">
        <f t="shared" si="20"/>
        <v>153.60000000000002</v>
      </c>
    </row>
    <row r="1164" spans="2:7">
      <c r="B1164" s="526"/>
      <c r="C1164" s="526"/>
      <c r="G1164" s="79">
        <f t="shared" si="20"/>
        <v>153.60000000000002</v>
      </c>
    </row>
    <row r="1165" spans="2:7">
      <c r="B1165" s="526"/>
      <c r="C1165" s="526"/>
      <c r="G1165" s="79">
        <f t="shared" si="20"/>
        <v>153.60000000000002</v>
      </c>
    </row>
    <row r="1166" spans="2:7">
      <c r="B1166" s="526"/>
      <c r="C1166" s="526"/>
      <c r="G1166" s="79">
        <f t="shared" si="20"/>
        <v>153.60000000000002</v>
      </c>
    </row>
    <row r="1167" spans="2:7">
      <c r="B1167" s="526"/>
      <c r="C1167" s="526"/>
      <c r="G1167" s="79">
        <f t="shared" si="20"/>
        <v>153.60000000000002</v>
      </c>
    </row>
    <row r="1168" spans="2:7">
      <c r="B1168" s="526"/>
      <c r="C1168" s="526"/>
      <c r="G1168" s="79">
        <f t="shared" ref="G1168:G1231" si="21">+G1167+E1168-F1168</f>
        <v>153.60000000000002</v>
      </c>
    </row>
    <row r="1169" spans="2:7">
      <c r="B1169" s="526"/>
      <c r="C1169" s="526"/>
      <c r="G1169" s="79">
        <f t="shared" si="21"/>
        <v>153.60000000000002</v>
      </c>
    </row>
    <row r="1170" spans="2:7">
      <c r="B1170" s="526"/>
      <c r="C1170" s="526"/>
      <c r="G1170" s="79">
        <f t="shared" si="21"/>
        <v>153.60000000000002</v>
      </c>
    </row>
    <row r="1171" spans="2:7">
      <c r="B1171" s="526"/>
      <c r="C1171" s="526"/>
      <c r="G1171" s="79">
        <f t="shared" si="21"/>
        <v>153.60000000000002</v>
      </c>
    </row>
    <row r="1172" spans="2:7">
      <c r="B1172" s="526"/>
      <c r="C1172" s="526"/>
      <c r="G1172" s="79">
        <f t="shared" si="21"/>
        <v>153.60000000000002</v>
      </c>
    </row>
    <row r="1173" spans="2:7">
      <c r="B1173" s="526"/>
      <c r="C1173" s="526"/>
      <c r="G1173" s="79">
        <f t="shared" si="21"/>
        <v>153.60000000000002</v>
      </c>
    </row>
    <row r="1174" spans="2:7">
      <c r="B1174" s="526"/>
      <c r="C1174" s="526"/>
      <c r="G1174" s="79">
        <f t="shared" si="21"/>
        <v>153.60000000000002</v>
      </c>
    </row>
    <row r="1175" spans="2:7">
      <c r="B1175" s="526"/>
      <c r="C1175" s="526"/>
      <c r="G1175" s="79">
        <f t="shared" si="21"/>
        <v>153.60000000000002</v>
      </c>
    </row>
    <row r="1176" spans="2:7">
      <c r="B1176" s="526"/>
      <c r="C1176" s="526"/>
      <c r="G1176" s="79">
        <f t="shared" si="21"/>
        <v>153.60000000000002</v>
      </c>
    </row>
    <row r="1177" spans="2:7">
      <c r="B1177" s="526"/>
      <c r="C1177" s="526"/>
      <c r="G1177" s="79">
        <f t="shared" si="21"/>
        <v>153.60000000000002</v>
      </c>
    </row>
    <row r="1178" spans="2:7">
      <c r="B1178" s="526"/>
      <c r="C1178" s="526"/>
      <c r="G1178" s="79">
        <f t="shared" si="21"/>
        <v>153.60000000000002</v>
      </c>
    </row>
    <row r="1179" spans="2:7">
      <c r="B1179" s="526"/>
      <c r="C1179" s="526"/>
      <c r="G1179" s="79">
        <f t="shared" si="21"/>
        <v>153.60000000000002</v>
      </c>
    </row>
    <row r="1180" spans="2:7">
      <c r="B1180" s="526"/>
      <c r="C1180" s="526"/>
      <c r="G1180" s="79">
        <f t="shared" si="21"/>
        <v>153.60000000000002</v>
      </c>
    </row>
    <row r="1181" spans="2:7">
      <c r="B1181" s="526"/>
      <c r="C1181" s="526"/>
      <c r="G1181" s="79">
        <f t="shared" si="21"/>
        <v>153.60000000000002</v>
      </c>
    </row>
    <row r="1182" spans="2:7">
      <c r="B1182" s="526"/>
      <c r="C1182" s="526"/>
      <c r="G1182" s="79">
        <f t="shared" si="21"/>
        <v>153.60000000000002</v>
      </c>
    </row>
    <row r="1183" spans="2:7">
      <c r="B1183" s="526"/>
      <c r="C1183" s="526"/>
      <c r="G1183" s="79">
        <f t="shared" si="21"/>
        <v>153.60000000000002</v>
      </c>
    </row>
    <row r="1184" spans="2:7">
      <c r="B1184" s="526"/>
      <c r="C1184" s="526"/>
      <c r="G1184" s="79">
        <f t="shared" si="21"/>
        <v>153.60000000000002</v>
      </c>
    </row>
    <row r="1185" spans="2:7">
      <c r="B1185" s="526"/>
      <c r="C1185" s="526"/>
      <c r="G1185" s="79">
        <f t="shared" si="21"/>
        <v>153.60000000000002</v>
      </c>
    </row>
    <row r="1186" spans="2:7">
      <c r="B1186" s="526"/>
      <c r="C1186" s="526"/>
      <c r="G1186" s="79">
        <f t="shared" si="21"/>
        <v>153.60000000000002</v>
      </c>
    </row>
    <row r="1187" spans="2:7">
      <c r="B1187" s="526"/>
      <c r="C1187" s="526"/>
      <c r="G1187" s="79">
        <f t="shared" si="21"/>
        <v>153.60000000000002</v>
      </c>
    </row>
    <row r="1188" spans="2:7">
      <c r="B1188" s="526"/>
      <c r="C1188" s="526"/>
      <c r="G1188" s="79">
        <f t="shared" si="21"/>
        <v>153.60000000000002</v>
      </c>
    </row>
    <row r="1189" spans="2:7">
      <c r="B1189" s="526"/>
      <c r="C1189" s="526"/>
      <c r="G1189" s="79">
        <f t="shared" si="21"/>
        <v>153.60000000000002</v>
      </c>
    </row>
    <row r="1190" spans="2:7">
      <c r="B1190" s="526"/>
      <c r="C1190" s="526"/>
      <c r="G1190" s="79">
        <f t="shared" si="21"/>
        <v>153.60000000000002</v>
      </c>
    </row>
    <row r="1191" spans="2:7">
      <c r="B1191" s="526"/>
      <c r="C1191" s="526"/>
      <c r="G1191" s="79">
        <f t="shared" si="21"/>
        <v>153.60000000000002</v>
      </c>
    </row>
    <row r="1192" spans="2:7">
      <c r="B1192" s="526"/>
      <c r="C1192" s="526"/>
      <c r="G1192" s="79">
        <f t="shared" si="21"/>
        <v>153.60000000000002</v>
      </c>
    </row>
    <row r="1193" spans="2:7">
      <c r="B1193" s="526"/>
      <c r="C1193" s="526"/>
      <c r="G1193" s="79">
        <f t="shared" si="21"/>
        <v>153.60000000000002</v>
      </c>
    </row>
    <row r="1194" spans="2:7">
      <c r="B1194" s="526"/>
      <c r="C1194" s="526"/>
      <c r="G1194" s="79">
        <f t="shared" si="21"/>
        <v>153.60000000000002</v>
      </c>
    </row>
    <row r="1195" spans="2:7">
      <c r="B1195" s="526"/>
      <c r="C1195" s="526"/>
      <c r="G1195" s="79">
        <f t="shared" si="21"/>
        <v>153.60000000000002</v>
      </c>
    </row>
    <row r="1196" spans="2:7">
      <c r="B1196" s="526"/>
      <c r="C1196" s="526"/>
      <c r="G1196" s="79">
        <f t="shared" si="21"/>
        <v>153.60000000000002</v>
      </c>
    </row>
    <row r="1197" spans="2:7">
      <c r="B1197" s="526"/>
      <c r="C1197" s="526"/>
      <c r="G1197" s="79">
        <f t="shared" si="21"/>
        <v>153.60000000000002</v>
      </c>
    </row>
    <row r="1198" spans="2:7">
      <c r="B1198" s="526"/>
      <c r="C1198" s="526"/>
      <c r="G1198" s="79">
        <f t="shared" si="21"/>
        <v>153.60000000000002</v>
      </c>
    </row>
    <row r="1199" spans="2:7">
      <c r="B1199" s="526"/>
      <c r="C1199" s="526"/>
      <c r="G1199" s="79">
        <f t="shared" si="21"/>
        <v>153.60000000000002</v>
      </c>
    </row>
    <row r="1200" spans="2:7">
      <c r="B1200" s="526"/>
      <c r="C1200" s="526"/>
      <c r="G1200" s="79">
        <f t="shared" si="21"/>
        <v>153.60000000000002</v>
      </c>
    </row>
    <row r="1201" spans="2:7">
      <c r="B1201" s="526"/>
      <c r="C1201" s="526"/>
      <c r="G1201" s="79">
        <f t="shared" si="21"/>
        <v>153.60000000000002</v>
      </c>
    </row>
    <row r="1202" spans="2:7">
      <c r="B1202" s="526"/>
      <c r="C1202" s="526"/>
      <c r="G1202" s="79">
        <f t="shared" si="21"/>
        <v>153.60000000000002</v>
      </c>
    </row>
    <row r="1203" spans="2:7">
      <c r="B1203" s="526"/>
      <c r="C1203" s="526"/>
      <c r="G1203" s="79">
        <f t="shared" si="21"/>
        <v>153.60000000000002</v>
      </c>
    </row>
    <row r="1204" spans="2:7">
      <c r="B1204" s="526"/>
      <c r="C1204" s="526"/>
      <c r="G1204" s="79">
        <f t="shared" si="21"/>
        <v>153.60000000000002</v>
      </c>
    </row>
    <row r="1205" spans="2:7">
      <c r="B1205" s="526"/>
      <c r="C1205" s="526"/>
      <c r="G1205" s="79">
        <f t="shared" si="21"/>
        <v>153.60000000000002</v>
      </c>
    </row>
    <row r="1206" spans="2:7">
      <c r="B1206" s="526"/>
      <c r="C1206" s="526"/>
      <c r="G1206" s="79">
        <f t="shared" si="21"/>
        <v>153.60000000000002</v>
      </c>
    </row>
    <row r="1207" spans="2:7">
      <c r="B1207" s="526"/>
      <c r="C1207" s="526"/>
      <c r="G1207" s="79">
        <f t="shared" si="21"/>
        <v>153.60000000000002</v>
      </c>
    </row>
    <row r="1208" spans="2:7">
      <c r="B1208" s="526"/>
      <c r="C1208" s="526"/>
      <c r="G1208" s="79">
        <f t="shared" si="21"/>
        <v>153.60000000000002</v>
      </c>
    </row>
    <row r="1209" spans="2:7">
      <c r="B1209" s="526"/>
      <c r="C1209" s="526"/>
      <c r="G1209" s="79">
        <f t="shared" si="21"/>
        <v>153.60000000000002</v>
      </c>
    </row>
    <row r="1210" spans="2:7">
      <c r="B1210" s="526"/>
      <c r="C1210" s="526"/>
      <c r="G1210" s="79">
        <f t="shared" si="21"/>
        <v>153.60000000000002</v>
      </c>
    </row>
    <row r="1211" spans="2:7">
      <c r="B1211" s="526"/>
      <c r="C1211" s="526"/>
      <c r="G1211" s="79">
        <f t="shared" si="21"/>
        <v>153.60000000000002</v>
      </c>
    </row>
    <row r="1212" spans="2:7">
      <c r="B1212" s="526"/>
      <c r="C1212" s="526"/>
      <c r="G1212" s="79">
        <f t="shared" si="21"/>
        <v>153.60000000000002</v>
      </c>
    </row>
    <row r="1213" spans="2:7">
      <c r="B1213" s="526"/>
      <c r="C1213" s="526"/>
      <c r="G1213" s="79">
        <f t="shared" si="21"/>
        <v>153.60000000000002</v>
      </c>
    </row>
    <row r="1214" spans="2:7">
      <c r="B1214" s="526"/>
      <c r="C1214" s="526"/>
      <c r="G1214" s="79">
        <f t="shared" si="21"/>
        <v>153.60000000000002</v>
      </c>
    </row>
    <row r="1215" spans="2:7">
      <c r="B1215" s="526"/>
      <c r="C1215" s="526"/>
      <c r="G1215" s="79">
        <f t="shared" si="21"/>
        <v>153.60000000000002</v>
      </c>
    </row>
    <row r="1216" spans="2:7">
      <c r="B1216" s="526"/>
      <c r="C1216" s="526"/>
      <c r="G1216" s="79">
        <f t="shared" si="21"/>
        <v>153.60000000000002</v>
      </c>
    </row>
    <row r="1217" spans="2:7">
      <c r="B1217" s="526"/>
      <c r="C1217" s="526"/>
      <c r="G1217" s="79">
        <f t="shared" si="21"/>
        <v>153.60000000000002</v>
      </c>
    </row>
    <row r="1218" spans="2:7">
      <c r="B1218" s="526"/>
      <c r="C1218" s="526"/>
      <c r="G1218" s="79">
        <f t="shared" si="21"/>
        <v>153.60000000000002</v>
      </c>
    </row>
    <row r="1219" spans="2:7">
      <c r="B1219" s="526"/>
      <c r="C1219" s="526"/>
      <c r="G1219" s="79">
        <f t="shared" si="21"/>
        <v>153.60000000000002</v>
      </c>
    </row>
    <row r="1220" spans="2:7">
      <c r="B1220" s="526"/>
      <c r="C1220" s="526"/>
      <c r="G1220" s="79">
        <f t="shared" si="21"/>
        <v>153.60000000000002</v>
      </c>
    </row>
    <row r="1221" spans="2:7">
      <c r="B1221" s="526"/>
      <c r="C1221" s="526"/>
      <c r="G1221" s="79">
        <f t="shared" si="21"/>
        <v>153.60000000000002</v>
      </c>
    </row>
    <row r="1222" spans="2:7">
      <c r="B1222" s="526"/>
      <c r="C1222" s="526"/>
      <c r="G1222" s="79">
        <f t="shared" si="21"/>
        <v>153.60000000000002</v>
      </c>
    </row>
    <row r="1223" spans="2:7">
      <c r="B1223" s="526"/>
      <c r="C1223" s="526"/>
      <c r="G1223" s="79">
        <f t="shared" si="21"/>
        <v>153.60000000000002</v>
      </c>
    </row>
    <row r="1224" spans="2:7">
      <c r="B1224" s="526"/>
      <c r="C1224" s="526"/>
      <c r="G1224" s="79">
        <f t="shared" si="21"/>
        <v>153.60000000000002</v>
      </c>
    </row>
    <row r="1225" spans="2:7">
      <c r="B1225" s="526"/>
      <c r="C1225" s="526"/>
      <c r="G1225" s="79">
        <f t="shared" si="21"/>
        <v>153.60000000000002</v>
      </c>
    </row>
    <row r="1226" spans="2:7">
      <c r="B1226" s="526"/>
      <c r="C1226" s="526"/>
      <c r="G1226" s="79">
        <f t="shared" si="21"/>
        <v>153.60000000000002</v>
      </c>
    </row>
    <row r="1227" spans="2:7">
      <c r="B1227" s="526"/>
      <c r="C1227" s="526"/>
      <c r="G1227" s="79">
        <f t="shared" si="21"/>
        <v>153.60000000000002</v>
      </c>
    </row>
    <row r="1228" spans="2:7">
      <c r="B1228" s="526"/>
      <c r="C1228" s="526"/>
      <c r="G1228" s="79">
        <f t="shared" si="21"/>
        <v>153.60000000000002</v>
      </c>
    </row>
    <row r="1229" spans="2:7">
      <c r="B1229" s="526"/>
      <c r="C1229" s="526"/>
      <c r="G1229" s="79">
        <f t="shared" si="21"/>
        <v>153.60000000000002</v>
      </c>
    </row>
    <row r="1230" spans="2:7">
      <c r="B1230" s="526"/>
      <c r="C1230" s="526"/>
      <c r="G1230" s="79">
        <f t="shared" si="21"/>
        <v>153.60000000000002</v>
      </c>
    </row>
    <row r="1231" spans="2:7">
      <c r="B1231" s="526"/>
      <c r="C1231" s="526"/>
      <c r="G1231" s="79">
        <f t="shared" si="21"/>
        <v>153.60000000000002</v>
      </c>
    </row>
    <row r="1232" spans="2:7">
      <c r="B1232" s="526"/>
      <c r="C1232" s="526"/>
      <c r="G1232" s="79">
        <f t="shared" ref="G1232:G1295" si="22">+G1231+E1232-F1232</f>
        <v>153.60000000000002</v>
      </c>
    </row>
    <row r="1233" spans="2:7">
      <c r="B1233" s="526"/>
      <c r="C1233" s="526"/>
      <c r="G1233" s="79">
        <f t="shared" si="22"/>
        <v>153.60000000000002</v>
      </c>
    </row>
    <row r="1234" spans="2:7">
      <c r="B1234" s="526"/>
      <c r="C1234" s="526"/>
      <c r="G1234" s="79">
        <f t="shared" si="22"/>
        <v>153.60000000000002</v>
      </c>
    </row>
    <row r="1235" spans="2:7">
      <c r="B1235" s="526"/>
      <c r="C1235" s="526"/>
      <c r="G1235" s="79">
        <f t="shared" si="22"/>
        <v>153.60000000000002</v>
      </c>
    </row>
    <row r="1236" spans="2:7">
      <c r="B1236" s="526"/>
      <c r="C1236" s="526"/>
      <c r="G1236" s="79">
        <f t="shared" si="22"/>
        <v>153.60000000000002</v>
      </c>
    </row>
    <row r="1237" spans="2:7">
      <c r="B1237" s="526"/>
      <c r="C1237" s="526"/>
      <c r="G1237" s="79">
        <f t="shared" si="22"/>
        <v>153.60000000000002</v>
      </c>
    </row>
    <row r="1238" spans="2:7">
      <c r="B1238" s="526"/>
      <c r="C1238" s="526"/>
      <c r="G1238" s="79">
        <f t="shared" si="22"/>
        <v>153.60000000000002</v>
      </c>
    </row>
    <row r="1239" spans="2:7">
      <c r="B1239" s="526"/>
      <c r="C1239" s="526"/>
      <c r="G1239" s="79">
        <f t="shared" si="22"/>
        <v>153.60000000000002</v>
      </c>
    </row>
    <row r="1240" spans="2:7">
      <c r="B1240" s="526"/>
      <c r="C1240" s="526"/>
      <c r="G1240" s="79">
        <f t="shared" si="22"/>
        <v>153.60000000000002</v>
      </c>
    </row>
    <row r="1241" spans="2:7">
      <c r="B1241" s="526"/>
      <c r="C1241" s="526"/>
      <c r="G1241" s="79">
        <f t="shared" si="22"/>
        <v>153.60000000000002</v>
      </c>
    </row>
    <row r="1242" spans="2:7">
      <c r="B1242" s="526"/>
      <c r="C1242" s="526"/>
      <c r="G1242" s="79">
        <f t="shared" si="22"/>
        <v>153.60000000000002</v>
      </c>
    </row>
    <row r="1243" spans="2:7">
      <c r="B1243" s="526"/>
      <c r="C1243" s="526"/>
      <c r="G1243" s="79">
        <f t="shared" si="22"/>
        <v>153.60000000000002</v>
      </c>
    </row>
    <row r="1244" spans="2:7">
      <c r="B1244" s="526"/>
      <c r="C1244" s="526"/>
      <c r="G1244" s="79">
        <f t="shared" si="22"/>
        <v>153.60000000000002</v>
      </c>
    </row>
    <row r="1245" spans="2:7">
      <c r="B1245" s="526"/>
      <c r="C1245" s="526"/>
      <c r="G1245" s="79">
        <f t="shared" si="22"/>
        <v>153.60000000000002</v>
      </c>
    </row>
    <row r="1246" spans="2:7">
      <c r="B1246" s="526"/>
      <c r="C1246" s="526"/>
      <c r="G1246" s="79">
        <f t="shared" si="22"/>
        <v>153.60000000000002</v>
      </c>
    </row>
    <row r="1247" spans="2:7">
      <c r="B1247" s="526"/>
      <c r="C1247" s="526"/>
      <c r="G1247" s="79">
        <f t="shared" si="22"/>
        <v>153.60000000000002</v>
      </c>
    </row>
    <row r="1248" spans="2:7">
      <c r="B1248" s="526"/>
      <c r="C1248" s="526"/>
      <c r="G1248" s="79">
        <f t="shared" si="22"/>
        <v>153.60000000000002</v>
      </c>
    </row>
    <row r="1249" spans="2:7">
      <c r="B1249" s="526"/>
      <c r="C1249" s="526"/>
      <c r="G1249" s="79">
        <f t="shared" si="22"/>
        <v>153.60000000000002</v>
      </c>
    </row>
    <row r="1250" spans="2:7">
      <c r="B1250" s="526"/>
      <c r="C1250" s="526"/>
      <c r="G1250" s="79">
        <f t="shared" si="22"/>
        <v>153.60000000000002</v>
      </c>
    </row>
    <row r="1251" spans="2:7">
      <c r="B1251" s="526"/>
      <c r="C1251" s="526"/>
      <c r="G1251" s="79">
        <f t="shared" si="22"/>
        <v>153.60000000000002</v>
      </c>
    </row>
    <row r="1252" spans="2:7">
      <c r="B1252" s="526"/>
      <c r="C1252" s="526"/>
      <c r="G1252" s="79">
        <f t="shared" si="22"/>
        <v>153.60000000000002</v>
      </c>
    </row>
    <row r="1253" spans="2:7">
      <c r="B1253" s="526"/>
      <c r="C1253" s="526"/>
      <c r="G1253" s="79">
        <f t="shared" si="22"/>
        <v>153.60000000000002</v>
      </c>
    </row>
    <row r="1254" spans="2:7">
      <c r="B1254" s="526"/>
      <c r="C1254" s="526"/>
      <c r="G1254" s="79">
        <f t="shared" si="22"/>
        <v>153.60000000000002</v>
      </c>
    </row>
    <row r="1255" spans="2:7">
      <c r="B1255" s="526"/>
      <c r="C1255" s="526"/>
      <c r="G1255" s="79">
        <f t="shared" si="22"/>
        <v>153.60000000000002</v>
      </c>
    </row>
    <row r="1256" spans="2:7">
      <c r="B1256" s="526"/>
      <c r="C1256" s="526"/>
      <c r="G1256" s="79">
        <f t="shared" si="22"/>
        <v>153.60000000000002</v>
      </c>
    </row>
    <row r="1257" spans="2:7">
      <c r="B1257" s="526"/>
      <c r="C1257" s="526"/>
      <c r="G1257" s="79">
        <f t="shared" si="22"/>
        <v>153.60000000000002</v>
      </c>
    </row>
    <row r="1258" spans="2:7">
      <c r="B1258" s="526"/>
      <c r="C1258" s="526"/>
      <c r="G1258" s="79">
        <f t="shared" si="22"/>
        <v>153.60000000000002</v>
      </c>
    </row>
    <row r="1259" spans="2:7">
      <c r="B1259" s="526"/>
      <c r="C1259" s="526"/>
      <c r="G1259" s="79">
        <f t="shared" si="22"/>
        <v>153.60000000000002</v>
      </c>
    </row>
    <row r="1260" spans="2:7">
      <c r="B1260" s="526"/>
      <c r="C1260" s="526"/>
      <c r="G1260" s="79">
        <f t="shared" si="22"/>
        <v>153.60000000000002</v>
      </c>
    </row>
    <row r="1261" spans="2:7">
      <c r="B1261" s="526"/>
      <c r="C1261" s="526"/>
      <c r="G1261" s="79">
        <f t="shared" si="22"/>
        <v>153.60000000000002</v>
      </c>
    </row>
    <row r="1262" spans="2:7">
      <c r="B1262" s="526"/>
      <c r="C1262" s="526"/>
      <c r="G1262" s="79">
        <f t="shared" si="22"/>
        <v>153.60000000000002</v>
      </c>
    </row>
    <row r="1263" spans="2:7">
      <c r="B1263" s="526"/>
      <c r="C1263" s="526"/>
      <c r="G1263" s="79">
        <f t="shared" si="22"/>
        <v>153.60000000000002</v>
      </c>
    </row>
    <row r="1264" spans="2:7">
      <c r="B1264" s="526"/>
      <c r="C1264" s="526"/>
      <c r="G1264" s="79">
        <f t="shared" si="22"/>
        <v>153.60000000000002</v>
      </c>
    </row>
    <row r="1265" spans="2:7">
      <c r="B1265" s="526"/>
      <c r="C1265" s="526"/>
      <c r="G1265" s="79">
        <f t="shared" si="22"/>
        <v>153.60000000000002</v>
      </c>
    </row>
    <row r="1266" spans="2:7">
      <c r="B1266" s="526"/>
      <c r="C1266" s="526"/>
      <c r="G1266" s="79">
        <f t="shared" si="22"/>
        <v>153.60000000000002</v>
      </c>
    </row>
    <row r="1267" spans="2:7">
      <c r="B1267" s="526"/>
      <c r="C1267" s="526"/>
      <c r="G1267" s="79">
        <f t="shared" si="22"/>
        <v>153.60000000000002</v>
      </c>
    </row>
    <row r="1268" spans="2:7">
      <c r="B1268" s="526"/>
      <c r="C1268" s="526"/>
      <c r="G1268" s="79">
        <f t="shared" si="22"/>
        <v>153.60000000000002</v>
      </c>
    </row>
    <row r="1269" spans="2:7">
      <c r="B1269" s="526"/>
      <c r="C1269" s="526"/>
      <c r="G1269" s="79">
        <f t="shared" si="22"/>
        <v>153.60000000000002</v>
      </c>
    </row>
    <row r="1270" spans="2:7">
      <c r="B1270" s="526"/>
      <c r="C1270" s="526"/>
      <c r="G1270" s="79">
        <f t="shared" si="22"/>
        <v>153.60000000000002</v>
      </c>
    </row>
    <row r="1271" spans="2:7">
      <c r="B1271" s="526"/>
      <c r="C1271" s="526"/>
      <c r="G1271" s="79">
        <f t="shared" si="22"/>
        <v>153.60000000000002</v>
      </c>
    </row>
    <row r="1272" spans="2:7">
      <c r="B1272" s="526"/>
      <c r="C1272" s="526"/>
      <c r="G1272" s="79">
        <f t="shared" si="22"/>
        <v>153.60000000000002</v>
      </c>
    </row>
    <row r="1273" spans="2:7">
      <c r="B1273" s="526"/>
      <c r="C1273" s="526"/>
      <c r="G1273" s="79">
        <f t="shared" si="22"/>
        <v>153.60000000000002</v>
      </c>
    </row>
    <row r="1274" spans="2:7">
      <c r="B1274" s="526"/>
      <c r="C1274" s="526"/>
      <c r="G1274" s="79">
        <f t="shared" si="22"/>
        <v>153.60000000000002</v>
      </c>
    </row>
    <row r="1275" spans="2:7">
      <c r="B1275" s="526"/>
      <c r="C1275" s="526"/>
      <c r="G1275" s="79">
        <f t="shared" si="22"/>
        <v>153.60000000000002</v>
      </c>
    </row>
    <row r="1276" spans="2:7">
      <c r="B1276" s="526"/>
      <c r="C1276" s="526"/>
      <c r="G1276" s="79">
        <f t="shared" si="22"/>
        <v>153.60000000000002</v>
      </c>
    </row>
    <row r="1277" spans="2:7">
      <c r="B1277" s="526"/>
      <c r="C1277" s="526"/>
      <c r="G1277" s="79">
        <f t="shared" si="22"/>
        <v>153.60000000000002</v>
      </c>
    </row>
    <row r="1278" spans="2:7">
      <c r="B1278" s="526"/>
      <c r="C1278" s="526"/>
      <c r="G1278" s="79">
        <f t="shared" si="22"/>
        <v>153.60000000000002</v>
      </c>
    </row>
    <row r="1279" spans="2:7">
      <c r="B1279" s="526"/>
      <c r="C1279" s="526"/>
      <c r="G1279" s="79">
        <f t="shared" si="22"/>
        <v>153.60000000000002</v>
      </c>
    </row>
    <row r="1280" spans="2:7">
      <c r="B1280" s="526"/>
      <c r="C1280" s="526"/>
      <c r="G1280" s="79">
        <f t="shared" si="22"/>
        <v>153.60000000000002</v>
      </c>
    </row>
    <row r="1281" spans="2:7">
      <c r="B1281" s="526"/>
      <c r="C1281" s="526"/>
      <c r="G1281" s="79">
        <f t="shared" si="22"/>
        <v>153.60000000000002</v>
      </c>
    </row>
    <row r="1282" spans="2:7">
      <c r="B1282" s="526"/>
      <c r="C1282" s="526"/>
      <c r="G1282" s="79">
        <f t="shared" si="22"/>
        <v>153.60000000000002</v>
      </c>
    </row>
    <row r="1283" spans="2:7">
      <c r="B1283" s="526"/>
      <c r="C1283" s="526"/>
      <c r="G1283" s="79">
        <f t="shared" si="22"/>
        <v>153.60000000000002</v>
      </c>
    </row>
    <row r="1284" spans="2:7">
      <c r="B1284" s="526"/>
      <c r="C1284" s="526"/>
      <c r="G1284" s="79">
        <f t="shared" si="22"/>
        <v>153.60000000000002</v>
      </c>
    </row>
    <row r="1285" spans="2:7">
      <c r="B1285" s="526"/>
      <c r="C1285" s="526"/>
      <c r="G1285" s="79">
        <f t="shared" si="22"/>
        <v>153.60000000000002</v>
      </c>
    </row>
    <row r="1286" spans="2:7">
      <c r="B1286" s="526"/>
      <c r="C1286" s="526"/>
      <c r="G1286" s="79">
        <f t="shared" si="22"/>
        <v>153.60000000000002</v>
      </c>
    </row>
    <row r="1287" spans="2:7">
      <c r="B1287" s="526"/>
      <c r="C1287" s="526"/>
      <c r="G1287" s="79">
        <f t="shared" si="22"/>
        <v>153.60000000000002</v>
      </c>
    </row>
    <row r="1288" spans="2:7">
      <c r="B1288" s="526"/>
      <c r="C1288" s="526"/>
      <c r="G1288" s="79">
        <f t="shared" si="22"/>
        <v>153.60000000000002</v>
      </c>
    </row>
    <row r="1289" spans="2:7">
      <c r="B1289" s="526"/>
      <c r="C1289" s="526"/>
      <c r="G1289" s="79">
        <f t="shared" si="22"/>
        <v>153.60000000000002</v>
      </c>
    </row>
    <row r="1290" spans="2:7">
      <c r="B1290" s="526"/>
      <c r="C1290" s="526"/>
      <c r="G1290" s="79">
        <f t="shared" si="22"/>
        <v>153.60000000000002</v>
      </c>
    </row>
    <row r="1291" spans="2:7">
      <c r="B1291" s="526"/>
      <c r="C1291" s="526"/>
      <c r="G1291" s="79">
        <f t="shared" si="22"/>
        <v>153.60000000000002</v>
      </c>
    </row>
    <row r="1292" spans="2:7">
      <c r="B1292" s="526"/>
      <c r="C1292" s="526"/>
      <c r="G1292" s="79">
        <f t="shared" si="22"/>
        <v>153.60000000000002</v>
      </c>
    </row>
    <row r="1293" spans="2:7">
      <c r="B1293" s="526"/>
      <c r="C1293" s="526"/>
      <c r="G1293" s="79">
        <f t="shared" si="22"/>
        <v>153.60000000000002</v>
      </c>
    </row>
    <row r="1294" spans="2:7">
      <c r="B1294" s="526"/>
      <c r="C1294" s="526"/>
      <c r="G1294" s="79">
        <f t="shared" si="22"/>
        <v>153.60000000000002</v>
      </c>
    </row>
    <row r="1295" spans="2:7">
      <c r="B1295" s="526"/>
      <c r="C1295" s="526"/>
      <c r="G1295" s="79">
        <f t="shared" si="22"/>
        <v>153.60000000000002</v>
      </c>
    </row>
    <row r="1296" spans="2:7">
      <c r="B1296" s="526"/>
      <c r="C1296" s="526"/>
      <c r="G1296" s="79">
        <f t="shared" ref="G1296:G1314" si="23">+G1295+E1296-F1296</f>
        <v>153.60000000000002</v>
      </c>
    </row>
    <row r="1297" spans="2:7">
      <c r="B1297" s="526"/>
      <c r="C1297" s="526"/>
      <c r="G1297" s="79">
        <f t="shared" si="23"/>
        <v>153.60000000000002</v>
      </c>
    </row>
    <row r="1298" spans="2:7">
      <c r="B1298" s="526"/>
      <c r="C1298" s="526"/>
      <c r="G1298" s="79">
        <f t="shared" si="23"/>
        <v>153.60000000000002</v>
      </c>
    </row>
    <row r="1299" spans="2:7">
      <c r="B1299" s="526"/>
      <c r="C1299" s="526"/>
      <c r="G1299" s="79">
        <f t="shared" si="23"/>
        <v>153.60000000000002</v>
      </c>
    </row>
    <row r="1300" spans="2:7">
      <c r="B1300" s="526"/>
      <c r="C1300" s="526"/>
      <c r="G1300" s="79">
        <f t="shared" si="23"/>
        <v>153.60000000000002</v>
      </c>
    </row>
    <row r="1301" spans="2:7">
      <c r="B1301" s="526"/>
      <c r="C1301" s="526"/>
      <c r="G1301" s="79">
        <f t="shared" si="23"/>
        <v>153.60000000000002</v>
      </c>
    </row>
    <row r="1302" spans="2:7">
      <c r="B1302" s="526"/>
      <c r="C1302" s="526"/>
      <c r="G1302" s="79">
        <f t="shared" si="23"/>
        <v>153.60000000000002</v>
      </c>
    </row>
    <row r="1303" spans="2:7">
      <c r="B1303" s="526"/>
      <c r="C1303" s="526"/>
      <c r="G1303" s="79">
        <f t="shared" si="23"/>
        <v>153.60000000000002</v>
      </c>
    </row>
    <row r="1304" spans="2:7">
      <c r="B1304" s="526"/>
      <c r="C1304" s="526"/>
      <c r="G1304" s="79">
        <f t="shared" si="23"/>
        <v>153.60000000000002</v>
      </c>
    </row>
    <row r="1305" spans="2:7">
      <c r="B1305" s="526"/>
      <c r="C1305" s="526"/>
      <c r="G1305" s="79">
        <f t="shared" si="23"/>
        <v>153.60000000000002</v>
      </c>
    </row>
    <row r="1306" spans="2:7">
      <c r="B1306" s="526"/>
      <c r="C1306" s="526"/>
      <c r="G1306" s="79">
        <f t="shared" si="23"/>
        <v>153.60000000000002</v>
      </c>
    </row>
    <row r="1307" spans="2:7">
      <c r="B1307" s="526"/>
      <c r="C1307" s="526"/>
      <c r="G1307" s="79">
        <f t="shared" si="23"/>
        <v>153.60000000000002</v>
      </c>
    </row>
    <row r="1308" spans="2:7">
      <c r="B1308" s="526"/>
      <c r="C1308" s="526"/>
      <c r="G1308" s="79">
        <f t="shared" si="23"/>
        <v>153.60000000000002</v>
      </c>
    </row>
    <row r="1309" spans="2:7">
      <c r="B1309" s="526"/>
      <c r="C1309" s="526"/>
      <c r="G1309" s="79">
        <f t="shared" si="23"/>
        <v>153.60000000000002</v>
      </c>
    </row>
    <row r="1310" spans="2:7">
      <c r="B1310" s="526"/>
      <c r="C1310" s="526"/>
      <c r="G1310" s="79">
        <f t="shared" si="23"/>
        <v>153.60000000000002</v>
      </c>
    </row>
    <row r="1311" spans="2:7">
      <c r="B1311" s="526"/>
      <c r="C1311" s="526"/>
      <c r="G1311" s="79">
        <f t="shared" si="23"/>
        <v>153.60000000000002</v>
      </c>
    </row>
    <row r="1312" spans="2:7">
      <c r="B1312" s="526"/>
      <c r="C1312" s="526"/>
      <c r="G1312" s="79">
        <f t="shared" si="23"/>
        <v>153.60000000000002</v>
      </c>
    </row>
    <row r="1313" spans="2:7">
      <c r="B1313" s="526"/>
      <c r="C1313" s="526"/>
      <c r="G1313" s="79">
        <f t="shared" si="23"/>
        <v>153.60000000000002</v>
      </c>
    </row>
    <row r="1314" spans="2:7">
      <c r="B1314" s="526"/>
      <c r="C1314" s="526"/>
      <c r="G1314" s="79">
        <f t="shared" si="23"/>
        <v>153.60000000000002</v>
      </c>
    </row>
    <row r="1315" spans="2:7">
      <c r="B1315" s="526"/>
      <c r="C1315" s="526"/>
    </row>
  </sheetData>
  <autoFilter ref="A4:G833" xr:uid="{00000000-0009-0000-0000-000020000000}"/>
  <mergeCells count="2">
    <mergeCell ref="B2:G2"/>
    <mergeCell ref="J596:M596"/>
  </mergeCells>
  <phoneticPr fontId="27" type="noConversion"/>
  <pageMargins left="0" right="0" top="0.75" bottom="0.75" header="0.3" footer="0.3"/>
  <pageSetup paperSize="9" orientation="portrait" r:id="rId1"/>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F0"/>
  </sheetPr>
  <dimension ref="A1:XFD1320"/>
  <sheetViews>
    <sheetView topLeftCell="A955" zoomScaleNormal="100" workbookViewId="0">
      <selection activeCell="I970" sqref="I970:L981"/>
    </sheetView>
  </sheetViews>
  <sheetFormatPr defaultColWidth="11.42578125" defaultRowHeight="15"/>
  <cols>
    <col min="1" max="1" width="11.42578125" style="7" bestFit="1" customWidth="1"/>
    <col min="2" max="2" width="15.28515625" style="9" customWidth="1"/>
    <col min="3" max="3" width="16.140625" style="9" customWidth="1"/>
    <col min="4" max="4" width="47.28515625" bestFit="1" customWidth="1"/>
    <col min="5" max="5" width="11.42578125" style="265"/>
    <col min="6" max="6" width="11.42578125" style="2"/>
    <col min="7" max="7" width="13.140625" style="2" customWidth="1"/>
    <col min="10" max="10" width="16.28515625" bestFit="1" customWidth="1"/>
    <col min="11" max="11" width="34.140625" bestFit="1" customWidth="1"/>
    <col min="12" max="12" width="11.42578125" style="263"/>
  </cols>
  <sheetData>
    <row r="1" spans="1:7">
      <c r="B1" s="526"/>
      <c r="C1" s="526"/>
    </row>
    <row r="2" spans="1:7">
      <c r="A2" s="525"/>
      <c r="B2" s="525"/>
      <c r="C2" s="525"/>
      <c r="D2" s="525" t="s">
        <v>582</v>
      </c>
      <c r="E2" s="525"/>
      <c r="F2" s="525"/>
      <c r="G2" s="525"/>
    </row>
    <row r="4" spans="1:7" ht="30.75">
      <c r="A4" s="43" t="s">
        <v>1</v>
      </c>
      <c r="B4" s="528" t="s">
        <v>2</v>
      </c>
      <c r="C4" s="528" t="s">
        <v>3</v>
      </c>
      <c r="D4" s="528" t="s">
        <v>4</v>
      </c>
      <c r="E4" s="285" t="s">
        <v>5</v>
      </c>
      <c r="F4" s="13" t="s">
        <v>6</v>
      </c>
      <c r="G4" s="13" t="s">
        <v>7</v>
      </c>
    </row>
    <row r="5" spans="1:7">
      <c r="A5" s="44">
        <v>42736</v>
      </c>
      <c r="B5" s="525" t="s">
        <v>8</v>
      </c>
      <c r="C5" s="526"/>
      <c r="G5" s="2">
        <v>282.10000000000002</v>
      </c>
    </row>
    <row r="6" spans="1:7">
      <c r="A6" s="7">
        <v>42739</v>
      </c>
      <c r="B6" s="526">
        <v>12060</v>
      </c>
      <c r="C6" s="526" t="s">
        <v>9</v>
      </c>
      <c r="F6" s="2">
        <v>60.5</v>
      </c>
      <c r="G6" s="2">
        <f>+G5+E6-F6</f>
        <v>221.60000000000002</v>
      </c>
    </row>
    <row r="7" spans="1:7">
      <c r="A7" s="7">
        <v>42748</v>
      </c>
      <c r="B7" s="526">
        <v>12105</v>
      </c>
      <c r="C7" s="526" t="s">
        <v>9</v>
      </c>
      <c r="F7" s="2">
        <v>62</v>
      </c>
      <c r="G7" s="2">
        <f t="shared" ref="G7:G70" si="0">+G6+E7-F7</f>
        <v>159.60000000000002</v>
      </c>
    </row>
    <row r="8" spans="1:7">
      <c r="A8" s="7">
        <v>42763</v>
      </c>
      <c r="B8" s="526">
        <v>12174</v>
      </c>
      <c r="C8" s="526" t="s">
        <v>9</v>
      </c>
      <c r="F8" s="2">
        <v>64.599999999999994</v>
      </c>
      <c r="G8" s="2">
        <f t="shared" si="0"/>
        <v>95.000000000000028</v>
      </c>
    </row>
    <row r="9" spans="1:7">
      <c r="A9" s="7">
        <v>42779</v>
      </c>
      <c r="B9" s="526">
        <v>12945</v>
      </c>
      <c r="C9" s="526" t="s">
        <v>9</v>
      </c>
      <c r="D9" s="2"/>
      <c r="F9" s="2">
        <v>10</v>
      </c>
      <c r="G9" s="2">
        <f t="shared" si="0"/>
        <v>85.000000000000028</v>
      </c>
    </row>
    <row r="10" spans="1:7">
      <c r="A10" s="7">
        <v>42793</v>
      </c>
      <c r="B10" s="526">
        <v>12372</v>
      </c>
      <c r="C10" s="526" t="s">
        <v>9</v>
      </c>
      <c r="F10" s="2">
        <v>85</v>
      </c>
      <c r="G10" s="2">
        <f t="shared" si="0"/>
        <v>0</v>
      </c>
    </row>
    <row r="11" spans="1:7">
      <c r="A11" s="44">
        <v>42766</v>
      </c>
      <c r="B11" s="525" t="s">
        <v>14</v>
      </c>
      <c r="C11" s="525" t="s">
        <v>15</v>
      </c>
      <c r="D11" t="s">
        <v>16</v>
      </c>
      <c r="E11" s="265">
        <v>60.3</v>
      </c>
      <c r="G11" s="2">
        <f t="shared" si="0"/>
        <v>60.3</v>
      </c>
    </row>
    <row r="12" spans="1:7">
      <c r="B12" s="526"/>
      <c r="C12" s="526"/>
      <c r="D12" t="s">
        <v>17</v>
      </c>
      <c r="E12" s="265">
        <v>2.8</v>
      </c>
      <c r="G12" s="2">
        <f t="shared" si="0"/>
        <v>63.099999999999994</v>
      </c>
    </row>
    <row r="13" spans="1:7">
      <c r="B13" s="526"/>
      <c r="C13" s="526"/>
      <c r="D13" t="s">
        <v>18</v>
      </c>
      <c r="E13" s="265">
        <v>60</v>
      </c>
      <c r="G13" s="2">
        <f t="shared" si="0"/>
        <v>123.1</v>
      </c>
    </row>
    <row r="14" spans="1:7">
      <c r="B14" s="526"/>
      <c r="C14" s="526"/>
      <c r="D14" t="s">
        <v>19</v>
      </c>
      <c r="E14" s="265">
        <v>2</v>
      </c>
      <c r="G14" s="2">
        <f t="shared" si="0"/>
        <v>125.1</v>
      </c>
    </row>
    <row r="15" spans="1:7">
      <c r="A15" s="7">
        <v>42779</v>
      </c>
      <c r="B15" s="526">
        <v>12945</v>
      </c>
      <c r="C15" s="526" t="s">
        <v>15</v>
      </c>
      <c r="D15" s="2" t="s">
        <v>18</v>
      </c>
      <c r="F15" s="2">
        <v>60</v>
      </c>
      <c r="G15" s="2">
        <f t="shared" si="0"/>
        <v>65.099999999999994</v>
      </c>
    </row>
    <row r="16" spans="1:7">
      <c r="A16" s="7">
        <v>42779</v>
      </c>
      <c r="B16" s="526">
        <v>12945</v>
      </c>
      <c r="C16" s="526" t="s">
        <v>15</v>
      </c>
      <c r="D16" s="2" t="s">
        <v>19</v>
      </c>
      <c r="F16" s="2">
        <v>2</v>
      </c>
      <c r="G16" s="2">
        <f t="shared" si="0"/>
        <v>63.099999999999994</v>
      </c>
    </row>
    <row r="17" spans="1:7">
      <c r="A17" s="7">
        <v>42793</v>
      </c>
      <c r="B17" s="526">
        <v>12371</v>
      </c>
      <c r="C17" s="526" t="s">
        <v>15</v>
      </c>
      <c r="D17" t="s">
        <v>16</v>
      </c>
      <c r="F17" s="2">
        <v>60.3</v>
      </c>
      <c r="G17" s="2">
        <f t="shared" si="0"/>
        <v>2.7999999999999972</v>
      </c>
    </row>
    <row r="18" spans="1:7">
      <c r="A18" s="7">
        <v>42793</v>
      </c>
      <c r="B18" s="526">
        <v>12371</v>
      </c>
      <c r="C18" s="526" t="s">
        <v>15</v>
      </c>
      <c r="D18" t="s">
        <v>17</v>
      </c>
      <c r="F18" s="2">
        <v>2.8</v>
      </c>
      <c r="G18" s="2">
        <f t="shared" si="0"/>
        <v>0</v>
      </c>
    </row>
    <row r="19" spans="1:7">
      <c r="A19" s="44">
        <v>42794</v>
      </c>
      <c r="B19" s="525" t="s">
        <v>14</v>
      </c>
      <c r="C19" s="525" t="s">
        <v>20</v>
      </c>
      <c r="D19" t="s">
        <v>16</v>
      </c>
      <c r="E19" s="265">
        <v>61.6</v>
      </c>
      <c r="G19" s="2">
        <f t="shared" si="0"/>
        <v>61.6</v>
      </c>
    </row>
    <row r="20" spans="1:7">
      <c r="B20" s="526"/>
      <c r="C20" s="526"/>
      <c r="D20" t="s">
        <v>17</v>
      </c>
      <c r="E20" s="265">
        <v>2</v>
      </c>
      <c r="G20" s="2">
        <f t="shared" si="0"/>
        <v>63.6</v>
      </c>
    </row>
    <row r="21" spans="1:7">
      <c r="B21" s="526"/>
      <c r="C21" s="526"/>
      <c r="D21" t="s">
        <v>18</v>
      </c>
      <c r="E21" s="265">
        <v>56</v>
      </c>
      <c r="G21" s="2">
        <f t="shared" si="0"/>
        <v>119.6</v>
      </c>
    </row>
    <row r="22" spans="1:7">
      <c r="B22" s="526"/>
      <c r="C22" s="526"/>
      <c r="D22" t="s">
        <v>19</v>
      </c>
      <c r="E22" s="265">
        <v>2</v>
      </c>
      <c r="G22" s="2">
        <f t="shared" si="0"/>
        <v>121.6</v>
      </c>
    </row>
    <row r="23" spans="1:7">
      <c r="B23" s="526"/>
      <c r="C23" s="526"/>
      <c r="D23" t="s">
        <v>583</v>
      </c>
      <c r="E23" s="265">
        <v>85</v>
      </c>
      <c r="G23" s="2">
        <f t="shared" si="0"/>
        <v>206.6</v>
      </c>
    </row>
    <row r="24" spans="1:7">
      <c r="A24" s="7">
        <v>42793</v>
      </c>
      <c r="B24" s="526">
        <v>12372</v>
      </c>
      <c r="C24" s="526" t="s">
        <v>20</v>
      </c>
      <c r="D24" t="s">
        <v>583</v>
      </c>
      <c r="F24" s="2">
        <v>85</v>
      </c>
      <c r="G24" s="2">
        <f t="shared" si="0"/>
        <v>121.6</v>
      </c>
    </row>
    <row r="25" spans="1:7">
      <c r="A25" s="7">
        <v>42817</v>
      </c>
      <c r="B25" s="526">
        <v>12442</v>
      </c>
      <c r="C25" s="526" t="s">
        <v>20</v>
      </c>
      <c r="D25" t="s">
        <v>16</v>
      </c>
      <c r="F25" s="2">
        <v>61.6</v>
      </c>
      <c r="G25" s="2">
        <f t="shared" si="0"/>
        <v>59.999999999999993</v>
      </c>
    </row>
    <row r="26" spans="1:7">
      <c r="A26" s="7">
        <v>42817</v>
      </c>
      <c r="B26" s="526">
        <v>12442</v>
      </c>
      <c r="C26" s="526" t="s">
        <v>20</v>
      </c>
      <c r="D26" t="s">
        <v>17</v>
      </c>
      <c r="F26" s="2">
        <v>2</v>
      </c>
      <c r="G26" s="2">
        <f t="shared" si="0"/>
        <v>57.999999999999993</v>
      </c>
    </row>
    <row r="27" spans="1:7">
      <c r="A27" s="7">
        <v>42821</v>
      </c>
      <c r="B27" s="526">
        <v>12508</v>
      </c>
      <c r="C27" s="526" t="s">
        <v>20</v>
      </c>
      <c r="D27" t="s">
        <v>19</v>
      </c>
      <c r="F27" s="2">
        <v>2</v>
      </c>
      <c r="G27" s="2">
        <f t="shared" si="0"/>
        <v>55.999999999999993</v>
      </c>
    </row>
    <row r="28" spans="1:7">
      <c r="A28" s="7">
        <v>42821</v>
      </c>
      <c r="B28" s="526">
        <v>12508</v>
      </c>
      <c r="C28" s="526" t="s">
        <v>20</v>
      </c>
      <c r="D28" t="s">
        <v>18</v>
      </c>
      <c r="F28" s="2">
        <v>56</v>
      </c>
      <c r="G28" s="2">
        <f t="shared" si="0"/>
        <v>0</v>
      </c>
    </row>
    <row r="29" spans="1:7">
      <c r="A29" s="44">
        <v>42825</v>
      </c>
      <c r="B29" s="525" t="s">
        <v>14</v>
      </c>
      <c r="C29" s="525" t="s">
        <v>23</v>
      </c>
      <c r="D29" t="s">
        <v>16</v>
      </c>
      <c r="E29" s="265">
        <v>58.9</v>
      </c>
      <c r="G29" s="2">
        <f t="shared" si="0"/>
        <v>58.9</v>
      </c>
    </row>
    <row r="30" spans="1:7">
      <c r="B30" s="526"/>
      <c r="C30" s="526"/>
      <c r="D30" t="s">
        <v>17</v>
      </c>
      <c r="E30" s="265">
        <v>2</v>
      </c>
      <c r="G30" s="2">
        <f t="shared" si="0"/>
        <v>60.9</v>
      </c>
    </row>
    <row r="31" spans="1:7">
      <c r="B31" s="526"/>
      <c r="C31" s="526"/>
      <c r="D31" t="s">
        <v>18</v>
      </c>
      <c r="E31" s="265">
        <v>60</v>
      </c>
      <c r="G31" s="2">
        <f t="shared" si="0"/>
        <v>120.9</v>
      </c>
    </row>
    <row r="32" spans="1:7">
      <c r="B32" s="526"/>
      <c r="C32" s="526"/>
      <c r="D32" t="s">
        <v>19</v>
      </c>
      <c r="E32" s="265">
        <v>2</v>
      </c>
      <c r="G32" s="2">
        <f t="shared" si="0"/>
        <v>122.9</v>
      </c>
    </row>
    <row r="33" spans="1:7">
      <c r="A33" s="7">
        <v>42849</v>
      </c>
      <c r="B33" s="526">
        <v>12692</v>
      </c>
      <c r="C33" s="526" t="s">
        <v>23</v>
      </c>
      <c r="D33" t="s">
        <v>16</v>
      </c>
      <c r="F33" s="2">
        <v>58.9</v>
      </c>
      <c r="G33" s="2">
        <f t="shared" si="0"/>
        <v>64</v>
      </c>
    </row>
    <row r="34" spans="1:7">
      <c r="A34" s="7">
        <v>42849</v>
      </c>
      <c r="B34" s="526">
        <v>12692</v>
      </c>
      <c r="C34" s="526" t="s">
        <v>23</v>
      </c>
      <c r="D34" t="s">
        <v>17</v>
      </c>
      <c r="F34" s="2">
        <v>2</v>
      </c>
      <c r="G34" s="2">
        <f t="shared" si="0"/>
        <v>62</v>
      </c>
    </row>
    <row r="35" spans="1:7">
      <c r="A35" s="7">
        <v>42948</v>
      </c>
      <c r="B35" s="526">
        <v>13307</v>
      </c>
      <c r="C35" s="526" t="s">
        <v>23</v>
      </c>
      <c r="D35" t="s">
        <v>18</v>
      </c>
      <c r="F35" s="2">
        <v>60</v>
      </c>
      <c r="G35" s="2">
        <f t="shared" si="0"/>
        <v>2</v>
      </c>
    </row>
    <row r="36" spans="1:7">
      <c r="A36" s="7">
        <v>42948</v>
      </c>
      <c r="B36" s="526">
        <v>13307</v>
      </c>
      <c r="C36" s="526" t="s">
        <v>23</v>
      </c>
      <c r="D36" t="s">
        <v>19</v>
      </c>
      <c r="F36" s="2">
        <v>2</v>
      </c>
      <c r="G36" s="2">
        <f t="shared" si="0"/>
        <v>0</v>
      </c>
    </row>
    <row r="37" spans="1:7">
      <c r="A37" s="44">
        <v>42855</v>
      </c>
      <c r="B37" s="525" t="s">
        <v>14</v>
      </c>
      <c r="C37" s="525" t="s">
        <v>24</v>
      </c>
      <c r="D37" t="s">
        <v>16</v>
      </c>
      <c r="E37" s="265">
        <v>60.3</v>
      </c>
      <c r="G37" s="2">
        <f t="shared" si="0"/>
        <v>60.3</v>
      </c>
    </row>
    <row r="38" spans="1:7">
      <c r="B38" s="526"/>
      <c r="C38" s="526"/>
      <c r="D38" t="s">
        <v>17</v>
      </c>
      <c r="E38" s="265">
        <v>2</v>
      </c>
      <c r="G38" s="2">
        <f t="shared" si="0"/>
        <v>62.3</v>
      </c>
    </row>
    <row r="39" spans="1:7">
      <c r="B39" s="526"/>
      <c r="C39" s="526"/>
      <c r="D39" t="s">
        <v>18</v>
      </c>
      <c r="E39" s="265">
        <v>60</v>
      </c>
      <c r="G39" s="2">
        <f t="shared" si="0"/>
        <v>122.3</v>
      </c>
    </row>
    <row r="40" spans="1:7">
      <c r="B40" s="526"/>
      <c r="C40" s="526"/>
      <c r="D40" t="s">
        <v>19</v>
      </c>
      <c r="E40" s="265">
        <v>2</v>
      </c>
      <c r="G40" s="2">
        <f t="shared" si="0"/>
        <v>124.3</v>
      </c>
    </row>
    <row r="41" spans="1:7">
      <c r="A41" s="7">
        <v>42881</v>
      </c>
      <c r="B41" s="526">
        <v>12823</v>
      </c>
      <c r="C41" s="526" t="s">
        <v>24</v>
      </c>
      <c r="D41" t="s">
        <v>16</v>
      </c>
      <c r="F41" s="2">
        <v>60.3</v>
      </c>
      <c r="G41" s="2">
        <f t="shared" si="0"/>
        <v>64</v>
      </c>
    </row>
    <row r="42" spans="1:7">
      <c r="A42" s="7">
        <v>42881</v>
      </c>
      <c r="B42" s="526">
        <v>12823</v>
      </c>
      <c r="C42" s="526" t="s">
        <v>24</v>
      </c>
      <c r="D42" t="s">
        <v>17</v>
      </c>
      <c r="F42" s="2">
        <v>2</v>
      </c>
      <c r="G42" s="2">
        <f t="shared" si="0"/>
        <v>62</v>
      </c>
    </row>
    <row r="43" spans="1:7">
      <c r="A43" s="7">
        <v>42948</v>
      </c>
      <c r="B43" s="526">
        <v>13307</v>
      </c>
      <c r="C43" s="526" t="s">
        <v>24</v>
      </c>
      <c r="D43" t="s">
        <v>18</v>
      </c>
      <c r="F43" s="2">
        <v>60</v>
      </c>
      <c r="G43" s="2">
        <f t="shared" si="0"/>
        <v>2</v>
      </c>
    </row>
    <row r="44" spans="1:7">
      <c r="A44" s="7">
        <v>42948</v>
      </c>
      <c r="B44" s="526">
        <v>13307</v>
      </c>
      <c r="C44" s="526" t="s">
        <v>24</v>
      </c>
      <c r="D44" t="s">
        <v>19</v>
      </c>
      <c r="F44" s="2">
        <v>2</v>
      </c>
      <c r="G44" s="2">
        <f t="shared" si="0"/>
        <v>0</v>
      </c>
    </row>
    <row r="45" spans="1:7">
      <c r="A45" s="44">
        <v>42886</v>
      </c>
      <c r="B45" s="525" t="s">
        <v>14</v>
      </c>
      <c r="C45" s="525" t="s">
        <v>25</v>
      </c>
      <c r="D45" t="s">
        <v>16</v>
      </c>
      <c r="E45" s="265">
        <v>56.6</v>
      </c>
      <c r="G45" s="2">
        <f t="shared" si="0"/>
        <v>56.6</v>
      </c>
    </row>
    <row r="46" spans="1:7">
      <c r="B46" s="526"/>
      <c r="C46" s="526"/>
      <c r="D46" t="s">
        <v>17</v>
      </c>
      <c r="E46" s="265">
        <v>2</v>
      </c>
      <c r="G46" s="2">
        <f t="shared" si="0"/>
        <v>58.6</v>
      </c>
    </row>
    <row r="47" spans="1:7">
      <c r="B47" s="526"/>
      <c r="C47" s="526"/>
      <c r="D47" t="s">
        <v>18</v>
      </c>
      <c r="E47" s="265">
        <v>60</v>
      </c>
      <c r="G47" s="2">
        <f t="shared" si="0"/>
        <v>118.6</v>
      </c>
    </row>
    <row r="48" spans="1:7">
      <c r="B48" s="526"/>
      <c r="C48" s="526"/>
      <c r="D48" t="s">
        <v>19</v>
      </c>
      <c r="E48" s="265">
        <v>2</v>
      </c>
      <c r="G48" s="2">
        <f t="shared" si="0"/>
        <v>120.6</v>
      </c>
    </row>
    <row r="49" spans="1:7">
      <c r="A49" s="7">
        <v>42909</v>
      </c>
      <c r="B49" s="526">
        <v>13140</v>
      </c>
      <c r="C49" s="526" t="s">
        <v>25</v>
      </c>
      <c r="D49" t="s">
        <v>16</v>
      </c>
      <c r="F49" s="2">
        <v>56.6</v>
      </c>
      <c r="G49" s="2">
        <f t="shared" si="0"/>
        <v>63.999999999999993</v>
      </c>
    </row>
    <row r="50" spans="1:7">
      <c r="A50" s="7">
        <v>42909</v>
      </c>
      <c r="B50" s="526">
        <v>13140</v>
      </c>
      <c r="C50" s="526" t="s">
        <v>25</v>
      </c>
      <c r="D50" t="s">
        <v>17</v>
      </c>
      <c r="F50" s="2">
        <v>2</v>
      </c>
      <c r="G50" s="2">
        <f t="shared" si="0"/>
        <v>61.999999999999993</v>
      </c>
    </row>
    <row r="51" spans="1:7">
      <c r="A51" s="7">
        <v>42948</v>
      </c>
      <c r="B51" s="526">
        <v>13307</v>
      </c>
      <c r="C51" s="526" t="s">
        <v>25</v>
      </c>
      <c r="D51" t="s">
        <v>19</v>
      </c>
      <c r="F51" s="2">
        <v>2</v>
      </c>
      <c r="G51" s="2">
        <f t="shared" si="0"/>
        <v>59.999999999999993</v>
      </c>
    </row>
    <row r="52" spans="1:7">
      <c r="A52" s="7">
        <v>42948</v>
      </c>
      <c r="B52" s="526">
        <v>13307</v>
      </c>
      <c r="C52" s="526" t="s">
        <v>25</v>
      </c>
      <c r="D52" t="s">
        <v>18</v>
      </c>
      <c r="F52" s="2">
        <v>60</v>
      </c>
      <c r="G52" s="2">
        <f t="shared" si="0"/>
        <v>0</v>
      </c>
    </row>
    <row r="53" spans="1:7">
      <c r="A53" s="44">
        <v>42909</v>
      </c>
      <c r="B53" s="525" t="s">
        <v>14</v>
      </c>
      <c r="C53" s="525" t="s">
        <v>26</v>
      </c>
      <c r="D53" t="s">
        <v>16</v>
      </c>
      <c r="E53" s="265">
        <v>55.2</v>
      </c>
      <c r="G53" s="2">
        <f t="shared" si="0"/>
        <v>55.2</v>
      </c>
    </row>
    <row r="54" spans="1:7">
      <c r="B54" s="526"/>
      <c r="C54" s="526"/>
      <c r="D54" t="s">
        <v>17</v>
      </c>
      <c r="E54" s="265">
        <v>2</v>
      </c>
      <c r="G54" s="2">
        <f t="shared" si="0"/>
        <v>57.2</v>
      </c>
    </row>
    <row r="55" spans="1:7">
      <c r="B55" s="526"/>
      <c r="C55" s="526"/>
      <c r="D55" t="s">
        <v>18</v>
      </c>
      <c r="E55" s="265">
        <v>60</v>
      </c>
      <c r="G55" s="2">
        <f t="shared" si="0"/>
        <v>117.2</v>
      </c>
    </row>
    <row r="56" spans="1:7">
      <c r="B56" s="526"/>
      <c r="C56" s="526"/>
      <c r="D56" t="s">
        <v>19</v>
      </c>
      <c r="E56" s="265">
        <v>2</v>
      </c>
      <c r="G56" s="2">
        <f t="shared" si="0"/>
        <v>119.2</v>
      </c>
    </row>
    <row r="57" spans="1:7">
      <c r="A57" s="7">
        <v>42935</v>
      </c>
      <c r="B57" s="526">
        <v>13217</v>
      </c>
      <c r="C57" s="526" t="s">
        <v>26</v>
      </c>
      <c r="D57" t="s">
        <v>16</v>
      </c>
      <c r="F57" s="2">
        <v>55.2</v>
      </c>
      <c r="G57" s="2">
        <f t="shared" si="0"/>
        <v>64</v>
      </c>
    </row>
    <row r="58" spans="1:7">
      <c r="A58" s="7">
        <v>42935</v>
      </c>
      <c r="B58" s="526">
        <v>13217</v>
      </c>
      <c r="C58" s="526" t="s">
        <v>26</v>
      </c>
      <c r="D58" t="s">
        <v>17</v>
      </c>
      <c r="F58" s="2">
        <v>2</v>
      </c>
      <c r="G58" s="2">
        <f t="shared" si="0"/>
        <v>62</v>
      </c>
    </row>
    <row r="59" spans="1:7">
      <c r="A59" s="7">
        <v>42948</v>
      </c>
      <c r="B59" s="526">
        <v>13307</v>
      </c>
      <c r="C59" s="526" t="s">
        <v>26</v>
      </c>
      <c r="D59" t="s">
        <v>18</v>
      </c>
      <c r="F59" s="2">
        <v>60</v>
      </c>
      <c r="G59" s="2">
        <f t="shared" si="0"/>
        <v>2</v>
      </c>
    </row>
    <row r="60" spans="1:7">
      <c r="A60" s="7">
        <v>42948</v>
      </c>
      <c r="B60" s="526">
        <v>13307</v>
      </c>
      <c r="C60" s="526" t="s">
        <v>26</v>
      </c>
      <c r="D60" t="s">
        <v>19</v>
      </c>
      <c r="F60" s="2">
        <v>2</v>
      </c>
      <c r="G60" s="2">
        <f t="shared" si="0"/>
        <v>0</v>
      </c>
    </row>
    <row r="61" spans="1:7">
      <c r="A61" s="44">
        <v>42947</v>
      </c>
      <c r="B61" s="525" t="s">
        <v>14</v>
      </c>
      <c r="C61" s="525" t="s">
        <v>27</v>
      </c>
      <c r="D61" t="s">
        <v>16</v>
      </c>
      <c r="E61" s="265">
        <v>50.4</v>
      </c>
      <c r="G61" s="2">
        <f t="shared" si="0"/>
        <v>50.4</v>
      </c>
    </row>
    <row r="62" spans="1:7">
      <c r="B62" s="526"/>
      <c r="C62" s="526"/>
      <c r="D62" t="s">
        <v>17</v>
      </c>
      <c r="E62" s="265">
        <v>2</v>
      </c>
      <c r="G62" s="2">
        <f t="shared" si="0"/>
        <v>52.4</v>
      </c>
    </row>
    <row r="63" spans="1:7">
      <c r="B63" s="526"/>
      <c r="C63" s="526"/>
      <c r="D63" t="s">
        <v>18</v>
      </c>
      <c r="E63" s="265">
        <v>60</v>
      </c>
      <c r="G63" s="2">
        <f t="shared" si="0"/>
        <v>112.4</v>
      </c>
    </row>
    <row r="64" spans="1:7">
      <c r="B64" s="526"/>
      <c r="C64" s="526"/>
      <c r="D64" t="s">
        <v>19</v>
      </c>
      <c r="E64" s="265">
        <v>2</v>
      </c>
      <c r="G64" s="2">
        <f t="shared" si="0"/>
        <v>114.4</v>
      </c>
    </row>
    <row r="65" spans="1:7">
      <c r="B65" s="526"/>
      <c r="C65" s="526"/>
      <c r="D65" s="2" t="s">
        <v>41</v>
      </c>
      <c r="E65" s="265">
        <v>10</v>
      </c>
      <c r="G65" s="2">
        <f t="shared" si="0"/>
        <v>124.4</v>
      </c>
    </row>
    <row r="66" spans="1:7">
      <c r="A66" s="7">
        <v>42948</v>
      </c>
      <c r="B66" s="526">
        <v>13307</v>
      </c>
      <c r="C66" s="526" t="s">
        <v>27</v>
      </c>
      <c r="D66" s="2" t="s">
        <v>41</v>
      </c>
      <c r="F66" s="2">
        <v>10</v>
      </c>
      <c r="G66" s="2">
        <f t="shared" si="0"/>
        <v>114.4</v>
      </c>
    </row>
    <row r="67" spans="1:7">
      <c r="A67" s="7">
        <v>42948</v>
      </c>
      <c r="B67" s="526">
        <v>13307</v>
      </c>
      <c r="C67" s="526" t="s">
        <v>27</v>
      </c>
      <c r="D67" s="2" t="s">
        <v>18</v>
      </c>
      <c r="F67" s="2">
        <v>60</v>
      </c>
      <c r="G67" s="2">
        <f t="shared" si="0"/>
        <v>54.400000000000006</v>
      </c>
    </row>
    <row r="68" spans="1:7">
      <c r="A68" s="7">
        <v>42948</v>
      </c>
      <c r="B68" s="526">
        <v>13307</v>
      </c>
      <c r="C68" s="526" t="s">
        <v>27</v>
      </c>
      <c r="D68" s="2" t="s">
        <v>19</v>
      </c>
      <c r="F68" s="2">
        <v>2</v>
      </c>
      <c r="G68" s="2">
        <f t="shared" si="0"/>
        <v>52.400000000000006</v>
      </c>
    </row>
    <row r="69" spans="1:7">
      <c r="A69" s="7">
        <v>42969</v>
      </c>
      <c r="B69" s="526">
        <v>13447</v>
      </c>
      <c r="C69" s="526" t="s">
        <v>27</v>
      </c>
      <c r="D69" s="2" t="s">
        <v>16</v>
      </c>
      <c r="F69" s="2">
        <v>50.4</v>
      </c>
      <c r="G69" s="2">
        <f t="shared" si="0"/>
        <v>2.0000000000000071</v>
      </c>
    </row>
    <row r="70" spans="1:7">
      <c r="A70" s="7">
        <v>42969</v>
      </c>
      <c r="B70" s="526">
        <v>13447</v>
      </c>
      <c r="C70" s="526" t="s">
        <v>27</v>
      </c>
      <c r="D70" s="2" t="s">
        <v>17</v>
      </c>
      <c r="F70" s="2">
        <v>2</v>
      </c>
      <c r="G70" s="2">
        <f t="shared" si="0"/>
        <v>7.1054273576010019E-15</v>
      </c>
    </row>
    <row r="71" spans="1:7">
      <c r="A71" s="44">
        <v>42978</v>
      </c>
      <c r="B71" s="525" t="s">
        <v>14</v>
      </c>
      <c r="C71" s="525" t="s">
        <v>28</v>
      </c>
      <c r="D71" t="s">
        <v>16</v>
      </c>
      <c r="E71" s="265">
        <v>50.4</v>
      </c>
      <c r="G71" s="2">
        <f t="shared" ref="G71:G154" si="1">+G70+E71-F71</f>
        <v>50.400000000000006</v>
      </c>
    </row>
    <row r="72" spans="1:7">
      <c r="B72" s="526"/>
      <c r="C72" s="526"/>
      <c r="D72" t="s">
        <v>17</v>
      </c>
      <c r="E72" s="265">
        <v>2</v>
      </c>
      <c r="G72" s="2">
        <f t="shared" si="1"/>
        <v>52.400000000000006</v>
      </c>
    </row>
    <row r="73" spans="1:7">
      <c r="B73" s="526"/>
      <c r="C73" s="526"/>
      <c r="D73" t="s">
        <v>18</v>
      </c>
      <c r="E73" s="265">
        <v>60</v>
      </c>
      <c r="G73" s="2">
        <f t="shared" si="1"/>
        <v>112.4</v>
      </c>
    </row>
    <row r="74" spans="1:7">
      <c r="B74" s="526"/>
      <c r="C74" s="526"/>
      <c r="D74" t="s">
        <v>19</v>
      </c>
      <c r="E74" s="265">
        <v>2</v>
      </c>
      <c r="G74" s="2">
        <f t="shared" si="1"/>
        <v>114.4</v>
      </c>
    </row>
    <row r="75" spans="1:7">
      <c r="A75" s="7">
        <v>43000</v>
      </c>
      <c r="B75" s="526">
        <v>13655</v>
      </c>
      <c r="C75" s="526" t="s">
        <v>28</v>
      </c>
      <c r="D75" t="s">
        <v>16</v>
      </c>
      <c r="F75" s="2">
        <v>50.4</v>
      </c>
      <c r="G75" s="2">
        <f t="shared" si="1"/>
        <v>64</v>
      </c>
    </row>
    <row r="76" spans="1:7">
      <c r="A76" s="7">
        <v>43000</v>
      </c>
      <c r="B76" s="526">
        <v>13655</v>
      </c>
      <c r="C76" s="526" t="s">
        <v>28</v>
      </c>
      <c r="D76" t="s">
        <v>17</v>
      </c>
      <c r="F76" s="2">
        <v>2</v>
      </c>
      <c r="G76" s="2">
        <f t="shared" si="1"/>
        <v>62</v>
      </c>
    </row>
    <row r="77" spans="1:7">
      <c r="A77" s="7">
        <v>43066</v>
      </c>
      <c r="B77" s="526">
        <v>14110</v>
      </c>
      <c r="C77" s="526" t="s">
        <v>28</v>
      </c>
      <c r="D77" t="s">
        <v>18</v>
      </c>
      <c r="F77" s="2">
        <v>60</v>
      </c>
      <c r="G77" s="2">
        <f t="shared" si="1"/>
        <v>2</v>
      </c>
    </row>
    <row r="78" spans="1:7">
      <c r="A78" s="7">
        <v>43066</v>
      </c>
      <c r="B78" s="526">
        <v>14110</v>
      </c>
      <c r="C78" s="526" t="s">
        <v>28</v>
      </c>
      <c r="D78" t="s">
        <v>19</v>
      </c>
      <c r="F78" s="2">
        <v>2</v>
      </c>
      <c r="G78" s="2">
        <f t="shared" si="1"/>
        <v>0</v>
      </c>
    </row>
    <row r="79" spans="1:7">
      <c r="A79" s="44">
        <v>43008</v>
      </c>
      <c r="B79" s="525" t="s">
        <v>14</v>
      </c>
      <c r="C79" s="525" t="s">
        <v>29</v>
      </c>
      <c r="D79" t="s">
        <v>16</v>
      </c>
      <c r="E79" s="265">
        <v>53.9</v>
      </c>
      <c r="G79" s="2">
        <f t="shared" si="1"/>
        <v>53.9</v>
      </c>
    </row>
    <row r="80" spans="1:7">
      <c r="B80" s="526"/>
      <c r="C80" s="526"/>
      <c r="D80" t="s">
        <v>17</v>
      </c>
      <c r="E80" s="265">
        <v>1.3</v>
      </c>
      <c r="G80" s="2">
        <f t="shared" si="1"/>
        <v>55.199999999999996</v>
      </c>
    </row>
    <row r="81" spans="1:7">
      <c r="B81" s="526"/>
      <c r="C81" s="526"/>
      <c r="D81" t="s">
        <v>18</v>
      </c>
      <c r="E81" s="265">
        <v>60</v>
      </c>
      <c r="G81" s="2">
        <f t="shared" si="1"/>
        <v>115.19999999999999</v>
      </c>
    </row>
    <row r="82" spans="1:7">
      <c r="B82" s="526"/>
      <c r="C82" s="526"/>
      <c r="D82" t="s">
        <v>19</v>
      </c>
      <c r="E82" s="265">
        <v>2</v>
      </c>
      <c r="G82" s="2">
        <f t="shared" si="1"/>
        <v>117.19999999999999</v>
      </c>
    </row>
    <row r="83" spans="1:7">
      <c r="A83" s="7">
        <v>43028</v>
      </c>
      <c r="B83" s="526">
        <v>13836</v>
      </c>
      <c r="C83" s="526" t="s">
        <v>29</v>
      </c>
      <c r="D83" t="s">
        <v>16</v>
      </c>
      <c r="F83" s="2">
        <v>53.9</v>
      </c>
      <c r="G83" s="2">
        <f t="shared" si="1"/>
        <v>63.29999999999999</v>
      </c>
    </row>
    <row r="84" spans="1:7">
      <c r="A84" s="7">
        <v>43028</v>
      </c>
      <c r="B84" s="526">
        <v>13836</v>
      </c>
      <c r="C84" s="526" t="s">
        <v>29</v>
      </c>
      <c r="D84" t="s">
        <v>17</v>
      </c>
      <c r="F84" s="2">
        <v>1.3</v>
      </c>
      <c r="G84" s="2">
        <f t="shared" si="1"/>
        <v>61.999999999999993</v>
      </c>
    </row>
    <row r="85" spans="1:7">
      <c r="A85" s="7">
        <v>43066</v>
      </c>
      <c r="B85" s="526">
        <v>14110</v>
      </c>
      <c r="C85" s="526" t="s">
        <v>29</v>
      </c>
      <c r="D85" t="s">
        <v>19</v>
      </c>
      <c r="F85" s="2">
        <v>2</v>
      </c>
      <c r="G85" s="2">
        <f t="shared" si="1"/>
        <v>59.999999999999993</v>
      </c>
    </row>
    <row r="86" spans="1:7" ht="15.75" customHeight="1">
      <c r="A86" s="7">
        <v>43066</v>
      </c>
      <c r="B86" s="526">
        <v>14110</v>
      </c>
      <c r="C86" s="526" t="s">
        <v>29</v>
      </c>
      <c r="D86" t="s">
        <v>18</v>
      </c>
      <c r="F86" s="2">
        <v>60</v>
      </c>
      <c r="G86" s="2">
        <f t="shared" si="1"/>
        <v>0</v>
      </c>
    </row>
    <row r="87" spans="1:7">
      <c r="A87" s="44">
        <v>43039</v>
      </c>
      <c r="B87" s="525" t="s">
        <v>14</v>
      </c>
      <c r="C87" s="525" t="s">
        <v>30</v>
      </c>
      <c r="D87" t="s">
        <v>16</v>
      </c>
      <c r="E87" s="265">
        <v>53.9</v>
      </c>
      <c r="G87" s="2">
        <f t="shared" si="1"/>
        <v>53.9</v>
      </c>
    </row>
    <row r="88" spans="1:7">
      <c r="B88" s="526"/>
      <c r="C88" s="526"/>
      <c r="D88" t="s">
        <v>17</v>
      </c>
      <c r="E88" s="265">
        <v>2.7</v>
      </c>
      <c r="G88" s="2">
        <f t="shared" si="1"/>
        <v>56.6</v>
      </c>
    </row>
    <row r="89" spans="1:7">
      <c r="B89" s="526"/>
      <c r="C89" s="526"/>
      <c r="D89" t="s">
        <v>18</v>
      </c>
      <c r="E89" s="265">
        <v>60</v>
      </c>
      <c r="G89" s="2">
        <f t="shared" si="1"/>
        <v>116.6</v>
      </c>
    </row>
    <row r="90" spans="1:7">
      <c r="B90" s="526"/>
      <c r="C90" s="526"/>
      <c r="D90" t="s">
        <v>19</v>
      </c>
      <c r="E90" s="265">
        <v>2</v>
      </c>
      <c r="G90" s="2">
        <f t="shared" si="1"/>
        <v>118.6</v>
      </c>
    </row>
    <row r="91" spans="1:7">
      <c r="A91" s="7">
        <v>43062</v>
      </c>
      <c r="B91" s="526">
        <v>14005</v>
      </c>
      <c r="C91" s="526" t="s">
        <v>30</v>
      </c>
      <c r="D91" t="s">
        <v>16</v>
      </c>
      <c r="F91" s="2">
        <v>53.9</v>
      </c>
      <c r="G91" s="2">
        <f t="shared" si="1"/>
        <v>64.699999999999989</v>
      </c>
    </row>
    <row r="92" spans="1:7">
      <c r="A92" s="7">
        <v>43062</v>
      </c>
      <c r="B92" s="526">
        <v>14005</v>
      </c>
      <c r="C92" s="526" t="s">
        <v>30</v>
      </c>
      <c r="D92" t="s">
        <v>17</v>
      </c>
      <c r="F92" s="2">
        <v>2.7</v>
      </c>
      <c r="G92" s="2">
        <f t="shared" si="1"/>
        <v>61.999999999999986</v>
      </c>
    </row>
    <row r="93" spans="1:7">
      <c r="A93" s="7">
        <v>43066</v>
      </c>
      <c r="B93" s="526">
        <v>14110</v>
      </c>
      <c r="C93" s="526" t="s">
        <v>30</v>
      </c>
      <c r="D93" t="s">
        <v>19</v>
      </c>
      <c r="F93" s="2">
        <v>2</v>
      </c>
      <c r="G93" s="2">
        <f t="shared" si="1"/>
        <v>59.999999999999986</v>
      </c>
    </row>
    <row r="94" spans="1:7">
      <c r="A94" s="7">
        <v>43066</v>
      </c>
      <c r="B94" s="526">
        <v>14110</v>
      </c>
      <c r="C94" s="526" t="s">
        <v>30</v>
      </c>
      <c r="D94" t="s">
        <v>18</v>
      </c>
      <c r="F94" s="2">
        <v>60</v>
      </c>
      <c r="G94" s="2">
        <f t="shared" si="1"/>
        <v>0</v>
      </c>
    </row>
    <row r="95" spans="1:7">
      <c r="A95" s="44">
        <v>43069</v>
      </c>
      <c r="B95" s="525" t="s">
        <v>14</v>
      </c>
      <c r="C95" s="525" t="s">
        <v>33</v>
      </c>
      <c r="D95" t="s">
        <v>16</v>
      </c>
      <c r="E95" s="265">
        <v>57.5</v>
      </c>
      <c r="G95" s="2">
        <f t="shared" si="1"/>
        <v>57.5</v>
      </c>
    </row>
    <row r="96" spans="1:7">
      <c r="B96" s="526"/>
      <c r="C96" s="526"/>
      <c r="D96" t="s">
        <v>17</v>
      </c>
      <c r="E96" s="265">
        <v>2</v>
      </c>
      <c r="G96" s="2">
        <f t="shared" si="1"/>
        <v>59.5</v>
      </c>
    </row>
    <row r="97" spans="1:12">
      <c r="B97" s="526"/>
      <c r="C97" s="526"/>
      <c r="D97" t="s">
        <v>18</v>
      </c>
      <c r="E97" s="265">
        <v>60</v>
      </c>
      <c r="G97" s="2">
        <f t="shared" si="1"/>
        <v>119.5</v>
      </c>
    </row>
    <row r="98" spans="1:12">
      <c r="B98" s="526"/>
      <c r="C98" s="526"/>
      <c r="D98" t="s">
        <v>19</v>
      </c>
      <c r="E98" s="265">
        <v>2</v>
      </c>
      <c r="G98" s="2">
        <f t="shared" si="1"/>
        <v>121.5</v>
      </c>
    </row>
    <row r="99" spans="1:12">
      <c r="B99" s="526"/>
      <c r="C99" s="526"/>
      <c r="D99" t="s">
        <v>90</v>
      </c>
      <c r="E99" s="265">
        <v>10</v>
      </c>
      <c r="G99" s="2">
        <f t="shared" si="1"/>
        <v>131.5</v>
      </c>
    </row>
    <row r="100" spans="1:12">
      <c r="A100" s="7">
        <v>43066</v>
      </c>
      <c r="B100" s="526">
        <v>14111</v>
      </c>
      <c r="C100" s="526" t="s">
        <v>33</v>
      </c>
      <c r="D100" t="s">
        <v>18</v>
      </c>
      <c r="F100" s="2">
        <v>60</v>
      </c>
      <c r="G100" s="2">
        <f t="shared" si="1"/>
        <v>71.5</v>
      </c>
    </row>
    <row r="101" spans="1:12">
      <c r="A101" s="7">
        <v>43066</v>
      </c>
      <c r="B101" s="526">
        <v>14111</v>
      </c>
      <c r="C101" s="526" t="s">
        <v>33</v>
      </c>
      <c r="D101" t="s">
        <v>19</v>
      </c>
      <c r="F101" s="2">
        <v>2</v>
      </c>
      <c r="G101" s="2">
        <f t="shared" si="1"/>
        <v>69.5</v>
      </c>
    </row>
    <row r="102" spans="1:12">
      <c r="A102" s="7">
        <v>43066</v>
      </c>
      <c r="B102" s="526">
        <v>14111</v>
      </c>
      <c r="C102" s="526" t="s">
        <v>33</v>
      </c>
      <c r="D102" t="s">
        <v>90</v>
      </c>
      <c r="F102" s="2">
        <v>10</v>
      </c>
      <c r="G102" s="2">
        <f t="shared" si="1"/>
        <v>59.5</v>
      </c>
    </row>
    <row r="103" spans="1:12">
      <c r="A103" s="7">
        <v>43087</v>
      </c>
      <c r="B103" s="526">
        <v>14236</v>
      </c>
      <c r="C103" s="526" t="s">
        <v>33</v>
      </c>
      <c r="D103" t="s">
        <v>16</v>
      </c>
      <c r="F103" s="2">
        <v>57.5</v>
      </c>
      <c r="G103" s="2">
        <f t="shared" si="1"/>
        <v>2</v>
      </c>
    </row>
    <row r="104" spans="1:12">
      <c r="A104" s="7">
        <v>43087</v>
      </c>
      <c r="B104" s="526">
        <v>14236</v>
      </c>
      <c r="C104" s="526" t="s">
        <v>33</v>
      </c>
      <c r="D104" t="s">
        <v>17</v>
      </c>
      <c r="F104" s="2">
        <v>2</v>
      </c>
      <c r="G104" s="2">
        <f t="shared" si="1"/>
        <v>0</v>
      </c>
    </row>
    <row r="105" spans="1:12">
      <c r="A105" s="44">
        <v>43100</v>
      </c>
      <c r="B105" s="525" t="s">
        <v>14</v>
      </c>
      <c r="C105" s="525" t="s">
        <v>34</v>
      </c>
      <c r="D105" t="s">
        <v>16</v>
      </c>
      <c r="E105" s="265">
        <v>62.6</v>
      </c>
      <c r="G105" s="2">
        <f t="shared" si="1"/>
        <v>62.6</v>
      </c>
    </row>
    <row r="106" spans="1:12">
      <c r="B106" s="526"/>
      <c r="C106" s="526"/>
      <c r="D106" t="s">
        <v>17</v>
      </c>
      <c r="E106" s="265">
        <v>2</v>
      </c>
      <c r="G106" s="2">
        <f t="shared" si="1"/>
        <v>64.599999999999994</v>
      </c>
    </row>
    <row r="107" spans="1:12">
      <c r="B107" s="526"/>
      <c r="C107" s="526"/>
      <c r="D107" t="s">
        <v>18</v>
      </c>
      <c r="E107" s="265">
        <v>60</v>
      </c>
      <c r="G107" s="2">
        <f t="shared" si="1"/>
        <v>124.6</v>
      </c>
    </row>
    <row r="108" spans="1:12">
      <c r="B108" s="526"/>
      <c r="C108" s="526"/>
      <c r="D108" t="s">
        <v>19</v>
      </c>
      <c r="E108" s="265">
        <v>2</v>
      </c>
      <c r="G108" s="2">
        <f t="shared" si="1"/>
        <v>126.6</v>
      </c>
    </row>
    <row r="109" spans="1:12">
      <c r="A109" s="7">
        <v>43119</v>
      </c>
      <c r="B109" s="526">
        <v>14539</v>
      </c>
      <c r="C109" s="526" t="s">
        <v>34</v>
      </c>
      <c r="D109" t="s">
        <v>16</v>
      </c>
      <c r="F109" s="2">
        <v>62.6</v>
      </c>
      <c r="G109" s="2">
        <f t="shared" si="1"/>
        <v>63.999999999999993</v>
      </c>
    </row>
    <row r="110" spans="1:12">
      <c r="A110" s="7">
        <v>43119</v>
      </c>
      <c r="B110" s="526">
        <v>14539</v>
      </c>
      <c r="C110" s="526" t="s">
        <v>34</v>
      </c>
      <c r="D110" t="s">
        <v>17</v>
      </c>
      <c r="F110" s="2">
        <v>2</v>
      </c>
      <c r="G110" s="2">
        <f t="shared" si="1"/>
        <v>61.999999999999993</v>
      </c>
    </row>
    <row r="111" spans="1:12" s="5" customFormat="1">
      <c r="A111" s="7">
        <v>43318</v>
      </c>
      <c r="B111" s="526">
        <v>15924</v>
      </c>
      <c r="C111" s="526" t="s">
        <v>34</v>
      </c>
      <c r="D111" t="s">
        <v>18</v>
      </c>
      <c r="E111" s="292"/>
      <c r="F111" s="11">
        <v>60</v>
      </c>
      <c r="G111" s="2">
        <f t="shared" si="1"/>
        <v>1.9999999999999929</v>
      </c>
      <c r="L111" s="398"/>
    </row>
    <row r="112" spans="1:12" s="5" customFormat="1">
      <c r="A112" s="7">
        <v>43318</v>
      </c>
      <c r="B112" s="526">
        <v>15924</v>
      </c>
      <c r="C112" s="526" t="s">
        <v>34</v>
      </c>
      <c r="D112" t="s">
        <v>19</v>
      </c>
      <c r="E112" s="292"/>
      <c r="F112" s="11">
        <v>2</v>
      </c>
      <c r="G112" s="2">
        <f t="shared" si="1"/>
        <v>-7.1054273576010019E-15</v>
      </c>
      <c r="L112" s="398"/>
    </row>
    <row r="113" spans="1:12">
      <c r="A113" s="44">
        <v>43131</v>
      </c>
      <c r="B113" s="525" t="s">
        <v>14</v>
      </c>
      <c r="C113" s="525" t="s">
        <v>15</v>
      </c>
      <c r="D113" t="s">
        <v>16</v>
      </c>
      <c r="E113" s="265">
        <v>55.7</v>
      </c>
      <c r="G113" s="2">
        <f t="shared" si="1"/>
        <v>55.699999999999996</v>
      </c>
    </row>
    <row r="114" spans="1:12">
      <c r="B114" s="526"/>
      <c r="C114" s="526"/>
      <c r="D114" t="s">
        <v>17</v>
      </c>
      <c r="E114" s="265">
        <v>2</v>
      </c>
      <c r="G114" s="2">
        <f t="shared" si="1"/>
        <v>57.699999999999996</v>
      </c>
    </row>
    <row r="115" spans="1:12">
      <c r="B115" s="526"/>
      <c r="C115" s="526"/>
      <c r="D115" t="s">
        <v>18</v>
      </c>
      <c r="E115" s="265">
        <v>60</v>
      </c>
      <c r="G115" s="2">
        <f t="shared" si="1"/>
        <v>117.69999999999999</v>
      </c>
    </row>
    <row r="116" spans="1:12">
      <c r="B116" s="526"/>
      <c r="C116" s="526"/>
      <c r="D116" t="s">
        <v>19</v>
      </c>
      <c r="E116" s="265">
        <v>2</v>
      </c>
      <c r="G116" s="2">
        <f t="shared" si="1"/>
        <v>119.69999999999999</v>
      </c>
    </row>
    <row r="117" spans="1:12">
      <c r="A117" s="7">
        <v>43147</v>
      </c>
      <c r="B117" s="526">
        <v>14640</v>
      </c>
      <c r="C117" s="526" t="s">
        <v>15</v>
      </c>
      <c r="D117" t="s">
        <v>16</v>
      </c>
      <c r="F117" s="2">
        <v>55.7</v>
      </c>
      <c r="G117" s="2">
        <f t="shared" si="1"/>
        <v>63.999999999999986</v>
      </c>
    </row>
    <row r="118" spans="1:12">
      <c r="A118" s="7">
        <v>43147</v>
      </c>
      <c r="B118" s="526">
        <v>14640</v>
      </c>
      <c r="C118" s="526" t="s">
        <v>15</v>
      </c>
      <c r="D118" t="s">
        <v>17</v>
      </c>
      <c r="F118" s="2">
        <v>2</v>
      </c>
      <c r="G118" s="2">
        <f t="shared" si="1"/>
        <v>61.999999999999986</v>
      </c>
    </row>
    <row r="119" spans="1:12" s="5" customFormat="1">
      <c r="A119" s="7">
        <v>43318</v>
      </c>
      <c r="B119" s="526">
        <v>15924</v>
      </c>
      <c r="C119" s="526" t="s">
        <v>15</v>
      </c>
      <c r="D119" t="s">
        <v>18</v>
      </c>
      <c r="E119" s="292"/>
      <c r="F119" s="11">
        <v>60</v>
      </c>
      <c r="G119" s="2">
        <f t="shared" si="1"/>
        <v>1.9999999999999858</v>
      </c>
      <c r="L119" s="398"/>
    </row>
    <row r="120" spans="1:12" s="5" customFormat="1">
      <c r="A120" s="7">
        <v>43318</v>
      </c>
      <c r="B120" s="526">
        <v>15924</v>
      </c>
      <c r="C120" s="526" t="s">
        <v>15</v>
      </c>
      <c r="D120" t="s">
        <v>19</v>
      </c>
      <c r="E120" s="292"/>
      <c r="F120" s="11">
        <v>2</v>
      </c>
      <c r="G120" s="2">
        <f t="shared" si="1"/>
        <v>-1.4210854715202004E-14</v>
      </c>
      <c r="L120" s="398"/>
    </row>
    <row r="121" spans="1:12">
      <c r="A121" s="44">
        <v>43159</v>
      </c>
      <c r="B121" s="525" t="s">
        <v>14</v>
      </c>
      <c r="C121" s="525" t="s">
        <v>20</v>
      </c>
      <c r="D121" t="s">
        <v>16</v>
      </c>
      <c r="E121" s="265">
        <v>87.5</v>
      </c>
      <c r="G121" s="2">
        <f t="shared" si="1"/>
        <v>87.499999999999986</v>
      </c>
    </row>
    <row r="122" spans="1:12">
      <c r="B122" s="526"/>
      <c r="C122" s="526"/>
      <c r="D122" t="s">
        <v>17</v>
      </c>
      <c r="E122" s="265">
        <v>2</v>
      </c>
      <c r="G122" s="2">
        <f t="shared" si="1"/>
        <v>89.499999999999986</v>
      </c>
    </row>
    <row r="123" spans="1:12">
      <c r="B123" s="526"/>
      <c r="C123" s="526"/>
      <c r="D123" t="s">
        <v>18</v>
      </c>
      <c r="E123" s="265">
        <v>56</v>
      </c>
      <c r="G123" s="2">
        <f t="shared" si="1"/>
        <v>145.5</v>
      </c>
    </row>
    <row r="124" spans="1:12">
      <c r="B124" s="526"/>
      <c r="C124" s="526"/>
      <c r="D124" t="s">
        <v>19</v>
      </c>
      <c r="E124" s="265">
        <v>5</v>
      </c>
      <c r="G124" s="2">
        <f t="shared" si="1"/>
        <v>150.5</v>
      </c>
    </row>
    <row r="125" spans="1:12">
      <c r="A125" s="7">
        <v>43181</v>
      </c>
      <c r="B125" s="526">
        <v>14898</v>
      </c>
      <c r="C125" s="526" t="s">
        <v>20</v>
      </c>
      <c r="D125" t="s">
        <v>16</v>
      </c>
      <c r="F125" s="2">
        <v>87.5</v>
      </c>
      <c r="G125" s="2">
        <f t="shared" si="1"/>
        <v>63</v>
      </c>
    </row>
    <row r="126" spans="1:12">
      <c r="A126" s="7">
        <v>43181</v>
      </c>
      <c r="B126" s="526">
        <v>14898</v>
      </c>
      <c r="C126" s="526" t="s">
        <v>20</v>
      </c>
      <c r="D126" t="s">
        <v>17</v>
      </c>
      <c r="F126" s="2">
        <v>2</v>
      </c>
      <c r="G126" s="2">
        <f t="shared" si="1"/>
        <v>61</v>
      </c>
    </row>
    <row r="127" spans="1:12" s="5" customFormat="1">
      <c r="A127" s="7">
        <v>43318</v>
      </c>
      <c r="B127" s="526">
        <v>15924</v>
      </c>
      <c r="C127" s="526" t="s">
        <v>20</v>
      </c>
      <c r="D127" t="s">
        <v>18</v>
      </c>
      <c r="E127" s="292"/>
      <c r="F127" s="11">
        <v>56</v>
      </c>
      <c r="G127" s="2">
        <f t="shared" si="1"/>
        <v>5</v>
      </c>
      <c r="L127" s="398"/>
    </row>
    <row r="128" spans="1:12" s="5" customFormat="1">
      <c r="A128" s="7">
        <v>43318</v>
      </c>
      <c r="B128" s="526">
        <v>15924</v>
      </c>
      <c r="C128" s="526" t="s">
        <v>20</v>
      </c>
      <c r="D128" t="s">
        <v>19</v>
      </c>
      <c r="E128" s="292"/>
      <c r="F128" s="11">
        <v>5</v>
      </c>
      <c r="G128" s="2">
        <f t="shared" si="1"/>
        <v>0</v>
      </c>
      <c r="L128" s="398"/>
    </row>
    <row r="129" spans="1:12">
      <c r="A129" s="44">
        <v>43189</v>
      </c>
      <c r="B129" s="525" t="s">
        <v>14</v>
      </c>
      <c r="C129" s="525" t="s">
        <v>23</v>
      </c>
      <c r="D129" t="s">
        <v>16</v>
      </c>
      <c r="E129" s="265">
        <v>84</v>
      </c>
      <c r="G129" s="2">
        <f t="shared" si="1"/>
        <v>84</v>
      </c>
    </row>
    <row r="130" spans="1:12">
      <c r="B130" s="526"/>
      <c r="C130" s="526"/>
      <c r="D130" t="s">
        <v>17</v>
      </c>
      <c r="E130" s="265">
        <v>2</v>
      </c>
      <c r="G130" s="2">
        <f t="shared" si="1"/>
        <v>86</v>
      </c>
    </row>
    <row r="131" spans="1:12">
      <c r="B131" s="526"/>
      <c r="C131" s="526"/>
      <c r="D131" t="s">
        <v>18</v>
      </c>
      <c r="E131" s="265">
        <v>60</v>
      </c>
      <c r="G131" s="2">
        <f t="shared" si="1"/>
        <v>146</v>
      </c>
    </row>
    <row r="132" spans="1:12">
      <c r="B132" s="526"/>
      <c r="C132" s="526"/>
      <c r="D132" t="s">
        <v>19</v>
      </c>
      <c r="E132" s="265">
        <v>5</v>
      </c>
      <c r="G132" s="2">
        <f t="shared" si="1"/>
        <v>151</v>
      </c>
    </row>
    <row r="133" spans="1:12">
      <c r="B133" s="526"/>
      <c r="C133" s="526"/>
      <c r="D133" t="s">
        <v>583</v>
      </c>
      <c r="E133" s="265">
        <v>85</v>
      </c>
      <c r="G133" s="2">
        <f t="shared" si="1"/>
        <v>236</v>
      </c>
    </row>
    <row r="134" spans="1:12">
      <c r="A134" s="7">
        <v>43210</v>
      </c>
      <c r="B134" s="526">
        <v>15140</v>
      </c>
      <c r="C134" s="526" t="s">
        <v>23</v>
      </c>
      <c r="D134" t="s">
        <v>16</v>
      </c>
      <c r="F134" s="2">
        <v>84</v>
      </c>
      <c r="G134" s="2">
        <f t="shared" si="1"/>
        <v>152</v>
      </c>
    </row>
    <row r="135" spans="1:12">
      <c r="A135" s="7">
        <v>43210</v>
      </c>
      <c r="B135" s="526">
        <v>15140</v>
      </c>
      <c r="C135" s="526" t="s">
        <v>23</v>
      </c>
      <c r="D135" t="s">
        <v>17</v>
      </c>
      <c r="F135" s="2">
        <v>2</v>
      </c>
      <c r="G135" s="2">
        <f t="shared" si="1"/>
        <v>150</v>
      </c>
    </row>
    <row r="136" spans="1:12" s="5" customFormat="1">
      <c r="A136" s="7">
        <v>43318</v>
      </c>
      <c r="B136" s="526">
        <v>15924</v>
      </c>
      <c r="C136" s="526" t="s">
        <v>23</v>
      </c>
      <c r="D136" t="s">
        <v>18</v>
      </c>
      <c r="E136" s="292"/>
      <c r="F136" s="11">
        <v>60</v>
      </c>
      <c r="G136" s="2">
        <f t="shared" si="1"/>
        <v>90</v>
      </c>
      <c r="L136" s="398"/>
    </row>
    <row r="137" spans="1:12" s="5" customFormat="1">
      <c r="A137" s="7">
        <v>43318</v>
      </c>
      <c r="B137" s="526">
        <v>15924</v>
      </c>
      <c r="C137" s="526" t="s">
        <v>23</v>
      </c>
      <c r="D137" t="s">
        <v>19</v>
      </c>
      <c r="E137" s="292"/>
      <c r="F137" s="11">
        <v>5</v>
      </c>
      <c r="G137" s="2">
        <f t="shared" si="1"/>
        <v>85</v>
      </c>
      <c r="L137" s="398"/>
    </row>
    <row r="138" spans="1:12" s="5" customFormat="1">
      <c r="A138" s="7">
        <v>43318</v>
      </c>
      <c r="B138" s="526">
        <v>15924</v>
      </c>
      <c r="C138" s="526" t="s">
        <v>23</v>
      </c>
      <c r="D138" t="s">
        <v>583</v>
      </c>
      <c r="E138" s="292"/>
      <c r="F138" s="11">
        <v>85</v>
      </c>
      <c r="G138" s="2">
        <f t="shared" si="1"/>
        <v>0</v>
      </c>
      <c r="L138" s="398"/>
    </row>
    <row r="139" spans="1:12">
      <c r="A139" s="44">
        <v>43220</v>
      </c>
      <c r="B139" s="525" t="s">
        <v>14</v>
      </c>
      <c r="C139" s="525" t="s">
        <v>24</v>
      </c>
      <c r="D139" t="s">
        <v>16</v>
      </c>
      <c r="E139" s="265">
        <v>86.9</v>
      </c>
      <c r="G139" s="2">
        <f t="shared" si="1"/>
        <v>86.9</v>
      </c>
    </row>
    <row r="140" spans="1:12">
      <c r="B140" s="526"/>
      <c r="C140" s="526"/>
      <c r="D140" t="s">
        <v>17</v>
      </c>
      <c r="E140" s="265">
        <v>2</v>
      </c>
      <c r="G140" s="2">
        <f t="shared" si="1"/>
        <v>88.9</v>
      </c>
    </row>
    <row r="141" spans="1:12">
      <c r="B141" s="526"/>
      <c r="C141" s="526"/>
      <c r="D141" t="s">
        <v>18</v>
      </c>
      <c r="E141" s="265">
        <v>60</v>
      </c>
      <c r="G141" s="2">
        <f t="shared" si="1"/>
        <v>148.9</v>
      </c>
    </row>
    <row r="142" spans="1:12">
      <c r="B142" s="526"/>
      <c r="C142" s="526"/>
      <c r="D142" t="s">
        <v>19</v>
      </c>
      <c r="E142" s="265">
        <v>5</v>
      </c>
      <c r="G142" s="2">
        <f t="shared" si="1"/>
        <v>153.9</v>
      </c>
    </row>
    <row r="143" spans="1:12">
      <c r="B143" s="526"/>
      <c r="C143" s="526"/>
      <c r="D143" t="s">
        <v>583</v>
      </c>
      <c r="E143" s="265">
        <v>93</v>
      </c>
      <c r="G143" s="2">
        <f t="shared" si="1"/>
        <v>246.9</v>
      </c>
    </row>
    <row r="144" spans="1:12">
      <c r="A144" s="7">
        <v>43241</v>
      </c>
      <c r="B144" s="526">
        <v>15359</v>
      </c>
      <c r="C144" s="526" t="s">
        <v>24</v>
      </c>
      <c r="D144" t="s">
        <v>16</v>
      </c>
      <c r="F144" s="2">
        <v>86.9</v>
      </c>
      <c r="G144" s="2">
        <f t="shared" si="1"/>
        <v>160</v>
      </c>
    </row>
    <row r="145" spans="1:12">
      <c r="A145" s="7">
        <v>43241</v>
      </c>
      <c r="B145" s="526">
        <v>15359</v>
      </c>
      <c r="C145" s="526" t="s">
        <v>24</v>
      </c>
      <c r="D145" t="s">
        <v>17</v>
      </c>
      <c r="F145" s="2">
        <v>2</v>
      </c>
      <c r="G145" s="2">
        <f t="shared" si="1"/>
        <v>158</v>
      </c>
    </row>
    <row r="146" spans="1:12" s="5" customFormat="1">
      <c r="A146" s="7">
        <v>43318</v>
      </c>
      <c r="B146" s="526">
        <v>15924</v>
      </c>
      <c r="C146" s="526" t="s">
        <v>24</v>
      </c>
      <c r="D146" t="s">
        <v>18</v>
      </c>
      <c r="E146" s="292"/>
      <c r="F146" s="11">
        <v>60</v>
      </c>
      <c r="G146" s="2">
        <f t="shared" si="1"/>
        <v>98</v>
      </c>
      <c r="L146" s="398"/>
    </row>
    <row r="147" spans="1:12" s="5" customFormat="1">
      <c r="A147" s="7">
        <v>43318</v>
      </c>
      <c r="B147" s="526">
        <v>15924</v>
      </c>
      <c r="C147" s="526" t="s">
        <v>24</v>
      </c>
      <c r="D147" t="s">
        <v>19</v>
      </c>
      <c r="E147" s="292"/>
      <c r="F147" s="11">
        <v>5</v>
      </c>
      <c r="G147" s="2">
        <f t="shared" si="1"/>
        <v>93</v>
      </c>
      <c r="L147" s="398"/>
    </row>
    <row r="148" spans="1:12" s="5" customFormat="1">
      <c r="A148" s="7">
        <v>43318</v>
      </c>
      <c r="B148" s="526">
        <v>15924</v>
      </c>
      <c r="C148" s="526" t="s">
        <v>24</v>
      </c>
      <c r="D148" t="s">
        <v>583</v>
      </c>
      <c r="E148" s="292"/>
      <c r="F148" s="11">
        <v>93</v>
      </c>
      <c r="G148" s="2">
        <f t="shared" si="1"/>
        <v>0</v>
      </c>
      <c r="L148" s="398"/>
    </row>
    <row r="149" spans="1:12">
      <c r="A149" s="44">
        <v>43251</v>
      </c>
      <c r="B149" s="525" t="s">
        <v>14</v>
      </c>
      <c r="C149" s="525" t="s">
        <v>25</v>
      </c>
      <c r="D149" t="s">
        <v>16</v>
      </c>
      <c r="E149" s="265">
        <v>72.900000000000006</v>
      </c>
      <c r="G149" s="2">
        <f t="shared" si="1"/>
        <v>72.900000000000006</v>
      </c>
    </row>
    <row r="150" spans="1:12">
      <c r="B150" s="526"/>
      <c r="C150" s="526"/>
      <c r="D150" t="s">
        <v>17</v>
      </c>
      <c r="E150" s="265">
        <v>2</v>
      </c>
      <c r="G150" s="2">
        <f t="shared" si="1"/>
        <v>74.900000000000006</v>
      </c>
    </row>
    <row r="151" spans="1:12">
      <c r="B151" s="526"/>
      <c r="C151" s="526"/>
      <c r="D151" t="s">
        <v>18</v>
      </c>
      <c r="E151" s="265">
        <v>60</v>
      </c>
      <c r="G151" s="2">
        <f t="shared" si="1"/>
        <v>134.9</v>
      </c>
    </row>
    <row r="152" spans="1:12">
      <c r="B152" s="526"/>
      <c r="C152" s="526"/>
      <c r="D152" t="s">
        <v>19</v>
      </c>
      <c r="E152" s="265">
        <v>5</v>
      </c>
      <c r="G152" s="2">
        <f t="shared" si="1"/>
        <v>139.9</v>
      </c>
    </row>
    <row r="153" spans="1:12">
      <c r="A153" s="7">
        <v>43277</v>
      </c>
      <c r="B153" s="526">
        <v>15607</v>
      </c>
      <c r="C153" s="526" t="s">
        <v>25</v>
      </c>
      <c r="D153" t="s">
        <v>16</v>
      </c>
      <c r="F153" s="2">
        <v>72.900000000000006</v>
      </c>
      <c r="G153" s="2">
        <f t="shared" si="1"/>
        <v>67</v>
      </c>
    </row>
    <row r="154" spans="1:12">
      <c r="A154" s="7">
        <v>43277</v>
      </c>
      <c r="B154" s="526">
        <v>15607</v>
      </c>
      <c r="C154" s="526" t="s">
        <v>25</v>
      </c>
      <c r="D154" t="s">
        <v>17</v>
      </c>
      <c r="F154" s="2">
        <v>2</v>
      </c>
      <c r="G154" s="2">
        <f t="shared" si="1"/>
        <v>65</v>
      </c>
    </row>
    <row r="155" spans="1:12" s="5" customFormat="1">
      <c r="A155" s="7">
        <v>43318</v>
      </c>
      <c r="B155" s="526">
        <v>15924</v>
      </c>
      <c r="C155" s="526" t="s">
        <v>25</v>
      </c>
      <c r="D155" t="s">
        <v>18</v>
      </c>
      <c r="E155" s="292"/>
      <c r="F155" s="11">
        <v>60</v>
      </c>
      <c r="G155" s="2">
        <f t="shared" ref="G155:G228" si="2">+G154+E155-F155</f>
        <v>5</v>
      </c>
      <c r="L155" s="398"/>
    </row>
    <row r="156" spans="1:12" s="5" customFormat="1">
      <c r="A156" s="7">
        <v>43318</v>
      </c>
      <c r="B156" s="526">
        <v>15924</v>
      </c>
      <c r="C156" s="526" t="s">
        <v>25</v>
      </c>
      <c r="D156" t="s">
        <v>19</v>
      </c>
      <c r="E156" s="292"/>
      <c r="F156" s="11">
        <v>5</v>
      </c>
      <c r="G156" s="2">
        <f t="shared" si="2"/>
        <v>0</v>
      </c>
      <c r="L156" s="398"/>
    </row>
    <row r="157" spans="1:12">
      <c r="A157" s="44">
        <v>43281</v>
      </c>
      <c r="B157" s="525" t="s">
        <v>14</v>
      </c>
      <c r="C157" s="525" t="s">
        <v>26</v>
      </c>
      <c r="D157" t="s">
        <v>16</v>
      </c>
      <c r="E157" s="265">
        <v>67.3</v>
      </c>
      <c r="G157" s="2">
        <f t="shared" si="2"/>
        <v>67.3</v>
      </c>
    </row>
    <row r="158" spans="1:12">
      <c r="B158" s="526"/>
      <c r="C158" s="526"/>
      <c r="D158" t="s">
        <v>17</v>
      </c>
      <c r="E158" s="265">
        <v>4</v>
      </c>
      <c r="G158" s="2">
        <f t="shared" si="2"/>
        <v>71.3</v>
      </c>
    </row>
    <row r="159" spans="1:12">
      <c r="B159" s="526"/>
      <c r="C159" s="526"/>
      <c r="D159" t="s">
        <v>18</v>
      </c>
      <c r="E159" s="265">
        <v>60</v>
      </c>
      <c r="G159" s="2">
        <f t="shared" si="2"/>
        <v>131.30000000000001</v>
      </c>
    </row>
    <row r="160" spans="1:12">
      <c r="B160" s="526"/>
      <c r="C160" s="526"/>
      <c r="D160" t="s">
        <v>19</v>
      </c>
      <c r="E160" s="265">
        <v>5</v>
      </c>
      <c r="G160" s="2">
        <f t="shared" si="2"/>
        <v>136.30000000000001</v>
      </c>
    </row>
    <row r="161" spans="1:12">
      <c r="A161" s="7">
        <v>43306</v>
      </c>
      <c r="B161" s="526">
        <v>15821</v>
      </c>
      <c r="C161" s="526" t="s">
        <v>26</v>
      </c>
      <c r="D161" t="s">
        <v>16</v>
      </c>
      <c r="F161" s="2">
        <v>67.3</v>
      </c>
      <c r="G161" s="2">
        <f t="shared" si="2"/>
        <v>69.000000000000014</v>
      </c>
    </row>
    <row r="162" spans="1:12">
      <c r="A162" s="7">
        <v>43306</v>
      </c>
      <c r="B162" s="526">
        <v>15821</v>
      </c>
      <c r="C162" s="526" t="s">
        <v>26</v>
      </c>
      <c r="D162" t="s">
        <v>17</v>
      </c>
      <c r="F162" s="2">
        <v>4</v>
      </c>
      <c r="G162" s="2">
        <f t="shared" si="2"/>
        <v>65.000000000000014</v>
      </c>
    </row>
    <row r="163" spans="1:12" s="5" customFormat="1">
      <c r="A163" s="7">
        <v>43318</v>
      </c>
      <c r="B163" s="526">
        <v>15924</v>
      </c>
      <c r="C163" s="526" t="s">
        <v>26</v>
      </c>
      <c r="D163" t="s">
        <v>18</v>
      </c>
      <c r="E163" s="292"/>
      <c r="F163" s="11">
        <v>60</v>
      </c>
      <c r="G163" s="2">
        <f t="shared" si="2"/>
        <v>5.0000000000000142</v>
      </c>
      <c r="L163" s="398"/>
    </row>
    <row r="164" spans="1:12" s="5" customFormat="1">
      <c r="A164" s="7">
        <v>43318</v>
      </c>
      <c r="B164" s="526">
        <v>15924</v>
      </c>
      <c r="C164" s="526" t="s">
        <v>26</v>
      </c>
      <c r="D164" t="s">
        <v>19</v>
      </c>
      <c r="E164" s="292"/>
      <c r="F164" s="11">
        <v>5</v>
      </c>
      <c r="G164" s="2">
        <f t="shared" si="2"/>
        <v>1.4210854715202004E-14</v>
      </c>
      <c r="L164" s="398"/>
    </row>
    <row r="165" spans="1:12">
      <c r="A165" s="44">
        <v>43312</v>
      </c>
      <c r="B165" s="525" t="s">
        <v>14</v>
      </c>
      <c r="C165" s="525" t="s">
        <v>27</v>
      </c>
      <c r="D165" t="s">
        <v>16</v>
      </c>
      <c r="E165" s="265">
        <v>66</v>
      </c>
      <c r="G165" s="2">
        <f t="shared" si="2"/>
        <v>66.000000000000014</v>
      </c>
    </row>
    <row r="166" spans="1:12">
      <c r="B166" s="526"/>
      <c r="C166" s="526"/>
      <c r="D166" t="s">
        <v>17</v>
      </c>
      <c r="E166" s="265">
        <v>4</v>
      </c>
      <c r="G166" s="2">
        <f t="shared" si="2"/>
        <v>70.000000000000014</v>
      </c>
    </row>
    <row r="167" spans="1:12">
      <c r="B167" s="526"/>
      <c r="C167" s="526"/>
      <c r="D167" t="s">
        <v>18</v>
      </c>
      <c r="E167" s="265">
        <v>60</v>
      </c>
      <c r="G167" s="2">
        <f t="shared" si="2"/>
        <v>130</v>
      </c>
    </row>
    <row r="168" spans="1:12">
      <c r="B168" s="526"/>
      <c r="C168" s="526"/>
      <c r="D168" t="s">
        <v>19</v>
      </c>
      <c r="E168" s="265">
        <v>5</v>
      </c>
      <c r="G168" s="2">
        <f t="shared" si="2"/>
        <v>135</v>
      </c>
    </row>
    <row r="169" spans="1:12" s="5" customFormat="1">
      <c r="A169" s="7">
        <v>43318</v>
      </c>
      <c r="B169" s="526">
        <v>15924</v>
      </c>
      <c r="C169" s="526" t="s">
        <v>27</v>
      </c>
      <c r="D169" t="s">
        <v>18</v>
      </c>
      <c r="E169" s="292"/>
      <c r="F169" s="11">
        <v>60</v>
      </c>
      <c r="G169" s="2">
        <f t="shared" si="2"/>
        <v>75</v>
      </c>
      <c r="L169" s="398"/>
    </row>
    <row r="170" spans="1:12" s="5" customFormat="1">
      <c r="A170" s="7">
        <v>43318</v>
      </c>
      <c r="B170" s="526">
        <v>15924</v>
      </c>
      <c r="C170" s="526" t="s">
        <v>27</v>
      </c>
      <c r="D170" t="s">
        <v>19</v>
      </c>
      <c r="E170" s="292"/>
      <c r="F170" s="11">
        <v>5</v>
      </c>
      <c r="G170" s="2">
        <f t="shared" si="2"/>
        <v>70</v>
      </c>
      <c r="L170" s="398"/>
    </row>
    <row r="171" spans="1:12" s="5" customFormat="1">
      <c r="A171" s="7">
        <v>43334</v>
      </c>
      <c r="B171" s="526">
        <v>16043</v>
      </c>
      <c r="C171" s="526" t="s">
        <v>27</v>
      </c>
      <c r="D171" t="s">
        <v>16</v>
      </c>
      <c r="E171" s="292"/>
      <c r="F171" s="11">
        <v>66</v>
      </c>
      <c r="G171" s="2">
        <f t="shared" si="2"/>
        <v>4</v>
      </c>
      <c r="L171" s="398"/>
    </row>
    <row r="172" spans="1:12" s="5" customFormat="1">
      <c r="A172" s="7">
        <v>43334</v>
      </c>
      <c r="B172" s="526">
        <v>16043</v>
      </c>
      <c r="C172" s="526" t="s">
        <v>27</v>
      </c>
      <c r="D172" t="s">
        <v>17</v>
      </c>
      <c r="E172" s="292"/>
      <c r="F172" s="11">
        <v>4</v>
      </c>
      <c r="G172" s="2">
        <f t="shared" si="2"/>
        <v>0</v>
      </c>
      <c r="L172" s="398"/>
    </row>
    <row r="173" spans="1:12" s="5" customFormat="1">
      <c r="A173" s="44">
        <v>43343</v>
      </c>
      <c r="B173" s="525" t="s">
        <v>14</v>
      </c>
      <c r="C173" s="525" t="s">
        <v>28</v>
      </c>
      <c r="D173" t="s">
        <v>16</v>
      </c>
      <c r="E173" s="265">
        <v>65.5</v>
      </c>
      <c r="F173" s="11"/>
      <c r="G173" s="2">
        <f t="shared" si="2"/>
        <v>65.5</v>
      </c>
      <c r="L173" s="398"/>
    </row>
    <row r="174" spans="1:12" s="5" customFormat="1">
      <c r="A174" s="7"/>
      <c r="B174" s="526"/>
      <c r="C174" s="526"/>
      <c r="D174" t="s">
        <v>17</v>
      </c>
      <c r="E174" s="265">
        <v>4</v>
      </c>
      <c r="F174" s="11"/>
      <c r="G174" s="2">
        <f t="shared" si="2"/>
        <v>69.5</v>
      </c>
      <c r="L174" s="398"/>
    </row>
    <row r="175" spans="1:12" s="5" customFormat="1">
      <c r="A175" s="7"/>
      <c r="B175" s="526"/>
      <c r="C175" s="526"/>
      <c r="D175" t="s">
        <v>18</v>
      </c>
      <c r="E175" s="265">
        <v>60</v>
      </c>
      <c r="F175" s="11"/>
      <c r="G175" s="2">
        <f t="shared" si="2"/>
        <v>129.5</v>
      </c>
      <c r="L175" s="398"/>
    </row>
    <row r="176" spans="1:12" s="5" customFormat="1">
      <c r="A176" s="7"/>
      <c r="B176" s="526"/>
      <c r="C176" s="526"/>
      <c r="D176" t="s">
        <v>19</v>
      </c>
      <c r="E176" s="265">
        <v>5</v>
      </c>
      <c r="F176" s="11"/>
      <c r="G176" s="2">
        <f t="shared" si="2"/>
        <v>134.5</v>
      </c>
      <c r="L176" s="398"/>
    </row>
    <row r="177" spans="1:12" s="5" customFormat="1">
      <c r="A177" s="7"/>
      <c r="B177" s="526"/>
      <c r="C177" s="526"/>
      <c r="D177" t="s">
        <v>35</v>
      </c>
      <c r="E177" s="265">
        <v>25</v>
      </c>
      <c r="F177" s="11"/>
      <c r="G177" s="2">
        <f t="shared" si="2"/>
        <v>159.5</v>
      </c>
      <c r="L177" s="398"/>
    </row>
    <row r="178" spans="1:12" s="5" customFormat="1">
      <c r="A178" s="7">
        <v>43368</v>
      </c>
      <c r="B178" s="526">
        <v>16239</v>
      </c>
      <c r="C178" s="526" t="s">
        <v>28</v>
      </c>
      <c r="D178" t="s">
        <v>16</v>
      </c>
      <c r="E178" s="265"/>
      <c r="F178" s="11">
        <v>65.5</v>
      </c>
      <c r="G178" s="2">
        <f t="shared" si="2"/>
        <v>94</v>
      </c>
      <c r="L178" s="398"/>
    </row>
    <row r="179" spans="1:12" s="5" customFormat="1">
      <c r="A179" s="7">
        <v>43368</v>
      </c>
      <c r="B179" s="526">
        <v>16239</v>
      </c>
      <c r="C179" s="526" t="s">
        <v>28</v>
      </c>
      <c r="D179" t="s">
        <v>17</v>
      </c>
      <c r="E179" s="265"/>
      <c r="F179" s="11">
        <v>4</v>
      </c>
      <c r="G179" s="2">
        <f t="shared" si="2"/>
        <v>90</v>
      </c>
      <c r="L179" s="398"/>
    </row>
    <row r="180" spans="1:12" s="5" customFormat="1">
      <c r="A180" s="7">
        <v>43392</v>
      </c>
      <c r="B180" s="526">
        <v>16378</v>
      </c>
      <c r="C180" s="526" t="s">
        <v>28</v>
      </c>
      <c r="D180" t="s">
        <v>18</v>
      </c>
      <c r="E180" s="265"/>
      <c r="F180" s="11">
        <v>60</v>
      </c>
      <c r="G180" s="2">
        <f t="shared" si="2"/>
        <v>30</v>
      </c>
      <c r="L180" s="398"/>
    </row>
    <row r="181" spans="1:12" s="5" customFormat="1">
      <c r="A181" s="7">
        <v>43392</v>
      </c>
      <c r="B181" s="526">
        <v>16378</v>
      </c>
      <c r="C181" s="526" t="s">
        <v>28</v>
      </c>
      <c r="D181" t="s">
        <v>19</v>
      </c>
      <c r="E181" s="265"/>
      <c r="F181" s="11">
        <v>5</v>
      </c>
      <c r="G181" s="2">
        <f t="shared" si="2"/>
        <v>25</v>
      </c>
      <c r="L181" s="398"/>
    </row>
    <row r="182" spans="1:12" s="5" customFormat="1">
      <c r="A182" s="7">
        <v>43392</v>
      </c>
      <c r="B182" s="526">
        <v>9016</v>
      </c>
      <c r="C182" s="526" t="s">
        <v>28</v>
      </c>
      <c r="D182" t="s">
        <v>35</v>
      </c>
      <c r="E182" s="265"/>
      <c r="F182" s="11">
        <v>25</v>
      </c>
      <c r="G182" s="2">
        <f t="shared" si="2"/>
        <v>0</v>
      </c>
      <c r="L182" s="398"/>
    </row>
    <row r="183" spans="1:12" s="5" customFormat="1">
      <c r="A183" s="44">
        <v>43373</v>
      </c>
      <c r="B183" s="525" t="s">
        <v>14</v>
      </c>
      <c r="C183" s="525" t="s">
        <v>29</v>
      </c>
      <c r="D183" t="s">
        <v>16</v>
      </c>
      <c r="E183" s="265">
        <v>67.099999999999994</v>
      </c>
      <c r="F183" s="11"/>
      <c r="G183" s="2">
        <f t="shared" si="2"/>
        <v>67.099999999999994</v>
      </c>
      <c r="L183" s="398"/>
    </row>
    <row r="184" spans="1:12" s="5" customFormat="1">
      <c r="A184" s="7"/>
      <c r="B184" s="526"/>
      <c r="C184" s="526"/>
      <c r="D184" t="s">
        <v>17</v>
      </c>
      <c r="E184" s="265">
        <v>4</v>
      </c>
      <c r="F184" s="11"/>
      <c r="G184" s="2">
        <f t="shared" si="2"/>
        <v>71.099999999999994</v>
      </c>
      <c r="L184" s="398"/>
    </row>
    <row r="185" spans="1:12" s="5" customFormat="1">
      <c r="A185" s="7"/>
      <c r="B185" s="526"/>
      <c r="C185" s="526"/>
      <c r="D185" t="s">
        <v>18</v>
      </c>
      <c r="E185" s="265">
        <v>60</v>
      </c>
      <c r="F185" s="11"/>
      <c r="G185" s="2">
        <f t="shared" si="2"/>
        <v>131.1</v>
      </c>
      <c r="L185" s="398"/>
    </row>
    <row r="186" spans="1:12" s="5" customFormat="1">
      <c r="A186" s="7"/>
      <c r="B186" s="526"/>
      <c r="C186" s="526"/>
      <c r="D186" t="s">
        <v>19</v>
      </c>
      <c r="E186" s="265">
        <v>5</v>
      </c>
      <c r="F186" s="11"/>
      <c r="G186" s="2">
        <f t="shared" si="2"/>
        <v>136.1</v>
      </c>
      <c r="L186" s="398"/>
    </row>
    <row r="187" spans="1:12" s="5" customFormat="1">
      <c r="A187" s="7"/>
      <c r="B187" s="526"/>
      <c r="C187" s="526"/>
      <c r="D187" t="s">
        <v>38</v>
      </c>
      <c r="E187" s="265">
        <v>10</v>
      </c>
      <c r="F187" s="11"/>
      <c r="G187" s="2">
        <f t="shared" si="2"/>
        <v>146.1</v>
      </c>
      <c r="L187" s="398"/>
    </row>
    <row r="188" spans="1:12" s="5" customFormat="1">
      <c r="A188" s="7">
        <v>43392</v>
      </c>
      <c r="B188" s="526">
        <v>16378</v>
      </c>
      <c r="C188" s="526" t="s">
        <v>29</v>
      </c>
      <c r="D188" t="s">
        <v>18</v>
      </c>
      <c r="E188" s="265"/>
      <c r="F188" s="11">
        <v>60</v>
      </c>
      <c r="G188" s="2">
        <f t="shared" si="2"/>
        <v>86.1</v>
      </c>
      <c r="L188" s="398"/>
    </row>
    <row r="189" spans="1:12" s="5" customFormat="1">
      <c r="A189" s="7">
        <v>43392</v>
      </c>
      <c r="B189" s="526">
        <v>16378</v>
      </c>
      <c r="C189" s="526" t="s">
        <v>29</v>
      </c>
      <c r="D189" t="s">
        <v>19</v>
      </c>
      <c r="E189" s="265"/>
      <c r="F189" s="11">
        <v>5</v>
      </c>
      <c r="G189" s="2">
        <f t="shared" si="2"/>
        <v>81.099999999999994</v>
      </c>
      <c r="L189" s="398"/>
    </row>
    <row r="190" spans="1:12" s="5" customFormat="1">
      <c r="A190" s="7">
        <v>43392</v>
      </c>
      <c r="B190" s="526">
        <v>16378</v>
      </c>
      <c r="C190" s="526" t="s">
        <v>29</v>
      </c>
      <c r="D190" t="s">
        <v>38</v>
      </c>
      <c r="E190" s="265"/>
      <c r="F190" s="11">
        <v>10</v>
      </c>
      <c r="G190" s="2">
        <f t="shared" si="2"/>
        <v>71.099999999999994</v>
      </c>
      <c r="L190" s="398"/>
    </row>
    <row r="191" spans="1:12" s="5" customFormat="1">
      <c r="A191" s="7">
        <v>43410</v>
      </c>
      <c r="B191" s="526">
        <v>16523</v>
      </c>
      <c r="C191" s="526" t="s">
        <v>29</v>
      </c>
      <c r="D191" t="s">
        <v>16</v>
      </c>
      <c r="E191" s="265"/>
      <c r="F191" s="11">
        <v>67.099999999999994</v>
      </c>
      <c r="G191" s="2">
        <f t="shared" si="2"/>
        <v>4</v>
      </c>
      <c r="L191" s="398"/>
    </row>
    <row r="192" spans="1:12" s="5" customFormat="1">
      <c r="A192" s="7">
        <v>43410</v>
      </c>
      <c r="B192" s="526">
        <v>16523</v>
      </c>
      <c r="C192" s="526" t="s">
        <v>29</v>
      </c>
      <c r="D192" t="s">
        <v>17</v>
      </c>
      <c r="E192" s="265"/>
      <c r="F192" s="11">
        <v>4</v>
      </c>
      <c r="G192" s="2">
        <f t="shared" si="2"/>
        <v>0</v>
      </c>
      <c r="L192" s="398"/>
    </row>
    <row r="193" spans="1:12" s="5" customFormat="1">
      <c r="A193" s="44">
        <v>43404</v>
      </c>
      <c r="B193" s="525" t="s">
        <v>14</v>
      </c>
      <c r="C193" s="525" t="s">
        <v>30</v>
      </c>
      <c r="D193" t="s">
        <v>16</v>
      </c>
      <c r="E193" s="265">
        <v>67.599999999999994</v>
      </c>
      <c r="F193" s="11"/>
      <c r="G193" s="2">
        <f t="shared" si="2"/>
        <v>67.599999999999994</v>
      </c>
      <c r="L193" s="398"/>
    </row>
    <row r="194" spans="1:12" s="5" customFormat="1">
      <c r="A194" s="44"/>
      <c r="B194" s="525"/>
      <c r="C194" s="525"/>
      <c r="D194" t="s">
        <v>17</v>
      </c>
      <c r="E194" s="265">
        <v>5</v>
      </c>
      <c r="F194" s="11"/>
      <c r="G194" s="2">
        <f t="shared" si="2"/>
        <v>72.599999999999994</v>
      </c>
      <c r="L194" s="398"/>
    </row>
    <row r="195" spans="1:12" s="5" customFormat="1">
      <c r="A195" s="44"/>
      <c r="B195" s="525"/>
      <c r="C195" s="525"/>
      <c r="D195" t="s">
        <v>18</v>
      </c>
      <c r="E195" s="265">
        <v>60</v>
      </c>
      <c r="F195" s="11"/>
      <c r="G195" s="2">
        <f t="shared" si="2"/>
        <v>132.6</v>
      </c>
      <c r="L195" s="398"/>
    </row>
    <row r="196" spans="1:12" s="5" customFormat="1">
      <c r="A196" s="44"/>
      <c r="B196" s="525"/>
      <c r="C196" s="525"/>
      <c r="D196" t="s">
        <v>19</v>
      </c>
      <c r="E196" s="265">
        <v>5</v>
      </c>
      <c r="F196" s="11"/>
      <c r="G196" s="2">
        <f t="shared" si="2"/>
        <v>137.6</v>
      </c>
      <c r="L196" s="398"/>
    </row>
    <row r="197" spans="1:12" s="5" customFormat="1">
      <c r="A197" s="7">
        <v>43446</v>
      </c>
      <c r="B197" s="526">
        <v>16765</v>
      </c>
      <c r="C197" s="526" t="s">
        <v>30</v>
      </c>
      <c r="D197" t="s">
        <v>16</v>
      </c>
      <c r="E197" s="293"/>
      <c r="F197" s="11">
        <v>67.599999999999994</v>
      </c>
      <c r="G197" s="2">
        <f t="shared" si="2"/>
        <v>70</v>
      </c>
      <c r="L197" s="398"/>
    </row>
    <row r="198" spans="1:12" s="5" customFormat="1">
      <c r="A198" s="7">
        <v>43446</v>
      </c>
      <c r="B198" s="526">
        <v>16765</v>
      </c>
      <c r="C198" s="526" t="s">
        <v>30</v>
      </c>
      <c r="D198" t="s">
        <v>17</v>
      </c>
      <c r="E198" s="293"/>
      <c r="F198" s="11">
        <v>5</v>
      </c>
      <c r="G198" s="2">
        <f t="shared" si="2"/>
        <v>65</v>
      </c>
      <c r="L198" s="398"/>
    </row>
    <row r="199" spans="1:12" s="5" customFormat="1">
      <c r="A199" s="7">
        <v>43551</v>
      </c>
      <c r="B199" s="526">
        <v>17458</v>
      </c>
      <c r="C199" s="526" t="s">
        <v>30</v>
      </c>
      <c r="D199" t="s">
        <v>18</v>
      </c>
      <c r="E199" s="293"/>
      <c r="F199" s="11">
        <v>60</v>
      </c>
      <c r="G199" s="2">
        <f t="shared" si="2"/>
        <v>5</v>
      </c>
      <c r="L199" s="398"/>
    </row>
    <row r="200" spans="1:12" s="5" customFormat="1">
      <c r="A200" s="7">
        <v>43551</v>
      </c>
      <c r="B200" s="526">
        <v>17458</v>
      </c>
      <c r="C200" s="526" t="s">
        <v>30</v>
      </c>
      <c r="D200" t="s">
        <v>19</v>
      </c>
      <c r="E200" s="293"/>
      <c r="F200" s="11">
        <v>5</v>
      </c>
      <c r="G200" s="2">
        <f t="shared" si="2"/>
        <v>0</v>
      </c>
      <c r="L200" s="398"/>
    </row>
    <row r="201" spans="1:12" s="5" customFormat="1">
      <c r="A201" s="44">
        <v>43434</v>
      </c>
      <c r="B201" s="525" t="s">
        <v>14</v>
      </c>
      <c r="C201" s="525" t="s">
        <v>33</v>
      </c>
      <c r="D201" t="s">
        <v>16</v>
      </c>
      <c r="E201" s="265">
        <v>69.5</v>
      </c>
      <c r="F201" s="11"/>
      <c r="G201" s="2">
        <f t="shared" si="2"/>
        <v>69.5</v>
      </c>
      <c r="L201" s="398"/>
    </row>
    <row r="202" spans="1:12" s="5" customFormat="1">
      <c r="A202" s="44"/>
      <c r="B202" s="525"/>
      <c r="C202" s="525"/>
      <c r="D202" t="s">
        <v>17</v>
      </c>
      <c r="E202" s="265">
        <v>5</v>
      </c>
      <c r="F202" s="11"/>
      <c r="G202" s="2">
        <f t="shared" si="2"/>
        <v>74.5</v>
      </c>
      <c r="L202" s="398"/>
    </row>
    <row r="203" spans="1:12" s="5" customFormat="1">
      <c r="A203" s="44"/>
      <c r="B203" s="525"/>
      <c r="C203" s="525"/>
      <c r="D203" t="s">
        <v>18</v>
      </c>
      <c r="E203" s="265">
        <v>60</v>
      </c>
      <c r="F203" s="11"/>
      <c r="G203" s="2">
        <f t="shared" si="2"/>
        <v>134.5</v>
      </c>
      <c r="L203" s="398"/>
    </row>
    <row r="204" spans="1:12" s="5" customFormat="1">
      <c r="A204" s="44"/>
      <c r="B204" s="525"/>
      <c r="C204" s="525"/>
      <c r="D204" t="s">
        <v>19</v>
      </c>
      <c r="E204" s="265">
        <v>5</v>
      </c>
      <c r="F204" s="11"/>
      <c r="G204" s="2">
        <f t="shared" si="2"/>
        <v>139.5</v>
      </c>
      <c r="L204" s="398"/>
    </row>
    <row r="205" spans="1:12" s="5" customFormat="1">
      <c r="A205" s="7">
        <v>43474</v>
      </c>
      <c r="B205" s="526">
        <v>16912</v>
      </c>
      <c r="C205" s="526" t="s">
        <v>33</v>
      </c>
      <c r="D205" t="s">
        <v>16</v>
      </c>
      <c r="E205" s="265"/>
      <c r="F205" s="11">
        <v>69.5</v>
      </c>
      <c r="G205" s="2">
        <f t="shared" si="2"/>
        <v>70</v>
      </c>
      <c r="L205" s="398"/>
    </row>
    <row r="206" spans="1:12" s="5" customFormat="1">
      <c r="A206" s="7">
        <v>43474</v>
      </c>
      <c r="B206" s="526">
        <v>16912</v>
      </c>
      <c r="C206" s="526" t="s">
        <v>33</v>
      </c>
      <c r="D206" t="s">
        <v>17</v>
      </c>
      <c r="E206" s="265"/>
      <c r="F206" s="11">
        <v>5</v>
      </c>
      <c r="G206" s="2">
        <f t="shared" si="2"/>
        <v>65</v>
      </c>
      <c r="L206" s="398"/>
    </row>
    <row r="207" spans="1:12" s="5" customFormat="1">
      <c r="A207" s="7">
        <v>43551</v>
      </c>
      <c r="B207" s="526">
        <v>17458</v>
      </c>
      <c r="C207" s="526" t="s">
        <v>33</v>
      </c>
      <c r="D207" t="s">
        <v>18</v>
      </c>
      <c r="E207" s="265"/>
      <c r="F207" s="11">
        <v>60</v>
      </c>
      <c r="G207" s="2">
        <f t="shared" si="2"/>
        <v>5</v>
      </c>
      <c r="L207" s="398"/>
    </row>
    <row r="208" spans="1:12" s="5" customFormat="1">
      <c r="A208" s="7">
        <v>43551</v>
      </c>
      <c r="B208" s="526">
        <v>17458</v>
      </c>
      <c r="C208" s="526" t="s">
        <v>33</v>
      </c>
      <c r="D208" t="s">
        <v>19</v>
      </c>
      <c r="E208" s="265"/>
      <c r="F208" s="11">
        <v>5</v>
      </c>
      <c r="G208" s="2">
        <f t="shared" si="2"/>
        <v>0</v>
      </c>
      <c r="L208" s="398"/>
    </row>
    <row r="209" spans="1:12" s="5" customFormat="1">
      <c r="A209" s="44">
        <v>43465</v>
      </c>
      <c r="B209" s="525" t="s">
        <v>14</v>
      </c>
      <c r="C209" s="525" t="s">
        <v>34</v>
      </c>
      <c r="D209" t="s">
        <v>16</v>
      </c>
      <c r="E209" s="265">
        <v>74.2</v>
      </c>
      <c r="F209" s="11"/>
      <c r="G209" s="2">
        <f t="shared" si="2"/>
        <v>74.2</v>
      </c>
      <c r="L209" s="398"/>
    </row>
    <row r="210" spans="1:12" s="5" customFormat="1">
      <c r="A210" s="44"/>
      <c r="B210" s="525"/>
      <c r="C210" s="525"/>
      <c r="D210" t="s">
        <v>17</v>
      </c>
      <c r="E210" s="265">
        <v>5</v>
      </c>
      <c r="F210" s="11"/>
      <c r="G210" s="2">
        <f t="shared" si="2"/>
        <v>79.2</v>
      </c>
      <c r="L210" s="398"/>
    </row>
    <row r="211" spans="1:12" s="5" customFormat="1">
      <c r="A211" s="44"/>
      <c r="B211" s="525"/>
      <c r="C211" s="525"/>
      <c r="D211" t="s">
        <v>18</v>
      </c>
      <c r="E211" s="265">
        <v>60</v>
      </c>
      <c r="F211" s="11"/>
      <c r="G211" s="2">
        <f t="shared" si="2"/>
        <v>139.19999999999999</v>
      </c>
      <c r="L211" s="398"/>
    </row>
    <row r="212" spans="1:12" s="5" customFormat="1">
      <c r="A212" s="44"/>
      <c r="B212" s="525"/>
      <c r="C212" s="525"/>
      <c r="D212" t="s">
        <v>19</v>
      </c>
      <c r="E212" s="265">
        <v>5</v>
      </c>
      <c r="F212" s="11"/>
      <c r="G212" s="2">
        <f t="shared" si="2"/>
        <v>144.19999999999999</v>
      </c>
      <c r="L212" s="398"/>
    </row>
    <row r="213" spans="1:12" s="5" customFormat="1">
      <c r="A213" s="7">
        <v>43523</v>
      </c>
      <c r="B213" s="526">
        <v>17228</v>
      </c>
      <c r="C213" s="526" t="s">
        <v>34</v>
      </c>
      <c r="D213" t="s">
        <v>16</v>
      </c>
      <c r="E213" s="265"/>
      <c r="F213" s="11">
        <v>74.2</v>
      </c>
      <c r="G213" s="2">
        <f t="shared" si="2"/>
        <v>69.999999999999986</v>
      </c>
      <c r="L213" s="398"/>
    </row>
    <row r="214" spans="1:12" s="5" customFormat="1">
      <c r="A214" s="7">
        <v>43523</v>
      </c>
      <c r="B214" s="526">
        <v>17228</v>
      </c>
      <c r="C214" s="526" t="s">
        <v>34</v>
      </c>
      <c r="D214" t="s">
        <v>17</v>
      </c>
      <c r="E214" s="265"/>
      <c r="F214" s="11">
        <v>5</v>
      </c>
      <c r="G214" s="2">
        <f t="shared" si="2"/>
        <v>64.999999999999986</v>
      </c>
      <c r="L214" s="398"/>
    </row>
    <row r="215" spans="1:12" s="5" customFormat="1">
      <c r="A215" s="7">
        <v>43551</v>
      </c>
      <c r="B215" s="526">
        <v>17458</v>
      </c>
      <c r="C215" s="526" t="s">
        <v>34</v>
      </c>
      <c r="D215" t="s">
        <v>18</v>
      </c>
      <c r="E215" s="265"/>
      <c r="F215" s="11">
        <v>60</v>
      </c>
      <c r="G215" s="2">
        <f t="shared" si="2"/>
        <v>4.9999999999999858</v>
      </c>
      <c r="L215" s="398"/>
    </row>
    <row r="216" spans="1:12" s="5" customFormat="1">
      <c r="A216" s="7">
        <v>43551</v>
      </c>
      <c r="B216" s="526">
        <v>17458</v>
      </c>
      <c r="C216" s="526" t="s">
        <v>34</v>
      </c>
      <c r="D216" t="s">
        <v>19</v>
      </c>
      <c r="E216" s="265"/>
      <c r="F216" s="11">
        <v>5</v>
      </c>
      <c r="G216" s="2">
        <f t="shared" si="2"/>
        <v>-1.4210854715202004E-14</v>
      </c>
      <c r="L216" s="398"/>
    </row>
    <row r="217" spans="1:12" s="5" customFormat="1">
      <c r="A217" s="44">
        <v>43496</v>
      </c>
      <c r="B217" s="525" t="s">
        <v>14</v>
      </c>
      <c r="C217" s="525" t="s">
        <v>15</v>
      </c>
      <c r="D217" t="s">
        <v>16</v>
      </c>
      <c r="E217" s="265">
        <v>85.7</v>
      </c>
      <c r="F217" s="11"/>
      <c r="G217" s="2">
        <f t="shared" si="2"/>
        <v>85.699999999999989</v>
      </c>
      <c r="L217" s="398"/>
    </row>
    <row r="218" spans="1:12" s="5" customFormat="1">
      <c r="A218" s="44"/>
      <c r="B218" s="525"/>
      <c r="C218" s="525"/>
      <c r="D218" t="s">
        <v>17</v>
      </c>
      <c r="E218" s="265">
        <v>5</v>
      </c>
      <c r="F218" s="11"/>
      <c r="G218" s="2">
        <f t="shared" si="2"/>
        <v>90.699999999999989</v>
      </c>
      <c r="L218" s="398"/>
    </row>
    <row r="219" spans="1:12" s="5" customFormat="1">
      <c r="A219" s="44"/>
      <c r="B219" s="525"/>
      <c r="C219" s="525"/>
      <c r="D219" t="s">
        <v>18</v>
      </c>
      <c r="E219" s="265">
        <v>60</v>
      </c>
      <c r="F219" s="11"/>
      <c r="G219" s="2">
        <f t="shared" si="2"/>
        <v>150.69999999999999</v>
      </c>
      <c r="L219" s="398"/>
    </row>
    <row r="220" spans="1:12" s="5" customFormat="1">
      <c r="A220" s="44"/>
      <c r="B220" s="525"/>
      <c r="C220" s="525"/>
      <c r="D220" t="s">
        <v>19</v>
      </c>
      <c r="E220" s="265">
        <v>5</v>
      </c>
      <c r="F220" s="11"/>
      <c r="G220" s="2">
        <f t="shared" si="2"/>
        <v>155.69999999999999</v>
      </c>
      <c r="L220" s="398"/>
    </row>
    <row r="221" spans="1:12" s="5" customFormat="1">
      <c r="A221" s="7">
        <v>43523</v>
      </c>
      <c r="B221" s="526">
        <v>17228</v>
      </c>
      <c r="C221" s="526" t="s">
        <v>15</v>
      </c>
      <c r="D221" t="s">
        <v>16</v>
      </c>
      <c r="E221" s="265"/>
      <c r="F221" s="11">
        <v>85.7</v>
      </c>
      <c r="G221" s="2">
        <f t="shared" si="2"/>
        <v>69.999999999999986</v>
      </c>
      <c r="L221" s="398"/>
    </row>
    <row r="222" spans="1:12" s="5" customFormat="1">
      <c r="A222" s="7">
        <v>43523</v>
      </c>
      <c r="B222" s="526">
        <v>17228</v>
      </c>
      <c r="C222" s="526" t="s">
        <v>15</v>
      </c>
      <c r="D222" t="s">
        <v>17</v>
      </c>
      <c r="E222" s="265"/>
      <c r="F222" s="11">
        <v>5</v>
      </c>
      <c r="G222" s="2">
        <f t="shared" si="2"/>
        <v>64.999999999999986</v>
      </c>
      <c r="L222" s="398"/>
    </row>
    <row r="223" spans="1:12" s="5" customFormat="1">
      <c r="A223" s="7">
        <v>43551</v>
      </c>
      <c r="B223" s="526">
        <v>17458</v>
      </c>
      <c r="C223" s="526" t="s">
        <v>15</v>
      </c>
      <c r="D223" t="s">
        <v>18</v>
      </c>
      <c r="E223" s="265"/>
      <c r="F223" s="11">
        <v>60</v>
      </c>
      <c r="G223" s="2">
        <f t="shared" si="2"/>
        <v>4.9999999999999858</v>
      </c>
      <c r="L223" s="398"/>
    </row>
    <row r="224" spans="1:12" s="5" customFormat="1">
      <c r="A224" s="7">
        <v>43551</v>
      </c>
      <c r="B224" s="526">
        <v>17458</v>
      </c>
      <c r="C224" s="526" t="s">
        <v>15</v>
      </c>
      <c r="D224" t="s">
        <v>19</v>
      </c>
      <c r="E224" s="265"/>
      <c r="F224" s="11">
        <v>5</v>
      </c>
      <c r="G224" s="2">
        <f t="shared" si="2"/>
        <v>-1.4210854715202004E-14</v>
      </c>
      <c r="L224" s="398"/>
    </row>
    <row r="225" spans="1:12" s="5" customFormat="1">
      <c r="A225" s="44">
        <v>43524</v>
      </c>
      <c r="B225" s="525" t="s">
        <v>14</v>
      </c>
      <c r="C225" s="525" t="s">
        <v>20</v>
      </c>
      <c r="D225" t="s">
        <v>16</v>
      </c>
      <c r="E225" s="265">
        <v>107.3</v>
      </c>
      <c r="F225" s="11"/>
      <c r="G225" s="2">
        <f t="shared" si="2"/>
        <v>107.29999999999998</v>
      </c>
      <c r="L225" s="398"/>
    </row>
    <row r="226" spans="1:12" s="5" customFormat="1">
      <c r="A226" s="44"/>
      <c r="B226" s="525"/>
      <c r="C226" s="525"/>
      <c r="D226" t="s">
        <v>17</v>
      </c>
      <c r="E226" s="265">
        <v>6.1</v>
      </c>
      <c r="F226" s="11"/>
      <c r="G226" s="2">
        <f t="shared" si="2"/>
        <v>113.39999999999998</v>
      </c>
      <c r="L226" s="398"/>
    </row>
    <row r="227" spans="1:12" s="5" customFormat="1">
      <c r="A227" s="44"/>
      <c r="B227" s="525"/>
      <c r="C227" s="525"/>
      <c r="D227" t="s">
        <v>18</v>
      </c>
      <c r="E227" s="265">
        <v>56</v>
      </c>
      <c r="F227" s="11"/>
      <c r="G227" s="2">
        <f t="shared" si="2"/>
        <v>169.39999999999998</v>
      </c>
      <c r="L227" s="398"/>
    </row>
    <row r="228" spans="1:12" s="5" customFormat="1">
      <c r="A228" s="44"/>
      <c r="B228" s="525"/>
      <c r="C228" s="525"/>
      <c r="D228" t="s">
        <v>19</v>
      </c>
      <c r="E228" s="265">
        <v>5</v>
      </c>
      <c r="F228" s="11"/>
      <c r="G228" s="2">
        <f t="shared" si="2"/>
        <v>174.39999999999998</v>
      </c>
      <c r="L228" s="398"/>
    </row>
    <row r="229" spans="1:12" s="5" customFormat="1">
      <c r="A229" s="7">
        <v>43551</v>
      </c>
      <c r="B229" s="526">
        <v>17459</v>
      </c>
      <c r="C229" s="526" t="s">
        <v>20</v>
      </c>
      <c r="D229" t="s">
        <v>18</v>
      </c>
      <c r="E229" s="265"/>
      <c r="F229" s="11">
        <v>56</v>
      </c>
      <c r="G229" s="2">
        <f t="shared" ref="G229:G292" si="3">+G228+E229-F229</f>
        <v>118.39999999999998</v>
      </c>
      <c r="L229" s="398"/>
    </row>
    <row r="230" spans="1:12" s="5" customFormat="1">
      <c r="A230" s="7">
        <v>43551</v>
      </c>
      <c r="B230" s="526">
        <v>17459</v>
      </c>
      <c r="C230" s="526" t="s">
        <v>20</v>
      </c>
      <c r="D230" t="s">
        <v>19</v>
      </c>
      <c r="E230" s="265"/>
      <c r="F230" s="11">
        <v>5</v>
      </c>
      <c r="G230" s="2">
        <f t="shared" si="3"/>
        <v>113.39999999999998</v>
      </c>
      <c r="L230" s="398"/>
    </row>
    <row r="231" spans="1:12" s="5" customFormat="1">
      <c r="A231" s="7">
        <v>43551</v>
      </c>
      <c r="B231" s="526">
        <v>17464</v>
      </c>
      <c r="C231" s="526" t="s">
        <v>20</v>
      </c>
      <c r="D231" t="s">
        <v>16</v>
      </c>
      <c r="E231" s="265"/>
      <c r="F231" s="11">
        <v>107.3</v>
      </c>
      <c r="G231" s="2">
        <f t="shared" si="3"/>
        <v>6.0999999999999801</v>
      </c>
      <c r="L231" s="398"/>
    </row>
    <row r="232" spans="1:12" s="5" customFormat="1">
      <c r="A232" s="7">
        <v>43579</v>
      </c>
      <c r="B232" s="526">
        <v>17677</v>
      </c>
      <c r="C232" s="526" t="s">
        <v>20</v>
      </c>
      <c r="D232" t="s">
        <v>17</v>
      </c>
      <c r="E232" s="265"/>
      <c r="F232" s="11">
        <v>6.1</v>
      </c>
      <c r="G232" s="2">
        <f t="shared" si="3"/>
        <v>-1.9539925233402755E-14</v>
      </c>
      <c r="L232" s="398"/>
    </row>
    <row r="233" spans="1:12" s="5" customFormat="1">
      <c r="A233" s="44">
        <v>43555</v>
      </c>
      <c r="B233" s="525" t="s">
        <v>14</v>
      </c>
      <c r="C233" s="525" t="s">
        <v>23</v>
      </c>
      <c r="D233" t="s">
        <v>16</v>
      </c>
      <c r="E233" s="265">
        <v>99.6</v>
      </c>
      <c r="F233" s="11"/>
      <c r="G233" s="2">
        <f t="shared" si="3"/>
        <v>99.59999999999998</v>
      </c>
      <c r="L233" s="398"/>
    </row>
    <row r="234" spans="1:12" s="5" customFormat="1">
      <c r="A234" s="44"/>
      <c r="B234" s="525"/>
      <c r="C234" s="525"/>
      <c r="D234" t="s">
        <v>17</v>
      </c>
      <c r="E234" s="265">
        <v>4.9000000000000004</v>
      </c>
      <c r="F234" s="11"/>
      <c r="G234" s="2">
        <f t="shared" si="3"/>
        <v>104.49999999999999</v>
      </c>
      <c r="L234" s="398"/>
    </row>
    <row r="235" spans="1:12" s="5" customFormat="1">
      <c r="A235" s="44"/>
      <c r="B235" s="525"/>
      <c r="C235" s="525"/>
      <c r="D235" t="s">
        <v>18</v>
      </c>
      <c r="E235" s="265">
        <v>60</v>
      </c>
      <c r="F235" s="11"/>
      <c r="G235" s="2">
        <f t="shared" si="3"/>
        <v>164.5</v>
      </c>
      <c r="L235" s="398"/>
    </row>
    <row r="236" spans="1:12" s="5" customFormat="1">
      <c r="A236" s="44"/>
      <c r="B236" s="525"/>
      <c r="C236" s="525"/>
      <c r="D236" t="s">
        <v>19</v>
      </c>
      <c r="E236" s="265">
        <v>5</v>
      </c>
      <c r="F236" s="11"/>
      <c r="G236" s="2">
        <f t="shared" si="3"/>
        <v>169.5</v>
      </c>
      <c r="L236" s="398"/>
    </row>
    <row r="237" spans="1:12" s="5" customFormat="1">
      <c r="A237" s="7">
        <v>43589</v>
      </c>
      <c r="B237" s="526">
        <v>17790</v>
      </c>
      <c r="C237" s="526" t="s">
        <v>23</v>
      </c>
      <c r="D237" t="s">
        <v>16</v>
      </c>
      <c r="E237" s="265"/>
      <c r="F237" s="11">
        <v>99.6</v>
      </c>
      <c r="G237" s="2">
        <f t="shared" si="3"/>
        <v>69.900000000000006</v>
      </c>
      <c r="L237" s="398"/>
    </row>
    <row r="238" spans="1:12" s="5" customFormat="1">
      <c r="A238" s="7">
        <v>43589</v>
      </c>
      <c r="B238" s="526">
        <v>17790</v>
      </c>
      <c r="C238" s="526" t="s">
        <v>23</v>
      </c>
      <c r="D238" t="s">
        <v>17</v>
      </c>
      <c r="E238" s="265"/>
      <c r="F238" s="11">
        <v>4.9000000000000004</v>
      </c>
      <c r="G238" s="2">
        <f t="shared" si="3"/>
        <v>65</v>
      </c>
      <c r="L238" s="398"/>
    </row>
    <row r="239" spans="1:12" s="5" customFormat="1">
      <c r="A239" s="7">
        <v>43682</v>
      </c>
      <c r="B239" s="526">
        <v>18408</v>
      </c>
      <c r="C239" s="526" t="s">
        <v>23</v>
      </c>
      <c r="D239" t="s">
        <v>18</v>
      </c>
      <c r="E239" s="265"/>
      <c r="F239" s="11">
        <v>60</v>
      </c>
      <c r="G239" s="2">
        <f t="shared" si="3"/>
        <v>5</v>
      </c>
      <c r="L239" s="398"/>
    </row>
    <row r="240" spans="1:12" s="5" customFormat="1">
      <c r="A240" s="7">
        <v>43682</v>
      </c>
      <c r="B240" s="526">
        <v>18408</v>
      </c>
      <c r="C240" s="526" t="s">
        <v>23</v>
      </c>
      <c r="D240" t="s">
        <v>40</v>
      </c>
      <c r="E240" s="265"/>
      <c r="F240" s="11">
        <v>5</v>
      </c>
      <c r="G240" s="2">
        <f t="shared" si="3"/>
        <v>0</v>
      </c>
      <c r="L240" s="398"/>
    </row>
    <row r="241" spans="1:12" s="5" customFormat="1">
      <c r="A241" s="44">
        <v>43585</v>
      </c>
      <c r="B241" s="525" t="s">
        <v>14</v>
      </c>
      <c r="C241" s="525" t="s">
        <v>24</v>
      </c>
      <c r="D241" t="s">
        <v>16</v>
      </c>
      <c r="E241" s="265">
        <v>100.8</v>
      </c>
      <c r="F241" s="11"/>
      <c r="G241" s="2">
        <f t="shared" si="3"/>
        <v>100.8</v>
      </c>
      <c r="L241" s="398"/>
    </row>
    <row r="242" spans="1:12" s="5" customFormat="1">
      <c r="A242" s="44"/>
      <c r="B242" s="525"/>
      <c r="C242" s="525"/>
      <c r="D242" t="s">
        <v>17</v>
      </c>
      <c r="E242" s="265">
        <v>4.5</v>
      </c>
      <c r="F242" s="11"/>
      <c r="G242" s="2">
        <f t="shared" si="3"/>
        <v>105.3</v>
      </c>
      <c r="L242" s="398"/>
    </row>
    <row r="243" spans="1:12" s="5" customFormat="1">
      <c r="A243" s="44"/>
      <c r="B243" s="525"/>
      <c r="C243" s="525"/>
      <c r="D243" t="s">
        <v>18</v>
      </c>
      <c r="E243" s="265">
        <v>60</v>
      </c>
      <c r="F243" s="11"/>
      <c r="G243" s="2">
        <f t="shared" si="3"/>
        <v>165.3</v>
      </c>
      <c r="L243" s="398"/>
    </row>
    <row r="244" spans="1:12" s="5" customFormat="1">
      <c r="A244" s="44"/>
      <c r="B244" s="525"/>
      <c r="C244" s="525"/>
      <c r="D244" t="s">
        <v>19</v>
      </c>
      <c r="E244" s="265">
        <v>5</v>
      </c>
      <c r="F244" s="11"/>
      <c r="G244" s="2">
        <f t="shared" si="3"/>
        <v>170.3</v>
      </c>
      <c r="L244" s="398"/>
    </row>
    <row r="245" spans="1:12" s="5" customFormat="1">
      <c r="A245" s="7">
        <v>43608</v>
      </c>
      <c r="B245" s="526">
        <v>17956</v>
      </c>
      <c r="C245" s="526" t="s">
        <v>24</v>
      </c>
      <c r="D245" t="s">
        <v>16</v>
      </c>
      <c r="E245" s="265"/>
      <c r="F245" s="11">
        <v>100.8</v>
      </c>
      <c r="G245" s="2">
        <f t="shared" si="3"/>
        <v>69.500000000000014</v>
      </c>
      <c r="L245" s="398"/>
    </row>
    <row r="246" spans="1:12" s="5" customFormat="1">
      <c r="A246" s="7">
        <v>43608</v>
      </c>
      <c r="B246" s="526">
        <v>17956</v>
      </c>
      <c r="C246" s="526" t="s">
        <v>24</v>
      </c>
      <c r="D246" t="s">
        <v>17</v>
      </c>
      <c r="E246" s="265"/>
      <c r="F246" s="11">
        <v>4.5</v>
      </c>
      <c r="G246" s="2">
        <f t="shared" si="3"/>
        <v>65.000000000000014</v>
      </c>
      <c r="L246" s="398"/>
    </row>
    <row r="247" spans="1:12" s="5" customFormat="1">
      <c r="A247" s="7">
        <v>43682</v>
      </c>
      <c r="B247" s="526">
        <v>18408</v>
      </c>
      <c r="C247" s="526" t="s">
        <v>24</v>
      </c>
      <c r="D247" t="s">
        <v>18</v>
      </c>
      <c r="E247" s="265"/>
      <c r="F247" s="11">
        <v>60</v>
      </c>
      <c r="G247" s="2">
        <f t="shared" si="3"/>
        <v>5.0000000000000142</v>
      </c>
      <c r="L247" s="398"/>
    </row>
    <row r="248" spans="1:12" s="5" customFormat="1">
      <c r="A248" s="7">
        <v>43682</v>
      </c>
      <c r="B248" s="526">
        <v>18408</v>
      </c>
      <c r="C248" s="526" t="s">
        <v>24</v>
      </c>
      <c r="D248" t="s">
        <v>40</v>
      </c>
      <c r="E248" s="265"/>
      <c r="F248" s="11">
        <v>5</v>
      </c>
      <c r="G248" s="2">
        <f t="shared" si="3"/>
        <v>1.4210854715202004E-14</v>
      </c>
      <c r="L248" s="398"/>
    </row>
    <row r="249" spans="1:12" s="5" customFormat="1">
      <c r="A249" s="44">
        <v>43616</v>
      </c>
      <c r="B249" s="525" t="s">
        <v>14</v>
      </c>
      <c r="C249" s="525" t="s">
        <v>25</v>
      </c>
      <c r="D249" t="s">
        <v>16</v>
      </c>
      <c r="E249" s="265">
        <v>89.6</v>
      </c>
      <c r="F249" s="11"/>
      <c r="G249" s="2">
        <f t="shared" si="3"/>
        <v>89.600000000000009</v>
      </c>
      <c r="L249" s="398"/>
    </row>
    <row r="250" spans="1:12" s="5" customFormat="1">
      <c r="A250" s="44"/>
      <c r="B250" s="525"/>
      <c r="C250" s="525"/>
      <c r="D250" t="s">
        <v>17</v>
      </c>
      <c r="E250" s="265">
        <v>5.2</v>
      </c>
      <c r="F250" s="11"/>
      <c r="G250" s="2">
        <f t="shared" si="3"/>
        <v>94.800000000000011</v>
      </c>
      <c r="L250" s="398"/>
    </row>
    <row r="251" spans="1:12" s="5" customFormat="1">
      <c r="A251" s="44"/>
      <c r="B251" s="525"/>
      <c r="C251" s="525"/>
      <c r="D251" t="s">
        <v>18</v>
      </c>
      <c r="E251" s="265">
        <v>60</v>
      </c>
      <c r="F251" s="11"/>
      <c r="G251" s="2">
        <f t="shared" si="3"/>
        <v>154.80000000000001</v>
      </c>
      <c r="L251" s="398"/>
    </row>
    <row r="252" spans="1:12" s="5" customFormat="1">
      <c r="A252" s="44"/>
      <c r="B252" s="525"/>
      <c r="C252" s="525"/>
      <c r="D252" t="s">
        <v>19</v>
      </c>
      <c r="E252" s="265">
        <v>5</v>
      </c>
      <c r="F252" s="11"/>
      <c r="G252" s="2">
        <f t="shared" si="3"/>
        <v>159.80000000000001</v>
      </c>
      <c r="L252" s="398"/>
    </row>
    <row r="253" spans="1:12" s="5" customFormat="1">
      <c r="A253" s="44"/>
      <c r="B253" s="525"/>
      <c r="C253" s="525"/>
      <c r="D253" t="s">
        <v>39</v>
      </c>
      <c r="E253" s="265">
        <v>10</v>
      </c>
      <c r="F253" s="11"/>
      <c r="G253" s="2">
        <f t="shared" si="3"/>
        <v>169.8</v>
      </c>
      <c r="L253" s="398"/>
    </row>
    <row r="254" spans="1:12" s="5" customFormat="1">
      <c r="A254" s="7">
        <v>43642</v>
      </c>
      <c r="B254" s="526">
        <v>18134</v>
      </c>
      <c r="C254" s="526" t="s">
        <v>25</v>
      </c>
      <c r="D254" t="s">
        <v>16</v>
      </c>
      <c r="E254" s="265"/>
      <c r="F254" s="11">
        <v>89.6</v>
      </c>
      <c r="G254" s="2">
        <f t="shared" si="3"/>
        <v>80.200000000000017</v>
      </c>
      <c r="L254" s="398"/>
    </row>
    <row r="255" spans="1:12" s="5" customFormat="1">
      <c r="A255" s="7">
        <v>43642</v>
      </c>
      <c r="B255" s="526">
        <v>18134</v>
      </c>
      <c r="C255" s="526" t="s">
        <v>25</v>
      </c>
      <c r="D255" t="s">
        <v>17</v>
      </c>
      <c r="E255" s="265"/>
      <c r="F255" s="11">
        <v>5.2</v>
      </c>
      <c r="G255" s="2">
        <f t="shared" si="3"/>
        <v>75.000000000000014</v>
      </c>
      <c r="L255" s="398"/>
    </row>
    <row r="256" spans="1:12" s="5" customFormat="1">
      <c r="A256" s="7">
        <v>43682</v>
      </c>
      <c r="B256" s="526">
        <v>18408</v>
      </c>
      <c r="C256" s="526" t="s">
        <v>25</v>
      </c>
      <c r="D256" t="s">
        <v>18</v>
      </c>
      <c r="E256" s="265"/>
      <c r="F256" s="11">
        <v>60</v>
      </c>
      <c r="G256" s="2">
        <f t="shared" si="3"/>
        <v>15.000000000000014</v>
      </c>
      <c r="L256" s="398"/>
    </row>
    <row r="257" spans="1:12" s="5" customFormat="1">
      <c r="A257" s="7">
        <v>43682</v>
      </c>
      <c r="B257" s="526">
        <v>18408</v>
      </c>
      <c r="C257" s="526" t="s">
        <v>25</v>
      </c>
      <c r="D257" t="s">
        <v>40</v>
      </c>
      <c r="E257" s="265"/>
      <c r="F257" s="11">
        <v>5</v>
      </c>
      <c r="G257" s="2">
        <f t="shared" si="3"/>
        <v>10.000000000000014</v>
      </c>
      <c r="L257" s="398"/>
    </row>
    <row r="258" spans="1:12" s="5" customFormat="1">
      <c r="A258" s="7">
        <v>43682</v>
      </c>
      <c r="B258" s="526">
        <v>18408</v>
      </c>
      <c r="C258" s="526" t="s">
        <v>25</v>
      </c>
      <c r="D258" t="s">
        <v>39</v>
      </c>
      <c r="E258" s="265"/>
      <c r="F258" s="11">
        <v>10</v>
      </c>
      <c r="G258" s="2">
        <f t="shared" si="3"/>
        <v>1.4210854715202004E-14</v>
      </c>
      <c r="L258" s="398"/>
    </row>
    <row r="259" spans="1:12" s="5" customFormat="1">
      <c r="A259" s="44">
        <v>43646</v>
      </c>
      <c r="B259" s="525" t="s">
        <v>14</v>
      </c>
      <c r="C259" s="525" t="s">
        <v>26</v>
      </c>
      <c r="D259" t="s">
        <v>16</v>
      </c>
      <c r="E259" s="265">
        <v>68.2</v>
      </c>
      <c r="F259" s="11"/>
      <c r="G259" s="2">
        <f t="shared" si="3"/>
        <v>68.200000000000017</v>
      </c>
      <c r="L259" s="398"/>
    </row>
    <row r="260" spans="1:12" s="5" customFormat="1">
      <c r="A260" s="44"/>
      <c r="B260" s="525"/>
      <c r="C260" s="525"/>
      <c r="D260" t="s">
        <v>17</v>
      </c>
      <c r="E260" s="265">
        <v>4.9000000000000004</v>
      </c>
      <c r="F260" s="11"/>
      <c r="G260" s="2">
        <f t="shared" si="3"/>
        <v>73.100000000000023</v>
      </c>
      <c r="L260" s="398"/>
    </row>
    <row r="261" spans="1:12" s="5" customFormat="1">
      <c r="A261" s="44"/>
      <c r="B261" s="525"/>
      <c r="C261" s="525"/>
      <c r="D261" t="s">
        <v>18</v>
      </c>
      <c r="E261" s="265">
        <v>60</v>
      </c>
      <c r="F261" s="11"/>
      <c r="G261" s="2">
        <f t="shared" si="3"/>
        <v>133.10000000000002</v>
      </c>
      <c r="L261" s="398"/>
    </row>
    <row r="262" spans="1:12" s="5" customFormat="1">
      <c r="A262" s="44"/>
      <c r="B262" s="525"/>
      <c r="C262" s="525"/>
      <c r="D262" t="s">
        <v>19</v>
      </c>
      <c r="E262" s="265">
        <v>5</v>
      </c>
      <c r="F262" s="11"/>
      <c r="G262" s="2">
        <f t="shared" si="3"/>
        <v>138.10000000000002</v>
      </c>
      <c r="L262" s="398"/>
    </row>
    <row r="263" spans="1:12" s="5" customFormat="1">
      <c r="A263" s="7">
        <v>43671</v>
      </c>
      <c r="B263" s="526">
        <v>18324</v>
      </c>
      <c r="C263" s="526" t="s">
        <v>26</v>
      </c>
      <c r="D263" t="s">
        <v>16</v>
      </c>
      <c r="E263" s="265"/>
      <c r="F263" s="11">
        <v>68.2</v>
      </c>
      <c r="G263" s="2">
        <f t="shared" si="3"/>
        <v>69.90000000000002</v>
      </c>
      <c r="L263" s="398"/>
    </row>
    <row r="264" spans="1:12" s="5" customFormat="1">
      <c r="A264" s="7">
        <v>43671</v>
      </c>
      <c r="B264" s="526">
        <v>18324</v>
      </c>
      <c r="C264" s="526" t="s">
        <v>26</v>
      </c>
      <c r="D264" t="s">
        <v>17</v>
      </c>
      <c r="E264" s="265"/>
      <c r="F264" s="11">
        <v>4.9000000000000004</v>
      </c>
      <c r="G264" s="2">
        <f t="shared" si="3"/>
        <v>65.000000000000014</v>
      </c>
      <c r="L264" s="398"/>
    </row>
    <row r="265" spans="1:12" s="5" customFormat="1">
      <c r="A265" s="7">
        <v>43682</v>
      </c>
      <c r="B265" s="526">
        <v>18408</v>
      </c>
      <c r="C265" s="526" t="s">
        <v>26</v>
      </c>
      <c r="D265" t="s">
        <v>18</v>
      </c>
      <c r="E265" s="265"/>
      <c r="F265" s="11">
        <v>60</v>
      </c>
      <c r="G265" s="2">
        <f t="shared" si="3"/>
        <v>5.0000000000000142</v>
      </c>
      <c r="L265" s="398"/>
    </row>
    <row r="266" spans="1:12" s="5" customFormat="1">
      <c r="A266" s="7">
        <v>43682</v>
      </c>
      <c r="B266" s="526">
        <v>18408</v>
      </c>
      <c r="C266" s="526" t="s">
        <v>26</v>
      </c>
      <c r="D266" t="s">
        <v>40</v>
      </c>
      <c r="E266" s="265"/>
      <c r="F266" s="11">
        <v>5</v>
      </c>
      <c r="G266" s="2">
        <f t="shared" si="3"/>
        <v>1.4210854715202004E-14</v>
      </c>
      <c r="L266" s="398"/>
    </row>
    <row r="267" spans="1:12" s="5" customFormat="1">
      <c r="A267" s="44">
        <v>43677</v>
      </c>
      <c r="B267" s="525" t="s">
        <v>14</v>
      </c>
      <c r="C267" s="525" t="s">
        <v>27</v>
      </c>
      <c r="D267" t="s">
        <v>16</v>
      </c>
      <c r="E267" s="265">
        <v>58.2</v>
      </c>
      <c r="F267" s="11"/>
      <c r="G267" s="2">
        <f t="shared" si="3"/>
        <v>58.200000000000017</v>
      </c>
      <c r="L267" s="398"/>
    </row>
    <row r="268" spans="1:12" s="5" customFormat="1">
      <c r="A268" s="44"/>
      <c r="B268" s="525"/>
      <c r="C268" s="525"/>
      <c r="D268" t="s">
        <v>17</v>
      </c>
      <c r="E268" s="265">
        <v>4.8</v>
      </c>
      <c r="F268" s="11"/>
      <c r="G268" s="2">
        <f t="shared" si="3"/>
        <v>63.000000000000014</v>
      </c>
      <c r="L268" s="398"/>
    </row>
    <row r="269" spans="1:12" s="5" customFormat="1">
      <c r="A269" s="44"/>
      <c r="B269" s="525"/>
      <c r="C269" s="525"/>
      <c r="D269" t="s">
        <v>18</v>
      </c>
      <c r="E269" s="265">
        <v>60</v>
      </c>
      <c r="F269" s="11"/>
      <c r="G269" s="2">
        <f t="shared" si="3"/>
        <v>123.00000000000001</v>
      </c>
      <c r="L269" s="398"/>
    </row>
    <row r="270" spans="1:12" s="5" customFormat="1">
      <c r="A270" s="44"/>
      <c r="B270" s="525"/>
      <c r="C270" s="525"/>
      <c r="D270" t="s">
        <v>19</v>
      </c>
      <c r="E270" s="265">
        <v>5</v>
      </c>
      <c r="F270" s="11"/>
      <c r="G270" s="2">
        <f t="shared" si="3"/>
        <v>128</v>
      </c>
      <c r="L270" s="398"/>
    </row>
    <row r="271" spans="1:12" s="5" customFormat="1">
      <c r="A271" s="7">
        <v>43682</v>
      </c>
      <c r="B271" s="526">
        <v>18408</v>
      </c>
      <c r="C271" s="526" t="s">
        <v>27</v>
      </c>
      <c r="D271" t="s">
        <v>18</v>
      </c>
      <c r="E271" s="265"/>
      <c r="F271" s="11">
        <v>60</v>
      </c>
      <c r="G271" s="2">
        <f t="shared" si="3"/>
        <v>68</v>
      </c>
      <c r="L271" s="398"/>
    </row>
    <row r="272" spans="1:12" s="5" customFormat="1">
      <c r="A272" s="7">
        <v>43682</v>
      </c>
      <c r="B272" s="526">
        <v>18408</v>
      </c>
      <c r="C272" s="526" t="s">
        <v>27</v>
      </c>
      <c r="D272" t="s">
        <v>40</v>
      </c>
      <c r="E272" s="265"/>
      <c r="F272" s="11">
        <v>5</v>
      </c>
      <c r="G272" s="2">
        <f t="shared" si="3"/>
        <v>63</v>
      </c>
      <c r="L272" s="398"/>
    </row>
    <row r="273" spans="1:12" s="5" customFormat="1">
      <c r="A273" s="7">
        <v>43705</v>
      </c>
      <c r="B273" s="526">
        <v>18595</v>
      </c>
      <c r="C273" s="526" t="s">
        <v>27</v>
      </c>
      <c r="D273" t="s">
        <v>16</v>
      </c>
      <c r="E273" s="265"/>
      <c r="F273" s="11">
        <v>58.2</v>
      </c>
      <c r="G273" s="2">
        <f t="shared" si="3"/>
        <v>4.7999999999999972</v>
      </c>
      <c r="L273" s="398"/>
    </row>
    <row r="274" spans="1:12" s="5" customFormat="1">
      <c r="A274" s="7">
        <v>43705</v>
      </c>
      <c r="B274" s="526">
        <v>18595</v>
      </c>
      <c r="C274" s="526" t="s">
        <v>27</v>
      </c>
      <c r="D274" t="s">
        <v>17</v>
      </c>
      <c r="E274" s="265"/>
      <c r="F274" s="11">
        <v>4.8</v>
      </c>
      <c r="G274" s="2">
        <f t="shared" si="3"/>
        <v>0</v>
      </c>
      <c r="L274" s="398"/>
    </row>
    <row r="275" spans="1:12" s="5" customFormat="1">
      <c r="A275" s="44">
        <v>43708</v>
      </c>
      <c r="B275" s="525" t="s">
        <v>14</v>
      </c>
      <c r="C275" s="525" t="s">
        <v>28</v>
      </c>
      <c r="D275" t="s">
        <v>16</v>
      </c>
      <c r="E275" s="265">
        <v>66.3</v>
      </c>
      <c r="F275" s="11"/>
      <c r="G275" s="2">
        <f t="shared" si="3"/>
        <v>66.3</v>
      </c>
      <c r="L275" s="398"/>
    </row>
    <row r="276" spans="1:12" s="5" customFormat="1">
      <c r="A276" s="7"/>
      <c r="B276" s="526"/>
      <c r="C276" s="526"/>
      <c r="D276" t="s">
        <v>17</v>
      </c>
      <c r="E276" s="265">
        <v>4.5999999999999996</v>
      </c>
      <c r="F276" s="11"/>
      <c r="G276" s="2">
        <f t="shared" si="3"/>
        <v>70.899999999999991</v>
      </c>
      <c r="L276" s="398"/>
    </row>
    <row r="277" spans="1:12" s="5" customFormat="1">
      <c r="A277" s="7"/>
      <c r="B277" s="526"/>
      <c r="C277" s="526"/>
      <c r="D277" t="s">
        <v>18</v>
      </c>
      <c r="E277" s="265">
        <v>60</v>
      </c>
      <c r="F277" s="11"/>
      <c r="G277" s="2">
        <f t="shared" si="3"/>
        <v>130.89999999999998</v>
      </c>
      <c r="L277" s="398"/>
    </row>
    <row r="278" spans="1:12" s="5" customFormat="1">
      <c r="A278" s="7"/>
      <c r="B278" s="526"/>
      <c r="C278" s="526"/>
      <c r="D278" t="s">
        <v>40</v>
      </c>
      <c r="E278" s="265">
        <v>5</v>
      </c>
      <c r="F278" s="11"/>
      <c r="G278" s="2">
        <f t="shared" si="3"/>
        <v>135.89999999999998</v>
      </c>
      <c r="L278" s="398"/>
    </row>
    <row r="279" spans="1:12" s="5" customFormat="1">
      <c r="A279" s="7"/>
      <c r="B279" s="526"/>
      <c r="C279" s="526"/>
      <c r="D279" t="s">
        <v>41</v>
      </c>
      <c r="E279" s="265">
        <v>10</v>
      </c>
      <c r="F279" s="11"/>
      <c r="G279" s="2">
        <f t="shared" si="3"/>
        <v>145.89999999999998</v>
      </c>
      <c r="L279" s="398"/>
    </row>
    <row r="280" spans="1:12" s="5" customFormat="1">
      <c r="A280" s="7">
        <v>43732</v>
      </c>
      <c r="B280" s="526">
        <v>18772</v>
      </c>
      <c r="C280" s="526" t="s">
        <v>28</v>
      </c>
      <c r="D280" t="s">
        <v>16</v>
      </c>
      <c r="E280" s="265"/>
      <c r="F280" s="11">
        <v>66.3</v>
      </c>
      <c r="G280" s="2">
        <f t="shared" si="3"/>
        <v>79.59999999999998</v>
      </c>
      <c r="L280" s="398"/>
    </row>
    <row r="281" spans="1:12" s="5" customFormat="1">
      <c r="A281" s="7">
        <v>43732</v>
      </c>
      <c r="B281" s="526">
        <v>18772</v>
      </c>
      <c r="C281" s="526" t="s">
        <v>28</v>
      </c>
      <c r="D281" t="s">
        <v>17</v>
      </c>
      <c r="E281" s="265"/>
      <c r="F281" s="11">
        <v>4.5999999999999996</v>
      </c>
      <c r="G281" s="2">
        <f t="shared" si="3"/>
        <v>74.999999999999986</v>
      </c>
      <c r="L281" s="398"/>
    </row>
    <row r="282" spans="1:12" s="5" customFormat="1">
      <c r="A282" s="7">
        <v>43764</v>
      </c>
      <c r="B282" s="526">
        <v>19021</v>
      </c>
      <c r="C282" s="526" t="s">
        <v>28</v>
      </c>
      <c r="D282" t="s">
        <v>18</v>
      </c>
      <c r="E282" s="265"/>
      <c r="F282" s="11">
        <v>60</v>
      </c>
      <c r="G282" s="2">
        <f t="shared" si="3"/>
        <v>14.999999999999986</v>
      </c>
      <c r="L282" s="398"/>
    </row>
    <row r="283" spans="1:12" s="5" customFormat="1">
      <c r="A283" s="7">
        <v>43764</v>
      </c>
      <c r="B283" s="526">
        <v>19021</v>
      </c>
      <c r="C283" s="526" t="s">
        <v>28</v>
      </c>
      <c r="D283" t="s">
        <v>19</v>
      </c>
      <c r="E283" s="265"/>
      <c r="F283" s="11">
        <v>5</v>
      </c>
      <c r="G283" s="2">
        <f t="shared" si="3"/>
        <v>9.9999999999999858</v>
      </c>
      <c r="L283" s="398"/>
    </row>
    <row r="284" spans="1:12" s="5" customFormat="1">
      <c r="A284" s="7">
        <v>43764</v>
      </c>
      <c r="B284" s="526">
        <v>19021</v>
      </c>
      <c r="C284" s="526" t="s">
        <v>28</v>
      </c>
      <c r="D284" t="s">
        <v>41</v>
      </c>
      <c r="E284" s="265"/>
      <c r="F284" s="11">
        <v>10</v>
      </c>
      <c r="G284" s="2">
        <f t="shared" si="3"/>
        <v>-1.4210854715202004E-14</v>
      </c>
      <c r="L284" s="398"/>
    </row>
    <row r="285" spans="1:12" s="5" customFormat="1">
      <c r="A285" s="44">
        <v>43738</v>
      </c>
      <c r="B285" s="525" t="s">
        <v>14</v>
      </c>
      <c r="C285" s="525" t="s">
        <v>29</v>
      </c>
      <c r="D285" t="s">
        <v>16</v>
      </c>
      <c r="E285" s="265">
        <v>66.599999999999994</v>
      </c>
      <c r="F285" s="11"/>
      <c r="G285" s="2">
        <f t="shared" si="3"/>
        <v>66.59999999999998</v>
      </c>
      <c r="L285" s="398"/>
    </row>
    <row r="286" spans="1:12" s="5" customFormat="1">
      <c r="A286" s="7"/>
      <c r="B286" s="526"/>
      <c r="C286" s="526"/>
      <c r="D286" t="s">
        <v>17</v>
      </c>
      <c r="E286" s="265">
        <v>4.7</v>
      </c>
      <c r="F286" s="11"/>
      <c r="G286" s="2">
        <f t="shared" si="3"/>
        <v>71.299999999999983</v>
      </c>
      <c r="L286" s="398"/>
    </row>
    <row r="287" spans="1:12" s="5" customFormat="1">
      <c r="A287" s="7"/>
      <c r="B287" s="526"/>
      <c r="C287" s="526"/>
      <c r="D287" t="s">
        <v>18</v>
      </c>
      <c r="E287" s="265">
        <v>60</v>
      </c>
      <c r="F287" s="11"/>
      <c r="G287" s="2">
        <f t="shared" si="3"/>
        <v>131.29999999999998</v>
      </c>
      <c r="L287" s="398"/>
    </row>
    <row r="288" spans="1:12" s="5" customFormat="1">
      <c r="A288" s="7"/>
      <c r="B288" s="526"/>
      <c r="C288" s="526"/>
      <c r="D288" t="s">
        <v>40</v>
      </c>
      <c r="E288" s="265">
        <v>5</v>
      </c>
      <c r="F288" s="11"/>
      <c r="G288" s="2">
        <f t="shared" si="3"/>
        <v>136.29999999999998</v>
      </c>
      <c r="L288" s="398"/>
    </row>
    <row r="289" spans="1:12" s="5" customFormat="1">
      <c r="A289" s="7">
        <v>43761</v>
      </c>
      <c r="B289" s="526">
        <v>18970</v>
      </c>
      <c r="C289" s="526" t="s">
        <v>29</v>
      </c>
      <c r="D289" t="s">
        <v>16</v>
      </c>
      <c r="E289" s="265"/>
      <c r="F289" s="11">
        <v>66.599999999999994</v>
      </c>
      <c r="G289" s="2">
        <f t="shared" si="3"/>
        <v>69.699999999999989</v>
      </c>
      <c r="L289" s="398"/>
    </row>
    <row r="290" spans="1:12" s="5" customFormat="1">
      <c r="A290" s="7">
        <v>43761</v>
      </c>
      <c r="B290" s="526">
        <v>18970</v>
      </c>
      <c r="C290" s="526" t="s">
        <v>29</v>
      </c>
      <c r="D290" t="s">
        <v>17</v>
      </c>
      <c r="E290" s="265"/>
      <c r="F290" s="11">
        <v>4.7</v>
      </c>
      <c r="G290" s="2">
        <f t="shared" si="3"/>
        <v>64.999999999999986</v>
      </c>
      <c r="L290" s="398"/>
    </row>
    <row r="291" spans="1:12" s="5" customFormat="1">
      <c r="A291" s="7">
        <v>43764</v>
      </c>
      <c r="B291" s="526">
        <v>19021</v>
      </c>
      <c r="C291" s="526" t="s">
        <v>29</v>
      </c>
      <c r="D291" t="s">
        <v>18</v>
      </c>
      <c r="E291" s="265"/>
      <c r="F291" s="11">
        <v>60</v>
      </c>
      <c r="G291" s="2">
        <f t="shared" si="3"/>
        <v>4.9999999999999858</v>
      </c>
      <c r="L291" s="398"/>
    </row>
    <row r="292" spans="1:12" s="5" customFormat="1">
      <c r="A292" s="7">
        <v>43764</v>
      </c>
      <c r="B292" s="526">
        <v>19021</v>
      </c>
      <c r="C292" s="526" t="s">
        <v>29</v>
      </c>
      <c r="D292" t="s">
        <v>19</v>
      </c>
      <c r="E292" s="265"/>
      <c r="F292" s="11">
        <v>5</v>
      </c>
      <c r="G292" s="2">
        <f t="shared" si="3"/>
        <v>-1.4210854715202004E-14</v>
      </c>
      <c r="L292" s="398"/>
    </row>
    <row r="293" spans="1:12" s="5" customFormat="1">
      <c r="A293" s="44">
        <v>43769</v>
      </c>
      <c r="B293" s="525" t="s">
        <v>14</v>
      </c>
      <c r="C293" s="525" t="s">
        <v>30</v>
      </c>
      <c r="D293" t="s">
        <v>16</v>
      </c>
      <c r="E293" s="265">
        <v>67</v>
      </c>
      <c r="F293" s="11"/>
      <c r="G293" s="2">
        <f t="shared" ref="G293:G356" si="4">+G292+E293-F293</f>
        <v>66.999999999999986</v>
      </c>
      <c r="L293" s="398"/>
    </row>
    <row r="294" spans="1:12" s="5" customFormat="1">
      <c r="A294" s="7"/>
      <c r="B294" s="526"/>
      <c r="C294" s="526"/>
      <c r="D294" t="s">
        <v>17</v>
      </c>
      <c r="E294" s="265">
        <v>4.5</v>
      </c>
      <c r="F294" s="11"/>
      <c r="G294" s="2">
        <f t="shared" si="4"/>
        <v>71.499999999999986</v>
      </c>
      <c r="L294" s="398"/>
    </row>
    <row r="295" spans="1:12" s="5" customFormat="1">
      <c r="A295" s="7"/>
      <c r="B295" s="526"/>
      <c r="C295" s="526"/>
      <c r="D295" t="s">
        <v>18</v>
      </c>
      <c r="E295" s="265">
        <v>60</v>
      </c>
      <c r="F295" s="11"/>
      <c r="G295" s="2">
        <f t="shared" si="4"/>
        <v>131.5</v>
      </c>
      <c r="L295" s="398"/>
    </row>
    <row r="296" spans="1:12" s="5" customFormat="1">
      <c r="A296" s="7"/>
      <c r="B296" s="526"/>
      <c r="C296" s="526"/>
      <c r="D296" t="s">
        <v>40</v>
      </c>
      <c r="E296" s="265">
        <v>5</v>
      </c>
      <c r="F296" s="11"/>
      <c r="G296" s="2">
        <f t="shared" si="4"/>
        <v>136.5</v>
      </c>
      <c r="L296" s="398"/>
    </row>
    <row r="297" spans="1:12" s="5" customFormat="1">
      <c r="A297" s="7"/>
      <c r="B297" s="526"/>
      <c r="C297" s="526"/>
      <c r="D297" t="s">
        <v>583</v>
      </c>
      <c r="E297" s="265">
        <v>93</v>
      </c>
      <c r="F297" s="11"/>
      <c r="G297" s="2">
        <f t="shared" si="4"/>
        <v>229.5</v>
      </c>
      <c r="L297" s="398"/>
    </row>
    <row r="298" spans="1:12" s="5" customFormat="1">
      <c r="A298" s="7">
        <v>43798</v>
      </c>
      <c r="B298" s="526">
        <v>19248</v>
      </c>
      <c r="C298" s="526" t="s">
        <v>30</v>
      </c>
      <c r="D298" t="s">
        <v>16</v>
      </c>
      <c r="E298" s="265"/>
      <c r="F298" s="11">
        <v>67</v>
      </c>
      <c r="G298" s="2">
        <f t="shared" si="4"/>
        <v>162.5</v>
      </c>
      <c r="L298" s="398"/>
    </row>
    <row r="299" spans="1:12" s="5" customFormat="1">
      <c r="A299" s="7">
        <v>43798</v>
      </c>
      <c r="B299" s="526">
        <v>19248</v>
      </c>
      <c r="C299" s="526" t="s">
        <v>30</v>
      </c>
      <c r="D299" t="s">
        <v>17</v>
      </c>
      <c r="E299" s="265"/>
      <c r="F299" s="11">
        <v>4.5</v>
      </c>
      <c r="G299" s="2">
        <f t="shared" si="4"/>
        <v>158</v>
      </c>
      <c r="L299" s="398"/>
    </row>
    <row r="300" spans="1:12" s="5" customFormat="1">
      <c r="A300" s="7">
        <v>43855</v>
      </c>
      <c r="B300" s="526">
        <v>19668</v>
      </c>
      <c r="C300" s="526" t="s">
        <v>30</v>
      </c>
      <c r="D300" t="s">
        <v>18</v>
      </c>
      <c r="E300" s="265"/>
      <c r="F300" s="2">
        <v>60</v>
      </c>
      <c r="G300" s="2">
        <f t="shared" si="4"/>
        <v>98</v>
      </c>
      <c r="L300" s="398"/>
    </row>
    <row r="301" spans="1:12" s="5" customFormat="1">
      <c r="A301" s="7">
        <v>43855</v>
      </c>
      <c r="B301" s="526">
        <v>19668</v>
      </c>
      <c r="C301" s="526" t="s">
        <v>30</v>
      </c>
      <c r="D301" t="s">
        <v>40</v>
      </c>
      <c r="E301" s="265"/>
      <c r="F301" s="2">
        <v>5</v>
      </c>
      <c r="G301" s="2">
        <f t="shared" si="4"/>
        <v>93</v>
      </c>
      <c r="L301" s="398"/>
    </row>
    <row r="302" spans="1:12" s="5" customFormat="1">
      <c r="A302" s="7">
        <v>43897</v>
      </c>
      <c r="B302" s="526">
        <v>19881</v>
      </c>
      <c r="C302" s="526" t="s">
        <v>30</v>
      </c>
      <c r="D302" t="s">
        <v>583</v>
      </c>
      <c r="E302" s="265"/>
      <c r="F302" s="2">
        <v>93</v>
      </c>
      <c r="G302" s="2">
        <f t="shared" si="4"/>
        <v>0</v>
      </c>
      <c r="L302" s="398"/>
    </row>
    <row r="303" spans="1:12" s="5" customFormat="1">
      <c r="A303" s="44">
        <v>43799</v>
      </c>
      <c r="B303" s="525" t="s">
        <v>14</v>
      </c>
      <c r="C303" s="525" t="s">
        <v>33</v>
      </c>
      <c r="D303" t="s">
        <v>16</v>
      </c>
      <c r="E303" s="265">
        <v>75.099999999999994</v>
      </c>
      <c r="F303" s="11"/>
      <c r="G303" s="2">
        <f t="shared" si="4"/>
        <v>75.099999999999994</v>
      </c>
      <c r="L303" s="398"/>
    </row>
    <row r="304" spans="1:12" s="5" customFormat="1">
      <c r="A304" s="7"/>
      <c r="B304" s="526"/>
      <c r="C304" s="526"/>
      <c r="D304" t="s">
        <v>17</v>
      </c>
      <c r="E304" s="265">
        <v>4.7</v>
      </c>
      <c r="F304" s="11"/>
      <c r="G304" s="2">
        <f t="shared" si="4"/>
        <v>79.8</v>
      </c>
      <c r="L304" s="398"/>
    </row>
    <row r="305" spans="1:12" s="5" customFormat="1">
      <c r="A305" s="7"/>
      <c r="B305" s="526"/>
      <c r="C305" s="526"/>
      <c r="D305" t="s">
        <v>18</v>
      </c>
      <c r="E305" s="265">
        <v>60</v>
      </c>
      <c r="F305" s="11"/>
      <c r="G305" s="2">
        <f t="shared" si="4"/>
        <v>139.80000000000001</v>
      </c>
      <c r="L305" s="398"/>
    </row>
    <row r="306" spans="1:12" s="5" customFormat="1">
      <c r="A306" s="7"/>
      <c r="B306" s="526"/>
      <c r="C306" s="526"/>
      <c r="D306" t="s">
        <v>40</v>
      </c>
      <c r="E306" s="265">
        <v>5</v>
      </c>
      <c r="F306" s="11"/>
      <c r="G306" s="2">
        <f t="shared" si="4"/>
        <v>144.80000000000001</v>
      </c>
      <c r="L306" s="398"/>
    </row>
    <row r="307" spans="1:12" s="5" customFormat="1">
      <c r="A307" s="7">
        <v>43854</v>
      </c>
      <c r="B307" s="526">
        <v>19632</v>
      </c>
      <c r="C307" s="526" t="s">
        <v>33</v>
      </c>
      <c r="D307" t="s">
        <v>16</v>
      </c>
      <c r="E307" s="265"/>
      <c r="F307" s="2">
        <v>75.099999999999994</v>
      </c>
      <c r="G307" s="2">
        <f t="shared" si="4"/>
        <v>69.700000000000017</v>
      </c>
      <c r="L307" s="398"/>
    </row>
    <row r="308" spans="1:12" s="5" customFormat="1">
      <c r="A308" s="7">
        <v>43854</v>
      </c>
      <c r="B308" s="526">
        <v>19632</v>
      </c>
      <c r="C308" s="526" t="s">
        <v>33</v>
      </c>
      <c r="D308" t="s">
        <v>17</v>
      </c>
      <c r="E308" s="265"/>
      <c r="F308" s="2">
        <v>4.7</v>
      </c>
      <c r="G308" s="2">
        <f t="shared" si="4"/>
        <v>65.000000000000014</v>
      </c>
      <c r="L308" s="398"/>
    </row>
    <row r="309" spans="1:12" s="5" customFormat="1">
      <c r="A309" s="7">
        <v>43855</v>
      </c>
      <c r="B309" s="526">
        <v>19668</v>
      </c>
      <c r="C309" s="526" t="s">
        <v>33</v>
      </c>
      <c r="D309" t="s">
        <v>18</v>
      </c>
      <c r="E309" s="265"/>
      <c r="F309" s="2">
        <v>60</v>
      </c>
      <c r="G309" s="2">
        <f t="shared" si="4"/>
        <v>5.0000000000000142</v>
      </c>
      <c r="L309" s="398"/>
    </row>
    <row r="310" spans="1:12" s="5" customFormat="1">
      <c r="A310" s="7">
        <v>43855</v>
      </c>
      <c r="B310" s="526">
        <v>19668</v>
      </c>
      <c r="C310" s="526" t="s">
        <v>33</v>
      </c>
      <c r="D310" t="s">
        <v>40</v>
      </c>
      <c r="E310" s="265"/>
      <c r="F310" s="2">
        <v>5</v>
      </c>
      <c r="G310" s="2">
        <f t="shared" si="4"/>
        <v>1.4210854715202004E-14</v>
      </c>
      <c r="L310" s="398"/>
    </row>
    <row r="311" spans="1:12" s="5" customFormat="1">
      <c r="A311" s="44">
        <v>43830</v>
      </c>
      <c r="B311" s="525" t="s">
        <v>14</v>
      </c>
      <c r="C311" s="525" t="s">
        <v>34</v>
      </c>
      <c r="D311" t="s">
        <v>16</v>
      </c>
      <c r="E311" s="265">
        <v>73.099999999999994</v>
      </c>
      <c r="F311" s="11"/>
      <c r="G311" s="2">
        <f t="shared" si="4"/>
        <v>73.100000000000009</v>
      </c>
      <c r="L311" s="398"/>
    </row>
    <row r="312" spans="1:12" s="5" customFormat="1">
      <c r="A312" s="7"/>
      <c r="B312" s="526"/>
      <c r="C312" s="526"/>
      <c r="D312" t="s">
        <v>17</v>
      </c>
      <c r="E312" s="265">
        <v>4.7</v>
      </c>
      <c r="F312" s="11"/>
      <c r="G312" s="2">
        <f t="shared" si="4"/>
        <v>77.800000000000011</v>
      </c>
      <c r="L312" s="398"/>
    </row>
    <row r="313" spans="1:12" s="5" customFormat="1">
      <c r="A313" s="7"/>
      <c r="B313" s="526"/>
      <c r="C313" s="526"/>
      <c r="D313" t="s">
        <v>18</v>
      </c>
      <c r="E313" s="265">
        <v>60</v>
      </c>
      <c r="F313" s="11"/>
      <c r="G313" s="2">
        <f t="shared" si="4"/>
        <v>137.80000000000001</v>
      </c>
      <c r="L313" s="398"/>
    </row>
    <row r="314" spans="1:12" s="5" customFormat="1">
      <c r="A314" s="7"/>
      <c r="B314" s="526"/>
      <c r="C314" s="526"/>
      <c r="D314" t="s">
        <v>40</v>
      </c>
      <c r="E314" s="265">
        <v>5</v>
      </c>
      <c r="F314" s="11"/>
      <c r="G314" s="2">
        <f t="shared" si="4"/>
        <v>142.80000000000001</v>
      </c>
      <c r="L314" s="398"/>
    </row>
    <row r="315" spans="1:12" s="5" customFormat="1">
      <c r="A315" s="7">
        <v>43854</v>
      </c>
      <c r="B315" s="526">
        <v>19632</v>
      </c>
      <c r="C315" s="526" t="s">
        <v>34</v>
      </c>
      <c r="D315" t="s">
        <v>16</v>
      </c>
      <c r="E315" s="265"/>
      <c r="F315" s="2">
        <v>73.099999999999994</v>
      </c>
      <c r="G315" s="2">
        <f t="shared" si="4"/>
        <v>69.700000000000017</v>
      </c>
      <c r="L315" s="398"/>
    </row>
    <row r="316" spans="1:12" s="5" customFormat="1">
      <c r="A316" s="7">
        <v>43854</v>
      </c>
      <c r="B316" s="526">
        <v>19632</v>
      </c>
      <c r="C316" s="526" t="s">
        <v>34</v>
      </c>
      <c r="D316" t="s">
        <v>17</v>
      </c>
      <c r="E316" s="265"/>
      <c r="F316" s="2">
        <v>4.7</v>
      </c>
      <c r="G316" s="2">
        <f t="shared" si="4"/>
        <v>65.000000000000014</v>
      </c>
      <c r="L316" s="398"/>
    </row>
    <row r="317" spans="1:12" s="5" customFormat="1">
      <c r="A317" s="7">
        <v>43855</v>
      </c>
      <c r="B317" s="526">
        <v>19668</v>
      </c>
      <c r="C317" s="526" t="s">
        <v>34</v>
      </c>
      <c r="D317" t="s">
        <v>18</v>
      </c>
      <c r="E317" s="265"/>
      <c r="F317" s="2">
        <v>60</v>
      </c>
      <c r="G317" s="2">
        <f t="shared" si="4"/>
        <v>5.0000000000000142</v>
      </c>
      <c r="L317" s="398"/>
    </row>
    <row r="318" spans="1:12" s="5" customFormat="1">
      <c r="A318" s="7">
        <v>43855</v>
      </c>
      <c r="B318" s="526">
        <v>19668</v>
      </c>
      <c r="C318" s="526" t="s">
        <v>34</v>
      </c>
      <c r="D318" t="s">
        <v>40</v>
      </c>
      <c r="E318" s="265"/>
      <c r="F318" s="2">
        <v>5</v>
      </c>
      <c r="G318" s="2">
        <f t="shared" si="4"/>
        <v>1.4210854715202004E-14</v>
      </c>
      <c r="L318" s="398"/>
    </row>
    <row r="319" spans="1:12" s="5" customFormat="1">
      <c r="A319" s="44">
        <v>43861</v>
      </c>
      <c r="B319" s="525" t="s">
        <v>14</v>
      </c>
      <c r="C319" s="525" t="s">
        <v>15</v>
      </c>
      <c r="D319" t="s">
        <v>16</v>
      </c>
      <c r="E319" s="265">
        <v>94.2</v>
      </c>
      <c r="F319" s="2"/>
      <c r="G319" s="2">
        <f t="shared" si="4"/>
        <v>94.200000000000017</v>
      </c>
      <c r="L319" s="398"/>
    </row>
    <row r="320" spans="1:12" s="5" customFormat="1">
      <c r="A320" s="7"/>
      <c r="B320" s="526"/>
      <c r="C320" s="526"/>
      <c r="D320" t="s">
        <v>17</v>
      </c>
      <c r="E320" s="265">
        <v>4.5</v>
      </c>
      <c r="F320" s="2"/>
      <c r="G320" s="2">
        <f t="shared" si="4"/>
        <v>98.700000000000017</v>
      </c>
      <c r="L320" s="398"/>
    </row>
    <row r="321" spans="1:12" s="5" customFormat="1">
      <c r="A321" s="7"/>
      <c r="B321" s="526"/>
      <c r="C321" s="526"/>
      <c r="D321" t="s">
        <v>18</v>
      </c>
      <c r="E321" s="265">
        <v>60</v>
      </c>
      <c r="F321" s="2"/>
      <c r="G321" s="2">
        <f t="shared" si="4"/>
        <v>158.70000000000002</v>
      </c>
      <c r="L321" s="398"/>
    </row>
    <row r="322" spans="1:12" s="5" customFormat="1">
      <c r="A322" s="7"/>
      <c r="B322" s="526"/>
      <c r="C322" s="526"/>
      <c r="D322" t="s">
        <v>40</v>
      </c>
      <c r="E322" s="265">
        <v>5</v>
      </c>
      <c r="F322" s="2"/>
      <c r="G322" s="2">
        <f t="shared" si="4"/>
        <v>163.70000000000002</v>
      </c>
      <c r="L322" s="398"/>
    </row>
    <row r="323" spans="1:12" s="5" customFormat="1">
      <c r="A323" s="7">
        <v>43897</v>
      </c>
      <c r="B323" s="526">
        <v>19882</v>
      </c>
      <c r="C323" s="526" t="s">
        <v>15</v>
      </c>
      <c r="D323" t="s">
        <v>16</v>
      </c>
      <c r="E323" s="265"/>
      <c r="F323" s="2">
        <v>94.2</v>
      </c>
      <c r="G323" s="2">
        <f t="shared" si="4"/>
        <v>69.500000000000014</v>
      </c>
      <c r="L323" s="398"/>
    </row>
    <row r="324" spans="1:12" s="5" customFormat="1">
      <c r="A324" s="7">
        <v>43897</v>
      </c>
      <c r="B324" s="526">
        <v>19882</v>
      </c>
      <c r="C324" s="526" t="s">
        <v>15</v>
      </c>
      <c r="D324" t="s">
        <v>17</v>
      </c>
      <c r="E324" s="265"/>
      <c r="F324" s="2">
        <v>4.5</v>
      </c>
      <c r="G324" s="2">
        <f t="shared" si="4"/>
        <v>65.000000000000014</v>
      </c>
      <c r="L324" s="398"/>
    </row>
    <row r="325" spans="1:12" s="5" customFormat="1">
      <c r="A325" s="7">
        <v>44205</v>
      </c>
      <c r="B325" s="526">
        <v>21365</v>
      </c>
      <c r="C325" s="526" t="s">
        <v>15</v>
      </c>
      <c r="D325" t="s">
        <v>18</v>
      </c>
      <c r="E325" s="265"/>
      <c r="F325" s="2">
        <v>60</v>
      </c>
      <c r="G325" s="2">
        <f t="shared" si="4"/>
        <v>5.0000000000000142</v>
      </c>
      <c r="L325" s="398"/>
    </row>
    <row r="326" spans="1:12" s="5" customFormat="1">
      <c r="A326" s="7">
        <v>44205</v>
      </c>
      <c r="B326" s="526">
        <v>21365</v>
      </c>
      <c r="C326" s="526" t="s">
        <v>15</v>
      </c>
      <c r="D326" t="s">
        <v>19</v>
      </c>
      <c r="E326" s="265"/>
      <c r="F326" s="2">
        <v>5</v>
      </c>
      <c r="G326" s="2">
        <f t="shared" si="4"/>
        <v>1.4210854715202004E-14</v>
      </c>
      <c r="L326" s="398"/>
    </row>
    <row r="327" spans="1:12" s="5" customFormat="1">
      <c r="A327" s="44">
        <v>43890</v>
      </c>
      <c r="B327" s="525" t="s">
        <v>14</v>
      </c>
      <c r="C327" s="525" t="s">
        <v>20</v>
      </c>
      <c r="D327" t="s">
        <v>16</v>
      </c>
      <c r="E327" s="265">
        <v>94</v>
      </c>
      <c r="F327" s="2"/>
      <c r="G327" s="2">
        <f t="shared" si="4"/>
        <v>94.000000000000014</v>
      </c>
      <c r="L327" s="398"/>
    </row>
    <row r="328" spans="1:12" s="5" customFormat="1">
      <c r="A328" s="7"/>
      <c r="B328" s="526"/>
      <c r="C328" s="526"/>
      <c r="D328" t="s">
        <v>17</v>
      </c>
      <c r="E328" s="265">
        <v>4.8</v>
      </c>
      <c r="F328" s="2"/>
      <c r="G328" s="2">
        <f t="shared" si="4"/>
        <v>98.800000000000011</v>
      </c>
      <c r="L328" s="398"/>
    </row>
    <row r="329" spans="1:12" s="5" customFormat="1">
      <c r="A329" s="7"/>
      <c r="B329" s="526"/>
      <c r="C329" s="526"/>
      <c r="D329" t="s">
        <v>18</v>
      </c>
      <c r="E329" s="265">
        <v>58</v>
      </c>
      <c r="F329" s="2"/>
      <c r="G329" s="2">
        <f t="shared" si="4"/>
        <v>156.80000000000001</v>
      </c>
      <c r="L329" s="398"/>
    </row>
    <row r="330" spans="1:12" s="5" customFormat="1">
      <c r="A330" s="7"/>
      <c r="B330" s="526"/>
      <c r="C330" s="526"/>
      <c r="D330" t="s">
        <v>40</v>
      </c>
      <c r="E330" s="265">
        <v>5</v>
      </c>
      <c r="F330" s="2"/>
      <c r="G330" s="2">
        <f t="shared" si="4"/>
        <v>161.80000000000001</v>
      </c>
      <c r="L330" s="398"/>
    </row>
    <row r="331" spans="1:12" s="5" customFormat="1">
      <c r="A331" s="7">
        <v>43956</v>
      </c>
      <c r="B331" s="526">
        <v>19945</v>
      </c>
      <c r="C331" s="526" t="s">
        <v>20</v>
      </c>
      <c r="D331" t="s">
        <v>16</v>
      </c>
      <c r="E331" s="265"/>
      <c r="F331" s="2">
        <v>94</v>
      </c>
      <c r="G331" s="2">
        <f t="shared" si="4"/>
        <v>67.800000000000011</v>
      </c>
      <c r="L331" s="398"/>
    </row>
    <row r="332" spans="1:12" s="5" customFormat="1">
      <c r="A332" s="7">
        <v>43956</v>
      </c>
      <c r="B332" s="526">
        <v>19945</v>
      </c>
      <c r="C332" s="526" t="s">
        <v>20</v>
      </c>
      <c r="D332" t="s">
        <v>17</v>
      </c>
      <c r="E332" s="265"/>
      <c r="F332" s="2">
        <v>4.8</v>
      </c>
      <c r="G332" s="2">
        <f t="shared" si="4"/>
        <v>63.000000000000014</v>
      </c>
      <c r="L332" s="398"/>
    </row>
    <row r="333" spans="1:12" s="5" customFormat="1">
      <c r="A333" s="7">
        <v>44205</v>
      </c>
      <c r="B333" s="526">
        <v>21365</v>
      </c>
      <c r="C333" s="526" t="s">
        <v>20</v>
      </c>
      <c r="D333" t="s">
        <v>18</v>
      </c>
      <c r="E333" s="265"/>
      <c r="F333" s="2">
        <v>58</v>
      </c>
      <c r="G333" s="2">
        <f t="shared" si="4"/>
        <v>5.0000000000000142</v>
      </c>
      <c r="L333" s="398"/>
    </row>
    <row r="334" spans="1:12" s="5" customFormat="1">
      <c r="A334" s="7">
        <v>44205</v>
      </c>
      <c r="B334" s="526">
        <v>21365</v>
      </c>
      <c r="C334" s="526" t="s">
        <v>20</v>
      </c>
      <c r="D334" t="s">
        <v>19</v>
      </c>
      <c r="E334" s="265"/>
      <c r="F334" s="2">
        <v>5</v>
      </c>
      <c r="G334" s="2">
        <f t="shared" si="4"/>
        <v>1.4210854715202004E-14</v>
      </c>
      <c r="L334" s="398"/>
    </row>
    <row r="335" spans="1:12" s="5" customFormat="1">
      <c r="A335" s="44">
        <v>43921</v>
      </c>
      <c r="B335" s="525" t="s">
        <v>14</v>
      </c>
      <c r="C335" s="525" t="s">
        <v>23</v>
      </c>
      <c r="D335" t="s">
        <v>16</v>
      </c>
      <c r="E335" s="265">
        <v>72.5</v>
      </c>
      <c r="F335" s="2"/>
      <c r="G335" s="2">
        <f t="shared" si="4"/>
        <v>72.500000000000014</v>
      </c>
      <c r="L335" s="398"/>
    </row>
    <row r="336" spans="1:12" s="5" customFormat="1">
      <c r="A336" s="7"/>
      <c r="B336" s="526"/>
      <c r="C336" s="526"/>
      <c r="D336" t="s">
        <v>17</v>
      </c>
      <c r="E336" s="265">
        <v>4.9000000000000004</v>
      </c>
      <c r="F336" s="2"/>
      <c r="G336" s="2">
        <f t="shared" si="4"/>
        <v>77.40000000000002</v>
      </c>
      <c r="L336" s="398"/>
    </row>
    <row r="337" spans="1:12" s="5" customFormat="1">
      <c r="A337" s="7"/>
      <c r="B337" s="526"/>
      <c r="C337" s="526"/>
      <c r="D337" t="s">
        <v>18</v>
      </c>
      <c r="E337" s="265">
        <v>60</v>
      </c>
      <c r="F337" s="2"/>
      <c r="G337" s="2">
        <f t="shared" si="4"/>
        <v>137.40000000000003</v>
      </c>
      <c r="L337" s="398"/>
    </row>
    <row r="338" spans="1:12" s="5" customFormat="1">
      <c r="A338" s="7"/>
      <c r="B338" s="526"/>
      <c r="C338" s="526"/>
      <c r="D338" t="s">
        <v>40</v>
      </c>
      <c r="E338" s="265">
        <v>5</v>
      </c>
      <c r="F338" s="2"/>
      <c r="G338" s="2">
        <f t="shared" si="4"/>
        <v>142.40000000000003</v>
      </c>
      <c r="L338" s="398"/>
    </row>
    <row r="339" spans="1:12" s="5" customFormat="1">
      <c r="A339" s="7">
        <v>44158</v>
      </c>
      <c r="B339" s="526">
        <v>20837</v>
      </c>
      <c r="C339" s="526" t="s">
        <v>23</v>
      </c>
      <c r="D339" t="s">
        <v>16</v>
      </c>
      <c r="E339" s="265"/>
      <c r="F339" s="2">
        <v>72.5</v>
      </c>
      <c r="G339" s="2">
        <f t="shared" si="4"/>
        <v>69.900000000000034</v>
      </c>
      <c r="L339" s="398"/>
    </row>
    <row r="340" spans="1:12" s="5" customFormat="1">
      <c r="A340" s="7">
        <v>44158</v>
      </c>
      <c r="B340" s="526">
        <v>20837</v>
      </c>
      <c r="C340" s="526" t="s">
        <v>23</v>
      </c>
      <c r="D340" t="s">
        <v>17</v>
      </c>
      <c r="E340" s="265"/>
      <c r="F340" s="2">
        <v>4.9000000000000004</v>
      </c>
      <c r="G340" s="2">
        <f t="shared" si="4"/>
        <v>65.000000000000028</v>
      </c>
      <c r="L340" s="398"/>
    </row>
    <row r="341" spans="1:12" s="5" customFormat="1">
      <c r="A341" s="7">
        <v>44205</v>
      </c>
      <c r="B341" s="526">
        <v>21365</v>
      </c>
      <c r="C341" s="526" t="s">
        <v>23</v>
      </c>
      <c r="D341" t="s">
        <v>18</v>
      </c>
      <c r="E341" s="265"/>
      <c r="F341" s="2">
        <v>60</v>
      </c>
      <c r="G341" s="2">
        <f t="shared" si="4"/>
        <v>5.0000000000000284</v>
      </c>
      <c r="L341" s="398"/>
    </row>
    <row r="342" spans="1:12" s="5" customFormat="1">
      <c r="A342" s="7">
        <v>44205</v>
      </c>
      <c r="B342" s="526">
        <v>21365</v>
      </c>
      <c r="C342" s="526" t="s">
        <v>23</v>
      </c>
      <c r="D342" t="s">
        <v>19</v>
      </c>
      <c r="E342" s="265"/>
      <c r="F342" s="2">
        <v>5</v>
      </c>
      <c r="G342" s="2">
        <f t="shared" si="4"/>
        <v>2.8421709430404007E-14</v>
      </c>
      <c r="L342" s="398"/>
    </row>
    <row r="343" spans="1:12" s="5" customFormat="1">
      <c r="A343" s="44">
        <v>43951</v>
      </c>
      <c r="B343" s="525" t="s">
        <v>14</v>
      </c>
      <c r="C343" s="525" t="s">
        <v>24</v>
      </c>
      <c r="D343" t="s">
        <v>16</v>
      </c>
      <c r="E343" s="265">
        <v>61.5</v>
      </c>
      <c r="F343" s="2"/>
      <c r="G343" s="2">
        <f t="shared" si="4"/>
        <v>61.500000000000028</v>
      </c>
      <c r="L343" s="398"/>
    </row>
    <row r="344" spans="1:12" s="5" customFormat="1">
      <c r="A344" s="7"/>
      <c r="B344" s="526"/>
      <c r="C344" s="526"/>
      <c r="D344" t="s">
        <v>17</v>
      </c>
      <c r="E344" s="265">
        <v>4.8</v>
      </c>
      <c r="F344" s="2"/>
      <c r="G344" s="2">
        <f t="shared" si="4"/>
        <v>66.300000000000026</v>
      </c>
      <c r="L344" s="398"/>
    </row>
    <row r="345" spans="1:12" s="5" customFormat="1">
      <c r="A345" s="7"/>
      <c r="B345" s="526"/>
      <c r="C345" s="526"/>
      <c r="D345" t="s">
        <v>18</v>
      </c>
      <c r="E345" s="265">
        <v>60</v>
      </c>
      <c r="F345" s="2"/>
      <c r="G345" s="2">
        <f t="shared" si="4"/>
        <v>126.30000000000003</v>
      </c>
      <c r="L345" s="398"/>
    </row>
    <row r="346" spans="1:12" s="5" customFormat="1">
      <c r="A346" s="7"/>
      <c r="B346" s="526"/>
      <c r="C346" s="526"/>
      <c r="D346" t="s">
        <v>40</v>
      </c>
      <c r="E346" s="265">
        <v>5</v>
      </c>
      <c r="F346" s="2"/>
      <c r="G346" s="2">
        <f t="shared" si="4"/>
        <v>131.30000000000001</v>
      </c>
      <c r="L346" s="398"/>
    </row>
    <row r="347" spans="1:12" s="5" customFormat="1">
      <c r="A347" s="7">
        <v>44158</v>
      </c>
      <c r="B347" s="526">
        <v>20837</v>
      </c>
      <c r="C347" s="526" t="s">
        <v>24</v>
      </c>
      <c r="D347" t="s">
        <v>16</v>
      </c>
      <c r="E347" s="265"/>
      <c r="F347" s="2">
        <v>61.5</v>
      </c>
      <c r="G347" s="2">
        <f t="shared" si="4"/>
        <v>69.800000000000011</v>
      </c>
      <c r="L347" s="398"/>
    </row>
    <row r="348" spans="1:12" s="5" customFormat="1">
      <c r="A348" s="7">
        <v>44158</v>
      </c>
      <c r="B348" s="526">
        <v>20837</v>
      </c>
      <c r="C348" s="526" t="s">
        <v>24</v>
      </c>
      <c r="D348" t="s">
        <v>17</v>
      </c>
      <c r="E348" s="265"/>
      <c r="F348" s="2">
        <v>4.8</v>
      </c>
      <c r="G348" s="2">
        <f t="shared" si="4"/>
        <v>65.000000000000014</v>
      </c>
      <c r="L348" s="398"/>
    </row>
    <row r="349" spans="1:12" s="5" customFormat="1">
      <c r="A349" s="7">
        <v>44205</v>
      </c>
      <c r="B349" s="526">
        <v>21365</v>
      </c>
      <c r="C349" s="526" t="s">
        <v>24</v>
      </c>
      <c r="D349" t="s">
        <v>18</v>
      </c>
      <c r="E349" s="265"/>
      <c r="F349" s="2">
        <v>60</v>
      </c>
      <c r="G349" s="2">
        <f t="shared" si="4"/>
        <v>5.0000000000000142</v>
      </c>
      <c r="L349" s="398"/>
    </row>
    <row r="350" spans="1:12" s="5" customFormat="1">
      <c r="A350" s="7">
        <v>44205</v>
      </c>
      <c r="B350" s="526">
        <v>21365</v>
      </c>
      <c r="C350" s="526" t="s">
        <v>24</v>
      </c>
      <c r="D350" t="s">
        <v>19</v>
      </c>
      <c r="E350" s="265"/>
      <c r="F350" s="2">
        <v>5</v>
      </c>
      <c r="G350" s="2">
        <f t="shared" si="4"/>
        <v>1.4210854715202004E-14</v>
      </c>
      <c r="L350" s="398"/>
    </row>
    <row r="351" spans="1:12" s="5" customFormat="1">
      <c r="A351" s="44">
        <v>43981</v>
      </c>
      <c r="B351" s="525" t="s">
        <v>14</v>
      </c>
      <c r="C351" s="525" t="s">
        <v>25</v>
      </c>
      <c r="D351" t="s">
        <v>16</v>
      </c>
      <c r="E351" s="294">
        <v>57.1</v>
      </c>
      <c r="F351" s="2"/>
      <c r="G351" s="2">
        <f t="shared" si="4"/>
        <v>57.100000000000016</v>
      </c>
      <c r="L351" s="398"/>
    </row>
    <row r="352" spans="1:12" s="5" customFormat="1">
      <c r="A352" s="7"/>
      <c r="B352" s="526"/>
      <c r="C352" s="526"/>
      <c r="D352" t="s">
        <v>17</v>
      </c>
      <c r="E352" s="294">
        <v>2.5</v>
      </c>
      <c r="F352" s="2"/>
      <c r="G352" s="2">
        <f t="shared" si="4"/>
        <v>59.600000000000016</v>
      </c>
      <c r="L352" s="398"/>
    </row>
    <row r="353" spans="1:12" s="5" customFormat="1">
      <c r="A353" s="7"/>
      <c r="B353" s="526"/>
      <c r="C353" s="526"/>
      <c r="D353" t="s">
        <v>18</v>
      </c>
      <c r="E353" s="294">
        <v>60</v>
      </c>
      <c r="F353" s="2"/>
      <c r="G353" s="2">
        <f t="shared" si="4"/>
        <v>119.60000000000002</v>
      </c>
      <c r="L353" s="398"/>
    </row>
    <row r="354" spans="1:12" s="5" customFormat="1">
      <c r="A354" s="7"/>
      <c r="B354" s="526"/>
      <c r="C354" s="526"/>
      <c r="D354" t="s">
        <v>40</v>
      </c>
      <c r="E354" s="294">
        <v>5</v>
      </c>
      <c r="F354" s="2"/>
      <c r="G354" s="2">
        <f t="shared" si="4"/>
        <v>124.60000000000002</v>
      </c>
      <c r="L354" s="398"/>
    </row>
    <row r="355" spans="1:12" s="5" customFormat="1">
      <c r="A355" s="7">
        <v>44158</v>
      </c>
      <c r="B355" s="526">
        <v>20837</v>
      </c>
      <c r="C355" s="526" t="s">
        <v>25</v>
      </c>
      <c r="D355" t="s">
        <v>16</v>
      </c>
      <c r="E355" s="294"/>
      <c r="F355" s="2">
        <v>57.1</v>
      </c>
      <c r="G355" s="2">
        <f t="shared" si="4"/>
        <v>67.500000000000028</v>
      </c>
      <c r="L355" s="398"/>
    </row>
    <row r="356" spans="1:12" s="5" customFormat="1">
      <c r="A356" s="7">
        <v>44158</v>
      </c>
      <c r="B356" s="526">
        <v>20837</v>
      </c>
      <c r="C356" s="526" t="s">
        <v>25</v>
      </c>
      <c r="D356" t="s">
        <v>17</v>
      </c>
      <c r="E356" s="294"/>
      <c r="F356" s="2">
        <v>2.5</v>
      </c>
      <c r="G356" s="2">
        <f t="shared" si="4"/>
        <v>65.000000000000028</v>
      </c>
      <c r="L356" s="398"/>
    </row>
    <row r="357" spans="1:12" s="5" customFormat="1">
      <c r="A357" s="7">
        <v>44205</v>
      </c>
      <c r="B357" s="526">
        <v>21366</v>
      </c>
      <c r="C357" s="526" t="s">
        <v>25</v>
      </c>
      <c r="D357" t="s">
        <v>18</v>
      </c>
      <c r="E357" s="294"/>
      <c r="F357" s="2">
        <v>60</v>
      </c>
      <c r="G357" s="2">
        <f t="shared" ref="G357:G424" si="5">+G356+E357-F357</f>
        <v>5.0000000000000284</v>
      </c>
      <c r="L357" s="398"/>
    </row>
    <row r="358" spans="1:12" s="5" customFormat="1">
      <c r="A358" s="7">
        <v>44205</v>
      </c>
      <c r="B358" s="526">
        <v>21366</v>
      </c>
      <c r="C358" s="526" t="s">
        <v>25</v>
      </c>
      <c r="D358" t="s">
        <v>19</v>
      </c>
      <c r="E358" s="294"/>
      <c r="F358" s="2">
        <v>5</v>
      </c>
      <c r="G358" s="24">
        <f t="shared" si="5"/>
        <v>2.8421709430404007E-14</v>
      </c>
      <c r="L358" s="398"/>
    </row>
    <row r="359" spans="1:12" s="5" customFormat="1">
      <c r="A359" s="44">
        <v>44012</v>
      </c>
      <c r="B359" s="525" t="s">
        <v>14</v>
      </c>
      <c r="C359" s="525" t="s">
        <v>26</v>
      </c>
      <c r="D359" t="s">
        <v>16</v>
      </c>
      <c r="E359" s="294">
        <v>50.5</v>
      </c>
      <c r="F359" s="2"/>
      <c r="G359" s="2">
        <f t="shared" si="5"/>
        <v>50.500000000000028</v>
      </c>
      <c r="L359" s="398"/>
    </row>
    <row r="360" spans="1:12" s="5" customFormat="1">
      <c r="A360" s="7"/>
      <c r="B360" s="526"/>
      <c r="C360" s="526"/>
      <c r="D360" t="s">
        <v>17</v>
      </c>
      <c r="E360" s="294">
        <v>1.2</v>
      </c>
      <c r="F360" s="2"/>
      <c r="G360" s="2">
        <f t="shared" si="5"/>
        <v>51.700000000000031</v>
      </c>
      <c r="L360" s="398"/>
    </row>
    <row r="361" spans="1:12" s="5" customFormat="1">
      <c r="A361" s="7"/>
      <c r="B361" s="526"/>
      <c r="C361" s="526"/>
      <c r="D361" t="s">
        <v>18</v>
      </c>
      <c r="E361" s="294">
        <v>60</v>
      </c>
      <c r="F361" s="2"/>
      <c r="G361" s="2">
        <f t="shared" si="5"/>
        <v>111.70000000000003</v>
      </c>
      <c r="L361" s="398"/>
    </row>
    <row r="362" spans="1:12" s="5" customFormat="1">
      <c r="A362" s="7"/>
      <c r="B362" s="526"/>
      <c r="C362" s="526"/>
      <c r="D362" t="s">
        <v>40</v>
      </c>
      <c r="E362" s="294">
        <v>5</v>
      </c>
      <c r="F362" s="2"/>
      <c r="G362" s="2">
        <f t="shared" si="5"/>
        <v>116.70000000000003</v>
      </c>
      <c r="L362" s="398"/>
    </row>
    <row r="363" spans="1:12" s="5" customFormat="1">
      <c r="A363" s="7">
        <v>44158</v>
      </c>
      <c r="B363" s="526">
        <v>20837</v>
      </c>
      <c r="C363" s="526" t="s">
        <v>26</v>
      </c>
      <c r="D363" t="s">
        <v>16</v>
      </c>
      <c r="E363" s="294"/>
      <c r="F363" s="2">
        <v>50.5</v>
      </c>
      <c r="G363" s="2">
        <f t="shared" si="5"/>
        <v>66.200000000000031</v>
      </c>
      <c r="L363" s="398"/>
    </row>
    <row r="364" spans="1:12" s="5" customFormat="1">
      <c r="A364" s="7">
        <v>44158</v>
      </c>
      <c r="B364" s="526">
        <v>20837</v>
      </c>
      <c r="C364" s="526" t="s">
        <v>26</v>
      </c>
      <c r="D364" t="s">
        <v>17</v>
      </c>
      <c r="E364" s="294"/>
      <c r="F364" s="2">
        <v>1.2</v>
      </c>
      <c r="G364" s="2">
        <f t="shared" si="5"/>
        <v>65.000000000000028</v>
      </c>
      <c r="L364" s="398"/>
    </row>
    <row r="365" spans="1:12" s="5" customFormat="1">
      <c r="A365" s="7">
        <v>44205</v>
      </c>
      <c r="B365" s="526">
        <v>21366</v>
      </c>
      <c r="C365" s="526" t="s">
        <v>26</v>
      </c>
      <c r="D365" t="s">
        <v>18</v>
      </c>
      <c r="E365" s="294"/>
      <c r="F365" s="2">
        <v>60</v>
      </c>
      <c r="G365" s="2">
        <f t="shared" si="5"/>
        <v>5.0000000000000284</v>
      </c>
      <c r="L365" s="398"/>
    </row>
    <row r="366" spans="1:12" s="5" customFormat="1">
      <c r="A366" s="7">
        <v>44205</v>
      </c>
      <c r="B366" s="526">
        <v>21366</v>
      </c>
      <c r="C366" s="526" t="s">
        <v>26</v>
      </c>
      <c r="D366" t="s">
        <v>19</v>
      </c>
      <c r="E366" s="294"/>
      <c r="F366" s="2">
        <v>5</v>
      </c>
      <c r="G366" s="2">
        <f t="shared" si="5"/>
        <v>2.8421709430404007E-14</v>
      </c>
      <c r="L366" s="398"/>
    </row>
    <row r="367" spans="1:12" s="5" customFormat="1">
      <c r="A367" s="44">
        <v>44043</v>
      </c>
      <c r="B367" s="525" t="s">
        <v>14</v>
      </c>
      <c r="C367" s="525" t="s">
        <v>27</v>
      </c>
      <c r="D367" t="s">
        <v>16</v>
      </c>
      <c r="E367" s="294">
        <v>48.5</v>
      </c>
      <c r="F367" s="2"/>
      <c r="G367" s="2">
        <f t="shared" si="5"/>
        <v>48.500000000000028</v>
      </c>
      <c r="L367" s="398"/>
    </row>
    <row r="368" spans="1:12" s="5" customFormat="1">
      <c r="A368" s="7"/>
      <c r="B368" s="526"/>
      <c r="C368" s="526"/>
      <c r="D368" t="s">
        <v>17</v>
      </c>
      <c r="E368" s="294">
        <v>6.2</v>
      </c>
      <c r="F368" s="2"/>
      <c r="G368" s="2">
        <f t="shared" si="5"/>
        <v>54.700000000000031</v>
      </c>
      <c r="L368" s="398"/>
    </row>
    <row r="369" spans="1:13" s="5" customFormat="1">
      <c r="A369" s="7"/>
      <c r="B369" s="526"/>
      <c r="C369" s="526"/>
      <c r="D369" t="s">
        <v>18</v>
      </c>
      <c r="E369" s="294">
        <v>60</v>
      </c>
      <c r="F369" s="2"/>
      <c r="G369" s="2">
        <f t="shared" si="5"/>
        <v>114.70000000000003</v>
      </c>
      <c r="L369" s="398"/>
    </row>
    <row r="370" spans="1:13" s="5" customFormat="1">
      <c r="A370" s="7"/>
      <c r="B370" s="526"/>
      <c r="C370" s="526"/>
      <c r="D370" t="s">
        <v>40</v>
      </c>
      <c r="E370" s="294">
        <v>5</v>
      </c>
      <c r="F370" s="2"/>
      <c r="G370" s="2">
        <f t="shared" si="5"/>
        <v>119.70000000000003</v>
      </c>
      <c r="L370" s="398"/>
    </row>
    <row r="371" spans="1:13" s="5" customFormat="1">
      <c r="A371" s="7"/>
      <c r="B371" s="526"/>
      <c r="C371" s="526"/>
      <c r="D371" s="67" t="s">
        <v>43</v>
      </c>
      <c r="E371" s="294">
        <v>10</v>
      </c>
      <c r="F371" s="2"/>
      <c r="G371" s="2">
        <f t="shared" si="5"/>
        <v>129.70000000000005</v>
      </c>
      <c r="L371" s="398"/>
    </row>
    <row r="372" spans="1:13" s="5" customFormat="1">
      <c r="A372" s="7"/>
      <c r="B372" s="526"/>
      <c r="C372" s="526"/>
      <c r="D372" s="67" t="s">
        <v>44</v>
      </c>
      <c r="E372" s="294">
        <v>10</v>
      </c>
      <c r="F372" s="2"/>
      <c r="G372" s="2">
        <f t="shared" si="5"/>
        <v>139.70000000000005</v>
      </c>
      <c r="L372" s="398"/>
    </row>
    <row r="373" spans="1:13" s="5" customFormat="1">
      <c r="A373" s="7">
        <v>44111</v>
      </c>
      <c r="B373" s="526">
        <v>20429</v>
      </c>
      <c r="C373" s="526" t="s">
        <v>27</v>
      </c>
      <c r="D373" t="s">
        <v>16</v>
      </c>
      <c r="E373" s="294"/>
      <c r="F373" s="16">
        <v>48.5</v>
      </c>
      <c r="G373" s="2">
        <f t="shared" si="5"/>
        <v>91.200000000000045</v>
      </c>
      <c r="L373" s="398"/>
    </row>
    <row r="374" spans="1:13" s="5" customFormat="1">
      <c r="A374" s="7">
        <v>44111</v>
      </c>
      <c r="B374" s="526">
        <v>20429</v>
      </c>
      <c r="C374" s="526" t="s">
        <v>27</v>
      </c>
      <c r="D374" t="s">
        <v>17</v>
      </c>
      <c r="E374" s="294"/>
      <c r="F374" s="16">
        <v>6.2</v>
      </c>
      <c r="G374" s="2">
        <f t="shared" si="5"/>
        <v>85.000000000000043</v>
      </c>
      <c r="L374" s="398"/>
    </row>
    <row r="375" spans="1:13" s="5" customFormat="1">
      <c r="A375" s="7">
        <v>44205</v>
      </c>
      <c r="B375" s="526">
        <v>21366</v>
      </c>
      <c r="C375" s="526" t="s">
        <v>27</v>
      </c>
      <c r="D375" t="s">
        <v>18</v>
      </c>
      <c r="E375" s="294"/>
      <c r="F375" s="16">
        <v>60</v>
      </c>
      <c r="G375" s="2">
        <f t="shared" si="5"/>
        <v>25.000000000000043</v>
      </c>
      <c r="L375" s="398"/>
    </row>
    <row r="376" spans="1:13" s="5" customFormat="1">
      <c r="A376" s="7">
        <v>44205</v>
      </c>
      <c r="B376" s="526">
        <v>21366</v>
      </c>
      <c r="C376" s="526" t="s">
        <v>27</v>
      </c>
      <c r="D376" t="s">
        <v>19</v>
      </c>
      <c r="E376" s="294"/>
      <c r="F376" s="16">
        <v>5</v>
      </c>
      <c r="G376" s="2">
        <f t="shared" si="5"/>
        <v>20.000000000000043</v>
      </c>
      <c r="J376" s="525"/>
      <c r="K376"/>
      <c r="L376" s="294"/>
      <c r="M376" s="16"/>
    </row>
    <row r="377" spans="1:13" s="5" customFormat="1">
      <c r="A377" s="7">
        <v>45154</v>
      </c>
      <c r="B377" s="526">
        <v>27338</v>
      </c>
      <c r="C377" s="526" t="s">
        <v>27</v>
      </c>
      <c r="D377" s="67" t="s">
        <v>43</v>
      </c>
      <c r="E377" s="294"/>
      <c r="F377" s="294">
        <v>10</v>
      </c>
      <c r="G377" s="2">
        <f t="shared" si="5"/>
        <v>10.000000000000043</v>
      </c>
      <c r="J377" s="525"/>
      <c r="K377"/>
      <c r="L377" s="294"/>
      <c r="M377" s="16"/>
    </row>
    <row r="378" spans="1:13" s="5" customFormat="1">
      <c r="A378" s="7">
        <v>45154</v>
      </c>
      <c r="B378" s="526">
        <v>27338</v>
      </c>
      <c r="C378" s="526" t="s">
        <v>27</v>
      </c>
      <c r="D378" s="67" t="s">
        <v>44</v>
      </c>
      <c r="E378" s="294"/>
      <c r="F378" s="294">
        <v>10</v>
      </c>
      <c r="G378" s="2">
        <f t="shared" si="5"/>
        <v>4.2632564145606011E-14</v>
      </c>
      <c r="J378" s="525"/>
      <c r="K378"/>
      <c r="L378" s="294"/>
      <c r="M378" s="16"/>
    </row>
    <row r="379" spans="1:13" s="5" customFormat="1">
      <c r="A379" s="44">
        <v>44074</v>
      </c>
      <c r="B379" s="525" t="s">
        <v>14</v>
      </c>
      <c r="C379" s="525" t="s">
        <v>28</v>
      </c>
      <c r="D379" t="s">
        <v>16</v>
      </c>
      <c r="E379" s="294">
        <v>46.6</v>
      </c>
      <c r="F379" s="2"/>
      <c r="G379" s="2">
        <f t="shared" si="5"/>
        <v>46.600000000000044</v>
      </c>
      <c r="K379"/>
      <c r="L379" s="294"/>
      <c r="M379" s="16"/>
    </row>
    <row r="380" spans="1:13" s="5" customFormat="1">
      <c r="A380" s="7"/>
      <c r="B380" s="526"/>
      <c r="C380" s="526"/>
      <c r="D380" t="s">
        <v>17</v>
      </c>
      <c r="E380" s="294">
        <v>4.4000000000000004</v>
      </c>
      <c r="F380" s="2"/>
      <c r="G380" s="2">
        <f t="shared" si="5"/>
        <v>51.000000000000043</v>
      </c>
      <c r="L380" s="398"/>
    </row>
    <row r="381" spans="1:13" s="5" customFormat="1">
      <c r="A381" s="7"/>
      <c r="B381" s="526"/>
      <c r="C381" s="526"/>
      <c r="D381" t="s">
        <v>18</v>
      </c>
      <c r="E381" s="294">
        <v>60</v>
      </c>
      <c r="F381" s="2"/>
      <c r="G381" s="2">
        <f t="shared" si="5"/>
        <v>111.00000000000004</v>
      </c>
      <c r="L381" s="398"/>
    </row>
    <row r="382" spans="1:13" s="5" customFormat="1">
      <c r="A382" s="7"/>
      <c r="B382" s="526"/>
      <c r="C382" s="526"/>
      <c r="D382" t="s">
        <v>40</v>
      </c>
      <c r="E382" s="294">
        <v>5</v>
      </c>
      <c r="F382" s="2"/>
      <c r="G382" s="2">
        <f t="shared" si="5"/>
        <v>116.00000000000004</v>
      </c>
      <c r="L382" s="398"/>
    </row>
    <row r="383" spans="1:13" s="5" customFormat="1">
      <c r="A383" s="7"/>
      <c r="B383" s="526"/>
      <c r="C383" s="526"/>
      <c r="D383" t="s">
        <v>45</v>
      </c>
      <c r="E383" s="294">
        <v>15</v>
      </c>
      <c r="F383" s="2"/>
      <c r="G383" s="2">
        <f t="shared" si="5"/>
        <v>131.00000000000006</v>
      </c>
      <c r="L383" s="398"/>
    </row>
    <row r="384" spans="1:13" s="5" customFormat="1">
      <c r="A384" s="7"/>
      <c r="B384" s="526"/>
      <c r="C384" s="526"/>
      <c r="D384" t="s">
        <v>584</v>
      </c>
      <c r="E384" s="294">
        <v>100</v>
      </c>
      <c r="F384" s="2"/>
      <c r="G384" s="2">
        <f t="shared" si="5"/>
        <v>231.00000000000006</v>
      </c>
      <c r="L384" s="398"/>
    </row>
    <row r="385" spans="1:12" s="5" customFormat="1">
      <c r="A385" s="7">
        <v>44131</v>
      </c>
      <c r="B385" s="526">
        <v>20569</v>
      </c>
      <c r="C385" s="526" t="s">
        <v>28</v>
      </c>
      <c r="D385" t="s">
        <v>16</v>
      </c>
      <c r="E385" s="294"/>
      <c r="F385" s="2">
        <v>46.6</v>
      </c>
      <c r="G385" s="2">
        <f t="shared" si="5"/>
        <v>184.40000000000006</v>
      </c>
      <c r="L385" s="398"/>
    </row>
    <row r="386" spans="1:12" s="5" customFormat="1">
      <c r="A386" s="7">
        <v>44131</v>
      </c>
      <c r="B386" s="526">
        <v>20569</v>
      </c>
      <c r="C386" s="526" t="s">
        <v>28</v>
      </c>
      <c r="D386" t="s">
        <v>17</v>
      </c>
      <c r="E386" s="294"/>
      <c r="F386" s="2">
        <v>4.4000000000000004</v>
      </c>
      <c r="G386" s="2">
        <f t="shared" si="5"/>
        <v>180.00000000000006</v>
      </c>
      <c r="L386" s="398"/>
    </row>
    <row r="387" spans="1:12" s="5" customFormat="1">
      <c r="A387" s="7">
        <v>44205</v>
      </c>
      <c r="B387" s="526">
        <v>21366</v>
      </c>
      <c r="C387" s="526" t="s">
        <v>28</v>
      </c>
      <c r="D387" t="s">
        <v>18</v>
      </c>
      <c r="E387" s="294"/>
      <c r="F387" s="2">
        <v>60</v>
      </c>
      <c r="G387" s="2">
        <f t="shared" si="5"/>
        <v>120.00000000000006</v>
      </c>
      <c r="L387" s="398"/>
    </row>
    <row r="388" spans="1:12" s="5" customFormat="1">
      <c r="A388" s="7">
        <v>44205</v>
      </c>
      <c r="B388" s="526">
        <v>21366</v>
      </c>
      <c r="C388" s="526" t="s">
        <v>28</v>
      </c>
      <c r="D388" t="s">
        <v>19</v>
      </c>
      <c r="E388" s="294"/>
      <c r="F388" s="2">
        <v>5</v>
      </c>
      <c r="G388" s="2">
        <f t="shared" si="5"/>
        <v>115.00000000000006</v>
      </c>
      <c r="L388" s="398"/>
    </row>
    <row r="389" spans="1:12" s="5" customFormat="1">
      <c r="A389" s="7">
        <v>44496</v>
      </c>
      <c r="B389" s="526">
        <v>23651</v>
      </c>
      <c r="C389" s="526" t="s">
        <v>28</v>
      </c>
      <c r="D389" t="s">
        <v>584</v>
      </c>
      <c r="E389" s="294"/>
      <c r="F389" s="16">
        <v>100</v>
      </c>
      <c r="G389" s="2">
        <f t="shared" si="5"/>
        <v>15.000000000000057</v>
      </c>
      <c r="L389" s="398"/>
    </row>
    <row r="390" spans="1:12" s="5" customFormat="1">
      <c r="A390" s="7">
        <v>44510</v>
      </c>
      <c r="B390" s="526">
        <v>23723</v>
      </c>
      <c r="C390" s="526" t="s">
        <v>28</v>
      </c>
      <c r="D390" t="s">
        <v>45</v>
      </c>
      <c r="E390" s="294"/>
      <c r="F390" s="16">
        <v>15</v>
      </c>
      <c r="G390" s="2">
        <f t="shared" si="5"/>
        <v>5.6843418860808015E-14</v>
      </c>
      <c r="L390" s="398"/>
    </row>
    <row r="391" spans="1:12" s="5" customFormat="1">
      <c r="A391" s="44">
        <v>44104</v>
      </c>
      <c r="B391" s="525" t="s">
        <v>14</v>
      </c>
      <c r="C391" s="525" t="s">
        <v>29</v>
      </c>
      <c r="D391" t="s">
        <v>16</v>
      </c>
      <c r="E391" s="294">
        <v>47.8</v>
      </c>
      <c r="F391" s="2"/>
      <c r="G391" s="2">
        <f t="shared" si="5"/>
        <v>47.800000000000054</v>
      </c>
      <c r="L391" s="398"/>
    </row>
    <row r="392" spans="1:12" s="5" customFormat="1">
      <c r="A392" s="7"/>
      <c r="B392" s="526"/>
      <c r="C392" s="526"/>
      <c r="D392" t="s">
        <v>17</v>
      </c>
      <c r="E392" s="294">
        <v>5.0999999999999996</v>
      </c>
      <c r="F392" s="2"/>
      <c r="G392" s="2">
        <f t="shared" si="5"/>
        <v>52.900000000000055</v>
      </c>
      <c r="L392" s="398"/>
    </row>
    <row r="393" spans="1:12" s="5" customFormat="1">
      <c r="A393" s="7"/>
      <c r="B393" s="526"/>
      <c r="C393" s="526"/>
      <c r="D393" t="s">
        <v>18</v>
      </c>
      <c r="E393" s="294">
        <v>60</v>
      </c>
      <c r="F393" s="2"/>
      <c r="G393" s="2">
        <f t="shared" si="5"/>
        <v>112.90000000000006</v>
      </c>
      <c r="L393" s="398"/>
    </row>
    <row r="394" spans="1:12" s="5" customFormat="1">
      <c r="A394" s="7"/>
      <c r="B394" s="526"/>
      <c r="C394" s="526"/>
      <c r="D394" t="s">
        <v>40</v>
      </c>
      <c r="E394" s="294">
        <v>5</v>
      </c>
      <c r="F394" s="2"/>
      <c r="G394" s="2">
        <f t="shared" si="5"/>
        <v>117.90000000000006</v>
      </c>
      <c r="L394" s="398"/>
    </row>
    <row r="395" spans="1:12" s="5" customFormat="1">
      <c r="A395" s="7"/>
      <c r="B395" s="526"/>
      <c r="C395" s="526"/>
      <c r="D395" t="s">
        <v>45</v>
      </c>
      <c r="E395" s="294">
        <v>8.5</v>
      </c>
      <c r="F395" s="2"/>
      <c r="G395" s="2">
        <f t="shared" si="5"/>
        <v>126.40000000000006</v>
      </c>
      <c r="L395" s="398"/>
    </row>
    <row r="396" spans="1:12" s="5" customFormat="1">
      <c r="A396" s="7">
        <v>44174</v>
      </c>
      <c r="B396" s="526">
        <v>20997</v>
      </c>
      <c r="C396" s="526" t="s">
        <v>29</v>
      </c>
      <c r="D396" t="s">
        <v>16</v>
      </c>
      <c r="E396" s="294"/>
      <c r="F396" s="2">
        <v>47.8</v>
      </c>
      <c r="G396" s="2">
        <f t="shared" si="5"/>
        <v>78.600000000000065</v>
      </c>
      <c r="L396" s="398"/>
    </row>
    <row r="397" spans="1:12" s="5" customFormat="1">
      <c r="A397" s="7">
        <v>44174</v>
      </c>
      <c r="B397" s="526">
        <v>20997</v>
      </c>
      <c r="C397" s="526" t="s">
        <v>29</v>
      </c>
      <c r="D397" t="s">
        <v>17</v>
      </c>
      <c r="E397" s="294"/>
      <c r="F397" s="2">
        <v>5.0999999999999996</v>
      </c>
      <c r="G397" s="2">
        <f t="shared" si="5"/>
        <v>73.500000000000071</v>
      </c>
      <c r="L397" s="398"/>
    </row>
    <row r="398" spans="1:12" s="5" customFormat="1">
      <c r="A398" s="7">
        <v>44205</v>
      </c>
      <c r="B398" s="526">
        <v>21367</v>
      </c>
      <c r="C398" s="526" t="s">
        <v>29</v>
      </c>
      <c r="D398" t="s">
        <v>18</v>
      </c>
      <c r="E398" s="294"/>
      <c r="F398" s="2">
        <v>60</v>
      </c>
      <c r="G398" s="2">
        <f t="shared" si="5"/>
        <v>13.500000000000071</v>
      </c>
      <c r="L398" s="398"/>
    </row>
    <row r="399" spans="1:12" s="5" customFormat="1">
      <c r="A399" s="7">
        <v>44205</v>
      </c>
      <c r="B399" s="526">
        <v>21367</v>
      </c>
      <c r="C399" s="526" t="s">
        <v>29</v>
      </c>
      <c r="D399" t="s">
        <v>19</v>
      </c>
      <c r="E399" s="294"/>
      <c r="F399" s="2">
        <v>5</v>
      </c>
      <c r="G399" s="2">
        <f t="shared" si="5"/>
        <v>8.5000000000000711</v>
      </c>
      <c r="L399" s="398"/>
    </row>
    <row r="400" spans="1:12" s="5" customFormat="1">
      <c r="A400" s="7">
        <v>44510</v>
      </c>
      <c r="B400" s="526">
        <v>23723</v>
      </c>
      <c r="C400" s="526" t="s">
        <v>29</v>
      </c>
      <c r="D400" t="s">
        <v>45</v>
      </c>
      <c r="E400" s="294"/>
      <c r="F400" s="2">
        <v>8.5</v>
      </c>
      <c r="G400" s="2">
        <f t="shared" si="5"/>
        <v>7.1054273576010019E-14</v>
      </c>
      <c r="L400" s="398"/>
    </row>
    <row r="401" spans="1:12" s="5" customFormat="1">
      <c r="A401" s="44">
        <v>44135</v>
      </c>
      <c r="B401" s="525" t="s">
        <v>14</v>
      </c>
      <c r="C401" s="525" t="s">
        <v>30</v>
      </c>
      <c r="D401" t="s">
        <v>16</v>
      </c>
      <c r="E401" s="294">
        <v>56.1</v>
      </c>
      <c r="F401" s="2"/>
      <c r="G401" s="2">
        <f t="shared" si="5"/>
        <v>56.100000000000072</v>
      </c>
      <c r="L401" s="398"/>
    </row>
    <row r="402" spans="1:12" s="5" customFormat="1">
      <c r="A402" s="7"/>
      <c r="B402" s="526"/>
      <c r="C402" s="526"/>
      <c r="D402" t="s">
        <v>17</v>
      </c>
      <c r="E402" s="294">
        <v>5.4</v>
      </c>
      <c r="F402" s="2"/>
      <c r="G402" s="2">
        <f t="shared" si="5"/>
        <v>61.500000000000071</v>
      </c>
      <c r="L402" s="398"/>
    </row>
    <row r="403" spans="1:12" s="5" customFormat="1">
      <c r="A403" s="7"/>
      <c r="B403" s="526"/>
      <c r="C403" s="526"/>
      <c r="D403" t="s">
        <v>18</v>
      </c>
      <c r="E403" s="294">
        <v>60</v>
      </c>
      <c r="F403" s="2"/>
      <c r="G403" s="2">
        <f t="shared" si="5"/>
        <v>121.50000000000007</v>
      </c>
      <c r="L403" s="398"/>
    </row>
    <row r="404" spans="1:12" s="5" customFormat="1">
      <c r="A404" s="7"/>
      <c r="B404" s="526"/>
      <c r="C404" s="526"/>
      <c r="D404" t="s">
        <v>40</v>
      </c>
      <c r="E404" s="294">
        <v>5</v>
      </c>
      <c r="F404" s="2"/>
      <c r="G404" s="2">
        <f t="shared" si="5"/>
        <v>126.50000000000007</v>
      </c>
      <c r="L404" s="398"/>
    </row>
    <row r="405" spans="1:12" s="5" customFormat="1">
      <c r="A405" s="7"/>
      <c r="B405" s="526"/>
      <c r="C405" s="526"/>
      <c r="D405" s="67" t="s">
        <v>46</v>
      </c>
      <c r="E405" s="294">
        <v>10</v>
      </c>
      <c r="F405" s="2"/>
      <c r="G405" s="2">
        <f t="shared" si="5"/>
        <v>136.50000000000006</v>
      </c>
      <c r="L405" s="398"/>
    </row>
    <row r="406" spans="1:12" s="5" customFormat="1">
      <c r="A406" s="7"/>
      <c r="B406" s="526"/>
      <c r="C406" s="526"/>
      <c r="D406" s="67" t="s">
        <v>47</v>
      </c>
      <c r="E406" s="294">
        <v>10</v>
      </c>
      <c r="F406" s="2"/>
      <c r="G406" s="2">
        <f t="shared" si="5"/>
        <v>146.50000000000006</v>
      </c>
      <c r="L406" s="398"/>
    </row>
    <row r="407" spans="1:12" s="5" customFormat="1">
      <c r="A407" s="7">
        <v>44174</v>
      </c>
      <c r="B407" s="526">
        <v>20997</v>
      </c>
      <c r="C407" s="526" t="s">
        <v>30</v>
      </c>
      <c r="D407" s="67" t="s">
        <v>16</v>
      </c>
      <c r="E407" s="294"/>
      <c r="F407" s="2">
        <v>56.1</v>
      </c>
      <c r="G407" s="2">
        <f t="shared" si="5"/>
        <v>90.400000000000063</v>
      </c>
      <c r="L407" s="398"/>
    </row>
    <row r="408" spans="1:12" s="5" customFormat="1">
      <c r="A408" s="7">
        <v>44174</v>
      </c>
      <c r="B408" s="526">
        <v>20997</v>
      </c>
      <c r="C408" s="526" t="s">
        <v>30</v>
      </c>
      <c r="D408" s="67" t="s">
        <v>17</v>
      </c>
      <c r="E408" s="294"/>
      <c r="F408" s="2">
        <v>5.4</v>
      </c>
      <c r="G408" s="2">
        <f t="shared" si="5"/>
        <v>85.000000000000057</v>
      </c>
      <c r="L408" s="398"/>
    </row>
    <row r="409" spans="1:12" s="5" customFormat="1">
      <c r="A409" s="7">
        <v>44205</v>
      </c>
      <c r="B409" s="526">
        <v>21367</v>
      </c>
      <c r="C409" s="526" t="s">
        <v>30</v>
      </c>
      <c r="D409" s="67" t="s">
        <v>18</v>
      </c>
      <c r="E409" s="294"/>
      <c r="F409" s="2">
        <v>60</v>
      </c>
      <c r="G409" s="2">
        <f t="shared" si="5"/>
        <v>25.000000000000057</v>
      </c>
      <c r="L409" s="398"/>
    </row>
    <row r="410" spans="1:12" s="5" customFormat="1">
      <c r="A410" s="7">
        <v>44205</v>
      </c>
      <c r="B410" s="526">
        <v>21367</v>
      </c>
      <c r="C410" s="526" t="s">
        <v>30</v>
      </c>
      <c r="D410" s="67" t="s">
        <v>19</v>
      </c>
      <c r="E410" s="294"/>
      <c r="F410" s="2">
        <v>5</v>
      </c>
      <c r="G410" s="2">
        <f t="shared" si="5"/>
        <v>20.000000000000057</v>
      </c>
      <c r="L410" s="398"/>
    </row>
    <row r="411" spans="1:12" s="5" customFormat="1">
      <c r="A411" s="7">
        <v>45154</v>
      </c>
      <c r="B411" s="526">
        <v>27338</v>
      </c>
      <c r="C411" s="526" t="s">
        <v>30</v>
      </c>
      <c r="D411" s="67" t="s">
        <v>46</v>
      </c>
      <c r="E411" s="294"/>
      <c r="F411" s="294">
        <v>10</v>
      </c>
      <c r="G411" s="2">
        <f t="shared" si="5"/>
        <v>10.000000000000057</v>
      </c>
      <c r="L411" s="398"/>
    </row>
    <row r="412" spans="1:12" s="5" customFormat="1">
      <c r="A412" s="7">
        <v>45154</v>
      </c>
      <c r="B412" s="526">
        <v>27338</v>
      </c>
      <c r="C412" s="526" t="s">
        <v>30</v>
      </c>
      <c r="D412" s="67" t="s">
        <v>47</v>
      </c>
      <c r="E412" s="294"/>
      <c r="F412" s="294">
        <v>10</v>
      </c>
      <c r="G412" s="2">
        <f t="shared" si="5"/>
        <v>5.6843418860808015E-14</v>
      </c>
      <c r="L412" s="398"/>
    </row>
    <row r="413" spans="1:12" s="5" customFormat="1">
      <c r="A413" s="44">
        <v>44165</v>
      </c>
      <c r="B413" s="525" t="s">
        <v>14</v>
      </c>
      <c r="C413" s="525" t="s">
        <v>33</v>
      </c>
      <c r="D413" s="67" t="s">
        <v>16</v>
      </c>
      <c r="E413" s="294">
        <v>53.2</v>
      </c>
      <c r="F413" s="2"/>
      <c r="G413" s="2">
        <f t="shared" si="5"/>
        <v>53.20000000000006</v>
      </c>
      <c r="L413" s="398"/>
    </row>
    <row r="414" spans="1:12" s="5" customFormat="1">
      <c r="A414" s="7"/>
      <c r="B414" s="526"/>
      <c r="C414" s="526"/>
      <c r="D414" s="67" t="s">
        <v>17</v>
      </c>
      <c r="E414" s="294">
        <v>5.6</v>
      </c>
      <c r="F414" s="2"/>
      <c r="G414" s="2">
        <f t="shared" si="5"/>
        <v>58.800000000000061</v>
      </c>
      <c r="L414" s="398"/>
    </row>
    <row r="415" spans="1:12" s="5" customFormat="1">
      <c r="A415" s="7"/>
      <c r="B415" s="526"/>
      <c r="C415" s="526"/>
      <c r="D415" s="67" t="s">
        <v>18</v>
      </c>
      <c r="E415" s="294">
        <v>60</v>
      </c>
      <c r="F415" s="2"/>
      <c r="G415" s="2">
        <f t="shared" si="5"/>
        <v>118.80000000000007</v>
      </c>
      <c r="L415" s="398"/>
    </row>
    <row r="416" spans="1:12" s="5" customFormat="1">
      <c r="A416" s="7"/>
      <c r="B416" s="526"/>
      <c r="C416" s="526"/>
      <c r="D416" s="67" t="s">
        <v>40</v>
      </c>
      <c r="E416" s="294">
        <v>5</v>
      </c>
      <c r="F416" s="2"/>
      <c r="G416" s="2">
        <f t="shared" si="5"/>
        <v>123.80000000000007</v>
      </c>
      <c r="L416" s="398"/>
    </row>
    <row r="417" spans="1:12" s="5" customFormat="1">
      <c r="A417" s="7">
        <v>44187</v>
      </c>
      <c r="B417" s="526">
        <v>21164</v>
      </c>
      <c r="C417" s="526" t="s">
        <v>33</v>
      </c>
      <c r="D417" s="67" t="s">
        <v>16</v>
      </c>
      <c r="E417" s="294"/>
      <c r="F417" s="2">
        <v>53.2</v>
      </c>
      <c r="G417" s="2">
        <f t="shared" si="5"/>
        <v>70.600000000000065</v>
      </c>
      <c r="L417" s="398"/>
    </row>
    <row r="418" spans="1:12" s="5" customFormat="1">
      <c r="A418" s="7">
        <v>44187</v>
      </c>
      <c r="B418" s="526">
        <v>21164</v>
      </c>
      <c r="C418" s="526" t="s">
        <v>33</v>
      </c>
      <c r="D418" s="67" t="s">
        <v>17</v>
      </c>
      <c r="E418" s="294"/>
      <c r="F418" s="2">
        <v>5.6</v>
      </c>
      <c r="G418" s="2">
        <f t="shared" si="5"/>
        <v>65.000000000000071</v>
      </c>
      <c r="L418" s="398"/>
    </row>
    <row r="419" spans="1:12" s="5" customFormat="1">
      <c r="A419" s="7">
        <v>44205</v>
      </c>
      <c r="B419" s="526">
        <v>21367</v>
      </c>
      <c r="C419" s="526" t="s">
        <v>33</v>
      </c>
      <c r="D419" s="67" t="s">
        <v>18</v>
      </c>
      <c r="E419" s="294"/>
      <c r="F419" s="2">
        <v>60</v>
      </c>
      <c r="G419" s="2">
        <f t="shared" si="5"/>
        <v>5.0000000000000711</v>
      </c>
      <c r="L419" s="398"/>
    </row>
    <row r="420" spans="1:12" s="5" customFormat="1">
      <c r="A420" s="7">
        <v>44205</v>
      </c>
      <c r="B420" s="526">
        <v>21367</v>
      </c>
      <c r="C420" s="526" t="s">
        <v>33</v>
      </c>
      <c r="D420" s="67" t="s">
        <v>19</v>
      </c>
      <c r="E420" s="294"/>
      <c r="F420" s="2">
        <v>5</v>
      </c>
      <c r="G420" s="2">
        <f t="shared" si="5"/>
        <v>7.1054273576010019E-14</v>
      </c>
      <c r="L420" s="398"/>
    </row>
    <row r="421" spans="1:12" s="5" customFormat="1">
      <c r="A421" s="44">
        <v>44196</v>
      </c>
      <c r="B421" s="525" t="s">
        <v>14</v>
      </c>
      <c r="C421" s="525" t="s">
        <v>34</v>
      </c>
      <c r="D421" t="s">
        <v>16</v>
      </c>
      <c r="E421" s="286">
        <v>60.8</v>
      </c>
      <c r="F421" s="2"/>
      <c r="G421" s="2">
        <f t="shared" si="5"/>
        <v>60.800000000000068</v>
      </c>
      <c r="L421" s="398"/>
    </row>
    <row r="422" spans="1:12" s="5" customFormat="1">
      <c r="A422" s="7"/>
      <c r="B422" s="526"/>
      <c r="C422" s="526"/>
      <c r="D422" t="s">
        <v>17</v>
      </c>
      <c r="E422" s="286">
        <v>4.9000000000000004</v>
      </c>
      <c r="F422" s="2"/>
      <c r="G422" s="2">
        <f t="shared" si="5"/>
        <v>65.700000000000074</v>
      </c>
      <c r="L422" s="398"/>
    </row>
    <row r="423" spans="1:12" s="5" customFormat="1">
      <c r="A423" s="7"/>
      <c r="B423" s="526"/>
      <c r="C423" s="526"/>
      <c r="D423" t="s">
        <v>48</v>
      </c>
      <c r="E423" s="286">
        <v>60</v>
      </c>
      <c r="F423" s="2"/>
      <c r="G423" s="2">
        <f t="shared" si="5"/>
        <v>125.70000000000007</v>
      </c>
      <c r="L423" s="398"/>
    </row>
    <row r="424" spans="1:12" s="5" customFormat="1">
      <c r="A424" s="7"/>
      <c r="B424" s="526"/>
      <c r="C424" s="526"/>
      <c r="D424" t="s">
        <v>40</v>
      </c>
      <c r="E424" s="286">
        <v>5</v>
      </c>
      <c r="F424" s="2"/>
      <c r="G424" s="2">
        <f t="shared" si="5"/>
        <v>130.70000000000007</v>
      </c>
      <c r="L424" s="398"/>
    </row>
    <row r="425" spans="1:12" s="5" customFormat="1">
      <c r="A425" s="7">
        <v>44205</v>
      </c>
      <c r="B425" s="526">
        <v>21367</v>
      </c>
      <c r="C425" s="526" t="s">
        <v>34</v>
      </c>
      <c r="D425" t="s">
        <v>18</v>
      </c>
      <c r="E425" s="286"/>
      <c r="F425" s="2">
        <v>60</v>
      </c>
      <c r="G425" s="2">
        <f t="shared" ref="G425:G490" si="6">+G424+E425-F425</f>
        <v>70.700000000000074</v>
      </c>
      <c r="L425" s="398"/>
    </row>
    <row r="426" spans="1:12" s="5" customFormat="1">
      <c r="A426" s="7">
        <v>44205</v>
      </c>
      <c r="B426" s="526">
        <v>21367</v>
      </c>
      <c r="C426" s="526" t="s">
        <v>34</v>
      </c>
      <c r="D426" t="s">
        <v>19</v>
      </c>
      <c r="E426" s="286"/>
      <c r="F426" s="2">
        <v>5</v>
      </c>
      <c r="G426" s="2">
        <f t="shared" si="6"/>
        <v>65.700000000000074</v>
      </c>
      <c r="L426" s="398"/>
    </row>
    <row r="427" spans="1:12" s="5" customFormat="1">
      <c r="A427" s="7">
        <v>44225</v>
      </c>
      <c r="B427" s="526">
        <v>21484</v>
      </c>
      <c r="C427" s="526" t="s">
        <v>34</v>
      </c>
      <c r="D427" t="s">
        <v>16</v>
      </c>
      <c r="E427" s="286"/>
      <c r="F427" s="2">
        <v>60.8</v>
      </c>
      <c r="G427" s="2">
        <f t="shared" si="6"/>
        <v>4.9000000000000767</v>
      </c>
      <c r="L427" s="398"/>
    </row>
    <row r="428" spans="1:12" s="5" customFormat="1">
      <c r="A428" s="7">
        <v>44225</v>
      </c>
      <c r="B428" s="526">
        <v>21484</v>
      </c>
      <c r="C428" s="526" t="s">
        <v>34</v>
      </c>
      <c r="D428" t="s">
        <v>17</v>
      </c>
      <c r="E428" s="286"/>
      <c r="F428" s="2">
        <v>4.9000000000000004</v>
      </c>
      <c r="G428" s="2">
        <f t="shared" si="6"/>
        <v>7.638334409421077E-14</v>
      </c>
      <c r="L428" s="398"/>
    </row>
    <row r="429" spans="1:12" s="5" customFormat="1">
      <c r="A429" s="44">
        <v>44227</v>
      </c>
      <c r="B429" s="525" t="s">
        <v>14</v>
      </c>
      <c r="C429" s="525" t="s">
        <v>15</v>
      </c>
      <c r="D429" t="s">
        <v>16</v>
      </c>
      <c r="E429" s="286">
        <v>65</v>
      </c>
      <c r="F429" s="2"/>
      <c r="G429" s="2">
        <f t="shared" si="6"/>
        <v>65.000000000000071</v>
      </c>
      <c r="L429" s="398"/>
    </row>
    <row r="430" spans="1:12" s="5" customFormat="1">
      <c r="A430" s="7"/>
      <c r="B430" s="526"/>
      <c r="C430" s="526"/>
      <c r="D430" t="s">
        <v>17</v>
      </c>
      <c r="E430" s="286">
        <v>6.3</v>
      </c>
      <c r="F430" s="2"/>
      <c r="G430" s="2">
        <f t="shared" si="6"/>
        <v>71.300000000000068</v>
      </c>
      <c r="L430" s="398"/>
    </row>
    <row r="431" spans="1:12" s="5" customFormat="1">
      <c r="A431" s="7"/>
      <c r="B431" s="526"/>
      <c r="C431" s="526"/>
      <c r="D431" t="s">
        <v>48</v>
      </c>
      <c r="E431" s="286">
        <v>60</v>
      </c>
      <c r="F431" s="2"/>
      <c r="G431" s="2">
        <f t="shared" si="6"/>
        <v>131.30000000000007</v>
      </c>
      <c r="L431" s="398"/>
    </row>
    <row r="432" spans="1:12" s="5" customFormat="1">
      <c r="A432" s="7"/>
      <c r="B432" s="526"/>
      <c r="C432" s="526"/>
      <c r="D432" t="s">
        <v>40</v>
      </c>
      <c r="E432" s="286">
        <v>5</v>
      </c>
      <c r="F432" s="2"/>
      <c r="G432" s="2">
        <f t="shared" si="6"/>
        <v>136.30000000000007</v>
      </c>
      <c r="L432" s="398"/>
    </row>
    <row r="433" spans="1:13" s="5" customFormat="1">
      <c r="A433" s="7">
        <v>44257</v>
      </c>
      <c r="B433" s="526">
        <v>21712</v>
      </c>
      <c r="C433" s="526" t="s">
        <v>15</v>
      </c>
      <c r="D433" t="s">
        <v>16</v>
      </c>
      <c r="E433" s="286"/>
      <c r="F433" s="2">
        <v>65</v>
      </c>
      <c r="G433" s="2">
        <f t="shared" si="6"/>
        <v>71.300000000000068</v>
      </c>
      <c r="L433" s="398"/>
    </row>
    <row r="434" spans="1:13" s="5" customFormat="1">
      <c r="A434" s="7">
        <v>44257</v>
      </c>
      <c r="B434" s="526">
        <v>21712</v>
      </c>
      <c r="C434" s="526" t="s">
        <v>15</v>
      </c>
      <c r="D434" t="s">
        <v>17</v>
      </c>
      <c r="E434" s="286"/>
      <c r="F434" s="2">
        <v>6.3</v>
      </c>
      <c r="G434" s="2">
        <f t="shared" si="6"/>
        <v>65.000000000000071</v>
      </c>
      <c r="L434" s="398"/>
    </row>
    <row r="435" spans="1:13" s="5" customFormat="1">
      <c r="A435" s="7">
        <v>44816</v>
      </c>
      <c r="B435" s="526">
        <v>25494</v>
      </c>
      <c r="C435" s="526" t="s">
        <v>15</v>
      </c>
      <c r="D435" t="s">
        <v>48</v>
      </c>
      <c r="E435" s="286"/>
      <c r="F435" s="80">
        <v>60</v>
      </c>
      <c r="G435" s="2">
        <f t="shared" si="6"/>
        <v>5.0000000000000711</v>
      </c>
      <c r="L435" s="398"/>
    </row>
    <row r="436" spans="1:13" s="5" customFormat="1">
      <c r="A436" s="7">
        <v>44816</v>
      </c>
      <c r="B436" s="526">
        <v>25494</v>
      </c>
      <c r="C436" s="526" t="s">
        <v>15</v>
      </c>
      <c r="D436" t="s">
        <v>40</v>
      </c>
      <c r="E436" s="286"/>
      <c r="F436" s="80">
        <v>5</v>
      </c>
      <c r="G436" s="2">
        <f t="shared" si="6"/>
        <v>7.1054273576010019E-14</v>
      </c>
      <c r="L436" s="398"/>
    </row>
    <row r="437" spans="1:13" s="5" customFormat="1">
      <c r="A437" s="44">
        <v>44255</v>
      </c>
      <c r="B437" s="525" t="s">
        <v>14</v>
      </c>
      <c r="C437" s="525" t="s">
        <v>20</v>
      </c>
      <c r="D437" t="s">
        <v>16</v>
      </c>
      <c r="E437" s="286">
        <v>58.8</v>
      </c>
      <c r="F437" s="2"/>
      <c r="G437" s="2">
        <f t="shared" si="6"/>
        <v>58.800000000000068</v>
      </c>
      <c r="L437" s="398"/>
    </row>
    <row r="438" spans="1:13" s="5" customFormat="1">
      <c r="A438" s="7"/>
      <c r="B438" s="526"/>
      <c r="C438" s="526"/>
      <c r="D438" t="s">
        <v>17</v>
      </c>
      <c r="E438" s="286">
        <v>8.6999999999999993</v>
      </c>
      <c r="F438" s="2"/>
      <c r="G438" s="2">
        <f t="shared" si="6"/>
        <v>67.500000000000071</v>
      </c>
      <c r="L438" s="398"/>
    </row>
    <row r="439" spans="1:13" s="5" customFormat="1">
      <c r="A439" s="7"/>
      <c r="B439" s="526"/>
      <c r="C439" s="526"/>
      <c r="D439" t="s">
        <v>48</v>
      </c>
      <c r="E439" s="286">
        <v>56</v>
      </c>
      <c r="F439" s="2"/>
      <c r="G439" s="2">
        <f t="shared" si="6"/>
        <v>123.50000000000007</v>
      </c>
      <c r="L439" s="398"/>
    </row>
    <row r="440" spans="1:13" s="5" customFormat="1">
      <c r="A440" s="7"/>
      <c r="B440" s="526"/>
      <c r="C440" s="526"/>
      <c r="D440" t="s">
        <v>40</v>
      </c>
      <c r="E440" s="286">
        <v>5</v>
      </c>
      <c r="F440" s="2"/>
      <c r="G440" s="2">
        <f t="shared" si="6"/>
        <v>128.50000000000006</v>
      </c>
      <c r="L440" s="398"/>
    </row>
    <row r="441" spans="1:13" s="5" customFormat="1">
      <c r="A441" s="7">
        <v>44298</v>
      </c>
      <c r="B441" s="526">
        <v>22130</v>
      </c>
      <c r="C441" s="526" t="s">
        <v>20</v>
      </c>
      <c r="D441" t="s">
        <v>16</v>
      </c>
      <c r="E441" s="286"/>
      <c r="F441" s="2">
        <v>58.8</v>
      </c>
      <c r="G441" s="2">
        <f t="shared" si="6"/>
        <v>69.70000000000006</v>
      </c>
      <c r="L441" s="398"/>
    </row>
    <row r="442" spans="1:13" s="5" customFormat="1">
      <c r="A442" s="7">
        <v>44298</v>
      </c>
      <c r="B442" s="526">
        <v>22130</v>
      </c>
      <c r="C442" s="526" t="s">
        <v>20</v>
      </c>
      <c r="D442" t="s">
        <v>17</v>
      </c>
      <c r="E442" s="286"/>
      <c r="F442" s="2">
        <v>8.6999999999999993</v>
      </c>
      <c r="G442" s="2">
        <f t="shared" si="6"/>
        <v>61.000000000000057</v>
      </c>
      <c r="L442" s="398"/>
    </row>
    <row r="443" spans="1:13" s="5" customFormat="1">
      <c r="A443" s="7">
        <v>44816</v>
      </c>
      <c r="B443" s="526">
        <v>25494</v>
      </c>
      <c r="C443" s="526" t="s">
        <v>20</v>
      </c>
      <c r="D443" t="s">
        <v>48</v>
      </c>
      <c r="E443" s="286"/>
      <c r="F443" s="80">
        <v>56</v>
      </c>
      <c r="G443" s="2">
        <f t="shared" si="6"/>
        <v>5.0000000000000568</v>
      </c>
      <c r="L443" s="398"/>
    </row>
    <row r="444" spans="1:13" s="5" customFormat="1">
      <c r="A444" s="7">
        <v>44816</v>
      </c>
      <c r="B444" s="526">
        <v>25494</v>
      </c>
      <c r="C444" s="526" t="s">
        <v>20</v>
      </c>
      <c r="D444" t="s">
        <v>40</v>
      </c>
      <c r="E444" s="286"/>
      <c r="F444" s="80">
        <v>5</v>
      </c>
      <c r="G444" s="2">
        <f t="shared" si="6"/>
        <v>5.6843418860808015E-14</v>
      </c>
      <c r="L444" s="398"/>
    </row>
    <row r="445" spans="1:13" s="5" customFormat="1">
      <c r="A445" s="44">
        <v>44286</v>
      </c>
      <c r="B445" s="525" t="s">
        <v>14</v>
      </c>
      <c r="C445" s="525" t="s">
        <v>23</v>
      </c>
      <c r="D445" t="s">
        <v>16</v>
      </c>
      <c r="E445" s="286">
        <v>64.5</v>
      </c>
      <c r="F445" s="2"/>
      <c r="G445" s="2">
        <f t="shared" si="6"/>
        <v>64.500000000000057</v>
      </c>
      <c r="L445" s="398"/>
    </row>
    <row r="446" spans="1:13" s="5" customFormat="1">
      <c r="A446" s="7"/>
      <c r="B446" s="526"/>
      <c r="C446" s="526"/>
      <c r="D446" t="s">
        <v>17</v>
      </c>
      <c r="E446" s="286">
        <v>6.8</v>
      </c>
      <c r="F446" s="2"/>
      <c r="G446" s="2">
        <f t="shared" si="6"/>
        <v>71.300000000000054</v>
      </c>
      <c r="L446" s="398"/>
    </row>
    <row r="447" spans="1:13" s="5" customFormat="1">
      <c r="A447" s="7"/>
      <c r="B447" s="526"/>
      <c r="C447" s="526"/>
      <c r="D447" t="s">
        <v>48</v>
      </c>
      <c r="E447" s="286">
        <v>60</v>
      </c>
      <c r="F447" s="2"/>
      <c r="G447" s="2">
        <f t="shared" si="6"/>
        <v>131.30000000000007</v>
      </c>
      <c r="J447" s="525"/>
      <c r="K447" s="67"/>
      <c r="L447" s="294"/>
      <c r="M447" s="16"/>
    </row>
    <row r="448" spans="1:13" s="5" customFormat="1">
      <c r="A448" s="7"/>
      <c r="B448" s="526"/>
      <c r="C448" s="526"/>
      <c r="D448" t="s">
        <v>40</v>
      </c>
      <c r="E448" s="286">
        <v>5</v>
      </c>
      <c r="F448" s="2"/>
      <c r="G448" s="2">
        <f t="shared" si="6"/>
        <v>136.30000000000007</v>
      </c>
      <c r="K448" s="67"/>
      <c r="L448" s="294"/>
      <c r="M448" s="16"/>
    </row>
    <row r="449" spans="1:13" s="5" customFormat="1">
      <c r="A449" s="7"/>
      <c r="B449" s="526"/>
      <c r="C449" s="526"/>
      <c r="D449" t="s">
        <v>49</v>
      </c>
      <c r="E449" s="286">
        <v>10</v>
      </c>
      <c r="F449" s="2"/>
      <c r="G449" s="2">
        <f t="shared" si="6"/>
        <v>146.30000000000007</v>
      </c>
      <c r="J449" s="525"/>
      <c r="K449" s="67"/>
      <c r="L449" s="294"/>
      <c r="M449" s="16"/>
    </row>
    <row r="450" spans="1:13" s="5" customFormat="1">
      <c r="A450" s="7"/>
      <c r="B450" s="526"/>
      <c r="C450" s="526"/>
      <c r="D450" t="s">
        <v>50</v>
      </c>
      <c r="E450" s="286">
        <v>10</v>
      </c>
      <c r="F450" s="2"/>
      <c r="G450" s="2">
        <f t="shared" si="6"/>
        <v>156.30000000000007</v>
      </c>
      <c r="K450" s="67"/>
      <c r="L450" s="294"/>
      <c r="M450" s="16"/>
    </row>
    <row r="451" spans="1:13" s="5" customFormat="1">
      <c r="A451" s="7">
        <v>44326</v>
      </c>
      <c r="B451" s="526">
        <v>22409</v>
      </c>
      <c r="C451" s="526" t="s">
        <v>23</v>
      </c>
      <c r="D451" t="s">
        <v>16</v>
      </c>
      <c r="E451" s="286"/>
      <c r="F451" s="80">
        <v>64.5</v>
      </c>
      <c r="G451" s="2">
        <f t="shared" si="6"/>
        <v>91.800000000000068</v>
      </c>
      <c r="J451" s="525"/>
      <c r="K451"/>
      <c r="L451" s="286"/>
      <c r="M451" s="80"/>
    </row>
    <row r="452" spans="1:13" s="5" customFormat="1">
      <c r="A452" s="7">
        <v>44326</v>
      </c>
      <c r="B452" s="526">
        <v>22409</v>
      </c>
      <c r="C452" s="526" t="s">
        <v>23</v>
      </c>
      <c r="D452" t="s">
        <v>17</v>
      </c>
      <c r="E452" s="286"/>
      <c r="F452" s="80">
        <v>6.8</v>
      </c>
      <c r="G452" s="2">
        <f t="shared" si="6"/>
        <v>85.000000000000071</v>
      </c>
      <c r="K452"/>
      <c r="L452" s="286"/>
      <c r="M452" s="80"/>
    </row>
    <row r="453" spans="1:13" s="5" customFormat="1">
      <c r="A453" s="7">
        <v>44816</v>
      </c>
      <c r="B453" s="526">
        <v>25494</v>
      </c>
      <c r="C453" s="526" t="s">
        <v>23</v>
      </c>
      <c r="D453" t="s">
        <v>48</v>
      </c>
      <c r="E453" s="286"/>
      <c r="F453" s="80">
        <v>60</v>
      </c>
      <c r="G453" s="2">
        <f t="shared" si="6"/>
        <v>25.000000000000071</v>
      </c>
      <c r="K453"/>
      <c r="L453" s="286"/>
      <c r="M453" s="80"/>
    </row>
    <row r="454" spans="1:13" s="5" customFormat="1">
      <c r="A454" s="7">
        <v>44816</v>
      </c>
      <c r="B454" s="526">
        <v>25494</v>
      </c>
      <c r="C454" s="526" t="s">
        <v>23</v>
      </c>
      <c r="D454" t="s">
        <v>40</v>
      </c>
      <c r="E454" s="286"/>
      <c r="F454" s="80">
        <v>5</v>
      </c>
      <c r="G454" s="2">
        <f t="shared" si="6"/>
        <v>20.000000000000071</v>
      </c>
      <c r="K454"/>
      <c r="L454" s="286"/>
      <c r="M454" s="80"/>
    </row>
    <row r="455" spans="1:13" s="5" customFormat="1">
      <c r="A455" s="7">
        <v>45154</v>
      </c>
      <c r="B455" s="526">
        <v>27338</v>
      </c>
      <c r="C455" s="526" t="s">
        <v>23</v>
      </c>
      <c r="D455" t="s">
        <v>49</v>
      </c>
      <c r="E455" s="286"/>
      <c r="F455" s="286">
        <v>10</v>
      </c>
      <c r="G455" s="2">
        <f t="shared" si="6"/>
        <v>10.000000000000071</v>
      </c>
      <c r="K455"/>
      <c r="L455" s="286"/>
      <c r="M455" s="80"/>
    </row>
    <row r="456" spans="1:13" s="5" customFormat="1">
      <c r="A456" s="7">
        <v>45154</v>
      </c>
      <c r="B456" s="526">
        <v>27338</v>
      </c>
      <c r="C456" s="526" t="s">
        <v>23</v>
      </c>
      <c r="D456" t="s">
        <v>50</v>
      </c>
      <c r="E456" s="286"/>
      <c r="F456" s="286">
        <v>10</v>
      </c>
      <c r="G456" s="2">
        <f t="shared" si="6"/>
        <v>7.1054273576010019E-14</v>
      </c>
      <c r="K456"/>
      <c r="L456" s="286"/>
      <c r="M456" s="80"/>
    </row>
    <row r="457" spans="1:13" s="5" customFormat="1">
      <c r="A457" s="44">
        <v>44316</v>
      </c>
      <c r="B457" s="525" t="s">
        <v>14</v>
      </c>
      <c r="C457" s="525" t="s">
        <v>24</v>
      </c>
      <c r="D457" t="s">
        <v>16</v>
      </c>
      <c r="E457" s="286">
        <v>59.5</v>
      </c>
      <c r="F457" s="2"/>
      <c r="G457" s="2">
        <f t="shared" si="6"/>
        <v>59.500000000000071</v>
      </c>
      <c r="J457" s="525"/>
      <c r="K457"/>
      <c r="L457" s="286"/>
      <c r="M457" s="80"/>
    </row>
    <row r="458" spans="1:13" s="5" customFormat="1">
      <c r="A458" s="7"/>
      <c r="B458" s="526"/>
      <c r="C458" s="526"/>
      <c r="D458" t="s">
        <v>17</v>
      </c>
      <c r="E458" s="286">
        <v>7.8</v>
      </c>
      <c r="F458" s="2"/>
      <c r="G458" s="2">
        <f t="shared" si="6"/>
        <v>67.300000000000068</v>
      </c>
      <c r="K458"/>
      <c r="L458" s="286"/>
      <c r="M458" s="80"/>
    </row>
    <row r="459" spans="1:13" s="5" customFormat="1">
      <c r="A459" s="7"/>
      <c r="B459" s="526"/>
      <c r="C459" s="526"/>
      <c r="D459" t="s">
        <v>48</v>
      </c>
      <c r="E459" s="286">
        <v>60</v>
      </c>
      <c r="F459" s="2"/>
      <c r="G459" s="2">
        <f t="shared" si="6"/>
        <v>127.30000000000007</v>
      </c>
      <c r="J459" s="525"/>
      <c r="K459"/>
      <c r="L459" s="286"/>
      <c r="M459" s="80"/>
    </row>
    <row r="460" spans="1:13" s="5" customFormat="1">
      <c r="A460" s="7"/>
      <c r="B460" s="526"/>
      <c r="C460" s="526"/>
      <c r="D460" t="s">
        <v>40</v>
      </c>
      <c r="E460" s="286">
        <v>5</v>
      </c>
      <c r="F460" s="2"/>
      <c r="G460" s="2">
        <f t="shared" si="6"/>
        <v>132.30000000000007</v>
      </c>
      <c r="K460"/>
      <c r="L460" s="286"/>
      <c r="M460" s="80"/>
    </row>
    <row r="461" spans="1:13" s="5" customFormat="1">
      <c r="A461" s="7">
        <v>44347</v>
      </c>
      <c r="B461" s="526">
        <v>22702</v>
      </c>
      <c r="C461" s="526" t="s">
        <v>24</v>
      </c>
      <c r="D461" t="s">
        <v>16</v>
      </c>
      <c r="E461" s="286"/>
      <c r="F461" s="2">
        <v>59.5</v>
      </c>
      <c r="G461" s="2">
        <f t="shared" si="6"/>
        <v>72.800000000000068</v>
      </c>
      <c r="K461"/>
      <c r="L461" s="286"/>
      <c r="M461" s="80"/>
    </row>
    <row r="462" spans="1:13" s="5" customFormat="1">
      <c r="A462" s="7">
        <v>44347</v>
      </c>
      <c r="B462" s="526">
        <v>22702</v>
      </c>
      <c r="C462" s="526" t="s">
        <v>24</v>
      </c>
      <c r="D462" t="s">
        <v>17</v>
      </c>
      <c r="E462" s="286"/>
      <c r="F462" s="2">
        <v>7.8</v>
      </c>
      <c r="G462" s="2">
        <f t="shared" si="6"/>
        <v>65.000000000000071</v>
      </c>
      <c r="K462"/>
      <c r="L462" s="286"/>
      <c r="M462" s="80"/>
    </row>
    <row r="463" spans="1:13" s="5" customFormat="1">
      <c r="A463" s="7">
        <v>44816</v>
      </c>
      <c r="B463" s="526">
        <v>25494</v>
      </c>
      <c r="C463" s="526" t="s">
        <v>24</v>
      </c>
      <c r="D463" t="s">
        <v>48</v>
      </c>
      <c r="E463" s="286"/>
      <c r="F463" s="80">
        <v>60</v>
      </c>
      <c r="G463" s="2">
        <f t="shared" si="6"/>
        <v>5.0000000000000711</v>
      </c>
      <c r="L463" s="398"/>
      <c r="M463" s="80"/>
    </row>
    <row r="464" spans="1:13" s="5" customFormat="1">
      <c r="A464" s="7">
        <v>44816</v>
      </c>
      <c r="B464" s="526">
        <v>25494</v>
      </c>
      <c r="C464" s="526" t="s">
        <v>24</v>
      </c>
      <c r="D464" t="s">
        <v>40</v>
      </c>
      <c r="E464" s="286"/>
      <c r="F464" s="80">
        <v>5</v>
      </c>
      <c r="G464" s="2">
        <f t="shared" si="6"/>
        <v>7.1054273576010019E-14</v>
      </c>
      <c r="L464" s="398"/>
      <c r="M464" s="80"/>
    </row>
    <row r="465" spans="1:13" s="5" customFormat="1">
      <c r="A465" s="44">
        <v>44347</v>
      </c>
      <c r="B465" s="525" t="s">
        <v>14</v>
      </c>
      <c r="C465" s="525" t="s">
        <v>25</v>
      </c>
      <c r="D465" t="s">
        <v>16</v>
      </c>
      <c r="E465" s="286">
        <v>43.1</v>
      </c>
      <c r="F465" s="2"/>
      <c r="G465" s="2">
        <f t="shared" si="6"/>
        <v>43.100000000000072</v>
      </c>
      <c r="L465" s="398"/>
      <c r="M465" s="80"/>
    </row>
    <row r="466" spans="1:13" s="5" customFormat="1">
      <c r="A466" s="7"/>
      <c r="B466" s="526"/>
      <c r="C466" s="526"/>
      <c r="D466" t="s">
        <v>17</v>
      </c>
      <c r="E466" s="286">
        <v>6.5</v>
      </c>
      <c r="F466" s="2"/>
      <c r="G466" s="2">
        <f t="shared" si="6"/>
        <v>49.600000000000072</v>
      </c>
      <c r="L466" s="398"/>
      <c r="M466" s="80"/>
    </row>
    <row r="467" spans="1:13" s="5" customFormat="1">
      <c r="A467" s="7"/>
      <c r="B467" s="526"/>
      <c r="C467" s="526"/>
      <c r="D467" t="s">
        <v>48</v>
      </c>
      <c r="E467" s="286">
        <v>60</v>
      </c>
      <c r="F467" s="2"/>
      <c r="G467" s="2">
        <f t="shared" si="6"/>
        <v>109.60000000000008</v>
      </c>
      <c r="L467" s="398"/>
      <c r="M467" s="80"/>
    </row>
    <row r="468" spans="1:13" s="5" customFormat="1">
      <c r="A468" s="7"/>
      <c r="B468" s="526"/>
      <c r="C468" s="526"/>
      <c r="D468" t="s">
        <v>40</v>
      </c>
      <c r="E468" s="286">
        <v>5</v>
      </c>
      <c r="F468" s="2"/>
      <c r="G468" s="2">
        <f t="shared" si="6"/>
        <v>114.60000000000008</v>
      </c>
      <c r="L468" s="398"/>
      <c r="M468" s="80"/>
    </row>
    <row r="469" spans="1:13" s="5" customFormat="1">
      <c r="A469" s="7">
        <v>44383</v>
      </c>
      <c r="B469" s="526">
        <v>22940</v>
      </c>
      <c r="C469" s="526" t="s">
        <v>25</v>
      </c>
      <c r="D469" t="s">
        <v>16</v>
      </c>
      <c r="E469" s="286"/>
      <c r="F469" s="2">
        <v>43.1</v>
      </c>
      <c r="G469" s="2">
        <f t="shared" si="6"/>
        <v>71.500000000000085</v>
      </c>
      <c r="L469" s="398"/>
      <c r="M469" s="80"/>
    </row>
    <row r="470" spans="1:13" s="5" customFormat="1">
      <c r="A470" s="7">
        <v>44383</v>
      </c>
      <c r="B470" s="526">
        <v>22940</v>
      </c>
      <c r="C470" s="526" t="s">
        <v>25</v>
      </c>
      <c r="D470" t="s">
        <v>17</v>
      </c>
      <c r="E470" s="286"/>
      <c r="F470" s="2">
        <v>6.5</v>
      </c>
      <c r="G470" s="2">
        <f t="shared" si="6"/>
        <v>65.000000000000085</v>
      </c>
      <c r="L470" s="398"/>
      <c r="M470" s="80"/>
    </row>
    <row r="471" spans="1:13" s="5" customFormat="1">
      <c r="A471" s="7">
        <v>44816</v>
      </c>
      <c r="B471" s="526">
        <v>25494</v>
      </c>
      <c r="C471" s="526" t="s">
        <v>25</v>
      </c>
      <c r="D471" t="s">
        <v>48</v>
      </c>
      <c r="E471" s="286"/>
      <c r="F471" s="80">
        <v>60</v>
      </c>
      <c r="G471" s="2">
        <f t="shared" si="6"/>
        <v>5.0000000000000853</v>
      </c>
      <c r="K471"/>
      <c r="L471" s="286"/>
      <c r="M471" s="80"/>
    </row>
    <row r="472" spans="1:13" s="5" customFormat="1">
      <c r="A472" s="7">
        <v>44816</v>
      </c>
      <c r="B472" s="526">
        <v>25494</v>
      </c>
      <c r="C472" s="526" t="s">
        <v>25</v>
      </c>
      <c r="D472" t="s">
        <v>40</v>
      </c>
      <c r="E472" s="286"/>
      <c r="F472" s="80">
        <v>5</v>
      </c>
      <c r="G472" s="2">
        <f t="shared" si="6"/>
        <v>8.5265128291212022E-14</v>
      </c>
      <c r="K472"/>
      <c r="L472" s="286"/>
      <c r="M472" s="80"/>
    </row>
    <row r="473" spans="1:13" s="5" customFormat="1">
      <c r="A473" s="44">
        <v>44377</v>
      </c>
      <c r="B473" s="525" t="s">
        <v>14</v>
      </c>
      <c r="C473" s="525" t="s">
        <v>26</v>
      </c>
      <c r="D473" t="s">
        <v>16</v>
      </c>
      <c r="E473" s="286">
        <v>47.2</v>
      </c>
      <c r="F473" s="2"/>
      <c r="G473" s="2">
        <f t="shared" si="6"/>
        <v>47.200000000000088</v>
      </c>
      <c r="J473" s="525"/>
      <c r="K473"/>
      <c r="L473" s="286"/>
      <c r="M473" s="80"/>
    </row>
    <row r="474" spans="1:13" s="5" customFormat="1">
      <c r="A474" s="7"/>
      <c r="B474" s="526"/>
      <c r="C474" s="526"/>
      <c r="D474" t="s">
        <v>17</v>
      </c>
      <c r="E474" s="262">
        <v>8.4</v>
      </c>
      <c r="F474" s="2"/>
      <c r="G474" s="2">
        <f t="shared" si="6"/>
        <v>55.600000000000087</v>
      </c>
      <c r="K474"/>
      <c r="L474" s="286"/>
      <c r="M474" s="80"/>
    </row>
    <row r="475" spans="1:13" s="5" customFormat="1">
      <c r="A475" s="7"/>
      <c r="B475" s="526"/>
      <c r="C475" s="526"/>
      <c r="D475" t="s">
        <v>48</v>
      </c>
      <c r="E475" s="286">
        <v>60</v>
      </c>
      <c r="F475" s="2"/>
      <c r="G475" s="2">
        <f t="shared" si="6"/>
        <v>115.60000000000008</v>
      </c>
      <c r="J475" s="525"/>
      <c r="K475"/>
      <c r="L475" s="286"/>
      <c r="M475" s="80"/>
    </row>
    <row r="476" spans="1:13" s="5" customFormat="1">
      <c r="A476" s="7"/>
      <c r="B476" s="526"/>
      <c r="C476" s="526"/>
      <c r="D476" t="s">
        <v>40</v>
      </c>
      <c r="E476" s="286">
        <v>5</v>
      </c>
      <c r="F476" s="2"/>
      <c r="G476" s="2">
        <f t="shared" si="6"/>
        <v>120.60000000000008</v>
      </c>
      <c r="K476"/>
      <c r="L476" s="286"/>
      <c r="M476" s="80"/>
    </row>
    <row r="477" spans="1:13" s="5" customFormat="1">
      <c r="A477" s="7">
        <v>44420</v>
      </c>
      <c r="B477" s="526">
        <v>23217</v>
      </c>
      <c r="C477" s="526" t="s">
        <v>26</v>
      </c>
      <c r="D477" t="s">
        <v>16</v>
      </c>
      <c r="E477" s="286"/>
      <c r="F477" s="80">
        <v>47.2</v>
      </c>
      <c r="G477" s="2">
        <f t="shared" si="6"/>
        <v>73.400000000000077</v>
      </c>
      <c r="L477" s="398"/>
    </row>
    <row r="478" spans="1:13" s="5" customFormat="1">
      <c r="A478" s="7">
        <v>44420</v>
      </c>
      <c r="B478" s="526">
        <v>23217</v>
      </c>
      <c r="C478" s="526" t="s">
        <v>26</v>
      </c>
      <c r="D478" t="s">
        <v>17</v>
      </c>
      <c r="E478" s="286"/>
      <c r="F478" s="87">
        <v>8.4</v>
      </c>
      <c r="G478" s="2">
        <f t="shared" si="6"/>
        <v>65.000000000000071</v>
      </c>
      <c r="L478" s="398"/>
    </row>
    <row r="479" spans="1:13" s="5" customFormat="1">
      <c r="A479" s="7">
        <v>44816</v>
      </c>
      <c r="B479" s="526">
        <v>25494</v>
      </c>
      <c r="C479" s="526" t="s">
        <v>26</v>
      </c>
      <c r="D479" t="s">
        <v>48</v>
      </c>
      <c r="E479" s="286"/>
      <c r="F479" s="80">
        <v>60</v>
      </c>
      <c r="G479" s="2">
        <f t="shared" si="6"/>
        <v>5.0000000000000711</v>
      </c>
      <c r="L479" s="398"/>
    </row>
    <row r="480" spans="1:13" s="5" customFormat="1">
      <c r="A480" s="7">
        <v>44816</v>
      </c>
      <c r="B480" s="526">
        <v>25494</v>
      </c>
      <c r="C480" s="526" t="s">
        <v>26</v>
      </c>
      <c r="D480" t="s">
        <v>40</v>
      </c>
      <c r="E480" s="286"/>
      <c r="F480" s="80">
        <v>5</v>
      </c>
      <c r="G480" s="2">
        <f t="shared" si="6"/>
        <v>7.1054273576010019E-14</v>
      </c>
      <c r="L480" s="398"/>
    </row>
    <row r="481" spans="1:13" ht="14.25" customHeight="1">
      <c r="A481" s="88">
        <v>44408</v>
      </c>
      <c r="B481" s="525" t="s">
        <v>14</v>
      </c>
      <c r="C481" s="525" t="s">
        <v>27</v>
      </c>
      <c r="D481" t="s">
        <v>16</v>
      </c>
      <c r="E481" s="265">
        <v>41.3</v>
      </c>
      <c r="G481" s="2">
        <f t="shared" si="6"/>
        <v>41.300000000000068</v>
      </c>
      <c r="H481" s="8"/>
    </row>
    <row r="482" spans="1:13">
      <c r="A482" s="86"/>
      <c r="B482" s="526"/>
      <c r="C482" s="526"/>
      <c r="D482" t="s">
        <v>17</v>
      </c>
      <c r="E482" s="265">
        <v>5.8</v>
      </c>
      <c r="G482" s="2">
        <f t="shared" si="6"/>
        <v>47.100000000000065</v>
      </c>
    </row>
    <row r="483" spans="1:13">
      <c r="A483" s="86"/>
      <c r="B483" s="526"/>
      <c r="C483" s="526"/>
      <c r="D483" t="s">
        <v>18</v>
      </c>
      <c r="E483" s="265">
        <v>60</v>
      </c>
      <c r="G483" s="2">
        <f t="shared" si="6"/>
        <v>107.10000000000007</v>
      </c>
    </row>
    <row r="484" spans="1:13">
      <c r="A484" s="86"/>
      <c r="B484" s="526"/>
      <c r="C484" s="526"/>
      <c r="D484" t="s">
        <v>19</v>
      </c>
      <c r="E484" s="265">
        <v>5</v>
      </c>
      <c r="G484" s="2">
        <f t="shared" si="6"/>
        <v>112.10000000000007</v>
      </c>
    </row>
    <row r="485" spans="1:13">
      <c r="A485" s="86">
        <v>44447</v>
      </c>
      <c r="B485" s="526">
        <v>23388</v>
      </c>
      <c r="C485" s="526" t="s">
        <v>27</v>
      </c>
      <c r="D485" t="s">
        <v>16</v>
      </c>
      <c r="F485" s="2">
        <v>41.3</v>
      </c>
      <c r="G485" s="2">
        <f t="shared" si="6"/>
        <v>70.800000000000068</v>
      </c>
    </row>
    <row r="486" spans="1:13">
      <c r="A486" s="86">
        <v>44447</v>
      </c>
      <c r="B486" s="526">
        <v>23388</v>
      </c>
      <c r="C486" s="526" t="s">
        <v>27</v>
      </c>
      <c r="D486" t="s">
        <v>17</v>
      </c>
      <c r="F486" s="2">
        <v>5.8</v>
      </c>
      <c r="G486" s="2">
        <f t="shared" si="6"/>
        <v>65.000000000000071</v>
      </c>
    </row>
    <row r="487" spans="1:13">
      <c r="A487" s="7">
        <v>44816</v>
      </c>
      <c r="B487" s="526">
        <v>25494</v>
      </c>
      <c r="C487" s="526" t="s">
        <v>27</v>
      </c>
      <c r="D487" t="s">
        <v>48</v>
      </c>
      <c r="E487" s="286"/>
      <c r="F487" s="80">
        <v>60</v>
      </c>
      <c r="G487" s="2">
        <f t="shared" si="6"/>
        <v>5.0000000000000711</v>
      </c>
    </row>
    <row r="488" spans="1:13">
      <c r="A488" s="7">
        <v>44816</v>
      </c>
      <c r="B488" s="526">
        <v>25494</v>
      </c>
      <c r="C488" s="526" t="s">
        <v>27</v>
      </c>
      <c r="D488" t="s">
        <v>40</v>
      </c>
      <c r="E488" s="286"/>
      <c r="F488" s="80">
        <v>5</v>
      </c>
      <c r="G488" s="2">
        <f t="shared" si="6"/>
        <v>7.1054273576010019E-14</v>
      </c>
    </row>
    <row r="489" spans="1:13">
      <c r="A489" s="90">
        <v>44439</v>
      </c>
      <c r="B489" s="64" t="s">
        <v>14</v>
      </c>
      <c r="C489" s="64" t="s">
        <v>28</v>
      </c>
      <c r="D489" t="s">
        <v>16</v>
      </c>
      <c r="E489" s="265">
        <v>46.8</v>
      </c>
      <c r="G489" s="2">
        <f t="shared" si="6"/>
        <v>46.800000000000068</v>
      </c>
    </row>
    <row r="490" spans="1:13">
      <c r="B490" s="526"/>
      <c r="C490" s="526"/>
      <c r="D490" t="s">
        <v>17</v>
      </c>
      <c r="E490" s="265">
        <v>6.1</v>
      </c>
      <c r="G490" s="2">
        <f t="shared" si="6"/>
        <v>52.90000000000007</v>
      </c>
      <c r="M490" s="8"/>
    </row>
    <row r="491" spans="1:13">
      <c r="B491" s="526"/>
      <c r="C491" s="526"/>
      <c r="D491" t="s">
        <v>18</v>
      </c>
      <c r="E491" s="265">
        <v>60</v>
      </c>
      <c r="G491" s="2">
        <f t="shared" ref="G491:G518" si="7">+G490+E491-F491</f>
        <v>112.90000000000006</v>
      </c>
    </row>
    <row r="492" spans="1:13">
      <c r="B492" s="526"/>
      <c r="C492" s="526"/>
      <c r="D492" t="s">
        <v>19</v>
      </c>
      <c r="E492" s="265">
        <v>5</v>
      </c>
      <c r="G492" s="2">
        <f t="shared" si="7"/>
        <v>117.90000000000006</v>
      </c>
    </row>
    <row r="493" spans="1:13">
      <c r="A493" s="7">
        <v>44496</v>
      </c>
      <c r="B493" s="526">
        <v>23651</v>
      </c>
      <c r="C493" s="526" t="s">
        <v>28</v>
      </c>
      <c r="D493" t="s">
        <v>16</v>
      </c>
      <c r="F493" s="2">
        <v>46.8</v>
      </c>
      <c r="G493" s="2">
        <f t="shared" si="7"/>
        <v>71.100000000000065</v>
      </c>
    </row>
    <row r="494" spans="1:13">
      <c r="A494" s="7">
        <v>44496</v>
      </c>
      <c r="B494" s="526">
        <v>23651</v>
      </c>
      <c r="C494" s="526" t="s">
        <v>28</v>
      </c>
      <c r="D494" t="s">
        <v>17</v>
      </c>
      <c r="F494" s="2">
        <v>6.1</v>
      </c>
      <c r="G494" s="2">
        <f t="shared" si="7"/>
        <v>65.000000000000071</v>
      </c>
    </row>
    <row r="495" spans="1:13">
      <c r="A495" s="7">
        <v>44816</v>
      </c>
      <c r="B495" s="526">
        <v>25494</v>
      </c>
      <c r="C495" s="526" t="s">
        <v>28</v>
      </c>
      <c r="D495" t="s">
        <v>48</v>
      </c>
      <c r="E495" s="286"/>
      <c r="F495" s="80">
        <v>60</v>
      </c>
      <c r="G495" s="2">
        <f t="shared" si="7"/>
        <v>5.0000000000000711</v>
      </c>
    </row>
    <row r="496" spans="1:13">
      <c r="A496" s="7">
        <v>44816</v>
      </c>
      <c r="B496" s="526">
        <v>25494</v>
      </c>
      <c r="C496" s="526" t="s">
        <v>28</v>
      </c>
      <c r="D496" t="s">
        <v>40</v>
      </c>
      <c r="E496" s="286"/>
      <c r="F496" s="80">
        <v>5</v>
      </c>
      <c r="G496" s="24">
        <f t="shared" si="7"/>
        <v>7.1054273576010019E-14</v>
      </c>
    </row>
    <row r="497" spans="1:13">
      <c r="A497" s="90">
        <v>44469</v>
      </c>
      <c r="B497" s="64" t="s">
        <v>14</v>
      </c>
      <c r="C497" s="64" t="s">
        <v>53</v>
      </c>
      <c r="D497" t="s">
        <v>16</v>
      </c>
      <c r="E497" s="265">
        <v>48.4</v>
      </c>
      <c r="G497" s="2">
        <f t="shared" si="7"/>
        <v>48.40000000000007</v>
      </c>
    </row>
    <row r="498" spans="1:13">
      <c r="B498" s="526"/>
      <c r="C498" s="526"/>
      <c r="D498" t="s">
        <v>17</v>
      </c>
      <c r="E498" s="265">
        <v>7.7</v>
      </c>
      <c r="G498" s="2">
        <f t="shared" si="7"/>
        <v>56.100000000000072</v>
      </c>
    </row>
    <row r="499" spans="1:13">
      <c r="B499" s="526"/>
      <c r="C499" s="526"/>
      <c r="D499" t="s">
        <v>18</v>
      </c>
      <c r="E499" s="265">
        <v>60</v>
      </c>
      <c r="G499" s="2">
        <f t="shared" si="7"/>
        <v>116.10000000000008</v>
      </c>
      <c r="I499" s="5"/>
      <c r="J499" s="5"/>
      <c r="K499" s="5"/>
      <c r="L499" s="398"/>
      <c r="M499" s="5"/>
    </row>
    <row r="500" spans="1:13">
      <c r="B500" s="526"/>
      <c r="C500" s="526"/>
      <c r="D500" t="s">
        <v>19</v>
      </c>
      <c r="E500" s="265">
        <v>5</v>
      </c>
      <c r="G500" s="2">
        <f t="shared" si="7"/>
        <v>121.10000000000008</v>
      </c>
      <c r="M500" s="5"/>
    </row>
    <row r="501" spans="1:13">
      <c r="A501" s="7">
        <v>44510</v>
      </c>
      <c r="B501" s="526">
        <v>23723</v>
      </c>
      <c r="C501" s="65" t="s">
        <v>53</v>
      </c>
      <c r="D501" t="s">
        <v>16</v>
      </c>
      <c r="F501" s="2">
        <v>48.4</v>
      </c>
      <c r="G501" s="2">
        <f t="shared" si="7"/>
        <v>72.700000000000074</v>
      </c>
      <c r="M501" s="5"/>
    </row>
    <row r="502" spans="1:13">
      <c r="A502" s="7">
        <v>44510</v>
      </c>
      <c r="B502" s="526">
        <v>23723</v>
      </c>
      <c r="C502" s="65" t="s">
        <v>53</v>
      </c>
      <c r="D502" t="s">
        <v>17</v>
      </c>
      <c r="F502" s="2">
        <v>7.4</v>
      </c>
      <c r="G502" s="2">
        <f t="shared" si="7"/>
        <v>65.300000000000068</v>
      </c>
      <c r="M502" s="5"/>
    </row>
    <row r="503" spans="1:13">
      <c r="A503" s="7">
        <v>44816</v>
      </c>
      <c r="B503" s="526">
        <v>25494</v>
      </c>
      <c r="C503" s="65" t="s">
        <v>53</v>
      </c>
      <c r="D503" t="s">
        <v>48</v>
      </c>
      <c r="E503" s="286"/>
      <c r="F503" s="80">
        <v>60</v>
      </c>
      <c r="G503" s="2">
        <f t="shared" si="7"/>
        <v>5.3000000000000682</v>
      </c>
    </row>
    <row r="504" spans="1:13">
      <c r="A504" s="7">
        <v>44816</v>
      </c>
      <c r="B504" s="526">
        <v>25494</v>
      </c>
      <c r="C504" s="65" t="s">
        <v>53</v>
      </c>
      <c r="D504" t="s">
        <v>40</v>
      </c>
      <c r="E504" s="286"/>
      <c r="F504" s="80">
        <v>5</v>
      </c>
      <c r="G504" s="2">
        <f t="shared" si="7"/>
        <v>0.30000000000006821</v>
      </c>
    </row>
    <row r="505" spans="1:13">
      <c r="A505" s="7">
        <v>45111</v>
      </c>
      <c r="B505" s="526">
        <v>27193</v>
      </c>
      <c r="C505" s="65" t="s">
        <v>53</v>
      </c>
      <c r="D505" t="s">
        <v>17</v>
      </c>
      <c r="E505" s="286"/>
      <c r="F505" s="80">
        <v>0.3</v>
      </c>
      <c r="G505" s="2">
        <f t="shared" si="7"/>
        <v>6.8223204863215869E-14</v>
      </c>
    </row>
    <row r="506" spans="1:13">
      <c r="A506" s="88">
        <v>44500</v>
      </c>
      <c r="B506" s="525" t="s">
        <v>14</v>
      </c>
      <c r="C506" s="525" t="s">
        <v>30</v>
      </c>
      <c r="D506" t="s">
        <v>16</v>
      </c>
      <c r="E506" s="265">
        <v>50.2</v>
      </c>
      <c r="G506" s="2">
        <f t="shared" si="7"/>
        <v>50.200000000000074</v>
      </c>
    </row>
    <row r="507" spans="1:13">
      <c r="A507" s="86"/>
      <c r="B507" s="526"/>
      <c r="C507" s="526"/>
      <c r="D507" t="s">
        <v>17</v>
      </c>
      <c r="E507" s="265">
        <v>5.6</v>
      </c>
      <c r="G507" s="2">
        <f t="shared" si="7"/>
        <v>55.800000000000075</v>
      </c>
    </row>
    <row r="508" spans="1:13">
      <c r="A508" s="86"/>
      <c r="B508" s="526"/>
      <c r="C508" s="526"/>
      <c r="D508" t="s">
        <v>18</v>
      </c>
      <c r="E508" s="265">
        <v>60</v>
      </c>
      <c r="G508" s="2">
        <f t="shared" si="7"/>
        <v>115.80000000000007</v>
      </c>
    </row>
    <row r="509" spans="1:13">
      <c r="A509" s="86"/>
      <c r="B509" s="526"/>
      <c r="C509" s="526"/>
      <c r="D509" t="s">
        <v>19</v>
      </c>
      <c r="E509" s="265">
        <v>5</v>
      </c>
      <c r="G509" s="2">
        <f t="shared" si="7"/>
        <v>120.80000000000007</v>
      </c>
    </row>
    <row r="510" spans="1:13">
      <c r="A510" s="86">
        <v>44620</v>
      </c>
      <c r="B510" s="526">
        <v>24334</v>
      </c>
      <c r="C510" s="526" t="s">
        <v>30</v>
      </c>
      <c r="D510" t="s">
        <v>16</v>
      </c>
      <c r="F510" s="2">
        <v>50.2</v>
      </c>
      <c r="G510" s="2">
        <f t="shared" si="7"/>
        <v>70.600000000000065</v>
      </c>
    </row>
    <row r="511" spans="1:13">
      <c r="A511" s="86">
        <v>44620</v>
      </c>
      <c r="B511" s="526">
        <v>24334</v>
      </c>
      <c r="C511" s="526" t="s">
        <v>30</v>
      </c>
      <c r="D511" t="s">
        <v>17</v>
      </c>
      <c r="F511" s="2">
        <v>5.6</v>
      </c>
      <c r="G511" s="2">
        <f t="shared" si="7"/>
        <v>65.000000000000071</v>
      </c>
    </row>
    <row r="512" spans="1:13">
      <c r="A512" s="7">
        <v>44816</v>
      </c>
      <c r="B512" s="526">
        <v>25494</v>
      </c>
      <c r="C512" s="526" t="s">
        <v>30</v>
      </c>
      <c r="D512" t="s">
        <v>48</v>
      </c>
      <c r="E512" s="286"/>
      <c r="F512" s="80">
        <v>60</v>
      </c>
      <c r="G512" s="2">
        <f t="shared" si="7"/>
        <v>5.0000000000000711</v>
      </c>
      <c r="J512" s="525"/>
      <c r="K512" s="67"/>
      <c r="L512" s="294"/>
    </row>
    <row r="513" spans="1:13">
      <c r="A513" s="7">
        <v>44816</v>
      </c>
      <c r="B513" s="526">
        <v>25494</v>
      </c>
      <c r="C513" s="526" t="s">
        <v>30</v>
      </c>
      <c r="D513" t="s">
        <v>40</v>
      </c>
      <c r="E513" s="286"/>
      <c r="F513" s="80">
        <v>5</v>
      </c>
      <c r="G513" s="2">
        <f t="shared" si="7"/>
        <v>7.1054273576010019E-14</v>
      </c>
    </row>
    <row r="514" spans="1:13">
      <c r="A514" s="88">
        <v>44530</v>
      </c>
      <c r="B514" s="525" t="s">
        <v>14</v>
      </c>
      <c r="C514" s="525" t="s">
        <v>33</v>
      </c>
      <c r="D514" t="s">
        <v>16</v>
      </c>
      <c r="E514" s="265">
        <v>53.6</v>
      </c>
      <c r="G514" s="2">
        <f t="shared" si="7"/>
        <v>53.600000000000072</v>
      </c>
    </row>
    <row r="515" spans="1:13">
      <c r="A515" s="86"/>
      <c r="B515" s="526"/>
      <c r="C515" s="526"/>
      <c r="D515" t="s">
        <v>17</v>
      </c>
      <c r="E515" s="265">
        <v>7</v>
      </c>
      <c r="G515" s="2">
        <f t="shared" si="7"/>
        <v>60.600000000000072</v>
      </c>
    </row>
    <row r="516" spans="1:13">
      <c r="A516" s="86"/>
      <c r="B516" s="526"/>
      <c r="C516" s="526"/>
      <c r="D516" t="s">
        <v>18</v>
      </c>
      <c r="E516" s="265">
        <v>60</v>
      </c>
      <c r="G516" s="2">
        <f t="shared" si="7"/>
        <v>120.60000000000008</v>
      </c>
    </row>
    <row r="517" spans="1:13">
      <c r="A517" s="86"/>
      <c r="B517" s="526"/>
      <c r="C517" s="526"/>
      <c r="D517" t="s">
        <v>19</v>
      </c>
      <c r="E517" s="265">
        <v>5</v>
      </c>
      <c r="G517" s="2">
        <f t="shared" si="7"/>
        <v>125.60000000000008</v>
      </c>
    </row>
    <row r="518" spans="1:13">
      <c r="A518" s="86"/>
      <c r="B518" s="526"/>
      <c r="C518" s="526"/>
      <c r="D518" t="s">
        <v>21</v>
      </c>
      <c r="E518" s="265">
        <v>93</v>
      </c>
      <c r="G518" s="2">
        <f t="shared" si="7"/>
        <v>218.60000000000008</v>
      </c>
    </row>
    <row r="519" spans="1:13">
      <c r="A519" s="86"/>
      <c r="B519" s="526"/>
      <c r="C519" s="526"/>
      <c r="D519" t="s">
        <v>96</v>
      </c>
      <c r="E519" s="265">
        <v>10</v>
      </c>
      <c r="G519" s="2">
        <f t="shared" ref="G519:G587" si="8">+G518+E519-F519</f>
        <v>228.60000000000008</v>
      </c>
      <c r="M519" s="80"/>
    </row>
    <row r="520" spans="1:13">
      <c r="A520" s="86">
        <v>44620</v>
      </c>
      <c r="B520" s="526">
        <v>24334</v>
      </c>
      <c r="C520" s="526" t="s">
        <v>33</v>
      </c>
      <c r="D520" t="s">
        <v>16</v>
      </c>
      <c r="F520" s="2">
        <v>53.6</v>
      </c>
      <c r="G520" s="2">
        <f t="shared" si="8"/>
        <v>175.00000000000009</v>
      </c>
      <c r="M520" s="80"/>
    </row>
    <row r="521" spans="1:13">
      <c r="A521" s="86">
        <v>44620</v>
      </c>
      <c r="B521" s="526">
        <v>24334</v>
      </c>
      <c r="C521" s="526" t="s">
        <v>33</v>
      </c>
      <c r="D521" t="s">
        <v>17</v>
      </c>
      <c r="F521" s="2">
        <v>7</v>
      </c>
      <c r="G521" s="2">
        <f t="shared" si="8"/>
        <v>168.00000000000009</v>
      </c>
      <c r="I521" s="5"/>
      <c r="J521" s="5"/>
      <c r="K521" s="5"/>
      <c r="L521" s="398"/>
      <c r="M521" s="80"/>
    </row>
    <row r="522" spans="1:13">
      <c r="A522" s="7">
        <v>44816</v>
      </c>
      <c r="B522" s="526">
        <v>25494</v>
      </c>
      <c r="C522" s="526" t="s">
        <v>33</v>
      </c>
      <c r="D522" t="s">
        <v>48</v>
      </c>
      <c r="E522" s="286"/>
      <c r="F522" s="80">
        <v>60</v>
      </c>
      <c r="G522" s="2">
        <f t="shared" si="8"/>
        <v>108.00000000000009</v>
      </c>
      <c r="M522" s="80"/>
    </row>
    <row r="523" spans="1:13">
      <c r="A523" s="7">
        <v>44816</v>
      </c>
      <c r="B523" s="526">
        <v>25494</v>
      </c>
      <c r="C523" s="526" t="s">
        <v>33</v>
      </c>
      <c r="D523" t="s">
        <v>40</v>
      </c>
      <c r="E523" s="286"/>
      <c r="F523" s="80">
        <v>5</v>
      </c>
      <c r="G523" s="2">
        <f t="shared" si="8"/>
        <v>103.00000000000009</v>
      </c>
      <c r="M523" s="80"/>
    </row>
    <row r="524" spans="1:13">
      <c r="A524" s="7">
        <v>45154</v>
      </c>
      <c r="B524" s="526">
        <v>27338</v>
      </c>
      <c r="C524" s="526" t="s">
        <v>33</v>
      </c>
      <c r="D524" t="s">
        <v>96</v>
      </c>
      <c r="E524" s="286"/>
      <c r="F524" s="80">
        <v>10</v>
      </c>
      <c r="G524" s="2">
        <f t="shared" si="8"/>
        <v>93.000000000000085</v>
      </c>
      <c r="M524" s="80"/>
    </row>
    <row r="525" spans="1:13">
      <c r="B525" s="526" t="s">
        <v>12</v>
      </c>
      <c r="C525" s="526" t="s">
        <v>33</v>
      </c>
      <c r="D525" t="s">
        <v>21</v>
      </c>
      <c r="E525" s="286"/>
      <c r="F525" s="80">
        <v>93</v>
      </c>
      <c r="G525" s="2">
        <f t="shared" si="8"/>
        <v>0</v>
      </c>
      <c r="M525" s="80"/>
    </row>
    <row r="526" spans="1:13">
      <c r="A526" s="88">
        <v>44561</v>
      </c>
      <c r="B526" s="525" t="s">
        <v>14</v>
      </c>
      <c r="C526" s="525" t="s">
        <v>34</v>
      </c>
      <c r="D526" t="s">
        <v>16</v>
      </c>
      <c r="E526" s="265">
        <v>56.2</v>
      </c>
      <c r="G526" s="2">
        <f t="shared" si="8"/>
        <v>56.2</v>
      </c>
      <c r="M526" s="80"/>
    </row>
    <row r="527" spans="1:13">
      <c r="A527" s="86"/>
      <c r="B527" s="526"/>
      <c r="C527" s="526"/>
      <c r="D527" t="s">
        <v>17</v>
      </c>
      <c r="E527" s="265">
        <v>7.4</v>
      </c>
      <c r="G527" s="2">
        <f t="shared" si="8"/>
        <v>63.6</v>
      </c>
    </row>
    <row r="528" spans="1:13">
      <c r="A528" s="86"/>
      <c r="B528" s="526"/>
      <c r="C528" s="526"/>
      <c r="D528" t="s">
        <v>18</v>
      </c>
      <c r="E528" s="265">
        <v>60</v>
      </c>
      <c r="G528" s="2">
        <f t="shared" si="8"/>
        <v>123.6</v>
      </c>
    </row>
    <row r="529" spans="1:13">
      <c r="A529" s="86"/>
      <c r="B529" s="526"/>
      <c r="C529" s="526"/>
      <c r="D529" t="s">
        <v>19</v>
      </c>
      <c r="E529" s="265">
        <v>5</v>
      </c>
      <c r="G529" s="2">
        <f t="shared" si="8"/>
        <v>128.6</v>
      </c>
      <c r="M529" s="80"/>
    </row>
    <row r="530" spans="1:13">
      <c r="A530" s="86">
        <v>44620</v>
      </c>
      <c r="B530" s="526">
        <v>24414</v>
      </c>
      <c r="C530" s="526" t="s">
        <v>34</v>
      </c>
      <c r="D530" t="s">
        <v>16</v>
      </c>
      <c r="F530" s="2">
        <v>56.2</v>
      </c>
      <c r="G530" s="2">
        <f t="shared" si="8"/>
        <v>72.399999999999991</v>
      </c>
      <c r="M530" s="80"/>
    </row>
    <row r="531" spans="1:13">
      <c r="A531" s="86">
        <v>44620</v>
      </c>
      <c r="B531" s="526">
        <v>24414</v>
      </c>
      <c r="C531" s="526" t="s">
        <v>34</v>
      </c>
      <c r="D531" t="s">
        <v>17</v>
      </c>
      <c r="F531" s="2">
        <v>7.4</v>
      </c>
      <c r="G531" s="2">
        <f t="shared" si="8"/>
        <v>64.999999999999986</v>
      </c>
      <c r="M531" s="80"/>
    </row>
    <row r="532" spans="1:13">
      <c r="A532" s="7">
        <v>44816</v>
      </c>
      <c r="B532" s="526">
        <v>25494</v>
      </c>
      <c r="C532" s="526" t="s">
        <v>34</v>
      </c>
      <c r="D532" t="s">
        <v>48</v>
      </c>
      <c r="E532" s="286"/>
      <c r="F532" s="80">
        <v>60</v>
      </c>
      <c r="G532" s="2">
        <f t="shared" si="8"/>
        <v>4.9999999999999858</v>
      </c>
    </row>
    <row r="533" spans="1:13">
      <c r="A533" s="7">
        <v>44816</v>
      </c>
      <c r="B533" s="526">
        <v>25494</v>
      </c>
      <c r="C533" s="526" t="s">
        <v>34</v>
      </c>
      <c r="D533" t="s">
        <v>40</v>
      </c>
      <c r="E533" s="286"/>
      <c r="F533" s="80">
        <v>5</v>
      </c>
      <c r="G533" s="2">
        <f t="shared" si="8"/>
        <v>-1.4210854715202004E-14</v>
      </c>
    </row>
    <row r="534" spans="1:13">
      <c r="A534" s="44">
        <v>44592</v>
      </c>
      <c r="B534" s="525" t="s">
        <v>14</v>
      </c>
      <c r="C534" s="525" t="s">
        <v>15</v>
      </c>
      <c r="D534" t="s">
        <v>16</v>
      </c>
      <c r="E534" s="265">
        <v>59.5</v>
      </c>
      <c r="G534" s="2">
        <f t="shared" si="8"/>
        <v>59.499999999999986</v>
      </c>
    </row>
    <row r="535" spans="1:13">
      <c r="A535" s="44"/>
      <c r="B535" s="526"/>
      <c r="C535" s="526"/>
      <c r="D535" t="s">
        <v>17</v>
      </c>
      <c r="E535" s="265">
        <v>4.3</v>
      </c>
      <c r="G535" s="2">
        <f t="shared" si="8"/>
        <v>63.799999999999983</v>
      </c>
    </row>
    <row r="536" spans="1:13">
      <c r="B536" s="526"/>
      <c r="C536" s="526"/>
      <c r="D536" t="s">
        <v>18</v>
      </c>
      <c r="E536" s="265">
        <v>60</v>
      </c>
      <c r="G536" s="2">
        <f t="shared" si="8"/>
        <v>123.79999999999998</v>
      </c>
    </row>
    <row r="537" spans="1:13">
      <c r="B537" s="526"/>
      <c r="C537" s="526"/>
      <c r="D537" t="s">
        <v>19</v>
      </c>
      <c r="E537" s="265">
        <v>5</v>
      </c>
      <c r="G537" s="2">
        <f t="shared" si="8"/>
        <v>128.79999999999998</v>
      </c>
    </row>
    <row r="538" spans="1:13">
      <c r="B538" s="526"/>
      <c r="C538" s="526"/>
      <c r="D538" t="s">
        <v>57</v>
      </c>
      <c r="E538" s="265">
        <v>10</v>
      </c>
      <c r="G538" s="2">
        <f t="shared" si="8"/>
        <v>138.79999999999998</v>
      </c>
      <c r="M538" s="80"/>
    </row>
    <row r="539" spans="1:13">
      <c r="A539" s="86">
        <v>44620</v>
      </c>
      <c r="B539" s="526">
        <v>24414</v>
      </c>
      <c r="C539" s="526" t="s">
        <v>15</v>
      </c>
      <c r="D539" t="s">
        <v>16</v>
      </c>
      <c r="F539" s="2">
        <v>59.5</v>
      </c>
      <c r="G539" s="2">
        <f t="shared" si="8"/>
        <v>79.299999999999983</v>
      </c>
      <c r="M539" s="80"/>
    </row>
    <row r="540" spans="1:13">
      <c r="A540" s="86">
        <v>44620</v>
      </c>
      <c r="B540" s="526">
        <v>24414</v>
      </c>
      <c r="C540" s="526" t="s">
        <v>15</v>
      </c>
      <c r="D540" t="s">
        <v>17</v>
      </c>
      <c r="F540" s="2">
        <v>4.3</v>
      </c>
      <c r="G540" s="2">
        <f t="shared" si="8"/>
        <v>74.999999999999986</v>
      </c>
      <c r="M540" s="80"/>
    </row>
    <row r="541" spans="1:13">
      <c r="A541" s="7">
        <v>44816</v>
      </c>
      <c r="B541" s="526">
        <v>25494</v>
      </c>
      <c r="C541" s="526" t="s">
        <v>15</v>
      </c>
      <c r="D541" t="s">
        <v>48</v>
      </c>
      <c r="E541" s="286"/>
      <c r="F541" s="80">
        <v>60</v>
      </c>
      <c r="G541" s="2">
        <f t="shared" si="8"/>
        <v>14.999999999999986</v>
      </c>
    </row>
    <row r="542" spans="1:13">
      <c r="A542" s="7">
        <v>44816</v>
      </c>
      <c r="B542" s="526">
        <v>25494</v>
      </c>
      <c r="C542" s="526" t="s">
        <v>15</v>
      </c>
      <c r="D542" t="s">
        <v>40</v>
      </c>
      <c r="E542" s="286"/>
      <c r="F542" s="80">
        <v>5</v>
      </c>
      <c r="G542" s="2">
        <f t="shared" si="8"/>
        <v>9.9999999999999858</v>
      </c>
    </row>
    <row r="543" spans="1:13">
      <c r="A543" s="7">
        <v>45154</v>
      </c>
      <c r="B543" s="526">
        <v>27338</v>
      </c>
      <c r="C543" s="526" t="s">
        <v>15</v>
      </c>
      <c r="D543" t="s">
        <v>57</v>
      </c>
      <c r="E543" s="286"/>
      <c r="F543" s="80">
        <v>10</v>
      </c>
      <c r="G543" s="2">
        <f t="shared" si="8"/>
        <v>-1.4210854715202004E-14</v>
      </c>
    </row>
    <row r="544" spans="1:13">
      <c r="A544" s="44">
        <v>44620</v>
      </c>
      <c r="B544" s="525" t="s">
        <v>14</v>
      </c>
      <c r="C544" s="525" t="s">
        <v>20</v>
      </c>
      <c r="D544" t="s">
        <v>16</v>
      </c>
      <c r="E544" s="265">
        <v>78.900000000000006</v>
      </c>
      <c r="G544" s="2">
        <f t="shared" si="8"/>
        <v>78.899999999999991</v>
      </c>
    </row>
    <row r="545" spans="1:13">
      <c r="B545" s="526"/>
      <c r="C545" s="526"/>
      <c r="D545" t="s">
        <v>17</v>
      </c>
      <c r="E545" s="265">
        <v>7.3</v>
      </c>
      <c r="G545" s="2">
        <f t="shared" si="8"/>
        <v>86.199999999999989</v>
      </c>
    </row>
    <row r="546" spans="1:13">
      <c r="B546" s="526"/>
      <c r="C546" s="526"/>
      <c r="D546" t="s">
        <v>18</v>
      </c>
      <c r="E546" s="265">
        <v>56</v>
      </c>
      <c r="G546" s="2">
        <f t="shared" si="8"/>
        <v>142.19999999999999</v>
      </c>
    </row>
    <row r="547" spans="1:13" ht="15.75" customHeight="1">
      <c r="B547" s="526"/>
      <c r="C547" s="526"/>
      <c r="D547" t="s">
        <v>19</v>
      </c>
      <c r="E547" s="265">
        <v>5</v>
      </c>
      <c r="G547" s="2">
        <f t="shared" si="8"/>
        <v>147.19999999999999</v>
      </c>
    </row>
    <row r="548" spans="1:13" ht="15.75" customHeight="1">
      <c r="A548" s="7">
        <v>44816</v>
      </c>
      <c r="B548" s="526">
        <v>25494</v>
      </c>
      <c r="C548" s="526" t="s">
        <v>20</v>
      </c>
      <c r="D548" t="s">
        <v>48</v>
      </c>
      <c r="E548" s="286"/>
      <c r="F548" s="80">
        <v>56</v>
      </c>
      <c r="G548" s="2">
        <f t="shared" si="8"/>
        <v>91.199999999999989</v>
      </c>
    </row>
    <row r="549" spans="1:13" ht="15.75" customHeight="1">
      <c r="A549" s="7">
        <v>44816</v>
      </c>
      <c r="B549" s="526">
        <v>25494</v>
      </c>
      <c r="C549" s="526" t="s">
        <v>20</v>
      </c>
      <c r="D549" t="s">
        <v>40</v>
      </c>
      <c r="E549" s="286"/>
      <c r="F549" s="80">
        <v>5</v>
      </c>
      <c r="G549" s="2">
        <f t="shared" si="8"/>
        <v>86.199999999999989</v>
      </c>
    </row>
    <row r="550" spans="1:13" ht="15.75" customHeight="1">
      <c r="A550" s="7">
        <v>45111</v>
      </c>
      <c r="B550" s="526">
        <v>27193</v>
      </c>
      <c r="C550" s="526" t="s">
        <v>20</v>
      </c>
      <c r="D550" t="s">
        <v>16</v>
      </c>
      <c r="E550" s="286"/>
      <c r="F550" s="2">
        <v>78.900000000000006</v>
      </c>
      <c r="G550" s="2">
        <f t="shared" si="8"/>
        <v>7.2999999999999829</v>
      </c>
    </row>
    <row r="551" spans="1:13" ht="15.75" customHeight="1">
      <c r="A551" s="7">
        <v>45111</v>
      </c>
      <c r="B551" s="526">
        <v>27193</v>
      </c>
      <c r="C551" s="526" t="s">
        <v>20</v>
      </c>
      <c r="D551" t="s">
        <v>17</v>
      </c>
      <c r="E551" s="286"/>
      <c r="F551" s="2">
        <v>7.3</v>
      </c>
      <c r="G551" s="2">
        <f t="shared" si="8"/>
        <v>-1.6875389974302379E-14</v>
      </c>
    </row>
    <row r="552" spans="1:13">
      <c r="A552" s="44">
        <v>44651</v>
      </c>
      <c r="B552" s="525" t="s">
        <v>14</v>
      </c>
      <c r="C552" s="525" t="s">
        <v>23</v>
      </c>
      <c r="D552" t="s">
        <v>16</v>
      </c>
      <c r="E552" s="263">
        <v>78.5</v>
      </c>
      <c r="G552" s="2">
        <f t="shared" si="8"/>
        <v>78.499999999999986</v>
      </c>
    </row>
    <row r="553" spans="1:13">
      <c r="B553" s="526"/>
      <c r="C553" s="526"/>
      <c r="D553" t="s">
        <v>17</v>
      </c>
      <c r="E553" s="263">
        <v>8.1999999999999993</v>
      </c>
      <c r="G553" s="2">
        <f t="shared" si="8"/>
        <v>86.699999999999989</v>
      </c>
    </row>
    <row r="554" spans="1:13">
      <c r="B554" s="526"/>
      <c r="C554" s="526"/>
      <c r="D554" t="s">
        <v>18</v>
      </c>
      <c r="E554" s="263">
        <v>60</v>
      </c>
      <c r="G554" s="2">
        <f t="shared" si="8"/>
        <v>146.69999999999999</v>
      </c>
    </row>
    <row r="555" spans="1:13">
      <c r="B555" s="526"/>
      <c r="C555" s="526"/>
      <c r="D555" t="s">
        <v>19</v>
      </c>
      <c r="E555" s="263">
        <v>5</v>
      </c>
      <c r="G555" s="2">
        <f t="shared" si="8"/>
        <v>151.69999999999999</v>
      </c>
    </row>
    <row r="556" spans="1:13">
      <c r="B556" s="526"/>
      <c r="C556" s="526"/>
      <c r="D556" t="s">
        <v>377</v>
      </c>
      <c r="E556" s="263">
        <v>93</v>
      </c>
      <c r="G556" s="2">
        <f t="shared" si="8"/>
        <v>244.7</v>
      </c>
      <c r="M556" s="80"/>
    </row>
    <row r="557" spans="1:13">
      <c r="B557" s="526"/>
      <c r="C557" s="526"/>
      <c r="D557" t="s">
        <v>160</v>
      </c>
      <c r="E557" s="263">
        <v>93</v>
      </c>
      <c r="G557" s="2">
        <f t="shared" si="8"/>
        <v>337.7</v>
      </c>
      <c r="M557" s="80"/>
    </row>
    <row r="558" spans="1:13">
      <c r="A558" s="7">
        <v>44816</v>
      </c>
      <c r="B558" s="526">
        <v>25494</v>
      </c>
      <c r="C558" s="526" t="s">
        <v>23</v>
      </c>
      <c r="D558" t="s">
        <v>48</v>
      </c>
      <c r="E558" s="286"/>
      <c r="F558" s="80">
        <v>60</v>
      </c>
      <c r="G558" s="2">
        <f t="shared" si="8"/>
        <v>277.7</v>
      </c>
      <c r="M558" s="80"/>
    </row>
    <row r="559" spans="1:13">
      <c r="A559" s="7">
        <v>44816</v>
      </c>
      <c r="B559" s="526">
        <v>25494</v>
      </c>
      <c r="C559" s="526" t="s">
        <v>23</v>
      </c>
      <c r="D559" t="s">
        <v>40</v>
      </c>
      <c r="E559" s="286"/>
      <c r="F559" s="80">
        <v>5</v>
      </c>
      <c r="G559" s="2">
        <f t="shared" si="8"/>
        <v>272.7</v>
      </c>
      <c r="M559" s="80"/>
    </row>
    <row r="560" spans="1:13">
      <c r="A560" s="7">
        <v>45111</v>
      </c>
      <c r="B560" s="526">
        <v>27193</v>
      </c>
      <c r="C560" s="526" t="s">
        <v>23</v>
      </c>
      <c r="D560" t="s">
        <v>16</v>
      </c>
      <c r="E560" s="286"/>
      <c r="F560" s="8">
        <v>78.5</v>
      </c>
      <c r="G560" s="2">
        <f t="shared" si="8"/>
        <v>194.2</v>
      </c>
      <c r="M560" s="80"/>
    </row>
    <row r="561" spans="1:13">
      <c r="A561" s="7">
        <v>45111</v>
      </c>
      <c r="B561" s="526">
        <v>27193</v>
      </c>
      <c r="C561" s="526" t="s">
        <v>23</v>
      </c>
      <c r="D561" t="s">
        <v>17</v>
      </c>
      <c r="E561" s="286"/>
      <c r="F561" s="8">
        <v>8.1999999999999993</v>
      </c>
      <c r="G561" s="2">
        <f t="shared" si="8"/>
        <v>186</v>
      </c>
      <c r="M561" s="80"/>
    </row>
    <row r="562" spans="1:13">
      <c r="B562" s="526" t="s">
        <v>12</v>
      </c>
      <c r="C562" s="526" t="s">
        <v>23</v>
      </c>
      <c r="D562" t="s">
        <v>377</v>
      </c>
      <c r="E562" s="286"/>
      <c r="F562" s="8">
        <v>93</v>
      </c>
      <c r="G562" s="2">
        <f t="shared" si="8"/>
        <v>93</v>
      </c>
      <c r="M562" s="80"/>
    </row>
    <row r="563" spans="1:13">
      <c r="B563" s="526" t="s">
        <v>12</v>
      </c>
      <c r="C563" s="526" t="s">
        <v>23</v>
      </c>
      <c r="D563" t="s">
        <v>160</v>
      </c>
      <c r="E563" s="286"/>
      <c r="F563" s="8">
        <v>93</v>
      </c>
      <c r="G563" s="2">
        <f t="shared" si="8"/>
        <v>0</v>
      </c>
      <c r="M563" s="80"/>
    </row>
    <row r="564" spans="1:13">
      <c r="A564" s="44">
        <v>44681</v>
      </c>
      <c r="B564" s="64" t="s">
        <v>14</v>
      </c>
      <c r="C564" s="525" t="s">
        <v>24</v>
      </c>
      <c r="D564" t="s">
        <v>16</v>
      </c>
      <c r="E564" s="265">
        <v>80.099999999999994</v>
      </c>
      <c r="F564" s="79"/>
      <c r="G564" s="2">
        <f t="shared" si="8"/>
        <v>80.099999999999994</v>
      </c>
    </row>
    <row r="565" spans="1:13">
      <c r="B565" s="64"/>
      <c r="C565" s="526"/>
      <c r="D565" t="s">
        <v>17</v>
      </c>
      <c r="E565" s="265">
        <v>5.8</v>
      </c>
      <c r="F565" s="79"/>
      <c r="G565" s="2">
        <f t="shared" si="8"/>
        <v>85.899999999999991</v>
      </c>
    </row>
    <row r="566" spans="1:13">
      <c r="B566" s="526"/>
      <c r="C566" s="526"/>
      <c r="D566" t="s">
        <v>18</v>
      </c>
      <c r="E566" s="265">
        <v>60</v>
      </c>
      <c r="F566" s="79"/>
      <c r="G566" s="2">
        <f t="shared" si="8"/>
        <v>145.89999999999998</v>
      </c>
    </row>
    <row r="567" spans="1:13">
      <c r="B567" s="526"/>
      <c r="C567" s="526"/>
      <c r="D567" t="s">
        <v>19</v>
      </c>
      <c r="E567" s="265">
        <v>5</v>
      </c>
      <c r="F567" s="79"/>
      <c r="G567" s="2">
        <f t="shared" si="8"/>
        <v>150.89999999999998</v>
      </c>
    </row>
    <row r="568" spans="1:13">
      <c r="B568" s="526"/>
      <c r="C568" s="526"/>
      <c r="D568" t="s">
        <v>308</v>
      </c>
      <c r="E568" s="263">
        <v>10</v>
      </c>
      <c r="G568" s="2">
        <f t="shared" si="8"/>
        <v>160.89999999999998</v>
      </c>
    </row>
    <row r="569" spans="1:13">
      <c r="A569" s="7">
        <v>44816</v>
      </c>
      <c r="B569" s="526">
        <v>25494</v>
      </c>
      <c r="C569" s="526" t="s">
        <v>24</v>
      </c>
      <c r="D569" t="s">
        <v>48</v>
      </c>
      <c r="E569" s="286"/>
      <c r="F569" s="80">
        <v>60</v>
      </c>
      <c r="G569" s="2">
        <f t="shared" si="8"/>
        <v>100.89999999999998</v>
      </c>
    </row>
    <row r="570" spans="1:13">
      <c r="A570" s="7">
        <v>44816</v>
      </c>
      <c r="B570" s="526">
        <v>25494</v>
      </c>
      <c r="C570" s="526" t="s">
        <v>24</v>
      </c>
      <c r="D570" t="s">
        <v>40</v>
      </c>
      <c r="E570" s="286"/>
      <c r="F570" s="80">
        <v>5</v>
      </c>
      <c r="G570" s="2">
        <f t="shared" si="8"/>
        <v>95.899999999999977</v>
      </c>
    </row>
    <row r="571" spans="1:13">
      <c r="A571" s="7">
        <v>45111</v>
      </c>
      <c r="B571" s="526">
        <v>27193</v>
      </c>
      <c r="C571" s="526" t="s">
        <v>24</v>
      </c>
      <c r="D571" t="s">
        <v>16</v>
      </c>
      <c r="E571" s="286"/>
      <c r="F571" s="2">
        <v>80.099999999999994</v>
      </c>
      <c r="G571" s="2">
        <f t="shared" si="8"/>
        <v>15.799999999999983</v>
      </c>
    </row>
    <row r="572" spans="1:13">
      <c r="A572" s="7">
        <v>45111</v>
      </c>
      <c r="B572" s="526">
        <v>27193</v>
      </c>
      <c r="C572" s="526" t="s">
        <v>24</v>
      </c>
      <c r="D572" t="s">
        <v>17</v>
      </c>
      <c r="E572" s="286"/>
      <c r="F572" s="2">
        <v>5.8</v>
      </c>
      <c r="G572" s="2">
        <f t="shared" si="8"/>
        <v>9.9999999999999822</v>
      </c>
    </row>
    <row r="573" spans="1:13">
      <c r="A573" s="7">
        <v>45154</v>
      </c>
      <c r="B573" s="526">
        <v>27338</v>
      </c>
      <c r="C573" s="526" t="s">
        <v>24</v>
      </c>
      <c r="D573" t="s">
        <v>308</v>
      </c>
      <c r="E573" s="286"/>
      <c r="F573" s="263">
        <v>10</v>
      </c>
      <c r="G573" s="2">
        <f t="shared" si="8"/>
        <v>-1.7763568394002505E-14</v>
      </c>
    </row>
    <row r="574" spans="1:13">
      <c r="A574" s="44">
        <v>44712</v>
      </c>
      <c r="B574" s="525" t="s">
        <v>14</v>
      </c>
      <c r="C574" s="525" t="s">
        <v>25</v>
      </c>
      <c r="D574" t="s">
        <v>16</v>
      </c>
      <c r="E574" s="265">
        <v>76.599999999999994</v>
      </c>
      <c r="G574" s="2">
        <f t="shared" si="8"/>
        <v>76.59999999999998</v>
      </c>
    </row>
    <row r="575" spans="1:13">
      <c r="B575" s="526"/>
      <c r="C575" s="526"/>
      <c r="D575" t="s">
        <v>17</v>
      </c>
      <c r="E575" s="265">
        <v>12.1</v>
      </c>
      <c r="G575" s="2">
        <f t="shared" si="8"/>
        <v>88.699999999999974</v>
      </c>
    </row>
    <row r="576" spans="1:13">
      <c r="B576" s="526"/>
      <c r="C576" s="526"/>
      <c r="D576" t="s">
        <v>18</v>
      </c>
      <c r="E576" s="265">
        <v>60</v>
      </c>
      <c r="G576" s="2">
        <f t="shared" si="8"/>
        <v>148.69999999999999</v>
      </c>
    </row>
    <row r="577" spans="1:14">
      <c r="B577" s="526"/>
      <c r="C577" s="526"/>
      <c r="D577" t="s">
        <v>19</v>
      </c>
      <c r="E577" s="265">
        <v>5</v>
      </c>
      <c r="G577" s="2">
        <f t="shared" si="8"/>
        <v>153.69999999999999</v>
      </c>
    </row>
    <row r="578" spans="1:14">
      <c r="B578" s="526"/>
      <c r="C578" s="526"/>
      <c r="D578" t="s">
        <v>98</v>
      </c>
      <c r="E578" s="265">
        <v>6</v>
      </c>
      <c r="G578" s="2">
        <f t="shared" si="8"/>
        <v>159.69999999999999</v>
      </c>
    </row>
    <row r="579" spans="1:14">
      <c r="A579" s="7">
        <v>44767</v>
      </c>
      <c r="B579" s="526">
        <v>25125</v>
      </c>
      <c r="C579" s="526" t="s">
        <v>25</v>
      </c>
      <c r="D579" t="s">
        <v>16</v>
      </c>
      <c r="F579" s="2">
        <v>76.599999999999994</v>
      </c>
      <c r="G579" s="2">
        <f t="shared" si="8"/>
        <v>83.1</v>
      </c>
    </row>
    <row r="580" spans="1:14">
      <c r="A580" s="7">
        <v>44767</v>
      </c>
      <c r="B580" s="526">
        <v>25125</v>
      </c>
      <c r="C580" s="526" t="s">
        <v>25</v>
      </c>
      <c r="D580" t="s">
        <v>17</v>
      </c>
      <c r="F580" s="2">
        <v>12.1</v>
      </c>
      <c r="G580" s="2">
        <f t="shared" si="8"/>
        <v>71</v>
      </c>
    </row>
    <row r="581" spans="1:14">
      <c r="A581" s="7">
        <v>44816</v>
      </c>
      <c r="B581" s="526">
        <v>25494</v>
      </c>
      <c r="C581" s="526" t="s">
        <v>25</v>
      </c>
      <c r="D581" t="s">
        <v>48</v>
      </c>
      <c r="E581" s="286"/>
      <c r="F581" s="80">
        <v>60</v>
      </c>
      <c r="G581" s="2">
        <f t="shared" si="8"/>
        <v>11</v>
      </c>
    </row>
    <row r="582" spans="1:14">
      <c r="A582" s="7">
        <v>44816</v>
      </c>
      <c r="B582" s="526">
        <v>25494</v>
      </c>
      <c r="C582" s="526" t="s">
        <v>25</v>
      </c>
      <c r="D582" t="s">
        <v>40</v>
      </c>
      <c r="E582" s="286"/>
      <c r="F582" s="80">
        <v>5</v>
      </c>
      <c r="G582" s="2">
        <f t="shared" si="8"/>
        <v>6</v>
      </c>
      <c r="N582" s="2"/>
    </row>
    <row r="583" spans="1:14">
      <c r="A583" s="7">
        <v>45111</v>
      </c>
      <c r="B583" s="526">
        <v>27193</v>
      </c>
      <c r="C583" s="526" t="s">
        <v>25</v>
      </c>
      <c r="D583" t="s">
        <v>98</v>
      </c>
      <c r="E583" s="286"/>
      <c r="F583" s="80">
        <v>6</v>
      </c>
      <c r="G583" s="2">
        <f t="shared" si="8"/>
        <v>0</v>
      </c>
      <c r="N583" s="2"/>
    </row>
    <row r="584" spans="1:14">
      <c r="A584" s="44">
        <v>44742</v>
      </c>
      <c r="B584" s="525" t="s">
        <v>14</v>
      </c>
      <c r="C584" s="525" t="s">
        <v>26</v>
      </c>
      <c r="D584" t="s">
        <v>16</v>
      </c>
      <c r="E584" s="265">
        <v>74.2</v>
      </c>
      <c r="G584" s="2">
        <f t="shared" si="8"/>
        <v>74.2</v>
      </c>
    </row>
    <row r="585" spans="1:14">
      <c r="A585" s="44"/>
      <c r="B585" s="525"/>
      <c r="C585" s="525"/>
      <c r="D585" t="s">
        <v>17</v>
      </c>
      <c r="E585" s="265">
        <v>8.9</v>
      </c>
      <c r="G585" s="2">
        <f t="shared" si="8"/>
        <v>83.100000000000009</v>
      </c>
    </row>
    <row r="586" spans="1:14">
      <c r="A586" s="44"/>
      <c r="B586" s="525"/>
      <c r="C586" s="525"/>
      <c r="D586" t="s">
        <v>18</v>
      </c>
      <c r="E586" s="263">
        <v>60</v>
      </c>
      <c r="G586" s="2">
        <f t="shared" si="8"/>
        <v>143.10000000000002</v>
      </c>
    </row>
    <row r="587" spans="1:14">
      <c r="A587" s="44"/>
      <c r="B587" s="525"/>
      <c r="C587" s="525"/>
      <c r="D587" t="s">
        <v>19</v>
      </c>
      <c r="E587" s="263">
        <v>5</v>
      </c>
      <c r="G587" s="2">
        <f t="shared" si="8"/>
        <v>148.10000000000002</v>
      </c>
      <c r="N587" s="8"/>
    </row>
    <row r="588" spans="1:14">
      <c r="A588" s="7">
        <v>44795</v>
      </c>
      <c r="B588" s="526">
        <v>25263</v>
      </c>
      <c r="C588" s="526" t="s">
        <v>26</v>
      </c>
      <c r="D588" t="s">
        <v>16</v>
      </c>
      <c r="E588" s="263"/>
      <c r="F588" s="2">
        <v>74.2</v>
      </c>
      <c r="G588" s="2">
        <f t="shared" ref="G588:G642" si="9">+G587+E588-F588</f>
        <v>73.90000000000002</v>
      </c>
    </row>
    <row r="589" spans="1:14">
      <c r="A589" s="7">
        <v>44795</v>
      </c>
      <c r="B589" s="526">
        <v>25263</v>
      </c>
      <c r="C589" s="526" t="s">
        <v>26</v>
      </c>
      <c r="D589" t="s">
        <v>17</v>
      </c>
      <c r="E589" s="263"/>
      <c r="F589" s="2">
        <v>8.9</v>
      </c>
      <c r="G589" s="2">
        <f t="shared" si="9"/>
        <v>65.000000000000014</v>
      </c>
    </row>
    <row r="590" spans="1:14">
      <c r="A590" s="7">
        <v>44816</v>
      </c>
      <c r="B590" s="526">
        <v>25494</v>
      </c>
      <c r="C590" s="526" t="s">
        <v>26</v>
      </c>
      <c r="D590" t="s">
        <v>48</v>
      </c>
      <c r="E590" s="286"/>
      <c r="F590" s="80">
        <v>60</v>
      </c>
      <c r="G590" s="2">
        <f t="shared" si="9"/>
        <v>5.0000000000000142</v>
      </c>
    </row>
    <row r="591" spans="1:14">
      <c r="A591" s="7">
        <v>44816</v>
      </c>
      <c r="B591" s="526">
        <v>25494</v>
      </c>
      <c r="C591" s="526" t="s">
        <v>26</v>
      </c>
      <c r="D591" t="s">
        <v>40</v>
      </c>
      <c r="E591" s="286"/>
      <c r="F591" s="80">
        <v>5</v>
      </c>
      <c r="G591" s="2">
        <f t="shared" si="9"/>
        <v>1.4210854715202004E-14</v>
      </c>
      <c r="N591" s="2"/>
    </row>
    <row r="592" spans="1:14">
      <c r="A592" s="44">
        <v>44773</v>
      </c>
      <c r="B592" s="525" t="s">
        <v>14</v>
      </c>
      <c r="C592" s="525" t="s">
        <v>27</v>
      </c>
      <c r="D592" t="s">
        <v>16</v>
      </c>
      <c r="E592" s="265">
        <v>60.7</v>
      </c>
      <c r="G592" s="2">
        <f t="shared" si="9"/>
        <v>60.700000000000017</v>
      </c>
      <c r="N592" s="2"/>
    </row>
    <row r="593" spans="1:15">
      <c r="B593" s="526"/>
      <c r="C593" s="526"/>
      <c r="D593" t="s">
        <v>17</v>
      </c>
      <c r="E593" s="265">
        <v>11.7</v>
      </c>
      <c r="G593" s="2">
        <f t="shared" si="9"/>
        <v>72.40000000000002</v>
      </c>
      <c r="N593" s="2"/>
    </row>
    <row r="594" spans="1:15">
      <c r="B594" s="526"/>
      <c r="C594" s="526"/>
      <c r="D594" t="s">
        <v>18</v>
      </c>
      <c r="E594" s="267">
        <v>60</v>
      </c>
      <c r="G594" s="2">
        <f t="shared" si="9"/>
        <v>132.40000000000003</v>
      </c>
      <c r="N594" s="2"/>
    </row>
    <row r="595" spans="1:15">
      <c r="B595" s="526"/>
      <c r="C595" s="526"/>
      <c r="D595" t="s">
        <v>19</v>
      </c>
      <c r="E595" s="267">
        <v>5</v>
      </c>
      <c r="G595" s="2">
        <f t="shared" si="9"/>
        <v>137.40000000000003</v>
      </c>
    </row>
    <row r="596" spans="1:15">
      <c r="A596" s="7">
        <v>44795</v>
      </c>
      <c r="B596" s="526">
        <v>25263</v>
      </c>
      <c r="C596" s="526" t="s">
        <v>27</v>
      </c>
      <c r="D596" t="s">
        <v>16</v>
      </c>
      <c r="F596" s="2">
        <v>60.7</v>
      </c>
      <c r="G596" s="2">
        <f t="shared" si="9"/>
        <v>76.700000000000031</v>
      </c>
    </row>
    <row r="597" spans="1:15">
      <c r="A597" s="7">
        <v>44795</v>
      </c>
      <c r="B597" s="526">
        <v>25263</v>
      </c>
      <c r="C597" s="526" t="s">
        <v>27</v>
      </c>
      <c r="D597" t="s">
        <v>17</v>
      </c>
      <c r="F597" s="2">
        <v>11.7</v>
      </c>
      <c r="G597" s="2">
        <f t="shared" si="9"/>
        <v>65.000000000000028</v>
      </c>
    </row>
    <row r="598" spans="1:15">
      <c r="A598" s="7">
        <v>44816</v>
      </c>
      <c r="B598" s="526">
        <v>25494</v>
      </c>
      <c r="C598" s="526" t="s">
        <v>27</v>
      </c>
      <c r="D598" t="s">
        <v>48</v>
      </c>
      <c r="E598" s="286"/>
      <c r="F598" s="80">
        <v>60</v>
      </c>
      <c r="G598" s="2">
        <f t="shared" si="9"/>
        <v>5.0000000000000284</v>
      </c>
    </row>
    <row r="599" spans="1:15">
      <c r="A599" s="7">
        <v>44816</v>
      </c>
      <c r="B599" s="526">
        <v>25494</v>
      </c>
      <c r="C599" s="526" t="s">
        <v>27</v>
      </c>
      <c r="D599" t="s">
        <v>40</v>
      </c>
      <c r="E599" s="286"/>
      <c r="F599" s="80">
        <v>5</v>
      </c>
      <c r="G599" s="2">
        <f t="shared" si="9"/>
        <v>2.8421709430404007E-14</v>
      </c>
    </row>
    <row r="600" spans="1:15">
      <c r="A600" s="44">
        <v>44804</v>
      </c>
      <c r="B600" s="525" t="s">
        <v>14</v>
      </c>
      <c r="C600" s="525" t="s">
        <v>28</v>
      </c>
      <c r="D600" t="s">
        <v>16</v>
      </c>
      <c r="E600" s="265">
        <v>61.1</v>
      </c>
      <c r="G600" s="2">
        <f t="shared" si="9"/>
        <v>61.10000000000003</v>
      </c>
    </row>
    <row r="601" spans="1:15">
      <c r="B601" s="526"/>
      <c r="C601" s="526"/>
      <c r="D601" t="s">
        <v>17</v>
      </c>
      <c r="E601" s="265">
        <v>9</v>
      </c>
      <c r="G601" s="2">
        <f t="shared" si="9"/>
        <v>70.100000000000023</v>
      </c>
    </row>
    <row r="602" spans="1:15">
      <c r="B602" s="526"/>
      <c r="C602" s="526"/>
      <c r="D602" t="s">
        <v>18</v>
      </c>
      <c r="E602" s="265">
        <v>60</v>
      </c>
      <c r="G602" s="2">
        <f t="shared" si="9"/>
        <v>130.10000000000002</v>
      </c>
    </row>
    <row r="603" spans="1:15">
      <c r="B603" s="526"/>
      <c r="C603" s="526"/>
      <c r="D603" t="s">
        <v>19</v>
      </c>
      <c r="E603" s="265">
        <v>5</v>
      </c>
      <c r="G603" s="2">
        <f t="shared" si="9"/>
        <v>135.10000000000002</v>
      </c>
      <c r="N603" s="2"/>
    </row>
    <row r="604" spans="1:15">
      <c r="B604" s="526"/>
      <c r="C604" s="526"/>
      <c r="D604" t="s">
        <v>571</v>
      </c>
      <c r="E604" s="267">
        <v>102.5</v>
      </c>
      <c r="G604" s="2">
        <f t="shared" si="9"/>
        <v>237.60000000000002</v>
      </c>
      <c r="N604" s="2"/>
    </row>
    <row r="605" spans="1:15">
      <c r="B605" s="526"/>
      <c r="C605" s="526"/>
      <c r="D605" t="s">
        <v>167</v>
      </c>
      <c r="E605" s="267">
        <v>102.5</v>
      </c>
      <c r="G605" s="2">
        <f t="shared" si="9"/>
        <v>340.1</v>
      </c>
    </row>
    <row r="606" spans="1:15">
      <c r="A606" s="7">
        <v>44816</v>
      </c>
      <c r="B606" s="526">
        <v>25494</v>
      </c>
      <c r="C606" s="526" t="s">
        <v>28</v>
      </c>
      <c r="D606" t="s">
        <v>48</v>
      </c>
      <c r="E606" s="286"/>
      <c r="F606" s="80">
        <v>60</v>
      </c>
      <c r="G606" s="2">
        <f t="shared" si="9"/>
        <v>280.10000000000002</v>
      </c>
      <c r="O606" s="8"/>
    </row>
    <row r="607" spans="1:15">
      <c r="A607" s="7">
        <v>44816</v>
      </c>
      <c r="B607" s="526">
        <v>25494</v>
      </c>
      <c r="C607" s="526" t="s">
        <v>28</v>
      </c>
      <c r="D607" t="s">
        <v>40</v>
      </c>
      <c r="E607" s="286"/>
      <c r="F607" s="80">
        <v>5</v>
      </c>
      <c r="G607" s="2">
        <f t="shared" si="9"/>
        <v>275.10000000000002</v>
      </c>
    </row>
    <row r="608" spans="1:15">
      <c r="A608" s="7">
        <v>44891</v>
      </c>
      <c r="B608" s="526" t="s">
        <v>585</v>
      </c>
      <c r="C608" s="526" t="s">
        <v>28</v>
      </c>
      <c r="D608" t="s">
        <v>16</v>
      </c>
      <c r="E608" s="286"/>
      <c r="F608" s="2">
        <v>61.1</v>
      </c>
      <c r="G608" s="2">
        <f t="shared" si="9"/>
        <v>214.00000000000003</v>
      </c>
    </row>
    <row r="609" spans="1:16384" customFormat="1">
      <c r="A609" s="7">
        <v>44891</v>
      </c>
      <c r="B609" s="526" t="s">
        <v>585</v>
      </c>
      <c r="C609" s="526" t="s">
        <v>28</v>
      </c>
      <c r="D609" t="s">
        <v>17</v>
      </c>
      <c r="E609" s="286"/>
      <c r="F609" s="2">
        <v>9</v>
      </c>
      <c r="G609" s="2">
        <f t="shared" si="9"/>
        <v>205.00000000000003</v>
      </c>
      <c r="L609" s="263"/>
      <c r="N609" s="8"/>
    </row>
    <row r="610" spans="1:16384" customFormat="1">
      <c r="A610" s="7"/>
      <c r="B610" s="526" t="s">
        <v>12</v>
      </c>
      <c r="C610" s="526" t="s">
        <v>28</v>
      </c>
      <c r="D610" t="s">
        <v>571</v>
      </c>
      <c r="E610" s="286"/>
      <c r="F610" s="267">
        <v>102.5</v>
      </c>
      <c r="G610" s="2">
        <f t="shared" si="9"/>
        <v>102.50000000000003</v>
      </c>
      <c r="L610" s="263"/>
      <c r="N610" s="8"/>
    </row>
    <row r="611" spans="1:16384" customFormat="1">
      <c r="A611" s="7"/>
      <c r="B611" s="526" t="s">
        <v>12</v>
      </c>
      <c r="C611" s="526" t="s">
        <v>28</v>
      </c>
      <c r="D611" t="s">
        <v>167</v>
      </c>
      <c r="E611" s="286"/>
      <c r="F611" s="267">
        <v>102.5</v>
      </c>
      <c r="G611" s="2">
        <f t="shared" si="9"/>
        <v>0</v>
      </c>
      <c r="L611" s="263"/>
      <c r="N611" s="8"/>
    </row>
    <row r="612" spans="1:16384" customFormat="1">
      <c r="A612" s="44">
        <v>44834</v>
      </c>
      <c r="B612" s="525" t="s">
        <v>14</v>
      </c>
      <c r="C612" s="525" t="s">
        <v>53</v>
      </c>
      <c r="D612" t="s">
        <v>16</v>
      </c>
      <c r="E612" s="263">
        <v>54.2</v>
      </c>
      <c r="F612" s="80"/>
      <c r="G612" s="2">
        <f t="shared" si="9"/>
        <v>54.2</v>
      </c>
      <c r="L612" s="263"/>
      <c r="N612" s="8"/>
    </row>
    <row r="613" spans="1:16384" customFormat="1">
      <c r="A613" s="7"/>
      <c r="B613" s="526"/>
      <c r="C613" s="526"/>
      <c r="D613" t="s">
        <v>17</v>
      </c>
      <c r="E613" s="263">
        <v>10.199999999999999</v>
      </c>
      <c r="F613" s="80"/>
      <c r="G613" s="2">
        <f t="shared" si="9"/>
        <v>64.400000000000006</v>
      </c>
      <c r="L613" s="263"/>
    </row>
    <row r="614" spans="1:16384" customFormat="1">
      <c r="A614" s="7"/>
      <c r="B614" s="526"/>
      <c r="C614" s="526"/>
      <c r="D614" t="s">
        <v>18</v>
      </c>
      <c r="E614" s="267">
        <v>60</v>
      </c>
      <c r="F614" s="80"/>
      <c r="G614" s="2">
        <f t="shared" si="9"/>
        <v>124.4</v>
      </c>
      <c r="L614" s="263"/>
    </row>
    <row r="615" spans="1:16384" customFormat="1">
      <c r="A615" s="7"/>
      <c r="B615" s="526"/>
      <c r="C615" s="526"/>
      <c r="D615" t="s">
        <v>19</v>
      </c>
      <c r="E615" s="267">
        <v>5</v>
      </c>
      <c r="F615" s="80"/>
      <c r="G615" s="2">
        <f t="shared" si="9"/>
        <v>129.4</v>
      </c>
      <c r="L615" s="263"/>
      <c r="N615" s="8"/>
    </row>
    <row r="616" spans="1:16384" customFormat="1">
      <c r="A616" s="7">
        <v>44891</v>
      </c>
      <c r="B616" s="526" t="s">
        <v>585</v>
      </c>
      <c r="C616" s="526" t="s">
        <v>53</v>
      </c>
      <c r="D616" t="s">
        <v>16</v>
      </c>
      <c r="E616" s="267"/>
      <c r="F616" s="26">
        <v>54.2</v>
      </c>
      <c r="G616" s="2">
        <f t="shared" si="9"/>
        <v>75.2</v>
      </c>
      <c r="L616" s="263"/>
    </row>
    <row r="617" spans="1:16384" customFormat="1">
      <c r="A617" s="7">
        <v>44891</v>
      </c>
      <c r="B617" s="526" t="s">
        <v>585</v>
      </c>
      <c r="C617" s="526" t="s">
        <v>53</v>
      </c>
      <c r="D617" t="s">
        <v>17</v>
      </c>
      <c r="E617" s="267"/>
      <c r="F617" s="26">
        <v>10.199999999999999</v>
      </c>
      <c r="G617" s="2">
        <f t="shared" si="9"/>
        <v>65</v>
      </c>
      <c r="L617" s="263"/>
    </row>
    <row r="618" spans="1:16384" customFormat="1">
      <c r="A618" s="7">
        <v>45082</v>
      </c>
      <c r="B618" s="526">
        <v>26903</v>
      </c>
      <c r="C618" s="526" t="s">
        <v>53</v>
      </c>
      <c r="D618" t="s">
        <v>18</v>
      </c>
      <c r="E618" s="267"/>
      <c r="F618" s="148">
        <v>60</v>
      </c>
      <c r="G618" s="2">
        <f t="shared" si="9"/>
        <v>5</v>
      </c>
      <c r="L618" s="263"/>
    </row>
    <row r="619" spans="1:16384" customFormat="1">
      <c r="A619" s="7">
        <v>45082</v>
      </c>
      <c r="B619" s="526">
        <v>26903</v>
      </c>
      <c r="C619" s="526" t="s">
        <v>53</v>
      </c>
      <c r="D619" t="s">
        <v>19</v>
      </c>
      <c r="E619" s="263"/>
      <c r="F619" s="148">
        <v>5</v>
      </c>
      <c r="G619" s="2">
        <f t="shared" si="9"/>
        <v>0</v>
      </c>
      <c r="H619" s="526"/>
      <c r="L619" s="263"/>
      <c r="N619" s="526"/>
      <c r="O619" s="86"/>
      <c r="P619" s="526"/>
      <c r="Q619" s="86"/>
      <c r="R619" s="526"/>
      <c r="S619" s="86"/>
      <c r="T619" s="526"/>
      <c r="U619" s="86"/>
      <c r="V619" s="526"/>
      <c r="W619" s="86"/>
      <c r="X619" s="526"/>
      <c r="Y619" s="86"/>
      <c r="Z619" s="526"/>
      <c r="AA619" s="86"/>
      <c r="AB619" s="526"/>
      <c r="AC619" s="86"/>
      <c r="AD619" s="526"/>
      <c r="AE619" s="86"/>
      <c r="AF619" s="526"/>
      <c r="AG619" s="86"/>
      <c r="AH619" s="526"/>
      <c r="AI619" s="86"/>
      <c r="AJ619" s="526"/>
      <c r="AK619" s="86"/>
      <c r="AL619" s="526"/>
      <c r="AM619" s="86"/>
      <c r="AN619" s="526"/>
      <c r="AO619" s="86"/>
      <c r="AP619" s="526"/>
      <c r="AQ619" s="86"/>
      <c r="AR619" s="526"/>
      <c r="AS619" s="86"/>
      <c r="AT619" s="526"/>
      <c r="AU619" s="86"/>
      <c r="AV619" s="526"/>
      <c r="AW619" s="86"/>
      <c r="AX619" s="526"/>
      <c r="AY619" s="86"/>
      <c r="AZ619" s="526"/>
      <c r="BA619" s="86"/>
      <c r="BB619" s="526"/>
      <c r="BC619" s="86"/>
      <c r="BD619" s="526"/>
      <c r="BE619" s="86"/>
      <c r="BF619" s="526"/>
      <c r="BG619" s="86"/>
      <c r="BH619" s="526"/>
      <c r="BI619" s="86"/>
      <c r="BJ619" s="526"/>
      <c r="BK619" s="86"/>
      <c r="BL619" s="526"/>
      <c r="BM619" s="86"/>
      <c r="BN619" s="526"/>
      <c r="BO619" s="86"/>
      <c r="BP619" s="526"/>
      <c r="BQ619" s="86"/>
      <c r="BR619" s="526"/>
      <c r="BS619" s="86"/>
      <c r="BT619" s="526"/>
      <c r="BU619" s="86"/>
      <c r="BV619" s="526"/>
      <c r="BW619" s="86"/>
      <c r="BX619" s="526"/>
      <c r="BY619" s="86"/>
      <c r="BZ619" s="526"/>
      <c r="CA619" s="86"/>
      <c r="CB619" s="526"/>
      <c r="CC619" s="86"/>
      <c r="CD619" s="526"/>
      <c r="CE619" s="86"/>
      <c r="CF619" s="526"/>
      <c r="CG619" s="86"/>
      <c r="CH619" s="526"/>
      <c r="CI619" s="86"/>
      <c r="CJ619" s="526"/>
      <c r="CK619" s="86"/>
      <c r="CL619" s="526"/>
      <c r="CM619" s="86"/>
      <c r="CN619" s="526"/>
      <c r="CO619" s="86"/>
      <c r="CP619" s="526"/>
      <c r="CQ619" s="86"/>
      <c r="CR619" s="526"/>
      <c r="CS619" s="86"/>
      <c r="CT619" s="526"/>
      <c r="CU619" s="86"/>
      <c r="CV619" s="526"/>
      <c r="CW619" s="86"/>
      <c r="CX619" s="526"/>
      <c r="CY619" s="86"/>
      <c r="CZ619" s="526"/>
      <c r="DA619" s="86"/>
      <c r="DB619" s="526"/>
      <c r="DC619" s="86"/>
      <c r="DD619" s="526"/>
      <c r="DE619" s="86"/>
      <c r="DF619" s="526"/>
      <c r="DG619" s="86"/>
      <c r="DH619" s="526"/>
      <c r="DI619" s="86"/>
      <c r="DJ619" s="526"/>
      <c r="DK619" s="86"/>
      <c r="DL619" s="526"/>
      <c r="DM619" s="86"/>
      <c r="DN619" s="526"/>
      <c r="DO619" s="86"/>
      <c r="DP619" s="526"/>
      <c r="DQ619" s="86"/>
      <c r="DR619" s="526"/>
      <c r="DS619" s="86"/>
      <c r="DT619" s="526"/>
      <c r="DU619" s="86"/>
      <c r="DV619" s="526"/>
      <c r="DW619" s="86"/>
      <c r="DX619" s="526"/>
      <c r="DY619" s="86"/>
      <c r="DZ619" s="526"/>
      <c r="EA619" s="86"/>
      <c r="EB619" s="526"/>
      <c r="EC619" s="86"/>
      <c r="ED619" s="526"/>
      <c r="EE619" s="86"/>
      <c r="EF619" s="526"/>
      <c r="EG619" s="86"/>
      <c r="EH619" s="526"/>
      <c r="EI619" s="86"/>
      <c r="EJ619" s="526"/>
      <c r="EK619" s="86"/>
      <c r="EL619" s="526"/>
      <c r="EM619" s="86"/>
      <c r="EN619" s="526"/>
      <c r="EO619" s="86"/>
      <c r="EP619" s="526"/>
      <c r="EQ619" s="86"/>
      <c r="ER619" s="526"/>
      <c r="ES619" s="86"/>
      <c r="ET619" s="526"/>
      <c r="EU619" s="86"/>
      <c r="EV619" s="526"/>
      <c r="EW619" s="86"/>
      <c r="EX619" s="526"/>
      <c r="EY619" s="86"/>
      <c r="EZ619" s="526"/>
      <c r="FA619" s="86"/>
      <c r="FB619" s="526"/>
      <c r="FC619" s="86"/>
      <c r="FD619" s="526"/>
      <c r="FE619" s="86"/>
      <c r="FF619" s="526"/>
      <c r="FG619" s="86"/>
      <c r="FH619" s="526"/>
      <c r="FI619" s="86"/>
      <c r="FJ619" s="526"/>
      <c r="FK619" s="86"/>
      <c r="FL619" s="526"/>
      <c r="FM619" s="86"/>
      <c r="FN619" s="526"/>
      <c r="FO619" s="86"/>
      <c r="FP619" s="526"/>
      <c r="FQ619" s="86"/>
      <c r="FR619" s="526"/>
      <c r="FS619" s="86"/>
      <c r="FT619" s="526"/>
      <c r="FU619" s="86"/>
      <c r="FV619" s="526"/>
      <c r="FW619" s="86"/>
      <c r="FX619" s="526"/>
      <c r="FY619" s="86"/>
      <c r="FZ619" s="526"/>
      <c r="GA619" s="86"/>
      <c r="GB619" s="526"/>
      <c r="GC619" s="86"/>
      <c r="GD619" s="526"/>
      <c r="GE619" s="86"/>
      <c r="GF619" s="526"/>
      <c r="GG619" s="86"/>
      <c r="GH619" s="526"/>
      <c r="GI619" s="86"/>
      <c r="GJ619" s="526"/>
      <c r="GK619" s="86"/>
      <c r="GL619" s="526"/>
      <c r="GM619" s="86"/>
      <c r="GN619" s="526"/>
      <c r="GO619" s="86"/>
      <c r="GP619" s="526"/>
      <c r="GQ619" s="86"/>
      <c r="GR619" s="526"/>
      <c r="GS619" s="86"/>
      <c r="GT619" s="526"/>
      <c r="GU619" s="86"/>
      <c r="GV619" s="526"/>
      <c r="GW619" s="86"/>
      <c r="GX619" s="526"/>
      <c r="GY619" s="86"/>
      <c r="GZ619" s="526"/>
      <c r="HA619" s="86"/>
      <c r="HB619" s="526"/>
      <c r="HC619" s="86"/>
      <c r="HD619" s="526"/>
      <c r="HE619" s="86"/>
      <c r="HF619" s="526"/>
      <c r="HG619" s="86"/>
      <c r="HH619" s="526"/>
      <c r="HI619" s="86"/>
      <c r="HJ619" s="526"/>
      <c r="HK619" s="86"/>
      <c r="HL619" s="526"/>
      <c r="HM619" s="86"/>
      <c r="HN619" s="526"/>
      <c r="HO619" s="86"/>
      <c r="HP619" s="526"/>
      <c r="HQ619" s="86"/>
      <c r="HR619" s="526"/>
      <c r="HS619" s="86"/>
      <c r="HT619" s="526"/>
      <c r="HU619" s="86"/>
      <c r="HV619" s="526"/>
      <c r="HW619" s="86"/>
      <c r="HX619" s="526"/>
      <c r="HY619" s="86"/>
      <c r="HZ619" s="526"/>
      <c r="IA619" s="86"/>
      <c r="IB619" s="526"/>
      <c r="IC619" s="86"/>
      <c r="ID619" s="526"/>
      <c r="IE619" s="86"/>
      <c r="IF619" s="526"/>
      <c r="IG619" s="86"/>
      <c r="IH619" s="526"/>
      <c r="II619" s="86"/>
      <c r="IJ619" s="526"/>
      <c r="IK619" s="86"/>
      <c r="IL619" s="526"/>
      <c r="IM619" s="86"/>
      <c r="IN619" s="526"/>
      <c r="IO619" s="86"/>
      <c r="IP619" s="526"/>
      <c r="IQ619" s="86"/>
      <c r="IR619" s="526"/>
      <c r="IS619" s="86"/>
      <c r="IT619" s="526"/>
      <c r="IU619" s="86"/>
      <c r="IV619" s="526"/>
      <c r="IW619" s="86"/>
      <c r="IX619" s="526"/>
      <c r="IY619" s="86"/>
      <c r="IZ619" s="526"/>
      <c r="JA619" s="86"/>
      <c r="JB619" s="526"/>
      <c r="JC619" s="86"/>
      <c r="JD619" s="526"/>
      <c r="JE619" s="86"/>
      <c r="JF619" s="526"/>
      <c r="JG619" s="86"/>
      <c r="JH619" s="526"/>
      <c r="JI619" s="86"/>
      <c r="JJ619" s="526"/>
      <c r="JK619" s="86"/>
      <c r="JL619" s="526"/>
      <c r="JM619" s="86"/>
      <c r="JN619" s="526"/>
      <c r="JO619" s="86"/>
      <c r="JP619" s="526"/>
      <c r="JQ619" s="86"/>
      <c r="JR619" s="526"/>
      <c r="JS619" s="86"/>
      <c r="JT619" s="526"/>
      <c r="JU619" s="86"/>
      <c r="JV619" s="526"/>
      <c r="JW619" s="86"/>
      <c r="JX619" s="526"/>
      <c r="JY619" s="86"/>
      <c r="JZ619" s="526"/>
      <c r="KA619" s="86"/>
      <c r="KB619" s="526"/>
      <c r="KC619" s="86"/>
      <c r="KD619" s="526"/>
      <c r="KE619" s="86"/>
      <c r="KF619" s="526"/>
      <c r="KG619" s="86"/>
      <c r="KH619" s="526"/>
      <c r="KI619" s="86"/>
      <c r="KJ619" s="526"/>
      <c r="KK619" s="86"/>
      <c r="KL619" s="526"/>
      <c r="KM619" s="86"/>
      <c r="KN619" s="526"/>
      <c r="KO619" s="86"/>
      <c r="KP619" s="526"/>
      <c r="KQ619" s="86"/>
      <c r="KR619" s="526"/>
      <c r="KS619" s="86"/>
      <c r="KT619" s="526"/>
      <c r="KU619" s="86"/>
      <c r="KV619" s="526"/>
      <c r="KW619" s="86"/>
      <c r="KX619" s="526"/>
      <c r="KY619" s="86"/>
      <c r="KZ619" s="526"/>
      <c r="LA619" s="86"/>
      <c r="LB619" s="526"/>
      <c r="LC619" s="86"/>
      <c r="LD619" s="526"/>
      <c r="LE619" s="86"/>
      <c r="LF619" s="526"/>
      <c r="LG619" s="86"/>
      <c r="LH619" s="526"/>
      <c r="LI619" s="86"/>
      <c r="LJ619" s="526"/>
      <c r="LK619" s="86"/>
      <c r="LL619" s="526"/>
      <c r="LM619" s="86"/>
      <c r="LN619" s="526"/>
      <c r="LO619" s="86"/>
      <c r="LP619" s="526"/>
      <c r="LQ619" s="86"/>
      <c r="LR619" s="526"/>
      <c r="LS619" s="86"/>
      <c r="LT619" s="526"/>
      <c r="LU619" s="86"/>
      <c r="LV619" s="526"/>
      <c r="LW619" s="86"/>
      <c r="LX619" s="526"/>
      <c r="LY619" s="86"/>
      <c r="LZ619" s="526"/>
      <c r="MA619" s="86"/>
      <c r="MB619" s="526"/>
      <c r="MC619" s="86"/>
      <c r="MD619" s="526"/>
      <c r="ME619" s="86"/>
      <c r="MF619" s="526"/>
      <c r="MG619" s="86"/>
      <c r="MH619" s="526"/>
      <c r="MI619" s="86"/>
      <c r="MJ619" s="526"/>
      <c r="MK619" s="86"/>
      <c r="ML619" s="526"/>
      <c r="MM619" s="86"/>
      <c r="MN619" s="526"/>
      <c r="MO619" s="86"/>
      <c r="MP619" s="526"/>
      <c r="MQ619" s="86"/>
      <c r="MR619" s="526"/>
      <c r="MS619" s="86"/>
      <c r="MT619" s="526"/>
      <c r="MU619" s="86"/>
      <c r="MV619" s="526"/>
      <c r="MW619" s="86"/>
      <c r="MX619" s="526"/>
      <c r="MY619" s="86"/>
      <c r="MZ619" s="526"/>
      <c r="NA619" s="86"/>
      <c r="NB619" s="526"/>
      <c r="NC619" s="86"/>
      <c r="ND619" s="526"/>
      <c r="NE619" s="86"/>
      <c r="NF619" s="526"/>
      <c r="NG619" s="86"/>
      <c r="NH619" s="526"/>
      <c r="NI619" s="86"/>
      <c r="NJ619" s="526"/>
      <c r="NK619" s="86"/>
      <c r="NL619" s="526"/>
      <c r="NM619" s="86"/>
      <c r="NN619" s="526"/>
      <c r="NO619" s="86"/>
      <c r="NP619" s="526"/>
      <c r="NQ619" s="86"/>
      <c r="NR619" s="526"/>
      <c r="NS619" s="86"/>
      <c r="NT619" s="526"/>
      <c r="NU619" s="86"/>
      <c r="NV619" s="526"/>
      <c r="NW619" s="86"/>
      <c r="NX619" s="526"/>
      <c r="NY619" s="86"/>
      <c r="NZ619" s="526"/>
      <c r="OA619" s="86"/>
      <c r="OB619" s="526"/>
      <c r="OC619" s="86"/>
      <c r="OD619" s="526"/>
      <c r="OE619" s="86"/>
      <c r="OF619" s="526"/>
      <c r="OG619" s="86"/>
      <c r="OH619" s="526"/>
      <c r="OI619" s="86"/>
      <c r="OJ619" s="526"/>
      <c r="OK619" s="86"/>
      <c r="OL619" s="526"/>
      <c r="OM619" s="86"/>
      <c r="ON619" s="526"/>
      <c r="OO619" s="86"/>
      <c r="OP619" s="526"/>
      <c r="OQ619" s="86"/>
      <c r="OR619" s="526"/>
      <c r="OS619" s="86"/>
      <c r="OT619" s="526"/>
      <c r="OU619" s="86"/>
      <c r="OV619" s="526"/>
      <c r="OW619" s="86"/>
      <c r="OX619" s="526"/>
      <c r="OY619" s="86"/>
      <c r="OZ619" s="526"/>
      <c r="PA619" s="86"/>
      <c r="PB619" s="526"/>
      <c r="PC619" s="86"/>
      <c r="PD619" s="526"/>
      <c r="PE619" s="86"/>
      <c r="PF619" s="526"/>
      <c r="PG619" s="86"/>
      <c r="PH619" s="526"/>
      <c r="PI619" s="86"/>
      <c r="PJ619" s="526"/>
      <c r="PK619" s="86"/>
      <c r="PL619" s="526"/>
      <c r="PM619" s="86"/>
      <c r="PN619" s="526"/>
      <c r="PO619" s="86"/>
      <c r="PP619" s="526"/>
      <c r="PQ619" s="86"/>
      <c r="PR619" s="526"/>
      <c r="PS619" s="86"/>
      <c r="PT619" s="526"/>
      <c r="PU619" s="86"/>
      <c r="PV619" s="526"/>
      <c r="PW619" s="86"/>
      <c r="PX619" s="526"/>
      <c r="PY619" s="86"/>
      <c r="PZ619" s="526"/>
      <c r="QA619" s="86"/>
      <c r="QB619" s="526"/>
      <c r="QC619" s="86"/>
      <c r="QD619" s="526"/>
      <c r="QE619" s="86"/>
      <c r="QF619" s="526"/>
      <c r="QG619" s="86"/>
      <c r="QH619" s="526"/>
      <c r="QI619" s="86"/>
      <c r="QJ619" s="526"/>
      <c r="QK619" s="86"/>
      <c r="QL619" s="526"/>
      <c r="QM619" s="86"/>
      <c r="QN619" s="526"/>
      <c r="QO619" s="86"/>
      <c r="QP619" s="526"/>
      <c r="QQ619" s="86"/>
      <c r="QR619" s="526"/>
      <c r="QS619" s="86"/>
      <c r="QT619" s="526"/>
      <c r="QU619" s="86"/>
      <c r="QV619" s="526"/>
      <c r="QW619" s="86"/>
      <c r="QX619" s="526"/>
      <c r="QY619" s="86"/>
      <c r="QZ619" s="526"/>
      <c r="RA619" s="86"/>
      <c r="RB619" s="526"/>
      <c r="RC619" s="86"/>
      <c r="RD619" s="526"/>
      <c r="RE619" s="86"/>
      <c r="RF619" s="526"/>
      <c r="RG619" s="86"/>
      <c r="RH619" s="526"/>
      <c r="RI619" s="86"/>
      <c r="RJ619" s="526"/>
      <c r="RK619" s="86"/>
      <c r="RL619" s="526"/>
      <c r="RM619" s="86"/>
      <c r="RN619" s="526"/>
      <c r="RO619" s="86"/>
      <c r="RP619" s="526"/>
      <c r="RQ619" s="86"/>
      <c r="RR619" s="526"/>
      <c r="RS619" s="86"/>
      <c r="RT619" s="526"/>
      <c r="RU619" s="86"/>
      <c r="RV619" s="526"/>
      <c r="RW619" s="86"/>
      <c r="RX619" s="526"/>
      <c r="RY619" s="86"/>
      <c r="RZ619" s="526"/>
      <c r="SA619" s="86"/>
      <c r="SB619" s="526"/>
      <c r="SC619" s="86"/>
      <c r="SD619" s="526"/>
      <c r="SE619" s="86"/>
      <c r="SF619" s="526"/>
      <c r="SG619" s="86"/>
      <c r="SH619" s="526"/>
      <c r="SI619" s="86"/>
      <c r="SJ619" s="526"/>
      <c r="SK619" s="86"/>
      <c r="SL619" s="526"/>
      <c r="SM619" s="86"/>
      <c r="SN619" s="526"/>
      <c r="SO619" s="86"/>
      <c r="SP619" s="526"/>
      <c r="SQ619" s="86"/>
      <c r="SR619" s="526"/>
      <c r="SS619" s="86"/>
      <c r="ST619" s="526"/>
      <c r="SU619" s="86"/>
      <c r="SV619" s="526"/>
      <c r="SW619" s="86"/>
      <c r="SX619" s="526"/>
      <c r="SY619" s="86"/>
      <c r="SZ619" s="526"/>
      <c r="TA619" s="86"/>
      <c r="TB619" s="526"/>
      <c r="TC619" s="86"/>
      <c r="TD619" s="526"/>
      <c r="TE619" s="86"/>
      <c r="TF619" s="526"/>
      <c r="TG619" s="86"/>
      <c r="TH619" s="526"/>
      <c r="TI619" s="86"/>
      <c r="TJ619" s="526"/>
      <c r="TK619" s="86"/>
      <c r="TL619" s="526"/>
      <c r="TM619" s="86"/>
      <c r="TN619" s="526"/>
      <c r="TO619" s="86"/>
      <c r="TP619" s="526"/>
      <c r="TQ619" s="86"/>
      <c r="TR619" s="526"/>
      <c r="TS619" s="86"/>
      <c r="TT619" s="526"/>
      <c r="TU619" s="86"/>
      <c r="TV619" s="526"/>
      <c r="TW619" s="86"/>
      <c r="TX619" s="526"/>
      <c r="TY619" s="86"/>
      <c r="TZ619" s="526"/>
      <c r="UA619" s="86"/>
      <c r="UB619" s="526"/>
      <c r="UC619" s="86"/>
      <c r="UD619" s="526"/>
      <c r="UE619" s="86"/>
      <c r="UF619" s="526"/>
      <c r="UG619" s="86"/>
      <c r="UH619" s="526"/>
      <c r="UI619" s="86"/>
      <c r="UJ619" s="526"/>
      <c r="UK619" s="86"/>
      <c r="UL619" s="526"/>
      <c r="UM619" s="86"/>
      <c r="UN619" s="526"/>
      <c r="UO619" s="86"/>
      <c r="UP619" s="526"/>
      <c r="UQ619" s="86"/>
      <c r="UR619" s="526"/>
      <c r="US619" s="86"/>
      <c r="UT619" s="526"/>
      <c r="UU619" s="86"/>
      <c r="UV619" s="526"/>
      <c r="UW619" s="86"/>
      <c r="UX619" s="526"/>
      <c r="UY619" s="86"/>
      <c r="UZ619" s="526"/>
      <c r="VA619" s="86"/>
      <c r="VB619" s="526"/>
      <c r="VC619" s="86"/>
      <c r="VD619" s="526"/>
      <c r="VE619" s="86"/>
      <c r="VF619" s="526"/>
      <c r="VG619" s="86"/>
      <c r="VH619" s="526"/>
      <c r="VI619" s="86"/>
      <c r="VJ619" s="526"/>
      <c r="VK619" s="86"/>
      <c r="VL619" s="526"/>
      <c r="VM619" s="86"/>
      <c r="VN619" s="526"/>
      <c r="VO619" s="86"/>
      <c r="VP619" s="526"/>
      <c r="VQ619" s="86"/>
      <c r="VR619" s="526"/>
      <c r="VS619" s="86"/>
      <c r="VT619" s="526"/>
      <c r="VU619" s="86"/>
      <c r="VV619" s="526"/>
      <c r="VW619" s="86"/>
      <c r="VX619" s="526"/>
      <c r="VY619" s="86"/>
      <c r="VZ619" s="526"/>
      <c r="WA619" s="86"/>
      <c r="WB619" s="526"/>
      <c r="WC619" s="86"/>
      <c r="WD619" s="526"/>
      <c r="WE619" s="86"/>
      <c r="WF619" s="526"/>
      <c r="WG619" s="86"/>
      <c r="WH619" s="526"/>
      <c r="WI619" s="86"/>
      <c r="WJ619" s="526"/>
      <c r="WK619" s="86"/>
      <c r="WL619" s="526"/>
      <c r="WM619" s="86"/>
      <c r="WN619" s="526"/>
      <c r="WO619" s="86"/>
      <c r="WP619" s="526"/>
      <c r="WQ619" s="86"/>
      <c r="WR619" s="526"/>
      <c r="WS619" s="86"/>
      <c r="WT619" s="526"/>
      <c r="WU619" s="86"/>
      <c r="WV619" s="526"/>
      <c r="WW619" s="86"/>
      <c r="WX619" s="526"/>
      <c r="WY619" s="86"/>
      <c r="WZ619" s="526"/>
      <c r="XA619" s="86"/>
      <c r="XB619" s="526"/>
      <c r="XC619" s="86"/>
      <c r="XD619" s="526"/>
      <c r="XE619" s="86"/>
      <c r="XF619" s="526"/>
      <c r="XG619" s="86"/>
      <c r="XH619" s="526"/>
      <c r="XI619" s="86"/>
      <c r="XJ619" s="526"/>
      <c r="XK619" s="86"/>
      <c r="XL619" s="526"/>
      <c r="XM619" s="86"/>
      <c r="XN619" s="526"/>
      <c r="XO619" s="86"/>
      <c r="XP619" s="526"/>
      <c r="XQ619" s="86"/>
      <c r="XR619" s="526"/>
      <c r="XS619" s="86"/>
      <c r="XT619" s="526"/>
      <c r="XU619" s="86"/>
      <c r="XV619" s="526"/>
      <c r="XW619" s="86"/>
      <c r="XX619" s="526"/>
      <c r="XY619" s="86"/>
      <c r="XZ619" s="526"/>
      <c r="YA619" s="86"/>
      <c r="YB619" s="526"/>
      <c r="YC619" s="86"/>
      <c r="YD619" s="526"/>
      <c r="YE619" s="86"/>
      <c r="YF619" s="526"/>
      <c r="YG619" s="86"/>
      <c r="YH619" s="526"/>
      <c r="YI619" s="86"/>
      <c r="YJ619" s="526"/>
      <c r="YK619" s="86"/>
      <c r="YL619" s="526"/>
      <c r="YM619" s="86"/>
      <c r="YN619" s="526"/>
      <c r="YO619" s="86"/>
      <c r="YP619" s="526"/>
      <c r="YQ619" s="86"/>
      <c r="YR619" s="526"/>
      <c r="YS619" s="86"/>
      <c r="YT619" s="526"/>
      <c r="YU619" s="86"/>
      <c r="YV619" s="526"/>
      <c r="YW619" s="86"/>
      <c r="YX619" s="526"/>
      <c r="YY619" s="86"/>
      <c r="YZ619" s="526"/>
      <c r="ZA619" s="86"/>
      <c r="ZB619" s="526"/>
      <c r="ZC619" s="86"/>
      <c r="ZD619" s="526"/>
      <c r="ZE619" s="86"/>
      <c r="ZF619" s="526"/>
      <c r="ZG619" s="86"/>
      <c r="ZH619" s="526"/>
      <c r="ZI619" s="86"/>
      <c r="ZJ619" s="526"/>
      <c r="ZK619" s="86"/>
      <c r="ZL619" s="526"/>
      <c r="ZM619" s="86"/>
      <c r="ZN619" s="526"/>
      <c r="ZO619" s="86"/>
      <c r="ZP619" s="526"/>
      <c r="ZQ619" s="86"/>
      <c r="ZR619" s="526"/>
      <c r="ZS619" s="86"/>
      <c r="ZT619" s="526"/>
      <c r="ZU619" s="86"/>
      <c r="ZV619" s="526"/>
      <c r="ZW619" s="86"/>
      <c r="ZX619" s="526"/>
      <c r="ZY619" s="86"/>
      <c r="ZZ619" s="526"/>
      <c r="AAA619" s="86"/>
      <c r="AAB619" s="526"/>
      <c r="AAC619" s="86"/>
      <c r="AAD619" s="526"/>
      <c r="AAE619" s="86"/>
      <c r="AAF619" s="526"/>
      <c r="AAG619" s="86"/>
      <c r="AAH619" s="526"/>
      <c r="AAI619" s="86"/>
      <c r="AAJ619" s="526"/>
      <c r="AAK619" s="86"/>
      <c r="AAL619" s="526"/>
      <c r="AAM619" s="86"/>
      <c r="AAN619" s="526"/>
      <c r="AAO619" s="86"/>
      <c r="AAP619" s="526"/>
      <c r="AAQ619" s="86"/>
      <c r="AAR619" s="526"/>
      <c r="AAS619" s="86"/>
      <c r="AAT619" s="526"/>
      <c r="AAU619" s="86"/>
      <c r="AAV619" s="526"/>
      <c r="AAW619" s="86"/>
      <c r="AAX619" s="526"/>
      <c r="AAY619" s="86"/>
      <c r="AAZ619" s="526"/>
      <c r="ABA619" s="86"/>
      <c r="ABB619" s="526"/>
      <c r="ABC619" s="86"/>
      <c r="ABD619" s="526"/>
      <c r="ABE619" s="86"/>
      <c r="ABF619" s="526"/>
      <c r="ABG619" s="86"/>
      <c r="ABH619" s="526"/>
      <c r="ABI619" s="86"/>
      <c r="ABJ619" s="526"/>
      <c r="ABK619" s="86"/>
      <c r="ABL619" s="526"/>
      <c r="ABM619" s="86"/>
      <c r="ABN619" s="526"/>
      <c r="ABO619" s="86"/>
      <c r="ABP619" s="526"/>
      <c r="ABQ619" s="86"/>
      <c r="ABR619" s="526"/>
      <c r="ABS619" s="86"/>
      <c r="ABT619" s="526"/>
      <c r="ABU619" s="86"/>
      <c r="ABV619" s="526"/>
      <c r="ABW619" s="86"/>
      <c r="ABX619" s="526"/>
      <c r="ABY619" s="86"/>
      <c r="ABZ619" s="526"/>
      <c r="ACA619" s="86"/>
      <c r="ACB619" s="526"/>
      <c r="ACC619" s="86"/>
      <c r="ACD619" s="526"/>
      <c r="ACE619" s="86"/>
      <c r="ACF619" s="526"/>
      <c r="ACG619" s="86"/>
      <c r="ACH619" s="526"/>
      <c r="ACI619" s="86"/>
      <c r="ACJ619" s="526"/>
      <c r="ACK619" s="86"/>
      <c r="ACL619" s="526"/>
      <c r="ACM619" s="86"/>
      <c r="ACN619" s="526"/>
      <c r="ACO619" s="86"/>
      <c r="ACP619" s="526"/>
      <c r="ACQ619" s="86"/>
      <c r="ACR619" s="526"/>
      <c r="ACS619" s="86"/>
      <c r="ACT619" s="526"/>
      <c r="ACU619" s="86"/>
      <c r="ACV619" s="526"/>
      <c r="ACW619" s="86"/>
      <c r="ACX619" s="526"/>
      <c r="ACY619" s="86"/>
      <c r="ACZ619" s="526"/>
      <c r="ADA619" s="86"/>
      <c r="ADB619" s="526"/>
      <c r="ADC619" s="86"/>
      <c r="ADD619" s="526"/>
      <c r="ADE619" s="86"/>
      <c r="ADF619" s="526"/>
      <c r="ADG619" s="86"/>
      <c r="ADH619" s="526"/>
      <c r="ADI619" s="86"/>
      <c r="ADJ619" s="526"/>
      <c r="ADK619" s="86"/>
      <c r="ADL619" s="526"/>
      <c r="ADM619" s="86"/>
      <c r="ADN619" s="526"/>
      <c r="ADO619" s="86"/>
      <c r="ADP619" s="526"/>
      <c r="ADQ619" s="86"/>
      <c r="ADR619" s="526"/>
      <c r="ADS619" s="86"/>
      <c r="ADT619" s="526"/>
      <c r="ADU619" s="86"/>
      <c r="ADV619" s="526"/>
      <c r="ADW619" s="86"/>
      <c r="ADX619" s="526"/>
      <c r="ADY619" s="86"/>
      <c r="ADZ619" s="526"/>
      <c r="AEA619" s="86"/>
      <c r="AEB619" s="526"/>
      <c r="AEC619" s="86"/>
      <c r="AED619" s="526"/>
      <c r="AEE619" s="86"/>
      <c r="AEF619" s="526"/>
      <c r="AEG619" s="86"/>
      <c r="AEH619" s="526"/>
      <c r="AEI619" s="86"/>
      <c r="AEJ619" s="526"/>
      <c r="AEK619" s="86"/>
      <c r="AEL619" s="526"/>
      <c r="AEM619" s="86"/>
      <c r="AEN619" s="526"/>
      <c r="AEO619" s="86"/>
      <c r="AEP619" s="526"/>
      <c r="AEQ619" s="86"/>
      <c r="AER619" s="526"/>
      <c r="AES619" s="86"/>
      <c r="AET619" s="526"/>
      <c r="AEU619" s="86"/>
      <c r="AEV619" s="526"/>
      <c r="AEW619" s="86"/>
      <c r="AEX619" s="526"/>
      <c r="AEY619" s="86"/>
      <c r="AEZ619" s="526"/>
      <c r="AFA619" s="86"/>
      <c r="AFB619" s="526"/>
      <c r="AFC619" s="86"/>
      <c r="AFD619" s="526"/>
      <c r="AFE619" s="86"/>
      <c r="AFF619" s="526"/>
      <c r="AFG619" s="86"/>
      <c r="AFH619" s="526"/>
      <c r="AFI619" s="86"/>
      <c r="AFJ619" s="526"/>
      <c r="AFK619" s="86"/>
      <c r="AFL619" s="526"/>
      <c r="AFM619" s="86"/>
      <c r="AFN619" s="526"/>
      <c r="AFO619" s="86"/>
      <c r="AFP619" s="526"/>
      <c r="AFQ619" s="86"/>
      <c r="AFR619" s="526"/>
      <c r="AFS619" s="86"/>
      <c r="AFT619" s="526"/>
      <c r="AFU619" s="86"/>
      <c r="AFV619" s="526"/>
      <c r="AFW619" s="86"/>
      <c r="AFX619" s="526"/>
      <c r="AFY619" s="86"/>
      <c r="AFZ619" s="526"/>
      <c r="AGA619" s="86"/>
      <c r="AGB619" s="526"/>
      <c r="AGC619" s="86"/>
      <c r="AGD619" s="526"/>
      <c r="AGE619" s="86"/>
      <c r="AGF619" s="526"/>
      <c r="AGG619" s="86"/>
      <c r="AGH619" s="526"/>
      <c r="AGI619" s="86"/>
      <c r="AGJ619" s="526"/>
      <c r="AGK619" s="86"/>
      <c r="AGL619" s="526"/>
      <c r="AGM619" s="86"/>
      <c r="AGN619" s="526"/>
      <c r="AGO619" s="86"/>
      <c r="AGP619" s="526"/>
      <c r="AGQ619" s="86"/>
      <c r="AGR619" s="526"/>
      <c r="AGS619" s="86"/>
      <c r="AGT619" s="526"/>
      <c r="AGU619" s="86"/>
      <c r="AGV619" s="526"/>
      <c r="AGW619" s="86"/>
      <c r="AGX619" s="526"/>
      <c r="AGY619" s="86"/>
      <c r="AGZ619" s="526"/>
      <c r="AHA619" s="86"/>
      <c r="AHB619" s="526"/>
      <c r="AHC619" s="86"/>
      <c r="AHD619" s="526"/>
      <c r="AHE619" s="86"/>
      <c r="AHF619" s="526"/>
      <c r="AHG619" s="86"/>
      <c r="AHH619" s="526"/>
      <c r="AHI619" s="86"/>
      <c r="AHJ619" s="526"/>
      <c r="AHK619" s="86"/>
      <c r="AHL619" s="526"/>
      <c r="AHM619" s="86"/>
      <c r="AHN619" s="526"/>
      <c r="AHO619" s="86"/>
      <c r="AHP619" s="526"/>
      <c r="AHQ619" s="86"/>
      <c r="AHR619" s="526"/>
      <c r="AHS619" s="86"/>
      <c r="AHT619" s="526"/>
      <c r="AHU619" s="86"/>
      <c r="AHV619" s="526"/>
      <c r="AHW619" s="86"/>
      <c r="AHX619" s="526"/>
      <c r="AHY619" s="86"/>
      <c r="AHZ619" s="526"/>
      <c r="AIA619" s="86"/>
      <c r="AIB619" s="526"/>
      <c r="AIC619" s="86"/>
      <c r="AID619" s="526"/>
      <c r="AIE619" s="86"/>
      <c r="AIF619" s="526"/>
      <c r="AIG619" s="86"/>
      <c r="AIH619" s="526"/>
      <c r="AII619" s="86"/>
      <c r="AIJ619" s="526"/>
      <c r="AIK619" s="86"/>
      <c r="AIL619" s="526"/>
      <c r="AIM619" s="86"/>
      <c r="AIN619" s="526"/>
      <c r="AIO619" s="86"/>
      <c r="AIP619" s="526"/>
      <c r="AIQ619" s="86"/>
      <c r="AIR619" s="526"/>
      <c r="AIS619" s="86"/>
      <c r="AIT619" s="526"/>
      <c r="AIU619" s="86"/>
      <c r="AIV619" s="526"/>
      <c r="AIW619" s="86"/>
      <c r="AIX619" s="526"/>
      <c r="AIY619" s="86"/>
      <c r="AIZ619" s="526"/>
      <c r="AJA619" s="86"/>
      <c r="AJB619" s="526"/>
      <c r="AJC619" s="86"/>
      <c r="AJD619" s="526"/>
      <c r="AJE619" s="86"/>
      <c r="AJF619" s="526"/>
      <c r="AJG619" s="86"/>
      <c r="AJH619" s="526"/>
      <c r="AJI619" s="86"/>
      <c r="AJJ619" s="526"/>
      <c r="AJK619" s="86"/>
      <c r="AJL619" s="526"/>
      <c r="AJM619" s="86"/>
      <c r="AJN619" s="526"/>
      <c r="AJO619" s="86"/>
      <c r="AJP619" s="526"/>
      <c r="AJQ619" s="86"/>
      <c r="AJR619" s="526"/>
      <c r="AJS619" s="86"/>
      <c r="AJT619" s="526"/>
      <c r="AJU619" s="86"/>
      <c r="AJV619" s="526"/>
      <c r="AJW619" s="86"/>
      <c r="AJX619" s="526"/>
      <c r="AJY619" s="86"/>
      <c r="AJZ619" s="526"/>
      <c r="AKA619" s="86"/>
      <c r="AKB619" s="526"/>
      <c r="AKC619" s="86"/>
      <c r="AKD619" s="526"/>
      <c r="AKE619" s="86"/>
      <c r="AKF619" s="526"/>
      <c r="AKG619" s="86"/>
      <c r="AKH619" s="526"/>
      <c r="AKI619" s="86"/>
      <c r="AKJ619" s="526"/>
      <c r="AKK619" s="86"/>
      <c r="AKL619" s="526"/>
      <c r="AKM619" s="86"/>
      <c r="AKN619" s="526"/>
      <c r="AKO619" s="86"/>
      <c r="AKP619" s="526"/>
      <c r="AKQ619" s="86"/>
      <c r="AKR619" s="526"/>
      <c r="AKS619" s="86"/>
      <c r="AKT619" s="526"/>
      <c r="AKU619" s="86"/>
      <c r="AKV619" s="526"/>
      <c r="AKW619" s="86"/>
      <c r="AKX619" s="526"/>
      <c r="AKY619" s="86"/>
      <c r="AKZ619" s="526"/>
      <c r="ALA619" s="86"/>
      <c r="ALB619" s="526"/>
      <c r="ALC619" s="86"/>
      <c r="ALD619" s="526"/>
      <c r="ALE619" s="86"/>
      <c r="ALF619" s="526"/>
      <c r="ALG619" s="86"/>
      <c r="ALH619" s="526"/>
      <c r="ALI619" s="86"/>
      <c r="ALJ619" s="526"/>
      <c r="ALK619" s="86"/>
      <c r="ALL619" s="526"/>
      <c r="ALM619" s="86"/>
      <c r="ALN619" s="526"/>
      <c r="ALO619" s="86"/>
      <c r="ALP619" s="526"/>
      <c r="ALQ619" s="86"/>
      <c r="ALR619" s="526"/>
      <c r="ALS619" s="86"/>
      <c r="ALT619" s="526"/>
      <c r="ALU619" s="86"/>
      <c r="ALV619" s="526"/>
      <c r="ALW619" s="86"/>
      <c r="ALX619" s="526"/>
      <c r="ALY619" s="86"/>
      <c r="ALZ619" s="526"/>
      <c r="AMA619" s="86"/>
      <c r="AMB619" s="526"/>
      <c r="AMC619" s="86"/>
      <c r="AMD619" s="526"/>
      <c r="AME619" s="86"/>
      <c r="AMF619" s="526"/>
      <c r="AMG619" s="86"/>
      <c r="AMH619" s="526"/>
      <c r="AMI619" s="86"/>
      <c r="AMJ619" s="526"/>
      <c r="AMK619" s="86"/>
      <c r="AML619" s="526"/>
      <c r="AMM619" s="86"/>
      <c r="AMN619" s="526"/>
      <c r="AMO619" s="86"/>
      <c r="AMP619" s="526"/>
      <c r="AMQ619" s="86"/>
      <c r="AMR619" s="526"/>
      <c r="AMS619" s="86"/>
      <c r="AMT619" s="526"/>
      <c r="AMU619" s="86"/>
      <c r="AMV619" s="526"/>
      <c r="AMW619" s="86"/>
      <c r="AMX619" s="526"/>
      <c r="AMY619" s="86"/>
      <c r="AMZ619" s="526"/>
      <c r="ANA619" s="86"/>
      <c r="ANB619" s="526"/>
      <c r="ANC619" s="86"/>
      <c r="AND619" s="526"/>
      <c r="ANE619" s="86"/>
      <c r="ANF619" s="526"/>
      <c r="ANG619" s="86"/>
      <c r="ANH619" s="526"/>
      <c r="ANI619" s="86"/>
      <c r="ANJ619" s="526"/>
      <c r="ANK619" s="86"/>
      <c r="ANL619" s="526"/>
      <c r="ANM619" s="86"/>
      <c r="ANN619" s="526"/>
      <c r="ANO619" s="86"/>
      <c r="ANP619" s="526"/>
      <c r="ANQ619" s="86"/>
      <c r="ANR619" s="526"/>
      <c r="ANS619" s="86"/>
      <c r="ANT619" s="526"/>
      <c r="ANU619" s="86"/>
      <c r="ANV619" s="526"/>
      <c r="ANW619" s="86"/>
      <c r="ANX619" s="526"/>
      <c r="ANY619" s="86"/>
      <c r="ANZ619" s="526"/>
      <c r="AOA619" s="86"/>
      <c r="AOB619" s="526"/>
      <c r="AOC619" s="86"/>
      <c r="AOD619" s="526"/>
      <c r="AOE619" s="86"/>
      <c r="AOF619" s="526"/>
      <c r="AOG619" s="86"/>
      <c r="AOH619" s="526"/>
      <c r="AOI619" s="86"/>
      <c r="AOJ619" s="526"/>
      <c r="AOK619" s="86"/>
      <c r="AOL619" s="526"/>
      <c r="AOM619" s="86"/>
      <c r="AON619" s="526"/>
      <c r="AOO619" s="86"/>
      <c r="AOP619" s="526"/>
      <c r="AOQ619" s="86"/>
      <c r="AOR619" s="526"/>
      <c r="AOS619" s="86"/>
      <c r="AOT619" s="526"/>
      <c r="AOU619" s="86"/>
      <c r="AOV619" s="526"/>
      <c r="AOW619" s="86"/>
      <c r="AOX619" s="526"/>
      <c r="AOY619" s="86"/>
      <c r="AOZ619" s="526"/>
      <c r="APA619" s="86"/>
      <c r="APB619" s="526"/>
      <c r="APC619" s="86"/>
      <c r="APD619" s="526"/>
      <c r="APE619" s="86"/>
      <c r="APF619" s="526"/>
      <c r="APG619" s="86"/>
      <c r="APH619" s="526"/>
      <c r="API619" s="86"/>
      <c r="APJ619" s="526"/>
      <c r="APK619" s="86"/>
      <c r="APL619" s="526"/>
      <c r="APM619" s="86"/>
      <c r="APN619" s="526"/>
      <c r="APO619" s="86"/>
      <c r="APP619" s="526"/>
      <c r="APQ619" s="86"/>
      <c r="APR619" s="526"/>
      <c r="APS619" s="86"/>
      <c r="APT619" s="526"/>
      <c r="APU619" s="86"/>
      <c r="APV619" s="526"/>
      <c r="APW619" s="86"/>
      <c r="APX619" s="526"/>
      <c r="APY619" s="86"/>
      <c r="APZ619" s="526"/>
      <c r="AQA619" s="86"/>
      <c r="AQB619" s="526"/>
      <c r="AQC619" s="86"/>
      <c r="AQD619" s="526"/>
      <c r="AQE619" s="86"/>
      <c r="AQF619" s="526"/>
      <c r="AQG619" s="86"/>
      <c r="AQH619" s="526"/>
      <c r="AQI619" s="86"/>
      <c r="AQJ619" s="526"/>
      <c r="AQK619" s="86"/>
      <c r="AQL619" s="526"/>
      <c r="AQM619" s="86"/>
      <c r="AQN619" s="526"/>
      <c r="AQO619" s="86"/>
      <c r="AQP619" s="526"/>
      <c r="AQQ619" s="86"/>
      <c r="AQR619" s="526"/>
      <c r="AQS619" s="86"/>
      <c r="AQT619" s="526"/>
      <c r="AQU619" s="86"/>
      <c r="AQV619" s="526"/>
      <c r="AQW619" s="86"/>
      <c r="AQX619" s="526"/>
      <c r="AQY619" s="86"/>
      <c r="AQZ619" s="526"/>
      <c r="ARA619" s="86"/>
      <c r="ARB619" s="526"/>
      <c r="ARC619" s="86"/>
      <c r="ARD619" s="526"/>
      <c r="ARE619" s="86"/>
      <c r="ARF619" s="526"/>
      <c r="ARG619" s="86"/>
      <c r="ARH619" s="526"/>
      <c r="ARI619" s="86"/>
      <c r="ARJ619" s="526"/>
      <c r="ARK619" s="86"/>
      <c r="ARL619" s="526"/>
      <c r="ARM619" s="86"/>
      <c r="ARN619" s="526"/>
      <c r="ARO619" s="86"/>
      <c r="ARP619" s="526"/>
      <c r="ARQ619" s="86"/>
      <c r="ARR619" s="526"/>
      <c r="ARS619" s="86"/>
      <c r="ART619" s="526"/>
      <c r="ARU619" s="86"/>
      <c r="ARV619" s="526"/>
      <c r="ARW619" s="86"/>
      <c r="ARX619" s="526"/>
      <c r="ARY619" s="86"/>
      <c r="ARZ619" s="526"/>
      <c r="ASA619" s="86"/>
      <c r="ASB619" s="526"/>
      <c r="ASC619" s="86"/>
      <c r="ASD619" s="526"/>
      <c r="ASE619" s="86"/>
      <c r="ASF619" s="526"/>
      <c r="ASG619" s="86"/>
      <c r="ASH619" s="526"/>
      <c r="ASI619" s="86"/>
      <c r="ASJ619" s="526"/>
      <c r="ASK619" s="86"/>
      <c r="ASL619" s="526"/>
      <c r="ASM619" s="86"/>
      <c r="ASN619" s="526"/>
      <c r="ASO619" s="86"/>
      <c r="ASP619" s="526"/>
      <c r="ASQ619" s="86"/>
      <c r="ASR619" s="526"/>
      <c r="ASS619" s="86"/>
      <c r="AST619" s="526"/>
      <c r="ASU619" s="86"/>
      <c r="ASV619" s="526"/>
      <c r="ASW619" s="86"/>
      <c r="ASX619" s="526"/>
      <c r="ASY619" s="86"/>
      <c r="ASZ619" s="526"/>
      <c r="ATA619" s="86"/>
      <c r="ATB619" s="526"/>
      <c r="ATC619" s="86"/>
      <c r="ATD619" s="526"/>
      <c r="ATE619" s="86"/>
      <c r="ATF619" s="526"/>
      <c r="ATG619" s="86"/>
      <c r="ATH619" s="526"/>
      <c r="ATI619" s="86"/>
      <c r="ATJ619" s="526"/>
      <c r="ATK619" s="86"/>
      <c r="ATL619" s="526"/>
      <c r="ATM619" s="86"/>
      <c r="ATN619" s="526"/>
      <c r="ATO619" s="86"/>
      <c r="ATP619" s="526"/>
      <c r="ATQ619" s="86"/>
      <c r="ATR619" s="526"/>
      <c r="ATS619" s="86"/>
      <c r="ATT619" s="526"/>
      <c r="ATU619" s="86"/>
      <c r="ATV619" s="526"/>
      <c r="ATW619" s="86"/>
      <c r="ATX619" s="526"/>
      <c r="ATY619" s="86"/>
      <c r="ATZ619" s="526"/>
      <c r="AUA619" s="86"/>
      <c r="AUB619" s="526"/>
      <c r="AUC619" s="86"/>
      <c r="AUD619" s="526"/>
      <c r="AUE619" s="86"/>
      <c r="AUF619" s="526"/>
      <c r="AUG619" s="86"/>
      <c r="AUH619" s="526"/>
      <c r="AUI619" s="86"/>
      <c r="AUJ619" s="526"/>
      <c r="AUK619" s="86"/>
      <c r="AUL619" s="526"/>
      <c r="AUM619" s="86"/>
      <c r="AUN619" s="526"/>
      <c r="AUO619" s="86"/>
      <c r="AUP619" s="526"/>
      <c r="AUQ619" s="86"/>
      <c r="AUR619" s="526"/>
      <c r="AUS619" s="86"/>
      <c r="AUT619" s="526"/>
      <c r="AUU619" s="86"/>
      <c r="AUV619" s="526"/>
      <c r="AUW619" s="86"/>
      <c r="AUX619" s="526"/>
      <c r="AUY619" s="86"/>
      <c r="AUZ619" s="526"/>
      <c r="AVA619" s="86"/>
      <c r="AVB619" s="526"/>
      <c r="AVC619" s="86"/>
      <c r="AVD619" s="526"/>
      <c r="AVE619" s="86"/>
      <c r="AVF619" s="526"/>
      <c r="AVG619" s="86"/>
      <c r="AVH619" s="526"/>
      <c r="AVI619" s="86"/>
      <c r="AVJ619" s="526"/>
      <c r="AVK619" s="86"/>
      <c r="AVL619" s="526"/>
      <c r="AVM619" s="86"/>
      <c r="AVN619" s="526"/>
      <c r="AVO619" s="86"/>
      <c r="AVP619" s="526"/>
      <c r="AVQ619" s="86"/>
      <c r="AVR619" s="526"/>
      <c r="AVS619" s="86"/>
      <c r="AVT619" s="526"/>
      <c r="AVU619" s="86"/>
      <c r="AVV619" s="526"/>
      <c r="AVW619" s="86"/>
      <c r="AVX619" s="526"/>
      <c r="AVY619" s="86"/>
      <c r="AVZ619" s="526"/>
      <c r="AWA619" s="86"/>
      <c r="AWB619" s="526"/>
      <c r="AWC619" s="86"/>
      <c r="AWD619" s="526"/>
      <c r="AWE619" s="86"/>
      <c r="AWF619" s="526"/>
      <c r="AWG619" s="86"/>
      <c r="AWH619" s="526"/>
      <c r="AWI619" s="86"/>
      <c r="AWJ619" s="526"/>
      <c r="AWK619" s="86"/>
      <c r="AWL619" s="526"/>
      <c r="AWM619" s="86"/>
      <c r="AWN619" s="526"/>
      <c r="AWO619" s="86"/>
      <c r="AWP619" s="526"/>
      <c r="AWQ619" s="86"/>
      <c r="AWR619" s="526"/>
      <c r="AWS619" s="86"/>
      <c r="AWT619" s="526"/>
      <c r="AWU619" s="86"/>
      <c r="AWV619" s="526"/>
      <c r="AWW619" s="86"/>
      <c r="AWX619" s="526"/>
      <c r="AWY619" s="86"/>
      <c r="AWZ619" s="526"/>
      <c r="AXA619" s="86"/>
      <c r="AXB619" s="526"/>
      <c r="AXC619" s="86"/>
      <c r="AXD619" s="526"/>
      <c r="AXE619" s="86"/>
      <c r="AXF619" s="526"/>
      <c r="AXG619" s="86"/>
      <c r="AXH619" s="526"/>
      <c r="AXI619" s="86"/>
      <c r="AXJ619" s="526"/>
      <c r="AXK619" s="86"/>
      <c r="AXL619" s="526"/>
      <c r="AXM619" s="86"/>
      <c r="AXN619" s="526"/>
      <c r="AXO619" s="86"/>
      <c r="AXP619" s="526"/>
      <c r="AXQ619" s="86"/>
      <c r="AXR619" s="526"/>
      <c r="AXS619" s="86"/>
      <c r="AXT619" s="526"/>
      <c r="AXU619" s="86"/>
      <c r="AXV619" s="526"/>
      <c r="AXW619" s="86"/>
      <c r="AXX619" s="526"/>
      <c r="AXY619" s="86"/>
      <c r="AXZ619" s="526"/>
      <c r="AYA619" s="86"/>
      <c r="AYB619" s="526"/>
      <c r="AYC619" s="86"/>
      <c r="AYD619" s="526"/>
      <c r="AYE619" s="86"/>
      <c r="AYF619" s="526"/>
      <c r="AYG619" s="86"/>
      <c r="AYH619" s="526"/>
      <c r="AYI619" s="86"/>
      <c r="AYJ619" s="526"/>
      <c r="AYK619" s="86"/>
      <c r="AYL619" s="526"/>
      <c r="AYM619" s="86"/>
      <c r="AYN619" s="526"/>
      <c r="AYO619" s="86"/>
      <c r="AYP619" s="526"/>
      <c r="AYQ619" s="86"/>
      <c r="AYR619" s="526"/>
      <c r="AYS619" s="86"/>
      <c r="AYT619" s="526"/>
      <c r="AYU619" s="86"/>
      <c r="AYV619" s="526"/>
      <c r="AYW619" s="86"/>
      <c r="AYX619" s="526"/>
      <c r="AYY619" s="86"/>
      <c r="AYZ619" s="526"/>
      <c r="AZA619" s="86"/>
      <c r="AZB619" s="526"/>
      <c r="AZC619" s="86"/>
      <c r="AZD619" s="526"/>
      <c r="AZE619" s="86"/>
      <c r="AZF619" s="526"/>
      <c r="AZG619" s="86"/>
      <c r="AZH619" s="526"/>
      <c r="AZI619" s="86"/>
      <c r="AZJ619" s="526"/>
      <c r="AZK619" s="86"/>
      <c r="AZL619" s="526"/>
      <c r="AZM619" s="86"/>
      <c r="AZN619" s="526"/>
      <c r="AZO619" s="86"/>
      <c r="AZP619" s="526"/>
      <c r="AZQ619" s="86"/>
      <c r="AZR619" s="526"/>
      <c r="AZS619" s="86"/>
      <c r="AZT619" s="526"/>
      <c r="AZU619" s="86"/>
      <c r="AZV619" s="526"/>
      <c r="AZW619" s="86"/>
      <c r="AZX619" s="526"/>
      <c r="AZY619" s="86"/>
      <c r="AZZ619" s="526"/>
      <c r="BAA619" s="86"/>
      <c r="BAB619" s="526"/>
      <c r="BAC619" s="86"/>
      <c r="BAD619" s="526"/>
      <c r="BAE619" s="86"/>
      <c r="BAF619" s="526"/>
      <c r="BAG619" s="86"/>
      <c r="BAH619" s="526"/>
      <c r="BAI619" s="86"/>
      <c r="BAJ619" s="526"/>
      <c r="BAK619" s="86"/>
      <c r="BAL619" s="526"/>
      <c r="BAM619" s="86"/>
      <c r="BAN619" s="526"/>
      <c r="BAO619" s="86"/>
      <c r="BAP619" s="526"/>
      <c r="BAQ619" s="86"/>
      <c r="BAR619" s="526"/>
      <c r="BAS619" s="86"/>
      <c r="BAT619" s="526"/>
      <c r="BAU619" s="86"/>
      <c r="BAV619" s="526"/>
      <c r="BAW619" s="86"/>
      <c r="BAX619" s="526"/>
      <c r="BAY619" s="86"/>
      <c r="BAZ619" s="526"/>
      <c r="BBA619" s="86"/>
      <c r="BBB619" s="526"/>
      <c r="BBC619" s="86"/>
      <c r="BBD619" s="526"/>
      <c r="BBE619" s="86"/>
      <c r="BBF619" s="526"/>
      <c r="BBG619" s="86"/>
      <c r="BBH619" s="526"/>
      <c r="BBI619" s="86"/>
      <c r="BBJ619" s="526"/>
      <c r="BBK619" s="86"/>
      <c r="BBL619" s="526"/>
      <c r="BBM619" s="86"/>
      <c r="BBN619" s="526"/>
      <c r="BBO619" s="86"/>
      <c r="BBP619" s="526"/>
      <c r="BBQ619" s="86"/>
      <c r="BBR619" s="526"/>
      <c r="BBS619" s="86"/>
      <c r="BBT619" s="526"/>
      <c r="BBU619" s="86"/>
      <c r="BBV619" s="526"/>
      <c r="BBW619" s="86"/>
      <c r="BBX619" s="526"/>
      <c r="BBY619" s="86"/>
      <c r="BBZ619" s="526"/>
      <c r="BCA619" s="86"/>
      <c r="BCB619" s="526"/>
      <c r="BCC619" s="86"/>
      <c r="BCD619" s="526"/>
      <c r="BCE619" s="86"/>
      <c r="BCF619" s="526"/>
      <c r="BCG619" s="86"/>
      <c r="BCH619" s="526"/>
      <c r="BCI619" s="86"/>
      <c r="BCJ619" s="526"/>
      <c r="BCK619" s="86"/>
      <c r="BCL619" s="526"/>
      <c r="BCM619" s="86"/>
      <c r="BCN619" s="526"/>
      <c r="BCO619" s="86"/>
      <c r="BCP619" s="526"/>
      <c r="BCQ619" s="86"/>
      <c r="BCR619" s="526"/>
      <c r="BCS619" s="86"/>
      <c r="BCT619" s="526"/>
      <c r="BCU619" s="86"/>
      <c r="BCV619" s="526"/>
      <c r="BCW619" s="86"/>
      <c r="BCX619" s="526"/>
      <c r="BCY619" s="86"/>
      <c r="BCZ619" s="526"/>
      <c r="BDA619" s="86"/>
      <c r="BDB619" s="526"/>
      <c r="BDC619" s="86"/>
      <c r="BDD619" s="526"/>
      <c r="BDE619" s="86"/>
      <c r="BDF619" s="526"/>
      <c r="BDG619" s="86"/>
      <c r="BDH619" s="526"/>
      <c r="BDI619" s="86"/>
      <c r="BDJ619" s="526"/>
      <c r="BDK619" s="86"/>
      <c r="BDL619" s="526"/>
      <c r="BDM619" s="86"/>
      <c r="BDN619" s="526"/>
      <c r="BDO619" s="86"/>
      <c r="BDP619" s="526"/>
      <c r="BDQ619" s="86"/>
      <c r="BDR619" s="526"/>
      <c r="BDS619" s="86"/>
      <c r="BDT619" s="526"/>
      <c r="BDU619" s="86"/>
      <c r="BDV619" s="526"/>
      <c r="BDW619" s="86"/>
      <c r="BDX619" s="526"/>
      <c r="BDY619" s="86"/>
      <c r="BDZ619" s="526"/>
      <c r="BEA619" s="86"/>
      <c r="BEB619" s="526"/>
      <c r="BEC619" s="86"/>
      <c r="BED619" s="526"/>
      <c r="BEE619" s="86"/>
      <c r="BEF619" s="526"/>
      <c r="BEG619" s="86"/>
      <c r="BEH619" s="526"/>
      <c r="BEI619" s="86"/>
      <c r="BEJ619" s="526"/>
      <c r="BEK619" s="86"/>
      <c r="BEL619" s="526"/>
      <c r="BEM619" s="86"/>
      <c r="BEN619" s="526"/>
      <c r="BEO619" s="86"/>
      <c r="BEP619" s="526"/>
      <c r="BEQ619" s="86"/>
      <c r="BER619" s="526"/>
      <c r="BES619" s="86"/>
      <c r="BET619" s="526"/>
      <c r="BEU619" s="86"/>
      <c r="BEV619" s="526"/>
      <c r="BEW619" s="86"/>
      <c r="BEX619" s="526"/>
      <c r="BEY619" s="86"/>
      <c r="BEZ619" s="526"/>
      <c r="BFA619" s="86"/>
      <c r="BFB619" s="526"/>
      <c r="BFC619" s="86"/>
      <c r="BFD619" s="526"/>
      <c r="BFE619" s="86"/>
      <c r="BFF619" s="526"/>
      <c r="BFG619" s="86"/>
      <c r="BFH619" s="526"/>
      <c r="BFI619" s="86"/>
      <c r="BFJ619" s="526"/>
      <c r="BFK619" s="86"/>
      <c r="BFL619" s="526"/>
      <c r="BFM619" s="86"/>
      <c r="BFN619" s="526"/>
      <c r="BFO619" s="86"/>
      <c r="BFP619" s="526"/>
      <c r="BFQ619" s="86"/>
      <c r="BFR619" s="526"/>
      <c r="BFS619" s="86"/>
      <c r="BFT619" s="526"/>
      <c r="BFU619" s="86"/>
      <c r="BFV619" s="526"/>
      <c r="BFW619" s="86"/>
      <c r="BFX619" s="526"/>
      <c r="BFY619" s="86"/>
      <c r="BFZ619" s="526"/>
      <c r="BGA619" s="86"/>
      <c r="BGB619" s="526"/>
      <c r="BGC619" s="86"/>
      <c r="BGD619" s="526"/>
      <c r="BGE619" s="86"/>
      <c r="BGF619" s="526"/>
      <c r="BGG619" s="86"/>
      <c r="BGH619" s="526"/>
      <c r="BGI619" s="86"/>
      <c r="BGJ619" s="526"/>
      <c r="BGK619" s="86"/>
      <c r="BGL619" s="526"/>
      <c r="BGM619" s="86"/>
      <c r="BGN619" s="526"/>
      <c r="BGO619" s="86"/>
      <c r="BGP619" s="526"/>
      <c r="BGQ619" s="86"/>
      <c r="BGR619" s="526"/>
      <c r="BGS619" s="86"/>
      <c r="BGT619" s="526"/>
      <c r="BGU619" s="86"/>
      <c r="BGV619" s="526"/>
      <c r="BGW619" s="86"/>
      <c r="BGX619" s="526"/>
      <c r="BGY619" s="86"/>
      <c r="BGZ619" s="526"/>
      <c r="BHA619" s="86"/>
      <c r="BHB619" s="526"/>
      <c r="BHC619" s="86"/>
      <c r="BHD619" s="526"/>
      <c r="BHE619" s="86"/>
      <c r="BHF619" s="526"/>
      <c r="BHG619" s="86"/>
      <c r="BHH619" s="526"/>
      <c r="BHI619" s="86"/>
      <c r="BHJ619" s="526"/>
      <c r="BHK619" s="86"/>
      <c r="BHL619" s="526"/>
      <c r="BHM619" s="86"/>
      <c r="BHN619" s="526"/>
      <c r="BHO619" s="86"/>
      <c r="BHP619" s="526"/>
      <c r="BHQ619" s="86"/>
      <c r="BHR619" s="526"/>
      <c r="BHS619" s="86"/>
      <c r="BHT619" s="526"/>
      <c r="BHU619" s="86"/>
      <c r="BHV619" s="526"/>
      <c r="BHW619" s="86"/>
      <c r="BHX619" s="526"/>
      <c r="BHY619" s="86"/>
      <c r="BHZ619" s="526"/>
      <c r="BIA619" s="86"/>
      <c r="BIB619" s="526"/>
      <c r="BIC619" s="86"/>
      <c r="BID619" s="526"/>
      <c r="BIE619" s="86"/>
      <c r="BIF619" s="526"/>
      <c r="BIG619" s="86"/>
      <c r="BIH619" s="526"/>
      <c r="BII619" s="86"/>
      <c r="BIJ619" s="526"/>
      <c r="BIK619" s="86"/>
      <c r="BIL619" s="526"/>
      <c r="BIM619" s="86"/>
      <c r="BIN619" s="526"/>
      <c r="BIO619" s="86"/>
      <c r="BIP619" s="526"/>
      <c r="BIQ619" s="86"/>
      <c r="BIR619" s="526"/>
      <c r="BIS619" s="86"/>
      <c r="BIT619" s="526"/>
      <c r="BIU619" s="86"/>
      <c r="BIV619" s="526"/>
      <c r="BIW619" s="86"/>
      <c r="BIX619" s="526"/>
      <c r="BIY619" s="86"/>
      <c r="BIZ619" s="526"/>
      <c r="BJA619" s="86"/>
      <c r="BJB619" s="526"/>
      <c r="BJC619" s="86"/>
      <c r="BJD619" s="526"/>
      <c r="BJE619" s="86"/>
      <c r="BJF619" s="526"/>
      <c r="BJG619" s="86"/>
      <c r="BJH619" s="526"/>
      <c r="BJI619" s="86"/>
      <c r="BJJ619" s="526"/>
      <c r="BJK619" s="86"/>
      <c r="BJL619" s="526"/>
      <c r="BJM619" s="86"/>
      <c r="BJN619" s="526"/>
      <c r="BJO619" s="86"/>
      <c r="BJP619" s="526"/>
      <c r="BJQ619" s="86"/>
      <c r="BJR619" s="526"/>
      <c r="BJS619" s="86"/>
      <c r="BJT619" s="526"/>
      <c r="BJU619" s="86"/>
      <c r="BJV619" s="526"/>
      <c r="BJW619" s="86"/>
      <c r="BJX619" s="526"/>
      <c r="BJY619" s="86"/>
      <c r="BJZ619" s="526"/>
      <c r="BKA619" s="86"/>
      <c r="BKB619" s="526"/>
      <c r="BKC619" s="86"/>
      <c r="BKD619" s="526"/>
      <c r="BKE619" s="86"/>
      <c r="BKF619" s="526"/>
      <c r="BKG619" s="86"/>
      <c r="BKH619" s="526"/>
      <c r="BKI619" s="86"/>
      <c r="BKJ619" s="526"/>
      <c r="BKK619" s="86"/>
      <c r="BKL619" s="526"/>
      <c r="BKM619" s="86"/>
      <c r="BKN619" s="526"/>
      <c r="BKO619" s="86"/>
      <c r="BKP619" s="526"/>
      <c r="BKQ619" s="86"/>
      <c r="BKR619" s="526"/>
      <c r="BKS619" s="86"/>
      <c r="BKT619" s="526"/>
      <c r="BKU619" s="86"/>
      <c r="BKV619" s="526"/>
      <c r="BKW619" s="86"/>
      <c r="BKX619" s="526"/>
      <c r="BKY619" s="86"/>
      <c r="BKZ619" s="526"/>
      <c r="BLA619" s="86"/>
      <c r="BLB619" s="526"/>
      <c r="BLC619" s="86"/>
      <c r="BLD619" s="526"/>
      <c r="BLE619" s="86"/>
      <c r="BLF619" s="526"/>
      <c r="BLG619" s="86"/>
      <c r="BLH619" s="526"/>
      <c r="BLI619" s="86"/>
      <c r="BLJ619" s="526"/>
      <c r="BLK619" s="86"/>
      <c r="BLL619" s="526"/>
      <c r="BLM619" s="86"/>
      <c r="BLN619" s="526"/>
      <c r="BLO619" s="86"/>
      <c r="BLP619" s="526"/>
      <c r="BLQ619" s="86"/>
      <c r="BLR619" s="526"/>
      <c r="BLS619" s="86"/>
      <c r="BLT619" s="526"/>
      <c r="BLU619" s="86"/>
      <c r="BLV619" s="526"/>
      <c r="BLW619" s="86"/>
      <c r="BLX619" s="526"/>
      <c r="BLY619" s="86"/>
      <c r="BLZ619" s="526"/>
      <c r="BMA619" s="86"/>
      <c r="BMB619" s="526"/>
      <c r="BMC619" s="86"/>
      <c r="BMD619" s="526"/>
      <c r="BME619" s="86"/>
      <c r="BMF619" s="526"/>
      <c r="BMG619" s="86"/>
      <c r="BMH619" s="526"/>
      <c r="BMI619" s="86"/>
      <c r="BMJ619" s="526"/>
      <c r="BMK619" s="86"/>
      <c r="BML619" s="526"/>
      <c r="BMM619" s="86"/>
      <c r="BMN619" s="526"/>
      <c r="BMO619" s="86"/>
      <c r="BMP619" s="526"/>
      <c r="BMQ619" s="86"/>
      <c r="BMR619" s="526"/>
      <c r="BMS619" s="86"/>
      <c r="BMT619" s="526"/>
      <c r="BMU619" s="86"/>
      <c r="BMV619" s="526"/>
      <c r="BMW619" s="86"/>
      <c r="BMX619" s="526"/>
      <c r="BMY619" s="86"/>
      <c r="BMZ619" s="526"/>
      <c r="BNA619" s="86"/>
      <c r="BNB619" s="526"/>
      <c r="BNC619" s="86"/>
      <c r="BND619" s="526"/>
      <c r="BNE619" s="86"/>
      <c r="BNF619" s="526"/>
      <c r="BNG619" s="86"/>
      <c r="BNH619" s="526"/>
      <c r="BNI619" s="86"/>
      <c r="BNJ619" s="526"/>
      <c r="BNK619" s="86"/>
      <c r="BNL619" s="526"/>
      <c r="BNM619" s="86"/>
      <c r="BNN619" s="526"/>
      <c r="BNO619" s="86"/>
      <c r="BNP619" s="526"/>
      <c r="BNQ619" s="86"/>
      <c r="BNR619" s="526"/>
      <c r="BNS619" s="86"/>
      <c r="BNT619" s="526"/>
      <c r="BNU619" s="86"/>
      <c r="BNV619" s="526"/>
      <c r="BNW619" s="86"/>
      <c r="BNX619" s="526"/>
      <c r="BNY619" s="86"/>
      <c r="BNZ619" s="526"/>
      <c r="BOA619" s="86"/>
      <c r="BOB619" s="526"/>
      <c r="BOC619" s="86"/>
      <c r="BOD619" s="526"/>
      <c r="BOE619" s="86"/>
      <c r="BOF619" s="526"/>
      <c r="BOG619" s="86"/>
      <c r="BOH619" s="526"/>
      <c r="BOI619" s="86"/>
      <c r="BOJ619" s="526"/>
      <c r="BOK619" s="86"/>
      <c r="BOL619" s="526"/>
      <c r="BOM619" s="86"/>
      <c r="BON619" s="526"/>
      <c r="BOO619" s="86"/>
      <c r="BOP619" s="526"/>
      <c r="BOQ619" s="86"/>
      <c r="BOR619" s="526"/>
      <c r="BOS619" s="86"/>
      <c r="BOT619" s="526"/>
      <c r="BOU619" s="86"/>
      <c r="BOV619" s="526"/>
      <c r="BOW619" s="86"/>
      <c r="BOX619" s="526"/>
      <c r="BOY619" s="86"/>
      <c r="BOZ619" s="526"/>
      <c r="BPA619" s="86"/>
      <c r="BPB619" s="526"/>
      <c r="BPC619" s="86"/>
      <c r="BPD619" s="526"/>
      <c r="BPE619" s="86"/>
      <c r="BPF619" s="526"/>
      <c r="BPG619" s="86"/>
      <c r="BPH619" s="526"/>
      <c r="BPI619" s="86"/>
      <c r="BPJ619" s="526"/>
      <c r="BPK619" s="86"/>
      <c r="BPL619" s="526"/>
      <c r="BPM619" s="86"/>
      <c r="BPN619" s="526"/>
      <c r="BPO619" s="86"/>
      <c r="BPP619" s="526"/>
      <c r="BPQ619" s="86"/>
      <c r="BPR619" s="526"/>
      <c r="BPS619" s="86"/>
      <c r="BPT619" s="526"/>
      <c r="BPU619" s="86"/>
      <c r="BPV619" s="526"/>
      <c r="BPW619" s="86"/>
      <c r="BPX619" s="526"/>
      <c r="BPY619" s="86"/>
      <c r="BPZ619" s="526"/>
      <c r="BQA619" s="86"/>
      <c r="BQB619" s="526"/>
      <c r="BQC619" s="86"/>
      <c r="BQD619" s="526"/>
      <c r="BQE619" s="86"/>
      <c r="BQF619" s="526"/>
      <c r="BQG619" s="86"/>
      <c r="BQH619" s="526"/>
      <c r="BQI619" s="86"/>
      <c r="BQJ619" s="526"/>
      <c r="BQK619" s="86"/>
      <c r="BQL619" s="526"/>
      <c r="BQM619" s="86"/>
      <c r="BQN619" s="526"/>
      <c r="BQO619" s="86"/>
      <c r="BQP619" s="526"/>
      <c r="BQQ619" s="86"/>
      <c r="BQR619" s="526"/>
      <c r="BQS619" s="86"/>
      <c r="BQT619" s="526"/>
      <c r="BQU619" s="86"/>
      <c r="BQV619" s="526"/>
      <c r="BQW619" s="86"/>
      <c r="BQX619" s="526"/>
      <c r="BQY619" s="86"/>
      <c r="BQZ619" s="526"/>
      <c r="BRA619" s="86"/>
      <c r="BRB619" s="526"/>
      <c r="BRC619" s="86"/>
      <c r="BRD619" s="526"/>
      <c r="BRE619" s="86"/>
      <c r="BRF619" s="526"/>
      <c r="BRG619" s="86"/>
      <c r="BRH619" s="526"/>
      <c r="BRI619" s="86"/>
      <c r="BRJ619" s="526"/>
      <c r="BRK619" s="86"/>
      <c r="BRL619" s="526"/>
      <c r="BRM619" s="86"/>
      <c r="BRN619" s="526"/>
      <c r="BRO619" s="86"/>
      <c r="BRP619" s="526"/>
      <c r="BRQ619" s="86"/>
      <c r="BRR619" s="526"/>
      <c r="BRS619" s="86"/>
      <c r="BRT619" s="526"/>
      <c r="BRU619" s="86"/>
      <c r="BRV619" s="526"/>
      <c r="BRW619" s="86"/>
      <c r="BRX619" s="526"/>
      <c r="BRY619" s="86"/>
      <c r="BRZ619" s="526"/>
      <c r="BSA619" s="86"/>
      <c r="BSB619" s="526"/>
      <c r="BSC619" s="86"/>
      <c r="BSD619" s="526"/>
      <c r="BSE619" s="86"/>
      <c r="BSF619" s="526"/>
      <c r="BSG619" s="86"/>
      <c r="BSH619" s="526"/>
      <c r="BSI619" s="86"/>
      <c r="BSJ619" s="526"/>
      <c r="BSK619" s="86"/>
      <c r="BSL619" s="526"/>
      <c r="BSM619" s="86"/>
      <c r="BSN619" s="526"/>
      <c r="BSO619" s="86"/>
      <c r="BSP619" s="526"/>
      <c r="BSQ619" s="86"/>
      <c r="BSR619" s="526"/>
      <c r="BSS619" s="86"/>
      <c r="BST619" s="526"/>
      <c r="BSU619" s="86"/>
      <c r="BSV619" s="526"/>
      <c r="BSW619" s="86"/>
      <c r="BSX619" s="526"/>
      <c r="BSY619" s="86"/>
      <c r="BSZ619" s="526"/>
      <c r="BTA619" s="86"/>
      <c r="BTB619" s="526"/>
      <c r="BTC619" s="86"/>
      <c r="BTD619" s="526"/>
      <c r="BTE619" s="86"/>
      <c r="BTF619" s="526"/>
      <c r="BTG619" s="86"/>
      <c r="BTH619" s="526"/>
      <c r="BTI619" s="86"/>
      <c r="BTJ619" s="526"/>
      <c r="BTK619" s="86"/>
      <c r="BTL619" s="526"/>
      <c r="BTM619" s="86"/>
      <c r="BTN619" s="526"/>
      <c r="BTO619" s="86"/>
      <c r="BTP619" s="526"/>
      <c r="BTQ619" s="86"/>
      <c r="BTR619" s="526"/>
      <c r="BTS619" s="86"/>
      <c r="BTT619" s="526"/>
      <c r="BTU619" s="86"/>
      <c r="BTV619" s="526"/>
      <c r="BTW619" s="86"/>
      <c r="BTX619" s="526"/>
      <c r="BTY619" s="86"/>
      <c r="BTZ619" s="526"/>
      <c r="BUA619" s="86"/>
      <c r="BUB619" s="526"/>
      <c r="BUC619" s="86"/>
      <c r="BUD619" s="526"/>
      <c r="BUE619" s="86"/>
      <c r="BUF619" s="526"/>
      <c r="BUG619" s="86"/>
      <c r="BUH619" s="526"/>
      <c r="BUI619" s="86"/>
      <c r="BUJ619" s="526"/>
      <c r="BUK619" s="86"/>
      <c r="BUL619" s="526"/>
      <c r="BUM619" s="86"/>
      <c r="BUN619" s="526"/>
      <c r="BUO619" s="86"/>
      <c r="BUP619" s="526"/>
      <c r="BUQ619" s="86"/>
      <c r="BUR619" s="526"/>
      <c r="BUS619" s="86"/>
      <c r="BUT619" s="526"/>
      <c r="BUU619" s="86"/>
      <c r="BUV619" s="526"/>
      <c r="BUW619" s="86"/>
      <c r="BUX619" s="526"/>
      <c r="BUY619" s="86"/>
      <c r="BUZ619" s="526"/>
      <c r="BVA619" s="86"/>
      <c r="BVB619" s="526"/>
      <c r="BVC619" s="86"/>
      <c r="BVD619" s="526"/>
      <c r="BVE619" s="86"/>
      <c r="BVF619" s="526"/>
      <c r="BVG619" s="86"/>
      <c r="BVH619" s="526"/>
      <c r="BVI619" s="86"/>
      <c r="BVJ619" s="526"/>
      <c r="BVK619" s="86"/>
      <c r="BVL619" s="526"/>
      <c r="BVM619" s="86"/>
      <c r="BVN619" s="526"/>
      <c r="BVO619" s="86"/>
      <c r="BVP619" s="526"/>
      <c r="BVQ619" s="86"/>
      <c r="BVR619" s="526"/>
      <c r="BVS619" s="86"/>
      <c r="BVT619" s="526"/>
      <c r="BVU619" s="86"/>
      <c r="BVV619" s="526"/>
      <c r="BVW619" s="86"/>
      <c r="BVX619" s="526"/>
      <c r="BVY619" s="86"/>
      <c r="BVZ619" s="526"/>
      <c r="BWA619" s="86"/>
      <c r="BWB619" s="526"/>
      <c r="BWC619" s="86"/>
      <c r="BWD619" s="526"/>
      <c r="BWE619" s="86"/>
      <c r="BWF619" s="526"/>
      <c r="BWG619" s="86"/>
      <c r="BWH619" s="526"/>
      <c r="BWI619" s="86"/>
      <c r="BWJ619" s="526"/>
      <c r="BWK619" s="86"/>
      <c r="BWL619" s="526"/>
      <c r="BWM619" s="86"/>
      <c r="BWN619" s="526"/>
      <c r="BWO619" s="86"/>
      <c r="BWP619" s="526"/>
      <c r="BWQ619" s="86"/>
      <c r="BWR619" s="526"/>
      <c r="BWS619" s="86"/>
      <c r="BWT619" s="526"/>
      <c r="BWU619" s="86"/>
      <c r="BWV619" s="526"/>
      <c r="BWW619" s="86"/>
      <c r="BWX619" s="526"/>
      <c r="BWY619" s="86"/>
      <c r="BWZ619" s="526"/>
      <c r="BXA619" s="86"/>
      <c r="BXB619" s="526"/>
      <c r="BXC619" s="86"/>
      <c r="BXD619" s="526"/>
      <c r="BXE619" s="86"/>
      <c r="BXF619" s="526"/>
      <c r="BXG619" s="86"/>
      <c r="BXH619" s="526"/>
      <c r="BXI619" s="86"/>
      <c r="BXJ619" s="526"/>
      <c r="BXK619" s="86"/>
      <c r="BXL619" s="526"/>
      <c r="BXM619" s="86"/>
      <c r="BXN619" s="526"/>
      <c r="BXO619" s="86"/>
      <c r="BXP619" s="526"/>
      <c r="BXQ619" s="86"/>
      <c r="BXR619" s="526"/>
      <c r="BXS619" s="86"/>
      <c r="BXT619" s="526"/>
      <c r="BXU619" s="86"/>
      <c r="BXV619" s="526"/>
      <c r="BXW619" s="86"/>
      <c r="BXX619" s="526"/>
      <c r="BXY619" s="86"/>
      <c r="BXZ619" s="526"/>
      <c r="BYA619" s="86"/>
      <c r="BYB619" s="526"/>
      <c r="BYC619" s="86"/>
      <c r="BYD619" s="526"/>
      <c r="BYE619" s="86"/>
      <c r="BYF619" s="526"/>
      <c r="BYG619" s="86"/>
      <c r="BYH619" s="526"/>
      <c r="BYI619" s="86"/>
      <c r="BYJ619" s="526"/>
      <c r="BYK619" s="86"/>
      <c r="BYL619" s="526"/>
      <c r="BYM619" s="86"/>
      <c r="BYN619" s="526"/>
      <c r="BYO619" s="86"/>
      <c r="BYP619" s="526"/>
      <c r="BYQ619" s="86"/>
      <c r="BYR619" s="526"/>
      <c r="BYS619" s="86"/>
      <c r="BYT619" s="526"/>
      <c r="BYU619" s="86"/>
      <c r="BYV619" s="526"/>
      <c r="BYW619" s="86"/>
      <c r="BYX619" s="526"/>
      <c r="BYY619" s="86"/>
      <c r="BYZ619" s="526"/>
      <c r="BZA619" s="86"/>
      <c r="BZB619" s="526"/>
      <c r="BZC619" s="86"/>
      <c r="BZD619" s="526"/>
      <c r="BZE619" s="86"/>
      <c r="BZF619" s="526"/>
      <c r="BZG619" s="86"/>
      <c r="BZH619" s="526"/>
      <c r="BZI619" s="86"/>
      <c r="BZJ619" s="526"/>
      <c r="BZK619" s="86"/>
      <c r="BZL619" s="526"/>
      <c r="BZM619" s="86"/>
      <c r="BZN619" s="526"/>
      <c r="BZO619" s="86"/>
      <c r="BZP619" s="526"/>
      <c r="BZQ619" s="86"/>
      <c r="BZR619" s="526"/>
      <c r="BZS619" s="86"/>
      <c r="BZT619" s="526"/>
      <c r="BZU619" s="86"/>
      <c r="BZV619" s="526"/>
      <c r="BZW619" s="86"/>
      <c r="BZX619" s="526"/>
      <c r="BZY619" s="86"/>
      <c r="BZZ619" s="526"/>
      <c r="CAA619" s="86"/>
      <c r="CAB619" s="526"/>
      <c r="CAC619" s="86"/>
      <c r="CAD619" s="526"/>
      <c r="CAE619" s="86"/>
      <c r="CAF619" s="526"/>
      <c r="CAG619" s="86"/>
      <c r="CAH619" s="526"/>
      <c r="CAI619" s="86"/>
      <c r="CAJ619" s="526"/>
      <c r="CAK619" s="86"/>
      <c r="CAL619" s="526"/>
      <c r="CAM619" s="86"/>
      <c r="CAN619" s="526"/>
      <c r="CAO619" s="86"/>
      <c r="CAP619" s="526"/>
      <c r="CAQ619" s="86"/>
      <c r="CAR619" s="526"/>
      <c r="CAS619" s="86"/>
      <c r="CAT619" s="526"/>
      <c r="CAU619" s="86"/>
      <c r="CAV619" s="526"/>
      <c r="CAW619" s="86"/>
      <c r="CAX619" s="526"/>
      <c r="CAY619" s="86"/>
      <c r="CAZ619" s="526"/>
      <c r="CBA619" s="86"/>
      <c r="CBB619" s="526"/>
      <c r="CBC619" s="86"/>
      <c r="CBD619" s="526"/>
      <c r="CBE619" s="86"/>
      <c r="CBF619" s="526"/>
      <c r="CBG619" s="86"/>
      <c r="CBH619" s="526"/>
      <c r="CBI619" s="86"/>
      <c r="CBJ619" s="526"/>
      <c r="CBK619" s="86"/>
      <c r="CBL619" s="526"/>
      <c r="CBM619" s="86"/>
      <c r="CBN619" s="526"/>
      <c r="CBO619" s="86"/>
      <c r="CBP619" s="526"/>
      <c r="CBQ619" s="86"/>
      <c r="CBR619" s="526"/>
      <c r="CBS619" s="86"/>
      <c r="CBT619" s="526"/>
      <c r="CBU619" s="86"/>
      <c r="CBV619" s="526"/>
      <c r="CBW619" s="86"/>
      <c r="CBX619" s="526"/>
      <c r="CBY619" s="86"/>
      <c r="CBZ619" s="526"/>
      <c r="CCA619" s="86"/>
      <c r="CCB619" s="526"/>
      <c r="CCC619" s="86"/>
      <c r="CCD619" s="526"/>
      <c r="CCE619" s="86"/>
      <c r="CCF619" s="526"/>
      <c r="CCG619" s="86"/>
      <c r="CCH619" s="526"/>
      <c r="CCI619" s="86"/>
      <c r="CCJ619" s="526"/>
      <c r="CCK619" s="86"/>
      <c r="CCL619" s="526"/>
      <c r="CCM619" s="86"/>
      <c r="CCN619" s="526"/>
      <c r="CCO619" s="86"/>
      <c r="CCP619" s="526"/>
      <c r="CCQ619" s="86"/>
      <c r="CCR619" s="526"/>
      <c r="CCS619" s="86"/>
      <c r="CCT619" s="526"/>
      <c r="CCU619" s="86"/>
      <c r="CCV619" s="526"/>
      <c r="CCW619" s="86"/>
      <c r="CCX619" s="526"/>
      <c r="CCY619" s="86"/>
      <c r="CCZ619" s="526"/>
      <c r="CDA619" s="86"/>
      <c r="CDB619" s="526"/>
      <c r="CDC619" s="86"/>
      <c r="CDD619" s="526"/>
      <c r="CDE619" s="86"/>
      <c r="CDF619" s="526"/>
      <c r="CDG619" s="86"/>
      <c r="CDH619" s="526"/>
      <c r="CDI619" s="86"/>
      <c r="CDJ619" s="526"/>
      <c r="CDK619" s="86"/>
      <c r="CDL619" s="526"/>
      <c r="CDM619" s="86"/>
      <c r="CDN619" s="526"/>
      <c r="CDO619" s="86"/>
      <c r="CDP619" s="526"/>
      <c r="CDQ619" s="86"/>
      <c r="CDR619" s="526"/>
      <c r="CDS619" s="86"/>
      <c r="CDT619" s="526"/>
      <c r="CDU619" s="86"/>
      <c r="CDV619" s="526"/>
      <c r="CDW619" s="86"/>
      <c r="CDX619" s="526"/>
      <c r="CDY619" s="86"/>
      <c r="CDZ619" s="526"/>
      <c r="CEA619" s="86"/>
      <c r="CEB619" s="526"/>
      <c r="CEC619" s="86"/>
      <c r="CED619" s="526"/>
      <c r="CEE619" s="86"/>
      <c r="CEF619" s="526"/>
      <c r="CEG619" s="86"/>
      <c r="CEH619" s="526"/>
      <c r="CEI619" s="86"/>
      <c r="CEJ619" s="526"/>
      <c r="CEK619" s="86"/>
      <c r="CEL619" s="526"/>
      <c r="CEM619" s="86"/>
      <c r="CEN619" s="526"/>
      <c r="CEO619" s="86"/>
      <c r="CEP619" s="526"/>
      <c r="CEQ619" s="86"/>
      <c r="CER619" s="526"/>
      <c r="CES619" s="86"/>
      <c r="CET619" s="526"/>
      <c r="CEU619" s="86"/>
      <c r="CEV619" s="526"/>
      <c r="CEW619" s="86"/>
      <c r="CEX619" s="526"/>
      <c r="CEY619" s="86"/>
      <c r="CEZ619" s="526"/>
      <c r="CFA619" s="86"/>
      <c r="CFB619" s="526"/>
      <c r="CFC619" s="86"/>
      <c r="CFD619" s="526"/>
      <c r="CFE619" s="86"/>
      <c r="CFF619" s="526"/>
      <c r="CFG619" s="86"/>
      <c r="CFH619" s="526"/>
      <c r="CFI619" s="86"/>
      <c r="CFJ619" s="526"/>
      <c r="CFK619" s="86"/>
      <c r="CFL619" s="526"/>
      <c r="CFM619" s="86"/>
      <c r="CFN619" s="526"/>
      <c r="CFO619" s="86"/>
      <c r="CFP619" s="526"/>
      <c r="CFQ619" s="86"/>
      <c r="CFR619" s="526"/>
      <c r="CFS619" s="86"/>
      <c r="CFT619" s="526"/>
      <c r="CFU619" s="86"/>
      <c r="CFV619" s="526"/>
      <c r="CFW619" s="86"/>
      <c r="CFX619" s="526"/>
      <c r="CFY619" s="86"/>
      <c r="CFZ619" s="526"/>
      <c r="CGA619" s="86"/>
      <c r="CGB619" s="526"/>
      <c r="CGC619" s="86"/>
      <c r="CGD619" s="526"/>
      <c r="CGE619" s="86"/>
      <c r="CGF619" s="526"/>
      <c r="CGG619" s="86"/>
      <c r="CGH619" s="526"/>
      <c r="CGI619" s="86"/>
      <c r="CGJ619" s="526"/>
      <c r="CGK619" s="86"/>
      <c r="CGL619" s="526"/>
      <c r="CGM619" s="86"/>
      <c r="CGN619" s="526"/>
      <c r="CGO619" s="86"/>
      <c r="CGP619" s="526"/>
      <c r="CGQ619" s="86"/>
      <c r="CGR619" s="526"/>
      <c r="CGS619" s="86"/>
      <c r="CGT619" s="526"/>
      <c r="CGU619" s="86"/>
      <c r="CGV619" s="526"/>
      <c r="CGW619" s="86"/>
      <c r="CGX619" s="526"/>
      <c r="CGY619" s="86"/>
      <c r="CGZ619" s="526"/>
      <c r="CHA619" s="86"/>
      <c r="CHB619" s="526"/>
      <c r="CHC619" s="86"/>
      <c r="CHD619" s="526"/>
      <c r="CHE619" s="86"/>
      <c r="CHF619" s="526"/>
      <c r="CHG619" s="86"/>
      <c r="CHH619" s="526"/>
      <c r="CHI619" s="86"/>
      <c r="CHJ619" s="526"/>
      <c r="CHK619" s="86"/>
      <c r="CHL619" s="526"/>
      <c r="CHM619" s="86"/>
      <c r="CHN619" s="526"/>
      <c r="CHO619" s="86"/>
      <c r="CHP619" s="526"/>
      <c r="CHQ619" s="86"/>
      <c r="CHR619" s="526"/>
      <c r="CHS619" s="86"/>
      <c r="CHT619" s="526"/>
      <c r="CHU619" s="86"/>
      <c r="CHV619" s="526"/>
      <c r="CHW619" s="86"/>
      <c r="CHX619" s="526"/>
      <c r="CHY619" s="86"/>
      <c r="CHZ619" s="526"/>
      <c r="CIA619" s="86"/>
      <c r="CIB619" s="526"/>
      <c r="CIC619" s="86"/>
      <c r="CID619" s="526"/>
      <c r="CIE619" s="86"/>
      <c r="CIF619" s="526"/>
      <c r="CIG619" s="86"/>
      <c r="CIH619" s="526"/>
      <c r="CII619" s="86"/>
      <c r="CIJ619" s="526"/>
      <c r="CIK619" s="86"/>
      <c r="CIL619" s="526"/>
      <c r="CIM619" s="86"/>
      <c r="CIN619" s="526"/>
      <c r="CIO619" s="86"/>
      <c r="CIP619" s="526"/>
      <c r="CIQ619" s="86"/>
      <c r="CIR619" s="526"/>
      <c r="CIS619" s="86"/>
      <c r="CIT619" s="526"/>
      <c r="CIU619" s="86"/>
      <c r="CIV619" s="526"/>
      <c r="CIW619" s="86"/>
      <c r="CIX619" s="526"/>
      <c r="CIY619" s="86"/>
      <c r="CIZ619" s="526"/>
      <c r="CJA619" s="86"/>
      <c r="CJB619" s="526"/>
      <c r="CJC619" s="86"/>
      <c r="CJD619" s="526"/>
      <c r="CJE619" s="86"/>
      <c r="CJF619" s="526"/>
      <c r="CJG619" s="86"/>
      <c r="CJH619" s="526"/>
      <c r="CJI619" s="86"/>
      <c r="CJJ619" s="526"/>
      <c r="CJK619" s="86"/>
      <c r="CJL619" s="526"/>
      <c r="CJM619" s="86"/>
      <c r="CJN619" s="526"/>
      <c r="CJO619" s="86"/>
      <c r="CJP619" s="526"/>
      <c r="CJQ619" s="86"/>
      <c r="CJR619" s="526"/>
      <c r="CJS619" s="86"/>
      <c r="CJT619" s="526"/>
      <c r="CJU619" s="86"/>
      <c r="CJV619" s="526"/>
      <c r="CJW619" s="86"/>
      <c r="CJX619" s="526"/>
      <c r="CJY619" s="86"/>
      <c r="CJZ619" s="526"/>
      <c r="CKA619" s="86"/>
      <c r="CKB619" s="526"/>
      <c r="CKC619" s="86"/>
      <c r="CKD619" s="526"/>
      <c r="CKE619" s="86"/>
      <c r="CKF619" s="526"/>
      <c r="CKG619" s="86"/>
      <c r="CKH619" s="526"/>
      <c r="CKI619" s="86"/>
      <c r="CKJ619" s="526"/>
      <c r="CKK619" s="86"/>
      <c r="CKL619" s="526"/>
      <c r="CKM619" s="86"/>
      <c r="CKN619" s="526"/>
      <c r="CKO619" s="86"/>
      <c r="CKP619" s="526"/>
      <c r="CKQ619" s="86"/>
      <c r="CKR619" s="526"/>
      <c r="CKS619" s="86"/>
      <c r="CKT619" s="526"/>
      <c r="CKU619" s="86"/>
      <c r="CKV619" s="526"/>
      <c r="CKW619" s="86"/>
      <c r="CKX619" s="526"/>
      <c r="CKY619" s="86"/>
      <c r="CKZ619" s="526"/>
      <c r="CLA619" s="86"/>
      <c r="CLB619" s="526"/>
      <c r="CLC619" s="86"/>
      <c r="CLD619" s="526"/>
      <c r="CLE619" s="86"/>
      <c r="CLF619" s="526"/>
      <c r="CLG619" s="86"/>
      <c r="CLH619" s="526"/>
      <c r="CLI619" s="86"/>
      <c r="CLJ619" s="526"/>
      <c r="CLK619" s="86"/>
      <c r="CLL619" s="526"/>
      <c r="CLM619" s="86"/>
      <c r="CLN619" s="526"/>
      <c r="CLO619" s="86"/>
      <c r="CLP619" s="526"/>
      <c r="CLQ619" s="86"/>
      <c r="CLR619" s="526"/>
      <c r="CLS619" s="86"/>
      <c r="CLT619" s="526"/>
      <c r="CLU619" s="86"/>
      <c r="CLV619" s="526"/>
      <c r="CLW619" s="86"/>
      <c r="CLX619" s="526"/>
      <c r="CLY619" s="86"/>
      <c r="CLZ619" s="526"/>
      <c r="CMA619" s="86"/>
      <c r="CMB619" s="526"/>
      <c r="CMC619" s="86"/>
      <c r="CMD619" s="526"/>
      <c r="CME619" s="86"/>
      <c r="CMF619" s="526"/>
      <c r="CMG619" s="86"/>
      <c r="CMH619" s="526"/>
      <c r="CMI619" s="86"/>
      <c r="CMJ619" s="526"/>
      <c r="CMK619" s="86"/>
      <c r="CML619" s="526"/>
      <c r="CMM619" s="86"/>
      <c r="CMN619" s="526"/>
      <c r="CMO619" s="86"/>
      <c r="CMP619" s="526"/>
      <c r="CMQ619" s="86"/>
      <c r="CMR619" s="526"/>
      <c r="CMS619" s="86"/>
      <c r="CMT619" s="526"/>
      <c r="CMU619" s="86"/>
      <c r="CMV619" s="526"/>
      <c r="CMW619" s="86"/>
      <c r="CMX619" s="526"/>
      <c r="CMY619" s="86"/>
      <c r="CMZ619" s="526"/>
      <c r="CNA619" s="86"/>
      <c r="CNB619" s="526"/>
      <c r="CNC619" s="86"/>
      <c r="CND619" s="526"/>
      <c r="CNE619" s="86"/>
      <c r="CNF619" s="526"/>
      <c r="CNG619" s="86"/>
      <c r="CNH619" s="526"/>
      <c r="CNI619" s="86"/>
      <c r="CNJ619" s="526"/>
      <c r="CNK619" s="86"/>
      <c r="CNL619" s="526"/>
      <c r="CNM619" s="86"/>
      <c r="CNN619" s="526"/>
      <c r="CNO619" s="86"/>
      <c r="CNP619" s="526"/>
      <c r="CNQ619" s="86"/>
      <c r="CNR619" s="526"/>
      <c r="CNS619" s="86"/>
      <c r="CNT619" s="526"/>
      <c r="CNU619" s="86"/>
      <c r="CNV619" s="526"/>
      <c r="CNW619" s="86"/>
      <c r="CNX619" s="526"/>
      <c r="CNY619" s="86"/>
      <c r="CNZ619" s="526"/>
      <c r="COA619" s="86"/>
      <c r="COB619" s="526"/>
      <c r="COC619" s="86"/>
      <c r="COD619" s="526"/>
      <c r="COE619" s="86"/>
      <c r="COF619" s="526"/>
      <c r="COG619" s="86"/>
      <c r="COH619" s="526"/>
      <c r="COI619" s="86"/>
      <c r="COJ619" s="526"/>
      <c r="COK619" s="86"/>
      <c r="COL619" s="526"/>
      <c r="COM619" s="86"/>
      <c r="CON619" s="526"/>
      <c r="COO619" s="86"/>
      <c r="COP619" s="526"/>
      <c r="COQ619" s="86"/>
      <c r="COR619" s="526"/>
      <c r="COS619" s="86"/>
      <c r="COT619" s="526"/>
      <c r="COU619" s="86"/>
      <c r="COV619" s="526"/>
      <c r="COW619" s="86"/>
      <c r="COX619" s="526"/>
      <c r="COY619" s="86"/>
      <c r="COZ619" s="526"/>
      <c r="CPA619" s="86"/>
      <c r="CPB619" s="526"/>
      <c r="CPC619" s="86"/>
      <c r="CPD619" s="526"/>
      <c r="CPE619" s="86"/>
      <c r="CPF619" s="526"/>
      <c r="CPG619" s="86"/>
      <c r="CPH619" s="526"/>
      <c r="CPI619" s="86"/>
      <c r="CPJ619" s="526"/>
      <c r="CPK619" s="86"/>
      <c r="CPL619" s="526"/>
      <c r="CPM619" s="86"/>
      <c r="CPN619" s="526"/>
      <c r="CPO619" s="86"/>
      <c r="CPP619" s="526"/>
      <c r="CPQ619" s="86"/>
      <c r="CPR619" s="526"/>
      <c r="CPS619" s="86"/>
      <c r="CPT619" s="526"/>
      <c r="CPU619" s="86"/>
      <c r="CPV619" s="526"/>
      <c r="CPW619" s="86"/>
      <c r="CPX619" s="526"/>
      <c r="CPY619" s="86"/>
      <c r="CPZ619" s="526"/>
      <c r="CQA619" s="86"/>
      <c r="CQB619" s="526"/>
      <c r="CQC619" s="86"/>
      <c r="CQD619" s="526"/>
      <c r="CQE619" s="86"/>
      <c r="CQF619" s="526"/>
      <c r="CQG619" s="86"/>
      <c r="CQH619" s="526"/>
      <c r="CQI619" s="86"/>
      <c r="CQJ619" s="526"/>
      <c r="CQK619" s="86"/>
      <c r="CQL619" s="526"/>
      <c r="CQM619" s="86"/>
      <c r="CQN619" s="526"/>
      <c r="CQO619" s="86"/>
      <c r="CQP619" s="526"/>
      <c r="CQQ619" s="86"/>
      <c r="CQR619" s="526"/>
      <c r="CQS619" s="86"/>
      <c r="CQT619" s="526"/>
      <c r="CQU619" s="86"/>
      <c r="CQV619" s="526"/>
      <c r="CQW619" s="86"/>
      <c r="CQX619" s="526"/>
      <c r="CQY619" s="86"/>
      <c r="CQZ619" s="526"/>
      <c r="CRA619" s="86"/>
      <c r="CRB619" s="526"/>
      <c r="CRC619" s="86"/>
      <c r="CRD619" s="526"/>
      <c r="CRE619" s="86"/>
      <c r="CRF619" s="526"/>
      <c r="CRG619" s="86"/>
      <c r="CRH619" s="526"/>
      <c r="CRI619" s="86"/>
      <c r="CRJ619" s="526"/>
      <c r="CRK619" s="86"/>
      <c r="CRL619" s="526"/>
      <c r="CRM619" s="86"/>
      <c r="CRN619" s="526"/>
      <c r="CRO619" s="86"/>
      <c r="CRP619" s="526"/>
      <c r="CRQ619" s="86"/>
      <c r="CRR619" s="526"/>
      <c r="CRS619" s="86"/>
      <c r="CRT619" s="526"/>
      <c r="CRU619" s="86"/>
      <c r="CRV619" s="526"/>
      <c r="CRW619" s="86"/>
      <c r="CRX619" s="526"/>
      <c r="CRY619" s="86"/>
      <c r="CRZ619" s="526"/>
      <c r="CSA619" s="86"/>
      <c r="CSB619" s="526"/>
      <c r="CSC619" s="86"/>
      <c r="CSD619" s="526"/>
      <c r="CSE619" s="86"/>
      <c r="CSF619" s="526"/>
      <c r="CSG619" s="86"/>
      <c r="CSH619" s="526"/>
      <c r="CSI619" s="86"/>
      <c r="CSJ619" s="526"/>
      <c r="CSK619" s="86"/>
      <c r="CSL619" s="526"/>
      <c r="CSM619" s="86"/>
      <c r="CSN619" s="526"/>
      <c r="CSO619" s="86"/>
      <c r="CSP619" s="526"/>
      <c r="CSQ619" s="86"/>
      <c r="CSR619" s="526"/>
      <c r="CSS619" s="86"/>
      <c r="CST619" s="526"/>
      <c r="CSU619" s="86"/>
      <c r="CSV619" s="526"/>
      <c r="CSW619" s="86"/>
      <c r="CSX619" s="526"/>
      <c r="CSY619" s="86"/>
      <c r="CSZ619" s="526"/>
      <c r="CTA619" s="86"/>
      <c r="CTB619" s="526"/>
      <c r="CTC619" s="86"/>
      <c r="CTD619" s="526"/>
      <c r="CTE619" s="86"/>
      <c r="CTF619" s="526"/>
      <c r="CTG619" s="86"/>
      <c r="CTH619" s="526"/>
      <c r="CTI619" s="86"/>
      <c r="CTJ619" s="526"/>
      <c r="CTK619" s="86"/>
      <c r="CTL619" s="526"/>
      <c r="CTM619" s="86"/>
      <c r="CTN619" s="526"/>
      <c r="CTO619" s="86"/>
      <c r="CTP619" s="526"/>
      <c r="CTQ619" s="86"/>
      <c r="CTR619" s="526"/>
      <c r="CTS619" s="86"/>
      <c r="CTT619" s="526"/>
      <c r="CTU619" s="86"/>
      <c r="CTV619" s="526"/>
      <c r="CTW619" s="86"/>
      <c r="CTX619" s="526"/>
      <c r="CTY619" s="86"/>
      <c r="CTZ619" s="526"/>
      <c r="CUA619" s="86"/>
      <c r="CUB619" s="526"/>
      <c r="CUC619" s="86"/>
      <c r="CUD619" s="526"/>
      <c r="CUE619" s="86"/>
      <c r="CUF619" s="526"/>
      <c r="CUG619" s="86"/>
      <c r="CUH619" s="526"/>
      <c r="CUI619" s="86"/>
      <c r="CUJ619" s="526"/>
      <c r="CUK619" s="86"/>
      <c r="CUL619" s="526"/>
      <c r="CUM619" s="86"/>
      <c r="CUN619" s="526"/>
      <c r="CUO619" s="86"/>
      <c r="CUP619" s="526"/>
      <c r="CUQ619" s="86"/>
      <c r="CUR619" s="526"/>
      <c r="CUS619" s="86"/>
      <c r="CUT619" s="526"/>
      <c r="CUU619" s="86"/>
      <c r="CUV619" s="526"/>
      <c r="CUW619" s="86"/>
      <c r="CUX619" s="526"/>
      <c r="CUY619" s="86"/>
      <c r="CUZ619" s="526"/>
      <c r="CVA619" s="86"/>
      <c r="CVB619" s="526"/>
      <c r="CVC619" s="86"/>
      <c r="CVD619" s="526"/>
      <c r="CVE619" s="86"/>
      <c r="CVF619" s="526"/>
      <c r="CVG619" s="86"/>
      <c r="CVH619" s="526"/>
      <c r="CVI619" s="86"/>
      <c r="CVJ619" s="526"/>
      <c r="CVK619" s="86"/>
      <c r="CVL619" s="526"/>
      <c r="CVM619" s="86"/>
      <c r="CVN619" s="526"/>
      <c r="CVO619" s="86"/>
      <c r="CVP619" s="526"/>
      <c r="CVQ619" s="86"/>
      <c r="CVR619" s="526"/>
      <c r="CVS619" s="86"/>
      <c r="CVT619" s="526"/>
      <c r="CVU619" s="86"/>
      <c r="CVV619" s="526"/>
      <c r="CVW619" s="86"/>
      <c r="CVX619" s="526"/>
      <c r="CVY619" s="86"/>
      <c r="CVZ619" s="526"/>
      <c r="CWA619" s="86"/>
      <c r="CWB619" s="526"/>
      <c r="CWC619" s="86"/>
      <c r="CWD619" s="526"/>
      <c r="CWE619" s="86"/>
      <c r="CWF619" s="526"/>
      <c r="CWG619" s="86"/>
      <c r="CWH619" s="526"/>
      <c r="CWI619" s="86"/>
      <c r="CWJ619" s="526"/>
      <c r="CWK619" s="86"/>
      <c r="CWL619" s="526"/>
      <c r="CWM619" s="86"/>
      <c r="CWN619" s="526"/>
      <c r="CWO619" s="86"/>
      <c r="CWP619" s="526"/>
      <c r="CWQ619" s="86"/>
      <c r="CWR619" s="526"/>
      <c r="CWS619" s="86"/>
      <c r="CWT619" s="526"/>
      <c r="CWU619" s="86"/>
      <c r="CWV619" s="526"/>
      <c r="CWW619" s="86"/>
      <c r="CWX619" s="526"/>
      <c r="CWY619" s="86"/>
      <c r="CWZ619" s="526"/>
      <c r="CXA619" s="86"/>
      <c r="CXB619" s="526"/>
      <c r="CXC619" s="86"/>
      <c r="CXD619" s="526"/>
      <c r="CXE619" s="86"/>
      <c r="CXF619" s="526"/>
      <c r="CXG619" s="86"/>
      <c r="CXH619" s="526"/>
      <c r="CXI619" s="86"/>
      <c r="CXJ619" s="526"/>
      <c r="CXK619" s="86"/>
      <c r="CXL619" s="526"/>
      <c r="CXM619" s="86"/>
      <c r="CXN619" s="526"/>
      <c r="CXO619" s="86"/>
      <c r="CXP619" s="526"/>
      <c r="CXQ619" s="86"/>
      <c r="CXR619" s="526"/>
      <c r="CXS619" s="86"/>
      <c r="CXT619" s="526"/>
      <c r="CXU619" s="86"/>
      <c r="CXV619" s="526"/>
      <c r="CXW619" s="86"/>
      <c r="CXX619" s="526"/>
      <c r="CXY619" s="86"/>
      <c r="CXZ619" s="526"/>
      <c r="CYA619" s="86"/>
      <c r="CYB619" s="526"/>
      <c r="CYC619" s="86"/>
      <c r="CYD619" s="526"/>
      <c r="CYE619" s="86"/>
      <c r="CYF619" s="526"/>
      <c r="CYG619" s="86"/>
      <c r="CYH619" s="526"/>
      <c r="CYI619" s="86"/>
      <c r="CYJ619" s="526"/>
      <c r="CYK619" s="86"/>
      <c r="CYL619" s="526"/>
      <c r="CYM619" s="86"/>
      <c r="CYN619" s="526"/>
      <c r="CYO619" s="86"/>
      <c r="CYP619" s="526"/>
      <c r="CYQ619" s="86"/>
      <c r="CYR619" s="526"/>
      <c r="CYS619" s="86"/>
      <c r="CYT619" s="526"/>
      <c r="CYU619" s="86"/>
      <c r="CYV619" s="526"/>
      <c r="CYW619" s="86"/>
      <c r="CYX619" s="526"/>
      <c r="CYY619" s="86"/>
      <c r="CYZ619" s="526"/>
      <c r="CZA619" s="86"/>
      <c r="CZB619" s="526"/>
      <c r="CZC619" s="86"/>
      <c r="CZD619" s="526"/>
      <c r="CZE619" s="86"/>
      <c r="CZF619" s="526"/>
      <c r="CZG619" s="86"/>
      <c r="CZH619" s="526"/>
      <c r="CZI619" s="86"/>
      <c r="CZJ619" s="526"/>
      <c r="CZK619" s="86"/>
      <c r="CZL619" s="526"/>
      <c r="CZM619" s="86"/>
      <c r="CZN619" s="526"/>
      <c r="CZO619" s="86"/>
      <c r="CZP619" s="526"/>
      <c r="CZQ619" s="86"/>
      <c r="CZR619" s="526"/>
      <c r="CZS619" s="86"/>
      <c r="CZT619" s="526"/>
      <c r="CZU619" s="86"/>
      <c r="CZV619" s="526"/>
      <c r="CZW619" s="86"/>
      <c r="CZX619" s="526"/>
      <c r="CZY619" s="86"/>
      <c r="CZZ619" s="526"/>
      <c r="DAA619" s="86"/>
      <c r="DAB619" s="526"/>
      <c r="DAC619" s="86"/>
      <c r="DAD619" s="526"/>
      <c r="DAE619" s="86"/>
      <c r="DAF619" s="526"/>
      <c r="DAG619" s="86"/>
      <c r="DAH619" s="526"/>
      <c r="DAI619" s="86"/>
      <c r="DAJ619" s="526"/>
      <c r="DAK619" s="86"/>
      <c r="DAL619" s="526"/>
      <c r="DAM619" s="86"/>
      <c r="DAN619" s="526"/>
      <c r="DAO619" s="86"/>
      <c r="DAP619" s="526"/>
      <c r="DAQ619" s="86"/>
      <c r="DAR619" s="526"/>
      <c r="DAS619" s="86"/>
      <c r="DAT619" s="526"/>
      <c r="DAU619" s="86"/>
      <c r="DAV619" s="526"/>
      <c r="DAW619" s="86"/>
      <c r="DAX619" s="526"/>
      <c r="DAY619" s="86"/>
      <c r="DAZ619" s="526"/>
      <c r="DBA619" s="86"/>
      <c r="DBB619" s="526"/>
      <c r="DBC619" s="86"/>
      <c r="DBD619" s="526"/>
      <c r="DBE619" s="86"/>
      <c r="DBF619" s="526"/>
      <c r="DBG619" s="86"/>
      <c r="DBH619" s="526"/>
      <c r="DBI619" s="86"/>
      <c r="DBJ619" s="526"/>
      <c r="DBK619" s="86"/>
      <c r="DBL619" s="526"/>
      <c r="DBM619" s="86"/>
      <c r="DBN619" s="526"/>
      <c r="DBO619" s="86"/>
      <c r="DBP619" s="526"/>
      <c r="DBQ619" s="86"/>
      <c r="DBR619" s="526"/>
      <c r="DBS619" s="86"/>
      <c r="DBT619" s="526"/>
      <c r="DBU619" s="86"/>
      <c r="DBV619" s="526"/>
      <c r="DBW619" s="86"/>
      <c r="DBX619" s="526"/>
      <c r="DBY619" s="86"/>
      <c r="DBZ619" s="526"/>
      <c r="DCA619" s="86"/>
      <c r="DCB619" s="526"/>
      <c r="DCC619" s="86"/>
      <c r="DCD619" s="526"/>
      <c r="DCE619" s="86"/>
      <c r="DCF619" s="526"/>
      <c r="DCG619" s="86"/>
      <c r="DCH619" s="526"/>
      <c r="DCI619" s="86"/>
      <c r="DCJ619" s="526"/>
      <c r="DCK619" s="86"/>
      <c r="DCL619" s="526"/>
      <c r="DCM619" s="86"/>
      <c r="DCN619" s="526"/>
      <c r="DCO619" s="86"/>
      <c r="DCP619" s="526"/>
      <c r="DCQ619" s="86"/>
      <c r="DCR619" s="526"/>
      <c r="DCS619" s="86"/>
      <c r="DCT619" s="526"/>
      <c r="DCU619" s="86"/>
      <c r="DCV619" s="526"/>
      <c r="DCW619" s="86"/>
      <c r="DCX619" s="526"/>
      <c r="DCY619" s="86"/>
      <c r="DCZ619" s="526"/>
      <c r="DDA619" s="86"/>
      <c r="DDB619" s="526"/>
      <c r="DDC619" s="86"/>
      <c r="DDD619" s="526"/>
      <c r="DDE619" s="86"/>
      <c r="DDF619" s="526"/>
      <c r="DDG619" s="86"/>
      <c r="DDH619" s="526"/>
      <c r="DDI619" s="86"/>
      <c r="DDJ619" s="526"/>
      <c r="DDK619" s="86"/>
      <c r="DDL619" s="526"/>
      <c r="DDM619" s="86"/>
      <c r="DDN619" s="526"/>
      <c r="DDO619" s="86"/>
      <c r="DDP619" s="526"/>
      <c r="DDQ619" s="86"/>
      <c r="DDR619" s="526"/>
      <c r="DDS619" s="86"/>
      <c r="DDT619" s="526"/>
      <c r="DDU619" s="86"/>
      <c r="DDV619" s="526"/>
      <c r="DDW619" s="86"/>
      <c r="DDX619" s="526"/>
      <c r="DDY619" s="86"/>
      <c r="DDZ619" s="526"/>
      <c r="DEA619" s="86"/>
      <c r="DEB619" s="526"/>
      <c r="DEC619" s="86"/>
      <c r="DED619" s="526"/>
      <c r="DEE619" s="86"/>
      <c r="DEF619" s="526"/>
      <c r="DEG619" s="86"/>
      <c r="DEH619" s="526"/>
      <c r="DEI619" s="86"/>
      <c r="DEJ619" s="526"/>
      <c r="DEK619" s="86"/>
      <c r="DEL619" s="526"/>
      <c r="DEM619" s="86"/>
      <c r="DEN619" s="526"/>
      <c r="DEO619" s="86"/>
      <c r="DEP619" s="526"/>
      <c r="DEQ619" s="86"/>
      <c r="DER619" s="526"/>
      <c r="DES619" s="86"/>
      <c r="DET619" s="526"/>
      <c r="DEU619" s="86"/>
      <c r="DEV619" s="526"/>
      <c r="DEW619" s="86"/>
      <c r="DEX619" s="526"/>
      <c r="DEY619" s="86"/>
      <c r="DEZ619" s="526"/>
      <c r="DFA619" s="86"/>
      <c r="DFB619" s="526"/>
      <c r="DFC619" s="86"/>
      <c r="DFD619" s="526"/>
      <c r="DFE619" s="86"/>
      <c r="DFF619" s="526"/>
      <c r="DFG619" s="86"/>
      <c r="DFH619" s="526"/>
      <c r="DFI619" s="86"/>
      <c r="DFJ619" s="526"/>
      <c r="DFK619" s="86"/>
      <c r="DFL619" s="526"/>
      <c r="DFM619" s="86"/>
      <c r="DFN619" s="526"/>
      <c r="DFO619" s="86"/>
      <c r="DFP619" s="526"/>
      <c r="DFQ619" s="86"/>
      <c r="DFR619" s="526"/>
      <c r="DFS619" s="86"/>
      <c r="DFT619" s="526"/>
      <c r="DFU619" s="86"/>
      <c r="DFV619" s="526"/>
      <c r="DFW619" s="86"/>
      <c r="DFX619" s="526"/>
      <c r="DFY619" s="86"/>
      <c r="DFZ619" s="526"/>
      <c r="DGA619" s="86"/>
      <c r="DGB619" s="526"/>
      <c r="DGC619" s="86"/>
      <c r="DGD619" s="526"/>
      <c r="DGE619" s="86"/>
      <c r="DGF619" s="526"/>
      <c r="DGG619" s="86"/>
      <c r="DGH619" s="526"/>
      <c r="DGI619" s="86"/>
      <c r="DGJ619" s="526"/>
      <c r="DGK619" s="86"/>
      <c r="DGL619" s="526"/>
      <c r="DGM619" s="86"/>
      <c r="DGN619" s="526"/>
      <c r="DGO619" s="86"/>
      <c r="DGP619" s="526"/>
      <c r="DGQ619" s="86"/>
      <c r="DGR619" s="526"/>
      <c r="DGS619" s="86"/>
      <c r="DGT619" s="526"/>
      <c r="DGU619" s="86"/>
      <c r="DGV619" s="526"/>
      <c r="DGW619" s="86"/>
      <c r="DGX619" s="526"/>
      <c r="DGY619" s="86"/>
      <c r="DGZ619" s="526"/>
      <c r="DHA619" s="86"/>
      <c r="DHB619" s="526"/>
      <c r="DHC619" s="86"/>
      <c r="DHD619" s="526"/>
      <c r="DHE619" s="86"/>
      <c r="DHF619" s="526"/>
      <c r="DHG619" s="86"/>
      <c r="DHH619" s="526"/>
      <c r="DHI619" s="86"/>
      <c r="DHJ619" s="526"/>
      <c r="DHK619" s="86"/>
      <c r="DHL619" s="526"/>
      <c r="DHM619" s="86"/>
      <c r="DHN619" s="526"/>
      <c r="DHO619" s="86"/>
      <c r="DHP619" s="526"/>
      <c r="DHQ619" s="86"/>
      <c r="DHR619" s="526"/>
      <c r="DHS619" s="86"/>
      <c r="DHT619" s="526"/>
      <c r="DHU619" s="86"/>
      <c r="DHV619" s="526"/>
      <c r="DHW619" s="86"/>
      <c r="DHX619" s="526"/>
      <c r="DHY619" s="86"/>
      <c r="DHZ619" s="526"/>
      <c r="DIA619" s="86"/>
      <c r="DIB619" s="526"/>
      <c r="DIC619" s="86"/>
      <c r="DID619" s="526"/>
      <c r="DIE619" s="86"/>
      <c r="DIF619" s="526"/>
      <c r="DIG619" s="86"/>
      <c r="DIH619" s="526"/>
      <c r="DII619" s="86"/>
      <c r="DIJ619" s="526"/>
      <c r="DIK619" s="86"/>
      <c r="DIL619" s="526"/>
      <c r="DIM619" s="86"/>
      <c r="DIN619" s="526"/>
      <c r="DIO619" s="86"/>
      <c r="DIP619" s="526"/>
      <c r="DIQ619" s="86"/>
      <c r="DIR619" s="526"/>
      <c r="DIS619" s="86"/>
      <c r="DIT619" s="526"/>
      <c r="DIU619" s="86"/>
      <c r="DIV619" s="526"/>
      <c r="DIW619" s="86"/>
      <c r="DIX619" s="526"/>
      <c r="DIY619" s="86"/>
      <c r="DIZ619" s="526"/>
      <c r="DJA619" s="86"/>
      <c r="DJB619" s="526"/>
      <c r="DJC619" s="86"/>
      <c r="DJD619" s="526"/>
      <c r="DJE619" s="86"/>
      <c r="DJF619" s="526"/>
      <c r="DJG619" s="86"/>
      <c r="DJH619" s="526"/>
      <c r="DJI619" s="86"/>
      <c r="DJJ619" s="526"/>
      <c r="DJK619" s="86"/>
      <c r="DJL619" s="526"/>
      <c r="DJM619" s="86"/>
      <c r="DJN619" s="526"/>
      <c r="DJO619" s="86"/>
      <c r="DJP619" s="526"/>
      <c r="DJQ619" s="86"/>
      <c r="DJR619" s="526"/>
      <c r="DJS619" s="86"/>
      <c r="DJT619" s="526"/>
      <c r="DJU619" s="86"/>
      <c r="DJV619" s="526"/>
      <c r="DJW619" s="86"/>
      <c r="DJX619" s="526"/>
      <c r="DJY619" s="86"/>
      <c r="DJZ619" s="526"/>
      <c r="DKA619" s="86"/>
      <c r="DKB619" s="526"/>
      <c r="DKC619" s="86"/>
      <c r="DKD619" s="526"/>
      <c r="DKE619" s="86"/>
      <c r="DKF619" s="526"/>
      <c r="DKG619" s="86"/>
      <c r="DKH619" s="526"/>
      <c r="DKI619" s="86"/>
      <c r="DKJ619" s="526"/>
      <c r="DKK619" s="86"/>
      <c r="DKL619" s="526"/>
      <c r="DKM619" s="86"/>
      <c r="DKN619" s="526"/>
      <c r="DKO619" s="86"/>
      <c r="DKP619" s="526"/>
      <c r="DKQ619" s="86"/>
      <c r="DKR619" s="526"/>
      <c r="DKS619" s="86"/>
      <c r="DKT619" s="526"/>
      <c r="DKU619" s="86"/>
      <c r="DKV619" s="526"/>
      <c r="DKW619" s="86"/>
      <c r="DKX619" s="526"/>
      <c r="DKY619" s="86"/>
      <c r="DKZ619" s="526"/>
      <c r="DLA619" s="86"/>
      <c r="DLB619" s="526"/>
      <c r="DLC619" s="86"/>
      <c r="DLD619" s="526"/>
      <c r="DLE619" s="86"/>
      <c r="DLF619" s="526"/>
      <c r="DLG619" s="86"/>
      <c r="DLH619" s="526"/>
      <c r="DLI619" s="86"/>
      <c r="DLJ619" s="526"/>
      <c r="DLK619" s="86"/>
      <c r="DLL619" s="526"/>
      <c r="DLM619" s="86"/>
      <c r="DLN619" s="526"/>
      <c r="DLO619" s="86"/>
      <c r="DLP619" s="526"/>
      <c r="DLQ619" s="86"/>
      <c r="DLR619" s="526"/>
      <c r="DLS619" s="86"/>
      <c r="DLT619" s="526"/>
      <c r="DLU619" s="86"/>
      <c r="DLV619" s="526"/>
      <c r="DLW619" s="86"/>
      <c r="DLX619" s="526"/>
      <c r="DLY619" s="86"/>
      <c r="DLZ619" s="526"/>
      <c r="DMA619" s="86"/>
      <c r="DMB619" s="526"/>
      <c r="DMC619" s="86"/>
      <c r="DMD619" s="526"/>
      <c r="DME619" s="86"/>
      <c r="DMF619" s="526"/>
      <c r="DMG619" s="86"/>
      <c r="DMH619" s="526"/>
      <c r="DMI619" s="86"/>
      <c r="DMJ619" s="526"/>
      <c r="DMK619" s="86"/>
      <c r="DML619" s="526"/>
      <c r="DMM619" s="86"/>
      <c r="DMN619" s="526"/>
      <c r="DMO619" s="86"/>
      <c r="DMP619" s="526"/>
      <c r="DMQ619" s="86"/>
      <c r="DMR619" s="526"/>
      <c r="DMS619" s="86"/>
      <c r="DMT619" s="526"/>
      <c r="DMU619" s="86"/>
      <c r="DMV619" s="526"/>
      <c r="DMW619" s="86"/>
      <c r="DMX619" s="526"/>
      <c r="DMY619" s="86"/>
      <c r="DMZ619" s="526"/>
      <c r="DNA619" s="86"/>
      <c r="DNB619" s="526"/>
      <c r="DNC619" s="86"/>
      <c r="DND619" s="526"/>
      <c r="DNE619" s="86"/>
      <c r="DNF619" s="526"/>
      <c r="DNG619" s="86"/>
      <c r="DNH619" s="526"/>
      <c r="DNI619" s="86"/>
      <c r="DNJ619" s="526"/>
      <c r="DNK619" s="86"/>
      <c r="DNL619" s="526"/>
      <c r="DNM619" s="86"/>
      <c r="DNN619" s="526"/>
      <c r="DNO619" s="86"/>
      <c r="DNP619" s="526"/>
      <c r="DNQ619" s="86"/>
      <c r="DNR619" s="526"/>
      <c r="DNS619" s="86"/>
      <c r="DNT619" s="526"/>
      <c r="DNU619" s="86"/>
      <c r="DNV619" s="526"/>
      <c r="DNW619" s="86"/>
      <c r="DNX619" s="526"/>
      <c r="DNY619" s="86"/>
      <c r="DNZ619" s="526"/>
      <c r="DOA619" s="86"/>
      <c r="DOB619" s="526"/>
      <c r="DOC619" s="86"/>
      <c r="DOD619" s="526"/>
      <c r="DOE619" s="86"/>
      <c r="DOF619" s="526"/>
      <c r="DOG619" s="86"/>
      <c r="DOH619" s="526"/>
      <c r="DOI619" s="86"/>
      <c r="DOJ619" s="526"/>
      <c r="DOK619" s="86"/>
      <c r="DOL619" s="526"/>
      <c r="DOM619" s="86"/>
      <c r="DON619" s="526"/>
      <c r="DOO619" s="86"/>
      <c r="DOP619" s="526"/>
      <c r="DOQ619" s="86"/>
      <c r="DOR619" s="526"/>
      <c r="DOS619" s="86"/>
      <c r="DOT619" s="526"/>
      <c r="DOU619" s="86"/>
      <c r="DOV619" s="526"/>
      <c r="DOW619" s="86"/>
      <c r="DOX619" s="526"/>
      <c r="DOY619" s="86"/>
      <c r="DOZ619" s="526"/>
      <c r="DPA619" s="86"/>
      <c r="DPB619" s="526"/>
      <c r="DPC619" s="86"/>
      <c r="DPD619" s="526"/>
      <c r="DPE619" s="86"/>
      <c r="DPF619" s="526"/>
      <c r="DPG619" s="86"/>
      <c r="DPH619" s="526"/>
      <c r="DPI619" s="86"/>
      <c r="DPJ619" s="526"/>
      <c r="DPK619" s="86"/>
      <c r="DPL619" s="526"/>
      <c r="DPM619" s="86"/>
      <c r="DPN619" s="526"/>
      <c r="DPO619" s="86"/>
      <c r="DPP619" s="526"/>
      <c r="DPQ619" s="86"/>
      <c r="DPR619" s="526"/>
      <c r="DPS619" s="86"/>
      <c r="DPT619" s="526"/>
      <c r="DPU619" s="86"/>
      <c r="DPV619" s="526"/>
      <c r="DPW619" s="86"/>
      <c r="DPX619" s="526"/>
      <c r="DPY619" s="86"/>
      <c r="DPZ619" s="526"/>
      <c r="DQA619" s="86"/>
      <c r="DQB619" s="526"/>
      <c r="DQC619" s="86"/>
      <c r="DQD619" s="526"/>
      <c r="DQE619" s="86"/>
      <c r="DQF619" s="526"/>
      <c r="DQG619" s="86"/>
      <c r="DQH619" s="526"/>
      <c r="DQI619" s="86"/>
      <c r="DQJ619" s="526"/>
      <c r="DQK619" s="86"/>
      <c r="DQL619" s="526"/>
      <c r="DQM619" s="86"/>
      <c r="DQN619" s="526"/>
      <c r="DQO619" s="86"/>
      <c r="DQP619" s="526"/>
      <c r="DQQ619" s="86"/>
      <c r="DQR619" s="526"/>
      <c r="DQS619" s="86"/>
      <c r="DQT619" s="526"/>
      <c r="DQU619" s="86"/>
      <c r="DQV619" s="526"/>
      <c r="DQW619" s="86"/>
      <c r="DQX619" s="526"/>
      <c r="DQY619" s="86"/>
      <c r="DQZ619" s="526"/>
      <c r="DRA619" s="86"/>
      <c r="DRB619" s="526"/>
      <c r="DRC619" s="86"/>
      <c r="DRD619" s="526"/>
      <c r="DRE619" s="86"/>
      <c r="DRF619" s="526"/>
      <c r="DRG619" s="86"/>
      <c r="DRH619" s="526"/>
      <c r="DRI619" s="86"/>
      <c r="DRJ619" s="526"/>
      <c r="DRK619" s="86"/>
      <c r="DRL619" s="526"/>
      <c r="DRM619" s="86"/>
      <c r="DRN619" s="526"/>
      <c r="DRO619" s="86"/>
      <c r="DRP619" s="526"/>
      <c r="DRQ619" s="86"/>
      <c r="DRR619" s="526"/>
      <c r="DRS619" s="86"/>
      <c r="DRT619" s="526"/>
      <c r="DRU619" s="86"/>
      <c r="DRV619" s="526"/>
      <c r="DRW619" s="86"/>
      <c r="DRX619" s="526"/>
      <c r="DRY619" s="86"/>
      <c r="DRZ619" s="526"/>
      <c r="DSA619" s="86"/>
      <c r="DSB619" s="526"/>
      <c r="DSC619" s="86"/>
      <c r="DSD619" s="526"/>
      <c r="DSE619" s="86"/>
      <c r="DSF619" s="526"/>
      <c r="DSG619" s="86"/>
      <c r="DSH619" s="526"/>
      <c r="DSI619" s="86"/>
      <c r="DSJ619" s="526"/>
      <c r="DSK619" s="86"/>
      <c r="DSL619" s="526"/>
      <c r="DSM619" s="86"/>
      <c r="DSN619" s="526"/>
      <c r="DSO619" s="86"/>
      <c r="DSP619" s="526"/>
      <c r="DSQ619" s="86"/>
      <c r="DSR619" s="526"/>
      <c r="DSS619" s="86"/>
      <c r="DST619" s="526"/>
      <c r="DSU619" s="86"/>
      <c r="DSV619" s="526"/>
      <c r="DSW619" s="86"/>
      <c r="DSX619" s="526"/>
      <c r="DSY619" s="86"/>
      <c r="DSZ619" s="526"/>
      <c r="DTA619" s="86"/>
      <c r="DTB619" s="526"/>
      <c r="DTC619" s="86"/>
      <c r="DTD619" s="526"/>
      <c r="DTE619" s="86"/>
      <c r="DTF619" s="526"/>
      <c r="DTG619" s="86"/>
      <c r="DTH619" s="526"/>
      <c r="DTI619" s="86"/>
      <c r="DTJ619" s="526"/>
      <c r="DTK619" s="86"/>
      <c r="DTL619" s="526"/>
      <c r="DTM619" s="86"/>
      <c r="DTN619" s="526"/>
      <c r="DTO619" s="86"/>
      <c r="DTP619" s="526"/>
      <c r="DTQ619" s="86"/>
      <c r="DTR619" s="526"/>
      <c r="DTS619" s="86"/>
      <c r="DTT619" s="526"/>
      <c r="DTU619" s="86"/>
      <c r="DTV619" s="526"/>
      <c r="DTW619" s="86"/>
      <c r="DTX619" s="526"/>
      <c r="DTY619" s="86"/>
      <c r="DTZ619" s="526"/>
      <c r="DUA619" s="86"/>
      <c r="DUB619" s="526"/>
      <c r="DUC619" s="86"/>
      <c r="DUD619" s="526"/>
      <c r="DUE619" s="86"/>
      <c r="DUF619" s="526"/>
      <c r="DUG619" s="86"/>
      <c r="DUH619" s="526"/>
      <c r="DUI619" s="86"/>
      <c r="DUJ619" s="526"/>
      <c r="DUK619" s="86"/>
      <c r="DUL619" s="526"/>
      <c r="DUM619" s="86"/>
      <c r="DUN619" s="526"/>
      <c r="DUO619" s="86"/>
      <c r="DUP619" s="526"/>
      <c r="DUQ619" s="86"/>
      <c r="DUR619" s="526"/>
      <c r="DUS619" s="86"/>
      <c r="DUT619" s="526"/>
      <c r="DUU619" s="86"/>
      <c r="DUV619" s="526"/>
      <c r="DUW619" s="86"/>
      <c r="DUX619" s="526"/>
      <c r="DUY619" s="86"/>
      <c r="DUZ619" s="526"/>
      <c r="DVA619" s="86"/>
      <c r="DVB619" s="526"/>
      <c r="DVC619" s="86"/>
      <c r="DVD619" s="526"/>
      <c r="DVE619" s="86"/>
      <c r="DVF619" s="526"/>
      <c r="DVG619" s="86"/>
      <c r="DVH619" s="526"/>
      <c r="DVI619" s="86"/>
      <c r="DVJ619" s="526"/>
      <c r="DVK619" s="86"/>
      <c r="DVL619" s="526"/>
      <c r="DVM619" s="86"/>
      <c r="DVN619" s="526"/>
      <c r="DVO619" s="86"/>
      <c r="DVP619" s="526"/>
      <c r="DVQ619" s="86"/>
      <c r="DVR619" s="526"/>
      <c r="DVS619" s="86"/>
      <c r="DVT619" s="526"/>
      <c r="DVU619" s="86"/>
      <c r="DVV619" s="526"/>
      <c r="DVW619" s="86"/>
      <c r="DVX619" s="526"/>
      <c r="DVY619" s="86"/>
      <c r="DVZ619" s="526"/>
      <c r="DWA619" s="86"/>
      <c r="DWB619" s="526"/>
      <c r="DWC619" s="86"/>
      <c r="DWD619" s="526"/>
      <c r="DWE619" s="86"/>
      <c r="DWF619" s="526"/>
      <c r="DWG619" s="86"/>
      <c r="DWH619" s="526"/>
      <c r="DWI619" s="86"/>
      <c r="DWJ619" s="526"/>
      <c r="DWK619" s="86"/>
      <c r="DWL619" s="526"/>
      <c r="DWM619" s="86"/>
      <c r="DWN619" s="526"/>
      <c r="DWO619" s="86"/>
      <c r="DWP619" s="526"/>
      <c r="DWQ619" s="86"/>
      <c r="DWR619" s="526"/>
      <c r="DWS619" s="86"/>
      <c r="DWT619" s="526"/>
      <c r="DWU619" s="86"/>
      <c r="DWV619" s="526"/>
      <c r="DWW619" s="86"/>
      <c r="DWX619" s="526"/>
      <c r="DWY619" s="86"/>
      <c r="DWZ619" s="526"/>
      <c r="DXA619" s="86"/>
      <c r="DXB619" s="526"/>
      <c r="DXC619" s="86"/>
      <c r="DXD619" s="526"/>
      <c r="DXE619" s="86"/>
      <c r="DXF619" s="526"/>
      <c r="DXG619" s="86"/>
      <c r="DXH619" s="526"/>
      <c r="DXI619" s="86"/>
      <c r="DXJ619" s="526"/>
      <c r="DXK619" s="86"/>
      <c r="DXL619" s="526"/>
      <c r="DXM619" s="86"/>
      <c r="DXN619" s="526"/>
      <c r="DXO619" s="86"/>
      <c r="DXP619" s="526"/>
      <c r="DXQ619" s="86"/>
      <c r="DXR619" s="526"/>
      <c r="DXS619" s="86"/>
      <c r="DXT619" s="526"/>
      <c r="DXU619" s="86"/>
      <c r="DXV619" s="526"/>
      <c r="DXW619" s="86"/>
      <c r="DXX619" s="526"/>
      <c r="DXY619" s="86"/>
      <c r="DXZ619" s="526"/>
      <c r="DYA619" s="86"/>
      <c r="DYB619" s="526"/>
      <c r="DYC619" s="86"/>
      <c r="DYD619" s="526"/>
      <c r="DYE619" s="86"/>
      <c r="DYF619" s="526"/>
      <c r="DYG619" s="86"/>
      <c r="DYH619" s="526"/>
      <c r="DYI619" s="86"/>
      <c r="DYJ619" s="526"/>
      <c r="DYK619" s="86"/>
      <c r="DYL619" s="526"/>
      <c r="DYM619" s="86"/>
      <c r="DYN619" s="526"/>
      <c r="DYO619" s="86"/>
      <c r="DYP619" s="526"/>
      <c r="DYQ619" s="86"/>
      <c r="DYR619" s="526"/>
      <c r="DYS619" s="86"/>
      <c r="DYT619" s="526"/>
      <c r="DYU619" s="86"/>
      <c r="DYV619" s="526"/>
      <c r="DYW619" s="86"/>
      <c r="DYX619" s="526"/>
      <c r="DYY619" s="86"/>
      <c r="DYZ619" s="526"/>
      <c r="DZA619" s="86"/>
      <c r="DZB619" s="526"/>
      <c r="DZC619" s="86"/>
      <c r="DZD619" s="526"/>
      <c r="DZE619" s="86"/>
      <c r="DZF619" s="526"/>
      <c r="DZG619" s="86"/>
      <c r="DZH619" s="526"/>
      <c r="DZI619" s="86"/>
      <c r="DZJ619" s="526"/>
      <c r="DZK619" s="86"/>
      <c r="DZL619" s="526"/>
      <c r="DZM619" s="86"/>
      <c r="DZN619" s="526"/>
      <c r="DZO619" s="86"/>
      <c r="DZP619" s="526"/>
      <c r="DZQ619" s="86"/>
      <c r="DZR619" s="526"/>
      <c r="DZS619" s="86"/>
      <c r="DZT619" s="526"/>
      <c r="DZU619" s="86"/>
      <c r="DZV619" s="526"/>
      <c r="DZW619" s="86"/>
      <c r="DZX619" s="526"/>
      <c r="DZY619" s="86"/>
      <c r="DZZ619" s="526"/>
      <c r="EAA619" s="86"/>
      <c r="EAB619" s="526"/>
      <c r="EAC619" s="86"/>
      <c r="EAD619" s="526"/>
      <c r="EAE619" s="86"/>
      <c r="EAF619" s="526"/>
      <c r="EAG619" s="86"/>
      <c r="EAH619" s="526"/>
      <c r="EAI619" s="86"/>
      <c r="EAJ619" s="526"/>
      <c r="EAK619" s="86"/>
      <c r="EAL619" s="526"/>
      <c r="EAM619" s="86"/>
      <c r="EAN619" s="526"/>
      <c r="EAO619" s="86"/>
      <c r="EAP619" s="526"/>
      <c r="EAQ619" s="86"/>
      <c r="EAR619" s="526"/>
      <c r="EAS619" s="86"/>
      <c r="EAT619" s="526"/>
      <c r="EAU619" s="86"/>
      <c r="EAV619" s="526"/>
      <c r="EAW619" s="86"/>
      <c r="EAX619" s="526"/>
      <c r="EAY619" s="86"/>
      <c r="EAZ619" s="526"/>
      <c r="EBA619" s="86"/>
      <c r="EBB619" s="526"/>
      <c r="EBC619" s="86"/>
      <c r="EBD619" s="526"/>
      <c r="EBE619" s="86"/>
      <c r="EBF619" s="526"/>
      <c r="EBG619" s="86"/>
      <c r="EBH619" s="526"/>
      <c r="EBI619" s="86"/>
      <c r="EBJ619" s="526"/>
      <c r="EBK619" s="86"/>
      <c r="EBL619" s="526"/>
      <c r="EBM619" s="86"/>
      <c r="EBN619" s="526"/>
      <c r="EBO619" s="86"/>
      <c r="EBP619" s="526"/>
      <c r="EBQ619" s="86"/>
      <c r="EBR619" s="526"/>
      <c r="EBS619" s="86"/>
      <c r="EBT619" s="526"/>
      <c r="EBU619" s="86"/>
      <c r="EBV619" s="526"/>
      <c r="EBW619" s="86"/>
      <c r="EBX619" s="526"/>
      <c r="EBY619" s="86"/>
      <c r="EBZ619" s="526"/>
      <c r="ECA619" s="86"/>
      <c r="ECB619" s="526"/>
      <c r="ECC619" s="86"/>
      <c r="ECD619" s="526"/>
      <c r="ECE619" s="86"/>
      <c r="ECF619" s="526"/>
      <c r="ECG619" s="86"/>
      <c r="ECH619" s="526"/>
      <c r="ECI619" s="86"/>
      <c r="ECJ619" s="526"/>
      <c r="ECK619" s="86"/>
      <c r="ECL619" s="526"/>
      <c r="ECM619" s="86"/>
      <c r="ECN619" s="526"/>
      <c r="ECO619" s="86"/>
      <c r="ECP619" s="526"/>
      <c r="ECQ619" s="86"/>
      <c r="ECR619" s="526"/>
      <c r="ECS619" s="86"/>
      <c r="ECT619" s="526"/>
      <c r="ECU619" s="86"/>
      <c r="ECV619" s="526"/>
      <c r="ECW619" s="86"/>
      <c r="ECX619" s="526"/>
      <c r="ECY619" s="86"/>
      <c r="ECZ619" s="526"/>
      <c r="EDA619" s="86"/>
      <c r="EDB619" s="526"/>
      <c r="EDC619" s="86"/>
      <c r="EDD619" s="526"/>
      <c r="EDE619" s="86"/>
      <c r="EDF619" s="526"/>
      <c r="EDG619" s="86"/>
      <c r="EDH619" s="526"/>
      <c r="EDI619" s="86"/>
      <c r="EDJ619" s="526"/>
      <c r="EDK619" s="86"/>
      <c r="EDL619" s="526"/>
      <c r="EDM619" s="86"/>
      <c r="EDN619" s="526"/>
      <c r="EDO619" s="86"/>
      <c r="EDP619" s="526"/>
      <c r="EDQ619" s="86"/>
      <c r="EDR619" s="526"/>
      <c r="EDS619" s="86"/>
      <c r="EDT619" s="526"/>
      <c r="EDU619" s="86"/>
      <c r="EDV619" s="526"/>
      <c r="EDW619" s="86"/>
      <c r="EDX619" s="526"/>
      <c r="EDY619" s="86"/>
      <c r="EDZ619" s="526"/>
      <c r="EEA619" s="86"/>
      <c r="EEB619" s="526"/>
      <c r="EEC619" s="86"/>
      <c r="EED619" s="526"/>
      <c r="EEE619" s="86"/>
      <c r="EEF619" s="526"/>
      <c r="EEG619" s="86"/>
      <c r="EEH619" s="526"/>
      <c r="EEI619" s="86"/>
      <c r="EEJ619" s="526"/>
      <c r="EEK619" s="86"/>
      <c r="EEL619" s="526"/>
      <c r="EEM619" s="86"/>
      <c r="EEN619" s="526"/>
      <c r="EEO619" s="86"/>
      <c r="EEP619" s="526"/>
      <c r="EEQ619" s="86"/>
      <c r="EER619" s="526"/>
      <c r="EES619" s="86"/>
      <c r="EET619" s="526"/>
      <c r="EEU619" s="86"/>
      <c r="EEV619" s="526"/>
      <c r="EEW619" s="86"/>
      <c r="EEX619" s="526"/>
      <c r="EEY619" s="86"/>
      <c r="EEZ619" s="526"/>
      <c r="EFA619" s="86"/>
      <c r="EFB619" s="526"/>
      <c r="EFC619" s="86"/>
      <c r="EFD619" s="526"/>
      <c r="EFE619" s="86"/>
      <c r="EFF619" s="526"/>
      <c r="EFG619" s="86"/>
      <c r="EFH619" s="526"/>
      <c r="EFI619" s="86"/>
      <c r="EFJ619" s="526"/>
      <c r="EFK619" s="86"/>
      <c r="EFL619" s="526"/>
      <c r="EFM619" s="86"/>
      <c r="EFN619" s="526"/>
      <c r="EFO619" s="86"/>
      <c r="EFP619" s="526"/>
      <c r="EFQ619" s="86"/>
      <c r="EFR619" s="526"/>
      <c r="EFS619" s="86"/>
      <c r="EFT619" s="526"/>
      <c r="EFU619" s="86"/>
      <c r="EFV619" s="526"/>
      <c r="EFW619" s="86"/>
      <c r="EFX619" s="526"/>
      <c r="EFY619" s="86"/>
      <c r="EFZ619" s="526"/>
      <c r="EGA619" s="86"/>
      <c r="EGB619" s="526"/>
      <c r="EGC619" s="86"/>
      <c r="EGD619" s="526"/>
      <c r="EGE619" s="86"/>
      <c r="EGF619" s="526"/>
      <c r="EGG619" s="86"/>
      <c r="EGH619" s="526"/>
      <c r="EGI619" s="86"/>
      <c r="EGJ619" s="526"/>
      <c r="EGK619" s="86"/>
      <c r="EGL619" s="526"/>
      <c r="EGM619" s="86"/>
      <c r="EGN619" s="526"/>
      <c r="EGO619" s="86"/>
      <c r="EGP619" s="526"/>
      <c r="EGQ619" s="86"/>
      <c r="EGR619" s="526"/>
      <c r="EGS619" s="86"/>
      <c r="EGT619" s="526"/>
      <c r="EGU619" s="86"/>
      <c r="EGV619" s="526"/>
      <c r="EGW619" s="86"/>
      <c r="EGX619" s="526"/>
      <c r="EGY619" s="86"/>
      <c r="EGZ619" s="526"/>
      <c r="EHA619" s="86"/>
      <c r="EHB619" s="526"/>
      <c r="EHC619" s="86"/>
      <c r="EHD619" s="526"/>
      <c r="EHE619" s="86"/>
      <c r="EHF619" s="526"/>
      <c r="EHG619" s="86"/>
      <c r="EHH619" s="526"/>
      <c r="EHI619" s="86"/>
      <c r="EHJ619" s="526"/>
      <c r="EHK619" s="86"/>
      <c r="EHL619" s="526"/>
      <c r="EHM619" s="86"/>
      <c r="EHN619" s="526"/>
      <c r="EHO619" s="86"/>
      <c r="EHP619" s="526"/>
      <c r="EHQ619" s="86"/>
      <c r="EHR619" s="526"/>
      <c r="EHS619" s="86"/>
      <c r="EHT619" s="526"/>
      <c r="EHU619" s="86"/>
      <c r="EHV619" s="526"/>
      <c r="EHW619" s="86"/>
      <c r="EHX619" s="526"/>
      <c r="EHY619" s="86"/>
      <c r="EHZ619" s="526"/>
      <c r="EIA619" s="86"/>
      <c r="EIB619" s="526"/>
      <c r="EIC619" s="86"/>
      <c r="EID619" s="526"/>
      <c r="EIE619" s="86"/>
      <c r="EIF619" s="526"/>
      <c r="EIG619" s="86"/>
      <c r="EIH619" s="526"/>
      <c r="EII619" s="86"/>
      <c r="EIJ619" s="526"/>
      <c r="EIK619" s="86"/>
      <c r="EIL619" s="526"/>
      <c r="EIM619" s="86"/>
      <c r="EIN619" s="526"/>
      <c r="EIO619" s="86"/>
      <c r="EIP619" s="526"/>
      <c r="EIQ619" s="86"/>
      <c r="EIR619" s="526"/>
      <c r="EIS619" s="86"/>
      <c r="EIT619" s="526"/>
      <c r="EIU619" s="86"/>
      <c r="EIV619" s="526"/>
      <c r="EIW619" s="86"/>
      <c r="EIX619" s="526"/>
      <c r="EIY619" s="86"/>
      <c r="EIZ619" s="526"/>
      <c r="EJA619" s="86"/>
      <c r="EJB619" s="526"/>
      <c r="EJC619" s="86"/>
      <c r="EJD619" s="526"/>
      <c r="EJE619" s="86"/>
      <c r="EJF619" s="526"/>
      <c r="EJG619" s="86"/>
      <c r="EJH619" s="526"/>
      <c r="EJI619" s="86"/>
      <c r="EJJ619" s="526"/>
      <c r="EJK619" s="86"/>
      <c r="EJL619" s="526"/>
      <c r="EJM619" s="86"/>
      <c r="EJN619" s="526"/>
      <c r="EJO619" s="86"/>
      <c r="EJP619" s="526"/>
      <c r="EJQ619" s="86"/>
      <c r="EJR619" s="526"/>
      <c r="EJS619" s="86"/>
      <c r="EJT619" s="526"/>
      <c r="EJU619" s="86"/>
      <c r="EJV619" s="526"/>
      <c r="EJW619" s="86"/>
      <c r="EJX619" s="526"/>
      <c r="EJY619" s="86"/>
      <c r="EJZ619" s="526"/>
      <c r="EKA619" s="86"/>
      <c r="EKB619" s="526"/>
      <c r="EKC619" s="86"/>
      <c r="EKD619" s="526"/>
      <c r="EKE619" s="86"/>
      <c r="EKF619" s="526"/>
      <c r="EKG619" s="86"/>
      <c r="EKH619" s="526"/>
      <c r="EKI619" s="86"/>
      <c r="EKJ619" s="526"/>
      <c r="EKK619" s="86"/>
      <c r="EKL619" s="526"/>
      <c r="EKM619" s="86"/>
      <c r="EKN619" s="526"/>
      <c r="EKO619" s="86"/>
      <c r="EKP619" s="526"/>
      <c r="EKQ619" s="86"/>
      <c r="EKR619" s="526"/>
      <c r="EKS619" s="86"/>
      <c r="EKT619" s="526"/>
      <c r="EKU619" s="86"/>
      <c r="EKV619" s="526"/>
      <c r="EKW619" s="86"/>
      <c r="EKX619" s="526"/>
      <c r="EKY619" s="86"/>
      <c r="EKZ619" s="526"/>
      <c r="ELA619" s="86"/>
      <c r="ELB619" s="526"/>
      <c r="ELC619" s="86"/>
      <c r="ELD619" s="526"/>
      <c r="ELE619" s="86"/>
      <c r="ELF619" s="526"/>
      <c r="ELG619" s="86"/>
      <c r="ELH619" s="526"/>
      <c r="ELI619" s="86"/>
      <c r="ELJ619" s="526"/>
      <c r="ELK619" s="86"/>
      <c r="ELL619" s="526"/>
      <c r="ELM619" s="86"/>
      <c r="ELN619" s="526"/>
      <c r="ELO619" s="86"/>
      <c r="ELP619" s="526"/>
      <c r="ELQ619" s="86"/>
      <c r="ELR619" s="526"/>
      <c r="ELS619" s="86"/>
      <c r="ELT619" s="526"/>
      <c r="ELU619" s="86"/>
      <c r="ELV619" s="526"/>
      <c r="ELW619" s="86"/>
      <c r="ELX619" s="526"/>
      <c r="ELY619" s="86"/>
      <c r="ELZ619" s="526"/>
      <c r="EMA619" s="86"/>
      <c r="EMB619" s="526"/>
      <c r="EMC619" s="86"/>
      <c r="EMD619" s="526"/>
      <c r="EME619" s="86"/>
      <c r="EMF619" s="526"/>
      <c r="EMG619" s="86"/>
      <c r="EMH619" s="526"/>
      <c r="EMI619" s="86"/>
      <c r="EMJ619" s="526"/>
      <c r="EMK619" s="86"/>
      <c r="EML619" s="526"/>
      <c r="EMM619" s="86"/>
      <c r="EMN619" s="526"/>
      <c r="EMO619" s="86"/>
      <c r="EMP619" s="526"/>
      <c r="EMQ619" s="86"/>
      <c r="EMR619" s="526"/>
      <c r="EMS619" s="86"/>
      <c r="EMT619" s="526"/>
      <c r="EMU619" s="86"/>
      <c r="EMV619" s="526"/>
      <c r="EMW619" s="86"/>
      <c r="EMX619" s="526"/>
      <c r="EMY619" s="86"/>
      <c r="EMZ619" s="526"/>
      <c r="ENA619" s="86"/>
      <c r="ENB619" s="526"/>
      <c r="ENC619" s="86"/>
      <c r="END619" s="526"/>
      <c r="ENE619" s="86"/>
      <c r="ENF619" s="526"/>
      <c r="ENG619" s="86"/>
      <c r="ENH619" s="526"/>
      <c r="ENI619" s="86"/>
      <c r="ENJ619" s="526"/>
      <c r="ENK619" s="86"/>
      <c r="ENL619" s="526"/>
      <c r="ENM619" s="86"/>
      <c r="ENN619" s="526"/>
      <c r="ENO619" s="86"/>
      <c r="ENP619" s="526"/>
      <c r="ENQ619" s="86"/>
      <c r="ENR619" s="526"/>
      <c r="ENS619" s="86"/>
      <c r="ENT619" s="526"/>
      <c r="ENU619" s="86"/>
      <c r="ENV619" s="526"/>
      <c r="ENW619" s="86"/>
      <c r="ENX619" s="526"/>
      <c r="ENY619" s="86"/>
      <c r="ENZ619" s="526"/>
      <c r="EOA619" s="86"/>
      <c r="EOB619" s="526"/>
      <c r="EOC619" s="86"/>
      <c r="EOD619" s="526"/>
      <c r="EOE619" s="86"/>
      <c r="EOF619" s="526"/>
      <c r="EOG619" s="86"/>
      <c r="EOH619" s="526"/>
      <c r="EOI619" s="86"/>
      <c r="EOJ619" s="526"/>
      <c r="EOK619" s="86"/>
      <c r="EOL619" s="526"/>
      <c r="EOM619" s="86"/>
      <c r="EON619" s="526"/>
      <c r="EOO619" s="86"/>
      <c r="EOP619" s="526"/>
      <c r="EOQ619" s="86"/>
      <c r="EOR619" s="526"/>
      <c r="EOS619" s="86"/>
      <c r="EOT619" s="526"/>
      <c r="EOU619" s="86"/>
      <c r="EOV619" s="526"/>
      <c r="EOW619" s="86"/>
      <c r="EOX619" s="526"/>
      <c r="EOY619" s="86"/>
      <c r="EOZ619" s="526"/>
      <c r="EPA619" s="86"/>
      <c r="EPB619" s="526"/>
      <c r="EPC619" s="86"/>
      <c r="EPD619" s="526"/>
      <c r="EPE619" s="86"/>
      <c r="EPF619" s="526"/>
      <c r="EPG619" s="86"/>
      <c r="EPH619" s="526"/>
      <c r="EPI619" s="86"/>
      <c r="EPJ619" s="526"/>
      <c r="EPK619" s="86"/>
      <c r="EPL619" s="526"/>
      <c r="EPM619" s="86"/>
      <c r="EPN619" s="526"/>
      <c r="EPO619" s="86"/>
      <c r="EPP619" s="526"/>
      <c r="EPQ619" s="86"/>
      <c r="EPR619" s="526"/>
      <c r="EPS619" s="86"/>
      <c r="EPT619" s="526"/>
      <c r="EPU619" s="86"/>
      <c r="EPV619" s="526"/>
      <c r="EPW619" s="86"/>
      <c r="EPX619" s="526"/>
      <c r="EPY619" s="86"/>
      <c r="EPZ619" s="526"/>
      <c r="EQA619" s="86"/>
      <c r="EQB619" s="526"/>
      <c r="EQC619" s="86"/>
      <c r="EQD619" s="526"/>
      <c r="EQE619" s="86"/>
      <c r="EQF619" s="526"/>
      <c r="EQG619" s="86"/>
      <c r="EQH619" s="526"/>
      <c r="EQI619" s="86"/>
      <c r="EQJ619" s="526"/>
      <c r="EQK619" s="86"/>
      <c r="EQL619" s="526"/>
      <c r="EQM619" s="86"/>
      <c r="EQN619" s="526"/>
      <c r="EQO619" s="86"/>
      <c r="EQP619" s="526"/>
      <c r="EQQ619" s="86"/>
      <c r="EQR619" s="526"/>
      <c r="EQS619" s="86"/>
      <c r="EQT619" s="526"/>
      <c r="EQU619" s="86"/>
      <c r="EQV619" s="526"/>
      <c r="EQW619" s="86"/>
      <c r="EQX619" s="526"/>
      <c r="EQY619" s="86"/>
      <c r="EQZ619" s="526"/>
      <c r="ERA619" s="86"/>
      <c r="ERB619" s="526"/>
      <c r="ERC619" s="86"/>
      <c r="ERD619" s="526"/>
      <c r="ERE619" s="86"/>
      <c r="ERF619" s="526"/>
      <c r="ERG619" s="86"/>
      <c r="ERH619" s="526"/>
      <c r="ERI619" s="86"/>
      <c r="ERJ619" s="526"/>
      <c r="ERK619" s="86"/>
      <c r="ERL619" s="526"/>
      <c r="ERM619" s="86"/>
      <c r="ERN619" s="526"/>
      <c r="ERO619" s="86"/>
      <c r="ERP619" s="526"/>
      <c r="ERQ619" s="86"/>
      <c r="ERR619" s="526"/>
      <c r="ERS619" s="86"/>
      <c r="ERT619" s="526"/>
      <c r="ERU619" s="86"/>
      <c r="ERV619" s="526"/>
      <c r="ERW619" s="86"/>
      <c r="ERX619" s="526"/>
      <c r="ERY619" s="86"/>
      <c r="ERZ619" s="526"/>
      <c r="ESA619" s="86"/>
      <c r="ESB619" s="526"/>
      <c r="ESC619" s="86"/>
      <c r="ESD619" s="526"/>
      <c r="ESE619" s="86"/>
      <c r="ESF619" s="526"/>
      <c r="ESG619" s="86"/>
      <c r="ESH619" s="526"/>
      <c r="ESI619" s="86"/>
      <c r="ESJ619" s="526"/>
      <c r="ESK619" s="86"/>
      <c r="ESL619" s="526"/>
      <c r="ESM619" s="86"/>
      <c r="ESN619" s="526"/>
      <c r="ESO619" s="86"/>
      <c r="ESP619" s="526"/>
      <c r="ESQ619" s="86"/>
      <c r="ESR619" s="526"/>
      <c r="ESS619" s="86"/>
      <c r="EST619" s="526"/>
      <c r="ESU619" s="86"/>
      <c r="ESV619" s="526"/>
      <c r="ESW619" s="86"/>
      <c r="ESX619" s="526"/>
      <c r="ESY619" s="86"/>
      <c r="ESZ619" s="526"/>
      <c r="ETA619" s="86"/>
      <c r="ETB619" s="526"/>
      <c r="ETC619" s="86"/>
      <c r="ETD619" s="526"/>
      <c r="ETE619" s="86"/>
      <c r="ETF619" s="526"/>
      <c r="ETG619" s="86"/>
      <c r="ETH619" s="526"/>
      <c r="ETI619" s="86"/>
      <c r="ETJ619" s="526"/>
      <c r="ETK619" s="86"/>
      <c r="ETL619" s="526"/>
      <c r="ETM619" s="86"/>
      <c r="ETN619" s="526"/>
      <c r="ETO619" s="86"/>
      <c r="ETP619" s="526"/>
      <c r="ETQ619" s="86"/>
      <c r="ETR619" s="526"/>
      <c r="ETS619" s="86"/>
      <c r="ETT619" s="526"/>
      <c r="ETU619" s="86"/>
      <c r="ETV619" s="526"/>
      <c r="ETW619" s="86"/>
      <c r="ETX619" s="526"/>
      <c r="ETY619" s="86"/>
      <c r="ETZ619" s="526"/>
      <c r="EUA619" s="86"/>
      <c r="EUB619" s="526"/>
      <c r="EUC619" s="86"/>
      <c r="EUD619" s="526"/>
      <c r="EUE619" s="86"/>
      <c r="EUF619" s="526"/>
      <c r="EUG619" s="86"/>
      <c r="EUH619" s="526"/>
      <c r="EUI619" s="86"/>
      <c r="EUJ619" s="526"/>
      <c r="EUK619" s="86"/>
      <c r="EUL619" s="526"/>
      <c r="EUM619" s="86"/>
      <c r="EUN619" s="526"/>
      <c r="EUO619" s="86"/>
      <c r="EUP619" s="526"/>
      <c r="EUQ619" s="86"/>
      <c r="EUR619" s="526"/>
      <c r="EUS619" s="86"/>
      <c r="EUT619" s="526"/>
      <c r="EUU619" s="86"/>
      <c r="EUV619" s="526"/>
      <c r="EUW619" s="86"/>
      <c r="EUX619" s="526"/>
      <c r="EUY619" s="86"/>
      <c r="EUZ619" s="526"/>
      <c r="EVA619" s="86"/>
      <c r="EVB619" s="526"/>
      <c r="EVC619" s="86"/>
      <c r="EVD619" s="526"/>
      <c r="EVE619" s="86"/>
      <c r="EVF619" s="526"/>
      <c r="EVG619" s="86"/>
      <c r="EVH619" s="526"/>
      <c r="EVI619" s="86"/>
      <c r="EVJ619" s="526"/>
      <c r="EVK619" s="86"/>
      <c r="EVL619" s="526"/>
      <c r="EVM619" s="86"/>
      <c r="EVN619" s="526"/>
      <c r="EVO619" s="86"/>
      <c r="EVP619" s="526"/>
      <c r="EVQ619" s="86"/>
      <c r="EVR619" s="526"/>
      <c r="EVS619" s="86"/>
      <c r="EVT619" s="526"/>
      <c r="EVU619" s="86"/>
      <c r="EVV619" s="526"/>
      <c r="EVW619" s="86"/>
      <c r="EVX619" s="526"/>
      <c r="EVY619" s="86"/>
      <c r="EVZ619" s="526"/>
      <c r="EWA619" s="86"/>
      <c r="EWB619" s="526"/>
      <c r="EWC619" s="86"/>
      <c r="EWD619" s="526"/>
      <c r="EWE619" s="86"/>
      <c r="EWF619" s="526"/>
      <c r="EWG619" s="86"/>
      <c r="EWH619" s="526"/>
      <c r="EWI619" s="86"/>
      <c r="EWJ619" s="526"/>
      <c r="EWK619" s="86"/>
      <c r="EWL619" s="526"/>
      <c r="EWM619" s="86"/>
      <c r="EWN619" s="526"/>
      <c r="EWO619" s="86"/>
      <c r="EWP619" s="526"/>
      <c r="EWQ619" s="86"/>
      <c r="EWR619" s="526"/>
      <c r="EWS619" s="86"/>
      <c r="EWT619" s="526"/>
      <c r="EWU619" s="86"/>
      <c r="EWV619" s="526"/>
      <c r="EWW619" s="86"/>
      <c r="EWX619" s="526"/>
      <c r="EWY619" s="86"/>
      <c r="EWZ619" s="526"/>
      <c r="EXA619" s="86"/>
      <c r="EXB619" s="526"/>
      <c r="EXC619" s="86"/>
      <c r="EXD619" s="526"/>
      <c r="EXE619" s="86"/>
      <c r="EXF619" s="526"/>
      <c r="EXG619" s="86"/>
      <c r="EXH619" s="526"/>
      <c r="EXI619" s="86"/>
      <c r="EXJ619" s="526"/>
      <c r="EXK619" s="86"/>
      <c r="EXL619" s="526"/>
      <c r="EXM619" s="86"/>
      <c r="EXN619" s="526"/>
      <c r="EXO619" s="86"/>
      <c r="EXP619" s="526"/>
      <c r="EXQ619" s="86"/>
      <c r="EXR619" s="526"/>
      <c r="EXS619" s="86"/>
      <c r="EXT619" s="526"/>
      <c r="EXU619" s="86"/>
      <c r="EXV619" s="526"/>
      <c r="EXW619" s="86"/>
      <c r="EXX619" s="526"/>
      <c r="EXY619" s="86"/>
      <c r="EXZ619" s="526"/>
      <c r="EYA619" s="86"/>
      <c r="EYB619" s="526"/>
      <c r="EYC619" s="86"/>
      <c r="EYD619" s="526"/>
      <c r="EYE619" s="86"/>
      <c r="EYF619" s="526"/>
      <c r="EYG619" s="86"/>
      <c r="EYH619" s="526"/>
      <c r="EYI619" s="86"/>
      <c r="EYJ619" s="526"/>
      <c r="EYK619" s="86"/>
      <c r="EYL619" s="526"/>
      <c r="EYM619" s="86"/>
      <c r="EYN619" s="526"/>
      <c r="EYO619" s="86"/>
      <c r="EYP619" s="526"/>
      <c r="EYQ619" s="86"/>
      <c r="EYR619" s="526"/>
      <c r="EYS619" s="86"/>
      <c r="EYT619" s="526"/>
      <c r="EYU619" s="86"/>
      <c r="EYV619" s="526"/>
      <c r="EYW619" s="86"/>
      <c r="EYX619" s="526"/>
      <c r="EYY619" s="86"/>
      <c r="EYZ619" s="526"/>
      <c r="EZA619" s="86"/>
      <c r="EZB619" s="526"/>
      <c r="EZC619" s="86"/>
      <c r="EZD619" s="526"/>
      <c r="EZE619" s="86"/>
      <c r="EZF619" s="526"/>
      <c r="EZG619" s="86"/>
      <c r="EZH619" s="526"/>
      <c r="EZI619" s="86"/>
      <c r="EZJ619" s="526"/>
      <c r="EZK619" s="86"/>
      <c r="EZL619" s="526"/>
      <c r="EZM619" s="86"/>
      <c r="EZN619" s="526"/>
      <c r="EZO619" s="86"/>
      <c r="EZP619" s="526"/>
      <c r="EZQ619" s="86"/>
      <c r="EZR619" s="526"/>
      <c r="EZS619" s="86"/>
      <c r="EZT619" s="526"/>
      <c r="EZU619" s="86"/>
      <c r="EZV619" s="526"/>
      <c r="EZW619" s="86"/>
      <c r="EZX619" s="526"/>
      <c r="EZY619" s="86"/>
      <c r="EZZ619" s="526"/>
      <c r="FAA619" s="86"/>
      <c r="FAB619" s="526"/>
      <c r="FAC619" s="86"/>
      <c r="FAD619" s="526"/>
      <c r="FAE619" s="86"/>
      <c r="FAF619" s="526"/>
      <c r="FAG619" s="86"/>
      <c r="FAH619" s="526"/>
      <c r="FAI619" s="86"/>
      <c r="FAJ619" s="526"/>
      <c r="FAK619" s="86"/>
      <c r="FAL619" s="526"/>
      <c r="FAM619" s="86"/>
      <c r="FAN619" s="526"/>
      <c r="FAO619" s="86"/>
      <c r="FAP619" s="526"/>
      <c r="FAQ619" s="86"/>
      <c r="FAR619" s="526"/>
      <c r="FAS619" s="86"/>
      <c r="FAT619" s="526"/>
      <c r="FAU619" s="86"/>
      <c r="FAV619" s="526"/>
      <c r="FAW619" s="86"/>
      <c r="FAX619" s="526"/>
      <c r="FAY619" s="86"/>
      <c r="FAZ619" s="526"/>
      <c r="FBA619" s="86"/>
      <c r="FBB619" s="526"/>
      <c r="FBC619" s="86"/>
      <c r="FBD619" s="526"/>
      <c r="FBE619" s="86"/>
      <c r="FBF619" s="526"/>
      <c r="FBG619" s="86"/>
      <c r="FBH619" s="526"/>
      <c r="FBI619" s="86"/>
      <c r="FBJ619" s="526"/>
      <c r="FBK619" s="86"/>
      <c r="FBL619" s="526"/>
      <c r="FBM619" s="86"/>
      <c r="FBN619" s="526"/>
      <c r="FBO619" s="86"/>
      <c r="FBP619" s="526"/>
      <c r="FBQ619" s="86"/>
      <c r="FBR619" s="526"/>
      <c r="FBS619" s="86"/>
      <c r="FBT619" s="526"/>
      <c r="FBU619" s="86"/>
      <c r="FBV619" s="526"/>
      <c r="FBW619" s="86"/>
      <c r="FBX619" s="526"/>
      <c r="FBY619" s="86"/>
      <c r="FBZ619" s="526"/>
      <c r="FCA619" s="86"/>
      <c r="FCB619" s="526"/>
      <c r="FCC619" s="86"/>
      <c r="FCD619" s="526"/>
      <c r="FCE619" s="86"/>
      <c r="FCF619" s="526"/>
      <c r="FCG619" s="86"/>
      <c r="FCH619" s="526"/>
      <c r="FCI619" s="86"/>
      <c r="FCJ619" s="526"/>
      <c r="FCK619" s="86"/>
      <c r="FCL619" s="526"/>
      <c r="FCM619" s="86"/>
      <c r="FCN619" s="526"/>
      <c r="FCO619" s="86"/>
      <c r="FCP619" s="526"/>
      <c r="FCQ619" s="86"/>
      <c r="FCR619" s="526"/>
      <c r="FCS619" s="86"/>
      <c r="FCT619" s="526"/>
      <c r="FCU619" s="86"/>
      <c r="FCV619" s="526"/>
      <c r="FCW619" s="86"/>
      <c r="FCX619" s="526"/>
      <c r="FCY619" s="86"/>
      <c r="FCZ619" s="526"/>
      <c r="FDA619" s="86"/>
      <c r="FDB619" s="526"/>
      <c r="FDC619" s="86"/>
      <c r="FDD619" s="526"/>
      <c r="FDE619" s="86"/>
      <c r="FDF619" s="526"/>
      <c r="FDG619" s="86"/>
      <c r="FDH619" s="526"/>
      <c r="FDI619" s="86"/>
      <c r="FDJ619" s="526"/>
      <c r="FDK619" s="86"/>
      <c r="FDL619" s="526"/>
      <c r="FDM619" s="86"/>
      <c r="FDN619" s="526"/>
      <c r="FDO619" s="86"/>
      <c r="FDP619" s="526"/>
      <c r="FDQ619" s="86"/>
      <c r="FDR619" s="526"/>
      <c r="FDS619" s="86"/>
      <c r="FDT619" s="526"/>
      <c r="FDU619" s="86"/>
      <c r="FDV619" s="526"/>
      <c r="FDW619" s="86"/>
      <c r="FDX619" s="526"/>
      <c r="FDY619" s="86"/>
      <c r="FDZ619" s="526"/>
      <c r="FEA619" s="86"/>
      <c r="FEB619" s="526"/>
      <c r="FEC619" s="86"/>
      <c r="FED619" s="526"/>
      <c r="FEE619" s="86"/>
      <c r="FEF619" s="526"/>
      <c r="FEG619" s="86"/>
      <c r="FEH619" s="526"/>
      <c r="FEI619" s="86"/>
      <c r="FEJ619" s="526"/>
      <c r="FEK619" s="86"/>
      <c r="FEL619" s="526"/>
      <c r="FEM619" s="86"/>
      <c r="FEN619" s="526"/>
      <c r="FEO619" s="86"/>
      <c r="FEP619" s="526"/>
      <c r="FEQ619" s="86"/>
      <c r="FER619" s="526"/>
      <c r="FES619" s="86"/>
      <c r="FET619" s="526"/>
      <c r="FEU619" s="86"/>
      <c r="FEV619" s="526"/>
      <c r="FEW619" s="86"/>
      <c r="FEX619" s="526"/>
      <c r="FEY619" s="86"/>
      <c r="FEZ619" s="526"/>
      <c r="FFA619" s="86"/>
      <c r="FFB619" s="526"/>
      <c r="FFC619" s="86"/>
      <c r="FFD619" s="526"/>
      <c r="FFE619" s="86"/>
      <c r="FFF619" s="526"/>
      <c r="FFG619" s="86"/>
      <c r="FFH619" s="526"/>
      <c r="FFI619" s="86"/>
      <c r="FFJ619" s="526"/>
      <c r="FFK619" s="86"/>
      <c r="FFL619" s="526"/>
      <c r="FFM619" s="86"/>
      <c r="FFN619" s="526"/>
      <c r="FFO619" s="86"/>
      <c r="FFP619" s="526"/>
      <c r="FFQ619" s="86"/>
      <c r="FFR619" s="526"/>
      <c r="FFS619" s="86"/>
      <c r="FFT619" s="526"/>
      <c r="FFU619" s="86"/>
      <c r="FFV619" s="526"/>
      <c r="FFW619" s="86"/>
      <c r="FFX619" s="526"/>
      <c r="FFY619" s="86"/>
      <c r="FFZ619" s="526"/>
      <c r="FGA619" s="86"/>
      <c r="FGB619" s="526"/>
      <c r="FGC619" s="86"/>
      <c r="FGD619" s="526"/>
      <c r="FGE619" s="86"/>
      <c r="FGF619" s="526"/>
      <c r="FGG619" s="86"/>
      <c r="FGH619" s="526"/>
      <c r="FGI619" s="86"/>
      <c r="FGJ619" s="526"/>
      <c r="FGK619" s="86"/>
      <c r="FGL619" s="526"/>
      <c r="FGM619" s="86"/>
      <c r="FGN619" s="526"/>
      <c r="FGO619" s="86"/>
      <c r="FGP619" s="526"/>
      <c r="FGQ619" s="86"/>
      <c r="FGR619" s="526"/>
      <c r="FGS619" s="86"/>
      <c r="FGT619" s="526"/>
      <c r="FGU619" s="86"/>
      <c r="FGV619" s="526"/>
      <c r="FGW619" s="86"/>
      <c r="FGX619" s="526"/>
      <c r="FGY619" s="86"/>
      <c r="FGZ619" s="526"/>
      <c r="FHA619" s="86"/>
      <c r="FHB619" s="526"/>
      <c r="FHC619" s="86"/>
      <c r="FHD619" s="526"/>
      <c r="FHE619" s="86"/>
      <c r="FHF619" s="526"/>
      <c r="FHG619" s="86"/>
      <c r="FHH619" s="526"/>
      <c r="FHI619" s="86"/>
      <c r="FHJ619" s="526"/>
      <c r="FHK619" s="86"/>
      <c r="FHL619" s="526"/>
      <c r="FHM619" s="86"/>
      <c r="FHN619" s="526"/>
      <c r="FHO619" s="86"/>
      <c r="FHP619" s="526"/>
      <c r="FHQ619" s="86"/>
      <c r="FHR619" s="526"/>
      <c r="FHS619" s="86"/>
      <c r="FHT619" s="526"/>
      <c r="FHU619" s="86"/>
      <c r="FHV619" s="526"/>
      <c r="FHW619" s="86"/>
      <c r="FHX619" s="526"/>
      <c r="FHY619" s="86"/>
      <c r="FHZ619" s="526"/>
      <c r="FIA619" s="86"/>
      <c r="FIB619" s="526"/>
      <c r="FIC619" s="86"/>
      <c r="FID619" s="526"/>
      <c r="FIE619" s="86"/>
      <c r="FIF619" s="526"/>
      <c r="FIG619" s="86"/>
      <c r="FIH619" s="526"/>
      <c r="FII619" s="86"/>
      <c r="FIJ619" s="526"/>
      <c r="FIK619" s="86"/>
      <c r="FIL619" s="526"/>
      <c r="FIM619" s="86"/>
      <c r="FIN619" s="526"/>
      <c r="FIO619" s="86"/>
      <c r="FIP619" s="526"/>
      <c r="FIQ619" s="86"/>
      <c r="FIR619" s="526"/>
      <c r="FIS619" s="86"/>
      <c r="FIT619" s="526"/>
      <c r="FIU619" s="86"/>
      <c r="FIV619" s="526"/>
      <c r="FIW619" s="86"/>
      <c r="FIX619" s="526"/>
      <c r="FIY619" s="86"/>
      <c r="FIZ619" s="526"/>
      <c r="FJA619" s="86"/>
      <c r="FJB619" s="526"/>
      <c r="FJC619" s="86"/>
      <c r="FJD619" s="526"/>
      <c r="FJE619" s="86"/>
      <c r="FJF619" s="526"/>
      <c r="FJG619" s="86"/>
      <c r="FJH619" s="526"/>
      <c r="FJI619" s="86"/>
      <c r="FJJ619" s="526"/>
      <c r="FJK619" s="86"/>
      <c r="FJL619" s="526"/>
      <c r="FJM619" s="86"/>
      <c r="FJN619" s="526"/>
      <c r="FJO619" s="86"/>
      <c r="FJP619" s="526"/>
      <c r="FJQ619" s="86"/>
      <c r="FJR619" s="526"/>
      <c r="FJS619" s="86"/>
      <c r="FJT619" s="526"/>
      <c r="FJU619" s="86"/>
      <c r="FJV619" s="526"/>
      <c r="FJW619" s="86"/>
      <c r="FJX619" s="526"/>
      <c r="FJY619" s="86"/>
      <c r="FJZ619" s="526"/>
      <c r="FKA619" s="86"/>
      <c r="FKB619" s="526"/>
      <c r="FKC619" s="86"/>
      <c r="FKD619" s="526"/>
      <c r="FKE619" s="86"/>
      <c r="FKF619" s="526"/>
      <c r="FKG619" s="86"/>
      <c r="FKH619" s="526"/>
      <c r="FKI619" s="86"/>
      <c r="FKJ619" s="526"/>
      <c r="FKK619" s="86"/>
      <c r="FKL619" s="526"/>
      <c r="FKM619" s="86"/>
      <c r="FKN619" s="526"/>
      <c r="FKO619" s="86"/>
      <c r="FKP619" s="526"/>
      <c r="FKQ619" s="86"/>
      <c r="FKR619" s="526"/>
      <c r="FKS619" s="86"/>
      <c r="FKT619" s="526"/>
      <c r="FKU619" s="86"/>
      <c r="FKV619" s="526"/>
      <c r="FKW619" s="86"/>
      <c r="FKX619" s="526"/>
      <c r="FKY619" s="86"/>
      <c r="FKZ619" s="526"/>
      <c r="FLA619" s="86"/>
      <c r="FLB619" s="526"/>
      <c r="FLC619" s="86"/>
      <c r="FLD619" s="526"/>
      <c r="FLE619" s="86"/>
      <c r="FLF619" s="526"/>
      <c r="FLG619" s="86"/>
      <c r="FLH619" s="526"/>
      <c r="FLI619" s="86"/>
      <c r="FLJ619" s="526"/>
      <c r="FLK619" s="86"/>
      <c r="FLL619" s="526"/>
      <c r="FLM619" s="86"/>
      <c r="FLN619" s="526"/>
      <c r="FLO619" s="86"/>
      <c r="FLP619" s="526"/>
      <c r="FLQ619" s="86"/>
      <c r="FLR619" s="526"/>
      <c r="FLS619" s="86"/>
      <c r="FLT619" s="526"/>
      <c r="FLU619" s="86"/>
      <c r="FLV619" s="526"/>
      <c r="FLW619" s="86"/>
      <c r="FLX619" s="526"/>
      <c r="FLY619" s="86"/>
      <c r="FLZ619" s="526"/>
      <c r="FMA619" s="86"/>
      <c r="FMB619" s="526"/>
      <c r="FMC619" s="86"/>
      <c r="FMD619" s="526"/>
      <c r="FME619" s="86"/>
      <c r="FMF619" s="526"/>
      <c r="FMG619" s="86"/>
      <c r="FMH619" s="526"/>
      <c r="FMI619" s="86"/>
      <c r="FMJ619" s="526"/>
      <c r="FMK619" s="86"/>
      <c r="FML619" s="526"/>
      <c r="FMM619" s="86"/>
      <c r="FMN619" s="526"/>
      <c r="FMO619" s="86"/>
      <c r="FMP619" s="526"/>
      <c r="FMQ619" s="86"/>
      <c r="FMR619" s="526"/>
      <c r="FMS619" s="86"/>
      <c r="FMT619" s="526"/>
      <c r="FMU619" s="86"/>
      <c r="FMV619" s="526"/>
      <c r="FMW619" s="86"/>
      <c r="FMX619" s="526"/>
      <c r="FMY619" s="86"/>
      <c r="FMZ619" s="526"/>
      <c r="FNA619" s="86"/>
      <c r="FNB619" s="526"/>
      <c r="FNC619" s="86"/>
      <c r="FND619" s="526"/>
      <c r="FNE619" s="86"/>
      <c r="FNF619" s="526"/>
      <c r="FNG619" s="86"/>
      <c r="FNH619" s="526"/>
      <c r="FNI619" s="86"/>
      <c r="FNJ619" s="526"/>
      <c r="FNK619" s="86"/>
      <c r="FNL619" s="526"/>
      <c r="FNM619" s="86"/>
      <c r="FNN619" s="526"/>
      <c r="FNO619" s="86"/>
      <c r="FNP619" s="526"/>
      <c r="FNQ619" s="86"/>
      <c r="FNR619" s="526"/>
      <c r="FNS619" s="86"/>
      <c r="FNT619" s="526"/>
      <c r="FNU619" s="86"/>
      <c r="FNV619" s="526"/>
      <c r="FNW619" s="86"/>
      <c r="FNX619" s="526"/>
      <c r="FNY619" s="86"/>
      <c r="FNZ619" s="526"/>
      <c r="FOA619" s="86"/>
      <c r="FOB619" s="526"/>
      <c r="FOC619" s="86"/>
      <c r="FOD619" s="526"/>
      <c r="FOE619" s="86"/>
      <c r="FOF619" s="526"/>
      <c r="FOG619" s="86"/>
      <c r="FOH619" s="526"/>
      <c r="FOI619" s="86"/>
      <c r="FOJ619" s="526"/>
      <c r="FOK619" s="86"/>
      <c r="FOL619" s="526"/>
      <c r="FOM619" s="86"/>
      <c r="FON619" s="526"/>
      <c r="FOO619" s="86"/>
      <c r="FOP619" s="526"/>
      <c r="FOQ619" s="86"/>
      <c r="FOR619" s="526"/>
      <c r="FOS619" s="86"/>
      <c r="FOT619" s="526"/>
      <c r="FOU619" s="86"/>
      <c r="FOV619" s="526"/>
      <c r="FOW619" s="86"/>
      <c r="FOX619" s="526"/>
      <c r="FOY619" s="86"/>
      <c r="FOZ619" s="526"/>
      <c r="FPA619" s="86"/>
      <c r="FPB619" s="526"/>
      <c r="FPC619" s="86"/>
      <c r="FPD619" s="526"/>
      <c r="FPE619" s="86"/>
      <c r="FPF619" s="526"/>
      <c r="FPG619" s="86"/>
      <c r="FPH619" s="526"/>
      <c r="FPI619" s="86"/>
      <c r="FPJ619" s="526"/>
      <c r="FPK619" s="86"/>
      <c r="FPL619" s="526"/>
      <c r="FPM619" s="86"/>
      <c r="FPN619" s="526"/>
      <c r="FPO619" s="86"/>
      <c r="FPP619" s="526"/>
      <c r="FPQ619" s="86"/>
      <c r="FPR619" s="526"/>
      <c r="FPS619" s="86"/>
      <c r="FPT619" s="526"/>
      <c r="FPU619" s="86"/>
      <c r="FPV619" s="526"/>
      <c r="FPW619" s="86"/>
      <c r="FPX619" s="526"/>
      <c r="FPY619" s="86"/>
      <c r="FPZ619" s="526"/>
      <c r="FQA619" s="86"/>
      <c r="FQB619" s="526"/>
      <c r="FQC619" s="86"/>
      <c r="FQD619" s="526"/>
      <c r="FQE619" s="86"/>
      <c r="FQF619" s="526"/>
      <c r="FQG619" s="86"/>
      <c r="FQH619" s="526"/>
      <c r="FQI619" s="86"/>
      <c r="FQJ619" s="526"/>
      <c r="FQK619" s="86"/>
      <c r="FQL619" s="526"/>
      <c r="FQM619" s="86"/>
      <c r="FQN619" s="526"/>
      <c r="FQO619" s="86"/>
      <c r="FQP619" s="526"/>
      <c r="FQQ619" s="86"/>
      <c r="FQR619" s="526"/>
      <c r="FQS619" s="86"/>
      <c r="FQT619" s="526"/>
      <c r="FQU619" s="86"/>
      <c r="FQV619" s="526"/>
      <c r="FQW619" s="86"/>
      <c r="FQX619" s="526"/>
      <c r="FQY619" s="86"/>
      <c r="FQZ619" s="526"/>
      <c r="FRA619" s="86"/>
      <c r="FRB619" s="526"/>
      <c r="FRC619" s="86"/>
      <c r="FRD619" s="526"/>
      <c r="FRE619" s="86"/>
      <c r="FRF619" s="526"/>
      <c r="FRG619" s="86"/>
      <c r="FRH619" s="526"/>
      <c r="FRI619" s="86"/>
      <c r="FRJ619" s="526"/>
      <c r="FRK619" s="86"/>
      <c r="FRL619" s="526"/>
      <c r="FRM619" s="86"/>
      <c r="FRN619" s="526"/>
      <c r="FRO619" s="86"/>
      <c r="FRP619" s="526"/>
      <c r="FRQ619" s="86"/>
      <c r="FRR619" s="526"/>
      <c r="FRS619" s="86"/>
      <c r="FRT619" s="526"/>
      <c r="FRU619" s="86"/>
      <c r="FRV619" s="526"/>
      <c r="FRW619" s="86"/>
      <c r="FRX619" s="526"/>
      <c r="FRY619" s="86"/>
      <c r="FRZ619" s="526"/>
      <c r="FSA619" s="86"/>
      <c r="FSB619" s="526"/>
      <c r="FSC619" s="86"/>
      <c r="FSD619" s="526"/>
      <c r="FSE619" s="86"/>
      <c r="FSF619" s="526"/>
      <c r="FSG619" s="86"/>
      <c r="FSH619" s="526"/>
      <c r="FSI619" s="86"/>
      <c r="FSJ619" s="526"/>
      <c r="FSK619" s="86"/>
      <c r="FSL619" s="526"/>
      <c r="FSM619" s="86"/>
      <c r="FSN619" s="526"/>
      <c r="FSO619" s="86"/>
      <c r="FSP619" s="526"/>
      <c r="FSQ619" s="86"/>
      <c r="FSR619" s="526"/>
      <c r="FSS619" s="86"/>
      <c r="FST619" s="526"/>
      <c r="FSU619" s="86"/>
      <c r="FSV619" s="526"/>
      <c r="FSW619" s="86"/>
      <c r="FSX619" s="526"/>
      <c r="FSY619" s="86"/>
      <c r="FSZ619" s="526"/>
      <c r="FTA619" s="86"/>
      <c r="FTB619" s="526"/>
      <c r="FTC619" s="86"/>
      <c r="FTD619" s="526"/>
      <c r="FTE619" s="86"/>
      <c r="FTF619" s="526"/>
      <c r="FTG619" s="86"/>
      <c r="FTH619" s="526"/>
      <c r="FTI619" s="86"/>
      <c r="FTJ619" s="526"/>
      <c r="FTK619" s="86"/>
      <c r="FTL619" s="526"/>
      <c r="FTM619" s="86"/>
      <c r="FTN619" s="526"/>
      <c r="FTO619" s="86"/>
      <c r="FTP619" s="526"/>
      <c r="FTQ619" s="86"/>
      <c r="FTR619" s="526"/>
      <c r="FTS619" s="86"/>
      <c r="FTT619" s="526"/>
      <c r="FTU619" s="86"/>
      <c r="FTV619" s="526"/>
      <c r="FTW619" s="86"/>
      <c r="FTX619" s="526"/>
      <c r="FTY619" s="86"/>
      <c r="FTZ619" s="526"/>
      <c r="FUA619" s="86"/>
      <c r="FUB619" s="526"/>
      <c r="FUC619" s="86"/>
      <c r="FUD619" s="526"/>
      <c r="FUE619" s="86"/>
      <c r="FUF619" s="526"/>
      <c r="FUG619" s="86"/>
      <c r="FUH619" s="526"/>
      <c r="FUI619" s="86"/>
      <c r="FUJ619" s="526"/>
      <c r="FUK619" s="86"/>
      <c r="FUL619" s="526"/>
      <c r="FUM619" s="86"/>
      <c r="FUN619" s="526"/>
      <c r="FUO619" s="86"/>
      <c r="FUP619" s="526"/>
      <c r="FUQ619" s="86"/>
      <c r="FUR619" s="526"/>
      <c r="FUS619" s="86"/>
      <c r="FUT619" s="526"/>
      <c r="FUU619" s="86"/>
      <c r="FUV619" s="526"/>
      <c r="FUW619" s="86"/>
      <c r="FUX619" s="526"/>
      <c r="FUY619" s="86"/>
      <c r="FUZ619" s="526"/>
      <c r="FVA619" s="86"/>
      <c r="FVB619" s="526"/>
      <c r="FVC619" s="86"/>
      <c r="FVD619" s="526"/>
      <c r="FVE619" s="86"/>
      <c r="FVF619" s="526"/>
      <c r="FVG619" s="86"/>
      <c r="FVH619" s="526"/>
      <c r="FVI619" s="86"/>
      <c r="FVJ619" s="526"/>
      <c r="FVK619" s="86"/>
      <c r="FVL619" s="526"/>
      <c r="FVM619" s="86"/>
      <c r="FVN619" s="526"/>
      <c r="FVO619" s="86"/>
      <c r="FVP619" s="526"/>
      <c r="FVQ619" s="86"/>
      <c r="FVR619" s="526"/>
      <c r="FVS619" s="86"/>
      <c r="FVT619" s="526"/>
      <c r="FVU619" s="86"/>
      <c r="FVV619" s="526"/>
      <c r="FVW619" s="86"/>
      <c r="FVX619" s="526"/>
      <c r="FVY619" s="86"/>
      <c r="FVZ619" s="526"/>
      <c r="FWA619" s="86"/>
      <c r="FWB619" s="526"/>
      <c r="FWC619" s="86"/>
      <c r="FWD619" s="526"/>
      <c r="FWE619" s="86"/>
      <c r="FWF619" s="526"/>
      <c r="FWG619" s="86"/>
      <c r="FWH619" s="526"/>
      <c r="FWI619" s="86"/>
      <c r="FWJ619" s="526"/>
      <c r="FWK619" s="86"/>
      <c r="FWL619" s="526"/>
      <c r="FWM619" s="86"/>
      <c r="FWN619" s="526"/>
      <c r="FWO619" s="86"/>
      <c r="FWP619" s="526"/>
      <c r="FWQ619" s="86"/>
      <c r="FWR619" s="526"/>
      <c r="FWS619" s="86"/>
      <c r="FWT619" s="526"/>
      <c r="FWU619" s="86"/>
      <c r="FWV619" s="526"/>
      <c r="FWW619" s="86"/>
      <c r="FWX619" s="526"/>
      <c r="FWY619" s="86"/>
      <c r="FWZ619" s="526"/>
      <c r="FXA619" s="86"/>
      <c r="FXB619" s="526"/>
      <c r="FXC619" s="86"/>
      <c r="FXD619" s="526"/>
      <c r="FXE619" s="86"/>
      <c r="FXF619" s="526"/>
      <c r="FXG619" s="86"/>
      <c r="FXH619" s="526"/>
      <c r="FXI619" s="86"/>
      <c r="FXJ619" s="526"/>
      <c r="FXK619" s="86"/>
      <c r="FXL619" s="526"/>
      <c r="FXM619" s="86"/>
      <c r="FXN619" s="526"/>
      <c r="FXO619" s="86"/>
      <c r="FXP619" s="526"/>
      <c r="FXQ619" s="86"/>
      <c r="FXR619" s="526"/>
      <c r="FXS619" s="86"/>
      <c r="FXT619" s="526"/>
      <c r="FXU619" s="86"/>
      <c r="FXV619" s="526"/>
      <c r="FXW619" s="86"/>
      <c r="FXX619" s="526"/>
      <c r="FXY619" s="86"/>
      <c r="FXZ619" s="526"/>
      <c r="FYA619" s="86"/>
      <c r="FYB619" s="526"/>
      <c r="FYC619" s="86"/>
      <c r="FYD619" s="526"/>
      <c r="FYE619" s="86"/>
      <c r="FYF619" s="526"/>
      <c r="FYG619" s="86"/>
      <c r="FYH619" s="526"/>
      <c r="FYI619" s="86"/>
      <c r="FYJ619" s="526"/>
      <c r="FYK619" s="86"/>
      <c r="FYL619" s="526"/>
      <c r="FYM619" s="86"/>
      <c r="FYN619" s="526"/>
      <c r="FYO619" s="86"/>
      <c r="FYP619" s="526"/>
      <c r="FYQ619" s="86"/>
      <c r="FYR619" s="526"/>
      <c r="FYS619" s="86"/>
      <c r="FYT619" s="526"/>
      <c r="FYU619" s="86"/>
      <c r="FYV619" s="526"/>
      <c r="FYW619" s="86"/>
      <c r="FYX619" s="526"/>
      <c r="FYY619" s="86"/>
      <c r="FYZ619" s="526"/>
      <c r="FZA619" s="86"/>
      <c r="FZB619" s="526"/>
      <c r="FZC619" s="86"/>
      <c r="FZD619" s="526"/>
      <c r="FZE619" s="86"/>
      <c r="FZF619" s="526"/>
      <c r="FZG619" s="86"/>
      <c r="FZH619" s="526"/>
      <c r="FZI619" s="86"/>
      <c r="FZJ619" s="526"/>
      <c r="FZK619" s="86"/>
      <c r="FZL619" s="526"/>
      <c r="FZM619" s="86"/>
      <c r="FZN619" s="526"/>
      <c r="FZO619" s="86"/>
      <c r="FZP619" s="526"/>
      <c r="FZQ619" s="86"/>
      <c r="FZR619" s="526"/>
      <c r="FZS619" s="86"/>
      <c r="FZT619" s="526"/>
      <c r="FZU619" s="86"/>
      <c r="FZV619" s="526"/>
      <c r="FZW619" s="86"/>
      <c r="FZX619" s="526"/>
      <c r="FZY619" s="86"/>
      <c r="FZZ619" s="526"/>
      <c r="GAA619" s="86"/>
      <c r="GAB619" s="526"/>
      <c r="GAC619" s="86"/>
      <c r="GAD619" s="526"/>
      <c r="GAE619" s="86"/>
      <c r="GAF619" s="526"/>
      <c r="GAG619" s="86"/>
      <c r="GAH619" s="526"/>
      <c r="GAI619" s="86"/>
      <c r="GAJ619" s="526"/>
      <c r="GAK619" s="86"/>
      <c r="GAL619" s="526"/>
      <c r="GAM619" s="86"/>
      <c r="GAN619" s="526"/>
      <c r="GAO619" s="86"/>
      <c r="GAP619" s="526"/>
      <c r="GAQ619" s="86"/>
      <c r="GAR619" s="526"/>
      <c r="GAS619" s="86"/>
      <c r="GAT619" s="526"/>
      <c r="GAU619" s="86"/>
      <c r="GAV619" s="526"/>
      <c r="GAW619" s="86"/>
      <c r="GAX619" s="526"/>
      <c r="GAY619" s="86"/>
      <c r="GAZ619" s="526"/>
      <c r="GBA619" s="86"/>
      <c r="GBB619" s="526"/>
      <c r="GBC619" s="86"/>
      <c r="GBD619" s="526"/>
      <c r="GBE619" s="86"/>
      <c r="GBF619" s="526"/>
      <c r="GBG619" s="86"/>
      <c r="GBH619" s="526"/>
      <c r="GBI619" s="86"/>
      <c r="GBJ619" s="526"/>
      <c r="GBK619" s="86"/>
      <c r="GBL619" s="526"/>
      <c r="GBM619" s="86"/>
      <c r="GBN619" s="526"/>
      <c r="GBO619" s="86"/>
      <c r="GBP619" s="526"/>
      <c r="GBQ619" s="86"/>
      <c r="GBR619" s="526"/>
      <c r="GBS619" s="86"/>
      <c r="GBT619" s="526"/>
      <c r="GBU619" s="86"/>
      <c r="GBV619" s="526"/>
      <c r="GBW619" s="86"/>
      <c r="GBX619" s="526"/>
      <c r="GBY619" s="86"/>
      <c r="GBZ619" s="526"/>
      <c r="GCA619" s="86"/>
      <c r="GCB619" s="526"/>
      <c r="GCC619" s="86"/>
      <c r="GCD619" s="526"/>
      <c r="GCE619" s="86"/>
      <c r="GCF619" s="526"/>
      <c r="GCG619" s="86"/>
      <c r="GCH619" s="526"/>
      <c r="GCI619" s="86"/>
      <c r="GCJ619" s="526"/>
      <c r="GCK619" s="86"/>
      <c r="GCL619" s="526"/>
      <c r="GCM619" s="86"/>
      <c r="GCN619" s="526"/>
      <c r="GCO619" s="86"/>
      <c r="GCP619" s="526"/>
      <c r="GCQ619" s="86"/>
      <c r="GCR619" s="526"/>
      <c r="GCS619" s="86"/>
      <c r="GCT619" s="526"/>
      <c r="GCU619" s="86"/>
      <c r="GCV619" s="526"/>
      <c r="GCW619" s="86"/>
      <c r="GCX619" s="526"/>
      <c r="GCY619" s="86"/>
      <c r="GCZ619" s="526"/>
      <c r="GDA619" s="86"/>
      <c r="GDB619" s="526"/>
      <c r="GDC619" s="86"/>
      <c r="GDD619" s="526"/>
      <c r="GDE619" s="86"/>
      <c r="GDF619" s="526"/>
      <c r="GDG619" s="86"/>
      <c r="GDH619" s="526"/>
      <c r="GDI619" s="86"/>
      <c r="GDJ619" s="526"/>
      <c r="GDK619" s="86"/>
      <c r="GDL619" s="526"/>
      <c r="GDM619" s="86"/>
      <c r="GDN619" s="526"/>
      <c r="GDO619" s="86"/>
      <c r="GDP619" s="526"/>
      <c r="GDQ619" s="86"/>
      <c r="GDR619" s="526"/>
      <c r="GDS619" s="86"/>
      <c r="GDT619" s="526"/>
      <c r="GDU619" s="86"/>
      <c r="GDV619" s="526"/>
      <c r="GDW619" s="86"/>
      <c r="GDX619" s="526"/>
      <c r="GDY619" s="86"/>
      <c r="GDZ619" s="526"/>
      <c r="GEA619" s="86"/>
      <c r="GEB619" s="526"/>
      <c r="GEC619" s="86"/>
      <c r="GED619" s="526"/>
      <c r="GEE619" s="86"/>
      <c r="GEF619" s="526"/>
      <c r="GEG619" s="86"/>
      <c r="GEH619" s="526"/>
      <c r="GEI619" s="86"/>
      <c r="GEJ619" s="526"/>
      <c r="GEK619" s="86"/>
      <c r="GEL619" s="526"/>
      <c r="GEM619" s="86"/>
      <c r="GEN619" s="526"/>
      <c r="GEO619" s="86"/>
      <c r="GEP619" s="526"/>
      <c r="GEQ619" s="86"/>
      <c r="GER619" s="526"/>
      <c r="GES619" s="86"/>
      <c r="GET619" s="526"/>
      <c r="GEU619" s="86"/>
      <c r="GEV619" s="526"/>
      <c r="GEW619" s="86"/>
      <c r="GEX619" s="526"/>
      <c r="GEY619" s="86"/>
      <c r="GEZ619" s="526"/>
      <c r="GFA619" s="86"/>
      <c r="GFB619" s="526"/>
      <c r="GFC619" s="86"/>
      <c r="GFD619" s="526"/>
      <c r="GFE619" s="86"/>
      <c r="GFF619" s="526"/>
      <c r="GFG619" s="86"/>
      <c r="GFH619" s="526"/>
      <c r="GFI619" s="86"/>
      <c r="GFJ619" s="526"/>
      <c r="GFK619" s="86"/>
      <c r="GFL619" s="526"/>
      <c r="GFM619" s="86"/>
      <c r="GFN619" s="526"/>
      <c r="GFO619" s="86"/>
      <c r="GFP619" s="526"/>
      <c r="GFQ619" s="86"/>
      <c r="GFR619" s="526"/>
      <c r="GFS619" s="86"/>
      <c r="GFT619" s="526"/>
      <c r="GFU619" s="86"/>
      <c r="GFV619" s="526"/>
      <c r="GFW619" s="86"/>
      <c r="GFX619" s="526"/>
      <c r="GFY619" s="86"/>
      <c r="GFZ619" s="526"/>
      <c r="GGA619" s="86"/>
      <c r="GGB619" s="526"/>
      <c r="GGC619" s="86"/>
      <c r="GGD619" s="526"/>
      <c r="GGE619" s="86"/>
      <c r="GGF619" s="526"/>
      <c r="GGG619" s="86"/>
      <c r="GGH619" s="526"/>
      <c r="GGI619" s="86"/>
      <c r="GGJ619" s="526"/>
      <c r="GGK619" s="86"/>
      <c r="GGL619" s="526"/>
      <c r="GGM619" s="86"/>
      <c r="GGN619" s="526"/>
      <c r="GGO619" s="86"/>
      <c r="GGP619" s="526"/>
      <c r="GGQ619" s="86"/>
      <c r="GGR619" s="526"/>
      <c r="GGS619" s="86"/>
      <c r="GGT619" s="526"/>
      <c r="GGU619" s="86"/>
      <c r="GGV619" s="526"/>
      <c r="GGW619" s="86"/>
      <c r="GGX619" s="526"/>
      <c r="GGY619" s="86"/>
      <c r="GGZ619" s="526"/>
      <c r="GHA619" s="86"/>
      <c r="GHB619" s="526"/>
      <c r="GHC619" s="86"/>
      <c r="GHD619" s="526"/>
      <c r="GHE619" s="86"/>
      <c r="GHF619" s="526"/>
      <c r="GHG619" s="86"/>
      <c r="GHH619" s="526"/>
      <c r="GHI619" s="86"/>
      <c r="GHJ619" s="526"/>
      <c r="GHK619" s="86"/>
      <c r="GHL619" s="526"/>
      <c r="GHM619" s="86"/>
      <c r="GHN619" s="526"/>
      <c r="GHO619" s="86"/>
      <c r="GHP619" s="526"/>
      <c r="GHQ619" s="86"/>
      <c r="GHR619" s="526"/>
      <c r="GHS619" s="86"/>
      <c r="GHT619" s="526"/>
      <c r="GHU619" s="86"/>
      <c r="GHV619" s="526"/>
      <c r="GHW619" s="86"/>
      <c r="GHX619" s="526"/>
      <c r="GHY619" s="86"/>
      <c r="GHZ619" s="526"/>
      <c r="GIA619" s="86"/>
      <c r="GIB619" s="526"/>
      <c r="GIC619" s="86"/>
      <c r="GID619" s="526"/>
      <c r="GIE619" s="86"/>
      <c r="GIF619" s="526"/>
      <c r="GIG619" s="86"/>
      <c r="GIH619" s="526"/>
      <c r="GII619" s="86"/>
      <c r="GIJ619" s="526"/>
      <c r="GIK619" s="86"/>
      <c r="GIL619" s="526"/>
      <c r="GIM619" s="86"/>
      <c r="GIN619" s="526"/>
      <c r="GIO619" s="86"/>
      <c r="GIP619" s="526"/>
      <c r="GIQ619" s="86"/>
      <c r="GIR619" s="526"/>
      <c r="GIS619" s="86"/>
      <c r="GIT619" s="526"/>
      <c r="GIU619" s="86"/>
      <c r="GIV619" s="526"/>
      <c r="GIW619" s="86"/>
      <c r="GIX619" s="526"/>
      <c r="GIY619" s="86"/>
      <c r="GIZ619" s="526"/>
      <c r="GJA619" s="86"/>
      <c r="GJB619" s="526"/>
      <c r="GJC619" s="86"/>
      <c r="GJD619" s="526"/>
      <c r="GJE619" s="86"/>
      <c r="GJF619" s="526"/>
      <c r="GJG619" s="86"/>
      <c r="GJH619" s="526"/>
      <c r="GJI619" s="86"/>
      <c r="GJJ619" s="526"/>
      <c r="GJK619" s="86"/>
      <c r="GJL619" s="526"/>
      <c r="GJM619" s="86"/>
      <c r="GJN619" s="526"/>
      <c r="GJO619" s="86"/>
      <c r="GJP619" s="526"/>
      <c r="GJQ619" s="86"/>
      <c r="GJR619" s="526"/>
      <c r="GJS619" s="86"/>
      <c r="GJT619" s="526"/>
      <c r="GJU619" s="86"/>
      <c r="GJV619" s="526"/>
      <c r="GJW619" s="86"/>
      <c r="GJX619" s="526"/>
      <c r="GJY619" s="86"/>
      <c r="GJZ619" s="526"/>
      <c r="GKA619" s="86"/>
      <c r="GKB619" s="526"/>
      <c r="GKC619" s="86"/>
      <c r="GKD619" s="526"/>
      <c r="GKE619" s="86"/>
      <c r="GKF619" s="526"/>
      <c r="GKG619" s="86"/>
      <c r="GKH619" s="526"/>
      <c r="GKI619" s="86"/>
      <c r="GKJ619" s="526"/>
      <c r="GKK619" s="86"/>
      <c r="GKL619" s="526"/>
      <c r="GKM619" s="86"/>
      <c r="GKN619" s="526"/>
      <c r="GKO619" s="86"/>
      <c r="GKP619" s="526"/>
      <c r="GKQ619" s="86"/>
      <c r="GKR619" s="526"/>
      <c r="GKS619" s="86"/>
      <c r="GKT619" s="526"/>
      <c r="GKU619" s="86"/>
      <c r="GKV619" s="526"/>
      <c r="GKW619" s="86"/>
      <c r="GKX619" s="526"/>
      <c r="GKY619" s="86"/>
      <c r="GKZ619" s="526"/>
      <c r="GLA619" s="86"/>
      <c r="GLB619" s="526"/>
      <c r="GLC619" s="86"/>
      <c r="GLD619" s="526"/>
      <c r="GLE619" s="86"/>
      <c r="GLF619" s="526"/>
      <c r="GLG619" s="86"/>
      <c r="GLH619" s="526"/>
      <c r="GLI619" s="86"/>
      <c r="GLJ619" s="526"/>
      <c r="GLK619" s="86"/>
      <c r="GLL619" s="526"/>
      <c r="GLM619" s="86"/>
      <c r="GLN619" s="526"/>
      <c r="GLO619" s="86"/>
      <c r="GLP619" s="526"/>
      <c r="GLQ619" s="86"/>
      <c r="GLR619" s="526"/>
      <c r="GLS619" s="86"/>
      <c r="GLT619" s="526"/>
      <c r="GLU619" s="86"/>
      <c r="GLV619" s="526"/>
      <c r="GLW619" s="86"/>
      <c r="GLX619" s="526"/>
      <c r="GLY619" s="86"/>
      <c r="GLZ619" s="526"/>
      <c r="GMA619" s="86"/>
      <c r="GMB619" s="526"/>
      <c r="GMC619" s="86"/>
      <c r="GMD619" s="526"/>
      <c r="GME619" s="86"/>
      <c r="GMF619" s="526"/>
      <c r="GMG619" s="86"/>
      <c r="GMH619" s="526"/>
      <c r="GMI619" s="86"/>
      <c r="GMJ619" s="526"/>
      <c r="GMK619" s="86"/>
      <c r="GML619" s="526"/>
      <c r="GMM619" s="86"/>
      <c r="GMN619" s="526"/>
      <c r="GMO619" s="86"/>
      <c r="GMP619" s="526"/>
      <c r="GMQ619" s="86"/>
      <c r="GMR619" s="526"/>
      <c r="GMS619" s="86"/>
      <c r="GMT619" s="526"/>
      <c r="GMU619" s="86"/>
      <c r="GMV619" s="526"/>
      <c r="GMW619" s="86"/>
      <c r="GMX619" s="526"/>
      <c r="GMY619" s="86"/>
      <c r="GMZ619" s="526"/>
      <c r="GNA619" s="86"/>
      <c r="GNB619" s="526"/>
      <c r="GNC619" s="86"/>
      <c r="GND619" s="526"/>
      <c r="GNE619" s="86"/>
      <c r="GNF619" s="526"/>
      <c r="GNG619" s="86"/>
      <c r="GNH619" s="526"/>
      <c r="GNI619" s="86"/>
      <c r="GNJ619" s="526"/>
      <c r="GNK619" s="86"/>
      <c r="GNL619" s="526"/>
      <c r="GNM619" s="86"/>
      <c r="GNN619" s="526"/>
      <c r="GNO619" s="86"/>
      <c r="GNP619" s="526"/>
      <c r="GNQ619" s="86"/>
      <c r="GNR619" s="526"/>
      <c r="GNS619" s="86"/>
      <c r="GNT619" s="526"/>
      <c r="GNU619" s="86"/>
      <c r="GNV619" s="526"/>
      <c r="GNW619" s="86"/>
      <c r="GNX619" s="526"/>
      <c r="GNY619" s="86"/>
      <c r="GNZ619" s="526"/>
      <c r="GOA619" s="86"/>
      <c r="GOB619" s="526"/>
      <c r="GOC619" s="86"/>
      <c r="GOD619" s="526"/>
      <c r="GOE619" s="86"/>
      <c r="GOF619" s="526"/>
      <c r="GOG619" s="86"/>
      <c r="GOH619" s="526"/>
      <c r="GOI619" s="86"/>
      <c r="GOJ619" s="526"/>
      <c r="GOK619" s="86"/>
      <c r="GOL619" s="526"/>
      <c r="GOM619" s="86"/>
      <c r="GON619" s="526"/>
      <c r="GOO619" s="86"/>
      <c r="GOP619" s="526"/>
      <c r="GOQ619" s="86"/>
      <c r="GOR619" s="526"/>
      <c r="GOS619" s="86"/>
      <c r="GOT619" s="526"/>
      <c r="GOU619" s="86"/>
      <c r="GOV619" s="526"/>
      <c r="GOW619" s="86"/>
      <c r="GOX619" s="526"/>
      <c r="GOY619" s="86"/>
      <c r="GOZ619" s="526"/>
      <c r="GPA619" s="86"/>
      <c r="GPB619" s="526"/>
      <c r="GPC619" s="86"/>
      <c r="GPD619" s="526"/>
      <c r="GPE619" s="86"/>
      <c r="GPF619" s="526"/>
      <c r="GPG619" s="86"/>
      <c r="GPH619" s="526"/>
      <c r="GPI619" s="86"/>
      <c r="GPJ619" s="526"/>
      <c r="GPK619" s="86"/>
      <c r="GPL619" s="526"/>
      <c r="GPM619" s="86"/>
      <c r="GPN619" s="526"/>
      <c r="GPO619" s="86"/>
      <c r="GPP619" s="526"/>
      <c r="GPQ619" s="86"/>
      <c r="GPR619" s="526"/>
      <c r="GPS619" s="86"/>
      <c r="GPT619" s="526"/>
      <c r="GPU619" s="86"/>
      <c r="GPV619" s="526"/>
      <c r="GPW619" s="86"/>
      <c r="GPX619" s="526"/>
      <c r="GPY619" s="86"/>
      <c r="GPZ619" s="526"/>
      <c r="GQA619" s="86"/>
      <c r="GQB619" s="526"/>
      <c r="GQC619" s="86"/>
      <c r="GQD619" s="526"/>
      <c r="GQE619" s="86"/>
      <c r="GQF619" s="526"/>
      <c r="GQG619" s="86"/>
      <c r="GQH619" s="526"/>
      <c r="GQI619" s="86"/>
      <c r="GQJ619" s="526"/>
      <c r="GQK619" s="86"/>
      <c r="GQL619" s="526"/>
      <c r="GQM619" s="86"/>
      <c r="GQN619" s="526"/>
      <c r="GQO619" s="86"/>
      <c r="GQP619" s="526"/>
      <c r="GQQ619" s="86"/>
      <c r="GQR619" s="526"/>
      <c r="GQS619" s="86"/>
      <c r="GQT619" s="526"/>
      <c r="GQU619" s="86"/>
      <c r="GQV619" s="526"/>
      <c r="GQW619" s="86"/>
      <c r="GQX619" s="526"/>
      <c r="GQY619" s="86"/>
      <c r="GQZ619" s="526"/>
      <c r="GRA619" s="86"/>
      <c r="GRB619" s="526"/>
      <c r="GRC619" s="86"/>
      <c r="GRD619" s="526"/>
      <c r="GRE619" s="86"/>
      <c r="GRF619" s="526"/>
      <c r="GRG619" s="86"/>
      <c r="GRH619" s="526"/>
      <c r="GRI619" s="86"/>
      <c r="GRJ619" s="526"/>
      <c r="GRK619" s="86"/>
      <c r="GRL619" s="526"/>
      <c r="GRM619" s="86"/>
      <c r="GRN619" s="526"/>
      <c r="GRO619" s="86"/>
      <c r="GRP619" s="526"/>
      <c r="GRQ619" s="86"/>
      <c r="GRR619" s="526"/>
      <c r="GRS619" s="86"/>
      <c r="GRT619" s="526"/>
      <c r="GRU619" s="86"/>
      <c r="GRV619" s="526"/>
      <c r="GRW619" s="86"/>
      <c r="GRX619" s="526"/>
      <c r="GRY619" s="86"/>
      <c r="GRZ619" s="526"/>
      <c r="GSA619" s="86"/>
      <c r="GSB619" s="526"/>
      <c r="GSC619" s="86"/>
      <c r="GSD619" s="526"/>
      <c r="GSE619" s="86"/>
      <c r="GSF619" s="526"/>
      <c r="GSG619" s="86"/>
      <c r="GSH619" s="526"/>
      <c r="GSI619" s="86"/>
      <c r="GSJ619" s="526"/>
      <c r="GSK619" s="86"/>
      <c r="GSL619" s="526"/>
      <c r="GSM619" s="86"/>
      <c r="GSN619" s="526"/>
      <c r="GSO619" s="86"/>
      <c r="GSP619" s="526"/>
      <c r="GSQ619" s="86"/>
      <c r="GSR619" s="526"/>
      <c r="GSS619" s="86"/>
      <c r="GST619" s="526"/>
      <c r="GSU619" s="86"/>
      <c r="GSV619" s="526"/>
      <c r="GSW619" s="86"/>
      <c r="GSX619" s="526"/>
      <c r="GSY619" s="86"/>
      <c r="GSZ619" s="526"/>
      <c r="GTA619" s="86"/>
      <c r="GTB619" s="526"/>
      <c r="GTC619" s="86"/>
      <c r="GTD619" s="526"/>
      <c r="GTE619" s="86"/>
      <c r="GTF619" s="526"/>
      <c r="GTG619" s="86"/>
      <c r="GTH619" s="526"/>
      <c r="GTI619" s="86"/>
      <c r="GTJ619" s="526"/>
      <c r="GTK619" s="86"/>
      <c r="GTL619" s="526"/>
      <c r="GTM619" s="86"/>
      <c r="GTN619" s="526"/>
      <c r="GTO619" s="86"/>
      <c r="GTP619" s="526"/>
      <c r="GTQ619" s="86"/>
      <c r="GTR619" s="526"/>
      <c r="GTS619" s="86"/>
      <c r="GTT619" s="526"/>
      <c r="GTU619" s="86"/>
      <c r="GTV619" s="526"/>
      <c r="GTW619" s="86"/>
      <c r="GTX619" s="526"/>
      <c r="GTY619" s="86"/>
      <c r="GTZ619" s="526"/>
      <c r="GUA619" s="86"/>
      <c r="GUB619" s="526"/>
      <c r="GUC619" s="86"/>
      <c r="GUD619" s="526"/>
      <c r="GUE619" s="86"/>
      <c r="GUF619" s="526"/>
      <c r="GUG619" s="86"/>
      <c r="GUH619" s="526"/>
      <c r="GUI619" s="86"/>
      <c r="GUJ619" s="526"/>
      <c r="GUK619" s="86"/>
      <c r="GUL619" s="526"/>
      <c r="GUM619" s="86"/>
      <c r="GUN619" s="526"/>
      <c r="GUO619" s="86"/>
      <c r="GUP619" s="526"/>
      <c r="GUQ619" s="86"/>
      <c r="GUR619" s="526"/>
      <c r="GUS619" s="86"/>
      <c r="GUT619" s="526"/>
      <c r="GUU619" s="86"/>
      <c r="GUV619" s="526"/>
      <c r="GUW619" s="86"/>
      <c r="GUX619" s="526"/>
      <c r="GUY619" s="86"/>
      <c r="GUZ619" s="526"/>
      <c r="GVA619" s="86"/>
      <c r="GVB619" s="526"/>
      <c r="GVC619" s="86"/>
      <c r="GVD619" s="526"/>
      <c r="GVE619" s="86"/>
      <c r="GVF619" s="526"/>
      <c r="GVG619" s="86"/>
      <c r="GVH619" s="526"/>
      <c r="GVI619" s="86"/>
      <c r="GVJ619" s="526"/>
      <c r="GVK619" s="86"/>
      <c r="GVL619" s="526"/>
      <c r="GVM619" s="86"/>
      <c r="GVN619" s="526"/>
      <c r="GVO619" s="86"/>
      <c r="GVP619" s="526"/>
      <c r="GVQ619" s="86"/>
      <c r="GVR619" s="526"/>
      <c r="GVS619" s="86"/>
      <c r="GVT619" s="526"/>
      <c r="GVU619" s="86"/>
      <c r="GVV619" s="526"/>
      <c r="GVW619" s="86"/>
      <c r="GVX619" s="526"/>
      <c r="GVY619" s="86"/>
      <c r="GVZ619" s="526"/>
      <c r="GWA619" s="86"/>
      <c r="GWB619" s="526"/>
      <c r="GWC619" s="86"/>
      <c r="GWD619" s="526"/>
      <c r="GWE619" s="86"/>
      <c r="GWF619" s="526"/>
      <c r="GWG619" s="86"/>
      <c r="GWH619" s="526"/>
      <c r="GWI619" s="86"/>
      <c r="GWJ619" s="526"/>
      <c r="GWK619" s="86"/>
      <c r="GWL619" s="526"/>
      <c r="GWM619" s="86"/>
      <c r="GWN619" s="526"/>
      <c r="GWO619" s="86"/>
      <c r="GWP619" s="526"/>
      <c r="GWQ619" s="86"/>
      <c r="GWR619" s="526"/>
      <c r="GWS619" s="86"/>
      <c r="GWT619" s="526"/>
      <c r="GWU619" s="86"/>
      <c r="GWV619" s="526"/>
      <c r="GWW619" s="86"/>
      <c r="GWX619" s="526"/>
      <c r="GWY619" s="86"/>
      <c r="GWZ619" s="526"/>
      <c r="GXA619" s="86"/>
      <c r="GXB619" s="526"/>
      <c r="GXC619" s="86"/>
      <c r="GXD619" s="526"/>
      <c r="GXE619" s="86"/>
      <c r="GXF619" s="526"/>
      <c r="GXG619" s="86"/>
      <c r="GXH619" s="526"/>
      <c r="GXI619" s="86"/>
      <c r="GXJ619" s="526"/>
      <c r="GXK619" s="86"/>
      <c r="GXL619" s="526"/>
      <c r="GXM619" s="86"/>
      <c r="GXN619" s="526"/>
      <c r="GXO619" s="86"/>
      <c r="GXP619" s="526"/>
      <c r="GXQ619" s="86"/>
      <c r="GXR619" s="526"/>
      <c r="GXS619" s="86"/>
      <c r="GXT619" s="526"/>
      <c r="GXU619" s="86"/>
      <c r="GXV619" s="526"/>
      <c r="GXW619" s="86"/>
      <c r="GXX619" s="526"/>
      <c r="GXY619" s="86"/>
      <c r="GXZ619" s="526"/>
      <c r="GYA619" s="86"/>
      <c r="GYB619" s="526"/>
      <c r="GYC619" s="86"/>
      <c r="GYD619" s="526"/>
      <c r="GYE619" s="86"/>
      <c r="GYF619" s="526"/>
      <c r="GYG619" s="86"/>
      <c r="GYH619" s="526"/>
      <c r="GYI619" s="86"/>
      <c r="GYJ619" s="526"/>
      <c r="GYK619" s="86"/>
      <c r="GYL619" s="526"/>
      <c r="GYM619" s="86"/>
      <c r="GYN619" s="526"/>
      <c r="GYO619" s="86"/>
      <c r="GYP619" s="526"/>
      <c r="GYQ619" s="86"/>
      <c r="GYR619" s="526"/>
      <c r="GYS619" s="86"/>
      <c r="GYT619" s="526"/>
      <c r="GYU619" s="86"/>
      <c r="GYV619" s="526"/>
      <c r="GYW619" s="86"/>
      <c r="GYX619" s="526"/>
      <c r="GYY619" s="86"/>
      <c r="GYZ619" s="526"/>
      <c r="GZA619" s="86"/>
      <c r="GZB619" s="526"/>
      <c r="GZC619" s="86"/>
      <c r="GZD619" s="526"/>
      <c r="GZE619" s="86"/>
      <c r="GZF619" s="526"/>
      <c r="GZG619" s="86"/>
      <c r="GZH619" s="526"/>
      <c r="GZI619" s="86"/>
      <c r="GZJ619" s="526"/>
      <c r="GZK619" s="86"/>
      <c r="GZL619" s="526"/>
      <c r="GZM619" s="86"/>
      <c r="GZN619" s="526"/>
      <c r="GZO619" s="86"/>
      <c r="GZP619" s="526"/>
      <c r="GZQ619" s="86"/>
      <c r="GZR619" s="526"/>
      <c r="GZS619" s="86"/>
      <c r="GZT619" s="526"/>
      <c r="GZU619" s="86"/>
      <c r="GZV619" s="526"/>
      <c r="GZW619" s="86"/>
      <c r="GZX619" s="526"/>
      <c r="GZY619" s="86"/>
      <c r="GZZ619" s="526"/>
      <c r="HAA619" s="86"/>
      <c r="HAB619" s="526"/>
      <c r="HAC619" s="86"/>
      <c r="HAD619" s="526"/>
      <c r="HAE619" s="86"/>
      <c r="HAF619" s="526"/>
      <c r="HAG619" s="86"/>
      <c r="HAH619" s="526"/>
      <c r="HAI619" s="86"/>
      <c r="HAJ619" s="526"/>
      <c r="HAK619" s="86"/>
      <c r="HAL619" s="526"/>
      <c r="HAM619" s="86"/>
      <c r="HAN619" s="526"/>
      <c r="HAO619" s="86"/>
      <c r="HAP619" s="526"/>
      <c r="HAQ619" s="86"/>
      <c r="HAR619" s="526"/>
      <c r="HAS619" s="86"/>
      <c r="HAT619" s="526"/>
      <c r="HAU619" s="86"/>
      <c r="HAV619" s="526"/>
      <c r="HAW619" s="86"/>
      <c r="HAX619" s="526"/>
      <c r="HAY619" s="86"/>
      <c r="HAZ619" s="526"/>
      <c r="HBA619" s="86"/>
      <c r="HBB619" s="526"/>
      <c r="HBC619" s="86"/>
      <c r="HBD619" s="526"/>
      <c r="HBE619" s="86"/>
      <c r="HBF619" s="526"/>
      <c r="HBG619" s="86"/>
      <c r="HBH619" s="526"/>
      <c r="HBI619" s="86"/>
      <c r="HBJ619" s="526"/>
      <c r="HBK619" s="86"/>
      <c r="HBL619" s="526"/>
      <c r="HBM619" s="86"/>
      <c r="HBN619" s="526"/>
      <c r="HBO619" s="86"/>
      <c r="HBP619" s="526"/>
      <c r="HBQ619" s="86"/>
      <c r="HBR619" s="526"/>
      <c r="HBS619" s="86"/>
      <c r="HBT619" s="526"/>
      <c r="HBU619" s="86"/>
      <c r="HBV619" s="526"/>
      <c r="HBW619" s="86"/>
      <c r="HBX619" s="526"/>
      <c r="HBY619" s="86"/>
      <c r="HBZ619" s="526"/>
      <c r="HCA619" s="86"/>
      <c r="HCB619" s="526"/>
      <c r="HCC619" s="86"/>
      <c r="HCD619" s="526"/>
      <c r="HCE619" s="86"/>
      <c r="HCF619" s="526"/>
      <c r="HCG619" s="86"/>
      <c r="HCH619" s="526"/>
      <c r="HCI619" s="86"/>
      <c r="HCJ619" s="526"/>
      <c r="HCK619" s="86"/>
      <c r="HCL619" s="526"/>
      <c r="HCM619" s="86"/>
      <c r="HCN619" s="526"/>
      <c r="HCO619" s="86"/>
      <c r="HCP619" s="526"/>
      <c r="HCQ619" s="86"/>
      <c r="HCR619" s="526"/>
      <c r="HCS619" s="86"/>
      <c r="HCT619" s="526"/>
      <c r="HCU619" s="86"/>
      <c r="HCV619" s="526"/>
      <c r="HCW619" s="86"/>
      <c r="HCX619" s="526"/>
      <c r="HCY619" s="86"/>
      <c r="HCZ619" s="526"/>
      <c r="HDA619" s="86"/>
      <c r="HDB619" s="526"/>
      <c r="HDC619" s="86"/>
      <c r="HDD619" s="526"/>
      <c r="HDE619" s="86"/>
      <c r="HDF619" s="526"/>
      <c r="HDG619" s="86"/>
      <c r="HDH619" s="526"/>
      <c r="HDI619" s="86"/>
      <c r="HDJ619" s="526"/>
      <c r="HDK619" s="86"/>
      <c r="HDL619" s="526"/>
      <c r="HDM619" s="86"/>
      <c r="HDN619" s="526"/>
      <c r="HDO619" s="86"/>
      <c r="HDP619" s="526"/>
      <c r="HDQ619" s="86"/>
      <c r="HDR619" s="526"/>
      <c r="HDS619" s="86"/>
      <c r="HDT619" s="526"/>
      <c r="HDU619" s="86"/>
      <c r="HDV619" s="526"/>
      <c r="HDW619" s="86"/>
      <c r="HDX619" s="526"/>
      <c r="HDY619" s="86"/>
      <c r="HDZ619" s="526"/>
      <c r="HEA619" s="86"/>
      <c r="HEB619" s="526"/>
      <c r="HEC619" s="86"/>
      <c r="HED619" s="526"/>
      <c r="HEE619" s="86"/>
      <c r="HEF619" s="526"/>
      <c r="HEG619" s="86"/>
      <c r="HEH619" s="526"/>
      <c r="HEI619" s="86"/>
      <c r="HEJ619" s="526"/>
      <c r="HEK619" s="86"/>
      <c r="HEL619" s="526"/>
      <c r="HEM619" s="86"/>
      <c r="HEN619" s="526"/>
      <c r="HEO619" s="86"/>
      <c r="HEP619" s="526"/>
      <c r="HEQ619" s="86"/>
      <c r="HER619" s="526"/>
      <c r="HES619" s="86"/>
      <c r="HET619" s="526"/>
      <c r="HEU619" s="86"/>
      <c r="HEV619" s="526"/>
      <c r="HEW619" s="86"/>
      <c r="HEX619" s="526"/>
      <c r="HEY619" s="86"/>
      <c r="HEZ619" s="526"/>
      <c r="HFA619" s="86"/>
      <c r="HFB619" s="526"/>
      <c r="HFC619" s="86"/>
      <c r="HFD619" s="526"/>
      <c r="HFE619" s="86"/>
      <c r="HFF619" s="526"/>
      <c r="HFG619" s="86"/>
      <c r="HFH619" s="526"/>
      <c r="HFI619" s="86"/>
      <c r="HFJ619" s="526"/>
      <c r="HFK619" s="86"/>
      <c r="HFL619" s="526"/>
      <c r="HFM619" s="86"/>
      <c r="HFN619" s="526"/>
      <c r="HFO619" s="86"/>
      <c r="HFP619" s="526"/>
      <c r="HFQ619" s="86"/>
      <c r="HFR619" s="526"/>
      <c r="HFS619" s="86"/>
      <c r="HFT619" s="526"/>
      <c r="HFU619" s="86"/>
      <c r="HFV619" s="526"/>
      <c r="HFW619" s="86"/>
      <c r="HFX619" s="526"/>
      <c r="HFY619" s="86"/>
      <c r="HFZ619" s="526"/>
      <c r="HGA619" s="86"/>
      <c r="HGB619" s="526"/>
      <c r="HGC619" s="86"/>
      <c r="HGD619" s="526"/>
      <c r="HGE619" s="86"/>
      <c r="HGF619" s="526"/>
      <c r="HGG619" s="86"/>
      <c r="HGH619" s="526"/>
      <c r="HGI619" s="86"/>
      <c r="HGJ619" s="526"/>
      <c r="HGK619" s="86"/>
      <c r="HGL619" s="526"/>
      <c r="HGM619" s="86"/>
      <c r="HGN619" s="526"/>
      <c r="HGO619" s="86"/>
      <c r="HGP619" s="526"/>
      <c r="HGQ619" s="86"/>
      <c r="HGR619" s="526"/>
      <c r="HGS619" s="86"/>
      <c r="HGT619" s="526"/>
      <c r="HGU619" s="86"/>
      <c r="HGV619" s="526"/>
      <c r="HGW619" s="86"/>
      <c r="HGX619" s="526"/>
      <c r="HGY619" s="86"/>
      <c r="HGZ619" s="526"/>
      <c r="HHA619" s="86"/>
      <c r="HHB619" s="526"/>
      <c r="HHC619" s="86"/>
      <c r="HHD619" s="526"/>
      <c r="HHE619" s="86"/>
      <c r="HHF619" s="526"/>
      <c r="HHG619" s="86"/>
      <c r="HHH619" s="526"/>
      <c r="HHI619" s="86"/>
      <c r="HHJ619" s="526"/>
      <c r="HHK619" s="86"/>
      <c r="HHL619" s="526"/>
      <c r="HHM619" s="86"/>
      <c r="HHN619" s="526"/>
      <c r="HHO619" s="86"/>
      <c r="HHP619" s="526"/>
      <c r="HHQ619" s="86"/>
      <c r="HHR619" s="526"/>
      <c r="HHS619" s="86"/>
      <c r="HHT619" s="526"/>
      <c r="HHU619" s="86"/>
      <c r="HHV619" s="526"/>
      <c r="HHW619" s="86"/>
      <c r="HHX619" s="526"/>
      <c r="HHY619" s="86"/>
      <c r="HHZ619" s="526"/>
      <c r="HIA619" s="86"/>
      <c r="HIB619" s="526"/>
      <c r="HIC619" s="86"/>
      <c r="HID619" s="526"/>
      <c r="HIE619" s="86"/>
      <c r="HIF619" s="526"/>
      <c r="HIG619" s="86"/>
      <c r="HIH619" s="526"/>
      <c r="HII619" s="86"/>
      <c r="HIJ619" s="526"/>
      <c r="HIK619" s="86"/>
      <c r="HIL619" s="526"/>
      <c r="HIM619" s="86"/>
      <c r="HIN619" s="526"/>
      <c r="HIO619" s="86"/>
      <c r="HIP619" s="526"/>
      <c r="HIQ619" s="86"/>
      <c r="HIR619" s="526"/>
      <c r="HIS619" s="86"/>
      <c r="HIT619" s="526"/>
      <c r="HIU619" s="86"/>
      <c r="HIV619" s="526"/>
      <c r="HIW619" s="86"/>
      <c r="HIX619" s="526"/>
      <c r="HIY619" s="86"/>
      <c r="HIZ619" s="526"/>
      <c r="HJA619" s="86"/>
      <c r="HJB619" s="526"/>
      <c r="HJC619" s="86"/>
      <c r="HJD619" s="526"/>
      <c r="HJE619" s="86"/>
      <c r="HJF619" s="526"/>
      <c r="HJG619" s="86"/>
      <c r="HJH619" s="526"/>
      <c r="HJI619" s="86"/>
      <c r="HJJ619" s="526"/>
      <c r="HJK619" s="86"/>
      <c r="HJL619" s="526"/>
      <c r="HJM619" s="86"/>
      <c r="HJN619" s="526"/>
      <c r="HJO619" s="86"/>
      <c r="HJP619" s="526"/>
      <c r="HJQ619" s="86"/>
      <c r="HJR619" s="526"/>
      <c r="HJS619" s="86"/>
      <c r="HJT619" s="526"/>
      <c r="HJU619" s="86"/>
      <c r="HJV619" s="526"/>
      <c r="HJW619" s="86"/>
      <c r="HJX619" s="526"/>
      <c r="HJY619" s="86"/>
      <c r="HJZ619" s="526"/>
      <c r="HKA619" s="86"/>
      <c r="HKB619" s="526"/>
      <c r="HKC619" s="86"/>
      <c r="HKD619" s="526"/>
      <c r="HKE619" s="86"/>
      <c r="HKF619" s="526"/>
      <c r="HKG619" s="86"/>
      <c r="HKH619" s="526"/>
      <c r="HKI619" s="86"/>
      <c r="HKJ619" s="526"/>
      <c r="HKK619" s="86"/>
      <c r="HKL619" s="526"/>
      <c r="HKM619" s="86"/>
      <c r="HKN619" s="526"/>
      <c r="HKO619" s="86"/>
      <c r="HKP619" s="526"/>
      <c r="HKQ619" s="86"/>
      <c r="HKR619" s="526"/>
      <c r="HKS619" s="86"/>
      <c r="HKT619" s="526"/>
      <c r="HKU619" s="86"/>
      <c r="HKV619" s="526"/>
      <c r="HKW619" s="86"/>
      <c r="HKX619" s="526"/>
      <c r="HKY619" s="86"/>
      <c r="HKZ619" s="526"/>
      <c r="HLA619" s="86"/>
      <c r="HLB619" s="526"/>
      <c r="HLC619" s="86"/>
      <c r="HLD619" s="526"/>
      <c r="HLE619" s="86"/>
      <c r="HLF619" s="526"/>
      <c r="HLG619" s="86"/>
      <c r="HLH619" s="526"/>
      <c r="HLI619" s="86"/>
      <c r="HLJ619" s="526"/>
      <c r="HLK619" s="86"/>
      <c r="HLL619" s="526"/>
      <c r="HLM619" s="86"/>
      <c r="HLN619" s="526"/>
      <c r="HLO619" s="86"/>
      <c r="HLP619" s="526"/>
      <c r="HLQ619" s="86"/>
      <c r="HLR619" s="526"/>
      <c r="HLS619" s="86"/>
      <c r="HLT619" s="526"/>
      <c r="HLU619" s="86"/>
      <c r="HLV619" s="526"/>
      <c r="HLW619" s="86"/>
      <c r="HLX619" s="526"/>
      <c r="HLY619" s="86"/>
      <c r="HLZ619" s="526"/>
      <c r="HMA619" s="86"/>
      <c r="HMB619" s="526"/>
      <c r="HMC619" s="86"/>
      <c r="HMD619" s="526"/>
      <c r="HME619" s="86"/>
      <c r="HMF619" s="526"/>
      <c r="HMG619" s="86"/>
      <c r="HMH619" s="526"/>
      <c r="HMI619" s="86"/>
      <c r="HMJ619" s="526"/>
      <c r="HMK619" s="86"/>
      <c r="HML619" s="526"/>
      <c r="HMM619" s="86"/>
      <c r="HMN619" s="526"/>
      <c r="HMO619" s="86"/>
      <c r="HMP619" s="526"/>
      <c r="HMQ619" s="86"/>
      <c r="HMR619" s="526"/>
      <c r="HMS619" s="86"/>
      <c r="HMT619" s="526"/>
      <c r="HMU619" s="86"/>
      <c r="HMV619" s="526"/>
      <c r="HMW619" s="86"/>
      <c r="HMX619" s="526"/>
      <c r="HMY619" s="86"/>
      <c r="HMZ619" s="526"/>
      <c r="HNA619" s="86"/>
      <c r="HNB619" s="526"/>
      <c r="HNC619" s="86"/>
      <c r="HND619" s="526"/>
      <c r="HNE619" s="86"/>
      <c r="HNF619" s="526"/>
      <c r="HNG619" s="86"/>
      <c r="HNH619" s="526"/>
      <c r="HNI619" s="86"/>
      <c r="HNJ619" s="526"/>
      <c r="HNK619" s="86"/>
      <c r="HNL619" s="526"/>
      <c r="HNM619" s="86"/>
      <c r="HNN619" s="526"/>
      <c r="HNO619" s="86"/>
      <c r="HNP619" s="526"/>
      <c r="HNQ619" s="86"/>
      <c r="HNR619" s="526"/>
      <c r="HNS619" s="86"/>
      <c r="HNT619" s="526"/>
      <c r="HNU619" s="86"/>
      <c r="HNV619" s="526"/>
      <c r="HNW619" s="86"/>
      <c r="HNX619" s="526"/>
      <c r="HNY619" s="86"/>
      <c r="HNZ619" s="526"/>
      <c r="HOA619" s="86"/>
      <c r="HOB619" s="526"/>
      <c r="HOC619" s="86"/>
      <c r="HOD619" s="526"/>
      <c r="HOE619" s="86"/>
      <c r="HOF619" s="526"/>
      <c r="HOG619" s="86"/>
      <c r="HOH619" s="526"/>
      <c r="HOI619" s="86"/>
      <c r="HOJ619" s="526"/>
      <c r="HOK619" s="86"/>
      <c r="HOL619" s="526"/>
      <c r="HOM619" s="86"/>
      <c r="HON619" s="526"/>
      <c r="HOO619" s="86"/>
      <c r="HOP619" s="526"/>
      <c r="HOQ619" s="86"/>
      <c r="HOR619" s="526"/>
      <c r="HOS619" s="86"/>
      <c r="HOT619" s="526"/>
      <c r="HOU619" s="86"/>
      <c r="HOV619" s="526"/>
      <c r="HOW619" s="86"/>
      <c r="HOX619" s="526"/>
      <c r="HOY619" s="86"/>
      <c r="HOZ619" s="526"/>
      <c r="HPA619" s="86"/>
      <c r="HPB619" s="526"/>
      <c r="HPC619" s="86"/>
      <c r="HPD619" s="526"/>
      <c r="HPE619" s="86"/>
      <c r="HPF619" s="526"/>
      <c r="HPG619" s="86"/>
      <c r="HPH619" s="526"/>
      <c r="HPI619" s="86"/>
      <c r="HPJ619" s="526"/>
      <c r="HPK619" s="86"/>
      <c r="HPL619" s="526"/>
      <c r="HPM619" s="86"/>
      <c r="HPN619" s="526"/>
      <c r="HPO619" s="86"/>
      <c r="HPP619" s="526"/>
      <c r="HPQ619" s="86"/>
      <c r="HPR619" s="526"/>
      <c r="HPS619" s="86"/>
      <c r="HPT619" s="526"/>
      <c r="HPU619" s="86"/>
      <c r="HPV619" s="526"/>
      <c r="HPW619" s="86"/>
      <c r="HPX619" s="526"/>
      <c r="HPY619" s="86"/>
      <c r="HPZ619" s="526"/>
      <c r="HQA619" s="86"/>
      <c r="HQB619" s="526"/>
      <c r="HQC619" s="86"/>
      <c r="HQD619" s="526"/>
      <c r="HQE619" s="86"/>
      <c r="HQF619" s="526"/>
      <c r="HQG619" s="86"/>
      <c r="HQH619" s="526"/>
      <c r="HQI619" s="86"/>
      <c r="HQJ619" s="526"/>
      <c r="HQK619" s="86"/>
      <c r="HQL619" s="526"/>
      <c r="HQM619" s="86"/>
      <c r="HQN619" s="526"/>
      <c r="HQO619" s="86"/>
      <c r="HQP619" s="526"/>
      <c r="HQQ619" s="86"/>
      <c r="HQR619" s="526"/>
      <c r="HQS619" s="86"/>
      <c r="HQT619" s="526"/>
      <c r="HQU619" s="86"/>
      <c r="HQV619" s="526"/>
      <c r="HQW619" s="86"/>
      <c r="HQX619" s="526"/>
      <c r="HQY619" s="86"/>
      <c r="HQZ619" s="526"/>
      <c r="HRA619" s="86"/>
      <c r="HRB619" s="526"/>
      <c r="HRC619" s="86"/>
      <c r="HRD619" s="526"/>
      <c r="HRE619" s="86"/>
      <c r="HRF619" s="526"/>
      <c r="HRG619" s="86"/>
      <c r="HRH619" s="526"/>
      <c r="HRI619" s="86"/>
      <c r="HRJ619" s="526"/>
      <c r="HRK619" s="86"/>
      <c r="HRL619" s="526"/>
      <c r="HRM619" s="86"/>
      <c r="HRN619" s="526"/>
      <c r="HRO619" s="86"/>
      <c r="HRP619" s="526"/>
      <c r="HRQ619" s="86"/>
      <c r="HRR619" s="526"/>
      <c r="HRS619" s="86"/>
      <c r="HRT619" s="526"/>
      <c r="HRU619" s="86"/>
      <c r="HRV619" s="526"/>
      <c r="HRW619" s="86"/>
      <c r="HRX619" s="526"/>
      <c r="HRY619" s="86"/>
      <c r="HRZ619" s="526"/>
      <c r="HSA619" s="86"/>
      <c r="HSB619" s="526"/>
      <c r="HSC619" s="86"/>
      <c r="HSD619" s="526"/>
      <c r="HSE619" s="86"/>
      <c r="HSF619" s="526"/>
      <c r="HSG619" s="86"/>
      <c r="HSH619" s="526"/>
      <c r="HSI619" s="86"/>
      <c r="HSJ619" s="526"/>
      <c r="HSK619" s="86"/>
      <c r="HSL619" s="526"/>
      <c r="HSM619" s="86"/>
      <c r="HSN619" s="526"/>
      <c r="HSO619" s="86"/>
      <c r="HSP619" s="526"/>
      <c r="HSQ619" s="86"/>
      <c r="HSR619" s="526"/>
      <c r="HSS619" s="86"/>
      <c r="HST619" s="526"/>
      <c r="HSU619" s="86"/>
      <c r="HSV619" s="526"/>
      <c r="HSW619" s="86"/>
      <c r="HSX619" s="526"/>
      <c r="HSY619" s="86"/>
      <c r="HSZ619" s="526"/>
      <c r="HTA619" s="86"/>
      <c r="HTB619" s="526"/>
      <c r="HTC619" s="86"/>
      <c r="HTD619" s="526"/>
      <c r="HTE619" s="86"/>
      <c r="HTF619" s="526"/>
      <c r="HTG619" s="86"/>
      <c r="HTH619" s="526"/>
      <c r="HTI619" s="86"/>
      <c r="HTJ619" s="526"/>
      <c r="HTK619" s="86"/>
      <c r="HTL619" s="526"/>
      <c r="HTM619" s="86"/>
      <c r="HTN619" s="526"/>
      <c r="HTO619" s="86"/>
      <c r="HTP619" s="526"/>
      <c r="HTQ619" s="86"/>
      <c r="HTR619" s="526"/>
      <c r="HTS619" s="86"/>
      <c r="HTT619" s="526"/>
      <c r="HTU619" s="86"/>
      <c r="HTV619" s="526"/>
      <c r="HTW619" s="86"/>
      <c r="HTX619" s="526"/>
      <c r="HTY619" s="86"/>
      <c r="HTZ619" s="526"/>
      <c r="HUA619" s="86"/>
      <c r="HUB619" s="526"/>
      <c r="HUC619" s="86"/>
      <c r="HUD619" s="526"/>
      <c r="HUE619" s="86"/>
      <c r="HUF619" s="526"/>
      <c r="HUG619" s="86"/>
      <c r="HUH619" s="526"/>
      <c r="HUI619" s="86"/>
      <c r="HUJ619" s="526"/>
      <c r="HUK619" s="86"/>
      <c r="HUL619" s="526"/>
      <c r="HUM619" s="86"/>
      <c r="HUN619" s="526"/>
      <c r="HUO619" s="86"/>
      <c r="HUP619" s="526"/>
      <c r="HUQ619" s="86"/>
      <c r="HUR619" s="526"/>
      <c r="HUS619" s="86"/>
      <c r="HUT619" s="526"/>
      <c r="HUU619" s="86"/>
      <c r="HUV619" s="526"/>
      <c r="HUW619" s="86"/>
      <c r="HUX619" s="526"/>
      <c r="HUY619" s="86"/>
      <c r="HUZ619" s="526"/>
      <c r="HVA619" s="86"/>
      <c r="HVB619" s="526"/>
      <c r="HVC619" s="86"/>
      <c r="HVD619" s="526"/>
      <c r="HVE619" s="86"/>
      <c r="HVF619" s="526"/>
      <c r="HVG619" s="86"/>
      <c r="HVH619" s="526"/>
      <c r="HVI619" s="86"/>
      <c r="HVJ619" s="526"/>
      <c r="HVK619" s="86"/>
      <c r="HVL619" s="526"/>
      <c r="HVM619" s="86"/>
      <c r="HVN619" s="526"/>
      <c r="HVO619" s="86"/>
      <c r="HVP619" s="526"/>
      <c r="HVQ619" s="86"/>
      <c r="HVR619" s="526"/>
      <c r="HVS619" s="86"/>
      <c r="HVT619" s="526"/>
      <c r="HVU619" s="86"/>
      <c r="HVV619" s="526"/>
      <c r="HVW619" s="86"/>
      <c r="HVX619" s="526"/>
      <c r="HVY619" s="86"/>
      <c r="HVZ619" s="526"/>
      <c r="HWA619" s="86"/>
      <c r="HWB619" s="526"/>
      <c r="HWC619" s="86"/>
      <c r="HWD619" s="526"/>
      <c r="HWE619" s="86"/>
      <c r="HWF619" s="526"/>
      <c r="HWG619" s="86"/>
      <c r="HWH619" s="526"/>
      <c r="HWI619" s="86"/>
      <c r="HWJ619" s="526"/>
      <c r="HWK619" s="86"/>
      <c r="HWL619" s="526"/>
      <c r="HWM619" s="86"/>
      <c r="HWN619" s="526"/>
      <c r="HWO619" s="86"/>
      <c r="HWP619" s="526"/>
      <c r="HWQ619" s="86"/>
      <c r="HWR619" s="526"/>
      <c r="HWS619" s="86"/>
      <c r="HWT619" s="526"/>
      <c r="HWU619" s="86"/>
      <c r="HWV619" s="526"/>
      <c r="HWW619" s="86"/>
      <c r="HWX619" s="526"/>
      <c r="HWY619" s="86"/>
      <c r="HWZ619" s="526"/>
      <c r="HXA619" s="86"/>
      <c r="HXB619" s="526"/>
      <c r="HXC619" s="86"/>
      <c r="HXD619" s="526"/>
      <c r="HXE619" s="86"/>
      <c r="HXF619" s="526"/>
      <c r="HXG619" s="86"/>
      <c r="HXH619" s="526"/>
      <c r="HXI619" s="86"/>
      <c r="HXJ619" s="526"/>
      <c r="HXK619" s="86"/>
      <c r="HXL619" s="526"/>
      <c r="HXM619" s="86"/>
      <c r="HXN619" s="526"/>
      <c r="HXO619" s="86"/>
      <c r="HXP619" s="526"/>
      <c r="HXQ619" s="86"/>
      <c r="HXR619" s="526"/>
      <c r="HXS619" s="86"/>
      <c r="HXT619" s="526"/>
      <c r="HXU619" s="86"/>
      <c r="HXV619" s="526"/>
      <c r="HXW619" s="86"/>
      <c r="HXX619" s="526"/>
      <c r="HXY619" s="86"/>
      <c r="HXZ619" s="526"/>
      <c r="HYA619" s="86"/>
      <c r="HYB619" s="526"/>
      <c r="HYC619" s="86"/>
      <c r="HYD619" s="526"/>
      <c r="HYE619" s="86"/>
      <c r="HYF619" s="526"/>
      <c r="HYG619" s="86"/>
      <c r="HYH619" s="526"/>
      <c r="HYI619" s="86"/>
      <c r="HYJ619" s="526"/>
      <c r="HYK619" s="86"/>
      <c r="HYL619" s="526"/>
      <c r="HYM619" s="86"/>
      <c r="HYN619" s="526"/>
      <c r="HYO619" s="86"/>
      <c r="HYP619" s="526"/>
      <c r="HYQ619" s="86"/>
      <c r="HYR619" s="526"/>
      <c r="HYS619" s="86"/>
      <c r="HYT619" s="526"/>
      <c r="HYU619" s="86"/>
      <c r="HYV619" s="526"/>
      <c r="HYW619" s="86"/>
      <c r="HYX619" s="526"/>
      <c r="HYY619" s="86"/>
      <c r="HYZ619" s="526"/>
      <c r="HZA619" s="86"/>
      <c r="HZB619" s="526"/>
      <c r="HZC619" s="86"/>
      <c r="HZD619" s="526"/>
      <c r="HZE619" s="86"/>
      <c r="HZF619" s="526"/>
      <c r="HZG619" s="86"/>
      <c r="HZH619" s="526"/>
      <c r="HZI619" s="86"/>
      <c r="HZJ619" s="526"/>
      <c r="HZK619" s="86"/>
      <c r="HZL619" s="526"/>
      <c r="HZM619" s="86"/>
      <c r="HZN619" s="526"/>
      <c r="HZO619" s="86"/>
      <c r="HZP619" s="526"/>
      <c r="HZQ619" s="86"/>
      <c r="HZR619" s="526"/>
      <c r="HZS619" s="86"/>
      <c r="HZT619" s="526"/>
      <c r="HZU619" s="86"/>
      <c r="HZV619" s="526"/>
      <c r="HZW619" s="86"/>
      <c r="HZX619" s="526"/>
      <c r="HZY619" s="86"/>
      <c r="HZZ619" s="526"/>
      <c r="IAA619" s="86"/>
      <c r="IAB619" s="526"/>
      <c r="IAC619" s="86"/>
      <c r="IAD619" s="526"/>
      <c r="IAE619" s="86"/>
      <c r="IAF619" s="526"/>
      <c r="IAG619" s="86"/>
      <c r="IAH619" s="526"/>
      <c r="IAI619" s="86"/>
      <c r="IAJ619" s="526"/>
      <c r="IAK619" s="86"/>
      <c r="IAL619" s="526"/>
      <c r="IAM619" s="86"/>
      <c r="IAN619" s="526"/>
      <c r="IAO619" s="86"/>
      <c r="IAP619" s="526"/>
      <c r="IAQ619" s="86"/>
      <c r="IAR619" s="526"/>
      <c r="IAS619" s="86"/>
      <c r="IAT619" s="526"/>
      <c r="IAU619" s="86"/>
      <c r="IAV619" s="526"/>
      <c r="IAW619" s="86"/>
      <c r="IAX619" s="526"/>
      <c r="IAY619" s="86"/>
      <c r="IAZ619" s="526"/>
      <c r="IBA619" s="86"/>
      <c r="IBB619" s="526"/>
      <c r="IBC619" s="86"/>
      <c r="IBD619" s="526"/>
      <c r="IBE619" s="86"/>
      <c r="IBF619" s="526"/>
      <c r="IBG619" s="86"/>
      <c r="IBH619" s="526"/>
      <c r="IBI619" s="86"/>
      <c r="IBJ619" s="526"/>
      <c r="IBK619" s="86"/>
      <c r="IBL619" s="526"/>
      <c r="IBM619" s="86"/>
      <c r="IBN619" s="526"/>
      <c r="IBO619" s="86"/>
      <c r="IBP619" s="526"/>
      <c r="IBQ619" s="86"/>
      <c r="IBR619" s="526"/>
      <c r="IBS619" s="86"/>
      <c r="IBT619" s="526"/>
      <c r="IBU619" s="86"/>
      <c r="IBV619" s="526"/>
      <c r="IBW619" s="86"/>
      <c r="IBX619" s="526"/>
      <c r="IBY619" s="86"/>
      <c r="IBZ619" s="526"/>
      <c r="ICA619" s="86"/>
      <c r="ICB619" s="526"/>
      <c r="ICC619" s="86"/>
      <c r="ICD619" s="526"/>
      <c r="ICE619" s="86"/>
      <c r="ICF619" s="526"/>
      <c r="ICG619" s="86"/>
      <c r="ICH619" s="526"/>
      <c r="ICI619" s="86"/>
      <c r="ICJ619" s="526"/>
      <c r="ICK619" s="86"/>
      <c r="ICL619" s="526"/>
      <c r="ICM619" s="86"/>
      <c r="ICN619" s="526"/>
      <c r="ICO619" s="86"/>
      <c r="ICP619" s="526"/>
      <c r="ICQ619" s="86"/>
      <c r="ICR619" s="526"/>
      <c r="ICS619" s="86"/>
      <c r="ICT619" s="526"/>
      <c r="ICU619" s="86"/>
      <c r="ICV619" s="526"/>
      <c r="ICW619" s="86"/>
      <c r="ICX619" s="526"/>
      <c r="ICY619" s="86"/>
      <c r="ICZ619" s="526"/>
      <c r="IDA619" s="86"/>
      <c r="IDB619" s="526"/>
      <c r="IDC619" s="86"/>
      <c r="IDD619" s="526"/>
      <c r="IDE619" s="86"/>
      <c r="IDF619" s="526"/>
      <c r="IDG619" s="86"/>
      <c r="IDH619" s="526"/>
      <c r="IDI619" s="86"/>
      <c r="IDJ619" s="526"/>
      <c r="IDK619" s="86"/>
      <c r="IDL619" s="526"/>
      <c r="IDM619" s="86"/>
      <c r="IDN619" s="526"/>
      <c r="IDO619" s="86"/>
      <c r="IDP619" s="526"/>
      <c r="IDQ619" s="86"/>
      <c r="IDR619" s="526"/>
      <c r="IDS619" s="86"/>
      <c r="IDT619" s="526"/>
      <c r="IDU619" s="86"/>
      <c r="IDV619" s="526"/>
      <c r="IDW619" s="86"/>
      <c r="IDX619" s="526"/>
      <c r="IDY619" s="86"/>
      <c r="IDZ619" s="526"/>
      <c r="IEA619" s="86"/>
      <c r="IEB619" s="526"/>
      <c r="IEC619" s="86"/>
      <c r="IED619" s="526"/>
      <c r="IEE619" s="86"/>
      <c r="IEF619" s="526"/>
      <c r="IEG619" s="86"/>
      <c r="IEH619" s="526"/>
      <c r="IEI619" s="86"/>
      <c r="IEJ619" s="526"/>
      <c r="IEK619" s="86"/>
      <c r="IEL619" s="526"/>
      <c r="IEM619" s="86"/>
      <c r="IEN619" s="526"/>
      <c r="IEO619" s="86"/>
      <c r="IEP619" s="526"/>
      <c r="IEQ619" s="86"/>
      <c r="IER619" s="526"/>
      <c r="IES619" s="86"/>
      <c r="IET619" s="526"/>
      <c r="IEU619" s="86"/>
      <c r="IEV619" s="526"/>
      <c r="IEW619" s="86"/>
      <c r="IEX619" s="526"/>
      <c r="IEY619" s="86"/>
      <c r="IEZ619" s="526"/>
      <c r="IFA619" s="86"/>
      <c r="IFB619" s="526"/>
      <c r="IFC619" s="86"/>
      <c r="IFD619" s="526"/>
      <c r="IFE619" s="86"/>
      <c r="IFF619" s="526"/>
      <c r="IFG619" s="86"/>
      <c r="IFH619" s="526"/>
      <c r="IFI619" s="86"/>
      <c r="IFJ619" s="526"/>
      <c r="IFK619" s="86"/>
      <c r="IFL619" s="526"/>
      <c r="IFM619" s="86"/>
      <c r="IFN619" s="526"/>
      <c r="IFO619" s="86"/>
      <c r="IFP619" s="526"/>
      <c r="IFQ619" s="86"/>
      <c r="IFR619" s="526"/>
      <c r="IFS619" s="86"/>
      <c r="IFT619" s="526"/>
      <c r="IFU619" s="86"/>
      <c r="IFV619" s="526"/>
      <c r="IFW619" s="86"/>
      <c r="IFX619" s="526"/>
      <c r="IFY619" s="86"/>
      <c r="IFZ619" s="526"/>
      <c r="IGA619" s="86"/>
      <c r="IGB619" s="526"/>
      <c r="IGC619" s="86"/>
      <c r="IGD619" s="526"/>
      <c r="IGE619" s="86"/>
      <c r="IGF619" s="526"/>
      <c r="IGG619" s="86"/>
      <c r="IGH619" s="526"/>
      <c r="IGI619" s="86"/>
      <c r="IGJ619" s="526"/>
      <c r="IGK619" s="86"/>
      <c r="IGL619" s="526"/>
      <c r="IGM619" s="86"/>
      <c r="IGN619" s="526"/>
      <c r="IGO619" s="86"/>
      <c r="IGP619" s="526"/>
      <c r="IGQ619" s="86"/>
      <c r="IGR619" s="526"/>
      <c r="IGS619" s="86"/>
      <c r="IGT619" s="526"/>
      <c r="IGU619" s="86"/>
      <c r="IGV619" s="526"/>
      <c r="IGW619" s="86"/>
      <c r="IGX619" s="526"/>
      <c r="IGY619" s="86"/>
      <c r="IGZ619" s="526"/>
      <c r="IHA619" s="86"/>
      <c r="IHB619" s="526"/>
      <c r="IHC619" s="86"/>
      <c r="IHD619" s="526"/>
      <c r="IHE619" s="86"/>
      <c r="IHF619" s="526"/>
      <c r="IHG619" s="86"/>
      <c r="IHH619" s="526"/>
      <c r="IHI619" s="86"/>
      <c r="IHJ619" s="526"/>
      <c r="IHK619" s="86"/>
      <c r="IHL619" s="526"/>
      <c r="IHM619" s="86"/>
      <c r="IHN619" s="526"/>
      <c r="IHO619" s="86"/>
      <c r="IHP619" s="526"/>
      <c r="IHQ619" s="86"/>
      <c r="IHR619" s="526"/>
      <c r="IHS619" s="86"/>
      <c r="IHT619" s="526"/>
      <c r="IHU619" s="86"/>
      <c r="IHV619" s="526"/>
      <c r="IHW619" s="86"/>
      <c r="IHX619" s="526"/>
      <c r="IHY619" s="86"/>
      <c r="IHZ619" s="526"/>
      <c r="IIA619" s="86"/>
      <c r="IIB619" s="526"/>
      <c r="IIC619" s="86"/>
      <c r="IID619" s="526"/>
      <c r="IIE619" s="86"/>
      <c r="IIF619" s="526"/>
      <c r="IIG619" s="86"/>
      <c r="IIH619" s="526"/>
      <c r="III619" s="86"/>
      <c r="IIJ619" s="526"/>
      <c r="IIK619" s="86"/>
      <c r="IIL619" s="526"/>
      <c r="IIM619" s="86"/>
      <c r="IIN619" s="526"/>
      <c r="IIO619" s="86"/>
      <c r="IIP619" s="526"/>
      <c r="IIQ619" s="86"/>
      <c r="IIR619" s="526"/>
      <c r="IIS619" s="86"/>
      <c r="IIT619" s="526"/>
      <c r="IIU619" s="86"/>
      <c r="IIV619" s="526"/>
      <c r="IIW619" s="86"/>
      <c r="IIX619" s="526"/>
      <c r="IIY619" s="86"/>
      <c r="IIZ619" s="526"/>
      <c r="IJA619" s="86"/>
      <c r="IJB619" s="526"/>
      <c r="IJC619" s="86"/>
      <c r="IJD619" s="526"/>
      <c r="IJE619" s="86"/>
      <c r="IJF619" s="526"/>
      <c r="IJG619" s="86"/>
      <c r="IJH619" s="526"/>
      <c r="IJI619" s="86"/>
      <c r="IJJ619" s="526"/>
      <c r="IJK619" s="86"/>
      <c r="IJL619" s="526"/>
      <c r="IJM619" s="86"/>
      <c r="IJN619" s="526"/>
      <c r="IJO619" s="86"/>
      <c r="IJP619" s="526"/>
      <c r="IJQ619" s="86"/>
      <c r="IJR619" s="526"/>
      <c r="IJS619" s="86"/>
      <c r="IJT619" s="526"/>
      <c r="IJU619" s="86"/>
      <c r="IJV619" s="526"/>
      <c r="IJW619" s="86"/>
      <c r="IJX619" s="526"/>
      <c r="IJY619" s="86"/>
      <c r="IJZ619" s="526"/>
      <c r="IKA619" s="86"/>
      <c r="IKB619" s="526"/>
      <c r="IKC619" s="86"/>
      <c r="IKD619" s="526"/>
      <c r="IKE619" s="86"/>
      <c r="IKF619" s="526"/>
      <c r="IKG619" s="86"/>
      <c r="IKH619" s="526"/>
      <c r="IKI619" s="86"/>
      <c r="IKJ619" s="526"/>
      <c r="IKK619" s="86"/>
      <c r="IKL619" s="526"/>
      <c r="IKM619" s="86"/>
      <c r="IKN619" s="526"/>
      <c r="IKO619" s="86"/>
      <c r="IKP619" s="526"/>
      <c r="IKQ619" s="86"/>
      <c r="IKR619" s="526"/>
      <c r="IKS619" s="86"/>
      <c r="IKT619" s="526"/>
      <c r="IKU619" s="86"/>
      <c r="IKV619" s="526"/>
      <c r="IKW619" s="86"/>
      <c r="IKX619" s="526"/>
      <c r="IKY619" s="86"/>
      <c r="IKZ619" s="526"/>
      <c r="ILA619" s="86"/>
      <c r="ILB619" s="526"/>
      <c r="ILC619" s="86"/>
      <c r="ILD619" s="526"/>
      <c r="ILE619" s="86"/>
      <c r="ILF619" s="526"/>
      <c r="ILG619" s="86"/>
      <c r="ILH619" s="526"/>
      <c r="ILI619" s="86"/>
      <c r="ILJ619" s="526"/>
      <c r="ILK619" s="86"/>
      <c r="ILL619" s="526"/>
      <c r="ILM619" s="86"/>
      <c r="ILN619" s="526"/>
      <c r="ILO619" s="86"/>
      <c r="ILP619" s="526"/>
      <c r="ILQ619" s="86"/>
      <c r="ILR619" s="526"/>
      <c r="ILS619" s="86"/>
      <c r="ILT619" s="526"/>
      <c r="ILU619" s="86"/>
      <c r="ILV619" s="526"/>
      <c r="ILW619" s="86"/>
      <c r="ILX619" s="526"/>
      <c r="ILY619" s="86"/>
      <c r="ILZ619" s="526"/>
      <c r="IMA619" s="86"/>
      <c r="IMB619" s="526"/>
      <c r="IMC619" s="86"/>
      <c r="IMD619" s="526"/>
      <c r="IME619" s="86"/>
      <c r="IMF619" s="526"/>
      <c r="IMG619" s="86"/>
      <c r="IMH619" s="526"/>
      <c r="IMI619" s="86"/>
      <c r="IMJ619" s="526"/>
      <c r="IMK619" s="86"/>
      <c r="IML619" s="526"/>
      <c r="IMM619" s="86"/>
      <c r="IMN619" s="526"/>
      <c r="IMO619" s="86"/>
      <c r="IMP619" s="526"/>
      <c r="IMQ619" s="86"/>
      <c r="IMR619" s="526"/>
      <c r="IMS619" s="86"/>
      <c r="IMT619" s="526"/>
      <c r="IMU619" s="86"/>
      <c r="IMV619" s="526"/>
      <c r="IMW619" s="86"/>
      <c r="IMX619" s="526"/>
      <c r="IMY619" s="86"/>
      <c r="IMZ619" s="526"/>
      <c r="INA619" s="86"/>
      <c r="INB619" s="526"/>
      <c r="INC619" s="86"/>
      <c r="IND619" s="526"/>
      <c r="INE619" s="86"/>
      <c r="INF619" s="526"/>
      <c r="ING619" s="86"/>
      <c r="INH619" s="526"/>
      <c r="INI619" s="86"/>
      <c r="INJ619" s="526"/>
      <c r="INK619" s="86"/>
      <c r="INL619" s="526"/>
      <c r="INM619" s="86"/>
      <c r="INN619" s="526"/>
      <c r="INO619" s="86"/>
      <c r="INP619" s="526"/>
      <c r="INQ619" s="86"/>
      <c r="INR619" s="526"/>
      <c r="INS619" s="86"/>
      <c r="INT619" s="526"/>
      <c r="INU619" s="86"/>
      <c r="INV619" s="526"/>
      <c r="INW619" s="86"/>
      <c r="INX619" s="526"/>
      <c r="INY619" s="86"/>
      <c r="INZ619" s="526"/>
      <c r="IOA619" s="86"/>
      <c r="IOB619" s="526"/>
      <c r="IOC619" s="86"/>
      <c r="IOD619" s="526"/>
      <c r="IOE619" s="86"/>
      <c r="IOF619" s="526"/>
      <c r="IOG619" s="86"/>
      <c r="IOH619" s="526"/>
      <c r="IOI619" s="86"/>
      <c r="IOJ619" s="526"/>
      <c r="IOK619" s="86"/>
      <c r="IOL619" s="526"/>
      <c r="IOM619" s="86"/>
      <c r="ION619" s="526"/>
      <c r="IOO619" s="86"/>
      <c r="IOP619" s="526"/>
      <c r="IOQ619" s="86"/>
      <c r="IOR619" s="526"/>
      <c r="IOS619" s="86"/>
      <c r="IOT619" s="526"/>
      <c r="IOU619" s="86"/>
      <c r="IOV619" s="526"/>
      <c r="IOW619" s="86"/>
      <c r="IOX619" s="526"/>
      <c r="IOY619" s="86"/>
      <c r="IOZ619" s="526"/>
      <c r="IPA619" s="86"/>
      <c r="IPB619" s="526"/>
      <c r="IPC619" s="86"/>
      <c r="IPD619" s="526"/>
      <c r="IPE619" s="86"/>
      <c r="IPF619" s="526"/>
      <c r="IPG619" s="86"/>
      <c r="IPH619" s="526"/>
      <c r="IPI619" s="86"/>
      <c r="IPJ619" s="526"/>
      <c r="IPK619" s="86"/>
      <c r="IPL619" s="526"/>
      <c r="IPM619" s="86"/>
      <c r="IPN619" s="526"/>
      <c r="IPO619" s="86"/>
      <c r="IPP619" s="526"/>
      <c r="IPQ619" s="86"/>
      <c r="IPR619" s="526"/>
      <c r="IPS619" s="86"/>
      <c r="IPT619" s="526"/>
      <c r="IPU619" s="86"/>
      <c r="IPV619" s="526"/>
      <c r="IPW619" s="86"/>
      <c r="IPX619" s="526"/>
      <c r="IPY619" s="86"/>
      <c r="IPZ619" s="526"/>
      <c r="IQA619" s="86"/>
      <c r="IQB619" s="526"/>
      <c r="IQC619" s="86"/>
      <c r="IQD619" s="526"/>
      <c r="IQE619" s="86"/>
      <c r="IQF619" s="526"/>
      <c r="IQG619" s="86"/>
      <c r="IQH619" s="526"/>
      <c r="IQI619" s="86"/>
      <c r="IQJ619" s="526"/>
      <c r="IQK619" s="86"/>
      <c r="IQL619" s="526"/>
      <c r="IQM619" s="86"/>
      <c r="IQN619" s="526"/>
      <c r="IQO619" s="86"/>
      <c r="IQP619" s="526"/>
      <c r="IQQ619" s="86"/>
      <c r="IQR619" s="526"/>
      <c r="IQS619" s="86"/>
      <c r="IQT619" s="526"/>
      <c r="IQU619" s="86"/>
      <c r="IQV619" s="526"/>
      <c r="IQW619" s="86"/>
      <c r="IQX619" s="526"/>
      <c r="IQY619" s="86"/>
      <c r="IQZ619" s="526"/>
      <c r="IRA619" s="86"/>
      <c r="IRB619" s="526"/>
      <c r="IRC619" s="86"/>
      <c r="IRD619" s="526"/>
      <c r="IRE619" s="86"/>
      <c r="IRF619" s="526"/>
      <c r="IRG619" s="86"/>
      <c r="IRH619" s="526"/>
      <c r="IRI619" s="86"/>
      <c r="IRJ619" s="526"/>
      <c r="IRK619" s="86"/>
      <c r="IRL619" s="526"/>
      <c r="IRM619" s="86"/>
      <c r="IRN619" s="526"/>
      <c r="IRO619" s="86"/>
      <c r="IRP619" s="526"/>
      <c r="IRQ619" s="86"/>
      <c r="IRR619" s="526"/>
      <c r="IRS619" s="86"/>
      <c r="IRT619" s="526"/>
      <c r="IRU619" s="86"/>
      <c r="IRV619" s="526"/>
      <c r="IRW619" s="86"/>
      <c r="IRX619" s="526"/>
      <c r="IRY619" s="86"/>
      <c r="IRZ619" s="526"/>
      <c r="ISA619" s="86"/>
      <c r="ISB619" s="526"/>
      <c r="ISC619" s="86"/>
      <c r="ISD619" s="526"/>
      <c r="ISE619" s="86"/>
      <c r="ISF619" s="526"/>
      <c r="ISG619" s="86"/>
      <c r="ISH619" s="526"/>
      <c r="ISI619" s="86"/>
      <c r="ISJ619" s="526"/>
      <c r="ISK619" s="86"/>
      <c r="ISL619" s="526"/>
      <c r="ISM619" s="86"/>
      <c r="ISN619" s="526"/>
      <c r="ISO619" s="86"/>
      <c r="ISP619" s="526"/>
      <c r="ISQ619" s="86"/>
      <c r="ISR619" s="526"/>
      <c r="ISS619" s="86"/>
      <c r="IST619" s="526"/>
      <c r="ISU619" s="86"/>
      <c r="ISV619" s="526"/>
      <c r="ISW619" s="86"/>
      <c r="ISX619" s="526"/>
      <c r="ISY619" s="86"/>
      <c r="ISZ619" s="526"/>
      <c r="ITA619" s="86"/>
      <c r="ITB619" s="526"/>
      <c r="ITC619" s="86"/>
      <c r="ITD619" s="526"/>
      <c r="ITE619" s="86"/>
      <c r="ITF619" s="526"/>
      <c r="ITG619" s="86"/>
      <c r="ITH619" s="526"/>
      <c r="ITI619" s="86"/>
      <c r="ITJ619" s="526"/>
      <c r="ITK619" s="86"/>
      <c r="ITL619" s="526"/>
      <c r="ITM619" s="86"/>
      <c r="ITN619" s="526"/>
      <c r="ITO619" s="86"/>
      <c r="ITP619" s="526"/>
      <c r="ITQ619" s="86"/>
      <c r="ITR619" s="526"/>
      <c r="ITS619" s="86"/>
      <c r="ITT619" s="526"/>
      <c r="ITU619" s="86"/>
      <c r="ITV619" s="526"/>
      <c r="ITW619" s="86"/>
      <c r="ITX619" s="526"/>
      <c r="ITY619" s="86"/>
      <c r="ITZ619" s="526"/>
      <c r="IUA619" s="86"/>
      <c r="IUB619" s="526"/>
      <c r="IUC619" s="86"/>
      <c r="IUD619" s="526"/>
      <c r="IUE619" s="86"/>
      <c r="IUF619" s="526"/>
      <c r="IUG619" s="86"/>
      <c r="IUH619" s="526"/>
      <c r="IUI619" s="86"/>
      <c r="IUJ619" s="526"/>
      <c r="IUK619" s="86"/>
      <c r="IUL619" s="526"/>
      <c r="IUM619" s="86"/>
      <c r="IUN619" s="526"/>
      <c r="IUO619" s="86"/>
      <c r="IUP619" s="526"/>
      <c r="IUQ619" s="86"/>
      <c r="IUR619" s="526"/>
      <c r="IUS619" s="86"/>
      <c r="IUT619" s="526"/>
      <c r="IUU619" s="86"/>
      <c r="IUV619" s="526"/>
      <c r="IUW619" s="86"/>
      <c r="IUX619" s="526"/>
      <c r="IUY619" s="86"/>
      <c r="IUZ619" s="526"/>
      <c r="IVA619" s="86"/>
      <c r="IVB619" s="526"/>
      <c r="IVC619" s="86"/>
      <c r="IVD619" s="526"/>
      <c r="IVE619" s="86"/>
      <c r="IVF619" s="526"/>
      <c r="IVG619" s="86"/>
      <c r="IVH619" s="526"/>
      <c r="IVI619" s="86"/>
      <c r="IVJ619" s="526"/>
      <c r="IVK619" s="86"/>
      <c r="IVL619" s="526"/>
      <c r="IVM619" s="86"/>
      <c r="IVN619" s="526"/>
      <c r="IVO619" s="86"/>
      <c r="IVP619" s="526"/>
      <c r="IVQ619" s="86"/>
      <c r="IVR619" s="526"/>
      <c r="IVS619" s="86"/>
      <c r="IVT619" s="526"/>
      <c r="IVU619" s="86"/>
      <c r="IVV619" s="526"/>
      <c r="IVW619" s="86"/>
      <c r="IVX619" s="526"/>
      <c r="IVY619" s="86"/>
      <c r="IVZ619" s="526"/>
      <c r="IWA619" s="86"/>
      <c r="IWB619" s="526"/>
      <c r="IWC619" s="86"/>
      <c r="IWD619" s="526"/>
      <c r="IWE619" s="86"/>
      <c r="IWF619" s="526"/>
      <c r="IWG619" s="86"/>
      <c r="IWH619" s="526"/>
      <c r="IWI619" s="86"/>
      <c r="IWJ619" s="526"/>
      <c r="IWK619" s="86"/>
      <c r="IWL619" s="526"/>
      <c r="IWM619" s="86"/>
      <c r="IWN619" s="526"/>
      <c r="IWO619" s="86"/>
      <c r="IWP619" s="526"/>
      <c r="IWQ619" s="86"/>
      <c r="IWR619" s="526"/>
      <c r="IWS619" s="86"/>
      <c r="IWT619" s="526"/>
      <c r="IWU619" s="86"/>
      <c r="IWV619" s="526"/>
      <c r="IWW619" s="86"/>
      <c r="IWX619" s="526"/>
      <c r="IWY619" s="86"/>
      <c r="IWZ619" s="526"/>
      <c r="IXA619" s="86"/>
      <c r="IXB619" s="526"/>
      <c r="IXC619" s="86"/>
      <c r="IXD619" s="526"/>
      <c r="IXE619" s="86"/>
      <c r="IXF619" s="526"/>
      <c r="IXG619" s="86"/>
      <c r="IXH619" s="526"/>
      <c r="IXI619" s="86"/>
      <c r="IXJ619" s="526"/>
      <c r="IXK619" s="86"/>
      <c r="IXL619" s="526"/>
      <c r="IXM619" s="86"/>
      <c r="IXN619" s="526"/>
      <c r="IXO619" s="86"/>
      <c r="IXP619" s="526"/>
      <c r="IXQ619" s="86"/>
      <c r="IXR619" s="526"/>
      <c r="IXS619" s="86"/>
      <c r="IXT619" s="526"/>
      <c r="IXU619" s="86"/>
      <c r="IXV619" s="526"/>
      <c r="IXW619" s="86"/>
      <c r="IXX619" s="526"/>
      <c r="IXY619" s="86"/>
      <c r="IXZ619" s="526"/>
      <c r="IYA619" s="86"/>
      <c r="IYB619" s="526"/>
      <c r="IYC619" s="86"/>
      <c r="IYD619" s="526"/>
      <c r="IYE619" s="86"/>
      <c r="IYF619" s="526"/>
      <c r="IYG619" s="86"/>
      <c r="IYH619" s="526"/>
      <c r="IYI619" s="86"/>
      <c r="IYJ619" s="526"/>
      <c r="IYK619" s="86"/>
      <c r="IYL619" s="526"/>
      <c r="IYM619" s="86"/>
      <c r="IYN619" s="526"/>
      <c r="IYO619" s="86"/>
      <c r="IYP619" s="526"/>
      <c r="IYQ619" s="86"/>
      <c r="IYR619" s="526"/>
      <c r="IYS619" s="86"/>
      <c r="IYT619" s="526"/>
      <c r="IYU619" s="86"/>
      <c r="IYV619" s="526"/>
      <c r="IYW619" s="86"/>
      <c r="IYX619" s="526"/>
      <c r="IYY619" s="86"/>
      <c r="IYZ619" s="526"/>
      <c r="IZA619" s="86"/>
      <c r="IZB619" s="526"/>
      <c r="IZC619" s="86"/>
      <c r="IZD619" s="526"/>
      <c r="IZE619" s="86"/>
      <c r="IZF619" s="526"/>
      <c r="IZG619" s="86"/>
      <c r="IZH619" s="526"/>
      <c r="IZI619" s="86"/>
      <c r="IZJ619" s="526"/>
      <c r="IZK619" s="86"/>
      <c r="IZL619" s="526"/>
      <c r="IZM619" s="86"/>
      <c r="IZN619" s="526"/>
      <c r="IZO619" s="86"/>
      <c r="IZP619" s="526"/>
      <c r="IZQ619" s="86"/>
      <c r="IZR619" s="526"/>
      <c r="IZS619" s="86"/>
      <c r="IZT619" s="526"/>
      <c r="IZU619" s="86"/>
      <c r="IZV619" s="526"/>
      <c r="IZW619" s="86"/>
      <c r="IZX619" s="526"/>
      <c r="IZY619" s="86"/>
      <c r="IZZ619" s="526"/>
      <c r="JAA619" s="86"/>
      <c r="JAB619" s="526"/>
      <c r="JAC619" s="86"/>
      <c r="JAD619" s="526"/>
      <c r="JAE619" s="86"/>
      <c r="JAF619" s="526"/>
      <c r="JAG619" s="86"/>
      <c r="JAH619" s="526"/>
      <c r="JAI619" s="86"/>
      <c r="JAJ619" s="526"/>
      <c r="JAK619" s="86"/>
      <c r="JAL619" s="526"/>
      <c r="JAM619" s="86"/>
      <c r="JAN619" s="526"/>
      <c r="JAO619" s="86"/>
      <c r="JAP619" s="526"/>
      <c r="JAQ619" s="86"/>
      <c r="JAR619" s="526"/>
      <c r="JAS619" s="86"/>
      <c r="JAT619" s="526"/>
      <c r="JAU619" s="86"/>
      <c r="JAV619" s="526"/>
      <c r="JAW619" s="86"/>
      <c r="JAX619" s="526"/>
      <c r="JAY619" s="86"/>
      <c r="JAZ619" s="526"/>
      <c r="JBA619" s="86"/>
      <c r="JBB619" s="526"/>
      <c r="JBC619" s="86"/>
      <c r="JBD619" s="526"/>
      <c r="JBE619" s="86"/>
      <c r="JBF619" s="526"/>
      <c r="JBG619" s="86"/>
      <c r="JBH619" s="526"/>
      <c r="JBI619" s="86"/>
      <c r="JBJ619" s="526"/>
      <c r="JBK619" s="86"/>
      <c r="JBL619" s="526"/>
      <c r="JBM619" s="86"/>
      <c r="JBN619" s="526"/>
      <c r="JBO619" s="86"/>
      <c r="JBP619" s="526"/>
      <c r="JBQ619" s="86"/>
      <c r="JBR619" s="526"/>
      <c r="JBS619" s="86"/>
      <c r="JBT619" s="526"/>
      <c r="JBU619" s="86"/>
      <c r="JBV619" s="526"/>
      <c r="JBW619" s="86"/>
      <c r="JBX619" s="526"/>
      <c r="JBY619" s="86"/>
      <c r="JBZ619" s="526"/>
      <c r="JCA619" s="86"/>
      <c r="JCB619" s="526"/>
      <c r="JCC619" s="86"/>
      <c r="JCD619" s="526"/>
      <c r="JCE619" s="86"/>
      <c r="JCF619" s="526"/>
      <c r="JCG619" s="86"/>
      <c r="JCH619" s="526"/>
      <c r="JCI619" s="86"/>
      <c r="JCJ619" s="526"/>
      <c r="JCK619" s="86"/>
      <c r="JCL619" s="526"/>
      <c r="JCM619" s="86"/>
      <c r="JCN619" s="526"/>
      <c r="JCO619" s="86"/>
      <c r="JCP619" s="526"/>
      <c r="JCQ619" s="86"/>
      <c r="JCR619" s="526"/>
      <c r="JCS619" s="86"/>
      <c r="JCT619" s="526"/>
      <c r="JCU619" s="86"/>
      <c r="JCV619" s="526"/>
      <c r="JCW619" s="86"/>
      <c r="JCX619" s="526"/>
      <c r="JCY619" s="86"/>
      <c r="JCZ619" s="526"/>
      <c r="JDA619" s="86"/>
      <c r="JDB619" s="526"/>
      <c r="JDC619" s="86"/>
      <c r="JDD619" s="526"/>
      <c r="JDE619" s="86"/>
      <c r="JDF619" s="526"/>
      <c r="JDG619" s="86"/>
      <c r="JDH619" s="526"/>
      <c r="JDI619" s="86"/>
      <c r="JDJ619" s="526"/>
      <c r="JDK619" s="86"/>
      <c r="JDL619" s="526"/>
      <c r="JDM619" s="86"/>
      <c r="JDN619" s="526"/>
      <c r="JDO619" s="86"/>
      <c r="JDP619" s="526"/>
      <c r="JDQ619" s="86"/>
      <c r="JDR619" s="526"/>
      <c r="JDS619" s="86"/>
      <c r="JDT619" s="526"/>
      <c r="JDU619" s="86"/>
      <c r="JDV619" s="526"/>
      <c r="JDW619" s="86"/>
      <c r="JDX619" s="526"/>
      <c r="JDY619" s="86"/>
      <c r="JDZ619" s="526"/>
      <c r="JEA619" s="86"/>
      <c r="JEB619" s="526"/>
      <c r="JEC619" s="86"/>
      <c r="JED619" s="526"/>
      <c r="JEE619" s="86"/>
      <c r="JEF619" s="526"/>
      <c r="JEG619" s="86"/>
      <c r="JEH619" s="526"/>
      <c r="JEI619" s="86"/>
      <c r="JEJ619" s="526"/>
      <c r="JEK619" s="86"/>
      <c r="JEL619" s="526"/>
      <c r="JEM619" s="86"/>
      <c r="JEN619" s="526"/>
      <c r="JEO619" s="86"/>
      <c r="JEP619" s="526"/>
      <c r="JEQ619" s="86"/>
      <c r="JER619" s="526"/>
      <c r="JES619" s="86"/>
      <c r="JET619" s="526"/>
      <c r="JEU619" s="86"/>
      <c r="JEV619" s="526"/>
      <c r="JEW619" s="86"/>
      <c r="JEX619" s="526"/>
      <c r="JEY619" s="86"/>
      <c r="JEZ619" s="526"/>
      <c r="JFA619" s="86"/>
      <c r="JFB619" s="526"/>
      <c r="JFC619" s="86"/>
      <c r="JFD619" s="526"/>
      <c r="JFE619" s="86"/>
      <c r="JFF619" s="526"/>
      <c r="JFG619" s="86"/>
      <c r="JFH619" s="526"/>
      <c r="JFI619" s="86"/>
      <c r="JFJ619" s="526"/>
      <c r="JFK619" s="86"/>
      <c r="JFL619" s="526"/>
      <c r="JFM619" s="86"/>
      <c r="JFN619" s="526"/>
      <c r="JFO619" s="86"/>
      <c r="JFP619" s="526"/>
      <c r="JFQ619" s="86"/>
      <c r="JFR619" s="526"/>
      <c r="JFS619" s="86"/>
      <c r="JFT619" s="526"/>
      <c r="JFU619" s="86"/>
      <c r="JFV619" s="526"/>
      <c r="JFW619" s="86"/>
      <c r="JFX619" s="526"/>
      <c r="JFY619" s="86"/>
      <c r="JFZ619" s="526"/>
      <c r="JGA619" s="86"/>
      <c r="JGB619" s="526"/>
      <c r="JGC619" s="86"/>
      <c r="JGD619" s="526"/>
      <c r="JGE619" s="86"/>
      <c r="JGF619" s="526"/>
      <c r="JGG619" s="86"/>
      <c r="JGH619" s="526"/>
      <c r="JGI619" s="86"/>
      <c r="JGJ619" s="526"/>
      <c r="JGK619" s="86"/>
      <c r="JGL619" s="526"/>
      <c r="JGM619" s="86"/>
      <c r="JGN619" s="526"/>
      <c r="JGO619" s="86"/>
      <c r="JGP619" s="526"/>
      <c r="JGQ619" s="86"/>
      <c r="JGR619" s="526"/>
      <c r="JGS619" s="86"/>
      <c r="JGT619" s="526"/>
      <c r="JGU619" s="86"/>
      <c r="JGV619" s="526"/>
      <c r="JGW619" s="86"/>
      <c r="JGX619" s="526"/>
      <c r="JGY619" s="86"/>
      <c r="JGZ619" s="526"/>
      <c r="JHA619" s="86"/>
      <c r="JHB619" s="526"/>
      <c r="JHC619" s="86"/>
      <c r="JHD619" s="526"/>
      <c r="JHE619" s="86"/>
      <c r="JHF619" s="526"/>
      <c r="JHG619" s="86"/>
      <c r="JHH619" s="526"/>
      <c r="JHI619" s="86"/>
      <c r="JHJ619" s="526"/>
      <c r="JHK619" s="86"/>
      <c r="JHL619" s="526"/>
      <c r="JHM619" s="86"/>
      <c r="JHN619" s="526"/>
      <c r="JHO619" s="86"/>
      <c r="JHP619" s="526"/>
      <c r="JHQ619" s="86"/>
      <c r="JHR619" s="526"/>
      <c r="JHS619" s="86"/>
      <c r="JHT619" s="526"/>
      <c r="JHU619" s="86"/>
      <c r="JHV619" s="526"/>
      <c r="JHW619" s="86"/>
      <c r="JHX619" s="526"/>
      <c r="JHY619" s="86"/>
      <c r="JHZ619" s="526"/>
      <c r="JIA619" s="86"/>
      <c r="JIB619" s="526"/>
      <c r="JIC619" s="86"/>
      <c r="JID619" s="526"/>
      <c r="JIE619" s="86"/>
      <c r="JIF619" s="526"/>
      <c r="JIG619" s="86"/>
      <c r="JIH619" s="526"/>
      <c r="JII619" s="86"/>
      <c r="JIJ619" s="526"/>
      <c r="JIK619" s="86"/>
      <c r="JIL619" s="526"/>
      <c r="JIM619" s="86"/>
      <c r="JIN619" s="526"/>
      <c r="JIO619" s="86"/>
      <c r="JIP619" s="526"/>
      <c r="JIQ619" s="86"/>
      <c r="JIR619" s="526"/>
      <c r="JIS619" s="86"/>
      <c r="JIT619" s="526"/>
      <c r="JIU619" s="86"/>
      <c r="JIV619" s="526"/>
      <c r="JIW619" s="86"/>
      <c r="JIX619" s="526"/>
      <c r="JIY619" s="86"/>
      <c r="JIZ619" s="526"/>
      <c r="JJA619" s="86"/>
      <c r="JJB619" s="526"/>
      <c r="JJC619" s="86"/>
      <c r="JJD619" s="526"/>
      <c r="JJE619" s="86"/>
      <c r="JJF619" s="526"/>
      <c r="JJG619" s="86"/>
      <c r="JJH619" s="526"/>
      <c r="JJI619" s="86"/>
      <c r="JJJ619" s="526"/>
      <c r="JJK619" s="86"/>
      <c r="JJL619" s="526"/>
      <c r="JJM619" s="86"/>
      <c r="JJN619" s="526"/>
      <c r="JJO619" s="86"/>
      <c r="JJP619" s="526"/>
      <c r="JJQ619" s="86"/>
      <c r="JJR619" s="526"/>
      <c r="JJS619" s="86"/>
      <c r="JJT619" s="526"/>
      <c r="JJU619" s="86"/>
      <c r="JJV619" s="526"/>
      <c r="JJW619" s="86"/>
      <c r="JJX619" s="526"/>
      <c r="JJY619" s="86"/>
      <c r="JJZ619" s="526"/>
      <c r="JKA619" s="86"/>
      <c r="JKB619" s="526"/>
      <c r="JKC619" s="86"/>
      <c r="JKD619" s="526"/>
      <c r="JKE619" s="86"/>
      <c r="JKF619" s="526"/>
      <c r="JKG619" s="86"/>
      <c r="JKH619" s="526"/>
      <c r="JKI619" s="86"/>
      <c r="JKJ619" s="526"/>
      <c r="JKK619" s="86"/>
      <c r="JKL619" s="526"/>
      <c r="JKM619" s="86"/>
      <c r="JKN619" s="526"/>
      <c r="JKO619" s="86"/>
      <c r="JKP619" s="526"/>
      <c r="JKQ619" s="86"/>
      <c r="JKR619" s="526"/>
      <c r="JKS619" s="86"/>
      <c r="JKT619" s="526"/>
      <c r="JKU619" s="86"/>
      <c r="JKV619" s="526"/>
      <c r="JKW619" s="86"/>
      <c r="JKX619" s="526"/>
      <c r="JKY619" s="86"/>
      <c r="JKZ619" s="526"/>
      <c r="JLA619" s="86"/>
      <c r="JLB619" s="526"/>
      <c r="JLC619" s="86"/>
      <c r="JLD619" s="526"/>
      <c r="JLE619" s="86"/>
      <c r="JLF619" s="526"/>
      <c r="JLG619" s="86"/>
      <c r="JLH619" s="526"/>
      <c r="JLI619" s="86"/>
      <c r="JLJ619" s="526"/>
      <c r="JLK619" s="86"/>
      <c r="JLL619" s="526"/>
      <c r="JLM619" s="86"/>
      <c r="JLN619" s="526"/>
      <c r="JLO619" s="86"/>
      <c r="JLP619" s="526"/>
      <c r="JLQ619" s="86"/>
      <c r="JLR619" s="526"/>
      <c r="JLS619" s="86"/>
      <c r="JLT619" s="526"/>
      <c r="JLU619" s="86"/>
      <c r="JLV619" s="526"/>
      <c r="JLW619" s="86"/>
      <c r="JLX619" s="526"/>
      <c r="JLY619" s="86"/>
      <c r="JLZ619" s="526"/>
      <c r="JMA619" s="86"/>
      <c r="JMB619" s="526"/>
      <c r="JMC619" s="86"/>
      <c r="JMD619" s="526"/>
      <c r="JME619" s="86"/>
      <c r="JMF619" s="526"/>
      <c r="JMG619" s="86"/>
      <c r="JMH619" s="526"/>
      <c r="JMI619" s="86"/>
      <c r="JMJ619" s="526"/>
      <c r="JMK619" s="86"/>
      <c r="JML619" s="526"/>
      <c r="JMM619" s="86"/>
      <c r="JMN619" s="526"/>
      <c r="JMO619" s="86"/>
      <c r="JMP619" s="526"/>
      <c r="JMQ619" s="86"/>
      <c r="JMR619" s="526"/>
      <c r="JMS619" s="86"/>
      <c r="JMT619" s="526"/>
      <c r="JMU619" s="86"/>
      <c r="JMV619" s="526"/>
      <c r="JMW619" s="86"/>
      <c r="JMX619" s="526"/>
      <c r="JMY619" s="86"/>
      <c r="JMZ619" s="526"/>
      <c r="JNA619" s="86"/>
      <c r="JNB619" s="526"/>
      <c r="JNC619" s="86"/>
      <c r="JND619" s="526"/>
      <c r="JNE619" s="86"/>
      <c r="JNF619" s="526"/>
      <c r="JNG619" s="86"/>
      <c r="JNH619" s="526"/>
      <c r="JNI619" s="86"/>
      <c r="JNJ619" s="526"/>
      <c r="JNK619" s="86"/>
      <c r="JNL619" s="526"/>
      <c r="JNM619" s="86"/>
      <c r="JNN619" s="526"/>
      <c r="JNO619" s="86"/>
      <c r="JNP619" s="526"/>
      <c r="JNQ619" s="86"/>
      <c r="JNR619" s="526"/>
      <c r="JNS619" s="86"/>
      <c r="JNT619" s="526"/>
      <c r="JNU619" s="86"/>
      <c r="JNV619" s="526"/>
      <c r="JNW619" s="86"/>
      <c r="JNX619" s="526"/>
      <c r="JNY619" s="86"/>
      <c r="JNZ619" s="526"/>
      <c r="JOA619" s="86"/>
      <c r="JOB619" s="526"/>
      <c r="JOC619" s="86"/>
      <c r="JOD619" s="526"/>
      <c r="JOE619" s="86"/>
      <c r="JOF619" s="526"/>
      <c r="JOG619" s="86"/>
      <c r="JOH619" s="526"/>
      <c r="JOI619" s="86"/>
      <c r="JOJ619" s="526"/>
      <c r="JOK619" s="86"/>
      <c r="JOL619" s="526"/>
      <c r="JOM619" s="86"/>
      <c r="JON619" s="526"/>
      <c r="JOO619" s="86"/>
      <c r="JOP619" s="526"/>
      <c r="JOQ619" s="86"/>
      <c r="JOR619" s="526"/>
      <c r="JOS619" s="86"/>
      <c r="JOT619" s="526"/>
      <c r="JOU619" s="86"/>
      <c r="JOV619" s="526"/>
      <c r="JOW619" s="86"/>
      <c r="JOX619" s="526"/>
      <c r="JOY619" s="86"/>
      <c r="JOZ619" s="526"/>
      <c r="JPA619" s="86"/>
      <c r="JPB619" s="526"/>
      <c r="JPC619" s="86"/>
      <c r="JPD619" s="526"/>
      <c r="JPE619" s="86"/>
      <c r="JPF619" s="526"/>
      <c r="JPG619" s="86"/>
      <c r="JPH619" s="526"/>
      <c r="JPI619" s="86"/>
      <c r="JPJ619" s="526"/>
      <c r="JPK619" s="86"/>
      <c r="JPL619" s="526"/>
      <c r="JPM619" s="86"/>
      <c r="JPN619" s="526"/>
      <c r="JPO619" s="86"/>
      <c r="JPP619" s="526"/>
      <c r="JPQ619" s="86"/>
      <c r="JPR619" s="526"/>
      <c r="JPS619" s="86"/>
      <c r="JPT619" s="526"/>
      <c r="JPU619" s="86"/>
      <c r="JPV619" s="526"/>
      <c r="JPW619" s="86"/>
      <c r="JPX619" s="526"/>
      <c r="JPY619" s="86"/>
      <c r="JPZ619" s="526"/>
      <c r="JQA619" s="86"/>
      <c r="JQB619" s="526"/>
      <c r="JQC619" s="86"/>
      <c r="JQD619" s="526"/>
      <c r="JQE619" s="86"/>
      <c r="JQF619" s="526"/>
      <c r="JQG619" s="86"/>
      <c r="JQH619" s="526"/>
      <c r="JQI619" s="86"/>
      <c r="JQJ619" s="526"/>
      <c r="JQK619" s="86"/>
      <c r="JQL619" s="526"/>
      <c r="JQM619" s="86"/>
      <c r="JQN619" s="526"/>
      <c r="JQO619" s="86"/>
      <c r="JQP619" s="526"/>
      <c r="JQQ619" s="86"/>
      <c r="JQR619" s="526"/>
      <c r="JQS619" s="86"/>
      <c r="JQT619" s="526"/>
      <c r="JQU619" s="86"/>
      <c r="JQV619" s="526"/>
      <c r="JQW619" s="86"/>
      <c r="JQX619" s="526"/>
      <c r="JQY619" s="86"/>
      <c r="JQZ619" s="526"/>
      <c r="JRA619" s="86"/>
      <c r="JRB619" s="526"/>
      <c r="JRC619" s="86"/>
      <c r="JRD619" s="526"/>
      <c r="JRE619" s="86"/>
      <c r="JRF619" s="526"/>
      <c r="JRG619" s="86"/>
      <c r="JRH619" s="526"/>
      <c r="JRI619" s="86"/>
      <c r="JRJ619" s="526"/>
      <c r="JRK619" s="86"/>
      <c r="JRL619" s="526"/>
      <c r="JRM619" s="86"/>
      <c r="JRN619" s="526"/>
      <c r="JRO619" s="86"/>
      <c r="JRP619" s="526"/>
      <c r="JRQ619" s="86"/>
      <c r="JRR619" s="526"/>
      <c r="JRS619" s="86"/>
      <c r="JRT619" s="526"/>
      <c r="JRU619" s="86"/>
      <c r="JRV619" s="526"/>
      <c r="JRW619" s="86"/>
      <c r="JRX619" s="526"/>
      <c r="JRY619" s="86"/>
      <c r="JRZ619" s="526"/>
      <c r="JSA619" s="86"/>
      <c r="JSB619" s="526"/>
      <c r="JSC619" s="86"/>
      <c r="JSD619" s="526"/>
      <c r="JSE619" s="86"/>
      <c r="JSF619" s="526"/>
      <c r="JSG619" s="86"/>
      <c r="JSH619" s="526"/>
      <c r="JSI619" s="86"/>
      <c r="JSJ619" s="526"/>
      <c r="JSK619" s="86"/>
      <c r="JSL619" s="526"/>
      <c r="JSM619" s="86"/>
      <c r="JSN619" s="526"/>
      <c r="JSO619" s="86"/>
      <c r="JSP619" s="526"/>
      <c r="JSQ619" s="86"/>
      <c r="JSR619" s="526"/>
      <c r="JSS619" s="86"/>
      <c r="JST619" s="526"/>
      <c r="JSU619" s="86"/>
      <c r="JSV619" s="526"/>
      <c r="JSW619" s="86"/>
      <c r="JSX619" s="526"/>
      <c r="JSY619" s="86"/>
      <c r="JSZ619" s="526"/>
      <c r="JTA619" s="86"/>
      <c r="JTB619" s="526"/>
      <c r="JTC619" s="86"/>
      <c r="JTD619" s="526"/>
      <c r="JTE619" s="86"/>
      <c r="JTF619" s="526"/>
      <c r="JTG619" s="86"/>
      <c r="JTH619" s="526"/>
      <c r="JTI619" s="86"/>
      <c r="JTJ619" s="526"/>
      <c r="JTK619" s="86"/>
      <c r="JTL619" s="526"/>
      <c r="JTM619" s="86"/>
      <c r="JTN619" s="526"/>
      <c r="JTO619" s="86"/>
      <c r="JTP619" s="526"/>
      <c r="JTQ619" s="86"/>
      <c r="JTR619" s="526"/>
      <c r="JTS619" s="86"/>
      <c r="JTT619" s="526"/>
      <c r="JTU619" s="86"/>
      <c r="JTV619" s="526"/>
      <c r="JTW619" s="86"/>
      <c r="JTX619" s="526"/>
      <c r="JTY619" s="86"/>
      <c r="JTZ619" s="526"/>
      <c r="JUA619" s="86"/>
      <c r="JUB619" s="526"/>
      <c r="JUC619" s="86"/>
      <c r="JUD619" s="526"/>
      <c r="JUE619" s="86"/>
      <c r="JUF619" s="526"/>
      <c r="JUG619" s="86"/>
      <c r="JUH619" s="526"/>
      <c r="JUI619" s="86"/>
      <c r="JUJ619" s="526"/>
      <c r="JUK619" s="86"/>
      <c r="JUL619" s="526"/>
      <c r="JUM619" s="86"/>
      <c r="JUN619" s="526"/>
      <c r="JUO619" s="86"/>
      <c r="JUP619" s="526"/>
      <c r="JUQ619" s="86"/>
      <c r="JUR619" s="526"/>
      <c r="JUS619" s="86"/>
      <c r="JUT619" s="526"/>
      <c r="JUU619" s="86"/>
      <c r="JUV619" s="526"/>
      <c r="JUW619" s="86"/>
      <c r="JUX619" s="526"/>
      <c r="JUY619" s="86"/>
      <c r="JUZ619" s="526"/>
      <c r="JVA619" s="86"/>
      <c r="JVB619" s="526"/>
      <c r="JVC619" s="86"/>
      <c r="JVD619" s="526"/>
      <c r="JVE619" s="86"/>
      <c r="JVF619" s="526"/>
      <c r="JVG619" s="86"/>
      <c r="JVH619" s="526"/>
      <c r="JVI619" s="86"/>
      <c r="JVJ619" s="526"/>
      <c r="JVK619" s="86"/>
      <c r="JVL619" s="526"/>
      <c r="JVM619" s="86"/>
      <c r="JVN619" s="526"/>
      <c r="JVO619" s="86"/>
      <c r="JVP619" s="526"/>
      <c r="JVQ619" s="86"/>
      <c r="JVR619" s="526"/>
      <c r="JVS619" s="86"/>
      <c r="JVT619" s="526"/>
      <c r="JVU619" s="86"/>
      <c r="JVV619" s="526"/>
      <c r="JVW619" s="86"/>
      <c r="JVX619" s="526"/>
      <c r="JVY619" s="86"/>
      <c r="JVZ619" s="526"/>
      <c r="JWA619" s="86"/>
      <c r="JWB619" s="526"/>
      <c r="JWC619" s="86"/>
      <c r="JWD619" s="526"/>
      <c r="JWE619" s="86"/>
      <c r="JWF619" s="526"/>
      <c r="JWG619" s="86"/>
      <c r="JWH619" s="526"/>
      <c r="JWI619" s="86"/>
      <c r="JWJ619" s="526"/>
      <c r="JWK619" s="86"/>
      <c r="JWL619" s="526"/>
      <c r="JWM619" s="86"/>
      <c r="JWN619" s="526"/>
      <c r="JWO619" s="86"/>
      <c r="JWP619" s="526"/>
      <c r="JWQ619" s="86"/>
      <c r="JWR619" s="526"/>
      <c r="JWS619" s="86"/>
      <c r="JWT619" s="526"/>
      <c r="JWU619" s="86"/>
      <c r="JWV619" s="526"/>
      <c r="JWW619" s="86"/>
      <c r="JWX619" s="526"/>
      <c r="JWY619" s="86"/>
      <c r="JWZ619" s="526"/>
      <c r="JXA619" s="86"/>
      <c r="JXB619" s="526"/>
      <c r="JXC619" s="86"/>
      <c r="JXD619" s="526"/>
      <c r="JXE619" s="86"/>
      <c r="JXF619" s="526"/>
      <c r="JXG619" s="86"/>
      <c r="JXH619" s="526"/>
      <c r="JXI619" s="86"/>
      <c r="JXJ619" s="526"/>
      <c r="JXK619" s="86"/>
      <c r="JXL619" s="526"/>
      <c r="JXM619" s="86"/>
      <c r="JXN619" s="526"/>
      <c r="JXO619" s="86"/>
      <c r="JXP619" s="526"/>
      <c r="JXQ619" s="86"/>
      <c r="JXR619" s="526"/>
      <c r="JXS619" s="86"/>
      <c r="JXT619" s="526"/>
      <c r="JXU619" s="86"/>
      <c r="JXV619" s="526"/>
      <c r="JXW619" s="86"/>
      <c r="JXX619" s="526"/>
      <c r="JXY619" s="86"/>
      <c r="JXZ619" s="526"/>
      <c r="JYA619" s="86"/>
      <c r="JYB619" s="526"/>
      <c r="JYC619" s="86"/>
      <c r="JYD619" s="526"/>
      <c r="JYE619" s="86"/>
      <c r="JYF619" s="526"/>
      <c r="JYG619" s="86"/>
      <c r="JYH619" s="526"/>
      <c r="JYI619" s="86"/>
      <c r="JYJ619" s="526"/>
      <c r="JYK619" s="86"/>
      <c r="JYL619" s="526"/>
      <c r="JYM619" s="86"/>
      <c r="JYN619" s="526"/>
      <c r="JYO619" s="86"/>
      <c r="JYP619" s="526"/>
      <c r="JYQ619" s="86"/>
      <c r="JYR619" s="526"/>
      <c r="JYS619" s="86"/>
      <c r="JYT619" s="526"/>
      <c r="JYU619" s="86"/>
      <c r="JYV619" s="526"/>
      <c r="JYW619" s="86"/>
      <c r="JYX619" s="526"/>
      <c r="JYY619" s="86"/>
      <c r="JYZ619" s="526"/>
      <c r="JZA619" s="86"/>
      <c r="JZB619" s="526"/>
      <c r="JZC619" s="86"/>
      <c r="JZD619" s="526"/>
      <c r="JZE619" s="86"/>
      <c r="JZF619" s="526"/>
      <c r="JZG619" s="86"/>
      <c r="JZH619" s="526"/>
      <c r="JZI619" s="86"/>
      <c r="JZJ619" s="526"/>
      <c r="JZK619" s="86"/>
      <c r="JZL619" s="526"/>
      <c r="JZM619" s="86"/>
      <c r="JZN619" s="526"/>
      <c r="JZO619" s="86"/>
      <c r="JZP619" s="526"/>
      <c r="JZQ619" s="86"/>
      <c r="JZR619" s="526"/>
      <c r="JZS619" s="86"/>
      <c r="JZT619" s="526"/>
      <c r="JZU619" s="86"/>
      <c r="JZV619" s="526"/>
      <c r="JZW619" s="86"/>
      <c r="JZX619" s="526"/>
      <c r="JZY619" s="86"/>
      <c r="JZZ619" s="526"/>
      <c r="KAA619" s="86"/>
      <c r="KAB619" s="526"/>
      <c r="KAC619" s="86"/>
      <c r="KAD619" s="526"/>
      <c r="KAE619" s="86"/>
      <c r="KAF619" s="526"/>
      <c r="KAG619" s="86"/>
      <c r="KAH619" s="526"/>
      <c r="KAI619" s="86"/>
      <c r="KAJ619" s="526"/>
      <c r="KAK619" s="86"/>
      <c r="KAL619" s="526"/>
      <c r="KAM619" s="86"/>
      <c r="KAN619" s="526"/>
      <c r="KAO619" s="86"/>
      <c r="KAP619" s="526"/>
      <c r="KAQ619" s="86"/>
      <c r="KAR619" s="526"/>
      <c r="KAS619" s="86"/>
      <c r="KAT619" s="526"/>
      <c r="KAU619" s="86"/>
      <c r="KAV619" s="526"/>
      <c r="KAW619" s="86"/>
      <c r="KAX619" s="526"/>
      <c r="KAY619" s="86"/>
      <c r="KAZ619" s="526"/>
      <c r="KBA619" s="86"/>
      <c r="KBB619" s="526"/>
      <c r="KBC619" s="86"/>
      <c r="KBD619" s="526"/>
      <c r="KBE619" s="86"/>
      <c r="KBF619" s="526"/>
      <c r="KBG619" s="86"/>
      <c r="KBH619" s="526"/>
      <c r="KBI619" s="86"/>
      <c r="KBJ619" s="526"/>
      <c r="KBK619" s="86"/>
      <c r="KBL619" s="526"/>
      <c r="KBM619" s="86"/>
      <c r="KBN619" s="526"/>
      <c r="KBO619" s="86"/>
      <c r="KBP619" s="526"/>
      <c r="KBQ619" s="86"/>
      <c r="KBR619" s="526"/>
      <c r="KBS619" s="86"/>
      <c r="KBT619" s="526"/>
      <c r="KBU619" s="86"/>
      <c r="KBV619" s="526"/>
      <c r="KBW619" s="86"/>
      <c r="KBX619" s="526"/>
      <c r="KBY619" s="86"/>
      <c r="KBZ619" s="526"/>
      <c r="KCA619" s="86"/>
      <c r="KCB619" s="526"/>
      <c r="KCC619" s="86"/>
      <c r="KCD619" s="526"/>
      <c r="KCE619" s="86"/>
      <c r="KCF619" s="526"/>
      <c r="KCG619" s="86"/>
      <c r="KCH619" s="526"/>
      <c r="KCI619" s="86"/>
      <c r="KCJ619" s="526"/>
      <c r="KCK619" s="86"/>
      <c r="KCL619" s="526"/>
      <c r="KCM619" s="86"/>
      <c r="KCN619" s="526"/>
      <c r="KCO619" s="86"/>
      <c r="KCP619" s="526"/>
      <c r="KCQ619" s="86"/>
      <c r="KCR619" s="526"/>
      <c r="KCS619" s="86"/>
      <c r="KCT619" s="526"/>
      <c r="KCU619" s="86"/>
      <c r="KCV619" s="526"/>
      <c r="KCW619" s="86"/>
      <c r="KCX619" s="526"/>
      <c r="KCY619" s="86"/>
      <c r="KCZ619" s="526"/>
      <c r="KDA619" s="86"/>
      <c r="KDB619" s="526"/>
      <c r="KDC619" s="86"/>
      <c r="KDD619" s="526"/>
      <c r="KDE619" s="86"/>
      <c r="KDF619" s="526"/>
      <c r="KDG619" s="86"/>
      <c r="KDH619" s="526"/>
      <c r="KDI619" s="86"/>
      <c r="KDJ619" s="526"/>
      <c r="KDK619" s="86"/>
      <c r="KDL619" s="526"/>
      <c r="KDM619" s="86"/>
      <c r="KDN619" s="526"/>
      <c r="KDO619" s="86"/>
      <c r="KDP619" s="526"/>
      <c r="KDQ619" s="86"/>
      <c r="KDR619" s="526"/>
      <c r="KDS619" s="86"/>
      <c r="KDT619" s="526"/>
      <c r="KDU619" s="86"/>
      <c r="KDV619" s="526"/>
      <c r="KDW619" s="86"/>
      <c r="KDX619" s="526"/>
      <c r="KDY619" s="86"/>
      <c r="KDZ619" s="526"/>
      <c r="KEA619" s="86"/>
      <c r="KEB619" s="526"/>
      <c r="KEC619" s="86"/>
      <c r="KED619" s="526"/>
      <c r="KEE619" s="86"/>
      <c r="KEF619" s="526"/>
      <c r="KEG619" s="86"/>
      <c r="KEH619" s="526"/>
      <c r="KEI619" s="86"/>
      <c r="KEJ619" s="526"/>
      <c r="KEK619" s="86"/>
      <c r="KEL619" s="526"/>
      <c r="KEM619" s="86"/>
      <c r="KEN619" s="526"/>
      <c r="KEO619" s="86"/>
      <c r="KEP619" s="526"/>
      <c r="KEQ619" s="86"/>
      <c r="KER619" s="526"/>
      <c r="KES619" s="86"/>
      <c r="KET619" s="526"/>
      <c r="KEU619" s="86"/>
      <c r="KEV619" s="526"/>
      <c r="KEW619" s="86"/>
      <c r="KEX619" s="526"/>
      <c r="KEY619" s="86"/>
      <c r="KEZ619" s="526"/>
      <c r="KFA619" s="86"/>
      <c r="KFB619" s="526"/>
      <c r="KFC619" s="86"/>
      <c r="KFD619" s="526"/>
      <c r="KFE619" s="86"/>
      <c r="KFF619" s="526"/>
      <c r="KFG619" s="86"/>
      <c r="KFH619" s="526"/>
      <c r="KFI619" s="86"/>
      <c r="KFJ619" s="526"/>
      <c r="KFK619" s="86"/>
      <c r="KFL619" s="526"/>
      <c r="KFM619" s="86"/>
      <c r="KFN619" s="526"/>
      <c r="KFO619" s="86"/>
      <c r="KFP619" s="526"/>
      <c r="KFQ619" s="86"/>
      <c r="KFR619" s="526"/>
      <c r="KFS619" s="86"/>
      <c r="KFT619" s="526"/>
      <c r="KFU619" s="86"/>
      <c r="KFV619" s="526"/>
      <c r="KFW619" s="86"/>
      <c r="KFX619" s="526"/>
      <c r="KFY619" s="86"/>
      <c r="KFZ619" s="526"/>
      <c r="KGA619" s="86"/>
      <c r="KGB619" s="526"/>
      <c r="KGC619" s="86"/>
      <c r="KGD619" s="526"/>
      <c r="KGE619" s="86"/>
      <c r="KGF619" s="526"/>
      <c r="KGG619" s="86"/>
      <c r="KGH619" s="526"/>
      <c r="KGI619" s="86"/>
      <c r="KGJ619" s="526"/>
      <c r="KGK619" s="86"/>
      <c r="KGL619" s="526"/>
      <c r="KGM619" s="86"/>
      <c r="KGN619" s="526"/>
      <c r="KGO619" s="86"/>
      <c r="KGP619" s="526"/>
      <c r="KGQ619" s="86"/>
      <c r="KGR619" s="526"/>
      <c r="KGS619" s="86"/>
      <c r="KGT619" s="526"/>
      <c r="KGU619" s="86"/>
      <c r="KGV619" s="526"/>
      <c r="KGW619" s="86"/>
      <c r="KGX619" s="526"/>
      <c r="KGY619" s="86"/>
      <c r="KGZ619" s="526"/>
      <c r="KHA619" s="86"/>
      <c r="KHB619" s="526"/>
      <c r="KHC619" s="86"/>
      <c r="KHD619" s="526"/>
      <c r="KHE619" s="86"/>
      <c r="KHF619" s="526"/>
      <c r="KHG619" s="86"/>
      <c r="KHH619" s="526"/>
      <c r="KHI619" s="86"/>
      <c r="KHJ619" s="526"/>
      <c r="KHK619" s="86"/>
      <c r="KHL619" s="526"/>
      <c r="KHM619" s="86"/>
      <c r="KHN619" s="526"/>
      <c r="KHO619" s="86"/>
      <c r="KHP619" s="526"/>
      <c r="KHQ619" s="86"/>
      <c r="KHR619" s="526"/>
      <c r="KHS619" s="86"/>
      <c r="KHT619" s="526"/>
      <c r="KHU619" s="86"/>
      <c r="KHV619" s="526"/>
      <c r="KHW619" s="86"/>
      <c r="KHX619" s="526"/>
      <c r="KHY619" s="86"/>
      <c r="KHZ619" s="526"/>
      <c r="KIA619" s="86"/>
      <c r="KIB619" s="526"/>
      <c r="KIC619" s="86"/>
      <c r="KID619" s="526"/>
      <c r="KIE619" s="86"/>
      <c r="KIF619" s="526"/>
      <c r="KIG619" s="86"/>
      <c r="KIH619" s="526"/>
      <c r="KII619" s="86"/>
      <c r="KIJ619" s="526"/>
      <c r="KIK619" s="86"/>
      <c r="KIL619" s="526"/>
      <c r="KIM619" s="86"/>
      <c r="KIN619" s="526"/>
      <c r="KIO619" s="86"/>
      <c r="KIP619" s="526"/>
      <c r="KIQ619" s="86"/>
      <c r="KIR619" s="526"/>
      <c r="KIS619" s="86"/>
      <c r="KIT619" s="526"/>
      <c r="KIU619" s="86"/>
      <c r="KIV619" s="526"/>
      <c r="KIW619" s="86"/>
      <c r="KIX619" s="526"/>
      <c r="KIY619" s="86"/>
      <c r="KIZ619" s="526"/>
      <c r="KJA619" s="86"/>
      <c r="KJB619" s="526"/>
      <c r="KJC619" s="86"/>
      <c r="KJD619" s="526"/>
      <c r="KJE619" s="86"/>
      <c r="KJF619" s="526"/>
      <c r="KJG619" s="86"/>
      <c r="KJH619" s="526"/>
      <c r="KJI619" s="86"/>
      <c r="KJJ619" s="526"/>
      <c r="KJK619" s="86"/>
      <c r="KJL619" s="526"/>
      <c r="KJM619" s="86"/>
      <c r="KJN619" s="526"/>
      <c r="KJO619" s="86"/>
      <c r="KJP619" s="526"/>
      <c r="KJQ619" s="86"/>
      <c r="KJR619" s="526"/>
      <c r="KJS619" s="86"/>
      <c r="KJT619" s="526"/>
      <c r="KJU619" s="86"/>
      <c r="KJV619" s="526"/>
      <c r="KJW619" s="86"/>
      <c r="KJX619" s="526"/>
      <c r="KJY619" s="86"/>
      <c r="KJZ619" s="526"/>
      <c r="KKA619" s="86"/>
      <c r="KKB619" s="526"/>
      <c r="KKC619" s="86"/>
      <c r="KKD619" s="526"/>
      <c r="KKE619" s="86"/>
      <c r="KKF619" s="526"/>
      <c r="KKG619" s="86"/>
      <c r="KKH619" s="526"/>
      <c r="KKI619" s="86"/>
      <c r="KKJ619" s="526"/>
      <c r="KKK619" s="86"/>
      <c r="KKL619" s="526"/>
      <c r="KKM619" s="86"/>
      <c r="KKN619" s="526"/>
      <c r="KKO619" s="86"/>
      <c r="KKP619" s="526"/>
      <c r="KKQ619" s="86"/>
      <c r="KKR619" s="526"/>
      <c r="KKS619" s="86"/>
      <c r="KKT619" s="526"/>
      <c r="KKU619" s="86"/>
      <c r="KKV619" s="526"/>
      <c r="KKW619" s="86"/>
      <c r="KKX619" s="526"/>
      <c r="KKY619" s="86"/>
      <c r="KKZ619" s="526"/>
      <c r="KLA619" s="86"/>
      <c r="KLB619" s="526"/>
      <c r="KLC619" s="86"/>
      <c r="KLD619" s="526"/>
      <c r="KLE619" s="86"/>
      <c r="KLF619" s="526"/>
      <c r="KLG619" s="86"/>
      <c r="KLH619" s="526"/>
      <c r="KLI619" s="86"/>
      <c r="KLJ619" s="526"/>
      <c r="KLK619" s="86"/>
      <c r="KLL619" s="526"/>
      <c r="KLM619" s="86"/>
      <c r="KLN619" s="526"/>
      <c r="KLO619" s="86"/>
      <c r="KLP619" s="526"/>
      <c r="KLQ619" s="86"/>
      <c r="KLR619" s="526"/>
      <c r="KLS619" s="86"/>
      <c r="KLT619" s="526"/>
      <c r="KLU619" s="86"/>
      <c r="KLV619" s="526"/>
      <c r="KLW619" s="86"/>
      <c r="KLX619" s="526"/>
      <c r="KLY619" s="86"/>
      <c r="KLZ619" s="526"/>
      <c r="KMA619" s="86"/>
      <c r="KMB619" s="526"/>
      <c r="KMC619" s="86"/>
      <c r="KMD619" s="526"/>
      <c r="KME619" s="86"/>
      <c r="KMF619" s="526"/>
      <c r="KMG619" s="86"/>
      <c r="KMH619" s="526"/>
      <c r="KMI619" s="86"/>
      <c r="KMJ619" s="526"/>
      <c r="KMK619" s="86"/>
      <c r="KML619" s="526"/>
      <c r="KMM619" s="86"/>
      <c r="KMN619" s="526"/>
      <c r="KMO619" s="86"/>
      <c r="KMP619" s="526"/>
      <c r="KMQ619" s="86"/>
      <c r="KMR619" s="526"/>
      <c r="KMS619" s="86"/>
      <c r="KMT619" s="526"/>
      <c r="KMU619" s="86"/>
      <c r="KMV619" s="526"/>
      <c r="KMW619" s="86"/>
      <c r="KMX619" s="526"/>
      <c r="KMY619" s="86"/>
      <c r="KMZ619" s="526"/>
      <c r="KNA619" s="86"/>
      <c r="KNB619" s="526"/>
      <c r="KNC619" s="86"/>
      <c r="KND619" s="526"/>
      <c r="KNE619" s="86"/>
      <c r="KNF619" s="526"/>
      <c r="KNG619" s="86"/>
      <c r="KNH619" s="526"/>
      <c r="KNI619" s="86"/>
      <c r="KNJ619" s="526"/>
      <c r="KNK619" s="86"/>
      <c r="KNL619" s="526"/>
      <c r="KNM619" s="86"/>
      <c r="KNN619" s="526"/>
      <c r="KNO619" s="86"/>
      <c r="KNP619" s="526"/>
      <c r="KNQ619" s="86"/>
      <c r="KNR619" s="526"/>
      <c r="KNS619" s="86"/>
      <c r="KNT619" s="526"/>
      <c r="KNU619" s="86"/>
      <c r="KNV619" s="526"/>
      <c r="KNW619" s="86"/>
      <c r="KNX619" s="526"/>
      <c r="KNY619" s="86"/>
      <c r="KNZ619" s="526"/>
      <c r="KOA619" s="86"/>
      <c r="KOB619" s="526"/>
      <c r="KOC619" s="86"/>
      <c r="KOD619" s="526"/>
      <c r="KOE619" s="86"/>
      <c r="KOF619" s="526"/>
      <c r="KOG619" s="86"/>
      <c r="KOH619" s="526"/>
      <c r="KOI619" s="86"/>
      <c r="KOJ619" s="526"/>
      <c r="KOK619" s="86"/>
      <c r="KOL619" s="526"/>
      <c r="KOM619" s="86"/>
      <c r="KON619" s="526"/>
      <c r="KOO619" s="86"/>
      <c r="KOP619" s="526"/>
      <c r="KOQ619" s="86"/>
      <c r="KOR619" s="526"/>
      <c r="KOS619" s="86"/>
      <c r="KOT619" s="526"/>
      <c r="KOU619" s="86"/>
      <c r="KOV619" s="526"/>
      <c r="KOW619" s="86"/>
      <c r="KOX619" s="526"/>
      <c r="KOY619" s="86"/>
      <c r="KOZ619" s="526"/>
      <c r="KPA619" s="86"/>
      <c r="KPB619" s="526"/>
      <c r="KPC619" s="86"/>
      <c r="KPD619" s="526"/>
      <c r="KPE619" s="86"/>
      <c r="KPF619" s="526"/>
      <c r="KPG619" s="86"/>
      <c r="KPH619" s="526"/>
      <c r="KPI619" s="86"/>
      <c r="KPJ619" s="526"/>
      <c r="KPK619" s="86"/>
      <c r="KPL619" s="526"/>
      <c r="KPM619" s="86"/>
      <c r="KPN619" s="526"/>
      <c r="KPO619" s="86"/>
      <c r="KPP619" s="526"/>
      <c r="KPQ619" s="86"/>
      <c r="KPR619" s="526"/>
      <c r="KPS619" s="86"/>
      <c r="KPT619" s="526"/>
      <c r="KPU619" s="86"/>
      <c r="KPV619" s="526"/>
      <c r="KPW619" s="86"/>
      <c r="KPX619" s="526"/>
      <c r="KPY619" s="86"/>
      <c r="KPZ619" s="526"/>
      <c r="KQA619" s="86"/>
      <c r="KQB619" s="526"/>
      <c r="KQC619" s="86"/>
      <c r="KQD619" s="526"/>
      <c r="KQE619" s="86"/>
      <c r="KQF619" s="526"/>
      <c r="KQG619" s="86"/>
      <c r="KQH619" s="526"/>
      <c r="KQI619" s="86"/>
      <c r="KQJ619" s="526"/>
      <c r="KQK619" s="86"/>
      <c r="KQL619" s="526"/>
      <c r="KQM619" s="86"/>
      <c r="KQN619" s="526"/>
      <c r="KQO619" s="86"/>
      <c r="KQP619" s="526"/>
      <c r="KQQ619" s="86"/>
      <c r="KQR619" s="526"/>
      <c r="KQS619" s="86"/>
      <c r="KQT619" s="526"/>
      <c r="KQU619" s="86"/>
      <c r="KQV619" s="526"/>
      <c r="KQW619" s="86"/>
      <c r="KQX619" s="526"/>
      <c r="KQY619" s="86"/>
      <c r="KQZ619" s="526"/>
      <c r="KRA619" s="86"/>
      <c r="KRB619" s="526"/>
      <c r="KRC619" s="86"/>
      <c r="KRD619" s="526"/>
      <c r="KRE619" s="86"/>
      <c r="KRF619" s="526"/>
      <c r="KRG619" s="86"/>
      <c r="KRH619" s="526"/>
      <c r="KRI619" s="86"/>
      <c r="KRJ619" s="526"/>
      <c r="KRK619" s="86"/>
      <c r="KRL619" s="526"/>
      <c r="KRM619" s="86"/>
      <c r="KRN619" s="526"/>
      <c r="KRO619" s="86"/>
      <c r="KRP619" s="526"/>
      <c r="KRQ619" s="86"/>
      <c r="KRR619" s="526"/>
      <c r="KRS619" s="86"/>
      <c r="KRT619" s="526"/>
      <c r="KRU619" s="86"/>
      <c r="KRV619" s="526"/>
      <c r="KRW619" s="86"/>
      <c r="KRX619" s="526"/>
      <c r="KRY619" s="86"/>
      <c r="KRZ619" s="526"/>
      <c r="KSA619" s="86"/>
      <c r="KSB619" s="526"/>
      <c r="KSC619" s="86"/>
      <c r="KSD619" s="526"/>
      <c r="KSE619" s="86"/>
      <c r="KSF619" s="526"/>
      <c r="KSG619" s="86"/>
      <c r="KSH619" s="526"/>
      <c r="KSI619" s="86"/>
      <c r="KSJ619" s="526"/>
      <c r="KSK619" s="86"/>
      <c r="KSL619" s="526"/>
      <c r="KSM619" s="86"/>
      <c r="KSN619" s="526"/>
      <c r="KSO619" s="86"/>
      <c r="KSP619" s="526"/>
      <c r="KSQ619" s="86"/>
      <c r="KSR619" s="526"/>
      <c r="KSS619" s="86"/>
      <c r="KST619" s="526"/>
      <c r="KSU619" s="86"/>
      <c r="KSV619" s="526"/>
      <c r="KSW619" s="86"/>
      <c r="KSX619" s="526"/>
      <c r="KSY619" s="86"/>
      <c r="KSZ619" s="526"/>
      <c r="KTA619" s="86"/>
      <c r="KTB619" s="526"/>
      <c r="KTC619" s="86"/>
      <c r="KTD619" s="526"/>
      <c r="KTE619" s="86"/>
      <c r="KTF619" s="526"/>
      <c r="KTG619" s="86"/>
      <c r="KTH619" s="526"/>
      <c r="KTI619" s="86"/>
      <c r="KTJ619" s="526"/>
      <c r="KTK619" s="86"/>
      <c r="KTL619" s="526"/>
      <c r="KTM619" s="86"/>
      <c r="KTN619" s="526"/>
      <c r="KTO619" s="86"/>
      <c r="KTP619" s="526"/>
      <c r="KTQ619" s="86"/>
      <c r="KTR619" s="526"/>
      <c r="KTS619" s="86"/>
      <c r="KTT619" s="526"/>
      <c r="KTU619" s="86"/>
      <c r="KTV619" s="526"/>
      <c r="KTW619" s="86"/>
      <c r="KTX619" s="526"/>
      <c r="KTY619" s="86"/>
      <c r="KTZ619" s="526"/>
      <c r="KUA619" s="86"/>
      <c r="KUB619" s="526"/>
      <c r="KUC619" s="86"/>
      <c r="KUD619" s="526"/>
      <c r="KUE619" s="86"/>
      <c r="KUF619" s="526"/>
      <c r="KUG619" s="86"/>
      <c r="KUH619" s="526"/>
      <c r="KUI619" s="86"/>
      <c r="KUJ619" s="526"/>
      <c r="KUK619" s="86"/>
      <c r="KUL619" s="526"/>
      <c r="KUM619" s="86"/>
      <c r="KUN619" s="526"/>
      <c r="KUO619" s="86"/>
      <c r="KUP619" s="526"/>
      <c r="KUQ619" s="86"/>
      <c r="KUR619" s="526"/>
      <c r="KUS619" s="86"/>
      <c r="KUT619" s="526"/>
      <c r="KUU619" s="86"/>
      <c r="KUV619" s="526"/>
      <c r="KUW619" s="86"/>
      <c r="KUX619" s="526"/>
      <c r="KUY619" s="86"/>
      <c r="KUZ619" s="526"/>
      <c r="KVA619" s="86"/>
      <c r="KVB619" s="526"/>
      <c r="KVC619" s="86"/>
      <c r="KVD619" s="526"/>
      <c r="KVE619" s="86"/>
      <c r="KVF619" s="526"/>
      <c r="KVG619" s="86"/>
      <c r="KVH619" s="526"/>
      <c r="KVI619" s="86"/>
      <c r="KVJ619" s="526"/>
      <c r="KVK619" s="86"/>
      <c r="KVL619" s="526"/>
      <c r="KVM619" s="86"/>
      <c r="KVN619" s="526"/>
      <c r="KVO619" s="86"/>
      <c r="KVP619" s="526"/>
      <c r="KVQ619" s="86"/>
      <c r="KVR619" s="526"/>
      <c r="KVS619" s="86"/>
      <c r="KVT619" s="526"/>
      <c r="KVU619" s="86"/>
      <c r="KVV619" s="526"/>
      <c r="KVW619" s="86"/>
      <c r="KVX619" s="526"/>
      <c r="KVY619" s="86"/>
      <c r="KVZ619" s="526"/>
      <c r="KWA619" s="86"/>
      <c r="KWB619" s="526"/>
      <c r="KWC619" s="86"/>
      <c r="KWD619" s="526"/>
      <c r="KWE619" s="86"/>
      <c r="KWF619" s="526"/>
      <c r="KWG619" s="86"/>
      <c r="KWH619" s="526"/>
      <c r="KWI619" s="86"/>
      <c r="KWJ619" s="526"/>
      <c r="KWK619" s="86"/>
      <c r="KWL619" s="526"/>
      <c r="KWM619" s="86"/>
      <c r="KWN619" s="526"/>
      <c r="KWO619" s="86"/>
      <c r="KWP619" s="526"/>
      <c r="KWQ619" s="86"/>
      <c r="KWR619" s="526"/>
      <c r="KWS619" s="86"/>
      <c r="KWT619" s="526"/>
      <c r="KWU619" s="86"/>
      <c r="KWV619" s="526"/>
      <c r="KWW619" s="86"/>
      <c r="KWX619" s="526"/>
      <c r="KWY619" s="86"/>
      <c r="KWZ619" s="526"/>
      <c r="KXA619" s="86"/>
      <c r="KXB619" s="526"/>
      <c r="KXC619" s="86"/>
      <c r="KXD619" s="526"/>
      <c r="KXE619" s="86"/>
      <c r="KXF619" s="526"/>
      <c r="KXG619" s="86"/>
      <c r="KXH619" s="526"/>
      <c r="KXI619" s="86"/>
      <c r="KXJ619" s="526"/>
      <c r="KXK619" s="86"/>
      <c r="KXL619" s="526"/>
      <c r="KXM619" s="86"/>
      <c r="KXN619" s="526"/>
      <c r="KXO619" s="86"/>
      <c r="KXP619" s="526"/>
      <c r="KXQ619" s="86"/>
      <c r="KXR619" s="526"/>
      <c r="KXS619" s="86"/>
      <c r="KXT619" s="526"/>
      <c r="KXU619" s="86"/>
      <c r="KXV619" s="526"/>
      <c r="KXW619" s="86"/>
      <c r="KXX619" s="526"/>
      <c r="KXY619" s="86"/>
      <c r="KXZ619" s="526"/>
      <c r="KYA619" s="86"/>
      <c r="KYB619" s="526"/>
      <c r="KYC619" s="86"/>
      <c r="KYD619" s="526"/>
      <c r="KYE619" s="86"/>
      <c r="KYF619" s="526"/>
      <c r="KYG619" s="86"/>
      <c r="KYH619" s="526"/>
      <c r="KYI619" s="86"/>
      <c r="KYJ619" s="526"/>
      <c r="KYK619" s="86"/>
      <c r="KYL619" s="526"/>
      <c r="KYM619" s="86"/>
      <c r="KYN619" s="526"/>
      <c r="KYO619" s="86"/>
      <c r="KYP619" s="526"/>
      <c r="KYQ619" s="86"/>
      <c r="KYR619" s="526"/>
      <c r="KYS619" s="86"/>
      <c r="KYT619" s="526"/>
      <c r="KYU619" s="86"/>
      <c r="KYV619" s="526"/>
      <c r="KYW619" s="86"/>
      <c r="KYX619" s="526"/>
      <c r="KYY619" s="86"/>
      <c r="KYZ619" s="526"/>
      <c r="KZA619" s="86"/>
      <c r="KZB619" s="526"/>
      <c r="KZC619" s="86"/>
      <c r="KZD619" s="526"/>
      <c r="KZE619" s="86"/>
      <c r="KZF619" s="526"/>
      <c r="KZG619" s="86"/>
      <c r="KZH619" s="526"/>
      <c r="KZI619" s="86"/>
      <c r="KZJ619" s="526"/>
      <c r="KZK619" s="86"/>
      <c r="KZL619" s="526"/>
      <c r="KZM619" s="86"/>
      <c r="KZN619" s="526"/>
      <c r="KZO619" s="86"/>
      <c r="KZP619" s="526"/>
      <c r="KZQ619" s="86"/>
      <c r="KZR619" s="526"/>
      <c r="KZS619" s="86"/>
      <c r="KZT619" s="526"/>
      <c r="KZU619" s="86"/>
      <c r="KZV619" s="526"/>
      <c r="KZW619" s="86"/>
      <c r="KZX619" s="526"/>
      <c r="KZY619" s="86"/>
      <c r="KZZ619" s="526"/>
      <c r="LAA619" s="86"/>
      <c r="LAB619" s="526"/>
      <c r="LAC619" s="86"/>
      <c r="LAD619" s="526"/>
      <c r="LAE619" s="86"/>
      <c r="LAF619" s="526"/>
      <c r="LAG619" s="86"/>
      <c r="LAH619" s="526"/>
      <c r="LAI619" s="86"/>
      <c r="LAJ619" s="526"/>
      <c r="LAK619" s="86"/>
      <c r="LAL619" s="526"/>
      <c r="LAM619" s="86"/>
      <c r="LAN619" s="526"/>
      <c r="LAO619" s="86"/>
      <c r="LAP619" s="526"/>
      <c r="LAQ619" s="86"/>
      <c r="LAR619" s="526"/>
      <c r="LAS619" s="86"/>
      <c r="LAT619" s="526"/>
      <c r="LAU619" s="86"/>
      <c r="LAV619" s="526"/>
      <c r="LAW619" s="86"/>
      <c r="LAX619" s="526"/>
      <c r="LAY619" s="86"/>
      <c r="LAZ619" s="526"/>
      <c r="LBA619" s="86"/>
      <c r="LBB619" s="526"/>
      <c r="LBC619" s="86"/>
      <c r="LBD619" s="526"/>
      <c r="LBE619" s="86"/>
      <c r="LBF619" s="526"/>
      <c r="LBG619" s="86"/>
      <c r="LBH619" s="526"/>
      <c r="LBI619" s="86"/>
      <c r="LBJ619" s="526"/>
      <c r="LBK619" s="86"/>
      <c r="LBL619" s="526"/>
      <c r="LBM619" s="86"/>
      <c r="LBN619" s="526"/>
      <c r="LBO619" s="86"/>
      <c r="LBP619" s="526"/>
      <c r="LBQ619" s="86"/>
      <c r="LBR619" s="526"/>
      <c r="LBS619" s="86"/>
      <c r="LBT619" s="526"/>
      <c r="LBU619" s="86"/>
      <c r="LBV619" s="526"/>
      <c r="LBW619" s="86"/>
      <c r="LBX619" s="526"/>
      <c r="LBY619" s="86"/>
      <c r="LBZ619" s="526"/>
      <c r="LCA619" s="86"/>
      <c r="LCB619" s="526"/>
      <c r="LCC619" s="86"/>
      <c r="LCD619" s="526"/>
      <c r="LCE619" s="86"/>
      <c r="LCF619" s="526"/>
      <c r="LCG619" s="86"/>
      <c r="LCH619" s="526"/>
      <c r="LCI619" s="86"/>
      <c r="LCJ619" s="526"/>
      <c r="LCK619" s="86"/>
      <c r="LCL619" s="526"/>
      <c r="LCM619" s="86"/>
      <c r="LCN619" s="526"/>
      <c r="LCO619" s="86"/>
      <c r="LCP619" s="526"/>
      <c r="LCQ619" s="86"/>
      <c r="LCR619" s="526"/>
      <c r="LCS619" s="86"/>
      <c r="LCT619" s="526"/>
      <c r="LCU619" s="86"/>
      <c r="LCV619" s="526"/>
      <c r="LCW619" s="86"/>
      <c r="LCX619" s="526"/>
      <c r="LCY619" s="86"/>
      <c r="LCZ619" s="526"/>
      <c r="LDA619" s="86"/>
      <c r="LDB619" s="526"/>
      <c r="LDC619" s="86"/>
      <c r="LDD619" s="526"/>
      <c r="LDE619" s="86"/>
      <c r="LDF619" s="526"/>
      <c r="LDG619" s="86"/>
      <c r="LDH619" s="526"/>
      <c r="LDI619" s="86"/>
      <c r="LDJ619" s="526"/>
      <c r="LDK619" s="86"/>
      <c r="LDL619" s="526"/>
      <c r="LDM619" s="86"/>
      <c r="LDN619" s="526"/>
      <c r="LDO619" s="86"/>
      <c r="LDP619" s="526"/>
      <c r="LDQ619" s="86"/>
      <c r="LDR619" s="526"/>
      <c r="LDS619" s="86"/>
      <c r="LDT619" s="526"/>
      <c r="LDU619" s="86"/>
      <c r="LDV619" s="526"/>
      <c r="LDW619" s="86"/>
      <c r="LDX619" s="526"/>
      <c r="LDY619" s="86"/>
      <c r="LDZ619" s="526"/>
      <c r="LEA619" s="86"/>
      <c r="LEB619" s="526"/>
      <c r="LEC619" s="86"/>
      <c r="LED619" s="526"/>
      <c r="LEE619" s="86"/>
      <c r="LEF619" s="526"/>
      <c r="LEG619" s="86"/>
      <c r="LEH619" s="526"/>
      <c r="LEI619" s="86"/>
      <c r="LEJ619" s="526"/>
      <c r="LEK619" s="86"/>
      <c r="LEL619" s="526"/>
      <c r="LEM619" s="86"/>
      <c r="LEN619" s="526"/>
      <c r="LEO619" s="86"/>
      <c r="LEP619" s="526"/>
      <c r="LEQ619" s="86"/>
      <c r="LER619" s="526"/>
      <c r="LES619" s="86"/>
      <c r="LET619" s="526"/>
      <c r="LEU619" s="86"/>
      <c r="LEV619" s="526"/>
      <c r="LEW619" s="86"/>
      <c r="LEX619" s="526"/>
      <c r="LEY619" s="86"/>
      <c r="LEZ619" s="526"/>
      <c r="LFA619" s="86"/>
      <c r="LFB619" s="526"/>
      <c r="LFC619" s="86"/>
      <c r="LFD619" s="526"/>
      <c r="LFE619" s="86"/>
      <c r="LFF619" s="526"/>
      <c r="LFG619" s="86"/>
      <c r="LFH619" s="526"/>
      <c r="LFI619" s="86"/>
      <c r="LFJ619" s="526"/>
      <c r="LFK619" s="86"/>
      <c r="LFL619" s="526"/>
      <c r="LFM619" s="86"/>
      <c r="LFN619" s="526"/>
      <c r="LFO619" s="86"/>
      <c r="LFP619" s="526"/>
      <c r="LFQ619" s="86"/>
      <c r="LFR619" s="526"/>
      <c r="LFS619" s="86"/>
      <c r="LFT619" s="526"/>
      <c r="LFU619" s="86"/>
      <c r="LFV619" s="526"/>
      <c r="LFW619" s="86"/>
      <c r="LFX619" s="526"/>
      <c r="LFY619" s="86"/>
      <c r="LFZ619" s="526"/>
      <c r="LGA619" s="86"/>
      <c r="LGB619" s="526"/>
      <c r="LGC619" s="86"/>
      <c r="LGD619" s="526"/>
      <c r="LGE619" s="86"/>
      <c r="LGF619" s="526"/>
      <c r="LGG619" s="86"/>
      <c r="LGH619" s="526"/>
      <c r="LGI619" s="86"/>
      <c r="LGJ619" s="526"/>
      <c r="LGK619" s="86"/>
      <c r="LGL619" s="526"/>
      <c r="LGM619" s="86"/>
      <c r="LGN619" s="526"/>
      <c r="LGO619" s="86"/>
      <c r="LGP619" s="526"/>
      <c r="LGQ619" s="86"/>
      <c r="LGR619" s="526"/>
      <c r="LGS619" s="86"/>
      <c r="LGT619" s="526"/>
      <c r="LGU619" s="86"/>
      <c r="LGV619" s="526"/>
      <c r="LGW619" s="86"/>
      <c r="LGX619" s="526"/>
      <c r="LGY619" s="86"/>
      <c r="LGZ619" s="526"/>
      <c r="LHA619" s="86"/>
      <c r="LHB619" s="526"/>
      <c r="LHC619" s="86"/>
      <c r="LHD619" s="526"/>
      <c r="LHE619" s="86"/>
      <c r="LHF619" s="526"/>
      <c r="LHG619" s="86"/>
      <c r="LHH619" s="526"/>
      <c r="LHI619" s="86"/>
      <c r="LHJ619" s="526"/>
      <c r="LHK619" s="86"/>
      <c r="LHL619" s="526"/>
      <c r="LHM619" s="86"/>
      <c r="LHN619" s="526"/>
      <c r="LHO619" s="86"/>
      <c r="LHP619" s="526"/>
      <c r="LHQ619" s="86"/>
      <c r="LHR619" s="526"/>
      <c r="LHS619" s="86"/>
      <c r="LHT619" s="526"/>
      <c r="LHU619" s="86"/>
      <c r="LHV619" s="526"/>
      <c r="LHW619" s="86"/>
      <c r="LHX619" s="526"/>
      <c r="LHY619" s="86"/>
      <c r="LHZ619" s="526"/>
      <c r="LIA619" s="86"/>
      <c r="LIB619" s="526"/>
      <c r="LIC619" s="86"/>
      <c r="LID619" s="526"/>
      <c r="LIE619" s="86"/>
      <c r="LIF619" s="526"/>
      <c r="LIG619" s="86"/>
      <c r="LIH619" s="526"/>
      <c r="LII619" s="86"/>
      <c r="LIJ619" s="526"/>
      <c r="LIK619" s="86"/>
      <c r="LIL619" s="526"/>
      <c r="LIM619" s="86"/>
      <c r="LIN619" s="526"/>
      <c r="LIO619" s="86"/>
      <c r="LIP619" s="526"/>
      <c r="LIQ619" s="86"/>
      <c r="LIR619" s="526"/>
      <c r="LIS619" s="86"/>
      <c r="LIT619" s="526"/>
      <c r="LIU619" s="86"/>
      <c r="LIV619" s="526"/>
      <c r="LIW619" s="86"/>
      <c r="LIX619" s="526"/>
      <c r="LIY619" s="86"/>
      <c r="LIZ619" s="526"/>
      <c r="LJA619" s="86"/>
      <c r="LJB619" s="526"/>
      <c r="LJC619" s="86"/>
      <c r="LJD619" s="526"/>
      <c r="LJE619" s="86"/>
      <c r="LJF619" s="526"/>
      <c r="LJG619" s="86"/>
      <c r="LJH619" s="526"/>
      <c r="LJI619" s="86"/>
      <c r="LJJ619" s="526"/>
      <c r="LJK619" s="86"/>
      <c r="LJL619" s="526"/>
      <c r="LJM619" s="86"/>
      <c r="LJN619" s="526"/>
      <c r="LJO619" s="86"/>
      <c r="LJP619" s="526"/>
      <c r="LJQ619" s="86"/>
      <c r="LJR619" s="526"/>
      <c r="LJS619" s="86"/>
      <c r="LJT619" s="526"/>
      <c r="LJU619" s="86"/>
      <c r="LJV619" s="526"/>
      <c r="LJW619" s="86"/>
      <c r="LJX619" s="526"/>
      <c r="LJY619" s="86"/>
      <c r="LJZ619" s="526"/>
      <c r="LKA619" s="86"/>
      <c r="LKB619" s="526"/>
      <c r="LKC619" s="86"/>
      <c r="LKD619" s="526"/>
      <c r="LKE619" s="86"/>
      <c r="LKF619" s="526"/>
      <c r="LKG619" s="86"/>
      <c r="LKH619" s="526"/>
      <c r="LKI619" s="86"/>
      <c r="LKJ619" s="526"/>
      <c r="LKK619" s="86"/>
      <c r="LKL619" s="526"/>
      <c r="LKM619" s="86"/>
      <c r="LKN619" s="526"/>
      <c r="LKO619" s="86"/>
      <c r="LKP619" s="526"/>
      <c r="LKQ619" s="86"/>
      <c r="LKR619" s="526"/>
      <c r="LKS619" s="86"/>
      <c r="LKT619" s="526"/>
      <c r="LKU619" s="86"/>
      <c r="LKV619" s="526"/>
      <c r="LKW619" s="86"/>
      <c r="LKX619" s="526"/>
      <c r="LKY619" s="86"/>
      <c r="LKZ619" s="526"/>
      <c r="LLA619" s="86"/>
      <c r="LLB619" s="526"/>
      <c r="LLC619" s="86"/>
      <c r="LLD619" s="526"/>
      <c r="LLE619" s="86"/>
      <c r="LLF619" s="526"/>
      <c r="LLG619" s="86"/>
      <c r="LLH619" s="526"/>
      <c r="LLI619" s="86"/>
      <c r="LLJ619" s="526"/>
      <c r="LLK619" s="86"/>
      <c r="LLL619" s="526"/>
      <c r="LLM619" s="86"/>
      <c r="LLN619" s="526"/>
      <c r="LLO619" s="86"/>
      <c r="LLP619" s="526"/>
      <c r="LLQ619" s="86"/>
      <c r="LLR619" s="526"/>
      <c r="LLS619" s="86"/>
      <c r="LLT619" s="526"/>
      <c r="LLU619" s="86"/>
      <c r="LLV619" s="526"/>
      <c r="LLW619" s="86"/>
      <c r="LLX619" s="526"/>
      <c r="LLY619" s="86"/>
      <c r="LLZ619" s="526"/>
      <c r="LMA619" s="86"/>
      <c r="LMB619" s="526"/>
      <c r="LMC619" s="86"/>
      <c r="LMD619" s="526"/>
      <c r="LME619" s="86"/>
      <c r="LMF619" s="526"/>
      <c r="LMG619" s="86"/>
      <c r="LMH619" s="526"/>
      <c r="LMI619" s="86"/>
      <c r="LMJ619" s="526"/>
      <c r="LMK619" s="86"/>
      <c r="LML619" s="526"/>
      <c r="LMM619" s="86"/>
      <c r="LMN619" s="526"/>
      <c r="LMO619" s="86"/>
      <c r="LMP619" s="526"/>
      <c r="LMQ619" s="86"/>
      <c r="LMR619" s="526"/>
      <c r="LMS619" s="86"/>
      <c r="LMT619" s="526"/>
      <c r="LMU619" s="86"/>
      <c r="LMV619" s="526"/>
      <c r="LMW619" s="86"/>
      <c r="LMX619" s="526"/>
      <c r="LMY619" s="86"/>
      <c r="LMZ619" s="526"/>
      <c r="LNA619" s="86"/>
      <c r="LNB619" s="526"/>
      <c r="LNC619" s="86"/>
      <c r="LND619" s="526"/>
      <c r="LNE619" s="86"/>
      <c r="LNF619" s="526"/>
      <c r="LNG619" s="86"/>
      <c r="LNH619" s="526"/>
      <c r="LNI619" s="86"/>
      <c r="LNJ619" s="526"/>
      <c r="LNK619" s="86"/>
      <c r="LNL619" s="526"/>
      <c r="LNM619" s="86"/>
      <c r="LNN619" s="526"/>
      <c r="LNO619" s="86"/>
      <c r="LNP619" s="526"/>
      <c r="LNQ619" s="86"/>
      <c r="LNR619" s="526"/>
      <c r="LNS619" s="86"/>
      <c r="LNT619" s="526"/>
      <c r="LNU619" s="86"/>
      <c r="LNV619" s="526"/>
      <c r="LNW619" s="86"/>
      <c r="LNX619" s="526"/>
      <c r="LNY619" s="86"/>
      <c r="LNZ619" s="526"/>
      <c r="LOA619" s="86"/>
      <c r="LOB619" s="526"/>
      <c r="LOC619" s="86"/>
      <c r="LOD619" s="526"/>
      <c r="LOE619" s="86"/>
      <c r="LOF619" s="526"/>
      <c r="LOG619" s="86"/>
      <c r="LOH619" s="526"/>
      <c r="LOI619" s="86"/>
      <c r="LOJ619" s="526"/>
      <c r="LOK619" s="86"/>
      <c r="LOL619" s="526"/>
      <c r="LOM619" s="86"/>
      <c r="LON619" s="526"/>
      <c r="LOO619" s="86"/>
      <c r="LOP619" s="526"/>
      <c r="LOQ619" s="86"/>
      <c r="LOR619" s="526"/>
      <c r="LOS619" s="86"/>
      <c r="LOT619" s="526"/>
      <c r="LOU619" s="86"/>
      <c r="LOV619" s="526"/>
      <c r="LOW619" s="86"/>
      <c r="LOX619" s="526"/>
      <c r="LOY619" s="86"/>
      <c r="LOZ619" s="526"/>
      <c r="LPA619" s="86"/>
      <c r="LPB619" s="526"/>
      <c r="LPC619" s="86"/>
      <c r="LPD619" s="526"/>
      <c r="LPE619" s="86"/>
      <c r="LPF619" s="526"/>
      <c r="LPG619" s="86"/>
      <c r="LPH619" s="526"/>
      <c r="LPI619" s="86"/>
      <c r="LPJ619" s="526"/>
      <c r="LPK619" s="86"/>
      <c r="LPL619" s="526"/>
      <c r="LPM619" s="86"/>
      <c r="LPN619" s="526"/>
      <c r="LPO619" s="86"/>
      <c r="LPP619" s="526"/>
      <c r="LPQ619" s="86"/>
      <c r="LPR619" s="526"/>
      <c r="LPS619" s="86"/>
      <c r="LPT619" s="526"/>
      <c r="LPU619" s="86"/>
      <c r="LPV619" s="526"/>
      <c r="LPW619" s="86"/>
      <c r="LPX619" s="526"/>
      <c r="LPY619" s="86"/>
      <c r="LPZ619" s="526"/>
      <c r="LQA619" s="86"/>
      <c r="LQB619" s="526"/>
      <c r="LQC619" s="86"/>
      <c r="LQD619" s="526"/>
      <c r="LQE619" s="86"/>
      <c r="LQF619" s="526"/>
      <c r="LQG619" s="86"/>
      <c r="LQH619" s="526"/>
      <c r="LQI619" s="86"/>
      <c r="LQJ619" s="526"/>
      <c r="LQK619" s="86"/>
      <c r="LQL619" s="526"/>
      <c r="LQM619" s="86"/>
      <c r="LQN619" s="526"/>
      <c r="LQO619" s="86"/>
      <c r="LQP619" s="526"/>
      <c r="LQQ619" s="86"/>
      <c r="LQR619" s="526"/>
      <c r="LQS619" s="86"/>
      <c r="LQT619" s="526"/>
      <c r="LQU619" s="86"/>
      <c r="LQV619" s="526"/>
      <c r="LQW619" s="86"/>
      <c r="LQX619" s="526"/>
      <c r="LQY619" s="86"/>
      <c r="LQZ619" s="526"/>
      <c r="LRA619" s="86"/>
      <c r="LRB619" s="526"/>
      <c r="LRC619" s="86"/>
      <c r="LRD619" s="526"/>
      <c r="LRE619" s="86"/>
      <c r="LRF619" s="526"/>
      <c r="LRG619" s="86"/>
      <c r="LRH619" s="526"/>
      <c r="LRI619" s="86"/>
      <c r="LRJ619" s="526"/>
      <c r="LRK619" s="86"/>
      <c r="LRL619" s="526"/>
      <c r="LRM619" s="86"/>
      <c r="LRN619" s="526"/>
      <c r="LRO619" s="86"/>
      <c r="LRP619" s="526"/>
      <c r="LRQ619" s="86"/>
      <c r="LRR619" s="526"/>
      <c r="LRS619" s="86"/>
      <c r="LRT619" s="526"/>
      <c r="LRU619" s="86"/>
      <c r="LRV619" s="526"/>
      <c r="LRW619" s="86"/>
      <c r="LRX619" s="526"/>
      <c r="LRY619" s="86"/>
      <c r="LRZ619" s="526"/>
      <c r="LSA619" s="86"/>
      <c r="LSB619" s="526"/>
      <c r="LSC619" s="86"/>
      <c r="LSD619" s="526"/>
      <c r="LSE619" s="86"/>
      <c r="LSF619" s="526"/>
      <c r="LSG619" s="86"/>
      <c r="LSH619" s="526"/>
      <c r="LSI619" s="86"/>
      <c r="LSJ619" s="526"/>
      <c r="LSK619" s="86"/>
      <c r="LSL619" s="526"/>
      <c r="LSM619" s="86"/>
      <c r="LSN619" s="526"/>
      <c r="LSO619" s="86"/>
      <c r="LSP619" s="526"/>
      <c r="LSQ619" s="86"/>
      <c r="LSR619" s="526"/>
      <c r="LSS619" s="86"/>
      <c r="LST619" s="526"/>
      <c r="LSU619" s="86"/>
      <c r="LSV619" s="526"/>
      <c r="LSW619" s="86"/>
      <c r="LSX619" s="526"/>
      <c r="LSY619" s="86"/>
      <c r="LSZ619" s="526"/>
      <c r="LTA619" s="86"/>
      <c r="LTB619" s="526"/>
      <c r="LTC619" s="86"/>
      <c r="LTD619" s="526"/>
      <c r="LTE619" s="86"/>
      <c r="LTF619" s="526"/>
      <c r="LTG619" s="86"/>
      <c r="LTH619" s="526"/>
      <c r="LTI619" s="86"/>
      <c r="LTJ619" s="526"/>
      <c r="LTK619" s="86"/>
      <c r="LTL619" s="526"/>
      <c r="LTM619" s="86"/>
      <c r="LTN619" s="526"/>
      <c r="LTO619" s="86"/>
      <c r="LTP619" s="526"/>
      <c r="LTQ619" s="86"/>
      <c r="LTR619" s="526"/>
      <c r="LTS619" s="86"/>
      <c r="LTT619" s="526"/>
      <c r="LTU619" s="86"/>
      <c r="LTV619" s="526"/>
      <c r="LTW619" s="86"/>
      <c r="LTX619" s="526"/>
      <c r="LTY619" s="86"/>
      <c r="LTZ619" s="526"/>
      <c r="LUA619" s="86"/>
      <c r="LUB619" s="526"/>
      <c r="LUC619" s="86"/>
      <c r="LUD619" s="526"/>
      <c r="LUE619" s="86"/>
      <c r="LUF619" s="526"/>
      <c r="LUG619" s="86"/>
      <c r="LUH619" s="526"/>
      <c r="LUI619" s="86"/>
      <c r="LUJ619" s="526"/>
      <c r="LUK619" s="86"/>
      <c r="LUL619" s="526"/>
      <c r="LUM619" s="86"/>
      <c r="LUN619" s="526"/>
      <c r="LUO619" s="86"/>
      <c r="LUP619" s="526"/>
      <c r="LUQ619" s="86"/>
      <c r="LUR619" s="526"/>
      <c r="LUS619" s="86"/>
      <c r="LUT619" s="526"/>
      <c r="LUU619" s="86"/>
      <c r="LUV619" s="526"/>
      <c r="LUW619" s="86"/>
      <c r="LUX619" s="526"/>
      <c r="LUY619" s="86"/>
      <c r="LUZ619" s="526"/>
      <c r="LVA619" s="86"/>
      <c r="LVB619" s="526"/>
      <c r="LVC619" s="86"/>
      <c r="LVD619" s="526"/>
      <c r="LVE619" s="86"/>
      <c r="LVF619" s="526"/>
      <c r="LVG619" s="86"/>
      <c r="LVH619" s="526"/>
      <c r="LVI619" s="86"/>
      <c r="LVJ619" s="526"/>
      <c r="LVK619" s="86"/>
      <c r="LVL619" s="526"/>
      <c r="LVM619" s="86"/>
      <c r="LVN619" s="526"/>
      <c r="LVO619" s="86"/>
      <c r="LVP619" s="526"/>
      <c r="LVQ619" s="86"/>
      <c r="LVR619" s="526"/>
      <c r="LVS619" s="86"/>
      <c r="LVT619" s="526"/>
      <c r="LVU619" s="86"/>
      <c r="LVV619" s="526"/>
      <c r="LVW619" s="86"/>
      <c r="LVX619" s="526"/>
      <c r="LVY619" s="86"/>
      <c r="LVZ619" s="526"/>
      <c r="LWA619" s="86"/>
      <c r="LWB619" s="526"/>
      <c r="LWC619" s="86"/>
      <c r="LWD619" s="526"/>
      <c r="LWE619" s="86"/>
      <c r="LWF619" s="526"/>
      <c r="LWG619" s="86"/>
      <c r="LWH619" s="526"/>
      <c r="LWI619" s="86"/>
      <c r="LWJ619" s="526"/>
      <c r="LWK619" s="86"/>
      <c r="LWL619" s="526"/>
      <c r="LWM619" s="86"/>
      <c r="LWN619" s="526"/>
      <c r="LWO619" s="86"/>
      <c r="LWP619" s="526"/>
      <c r="LWQ619" s="86"/>
      <c r="LWR619" s="526"/>
      <c r="LWS619" s="86"/>
      <c r="LWT619" s="526"/>
      <c r="LWU619" s="86"/>
      <c r="LWV619" s="526"/>
      <c r="LWW619" s="86"/>
      <c r="LWX619" s="526"/>
      <c r="LWY619" s="86"/>
      <c r="LWZ619" s="526"/>
      <c r="LXA619" s="86"/>
      <c r="LXB619" s="526"/>
      <c r="LXC619" s="86"/>
      <c r="LXD619" s="526"/>
      <c r="LXE619" s="86"/>
      <c r="LXF619" s="526"/>
      <c r="LXG619" s="86"/>
      <c r="LXH619" s="526"/>
      <c r="LXI619" s="86"/>
      <c r="LXJ619" s="526"/>
      <c r="LXK619" s="86"/>
      <c r="LXL619" s="526"/>
      <c r="LXM619" s="86"/>
      <c r="LXN619" s="526"/>
      <c r="LXO619" s="86"/>
      <c r="LXP619" s="526"/>
      <c r="LXQ619" s="86"/>
      <c r="LXR619" s="526"/>
      <c r="LXS619" s="86"/>
      <c r="LXT619" s="526"/>
      <c r="LXU619" s="86"/>
      <c r="LXV619" s="526"/>
      <c r="LXW619" s="86"/>
      <c r="LXX619" s="526"/>
      <c r="LXY619" s="86"/>
      <c r="LXZ619" s="526"/>
      <c r="LYA619" s="86"/>
      <c r="LYB619" s="526"/>
      <c r="LYC619" s="86"/>
      <c r="LYD619" s="526"/>
      <c r="LYE619" s="86"/>
      <c r="LYF619" s="526"/>
      <c r="LYG619" s="86"/>
      <c r="LYH619" s="526"/>
      <c r="LYI619" s="86"/>
      <c r="LYJ619" s="526"/>
      <c r="LYK619" s="86"/>
      <c r="LYL619" s="526"/>
      <c r="LYM619" s="86"/>
      <c r="LYN619" s="526"/>
      <c r="LYO619" s="86"/>
      <c r="LYP619" s="526"/>
      <c r="LYQ619" s="86"/>
      <c r="LYR619" s="526"/>
      <c r="LYS619" s="86"/>
      <c r="LYT619" s="526"/>
      <c r="LYU619" s="86"/>
      <c r="LYV619" s="526"/>
      <c r="LYW619" s="86"/>
      <c r="LYX619" s="526"/>
      <c r="LYY619" s="86"/>
      <c r="LYZ619" s="526"/>
      <c r="LZA619" s="86"/>
      <c r="LZB619" s="526"/>
      <c r="LZC619" s="86"/>
      <c r="LZD619" s="526"/>
      <c r="LZE619" s="86"/>
      <c r="LZF619" s="526"/>
      <c r="LZG619" s="86"/>
      <c r="LZH619" s="526"/>
      <c r="LZI619" s="86"/>
      <c r="LZJ619" s="526"/>
      <c r="LZK619" s="86"/>
      <c r="LZL619" s="526"/>
      <c r="LZM619" s="86"/>
      <c r="LZN619" s="526"/>
      <c r="LZO619" s="86"/>
      <c r="LZP619" s="526"/>
      <c r="LZQ619" s="86"/>
      <c r="LZR619" s="526"/>
      <c r="LZS619" s="86"/>
      <c r="LZT619" s="526"/>
      <c r="LZU619" s="86"/>
      <c r="LZV619" s="526"/>
      <c r="LZW619" s="86"/>
      <c r="LZX619" s="526"/>
      <c r="LZY619" s="86"/>
      <c r="LZZ619" s="526"/>
      <c r="MAA619" s="86"/>
      <c r="MAB619" s="526"/>
      <c r="MAC619" s="86"/>
      <c r="MAD619" s="526"/>
      <c r="MAE619" s="86"/>
      <c r="MAF619" s="526"/>
      <c r="MAG619" s="86"/>
      <c r="MAH619" s="526"/>
      <c r="MAI619" s="86"/>
      <c r="MAJ619" s="526"/>
      <c r="MAK619" s="86"/>
      <c r="MAL619" s="526"/>
      <c r="MAM619" s="86"/>
      <c r="MAN619" s="526"/>
      <c r="MAO619" s="86"/>
      <c r="MAP619" s="526"/>
      <c r="MAQ619" s="86"/>
      <c r="MAR619" s="526"/>
      <c r="MAS619" s="86"/>
      <c r="MAT619" s="526"/>
      <c r="MAU619" s="86"/>
      <c r="MAV619" s="526"/>
      <c r="MAW619" s="86"/>
      <c r="MAX619" s="526"/>
      <c r="MAY619" s="86"/>
      <c r="MAZ619" s="526"/>
      <c r="MBA619" s="86"/>
      <c r="MBB619" s="526"/>
      <c r="MBC619" s="86"/>
      <c r="MBD619" s="526"/>
      <c r="MBE619" s="86"/>
      <c r="MBF619" s="526"/>
      <c r="MBG619" s="86"/>
      <c r="MBH619" s="526"/>
      <c r="MBI619" s="86"/>
      <c r="MBJ619" s="526"/>
      <c r="MBK619" s="86"/>
      <c r="MBL619" s="526"/>
      <c r="MBM619" s="86"/>
      <c r="MBN619" s="526"/>
      <c r="MBO619" s="86"/>
      <c r="MBP619" s="526"/>
      <c r="MBQ619" s="86"/>
      <c r="MBR619" s="526"/>
      <c r="MBS619" s="86"/>
      <c r="MBT619" s="526"/>
      <c r="MBU619" s="86"/>
      <c r="MBV619" s="526"/>
      <c r="MBW619" s="86"/>
      <c r="MBX619" s="526"/>
      <c r="MBY619" s="86"/>
      <c r="MBZ619" s="526"/>
      <c r="MCA619" s="86"/>
      <c r="MCB619" s="526"/>
      <c r="MCC619" s="86"/>
      <c r="MCD619" s="526"/>
      <c r="MCE619" s="86"/>
      <c r="MCF619" s="526"/>
      <c r="MCG619" s="86"/>
      <c r="MCH619" s="526"/>
      <c r="MCI619" s="86"/>
      <c r="MCJ619" s="526"/>
      <c r="MCK619" s="86"/>
      <c r="MCL619" s="526"/>
      <c r="MCM619" s="86"/>
      <c r="MCN619" s="526"/>
      <c r="MCO619" s="86"/>
      <c r="MCP619" s="526"/>
      <c r="MCQ619" s="86"/>
      <c r="MCR619" s="526"/>
      <c r="MCS619" s="86"/>
      <c r="MCT619" s="526"/>
      <c r="MCU619" s="86"/>
      <c r="MCV619" s="526"/>
      <c r="MCW619" s="86"/>
      <c r="MCX619" s="526"/>
      <c r="MCY619" s="86"/>
      <c r="MCZ619" s="526"/>
      <c r="MDA619" s="86"/>
      <c r="MDB619" s="526"/>
      <c r="MDC619" s="86"/>
      <c r="MDD619" s="526"/>
      <c r="MDE619" s="86"/>
      <c r="MDF619" s="526"/>
      <c r="MDG619" s="86"/>
      <c r="MDH619" s="526"/>
      <c r="MDI619" s="86"/>
      <c r="MDJ619" s="526"/>
      <c r="MDK619" s="86"/>
      <c r="MDL619" s="526"/>
      <c r="MDM619" s="86"/>
      <c r="MDN619" s="526"/>
      <c r="MDO619" s="86"/>
      <c r="MDP619" s="526"/>
      <c r="MDQ619" s="86"/>
      <c r="MDR619" s="526"/>
      <c r="MDS619" s="86"/>
      <c r="MDT619" s="526"/>
      <c r="MDU619" s="86"/>
      <c r="MDV619" s="526"/>
      <c r="MDW619" s="86"/>
      <c r="MDX619" s="526"/>
      <c r="MDY619" s="86"/>
      <c r="MDZ619" s="526"/>
      <c r="MEA619" s="86"/>
      <c r="MEB619" s="526"/>
      <c r="MEC619" s="86"/>
      <c r="MED619" s="526"/>
      <c r="MEE619" s="86"/>
      <c r="MEF619" s="526"/>
      <c r="MEG619" s="86"/>
      <c r="MEH619" s="526"/>
      <c r="MEI619" s="86"/>
      <c r="MEJ619" s="526"/>
      <c r="MEK619" s="86"/>
      <c r="MEL619" s="526"/>
      <c r="MEM619" s="86"/>
      <c r="MEN619" s="526"/>
      <c r="MEO619" s="86"/>
      <c r="MEP619" s="526"/>
      <c r="MEQ619" s="86"/>
      <c r="MER619" s="526"/>
      <c r="MES619" s="86"/>
      <c r="MET619" s="526"/>
      <c r="MEU619" s="86"/>
      <c r="MEV619" s="526"/>
      <c r="MEW619" s="86"/>
      <c r="MEX619" s="526"/>
      <c r="MEY619" s="86"/>
      <c r="MEZ619" s="526"/>
      <c r="MFA619" s="86"/>
      <c r="MFB619" s="526"/>
      <c r="MFC619" s="86"/>
      <c r="MFD619" s="526"/>
      <c r="MFE619" s="86"/>
      <c r="MFF619" s="526"/>
      <c r="MFG619" s="86"/>
      <c r="MFH619" s="526"/>
      <c r="MFI619" s="86"/>
      <c r="MFJ619" s="526"/>
      <c r="MFK619" s="86"/>
      <c r="MFL619" s="526"/>
      <c r="MFM619" s="86"/>
      <c r="MFN619" s="526"/>
      <c r="MFO619" s="86"/>
      <c r="MFP619" s="526"/>
      <c r="MFQ619" s="86"/>
      <c r="MFR619" s="526"/>
      <c r="MFS619" s="86"/>
      <c r="MFT619" s="526"/>
      <c r="MFU619" s="86"/>
      <c r="MFV619" s="526"/>
      <c r="MFW619" s="86"/>
      <c r="MFX619" s="526"/>
      <c r="MFY619" s="86"/>
      <c r="MFZ619" s="526"/>
      <c r="MGA619" s="86"/>
      <c r="MGB619" s="526"/>
      <c r="MGC619" s="86"/>
      <c r="MGD619" s="526"/>
      <c r="MGE619" s="86"/>
      <c r="MGF619" s="526"/>
      <c r="MGG619" s="86"/>
      <c r="MGH619" s="526"/>
      <c r="MGI619" s="86"/>
      <c r="MGJ619" s="526"/>
      <c r="MGK619" s="86"/>
      <c r="MGL619" s="526"/>
      <c r="MGM619" s="86"/>
      <c r="MGN619" s="526"/>
      <c r="MGO619" s="86"/>
      <c r="MGP619" s="526"/>
      <c r="MGQ619" s="86"/>
      <c r="MGR619" s="526"/>
      <c r="MGS619" s="86"/>
      <c r="MGT619" s="526"/>
      <c r="MGU619" s="86"/>
      <c r="MGV619" s="526"/>
      <c r="MGW619" s="86"/>
      <c r="MGX619" s="526"/>
      <c r="MGY619" s="86"/>
      <c r="MGZ619" s="526"/>
      <c r="MHA619" s="86"/>
      <c r="MHB619" s="526"/>
      <c r="MHC619" s="86"/>
      <c r="MHD619" s="526"/>
      <c r="MHE619" s="86"/>
      <c r="MHF619" s="526"/>
      <c r="MHG619" s="86"/>
      <c r="MHH619" s="526"/>
      <c r="MHI619" s="86"/>
      <c r="MHJ619" s="526"/>
      <c r="MHK619" s="86"/>
      <c r="MHL619" s="526"/>
      <c r="MHM619" s="86"/>
      <c r="MHN619" s="526"/>
      <c r="MHO619" s="86"/>
      <c r="MHP619" s="526"/>
      <c r="MHQ619" s="86"/>
      <c r="MHR619" s="526"/>
      <c r="MHS619" s="86"/>
      <c r="MHT619" s="526"/>
      <c r="MHU619" s="86"/>
      <c r="MHV619" s="526"/>
      <c r="MHW619" s="86"/>
      <c r="MHX619" s="526"/>
      <c r="MHY619" s="86"/>
      <c r="MHZ619" s="526"/>
      <c r="MIA619" s="86"/>
      <c r="MIB619" s="526"/>
      <c r="MIC619" s="86"/>
      <c r="MID619" s="526"/>
      <c r="MIE619" s="86"/>
      <c r="MIF619" s="526"/>
      <c r="MIG619" s="86"/>
      <c r="MIH619" s="526"/>
      <c r="MII619" s="86"/>
      <c r="MIJ619" s="526"/>
      <c r="MIK619" s="86"/>
      <c r="MIL619" s="526"/>
      <c r="MIM619" s="86"/>
      <c r="MIN619" s="526"/>
      <c r="MIO619" s="86"/>
      <c r="MIP619" s="526"/>
      <c r="MIQ619" s="86"/>
      <c r="MIR619" s="526"/>
      <c r="MIS619" s="86"/>
      <c r="MIT619" s="526"/>
      <c r="MIU619" s="86"/>
      <c r="MIV619" s="526"/>
      <c r="MIW619" s="86"/>
      <c r="MIX619" s="526"/>
      <c r="MIY619" s="86"/>
      <c r="MIZ619" s="526"/>
      <c r="MJA619" s="86"/>
      <c r="MJB619" s="526"/>
      <c r="MJC619" s="86"/>
      <c r="MJD619" s="526"/>
      <c r="MJE619" s="86"/>
      <c r="MJF619" s="526"/>
      <c r="MJG619" s="86"/>
      <c r="MJH619" s="526"/>
      <c r="MJI619" s="86"/>
      <c r="MJJ619" s="526"/>
      <c r="MJK619" s="86"/>
      <c r="MJL619" s="526"/>
      <c r="MJM619" s="86"/>
      <c r="MJN619" s="526"/>
      <c r="MJO619" s="86"/>
      <c r="MJP619" s="526"/>
      <c r="MJQ619" s="86"/>
      <c r="MJR619" s="526"/>
      <c r="MJS619" s="86"/>
      <c r="MJT619" s="526"/>
      <c r="MJU619" s="86"/>
      <c r="MJV619" s="526"/>
      <c r="MJW619" s="86"/>
      <c r="MJX619" s="526"/>
      <c r="MJY619" s="86"/>
      <c r="MJZ619" s="526"/>
      <c r="MKA619" s="86"/>
      <c r="MKB619" s="526"/>
      <c r="MKC619" s="86"/>
      <c r="MKD619" s="526"/>
      <c r="MKE619" s="86"/>
      <c r="MKF619" s="526"/>
      <c r="MKG619" s="86"/>
      <c r="MKH619" s="526"/>
      <c r="MKI619" s="86"/>
      <c r="MKJ619" s="526"/>
      <c r="MKK619" s="86"/>
      <c r="MKL619" s="526"/>
      <c r="MKM619" s="86"/>
      <c r="MKN619" s="526"/>
      <c r="MKO619" s="86"/>
      <c r="MKP619" s="526"/>
      <c r="MKQ619" s="86"/>
      <c r="MKR619" s="526"/>
      <c r="MKS619" s="86"/>
      <c r="MKT619" s="526"/>
      <c r="MKU619" s="86"/>
      <c r="MKV619" s="526"/>
      <c r="MKW619" s="86"/>
      <c r="MKX619" s="526"/>
      <c r="MKY619" s="86"/>
      <c r="MKZ619" s="526"/>
      <c r="MLA619" s="86"/>
      <c r="MLB619" s="526"/>
      <c r="MLC619" s="86"/>
      <c r="MLD619" s="526"/>
      <c r="MLE619" s="86"/>
      <c r="MLF619" s="526"/>
      <c r="MLG619" s="86"/>
      <c r="MLH619" s="526"/>
      <c r="MLI619" s="86"/>
      <c r="MLJ619" s="526"/>
      <c r="MLK619" s="86"/>
      <c r="MLL619" s="526"/>
      <c r="MLM619" s="86"/>
      <c r="MLN619" s="526"/>
      <c r="MLO619" s="86"/>
      <c r="MLP619" s="526"/>
      <c r="MLQ619" s="86"/>
      <c r="MLR619" s="526"/>
      <c r="MLS619" s="86"/>
      <c r="MLT619" s="526"/>
      <c r="MLU619" s="86"/>
      <c r="MLV619" s="526"/>
      <c r="MLW619" s="86"/>
      <c r="MLX619" s="526"/>
      <c r="MLY619" s="86"/>
      <c r="MLZ619" s="526"/>
      <c r="MMA619" s="86"/>
      <c r="MMB619" s="526"/>
      <c r="MMC619" s="86"/>
      <c r="MMD619" s="526"/>
      <c r="MME619" s="86"/>
      <c r="MMF619" s="526"/>
      <c r="MMG619" s="86"/>
      <c r="MMH619" s="526"/>
      <c r="MMI619" s="86"/>
      <c r="MMJ619" s="526"/>
      <c r="MMK619" s="86"/>
      <c r="MML619" s="526"/>
      <c r="MMM619" s="86"/>
      <c r="MMN619" s="526"/>
      <c r="MMO619" s="86"/>
      <c r="MMP619" s="526"/>
      <c r="MMQ619" s="86"/>
      <c r="MMR619" s="526"/>
      <c r="MMS619" s="86"/>
      <c r="MMT619" s="526"/>
      <c r="MMU619" s="86"/>
      <c r="MMV619" s="526"/>
      <c r="MMW619" s="86"/>
      <c r="MMX619" s="526"/>
      <c r="MMY619" s="86"/>
      <c r="MMZ619" s="526"/>
      <c r="MNA619" s="86"/>
      <c r="MNB619" s="526"/>
      <c r="MNC619" s="86"/>
      <c r="MND619" s="526"/>
      <c r="MNE619" s="86"/>
      <c r="MNF619" s="526"/>
      <c r="MNG619" s="86"/>
      <c r="MNH619" s="526"/>
      <c r="MNI619" s="86"/>
      <c r="MNJ619" s="526"/>
      <c r="MNK619" s="86"/>
      <c r="MNL619" s="526"/>
      <c r="MNM619" s="86"/>
      <c r="MNN619" s="526"/>
      <c r="MNO619" s="86"/>
      <c r="MNP619" s="526"/>
      <c r="MNQ619" s="86"/>
      <c r="MNR619" s="526"/>
      <c r="MNS619" s="86"/>
      <c r="MNT619" s="526"/>
      <c r="MNU619" s="86"/>
      <c r="MNV619" s="526"/>
      <c r="MNW619" s="86"/>
      <c r="MNX619" s="526"/>
      <c r="MNY619" s="86"/>
      <c r="MNZ619" s="526"/>
      <c r="MOA619" s="86"/>
      <c r="MOB619" s="526"/>
      <c r="MOC619" s="86"/>
      <c r="MOD619" s="526"/>
      <c r="MOE619" s="86"/>
      <c r="MOF619" s="526"/>
      <c r="MOG619" s="86"/>
      <c r="MOH619" s="526"/>
      <c r="MOI619" s="86"/>
      <c r="MOJ619" s="526"/>
      <c r="MOK619" s="86"/>
      <c r="MOL619" s="526"/>
      <c r="MOM619" s="86"/>
      <c r="MON619" s="526"/>
      <c r="MOO619" s="86"/>
      <c r="MOP619" s="526"/>
      <c r="MOQ619" s="86"/>
      <c r="MOR619" s="526"/>
      <c r="MOS619" s="86"/>
      <c r="MOT619" s="526"/>
      <c r="MOU619" s="86"/>
      <c r="MOV619" s="526"/>
      <c r="MOW619" s="86"/>
      <c r="MOX619" s="526"/>
      <c r="MOY619" s="86"/>
      <c r="MOZ619" s="526"/>
      <c r="MPA619" s="86"/>
      <c r="MPB619" s="526"/>
      <c r="MPC619" s="86"/>
      <c r="MPD619" s="526"/>
      <c r="MPE619" s="86"/>
      <c r="MPF619" s="526"/>
      <c r="MPG619" s="86"/>
      <c r="MPH619" s="526"/>
      <c r="MPI619" s="86"/>
      <c r="MPJ619" s="526"/>
      <c r="MPK619" s="86"/>
      <c r="MPL619" s="526"/>
      <c r="MPM619" s="86"/>
      <c r="MPN619" s="526"/>
      <c r="MPO619" s="86"/>
      <c r="MPP619" s="526"/>
      <c r="MPQ619" s="86"/>
      <c r="MPR619" s="526"/>
      <c r="MPS619" s="86"/>
      <c r="MPT619" s="526"/>
      <c r="MPU619" s="86"/>
      <c r="MPV619" s="526"/>
      <c r="MPW619" s="86"/>
      <c r="MPX619" s="526"/>
      <c r="MPY619" s="86"/>
      <c r="MPZ619" s="526"/>
      <c r="MQA619" s="86"/>
      <c r="MQB619" s="526"/>
      <c r="MQC619" s="86"/>
      <c r="MQD619" s="526"/>
      <c r="MQE619" s="86"/>
      <c r="MQF619" s="526"/>
      <c r="MQG619" s="86"/>
      <c r="MQH619" s="526"/>
      <c r="MQI619" s="86"/>
      <c r="MQJ619" s="526"/>
      <c r="MQK619" s="86"/>
      <c r="MQL619" s="526"/>
      <c r="MQM619" s="86"/>
      <c r="MQN619" s="526"/>
      <c r="MQO619" s="86"/>
      <c r="MQP619" s="526"/>
      <c r="MQQ619" s="86"/>
      <c r="MQR619" s="526"/>
      <c r="MQS619" s="86"/>
      <c r="MQT619" s="526"/>
      <c r="MQU619" s="86"/>
      <c r="MQV619" s="526"/>
      <c r="MQW619" s="86"/>
      <c r="MQX619" s="526"/>
      <c r="MQY619" s="86"/>
      <c r="MQZ619" s="526"/>
      <c r="MRA619" s="86"/>
      <c r="MRB619" s="526"/>
      <c r="MRC619" s="86"/>
      <c r="MRD619" s="526"/>
      <c r="MRE619" s="86"/>
      <c r="MRF619" s="526"/>
      <c r="MRG619" s="86"/>
      <c r="MRH619" s="526"/>
      <c r="MRI619" s="86"/>
      <c r="MRJ619" s="526"/>
      <c r="MRK619" s="86"/>
      <c r="MRL619" s="526"/>
      <c r="MRM619" s="86"/>
      <c r="MRN619" s="526"/>
      <c r="MRO619" s="86"/>
      <c r="MRP619" s="526"/>
      <c r="MRQ619" s="86"/>
      <c r="MRR619" s="526"/>
      <c r="MRS619" s="86"/>
      <c r="MRT619" s="526"/>
      <c r="MRU619" s="86"/>
      <c r="MRV619" s="526"/>
      <c r="MRW619" s="86"/>
      <c r="MRX619" s="526"/>
      <c r="MRY619" s="86"/>
      <c r="MRZ619" s="526"/>
      <c r="MSA619" s="86"/>
      <c r="MSB619" s="526"/>
      <c r="MSC619" s="86"/>
      <c r="MSD619" s="526"/>
      <c r="MSE619" s="86"/>
      <c r="MSF619" s="526"/>
      <c r="MSG619" s="86"/>
      <c r="MSH619" s="526"/>
      <c r="MSI619" s="86"/>
      <c r="MSJ619" s="526"/>
      <c r="MSK619" s="86"/>
      <c r="MSL619" s="526"/>
      <c r="MSM619" s="86"/>
      <c r="MSN619" s="526"/>
      <c r="MSO619" s="86"/>
      <c r="MSP619" s="526"/>
      <c r="MSQ619" s="86"/>
      <c r="MSR619" s="526"/>
      <c r="MSS619" s="86"/>
      <c r="MST619" s="526"/>
      <c r="MSU619" s="86"/>
      <c r="MSV619" s="526"/>
      <c r="MSW619" s="86"/>
      <c r="MSX619" s="526"/>
      <c r="MSY619" s="86"/>
      <c r="MSZ619" s="526"/>
      <c r="MTA619" s="86"/>
      <c r="MTB619" s="526"/>
      <c r="MTC619" s="86"/>
      <c r="MTD619" s="526"/>
      <c r="MTE619" s="86"/>
      <c r="MTF619" s="526"/>
      <c r="MTG619" s="86"/>
      <c r="MTH619" s="526"/>
      <c r="MTI619" s="86"/>
      <c r="MTJ619" s="526"/>
      <c r="MTK619" s="86"/>
      <c r="MTL619" s="526"/>
      <c r="MTM619" s="86"/>
      <c r="MTN619" s="526"/>
      <c r="MTO619" s="86"/>
      <c r="MTP619" s="526"/>
      <c r="MTQ619" s="86"/>
      <c r="MTR619" s="526"/>
      <c r="MTS619" s="86"/>
      <c r="MTT619" s="526"/>
      <c r="MTU619" s="86"/>
      <c r="MTV619" s="526"/>
      <c r="MTW619" s="86"/>
      <c r="MTX619" s="526"/>
      <c r="MTY619" s="86"/>
      <c r="MTZ619" s="526"/>
      <c r="MUA619" s="86"/>
      <c r="MUB619" s="526"/>
      <c r="MUC619" s="86"/>
      <c r="MUD619" s="526"/>
      <c r="MUE619" s="86"/>
      <c r="MUF619" s="526"/>
      <c r="MUG619" s="86"/>
      <c r="MUH619" s="526"/>
      <c r="MUI619" s="86"/>
      <c r="MUJ619" s="526"/>
      <c r="MUK619" s="86"/>
      <c r="MUL619" s="526"/>
      <c r="MUM619" s="86"/>
      <c r="MUN619" s="526"/>
      <c r="MUO619" s="86"/>
      <c r="MUP619" s="526"/>
      <c r="MUQ619" s="86"/>
      <c r="MUR619" s="526"/>
      <c r="MUS619" s="86"/>
      <c r="MUT619" s="526"/>
      <c r="MUU619" s="86"/>
      <c r="MUV619" s="526"/>
      <c r="MUW619" s="86"/>
      <c r="MUX619" s="526"/>
      <c r="MUY619" s="86"/>
      <c r="MUZ619" s="526"/>
      <c r="MVA619" s="86"/>
      <c r="MVB619" s="526"/>
      <c r="MVC619" s="86"/>
      <c r="MVD619" s="526"/>
      <c r="MVE619" s="86"/>
      <c r="MVF619" s="526"/>
      <c r="MVG619" s="86"/>
      <c r="MVH619" s="526"/>
      <c r="MVI619" s="86"/>
      <c r="MVJ619" s="526"/>
      <c r="MVK619" s="86"/>
      <c r="MVL619" s="526"/>
      <c r="MVM619" s="86"/>
      <c r="MVN619" s="526"/>
      <c r="MVO619" s="86"/>
      <c r="MVP619" s="526"/>
      <c r="MVQ619" s="86"/>
      <c r="MVR619" s="526"/>
      <c r="MVS619" s="86"/>
      <c r="MVT619" s="526"/>
      <c r="MVU619" s="86"/>
      <c r="MVV619" s="526"/>
      <c r="MVW619" s="86"/>
      <c r="MVX619" s="526"/>
      <c r="MVY619" s="86"/>
      <c r="MVZ619" s="526"/>
      <c r="MWA619" s="86"/>
      <c r="MWB619" s="526"/>
      <c r="MWC619" s="86"/>
      <c r="MWD619" s="526"/>
      <c r="MWE619" s="86"/>
      <c r="MWF619" s="526"/>
      <c r="MWG619" s="86"/>
      <c r="MWH619" s="526"/>
      <c r="MWI619" s="86"/>
      <c r="MWJ619" s="526"/>
      <c r="MWK619" s="86"/>
      <c r="MWL619" s="526"/>
      <c r="MWM619" s="86"/>
      <c r="MWN619" s="526"/>
      <c r="MWO619" s="86"/>
      <c r="MWP619" s="526"/>
      <c r="MWQ619" s="86"/>
      <c r="MWR619" s="526"/>
      <c r="MWS619" s="86"/>
      <c r="MWT619" s="526"/>
      <c r="MWU619" s="86"/>
      <c r="MWV619" s="526"/>
      <c r="MWW619" s="86"/>
      <c r="MWX619" s="526"/>
      <c r="MWY619" s="86"/>
      <c r="MWZ619" s="526"/>
      <c r="MXA619" s="86"/>
      <c r="MXB619" s="526"/>
      <c r="MXC619" s="86"/>
      <c r="MXD619" s="526"/>
      <c r="MXE619" s="86"/>
      <c r="MXF619" s="526"/>
      <c r="MXG619" s="86"/>
      <c r="MXH619" s="526"/>
      <c r="MXI619" s="86"/>
      <c r="MXJ619" s="526"/>
      <c r="MXK619" s="86"/>
      <c r="MXL619" s="526"/>
      <c r="MXM619" s="86"/>
      <c r="MXN619" s="526"/>
      <c r="MXO619" s="86"/>
      <c r="MXP619" s="526"/>
      <c r="MXQ619" s="86"/>
      <c r="MXR619" s="526"/>
      <c r="MXS619" s="86"/>
      <c r="MXT619" s="526"/>
      <c r="MXU619" s="86"/>
      <c r="MXV619" s="526"/>
      <c r="MXW619" s="86"/>
      <c r="MXX619" s="526"/>
      <c r="MXY619" s="86"/>
      <c r="MXZ619" s="526"/>
      <c r="MYA619" s="86"/>
      <c r="MYB619" s="526"/>
      <c r="MYC619" s="86"/>
      <c r="MYD619" s="526"/>
      <c r="MYE619" s="86"/>
      <c r="MYF619" s="526"/>
      <c r="MYG619" s="86"/>
      <c r="MYH619" s="526"/>
      <c r="MYI619" s="86"/>
      <c r="MYJ619" s="526"/>
      <c r="MYK619" s="86"/>
      <c r="MYL619" s="526"/>
      <c r="MYM619" s="86"/>
      <c r="MYN619" s="526"/>
      <c r="MYO619" s="86"/>
      <c r="MYP619" s="526"/>
      <c r="MYQ619" s="86"/>
      <c r="MYR619" s="526"/>
      <c r="MYS619" s="86"/>
      <c r="MYT619" s="526"/>
      <c r="MYU619" s="86"/>
      <c r="MYV619" s="526"/>
      <c r="MYW619" s="86"/>
      <c r="MYX619" s="526"/>
      <c r="MYY619" s="86"/>
      <c r="MYZ619" s="526"/>
      <c r="MZA619" s="86"/>
      <c r="MZB619" s="526"/>
      <c r="MZC619" s="86"/>
      <c r="MZD619" s="526"/>
      <c r="MZE619" s="86"/>
      <c r="MZF619" s="526"/>
      <c r="MZG619" s="86"/>
      <c r="MZH619" s="526"/>
      <c r="MZI619" s="86"/>
      <c r="MZJ619" s="526"/>
      <c r="MZK619" s="86"/>
      <c r="MZL619" s="526"/>
      <c r="MZM619" s="86"/>
      <c r="MZN619" s="526"/>
      <c r="MZO619" s="86"/>
      <c r="MZP619" s="526"/>
      <c r="MZQ619" s="86"/>
      <c r="MZR619" s="526"/>
      <c r="MZS619" s="86"/>
      <c r="MZT619" s="526"/>
      <c r="MZU619" s="86"/>
      <c r="MZV619" s="526"/>
      <c r="MZW619" s="86"/>
      <c r="MZX619" s="526"/>
      <c r="MZY619" s="86"/>
      <c r="MZZ619" s="526"/>
      <c r="NAA619" s="86"/>
      <c r="NAB619" s="526"/>
      <c r="NAC619" s="86"/>
      <c r="NAD619" s="526"/>
      <c r="NAE619" s="86"/>
      <c r="NAF619" s="526"/>
      <c r="NAG619" s="86"/>
      <c r="NAH619" s="526"/>
      <c r="NAI619" s="86"/>
      <c r="NAJ619" s="526"/>
      <c r="NAK619" s="86"/>
      <c r="NAL619" s="526"/>
      <c r="NAM619" s="86"/>
      <c r="NAN619" s="526"/>
      <c r="NAO619" s="86"/>
      <c r="NAP619" s="526"/>
      <c r="NAQ619" s="86"/>
      <c r="NAR619" s="526"/>
      <c r="NAS619" s="86"/>
      <c r="NAT619" s="526"/>
      <c r="NAU619" s="86"/>
      <c r="NAV619" s="526"/>
      <c r="NAW619" s="86"/>
      <c r="NAX619" s="526"/>
      <c r="NAY619" s="86"/>
      <c r="NAZ619" s="526"/>
      <c r="NBA619" s="86"/>
      <c r="NBB619" s="526"/>
      <c r="NBC619" s="86"/>
      <c r="NBD619" s="526"/>
      <c r="NBE619" s="86"/>
      <c r="NBF619" s="526"/>
      <c r="NBG619" s="86"/>
      <c r="NBH619" s="526"/>
      <c r="NBI619" s="86"/>
      <c r="NBJ619" s="526"/>
      <c r="NBK619" s="86"/>
      <c r="NBL619" s="526"/>
      <c r="NBM619" s="86"/>
      <c r="NBN619" s="526"/>
      <c r="NBO619" s="86"/>
      <c r="NBP619" s="526"/>
      <c r="NBQ619" s="86"/>
      <c r="NBR619" s="526"/>
      <c r="NBS619" s="86"/>
      <c r="NBT619" s="526"/>
      <c r="NBU619" s="86"/>
      <c r="NBV619" s="526"/>
      <c r="NBW619" s="86"/>
      <c r="NBX619" s="526"/>
      <c r="NBY619" s="86"/>
      <c r="NBZ619" s="526"/>
      <c r="NCA619" s="86"/>
      <c r="NCB619" s="526"/>
      <c r="NCC619" s="86"/>
      <c r="NCD619" s="526"/>
      <c r="NCE619" s="86"/>
      <c r="NCF619" s="526"/>
      <c r="NCG619" s="86"/>
      <c r="NCH619" s="526"/>
      <c r="NCI619" s="86"/>
      <c r="NCJ619" s="526"/>
      <c r="NCK619" s="86"/>
      <c r="NCL619" s="526"/>
      <c r="NCM619" s="86"/>
      <c r="NCN619" s="526"/>
      <c r="NCO619" s="86"/>
      <c r="NCP619" s="526"/>
      <c r="NCQ619" s="86"/>
      <c r="NCR619" s="526"/>
      <c r="NCS619" s="86"/>
      <c r="NCT619" s="526"/>
      <c r="NCU619" s="86"/>
      <c r="NCV619" s="526"/>
      <c r="NCW619" s="86"/>
      <c r="NCX619" s="526"/>
      <c r="NCY619" s="86"/>
      <c r="NCZ619" s="526"/>
      <c r="NDA619" s="86"/>
      <c r="NDB619" s="526"/>
      <c r="NDC619" s="86"/>
      <c r="NDD619" s="526"/>
      <c r="NDE619" s="86"/>
      <c r="NDF619" s="526"/>
      <c r="NDG619" s="86"/>
      <c r="NDH619" s="526"/>
      <c r="NDI619" s="86"/>
      <c r="NDJ619" s="526"/>
      <c r="NDK619" s="86"/>
      <c r="NDL619" s="526"/>
      <c r="NDM619" s="86"/>
      <c r="NDN619" s="526"/>
      <c r="NDO619" s="86"/>
      <c r="NDP619" s="526"/>
      <c r="NDQ619" s="86"/>
      <c r="NDR619" s="526"/>
      <c r="NDS619" s="86"/>
      <c r="NDT619" s="526"/>
      <c r="NDU619" s="86"/>
      <c r="NDV619" s="526"/>
      <c r="NDW619" s="86"/>
      <c r="NDX619" s="526"/>
      <c r="NDY619" s="86"/>
      <c r="NDZ619" s="526"/>
      <c r="NEA619" s="86"/>
      <c r="NEB619" s="526"/>
      <c r="NEC619" s="86"/>
      <c r="NED619" s="526"/>
      <c r="NEE619" s="86"/>
      <c r="NEF619" s="526"/>
      <c r="NEG619" s="86"/>
      <c r="NEH619" s="526"/>
      <c r="NEI619" s="86"/>
      <c r="NEJ619" s="526"/>
      <c r="NEK619" s="86"/>
      <c r="NEL619" s="526"/>
      <c r="NEM619" s="86"/>
      <c r="NEN619" s="526"/>
      <c r="NEO619" s="86"/>
      <c r="NEP619" s="526"/>
      <c r="NEQ619" s="86"/>
      <c r="NER619" s="526"/>
      <c r="NES619" s="86"/>
      <c r="NET619" s="526"/>
      <c r="NEU619" s="86"/>
      <c r="NEV619" s="526"/>
      <c r="NEW619" s="86"/>
      <c r="NEX619" s="526"/>
      <c r="NEY619" s="86"/>
      <c r="NEZ619" s="526"/>
      <c r="NFA619" s="86"/>
      <c r="NFB619" s="526"/>
      <c r="NFC619" s="86"/>
      <c r="NFD619" s="526"/>
      <c r="NFE619" s="86"/>
      <c r="NFF619" s="526"/>
      <c r="NFG619" s="86"/>
      <c r="NFH619" s="526"/>
      <c r="NFI619" s="86"/>
      <c r="NFJ619" s="526"/>
      <c r="NFK619" s="86"/>
      <c r="NFL619" s="526"/>
      <c r="NFM619" s="86"/>
      <c r="NFN619" s="526"/>
      <c r="NFO619" s="86"/>
      <c r="NFP619" s="526"/>
      <c r="NFQ619" s="86"/>
      <c r="NFR619" s="526"/>
      <c r="NFS619" s="86"/>
      <c r="NFT619" s="526"/>
      <c r="NFU619" s="86"/>
      <c r="NFV619" s="526"/>
      <c r="NFW619" s="86"/>
      <c r="NFX619" s="526"/>
      <c r="NFY619" s="86"/>
      <c r="NFZ619" s="526"/>
      <c r="NGA619" s="86"/>
      <c r="NGB619" s="526"/>
      <c r="NGC619" s="86"/>
      <c r="NGD619" s="526"/>
      <c r="NGE619" s="86"/>
      <c r="NGF619" s="526"/>
      <c r="NGG619" s="86"/>
      <c r="NGH619" s="526"/>
      <c r="NGI619" s="86"/>
      <c r="NGJ619" s="526"/>
      <c r="NGK619" s="86"/>
      <c r="NGL619" s="526"/>
      <c r="NGM619" s="86"/>
      <c r="NGN619" s="526"/>
      <c r="NGO619" s="86"/>
      <c r="NGP619" s="526"/>
      <c r="NGQ619" s="86"/>
      <c r="NGR619" s="526"/>
      <c r="NGS619" s="86"/>
      <c r="NGT619" s="526"/>
      <c r="NGU619" s="86"/>
      <c r="NGV619" s="526"/>
      <c r="NGW619" s="86"/>
      <c r="NGX619" s="526"/>
      <c r="NGY619" s="86"/>
      <c r="NGZ619" s="526"/>
      <c r="NHA619" s="86"/>
      <c r="NHB619" s="526"/>
      <c r="NHC619" s="86"/>
      <c r="NHD619" s="526"/>
      <c r="NHE619" s="86"/>
      <c r="NHF619" s="526"/>
      <c r="NHG619" s="86"/>
      <c r="NHH619" s="526"/>
      <c r="NHI619" s="86"/>
      <c r="NHJ619" s="526"/>
      <c r="NHK619" s="86"/>
      <c r="NHL619" s="526"/>
      <c r="NHM619" s="86"/>
      <c r="NHN619" s="526"/>
      <c r="NHO619" s="86"/>
      <c r="NHP619" s="526"/>
      <c r="NHQ619" s="86"/>
      <c r="NHR619" s="526"/>
      <c r="NHS619" s="86"/>
      <c r="NHT619" s="526"/>
      <c r="NHU619" s="86"/>
      <c r="NHV619" s="526"/>
      <c r="NHW619" s="86"/>
      <c r="NHX619" s="526"/>
      <c r="NHY619" s="86"/>
      <c r="NHZ619" s="526"/>
      <c r="NIA619" s="86"/>
      <c r="NIB619" s="526"/>
      <c r="NIC619" s="86"/>
      <c r="NID619" s="526"/>
      <c r="NIE619" s="86"/>
      <c r="NIF619" s="526"/>
      <c r="NIG619" s="86"/>
      <c r="NIH619" s="526"/>
      <c r="NII619" s="86"/>
      <c r="NIJ619" s="526"/>
      <c r="NIK619" s="86"/>
      <c r="NIL619" s="526"/>
      <c r="NIM619" s="86"/>
      <c r="NIN619" s="526"/>
      <c r="NIO619" s="86"/>
      <c r="NIP619" s="526"/>
      <c r="NIQ619" s="86"/>
      <c r="NIR619" s="526"/>
      <c r="NIS619" s="86"/>
      <c r="NIT619" s="526"/>
      <c r="NIU619" s="86"/>
      <c r="NIV619" s="526"/>
      <c r="NIW619" s="86"/>
      <c r="NIX619" s="526"/>
      <c r="NIY619" s="86"/>
      <c r="NIZ619" s="526"/>
      <c r="NJA619" s="86"/>
      <c r="NJB619" s="526"/>
      <c r="NJC619" s="86"/>
      <c r="NJD619" s="526"/>
      <c r="NJE619" s="86"/>
      <c r="NJF619" s="526"/>
      <c r="NJG619" s="86"/>
      <c r="NJH619" s="526"/>
      <c r="NJI619" s="86"/>
      <c r="NJJ619" s="526"/>
      <c r="NJK619" s="86"/>
      <c r="NJL619" s="526"/>
      <c r="NJM619" s="86"/>
      <c r="NJN619" s="526"/>
      <c r="NJO619" s="86"/>
      <c r="NJP619" s="526"/>
      <c r="NJQ619" s="86"/>
      <c r="NJR619" s="526"/>
      <c r="NJS619" s="86"/>
      <c r="NJT619" s="526"/>
      <c r="NJU619" s="86"/>
      <c r="NJV619" s="526"/>
      <c r="NJW619" s="86"/>
      <c r="NJX619" s="526"/>
      <c r="NJY619" s="86"/>
      <c r="NJZ619" s="526"/>
      <c r="NKA619" s="86"/>
      <c r="NKB619" s="526"/>
      <c r="NKC619" s="86"/>
      <c r="NKD619" s="526"/>
      <c r="NKE619" s="86"/>
      <c r="NKF619" s="526"/>
      <c r="NKG619" s="86"/>
      <c r="NKH619" s="526"/>
      <c r="NKI619" s="86"/>
      <c r="NKJ619" s="526"/>
      <c r="NKK619" s="86"/>
      <c r="NKL619" s="526"/>
      <c r="NKM619" s="86"/>
      <c r="NKN619" s="526"/>
      <c r="NKO619" s="86"/>
      <c r="NKP619" s="526"/>
      <c r="NKQ619" s="86"/>
      <c r="NKR619" s="526"/>
      <c r="NKS619" s="86"/>
      <c r="NKT619" s="526"/>
      <c r="NKU619" s="86"/>
      <c r="NKV619" s="526"/>
      <c r="NKW619" s="86"/>
      <c r="NKX619" s="526"/>
      <c r="NKY619" s="86"/>
      <c r="NKZ619" s="526"/>
      <c r="NLA619" s="86"/>
      <c r="NLB619" s="526"/>
      <c r="NLC619" s="86"/>
      <c r="NLD619" s="526"/>
      <c r="NLE619" s="86"/>
      <c r="NLF619" s="526"/>
      <c r="NLG619" s="86"/>
      <c r="NLH619" s="526"/>
      <c r="NLI619" s="86"/>
      <c r="NLJ619" s="526"/>
      <c r="NLK619" s="86"/>
      <c r="NLL619" s="526"/>
      <c r="NLM619" s="86"/>
      <c r="NLN619" s="526"/>
      <c r="NLO619" s="86"/>
      <c r="NLP619" s="526"/>
      <c r="NLQ619" s="86"/>
      <c r="NLR619" s="526"/>
      <c r="NLS619" s="86"/>
      <c r="NLT619" s="526"/>
      <c r="NLU619" s="86"/>
      <c r="NLV619" s="526"/>
      <c r="NLW619" s="86"/>
      <c r="NLX619" s="526"/>
      <c r="NLY619" s="86"/>
      <c r="NLZ619" s="526"/>
      <c r="NMA619" s="86"/>
      <c r="NMB619" s="526"/>
      <c r="NMC619" s="86"/>
      <c r="NMD619" s="526"/>
      <c r="NME619" s="86"/>
      <c r="NMF619" s="526"/>
      <c r="NMG619" s="86"/>
      <c r="NMH619" s="526"/>
      <c r="NMI619" s="86"/>
      <c r="NMJ619" s="526"/>
      <c r="NMK619" s="86"/>
      <c r="NML619" s="526"/>
      <c r="NMM619" s="86"/>
      <c r="NMN619" s="526"/>
      <c r="NMO619" s="86"/>
      <c r="NMP619" s="526"/>
      <c r="NMQ619" s="86"/>
      <c r="NMR619" s="526"/>
      <c r="NMS619" s="86"/>
      <c r="NMT619" s="526"/>
      <c r="NMU619" s="86"/>
      <c r="NMV619" s="526"/>
      <c r="NMW619" s="86"/>
      <c r="NMX619" s="526"/>
      <c r="NMY619" s="86"/>
      <c r="NMZ619" s="526"/>
      <c r="NNA619" s="86"/>
      <c r="NNB619" s="526"/>
      <c r="NNC619" s="86"/>
      <c r="NND619" s="526"/>
      <c r="NNE619" s="86"/>
      <c r="NNF619" s="526"/>
      <c r="NNG619" s="86"/>
      <c r="NNH619" s="526"/>
      <c r="NNI619" s="86"/>
      <c r="NNJ619" s="526"/>
      <c r="NNK619" s="86"/>
      <c r="NNL619" s="526"/>
      <c r="NNM619" s="86"/>
      <c r="NNN619" s="526"/>
      <c r="NNO619" s="86"/>
      <c r="NNP619" s="526"/>
      <c r="NNQ619" s="86"/>
      <c r="NNR619" s="526"/>
      <c r="NNS619" s="86"/>
      <c r="NNT619" s="526"/>
      <c r="NNU619" s="86"/>
      <c r="NNV619" s="526"/>
      <c r="NNW619" s="86"/>
      <c r="NNX619" s="526"/>
      <c r="NNY619" s="86"/>
      <c r="NNZ619" s="526"/>
      <c r="NOA619" s="86"/>
      <c r="NOB619" s="526"/>
      <c r="NOC619" s="86"/>
      <c r="NOD619" s="526"/>
      <c r="NOE619" s="86"/>
      <c r="NOF619" s="526"/>
      <c r="NOG619" s="86"/>
      <c r="NOH619" s="526"/>
      <c r="NOI619" s="86"/>
      <c r="NOJ619" s="526"/>
      <c r="NOK619" s="86"/>
      <c r="NOL619" s="526"/>
      <c r="NOM619" s="86"/>
      <c r="NON619" s="526"/>
      <c r="NOO619" s="86"/>
      <c r="NOP619" s="526"/>
      <c r="NOQ619" s="86"/>
      <c r="NOR619" s="526"/>
      <c r="NOS619" s="86"/>
      <c r="NOT619" s="526"/>
      <c r="NOU619" s="86"/>
      <c r="NOV619" s="526"/>
      <c r="NOW619" s="86"/>
      <c r="NOX619" s="526"/>
      <c r="NOY619" s="86"/>
      <c r="NOZ619" s="526"/>
      <c r="NPA619" s="86"/>
      <c r="NPB619" s="526"/>
      <c r="NPC619" s="86"/>
      <c r="NPD619" s="526"/>
      <c r="NPE619" s="86"/>
      <c r="NPF619" s="526"/>
      <c r="NPG619" s="86"/>
      <c r="NPH619" s="526"/>
      <c r="NPI619" s="86"/>
      <c r="NPJ619" s="526"/>
      <c r="NPK619" s="86"/>
      <c r="NPL619" s="526"/>
      <c r="NPM619" s="86"/>
      <c r="NPN619" s="526"/>
      <c r="NPO619" s="86"/>
      <c r="NPP619" s="526"/>
      <c r="NPQ619" s="86"/>
      <c r="NPR619" s="526"/>
      <c r="NPS619" s="86"/>
      <c r="NPT619" s="526"/>
      <c r="NPU619" s="86"/>
      <c r="NPV619" s="526"/>
      <c r="NPW619" s="86"/>
      <c r="NPX619" s="526"/>
      <c r="NPY619" s="86"/>
      <c r="NPZ619" s="526"/>
      <c r="NQA619" s="86"/>
      <c r="NQB619" s="526"/>
      <c r="NQC619" s="86"/>
      <c r="NQD619" s="526"/>
      <c r="NQE619" s="86"/>
      <c r="NQF619" s="526"/>
      <c r="NQG619" s="86"/>
      <c r="NQH619" s="526"/>
      <c r="NQI619" s="86"/>
      <c r="NQJ619" s="526"/>
      <c r="NQK619" s="86"/>
      <c r="NQL619" s="526"/>
      <c r="NQM619" s="86"/>
      <c r="NQN619" s="526"/>
      <c r="NQO619" s="86"/>
      <c r="NQP619" s="526"/>
      <c r="NQQ619" s="86"/>
      <c r="NQR619" s="526"/>
      <c r="NQS619" s="86"/>
      <c r="NQT619" s="526"/>
      <c r="NQU619" s="86"/>
      <c r="NQV619" s="526"/>
      <c r="NQW619" s="86"/>
      <c r="NQX619" s="526"/>
      <c r="NQY619" s="86"/>
      <c r="NQZ619" s="526"/>
      <c r="NRA619" s="86"/>
      <c r="NRB619" s="526"/>
      <c r="NRC619" s="86"/>
      <c r="NRD619" s="526"/>
      <c r="NRE619" s="86"/>
      <c r="NRF619" s="526"/>
      <c r="NRG619" s="86"/>
      <c r="NRH619" s="526"/>
      <c r="NRI619" s="86"/>
      <c r="NRJ619" s="526"/>
      <c r="NRK619" s="86"/>
      <c r="NRL619" s="526"/>
      <c r="NRM619" s="86"/>
      <c r="NRN619" s="526"/>
      <c r="NRO619" s="86"/>
      <c r="NRP619" s="526"/>
      <c r="NRQ619" s="86"/>
      <c r="NRR619" s="526"/>
      <c r="NRS619" s="86"/>
      <c r="NRT619" s="526"/>
      <c r="NRU619" s="86"/>
      <c r="NRV619" s="526"/>
      <c r="NRW619" s="86"/>
      <c r="NRX619" s="526"/>
      <c r="NRY619" s="86"/>
      <c r="NRZ619" s="526"/>
      <c r="NSA619" s="86"/>
      <c r="NSB619" s="526"/>
      <c r="NSC619" s="86"/>
      <c r="NSD619" s="526"/>
      <c r="NSE619" s="86"/>
      <c r="NSF619" s="526"/>
      <c r="NSG619" s="86"/>
      <c r="NSH619" s="526"/>
      <c r="NSI619" s="86"/>
      <c r="NSJ619" s="526"/>
      <c r="NSK619" s="86"/>
      <c r="NSL619" s="526"/>
      <c r="NSM619" s="86"/>
      <c r="NSN619" s="526"/>
      <c r="NSO619" s="86"/>
      <c r="NSP619" s="526"/>
      <c r="NSQ619" s="86"/>
      <c r="NSR619" s="526"/>
      <c r="NSS619" s="86"/>
      <c r="NST619" s="526"/>
      <c r="NSU619" s="86"/>
      <c r="NSV619" s="526"/>
      <c r="NSW619" s="86"/>
      <c r="NSX619" s="526"/>
      <c r="NSY619" s="86"/>
      <c r="NSZ619" s="526"/>
      <c r="NTA619" s="86"/>
      <c r="NTB619" s="526"/>
      <c r="NTC619" s="86"/>
      <c r="NTD619" s="526"/>
      <c r="NTE619" s="86"/>
      <c r="NTF619" s="526"/>
      <c r="NTG619" s="86"/>
      <c r="NTH619" s="526"/>
      <c r="NTI619" s="86"/>
      <c r="NTJ619" s="526"/>
      <c r="NTK619" s="86"/>
      <c r="NTL619" s="526"/>
      <c r="NTM619" s="86"/>
      <c r="NTN619" s="526"/>
      <c r="NTO619" s="86"/>
      <c r="NTP619" s="526"/>
      <c r="NTQ619" s="86"/>
      <c r="NTR619" s="526"/>
      <c r="NTS619" s="86"/>
      <c r="NTT619" s="526"/>
      <c r="NTU619" s="86"/>
      <c r="NTV619" s="526"/>
      <c r="NTW619" s="86"/>
      <c r="NTX619" s="526"/>
      <c r="NTY619" s="86"/>
      <c r="NTZ619" s="526"/>
      <c r="NUA619" s="86"/>
      <c r="NUB619" s="526"/>
      <c r="NUC619" s="86"/>
      <c r="NUD619" s="526"/>
      <c r="NUE619" s="86"/>
      <c r="NUF619" s="526"/>
      <c r="NUG619" s="86"/>
      <c r="NUH619" s="526"/>
      <c r="NUI619" s="86"/>
      <c r="NUJ619" s="526"/>
      <c r="NUK619" s="86"/>
      <c r="NUL619" s="526"/>
      <c r="NUM619" s="86"/>
      <c r="NUN619" s="526"/>
      <c r="NUO619" s="86"/>
      <c r="NUP619" s="526"/>
      <c r="NUQ619" s="86"/>
      <c r="NUR619" s="526"/>
      <c r="NUS619" s="86"/>
      <c r="NUT619" s="526"/>
      <c r="NUU619" s="86"/>
      <c r="NUV619" s="526"/>
      <c r="NUW619" s="86"/>
      <c r="NUX619" s="526"/>
      <c r="NUY619" s="86"/>
      <c r="NUZ619" s="526"/>
      <c r="NVA619" s="86"/>
      <c r="NVB619" s="526"/>
      <c r="NVC619" s="86"/>
      <c r="NVD619" s="526"/>
      <c r="NVE619" s="86"/>
      <c r="NVF619" s="526"/>
      <c r="NVG619" s="86"/>
      <c r="NVH619" s="526"/>
      <c r="NVI619" s="86"/>
      <c r="NVJ619" s="526"/>
      <c r="NVK619" s="86"/>
      <c r="NVL619" s="526"/>
      <c r="NVM619" s="86"/>
      <c r="NVN619" s="526"/>
      <c r="NVO619" s="86"/>
      <c r="NVP619" s="526"/>
      <c r="NVQ619" s="86"/>
      <c r="NVR619" s="526"/>
      <c r="NVS619" s="86"/>
      <c r="NVT619" s="526"/>
      <c r="NVU619" s="86"/>
      <c r="NVV619" s="526"/>
      <c r="NVW619" s="86"/>
      <c r="NVX619" s="526"/>
      <c r="NVY619" s="86"/>
      <c r="NVZ619" s="526"/>
      <c r="NWA619" s="86"/>
      <c r="NWB619" s="526"/>
      <c r="NWC619" s="86"/>
      <c r="NWD619" s="526"/>
      <c r="NWE619" s="86"/>
      <c r="NWF619" s="526"/>
      <c r="NWG619" s="86"/>
      <c r="NWH619" s="526"/>
      <c r="NWI619" s="86"/>
      <c r="NWJ619" s="526"/>
      <c r="NWK619" s="86"/>
      <c r="NWL619" s="526"/>
      <c r="NWM619" s="86"/>
      <c r="NWN619" s="526"/>
      <c r="NWO619" s="86"/>
      <c r="NWP619" s="526"/>
      <c r="NWQ619" s="86"/>
      <c r="NWR619" s="526"/>
      <c r="NWS619" s="86"/>
      <c r="NWT619" s="526"/>
      <c r="NWU619" s="86"/>
      <c r="NWV619" s="526"/>
      <c r="NWW619" s="86"/>
      <c r="NWX619" s="526"/>
      <c r="NWY619" s="86"/>
      <c r="NWZ619" s="526"/>
      <c r="NXA619" s="86"/>
      <c r="NXB619" s="526"/>
      <c r="NXC619" s="86"/>
      <c r="NXD619" s="526"/>
      <c r="NXE619" s="86"/>
      <c r="NXF619" s="526"/>
      <c r="NXG619" s="86"/>
      <c r="NXH619" s="526"/>
      <c r="NXI619" s="86"/>
      <c r="NXJ619" s="526"/>
      <c r="NXK619" s="86"/>
      <c r="NXL619" s="526"/>
      <c r="NXM619" s="86"/>
      <c r="NXN619" s="526"/>
      <c r="NXO619" s="86"/>
      <c r="NXP619" s="526"/>
      <c r="NXQ619" s="86"/>
      <c r="NXR619" s="526"/>
      <c r="NXS619" s="86"/>
      <c r="NXT619" s="526"/>
      <c r="NXU619" s="86"/>
      <c r="NXV619" s="526"/>
      <c r="NXW619" s="86"/>
      <c r="NXX619" s="526"/>
      <c r="NXY619" s="86"/>
      <c r="NXZ619" s="526"/>
      <c r="NYA619" s="86"/>
      <c r="NYB619" s="526"/>
      <c r="NYC619" s="86"/>
      <c r="NYD619" s="526"/>
      <c r="NYE619" s="86"/>
      <c r="NYF619" s="526"/>
      <c r="NYG619" s="86"/>
      <c r="NYH619" s="526"/>
      <c r="NYI619" s="86"/>
      <c r="NYJ619" s="526"/>
      <c r="NYK619" s="86"/>
      <c r="NYL619" s="526"/>
      <c r="NYM619" s="86"/>
      <c r="NYN619" s="526"/>
      <c r="NYO619" s="86"/>
      <c r="NYP619" s="526"/>
      <c r="NYQ619" s="86"/>
      <c r="NYR619" s="526"/>
      <c r="NYS619" s="86"/>
      <c r="NYT619" s="526"/>
      <c r="NYU619" s="86"/>
      <c r="NYV619" s="526"/>
      <c r="NYW619" s="86"/>
      <c r="NYX619" s="526"/>
      <c r="NYY619" s="86"/>
      <c r="NYZ619" s="526"/>
      <c r="NZA619" s="86"/>
      <c r="NZB619" s="526"/>
      <c r="NZC619" s="86"/>
      <c r="NZD619" s="526"/>
      <c r="NZE619" s="86"/>
      <c r="NZF619" s="526"/>
      <c r="NZG619" s="86"/>
      <c r="NZH619" s="526"/>
      <c r="NZI619" s="86"/>
      <c r="NZJ619" s="526"/>
      <c r="NZK619" s="86"/>
      <c r="NZL619" s="526"/>
      <c r="NZM619" s="86"/>
      <c r="NZN619" s="526"/>
      <c r="NZO619" s="86"/>
      <c r="NZP619" s="526"/>
      <c r="NZQ619" s="86"/>
      <c r="NZR619" s="526"/>
      <c r="NZS619" s="86"/>
      <c r="NZT619" s="526"/>
      <c r="NZU619" s="86"/>
      <c r="NZV619" s="526"/>
      <c r="NZW619" s="86"/>
      <c r="NZX619" s="526"/>
      <c r="NZY619" s="86"/>
      <c r="NZZ619" s="526"/>
      <c r="OAA619" s="86"/>
      <c r="OAB619" s="526"/>
      <c r="OAC619" s="86"/>
      <c r="OAD619" s="526"/>
      <c r="OAE619" s="86"/>
      <c r="OAF619" s="526"/>
      <c r="OAG619" s="86"/>
      <c r="OAH619" s="526"/>
      <c r="OAI619" s="86"/>
      <c r="OAJ619" s="526"/>
      <c r="OAK619" s="86"/>
      <c r="OAL619" s="526"/>
      <c r="OAM619" s="86"/>
      <c r="OAN619" s="526"/>
      <c r="OAO619" s="86"/>
      <c r="OAP619" s="526"/>
      <c r="OAQ619" s="86"/>
      <c r="OAR619" s="526"/>
      <c r="OAS619" s="86"/>
      <c r="OAT619" s="526"/>
      <c r="OAU619" s="86"/>
      <c r="OAV619" s="526"/>
      <c r="OAW619" s="86"/>
      <c r="OAX619" s="526"/>
      <c r="OAY619" s="86"/>
      <c r="OAZ619" s="526"/>
      <c r="OBA619" s="86"/>
      <c r="OBB619" s="526"/>
      <c r="OBC619" s="86"/>
      <c r="OBD619" s="526"/>
      <c r="OBE619" s="86"/>
      <c r="OBF619" s="526"/>
      <c r="OBG619" s="86"/>
      <c r="OBH619" s="526"/>
      <c r="OBI619" s="86"/>
      <c r="OBJ619" s="526"/>
      <c r="OBK619" s="86"/>
      <c r="OBL619" s="526"/>
      <c r="OBM619" s="86"/>
      <c r="OBN619" s="526"/>
      <c r="OBO619" s="86"/>
      <c r="OBP619" s="526"/>
      <c r="OBQ619" s="86"/>
      <c r="OBR619" s="526"/>
      <c r="OBS619" s="86"/>
      <c r="OBT619" s="526"/>
      <c r="OBU619" s="86"/>
      <c r="OBV619" s="526"/>
      <c r="OBW619" s="86"/>
      <c r="OBX619" s="526"/>
      <c r="OBY619" s="86"/>
      <c r="OBZ619" s="526"/>
      <c r="OCA619" s="86"/>
      <c r="OCB619" s="526"/>
      <c r="OCC619" s="86"/>
      <c r="OCD619" s="526"/>
      <c r="OCE619" s="86"/>
      <c r="OCF619" s="526"/>
      <c r="OCG619" s="86"/>
      <c r="OCH619" s="526"/>
      <c r="OCI619" s="86"/>
      <c r="OCJ619" s="526"/>
      <c r="OCK619" s="86"/>
      <c r="OCL619" s="526"/>
      <c r="OCM619" s="86"/>
      <c r="OCN619" s="526"/>
      <c r="OCO619" s="86"/>
      <c r="OCP619" s="526"/>
      <c r="OCQ619" s="86"/>
      <c r="OCR619" s="526"/>
      <c r="OCS619" s="86"/>
      <c r="OCT619" s="526"/>
      <c r="OCU619" s="86"/>
      <c r="OCV619" s="526"/>
      <c r="OCW619" s="86"/>
      <c r="OCX619" s="526"/>
      <c r="OCY619" s="86"/>
      <c r="OCZ619" s="526"/>
      <c r="ODA619" s="86"/>
      <c r="ODB619" s="526"/>
      <c r="ODC619" s="86"/>
      <c r="ODD619" s="526"/>
      <c r="ODE619" s="86"/>
      <c r="ODF619" s="526"/>
      <c r="ODG619" s="86"/>
      <c r="ODH619" s="526"/>
      <c r="ODI619" s="86"/>
      <c r="ODJ619" s="526"/>
      <c r="ODK619" s="86"/>
      <c r="ODL619" s="526"/>
      <c r="ODM619" s="86"/>
      <c r="ODN619" s="526"/>
      <c r="ODO619" s="86"/>
      <c r="ODP619" s="526"/>
      <c r="ODQ619" s="86"/>
      <c r="ODR619" s="526"/>
      <c r="ODS619" s="86"/>
      <c r="ODT619" s="526"/>
      <c r="ODU619" s="86"/>
      <c r="ODV619" s="526"/>
      <c r="ODW619" s="86"/>
      <c r="ODX619" s="526"/>
      <c r="ODY619" s="86"/>
      <c r="ODZ619" s="526"/>
      <c r="OEA619" s="86"/>
      <c r="OEB619" s="526"/>
      <c r="OEC619" s="86"/>
      <c r="OED619" s="526"/>
      <c r="OEE619" s="86"/>
      <c r="OEF619" s="526"/>
      <c r="OEG619" s="86"/>
      <c r="OEH619" s="526"/>
      <c r="OEI619" s="86"/>
      <c r="OEJ619" s="526"/>
      <c r="OEK619" s="86"/>
      <c r="OEL619" s="526"/>
      <c r="OEM619" s="86"/>
      <c r="OEN619" s="526"/>
      <c r="OEO619" s="86"/>
      <c r="OEP619" s="526"/>
      <c r="OEQ619" s="86"/>
      <c r="OER619" s="526"/>
      <c r="OES619" s="86"/>
      <c r="OET619" s="526"/>
      <c r="OEU619" s="86"/>
      <c r="OEV619" s="526"/>
      <c r="OEW619" s="86"/>
      <c r="OEX619" s="526"/>
      <c r="OEY619" s="86"/>
      <c r="OEZ619" s="526"/>
      <c r="OFA619" s="86"/>
      <c r="OFB619" s="526"/>
      <c r="OFC619" s="86"/>
      <c r="OFD619" s="526"/>
      <c r="OFE619" s="86"/>
      <c r="OFF619" s="526"/>
      <c r="OFG619" s="86"/>
      <c r="OFH619" s="526"/>
      <c r="OFI619" s="86"/>
      <c r="OFJ619" s="526"/>
      <c r="OFK619" s="86"/>
      <c r="OFL619" s="526"/>
      <c r="OFM619" s="86"/>
      <c r="OFN619" s="526"/>
      <c r="OFO619" s="86"/>
      <c r="OFP619" s="526"/>
      <c r="OFQ619" s="86"/>
      <c r="OFR619" s="526"/>
      <c r="OFS619" s="86"/>
      <c r="OFT619" s="526"/>
      <c r="OFU619" s="86"/>
      <c r="OFV619" s="526"/>
      <c r="OFW619" s="86"/>
      <c r="OFX619" s="526"/>
      <c r="OFY619" s="86"/>
      <c r="OFZ619" s="526"/>
      <c r="OGA619" s="86"/>
      <c r="OGB619" s="526"/>
      <c r="OGC619" s="86"/>
      <c r="OGD619" s="526"/>
      <c r="OGE619" s="86"/>
      <c r="OGF619" s="526"/>
      <c r="OGG619" s="86"/>
      <c r="OGH619" s="526"/>
      <c r="OGI619" s="86"/>
      <c r="OGJ619" s="526"/>
      <c r="OGK619" s="86"/>
      <c r="OGL619" s="526"/>
      <c r="OGM619" s="86"/>
      <c r="OGN619" s="526"/>
      <c r="OGO619" s="86"/>
      <c r="OGP619" s="526"/>
      <c r="OGQ619" s="86"/>
      <c r="OGR619" s="526"/>
      <c r="OGS619" s="86"/>
      <c r="OGT619" s="526"/>
      <c r="OGU619" s="86"/>
      <c r="OGV619" s="526"/>
      <c r="OGW619" s="86"/>
      <c r="OGX619" s="526"/>
      <c r="OGY619" s="86"/>
      <c r="OGZ619" s="526"/>
      <c r="OHA619" s="86"/>
      <c r="OHB619" s="526"/>
      <c r="OHC619" s="86"/>
      <c r="OHD619" s="526"/>
      <c r="OHE619" s="86"/>
      <c r="OHF619" s="526"/>
      <c r="OHG619" s="86"/>
      <c r="OHH619" s="526"/>
      <c r="OHI619" s="86"/>
      <c r="OHJ619" s="526"/>
      <c r="OHK619" s="86"/>
      <c r="OHL619" s="526"/>
      <c r="OHM619" s="86"/>
      <c r="OHN619" s="526"/>
      <c r="OHO619" s="86"/>
      <c r="OHP619" s="526"/>
      <c r="OHQ619" s="86"/>
      <c r="OHR619" s="526"/>
      <c r="OHS619" s="86"/>
      <c r="OHT619" s="526"/>
      <c r="OHU619" s="86"/>
      <c r="OHV619" s="526"/>
      <c r="OHW619" s="86"/>
      <c r="OHX619" s="526"/>
      <c r="OHY619" s="86"/>
      <c r="OHZ619" s="526"/>
      <c r="OIA619" s="86"/>
      <c r="OIB619" s="526"/>
      <c r="OIC619" s="86"/>
      <c r="OID619" s="526"/>
      <c r="OIE619" s="86"/>
      <c r="OIF619" s="526"/>
      <c r="OIG619" s="86"/>
      <c r="OIH619" s="526"/>
      <c r="OII619" s="86"/>
      <c r="OIJ619" s="526"/>
      <c r="OIK619" s="86"/>
      <c r="OIL619" s="526"/>
      <c r="OIM619" s="86"/>
      <c r="OIN619" s="526"/>
      <c r="OIO619" s="86"/>
      <c r="OIP619" s="526"/>
      <c r="OIQ619" s="86"/>
      <c r="OIR619" s="526"/>
      <c r="OIS619" s="86"/>
      <c r="OIT619" s="526"/>
      <c r="OIU619" s="86"/>
      <c r="OIV619" s="526"/>
      <c r="OIW619" s="86"/>
      <c r="OIX619" s="526"/>
      <c r="OIY619" s="86"/>
      <c r="OIZ619" s="526"/>
      <c r="OJA619" s="86"/>
      <c r="OJB619" s="526"/>
      <c r="OJC619" s="86"/>
      <c r="OJD619" s="526"/>
      <c r="OJE619" s="86"/>
      <c r="OJF619" s="526"/>
      <c r="OJG619" s="86"/>
      <c r="OJH619" s="526"/>
      <c r="OJI619" s="86"/>
      <c r="OJJ619" s="526"/>
      <c r="OJK619" s="86"/>
      <c r="OJL619" s="526"/>
      <c r="OJM619" s="86"/>
      <c r="OJN619" s="526"/>
      <c r="OJO619" s="86"/>
      <c r="OJP619" s="526"/>
      <c r="OJQ619" s="86"/>
      <c r="OJR619" s="526"/>
      <c r="OJS619" s="86"/>
      <c r="OJT619" s="526"/>
      <c r="OJU619" s="86"/>
      <c r="OJV619" s="526"/>
      <c r="OJW619" s="86"/>
      <c r="OJX619" s="526"/>
      <c r="OJY619" s="86"/>
      <c r="OJZ619" s="526"/>
      <c r="OKA619" s="86"/>
      <c r="OKB619" s="526"/>
      <c r="OKC619" s="86"/>
      <c r="OKD619" s="526"/>
      <c r="OKE619" s="86"/>
      <c r="OKF619" s="526"/>
      <c r="OKG619" s="86"/>
      <c r="OKH619" s="526"/>
      <c r="OKI619" s="86"/>
      <c r="OKJ619" s="526"/>
      <c r="OKK619" s="86"/>
      <c r="OKL619" s="526"/>
      <c r="OKM619" s="86"/>
      <c r="OKN619" s="526"/>
      <c r="OKO619" s="86"/>
      <c r="OKP619" s="526"/>
      <c r="OKQ619" s="86"/>
      <c r="OKR619" s="526"/>
      <c r="OKS619" s="86"/>
      <c r="OKT619" s="526"/>
      <c r="OKU619" s="86"/>
      <c r="OKV619" s="526"/>
      <c r="OKW619" s="86"/>
      <c r="OKX619" s="526"/>
      <c r="OKY619" s="86"/>
      <c r="OKZ619" s="526"/>
      <c r="OLA619" s="86"/>
      <c r="OLB619" s="526"/>
      <c r="OLC619" s="86"/>
      <c r="OLD619" s="526"/>
      <c r="OLE619" s="86"/>
      <c r="OLF619" s="526"/>
      <c r="OLG619" s="86"/>
      <c r="OLH619" s="526"/>
      <c r="OLI619" s="86"/>
      <c r="OLJ619" s="526"/>
      <c r="OLK619" s="86"/>
      <c r="OLL619" s="526"/>
      <c r="OLM619" s="86"/>
      <c r="OLN619" s="526"/>
      <c r="OLO619" s="86"/>
      <c r="OLP619" s="526"/>
      <c r="OLQ619" s="86"/>
      <c r="OLR619" s="526"/>
      <c r="OLS619" s="86"/>
      <c r="OLT619" s="526"/>
      <c r="OLU619" s="86"/>
      <c r="OLV619" s="526"/>
      <c r="OLW619" s="86"/>
      <c r="OLX619" s="526"/>
      <c r="OLY619" s="86"/>
      <c r="OLZ619" s="526"/>
      <c r="OMA619" s="86"/>
      <c r="OMB619" s="526"/>
      <c r="OMC619" s="86"/>
      <c r="OMD619" s="526"/>
      <c r="OME619" s="86"/>
      <c r="OMF619" s="526"/>
      <c r="OMG619" s="86"/>
      <c r="OMH619" s="526"/>
      <c r="OMI619" s="86"/>
      <c r="OMJ619" s="526"/>
      <c r="OMK619" s="86"/>
      <c r="OML619" s="526"/>
      <c r="OMM619" s="86"/>
      <c r="OMN619" s="526"/>
      <c r="OMO619" s="86"/>
      <c r="OMP619" s="526"/>
      <c r="OMQ619" s="86"/>
      <c r="OMR619" s="526"/>
      <c r="OMS619" s="86"/>
      <c r="OMT619" s="526"/>
      <c r="OMU619" s="86"/>
      <c r="OMV619" s="526"/>
      <c r="OMW619" s="86"/>
      <c r="OMX619" s="526"/>
      <c r="OMY619" s="86"/>
      <c r="OMZ619" s="526"/>
      <c r="ONA619" s="86"/>
      <c r="ONB619" s="526"/>
      <c r="ONC619" s="86"/>
      <c r="OND619" s="526"/>
      <c r="ONE619" s="86"/>
      <c r="ONF619" s="526"/>
      <c r="ONG619" s="86"/>
      <c r="ONH619" s="526"/>
      <c r="ONI619" s="86"/>
      <c r="ONJ619" s="526"/>
      <c r="ONK619" s="86"/>
      <c r="ONL619" s="526"/>
      <c r="ONM619" s="86"/>
      <c r="ONN619" s="526"/>
      <c r="ONO619" s="86"/>
      <c r="ONP619" s="526"/>
      <c r="ONQ619" s="86"/>
      <c r="ONR619" s="526"/>
      <c r="ONS619" s="86"/>
      <c r="ONT619" s="526"/>
      <c r="ONU619" s="86"/>
      <c r="ONV619" s="526"/>
      <c r="ONW619" s="86"/>
      <c r="ONX619" s="526"/>
      <c r="ONY619" s="86"/>
      <c r="ONZ619" s="526"/>
      <c r="OOA619" s="86"/>
      <c r="OOB619" s="526"/>
      <c r="OOC619" s="86"/>
      <c r="OOD619" s="526"/>
      <c r="OOE619" s="86"/>
      <c r="OOF619" s="526"/>
      <c r="OOG619" s="86"/>
      <c r="OOH619" s="526"/>
      <c r="OOI619" s="86"/>
      <c r="OOJ619" s="526"/>
      <c r="OOK619" s="86"/>
      <c r="OOL619" s="526"/>
      <c r="OOM619" s="86"/>
      <c r="OON619" s="526"/>
      <c r="OOO619" s="86"/>
      <c r="OOP619" s="526"/>
      <c r="OOQ619" s="86"/>
      <c r="OOR619" s="526"/>
      <c r="OOS619" s="86"/>
      <c r="OOT619" s="526"/>
      <c r="OOU619" s="86"/>
      <c r="OOV619" s="526"/>
      <c r="OOW619" s="86"/>
      <c r="OOX619" s="526"/>
      <c r="OOY619" s="86"/>
      <c r="OOZ619" s="526"/>
      <c r="OPA619" s="86"/>
      <c r="OPB619" s="526"/>
      <c r="OPC619" s="86"/>
      <c r="OPD619" s="526"/>
      <c r="OPE619" s="86"/>
      <c r="OPF619" s="526"/>
      <c r="OPG619" s="86"/>
      <c r="OPH619" s="526"/>
      <c r="OPI619" s="86"/>
      <c r="OPJ619" s="526"/>
      <c r="OPK619" s="86"/>
      <c r="OPL619" s="526"/>
      <c r="OPM619" s="86"/>
      <c r="OPN619" s="526"/>
      <c r="OPO619" s="86"/>
      <c r="OPP619" s="526"/>
      <c r="OPQ619" s="86"/>
      <c r="OPR619" s="526"/>
      <c r="OPS619" s="86"/>
      <c r="OPT619" s="526"/>
      <c r="OPU619" s="86"/>
      <c r="OPV619" s="526"/>
      <c r="OPW619" s="86"/>
      <c r="OPX619" s="526"/>
      <c r="OPY619" s="86"/>
      <c r="OPZ619" s="526"/>
      <c r="OQA619" s="86"/>
      <c r="OQB619" s="526"/>
      <c r="OQC619" s="86"/>
      <c r="OQD619" s="526"/>
      <c r="OQE619" s="86"/>
      <c r="OQF619" s="526"/>
      <c r="OQG619" s="86"/>
      <c r="OQH619" s="526"/>
      <c r="OQI619" s="86"/>
      <c r="OQJ619" s="526"/>
      <c r="OQK619" s="86"/>
      <c r="OQL619" s="526"/>
      <c r="OQM619" s="86"/>
      <c r="OQN619" s="526"/>
      <c r="OQO619" s="86"/>
      <c r="OQP619" s="526"/>
      <c r="OQQ619" s="86"/>
      <c r="OQR619" s="526"/>
      <c r="OQS619" s="86"/>
      <c r="OQT619" s="526"/>
      <c r="OQU619" s="86"/>
      <c r="OQV619" s="526"/>
      <c r="OQW619" s="86"/>
      <c r="OQX619" s="526"/>
      <c r="OQY619" s="86"/>
      <c r="OQZ619" s="526"/>
      <c r="ORA619" s="86"/>
      <c r="ORB619" s="526"/>
      <c r="ORC619" s="86"/>
      <c r="ORD619" s="526"/>
      <c r="ORE619" s="86"/>
      <c r="ORF619" s="526"/>
      <c r="ORG619" s="86"/>
      <c r="ORH619" s="526"/>
      <c r="ORI619" s="86"/>
      <c r="ORJ619" s="526"/>
      <c r="ORK619" s="86"/>
      <c r="ORL619" s="526"/>
      <c r="ORM619" s="86"/>
      <c r="ORN619" s="526"/>
      <c r="ORO619" s="86"/>
      <c r="ORP619" s="526"/>
      <c r="ORQ619" s="86"/>
      <c r="ORR619" s="526"/>
      <c r="ORS619" s="86"/>
      <c r="ORT619" s="526"/>
      <c r="ORU619" s="86"/>
      <c r="ORV619" s="526"/>
      <c r="ORW619" s="86"/>
      <c r="ORX619" s="526"/>
      <c r="ORY619" s="86"/>
      <c r="ORZ619" s="526"/>
      <c r="OSA619" s="86"/>
      <c r="OSB619" s="526"/>
      <c r="OSC619" s="86"/>
      <c r="OSD619" s="526"/>
      <c r="OSE619" s="86"/>
      <c r="OSF619" s="526"/>
      <c r="OSG619" s="86"/>
      <c r="OSH619" s="526"/>
      <c r="OSI619" s="86"/>
      <c r="OSJ619" s="526"/>
      <c r="OSK619" s="86"/>
      <c r="OSL619" s="526"/>
      <c r="OSM619" s="86"/>
      <c r="OSN619" s="526"/>
      <c r="OSO619" s="86"/>
      <c r="OSP619" s="526"/>
      <c r="OSQ619" s="86"/>
      <c r="OSR619" s="526"/>
      <c r="OSS619" s="86"/>
      <c r="OST619" s="526"/>
      <c r="OSU619" s="86"/>
      <c r="OSV619" s="526"/>
      <c r="OSW619" s="86"/>
      <c r="OSX619" s="526"/>
      <c r="OSY619" s="86"/>
      <c r="OSZ619" s="526"/>
      <c r="OTA619" s="86"/>
      <c r="OTB619" s="526"/>
      <c r="OTC619" s="86"/>
      <c r="OTD619" s="526"/>
      <c r="OTE619" s="86"/>
      <c r="OTF619" s="526"/>
      <c r="OTG619" s="86"/>
      <c r="OTH619" s="526"/>
      <c r="OTI619" s="86"/>
      <c r="OTJ619" s="526"/>
      <c r="OTK619" s="86"/>
      <c r="OTL619" s="526"/>
      <c r="OTM619" s="86"/>
      <c r="OTN619" s="526"/>
      <c r="OTO619" s="86"/>
      <c r="OTP619" s="526"/>
      <c r="OTQ619" s="86"/>
      <c r="OTR619" s="526"/>
      <c r="OTS619" s="86"/>
      <c r="OTT619" s="526"/>
      <c r="OTU619" s="86"/>
      <c r="OTV619" s="526"/>
      <c r="OTW619" s="86"/>
      <c r="OTX619" s="526"/>
      <c r="OTY619" s="86"/>
      <c r="OTZ619" s="526"/>
      <c r="OUA619" s="86"/>
      <c r="OUB619" s="526"/>
      <c r="OUC619" s="86"/>
      <c r="OUD619" s="526"/>
      <c r="OUE619" s="86"/>
      <c r="OUF619" s="526"/>
      <c r="OUG619" s="86"/>
      <c r="OUH619" s="526"/>
      <c r="OUI619" s="86"/>
      <c r="OUJ619" s="526"/>
      <c r="OUK619" s="86"/>
      <c r="OUL619" s="526"/>
      <c r="OUM619" s="86"/>
      <c r="OUN619" s="526"/>
      <c r="OUO619" s="86"/>
      <c r="OUP619" s="526"/>
      <c r="OUQ619" s="86"/>
      <c r="OUR619" s="526"/>
      <c r="OUS619" s="86"/>
      <c r="OUT619" s="526"/>
      <c r="OUU619" s="86"/>
      <c r="OUV619" s="526"/>
      <c r="OUW619" s="86"/>
      <c r="OUX619" s="526"/>
      <c r="OUY619" s="86"/>
      <c r="OUZ619" s="526"/>
      <c r="OVA619" s="86"/>
      <c r="OVB619" s="526"/>
      <c r="OVC619" s="86"/>
      <c r="OVD619" s="526"/>
      <c r="OVE619" s="86"/>
      <c r="OVF619" s="526"/>
      <c r="OVG619" s="86"/>
      <c r="OVH619" s="526"/>
      <c r="OVI619" s="86"/>
      <c r="OVJ619" s="526"/>
      <c r="OVK619" s="86"/>
      <c r="OVL619" s="526"/>
      <c r="OVM619" s="86"/>
      <c r="OVN619" s="526"/>
      <c r="OVO619" s="86"/>
      <c r="OVP619" s="526"/>
      <c r="OVQ619" s="86"/>
      <c r="OVR619" s="526"/>
      <c r="OVS619" s="86"/>
      <c r="OVT619" s="526"/>
      <c r="OVU619" s="86"/>
      <c r="OVV619" s="526"/>
      <c r="OVW619" s="86"/>
      <c r="OVX619" s="526"/>
      <c r="OVY619" s="86"/>
      <c r="OVZ619" s="526"/>
      <c r="OWA619" s="86"/>
      <c r="OWB619" s="526"/>
      <c r="OWC619" s="86"/>
      <c r="OWD619" s="526"/>
      <c r="OWE619" s="86"/>
      <c r="OWF619" s="526"/>
      <c r="OWG619" s="86"/>
      <c r="OWH619" s="526"/>
      <c r="OWI619" s="86"/>
      <c r="OWJ619" s="526"/>
      <c r="OWK619" s="86"/>
      <c r="OWL619" s="526"/>
      <c r="OWM619" s="86"/>
      <c r="OWN619" s="526"/>
      <c r="OWO619" s="86"/>
      <c r="OWP619" s="526"/>
      <c r="OWQ619" s="86"/>
      <c r="OWR619" s="526"/>
      <c r="OWS619" s="86"/>
      <c r="OWT619" s="526"/>
      <c r="OWU619" s="86"/>
      <c r="OWV619" s="526"/>
      <c r="OWW619" s="86"/>
      <c r="OWX619" s="526"/>
      <c r="OWY619" s="86"/>
      <c r="OWZ619" s="526"/>
      <c r="OXA619" s="86"/>
      <c r="OXB619" s="526"/>
      <c r="OXC619" s="86"/>
      <c r="OXD619" s="526"/>
      <c r="OXE619" s="86"/>
      <c r="OXF619" s="526"/>
      <c r="OXG619" s="86"/>
      <c r="OXH619" s="526"/>
      <c r="OXI619" s="86"/>
      <c r="OXJ619" s="526"/>
      <c r="OXK619" s="86"/>
      <c r="OXL619" s="526"/>
      <c r="OXM619" s="86"/>
      <c r="OXN619" s="526"/>
      <c r="OXO619" s="86"/>
      <c r="OXP619" s="526"/>
      <c r="OXQ619" s="86"/>
      <c r="OXR619" s="526"/>
      <c r="OXS619" s="86"/>
      <c r="OXT619" s="526"/>
      <c r="OXU619" s="86"/>
      <c r="OXV619" s="526"/>
      <c r="OXW619" s="86"/>
      <c r="OXX619" s="526"/>
      <c r="OXY619" s="86"/>
      <c r="OXZ619" s="526"/>
      <c r="OYA619" s="86"/>
      <c r="OYB619" s="526"/>
      <c r="OYC619" s="86"/>
      <c r="OYD619" s="526"/>
      <c r="OYE619" s="86"/>
      <c r="OYF619" s="526"/>
      <c r="OYG619" s="86"/>
      <c r="OYH619" s="526"/>
      <c r="OYI619" s="86"/>
      <c r="OYJ619" s="526"/>
      <c r="OYK619" s="86"/>
      <c r="OYL619" s="526"/>
      <c r="OYM619" s="86"/>
      <c r="OYN619" s="526"/>
      <c r="OYO619" s="86"/>
      <c r="OYP619" s="526"/>
      <c r="OYQ619" s="86"/>
      <c r="OYR619" s="526"/>
      <c r="OYS619" s="86"/>
      <c r="OYT619" s="526"/>
      <c r="OYU619" s="86"/>
      <c r="OYV619" s="526"/>
      <c r="OYW619" s="86"/>
      <c r="OYX619" s="526"/>
      <c r="OYY619" s="86"/>
      <c r="OYZ619" s="526"/>
      <c r="OZA619" s="86"/>
      <c r="OZB619" s="526"/>
      <c r="OZC619" s="86"/>
      <c r="OZD619" s="526"/>
      <c r="OZE619" s="86"/>
      <c r="OZF619" s="526"/>
      <c r="OZG619" s="86"/>
      <c r="OZH619" s="526"/>
      <c r="OZI619" s="86"/>
      <c r="OZJ619" s="526"/>
      <c r="OZK619" s="86"/>
      <c r="OZL619" s="526"/>
      <c r="OZM619" s="86"/>
      <c r="OZN619" s="526"/>
      <c r="OZO619" s="86"/>
      <c r="OZP619" s="526"/>
      <c r="OZQ619" s="86"/>
      <c r="OZR619" s="526"/>
      <c r="OZS619" s="86"/>
      <c r="OZT619" s="526"/>
      <c r="OZU619" s="86"/>
      <c r="OZV619" s="526"/>
      <c r="OZW619" s="86"/>
      <c r="OZX619" s="526"/>
      <c r="OZY619" s="86"/>
      <c r="OZZ619" s="526"/>
      <c r="PAA619" s="86"/>
      <c r="PAB619" s="526"/>
      <c r="PAC619" s="86"/>
      <c r="PAD619" s="526"/>
      <c r="PAE619" s="86"/>
      <c r="PAF619" s="526"/>
      <c r="PAG619" s="86"/>
      <c r="PAH619" s="526"/>
      <c r="PAI619" s="86"/>
      <c r="PAJ619" s="526"/>
      <c r="PAK619" s="86"/>
      <c r="PAL619" s="526"/>
      <c r="PAM619" s="86"/>
      <c r="PAN619" s="526"/>
      <c r="PAO619" s="86"/>
      <c r="PAP619" s="526"/>
      <c r="PAQ619" s="86"/>
      <c r="PAR619" s="526"/>
      <c r="PAS619" s="86"/>
      <c r="PAT619" s="526"/>
      <c r="PAU619" s="86"/>
      <c r="PAV619" s="526"/>
      <c r="PAW619" s="86"/>
      <c r="PAX619" s="526"/>
      <c r="PAY619" s="86"/>
      <c r="PAZ619" s="526"/>
      <c r="PBA619" s="86"/>
      <c r="PBB619" s="526"/>
      <c r="PBC619" s="86"/>
      <c r="PBD619" s="526"/>
      <c r="PBE619" s="86"/>
      <c r="PBF619" s="526"/>
      <c r="PBG619" s="86"/>
      <c r="PBH619" s="526"/>
      <c r="PBI619" s="86"/>
      <c r="PBJ619" s="526"/>
      <c r="PBK619" s="86"/>
      <c r="PBL619" s="526"/>
      <c r="PBM619" s="86"/>
      <c r="PBN619" s="526"/>
      <c r="PBO619" s="86"/>
      <c r="PBP619" s="526"/>
      <c r="PBQ619" s="86"/>
      <c r="PBR619" s="526"/>
      <c r="PBS619" s="86"/>
      <c r="PBT619" s="526"/>
      <c r="PBU619" s="86"/>
      <c r="PBV619" s="526"/>
      <c r="PBW619" s="86"/>
      <c r="PBX619" s="526"/>
      <c r="PBY619" s="86"/>
      <c r="PBZ619" s="526"/>
      <c r="PCA619" s="86"/>
      <c r="PCB619" s="526"/>
      <c r="PCC619" s="86"/>
      <c r="PCD619" s="526"/>
      <c r="PCE619" s="86"/>
      <c r="PCF619" s="526"/>
      <c r="PCG619" s="86"/>
      <c r="PCH619" s="526"/>
      <c r="PCI619" s="86"/>
      <c r="PCJ619" s="526"/>
      <c r="PCK619" s="86"/>
      <c r="PCL619" s="526"/>
      <c r="PCM619" s="86"/>
      <c r="PCN619" s="526"/>
      <c r="PCO619" s="86"/>
      <c r="PCP619" s="526"/>
      <c r="PCQ619" s="86"/>
      <c r="PCR619" s="526"/>
      <c r="PCS619" s="86"/>
      <c r="PCT619" s="526"/>
      <c r="PCU619" s="86"/>
      <c r="PCV619" s="526"/>
      <c r="PCW619" s="86"/>
      <c r="PCX619" s="526"/>
      <c r="PCY619" s="86"/>
      <c r="PCZ619" s="526"/>
      <c r="PDA619" s="86"/>
      <c r="PDB619" s="526"/>
      <c r="PDC619" s="86"/>
      <c r="PDD619" s="526"/>
      <c r="PDE619" s="86"/>
      <c r="PDF619" s="526"/>
      <c r="PDG619" s="86"/>
      <c r="PDH619" s="526"/>
      <c r="PDI619" s="86"/>
      <c r="PDJ619" s="526"/>
      <c r="PDK619" s="86"/>
      <c r="PDL619" s="526"/>
      <c r="PDM619" s="86"/>
      <c r="PDN619" s="526"/>
      <c r="PDO619" s="86"/>
      <c r="PDP619" s="526"/>
      <c r="PDQ619" s="86"/>
      <c r="PDR619" s="526"/>
      <c r="PDS619" s="86"/>
      <c r="PDT619" s="526"/>
      <c r="PDU619" s="86"/>
      <c r="PDV619" s="526"/>
      <c r="PDW619" s="86"/>
      <c r="PDX619" s="526"/>
      <c r="PDY619" s="86"/>
      <c r="PDZ619" s="526"/>
      <c r="PEA619" s="86"/>
      <c r="PEB619" s="526"/>
      <c r="PEC619" s="86"/>
      <c r="PED619" s="526"/>
      <c r="PEE619" s="86"/>
      <c r="PEF619" s="526"/>
      <c r="PEG619" s="86"/>
      <c r="PEH619" s="526"/>
      <c r="PEI619" s="86"/>
      <c r="PEJ619" s="526"/>
      <c r="PEK619" s="86"/>
      <c r="PEL619" s="526"/>
      <c r="PEM619" s="86"/>
      <c r="PEN619" s="526"/>
      <c r="PEO619" s="86"/>
      <c r="PEP619" s="526"/>
      <c r="PEQ619" s="86"/>
      <c r="PER619" s="526"/>
      <c r="PES619" s="86"/>
      <c r="PET619" s="526"/>
      <c r="PEU619" s="86"/>
      <c r="PEV619" s="526"/>
      <c r="PEW619" s="86"/>
      <c r="PEX619" s="526"/>
      <c r="PEY619" s="86"/>
      <c r="PEZ619" s="526"/>
      <c r="PFA619" s="86"/>
      <c r="PFB619" s="526"/>
      <c r="PFC619" s="86"/>
      <c r="PFD619" s="526"/>
      <c r="PFE619" s="86"/>
      <c r="PFF619" s="526"/>
      <c r="PFG619" s="86"/>
      <c r="PFH619" s="526"/>
      <c r="PFI619" s="86"/>
      <c r="PFJ619" s="526"/>
      <c r="PFK619" s="86"/>
      <c r="PFL619" s="526"/>
      <c r="PFM619" s="86"/>
      <c r="PFN619" s="526"/>
      <c r="PFO619" s="86"/>
      <c r="PFP619" s="526"/>
      <c r="PFQ619" s="86"/>
      <c r="PFR619" s="526"/>
      <c r="PFS619" s="86"/>
      <c r="PFT619" s="526"/>
      <c r="PFU619" s="86"/>
      <c r="PFV619" s="526"/>
      <c r="PFW619" s="86"/>
      <c r="PFX619" s="526"/>
      <c r="PFY619" s="86"/>
      <c r="PFZ619" s="526"/>
      <c r="PGA619" s="86"/>
      <c r="PGB619" s="526"/>
      <c r="PGC619" s="86"/>
      <c r="PGD619" s="526"/>
      <c r="PGE619" s="86"/>
      <c r="PGF619" s="526"/>
      <c r="PGG619" s="86"/>
      <c r="PGH619" s="526"/>
      <c r="PGI619" s="86"/>
      <c r="PGJ619" s="526"/>
      <c r="PGK619" s="86"/>
      <c r="PGL619" s="526"/>
      <c r="PGM619" s="86"/>
      <c r="PGN619" s="526"/>
      <c r="PGO619" s="86"/>
      <c r="PGP619" s="526"/>
      <c r="PGQ619" s="86"/>
      <c r="PGR619" s="526"/>
      <c r="PGS619" s="86"/>
      <c r="PGT619" s="526"/>
      <c r="PGU619" s="86"/>
      <c r="PGV619" s="526"/>
      <c r="PGW619" s="86"/>
      <c r="PGX619" s="526"/>
      <c r="PGY619" s="86"/>
      <c r="PGZ619" s="526"/>
      <c r="PHA619" s="86"/>
      <c r="PHB619" s="526"/>
      <c r="PHC619" s="86"/>
      <c r="PHD619" s="526"/>
      <c r="PHE619" s="86"/>
      <c r="PHF619" s="526"/>
      <c r="PHG619" s="86"/>
      <c r="PHH619" s="526"/>
      <c r="PHI619" s="86"/>
      <c r="PHJ619" s="526"/>
      <c r="PHK619" s="86"/>
      <c r="PHL619" s="526"/>
      <c r="PHM619" s="86"/>
      <c r="PHN619" s="526"/>
      <c r="PHO619" s="86"/>
      <c r="PHP619" s="526"/>
      <c r="PHQ619" s="86"/>
      <c r="PHR619" s="526"/>
      <c r="PHS619" s="86"/>
      <c r="PHT619" s="526"/>
      <c r="PHU619" s="86"/>
      <c r="PHV619" s="526"/>
      <c r="PHW619" s="86"/>
      <c r="PHX619" s="526"/>
      <c r="PHY619" s="86"/>
      <c r="PHZ619" s="526"/>
      <c r="PIA619" s="86"/>
      <c r="PIB619" s="526"/>
      <c r="PIC619" s="86"/>
      <c r="PID619" s="526"/>
      <c r="PIE619" s="86"/>
      <c r="PIF619" s="526"/>
      <c r="PIG619" s="86"/>
      <c r="PIH619" s="526"/>
      <c r="PII619" s="86"/>
      <c r="PIJ619" s="526"/>
      <c r="PIK619" s="86"/>
      <c r="PIL619" s="526"/>
      <c r="PIM619" s="86"/>
      <c r="PIN619" s="526"/>
      <c r="PIO619" s="86"/>
      <c r="PIP619" s="526"/>
      <c r="PIQ619" s="86"/>
      <c r="PIR619" s="526"/>
      <c r="PIS619" s="86"/>
      <c r="PIT619" s="526"/>
      <c r="PIU619" s="86"/>
      <c r="PIV619" s="526"/>
      <c r="PIW619" s="86"/>
      <c r="PIX619" s="526"/>
      <c r="PIY619" s="86"/>
      <c r="PIZ619" s="526"/>
      <c r="PJA619" s="86"/>
      <c r="PJB619" s="526"/>
      <c r="PJC619" s="86"/>
      <c r="PJD619" s="526"/>
      <c r="PJE619" s="86"/>
      <c r="PJF619" s="526"/>
      <c r="PJG619" s="86"/>
      <c r="PJH619" s="526"/>
      <c r="PJI619" s="86"/>
      <c r="PJJ619" s="526"/>
      <c r="PJK619" s="86"/>
      <c r="PJL619" s="526"/>
      <c r="PJM619" s="86"/>
      <c r="PJN619" s="526"/>
      <c r="PJO619" s="86"/>
      <c r="PJP619" s="526"/>
      <c r="PJQ619" s="86"/>
      <c r="PJR619" s="526"/>
      <c r="PJS619" s="86"/>
      <c r="PJT619" s="526"/>
      <c r="PJU619" s="86"/>
      <c r="PJV619" s="526"/>
      <c r="PJW619" s="86"/>
      <c r="PJX619" s="526"/>
      <c r="PJY619" s="86"/>
      <c r="PJZ619" s="526"/>
      <c r="PKA619" s="86"/>
      <c r="PKB619" s="526"/>
      <c r="PKC619" s="86"/>
      <c r="PKD619" s="526"/>
      <c r="PKE619" s="86"/>
      <c r="PKF619" s="526"/>
      <c r="PKG619" s="86"/>
      <c r="PKH619" s="526"/>
      <c r="PKI619" s="86"/>
      <c r="PKJ619" s="526"/>
      <c r="PKK619" s="86"/>
      <c r="PKL619" s="526"/>
      <c r="PKM619" s="86"/>
      <c r="PKN619" s="526"/>
      <c r="PKO619" s="86"/>
      <c r="PKP619" s="526"/>
      <c r="PKQ619" s="86"/>
      <c r="PKR619" s="526"/>
      <c r="PKS619" s="86"/>
      <c r="PKT619" s="526"/>
      <c r="PKU619" s="86"/>
      <c r="PKV619" s="526"/>
      <c r="PKW619" s="86"/>
      <c r="PKX619" s="526"/>
      <c r="PKY619" s="86"/>
      <c r="PKZ619" s="526"/>
      <c r="PLA619" s="86"/>
      <c r="PLB619" s="526"/>
      <c r="PLC619" s="86"/>
      <c r="PLD619" s="526"/>
      <c r="PLE619" s="86"/>
      <c r="PLF619" s="526"/>
      <c r="PLG619" s="86"/>
      <c r="PLH619" s="526"/>
      <c r="PLI619" s="86"/>
      <c r="PLJ619" s="526"/>
      <c r="PLK619" s="86"/>
      <c r="PLL619" s="526"/>
      <c r="PLM619" s="86"/>
      <c r="PLN619" s="526"/>
      <c r="PLO619" s="86"/>
      <c r="PLP619" s="526"/>
      <c r="PLQ619" s="86"/>
      <c r="PLR619" s="526"/>
      <c r="PLS619" s="86"/>
      <c r="PLT619" s="526"/>
      <c r="PLU619" s="86"/>
      <c r="PLV619" s="526"/>
      <c r="PLW619" s="86"/>
      <c r="PLX619" s="526"/>
      <c r="PLY619" s="86"/>
      <c r="PLZ619" s="526"/>
      <c r="PMA619" s="86"/>
      <c r="PMB619" s="526"/>
      <c r="PMC619" s="86"/>
      <c r="PMD619" s="526"/>
      <c r="PME619" s="86"/>
      <c r="PMF619" s="526"/>
      <c r="PMG619" s="86"/>
      <c r="PMH619" s="526"/>
      <c r="PMI619" s="86"/>
      <c r="PMJ619" s="526"/>
      <c r="PMK619" s="86"/>
      <c r="PML619" s="526"/>
      <c r="PMM619" s="86"/>
      <c r="PMN619" s="526"/>
      <c r="PMO619" s="86"/>
      <c r="PMP619" s="526"/>
      <c r="PMQ619" s="86"/>
      <c r="PMR619" s="526"/>
      <c r="PMS619" s="86"/>
      <c r="PMT619" s="526"/>
      <c r="PMU619" s="86"/>
      <c r="PMV619" s="526"/>
      <c r="PMW619" s="86"/>
      <c r="PMX619" s="526"/>
      <c r="PMY619" s="86"/>
      <c r="PMZ619" s="526"/>
      <c r="PNA619" s="86"/>
      <c r="PNB619" s="526"/>
      <c r="PNC619" s="86"/>
      <c r="PND619" s="526"/>
      <c r="PNE619" s="86"/>
      <c r="PNF619" s="526"/>
      <c r="PNG619" s="86"/>
      <c r="PNH619" s="526"/>
      <c r="PNI619" s="86"/>
      <c r="PNJ619" s="526"/>
      <c r="PNK619" s="86"/>
      <c r="PNL619" s="526"/>
      <c r="PNM619" s="86"/>
      <c r="PNN619" s="526"/>
      <c r="PNO619" s="86"/>
      <c r="PNP619" s="526"/>
      <c r="PNQ619" s="86"/>
      <c r="PNR619" s="526"/>
      <c r="PNS619" s="86"/>
      <c r="PNT619" s="526"/>
      <c r="PNU619" s="86"/>
      <c r="PNV619" s="526"/>
      <c r="PNW619" s="86"/>
      <c r="PNX619" s="526"/>
      <c r="PNY619" s="86"/>
      <c r="PNZ619" s="526"/>
      <c r="POA619" s="86"/>
      <c r="POB619" s="526"/>
      <c r="POC619" s="86"/>
      <c r="POD619" s="526"/>
      <c r="POE619" s="86"/>
      <c r="POF619" s="526"/>
      <c r="POG619" s="86"/>
      <c r="POH619" s="526"/>
      <c r="POI619" s="86"/>
      <c r="POJ619" s="526"/>
      <c r="POK619" s="86"/>
      <c r="POL619" s="526"/>
      <c r="POM619" s="86"/>
      <c r="PON619" s="526"/>
      <c r="POO619" s="86"/>
      <c r="POP619" s="526"/>
      <c r="POQ619" s="86"/>
      <c r="POR619" s="526"/>
      <c r="POS619" s="86"/>
      <c r="POT619" s="526"/>
      <c r="POU619" s="86"/>
      <c r="POV619" s="526"/>
      <c r="POW619" s="86"/>
      <c r="POX619" s="526"/>
      <c r="POY619" s="86"/>
      <c r="POZ619" s="526"/>
      <c r="PPA619" s="86"/>
      <c r="PPB619" s="526"/>
      <c r="PPC619" s="86"/>
      <c r="PPD619" s="526"/>
      <c r="PPE619" s="86"/>
      <c r="PPF619" s="526"/>
      <c r="PPG619" s="86"/>
      <c r="PPH619" s="526"/>
      <c r="PPI619" s="86"/>
      <c r="PPJ619" s="526"/>
      <c r="PPK619" s="86"/>
      <c r="PPL619" s="526"/>
      <c r="PPM619" s="86"/>
      <c r="PPN619" s="526"/>
      <c r="PPO619" s="86"/>
      <c r="PPP619" s="526"/>
      <c r="PPQ619" s="86"/>
      <c r="PPR619" s="526"/>
      <c r="PPS619" s="86"/>
      <c r="PPT619" s="526"/>
      <c r="PPU619" s="86"/>
      <c r="PPV619" s="526"/>
      <c r="PPW619" s="86"/>
      <c r="PPX619" s="526"/>
      <c r="PPY619" s="86"/>
      <c r="PPZ619" s="526"/>
      <c r="PQA619" s="86"/>
      <c r="PQB619" s="526"/>
      <c r="PQC619" s="86"/>
      <c r="PQD619" s="526"/>
      <c r="PQE619" s="86"/>
      <c r="PQF619" s="526"/>
      <c r="PQG619" s="86"/>
      <c r="PQH619" s="526"/>
      <c r="PQI619" s="86"/>
      <c r="PQJ619" s="526"/>
      <c r="PQK619" s="86"/>
      <c r="PQL619" s="526"/>
      <c r="PQM619" s="86"/>
      <c r="PQN619" s="526"/>
      <c r="PQO619" s="86"/>
      <c r="PQP619" s="526"/>
      <c r="PQQ619" s="86"/>
      <c r="PQR619" s="526"/>
      <c r="PQS619" s="86"/>
      <c r="PQT619" s="526"/>
      <c r="PQU619" s="86"/>
      <c r="PQV619" s="526"/>
      <c r="PQW619" s="86"/>
      <c r="PQX619" s="526"/>
      <c r="PQY619" s="86"/>
      <c r="PQZ619" s="526"/>
      <c r="PRA619" s="86"/>
      <c r="PRB619" s="526"/>
      <c r="PRC619" s="86"/>
      <c r="PRD619" s="526"/>
      <c r="PRE619" s="86"/>
      <c r="PRF619" s="526"/>
      <c r="PRG619" s="86"/>
      <c r="PRH619" s="526"/>
      <c r="PRI619" s="86"/>
      <c r="PRJ619" s="526"/>
      <c r="PRK619" s="86"/>
      <c r="PRL619" s="526"/>
      <c r="PRM619" s="86"/>
      <c r="PRN619" s="526"/>
      <c r="PRO619" s="86"/>
      <c r="PRP619" s="526"/>
      <c r="PRQ619" s="86"/>
      <c r="PRR619" s="526"/>
      <c r="PRS619" s="86"/>
      <c r="PRT619" s="526"/>
      <c r="PRU619" s="86"/>
      <c r="PRV619" s="526"/>
      <c r="PRW619" s="86"/>
      <c r="PRX619" s="526"/>
      <c r="PRY619" s="86"/>
      <c r="PRZ619" s="526"/>
      <c r="PSA619" s="86"/>
      <c r="PSB619" s="526"/>
      <c r="PSC619" s="86"/>
      <c r="PSD619" s="526"/>
      <c r="PSE619" s="86"/>
      <c r="PSF619" s="526"/>
      <c r="PSG619" s="86"/>
      <c r="PSH619" s="526"/>
      <c r="PSI619" s="86"/>
      <c r="PSJ619" s="526"/>
      <c r="PSK619" s="86"/>
      <c r="PSL619" s="526"/>
      <c r="PSM619" s="86"/>
      <c r="PSN619" s="526"/>
      <c r="PSO619" s="86"/>
      <c r="PSP619" s="526"/>
      <c r="PSQ619" s="86"/>
      <c r="PSR619" s="526"/>
      <c r="PSS619" s="86"/>
      <c r="PST619" s="526"/>
      <c r="PSU619" s="86"/>
      <c r="PSV619" s="526"/>
      <c r="PSW619" s="86"/>
      <c r="PSX619" s="526"/>
      <c r="PSY619" s="86"/>
      <c r="PSZ619" s="526"/>
      <c r="PTA619" s="86"/>
      <c r="PTB619" s="526"/>
      <c r="PTC619" s="86"/>
      <c r="PTD619" s="526"/>
      <c r="PTE619" s="86"/>
      <c r="PTF619" s="526"/>
      <c r="PTG619" s="86"/>
      <c r="PTH619" s="526"/>
      <c r="PTI619" s="86"/>
      <c r="PTJ619" s="526"/>
      <c r="PTK619" s="86"/>
      <c r="PTL619" s="526"/>
      <c r="PTM619" s="86"/>
      <c r="PTN619" s="526"/>
      <c r="PTO619" s="86"/>
      <c r="PTP619" s="526"/>
      <c r="PTQ619" s="86"/>
      <c r="PTR619" s="526"/>
      <c r="PTS619" s="86"/>
      <c r="PTT619" s="526"/>
      <c r="PTU619" s="86"/>
      <c r="PTV619" s="526"/>
      <c r="PTW619" s="86"/>
      <c r="PTX619" s="526"/>
      <c r="PTY619" s="86"/>
      <c r="PTZ619" s="526"/>
      <c r="PUA619" s="86"/>
      <c r="PUB619" s="526"/>
      <c r="PUC619" s="86"/>
      <c r="PUD619" s="526"/>
      <c r="PUE619" s="86"/>
      <c r="PUF619" s="526"/>
      <c r="PUG619" s="86"/>
      <c r="PUH619" s="526"/>
      <c r="PUI619" s="86"/>
      <c r="PUJ619" s="526"/>
      <c r="PUK619" s="86"/>
      <c r="PUL619" s="526"/>
      <c r="PUM619" s="86"/>
      <c r="PUN619" s="526"/>
      <c r="PUO619" s="86"/>
      <c r="PUP619" s="526"/>
      <c r="PUQ619" s="86"/>
      <c r="PUR619" s="526"/>
      <c r="PUS619" s="86"/>
      <c r="PUT619" s="526"/>
      <c r="PUU619" s="86"/>
      <c r="PUV619" s="526"/>
      <c r="PUW619" s="86"/>
      <c r="PUX619" s="526"/>
      <c r="PUY619" s="86"/>
      <c r="PUZ619" s="526"/>
      <c r="PVA619" s="86"/>
      <c r="PVB619" s="526"/>
      <c r="PVC619" s="86"/>
      <c r="PVD619" s="526"/>
      <c r="PVE619" s="86"/>
      <c r="PVF619" s="526"/>
      <c r="PVG619" s="86"/>
      <c r="PVH619" s="526"/>
      <c r="PVI619" s="86"/>
      <c r="PVJ619" s="526"/>
      <c r="PVK619" s="86"/>
      <c r="PVL619" s="526"/>
      <c r="PVM619" s="86"/>
      <c r="PVN619" s="526"/>
      <c r="PVO619" s="86"/>
      <c r="PVP619" s="526"/>
      <c r="PVQ619" s="86"/>
      <c r="PVR619" s="526"/>
      <c r="PVS619" s="86"/>
      <c r="PVT619" s="526"/>
      <c r="PVU619" s="86"/>
      <c r="PVV619" s="526"/>
      <c r="PVW619" s="86"/>
      <c r="PVX619" s="526"/>
      <c r="PVY619" s="86"/>
      <c r="PVZ619" s="526"/>
      <c r="PWA619" s="86"/>
      <c r="PWB619" s="526"/>
      <c r="PWC619" s="86"/>
      <c r="PWD619" s="526"/>
      <c r="PWE619" s="86"/>
      <c r="PWF619" s="526"/>
      <c r="PWG619" s="86"/>
      <c r="PWH619" s="526"/>
      <c r="PWI619" s="86"/>
      <c r="PWJ619" s="526"/>
      <c r="PWK619" s="86"/>
      <c r="PWL619" s="526"/>
      <c r="PWM619" s="86"/>
      <c r="PWN619" s="526"/>
      <c r="PWO619" s="86"/>
      <c r="PWP619" s="526"/>
      <c r="PWQ619" s="86"/>
      <c r="PWR619" s="526"/>
      <c r="PWS619" s="86"/>
      <c r="PWT619" s="526"/>
      <c r="PWU619" s="86"/>
      <c r="PWV619" s="526"/>
      <c r="PWW619" s="86"/>
      <c r="PWX619" s="526"/>
      <c r="PWY619" s="86"/>
      <c r="PWZ619" s="526"/>
      <c r="PXA619" s="86"/>
      <c r="PXB619" s="526"/>
      <c r="PXC619" s="86"/>
      <c r="PXD619" s="526"/>
      <c r="PXE619" s="86"/>
      <c r="PXF619" s="526"/>
      <c r="PXG619" s="86"/>
      <c r="PXH619" s="526"/>
      <c r="PXI619" s="86"/>
      <c r="PXJ619" s="526"/>
      <c r="PXK619" s="86"/>
      <c r="PXL619" s="526"/>
      <c r="PXM619" s="86"/>
      <c r="PXN619" s="526"/>
      <c r="PXO619" s="86"/>
      <c r="PXP619" s="526"/>
      <c r="PXQ619" s="86"/>
      <c r="PXR619" s="526"/>
      <c r="PXS619" s="86"/>
      <c r="PXT619" s="526"/>
      <c r="PXU619" s="86"/>
      <c r="PXV619" s="526"/>
      <c r="PXW619" s="86"/>
      <c r="PXX619" s="526"/>
      <c r="PXY619" s="86"/>
      <c r="PXZ619" s="526"/>
      <c r="PYA619" s="86"/>
      <c r="PYB619" s="526"/>
      <c r="PYC619" s="86"/>
      <c r="PYD619" s="526"/>
      <c r="PYE619" s="86"/>
      <c r="PYF619" s="526"/>
      <c r="PYG619" s="86"/>
      <c r="PYH619" s="526"/>
      <c r="PYI619" s="86"/>
      <c r="PYJ619" s="526"/>
      <c r="PYK619" s="86"/>
      <c r="PYL619" s="526"/>
      <c r="PYM619" s="86"/>
      <c r="PYN619" s="526"/>
      <c r="PYO619" s="86"/>
      <c r="PYP619" s="526"/>
      <c r="PYQ619" s="86"/>
      <c r="PYR619" s="526"/>
      <c r="PYS619" s="86"/>
      <c r="PYT619" s="526"/>
      <c r="PYU619" s="86"/>
      <c r="PYV619" s="526"/>
      <c r="PYW619" s="86"/>
      <c r="PYX619" s="526"/>
      <c r="PYY619" s="86"/>
      <c r="PYZ619" s="526"/>
      <c r="PZA619" s="86"/>
      <c r="PZB619" s="526"/>
      <c r="PZC619" s="86"/>
      <c r="PZD619" s="526"/>
      <c r="PZE619" s="86"/>
      <c r="PZF619" s="526"/>
      <c r="PZG619" s="86"/>
      <c r="PZH619" s="526"/>
      <c r="PZI619" s="86"/>
      <c r="PZJ619" s="526"/>
      <c r="PZK619" s="86"/>
      <c r="PZL619" s="526"/>
      <c r="PZM619" s="86"/>
      <c r="PZN619" s="526"/>
      <c r="PZO619" s="86"/>
      <c r="PZP619" s="526"/>
      <c r="PZQ619" s="86"/>
      <c r="PZR619" s="526"/>
      <c r="PZS619" s="86"/>
      <c r="PZT619" s="526"/>
      <c r="PZU619" s="86"/>
      <c r="PZV619" s="526"/>
      <c r="PZW619" s="86"/>
      <c r="PZX619" s="526"/>
      <c r="PZY619" s="86"/>
      <c r="PZZ619" s="526"/>
      <c r="QAA619" s="86"/>
      <c r="QAB619" s="526"/>
      <c r="QAC619" s="86"/>
      <c r="QAD619" s="526"/>
      <c r="QAE619" s="86"/>
      <c r="QAF619" s="526"/>
      <c r="QAG619" s="86"/>
      <c r="QAH619" s="526"/>
      <c r="QAI619" s="86"/>
      <c r="QAJ619" s="526"/>
      <c r="QAK619" s="86"/>
      <c r="QAL619" s="526"/>
      <c r="QAM619" s="86"/>
      <c r="QAN619" s="526"/>
      <c r="QAO619" s="86"/>
      <c r="QAP619" s="526"/>
      <c r="QAQ619" s="86"/>
      <c r="QAR619" s="526"/>
      <c r="QAS619" s="86"/>
      <c r="QAT619" s="526"/>
      <c r="QAU619" s="86"/>
      <c r="QAV619" s="526"/>
      <c r="QAW619" s="86"/>
      <c r="QAX619" s="526"/>
      <c r="QAY619" s="86"/>
      <c r="QAZ619" s="526"/>
      <c r="QBA619" s="86"/>
      <c r="QBB619" s="526"/>
      <c r="QBC619" s="86"/>
      <c r="QBD619" s="526"/>
      <c r="QBE619" s="86"/>
      <c r="QBF619" s="526"/>
      <c r="QBG619" s="86"/>
      <c r="QBH619" s="526"/>
      <c r="QBI619" s="86"/>
      <c r="QBJ619" s="526"/>
      <c r="QBK619" s="86"/>
      <c r="QBL619" s="526"/>
      <c r="QBM619" s="86"/>
      <c r="QBN619" s="526"/>
      <c r="QBO619" s="86"/>
      <c r="QBP619" s="526"/>
      <c r="QBQ619" s="86"/>
      <c r="QBR619" s="526"/>
      <c r="QBS619" s="86"/>
      <c r="QBT619" s="526"/>
      <c r="QBU619" s="86"/>
      <c r="QBV619" s="526"/>
      <c r="QBW619" s="86"/>
      <c r="QBX619" s="526"/>
      <c r="QBY619" s="86"/>
      <c r="QBZ619" s="526"/>
      <c r="QCA619" s="86"/>
      <c r="QCB619" s="526"/>
      <c r="QCC619" s="86"/>
      <c r="QCD619" s="526"/>
      <c r="QCE619" s="86"/>
      <c r="QCF619" s="526"/>
      <c r="QCG619" s="86"/>
      <c r="QCH619" s="526"/>
      <c r="QCI619" s="86"/>
      <c r="QCJ619" s="526"/>
      <c r="QCK619" s="86"/>
      <c r="QCL619" s="526"/>
      <c r="QCM619" s="86"/>
      <c r="QCN619" s="526"/>
      <c r="QCO619" s="86"/>
      <c r="QCP619" s="526"/>
      <c r="QCQ619" s="86"/>
      <c r="QCR619" s="526"/>
      <c r="QCS619" s="86"/>
      <c r="QCT619" s="526"/>
      <c r="QCU619" s="86"/>
      <c r="QCV619" s="526"/>
      <c r="QCW619" s="86"/>
      <c r="QCX619" s="526"/>
      <c r="QCY619" s="86"/>
      <c r="QCZ619" s="526"/>
      <c r="QDA619" s="86"/>
      <c r="QDB619" s="526"/>
      <c r="QDC619" s="86"/>
      <c r="QDD619" s="526"/>
      <c r="QDE619" s="86"/>
      <c r="QDF619" s="526"/>
      <c r="QDG619" s="86"/>
      <c r="QDH619" s="526"/>
      <c r="QDI619" s="86"/>
      <c r="QDJ619" s="526"/>
      <c r="QDK619" s="86"/>
      <c r="QDL619" s="526"/>
      <c r="QDM619" s="86"/>
      <c r="QDN619" s="526"/>
      <c r="QDO619" s="86"/>
      <c r="QDP619" s="526"/>
      <c r="QDQ619" s="86"/>
      <c r="QDR619" s="526"/>
      <c r="QDS619" s="86"/>
      <c r="QDT619" s="526"/>
      <c r="QDU619" s="86"/>
      <c r="QDV619" s="526"/>
      <c r="QDW619" s="86"/>
      <c r="QDX619" s="526"/>
      <c r="QDY619" s="86"/>
      <c r="QDZ619" s="526"/>
      <c r="QEA619" s="86"/>
      <c r="QEB619" s="526"/>
      <c r="QEC619" s="86"/>
      <c r="QED619" s="526"/>
      <c r="QEE619" s="86"/>
      <c r="QEF619" s="526"/>
      <c r="QEG619" s="86"/>
      <c r="QEH619" s="526"/>
      <c r="QEI619" s="86"/>
      <c r="QEJ619" s="526"/>
      <c r="QEK619" s="86"/>
      <c r="QEL619" s="526"/>
      <c r="QEM619" s="86"/>
      <c r="QEN619" s="526"/>
      <c r="QEO619" s="86"/>
      <c r="QEP619" s="526"/>
      <c r="QEQ619" s="86"/>
      <c r="QER619" s="526"/>
      <c r="QES619" s="86"/>
      <c r="QET619" s="526"/>
      <c r="QEU619" s="86"/>
      <c r="QEV619" s="526"/>
      <c r="QEW619" s="86"/>
      <c r="QEX619" s="526"/>
      <c r="QEY619" s="86"/>
      <c r="QEZ619" s="526"/>
      <c r="QFA619" s="86"/>
      <c r="QFB619" s="526"/>
      <c r="QFC619" s="86"/>
      <c r="QFD619" s="526"/>
      <c r="QFE619" s="86"/>
      <c r="QFF619" s="526"/>
      <c r="QFG619" s="86"/>
      <c r="QFH619" s="526"/>
      <c r="QFI619" s="86"/>
      <c r="QFJ619" s="526"/>
      <c r="QFK619" s="86"/>
      <c r="QFL619" s="526"/>
      <c r="QFM619" s="86"/>
      <c r="QFN619" s="526"/>
      <c r="QFO619" s="86"/>
      <c r="QFP619" s="526"/>
      <c r="QFQ619" s="86"/>
      <c r="QFR619" s="526"/>
      <c r="QFS619" s="86"/>
      <c r="QFT619" s="526"/>
      <c r="QFU619" s="86"/>
      <c r="QFV619" s="526"/>
      <c r="QFW619" s="86"/>
      <c r="QFX619" s="526"/>
      <c r="QFY619" s="86"/>
      <c r="QFZ619" s="526"/>
      <c r="QGA619" s="86"/>
      <c r="QGB619" s="526"/>
      <c r="QGC619" s="86"/>
      <c r="QGD619" s="526"/>
      <c r="QGE619" s="86"/>
      <c r="QGF619" s="526"/>
      <c r="QGG619" s="86"/>
      <c r="QGH619" s="526"/>
      <c r="QGI619" s="86"/>
      <c r="QGJ619" s="526"/>
      <c r="QGK619" s="86"/>
      <c r="QGL619" s="526"/>
      <c r="QGM619" s="86"/>
      <c r="QGN619" s="526"/>
      <c r="QGO619" s="86"/>
      <c r="QGP619" s="526"/>
      <c r="QGQ619" s="86"/>
      <c r="QGR619" s="526"/>
      <c r="QGS619" s="86"/>
      <c r="QGT619" s="526"/>
      <c r="QGU619" s="86"/>
      <c r="QGV619" s="526"/>
      <c r="QGW619" s="86"/>
      <c r="QGX619" s="526"/>
      <c r="QGY619" s="86"/>
      <c r="QGZ619" s="526"/>
      <c r="QHA619" s="86"/>
      <c r="QHB619" s="526"/>
      <c r="QHC619" s="86"/>
      <c r="QHD619" s="526"/>
      <c r="QHE619" s="86"/>
      <c r="QHF619" s="526"/>
      <c r="QHG619" s="86"/>
      <c r="QHH619" s="526"/>
      <c r="QHI619" s="86"/>
      <c r="QHJ619" s="526"/>
      <c r="QHK619" s="86"/>
      <c r="QHL619" s="526"/>
      <c r="QHM619" s="86"/>
      <c r="QHN619" s="526"/>
      <c r="QHO619" s="86"/>
      <c r="QHP619" s="526"/>
      <c r="QHQ619" s="86"/>
      <c r="QHR619" s="526"/>
      <c r="QHS619" s="86"/>
      <c r="QHT619" s="526"/>
      <c r="QHU619" s="86"/>
      <c r="QHV619" s="526"/>
      <c r="QHW619" s="86"/>
      <c r="QHX619" s="526"/>
      <c r="QHY619" s="86"/>
      <c r="QHZ619" s="526"/>
      <c r="QIA619" s="86"/>
      <c r="QIB619" s="526"/>
      <c r="QIC619" s="86"/>
      <c r="QID619" s="526"/>
      <c r="QIE619" s="86"/>
      <c r="QIF619" s="526"/>
      <c r="QIG619" s="86"/>
      <c r="QIH619" s="526"/>
      <c r="QII619" s="86"/>
      <c r="QIJ619" s="526"/>
      <c r="QIK619" s="86"/>
      <c r="QIL619" s="526"/>
      <c r="QIM619" s="86"/>
      <c r="QIN619" s="526"/>
      <c r="QIO619" s="86"/>
      <c r="QIP619" s="526"/>
      <c r="QIQ619" s="86"/>
      <c r="QIR619" s="526"/>
      <c r="QIS619" s="86"/>
      <c r="QIT619" s="526"/>
      <c r="QIU619" s="86"/>
      <c r="QIV619" s="526"/>
      <c r="QIW619" s="86"/>
      <c r="QIX619" s="526"/>
      <c r="QIY619" s="86"/>
      <c r="QIZ619" s="526"/>
      <c r="QJA619" s="86"/>
      <c r="QJB619" s="526"/>
      <c r="QJC619" s="86"/>
      <c r="QJD619" s="526"/>
      <c r="QJE619" s="86"/>
      <c r="QJF619" s="526"/>
      <c r="QJG619" s="86"/>
      <c r="QJH619" s="526"/>
      <c r="QJI619" s="86"/>
      <c r="QJJ619" s="526"/>
      <c r="QJK619" s="86"/>
      <c r="QJL619" s="526"/>
      <c r="QJM619" s="86"/>
      <c r="QJN619" s="526"/>
      <c r="QJO619" s="86"/>
      <c r="QJP619" s="526"/>
      <c r="QJQ619" s="86"/>
      <c r="QJR619" s="526"/>
      <c r="QJS619" s="86"/>
      <c r="QJT619" s="526"/>
      <c r="QJU619" s="86"/>
      <c r="QJV619" s="526"/>
      <c r="QJW619" s="86"/>
      <c r="QJX619" s="526"/>
      <c r="QJY619" s="86"/>
      <c r="QJZ619" s="526"/>
      <c r="QKA619" s="86"/>
      <c r="QKB619" s="526"/>
      <c r="QKC619" s="86"/>
      <c r="QKD619" s="526"/>
      <c r="QKE619" s="86"/>
      <c r="QKF619" s="526"/>
      <c r="QKG619" s="86"/>
      <c r="QKH619" s="526"/>
      <c r="QKI619" s="86"/>
      <c r="QKJ619" s="526"/>
      <c r="QKK619" s="86"/>
      <c r="QKL619" s="526"/>
      <c r="QKM619" s="86"/>
      <c r="QKN619" s="526"/>
      <c r="QKO619" s="86"/>
      <c r="QKP619" s="526"/>
      <c r="QKQ619" s="86"/>
      <c r="QKR619" s="526"/>
      <c r="QKS619" s="86"/>
      <c r="QKT619" s="526"/>
      <c r="QKU619" s="86"/>
      <c r="QKV619" s="526"/>
      <c r="QKW619" s="86"/>
      <c r="QKX619" s="526"/>
      <c r="QKY619" s="86"/>
      <c r="QKZ619" s="526"/>
      <c r="QLA619" s="86"/>
      <c r="QLB619" s="526"/>
      <c r="QLC619" s="86"/>
      <c r="QLD619" s="526"/>
      <c r="QLE619" s="86"/>
      <c r="QLF619" s="526"/>
      <c r="QLG619" s="86"/>
      <c r="QLH619" s="526"/>
      <c r="QLI619" s="86"/>
      <c r="QLJ619" s="526"/>
      <c r="QLK619" s="86"/>
      <c r="QLL619" s="526"/>
      <c r="QLM619" s="86"/>
      <c r="QLN619" s="526"/>
      <c r="QLO619" s="86"/>
      <c r="QLP619" s="526"/>
      <c r="QLQ619" s="86"/>
      <c r="QLR619" s="526"/>
      <c r="QLS619" s="86"/>
      <c r="QLT619" s="526"/>
      <c r="QLU619" s="86"/>
      <c r="QLV619" s="526"/>
      <c r="QLW619" s="86"/>
      <c r="QLX619" s="526"/>
      <c r="QLY619" s="86"/>
      <c r="QLZ619" s="526"/>
      <c r="QMA619" s="86"/>
      <c r="QMB619" s="526"/>
      <c r="QMC619" s="86"/>
      <c r="QMD619" s="526"/>
      <c r="QME619" s="86"/>
      <c r="QMF619" s="526"/>
      <c r="QMG619" s="86"/>
      <c r="QMH619" s="526"/>
      <c r="QMI619" s="86"/>
      <c r="QMJ619" s="526"/>
      <c r="QMK619" s="86"/>
      <c r="QML619" s="526"/>
      <c r="QMM619" s="86"/>
      <c r="QMN619" s="526"/>
      <c r="QMO619" s="86"/>
      <c r="QMP619" s="526"/>
      <c r="QMQ619" s="86"/>
      <c r="QMR619" s="526"/>
      <c r="QMS619" s="86"/>
      <c r="QMT619" s="526"/>
      <c r="QMU619" s="86"/>
      <c r="QMV619" s="526"/>
      <c r="QMW619" s="86"/>
      <c r="QMX619" s="526"/>
      <c r="QMY619" s="86"/>
      <c r="QMZ619" s="526"/>
      <c r="QNA619" s="86"/>
      <c r="QNB619" s="526"/>
      <c r="QNC619" s="86"/>
      <c r="QND619" s="526"/>
      <c r="QNE619" s="86"/>
      <c r="QNF619" s="526"/>
      <c r="QNG619" s="86"/>
      <c r="QNH619" s="526"/>
      <c r="QNI619" s="86"/>
      <c r="QNJ619" s="526"/>
      <c r="QNK619" s="86"/>
      <c r="QNL619" s="526"/>
      <c r="QNM619" s="86"/>
      <c r="QNN619" s="526"/>
      <c r="QNO619" s="86"/>
      <c r="QNP619" s="526"/>
      <c r="QNQ619" s="86"/>
      <c r="QNR619" s="526"/>
      <c r="QNS619" s="86"/>
      <c r="QNT619" s="526"/>
      <c r="QNU619" s="86"/>
      <c r="QNV619" s="526"/>
      <c r="QNW619" s="86"/>
      <c r="QNX619" s="526"/>
      <c r="QNY619" s="86"/>
      <c r="QNZ619" s="526"/>
      <c r="QOA619" s="86"/>
      <c r="QOB619" s="526"/>
      <c r="QOC619" s="86"/>
      <c r="QOD619" s="526"/>
      <c r="QOE619" s="86"/>
      <c r="QOF619" s="526"/>
      <c r="QOG619" s="86"/>
      <c r="QOH619" s="526"/>
      <c r="QOI619" s="86"/>
      <c r="QOJ619" s="526"/>
      <c r="QOK619" s="86"/>
      <c r="QOL619" s="526"/>
      <c r="QOM619" s="86"/>
      <c r="QON619" s="526"/>
      <c r="QOO619" s="86"/>
      <c r="QOP619" s="526"/>
      <c r="QOQ619" s="86"/>
      <c r="QOR619" s="526"/>
      <c r="QOS619" s="86"/>
      <c r="QOT619" s="526"/>
      <c r="QOU619" s="86"/>
      <c r="QOV619" s="526"/>
      <c r="QOW619" s="86"/>
      <c r="QOX619" s="526"/>
      <c r="QOY619" s="86"/>
      <c r="QOZ619" s="526"/>
      <c r="QPA619" s="86"/>
      <c r="QPB619" s="526"/>
      <c r="QPC619" s="86"/>
      <c r="QPD619" s="526"/>
      <c r="QPE619" s="86"/>
      <c r="QPF619" s="526"/>
      <c r="QPG619" s="86"/>
      <c r="QPH619" s="526"/>
      <c r="QPI619" s="86"/>
      <c r="QPJ619" s="526"/>
      <c r="QPK619" s="86"/>
      <c r="QPL619" s="526"/>
      <c r="QPM619" s="86"/>
      <c r="QPN619" s="526"/>
      <c r="QPO619" s="86"/>
      <c r="QPP619" s="526"/>
      <c r="QPQ619" s="86"/>
      <c r="QPR619" s="526"/>
      <c r="QPS619" s="86"/>
      <c r="QPT619" s="526"/>
      <c r="QPU619" s="86"/>
      <c r="QPV619" s="526"/>
      <c r="QPW619" s="86"/>
      <c r="QPX619" s="526"/>
      <c r="QPY619" s="86"/>
      <c r="QPZ619" s="526"/>
      <c r="QQA619" s="86"/>
      <c r="QQB619" s="526"/>
      <c r="QQC619" s="86"/>
      <c r="QQD619" s="526"/>
      <c r="QQE619" s="86"/>
      <c r="QQF619" s="526"/>
      <c r="QQG619" s="86"/>
      <c r="QQH619" s="526"/>
      <c r="QQI619" s="86"/>
      <c r="QQJ619" s="526"/>
      <c r="QQK619" s="86"/>
      <c r="QQL619" s="526"/>
      <c r="QQM619" s="86"/>
      <c r="QQN619" s="526"/>
      <c r="QQO619" s="86"/>
      <c r="QQP619" s="526"/>
      <c r="QQQ619" s="86"/>
      <c r="QQR619" s="526"/>
      <c r="QQS619" s="86"/>
      <c r="QQT619" s="526"/>
      <c r="QQU619" s="86"/>
      <c r="QQV619" s="526"/>
      <c r="QQW619" s="86"/>
      <c r="QQX619" s="526"/>
      <c r="QQY619" s="86"/>
      <c r="QQZ619" s="526"/>
      <c r="QRA619" s="86"/>
      <c r="QRB619" s="526"/>
      <c r="QRC619" s="86"/>
      <c r="QRD619" s="526"/>
      <c r="QRE619" s="86"/>
      <c r="QRF619" s="526"/>
      <c r="QRG619" s="86"/>
      <c r="QRH619" s="526"/>
      <c r="QRI619" s="86"/>
      <c r="QRJ619" s="526"/>
      <c r="QRK619" s="86"/>
      <c r="QRL619" s="526"/>
      <c r="QRM619" s="86"/>
      <c r="QRN619" s="526"/>
      <c r="QRO619" s="86"/>
      <c r="QRP619" s="526"/>
      <c r="QRQ619" s="86"/>
      <c r="QRR619" s="526"/>
      <c r="QRS619" s="86"/>
      <c r="QRT619" s="526"/>
      <c r="QRU619" s="86"/>
      <c r="QRV619" s="526"/>
      <c r="QRW619" s="86"/>
      <c r="QRX619" s="526"/>
      <c r="QRY619" s="86"/>
      <c r="QRZ619" s="526"/>
      <c r="QSA619" s="86"/>
      <c r="QSB619" s="526"/>
      <c r="QSC619" s="86"/>
      <c r="QSD619" s="526"/>
      <c r="QSE619" s="86"/>
      <c r="QSF619" s="526"/>
      <c r="QSG619" s="86"/>
      <c r="QSH619" s="526"/>
      <c r="QSI619" s="86"/>
      <c r="QSJ619" s="526"/>
      <c r="QSK619" s="86"/>
      <c r="QSL619" s="526"/>
      <c r="QSM619" s="86"/>
      <c r="QSN619" s="526"/>
      <c r="QSO619" s="86"/>
      <c r="QSP619" s="526"/>
      <c r="QSQ619" s="86"/>
      <c r="QSR619" s="526"/>
      <c r="QSS619" s="86"/>
      <c r="QST619" s="526"/>
      <c r="QSU619" s="86"/>
      <c r="QSV619" s="526"/>
      <c r="QSW619" s="86"/>
      <c r="QSX619" s="526"/>
      <c r="QSY619" s="86"/>
      <c r="QSZ619" s="526"/>
      <c r="QTA619" s="86"/>
      <c r="QTB619" s="526"/>
      <c r="QTC619" s="86"/>
      <c r="QTD619" s="526"/>
      <c r="QTE619" s="86"/>
      <c r="QTF619" s="526"/>
      <c r="QTG619" s="86"/>
      <c r="QTH619" s="526"/>
      <c r="QTI619" s="86"/>
      <c r="QTJ619" s="526"/>
      <c r="QTK619" s="86"/>
      <c r="QTL619" s="526"/>
      <c r="QTM619" s="86"/>
      <c r="QTN619" s="526"/>
      <c r="QTO619" s="86"/>
      <c r="QTP619" s="526"/>
      <c r="QTQ619" s="86"/>
      <c r="QTR619" s="526"/>
      <c r="QTS619" s="86"/>
      <c r="QTT619" s="526"/>
      <c r="QTU619" s="86"/>
      <c r="QTV619" s="526"/>
      <c r="QTW619" s="86"/>
      <c r="QTX619" s="526"/>
      <c r="QTY619" s="86"/>
      <c r="QTZ619" s="526"/>
      <c r="QUA619" s="86"/>
      <c r="QUB619" s="526"/>
      <c r="QUC619" s="86"/>
      <c r="QUD619" s="526"/>
      <c r="QUE619" s="86"/>
      <c r="QUF619" s="526"/>
      <c r="QUG619" s="86"/>
      <c r="QUH619" s="526"/>
      <c r="QUI619" s="86"/>
      <c r="QUJ619" s="526"/>
      <c r="QUK619" s="86"/>
      <c r="QUL619" s="526"/>
      <c r="QUM619" s="86"/>
      <c r="QUN619" s="526"/>
      <c r="QUO619" s="86"/>
      <c r="QUP619" s="526"/>
      <c r="QUQ619" s="86"/>
      <c r="QUR619" s="526"/>
      <c r="QUS619" s="86"/>
      <c r="QUT619" s="526"/>
      <c r="QUU619" s="86"/>
      <c r="QUV619" s="526"/>
      <c r="QUW619" s="86"/>
      <c r="QUX619" s="526"/>
      <c r="QUY619" s="86"/>
      <c r="QUZ619" s="526"/>
      <c r="QVA619" s="86"/>
      <c r="QVB619" s="526"/>
      <c r="QVC619" s="86"/>
      <c r="QVD619" s="526"/>
      <c r="QVE619" s="86"/>
      <c r="QVF619" s="526"/>
      <c r="QVG619" s="86"/>
      <c r="QVH619" s="526"/>
      <c r="QVI619" s="86"/>
      <c r="QVJ619" s="526"/>
      <c r="QVK619" s="86"/>
      <c r="QVL619" s="526"/>
      <c r="QVM619" s="86"/>
      <c r="QVN619" s="526"/>
      <c r="QVO619" s="86"/>
      <c r="QVP619" s="526"/>
      <c r="QVQ619" s="86"/>
      <c r="QVR619" s="526"/>
      <c r="QVS619" s="86"/>
      <c r="QVT619" s="526"/>
      <c r="QVU619" s="86"/>
      <c r="QVV619" s="526"/>
      <c r="QVW619" s="86"/>
      <c r="QVX619" s="526"/>
      <c r="QVY619" s="86"/>
      <c r="QVZ619" s="526"/>
      <c r="QWA619" s="86"/>
      <c r="QWB619" s="526"/>
      <c r="QWC619" s="86"/>
      <c r="QWD619" s="526"/>
      <c r="QWE619" s="86"/>
      <c r="QWF619" s="526"/>
      <c r="QWG619" s="86"/>
      <c r="QWH619" s="526"/>
      <c r="QWI619" s="86"/>
      <c r="QWJ619" s="526"/>
      <c r="QWK619" s="86"/>
      <c r="QWL619" s="526"/>
      <c r="QWM619" s="86"/>
      <c r="QWN619" s="526"/>
      <c r="QWO619" s="86"/>
      <c r="QWP619" s="526"/>
      <c r="QWQ619" s="86"/>
      <c r="QWR619" s="526"/>
      <c r="QWS619" s="86"/>
      <c r="QWT619" s="526"/>
      <c r="QWU619" s="86"/>
      <c r="QWV619" s="526"/>
      <c r="QWW619" s="86"/>
      <c r="QWX619" s="526"/>
      <c r="QWY619" s="86"/>
      <c r="QWZ619" s="526"/>
      <c r="QXA619" s="86"/>
      <c r="QXB619" s="526"/>
      <c r="QXC619" s="86"/>
      <c r="QXD619" s="526"/>
      <c r="QXE619" s="86"/>
      <c r="QXF619" s="526"/>
      <c r="QXG619" s="86"/>
      <c r="QXH619" s="526"/>
      <c r="QXI619" s="86"/>
      <c r="QXJ619" s="526"/>
      <c r="QXK619" s="86"/>
      <c r="QXL619" s="526"/>
      <c r="QXM619" s="86"/>
      <c r="QXN619" s="526"/>
      <c r="QXO619" s="86"/>
      <c r="QXP619" s="526"/>
      <c r="QXQ619" s="86"/>
      <c r="QXR619" s="526"/>
      <c r="QXS619" s="86"/>
      <c r="QXT619" s="526"/>
      <c r="QXU619" s="86"/>
      <c r="QXV619" s="526"/>
      <c r="QXW619" s="86"/>
      <c r="QXX619" s="526"/>
      <c r="QXY619" s="86"/>
      <c r="QXZ619" s="526"/>
      <c r="QYA619" s="86"/>
      <c r="QYB619" s="526"/>
      <c r="QYC619" s="86"/>
      <c r="QYD619" s="526"/>
      <c r="QYE619" s="86"/>
      <c r="QYF619" s="526"/>
      <c r="QYG619" s="86"/>
      <c r="QYH619" s="526"/>
      <c r="QYI619" s="86"/>
      <c r="QYJ619" s="526"/>
      <c r="QYK619" s="86"/>
      <c r="QYL619" s="526"/>
      <c r="QYM619" s="86"/>
      <c r="QYN619" s="526"/>
      <c r="QYO619" s="86"/>
      <c r="QYP619" s="526"/>
      <c r="QYQ619" s="86"/>
      <c r="QYR619" s="526"/>
      <c r="QYS619" s="86"/>
      <c r="QYT619" s="526"/>
      <c r="QYU619" s="86"/>
      <c r="QYV619" s="526"/>
      <c r="QYW619" s="86"/>
      <c r="QYX619" s="526"/>
      <c r="QYY619" s="86"/>
      <c r="QYZ619" s="526"/>
      <c r="QZA619" s="86"/>
      <c r="QZB619" s="526"/>
      <c r="QZC619" s="86"/>
      <c r="QZD619" s="526"/>
      <c r="QZE619" s="86"/>
      <c r="QZF619" s="526"/>
      <c r="QZG619" s="86"/>
      <c r="QZH619" s="526"/>
      <c r="QZI619" s="86"/>
      <c r="QZJ619" s="526"/>
      <c r="QZK619" s="86"/>
      <c r="QZL619" s="526"/>
      <c r="QZM619" s="86"/>
      <c r="QZN619" s="526"/>
      <c r="QZO619" s="86"/>
      <c r="QZP619" s="526"/>
      <c r="QZQ619" s="86"/>
      <c r="QZR619" s="526"/>
      <c r="QZS619" s="86"/>
      <c r="QZT619" s="526"/>
      <c r="QZU619" s="86"/>
      <c r="QZV619" s="526"/>
      <c r="QZW619" s="86"/>
      <c r="QZX619" s="526"/>
      <c r="QZY619" s="86"/>
      <c r="QZZ619" s="526"/>
      <c r="RAA619" s="86"/>
      <c r="RAB619" s="526"/>
      <c r="RAC619" s="86"/>
      <c r="RAD619" s="526"/>
      <c r="RAE619" s="86"/>
      <c r="RAF619" s="526"/>
      <c r="RAG619" s="86"/>
      <c r="RAH619" s="526"/>
      <c r="RAI619" s="86"/>
      <c r="RAJ619" s="526"/>
      <c r="RAK619" s="86"/>
      <c r="RAL619" s="526"/>
      <c r="RAM619" s="86"/>
      <c r="RAN619" s="526"/>
      <c r="RAO619" s="86"/>
      <c r="RAP619" s="526"/>
      <c r="RAQ619" s="86"/>
      <c r="RAR619" s="526"/>
      <c r="RAS619" s="86"/>
      <c r="RAT619" s="526"/>
      <c r="RAU619" s="86"/>
      <c r="RAV619" s="526"/>
      <c r="RAW619" s="86"/>
      <c r="RAX619" s="526"/>
      <c r="RAY619" s="86"/>
      <c r="RAZ619" s="526"/>
      <c r="RBA619" s="86"/>
      <c r="RBB619" s="526"/>
      <c r="RBC619" s="86"/>
      <c r="RBD619" s="526"/>
      <c r="RBE619" s="86"/>
      <c r="RBF619" s="526"/>
      <c r="RBG619" s="86"/>
      <c r="RBH619" s="526"/>
      <c r="RBI619" s="86"/>
      <c r="RBJ619" s="526"/>
      <c r="RBK619" s="86"/>
      <c r="RBL619" s="526"/>
      <c r="RBM619" s="86"/>
      <c r="RBN619" s="526"/>
      <c r="RBO619" s="86"/>
      <c r="RBP619" s="526"/>
      <c r="RBQ619" s="86"/>
      <c r="RBR619" s="526"/>
      <c r="RBS619" s="86"/>
      <c r="RBT619" s="526"/>
      <c r="RBU619" s="86"/>
      <c r="RBV619" s="526"/>
      <c r="RBW619" s="86"/>
      <c r="RBX619" s="526"/>
      <c r="RBY619" s="86"/>
      <c r="RBZ619" s="526"/>
      <c r="RCA619" s="86"/>
      <c r="RCB619" s="526"/>
      <c r="RCC619" s="86"/>
      <c r="RCD619" s="526"/>
      <c r="RCE619" s="86"/>
      <c r="RCF619" s="526"/>
      <c r="RCG619" s="86"/>
      <c r="RCH619" s="526"/>
      <c r="RCI619" s="86"/>
      <c r="RCJ619" s="526"/>
      <c r="RCK619" s="86"/>
      <c r="RCL619" s="526"/>
      <c r="RCM619" s="86"/>
      <c r="RCN619" s="526"/>
      <c r="RCO619" s="86"/>
      <c r="RCP619" s="526"/>
      <c r="RCQ619" s="86"/>
      <c r="RCR619" s="526"/>
      <c r="RCS619" s="86"/>
      <c r="RCT619" s="526"/>
      <c r="RCU619" s="86"/>
      <c r="RCV619" s="526"/>
      <c r="RCW619" s="86"/>
      <c r="RCX619" s="526"/>
      <c r="RCY619" s="86"/>
      <c r="RCZ619" s="526"/>
      <c r="RDA619" s="86"/>
      <c r="RDB619" s="526"/>
      <c r="RDC619" s="86"/>
      <c r="RDD619" s="526"/>
      <c r="RDE619" s="86"/>
      <c r="RDF619" s="526"/>
      <c r="RDG619" s="86"/>
      <c r="RDH619" s="526"/>
      <c r="RDI619" s="86"/>
      <c r="RDJ619" s="526"/>
      <c r="RDK619" s="86"/>
      <c r="RDL619" s="526"/>
      <c r="RDM619" s="86"/>
      <c r="RDN619" s="526"/>
      <c r="RDO619" s="86"/>
      <c r="RDP619" s="526"/>
      <c r="RDQ619" s="86"/>
      <c r="RDR619" s="526"/>
      <c r="RDS619" s="86"/>
      <c r="RDT619" s="526"/>
      <c r="RDU619" s="86"/>
      <c r="RDV619" s="526"/>
      <c r="RDW619" s="86"/>
      <c r="RDX619" s="526"/>
      <c r="RDY619" s="86"/>
      <c r="RDZ619" s="526"/>
      <c r="REA619" s="86"/>
      <c r="REB619" s="526"/>
      <c r="REC619" s="86"/>
      <c r="RED619" s="526"/>
      <c r="REE619" s="86"/>
      <c r="REF619" s="526"/>
      <c r="REG619" s="86"/>
      <c r="REH619" s="526"/>
      <c r="REI619" s="86"/>
      <c r="REJ619" s="526"/>
      <c r="REK619" s="86"/>
      <c r="REL619" s="526"/>
      <c r="REM619" s="86"/>
      <c r="REN619" s="526"/>
      <c r="REO619" s="86"/>
      <c r="REP619" s="526"/>
      <c r="REQ619" s="86"/>
      <c r="RER619" s="526"/>
      <c r="RES619" s="86"/>
      <c r="RET619" s="526"/>
      <c r="REU619" s="86"/>
      <c r="REV619" s="526"/>
      <c r="REW619" s="86"/>
      <c r="REX619" s="526"/>
      <c r="REY619" s="86"/>
      <c r="REZ619" s="526"/>
      <c r="RFA619" s="86"/>
      <c r="RFB619" s="526"/>
      <c r="RFC619" s="86"/>
      <c r="RFD619" s="526"/>
      <c r="RFE619" s="86"/>
      <c r="RFF619" s="526"/>
      <c r="RFG619" s="86"/>
      <c r="RFH619" s="526"/>
      <c r="RFI619" s="86"/>
      <c r="RFJ619" s="526"/>
      <c r="RFK619" s="86"/>
      <c r="RFL619" s="526"/>
      <c r="RFM619" s="86"/>
      <c r="RFN619" s="526"/>
      <c r="RFO619" s="86"/>
      <c r="RFP619" s="526"/>
      <c r="RFQ619" s="86"/>
      <c r="RFR619" s="526"/>
      <c r="RFS619" s="86"/>
      <c r="RFT619" s="526"/>
      <c r="RFU619" s="86"/>
      <c r="RFV619" s="526"/>
      <c r="RFW619" s="86"/>
      <c r="RFX619" s="526"/>
      <c r="RFY619" s="86"/>
      <c r="RFZ619" s="526"/>
      <c r="RGA619" s="86"/>
      <c r="RGB619" s="526"/>
      <c r="RGC619" s="86"/>
      <c r="RGD619" s="526"/>
      <c r="RGE619" s="86"/>
      <c r="RGF619" s="526"/>
      <c r="RGG619" s="86"/>
      <c r="RGH619" s="526"/>
      <c r="RGI619" s="86"/>
      <c r="RGJ619" s="526"/>
      <c r="RGK619" s="86"/>
      <c r="RGL619" s="526"/>
      <c r="RGM619" s="86"/>
      <c r="RGN619" s="526"/>
      <c r="RGO619" s="86"/>
      <c r="RGP619" s="526"/>
      <c r="RGQ619" s="86"/>
      <c r="RGR619" s="526"/>
      <c r="RGS619" s="86"/>
      <c r="RGT619" s="526"/>
      <c r="RGU619" s="86"/>
      <c r="RGV619" s="526"/>
      <c r="RGW619" s="86"/>
      <c r="RGX619" s="526"/>
      <c r="RGY619" s="86"/>
      <c r="RGZ619" s="526"/>
      <c r="RHA619" s="86"/>
      <c r="RHB619" s="526"/>
      <c r="RHC619" s="86"/>
      <c r="RHD619" s="526"/>
      <c r="RHE619" s="86"/>
      <c r="RHF619" s="526"/>
      <c r="RHG619" s="86"/>
      <c r="RHH619" s="526"/>
      <c r="RHI619" s="86"/>
      <c r="RHJ619" s="526"/>
      <c r="RHK619" s="86"/>
      <c r="RHL619" s="526"/>
      <c r="RHM619" s="86"/>
      <c r="RHN619" s="526"/>
      <c r="RHO619" s="86"/>
      <c r="RHP619" s="526"/>
      <c r="RHQ619" s="86"/>
      <c r="RHR619" s="526"/>
      <c r="RHS619" s="86"/>
      <c r="RHT619" s="526"/>
      <c r="RHU619" s="86"/>
      <c r="RHV619" s="526"/>
      <c r="RHW619" s="86"/>
      <c r="RHX619" s="526"/>
      <c r="RHY619" s="86"/>
      <c r="RHZ619" s="526"/>
      <c r="RIA619" s="86"/>
      <c r="RIB619" s="526"/>
      <c r="RIC619" s="86"/>
      <c r="RID619" s="526"/>
      <c r="RIE619" s="86"/>
      <c r="RIF619" s="526"/>
      <c r="RIG619" s="86"/>
      <c r="RIH619" s="526"/>
      <c r="RII619" s="86"/>
      <c r="RIJ619" s="526"/>
      <c r="RIK619" s="86"/>
      <c r="RIL619" s="526"/>
      <c r="RIM619" s="86"/>
      <c r="RIN619" s="526"/>
      <c r="RIO619" s="86"/>
      <c r="RIP619" s="526"/>
      <c r="RIQ619" s="86"/>
      <c r="RIR619" s="526"/>
      <c r="RIS619" s="86"/>
      <c r="RIT619" s="526"/>
      <c r="RIU619" s="86"/>
      <c r="RIV619" s="526"/>
      <c r="RIW619" s="86"/>
      <c r="RIX619" s="526"/>
      <c r="RIY619" s="86"/>
      <c r="RIZ619" s="526"/>
      <c r="RJA619" s="86"/>
      <c r="RJB619" s="526"/>
      <c r="RJC619" s="86"/>
      <c r="RJD619" s="526"/>
      <c r="RJE619" s="86"/>
      <c r="RJF619" s="526"/>
      <c r="RJG619" s="86"/>
      <c r="RJH619" s="526"/>
      <c r="RJI619" s="86"/>
      <c r="RJJ619" s="526"/>
      <c r="RJK619" s="86"/>
      <c r="RJL619" s="526"/>
      <c r="RJM619" s="86"/>
      <c r="RJN619" s="526"/>
      <c r="RJO619" s="86"/>
      <c r="RJP619" s="526"/>
      <c r="RJQ619" s="86"/>
      <c r="RJR619" s="526"/>
      <c r="RJS619" s="86"/>
      <c r="RJT619" s="526"/>
      <c r="RJU619" s="86"/>
      <c r="RJV619" s="526"/>
      <c r="RJW619" s="86"/>
      <c r="RJX619" s="526"/>
      <c r="RJY619" s="86"/>
      <c r="RJZ619" s="526"/>
      <c r="RKA619" s="86"/>
      <c r="RKB619" s="526"/>
      <c r="RKC619" s="86"/>
      <c r="RKD619" s="526"/>
      <c r="RKE619" s="86"/>
      <c r="RKF619" s="526"/>
      <c r="RKG619" s="86"/>
      <c r="RKH619" s="526"/>
      <c r="RKI619" s="86"/>
      <c r="RKJ619" s="526"/>
      <c r="RKK619" s="86"/>
      <c r="RKL619" s="526"/>
      <c r="RKM619" s="86"/>
      <c r="RKN619" s="526"/>
      <c r="RKO619" s="86"/>
      <c r="RKP619" s="526"/>
      <c r="RKQ619" s="86"/>
      <c r="RKR619" s="526"/>
      <c r="RKS619" s="86"/>
      <c r="RKT619" s="526"/>
      <c r="RKU619" s="86"/>
      <c r="RKV619" s="526"/>
      <c r="RKW619" s="86"/>
      <c r="RKX619" s="526"/>
      <c r="RKY619" s="86"/>
      <c r="RKZ619" s="526"/>
      <c r="RLA619" s="86"/>
      <c r="RLB619" s="526"/>
      <c r="RLC619" s="86"/>
      <c r="RLD619" s="526"/>
      <c r="RLE619" s="86"/>
      <c r="RLF619" s="526"/>
      <c r="RLG619" s="86"/>
      <c r="RLH619" s="526"/>
      <c r="RLI619" s="86"/>
      <c r="RLJ619" s="526"/>
      <c r="RLK619" s="86"/>
      <c r="RLL619" s="526"/>
      <c r="RLM619" s="86"/>
      <c r="RLN619" s="526"/>
      <c r="RLO619" s="86"/>
      <c r="RLP619" s="526"/>
      <c r="RLQ619" s="86"/>
      <c r="RLR619" s="526"/>
      <c r="RLS619" s="86"/>
      <c r="RLT619" s="526"/>
      <c r="RLU619" s="86"/>
      <c r="RLV619" s="526"/>
      <c r="RLW619" s="86"/>
      <c r="RLX619" s="526"/>
      <c r="RLY619" s="86"/>
      <c r="RLZ619" s="526"/>
      <c r="RMA619" s="86"/>
      <c r="RMB619" s="526"/>
      <c r="RMC619" s="86"/>
      <c r="RMD619" s="526"/>
      <c r="RME619" s="86"/>
      <c r="RMF619" s="526"/>
      <c r="RMG619" s="86"/>
      <c r="RMH619" s="526"/>
      <c r="RMI619" s="86"/>
      <c r="RMJ619" s="526"/>
      <c r="RMK619" s="86"/>
      <c r="RML619" s="526"/>
      <c r="RMM619" s="86"/>
      <c r="RMN619" s="526"/>
      <c r="RMO619" s="86"/>
      <c r="RMP619" s="526"/>
      <c r="RMQ619" s="86"/>
      <c r="RMR619" s="526"/>
      <c r="RMS619" s="86"/>
      <c r="RMT619" s="526"/>
      <c r="RMU619" s="86"/>
      <c r="RMV619" s="526"/>
      <c r="RMW619" s="86"/>
      <c r="RMX619" s="526"/>
      <c r="RMY619" s="86"/>
      <c r="RMZ619" s="526"/>
      <c r="RNA619" s="86"/>
      <c r="RNB619" s="526"/>
      <c r="RNC619" s="86"/>
      <c r="RND619" s="526"/>
      <c r="RNE619" s="86"/>
      <c r="RNF619" s="526"/>
      <c r="RNG619" s="86"/>
      <c r="RNH619" s="526"/>
      <c r="RNI619" s="86"/>
      <c r="RNJ619" s="526"/>
      <c r="RNK619" s="86"/>
      <c r="RNL619" s="526"/>
      <c r="RNM619" s="86"/>
      <c r="RNN619" s="526"/>
      <c r="RNO619" s="86"/>
      <c r="RNP619" s="526"/>
      <c r="RNQ619" s="86"/>
      <c r="RNR619" s="526"/>
      <c r="RNS619" s="86"/>
      <c r="RNT619" s="526"/>
      <c r="RNU619" s="86"/>
      <c r="RNV619" s="526"/>
      <c r="RNW619" s="86"/>
      <c r="RNX619" s="526"/>
      <c r="RNY619" s="86"/>
      <c r="RNZ619" s="526"/>
      <c r="ROA619" s="86"/>
      <c r="ROB619" s="526"/>
      <c r="ROC619" s="86"/>
      <c r="ROD619" s="526"/>
      <c r="ROE619" s="86"/>
      <c r="ROF619" s="526"/>
      <c r="ROG619" s="86"/>
      <c r="ROH619" s="526"/>
      <c r="ROI619" s="86"/>
      <c r="ROJ619" s="526"/>
      <c r="ROK619" s="86"/>
      <c r="ROL619" s="526"/>
      <c r="ROM619" s="86"/>
      <c r="RON619" s="526"/>
      <c r="ROO619" s="86"/>
      <c r="ROP619" s="526"/>
      <c r="ROQ619" s="86"/>
      <c r="ROR619" s="526"/>
      <c r="ROS619" s="86"/>
      <c r="ROT619" s="526"/>
      <c r="ROU619" s="86"/>
      <c r="ROV619" s="526"/>
      <c r="ROW619" s="86"/>
      <c r="ROX619" s="526"/>
      <c r="ROY619" s="86"/>
      <c r="ROZ619" s="526"/>
      <c r="RPA619" s="86"/>
      <c r="RPB619" s="526"/>
      <c r="RPC619" s="86"/>
      <c r="RPD619" s="526"/>
      <c r="RPE619" s="86"/>
      <c r="RPF619" s="526"/>
      <c r="RPG619" s="86"/>
      <c r="RPH619" s="526"/>
      <c r="RPI619" s="86"/>
      <c r="RPJ619" s="526"/>
      <c r="RPK619" s="86"/>
      <c r="RPL619" s="526"/>
      <c r="RPM619" s="86"/>
      <c r="RPN619" s="526"/>
      <c r="RPO619" s="86"/>
      <c r="RPP619" s="526"/>
      <c r="RPQ619" s="86"/>
      <c r="RPR619" s="526"/>
      <c r="RPS619" s="86"/>
      <c r="RPT619" s="526"/>
      <c r="RPU619" s="86"/>
      <c r="RPV619" s="526"/>
      <c r="RPW619" s="86"/>
      <c r="RPX619" s="526"/>
      <c r="RPY619" s="86"/>
      <c r="RPZ619" s="526"/>
      <c r="RQA619" s="86"/>
      <c r="RQB619" s="526"/>
      <c r="RQC619" s="86"/>
      <c r="RQD619" s="526"/>
      <c r="RQE619" s="86"/>
      <c r="RQF619" s="526"/>
      <c r="RQG619" s="86"/>
      <c r="RQH619" s="526"/>
      <c r="RQI619" s="86"/>
      <c r="RQJ619" s="526"/>
      <c r="RQK619" s="86"/>
      <c r="RQL619" s="526"/>
      <c r="RQM619" s="86"/>
      <c r="RQN619" s="526"/>
      <c r="RQO619" s="86"/>
      <c r="RQP619" s="526"/>
      <c r="RQQ619" s="86"/>
      <c r="RQR619" s="526"/>
      <c r="RQS619" s="86"/>
      <c r="RQT619" s="526"/>
      <c r="RQU619" s="86"/>
      <c r="RQV619" s="526"/>
      <c r="RQW619" s="86"/>
      <c r="RQX619" s="526"/>
      <c r="RQY619" s="86"/>
      <c r="RQZ619" s="526"/>
      <c r="RRA619" s="86"/>
      <c r="RRB619" s="526"/>
      <c r="RRC619" s="86"/>
      <c r="RRD619" s="526"/>
      <c r="RRE619" s="86"/>
      <c r="RRF619" s="526"/>
      <c r="RRG619" s="86"/>
      <c r="RRH619" s="526"/>
      <c r="RRI619" s="86"/>
      <c r="RRJ619" s="526"/>
      <c r="RRK619" s="86"/>
      <c r="RRL619" s="526"/>
      <c r="RRM619" s="86"/>
      <c r="RRN619" s="526"/>
      <c r="RRO619" s="86"/>
      <c r="RRP619" s="526"/>
      <c r="RRQ619" s="86"/>
      <c r="RRR619" s="526"/>
      <c r="RRS619" s="86"/>
      <c r="RRT619" s="526"/>
      <c r="RRU619" s="86"/>
      <c r="RRV619" s="526"/>
      <c r="RRW619" s="86"/>
      <c r="RRX619" s="526"/>
      <c r="RRY619" s="86"/>
      <c r="RRZ619" s="526"/>
      <c r="RSA619" s="86"/>
      <c r="RSB619" s="526"/>
      <c r="RSC619" s="86"/>
      <c r="RSD619" s="526"/>
      <c r="RSE619" s="86"/>
      <c r="RSF619" s="526"/>
      <c r="RSG619" s="86"/>
      <c r="RSH619" s="526"/>
      <c r="RSI619" s="86"/>
      <c r="RSJ619" s="526"/>
      <c r="RSK619" s="86"/>
      <c r="RSL619" s="526"/>
      <c r="RSM619" s="86"/>
      <c r="RSN619" s="526"/>
      <c r="RSO619" s="86"/>
      <c r="RSP619" s="526"/>
      <c r="RSQ619" s="86"/>
      <c r="RSR619" s="526"/>
      <c r="RSS619" s="86"/>
      <c r="RST619" s="526"/>
      <c r="RSU619" s="86"/>
      <c r="RSV619" s="526"/>
      <c r="RSW619" s="86"/>
      <c r="RSX619" s="526"/>
      <c r="RSY619" s="86"/>
      <c r="RSZ619" s="526"/>
      <c r="RTA619" s="86"/>
      <c r="RTB619" s="526"/>
      <c r="RTC619" s="86"/>
      <c r="RTD619" s="526"/>
      <c r="RTE619" s="86"/>
      <c r="RTF619" s="526"/>
      <c r="RTG619" s="86"/>
      <c r="RTH619" s="526"/>
      <c r="RTI619" s="86"/>
      <c r="RTJ619" s="526"/>
      <c r="RTK619" s="86"/>
      <c r="RTL619" s="526"/>
      <c r="RTM619" s="86"/>
      <c r="RTN619" s="526"/>
      <c r="RTO619" s="86"/>
      <c r="RTP619" s="526"/>
      <c r="RTQ619" s="86"/>
      <c r="RTR619" s="526"/>
      <c r="RTS619" s="86"/>
      <c r="RTT619" s="526"/>
      <c r="RTU619" s="86"/>
      <c r="RTV619" s="526"/>
      <c r="RTW619" s="86"/>
      <c r="RTX619" s="526"/>
      <c r="RTY619" s="86"/>
      <c r="RTZ619" s="526"/>
      <c r="RUA619" s="86"/>
      <c r="RUB619" s="526"/>
      <c r="RUC619" s="86"/>
      <c r="RUD619" s="526"/>
      <c r="RUE619" s="86"/>
      <c r="RUF619" s="526"/>
      <c r="RUG619" s="86"/>
      <c r="RUH619" s="526"/>
      <c r="RUI619" s="86"/>
      <c r="RUJ619" s="526"/>
      <c r="RUK619" s="86"/>
      <c r="RUL619" s="526"/>
      <c r="RUM619" s="86"/>
      <c r="RUN619" s="526"/>
      <c r="RUO619" s="86"/>
      <c r="RUP619" s="526"/>
      <c r="RUQ619" s="86"/>
      <c r="RUR619" s="526"/>
      <c r="RUS619" s="86"/>
      <c r="RUT619" s="526"/>
      <c r="RUU619" s="86"/>
      <c r="RUV619" s="526"/>
      <c r="RUW619" s="86"/>
      <c r="RUX619" s="526"/>
      <c r="RUY619" s="86"/>
      <c r="RUZ619" s="526"/>
      <c r="RVA619" s="86"/>
      <c r="RVB619" s="526"/>
      <c r="RVC619" s="86"/>
      <c r="RVD619" s="526"/>
      <c r="RVE619" s="86"/>
      <c r="RVF619" s="526"/>
      <c r="RVG619" s="86"/>
      <c r="RVH619" s="526"/>
      <c r="RVI619" s="86"/>
      <c r="RVJ619" s="526"/>
      <c r="RVK619" s="86"/>
      <c r="RVL619" s="526"/>
      <c r="RVM619" s="86"/>
      <c r="RVN619" s="526"/>
      <c r="RVO619" s="86"/>
      <c r="RVP619" s="526"/>
      <c r="RVQ619" s="86"/>
      <c r="RVR619" s="526"/>
      <c r="RVS619" s="86"/>
      <c r="RVT619" s="526"/>
      <c r="RVU619" s="86"/>
      <c r="RVV619" s="526"/>
      <c r="RVW619" s="86"/>
      <c r="RVX619" s="526"/>
      <c r="RVY619" s="86"/>
      <c r="RVZ619" s="526"/>
      <c r="RWA619" s="86"/>
      <c r="RWB619" s="526"/>
      <c r="RWC619" s="86"/>
      <c r="RWD619" s="526"/>
      <c r="RWE619" s="86"/>
      <c r="RWF619" s="526"/>
      <c r="RWG619" s="86"/>
      <c r="RWH619" s="526"/>
      <c r="RWI619" s="86"/>
      <c r="RWJ619" s="526"/>
      <c r="RWK619" s="86"/>
      <c r="RWL619" s="526"/>
      <c r="RWM619" s="86"/>
      <c r="RWN619" s="526"/>
      <c r="RWO619" s="86"/>
      <c r="RWP619" s="526"/>
      <c r="RWQ619" s="86"/>
      <c r="RWR619" s="526"/>
      <c r="RWS619" s="86"/>
      <c r="RWT619" s="526"/>
      <c r="RWU619" s="86"/>
      <c r="RWV619" s="526"/>
      <c r="RWW619" s="86"/>
      <c r="RWX619" s="526"/>
      <c r="RWY619" s="86"/>
      <c r="RWZ619" s="526"/>
      <c r="RXA619" s="86"/>
      <c r="RXB619" s="526"/>
      <c r="RXC619" s="86"/>
      <c r="RXD619" s="526"/>
      <c r="RXE619" s="86"/>
      <c r="RXF619" s="526"/>
      <c r="RXG619" s="86"/>
      <c r="RXH619" s="526"/>
      <c r="RXI619" s="86"/>
      <c r="RXJ619" s="526"/>
      <c r="RXK619" s="86"/>
      <c r="RXL619" s="526"/>
      <c r="RXM619" s="86"/>
      <c r="RXN619" s="526"/>
      <c r="RXO619" s="86"/>
      <c r="RXP619" s="526"/>
      <c r="RXQ619" s="86"/>
      <c r="RXR619" s="526"/>
      <c r="RXS619" s="86"/>
      <c r="RXT619" s="526"/>
      <c r="RXU619" s="86"/>
      <c r="RXV619" s="526"/>
      <c r="RXW619" s="86"/>
      <c r="RXX619" s="526"/>
      <c r="RXY619" s="86"/>
      <c r="RXZ619" s="526"/>
      <c r="RYA619" s="86"/>
      <c r="RYB619" s="526"/>
      <c r="RYC619" s="86"/>
      <c r="RYD619" s="526"/>
      <c r="RYE619" s="86"/>
      <c r="RYF619" s="526"/>
      <c r="RYG619" s="86"/>
      <c r="RYH619" s="526"/>
      <c r="RYI619" s="86"/>
      <c r="RYJ619" s="526"/>
      <c r="RYK619" s="86"/>
      <c r="RYL619" s="526"/>
      <c r="RYM619" s="86"/>
      <c r="RYN619" s="526"/>
      <c r="RYO619" s="86"/>
      <c r="RYP619" s="526"/>
      <c r="RYQ619" s="86"/>
      <c r="RYR619" s="526"/>
      <c r="RYS619" s="86"/>
      <c r="RYT619" s="526"/>
      <c r="RYU619" s="86"/>
      <c r="RYV619" s="526"/>
      <c r="RYW619" s="86"/>
      <c r="RYX619" s="526"/>
      <c r="RYY619" s="86"/>
      <c r="RYZ619" s="526"/>
      <c r="RZA619" s="86"/>
      <c r="RZB619" s="526"/>
      <c r="RZC619" s="86"/>
      <c r="RZD619" s="526"/>
      <c r="RZE619" s="86"/>
      <c r="RZF619" s="526"/>
      <c r="RZG619" s="86"/>
      <c r="RZH619" s="526"/>
      <c r="RZI619" s="86"/>
      <c r="RZJ619" s="526"/>
      <c r="RZK619" s="86"/>
      <c r="RZL619" s="526"/>
      <c r="RZM619" s="86"/>
      <c r="RZN619" s="526"/>
      <c r="RZO619" s="86"/>
      <c r="RZP619" s="526"/>
      <c r="RZQ619" s="86"/>
      <c r="RZR619" s="526"/>
      <c r="RZS619" s="86"/>
      <c r="RZT619" s="526"/>
      <c r="RZU619" s="86"/>
      <c r="RZV619" s="526"/>
      <c r="RZW619" s="86"/>
      <c r="RZX619" s="526"/>
      <c r="RZY619" s="86"/>
      <c r="RZZ619" s="526"/>
      <c r="SAA619" s="86"/>
      <c r="SAB619" s="526"/>
      <c r="SAC619" s="86"/>
      <c r="SAD619" s="526"/>
      <c r="SAE619" s="86"/>
      <c r="SAF619" s="526"/>
      <c r="SAG619" s="86"/>
      <c r="SAH619" s="526"/>
      <c r="SAI619" s="86"/>
      <c r="SAJ619" s="526"/>
      <c r="SAK619" s="86"/>
      <c r="SAL619" s="526"/>
      <c r="SAM619" s="86"/>
      <c r="SAN619" s="526"/>
      <c r="SAO619" s="86"/>
      <c r="SAP619" s="526"/>
      <c r="SAQ619" s="86"/>
      <c r="SAR619" s="526"/>
      <c r="SAS619" s="86"/>
      <c r="SAT619" s="526"/>
      <c r="SAU619" s="86"/>
      <c r="SAV619" s="526"/>
      <c r="SAW619" s="86"/>
      <c r="SAX619" s="526"/>
      <c r="SAY619" s="86"/>
      <c r="SAZ619" s="526"/>
      <c r="SBA619" s="86"/>
      <c r="SBB619" s="526"/>
      <c r="SBC619" s="86"/>
      <c r="SBD619" s="526"/>
      <c r="SBE619" s="86"/>
      <c r="SBF619" s="526"/>
      <c r="SBG619" s="86"/>
      <c r="SBH619" s="526"/>
      <c r="SBI619" s="86"/>
      <c r="SBJ619" s="526"/>
      <c r="SBK619" s="86"/>
      <c r="SBL619" s="526"/>
      <c r="SBM619" s="86"/>
      <c r="SBN619" s="526"/>
      <c r="SBO619" s="86"/>
      <c r="SBP619" s="526"/>
      <c r="SBQ619" s="86"/>
      <c r="SBR619" s="526"/>
      <c r="SBS619" s="86"/>
      <c r="SBT619" s="526"/>
      <c r="SBU619" s="86"/>
      <c r="SBV619" s="526"/>
      <c r="SBW619" s="86"/>
      <c r="SBX619" s="526"/>
      <c r="SBY619" s="86"/>
      <c r="SBZ619" s="526"/>
      <c r="SCA619" s="86"/>
      <c r="SCB619" s="526"/>
      <c r="SCC619" s="86"/>
      <c r="SCD619" s="526"/>
      <c r="SCE619" s="86"/>
      <c r="SCF619" s="526"/>
      <c r="SCG619" s="86"/>
      <c r="SCH619" s="526"/>
      <c r="SCI619" s="86"/>
      <c r="SCJ619" s="526"/>
      <c r="SCK619" s="86"/>
      <c r="SCL619" s="526"/>
      <c r="SCM619" s="86"/>
      <c r="SCN619" s="526"/>
      <c r="SCO619" s="86"/>
      <c r="SCP619" s="526"/>
      <c r="SCQ619" s="86"/>
      <c r="SCR619" s="526"/>
      <c r="SCS619" s="86"/>
      <c r="SCT619" s="526"/>
      <c r="SCU619" s="86"/>
      <c r="SCV619" s="526"/>
      <c r="SCW619" s="86"/>
      <c r="SCX619" s="526"/>
      <c r="SCY619" s="86"/>
      <c r="SCZ619" s="526"/>
      <c r="SDA619" s="86"/>
      <c r="SDB619" s="526"/>
      <c r="SDC619" s="86"/>
      <c r="SDD619" s="526"/>
      <c r="SDE619" s="86"/>
      <c r="SDF619" s="526"/>
      <c r="SDG619" s="86"/>
      <c r="SDH619" s="526"/>
      <c r="SDI619" s="86"/>
      <c r="SDJ619" s="526"/>
      <c r="SDK619" s="86"/>
      <c r="SDL619" s="526"/>
      <c r="SDM619" s="86"/>
      <c r="SDN619" s="526"/>
      <c r="SDO619" s="86"/>
      <c r="SDP619" s="526"/>
      <c r="SDQ619" s="86"/>
      <c r="SDR619" s="526"/>
      <c r="SDS619" s="86"/>
      <c r="SDT619" s="526"/>
      <c r="SDU619" s="86"/>
      <c r="SDV619" s="526"/>
      <c r="SDW619" s="86"/>
      <c r="SDX619" s="526"/>
      <c r="SDY619" s="86"/>
      <c r="SDZ619" s="526"/>
      <c r="SEA619" s="86"/>
      <c r="SEB619" s="526"/>
      <c r="SEC619" s="86"/>
      <c r="SED619" s="526"/>
      <c r="SEE619" s="86"/>
      <c r="SEF619" s="526"/>
      <c r="SEG619" s="86"/>
      <c r="SEH619" s="526"/>
      <c r="SEI619" s="86"/>
      <c r="SEJ619" s="526"/>
      <c r="SEK619" s="86"/>
      <c r="SEL619" s="526"/>
      <c r="SEM619" s="86"/>
      <c r="SEN619" s="526"/>
      <c r="SEO619" s="86"/>
      <c r="SEP619" s="526"/>
      <c r="SEQ619" s="86"/>
      <c r="SER619" s="526"/>
      <c r="SES619" s="86"/>
      <c r="SET619" s="526"/>
      <c r="SEU619" s="86"/>
      <c r="SEV619" s="526"/>
      <c r="SEW619" s="86"/>
      <c r="SEX619" s="526"/>
      <c r="SEY619" s="86"/>
      <c r="SEZ619" s="526"/>
      <c r="SFA619" s="86"/>
      <c r="SFB619" s="526"/>
      <c r="SFC619" s="86"/>
      <c r="SFD619" s="526"/>
      <c r="SFE619" s="86"/>
      <c r="SFF619" s="526"/>
      <c r="SFG619" s="86"/>
      <c r="SFH619" s="526"/>
      <c r="SFI619" s="86"/>
      <c r="SFJ619" s="526"/>
      <c r="SFK619" s="86"/>
      <c r="SFL619" s="526"/>
      <c r="SFM619" s="86"/>
      <c r="SFN619" s="526"/>
      <c r="SFO619" s="86"/>
      <c r="SFP619" s="526"/>
      <c r="SFQ619" s="86"/>
      <c r="SFR619" s="526"/>
      <c r="SFS619" s="86"/>
      <c r="SFT619" s="526"/>
      <c r="SFU619" s="86"/>
      <c r="SFV619" s="526"/>
      <c r="SFW619" s="86"/>
      <c r="SFX619" s="526"/>
      <c r="SFY619" s="86"/>
      <c r="SFZ619" s="526"/>
      <c r="SGA619" s="86"/>
      <c r="SGB619" s="526"/>
      <c r="SGC619" s="86"/>
      <c r="SGD619" s="526"/>
      <c r="SGE619" s="86"/>
      <c r="SGF619" s="526"/>
      <c r="SGG619" s="86"/>
      <c r="SGH619" s="526"/>
      <c r="SGI619" s="86"/>
      <c r="SGJ619" s="526"/>
      <c r="SGK619" s="86"/>
      <c r="SGL619" s="526"/>
      <c r="SGM619" s="86"/>
      <c r="SGN619" s="526"/>
      <c r="SGO619" s="86"/>
      <c r="SGP619" s="526"/>
      <c r="SGQ619" s="86"/>
      <c r="SGR619" s="526"/>
      <c r="SGS619" s="86"/>
      <c r="SGT619" s="526"/>
      <c r="SGU619" s="86"/>
      <c r="SGV619" s="526"/>
      <c r="SGW619" s="86"/>
      <c r="SGX619" s="526"/>
      <c r="SGY619" s="86"/>
      <c r="SGZ619" s="526"/>
      <c r="SHA619" s="86"/>
      <c r="SHB619" s="526"/>
      <c r="SHC619" s="86"/>
      <c r="SHD619" s="526"/>
      <c r="SHE619" s="86"/>
      <c r="SHF619" s="526"/>
      <c r="SHG619" s="86"/>
      <c r="SHH619" s="526"/>
      <c r="SHI619" s="86"/>
      <c r="SHJ619" s="526"/>
      <c r="SHK619" s="86"/>
      <c r="SHL619" s="526"/>
      <c r="SHM619" s="86"/>
      <c r="SHN619" s="526"/>
      <c r="SHO619" s="86"/>
      <c r="SHP619" s="526"/>
      <c r="SHQ619" s="86"/>
      <c r="SHR619" s="526"/>
      <c r="SHS619" s="86"/>
      <c r="SHT619" s="526"/>
      <c r="SHU619" s="86"/>
      <c r="SHV619" s="526"/>
      <c r="SHW619" s="86"/>
      <c r="SHX619" s="526"/>
      <c r="SHY619" s="86"/>
      <c r="SHZ619" s="526"/>
      <c r="SIA619" s="86"/>
      <c r="SIB619" s="526"/>
      <c r="SIC619" s="86"/>
      <c r="SID619" s="526"/>
      <c r="SIE619" s="86"/>
      <c r="SIF619" s="526"/>
      <c r="SIG619" s="86"/>
      <c r="SIH619" s="526"/>
      <c r="SII619" s="86"/>
      <c r="SIJ619" s="526"/>
      <c r="SIK619" s="86"/>
      <c r="SIL619" s="526"/>
      <c r="SIM619" s="86"/>
      <c r="SIN619" s="526"/>
      <c r="SIO619" s="86"/>
      <c r="SIP619" s="526"/>
      <c r="SIQ619" s="86"/>
      <c r="SIR619" s="526"/>
      <c r="SIS619" s="86"/>
      <c r="SIT619" s="526"/>
      <c r="SIU619" s="86"/>
      <c r="SIV619" s="526"/>
      <c r="SIW619" s="86"/>
      <c r="SIX619" s="526"/>
      <c r="SIY619" s="86"/>
      <c r="SIZ619" s="526"/>
      <c r="SJA619" s="86"/>
      <c r="SJB619" s="526"/>
      <c r="SJC619" s="86"/>
      <c r="SJD619" s="526"/>
      <c r="SJE619" s="86"/>
      <c r="SJF619" s="526"/>
      <c r="SJG619" s="86"/>
      <c r="SJH619" s="526"/>
      <c r="SJI619" s="86"/>
      <c r="SJJ619" s="526"/>
      <c r="SJK619" s="86"/>
      <c r="SJL619" s="526"/>
      <c r="SJM619" s="86"/>
      <c r="SJN619" s="526"/>
      <c r="SJO619" s="86"/>
      <c r="SJP619" s="526"/>
      <c r="SJQ619" s="86"/>
      <c r="SJR619" s="526"/>
      <c r="SJS619" s="86"/>
      <c r="SJT619" s="526"/>
      <c r="SJU619" s="86"/>
      <c r="SJV619" s="526"/>
      <c r="SJW619" s="86"/>
      <c r="SJX619" s="526"/>
      <c r="SJY619" s="86"/>
      <c r="SJZ619" s="526"/>
      <c r="SKA619" s="86"/>
      <c r="SKB619" s="526"/>
      <c r="SKC619" s="86"/>
      <c r="SKD619" s="526"/>
      <c r="SKE619" s="86"/>
      <c r="SKF619" s="526"/>
      <c r="SKG619" s="86"/>
      <c r="SKH619" s="526"/>
      <c r="SKI619" s="86"/>
      <c r="SKJ619" s="526"/>
      <c r="SKK619" s="86"/>
      <c r="SKL619" s="526"/>
      <c r="SKM619" s="86"/>
      <c r="SKN619" s="526"/>
      <c r="SKO619" s="86"/>
      <c r="SKP619" s="526"/>
      <c r="SKQ619" s="86"/>
      <c r="SKR619" s="526"/>
      <c r="SKS619" s="86"/>
      <c r="SKT619" s="526"/>
      <c r="SKU619" s="86"/>
      <c r="SKV619" s="526"/>
      <c r="SKW619" s="86"/>
      <c r="SKX619" s="526"/>
      <c r="SKY619" s="86"/>
      <c r="SKZ619" s="526"/>
      <c r="SLA619" s="86"/>
      <c r="SLB619" s="526"/>
      <c r="SLC619" s="86"/>
      <c r="SLD619" s="526"/>
      <c r="SLE619" s="86"/>
      <c r="SLF619" s="526"/>
      <c r="SLG619" s="86"/>
      <c r="SLH619" s="526"/>
      <c r="SLI619" s="86"/>
      <c r="SLJ619" s="526"/>
      <c r="SLK619" s="86"/>
      <c r="SLL619" s="526"/>
      <c r="SLM619" s="86"/>
      <c r="SLN619" s="526"/>
      <c r="SLO619" s="86"/>
      <c r="SLP619" s="526"/>
      <c r="SLQ619" s="86"/>
      <c r="SLR619" s="526"/>
      <c r="SLS619" s="86"/>
      <c r="SLT619" s="526"/>
      <c r="SLU619" s="86"/>
      <c r="SLV619" s="526"/>
      <c r="SLW619" s="86"/>
      <c r="SLX619" s="526"/>
      <c r="SLY619" s="86"/>
      <c r="SLZ619" s="526"/>
      <c r="SMA619" s="86"/>
      <c r="SMB619" s="526"/>
      <c r="SMC619" s="86"/>
      <c r="SMD619" s="526"/>
      <c r="SME619" s="86"/>
      <c r="SMF619" s="526"/>
      <c r="SMG619" s="86"/>
      <c r="SMH619" s="526"/>
      <c r="SMI619" s="86"/>
      <c r="SMJ619" s="526"/>
      <c r="SMK619" s="86"/>
      <c r="SML619" s="526"/>
      <c r="SMM619" s="86"/>
      <c r="SMN619" s="526"/>
      <c r="SMO619" s="86"/>
      <c r="SMP619" s="526"/>
      <c r="SMQ619" s="86"/>
      <c r="SMR619" s="526"/>
      <c r="SMS619" s="86"/>
      <c r="SMT619" s="526"/>
      <c r="SMU619" s="86"/>
      <c r="SMV619" s="526"/>
      <c r="SMW619" s="86"/>
      <c r="SMX619" s="526"/>
      <c r="SMY619" s="86"/>
      <c r="SMZ619" s="526"/>
      <c r="SNA619" s="86"/>
      <c r="SNB619" s="526"/>
      <c r="SNC619" s="86"/>
      <c r="SND619" s="526"/>
      <c r="SNE619" s="86"/>
      <c r="SNF619" s="526"/>
      <c r="SNG619" s="86"/>
      <c r="SNH619" s="526"/>
      <c r="SNI619" s="86"/>
      <c r="SNJ619" s="526"/>
      <c r="SNK619" s="86"/>
      <c r="SNL619" s="526"/>
      <c r="SNM619" s="86"/>
      <c r="SNN619" s="526"/>
      <c r="SNO619" s="86"/>
      <c r="SNP619" s="526"/>
      <c r="SNQ619" s="86"/>
      <c r="SNR619" s="526"/>
      <c r="SNS619" s="86"/>
      <c r="SNT619" s="526"/>
      <c r="SNU619" s="86"/>
      <c r="SNV619" s="526"/>
      <c r="SNW619" s="86"/>
      <c r="SNX619" s="526"/>
      <c r="SNY619" s="86"/>
      <c r="SNZ619" s="526"/>
      <c r="SOA619" s="86"/>
      <c r="SOB619" s="526"/>
      <c r="SOC619" s="86"/>
      <c r="SOD619" s="526"/>
      <c r="SOE619" s="86"/>
      <c r="SOF619" s="526"/>
      <c r="SOG619" s="86"/>
      <c r="SOH619" s="526"/>
      <c r="SOI619" s="86"/>
      <c r="SOJ619" s="526"/>
      <c r="SOK619" s="86"/>
      <c r="SOL619" s="526"/>
      <c r="SOM619" s="86"/>
      <c r="SON619" s="526"/>
      <c r="SOO619" s="86"/>
      <c r="SOP619" s="526"/>
      <c r="SOQ619" s="86"/>
      <c r="SOR619" s="526"/>
      <c r="SOS619" s="86"/>
      <c r="SOT619" s="526"/>
      <c r="SOU619" s="86"/>
      <c r="SOV619" s="526"/>
      <c r="SOW619" s="86"/>
      <c r="SOX619" s="526"/>
      <c r="SOY619" s="86"/>
      <c r="SOZ619" s="526"/>
      <c r="SPA619" s="86"/>
      <c r="SPB619" s="526"/>
      <c r="SPC619" s="86"/>
      <c r="SPD619" s="526"/>
      <c r="SPE619" s="86"/>
      <c r="SPF619" s="526"/>
      <c r="SPG619" s="86"/>
      <c r="SPH619" s="526"/>
      <c r="SPI619" s="86"/>
      <c r="SPJ619" s="526"/>
      <c r="SPK619" s="86"/>
      <c r="SPL619" s="526"/>
      <c r="SPM619" s="86"/>
      <c r="SPN619" s="526"/>
      <c r="SPO619" s="86"/>
      <c r="SPP619" s="526"/>
      <c r="SPQ619" s="86"/>
      <c r="SPR619" s="526"/>
      <c r="SPS619" s="86"/>
      <c r="SPT619" s="526"/>
      <c r="SPU619" s="86"/>
      <c r="SPV619" s="526"/>
      <c r="SPW619" s="86"/>
      <c r="SPX619" s="526"/>
      <c r="SPY619" s="86"/>
      <c r="SPZ619" s="526"/>
      <c r="SQA619" s="86"/>
      <c r="SQB619" s="526"/>
      <c r="SQC619" s="86"/>
      <c r="SQD619" s="526"/>
      <c r="SQE619" s="86"/>
      <c r="SQF619" s="526"/>
      <c r="SQG619" s="86"/>
      <c r="SQH619" s="526"/>
      <c r="SQI619" s="86"/>
      <c r="SQJ619" s="526"/>
      <c r="SQK619" s="86"/>
      <c r="SQL619" s="526"/>
      <c r="SQM619" s="86"/>
      <c r="SQN619" s="526"/>
      <c r="SQO619" s="86"/>
      <c r="SQP619" s="526"/>
      <c r="SQQ619" s="86"/>
      <c r="SQR619" s="526"/>
      <c r="SQS619" s="86"/>
      <c r="SQT619" s="526"/>
      <c r="SQU619" s="86"/>
      <c r="SQV619" s="526"/>
      <c r="SQW619" s="86"/>
      <c r="SQX619" s="526"/>
      <c r="SQY619" s="86"/>
      <c r="SQZ619" s="526"/>
      <c r="SRA619" s="86"/>
      <c r="SRB619" s="526"/>
      <c r="SRC619" s="86"/>
      <c r="SRD619" s="526"/>
      <c r="SRE619" s="86"/>
      <c r="SRF619" s="526"/>
      <c r="SRG619" s="86"/>
      <c r="SRH619" s="526"/>
      <c r="SRI619" s="86"/>
      <c r="SRJ619" s="526"/>
      <c r="SRK619" s="86"/>
      <c r="SRL619" s="526"/>
      <c r="SRM619" s="86"/>
      <c r="SRN619" s="526"/>
      <c r="SRO619" s="86"/>
      <c r="SRP619" s="526"/>
      <c r="SRQ619" s="86"/>
      <c r="SRR619" s="526"/>
      <c r="SRS619" s="86"/>
      <c r="SRT619" s="526"/>
      <c r="SRU619" s="86"/>
      <c r="SRV619" s="526"/>
      <c r="SRW619" s="86"/>
      <c r="SRX619" s="526"/>
      <c r="SRY619" s="86"/>
      <c r="SRZ619" s="526"/>
      <c r="SSA619" s="86"/>
      <c r="SSB619" s="526"/>
      <c r="SSC619" s="86"/>
      <c r="SSD619" s="526"/>
      <c r="SSE619" s="86"/>
      <c r="SSF619" s="526"/>
      <c r="SSG619" s="86"/>
      <c r="SSH619" s="526"/>
      <c r="SSI619" s="86"/>
      <c r="SSJ619" s="526"/>
      <c r="SSK619" s="86"/>
      <c r="SSL619" s="526"/>
      <c r="SSM619" s="86"/>
      <c r="SSN619" s="526"/>
      <c r="SSO619" s="86"/>
      <c r="SSP619" s="526"/>
      <c r="SSQ619" s="86"/>
      <c r="SSR619" s="526"/>
      <c r="SSS619" s="86"/>
      <c r="SST619" s="526"/>
      <c r="SSU619" s="86"/>
      <c r="SSV619" s="526"/>
      <c r="SSW619" s="86"/>
      <c r="SSX619" s="526"/>
      <c r="SSY619" s="86"/>
      <c r="SSZ619" s="526"/>
      <c r="STA619" s="86"/>
      <c r="STB619" s="526"/>
      <c r="STC619" s="86"/>
      <c r="STD619" s="526"/>
      <c r="STE619" s="86"/>
      <c r="STF619" s="526"/>
      <c r="STG619" s="86"/>
      <c r="STH619" s="526"/>
      <c r="STI619" s="86"/>
      <c r="STJ619" s="526"/>
      <c r="STK619" s="86"/>
      <c r="STL619" s="526"/>
      <c r="STM619" s="86"/>
      <c r="STN619" s="526"/>
      <c r="STO619" s="86"/>
      <c r="STP619" s="526"/>
      <c r="STQ619" s="86"/>
      <c r="STR619" s="526"/>
      <c r="STS619" s="86"/>
      <c r="STT619" s="526"/>
      <c r="STU619" s="86"/>
      <c r="STV619" s="526"/>
      <c r="STW619" s="86"/>
      <c r="STX619" s="526"/>
      <c r="STY619" s="86"/>
      <c r="STZ619" s="526"/>
      <c r="SUA619" s="86"/>
      <c r="SUB619" s="526"/>
      <c r="SUC619" s="86"/>
      <c r="SUD619" s="526"/>
      <c r="SUE619" s="86"/>
      <c r="SUF619" s="526"/>
      <c r="SUG619" s="86"/>
      <c r="SUH619" s="526"/>
      <c r="SUI619" s="86"/>
      <c r="SUJ619" s="526"/>
      <c r="SUK619" s="86"/>
      <c r="SUL619" s="526"/>
      <c r="SUM619" s="86"/>
      <c r="SUN619" s="526"/>
      <c r="SUO619" s="86"/>
      <c r="SUP619" s="526"/>
      <c r="SUQ619" s="86"/>
      <c r="SUR619" s="526"/>
      <c r="SUS619" s="86"/>
      <c r="SUT619" s="526"/>
      <c r="SUU619" s="86"/>
      <c r="SUV619" s="526"/>
      <c r="SUW619" s="86"/>
      <c r="SUX619" s="526"/>
      <c r="SUY619" s="86"/>
      <c r="SUZ619" s="526"/>
      <c r="SVA619" s="86"/>
      <c r="SVB619" s="526"/>
      <c r="SVC619" s="86"/>
      <c r="SVD619" s="526"/>
      <c r="SVE619" s="86"/>
      <c r="SVF619" s="526"/>
      <c r="SVG619" s="86"/>
      <c r="SVH619" s="526"/>
      <c r="SVI619" s="86"/>
      <c r="SVJ619" s="526"/>
      <c r="SVK619" s="86"/>
      <c r="SVL619" s="526"/>
      <c r="SVM619" s="86"/>
      <c r="SVN619" s="526"/>
      <c r="SVO619" s="86"/>
      <c r="SVP619" s="526"/>
      <c r="SVQ619" s="86"/>
      <c r="SVR619" s="526"/>
      <c r="SVS619" s="86"/>
      <c r="SVT619" s="526"/>
      <c r="SVU619" s="86"/>
      <c r="SVV619" s="526"/>
      <c r="SVW619" s="86"/>
      <c r="SVX619" s="526"/>
      <c r="SVY619" s="86"/>
      <c r="SVZ619" s="526"/>
      <c r="SWA619" s="86"/>
      <c r="SWB619" s="526"/>
      <c r="SWC619" s="86"/>
      <c r="SWD619" s="526"/>
      <c r="SWE619" s="86"/>
      <c r="SWF619" s="526"/>
      <c r="SWG619" s="86"/>
      <c r="SWH619" s="526"/>
      <c r="SWI619" s="86"/>
      <c r="SWJ619" s="526"/>
      <c r="SWK619" s="86"/>
      <c r="SWL619" s="526"/>
      <c r="SWM619" s="86"/>
      <c r="SWN619" s="526"/>
      <c r="SWO619" s="86"/>
      <c r="SWP619" s="526"/>
      <c r="SWQ619" s="86"/>
      <c r="SWR619" s="526"/>
      <c r="SWS619" s="86"/>
      <c r="SWT619" s="526"/>
      <c r="SWU619" s="86"/>
      <c r="SWV619" s="526"/>
      <c r="SWW619" s="86"/>
      <c r="SWX619" s="526"/>
      <c r="SWY619" s="86"/>
      <c r="SWZ619" s="526"/>
      <c r="SXA619" s="86"/>
      <c r="SXB619" s="526"/>
      <c r="SXC619" s="86"/>
      <c r="SXD619" s="526"/>
      <c r="SXE619" s="86"/>
      <c r="SXF619" s="526"/>
      <c r="SXG619" s="86"/>
      <c r="SXH619" s="526"/>
      <c r="SXI619" s="86"/>
      <c r="SXJ619" s="526"/>
      <c r="SXK619" s="86"/>
      <c r="SXL619" s="526"/>
      <c r="SXM619" s="86"/>
      <c r="SXN619" s="526"/>
      <c r="SXO619" s="86"/>
      <c r="SXP619" s="526"/>
      <c r="SXQ619" s="86"/>
      <c r="SXR619" s="526"/>
      <c r="SXS619" s="86"/>
      <c r="SXT619" s="526"/>
      <c r="SXU619" s="86"/>
      <c r="SXV619" s="526"/>
      <c r="SXW619" s="86"/>
      <c r="SXX619" s="526"/>
      <c r="SXY619" s="86"/>
      <c r="SXZ619" s="526"/>
      <c r="SYA619" s="86"/>
      <c r="SYB619" s="526"/>
      <c r="SYC619" s="86"/>
      <c r="SYD619" s="526"/>
      <c r="SYE619" s="86"/>
      <c r="SYF619" s="526"/>
      <c r="SYG619" s="86"/>
      <c r="SYH619" s="526"/>
      <c r="SYI619" s="86"/>
      <c r="SYJ619" s="526"/>
      <c r="SYK619" s="86"/>
      <c r="SYL619" s="526"/>
      <c r="SYM619" s="86"/>
      <c r="SYN619" s="526"/>
      <c r="SYO619" s="86"/>
      <c r="SYP619" s="526"/>
      <c r="SYQ619" s="86"/>
      <c r="SYR619" s="526"/>
      <c r="SYS619" s="86"/>
      <c r="SYT619" s="526"/>
      <c r="SYU619" s="86"/>
      <c r="SYV619" s="526"/>
      <c r="SYW619" s="86"/>
      <c r="SYX619" s="526"/>
      <c r="SYY619" s="86"/>
      <c r="SYZ619" s="526"/>
      <c r="SZA619" s="86"/>
      <c r="SZB619" s="526"/>
      <c r="SZC619" s="86"/>
      <c r="SZD619" s="526"/>
      <c r="SZE619" s="86"/>
      <c r="SZF619" s="526"/>
      <c r="SZG619" s="86"/>
      <c r="SZH619" s="526"/>
      <c r="SZI619" s="86"/>
      <c r="SZJ619" s="526"/>
      <c r="SZK619" s="86"/>
      <c r="SZL619" s="526"/>
      <c r="SZM619" s="86"/>
      <c r="SZN619" s="526"/>
      <c r="SZO619" s="86"/>
      <c r="SZP619" s="526"/>
      <c r="SZQ619" s="86"/>
      <c r="SZR619" s="526"/>
      <c r="SZS619" s="86"/>
      <c r="SZT619" s="526"/>
      <c r="SZU619" s="86"/>
      <c r="SZV619" s="526"/>
      <c r="SZW619" s="86"/>
      <c r="SZX619" s="526"/>
      <c r="SZY619" s="86"/>
      <c r="SZZ619" s="526"/>
      <c r="TAA619" s="86"/>
      <c r="TAB619" s="526"/>
      <c r="TAC619" s="86"/>
      <c r="TAD619" s="526"/>
      <c r="TAE619" s="86"/>
      <c r="TAF619" s="526"/>
      <c r="TAG619" s="86"/>
      <c r="TAH619" s="526"/>
      <c r="TAI619" s="86"/>
      <c r="TAJ619" s="526"/>
      <c r="TAK619" s="86"/>
      <c r="TAL619" s="526"/>
      <c r="TAM619" s="86"/>
      <c r="TAN619" s="526"/>
      <c r="TAO619" s="86"/>
      <c r="TAP619" s="526"/>
      <c r="TAQ619" s="86"/>
      <c r="TAR619" s="526"/>
      <c r="TAS619" s="86"/>
      <c r="TAT619" s="526"/>
      <c r="TAU619" s="86"/>
      <c r="TAV619" s="526"/>
      <c r="TAW619" s="86"/>
      <c r="TAX619" s="526"/>
      <c r="TAY619" s="86"/>
      <c r="TAZ619" s="526"/>
      <c r="TBA619" s="86"/>
      <c r="TBB619" s="526"/>
      <c r="TBC619" s="86"/>
      <c r="TBD619" s="526"/>
      <c r="TBE619" s="86"/>
      <c r="TBF619" s="526"/>
      <c r="TBG619" s="86"/>
      <c r="TBH619" s="526"/>
      <c r="TBI619" s="86"/>
      <c r="TBJ619" s="526"/>
      <c r="TBK619" s="86"/>
      <c r="TBL619" s="526"/>
      <c r="TBM619" s="86"/>
      <c r="TBN619" s="526"/>
      <c r="TBO619" s="86"/>
      <c r="TBP619" s="526"/>
      <c r="TBQ619" s="86"/>
      <c r="TBR619" s="526"/>
      <c r="TBS619" s="86"/>
      <c r="TBT619" s="526"/>
      <c r="TBU619" s="86"/>
      <c r="TBV619" s="526"/>
      <c r="TBW619" s="86"/>
      <c r="TBX619" s="526"/>
      <c r="TBY619" s="86"/>
      <c r="TBZ619" s="526"/>
      <c r="TCA619" s="86"/>
      <c r="TCB619" s="526"/>
      <c r="TCC619" s="86"/>
      <c r="TCD619" s="526"/>
      <c r="TCE619" s="86"/>
      <c r="TCF619" s="526"/>
      <c r="TCG619" s="86"/>
      <c r="TCH619" s="526"/>
      <c r="TCI619" s="86"/>
      <c r="TCJ619" s="526"/>
      <c r="TCK619" s="86"/>
      <c r="TCL619" s="526"/>
      <c r="TCM619" s="86"/>
      <c r="TCN619" s="526"/>
      <c r="TCO619" s="86"/>
      <c r="TCP619" s="526"/>
      <c r="TCQ619" s="86"/>
      <c r="TCR619" s="526"/>
      <c r="TCS619" s="86"/>
      <c r="TCT619" s="526"/>
      <c r="TCU619" s="86"/>
      <c r="TCV619" s="526"/>
      <c r="TCW619" s="86"/>
      <c r="TCX619" s="526"/>
      <c r="TCY619" s="86"/>
      <c r="TCZ619" s="526"/>
      <c r="TDA619" s="86"/>
      <c r="TDB619" s="526"/>
      <c r="TDC619" s="86"/>
      <c r="TDD619" s="526"/>
      <c r="TDE619" s="86"/>
      <c r="TDF619" s="526"/>
      <c r="TDG619" s="86"/>
      <c r="TDH619" s="526"/>
      <c r="TDI619" s="86"/>
      <c r="TDJ619" s="526"/>
      <c r="TDK619" s="86"/>
      <c r="TDL619" s="526"/>
      <c r="TDM619" s="86"/>
      <c r="TDN619" s="526"/>
      <c r="TDO619" s="86"/>
      <c r="TDP619" s="526"/>
      <c r="TDQ619" s="86"/>
      <c r="TDR619" s="526"/>
      <c r="TDS619" s="86"/>
      <c r="TDT619" s="526"/>
      <c r="TDU619" s="86"/>
      <c r="TDV619" s="526"/>
      <c r="TDW619" s="86"/>
      <c r="TDX619" s="526"/>
      <c r="TDY619" s="86"/>
      <c r="TDZ619" s="526"/>
      <c r="TEA619" s="86"/>
      <c r="TEB619" s="526"/>
      <c r="TEC619" s="86"/>
      <c r="TED619" s="526"/>
      <c r="TEE619" s="86"/>
      <c r="TEF619" s="526"/>
      <c r="TEG619" s="86"/>
      <c r="TEH619" s="526"/>
      <c r="TEI619" s="86"/>
      <c r="TEJ619" s="526"/>
      <c r="TEK619" s="86"/>
      <c r="TEL619" s="526"/>
      <c r="TEM619" s="86"/>
      <c r="TEN619" s="526"/>
      <c r="TEO619" s="86"/>
      <c r="TEP619" s="526"/>
      <c r="TEQ619" s="86"/>
      <c r="TER619" s="526"/>
      <c r="TES619" s="86"/>
      <c r="TET619" s="526"/>
      <c r="TEU619" s="86"/>
      <c r="TEV619" s="526"/>
      <c r="TEW619" s="86"/>
      <c r="TEX619" s="526"/>
      <c r="TEY619" s="86"/>
      <c r="TEZ619" s="526"/>
      <c r="TFA619" s="86"/>
      <c r="TFB619" s="526"/>
      <c r="TFC619" s="86"/>
      <c r="TFD619" s="526"/>
      <c r="TFE619" s="86"/>
      <c r="TFF619" s="526"/>
      <c r="TFG619" s="86"/>
      <c r="TFH619" s="526"/>
      <c r="TFI619" s="86"/>
      <c r="TFJ619" s="526"/>
      <c r="TFK619" s="86"/>
      <c r="TFL619" s="526"/>
      <c r="TFM619" s="86"/>
      <c r="TFN619" s="526"/>
      <c r="TFO619" s="86"/>
      <c r="TFP619" s="526"/>
      <c r="TFQ619" s="86"/>
      <c r="TFR619" s="526"/>
      <c r="TFS619" s="86"/>
      <c r="TFT619" s="526"/>
      <c r="TFU619" s="86"/>
      <c r="TFV619" s="526"/>
      <c r="TFW619" s="86"/>
      <c r="TFX619" s="526"/>
      <c r="TFY619" s="86"/>
      <c r="TFZ619" s="526"/>
      <c r="TGA619" s="86"/>
      <c r="TGB619" s="526"/>
      <c r="TGC619" s="86"/>
      <c r="TGD619" s="526"/>
      <c r="TGE619" s="86"/>
      <c r="TGF619" s="526"/>
      <c r="TGG619" s="86"/>
      <c r="TGH619" s="526"/>
      <c r="TGI619" s="86"/>
      <c r="TGJ619" s="526"/>
      <c r="TGK619" s="86"/>
      <c r="TGL619" s="526"/>
      <c r="TGM619" s="86"/>
      <c r="TGN619" s="526"/>
      <c r="TGO619" s="86"/>
      <c r="TGP619" s="526"/>
      <c r="TGQ619" s="86"/>
      <c r="TGR619" s="526"/>
      <c r="TGS619" s="86"/>
      <c r="TGT619" s="526"/>
      <c r="TGU619" s="86"/>
      <c r="TGV619" s="526"/>
      <c r="TGW619" s="86"/>
      <c r="TGX619" s="526"/>
      <c r="TGY619" s="86"/>
      <c r="TGZ619" s="526"/>
      <c r="THA619" s="86"/>
      <c r="THB619" s="526"/>
      <c r="THC619" s="86"/>
      <c r="THD619" s="526"/>
      <c r="THE619" s="86"/>
      <c r="THF619" s="526"/>
      <c r="THG619" s="86"/>
      <c r="THH619" s="526"/>
      <c r="THI619" s="86"/>
      <c r="THJ619" s="526"/>
      <c r="THK619" s="86"/>
      <c r="THL619" s="526"/>
      <c r="THM619" s="86"/>
      <c r="THN619" s="526"/>
      <c r="THO619" s="86"/>
      <c r="THP619" s="526"/>
      <c r="THQ619" s="86"/>
      <c r="THR619" s="526"/>
      <c r="THS619" s="86"/>
      <c r="THT619" s="526"/>
      <c r="THU619" s="86"/>
      <c r="THV619" s="526"/>
      <c r="THW619" s="86"/>
      <c r="THX619" s="526"/>
      <c r="THY619" s="86"/>
      <c r="THZ619" s="526"/>
      <c r="TIA619" s="86"/>
      <c r="TIB619" s="526"/>
      <c r="TIC619" s="86"/>
      <c r="TID619" s="526"/>
      <c r="TIE619" s="86"/>
      <c r="TIF619" s="526"/>
      <c r="TIG619" s="86"/>
      <c r="TIH619" s="526"/>
      <c r="TII619" s="86"/>
      <c r="TIJ619" s="526"/>
      <c r="TIK619" s="86"/>
      <c r="TIL619" s="526"/>
      <c r="TIM619" s="86"/>
      <c r="TIN619" s="526"/>
      <c r="TIO619" s="86"/>
      <c r="TIP619" s="526"/>
      <c r="TIQ619" s="86"/>
      <c r="TIR619" s="526"/>
      <c r="TIS619" s="86"/>
      <c r="TIT619" s="526"/>
      <c r="TIU619" s="86"/>
      <c r="TIV619" s="526"/>
      <c r="TIW619" s="86"/>
      <c r="TIX619" s="526"/>
      <c r="TIY619" s="86"/>
      <c r="TIZ619" s="526"/>
      <c r="TJA619" s="86"/>
      <c r="TJB619" s="526"/>
      <c r="TJC619" s="86"/>
      <c r="TJD619" s="526"/>
      <c r="TJE619" s="86"/>
      <c r="TJF619" s="526"/>
      <c r="TJG619" s="86"/>
      <c r="TJH619" s="526"/>
      <c r="TJI619" s="86"/>
      <c r="TJJ619" s="526"/>
      <c r="TJK619" s="86"/>
      <c r="TJL619" s="526"/>
      <c r="TJM619" s="86"/>
      <c r="TJN619" s="526"/>
      <c r="TJO619" s="86"/>
      <c r="TJP619" s="526"/>
      <c r="TJQ619" s="86"/>
      <c r="TJR619" s="526"/>
      <c r="TJS619" s="86"/>
      <c r="TJT619" s="526"/>
      <c r="TJU619" s="86"/>
      <c r="TJV619" s="526"/>
      <c r="TJW619" s="86"/>
      <c r="TJX619" s="526"/>
      <c r="TJY619" s="86"/>
      <c r="TJZ619" s="526"/>
      <c r="TKA619" s="86"/>
      <c r="TKB619" s="526"/>
      <c r="TKC619" s="86"/>
      <c r="TKD619" s="526"/>
      <c r="TKE619" s="86"/>
      <c r="TKF619" s="526"/>
      <c r="TKG619" s="86"/>
      <c r="TKH619" s="526"/>
      <c r="TKI619" s="86"/>
      <c r="TKJ619" s="526"/>
      <c r="TKK619" s="86"/>
      <c r="TKL619" s="526"/>
      <c r="TKM619" s="86"/>
      <c r="TKN619" s="526"/>
      <c r="TKO619" s="86"/>
      <c r="TKP619" s="526"/>
      <c r="TKQ619" s="86"/>
      <c r="TKR619" s="526"/>
      <c r="TKS619" s="86"/>
      <c r="TKT619" s="526"/>
      <c r="TKU619" s="86"/>
      <c r="TKV619" s="526"/>
      <c r="TKW619" s="86"/>
      <c r="TKX619" s="526"/>
      <c r="TKY619" s="86"/>
      <c r="TKZ619" s="526"/>
      <c r="TLA619" s="86"/>
      <c r="TLB619" s="526"/>
      <c r="TLC619" s="86"/>
      <c r="TLD619" s="526"/>
      <c r="TLE619" s="86"/>
      <c r="TLF619" s="526"/>
      <c r="TLG619" s="86"/>
      <c r="TLH619" s="526"/>
      <c r="TLI619" s="86"/>
      <c r="TLJ619" s="526"/>
      <c r="TLK619" s="86"/>
      <c r="TLL619" s="526"/>
      <c r="TLM619" s="86"/>
      <c r="TLN619" s="526"/>
      <c r="TLO619" s="86"/>
      <c r="TLP619" s="526"/>
      <c r="TLQ619" s="86"/>
      <c r="TLR619" s="526"/>
      <c r="TLS619" s="86"/>
      <c r="TLT619" s="526"/>
      <c r="TLU619" s="86"/>
      <c r="TLV619" s="526"/>
      <c r="TLW619" s="86"/>
      <c r="TLX619" s="526"/>
      <c r="TLY619" s="86"/>
      <c r="TLZ619" s="526"/>
      <c r="TMA619" s="86"/>
      <c r="TMB619" s="526"/>
      <c r="TMC619" s="86"/>
      <c r="TMD619" s="526"/>
      <c r="TME619" s="86"/>
      <c r="TMF619" s="526"/>
      <c r="TMG619" s="86"/>
      <c r="TMH619" s="526"/>
      <c r="TMI619" s="86"/>
      <c r="TMJ619" s="526"/>
      <c r="TMK619" s="86"/>
      <c r="TML619" s="526"/>
      <c r="TMM619" s="86"/>
      <c r="TMN619" s="526"/>
      <c r="TMO619" s="86"/>
      <c r="TMP619" s="526"/>
      <c r="TMQ619" s="86"/>
      <c r="TMR619" s="526"/>
      <c r="TMS619" s="86"/>
      <c r="TMT619" s="526"/>
      <c r="TMU619" s="86"/>
      <c r="TMV619" s="526"/>
      <c r="TMW619" s="86"/>
      <c r="TMX619" s="526"/>
      <c r="TMY619" s="86"/>
      <c r="TMZ619" s="526"/>
      <c r="TNA619" s="86"/>
      <c r="TNB619" s="526"/>
      <c r="TNC619" s="86"/>
      <c r="TND619" s="526"/>
      <c r="TNE619" s="86"/>
      <c r="TNF619" s="526"/>
      <c r="TNG619" s="86"/>
      <c r="TNH619" s="526"/>
      <c r="TNI619" s="86"/>
      <c r="TNJ619" s="526"/>
      <c r="TNK619" s="86"/>
      <c r="TNL619" s="526"/>
      <c r="TNM619" s="86"/>
      <c r="TNN619" s="526"/>
      <c r="TNO619" s="86"/>
      <c r="TNP619" s="526"/>
      <c r="TNQ619" s="86"/>
      <c r="TNR619" s="526"/>
      <c r="TNS619" s="86"/>
      <c r="TNT619" s="526"/>
      <c r="TNU619" s="86"/>
      <c r="TNV619" s="526"/>
      <c r="TNW619" s="86"/>
      <c r="TNX619" s="526"/>
      <c r="TNY619" s="86"/>
      <c r="TNZ619" s="526"/>
      <c r="TOA619" s="86"/>
      <c r="TOB619" s="526"/>
      <c r="TOC619" s="86"/>
      <c r="TOD619" s="526"/>
      <c r="TOE619" s="86"/>
      <c r="TOF619" s="526"/>
      <c r="TOG619" s="86"/>
      <c r="TOH619" s="526"/>
      <c r="TOI619" s="86"/>
      <c r="TOJ619" s="526"/>
      <c r="TOK619" s="86"/>
      <c r="TOL619" s="526"/>
      <c r="TOM619" s="86"/>
      <c r="TON619" s="526"/>
      <c r="TOO619" s="86"/>
      <c r="TOP619" s="526"/>
      <c r="TOQ619" s="86"/>
      <c r="TOR619" s="526"/>
      <c r="TOS619" s="86"/>
      <c r="TOT619" s="526"/>
      <c r="TOU619" s="86"/>
      <c r="TOV619" s="526"/>
      <c r="TOW619" s="86"/>
      <c r="TOX619" s="526"/>
      <c r="TOY619" s="86"/>
      <c r="TOZ619" s="526"/>
      <c r="TPA619" s="86"/>
      <c r="TPB619" s="526"/>
      <c r="TPC619" s="86"/>
      <c r="TPD619" s="526"/>
      <c r="TPE619" s="86"/>
      <c r="TPF619" s="526"/>
      <c r="TPG619" s="86"/>
      <c r="TPH619" s="526"/>
      <c r="TPI619" s="86"/>
      <c r="TPJ619" s="526"/>
      <c r="TPK619" s="86"/>
      <c r="TPL619" s="526"/>
      <c r="TPM619" s="86"/>
      <c r="TPN619" s="526"/>
      <c r="TPO619" s="86"/>
      <c r="TPP619" s="526"/>
      <c r="TPQ619" s="86"/>
      <c r="TPR619" s="526"/>
      <c r="TPS619" s="86"/>
      <c r="TPT619" s="526"/>
      <c r="TPU619" s="86"/>
      <c r="TPV619" s="526"/>
      <c r="TPW619" s="86"/>
      <c r="TPX619" s="526"/>
      <c r="TPY619" s="86"/>
      <c r="TPZ619" s="526"/>
      <c r="TQA619" s="86"/>
      <c r="TQB619" s="526"/>
      <c r="TQC619" s="86"/>
      <c r="TQD619" s="526"/>
      <c r="TQE619" s="86"/>
      <c r="TQF619" s="526"/>
      <c r="TQG619" s="86"/>
      <c r="TQH619" s="526"/>
      <c r="TQI619" s="86"/>
      <c r="TQJ619" s="526"/>
      <c r="TQK619" s="86"/>
      <c r="TQL619" s="526"/>
      <c r="TQM619" s="86"/>
      <c r="TQN619" s="526"/>
      <c r="TQO619" s="86"/>
      <c r="TQP619" s="526"/>
      <c r="TQQ619" s="86"/>
      <c r="TQR619" s="526"/>
      <c r="TQS619" s="86"/>
      <c r="TQT619" s="526"/>
      <c r="TQU619" s="86"/>
      <c r="TQV619" s="526"/>
      <c r="TQW619" s="86"/>
      <c r="TQX619" s="526"/>
      <c r="TQY619" s="86"/>
      <c r="TQZ619" s="526"/>
      <c r="TRA619" s="86"/>
      <c r="TRB619" s="526"/>
      <c r="TRC619" s="86"/>
      <c r="TRD619" s="526"/>
      <c r="TRE619" s="86"/>
      <c r="TRF619" s="526"/>
      <c r="TRG619" s="86"/>
      <c r="TRH619" s="526"/>
      <c r="TRI619" s="86"/>
      <c r="TRJ619" s="526"/>
      <c r="TRK619" s="86"/>
      <c r="TRL619" s="526"/>
      <c r="TRM619" s="86"/>
      <c r="TRN619" s="526"/>
      <c r="TRO619" s="86"/>
      <c r="TRP619" s="526"/>
      <c r="TRQ619" s="86"/>
      <c r="TRR619" s="526"/>
      <c r="TRS619" s="86"/>
      <c r="TRT619" s="526"/>
      <c r="TRU619" s="86"/>
      <c r="TRV619" s="526"/>
      <c r="TRW619" s="86"/>
      <c r="TRX619" s="526"/>
      <c r="TRY619" s="86"/>
      <c r="TRZ619" s="526"/>
      <c r="TSA619" s="86"/>
      <c r="TSB619" s="526"/>
      <c r="TSC619" s="86"/>
      <c r="TSD619" s="526"/>
      <c r="TSE619" s="86"/>
      <c r="TSF619" s="526"/>
      <c r="TSG619" s="86"/>
      <c r="TSH619" s="526"/>
      <c r="TSI619" s="86"/>
      <c r="TSJ619" s="526"/>
      <c r="TSK619" s="86"/>
      <c r="TSL619" s="526"/>
      <c r="TSM619" s="86"/>
      <c r="TSN619" s="526"/>
      <c r="TSO619" s="86"/>
      <c r="TSP619" s="526"/>
      <c r="TSQ619" s="86"/>
      <c r="TSR619" s="526"/>
      <c r="TSS619" s="86"/>
      <c r="TST619" s="526"/>
      <c r="TSU619" s="86"/>
      <c r="TSV619" s="526"/>
      <c r="TSW619" s="86"/>
      <c r="TSX619" s="526"/>
      <c r="TSY619" s="86"/>
      <c r="TSZ619" s="526"/>
      <c r="TTA619" s="86"/>
      <c r="TTB619" s="526"/>
      <c r="TTC619" s="86"/>
      <c r="TTD619" s="526"/>
      <c r="TTE619" s="86"/>
      <c r="TTF619" s="526"/>
      <c r="TTG619" s="86"/>
      <c r="TTH619" s="526"/>
      <c r="TTI619" s="86"/>
      <c r="TTJ619" s="526"/>
      <c r="TTK619" s="86"/>
      <c r="TTL619" s="526"/>
      <c r="TTM619" s="86"/>
      <c r="TTN619" s="526"/>
      <c r="TTO619" s="86"/>
      <c r="TTP619" s="526"/>
      <c r="TTQ619" s="86"/>
      <c r="TTR619" s="526"/>
      <c r="TTS619" s="86"/>
      <c r="TTT619" s="526"/>
      <c r="TTU619" s="86"/>
      <c r="TTV619" s="526"/>
      <c r="TTW619" s="86"/>
      <c r="TTX619" s="526"/>
      <c r="TTY619" s="86"/>
      <c r="TTZ619" s="526"/>
      <c r="TUA619" s="86"/>
      <c r="TUB619" s="526"/>
      <c r="TUC619" s="86"/>
      <c r="TUD619" s="526"/>
      <c r="TUE619" s="86"/>
      <c r="TUF619" s="526"/>
      <c r="TUG619" s="86"/>
      <c r="TUH619" s="526"/>
      <c r="TUI619" s="86"/>
      <c r="TUJ619" s="526"/>
      <c r="TUK619" s="86"/>
      <c r="TUL619" s="526"/>
      <c r="TUM619" s="86"/>
      <c r="TUN619" s="526"/>
      <c r="TUO619" s="86"/>
      <c r="TUP619" s="526"/>
      <c r="TUQ619" s="86"/>
      <c r="TUR619" s="526"/>
      <c r="TUS619" s="86"/>
      <c r="TUT619" s="526"/>
      <c r="TUU619" s="86"/>
      <c r="TUV619" s="526"/>
      <c r="TUW619" s="86"/>
      <c r="TUX619" s="526"/>
      <c r="TUY619" s="86"/>
      <c r="TUZ619" s="526"/>
      <c r="TVA619" s="86"/>
      <c r="TVB619" s="526"/>
      <c r="TVC619" s="86"/>
      <c r="TVD619" s="526"/>
      <c r="TVE619" s="86"/>
      <c r="TVF619" s="526"/>
      <c r="TVG619" s="86"/>
      <c r="TVH619" s="526"/>
      <c r="TVI619" s="86"/>
      <c r="TVJ619" s="526"/>
      <c r="TVK619" s="86"/>
      <c r="TVL619" s="526"/>
      <c r="TVM619" s="86"/>
      <c r="TVN619" s="526"/>
      <c r="TVO619" s="86"/>
      <c r="TVP619" s="526"/>
      <c r="TVQ619" s="86"/>
      <c r="TVR619" s="526"/>
      <c r="TVS619" s="86"/>
      <c r="TVT619" s="526"/>
      <c r="TVU619" s="86"/>
      <c r="TVV619" s="526"/>
      <c r="TVW619" s="86"/>
      <c r="TVX619" s="526"/>
      <c r="TVY619" s="86"/>
      <c r="TVZ619" s="526"/>
      <c r="TWA619" s="86"/>
      <c r="TWB619" s="526"/>
      <c r="TWC619" s="86"/>
      <c r="TWD619" s="526"/>
      <c r="TWE619" s="86"/>
      <c r="TWF619" s="526"/>
      <c r="TWG619" s="86"/>
      <c r="TWH619" s="526"/>
      <c r="TWI619" s="86"/>
      <c r="TWJ619" s="526"/>
      <c r="TWK619" s="86"/>
      <c r="TWL619" s="526"/>
      <c r="TWM619" s="86"/>
      <c r="TWN619" s="526"/>
      <c r="TWO619" s="86"/>
      <c r="TWP619" s="526"/>
      <c r="TWQ619" s="86"/>
      <c r="TWR619" s="526"/>
      <c r="TWS619" s="86"/>
      <c r="TWT619" s="526"/>
      <c r="TWU619" s="86"/>
      <c r="TWV619" s="526"/>
      <c r="TWW619" s="86"/>
      <c r="TWX619" s="526"/>
      <c r="TWY619" s="86"/>
      <c r="TWZ619" s="526"/>
      <c r="TXA619" s="86"/>
      <c r="TXB619" s="526"/>
      <c r="TXC619" s="86"/>
      <c r="TXD619" s="526"/>
      <c r="TXE619" s="86"/>
      <c r="TXF619" s="526"/>
      <c r="TXG619" s="86"/>
      <c r="TXH619" s="526"/>
      <c r="TXI619" s="86"/>
      <c r="TXJ619" s="526"/>
      <c r="TXK619" s="86"/>
      <c r="TXL619" s="526"/>
      <c r="TXM619" s="86"/>
      <c r="TXN619" s="526"/>
      <c r="TXO619" s="86"/>
      <c r="TXP619" s="526"/>
      <c r="TXQ619" s="86"/>
      <c r="TXR619" s="526"/>
      <c r="TXS619" s="86"/>
      <c r="TXT619" s="526"/>
      <c r="TXU619" s="86"/>
      <c r="TXV619" s="526"/>
      <c r="TXW619" s="86"/>
      <c r="TXX619" s="526"/>
      <c r="TXY619" s="86"/>
      <c r="TXZ619" s="526"/>
      <c r="TYA619" s="86"/>
      <c r="TYB619" s="526"/>
      <c r="TYC619" s="86"/>
      <c r="TYD619" s="526"/>
      <c r="TYE619" s="86"/>
      <c r="TYF619" s="526"/>
      <c r="TYG619" s="86"/>
      <c r="TYH619" s="526"/>
      <c r="TYI619" s="86"/>
      <c r="TYJ619" s="526"/>
      <c r="TYK619" s="86"/>
      <c r="TYL619" s="526"/>
      <c r="TYM619" s="86"/>
      <c r="TYN619" s="526"/>
      <c r="TYO619" s="86"/>
      <c r="TYP619" s="526"/>
      <c r="TYQ619" s="86"/>
      <c r="TYR619" s="526"/>
      <c r="TYS619" s="86"/>
      <c r="TYT619" s="526"/>
      <c r="TYU619" s="86"/>
      <c r="TYV619" s="526"/>
      <c r="TYW619" s="86"/>
      <c r="TYX619" s="526"/>
      <c r="TYY619" s="86"/>
      <c r="TYZ619" s="526"/>
      <c r="TZA619" s="86"/>
      <c r="TZB619" s="526"/>
      <c r="TZC619" s="86"/>
      <c r="TZD619" s="526"/>
      <c r="TZE619" s="86"/>
      <c r="TZF619" s="526"/>
      <c r="TZG619" s="86"/>
      <c r="TZH619" s="526"/>
      <c r="TZI619" s="86"/>
      <c r="TZJ619" s="526"/>
      <c r="TZK619" s="86"/>
      <c r="TZL619" s="526"/>
      <c r="TZM619" s="86"/>
      <c r="TZN619" s="526"/>
      <c r="TZO619" s="86"/>
      <c r="TZP619" s="526"/>
      <c r="TZQ619" s="86"/>
      <c r="TZR619" s="526"/>
      <c r="TZS619" s="86"/>
      <c r="TZT619" s="526"/>
      <c r="TZU619" s="86"/>
      <c r="TZV619" s="526"/>
      <c r="TZW619" s="86"/>
      <c r="TZX619" s="526"/>
      <c r="TZY619" s="86"/>
      <c r="TZZ619" s="526"/>
      <c r="UAA619" s="86"/>
      <c r="UAB619" s="526"/>
      <c r="UAC619" s="86"/>
      <c r="UAD619" s="526"/>
      <c r="UAE619" s="86"/>
      <c r="UAF619" s="526"/>
      <c r="UAG619" s="86"/>
      <c r="UAH619" s="526"/>
      <c r="UAI619" s="86"/>
      <c r="UAJ619" s="526"/>
      <c r="UAK619" s="86"/>
      <c r="UAL619" s="526"/>
      <c r="UAM619" s="86"/>
      <c r="UAN619" s="526"/>
      <c r="UAO619" s="86"/>
      <c r="UAP619" s="526"/>
      <c r="UAQ619" s="86"/>
      <c r="UAR619" s="526"/>
      <c r="UAS619" s="86"/>
      <c r="UAT619" s="526"/>
      <c r="UAU619" s="86"/>
      <c r="UAV619" s="526"/>
      <c r="UAW619" s="86"/>
      <c r="UAX619" s="526"/>
      <c r="UAY619" s="86"/>
      <c r="UAZ619" s="526"/>
      <c r="UBA619" s="86"/>
      <c r="UBB619" s="526"/>
      <c r="UBC619" s="86"/>
      <c r="UBD619" s="526"/>
      <c r="UBE619" s="86"/>
      <c r="UBF619" s="526"/>
      <c r="UBG619" s="86"/>
      <c r="UBH619" s="526"/>
      <c r="UBI619" s="86"/>
      <c r="UBJ619" s="526"/>
      <c r="UBK619" s="86"/>
      <c r="UBL619" s="526"/>
      <c r="UBM619" s="86"/>
      <c r="UBN619" s="526"/>
      <c r="UBO619" s="86"/>
      <c r="UBP619" s="526"/>
      <c r="UBQ619" s="86"/>
      <c r="UBR619" s="526"/>
      <c r="UBS619" s="86"/>
      <c r="UBT619" s="526"/>
      <c r="UBU619" s="86"/>
      <c r="UBV619" s="526"/>
      <c r="UBW619" s="86"/>
      <c r="UBX619" s="526"/>
      <c r="UBY619" s="86"/>
      <c r="UBZ619" s="526"/>
      <c r="UCA619" s="86"/>
      <c r="UCB619" s="526"/>
      <c r="UCC619" s="86"/>
      <c r="UCD619" s="526"/>
      <c r="UCE619" s="86"/>
      <c r="UCF619" s="526"/>
      <c r="UCG619" s="86"/>
      <c r="UCH619" s="526"/>
      <c r="UCI619" s="86"/>
      <c r="UCJ619" s="526"/>
      <c r="UCK619" s="86"/>
      <c r="UCL619" s="526"/>
      <c r="UCM619" s="86"/>
      <c r="UCN619" s="526"/>
      <c r="UCO619" s="86"/>
      <c r="UCP619" s="526"/>
      <c r="UCQ619" s="86"/>
      <c r="UCR619" s="526"/>
      <c r="UCS619" s="86"/>
      <c r="UCT619" s="526"/>
      <c r="UCU619" s="86"/>
      <c r="UCV619" s="526"/>
      <c r="UCW619" s="86"/>
      <c r="UCX619" s="526"/>
      <c r="UCY619" s="86"/>
      <c r="UCZ619" s="526"/>
      <c r="UDA619" s="86"/>
      <c r="UDB619" s="526"/>
      <c r="UDC619" s="86"/>
      <c r="UDD619" s="526"/>
      <c r="UDE619" s="86"/>
      <c r="UDF619" s="526"/>
      <c r="UDG619" s="86"/>
      <c r="UDH619" s="526"/>
      <c r="UDI619" s="86"/>
      <c r="UDJ619" s="526"/>
      <c r="UDK619" s="86"/>
      <c r="UDL619" s="526"/>
      <c r="UDM619" s="86"/>
      <c r="UDN619" s="526"/>
      <c r="UDO619" s="86"/>
      <c r="UDP619" s="526"/>
      <c r="UDQ619" s="86"/>
      <c r="UDR619" s="526"/>
      <c r="UDS619" s="86"/>
      <c r="UDT619" s="526"/>
      <c r="UDU619" s="86"/>
      <c r="UDV619" s="526"/>
      <c r="UDW619" s="86"/>
      <c r="UDX619" s="526"/>
      <c r="UDY619" s="86"/>
      <c r="UDZ619" s="526"/>
      <c r="UEA619" s="86"/>
      <c r="UEB619" s="526"/>
      <c r="UEC619" s="86"/>
      <c r="UED619" s="526"/>
      <c r="UEE619" s="86"/>
      <c r="UEF619" s="526"/>
      <c r="UEG619" s="86"/>
      <c r="UEH619" s="526"/>
      <c r="UEI619" s="86"/>
      <c r="UEJ619" s="526"/>
      <c r="UEK619" s="86"/>
      <c r="UEL619" s="526"/>
      <c r="UEM619" s="86"/>
      <c r="UEN619" s="526"/>
      <c r="UEO619" s="86"/>
      <c r="UEP619" s="526"/>
      <c r="UEQ619" s="86"/>
      <c r="UER619" s="526"/>
      <c r="UES619" s="86"/>
      <c r="UET619" s="526"/>
      <c r="UEU619" s="86"/>
      <c r="UEV619" s="526"/>
      <c r="UEW619" s="86"/>
      <c r="UEX619" s="526"/>
      <c r="UEY619" s="86"/>
      <c r="UEZ619" s="526"/>
      <c r="UFA619" s="86"/>
      <c r="UFB619" s="526"/>
      <c r="UFC619" s="86"/>
      <c r="UFD619" s="526"/>
      <c r="UFE619" s="86"/>
      <c r="UFF619" s="526"/>
      <c r="UFG619" s="86"/>
      <c r="UFH619" s="526"/>
      <c r="UFI619" s="86"/>
      <c r="UFJ619" s="526"/>
      <c r="UFK619" s="86"/>
      <c r="UFL619" s="526"/>
      <c r="UFM619" s="86"/>
      <c r="UFN619" s="526"/>
      <c r="UFO619" s="86"/>
      <c r="UFP619" s="526"/>
      <c r="UFQ619" s="86"/>
      <c r="UFR619" s="526"/>
      <c r="UFS619" s="86"/>
      <c r="UFT619" s="526"/>
      <c r="UFU619" s="86"/>
      <c r="UFV619" s="526"/>
      <c r="UFW619" s="86"/>
      <c r="UFX619" s="526"/>
      <c r="UFY619" s="86"/>
      <c r="UFZ619" s="526"/>
      <c r="UGA619" s="86"/>
      <c r="UGB619" s="526"/>
      <c r="UGC619" s="86"/>
      <c r="UGD619" s="526"/>
      <c r="UGE619" s="86"/>
      <c r="UGF619" s="526"/>
      <c r="UGG619" s="86"/>
      <c r="UGH619" s="526"/>
      <c r="UGI619" s="86"/>
      <c r="UGJ619" s="526"/>
      <c r="UGK619" s="86"/>
      <c r="UGL619" s="526"/>
      <c r="UGM619" s="86"/>
      <c r="UGN619" s="526"/>
      <c r="UGO619" s="86"/>
      <c r="UGP619" s="526"/>
      <c r="UGQ619" s="86"/>
      <c r="UGR619" s="526"/>
      <c r="UGS619" s="86"/>
      <c r="UGT619" s="526"/>
      <c r="UGU619" s="86"/>
      <c r="UGV619" s="526"/>
      <c r="UGW619" s="86"/>
      <c r="UGX619" s="526"/>
      <c r="UGY619" s="86"/>
      <c r="UGZ619" s="526"/>
      <c r="UHA619" s="86"/>
      <c r="UHB619" s="526"/>
      <c r="UHC619" s="86"/>
      <c r="UHD619" s="526"/>
      <c r="UHE619" s="86"/>
      <c r="UHF619" s="526"/>
      <c r="UHG619" s="86"/>
      <c r="UHH619" s="526"/>
      <c r="UHI619" s="86"/>
      <c r="UHJ619" s="526"/>
      <c r="UHK619" s="86"/>
      <c r="UHL619" s="526"/>
      <c r="UHM619" s="86"/>
      <c r="UHN619" s="526"/>
      <c r="UHO619" s="86"/>
      <c r="UHP619" s="526"/>
      <c r="UHQ619" s="86"/>
      <c r="UHR619" s="526"/>
      <c r="UHS619" s="86"/>
      <c r="UHT619" s="526"/>
      <c r="UHU619" s="86"/>
      <c r="UHV619" s="526"/>
      <c r="UHW619" s="86"/>
      <c r="UHX619" s="526"/>
      <c r="UHY619" s="86"/>
      <c r="UHZ619" s="526"/>
      <c r="UIA619" s="86"/>
      <c r="UIB619" s="526"/>
      <c r="UIC619" s="86"/>
      <c r="UID619" s="526"/>
      <c r="UIE619" s="86"/>
      <c r="UIF619" s="526"/>
      <c r="UIG619" s="86"/>
      <c r="UIH619" s="526"/>
      <c r="UII619" s="86"/>
      <c r="UIJ619" s="526"/>
      <c r="UIK619" s="86"/>
      <c r="UIL619" s="526"/>
      <c r="UIM619" s="86"/>
      <c r="UIN619" s="526"/>
      <c r="UIO619" s="86"/>
      <c r="UIP619" s="526"/>
      <c r="UIQ619" s="86"/>
      <c r="UIR619" s="526"/>
      <c r="UIS619" s="86"/>
      <c r="UIT619" s="526"/>
      <c r="UIU619" s="86"/>
      <c r="UIV619" s="526"/>
      <c r="UIW619" s="86"/>
      <c r="UIX619" s="526"/>
      <c r="UIY619" s="86"/>
      <c r="UIZ619" s="526"/>
      <c r="UJA619" s="86"/>
      <c r="UJB619" s="526"/>
      <c r="UJC619" s="86"/>
      <c r="UJD619" s="526"/>
      <c r="UJE619" s="86"/>
      <c r="UJF619" s="526"/>
      <c r="UJG619" s="86"/>
      <c r="UJH619" s="526"/>
      <c r="UJI619" s="86"/>
      <c r="UJJ619" s="526"/>
      <c r="UJK619" s="86"/>
      <c r="UJL619" s="526"/>
      <c r="UJM619" s="86"/>
      <c r="UJN619" s="526"/>
      <c r="UJO619" s="86"/>
      <c r="UJP619" s="526"/>
      <c r="UJQ619" s="86"/>
      <c r="UJR619" s="526"/>
      <c r="UJS619" s="86"/>
      <c r="UJT619" s="526"/>
      <c r="UJU619" s="86"/>
      <c r="UJV619" s="526"/>
      <c r="UJW619" s="86"/>
      <c r="UJX619" s="526"/>
      <c r="UJY619" s="86"/>
      <c r="UJZ619" s="526"/>
      <c r="UKA619" s="86"/>
      <c r="UKB619" s="526"/>
      <c r="UKC619" s="86"/>
      <c r="UKD619" s="526"/>
      <c r="UKE619" s="86"/>
      <c r="UKF619" s="526"/>
      <c r="UKG619" s="86"/>
      <c r="UKH619" s="526"/>
      <c r="UKI619" s="86"/>
      <c r="UKJ619" s="526"/>
      <c r="UKK619" s="86"/>
      <c r="UKL619" s="526"/>
      <c r="UKM619" s="86"/>
      <c r="UKN619" s="526"/>
      <c r="UKO619" s="86"/>
      <c r="UKP619" s="526"/>
      <c r="UKQ619" s="86"/>
      <c r="UKR619" s="526"/>
      <c r="UKS619" s="86"/>
      <c r="UKT619" s="526"/>
      <c r="UKU619" s="86"/>
      <c r="UKV619" s="526"/>
      <c r="UKW619" s="86"/>
      <c r="UKX619" s="526"/>
      <c r="UKY619" s="86"/>
      <c r="UKZ619" s="526"/>
      <c r="ULA619" s="86"/>
      <c r="ULB619" s="526"/>
      <c r="ULC619" s="86"/>
      <c r="ULD619" s="526"/>
      <c r="ULE619" s="86"/>
      <c r="ULF619" s="526"/>
      <c r="ULG619" s="86"/>
      <c r="ULH619" s="526"/>
      <c r="ULI619" s="86"/>
      <c r="ULJ619" s="526"/>
      <c r="ULK619" s="86"/>
      <c r="ULL619" s="526"/>
      <c r="ULM619" s="86"/>
      <c r="ULN619" s="526"/>
      <c r="ULO619" s="86"/>
      <c r="ULP619" s="526"/>
      <c r="ULQ619" s="86"/>
      <c r="ULR619" s="526"/>
      <c r="ULS619" s="86"/>
      <c r="ULT619" s="526"/>
      <c r="ULU619" s="86"/>
      <c r="ULV619" s="526"/>
      <c r="ULW619" s="86"/>
      <c r="ULX619" s="526"/>
      <c r="ULY619" s="86"/>
      <c r="ULZ619" s="526"/>
      <c r="UMA619" s="86"/>
      <c r="UMB619" s="526"/>
      <c r="UMC619" s="86"/>
      <c r="UMD619" s="526"/>
      <c r="UME619" s="86"/>
      <c r="UMF619" s="526"/>
      <c r="UMG619" s="86"/>
      <c r="UMH619" s="526"/>
      <c r="UMI619" s="86"/>
      <c r="UMJ619" s="526"/>
      <c r="UMK619" s="86"/>
      <c r="UML619" s="526"/>
      <c r="UMM619" s="86"/>
      <c r="UMN619" s="526"/>
      <c r="UMO619" s="86"/>
      <c r="UMP619" s="526"/>
      <c r="UMQ619" s="86"/>
      <c r="UMR619" s="526"/>
      <c r="UMS619" s="86"/>
      <c r="UMT619" s="526"/>
      <c r="UMU619" s="86"/>
      <c r="UMV619" s="526"/>
      <c r="UMW619" s="86"/>
      <c r="UMX619" s="526"/>
      <c r="UMY619" s="86"/>
      <c r="UMZ619" s="526"/>
      <c r="UNA619" s="86"/>
      <c r="UNB619" s="526"/>
      <c r="UNC619" s="86"/>
      <c r="UND619" s="526"/>
      <c r="UNE619" s="86"/>
      <c r="UNF619" s="526"/>
      <c r="UNG619" s="86"/>
      <c r="UNH619" s="526"/>
      <c r="UNI619" s="86"/>
      <c r="UNJ619" s="526"/>
      <c r="UNK619" s="86"/>
      <c r="UNL619" s="526"/>
      <c r="UNM619" s="86"/>
      <c r="UNN619" s="526"/>
      <c r="UNO619" s="86"/>
      <c r="UNP619" s="526"/>
      <c r="UNQ619" s="86"/>
      <c r="UNR619" s="526"/>
      <c r="UNS619" s="86"/>
      <c r="UNT619" s="526"/>
      <c r="UNU619" s="86"/>
      <c r="UNV619" s="526"/>
      <c r="UNW619" s="86"/>
      <c r="UNX619" s="526"/>
      <c r="UNY619" s="86"/>
      <c r="UNZ619" s="526"/>
      <c r="UOA619" s="86"/>
      <c r="UOB619" s="526"/>
      <c r="UOC619" s="86"/>
      <c r="UOD619" s="526"/>
      <c r="UOE619" s="86"/>
      <c r="UOF619" s="526"/>
      <c r="UOG619" s="86"/>
      <c r="UOH619" s="526"/>
      <c r="UOI619" s="86"/>
      <c r="UOJ619" s="526"/>
      <c r="UOK619" s="86"/>
      <c r="UOL619" s="526"/>
      <c r="UOM619" s="86"/>
      <c r="UON619" s="526"/>
      <c r="UOO619" s="86"/>
      <c r="UOP619" s="526"/>
      <c r="UOQ619" s="86"/>
      <c r="UOR619" s="526"/>
      <c r="UOS619" s="86"/>
      <c r="UOT619" s="526"/>
      <c r="UOU619" s="86"/>
      <c r="UOV619" s="526"/>
      <c r="UOW619" s="86"/>
      <c r="UOX619" s="526"/>
      <c r="UOY619" s="86"/>
      <c r="UOZ619" s="526"/>
      <c r="UPA619" s="86"/>
      <c r="UPB619" s="526"/>
      <c r="UPC619" s="86"/>
      <c r="UPD619" s="526"/>
      <c r="UPE619" s="86"/>
      <c r="UPF619" s="526"/>
      <c r="UPG619" s="86"/>
      <c r="UPH619" s="526"/>
      <c r="UPI619" s="86"/>
      <c r="UPJ619" s="526"/>
      <c r="UPK619" s="86"/>
      <c r="UPL619" s="526"/>
      <c r="UPM619" s="86"/>
      <c r="UPN619" s="526"/>
      <c r="UPO619" s="86"/>
      <c r="UPP619" s="526"/>
      <c r="UPQ619" s="86"/>
      <c r="UPR619" s="526"/>
      <c r="UPS619" s="86"/>
      <c r="UPT619" s="526"/>
      <c r="UPU619" s="86"/>
      <c r="UPV619" s="526"/>
      <c r="UPW619" s="86"/>
      <c r="UPX619" s="526"/>
      <c r="UPY619" s="86"/>
      <c r="UPZ619" s="526"/>
      <c r="UQA619" s="86"/>
      <c r="UQB619" s="526"/>
      <c r="UQC619" s="86"/>
      <c r="UQD619" s="526"/>
      <c r="UQE619" s="86"/>
      <c r="UQF619" s="526"/>
      <c r="UQG619" s="86"/>
      <c r="UQH619" s="526"/>
      <c r="UQI619" s="86"/>
      <c r="UQJ619" s="526"/>
      <c r="UQK619" s="86"/>
      <c r="UQL619" s="526"/>
      <c r="UQM619" s="86"/>
      <c r="UQN619" s="526"/>
      <c r="UQO619" s="86"/>
      <c r="UQP619" s="526"/>
      <c r="UQQ619" s="86"/>
      <c r="UQR619" s="526"/>
      <c r="UQS619" s="86"/>
      <c r="UQT619" s="526"/>
      <c r="UQU619" s="86"/>
      <c r="UQV619" s="526"/>
      <c r="UQW619" s="86"/>
      <c r="UQX619" s="526"/>
      <c r="UQY619" s="86"/>
      <c r="UQZ619" s="526"/>
      <c r="URA619" s="86"/>
      <c r="URB619" s="526"/>
      <c r="URC619" s="86"/>
      <c r="URD619" s="526"/>
      <c r="URE619" s="86"/>
      <c r="URF619" s="526"/>
      <c r="URG619" s="86"/>
      <c r="URH619" s="526"/>
      <c r="URI619" s="86"/>
      <c r="URJ619" s="526"/>
      <c r="URK619" s="86"/>
      <c r="URL619" s="526"/>
      <c r="URM619" s="86"/>
      <c r="URN619" s="526"/>
      <c r="URO619" s="86"/>
      <c r="URP619" s="526"/>
      <c r="URQ619" s="86"/>
      <c r="URR619" s="526"/>
      <c r="URS619" s="86"/>
      <c r="URT619" s="526"/>
      <c r="URU619" s="86"/>
      <c r="URV619" s="526"/>
      <c r="URW619" s="86"/>
      <c r="URX619" s="526"/>
      <c r="URY619" s="86"/>
      <c r="URZ619" s="526"/>
      <c r="USA619" s="86"/>
      <c r="USB619" s="526"/>
      <c r="USC619" s="86"/>
      <c r="USD619" s="526"/>
      <c r="USE619" s="86"/>
      <c r="USF619" s="526"/>
      <c r="USG619" s="86"/>
      <c r="USH619" s="526"/>
      <c r="USI619" s="86"/>
      <c r="USJ619" s="526"/>
      <c r="USK619" s="86"/>
      <c r="USL619" s="526"/>
      <c r="USM619" s="86"/>
      <c r="USN619" s="526"/>
      <c r="USO619" s="86"/>
      <c r="USP619" s="526"/>
      <c r="USQ619" s="86"/>
      <c r="USR619" s="526"/>
      <c r="USS619" s="86"/>
      <c r="UST619" s="526"/>
      <c r="USU619" s="86"/>
      <c r="USV619" s="526"/>
      <c r="USW619" s="86"/>
      <c r="USX619" s="526"/>
      <c r="USY619" s="86"/>
      <c r="USZ619" s="526"/>
      <c r="UTA619" s="86"/>
      <c r="UTB619" s="526"/>
      <c r="UTC619" s="86"/>
      <c r="UTD619" s="526"/>
      <c r="UTE619" s="86"/>
      <c r="UTF619" s="526"/>
      <c r="UTG619" s="86"/>
      <c r="UTH619" s="526"/>
      <c r="UTI619" s="86"/>
      <c r="UTJ619" s="526"/>
      <c r="UTK619" s="86"/>
      <c r="UTL619" s="526"/>
      <c r="UTM619" s="86"/>
      <c r="UTN619" s="526"/>
      <c r="UTO619" s="86"/>
      <c r="UTP619" s="526"/>
      <c r="UTQ619" s="86"/>
      <c r="UTR619" s="526"/>
      <c r="UTS619" s="86"/>
      <c r="UTT619" s="526"/>
      <c r="UTU619" s="86"/>
      <c r="UTV619" s="526"/>
      <c r="UTW619" s="86"/>
      <c r="UTX619" s="526"/>
      <c r="UTY619" s="86"/>
      <c r="UTZ619" s="526"/>
      <c r="UUA619" s="86"/>
      <c r="UUB619" s="526"/>
      <c r="UUC619" s="86"/>
      <c r="UUD619" s="526"/>
      <c r="UUE619" s="86"/>
      <c r="UUF619" s="526"/>
      <c r="UUG619" s="86"/>
      <c r="UUH619" s="526"/>
      <c r="UUI619" s="86"/>
      <c r="UUJ619" s="526"/>
      <c r="UUK619" s="86"/>
      <c r="UUL619" s="526"/>
      <c r="UUM619" s="86"/>
      <c r="UUN619" s="526"/>
      <c r="UUO619" s="86"/>
      <c r="UUP619" s="526"/>
      <c r="UUQ619" s="86"/>
      <c r="UUR619" s="526"/>
      <c r="UUS619" s="86"/>
      <c r="UUT619" s="526"/>
      <c r="UUU619" s="86"/>
      <c r="UUV619" s="526"/>
      <c r="UUW619" s="86"/>
      <c r="UUX619" s="526"/>
      <c r="UUY619" s="86"/>
      <c r="UUZ619" s="526"/>
      <c r="UVA619" s="86"/>
      <c r="UVB619" s="526"/>
      <c r="UVC619" s="86"/>
      <c r="UVD619" s="526"/>
      <c r="UVE619" s="86"/>
      <c r="UVF619" s="526"/>
      <c r="UVG619" s="86"/>
      <c r="UVH619" s="526"/>
      <c r="UVI619" s="86"/>
      <c r="UVJ619" s="526"/>
      <c r="UVK619" s="86"/>
      <c r="UVL619" s="526"/>
      <c r="UVM619" s="86"/>
      <c r="UVN619" s="526"/>
      <c r="UVO619" s="86"/>
      <c r="UVP619" s="526"/>
      <c r="UVQ619" s="86"/>
      <c r="UVR619" s="526"/>
      <c r="UVS619" s="86"/>
      <c r="UVT619" s="526"/>
      <c r="UVU619" s="86"/>
      <c r="UVV619" s="526"/>
      <c r="UVW619" s="86"/>
      <c r="UVX619" s="526"/>
      <c r="UVY619" s="86"/>
      <c r="UVZ619" s="526"/>
      <c r="UWA619" s="86"/>
      <c r="UWB619" s="526"/>
      <c r="UWC619" s="86"/>
      <c r="UWD619" s="526"/>
      <c r="UWE619" s="86"/>
      <c r="UWF619" s="526"/>
      <c r="UWG619" s="86"/>
      <c r="UWH619" s="526"/>
      <c r="UWI619" s="86"/>
      <c r="UWJ619" s="526"/>
      <c r="UWK619" s="86"/>
      <c r="UWL619" s="526"/>
      <c r="UWM619" s="86"/>
      <c r="UWN619" s="526"/>
      <c r="UWO619" s="86"/>
      <c r="UWP619" s="526"/>
      <c r="UWQ619" s="86"/>
      <c r="UWR619" s="526"/>
      <c r="UWS619" s="86"/>
      <c r="UWT619" s="526"/>
      <c r="UWU619" s="86"/>
      <c r="UWV619" s="526"/>
      <c r="UWW619" s="86"/>
      <c r="UWX619" s="526"/>
      <c r="UWY619" s="86"/>
      <c r="UWZ619" s="526"/>
      <c r="UXA619" s="86"/>
      <c r="UXB619" s="526"/>
      <c r="UXC619" s="86"/>
      <c r="UXD619" s="526"/>
      <c r="UXE619" s="86"/>
      <c r="UXF619" s="526"/>
      <c r="UXG619" s="86"/>
      <c r="UXH619" s="526"/>
      <c r="UXI619" s="86"/>
      <c r="UXJ619" s="526"/>
      <c r="UXK619" s="86"/>
      <c r="UXL619" s="526"/>
      <c r="UXM619" s="86"/>
      <c r="UXN619" s="526"/>
      <c r="UXO619" s="86"/>
      <c r="UXP619" s="526"/>
      <c r="UXQ619" s="86"/>
      <c r="UXR619" s="526"/>
      <c r="UXS619" s="86"/>
      <c r="UXT619" s="526"/>
      <c r="UXU619" s="86"/>
      <c r="UXV619" s="526"/>
      <c r="UXW619" s="86"/>
      <c r="UXX619" s="526"/>
      <c r="UXY619" s="86"/>
      <c r="UXZ619" s="526"/>
      <c r="UYA619" s="86"/>
      <c r="UYB619" s="526"/>
      <c r="UYC619" s="86"/>
      <c r="UYD619" s="526"/>
      <c r="UYE619" s="86"/>
      <c r="UYF619" s="526"/>
      <c r="UYG619" s="86"/>
      <c r="UYH619" s="526"/>
      <c r="UYI619" s="86"/>
      <c r="UYJ619" s="526"/>
      <c r="UYK619" s="86"/>
      <c r="UYL619" s="526"/>
      <c r="UYM619" s="86"/>
      <c r="UYN619" s="526"/>
      <c r="UYO619" s="86"/>
      <c r="UYP619" s="526"/>
      <c r="UYQ619" s="86"/>
      <c r="UYR619" s="526"/>
      <c r="UYS619" s="86"/>
      <c r="UYT619" s="526"/>
      <c r="UYU619" s="86"/>
      <c r="UYV619" s="526"/>
      <c r="UYW619" s="86"/>
      <c r="UYX619" s="526"/>
      <c r="UYY619" s="86"/>
      <c r="UYZ619" s="526"/>
      <c r="UZA619" s="86"/>
      <c r="UZB619" s="526"/>
      <c r="UZC619" s="86"/>
      <c r="UZD619" s="526"/>
      <c r="UZE619" s="86"/>
      <c r="UZF619" s="526"/>
      <c r="UZG619" s="86"/>
      <c r="UZH619" s="526"/>
      <c r="UZI619" s="86"/>
      <c r="UZJ619" s="526"/>
      <c r="UZK619" s="86"/>
      <c r="UZL619" s="526"/>
      <c r="UZM619" s="86"/>
      <c r="UZN619" s="526"/>
      <c r="UZO619" s="86"/>
      <c r="UZP619" s="526"/>
      <c r="UZQ619" s="86"/>
      <c r="UZR619" s="526"/>
      <c r="UZS619" s="86"/>
      <c r="UZT619" s="526"/>
      <c r="UZU619" s="86"/>
      <c r="UZV619" s="526"/>
      <c r="UZW619" s="86"/>
      <c r="UZX619" s="526"/>
      <c r="UZY619" s="86"/>
      <c r="UZZ619" s="526"/>
      <c r="VAA619" s="86"/>
      <c r="VAB619" s="526"/>
      <c r="VAC619" s="86"/>
      <c r="VAD619" s="526"/>
      <c r="VAE619" s="86"/>
      <c r="VAF619" s="526"/>
      <c r="VAG619" s="86"/>
      <c r="VAH619" s="526"/>
      <c r="VAI619" s="86"/>
      <c r="VAJ619" s="526"/>
      <c r="VAK619" s="86"/>
      <c r="VAL619" s="526"/>
      <c r="VAM619" s="86"/>
      <c r="VAN619" s="526"/>
      <c r="VAO619" s="86"/>
      <c r="VAP619" s="526"/>
      <c r="VAQ619" s="86"/>
      <c r="VAR619" s="526"/>
      <c r="VAS619" s="86"/>
      <c r="VAT619" s="526"/>
      <c r="VAU619" s="86"/>
      <c r="VAV619" s="526"/>
      <c r="VAW619" s="86"/>
      <c r="VAX619" s="526"/>
      <c r="VAY619" s="86"/>
      <c r="VAZ619" s="526"/>
      <c r="VBA619" s="86"/>
      <c r="VBB619" s="526"/>
      <c r="VBC619" s="86"/>
      <c r="VBD619" s="526"/>
      <c r="VBE619" s="86"/>
      <c r="VBF619" s="526"/>
      <c r="VBG619" s="86"/>
      <c r="VBH619" s="526"/>
      <c r="VBI619" s="86"/>
      <c r="VBJ619" s="526"/>
      <c r="VBK619" s="86"/>
      <c r="VBL619" s="526"/>
      <c r="VBM619" s="86"/>
      <c r="VBN619" s="526"/>
      <c r="VBO619" s="86"/>
      <c r="VBP619" s="526"/>
      <c r="VBQ619" s="86"/>
      <c r="VBR619" s="526"/>
      <c r="VBS619" s="86"/>
      <c r="VBT619" s="526"/>
      <c r="VBU619" s="86"/>
      <c r="VBV619" s="526"/>
      <c r="VBW619" s="86"/>
      <c r="VBX619" s="526"/>
      <c r="VBY619" s="86"/>
      <c r="VBZ619" s="526"/>
      <c r="VCA619" s="86"/>
      <c r="VCB619" s="526"/>
      <c r="VCC619" s="86"/>
      <c r="VCD619" s="526"/>
      <c r="VCE619" s="86"/>
      <c r="VCF619" s="526"/>
      <c r="VCG619" s="86"/>
      <c r="VCH619" s="526"/>
      <c r="VCI619" s="86"/>
      <c r="VCJ619" s="526"/>
      <c r="VCK619" s="86"/>
      <c r="VCL619" s="526"/>
      <c r="VCM619" s="86"/>
      <c r="VCN619" s="526"/>
      <c r="VCO619" s="86"/>
      <c r="VCP619" s="526"/>
      <c r="VCQ619" s="86"/>
      <c r="VCR619" s="526"/>
      <c r="VCS619" s="86"/>
      <c r="VCT619" s="526"/>
      <c r="VCU619" s="86"/>
      <c r="VCV619" s="526"/>
      <c r="VCW619" s="86"/>
      <c r="VCX619" s="526"/>
      <c r="VCY619" s="86"/>
      <c r="VCZ619" s="526"/>
      <c r="VDA619" s="86"/>
      <c r="VDB619" s="526"/>
      <c r="VDC619" s="86"/>
      <c r="VDD619" s="526"/>
      <c r="VDE619" s="86"/>
      <c r="VDF619" s="526"/>
      <c r="VDG619" s="86"/>
      <c r="VDH619" s="526"/>
      <c r="VDI619" s="86"/>
      <c r="VDJ619" s="526"/>
      <c r="VDK619" s="86"/>
      <c r="VDL619" s="526"/>
      <c r="VDM619" s="86"/>
      <c r="VDN619" s="526"/>
      <c r="VDO619" s="86"/>
      <c r="VDP619" s="526"/>
      <c r="VDQ619" s="86"/>
      <c r="VDR619" s="526"/>
      <c r="VDS619" s="86"/>
      <c r="VDT619" s="526"/>
      <c r="VDU619" s="86"/>
      <c r="VDV619" s="526"/>
      <c r="VDW619" s="86"/>
      <c r="VDX619" s="526"/>
      <c r="VDY619" s="86"/>
      <c r="VDZ619" s="526"/>
      <c r="VEA619" s="86"/>
      <c r="VEB619" s="526"/>
      <c r="VEC619" s="86"/>
      <c r="VED619" s="526"/>
      <c r="VEE619" s="86"/>
      <c r="VEF619" s="526"/>
      <c r="VEG619" s="86"/>
      <c r="VEH619" s="526"/>
      <c r="VEI619" s="86"/>
      <c r="VEJ619" s="526"/>
      <c r="VEK619" s="86"/>
      <c r="VEL619" s="526"/>
      <c r="VEM619" s="86"/>
      <c r="VEN619" s="526"/>
      <c r="VEO619" s="86"/>
      <c r="VEP619" s="526"/>
      <c r="VEQ619" s="86"/>
      <c r="VER619" s="526"/>
      <c r="VES619" s="86"/>
      <c r="VET619" s="526"/>
      <c r="VEU619" s="86"/>
      <c r="VEV619" s="526"/>
      <c r="VEW619" s="86"/>
      <c r="VEX619" s="526"/>
      <c r="VEY619" s="86"/>
      <c r="VEZ619" s="526"/>
      <c r="VFA619" s="86"/>
      <c r="VFB619" s="526"/>
      <c r="VFC619" s="86"/>
      <c r="VFD619" s="526"/>
      <c r="VFE619" s="86"/>
      <c r="VFF619" s="526"/>
      <c r="VFG619" s="86"/>
      <c r="VFH619" s="526"/>
      <c r="VFI619" s="86"/>
      <c r="VFJ619" s="526"/>
      <c r="VFK619" s="86"/>
      <c r="VFL619" s="526"/>
      <c r="VFM619" s="86"/>
      <c r="VFN619" s="526"/>
      <c r="VFO619" s="86"/>
      <c r="VFP619" s="526"/>
      <c r="VFQ619" s="86"/>
      <c r="VFR619" s="526"/>
      <c r="VFS619" s="86"/>
      <c r="VFT619" s="526"/>
      <c r="VFU619" s="86"/>
      <c r="VFV619" s="526"/>
      <c r="VFW619" s="86"/>
      <c r="VFX619" s="526"/>
      <c r="VFY619" s="86"/>
      <c r="VFZ619" s="526"/>
      <c r="VGA619" s="86"/>
      <c r="VGB619" s="526"/>
      <c r="VGC619" s="86"/>
      <c r="VGD619" s="526"/>
      <c r="VGE619" s="86"/>
      <c r="VGF619" s="526"/>
      <c r="VGG619" s="86"/>
      <c r="VGH619" s="526"/>
      <c r="VGI619" s="86"/>
      <c r="VGJ619" s="526"/>
      <c r="VGK619" s="86"/>
      <c r="VGL619" s="526"/>
      <c r="VGM619" s="86"/>
      <c r="VGN619" s="526"/>
      <c r="VGO619" s="86"/>
      <c r="VGP619" s="526"/>
      <c r="VGQ619" s="86"/>
      <c r="VGR619" s="526"/>
      <c r="VGS619" s="86"/>
      <c r="VGT619" s="526"/>
      <c r="VGU619" s="86"/>
      <c r="VGV619" s="526"/>
      <c r="VGW619" s="86"/>
      <c r="VGX619" s="526"/>
      <c r="VGY619" s="86"/>
      <c r="VGZ619" s="526"/>
      <c r="VHA619" s="86"/>
      <c r="VHB619" s="526"/>
      <c r="VHC619" s="86"/>
      <c r="VHD619" s="526"/>
      <c r="VHE619" s="86"/>
      <c r="VHF619" s="526"/>
      <c r="VHG619" s="86"/>
      <c r="VHH619" s="526"/>
      <c r="VHI619" s="86"/>
      <c r="VHJ619" s="526"/>
      <c r="VHK619" s="86"/>
      <c r="VHL619" s="526"/>
      <c r="VHM619" s="86"/>
      <c r="VHN619" s="526"/>
      <c r="VHO619" s="86"/>
      <c r="VHP619" s="526"/>
      <c r="VHQ619" s="86"/>
      <c r="VHR619" s="526"/>
      <c r="VHS619" s="86"/>
      <c r="VHT619" s="526"/>
      <c r="VHU619" s="86"/>
      <c r="VHV619" s="526"/>
      <c r="VHW619" s="86"/>
      <c r="VHX619" s="526"/>
      <c r="VHY619" s="86"/>
      <c r="VHZ619" s="526"/>
      <c r="VIA619" s="86"/>
      <c r="VIB619" s="526"/>
      <c r="VIC619" s="86"/>
      <c r="VID619" s="526"/>
      <c r="VIE619" s="86"/>
      <c r="VIF619" s="526"/>
      <c r="VIG619" s="86"/>
      <c r="VIH619" s="526"/>
      <c r="VII619" s="86"/>
      <c r="VIJ619" s="526"/>
      <c r="VIK619" s="86"/>
      <c r="VIL619" s="526"/>
      <c r="VIM619" s="86"/>
      <c r="VIN619" s="526"/>
      <c r="VIO619" s="86"/>
      <c r="VIP619" s="526"/>
      <c r="VIQ619" s="86"/>
      <c r="VIR619" s="526"/>
      <c r="VIS619" s="86"/>
      <c r="VIT619" s="526"/>
      <c r="VIU619" s="86"/>
      <c r="VIV619" s="526"/>
      <c r="VIW619" s="86"/>
      <c r="VIX619" s="526"/>
      <c r="VIY619" s="86"/>
      <c r="VIZ619" s="526"/>
      <c r="VJA619" s="86"/>
      <c r="VJB619" s="526"/>
      <c r="VJC619" s="86"/>
      <c r="VJD619" s="526"/>
      <c r="VJE619" s="86"/>
      <c r="VJF619" s="526"/>
      <c r="VJG619" s="86"/>
      <c r="VJH619" s="526"/>
      <c r="VJI619" s="86"/>
      <c r="VJJ619" s="526"/>
      <c r="VJK619" s="86"/>
      <c r="VJL619" s="526"/>
      <c r="VJM619" s="86"/>
      <c r="VJN619" s="526"/>
      <c r="VJO619" s="86"/>
      <c r="VJP619" s="526"/>
      <c r="VJQ619" s="86"/>
      <c r="VJR619" s="526"/>
      <c r="VJS619" s="86"/>
      <c r="VJT619" s="526"/>
      <c r="VJU619" s="86"/>
      <c r="VJV619" s="526"/>
      <c r="VJW619" s="86"/>
      <c r="VJX619" s="526"/>
      <c r="VJY619" s="86"/>
      <c r="VJZ619" s="526"/>
      <c r="VKA619" s="86"/>
      <c r="VKB619" s="526"/>
      <c r="VKC619" s="86"/>
      <c r="VKD619" s="526"/>
      <c r="VKE619" s="86"/>
      <c r="VKF619" s="526"/>
      <c r="VKG619" s="86"/>
      <c r="VKH619" s="526"/>
      <c r="VKI619" s="86"/>
      <c r="VKJ619" s="526"/>
      <c r="VKK619" s="86"/>
      <c r="VKL619" s="526"/>
      <c r="VKM619" s="86"/>
      <c r="VKN619" s="526"/>
      <c r="VKO619" s="86"/>
      <c r="VKP619" s="526"/>
      <c r="VKQ619" s="86"/>
      <c r="VKR619" s="526"/>
      <c r="VKS619" s="86"/>
      <c r="VKT619" s="526"/>
      <c r="VKU619" s="86"/>
      <c r="VKV619" s="526"/>
      <c r="VKW619" s="86"/>
      <c r="VKX619" s="526"/>
      <c r="VKY619" s="86"/>
      <c r="VKZ619" s="526"/>
      <c r="VLA619" s="86"/>
      <c r="VLB619" s="526"/>
      <c r="VLC619" s="86"/>
      <c r="VLD619" s="526"/>
      <c r="VLE619" s="86"/>
      <c r="VLF619" s="526"/>
      <c r="VLG619" s="86"/>
      <c r="VLH619" s="526"/>
      <c r="VLI619" s="86"/>
      <c r="VLJ619" s="526"/>
      <c r="VLK619" s="86"/>
      <c r="VLL619" s="526"/>
      <c r="VLM619" s="86"/>
      <c r="VLN619" s="526"/>
      <c r="VLO619" s="86"/>
      <c r="VLP619" s="526"/>
      <c r="VLQ619" s="86"/>
      <c r="VLR619" s="526"/>
      <c r="VLS619" s="86"/>
      <c r="VLT619" s="526"/>
      <c r="VLU619" s="86"/>
      <c r="VLV619" s="526"/>
      <c r="VLW619" s="86"/>
      <c r="VLX619" s="526"/>
      <c r="VLY619" s="86"/>
      <c r="VLZ619" s="526"/>
      <c r="VMA619" s="86"/>
      <c r="VMB619" s="526"/>
      <c r="VMC619" s="86"/>
      <c r="VMD619" s="526"/>
      <c r="VME619" s="86"/>
      <c r="VMF619" s="526"/>
      <c r="VMG619" s="86"/>
      <c r="VMH619" s="526"/>
      <c r="VMI619" s="86"/>
      <c r="VMJ619" s="526"/>
      <c r="VMK619" s="86"/>
      <c r="VML619" s="526"/>
      <c r="VMM619" s="86"/>
      <c r="VMN619" s="526"/>
      <c r="VMO619" s="86"/>
      <c r="VMP619" s="526"/>
      <c r="VMQ619" s="86"/>
      <c r="VMR619" s="526"/>
      <c r="VMS619" s="86"/>
      <c r="VMT619" s="526"/>
      <c r="VMU619" s="86"/>
      <c r="VMV619" s="526"/>
      <c r="VMW619" s="86"/>
      <c r="VMX619" s="526"/>
      <c r="VMY619" s="86"/>
      <c r="VMZ619" s="526"/>
      <c r="VNA619" s="86"/>
      <c r="VNB619" s="526"/>
      <c r="VNC619" s="86"/>
      <c r="VND619" s="526"/>
      <c r="VNE619" s="86"/>
      <c r="VNF619" s="526"/>
      <c r="VNG619" s="86"/>
      <c r="VNH619" s="526"/>
      <c r="VNI619" s="86"/>
      <c r="VNJ619" s="526"/>
      <c r="VNK619" s="86"/>
      <c r="VNL619" s="526"/>
      <c r="VNM619" s="86"/>
      <c r="VNN619" s="526"/>
      <c r="VNO619" s="86"/>
      <c r="VNP619" s="526"/>
      <c r="VNQ619" s="86"/>
      <c r="VNR619" s="526"/>
      <c r="VNS619" s="86"/>
      <c r="VNT619" s="526"/>
      <c r="VNU619" s="86"/>
      <c r="VNV619" s="526"/>
      <c r="VNW619" s="86"/>
      <c r="VNX619" s="526"/>
      <c r="VNY619" s="86"/>
      <c r="VNZ619" s="526"/>
      <c r="VOA619" s="86"/>
      <c r="VOB619" s="526"/>
      <c r="VOC619" s="86"/>
      <c r="VOD619" s="526"/>
      <c r="VOE619" s="86"/>
      <c r="VOF619" s="526"/>
      <c r="VOG619" s="86"/>
      <c r="VOH619" s="526"/>
      <c r="VOI619" s="86"/>
      <c r="VOJ619" s="526"/>
      <c r="VOK619" s="86"/>
      <c r="VOL619" s="526"/>
      <c r="VOM619" s="86"/>
      <c r="VON619" s="526"/>
      <c r="VOO619" s="86"/>
      <c r="VOP619" s="526"/>
      <c r="VOQ619" s="86"/>
      <c r="VOR619" s="526"/>
      <c r="VOS619" s="86"/>
      <c r="VOT619" s="526"/>
      <c r="VOU619" s="86"/>
      <c r="VOV619" s="526"/>
      <c r="VOW619" s="86"/>
      <c r="VOX619" s="526"/>
      <c r="VOY619" s="86"/>
      <c r="VOZ619" s="526"/>
      <c r="VPA619" s="86"/>
      <c r="VPB619" s="526"/>
      <c r="VPC619" s="86"/>
      <c r="VPD619" s="526"/>
      <c r="VPE619" s="86"/>
      <c r="VPF619" s="526"/>
      <c r="VPG619" s="86"/>
      <c r="VPH619" s="526"/>
      <c r="VPI619" s="86"/>
      <c r="VPJ619" s="526"/>
      <c r="VPK619" s="86"/>
      <c r="VPL619" s="526"/>
      <c r="VPM619" s="86"/>
      <c r="VPN619" s="526"/>
      <c r="VPO619" s="86"/>
      <c r="VPP619" s="526"/>
      <c r="VPQ619" s="86"/>
      <c r="VPR619" s="526"/>
      <c r="VPS619" s="86"/>
      <c r="VPT619" s="526"/>
      <c r="VPU619" s="86"/>
      <c r="VPV619" s="526"/>
      <c r="VPW619" s="86"/>
      <c r="VPX619" s="526"/>
      <c r="VPY619" s="86"/>
      <c r="VPZ619" s="526"/>
      <c r="VQA619" s="86"/>
      <c r="VQB619" s="526"/>
      <c r="VQC619" s="86"/>
      <c r="VQD619" s="526"/>
      <c r="VQE619" s="86"/>
      <c r="VQF619" s="526"/>
      <c r="VQG619" s="86"/>
      <c r="VQH619" s="526"/>
      <c r="VQI619" s="86"/>
      <c r="VQJ619" s="526"/>
      <c r="VQK619" s="86"/>
      <c r="VQL619" s="526"/>
      <c r="VQM619" s="86"/>
      <c r="VQN619" s="526"/>
      <c r="VQO619" s="86"/>
      <c r="VQP619" s="526"/>
      <c r="VQQ619" s="86"/>
      <c r="VQR619" s="526"/>
      <c r="VQS619" s="86"/>
      <c r="VQT619" s="526"/>
      <c r="VQU619" s="86"/>
      <c r="VQV619" s="526"/>
      <c r="VQW619" s="86"/>
      <c r="VQX619" s="526"/>
      <c r="VQY619" s="86"/>
      <c r="VQZ619" s="526"/>
      <c r="VRA619" s="86"/>
      <c r="VRB619" s="526"/>
      <c r="VRC619" s="86"/>
      <c r="VRD619" s="526"/>
      <c r="VRE619" s="86"/>
      <c r="VRF619" s="526"/>
      <c r="VRG619" s="86"/>
      <c r="VRH619" s="526"/>
      <c r="VRI619" s="86"/>
      <c r="VRJ619" s="526"/>
      <c r="VRK619" s="86"/>
      <c r="VRL619" s="526"/>
      <c r="VRM619" s="86"/>
      <c r="VRN619" s="526"/>
      <c r="VRO619" s="86"/>
      <c r="VRP619" s="526"/>
      <c r="VRQ619" s="86"/>
      <c r="VRR619" s="526"/>
      <c r="VRS619" s="86"/>
      <c r="VRT619" s="526"/>
      <c r="VRU619" s="86"/>
      <c r="VRV619" s="526"/>
      <c r="VRW619" s="86"/>
      <c r="VRX619" s="526"/>
      <c r="VRY619" s="86"/>
      <c r="VRZ619" s="526"/>
      <c r="VSA619" s="86"/>
      <c r="VSB619" s="526"/>
      <c r="VSC619" s="86"/>
      <c r="VSD619" s="526"/>
      <c r="VSE619" s="86"/>
      <c r="VSF619" s="526"/>
      <c r="VSG619" s="86"/>
      <c r="VSH619" s="526"/>
      <c r="VSI619" s="86"/>
      <c r="VSJ619" s="526"/>
      <c r="VSK619" s="86"/>
      <c r="VSL619" s="526"/>
      <c r="VSM619" s="86"/>
      <c r="VSN619" s="526"/>
      <c r="VSO619" s="86"/>
      <c r="VSP619" s="526"/>
      <c r="VSQ619" s="86"/>
      <c r="VSR619" s="526"/>
      <c r="VSS619" s="86"/>
      <c r="VST619" s="526"/>
      <c r="VSU619" s="86"/>
      <c r="VSV619" s="526"/>
      <c r="VSW619" s="86"/>
      <c r="VSX619" s="526"/>
      <c r="VSY619" s="86"/>
      <c r="VSZ619" s="526"/>
      <c r="VTA619" s="86"/>
      <c r="VTB619" s="526"/>
      <c r="VTC619" s="86"/>
      <c r="VTD619" s="526"/>
      <c r="VTE619" s="86"/>
      <c r="VTF619" s="526"/>
      <c r="VTG619" s="86"/>
      <c r="VTH619" s="526"/>
      <c r="VTI619" s="86"/>
      <c r="VTJ619" s="526"/>
      <c r="VTK619" s="86"/>
      <c r="VTL619" s="526"/>
      <c r="VTM619" s="86"/>
      <c r="VTN619" s="526"/>
      <c r="VTO619" s="86"/>
      <c r="VTP619" s="526"/>
      <c r="VTQ619" s="86"/>
      <c r="VTR619" s="526"/>
      <c r="VTS619" s="86"/>
      <c r="VTT619" s="526"/>
      <c r="VTU619" s="86"/>
      <c r="VTV619" s="526"/>
      <c r="VTW619" s="86"/>
      <c r="VTX619" s="526"/>
      <c r="VTY619" s="86"/>
      <c r="VTZ619" s="526"/>
      <c r="VUA619" s="86"/>
      <c r="VUB619" s="526"/>
      <c r="VUC619" s="86"/>
      <c r="VUD619" s="526"/>
      <c r="VUE619" s="86"/>
      <c r="VUF619" s="526"/>
      <c r="VUG619" s="86"/>
      <c r="VUH619" s="526"/>
      <c r="VUI619" s="86"/>
      <c r="VUJ619" s="526"/>
      <c r="VUK619" s="86"/>
      <c r="VUL619" s="526"/>
      <c r="VUM619" s="86"/>
      <c r="VUN619" s="526"/>
      <c r="VUO619" s="86"/>
      <c r="VUP619" s="526"/>
      <c r="VUQ619" s="86"/>
      <c r="VUR619" s="526"/>
      <c r="VUS619" s="86"/>
      <c r="VUT619" s="526"/>
      <c r="VUU619" s="86"/>
      <c r="VUV619" s="526"/>
      <c r="VUW619" s="86"/>
      <c r="VUX619" s="526"/>
      <c r="VUY619" s="86"/>
      <c r="VUZ619" s="526"/>
      <c r="VVA619" s="86"/>
      <c r="VVB619" s="526"/>
      <c r="VVC619" s="86"/>
      <c r="VVD619" s="526"/>
      <c r="VVE619" s="86"/>
      <c r="VVF619" s="526"/>
      <c r="VVG619" s="86"/>
      <c r="VVH619" s="526"/>
      <c r="VVI619" s="86"/>
      <c r="VVJ619" s="526"/>
      <c r="VVK619" s="86"/>
      <c r="VVL619" s="526"/>
      <c r="VVM619" s="86"/>
      <c r="VVN619" s="526"/>
      <c r="VVO619" s="86"/>
      <c r="VVP619" s="526"/>
      <c r="VVQ619" s="86"/>
      <c r="VVR619" s="526"/>
      <c r="VVS619" s="86"/>
      <c r="VVT619" s="526"/>
      <c r="VVU619" s="86"/>
      <c r="VVV619" s="526"/>
      <c r="VVW619" s="86"/>
      <c r="VVX619" s="526"/>
      <c r="VVY619" s="86"/>
      <c r="VVZ619" s="526"/>
      <c r="VWA619" s="86"/>
      <c r="VWB619" s="526"/>
      <c r="VWC619" s="86"/>
      <c r="VWD619" s="526"/>
      <c r="VWE619" s="86"/>
      <c r="VWF619" s="526"/>
      <c r="VWG619" s="86"/>
      <c r="VWH619" s="526"/>
      <c r="VWI619" s="86"/>
      <c r="VWJ619" s="526"/>
      <c r="VWK619" s="86"/>
      <c r="VWL619" s="526"/>
      <c r="VWM619" s="86"/>
      <c r="VWN619" s="526"/>
      <c r="VWO619" s="86"/>
      <c r="VWP619" s="526"/>
      <c r="VWQ619" s="86"/>
      <c r="VWR619" s="526"/>
      <c r="VWS619" s="86"/>
      <c r="VWT619" s="526"/>
      <c r="VWU619" s="86"/>
      <c r="VWV619" s="526"/>
      <c r="VWW619" s="86"/>
      <c r="VWX619" s="526"/>
      <c r="VWY619" s="86"/>
      <c r="VWZ619" s="526"/>
      <c r="VXA619" s="86"/>
      <c r="VXB619" s="526"/>
      <c r="VXC619" s="86"/>
      <c r="VXD619" s="526"/>
      <c r="VXE619" s="86"/>
      <c r="VXF619" s="526"/>
      <c r="VXG619" s="86"/>
      <c r="VXH619" s="526"/>
      <c r="VXI619" s="86"/>
      <c r="VXJ619" s="526"/>
      <c r="VXK619" s="86"/>
      <c r="VXL619" s="526"/>
      <c r="VXM619" s="86"/>
      <c r="VXN619" s="526"/>
      <c r="VXO619" s="86"/>
      <c r="VXP619" s="526"/>
      <c r="VXQ619" s="86"/>
      <c r="VXR619" s="526"/>
      <c r="VXS619" s="86"/>
      <c r="VXT619" s="526"/>
      <c r="VXU619" s="86"/>
      <c r="VXV619" s="526"/>
      <c r="VXW619" s="86"/>
      <c r="VXX619" s="526"/>
      <c r="VXY619" s="86"/>
      <c r="VXZ619" s="526"/>
      <c r="VYA619" s="86"/>
      <c r="VYB619" s="526"/>
      <c r="VYC619" s="86"/>
      <c r="VYD619" s="526"/>
      <c r="VYE619" s="86"/>
      <c r="VYF619" s="526"/>
      <c r="VYG619" s="86"/>
      <c r="VYH619" s="526"/>
      <c r="VYI619" s="86"/>
      <c r="VYJ619" s="526"/>
      <c r="VYK619" s="86"/>
      <c r="VYL619" s="526"/>
      <c r="VYM619" s="86"/>
      <c r="VYN619" s="526"/>
      <c r="VYO619" s="86"/>
      <c r="VYP619" s="526"/>
      <c r="VYQ619" s="86"/>
      <c r="VYR619" s="526"/>
      <c r="VYS619" s="86"/>
      <c r="VYT619" s="526"/>
      <c r="VYU619" s="86"/>
      <c r="VYV619" s="526"/>
      <c r="VYW619" s="86"/>
      <c r="VYX619" s="526"/>
      <c r="VYY619" s="86"/>
      <c r="VYZ619" s="526"/>
      <c r="VZA619" s="86"/>
      <c r="VZB619" s="526"/>
      <c r="VZC619" s="86"/>
      <c r="VZD619" s="526"/>
      <c r="VZE619" s="86"/>
      <c r="VZF619" s="526"/>
      <c r="VZG619" s="86"/>
      <c r="VZH619" s="526"/>
      <c r="VZI619" s="86"/>
      <c r="VZJ619" s="526"/>
      <c r="VZK619" s="86"/>
      <c r="VZL619" s="526"/>
      <c r="VZM619" s="86"/>
      <c r="VZN619" s="526"/>
      <c r="VZO619" s="86"/>
      <c r="VZP619" s="526"/>
      <c r="VZQ619" s="86"/>
      <c r="VZR619" s="526"/>
      <c r="VZS619" s="86"/>
      <c r="VZT619" s="526"/>
      <c r="VZU619" s="86"/>
      <c r="VZV619" s="526"/>
      <c r="VZW619" s="86"/>
      <c r="VZX619" s="526"/>
      <c r="VZY619" s="86"/>
      <c r="VZZ619" s="526"/>
      <c r="WAA619" s="86"/>
      <c r="WAB619" s="526"/>
      <c r="WAC619" s="86"/>
      <c r="WAD619" s="526"/>
      <c r="WAE619" s="86"/>
      <c r="WAF619" s="526"/>
      <c r="WAG619" s="86"/>
      <c r="WAH619" s="526"/>
      <c r="WAI619" s="86"/>
      <c r="WAJ619" s="526"/>
      <c r="WAK619" s="86"/>
      <c r="WAL619" s="526"/>
      <c r="WAM619" s="86"/>
      <c r="WAN619" s="526"/>
      <c r="WAO619" s="86"/>
      <c r="WAP619" s="526"/>
      <c r="WAQ619" s="86"/>
      <c r="WAR619" s="526"/>
      <c r="WAS619" s="86"/>
      <c r="WAT619" s="526"/>
      <c r="WAU619" s="86"/>
      <c r="WAV619" s="526"/>
      <c r="WAW619" s="86"/>
      <c r="WAX619" s="526"/>
      <c r="WAY619" s="86"/>
      <c r="WAZ619" s="526"/>
      <c r="WBA619" s="86"/>
      <c r="WBB619" s="526"/>
      <c r="WBC619" s="86"/>
      <c r="WBD619" s="526"/>
      <c r="WBE619" s="86"/>
      <c r="WBF619" s="526"/>
      <c r="WBG619" s="86"/>
      <c r="WBH619" s="526"/>
      <c r="WBI619" s="86"/>
      <c r="WBJ619" s="526"/>
      <c r="WBK619" s="86"/>
      <c r="WBL619" s="526"/>
      <c r="WBM619" s="86"/>
      <c r="WBN619" s="526"/>
      <c r="WBO619" s="86"/>
      <c r="WBP619" s="526"/>
      <c r="WBQ619" s="86"/>
      <c r="WBR619" s="526"/>
      <c r="WBS619" s="86"/>
      <c r="WBT619" s="526"/>
      <c r="WBU619" s="86"/>
      <c r="WBV619" s="526"/>
      <c r="WBW619" s="86"/>
      <c r="WBX619" s="526"/>
      <c r="WBY619" s="86"/>
      <c r="WBZ619" s="526"/>
      <c r="WCA619" s="86"/>
      <c r="WCB619" s="526"/>
      <c r="WCC619" s="86"/>
      <c r="WCD619" s="526"/>
      <c r="WCE619" s="86"/>
      <c r="WCF619" s="526"/>
      <c r="WCG619" s="86"/>
      <c r="WCH619" s="526"/>
      <c r="WCI619" s="86"/>
      <c r="WCJ619" s="526"/>
      <c r="WCK619" s="86"/>
      <c r="WCL619" s="526"/>
      <c r="WCM619" s="86"/>
      <c r="WCN619" s="526"/>
      <c r="WCO619" s="86"/>
      <c r="WCP619" s="526"/>
      <c r="WCQ619" s="86"/>
      <c r="WCR619" s="526"/>
      <c r="WCS619" s="86"/>
      <c r="WCT619" s="526"/>
      <c r="WCU619" s="86"/>
      <c r="WCV619" s="526"/>
      <c r="WCW619" s="86"/>
      <c r="WCX619" s="526"/>
      <c r="WCY619" s="86"/>
      <c r="WCZ619" s="526"/>
      <c r="WDA619" s="86"/>
      <c r="WDB619" s="526"/>
      <c r="WDC619" s="86"/>
      <c r="WDD619" s="526"/>
      <c r="WDE619" s="86"/>
      <c r="WDF619" s="526"/>
      <c r="WDG619" s="86"/>
      <c r="WDH619" s="526"/>
      <c r="WDI619" s="86"/>
      <c r="WDJ619" s="526"/>
      <c r="WDK619" s="86"/>
      <c r="WDL619" s="526"/>
      <c r="WDM619" s="86"/>
      <c r="WDN619" s="526"/>
      <c r="WDO619" s="86"/>
      <c r="WDP619" s="526"/>
      <c r="WDQ619" s="86"/>
      <c r="WDR619" s="526"/>
      <c r="WDS619" s="86"/>
      <c r="WDT619" s="526"/>
      <c r="WDU619" s="86"/>
      <c r="WDV619" s="526"/>
      <c r="WDW619" s="86"/>
      <c r="WDX619" s="526"/>
      <c r="WDY619" s="86"/>
      <c r="WDZ619" s="526"/>
      <c r="WEA619" s="86"/>
      <c r="WEB619" s="526"/>
      <c r="WEC619" s="86"/>
      <c r="WED619" s="526"/>
      <c r="WEE619" s="86"/>
      <c r="WEF619" s="526"/>
      <c r="WEG619" s="86"/>
      <c r="WEH619" s="526"/>
      <c r="WEI619" s="86"/>
      <c r="WEJ619" s="526"/>
      <c r="WEK619" s="86"/>
      <c r="WEL619" s="526"/>
      <c r="WEM619" s="86"/>
      <c r="WEN619" s="526"/>
      <c r="WEO619" s="86"/>
      <c r="WEP619" s="526"/>
      <c r="WEQ619" s="86"/>
      <c r="WER619" s="526"/>
      <c r="WES619" s="86"/>
      <c r="WET619" s="526"/>
      <c r="WEU619" s="86"/>
      <c r="WEV619" s="526"/>
      <c r="WEW619" s="86"/>
      <c r="WEX619" s="526"/>
      <c r="WEY619" s="86"/>
      <c r="WEZ619" s="526"/>
      <c r="WFA619" s="86"/>
      <c r="WFB619" s="526"/>
      <c r="WFC619" s="86"/>
      <c r="WFD619" s="526"/>
      <c r="WFE619" s="86"/>
      <c r="WFF619" s="526"/>
      <c r="WFG619" s="86"/>
      <c r="WFH619" s="526"/>
      <c r="WFI619" s="86"/>
      <c r="WFJ619" s="526"/>
      <c r="WFK619" s="86"/>
      <c r="WFL619" s="526"/>
      <c r="WFM619" s="86"/>
      <c r="WFN619" s="526"/>
      <c r="WFO619" s="86"/>
      <c r="WFP619" s="526"/>
      <c r="WFQ619" s="86"/>
      <c r="WFR619" s="526"/>
      <c r="WFS619" s="86"/>
      <c r="WFT619" s="526"/>
      <c r="WFU619" s="86"/>
      <c r="WFV619" s="526"/>
      <c r="WFW619" s="86"/>
      <c r="WFX619" s="526"/>
      <c r="WFY619" s="86"/>
      <c r="WFZ619" s="526"/>
      <c r="WGA619" s="86"/>
      <c r="WGB619" s="526"/>
      <c r="WGC619" s="86"/>
      <c r="WGD619" s="526"/>
      <c r="WGE619" s="86"/>
      <c r="WGF619" s="526"/>
      <c r="WGG619" s="86"/>
      <c r="WGH619" s="526"/>
      <c r="WGI619" s="86"/>
      <c r="WGJ619" s="526"/>
      <c r="WGK619" s="86"/>
      <c r="WGL619" s="526"/>
      <c r="WGM619" s="86"/>
      <c r="WGN619" s="526"/>
      <c r="WGO619" s="86"/>
      <c r="WGP619" s="526"/>
      <c r="WGQ619" s="86"/>
      <c r="WGR619" s="526"/>
      <c r="WGS619" s="86"/>
      <c r="WGT619" s="526"/>
      <c r="WGU619" s="86"/>
      <c r="WGV619" s="526"/>
      <c r="WGW619" s="86"/>
      <c r="WGX619" s="526"/>
      <c r="WGY619" s="86"/>
      <c r="WGZ619" s="526"/>
      <c r="WHA619" s="86"/>
      <c r="WHB619" s="526"/>
      <c r="WHC619" s="86"/>
      <c r="WHD619" s="526"/>
      <c r="WHE619" s="86"/>
      <c r="WHF619" s="526"/>
      <c r="WHG619" s="86"/>
      <c r="WHH619" s="526"/>
      <c r="WHI619" s="86"/>
      <c r="WHJ619" s="526"/>
      <c r="WHK619" s="86"/>
      <c r="WHL619" s="526"/>
      <c r="WHM619" s="86"/>
      <c r="WHN619" s="526"/>
      <c r="WHO619" s="86"/>
      <c r="WHP619" s="526"/>
      <c r="WHQ619" s="86"/>
      <c r="WHR619" s="526"/>
      <c r="WHS619" s="86"/>
      <c r="WHT619" s="526"/>
      <c r="WHU619" s="86"/>
      <c r="WHV619" s="526"/>
      <c r="WHW619" s="86"/>
      <c r="WHX619" s="526"/>
      <c r="WHY619" s="86"/>
      <c r="WHZ619" s="526"/>
      <c r="WIA619" s="86"/>
      <c r="WIB619" s="526"/>
      <c r="WIC619" s="86"/>
      <c r="WID619" s="526"/>
      <c r="WIE619" s="86"/>
      <c r="WIF619" s="526"/>
      <c r="WIG619" s="86"/>
      <c r="WIH619" s="526"/>
      <c r="WII619" s="86"/>
      <c r="WIJ619" s="526"/>
      <c r="WIK619" s="86"/>
      <c r="WIL619" s="526"/>
      <c r="WIM619" s="86"/>
      <c r="WIN619" s="526"/>
      <c r="WIO619" s="86"/>
      <c r="WIP619" s="526"/>
      <c r="WIQ619" s="86"/>
      <c r="WIR619" s="526"/>
      <c r="WIS619" s="86"/>
      <c r="WIT619" s="526"/>
      <c r="WIU619" s="86"/>
      <c r="WIV619" s="526"/>
      <c r="WIW619" s="86"/>
      <c r="WIX619" s="526"/>
      <c r="WIY619" s="86"/>
      <c r="WIZ619" s="526"/>
      <c r="WJA619" s="86"/>
      <c r="WJB619" s="526"/>
      <c r="WJC619" s="86"/>
      <c r="WJD619" s="526"/>
      <c r="WJE619" s="86"/>
      <c r="WJF619" s="526"/>
      <c r="WJG619" s="86"/>
      <c r="WJH619" s="526"/>
      <c r="WJI619" s="86"/>
      <c r="WJJ619" s="526"/>
      <c r="WJK619" s="86"/>
      <c r="WJL619" s="526"/>
      <c r="WJM619" s="86"/>
      <c r="WJN619" s="526"/>
      <c r="WJO619" s="86"/>
      <c r="WJP619" s="526"/>
      <c r="WJQ619" s="86"/>
      <c r="WJR619" s="526"/>
      <c r="WJS619" s="86"/>
      <c r="WJT619" s="526"/>
      <c r="WJU619" s="86"/>
      <c r="WJV619" s="526"/>
      <c r="WJW619" s="86"/>
      <c r="WJX619" s="526"/>
      <c r="WJY619" s="86"/>
      <c r="WJZ619" s="526"/>
      <c r="WKA619" s="86"/>
      <c r="WKB619" s="526"/>
      <c r="WKC619" s="86"/>
      <c r="WKD619" s="526"/>
      <c r="WKE619" s="86"/>
      <c r="WKF619" s="526"/>
      <c r="WKG619" s="86"/>
      <c r="WKH619" s="526"/>
      <c r="WKI619" s="86"/>
      <c r="WKJ619" s="526"/>
      <c r="WKK619" s="86"/>
      <c r="WKL619" s="526"/>
      <c r="WKM619" s="86"/>
      <c r="WKN619" s="526"/>
      <c r="WKO619" s="86"/>
      <c r="WKP619" s="526"/>
      <c r="WKQ619" s="86"/>
      <c r="WKR619" s="526"/>
      <c r="WKS619" s="86"/>
      <c r="WKT619" s="526"/>
      <c r="WKU619" s="86"/>
      <c r="WKV619" s="526"/>
      <c r="WKW619" s="86"/>
      <c r="WKX619" s="526"/>
      <c r="WKY619" s="86"/>
      <c r="WKZ619" s="526"/>
      <c r="WLA619" s="86"/>
      <c r="WLB619" s="526"/>
      <c r="WLC619" s="86"/>
      <c r="WLD619" s="526"/>
      <c r="WLE619" s="86"/>
      <c r="WLF619" s="526"/>
      <c r="WLG619" s="86"/>
      <c r="WLH619" s="526"/>
      <c r="WLI619" s="86"/>
      <c r="WLJ619" s="526"/>
      <c r="WLK619" s="86"/>
      <c r="WLL619" s="526"/>
      <c r="WLM619" s="86"/>
      <c r="WLN619" s="526"/>
      <c r="WLO619" s="86"/>
      <c r="WLP619" s="526"/>
      <c r="WLQ619" s="86"/>
      <c r="WLR619" s="526"/>
      <c r="WLS619" s="86"/>
      <c r="WLT619" s="526"/>
      <c r="WLU619" s="86"/>
      <c r="WLV619" s="526"/>
      <c r="WLW619" s="86"/>
      <c r="WLX619" s="526"/>
      <c r="WLY619" s="86"/>
      <c r="WLZ619" s="526"/>
      <c r="WMA619" s="86"/>
      <c r="WMB619" s="526"/>
      <c r="WMC619" s="86"/>
      <c r="WMD619" s="526"/>
      <c r="WME619" s="86"/>
      <c r="WMF619" s="526"/>
      <c r="WMG619" s="86"/>
      <c r="WMH619" s="526"/>
      <c r="WMI619" s="86"/>
      <c r="WMJ619" s="526"/>
      <c r="WMK619" s="86"/>
      <c r="WML619" s="526"/>
      <c r="WMM619" s="86"/>
      <c r="WMN619" s="526"/>
      <c r="WMO619" s="86"/>
      <c r="WMP619" s="526"/>
      <c r="WMQ619" s="86"/>
      <c r="WMR619" s="526"/>
      <c r="WMS619" s="86"/>
      <c r="WMT619" s="526"/>
      <c r="WMU619" s="86"/>
      <c r="WMV619" s="526"/>
      <c r="WMW619" s="86"/>
      <c r="WMX619" s="526"/>
      <c r="WMY619" s="86"/>
      <c r="WMZ619" s="526"/>
      <c r="WNA619" s="86"/>
      <c r="WNB619" s="526"/>
      <c r="WNC619" s="86"/>
      <c r="WND619" s="526"/>
      <c r="WNE619" s="86"/>
      <c r="WNF619" s="526"/>
      <c r="WNG619" s="86"/>
      <c r="WNH619" s="526"/>
      <c r="WNI619" s="86"/>
      <c r="WNJ619" s="526"/>
      <c r="WNK619" s="86"/>
      <c r="WNL619" s="526"/>
      <c r="WNM619" s="86"/>
      <c r="WNN619" s="526"/>
      <c r="WNO619" s="86"/>
      <c r="WNP619" s="526"/>
      <c r="WNQ619" s="86"/>
      <c r="WNR619" s="526"/>
      <c r="WNS619" s="86"/>
      <c r="WNT619" s="526"/>
      <c r="WNU619" s="86"/>
      <c r="WNV619" s="526"/>
      <c r="WNW619" s="86"/>
      <c r="WNX619" s="526"/>
      <c r="WNY619" s="86"/>
      <c r="WNZ619" s="526"/>
      <c r="WOA619" s="86"/>
      <c r="WOB619" s="526"/>
      <c r="WOC619" s="86"/>
      <c r="WOD619" s="526"/>
      <c r="WOE619" s="86"/>
      <c r="WOF619" s="526"/>
      <c r="WOG619" s="86"/>
      <c r="WOH619" s="526"/>
      <c r="WOI619" s="86"/>
      <c r="WOJ619" s="526"/>
      <c r="WOK619" s="86"/>
      <c r="WOL619" s="526"/>
      <c r="WOM619" s="86"/>
      <c r="WON619" s="526"/>
      <c r="WOO619" s="86"/>
      <c r="WOP619" s="526"/>
      <c r="WOQ619" s="86"/>
      <c r="WOR619" s="526"/>
      <c r="WOS619" s="86"/>
      <c r="WOT619" s="526"/>
      <c r="WOU619" s="86"/>
      <c r="WOV619" s="526"/>
      <c r="WOW619" s="86"/>
      <c r="WOX619" s="526"/>
      <c r="WOY619" s="86"/>
      <c r="WOZ619" s="526"/>
      <c r="WPA619" s="86"/>
      <c r="WPB619" s="526"/>
      <c r="WPC619" s="86"/>
      <c r="WPD619" s="526"/>
      <c r="WPE619" s="86"/>
      <c r="WPF619" s="526"/>
      <c r="WPG619" s="86"/>
      <c r="WPH619" s="526"/>
      <c r="WPI619" s="86"/>
      <c r="WPJ619" s="526"/>
      <c r="WPK619" s="86"/>
      <c r="WPL619" s="526"/>
      <c r="WPM619" s="86"/>
      <c r="WPN619" s="526"/>
      <c r="WPO619" s="86"/>
      <c r="WPP619" s="526"/>
      <c r="WPQ619" s="86"/>
      <c r="WPR619" s="526"/>
      <c r="WPS619" s="86"/>
      <c r="WPT619" s="526"/>
      <c r="WPU619" s="86"/>
      <c r="WPV619" s="526"/>
      <c r="WPW619" s="86"/>
      <c r="WPX619" s="526"/>
      <c r="WPY619" s="86"/>
      <c r="WPZ619" s="526"/>
      <c r="WQA619" s="86"/>
      <c r="WQB619" s="526"/>
      <c r="WQC619" s="86"/>
      <c r="WQD619" s="526"/>
      <c r="WQE619" s="86"/>
      <c r="WQF619" s="526"/>
      <c r="WQG619" s="86"/>
      <c r="WQH619" s="526"/>
      <c r="WQI619" s="86"/>
      <c r="WQJ619" s="526"/>
      <c r="WQK619" s="86"/>
      <c r="WQL619" s="526"/>
      <c r="WQM619" s="86"/>
      <c r="WQN619" s="526"/>
      <c r="WQO619" s="86"/>
      <c r="WQP619" s="526"/>
      <c r="WQQ619" s="86"/>
      <c r="WQR619" s="526"/>
      <c r="WQS619" s="86"/>
      <c r="WQT619" s="526"/>
      <c r="WQU619" s="86"/>
      <c r="WQV619" s="526"/>
      <c r="WQW619" s="86"/>
      <c r="WQX619" s="526"/>
      <c r="WQY619" s="86"/>
      <c r="WQZ619" s="526"/>
      <c r="WRA619" s="86"/>
      <c r="WRB619" s="526"/>
      <c r="WRC619" s="86"/>
      <c r="WRD619" s="526"/>
      <c r="WRE619" s="86"/>
      <c r="WRF619" s="526"/>
      <c r="WRG619" s="86"/>
      <c r="WRH619" s="526"/>
      <c r="WRI619" s="86"/>
      <c r="WRJ619" s="526"/>
      <c r="WRK619" s="86"/>
      <c r="WRL619" s="526"/>
      <c r="WRM619" s="86"/>
      <c r="WRN619" s="526"/>
      <c r="WRO619" s="86"/>
      <c r="WRP619" s="526"/>
      <c r="WRQ619" s="86"/>
      <c r="WRR619" s="526"/>
      <c r="WRS619" s="86"/>
      <c r="WRT619" s="526"/>
      <c r="WRU619" s="86"/>
      <c r="WRV619" s="526"/>
      <c r="WRW619" s="86"/>
      <c r="WRX619" s="526"/>
      <c r="WRY619" s="86"/>
      <c r="WRZ619" s="526"/>
      <c r="WSA619" s="86"/>
      <c r="WSB619" s="526"/>
      <c r="WSC619" s="86"/>
      <c r="WSD619" s="526"/>
      <c r="WSE619" s="86"/>
      <c r="WSF619" s="526"/>
      <c r="WSG619" s="86"/>
      <c r="WSH619" s="526"/>
      <c r="WSI619" s="86"/>
      <c r="WSJ619" s="526"/>
      <c r="WSK619" s="86"/>
      <c r="WSL619" s="526"/>
      <c r="WSM619" s="86"/>
      <c r="WSN619" s="526"/>
      <c r="WSO619" s="86"/>
      <c r="WSP619" s="526"/>
      <c r="WSQ619" s="86"/>
      <c r="WSR619" s="526"/>
      <c r="WSS619" s="86"/>
      <c r="WST619" s="526"/>
      <c r="WSU619" s="86"/>
      <c r="WSV619" s="526"/>
      <c r="WSW619" s="86"/>
      <c r="WSX619" s="526"/>
      <c r="WSY619" s="86"/>
      <c r="WSZ619" s="526"/>
      <c r="WTA619" s="86"/>
      <c r="WTB619" s="526"/>
      <c r="WTC619" s="86"/>
      <c r="WTD619" s="526"/>
      <c r="WTE619" s="86"/>
      <c r="WTF619" s="526"/>
      <c r="WTG619" s="86"/>
      <c r="WTH619" s="526"/>
      <c r="WTI619" s="86"/>
      <c r="WTJ619" s="526"/>
      <c r="WTK619" s="86"/>
      <c r="WTL619" s="526"/>
      <c r="WTM619" s="86"/>
      <c r="WTN619" s="526"/>
      <c r="WTO619" s="86"/>
      <c r="WTP619" s="526"/>
      <c r="WTQ619" s="86"/>
      <c r="WTR619" s="526"/>
      <c r="WTS619" s="86"/>
      <c r="WTT619" s="526"/>
      <c r="WTU619" s="86"/>
      <c r="WTV619" s="526"/>
      <c r="WTW619" s="86"/>
      <c r="WTX619" s="526"/>
      <c r="WTY619" s="86"/>
      <c r="WTZ619" s="526"/>
      <c r="WUA619" s="86"/>
      <c r="WUB619" s="526"/>
      <c r="WUC619" s="86"/>
      <c r="WUD619" s="526"/>
      <c r="WUE619" s="86"/>
      <c r="WUF619" s="526"/>
      <c r="WUG619" s="86"/>
      <c r="WUH619" s="526"/>
      <c r="WUI619" s="86"/>
      <c r="WUJ619" s="526"/>
      <c r="WUK619" s="86"/>
      <c r="WUL619" s="526"/>
      <c r="WUM619" s="86"/>
      <c r="WUN619" s="526"/>
      <c r="WUO619" s="86"/>
      <c r="WUP619" s="526"/>
      <c r="WUQ619" s="86"/>
      <c r="WUR619" s="526"/>
      <c r="WUS619" s="86"/>
      <c r="WUT619" s="526"/>
      <c r="WUU619" s="86"/>
      <c r="WUV619" s="526"/>
      <c r="WUW619" s="86"/>
      <c r="WUX619" s="526"/>
      <c r="WUY619" s="86"/>
      <c r="WUZ619" s="526"/>
      <c r="WVA619" s="86"/>
      <c r="WVB619" s="526"/>
      <c r="WVC619" s="86"/>
      <c r="WVD619" s="526"/>
      <c r="WVE619" s="86"/>
      <c r="WVF619" s="526"/>
      <c r="WVG619" s="86"/>
      <c r="WVH619" s="526"/>
      <c r="WVI619" s="86"/>
      <c r="WVJ619" s="526"/>
      <c r="WVK619" s="86"/>
      <c r="WVL619" s="526"/>
      <c r="WVM619" s="86"/>
      <c r="WVN619" s="526"/>
      <c r="WVO619" s="86"/>
      <c r="WVP619" s="526"/>
      <c r="WVQ619" s="86"/>
      <c r="WVR619" s="526"/>
      <c r="WVS619" s="86"/>
      <c r="WVT619" s="526"/>
      <c r="WVU619" s="86"/>
      <c r="WVV619" s="526"/>
      <c r="WVW619" s="86"/>
      <c r="WVX619" s="526"/>
      <c r="WVY619" s="86"/>
      <c r="WVZ619" s="526"/>
      <c r="WWA619" s="86"/>
      <c r="WWB619" s="526"/>
      <c r="WWC619" s="86"/>
      <c r="WWD619" s="526"/>
      <c r="WWE619" s="86"/>
      <c r="WWF619" s="526"/>
      <c r="WWG619" s="86"/>
      <c r="WWH619" s="526"/>
      <c r="WWI619" s="86"/>
      <c r="WWJ619" s="526"/>
      <c r="WWK619" s="86"/>
      <c r="WWL619" s="526"/>
      <c r="WWM619" s="86"/>
      <c r="WWN619" s="526"/>
      <c r="WWO619" s="86"/>
      <c r="WWP619" s="526"/>
      <c r="WWQ619" s="86"/>
      <c r="WWR619" s="526"/>
      <c r="WWS619" s="86"/>
      <c r="WWT619" s="526"/>
      <c r="WWU619" s="86"/>
      <c r="WWV619" s="526"/>
      <c r="WWW619" s="86"/>
      <c r="WWX619" s="526"/>
      <c r="WWY619" s="86"/>
      <c r="WWZ619" s="526"/>
      <c r="WXA619" s="86"/>
      <c r="WXB619" s="526"/>
      <c r="WXC619" s="86"/>
      <c r="WXD619" s="526"/>
      <c r="WXE619" s="86"/>
      <c r="WXF619" s="526"/>
      <c r="WXG619" s="86"/>
      <c r="WXH619" s="526"/>
      <c r="WXI619" s="86"/>
      <c r="WXJ619" s="526"/>
      <c r="WXK619" s="86"/>
      <c r="WXL619" s="526"/>
      <c r="WXM619" s="86"/>
      <c r="WXN619" s="526"/>
      <c r="WXO619" s="86"/>
      <c r="WXP619" s="526"/>
      <c r="WXQ619" s="86"/>
      <c r="WXR619" s="526"/>
      <c r="WXS619" s="86"/>
      <c r="WXT619" s="526"/>
      <c r="WXU619" s="86"/>
      <c r="WXV619" s="526"/>
      <c r="WXW619" s="86"/>
      <c r="WXX619" s="526"/>
      <c r="WXY619" s="86"/>
      <c r="WXZ619" s="526"/>
      <c r="WYA619" s="86"/>
      <c r="WYB619" s="526"/>
      <c r="WYC619" s="86"/>
      <c r="WYD619" s="526"/>
      <c r="WYE619" s="86"/>
      <c r="WYF619" s="526"/>
      <c r="WYG619" s="86"/>
      <c r="WYH619" s="526"/>
      <c r="WYI619" s="86"/>
      <c r="WYJ619" s="526"/>
      <c r="WYK619" s="86"/>
      <c r="WYL619" s="526"/>
      <c r="WYM619" s="86"/>
      <c r="WYN619" s="526"/>
      <c r="WYO619" s="86"/>
      <c r="WYP619" s="526"/>
      <c r="WYQ619" s="86"/>
      <c r="WYR619" s="526"/>
      <c r="WYS619" s="86"/>
      <c r="WYT619" s="526"/>
      <c r="WYU619" s="86"/>
      <c r="WYV619" s="526"/>
      <c r="WYW619" s="86"/>
      <c r="WYX619" s="526"/>
      <c r="WYY619" s="86"/>
      <c r="WYZ619" s="526"/>
      <c r="WZA619" s="86"/>
      <c r="WZB619" s="526"/>
      <c r="WZC619" s="86"/>
      <c r="WZD619" s="526"/>
      <c r="WZE619" s="86"/>
      <c r="WZF619" s="526"/>
      <c r="WZG619" s="86"/>
      <c r="WZH619" s="526"/>
      <c r="WZI619" s="86"/>
      <c r="WZJ619" s="526"/>
      <c r="WZK619" s="86"/>
      <c r="WZL619" s="526"/>
      <c r="WZM619" s="86"/>
      <c r="WZN619" s="526"/>
      <c r="WZO619" s="86"/>
      <c r="WZP619" s="526"/>
      <c r="WZQ619" s="86"/>
      <c r="WZR619" s="526"/>
      <c r="WZS619" s="86"/>
      <c r="WZT619" s="526"/>
      <c r="WZU619" s="86"/>
      <c r="WZV619" s="526"/>
      <c r="WZW619" s="86"/>
      <c r="WZX619" s="526"/>
      <c r="WZY619" s="86"/>
      <c r="WZZ619" s="526"/>
      <c r="XAA619" s="86"/>
      <c r="XAB619" s="526"/>
      <c r="XAC619" s="86"/>
      <c r="XAD619" s="526"/>
      <c r="XAE619" s="86"/>
      <c r="XAF619" s="526"/>
      <c r="XAG619" s="86"/>
      <c r="XAH619" s="526"/>
      <c r="XAI619" s="86"/>
      <c r="XAJ619" s="526"/>
      <c r="XAK619" s="86"/>
      <c r="XAL619" s="526"/>
      <c r="XAM619" s="86"/>
      <c r="XAN619" s="526"/>
      <c r="XAO619" s="86"/>
      <c r="XAP619" s="526"/>
      <c r="XAQ619" s="86"/>
      <c r="XAR619" s="526"/>
      <c r="XAS619" s="86"/>
      <c r="XAT619" s="526"/>
      <c r="XAU619" s="86"/>
      <c r="XAV619" s="526"/>
      <c r="XAW619" s="86"/>
      <c r="XAX619" s="526"/>
      <c r="XAY619" s="86"/>
      <c r="XAZ619" s="526"/>
      <c r="XBA619" s="86"/>
      <c r="XBB619" s="526"/>
      <c r="XBC619" s="86"/>
      <c r="XBD619" s="526"/>
      <c r="XBE619" s="86"/>
      <c r="XBF619" s="526"/>
      <c r="XBG619" s="86"/>
      <c r="XBH619" s="526"/>
      <c r="XBI619" s="86"/>
      <c r="XBJ619" s="526"/>
      <c r="XBK619" s="86"/>
      <c r="XBL619" s="526"/>
      <c r="XBM619" s="86"/>
      <c r="XBN619" s="526"/>
      <c r="XBO619" s="86"/>
      <c r="XBP619" s="526"/>
      <c r="XBQ619" s="86"/>
      <c r="XBR619" s="526"/>
      <c r="XBS619" s="86"/>
      <c r="XBT619" s="526"/>
      <c r="XBU619" s="86"/>
      <c r="XBV619" s="526"/>
      <c r="XBW619" s="86"/>
      <c r="XBX619" s="526"/>
      <c r="XBY619" s="86"/>
      <c r="XBZ619" s="526"/>
      <c r="XCA619" s="86"/>
      <c r="XCB619" s="526"/>
      <c r="XCC619" s="86"/>
      <c r="XCD619" s="526"/>
      <c r="XCE619" s="86"/>
      <c r="XCF619" s="526"/>
      <c r="XCG619" s="86"/>
      <c r="XCH619" s="526"/>
      <c r="XCI619" s="86"/>
      <c r="XCJ619" s="526"/>
      <c r="XCK619" s="86"/>
      <c r="XCL619" s="526"/>
      <c r="XCM619" s="86"/>
      <c r="XCN619" s="526"/>
      <c r="XCO619" s="86"/>
      <c r="XCP619" s="526"/>
      <c r="XCQ619" s="86"/>
      <c r="XCR619" s="526"/>
      <c r="XCS619" s="86"/>
      <c r="XCT619" s="526"/>
      <c r="XCU619" s="86"/>
      <c r="XCV619" s="526"/>
      <c r="XCW619" s="86"/>
      <c r="XCX619" s="526"/>
      <c r="XCY619" s="86"/>
      <c r="XCZ619" s="526"/>
      <c r="XDA619" s="86"/>
      <c r="XDB619" s="526"/>
      <c r="XDC619" s="86"/>
      <c r="XDD619" s="526"/>
      <c r="XDE619" s="86"/>
      <c r="XDF619" s="526"/>
      <c r="XDG619" s="86"/>
      <c r="XDH619" s="526"/>
      <c r="XDI619" s="86"/>
      <c r="XDJ619" s="526"/>
      <c r="XDK619" s="86"/>
      <c r="XDL619" s="526"/>
      <c r="XDM619" s="86"/>
      <c r="XDN619" s="526"/>
      <c r="XDO619" s="86"/>
      <c r="XDP619" s="526"/>
      <c r="XDQ619" s="86"/>
      <c r="XDR619" s="526"/>
      <c r="XDS619" s="86"/>
      <c r="XDT619" s="526"/>
      <c r="XDU619" s="86"/>
      <c r="XDV619" s="526"/>
      <c r="XDW619" s="86"/>
      <c r="XDX619" s="526"/>
      <c r="XDY619" s="86"/>
      <c r="XDZ619" s="526"/>
      <c r="XEA619" s="86"/>
      <c r="XEB619" s="526"/>
      <c r="XEC619" s="86"/>
      <c r="XED619" s="526"/>
      <c r="XEE619" s="86"/>
      <c r="XEF619" s="526"/>
      <c r="XEG619" s="86"/>
      <c r="XEH619" s="526"/>
      <c r="XEI619" s="86"/>
      <c r="XEJ619" s="526"/>
      <c r="XEK619" s="86"/>
      <c r="XEL619" s="526"/>
      <c r="XEM619" s="86"/>
      <c r="XEN619" s="526"/>
      <c r="XEO619" s="86"/>
      <c r="XEP619" s="526"/>
      <c r="XEQ619" s="86"/>
      <c r="XER619" s="526"/>
      <c r="XES619" s="86"/>
      <c r="XET619" s="526"/>
      <c r="XEU619" s="86"/>
      <c r="XEV619" s="526"/>
      <c r="XEW619" s="86"/>
      <c r="XEX619" s="526"/>
      <c r="XEY619" s="86"/>
      <c r="XEZ619" s="526"/>
      <c r="XFA619" s="86"/>
      <c r="XFB619" s="526"/>
      <c r="XFC619" s="86"/>
      <c r="XFD619" s="526"/>
    </row>
    <row r="620" spans="1:16384" customFormat="1">
      <c r="A620" s="44">
        <v>44834</v>
      </c>
      <c r="B620" s="525" t="s">
        <v>14</v>
      </c>
      <c r="C620" s="525" t="s">
        <v>30</v>
      </c>
      <c r="D620" t="s">
        <v>16</v>
      </c>
      <c r="E620" s="263">
        <v>54</v>
      </c>
      <c r="F620" s="80"/>
      <c r="G620" s="2">
        <f>+G619+E620-F620</f>
        <v>54</v>
      </c>
      <c r="L620" s="263"/>
    </row>
    <row r="621" spans="1:16384" customFormat="1">
      <c r="A621" s="7"/>
      <c r="B621" s="526"/>
      <c r="C621" s="526"/>
      <c r="D621" t="s">
        <v>17</v>
      </c>
      <c r="E621" s="263">
        <v>6.9</v>
      </c>
      <c r="F621" s="80"/>
      <c r="G621" s="2">
        <f t="shared" si="9"/>
        <v>60.9</v>
      </c>
      <c r="L621" s="263"/>
    </row>
    <row r="622" spans="1:16384" customFormat="1">
      <c r="A622" s="7"/>
      <c r="B622" s="526"/>
      <c r="C622" s="526"/>
      <c r="D622" t="s">
        <v>18</v>
      </c>
      <c r="E622" s="267">
        <v>60</v>
      </c>
      <c r="F622" s="80"/>
      <c r="G622" s="2">
        <f t="shared" si="9"/>
        <v>120.9</v>
      </c>
      <c r="L622" s="263"/>
    </row>
    <row r="623" spans="1:16384" customFormat="1">
      <c r="A623" s="7"/>
      <c r="B623" s="526"/>
      <c r="C623" s="526"/>
      <c r="D623" t="s">
        <v>19</v>
      </c>
      <c r="E623" s="267">
        <v>5</v>
      </c>
      <c r="F623" s="80"/>
      <c r="G623" s="2">
        <f t="shared" si="9"/>
        <v>125.9</v>
      </c>
      <c r="L623" s="263"/>
    </row>
    <row r="624" spans="1:16384" customFormat="1">
      <c r="A624" s="86">
        <v>44971</v>
      </c>
      <c r="B624" s="526" t="s">
        <v>586</v>
      </c>
      <c r="C624" s="526" t="s">
        <v>30</v>
      </c>
      <c r="D624" t="s">
        <v>16</v>
      </c>
      <c r="E624" s="267"/>
      <c r="F624" s="26">
        <v>54</v>
      </c>
      <c r="G624" s="2">
        <f t="shared" si="9"/>
        <v>71.900000000000006</v>
      </c>
      <c r="L624" s="263"/>
    </row>
    <row r="625" spans="1:15">
      <c r="A625" s="86">
        <v>44971</v>
      </c>
      <c r="B625" s="526" t="s">
        <v>586</v>
      </c>
      <c r="C625" s="526" t="s">
        <v>30</v>
      </c>
      <c r="D625" t="s">
        <v>17</v>
      </c>
      <c r="E625" s="267"/>
      <c r="F625" s="26">
        <v>6.9</v>
      </c>
      <c r="G625" s="2">
        <f t="shared" si="9"/>
        <v>65</v>
      </c>
    </row>
    <row r="626" spans="1:15">
      <c r="A626" s="7">
        <v>45082</v>
      </c>
      <c r="B626" s="526">
        <v>26903</v>
      </c>
      <c r="C626" s="526" t="s">
        <v>30</v>
      </c>
      <c r="D626" t="s">
        <v>18</v>
      </c>
      <c r="E626" s="267"/>
      <c r="F626" s="148">
        <v>60</v>
      </c>
      <c r="G626" s="2">
        <f t="shared" si="9"/>
        <v>5</v>
      </c>
    </row>
    <row r="627" spans="1:15">
      <c r="A627" s="7">
        <v>45082</v>
      </c>
      <c r="B627" s="526">
        <v>26903</v>
      </c>
      <c r="C627" s="526" t="s">
        <v>30</v>
      </c>
      <c r="D627" t="s">
        <v>19</v>
      </c>
      <c r="E627" s="263"/>
      <c r="F627" s="148">
        <v>5</v>
      </c>
      <c r="G627" s="2">
        <f t="shared" si="9"/>
        <v>0</v>
      </c>
    </row>
    <row r="628" spans="1:15">
      <c r="A628" s="88">
        <v>44895</v>
      </c>
      <c r="B628" s="525" t="s">
        <v>14</v>
      </c>
      <c r="C628" s="525" t="s">
        <v>33</v>
      </c>
      <c r="D628" t="s">
        <v>16</v>
      </c>
      <c r="E628" s="263">
        <v>60.3</v>
      </c>
      <c r="F628" s="80"/>
      <c r="G628" s="2">
        <f t="shared" si="9"/>
        <v>60.3</v>
      </c>
    </row>
    <row r="629" spans="1:15">
      <c r="A629" s="86"/>
      <c r="B629" s="526"/>
      <c r="C629" s="526"/>
      <c r="D629" t="s">
        <v>17</v>
      </c>
      <c r="E629" s="263">
        <v>8.3000000000000007</v>
      </c>
      <c r="F629" s="80"/>
      <c r="G629" s="2">
        <f t="shared" si="9"/>
        <v>68.599999999999994</v>
      </c>
    </row>
    <row r="630" spans="1:15">
      <c r="A630" s="86"/>
      <c r="B630" s="526"/>
      <c r="C630" s="526"/>
      <c r="D630" t="s">
        <v>18</v>
      </c>
      <c r="E630" s="265">
        <v>60</v>
      </c>
      <c r="F630" s="80"/>
      <c r="G630" s="2">
        <f t="shared" si="9"/>
        <v>128.6</v>
      </c>
    </row>
    <row r="631" spans="1:15">
      <c r="A631" s="86"/>
      <c r="B631" s="526"/>
      <c r="C631" s="526"/>
      <c r="D631" t="s">
        <v>19</v>
      </c>
      <c r="E631" s="265">
        <v>5</v>
      </c>
      <c r="F631" s="80"/>
      <c r="G631" s="2">
        <f t="shared" si="9"/>
        <v>133.6</v>
      </c>
    </row>
    <row r="632" spans="1:15">
      <c r="A632" s="86">
        <v>44971</v>
      </c>
      <c r="B632" s="526" t="s">
        <v>586</v>
      </c>
      <c r="C632" s="526" t="s">
        <v>33</v>
      </c>
      <c r="D632" t="s">
        <v>16</v>
      </c>
      <c r="F632" s="8">
        <v>60.3</v>
      </c>
      <c r="G632" s="2">
        <f t="shared" si="9"/>
        <v>73.3</v>
      </c>
    </row>
    <row r="633" spans="1:15">
      <c r="A633" s="86">
        <v>44971</v>
      </c>
      <c r="B633" s="526" t="s">
        <v>586</v>
      </c>
      <c r="C633" s="526" t="s">
        <v>33</v>
      </c>
      <c r="D633" t="s">
        <v>17</v>
      </c>
      <c r="F633" s="8">
        <v>8.3000000000000007</v>
      </c>
      <c r="G633" s="2">
        <f t="shared" si="9"/>
        <v>65</v>
      </c>
      <c r="H633" s="525"/>
    </row>
    <row r="634" spans="1:15">
      <c r="A634" s="7">
        <v>45082</v>
      </c>
      <c r="B634" s="526">
        <v>26903</v>
      </c>
      <c r="C634" s="526" t="s">
        <v>33</v>
      </c>
      <c r="D634" t="s">
        <v>18</v>
      </c>
      <c r="E634" s="267"/>
      <c r="F634" s="148">
        <v>60</v>
      </c>
      <c r="G634" s="2">
        <f t="shared" si="9"/>
        <v>5</v>
      </c>
      <c r="H634" s="525"/>
    </row>
    <row r="635" spans="1:15">
      <c r="A635" s="7">
        <v>45082</v>
      </c>
      <c r="B635" s="526">
        <v>26903</v>
      </c>
      <c r="C635" s="526" t="s">
        <v>33</v>
      </c>
      <c r="D635" t="s">
        <v>19</v>
      </c>
      <c r="E635" s="263"/>
      <c r="F635" s="148">
        <v>5</v>
      </c>
      <c r="G635" s="2">
        <f t="shared" si="9"/>
        <v>0</v>
      </c>
      <c r="H635" s="525"/>
    </row>
    <row r="636" spans="1:15">
      <c r="A636" s="44">
        <v>44926</v>
      </c>
      <c r="B636" s="525" t="s">
        <v>14</v>
      </c>
      <c r="C636" s="525" t="s">
        <v>34</v>
      </c>
      <c r="D636" t="s">
        <v>16</v>
      </c>
      <c r="E636" s="265">
        <v>69</v>
      </c>
      <c r="F636" s="80"/>
      <c r="G636" s="2">
        <f t="shared" si="9"/>
        <v>69</v>
      </c>
      <c r="H636" s="525"/>
    </row>
    <row r="637" spans="1:15">
      <c r="A637" s="44"/>
      <c r="B637" s="525"/>
      <c r="C637" s="525"/>
      <c r="D637" t="s">
        <v>17</v>
      </c>
      <c r="E637" s="265">
        <v>7.7</v>
      </c>
      <c r="F637" s="80"/>
      <c r="G637" s="2">
        <f t="shared" si="9"/>
        <v>76.7</v>
      </c>
    </row>
    <row r="638" spans="1:15">
      <c r="A638" s="44"/>
      <c r="B638" s="525"/>
      <c r="C638" s="525"/>
      <c r="D638" t="s">
        <v>18</v>
      </c>
      <c r="E638" s="265">
        <v>60</v>
      </c>
      <c r="G638" s="2">
        <f t="shared" si="9"/>
        <v>136.69999999999999</v>
      </c>
    </row>
    <row r="639" spans="1:15">
      <c r="A639" s="44"/>
      <c r="B639" s="525"/>
      <c r="C639" s="525"/>
      <c r="D639" t="s">
        <v>19</v>
      </c>
      <c r="E639" s="265">
        <v>5</v>
      </c>
      <c r="G639" s="2">
        <f t="shared" si="9"/>
        <v>141.69999999999999</v>
      </c>
    </row>
    <row r="640" spans="1:15">
      <c r="A640" s="7">
        <v>44991</v>
      </c>
      <c r="B640" s="526">
        <v>26422</v>
      </c>
      <c r="C640" s="526" t="s">
        <v>34</v>
      </c>
      <c r="D640" t="s">
        <v>16</v>
      </c>
      <c r="F640" s="2">
        <v>69</v>
      </c>
      <c r="G640" s="2">
        <f t="shared" si="9"/>
        <v>72.699999999999989</v>
      </c>
      <c r="M640" s="80"/>
      <c r="N640" s="8"/>
      <c r="O640" s="8"/>
    </row>
    <row r="641" spans="1:13">
      <c r="A641" s="7">
        <v>44991</v>
      </c>
      <c r="B641" s="526">
        <v>26422</v>
      </c>
      <c r="C641" s="526" t="s">
        <v>34</v>
      </c>
      <c r="D641" t="s">
        <v>17</v>
      </c>
      <c r="F641" s="2">
        <v>7.7</v>
      </c>
      <c r="G641" s="2">
        <f t="shared" si="9"/>
        <v>64.999999999999986</v>
      </c>
      <c r="M641" s="80"/>
    </row>
    <row r="642" spans="1:13">
      <c r="A642" s="7">
        <v>45082</v>
      </c>
      <c r="B642" s="526">
        <v>26903</v>
      </c>
      <c r="C642" s="526" t="s">
        <v>34</v>
      </c>
      <c r="D642" t="s">
        <v>18</v>
      </c>
      <c r="E642" s="267"/>
      <c r="F642" s="148">
        <v>60</v>
      </c>
      <c r="G642" s="2">
        <f t="shared" si="9"/>
        <v>4.9999999999999858</v>
      </c>
      <c r="M642" s="80"/>
    </row>
    <row r="643" spans="1:13">
      <c r="A643" s="7">
        <v>45082</v>
      </c>
      <c r="B643" s="526">
        <v>26903</v>
      </c>
      <c r="C643" s="526" t="s">
        <v>34</v>
      </c>
      <c r="D643" t="s">
        <v>19</v>
      </c>
      <c r="E643" s="263"/>
      <c r="F643" s="148">
        <v>5</v>
      </c>
      <c r="G643" s="2">
        <f t="shared" ref="G643:G725" si="10">+G642+E643-F643</f>
        <v>-1.4210854715202004E-14</v>
      </c>
      <c r="M643" s="80"/>
    </row>
    <row r="644" spans="1:13">
      <c r="A644" s="44">
        <v>44926</v>
      </c>
      <c r="B644" s="525" t="s">
        <v>14</v>
      </c>
      <c r="C644" s="525" t="s">
        <v>15</v>
      </c>
      <c r="D644" t="s">
        <v>16</v>
      </c>
      <c r="E644" s="265">
        <v>62.5</v>
      </c>
      <c r="G644" s="2">
        <f t="shared" si="10"/>
        <v>62.499999999999986</v>
      </c>
    </row>
    <row r="645" spans="1:13">
      <c r="A645" s="44"/>
      <c r="B645" s="525"/>
      <c r="C645" s="525"/>
      <c r="D645" t="s">
        <v>17</v>
      </c>
      <c r="E645" s="265">
        <v>6.8</v>
      </c>
      <c r="G645" s="2">
        <f t="shared" si="10"/>
        <v>69.299999999999983</v>
      </c>
    </row>
    <row r="646" spans="1:13">
      <c r="A646" s="44"/>
      <c r="B646" s="525"/>
      <c r="C646" s="525"/>
      <c r="D646" t="s">
        <v>18</v>
      </c>
      <c r="E646" s="265">
        <v>60</v>
      </c>
      <c r="G646" s="2">
        <f t="shared" si="10"/>
        <v>129.29999999999998</v>
      </c>
      <c r="M646" s="31"/>
    </row>
    <row r="647" spans="1:13">
      <c r="A647" s="44"/>
      <c r="B647" s="525"/>
      <c r="C647" s="525"/>
      <c r="D647" t="s">
        <v>19</v>
      </c>
      <c r="E647" s="265">
        <v>5</v>
      </c>
      <c r="G647" s="2">
        <f t="shared" si="10"/>
        <v>134.29999999999998</v>
      </c>
    </row>
    <row r="648" spans="1:13">
      <c r="A648" s="7">
        <v>44991</v>
      </c>
      <c r="B648" s="526">
        <v>26422</v>
      </c>
      <c r="C648" s="526" t="s">
        <v>15</v>
      </c>
      <c r="D648" t="s">
        <v>16</v>
      </c>
      <c r="F648" s="2">
        <v>62.5</v>
      </c>
      <c r="G648" s="2">
        <f t="shared" si="10"/>
        <v>71.799999999999983</v>
      </c>
      <c r="M648" s="80"/>
    </row>
    <row r="649" spans="1:13">
      <c r="A649" s="7">
        <v>44991</v>
      </c>
      <c r="B649" s="526">
        <v>26422</v>
      </c>
      <c r="C649" s="526" t="s">
        <v>15</v>
      </c>
      <c r="D649" t="s">
        <v>17</v>
      </c>
      <c r="F649" s="2">
        <v>6.8</v>
      </c>
      <c r="G649" s="2">
        <f t="shared" si="10"/>
        <v>64.999999999999986</v>
      </c>
      <c r="M649" s="80"/>
    </row>
    <row r="650" spans="1:13">
      <c r="A650" s="7">
        <v>45082</v>
      </c>
      <c r="B650" s="526">
        <v>26904</v>
      </c>
      <c r="C650" s="526" t="s">
        <v>15</v>
      </c>
      <c r="D650" t="s">
        <v>18</v>
      </c>
      <c r="E650" s="267"/>
      <c r="F650" s="148">
        <v>60</v>
      </c>
      <c r="G650" s="2">
        <f t="shared" si="10"/>
        <v>4.9999999999999858</v>
      </c>
      <c r="M650" s="2"/>
    </row>
    <row r="651" spans="1:13">
      <c r="A651" s="7">
        <v>45082</v>
      </c>
      <c r="B651" s="526">
        <v>26904</v>
      </c>
      <c r="C651" s="526" t="s">
        <v>15</v>
      </c>
      <c r="D651" t="s">
        <v>19</v>
      </c>
      <c r="E651" s="263"/>
      <c r="F651" s="148">
        <v>5</v>
      </c>
      <c r="G651" s="2">
        <f t="shared" si="10"/>
        <v>-1.4210854715202004E-14</v>
      </c>
      <c r="M651" s="2"/>
    </row>
    <row r="652" spans="1:13">
      <c r="A652" s="44">
        <v>44985</v>
      </c>
      <c r="B652" s="525" t="s">
        <v>14</v>
      </c>
      <c r="C652" s="525" t="s">
        <v>20</v>
      </c>
      <c r="D652" t="s">
        <v>16</v>
      </c>
      <c r="E652" s="265">
        <v>68.099999999999994</v>
      </c>
      <c r="G652" s="2">
        <f t="shared" si="10"/>
        <v>68.09999999999998</v>
      </c>
      <c r="M652" s="8"/>
    </row>
    <row r="653" spans="1:13">
      <c r="B653" s="526"/>
      <c r="C653" s="526"/>
      <c r="D653" t="s">
        <v>17</v>
      </c>
      <c r="E653" s="265">
        <v>1.2</v>
      </c>
      <c r="G653" s="2">
        <f t="shared" si="10"/>
        <v>69.299999999999983</v>
      </c>
      <c r="M653" s="8"/>
    </row>
    <row r="654" spans="1:13">
      <c r="B654" s="526"/>
      <c r="C654" s="526"/>
      <c r="D654" t="s">
        <v>18</v>
      </c>
      <c r="E654" s="265">
        <v>56</v>
      </c>
      <c r="G654" s="2">
        <f t="shared" si="10"/>
        <v>125.29999999999998</v>
      </c>
    </row>
    <row r="655" spans="1:13">
      <c r="B655" s="526"/>
      <c r="C655" s="526"/>
      <c r="D655" t="s">
        <v>19</v>
      </c>
      <c r="E655" s="265">
        <v>5</v>
      </c>
      <c r="G655" s="2">
        <f t="shared" si="10"/>
        <v>130.29999999999998</v>
      </c>
    </row>
    <row r="656" spans="1:13">
      <c r="A656" s="7">
        <v>45009</v>
      </c>
      <c r="B656" s="526">
        <v>26669</v>
      </c>
      <c r="C656" s="526" t="s">
        <v>20</v>
      </c>
      <c r="D656" t="s">
        <v>16</v>
      </c>
      <c r="F656" s="2">
        <v>68.099999999999994</v>
      </c>
      <c r="G656" s="2">
        <f t="shared" si="10"/>
        <v>62.199999999999989</v>
      </c>
      <c r="M656" s="2"/>
    </row>
    <row r="657" spans="1:13">
      <c r="A657" s="7">
        <v>45009</v>
      </c>
      <c r="B657" s="526">
        <v>26669</v>
      </c>
      <c r="C657" s="526" t="s">
        <v>20</v>
      </c>
      <c r="D657" t="s">
        <v>17</v>
      </c>
      <c r="F657" s="2">
        <v>1.2</v>
      </c>
      <c r="G657" s="2">
        <f t="shared" si="10"/>
        <v>60.999999999999986</v>
      </c>
      <c r="M657" s="2"/>
    </row>
    <row r="658" spans="1:13">
      <c r="A658" s="7">
        <v>45082</v>
      </c>
      <c r="B658" s="526">
        <v>26904</v>
      </c>
      <c r="C658" s="526" t="s">
        <v>20</v>
      </c>
      <c r="D658" t="s">
        <v>18</v>
      </c>
      <c r="E658" s="267"/>
      <c r="F658" s="148">
        <v>56</v>
      </c>
      <c r="G658" s="2">
        <f t="shared" si="10"/>
        <v>4.9999999999999858</v>
      </c>
    </row>
    <row r="659" spans="1:13">
      <c r="A659" s="7">
        <v>45082</v>
      </c>
      <c r="B659" s="526">
        <v>26904</v>
      </c>
      <c r="C659" s="526" t="s">
        <v>20</v>
      </c>
      <c r="D659" t="s">
        <v>19</v>
      </c>
      <c r="E659" s="263"/>
      <c r="F659" s="148">
        <v>5</v>
      </c>
      <c r="G659" s="2">
        <f t="shared" si="10"/>
        <v>-1.4210854715202004E-14</v>
      </c>
      <c r="M659" s="2"/>
    </row>
    <row r="660" spans="1:13">
      <c r="A660" s="88">
        <v>45016</v>
      </c>
      <c r="B660" s="525" t="s">
        <v>14</v>
      </c>
      <c r="C660" s="525" t="s">
        <v>23</v>
      </c>
      <c r="D660" t="s">
        <v>16</v>
      </c>
      <c r="E660" s="268">
        <v>68.8</v>
      </c>
      <c r="G660" s="2">
        <f t="shared" si="10"/>
        <v>68.799999999999983</v>
      </c>
    </row>
    <row r="661" spans="1:13">
      <c r="A661" s="86"/>
      <c r="B661" s="526"/>
      <c r="C661" s="526"/>
      <c r="D661" t="s">
        <v>17</v>
      </c>
      <c r="E661" s="268">
        <v>1.3</v>
      </c>
      <c r="G661" s="2">
        <f t="shared" si="10"/>
        <v>70.09999999999998</v>
      </c>
    </row>
    <row r="662" spans="1:13">
      <c r="A662" s="86"/>
      <c r="B662" s="526"/>
      <c r="C662" s="526"/>
      <c r="D662" t="s">
        <v>18</v>
      </c>
      <c r="E662" s="268">
        <v>60</v>
      </c>
      <c r="G662" s="2">
        <f t="shared" si="10"/>
        <v>130.09999999999997</v>
      </c>
      <c r="M662" s="241"/>
    </row>
    <row r="663" spans="1:13">
      <c r="A663" s="86"/>
      <c r="B663" s="526"/>
      <c r="C663" s="526"/>
      <c r="D663" t="s">
        <v>19</v>
      </c>
      <c r="E663" s="268">
        <v>5</v>
      </c>
      <c r="G663" s="2">
        <f t="shared" si="10"/>
        <v>135.09999999999997</v>
      </c>
      <c r="M663" s="241"/>
    </row>
    <row r="664" spans="1:13">
      <c r="B664" s="526"/>
      <c r="C664" s="526"/>
      <c r="D664" t="s">
        <v>74</v>
      </c>
      <c r="E664" s="287">
        <v>102.5</v>
      </c>
      <c r="G664" s="2">
        <f t="shared" si="10"/>
        <v>237.59999999999997</v>
      </c>
      <c r="J664" s="543"/>
      <c r="K664" s="543"/>
      <c r="L664" s="543"/>
    </row>
    <row r="665" spans="1:13">
      <c r="B665" s="526"/>
      <c r="C665" s="526"/>
      <c r="D665" t="s">
        <v>75</v>
      </c>
      <c r="E665" s="287">
        <v>102.5</v>
      </c>
      <c r="G665" s="2">
        <f t="shared" si="10"/>
        <v>340.09999999999997</v>
      </c>
      <c r="I665" s="5"/>
      <c r="J665" s="525"/>
      <c r="K665" s="67"/>
      <c r="M665" s="171"/>
    </row>
    <row r="666" spans="1:13">
      <c r="A666" s="7">
        <v>45082</v>
      </c>
      <c r="B666" s="526">
        <v>26904</v>
      </c>
      <c r="C666" s="526" t="s">
        <v>23</v>
      </c>
      <c r="D666" t="s">
        <v>18</v>
      </c>
      <c r="E666" s="267"/>
      <c r="F666" s="148">
        <v>60</v>
      </c>
      <c r="G666" s="2">
        <f t="shared" si="10"/>
        <v>280.09999999999997</v>
      </c>
      <c r="I666" s="5"/>
      <c r="J666" s="5"/>
      <c r="K666" s="67"/>
      <c r="M666" s="171"/>
    </row>
    <row r="667" spans="1:13">
      <c r="A667" s="7">
        <v>45082</v>
      </c>
      <c r="B667" s="526">
        <v>26904</v>
      </c>
      <c r="C667" s="526" t="s">
        <v>23</v>
      </c>
      <c r="D667" t="s">
        <v>19</v>
      </c>
      <c r="E667" s="263"/>
      <c r="F667" s="148">
        <v>5</v>
      </c>
      <c r="G667" s="2">
        <f t="shared" si="10"/>
        <v>275.09999999999997</v>
      </c>
      <c r="I667" s="5"/>
      <c r="J667" s="525"/>
      <c r="K667" s="67"/>
      <c r="M667" s="171"/>
    </row>
    <row r="668" spans="1:13">
      <c r="A668" s="7">
        <v>45111</v>
      </c>
      <c r="B668" s="526">
        <v>27194</v>
      </c>
      <c r="C668" s="526" t="s">
        <v>23</v>
      </c>
      <c r="D668" t="s">
        <v>16</v>
      </c>
      <c r="E668" s="263"/>
      <c r="F668" s="241">
        <v>68.8</v>
      </c>
      <c r="G668" s="2">
        <f t="shared" si="10"/>
        <v>206.29999999999995</v>
      </c>
      <c r="I668" s="5"/>
      <c r="J668" s="5"/>
      <c r="K668" s="67"/>
      <c r="M668" s="171"/>
    </row>
    <row r="669" spans="1:13">
      <c r="A669" s="7">
        <v>45111</v>
      </c>
      <c r="B669" s="526">
        <v>27194</v>
      </c>
      <c r="C669" s="526" t="s">
        <v>23</v>
      </c>
      <c r="D669" t="s">
        <v>17</v>
      </c>
      <c r="E669" s="263"/>
      <c r="F669" s="241">
        <v>1.3</v>
      </c>
      <c r="G669" s="2">
        <f t="shared" si="10"/>
        <v>204.99999999999994</v>
      </c>
      <c r="I669" s="5"/>
      <c r="J669" s="525"/>
      <c r="M669" s="172"/>
    </row>
    <row r="670" spans="1:13">
      <c r="B670" s="526" t="s">
        <v>12</v>
      </c>
      <c r="C670" s="526" t="s">
        <v>23</v>
      </c>
      <c r="D670" t="s">
        <v>74</v>
      </c>
      <c r="E670" s="263"/>
      <c r="F670" s="287">
        <v>102.5</v>
      </c>
      <c r="G670" s="2">
        <f t="shared" si="10"/>
        <v>102.49999999999994</v>
      </c>
      <c r="I670" s="5"/>
      <c r="J670" s="525"/>
      <c r="M670" s="172"/>
    </row>
    <row r="671" spans="1:13">
      <c r="B671" s="526" t="s">
        <v>12</v>
      </c>
      <c r="C671" s="526" t="s">
        <v>23</v>
      </c>
      <c r="D671" t="s">
        <v>75</v>
      </c>
      <c r="E671" s="263"/>
      <c r="F671" s="287">
        <v>102.5</v>
      </c>
      <c r="G671" s="2">
        <f t="shared" si="10"/>
        <v>0</v>
      </c>
      <c r="I671" s="5"/>
      <c r="J671" s="525"/>
      <c r="M671" s="172"/>
    </row>
    <row r="672" spans="1:13">
      <c r="A672" s="88">
        <v>45046</v>
      </c>
      <c r="B672" s="525" t="s">
        <v>14</v>
      </c>
      <c r="C672" s="525" t="s">
        <v>24</v>
      </c>
      <c r="D672" t="s">
        <v>16</v>
      </c>
      <c r="E672" s="287">
        <v>72</v>
      </c>
      <c r="G672" s="2">
        <f t="shared" si="10"/>
        <v>72</v>
      </c>
      <c r="I672" s="5"/>
      <c r="J672" s="5"/>
      <c r="M672" s="172"/>
    </row>
    <row r="673" spans="1:13">
      <c r="A673" s="86"/>
      <c r="B673" s="526"/>
      <c r="C673" s="526"/>
      <c r="D673" t="s">
        <v>17</v>
      </c>
      <c r="E673" s="287">
        <v>1.5</v>
      </c>
      <c r="G673" s="2">
        <f t="shared" si="10"/>
        <v>73.5</v>
      </c>
      <c r="J673" s="525"/>
      <c r="M673" s="160"/>
    </row>
    <row r="674" spans="1:13">
      <c r="A674" s="86"/>
      <c r="B674" s="526"/>
      <c r="C674" s="526"/>
      <c r="D674" t="s">
        <v>18</v>
      </c>
      <c r="E674" s="287">
        <v>60</v>
      </c>
      <c r="G674" s="2">
        <f t="shared" si="10"/>
        <v>133.5</v>
      </c>
      <c r="L674" s="265"/>
      <c r="M674" s="240"/>
    </row>
    <row r="675" spans="1:13">
      <c r="A675" s="86"/>
      <c r="B675" s="526"/>
      <c r="C675" s="526"/>
      <c r="D675" t="s">
        <v>19</v>
      </c>
      <c r="E675" s="287">
        <v>5</v>
      </c>
      <c r="G675" s="2">
        <f t="shared" si="10"/>
        <v>138.5</v>
      </c>
      <c r="J675" s="525"/>
      <c r="M675" s="2"/>
    </row>
    <row r="676" spans="1:13">
      <c r="A676" s="7">
        <v>45111</v>
      </c>
      <c r="B676" s="526">
        <v>27194</v>
      </c>
      <c r="C676" s="526" t="s">
        <v>24</v>
      </c>
      <c r="D676" t="s">
        <v>16</v>
      </c>
      <c r="E676" s="287"/>
      <c r="F676" s="240">
        <v>72</v>
      </c>
      <c r="G676" s="2">
        <f t="shared" si="10"/>
        <v>66.5</v>
      </c>
      <c r="J676" s="525"/>
      <c r="L676" s="399"/>
      <c r="M676" s="240"/>
    </row>
    <row r="677" spans="1:13">
      <c r="A677" s="7">
        <v>45111</v>
      </c>
      <c r="B677" s="526">
        <v>27194</v>
      </c>
      <c r="C677" s="526" t="s">
        <v>24</v>
      </c>
      <c r="D677" t="s">
        <v>17</v>
      </c>
      <c r="E677" s="287"/>
      <c r="F677" s="240">
        <v>1.5</v>
      </c>
      <c r="G677" s="2">
        <f t="shared" si="10"/>
        <v>65</v>
      </c>
      <c r="L677" s="399"/>
      <c r="M677" s="240"/>
    </row>
    <row r="678" spans="1:13">
      <c r="A678" s="7">
        <v>45154</v>
      </c>
      <c r="B678" s="526">
        <v>27339</v>
      </c>
      <c r="C678" s="526" t="s">
        <v>24</v>
      </c>
      <c r="D678" t="s">
        <v>18</v>
      </c>
      <c r="E678" s="287"/>
      <c r="F678" s="240">
        <v>60</v>
      </c>
      <c r="G678" s="2">
        <f t="shared" si="10"/>
        <v>5</v>
      </c>
      <c r="L678" s="399"/>
      <c r="M678" s="240"/>
    </row>
    <row r="679" spans="1:13">
      <c r="A679" s="7">
        <v>45154</v>
      </c>
      <c r="B679" s="526">
        <v>27339</v>
      </c>
      <c r="C679" s="526" t="s">
        <v>24</v>
      </c>
      <c r="D679" t="s">
        <v>19</v>
      </c>
      <c r="E679" s="287"/>
      <c r="F679" s="240">
        <v>5</v>
      </c>
      <c r="G679" s="2">
        <f t="shared" si="10"/>
        <v>0</v>
      </c>
      <c r="L679" s="399"/>
      <c r="M679" s="240"/>
    </row>
    <row r="680" spans="1:13">
      <c r="A680" s="88">
        <v>45077</v>
      </c>
      <c r="B680" s="525" t="s">
        <v>14</v>
      </c>
      <c r="C680" s="525" t="s">
        <v>25</v>
      </c>
      <c r="D680" t="s">
        <v>16</v>
      </c>
      <c r="E680" s="287">
        <v>66.599999999999994</v>
      </c>
      <c r="G680" s="2">
        <f t="shared" si="10"/>
        <v>66.599999999999994</v>
      </c>
      <c r="J680" s="525"/>
      <c r="M680" s="8"/>
    </row>
    <row r="681" spans="1:13">
      <c r="A681" s="86"/>
      <c r="B681" s="526"/>
      <c r="C681" s="526"/>
      <c r="D681" t="s">
        <v>17</v>
      </c>
      <c r="E681" s="287">
        <v>2.1</v>
      </c>
      <c r="G681" s="2">
        <f t="shared" si="10"/>
        <v>68.699999999999989</v>
      </c>
      <c r="J681" s="525"/>
      <c r="L681" s="400"/>
    </row>
    <row r="682" spans="1:13">
      <c r="A682" s="86"/>
      <c r="B682" s="526"/>
      <c r="C682" s="526"/>
      <c r="D682" t="s">
        <v>18</v>
      </c>
      <c r="E682" s="287">
        <v>60</v>
      </c>
      <c r="G682" s="2">
        <f t="shared" si="10"/>
        <v>128.69999999999999</v>
      </c>
      <c r="L682" s="400"/>
    </row>
    <row r="683" spans="1:13">
      <c r="A683" s="86"/>
      <c r="B683" s="526"/>
      <c r="C683" s="526"/>
      <c r="D683" t="s">
        <v>19</v>
      </c>
      <c r="E683" s="287">
        <v>5</v>
      </c>
      <c r="G683" s="2">
        <f t="shared" si="10"/>
        <v>133.69999999999999</v>
      </c>
      <c r="J683" s="525"/>
      <c r="L683" s="401"/>
      <c r="M683" s="8"/>
    </row>
    <row r="684" spans="1:13">
      <c r="A684" s="86"/>
      <c r="B684" s="526"/>
      <c r="C684" s="526"/>
      <c r="D684" t="s">
        <v>493</v>
      </c>
      <c r="E684" s="287">
        <v>10</v>
      </c>
      <c r="G684" s="2">
        <f t="shared" si="10"/>
        <v>143.69999999999999</v>
      </c>
      <c r="J684" s="526"/>
      <c r="L684" s="401"/>
    </row>
    <row r="685" spans="1:13">
      <c r="A685" s="7">
        <v>45111</v>
      </c>
      <c r="B685" s="526">
        <v>27194</v>
      </c>
      <c r="C685" s="526" t="s">
        <v>25</v>
      </c>
      <c r="D685" t="s">
        <v>16</v>
      </c>
      <c r="F685" s="240">
        <v>66.599999999999994</v>
      </c>
      <c r="G685" s="2">
        <f t="shared" si="10"/>
        <v>77.099999999999994</v>
      </c>
      <c r="M685" s="240"/>
    </row>
    <row r="686" spans="1:13">
      <c r="A686" s="7">
        <v>45111</v>
      </c>
      <c r="B686" s="526">
        <v>27194</v>
      </c>
      <c r="C686" s="526" t="s">
        <v>25</v>
      </c>
      <c r="D686" t="s">
        <v>17</v>
      </c>
      <c r="F686" s="240">
        <v>2.1</v>
      </c>
      <c r="G686" s="2">
        <f t="shared" si="10"/>
        <v>75</v>
      </c>
      <c r="M686" s="240"/>
    </row>
    <row r="687" spans="1:13">
      <c r="A687" s="7">
        <v>45154</v>
      </c>
      <c r="B687" s="526">
        <v>27338</v>
      </c>
      <c r="C687" s="526" t="s">
        <v>25</v>
      </c>
      <c r="D687" t="s">
        <v>493</v>
      </c>
      <c r="F687" s="287">
        <v>10</v>
      </c>
      <c r="G687" s="2">
        <f t="shared" si="10"/>
        <v>65</v>
      </c>
      <c r="M687" s="240"/>
    </row>
    <row r="688" spans="1:13">
      <c r="A688" s="7">
        <v>45154</v>
      </c>
      <c r="B688" s="526">
        <v>27339</v>
      </c>
      <c r="C688" s="526" t="s">
        <v>25</v>
      </c>
      <c r="D688" t="s">
        <v>18</v>
      </c>
      <c r="F688" s="240">
        <v>60</v>
      </c>
      <c r="G688" s="2">
        <f t="shared" si="10"/>
        <v>5</v>
      </c>
      <c r="M688" s="240"/>
    </row>
    <row r="689" spans="1:13">
      <c r="A689" s="7">
        <v>45154</v>
      </c>
      <c r="B689" s="526">
        <v>27339</v>
      </c>
      <c r="C689" s="526" t="s">
        <v>25</v>
      </c>
      <c r="D689" t="s">
        <v>19</v>
      </c>
      <c r="F689" s="240">
        <v>5</v>
      </c>
      <c r="G689" s="2">
        <f t="shared" si="10"/>
        <v>0</v>
      </c>
      <c r="M689" s="240"/>
    </row>
    <row r="690" spans="1:13">
      <c r="A690" s="88">
        <v>45107</v>
      </c>
      <c r="B690" s="525" t="s">
        <v>14</v>
      </c>
      <c r="C690" s="525" t="s">
        <v>26</v>
      </c>
      <c r="D690" t="s">
        <v>16</v>
      </c>
      <c r="E690" s="263">
        <v>67.8</v>
      </c>
      <c r="G690" s="2">
        <f t="shared" si="10"/>
        <v>67.8</v>
      </c>
      <c r="M690" s="240"/>
    </row>
    <row r="691" spans="1:13">
      <c r="A691" s="86"/>
      <c r="B691" s="526"/>
      <c r="C691" s="526"/>
      <c r="D691" t="s">
        <v>17</v>
      </c>
      <c r="E691" s="263">
        <v>2</v>
      </c>
      <c r="G691" s="2">
        <f t="shared" si="10"/>
        <v>69.8</v>
      </c>
      <c r="M691" s="240"/>
    </row>
    <row r="692" spans="1:13">
      <c r="A692" s="86"/>
      <c r="B692" s="526"/>
      <c r="C692" s="526"/>
      <c r="D692" t="s">
        <v>18</v>
      </c>
      <c r="E692" s="268">
        <v>60</v>
      </c>
      <c r="G692" s="2">
        <f t="shared" si="10"/>
        <v>129.80000000000001</v>
      </c>
      <c r="M692" s="240"/>
    </row>
    <row r="693" spans="1:13">
      <c r="A693" s="86"/>
      <c r="B693" s="526"/>
      <c r="C693" s="526"/>
      <c r="D693" t="s">
        <v>19</v>
      </c>
      <c r="E693" s="268">
        <v>5</v>
      </c>
      <c r="G693" s="2">
        <f t="shared" si="10"/>
        <v>134.80000000000001</v>
      </c>
      <c r="M693" s="263"/>
    </row>
    <row r="694" spans="1:13">
      <c r="A694" s="7">
        <v>45154</v>
      </c>
      <c r="B694" s="526">
        <v>27339</v>
      </c>
      <c r="C694" s="526" t="s">
        <v>26</v>
      </c>
      <c r="D694" t="s">
        <v>18</v>
      </c>
      <c r="E694" s="268"/>
      <c r="F694" s="240">
        <v>60</v>
      </c>
      <c r="G694" s="2">
        <f t="shared" si="10"/>
        <v>74.800000000000011</v>
      </c>
      <c r="M694" s="263"/>
    </row>
    <row r="695" spans="1:13">
      <c r="A695" s="7">
        <v>45154</v>
      </c>
      <c r="B695" s="526">
        <v>27339</v>
      </c>
      <c r="C695" s="526" t="s">
        <v>26</v>
      </c>
      <c r="D695" t="s">
        <v>19</v>
      </c>
      <c r="E695" s="268"/>
      <c r="F695" s="240">
        <v>5</v>
      </c>
      <c r="G695" s="2">
        <f t="shared" si="10"/>
        <v>69.800000000000011</v>
      </c>
      <c r="M695" s="240"/>
    </row>
    <row r="696" spans="1:13">
      <c r="A696" s="86">
        <v>45239</v>
      </c>
      <c r="B696" s="526">
        <v>27752</v>
      </c>
      <c r="C696" s="526" t="s">
        <v>26</v>
      </c>
      <c r="D696" t="s">
        <v>16</v>
      </c>
      <c r="E696" s="268"/>
      <c r="F696" s="263">
        <v>67.8</v>
      </c>
      <c r="G696" s="2">
        <f>+G695+E696-F696</f>
        <v>2.0000000000000142</v>
      </c>
      <c r="M696" s="240"/>
    </row>
    <row r="697" spans="1:13">
      <c r="A697" s="86">
        <v>45239</v>
      </c>
      <c r="B697" s="526">
        <v>27752</v>
      </c>
      <c r="C697" s="526" t="s">
        <v>26</v>
      </c>
      <c r="D697" t="s">
        <v>17</v>
      </c>
      <c r="E697" s="268"/>
      <c r="F697" s="263">
        <v>2</v>
      </c>
      <c r="G697" s="2">
        <f>+G696+E697-F697</f>
        <v>1.4210854715202004E-14</v>
      </c>
      <c r="M697" s="240"/>
    </row>
    <row r="698" spans="1:13">
      <c r="A698" s="88">
        <v>45138</v>
      </c>
      <c r="B698" s="525" t="s">
        <v>14</v>
      </c>
      <c r="C698" s="525" t="s">
        <v>27</v>
      </c>
      <c r="D698" t="s">
        <v>16</v>
      </c>
      <c r="E698" s="240">
        <v>63.9</v>
      </c>
      <c r="G698" s="2">
        <f>+G697+E698-F698</f>
        <v>63.900000000000013</v>
      </c>
      <c r="M698" s="240"/>
    </row>
    <row r="699" spans="1:13">
      <c r="A699" s="86"/>
      <c r="B699" s="526"/>
      <c r="C699" s="526"/>
      <c r="D699" t="s">
        <v>17</v>
      </c>
      <c r="E699" s="240">
        <v>2</v>
      </c>
      <c r="G699" s="2">
        <f>+G698+E699-F699</f>
        <v>65.900000000000006</v>
      </c>
      <c r="M699" s="268"/>
    </row>
    <row r="700" spans="1:13">
      <c r="A700" s="86"/>
      <c r="B700" s="526"/>
      <c r="C700" s="526"/>
      <c r="D700" t="s">
        <v>18</v>
      </c>
      <c r="E700" s="240">
        <v>60</v>
      </c>
      <c r="G700" s="2">
        <f t="shared" si="10"/>
        <v>125.9</v>
      </c>
      <c r="M700" s="268"/>
    </row>
    <row r="701" spans="1:13">
      <c r="A701" s="86"/>
      <c r="B701" s="526"/>
      <c r="C701" s="526"/>
      <c r="D701" t="s">
        <v>19</v>
      </c>
      <c r="E701" s="240">
        <v>5</v>
      </c>
      <c r="G701" s="2">
        <f t="shared" si="10"/>
        <v>130.9</v>
      </c>
      <c r="J701" s="525"/>
      <c r="L701" s="401"/>
      <c r="M701" s="240"/>
    </row>
    <row r="702" spans="1:13">
      <c r="A702" s="86"/>
      <c r="B702" s="526"/>
      <c r="C702" s="526"/>
      <c r="D702" t="s">
        <v>136</v>
      </c>
      <c r="E702" s="240">
        <v>102.5</v>
      </c>
      <c r="G702" s="2">
        <f t="shared" si="10"/>
        <v>233.4</v>
      </c>
      <c r="J702" s="526"/>
      <c r="L702" s="401"/>
      <c r="M702" s="240"/>
    </row>
    <row r="703" spans="1:13">
      <c r="A703" s="86"/>
      <c r="B703" s="526"/>
      <c r="C703" s="526"/>
      <c r="D703" t="s">
        <v>137</v>
      </c>
      <c r="E703" s="240">
        <v>102.5</v>
      </c>
      <c r="G703" s="2">
        <f t="shared" si="10"/>
        <v>335.9</v>
      </c>
      <c r="J703" s="525"/>
      <c r="L703" s="401"/>
      <c r="M703" s="240"/>
    </row>
    <row r="704" spans="1:13">
      <c r="A704" s="7">
        <v>45154</v>
      </c>
      <c r="B704" s="526">
        <v>27339</v>
      </c>
      <c r="C704" s="526" t="s">
        <v>27</v>
      </c>
      <c r="D704" t="s">
        <v>18</v>
      </c>
      <c r="F704" s="240">
        <v>60</v>
      </c>
      <c r="G704" s="2">
        <f t="shared" si="10"/>
        <v>275.89999999999998</v>
      </c>
      <c r="J704" s="526"/>
      <c r="L704" s="401"/>
      <c r="M704" s="240"/>
    </row>
    <row r="705" spans="1:13">
      <c r="A705" s="7">
        <v>45154</v>
      </c>
      <c r="B705" s="526">
        <v>27339</v>
      </c>
      <c r="C705" s="526" t="s">
        <v>27</v>
      </c>
      <c r="D705" t="s">
        <v>19</v>
      </c>
      <c r="F705" s="240">
        <v>5</v>
      </c>
      <c r="G705" s="2">
        <f t="shared" si="10"/>
        <v>270.89999999999998</v>
      </c>
      <c r="M705" s="265"/>
    </row>
    <row r="706" spans="1:13">
      <c r="A706" s="86">
        <v>45239</v>
      </c>
      <c r="B706" s="526">
        <v>27752</v>
      </c>
      <c r="C706" s="526" t="s">
        <v>27</v>
      </c>
      <c r="D706" t="s">
        <v>16</v>
      </c>
      <c r="E706" s="268"/>
      <c r="F706" s="240">
        <v>63.9</v>
      </c>
      <c r="G706" s="2">
        <f t="shared" si="10"/>
        <v>206.99999999999997</v>
      </c>
      <c r="M706" s="265"/>
    </row>
    <row r="707" spans="1:13">
      <c r="A707" s="86">
        <v>45239</v>
      </c>
      <c r="B707" s="526">
        <v>27752</v>
      </c>
      <c r="C707" s="526" t="s">
        <v>27</v>
      </c>
      <c r="D707" t="s">
        <v>17</v>
      </c>
      <c r="E707" s="268"/>
      <c r="F707" s="240">
        <v>2</v>
      </c>
      <c r="G707" s="2">
        <f t="shared" si="10"/>
        <v>204.99999999999997</v>
      </c>
      <c r="M707" s="265"/>
    </row>
    <row r="708" spans="1:13">
      <c r="A708" s="86"/>
      <c r="B708" s="526" t="s">
        <v>12</v>
      </c>
      <c r="C708" s="526" t="s">
        <v>27</v>
      </c>
      <c r="D708" t="s">
        <v>136</v>
      </c>
      <c r="E708" s="268"/>
      <c r="F708" s="240">
        <v>102.5</v>
      </c>
      <c r="G708" s="2">
        <f t="shared" si="10"/>
        <v>102.49999999999997</v>
      </c>
      <c r="M708" s="265"/>
    </row>
    <row r="709" spans="1:13">
      <c r="A709" s="86"/>
      <c r="B709" s="526" t="s">
        <v>12</v>
      </c>
      <c r="C709" s="526" t="s">
        <v>27</v>
      </c>
      <c r="D709" t="s">
        <v>137</v>
      </c>
      <c r="E709" s="268"/>
      <c r="F709" s="240">
        <v>102.5</v>
      </c>
      <c r="G709" s="2">
        <f t="shared" si="10"/>
        <v>0</v>
      </c>
      <c r="M709" s="265"/>
    </row>
    <row r="710" spans="1:13">
      <c r="A710" s="44">
        <v>45169</v>
      </c>
      <c r="B710" s="525" t="s">
        <v>14</v>
      </c>
      <c r="C710" s="525" t="s">
        <v>28</v>
      </c>
      <c r="D710" t="s">
        <v>16</v>
      </c>
      <c r="E710" s="240">
        <v>61.1</v>
      </c>
      <c r="G710" s="2">
        <f t="shared" si="10"/>
        <v>61.1</v>
      </c>
      <c r="M710" s="240"/>
    </row>
    <row r="711" spans="1:13">
      <c r="B711" s="526"/>
      <c r="C711" s="526"/>
      <c r="D711" t="s">
        <v>17</v>
      </c>
      <c r="E711" s="240">
        <v>2.2999999999999998</v>
      </c>
      <c r="G711" s="2">
        <f t="shared" si="10"/>
        <v>63.4</v>
      </c>
      <c r="M711" s="240"/>
    </row>
    <row r="712" spans="1:13">
      <c r="B712" s="526"/>
      <c r="C712" s="526"/>
      <c r="D712" t="s">
        <v>18</v>
      </c>
      <c r="E712" s="240">
        <v>60</v>
      </c>
      <c r="G712" s="2">
        <f t="shared" si="10"/>
        <v>123.4</v>
      </c>
    </row>
    <row r="713" spans="1:13">
      <c r="B713" s="526"/>
      <c r="C713" s="526"/>
      <c r="D713" t="s">
        <v>19</v>
      </c>
      <c r="E713" s="240">
        <v>5</v>
      </c>
      <c r="G713" s="2">
        <f t="shared" si="10"/>
        <v>128.4</v>
      </c>
    </row>
    <row r="714" spans="1:13">
      <c r="B714" s="526"/>
      <c r="C714" s="526"/>
      <c r="D714" t="s">
        <v>66</v>
      </c>
      <c r="E714" s="265">
        <v>15</v>
      </c>
      <c r="G714" s="2">
        <f t="shared" si="10"/>
        <v>143.4</v>
      </c>
    </row>
    <row r="715" spans="1:13">
      <c r="A715" s="86">
        <v>45239</v>
      </c>
      <c r="B715" s="526">
        <v>27752</v>
      </c>
      <c r="C715" s="526" t="s">
        <v>28</v>
      </c>
      <c r="D715" t="s">
        <v>16</v>
      </c>
      <c r="F715" s="240">
        <v>61.1</v>
      </c>
      <c r="G715" s="2">
        <f t="shared" si="10"/>
        <v>82.300000000000011</v>
      </c>
    </row>
    <row r="716" spans="1:13">
      <c r="A716" s="86">
        <v>45239</v>
      </c>
      <c r="B716" s="526">
        <v>27752</v>
      </c>
      <c r="C716" s="526" t="s">
        <v>28</v>
      </c>
      <c r="D716" t="s">
        <v>17</v>
      </c>
      <c r="F716" s="240">
        <v>2.2999999999999998</v>
      </c>
      <c r="G716" s="2">
        <f t="shared" si="10"/>
        <v>80.000000000000014</v>
      </c>
    </row>
    <row r="717" spans="1:13">
      <c r="A717" s="86">
        <v>45239</v>
      </c>
      <c r="B717" s="526">
        <v>27752</v>
      </c>
      <c r="C717" s="526" t="s">
        <v>28</v>
      </c>
      <c r="D717" t="s">
        <v>66</v>
      </c>
      <c r="F717" s="265">
        <v>15</v>
      </c>
      <c r="G717" s="2">
        <f t="shared" si="10"/>
        <v>65.000000000000014</v>
      </c>
      <c r="J717" s="525"/>
      <c r="L717" s="401"/>
    </row>
    <row r="718" spans="1:13">
      <c r="A718" s="86">
        <v>45243</v>
      </c>
      <c r="B718" s="526">
        <v>27766</v>
      </c>
      <c r="C718" s="526" t="s">
        <v>28</v>
      </c>
      <c r="D718" t="s">
        <v>18</v>
      </c>
      <c r="F718" s="240">
        <v>60</v>
      </c>
      <c r="G718" s="2">
        <f t="shared" si="10"/>
        <v>5.0000000000000142</v>
      </c>
      <c r="J718" s="526"/>
      <c r="L718" s="401"/>
    </row>
    <row r="719" spans="1:13">
      <c r="A719" s="86">
        <v>45243</v>
      </c>
      <c r="B719" s="526">
        <v>27766</v>
      </c>
      <c r="C719" s="526" t="s">
        <v>28</v>
      </c>
      <c r="D719" t="s">
        <v>19</v>
      </c>
      <c r="F719" s="240">
        <v>5</v>
      </c>
      <c r="G719" s="2">
        <f t="shared" si="10"/>
        <v>1.4210854715202004E-14</v>
      </c>
    </row>
    <row r="720" spans="1:13">
      <c r="A720" s="44">
        <v>45199</v>
      </c>
      <c r="B720" s="525" t="s">
        <v>14</v>
      </c>
      <c r="C720" s="525" t="s">
        <v>53</v>
      </c>
      <c r="D720" t="s">
        <v>16</v>
      </c>
      <c r="E720" s="240">
        <v>60.8</v>
      </c>
      <c r="G720" s="2">
        <f t="shared" si="10"/>
        <v>60.800000000000011</v>
      </c>
    </row>
    <row r="721" spans="1:14">
      <c r="A721" s="86"/>
      <c r="B721" s="526"/>
      <c r="C721" s="526"/>
      <c r="D721" t="s">
        <v>17</v>
      </c>
      <c r="E721" s="240">
        <v>2</v>
      </c>
      <c r="G721" s="2">
        <f t="shared" si="10"/>
        <v>62.800000000000011</v>
      </c>
    </row>
    <row r="722" spans="1:14">
      <c r="A722" s="86"/>
      <c r="B722" s="526"/>
      <c r="C722" s="526"/>
      <c r="D722" t="s">
        <v>18</v>
      </c>
      <c r="E722" s="240">
        <v>60</v>
      </c>
      <c r="G722" s="2">
        <f t="shared" si="10"/>
        <v>122.80000000000001</v>
      </c>
      <c r="J722" s="525"/>
      <c r="L722" s="401"/>
    </row>
    <row r="723" spans="1:14">
      <c r="A723" s="86"/>
      <c r="B723" s="526"/>
      <c r="C723" s="526"/>
      <c r="D723" t="s">
        <v>19</v>
      </c>
      <c r="E723" s="240">
        <v>5</v>
      </c>
      <c r="G723" s="2">
        <f t="shared" si="10"/>
        <v>127.80000000000001</v>
      </c>
      <c r="J723" s="526"/>
      <c r="L723" s="401"/>
      <c r="M723" s="26"/>
    </row>
    <row r="724" spans="1:14">
      <c r="A724" s="299"/>
      <c r="B724" s="60"/>
      <c r="C724" s="60"/>
      <c r="D724" t="s">
        <v>77</v>
      </c>
      <c r="E724" s="240">
        <v>10</v>
      </c>
      <c r="G724" s="2">
        <f t="shared" si="10"/>
        <v>137.80000000000001</v>
      </c>
      <c r="J724" s="526"/>
      <c r="L724" s="401"/>
      <c r="N724" s="26"/>
    </row>
    <row r="725" spans="1:14">
      <c r="A725" s="299"/>
      <c r="B725" s="60"/>
      <c r="C725" s="60"/>
      <c r="D725" t="s">
        <v>105</v>
      </c>
      <c r="E725" s="240">
        <v>10</v>
      </c>
      <c r="G725" s="2">
        <f t="shared" si="10"/>
        <v>147.80000000000001</v>
      </c>
      <c r="J725" s="526"/>
      <c r="L725" s="401"/>
    </row>
    <row r="726" spans="1:14">
      <c r="A726" s="86">
        <v>45239</v>
      </c>
      <c r="B726" s="526">
        <v>27752</v>
      </c>
      <c r="C726" s="526" t="s">
        <v>53</v>
      </c>
      <c r="D726" t="s">
        <v>16</v>
      </c>
      <c r="E726" s="240"/>
      <c r="F726" s="240">
        <v>60.8</v>
      </c>
      <c r="G726" s="2">
        <f t="shared" ref="G726:G735" si="11">+G725+E726-F726</f>
        <v>87.000000000000014</v>
      </c>
      <c r="J726" s="525"/>
      <c r="L726" s="401"/>
    </row>
    <row r="727" spans="1:14">
      <c r="A727" s="86">
        <v>45239</v>
      </c>
      <c r="B727" s="526">
        <v>27752</v>
      </c>
      <c r="C727" s="526" t="s">
        <v>53</v>
      </c>
      <c r="D727" t="s">
        <v>17</v>
      </c>
      <c r="E727" s="240"/>
      <c r="F727" s="240">
        <v>2</v>
      </c>
      <c r="G727" s="2">
        <f t="shared" si="11"/>
        <v>85.000000000000014</v>
      </c>
      <c r="J727" s="526"/>
      <c r="L727" s="401"/>
    </row>
    <row r="728" spans="1:14">
      <c r="A728" s="86">
        <v>45243</v>
      </c>
      <c r="B728" s="526">
        <v>27766</v>
      </c>
      <c r="C728" s="526" t="s">
        <v>53</v>
      </c>
      <c r="D728" t="s">
        <v>18</v>
      </c>
      <c r="E728" s="240"/>
      <c r="F728" s="240">
        <v>60</v>
      </c>
      <c r="G728" s="2">
        <f t="shared" si="11"/>
        <v>25.000000000000014</v>
      </c>
      <c r="J728" s="526"/>
    </row>
    <row r="729" spans="1:14">
      <c r="A729" s="86">
        <v>45243</v>
      </c>
      <c r="B729" s="526">
        <v>27766</v>
      </c>
      <c r="C729" s="526" t="s">
        <v>53</v>
      </c>
      <c r="D729" t="s">
        <v>19</v>
      </c>
      <c r="E729" s="240"/>
      <c r="F729" s="240">
        <v>5</v>
      </c>
      <c r="G729" s="2">
        <f t="shared" si="11"/>
        <v>20.000000000000014</v>
      </c>
      <c r="J729" s="526"/>
    </row>
    <row r="730" spans="1:14">
      <c r="A730" s="86">
        <v>45243</v>
      </c>
      <c r="B730" s="526">
        <v>27766</v>
      </c>
      <c r="C730" s="526" t="s">
        <v>53</v>
      </c>
      <c r="D730" t="s">
        <v>77</v>
      </c>
      <c r="E730" s="240"/>
      <c r="F730" s="240">
        <v>10</v>
      </c>
      <c r="G730" s="2">
        <f t="shared" si="11"/>
        <v>10.000000000000014</v>
      </c>
      <c r="J730" s="526"/>
      <c r="L730" s="265"/>
    </row>
    <row r="731" spans="1:14">
      <c r="A731" s="86">
        <v>45243</v>
      </c>
      <c r="B731" s="526">
        <v>27766</v>
      </c>
      <c r="C731" s="526" t="s">
        <v>53</v>
      </c>
      <c r="D731" t="s">
        <v>105</v>
      </c>
      <c r="E731" s="240"/>
      <c r="F731" s="240">
        <v>10</v>
      </c>
      <c r="G731" s="2">
        <f t="shared" si="11"/>
        <v>1.4210854715202004E-14</v>
      </c>
    </row>
    <row r="732" spans="1:14">
      <c r="A732" s="44">
        <v>45230</v>
      </c>
      <c r="B732" s="525" t="s">
        <v>14</v>
      </c>
      <c r="C732" s="525" t="s">
        <v>30</v>
      </c>
      <c r="D732" t="s">
        <v>16</v>
      </c>
      <c r="E732" s="240">
        <v>59.1</v>
      </c>
      <c r="G732" s="2">
        <f t="shared" si="11"/>
        <v>59.100000000000016</v>
      </c>
    </row>
    <row r="733" spans="1:14">
      <c r="A733" s="44"/>
      <c r="B733" s="525"/>
      <c r="C733" s="525"/>
      <c r="D733" t="s">
        <v>17</v>
      </c>
      <c r="E733" s="240">
        <v>2</v>
      </c>
      <c r="G733" s="2">
        <f t="shared" si="11"/>
        <v>61.100000000000016</v>
      </c>
    </row>
    <row r="734" spans="1:14">
      <c r="B734" s="526"/>
      <c r="C734" s="526"/>
      <c r="D734" t="s">
        <v>18</v>
      </c>
      <c r="E734" s="240">
        <v>60</v>
      </c>
      <c r="G734" s="2">
        <f t="shared" si="11"/>
        <v>121.10000000000002</v>
      </c>
    </row>
    <row r="735" spans="1:14">
      <c r="B735" s="526"/>
      <c r="C735" s="526"/>
      <c r="D735" t="s">
        <v>19</v>
      </c>
      <c r="E735" s="240">
        <v>5</v>
      </c>
      <c r="G735" s="2">
        <f t="shared" si="11"/>
        <v>126.10000000000002</v>
      </c>
    </row>
    <row r="736" spans="1:14">
      <c r="A736" s="86">
        <v>45243</v>
      </c>
      <c r="B736" s="526">
        <v>27766</v>
      </c>
      <c r="C736" s="526" t="s">
        <v>30</v>
      </c>
      <c r="D736" t="s">
        <v>18</v>
      </c>
      <c r="E736" s="240"/>
      <c r="F736" s="240">
        <v>60</v>
      </c>
      <c r="G736" s="2">
        <f t="shared" ref="G736:G817" si="12">+G735+E736-F736</f>
        <v>66.100000000000023</v>
      </c>
    </row>
    <row r="737" spans="1:13">
      <c r="A737" s="86">
        <v>45243</v>
      </c>
      <c r="B737" s="526">
        <v>27766</v>
      </c>
      <c r="C737" s="526" t="s">
        <v>30</v>
      </c>
      <c r="D737" t="s">
        <v>19</v>
      </c>
      <c r="E737" s="240"/>
      <c r="F737" s="240">
        <v>5</v>
      </c>
      <c r="G737" s="2">
        <f t="shared" si="12"/>
        <v>61.100000000000023</v>
      </c>
    </row>
    <row r="738" spans="1:13">
      <c r="A738" s="7">
        <v>45250</v>
      </c>
      <c r="B738" s="526">
        <v>27803</v>
      </c>
      <c r="C738" s="526" t="s">
        <v>30</v>
      </c>
      <c r="D738" t="s">
        <v>16</v>
      </c>
      <c r="F738" s="240">
        <v>59.1</v>
      </c>
      <c r="G738" s="2">
        <f t="shared" si="12"/>
        <v>2.0000000000000213</v>
      </c>
      <c r="J738" s="542"/>
      <c r="K738" s="542"/>
      <c r="L738" s="542"/>
    </row>
    <row r="739" spans="1:13">
      <c r="A739" s="7">
        <v>45250</v>
      </c>
      <c r="B739" s="526">
        <v>27803</v>
      </c>
      <c r="C739" s="526" t="s">
        <v>30</v>
      </c>
      <c r="D739" t="s">
        <v>17</v>
      </c>
      <c r="F739" s="240">
        <v>2</v>
      </c>
      <c r="G739" s="2">
        <f t="shared" si="12"/>
        <v>2.1316282072803006E-14</v>
      </c>
      <c r="J739" s="525"/>
      <c r="L739" s="401"/>
    </row>
    <row r="740" spans="1:13">
      <c r="A740" s="44">
        <v>45260</v>
      </c>
      <c r="B740" s="525" t="s">
        <v>14</v>
      </c>
      <c r="C740" s="525" t="s">
        <v>33</v>
      </c>
      <c r="D740" t="s">
        <v>16</v>
      </c>
      <c r="E740" s="240">
        <v>64.3</v>
      </c>
      <c r="F740" s="259"/>
      <c r="G740" s="2">
        <f t="shared" si="12"/>
        <v>64.300000000000011</v>
      </c>
      <c r="J740" s="526"/>
      <c r="L740" s="401"/>
    </row>
    <row r="741" spans="1:13">
      <c r="B741" s="526"/>
      <c r="C741" s="526"/>
      <c r="D741" t="s">
        <v>17</v>
      </c>
      <c r="E741" s="240">
        <v>5</v>
      </c>
      <c r="F741" s="259"/>
      <c r="G741" s="2">
        <f t="shared" si="12"/>
        <v>69.300000000000011</v>
      </c>
      <c r="J741" s="525"/>
      <c r="L741" s="401"/>
    </row>
    <row r="742" spans="1:13">
      <c r="B742" s="526"/>
      <c r="C742" s="526"/>
      <c r="D742" t="s">
        <v>18</v>
      </c>
      <c r="E742" s="240">
        <v>60</v>
      </c>
      <c r="F742" s="259"/>
      <c r="G742" s="2">
        <f t="shared" si="12"/>
        <v>129.30000000000001</v>
      </c>
      <c r="J742" s="526"/>
      <c r="L742" s="401"/>
    </row>
    <row r="743" spans="1:13">
      <c r="B743" s="526"/>
      <c r="C743" s="526"/>
      <c r="D743" t="s">
        <v>19</v>
      </c>
      <c r="E743" s="240">
        <v>5</v>
      </c>
      <c r="F743" s="259"/>
      <c r="G743" s="2">
        <f t="shared" si="12"/>
        <v>134.30000000000001</v>
      </c>
      <c r="J743" s="525"/>
      <c r="L743" s="401"/>
      <c r="M743" s="26"/>
    </row>
    <row r="744" spans="1:13">
      <c r="A744" s="7">
        <v>45322</v>
      </c>
      <c r="B744" s="526">
        <v>28193</v>
      </c>
      <c r="C744" s="526" t="s">
        <v>33</v>
      </c>
      <c r="D744" t="s">
        <v>16</v>
      </c>
      <c r="E744" s="240"/>
      <c r="F744" s="240">
        <v>64.3</v>
      </c>
      <c r="G744" s="2">
        <f t="shared" si="12"/>
        <v>70.000000000000014</v>
      </c>
      <c r="L744" s="401"/>
      <c r="M744" s="26"/>
    </row>
    <row r="745" spans="1:13">
      <c r="A745" s="7">
        <v>45322</v>
      </c>
      <c r="B745" s="526">
        <v>28193</v>
      </c>
      <c r="C745" s="526" t="s">
        <v>33</v>
      </c>
      <c r="D745" t="s">
        <v>17</v>
      </c>
      <c r="E745" s="240"/>
      <c r="F745" s="240">
        <v>5</v>
      </c>
      <c r="G745" s="2">
        <f t="shared" si="12"/>
        <v>65.000000000000014</v>
      </c>
      <c r="J745" s="525"/>
      <c r="M745" s="26"/>
    </row>
    <row r="746" spans="1:13">
      <c r="A746" s="7">
        <v>45371</v>
      </c>
      <c r="B746" s="526">
        <v>28538</v>
      </c>
      <c r="C746" s="526" t="s">
        <v>33</v>
      </c>
      <c r="D746" t="s">
        <v>18</v>
      </c>
      <c r="E746" s="240"/>
      <c r="F746" s="240">
        <v>60</v>
      </c>
      <c r="G746" s="2">
        <f t="shared" si="12"/>
        <v>5.0000000000000142</v>
      </c>
      <c r="J746" s="525"/>
      <c r="M746" s="26"/>
    </row>
    <row r="747" spans="1:13">
      <c r="A747" s="7">
        <v>45371</v>
      </c>
      <c r="B747" s="526">
        <v>28538</v>
      </c>
      <c r="C747" s="526" t="s">
        <v>33</v>
      </c>
      <c r="D747" t="s">
        <v>19</v>
      </c>
      <c r="E747" s="240"/>
      <c r="F747" s="240">
        <v>5</v>
      </c>
      <c r="G747" s="2">
        <f t="shared" si="12"/>
        <v>1.4210854715202004E-14</v>
      </c>
      <c r="J747" s="525"/>
      <c r="M747" s="26"/>
    </row>
    <row r="748" spans="1:13">
      <c r="A748" s="44">
        <v>45291</v>
      </c>
      <c r="B748" s="525" t="s">
        <v>14</v>
      </c>
      <c r="C748" s="525" t="s">
        <v>587</v>
      </c>
      <c r="D748" t="s">
        <v>16</v>
      </c>
      <c r="E748" s="240">
        <v>68.599999999999994</v>
      </c>
      <c r="G748" s="2">
        <f t="shared" si="12"/>
        <v>68.600000000000009</v>
      </c>
    </row>
    <row r="749" spans="1:13">
      <c r="B749" s="526"/>
      <c r="C749" s="526"/>
      <c r="D749" t="s">
        <v>17</v>
      </c>
      <c r="E749" s="240">
        <v>5</v>
      </c>
      <c r="G749" s="2">
        <f t="shared" si="12"/>
        <v>73.600000000000009</v>
      </c>
    </row>
    <row r="750" spans="1:13">
      <c r="B750" s="526"/>
      <c r="C750" s="526"/>
      <c r="D750" t="s">
        <v>18</v>
      </c>
      <c r="E750" s="240">
        <v>60</v>
      </c>
      <c r="G750" s="2">
        <f t="shared" si="12"/>
        <v>133.60000000000002</v>
      </c>
    </row>
    <row r="751" spans="1:13">
      <c r="B751" s="526"/>
      <c r="C751" s="526"/>
      <c r="D751" t="s">
        <v>19</v>
      </c>
      <c r="E751" s="240">
        <v>5</v>
      </c>
      <c r="G751" s="2">
        <f t="shared" si="12"/>
        <v>138.60000000000002</v>
      </c>
    </row>
    <row r="752" spans="1:13">
      <c r="A752" s="7">
        <v>45322</v>
      </c>
      <c r="B752" s="526">
        <v>28193</v>
      </c>
      <c r="C752" s="526" t="s">
        <v>587</v>
      </c>
      <c r="D752" t="s">
        <v>16</v>
      </c>
      <c r="E752" s="240"/>
      <c r="F752" s="240">
        <v>68.599999999999994</v>
      </c>
      <c r="G752" s="2">
        <f t="shared" si="12"/>
        <v>70.000000000000028</v>
      </c>
    </row>
    <row r="753" spans="1:12">
      <c r="A753" s="7">
        <v>45322</v>
      </c>
      <c r="B753" s="526">
        <v>28193</v>
      </c>
      <c r="C753" s="526" t="s">
        <v>587</v>
      </c>
      <c r="D753" t="s">
        <v>17</v>
      </c>
      <c r="E753" s="240"/>
      <c r="F753" s="240">
        <v>5</v>
      </c>
      <c r="G753" s="2">
        <f t="shared" si="12"/>
        <v>65.000000000000028</v>
      </c>
    </row>
    <row r="754" spans="1:12">
      <c r="A754" s="7">
        <v>45371</v>
      </c>
      <c r="B754" s="526">
        <v>28538</v>
      </c>
      <c r="C754" s="526" t="s">
        <v>587</v>
      </c>
      <c r="D754" t="s">
        <v>18</v>
      </c>
      <c r="E754" s="240"/>
      <c r="F754" s="240">
        <v>60</v>
      </c>
      <c r="G754" s="2">
        <f t="shared" si="12"/>
        <v>5.0000000000000284</v>
      </c>
    </row>
    <row r="755" spans="1:12">
      <c r="A755" s="7">
        <v>45371</v>
      </c>
      <c r="B755" s="526">
        <v>28538</v>
      </c>
      <c r="C755" s="526" t="s">
        <v>587</v>
      </c>
      <c r="D755" t="s">
        <v>19</v>
      </c>
      <c r="E755" s="240"/>
      <c r="F755" s="240">
        <v>5</v>
      </c>
      <c r="G755" s="2">
        <f t="shared" si="12"/>
        <v>2.8421709430404007E-14</v>
      </c>
    </row>
    <row r="756" spans="1:12">
      <c r="A756" s="44">
        <v>45322</v>
      </c>
      <c r="B756" s="525" t="s">
        <v>14</v>
      </c>
      <c r="C756" s="525" t="s">
        <v>15</v>
      </c>
      <c r="D756" t="s">
        <v>16</v>
      </c>
      <c r="E756" s="240">
        <v>76.739999999999995</v>
      </c>
      <c r="G756" s="2">
        <f t="shared" si="12"/>
        <v>76.740000000000023</v>
      </c>
    </row>
    <row r="757" spans="1:12">
      <c r="B757" s="526"/>
      <c r="C757" s="526"/>
      <c r="D757" t="s">
        <v>17</v>
      </c>
      <c r="E757" s="240">
        <v>8.8000000000000007</v>
      </c>
      <c r="G757" s="2">
        <f t="shared" si="12"/>
        <v>85.54000000000002</v>
      </c>
      <c r="J757" s="525"/>
      <c r="L757" s="401"/>
    </row>
    <row r="758" spans="1:12">
      <c r="B758" s="526"/>
      <c r="C758" s="526"/>
      <c r="D758" t="s">
        <v>18</v>
      </c>
      <c r="E758" s="240">
        <v>60</v>
      </c>
      <c r="G758" s="2">
        <f t="shared" si="12"/>
        <v>145.54000000000002</v>
      </c>
      <c r="J758" s="526"/>
      <c r="L758" s="401"/>
    </row>
    <row r="759" spans="1:12">
      <c r="B759" s="526"/>
      <c r="C759" s="526"/>
      <c r="D759" t="s">
        <v>19</v>
      </c>
      <c r="E759" s="240">
        <v>5</v>
      </c>
      <c r="G759" s="2">
        <f t="shared" si="12"/>
        <v>150.54000000000002</v>
      </c>
      <c r="J759" s="64"/>
    </row>
    <row r="760" spans="1:12">
      <c r="B760" s="526"/>
      <c r="C760" s="265">
        <v>516.1</v>
      </c>
      <c r="D760" t="s">
        <v>224</v>
      </c>
      <c r="G760" s="2">
        <f t="shared" si="12"/>
        <v>150.54000000000002</v>
      </c>
      <c r="J760" s="65"/>
    </row>
    <row r="761" spans="1:12">
      <c r="A761" s="7">
        <v>45371</v>
      </c>
      <c r="B761" s="526">
        <v>28538</v>
      </c>
      <c r="C761" s="526" t="s">
        <v>15</v>
      </c>
      <c r="D761" t="s">
        <v>18</v>
      </c>
      <c r="E761" s="240"/>
      <c r="F761" s="240">
        <v>60</v>
      </c>
      <c r="G761" s="2">
        <f t="shared" si="12"/>
        <v>90.54000000000002</v>
      </c>
    </row>
    <row r="762" spans="1:12">
      <c r="A762" s="7">
        <v>45371</v>
      </c>
      <c r="B762" s="526">
        <v>28538</v>
      </c>
      <c r="C762" s="526" t="s">
        <v>15</v>
      </c>
      <c r="D762" t="s">
        <v>19</v>
      </c>
      <c r="E762" s="240"/>
      <c r="F762" s="240">
        <v>5</v>
      </c>
      <c r="G762" s="2">
        <f t="shared" si="12"/>
        <v>85.54000000000002</v>
      </c>
    </row>
    <row r="763" spans="1:12">
      <c r="A763" s="7">
        <v>45376</v>
      </c>
      <c r="B763" s="526">
        <v>28625</v>
      </c>
      <c r="C763" s="526" t="s">
        <v>15</v>
      </c>
      <c r="D763" t="s">
        <v>16</v>
      </c>
      <c r="E763" s="240"/>
      <c r="F763" s="240">
        <v>76.739999999999995</v>
      </c>
      <c r="G763" s="2">
        <f t="shared" si="12"/>
        <v>8.8000000000000256</v>
      </c>
    </row>
    <row r="764" spans="1:12">
      <c r="A764" s="7">
        <v>45376</v>
      </c>
      <c r="B764" s="526">
        <v>28625</v>
      </c>
      <c r="C764" s="526" t="s">
        <v>15</v>
      </c>
      <c r="D764" t="s">
        <v>17</v>
      </c>
      <c r="E764" s="240"/>
      <c r="F764" s="240">
        <v>8.8000000000000007</v>
      </c>
      <c r="G764" s="2">
        <f t="shared" si="12"/>
        <v>2.4868995751603507E-14</v>
      </c>
    </row>
    <row r="765" spans="1:12">
      <c r="A765" s="88">
        <v>45351</v>
      </c>
      <c r="B765" s="525" t="s">
        <v>14</v>
      </c>
      <c r="C765" s="64" t="s">
        <v>20</v>
      </c>
      <c r="D765" t="s">
        <v>16</v>
      </c>
      <c r="E765" s="26">
        <v>79.400000000000006</v>
      </c>
      <c r="G765" s="2">
        <f t="shared" si="12"/>
        <v>79.400000000000034</v>
      </c>
    </row>
    <row r="766" spans="1:12">
      <c r="A766" s="86"/>
      <c r="B766" s="526"/>
      <c r="C766" s="65"/>
      <c r="D766" t="s">
        <v>17</v>
      </c>
      <c r="E766" s="26">
        <v>5</v>
      </c>
      <c r="G766" s="2">
        <f t="shared" si="12"/>
        <v>84.400000000000034</v>
      </c>
    </row>
    <row r="767" spans="1:12">
      <c r="A767" s="86"/>
      <c r="B767" s="526"/>
      <c r="C767" s="65"/>
      <c r="D767" t="s">
        <v>18</v>
      </c>
      <c r="E767" s="240">
        <v>58</v>
      </c>
      <c r="G767" s="2">
        <f t="shared" si="12"/>
        <v>142.40000000000003</v>
      </c>
    </row>
    <row r="768" spans="1:12">
      <c r="A768" s="86"/>
      <c r="B768" s="526"/>
      <c r="C768" s="65"/>
      <c r="D768" t="s">
        <v>19</v>
      </c>
      <c r="E768" s="240">
        <v>5</v>
      </c>
      <c r="G768" s="2">
        <f t="shared" si="12"/>
        <v>147.40000000000003</v>
      </c>
    </row>
    <row r="769" spans="1:11">
      <c r="A769" s="7">
        <v>45371</v>
      </c>
      <c r="B769" s="526">
        <v>28538</v>
      </c>
      <c r="C769" s="526" t="s">
        <v>20</v>
      </c>
      <c r="D769" t="s">
        <v>18</v>
      </c>
      <c r="E769" s="240"/>
      <c r="F769" s="240">
        <v>58</v>
      </c>
      <c r="G769" s="2">
        <f t="shared" si="12"/>
        <v>89.400000000000034</v>
      </c>
    </row>
    <row r="770" spans="1:11">
      <c r="A770" s="7">
        <v>45371</v>
      </c>
      <c r="B770" s="526">
        <v>28538</v>
      </c>
      <c r="C770" s="526" t="s">
        <v>20</v>
      </c>
      <c r="D770" t="s">
        <v>19</v>
      </c>
      <c r="E770" s="240"/>
      <c r="F770" s="240">
        <v>5</v>
      </c>
      <c r="G770" s="2">
        <f t="shared" si="12"/>
        <v>84.400000000000034</v>
      </c>
    </row>
    <row r="771" spans="1:11">
      <c r="A771" s="7">
        <v>45376</v>
      </c>
      <c r="B771" s="526">
        <v>28625</v>
      </c>
      <c r="C771" s="526" t="s">
        <v>20</v>
      </c>
      <c r="D771" t="s">
        <v>16</v>
      </c>
      <c r="F771" s="26">
        <v>79.400000000000006</v>
      </c>
      <c r="G771" s="2">
        <f t="shared" si="12"/>
        <v>5.0000000000000284</v>
      </c>
    </row>
    <row r="772" spans="1:11">
      <c r="A772" s="7">
        <v>45376</v>
      </c>
      <c r="B772" s="526">
        <v>28625</v>
      </c>
      <c r="C772" s="526" t="s">
        <v>20</v>
      </c>
      <c r="D772" t="s">
        <v>17</v>
      </c>
      <c r="F772" s="26">
        <v>5</v>
      </c>
      <c r="G772" s="2">
        <f t="shared" si="12"/>
        <v>2.8421709430404007E-14</v>
      </c>
    </row>
    <row r="773" spans="1:11">
      <c r="A773" s="44">
        <v>45382</v>
      </c>
      <c r="B773" s="525" t="s">
        <v>14</v>
      </c>
      <c r="C773" s="525" t="s">
        <v>23</v>
      </c>
      <c r="D773" t="s">
        <v>16</v>
      </c>
      <c r="E773" s="240">
        <v>76.900000000000006</v>
      </c>
      <c r="G773" s="2">
        <f t="shared" si="12"/>
        <v>76.900000000000034</v>
      </c>
    </row>
    <row r="774" spans="1:11">
      <c r="B774" s="526"/>
      <c r="C774" s="526"/>
      <c r="D774" t="s">
        <v>17</v>
      </c>
      <c r="E774" s="240">
        <v>5</v>
      </c>
      <c r="G774" s="2">
        <f t="shared" si="12"/>
        <v>81.900000000000034</v>
      </c>
    </row>
    <row r="775" spans="1:11">
      <c r="B775" s="526"/>
      <c r="C775" s="526"/>
      <c r="D775" t="s">
        <v>18</v>
      </c>
      <c r="E775" s="240">
        <v>60</v>
      </c>
      <c r="G775" s="2">
        <f t="shared" si="12"/>
        <v>141.90000000000003</v>
      </c>
    </row>
    <row r="776" spans="1:11">
      <c r="B776" s="526"/>
      <c r="C776" s="526"/>
      <c r="D776" t="s">
        <v>19</v>
      </c>
      <c r="E776" s="240">
        <v>5</v>
      </c>
      <c r="G776" s="2">
        <f t="shared" si="12"/>
        <v>146.90000000000003</v>
      </c>
    </row>
    <row r="777" spans="1:11">
      <c r="A777" s="7">
        <v>45411</v>
      </c>
      <c r="B777" s="526">
        <v>28768</v>
      </c>
      <c r="C777" s="526" t="s">
        <v>23</v>
      </c>
      <c r="D777" t="s">
        <v>16</v>
      </c>
      <c r="F777" s="240">
        <v>76.900000000000006</v>
      </c>
      <c r="G777" s="2">
        <f t="shared" si="12"/>
        <v>70.000000000000028</v>
      </c>
    </row>
    <row r="778" spans="1:11">
      <c r="A778" s="7">
        <v>45411</v>
      </c>
      <c r="B778" s="526">
        <v>28768</v>
      </c>
      <c r="C778" s="526" t="s">
        <v>23</v>
      </c>
      <c r="D778" t="s">
        <v>17</v>
      </c>
      <c r="F778" s="240">
        <v>5</v>
      </c>
      <c r="G778" s="2">
        <f t="shared" si="12"/>
        <v>65.000000000000028</v>
      </c>
    </row>
    <row r="779" spans="1:11">
      <c r="A779" s="86">
        <v>45490</v>
      </c>
      <c r="B779" s="526">
        <v>29354</v>
      </c>
      <c r="C779" s="526" t="s">
        <v>23</v>
      </c>
      <c r="D779" t="s">
        <v>18</v>
      </c>
      <c r="E779" s="240"/>
      <c r="F779" s="240">
        <v>60</v>
      </c>
      <c r="G779" s="2">
        <f t="shared" si="12"/>
        <v>5.0000000000000284</v>
      </c>
    </row>
    <row r="780" spans="1:11">
      <c r="A780" s="86">
        <v>45490</v>
      </c>
      <c r="B780" s="526">
        <v>29354</v>
      </c>
      <c r="C780" s="526" t="s">
        <v>23</v>
      </c>
      <c r="D780" t="s">
        <v>19</v>
      </c>
      <c r="E780" s="240"/>
      <c r="F780" s="240">
        <v>5</v>
      </c>
      <c r="G780" s="2">
        <f t="shared" si="12"/>
        <v>2.8421709430404007E-14</v>
      </c>
    </row>
    <row r="781" spans="1:11">
      <c r="A781" s="44">
        <v>45412</v>
      </c>
      <c r="B781" s="525" t="s">
        <v>14</v>
      </c>
      <c r="C781" s="525" t="s">
        <v>24</v>
      </c>
      <c r="D781" t="s">
        <v>16</v>
      </c>
      <c r="E781" s="26">
        <v>76.400000000000006</v>
      </c>
      <c r="G781" s="2">
        <f t="shared" si="12"/>
        <v>76.400000000000034</v>
      </c>
    </row>
    <row r="782" spans="1:11">
      <c r="B782" s="526"/>
      <c r="C782" s="526"/>
      <c r="D782" t="s">
        <v>17</v>
      </c>
      <c r="E782" s="26">
        <v>5</v>
      </c>
      <c r="G782" s="2">
        <f t="shared" si="12"/>
        <v>81.400000000000034</v>
      </c>
    </row>
    <row r="783" spans="1:11">
      <c r="B783" s="526"/>
      <c r="C783" s="526"/>
      <c r="D783" t="s">
        <v>18</v>
      </c>
      <c r="E783" s="26">
        <v>60</v>
      </c>
      <c r="G783" s="2">
        <f t="shared" si="12"/>
        <v>141.40000000000003</v>
      </c>
    </row>
    <row r="784" spans="1:11">
      <c r="B784" s="526"/>
      <c r="C784" s="526"/>
      <c r="D784" t="s">
        <v>19</v>
      </c>
      <c r="E784" s="26">
        <v>5</v>
      </c>
      <c r="G784" s="2">
        <f t="shared" si="12"/>
        <v>146.40000000000003</v>
      </c>
      <c r="I784" s="525"/>
      <c r="K784" s="26"/>
    </row>
    <row r="785" spans="1:12">
      <c r="A785" s="7">
        <v>45474</v>
      </c>
      <c r="B785" s="526">
        <v>29132</v>
      </c>
      <c r="C785" s="526" t="s">
        <v>24</v>
      </c>
      <c r="D785" t="s">
        <v>16</v>
      </c>
      <c r="E785" s="26"/>
      <c r="F785" s="2">
        <v>76.400000000000006</v>
      </c>
      <c r="G785" s="2">
        <f t="shared" si="12"/>
        <v>70.000000000000028</v>
      </c>
      <c r="I785" s="525"/>
      <c r="K785" s="240"/>
    </row>
    <row r="786" spans="1:12">
      <c r="A786" s="7">
        <v>45474</v>
      </c>
      <c r="B786" s="526">
        <v>29132</v>
      </c>
      <c r="C786" s="526" t="s">
        <v>24</v>
      </c>
      <c r="D786" t="s">
        <v>17</v>
      </c>
      <c r="E786" s="26"/>
      <c r="F786" s="2">
        <v>5</v>
      </c>
      <c r="G786" s="2">
        <f t="shared" si="12"/>
        <v>65.000000000000028</v>
      </c>
      <c r="I786" s="526"/>
      <c r="K786" s="240"/>
    </row>
    <row r="787" spans="1:12">
      <c r="A787" s="86">
        <v>45490</v>
      </c>
      <c r="B787" s="526">
        <v>29354</v>
      </c>
      <c r="C787" s="526" t="s">
        <v>24</v>
      </c>
      <c r="D787" t="s">
        <v>18</v>
      </c>
      <c r="E787" s="240"/>
      <c r="F787" s="240">
        <v>60</v>
      </c>
      <c r="G787" s="2">
        <f t="shared" si="12"/>
        <v>5.0000000000000284</v>
      </c>
      <c r="I787" s="526"/>
      <c r="K787" s="240"/>
    </row>
    <row r="788" spans="1:12">
      <c r="A788" s="86">
        <v>45490</v>
      </c>
      <c r="B788" s="526">
        <v>29354</v>
      </c>
      <c r="C788" s="526" t="s">
        <v>24</v>
      </c>
      <c r="D788" t="s">
        <v>19</v>
      </c>
      <c r="E788" s="240"/>
      <c r="F788" s="240">
        <v>5</v>
      </c>
      <c r="G788" s="2">
        <f t="shared" si="12"/>
        <v>2.8421709430404007E-14</v>
      </c>
      <c r="I788" s="526"/>
      <c r="K788" s="240"/>
    </row>
    <row r="789" spans="1:12">
      <c r="A789" s="44">
        <v>45443</v>
      </c>
      <c r="B789" s="525" t="s">
        <v>14</v>
      </c>
      <c r="C789" s="525" t="s">
        <v>25</v>
      </c>
      <c r="D789" t="s">
        <v>16</v>
      </c>
      <c r="E789" s="240">
        <v>69.599999999999994</v>
      </c>
      <c r="G789" s="2">
        <f t="shared" si="12"/>
        <v>69.600000000000023</v>
      </c>
      <c r="I789" s="526"/>
      <c r="K789" s="26"/>
    </row>
    <row r="790" spans="1:12">
      <c r="B790" s="526"/>
      <c r="C790" s="526"/>
      <c r="D790" t="s">
        <v>17</v>
      </c>
      <c r="E790" s="240">
        <v>5</v>
      </c>
      <c r="G790" s="2">
        <f t="shared" si="12"/>
        <v>74.600000000000023</v>
      </c>
      <c r="I790" s="525"/>
      <c r="K790" s="240"/>
    </row>
    <row r="791" spans="1:12">
      <c r="B791" s="526"/>
      <c r="C791" s="526"/>
      <c r="D791" t="s">
        <v>18</v>
      </c>
      <c r="E791" s="240">
        <v>60</v>
      </c>
      <c r="G791" s="2">
        <f t="shared" si="12"/>
        <v>134.60000000000002</v>
      </c>
    </row>
    <row r="792" spans="1:12">
      <c r="B792" s="526"/>
      <c r="C792" s="526"/>
      <c r="D792" t="s">
        <v>19</v>
      </c>
      <c r="E792" s="240">
        <v>5</v>
      </c>
      <c r="G792" s="2">
        <f t="shared" si="12"/>
        <v>139.60000000000002</v>
      </c>
    </row>
    <row r="793" spans="1:12">
      <c r="A793" s="7">
        <v>45482</v>
      </c>
      <c r="B793" s="526">
        <v>29247</v>
      </c>
      <c r="C793" s="526" t="s">
        <v>25</v>
      </c>
      <c r="D793" t="s">
        <v>16</v>
      </c>
      <c r="E793" s="240"/>
      <c r="F793" s="2">
        <v>69.599999999999994</v>
      </c>
      <c r="G793" s="2">
        <f t="shared" si="12"/>
        <v>70.000000000000028</v>
      </c>
      <c r="I793" s="526"/>
      <c r="K793" s="265"/>
    </row>
    <row r="794" spans="1:12">
      <c r="A794" s="7">
        <v>45482</v>
      </c>
      <c r="B794" s="526">
        <v>29247</v>
      </c>
      <c r="C794" s="526" t="s">
        <v>25</v>
      </c>
      <c r="D794" t="s">
        <v>17</v>
      </c>
      <c r="E794" s="240"/>
      <c r="F794" s="2">
        <v>5</v>
      </c>
      <c r="G794" s="2">
        <f t="shared" si="12"/>
        <v>65.000000000000028</v>
      </c>
      <c r="I794" s="526"/>
      <c r="K794" s="265"/>
      <c r="L794" s="401"/>
    </row>
    <row r="795" spans="1:12">
      <c r="A795" s="86">
        <v>45490</v>
      </c>
      <c r="B795" s="526">
        <v>29354</v>
      </c>
      <c r="C795" s="526" t="s">
        <v>25</v>
      </c>
      <c r="D795" t="s">
        <v>18</v>
      </c>
      <c r="E795" s="240"/>
      <c r="F795" s="240">
        <v>60</v>
      </c>
      <c r="G795" s="2">
        <f t="shared" si="12"/>
        <v>5.0000000000000284</v>
      </c>
      <c r="I795" s="526"/>
      <c r="K795" s="265"/>
      <c r="L795" s="401"/>
    </row>
    <row r="796" spans="1:12">
      <c r="A796" s="86">
        <v>45490</v>
      </c>
      <c r="B796" s="526">
        <v>29354</v>
      </c>
      <c r="C796" s="526" t="s">
        <v>25</v>
      </c>
      <c r="D796" t="s">
        <v>19</v>
      </c>
      <c r="E796" s="240"/>
      <c r="F796" s="240">
        <v>5</v>
      </c>
      <c r="G796" s="2">
        <f t="shared" si="12"/>
        <v>2.8421709430404007E-14</v>
      </c>
      <c r="I796" s="526"/>
      <c r="K796" s="265"/>
      <c r="L796" s="401"/>
    </row>
    <row r="797" spans="1:12">
      <c r="A797" s="88">
        <v>45473</v>
      </c>
      <c r="B797" s="525" t="s">
        <v>14</v>
      </c>
      <c r="C797" s="525" t="s">
        <v>26</v>
      </c>
      <c r="D797" t="s">
        <v>16</v>
      </c>
      <c r="E797" s="240">
        <v>67.5</v>
      </c>
      <c r="G797" s="2">
        <f t="shared" si="12"/>
        <v>67.500000000000028</v>
      </c>
      <c r="I797" s="525"/>
      <c r="K797" s="240"/>
    </row>
    <row r="798" spans="1:12">
      <c r="A798" s="86"/>
      <c r="B798" s="526"/>
      <c r="C798" s="526"/>
      <c r="D798" t="s">
        <v>17</v>
      </c>
      <c r="E798" s="240">
        <v>7</v>
      </c>
      <c r="G798" s="2">
        <f t="shared" si="12"/>
        <v>74.500000000000028</v>
      </c>
      <c r="I798" s="526"/>
      <c r="K798" s="240"/>
    </row>
    <row r="799" spans="1:12">
      <c r="A799" s="86"/>
      <c r="B799" s="526"/>
      <c r="C799" s="526"/>
      <c r="D799" t="s">
        <v>18</v>
      </c>
      <c r="E799" s="240">
        <v>60</v>
      </c>
      <c r="G799" s="2">
        <f t="shared" si="12"/>
        <v>134.50000000000003</v>
      </c>
      <c r="I799" s="526"/>
      <c r="K799" s="240"/>
      <c r="L799" s="401"/>
    </row>
    <row r="800" spans="1:12">
      <c r="A800" s="86"/>
      <c r="B800" s="526"/>
      <c r="C800" s="526"/>
      <c r="D800" t="s">
        <v>19</v>
      </c>
      <c r="E800" s="240">
        <v>5</v>
      </c>
      <c r="G800" s="2">
        <f t="shared" si="12"/>
        <v>139.50000000000003</v>
      </c>
      <c r="I800" s="526"/>
      <c r="K800" s="240"/>
    </row>
    <row r="801" spans="1:12">
      <c r="A801" s="86">
        <v>45490</v>
      </c>
      <c r="B801" s="526">
        <v>29354</v>
      </c>
      <c r="C801" s="526" t="s">
        <v>26</v>
      </c>
      <c r="D801" t="s">
        <v>18</v>
      </c>
      <c r="E801" s="240"/>
      <c r="F801" s="240">
        <v>60</v>
      </c>
      <c r="G801" s="2">
        <f t="shared" si="12"/>
        <v>79.500000000000028</v>
      </c>
      <c r="I801" s="525"/>
      <c r="K801" s="240"/>
    </row>
    <row r="802" spans="1:12">
      <c r="A802" s="86">
        <v>45490</v>
      </c>
      <c r="B802" s="526">
        <v>29354</v>
      </c>
      <c r="C802" s="526" t="s">
        <v>26</v>
      </c>
      <c r="D802" t="s">
        <v>19</v>
      </c>
      <c r="E802" s="240"/>
      <c r="F802" s="240">
        <v>5</v>
      </c>
      <c r="G802" s="2">
        <f t="shared" si="12"/>
        <v>74.500000000000028</v>
      </c>
      <c r="I802" s="526"/>
      <c r="K802" s="240"/>
    </row>
    <row r="803" spans="1:12">
      <c r="A803" s="86">
        <v>45521</v>
      </c>
      <c r="B803" s="526">
        <v>29553</v>
      </c>
      <c r="C803" s="526" t="s">
        <v>26</v>
      </c>
      <c r="D803" t="s">
        <v>16</v>
      </c>
      <c r="E803" s="240"/>
      <c r="F803" s="240">
        <v>67.5</v>
      </c>
      <c r="G803" s="2">
        <f t="shared" si="12"/>
        <v>7.0000000000000284</v>
      </c>
      <c r="I803" s="526"/>
      <c r="K803" s="240"/>
    </row>
    <row r="804" spans="1:12">
      <c r="A804" s="86">
        <v>45521</v>
      </c>
      <c r="B804" s="526">
        <v>29553</v>
      </c>
      <c r="C804" s="526" t="s">
        <v>26</v>
      </c>
      <c r="D804" t="s">
        <v>17</v>
      </c>
      <c r="E804" s="240"/>
      <c r="F804" s="240">
        <v>7</v>
      </c>
      <c r="G804" s="2">
        <f>+G803+E804-F804</f>
        <v>2.8421709430404007E-14</v>
      </c>
      <c r="I804" s="526"/>
      <c r="K804" s="240"/>
    </row>
    <row r="805" spans="1:12">
      <c r="A805" s="44">
        <v>45504</v>
      </c>
      <c r="B805" s="525" t="s">
        <v>14</v>
      </c>
      <c r="C805" s="525" t="s">
        <v>27</v>
      </c>
      <c r="D805" t="s">
        <v>16</v>
      </c>
      <c r="E805" s="265">
        <v>66.3</v>
      </c>
      <c r="G805" s="2">
        <f t="shared" si="12"/>
        <v>66.300000000000026</v>
      </c>
    </row>
    <row r="806" spans="1:12">
      <c r="B806" s="526"/>
      <c r="C806" s="526"/>
      <c r="D806" t="s">
        <v>17</v>
      </c>
      <c r="E806" s="265">
        <v>7</v>
      </c>
      <c r="G806" s="2">
        <f t="shared" si="12"/>
        <v>73.300000000000026</v>
      </c>
      <c r="L806" s="401"/>
    </row>
    <row r="807" spans="1:12">
      <c r="B807" s="526"/>
      <c r="C807" s="526"/>
      <c r="D807" t="s">
        <v>18</v>
      </c>
      <c r="E807" s="265">
        <v>60</v>
      </c>
      <c r="G807" s="2">
        <f t="shared" si="12"/>
        <v>133.30000000000001</v>
      </c>
      <c r="I807" s="526"/>
      <c r="K807" s="265"/>
      <c r="L807" s="269"/>
    </row>
    <row r="808" spans="1:12">
      <c r="B808" s="526"/>
      <c r="C808" s="526"/>
      <c r="D808" t="s">
        <v>19</v>
      </c>
      <c r="E808" s="265">
        <v>5</v>
      </c>
      <c r="G808" s="2">
        <f t="shared" si="12"/>
        <v>138.30000000000001</v>
      </c>
      <c r="I808" s="525"/>
      <c r="L808" s="265"/>
    </row>
    <row r="809" spans="1:12">
      <c r="B809" s="526"/>
      <c r="C809" s="526"/>
      <c r="D809" t="s">
        <v>79</v>
      </c>
      <c r="E809" s="265">
        <v>102.5</v>
      </c>
      <c r="G809" s="2">
        <f t="shared" si="12"/>
        <v>240.8</v>
      </c>
      <c r="I809" s="525"/>
      <c r="K809" s="240"/>
    </row>
    <row r="810" spans="1:12">
      <c r="B810" s="526"/>
      <c r="C810" s="526"/>
      <c r="D810" t="s">
        <v>80</v>
      </c>
      <c r="E810" s="240">
        <v>250</v>
      </c>
      <c r="G810" s="2">
        <f t="shared" si="12"/>
        <v>490.8</v>
      </c>
      <c r="K810" s="240"/>
    </row>
    <row r="811" spans="1:12">
      <c r="A811" s="7">
        <v>45490</v>
      </c>
      <c r="B811" s="526">
        <v>29355</v>
      </c>
      <c r="C811" s="526" t="s">
        <v>27</v>
      </c>
      <c r="D811" t="s">
        <v>80</v>
      </c>
      <c r="F811" s="2">
        <v>250</v>
      </c>
      <c r="G811" s="2">
        <f t="shared" si="12"/>
        <v>240.8</v>
      </c>
      <c r="I811" s="525"/>
      <c r="K811" s="240"/>
    </row>
    <row r="812" spans="1:12">
      <c r="A812" s="86">
        <v>45602</v>
      </c>
      <c r="B812" s="526">
        <v>29955</v>
      </c>
      <c r="C812" s="526" t="s">
        <v>27</v>
      </c>
      <c r="D812" t="s">
        <v>16</v>
      </c>
      <c r="F812" s="265">
        <v>66.3</v>
      </c>
      <c r="G812" s="2">
        <f t="shared" si="12"/>
        <v>174.5</v>
      </c>
      <c r="I812" s="525" t="s">
        <v>27</v>
      </c>
      <c r="J812" t="s">
        <v>79</v>
      </c>
      <c r="K812" s="265">
        <v>102.5</v>
      </c>
    </row>
    <row r="813" spans="1:12">
      <c r="A813" s="86">
        <v>45602</v>
      </c>
      <c r="B813" s="526">
        <v>29955</v>
      </c>
      <c r="C813" s="526" t="s">
        <v>27</v>
      </c>
      <c r="D813" t="s">
        <v>17</v>
      </c>
      <c r="F813" s="265">
        <v>7</v>
      </c>
      <c r="G813" s="2">
        <f t="shared" si="12"/>
        <v>167.5</v>
      </c>
      <c r="I813" s="525" t="s">
        <v>23</v>
      </c>
      <c r="J813" t="s">
        <v>252</v>
      </c>
      <c r="K813" s="240">
        <v>113</v>
      </c>
    </row>
    <row r="814" spans="1:12">
      <c r="A814" s="7">
        <v>45612</v>
      </c>
      <c r="B814" s="526">
        <v>30013</v>
      </c>
      <c r="C814" s="526" t="s">
        <v>27</v>
      </c>
      <c r="D814" t="s">
        <v>18</v>
      </c>
      <c r="E814" s="240"/>
      <c r="F814" s="240">
        <v>60</v>
      </c>
      <c r="G814" s="2">
        <f t="shared" si="12"/>
        <v>107.5</v>
      </c>
      <c r="I814" s="525" t="s">
        <v>27</v>
      </c>
      <c r="J814" s="48" t="s">
        <v>334</v>
      </c>
      <c r="K814" s="266">
        <v>113</v>
      </c>
    </row>
    <row r="815" spans="1:12">
      <c r="A815" s="7">
        <v>45612</v>
      </c>
      <c r="B815" s="526">
        <v>30013</v>
      </c>
      <c r="C815" s="526" t="s">
        <v>27</v>
      </c>
      <c r="D815" t="s">
        <v>19</v>
      </c>
      <c r="E815" s="240"/>
      <c r="F815" s="240">
        <v>5</v>
      </c>
      <c r="G815" s="2">
        <f t="shared" si="12"/>
        <v>102.5</v>
      </c>
      <c r="I815" s="525" t="s">
        <v>85</v>
      </c>
      <c r="J815" t="s">
        <v>16</v>
      </c>
      <c r="K815" s="240">
        <v>104.4</v>
      </c>
    </row>
    <row r="816" spans="1:12">
      <c r="A816" s="44">
        <v>45535</v>
      </c>
      <c r="B816" s="525" t="s">
        <v>14</v>
      </c>
      <c r="C816" s="525" t="s">
        <v>81</v>
      </c>
      <c r="D816" t="s">
        <v>16</v>
      </c>
      <c r="E816" s="240">
        <v>66.5</v>
      </c>
      <c r="G816" s="2">
        <f t="shared" si="12"/>
        <v>169</v>
      </c>
      <c r="I816" s="526"/>
      <c r="J816" t="s">
        <v>17</v>
      </c>
      <c r="K816" s="26">
        <v>4</v>
      </c>
      <c r="L816" s="402"/>
    </row>
    <row r="817" spans="1:12">
      <c r="B817" s="526"/>
      <c r="C817" s="526"/>
      <c r="D817" t="s">
        <v>17</v>
      </c>
      <c r="E817" s="240">
        <v>7</v>
      </c>
      <c r="G817" s="2">
        <f t="shared" si="12"/>
        <v>176</v>
      </c>
      <c r="I817" s="525" t="s">
        <v>30</v>
      </c>
      <c r="J817" t="s">
        <v>16</v>
      </c>
      <c r="K817" s="265">
        <v>79.7</v>
      </c>
    </row>
    <row r="818" spans="1:12">
      <c r="B818" s="526"/>
      <c r="C818" s="526"/>
      <c r="D818" t="s">
        <v>18</v>
      </c>
      <c r="E818" s="240">
        <v>60</v>
      </c>
      <c r="G818" s="2">
        <f t="shared" ref="G818:G884" si="13">+G817+E818-F818</f>
        <v>236</v>
      </c>
      <c r="I818" s="526"/>
      <c r="J818" t="s">
        <v>17</v>
      </c>
      <c r="K818" s="265">
        <v>7</v>
      </c>
    </row>
    <row r="819" spans="1:12">
      <c r="B819" s="526"/>
      <c r="C819" s="526"/>
      <c r="D819" t="s">
        <v>19</v>
      </c>
      <c r="E819" s="240">
        <v>5</v>
      </c>
      <c r="G819" s="2">
        <f t="shared" si="13"/>
        <v>241</v>
      </c>
      <c r="I819" s="526"/>
      <c r="J819" t="s">
        <v>18</v>
      </c>
      <c r="K819" s="26">
        <v>60</v>
      </c>
    </row>
    <row r="820" spans="1:12">
      <c r="A820" s="86">
        <v>45602</v>
      </c>
      <c r="B820" s="526">
        <v>29955</v>
      </c>
      <c r="C820" s="526" t="s">
        <v>81</v>
      </c>
      <c r="D820" t="s">
        <v>16</v>
      </c>
      <c r="E820" s="240"/>
      <c r="F820" s="240">
        <v>66.5</v>
      </c>
      <c r="G820" s="2">
        <f t="shared" si="13"/>
        <v>174.5</v>
      </c>
      <c r="I820" s="526"/>
      <c r="J820" t="s">
        <v>19</v>
      </c>
      <c r="K820" s="26">
        <v>5</v>
      </c>
    </row>
    <row r="821" spans="1:12">
      <c r="A821" s="86">
        <v>45602</v>
      </c>
      <c r="B821" s="526">
        <v>29955</v>
      </c>
      <c r="C821" s="526" t="s">
        <v>81</v>
      </c>
      <c r="D821" t="s">
        <v>17</v>
      </c>
      <c r="E821" s="240"/>
      <c r="F821" s="240">
        <v>7</v>
      </c>
      <c r="G821" s="2">
        <f t="shared" si="13"/>
        <v>167.5</v>
      </c>
      <c r="K821" s="26">
        <f>SUM(K812:K820)</f>
        <v>588.6</v>
      </c>
    </row>
    <row r="822" spans="1:12">
      <c r="A822" s="7">
        <v>45612</v>
      </c>
      <c r="B822" s="526">
        <v>30013</v>
      </c>
      <c r="C822" s="526" t="s">
        <v>81</v>
      </c>
      <c r="D822" t="s">
        <v>18</v>
      </c>
      <c r="E822" s="240"/>
      <c r="F822" s="240">
        <v>60</v>
      </c>
      <c r="G822" s="2">
        <f t="shared" si="13"/>
        <v>107.5</v>
      </c>
    </row>
    <row r="823" spans="1:12">
      <c r="A823" s="7">
        <v>45612</v>
      </c>
      <c r="B823" s="526">
        <v>30013</v>
      </c>
      <c r="C823" s="526" t="s">
        <v>81</v>
      </c>
      <c r="D823" t="s">
        <v>19</v>
      </c>
      <c r="E823" s="240"/>
      <c r="F823" s="240">
        <v>5</v>
      </c>
      <c r="G823" s="2">
        <f t="shared" si="13"/>
        <v>102.5</v>
      </c>
    </row>
    <row r="824" spans="1:12">
      <c r="A824" s="88">
        <v>45565</v>
      </c>
      <c r="B824" s="525" t="s">
        <v>14</v>
      </c>
      <c r="C824" s="525" t="s">
        <v>53</v>
      </c>
      <c r="D824" t="s">
        <v>16</v>
      </c>
      <c r="E824" s="240">
        <v>66.900000000000006</v>
      </c>
      <c r="G824" s="2">
        <f t="shared" si="13"/>
        <v>169.4</v>
      </c>
    </row>
    <row r="825" spans="1:12">
      <c r="A825" s="86"/>
      <c r="B825" s="526"/>
      <c r="C825" s="526"/>
      <c r="D825" t="s">
        <v>17</v>
      </c>
      <c r="E825" s="240">
        <v>5</v>
      </c>
      <c r="G825" s="2">
        <f t="shared" si="13"/>
        <v>174.4</v>
      </c>
    </row>
    <row r="826" spans="1:12">
      <c r="A826" s="86"/>
      <c r="B826" s="526"/>
      <c r="C826" s="526"/>
      <c r="D826" t="s">
        <v>18</v>
      </c>
      <c r="E826" s="240">
        <v>60</v>
      </c>
      <c r="G826" s="2">
        <f t="shared" si="13"/>
        <v>234.4</v>
      </c>
    </row>
    <row r="827" spans="1:12">
      <c r="A827" s="86"/>
      <c r="B827" s="526"/>
      <c r="C827" s="526"/>
      <c r="D827" t="s">
        <v>19</v>
      </c>
      <c r="E827" s="240">
        <v>5</v>
      </c>
      <c r="G827" s="2">
        <f t="shared" si="13"/>
        <v>239.4</v>
      </c>
      <c r="I827" s="525"/>
      <c r="L827" s="401"/>
    </row>
    <row r="828" spans="1:12">
      <c r="A828" s="86">
        <v>45602</v>
      </c>
      <c r="B828" s="526">
        <v>29955</v>
      </c>
      <c r="C828" s="526" t="s">
        <v>53</v>
      </c>
      <c r="D828" t="s">
        <v>16</v>
      </c>
      <c r="E828" s="240"/>
      <c r="F828" s="240">
        <v>66.900000000000006</v>
      </c>
      <c r="G828" s="2">
        <f t="shared" si="13"/>
        <v>172.5</v>
      </c>
      <c r="I828" s="526"/>
      <c r="L828" s="401"/>
    </row>
    <row r="829" spans="1:12">
      <c r="A829" s="86">
        <v>45602</v>
      </c>
      <c r="B829" s="526">
        <v>29955</v>
      </c>
      <c r="C829" s="526" t="s">
        <v>53</v>
      </c>
      <c r="D829" t="s">
        <v>17</v>
      </c>
      <c r="E829" s="240"/>
      <c r="F829" s="240">
        <v>5</v>
      </c>
      <c r="G829" s="2">
        <f t="shared" si="13"/>
        <v>167.5</v>
      </c>
      <c r="I829" s="526"/>
      <c r="K829" s="240"/>
    </row>
    <row r="830" spans="1:12">
      <c r="A830" s="7">
        <v>45612</v>
      </c>
      <c r="B830" s="526">
        <v>30013</v>
      </c>
      <c r="C830" s="526" t="s">
        <v>53</v>
      </c>
      <c r="D830" t="s">
        <v>18</v>
      </c>
      <c r="E830" s="240"/>
      <c r="F830" s="240">
        <v>60</v>
      </c>
      <c r="G830" s="2">
        <f t="shared" si="13"/>
        <v>107.5</v>
      </c>
      <c r="I830" s="526"/>
      <c r="K830" s="240"/>
    </row>
    <row r="831" spans="1:12">
      <c r="A831" s="7">
        <v>45612</v>
      </c>
      <c r="B831" s="526">
        <v>30013</v>
      </c>
      <c r="C831" s="526" t="s">
        <v>53</v>
      </c>
      <c r="D831" t="s">
        <v>19</v>
      </c>
      <c r="E831" s="240"/>
      <c r="F831" s="240">
        <v>5</v>
      </c>
      <c r="G831" s="2">
        <f t="shared" si="13"/>
        <v>102.5</v>
      </c>
      <c r="I831" s="525"/>
      <c r="K831" s="263"/>
    </row>
    <row r="832" spans="1:12">
      <c r="A832" s="44">
        <v>45596</v>
      </c>
      <c r="B832" s="525" t="s">
        <v>14</v>
      </c>
      <c r="C832" s="525" t="s">
        <v>30</v>
      </c>
      <c r="D832" t="s">
        <v>16</v>
      </c>
      <c r="E832" s="240">
        <v>57.2</v>
      </c>
      <c r="G832" s="2">
        <f t="shared" si="13"/>
        <v>159.69999999999999</v>
      </c>
      <c r="I832" s="526"/>
      <c r="K832" s="263"/>
    </row>
    <row r="833" spans="1:13">
      <c r="B833" s="526"/>
      <c r="C833" s="526"/>
      <c r="D833" t="s">
        <v>17</v>
      </c>
      <c r="E833" s="240">
        <v>7</v>
      </c>
      <c r="G833" s="2">
        <f t="shared" si="13"/>
        <v>166.7</v>
      </c>
      <c r="I833" s="526"/>
      <c r="K833" s="263"/>
    </row>
    <row r="834" spans="1:13">
      <c r="B834" s="526"/>
      <c r="C834" s="526"/>
      <c r="D834" t="s">
        <v>18</v>
      </c>
      <c r="E834" s="240">
        <v>60</v>
      </c>
      <c r="G834" s="2">
        <f t="shared" si="13"/>
        <v>226.7</v>
      </c>
      <c r="I834" s="526"/>
      <c r="K834" s="263"/>
    </row>
    <row r="835" spans="1:13">
      <c r="B835" s="526"/>
      <c r="C835" s="526"/>
      <c r="D835" t="s">
        <v>19</v>
      </c>
      <c r="E835" s="240">
        <v>5</v>
      </c>
      <c r="G835" s="2">
        <f t="shared" si="13"/>
        <v>231.7</v>
      </c>
      <c r="I835" s="525"/>
      <c r="K835" s="240"/>
    </row>
    <row r="836" spans="1:13">
      <c r="A836" s="7">
        <v>45612</v>
      </c>
      <c r="B836" s="526">
        <v>30013</v>
      </c>
      <c r="C836" s="526" t="s">
        <v>30</v>
      </c>
      <c r="D836" t="s">
        <v>18</v>
      </c>
      <c r="E836" s="240"/>
      <c r="F836" s="240">
        <v>60</v>
      </c>
      <c r="G836" s="2">
        <f t="shared" si="13"/>
        <v>171.7</v>
      </c>
      <c r="I836" s="526"/>
      <c r="K836" s="240"/>
    </row>
    <row r="837" spans="1:13">
      <c r="A837" s="7">
        <v>45612</v>
      </c>
      <c r="B837" s="526">
        <v>30013</v>
      </c>
      <c r="C837" s="526" t="s">
        <v>30</v>
      </c>
      <c r="D837" t="s">
        <v>19</v>
      </c>
      <c r="E837" s="240"/>
      <c r="F837" s="240">
        <v>5</v>
      </c>
      <c r="G837" s="2">
        <f t="shared" si="13"/>
        <v>166.7</v>
      </c>
      <c r="I837" s="526"/>
      <c r="K837" s="240"/>
      <c r="L837" s="401"/>
      <c r="M837" s="37"/>
    </row>
    <row r="838" spans="1:13">
      <c r="A838" s="7">
        <v>45679</v>
      </c>
      <c r="B838" s="526">
        <v>30339</v>
      </c>
      <c r="C838" s="526" t="s">
        <v>30</v>
      </c>
      <c r="D838" t="s">
        <v>16</v>
      </c>
      <c r="E838" s="240"/>
      <c r="F838" s="240">
        <v>57.2</v>
      </c>
      <c r="G838" s="2">
        <f t="shared" si="13"/>
        <v>109.49999999999999</v>
      </c>
      <c r="I838" s="526"/>
      <c r="K838" s="240"/>
    </row>
    <row r="839" spans="1:13">
      <c r="A839" s="7">
        <v>45679</v>
      </c>
      <c r="B839" s="526">
        <v>30339</v>
      </c>
      <c r="C839" s="526" t="s">
        <v>30</v>
      </c>
      <c r="D839" t="s">
        <v>17</v>
      </c>
      <c r="E839" s="240"/>
      <c r="F839" s="240">
        <v>7</v>
      </c>
      <c r="G839" s="2">
        <f t="shared" si="13"/>
        <v>102.49999999999999</v>
      </c>
      <c r="K839" s="26"/>
    </row>
    <row r="840" spans="1:13">
      <c r="A840" s="88">
        <v>45626</v>
      </c>
      <c r="B840" s="525" t="s">
        <v>14</v>
      </c>
      <c r="C840" s="525" t="s">
        <v>83</v>
      </c>
      <c r="D840" t="s">
        <v>16</v>
      </c>
      <c r="E840" s="240">
        <v>59.9</v>
      </c>
      <c r="G840" s="2">
        <f t="shared" si="13"/>
        <v>162.39999999999998</v>
      </c>
    </row>
    <row r="841" spans="1:13">
      <c r="A841" s="86"/>
      <c r="B841" s="526"/>
      <c r="C841" s="526"/>
      <c r="D841" t="s">
        <v>17</v>
      </c>
      <c r="E841" s="240">
        <v>7</v>
      </c>
      <c r="G841" s="2">
        <f t="shared" si="13"/>
        <v>169.39999999999998</v>
      </c>
    </row>
    <row r="842" spans="1:13">
      <c r="A842" s="86"/>
      <c r="B842" s="526"/>
      <c r="C842" s="526"/>
      <c r="D842" t="s">
        <v>18</v>
      </c>
      <c r="E842" s="240">
        <v>60</v>
      </c>
      <c r="G842" s="2">
        <f t="shared" si="13"/>
        <v>229.39999999999998</v>
      </c>
    </row>
    <row r="843" spans="1:13">
      <c r="A843" s="86"/>
      <c r="B843" s="526"/>
      <c r="C843" s="526"/>
      <c r="D843" t="s">
        <v>19</v>
      </c>
      <c r="E843" s="240">
        <v>5</v>
      </c>
      <c r="G843" s="2">
        <f t="shared" si="13"/>
        <v>234.39999999999998</v>
      </c>
    </row>
    <row r="844" spans="1:13">
      <c r="A844" s="86">
        <v>45694</v>
      </c>
      <c r="B844" s="526">
        <v>30428</v>
      </c>
      <c r="C844" s="526" t="s">
        <v>83</v>
      </c>
      <c r="D844" t="s">
        <v>16</v>
      </c>
      <c r="E844" s="240"/>
      <c r="F844" s="240">
        <v>59.9</v>
      </c>
      <c r="G844" s="2">
        <f t="shared" si="13"/>
        <v>174.49999999999997</v>
      </c>
    </row>
    <row r="845" spans="1:13" s="360" customFormat="1">
      <c r="A845" s="86">
        <v>45694</v>
      </c>
      <c r="B845" s="526">
        <v>30428</v>
      </c>
      <c r="C845" s="526" t="s">
        <v>83</v>
      </c>
      <c r="D845" t="s">
        <v>17</v>
      </c>
      <c r="E845" s="525"/>
      <c r="F845" s="240">
        <v>7</v>
      </c>
      <c r="G845" s="2">
        <f t="shared" si="13"/>
        <v>167.49999999999997</v>
      </c>
      <c r="H845" s="525"/>
      <c r="I845" s="525"/>
      <c r="J845" s="525"/>
      <c r="K845" s="525"/>
      <c r="L845" s="403"/>
      <c r="M845" s="525"/>
    </row>
    <row r="846" spans="1:13" s="360" customFormat="1">
      <c r="A846" s="7">
        <v>45715</v>
      </c>
      <c r="B846" s="526">
        <v>30553</v>
      </c>
      <c r="C846" s="526" t="s">
        <v>83</v>
      </c>
      <c r="D846" t="s">
        <v>18</v>
      </c>
      <c r="E846" s="240"/>
      <c r="F846" s="240">
        <v>60</v>
      </c>
      <c r="G846" s="2">
        <f t="shared" si="13"/>
        <v>107.49999999999997</v>
      </c>
      <c r="H846" s="525"/>
      <c r="I846" s="525"/>
      <c r="J846" s="525"/>
      <c r="K846" s="525"/>
      <c r="L846" s="403"/>
      <c r="M846" s="525"/>
    </row>
    <row r="847" spans="1:13" s="360" customFormat="1">
      <c r="A847" s="7">
        <v>45715</v>
      </c>
      <c r="B847" s="526">
        <v>30553</v>
      </c>
      <c r="C847" s="526" t="s">
        <v>83</v>
      </c>
      <c r="D847" t="s">
        <v>19</v>
      </c>
      <c r="E847" s="240"/>
      <c r="F847" s="240">
        <v>5</v>
      </c>
      <c r="G847" s="2">
        <f t="shared" si="13"/>
        <v>102.49999999999997</v>
      </c>
      <c r="H847" s="525"/>
      <c r="I847" s="525"/>
      <c r="J847" s="525"/>
      <c r="K847" s="525"/>
      <c r="L847" s="403"/>
      <c r="M847" s="525"/>
    </row>
    <row r="848" spans="1:13">
      <c r="A848" s="44">
        <v>45657</v>
      </c>
      <c r="B848" s="525" t="s">
        <v>14</v>
      </c>
      <c r="C848" s="525" t="s">
        <v>34</v>
      </c>
      <c r="D848" t="s">
        <v>16</v>
      </c>
      <c r="E848" s="263">
        <v>63.4</v>
      </c>
      <c r="G848" s="2">
        <f t="shared" si="13"/>
        <v>165.89999999999998</v>
      </c>
    </row>
    <row r="849" spans="1:13">
      <c r="B849" s="526"/>
      <c r="C849" s="526"/>
      <c r="D849" t="s">
        <v>17</v>
      </c>
      <c r="E849" s="263">
        <v>3</v>
      </c>
      <c r="G849" s="2">
        <f t="shared" si="13"/>
        <v>168.89999999999998</v>
      </c>
    </row>
    <row r="850" spans="1:13">
      <c r="B850" s="526"/>
      <c r="C850" s="526"/>
      <c r="D850" t="s">
        <v>18</v>
      </c>
      <c r="E850" s="263">
        <v>60</v>
      </c>
      <c r="G850" s="2">
        <f t="shared" si="13"/>
        <v>228.89999999999998</v>
      </c>
    </row>
    <row r="851" spans="1:13">
      <c r="B851" s="526"/>
      <c r="C851" s="526"/>
      <c r="D851" t="s">
        <v>19</v>
      </c>
      <c r="E851" s="263">
        <v>5</v>
      </c>
      <c r="G851" s="2">
        <f t="shared" si="13"/>
        <v>233.89999999999998</v>
      </c>
    </row>
    <row r="852" spans="1:13">
      <c r="A852" s="7">
        <v>45714</v>
      </c>
      <c r="B852" s="526">
        <v>30543</v>
      </c>
      <c r="C852" s="526" t="s">
        <v>34</v>
      </c>
      <c r="D852" t="s">
        <v>16</v>
      </c>
      <c r="E852" s="263"/>
      <c r="F852" s="2">
        <v>63.4</v>
      </c>
      <c r="G852" s="2">
        <f t="shared" si="13"/>
        <v>170.49999999999997</v>
      </c>
    </row>
    <row r="853" spans="1:13">
      <c r="A853" s="7">
        <v>45714</v>
      </c>
      <c r="B853" s="526">
        <v>30543</v>
      </c>
      <c r="C853" s="526" t="s">
        <v>34</v>
      </c>
      <c r="D853" t="s">
        <v>17</v>
      </c>
      <c r="E853" s="263"/>
      <c r="F853" s="2">
        <v>3</v>
      </c>
      <c r="G853" s="2">
        <f t="shared" si="13"/>
        <v>167.49999999999997</v>
      </c>
    </row>
    <row r="854" spans="1:13">
      <c r="A854" s="7">
        <v>45715</v>
      </c>
      <c r="B854" s="526">
        <v>30553</v>
      </c>
      <c r="C854" s="526" t="s">
        <v>34</v>
      </c>
      <c r="D854" t="s">
        <v>18</v>
      </c>
      <c r="E854" s="240"/>
      <c r="F854" s="240">
        <v>60</v>
      </c>
      <c r="G854" s="2">
        <f t="shared" si="13"/>
        <v>107.49999999999997</v>
      </c>
    </row>
    <row r="855" spans="1:13">
      <c r="A855" s="7">
        <v>45715</v>
      </c>
      <c r="B855" s="526">
        <v>30553</v>
      </c>
      <c r="C855" s="526" t="s">
        <v>34</v>
      </c>
      <c r="D855" t="s">
        <v>19</v>
      </c>
      <c r="E855" s="240"/>
      <c r="F855" s="240">
        <v>5</v>
      </c>
      <c r="G855" s="2">
        <f t="shared" si="13"/>
        <v>102.49999999999997</v>
      </c>
    </row>
    <row r="856" spans="1:13">
      <c r="A856" s="88">
        <v>45688</v>
      </c>
      <c r="B856" s="525" t="s">
        <v>14</v>
      </c>
      <c r="C856" s="525" t="s">
        <v>15</v>
      </c>
      <c r="D856" t="s">
        <v>16</v>
      </c>
      <c r="E856" s="240">
        <v>45.8</v>
      </c>
      <c r="G856" s="2">
        <f t="shared" si="13"/>
        <v>148.29999999999995</v>
      </c>
      <c r="M856" s="26"/>
    </row>
    <row r="857" spans="1:13">
      <c r="A857" s="86"/>
      <c r="B857" s="526"/>
      <c r="C857" s="526"/>
      <c r="D857" t="s">
        <v>17</v>
      </c>
      <c r="E857" s="240">
        <v>3</v>
      </c>
      <c r="G857" s="2">
        <f t="shared" si="13"/>
        <v>151.29999999999995</v>
      </c>
    </row>
    <row r="858" spans="1:13">
      <c r="A858" s="86"/>
      <c r="B858" s="526"/>
      <c r="C858" s="526"/>
      <c r="D858" t="s">
        <v>18</v>
      </c>
      <c r="E858" s="240">
        <v>60</v>
      </c>
      <c r="G858" s="2">
        <f t="shared" si="13"/>
        <v>211.29999999999995</v>
      </c>
      <c r="I858" s="525"/>
      <c r="L858" s="401"/>
    </row>
    <row r="859" spans="1:13">
      <c r="A859" s="86"/>
      <c r="B859" s="526"/>
      <c r="C859" s="526"/>
      <c r="D859" t="s">
        <v>19</v>
      </c>
      <c r="E859" s="240">
        <v>5</v>
      </c>
      <c r="G859" s="2">
        <f t="shared" si="13"/>
        <v>216.29999999999995</v>
      </c>
      <c r="I859" s="526"/>
      <c r="L859" s="401"/>
    </row>
    <row r="860" spans="1:13">
      <c r="A860" s="7">
        <v>45715</v>
      </c>
      <c r="B860" s="526">
        <v>30553</v>
      </c>
      <c r="C860" s="526" t="s">
        <v>15</v>
      </c>
      <c r="D860" t="s">
        <v>18</v>
      </c>
      <c r="E860" s="240"/>
      <c r="F860" s="240">
        <v>60</v>
      </c>
      <c r="G860" s="2">
        <f t="shared" si="13"/>
        <v>156.29999999999995</v>
      </c>
      <c r="I860" s="525"/>
      <c r="L860" s="401"/>
    </row>
    <row r="861" spans="1:13">
      <c r="A861" s="7">
        <v>45715</v>
      </c>
      <c r="B861" s="526">
        <v>30553</v>
      </c>
      <c r="C861" s="526" t="s">
        <v>15</v>
      </c>
      <c r="D861" t="s">
        <v>19</v>
      </c>
      <c r="E861" s="240"/>
      <c r="F861" s="240">
        <v>5</v>
      </c>
      <c r="G861" s="2">
        <f t="shared" si="13"/>
        <v>151.29999999999995</v>
      </c>
      <c r="I861" s="526"/>
      <c r="L861" s="401"/>
    </row>
    <row r="862" spans="1:13">
      <c r="A862" s="7">
        <v>45741</v>
      </c>
      <c r="B862" s="526">
        <v>30756</v>
      </c>
      <c r="C862" s="526" t="s">
        <v>15</v>
      </c>
      <c r="D862" t="s">
        <v>16</v>
      </c>
      <c r="E862" s="240"/>
      <c r="F862" s="240">
        <v>45.8</v>
      </c>
      <c r="G862" s="2">
        <f t="shared" si="13"/>
        <v>105.49999999999996</v>
      </c>
      <c r="I862" s="526"/>
      <c r="L862" s="401"/>
    </row>
    <row r="863" spans="1:13">
      <c r="A863" s="7">
        <v>45741</v>
      </c>
      <c r="B863" s="526">
        <v>30756</v>
      </c>
      <c r="C863" s="526" t="s">
        <v>15</v>
      </c>
      <c r="D863" t="s">
        <v>17</v>
      </c>
      <c r="E863" s="240"/>
      <c r="F863" s="240">
        <v>3</v>
      </c>
      <c r="G863" s="2">
        <f t="shared" si="13"/>
        <v>102.49999999999996</v>
      </c>
      <c r="I863" s="526"/>
      <c r="L863" s="401"/>
    </row>
    <row r="864" spans="1:13">
      <c r="A864" s="44">
        <v>45716</v>
      </c>
      <c r="B864" s="525" t="s">
        <v>14</v>
      </c>
      <c r="C864" s="525" t="s">
        <v>20</v>
      </c>
      <c r="D864" t="s">
        <v>16</v>
      </c>
      <c r="E864" s="240">
        <v>46.8</v>
      </c>
      <c r="F864" s="240"/>
      <c r="G864" s="2">
        <f t="shared" si="13"/>
        <v>149.29999999999995</v>
      </c>
      <c r="I864" s="526"/>
      <c r="K864" s="240"/>
    </row>
    <row r="865" spans="1:13">
      <c r="B865" s="526"/>
      <c r="C865" s="526"/>
      <c r="D865" t="s">
        <v>17</v>
      </c>
      <c r="E865" s="240">
        <v>3</v>
      </c>
      <c r="G865" s="2">
        <f t="shared" si="13"/>
        <v>152.29999999999995</v>
      </c>
      <c r="I865" s="526"/>
      <c r="K865" s="240"/>
    </row>
    <row r="866" spans="1:13">
      <c r="B866" s="526"/>
      <c r="C866" s="526"/>
      <c r="D866" t="s">
        <v>18</v>
      </c>
      <c r="E866" s="240">
        <v>56</v>
      </c>
      <c r="G866" s="2">
        <f t="shared" si="13"/>
        <v>208.29999999999995</v>
      </c>
      <c r="I866" s="525"/>
      <c r="K866" s="240"/>
      <c r="L866" s="401"/>
    </row>
    <row r="867" spans="1:13">
      <c r="B867" s="526"/>
      <c r="C867" s="526"/>
      <c r="D867" t="s">
        <v>19</v>
      </c>
      <c r="E867" s="240">
        <v>5</v>
      </c>
      <c r="G867" s="2">
        <f t="shared" si="13"/>
        <v>213.29999999999995</v>
      </c>
      <c r="I867" s="526"/>
      <c r="K867" s="240"/>
      <c r="M867" s="37"/>
    </row>
    <row r="868" spans="1:13">
      <c r="A868" s="7">
        <v>45741</v>
      </c>
      <c r="B868" s="526">
        <v>30756</v>
      </c>
      <c r="C868" s="526" t="s">
        <v>20</v>
      </c>
      <c r="D868" t="s">
        <v>16</v>
      </c>
      <c r="F868" s="2">
        <v>46.8</v>
      </c>
      <c r="G868" s="2">
        <f t="shared" si="13"/>
        <v>166.49999999999994</v>
      </c>
      <c r="I868" s="526"/>
      <c r="K868" s="240"/>
    </row>
    <row r="869" spans="1:13">
      <c r="A869" s="7">
        <v>45741</v>
      </c>
      <c r="B869" s="526">
        <v>30756</v>
      </c>
      <c r="C869" s="526" t="s">
        <v>20</v>
      </c>
      <c r="D869" t="s">
        <v>17</v>
      </c>
      <c r="F869" s="2">
        <v>3</v>
      </c>
      <c r="G869" s="2">
        <f t="shared" si="13"/>
        <v>163.49999999999994</v>
      </c>
      <c r="I869" s="525"/>
      <c r="K869" s="240"/>
    </row>
    <row r="870" spans="1:13">
      <c r="A870" s="7">
        <v>45791</v>
      </c>
      <c r="B870" s="526">
        <v>30973</v>
      </c>
      <c r="C870" s="526" t="s">
        <v>20</v>
      </c>
      <c r="D870" t="s">
        <v>18</v>
      </c>
      <c r="F870" s="2">
        <v>56</v>
      </c>
      <c r="G870" s="2">
        <f t="shared" si="13"/>
        <v>107.49999999999994</v>
      </c>
      <c r="I870" s="525"/>
      <c r="K870" s="240"/>
    </row>
    <row r="871" spans="1:13">
      <c r="A871" s="7">
        <v>45791</v>
      </c>
      <c r="B871" s="526">
        <v>30973</v>
      </c>
      <c r="C871" s="526" t="s">
        <v>20</v>
      </c>
      <c r="D871" t="s">
        <v>19</v>
      </c>
      <c r="F871" s="2">
        <v>5</v>
      </c>
      <c r="G871" s="2">
        <f t="shared" si="13"/>
        <v>102.49999999999994</v>
      </c>
      <c r="I871" s="525"/>
      <c r="K871" s="240"/>
    </row>
    <row r="872" spans="1:13">
      <c r="A872" s="44">
        <v>45747</v>
      </c>
      <c r="B872" s="525" t="s">
        <v>14</v>
      </c>
      <c r="C872" s="525" t="s">
        <v>23</v>
      </c>
      <c r="D872" t="s">
        <v>16</v>
      </c>
      <c r="E872" s="240">
        <v>54.5</v>
      </c>
      <c r="G872" s="2">
        <f t="shared" si="13"/>
        <v>156.99999999999994</v>
      </c>
      <c r="K872" s="240"/>
    </row>
    <row r="873" spans="1:13">
      <c r="B873" s="526"/>
      <c r="C873" s="526"/>
      <c r="D873" t="s">
        <v>17</v>
      </c>
      <c r="E873" s="240">
        <v>3</v>
      </c>
      <c r="G873" s="2">
        <f t="shared" si="13"/>
        <v>159.99999999999994</v>
      </c>
      <c r="I873" s="525"/>
      <c r="K873" s="240"/>
      <c r="M873" s="26"/>
    </row>
    <row r="874" spans="1:13">
      <c r="B874" s="526"/>
      <c r="C874" s="526"/>
      <c r="D874" t="s">
        <v>18</v>
      </c>
      <c r="E874" s="240">
        <v>60</v>
      </c>
      <c r="G874" s="2">
        <f t="shared" si="13"/>
        <v>219.99999999999994</v>
      </c>
      <c r="K874" s="240"/>
    </row>
    <row r="875" spans="1:13">
      <c r="B875" s="526"/>
      <c r="C875" s="526"/>
      <c r="D875" t="s">
        <v>19</v>
      </c>
      <c r="E875" s="240">
        <v>5</v>
      </c>
      <c r="G875" s="2">
        <f t="shared" si="13"/>
        <v>224.99999999999994</v>
      </c>
      <c r="I875" s="525"/>
      <c r="K875" s="240"/>
    </row>
    <row r="876" spans="1:13">
      <c r="B876" s="526"/>
      <c r="C876" s="526"/>
      <c r="D876" t="s">
        <v>252</v>
      </c>
      <c r="E876" s="240">
        <v>113</v>
      </c>
      <c r="G876" s="2">
        <f t="shared" si="13"/>
        <v>337.99999999999994</v>
      </c>
      <c r="I876" s="525"/>
      <c r="K876" s="240"/>
    </row>
    <row r="877" spans="1:13">
      <c r="A877" s="7">
        <v>45791</v>
      </c>
      <c r="B877" s="526">
        <v>30973</v>
      </c>
      <c r="C877" s="526" t="s">
        <v>23</v>
      </c>
      <c r="D877" t="s">
        <v>18</v>
      </c>
      <c r="E877" s="240"/>
      <c r="F877" s="2">
        <v>60</v>
      </c>
      <c r="G877" s="2">
        <f t="shared" si="13"/>
        <v>277.99999999999994</v>
      </c>
      <c r="I877" s="525"/>
      <c r="K877" s="240"/>
    </row>
    <row r="878" spans="1:13">
      <c r="A878" s="7">
        <v>45791</v>
      </c>
      <c r="B878" s="526">
        <v>30973</v>
      </c>
      <c r="C878" s="526" t="s">
        <v>23</v>
      </c>
      <c r="D878" t="s">
        <v>19</v>
      </c>
      <c r="E878" s="240"/>
      <c r="F878" s="2">
        <v>5</v>
      </c>
      <c r="G878" s="2">
        <f t="shared" si="13"/>
        <v>272.99999999999994</v>
      </c>
      <c r="I878" s="526"/>
    </row>
    <row r="879" spans="1:13">
      <c r="A879" s="7">
        <v>45833</v>
      </c>
      <c r="B879" s="526">
        <v>31222</v>
      </c>
      <c r="C879" s="526" t="s">
        <v>23</v>
      </c>
      <c r="D879" t="s">
        <v>16</v>
      </c>
      <c r="E879" s="240"/>
      <c r="F879" s="2">
        <v>54.5</v>
      </c>
      <c r="G879" s="2">
        <f t="shared" si="13"/>
        <v>218.49999999999994</v>
      </c>
      <c r="I879" s="526"/>
      <c r="J879" s="526"/>
      <c r="K879" s="526"/>
    </row>
    <row r="880" spans="1:13">
      <c r="A880" s="7">
        <v>45833</v>
      </c>
      <c r="B880" s="526">
        <v>31222</v>
      </c>
      <c r="C880" s="526" t="s">
        <v>23</v>
      </c>
      <c r="D880" t="s">
        <v>17</v>
      </c>
      <c r="E880" s="240"/>
      <c r="F880" s="2">
        <v>3</v>
      </c>
      <c r="G880" s="2">
        <f t="shared" si="13"/>
        <v>215.49999999999994</v>
      </c>
      <c r="I880" s="526"/>
      <c r="J880" s="543" t="s">
        <v>588</v>
      </c>
      <c r="K880" s="543"/>
    </row>
    <row r="881" spans="1:13">
      <c r="A881" s="88">
        <v>45777</v>
      </c>
      <c r="B881" s="525" t="s">
        <v>14</v>
      </c>
      <c r="C881" s="525" t="s">
        <v>24</v>
      </c>
      <c r="D881" t="s">
        <v>16</v>
      </c>
      <c r="E881" s="240">
        <v>54.1</v>
      </c>
      <c r="G881" s="2">
        <f t="shared" si="13"/>
        <v>269.59999999999997</v>
      </c>
      <c r="H881">
        <v>2024</v>
      </c>
      <c r="I881" s="525" t="s">
        <v>27</v>
      </c>
      <c r="J881" t="s">
        <v>79</v>
      </c>
      <c r="K881" s="265">
        <v>102.5</v>
      </c>
    </row>
    <row r="882" spans="1:13">
      <c r="A882" s="86"/>
      <c r="B882" s="526"/>
      <c r="C882" s="526"/>
      <c r="D882" t="s">
        <v>17</v>
      </c>
      <c r="E882" s="240">
        <v>3</v>
      </c>
      <c r="G882" s="2">
        <f t="shared" si="13"/>
        <v>272.59999999999997</v>
      </c>
      <c r="H882">
        <v>2025</v>
      </c>
      <c r="I882" s="525" t="s">
        <v>23</v>
      </c>
      <c r="J882" t="s">
        <v>252</v>
      </c>
      <c r="K882" s="240">
        <v>113</v>
      </c>
      <c r="L882" s="401"/>
    </row>
    <row r="883" spans="1:13">
      <c r="A883" s="86"/>
      <c r="B883" s="526"/>
      <c r="C883" s="526"/>
      <c r="D883" t="s">
        <v>18</v>
      </c>
      <c r="E883" s="240">
        <v>60</v>
      </c>
      <c r="G883" s="2">
        <f t="shared" si="13"/>
        <v>332.59999999999997</v>
      </c>
      <c r="I883" s="525" t="s">
        <v>27</v>
      </c>
      <c r="J883" t="s">
        <v>16</v>
      </c>
      <c r="K883" s="8">
        <v>79.900000000000006</v>
      </c>
      <c r="L883" s="401"/>
    </row>
    <row r="884" spans="1:13">
      <c r="A884" s="86"/>
      <c r="B884" s="526"/>
      <c r="C884" s="526"/>
      <c r="D884" t="s">
        <v>19</v>
      </c>
      <c r="E884" s="240">
        <v>5</v>
      </c>
      <c r="G884" s="2">
        <f t="shared" si="13"/>
        <v>337.59999999999997</v>
      </c>
      <c r="I884" s="526"/>
      <c r="J884" t="s">
        <v>17</v>
      </c>
      <c r="K884" s="8">
        <v>4</v>
      </c>
      <c r="L884" s="401"/>
    </row>
    <row r="885" spans="1:13">
      <c r="A885" s="7">
        <v>45791</v>
      </c>
      <c r="B885" s="526">
        <v>30973</v>
      </c>
      <c r="C885" s="526" t="s">
        <v>24</v>
      </c>
      <c r="D885" t="s">
        <v>18</v>
      </c>
      <c r="F885" s="2">
        <v>60</v>
      </c>
      <c r="G885" s="2">
        <f t="shared" ref="G885:G970" si="14">+G884+E885-F885</f>
        <v>277.59999999999997</v>
      </c>
      <c r="I885" s="526"/>
      <c r="J885" t="s">
        <v>18</v>
      </c>
      <c r="L885" s="399">
        <v>60</v>
      </c>
    </row>
    <row r="886" spans="1:13">
      <c r="A886" s="7">
        <v>45791</v>
      </c>
      <c r="B886" s="526">
        <v>30973</v>
      </c>
      <c r="C886" s="526" t="s">
        <v>24</v>
      </c>
      <c r="D886" t="s">
        <v>19</v>
      </c>
      <c r="F886" s="2">
        <v>5</v>
      </c>
      <c r="G886" s="2">
        <f t="shared" si="14"/>
        <v>272.59999999999997</v>
      </c>
      <c r="I886" s="526"/>
      <c r="J886" t="s">
        <v>19</v>
      </c>
      <c r="L886" s="399">
        <v>5</v>
      </c>
    </row>
    <row r="887" spans="1:13">
      <c r="A887" s="7">
        <v>45833</v>
      </c>
      <c r="B887" s="526">
        <v>31222</v>
      </c>
      <c r="C887" s="526" t="s">
        <v>24</v>
      </c>
      <c r="D887" t="s">
        <v>16</v>
      </c>
      <c r="F887" s="2">
        <v>54.1</v>
      </c>
      <c r="G887" s="2">
        <f t="shared" si="14"/>
        <v>218.49999999999997</v>
      </c>
      <c r="I887" s="526"/>
      <c r="J887" t="s">
        <v>334</v>
      </c>
      <c r="K887" s="265">
        <v>113</v>
      </c>
      <c r="L887" s="401"/>
    </row>
    <row r="888" spans="1:13">
      <c r="A888" s="7">
        <v>45833</v>
      </c>
      <c r="B888" s="526">
        <v>31222</v>
      </c>
      <c r="C888" s="526" t="s">
        <v>24</v>
      </c>
      <c r="D888" t="s">
        <v>17</v>
      </c>
      <c r="F888" s="2">
        <v>3</v>
      </c>
      <c r="G888" s="2">
        <f t="shared" si="14"/>
        <v>215.49999999999997</v>
      </c>
      <c r="I888" s="526"/>
      <c r="K888" s="26">
        <f>SUM(K881:K887)</f>
        <v>412.4</v>
      </c>
      <c r="L888" s="401"/>
    </row>
    <row r="889" spans="1:13">
      <c r="A889" s="88">
        <v>45808</v>
      </c>
      <c r="B889" s="525" t="s">
        <v>14</v>
      </c>
      <c r="C889" s="525" t="s">
        <v>25</v>
      </c>
      <c r="D889" t="s">
        <v>16</v>
      </c>
      <c r="E889" s="240">
        <v>57.3</v>
      </c>
      <c r="G889" s="2">
        <f t="shared" si="14"/>
        <v>272.79999999999995</v>
      </c>
      <c r="I889" s="525"/>
      <c r="K889" s="240"/>
      <c r="L889" s="401"/>
    </row>
    <row r="890" spans="1:13">
      <c r="A890" s="86"/>
      <c r="B890" s="526"/>
      <c r="C890" s="526"/>
      <c r="D890" t="s">
        <v>17</v>
      </c>
      <c r="E890" s="240">
        <v>5</v>
      </c>
      <c r="G890" s="2">
        <f t="shared" si="14"/>
        <v>277.79999999999995</v>
      </c>
      <c r="I890" s="526"/>
      <c r="K890" s="240"/>
    </row>
    <row r="891" spans="1:13">
      <c r="A891" s="86"/>
      <c r="B891" s="526"/>
      <c r="C891" s="526"/>
      <c r="D891" t="s">
        <v>18</v>
      </c>
      <c r="E891" s="240">
        <v>60</v>
      </c>
      <c r="G891" s="2">
        <f t="shared" si="14"/>
        <v>337.79999999999995</v>
      </c>
      <c r="I891" s="526"/>
      <c r="K891" s="240"/>
    </row>
    <row r="892" spans="1:13">
      <c r="A892" s="86"/>
      <c r="B892" s="526"/>
      <c r="C892" s="526"/>
      <c r="D892" t="s">
        <v>19</v>
      </c>
      <c r="E892" s="240">
        <v>5</v>
      </c>
      <c r="G892" s="2">
        <f t="shared" si="14"/>
        <v>342.79999999999995</v>
      </c>
      <c r="I892" s="526"/>
      <c r="K892" s="240"/>
    </row>
    <row r="893" spans="1:13">
      <c r="A893" s="7">
        <v>45834</v>
      </c>
      <c r="B893" s="526">
        <v>31227</v>
      </c>
      <c r="C893" s="526" t="s">
        <v>25</v>
      </c>
      <c r="D893" t="s">
        <v>18</v>
      </c>
      <c r="F893" s="2">
        <v>60</v>
      </c>
      <c r="G893" s="2">
        <f t="shared" si="14"/>
        <v>282.79999999999995</v>
      </c>
      <c r="K893" s="26"/>
      <c r="M893" s="26"/>
    </row>
    <row r="894" spans="1:13">
      <c r="A894" s="7">
        <v>45834</v>
      </c>
      <c r="B894" s="526">
        <v>31227</v>
      </c>
      <c r="C894" s="526" t="s">
        <v>25</v>
      </c>
      <c r="D894" t="s">
        <v>19</v>
      </c>
      <c r="F894" s="2">
        <v>5</v>
      </c>
      <c r="G894" s="2">
        <f t="shared" si="14"/>
        <v>277.79999999999995</v>
      </c>
    </row>
    <row r="895" spans="1:13">
      <c r="A895" s="7">
        <v>45854</v>
      </c>
      <c r="B895" s="526">
        <v>31444</v>
      </c>
      <c r="C895" s="526" t="s">
        <v>25</v>
      </c>
      <c r="D895" t="s">
        <v>16</v>
      </c>
      <c r="F895" s="2">
        <v>57.3</v>
      </c>
      <c r="G895" s="2">
        <f t="shared" si="14"/>
        <v>220.49999999999994</v>
      </c>
    </row>
    <row r="896" spans="1:13">
      <c r="A896" s="7">
        <v>45854</v>
      </c>
      <c r="B896" s="526">
        <v>31444</v>
      </c>
      <c r="C896" s="526" t="s">
        <v>25</v>
      </c>
      <c r="D896" t="s">
        <v>17</v>
      </c>
      <c r="F896" s="2">
        <v>5</v>
      </c>
      <c r="G896" s="2">
        <f t="shared" si="14"/>
        <v>215.49999999999994</v>
      </c>
    </row>
    <row r="897" spans="1:12">
      <c r="A897" s="88">
        <v>45838</v>
      </c>
      <c r="B897" s="525" t="s">
        <v>14</v>
      </c>
      <c r="C897" s="525" t="s">
        <v>26</v>
      </c>
      <c r="D897" t="s">
        <v>16</v>
      </c>
      <c r="E897" s="240">
        <v>75.099999999999994</v>
      </c>
      <c r="G897" s="2">
        <f t="shared" si="14"/>
        <v>290.59999999999991</v>
      </c>
    </row>
    <row r="898" spans="1:12">
      <c r="A898" s="86"/>
      <c r="B898" s="526"/>
      <c r="C898" s="526"/>
      <c r="D898" t="s">
        <v>17</v>
      </c>
      <c r="E898" s="240">
        <v>4</v>
      </c>
      <c r="G898" s="2">
        <f t="shared" si="14"/>
        <v>294.59999999999991</v>
      </c>
    </row>
    <row r="899" spans="1:12">
      <c r="A899" s="86"/>
      <c r="B899" s="526"/>
      <c r="C899" s="526"/>
      <c r="D899" t="s">
        <v>18</v>
      </c>
      <c r="E899" s="240">
        <v>60</v>
      </c>
      <c r="G899" s="2">
        <f t="shared" si="14"/>
        <v>354.59999999999991</v>
      </c>
    </row>
    <row r="900" spans="1:12">
      <c r="A900" s="86"/>
      <c r="B900" s="526"/>
      <c r="C900" s="526"/>
      <c r="D900" t="s">
        <v>19</v>
      </c>
      <c r="E900" s="240">
        <v>5</v>
      </c>
      <c r="G900" s="2">
        <f t="shared" si="14"/>
        <v>359.59999999999991</v>
      </c>
    </row>
    <row r="901" spans="1:12">
      <c r="A901" s="7">
        <v>45853</v>
      </c>
      <c r="B901" s="526">
        <v>31367</v>
      </c>
      <c r="C901" s="526" t="s">
        <v>26</v>
      </c>
      <c r="D901" t="s">
        <v>18</v>
      </c>
      <c r="F901" s="240">
        <v>60</v>
      </c>
      <c r="G901" s="2">
        <f t="shared" si="14"/>
        <v>299.59999999999991</v>
      </c>
    </row>
    <row r="902" spans="1:12">
      <c r="A902" s="7">
        <v>45853</v>
      </c>
      <c r="B902" s="526">
        <v>31367</v>
      </c>
      <c r="C902" s="526" t="s">
        <v>26</v>
      </c>
      <c r="D902" t="s">
        <v>19</v>
      </c>
      <c r="F902" s="240">
        <v>5</v>
      </c>
      <c r="G902" s="2">
        <f t="shared" si="14"/>
        <v>294.59999999999991</v>
      </c>
    </row>
    <row r="903" spans="1:12">
      <c r="A903" s="7">
        <v>45854</v>
      </c>
      <c r="B903" s="526">
        <v>31444</v>
      </c>
      <c r="C903" s="526" t="s">
        <v>26</v>
      </c>
      <c r="D903" t="s">
        <v>16</v>
      </c>
      <c r="F903" s="2">
        <v>75.099999999999994</v>
      </c>
      <c r="G903" s="2">
        <f t="shared" si="14"/>
        <v>219.49999999999991</v>
      </c>
    </row>
    <row r="904" spans="1:12">
      <c r="A904" s="7">
        <v>45854</v>
      </c>
      <c r="B904" s="526">
        <v>31444</v>
      </c>
      <c r="C904" s="526" t="s">
        <v>26</v>
      </c>
      <c r="D904" t="s">
        <v>17</v>
      </c>
      <c r="F904" s="2">
        <v>4</v>
      </c>
      <c r="G904" s="2">
        <f t="shared" si="14"/>
        <v>215.49999999999991</v>
      </c>
    </row>
    <row r="905" spans="1:12">
      <c r="A905" s="44">
        <v>45869</v>
      </c>
      <c r="B905" s="525" t="s">
        <v>14</v>
      </c>
      <c r="C905" s="525" t="s">
        <v>27</v>
      </c>
      <c r="D905" t="s">
        <v>16</v>
      </c>
      <c r="E905" s="8">
        <v>79.900000000000006</v>
      </c>
      <c r="G905" s="2">
        <f t="shared" si="14"/>
        <v>295.39999999999992</v>
      </c>
    </row>
    <row r="906" spans="1:12">
      <c r="B906" s="526"/>
      <c r="C906" s="526"/>
      <c r="D906" t="s">
        <v>17</v>
      </c>
      <c r="E906" s="8">
        <v>4</v>
      </c>
      <c r="G906" s="2">
        <f t="shared" si="14"/>
        <v>299.39999999999992</v>
      </c>
      <c r="I906" s="525" t="s">
        <v>27</v>
      </c>
      <c r="J906" t="s">
        <v>16</v>
      </c>
      <c r="K906" s="8">
        <v>79.900000000000006</v>
      </c>
    </row>
    <row r="907" spans="1:12">
      <c r="B907" s="526"/>
      <c r="C907" s="526"/>
      <c r="D907" t="s">
        <v>18</v>
      </c>
      <c r="E907" s="8">
        <v>60</v>
      </c>
      <c r="G907" s="2">
        <f t="shared" si="14"/>
        <v>359.39999999999992</v>
      </c>
      <c r="I907" s="526"/>
      <c r="J907" t="s">
        <v>17</v>
      </c>
      <c r="K907" s="8">
        <v>4</v>
      </c>
    </row>
    <row r="908" spans="1:12">
      <c r="B908" s="526"/>
      <c r="C908" s="526"/>
      <c r="D908" t="s">
        <v>19</v>
      </c>
      <c r="E908" s="8">
        <v>5</v>
      </c>
      <c r="G908" s="2">
        <f t="shared" si="14"/>
        <v>364.39999999999992</v>
      </c>
      <c r="J908">
        <v>100</v>
      </c>
      <c r="K908" s="8">
        <f>SUM(K906:K907)</f>
        <v>83.9</v>
      </c>
      <c r="L908" s="263">
        <f>J908-K908</f>
        <v>16.099999999999994</v>
      </c>
    </row>
    <row r="909" spans="1:12">
      <c r="B909" s="526"/>
      <c r="C909" s="526"/>
      <c r="D909" s="48" t="s">
        <v>334</v>
      </c>
      <c r="E909" s="266">
        <v>113</v>
      </c>
      <c r="G909" s="2">
        <f t="shared" si="14"/>
        <v>477.39999999999992</v>
      </c>
    </row>
    <row r="910" spans="1:12">
      <c r="A910" s="7">
        <v>45897</v>
      </c>
      <c r="B910" s="526">
        <v>31589</v>
      </c>
      <c r="C910" s="526" t="s">
        <v>27</v>
      </c>
      <c r="D910" t="s">
        <v>18</v>
      </c>
      <c r="F910" s="2">
        <v>60</v>
      </c>
      <c r="G910" s="2">
        <f t="shared" si="14"/>
        <v>417.39999999999992</v>
      </c>
    </row>
    <row r="911" spans="1:12">
      <c r="A911" s="7">
        <v>45897</v>
      </c>
      <c r="B911" s="526">
        <v>31589</v>
      </c>
      <c r="C911" s="526" t="s">
        <v>27</v>
      </c>
      <c r="D911" t="s">
        <v>19</v>
      </c>
      <c r="F911" s="2">
        <v>5</v>
      </c>
      <c r="G911" s="2">
        <f t="shared" si="14"/>
        <v>412.39999999999992</v>
      </c>
    </row>
    <row r="912" spans="1:12" ht="15" customHeight="1">
      <c r="A912" s="7">
        <v>45918</v>
      </c>
      <c r="B912" s="526">
        <v>31649</v>
      </c>
      <c r="C912" s="526" t="s">
        <v>27</v>
      </c>
      <c r="D912" t="s">
        <v>16</v>
      </c>
      <c r="F912" s="8">
        <v>79.900000000000006</v>
      </c>
      <c r="G912" s="2">
        <f t="shared" si="14"/>
        <v>332.49999999999989</v>
      </c>
    </row>
    <row r="913" spans="1:12">
      <c r="A913" s="7">
        <v>45918</v>
      </c>
      <c r="B913" s="526">
        <v>31649</v>
      </c>
      <c r="C913" s="526" t="s">
        <v>27</v>
      </c>
      <c r="D913" t="s">
        <v>17</v>
      </c>
      <c r="F913" s="8">
        <v>4</v>
      </c>
      <c r="G913" s="2">
        <f t="shared" si="14"/>
        <v>328.49999999999989</v>
      </c>
    </row>
    <row r="914" spans="1:12">
      <c r="A914" s="44">
        <v>45900</v>
      </c>
      <c r="B914" s="525" t="s">
        <v>14</v>
      </c>
      <c r="C914" s="525" t="s">
        <v>28</v>
      </c>
      <c r="D914" t="s">
        <v>16</v>
      </c>
      <c r="E914" s="240">
        <v>104.6</v>
      </c>
      <c r="G914" s="2">
        <f t="shared" si="14"/>
        <v>433.09999999999991</v>
      </c>
    </row>
    <row r="915" spans="1:12">
      <c r="B915" s="526"/>
      <c r="C915" s="526"/>
      <c r="D915" t="s">
        <v>17</v>
      </c>
      <c r="E915" s="240">
        <v>8</v>
      </c>
      <c r="G915" s="2">
        <f t="shared" si="14"/>
        <v>441.09999999999991</v>
      </c>
    </row>
    <row r="916" spans="1:12">
      <c r="B916" s="526"/>
      <c r="C916" s="526"/>
      <c r="D916" t="s">
        <v>18</v>
      </c>
      <c r="E916" s="240">
        <v>60</v>
      </c>
      <c r="G916" s="2">
        <f t="shared" si="14"/>
        <v>501.09999999999991</v>
      </c>
      <c r="I916" s="384"/>
      <c r="J916" s="525"/>
      <c r="K916" s="384"/>
      <c r="L916" s="451">
        <f>SUM(L960:L962)</f>
        <v>328.5</v>
      </c>
    </row>
    <row r="917" spans="1:12" ht="18.75">
      <c r="B917" s="526"/>
      <c r="C917" s="526"/>
      <c r="D917" t="s">
        <v>19</v>
      </c>
      <c r="E917" s="240">
        <v>5</v>
      </c>
      <c r="G917" s="2">
        <f t="shared" si="14"/>
        <v>506.09999999999991</v>
      </c>
      <c r="I917" s="368"/>
      <c r="J917" s="369"/>
      <c r="K917" s="368"/>
      <c r="L917" s="452"/>
    </row>
    <row r="918" spans="1:12">
      <c r="A918" s="7">
        <v>45945</v>
      </c>
      <c r="B918" s="526">
        <v>31745</v>
      </c>
      <c r="C918" s="526" t="s">
        <v>28</v>
      </c>
      <c r="D918" t="s">
        <v>18</v>
      </c>
      <c r="E918" s="240"/>
      <c r="F918" s="240">
        <v>60</v>
      </c>
      <c r="G918" s="2">
        <f t="shared" si="14"/>
        <v>446.09999999999991</v>
      </c>
      <c r="I918" s="384"/>
      <c r="J918" s="422"/>
      <c r="K918" s="384"/>
      <c r="L918" s="401"/>
    </row>
    <row r="919" spans="1:12">
      <c r="A919" s="7">
        <v>45945</v>
      </c>
      <c r="B919" s="526">
        <v>31745</v>
      </c>
      <c r="C919" s="526" t="s">
        <v>28</v>
      </c>
      <c r="D919" t="s">
        <v>19</v>
      </c>
      <c r="E919" s="240"/>
      <c r="F919" s="240">
        <v>5</v>
      </c>
      <c r="G919" s="2">
        <f t="shared" si="14"/>
        <v>441.09999999999991</v>
      </c>
      <c r="I919" s="384"/>
      <c r="J919" s="422"/>
      <c r="K919" s="384"/>
      <c r="L919" s="401"/>
    </row>
    <row r="920" spans="1:12">
      <c r="A920" s="7">
        <v>45985</v>
      </c>
      <c r="B920" s="526">
        <v>32004</v>
      </c>
      <c r="C920" s="526" t="s">
        <v>28</v>
      </c>
      <c r="D920" t="s">
        <v>16</v>
      </c>
      <c r="E920" s="240"/>
      <c r="F920" s="240">
        <v>104.6</v>
      </c>
      <c r="G920" s="2">
        <f t="shared" si="14"/>
        <v>336.49999999999989</v>
      </c>
      <c r="I920" s="384"/>
      <c r="J920" s="525"/>
      <c r="K920" s="384"/>
      <c r="L920" s="404"/>
    </row>
    <row r="921" spans="1:12">
      <c r="A921" s="7">
        <v>45985</v>
      </c>
      <c r="B921" s="526">
        <v>32004</v>
      </c>
      <c r="C921" s="526" t="s">
        <v>28</v>
      </c>
      <c r="D921" t="s">
        <v>17</v>
      </c>
      <c r="E921" s="240"/>
      <c r="F921" s="240">
        <v>8</v>
      </c>
      <c r="G921" s="2">
        <f t="shared" si="14"/>
        <v>328.49999999999989</v>
      </c>
      <c r="I921" s="384"/>
      <c r="J921" s="384"/>
      <c r="K921" s="384"/>
      <c r="L921" s="404"/>
    </row>
    <row r="922" spans="1:12">
      <c r="A922" s="88">
        <v>45930</v>
      </c>
      <c r="B922" s="525" t="s">
        <v>14</v>
      </c>
      <c r="C922" s="525" t="s">
        <v>85</v>
      </c>
      <c r="D922" t="s">
        <v>16</v>
      </c>
      <c r="E922" s="240">
        <v>104.4</v>
      </c>
      <c r="G922" s="2">
        <f t="shared" si="14"/>
        <v>432.89999999999986</v>
      </c>
      <c r="I922" s="384"/>
      <c r="J922" s="384"/>
      <c r="K922" s="384"/>
      <c r="L922" s="401"/>
    </row>
    <row r="923" spans="1:12">
      <c r="B923" s="526"/>
      <c r="C923" s="526"/>
      <c r="D923" t="s">
        <v>17</v>
      </c>
      <c r="E923" s="26">
        <v>4</v>
      </c>
      <c r="G923" s="2">
        <f t="shared" si="14"/>
        <v>436.89999999999986</v>
      </c>
      <c r="I923" s="384"/>
      <c r="J923" s="384"/>
      <c r="K923" s="384"/>
      <c r="L923" s="401"/>
    </row>
    <row r="924" spans="1:12">
      <c r="B924" s="526"/>
      <c r="C924" s="526"/>
      <c r="D924" t="s">
        <v>18</v>
      </c>
      <c r="E924" s="26">
        <v>60</v>
      </c>
      <c r="G924" s="2">
        <f t="shared" si="14"/>
        <v>496.89999999999986</v>
      </c>
      <c r="I924" s="384"/>
      <c r="J924" s="384"/>
      <c r="K924" s="384"/>
      <c r="L924" s="401"/>
    </row>
    <row r="925" spans="1:12">
      <c r="B925" s="526"/>
      <c r="C925" s="526"/>
      <c r="D925" t="s">
        <v>19</v>
      </c>
      <c r="E925" s="26">
        <v>5</v>
      </c>
      <c r="G925" s="2">
        <f t="shared" si="14"/>
        <v>501.89999999999986</v>
      </c>
      <c r="I925" s="384"/>
      <c r="J925" s="384"/>
      <c r="K925" s="384"/>
      <c r="L925" s="413"/>
    </row>
    <row r="926" spans="1:12">
      <c r="B926" s="526"/>
      <c r="C926" s="526"/>
      <c r="D926" t="s">
        <v>86</v>
      </c>
      <c r="E926" s="240">
        <v>10</v>
      </c>
      <c r="G926" s="2">
        <f t="shared" si="14"/>
        <v>511.89999999999986</v>
      </c>
      <c r="I926" s="384"/>
      <c r="J926" s="384"/>
      <c r="K926" s="384"/>
      <c r="L926" s="450"/>
    </row>
    <row r="927" spans="1:12">
      <c r="A927" s="7">
        <v>45945</v>
      </c>
      <c r="B927" s="526">
        <v>31745</v>
      </c>
      <c r="C927" s="526" t="s">
        <v>85</v>
      </c>
      <c r="D927" t="s">
        <v>18</v>
      </c>
      <c r="E927" s="240"/>
      <c r="F927" s="26">
        <v>60</v>
      </c>
      <c r="G927" s="2">
        <f t="shared" si="14"/>
        <v>451.89999999999986</v>
      </c>
      <c r="I927" s="384"/>
      <c r="J927" s="384"/>
      <c r="K927" s="384"/>
      <c r="L927" s="450"/>
    </row>
    <row r="928" spans="1:12">
      <c r="A928" s="7">
        <v>45945</v>
      </c>
      <c r="B928" s="526">
        <v>31745</v>
      </c>
      <c r="C928" s="526" t="s">
        <v>85</v>
      </c>
      <c r="D928" t="s">
        <v>19</v>
      </c>
      <c r="E928" s="240"/>
      <c r="F928" s="26">
        <v>5</v>
      </c>
      <c r="G928" s="2">
        <f t="shared" si="14"/>
        <v>446.89999999999986</v>
      </c>
      <c r="I928" s="384"/>
      <c r="J928" s="384"/>
      <c r="K928" s="384"/>
      <c r="L928" s="450"/>
    </row>
    <row r="929" spans="1:12">
      <c r="A929" s="7">
        <v>45945</v>
      </c>
      <c r="B929" s="526">
        <v>31745</v>
      </c>
      <c r="C929" s="526" t="s">
        <v>85</v>
      </c>
      <c r="D929" t="s">
        <v>86</v>
      </c>
      <c r="E929" s="240"/>
      <c r="F929" s="240">
        <v>10</v>
      </c>
      <c r="G929" s="2">
        <f t="shared" si="14"/>
        <v>436.89999999999986</v>
      </c>
    </row>
    <row r="930" spans="1:12">
      <c r="A930" s="7">
        <v>45986</v>
      </c>
      <c r="B930" s="526">
        <v>32079</v>
      </c>
      <c r="C930" s="526" t="s">
        <v>85</v>
      </c>
      <c r="D930" t="s">
        <v>16</v>
      </c>
      <c r="E930" s="240"/>
      <c r="F930" s="240">
        <v>104.4</v>
      </c>
      <c r="G930" s="2">
        <f t="shared" si="14"/>
        <v>332.49999999999989</v>
      </c>
    </row>
    <row r="931" spans="1:12">
      <c r="A931" s="7">
        <v>45986</v>
      </c>
      <c r="B931" s="526">
        <v>32079</v>
      </c>
      <c r="C931" s="526" t="s">
        <v>85</v>
      </c>
      <c r="D931" t="s">
        <v>17</v>
      </c>
      <c r="E931" s="240"/>
      <c r="F931" s="26">
        <v>4</v>
      </c>
      <c r="G931" s="2">
        <f t="shared" si="14"/>
        <v>328.49999999999989</v>
      </c>
    </row>
    <row r="932" spans="1:12">
      <c r="A932" s="88">
        <v>45961</v>
      </c>
      <c r="B932" s="525" t="s">
        <v>14</v>
      </c>
      <c r="C932" s="525" t="s">
        <v>30</v>
      </c>
      <c r="D932" t="s">
        <v>16</v>
      </c>
      <c r="E932" s="265">
        <v>79.7</v>
      </c>
      <c r="G932" s="2">
        <f t="shared" si="14"/>
        <v>408.19999999999987</v>
      </c>
      <c r="J932" s="525" t="s">
        <v>28</v>
      </c>
      <c r="K932" s="384" t="s">
        <v>18</v>
      </c>
      <c r="L932" s="401">
        <v>60</v>
      </c>
    </row>
    <row r="933" spans="1:12">
      <c r="A933" s="86"/>
      <c r="B933" s="526"/>
      <c r="C933" s="526"/>
      <c r="D933" t="s">
        <v>17</v>
      </c>
      <c r="E933" s="265">
        <v>7</v>
      </c>
      <c r="G933" s="2">
        <f t="shared" si="14"/>
        <v>415.19999999999987</v>
      </c>
      <c r="K933" s="384" t="s">
        <v>19</v>
      </c>
      <c r="L933" s="401">
        <v>5</v>
      </c>
    </row>
    <row r="934" spans="1:12">
      <c r="A934" s="86"/>
      <c r="B934" s="526"/>
      <c r="C934" s="526"/>
      <c r="D934" t="s">
        <v>18</v>
      </c>
      <c r="E934" s="26">
        <v>60</v>
      </c>
      <c r="G934" s="2">
        <f t="shared" si="14"/>
        <v>475.19999999999987</v>
      </c>
      <c r="J934" s="525" t="s">
        <v>85</v>
      </c>
      <c r="K934" s="384" t="s">
        <v>18</v>
      </c>
      <c r="L934" s="404">
        <v>60</v>
      </c>
    </row>
    <row r="935" spans="1:12">
      <c r="A935" s="86"/>
      <c r="B935" s="526"/>
      <c r="C935" s="526"/>
      <c r="D935" t="s">
        <v>19</v>
      </c>
      <c r="E935" s="26">
        <v>5</v>
      </c>
      <c r="G935" s="2">
        <f t="shared" si="14"/>
        <v>480.19999999999987</v>
      </c>
      <c r="J935" s="384"/>
      <c r="K935" s="384" t="s">
        <v>19</v>
      </c>
      <c r="L935" s="404">
        <v>5</v>
      </c>
    </row>
    <row r="936" spans="1:12">
      <c r="A936" s="7">
        <v>45986</v>
      </c>
      <c r="B936" s="526">
        <v>32079</v>
      </c>
      <c r="C936" s="526" t="s">
        <v>30</v>
      </c>
      <c r="D936" t="s">
        <v>16</v>
      </c>
      <c r="F936" s="265">
        <v>79.7</v>
      </c>
      <c r="G936" s="2">
        <f t="shared" si="14"/>
        <v>400.49999999999989</v>
      </c>
      <c r="J936" s="384"/>
      <c r="K936" s="384" t="s">
        <v>86</v>
      </c>
      <c r="L936" s="401">
        <v>10</v>
      </c>
    </row>
    <row r="937" spans="1:12">
      <c r="A937" s="7">
        <v>45986</v>
      </c>
      <c r="B937" s="526">
        <v>32079</v>
      </c>
      <c r="C937" s="526" t="s">
        <v>30</v>
      </c>
      <c r="D937" t="s">
        <v>17</v>
      </c>
      <c r="F937" s="265">
        <v>7</v>
      </c>
      <c r="G937" s="2">
        <f t="shared" si="14"/>
        <v>393.49999999999989</v>
      </c>
      <c r="L937" s="263">
        <f>SUM(L932:L936)</f>
        <v>140</v>
      </c>
    </row>
    <row r="938" spans="1:12">
      <c r="A938" s="7">
        <v>45986</v>
      </c>
      <c r="B938" s="526">
        <v>32116</v>
      </c>
      <c r="C938" s="526" t="s">
        <v>30</v>
      </c>
      <c r="D938" t="s">
        <v>18</v>
      </c>
      <c r="F938" s="26">
        <v>60</v>
      </c>
      <c r="G938" s="2">
        <f t="shared" si="14"/>
        <v>333.49999999999989</v>
      </c>
    </row>
    <row r="939" spans="1:12" ht="15" customHeight="1">
      <c r="A939" s="7">
        <v>45986</v>
      </c>
      <c r="B939" s="526">
        <v>32116</v>
      </c>
      <c r="C939" s="526" t="s">
        <v>30</v>
      </c>
      <c r="D939" t="s">
        <v>19</v>
      </c>
      <c r="F939" s="26">
        <v>5</v>
      </c>
      <c r="G939" s="2">
        <f t="shared" si="14"/>
        <v>328.49999999999989</v>
      </c>
    </row>
    <row r="940" spans="1:12">
      <c r="A940" s="88">
        <v>45991</v>
      </c>
      <c r="B940" s="525" t="s">
        <v>14</v>
      </c>
      <c r="C940" s="525" t="s">
        <v>33</v>
      </c>
      <c r="D940" t="s">
        <v>16</v>
      </c>
      <c r="E940" s="26">
        <v>55.3</v>
      </c>
      <c r="G940" s="2">
        <f t="shared" si="14"/>
        <v>383.7999999999999</v>
      </c>
    </row>
    <row r="941" spans="1:12">
      <c r="A941" s="86"/>
      <c r="B941" s="526"/>
      <c r="C941" s="526"/>
      <c r="D941" t="s">
        <v>17</v>
      </c>
      <c r="E941" s="26">
        <v>6</v>
      </c>
      <c r="G941" s="2">
        <f t="shared" si="14"/>
        <v>389.7999999999999</v>
      </c>
    </row>
    <row r="942" spans="1:12">
      <c r="A942" s="86"/>
      <c r="B942" s="526"/>
      <c r="C942" s="526"/>
      <c r="D942" t="s">
        <v>18</v>
      </c>
      <c r="E942" s="240">
        <v>60</v>
      </c>
      <c r="G942" s="2">
        <f t="shared" si="14"/>
        <v>449.7999999999999</v>
      </c>
    </row>
    <row r="943" spans="1:12">
      <c r="A943" s="86"/>
      <c r="B943" s="526"/>
      <c r="C943" s="526"/>
      <c r="D943" t="s">
        <v>19</v>
      </c>
      <c r="E943" s="240">
        <v>5</v>
      </c>
      <c r="G943" s="2">
        <f t="shared" si="14"/>
        <v>454.7999999999999</v>
      </c>
    </row>
    <row r="944" spans="1:12">
      <c r="A944" s="86"/>
      <c r="B944" s="526"/>
      <c r="C944" s="526"/>
      <c r="D944" s="48" t="s">
        <v>504</v>
      </c>
      <c r="E944" s="316">
        <v>113</v>
      </c>
      <c r="G944" s="2">
        <f t="shared" si="14"/>
        <v>567.79999999999995</v>
      </c>
    </row>
    <row r="945" spans="1:12">
      <c r="A945" s="86">
        <v>46048</v>
      </c>
      <c r="B945" s="526">
        <v>32406</v>
      </c>
      <c r="C945" s="526" t="s">
        <v>33</v>
      </c>
      <c r="D945" t="s">
        <v>16</v>
      </c>
      <c r="E945" s="240"/>
      <c r="F945" s="2">
        <v>55.3</v>
      </c>
      <c r="G945" s="2">
        <f t="shared" si="14"/>
        <v>512.5</v>
      </c>
    </row>
    <row r="946" spans="1:12">
      <c r="A946" s="86">
        <v>46048</v>
      </c>
      <c r="B946" s="526">
        <v>32406</v>
      </c>
      <c r="C946" s="526" t="s">
        <v>33</v>
      </c>
      <c r="D946" t="s">
        <v>17</v>
      </c>
      <c r="E946" s="240"/>
      <c r="F946" s="2">
        <v>6</v>
      </c>
      <c r="G946" s="2">
        <f t="shared" si="14"/>
        <v>506.5</v>
      </c>
    </row>
    <row r="947" spans="1:12">
      <c r="A947" s="86">
        <v>46104</v>
      </c>
      <c r="B947" s="526">
        <v>32781</v>
      </c>
      <c r="C947" s="526" t="s">
        <v>33</v>
      </c>
      <c r="D947" t="s">
        <v>18</v>
      </c>
      <c r="E947" s="240"/>
      <c r="F947" s="2">
        <v>60</v>
      </c>
      <c r="G947" s="2">
        <f t="shared" si="14"/>
        <v>446.5</v>
      </c>
      <c r="J947" s="525"/>
      <c r="L947" s="99"/>
    </row>
    <row r="948" spans="1:12">
      <c r="A948" s="86">
        <v>46104</v>
      </c>
      <c r="B948" s="526">
        <v>32781</v>
      </c>
      <c r="C948" s="526" t="s">
        <v>33</v>
      </c>
      <c r="D948" t="s">
        <v>19</v>
      </c>
      <c r="E948" s="240"/>
      <c r="F948" s="2">
        <v>5</v>
      </c>
      <c r="G948" s="2">
        <f t="shared" si="14"/>
        <v>441.5</v>
      </c>
      <c r="J948" s="525"/>
      <c r="L948" s="99"/>
    </row>
    <row r="949" spans="1:12">
      <c r="A949" s="44">
        <v>46022</v>
      </c>
      <c r="B949" s="525" t="s">
        <v>14</v>
      </c>
      <c r="C949" s="525" t="s">
        <v>34</v>
      </c>
      <c r="D949" t="s">
        <v>16</v>
      </c>
      <c r="E949" s="99">
        <v>35</v>
      </c>
      <c r="F949" s="99"/>
      <c r="G949" s="2">
        <f t="shared" si="14"/>
        <v>476.5</v>
      </c>
      <c r="J949" s="526"/>
      <c r="L949" s="99"/>
    </row>
    <row r="950" spans="1:12">
      <c r="A950" s="62"/>
      <c r="B950" s="60"/>
      <c r="C950" s="60"/>
      <c r="D950" t="s">
        <v>17</v>
      </c>
      <c r="E950" s="99">
        <v>6</v>
      </c>
      <c r="F950" s="99"/>
      <c r="G950" s="2">
        <f t="shared" si="14"/>
        <v>482.5</v>
      </c>
      <c r="I950" s="5"/>
      <c r="J950" s="525"/>
      <c r="L950" s="26"/>
    </row>
    <row r="951" spans="1:12">
      <c r="A951" s="62"/>
      <c r="B951" s="60"/>
      <c r="C951" s="60"/>
      <c r="D951" t="s">
        <v>18</v>
      </c>
      <c r="E951" s="99">
        <v>60</v>
      </c>
      <c r="F951" s="99"/>
      <c r="G951" s="2">
        <f t="shared" si="14"/>
        <v>542.5</v>
      </c>
      <c r="J951" s="60"/>
      <c r="L951" s="26"/>
    </row>
    <row r="952" spans="1:12">
      <c r="A952" s="62"/>
      <c r="B952" s="60"/>
      <c r="C952" s="60"/>
      <c r="D952" t="s">
        <v>19</v>
      </c>
      <c r="E952" s="99">
        <v>5</v>
      </c>
      <c r="F952" s="99"/>
      <c r="G952" s="2">
        <f t="shared" si="14"/>
        <v>547.5</v>
      </c>
      <c r="L952" s="240"/>
    </row>
    <row r="953" spans="1:12">
      <c r="A953" s="7">
        <v>46048</v>
      </c>
      <c r="B953" s="526">
        <v>32406</v>
      </c>
      <c r="C953" s="526" t="s">
        <v>34</v>
      </c>
      <c r="D953" t="s">
        <v>16</v>
      </c>
      <c r="F953" s="2">
        <v>35</v>
      </c>
      <c r="G953" s="2">
        <f t="shared" si="14"/>
        <v>512.5</v>
      </c>
      <c r="J953" s="60"/>
      <c r="L953" s="240"/>
    </row>
    <row r="954" spans="1:12">
      <c r="A954" s="7">
        <v>46048</v>
      </c>
      <c r="B954" s="526">
        <v>32406</v>
      </c>
      <c r="C954" s="526" t="s">
        <v>34</v>
      </c>
      <c r="D954" t="s">
        <v>17</v>
      </c>
      <c r="F954" s="2">
        <v>6</v>
      </c>
      <c r="G954" s="2">
        <f t="shared" si="14"/>
        <v>506.5</v>
      </c>
    </row>
    <row r="955" spans="1:12">
      <c r="A955" s="7">
        <v>46104</v>
      </c>
      <c r="B955" s="526">
        <v>32781</v>
      </c>
      <c r="C955" s="526" t="s">
        <v>34</v>
      </c>
      <c r="D955" t="s">
        <v>18</v>
      </c>
      <c r="F955" s="2">
        <v>60</v>
      </c>
      <c r="G955" s="2">
        <f t="shared" si="14"/>
        <v>446.5</v>
      </c>
      <c r="L955" s="240"/>
    </row>
    <row r="956" spans="1:12">
      <c r="A956" s="7">
        <v>46104</v>
      </c>
      <c r="B956" s="526">
        <v>32781</v>
      </c>
      <c r="C956" s="526" t="s">
        <v>34</v>
      </c>
      <c r="D956" t="s">
        <v>19</v>
      </c>
      <c r="F956" s="2">
        <v>5</v>
      </c>
      <c r="G956" s="2">
        <f t="shared" si="14"/>
        <v>441.5</v>
      </c>
      <c r="L956" s="240"/>
    </row>
    <row r="957" spans="1:12">
      <c r="A957" s="88">
        <v>46053</v>
      </c>
      <c r="B957" s="525" t="s">
        <v>14</v>
      </c>
      <c r="C957" s="525" t="s">
        <v>15</v>
      </c>
      <c r="D957" t="s">
        <v>16</v>
      </c>
      <c r="E957" s="26">
        <v>26.9</v>
      </c>
      <c r="G957" s="2">
        <f t="shared" si="14"/>
        <v>468.4</v>
      </c>
    </row>
    <row r="958" spans="1:12">
      <c r="A958" s="86"/>
      <c r="B958" s="526"/>
      <c r="C958" s="526"/>
      <c r="D958" t="s">
        <v>17</v>
      </c>
      <c r="E958" s="26">
        <v>5</v>
      </c>
      <c r="G958" s="2">
        <f t="shared" si="14"/>
        <v>473.4</v>
      </c>
      <c r="J958" s="525"/>
      <c r="L958" s="240"/>
    </row>
    <row r="959" spans="1:12">
      <c r="A959" s="86"/>
      <c r="B959" s="526"/>
      <c r="C959" s="526"/>
      <c r="D959" t="s">
        <v>18</v>
      </c>
      <c r="E959" s="240">
        <v>60</v>
      </c>
      <c r="G959" s="2">
        <f t="shared" si="14"/>
        <v>533.4</v>
      </c>
      <c r="I959" s="471"/>
      <c r="J959" s="546" t="s">
        <v>588</v>
      </c>
      <c r="K959" s="546"/>
      <c r="L959" s="546"/>
    </row>
    <row r="960" spans="1:12">
      <c r="A960" s="86"/>
      <c r="B960" s="526"/>
      <c r="C960" s="526"/>
      <c r="D960" t="s">
        <v>19</v>
      </c>
      <c r="E960" s="240">
        <v>5</v>
      </c>
      <c r="G960" s="2">
        <f t="shared" si="14"/>
        <v>538.4</v>
      </c>
      <c r="I960" s="5">
        <v>2024</v>
      </c>
      <c r="J960" s="525" t="s">
        <v>27</v>
      </c>
      <c r="K960" s="454" t="s">
        <v>79</v>
      </c>
      <c r="L960" s="521">
        <v>102.5</v>
      </c>
    </row>
    <row r="961" spans="1:13">
      <c r="B961" s="526"/>
      <c r="C961" s="526"/>
      <c r="D961" t="s">
        <v>146</v>
      </c>
      <c r="E961" s="240">
        <v>10</v>
      </c>
      <c r="G961" s="2">
        <f t="shared" si="14"/>
        <v>548.4</v>
      </c>
      <c r="I961" s="5">
        <v>2025</v>
      </c>
      <c r="J961" s="525" t="s">
        <v>23</v>
      </c>
      <c r="K961" s="454" t="s">
        <v>252</v>
      </c>
      <c r="L961" s="522">
        <v>113</v>
      </c>
    </row>
    <row r="962" spans="1:13">
      <c r="B962" s="526"/>
      <c r="C962" s="526"/>
      <c r="D962" s="472" t="s">
        <v>109</v>
      </c>
      <c r="E962" s="473">
        <v>28.3</v>
      </c>
      <c r="G962" s="2">
        <f t="shared" si="14"/>
        <v>576.69999999999993</v>
      </c>
      <c r="I962" s="384"/>
      <c r="J962" s="525" t="s">
        <v>27</v>
      </c>
      <c r="K962" s="454" t="s">
        <v>334</v>
      </c>
      <c r="L962" s="521">
        <v>113</v>
      </c>
    </row>
    <row r="963" spans="1:13">
      <c r="A963" s="7">
        <v>46104</v>
      </c>
      <c r="B963" s="526">
        <v>32781</v>
      </c>
      <c r="C963" s="526" t="s">
        <v>15</v>
      </c>
      <c r="D963" t="s">
        <v>18</v>
      </c>
      <c r="F963" s="2">
        <v>60</v>
      </c>
      <c r="G963" s="2">
        <f t="shared" si="14"/>
        <v>516.69999999999993</v>
      </c>
      <c r="J963" s="525" t="s">
        <v>33</v>
      </c>
      <c r="K963" s="414" t="s">
        <v>504</v>
      </c>
      <c r="L963" s="415">
        <v>113</v>
      </c>
    </row>
    <row r="964" spans="1:13">
      <c r="A964" s="7">
        <v>46104</v>
      </c>
      <c r="B964" s="526">
        <v>32781</v>
      </c>
      <c r="C964" s="526" t="s">
        <v>15</v>
      </c>
      <c r="D964" t="s">
        <v>19</v>
      </c>
      <c r="F964" s="2">
        <v>5</v>
      </c>
      <c r="G964" s="2">
        <f t="shared" si="14"/>
        <v>511.69999999999993</v>
      </c>
      <c r="I964" s="5">
        <v>2026</v>
      </c>
      <c r="J964" s="525" t="s">
        <v>15</v>
      </c>
      <c r="K964" t="s">
        <v>146</v>
      </c>
      <c r="L964" s="240">
        <v>10</v>
      </c>
    </row>
    <row r="965" spans="1:13">
      <c r="A965" s="7">
        <v>46104</v>
      </c>
      <c r="B965" s="526">
        <v>32791</v>
      </c>
      <c r="C965" s="526" t="s">
        <v>15</v>
      </c>
      <c r="D965" t="s">
        <v>16</v>
      </c>
      <c r="F965" s="2">
        <v>26.9</v>
      </c>
      <c r="G965" s="2">
        <f t="shared" si="14"/>
        <v>484.79999999999995</v>
      </c>
      <c r="J965" s="526"/>
      <c r="K965" s="472" t="s">
        <v>109</v>
      </c>
      <c r="L965" s="473">
        <v>28.3</v>
      </c>
    </row>
    <row r="966" spans="1:13">
      <c r="A966" s="7">
        <v>46104</v>
      </c>
      <c r="B966" s="526">
        <v>32791</v>
      </c>
      <c r="C966" s="526" t="s">
        <v>15</v>
      </c>
      <c r="D966" t="s">
        <v>17</v>
      </c>
      <c r="F966" s="2">
        <v>5</v>
      </c>
      <c r="G966" s="2">
        <f t="shared" si="14"/>
        <v>479.79999999999995</v>
      </c>
      <c r="J966" s="525" t="s">
        <v>23</v>
      </c>
      <c r="K966" t="s">
        <v>18</v>
      </c>
      <c r="L966" s="2">
        <v>60</v>
      </c>
    </row>
    <row r="967" spans="1:13">
      <c r="A967" s="88">
        <v>46081</v>
      </c>
      <c r="B967" s="525" t="s">
        <v>14</v>
      </c>
      <c r="C967" s="525" t="s">
        <v>20</v>
      </c>
      <c r="D967" t="s">
        <v>16</v>
      </c>
      <c r="E967" s="240">
        <v>20.2</v>
      </c>
      <c r="G967" s="2">
        <f t="shared" si="14"/>
        <v>499.99999999999994</v>
      </c>
      <c r="J967" s="526"/>
      <c r="K967" t="s">
        <v>19</v>
      </c>
      <c r="L967" s="2">
        <v>5</v>
      </c>
      <c r="M967" s="26"/>
    </row>
    <row r="968" spans="1:13">
      <c r="B968" s="526"/>
      <c r="C968" s="526"/>
      <c r="D968" t="s">
        <v>17</v>
      </c>
      <c r="E968" s="8">
        <v>10</v>
      </c>
      <c r="G968" s="2">
        <f t="shared" si="14"/>
        <v>509.99999999999994</v>
      </c>
      <c r="J968" s="525"/>
      <c r="K968" s="414" t="s">
        <v>589</v>
      </c>
      <c r="L968" s="415">
        <v>113</v>
      </c>
    </row>
    <row r="969" spans="1:13">
      <c r="B969" s="526"/>
      <c r="C969" s="526"/>
      <c r="D969" t="s">
        <v>18</v>
      </c>
      <c r="E969" s="8">
        <v>56</v>
      </c>
      <c r="G969" s="2">
        <f t="shared" si="14"/>
        <v>566</v>
      </c>
      <c r="J969" s="525"/>
      <c r="L969" s="264">
        <f>SUM(L960:L968)</f>
        <v>657.8</v>
      </c>
    </row>
    <row r="970" spans="1:13">
      <c r="B970" s="526"/>
      <c r="C970" s="526"/>
      <c r="D970" t="s">
        <v>19</v>
      </c>
      <c r="E970" s="8">
        <v>5</v>
      </c>
      <c r="G970" s="2">
        <f t="shared" si="14"/>
        <v>571</v>
      </c>
    </row>
    <row r="971" spans="1:13">
      <c r="A971" s="7">
        <v>46104</v>
      </c>
      <c r="B971" s="526">
        <v>32781</v>
      </c>
      <c r="C971" s="526" t="s">
        <v>20</v>
      </c>
      <c r="D971" t="s">
        <v>18</v>
      </c>
      <c r="F971" s="2">
        <v>56</v>
      </c>
      <c r="G971" s="2">
        <f t="shared" ref="G971:G1034" si="15">+G970+E971-F971</f>
        <v>515</v>
      </c>
    </row>
    <row r="972" spans="1:13">
      <c r="A972" s="7">
        <v>46104</v>
      </c>
      <c r="B972" s="526">
        <v>32781</v>
      </c>
      <c r="C972" s="526" t="s">
        <v>20</v>
      </c>
      <c r="D972" t="s">
        <v>19</v>
      </c>
      <c r="F972" s="2">
        <v>5</v>
      </c>
      <c r="G972" s="2">
        <f t="shared" si="15"/>
        <v>510</v>
      </c>
    </row>
    <row r="973" spans="1:13">
      <c r="A973" s="7">
        <v>46104</v>
      </c>
      <c r="B973" s="526">
        <v>32791</v>
      </c>
      <c r="C973" s="526" t="s">
        <v>20</v>
      </c>
      <c r="D973" t="s">
        <v>16</v>
      </c>
      <c r="F973" s="2">
        <v>20.2</v>
      </c>
      <c r="G973" s="2">
        <f t="shared" si="15"/>
        <v>489.8</v>
      </c>
      <c r="M973" s="37"/>
    </row>
    <row r="974" spans="1:13">
      <c r="A974" s="7">
        <v>46104</v>
      </c>
      <c r="B974" s="526">
        <v>32791</v>
      </c>
      <c r="C974" s="526" t="s">
        <v>20</v>
      </c>
      <c r="D974" t="s">
        <v>17</v>
      </c>
      <c r="F974" s="2">
        <v>10</v>
      </c>
      <c r="G974" s="2">
        <f t="shared" si="15"/>
        <v>479.8</v>
      </c>
    </row>
    <row r="975" spans="1:13">
      <c r="A975" s="88">
        <v>46112</v>
      </c>
      <c r="B975" s="525" t="s">
        <v>14</v>
      </c>
      <c r="C975" s="525" t="s">
        <v>23</v>
      </c>
      <c r="D975" s="339" t="s">
        <v>16</v>
      </c>
      <c r="E975" s="79">
        <v>21.1</v>
      </c>
      <c r="G975" s="2">
        <f t="shared" si="15"/>
        <v>500.90000000000003</v>
      </c>
    </row>
    <row r="976" spans="1:13">
      <c r="B976" s="526"/>
      <c r="C976" s="526"/>
      <c r="D976" t="s">
        <v>17</v>
      </c>
      <c r="E976" s="2">
        <v>6</v>
      </c>
      <c r="G976" s="2">
        <f t="shared" si="15"/>
        <v>506.90000000000003</v>
      </c>
    </row>
    <row r="977" spans="2:7">
      <c r="B977" s="526"/>
      <c r="C977" s="526"/>
      <c r="D977" t="s">
        <v>18</v>
      </c>
      <c r="E977" s="2">
        <v>60</v>
      </c>
      <c r="G977" s="2">
        <f t="shared" si="15"/>
        <v>566.90000000000009</v>
      </c>
    </row>
    <row r="978" spans="2:7">
      <c r="B978" s="526"/>
      <c r="C978" s="526"/>
      <c r="D978" t="s">
        <v>19</v>
      </c>
      <c r="E978" s="2">
        <v>5</v>
      </c>
      <c r="G978" s="2">
        <f t="shared" si="15"/>
        <v>571.90000000000009</v>
      </c>
    </row>
    <row r="979" spans="2:7">
      <c r="B979" s="526"/>
      <c r="C979" s="526"/>
      <c r="D979" s="48" t="s">
        <v>589</v>
      </c>
      <c r="E979" s="316">
        <v>113</v>
      </c>
      <c r="G979" s="2">
        <f t="shared" si="15"/>
        <v>684.90000000000009</v>
      </c>
    </row>
    <row r="980" spans="2:7">
      <c r="B980" s="526"/>
      <c r="C980" s="526"/>
      <c r="G980" s="2">
        <f t="shared" si="15"/>
        <v>684.90000000000009</v>
      </c>
    </row>
    <row r="981" spans="2:7">
      <c r="B981" s="526"/>
      <c r="C981" s="526"/>
      <c r="G981" s="2">
        <f t="shared" si="15"/>
        <v>684.90000000000009</v>
      </c>
    </row>
    <row r="982" spans="2:7">
      <c r="B982" s="526"/>
      <c r="C982" s="526"/>
      <c r="G982" s="2">
        <f t="shared" si="15"/>
        <v>684.90000000000009</v>
      </c>
    </row>
    <row r="983" spans="2:7">
      <c r="B983" s="526"/>
      <c r="C983" s="526"/>
      <c r="G983" s="2">
        <f t="shared" si="15"/>
        <v>684.90000000000009</v>
      </c>
    </row>
    <row r="984" spans="2:7">
      <c r="B984" s="526"/>
      <c r="C984" s="526"/>
      <c r="G984" s="2">
        <f t="shared" si="15"/>
        <v>684.90000000000009</v>
      </c>
    </row>
    <row r="985" spans="2:7">
      <c r="B985" s="526"/>
      <c r="C985" s="526"/>
      <c r="G985" s="2">
        <f t="shared" si="15"/>
        <v>684.90000000000009</v>
      </c>
    </row>
    <row r="986" spans="2:7">
      <c r="B986" s="526"/>
      <c r="C986" s="526"/>
      <c r="G986" s="2">
        <f t="shared" si="15"/>
        <v>684.90000000000009</v>
      </c>
    </row>
    <row r="987" spans="2:7">
      <c r="B987" s="526"/>
      <c r="C987" s="526"/>
      <c r="G987" s="2">
        <f t="shared" si="15"/>
        <v>684.90000000000009</v>
      </c>
    </row>
    <row r="988" spans="2:7">
      <c r="B988" s="526"/>
      <c r="C988" s="526"/>
      <c r="G988" s="2">
        <f t="shared" si="15"/>
        <v>684.90000000000009</v>
      </c>
    </row>
    <row r="989" spans="2:7">
      <c r="B989" s="526"/>
      <c r="C989" s="526"/>
      <c r="G989" s="2">
        <f t="shared" si="15"/>
        <v>684.90000000000009</v>
      </c>
    </row>
    <row r="990" spans="2:7">
      <c r="B990" s="526"/>
      <c r="C990" s="526"/>
      <c r="G990" s="2">
        <f t="shared" si="15"/>
        <v>684.90000000000009</v>
      </c>
    </row>
    <row r="991" spans="2:7">
      <c r="B991" s="526"/>
      <c r="C991" s="526"/>
      <c r="G991" s="2">
        <f t="shared" si="15"/>
        <v>684.90000000000009</v>
      </c>
    </row>
    <row r="992" spans="2:7">
      <c r="B992" s="526"/>
      <c r="C992" s="526"/>
      <c r="G992" s="2">
        <f t="shared" si="15"/>
        <v>684.90000000000009</v>
      </c>
    </row>
    <row r="993" spans="2:7">
      <c r="B993" s="526"/>
      <c r="C993" s="526"/>
      <c r="G993" s="2">
        <f t="shared" si="15"/>
        <v>684.90000000000009</v>
      </c>
    </row>
    <row r="994" spans="2:7">
      <c r="B994" s="526"/>
      <c r="C994" s="526"/>
      <c r="G994" s="2">
        <f t="shared" si="15"/>
        <v>684.90000000000009</v>
      </c>
    </row>
    <row r="995" spans="2:7">
      <c r="B995" s="526"/>
      <c r="C995" s="526"/>
      <c r="G995" s="2">
        <f t="shared" si="15"/>
        <v>684.90000000000009</v>
      </c>
    </row>
    <row r="996" spans="2:7">
      <c r="B996" s="526"/>
      <c r="C996" s="526"/>
      <c r="G996" s="2">
        <f t="shared" si="15"/>
        <v>684.90000000000009</v>
      </c>
    </row>
    <row r="997" spans="2:7">
      <c r="B997" s="526"/>
      <c r="C997" s="526"/>
      <c r="G997" s="2">
        <f t="shared" si="15"/>
        <v>684.90000000000009</v>
      </c>
    </row>
    <row r="998" spans="2:7">
      <c r="B998" s="526"/>
      <c r="C998" s="526"/>
      <c r="G998" s="2">
        <f t="shared" si="15"/>
        <v>684.90000000000009</v>
      </c>
    </row>
    <row r="999" spans="2:7">
      <c r="B999" s="526"/>
      <c r="C999" s="526"/>
      <c r="G999" s="2">
        <f t="shared" si="15"/>
        <v>684.90000000000009</v>
      </c>
    </row>
    <row r="1000" spans="2:7">
      <c r="B1000" s="526"/>
      <c r="C1000" s="526"/>
      <c r="G1000" s="2">
        <f t="shared" si="15"/>
        <v>684.90000000000009</v>
      </c>
    </row>
    <row r="1001" spans="2:7">
      <c r="B1001" s="526"/>
      <c r="C1001" s="526"/>
      <c r="G1001" s="2">
        <f t="shared" si="15"/>
        <v>684.90000000000009</v>
      </c>
    </row>
    <row r="1002" spans="2:7">
      <c r="B1002" s="526"/>
      <c r="C1002" s="526"/>
      <c r="G1002" s="2">
        <f t="shared" si="15"/>
        <v>684.90000000000009</v>
      </c>
    </row>
    <row r="1003" spans="2:7">
      <c r="B1003" s="526"/>
      <c r="C1003" s="526"/>
      <c r="G1003" s="2">
        <f t="shared" si="15"/>
        <v>684.90000000000009</v>
      </c>
    </row>
    <row r="1004" spans="2:7">
      <c r="B1004" s="526"/>
      <c r="C1004" s="526"/>
      <c r="G1004" s="2">
        <f t="shared" si="15"/>
        <v>684.90000000000009</v>
      </c>
    </row>
    <row r="1005" spans="2:7">
      <c r="B1005" s="526"/>
      <c r="C1005" s="526"/>
      <c r="G1005" s="2">
        <f t="shared" si="15"/>
        <v>684.90000000000009</v>
      </c>
    </row>
    <row r="1006" spans="2:7">
      <c r="B1006" s="526"/>
      <c r="C1006" s="526"/>
      <c r="G1006" s="2">
        <f t="shared" si="15"/>
        <v>684.90000000000009</v>
      </c>
    </row>
    <row r="1007" spans="2:7">
      <c r="B1007" s="526"/>
      <c r="C1007" s="526"/>
      <c r="G1007" s="2">
        <f t="shared" si="15"/>
        <v>684.90000000000009</v>
      </c>
    </row>
    <row r="1008" spans="2:7">
      <c r="B1008" s="526"/>
      <c r="C1008" s="526"/>
      <c r="G1008" s="2">
        <f t="shared" si="15"/>
        <v>684.90000000000009</v>
      </c>
    </row>
    <row r="1009" spans="2:7">
      <c r="B1009" s="526"/>
      <c r="C1009" s="526"/>
      <c r="G1009" s="2">
        <f t="shared" si="15"/>
        <v>684.90000000000009</v>
      </c>
    </row>
    <row r="1010" spans="2:7">
      <c r="B1010" s="526"/>
      <c r="C1010" s="526"/>
      <c r="G1010" s="2">
        <f t="shared" si="15"/>
        <v>684.90000000000009</v>
      </c>
    </row>
    <row r="1011" spans="2:7">
      <c r="B1011" s="526"/>
      <c r="C1011" s="526"/>
      <c r="G1011" s="2">
        <f t="shared" si="15"/>
        <v>684.90000000000009</v>
      </c>
    </row>
    <row r="1012" spans="2:7">
      <c r="B1012" s="526"/>
      <c r="C1012" s="526"/>
      <c r="G1012" s="2">
        <f t="shared" si="15"/>
        <v>684.90000000000009</v>
      </c>
    </row>
    <row r="1013" spans="2:7">
      <c r="B1013" s="526"/>
      <c r="C1013" s="526"/>
      <c r="G1013" s="2">
        <f t="shared" si="15"/>
        <v>684.90000000000009</v>
      </c>
    </row>
    <row r="1014" spans="2:7">
      <c r="B1014" s="526"/>
      <c r="C1014" s="526"/>
      <c r="G1014" s="2">
        <f t="shared" si="15"/>
        <v>684.90000000000009</v>
      </c>
    </row>
    <row r="1015" spans="2:7">
      <c r="B1015" s="526"/>
      <c r="C1015" s="526"/>
      <c r="G1015" s="2">
        <f t="shared" si="15"/>
        <v>684.90000000000009</v>
      </c>
    </row>
    <row r="1016" spans="2:7">
      <c r="B1016" s="526"/>
      <c r="C1016" s="526"/>
      <c r="G1016" s="2">
        <f t="shared" si="15"/>
        <v>684.90000000000009</v>
      </c>
    </row>
    <row r="1017" spans="2:7">
      <c r="B1017" s="526"/>
      <c r="C1017" s="526"/>
      <c r="G1017" s="2">
        <f t="shared" si="15"/>
        <v>684.90000000000009</v>
      </c>
    </row>
    <row r="1018" spans="2:7">
      <c r="B1018" s="526"/>
      <c r="C1018" s="526"/>
      <c r="G1018" s="2">
        <f t="shared" si="15"/>
        <v>684.90000000000009</v>
      </c>
    </row>
    <row r="1019" spans="2:7">
      <c r="B1019" s="526"/>
      <c r="C1019" s="526"/>
      <c r="G1019" s="2">
        <f t="shared" si="15"/>
        <v>684.90000000000009</v>
      </c>
    </row>
    <row r="1020" spans="2:7">
      <c r="B1020" s="526"/>
      <c r="C1020" s="526"/>
      <c r="G1020" s="2">
        <f t="shared" si="15"/>
        <v>684.90000000000009</v>
      </c>
    </row>
    <row r="1021" spans="2:7">
      <c r="B1021" s="526"/>
      <c r="C1021" s="526"/>
      <c r="G1021" s="2">
        <f t="shared" si="15"/>
        <v>684.90000000000009</v>
      </c>
    </row>
    <row r="1022" spans="2:7">
      <c r="B1022" s="526"/>
      <c r="C1022" s="526"/>
      <c r="G1022" s="2">
        <f t="shared" si="15"/>
        <v>684.90000000000009</v>
      </c>
    </row>
    <row r="1023" spans="2:7">
      <c r="B1023" s="526"/>
      <c r="C1023" s="526"/>
      <c r="G1023" s="2">
        <f t="shared" si="15"/>
        <v>684.90000000000009</v>
      </c>
    </row>
    <row r="1024" spans="2:7">
      <c r="B1024" s="526"/>
      <c r="C1024" s="526"/>
      <c r="G1024" s="2">
        <f t="shared" si="15"/>
        <v>684.90000000000009</v>
      </c>
    </row>
    <row r="1025" spans="2:7">
      <c r="B1025" s="526"/>
      <c r="C1025" s="526"/>
      <c r="G1025" s="2">
        <f t="shared" si="15"/>
        <v>684.90000000000009</v>
      </c>
    </row>
    <row r="1026" spans="2:7">
      <c r="B1026" s="526"/>
      <c r="C1026" s="526"/>
      <c r="G1026" s="2">
        <f t="shared" si="15"/>
        <v>684.90000000000009</v>
      </c>
    </row>
    <row r="1027" spans="2:7">
      <c r="B1027" s="526"/>
      <c r="C1027" s="526"/>
      <c r="G1027" s="2">
        <f t="shared" si="15"/>
        <v>684.90000000000009</v>
      </c>
    </row>
    <row r="1028" spans="2:7">
      <c r="B1028" s="526"/>
      <c r="C1028" s="526"/>
      <c r="G1028" s="2">
        <f t="shared" si="15"/>
        <v>684.90000000000009</v>
      </c>
    </row>
    <row r="1029" spans="2:7">
      <c r="B1029" s="526"/>
      <c r="C1029" s="526"/>
      <c r="G1029" s="2">
        <f t="shared" si="15"/>
        <v>684.90000000000009</v>
      </c>
    </row>
    <row r="1030" spans="2:7">
      <c r="B1030" s="526"/>
      <c r="C1030" s="526"/>
      <c r="G1030" s="2">
        <f t="shared" si="15"/>
        <v>684.90000000000009</v>
      </c>
    </row>
    <row r="1031" spans="2:7">
      <c r="B1031" s="526"/>
      <c r="C1031" s="526"/>
      <c r="G1031" s="2">
        <f t="shared" si="15"/>
        <v>684.90000000000009</v>
      </c>
    </row>
    <row r="1032" spans="2:7">
      <c r="B1032" s="526"/>
      <c r="C1032" s="526"/>
      <c r="G1032" s="2">
        <f t="shared" si="15"/>
        <v>684.90000000000009</v>
      </c>
    </row>
    <row r="1033" spans="2:7">
      <c r="B1033" s="526"/>
      <c r="C1033" s="526"/>
      <c r="G1033" s="2">
        <f t="shared" si="15"/>
        <v>684.90000000000009</v>
      </c>
    </row>
    <row r="1034" spans="2:7">
      <c r="B1034" s="526"/>
      <c r="C1034" s="526"/>
      <c r="G1034" s="2">
        <f t="shared" si="15"/>
        <v>684.90000000000009</v>
      </c>
    </row>
    <row r="1035" spans="2:7">
      <c r="B1035" s="526"/>
      <c r="C1035" s="526"/>
      <c r="G1035" s="2">
        <f t="shared" ref="G1035:G1098" si="16">+G1034+E1035-F1035</f>
        <v>684.90000000000009</v>
      </c>
    </row>
    <row r="1036" spans="2:7">
      <c r="B1036" s="526"/>
      <c r="C1036" s="526"/>
      <c r="G1036" s="2">
        <f t="shared" si="16"/>
        <v>684.90000000000009</v>
      </c>
    </row>
    <row r="1037" spans="2:7">
      <c r="B1037" s="526"/>
      <c r="C1037" s="526"/>
      <c r="G1037" s="2">
        <f t="shared" si="16"/>
        <v>684.90000000000009</v>
      </c>
    </row>
    <row r="1038" spans="2:7">
      <c r="B1038" s="526"/>
      <c r="C1038" s="526"/>
      <c r="G1038" s="2">
        <f t="shared" si="16"/>
        <v>684.90000000000009</v>
      </c>
    </row>
    <row r="1039" spans="2:7">
      <c r="B1039" s="526"/>
      <c r="C1039" s="526"/>
      <c r="G1039" s="2">
        <f t="shared" si="16"/>
        <v>684.90000000000009</v>
      </c>
    </row>
    <row r="1040" spans="2:7">
      <c r="B1040" s="526"/>
      <c r="C1040" s="526"/>
      <c r="G1040" s="2">
        <f t="shared" si="16"/>
        <v>684.90000000000009</v>
      </c>
    </row>
    <row r="1041" spans="2:7">
      <c r="B1041" s="526"/>
      <c r="C1041" s="526"/>
      <c r="G1041" s="2">
        <f t="shared" si="16"/>
        <v>684.90000000000009</v>
      </c>
    </row>
    <row r="1042" spans="2:7">
      <c r="B1042" s="526"/>
      <c r="C1042" s="526"/>
      <c r="G1042" s="2">
        <f t="shared" si="16"/>
        <v>684.90000000000009</v>
      </c>
    </row>
    <row r="1043" spans="2:7">
      <c r="B1043" s="526"/>
      <c r="C1043" s="526"/>
      <c r="G1043" s="2">
        <f t="shared" si="16"/>
        <v>684.90000000000009</v>
      </c>
    </row>
    <row r="1044" spans="2:7">
      <c r="B1044" s="526"/>
      <c r="C1044" s="526"/>
      <c r="G1044" s="2">
        <f t="shared" si="16"/>
        <v>684.90000000000009</v>
      </c>
    </row>
    <row r="1045" spans="2:7">
      <c r="B1045" s="526"/>
      <c r="C1045" s="526"/>
      <c r="G1045" s="2">
        <f t="shared" si="16"/>
        <v>684.90000000000009</v>
      </c>
    </row>
    <row r="1046" spans="2:7">
      <c r="B1046" s="526"/>
      <c r="C1046" s="526"/>
      <c r="G1046" s="2">
        <f t="shared" si="16"/>
        <v>684.90000000000009</v>
      </c>
    </row>
    <row r="1047" spans="2:7">
      <c r="B1047" s="526"/>
      <c r="C1047" s="526"/>
      <c r="G1047" s="2">
        <f t="shared" si="16"/>
        <v>684.90000000000009</v>
      </c>
    </row>
    <row r="1048" spans="2:7">
      <c r="B1048" s="526"/>
      <c r="C1048" s="526"/>
      <c r="G1048" s="2">
        <f t="shared" si="16"/>
        <v>684.90000000000009</v>
      </c>
    </row>
    <row r="1049" spans="2:7">
      <c r="B1049" s="526"/>
      <c r="C1049" s="526"/>
      <c r="G1049" s="2">
        <f t="shared" si="16"/>
        <v>684.90000000000009</v>
      </c>
    </row>
    <row r="1050" spans="2:7">
      <c r="B1050" s="526"/>
      <c r="C1050" s="526"/>
      <c r="G1050" s="2">
        <f t="shared" si="16"/>
        <v>684.90000000000009</v>
      </c>
    </row>
    <row r="1051" spans="2:7">
      <c r="B1051" s="526"/>
      <c r="C1051" s="526"/>
      <c r="G1051" s="2">
        <f t="shared" si="16"/>
        <v>684.90000000000009</v>
      </c>
    </row>
    <row r="1052" spans="2:7">
      <c r="B1052" s="526"/>
      <c r="C1052" s="526"/>
      <c r="G1052" s="2">
        <f t="shared" si="16"/>
        <v>684.90000000000009</v>
      </c>
    </row>
    <row r="1053" spans="2:7">
      <c r="B1053" s="526"/>
      <c r="C1053" s="526"/>
      <c r="G1053" s="2">
        <f t="shared" si="16"/>
        <v>684.90000000000009</v>
      </c>
    </row>
    <row r="1054" spans="2:7">
      <c r="B1054" s="526"/>
      <c r="C1054" s="526"/>
      <c r="G1054" s="2">
        <f t="shared" si="16"/>
        <v>684.90000000000009</v>
      </c>
    </row>
    <row r="1055" spans="2:7">
      <c r="B1055" s="526"/>
      <c r="C1055" s="526"/>
      <c r="G1055" s="2">
        <f t="shared" si="16"/>
        <v>684.90000000000009</v>
      </c>
    </row>
    <row r="1056" spans="2:7">
      <c r="B1056" s="526"/>
      <c r="C1056" s="526"/>
      <c r="G1056" s="2">
        <f t="shared" si="16"/>
        <v>684.90000000000009</v>
      </c>
    </row>
    <row r="1057" spans="2:7">
      <c r="B1057" s="526"/>
      <c r="C1057" s="526"/>
      <c r="G1057" s="2">
        <f t="shared" si="16"/>
        <v>684.90000000000009</v>
      </c>
    </row>
    <row r="1058" spans="2:7">
      <c r="B1058" s="526"/>
      <c r="C1058" s="526"/>
      <c r="G1058" s="2">
        <f t="shared" si="16"/>
        <v>684.90000000000009</v>
      </c>
    </row>
    <row r="1059" spans="2:7">
      <c r="B1059" s="526"/>
      <c r="C1059" s="526"/>
      <c r="G1059" s="2">
        <f t="shared" si="16"/>
        <v>684.90000000000009</v>
      </c>
    </row>
    <row r="1060" spans="2:7">
      <c r="B1060" s="526"/>
      <c r="C1060" s="526"/>
      <c r="G1060" s="2">
        <f t="shared" si="16"/>
        <v>684.90000000000009</v>
      </c>
    </row>
    <row r="1061" spans="2:7">
      <c r="B1061" s="526"/>
      <c r="C1061" s="526"/>
      <c r="G1061" s="2">
        <f t="shared" si="16"/>
        <v>684.90000000000009</v>
      </c>
    </row>
    <row r="1062" spans="2:7">
      <c r="B1062" s="526"/>
      <c r="C1062" s="526"/>
      <c r="G1062" s="2">
        <f t="shared" si="16"/>
        <v>684.90000000000009</v>
      </c>
    </row>
    <row r="1063" spans="2:7">
      <c r="B1063" s="526"/>
      <c r="C1063" s="526"/>
      <c r="G1063" s="2">
        <f t="shared" si="16"/>
        <v>684.90000000000009</v>
      </c>
    </row>
    <row r="1064" spans="2:7">
      <c r="B1064" s="526"/>
      <c r="C1064" s="526"/>
      <c r="G1064" s="2">
        <f t="shared" si="16"/>
        <v>684.90000000000009</v>
      </c>
    </row>
    <row r="1065" spans="2:7">
      <c r="B1065" s="526"/>
      <c r="C1065" s="526"/>
      <c r="G1065" s="2">
        <f t="shared" si="16"/>
        <v>684.90000000000009</v>
      </c>
    </row>
    <row r="1066" spans="2:7">
      <c r="B1066" s="526"/>
      <c r="C1066" s="526"/>
      <c r="G1066" s="2">
        <f t="shared" si="16"/>
        <v>684.90000000000009</v>
      </c>
    </row>
    <row r="1067" spans="2:7">
      <c r="B1067" s="526"/>
      <c r="C1067" s="526"/>
      <c r="G1067" s="2">
        <f t="shared" si="16"/>
        <v>684.90000000000009</v>
      </c>
    </row>
    <row r="1068" spans="2:7">
      <c r="B1068" s="526"/>
      <c r="C1068" s="526"/>
      <c r="G1068" s="2">
        <f t="shared" si="16"/>
        <v>684.90000000000009</v>
      </c>
    </row>
    <row r="1069" spans="2:7">
      <c r="B1069" s="526"/>
      <c r="C1069" s="526"/>
      <c r="G1069" s="2">
        <f t="shared" si="16"/>
        <v>684.90000000000009</v>
      </c>
    </row>
    <row r="1070" spans="2:7">
      <c r="B1070" s="526"/>
      <c r="C1070" s="526"/>
      <c r="G1070" s="2">
        <f t="shared" si="16"/>
        <v>684.90000000000009</v>
      </c>
    </row>
    <row r="1071" spans="2:7">
      <c r="B1071" s="526"/>
      <c r="C1071" s="526"/>
      <c r="G1071" s="2">
        <f t="shared" si="16"/>
        <v>684.90000000000009</v>
      </c>
    </row>
    <row r="1072" spans="2:7">
      <c r="B1072" s="526"/>
      <c r="C1072" s="526"/>
      <c r="G1072" s="2">
        <f t="shared" si="16"/>
        <v>684.90000000000009</v>
      </c>
    </row>
    <row r="1073" spans="2:7">
      <c r="B1073" s="526"/>
      <c r="C1073" s="526"/>
      <c r="G1073" s="2">
        <f t="shared" si="16"/>
        <v>684.90000000000009</v>
      </c>
    </row>
    <row r="1074" spans="2:7">
      <c r="B1074" s="526"/>
      <c r="C1074" s="526"/>
      <c r="G1074" s="2">
        <f t="shared" si="16"/>
        <v>684.90000000000009</v>
      </c>
    </row>
    <row r="1075" spans="2:7">
      <c r="B1075" s="526"/>
      <c r="C1075" s="526"/>
      <c r="G1075" s="2">
        <f t="shared" si="16"/>
        <v>684.90000000000009</v>
      </c>
    </row>
    <row r="1076" spans="2:7">
      <c r="B1076" s="526"/>
      <c r="C1076" s="526"/>
      <c r="G1076" s="2">
        <f t="shared" si="16"/>
        <v>684.90000000000009</v>
      </c>
    </row>
    <row r="1077" spans="2:7">
      <c r="B1077" s="526"/>
      <c r="C1077" s="526"/>
      <c r="G1077" s="2">
        <f t="shared" si="16"/>
        <v>684.90000000000009</v>
      </c>
    </row>
    <row r="1078" spans="2:7">
      <c r="B1078" s="526"/>
      <c r="C1078" s="526"/>
      <c r="G1078" s="2">
        <f t="shared" si="16"/>
        <v>684.90000000000009</v>
      </c>
    </row>
    <row r="1079" spans="2:7">
      <c r="B1079" s="526"/>
      <c r="C1079" s="526"/>
      <c r="G1079" s="2">
        <f t="shared" si="16"/>
        <v>684.90000000000009</v>
      </c>
    </row>
    <row r="1080" spans="2:7">
      <c r="B1080" s="526"/>
      <c r="C1080" s="526"/>
      <c r="G1080" s="2">
        <f t="shared" si="16"/>
        <v>684.90000000000009</v>
      </c>
    </row>
    <row r="1081" spans="2:7">
      <c r="B1081" s="526"/>
      <c r="C1081" s="526"/>
      <c r="G1081" s="2">
        <f t="shared" si="16"/>
        <v>684.90000000000009</v>
      </c>
    </row>
    <row r="1082" spans="2:7">
      <c r="B1082" s="526"/>
      <c r="C1082" s="526"/>
      <c r="G1082" s="2">
        <f t="shared" si="16"/>
        <v>684.90000000000009</v>
      </c>
    </row>
    <row r="1083" spans="2:7">
      <c r="B1083" s="526"/>
      <c r="C1083" s="526"/>
      <c r="G1083" s="2">
        <f t="shared" si="16"/>
        <v>684.90000000000009</v>
      </c>
    </row>
    <row r="1084" spans="2:7">
      <c r="B1084" s="526"/>
      <c r="C1084" s="526"/>
      <c r="G1084" s="2">
        <f t="shared" si="16"/>
        <v>684.90000000000009</v>
      </c>
    </row>
    <row r="1085" spans="2:7">
      <c r="B1085" s="526"/>
      <c r="C1085" s="526"/>
      <c r="G1085" s="2">
        <f t="shared" si="16"/>
        <v>684.90000000000009</v>
      </c>
    </row>
    <row r="1086" spans="2:7">
      <c r="B1086" s="526"/>
      <c r="C1086" s="526"/>
      <c r="G1086" s="2">
        <f t="shared" si="16"/>
        <v>684.90000000000009</v>
      </c>
    </row>
    <row r="1087" spans="2:7">
      <c r="B1087" s="526"/>
      <c r="C1087" s="526"/>
      <c r="G1087" s="2">
        <f t="shared" si="16"/>
        <v>684.90000000000009</v>
      </c>
    </row>
    <row r="1088" spans="2:7">
      <c r="B1088" s="526"/>
      <c r="C1088" s="526"/>
      <c r="G1088" s="2">
        <f t="shared" si="16"/>
        <v>684.90000000000009</v>
      </c>
    </row>
    <row r="1089" spans="2:7">
      <c r="B1089" s="526"/>
      <c r="C1089" s="526"/>
      <c r="G1089" s="2">
        <f t="shared" si="16"/>
        <v>684.90000000000009</v>
      </c>
    </row>
    <row r="1090" spans="2:7">
      <c r="B1090" s="526"/>
      <c r="C1090" s="526"/>
      <c r="G1090" s="2">
        <f t="shared" si="16"/>
        <v>684.90000000000009</v>
      </c>
    </row>
    <row r="1091" spans="2:7">
      <c r="B1091" s="526"/>
      <c r="C1091" s="526"/>
      <c r="G1091" s="2">
        <f t="shared" si="16"/>
        <v>684.90000000000009</v>
      </c>
    </row>
    <row r="1092" spans="2:7">
      <c r="B1092" s="526"/>
      <c r="C1092" s="526"/>
      <c r="G1092" s="2">
        <f t="shared" si="16"/>
        <v>684.90000000000009</v>
      </c>
    </row>
    <row r="1093" spans="2:7">
      <c r="B1093" s="526"/>
      <c r="C1093" s="526"/>
      <c r="G1093" s="2">
        <f t="shared" si="16"/>
        <v>684.90000000000009</v>
      </c>
    </row>
    <row r="1094" spans="2:7">
      <c r="B1094" s="526"/>
      <c r="C1094" s="526"/>
      <c r="G1094" s="2">
        <f t="shared" si="16"/>
        <v>684.90000000000009</v>
      </c>
    </row>
    <row r="1095" spans="2:7">
      <c r="B1095" s="526"/>
      <c r="C1095" s="526"/>
      <c r="G1095" s="2">
        <f t="shared" si="16"/>
        <v>684.90000000000009</v>
      </c>
    </row>
    <row r="1096" spans="2:7">
      <c r="B1096" s="526"/>
      <c r="C1096" s="526"/>
      <c r="G1096" s="2">
        <f t="shared" si="16"/>
        <v>684.90000000000009</v>
      </c>
    </row>
    <row r="1097" spans="2:7">
      <c r="B1097" s="526"/>
      <c r="C1097" s="526"/>
      <c r="G1097" s="2">
        <f t="shared" si="16"/>
        <v>684.90000000000009</v>
      </c>
    </row>
    <row r="1098" spans="2:7">
      <c r="B1098" s="526"/>
      <c r="C1098" s="526"/>
      <c r="G1098" s="2">
        <f t="shared" si="16"/>
        <v>684.90000000000009</v>
      </c>
    </row>
    <row r="1099" spans="2:7">
      <c r="B1099" s="526"/>
      <c r="C1099" s="526"/>
      <c r="G1099" s="2">
        <f t="shared" ref="G1099:G1162" si="17">+G1098+E1099-F1099</f>
        <v>684.90000000000009</v>
      </c>
    </row>
    <row r="1100" spans="2:7">
      <c r="B1100" s="526"/>
      <c r="C1100" s="526"/>
      <c r="G1100" s="2">
        <f t="shared" si="17"/>
        <v>684.90000000000009</v>
      </c>
    </row>
    <row r="1101" spans="2:7">
      <c r="B1101" s="526"/>
      <c r="C1101" s="526"/>
      <c r="G1101" s="2">
        <f t="shared" si="17"/>
        <v>684.90000000000009</v>
      </c>
    </row>
    <row r="1102" spans="2:7">
      <c r="B1102" s="526"/>
      <c r="C1102" s="526"/>
      <c r="G1102" s="2">
        <f t="shared" si="17"/>
        <v>684.90000000000009</v>
      </c>
    </row>
    <row r="1103" spans="2:7">
      <c r="B1103" s="526"/>
      <c r="C1103" s="526"/>
      <c r="G1103" s="2">
        <f t="shared" si="17"/>
        <v>684.90000000000009</v>
      </c>
    </row>
    <row r="1104" spans="2:7">
      <c r="B1104" s="526"/>
      <c r="C1104" s="526"/>
      <c r="G1104" s="2">
        <f t="shared" si="17"/>
        <v>684.90000000000009</v>
      </c>
    </row>
    <row r="1105" spans="2:7">
      <c r="B1105" s="526"/>
      <c r="C1105" s="526"/>
      <c r="G1105" s="2">
        <f t="shared" si="17"/>
        <v>684.90000000000009</v>
      </c>
    </row>
    <row r="1106" spans="2:7">
      <c r="B1106" s="526"/>
      <c r="C1106" s="526"/>
      <c r="G1106" s="2">
        <f t="shared" si="17"/>
        <v>684.90000000000009</v>
      </c>
    </row>
    <row r="1107" spans="2:7">
      <c r="B1107" s="526"/>
      <c r="C1107" s="526"/>
      <c r="G1107" s="2">
        <f t="shared" si="17"/>
        <v>684.90000000000009</v>
      </c>
    </row>
    <row r="1108" spans="2:7">
      <c r="B1108" s="526"/>
      <c r="C1108" s="526"/>
      <c r="G1108" s="2">
        <f t="shared" si="17"/>
        <v>684.90000000000009</v>
      </c>
    </row>
    <row r="1109" spans="2:7">
      <c r="B1109" s="526"/>
      <c r="C1109" s="526"/>
      <c r="G1109" s="2">
        <f t="shared" si="17"/>
        <v>684.90000000000009</v>
      </c>
    </row>
    <row r="1110" spans="2:7">
      <c r="B1110" s="526"/>
      <c r="C1110" s="526"/>
      <c r="G1110" s="2">
        <f t="shared" si="17"/>
        <v>684.90000000000009</v>
      </c>
    </row>
    <row r="1111" spans="2:7">
      <c r="B1111" s="526"/>
      <c r="C1111" s="526"/>
      <c r="G1111" s="2">
        <f t="shared" si="17"/>
        <v>684.90000000000009</v>
      </c>
    </row>
    <row r="1112" spans="2:7">
      <c r="B1112" s="526"/>
      <c r="C1112" s="526"/>
      <c r="G1112" s="2">
        <f t="shared" si="17"/>
        <v>684.90000000000009</v>
      </c>
    </row>
    <row r="1113" spans="2:7">
      <c r="B1113" s="526"/>
      <c r="C1113" s="526"/>
      <c r="G1113" s="2">
        <f t="shared" si="17"/>
        <v>684.90000000000009</v>
      </c>
    </row>
    <row r="1114" spans="2:7">
      <c r="B1114" s="526"/>
      <c r="C1114" s="526"/>
      <c r="G1114" s="2">
        <f t="shared" si="17"/>
        <v>684.90000000000009</v>
      </c>
    </row>
    <row r="1115" spans="2:7">
      <c r="B1115" s="526"/>
      <c r="C1115" s="526"/>
      <c r="G1115" s="2">
        <f t="shared" si="17"/>
        <v>684.90000000000009</v>
      </c>
    </row>
    <row r="1116" spans="2:7">
      <c r="B1116" s="526"/>
      <c r="C1116" s="526"/>
      <c r="G1116" s="2">
        <f t="shared" si="17"/>
        <v>684.90000000000009</v>
      </c>
    </row>
    <row r="1117" spans="2:7">
      <c r="B1117" s="526"/>
      <c r="C1117" s="526"/>
      <c r="G1117" s="2">
        <f t="shared" si="17"/>
        <v>684.90000000000009</v>
      </c>
    </row>
    <row r="1118" spans="2:7">
      <c r="B1118" s="526"/>
      <c r="C1118" s="526"/>
      <c r="G1118" s="2">
        <f t="shared" si="17"/>
        <v>684.90000000000009</v>
      </c>
    </row>
    <row r="1119" spans="2:7">
      <c r="B1119" s="526"/>
      <c r="C1119" s="526"/>
      <c r="G1119" s="2">
        <f t="shared" si="17"/>
        <v>684.90000000000009</v>
      </c>
    </row>
    <row r="1120" spans="2:7">
      <c r="B1120" s="526"/>
      <c r="C1120" s="526"/>
      <c r="G1120" s="2">
        <f t="shared" si="17"/>
        <v>684.90000000000009</v>
      </c>
    </row>
    <row r="1121" spans="2:7">
      <c r="B1121" s="526"/>
      <c r="C1121" s="526"/>
      <c r="G1121" s="2">
        <f t="shared" si="17"/>
        <v>684.90000000000009</v>
      </c>
    </row>
    <row r="1122" spans="2:7">
      <c r="B1122" s="526"/>
      <c r="C1122" s="526"/>
      <c r="G1122" s="2">
        <f t="shared" si="17"/>
        <v>684.90000000000009</v>
      </c>
    </row>
    <row r="1123" spans="2:7">
      <c r="B1123" s="526"/>
      <c r="C1123" s="526"/>
      <c r="G1123" s="2">
        <f t="shared" si="17"/>
        <v>684.90000000000009</v>
      </c>
    </row>
    <row r="1124" spans="2:7">
      <c r="B1124" s="526"/>
      <c r="C1124" s="526"/>
      <c r="G1124" s="2">
        <f t="shared" si="17"/>
        <v>684.90000000000009</v>
      </c>
    </row>
    <row r="1125" spans="2:7">
      <c r="B1125" s="526"/>
      <c r="C1125" s="526"/>
      <c r="G1125" s="2">
        <f t="shared" si="17"/>
        <v>684.90000000000009</v>
      </c>
    </row>
    <row r="1126" spans="2:7">
      <c r="B1126" s="526"/>
      <c r="C1126" s="526"/>
      <c r="G1126" s="2">
        <f t="shared" si="17"/>
        <v>684.90000000000009</v>
      </c>
    </row>
    <row r="1127" spans="2:7">
      <c r="B1127" s="526"/>
      <c r="C1127" s="526"/>
      <c r="G1127" s="2">
        <f t="shared" si="17"/>
        <v>684.90000000000009</v>
      </c>
    </row>
    <row r="1128" spans="2:7">
      <c r="B1128" s="526"/>
      <c r="C1128" s="526"/>
      <c r="G1128" s="2">
        <f t="shared" si="17"/>
        <v>684.90000000000009</v>
      </c>
    </row>
    <row r="1129" spans="2:7">
      <c r="B1129" s="526"/>
      <c r="C1129" s="526"/>
      <c r="G1129" s="2">
        <f t="shared" si="17"/>
        <v>684.90000000000009</v>
      </c>
    </row>
    <row r="1130" spans="2:7">
      <c r="B1130" s="526"/>
      <c r="C1130" s="526"/>
      <c r="G1130" s="2">
        <f t="shared" si="17"/>
        <v>684.90000000000009</v>
      </c>
    </row>
    <row r="1131" spans="2:7">
      <c r="B1131" s="526"/>
      <c r="C1131" s="526"/>
      <c r="G1131" s="2">
        <f t="shared" si="17"/>
        <v>684.90000000000009</v>
      </c>
    </row>
    <row r="1132" spans="2:7">
      <c r="B1132" s="526"/>
      <c r="C1132" s="526"/>
      <c r="G1132" s="2">
        <f t="shared" si="17"/>
        <v>684.90000000000009</v>
      </c>
    </row>
    <row r="1133" spans="2:7">
      <c r="B1133" s="526"/>
      <c r="C1133" s="526"/>
      <c r="G1133" s="2">
        <f t="shared" si="17"/>
        <v>684.90000000000009</v>
      </c>
    </row>
    <row r="1134" spans="2:7">
      <c r="B1134" s="526"/>
      <c r="C1134" s="526"/>
      <c r="G1134" s="2">
        <f t="shared" si="17"/>
        <v>684.90000000000009</v>
      </c>
    </row>
    <row r="1135" spans="2:7">
      <c r="B1135" s="526"/>
      <c r="C1135" s="526"/>
      <c r="G1135" s="2">
        <f t="shared" si="17"/>
        <v>684.90000000000009</v>
      </c>
    </row>
    <row r="1136" spans="2:7">
      <c r="B1136" s="526"/>
      <c r="C1136" s="526"/>
      <c r="G1136" s="2">
        <f t="shared" si="17"/>
        <v>684.90000000000009</v>
      </c>
    </row>
    <row r="1137" spans="2:7">
      <c r="B1137" s="526"/>
      <c r="C1137" s="526"/>
      <c r="G1137" s="2">
        <f t="shared" si="17"/>
        <v>684.90000000000009</v>
      </c>
    </row>
    <row r="1138" spans="2:7">
      <c r="B1138" s="526"/>
      <c r="C1138" s="526"/>
      <c r="G1138" s="2">
        <f t="shared" si="17"/>
        <v>684.90000000000009</v>
      </c>
    </row>
    <row r="1139" spans="2:7">
      <c r="B1139" s="526"/>
      <c r="C1139" s="526"/>
      <c r="G1139" s="2">
        <f t="shared" si="17"/>
        <v>684.90000000000009</v>
      </c>
    </row>
    <row r="1140" spans="2:7">
      <c r="B1140" s="526"/>
      <c r="C1140" s="526"/>
      <c r="G1140" s="2">
        <f t="shared" si="17"/>
        <v>684.90000000000009</v>
      </c>
    </row>
    <row r="1141" spans="2:7">
      <c r="B1141" s="526"/>
      <c r="C1141" s="526"/>
      <c r="G1141" s="2">
        <f t="shared" si="17"/>
        <v>684.90000000000009</v>
      </c>
    </row>
    <row r="1142" spans="2:7">
      <c r="B1142" s="526"/>
      <c r="C1142" s="526"/>
      <c r="G1142" s="2">
        <f t="shared" si="17"/>
        <v>684.90000000000009</v>
      </c>
    </row>
    <row r="1143" spans="2:7">
      <c r="B1143" s="526"/>
      <c r="C1143" s="526"/>
      <c r="G1143" s="2">
        <f t="shared" si="17"/>
        <v>684.90000000000009</v>
      </c>
    </row>
    <row r="1144" spans="2:7">
      <c r="B1144" s="526"/>
      <c r="C1144" s="526"/>
      <c r="G1144" s="2">
        <f t="shared" si="17"/>
        <v>684.90000000000009</v>
      </c>
    </row>
    <row r="1145" spans="2:7">
      <c r="B1145" s="526"/>
      <c r="C1145" s="526"/>
      <c r="G1145" s="2">
        <f t="shared" si="17"/>
        <v>684.90000000000009</v>
      </c>
    </row>
    <row r="1146" spans="2:7">
      <c r="B1146" s="526"/>
      <c r="C1146" s="526"/>
      <c r="G1146" s="2">
        <f t="shared" si="17"/>
        <v>684.90000000000009</v>
      </c>
    </row>
    <row r="1147" spans="2:7">
      <c r="B1147" s="526"/>
      <c r="C1147" s="526"/>
      <c r="G1147" s="2">
        <f t="shared" si="17"/>
        <v>684.90000000000009</v>
      </c>
    </row>
    <row r="1148" spans="2:7">
      <c r="B1148" s="526"/>
      <c r="C1148" s="526"/>
      <c r="G1148" s="2">
        <f t="shared" si="17"/>
        <v>684.90000000000009</v>
      </c>
    </row>
    <row r="1149" spans="2:7">
      <c r="B1149" s="526"/>
      <c r="C1149" s="526"/>
      <c r="G1149" s="2">
        <f t="shared" si="17"/>
        <v>684.90000000000009</v>
      </c>
    </row>
    <row r="1150" spans="2:7">
      <c r="B1150" s="526"/>
      <c r="C1150" s="526"/>
      <c r="G1150" s="2">
        <f t="shared" si="17"/>
        <v>684.90000000000009</v>
      </c>
    </row>
    <row r="1151" spans="2:7">
      <c r="B1151" s="526"/>
      <c r="C1151" s="526"/>
      <c r="G1151" s="2">
        <f t="shared" si="17"/>
        <v>684.90000000000009</v>
      </c>
    </row>
    <row r="1152" spans="2:7">
      <c r="B1152" s="526"/>
      <c r="C1152" s="526"/>
      <c r="G1152" s="2">
        <f t="shared" si="17"/>
        <v>684.90000000000009</v>
      </c>
    </row>
    <row r="1153" spans="2:7">
      <c r="B1153" s="526"/>
      <c r="C1153" s="526"/>
      <c r="G1153" s="2">
        <f t="shared" si="17"/>
        <v>684.90000000000009</v>
      </c>
    </row>
    <row r="1154" spans="2:7">
      <c r="B1154" s="526"/>
      <c r="C1154" s="526"/>
      <c r="G1154" s="2">
        <f t="shared" si="17"/>
        <v>684.90000000000009</v>
      </c>
    </row>
    <row r="1155" spans="2:7">
      <c r="B1155" s="526"/>
      <c r="C1155" s="526"/>
      <c r="G1155" s="2">
        <f t="shared" si="17"/>
        <v>684.90000000000009</v>
      </c>
    </row>
    <row r="1156" spans="2:7">
      <c r="B1156" s="526"/>
      <c r="C1156" s="526"/>
      <c r="G1156" s="2">
        <f t="shared" si="17"/>
        <v>684.90000000000009</v>
      </c>
    </row>
    <row r="1157" spans="2:7">
      <c r="B1157" s="526"/>
      <c r="C1157" s="526"/>
      <c r="G1157" s="2">
        <f t="shared" si="17"/>
        <v>684.90000000000009</v>
      </c>
    </row>
    <row r="1158" spans="2:7">
      <c r="B1158" s="526"/>
      <c r="C1158" s="526"/>
      <c r="G1158" s="2">
        <f t="shared" si="17"/>
        <v>684.90000000000009</v>
      </c>
    </row>
    <row r="1159" spans="2:7">
      <c r="B1159" s="526"/>
      <c r="C1159" s="526"/>
      <c r="G1159" s="2">
        <f t="shared" si="17"/>
        <v>684.90000000000009</v>
      </c>
    </row>
    <row r="1160" spans="2:7">
      <c r="B1160" s="526"/>
      <c r="C1160" s="526"/>
      <c r="G1160" s="2">
        <f t="shared" si="17"/>
        <v>684.90000000000009</v>
      </c>
    </row>
    <row r="1161" spans="2:7">
      <c r="B1161" s="526"/>
      <c r="C1161" s="526"/>
      <c r="G1161" s="2">
        <f t="shared" si="17"/>
        <v>684.90000000000009</v>
      </c>
    </row>
    <row r="1162" spans="2:7">
      <c r="B1162" s="526"/>
      <c r="C1162" s="526"/>
      <c r="G1162" s="2">
        <f t="shared" si="17"/>
        <v>684.90000000000009</v>
      </c>
    </row>
    <row r="1163" spans="2:7">
      <c r="B1163" s="526"/>
      <c r="C1163" s="526"/>
      <c r="G1163" s="2">
        <f t="shared" ref="G1163:G1226" si="18">+G1162+E1163-F1163</f>
        <v>684.90000000000009</v>
      </c>
    </row>
    <row r="1164" spans="2:7">
      <c r="B1164" s="526"/>
      <c r="C1164" s="526"/>
      <c r="G1164" s="2">
        <f t="shared" si="18"/>
        <v>684.90000000000009</v>
      </c>
    </row>
    <row r="1165" spans="2:7">
      <c r="B1165" s="526"/>
      <c r="C1165" s="526"/>
      <c r="G1165" s="2">
        <f t="shared" si="18"/>
        <v>684.90000000000009</v>
      </c>
    </row>
    <row r="1166" spans="2:7">
      <c r="B1166" s="526"/>
      <c r="C1166" s="526"/>
      <c r="G1166" s="2">
        <f t="shared" si="18"/>
        <v>684.90000000000009</v>
      </c>
    </row>
    <row r="1167" spans="2:7">
      <c r="B1167" s="526"/>
      <c r="C1167" s="526"/>
      <c r="G1167" s="2">
        <f t="shared" si="18"/>
        <v>684.90000000000009</v>
      </c>
    </row>
    <row r="1168" spans="2:7">
      <c r="B1168" s="526"/>
      <c r="C1168" s="526"/>
      <c r="G1168" s="2">
        <f t="shared" si="18"/>
        <v>684.90000000000009</v>
      </c>
    </row>
    <row r="1169" spans="2:7">
      <c r="B1169" s="526"/>
      <c r="C1169" s="526"/>
      <c r="G1169" s="2">
        <f t="shared" si="18"/>
        <v>684.90000000000009</v>
      </c>
    </row>
    <row r="1170" spans="2:7">
      <c r="B1170" s="526"/>
      <c r="C1170" s="526"/>
      <c r="G1170" s="2">
        <f t="shared" si="18"/>
        <v>684.90000000000009</v>
      </c>
    </row>
    <row r="1171" spans="2:7">
      <c r="B1171" s="526"/>
      <c r="C1171" s="526"/>
      <c r="G1171" s="2">
        <f t="shared" si="18"/>
        <v>684.90000000000009</v>
      </c>
    </row>
    <row r="1172" spans="2:7">
      <c r="B1172" s="526"/>
      <c r="C1172" s="526"/>
      <c r="G1172" s="2">
        <f t="shared" si="18"/>
        <v>684.90000000000009</v>
      </c>
    </row>
    <row r="1173" spans="2:7">
      <c r="B1173" s="526"/>
      <c r="C1173" s="526"/>
      <c r="G1173" s="2">
        <f t="shared" si="18"/>
        <v>684.90000000000009</v>
      </c>
    </row>
    <row r="1174" spans="2:7">
      <c r="B1174" s="526"/>
      <c r="C1174" s="526"/>
      <c r="G1174" s="2">
        <f t="shared" si="18"/>
        <v>684.90000000000009</v>
      </c>
    </row>
    <row r="1175" spans="2:7">
      <c r="B1175" s="526"/>
      <c r="C1175" s="526"/>
      <c r="G1175" s="2">
        <f t="shared" si="18"/>
        <v>684.90000000000009</v>
      </c>
    </row>
    <row r="1176" spans="2:7">
      <c r="B1176" s="526"/>
      <c r="C1176" s="526"/>
      <c r="G1176" s="2">
        <f t="shared" si="18"/>
        <v>684.90000000000009</v>
      </c>
    </row>
    <row r="1177" spans="2:7">
      <c r="B1177" s="526"/>
      <c r="C1177" s="526"/>
      <c r="G1177" s="2">
        <f t="shared" si="18"/>
        <v>684.90000000000009</v>
      </c>
    </row>
    <row r="1178" spans="2:7">
      <c r="B1178" s="526"/>
      <c r="C1178" s="526"/>
      <c r="G1178" s="2">
        <f t="shared" si="18"/>
        <v>684.90000000000009</v>
      </c>
    </row>
    <row r="1179" spans="2:7">
      <c r="B1179" s="526"/>
      <c r="C1179" s="526"/>
      <c r="G1179" s="2">
        <f t="shared" si="18"/>
        <v>684.90000000000009</v>
      </c>
    </row>
    <row r="1180" spans="2:7">
      <c r="B1180" s="526"/>
      <c r="C1180" s="526"/>
      <c r="G1180" s="2">
        <f t="shared" si="18"/>
        <v>684.90000000000009</v>
      </c>
    </row>
    <row r="1181" spans="2:7">
      <c r="B1181" s="526"/>
      <c r="C1181" s="526"/>
      <c r="G1181" s="2">
        <f t="shared" si="18"/>
        <v>684.90000000000009</v>
      </c>
    </row>
    <row r="1182" spans="2:7">
      <c r="B1182" s="526"/>
      <c r="C1182" s="526"/>
      <c r="G1182" s="2">
        <f t="shared" si="18"/>
        <v>684.90000000000009</v>
      </c>
    </row>
    <row r="1183" spans="2:7">
      <c r="B1183" s="526"/>
      <c r="C1183" s="526"/>
      <c r="G1183" s="2">
        <f t="shared" si="18"/>
        <v>684.90000000000009</v>
      </c>
    </row>
    <row r="1184" spans="2:7">
      <c r="B1184" s="526"/>
      <c r="C1184" s="526"/>
      <c r="G1184" s="2">
        <f t="shared" si="18"/>
        <v>684.90000000000009</v>
      </c>
    </row>
    <row r="1185" spans="2:7">
      <c r="B1185" s="526"/>
      <c r="C1185" s="526"/>
      <c r="G1185" s="2">
        <f t="shared" si="18"/>
        <v>684.90000000000009</v>
      </c>
    </row>
    <row r="1186" spans="2:7">
      <c r="B1186" s="526"/>
      <c r="C1186" s="526"/>
      <c r="G1186" s="2">
        <f t="shared" si="18"/>
        <v>684.90000000000009</v>
      </c>
    </row>
    <row r="1187" spans="2:7">
      <c r="B1187" s="526"/>
      <c r="C1187" s="526"/>
      <c r="G1187" s="2">
        <f t="shared" si="18"/>
        <v>684.90000000000009</v>
      </c>
    </row>
    <row r="1188" spans="2:7">
      <c r="B1188" s="526"/>
      <c r="C1188" s="526"/>
      <c r="G1188" s="2">
        <f t="shared" si="18"/>
        <v>684.90000000000009</v>
      </c>
    </row>
    <row r="1189" spans="2:7">
      <c r="B1189" s="526"/>
      <c r="C1189" s="526"/>
      <c r="G1189" s="2">
        <f t="shared" si="18"/>
        <v>684.90000000000009</v>
      </c>
    </row>
    <row r="1190" spans="2:7">
      <c r="B1190" s="526"/>
      <c r="C1190" s="526"/>
      <c r="G1190" s="2">
        <f t="shared" si="18"/>
        <v>684.90000000000009</v>
      </c>
    </row>
    <row r="1191" spans="2:7">
      <c r="B1191" s="526"/>
      <c r="C1191" s="526"/>
      <c r="G1191" s="2">
        <f t="shared" si="18"/>
        <v>684.90000000000009</v>
      </c>
    </row>
    <row r="1192" spans="2:7">
      <c r="B1192" s="526"/>
      <c r="C1192" s="526"/>
      <c r="G1192" s="2">
        <f t="shared" si="18"/>
        <v>684.90000000000009</v>
      </c>
    </row>
    <row r="1193" spans="2:7">
      <c r="B1193" s="526"/>
      <c r="C1193" s="526"/>
      <c r="G1193" s="2">
        <f t="shared" si="18"/>
        <v>684.90000000000009</v>
      </c>
    </row>
    <row r="1194" spans="2:7">
      <c r="B1194" s="526"/>
      <c r="C1194" s="526"/>
      <c r="G1194" s="2">
        <f t="shared" si="18"/>
        <v>684.90000000000009</v>
      </c>
    </row>
    <row r="1195" spans="2:7">
      <c r="B1195" s="526"/>
      <c r="C1195" s="526"/>
      <c r="G1195" s="2">
        <f t="shared" si="18"/>
        <v>684.90000000000009</v>
      </c>
    </row>
    <row r="1196" spans="2:7">
      <c r="B1196" s="526"/>
      <c r="C1196" s="526"/>
      <c r="G1196" s="2">
        <f t="shared" si="18"/>
        <v>684.90000000000009</v>
      </c>
    </row>
    <row r="1197" spans="2:7">
      <c r="B1197" s="526"/>
      <c r="C1197" s="526"/>
      <c r="G1197" s="2">
        <f t="shared" si="18"/>
        <v>684.90000000000009</v>
      </c>
    </row>
    <row r="1198" spans="2:7">
      <c r="B1198" s="526"/>
      <c r="C1198" s="526"/>
      <c r="G1198" s="2">
        <f t="shared" si="18"/>
        <v>684.90000000000009</v>
      </c>
    </row>
    <row r="1199" spans="2:7">
      <c r="B1199" s="526"/>
      <c r="C1199" s="526"/>
      <c r="G1199" s="2">
        <f t="shared" si="18"/>
        <v>684.90000000000009</v>
      </c>
    </row>
    <row r="1200" spans="2:7">
      <c r="B1200" s="526"/>
      <c r="C1200" s="526"/>
      <c r="G1200" s="2">
        <f t="shared" si="18"/>
        <v>684.90000000000009</v>
      </c>
    </row>
    <row r="1201" spans="2:7">
      <c r="B1201" s="526"/>
      <c r="C1201" s="526"/>
      <c r="G1201" s="2">
        <f t="shared" si="18"/>
        <v>684.90000000000009</v>
      </c>
    </row>
    <row r="1202" spans="2:7">
      <c r="B1202" s="526"/>
      <c r="C1202" s="526"/>
      <c r="G1202" s="2">
        <f t="shared" si="18"/>
        <v>684.90000000000009</v>
      </c>
    </row>
    <row r="1203" spans="2:7">
      <c r="B1203" s="526"/>
      <c r="C1203" s="526"/>
      <c r="G1203" s="2">
        <f t="shared" si="18"/>
        <v>684.90000000000009</v>
      </c>
    </row>
    <row r="1204" spans="2:7">
      <c r="B1204" s="526"/>
      <c r="C1204" s="526"/>
      <c r="G1204" s="2">
        <f t="shared" si="18"/>
        <v>684.90000000000009</v>
      </c>
    </row>
    <row r="1205" spans="2:7">
      <c r="B1205" s="526"/>
      <c r="C1205" s="526"/>
      <c r="G1205" s="2">
        <f t="shared" si="18"/>
        <v>684.90000000000009</v>
      </c>
    </row>
    <row r="1206" spans="2:7">
      <c r="B1206" s="526"/>
      <c r="C1206" s="526"/>
      <c r="G1206" s="2">
        <f t="shared" si="18"/>
        <v>684.90000000000009</v>
      </c>
    </row>
    <row r="1207" spans="2:7">
      <c r="B1207" s="526"/>
      <c r="C1207" s="526"/>
      <c r="G1207" s="2">
        <f t="shared" si="18"/>
        <v>684.90000000000009</v>
      </c>
    </row>
    <row r="1208" spans="2:7">
      <c r="B1208" s="526"/>
      <c r="C1208" s="526"/>
      <c r="G1208" s="2">
        <f t="shared" si="18"/>
        <v>684.90000000000009</v>
      </c>
    </row>
    <row r="1209" spans="2:7">
      <c r="B1209" s="526"/>
      <c r="C1209" s="526"/>
      <c r="G1209" s="2">
        <f t="shared" si="18"/>
        <v>684.90000000000009</v>
      </c>
    </row>
    <row r="1210" spans="2:7">
      <c r="B1210" s="526"/>
      <c r="C1210" s="526"/>
      <c r="G1210" s="2">
        <f t="shared" si="18"/>
        <v>684.90000000000009</v>
      </c>
    </row>
    <row r="1211" spans="2:7">
      <c r="B1211" s="526"/>
      <c r="C1211" s="526"/>
      <c r="G1211" s="2">
        <f t="shared" si="18"/>
        <v>684.90000000000009</v>
      </c>
    </row>
    <row r="1212" spans="2:7">
      <c r="B1212" s="526"/>
      <c r="C1212" s="526"/>
      <c r="G1212" s="2">
        <f t="shared" si="18"/>
        <v>684.90000000000009</v>
      </c>
    </row>
    <row r="1213" spans="2:7">
      <c r="B1213" s="526"/>
      <c r="C1213" s="526"/>
      <c r="G1213" s="2">
        <f t="shared" si="18"/>
        <v>684.90000000000009</v>
      </c>
    </row>
    <row r="1214" spans="2:7">
      <c r="B1214" s="526"/>
      <c r="C1214" s="526"/>
      <c r="G1214" s="2">
        <f t="shared" si="18"/>
        <v>684.90000000000009</v>
      </c>
    </row>
    <row r="1215" spans="2:7">
      <c r="B1215" s="526"/>
      <c r="C1215" s="526"/>
      <c r="G1215" s="2">
        <f t="shared" si="18"/>
        <v>684.90000000000009</v>
      </c>
    </row>
    <row r="1216" spans="2:7">
      <c r="B1216" s="526"/>
      <c r="C1216" s="526"/>
      <c r="G1216" s="2">
        <f t="shared" si="18"/>
        <v>684.90000000000009</v>
      </c>
    </row>
    <row r="1217" spans="2:7">
      <c r="B1217" s="526"/>
      <c r="C1217" s="526"/>
      <c r="G1217" s="2">
        <f t="shared" si="18"/>
        <v>684.90000000000009</v>
      </c>
    </row>
    <row r="1218" spans="2:7">
      <c r="B1218" s="526"/>
      <c r="C1218" s="526"/>
      <c r="G1218" s="2">
        <f t="shared" si="18"/>
        <v>684.90000000000009</v>
      </c>
    </row>
    <row r="1219" spans="2:7">
      <c r="B1219" s="526"/>
      <c r="C1219" s="526"/>
      <c r="G1219" s="2">
        <f t="shared" si="18"/>
        <v>684.90000000000009</v>
      </c>
    </row>
    <row r="1220" spans="2:7">
      <c r="B1220" s="526"/>
      <c r="C1220" s="526"/>
      <c r="G1220" s="2">
        <f t="shared" si="18"/>
        <v>684.90000000000009</v>
      </c>
    </row>
    <row r="1221" spans="2:7">
      <c r="B1221" s="526"/>
      <c r="C1221" s="526"/>
      <c r="G1221" s="2">
        <f t="shared" si="18"/>
        <v>684.90000000000009</v>
      </c>
    </row>
    <row r="1222" spans="2:7">
      <c r="B1222" s="526"/>
      <c r="C1222" s="526"/>
      <c r="G1222" s="2">
        <f t="shared" si="18"/>
        <v>684.90000000000009</v>
      </c>
    </row>
    <row r="1223" spans="2:7">
      <c r="B1223" s="526"/>
      <c r="C1223" s="526"/>
      <c r="G1223" s="2">
        <f t="shared" si="18"/>
        <v>684.90000000000009</v>
      </c>
    </row>
    <row r="1224" spans="2:7">
      <c r="B1224" s="526"/>
      <c r="C1224" s="526"/>
      <c r="G1224" s="2">
        <f t="shared" si="18"/>
        <v>684.90000000000009</v>
      </c>
    </row>
    <row r="1225" spans="2:7">
      <c r="B1225" s="526"/>
      <c r="C1225" s="526"/>
      <c r="G1225" s="2">
        <f t="shared" si="18"/>
        <v>684.90000000000009</v>
      </c>
    </row>
    <row r="1226" spans="2:7">
      <c r="B1226" s="526"/>
      <c r="C1226" s="526"/>
      <c r="G1226" s="2">
        <f t="shared" si="18"/>
        <v>684.90000000000009</v>
      </c>
    </row>
    <row r="1227" spans="2:7">
      <c r="B1227" s="526"/>
      <c r="C1227" s="526"/>
      <c r="G1227" s="2">
        <f t="shared" ref="G1227:G1290" si="19">+G1226+E1227-F1227</f>
        <v>684.90000000000009</v>
      </c>
    </row>
    <row r="1228" spans="2:7">
      <c r="B1228" s="526"/>
      <c r="C1228" s="526"/>
      <c r="G1228" s="2">
        <f t="shared" si="19"/>
        <v>684.90000000000009</v>
      </c>
    </row>
    <row r="1229" spans="2:7">
      <c r="B1229" s="526"/>
      <c r="C1229" s="526"/>
      <c r="G1229" s="2">
        <f t="shared" si="19"/>
        <v>684.90000000000009</v>
      </c>
    </row>
    <row r="1230" spans="2:7">
      <c r="B1230" s="526"/>
      <c r="C1230" s="526"/>
      <c r="G1230" s="2">
        <f t="shared" si="19"/>
        <v>684.90000000000009</v>
      </c>
    </row>
    <row r="1231" spans="2:7">
      <c r="B1231" s="526"/>
      <c r="C1231" s="526"/>
      <c r="G1231" s="2">
        <f t="shared" si="19"/>
        <v>684.90000000000009</v>
      </c>
    </row>
    <row r="1232" spans="2:7">
      <c r="B1232" s="526"/>
      <c r="C1232" s="526"/>
      <c r="G1232" s="2">
        <f t="shared" si="19"/>
        <v>684.90000000000009</v>
      </c>
    </row>
    <row r="1233" spans="2:7">
      <c r="B1233" s="526"/>
      <c r="C1233" s="526"/>
      <c r="G1233" s="2">
        <f t="shared" si="19"/>
        <v>684.90000000000009</v>
      </c>
    </row>
    <row r="1234" spans="2:7">
      <c r="B1234" s="526"/>
      <c r="C1234" s="526"/>
      <c r="G1234" s="2">
        <f t="shared" si="19"/>
        <v>684.90000000000009</v>
      </c>
    </row>
    <row r="1235" spans="2:7">
      <c r="B1235" s="526"/>
      <c r="C1235" s="526"/>
      <c r="G1235" s="2">
        <f t="shared" si="19"/>
        <v>684.90000000000009</v>
      </c>
    </row>
    <row r="1236" spans="2:7">
      <c r="B1236" s="526"/>
      <c r="C1236" s="526"/>
      <c r="G1236" s="2">
        <f t="shared" si="19"/>
        <v>684.90000000000009</v>
      </c>
    </row>
    <row r="1237" spans="2:7">
      <c r="B1237" s="526"/>
      <c r="C1237" s="526"/>
      <c r="G1237" s="2">
        <f t="shared" si="19"/>
        <v>684.90000000000009</v>
      </c>
    </row>
    <row r="1238" spans="2:7">
      <c r="B1238" s="526"/>
      <c r="C1238" s="526"/>
      <c r="G1238" s="2">
        <f t="shared" si="19"/>
        <v>684.90000000000009</v>
      </c>
    </row>
    <row r="1239" spans="2:7">
      <c r="B1239" s="526"/>
      <c r="C1239" s="526"/>
      <c r="G1239" s="2">
        <f t="shared" si="19"/>
        <v>684.90000000000009</v>
      </c>
    </row>
    <row r="1240" spans="2:7">
      <c r="B1240" s="526"/>
      <c r="C1240" s="526"/>
      <c r="G1240" s="2">
        <f t="shared" si="19"/>
        <v>684.90000000000009</v>
      </c>
    </row>
    <row r="1241" spans="2:7">
      <c r="B1241" s="526"/>
      <c r="C1241" s="526"/>
      <c r="G1241" s="2">
        <f t="shared" si="19"/>
        <v>684.90000000000009</v>
      </c>
    </row>
    <row r="1242" spans="2:7">
      <c r="B1242" s="526"/>
      <c r="C1242" s="526"/>
      <c r="G1242" s="2">
        <f t="shared" si="19"/>
        <v>684.90000000000009</v>
      </c>
    </row>
    <row r="1243" spans="2:7">
      <c r="B1243" s="526"/>
      <c r="C1243" s="526"/>
      <c r="G1243" s="2">
        <f t="shared" si="19"/>
        <v>684.90000000000009</v>
      </c>
    </row>
    <row r="1244" spans="2:7">
      <c r="B1244" s="526"/>
      <c r="C1244" s="526"/>
      <c r="G1244" s="2">
        <f t="shared" si="19"/>
        <v>684.90000000000009</v>
      </c>
    </row>
    <row r="1245" spans="2:7">
      <c r="B1245" s="526"/>
      <c r="C1245" s="526"/>
      <c r="G1245" s="2">
        <f t="shared" si="19"/>
        <v>684.90000000000009</v>
      </c>
    </row>
    <row r="1246" spans="2:7">
      <c r="B1246" s="526"/>
      <c r="C1246" s="526"/>
      <c r="G1246" s="2">
        <f t="shared" si="19"/>
        <v>684.90000000000009</v>
      </c>
    </row>
    <row r="1247" spans="2:7">
      <c r="B1247" s="526"/>
      <c r="C1247" s="526"/>
      <c r="G1247" s="2">
        <f t="shared" si="19"/>
        <v>684.90000000000009</v>
      </c>
    </row>
    <row r="1248" spans="2:7">
      <c r="B1248" s="526"/>
      <c r="C1248" s="526"/>
      <c r="G1248" s="2">
        <f t="shared" si="19"/>
        <v>684.90000000000009</v>
      </c>
    </row>
    <row r="1249" spans="2:7">
      <c r="B1249" s="526"/>
      <c r="C1249" s="526"/>
      <c r="G1249" s="2">
        <f t="shared" si="19"/>
        <v>684.90000000000009</v>
      </c>
    </row>
    <row r="1250" spans="2:7">
      <c r="B1250" s="526"/>
      <c r="C1250" s="526"/>
      <c r="G1250" s="2">
        <f t="shared" si="19"/>
        <v>684.90000000000009</v>
      </c>
    </row>
    <row r="1251" spans="2:7">
      <c r="B1251" s="526"/>
      <c r="C1251" s="526"/>
      <c r="G1251" s="2">
        <f t="shared" si="19"/>
        <v>684.90000000000009</v>
      </c>
    </row>
    <row r="1252" spans="2:7">
      <c r="B1252" s="526"/>
      <c r="C1252" s="526"/>
      <c r="G1252" s="2">
        <f t="shared" si="19"/>
        <v>684.90000000000009</v>
      </c>
    </row>
    <row r="1253" spans="2:7">
      <c r="B1253" s="526"/>
      <c r="C1253" s="526"/>
      <c r="G1253" s="2">
        <f t="shared" si="19"/>
        <v>684.90000000000009</v>
      </c>
    </row>
    <row r="1254" spans="2:7">
      <c r="B1254" s="526"/>
      <c r="C1254" s="526"/>
      <c r="G1254" s="2">
        <f t="shared" si="19"/>
        <v>684.90000000000009</v>
      </c>
    </row>
    <row r="1255" spans="2:7">
      <c r="B1255" s="526"/>
      <c r="C1255" s="526"/>
      <c r="G1255" s="2">
        <f t="shared" si="19"/>
        <v>684.90000000000009</v>
      </c>
    </row>
    <row r="1256" spans="2:7">
      <c r="B1256" s="526"/>
      <c r="C1256" s="526"/>
      <c r="G1256" s="2">
        <f t="shared" si="19"/>
        <v>684.90000000000009</v>
      </c>
    </row>
    <row r="1257" spans="2:7">
      <c r="B1257" s="526"/>
      <c r="C1257" s="526"/>
      <c r="G1257" s="2">
        <f t="shared" si="19"/>
        <v>684.90000000000009</v>
      </c>
    </row>
    <row r="1258" spans="2:7">
      <c r="B1258" s="526"/>
      <c r="C1258" s="526"/>
      <c r="G1258" s="2">
        <f t="shared" si="19"/>
        <v>684.90000000000009</v>
      </c>
    </row>
    <row r="1259" spans="2:7">
      <c r="B1259" s="526"/>
      <c r="C1259" s="526"/>
      <c r="G1259" s="2">
        <f t="shared" si="19"/>
        <v>684.90000000000009</v>
      </c>
    </row>
    <row r="1260" spans="2:7">
      <c r="B1260" s="526"/>
      <c r="C1260" s="526"/>
      <c r="G1260" s="2">
        <f t="shared" si="19"/>
        <v>684.90000000000009</v>
      </c>
    </row>
    <row r="1261" spans="2:7">
      <c r="B1261" s="526"/>
      <c r="C1261" s="526"/>
      <c r="G1261" s="2">
        <f t="shared" si="19"/>
        <v>684.90000000000009</v>
      </c>
    </row>
    <row r="1262" spans="2:7">
      <c r="B1262" s="526"/>
      <c r="C1262" s="526"/>
      <c r="G1262" s="2">
        <f t="shared" si="19"/>
        <v>684.90000000000009</v>
      </c>
    </row>
    <row r="1263" spans="2:7">
      <c r="B1263" s="526"/>
      <c r="C1263" s="526"/>
      <c r="G1263" s="2">
        <f t="shared" si="19"/>
        <v>684.90000000000009</v>
      </c>
    </row>
    <row r="1264" spans="2:7">
      <c r="B1264" s="526"/>
      <c r="C1264" s="526"/>
      <c r="G1264" s="2">
        <f t="shared" si="19"/>
        <v>684.90000000000009</v>
      </c>
    </row>
    <row r="1265" spans="2:7">
      <c r="B1265" s="526"/>
      <c r="C1265" s="526"/>
      <c r="G1265" s="2">
        <f t="shared" si="19"/>
        <v>684.90000000000009</v>
      </c>
    </row>
    <row r="1266" spans="2:7">
      <c r="B1266" s="526"/>
      <c r="C1266" s="526"/>
      <c r="G1266" s="2">
        <f t="shared" si="19"/>
        <v>684.90000000000009</v>
      </c>
    </row>
    <row r="1267" spans="2:7">
      <c r="B1267" s="526"/>
      <c r="C1267" s="526"/>
      <c r="G1267" s="2">
        <f t="shared" si="19"/>
        <v>684.90000000000009</v>
      </c>
    </row>
    <row r="1268" spans="2:7">
      <c r="B1268" s="526"/>
      <c r="C1268" s="526"/>
      <c r="G1268" s="2">
        <f t="shared" si="19"/>
        <v>684.90000000000009</v>
      </c>
    </row>
    <row r="1269" spans="2:7">
      <c r="B1269" s="526"/>
      <c r="C1269" s="526"/>
      <c r="G1269" s="2">
        <f t="shared" si="19"/>
        <v>684.90000000000009</v>
      </c>
    </row>
    <row r="1270" spans="2:7">
      <c r="B1270" s="526"/>
      <c r="C1270" s="526"/>
      <c r="G1270" s="2">
        <f t="shared" si="19"/>
        <v>684.90000000000009</v>
      </c>
    </row>
    <row r="1271" spans="2:7">
      <c r="B1271" s="526"/>
      <c r="C1271" s="526"/>
      <c r="G1271" s="2">
        <f t="shared" si="19"/>
        <v>684.90000000000009</v>
      </c>
    </row>
    <row r="1272" spans="2:7">
      <c r="B1272" s="526"/>
      <c r="C1272" s="526"/>
      <c r="G1272" s="2">
        <f t="shared" si="19"/>
        <v>684.90000000000009</v>
      </c>
    </row>
    <row r="1273" spans="2:7">
      <c r="B1273" s="526"/>
      <c r="C1273" s="526"/>
      <c r="G1273" s="2">
        <f t="shared" si="19"/>
        <v>684.90000000000009</v>
      </c>
    </row>
    <row r="1274" spans="2:7">
      <c r="B1274" s="526"/>
      <c r="C1274" s="526"/>
      <c r="G1274" s="2">
        <f t="shared" si="19"/>
        <v>684.90000000000009</v>
      </c>
    </row>
    <row r="1275" spans="2:7">
      <c r="B1275" s="526"/>
      <c r="C1275" s="526"/>
      <c r="G1275" s="2">
        <f t="shared" si="19"/>
        <v>684.90000000000009</v>
      </c>
    </row>
    <row r="1276" spans="2:7">
      <c r="B1276" s="526"/>
      <c r="C1276" s="526"/>
      <c r="G1276" s="2">
        <f t="shared" si="19"/>
        <v>684.90000000000009</v>
      </c>
    </row>
    <row r="1277" spans="2:7">
      <c r="B1277" s="526"/>
      <c r="C1277" s="526"/>
      <c r="G1277" s="2">
        <f t="shared" si="19"/>
        <v>684.90000000000009</v>
      </c>
    </row>
    <row r="1278" spans="2:7">
      <c r="B1278" s="526"/>
      <c r="C1278" s="526"/>
      <c r="G1278" s="2">
        <f t="shared" si="19"/>
        <v>684.90000000000009</v>
      </c>
    </row>
    <row r="1279" spans="2:7">
      <c r="B1279" s="526"/>
      <c r="C1279" s="526"/>
      <c r="G1279" s="2">
        <f t="shared" si="19"/>
        <v>684.90000000000009</v>
      </c>
    </row>
    <row r="1280" spans="2:7">
      <c r="B1280" s="526"/>
      <c r="C1280" s="526"/>
      <c r="G1280" s="2">
        <f t="shared" si="19"/>
        <v>684.90000000000009</v>
      </c>
    </row>
    <row r="1281" spans="2:7">
      <c r="B1281" s="526"/>
      <c r="C1281" s="526"/>
      <c r="G1281" s="2">
        <f t="shared" si="19"/>
        <v>684.90000000000009</v>
      </c>
    </row>
    <row r="1282" spans="2:7">
      <c r="B1282" s="526"/>
      <c r="C1282" s="526"/>
      <c r="G1282" s="2">
        <f t="shared" si="19"/>
        <v>684.90000000000009</v>
      </c>
    </row>
    <row r="1283" spans="2:7">
      <c r="B1283" s="526"/>
      <c r="C1283" s="526"/>
      <c r="G1283" s="2">
        <f t="shared" si="19"/>
        <v>684.90000000000009</v>
      </c>
    </row>
    <row r="1284" spans="2:7">
      <c r="B1284" s="526"/>
      <c r="C1284" s="526"/>
      <c r="G1284" s="2">
        <f t="shared" si="19"/>
        <v>684.90000000000009</v>
      </c>
    </row>
    <row r="1285" spans="2:7">
      <c r="B1285" s="526"/>
      <c r="C1285" s="526"/>
      <c r="G1285" s="2">
        <f t="shared" si="19"/>
        <v>684.90000000000009</v>
      </c>
    </row>
    <row r="1286" spans="2:7">
      <c r="B1286" s="526"/>
      <c r="C1286" s="526"/>
      <c r="G1286" s="2">
        <f t="shared" si="19"/>
        <v>684.90000000000009</v>
      </c>
    </row>
    <row r="1287" spans="2:7">
      <c r="B1287" s="526"/>
      <c r="C1287" s="526"/>
      <c r="G1287" s="2">
        <f t="shared" si="19"/>
        <v>684.90000000000009</v>
      </c>
    </row>
    <row r="1288" spans="2:7">
      <c r="B1288" s="526"/>
      <c r="C1288" s="526"/>
      <c r="G1288" s="2">
        <f t="shared" si="19"/>
        <v>684.90000000000009</v>
      </c>
    </row>
    <row r="1289" spans="2:7">
      <c r="B1289" s="526"/>
      <c r="C1289" s="526"/>
      <c r="G1289" s="2">
        <f t="shared" si="19"/>
        <v>684.90000000000009</v>
      </c>
    </row>
    <row r="1290" spans="2:7">
      <c r="B1290" s="526"/>
      <c r="C1290" s="526"/>
      <c r="G1290" s="2">
        <f t="shared" si="19"/>
        <v>684.90000000000009</v>
      </c>
    </row>
    <row r="1291" spans="2:7">
      <c r="B1291" s="526"/>
      <c r="C1291" s="526"/>
      <c r="G1291" s="2">
        <f t="shared" ref="G1291:G1320" si="20">+G1290+E1291-F1291</f>
        <v>684.90000000000009</v>
      </c>
    </row>
    <row r="1292" spans="2:7">
      <c r="B1292" s="526"/>
      <c r="C1292" s="526"/>
      <c r="G1292" s="2">
        <f t="shared" si="20"/>
        <v>684.90000000000009</v>
      </c>
    </row>
    <row r="1293" spans="2:7">
      <c r="B1293" s="526"/>
      <c r="C1293" s="526"/>
      <c r="G1293" s="2">
        <f t="shared" si="20"/>
        <v>684.90000000000009</v>
      </c>
    </row>
    <row r="1294" spans="2:7">
      <c r="B1294" s="526"/>
      <c r="C1294" s="526"/>
      <c r="G1294" s="2">
        <f t="shared" si="20"/>
        <v>684.90000000000009</v>
      </c>
    </row>
    <row r="1295" spans="2:7">
      <c r="B1295" s="526"/>
      <c r="C1295" s="526"/>
      <c r="G1295" s="2">
        <f t="shared" si="20"/>
        <v>684.90000000000009</v>
      </c>
    </row>
    <row r="1296" spans="2:7">
      <c r="B1296" s="526"/>
      <c r="C1296" s="526"/>
      <c r="G1296" s="2">
        <f t="shared" si="20"/>
        <v>684.90000000000009</v>
      </c>
    </row>
    <row r="1297" spans="2:7">
      <c r="B1297" s="526"/>
      <c r="C1297" s="526"/>
      <c r="G1297" s="2">
        <f t="shared" si="20"/>
        <v>684.90000000000009</v>
      </c>
    </row>
    <row r="1298" spans="2:7">
      <c r="B1298" s="526"/>
      <c r="C1298" s="526"/>
      <c r="G1298" s="2">
        <f t="shared" si="20"/>
        <v>684.90000000000009</v>
      </c>
    </row>
    <row r="1299" spans="2:7">
      <c r="B1299" s="526"/>
      <c r="C1299" s="526"/>
      <c r="G1299" s="2">
        <f t="shared" si="20"/>
        <v>684.90000000000009</v>
      </c>
    </row>
    <row r="1300" spans="2:7">
      <c r="B1300" s="526"/>
      <c r="C1300" s="526"/>
      <c r="G1300" s="2">
        <f t="shared" si="20"/>
        <v>684.90000000000009</v>
      </c>
    </row>
    <row r="1301" spans="2:7">
      <c r="B1301" s="526"/>
      <c r="C1301" s="526"/>
      <c r="G1301" s="2">
        <f t="shared" si="20"/>
        <v>684.90000000000009</v>
      </c>
    </row>
    <row r="1302" spans="2:7">
      <c r="B1302" s="526"/>
      <c r="C1302" s="526"/>
      <c r="G1302" s="2">
        <f t="shared" si="20"/>
        <v>684.90000000000009</v>
      </c>
    </row>
    <row r="1303" spans="2:7">
      <c r="B1303" s="526"/>
      <c r="C1303" s="526"/>
      <c r="G1303" s="2">
        <f t="shared" si="20"/>
        <v>684.90000000000009</v>
      </c>
    </row>
    <row r="1304" spans="2:7">
      <c r="B1304" s="526"/>
      <c r="C1304" s="526"/>
      <c r="G1304" s="2">
        <f t="shared" si="20"/>
        <v>684.90000000000009</v>
      </c>
    </row>
    <row r="1305" spans="2:7">
      <c r="B1305" s="526"/>
      <c r="C1305" s="526"/>
      <c r="G1305" s="2">
        <f t="shared" si="20"/>
        <v>684.90000000000009</v>
      </c>
    </row>
    <row r="1306" spans="2:7">
      <c r="B1306" s="526"/>
      <c r="C1306" s="526"/>
      <c r="G1306" s="2">
        <f t="shared" si="20"/>
        <v>684.90000000000009</v>
      </c>
    </row>
    <row r="1307" spans="2:7">
      <c r="B1307" s="526"/>
      <c r="C1307" s="526"/>
      <c r="G1307" s="2">
        <f t="shared" si="20"/>
        <v>684.90000000000009</v>
      </c>
    </row>
    <row r="1308" spans="2:7">
      <c r="B1308" s="526"/>
      <c r="C1308" s="526"/>
      <c r="G1308" s="2">
        <f t="shared" si="20"/>
        <v>684.90000000000009</v>
      </c>
    </row>
    <row r="1309" spans="2:7">
      <c r="B1309" s="526"/>
      <c r="C1309" s="526"/>
      <c r="G1309" s="2">
        <f t="shared" si="20"/>
        <v>684.90000000000009</v>
      </c>
    </row>
    <row r="1310" spans="2:7">
      <c r="B1310" s="526"/>
      <c r="C1310" s="526"/>
      <c r="G1310" s="2">
        <f t="shared" si="20"/>
        <v>684.90000000000009</v>
      </c>
    </row>
    <row r="1311" spans="2:7">
      <c r="B1311" s="526"/>
      <c r="C1311" s="526"/>
      <c r="G1311" s="2">
        <f t="shared" si="20"/>
        <v>684.90000000000009</v>
      </c>
    </row>
    <row r="1312" spans="2:7">
      <c r="B1312" s="526"/>
      <c r="C1312" s="526"/>
      <c r="G1312" s="2">
        <f t="shared" si="20"/>
        <v>684.90000000000009</v>
      </c>
    </row>
    <row r="1313" spans="2:7">
      <c r="B1313" s="526"/>
      <c r="C1313" s="526"/>
      <c r="G1313" s="2">
        <f t="shared" si="20"/>
        <v>684.90000000000009</v>
      </c>
    </row>
    <row r="1314" spans="2:7">
      <c r="B1314" s="526"/>
      <c r="C1314" s="526"/>
      <c r="G1314" s="2">
        <f t="shared" si="20"/>
        <v>684.90000000000009</v>
      </c>
    </row>
    <row r="1315" spans="2:7">
      <c r="B1315" s="526"/>
      <c r="C1315" s="526"/>
      <c r="G1315" s="2">
        <f t="shared" si="20"/>
        <v>684.90000000000009</v>
      </c>
    </row>
    <row r="1316" spans="2:7">
      <c r="B1316" s="526"/>
      <c r="C1316" s="526"/>
      <c r="G1316" s="2">
        <f t="shared" si="20"/>
        <v>684.90000000000009</v>
      </c>
    </row>
    <row r="1317" spans="2:7">
      <c r="B1317" s="526"/>
      <c r="C1317" s="526"/>
      <c r="G1317" s="2">
        <f t="shared" si="20"/>
        <v>684.90000000000009</v>
      </c>
    </row>
    <row r="1318" spans="2:7">
      <c r="B1318" s="526"/>
      <c r="C1318" s="526"/>
      <c r="G1318" s="2">
        <f t="shared" si="20"/>
        <v>684.90000000000009</v>
      </c>
    </row>
    <row r="1319" spans="2:7">
      <c r="B1319" s="526"/>
      <c r="C1319" s="526"/>
      <c r="G1319" s="2">
        <f t="shared" si="20"/>
        <v>684.90000000000009</v>
      </c>
    </row>
    <row r="1320" spans="2:7">
      <c r="B1320" s="526"/>
      <c r="C1320" s="526"/>
      <c r="G1320" s="2">
        <f t="shared" si="20"/>
        <v>684.90000000000009</v>
      </c>
    </row>
  </sheetData>
  <autoFilter ref="A4:XFD4" xr:uid="{00000000-0001-0000-2100-000000000000}"/>
  <mergeCells count="4">
    <mergeCell ref="J664:L664"/>
    <mergeCell ref="J738:L738"/>
    <mergeCell ref="J880:K880"/>
    <mergeCell ref="J959:L959"/>
  </mergeCells>
  <phoneticPr fontId="27" type="noConversion"/>
  <pageMargins left="0" right="0" top="0.75" bottom="0.75" header="0.3" footer="0.3"/>
  <pageSetup paperSize="9" scale="135" fitToWidth="0" fitToHeight="0" orientation="portrait"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R1321"/>
  <sheetViews>
    <sheetView topLeftCell="A959" zoomScaleNormal="100" workbookViewId="0">
      <selection activeCell="H975" sqref="H975"/>
    </sheetView>
  </sheetViews>
  <sheetFormatPr defaultColWidth="11.42578125" defaultRowHeight="15"/>
  <cols>
    <col min="1" max="1" width="11.42578125" style="7"/>
    <col min="2" max="2" width="13.85546875" style="9" bestFit="1" customWidth="1"/>
    <col min="3" max="3" width="13.5703125" style="9" bestFit="1" customWidth="1"/>
    <col min="4" max="4" width="47.28515625" bestFit="1" customWidth="1"/>
    <col min="5" max="5" width="11.42578125" style="26"/>
    <col min="6" max="6" width="11.42578125" style="160"/>
    <col min="9" max="9" width="13.5703125" customWidth="1"/>
    <col min="10" max="10" width="12.140625" bestFit="1" customWidth="1"/>
    <col min="11" max="11" width="25.28515625" customWidth="1"/>
  </cols>
  <sheetData>
    <row r="2" spans="1:7">
      <c r="B2" s="542" t="s">
        <v>590</v>
      </c>
      <c r="C2" s="542"/>
      <c r="D2" s="542"/>
      <c r="E2" s="542"/>
      <c r="F2" s="542"/>
      <c r="G2" s="542"/>
    </row>
    <row r="4" spans="1:7" ht="45.75">
      <c r="A4" s="43" t="s">
        <v>1</v>
      </c>
      <c r="B4" s="528" t="s">
        <v>2</v>
      </c>
      <c r="C4" s="528" t="s">
        <v>3</v>
      </c>
      <c r="D4" s="528" t="s">
        <v>4</v>
      </c>
      <c r="E4" s="169" t="s">
        <v>5</v>
      </c>
      <c r="F4" s="169" t="s">
        <v>6</v>
      </c>
      <c r="G4" s="13" t="s">
        <v>7</v>
      </c>
    </row>
    <row r="5" spans="1:7" hidden="1">
      <c r="A5" s="44">
        <v>42736</v>
      </c>
      <c r="B5" s="525" t="s">
        <v>8</v>
      </c>
      <c r="C5" s="526"/>
      <c r="G5" s="2">
        <v>389.9</v>
      </c>
    </row>
    <row r="6" spans="1:7" hidden="1">
      <c r="A6" s="7">
        <v>42745</v>
      </c>
      <c r="B6" s="526">
        <v>12089</v>
      </c>
      <c r="C6" s="526"/>
      <c r="D6" t="s">
        <v>9</v>
      </c>
      <c r="F6" s="160">
        <v>206.9</v>
      </c>
      <c r="G6" s="2">
        <f t="shared" ref="G6:G75" si="0">+G5+E6-F6</f>
        <v>182.99999999999997</v>
      </c>
    </row>
    <row r="7" spans="1:7" hidden="1">
      <c r="A7" s="7">
        <v>42783</v>
      </c>
      <c r="B7" s="526">
        <v>12980</v>
      </c>
      <c r="C7" s="526"/>
      <c r="D7" t="s">
        <v>157</v>
      </c>
      <c r="F7" s="160">
        <v>183</v>
      </c>
      <c r="G7" s="2">
        <f t="shared" si="0"/>
        <v>0</v>
      </c>
    </row>
    <row r="8" spans="1:7" hidden="1">
      <c r="A8" s="44">
        <v>42766</v>
      </c>
      <c r="B8" s="525" t="s">
        <v>14</v>
      </c>
      <c r="C8" s="525" t="s">
        <v>15</v>
      </c>
      <c r="D8" t="s">
        <v>16</v>
      </c>
      <c r="E8" s="160">
        <v>112.1</v>
      </c>
      <c r="G8" s="2">
        <f t="shared" si="0"/>
        <v>112.1</v>
      </c>
    </row>
    <row r="9" spans="1:7" hidden="1">
      <c r="B9" s="526"/>
      <c r="C9" s="526"/>
      <c r="D9" t="s">
        <v>17</v>
      </c>
      <c r="E9" s="160">
        <v>2.8</v>
      </c>
      <c r="G9" s="2">
        <f t="shared" si="0"/>
        <v>114.89999999999999</v>
      </c>
    </row>
    <row r="10" spans="1:7" hidden="1">
      <c r="B10" s="526"/>
      <c r="C10" s="526"/>
      <c r="D10" t="s">
        <v>18</v>
      </c>
      <c r="E10" s="160">
        <v>60</v>
      </c>
      <c r="G10" s="2">
        <f t="shared" si="0"/>
        <v>174.89999999999998</v>
      </c>
    </row>
    <row r="11" spans="1:7" hidden="1">
      <c r="B11" s="526"/>
      <c r="C11" s="526"/>
      <c r="D11" t="s">
        <v>19</v>
      </c>
      <c r="E11" s="160">
        <v>2</v>
      </c>
      <c r="G11" s="2">
        <f t="shared" si="0"/>
        <v>176.89999999999998</v>
      </c>
    </row>
    <row r="12" spans="1:7" hidden="1">
      <c r="A12" s="7">
        <v>42783</v>
      </c>
      <c r="B12" s="526">
        <v>12980</v>
      </c>
      <c r="C12" s="526" t="s">
        <v>15</v>
      </c>
      <c r="D12" t="s">
        <v>18</v>
      </c>
      <c r="E12" s="160"/>
      <c r="F12" s="160">
        <v>60</v>
      </c>
      <c r="G12" s="2">
        <f t="shared" si="0"/>
        <v>116.89999999999998</v>
      </c>
    </row>
    <row r="13" spans="1:7" hidden="1">
      <c r="A13" s="7">
        <v>42783</v>
      </c>
      <c r="B13" s="526">
        <v>12980</v>
      </c>
      <c r="C13" s="526" t="s">
        <v>15</v>
      </c>
      <c r="D13" t="s">
        <v>19</v>
      </c>
      <c r="E13" s="160"/>
      <c r="F13" s="160">
        <v>2</v>
      </c>
      <c r="G13" s="2">
        <f t="shared" si="0"/>
        <v>114.89999999999998</v>
      </c>
    </row>
    <row r="14" spans="1:7" hidden="1">
      <c r="A14" s="7">
        <v>42783</v>
      </c>
      <c r="B14" s="526">
        <v>12980</v>
      </c>
      <c r="C14" s="526" t="s">
        <v>15</v>
      </c>
      <c r="D14" t="s">
        <v>16</v>
      </c>
      <c r="E14" s="160"/>
      <c r="F14" s="160">
        <v>112.1</v>
      </c>
      <c r="G14" s="2">
        <f t="shared" si="0"/>
        <v>2.7999999999999829</v>
      </c>
    </row>
    <row r="15" spans="1:7" hidden="1">
      <c r="A15" s="7">
        <v>42783</v>
      </c>
      <c r="B15" s="526">
        <v>12980</v>
      </c>
      <c r="C15" s="526" t="s">
        <v>15</v>
      </c>
      <c r="D15" t="s">
        <v>17</v>
      </c>
      <c r="E15" s="160"/>
      <c r="F15" s="160">
        <v>2.8</v>
      </c>
      <c r="G15" s="2">
        <f t="shared" si="0"/>
        <v>-1.6875389974302379E-14</v>
      </c>
    </row>
    <row r="16" spans="1:7" hidden="1">
      <c r="A16" s="44">
        <v>42794</v>
      </c>
      <c r="B16" s="525" t="s">
        <v>14</v>
      </c>
      <c r="C16" s="525" t="s">
        <v>20</v>
      </c>
      <c r="D16" t="s">
        <v>16</v>
      </c>
      <c r="E16" s="160">
        <v>118.8</v>
      </c>
      <c r="G16" s="2">
        <f t="shared" si="0"/>
        <v>118.79999999999998</v>
      </c>
    </row>
    <row r="17" spans="1:7" hidden="1">
      <c r="B17" s="526"/>
      <c r="C17" s="526"/>
      <c r="D17" t="s">
        <v>17</v>
      </c>
      <c r="E17" s="160">
        <v>2</v>
      </c>
      <c r="G17" s="2">
        <f t="shared" si="0"/>
        <v>120.79999999999998</v>
      </c>
    </row>
    <row r="18" spans="1:7" hidden="1">
      <c r="B18" s="526"/>
      <c r="C18" s="526"/>
      <c r="D18" t="s">
        <v>18</v>
      </c>
      <c r="E18" s="160">
        <v>56</v>
      </c>
      <c r="G18" s="2">
        <f t="shared" si="0"/>
        <v>176.79999999999998</v>
      </c>
    </row>
    <row r="19" spans="1:7" hidden="1">
      <c r="B19" s="526"/>
      <c r="C19" s="526"/>
      <c r="D19" t="s">
        <v>19</v>
      </c>
      <c r="E19" s="160">
        <v>2</v>
      </c>
      <c r="G19" s="2">
        <f t="shared" si="0"/>
        <v>178.79999999999998</v>
      </c>
    </row>
    <row r="20" spans="1:7" hidden="1">
      <c r="A20" s="7">
        <v>42818</v>
      </c>
      <c r="B20" s="526">
        <v>12460</v>
      </c>
      <c r="C20" s="526" t="s">
        <v>20</v>
      </c>
      <c r="D20" t="s">
        <v>18</v>
      </c>
      <c r="E20" s="160"/>
      <c r="F20" s="160">
        <v>56</v>
      </c>
      <c r="G20" s="2">
        <f t="shared" si="0"/>
        <v>122.79999999999998</v>
      </c>
    </row>
    <row r="21" spans="1:7" hidden="1">
      <c r="A21" s="7">
        <v>42818</v>
      </c>
      <c r="B21" s="526">
        <v>12460</v>
      </c>
      <c r="C21" s="526" t="s">
        <v>20</v>
      </c>
      <c r="D21" t="s">
        <v>19</v>
      </c>
      <c r="E21" s="160"/>
      <c r="F21" s="160">
        <v>2</v>
      </c>
      <c r="G21" s="2">
        <f t="shared" si="0"/>
        <v>120.79999999999998</v>
      </c>
    </row>
    <row r="22" spans="1:7" hidden="1">
      <c r="A22" s="7">
        <v>42818</v>
      </c>
      <c r="B22" s="526">
        <v>12460</v>
      </c>
      <c r="C22" s="526" t="s">
        <v>20</v>
      </c>
      <c r="D22" t="s">
        <v>17</v>
      </c>
      <c r="E22" s="160"/>
      <c r="F22" s="160">
        <v>2</v>
      </c>
      <c r="G22" s="2">
        <f t="shared" si="0"/>
        <v>118.79999999999998</v>
      </c>
    </row>
    <row r="23" spans="1:7" hidden="1">
      <c r="A23" s="7">
        <v>42818</v>
      </c>
      <c r="B23" s="526">
        <v>12460</v>
      </c>
      <c r="C23" s="526" t="s">
        <v>20</v>
      </c>
      <c r="D23" t="s">
        <v>16</v>
      </c>
      <c r="E23" s="160"/>
      <c r="F23" s="160">
        <v>118.8</v>
      </c>
      <c r="G23" s="2">
        <f t="shared" si="0"/>
        <v>0</v>
      </c>
    </row>
    <row r="24" spans="1:7" hidden="1">
      <c r="A24" s="44">
        <v>42825</v>
      </c>
      <c r="B24" s="525" t="s">
        <v>14</v>
      </c>
      <c r="C24" s="525" t="s">
        <v>23</v>
      </c>
      <c r="D24" t="s">
        <v>16</v>
      </c>
      <c r="E24" s="160">
        <v>113.5</v>
      </c>
      <c r="G24" s="2">
        <f t="shared" si="0"/>
        <v>113.5</v>
      </c>
    </row>
    <row r="25" spans="1:7" hidden="1">
      <c r="B25" s="526"/>
      <c r="C25" s="526"/>
      <c r="D25" t="s">
        <v>17</v>
      </c>
      <c r="E25" s="160">
        <v>2</v>
      </c>
      <c r="G25" s="2">
        <f t="shared" si="0"/>
        <v>115.5</v>
      </c>
    </row>
    <row r="26" spans="1:7" hidden="1">
      <c r="B26" s="526"/>
      <c r="C26" s="526"/>
      <c r="D26" t="s">
        <v>18</v>
      </c>
      <c r="E26" s="160">
        <v>60</v>
      </c>
      <c r="G26" s="2">
        <f t="shared" si="0"/>
        <v>175.5</v>
      </c>
    </row>
    <row r="27" spans="1:7" hidden="1">
      <c r="B27" s="526"/>
      <c r="C27" s="526"/>
      <c r="D27" t="s">
        <v>19</v>
      </c>
      <c r="E27" s="160">
        <v>2</v>
      </c>
      <c r="G27" s="2">
        <f t="shared" si="0"/>
        <v>177.5</v>
      </c>
    </row>
    <row r="28" spans="1:7" hidden="1">
      <c r="A28" s="7">
        <v>42884</v>
      </c>
      <c r="B28" s="526">
        <v>12846</v>
      </c>
      <c r="C28" s="526" t="s">
        <v>23</v>
      </c>
      <c r="D28" t="s">
        <v>16</v>
      </c>
      <c r="E28" s="160"/>
      <c r="F28" s="160">
        <v>113.5</v>
      </c>
      <c r="G28" s="2">
        <f t="shared" si="0"/>
        <v>64</v>
      </c>
    </row>
    <row r="29" spans="1:7" hidden="1">
      <c r="A29" s="7">
        <v>42884</v>
      </c>
      <c r="B29" s="526">
        <v>12846</v>
      </c>
      <c r="C29" s="526" t="s">
        <v>23</v>
      </c>
      <c r="D29" t="s">
        <v>17</v>
      </c>
      <c r="E29" s="160"/>
      <c r="F29" s="160">
        <v>2</v>
      </c>
      <c r="G29" s="2">
        <f t="shared" si="0"/>
        <v>62</v>
      </c>
    </row>
    <row r="30" spans="1:7" hidden="1">
      <c r="A30" s="7">
        <v>42941</v>
      </c>
      <c r="B30" s="526">
        <v>13251</v>
      </c>
      <c r="C30" s="526" t="s">
        <v>23</v>
      </c>
      <c r="D30" t="s">
        <v>18</v>
      </c>
      <c r="E30" s="160"/>
      <c r="F30" s="160">
        <v>60</v>
      </c>
      <c r="G30" s="2">
        <f t="shared" si="0"/>
        <v>2</v>
      </c>
    </row>
    <row r="31" spans="1:7" hidden="1">
      <c r="A31" s="7">
        <v>42941</v>
      </c>
      <c r="B31" s="526">
        <v>13251</v>
      </c>
      <c r="C31" s="526" t="s">
        <v>23</v>
      </c>
      <c r="D31" t="s">
        <v>19</v>
      </c>
      <c r="E31" s="160"/>
      <c r="F31" s="160">
        <v>2</v>
      </c>
      <c r="G31" s="2">
        <f t="shared" si="0"/>
        <v>0</v>
      </c>
    </row>
    <row r="32" spans="1:7" hidden="1">
      <c r="A32" s="44">
        <v>42855</v>
      </c>
      <c r="B32" s="525" t="s">
        <v>14</v>
      </c>
      <c r="C32" s="525" t="s">
        <v>24</v>
      </c>
      <c r="D32" t="s">
        <v>16</v>
      </c>
      <c r="E32" s="160">
        <v>116.3</v>
      </c>
      <c r="G32" s="2">
        <f t="shared" si="0"/>
        <v>116.3</v>
      </c>
    </row>
    <row r="33" spans="1:7" hidden="1">
      <c r="B33" s="526"/>
      <c r="C33" s="526"/>
      <c r="D33" t="s">
        <v>17</v>
      </c>
      <c r="E33" s="160">
        <v>2</v>
      </c>
      <c r="G33" s="2">
        <f t="shared" si="0"/>
        <v>118.3</v>
      </c>
    </row>
    <row r="34" spans="1:7" hidden="1">
      <c r="B34" s="526"/>
      <c r="C34" s="526"/>
      <c r="D34" t="s">
        <v>18</v>
      </c>
      <c r="E34" s="160">
        <v>60</v>
      </c>
      <c r="G34" s="2">
        <f t="shared" si="0"/>
        <v>178.3</v>
      </c>
    </row>
    <row r="35" spans="1:7" hidden="1">
      <c r="B35" s="526"/>
      <c r="C35" s="526"/>
      <c r="D35" t="s">
        <v>19</v>
      </c>
      <c r="E35" s="160">
        <v>2</v>
      </c>
      <c r="G35" s="2">
        <f t="shared" si="0"/>
        <v>180.3</v>
      </c>
    </row>
    <row r="36" spans="1:7" hidden="1">
      <c r="A36" s="7">
        <v>42884</v>
      </c>
      <c r="B36" s="526">
        <v>12846</v>
      </c>
      <c r="C36" s="526" t="s">
        <v>24</v>
      </c>
      <c r="D36" t="s">
        <v>16</v>
      </c>
      <c r="E36" s="160"/>
      <c r="F36" s="160">
        <v>116.3</v>
      </c>
      <c r="G36" s="2">
        <f t="shared" si="0"/>
        <v>64.000000000000014</v>
      </c>
    </row>
    <row r="37" spans="1:7" hidden="1">
      <c r="A37" s="7">
        <v>42884</v>
      </c>
      <c r="B37" s="526">
        <v>12846</v>
      </c>
      <c r="C37" s="526" t="s">
        <v>24</v>
      </c>
      <c r="D37" t="s">
        <v>17</v>
      </c>
      <c r="E37" s="160"/>
      <c r="F37" s="160">
        <v>2</v>
      </c>
      <c r="G37" s="2">
        <f t="shared" si="0"/>
        <v>62.000000000000014</v>
      </c>
    </row>
    <row r="38" spans="1:7" hidden="1">
      <c r="A38" s="7">
        <v>42941</v>
      </c>
      <c r="B38" s="526">
        <v>13251</v>
      </c>
      <c r="C38" s="526" t="s">
        <v>24</v>
      </c>
      <c r="D38" t="s">
        <v>19</v>
      </c>
      <c r="E38" s="160"/>
      <c r="F38" s="160">
        <v>2</v>
      </c>
      <c r="G38" s="2">
        <f t="shared" si="0"/>
        <v>60.000000000000014</v>
      </c>
    </row>
    <row r="39" spans="1:7" hidden="1">
      <c r="A39" s="7">
        <v>42941</v>
      </c>
      <c r="B39" s="526">
        <v>13251</v>
      </c>
      <c r="C39" s="526" t="s">
        <v>24</v>
      </c>
      <c r="D39" t="s">
        <v>18</v>
      </c>
      <c r="E39" s="160"/>
      <c r="F39" s="160">
        <v>60</v>
      </c>
      <c r="G39" s="2">
        <f t="shared" si="0"/>
        <v>0</v>
      </c>
    </row>
    <row r="40" spans="1:7" hidden="1">
      <c r="A40" s="44">
        <v>42886</v>
      </c>
      <c r="B40" s="525" t="s">
        <v>14</v>
      </c>
      <c r="C40" s="525" t="s">
        <v>25</v>
      </c>
      <c r="D40" t="s">
        <v>16</v>
      </c>
      <c r="E40" s="160">
        <v>109.2</v>
      </c>
      <c r="G40" s="2">
        <f t="shared" si="0"/>
        <v>109.2</v>
      </c>
    </row>
    <row r="41" spans="1:7" hidden="1">
      <c r="B41" s="526"/>
      <c r="C41" s="526"/>
      <c r="D41" t="s">
        <v>17</v>
      </c>
      <c r="E41" s="160">
        <v>2</v>
      </c>
      <c r="G41" s="2">
        <f t="shared" si="0"/>
        <v>111.2</v>
      </c>
    </row>
    <row r="42" spans="1:7" hidden="1">
      <c r="B42" s="526"/>
      <c r="C42" s="526"/>
      <c r="D42" t="s">
        <v>18</v>
      </c>
      <c r="E42" s="160">
        <v>60</v>
      </c>
      <c r="G42" s="2">
        <f t="shared" si="0"/>
        <v>171.2</v>
      </c>
    </row>
    <row r="43" spans="1:7" hidden="1">
      <c r="B43" s="526"/>
      <c r="C43" s="526"/>
      <c r="D43" t="s">
        <v>19</v>
      </c>
      <c r="E43" s="160">
        <v>2</v>
      </c>
      <c r="G43" s="2">
        <f t="shared" si="0"/>
        <v>173.2</v>
      </c>
    </row>
    <row r="44" spans="1:7" hidden="1">
      <c r="A44" s="7">
        <v>42941</v>
      </c>
      <c r="B44" s="526">
        <v>13251</v>
      </c>
      <c r="C44" s="526" t="s">
        <v>25</v>
      </c>
      <c r="D44" t="s">
        <v>16</v>
      </c>
      <c r="E44" s="160"/>
      <c r="F44" s="160">
        <v>109.2</v>
      </c>
      <c r="G44" s="2">
        <f t="shared" si="0"/>
        <v>63.999999999999986</v>
      </c>
    </row>
    <row r="45" spans="1:7" hidden="1">
      <c r="A45" s="7">
        <v>42941</v>
      </c>
      <c r="B45" s="526">
        <v>13251</v>
      </c>
      <c r="C45" s="526" t="s">
        <v>25</v>
      </c>
      <c r="D45" t="s">
        <v>17</v>
      </c>
      <c r="E45" s="160"/>
      <c r="F45" s="160">
        <v>2</v>
      </c>
      <c r="G45" s="2">
        <f t="shared" si="0"/>
        <v>61.999999999999986</v>
      </c>
    </row>
    <row r="46" spans="1:7" hidden="1">
      <c r="A46" s="7">
        <v>42941</v>
      </c>
      <c r="B46" s="526">
        <v>13251</v>
      </c>
      <c r="C46" s="526" t="s">
        <v>25</v>
      </c>
      <c r="D46" t="s">
        <v>19</v>
      </c>
      <c r="E46" s="160"/>
      <c r="F46" s="160">
        <v>2</v>
      </c>
      <c r="G46" s="2">
        <f t="shared" si="0"/>
        <v>59.999999999999986</v>
      </c>
    </row>
    <row r="47" spans="1:7" hidden="1">
      <c r="A47" s="7">
        <v>42941</v>
      </c>
      <c r="B47" s="526">
        <v>13251</v>
      </c>
      <c r="C47" s="526" t="s">
        <v>25</v>
      </c>
      <c r="D47" t="s">
        <v>18</v>
      </c>
      <c r="E47" s="160"/>
      <c r="F47" s="160">
        <v>60</v>
      </c>
      <c r="G47" s="2">
        <f t="shared" si="0"/>
        <v>0</v>
      </c>
    </row>
    <row r="48" spans="1:7" hidden="1">
      <c r="A48" s="44">
        <v>42916</v>
      </c>
      <c r="B48" s="525" t="s">
        <v>14</v>
      </c>
      <c r="C48" s="525" t="s">
        <v>26</v>
      </c>
      <c r="D48" t="s">
        <v>16</v>
      </c>
      <c r="E48" s="160">
        <v>106.6</v>
      </c>
      <c r="G48" s="2">
        <f t="shared" si="0"/>
        <v>106.6</v>
      </c>
    </row>
    <row r="49" spans="1:7" hidden="1">
      <c r="B49" s="526"/>
      <c r="C49" s="526"/>
      <c r="D49" t="s">
        <v>17</v>
      </c>
      <c r="E49" s="160">
        <v>2</v>
      </c>
      <c r="G49" s="2">
        <f t="shared" si="0"/>
        <v>108.6</v>
      </c>
    </row>
    <row r="50" spans="1:7" hidden="1">
      <c r="B50" s="526"/>
      <c r="C50" s="526"/>
      <c r="D50" t="s">
        <v>18</v>
      </c>
      <c r="E50" s="160">
        <v>60</v>
      </c>
      <c r="G50" s="2">
        <f t="shared" si="0"/>
        <v>168.6</v>
      </c>
    </row>
    <row r="51" spans="1:7" hidden="1">
      <c r="B51" s="526"/>
      <c r="C51" s="526"/>
      <c r="D51" t="s">
        <v>19</v>
      </c>
      <c r="E51" s="160">
        <v>2</v>
      </c>
      <c r="G51" s="2">
        <f t="shared" si="0"/>
        <v>170.6</v>
      </c>
    </row>
    <row r="52" spans="1:7" hidden="1">
      <c r="A52" s="7">
        <v>42941</v>
      </c>
      <c r="B52" s="526">
        <v>13251</v>
      </c>
      <c r="C52" s="526" t="s">
        <v>26</v>
      </c>
      <c r="D52" t="s">
        <v>16</v>
      </c>
      <c r="E52" s="160"/>
      <c r="F52" s="160">
        <v>106.6</v>
      </c>
      <c r="G52" s="2">
        <f t="shared" si="0"/>
        <v>64</v>
      </c>
    </row>
    <row r="53" spans="1:7" hidden="1">
      <c r="A53" s="7">
        <v>42941</v>
      </c>
      <c r="B53" s="526">
        <v>13251</v>
      </c>
      <c r="C53" s="526" t="s">
        <v>26</v>
      </c>
      <c r="D53" t="s">
        <v>17</v>
      </c>
      <c r="E53" s="160"/>
      <c r="F53" s="160">
        <v>2</v>
      </c>
      <c r="G53" s="2">
        <f t="shared" si="0"/>
        <v>62</v>
      </c>
    </row>
    <row r="54" spans="1:7" hidden="1">
      <c r="A54" s="7">
        <v>42941</v>
      </c>
      <c r="B54" s="526">
        <v>13251</v>
      </c>
      <c r="C54" s="526" t="s">
        <v>26</v>
      </c>
      <c r="D54" t="s">
        <v>18</v>
      </c>
      <c r="E54" s="160"/>
      <c r="F54" s="160">
        <v>60</v>
      </c>
      <c r="G54" s="2">
        <f t="shared" si="0"/>
        <v>2</v>
      </c>
    </row>
    <row r="55" spans="1:7" hidden="1">
      <c r="A55" s="7">
        <v>42941</v>
      </c>
      <c r="B55" s="526">
        <v>13251</v>
      </c>
      <c r="C55" s="526" t="s">
        <v>26</v>
      </c>
      <c r="D55" t="s">
        <v>19</v>
      </c>
      <c r="E55" s="160"/>
      <c r="F55" s="160">
        <v>2</v>
      </c>
      <c r="G55" s="2">
        <f t="shared" si="0"/>
        <v>0</v>
      </c>
    </row>
    <row r="56" spans="1:7" hidden="1">
      <c r="A56" s="44">
        <v>42946</v>
      </c>
      <c r="B56" s="525" t="s">
        <v>14</v>
      </c>
      <c r="C56" s="525" t="s">
        <v>27</v>
      </c>
      <c r="D56" t="s">
        <v>16</v>
      </c>
      <c r="E56" s="160">
        <v>97.4</v>
      </c>
      <c r="G56" s="2">
        <f t="shared" si="0"/>
        <v>97.4</v>
      </c>
    </row>
    <row r="57" spans="1:7" hidden="1">
      <c r="B57" s="526"/>
      <c r="C57" s="526"/>
      <c r="D57" t="s">
        <v>17</v>
      </c>
      <c r="E57" s="160">
        <v>2</v>
      </c>
      <c r="G57" s="2">
        <f t="shared" si="0"/>
        <v>99.4</v>
      </c>
    </row>
    <row r="58" spans="1:7" hidden="1">
      <c r="B58" s="526"/>
      <c r="C58" s="526"/>
      <c r="D58" t="s">
        <v>18</v>
      </c>
      <c r="E58" s="160">
        <v>60</v>
      </c>
      <c r="G58" s="2">
        <f t="shared" si="0"/>
        <v>159.4</v>
      </c>
    </row>
    <row r="59" spans="1:7" hidden="1">
      <c r="B59" s="526"/>
      <c r="C59" s="526"/>
      <c r="D59" t="s">
        <v>19</v>
      </c>
      <c r="E59" s="160">
        <v>2</v>
      </c>
      <c r="G59" s="2">
        <f t="shared" si="0"/>
        <v>161.4</v>
      </c>
    </row>
    <row r="60" spans="1:7" hidden="1">
      <c r="A60" s="7">
        <v>42943</v>
      </c>
      <c r="B60" s="526">
        <v>13269</v>
      </c>
      <c r="C60" s="526" t="s">
        <v>27</v>
      </c>
      <c r="D60" t="s">
        <v>18</v>
      </c>
      <c r="E60" s="160"/>
      <c r="F60" s="160">
        <v>60</v>
      </c>
      <c r="G60" s="2">
        <f t="shared" si="0"/>
        <v>101.4</v>
      </c>
    </row>
    <row r="61" spans="1:7" hidden="1">
      <c r="A61" s="7">
        <v>42943</v>
      </c>
      <c r="B61" s="526">
        <v>13269</v>
      </c>
      <c r="C61" s="526" t="s">
        <v>27</v>
      </c>
      <c r="D61" t="s">
        <v>19</v>
      </c>
      <c r="E61" s="160"/>
      <c r="F61" s="160">
        <v>2</v>
      </c>
      <c r="G61" s="2">
        <f t="shared" si="0"/>
        <v>99.4</v>
      </c>
    </row>
    <row r="62" spans="1:7" hidden="1">
      <c r="A62" s="7">
        <v>42998</v>
      </c>
      <c r="B62" s="526">
        <v>13630</v>
      </c>
      <c r="C62" s="526" t="s">
        <v>27</v>
      </c>
      <c r="D62" t="s">
        <v>16</v>
      </c>
      <c r="E62" s="160"/>
      <c r="F62" s="160">
        <v>97.4</v>
      </c>
      <c r="G62" s="2">
        <f t="shared" si="0"/>
        <v>2</v>
      </c>
    </row>
    <row r="63" spans="1:7" hidden="1">
      <c r="A63" s="7">
        <v>42998</v>
      </c>
      <c r="B63" s="526">
        <v>13630</v>
      </c>
      <c r="C63" s="526" t="s">
        <v>27</v>
      </c>
      <c r="D63" t="s">
        <v>17</v>
      </c>
      <c r="E63" s="160"/>
      <c r="F63" s="160">
        <v>2</v>
      </c>
      <c r="G63" s="2">
        <f t="shared" si="0"/>
        <v>0</v>
      </c>
    </row>
    <row r="64" spans="1:7" hidden="1">
      <c r="A64" s="44">
        <v>42978</v>
      </c>
      <c r="B64" s="525" t="s">
        <v>14</v>
      </c>
      <c r="C64" s="525" t="s">
        <v>28</v>
      </c>
      <c r="D64" t="s">
        <v>16</v>
      </c>
      <c r="E64" s="160">
        <v>97.4</v>
      </c>
      <c r="G64" s="2">
        <f t="shared" si="0"/>
        <v>97.4</v>
      </c>
    </row>
    <row r="65" spans="1:7" hidden="1">
      <c r="B65" s="526"/>
      <c r="C65" s="526"/>
      <c r="D65" t="s">
        <v>17</v>
      </c>
      <c r="E65" s="160">
        <v>2</v>
      </c>
      <c r="G65" s="2">
        <f t="shared" si="0"/>
        <v>99.4</v>
      </c>
    </row>
    <row r="66" spans="1:7" hidden="1">
      <c r="B66" s="526"/>
      <c r="C66" s="526"/>
      <c r="D66" t="s">
        <v>18</v>
      </c>
      <c r="E66" s="160">
        <v>60</v>
      </c>
      <c r="G66" s="2">
        <f t="shared" si="0"/>
        <v>159.4</v>
      </c>
    </row>
    <row r="67" spans="1:7" hidden="1">
      <c r="B67" s="526"/>
      <c r="C67" s="526"/>
      <c r="D67" t="s">
        <v>19</v>
      </c>
      <c r="E67" s="160">
        <v>2</v>
      </c>
      <c r="G67" s="2">
        <f t="shared" si="0"/>
        <v>161.4</v>
      </c>
    </row>
    <row r="68" spans="1:7" hidden="1">
      <c r="A68" s="7">
        <v>42998</v>
      </c>
      <c r="B68" s="526">
        <v>13630</v>
      </c>
      <c r="C68" s="526" t="s">
        <v>28</v>
      </c>
      <c r="D68" t="s">
        <v>16</v>
      </c>
      <c r="E68" s="160"/>
      <c r="F68" s="160">
        <v>97.4</v>
      </c>
      <c r="G68" s="2">
        <f t="shared" si="0"/>
        <v>64</v>
      </c>
    </row>
    <row r="69" spans="1:7" hidden="1">
      <c r="A69" s="7">
        <v>42998</v>
      </c>
      <c r="B69" s="526">
        <v>13630</v>
      </c>
      <c r="C69" s="526" t="s">
        <v>28</v>
      </c>
      <c r="D69" t="s">
        <v>17</v>
      </c>
      <c r="E69" s="160"/>
      <c r="F69" s="160">
        <v>2</v>
      </c>
      <c r="G69" s="2">
        <f t="shared" si="0"/>
        <v>62</v>
      </c>
    </row>
    <row r="70" spans="1:7" hidden="1">
      <c r="A70" s="7">
        <v>43062</v>
      </c>
      <c r="B70" s="526">
        <v>14017</v>
      </c>
      <c r="C70" s="526" t="s">
        <v>28</v>
      </c>
      <c r="D70" t="s">
        <v>18</v>
      </c>
      <c r="E70" s="160"/>
      <c r="F70" s="160">
        <v>60</v>
      </c>
      <c r="G70" s="2">
        <f t="shared" si="0"/>
        <v>2</v>
      </c>
    </row>
    <row r="71" spans="1:7" hidden="1">
      <c r="A71" s="7">
        <v>43062</v>
      </c>
      <c r="B71" s="526">
        <v>14017</v>
      </c>
      <c r="C71" s="526" t="s">
        <v>28</v>
      </c>
      <c r="D71" t="s">
        <v>19</v>
      </c>
      <c r="E71" s="160"/>
      <c r="F71" s="160">
        <v>2</v>
      </c>
      <c r="G71" s="2">
        <f t="shared" si="0"/>
        <v>0</v>
      </c>
    </row>
    <row r="72" spans="1:7" hidden="1">
      <c r="A72" s="44">
        <v>43008</v>
      </c>
      <c r="B72" s="525" t="s">
        <v>14</v>
      </c>
      <c r="C72" s="525" t="s">
        <v>29</v>
      </c>
      <c r="D72" t="s">
        <v>16</v>
      </c>
      <c r="E72" s="160">
        <v>129.6</v>
      </c>
      <c r="G72" s="2">
        <f t="shared" si="0"/>
        <v>129.6</v>
      </c>
    </row>
    <row r="73" spans="1:7" hidden="1">
      <c r="B73" s="526"/>
      <c r="C73" s="526"/>
      <c r="D73" t="s">
        <v>17</v>
      </c>
      <c r="E73" s="160">
        <v>2</v>
      </c>
      <c r="G73" s="2">
        <f t="shared" si="0"/>
        <v>131.6</v>
      </c>
    </row>
    <row r="74" spans="1:7" hidden="1">
      <c r="B74" s="526"/>
      <c r="C74" s="526"/>
      <c r="D74" t="s">
        <v>18</v>
      </c>
      <c r="E74" s="160">
        <v>60</v>
      </c>
      <c r="G74" s="2">
        <f t="shared" si="0"/>
        <v>191.6</v>
      </c>
    </row>
    <row r="75" spans="1:7" hidden="1">
      <c r="B75" s="526"/>
      <c r="C75" s="526"/>
      <c r="D75" t="s">
        <v>19</v>
      </c>
      <c r="E75" s="160">
        <v>2</v>
      </c>
      <c r="G75" s="2">
        <f t="shared" si="0"/>
        <v>193.6</v>
      </c>
    </row>
    <row r="76" spans="1:7" hidden="1">
      <c r="A76" s="7">
        <v>43062</v>
      </c>
      <c r="B76" s="526">
        <v>14017</v>
      </c>
      <c r="C76" s="526" t="s">
        <v>29</v>
      </c>
      <c r="D76" t="s">
        <v>18</v>
      </c>
      <c r="E76" s="160"/>
      <c r="F76" s="160">
        <v>60</v>
      </c>
      <c r="G76" s="2">
        <f t="shared" ref="G76:G141" si="1">+G75+E76-F76</f>
        <v>133.6</v>
      </c>
    </row>
    <row r="77" spans="1:7" hidden="1">
      <c r="A77" s="7">
        <v>43062</v>
      </c>
      <c r="B77" s="526">
        <v>14017</v>
      </c>
      <c r="C77" s="526" t="s">
        <v>29</v>
      </c>
      <c r="D77" t="s">
        <v>19</v>
      </c>
      <c r="E77" s="160"/>
      <c r="F77" s="160">
        <v>2</v>
      </c>
      <c r="G77" s="2">
        <f t="shared" si="1"/>
        <v>131.6</v>
      </c>
    </row>
    <row r="78" spans="1:7" hidden="1">
      <c r="A78" s="7">
        <v>43062</v>
      </c>
      <c r="B78" s="526">
        <v>14016</v>
      </c>
      <c r="C78" s="526" t="s">
        <v>29</v>
      </c>
      <c r="D78" t="s">
        <v>16</v>
      </c>
      <c r="E78" s="160"/>
      <c r="F78" s="160">
        <v>129.6</v>
      </c>
      <c r="G78" s="2">
        <f t="shared" si="1"/>
        <v>2</v>
      </c>
    </row>
    <row r="79" spans="1:7" hidden="1">
      <c r="A79" s="7">
        <v>43062</v>
      </c>
      <c r="B79" s="526">
        <v>14016</v>
      </c>
      <c r="C79" s="526" t="s">
        <v>29</v>
      </c>
      <c r="D79" t="s">
        <v>17</v>
      </c>
      <c r="E79" s="160"/>
      <c r="F79" s="160">
        <v>2</v>
      </c>
      <c r="G79" s="2">
        <f t="shared" si="1"/>
        <v>0</v>
      </c>
    </row>
    <row r="80" spans="1:7" hidden="1">
      <c r="A80" s="44">
        <v>43039</v>
      </c>
      <c r="B80" s="525" t="s">
        <v>14</v>
      </c>
      <c r="C80" s="525" t="s">
        <v>30</v>
      </c>
      <c r="D80" t="s">
        <v>16</v>
      </c>
      <c r="E80" s="160">
        <v>136.6</v>
      </c>
      <c r="G80" s="2">
        <f t="shared" si="1"/>
        <v>136.6</v>
      </c>
    </row>
    <row r="81" spans="1:7" hidden="1">
      <c r="B81" s="526"/>
      <c r="C81" s="526"/>
      <c r="D81" t="s">
        <v>17</v>
      </c>
      <c r="E81" s="160">
        <v>2</v>
      </c>
      <c r="G81" s="2">
        <f t="shared" si="1"/>
        <v>138.6</v>
      </c>
    </row>
    <row r="82" spans="1:7" hidden="1">
      <c r="B82" s="526"/>
      <c r="C82" s="526"/>
      <c r="D82" t="s">
        <v>18</v>
      </c>
      <c r="E82" s="160">
        <v>60</v>
      </c>
      <c r="G82" s="2">
        <f t="shared" si="1"/>
        <v>198.6</v>
      </c>
    </row>
    <row r="83" spans="1:7" hidden="1">
      <c r="B83" s="526"/>
      <c r="C83" s="526"/>
      <c r="D83" t="s">
        <v>19</v>
      </c>
      <c r="E83" s="160">
        <v>2</v>
      </c>
      <c r="G83" s="2">
        <f t="shared" si="1"/>
        <v>200.6</v>
      </c>
    </row>
    <row r="84" spans="1:7" hidden="1">
      <c r="A84" s="7">
        <v>43062</v>
      </c>
      <c r="B84" s="526">
        <v>14017</v>
      </c>
      <c r="C84" s="526" t="s">
        <v>30</v>
      </c>
      <c r="D84" t="s">
        <v>18</v>
      </c>
      <c r="E84" s="160"/>
      <c r="F84" s="160">
        <v>60</v>
      </c>
      <c r="G84" s="2">
        <f t="shared" si="1"/>
        <v>140.6</v>
      </c>
    </row>
    <row r="85" spans="1:7" hidden="1">
      <c r="A85" s="7">
        <v>43062</v>
      </c>
      <c r="B85" s="526">
        <v>14017</v>
      </c>
      <c r="C85" s="526" t="s">
        <v>30</v>
      </c>
      <c r="D85" t="s">
        <v>19</v>
      </c>
      <c r="E85" s="160"/>
      <c r="F85" s="160">
        <v>2</v>
      </c>
      <c r="G85" s="2">
        <f t="shared" si="1"/>
        <v>138.6</v>
      </c>
    </row>
    <row r="86" spans="1:7" ht="15.75" hidden="1" customHeight="1">
      <c r="A86" s="7">
        <v>43062</v>
      </c>
      <c r="B86" s="526">
        <v>14016</v>
      </c>
      <c r="C86" s="526" t="s">
        <v>30</v>
      </c>
      <c r="D86" t="s">
        <v>16</v>
      </c>
      <c r="E86" s="160"/>
      <c r="F86" s="160">
        <v>136.6</v>
      </c>
      <c r="G86" s="2">
        <f t="shared" si="1"/>
        <v>2</v>
      </c>
    </row>
    <row r="87" spans="1:7" hidden="1">
      <c r="A87" s="7">
        <v>43062</v>
      </c>
      <c r="B87" s="526">
        <v>14016</v>
      </c>
      <c r="C87" s="526" t="s">
        <v>30</v>
      </c>
      <c r="D87" t="s">
        <v>17</v>
      </c>
      <c r="E87" s="160"/>
      <c r="F87" s="160">
        <v>2</v>
      </c>
      <c r="G87" s="2">
        <f t="shared" si="1"/>
        <v>0</v>
      </c>
    </row>
    <row r="88" spans="1:7" hidden="1">
      <c r="A88" s="44">
        <v>43069</v>
      </c>
      <c r="B88" s="525" t="s">
        <v>14</v>
      </c>
      <c r="C88" s="525" t="s">
        <v>33</v>
      </c>
      <c r="D88" t="s">
        <v>16</v>
      </c>
      <c r="E88" s="160">
        <v>137.6</v>
      </c>
      <c r="G88" s="2">
        <f t="shared" si="1"/>
        <v>137.6</v>
      </c>
    </row>
    <row r="89" spans="1:7" hidden="1">
      <c r="B89" s="526"/>
      <c r="C89" s="526"/>
      <c r="D89" t="s">
        <v>17</v>
      </c>
      <c r="E89" s="160">
        <v>2</v>
      </c>
      <c r="G89" s="2">
        <f t="shared" si="1"/>
        <v>139.6</v>
      </c>
    </row>
    <row r="90" spans="1:7" hidden="1">
      <c r="B90" s="526"/>
      <c r="C90" s="526"/>
      <c r="D90" t="s">
        <v>18</v>
      </c>
      <c r="E90" s="160">
        <v>60</v>
      </c>
      <c r="G90" s="2">
        <f t="shared" si="1"/>
        <v>199.6</v>
      </c>
    </row>
    <row r="91" spans="1:7" hidden="1">
      <c r="B91" s="526"/>
      <c r="C91" s="526"/>
      <c r="D91" t="s">
        <v>19</v>
      </c>
      <c r="E91" s="160">
        <v>2</v>
      </c>
      <c r="G91" s="2">
        <f t="shared" si="1"/>
        <v>201.6</v>
      </c>
    </row>
    <row r="92" spans="1:7" hidden="1">
      <c r="A92" s="7">
        <v>43062</v>
      </c>
      <c r="B92" s="526">
        <v>14017</v>
      </c>
      <c r="C92" s="526" t="s">
        <v>33</v>
      </c>
      <c r="D92" t="s">
        <v>18</v>
      </c>
      <c r="E92" s="160"/>
      <c r="F92" s="160">
        <v>60</v>
      </c>
      <c r="G92" s="2">
        <f t="shared" si="1"/>
        <v>141.6</v>
      </c>
    </row>
    <row r="93" spans="1:7" hidden="1">
      <c r="A93" s="7">
        <v>43062</v>
      </c>
      <c r="B93" s="526">
        <v>14017</v>
      </c>
      <c r="C93" s="526" t="s">
        <v>33</v>
      </c>
      <c r="D93" t="s">
        <v>19</v>
      </c>
      <c r="E93" s="160"/>
      <c r="F93" s="160">
        <v>2</v>
      </c>
      <c r="G93" s="2">
        <f t="shared" si="1"/>
        <v>139.6</v>
      </c>
    </row>
    <row r="94" spans="1:7" hidden="1">
      <c r="A94" s="7">
        <v>43087</v>
      </c>
      <c r="B94" s="526">
        <v>14257</v>
      </c>
      <c r="C94" s="526" t="s">
        <v>33</v>
      </c>
      <c r="D94" t="s">
        <v>16</v>
      </c>
      <c r="E94" s="160"/>
      <c r="F94" s="160">
        <v>137.6</v>
      </c>
      <c r="G94" s="2">
        <f t="shared" si="1"/>
        <v>2</v>
      </c>
    </row>
    <row r="95" spans="1:7" hidden="1">
      <c r="A95" s="7">
        <v>43087</v>
      </c>
      <c r="B95" s="526">
        <v>14257</v>
      </c>
      <c r="C95" s="526" t="s">
        <v>33</v>
      </c>
      <c r="D95" t="s">
        <v>17</v>
      </c>
      <c r="E95" s="160"/>
      <c r="F95" s="160">
        <v>2</v>
      </c>
      <c r="G95" s="2">
        <f t="shared" si="1"/>
        <v>0</v>
      </c>
    </row>
    <row r="96" spans="1:7" hidden="1">
      <c r="A96" s="44">
        <v>43100</v>
      </c>
      <c r="B96" s="525" t="s">
        <v>14</v>
      </c>
      <c r="C96" s="525" t="s">
        <v>34</v>
      </c>
      <c r="D96" t="s">
        <v>16</v>
      </c>
      <c r="E96" s="160">
        <v>126.5</v>
      </c>
      <c r="G96" s="2">
        <f t="shared" si="1"/>
        <v>126.5</v>
      </c>
    </row>
    <row r="97" spans="1:7" hidden="1">
      <c r="B97" s="526"/>
      <c r="C97" s="526"/>
      <c r="D97" t="s">
        <v>17</v>
      </c>
      <c r="E97" s="160">
        <v>2</v>
      </c>
      <c r="G97" s="2">
        <f t="shared" si="1"/>
        <v>128.5</v>
      </c>
    </row>
    <row r="98" spans="1:7" hidden="1">
      <c r="B98" s="526"/>
      <c r="C98" s="526"/>
      <c r="D98" t="s">
        <v>18</v>
      </c>
      <c r="E98" s="160">
        <v>60</v>
      </c>
      <c r="G98" s="2">
        <f t="shared" si="1"/>
        <v>188.5</v>
      </c>
    </row>
    <row r="99" spans="1:7" hidden="1">
      <c r="B99" s="526"/>
      <c r="C99" s="526"/>
      <c r="D99" t="s">
        <v>19</v>
      </c>
      <c r="E99" s="160">
        <v>2</v>
      </c>
      <c r="G99" s="2">
        <f t="shared" si="1"/>
        <v>190.5</v>
      </c>
    </row>
    <row r="100" spans="1:7" hidden="1">
      <c r="A100" s="7">
        <v>43133</v>
      </c>
      <c r="B100" s="526">
        <v>14596</v>
      </c>
      <c r="C100" s="526" t="s">
        <v>34</v>
      </c>
      <c r="D100" t="s">
        <v>16</v>
      </c>
      <c r="E100" s="160"/>
      <c r="F100" s="160">
        <v>126.5</v>
      </c>
      <c r="G100" s="2">
        <f t="shared" si="1"/>
        <v>64</v>
      </c>
    </row>
    <row r="101" spans="1:7" ht="15.75" hidden="1" customHeight="1">
      <c r="A101" s="7">
        <v>43133</v>
      </c>
      <c r="B101" s="526">
        <v>14596</v>
      </c>
      <c r="C101" s="526" t="s">
        <v>34</v>
      </c>
      <c r="D101" t="s">
        <v>17</v>
      </c>
      <c r="E101" s="160"/>
      <c r="F101" s="160">
        <v>2</v>
      </c>
      <c r="G101" s="2">
        <f t="shared" si="1"/>
        <v>62</v>
      </c>
    </row>
    <row r="102" spans="1:7" ht="15.75" hidden="1" customHeight="1">
      <c r="A102" s="7">
        <v>43179</v>
      </c>
      <c r="B102" s="526">
        <v>14846</v>
      </c>
      <c r="C102" s="526" t="s">
        <v>34</v>
      </c>
      <c r="D102" t="s">
        <v>18</v>
      </c>
      <c r="E102" s="160"/>
      <c r="F102" s="160">
        <v>60</v>
      </c>
      <c r="G102" s="2">
        <f t="shared" si="1"/>
        <v>2</v>
      </c>
    </row>
    <row r="103" spans="1:7" ht="15.75" hidden="1" customHeight="1">
      <c r="A103" s="7">
        <v>43179</v>
      </c>
      <c r="B103" s="526">
        <v>14846</v>
      </c>
      <c r="C103" s="526" t="s">
        <v>34</v>
      </c>
      <c r="D103" t="s">
        <v>19</v>
      </c>
      <c r="E103" s="160"/>
      <c r="F103" s="160">
        <v>2</v>
      </c>
      <c r="G103" s="2">
        <f t="shared" si="1"/>
        <v>0</v>
      </c>
    </row>
    <row r="104" spans="1:7" ht="15.75" hidden="1" customHeight="1">
      <c r="A104" s="44">
        <v>43131</v>
      </c>
      <c r="B104" s="525" t="s">
        <v>14</v>
      </c>
      <c r="C104" s="525" t="s">
        <v>15</v>
      </c>
      <c r="D104" t="s">
        <v>16</v>
      </c>
      <c r="E104" s="160">
        <v>110.4</v>
      </c>
      <c r="G104" s="2">
        <f t="shared" si="1"/>
        <v>110.4</v>
      </c>
    </row>
    <row r="105" spans="1:7" ht="15.75" hidden="1" customHeight="1">
      <c r="B105" s="526"/>
      <c r="C105" s="526"/>
      <c r="D105" t="s">
        <v>17</v>
      </c>
      <c r="E105" s="160">
        <v>2</v>
      </c>
      <c r="G105" s="2">
        <f t="shared" si="1"/>
        <v>112.4</v>
      </c>
    </row>
    <row r="106" spans="1:7" ht="15.75" hidden="1" customHeight="1">
      <c r="B106" s="526"/>
      <c r="C106" s="526"/>
      <c r="D106" t="s">
        <v>18</v>
      </c>
      <c r="E106" s="160">
        <v>60</v>
      </c>
      <c r="G106" s="2">
        <f t="shared" si="1"/>
        <v>172.4</v>
      </c>
    </row>
    <row r="107" spans="1:7" ht="15.75" hidden="1" customHeight="1">
      <c r="B107" s="526"/>
      <c r="C107" s="526"/>
      <c r="D107" t="s">
        <v>19</v>
      </c>
      <c r="E107" s="160">
        <v>2</v>
      </c>
      <c r="G107" s="2">
        <f t="shared" si="1"/>
        <v>174.4</v>
      </c>
    </row>
    <row r="108" spans="1:7" ht="15.75" hidden="1" customHeight="1">
      <c r="A108" s="7">
        <v>43160</v>
      </c>
      <c r="B108" s="526">
        <v>14756</v>
      </c>
      <c r="C108" s="526" t="s">
        <v>15</v>
      </c>
      <c r="D108" t="s">
        <v>16</v>
      </c>
      <c r="E108" s="160"/>
      <c r="F108" s="160">
        <v>110.4</v>
      </c>
      <c r="G108" s="2">
        <f t="shared" si="1"/>
        <v>64</v>
      </c>
    </row>
    <row r="109" spans="1:7" ht="15.75" hidden="1" customHeight="1">
      <c r="A109" s="7">
        <v>43160</v>
      </c>
      <c r="B109" s="526">
        <v>14756</v>
      </c>
      <c r="C109" s="526" t="s">
        <v>15</v>
      </c>
      <c r="D109" t="s">
        <v>17</v>
      </c>
      <c r="E109" s="160"/>
      <c r="F109" s="160">
        <v>2</v>
      </c>
      <c r="G109" s="2">
        <f t="shared" si="1"/>
        <v>62</v>
      </c>
    </row>
    <row r="110" spans="1:7" ht="15.75" hidden="1" customHeight="1">
      <c r="A110" s="7">
        <v>43179</v>
      </c>
      <c r="B110" s="526">
        <v>14846</v>
      </c>
      <c r="C110" s="526" t="s">
        <v>15</v>
      </c>
      <c r="D110" t="s">
        <v>18</v>
      </c>
      <c r="E110" s="160"/>
      <c r="F110" s="160">
        <v>60</v>
      </c>
      <c r="G110" s="2">
        <f t="shared" si="1"/>
        <v>2</v>
      </c>
    </row>
    <row r="111" spans="1:7" ht="15.75" hidden="1" customHeight="1">
      <c r="A111" s="7">
        <v>43179</v>
      </c>
      <c r="B111" s="526">
        <v>14846</v>
      </c>
      <c r="C111" s="526" t="s">
        <v>15</v>
      </c>
      <c r="D111" t="s">
        <v>19</v>
      </c>
      <c r="E111" s="160"/>
      <c r="F111" s="160">
        <v>2</v>
      </c>
      <c r="G111" s="2">
        <f t="shared" si="1"/>
        <v>0</v>
      </c>
    </row>
    <row r="112" spans="1:7" ht="15.75" hidden="1" customHeight="1">
      <c r="A112" s="44">
        <v>43159</v>
      </c>
      <c r="B112" s="525" t="s">
        <v>14</v>
      </c>
      <c r="C112" s="525" t="s">
        <v>20</v>
      </c>
      <c r="D112" t="s">
        <v>16</v>
      </c>
      <c r="E112" s="160">
        <v>114.6</v>
      </c>
      <c r="G112" s="2">
        <f t="shared" si="1"/>
        <v>114.6</v>
      </c>
    </row>
    <row r="113" spans="1:7" ht="15.75" hidden="1" customHeight="1">
      <c r="B113" s="526"/>
      <c r="C113" s="526"/>
      <c r="D113" t="s">
        <v>17</v>
      </c>
      <c r="E113" s="160">
        <v>2</v>
      </c>
      <c r="G113" s="2">
        <f t="shared" si="1"/>
        <v>116.6</v>
      </c>
    </row>
    <row r="114" spans="1:7" ht="15.75" hidden="1" customHeight="1">
      <c r="B114" s="526"/>
      <c r="C114" s="526"/>
      <c r="D114" t="s">
        <v>18</v>
      </c>
      <c r="E114" s="160">
        <v>56</v>
      </c>
      <c r="G114" s="2">
        <f t="shared" si="1"/>
        <v>172.6</v>
      </c>
    </row>
    <row r="115" spans="1:7" ht="15.75" hidden="1" customHeight="1">
      <c r="B115" s="526"/>
      <c r="C115" s="526"/>
      <c r="D115" t="s">
        <v>19</v>
      </c>
      <c r="E115" s="160">
        <v>5</v>
      </c>
      <c r="G115" s="2">
        <f t="shared" si="1"/>
        <v>177.6</v>
      </c>
    </row>
    <row r="116" spans="1:7" ht="15.75" hidden="1" customHeight="1">
      <c r="A116" s="7">
        <v>43179</v>
      </c>
      <c r="B116" s="526">
        <v>14846</v>
      </c>
      <c r="C116" s="526" t="s">
        <v>20</v>
      </c>
      <c r="D116" t="s">
        <v>18</v>
      </c>
      <c r="E116" s="160"/>
      <c r="F116" s="160">
        <v>56</v>
      </c>
      <c r="G116" s="2">
        <f t="shared" si="1"/>
        <v>121.6</v>
      </c>
    </row>
    <row r="117" spans="1:7" ht="15.75" hidden="1" customHeight="1">
      <c r="A117" s="7">
        <v>43179</v>
      </c>
      <c r="B117" s="526">
        <v>14846</v>
      </c>
      <c r="C117" s="526" t="s">
        <v>20</v>
      </c>
      <c r="D117" t="s">
        <v>19</v>
      </c>
      <c r="E117" s="160"/>
      <c r="F117" s="160">
        <v>5</v>
      </c>
      <c r="G117" s="2">
        <f t="shared" si="1"/>
        <v>116.6</v>
      </c>
    </row>
    <row r="118" spans="1:7" ht="15.75" hidden="1" customHeight="1">
      <c r="A118" s="7">
        <v>43179</v>
      </c>
      <c r="B118" s="526">
        <v>14846</v>
      </c>
      <c r="C118" s="526" t="s">
        <v>20</v>
      </c>
      <c r="D118" t="s">
        <v>16</v>
      </c>
      <c r="E118" s="160"/>
      <c r="F118" s="160">
        <v>114.6</v>
      </c>
      <c r="G118" s="2">
        <f t="shared" si="1"/>
        <v>2</v>
      </c>
    </row>
    <row r="119" spans="1:7" ht="15.75" hidden="1" customHeight="1">
      <c r="A119" s="7">
        <v>43179</v>
      </c>
      <c r="B119" s="526">
        <v>14846</v>
      </c>
      <c r="C119" s="526" t="s">
        <v>20</v>
      </c>
      <c r="D119" t="s">
        <v>17</v>
      </c>
      <c r="E119" s="160"/>
      <c r="F119" s="160">
        <v>2</v>
      </c>
      <c r="G119" s="2">
        <f t="shared" si="1"/>
        <v>0</v>
      </c>
    </row>
    <row r="120" spans="1:7" ht="15.75" hidden="1" customHeight="1">
      <c r="A120" s="44">
        <v>43190</v>
      </c>
      <c r="B120" s="525" t="s">
        <v>14</v>
      </c>
      <c r="C120" s="525" t="s">
        <v>23</v>
      </c>
      <c r="D120" t="s">
        <v>16</v>
      </c>
      <c r="E120" s="160">
        <v>75.099999999999994</v>
      </c>
      <c r="G120" s="2">
        <f t="shared" si="1"/>
        <v>75.099999999999994</v>
      </c>
    </row>
    <row r="121" spans="1:7" ht="15.75" hidden="1" customHeight="1">
      <c r="B121" s="526"/>
      <c r="C121" s="526"/>
      <c r="D121" t="s">
        <v>17</v>
      </c>
      <c r="E121" s="160">
        <v>2</v>
      </c>
      <c r="G121" s="2">
        <f t="shared" si="1"/>
        <v>77.099999999999994</v>
      </c>
    </row>
    <row r="122" spans="1:7" ht="15.75" hidden="1" customHeight="1">
      <c r="B122" s="526"/>
      <c r="C122" s="526"/>
      <c r="D122" t="s">
        <v>18</v>
      </c>
      <c r="E122" s="160">
        <v>60</v>
      </c>
      <c r="G122" s="2">
        <f t="shared" si="1"/>
        <v>137.1</v>
      </c>
    </row>
    <row r="123" spans="1:7" ht="15.75" hidden="1" customHeight="1">
      <c r="B123" s="526"/>
      <c r="C123" s="526"/>
      <c r="D123" t="s">
        <v>19</v>
      </c>
      <c r="E123" s="160">
        <v>5</v>
      </c>
      <c r="G123" s="2">
        <f t="shared" si="1"/>
        <v>142.1</v>
      </c>
    </row>
    <row r="124" spans="1:7" ht="15.75" hidden="1" customHeight="1">
      <c r="A124" s="7">
        <v>43179</v>
      </c>
      <c r="B124" s="526">
        <v>14846</v>
      </c>
      <c r="C124" s="526" t="s">
        <v>23</v>
      </c>
      <c r="D124" t="s">
        <v>18</v>
      </c>
      <c r="E124" s="160"/>
      <c r="F124" s="160">
        <v>60</v>
      </c>
      <c r="G124" s="2">
        <f t="shared" si="1"/>
        <v>82.1</v>
      </c>
    </row>
    <row r="125" spans="1:7" ht="15.75" hidden="1" customHeight="1">
      <c r="A125" s="7">
        <v>43179</v>
      </c>
      <c r="B125" s="526">
        <v>14846</v>
      </c>
      <c r="C125" s="526" t="s">
        <v>23</v>
      </c>
      <c r="D125" t="s">
        <v>19</v>
      </c>
      <c r="E125" s="160"/>
      <c r="F125" s="160">
        <v>5</v>
      </c>
      <c r="G125" s="2">
        <f t="shared" si="1"/>
        <v>77.099999999999994</v>
      </c>
    </row>
    <row r="126" spans="1:7" ht="15.75" hidden="1" customHeight="1">
      <c r="A126" s="7">
        <v>43216</v>
      </c>
      <c r="B126" s="526">
        <v>15231</v>
      </c>
      <c r="C126" s="526" t="s">
        <v>23</v>
      </c>
      <c r="D126" t="s">
        <v>16</v>
      </c>
      <c r="E126" s="160"/>
      <c r="F126" s="160">
        <v>75.099999999999994</v>
      </c>
      <c r="G126" s="2">
        <f t="shared" si="1"/>
        <v>2</v>
      </c>
    </row>
    <row r="127" spans="1:7" ht="15.75" hidden="1" customHeight="1">
      <c r="A127" s="7">
        <v>43216</v>
      </c>
      <c r="B127" s="526">
        <v>15231</v>
      </c>
      <c r="C127" s="526" t="s">
        <v>23</v>
      </c>
      <c r="D127" t="s">
        <v>17</v>
      </c>
      <c r="E127" s="160"/>
      <c r="F127" s="160">
        <v>2</v>
      </c>
      <c r="G127" s="2">
        <f t="shared" si="1"/>
        <v>0</v>
      </c>
    </row>
    <row r="128" spans="1:7" ht="15.75" hidden="1" customHeight="1">
      <c r="A128" s="44">
        <v>43220</v>
      </c>
      <c r="B128" s="525" t="s">
        <v>14</v>
      </c>
      <c r="C128" s="525" t="s">
        <v>24</v>
      </c>
      <c r="D128" t="s">
        <v>16</v>
      </c>
      <c r="E128" s="160">
        <v>77.2</v>
      </c>
      <c r="G128" s="2">
        <f t="shared" si="1"/>
        <v>77.2</v>
      </c>
    </row>
    <row r="129" spans="1:7" ht="15.75" hidden="1" customHeight="1">
      <c r="B129" s="526"/>
      <c r="C129" s="526"/>
      <c r="D129" t="s">
        <v>17</v>
      </c>
      <c r="E129" s="160">
        <v>2</v>
      </c>
      <c r="G129" s="2">
        <f t="shared" si="1"/>
        <v>79.2</v>
      </c>
    </row>
    <row r="130" spans="1:7" ht="15.75" hidden="1" customHeight="1">
      <c r="B130" s="526"/>
      <c r="C130" s="526"/>
      <c r="D130" t="s">
        <v>18</v>
      </c>
      <c r="E130" s="160">
        <v>60</v>
      </c>
      <c r="G130" s="2">
        <f t="shared" si="1"/>
        <v>139.19999999999999</v>
      </c>
    </row>
    <row r="131" spans="1:7" ht="15.75" hidden="1" customHeight="1">
      <c r="B131" s="526"/>
      <c r="C131" s="526"/>
      <c r="D131" t="s">
        <v>19</v>
      </c>
      <c r="E131" s="160">
        <v>5</v>
      </c>
      <c r="G131" s="2">
        <f t="shared" si="1"/>
        <v>144.19999999999999</v>
      </c>
    </row>
    <row r="132" spans="1:7" ht="15.75" hidden="1" customHeight="1">
      <c r="A132" s="7">
        <v>43273</v>
      </c>
      <c r="B132" s="526">
        <v>15575</v>
      </c>
      <c r="C132" s="526" t="s">
        <v>24</v>
      </c>
      <c r="D132" t="s">
        <v>18</v>
      </c>
      <c r="E132" s="160"/>
      <c r="F132" s="160">
        <v>60</v>
      </c>
      <c r="G132" s="2">
        <f t="shared" si="1"/>
        <v>84.199999999999989</v>
      </c>
    </row>
    <row r="133" spans="1:7" ht="15.75" hidden="1" customHeight="1">
      <c r="A133" s="7">
        <v>43273</v>
      </c>
      <c r="B133" s="526">
        <v>15575</v>
      </c>
      <c r="C133" s="526" t="s">
        <v>24</v>
      </c>
      <c r="D133" t="s">
        <v>19</v>
      </c>
      <c r="E133" s="160"/>
      <c r="F133" s="160">
        <v>5</v>
      </c>
      <c r="G133" s="2">
        <f t="shared" si="1"/>
        <v>79.199999999999989</v>
      </c>
    </row>
    <row r="134" spans="1:7" ht="15" hidden="1" customHeight="1">
      <c r="A134" s="7">
        <v>43273</v>
      </c>
      <c r="B134" s="526">
        <v>15575</v>
      </c>
      <c r="C134" s="526" t="s">
        <v>24</v>
      </c>
      <c r="D134" t="s">
        <v>16</v>
      </c>
      <c r="E134" s="160"/>
      <c r="F134" s="160">
        <v>77.2</v>
      </c>
      <c r="G134" s="2">
        <f t="shared" si="1"/>
        <v>1.9999999999999858</v>
      </c>
    </row>
    <row r="135" spans="1:7" ht="15.75" hidden="1" customHeight="1">
      <c r="A135" s="7">
        <v>43273</v>
      </c>
      <c r="B135" s="526">
        <v>15575</v>
      </c>
      <c r="C135" s="526" t="s">
        <v>24</v>
      </c>
      <c r="D135" t="s">
        <v>17</v>
      </c>
      <c r="E135" s="160"/>
      <c r="F135" s="160">
        <v>2</v>
      </c>
      <c r="G135" s="2">
        <f t="shared" si="1"/>
        <v>-1.4210854715202004E-14</v>
      </c>
    </row>
    <row r="136" spans="1:7" ht="15.75" hidden="1" customHeight="1">
      <c r="A136" s="44">
        <v>43251</v>
      </c>
      <c r="B136" s="525" t="s">
        <v>14</v>
      </c>
      <c r="C136" s="525" t="s">
        <v>25</v>
      </c>
      <c r="D136" t="s">
        <v>16</v>
      </c>
      <c r="E136" s="160">
        <v>71.8</v>
      </c>
      <c r="G136" s="2">
        <f t="shared" si="1"/>
        <v>71.799999999999983</v>
      </c>
    </row>
    <row r="137" spans="1:7" ht="15.75" hidden="1" customHeight="1">
      <c r="B137" s="526"/>
      <c r="C137" s="526"/>
      <c r="D137" t="s">
        <v>17</v>
      </c>
      <c r="E137" s="160">
        <v>2</v>
      </c>
      <c r="G137" s="2">
        <f t="shared" si="1"/>
        <v>73.799999999999983</v>
      </c>
    </row>
    <row r="138" spans="1:7" ht="15.75" hidden="1" customHeight="1">
      <c r="B138" s="526"/>
      <c r="C138" s="526"/>
      <c r="D138" t="s">
        <v>18</v>
      </c>
      <c r="E138" s="160">
        <v>60</v>
      </c>
      <c r="G138" s="2">
        <f t="shared" si="1"/>
        <v>133.79999999999998</v>
      </c>
    </row>
    <row r="139" spans="1:7" ht="15.75" hidden="1" customHeight="1">
      <c r="B139" s="526"/>
      <c r="C139" s="526"/>
      <c r="D139" t="s">
        <v>19</v>
      </c>
      <c r="E139" s="160">
        <v>5</v>
      </c>
      <c r="G139" s="2">
        <f t="shared" si="1"/>
        <v>138.79999999999998</v>
      </c>
    </row>
    <row r="140" spans="1:7" ht="15.75" hidden="1" customHeight="1">
      <c r="A140" s="7">
        <v>43273</v>
      </c>
      <c r="B140" s="526">
        <v>15575</v>
      </c>
      <c r="C140" s="526" t="s">
        <v>25</v>
      </c>
      <c r="D140" t="s">
        <v>16</v>
      </c>
      <c r="E140" s="160"/>
      <c r="F140" s="160">
        <v>71.8</v>
      </c>
      <c r="G140" s="2">
        <f t="shared" si="1"/>
        <v>66.999999999999986</v>
      </c>
    </row>
    <row r="141" spans="1:7" ht="15.75" hidden="1" customHeight="1">
      <c r="A141" s="7">
        <v>43273</v>
      </c>
      <c r="B141" s="526">
        <v>15575</v>
      </c>
      <c r="C141" s="526" t="s">
        <v>25</v>
      </c>
      <c r="D141" t="s">
        <v>17</v>
      </c>
      <c r="E141" s="160"/>
      <c r="F141" s="160">
        <v>2</v>
      </c>
      <c r="G141" s="2">
        <f t="shared" si="1"/>
        <v>64.999999999999986</v>
      </c>
    </row>
    <row r="142" spans="1:7" ht="15.75" hidden="1" customHeight="1">
      <c r="A142" s="7">
        <v>43311</v>
      </c>
      <c r="B142" s="526">
        <v>15842</v>
      </c>
      <c r="C142" s="526" t="s">
        <v>25</v>
      </c>
      <c r="D142" t="s">
        <v>18</v>
      </c>
      <c r="E142" s="160"/>
      <c r="F142" s="160">
        <v>60</v>
      </c>
      <c r="G142" s="2">
        <f t="shared" ref="G142:G211" si="2">+G141+E142-F142</f>
        <v>4.9999999999999858</v>
      </c>
    </row>
    <row r="143" spans="1:7" ht="15.75" hidden="1" customHeight="1">
      <c r="A143" s="7">
        <v>43311</v>
      </c>
      <c r="B143" s="526">
        <v>15842</v>
      </c>
      <c r="C143" s="526" t="s">
        <v>25</v>
      </c>
      <c r="D143" t="s">
        <v>19</v>
      </c>
      <c r="E143" s="160"/>
      <c r="F143" s="160">
        <v>5</v>
      </c>
      <c r="G143" s="2">
        <f t="shared" si="2"/>
        <v>-1.4210854715202004E-14</v>
      </c>
    </row>
    <row r="144" spans="1:7" ht="15.75" hidden="1" customHeight="1">
      <c r="A144" s="44">
        <v>43281</v>
      </c>
      <c r="B144" s="525" t="s">
        <v>14</v>
      </c>
      <c r="C144" s="525" t="s">
        <v>26</v>
      </c>
      <c r="D144" t="s">
        <v>16</v>
      </c>
      <c r="E144" s="160">
        <v>66.3</v>
      </c>
      <c r="G144" s="2">
        <f t="shared" si="2"/>
        <v>66.299999999999983</v>
      </c>
    </row>
    <row r="145" spans="1:7" ht="15.75" hidden="1" customHeight="1">
      <c r="B145" s="526"/>
      <c r="C145" s="526"/>
      <c r="D145" t="s">
        <v>17</v>
      </c>
      <c r="E145" s="160">
        <v>4</v>
      </c>
      <c r="G145" s="2">
        <f t="shared" si="2"/>
        <v>70.299999999999983</v>
      </c>
    </row>
    <row r="146" spans="1:7" ht="15.75" hidden="1" customHeight="1">
      <c r="B146" s="526"/>
      <c r="C146" s="526"/>
      <c r="D146" t="s">
        <v>18</v>
      </c>
      <c r="E146" s="160">
        <v>60</v>
      </c>
      <c r="G146" s="2">
        <f t="shared" si="2"/>
        <v>130.29999999999998</v>
      </c>
    </row>
    <row r="147" spans="1:7" ht="15.75" hidden="1" customHeight="1">
      <c r="B147" s="526"/>
      <c r="C147" s="526"/>
      <c r="D147" t="s">
        <v>19</v>
      </c>
      <c r="E147" s="160">
        <v>5</v>
      </c>
      <c r="G147" s="2">
        <f t="shared" si="2"/>
        <v>135.29999999999998</v>
      </c>
    </row>
    <row r="148" spans="1:7" ht="15.75" hidden="1" customHeight="1">
      <c r="A148" s="7">
        <v>43311</v>
      </c>
      <c r="B148" s="526">
        <v>15842</v>
      </c>
      <c r="C148" s="526" t="s">
        <v>26</v>
      </c>
      <c r="D148" t="s">
        <v>18</v>
      </c>
      <c r="E148" s="160"/>
      <c r="F148" s="160">
        <v>60</v>
      </c>
      <c r="G148" s="2">
        <f t="shared" si="2"/>
        <v>75.299999999999983</v>
      </c>
    </row>
    <row r="149" spans="1:7" ht="15.75" hidden="1" customHeight="1">
      <c r="A149" s="7">
        <v>43311</v>
      </c>
      <c r="B149" s="526">
        <v>15842</v>
      </c>
      <c r="C149" s="526" t="s">
        <v>26</v>
      </c>
      <c r="D149" t="s">
        <v>19</v>
      </c>
      <c r="E149" s="160"/>
      <c r="F149" s="160">
        <v>5</v>
      </c>
      <c r="G149" s="2">
        <f t="shared" si="2"/>
        <v>70.299999999999983</v>
      </c>
    </row>
    <row r="150" spans="1:7" ht="15.75" hidden="1" customHeight="1">
      <c r="A150" s="7">
        <v>43311</v>
      </c>
      <c r="B150" s="526">
        <v>15842</v>
      </c>
      <c r="C150" s="526" t="s">
        <v>26</v>
      </c>
      <c r="D150" t="s">
        <v>16</v>
      </c>
      <c r="E150" s="160"/>
      <c r="F150" s="160">
        <v>66.3</v>
      </c>
      <c r="G150" s="2">
        <f t="shared" si="2"/>
        <v>3.9999999999999858</v>
      </c>
    </row>
    <row r="151" spans="1:7" ht="15.75" hidden="1" customHeight="1">
      <c r="A151" s="7">
        <v>43311</v>
      </c>
      <c r="B151" s="526">
        <v>15842</v>
      </c>
      <c r="C151" s="526" t="s">
        <v>26</v>
      </c>
      <c r="D151" t="s">
        <v>17</v>
      </c>
      <c r="E151" s="160"/>
      <c r="F151" s="160">
        <v>4</v>
      </c>
      <c r="G151" s="2">
        <f t="shared" si="2"/>
        <v>-1.4210854715202004E-14</v>
      </c>
    </row>
    <row r="152" spans="1:7" ht="15.75" hidden="1" customHeight="1">
      <c r="A152" s="44">
        <v>43312</v>
      </c>
      <c r="B152" s="525" t="s">
        <v>14</v>
      </c>
      <c r="C152" s="525" t="s">
        <v>27</v>
      </c>
      <c r="D152" t="s">
        <v>16</v>
      </c>
      <c r="E152" s="160">
        <v>65</v>
      </c>
      <c r="G152" s="2">
        <f t="shared" si="2"/>
        <v>64.999999999999986</v>
      </c>
    </row>
    <row r="153" spans="1:7" ht="15.75" hidden="1" customHeight="1">
      <c r="B153" s="526"/>
      <c r="C153" s="526"/>
      <c r="D153" t="s">
        <v>17</v>
      </c>
      <c r="E153" s="160">
        <v>2</v>
      </c>
      <c r="G153" s="2">
        <f t="shared" si="2"/>
        <v>66.999999999999986</v>
      </c>
    </row>
    <row r="154" spans="1:7" ht="15.75" hidden="1" customHeight="1">
      <c r="B154" s="526"/>
      <c r="C154" s="526"/>
      <c r="D154" t="s">
        <v>18</v>
      </c>
      <c r="E154" s="160">
        <v>60</v>
      </c>
      <c r="G154" s="2">
        <f t="shared" si="2"/>
        <v>126.99999999999999</v>
      </c>
    </row>
    <row r="155" spans="1:7" ht="15.75" hidden="1" customHeight="1">
      <c r="B155" s="526"/>
      <c r="C155" s="526"/>
      <c r="D155" t="s">
        <v>19</v>
      </c>
      <c r="E155" s="160">
        <v>5</v>
      </c>
      <c r="G155" s="2">
        <f t="shared" si="2"/>
        <v>132</v>
      </c>
    </row>
    <row r="156" spans="1:7" ht="15.75" hidden="1" customHeight="1">
      <c r="A156" s="7">
        <v>43311</v>
      </c>
      <c r="B156" s="526">
        <v>15842</v>
      </c>
      <c r="C156" s="526" t="s">
        <v>27</v>
      </c>
      <c r="D156" t="s">
        <v>18</v>
      </c>
      <c r="E156" s="160"/>
      <c r="F156" s="160">
        <v>60</v>
      </c>
      <c r="G156" s="2">
        <f t="shared" si="2"/>
        <v>72</v>
      </c>
    </row>
    <row r="157" spans="1:7" ht="15.75" hidden="1" customHeight="1">
      <c r="A157" s="7">
        <v>43311</v>
      </c>
      <c r="B157" s="526">
        <v>15842</v>
      </c>
      <c r="C157" s="526" t="s">
        <v>27</v>
      </c>
      <c r="D157" t="s">
        <v>19</v>
      </c>
      <c r="E157" s="160"/>
      <c r="F157" s="160">
        <v>5</v>
      </c>
      <c r="G157" s="2">
        <f t="shared" si="2"/>
        <v>67</v>
      </c>
    </row>
    <row r="158" spans="1:7" ht="15.75" hidden="1" customHeight="1">
      <c r="A158" s="7">
        <v>43353</v>
      </c>
      <c r="B158" s="526">
        <v>16106</v>
      </c>
      <c r="C158" s="526" t="s">
        <v>27</v>
      </c>
      <c r="D158" t="s">
        <v>16</v>
      </c>
      <c r="E158" s="160"/>
      <c r="F158" s="160">
        <v>65</v>
      </c>
      <c r="G158" s="2">
        <f t="shared" si="2"/>
        <v>2</v>
      </c>
    </row>
    <row r="159" spans="1:7" ht="15.75" hidden="1" customHeight="1">
      <c r="A159" s="7">
        <v>43353</v>
      </c>
      <c r="B159" s="526">
        <v>16106</v>
      </c>
      <c r="C159" s="526" t="s">
        <v>27</v>
      </c>
      <c r="D159" t="s">
        <v>17</v>
      </c>
      <c r="E159" s="160"/>
      <c r="F159" s="160">
        <v>2</v>
      </c>
      <c r="G159" s="2">
        <f t="shared" si="2"/>
        <v>0</v>
      </c>
    </row>
    <row r="160" spans="1:7" ht="15.75" hidden="1" customHeight="1">
      <c r="A160" s="44">
        <v>43343</v>
      </c>
      <c r="B160" s="525" t="s">
        <v>14</v>
      </c>
      <c r="C160" s="525" t="s">
        <v>28</v>
      </c>
      <c r="D160" t="s">
        <v>16</v>
      </c>
      <c r="E160" s="160">
        <v>64.5</v>
      </c>
      <c r="G160" s="2">
        <f t="shared" si="2"/>
        <v>64.5</v>
      </c>
    </row>
    <row r="161" spans="1:7" ht="15.75" hidden="1" customHeight="1">
      <c r="B161" s="526"/>
      <c r="C161" s="526"/>
      <c r="D161" t="s">
        <v>17</v>
      </c>
      <c r="E161" s="160">
        <v>2</v>
      </c>
      <c r="G161" s="2">
        <f t="shared" si="2"/>
        <v>66.5</v>
      </c>
    </row>
    <row r="162" spans="1:7" ht="15.75" hidden="1" customHeight="1">
      <c r="B162" s="526"/>
      <c r="C162" s="526"/>
      <c r="D162" t="s">
        <v>18</v>
      </c>
      <c r="E162" s="160">
        <v>60</v>
      </c>
      <c r="G162" s="2">
        <f t="shared" si="2"/>
        <v>126.5</v>
      </c>
    </row>
    <row r="163" spans="1:7" ht="15.75" hidden="1" customHeight="1">
      <c r="B163" s="526"/>
      <c r="C163" s="526"/>
      <c r="D163" t="s">
        <v>19</v>
      </c>
      <c r="E163" s="160">
        <v>5</v>
      </c>
      <c r="G163" s="2">
        <f t="shared" si="2"/>
        <v>131.5</v>
      </c>
    </row>
    <row r="164" spans="1:7" ht="15.75" hidden="1" customHeight="1">
      <c r="B164" s="526"/>
      <c r="C164" s="526"/>
      <c r="D164" t="s">
        <v>35</v>
      </c>
      <c r="E164" s="160">
        <v>25</v>
      </c>
      <c r="G164" s="2">
        <f t="shared" si="2"/>
        <v>156.5</v>
      </c>
    </row>
    <row r="165" spans="1:7" ht="15.75" hidden="1" customHeight="1">
      <c r="A165" s="7">
        <v>43388</v>
      </c>
      <c r="B165" s="526">
        <v>9011</v>
      </c>
      <c r="C165" s="526" t="s">
        <v>28</v>
      </c>
      <c r="D165" t="s">
        <v>35</v>
      </c>
      <c r="E165" s="160"/>
      <c r="F165" s="160">
        <v>25</v>
      </c>
      <c r="G165" s="2">
        <f t="shared" si="2"/>
        <v>131.5</v>
      </c>
    </row>
    <row r="166" spans="1:7" ht="15.75" hidden="1" customHeight="1">
      <c r="A166" s="7">
        <v>43388</v>
      </c>
      <c r="B166" s="526">
        <v>16316</v>
      </c>
      <c r="C166" s="526" t="s">
        <v>28</v>
      </c>
      <c r="D166" t="s">
        <v>16</v>
      </c>
      <c r="E166" s="160"/>
      <c r="F166" s="160">
        <v>64.5</v>
      </c>
      <c r="G166" s="2">
        <f t="shared" si="2"/>
        <v>67</v>
      </c>
    </row>
    <row r="167" spans="1:7" ht="15.75" hidden="1" customHeight="1">
      <c r="A167" s="7">
        <v>43388</v>
      </c>
      <c r="B167" s="526">
        <v>16316</v>
      </c>
      <c r="C167" s="526" t="s">
        <v>28</v>
      </c>
      <c r="D167" t="s">
        <v>17</v>
      </c>
      <c r="E167" s="160"/>
      <c r="F167" s="160">
        <v>2</v>
      </c>
      <c r="G167" s="2">
        <f t="shared" si="2"/>
        <v>65</v>
      </c>
    </row>
    <row r="168" spans="1:7" ht="15.75" hidden="1" customHeight="1">
      <c r="A168" s="7">
        <v>43388</v>
      </c>
      <c r="B168" s="526">
        <v>16316</v>
      </c>
      <c r="C168" s="526" t="s">
        <v>28</v>
      </c>
      <c r="D168" t="s">
        <v>18</v>
      </c>
      <c r="E168" s="160"/>
      <c r="F168" s="160">
        <v>60</v>
      </c>
      <c r="G168" s="2">
        <f t="shared" si="2"/>
        <v>5</v>
      </c>
    </row>
    <row r="169" spans="1:7" ht="15.75" hidden="1" customHeight="1">
      <c r="A169" s="7">
        <v>43388</v>
      </c>
      <c r="B169" s="526">
        <v>16316</v>
      </c>
      <c r="C169" s="526" t="s">
        <v>28</v>
      </c>
      <c r="D169" t="s">
        <v>19</v>
      </c>
      <c r="E169" s="160"/>
      <c r="F169" s="160">
        <v>5</v>
      </c>
      <c r="G169" s="2">
        <f t="shared" si="2"/>
        <v>0</v>
      </c>
    </row>
    <row r="170" spans="1:7" ht="15.75" hidden="1" customHeight="1">
      <c r="A170" s="44">
        <v>43373</v>
      </c>
      <c r="B170" s="525" t="s">
        <v>14</v>
      </c>
      <c r="C170" s="525" t="s">
        <v>29</v>
      </c>
      <c r="D170" t="s">
        <v>16</v>
      </c>
      <c r="E170" s="160">
        <v>106.1</v>
      </c>
      <c r="G170" s="2">
        <f t="shared" si="2"/>
        <v>106.1</v>
      </c>
    </row>
    <row r="171" spans="1:7" ht="15.75" hidden="1" customHeight="1">
      <c r="B171" s="526"/>
      <c r="C171" s="526"/>
      <c r="D171" t="s">
        <v>17</v>
      </c>
      <c r="E171" s="160">
        <v>4</v>
      </c>
      <c r="G171" s="2">
        <f t="shared" si="2"/>
        <v>110.1</v>
      </c>
    </row>
    <row r="172" spans="1:7" ht="15.75" hidden="1" customHeight="1">
      <c r="B172" s="526"/>
      <c r="C172" s="526"/>
      <c r="D172" t="s">
        <v>18</v>
      </c>
      <c r="E172" s="160">
        <v>60</v>
      </c>
      <c r="G172" s="2">
        <f t="shared" si="2"/>
        <v>170.1</v>
      </c>
    </row>
    <row r="173" spans="1:7" ht="15.75" hidden="1" customHeight="1">
      <c r="B173" s="526"/>
      <c r="C173" s="526"/>
      <c r="D173" t="s">
        <v>19</v>
      </c>
      <c r="E173" s="160">
        <v>5</v>
      </c>
      <c r="G173" s="2">
        <f t="shared" si="2"/>
        <v>175.1</v>
      </c>
    </row>
    <row r="174" spans="1:7" ht="15.75" hidden="1" customHeight="1">
      <c r="A174" s="7">
        <v>43388</v>
      </c>
      <c r="B174" s="526">
        <v>16316</v>
      </c>
      <c r="C174" s="526" t="s">
        <v>53</v>
      </c>
      <c r="D174" t="s">
        <v>18</v>
      </c>
      <c r="E174" s="160"/>
      <c r="F174" s="160">
        <v>60</v>
      </c>
      <c r="G174" s="2">
        <f t="shared" si="2"/>
        <v>115.1</v>
      </c>
    </row>
    <row r="175" spans="1:7" ht="15.75" hidden="1" customHeight="1">
      <c r="A175" s="7">
        <v>43388</v>
      </c>
      <c r="B175" s="526">
        <v>16316</v>
      </c>
      <c r="C175" s="526" t="s">
        <v>53</v>
      </c>
      <c r="D175" t="s">
        <v>19</v>
      </c>
      <c r="E175" s="160"/>
      <c r="F175" s="160">
        <v>5</v>
      </c>
      <c r="G175" s="2">
        <f t="shared" si="2"/>
        <v>110.1</v>
      </c>
    </row>
    <row r="176" spans="1:7" ht="15.75" hidden="1" customHeight="1">
      <c r="A176" s="7">
        <v>43433</v>
      </c>
      <c r="B176" s="526">
        <v>16663</v>
      </c>
      <c r="C176" s="526" t="s">
        <v>53</v>
      </c>
      <c r="D176" t="s">
        <v>16</v>
      </c>
      <c r="E176" s="160"/>
      <c r="F176" s="160">
        <v>106.1</v>
      </c>
      <c r="G176" s="2">
        <f t="shared" si="2"/>
        <v>4</v>
      </c>
    </row>
    <row r="177" spans="1:7" ht="15.75" hidden="1" customHeight="1">
      <c r="A177" s="7">
        <v>43433</v>
      </c>
      <c r="B177" s="526">
        <v>16663</v>
      </c>
      <c r="C177" s="526" t="s">
        <v>53</v>
      </c>
      <c r="D177" t="s">
        <v>17</v>
      </c>
      <c r="E177" s="160"/>
      <c r="F177" s="160">
        <v>4</v>
      </c>
      <c r="G177" s="2">
        <f t="shared" si="2"/>
        <v>0</v>
      </c>
    </row>
    <row r="178" spans="1:7" ht="15.75" hidden="1" customHeight="1">
      <c r="A178" s="44">
        <v>43404</v>
      </c>
      <c r="B178" s="525" t="s">
        <v>14</v>
      </c>
      <c r="C178" s="525" t="s">
        <v>30</v>
      </c>
      <c r="D178" t="s">
        <v>16</v>
      </c>
      <c r="E178" s="160">
        <v>108.5</v>
      </c>
      <c r="G178" s="2">
        <f t="shared" si="2"/>
        <v>108.5</v>
      </c>
    </row>
    <row r="179" spans="1:7" ht="15.75" hidden="1" customHeight="1">
      <c r="B179" s="526"/>
      <c r="C179" s="526"/>
      <c r="D179" t="s">
        <v>17</v>
      </c>
      <c r="E179" s="160">
        <v>5</v>
      </c>
      <c r="G179" s="2">
        <f t="shared" si="2"/>
        <v>113.5</v>
      </c>
    </row>
    <row r="180" spans="1:7" ht="15.75" hidden="1" customHeight="1">
      <c r="B180" s="526"/>
      <c r="C180" s="526"/>
      <c r="D180" t="s">
        <v>18</v>
      </c>
      <c r="E180" s="160">
        <v>60</v>
      </c>
      <c r="G180" s="2">
        <f t="shared" si="2"/>
        <v>173.5</v>
      </c>
    </row>
    <row r="181" spans="1:7" ht="15.75" hidden="1" customHeight="1">
      <c r="B181" s="526"/>
      <c r="C181" s="526"/>
      <c r="D181" t="s">
        <v>19</v>
      </c>
      <c r="E181" s="160">
        <v>5</v>
      </c>
      <c r="G181" s="2">
        <f t="shared" si="2"/>
        <v>178.5</v>
      </c>
    </row>
    <row r="182" spans="1:7" ht="15.75" hidden="1" customHeight="1">
      <c r="A182" s="7">
        <v>43444</v>
      </c>
      <c r="B182" s="526">
        <v>16743</v>
      </c>
      <c r="C182" s="526" t="s">
        <v>30</v>
      </c>
      <c r="D182" t="s">
        <v>16</v>
      </c>
      <c r="E182" s="160"/>
      <c r="F182" s="170">
        <v>108.5</v>
      </c>
      <c r="G182" s="2">
        <f t="shared" si="2"/>
        <v>70</v>
      </c>
    </row>
    <row r="183" spans="1:7" ht="15.75" hidden="1" customHeight="1">
      <c r="A183" s="7">
        <v>43444</v>
      </c>
      <c r="B183" s="526">
        <v>16743</v>
      </c>
      <c r="C183" s="526" t="s">
        <v>30</v>
      </c>
      <c r="D183" t="s">
        <v>17</v>
      </c>
      <c r="E183" s="160"/>
      <c r="F183" s="170">
        <v>5</v>
      </c>
      <c r="G183" s="2">
        <f t="shared" si="2"/>
        <v>65</v>
      </c>
    </row>
    <row r="184" spans="1:7" ht="15.75" hidden="1" customHeight="1">
      <c r="A184" s="7">
        <v>43484</v>
      </c>
      <c r="B184" s="526">
        <v>16977</v>
      </c>
      <c r="C184" s="526" t="s">
        <v>30</v>
      </c>
      <c r="D184" t="s">
        <v>18</v>
      </c>
      <c r="E184" s="160"/>
      <c r="F184" s="170">
        <v>60</v>
      </c>
      <c r="G184" s="2">
        <f t="shared" si="2"/>
        <v>5</v>
      </c>
    </row>
    <row r="185" spans="1:7" ht="15.75" hidden="1" customHeight="1">
      <c r="A185" s="7">
        <v>43484</v>
      </c>
      <c r="B185" s="526">
        <v>16977</v>
      </c>
      <c r="C185" s="526" t="s">
        <v>30</v>
      </c>
      <c r="D185" t="s">
        <v>19</v>
      </c>
      <c r="E185" s="160"/>
      <c r="F185" s="170">
        <v>5</v>
      </c>
      <c r="G185" s="2">
        <f t="shared" si="2"/>
        <v>0</v>
      </c>
    </row>
    <row r="186" spans="1:7" ht="15.75" hidden="1" customHeight="1">
      <c r="A186" s="44">
        <v>43434</v>
      </c>
      <c r="B186" s="525" t="s">
        <v>14</v>
      </c>
      <c r="C186" s="525" t="s">
        <v>33</v>
      </c>
      <c r="D186" t="s">
        <v>16</v>
      </c>
      <c r="E186" s="160">
        <v>111.8</v>
      </c>
      <c r="G186" s="2">
        <f t="shared" si="2"/>
        <v>111.8</v>
      </c>
    </row>
    <row r="187" spans="1:7" ht="15.75" hidden="1" customHeight="1">
      <c r="B187" s="526"/>
      <c r="C187" s="526"/>
      <c r="D187" t="s">
        <v>17</v>
      </c>
      <c r="E187" s="160">
        <v>5</v>
      </c>
      <c r="G187" s="2">
        <f t="shared" si="2"/>
        <v>116.8</v>
      </c>
    </row>
    <row r="188" spans="1:7" ht="15.75" hidden="1" customHeight="1">
      <c r="B188" s="526"/>
      <c r="C188" s="526"/>
      <c r="D188" t="s">
        <v>18</v>
      </c>
      <c r="E188" s="160">
        <v>60</v>
      </c>
      <c r="G188" s="2">
        <f t="shared" si="2"/>
        <v>176.8</v>
      </c>
    </row>
    <row r="189" spans="1:7" ht="15.75" hidden="1" customHeight="1">
      <c r="B189" s="526"/>
      <c r="C189" s="526"/>
      <c r="D189" t="s">
        <v>19</v>
      </c>
      <c r="E189" s="160">
        <v>5</v>
      </c>
      <c r="G189" s="2">
        <f t="shared" si="2"/>
        <v>181.8</v>
      </c>
    </row>
    <row r="190" spans="1:7" ht="15.75" hidden="1" customHeight="1">
      <c r="A190" s="7">
        <v>43484</v>
      </c>
      <c r="B190" s="526">
        <v>16977</v>
      </c>
      <c r="C190" s="526" t="s">
        <v>33</v>
      </c>
      <c r="D190" t="s">
        <v>16</v>
      </c>
      <c r="E190" s="160"/>
      <c r="F190" s="160">
        <v>111.8</v>
      </c>
      <c r="G190" s="2">
        <f t="shared" si="2"/>
        <v>70.000000000000014</v>
      </c>
    </row>
    <row r="191" spans="1:7" ht="15.75" hidden="1" customHeight="1">
      <c r="A191" s="7">
        <v>43484</v>
      </c>
      <c r="B191" s="526">
        <v>16977</v>
      </c>
      <c r="C191" s="526" t="s">
        <v>33</v>
      </c>
      <c r="D191" t="s">
        <v>17</v>
      </c>
      <c r="E191" s="160"/>
      <c r="F191" s="160">
        <v>5</v>
      </c>
      <c r="G191" s="2">
        <f t="shared" si="2"/>
        <v>65.000000000000014</v>
      </c>
    </row>
    <row r="192" spans="1:7" ht="15.75" hidden="1" customHeight="1">
      <c r="A192" s="7">
        <v>43484</v>
      </c>
      <c r="B192" s="526">
        <v>16977</v>
      </c>
      <c r="C192" s="526" t="s">
        <v>33</v>
      </c>
      <c r="D192" t="s">
        <v>18</v>
      </c>
      <c r="E192" s="160"/>
      <c r="F192" s="160">
        <v>60</v>
      </c>
      <c r="G192" s="2">
        <f t="shared" si="2"/>
        <v>5.0000000000000142</v>
      </c>
    </row>
    <row r="193" spans="1:7" ht="15.75" hidden="1" customHeight="1">
      <c r="A193" s="7">
        <v>43484</v>
      </c>
      <c r="B193" s="526">
        <v>16977</v>
      </c>
      <c r="C193" s="526" t="s">
        <v>33</v>
      </c>
      <c r="D193" t="s">
        <v>19</v>
      </c>
      <c r="E193" s="160"/>
      <c r="F193" s="160">
        <v>5</v>
      </c>
      <c r="G193" s="2">
        <f t="shared" si="2"/>
        <v>1.4210854715202004E-14</v>
      </c>
    </row>
    <row r="194" spans="1:7" ht="15.75" hidden="1" customHeight="1">
      <c r="A194" s="44">
        <v>43465</v>
      </c>
      <c r="B194" s="525" t="s">
        <v>14</v>
      </c>
      <c r="C194" s="525" t="s">
        <v>34</v>
      </c>
      <c r="D194" t="s">
        <v>16</v>
      </c>
      <c r="E194" s="160">
        <v>119.5</v>
      </c>
      <c r="G194" s="2">
        <f t="shared" si="2"/>
        <v>119.50000000000001</v>
      </c>
    </row>
    <row r="195" spans="1:7" ht="15.75" hidden="1" customHeight="1">
      <c r="B195" s="526"/>
      <c r="C195" s="526"/>
      <c r="D195" t="s">
        <v>17</v>
      </c>
      <c r="E195" s="160">
        <v>5</v>
      </c>
      <c r="G195" s="2">
        <f t="shared" si="2"/>
        <v>124.50000000000001</v>
      </c>
    </row>
    <row r="196" spans="1:7" ht="15.75" hidden="1" customHeight="1">
      <c r="B196" s="526"/>
      <c r="C196" s="526"/>
      <c r="D196" t="s">
        <v>18</v>
      </c>
      <c r="E196" s="160">
        <v>60</v>
      </c>
      <c r="G196" s="2">
        <f t="shared" si="2"/>
        <v>184.5</v>
      </c>
    </row>
    <row r="197" spans="1:7" ht="15.75" hidden="1" customHeight="1">
      <c r="B197" s="526"/>
      <c r="C197" s="526"/>
      <c r="D197" t="s">
        <v>19</v>
      </c>
      <c r="E197" s="160">
        <v>5</v>
      </c>
      <c r="G197" s="2">
        <f t="shared" si="2"/>
        <v>189.5</v>
      </c>
    </row>
    <row r="198" spans="1:7" ht="15.75" hidden="1" customHeight="1">
      <c r="A198" s="7">
        <v>43484</v>
      </c>
      <c r="B198" s="526">
        <v>16977</v>
      </c>
      <c r="C198" s="526" t="s">
        <v>34</v>
      </c>
      <c r="D198" t="s">
        <v>18</v>
      </c>
      <c r="E198" s="160"/>
      <c r="F198" s="160">
        <v>60</v>
      </c>
      <c r="G198" s="2">
        <f t="shared" si="2"/>
        <v>129.5</v>
      </c>
    </row>
    <row r="199" spans="1:7" ht="15.75" hidden="1" customHeight="1">
      <c r="A199" s="7">
        <v>43484</v>
      </c>
      <c r="B199" s="526">
        <v>16977</v>
      </c>
      <c r="C199" s="526" t="s">
        <v>34</v>
      </c>
      <c r="D199" t="s">
        <v>19</v>
      </c>
      <c r="E199" s="160"/>
      <c r="F199" s="160">
        <v>5</v>
      </c>
      <c r="G199" s="2">
        <f t="shared" si="2"/>
        <v>124.5</v>
      </c>
    </row>
    <row r="200" spans="1:7" ht="15.75" hidden="1" customHeight="1">
      <c r="A200" s="7">
        <v>43521</v>
      </c>
      <c r="B200" s="526">
        <v>17187</v>
      </c>
      <c r="C200" s="526" t="s">
        <v>34</v>
      </c>
      <c r="D200" t="s">
        <v>16</v>
      </c>
      <c r="E200" s="160"/>
      <c r="F200" s="160">
        <v>119.5</v>
      </c>
      <c r="G200" s="2">
        <f t="shared" si="2"/>
        <v>5</v>
      </c>
    </row>
    <row r="201" spans="1:7" ht="15.75" hidden="1" customHeight="1">
      <c r="A201" s="7">
        <v>43521</v>
      </c>
      <c r="B201" s="526">
        <v>17187</v>
      </c>
      <c r="C201" s="526" t="s">
        <v>34</v>
      </c>
      <c r="D201" t="s">
        <v>17</v>
      </c>
      <c r="E201" s="160"/>
      <c r="F201" s="160">
        <v>5</v>
      </c>
      <c r="G201" s="2">
        <f t="shared" si="2"/>
        <v>0</v>
      </c>
    </row>
    <row r="202" spans="1:7" ht="15.75" hidden="1" customHeight="1">
      <c r="A202" s="44">
        <v>43496</v>
      </c>
      <c r="B202" s="525" t="s">
        <v>14</v>
      </c>
      <c r="C202" s="525" t="s">
        <v>15</v>
      </c>
      <c r="D202" t="s">
        <v>16</v>
      </c>
      <c r="E202" s="160">
        <v>136.5</v>
      </c>
      <c r="G202" s="2">
        <f t="shared" si="2"/>
        <v>136.5</v>
      </c>
    </row>
    <row r="203" spans="1:7" ht="15.75" hidden="1" customHeight="1">
      <c r="B203" s="526"/>
      <c r="C203" s="526"/>
      <c r="D203" t="s">
        <v>17</v>
      </c>
      <c r="E203" s="160">
        <v>5</v>
      </c>
      <c r="G203" s="2">
        <f t="shared" si="2"/>
        <v>141.5</v>
      </c>
    </row>
    <row r="204" spans="1:7" ht="15.75" hidden="1" customHeight="1">
      <c r="B204" s="526"/>
      <c r="C204" s="526"/>
      <c r="D204" t="s">
        <v>18</v>
      </c>
      <c r="E204" s="160">
        <v>60</v>
      </c>
      <c r="G204" s="2">
        <f t="shared" si="2"/>
        <v>201.5</v>
      </c>
    </row>
    <row r="205" spans="1:7" ht="15.75" hidden="1" customHeight="1">
      <c r="B205" s="526"/>
      <c r="C205" s="526"/>
      <c r="D205" t="s">
        <v>19</v>
      </c>
      <c r="E205" s="160">
        <v>5</v>
      </c>
      <c r="G205" s="2">
        <f t="shared" si="2"/>
        <v>206.5</v>
      </c>
    </row>
    <row r="206" spans="1:7" ht="15.75" hidden="1" customHeight="1">
      <c r="A206" s="7">
        <v>43549</v>
      </c>
      <c r="B206" s="526">
        <v>17387</v>
      </c>
      <c r="C206" s="526" t="s">
        <v>15</v>
      </c>
      <c r="D206" t="s">
        <v>16</v>
      </c>
      <c r="E206" s="160"/>
      <c r="F206" s="160">
        <v>136.5</v>
      </c>
      <c r="G206" s="2">
        <f t="shared" si="2"/>
        <v>70</v>
      </c>
    </row>
    <row r="207" spans="1:7" ht="15.75" hidden="1" customHeight="1">
      <c r="A207" s="7">
        <v>43549</v>
      </c>
      <c r="B207" s="526">
        <v>17387</v>
      </c>
      <c r="C207" s="526" t="s">
        <v>15</v>
      </c>
      <c r="D207" t="s">
        <v>17</v>
      </c>
      <c r="E207" s="160"/>
      <c r="F207" s="160">
        <v>5</v>
      </c>
      <c r="G207" s="2">
        <f t="shared" si="2"/>
        <v>65</v>
      </c>
    </row>
    <row r="208" spans="1:7" ht="15.75" hidden="1" customHeight="1">
      <c r="A208" s="7">
        <v>43549</v>
      </c>
      <c r="B208" s="526">
        <v>17387</v>
      </c>
      <c r="C208" s="526" t="s">
        <v>15</v>
      </c>
      <c r="D208" t="s">
        <v>18</v>
      </c>
      <c r="E208" s="160"/>
      <c r="F208" s="160">
        <v>60</v>
      </c>
      <c r="G208" s="2">
        <f t="shared" si="2"/>
        <v>5</v>
      </c>
    </row>
    <row r="209" spans="1:7" ht="15.75" hidden="1" customHeight="1">
      <c r="A209" s="7">
        <v>43549</v>
      </c>
      <c r="B209" s="526">
        <v>17387</v>
      </c>
      <c r="C209" s="526" t="s">
        <v>15</v>
      </c>
      <c r="D209" t="s">
        <v>19</v>
      </c>
      <c r="E209" s="160"/>
      <c r="F209" s="160">
        <v>5</v>
      </c>
      <c r="G209" s="2">
        <f t="shared" si="2"/>
        <v>0</v>
      </c>
    </row>
    <row r="210" spans="1:7" ht="15.75" hidden="1" customHeight="1">
      <c r="A210" s="44">
        <v>43524</v>
      </c>
      <c r="B210" s="525" t="s">
        <v>14</v>
      </c>
      <c r="C210" s="525" t="s">
        <v>20</v>
      </c>
      <c r="D210" t="s">
        <v>16</v>
      </c>
      <c r="E210" s="160">
        <v>144.30000000000001</v>
      </c>
      <c r="G210" s="2">
        <f t="shared" si="2"/>
        <v>144.30000000000001</v>
      </c>
    </row>
    <row r="211" spans="1:7" ht="15.75" hidden="1" customHeight="1">
      <c r="B211" s="526"/>
      <c r="C211" s="526"/>
      <c r="D211" t="s">
        <v>17</v>
      </c>
      <c r="E211" s="160">
        <v>6.1</v>
      </c>
      <c r="G211" s="2">
        <f t="shared" si="2"/>
        <v>150.4</v>
      </c>
    </row>
    <row r="212" spans="1:7" ht="15.75" hidden="1" customHeight="1">
      <c r="B212" s="526"/>
      <c r="C212" s="526"/>
      <c r="D212" t="s">
        <v>18</v>
      </c>
      <c r="E212" s="160">
        <v>56</v>
      </c>
      <c r="G212" s="2">
        <f t="shared" ref="G212:G276" si="3">+G211+E212-F212</f>
        <v>206.4</v>
      </c>
    </row>
    <row r="213" spans="1:7" ht="15.75" hidden="1" customHeight="1">
      <c r="B213" s="526"/>
      <c r="C213" s="526"/>
      <c r="D213" t="s">
        <v>19</v>
      </c>
      <c r="E213" s="160">
        <v>5</v>
      </c>
      <c r="G213" s="2">
        <f t="shared" si="3"/>
        <v>211.4</v>
      </c>
    </row>
    <row r="214" spans="1:7" ht="15.75" hidden="1" customHeight="1">
      <c r="A214" s="7">
        <v>43549</v>
      </c>
      <c r="B214" s="526">
        <v>17387</v>
      </c>
      <c r="C214" s="526" t="s">
        <v>20</v>
      </c>
      <c r="D214" t="s">
        <v>18</v>
      </c>
      <c r="E214" s="160"/>
      <c r="F214" s="160">
        <v>56</v>
      </c>
      <c r="G214" s="2">
        <f t="shared" si="3"/>
        <v>155.4</v>
      </c>
    </row>
    <row r="215" spans="1:7" ht="15.75" hidden="1" customHeight="1">
      <c r="A215" s="7">
        <v>43549</v>
      </c>
      <c r="B215" s="526">
        <v>17387</v>
      </c>
      <c r="C215" s="526" t="s">
        <v>20</v>
      </c>
      <c r="D215" t="s">
        <v>19</v>
      </c>
      <c r="E215" s="160"/>
      <c r="F215" s="160">
        <v>5</v>
      </c>
      <c r="G215" s="2">
        <f t="shared" si="3"/>
        <v>150.4</v>
      </c>
    </row>
    <row r="216" spans="1:7" ht="15.75" hidden="1" customHeight="1">
      <c r="A216" s="7">
        <v>43550</v>
      </c>
      <c r="B216" s="526">
        <v>17421</v>
      </c>
      <c r="C216" s="526" t="s">
        <v>20</v>
      </c>
      <c r="D216" t="s">
        <v>16</v>
      </c>
      <c r="E216" s="160"/>
      <c r="F216" s="160">
        <v>144.30000000000001</v>
      </c>
      <c r="G216" s="2">
        <f t="shared" si="3"/>
        <v>6.0999999999999943</v>
      </c>
    </row>
    <row r="217" spans="1:7" ht="15.75" hidden="1" customHeight="1">
      <c r="A217" s="7">
        <v>43578</v>
      </c>
      <c r="B217" s="526">
        <v>17634</v>
      </c>
      <c r="C217" s="526" t="s">
        <v>20</v>
      </c>
      <c r="D217" t="s">
        <v>17</v>
      </c>
      <c r="E217" s="160"/>
      <c r="F217" s="160">
        <v>6.1</v>
      </c>
      <c r="G217" s="2">
        <f t="shared" si="3"/>
        <v>0</v>
      </c>
    </row>
    <row r="218" spans="1:7" ht="15.75" hidden="1" customHeight="1">
      <c r="A218" s="44">
        <v>43555</v>
      </c>
      <c r="B218" s="525" t="s">
        <v>14</v>
      </c>
      <c r="C218" s="525" t="s">
        <v>23</v>
      </c>
      <c r="D218" t="s">
        <v>16</v>
      </c>
      <c r="E218" s="160">
        <v>75.900000000000006</v>
      </c>
      <c r="G218" s="2">
        <f t="shared" si="3"/>
        <v>75.900000000000006</v>
      </c>
    </row>
    <row r="219" spans="1:7" ht="15.75" hidden="1" customHeight="1">
      <c r="B219" s="526"/>
      <c r="C219" s="526"/>
      <c r="D219" t="s">
        <v>17</v>
      </c>
      <c r="E219" s="160">
        <v>4.9000000000000004</v>
      </c>
      <c r="G219" s="2">
        <f t="shared" si="3"/>
        <v>80.800000000000011</v>
      </c>
    </row>
    <row r="220" spans="1:7" ht="15.75" hidden="1" customHeight="1">
      <c r="B220" s="526"/>
      <c r="C220" s="526"/>
      <c r="D220" t="s">
        <v>18</v>
      </c>
      <c r="E220" s="160">
        <v>60</v>
      </c>
      <c r="G220" s="2">
        <f t="shared" si="3"/>
        <v>140.80000000000001</v>
      </c>
    </row>
    <row r="221" spans="1:7" ht="15.75" hidden="1" customHeight="1">
      <c r="B221" s="526"/>
      <c r="C221" s="526"/>
      <c r="D221" t="s">
        <v>19</v>
      </c>
      <c r="E221" s="160">
        <v>5</v>
      </c>
      <c r="G221" s="2">
        <f t="shared" si="3"/>
        <v>145.80000000000001</v>
      </c>
    </row>
    <row r="222" spans="1:7" ht="15.75" hidden="1" customHeight="1">
      <c r="A222" s="7">
        <v>43595</v>
      </c>
      <c r="B222" s="526">
        <v>17831</v>
      </c>
      <c r="C222" s="526" t="s">
        <v>23</v>
      </c>
      <c r="D222" t="s">
        <v>16</v>
      </c>
      <c r="E222" s="160"/>
      <c r="F222" s="160">
        <v>75.900000000000006</v>
      </c>
      <c r="G222" s="2">
        <f t="shared" si="3"/>
        <v>69.900000000000006</v>
      </c>
    </row>
    <row r="223" spans="1:7" ht="15.75" hidden="1" customHeight="1">
      <c r="A223" s="7">
        <v>43595</v>
      </c>
      <c r="B223" s="526">
        <v>17831</v>
      </c>
      <c r="C223" s="526" t="s">
        <v>23</v>
      </c>
      <c r="D223" t="s">
        <v>17</v>
      </c>
      <c r="E223" s="160"/>
      <c r="F223" s="160">
        <v>4.9000000000000004</v>
      </c>
      <c r="G223" s="2">
        <f t="shared" si="3"/>
        <v>65</v>
      </c>
    </row>
    <row r="224" spans="1:7" ht="15.75" hidden="1" customHeight="1">
      <c r="A224" s="7">
        <v>43682</v>
      </c>
      <c r="B224" s="526">
        <v>18407</v>
      </c>
      <c r="C224" s="526" t="s">
        <v>23</v>
      </c>
      <c r="D224" t="s">
        <v>18</v>
      </c>
      <c r="E224" s="160"/>
      <c r="F224" s="160">
        <v>60</v>
      </c>
      <c r="G224" s="2">
        <f t="shared" si="3"/>
        <v>5</v>
      </c>
    </row>
    <row r="225" spans="1:7" ht="15.75" hidden="1" customHeight="1">
      <c r="A225" s="7">
        <v>43682</v>
      </c>
      <c r="B225" s="526">
        <v>18407</v>
      </c>
      <c r="C225" s="526" t="s">
        <v>23</v>
      </c>
      <c r="D225" t="s">
        <v>19</v>
      </c>
      <c r="E225" s="160"/>
      <c r="F225" s="160">
        <v>5</v>
      </c>
      <c r="G225" s="2">
        <f t="shared" si="3"/>
        <v>0</v>
      </c>
    </row>
    <row r="226" spans="1:7" ht="15.75" hidden="1" customHeight="1">
      <c r="A226" s="44">
        <v>43585</v>
      </c>
      <c r="B226" s="525" t="s">
        <v>14</v>
      </c>
      <c r="C226" s="525" t="s">
        <v>24</v>
      </c>
      <c r="D226" t="s">
        <v>16</v>
      </c>
      <c r="E226" s="160">
        <v>75.599999999999994</v>
      </c>
      <c r="G226" s="2">
        <f t="shared" si="3"/>
        <v>75.599999999999994</v>
      </c>
    </row>
    <row r="227" spans="1:7" ht="15.75" hidden="1" customHeight="1">
      <c r="B227" s="526"/>
      <c r="C227" s="526"/>
      <c r="D227" t="s">
        <v>17</v>
      </c>
      <c r="E227" s="160">
        <v>4.5</v>
      </c>
      <c r="G227" s="2">
        <f t="shared" si="3"/>
        <v>80.099999999999994</v>
      </c>
    </row>
    <row r="228" spans="1:7" ht="15.75" hidden="1" customHeight="1">
      <c r="B228" s="526"/>
      <c r="C228" s="526"/>
      <c r="D228" t="s">
        <v>18</v>
      </c>
      <c r="E228" s="160">
        <v>60</v>
      </c>
      <c r="G228" s="2">
        <f t="shared" si="3"/>
        <v>140.1</v>
      </c>
    </row>
    <row r="229" spans="1:7" ht="15.75" hidden="1" customHeight="1">
      <c r="B229" s="526"/>
      <c r="C229" s="526"/>
      <c r="D229" t="s">
        <v>19</v>
      </c>
      <c r="E229" s="160">
        <v>5</v>
      </c>
      <c r="G229" s="2">
        <f t="shared" si="3"/>
        <v>145.1</v>
      </c>
    </row>
    <row r="230" spans="1:7" ht="15.75" hidden="1" customHeight="1">
      <c r="A230" s="7">
        <v>43640</v>
      </c>
      <c r="B230" s="526">
        <v>18080</v>
      </c>
      <c r="C230" s="526" t="s">
        <v>24</v>
      </c>
      <c r="D230" t="s">
        <v>16</v>
      </c>
      <c r="E230" s="160"/>
      <c r="F230" s="160">
        <v>75.599999999999994</v>
      </c>
      <c r="G230" s="2">
        <f t="shared" si="3"/>
        <v>69.5</v>
      </c>
    </row>
    <row r="231" spans="1:7" ht="15.75" hidden="1" customHeight="1">
      <c r="A231" s="7">
        <v>43640</v>
      </c>
      <c r="B231" s="526">
        <v>18080</v>
      </c>
      <c r="C231" s="526" t="s">
        <v>24</v>
      </c>
      <c r="D231" t="s">
        <v>17</v>
      </c>
      <c r="E231" s="160"/>
      <c r="F231" s="160">
        <v>4.5</v>
      </c>
      <c r="G231" s="2">
        <f t="shared" si="3"/>
        <v>65</v>
      </c>
    </row>
    <row r="232" spans="1:7" ht="15.75" hidden="1" customHeight="1">
      <c r="A232" s="7">
        <v>43682</v>
      </c>
      <c r="B232" s="526">
        <v>18407</v>
      </c>
      <c r="C232" s="526" t="s">
        <v>24</v>
      </c>
      <c r="D232" t="s">
        <v>18</v>
      </c>
      <c r="E232" s="160"/>
      <c r="F232" s="160">
        <v>60</v>
      </c>
      <c r="G232" s="2">
        <f t="shared" si="3"/>
        <v>5</v>
      </c>
    </row>
    <row r="233" spans="1:7" ht="15.75" hidden="1" customHeight="1">
      <c r="A233" s="7">
        <v>43682</v>
      </c>
      <c r="B233" s="526">
        <v>18407</v>
      </c>
      <c r="C233" s="526" t="s">
        <v>24</v>
      </c>
      <c r="D233" t="s">
        <v>19</v>
      </c>
      <c r="E233" s="160"/>
      <c r="F233" s="160">
        <v>5</v>
      </c>
      <c r="G233" s="2">
        <f t="shared" si="3"/>
        <v>0</v>
      </c>
    </row>
    <row r="234" spans="1:7" ht="15.75" hidden="1" customHeight="1">
      <c r="A234" s="44">
        <v>43616</v>
      </c>
      <c r="B234" s="525" t="s">
        <v>14</v>
      </c>
      <c r="C234" s="525" t="s">
        <v>25</v>
      </c>
      <c r="D234" t="s">
        <v>16</v>
      </c>
      <c r="E234" s="160">
        <v>62.3</v>
      </c>
      <c r="G234" s="2">
        <f t="shared" si="3"/>
        <v>62.3</v>
      </c>
    </row>
    <row r="235" spans="1:7" ht="15.75" hidden="1" customHeight="1">
      <c r="B235" s="526"/>
      <c r="C235" s="526"/>
      <c r="D235" t="s">
        <v>17</v>
      </c>
      <c r="E235" s="160">
        <v>5.2</v>
      </c>
      <c r="G235" s="2">
        <f t="shared" si="3"/>
        <v>67.5</v>
      </c>
    </row>
    <row r="236" spans="1:7" ht="15.75" hidden="1" customHeight="1">
      <c r="B236" s="526"/>
      <c r="C236" s="526"/>
      <c r="D236" t="s">
        <v>18</v>
      </c>
      <c r="E236" s="160">
        <v>60</v>
      </c>
      <c r="G236" s="2">
        <f t="shared" si="3"/>
        <v>127.5</v>
      </c>
    </row>
    <row r="237" spans="1:7" ht="15.75" hidden="1" customHeight="1">
      <c r="B237" s="526"/>
      <c r="C237" s="526"/>
      <c r="D237" t="s">
        <v>19</v>
      </c>
      <c r="E237" s="160">
        <v>5</v>
      </c>
      <c r="G237" s="2">
        <f t="shared" si="3"/>
        <v>132.5</v>
      </c>
    </row>
    <row r="238" spans="1:7" ht="15.75" hidden="1" customHeight="1">
      <c r="A238" s="7">
        <v>43650</v>
      </c>
      <c r="B238" s="526">
        <v>18163</v>
      </c>
      <c r="C238" s="526" t="s">
        <v>25</v>
      </c>
      <c r="D238" t="s">
        <v>16</v>
      </c>
      <c r="E238" s="160"/>
      <c r="F238" s="160">
        <v>62.3</v>
      </c>
      <c r="G238" s="2">
        <f t="shared" si="3"/>
        <v>70.2</v>
      </c>
    </row>
    <row r="239" spans="1:7" ht="15.75" hidden="1" customHeight="1">
      <c r="A239" s="7">
        <v>43650</v>
      </c>
      <c r="B239" s="526">
        <v>18163</v>
      </c>
      <c r="C239" s="526" t="s">
        <v>25</v>
      </c>
      <c r="D239" t="s">
        <v>17</v>
      </c>
      <c r="E239" s="160"/>
      <c r="F239" s="160">
        <v>5.2</v>
      </c>
      <c r="G239" s="2">
        <f t="shared" si="3"/>
        <v>65</v>
      </c>
    </row>
    <row r="240" spans="1:7" ht="15.75" hidden="1" customHeight="1">
      <c r="A240" s="7">
        <v>43682</v>
      </c>
      <c r="B240" s="526">
        <v>18407</v>
      </c>
      <c r="C240" s="526" t="s">
        <v>25</v>
      </c>
      <c r="D240" t="s">
        <v>18</v>
      </c>
      <c r="E240" s="160"/>
      <c r="F240" s="160">
        <v>60</v>
      </c>
      <c r="G240" s="2">
        <f t="shared" si="3"/>
        <v>5</v>
      </c>
    </row>
    <row r="241" spans="1:7" ht="15.75" hidden="1" customHeight="1">
      <c r="A241" s="7">
        <v>43682</v>
      </c>
      <c r="B241" s="526">
        <v>18407</v>
      </c>
      <c r="C241" s="526" t="s">
        <v>25</v>
      </c>
      <c r="D241" t="s">
        <v>19</v>
      </c>
      <c r="E241" s="160"/>
      <c r="F241" s="160">
        <v>5</v>
      </c>
      <c r="G241" s="2">
        <f t="shared" si="3"/>
        <v>0</v>
      </c>
    </row>
    <row r="242" spans="1:7" ht="15.75" hidden="1" customHeight="1">
      <c r="A242" s="44">
        <v>43646</v>
      </c>
      <c r="B242" s="525" t="s">
        <v>14</v>
      </c>
      <c r="C242" s="525" t="s">
        <v>26</v>
      </c>
      <c r="D242" t="s">
        <v>16</v>
      </c>
      <c r="E242" s="160">
        <v>67.2</v>
      </c>
      <c r="G242" s="2">
        <f t="shared" si="3"/>
        <v>67.2</v>
      </c>
    </row>
    <row r="243" spans="1:7" ht="15.75" hidden="1" customHeight="1">
      <c r="B243" s="526"/>
      <c r="C243" s="526"/>
      <c r="D243" t="s">
        <v>17</v>
      </c>
      <c r="E243" s="160">
        <v>4.9000000000000004</v>
      </c>
      <c r="G243" s="2">
        <f t="shared" si="3"/>
        <v>72.100000000000009</v>
      </c>
    </row>
    <row r="244" spans="1:7" ht="15.75" hidden="1" customHeight="1">
      <c r="B244" s="526"/>
      <c r="C244" s="526"/>
      <c r="D244" t="s">
        <v>18</v>
      </c>
      <c r="E244" s="160">
        <v>60</v>
      </c>
      <c r="G244" s="2">
        <f t="shared" si="3"/>
        <v>132.10000000000002</v>
      </c>
    </row>
    <row r="245" spans="1:7" ht="15.75" hidden="1" customHeight="1">
      <c r="B245" s="526"/>
      <c r="C245" s="526"/>
      <c r="D245" t="s">
        <v>19</v>
      </c>
      <c r="E245" s="160">
        <v>5</v>
      </c>
      <c r="G245" s="2">
        <f t="shared" si="3"/>
        <v>137.10000000000002</v>
      </c>
    </row>
    <row r="246" spans="1:7" ht="15.75" hidden="1" customHeight="1">
      <c r="A246" s="7">
        <v>43670</v>
      </c>
      <c r="B246" s="526">
        <v>18256</v>
      </c>
      <c r="C246" s="526" t="s">
        <v>26</v>
      </c>
      <c r="D246" t="s">
        <v>16</v>
      </c>
      <c r="E246" s="160"/>
      <c r="F246" s="160">
        <v>67.2</v>
      </c>
      <c r="G246" s="2">
        <f t="shared" si="3"/>
        <v>69.90000000000002</v>
      </c>
    </row>
    <row r="247" spans="1:7" ht="15.75" hidden="1" customHeight="1">
      <c r="A247" s="7">
        <v>43670</v>
      </c>
      <c r="B247" s="526">
        <v>18256</v>
      </c>
      <c r="C247" s="526" t="s">
        <v>26</v>
      </c>
      <c r="D247" t="s">
        <v>17</v>
      </c>
      <c r="E247" s="160"/>
      <c r="F247" s="160">
        <v>4.9000000000000004</v>
      </c>
      <c r="G247" s="2">
        <f t="shared" si="3"/>
        <v>65.000000000000014</v>
      </c>
    </row>
    <row r="248" spans="1:7" ht="15.75" hidden="1" customHeight="1">
      <c r="A248" s="7">
        <v>43682</v>
      </c>
      <c r="B248" s="526">
        <v>18407</v>
      </c>
      <c r="C248" s="526" t="s">
        <v>26</v>
      </c>
      <c r="D248" t="s">
        <v>18</v>
      </c>
      <c r="E248" s="160"/>
      <c r="F248" s="160">
        <v>60</v>
      </c>
      <c r="G248" s="2">
        <f t="shared" si="3"/>
        <v>5.0000000000000142</v>
      </c>
    </row>
    <row r="249" spans="1:7" ht="15.75" hidden="1" customHeight="1">
      <c r="A249" s="7">
        <v>43682</v>
      </c>
      <c r="B249" s="526">
        <v>18407</v>
      </c>
      <c r="C249" s="526" t="s">
        <v>26</v>
      </c>
      <c r="D249" t="s">
        <v>19</v>
      </c>
      <c r="E249" s="160"/>
      <c r="F249" s="160">
        <v>5</v>
      </c>
      <c r="G249" s="2">
        <f t="shared" si="3"/>
        <v>1.4210854715202004E-14</v>
      </c>
    </row>
    <row r="250" spans="1:7" ht="15.75" hidden="1" customHeight="1">
      <c r="A250" s="44">
        <v>43677</v>
      </c>
      <c r="B250" s="525" t="s">
        <v>14</v>
      </c>
      <c r="C250" s="525" t="s">
        <v>27</v>
      </c>
      <c r="D250" t="s">
        <v>16</v>
      </c>
      <c r="E250" s="160">
        <v>69.8</v>
      </c>
      <c r="G250" s="2">
        <f t="shared" si="3"/>
        <v>69.800000000000011</v>
      </c>
    </row>
    <row r="251" spans="1:7" ht="15.75" hidden="1" customHeight="1">
      <c r="B251" s="526"/>
      <c r="C251" s="526"/>
      <c r="D251" t="s">
        <v>17</v>
      </c>
      <c r="E251" s="160">
        <v>4.8</v>
      </c>
      <c r="G251" s="2">
        <f t="shared" si="3"/>
        <v>74.600000000000009</v>
      </c>
    </row>
    <row r="252" spans="1:7" ht="15.75" hidden="1" customHeight="1">
      <c r="B252" s="526"/>
      <c r="C252" s="526"/>
      <c r="D252" t="s">
        <v>18</v>
      </c>
      <c r="E252" s="160">
        <v>60</v>
      </c>
      <c r="G252" s="2">
        <f t="shared" si="3"/>
        <v>134.60000000000002</v>
      </c>
    </row>
    <row r="253" spans="1:7" ht="15.75" hidden="1" customHeight="1">
      <c r="B253" s="526"/>
      <c r="C253" s="526"/>
      <c r="D253" t="s">
        <v>19</v>
      </c>
      <c r="E253" s="160">
        <v>5</v>
      </c>
      <c r="G253" s="2">
        <f t="shared" si="3"/>
        <v>139.60000000000002</v>
      </c>
    </row>
    <row r="254" spans="1:7" ht="15.75" hidden="1" customHeight="1">
      <c r="A254" s="7">
        <v>43682</v>
      </c>
      <c r="B254" s="526">
        <v>18407</v>
      </c>
      <c r="C254" s="526" t="s">
        <v>27</v>
      </c>
      <c r="D254" t="s">
        <v>18</v>
      </c>
      <c r="E254" s="160"/>
      <c r="F254" s="160">
        <v>60</v>
      </c>
      <c r="G254" s="2">
        <f t="shared" si="3"/>
        <v>79.600000000000023</v>
      </c>
    </row>
    <row r="255" spans="1:7" ht="15.75" hidden="1" customHeight="1">
      <c r="A255" s="7">
        <v>43682</v>
      </c>
      <c r="B255" s="526">
        <v>18407</v>
      </c>
      <c r="C255" s="526" t="s">
        <v>27</v>
      </c>
      <c r="D255" t="s">
        <v>19</v>
      </c>
      <c r="E255" s="160"/>
      <c r="F255" s="160">
        <v>5</v>
      </c>
      <c r="G255" s="2">
        <f t="shared" si="3"/>
        <v>74.600000000000023</v>
      </c>
    </row>
    <row r="256" spans="1:7" ht="15.75" hidden="1" customHeight="1">
      <c r="A256" s="7">
        <v>43729</v>
      </c>
      <c r="B256" s="526">
        <v>18683</v>
      </c>
      <c r="C256" s="526" t="s">
        <v>27</v>
      </c>
      <c r="D256" t="s">
        <v>16</v>
      </c>
      <c r="E256" s="160"/>
      <c r="F256" s="160">
        <v>69.8</v>
      </c>
      <c r="G256" s="2">
        <f t="shared" si="3"/>
        <v>4.8000000000000256</v>
      </c>
    </row>
    <row r="257" spans="1:7" ht="15.75" hidden="1" customHeight="1">
      <c r="A257" s="7">
        <v>43729</v>
      </c>
      <c r="B257" s="526">
        <v>18683</v>
      </c>
      <c r="C257" s="526" t="s">
        <v>27</v>
      </c>
      <c r="D257" t="s">
        <v>17</v>
      </c>
      <c r="E257" s="160"/>
      <c r="F257" s="160">
        <v>4.8</v>
      </c>
      <c r="G257" s="2">
        <f t="shared" si="3"/>
        <v>2.5757174171303632E-14</v>
      </c>
    </row>
    <row r="258" spans="1:7" ht="15.75" hidden="1" customHeight="1">
      <c r="A258" s="44">
        <v>43708</v>
      </c>
      <c r="B258" s="525" t="s">
        <v>14</v>
      </c>
      <c r="C258" s="525" t="s">
        <v>28</v>
      </c>
      <c r="D258" t="s">
        <v>16</v>
      </c>
      <c r="E258" s="160">
        <v>75</v>
      </c>
      <c r="G258" s="2">
        <f t="shared" si="3"/>
        <v>75.000000000000028</v>
      </c>
    </row>
    <row r="259" spans="1:7" ht="15.75" hidden="1" customHeight="1">
      <c r="B259" s="526"/>
      <c r="C259" s="526"/>
      <c r="D259" t="s">
        <v>17</v>
      </c>
      <c r="E259" s="160">
        <v>4.5999999999999996</v>
      </c>
      <c r="G259" s="2">
        <f t="shared" si="3"/>
        <v>79.600000000000023</v>
      </c>
    </row>
    <row r="260" spans="1:7" ht="15.75" hidden="1" customHeight="1">
      <c r="B260" s="526"/>
      <c r="C260" s="526"/>
      <c r="D260" t="s">
        <v>18</v>
      </c>
      <c r="E260" s="160">
        <v>60</v>
      </c>
      <c r="G260" s="2">
        <f t="shared" si="3"/>
        <v>139.60000000000002</v>
      </c>
    </row>
    <row r="261" spans="1:7" ht="15.75" hidden="1" customHeight="1">
      <c r="B261" s="526"/>
      <c r="C261" s="526"/>
      <c r="D261" t="s">
        <v>19</v>
      </c>
      <c r="E261" s="160">
        <v>5</v>
      </c>
      <c r="G261" s="2">
        <f t="shared" si="3"/>
        <v>144.60000000000002</v>
      </c>
    </row>
    <row r="262" spans="1:7" ht="15.75" hidden="1" customHeight="1">
      <c r="A262" s="7">
        <v>43729</v>
      </c>
      <c r="B262" s="526">
        <v>18683</v>
      </c>
      <c r="C262" s="526" t="s">
        <v>28</v>
      </c>
      <c r="D262" t="s">
        <v>16</v>
      </c>
      <c r="E262" s="160"/>
      <c r="F262" s="160">
        <v>75</v>
      </c>
      <c r="G262" s="2">
        <f t="shared" si="3"/>
        <v>69.600000000000023</v>
      </c>
    </row>
    <row r="263" spans="1:7" ht="15.75" hidden="1" customHeight="1">
      <c r="A263" s="7">
        <v>43729</v>
      </c>
      <c r="B263" s="526">
        <v>18683</v>
      </c>
      <c r="C263" s="526" t="s">
        <v>28</v>
      </c>
      <c r="D263" t="s">
        <v>17</v>
      </c>
      <c r="E263" s="160"/>
      <c r="F263" s="160">
        <v>4.5999999999999996</v>
      </c>
      <c r="G263" s="2">
        <f t="shared" si="3"/>
        <v>65.000000000000028</v>
      </c>
    </row>
    <row r="264" spans="1:7" ht="15.75" hidden="1" customHeight="1">
      <c r="A264" s="7">
        <v>43761</v>
      </c>
      <c r="B264" s="526">
        <v>18981</v>
      </c>
      <c r="C264" s="526" t="s">
        <v>28</v>
      </c>
      <c r="D264" t="s">
        <v>18</v>
      </c>
      <c r="E264" s="160"/>
      <c r="F264" s="160">
        <v>60</v>
      </c>
      <c r="G264" s="2">
        <f t="shared" si="3"/>
        <v>5.0000000000000284</v>
      </c>
    </row>
    <row r="265" spans="1:7" ht="15.75" hidden="1" customHeight="1">
      <c r="A265" s="7">
        <v>43761</v>
      </c>
      <c r="B265" s="526">
        <v>18981</v>
      </c>
      <c r="C265" s="526" t="s">
        <v>28</v>
      </c>
      <c r="D265" t="s">
        <v>19</v>
      </c>
      <c r="E265" s="160"/>
      <c r="F265" s="160">
        <v>5</v>
      </c>
      <c r="G265" s="2">
        <f t="shared" si="3"/>
        <v>2.8421709430404007E-14</v>
      </c>
    </row>
    <row r="266" spans="1:7" ht="15.75" hidden="1" customHeight="1">
      <c r="A266" s="44">
        <v>43738</v>
      </c>
      <c r="B266" s="525" t="s">
        <v>14</v>
      </c>
      <c r="C266" s="525" t="s">
        <v>29</v>
      </c>
      <c r="D266" t="s">
        <v>16</v>
      </c>
      <c r="E266" s="160">
        <v>75.3</v>
      </c>
      <c r="G266" s="2">
        <f t="shared" si="3"/>
        <v>75.300000000000026</v>
      </c>
    </row>
    <row r="267" spans="1:7" ht="15.75" hidden="1" customHeight="1">
      <c r="B267" s="526"/>
      <c r="C267" s="526"/>
      <c r="D267" t="s">
        <v>17</v>
      </c>
      <c r="E267" s="160">
        <v>4.7</v>
      </c>
      <c r="G267" s="2">
        <f t="shared" si="3"/>
        <v>80.000000000000028</v>
      </c>
    </row>
    <row r="268" spans="1:7" ht="15.75" hidden="1" customHeight="1">
      <c r="B268" s="526"/>
      <c r="C268" s="526"/>
      <c r="D268" t="s">
        <v>18</v>
      </c>
      <c r="E268" s="160">
        <v>60</v>
      </c>
      <c r="G268" s="2">
        <f t="shared" si="3"/>
        <v>140.00000000000003</v>
      </c>
    </row>
    <row r="269" spans="1:7" ht="15.75" hidden="1" customHeight="1">
      <c r="B269" s="526"/>
      <c r="C269" s="526"/>
      <c r="D269" t="s">
        <v>19</v>
      </c>
      <c r="E269" s="160">
        <v>5</v>
      </c>
      <c r="G269" s="2">
        <f t="shared" si="3"/>
        <v>145.00000000000003</v>
      </c>
    </row>
    <row r="270" spans="1:7" ht="15.75" hidden="1" customHeight="1">
      <c r="A270" s="7">
        <v>43761</v>
      </c>
      <c r="B270" s="526">
        <v>18981</v>
      </c>
      <c r="C270" s="526" t="s">
        <v>29</v>
      </c>
      <c r="D270" t="s">
        <v>16</v>
      </c>
      <c r="E270" s="160"/>
      <c r="F270" s="160">
        <v>75.3</v>
      </c>
      <c r="G270" s="2">
        <f t="shared" si="3"/>
        <v>69.700000000000031</v>
      </c>
    </row>
    <row r="271" spans="1:7" ht="15.75" hidden="1" customHeight="1">
      <c r="A271" s="7">
        <v>43761</v>
      </c>
      <c r="B271" s="526">
        <v>18981</v>
      </c>
      <c r="C271" s="526" t="s">
        <v>29</v>
      </c>
      <c r="D271" t="s">
        <v>17</v>
      </c>
      <c r="E271" s="160"/>
      <c r="F271" s="160">
        <v>4.7</v>
      </c>
      <c r="G271" s="2">
        <f t="shared" si="3"/>
        <v>65.000000000000028</v>
      </c>
    </row>
    <row r="272" spans="1:7" ht="15.75" hidden="1" customHeight="1">
      <c r="A272" s="7">
        <v>43761</v>
      </c>
      <c r="B272" s="526">
        <v>18981</v>
      </c>
      <c r="C272" s="526" t="s">
        <v>29</v>
      </c>
      <c r="D272" t="s">
        <v>18</v>
      </c>
      <c r="E272" s="160"/>
      <c r="F272" s="160">
        <v>60</v>
      </c>
      <c r="G272" s="2">
        <f t="shared" si="3"/>
        <v>5.0000000000000284</v>
      </c>
    </row>
    <row r="273" spans="1:7" ht="15.75" hidden="1" customHeight="1">
      <c r="A273" s="7">
        <v>43761</v>
      </c>
      <c r="B273" s="526">
        <v>18981</v>
      </c>
      <c r="C273" s="526" t="s">
        <v>29</v>
      </c>
      <c r="D273" t="s">
        <v>19</v>
      </c>
      <c r="E273" s="160"/>
      <c r="F273" s="160">
        <v>5</v>
      </c>
      <c r="G273" s="2">
        <f t="shared" si="3"/>
        <v>2.8421709430404007E-14</v>
      </c>
    </row>
    <row r="274" spans="1:7" ht="15.75" hidden="1" customHeight="1">
      <c r="A274" s="44">
        <v>43769</v>
      </c>
      <c r="B274" s="525" t="s">
        <v>14</v>
      </c>
      <c r="C274" s="525" t="s">
        <v>30</v>
      </c>
      <c r="D274" t="s">
        <v>16</v>
      </c>
      <c r="E274" s="160">
        <v>75.8</v>
      </c>
      <c r="G274" s="2">
        <f t="shared" si="3"/>
        <v>75.800000000000026</v>
      </c>
    </row>
    <row r="275" spans="1:7" ht="15.75" hidden="1" customHeight="1">
      <c r="B275" s="526"/>
      <c r="C275" s="526"/>
      <c r="D275" t="s">
        <v>17</v>
      </c>
      <c r="E275" s="160">
        <v>4.5</v>
      </c>
      <c r="G275" s="2">
        <f t="shared" si="3"/>
        <v>80.300000000000026</v>
      </c>
    </row>
    <row r="276" spans="1:7" ht="15.75" hidden="1" customHeight="1">
      <c r="B276" s="526"/>
      <c r="C276" s="526"/>
      <c r="D276" t="s">
        <v>18</v>
      </c>
      <c r="E276" s="160">
        <v>60</v>
      </c>
      <c r="G276" s="2">
        <f t="shared" si="3"/>
        <v>140.30000000000001</v>
      </c>
    </row>
    <row r="277" spans="1:7" ht="15.75" hidden="1" customHeight="1">
      <c r="B277" s="526"/>
      <c r="C277" s="526"/>
      <c r="D277" t="s">
        <v>40</v>
      </c>
      <c r="E277" s="160">
        <v>5</v>
      </c>
      <c r="G277" s="2">
        <f t="shared" ref="G277:G357" si="4">+G276+E277-F277</f>
        <v>145.30000000000001</v>
      </c>
    </row>
    <row r="278" spans="1:7" ht="15.75" hidden="1" customHeight="1">
      <c r="A278" s="7">
        <v>43795</v>
      </c>
      <c r="B278" s="526">
        <v>19165</v>
      </c>
      <c r="C278" s="526" t="s">
        <v>30</v>
      </c>
      <c r="D278" t="s">
        <v>16</v>
      </c>
      <c r="E278" s="160"/>
      <c r="F278" s="160">
        <v>75.8</v>
      </c>
      <c r="G278" s="2">
        <f t="shared" si="4"/>
        <v>69.500000000000014</v>
      </c>
    </row>
    <row r="279" spans="1:7" ht="15.75" hidden="1" customHeight="1">
      <c r="A279" s="7">
        <v>43795</v>
      </c>
      <c r="B279" s="526">
        <v>19165</v>
      </c>
      <c r="C279" s="526" t="s">
        <v>30</v>
      </c>
      <c r="D279" t="s">
        <v>17</v>
      </c>
      <c r="E279" s="160"/>
      <c r="F279" s="160">
        <v>4.5</v>
      </c>
      <c r="G279" s="2">
        <f t="shared" si="4"/>
        <v>65.000000000000014</v>
      </c>
    </row>
    <row r="280" spans="1:7" ht="15.75" hidden="1" customHeight="1">
      <c r="A280" s="7">
        <v>43852</v>
      </c>
      <c r="B280" s="526">
        <v>19554</v>
      </c>
      <c r="C280" s="526" t="s">
        <v>30</v>
      </c>
      <c r="D280" t="s">
        <v>18</v>
      </c>
      <c r="E280" s="160"/>
      <c r="F280" s="160">
        <v>60</v>
      </c>
      <c r="G280" s="2">
        <f t="shared" si="4"/>
        <v>5.0000000000000142</v>
      </c>
    </row>
    <row r="281" spans="1:7" ht="15.75" hidden="1" customHeight="1">
      <c r="A281" s="7">
        <v>43852</v>
      </c>
      <c r="B281" s="526">
        <v>19554</v>
      </c>
      <c r="C281" s="526" t="s">
        <v>30</v>
      </c>
      <c r="D281" t="s">
        <v>19</v>
      </c>
      <c r="E281" s="160"/>
      <c r="F281" s="160">
        <v>5</v>
      </c>
      <c r="G281" s="2">
        <f t="shared" si="4"/>
        <v>1.4210854715202004E-14</v>
      </c>
    </row>
    <row r="282" spans="1:7" ht="15.75" hidden="1" customHeight="1">
      <c r="A282" s="44">
        <v>43799</v>
      </c>
      <c r="B282" s="525" t="s">
        <v>14</v>
      </c>
      <c r="C282" s="525" t="s">
        <v>33</v>
      </c>
      <c r="D282" t="s">
        <v>16</v>
      </c>
      <c r="E282" s="160">
        <v>84.9</v>
      </c>
      <c r="G282" s="2">
        <f t="shared" si="4"/>
        <v>84.90000000000002</v>
      </c>
    </row>
    <row r="283" spans="1:7" ht="15.75" hidden="1" customHeight="1">
      <c r="B283" s="526"/>
      <c r="C283" s="526"/>
      <c r="D283" t="s">
        <v>17</v>
      </c>
      <c r="E283" s="160">
        <v>4.7</v>
      </c>
      <c r="G283" s="2">
        <f t="shared" si="4"/>
        <v>89.600000000000023</v>
      </c>
    </row>
    <row r="284" spans="1:7" ht="15.75" hidden="1" customHeight="1">
      <c r="B284" s="526"/>
      <c r="C284" s="526"/>
      <c r="D284" t="s">
        <v>18</v>
      </c>
      <c r="E284" s="160">
        <v>60</v>
      </c>
      <c r="G284" s="2">
        <f t="shared" si="4"/>
        <v>149.60000000000002</v>
      </c>
    </row>
    <row r="285" spans="1:7" ht="15.75" hidden="1" customHeight="1">
      <c r="B285" s="526"/>
      <c r="C285" s="526"/>
      <c r="D285" t="s">
        <v>40</v>
      </c>
      <c r="E285" s="160">
        <v>5</v>
      </c>
      <c r="G285" s="2">
        <f t="shared" si="4"/>
        <v>154.60000000000002</v>
      </c>
    </row>
    <row r="286" spans="1:7" ht="15.75" hidden="1" customHeight="1">
      <c r="A286" s="7">
        <v>43825</v>
      </c>
      <c r="B286" s="526">
        <v>19352</v>
      </c>
      <c r="C286" s="526" t="s">
        <v>33</v>
      </c>
      <c r="D286" t="s">
        <v>16</v>
      </c>
      <c r="E286" s="160"/>
      <c r="F286" s="160">
        <v>84.9</v>
      </c>
      <c r="G286" s="2">
        <f t="shared" si="4"/>
        <v>69.700000000000017</v>
      </c>
    </row>
    <row r="287" spans="1:7" ht="15.75" hidden="1" customHeight="1">
      <c r="A287" s="7">
        <v>43825</v>
      </c>
      <c r="B287" s="526">
        <v>19352</v>
      </c>
      <c r="C287" s="526" t="s">
        <v>33</v>
      </c>
      <c r="D287" t="s">
        <v>17</v>
      </c>
      <c r="E287" s="160"/>
      <c r="F287" s="160">
        <v>4.7</v>
      </c>
      <c r="G287" s="2">
        <f t="shared" si="4"/>
        <v>65.000000000000014</v>
      </c>
    </row>
    <row r="288" spans="1:7" ht="15.75" hidden="1" customHeight="1">
      <c r="A288" s="7">
        <v>43852</v>
      </c>
      <c r="B288" s="526">
        <v>19554</v>
      </c>
      <c r="C288" s="526" t="s">
        <v>33</v>
      </c>
      <c r="D288" t="s">
        <v>18</v>
      </c>
      <c r="E288" s="160"/>
      <c r="F288" s="160">
        <v>60</v>
      </c>
      <c r="G288" s="2">
        <f t="shared" si="4"/>
        <v>5.0000000000000142</v>
      </c>
    </row>
    <row r="289" spans="1:7" ht="15.75" hidden="1" customHeight="1">
      <c r="A289" s="7">
        <v>43852</v>
      </c>
      <c r="B289" s="526">
        <v>19554</v>
      </c>
      <c r="C289" s="526" t="s">
        <v>33</v>
      </c>
      <c r="D289" t="s">
        <v>19</v>
      </c>
      <c r="E289" s="160"/>
      <c r="F289" s="160">
        <v>5</v>
      </c>
      <c r="G289" s="2">
        <f t="shared" si="4"/>
        <v>1.4210854715202004E-14</v>
      </c>
    </row>
    <row r="290" spans="1:7" ht="15.75" hidden="1" customHeight="1">
      <c r="A290" s="44">
        <v>43830</v>
      </c>
      <c r="B290" s="525" t="s">
        <v>14</v>
      </c>
      <c r="C290" s="525" t="s">
        <v>34</v>
      </c>
      <c r="D290" t="s">
        <v>16</v>
      </c>
      <c r="E290" s="160">
        <v>88.8</v>
      </c>
      <c r="G290" s="2">
        <f t="shared" si="4"/>
        <v>88.800000000000011</v>
      </c>
    </row>
    <row r="291" spans="1:7" ht="15.75" hidden="1" customHeight="1">
      <c r="B291" s="526"/>
      <c r="C291" s="526"/>
      <c r="D291" t="s">
        <v>17</v>
      </c>
      <c r="E291" s="160">
        <v>4.7</v>
      </c>
      <c r="G291" s="2">
        <f t="shared" si="4"/>
        <v>93.500000000000014</v>
      </c>
    </row>
    <row r="292" spans="1:7" ht="15.75" hidden="1" customHeight="1">
      <c r="B292" s="526"/>
      <c r="C292" s="526"/>
      <c r="D292" t="s">
        <v>18</v>
      </c>
      <c r="E292" s="160">
        <v>60</v>
      </c>
      <c r="G292" s="2">
        <f t="shared" si="4"/>
        <v>153.5</v>
      </c>
    </row>
    <row r="293" spans="1:7" ht="15.75" hidden="1" customHeight="1">
      <c r="B293" s="526"/>
      <c r="C293" s="526"/>
      <c r="D293" t="s">
        <v>40</v>
      </c>
      <c r="E293" s="160">
        <v>5</v>
      </c>
      <c r="G293" s="2">
        <f t="shared" si="4"/>
        <v>158.5</v>
      </c>
    </row>
    <row r="294" spans="1:7" ht="15.75" hidden="1" customHeight="1">
      <c r="A294" s="7">
        <v>43852</v>
      </c>
      <c r="B294" s="526">
        <v>19554</v>
      </c>
      <c r="C294" s="526" t="s">
        <v>34</v>
      </c>
      <c r="D294" t="s">
        <v>16</v>
      </c>
      <c r="E294" s="160"/>
      <c r="F294" s="160">
        <v>88.8</v>
      </c>
      <c r="G294" s="2">
        <f t="shared" si="4"/>
        <v>69.7</v>
      </c>
    </row>
    <row r="295" spans="1:7" ht="15.75" hidden="1" customHeight="1">
      <c r="A295" s="7">
        <v>43852</v>
      </c>
      <c r="B295" s="526">
        <v>19554</v>
      </c>
      <c r="C295" s="526" t="s">
        <v>34</v>
      </c>
      <c r="D295" t="s">
        <v>17</v>
      </c>
      <c r="E295" s="160"/>
      <c r="F295" s="160">
        <v>4.7</v>
      </c>
      <c r="G295" s="2">
        <f t="shared" si="4"/>
        <v>65</v>
      </c>
    </row>
    <row r="296" spans="1:7" ht="15.75" hidden="1" customHeight="1">
      <c r="A296" s="7">
        <v>43852</v>
      </c>
      <c r="B296" s="526">
        <v>19554</v>
      </c>
      <c r="C296" s="526" t="s">
        <v>34</v>
      </c>
      <c r="D296" t="s">
        <v>18</v>
      </c>
      <c r="E296" s="160"/>
      <c r="F296" s="160">
        <v>60</v>
      </c>
      <c r="G296" s="2">
        <f t="shared" si="4"/>
        <v>5</v>
      </c>
    </row>
    <row r="297" spans="1:7" ht="15.75" hidden="1" customHeight="1">
      <c r="A297" s="7">
        <v>43852</v>
      </c>
      <c r="B297" s="526">
        <v>19554</v>
      </c>
      <c r="C297" s="526" t="s">
        <v>34</v>
      </c>
      <c r="D297" t="s">
        <v>19</v>
      </c>
      <c r="E297" s="160"/>
      <c r="F297" s="160">
        <v>5</v>
      </c>
      <c r="G297" s="2">
        <f t="shared" si="4"/>
        <v>0</v>
      </c>
    </row>
    <row r="298" spans="1:7" ht="15.75" hidden="1" customHeight="1">
      <c r="A298" s="44">
        <v>43861</v>
      </c>
      <c r="B298" s="525" t="s">
        <v>14</v>
      </c>
      <c r="C298" s="525" t="s">
        <v>15</v>
      </c>
      <c r="D298" t="s">
        <v>16</v>
      </c>
      <c r="E298" s="160">
        <v>92.9</v>
      </c>
      <c r="G298" s="2">
        <f t="shared" si="4"/>
        <v>92.9</v>
      </c>
    </row>
    <row r="299" spans="1:7" ht="15.75" hidden="1" customHeight="1">
      <c r="B299" s="526"/>
      <c r="C299" s="526"/>
      <c r="D299" t="s">
        <v>17</v>
      </c>
      <c r="E299" s="160">
        <v>4.5</v>
      </c>
      <c r="G299" s="2">
        <f t="shared" si="4"/>
        <v>97.4</v>
      </c>
    </row>
    <row r="300" spans="1:7" ht="15.75" hidden="1" customHeight="1">
      <c r="B300" s="526"/>
      <c r="C300" s="526"/>
      <c r="D300" t="s">
        <v>18</v>
      </c>
      <c r="E300" s="160">
        <v>60</v>
      </c>
      <c r="G300" s="2">
        <f t="shared" si="4"/>
        <v>157.4</v>
      </c>
    </row>
    <row r="301" spans="1:7" ht="15.75" hidden="1" customHeight="1">
      <c r="B301" s="526"/>
      <c r="C301" s="526"/>
      <c r="D301" t="s">
        <v>40</v>
      </c>
      <c r="E301" s="160">
        <v>5</v>
      </c>
      <c r="G301" s="2">
        <f t="shared" si="4"/>
        <v>162.4</v>
      </c>
    </row>
    <row r="302" spans="1:7" ht="15.75" hidden="1" customHeight="1">
      <c r="A302" s="7">
        <v>43886</v>
      </c>
      <c r="B302" s="526">
        <v>19782</v>
      </c>
      <c r="C302" s="526" t="s">
        <v>15</v>
      </c>
      <c r="D302" t="s">
        <v>16</v>
      </c>
      <c r="E302" s="160"/>
      <c r="F302" s="160">
        <v>92.9</v>
      </c>
      <c r="G302" s="2">
        <f t="shared" si="4"/>
        <v>69.5</v>
      </c>
    </row>
    <row r="303" spans="1:7" ht="15.75" hidden="1" customHeight="1">
      <c r="A303" s="7">
        <v>43886</v>
      </c>
      <c r="B303" s="526">
        <v>19782</v>
      </c>
      <c r="C303" s="526" t="s">
        <v>15</v>
      </c>
      <c r="D303" t="s">
        <v>17</v>
      </c>
      <c r="E303" s="160"/>
      <c r="F303" s="160">
        <v>4.5</v>
      </c>
      <c r="G303" s="2">
        <f t="shared" si="4"/>
        <v>65</v>
      </c>
    </row>
    <row r="304" spans="1:7" ht="15.75" hidden="1" customHeight="1">
      <c r="A304" s="7">
        <v>44088</v>
      </c>
      <c r="B304" s="526">
        <v>20292</v>
      </c>
      <c r="C304" s="526" t="s">
        <v>15</v>
      </c>
      <c r="D304" t="s">
        <v>18</v>
      </c>
      <c r="E304" s="160"/>
      <c r="F304" s="160">
        <v>60</v>
      </c>
      <c r="G304" s="2">
        <f t="shared" si="4"/>
        <v>5</v>
      </c>
    </row>
    <row r="305" spans="1:7" ht="15.75" hidden="1" customHeight="1">
      <c r="A305" s="7">
        <v>44088</v>
      </c>
      <c r="B305" s="526">
        <v>20292</v>
      </c>
      <c r="C305" s="526" t="s">
        <v>15</v>
      </c>
      <c r="D305" t="s">
        <v>40</v>
      </c>
      <c r="E305" s="160"/>
      <c r="F305" s="160">
        <v>5</v>
      </c>
      <c r="G305" s="2">
        <f t="shared" si="4"/>
        <v>0</v>
      </c>
    </row>
    <row r="306" spans="1:7" ht="15.75" hidden="1" customHeight="1">
      <c r="A306" s="44">
        <v>43890</v>
      </c>
      <c r="B306" s="525" t="s">
        <v>14</v>
      </c>
      <c r="C306" s="525" t="s">
        <v>20</v>
      </c>
      <c r="D306" t="s">
        <v>16</v>
      </c>
      <c r="E306" s="160">
        <v>96.4</v>
      </c>
      <c r="G306" s="2">
        <f t="shared" si="4"/>
        <v>96.4</v>
      </c>
    </row>
    <row r="307" spans="1:7" ht="15.75" hidden="1" customHeight="1">
      <c r="B307" s="526"/>
      <c r="C307" s="526"/>
      <c r="D307" t="s">
        <v>17</v>
      </c>
      <c r="E307" s="160">
        <v>4.8</v>
      </c>
      <c r="G307" s="2">
        <f t="shared" si="4"/>
        <v>101.2</v>
      </c>
    </row>
    <row r="308" spans="1:7" ht="15.75" hidden="1" customHeight="1">
      <c r="B308" s="526"/>
      <c r="C308" s="526"/>
      <c r="D308" t="s">
        <v>18</v>
      </c>
      <c r="E308" s="160">
        <v>58</v>
      </c>
      <c r="G308" s="2">
        <f t="shared" si="4"/>
        <v>159.19999999999999</v>
      </c>
    </row>
    <row r="309" spans="1:7" ht="15.75" hidden="1" customHeight="1">
      <c r="B309" s="526"/>
      <c r="C309" s="526"/>
      <c r="D309" t="s">
        <v>40</v>
      </c>
      <c r="E309" s="160">
        <v>5</v>
      </c>
      <c r="G309" s="2">
        <f t="shared" si="4"/>
        <v>164.2</v>
      </c>
    </row>
    <row r="310" spans="1:7" ht="15.75" hidden="1" customHeight="1">
      <c r="A310" s="7">
        <v>44088</v>
      </c>
      <c r="B310" s="526">
        <v>20292</v>
      </c>
      <c r="C310" s="526" t="s">
        <v>20</v>
      </c>
      <c r="D310" t="s">
        <v>16</v>
      </c>
      <c r="E310" s="160"/>
      <c r="F310" s="160">
        <v>96.4</v>
      </c>
      <c r="G310" s="2">
        <f t="shared" si="4"/>
        <v>67.799999999999983</v>
      </c>
    </row>
    <row r="311" spans="1:7" ht="15.75" hidden="1" customHeight="1">
      <c r="A311" s="7">
        <v>44088</v>
      </c>
      <c r="B311" s="526">
        <v>20292</v>
      </c>
      <c r="C311" s="526" t="s">
        <v>20</v>
      </c>
      <c r="D311" t="s">
        <v>17</v>
      </c>
      <c r="E311" s="160"/>
      <c r="F311" s="160">
        <v>4.8</v>
      </c>
      <c r="G311" s="2">
        <f t="shared" si="4"/>
        <v>62.999999999999986</v>
      </c>
    </row>
    <row r="312" spans="1:7" ht="15.75" hidden="1" customHeight="1">
      <c r="A312" s="7">
        <v>44088</v>
      </c>
      <c r="B312" s="526">
        <v>20292</v>
      </c>
      <c r="C312" s="526" t="s">
        <v>20</v>
      </c>
      <c r="D312" t="s">
        <v>18</v>
      </c>
      <c r="E312" s="160"/>
      <c r="F312" s="160">
        <v>58</v>
      </c>
      <c r="G312" s="2">
        <f t="shared" si="4"/>
        <v>4.9999999999999858</v>
      </c>
    </row>
    <row r="313" spans="1:7" ht="15.75" hidden="1" customHeight="1">
      <c r="A313" s="7">
        <v>44088</v>
      </c>
      <c r="B313" s="526">
        <v>20292</v>
      </c>
      <c r="C313" s="526" t="s">
        <v>20</v>
      </c>
      <c r="D313" t="s">
        <v>40</v>
      </c>
      <c r="E313" s="160"/>
      <c r="F313" s="160">
        <v>5</v>
      </c>
      <c r="G313" s="2">
        <f t="shared" si="4"/>
        <v>-1.4210854715202004E-14</v>
      </c>
    </row>
    <row r="314" spans="1:7" ht="15.75" hidden="1" customHeight="1">
      <c r="A314" s="44">
        <v>43921</v>
      </c>
      <c r="B314" s="525" t="s">
        <v>14</v>
      </c>
      <c r="C314" s="525" t="s">
        <v>23</v>
      </c>
      <c r="D314" t="s">
        <v>16</v>
      </c>
      <c r="E314" s="160">
        <v>74.3</v>
      </c>
      <c r="G314" s="2">
        <f t="shared" si="4"/>
        <v>74.299999999999983</v>
      </c>
    </row>
    <row r="315" spans="1:7" ht="15.75" hidden="1" customHeight="1">
      <c r="B315" s="526"/>
      <c r="C315" s="526"/>
      <c r="D315" t="s">
        <v>17</v>
      </c>
      <c r="E315" s="160">
        <v>4.9000000000000004</v>
      </c>
      <c r="G315" s="2">
        <f t="shared" si="4"/>
        <v>79.199999999999989</v>
      </c>
    </row>
    <row r="316" spans="1:7" ht="15.75" hidden="1" customHeight="1">
      <c r="B316" s="526"/>
      <c r="C316" s="526"/>
      <c r="D316" t="s">
        <v>18</v>
      </c>
      <c r="E316" s="160">
        <v>60</v>
      </c>
      <c r="G316" s="2">
        <f t="shared" si="4"/>
        <v>139.19999999999999</v>
      </c>
    </row>
    <row r="317" spans="1:7" ht="15.75" hidden="1" customHeight="1">
      <c r="B317" s="526"/>
      <c r="C317" s="526"/>
      <c r="D317" t="s">
        <v>40</v>
      </c>
      <c r="E317" s="160">
        <v>5</v>
      </c>
      <c r="G317" s="2">
        <f t="shared" si="4"/>
        <v>144.19999999999999</v>
      </c>
    </row>
    <row r="318" spans="1:7" ht="15.75" hidden="1" customHeight="1">
      <c r="A318" s="7">
        <v>44088</v>
      </c>
      <c r="B318" s="526">
        <v>20292</v>
      </c>
      <c r="C318" s="526" t="s">
        <v>23</v>
      </c>
      <c r="D318" t="s">
        <v>18</v>
      </c>
      <c r="E318" s="160"/>
      <c r="F318" s="160">
        <v>60</v>
      </c>
      <c r="G318" s="2">
        <f t="shared" si="4"/>
        <v>84.199999999999989</v>
      </c>
    </row>
    <row r="319" spans="1:7" ht="15.75" hidden="1" customHeight="1">
      <c r="A319" s="7">
        <v>44088</v>
      </c>
      <c r="B319" s="526">
        <v>20292</v>
      </c>
      <c r="C319" s="526" t="s">
        <v>23</v>
      </c>
      <c r="D319" t="s">
        <v>40</v>
      </c>
      <c r="E319" s="160"/>
      <c r="F319" s="160">
        <v>5</v>
      </c>
      <c r="G319" s="2">
        <f t="shared" si="4"/>
        <v>79.199999999999989</v>
      </c>
    </row>
    <row r="320" spans="1:7" ht="15.75" hidden="1" customHeight="1">
      <c r="A320" s="7">
        <v>44151</v>
      </c>
      <c r="B320" s="526">
        <v>20671</v>
      </c>
      <c r="C320" s="526" t="s">
        <v>23</v>
      </c>
      <c r="D320" t="s">
        <v>16</v>
      </c>
      <c r="E320" s="160"/>
      <c r="F320" s="160">
        <v>74.3</v>
      </c>
      <c r="G320" s="2">
        <f t="shared" si="4"/>
        <v>4.8999999999999915</v>
      </c>
    </row>
    <row r="321" spans="1:7" ht="15.75" hidden="1" customHeight="1">
      <c r="A321" s="7">
        <v>44151</v>
      </c>
      <c r="B321" s="526">
        <v>20671</v>
      </c>
      <c r="C321" s="526" t="s">
        <v>23</v>
      </c>
      <c r="D321" t="s">
        <v>17</v>
      </c>
      <c r="E321" s="160"/>
      <c r="F321" s="160">
        <v>4.9000000000000004</v>
      </c>
      <c r="G321" s="2">
        <f t="shared" si="4"/>
        <v>-8.8817841970012523E-15</v>
      </c>
    </row>
    <row r="322" spans="1:7" ht="15.75" hidden="1" customHeight="1">
      <c r="A322" s="44">
        <v>43951</v>
      </c>
      <c r="B322" s="525" t="s">
        <v>14</v>
      </c>
      <c r="C322" s="525" t="s">
        <v>24</v>
      </c>
      <c r="D322" t="s">
        <v>16</v>
      </c>
      <c r="E322" s="160">
        <v>13.1</v>
      </c>
      <c r="G322" s="2">
        <f t="shared" si="4"/>
        <v>13.099999999999991</v>
      </c>
    </row>
    <row r="323" spans="1:7" ht="15.75" hidden="1" customHeight="1">
      <c r="B323" s="526"/>
      <c r="C323" s="526"/>
      <c r="D323" t="s">
        <v>17</v>
      </c>
      <c r="E323" s="160">
        <v>4.5999999999999996</v>
      </c>
      <c r="G323" s="2">
        <f t="shared" si="4"/>
        <v>17.699999999999989</v>
      </c>
    </row>
    <row r="324" spans="1:7" ht="15.75" hidden="1" customHeight="1">
      <c r="B324" s="526"/>
      <c r="C324" s="526"/>
      <c r="D324" t="s">
        <v>18</v>
      </c>
      <c r="E324" s="160">
        <v>60</v>
      </c>
      <c r="G324" s="2">
        <f t="shared" si="4"/>
        <v>77.699999999999989</v>
      </c>
    </row>
    <row r="325" spans="1:7" ht="15.75" hidden="1" customHeight="1">
      <c r="B325" s="526"/>
      <c r="C325" s="526"/>
      <c r="D325" t="s">
        <v>40</v>
      </c>
      <c r="E325" s="160">
        <v>5</v>
      </c>
      <c r="G325" s="2">
        <f t="shared" si="4"/>
        <v>82.699999999999989</v>
      </c>
    </row>
    <row r="326" spans="1:7" ht="15.75" hidden="1" customHeight="1">
      <c r="A326" s="7">
        <v>44151</v>
      </c>
      <c r="B326" s="526">
        <v>20671</v>
      </c>
      <c r="C326" s="526" t="s">
        <v>24</v>
      </c>
      <c r="D326" t="s">
        <v>16</v>
      </c>
      <c r="E326" s="160"/>
      <c r="F326" s="160">
        <v>13.1</v>
      </c>
      <c r="G326" s="2">
        <f t="shared" si="4"/>
        <v>69.599999999999994</v>
      </c>
    </row>
    <row r="327" spans="1:7" ht="15.75" hidden="1" customHeight="1">
      <c r="A327" s="7">
        <v>44151</v>
      </c>
      <c r="B327" s="526">
        <v>20671</v>
      </c>
      <c r="C327" s="526" t="s">
        <v>24</v>
      </c>
      <c r="D327" t="s">
        <v>17</v>
      </c>
      <c r="E327" s="160"/>
      <c r="F327" s="160">
        <v>4.5999999999999996</v>
      </c>
      <c r="G327" s="2">
        <f t="shared" si="4"/>
        <v>65</v>
      </c>
    </row>
    <row r="328" spans="1:7" ht="15.75" hidden="1" customHeight="1">
      <c r="A328" s="7">
        <v>44265</v>
      </c>
      <c r="B328" s="526">
        <v>21884</v>
      </c>
      <c r="C328" s="526" t="s">
        <v>24</v>
      </c>
      <c r="D328" t="s">
        <v>18</v>
      </c>
      <c r="E328" s="160"/>
      <c r="F328" s="160">
        <v>60</v>
      </c>
      <c r="G328" s="2">
        <f t="shared" si="4"/>
        <v>5</v>
      </c>
    </row>
    <row r="329" spans="1:7" ht="15.75" hidden="1" customHeight="1">
      <c r="A329" s="7">
        <v>44265</v>
      </c>
      <c r="B329" s="526">
        <v>21884</v>
      </c>
      <c r="C329" s="526" t="s">
        <v>24</v>
      </c>
      <c r="D329" t="s">
        <v>19</v>
      </c>
      <c r="E329" s="160"/>
      <c r="F329" s="160">
        <v>5</v>
      </c>
      <c r="G329" s="2">
        <f t="shared" si="4"/>
        <v>0</v>
      </c>
    </row>
    <row r="330" spans="1:7" ht="15.75" hidden="1" customHeight="1">
      <c r="A330" s="44">
        <v>43981</v>
      </c>
      <c r="B330" s="525" t="s">
        <v>14</v>
      </c>
      <c r="C330" s="525" t="s">
        <v>25</v>
      </c>
      <c r="D330" t="s">
        <v>16</v>
      </c>
      <c r="E330" s="171">
        <v>12.1</v>
      </c>
      <c r="G330" s="2">
        <f t="shared" si="4"/>
        <v>12.1</v>
      </c>
    </row>
    <row r="331" spans="1:7" ht="15.75" hidden="1" customHeight="1">
      <c r="B331" s="526"/>
      <c r="C331" s="526"/>
      <c r="D331" t="s">
        <v>17</v>
      </c>
      <c r="E331" s="171">
        <v>2.5</v>
      </c>
      <c r="G331" s="2">
        <f t="shared" si="4"/>
        <v>14.6</v>
      </c>
    </row>
    <row r="332" spans="1:7" ht="15.75" hidden="1" customHeight="1">
      <c r="B332" s="526"/>
      <c r="C332" s="526"/>
      <c r="D332" t="s">
        <v>18</v>
      </c>
      <c r="E332" s="171">
        <v>60</v>
      </c>
      <c r="G332" s="2">
        <f t="shared" si="4"/>
        <v>74.599999999999994</v>
      </c>
    </row>
    <row r="333" spans="1:7" ht="15.75" hidden="1" customHeight="1">
      <c r="B333" s="526"/>
      <c r="C333" s="526"/>
      <c r="D333" t="s">
        <v>40</v>
      </c>
      <c r="E333" s="171">
        <v>5</v>
      </c>
      <c r="G333" s="2">
        <f t="shared" si="4"/>
        <v>79.599999999999994</v>
      </c>
    </row>
    <row r="334" spans="1:7" ht="15.75" hidden="1" customHeight="1">
      <c r="A334" s="7">
        <v>44151</v>
      </c>
      <c r="B334" s="526">
        <v>20671</v>
      </c>
      <c r="C334" s="526" t="s">
        <v>25</v>
      </c>
      <c r="D334" t="s">
        <v>16</v>
      </c>
      <c r="E334" s="171"/>
      <c r="F334" s="160">
        <v>12.1</v>
      </c>
      <c r="G334" s="2">
        <f t="shared" si="4"/>
        <v>67.5</v>
      </c>
    </row>
    <row r="335" spans="1:7" ht="15.75" hidden="1" customHeight="1">
      <c r="A335" s="7">
        <v>44151</v>
      </c>
      <c r="B335" s="526">
        <v>20671</v>
      </c>
      <c r="C335" s="526" t="s">
        <v>25</v>
      </c>
      <c r="D335" t="s">
        <v>17</v>
      </c>
      <c r="E335" s="171"/>
      <c r="F335" s="160">
        <v>2.5</v>
      </c>
      <c r="G335" s="2">
        <f t="shared" si="4"/>
        <v>65</v>
      </c>
    </row>
    <row r="336" spans="1:7" ht="15.75" hidden="1" customHeight="1">
      <c r="A336" s="7">
        <v>44265</v>
      </c>
      <c r="B336" s="526">
        <v>21884</v>
      </c>
      <c r="C336" s="526" t="s">
        <v>25</v>
      </c>
      <c r="D336" t="s">
        <v>18</v>
      </c>
      <c r="E336" s="171"/>
      <c r="F336" s="160">
        <v>60</v>
      </c>
      <c r="G336" s="2">
        <f t="shared" si="4"/>
        <v>5</v>
      </c>
    </row>
    <row r="337" spans="1:7" ht="15.75" hidden="1" customHeight="1">
      <c r="A337" s="7">
        <v>44265</v>
      </c>
      <c r="B337" s="526">
        <v>21884</v>
      </c>
      <c r="C337" s="526" t="s">
        <v>25</v>
      </c>
      <c r="D337" t="s">
        <v>19</v>
      </c>
      <c r="E337" s="171"/>
      <c r="F337" s="160">
        <v>5</v>
      </c>
      <c r="G337" s="2">
        <f t="shared" si="4"/>
        <v>0</v>
      </c>
    </row>
    <row r="338" spans="1:7" ht="15.75" hidden="1" customHeight="1">
      <c r="A338" s="44">
        <v>44012</v>
      </c>
      <c r="B338" s="525" t="s">
        <v>14</v>
      </c>
      <c r="C338" s="525" t="s">
        <v>26</v>
      </c>
      <c r="D338" t="s">
        <v>16</v>
      </c>
      <c r="E338" s="171">
        <v>10.7</v>
      </c>
      <c r="G338" s="2">
        <f t="shared" si="4"/>
        <v>10.7</v>
      </c>
    </row>
    <row r="339" spans="1:7" ht="15.75" hidden="1" customHeight="1">
      <c r="B339" s="526"/>
      <c r="C339" s="526"/>
      <c r="D339" t="s">
        <v>17</v>
      </c>
      <c r="E339" s="171">
        <v>1.2</v>
      </c>
      <c r="G339" s="2">
        <f t="shared" si="4"/>
        <v>11.899999999999999</v>
      </c>
    </row>
    <row r="340" spans="1:7" ht="15.75" hidden="1" customHeight="1">
      <c r="B340" s="526"/>
      <c r="C340" s="526"/>
      <c r="D340" t="s">
        <v>18</v>
      </c>
      <c r="E340" s="171">
        <v>60</v>
      </c>
      <c r="G340" s="2">
        <f t="shared" si="4"/>
        <v>71.900000000000006</v>
      </c>
    </row>
    <row r="341" spans="1:7" ht="15.75" hidden="1" customHeight="1">
      <c r="B341" s="526"/>
      <c r="C341" s="526"/>
      <c r="D341" t="s">
        <v>40</v>
      </c>
      <c r="E341" s="171">
        <v>5</v>
      </c>
      <c r="G341" s="2">
        <f t="shared" si="4"/>
        <v>76.900000000000006</v>
      </c>
    </row>
    <row r="342" spans="1:7" ht="15.75" hidden="1" customHeight="1">
      <c r="A342" s="7">
        <v>44151</v>
      </c>
      <c r="B342" s="526">
        <v>20671</v>
      </c>
      <c r="C342" s="526" t="s">
        <v>26</v>
      </c>
      <c r="D342" t="s">
        <v>16</v>
      </c>
      <c r="E342" s="171"/>
      <c r="F342" s="160">
        <v>10.7</v>
      </c>
      <c r="G342" s="2">
        <f t="shared" si="4"/>
        <v>66.2</v>
      </c>
    </row>
    <row r="343" spans="1:7" ht="15.75" hidden="1" customHeight="1">
      <c r="A343" s="7">
        <v>44151</v>
      </c>
      <c r="B343" s="526">
        <v>20671</v>
      </c>
      <c r="C343" s="526" t="s">
        <v>26</v>
      </c>
      <c r="D343" t="s">
        <v>17</v>
      </c>
      <c r="E343" s="171"/>
      <c r="F343" s="160">
        <v>1.2</v>
      </c>
      <c r="G343" s="2">
        <f t="shared" si="4"/>
        <v>65</v>
      </c>
    </row>
    <row r="344" spans="1:7" ht="15.75" hidden="1" customHeight="1">
      <c r="A344" s="7">
        <v>44265</v>
      </c>
      <c r="B344" s="526">
        <v>21884</v>
      </c>
      <c r="C344" s="526" t="s">
        <v>26</v>
      </c>
      <c r="D344" t="s">
        <v>18</v>
      </c>
      <c r="E344" s="171"/>
      <c r="F344" s="160">
        <v>60</v>
      </c>
      <c r="G344" s="2">
        <f t="shared" si="4"/>
        <v>5</v>
      </c>
    </row>
    <row r="345" spans="1:7" ht="15.75" hidden="1" customHeight="1">
      <c r="A345" s="7">
        <v>44265</v>
      </c>
      <c r="B345" s="526">
        <v>21884</v>
      </c>
      <c r="C345" s="526" t="s">
        <v>26</v>
      </c>
      <c r="D345" t="s">
        <v>19</v>
      </c>
      <c r="E345" s="171"/>
      <c r="F345" s="160">
        <v>5</v>
      </c>
      <c r="G345" s="2">
        <f t="shared" si="4"/>
        <v>0</v>
      </c>
    </row>
    <row r="346" spans="1:7" ht="15.75" hidden="1" customHeight="1">
      <c r="A346" s="44">
        <v>44043</v>
      </c>
      <c r="B346" s="525" t="s">
        <v>14</v>
      </c>
      <c r="C346" s="525" t="s">
        <v>27</v>
      </c>
      <c r="D346" t="s">
        <v>16</v>
      </c>
      <c r="E346" s="171">
        <v>43.4</v>
      </c>
      <c r="G346" s="2">
        <f t="shared" si="4"/>
        <v>43.4</v>
      </c>
    </row>
    <row r="347" spans="1:7" ht="15.75" hidden="1" customHeight="1">
      <c r="B347" s="526"/>
      <c r="C347" s="526"/>
      <c r="D347" t="s">
        <v>17</v>
      </c>
      <c r="E347" s="171">
        <v>5</v>
      </c>
      <c r="G347" s="2">
        <f t="shared" si="4"/>
        <v>48.4</v>
      </c>
    </row>
    <row r="348" spans="1:7" ht="15.75" hidden="1" customHeight="1">
      <c r="B348" s="526"/>
      <c r="C348" s="526"/>
      <c r="D348" t="s">
        <v>18</v>
      </c>
      <c r="E348" s="171">
        <v>60</v>
      </c>
      <c r="G348" s="2">
        <f t="shared" si="4"/>
        <v>108.4</v>
      </c>
    </row>
    <row r="349" spans="1:7" ht="15.75" hidden="1" customHeight="1">
      <c r="B349" s="526"/>
      <c r="C349" s="526"/>
      <c r="D349" t="s">
        <v>40</v>
      </c>
      <c r="E349" s="171">
        <v>5</v>
      </c>
      <c r="G349" s="2">
        <f t="shared" si="4"/>
        <v>113.4</v>
      </c>
    </row>
    <row r="350" spans="1:7" ht="15.75" hidden="1" customHeight="1">
      <c r="B350" s="526"/>
      <c r="C350" s="526"/>
      <c r="D350" s="67" t="s">
        <v>43</v>
      </c>
      <c r="E350" s="171">
        <v>10</v>
      </c>
      <c r="G350" s="2">
        <f t="shared" si="4"/>
        <v>123.4</v>
      </c>
    </row>
    <row r="351" spans="1:7" ht="15.75" hidden="1" customHeight="1">
      <c r="B351" s="526"/>
      <c r="C351" s="526"/>
      <c r="D351" s="67" t="s">
        <v>44</v>
      </c>
      <c r="E351" s="171">
        <v>10</v>
      </c>
      <c r="G351" s="2">
        <f t="shared" si="4"/>
        <v>133.4</v>
      </c>
    </row>
    <row r="352" spans="1:7" ht="15.75" hidden="1" customHeight="1">
      <c r="A352" s="7">
        <v>44131</v>
      </c>
      <c r="B352" s="526">
        <v>20559</v>
      </c>
      <c r="C352" s="526" t="s">
        <v>27</v>
      </c>
      <c r="D352" t="s">
        <v>16</v>
      </c>
      <c r="E352" s="171"/>
      <c r="F352" s="160">
        <v>43.4</v>
      </c>
      <c r="G352" s="2">
        <f t="shared" si="4"/>
        <v>90</v>
      </c>
    </row>
    <row r="353" spans="1:7" ht="15.75" hidden="1" customHeight="1">
      <c r="A353" s="7">
        <v>44131</v>
      </c>
      <c r="B353" s="526">
        <v>20559</v>
      </c>
      <c r="C353" s="526" t="s">
        <v>27</v>
      </c>
      <c r="D353" t="s">
        <v>17</v>
      </c>
      <c r="E353" s="171"/>
      <c r="F353" s="160">
        <v>5</v>
      </c>
      <c r="G353" s="2">
        <f t="shared" si="4"/>
        <v>85</v>
      </c>
    </row>
    <row r="354" spans="1:7" ht="15.75" hidden="1" customHeight="1">
      <c r="A354" s="7">
        <v>44265</v>
      </c>
      <c r="B354" s="526">
        <v>21884</v>
      </c>
      <c r="C354" s="526" t="s">
        <v>27</v>
      </c>
      <c r="D354" t="s">
        <v>18</v>
      </c>
      <c r="E354" s="171"/>
      <c r="F354" s="160">
        <v>60</v>
      </c>
      <c r="G354" s="2">
        <f t="shared" si="4"/>
        <v>25</v>
      </c>
    </row>
    <row r="355" spans="1:7" ht="15.75" hidden="1" customHeight="1">
      <c r="A355" s="7">
        <v>44265</v>
      </c>
      <c r="B355" s="526">
        <v>21884</v>
      </c>
      <c r="C355" s="526" t="s">
        <v>27</v>
      </c>
      <c r="D355" t="s">
        <v>19</v>
      </c>
      <c r="E355" s="171"/>
      <c r="F355" s="160">
        <v>5</v>
      </c>
      <c r="G355" s="2">
        <f t="shared" si="4"/>
        <v>20</v>
      </c>
    </row>
    <row r="356" spans="1:7" ht="15.75" hidden="1" customHeight="1">
      <c r="A356" s="7">
        <v>44326</v>
      </c>
      <c r="B356" s="526">
        <v>22397</v>
      </c>
      <c r="C356" s="526" t="s">
        <v>27</v>
      </c>
      <c r="D356" s="67" t="s">
        <v>43</v>
      </c>
      <c r="E356" s="171"/>
      <c r="F356" s="160">
        <v>10</v>
      </c>
      <c r="G356" s="2">
        <f t="shared" si="4"/>
        <v>10</v>
      </c>
    </row>
    <row r="357" spans="1:7" ht="15.75" hidden="1" customHeight="1">
      <c r="A357" s="7">
        <v>44326</v>
      </c>
      <c r="B357" s="526">
        <v>22397</v>
      </c>
      <c r="C357" s="526" t="s">
        <v>27</v>
      </c>
      <c r="D357" s="67" t="s">
        <v>44</v>
      </c>
      <c r="E357" s="171"/>
      <c r="F357" s="160">
        <v>10</v>
      </c>
      <c r="G357" s="97">
        <f t="shared" si="4"/>
        <v>0</v>
      </c>
    </row>
    <row r="358" spans="1:7" ht="15.75" hidden="1" customHeight="1">
      <c r="A358" s="44">
        <v>44074</v>
      </c>
      <c r="B358" s="525" t="s">
        <v>14</v>
      </c>
      <c r="C358" s="525" t="s">
        <v>28</v>
      </c>
      <c r="D358" t="s">
        <v>16</v>
      </c>
      <c r="E358" s="171">
        <v>47.5</v>
      </c>
      <c r="G358" s="2">
        <f>+G357+E358-F358</f>
        <v>47.5</v>
      </c>
    </row>
    <row r="359" spans="1:7" ht="15.75" hidden="1" customHeight="1">
      <c r="B359" s="526"/>
      <c r="C359" s="526"/>
      <c r="D359" t="s">
        <v>17</v>
      </c>
      <c r="E359" s="171">
        <v>3.5</v>
      </c>
      <c r="G359" s="2">
        <f t="shared" ref="G359:G424" si="5">+G358+E359-F359</f>
        <v>51</v>
      </c>
    </row>
    <row r="360" spans="1:7" ht="15.75" hidden="1" customHeight="1">
      <c r="B360" s="526"/>
      <c r="C360" s="526"/>
      <c r="D360" t="s">
        <v>18</v>
      </c>
      <c r="E360" s="171">
        <v>60</v>
      </c>
      <c r="G360" s="2">
        <f t="shared" si="5"/>
        <v>111</v>
      </c>
    </row>
    <row r="361" spans="1:7" ht="15.75" hidden="1" customHeight="1">
      <c r="B361" s="526"/>
      <c r="C361" s="526"/>
      <c r="D361" t="s">
        <v>40</v>
      </c>
      <c r="E361" s="171">
        <v>5</v>
      </c>
      <c r="G361" s="2">
        <f t="shared" si="5"/>
        <v>116</v>
      </c>
    </row>
    <row r="362" spans="1:7" ht="15.75" hidden="1" customHeight="1">
      <c r="B362" s="526"/>
      <c r="C362" s="526"/>
      <c r="D362" t="s">
        <v>45</v>
      </c>
      <c r="E362" s="171">
        <v>15</v>
      </c>
      <c r="G362" s="2">
        <f t="shared" si="5"/>
        <v>131</v>
      </c>
    </row>
    <row r="363" spans="1:7" ht="15.75" hidden="1" customHeight="1">
      <c r="A363" s="7">
        <v>44131</v>
      </c>
      <c r="B363" s="526">
        <v>20559</v>
      </c>
      <c r="C363" s="526" t="s">
        <v>28</v>
      </c>
      <c r="D363" t="s">
        <v>16</v>
      </c>
      <c r="E363" s="171"/>
      <c r="F363" s="160">
        <v>47.5</v>
      </c>
      <c r="G363" s="2">
        <f t="shared" si="5"/>
        <v>83.5</v>
      </c>
    </row>
    <row r="364" spans="1:7" ht="15.75" hidden="1" customHeight="1">
      <c r="A364" s="7">
        <v>44131</v>
      </c>
      <c r="B364" s="526">
        <v>20559</v>
      </c>
      <c r="C364" s="526" t="s">
        <v>28</v>
      </c>
      <c r="D364" t="s">
        <v>17</v>
      </c>
      <c r="E364" s="171"/>
      <c r="F364" s="160">
        <v>3.5</v>
      </c>
      <c r="G364" s="2">
        <f t="shared" si="5"/>
        <v>80</v>
      </c>
    </row>
    <row r="365" spans="1:7" ht="15.75" hidden="1" customHeight="1">
      <c r="A365" s="7">
        <v>44265</v>
      </c>
      <c r="B365" s="526">
        <v>21884</v>
      </c>
      <c r="C365" s="526" t="s">
        <v>28</v>
      </c>
      <c r="D365" t="s">
        <v>18</v>
      </c>
      <c r="E365" s="171"/>
      <c r="F365" s="160">
        <v>60</v>
      </c>
      <c r="G365" s="2">
        <f t="shared" si="5"/>
        <v>20</v>
      </c>
    </row>
    <row r="366" spans="1:7" ht="15.75" hidden="1" customHeight="1">
      <c r="A366" s="7">
        <v>44265</v>
      </c>
      <c r="B366" s="526">
        <v>21884</v>
      </c>
      <c r="C366" s="526" t="s">
        <v>28</v>
      </c>
      <c r="D366" t="s">
        <v>19</v>
      </c>
      <c r="E366" s="171"/>
      <c r="F366" s="160">
        <v>5</v>
      </c>
      <c r="G366" s="2">
        <f t="shared" si="5"/>
        <v>15</v>
      </c>
    </row>
    <row r="367" spans="1:7" ht="15.75" hidden="1" customHeight="1">
      <c r="A367" s="7">
        <v>44510</v>
      </c>
      <c r="B367" s="526">
        <v>23727</v>
      </c>
      <c r="C367" s="526" t="s">
        <v>28</v>
      </c>
      <c r="D367" t="s">
        <v>45</v>
      </c>
      <c r="E367" s="171"/>
      <c r="F367" s="171">
        <v>15</v>
      </c>
      <c r="G367" s="2">
        <f t="shared" si="5"/>
        <v>0</v>
      </c>
    </row>
    <row r="368" spans="1:7" ht="15.75" hidden="1" customHeight="1">
      <c r="A368" s="44">
        <v>44104</v>
      </c>
      <c r="B368" s="525" t="s">
        <v>14</v>
      </c>
      <c r="C368" s="525" t="s">
        <v>29</v>
      </c>
      <c r="D368" t="s">
        <v>16</v>
      </c>
      <c r="E368" s="171">
        <v>48.7</v>
      </c>
      <c r="G368" s="2">
        <f t="shared" si="5"/>
        <v>48.7</v>
      </c>
    </row>
    <row r="369" spans="1:7" ht="15.75" hidden="1" customHeight="1">
      <c r="B369" s="526"/>
      <c r="C369" s="526"/>
      <c r="D369" t="s">
        <v>17</v>
      </c>
      <c r="E369" s="171">
        <v>4.0999999999999996</v>
      </c>
      <c r="G369" s="2">
        <f t="shared" si="5"/>
        <v>52.800000000000004</v>
      </c>
    </row>
    <row r="370" spans="1:7" ht="15.75" hidden="1" customHeight="1">
      <c r="B370" s="526"/>
      <c r="C370" s="526"/>
      <c r="D370" t="s">
        <v>18</v>
      </c>
      <c r="E370" s="171">
        <v>60</v>
      </c>
      <c r="G370" s="2">
        <f t="shared" si="5"/>
        <v>112.80000000000001</v>
      </c>
    </row>
    <row r="371" spans="1:7" ht="15.75" hidden="1" customHeight="1">
      <c r="B371" s="526"/>
      <c r="C371" s="526"/>
      <c r="D371" t="s">
        <v>40</v>
      </c>
      <c r="E371" s="171">
        <v>5</v>
      </c>
      <c r="G371" s="2">
        <f t="shared" si="5"/>
        <v>117.80000000000001</v>
      </c>
    </row>
    <row r="372" spans="1:7" ht="15.75" hidden="1" customHeight="1">
      <c r="B372" s="526"/>
      <c r="C372" s="526"/>
      <c r="D372" t="s">
        <v>45</v>
      </c>
      <c r="E372" s="171">
        <v>8.5</v>
      </c>
      <c r="G372" s="2">
        <f t="shared" si="5"/>
        <v>126.30000000000001</v>
      </c>
    </row>
    <row r="373" spans="1:7" ht="15.75" hidden="1" customHeight="1">
      <c r="A373" s="7">
        <v>44176</v>
      </c>
      <c r="B373" s="526">
        <v>21042</v>
      </c>
      <c r="C373" s="526" t="s">
        <v>29</v>
      </c>
      <c r="D373" t="s">
        <v>16</v>
      </c>
      <c r="E373" s="171"/>
      <c r="F373" s="160">
        <v>48.7</v>
      </c>
      <c r="G373" s="2">
        <f t="shared" si="5"/>
        <v>77.600000000000009</v>
      </c>
    </row>
    <row r="374" spans="1:7" ht="15.75" hidden="1" customHeight="1">
      <c r="A374" s="7">
        <v>44176</v>
      </c>
      <c r="B374" s="526">
        <v>21042</v>
      </c>
      <c r="C374" s="526" t="s">
        <v>29</v>
      </c>
      <c r="D374" t="s">
        <v>17</v>
      </c>
      <c r="E374" s="171"/>
      <c r="F374" s="160">
        <v>4.0999999999999996</v>
      </c>
      <c r="G374" s="2">
        <f t="shared" si="5"/>
        <v>73.500000000000014</v>
      </c>
    </row>
    <row r="375" spans="1:7" ht="15.75" hidden="1" customHeight="1">
      <c r="A375" s="7">
        <v>44265</v>
      </c>
      <c r="B375" s="526">
        <v>21885</v>
      </c>
      <c r="C375" s="526" t="s">
        <v>29</v>
      </c>
      <c r="D375" t="s">
        <v>18</v>
      </c>
      <c r="E375" s="171"/>
      <c r="F375" s="160">
        <v>60</v>
      </c>
      <c r="G375" s="2">
        <f t="shared" si="5"/>
        <v>13.500000000000014</v>
      </c>
    </row>
    <row r="376" spans="1:7" ht="15.75" hidden="1" customHeight="1">
      <c r="A376" s="7">
        <v>44265</v>
      </c>
      <c r="B376" s="526">
        <v>21885</v>
      </c>
      <c r="C376" s="526" t="s">
        <v>29</v>
      </c>
      <c r="D376" t="s">
        <v>19</v>
      </c>
      <c r="E376" s="171"/>
      <c r="F376" s="160">
        <v>5</v>
      </c>
      <c r="G376" s="2">
        <f t="shared" si="5"/>
        <v>8.5000000000000142</v>
      </c>
    </row>
    <row r="377" spans="1:7" ht="15.75" hidden="1" customHeight="1">
      <c r="A377" s="7">
        <v>44510</v>
      </c>
      <c r="B377" s="526">
        <v>23727</v>
      </c>
      <c r="C377" s="526" t="s">
        <v>29</v>
      </c>
      <c r="D377" t="s">
        <v>45</v>
      </c>
      <c r="E377" s="171"/>
      <c r="F377" s="160">
        <v>8.5</v>
      </c>
      <c r="G377" s="2">
        <f t="shared" si="5"/>
        <v>1.4210854715202004E-14</v>
      </c>
    </row>
    <row r="378" spans="1:7" ht="15.75" hidden="1" customHeight="1">
      <c r="A378" s="44">
        <v>44135</v>
      </c>
      <c r="B378" s="525" t="s">
        <v>14</v>
      </c>
      <c r="C378" s="525" t="s">
        <v>30</v>
      </c>
      <c r="D378" t="s">
        <v>16</v>
      </c>
      <c r="E378" s="171">
        <v>57.1</v>
      </c>
      <c r="G378" s="2">
        <f t="shared" si="5"/>
        <v>57.100000000000016</v>
      </c>
    </row>
    <row r="379" spans="1:7" ht="15.75" hidden="1" customHeight="1">
      <c r="B379" s="526"/>
      <c r="C379" s="526"/>
      <c r="D379" t="s">
        <v>17</v>
      </c>
      <c r="E379" s="171">
        <v>4.3</v>
      </c>
      <c r="G379" s="2">
        <f t="shared" si="5"/>
        <v>61.400000000000013</v>
      </c>
    </row>
    <row r="380" spans="1:7" ht="15.75" hidden="1" customHeight="1">
      <c r="B380" s="526"/>
      <c r="C380" s="526"/>
      <c r="D380" t="s">
        <v>18</v>
      </c>
      <c r="E380" s="171">
        <v>60</v>
      </c>
      <c r="G380" s="2">
        <f t="shared" si="5"/>
        <v>121.4</v>
      </c>
    </row>
    <row r="381" spans="1:7" ht="15.75" hidden="1" customHeight="1">
      <c r="B381" s="526"/>
      <c r="C381" s="526"/>
      <c r="D381" t="s">
        <v>40</v>
      </c>
      <c r="E381" s="171">
        <v>5</v>
      </c>
      <c r="G381" s="2">
        <f t="shared" si="5"/>
        <v>126.4</v>
      </c>
    </row>
    <row r="382" spans="1:7" ht="15.75" hidden="1" customHeight="1">
      <c r="B382" s="526"/>
      <c r="C382" s="526"/>
      <c r="D382" s="67" t="s">
        <v>46</v>
      </c>
      <c r="E382" s="171">
        <v>10</v>
      </c>
      <c r="G382" s="2">
        <f t="shared" si="5"/>
        <v>136.4</v>
      </c>
    </row>
    <row r="383" spans="1:7" ht="15.75" hidden="1" customHeight="1">
      <c r="B383" s="526"/>
      <c r="C383" s="526"/>
      <c r="D383" s="67" t="s">
        <v>47</v>
      </c>
      <c r="E383" s="171">
        <v>10</v>
      </c>
      <c r="G383" s="2">
        <f t="shared" si="5"/>
        <v>146.4</v>
      </c>
    </row>
    <row r="384" spans="1:7" ht="15.75" hidden="1" customHeight="1">
      <c r="A384" s="7">
        <v>44176</v>
      </c>
      <c r="B384" s="526">
        <v>21042</v>
      </c>
      <c r="C384" s="526" t="s">
        <v>30</v>
      </c>
      <c r="D384" s="67" t="s">
        <v>16</v>
      </c>
      <c r="E384" s="171"/>
      <c r="F384" s="160">
        <v>57.1</v>
      </c>
      <c r="G384" s="2">
        <f t="shared" si="5"/>
        <v>89.300000000000011</v>
      </c>
    </row>
    <row r="385" spans="1:7" ht="15.75" hidden="1" customHeight="1">
      <c r="A385" s="7">
        <v>44176</v>
      </c>
      <c r="B385" s="526">
        <v>21042</v>
      </c>
      <c r="C385" s="526" t="s">
        <v>30</v>
      </c>
      <c r="D385" s="67" t="s">
        <v>17</v>
      </c>
      <c r="E385" s="171"/>
      <c r="F385" s="160">
        <v>4.3</v>
      </c>
      <c r="G385" s="2">
        <f t="shared" si="5"/>
        <v>85.000000000000014</v>
      </c>
    </row>
    <row r="386" spans="1:7" ht="15.75" hidden="1" customHeight="1">
      <c r="A386" s="7">
        <v>44265</v>
      </c>
      <c r="B386" s="526">
        <v>21885</v>
      </c>
      <c r="C386" s="526" t="s">
        <v>30</v>
      </c>
      <c r="D386" s="67" t="s">
        <v>18</v>
      </c>
      <c r="E386" s="171"/>
      <c r="F386" s="160">
        <v>60</v>
      </c>
      <c r="G386" s="2">
        <f t="shared" si="5"/>
        <v>25.000000000000014</v>
      </c>
    </row>
    <row r="387" spans="1:7" ht="15.75" hidden="1" customHeight="1">
      <c r="A387" s="7">
        <v>44265</v>
      </c>
      <c r="B387" s="526">
        <v>21885</v>
      </c>
      <c r="C387" s="526" t="s">
        <v>30</v>
      </c>
      <c r="D387" s="67" t="s">
        <v>19</v>
      </c>
      <c r="E387" s="171"/>
      <c r="F387" s="160">
        <v>5</v>
      </c>
      <c r="G387" s="2">
        <f t="shared" si="5"/>
        <v>20.000000000000014</v>
      </c>
    </row>
    <row r="388" spans="1:7" ht="15.75" hidden="1" customHeight="1">
      <c r="A388" s="7">
        <v>44326</v>
      </c>
      <c r="B388" s="526">
        <v>22397</v>
      </c>
      <c r="C388" s="526" t="s">
        <v>30</v>
      </c>
      <c r="D388" s="67" t="s">
        <v>46</v>
      </c>
      <c r="E388" s="171"/>
      <c r="F388" s="160">
        <v>10</v>
      </c>
      <c r="G388" s="2">
        <f t="shared" si="5"/>
        <v>10.000000000000014</v>
      </c>
    </row>
    <row r="389" spans="1:7" ht="15.75" hidden="1" customHeight="1">
      <c r="A389" s="7">
        <v>44326</v>
      </c>
      <c r="B389" s="526">
        <v>22397</v>
      </c>
      <c r="C389" s="526" t="s">
        <v>30</v>
      </c>
      <c r="D389" s="67" t="s">
        <v>47</v>
      </c>
      <c r="E389" s="171"/>
      <c r="F389" s="160">
        <v>10</v>
      </c>
      <c r="G389" s="2">
        <f t="shared" si="5"/>
        <v>1.4210854715202004E-14</v>
      </c>
    </row>
    <row r="390" spans="1:7" ht="15.75" hidden="1" customHeight="1">
      <c r="A390" s="44">
        <v>44165</v>
      </c>
      <c r="B390" s="525" t="s">
        <v>14</v>
      </c>
      <c r="C390" s="525" t="s">
        <v>33</v>
      </c>
      <c r="D390" s="67" t="s">
        <v>16</v>
      </c>
      <c r="E390" s="171">
        <v>54.2</v>
      </c>
      <c r="G390" s="2">
        <f t="shared" si="5"/>
        <v>54.200000000000017</v>
      </c>
    </row>
    <row r="391" spans="1:7" ht="15.75" hidden="1" customHeight="1">
      <c r="B391" s="526"/>
      <c r="C391" s="526"/>
      <c r="D391" s="67" t="s">
        <v>17</v>
      </c>
      <c r="E391" s="171">
        <v>4.5</v>
      </c>
      <c r="G391" s="2">
        <f t="shared" si="5"/>
        <v>58.700000000000017</v>
      </c>
    </row>
    <row r="392" spans="1:7" ht="15.75" hidden="1" customHeight="1">
      <c r="B392" s="526"/>
      <c r="C392" s="526"/>
      <c r="D392" s="67" t="s">
        <v>18</v>
      </c>
      <c r="E392" s="171">
        <v>60</v>
      </c>
      <c r="G392" s="2">
        <f t="shared" si="5"/>
        <v>118.70000000000002</v>
      </c>
    </row>
    <row r="393" spans="1:7" ht="15.75" hidden="1" customHeight="1">
      <c r="B393" s="526"/>
      <c r="C393" s="526"/>
      <c r="D393" s="67" t="s">
        <v>40</v>
      </c>
      <c r="E393" s="171">
        <v>5</v>
      </c>
      <c r="G393" s="2">
        <f t="shared" si="5"/>
        <v>123.70000000000002</v>
      </c>
    </row>
    <row r="394" spans="1:7" ht="15.75" hidden="1" customHeight="1">
      <c r="A394" s="7">
        <v>44183</v>
      </c>
      <c r="B394" s="526">
        <v>21125</v>
      </c>
      <c r="C394" s="526" t="s">
        <v>33</v>
      </c>
      <c r="D394" s="67" t="s">
        <v>16</v>
      </c>
      <c r="E394" s="171"/>
      <c r="F394" s="160">
        <v>54.2</v>
      </c>
      <c r="G394" s="2">
        <f t="shared" si="5"/>
        <v>69.500000000000014</v>
      </c>
    </row>
    <row r="395" spans="1:7" ht="15.75" hidden="1" customHeight="1">
      <c r="A395" s="7">
        <v>44183</v>
      </c>
      <c r="B395" s="526">
        <v>21125</v>
      </c>
      <c r="C395" s="526" t="s">
        <v>33</v>
      </c>
      <c r="D395" s="67" t="s">
        <v>17</v>
      </c>
      <c r="E395" s="171"/>
      <c r="F395" s="160">
        <v>4.5</v>
      </c>
      <c r="G395" s="2">
        <f t="shared" si="5"/>
        <v>65.000000000000014</v>
      </c>
    </row>
    <row r="396" spans="1:7" ht="15.75" hidden="1" customHeight="1">
      <c r="A396" s="7">
        <v>44265</v>
      </c>
      <c r="B396" s="526">
        <v>21885</v>
      </c>
      <c r="C396" s="526" t="s">
        <v>33</v>
      </c>
      <c r="D396" s="67" t="s">
        <v>18</v>
      </c>
      <c r="E396" s="171"/>
      <c r="F396" s="160">
        <v>60</v>
      </c>
      <c r="G396" s="2">
        <f t="shared" si="5"/>
        <v>5.0000000000000142</v>
      </c>
    </row>
    <row r="397" spans="1:7" ht="15.75" hidden="1" customHeight="1">
      <c r="A397" s="7">
        <v>44265</v>
      </c>
      <c r="B397" s="526">
        <v>21885</v>
      </c>
      <c r="C397" s="526" t="s">
        <v>33</v>
      </c>
      <c r="D397" s="67" t="s">
        <v>19</v>
      </c>
      <c r="E397" s="171"/>
      <c r="F397" s="160">
        <v>5</v>
      </c>
      <c r="G397" s="2">
        <f t="shared" si="5"/>
        <v>1.4210854715202004E-14</v>
      </c>
    </row>
    <row r="398" spans="1:7" ht="15.75" hidden="1" customHeight="1">
      <c r="A398" s="44">
        <v>44196</v>
      </c>
      <c r="B398" s="525" t="s">
        <v>14</v>
      </c>
      <c r="C398" s="525" t="s">
        <v>34</v>
      </c>
      <c r="D398" t="s">
        <v>16</v>
      </c>
      <c r="E398" s="172">
        <v>67.599999999999994</v>
      </c>
      <c r="G398" s="2">
        <f t="shared" si="5"/>
        <v>67.600000000000009</v>
      </c>
    </row>
    <row r="399" spans="1:7" ht="15.75" hidden="1" customHeight="1">
      <c r="B399" s="526"/>
      <c r="C399" s="526"/>
      <c r="D399" t="s">
        <v>17</v>
      </c>
      <c r="E399" s="172">
        <v>4</v>
      </c>
      <c r="G399" s="2">
        <f t="shared" si="5"/>
        <v>71.600000000000009</v>
      </c>
    </row>
    <row r="400" spans="1:7" ht="15.75" hidden="1" customHeight="1">
      <c r="B400" s="526"/>
      <c r="C400" s="526"/>
      <c r="D400" t="s">
        <v>48</v>
      </c>
      <c r="E400" s="172">
        <v>60</v>
      </c>
      <c r="G400" s="2">
        <f t="shared" si="5"/>
        <v>131.60000000000002</v>
      </c>
    </row>
    <row r="401" spans="1:7" ht="15.75" hidden="1" customHeight="1">
      <c r="B401" s="526"/>
      <c r="C401" s="526"/>
      <c r="D401" t="s">
        <v>40</v>
      </c>
      <c r="E401" s="172">
        <v>5</v>
      </c>
      <c r="G401" s="2">
        <f t="shared" si="5"/>
        <v>136.60000000000002</v>
      </c>
    </row>
    <row r="402" spans="1:7" ht="15.75" hidden="1" customHeight="1">
      <c r="A402" s="7">
        <v>44223</v>
      </c>
      <c r="B402" s="526">
        <v>21463</v>
      </c>
      <c r="C402" s="526" t="s">
        <v>34</v>
      </c>
      <c r="D402" t="s">
        <v>16</v>
      </c>
      <c r="E402" s="172"/>
      <c r="F402" s="160">
        <v>67.599999999999994</v>
      </c>
      <c r="G402" s="2">
        <f t="shared" si="5"/>
        <v>69.000000000000028</v>
      </c>
    </row>
    <row r="403" spans="1:7" ht="15.75" hidden="1" customHeight="1">
      <c r="A403" s="7">
        <v>44223</v>
      </c>
      <c r="B403" s="526">
        <v>21463</v>
      </c>
      <c r="C403" s="526" t="s">
        <v>34</v>
      </c>
      <c r="D403" t="s">
        <v>17</v>
      </c>
      <c r="E403" s="172"/>
      <c r="F403" s="160">
        <v>4</v>
      </c>
      <c r="G403" s="2">
        <f t="shared" si="5"/>
        <v>65.000000000000028</v>
      </c>
    </row>
    <row r="404" spans="1:7" ht="15.75" hidden="1" customHeight="1">
      <c r="A404" s="7">
        <v>44265</v>
      </c>
      <c r="B404" s="526">
        <v>21885</v>
      </c>
      <c r="C404" s="526" t="s">
        <v>34</v>
      </c>
      <c r="D404" t="s">
        <v>18</v>
      </c>
      <c r="E404" s="172"/>
      <c r="F404" s="160">
        <v>60</v>
      </c>
      <c r="G404" s="2">
        <f t="shared" si="5"/>
        <v>5.0000000000000284</v>
      </c>
    </row>
    <row r="405" spans="1:7" ht="15.75" hidden="1" customHeight="1">
      <c r="A405" s="7">
        <v>44265</v>
      </c>
      <c r="B405" s="526">
        <v>21885</v>
      </c>
      <c r="C405" s="526" t="s">
        <v>34</v>
      </c>
      <c r="D405" t="s">
        <v>19</v>
      </c>
      <c r="E405" s="172"/>
      <c r="F405" s="160">
        <v>5</v>
      </c>
      <c r="G405" s="2">
        <f t="shared" si="5"/>
        <v>2.8421709430404007E-14</v>
      </c>
    </row>
    <row r="406" spans="1:7" ht="15.75" hidden="1" customHeight="1">
      <c r="A406" s="44">
        <v>44227</v>
      </c>
      <c r="B406" s="525" t="s">
        <v>14</v>
      </c>
      <c r="C406" s="525" t="s">
        <v>15</v>
      </c>
      <c r="D406" t="s">
        <v>16</v>
      </c>
      <c r="E406" s="172">
        <v>72.2</v>
      </c>
      <c r="G406" s="2">
        <f t="shared" si="5"/>
        <v>72.200000000000031</v>
      </c>
    </row>
    <row r="407" spans="1:7" ht="15.75" hidden="1" customHeight="1">
      <c r="B407" s="526"/>
      <c r="C407" s="526"/>
      <c r="D407" t="s">
        <v>17</v>
      </c>
      <c r="E407" s="172">
        <v>5</v>
      </c>
      <c r="G407" s="2">
        <f t="shared" si="5"/>
        <v>77.200000000000031</v>
      </c>
    </row>
    <row r="408" spans="1:7" ht="15.75" hidden="1" customHeight="1">
      <c r="B408" s="526"/>
      <c r="C408" s="526"/>
      <c r="D408" t="s">
        <v>48</v>
      </c>
      <c r="E408" s="172">
        <v>60</v>
      </c>
      <c r="G408" s="2">
        <f t="shared" si="5"/>
        <v>137.20000000000005</v>
      </c>
    </row>
    <row r="409" spans="1:7" ht="15.75" hidden="1" customHeight="1">
      <c r="B409" s="526"/>
      <c r="C409" s="526"/>
      <c r="D409" t="s">
        <v>40</v>
      </c>
      <c r="E409" s="172">
        <v>5</v>
      </c>
      <c r="G409" s="2">
        <f t="shared" si="5"/>
        <v>142.20000000000005</v>
      </c>
    </row>
    <row r="410" spans="1:7" ht="15.75" hidden="1" customHeight="1">
      <c r="A410" s="7">
        <v>44253</v>
      </c>
      <c r="B410" s="526">
        <v>21640</v>
      </c>
      <c r="C410" s="526" t="s">
        <v>15</v>
      </c>
      <c r="D410" t="s">
        <v>16</v>
      </c>
      <c r="E410" s="172"/>
      <c r="F410" s="160">
        <v>72.2</v>
      </c>
      <c r="G410" s="2">
        <f t="shared" si="5"/>
        <v>70.000000000000043</v>
      </c>
    </row>
    <row r="411" spans="1:7" ht="15.75" hidden="1" customHeight="1">
      <c r="A411" s="7">
        <v>44253</v>
      </c>
      <c r="B411" s="526">
        <v>21640</v>
      </c>
      <c r="C411" s="526" t="s">
        <v>15</v>
      </c>
      <c r="D411" t="s">
        <v>17</v>
      </c>
      <c r="E411" s="172"/>
      <c r="F411" s="160">
        <v>5</v>
      </c>
      <c r="G411" s="2">
        <f t="shared" si="5"/>
        <v>65.000000000000043</v>
      </c>
    </row>
    <row r="412" spans="1:7" ht="15.75" hidden="1" customHeight="1">
      <c r="A412" s="7">
        <v>44326</v>
      </c>
      <c r="B412" s="526">
        <v>22396</v>
      </c>
      <c r="C412" s="526" t="s">
        <v>15</v>
      </c>
      <c r="D412" t="s">
        <v>18</v>
      </c>
      <c r="E412" s="172"/>
      <c r="F412" s="160">
        <v>60</v>
      </c>
      <c r="G412" s="2">
        <f t="shared" si="5"/>
        <v>5.0000000000000426</v>
      </c>
    </row>
    <row r="413" spans="1:7" ht="15.75" hidden="1" customHeight="1">
      <c r="A413" s="7">
        <v>44326</v>
      </c>
      <c r="B413" s="526">
        <v>22396</v>
      </c>
      <c r="C413" s="526" t="s">
        <v>15</v>
      </c>
      <c r="D413" t="s">
        <v>19</v>
      </c>
      <c r="E413" s="172"/>
      <c r="F413" s="160">
        <v>5</v>
      </c>
      <c r="G413" s="2">
        <f t="shared" si="5"/>
        <v>4.2632564145606011E-14</v>
      </c>
    </row>
    <row r="414" spans="1:7" ht="15.75" hidden="1" customHeight="1">
      <c r="A414" s="44">
        <v>44255</v>
      </c>
      <c r="B414" s="525" t="s">
        <v>14</v>
      </c>
      <c r="C414" s="525" t="s">
        <v>20</v>
      </c>
      <c r="D414" t="s">
        <v>16</v>
      </c>
      <c r="E414" s="172">
        <v>65.3</v>
      </c>
      <c r="G414" s="2">
        <f t="shared" si="5"/>
        <v>65.30000000000004</v>
      </c>
    </row>
    <row r="415" spans="1:7" ht="15.75" hidden="1" customHeight="1">
      <c r="B415" s="526"/>
      <c r="C415" s="526"/>
      <c r="D415" t="s">
        <v>17</v>
      </c>
      <c r="E415" s="172">
        <v>5.7</v>
      </c>
      <c r="G415" s="2">
        <f t="shared" si="5"/>
        <v>71.000000000000043</v>
      </c>
    </row>
    <row r="416" spans="1:7" ht="15.75" hidden="1" customHeight="1">
      <c r="B416" s="526"/>
      <c r="C416" s="526"/>
      <c r="D416" t="s">
        <v>48</v>
      </c>
      <c r="E416" s="172">
        <v>56</v>
      </c>
      <c r="G416" s="2">
        <f t="shared" si="5"/>
        <v>127.00000000000004</v>
      </c>
    </row>
    <row r="417" spans="1:7" ht="15.75" hidden="1" customHeight="1">
      <c r="B417" s="526"/>
      <c r="C417" s="526"/>
      <c r="D417" t="s">
        <v>40</v>
      </c>
      <c r="E417" s="172">
        <v>5</v>
      </c>
      <c r="G417" s="2">
        <f t="shared" si="5"/>
        <v>132.00000000000006</v>
      </c>
    </row>
    <row r="418" spans="1:7" ht="15.75" hidden="1" customHeight="1">
      <c r="A418" s="7">
        <v>44295</v>
      </c>
      <c r="B418" s="526">
        <v>22105</v>
      </c>
      <c r="C418" s="526" t="s">
        <v>20</v>
      </c>
      <c r="D418" t="s">
        <v>16</v>
      </c>
      <c r="E418" s="172"/>
      <c r="F418" s="160">
        <v>65.3</v>
      </c>
      <c r="G418" s="2">
        <f t="shared" si="5"/>
        <v>66.70000000000006</v>
      </c>
    </row>
    <row r="419" spans="1:7" ht="15.75" hidden="1" customHeight="1">
      <c r="A419" s="7">
        <v>44295</v>
      </c>
      <c r="B419" s="526">
        <v>22105</v>
      </c>
      <c r="C419" s="526" t="s">
        <v>20</v>
      </c>
      <c r="D419" t="s">
        <v>17</v>
      </c>
      <c r="E419" s="172"/>
      <c r="F419" s="160">
        <v>5.7</v>
      </c>
      <c r="G419" s="2">
        <f t="shared" si="5"/>
        <v>61.000000000000057</v>
      </c>
    </row>
    <row r="420" spans="1:7" ht="15.75" hidden="1" customHeight="1">
      <c r="A420" s="7">
        <v>44326</v>
      </c>
      <c r="B420" s="526">
        <v>22396</v>
      </c>
      <c r="C420" s="526" t="s">
        <v>20</v>
      </c>
      <c r="D420" t="s">
        <v>18</v>
      </c>
      <c r="E420" s="172"/>
      <c r="F420" s="160">
        <v>56</v>
      </c>
      <c r="G420" s="2">
        <f t="shared" si="5"/>
        <v>5.0000000000000568</v>
      </c>
    </row>
    <row r="421" spans="1:7" ht="15.75" hidden="1" customHeight="1">
      <c r="A421" s="7">
        <v>44326</v>
      </c>
      <c r="B421" s="526">
        <v>22396</v>
      </c>
      <c r="C421" s="526" t="s">
        <v>20</v>
      </c>
      <c r="D421" t="s">
        <v>19</v>
      </c>
      <c r="E421" s="172"/>
      <c r="F421" s="160">
        <v>5</v>
      </c>
      <c r="G421" s="2">
        <f t="shared" si="5"/>
        <v>5.6843418860808015E-14</v>
      </c>
    </row>
    <row r="422" spans="1:7" ht="15.75" hidden="1" customHeight="1">
      <c r="A422" s="44">
        <v>44286</v>
      </c>
      <c r="B422" s="525" t="s">
        <v>14</v>
      </c>
      <c r="C422" s="525" t="s">
        <v>23</v>
      </c>
      <c r="D422" t="s">
        <v>16</v>
      </c>
      <c r="E422" s="172">
        <v>71.7</v>
      </c>
      <c r="G422" s="2">
        <f t="shared" si="5"/>
        <v>71.70000000000006</v>
      </c>
    </row>
    <row r="423" spans="1:7" ht="15.75" hidden="1" customHeight="1">
      <c r="B423" s="526"/>
      <c r="C423" s="526"/>
      <c r="D423" t="s">
        <v>17</v>
      </c>
      <c r="E423" s="172">
        <v>3.8</v>
      </c>
      <c r="G423" s="2">
        <f t="shared" si="5"/>
        <v>75.500000000000057</v>
      </c>
    </row>
    <row r="424" spans="1:7" ht="15.75" hidden="1" customHeight="1">
      <c r="B424" s="526"/>
      <c r="C424" s="526"/>
      <c r="D424" t="s">
        <v>48</v>
      </c>
      <c r="E424" s="172">
        <v>60</v>
      </c>
      <c r="G424" s="2">
        <f t="shared" si="5"/>
        <v>135.50000000000006</v>
      </c>
    </row>
    <row r="425" spans="1:7" ht="15.75" hidden="1" customHeight="1">
      <c r="B425" s="526"/>
      <c r="C425" s="526"/>
      <c r="D425" t="s">
        <v>40</v>
      </c>
      <c r="E425" s="172">
        <v>5</v>
      </c>
      <c r="G425" s="2">
        <f t="shared" ref="G425:G504" si="6">+G424+E425-F425</f>
        <v>140.50000000000006</v>
      </c>
    </row>
    <row r="426" spans="1:7" ht="15.75" hidden="1" customHeight="1">
      <c r="B426" s="526"/>
      <c r="C426" s="526"/>
      <c r="D426" t="s">
        <v>50</v>
      </c>
      <c r="E426" s="172">
        <v>10</v>
      </c>
      <c r="G426" s="2">
        <f t="shared" si="6"/>
        <v>150.50000000000006</v>
      </c>
    </row>
    <row r="427" spans="1:7" ht="15.75" hidden="1" customHeight="1">
      <c r="A427" s="7">
        <v>44277</v>
      </c>
      <c r="B427" s="526">
        <v>22037</v>
      </c>
      <c r="C427" s="526" t="s">
        <v>23</v>
      </c>
      <c r="D427" t="s">
        <v>50</v>
      </c>
      <c r="E427" s="172"/>
      <c r="F427" s="160">
        <v>10</v>
      </c>
      <c r="G427" s="2">
        <f t="shared" si="6"/>
        <v>140.50000000000006</v>
      </c>
    </row>
    <row r="428" spans="1:7" ht="15.75" hidden="1" customHeight="1">
      <c r="A428" s="7">
        <v>44326</v>
      </c>
      <c r="B428" s="526">
        <v>22396</v>
      </c>
      <c r="C428" s="526" t="s">
        <v>23</v>
      </c>
      <c r="D428" t="s">
        <v>18</v>
      </c>
      <c r="E428" s="172"/>
      <c r="F428" s="160">
        <v>60</v>
      </c>
      <c r="G428" s="2">
        <f t="shared" si="6"/>
        <v>80.500000000000057</v>
      </c>
    </row>
    <row r="429" spans="1:7" ht="15.75" hidden="1" customHeight="1">
      <c r="A429" s="7">
        <v>44326</v>
      </c>
      <c r="B429" s="526">
        <v>22396</v>
      </c>
      <c r="C429" s="526" t="s">
        <v>23</v>
      </c>
      <c r="D429" t="s">
        <v>19</v>
      </c>
      <c r="E429" s="172"/>
      <c r="F429" s="160">
        <v>5</v>
      </c>
      <c r="G429" s="2">
        <f t="shared" si="6"/>
        <v>75.500000000000057</v>
      </c>
    </row>
    <row r="430" spans="1:7" ht="15.75" hidden="1" customHeight="1">
      <c r="A430" s="7">
        <v>44326</v>
      </c>
      <c r="B430" s="526">
        <v>22398</v>
      </c>
      <c r="C430" s="526" t="s">
        <v>23</v>
      </c>
      <c r="D430" t="s">
        <v>16</v>
      </c>
      <c r="E430" s="172"/>
      <c r="F430" s="160">
        <v>71.7</v>
      </c>
      <c r="G430" s="2">
        <f t="shared" si="6"/>
        <v>3.800000000000054</v>
      </c>
    </row>
    <row r="431" spans="1:7" ht="15.75" hidden="1" customHeight="1">
      <c r="A431" s="7">
        <v>44326</v>
      </c>
      <c r="B431" s="526">
        <v>22398</v>
      </c>
      <c r="C431" s="526" t="s">
        <v>23</v>
      </c>
      <c r="D431" t="s">
        <v>17</v>
      </c>
      <c r="E431" s="172"/>
      <c r="F431" s="160">
        <v>3.8</v>
      </c>
      <c r="G431" s="2">
        <f t="shared" si="6"/>
        <v>5.4178883601707639E-14</v>
      </c>
    </row>
    <row r="432" spans="1:7" ht="15.75" hidden="1" customHeight="1">
      <c r="A432" s="44">
        <v>44316</v>
      </c>
      <c r="B432" s="525" t="s">
        <v>14</v>
      </c>
      <c r="C432" s="525" t="s">
        <v>24</v>
      </c>
      <c r="D432" t="s">
        <v>16</v>
      </c>
      <c r="E432" s="172">
        <v>74.900000000000006</v>
      </c>
      <c r="G432" s="2">
        <f t="shared" si="6"/>
        <v>74.900000000000063</v>
      </c>
    </row>
    <row r="433" spans="1:7" ht="15.75" hidden="1" customHeight="1">
      <c r="B433" s="526"/>
      <c r="C433" s="526"/>
      <c r="D433" t="s">
        <v>17</v>
      </c>
      <c r="E433" s="172">
        <v>4.8</v>
      </c>
      <c r="G433" s="2">
        <f t="shared" si="6"/>
        <v>79.70000000000006</v>
      </c>
    </row>
    <row r="434" spans="1:7" ht="15.75" hidden="1" customHeight="1">
      <c r="B434" s="526"/>
      <c r="C434" s="526"/>
      <c r="D434" t="s">
        <v>48</v>
      </c>
      <c r="E434" s="172">
        <v>60</v>
      </c>
      <c r="G434" s="2">
        <f t="shared" si="6"/>
        <v>139.70000000000005</v>
      </c>
    </row>
    <row r="435" spans="1:7" ht="15.75" hidden="1" customHeight="1">
      <c r="B435" s="526"/>
      <c r="C435" s="526"/>
      <c r="D435" t="s">
        <v>40</v>
      </c>
      <c r="E435" s="172">
        <v>5</v>
      </c>
      <c r="G435" s="2">
        <f t="shared" si="6"/>
        <v>144.70000000000005</v>
      </c>
    </row>
    <row r="436" spans="1:7" ht="15.75" hidden="1" customHeight="1">
      <c r="A436" s="7">
        <v>44326</v>
      </c>
      <c r="B436" s="526">
        <v>22396</v>
      </c>
      <c r="C436" s="526" t="s">
        <v>24</v>
      </c>
      <c r="D436" t="s">
        <v>18</v>
      </c>
      <c r="E436" s="172"/>
      <c r="F436" s="160">
        <v>60</v>
      </c>
      <c r="G436" s="2">
        <f t="shared" si="6"/>
        <v>84.700000000000045</v>
      </c>
    </row>
    <row r="437" spans="1:7" ht="15.75" hidden="1" customHeight="1">
      <c r="A437" s="7">
        <v>44326</v>
      </c>
      <c r="B437" s="526">
        <v>22396</v>
      </c>
      <c r="C437" s="526" t="s">
        <v>24</v>
      </c>
      <c r="D437" t="s">
        <v>19</v>
      </c>
      <c r="E437" s="172"/>
      <c r="F437" s="160">
        <v>5</v>
      </c>
      <c r="G437" s="2">
        <f t="shared" si="6"/>
        <v>79.700000000000045</v>
      </c>
    </row>
    <row r="438" spans="1:7" ht="15.75" hidden="1" customHeight="1">
      <c r="A438" s="7">
        <v>44336</v>
      </c>
      <c r="B438" s="526">
        <v>22491</v>
      </c>
      <c r="C438" s="526" t="s">
        <v>24</v>
      </c>
      <c r="D438" t="s">
        <v>16</v>
      </c>
      <c r="E438" s="172"/>
      <c r="F438" s="160">
        <v>74.900000000000006</v>
      </c>
      <c r="G438" s="2">
        <f t="shared" si="6"/>
        <v>4.8000000000000398</v>
      </c>
    </row>
    <row r="439" spans="1:7" ht="15.75" hidden="1" customHeight="1">
      <c r="A439" s="7">
        <v>44336</v>
      </c>
      <c r="B439" s="526">
        <v>22491</v>
      </c>
      <c r="C439" s="526" t="s">
        <v>24</v>
      </c>
      <c r="D439" t="s">
        <v>17</v>
      </c>
      <c r="E439" s="172"/>
      <c r="F439" s="160">
        <v>4.8</v>
      </c>
      <c r="G439" s="2">
        <f t="shared" si="6"/>
        <v>3.9968028886505635E-14</v>
      </c>
    </row>
    <row r="440" spans="1:7" ht="15.75" hidden="1" customHeight="1">
      <c r="A440" s="44">
        <v>44347</v>
      </c>
      <c r="B440" s="525" t="s">
        <v>14</v>
      </c>
      <c r="C440" s="525" t="s">
        <v>25</v>
      </c>
      <c r="D440" t="s">
        <v>16</v>
      </c>
      <c r="E440" s="172">
        <v>60.9</v>
      </c>
      <c r="G440" s="2">
        <f t="shared" si="6"/>
        <v>60.900000000000041</v>
      </c>
    </row>
    <row r="441" spans="1:7" ht="15.75" hidden="1" customHeight="1">
      <c r="B441" s="526"/>
      <c r="C441" s="526"/>
      <c r="D441" t="s">
        <v>17</v>
      </c>
      <c r="E441" s="172">
        <v>3.5</v>
      </c>
      <c r="G441" s="2">
        <f t="shared" si="6"/>
        <v>64.400000000000034</v>
      </c>
    </row>
    <row r="442" spans="1:7" ht="15.75" hidden="1" customHeight="1">
      <c r="B442" s="526"/>
      <c r="C442" s="526"/>
      <c r="D442" t="s">
        <v>48</v>
      </c>
      <c r="E442" s="172">
        <v>60</v>
      </c>
      <c r="G442" s="2">
        <f t="shared" si="6"/>
        <v>124.40000000000003</v>
      </c>
    </row>
    <row r="443" spans="1:7" ht="15.75" hidden="1" customHeight="1">
      <c r="B443" s="526"/>
      <c r="C443" s="526"/>
      <c r="D443" t="s">
        <v>40</v>
      </c>
      <c r="E443" s="172">
        <v>5</v>
      </c>
      <c r="G443" s="2">
        <f t="shared" si="6"/>
        <v>129.40000000000003</v>
      </c>
    </row>
    <row r="444" spans="1:7" ht="15.75" hidden="1" customHeight="1">
      <c r="A444" s="7">
        <v>44370</v>
      </c>
      <c r="B444" s="526">
        <v>22838</v>
      </c>
      <c r="C444" s="526" t="s">
        <v>25</v>
      </c>
      <c r="D444" t="s">
        <v>16</v>
      </c>
      <c r="E444" s="172"/>
      <c r="F444" s="160">
        <v>60.9</v>
      </c>
      <c r="G444" s="2">
        <f t="shared" si="6"/>
        <v>68.500000000000028</v>
      </c>
    </row>
    <row r="445" spans="1:7" ht="15.75" hidden="1" customHeight="1">
      <c r="A445" s="7">
        <v>44370</v>
      </c>
      <c r="B445" s="526">
        <v>22838</v>
      </c>
      <c r="C445" s="526" t="s">
        <v>25</v>
      </c>
      <c r="D445" t="s">
        <v>17</v>
      </c>
      <c r="E445" s="172"/>
      <c r="F445" s="160">
        <v>3.5</v>
      </c>
      <c r="G445" s="2">
        <f t="shared" si="6"/>
        <v>65.000000000000028</v>
      </c>
    </row>
    <row r="446" spans="1:7" ht="15.75" hidden="1" customHeight="1">
      <c r="A446" s="7">
        <v>44387</v>
      </c>
      <c r="B446" s="526">
        <v>22983</v>
      </c>
      <c r="C446" s="526" t="s">
        <v>25</v>
      </c>
      <c r="D446" t="s">
        <v>48</v>
      </c>
      <c r="E446" s="172"/>
      <c r="F446" s="172">
        <v>60</v>
      </c>
      <c r="G446" s="2">
        <f t="shared" si="6"/>
        <v>5.0000000000000284</v>
      </c>
    </row>
    <row r="447" spans="1:7" ht="15.75" hidden="1" customHeight="1">
      <c r="A447" s="7">
        <v>44387</v>
      </c>
      <c r="B447" s="526">
        <v>22983</v>
      </c>
      <c r="C447" s="526" t="s">
        <v>25</v>
      </c>
      <c r="D447" t="s">
        <v>40</v>
      </c>
      <c r="E447" s="172"/>
      <c r="F447" s="172">
        <v>5</v>
      </c>
      <c r="G447" s="2">
        <f t="shared" si="6"/>
        <v>2.8421709430404007E-14</v>
      </c>
    </row>
    <row r="448" spans="1:7" ht="15.75" hidden="1" customHeight="1">
      <c r="A448" s="44">
        <v>44377</v>
      </c>
      <c r="B448" s="525" t="s">
        <v>14</v>
      </c>
      <c r="C448" s="525" t="s">
        <v>26</v>
      </c>
      <c r="D448" t="s">
        <v>16</v>
      </c>
      <c r="E448" s="172">
        <v>66.7</v>
      </c>
      <c r="G448" s="2">
        <f t="shared" si="6"/>
        <v>66.700000000000031</v>
      </c>
    </row>
    <row r="449" spans="1:7" ht="15.75" hidden="1" customHeight="1">
      <c r="B449" s="526"/>
      <c r="C449" s="526"/>
      <c r="D449" t="s">
        <v>17</v>
      </c>
      <c r="E449" s="173">
        <v>5.4</v>
      </c>
      <c r="G449" s="2">
        <f t="shared" si="6"/>
        <v>72.100000000000037</v>
      </c>
    </row>
    <row r="450" spans="1:7" ht="15.75" hidden="1" customHeight="1">
      <c r="B450" s="526"/>
      <c r="C450" s="526"/>
      <c r="D450" t="s">
        <v>48</v>
      </c>
      <c r="E450" s="172">
        <v>60</v>
      </c>
      <c r="G450" s="2">
        <f t="shared" si="6"/>
        <v>132.10000000000002</v>
      </c>
    </row>
    <row r="451" spans="1:7" ht="15.75" hidden="1" customHeight="1">
      <c r="B451" s="526"/>
      <c r="C451" s="526"/>
      <c r="D451" t="s">
        <v>40</v>
      </c>
      <c r="E451" s="172">
        <v>5</v>
      </c>
      <c r="G451" s="2">
        <f t="shared" si="6"/>
        <v>137.10000000000002</v>
      </c>
    </row>
    <row r="452" spans="1:7" ht="15.75" hidden="1" customHeight="1">
      <c r="A452" s="7">
        <v>44387</v>
      </c>
      <c r="B452" s="526">
        <v>22983</v>
      </c>
      <c r="C452" s="526" t="s">
        <v>26</v>
      </c>
      <c r="D452" t="s">
        <v>48</v>
      </c>
      <c r="E452" s="172"/>
      <c r="F452" s="172">
        <v>60</v>
      </c>
      <c r="G452" s="2">
        <f t="shared" si="6"/>
        <v>77.100000000000023</v>
      </c>
    </row>
    <row r="453" spans="1:7" ht="15.75" hidden="1" customHeight="1">
      <c r="A453" s="7">
        <v>44387</v>
      </c>
      <c r="B453" s="526">
        <v>22983</v>
      </c>
      <c r="C453" s="526" t="s">
        <v>26</v>
      </c>
      <c r="D453" t="s">
        <v>40</v>
      </c>
      <c r="E453" s="172"/>
      <c r="F453" s="172">
        <v>5</v>
      </c>
      <c r="G453" s="2">
        <f t="shared" si="6"/>
        <v>72.100000000000023</v>
      </c>
    </row>
    <row r="454" spans="1:7" ht="15.75" hidden="1" customHeight="1">
      <c r="A454" s="7">
        <v>44399</v>
      </c>
      <c r="B454" s="526">
        <v>23074</v>
      </c>
      <c r="C454" s="526" t="s">
        <v>26</v>
      </c>
      <c r="D454" t="s">
        <v>16</v>
      </c>
      <c r="E454" s="172"/>
      <c r="F454" s="172">
        <v>66.7</v>
      </c>
      <c r="G454" s="2">
        <f t="shared" si="6"/>
        <v>5.4000000000000199</v>
      </c>
    </row>
    <row r="455" spans="1:7" ht="15.75" hidden="1" customHeight="1">
      <c r="A455" s="7">
        <v>44399</v>
      </c>
      <c r="B455" s="526">
        <v>23074</v>
      </c>
      <c r="C455" s="526" t="s">
        <v>26</v>
      </c>
      <c r="D455" t="s">
        <v>17</v>
      </c>
      <c r="E455" s="172"/>
      <c r="F455" s="173">
        <v>5.4</v>
      </c>
      <c r="G455" s="2">
        <f t="shared" si="6"/>
        <v>1.9539925233402755E-14</v>
      </c>
    </row>
    <row r="456" spans="1:7" ht="15.75" hidden="1" customHeight="1">
      <c r="A456" s="88">
        <v>44408</v>
      </c>
      <c r="B456" s="525" t="s">
        <v>14</v>
      </c>
      <c r="C456" s="525" t="s">
        <v>27</v>
      </c>
      <c r="D456" t="s">
        <v>16</v>
      </c>
      <c r="E456" s="160">
        <v>58.4</v>
      </c>
      <c r="G456" s="2">
        <f t="shared" si="6"/>
        <v>58.40000000000002</v>
      </c>
    </row>
    <row r="457" spans="1:7" ht="15.75" hidden="1" customHeight="1">
      <c r="A457" s="86"/>
      <c r="B457" s="526"/>
      <c r="C457" s="526"/>
      <c r="D457" t="s">
        <v>17</v>
      </c>
      <c r="E457" s="160">
        <v>2.8</v>
      </c>
      <c r="G457" s="2">
        <f t="shared" si="6"/>
        <v>61.200000000000017</v>
      </c>
    </row>
    <row r="458" spans="1:7" hidden="1">
      <c r="A458" s="86"/>
      <c r="B458" s="526"/>
      <c r="C458" s="526"/>
      <c r="D458" t="s">
        <v>18</v>
      </c>
      <c r="E458" s="160">
        <v>60</v>
      </c>
      <c r="G458" s="2">
        <f t="shared" si="6"/>
        <v>121.20000000000002</v>
      </c>
    </row>
    <row r="459" spans="1:7" hidden="1">
      <c r="A459" s="86"/>
      <c r="B459" s="526"/>
      <c r="C459" s="526"/>
      <c r="D459" t="s">
        <v>19</v>
      </c>
      <c r="E459" s="174">
        <v>5</v>
      </c>
      <c r="F459" s="174"/>
      <c r="G459" s="2">
        <f t="shared" si="6"/>
        <v>126.20000000000002</v>
      </c>
    </row>
    <row r="460" spans="1:7" hidden="1">
      <c r="A460" s="86">
        <v>44435</v>
      </c>
      <c r="B460" s="526">
        <v>23295</v>
      </c>
      <c r="C460" s="526" t="s">
        <v>27</v>
      </c>
      <c r="D460" t="s">
        <v>16</v>
      </c>
      <c r="E460" s="174"/>
      <c r="F460" s="174">
        <v>58.4</v>
      </c>
      <c r="G460" s="2">
        <f t="shared" si="6"/>
        <v>67.800000000000011</v>
      </c>
    </row>
    <row r="461" spans="1:7" hidden="1">
      <c r="A461" s="86">
        <v>44435</v>
      </c>
      <c r="B461" s="526">
        <v>23295</v>
      </c>
      <c r="C461" s="526" t="s">
        <v>27</v>
      </c>
      <c r="D461" t="s">
        <v>17</v>
      </c>
      <c r="E461" s="174"/>
      <c r="F461" s="174">
        <v>2.8</v>
      </c>
      <c r="G461" s="2">
        <f t="shared" si="6"/>
        <v>65.000000000000014</v>
      </c>
    </row>
    <row r="462" spans="1:7" hidden="1">
      <c r="A462" s="86">
        <v>44510</v>
      </c>
      <c r="B462" s="526">
        <v>23727</v>
      </c>
      <c r="C462" s="526" t="s">
        <v>27</v>
      </c>
      <c r="D462" t="s">
        <v>18</v>
      </c>
      <c r="E462" s="174"/>
      <c r="F462" s="160">
        <v>60</v>
      </c>
      <c r="G462" s="2">
        <f t="shared" si="6"/>
        <v>5.0000000000000142</v>
      </c>
    </row>
    <row r="463" spans="1:7" hidden="1">
      <c r="A463" s="86">
        <v>44510</v>
      </c>
      <c r="B463" s="526">
        <v>23727</v>
      </c>
      <c r="C463" s="526" t="s">
        <v>27</v>
      </c>
      <c r="D463" t="s">
        <v>19</v>
      </c>
      <c r="E463" s="174"/>
      <c r="F463" s="174">
        <v>5</v>
      </c>
      <c r="G463" s="2">
        <f t="shared" si="6"/>
        <v>1.4210854715202004E-14</v>
      </c>
    </row>
    <row r="464" spans="1:7" hidden="1">
      <c r="A464" s="90">
        <v>44439</v>
      </c>
      <c r="B464" s="64" t="s">
        <v>14</v>
      </c>
      <c r="C464" s="64" t="s">
        <v>28</v>
      </c>
      <c r="D464" t="s">
        <v>16</v>
      </c>
      <c r="E464" s="174">
        <v>66.099999999999994</v>
      </c>
      <c r="F464" s="174"/>
      <c r="G464" s="2">
        <f t="shared" si="6"/>
        <v>66.100000000000009</v>
      </c>
    </row>
    <row r="465" spans="1:11" hidden="1">
      <c r="B465" s="526"/>
      <c r="C465" s="526"/>
      <c r="D465" t="s">
        <v>17</v>
      </c>
      <c r="E465" s="174">
        <v>3.1</v>
      </c>
      <c r="F465" s="174"/>
      <c r="G465" s="2">
        <f t="shared" si="6"/>
        <v>69.2</v>
      </c>
    </row>
    <row r="466" spans="1:11" hidden="1">
      <c r="B466" s="526"/>
      <c r="C466" s="526"/>
      <c r="D466" t="s">
        <v>18</v>
      </c>
      <c r="E466" s="174">
        <v>60</v>
      </c>
      <c r="F466" s="174"/>
      <c r="G466" s="2">
        <f t="shared" si="6"/>
        <v>129.19999999999999</v>
      </c>
    </row>
    <row r="467" spans="1:11" hidden="1">
      <c r="B467" s="526"/>
      <c r="C467" s="526"/>
      <c r="D467" t="s">
        <v>19</v>
      </c>
      <c r="E467" s="174">
        <v>5</v>
      </c>
      <c r="F467" s="174"/>
      <c r="G467" s="2">
        <f t="shared" si="6"/>
        <v>134.19999999999999</v>
      </c>
    </row>
    <row r="468" spans="1:11" hidden="1">
      <c r="A468" s="7">
        <v>44467</v>
      </c>
      <c r="B468" s="526">
        <v>23523</v>
      </c>
      <c r="C468" s="526" t="s">
        <v>28</v>
      </c>
      <c r="D468" t="s">
        <v>16</v>
      </c>
      <c r="E468" s="174"/>
      <c r="F468" s="174">
        <v>66.099999999999994</v>
      </c>
      <c r="G468" s="2">
        <f t="shared" si="6"/>
        <v>68.099999999999994</v>
      </c>
    </row>
    <row r="469" spans="1:11" hidden="1">
      <c r="A469" s="7">
        <v>44467</v>
      </c>
      <c r="B469" s="526">
        <v>23523</v>
      </c>
      <c r="C469" s="526" t="s">
        <v>28</v>
      </c>
      <c r="D469" t="s">
        <v>17</v>
      </c>
      <c r="E469" s="174"/>
      <c r="F469" s="174">
        <v>3.1</v>
      </c>
      <c r="G469" s="2">
        <f t="shared" si="6"/>
        <v>65</v>
      </c>
    </row>
    <row r="470" spans="1:11" hidden="1">
      <c r="A470" s="86">
        <v>44510</v>
      </c>
      <c r="B470" s="526">
        <v>23727</v>
      </c>
      <c r="C470" s="526" t="s">
        <v>28</v>
      </c>
      <c r="D470" t="s">
        <v>18</v>
      </c>
      <c r="E470" s="174"/>
      <c r="F470" s="174">
        <v>60</v>
      </c>
      <c r="G470" s="2">
        <f t="shared" si="6"/>
        <v>5</v>
      </c>
    </row>
    <row r="471" spans="1:11" hidden="1">
      <c r="A471" s="86">
        <v>44510</v>
      </c>
      <c r="B471" s="526">
        <v>23727</v>
      </c>
      <c r="C471" s="526" t="s">
        <v>28</v>
      </c>
      <c r="D471" t="s">
        <v>19</v>
      </c>
      <c r="E471" s="174"/>
      <c r="F471" s="174">
        <v>5</v>
      </c>
      <c r="G471" s="24">
        <f t="shared" si="6"/>
        <v>0</v>
      </c>
    </row>
    <row r="472" spans="1:11" hidden="1">
      <c r="A472" s="90">
        <v>44469</v>
      </c>
      <c r="B472" s="64" t="s">
        <v>14</v>
      </c>
      <c r="C472" s="64" t="s">
        <v>53</v>
      </c>
      <c r="D472" t="s">
        <v>16</v>
      </c>
      <c r="E472" s="174">
        <v>68.400000000000006</v>
      </c>
      <c r="F472" s="174"/>
      <c r="G472" s="2">
        <f t="shared" si="6"/>
        <v>68.400000000000006</v>
      </c>
    </row>
    <row r="473" spans="1:11" hidden="1">
      <c r="B473" s="526"/>
      <c r="C473" s="526"/>
      <c r="D473" t="s">
        <v>17</v>
      </c>
      <c r="E473" s="174">
        <v>4.7</v>
      </c>
      <c r="F473" s="174"/>
      <c r="G473" s="2">
        <f t="shared" si="6"/>
        <v>73.100000000000009</v>
      </c>
      <c r="I473" s="96"/>
      <c r="K473" s="2"/>
    </row>
    <row r="474" spans="1:11" hidden="1">
      <c r="B474" s="526"/>
      <c r="C474" s="526"/>
      <c r="D474" t="s">
        <v>18</v>
      </c>
      <c r="E474" s="174">
        <v>60</v>
      </c>
      <c r="F474" s="174"/>
      <c r="G474" s="2">
        <f t="shared" si="6"/>
        <v>133.10000000000002</v>
      </c>
      <c r="K474" s="79"/>
    </row>
    <row r="475" spans="1:11" hidden="1">
      <c r="B475" s="526"/>
      <c r="C475" s="526"/>
      <c r="D475" t="s">
        <v>19</v>
      </c>
      <c r="E475" s="174">
        <v>5</v>
      </c>
      <c r="F475" s="174"/>
      <c r="G475" s="2">
        <f t="shared" si="6"/>
        <v>138.10000000000002</v>
      </c>
      <c r="I475" s="96"/>
      <c r="K475" s="16"/>
    </row>
    <row r="476" spans="1:11" hidden="1">
      <c r="A476" s="86">
        <v>44510</v>
      </c>
      <c r="B476" s="526">
        <v>23727</v>
      </c>
      <c r="C476" s="65" t="s">
        <v>53</v>
      </c>
      <c r="D476" t="s">
        <v>16</v>
      </c>
      <c r="E476" s="174"/>
      <c r="F476" s="174">
        <v>68.400000000000006</v>
      </c>
      <c r="G476" s="2">
        <f t="shared" si="6"/>
        <v>69.700000000000017</v>
      </c>
      <c r="I476" s="96"/>
      <c r="K476" s="16"/>
    </row>
    <row r="477" spans="1:11" hidden="1">
      <c r="A477" s="86">
        <v>44510</v>
      </c>
      <c r="B477" s="526">
        <v>23727</v>
      </c>
      <c r="C477" s="65" t="s">
        <v>53</v>
      </c>
      <c r="D477" t="s">
        <v>17</v>
      </c>
      <c r="E477" s="174"/>
      <c r="F477" s="174">
        <v>4.5</v>
      </c>
      <c r="G477" s="2">
        <f t="shared" si="6"/>
        <v>65.200000000000017</v>
      </c>
      <c r="I477" s="96"/>
      <c r="K477" s="16"/>
    </row>
    <row r="478" spans="1:11" hidden="1">
      <c r="A478" s="86">
        <v>44510</v>
      </c>
      <c r="B478" s="526">
        <v>23727</v>
      </c>
      <c r="C478" s="65" t="s">
        <v>53</v>
      </c>
      <c r="D478" t="s">
        <v>18</v>
      </c>
      <c r="E478" s="174"/>
      <c r="F478" s="174">
        <v>60</v>
      </c>
      <c r="G478" s="2">
        <f t="shared" si="6"/>
        <v>5.2000000000000171</v>
      </c>
      <c r="I478" s="96"/>
      <c r="K478" s="16"/>
    </row>
    <row r="479" spans="1:11" hidden="1">
      <c r="A479" s="86">
        <v>44510</v>
      </c>
      <c r="B479" s="526">
        <v>23727</v>
      </c>
      <c r="C479" s="65" t="s">
        <v>53</v>
      </c>
      <c r="D479" t="s">
        <v>19</v>
      </c>
      <c r="E479" s="174"/>
      <c r="F479" s="174">
        <v>5</v>
      </c>
      <c r="G479" s="2">
        <f t="shared" si="6"/>
        <v>0.20000000000001705</v>
      </c>
      <c r="I479" s="96"/>
      <c r="K479" s="16"/>
    </row>
    <row r="480" spans="1:11" hidden="1">
      <c r="A480" s="86">
        <v>44620</v>
      </c>
      <c r="B480" s="526">
        <v>24348</v>
      </c>
      <c r="C480" s="65" t="s">
        <v>53</v>
      </c>
      <c r="D480" t="s">
        <v>17</v>
      </c>
      <c r="E480" s="174"/>
      <c r="F480" s="174">
        <v>0.2</v>
      </c>
      <c r="G480" s="2">
        <f t="shared" si="6"/>
        <v>1.7041923427996153E-14</v>
      </c>
      <c r="I480" s="96"/>
      <c r="K480" s="16"/>
    </row>
    <row r="481" spans="1:18" hidden="1">
      <c r="A481" s="88">
        <v>44500</v>
      </c>
      <c r="B481" s="525" t="s">
        <v>14</v>
      </c>
      <c r="C481" s="525" t="s">
        <v>30</v>
      </c>
      <c r="D481" t="s">
        <v>16</v>
      </c>
      <c r="E481" s="160">
        <v>70.900000000000006</v>
      </c>
      <c r="G481" s="2">
        <f t="shared" si="6"/>
        <v>70.90000000000002</v>
      </c>
      <c r="I481" s="96"/>
      <c r="K481" s="16"/>
    </row>
    <row r="482" spans="1:18" hidden="1">
      <c r="A482" s="86"/>
      <c r="B482" s="526"/>
      <c r="C482" s="526"/>
      <c r="D482" t="s">
        <v>17</v>
      </c>
      <c r="E482" s="160">
        <v>2.8</v>
      </c>
      <c r="G482" s="2">
        <f t="shared" si="6"/>
        <v>73.700000000000017</v>
      </c>
      <c r="J482" s="64" t="s">
        <v>53</v>
      </c>
      <c r="K482" t="s">
        <v>17</v>
      </c>
      <c r="L482" s="79">
        <v>0.2</v>
      </c>
    </row>
    <row r="483" spans="1:18" hidden="1">
      <c r="A483" s="86"/>
      <c r="B483" s="526"/>
      <c r="C483" s="526"/>
      <c r="D483" t="s">
        <v>18</v>
      </c>
      <c r="E483" s="160">
        <v>60</v>
      </c>
      <c r="G483" s="2">
        <f t="shared" si="6"/>
        <v>133.70000000000002</v>
      </c>
      <c r="J483" s="525" t="s">
        <v>30</v>
      </c>
      <c r="K483" t="s">
        <v>17</v>
      </c>
      <c r="L483" s="2">
        <v>2.8</v>
      </c>
    </row>
    <row r="484" spans="1:18" hidden="1">
      <c r="A484" s="86"/>
      <c r="B484" s="526"/>
      <c r="C484" s="526"/>
      <c r="D484" t="s">
        <v>19</v>
      </c>
      <c r="E484" s="160">
        <v>5</v>
      </c>
      <c r="G484" s="2">
        <f t="shared" si="6"/>
        <v>138.70000000000002</v>
      </c>
      <c r="J484" s="525" t="s">
        <v>33</v>
      </c>
      <c r="K484" t="s">
        <v>17</v>
      </c>
      <c r="L484" s="2">
        <v>4</v>
      </c>
    </row>
    <row r="485" spans="1:18" hidden="1">
      <c r="A485" s="86">
        <v>44510</v>
      </c>
      <c r="B485" s="526">
        <v>23728</v>
      </c>
      <c r="C485" s="526" t="s">
        <v>30</v>
      </c>
      <c r="D485" t="s">
        <v>18</v>
      </c>
      <c r="E485" s="160"/>
      <c r="F485" s="160">
        <v>60</v>
      </c>
      <c r="G485" s="2">
        <f t="shared" si="6"/>
        <v>78.700000000000017</v>
      </c>
      <c r="K485" t="s">
        <v>18</v>
      </c>
      <c r="L485" s="2">
        <v>60</v>
      </c>
    </row>
    <row r="486" spans="1:18" hidden="1">
      <c r="A486" s="86">
        <v>44510</v>
      </c>
      <c r="B486" s="526">
        <v>23728</v>
      </c>
      <c r="C486" s="526" t="s">
        <v>30</v>
      </c>
      <c r="D486" t="s">
        <v>19</v>
      </c>
      <c r="E486" s="160"/>
      <c r="F486" s="160">
        <v>5</v>
      </c>
      <c r="G486" s="2">
        <f t="shared" si="6"/>
        <v>73.700000000000017</v>
      </c>
      <c r="K486" t="s">
        <v>19</v>
      </c>
      <c r="L486" s="2">
        <v>5</v>
      </c>
    </row>
    <row r="487" spans="1:18" hidden="1">
      <c r="A487" s="86">
        <v>44592</v>
      </c>
      <c r="B487" s="526">
        <v>24168</v>
      </c>
      <c r="C487" s="526" t="s">
        <v>30</v>
      </c>
      <c r="D487" t="s">
        <v>16</v>
      </c>
      <c r="E487" s="160"/>
      <c r="F487" s="160">
        <v>70.900000000000006</v>
      </c>
      <c r="G487" s="2">
        <f t="shared" si="6"/>
        <v>2.8000000000000114</v>
      </c>
      <c r="K487" t="s">
        <v>96</v>
      </c>
      <c r="L487" s="2">
        <v>10</v>
      </c>
    </row>
    <row r="488" spans="1:18" hidden="1">
      <c r="A488" s="86">
        <v>44620</v>
      </c>
      <c r="B488" s="526">
        <v>24353</v>
      </c>
      <c r="C488" s="526" t="s">
        <v>30</v>
      </c>
      <c r="D488" t="s">
        <v>17</v>
      </c>
      <c r="E488" s="160"/>
      <c r="F488" s="160">
        <v>2.8</v>
      </c>
      <c r="G488" s="2">
        <f t="shared" si="6"/>
        <v>1.1546319456101628E-14</v>
      </c>
      <c r="L488" s="2"/>
    </row>
    <row r="489" spans="1:18" hidden="1">
      <c r="A489" s="88">
        <v>44530</v>
      </c>
      <c r="B489" s="525" t="s">
        <v>14</v>
      </c>
      <c r="C489" s="525" t="s">
        <v>33</v>
      </c>
      <c r="D489" t="s">
        <v>16</v>
      </c>
      <c r="E489" s="160">
        <v>75.7</v>
      </c>
      <c r="G489" s="2">
        <f t="shared" si="6"/>
        <v>75.700000000000017</v>
      </c>
      <c r="J489" s="525" t="s">
        <v>34</v>
      </c>
      <c r="K489" t="s">
        <v>17</v>
      </c>
      <c r="L489" s="2">
        <v>4.4000000000000004</v>
      </c>
      <c r="O489" s="525"/>
      <c r="Q489" s="2"/>
    </row>
    <row r="490" spans="1:18" hidden="1">
      <c r="A490" s="86"/>
      <c r="B490" s="526"/>
      <c r="C490" s="526"/>
      <c r="D490" t="s">
        <v>17</v>
      </c>
      <c r="E490" s="160">
        <v>4</v>
      </c>
      <c r="G490" s="2">
        <f t="shared" si="6"/>
        <v>79.700000000000017</v>
      </c>
      <c r="K490" t="s">
        <v>18</v>
      </c>
      <c r="L490" s="2">
        <v>60</v>
      </c>
      <c r="O490" s="526"/>
      <c r="R490" s="2">
        <v>2.8</v>
      </c>
    </row>
    <row r="491" spans="1:18" hidden="1">
      <c r="A491" s="86"/>
      <c r="B491" s="526"/>
      <c r="C491" s="526"/>
      <c r="D491" t="s">
        <v>18</v>
      </c>
      <c r="E491" s="160">
        <v>60</v>
      </c>
      <c r="G491" s="2">
        <f t="shared" si="6"/>
        <v>139.70000000000002</v>
      </c>
      <c r="K491" t="s">
        <v>19</v>
      </c>
      <c r="L491" s="2">
        <v>5</v>
      </c>
      <c r="O491" s="525"/>
      <c r="Q491" s="2"/>
    </row>
    <row r="492" spans="1:18" hidden="1">
      <c r="A492" s="86"/>
      <c r="B492" s="526"/>
      <c r="C492" s="526"/>
      <c r="D492" t="s">
        <v>19</v>
      </c>
      <c r="E492" s="160">
        <v>5</v>
      </c>
      <c r="G492" s="2">
        <f t="shared" si="6"/>
        <v>144.70000000000002</v>
      </c>
      <c r="J492" s="525" t="s">
        <v>15</v>
      </c>
      <c r="K492" t="s">
        <v>16</v>
      </c>
      <c r="L492" s="79">
        <v>84</v>
      </c>
      <c r="O492" s="526"/>
      <c r="R492" s="2">
        <v>4</v>
      </c>
    </row>
    <row r="493" spans="1:18" hidden="1">
      <c r="A493" s="86"/>
      <c r="B493" s="526"/>
      <c r="C493" s="526"/>
      <c r="D493" t="s">
        <v>96</v>
      </c>
      <c r="E493" s="160">
        <v>10</v>
      </c>
      <c r="G493" s="2">
        <f t="shared" si="6"/>
        <v>154.70000000000002</v>
      </c>
      <c r="J493" s="526"/>
      <c r="K493" t="s">
        <v>17</v>
      </c>
      <c r="L493" s="79">
        <v>1.3</v>
      </c>
      <c r="O493" s="526"/>
      <c r="R493" s="2"/>
    </row>
    <row r="494" spans="1:18" hidden="1">
      <c r="A494" s="86">
        <v>44592</v>
      </c>
      <c r="B494" s="526">
        <v>24168</v>
      </c>
      <c r="C494" s="526" t="s">
        <v>33</v>
      </c>
      <c r="D494" t="s">
        <v>16</v>
      </c>
      <c r="E494" s="160"/>
      <c r="F494" s="160">
        <v>75.7</v>
      </c>
      <c r="G494" s="2">
        <f t="shared" si="6"/>
        <v>79.000000000000014</v>
      </c>
      <c r="J494" s="526"/>
      <c r="K494" t="s">
        <v>18</v>
      </c>
      <c r="L494" s="79">
        <v>60</v>
      </c>
      <c r="O494" s="526"/>
      <c r="R494" s="2"/>
    </row>
    <row r="495" spans="1:18" hidden="1">
      <c r="A495" s="86">
        <v>44620</v>
      </c>
      <c r="B495" s="526">
        <v>24353</v>
      </c>
      <c r="C495" s="526" t="s">
        <v>33</v>
      </c>
      <c r="D495" t="s">
        <v>17</v>
      </c>
      <c r="E495" s="160"/>
      <c r="F495" s="160">
        <v>4</v>
      </c>
      <c r="G495" s="2">
        <f t="shared" si="6"/>
        <v>75.000000000000014</v>
      </c>
      <c r="J495" s="526"/>
      <c r="L495" s="79"/>
      <c r="O495" s="526"/>
      <c r="R495" s="2"/>
    </row>
    <row r="496" spans="1:18" hidden="1">
      <c r="A496" s="86">
        <v>44620</v>
      </c>
      <c r="B496" s="526">
        <v>24353</v>
      </c>
      <c r="C496" s="526" t="s">
        <v>33</v>
      </c>
      <c r="D496" t="s">
        <v>18</v>
      </c>
      <c r="E496" s="160"/>
      <c r="F496" s="160">
        <v>60</v>
      </c>
      <c r="G496" s="2">
        <f t="shared" si="6"/>
        <v>15.000000000000014</v>
      </c>
      <c r="J496" s="526"/>
      <c r="L496" s="79"/>
      <c r="O496" s="526"/>
      <c r="R496" s="2"/>
    </row>
    <row r="497" spans="1:18" hidden="1">
      <c r="A497" s="86">
        <v>44620</v>
      </c>
      <c r="B497" s="526">
        <v>24353</v>
      </c>
      <c r="C497" s="526" t="s">
        <v>33</v>
      </c>
      <c r="D497" t="s">
        <v>19</v>
      </c>
      <c r="E497" s="160"/>
      <c r="F497" s="160">
        <v>5</v>
      </c>
      <c r="G497" s="2">
        <f t="shared" si="6"/>
        <v>10.000000000000014</v>
      </c>
      <c r="J497" s="526"/>
      <c r="L497" s="79"/>
      <c r="O497" s="526"/>
      <c r="R497" s="2"/>
    </row>
    <row r="498" spans="1:18" hidden="1">
      <c r="A498" s="86">
        <v>44620</v>
      </c>
      <c r="B498" s="526">
        <v>24354</v>
      </c>
      <c r="C498" s="526" t="s">
        <v>33</v>
      </c>
      <c r="D498" t="s">
        <v>96</v>
      </c>
      <c r="E498" s="160"/>
      <c r="F498" s="160">
        <v>10</v>
      </c>
      <c r="G498" s="2">
        <f t="shared" si="6"/>
        <v>1.4210854715202004E-14</v>
      </c>
      <c r="J498" s="526"/>
      <c r="L498" s="79"/>
      <c r="O498" s="526"/>
      <c r="R498" s="2"/>
    </row>
    <row r="499" spans="1:18" hidden="1">
      <c r="A499" s="88">
        <v>44561</v>
      </c>
      <c r="B499" s="525" t="s">
        <v>14</v>
      </c>
      <c r="C499" s="525" t="s">
        <v>34</v>
      </c>
      <c r="D499" t="s">
        <v>16</v>
      </c>
      <c r="E499" s="160">
        <v>79.5</v>
      </c>
      <c r="G499" s="2">
        <f t="shared" si="6"/>
        <v>79.500000000000014</v>
      </c>
      <c r="J499" s="526"/>
      <c r="K499" t="s">
        <v>19</v>
      </c>
      <c r="L499" s="79">
        <v>5</v>
      </c>
      <c r="O499" s="525"/>
      <c r="Q499" s="2"/>
    </row>
    <row r="500" spans="1:18" hidden="1">
      <c r="A500" s="86"/>
      <c r="B500" s="526"/>
      <c r="C500" s="526"/>
      <c r="D500" t="s">
        <v>17</v>
      </c>
      <c r="E500" s="160">
        <v>4.4000000000000004</v>
      </c>
      <c r="G500" s="2">
        <f t="shared" si="6"/>
        <v>83.90000000000002</v>
      </c>
      <c r="J500" s="526"/>
      <c r="K500" t="s">
        <v>57</v>
      </c>
      <c r="L500" s="79">
        <v>10</v>
      </c>
      <c r="O500" s="526"/>
      <c r="R500" s="2">
        <v>4.4000000000000004</v>
      </c>
    </row>
    <row r="501" spans="1:18" hidden="1">
      <c r="A501" s="86"/>
      <c r="B501" s="526"/>
      <c r="C501" s="526"/>
      <c r="D501" t="s">
        <v>18</v>
      </c>
      <c r="E501" s="160">
        <v>60</v>
      </c>
      <c r="G501" s="2">
        <f t="shared" si="6"/>
        <v>143.90000000000003</v>
      </c>
      <c r="J501" s="526"/>
      <c r="L501" s="79">
        <f>SUM(L482:L500)</f>
        <v>311.70000000000005</v>
      </c>
    </row>
    <row r="502" spans="1:18" hidden="1">
      <c r="A502" s="86"/>
      <c r="B502" s="526"/>
      <c r="C502" s="526"/>
      <c r="D502" t="s">
        <v>19</v>
      </c>
      <c r="E502" s="160">
        <v>5</v>
      </c>
      <c r="G502" s="2">
        <f t="shared" si="6"/>
        <v>148.90000000000003</v>
      </c>
      <c r="Q502" s="8"/>
    </row>
    <row r="503" spans="1:18" hidden="1">
      <c r="A503" s="86">
        <v>44592</v>
      </c>
      <c r="B503" s="526">
        <v>24168</v>
      </c>
      <c r="C503" s="526" t="s">
        <v>34</v>
      </c>
      <c r="D503" t="s">
        <v>16</v>
      </c>
      <c r="F503" s="174">
        <v>79.5</v>
      </c>
      <c r="G503" s="2">
        <f t="shared" si="6"/>
        <v>69.400000000000034</v>
      </c>
    </row>
    <row r="504" spans="1:18" hidden="1">
      <c r="A504" s="86">
        <v>44620</v>
      </c>
      <c r="B504" s="526">
        <v>24353</v>
      </c>
      <c r="C504" s="526" t="s">
        <v>34</v>
      </c>
      <c r="D504" t="s">
        <v>17</v>
      </c>
      <c r="F504" s="160">
        <v>4.4000000000000004</v>
      </c>
      <c r="G504" s="2">
        <f t="shared" si="6"/>
        <v>65.000000000000028</v>
      </c>
    </row>
    <row r="505" spans="1:18" hidden="1">
      <c r="A505" s="86">
        <v>44620</v>
      </c>
      <c r="B505" s="526">
        <v>24353</v>
      </c>
      <c r="C505" s="526" t="s">
        <v>34</v>
      </c>
      <c r="D505" t="s">
        <v>18</v>
      </c>
      <c r="F505" s="160">
        <v>60</v>
      </c>
      <c r="G505" s="2">
        <f t="shared" ref="G505:G508" si="7">+G504+E505-F505</f>
        <v>5.0000000000000284</v>
      </c>
    </row>
    <row r="506" spans="1:18" hidden="1">
      <c r="A506" s="86">
        <v>44620</v>
      </c>
      <c r="B506" s="526">
        <v>24353</v>
      </c>
      <c r="C506" s="526" t="s">
        <v>34</v>
      </c>
      <c r="D506" t="s">
        <v>19</v>
      </c>
      <c r="F506" s="160">
        <v>5</v>
      </c>
      <c r="G506" s="2">
        <f t="shared" si="7"/>
        <v>2.8421709430404007E-14</v>
      </c>
    </row>
    <row r="507" spans="1:18" hidden="1">
      <c r="A507" s="44">
        <v>44592</v>
      </c>
      <c r="B507" s="525" t="s">
        <v>14</v>
      </c>
      <c r="C507" s="525" t="s">
        <v>15</v>
      </c>
      <c r="D507" t="s">
        <v>16</v>
      </c>
      <c r="E507" s="174">
        <v>84</v>
      </c>
      <c r="F507" s="174"/>
      <c r="G507" s="2">
        <f t="shared" si="7"/>
        <v>84.000000000000028</v>
      </c>
    </row>
    <row r="508" spans="1:18" hidden="1">
      <c r="B508" s="526"/>
      <c r="C508" s="526"/>
      <c r="D508" t="s">
        <v>17</v>
      </c>
      <c r="E508" s="174">
        <v>1.3</v>
      </c>
      <c r="F508" s="174"/>
      <c r="G508" s="2">
        <f t="shared" si="7"/>
        <v>85.300000000000026</v>
      </c>
    </row>
    <row r="509" spans="1:18" hidden="1">
      <c r="B509" s="526"/>
      <c r="C509" s="526"/>
      <c r="D509" t="s">
        <v>18</v>
      </c>
      <c r="E509" s="174">
        <v>60</v>
      </c>
      <c r="F509" s="174"/>
      <c r="G509" s="2">
        <f t="shared" ref="G509" si="8">+G508+E509-F509</f>
        <v>145.30000000000001</v>
      </c>
    </row>
    <row r="510" spans="1:18" hidden="1">
      <c r="B510" s="526"/>
      <c r="C510" s="526"/>
      <c r="D510" t="s">
        <v>19</v>
      </c>
      <c r="E510" s="174">
        <v>5</v>
      </c>
      <c r="F510" s="174"/>
      <c r="G510" s="2">
        <f t="shared" ref="G510:G604" si="9">+G509+E510-F510</f>
        <v>150.30000000000001</v>
      </c>
    </row>
    <row r="511" spans="1:18" hidden="1">
      <c r="B511" s="526"/>
      <c r="C511" s="526"/>
      <c r="D511" t="s">
        <v>57</v>
      </c>
      <c r="E511" s="174">
        <v>10</v>
      </c>
      <c r="F511" s="174"/>
      <c r="G511" s="2">
        <f t="shared" si="9"/>
        <v>160.30000000000001</v>
      </c>
    </row>
    <row r="512" spans="1:18" hidden="1">
      <c r="A512" s="86">
        <v>44620</v>
      </c>
      <c r="B512" s="526">
        <v>24354</v>
      </c>
      <c r="C512" s="526" t="s">
        <v>15</v>
      </c>
      <c r="D512" t="s">
        <v>57</v>
      </c>
      <c r="F512" s="174">
        <v>10</v>
      </c>
      <c r="G512" s="2">
        <f t="shared" si="9"/>
        <v>150.30000000000001</v>
      </c>
    </row>
    <row r="513" spans="1:13" hidden="1">
      <c r="A513" s="86">
        <v>44620</v>
      </c>
      <c r="B513" s="526">
        <v>24354</v>
      </c>
      <c r="C513" s="526" t="s">
        <v>15</v>
      </c>
      <c r="D513" t="s">
        <v>16</v>
      </c>
      <c r="F513" s="174">
        <v>84</v>
      </c>
      <c r="G513" s="2">
        <f t="shared" si="9"/>
        <v>66.300000000000011</v>
      </c>
    </row>
    <row r="514" spans="1:13" hidden="1">
      <c r="A514" s="86">
        <v>44620</v>
      </c>
      <c r="B514" s="526">
        <v>24354</v>
      </c>
      <c r="C514" s="526" t="s">
        <v>15</v>
      </c>
      <c r="D514" t="s">
        <v>17</v>
      </c>
      <c r="F514" s="174">
        <v>1.3</v>
      </c>
      <c r="G514" s="2">
        <f t="shared" si="9"/>
        <v>65.000000000000014</v>
      </c>
    </row>
    <row r="515" spans="1:13" hidden="1">
      <c r="A515" s="86">
        <v>44620</v>
      </c>
      <c r="B515" s="526">
        <v>24354</v>
      </c>
      <c r="C515" s="526" t="s">
        <v>15</v>
      </c>
      <c r="D515" t="s">
        <v>18</v>
      </c>
      <c r="F515" s="174">
        <v>60</v>
      </c>
      <c r="G515" s="2">
        <f t="shared" si="9"/>
        <v>5.0000000000000142</v>
      </c>
    </row>
    <row r="516" spans="1:13" hidden="1">
      <c r="A516" s="86">
        <v>44620</v>
      </c>
      <c r="B516" s="526">
        <v>24354</v>
      </c>
      <c r="C516" s="526" t="s">
        <v>15</v>
      </c>
      <c r="D516" t="s">
        <v>19</v>
      </c>
      <c r="F516" s="174">
        <v>5</v>
      </c>
      <c r="G516" s="2">
        <f t="shared" si="9"/>
        <v>1.4210854715202004E-14</v>
      </c>
    </row>
    <row r="517" spans="1:13" hidden="1">
      <c r="A517" s="44">
        <v>44620</v>
      </c>
      <c r="B517" s="525" t="s">
        <v>14</v>
      </c>
      <c r="C517" s="525" t="s">
        <v>20</v>
      </c>
      <c r="D517" t="s">
        <v>16</v>
      </c>
      <c r="E517" s="26">
        <v>86.5</v>
      </c>
      <c r="G517" s="2">
        <f t="shared" si="9"/>
        <v>86.500000000000014</v>
      </c>
    </row>
    <row r="518" spans="1:13" hidden="1">
      <c r="B518" s="526"/>
      <c r="C518" s="526"/>
      <c r="D518" t="s">
        <v>17</v>
      </c>
      <c r="E518" s="26">
        <v>4.3</v>
      </c>
      <c r="G518" s="2">
        <f t="shared" si="9"/>
        <v>90.800000000000011</v>
      </c>
    </row>
    <row r="519" spans="1:13" hidden="1">
      <c r="B519" s="526"/>
      <c r="C519" s="526"/>
      <c r="D519" t="s">
        <v>18</v>
      </c>
      <c r="E519" s="26">
        <v>56</v>
      </c>
      <c r="G519" s="2">
        <f t="shared" si="9"/>
        <v>146.80000000000001</v>
      </c>
      <c r="K519" s="525"/>
      <c r="M519" s="26"/>
    </row>
    <row r="520" spans="1:13" hidden="1">
      <c r="B520" s="526"/>
      <c r="C520" s="526"/>
      <c r="D520" t="s">
        <v>19</v>
      </c>
      <c r="E520" s="26">
        <v>5</v>
      </c>
      <c r="G520" s="2">
        <f t="shared" si="9"/>
        <v>151.80000000000001</v>
      </c>
      <c r="K520" s="526"/>
      <c r="M520" s="26"/>
    </row>
    <row r="521" spans="1:13" hidden="1">
      <c r="A521" s="7">
        <v>44691</v>
      </c>
      <c r="B521" s="526" t="s">
        <v>591</v>
      </c>
      <c r="C521" s="526" t="s">
        <v>20</v>
      </c>
      <c r="D521" t="s">
        <v>16</v>
      </c>
      <c r="F521" s="26">
        <v>86.5</v>
      </c>
      <c r="G521" s="2">
        <f t="shared" si="9"/>
        <v>65.300000000000011</v>
      </c>
      <c r="K521" s="526"/>
      <c r="M521" s="26"/>
    </row>
    <row r="522" spans="1:13" hidden="1">
      <c r="A522" s="7">
        <v>44691</v>
      </c>
      <c r="B522" s="526" t="s">
        <v>591</v>
      </c>
      <c r="C522" s="526" t="s">
        <v>20</v>
      </c>
      <c r="D522" t="s">
        <v>17</v>
      </c>
      <c r="F522" s="26">
        <v>4.3</v>
      </c>
      <c r="G522" s="2">
        <f t="shared" si="9"/>
        <v>61.000000000000014</v>
      </c>
      <c r="K522" s="526"/>
      <c r="M522" s="26"/>
    </row>
    <row r="523" spans="1:13" hidden="1">
      <c r="A523" s="7">
        <v>44691</v>
      </c>
      <c r="B523" s="526" t="s">
        <v>591</v>
      </c>
      <c r="C523" s="526" t="s">
        <v>20</v>
      </c>
      <c r="D523" t="s">
        <v>18</v>
      </c>
      <c r="F523" s="26">
        <v>56</v>
      </c>
      <c r="G523" s="2">
        <f t="shared" si="9"/>
        <v>5.0000000000000142</v>
      </c>
      <c r="K523" s="526"/>
      <c r="M523" s="26"/>
    </row>
    <row r="524" spans="1:13" hidden="1">
      <c r="A524" s="7">
        <v>44691</v>
      </c>
      <c r="B524" s="526" t="s">
        <v>591</v>
      </c>
      <c r="C524" s="526" t="s">
        <v>20</v>
      </c>
      <c r="D524" t="s">
        <v>19</v>
      </c>
      <c r="F524" s="26">
        <v>5</v>
      </c>
      <c r="G524" s="2">
        <f t="shared" si="9"/>
        <v>1.4210854715202004E-14</v>
      </c>
      <c r="K524" s="526"/>
      <c r="M524" s="26"/>
    </row>
    <row r="525" spans="1:13" hidden="1">
      <c r="A525" s="44">
        <v>44651</v>
      </c>
      <c r="B525" s="525" t="s">
        <v>14</v>
      </c>
      <c r="C525" s="525" t="s">
        <v>23</v>
      </c>
      <c r="D525" t="s">
        <v>16</v>
      </c>
      <c r="E525" s="26">
        <v>86</v>
      </c>
      <c r="G525" s="2">
        <f t="shared" si="9"/>
        <v>86.000000000000014</v>
      </c>
      <c r="K525" s="525"/>
      <c r="M525" s="8"/>
    </row>
    <row r="526" spans="1:13" hidden="1">
      <c r="B526" s="526"/>
      <c r="C526" s="526"/>
      <c r="D526" t="s">
        <v>17</v>
      </c>
      <c r="E526" s="26">
        <v>5.2</v>
      </c>
      <c r="G526" s="2">
        <f t="shared" si="9"/>
        <v>91.200000000000017</v>
      </c>
      <c r="K526" s="526"/>
      <c r="M526" s="8"/>
    </row>
    <row r="527" spans="1:13" hidden="1">
      <c r="B527" s="526"/>
      <c r="C527" s="526"/>
      <c r="D527" t="s">
        <v>18</v>
      </c>
      <c r="E527" s="26">
        <v>60</v>
      </c>
      <c r="G527" s="2">
        <f t="shared" si="9"/>
        <v>151.20000000000002</v>
      </c>
    </row>
    <row r="528" spans="1:13" hidden="1">
      <c r="B528" s="526"/>
      <c r="C528" s="526"/>
      <c r="D528" t="s">
        <v>19</v>
      </c>
      <c r="E528" s="26">
        <v>5</v>
      </c>
      <c r="G528" s="2">
        <f t="shared" si="9"/>
        <v>156.20000000000002</v>
      </c>
      <c r="M528" s="26"/>
    </row>
    <row r="529" spans="1:13" hidden="1">
      <c r="B529" s="526"/>
      <c r="C529" s="526"/>
      <c r="D529" t="s">
        <v>160</v>
      </c>
      <c r="E529" s="26">
        <v>93</v>
      </c>
      <c r="G529" s="2">
        <f t="shared" si="9"/>
        <v>249.20000000000002</v>
      </c>
      <c r="M529" s="26"/>
    </row>
    <row r="530" spans="1:13" hidden="1">
      <c r="A530" s="7">
        <v>44691</v>
      </c>
      <c r="B530" s="526" t="s">
        <v>591</v>
      </c>
      <c r="C530" s="526" t="s">
        <v>23</v>
      </c>
      <c r="D530" t="s">
        <v>16</v>
      </c>
      <c r="F530" s="26">
        <v>86</v>
      </c>
      <c r="G530" s="2">
        <f t="shared" si="9"/>
        <v>163.20000000000002</v>
      </c>
      <c r="M530" s="26"/>
    </row>
    <row r="531" spans="1:13" hidden="1">
      <c r="A531" s="7">
        <v>44691</v>
      </c>
      <c r="B531" s="526" t="s">
        <v>591</v>
      </c>
      <c r="C531" s="526" t="s">
        <v>23</v>
      </c>
      <c r="D531" t="s">
        <v>17</v>
      </c>
      <c r="F531" s="26">
        <v>5.2</v>
      </c>
      <c r="G531" s="2">
        <f t="shared" si="9"/>
        <v>158.00000000000003</v>
      </c>
      <c r="M531" s="26"/>
    </row>
    <row r="532" spans="1:13" hidden="1">
      <c r="A532" s="7">
        <v>44691</v>
      </c>
      <c r="B532" s="526" t="s">
        <v>591</v>
      </c>
      <c r="C532" s="526" t="s">
        <v>23</v>
      </c>
      <c r="D532" t="s">
        <v>18</v>
      </c>
      <c r="F532" s="26">
        <v>60</v>
      </c>
      <c r="G532" s="2">
        <f t="shared" si="9"/>
        <v>98.000000000000028</v>
      </c>
      <c r="M532" s="26"/>
    </row>
    <row r="533" spans="1:13" hidden="1">
      <c r="A533" s="7">
        <v>44691</v>
      </c>
      <c r="B533" s="526" t="s">
        <v>591</v>
      </c>
      <c r="C533" s="526" t="s">
        <v>23</v>
      </c>
      <c r="D533" t="s">
        <v>19</v>
      </c>
      <c r="F533" s="26">
        <v>5</v>
      </c>
      <c r="G533" s="2">
        <f t="shared" si="9"/>
        <v>93.000000000000028</v>
      </c>
      <c r="M533" s="26"/>
    </row>
    <row r="534" spans="1:13" hidden="1">
      <c r="A534" s="7">
        <v>44792</v>
      </c>
      <c r="B534" s="526">
        <v>25226</v>
      </c>
      <c r="C534" s="526" t="s">
        <v>23</v>
      </c>
      <c r="D534" t="s">
        <v>160</v>
      </c>
      <c r="F534" s="26">
        <v>93</v>
      </c>
      <c r="G534" s="2">
        <f t="shared" si="9"/>
        <v>0</v>
      </c>
      <c r="M534" s="26"/>
    </row>
    <row r="535" spans="1:13" hidden="1">
      <c r="A535" s="44">
        <v>44681</v>
      </c>
      <c r="B535" s="525" t="s">
        <v>14</v>
      </c>
      <c r="C535" s="525" t="s">
        <v>24</v>
      </c>
      <c r="D535" t="s">
        <v>16</v>
      </c>
      <c r="E535" s="26">
        <v>87.9</v>
      </c>
      <c r="G535" s="2">
        <f t="shared" si="9"/>
        <v>87.9</v>
      </c>
    </row>
    <row r="536" spans="1:13" hidden="1">
      <c r="B536" s="526"/>
      <c r="C536" s="526"/>
      <c r="D536" t="s">
        <v>17</v>
      </c>
      <c r="E536" s="26">
        <v>2.8</v>
      </c>
      <c r="G536" s="2">
        <f t="shared" si="9"/>
        <v>90.7</v>
      </c>
    </row>
    <row r="537" spans="1:13" hidden="1">
      <c r="B537" s="526"/>
      <c r="C537" s="526"/>
      <c r="D537" t="s">
        <v>18</v>
      </c>
      <c r="E537" s="26">
        <v>60</v>
      </c>
      <c r="G537" s="2">
        <f t="shared" si="9"/>
        <v>150.69999999999999</v>
      </c>
      <c r="I537" s="525"/>
    </row>
    <row r="538" spans="1:13" hidden="1">
      <c r="B538" s="526"/>
      <c r="C538" s="526"/>
      <c r="D538" t="s">
        <v>19</v>
      </c>
      <c r="E538" s="26">
        <v>5</v>
      </c>
      <c r="G538" s="2">
        <f t="shared" si="9"/>
        <v>155.69999999999999</v>
      </c>
      <c r="I538" s="526"/>
    </row>
    <row r="539" spans="1:13" hidden="1">
      <c r="B539" s="526"/>
      <c r="C539" s="526"/>
      <c r="D539" t="s">
        <v>308</v>
      </c>
      <c r="E539" s="26">
        <v>10</v>
      </c>
      <c r="G539" s="2">
        <f t="shared" si="9"/>
        <v>165.7</v>
      </c>
      <c r="I539" s="525"/>
      <c r="K539" s="8"/>
    </row>
    <row r="540" spans="1:13" hidden="1">
      <c r="A540" s="7">
        <v>44691</v>
      </c>
      <c r="B540" s="526" t="s">
        <v>592</v>
      </c>
      <c r="C540" s="526" t="s">
        <v>24</v>
      </c>
      <c r="D540" t="s">
        <v>18</v>
      </c>
      <c r="F540" s="160">
        <v>60</v>
      </c>
      <c r="G540" s="2">
        <f t="shared" si="9"/>
        <v>105.69999999999999</v>
      </c>
      <c r="I540" s="526"/>
      <c r="K540" s="8"/>
    </row>
    <row r="541" spans="1:13" hidden="1">
      <c r="A541" s="7">
        <v>44691</v>
      </c>
      <c r="B541" s="526" t="s">
        <v>592</v>
      </c>
      <c r="C541" s="526" t="s">
        <v>24</v>
      </c>
      <c r="D541" t="s">
        <v>19</v>
      </c>
      <c r="F541" s="160">
        <v>5</v>
      </c>
      <c r="G541" s="2">
        <f t="shared" si="9"/>
        <v>100.69999999999999</v>
      </c>
    </row>
    <row r="542" spans="1:13" hidden="1">
      <c r="A542" s="7">
        <v>44750</v>
      </c>
      <c r="B542" s="526" t="s">
        <v>593</v>
      </c>
      <c r="C542" s="526" t="s">
        <v>24</v>
      </c>
      <c r="D542" t="s">
        <v>16</v>
      </c>
      <c r="F542" s="26">
        <v>87.9</v>
      </c>
      <c r="G542" s="2">
        <f t="shared" si="9"/>
        <v>12.799999999999983</v>
      </c>
    </row>
    <row r="543" spans="1:13" hidden="1">
      <c r="A543" s="7">
        <v>44750</v>
      </c>
      <c r="B543" s="526" t="s">
        <v>593</v>
      </c>
      <c r="C543" s="526" t="s">
        <v>24</v>
      </c>
      <c r="D543" t="s">
        <v>17</v>
      </c>
      <c r="F543" s="26">
        <v>2.8</v>
      </c>
      <c r="G543" s="2">
        <f t="shared" si="9"/>
        <v>9.9999999999999822</v>
      </c>
    </row>
    <row r="544" spans="1:13" hidden="1">
      <c r="A544" s="7">
        <v>44792</v>
      </c>
      <c r="B544" s="526">
        <v>25226</v>
      </c>
      <c r="C544" s="526" t="s">
        <v>24</v>
      </c>
      <c r="D544" t="s">
        <v>308</v>
      </c>
      <c r="F544" s="26">
        <v>10</v>
      </c>
      <c r="G544" s="2">
        <f t="shared" si="9"/>
        <v>-1.7763568394002505E-14</v>
      </c>
    </row>
    <row r="545" spans="1:7" hidden="1">
      <c r="A545" s="44">
        <v>44712</v>
      </c>
      <c r="B545" s="525" t="s">
        <v>14</v>
      </c>
      <c r="C545" s="525" t="s">
        <v>25</v>
      </c>
      <c r="D545" t="s">
        <v>16</v>
      </c>
      <c r="E545" s="26">
        <v>84</v>
      </c>
      <c r="G545" s="2">
        <f t="shared" si="9"/>
        <v>83.999999999999986</v>
      </c>
    </row>
    <row r="546" spans="1:7" hidden="1">
      <c r="B546" s="526"/>
      <c r="C546" s="526"/>
      <c r="D546" t="s">
        <v>17</v>
      </c>
      <c r="E546" s="26">
        <v>9.1</v>
      </c>
      <c r="G546" s="2">
        <f t="shared" si="9"/>
        <v>93.09999999999998</v>
      </c>
    </row>
    <row r="547" spans="1:7" hidden="1">
      <c r="B547" s="526"/>
      <c r="C547" s="526"/>
      <c r="D547" t="s">
        <v>18</v>
      </c>
      <c r="E547" s="26">
        <v>60</v>
      </c>
      <c r="G547" s="2">
        <f t="shared" si="9"/>
        <v>153.09999999999997</v>
      </c>
    </row>
    <row r="548" spans="1:7" hidden="1">
      <c r="B548" s="526"/>
      <c r="C548" s="526"/>
      <c r="D548" t="s">
        <v>19</v>
      </c>
      <c r="E548" s="26">
        <v>5</v>
      </c>
      <c r="G548" s="2">
        <f t="shared" si="9"/>
        <v>158.09999999999997</v>
      </c>
    </row>
    <row r="549" spans="1:7" hidden="1">
      <c r="A549" s="7">
        <v>44750</v>
      </c>
      <c r="B549" s="526" t="s">
        <v>593</v>
      </c>
      <c r="C549" s="526" t="s">
        <v>25</v>
      </c>
      <c r="D549" t="s">
        <v>16</v>
      </c>
      <c r="F549" s="26">
        <v>84</v>
      </c>
      <c r="G549" s="2">
        <f t="shared" si="9"/>
        <v>74.099999999999966</v>
      </c>
    </row>
    <row r="550" spans="1:7" hidden="1">
      <c r="A550" s="7">
        <v>44750</v>
      </c>
      <c r="B550" s="526" t="s">
        <v>593</v>
      </c>
      <c r="C550" s="526" t="s">
        <v>25</v>
      </c>
      <c r="D550" t="s">
        <v>17</v>
      </c>
      <c r="F550" s="26">
        <v>9.1</v>
      </c>
      <c r="G550" s="2">
        <f t="shared" si="9"/>
        <v>64.999999999999972</v>
      </c>
    </row>
    <row r="551" spans="1:7" hidden="1">
      <c r="A551" s="7">
        <v>44792</v>
      </c>
      <c r="B551" s="526">
        <v>25226</v>
      </c>
      <c r="C551" s="526" t="s">
        <v>25</v>
      </c>
      <c r="D551" t="s">
        <v>18</v>
      </c>
      <c r="F551" s="26">
        <v>60</v>
      </c>
      <c r="G551" s="2">
        <f t="shared" si="9"/>
        <v>4.9999999999999716</v>
      </c>
    </row>
    <row r="552" spans="1:7" hidden="1">
      <c r="A552" s="7">
        <v>44792</v>
      </c>
      <c r="B552" s="526">
        <v>25226</v>
      </c>
      <c r="C552" s="526" t="s">
        <v>25</v>
      </c>
      <c r="D552" t="s">
        <v>19</v>
      </c>
      <c r="F552" s="26">
        <v>5</v>
      </c>
      <c r="G552" s="2">
        <f t="shared" si="9"/>
        <v>-2.8421709430404007E-14</v>
      </c>
    </row>
    <row r="553" spans="1:7" hidden="1">
      <c r="A553" s="44">
        <v>44742</v>
      </c>
      <c r="B553" s="525" t="s">
        <v>14</v>
      </c>
      <c r="C553" s="525" t="s">
        <v>26</v>
      </c>
      <c r="D553" t="s">
        <v>16</v>
      </c>
      <c r="E553" s="2">
        <v>81.400000000000006</v>
      </c>
      <c r="G553" s="2">
        <f t="shared" si="9"/>
        <v>81.399999999999977</v>
      </c>
    </row>
    <row r="554" spans="1:7" hidden="1">
      <c r="A554" s="44"/>
      <c r="B554" s="525"/>
      <c r="C554" s="525"/>
      <c r="D554" t="s">
        <v>17</v>
      </c>
      <c r="E554" s="2">
        <v>6.9</v>
      </c>
      <c r="G554" s="2">
        <f t="shared" si="9"/>
        <v>88.299999999999983</v>
      </c>
    </row>
    <row r="555" spans="1:7" hidden="1">
      <c r="A555" s="44"/>
      <c r="B555" s="525"/>
      <c r="C555" s="525"/>
      <c r="D555" t="s">
        <v>18</v>
      </c>
      <c r="E555" s="8">
        <v>60</v>
      </c>
      <c r="G555" s="2">
        <f t="shared" si="9"/>
        <v>148.29999999999998</v>
      </c>
    </row>
    <row r="556" spans="1:7" hidden="1">
      <c r="A556" s="44"/>
      <c r="B556" s="525"/>
      <c r="C556" s="525"/>
      <c r="D556" t="s">
        <v>19</v>
      </c>
      <c r="E556" s="8">
        <v>5</v>
      </c>
      <c r="G556" s="2">
        <f t="shared" si="9"/>
        <v>153.29999999999998</v>
      </c>
    </row>
    <row r="557" spans="1:7" hidden="1">
      <c r="A557" s="7">
        <v>44792</v>
      </c>
      <c r="B557" s="526">
        <v>25226</v>
      </c>
      <c r="C557" s="526" t="s">
        <v>26</v>
      </c>
      <c r="D557" t="s">
        <v>16</v>
      </c>
      <c r="E557" s="8"/>
      <c r="F557" s="2">
        <v>81.400000000000006</v>
      </c>
      <c r="G557" s="2">
        <f t="shared" si="9"/>
        <v>71.899999999999977</v>
      </c>
    </row>
    <row r="558" spans="1:7" hidden="1">
      <c r="A558" s="7">
        <v>44792</v>
      </c>
      <c r="B558" s="526">
        <v>25226</v>
      </c>
      <c r="C558" s="526" t="s">
        <v>26</v>
      </c>
      <c r="D558" t="s">
        <v>17</v>
      </c>
      <c r="E558" s="8"/>
      <c r="F558" s="2">
        <v>6.9</v>
      </c>
      <c r="G558" s="2">
        <f t="shared" si="9"/>
        <v>64.999999999999972</v>
      </c>
    </row>
    <row r="559" spans="1:7" hidden="1">
      <c r="A559" s="7">
        <v>44792</v>
      </c>
      <c r="B559" s="526">
        <v>25226</v>
      </c>
      <c r="C559" s="526" t="s">
        <v>26</v>
      </c>
      <c r="D559" t="s">
        <v>18</v>
      </c>
      <c r="E559" s="8"/>
      <c r="F559" s="8">
        <v>60</v>
      </c>
      <c r="G559" s="2">
        <f t="shared" si="9"/>
        <v>4.9999999999999716</v>
      </c>
    </row>
    <row r="560" spans="1:7" hidden="1">
      <c r="A560" s="7">
        <v>44792</v>
      </c>
      <c r="B560" s="526">
        <v>25226</v>
      </c>
      <c r="C560" s="526" t="s">
        <v>26</v>
      </c>
      <c r="D560" t="s">
        <v>19</v>
      </c>
      <c r="E560" s="8"/>
      <c r="F560" s="8">
        <v>5</v>
      </c>
      <c r="G560" s="2">
        <f t="shared" si="9"/>
        <v>-2.8421709430404007E-14</v>
      </c>
    </row>
    <row r="561" spans="1:7" hidden="1">
      <c r="A561" s="44">
        <v>44773</v>
      </c>
      <c r="B561" s="525" t="s">
        <v>14</v>
      </c>
      <c r="C561" s="525" t="s">
        <v>27</v>
      </c>
      <c r="D561" t="s">
        <v>16</v>
      </c>
      <c r="E561" s="2">
        <v>81</v>
      </c>
      <c r="G561" s="2">
        <f t="shared" si="9"/>
        <v>80.999999999999972</v>
      </c>
    </row>
    <row r="562" spans="1:7" hidden="1">
      <c r="B562" s="526"/>
      <c r="C562" s="526"/>
      <c r="D562" t="s">
        <v>17</v>
      </c>
      <c r="E562" s="2">
        <v>9.6999999999999993</v>
      </c>
      <c r="G562" s="2">
        <f t="shared" si="9"/>
        <v>90.699999999999974</v>
      </c>
    </row>
    <row r="563" spans="1:7" hidden="1">
      <c r="B563" s="526"/>
      <c r="C563" s="526"/>
      <c r="D563" t="s">
        <v>18</v>
      </c>
      <c r="E563" s="148">
        <v>60</v>
      </c>
      <c r="G563" s="2">
        <f t="shared" si="9"/>
        <v>150.69999999999999</v>
      </c>
    </row>
    <row r="564" spans="1:7" hidden="1">
      <c r="B564" s="526"/>
      <c r="C564" s="526"/>
      <c r="D564" t="s">
        <v>19</v>
      </c>
      <c r="E564" s="148">
        <v>5</v>
      </c>
      <c r="G564" s="2">
        <f t="shared" si="9"/>
        <v>155.69999999999999</v>
      </c>
    </row>
    <row r="565" spans="1:7" hidden="1">
      <c r="A565" s="7">
        <v>44792</v>
      </c>
      <c r="B565" s="526">
        <v>25227</v>
      </c>
      <c r="C565" s="526" t="s">
        <v>27</v>
      </c>
      <c r="D565" t="s">
        <v>16</v>
      </c>
      <c r="F565" s="2">
        <v>81</v>
      </c>
      <c r="G565" s="2">
        <f t="shared" si="9"/>
        <v>74.699999999999989</v>
      </c>
    </row>
    <row r="566" spans="1:7" hidden="1">
      <c r="A566" s="7">
        <v>44792</v>
      </c>
      <c r="B566" s="526">
        <v>25227</v>
      </c>
      <c r="C566" s="526" t="s">
        <v>27</v>
      </c>
      <c r="D566" t="s">
        <v>17</v>
      </c>
      <c r="F566" s="2">
        <v>9.6999999999999993</v>
      </c>
      <c r="G566" s="2">
        <f t="shared" si="9"/>
        <v>64.999999999999986</v>
      </c>
    </row>
    <row r="567" spans="1:7" hidden="1">
      <c r="A567" s="7">
        <v>44792</v>
      </c>
      <c r="B567" s="526">
        <v>25227</v>
      </c>
      <c r="C567" s="526" t="s">
        <v>27</v>
      </c>
      <c r="D567" t="s">
        <v>18</v>
      </c>
      <c r="F567" s="148">
        <v>60</v>
      </c>
      <c r="G567" s="2">
        <f t="shared" si="9"/>
        <v>4.9999999999999858</v>
      </c>
    </row>
    <row r="568" spans="1:7" hidden="1">
      <c r="A568" s="7">
        <v>44792</v>
      </c>
      <c r="B568" s="526">
        <v>25227</v>
      </c>
      <c r="C568" s="526" t="s">
        <v>27</v>
      </c>
      <c r="D568" t="s">
        <v>19</v>
      </c>
      <c r="F568" s="148">
        <v>5</v>
      </c>
      <c r="G568" s="2">
        <f t="shared" si="9"/>
        <v>-1.4210854715202004E-14</v>
      </c>
    </row>
    <row r="569" spans="1:7" hidden="1">
      <c r="A569" s="44">
        <v>44804</v>
      </c>
      <c r="B569" s="525" t="s">
        <v>14</v>
      </c>
      <c r="C569" s="525" t="s">
        <v>28</v>
      </c>
      <c r="D569" t="s">
        <v>16</v>
      </c>
      <c r="E569" s="2">
        <v>81.2</v>
      </c>
      <c r="F569" s="26"/>
      <c r="G569" s="2">
        <f t="shared" si="9"/>
        <v>81.199999999999989</v>
      </c>
    </row>
    <row r="570" spans="1:7" hidden="1">
      <c r="B570" s="526"/>
      <c r="C570" s="526"/>
      <c r="D570" t="s">
        <v>17</v>
      </c>
      <c r="E570" s="2">
        <v>7</v>
      </c>
      <c r="G570" s="2">
        <f t="shared" si="9"/>
        <v>88.199999999999989</v>
      </c>
    </row>
    <row r="571" spans="1:7" hidden="1">
      <c r="B571" s="526"/>
      <c r="C571" s="526"/>
      <c r="D571" t="s">
        <v>18</v>
      </c>
      <c r="E571" s="2">
        <v>60</v>
      </c>
      <c r="G571" s="2">
        <f t="shared" si="9"/>
        <v>148.19999999999999</v>
      </c>
    </row>
    <row r="572" spans="1:7" hidden="1">
      <c r="B572" s="526"/>
      <c r="C572" s="526"/>
      <c r="D572" t="s">
        <v>19</v>
      </c>
      <c r="E572" s="2">
        <v>5</v>
      </c>
      <c r="G572" s="2">
        <f t="shared" si="9"/>
        <v>153.19999999999999</v>
      </c>
    </row>
    <row r="573" spans="1:7" hidden="1">
      <c r="A573" s="7">
        <v>44847</v>
      </c>
      <c r="B573" s="526">
        <v>25616</v>
      </c>
      <c r="C573" s="526" t="s">
        <v>28</v>
      </c>
      <c r="D573" t="s">
        <v>16</v>
      </c>
      <c r="F573" s="2">
        <v>81.2</v>
      </c>
      <c r="G573" s="2">
        <f t="shared" si="9"/>
        <v>71.999999999999986</v>
      </c>
    </row>
    <row r="574" spans="1:7" hidden="1">
      <c r="A574" s="7">
        <v>44847</v>
      </c>
      <c r="B574" s="526">
        <v>25616</v>
      </c>
      <c r="C574" s="526" t="s">
        <v>28</v>
      </c>
      <c r="D574" t="s">
        <v>17</v>
      </c>
      <c r="F574" s="2">
        <v>7</v>
      </c>
      <c r="G574" s="2">
        <f t="shared" si="9"/>
        <v>64.999999999999986</v>
      </c>
    </row>
    <row r="575" spans="1:7" hidden="1">
      <c r="A575" s="7">
        <v>44847</v>
      </c>
      <c r="B575" s="526">
        <v>25616</v>
      </c>
      <c r="C575" s="526" t="s">
        <v>28</v>
      </c>
      <c r="D575" t="s">
        <v>18</v>
      </c>
      <c r="F575" s="2">
        <v>60</v>
      </c>
      <c r="G575" s="2">
        <f t="shared" si="9"/>
        <v>4.9999999999999858</v>
      </c>
    </row>
    <row r="576" spans="1:7" hidden="1">
      <c r="A576" s="7">
        <v>44847</v>
      </c>
      <c r="B576" s="526">
        <v>25616</v>
      </c>
      <c r="C576" s="526" t="s">
        <v>28</v>
      </c>
      <c r="D576" t="s">
        <v>19</v>
      </c>
      <c r="F576" s="2">
        <v>5</v>
      </c>
      <c r="G576" s="2">
        <f t="shared" si="9"/>
        <v>-1.4210854715202004E-14</v>
      </c>
    </row>
    <row r="577" spans="1:7" hidden="1">
      <c r="A577" s="44">
        <v>44834</v>
      </c>
      <c r="B577" s="525" t="s">
        <v>14</v>
      </c>
      <c r="C577" s="525" t="s">
        <v>53</v>
      </c>
      <c r="D577" t="s">
        <v>16</v>
      </c>
      <c r="E577" s="26">
        <v>114.8</v>
      </c>
      <c r="F577" s="2"/>
      <c r="G577" s="2">
        <f t="shared" si="9"/>
        <v>114.79999999999998</v>
      </c>
    </row>
    <row r="578" spans="1:7" hidden="1">
      <c r="B578" s="526"/>
      <c r="C578" s="526"/>
      <c r="D578" t="s">
        <v>17</v>
      </c>
      <c r="E578" s="26">
        <v>8.1999999999999993</v>
      </c>
      <c r="F578" s="2"/>
      <c r="G578" s="2">
        <f t="shared" si="9"/>
        <v>122.99999999999999</v>
      </c>
    </row>
    <row r="579" spans="1:7" hidden="1">
      <c r="B579" s="526"/>
      <c r="C579" s="526"/>
      <c r="D579" t="s">
        <v>18</v>
      </c>
      <c r="E579" s="148">
        <v>60</v>
      </c>
      <c r="F579" s="2"/>
      <c r="G579" s="2">
        <f t="shared" si="9"/>
        <v>183</v>
      </c>
    </row>
    <row r="580" spans="1:7" hidden="1">
      <c r="B580" s="526"/>
      <c r="C580" s="526"/>
      <c r="D580" t="s">
        <v>19</v>
      </c>
      <c r="E580" s="148">
        <v>5</v>
      </c>
      <c r="F580" s="2"/>
      <c r="G580" s="2">
        <f t="shared" si="9"/>
        <v>188</v>
      </c>
    </row>
    <row r="581" spans="1:7" hidden="1">
      <c r="A581" s="7">
        <v>44875</v>
      </c>
      <c r="B581" s="526" t="s">
        <v>594</v>
      </c>
      <c r="C581" s="526" t="s">
        <v>53</v>
      </c>
      <c r="D581" t="s">
        <v>16</v>
      </c>
      <c r="F581" s="26">
        <v>114.8</v>
      </c>
      <c r="G581" s="2">
        <f t="shared" si="9"/>
        <v>73.2</v>
      </c>
    </row>
    <row r="582" spans="1:7" hidden="1">
      <c r="A582" s="7">
        <v>44875</v>
      </c>
      <c r="B582" s="526" t="s">
        <v>594</v>
      </c>
      <c r="C582" s="526" t="s">
        <v>53</v>
      </c>
      <c r="D582" t="s">
        <v>17</v>
      </c>
      <c r="F582" s="26">
        <v>8.1999999999999993</v>
      </c>
      <c r="G582" s="2">
        <f t="shared" si="9"/>
        <v>65</v>
      </c>
    </row>
    <row r="583" spans="1:7" hidden="1">
      <c r="A583" s="7">
        <v>44875</v>
      </c>
      <c r="B583" s="526" t="s">
        <v>594</v>
      </c>
      <c r="C583" s="526" t="s">
        <v>53</v>
      </c>
      <c r="D583" t="s">
        <v>18</v>
      </c>
      <c r="F583" s="148">
        <v>60</v>
      </c>
      <c r="G583" s="2">
        <f t="shared" si="9"/>
        <v>5</v>
      </c>
    </row>
    <row r="584" spans="1:7" hidden="1">
      <c r="A584" s="7">
        <v>44875</v>
      </c>
      <c r="B584" s="526" t="s">
        <v>594</v>
      </c>
      <c r="C584" s="526" t="s">
        <v>53</v>
      </c>
      <c r="D584" t="s">
        <v>19</v>
      </c>
      <c r="F584" s="148">
        <v>5</v>
      </c>
      <c r="G584" s="2">
        <f t="shared" si="9"/>
        <v>0</v>
      </c>
    </row>
    <row r="585" spans="1:7">
      <c r="A585" s="44">
        <v>44834</v>
      </c>
      <c r="B585" s="525" t="s">
        <v>14</v>
      </c>
      <c r="C585" s="525" t="s">
        <v>30</v>
      </c>
      <c r="D585" t="s">
        <v>16</v>
      </c>
      <c r="E585" s="2">
        <v>114.4</v>
      </c>
      <c r="F585" s="148"/>
      <c r="G585" s="2">
        <f t="shared" si="9"/>
        <v>114.4</v>
      </c>
    </row>
    <row r="586" spans="1:7">
      <c r="B586" s="526"/>
      <c r="C586" s="526"/>
      <c r="D586" t="s">
        <v>17</v>
      </c>
      <c r="E586" s="2">
        <v>4.9000000000000004</v>
      </c>
      <c r="F586" s="148"/>
      <c r="G586" s="2">
        <f t="shared" si="9"/>
        <v>119.30000000000001</v>
      </c>
    </row>
    <row r="587" spans="1:7">
      <c r="B587" s="526"/>
      <c r="C587" s="526"/>
      <c r="D587" t="s">
        <v>18</v>
      </c>
      <c r="E587" s="2">
        <v>60</v>
      </c>
      <c r="F587" s="148"/>
      <c r="G587" s="2">
        <f t="shared" si="9"/>
        <v>179.3</v>
      </c>
    </row>
    <row r="588" spans="1:7">
      <c r="B588" s="526"/>
      <c r="C588" s="526"/>
      <c r="D588" t="s">
        <v>19</v>
      </c>
      <c r="E588" s="2">
        <v>5</v>
      </c>
      <c r="F588" s="148"/>
      <c r="G588" s="2">
        <f t="shared" si="9"/>
        <v>184.3</v>
      </c>
    </row>
    <row r="589" spans="1:7">
      <c r="A589" s="7">
        <v>44905</v>
      </c>
      <c r="B589" s="526" t="s">
        <v>595</v>
      </c>
      <c r="C589" s="526" t="s">
        <v>30</v>
      </c>
      <c r="D589" t="s">
        <v>16</v>
      </c>
      <c r="E589" s="2"/>
      <c r="F589" s="2">
        <v>114.4</v>
      </c>
      <c r="G589" s="2">
        <f t="shared" si="9"/>
        <v>69.900000000000006</v>
      </c>
    </row>
    <row r="590" spans="1:7">
      <c r="A590" s="7">
        <v>44905</v>
      </c>
      <c r="B590" s="526" t="s">
        <v>595</v>
      </c>
      <c r="C590" s="526" t="s">
        <v>30</v>
      </c>
      <c r="D590" t="s">
        <v>17</v>
      </c>
      <c r="E590" s="2"/>
      <c r="F590" s="2">
        <v>4.9000000000000004</v>
      </c>
      <c r="G590" s="2">
        <f t="shared" si="9"/>
        <v>65</v>
      </c>
    </row>
    <row r="591" spans="1:7">
      <c r="A591" s="7">
        <v>44905</v>
      </c>
      <c r="B591" s="526" t="s">
        <v>595</v>
      </c>
      <c r="C591" s="526" t="s">
        <v>30</v>
      </c>
      <c r="D591" t="s">
        <v>18</v>
      </c>
      <c r="E591" s="2"/>
      <c r="F591" s="2">
        <v>60</v>
      </c>
      <c r="G591" s="2">
        <f t="shared" si="9"/>
        <v>5</v>
      </c>
    </row>
    <row r="592" spans="1:7">
      <c r="A592" s="7">
        <v>44905</v>
      </c>
      <c r="B592" s="526" t="s">
        <v>595</v>
      </c>
      <c r="C592" s="526" t="s">
        <v>30</v>
      </c>
      <c r="D592" t="s">
        <v>19</v>
      </c>
      <c r="E592" s="2"/>
      <c r="F592" s="2">
        <v>5</v>
      </c>
      <c r="G592" s="2">
        <f t="shared" si="9"/>
        <v>0</v>
      </c>
    </row>
    <row r="593" spans="1:12">
      <c r="A593" s="44">
        <v>44895</v>
      </c>
      <c r="B593" s="525" t="s">
        <v>14</v>
      </c>
      <c r="C593" s="525" t="s">
        <v>33</v>
      </c>
      <c r="D593" t="s">
        <v>16</v>
      </c>
      <c r="E593" s="2">
        <v>127.7</v>
      </c>
      <c r="F593" s="148"/>
      <c r="G593" s="2">
        <f t="shared" si="9"/>
        <v>127.7</v>
      </c>
    </row>
    <row r="594" spans="1:12">
      <c r="B594" s="526"/>
      <c r="C594" s="526"/>
      <c r="D594" t="s">
        <v>17</v>
      </c>
      <c r="E594" s="2">
        <v>6.3</v>
      </c>
      <c r="F594" s="148"/>
      <c r="G594" s="2">
        <f t="shared" si="9"/>
        <v>134</v>
      </c>
    </row>
    <row r="595" spans="1:12">
      <c r="B595" s="526"/>
      <c r="C595" s="526"/>
      <c r="D595" t="s">
        <v>18</v>
      </c>
      <c r="E595" s="2">
        <v>60</v>
      </c>
      <c r="F595" s="148"/>
      <c r="G595" s="2">
        <f t="shared" si="9"/>
        <v>194</v>
      </c>
    </row>
    <row r="596" spans="1:12">
      <c r="B596" s="526"/>
      <c r="C596" s="526"/>
      <c r="D596" t="s">
        <v>19</v>
      </c>
      <c r="E596" s="2">
        <v>5</v>
      </c>
      <c r="F596" s="148"/>
      <c r="G596" s="2">
        <f t="shared" si="9"/>
        <v>199</v>
      </c>
    </row>
    <row r="597" spans="1:12">
      <c r="A597" s="7">
        <v>44914</v>
      </c>
      <c r="B597" s="526" t="s">
        <v>596</v>
      </c>
      <c r="C597" s="526" t="s">
        <v>33</v>
      </c>
      <c r="D597" t="s">
        <v>18</v>
      </c>
      <c r="E597" s="2"/>
      <c r="F597" s="2">
        <v>60</v>
      </c>
      <c r="G597" s="2">
        <f t="shared" si="9"/>
        <v>139</v>
      </c>
    </row>
    <row r="598" spans="1:12">
      <c r="A598" s="7">
        <v>44914</v>
      </c>
      <c r="B598" s="526" t="s">
        <v>596</v>
      </c>
      <c r="C598" s="526" t="s">
        <v>33</v>
      </c>
      <c r="D598" t="s">
        <v>19</v>
      </c>
      <c r="E598" s="2"/>
      <c r="F598" s="2">
        <v>5</v>
      </c>
      <c r="G598" s="2">
        <f t="shared" si="9"/>
        <v>134</v>
      </c>
    </row>
    <row r="599" spans="1:12">
      <c r="A599" s="7">
        <v>44922</v>
      </c>
      <c r="B599" s="526" t="s">
        <v>597</v>
      </c>
      <c r="C599" s="526" t="s">
        <v>33</v>
      </c>
      <c r="D599" t="s">
        <v>16</v>
      </c>
      <c r="E599" s="2"/>
      <c r="F599" s="2">
        <v>127.7</v>
      </c>
      <c r="G599" s="2">
        <f t="shared" si="9"/>
        <v>6.2999999999999972</v>
      </c>
    </row>
    <row r="600" spans="1:12">
      <c r="A600" s="7">
        <v>44922</v>
      </c>
      <c r="B600" s="526" t="s">
        <v>597</v>
      </c>
      <c r="C600" s="526" t="s">
        <v>33</v>
      </c>
      <c r="D600" t="s">
        <v>17</v>
      </c>
      <c r="F600" s="2">
        <v>6.3</v>
      </c>
      <c r="G600" s="2">
        <f t="shared" si="9"/>
        <v>0</v>
      </c>
    </row>
    <row r="601" spans="1:12">
      <c r="A601" s="44">
        <v>44926</v>
      </c>
      <c r="B601" s="525" t="s">
        <v>14</v>
      </c>
      <c r="C601" s="525" t="s">
        <v>34</v>
      </c>
      <c r="D601" t="s">
        <v>16</v>
      </c>
      <c r="E601" s="2">
        <v>146</v>
      </c>
      <c r="F601" s="148"/>
      <c r="G601" s="2">
        <f t="shared" si="9"/>
        <v>146</v>
      </c>
    </row>
    <row r="602" spans="1:12">
      <c r="A602" s="44"/>
      <c r="B602" s="525"/>
      <c r="C602" s="525"/>
      <c r="D602" t="s">
        <v>17</v>
      </c>
      <c r="E602" s="2">
        <v>5.7</v>
      </c>
      <c r="G602" s="2">
        <f t="shared" si="9"/>
        <v>151.69999999999999</v>
      </c>
    </row>
    <row r="603" spans="1:12">
      <c r="A603" s="44"/>
      <c r="B603" s="525"/>
      <c r="C603" s="525"/>
      <c r="D603" t="s">
        <v>18</v>
      </c>
      <c r="E603" s="2">
        <v>60</v>
      </c>
      <c r="G603" s="2">
        <f t="shared" si="9"/>
        <v>211.7</v>
      </c>
    </row>
    <row r="604" spans="1:12">
      <c r="A604" s="44"/>
      <c r="B604" s="525"/>
      <c r="C604" s="525"/>
      <c r="D604" t="s">
        <v>19</v>
      </c>
      <c r="E604" s="2">
        <v>5</v>
      </c>
      <c r="G604" s="2">
        <f t="shared" si="9"/>
        <v>216.7</v>
      </c>
    </row>
    <row r="605" spans="1:12">
      <c r="A605" s="7">
        <v>44952</v>
      </c>
      <c r="B605" s="526" t="s">
        <v>598</v>
      </c>
      <c r="C605" s="526" t="s">
        <v>34</v>
      </c>
      <c r="D605" t="s">
        <v>16</v>
      </c>
      <c r="F605" s="2">
        <v>146</v>
      </c>
      <c r="G605" s="2">
        <f t="shared" ref="G605:G619" si="10">+G604+E605-F605</f>
        <v>70.699999999999989</v>
      </c>
    </row>
    <row r="606" spans="1:12">
      <c r="A606" s="7">
        <v>44952</v>
      </c>
      <c r="B606" s="526" t="s">
        <v>598</v>
      </c>
      <c r="C606" s="526" t="s">
        <v>34</v>
      </c>
      <c r="D606" t="s">
        <v>17</v>
      </c>
      <c r="F606" s="2">
        <v>5.7</v>
      </c>
      <c r="G606" s="2">
        <f t="shared" si="10"/>
        <v>64.999999999999986</v>
      </c>
      <c r="J606" s="525"/>
      <c r="L606" s="26"/>
    </row>
    <row r="607" spans="1:12">
      <c r="A607" s="7">
        <v>44952</v>
      </c>
      <c r="B607" s="526" t="s">
        <v>598</v>
      </c>
      <c r="C607" s="526" t="s">
        <v>34</v>
      </c>
      <c r="D607" t="s">
        <v>18</v>
      </c>
      <c r="F607" s="2">
        <v>60</v>
      </c>
      <c r="G607" s="2">
        <f t="shared" si="10"/>
        <v>4.9999999999999858</v>
      </c>
      <c r="J607" s="525"/>
      <c r="L607" s="26"/>
    </row>
    <row r="608" spans="1:12">
      <c r="A608" s="7">
        <v>44952</v>
      </c>
      <c r="B608" s="526" t="s">
        <v>598</v>
      </c>
      <c r="C608" s="526" t="s">
        <v>34</v>
      </c>
      <c r="D608" t="s">
        <v>19</v>
      </c>
      <c r="F608" s="2">
        <v>5</v>
      </c>
      <c r="G608" s="2">
        <f t="shared" si="10"/>
        <v>-1.4210854715202004E-14</v>
      </c>
      <c r="J608" s="525"/>
      <c r="L608" s="2"/>
    </row>
    <row r="609" spans="1:12">
      <c r="A609" s="44">
        <v>44957</v>
      </c>
      <c r="B609" s="525" t="s">
        <v>14</v>
      </c>
      <c r="C609" s="525" t="s">
        <v>15</v>
      </c>
      <c r="D609" t="s">
        <v>16</v>
      </c>
      <c r="E609" s="26">
        <v>132.30000000000001</v>
      </c>
      <c r="F609" s="2"/>
      <c r="G609" s="2">
        <f t="shared" si="10"/>
        <v>132.30000000000001</v>
      </c>
      <c r="J609" s="525"/>
      <c r="L609" s="2"/>
    </row>
    <row r="610" spans="1:12">
      <c r="A610" s="44"/>
      <c r="B610" s="525"/>
      <c r="C610" s="525"/>
      <c r="D610" t="s">
        <v>17</v>
      </c>
      <c r="E610" s="26">
        <v>4.8</v>
      </c>
      <c r="F610" s="2"/>
      <c r="G610" s="2">
        <f t="shared" si="10"/>
        <v>137.10000000000002</v>
      </c>
      <c r="J610" s="525"/>
      <c r="L610" s="26"/>
    </row>
    <row r="611" spans="1:12">
      <c r="A611" s="44"/>
      <c r="B611" s="525"/>
      <c r="C611" s="525"/>
      <c r="D611" t="s">
        <v>18</v>
      </c>
      <c r="E611" s="2">
        <v>60</v>
      </c>
      <c r="F611" s="2"/>
      <c r="G611" s="2">
        <f t="shared" si="10"/>
        <v>197.10000000000002</v>
      </c>
      <c r="L611" s="26"/>
    </row>
    <row r="612" spans="1:12">
      <c r="A612" s="44"/>
      <c r="B612" s="525"/>
      <c r="C612" s="525"/>
      <c r="D612" t="s">
        <v>19</v>
      </c>
      <c r="E612" s="2">
        <v>5</v>
      </c>
      <c r="F612" s="2"/>
      <c r="G612" s="2">
        <f t="shared" si="10"/>
        <v>202.10000000000002</v>
      </c>
    </row>
    <row r="613" spans="1:12">
      <c r="A613" s="7">
        <v>44988</v>
      </c>
      <c r="B613" s="526">
        <v>26385</v>
      </c>
      <c r="C613" s="526" t="s">
        <v>15</v>
      </c>
      <c r="D613" t="s">
        <v>16</v>
      </c>
      <c r="E613" s="2"/>
      <c r="F613" s="26">
        <v>132.30000000000001</v>
      </c>
      <c r="G613" s="2">
        <f t="shared" si="10"/>
        <v>69.800000000000011</v>
      </c>
    </row>
    <row r="614" spans="1:12">
      <c r="A614" s="7">
        <v>44988</v>
      </c>
      <c r="B614" s="526">
        <v>26385</v>
      </c>
      <c r="C614" s="526" t="s">
        <v>15</v>
      </c>
      <c r="D614" t="s">
        <v>17</v>
      </c>
      <c r="E614" s="2"/>
      <c r="F614" s="26">
        <v>4.8</v>
      </c>
      <c r="G614" s="2">
        <f t="shared" si="10"/>
        <v>65.000000000000014</v>
      </c>
    </row>
    <row r="615" spans="1:12">
      <c r="A615" s="7">
        <v>44988</v>
      </c>
      <c r="B615" s="526">
        <v>26385</v>
      </c>
      <c r="C615" s="526" t="s">
        <v>15</v>
      </c>
      <c r="D615" t="s">
        <v>18</v>
      </c>
      <c r="E615" s="2"/>
      <c r="F615" s="2">
        <v>60</v>
      </c>
      <c r="G615" s="2">
        <f t="shared" si="10"/>
        <v>5.0000000000000142</v>
      </c>
    </row>
    <row r="616" spans="1:12">
      <c r="A616" s="7">
        <v>44988</v>
      </c>
      <c r="B616" s="526">
        <v>26385</v>
      </c>
      <c r="C616" s="526" t="s">
        <v>15</v>
      </c>
      <c r="D616" t="s">
        <v>19</v>
      </c>
      <c r="E616" s="2"/>
      <c r="F616" s="2">
        <v>5</v>
      </c>
      <c r="G616" s="2">
        <f t="shared" si="10"/>
        <v>1.4210854715202004E-14</v>
      </c>
    </row>
    <row r="617" spans="1:12">
      <c r="A617" s="44">
        <v>44985</v>
      </c>
      <c r="B617" s="525" t="s">
        <v>14</v>
      </c>
      <c r="C617" s="525" t="s">
        <v>20</v>
      </c>
      <c r="D617" t="s">
        <v>16</v>
      </c>
      <c r="E617" s="26">
        <v>144.30000000000001</v>
      </c>
      <c r="F617" s="2"/>
      <c r="G617" s="2">
        <f t="shared" si="10"/>
        <v>144.30000000000001</v>
      </c>
      <c r="L617" s="26"/>
    </row>
    <row r="618" spans="1:12">
      <c r="A618" s="44"/>
      <c r="B618" s="525"/>
      <c r="C618" s="525"/>
      <c r="D618" t="s">
        <v>17</v>
      </c>
      <c r="E618" s="26">
        <v>1.2</v>
      </c>
      <c r="F618" s="2"/>
      <c r="G618" s="2">
        <f t="shared" si="10"/>
        <v>145.5</v>
      </c>
    </row>
    <row r="619" spans="1:12">
      <c r="A619" s="44"/>
      <c r="B619" s="525"/>
      <c r="C619" s="525"/>
      <c r="D619" t="s">
        <v>18</v>
      </c>
      <c r="E619" s="26">
        <v>56</v>
      </c>
      <c r="F619" s="2"/>
      <c r="G619" s="2">
        <f t="shared" si="10"/>
        <v>201.5</v>
      </c>
    </row>
    <row r="620" spans="1:12">
      <c r="A620" s="44"/>
      <c r="B620" s="525"/>
      <c r="C620" s="525"/>
      <c r="D620" t="s">
        <v>19</v>
      </c>
      <c r="E620" s="26">
        <v>5</v>
      </c>
      <c r="G620" s="2">
        <f>+G619+E620-F620</f>
        <v>206.5</v>
      </c>
    </row>
    <row r="621" spans="1:12">
      <c r="A621" s="7">
        <v>44988</v>
      </c>
      <c r="B621" s="526">
        <v>26385</v>
      </c>
      <c r="C621" s="526" t="s">
        <v>20</v>
      </c>
      <c r="D621" t="s">
        <v>18</v>
      </c>
      <c r="F621" s="26">
        <v>56</v>
      </c>
      <c r="G621" s="2">
        <f>+G620+E621-F621</f>
        <v>150.5</v>
      </c>
    </row>
    <row r="622" spans="1:12">
      <c r="A622" s="7">
        <v>44988</v>
      </c>
      <c r="B622" s="526">
        <v>26385</v>
      </c>
      <c r="C622" s="526" t="s">
        <v>20</v>
      </c>
      <c r="D622" t="s">
        <v>19</v>
      </c>
      <c r="F622" s="26">
        <v>5</v>
      </c>
      <c r="G622" s="2">
        <f>+G621+E622-F622</f>
        <v>145.5</v>
      </c>
    </row>
    <row r="623" spans="1:12">
      <c r="A623" s="7">
        <v>45016</v>
      </c>
      <c r="B623" s="526" t="s">
        <v>124</v>
      </c>
      <c r="C623" s="526" t="s">
        <v>20</v>
      </c>
      <c r="D623" t="s">
        <v>16</v>
      </c>
      <c r="F623" s="160">
        <v>49</v>
      </c>
      <c r="G623" s="2">
        <f>+G622+E623-F623</f>
        <v>96.5</v>
      </c>
      <c r="H623" s="26"/>
    </row>
    <row r="624" spans="1:12">
      <c r="A624" s="7">
        <v>45009</v>
      </c>
      <c r="B624" s="526">
        <v>26658</v>
      </c>
      <c r="C624" s="526" t="s">
        <v>20</v>
      </c>
      <c r="D624" t="s">
        <v>16</v>
      </c>
      <c r="F624" s="160">
        <v>95.3</v>
      </c>
      <c r="G624" s="2">
        <f>+G623+E624-F624</f>
        <v>1.2000000000000028</v>
      </c>
      <c r="H624" s="26"/>
    </row>
    <row r="625" spans="1:8">
      <c r="A625" s="7">
        <v>45009</v>
      </c>
      <c r="B625" s="526">
        <v>26658</v>
      </c>
      <c r="C625" s="526" t="s">
        <v>20</v>
      </c>
      <c r="D625" t="s">
        <v>17</v>
      </c>
      <c r="F625" s="160">
        <v>1.2</v>
      </c>
      <c r="G625" s="2">
        <f>+G624+E625-F625</f>
        <v>2.886579864025407E-15</v>
      </c>
      <c r="H625" s="26"/>
    </row>
    <row r="626" spans="1:8">
      <c r="A626" s="44">
        <v>44985</v>
      </c>
      <c r="B626" s="525" t="s">
        <v>14</v>
      </c>
      <c r="C626" s="525" t="s">
        <v>23</v>
      </c>
      <c r="D626" t="s">
        <v>16</v>
      </c>
      <c r="E626" s="26">
        <v>138.80000000000001</v>
      </c>
      <c r="G626" s="2">
        <f>+G625+E626-F626</f>
        <v>138.80000000000001</v>
      </c>
    </row>
    <row r="627" spans="1:8">
      <c r="A627" s="44"/>
      <c r="B627" s="525"/>
      <c r="C627" s="525"/>
      <c r="D627" t="s">
        <v>17</v>
      </c>
      <c r="E627" s="26">
        <v>1.3</v>
      </c>
      <c r="G627" s="2">
        <f>+G626+E627-F627</f>
        <v>140.10000000000002</v>
      </c>
    </row>
    <row r="628" spans="1:8">
      <c r="A628" s="44"/>
      <c r="B628" s="525"/>
      <c r="C628" s="525"/>
      <c r="D628" t="s">
        <v>18</v>
      </c>
      <c r="E628" s="26">
        <v>60</v>
      </c>
      <c r="G628" s="2">
        <f>+G627+E628-F628</f>
        <v>200.10000000000002</v>
      </c>
    </row>
    <row r="629" spans="1:8">
      <c r="A629" s="44"/>
      <c r="B629" s="525"/>
      <c r="C629" s="525"/>
      <c r="D629" t="s">
        <v>19</v>
      </c>
      <c r="E629" s="26">
        <v>5</v>
      </c>
      <c r="G629" s="2">
        <f t="shared" ref="G629:G701" si="11">+G628+E629-F629</f>
        <v>205.10000000000002</v>
      </c>
      <c r="H629" s="26"/>
    </row>
    <row r="630" spans="1:8">
      <c r="A630" s="7">
        <v>45016</v>
      </c>
      <c r="B630" s="526" t="s">
        <v>124</v>
      </c>
      <c r="C630" s="526" t="s">
        <v>23</v>
      </c>
      <c r="D630" t="s">
        <v>18</v>
      </c>
      <c r="F630" s="160">
        <v>53</v>
      </c>
      <c r="G630" s="2">
        <f t="shared" si="11"/>
        <v>152.10000000000002</v>
      </c>
    </row>
    <row r="631" spans="1:8">
      <c r="A631" s="7">
        <v>45009</v>
      </c>
      <c r="B631" s="526">
        <v>26658</v>
      </c>
      <c r="C631" s="526" t="s">
        <v>23</v>
      </c>
      <c r="D631" t="s">
        <v>18</v>
      </c>
      <c r="F631" s="160">
        <v>7</v>
      </c>
      <c r="G631" s="2">
        <f t="shared" si="11"/>
        <v>145.10000000000002</v>
      </c>
      <c r="H631" s="26"/>
    </row>
    <row r="632" spans="1:8">
      <c r="A632" s="7">
        <v>45009</v>
      </c>
      <c r="B632" s="526">
        <v>26658</v>
      </c>
      <c r="C632" s="526" t="s">
        <v>23</v>
      </c>
      <c r="D632" t="s">
        <v>19</v>
      </c>
      <c r="F632" s="160">
        <v>5</v>
      </c>
      <c r="G632" s="2">
        <f t="shared" si="11"/>
        <v>140.10000000000002</v>
      </c>
    </row>
    <row r="633" spans="1:8">
      <c r="A633" s="86">
        <v>45046</v>
      </c>
      <c r="B633" s="526" t="s">
        <v>125</v>
      </c>
      <c r="C633" s="526" t="s">
        <v>23</v>
      </c>
      <c r="D633" t="s">
        <v>16</v>
      </c>
      <c r="F633" s="160">
        <v>77</v>
      </c>
      <c r="G633" s="2">
        <f t="shared" si="11"/>
        <v>63.100000000000023</v>
      </c>
    </row>
    <row r="634" spans="1:8">
      <c r="A634" s="86">
        <v>45045</v>
      </c>
      <c r="B634" s="526">
        <v>26817</v>
      </c>
      <c r="C634" s="526" t="s">
        <v>23</v>
      </c>
      <c r="D634" t="s">
        <v>16</v>
      </c>
      <c r="F634" s="160">
        <v>61.8</v>
      </c>
      <c r="G634" s="2">
        <f t="shared" si="11"/>
        <v>1.3000000000000256</v>
      </c>
    </row>
    <row r="635" spans="1:8">
      <c r="A635" s="86">
        <v>45045</v>
      </c>
      <c r="B635" s="526">
        <v>26817</v>
      </c>
      <c r="C635" s="526" t="s">
        <v>23</v>
      </c>
      <c r="D635" t="s">
        <v>17</v>
      </c>
      <c r="F635" s="160">
        <v>1.3</v>
      </c>
      <c r="G635" s="2">
        <f t="shared" si="11"/>
        <v>2.55351295663786E-14</v>
      </c>
    </row>
    <row r="636" spans="1:8">
      <c r="A636" s="88">
        <v>45046</v>
      </c>
      <c r="B636" s="525" t="s">
        <v>14</v>
      </c>
      <c r="C636" s="525" t="s">
        <v>24</v>
      </c>
      <c r="D636" t="s">
        <v>16</v>
      </c>
      <c r="E636" s="240">
        <v>132.4</v>
      </c>
      <c r="F636" s="240"/>
      <c r="G636" s="2">
        <f t="shared" si="11"/>
        <v>132.40000000000003</v>
      </c>
    </row>
    <row r="637" spans="1:8">
      <c r="A637" s="86"/>
      <c r="B637" s="526"/>
      <c r="C637" s="526"/>
      <c r="D637" t="s">
        <v>17</v>
      </c>
      <c r="E637" s="240">
        <v>1.5</v>
      </c>
      <c r="F637" s="240"/>
      <c r="G637" s="2">
        <f t="shared" si="11"/>
        <v>133.90000000000003</v>
      </c>
    </row>
    <row r="638" spans="1:8">
      <c r="A638" s="86"/>
      <c r="B638" s="526"/>
      <c r="C638" s="526"/>
      <c r="D638" t="s">
        <v>18</v>
      </c>
      <c r="E638" s="240">
        <v>60</v>
      </c>
      <c r="F638" s="240"/>
      <c r="G638" s="2">
        <f t="shared" si="11"/>
        <v>193.90000000000003</v>
      </c>
    </row>
    <row r="639" spans="1:8">
      <c r="A639" s="86"/>
      <c r="B639" s="526"/>
      <c r="C639" s="526"/>
      <c r="D639" t="s">
        <v>19</v>
      </c>
      <c r="E639" s="240">
        <v>5</v>
      </c>
      <c r="F639" s="240"/>
      <c r="G639" s="2">
        <f t="shared" si="11"/>
        <v>198.90000000000003</v>
      </c>
    </row>
    <row r="640" spans="1:8">
      <c r="A640" s="86">
        <v>45046</v>
      </c>
      <c r="B640" s="526" t="s">
        <v>125</v>
      </c>
      <c r="C640" s="526" t="s">
        <v>24</v>
      </c>
      <c r="D640" t="s">
        <v>18</v>
      </c>
      <c r="E640" s="240"/>
      <c r="F640" s="240">
        <v>60</v>
      </c>
      <c r="G640" s="2">
        <f t="shared" si="11"/>
        <v>138.90000000000003</v>
      </c>
    </row>
    <row r="641" spans="1:12">
      <c r="A641" s="86">
        <v>45046</v>
      </c>
      <c r="B641" s="526" t="s">
        <v>125</v>
      </c>
      <c r="C641" s="526" t="s">
        <v>24</v>
      </c>
      <c r="D641" t="s">
        <v>19</v>
      </c>
      <c r="E641" s="240"/>
      <c r="F641" s="240">
        <v>5</v>
      </c>
      <c r="G641" s="2">
        <f t="shared" si="11"/>
        <v>133.90000000000003</v>
      </c>
    </row>
    <row r="642" spans="1:12">
      <c r="A642" s="86">
        <v>45077</v>
      </c>
      <c r="B642" s="526" t="s">
        <v>128</v>
      </c>
      <c r="C642" s="526" t="s">
        <v>24</v>
      </c>
      <c r="D642" t="s">
        <v>16</v>
      </c>
      <c r="E642" s="240"/>
      <c r="F642" s="240">
        <v>70</v>
      </c>
      <c r="G642" s="2">
        <f t="shared" si="11"/>
        <v>63.900000000000034</v>
      </c>
      <c r="H642" s="37"/>
    </row>
    <row r="643" spans="1:12">
      <c r="A643" s="86">
        <v>45085</v>
      </c>
      <c r="B643" s="526" t="s">
        <v>599</v>
      </c>
      <c r="C643" s="526" t="s">
        <v>24</v>
      </c>
      <c r="D643" t="s">
        <v>16</v>
      </c>
      <c r="E643" s="240"/>
      <c r="F643" s="240">
        <v>62.4</v>
      </c>
      <c r="G643" s="2">
        <f t="shared" si="11"/>
        <v>1.5000000000000355</v>
      </c>
      <c r="H643" s="37"/>
    </row>
    <row r="644" spans="1:12">
      <c r="A644" s="86">
        <v>45085</v>
      </c>
      <c r="B644" s="526" t="s">
        <v>599</v>
      </c>
      <c r="C644" s="526" t="s">
        <v>24</v>
      </c>
      <c r="D644" t="s">
        <v>17</v>
      </c>
      <c r="E644" s="240"/>
      <c r="F644" s="240">
        <v>1.5</v>
      </c>
      <c r="G644" s="2">
        <f t="shared" si="11"/>
        <v>3.5527136788005009E-14</v>
      </c>
      <c r="H644" s="37"/>
      <c r="K644" s="240"/>
    </row>
    <row r="645" spans="1:12">
      <c r="A645" s="88">
        <v>45077</v>
      </c>
      <c r="B645" s="525" t="s">
        <v>14</v>
      </c>
      <c r="C645" s="525" t="s">
        <v>25</v>
      </c>
      <c r="D645" t="s">
        <v>16</v>
      </c>
      <c r="E645" s="240">
        <v>122.4</v>
      </c>
      <c r="F645" s="240"/>
      <c r="G645" s="2">
        <f t="shared" si="11"/>
        <v>122.40000000000003</v>
      </c>
      <c r="K645" s="240"/>
    </row>
    <row r="646" spans="1:12">
      <c r="A646" s="86"/>
      <c r="B646" s="526"/>
      <c r="C646" s="526"/>
      <c r="D646" t="s">
        <v>17</v>
      </c>
      <c r="E646" s="240">
        <v>2.1</v>
      </c>
      <c r="F646" s="240"/>
      <c r="G646" s="2">
        <f t="shared" si="11"/>
        <v>124.50000000000003</v>
      </c>
      <c r="J646" s="525"/>
      <c r="L646" s="240"/>
    </row>
    <row r="647" spans="1:12">
      <c r="A647" s="86"/>
      <c r="B647" s="526"/>
      <c r="C647" s="526"/>
      <c r="D647" t="s">
        <v>18</v>
      </c>
      <c r="E647" s="240">
        <v>60</v>
      </c>
      <c r="F647" s="240"/>
      <c r="G647" s="2">
        <f t="shared" si="11"/>
        <v>184.50000000000003</v>
      </c>
      <c r="J647" s="526"/>
      <c r="L647" s="240"/>
    </row>
    <row r="648" spans="1:12">
      <c r="A648" s="86"/>
      <c r="B648" s="526"/>
      <c r="C648" s="526"/>
      <c r="D648" t="s">
        <v>19</v>
      </c>
      <c r="E648" s="240">
        <v>5</v>
      </c>
      <c r="F648" s="240"/>
      <c r="G648" s="2">
        <f t="shared" si="11"/>
        <v>189.50000000000003</v>
      </c>
      <c r="J648" s="525"/>
      <c r="L648" s="26"/>
    </row>
    <row r="649" spans="1:12">
      <c r="A649" s="86">
        <v>45077</v>
      </c>
      <c r="B649" s="526" t="s">
        <v>128</v>
      </c>
      <c r="C649" s="526" t="s">
        <v>25</v>
      </c>
      <c r="D649" t="s">
        <v>18</v>
      </c>
      <c r="E649" s="240"/>
      <c r="F649" s="240">
        <v>60</v>
      </c>
      <c r="G649" s="2">
        <f t="shared" si="11"/>
        <v>129.50000000000003</v>
      </c>
      <c r="L649" s="26"/>
    </row>
    <row r="650" spans="1:12">
      <c r="A650" s="86">
        <v>45077</v>
      </c>
      <c r="B650" s="526" t="s">
        <v>128</v>
      </c>
      <c r="C650" s="526" t="s">
        <v>25</v>
      </c>
      <c r="D650" t="s">
        <v>19</v>
      </c>
      <c r="E650" s="240"/>
      <c r="F650" s="240">
        <v>5</v>
      </c>
      <c r="G650" s="2">
        <f t="shared" si="11"/>
        <v>124.50000000000003</v>
      </c>
      <c r="L650" s="37"/>
    </row>
    <row r="651" spans="1:12">
      <c r="A651" s="86">
        <v>45107</v>
      </c>
      <c r="B651" s="526" t="s">
        <v>129</v>
      </c>
      <c r="C651" s="526" t="s">
        <v>25</v>
      </c>
      <c r="D651" t="s">
        <v>16</v>
      </c>
      <c r="E651" s="240"/>
      <c r="F651" s="240">
        <v>54</v>
      </c>
      <c r="G651" s="2">
        <f t="shared" si="11"/>
        <v>70.500000000000028</v>
      </c>
    </row>
    <row r="652" spans="1:12">
      <c r="A652" s="86">
        <v>45117</v>
      </c>
      <c r="B652" s="526">
        <v>27229</v>
      </c>
      <c r="C652" s="526" t="s">
        <v>25</v>
      </c>
      <c r="D652" t="s">
        <v>16</v>
      </c>
      <c r="E652" s="240"/>
      <c r="F652" s="240">
        <v>68.400000000000006</v>
      </c>
      <c r="G652" s="2">
        <f t="shared" si="11"/>
        <v>2.1000000000000227</v>
      </c>
    </row>
    <row r="653" spans="1:12">
      <c r="A653" s="86">
        <v>45117</v>
      </c>
      <c r="B653" s="526">
        <v>27229</v>
      </c>
      <c r="C653" s="526" t="s">
        <v>25</v>
      </c>
      <c r="D653" t="s">
        <v>17</v>
      </c>
      <c r="E653" s="240"/>
      <c r="F653" s="240">
        <v>2.1</v>
      </c>
      <c r="G653" s="2">
        <f t="shared" si="11"/>
        <v>2.2648549702353193E-14</v>
      </c>
    </row>
    <row r="654" spans="1:12">
      <c r="A654" s="88">
        <v>45107</v>
      </c>
      <c r="B654" s="525" t="s">
        <v>14</v>
      </c>
      <c r="C654" s="525" t="s">
        <v>26</v>
      </c>
      <c r="D654" t="s">
        <v>16</v>
      </c>
      <c r="E654" s="240">
        <v>124.7</v>
      </c>
      <c r="F654" s="240"/>
      <c r="G654" s="2">
        <f t="shared" si="11"/>
        <v>124.70000000000003</v>
      </c>
      <c r="I654" s="240"/>
    </row>
    <row r="655" spans="1:12">
      <c r="A655" s="86"/>
      <c r="B655" s="526"/>
      <c r="C655" s="526"/>
      <c r="D655" t="s">
        <v>17</v>
      </c>
      <c r="E655" s="240">
        <v>2</v>
      </c>
      <c r="F655" s="240"/>
      <c r="G655" s="2">
        <f t="shared" si="11"/>
        <v>126.70000000000003</v>
      </c>
      <c r="I655" s="160"/>
      <c r="L655" s="37">
        <v>102.5</v>
      </c>
    </row>
    <row r="656" spans="1:12">
      <c r="B656" s="526"/>
      <c r="C656" s="526"/>
      <c r="D656" t="s">
        <v>18</v>
      </c>
      <c r="E656" s="26">
        <v>60</v>
      </c>
      <c r="G656" s="2">
        <f t="shared" si="11"/>
        <v>186.70000000000005</v>
      </c>
      <c r="J656" s="37">
        <f>E654-F661</f>
        <v>64.7</v>
      </c>
      <c r="L656" s="37">
        <f>L655/2</f>
        <v>51.25</v>
      </c>
    </row>
    <row r="657" spans="1:14">
      <c r="B657" s="526"/>
      <c r="C657" s="526"/>
      <c r="D657" t="s">
        <v>19</v>
      </c>
      <c r="E657" s="26">
        <v>5</v>
      </c>
      <c r="G657" s="2">
        <f t="shared" si="11"/>
        <v>191.70000000000005</v>
      </c>
      <c r="J657" s="37">
        <f>E655</f>
        <v>2</v>
      </c>
    </row>
    <row r="658" spans="1:14">
      <c r="A658" s="86">
        <v>45107</v>
      </c>
      <c r="B658" s="526" t="s">
        <v>129</v>
      </c>
      <c r="C658" s="526" t="s">
        <v>26</v>
      </c>
      <c r="D658" t="s">
        <v>18</v>
      </c>
      <c r="F658" s="160">
        <v>54</v>
      </c>
      <c r="G658" s="2">
        <f t="shared" si="11"/>
        <v>137.70000000000005</v>
      </c>
      <c r="N658">
        <v>1770</v>
      </c>
    </row>
    <row r="659" spans="1:14">
      <c r="A659" s="86">
        <v>45117</v>
      </c>
      <c r="B659" s="526">
        <v>27229</v>
      </c>
      <c r="C659" s="526" t="s">
        <v>26</v>
      </c>
      <c r="D659" t="s">
        <v>18</v>
      </c>
      <c r="F659" s="160">
        <v>6</v>
      </c>
      <c r="G659" s="2">
        <f t="shared" si="11"/>
        <v>131.70000000000005</v>
      </c>
      <c r="N659">
        <f>1770*12%</f>
        <v>212.4</v>
      </c>
    </row>
    <row r="660" spans="1:14">
      <c r="A660" s="86">
        <v>45117</v>
      </c>
      <c r="B660" s="526">
        <v>27229</v>
      </c>
      <c r="C660" s="526" t="s">
        <v>26</v>
      </c>
      <c r="D660" t="s">
        <v>19</v>
      </c>
      <c r="F660" s="160">
        <v>5</v>
      </c>
      <c r="G660" s="2">
        <f t="shared" si="11"/>
        <v>126.70000000000005</v>
      </c>
      <c r="N660">
        <f>N658-N659</f>
        <v>1557.6</v>
      </c>
    </row>
    <row r="661" spans="1:14" s="240" customFormat="1">
      <c r="A661" s="86">
        <v>45138</v>
      </c>
      <c r="B661" s="526" t="s">
        <v>115</v>
      </c>
      <c r="C661" s="526" t="s">
        <v>26</v>
      </c>
      <c r="D661" t="s">
        <v>16</v>
      </c>
      <c r="F661" s="160">
        <v>60</v>
      </c>
      <c r="G661" s="2">
        <f t="shared" si="11"/>
        <v>66.700000000000045</v>
      </c>
    </row>
    <row r="662" spans="1:14" s="240" customFormat="1">
      <c r="A662" s="86">
        <v>45147</v>
      </c>
      <c r="B662" s="526">
        <v>27317</v>
      </c>
      <c r="C662" s="526" t="s">
        <v>26</v>
      </c>
      <c r="D662" t="s">
        <v>16</v>
      </c>
      <c r="F662" s="240">
        <v>64.7</v>
      </c>
      <c r="G662" s="2">
        <f t="shared" si="11"/>
        <v>2.0000000000000426</v>
      </c>
    </row>
    <row r="663" spans="1:14" s="240" customFormat="1">
      <c r="A663" s="86">
        <v>45147</v>
      </c>
      <c r="B663" s="526">
        <v>27317</v>
      </c>
      <c r="C663" s="526" t="s">
        <v>26</v>
      </c>
      <c r="D663" t="s">
        <v>17</v>
      </c>
      <c r="F663" s="240">
        <v>2</v>
      </c>
      <c r="G663" s="2">
        <f t="shared" si="11"/>
        <v>4.2632564145606011E-14</v>
      </c>
    </row>
    <row r="664" spans="1:14">
      <c r="A664" s="88">
        <v>45138</v>
      </c>
      <c r="B664" s="525" t="s">
        <v>14</v>
      </c>
      <c r="C664" s="525" t="s">
        <v>27</v>
      </c>
      <c r="D664" t="s">
        <v>16</v>
      </c>
      <c r="E664" s="240">
        <v>117.5</v>
      </c>
      <c r="G664" s="2">
        <f t="shared" si="11"/>
        <v>117.50000000000004</v>
      </c>
      <c r="N664">
        <v>500</v>
      </c>
    </row>
    <row r="665" spans="1:14">
      <c r="A665" s="86"/>
      <c r="B665" s="526"/>
      <c r="C665" s="526"/>
      <c r="D665" t="s">
        <v>17</v>
      </c>
      <c r="E665" s="240">
        <v>2</v>
      </c>
      <c r="G665" s="2">
        <f t="shared" si="11"/>
        <v>119.50000000000004</v>
      </c>
      <c r="N665">
        <f>N660-N664</f>
        <v>1057.5999999999999</v>
      </c>
    </row>
    <row r="666" spans="1:14">
      <c r="A666" s="86"/>
      <c r="B666" s="526"/>
      <c r="C666" s="526"/>
      <c r="D666" t="s">
        <v>18</v>
      </c>
      <c r="E666" s="26">
        <v>60</v>
      </c>
      <c r="G666" s="2">
        <f t="shared" si="11"/>
        <v>179.50000000000006</v>
      </c>
    </row>
    <row r="667" spans="1:14">
      <c r="B667" s="526"/>
      <c r="C667" s="526"/>
      <c r="D667" t="s">
        <v>19</v>
      </c>
      <c r="E667" s="26">
        <v>5</v>
      </c>
      <c r="G667" s="2">
        <f t="shared" si="11"/>
        <v>184.50000000000006</v>
      </c>
    </row>
    <row r="668" spans="1:14">
      <c r="B668" s="526"/>
      <c r="C668" s="526"/>
      <c r="D668" t="s">
        <v>600</v>
      </c>
      <c r="E668" s="26">
        <v>102.5</v>
      </c>
      <c r="G668" s="2">
        <f t="shared" si="11"/>
        <v>287.00000000000006</v>
      </c>
    </row>
    <row r="669" spans="1:14">
      <c r="B669" s="526" t="s">
        <v>12</v>
      </c>
      <c r="C669" s="526"/>
      <c r="D669" t="s">
        <v>600</v>
      </c>
      <c r="F669" s="160">
        <v>51.2</v>
      </c>
      <c r="G669" s="2">
        <f t="shared" si="11"/>
        <v>235.80000000000007</v>
      </c>
      <c r="I669" s="37">
        <f>E664-F673</f>
        <v>57.5</v>
      </c>
    </row>
    <row r="670" spans="1:14">
      <c r="A670" s="7">
        <v>45131</v>
      </c>
      <c r="B670" s="526">
        <v>27262</v>
      </c>
      <c r="C670" s="526" t="s">
        <v>27</v>
      </c>
      <c r="D670" t="s">
        <v>600</v>
      </c>
      <c r="F670" s="160">
        <v>51.3</v>
      </c>
      <c r="G670" s="2">
        <f t="shared" si="11"/>
        <v>184.50000000000006</v>
      </c>
    </row>
    <row r="671" spans="1:14">
      <c r="A671" s="86">
        <v>45138</v>
      </c>
      <c r="B671" s="526" t="s">
        <v>115</v>
      </c>
      <c r="C671" s="526" t="s">
        <v>27</v>
      </c>
      <c r="D671" t="s">
        <v>18</v>
      </c>
      <c r="E671" s="240"/>
      <c r="F671" s="240">
        <v>60</v>
      </c>
      <c r="G671" s="2">
        <f t="shared" si="11"/>
        <v>124.50000000000006</v>
      </c>
    </row>
    <row r="672" spans="1:14">
      <c r="A672" s="86">
        <v>45138</v>
      </c>
      <c r="B672" s="526" t="s">
        <v>115</v>
      </c>
      <c r="C672" s="526" t="s">
        <v>27</v>
      </c>
      <c r="D672" t="s">
        <v>19</v>
      </c>
      <c r="E672" s="240"/>
      <c r="F672" s="240">
        <v>5</v>
      </c>
      <c r="G672" s="2">
        <f t="shared" si="11"/>
        <v>119.50000000000006</v>
      </c>
    </row>
    <row r="673" spans="1:12">
      <c r="A673" s="7">
        <v>45169</v>
      </c>
      <c r="B673" s="526" t="s">
        <v>116</v>
      </c>
      <c r="C673" s="526" t="s">
        <v>27</v>
      </c>
      <c r="D673" t="s">
        <v>16</v>
      </c>
      <c r="E673" s="240"/>
      <c r="F673" s="240">
        <v>60</v>
      </c>
      <c r="G673" s="2">
        <f t="shared" si="11"/>
        <v>59.500000000000057</v>
      </c>
    </row>
    <row r="674" spans="1:12">
      <c r="A674" s="7">
        <v>45178</v>
      </c>
      <c r="B674" s="526">
        <v>27427</v>
      </c>
      <c r="C674" s="526" t="s">
        <v>27</v>
      </c>
      <c r="D674" t="s">
        <v>16</v>
      </c>
      <c r="E674" s="240"/>
      <c r="F674" s="240">
        <v>57.5</v>
      </c>
      <c r="G674" s="2">
        <f t="shared" si="11"/>
        <v>2.0000000000000568</v>
      </c>
    </row>
    <row r="675" spans="1:12">
      <c r="A675" s="7">
        <v>45178</v>
      </c>
      <c r="B675" s="526">
        <v>27427</v>
      </c>
      <c r="C675" s="526" t="s">
        <v>27</v>
      </c>
      <c r="D675" t="s">
        <v>17</v>
      </c>
      <c r="E675" s="240"/>
      <c r="F675" s="240">
        <v>2</v>
      </c>
      <c r="G675" s="2">
        <f t="shared" si="11"/>
        <v>5.6843418860808015E-14</v>
      </c>
    </row>
    <row r="676" spans="1:12">
      <c r="A676" s="44">
        <v>45169</v>
      </c>
      <c r="B676" s="525" t="s">
        <v>14</v>
      </c>
      <c r="C676" s="525" t="s">
        <v>28</v>
      </c>
      <c r="D676" t="s">
        <v>16</v>
      </c>
      <c r="E676" s="240">
        <v>112.4</v>
      </c>
      <c r="F676" s="240"/>
      <c r="G676" s="2">
        <f t="shared" si="11"/>
        <v>112.40000000000006</v>
      </c>
    </row>
    <row r="677" spans="1:12">
      <c r="B677" s="526"/>
      <c r="C677" s="526"/>
      <c r="D677" t="s">
        <v>17</v>
      </c>
      <c r="E677" s="240">
        <v>2.2999999999999998</v>
      </c>
      <c r="F677" s="240"/>
      <c r="G677" s="2">
        <f t="shared" si="11"/>
        <v>114.70000000000006</v>
      </c>
      <c r="J677" s="525" t="s">
        <v>28</v>
      </c>
      <c r="K677" t="s">
        <v>16</v>
      </c>
      <c r="L677" s="240">
        <f>E676-F682</f>
        <v>52.400000000000006</v>
      </c>
    </row>
    <row r="678" spans="1:12">
      <c r="B678" s="526"/>
      <c r="C678" s="526"/>
      <c r="D678" t="s">
        <v>18</v>
      </c>
      <c r="E678" s="240">
        <v>60</v>
      </c>
      <c r="F678" s="240"/>
      <c r="G678" s="2">
        <f t="shared" si="11"/>
        <v>174.70000000000005</v>
      </c>
      <c r="J678" s="526"/>
      <c r="K678" t="s">
        <v>17</v>
      </c>
      <c r="L678" s="240">
        <v>2.2999999999999998</v>
      </c>
    </row>
    <row r="679" spans="1:12">
      <c r="B679" s="526"/>
      <c r="C679" s="526"/>
      <c r="D679" t="s">
        <v>19</v>
      </c>
      <c r="E679" s="240">
        <v>5</v>
      </c>
      <c r="F679" s="240"/>
      <c r="G679" s="2">
        <f t="shared" si="11"/>
        <v>179.70000000000005</v>
      </c>
    </row>
    <row r="680" spans="1:12">
      <c r="A680" s="7">
        <v>45169</v>
      </c>
      <c r="B680" s="526" t="s">
        <v>116</v>
      </c>
      <c r="C680" s="526" t="s">
        <v>28</v>
      </c>
      <c r="D680" t="s">
        <v>18</v>
      </c>
      <c r="E680" s="240"/>
      <c r="F680" s="240">
        <v>60</v>
      </c>
      <c r="G680" s="2">
        <f t="shared" si="11"/>
        <v>119.70000000000005</v>
      </c>
    </row>
    <row r="681" spans="1:12">
      <c r="A681" s="7">
        <v>45169</v>
      </c>
      <c r="B681" s="526" t="s">
        <v>116</v>
      </c>
      <c r="C681" s="526" t="s">
        <v>28</v>
      </c>
      <c r="D681" t="s">
        <v>19</v>
      </c>
      <c r="E681" s="240"/>
      <c r="F681" s="240">
        <v>5</v>
      </c>
      <c r="G681" s="2">
        <f t="shared" si="11"/>
        <v>114.70000000000005</v>
      </c>
    </row>
    <row r="682" spans="1:12">
      <c r="A682" s="299">
        <v>45199</v>
      </c>
      <c r="B682" s="60" t="s">
        <v>117</v>
      </c>
      <c r="C682" s="526" t="s">
        <v>28</v>
      </c>
      <c r="D682" t="s">
        <v>16</v>
      </c>
      <c r="E682" s="240"/>
      <c r="F682" s="240">
        <v>60</v>
      </c>
      <c r="G682" s="2">
        <f t="shared" si="11"/>
        <v>54.700000000000045</v>
      </c>
    </row>
    <row r="683" spans="1:12">
      <c r="A683" s="299">
        <v>45208</v>
      </c>
      <c r="B683" s="60">
        <v>27603</v>
      </c>
      <c r="C683" s="526" t="s">
        <v>28</v>
      </c>
      <c r="D683" t="s">
        <v>16</v>
      </c>
      <c r="E683" s="240"/>
      <c r="F683" s="240">
        <v>52.4</v>
      </c>
      <c r="G683" s="2">
        <f t="shared" si="11"/>
        <v>2.3000000000000469</v>
      </c>
    </row>
    <row r="684" spans="1:12">
      <c r="A684" s="299">
        <v>45208</v>
      </c>
      <c r="B684" s="60">
        <v>27603</v>
      </c>
      <c r="C684" s="526" t="s">
        <v>28</v>
      </c>
      <c r="D684" t="s">
        <v>17</v>
      </c>
      <c r="E684" s="240"/>
      <c r="F684" s="240">
        <v>2.2999999999999998</v>
      </c>
      <c r="G684" s="2">
        <f t="shared" si="11"/>
        <v>4.7073456244106637E-14</v>
      </c>
    </row>
    <row r="685" spans="1:12">
      <c r="A685" s="44">
        <v>45199</v>
      </c>
      <c r="B685" s="525" t="s">
        <v>14</v>
      </c>
      <c r="C685" s="525" t="s">
        <v>53</v>
      </c>
      <c r="D685" t="s">
        <v>16</v>
      </c>
      <c r="E685" s="240">
        <v>111.8</v>
      </c>
      <c r="G685" s="2">
        <f t="shared" si="11"/>
        <v>111.80000000000004</v>
      </c>
    </row>
    <row r="686" spans="1:12">
      <c r="A686" s="86"/>
      <c r="B686" s="526"/>
      <c r="C686" s="526"/>
      <c r="D686" t="s">
        <v>17</v>
      </c>
      <c r="E686" s="240">
        <v>2</v>
      </c>
      <c r="F686" s="240"/>
      <c r="G686" s="2">
        <f t="shared" si="11"/>
        <v>113.80000000000004</v>
      </c>
    </row>
    <row r="687" spans="1:12">
      <c r="A687" s="86"/>
      <c r="B687" s="526"/>
      <c r="C687" s="526"/>
      <c r="D687" t="s">
        <v>18</v>
      </c>
      <c r="E687" s="240">
        <v>60</v>
      </c>
      <c r="F687" s="240"/>
      <c r="G687" s="2">
        <f t="shared" si="11"/>
        <v>173.80000000000004</v>
      </c>
    </row>
    <row r="688" spans="1:12">
      <c r="A688" s="86"/>
      <c r="B688" s="526"/>
      <c r="C688" s="526"/>
      <c r="D688" t="s">
        <v>19</v>
      </c>
      <c r="E688" s="240">
        <v>5</v>
      </c>
      <c r="F688" s="240"/>
      <c r="G688" s="2">
        <f t="shared" si="11"/>
        <v>178.80000000000004</v>
      </c>
    </row>
    <row r="689" spans="1:7">
      <c r="A689" s="299"/>
      <c r="B689" s="60"/>
      <c r="C689" s="60"/>
      <c r="D689" t="s">
        <v>77</v>
      </c>
      <c r="E689" s="240">
        <v>10</v>
      </c>
      <c r="F689" s="240"/>
      <c r="G689" s="2">
        <f t="shared" si="11"/>
        <v>188.80000000000004</v>
      </c>
    </row>
    <row r="690" spans="1:7">
      <c r="A690" s="299">
        <v>45217</v>
      </c>
      <c r="B690" s="60">
        <v>27650</v>
      </c>
      <c r="C690" s="526" t="s">
        <v>53</v>
      </c>
      <c r="D690" t="s">
        <v>77</v>
      </c>
      <c r="E690" s="240"/>
      <c r="F690" s="240">
        <v>10</v>
      </c>
      <c r="G690" s="2">
        <f t="shared" si="11"/>
        <v>178.80000000000004</v>
      </c>
    </row>
    <row r="691" spans="1:7">
      <c r="A691" s="299">
        <v>45199</v>
      </c>
      <c r="B691" s="60" t="s">
        <v>117</v>
      </c>
      <c r="C691" s="60" t="s">
        <v>53</v>
      </c>
      <c r="D691" t="s">
        <v>18</v>
      </c>
      <c r="E691" s="240"/>
      <c r="F691" s="160">
        <v>60</v>
      </c>
      <c r="G691" s="2">
        <f t="shared" si="11"/>
        <v>118.80000000000004</v>
      </c>
    </row>
    <row r="692" spans="1:7">
      <c r="A692" s="299">
        <v>45199</v>
      </c>
      <c r="B692" s="60" t="s">
        <v>117</v>
      </c>
      <c r="C692" s="526" t="s">
        <v>53</v>
      </c>
      <c r="D692" t="s">
        <v>19</v>
      </c>
      <c r="F692" s="160">
        <v>5</v>
      </c>
      <c r="G692" s="2">
        <f t="shared" si="11"/>
        <v>113.80000000000004</v>
      </c>
    </row>
    <row r="693" spans="1:7">
      <c r="A693" s="299" t="s">
        <v>601</v>
      </c>
      <c r="B693" s="60" t="s">
        <v>118</v>
      </c>
      <c r="C693" s="526" t="s">
        <v>53</v>
      </c>
      <c r="D693" t="s">
        <v>16</v>
      </c>
      <c r="F693" s="160">
        <v>60</v>
      </c>
      <c r="G693" s="2">
        <f t="shared" si="11"/>
        <v>53.80000000000004</v>
      </c>
    </row>
    <row r="694" spans="1:7">
      <c r="A694" s="299">
        <v>45233</v>
      </c>
      <c r="B694" s="60">
        <v>27729</v>
      </c>
      <c r="C694" s="60" t="s">
        <v>53</v>
      </c>
      <c r="D694" t="s">
        <v>16</v>
      </c>
      <c r="F694" s="160">
        <v>51.8</v>
      </c>
      <c r="G694" s="2">
        <f t="shared" si="11"/>
        <v>2.0000000000000426</v>
      </c>
    </row>
    <row r="695" spans="1:7">
      <c r="A695" s="299">
        <v>45233</v>
      </c>
      <c r="B695" s="60">
        <v>27729</v>
      </c>
      <c r="C695" s="60" t="s">
        <v>53</v>
      </c>
      <c r="D695" t="s">
        <v>17</v>
      </c>
      <c r="F695" s="160">
        <v>2</v>
      </c>
      <c r="G695" s="2">
        <f t="shared" si="11"/>
        <v>4.2632564145606011E-14</v>
      </c>
    </row>
    <row r="696" spans="1:7">
      <c r="A696" s="44">
        <v>45230</v>
      </c>
      <c r="B696" s="525" t="s">
        <v>14</v>
      </c>
      <c r="C696" s="525" t="s">
        <v>30</v>
      </c>
      <c r="D696" t="s">
        <v>16</v>
      </c>
      <c r="E696" s="26">
        <v>108.8</v>
      </c>
      <c r="F696" s="148"/>
      <c r="G696" s="2">
        <f t="shared" si="11"/>
        <v>108.80000000000004</v>
      </c>
    </row>
    <row r="697" spans="1:7">
      <c r="B697" s="526"/>
      <c r="C697" s="526"/>
      <c r="D697" t="s">
        <v>17</v>
      </c>
      <c r="E697" s="26">
        <v>2</v>
      </c>
      <c r="F697" s="148"/>
      <c r="G697" s="2">
        <f t="shared" si="11"/>
        <v>110.80000000000004</v>
      </c>
    </row>
    <row r="698" spans="1:7">
      <c r="B698" s="526"/>
      <c r="C698" s="526"/>
      <c r="D698" t="s">
        <v>18</v>
      </c>
      <c r="E698" s="240">
        <v>60</v>
      </c>
      <c r="F698" s="148"/>
      <c r="G698" s="2">
        <f t="shared" si="11"/>
        <v>170.80000000000004</v>
      </c>
    </row>
    <row r="699" spans="1:7">
      <c r="B699" s="526"/>
      <c r="C699" s="526"/>
      <c r="D699" t="s">
        <v>19</v>
      </c>
      <c r="E699" s="240">
        <v>5</v>
      </c>
      <c r="F699" s="148"/>
      <c r="G699" s="2">
        <f t="shared" si="11"/>
        <v>175.80000000000004</v>
      </c>
    </row>
    <row r="700" spans="1:7">
      <c r="A700" s="86">
        <v>45230</v>
      </c>
      <c r="B700" s="526" t="s">
        <v>118</v>
      </c>
      <c r="C700" s="526" t="s">
        <v>30</v>
      </c>
      <c r="D700" t="s">
        <v>18</v>
      </c>
      <c r="E700" s="240"/>
      <c r="F700" s="240">
        <v>60</v>
      </c>
      <c r="G700" s="2">
        <f t="shared" si="11"/>
        <v>115.80000000000004</v>
      </c>
    </row>
    <row r="701" spans="1:7">
      <c r="A701" s="86">
        <v>45230</v>
      </c>
      <c r="B701" s="526" t="s">
        <v>118</v>
      </c>
      <c r="C701" s="526" t="s">
        <v>30</v>
      </c>
      <c r="D701" t="s">
        <v>19</v>
      </c>
      <c r="E701" s="240"/>
      <c r="F701" s="240">
        <v>5</v>
      </c>
      <c r="G701" s="2">
        <f t="shared" si="11"/>
        <v>110.80000000000004</v>
      </c>
    </row>
    <row r="702" spans="1:7">
      <c r="A702" s="299">
        <v>45258</v>
      </c>
      <c r="B702" s="526">
        <v>27849</v>
      </c>
      <c r="C702" s="526" t="s">
        <v>30</v>
      </c>
      <c r="D702" t="s">
        <v>16</v>
      </c>
      <c r="F702" s="160">
        <v>48.8</v>
      </c>
      <c r="G702" s="2">
        <f t="shared" ref="G702:G708" si="12">+G701+E702-F702</f>
        <v>62.000000000000043</v>
      </c>
    </row>
    <row r="703" spans="1:7">
      <c r="A703" s="299">
        <v>45258</v>
      </c>
      <c r="B703" s="526">
        <v>27849</v>
      </c>
      <c r="C703" s="526" t="s">
        <v>30</v>
      </c>
      <c r="D703" t="s">
        <v>17</v>
      </c>
      <c r="F703" s="160">
        <v>2</v>
      </c>
      <c r="G703" s="2">
        <f t="shared" si="12"/>
        <v>60.000000000000043</v>
      </c>
    </row>
    <row r="704" spans="1:7">
      <c r="A704" s="299">
        <v>45260</v>
      </c>
      <c r="B704" s="526" t="s">
        <v>132</v>
      </c>
      <c r="C704" s="526" t="s">
        <v>33</v>
      </c>
      <c r="D704" t="s">
        <v>16</v>
      </c>
      <c r="E704" s="240"/>
      <c r="F704" s="240">
        <v>60</v>
      </c>
      <c r="G704" s="2">
        <f t="shared" si="12"/>
        <v>0</v>
      </c>
    </row>
    <row r="705" spans="1:9">
      <c r="A705" s="250">
        <v>45260</v>
      </c>
      <c r="B705" s="525" t="s">
        <v>14</v>
      </c>
      <c r="C705" s="525" t="s">
        <v>33</v>
      </c>
      <c r="D705" t="s">
        <v>16</v>
      </c>
      <c r="E705" s="26">
        <v>118.2</v>
      </c>
      <c r="F705" s="240"/>
      <c r="G705" s="2">
        <f t="shared" si="12"/>
        <v>118.2</v>
      </c>
      <c r="H705">
        <v>60</v>
      </c>
      <c r="I705" s="26">
        <f>E705-60</f>
        <v>58.2</v>
      </c>
    </row>
    <row r="706" spans="1:9">
      <c r="A706" s="299"/>
      <c r="B706" s="526"/>
      <c r="C706" s="526"/>
      <c r="D706" t="s">
        <v>17</v>
      </c>
      <c r="E706" s="26">
        <v>5</v>
      </c>
      <c r="F706" s="240"/>
      <c r="G706" s="2">
        <f t="shared" si="12"/>
        <v>123.2</v>
      </c>
    </row>
    <row r="707" spans="1:9">
      <c r="A707" s="299"/>
      <c r="B707" s="526"/>
      <c r="C707" s="526"/>
      <c r="D707" t="s">
        <v>18</v>
      </c>
      <c r="E707" s="240">
        <v>60</v>
      </c>
      <c r="F707" s="240"/>
      <c r="G707" s="2">
        <f t="shared" si="12"/>
        <v>183.2</v>
      </c>
    </row>
    <row r="708" spans="1:9">
      <c r="A708" s="299"/>
      <c r="B708" s="526"/>
      <c r="C708" s="526"/>
      <c r="D708" t="s">
        <v>19</v>
      </c>
      <c r="E708" s="240">
        <v>5</v>
      </c>
      <c r="F708" s="240"/>
      <c r="G708" s="2">
        <f t="shared" si="12"/>
        <v>188.2</v>
      </c>
    </row>
    <row r="709" spans="1:9">
      <c r="A709" s="299">
        <v>45260</v>
      </c>
      <c r="B709" s="526" t="s">
        <v>132</v>
      </c>
      <c r="C709" s="526" t="s">
        <v>33</v>
      </c>
      <c r="D709" t="s">
        <v>18</v>
      </c>
      <c r="E709" s="240"/>
      <c r="F709" s="240">
        <v>60</v>
      </c>
      <c r="G709" s="2">
        <f t="shared" ref="G709:G775" si="13">+G708+E709-F709</f>
        <v>128.19999999999999</v>
      </c>
    </row>
    <row r="710" spans="1:9">
      <c r="A710" s="299">
        <v>45260</v>
      </c>
      <c r="B710" s="526" t="s">
        <v>132</v>
      </c>
      <c r="C710" s="526" t="s">
        <v>33</v>
      </c>
      <c r="D710" t="s">
        <v>19</v>
      </c>
      <c r="E710" s="240"/>
      <c r="F710" s="240">
        <v>5</v>
      </c>
      <c r="G710" s="2">
        <f t="shared" si="13"/>
        <v>123.19999999999999</v>
      </c>
    </row>
    <row r="711" spans="1:9">
      <c r="A711" s="7">
        <v>45286</v>
      </c>
      <c r="B711" s="526">
        <v>28046</v>
      </c>
      <c r="C711" s="526" t="s">
        <v>33</v>
      </c>
      <c r="D711" t="s">
        <v>16</v>
      </c>
      <c r="F711" s="160">
        <v>58.2</v>
      </c>
      <c r="G711" s="2">
        <f t="shared" si="13"/>
        <v>64.999999999999986</v>
      </c>
    </row>
    <row r="712" spans="1:9">
      <c r="A712" s="7">
        <v>45286</v>
      </c>
      <c r="B712" s="526">
        <v>28046</v>
      </c>
      <c r="C712" s="526" t="s">
        <v>33</v>
      </c>
      <c r="D712" t="s">
        <v>17</v>
      </c>
      <c r="F712" s="160">
        <v>5</v>
      </c>
      <c r="G712" s="2">
        <f t="shared" si="13"/>
        <v>59.999999999999986</v>
      </c>
    </row>
    <row r="713" spans="1:9">
      <c r="A713" s="7">
        <v>45291</v>
      </c>
      <c r="B713" s="526" t="s">
        <v>121</v>
      </c>
      <c r="C713" s="526" t="s">
        <v>34</v>
      </c>
      <c r="D713" t="s">
        <v>16</v>
      </c>
      <c r="F713" s="160">
        <v>60</v>
      </c>
      <c r="G713" s="2">
        <f t="shared" si="13"/>
        <v>0</v>
      </c>
    </row>
    <row r="714" spans="1:9">
      <c r="A714" s="44">
        <v>45291</v>
      </c>
      <c r="B714" s="525" t="s">
        <v>14</v>
      </c>
      <c r="C714" s="525" t="s">
        <v>34</v>
      </c>
      <c r="D714" t="s">
        <v>16</v>
      </c>
      <c r="E714" s="26">
        <v>126.3</v>
      </c>
      <c r="F714" s="240"/>
      <c r="G714" s="2">
        <f t="shared" si="13"/>
        <v>126.3</v>
      </c>
    </row>
    <row r="715" spans="1:9">
      <c r="B715" s="526"/>
      <c r="C715" s="526"/>
      <c r="D715" t="s">
        <v>17</v>
      </c>
      <c r="E715" s="26">
        <v>5</v>
      </c>
      <c r="F715" s="240"/>
      <c r="G715" s="2">
        <f t="shared" si="13"/>
        <v>131.30000000000001</v>
      </c>
    </row>
    <row r="716" spans="1:9">
      <c r="B716" s="526"/>
      <c r="C716" s="526"/>
      <c r="D716" t="s">
        <v>18</v>
      </c>
      <c r="E716" s="240">
        <v>60</v>
      </c>
      <c r="F716" s="240"/>
      <c r="G716" s="2">
        <f t="shared" si="13"/>
        <v>191.3</v>
      </c>
      <c r="I716" s="37"/>
    </row>
    <row r="717" spans="1:9">
      <c r="B717" s="526"/>
      <c r="C717" s="526"/>
      <c r="D717" t="s">
        <v>19</v>
      </c>
      <c r="E717" s="240">
        <v>5</v>
      </c>
      <c r="F717" s="240"/>
      <c r="G717" s="2">
        <f t="shared" si="13"/>
        <v>196.3</v>
      </c>
    </row>
    <row r="718" spans="1:9">
      <c r="A718" s="7">
        <v>45291</v>
      </c>
      <c r="B718" s="526" t="s">
        <v>121</v>
      </c>
      <c r="C718" s="526" t="s">
        <v>34</v>
      </c>
      <c r="D718" t="s">
        <v>18</v>
      </c>
      <c r="E718" s="240"/>
      <c r="F718" s="240">
        <v>60</v>
      </c>
      <c r="G718" s="2">
        <f t="shared" si="13"/>
        <v>136.30000000000001</v>
      </c>
    </row>
    <row r="719" spans="1:9">
      <c r="A719" s="7">
        <v>45291</v>
      </c>
      <c r="B719" s="526" t="s">
        <v>121</v>
      </c>
      <c r="C719" s="526" t="s">
        <v>34</v>
      </c>
      <c r="D719" t="s">
        <v>19</v>
      </c>
      <c r="E719" s="240"/>
      <c r="F719" s="240">
        <v>5</v>
      </c>
      <c r="G719" s="2">
        <f t="shared" si="13"/>
        <v>131.30000000000001</v>
      </c>
    </row>
    <row r="720" spans="1:9">
      <c r="A720" s="7">
        <v>45314</v>
      </c>
      <c r="B720" s="526">
        <v>28167</v>
      </c>
      <c r="C720" s="526" t="s">
        <v>34</v>
      </c>
      <c r="D720" t="s">
        <v>16</v>
      </c>
      <c r="F720" s="160">
        <v>66.3</v>
      </c>
      <c r="G720" s="2">
        <f t="shared" si="13"/>
        <v>65.000000000000014</v>
      </c>
    </row>
    <row r="721" spans="1:10">
      <c r="A721" s="7">
        <v>45314</v>
      </c>
      <c r="B721" s="526">
        <v>28167</v>
      </c>
      <c r="C721" s="526" t="s">
        <v>34</v>
      </c>
      <c r="D721" t="s">
        <v>17</v>
      </c>
      <c r="F721" s="160">
        <v>5</v>
      </c>
      <c r="G721" s="2">
        <f t="shared" si="13"/>
        <v>60.000000000000014</v>
      </c>
    </row>
    <row r="722" spans="1:10">
      <c r="A722" s="86">
        <v>45322</v>
      </c>
      <c r="B722" s="526" t="s">
        <v>119</v>
      </c>
      <c r="C722" s="526" t="s">
        <v>34</v>
      </c>
      <c r="D722" t="s">
        <v>16</v>
      </c>
      <c r="E722" s="240"/>
      <c r="F722" s="240">
        <v>60</v>
      </c>
      <c r="G722" s="2">
        <f t="shared" si="13"/>
        <v>0</v>
      </c>
    </row>
    <row r="723" spans="1:10">
      <c r="A723" s="88">
        <v>45322</v>
      </c>
      <c r="B723" s="525" t="s">
        <v>14</v>
      </c>
      <c r="C723" s="525" t="s">
        <v>15</v>
      </c>
      <c r="D723" t="s">
        <v>16</v>
      </c>
      <c r="E723" s="26">
        <v>141</v>
      </c>
      <c r="F723" s="240"/>
      <c r="G723" s="2">
        <f t="shared" si="13"/>
        <v>141</v>
      </c>
    </row>
    <row r="724" spans="1:10">
      <c r="A724" s="86"/>
      <c r="B724" s="526"/>
      <c r="C724" s="526"/>
      <c r="D724" t="s">
        <v>17</v>
      </c>
      <c r="E724" s="26">
        <v>8.8000000000000007</v>
      </c>
      <c r="F724" s="240"/>
      <c r="G724" s="2">
        <f t="shared" si="13"/>
        <v>149.80000000000001</v>
      </c>
    </row>
    <row r="725" spans="1:10">
      <c r="A725" s="86"/>
      <c r="B725" s="526"/>
      <c r="C725" s="526"/>
      <c r="D725" t="s">
        <v>18</v>
      </c>
      <c r="E725" s="240">
        <v>60</v>
      </c>
      <c r="F725" s="240"/>
      <c r="G725" s="2">
        <f t="shared" si="13"/>
        <v>209.8</v>
      </c>
    </row>
    <row r="726" spans="1:10">
      <c r="A726" s="86"/>
      <c r="B726" s="526"/>
      <c r="C726" s="526"/>
      <c r="D726" t="s">
        <v>19</v>
      </c>
      <c r="E726" s="240">
        <v>5</v>
      </c>
      <c r="F726" s="240"/>
      <c r="G726" s="2">
        <f t="shared" si="13"/>
        <v>214.8</v>
      </c>
    </row>
    <row r="727" spans="1:10">
      <c r="A727" s="86">
        <v>45322</v>
      </c>
      <c r="B727" s="526" t="s">
        <v>119</v>
      </c>
      <c r="C727" s="526" t="s">
        <v>15</v>
      </c>
      <c r="D727" t="s">
        <v>18</v>
      </c>
      <c r="E727" s="240"/>
      <c r="F727" s="240">
        <v>60</v>
      </c>
      <c r="G727" s="2">
        <f t="shared" si="13"/>
        <v>154.80000000000001</v>
      </c>
    </row>
    <row r="728" spans="1:10">
      <c r="A728" s="86">
        <v>45322</v>
      </c>
      <c r="B728" s="526" t="s">
        <v>119</v>
      </c>
      <c r="C728" s="526" t="s">
        <v>15</v>
      </c>
      <c r="D728" t="s">
        <v>19</v>
      </c>
      <c r="E728" s="240"/>
      <c r="F728" s="240">
        <v>5</v>
      </c>
      <c r="G728" s="2">
        <f t="shared" si="13"/>
        <v>149.80000000000001</v>
      </c>
      <c r="J728" s="26"/>
    </row>
    <row r="729" spans="1:10">
      <c r="A729" s="7">
        <v>45345</v>
      </c>
      <c r="B729" s="526">
        <v>28292</v>
      </c>
      <c r="C729" s="526" t="s">
        <v>15</v>
      </c>
      <c r="D729" t="s">
        <v>16</v>
      </c>
      <c r="E729" s="8"/>
      <c r="F729" s="240">
        <v>81</v>
      </c>
      <c r="G729" s="2">
        <f t="shared" si="13"/>
        <v>68.800000000000011</v>
      </c>
    </row>
    <row r="730" spans="1:10">
      <c r="A730" s="7">
        <v>45345</v>
      </c>
      <c r="B730" s="526">
        <v>28292</v>
      </c>
      <c r="C730" s="526" t="s">
        <v>15</v>
      </c>
      <c r="D730" t="s">
        <v>17</v>
      </c>
      <c r="F730" s="160">
        <v>8.8000000000000007</v>
      </c>
      <c r="G730" s="2">
        <f t="shared" si="13"/>
        <v>60.000000000000014</v>
      </c>
    </row>
    <row r="731" spans="1:10">
      <c r="A731" s="86">
        <v>45351</v>
      </c>
      <c r="B731" s="526" t="s">
        <v>135</v>
      </c>
      <c r="C731" s="526" t="s">
        <v>20</v>
      </c>
      <c r="D731" t="s">
        <v>16</v>
      </c>
      <c r="F731" s="160">
        <v>60</v>
      </c>
      <c r="G731" s="2">
        <f>+G730+E731-F731</f>
        <v>0</v>
      </c>
    </row>
    <row r="732" spans="1:10">
      <c r="A732" s="88">
        <v>45351</v>
      </c>
      <c r="B732" s="525" t="s">
        <v>14</v>
      </c>
      <c r="C732" s="64" t="s">
        <v>20</v>
      </c>
      <c r="D732" t="s">
        <v>16</v>
      </c>
      <c r="E732" s="26">
        <v>146.1</v>
      </c>
      <c r="G732" s="2">
        <f>+G731+E732-F732</f>
        <v>146.1</v>
      </c>
    </row>
    <row r="733" spans="1:10">
      <c r="A733" s="86"/>
      <c r="B733" s="526"/>
      <c r="C733" s="65"/>
      <c r="D733" t="s">
        <v>17</v>
      </c>
      <c r="E733" s="26">
        <v>5</v>
      </c>
      <c r="G733" s="2">
        <f>+G732+E733-F733</f>
        <v>151.1</v>
      </c>
    </row>
    <row r="734" spans="1:10">
      <c r="A734" s="86"/>
      <c r="B734" s="526"/>
      <c r="C734" s="65"/>
      <c r="D734" t="s">
        <v>18</v>
      </c>
      <c r="E734" s="240">
        <v>58</v>
      </c>
      <c r="G734" s="2">
        <f>+G733+E734-F734</f>
        <v>209.1</v>
      </c>
    </row>
    <row r="735" spans="1:10">
      <c r="A735" s="86"/>
      <c r="B735" s="526"/>
      <c r="C735" s="65"/>
      <c r="D735" t="s">
        <v>19</v>
      </c>
      <c r="E735" s="240">
        <v>5</v>
      </c>
      <c r="G735" s="2">
        <f>+G734+E735-F735</f>
        <v>214.1</v>
      </c>
    </row>
    <row r="736" spans="1:10">
      <c r="A736" s="86">
        <v>45351</v>
      </c>
      <c r="B736" s="526" t="s">
        <v>135</v>
      </c>
      <c r="C736" s="526" t="s">
        <v>20</v>
      </c>
      <c r="D736" t="s">
        <v>18</v>
      </c>
      <c r="E736" s="8"/>
      <c r="F736" s="2">
        <v>58</v>
      </c>
      <c r="G736" s="2">
        <f>+G735+E736-F736</f>
        <v>156.1</v>
      </c>
    </row>
    <row r="737" spans="1:9">
      <c r="A737" s="86">
        <v>45351</v>
      </c>
      <c r="B737" s="526" t="s">
        <v>135</v>
      </c>
      <c r="C737" s="526" t="s">
        <v>20</v>
      </c>
      <c r="D737" t="s">
        <v>19</v>
      </c>
      <c r="E737" s="8"/>
      <c r="F737" s="2">
        <v>5</v>
      </c>
      <c r="G737" s="2">
        <f>+G736+E737-F737</f>
        <v>151.1</v>
      </c>
    </row>
    <row r="738" spans="1:9">
      <c r="A738" s="7">
        <v>45382</v>
      </c>
      <c r="B738" s="526" t="s">
        <v>124</v>
      </c>
      <c r="C738" s="526" t="s">
        <v>20</v>
      </c>
      <c r="D738" t="s">
        <v>16</v>
      </c>
      <c r="F738" s="160">
        <v>60</v>
      </c>
      <c r="G738" s="2">
        <f>+G737+E738-F738</f>
        <v>91.1</v>
      </c>
      <c r="I738" s="26"/>
    </row>
    <row r="739" spans="1:9">
      <c r="A739" s="7">
        <v>45377</v>
      </c>
      <c r="B739" s="526">
        <v>28717</v>
      </c>
      <c r="C739" s="526" t="s">
        <v>20</v>
      </c>
      <c r="D739" t="s">
        <v>16</v>
      </c>
      <c r="F739" s="160">
        <v>86.1</v>
      </c>
      <c r="G739" s="2">
        <f t="shared" si="13"/>
        <v>5</v>
      </c>
      <c r="I739" s="26"/>
    </row>
    <row r="740" spans="1:9">
      <c r="A740" s="7">
        <v>45377</v>
      </c>
      <c r="B740" s="526">
        <v>28717</v>
      </c>
      <c r="C740" s="526" t="s">
        <v>20</v>
      </c>
      <c r="D740" t="s">
        <v>17</v>
      </c>
      <c r="F740" s="160">
        <v>5</v>
      </c>
      <c r="G740" s="2">
        <f t="shared" si="13"/>
        <v>0</v>
      </c>
    </row>
    <row r="741" spans="1:9">
      <c r="A741" s="44">
        <v>45382</v>
      </c>
      <c r="B741" s="525" t="s">
        <v>14</v>
      </c>
      <c r="C741" s="525" t="s">
        <v>23</v>
      </c>
      <c r="D741" t="s">
        <v>16</v>
      </c>
      <c r="E741" s="240">
        <v>141.4</v>
      </c>
      <c r="F741" s="240"/>
      <c r="G741" s="2">
        <f t="shared" si="13"/>
        <v>141.4</v>
      </c>
    </row>
    <row r="742" spans="1:9">
      <c r="B742" s="526"/>
      <c r="C742" s="526"/>
      <c r="D742" t="s">
        <v>17</v>
      </c>
      <c r="E742" s="240">
        <v>5</v>
      </c>
      <c r="F742" s="240"/>
      <c r="G742" s="2">
        <f t="shared" si="13"/>
        <v>146.4</v>
      </c>
    </row>
    <row r="743" spans="1:9">
      <c r="B743" s="526"/>
      <c r="C743" s="526"/>
      <c r="D743" t="s">
        <v>18</v>
      </c>
      <c r="E743" s="240">
        <v>60</v>
      </c>
      <c r="F743" s="240"/>
      <c r="G743" s="2">
        <f t="shared" si="13"/>
        <v>206.4</v>
      </c>
    </row>
    <row r="744" spans="1:9">
      <c r="B744" s="526"/>
      <c r="C744" s="526"/>
      <c r="D744" t="s">
        <v>19</v>
      </c>
      <c r="E744" s="240">
        <v>5</v>
      </c>
      <c r="F744" s="240"/>
      <c r="G744" s="2">
        <f t="shared" si="13"/>
        <v>211.4</v>
      </c>
    </row>
    <row r="745" spans="1:9">
      <c r="A745" s="7">
        <v>45382</v>
      </c>
      <c r="B745" s="526" t="s">
        <v>124</v>
      </c>
      <c r="C745" s="526" t="s">
        <v>23</v>
      </c>
      <c r="D745" t="s">
        <v>18</v>
      </c>
      <c r="E745" s="240"/>
      <c r="F745" s="240">
        <v>60</v>
      </c>
      <c r="G745" s="2">
        <f t="shared" si="13"/>
        <v>151.4</v>
      </c>
    </row>
    <row r="746" spans="1:9">
      <c r="A746" s="7">
        <v>45382</v>
      </c>
      <c r="B746" s="526" t="s">
        <v>124</v>
      </c>
      <c r="C746" s="526" t="s">
        <v>23</v>
      </c>
      <c r="D746" t="s">
        <v>19</v>
      </c>
      <c r="E746" s="240"/>
      <c r="F746" s="240">
        <v>5</v>
      </c>
      <c r="G746" s="2">
        <f t="shared" si="13"/>
        <v>146.4</v>
      </c>
    </row>
    <row r="747" spans="1:9">
      <c r="A747" s="7">
        <v>45419</v>
      </c>
      <c r="B747" s="526">
        <v>28807</v>
      </c>
      <c r="C747" s="526" t="s">
        <v>23</v>
      </c>
      <c r="D747" t="s">
        <v>16</v>
      </c>
      <c r="E747" s="240"/>
      <c r="F747" s="240">
        <v>2</v>
      </c>
      <c r="G747" s="2">
        <f t="shared" si="13"/>
        <v>144.4</v>
      </c>
    </row>
    <row r="748" spans="1:9">
      <c r="A748" s="7">
        <v>45412</v>
      </c>
      <c r="B748" s="526" t="s">
        <v>140</v>
      </c>
      <c r="C748" s="526" t="s">
        <v>23</v>
      </c>
      <c r="D748" t="s">
        <v>16</v>
      </c>
      <c r="E748" s="240"/>
      <c r="F748" s="240">
        <v>58</v>
      </c>
      <c r="G748" s="2">
        <f t="shared" si="13"/>
        <v>86.4</v>
      </c>
    </row>
    <row r="749" spans="1:9">
      <c r="A749" s="7">
        <v>45429</v>
      </c>
      <c r="B749" s="526">
        <v>28880</v>
      </c>
      <c r="C749" s="526" t="s">
        <v>23</v>
      </c>
      <c r="D749" t="s">
        <v>16</v>
      </c>
      <c r="E749" s="240"/>
      <c r="F749" s="240">
        <v>81.400000000000006</v>
      </c>
      <c r="G749" s="2">
        <f t="shared" si="13"/>
        <v>5</v>
      </c>
    </row>
    <row r="750" spans="1:9">
      <c r="A750" s="7">
        <v>45429</v>
      </c>
      <c r="B750" s="526">
        <v>28880</v>
      </c>
      <c r="C750" s="526" t="s">
        <v>23</v>
      </c>
      <c r="D750" t="s">
        <v>17</v>
      </c>
      <c r="E750" s="240"/>
      <c r="F750" s="240">
        <v>5</v>
      </c>
      <c r="G750" s="2">
        <f t="shared" si="13"/>
        <v>0</v>
      </c>
    </row>
    <row r="751" spans="1:9">
      <c r="A751" s="44">
        <v>45412</v>
      </c>
      <c r="B751" s="525" t="s">
        <v>14</v>
      </c>
      <c r="C751" s="525" t="s">
        <v>24</v>
      </c>
      <c r="D751" t="s">
        <v>16</v>
      </c>
      <c r="E751" s="240">
        <v>140.6</v>
      </c>
      <c r="F751" s="240"/>
      <c r="G751" s="2">
        <f t="shared" si="13"/>
        <v>140.6</v>
      </c>
      <c r="I751" s="37"/>
    </row>
    <row r="752" spans="1:9">
      <c r="B752" s="526"/>
      <c r="C752" s="526"/>
      <c r="D752" t="s">
        <v>17</v>
      </c>
      <c r="E752" s="240">
        <v>5</v>
      </c>
      <c r="F752" s="240"/>
      <c r="G752" s="2">
        <f t="shared" si="13"/>
        <v>145.6</v>
      </c>
    </row>
    <row r="753" spans="1:10">
      <c r="B753" s="526"/>
      <c r="C753" s="526"/>
      <c r="D753" t="s">
        <v>18</v>
      </c>
      <c r="E753" s="240">
        <v>60</v>
      </c>
      <c r="F753" s="240"/>
      <c r="G753" s="2">
        <f t="shared" si="13"/>
        <v>205.6</v>
      </c>
    </row>
    <row r="754" spans="1:10">
      <c r="B754" s="526"/>
      <c r="C754" s="526"/>
      <c r="D754" t="s">
        <v>19</v>
      </c>
      <c r="E754" s="240">
        <v>5</v>
      </c>
      <c r="F754" s="240"/>
      <c r="G754" s="2">
        <f t="shared" si="13"/>
        <v>210.6</v>
      </c>
      <c r="H754" s="525" t="s">
        <v>23</v>
      </c>
      <c r="I754" t="s">
        <v>16</v>
      </c>
      <c r="J754">
        <v>80.599999999999994</v>
      </c>
    </row>
    <row r="755" spans="1:10">
      <c r="A755" s="7">
        <v>45419</v>
      </c>
      <c r="B755" s="526">
        <v>28807</v>
      </c>
      <c r="C755" s="526" t="s">
        <v>24</v>
      </c>
      <c r="D755" t="s">
        <v>18</v>
      </c>
      <c r="E755" s="240"/>
      <c r="F755" s="240">
        <v>2</v>
      </c>
      <c r="G755" s="2">
        <f t="shared" si="13"/>
        <v>208.6</v>
      </c>
      <c r="I755" t="s">
        <v>17</v>
      </c>
      <c r="J755" s="240">
        <v>5</v>
      </c>
    </row>
    <row r="756" spans="1:10">
      <c r="A756" s="7">
        <v>45419</v>
      </c>
      <c r="B756" s="526">
        <v>28807</v>
      </c>
      <c r="C756" s="526" t="s">
        <v>24</v>
      </c>
      <c r="D756" t="s">
        <v>19</v>
      </c>
      <c r="E756" s="240"/>
      <c r="F756" s="240">
        <v>5</v>
      </c>
      <c r="G756" s="2">
        <f t="shared" si="13"/>
        <v>203.6</v>
      </c>
      <c r="J756">
        <f>SUM(J754:J755)</f>
        <v>85.6</v>
      </c>
    </row>
    <row r="757" spans="1:10">
      <c r="A757" s="7">
        <v>45412</v>
      </c>
      <c r="B757" s="526" t="s">
        <v>140</v>
      </c>
      <c r="C757" s="526" t="s">
        <v>24</v>
      </c>
      <c r="D757" t="s">
        <v>18</v>
      </c>
      <c r="E757" s="240"/>
      <c r="F757" s="240">
        <v>58</v>
      </c>
      <c r="G757" s="2">
        <f t="shared" si="13"/>
        <v>145.6</v>
      </c>
    </row>
    <row r="758" spans="1:10">
      <c r="A758" s="7">
        <v>45443</v>
      </c>
      <c r="B758" s="526" t="s">
        <v>141</v>
      </c>
      <c r="C758" s="526" t="s">
        <v>24</v>
      </c>
      <c r="D758" t="s">
        <v>16</v>
      </c>
      <c r="E758" s="240"/>
      <c r="F758" s="240">
        <v>60</v>
      </c>
      <c r="G758" s="2">
        <f t="shared" si="13"/>
        <v>85.6</v>
      </c>
    </row>
    <row r="759" spans="1:10">
      <c r="A759" s="7">
        <v>45471</v>
      </c>
      <c r="B759" s="526">
        <v>29127</v>
      </c>
      <c r="C759" s="526" t="s">
        <v>24</v>
      </c>
      <c r="D759" t="s">
        <v>16</v>
      </c>
      <c r="E759" s="240"/>
      <c r="F759" s="240">
        <v>80.599999999999994</v>
      </c>
      <c r="G759" s="2">
        <f t="shared" si="13"/>
        <v>5</v>
      </c>
    </row>
    <row r="760" spans="1:10">
      <c r="A760" s="7">
        <v>45471</v>
      </c>
      <c r="B760" s="526">
        <v>29127</v>
      </c>
      <c r="C760" s="526" t="s">
        <v>24</v>
      </c>
      <c r="D760" t="s">
        <v>17</v>
      </c>
      <c r="E760" s="240"/>
      <c r="F760" s="240">
        <v>5</v>
      </c>
      <c r="G760" s="2">
        <f t="shared" si="13"/>
        <v>0</v>
      </c>
    </row>
    <row r="761" spans="1:10">
      <c r="A761" s="44">
        <v>45443</v>
      </c>
      <c r="B761" s="525" t="s">
        <v>14</v>
      </c>
      <c r="C761" s="525" t="s">
        <v>25</v>
      </c>
      <c r="D761" t="s">
        <v>16</v>
      </c>
      <c r="E761" s="240">
        <v>127.9</v>
      </c>
      <c r="F761" s="240"/>
      <c r="G761" s="2">
        <f t="shared" si="13"/>
        <v>127.9</v>
      </c>
    </row>
    <row r="762" spans="1:10">
      <c r="B762" s="526"/>
      <c r="C762" s="526"/>
      <c r="D762" t="s">
        <v>17</v>
      </c>
      <c r="E762" s="240">
        <v>5</v>
      </c>
      <c r="F762" s="240"/>
      <c r="G762" s="2">
        <f t="shared" si="13"/>
        <v>132.9</v>
      </c>
    </row>
    <row r="763" spans="1:10">
      <c r="B763" s="526"/>
      <c r="C763" s="526"/>
      <c r="D763" t="s">
        <v>18</v>
      </c>
      <c r="E763" s="240">
        <v>60</v>
      </c>
      <c r="F763" s="240"/>
      <c r="G763" s="2">
        <f t="shared" si="13"/>
        <v>192.9</v>
      </c>
    </row>
    <row r="764" spans="1:10">
      <c r="B764" s="526"/>
      <c r="C764" s="526"/>
      <c r="D764" t="s">
        <v>19</v>
      </c>
      <c r="E764" s="240">
        <v>5</v>
      </c>
      <c r="F764" s="240"/>
      <c r="G764" s="2">
        <f t="shared" si="13"/>
        <v>197.9</v>
      </c>
    </row>
    <row r="765" spans="1:10">
      <c r="A765" s="7">
        <v>45443</v>
      </c>
      <c r="B765" s="526" t="s">
        <v>141</v>
      </c>
      <c r="C765" s="526" t="s">
        <v>25</v>
      </c>
      <c r="D765" t="s">
        <v>18</v>
      </c>
      <c r="E765" s="240"/>
      <c r="F765" s="240">
        <v>60</v>
      </c>
      <c r="G765" s="2">
        <f t="shared" si="13"/>
        <v>137.9</v>
      </c>
    </row>
    <row r="766" spans="1:10">
      <c r="A766" s="7">
        <v>45443</v>
      </c>
      <c r="B766" s="526" t="s">
        <v>141</v>
      </c>
      <c r="C766" s="526" t="s">
        <v>25</v>
      </c>
      <c r="D766" t="s">
        <v>19</v>
      </c>
      <c r="E766" s="240"/>
      <c r="F766" s="240">
        <v>5</v>
      </c>
      <c r="G766" s="2">
        <f t="shared" si="13"/>
        <v>132.9</v>
      </c>
    </row>
    <row r="767" spans="1:10">
      <c r="A767" s="86">
        <v>45473</v>
      </c>
      <c r="B767" s="526" t="s">
        <v>129</v>
      </c>
      <c r="C767" s="526" t="s">
        <v>25</v>
      </c>
      <c r="D767" t="s">
        <v>16</v>
      </c>
      <c r="E767" s="240"/>
      <c r="F767" s="240">
        <v>60</v>
      </c>
      <c r="G767" s="2">
        <f t="shared" si="13"/>
        <v>72.900000000000006</v>
      </c>
    </row>
    <row r="768" spans="1:10">
      <c r="A768" s="86">
        <v>45484</v>
      </c>
      <c r="B768" s="526">
        <v>29328</v>
      </c>
      <c r="C768" s="526" t="s">
        <v>25</v>
      </c>
      <c r="D768" t="s">
        <v>16</v>
      </c>
      <c r="E768" s="240"/>
      <c r="F768" s="240">
        <v>67.900000000000006</v>
      </c>
      <c r="G768" s="2">
        <f t="shared" si="13"/>
        <v>5</v>
      </c>
    </row>
    <row r="769" spans="1:9">
      <c r="A769" s="86">
        <v>45484</v>
      </c>
      <c r="B769" s="526">
        <v>29328</v>
      </c>
      <c r="C769" s="526" t="s">
        <v>25</v>
      </c>
      <c r="D769" t="s">
        <v>17</v>
      </c>
      <c r="E769" s="240"/>
      <c r="F769" s="240">
        <v>5</v>
      </c>
      <c r="G769" s="2">
        <f t="shared" si="13"/>
        <v>0</v>
      </c>
    </row>
    <row r="770" spans="1:9">
      <c r="A770" s="88">
        <v>45473</v>
      </c>
      <c r="B770" s="525" t="s">
        <v>14</v>
      </c>
      <c r="C770" s="525" t="s">
        <v>26</v>
      </c>
      <c r="D770" t="s">
        <v>16</v>
      </c>
      <c r="E770" s="240">
        <v>124.2</v>
      </c>
      <c r="F770" s="240"/>
      <c r="G770" s="2">
        <f t="shared" si="13"/>
        <v>124.2</v>
      </c>
    </row>
    <row r="771" spans="1:9">
      <c r="A771" s="86"/>
      <c r="B771" s="526"/>
      <c r="C771" s="526"/>
      <c r="D771" t="s">
        <v>17</v>
      </c>
      <c r="E771" s="240">
        <v>7</v>
      </c>
      <c r="F771" s="240"/>
      <c r="G771" s="2">
        <f t="shared" si="13"/>
        <v>131.19999999999999</v>
      </c>
    </row>
    <row r="772" spans="1:9">
      <c r="A772" s="86"/>
      <c r="B772" s="526"/>
      <c r="C772" s="526"/>
      <c r="D772" t="s">
        <v>18</v>
      </c>
      <c r="E772" s="240">
        <v>60</v>
      </c>
      <c r="F772" s="240"/>
      <c r="G772" s="2">
        <f t="shared" si="13"/>
        <v>191.2</v>
      </c>
    </row>
    <row r="773" spans="1:9">
      <c r="A773" s="86"/>
      <c r="B773" s="526"/>
      <c r="C773" s="526"/>
      <c r="D773" t="s">
        <v>19</v>
      </c>
      <c r="E773" s="240">
        <v>5</v>
      </c>
      <c r="F773" s="240"/>
      <c r="G773" s="2">
        <f t="shared" si="13"/>
        <v>196.2</v>
      </c>
    </row>
    <row r="774" spans="1:9">
      <c r="A774" s="86">
        <v>45473</v>
      </c>
      <c r="B774" s="526" t="s">
        <v>129</v>
      </c>
      <c r="C774" s="526" t="s">
        <v>26</v>
      </c>
      <c r="D774" t="s">
        <v>18</v>
      </c>
      <c r="E774" s="240"/>
      <c r="F774" s="240">
        <v>60</v>
      </c>
      <c r="G774" s="2">
        <f t="shared" si="13"/>
        <v>136.19999999999999</v>
      </c>
    </row>
    <row r="775" spans="1:9">
      <c r="A775" s="86">
        <v>45473</v>
      </c>
      <c r="B775" s="526" t="s">
        <v>129</v>
      </c>
      <c r="C775" s="526" t="s">
        <v>26</v>
      </c>
      <c r="D775" t="s">
        <v>19</v>
      </c>
      <c r="E775" s="240"/>
      <c r="F775" s="240">
        <v>5</v>
      </c>
      <c r="G775" s="2">
        <f t="shared" si="13"/>
        <v>131.19999999999999</v>
      </c>
      <c r="I775" s="240"/>
    </row>
    <row r="776" spans="1:9">
      <c r="A776" s="86">
        <v>45504</v>
      </c>
      <c r="B776" s="526" t="s">
        <v>115</v>
      </c>
      <c r="C776" s="526" t="s">
        <v>26</v>
      </c>
      <c r="D776" t="s">
        <v>16</v>
      </c>
      <c r="E776" s="240"/>
      <c r="F776" s="240">
        <v>60</v>
      </c>
      <c r="G776" s="2">
        <f t="shared" ref="G776:G839" si="14">+G775+E776-F776</f>
        <v>71.199999999999989</v>
      </c>
      <c r="I776" s="240"/>
    </row>
    <row r="777" spans="1:9">
      <c r="A777" s="7">
        <v>45531</v>
      </c>
      <c r="B777" s="526">
        <v>29576</v>
      </c>
      <c r="C777" s="526" t="s">
        <v>26</v>
      </c>
      <c r="D777" t="s">
        <v>16</v>
      </c>
      <c r="F777" s="160">
        <v>64.2</v>
      </c>
      <c r="G777" s="2">
        <f t="shared" si="14"/>
        <v>6.9999999999999858</v>
      </c>
      <c r="I777" s="240"/>
    </row>
    <row r="778" spans="1:9">
      <c r="A778" s="7">
        <v>45531</v>
      </c>
      <c r="B778" s="526">
        <v>29576</v>
      </c>
      <c r="C778" s="526" t="s">
        <v>26</v>
      </c>
      <c r="D778" t="s">
        <v>17</v>
      </c>
      <c r="F778" s="160">
        <v>7</v>
      </c>
      <c r="G778" s="2">
        <f t="shared" si="14"/>
        <v>-1.4210854715202004E-14</v>
      </c>
      <c r="I778" s="240"/>
    </row>
    <row r="779" spans="1:9">
      <c r="A779" s="88">
        <v>45504</v>
      </c>
      <c r="B779" s="525" t="s">
        <v>14</v>
      </c>
      <c r="C779" s="525" t="s">
        <v>27</v>
      </c>
      <c r="D779" t="s">
        <v>16</v>
      </c>
      <c r="E779" s="240">
        <v>121.9</v>
      </c>
      <c r="F779" s="240"/>
      <c r="G779" s="2">
        <f t="shared" si="14"/>
        <v>121.89999999999999</v>
      </c>
    </row>
    <row r="780" spans="1:9">
      <c r="A780" s="86"/>
      <c r="B780" s="526"/>
      <c r="C780" s="526"/>
      <c r="D780" t="s">
        <v>17</v>
      </c>
      <c r="E780" s="240">
        <v>7</v>
      </c>
      <c r="F780" s="240"/>
      <c r="G780" s="2">
        <f t="shared" si="14"/>
        <v>128.89999999999998</v>
      </c>
    </row>
    <row r="781" spans="1:9">
      <c r="A781" s="86"/>
      <c r="B781" s="526"/>
      <c r="C781" s="526"/>
      <c r="D781" t="s">
        <v>18</v>
      </c>
      <c r="E781" s="240">
        <v>60</v>
      </c>
      <c r="F781" s="240"/>
      <c r="G781" s="2">
        <f t="shared" si="14"/>
        <v>188.89999999999998</v>
      </c>
    </row>
    <row r="782" spans="1:9">
      <c r="A782" s="86"/>
      <c r="B782" s="526"/>
      <c r="C782" s="526"/>
      <c r="D782" t="s">
        <v>19</v>
      </c>
      <c r="E782" s="240">
        <v>5</v>
      </c>
      <c r="F782" s="240"/>
      <c r="G782" s="2">
        <f t="shared" si="14"/>
        <v>193.89999999999998</v>
      </c>
    </row>
    <row r="783" spans="1:9">
      <c r="A783" s="86"/>
      <c r="B783" s="526"/>
      <c r="C783" s="526"/>
      <c r="D783" s="67" t="s">
        <v>80</v>
      </c>
      <c r="E783" s="67">
        <v>250</v>
      </c>
      <c r="F783" s="240"/>
      <c r="G783" s="2">
        <f t="shared" si="14"/>
        <v>443.9</v>
      </c>
    </row>
    <row r="784" spans="1:9">
      <c r="A784" s="86">
        <v>45504</v>
      </c>
      <c r="B784" s="526" t="s">
        <v>115</v>
      </c>
      <c r="C784" s="526" t="s">
        <v>27</v>
      </c>
      <c r="D784" t="s">
        <v>18</v>
      </c>
      <c r="E784" s="240"/>
      <c r="F784" s="240">
        <v>60</v>
      </c>
      <c r="G784" s="2">
        <f t="shared" si="14"/>
        <v>383.9</v>
      </c>
    </row>
    <row r="785" spans="1:11">
      <c r="A785" s="86">
        <v>45504</v>
      </c>
      <c r="B785" s="526" t="s">
        <v>115</v>
      </c>
      <c r="C785" s="526" t="s">
        <v>27</v>
      </c>
      <c r="D785" t="s">
        <v>19</v>
      </c>
      <c r="E785" s="240"/>
      <c r="F785" s="240">
        <v>5</v>
      </c>
      <c r="G785" s="2">
        <f t="shared" si="14"/>
        <v>378.9</v>
      </c>
    </row>
    <row r="786" spans="1:11">
      <c r="A786" s="7">
        <v>45535</v>
      </c>
      <c r="B786" s="526" t="s">
        <v>143</v>
      </c>
      <c r="C786" s="526" t="s">
        <v>27</v>
      </c>
      <c r="D786" t="s">
        <v>16</v>
      </c>
      <c r="F786" s="160">
        <v>60</v>
      </c>
      <c r="G786" s="2">
        <f t="shared" si="14"/>
        <v>318.89999999999998</v>
      </c>
    </row>
    <row r="787" spans="1:11">
      <c r="A787" s="7">
        <v>45632</v>
      </c>
      <c r="B787" s="526">
        <v>30110</v>
      </c>
      <c r="C787" s="526" t="s">
        <v>27</v>
      </c>
      <c r="D787" t="s">
        <v>16</v>
      </c>
      <c r="F787" s="160">
        <v>61.9</v>
      </c>
      <c r="G787" s="2">
        <f t="shared" si="14"/>
        <v>257</v>
      </c>
    </row>
    <row r="788" spans="1:11">
      <c r="A788" s="7">
        <v>45632</v>
      </c>
      <c r="B788" s="526">
        <v>30110</v>
      </c>
      <c r="C788" s="526" t="s">
        <v>27</v>
      </c>
      <c r="D788" t="s">
        <v>17</v>
      </c>
      <c r="F788" s="160">
        <v>7</v>
      </c>
      <c r="G788" s="2">
        <f t="shared" si="14"/>
        <v>250</v>
      </c>
    </row>
    <row r="789" spans="1:11">
      <c r="A789" s="7">
        <v>45495</v>
      </c>
      <c r="B789" s="526">
        <v>29383</v>
      </c>
      <c r="C789" s="526" t="s">
        <v>27</v>
      </c>
      <c r="D789" t="s">
        <v>80</v>
      </c>
      <c r="F789" s="160">
        <v>250</v>
      </c>
      <c r="G789" s="2">
        <f t="shared" si="14"/>
        <v>0</v>
      </c>
    </row>
    <row r="790" spans="1:11">
      <c r="A790" s="44">
        <v>45535</v>
      </c>
      <c r="B790" s="525" t="s">
        <v>14</v>
      </c>
      <c r="C790" s="525" t="s">
        <v>81</v>
      </c>
      <c r="D790" t="s">
        <v>16</v>
      </c>
      <c r="E790" s="240">
        <v>122.3</v>
      </c>
      <c r="F790" s="240"/>
      <c r="G790" s="2">
        <f t="shared" si="14"/>
        <v>122.3</v>
      </c>
    </row>
    <row r="791" spans="1:11">
      <c r="B791" s="526"/>
      <c r="C791" s="526"/>
      <c r="D791" t="s">
        <v>17</v>
      </c>
      <c r="E791" s="240">
        <v>7</v>
      </c>
      <c r="F791" s="240"/>
      <c r="G791" s="2">
        <f t="shared" si="14"/>
        <v>129.30000000000001</v>
      </c>
    </row>
    <row r="792" spans="1:11">
      <c r="B792" s="526"/>
      <c r="C792" s="526"/>
      <c r="D792" t="s">
        <v>18</v>
      </c>
      <c r="E792" s="240">
        <v>60</v>
      </c>
      <c r="F792" s="240"/>
      <c r="G792" s="2">
        <f t="shared" si="14"/>
        <v>189.3</v>
      </c>
    </row>
    <row r="793" spans="1:11">
      <c r="B793" s="526"/>
      <c r="C793" s="526"/>
      <c r="D793" t="s">
        <v>19</v>
      </c>
      <c r="E793" s="240">
        <v>5</v>
      </c>
      <c r="F793" s="240"/>
      <c r="G793" s="2">
        <f t="shared" si="14"/>
        <v>194.3</v>
      </c>
    </row>
    <row r="794" spans="1:11">
      <c r="A794" s="7">
        <v>45535</v>
      </c>
      <c r="B794" s="526" t="s">
        <v>143</v>
      </c>
      <c r="C794" s="526" t="s">
        <v>81</v>
      </c>
      <c r="D794" t="s">
        <v>18</v>
      </c>
      <c r="E794" s="240"/>
      <c r="F794" s="240">
        <v>60</v>
      </c>
      <c r="G794" s="2">
        <f t="shared" si="14"/>
        <v>134.30000000000001</v>
      </c>
    </row>
    <row r="795" spans="1:11">
      <c r="A795" s="7">
        <v>45535</v>
      </c>
      <c r="B795" s="526" t="s">
        <v>143</v>
      </c>
      <c r="C795" s="526" t="s">
        <v>81</v>
      </c>
      <c r="D795" t="s">
        <v>19</v>
      </c>
      <c r="E795" s="240"/>
      <c r="F795" s="240">
        <v>5</v>
      </c>
      <c r="G795" s="2">
        <f t="shared" si="14"/>
        <v>129.30000000000001</v>
      </c>
      <c r="I795" s="525"/>
      <c r="K795" s="240"/>
    </row>
    <row r="796" spans="1:11">
      <c r="A796" s="86">
        <v>45565</v>
      </c>
      <c r="B796" s="526" t="s">
        <v>117</v>
      </c>
      <c r="C796" s="526" t="s">
        <v>81</v>
      </c>
      <c r="D796" t="s">
        <v>16</v>
      </c>
      <c r="E796" s="240"/>
      <c r="F796" s="240">
        <v>56</v>
      </c>
      <c r="G796" s="2">
        <f t="shared" si="14"/>
        <v>73.300000000000011</v>
      </c>
      <c r="I796" s="526"/>
      <c r="K796" s="240"/>
    </row>
    <row r="797" spans="1:11">
      <c r="A797" s="7">
        <v>45632</v>
      </c>
      <c r="B797" s="526">
        <v>30110</v>
      </c>
      <c r="C797" s="526" t="s">
        <v>81</v>
      </c>
      <c r="D797" t="s">
        <v>16</v>
      </c>
      <c r="E797" s="240"/>
      <c r="F797" s="240">
        <v>66.3</v>
      </c>
      <c r="G797" s="2">
        <f t="shared" si="14"/>
        <v>7.0000000000000142</v>
      </c>
      <c r="I797" s="526"/>
      <c r="K797" s="240"/>
    </row>
    <row r="798" spans="1:11">
      <c r="A798" s="7">
        <v>45632</v>
      </c>
      <c r="B798" s="526">
        <v>30110</v>
      </c>
      <c r="C798" s="526" t="s">
        <v>81</v>
      </c>
      <c r="D798" t="s">
        <v>17</v>
      </c>
      <c r="E798" s="240"/>
      <c r="F798" s="240">
        <v>7</v>
      </c>
      <c r="G798" s="2">
        <f t="shared" si="14"/>
        <v>1.4210854715202004E-14</v>
      </c>
      <c r="I798" s="526"/>
      <c r="K798" s="240"/>
    </row>
    <row r="799" spans="1:11">
      <c r="A799" s="88">
        <v>45565</v>
      </c>
      <c r="B799" s="525" t="s">
        <v>14</v>
      </c>
      <c r="C799" s="525" t="s">
        <v>53</v>
      </c>
      <c r="D799" t="s">
        <v>16</v>
      </c>
      <c r="E799" s="240">
        <v>123</v>
      </c>
      <c r="F799" s="240"/>
      <c r="G799" s="2">
        <f t="shared" si="14"/>
        <v>123.00000000000001</v>
      </c>
      <c r="I799" s="525"/>
      <c r="K799" s="240"/>
    </row>
    <row r="800" spans="1:11">
      <c r="A800" s="86"/>
      <c r="B800" s="526"/>
      <c r="C800" s="526"/>
      <c r="D800" t="s">
        <v>17</v>
      </c>
      <c r="E800" s="240">
        <v>5</v>
      </c>
      <c r="F800" s="240"/>
      <c r="G800" s="2">
        <f t="shared" si="14"/>
        <v>128</v>
      </c>
      <c r="I800" s="526"/>
      <c r="K800" s="240"/>
    </row>
    <row r="801" spans="1:11">
      <c r="A801" s="86"/>
      <c r="B801" s="526"/>
      <c r="C801" s="526"/>
      <c r="D801" t="s">
        <v>18</v>
      </c>
      <c r="E801" s="240">
        <v>60</v>
      </c>
      <c r="F801" s="240"/>
      <c r="G801" s="2">
        <f t="shared" si="14"/>
        <v>188</v>
      </c>
      <c r="K801" s="240"/>
    </row>
    <row r="802" spans="1:11">
      <c r="A802" s="86"/>
      <c r="B802" s="526"/>
      <c r="C802" s="526"/>
      <c r="D802" t="s">
        <v>19</v>
      </c>
      <c r="E802" s="240">
        <v>5</v>
      </c>
      <c r="F802" s="240"/>
      <c r="G802" s="2">
        <f t="shared" si="14"/>
        <v>193</v>
      </c>
      <c r="K802" s="240"/>
    </row>
    <row r="803" spans="1:11">
      <c r="A803" s="86">
        <v>45565</v>
      </c>
      <c r="B803" s="526" t="s">
        <v>117</v>
      </c>
      <c r="C803" s="526" t="s">
        <v>53</v>
      </c>
      <c r="D803" t="s">
        <v>18</v>
      </c>
      <c r="E803" s="240"/>
      <c r="F803" s="240">
        <v>56</v>
      </c>
      <c r="G803" s="2">
        <f t="shared" si="14"/>
        <v>137</v>
      </c>
      <c r="I803" s="525"/>
      <c r="K803" s="240"/>
    </row>
    <row r="804" spans="1:11">
      <c r="A804" s="86">
        <v>45596</v>
      </c>
      <c r="B804" s="526" t="s">
        <v>118</v>
      </c>
      <c r="C804" s="526" t="s">
        <v>53</v>
      </c>
      <c r="D804" t="s">
        <v>16</v>
      </c>
      <c r="E804" s="240"/>
      <c r="F804" s="240">
        <v>60</v>
      </c>
      <c r="G804" s="2">
        <f t="shared" si="14"/>
        <v>77</v>
      </c>
      <c r="I804" s="526"/>
      <c r="K804" s="240"/>
    </row>
    <row r="805" spans="1:11">
      <c r="A805" s="7">
        <v>45632</v>
      </c>
      <c r="B805" s="526">
        <v>30110</v>
      </c>
      <c r="C805" s="526" t="s">
        <v>53</v>
      </c>
      <c r="D805" t="s">
        <v>16</v>
      </c>
      <c r="E805" s="240"/>
      <c r="F805" s="240">
        <v>63</v>
      </c>
      <c r="G805" s="2">
        <f t="shared" si="14"/>
        <v>14</v>
      </c>
      <c r="I805" s="526"/>
      <c r="K805" s="240"/>
    </row>
    <row r="806" spans="1:11">
      <c r="A806" s="7">
        <v>45632</v>
      </c>
      <c r="B806" s="526">
        <v>30110</v>
      </c>
      <c r="C806" s="526" t="s">
        <v>53</v>
      </c>
      <c r="D806" t="s">
        <v>17</v>
      </c>
      <c r="E806" s="240"/>
      <c r="F806" s="240">
        <v>5</v>
      </c>
      <c r="G806" s="2">
        <f t="shared" si="14"/>
        <v>9</v>
      </c>
      <c r="I806" s="526"/>
      <c r="K806" s="240"/>
    </row>
    <row r="807" spans="1:11">
      <c r="A807" s="7">
        <v>45632</v>
      </c>
      <c r="B807" s="526">
        <v>30110</v>
      </c>
      <c r="C807" s="526" t="s">
        <v>53</v>
      </c>
      <c r="D807" t="s">
        <v>18</v>
      </c>
      <c r="E807" s="240"/>
      <c r="F807" s="240">
        <v>4</v>
      </c>
      <c r="G807" s="2">
        <f t="shared" si="14"/>
        <v>5</v>
      </c>
      <c r="I807" s="526"/>
      <c r="K807" s="240"/>
    </row>
    <row r="808" spans="1:11">
      <c r="A808" s="7">
        <v>45632</v>
      </c>
      <c r="B808" s="526">
        <v>30110</v>
      </c>
      <c r="C808" s="526" t="s">
        <v>53</v>
      </c>
      <c r="D808" t="s">
        <v>19</v>
      </c>
      <c r="E808" s="240"/>
      <c r="F808" s="240">
        <v>5</v>
      </c>
      <c r="G808" s="2">
        <f t="shared" si="14"/>
        <v>0</v>
      </c>
      <c r="I808" s="526"/>
      <c r="K808" s="240"/>
    </row>
    <row r="809" spans="1:11">
      <c r="A809" s="88">
        <v>45596</v>
      </c>
      <c r="B809" s="525" t="s">
        <v>14</v>
      </c>
      <c r="C809" s="525" t="s">
        <v>30</v>
      </c>
      <c r="D809" t="s">
        <v>16</v>
      </c>
      <c r="E809" s="240">
        <v>103.2</v>
      </c>
      <c r="F809" s="240"/>
      <c r="G809" s="2">
        <f t="shared" si="14"/>
        <v>103.2</v>
      </c>
      <c r="I809" s="525"/>
      <c r="K809" s="240"/>
    </row>
    <row r="810" spans="1:11">
      <c r="A810" s="86"/>
      <c r="B810" s="526"/>
      <c r="C810" s="526"/>
      <c r="D810" t="s">
        <v>17</v>
      </c>
      <c r="E810" s="240">
        <v>7</v>
      </c>
      <c r="F810" s="240"/>
      <c r="G810" s="2">
        <f t="shared" si="14"/>
        <v>110.2</v>
      </c>
      <c r="I810" s="526"/>
      <c r="K810" s="240"/>
    </row>
    <row r="811" spans="1:11">
      <c r="A811" s="86"/>
      <c r="B811" s="526"/>
      <c r="C811" s="526"/>
      <c r="D811" t="s">
        <v>18</v>
      </c>
      <c r="E811" s="240">
        <v>60</v>
      </c>
      <c r="F811" s="240"/>
      <c r="G811" s="2">
        <f t="shared" si="14"/>
        <v>170.2</v>
      </c>
      <c r="K811" s="37"/>
    </row>
    <row r="812" spans="1:11">
      <c r="A812" s="86"/>
      <c r="B812" s="526"/>
      <c r="C812" s="526"/>
      <c r="D812" t="s">
        <v>19</v>
      </c>
      <c r="E812" s="240">
        <v>5</v>
      </c>
      <c r="F812" s="240"/>
      <c r="G812" s="2">
        <f t="shared" si="14"/>
        <v>175.2</v>
      </c>
    </row>
    <row r="813" spans="1:11">
      <c r="A813" s="86">
        <v>45596</v>
      </c>
      <c r="B813" s="526" t="s">
        <v>118</v>
      </c>
      <c r="C813" s="526" t="s">
        <v>30</v>
      </c>
      <c r="D813" t="s">
        <v>18</v>
      </c>
      <c r="E813" s="240"/>
      <c r="F813" s="240">
        <v>60</v>
      </c>
      <c r="G813" s="2">
        <f t="shared" si="14"/>
        <v>115.19999999999999</v>
      </c>
    </row>
    <row r="814" spans="1:11">
      <c r="A814" s="86">
        <v>45596</v>
      </c>
      <c r="B814" s="526" t="s">
        <v>118</v>
      </c>
      <c r="C814" s="526" t="s">
        <v>30</v>
      </c>
      <c r="D814" t="s">
        <v>19</v>
      </c>
      <c r="E814" s="240"/>
      <c r="F814" s="240">
        <v>5</v>
      </c>
      <c r="G814" s="2">
        <f t="shared" si="14"/>
        <v>110.19999999999999</v>
      </c>
    </row>
    <row r="815" spans="1:11">
      <c r="A815" s="7">
        <v>45626</v>
      </c>
      <c r="B815" s="526" t="s">
        <v>132</v>
      </c>
      <c r="C815" s="526" t="s">
        <v>30</v>
      </c>
      <c r="D815" t="s">
        <v>16</v>
      </c>
      <c r="E815" s="240"/>
      <c r="F815" s="240">
        <v>60</v>
      </c>
      <c r="G815" s="2">
        <f t="shared" si="14"/>
        <v>50.199999999999989</v>
      </c>
    </row>
    <row r="816" spans="1:11">
      <c r="A816" s="7">
        <v>45632</v>
      </c>
      <c r="B816" s="526">
        <v>30110</v>
      </c>
      <c r="C816" s="526" t="s">
        <v>30</v>
      </c>
      <c r="D816" t="s">
        <v>16</v>
      </c>
      <c r="E816" s="240"/>
      <c r="F816" s="240">
        <v>43.2</v>
      </c>
      <c r="G816" s="2">
        <f t="shared" si="14"/>
        <v>6.9999999999999858</v>
      </c>
    </row>
    <row r="817" spans="1:11">
      <c r="A817" s="7">
        <v>45632</v>
      </c>
      <c r="B817" s="526">
        <v>30110</v>
      </c>
      <c r="C817" s="526" t="s">
        <v>30</v>
      </c>
      <c r="D817" t="s">
        <v>17</v>
      </c>
      <c r="E817" s="240"/>
      <c r="F817" s="240">
        <v>7</v>
      </c>
      <c r="G817" s="2">
        <f t="shared" si="14"/>
        <v>-1.4210854715202004E-14</v>
      </c>
      <c r="I817" s="543" t="s">
        <v>602</v>
      </c>
      <c r="J817" s="543"/>
      <c r="K817" s="543"/>
    </row>
    <row r="818" spans="1:11">
      <c r="A818" s="44">
        <v>45626</v>
      </c>
      <c r="B818" s="525" t="s">
        <v>14</v>
      </c>
      <c r="C818" s="525" t="s">
        <v>33</v>
      </c>
      <c r="D818" t="s">
        <v>16</v>
      </c>
      <c r="E818" s="240">
        <v>102</v>
      </c>
      <c r="F818" s="240"/>
      <c r="G818" s="2">
        <f t="shared" si="14"/>
        <v>101.99999999999999</v>
      </c>
      <c r="I818" s="525" t="s">
        <v>33</v>
      </c>
      <c r="J818" t="s">
        <v>16</v>
      </c>
      <c r="K818" s="37">
        <f>E818-F824</f>
        <v>42</v>
      </c>
    </row>
    <row r="819" spans="1:11">
      <c r="B819" s="526"/>
      <c r="C819" s="526"/>
      <c r="D819" t="s">
        <v>17</v>
      </c>
      <c r="E819" s="240">
        <v>7</v>
      </c>
      <c r="F819" s="240"/>
      <c r="G819" s="2">
        <f t="shared" si="14"/>
        <v>108.99999999999999</v>
      </c>
      <c r="J819" t="s">
        <v>17</v>
      </c>
      <c r="K819" s="240">
        <v>7</v>
      </c>
    </row>
    <row r="820" spans="1:11">
      <c r="B820" s="526"/>
      <c r="C820" s="526"/>
      <c r="D820" t="s">
        <v>18</v>
      </c>
      <c r="E820" s="240">
        <v>60</v>
      </c>
      <c r="F820" s="240"/>
      <c r="G820" s="2">
        <f t="shared" si="14"/>
        <v>169</v>
      </c>
      <c r="I820" s="525" t="s">
        <v>34</v>
      </c>
      <c r="J820" t="s">
        <v>16</v>
      </c>
      <c r="K820" s="37">
        <f>E827-F833</f>
        <v>24.099999999999994</v>
      </c>
    </row>
    <row r="821" spans="1:11">
      <c r="B821" s="526"/>
      <c r="C821" s="526"/>
      <c r="D821" t="s">
        <v>19</v>
      </c>
      <c r="E821" s="240">
        <v>5</v>
      </c>
      <c r="F821" s="240"/>
      <c r="G821" s="2">
        <f t="shared" si="14"/>
        <v>174</v>
      </c>
      <c r="J821" t="s">
        <v>17</v>
      </c>
      <c r="K821" s="240">
        <v>3</v>
      </c>
    </row>
    <row r="822" spans="1:11">
      <c r="A822" s="7">
        <v>45626</v>
      </c>
      <c r="B822" s="526" t="s">
        <v>132</v>
      </c>
      <c r="C822" s="526" t="s">
        <v>33</v>
      </c>
      <c r="D822" t="s">
        <v>18</v>
      </c>
      <c r="E822" s="240"/>
      <c r="F822" s="240">
        <v>60</v>
      </c>
      <c r="G822" s="2">
        <f t="shared" si="14"/>
        <v>114</v>
      </c>
      <c r="I822" s="525" t="s">
        <v>15</v>
      </c>
      <c r="J822" t="s">
        <v>16</v>
      </c>
      <c r="K822" s="37">
        <f>E836-F842</f>
        <v>41.5</v>
      </c>
    </row>
    <row r="823" spans="1:11">
      <c r="A823" s="7">
        <v>45626</v>
      </c>
      <c r="B823" s="526" t="s">
        <v>132</v>
      </c>
      <c r="C823" s="526" t="s">
        <v>33</v>
      </c>
      <c r="D823" t="s">
        <v>19</v>
      </c>
      <c r="E823" s="240"/>
      <c r="F823" s="240">
        <v>5</v>
      </c>
      <c r="G823" s="2">
        <f t="shared" si="14"/>
        <v>109</v>
      </c>
      <c r="J823" t="s">
        <v>17</v>
      </c>
      <c r="K823" s="240">
        <v>3</v>
      </c>
    </row>
    <row r="824" spans="1:11">
      <c r="A824" s="7">
        <v>45657</v>
      </c>
      <c r="B824" s="526" t="s">
        <v>121</v>
      </c>
      <c r="C824" s="526" t="s">
        <v>33</v>
      </c>
      <c r="D824" t="s">
        <v>16</v>
      </c>
      <c r="E824" s="240"/>
      <c r="F824" s="240">
        <v>60</v>
      </c>
      <c r="G824" s="2">
        <f t="shared" si="14"/>
        <v>49</v>
      </c>
      <c r="K824" s="37">
        <f>SUM(K818:K823)</f>
        <v>120.6</v>
      </c>
    </row>
    <row r="825" spans="1:11">
      <c r="A825" s="7">
        <v>45737</v>
      </c>
      <c r="B825" s="526">
        <v>30694</v>
      </c>
      <c r="C825" s="526" t="s">
        <v>33</v>
      </c>
      <c r="D825" t="s">
        <v>16</v>
      </c>
      <c r="E825" s="240"/>
      <c r="F825" s="240">
        <v>42</v>
      </c>
      <c r="G825" s="2">
        <f t="shared" si="14"/>
        <v>7</v>
      </c>
      <c r="K825" s="37"/>
    </row>
    <row r="826" spans="1:11">
      <c r="A826" s="7">
        <v>45737</v>
      </c>
      <c r="B826" s="526">
        <v>30694</v>
      </c>
      <c r="C826" s="526" t="s">
        <v>33</v>
      </c>
      <c r="D826" t="s">
        <v>17</v>
      </c>
      <c r="E826" s="240"/>
      <c r="F826" s="240">
        <v>7</v>
      </c>
      <c r="G826" s="2">
        <f t="shared" si="14"/>
        <v>0</v>
      </c>
      <c r="K826" s="37"/>
    </row>
    <row r="827" spans="1:11">
      <c r="A827" s="44">
        <v>45657</v>
      </c>
      <c r="B827" s="525" t="s">
        <v>14</v>
      </c>
      <c r="C827" s="525" t="s">
        <v>34</v>
      </c>
      <c r="D827" t="s">
        <v>16</v>
      </c>
      <c r="E827" s="240">
        <v>86.1</v>
      </c>
      <c r="F827" s="240"/>
      <c r="G827" s="2">
        <f t="shared" si="14"/>
        <v>86.1</v>
      </c>
    </row>
    <row r="828" spans="1:11">
      <c r="B828" s="526"/>
      <c r="C828" s="526"/>
      <c r="D828" t="s">
        <v>17</v>
      </c>
      <c r="E828" s="240">
        <v>3</v>
      </c>
      <c r="F828" s="240"/>
      <c r="G828" s="2">
        <f t="shared" si="14"/>
        <v>89.1</v>
      </c>
    </row>
    <row r="829" spans="1:11">
      <c r="B829" s="526"/>
      <c r="C829" s="526"/>
      <c r="D829" t="s">
        <v>18</v>
      </c>
      <c r="E829" s="240">
        <v>60</v>
      </c>
      <c r="F829" s="240"/>
      <c r="G829" s="2">
        <f t="shared" si="14"/>
        <v>149.1</v>
      </c>
    </row>
    <row r="830" spans="1:11">
      <c r="B830" s="526"/>
      <c r="C830" s="526"/>
      <c r="D830" t="s">
        <v>19</v>
      </c>
      <c r="E830" s="240">
        <v>5</v>
      </c>
      <c r="F830" s="240"/>
      <c r="G830" s="2">
        <f t="shared" si="14"/>
        <v>154.1</v>
      </c>
    </row>
    <row r="831" spans="1:11">
      <c r="A831" s="7">
        <v>45657</v>
      </c>
      <c r="B831" s="526" t="s">
        <v>121</v>
      </c>
      <c r="C831" s="526" t="s">
        <v>34</v>
      </c>
      <c r="D831" t="s">
        <v>18</v>
      </c>
      <c r="E831" s="240"/>
      <c r="F831" s="240">
        <v>60</v>
      </c>
      <c r="G831" s="2">
        <f t="shared" si="14"/>
        <v>94.1</v>
      </c>
    </row>
    <row r="832" spans="1:11">
      <c r="A832" s="7">
        <v>45657</v>
      </c>
      <c r="B832" s="526" t="s">
        <v>121</v>
      </c>
      <c r="C832" s="526" t="s">
        <v>34</v>
      </c>
      <c r="D832" t="s">
        <v>19</v>
      </c>
      <c r="E832" s="240"/>
      <c r="F832" s="240">
        <v>5</v>
      </c>
      <c r="G832" s="2">
        <f t="shared" si="14"/>
        <v>89.1</v>
      </c>
    </row>
    <row r="833" spans="1:12">
      <c r="A833" s="86">
        <v>45688</v>
      </c>
      <c r="B833" s="526" t="s">
        <v>119</v>
      </c>
      <c r="C833" s="526" t="s">
        <v>34</v>
      </c>
      <c r="D833" t="s">
        <v>16</v>
      </c>
      <c r="E833" s="240"/>
      <c r="F833" s="240">
        <v>62</v>
      </c>
      <c r="G833" s="2">
        <f t="shared" si="14"/>
        <v>27.099999999999994</v>
      </c>
    </row>
    <row r="834" spans="1:12">
      <c r="A834" s="7">
        <v>45737</v>
      </c>
      <c r="B834" s="526">
        <v>30694</v>
      </c>
      <c r="C834" s="526" t="s">
        <v>34</v>
      </c>
      <c r="D834" t="s">
        <v>16</v>
      </c>
      <c r="E834" s="240"/>
      <c r="F834" s="240">
        <v>24.1</v>
      </c>
      <c r="G834" s="2">
        <f t="shared" si="14"/>
        <v>2.9999999999999929</v>
      </c>
    </row>
    <row r="835" spans="1:12">
      <c r="A835" s="7">
        <v>45737</v>
      </c>
      <c r="B835" s="526">
        <v>30694</v>
      </c>
      <c r="C835" s="526" t="s">
        <v>34</v>
      </c>
      <c r="D835" t="s">
        <v>17</v>
      </c>
      <c r="E835" s="240"/>
      <c r="F835" s="240">
        <v>3</v>
      </c>
      <c r="G835" s="2">
        <f t="shared" si="14"/>
        <v>-7.1054273576010019E-15</v>
      </c>
    </row>
    <row r="836" spans="1:12">
      <c r="A836" s="88">
        <v>45688</v>
      </c>
      <c r="B836" s="525" t="s">
        <v>14</v>
      </c>
      <c r="C836" s="525" t="s">
        <v>15</v>
      </c>
      <c r="D836" t="s">
        <v>16</v>
      </c>
      <c r="E836" s="240">
        <v>97.5</v>
      </c>
      <c r="F836" s="240"/>
      <c r="G836" s="2">
        <f t="shared" si="14"/>
        <v>97.5</v>
      </c>
    </row>
    <row r="837" spans="1:12">
      <c r="A837" s="86"/>
      <c r="B837" s="526"/>
      <c r="C837" s="526"/>
      <c r="D837" t="s">
        <v>17</v>
      </c>
      <c r="E837" s="240">
        <v>3</v>
      </c>
      <c r="F837" s="240"/>
      <c r="G837" s="2">
        <f t="shared" si="14"/>
        <v>100.5</v>
      </c>
    </row>
    <row r="838" spans="1:12">
      <c r="A838" s="86"/>
      <c r="B838" s="526"/>
      <c r="C838" s="526"/>
      <c r="D838" t="s">
        <v>18</v>
      </c>
      <c r="E838" s="240">
        <v>60</v>
      </c>
      <c r="F838" s="240"/>
      <c r="G838" s="2">
        <f t="shared" si="14"/>
        <v>160.5</v>
      </c>
    </row>
    <row r="839" spans="1:12">
      <c r="A839" s="86"/>
      <c r="B839" s="526"/>
      <c r="C839" s="526"/>
      <c r="D839" t="s">
        <v>19</v>
      </c>
      <c r="E839" s="240">
        <v>5</v>
      </c>
      <c r="F839" s="240"/>
      <c r="G839" s="2">
        <f t="shared" si="14"/>
        <v>165.5</v>
      </c>
    </row>
    <row r="840" spans="1:12">
      <c r="A840" s="86">
        <v>45688</v>
      </c>
      <c r="B840" s="526" t="s">
        <v>119</v>
      </c>
      <c r="C840" s="526" t="s">
        <v>15</v>
      </c>
      <c r="D840" t="s">
        <v>18</v>
      </c>
      <c r="E840" s="240"/>
      <c r="F840" s="240">
        <v>60</v>
      </c>
      <c r="G840" s="2">
        <f t="shared" ref="G840:G906" si="15">+G839+E840-F840</f>
        <v>105.5</v>
      </c>
    </row>
    <row r="841" spans="1:12">
      <c r="A841" s="86">
        <v>45688</v>
      </c>
      <c r="B841" s="526" t="s">
        <v>119</v>
      </c>
      <c r="C841" s="526" t="s">
        <v>15</v>
      </c>
      <c r="D841" t="s">
        <v>19</v>
      </c>
      <c r="E841" s="240"/>
      <c r="F841" s="240">
        <v>5</v>
      </c>
      <c r="G841" s="2">
        <f t="shared" si="15"/>
        <v>100.5</v>
      </c>
    </row>
    <row r="842" spans="1:12">
      <c r="A842" s="7">
        <v>45716</v>
      </c>
      <c r="B842" s="526" t="s">
        <v>135</v>
      </c>
      <c r="C842" s="526" t="s">
        <v>15</v>
      </c>
      <c r="D842" t="s">
        <v>16</v>
      </c>
      <c r="E842" s="240"/>
      <c r="F842" s="240">
        <v>56</v>
      </c>
      <c r="G842" s="2">
        <f t="shared" si="15"/>
        <v>44.5</v>
      </c>
    </row>
    <row r="843" spans="1:12">
      <c r="A843" s="7">
        <v>45737</v>
      </c>
      <c r="B843" s="526">
        <v>30694</v>
      </c>
      <c r="C843" s="526" t="s">
        <v>15</v>
      </c>
      <c r="D843" t="s">
        <v>16</v>
      </c>
      <c r="E843" s="240"/>
      <c r="F843" s="240">
        <v>41.5</v>
      </c>
      <c r="G843" s="2">
        <f t="shared" si="15"/>
        <v>3</v>
      </c>
    </row>
    <row r="844" spans="1:12">
      <c r="A844" s="7">
        <v>45737</v>
      </c>
      <c r="B844" s="526">
        <v>30694</v>
      </c>
      <c r="C844" s="526" t="s">
        <v>15</v>
      </c>
      <c r="D844" t="s">
        <v>17</v>
      </c>
      <c r="E844" s="240"/>
      <c r="F844" s="240">
        <v>3</v>
      </c>
      <c r="G844" s="2">
        <f t="shared" si="15"/>
        <v>0</v>
      </c>
    </row>
    <row r="845" spans="1:12">
      <c r="A845" s="44">
        <v>45716</v>
      </c>
      <c r="B845" s="525" t="s">
        <v>14</v>
      </c>
      <c r="C845" s="525" t="s">
        <v>20</v>
      </c>
      <c r="D845" t="s">
        <v>16</v>
      </c>
      <c r="E845" s="240">
        <v>110.2</v>
      </c>
      <c r="F845" s="240"/>
      <c r="G845" s="2">
        <f t="shared" si="15"/>
        <v>110.2</v>
      </c>
    </row>
    <row r="846" spans="1:12">
      <c r="B846" s="526"/>
      <c r="C846" s="526"/>
      <c r="D846" t="s">
        <v>17</v>
      </c>
      <c r="E846" s="240">
        <v>3</v>
      </c>
      <c r="F846" s="240"/>
      <c r="G846" s="2">
        <f t="shared" si="15"/>
        <v>113.2</v>
      </c>
      <c r="J846" s="525"/>
      <c r="L846" s="240"/>
    </row>
    <row r="847" spans="1:12">
      <c r="B847" s="526"/>
      <c r="C847" s="526"/>
      <c r="D847" t="s">
        <v>18</v>
      </c>
      <c r="E847" s="240">
        <v>56</v>
      </c>
      <c r="F847" s="240"/>
      <c r="G847" s="2">
        <f t="shared" si="15"/>
        <v>169.2</v>
      </c>
      <c r="J847" s="526"/>
      <c r="L847" s="240"/>
    </row>
    <row r="848" spans="1:12">
      <c r="B848" s="526"/>
      <c r="C848" s="526"/>
      <c r="D848" t="s">
        <v>19</v>
      </c>
      <c r="E848" s="240">
        <v>5</v>
      </c>
      <c r="F848" s="240"/>
      <c r="G848" s="2">
        <f t="shared" si="15"/>
        <v>174.2</v>
      </c>
      <c r="L848" s="37"/>
    </row>
    <row r="849" spans="1:11">
      <c r="A849" s="7">
        <v>45716</v>
      </c>
      <c r="B849" s="526" t="s">
        <v>135</v>
      </c>
      <c r="C849" s="526" t="s">
        <v>20</v>
      </c>
      <c r="D849" t="s">
        <v>18</v>
      </c>
      <c r="E849" s="240"/>
      <c r="F849" s="240">
        <v>56</v>
      </c>
      <c r="G849" s="2">
        <f t="shared" si="15"/>
        <v>118.19999999999999</v>
      </c>
    </row>
    <row r="850" spans="1:11">
      <c r="A850" s="7">
        <v>45716</v>
      </c>
      <c r="B850" s="526" t="s">
        <v>135</v>
      </c>
      <c r="C850" s="526" t="s">
        <v>20</v>
      </c>
      <c r="D850" t="s">
        <v>19</v>
      </c>
      <c r="E850" s="240"/>
      <c r="F850" s="240">
        <v>5</v>
      </c>
      <c r="G850" s="2">
        <f t="shared" si="15"/>
        <v>113.19999999999999</v>
      </c>
    </row>
    <row r="851" spans="1:11">
      <c r="A851" s="7">
        <v>45742</v>
      </c>
      <c r="B851" s="526">
        <v>30806</v>
      </c>
      <c r="C851" s="526" t="s">
        <v>20</v>
      </c>
      <c r="D851" t="s">
        <v>16</v>
      </c>
      <c r="F851" s="160">
        <v>54.2</v>
      </c>
      <c r="G851" s="2">
        <f t="shared" si="15"/>
        <v>58.999999999999986</v>
      </c>
    </row>
    <row r="852" spans="1:11">
      <c r="A852" s="7">
        <v>45742</v>
      </c>
      <c r="B852" s="526">
        <v>30806</v>
      </c>
      <c r="C852" s="526" t="s">
        <v>20</v>
      </c>
      <c r="D852" t="s">
        <v>17</v>
      </c>
      <c r="F852" s="160">
        <v>3</v>
      </c>
      <c r="G852" s="2">
        <f t="shared" si="15"/>
        <v>55.999999999999986</v>
      </c>
    </row>
    <row r="853" spans="1:11">
      <c r="A853" s="7">
        <v>45747</v>
      </c>
      <c r="B853" s="526" t="s">
        <v>124</v>
      </c>
      <c r="C853" s="526" t="s">
        <v>20</v>
      </c>
      <c r="D853" t="s">
        <v>16</v>
      </c>
      <c r="F853" s="160">
        <v>56</v>
      </c>
      <c r="G853" s="2">
        <f t="shared" si="15"/>
        <v>0</v>
      </c>
    </row>
    <row r="854" spans="1:11">
      <c r="A854" s="44">
        <v>45747</v>
      </c>
      <c r="B854" s="525" t="s">
        <v>14</v>
      </c>
      <c r="C854" s="525" t="s">
        <v>23</v>
      </c>
      <c r="D854" t="s">
        <v>16</v>
      </c>
      <c r="E854" s="240">
        <v>179.1</v>
      </c>
      <c r="F854" s="240"/>
      <c r="G854" s="2">
        <f t="shared" si="15"/>
        <v>179.1</v>
      </c>
    </row>
    <row r="855" spans="1:11">
      <c r="B855" s="526"/>
      <c r="C855" s="526"/>
      <c r="D855" t="s">
        <v>17</v>
      </c>
      <c r="E855" s="240">
        <v>3</v>
      </c>
      <c r="F855" s="240"/>
      <c r="G855" s="2">
        <f t="shared" si="15"/>
        <v>182.1</v>
      </c>
    </row>
    <row r="856" spans="1:11">
      <c r="B856" s="526"/>
      <c r="C856" s="526"/>
      <c r="D856" t="s">
        <v>18</v>
      </c>
      <c r="E856" s="240">
        <v>60</v>
      </c>
      <c r="F856" s="240"/>
      <c r="G856" s="2">
        <f t="shared" si="15"/>
        <v>242.1</v>
      </c>
    </row>
    <row r="857" spans="1:11">
      <c r="B857" s="526"/>
      <c r="C857" s="526"/>
      <c r="D857" t="s">
        <v>19</v>
      </c>
      <c r="E857" s="240">
        <v>5</v>
      </c>
      <c r="F857" s="240"/>
      <c r="G857" s="2">
        <f t="shared" si="15"/>
        <v>247.1</v>
      </c>
      <c r="I857" s="525"/>
      <c r="K857" s="26"/>
    </row>
    <row r="858" spans="1:11">
      <c r="A858" s="7">
        <v>45747</v>
      </c>
      <c r="B858" s="526" t="s">
        <v>124</v>
      </c>
      <c r="C858" s="526" t="s">
        <v>23</v>
      </c>
      <c r="D858" t="s">
        <v>18</v>
      </c>
      <c r="E858" s="240"/>
      <c r="F858" s="240">
        <v>60</v>
      </c>
      <c r="G858" s="2">
        <f t="shared" si="15"/>
        <v>187.1</v>
      </c>
      <c r="K858" s="26"/>
    </row>
    <row r="859" spans="1:11">
      <c r="A859" s="7">
        <v>45747</v>
      </c>
      <c r="B859" s="526" t="s">
        <v>124</v>
      </c>
      <c r="C859" s="526" t="s">
        <v>23</v>
      </c>
      <c r="D859" t="s">
        <v>19</v>
      </c>
      <c r="E859" s="240"/>
      <c r="F859" s="240">
        <v>5</v>
      </c>
      <c r="G859" s="2">
        <f t="shared" si="15"/>
        <v>182.1</v>
      </c>
      <c r="I859" s="525"/>
      <c r="K859" s="257"/>
    </row>
    <row r="860" spans="1:11">
      <c r="A860" s="7">
        <v>45747</v>
      </c>
      <c r="B860" s="526" t="s">
        <v>124</v>
      </c>
      <c r="C860" s="526" t="s">
        <v>23</v>
      </c>
      <c r="D860" t="s">
        <v>16</v>
      </c>
      <c r="E860" s="263"/>
      <c r="F860" s="259">
        <v>6</v>
      </c>
      <c r="G860" s="2">
        <f t="shared" si="15"/>
        <v>176.1</v>
      </c>
      <c r="K860" s="257"/>
    </row>
    <row r="861" spans="1:11">
      <c r="A861" s="86">
        <v>45777</v>
      </c>
      <c r="B861" s="526" t="s">
        <v>125</v>
      </c>
      <c r="C861" s="526" t="s">
        <v>23</v>
      </c>
      <c r="D861" t="s">
        <v>16</v>
      </c>
      <c r="E861" s="240"/>
      <c r="F861" s="240">
        <v>60</v>
      </c>
      <c r="G861" s="2">
        <f t="shared" si="15"/>
        <v>116.1</v>
      </c>
      <c r="K861" s="26"/>
    </row>
    <row r="862" spans="1:11">
      <c r="A862" s="86">
        <v>45800</v>
      </c>
      <c r="B862" s="526">
        <v>31033</v>
      </c>
      <c r="C862" s="526" t="s">
        <v>23</v>
      </c>
      <c r="D862" t="s">
        <v>16</v>
      </c>
      <c r="E862" s="240"/>
      <c r="F862" s="240">
        <v>113.1</v>
      </c>
      <c r="G862" s="2">
        <f t="shared" si="15"/>
        <v>3</v>
      </c>
      <c r="K862" s="26"/>
    </row>
    <row r="863" spans="1:11">
      <c r="A863" s="86">
        <v>45800</v>
      </c>
      <c r="B863" s="526">
        <v>31033</v>
      </c>
      <c r="C863" s="526" t="s">
        <v>23</v>
      </c>
      <c r="D863" t="s">
        <v>17</v>
      </c>
      <c r="E863" s="240"/>
      <c r="F863" s="240">
        <v>3</v>
      </c>
      <c r="G863" s="2">
        <f t="shared" si="15"/>
        <v>0</v>
      </c>
      <c r="K863" s="26"/>
    </row>
    <row r="864" spans="1:11">
      <c r="A864" s="88">
        <v>45777</v>
      </c>
      <c r="B864" s="525" t="s">
        <v>14</v>
      </c>
      <c r="C864" s="525" t="s">
        <v>24</v>
      </c>
      <c r="D864" t="s">
        <v>16</v>
      </c>
      <c r="E864" s="240">
        <v>176.8</v>
      </c>
      <c r="F864" s="240"/>
      <c r="G864" s="2">
        <f t="shared" si="15"/>
        <v>176.8</v>
      </c>
    </row>
    <row r="865" spans="1:11">
      <c r="A865" s="86"/>
      <c r="B865" s="526"/>
      <c r="C865" s="526"/>
      <c r="D865" t="s">
        <v>17</v>
      </c>
      <c r="E865" s="240">
        <v>3</v>
      </c>
      <c r="F865" s="240"/>
      <c r="G865" s="2">
        <f t="shared" si="15"/>
        <v>179.8</v>
      </c>
    </row>
    <row r="866" spans="1:11">
      <c r="A866" s="86"/>
      <c r="B866" s="526"/>
      <c r="C866" s="526"/>
      <c r="D866" t="s">
        <v>18</v>
      </c>
      <c r="E866" s="240">
        <v>60</v>
      </c>
      <c r="F866" s="240"/>
      <c r="G866" s="2">
        <f t="shared" si="15"/>
        <v>239.8</v>
      </c>
    </row>
    <row r="867" spans="1:11">
      <c r="A867" s="86"/>
      <c r="B867" s="526"/>
      <c r="C867" s="526"/>
      <c r="D867" t="s">
        <v>19</v>
      </c>
      <c r="E867" s="240">
        <v>5</v>
      </c>
      <c r="F867" s="240"/>
      <c r="G867" s="2">
        <f t="shared" si="15"/>
        <v>244.8</v>
      </c>
    </row>
    <row r="868" spans="1:11">
      <c r="A868" s="86">
        <v>45777</v>
      </c>
      <c r="B868" s="526" t="s">
        <v>125</v>
      </c>
      <c r="C868" s="526" t="s">
        <v>24</v>
      </c>
      <c r="D868" t="s">
        <v>18</v>
      </c>
      <c r="E868" s="240"/>
      <c r="F868" s="240">
        <v>60</v>
      </c>
      <c r="G868" s="2">
        <f t="shared" si="15"/>
        <v>184.8</v>
      </c>
    </row>
    <row r="869" spans="1:11">
      <c r="A869" s="86">
        <v>45777</v>
      </c>
      <c r="B869" s="526" t="s">
        <v>125</v>
      </c>
      <c r="C869" s="526" t="s">
        <v>24</v>
      </c>
      <c r="D869" t="s">
        <v>19</v>
      </c>
      <c r="E869" s="240"/>
      <c r="F869" s="240">
        <v>5</v>
      </c>
      <c r="G869" s="2">
        <f t="shared" si="15"/>
        <v>179.8</v>
      </c>
      <c r="I869" s="525"/>
      <c r="K869" s="240"/>
    </row>
    <row r="870" spans="1:11">
      <c r="A870" s="7">
        <v>45808</v>
      </c>
      <c r="B870" s="526" t="s">
        <v>128</v>
      </c>
      <c r="C870" s="526" t="s">
        <v>24</v>
      </c>
      <c r="D870" t="s">
        <v>16</v>
      </c>
      <c r="F870" s="160">
        <v>60</v>
      </c>
      <c r="G870" s="2">
        <f t="shared" si="15"/>
        <v>119.80000000000001</v>
      </c>
      <c r="I870" s="526"/>
      <c r="K870" s="240"/>
    </row>
    <row r="871" spans="1:11">
      <c r="A871" s="7">
        <v>45842</v>
      </c>
      <c r="B871" s="526">
        <v>31271</v>
      </c>
      <c r="C871" s="526" t="s">
        <v>24</v>
      </c>
      <c r="D871" t="s">
        <v>16</v>
      </c>
      <c r="F871" s="160">
        <v>116.8</v>
      </c>
      <c r="G871" s="2">
        <f t="shared" si="15"/>
        <v>3.0000000000000142</v>
      </c>
      <c r="I871" s="526"/>
      <c r="K871" s="240"/>
    </row>
    <row r="872" spans="1:11">
      <c r="A872" s="7">
        <v>45842</v>
      </c>
      <c r="B872" s="526">
        <v>31271</v>
      </c>
      <c r="C872" s="526" t="s">
        <v>24</v>
      </c>
      <c r="D872" t="s">
        <v>17</v>
      </c>
      <c r="F872" s="160">
        <v>3</v>
      </c>
      <c r="G872" s="2">
        <f t="shared" si="15"/>
        <v>1.4210854715202004E-14</v>
      </c>
      <c r="I872" s="526"/>
      <c r="K872" s="240"/>
    </row>
    <row r="873" spans="1:11">
      <c r="A873" s="44">
        <v>45808</v>
      </c>
      <c r="B873" s="525" t="s">
        <v>14</v>
      </c>
      <c r="C873" s="525" t="s">
        <v>25</v>
      </c>
      <c r="D873" t="s">
        <v>16</v>
      </c>
      <c r="E873" s="2">
        <v>152.5</v>
      </c>
      <c r="F873" s="2"/>
      <c r="G873" s="2">
        <f t="shared" si="15"/>
        <v>152.5</v>
      </c>
      <c r="I873" s="525"/>
      <c r="K873" s="2"/>
    </row>
    <row r="874" spans="1:11">
      <c r="B874" s="526"/>
      <c r="C874" s="526"/>
      <c r="D874" t="s">
        <v>17</v>
      </c>
      <c r="E874" s="2">
        <v>5</v>
      </c>
      <c r="F874" s="2"/>
      <c r="G874" s="2">
        <f t="shared" si="15"/>
        <v>157.5</v>
      </c>
      <c r="I874" s="526"/>
      <c r="K874" s="2"/>
    </row>
    <row r="875" spans="1:11">
      <c r="B875" s="526"/>
      <c r="C875" s="526"/>
      <c r="D875" t="s">
        <v>18</v>
      </c>
      <c r="E875" s="2">
        <v>60</v>
      </c>
      <c r="F875" s="2"/>
      <c r="G875" s="2">
        <f t="shared" si="15"/>
        <v>217.5</v>
      </c>
      <c r="K875" s="37"/>
    </row>
    <row r="876" spans="1:11">
      <c r="B876" s="526"/>
      <c r="C876" s="526"/>
      <c r="D876" t="s">
        <v>19</v>
      </c>
      <c r="E876" s="2">
        <v>5</v>
      </c>
      <c r="F876" s="2"/>
      <c r="G876" s="2">
        <f t="shared" si="15"/>
        <v>222.5</v>
      </c>
    </row>
    <row r="877" spans="1:11">
      <c r="A877" s="7">
        <v>45808</v>
      </c>
      <c r="B877" s="526" t="s">
        <v>128</v>
      </c>
      <c r="C877" s="526" t="s">
        <v>25</v>
      </c>
      <c r="D877" t="s">
        <v>18</v>
      </c>
      <c r="E877" s="2"/>
      <c r="F877" s="2">
        <v>60</v>
      </c>
      <c r="G877" s="2">
        <f t="shared" si="15"/>
        <v>162.5</v>
      </c>
    </row>
    <row r="878" spans="1:11">
      <c r="A878" s="7">
        <v>45808</v>
      </c>
      <c r="B878" s="526" t="s">
        <v>128</v>
      </c>
      <c r="C878" s="526" t="s">
        <v>25</v>
      </c>
      <c r="D878" t="s">
        <v>19</v>
      </c>
      <c r="E878" s="2"/>
      <c r="F878" s="2">
        <v>5</v>
      </c>
      <c r="G878" s="2">
        <f t="shared" si="15"/>
        <v>157.5</v>
      </c>
    </row>
    <row r="879" spans="1:11">
      <c r="A879" s="7">
        <v>45838</v>
      </c>
      <c r="B879" s="526" t="s">
        <v>129</v>
      </c>
      <c r="C879" s="526" t="s">
        <v>25</v>
      </c>
      <c r="D879" t="s">
        <v>16</v>
      </c>
      <c r="F879" s="160">
        <v>60</v>
      </c>
      <c r="G879" s="2">
        <f t="shared" si="15"/>
        <v>97.5</v>
      </c>
    </row>
    <row r="880" spans="1:11">
      <c r="A880" s="7">
        <v>45842</v>
      </c>
      <c r="B880" s="526">
        <v>31271</v>
      </c>
      <c r="C880" s="526" t="s">
        <v>25</v>
      </c>
      <c r="D880" t="s">
        <v>16</v>
      </c>
      <c r="F880" s="160">
        <v>92.5</v>
      </c>
      <c r="G880" s="2">
        <f t="shared" si="15"/>
        <v>5</v>
      </c>
    </row>
    <row r="881" spans="1:11">
      <c r="A881" s="7">
        <v>45842</v>
      </c>
      <c r="B881" s="526">
        <v>31271</v>
      </c>
      <c r="C881" s="526" t="s">
        <v>25</v>
      </c>
      <c r="D881" t="s">
        <v>17</v>
      </c>
      <c r="F881" s="160">
        <v>5</v>
      </c>
      <c r="G881" s="2">
        <f t="shared" si="15"/>
        <v>0</v>
      </c>
    </row>
    <row r="882" spans="1:11">
      <c r="A882" s="44">
        <v>45838</v>
      </c>
      <c r="B882" s="525" t="s">
        <v>14</v>
      </c>
      <c r="C882" s="525" t="s">
        <v>26</v>
      </c>
      <c r="D882" t="s">
        <v>16</v>
      </c>
      <c r="E882" s="26">
        <v>160.6</v>
      </c>
      <c r="G882" s="2">
        <f t="shared" si="15"/>
        <v>160.6</v>
      </c>
      <c r="I882" s="542" t="s">
        <v>602</v>
      </c>
      <c r="J882" s="542"/>
      <c r="K882" s="542"/>
    </row>
    <row r="883" spans="1:11">
      <c r="B883" s="526"/>
      <c r="C883" s="526"/>
      <c r="D883" t="s">
        <v>17</v>
      </c>
      <c r="E883" s="26">
        <v>4</v>
      </c>
      <c r="G883" s="2">
        <f t="shared" si="15"/>
        <v>164.6</v>
      </c>
      <c r="H883">
        <v>2025</v>
      </c>
      <c r="I883" s="525" t="s">
        <v>26</v>
      </c>
      <c r="J883" t="s">
        <v>16</v>
      </c>
      <c r="K883" s="26">
        <v>160.6</v>
      </c>
    </row>
    <row r="884" spans="1:11">
      <c r="B884" s="526"/>
      <c r="C884" s="526"/>
      <c r="D884" t="s">
        <v>18</v>
      </c>
      <c r="E884" s="26">
        <v>60</v>
      </c>
      <c r="G884" s="2">
        <f t="shared" si="15"/>
        <v>224.6</v>
      </c>
      <c r="I884" s="526"/>
      <c r="J884" t="s">
        <v>17</v>
      </c>
      <c r="K884" s="26">
        <v>4</v>
      </c>
    </row>
    <row r="885" spans="1:11">
      <c r="B885" s="526"/>
      <c r="C885" s="526"/>
      <c r="D885" t="s">
        <v>19</v>
      </c>
      <c r="E885" s="26">
        <v>5</v>
      </c>
      <c r="G885" s="2">
        <f t="shared" si="15"/>
        <v>229.6</v>
      </c>
      <c r="K885" s="26">
        <f>SUM(K883:K884)</f>
        <v>164.6</v>
      </c>
    </row>
    <row r="886" spans="1:11">
      <c r="A886" s="7">
        <v>45838</v>
      </c>
      <c r="B886" s="526" t="s">
        <v>129</v>
      </c>
      <c r="C886" s="526" t="s">
        <v>26</v>
      </c>
      <c r="D886" t="s">
        <v>18</v>
      </c>
      <c r="F886" s="160">
        <v>60</v>
      </c>
      <c r="G886" s="2">
        <f t="shared" si="15"/>
        <v>169.6</v>
      </c>
    </row>
    <row r="887" spans="1:11">
      <c r="A887" s="7">
        <v>45838</v>
      </c>
      <c r="B887" s="526" t="s">
        <v>129</v>
      </c>
      <c r="C887" s="526" t="s">
        <v>26</v>
      </c>
      <c r="D887" t="s">
        <v>19</v>
      </c>
      <c r="F887" s="160">
        <v>5</v>
      </c>
      <c r="G887" s="2">
        <f t="shared" si="15"/>
        <v>164.6</v>
      </c>
      <c r="H887" s="26">
        <f>E882-F888</f>
        <v>0</v>
      </c>
    </row>
    <row r="888" spans="1:11">
      <c r="A888" s="7">
        <v>45856</v>
      </c>
      <c r="B888" s="526">
        <v>31520</v>
      </c>
      <c r="C888" s="526" t="s">
        <v>26</v>
      </c>
      <c r="D888" t="s">
        <v>16</v>
      </c>
      <c r="F888" s="160">
        <v>160.6</v>
      </c>
      <c r="G888" s="2">
        <f t="shared" si="15"/>
        <v>4</v>
      </c>
    </row>
    <row r="889" spans="1:11">
      <c r="A889" s="7">
        <v>45856</v>
      </c>
      <c r="B889" s="526">
        <v>31520</v>
      </c>
      <c r="C889" s="526" t="s">
        <v>26</v>
      </c>
      <c r="D889" t="s">
        <v>17</v>
      </c>
      <c r="F889" s="160">
        <v>4</v>
      </c>
      <c r="G889" s="2">
        <f t="shared" si="15"/>
        <v>0</v>
      </c>
    </row>
    <row r="890" spans="1:11">
      <c r="A890" s="44">
        <v>45869</v>
      </c>
      <c r="B890" s="525" t="s">
        <v>14</v>
      </c>
      <c r="C890" s="525" t="s">
        <v>27</v>
      </c>
      <c r="D890" t="s">
        <v>16</v>
      </c>
      <c r="E890" s="26">
        <v>160.6</v>
      </c>
      <c r="G890" s="2">
        <f t="shared" si="15"/>
        <v>160.6</v>
      </c>
    </row>
    <row r="891" spans="1:11">
      <c r="B891" s="526"/>
      <c r="C891" s="526"/>
      <c r="D891" t="s">
        <v>17</v>
      </c>
      <c r="E891" s="26">
        <v>4</v>
      </c>
      <c r="G891" s="2">
        <f t="shared" si="15"/>
        <v>164.6</v>
      </c>
    </row>
    <row r="892" spans="1:11">
      <c r="B892" s="526"/>
      <c r="C892" s="526"/>
      <c r="D892" t="s">
        <v>18</v>
      </c>
      <c r="E892" s="26">
        <v>60</v>
      </c>
      <c r="G892" s="2">
        <f t="shared" si="15"/>
        <v>224.6</v>
      </c>
    </row>
    <row r="893" spans="1:11">
      <c r="B893" s="526"/>
      <c r="C893" s="526"/>
      <c r="D893" t="s">
        <v>19</v>
      </c>
      <c r="E893" s="26">
        <v>5</v>
      </c>
      <c r="G893" s="2">
        <f t="shared" si="15"/>
        <v>229.6</v>
      </c>
    </row>
    <row r="894" spans="1:11">
      <c r="B894" s="526"/>
      <c r="C894" s="526"/>
      <c r="D894" t="s">
        <v>334</v>
      </c>
      <c r="E894" s="26">
        <v>113</v>
      </c>
      <c r="G894" s="2">
        <f t="shared" si="15"/>
        <v>342.6</v>
      </c>
    </row>
    <row r="895" spans="1:11">
      <c r="B895" s="526" t="s">
        <v>12</v>
      </c>
      <c r="C895" s="526"/>
      <c r="D895" t="s">
        <v>334</v>
      </c>
      <c r="F895" s="160">
        <v>56.5</v>
      </c>
      <c r="G895" s="2">
        <f t="shared" si="15"/>
        <v>286.10000000000002</v>
      </c>
    </row>
    <row r="896" spans="1:11">
      <c r="A896" s="7">
        <v>45856</v>
      </c>
      <c r="B896" s="526">
        <v>31521</v>
      </c>
      <c r="C896" s="526" t="s">
        <v>27</v>
      </c>
      <c r="D896" t="s">
        <v>334</v>
      </c>
      <c r="F896" s="160">
        <v>56.5</v>
      </c>
      <c r="G896" s="2">
        <f t="shared" si="15"/>
        <v>229.60000000000002</v>
      </c>
    </row>
    <row r="897" spans="1:11">
      <c r="A897" s="7">
        <v>45869</v>
      </c>
      <c r="B897" s="526" t="s">
        <v>115</v>
      </c>
      <c r="C897" s="526" t="s">
        <v>27</v>
      </c>
      <c r="D897" t="s">
        <v>18</v>
      </c>
      <c r="F897" s="160">
        <v>60</v>
      </c>
      <c r="G897" s="2">
        <f t="shared" si="15"/>
        <v>169.60000000000002</v>
      </c>
    </row>
    <row r="898" spans="1:11">
      <c r="A898" s="7">
        <v>45869</v>
      </c>
      <c r="B898" s="526" t="s">
        <v>115</v>
      </c>
      <c r="C898" s="526" t="s">
        <v>27</v>
      </c>
      <c r="D898" t="s">
        <v>19</v>
      </c>
      <c r="F898" s="160">
        <v>5</v>
      </c>
      <c r="G898" s="2">
        <f t="shared" si="15"/>
        <v>164.60000000000002</v>
      </c>
    </row>
    <row r="899" spans="1:11">
      <c r="A899" s="7">
        <v>45869</v>
      </c>
      <c r="B899" s="526" t="s">
        <v>115</v>
      </c>
      <c r="C899" s="526" t="s">
        <v>27</v>
      </c>
      <c r="D899" t="s">
        <v>16</v>
      </c>
      <c r="F899" s="160">
        <v>60</v>
      </c>
      <c r="G899" s="2">
        <f t="shared" si="15"/>
        <v>104.60000000000002</v>
      </c>
    </row>
    <row r="900" spans="1:11">
      <c r="A900" s="7">
        <v>45900</v>
      </c>
      <c r="B900" s="526" t="s">
        <v>116</v>
      </c>
      <c r="C900" s="526" t="s">
        <v>27</v>
      </c>
      <c r="D900" t="s">
        <v>16</v>
      </c>
      <c r="F900" s="160">
        <v>60</v>
      </c>
      <c r="G900" s="2">
        <f t="shared" si="15"/>
        <v>44.600000000000023</v>
      </c>
    </row>
    <row r="901" spans="1:11">
      <c r="A901" s="7">
        <v>45930</v>
      </c>
      <c r="B901" s="526" t="s">
        <v>145</v>
      </c>
      <c r="C901" s="526" t="s">
        <v>27</v>
      </c>
      <c r="D901" t="s">
        <v>16</v>
      </c>
      <c r="F901" s="160">
        <v>40.6</v>
      </c>
      <c r="G901" s="2">
        <f t="shared" si="15"/>
        <v>4.0000000000000213</v>
      </c>
    </row>
    <row r="902" spans="1:11">
      <c r="A902" s="7">
        <v>45930</v>
      </c>
      <c r="B902" s="526" t="s">
        <v>145</v>
      </c>
      <c r="C902" s="526" t="s">
        <v>27</v>
      </c>
      <c r="D902" t="s">
        <v>17</v>
      </c>
      <c r="F902" s="160">
        <v>4</v>
      </c>
      <c r="G902" s="2">
        <f t="shared" si="15"/>
        <v>2.1316282072803006E-14</v>
      </c>
    </row>
    <row r="903" spans="1:11">
      <c r="A903" s="44">
        <v>45900</v>
      </c>
      <c r="B903" s="525" t="s">
        <v>14</v>
      </c>
      <c r="C903" s="525" t="s">
        <v>28</v>
      </c>
      <c r="D903" t="s">
        <v>16</v>
      </c>
      <c r="E903" s="240">
        <v>160.6</v>
      </c>
      <c r="G903" s="2">
        <f t="shared" si="15"/>
        <v>160.60000000000002</v>
      </c>
    </row>
    <row r="904" spans="1:11">
      <c r="B904" s="526"/>
      <c r="C904" s="526"/>
      <c r="D904" t="s">
        <v>17</v>
      </c>
      <c r="E904" s="240">
        <v>8</v>
      </c>
      <c r="G904" s="2">
        <f t="shared" si="15"/>
        <v>168.60000000000002</v>
      </c>
    </row>
    <row r="905" spans="1:11">
      <c r="B905" s="526"/>
      <c r="C905" s="526"/>
      <c r="D905" t="s">
        <v>18</v>
      </c>
      <c r="E905" s="240">
        <v>60</v>
      </c>
      <c r="G905" s="2">
        <f t="shared" si="15"/>
        <v>228.60000000000002</v>
      </c>
      <c r="I905" s="542" t="s">
        <v>603</v>
      </c>
      <c r="J905" s="542"/>
      <c r="K905" s="542"/>
    </row>
    <row r="906" spans="1:11">
      <c r="B906" s="526"/>
      <c r="C906" s="526"/>
      <c r="D906" t="s">
        <v>19</v>
      </c>
      <c r="E906" s="240">
        <v>5</v>
      </c>
      <c r="G906" s="2">
        <f t="shared" si="15"/>
        <v>233.60000000000002</v>
      </c>
      <c r="I906" s="525" t="s">
        <v>28</v>
      </c>
      <c r="J906" t="s">
        <v>16</v>
      </c>
      <c r="K906" s="240">
        <v>41.2</v>
      </c>
    </row>
    <row r="907" spans="1:11">
      <c r="A907" s="7">
        <v>45900</v>
      </c>
      <c r="B907" s="526" t="s">
        <v>116</v>
      </c>
      <c r="C907" s="526" t="s">
        <v>28</v>
      </c>
      <c r="D907" t="s">
        <v>18</v>
      </c>
      <c r="F907" s="240">
        <v>60</v>
      </c>
      <c r="G907" s="2">
        <f t="shared" ref="G907:G968" si="16">+G906+E907-F907</f>
        <v>173.60000000000002</v>
      </c>
      <c r="I907" s="526"/>
      <c r="J907" t="s">
        <v>17</v>
      </c>
      <c r="K907" s="240">
        <v>8</v>
      </c>
    </row>
    <row r="908" spans="1:11">
      <c r="A908" s="7">
        <v>45900</v>
      </c>
      <c r="B908" s="526" t="s">
        <v>116</v>
      </c>
      <c r="C908" s="526" t="s">
        <v>28</v>
      </c>
      <c r="D908" t="s">
        <v>19</v>
      </c>
      <c r="F908" s="240">
        <v>5</v>
      </c>
      <c r="G908" s="2">
        <f t="shared" si="16"/>
        <v>168.60000000000002</v>
      </c>
      <c r="I908" s="525" t="s">
        <v>85</v>
      </c>
      <c r="J908" t="s">
        <v>16</v>
      </c>
      <c r="K908" s="240">
        <v>154.4</v>
      </c>
    </row>
    <row r="909" spans="1:11">
      <c r="A909" s="7">
        <v>45930</v>
      </c>
      <c r="B909" s="526" t="s">
        <v>145</v>
      </c>
      <c r="C909" s="526" t="s">
        <v>28</v>
      </c>
      <c r="D909" t="s">
        <v>16</v>
      </c>
      <c r="F909" s="240">
        <f>60-F901-F902</f>
        <v>15.399999999999999</v>
      </c>
      <c r="G909" s="2">
        <f t="shared" si="16"/>
        <v>153.20000000000002</v>
      </c>
      <c r="I909" s="526"/>
      <c r="J909" t="s">
        <v>17</v>
      </c>
      <c r="K909" s="26">
        <v>4</v>
      </c>
    </row>
    <row r="910" spans="1:11">
      <c r="A910" s="7">
        <v>45961</v>
      </c>
      <c r="B910" s="526" t="s">
        <v>118</v>
      </c>
      <c r="C910" s="526" t="s">
        <v>28</v>
      </c>
      <c r="D910" t="s">
        <v>16</v>
      </c>
      <c r="F910" s="240">
        <v>62</v>
      </c>
      <c r="G910" s="2">
        <f t="shared" si="16"/>
        <v>91.200000000000017</v>
      </c>
      <c r="I910" s="525" t="s">
        <v>30</v>
      </c>
      <c r="J910" t="s">
        <v>16</v>
      </c>
      <c r="K910" s="26">
        <v>152.4</v>
      </c>
    </row>
    <row r="911" spans="1:11">
      <c r="A911" s="7">
        <v>45991</v>
      </c>
      <c r="B911" s="526" t="s">
        <v>132</v>
      </c>
      <c r="C911" s="526" t="s">
        <v>28</v>
      </c>
      <c r="D911" t="s">
        <v>16</v>
      </c>
      <c r="F911" s="240">
        <v>42</v>
      </c>
      <c r="G911" s="2">
        <f t="shared" si="16"/>
        <v>49.200000000000017</v>
      </c>
      <c r="I911" s="526"/>
      <c r="J911" t="s">
        <v>17</v>
      </c>
      <c r="K911" s="26">
        <v>7</v>
      </c>
    </row>
    <row r="912" spans="1:11">
      <c r="A912" s="7">
        <v>45985</v>
      </c>
      <c r="B912" s="526">
        <v>32057</v>
      </c>
      <c r="C912" s="526" t="s">
        <v>28</v>
      </c>
      <c r="D912" t="s">
        <v>16</v>
      </c>
      <c r="F912" s="240">
        <v>41.2</v>
      </c>
      <c r="G912" s="2">
        <f t="shared" si="16"/>
        <v>8.0000000000000142</v>
      </c>
      <c r="I912" s="526"/>
      <c r="K912" s="26"/>
    </row>
    <row r="913" spans="1:11">
      <c r="A913" s="7">
        <v>45985</v>
      </c>
      <c r="B913" s="526">
        <v>32057</v>
      </c>
      <c r="C913" s="526" t="s">
        <v>28</v>
      </c>
      <c r="D913" t="s">
        <v>17</v>
      </c>
      <c r="F913" s="240">
        <v>8</v>
      </c>
      <c r="G913" s="2">
        <f t="shared" si="16"/>
        <v>1.4210854715202004E-14</v>
      </c>
      <c r="I913" s="526"/>
      <c r="K913" s="26"/>
    </row>
    <row r="914" spans="1:11">
      <c r="A914" s="88">
        <v>45930</v>
      </c>
      <c r="B914" s="525" t="s">
        <v>14</v>
      </c>
      <c r="C914" s="525" t="s">
        <v>85</v>
      </c>
      <c r="D914" t="s">
        <v>16</v>
      </c>
      <c r="E914" s="240">
        <v>154.4</v>
      </c>
      <c r="G914" s="2">
        <f t="shared" si="16"/>
        <v>154.40000000000003</v>
      </c>
      <c r="K914" s="37">
        <f>SUM(K906:K911)</f>
        <v>367</v>
      </c>
    </row>
    <row r="915" spans="1:11">
      <c r="B915" s="526"/>
      <c r="C915" s="526"/>
      <c r="D915" t="s">
        <v>17</v>
      </c>
      <c r="E915" s="26">
        <v>4</v>
      </c>
      <c r="G915" s="2">
        <f t="shared" si="16"/>
        <v>158.40000000000003</v>
      </c>
    </row>
    <row r="916" spans="1:11">
      <c r="B916" s="526"/>
      <c r="C916" s="526"/>
      <c r="D916" t="s">
        <v>18</v>
      </c>
      <c r="E916" s="26">
        <v>60</v>
      </c>
      <c r="G916" s="2">
        <f t="shared" si="16"/>
        <v>218.40000000000003</v>
      </c>
    </row>
    <row r="917" spans="1:11">
      <c r="B917" s="526"/>
      <c r="C917" s="526"/>
      <c r="D917" t="s">
        <v>19</v>
      </c>
      <c r="E917" s="26">
        <v>5</v>
      </c>
      <c r="G917" s="2">
        <f t="shared" si="16"/>
        <v>223.40000000000003</v>
      </c>
    </row>
    <row r="918" spans="1:11">
      <c r="B918" s="526"/>
      <c r="C918" s="526"/>
      <c r="D918" t="s">
        <v>86</v>
      </c>
      <c r="E918" s="240">
        <v>10</v>
      </c>
      <c r="F918" s="26"/>
      <c r="G918" s="2">
        <f t="shared" si="16"/>
        <v>233.40000000000003</v>
      </c>
    </row>
    <row r="919" spans="1:11">
      <c r="A919" s="7">
        <v>45905</v>
      </c>
      <c r="B919" s="526"/>
      <c r="C919" s="526" t="s">
        <v>53</v>
      </c>
      <c r="D919" t="s">
        <v>86</v>
      </c>
      <c r="E919" s="240"/>
      <c r="F919" s="26">
        <v>10</v>
      </c>
      <c r="G919" s="2">
        <f t="shared" si="16"/>
        <v>223.40000000000003</v>
      </c>
    </row>
    <row r="920" spans="1:11">
      <c r="A920" s="7">
        <v>45930</v>
      </c>
      <c r="B920" s="526" t="s">
        <v>145</v>
      </c>
      <c r="C920" s="526" t="s">
        <v>53</v>
      </c>
      <c r="D920" t="s">
        <v>18</v>
      </c>
      <c r="E920" s="240"/>
      <c r="F920" s="26">
        <v>60</v>
      </c>
      <c r="G920" s="2">
        <f t="shared" si="16"/>
        <v>163.40000000000003</v>
      </c>
    </row>
    <row r="921" spans="1:11">
      <c r="A921" s="7">
        <v>45930</v>
      </c>
      <c r="B921" s="526" t="s">
        <v>145</v>
      </c>
      <c r="C921" s="526" t="s">
        <v>53</v>
      </c>
      <c r="D921" t="s">
        <v>19</v>
      </c>
      <c r="E921" s="240"/>
      <c r="F921" s="26">
        <v>5</v>
      </c>
      <c r="G921" s="2">
        <f t="shared" si="16"/>
        <v>158.40000000000003</v>
      </c>
    </row>
    <row r="922" spans="1:11">
      <c r="A922" s="7">
        <v>45985</v>
      </c>
      <c r="B922" s="526">
        <v>32057</v>
      </c>
      <c r="C922" s="526" t="s">
        <v>53</v>
      </c>
      <c r="D922" t="s">
        <v>16</v>
      </c>
      <c r="E922" s="240"/>
      <c r="F922" s="240">
        <v>154.4</v>
      </c>
      <c r="G922" s="2">
        <f t="shared" si="16"/>
        <v>4.0000000000000284</v>
      </c>
    </row>
    <row r="923" spans="1:11">
      <c r="A923" s="7">
        <v>45985</v>
      </c>
      <c r="B923" s="526">
        <v>32057</v>
      </c>
      <c r="C923" s="526" t="s">
        <v>53</v>
      </c>
      <c r="D923" t="s">
        <v>17</v>
      </c>
      <c r="E923" s="240"/>
      <c r="F923" s="26">
        <v>4</v>
      </c>
      <c r="G923" s="2">
        <f t="shared" si="16"/>
        <v>2.8421709430404007E-14</v>
      </c>
    </row>
    <row r="924" spans="1:11">
      <c r="A924" s="88">
        <v>45961</v>
      </c>
      <c r="B924" s="525" t="s">
        <v>14</v>
      </c>
      <c r="C924" s="525" t="s">
        <v>30</v>
      </c>
      <c r="D924" t="s">
        <v>16</v>
      </c>
      <c r="E924" s="26">
        <v>152.4</v>
      </c>
      <c r="G924" s="2">
        <f t="shared" si="16"/>
        <v>152.40000000000003</v>
      </c>
    </row>
    <row r="925" spans="1:11">
      <c r="A925" s="86"/>
      <c r="B925" s="526"/>
      <c r="C925" s="526"/>
      <c r="D925" t="s">
        <v>17</v>
      </c>
      <c r="E925" s="26">
        <v>7</v>
      </c>
      <c r="G925" s="2">
        <f t="shared" si="16"/>
        <v>159.40000000000003</v>
      </c>
    </row>
    <row r="926" spans="1:11">
      <c r="A926" s="86"/>
      <c r="B926" s="526"/>
      <c r="C926" s="526"/>
      <c r="D926" t="s">
        <v>18</v>
      </c>
      <c r="E926" s="26">
        <v>60</v>
      </c>
      <c r="G926" s="2">
        <f t="shared" si="16"/>
        <v>219.40000000000003</v>
      </c>
    </row>
    <row r="927" spans="1:11">
      <c r="A927" s="86"/>
      <c r="B927" s="526"/>
      <c r="C927" s="526"/>
      <c r="D927" t="s">
        <v>19</v>
      </c>
      <c r="E927" s="26">
        <v>5</v>
      </c>
      <c r="G927" s="2">
        <f t="shared" si="16"/>
        <v>224.40000000000003</v>
      </c>
    </row>
    <row r="928" spans="1:11">
      <c r="A928" s="7">
        <v>45961</v>
      </c>
      <c r="B928" s="526" t="s">
        <v>118</v>
      </c>
      <c r="C928" s="526" t="s">
        <v>30</v>
      </c>
      <c r="D928" t="s">
        <v>18</v>
      </c>
      <c r="F928" s="26">
        <v>60</v>
      </c>
      <c r="G928" s="2">
        <f t="shared" si="16"/>
        <v>164.40000000000003</v>
      </c>
    </row>
    <row r="929" spans="1:12">
      <c r="A929" s="7">
        <v>45961</v>
      </c>
      <c r="B929" s="526" t="s">
        <v>118</v>
      </c>
      <c r="C929" s="526" t="s">
        <v>30</v>
      </c>
      <c r="D929" t="s">
        <v>19</v>
      </c>
      <c r="F929" s="26">
        <v>5</v>
      </c>
      <c r="G929" s="2">
        <f t="shared" si="16"/>
        <v>159.40000000000003</v>
      </c>
    </row>
    <row r="930" spans="1:12">
      <c r="A930" s="7">
        <v>45985</v>
      </c>
      <c r="B930" s="526">
        <v>32057</v>
      </c>
      <c r="C930" s="526" t="s">
        <v>30</v>
      </c>
      <c r="D930" t="s">
        <v>16</v>
      </c>
      <c r="F930" s="26">
        <v>152.4</v>
      </c>
      <c r="G930" s="2">
        <f t="shared" si="16"/>
        <v>7.0000000000000284</v>
      </c>
    </row>
    <row r="931" spans="1:12">
      <c r="A931" s="7">
        <v>45985</v>
      </c>
      <c r="B931" s="526">
        <v>32057</v>
      </c>
      <c r="C931" s="526" t="s">
        <v>30</v>
      </c>
      <c r="D931" t="s">
        <v>17</v>
      </c>
      <c r="F931" s="26">
        <v>7</v>
      </c>
      <c r="G931" s="2">
        <f t="shared" si="16"/>
        <v>2.8421709430404007E-14</v>
      </c>
    </row>
    <row r="932" spans="1:12">
      <c r="A932" s="88">
        <v>45991</v>
      </c>
      <c r="B932" s="525" t="s">
        <v>14</v>
      </c>
      <c r="C932" s="525" t="s">
        <v>33</v>
      </c>
      <c r="D932" t="s">
        <v>16</v>
      </c>
      <c r="E932" s="26">
        <v>144.1</v>
      </c>
      <c r="G932" s="2">
        <f t="shared" si="16"/>
        <v>144.10000000000002</v>
      </c>
    </row>
    <row r="933" spans="1:12">
      <c r="A933" s="86"/>
      <c r="B933" s="526"/>
      <c r="C933" s="526"/>
      <c r="D933" t="s">
        <v>17</v>
      </c>
      <c r="E933" s="26">
        <v>6</v>
      </c>
      <c r="G933" s="2">
        <f t="shared" si="16"/>
        <v>150.10000000000002</v>
      </c>
    </row>
    <row r="934" spans="1:12">
      <c r="A934" s="86"/>
      <c r="B934" s="526"/>
      <c r="C934" s="526"/>
      <c r="D934" t="s">
        <v>18</v>
      </c>
      <c r="E934" s="240">
        <v>60</v>
      </c>
      <c r="G934" s="2">
        <f t="shared" si="16"/>
        <v>210.10000000000002</v>
      </c>
    </row>
    <row r="935" spans="1:12">
      <c r="A935" s="86"/>
      <c r="B935" s="526"/>
      <c r="C935" s="526"/>
      <c r="D935" t="s">
        <v>19</v>
      </c>
      <c r="E935" s="240">
        <v>5</v>
      </c>
      <c r="G935" s="2">
        <f t="shared" si="16"/>
        <v>215.10000000000002</v>
      </c>
    </row>
    <row r="936" spans="1:12">
      <c r="A936" s="7">
        <v>45991</v>
      </c>
      <c r="B936" s="526" t="s">
        <v>132</v>
      </c>
      <c r="C936" s="526" t="s">
        <v>33</v>
      </c>
      <c r="D936" t="s">
        <v>18</v>
      </c>
      <c r="E936" s="8"/>
      <c r="F936" s="26">
        <v>60</v>
      </c>
      <c r="G936" s="2">
        <f t="shared" si="16"/>
        <v>155.10000000000002</v>
      </c>
      <c r="I936" s="324"/>
      <c r="J936" s="542" t="s">
        <v>602</v>
      </c>
      <c r="K936" s="542"/>
    </row>
    <row r="937" spans="1:12">
      <c r="A937" s="7">
        <v>45991</v>
      </c>
      <c r="B937" s="526" t="s">
        <v>132</v>
      </c>
      <c r="C937" s="526" t="s">
        <v>33</v>
      </c>
      <c r="D937" t="s">
        <v>19</v>
      </c>
      <c r="E937" s="8"/>
      <c r="F937" s="26">
        <v>5</v>
      </c>
      <c r="G937" s="2">
        <f t="shared" si="16"/>
        <v>150.10000000000002</v>
      </c>
      <c r="H937" s="525">
        <v>2025</v>
      </c>
      <c r="I937" s="525" t="s">
        <v>33</v>
      </c>
      <c r="J937" t="s">
        <v>16</v>
      </c>
      <c r="K937" s="26">
        <v>84.1</v>
      </c>
      <c r="L937" s="160"/>
    </row>
    <row r="938" spans="1:12">
      <c r="A938" s="86">
        <v>46022</v>
      </c>
      <c r="B938" s="526" t="s">
        <v>121</v>
      </c>
      <c r="C938" s="526" t="s">
        <v>33</v>
      </c>
      <c r="D938" t="s">
        <v>16</v>
      </c>
      <c r="E938" s="8"/>
      <c r="F938" s="26">
        <v>60</v>
      </c>
      <c r="G938" s="2">
        <f t="shared" si="16"/>
        <v>90.100000000000023</v>
      </c>
      <c r="I938" s="526"/>
      <c r="J938" t="s">
        <v>17</v>
      </c>
      <c r="K938" s="26">
        <v>6</v>
      </c>
      <c r="L938" s="160"/>
    </row>
    <row r="939" spans="1:12">
      <c r="A939" s="86">
        <v>46049</v>
      </c>
      <c r="B939" s="526">
        <v>32407</v>
      </c>
      <c r="C939" s="526" t="s">
        <v>33</v>
      </c>
      <c r="D939" t="s">
        <v>16</v>
      </c>
      <c r="E939" s="8"/>
      <c r="F939" s="26">
        <v>84.1</v>
      </c>
      <c r="G939" s="2">
        <f t="shared" si="16"/>
        <v>6.0000000000000284</v>
      </c>
      <c r="I939" s="526"/>
      <c r="K939" s="26"/>
      <c r="L939" s="160"/>
    </row>
    <row r="940" spans="1:12">
      <c r="A940" s="86">
        <v>46049</v>
      </c>
      <c r="B940" s="526">
        <v>32407</v>
      </c>
      <c r="C940" s="526" t="s">
        <v>33</v>
      </c>
      <c r="D940" t="s">
        <v>17</v>
      </c>
      <c r="E940" s="8"/>
      <c r="F940" s="26">
        <v>6</v>
      </c>
      <c r="G940" s="2">
        <f t="shared" si="16"/>
        <v>2.8421709430404007E-14</v>
      </c>
      <c r="I940" s="526"/>
      <c r="K940" s="26"/>
      <c r="L940" s="160"/>
    </row>
    <row r="941" spans="1:12">
      <c r="A941" s="44">
        <v>46022</v>
      </c>
      <c r="B941" s="525" t="s">
        <v>14</v>
      </c>
      <c r="C941" s="525" t="s">
        <v>34</v>
      </c>
      <c r="D941" t="s">
        <v>16</v>
      </c>
      <c r="E941" s="99">
        <v>146.19999999999999</v>
      </c>
      <c r="F941" s="99"/>
      <c r="G941" s="2">
        <f t="shared" si="16"/>
        <v>146.20000000000002</v>
      </c>
      <c r="I941" s="525" t="s">
        <v>34</v>
      </c>
      <c r="J941" t="s">
        <v>16</v>
      </c>
      <c r="K941" s="99">
        <v>146.19999999999999</v>
      </c>
    </row>
    <row r="942" spans="1:12">
      <c r="A942" s="62"/>
      <c r="B942" s="60"/>
      <c r="C942" s="60"/>
      <c r="D942" t="s">
        <v>17</v>
      </c>
      <c r="E942" s="99">
        <v>6</v>
      </c>
      <c r="F942" s="99"/>
      <c r="G942" s="2">
        <f t="shared" si="16"/>
        <v>152.20000000000002</v>
      </c>
      <c r="I942" s="60"/>
      <c r="J942" t="s">
        <v>17</v>
      </c>
      <c r="K942" s="99">
        <v>6</v>
      </c>
    </row>
    <row r="943" spans="1:12">
      <c r="A943" s="62"/>
      <c r="B943" s="60"/>
      <c r="C943" s="60"/>
      <c r="D943" t="s">
        <v>18</v>
      </c>
      <c r="E943" s="99">
        <v>60</v>
      </c>
      <c r="F943" s="99"/>
      <c r="G943" s="2">
        <f t="shared" si="16"/>
        <v>212.20000000000002</v>
      </c>
      <c r="J943">
        <v>260</v>
      </c>
      <c r="K943" s="168">
        <f>SUM(K937:K942)</f>
        <v>242.29999999999998</v>
      </c>
      <c r="L943" s="26">
        <f>J943-K943</f>
        <v>17.700000000000017</v>
      </c>
    </row>
    <row r="944" spans="1:12">
      <c r="A944" s="62"/>
      <c r="B944" s="60"/>
      <c r="C944" s="60"/>
      <c r="D944" t="s">
        <v>19</v>
      </c>
      <c r="E944" s="99">
        <v>5</v>
      </c>
      <c r="F944" s="99"/>
      <c r="G944" s="2">
        <f t="shared" si="16"/>
        <v>217.20000000000002</v>
      </c>
    </row>
    <row r="945" spans="1:12">
      <c r="A945" s="86">
        <v>46022</v>
      </c>
      <c r="B945" s="526" t="s">
        <v>121</v>
      </c>
      <c r="C945" s="65" t="s">
        <v>34</v>
      </c>
      <c r="D945" t="s">
        <v>18</v>
      </c>
      <c r="F945" s="99">
        <v>60</v>
      </c>
      <c r="G945" s="2">
        <f t="shared" si="16"/>
        <v>157.20000000000002</v>
      </c>
    </row>
    <row r="946" spans="1:12">
      <c r="A946" s="86">
        <v>46022</v>
      </c>
      <c r="B946" s="526" t="s">
        <v>121</v>
      </c>
      <c r="C946" s="65" t="s">
        <v>34</v>
      </c>
      <c r="D946" t="s">
        <v>19</v>
      </c>
      <c r="F946" s="99">
        <v>5</v>
      </c>
      <c r="G946" s="2">
        <f t="shared" si="16"/>
        <v>152.20000000000002</v>
      </c>
    </row>
    <row r="947" spans="1:12">
      <c r="A947" s="7">
        <v>46049</v>
      </c>
      <c r="B947" s="526">
        <v>32407</v>
      </c>
      <c r="C947" s="65" t="s">
        <v>34</v>
      </c>
      <c r="D947" t="s">
        <v>16</v>
      </c>
      <c r="F947" s="160">
        <v>146.19999999999999</v>
      </c>
      <c r="G947" s="2">
        <f t="shared" si="16"/>
        <v>6.0000000000000284</v>
      </c>
    </row>
    <row r="948" spans="1:12">
      <c r="A948" s="7">
        <v>46049</v>
      </c>
      <c r="B948" s="526">
        <v>32407</v>
      </c>
      <c r="C948" s="65" t="s">
        <v>34</v>
      </c>
      <c r="D948" t="s">
        <v>17</v>
      </c>
      <c r="F948" s="160">
        <v>6</v>
      </c>
      <c r="G948" s="2">
        <f t="shared" si="16"/>
        <v>2.8421709430404007E-14</v>
      </c>
    </row>
    <row r="949" spans="1:12">
      <c r="A949" s="88">
        <v>46053</v>
      </c>
      <c r="B949" s="525" t="s">
        <v>14</v>
      </c>
      <c r="C949" s="525" t="s">
        <v>15</v>
      </c>
      <c r="D949" t="s">
        <v>16</v>
      </c>
      <c r="E949" s="26">
        <v>142.1</v>
      </c>
      <c r="G949" s="2">
        <f t="shared" si="16"/>
        <v>142.10000000000002</v>
      </c>
    </row>
    <row r="950" spans="1:12">
      <c r="A950" s="86"/>
      <c r="B950" s="526"/>
      <c r="C950" s="526"/>
      <c r="D950" t="s">
        <v>17</v>
      </c>
      <c r="E950" s="26">
        <v>5</v>
      </c>
      <c r="G950" s="2">
        <f t="shared" si="16"/>
        <v>147.10000000000002</v>
      </c>
    </row>
    <row r="951" spans="1:12">
      <c r="A951" s="86"/>
      <c r="B951" s="526"/>
      <c r="C951" s="526"/>
      <c r="D951" t="s">
        <v>18</v>
      </c>
      <c r="E951" s="240">
        <v>60</v>
      </c>
      <c r="G951" s="2">
        <f t="shared" si="16"/>
        <v>207.10000000000002</v>
      </c>
    </row>
    <row r="952" spans="1:12">
      <c r="A952" s="86"/>
      <c r="B952" s="526"/>
      <c r="C952" s="526"/>
      <c r="D952" t="s">
        <v>19</v>
      </c>
      <c r="E952" s="240">
        <v>5</v>
      </c>
      <c r="G952" s="2">
        <f t="shared" si="16"/>
        <v>212.10000000000002</v>
      </c>
    </row>
    <row r="953" spans="1:12">
      <c r="A953" s="86"/>
      <c r="B953" s="526"/>
      <c r="C953" s="526"/>
      <c r="D953" t="s">
        <v>146</v>
      </c>
      <c r="E953" s="240">
        <v>10</v>
      </c>
      <c r="G953" s="2">
        <f t="shared" si="16"/>
        <v>222.10000000000002</v>
      </c>
      <c r="J953" s="542" t="s">
        <v>602</v>
      </c>
      <c r="K953" s="542"/>
      <c r="L953" s="542"/>
    </row>
    <row r="954" spans="1:12">
      <c r="A954" s="86"/>
      <c r="B954" s="526"/>
      <c r="C954" s="526"/>
      <c r="D954" s="472" t="s">
        <v>109</v>
      </c>
      <c r="E954" s="473">
        <v>28.3</v>
      </c>
      <c r="G954" s="2">
        <f t="shared" si="16"/>
        <v>250.40000000000003</v>
      </c>
      <c r="I954" s="525">
        <v>2026</v>
      </c>
      <c r="J954" s="525" t="s">
        <v>15</v>
      </c>
      <c r="K954" t="s">
        <v>16</v>
      </c>
      <c r="L954" s="26">
        <f>E949-F957-F958</f>
        <v>26.099999999999994</v>
      </c>
    </row>
    <row r="955" spans="1:12">
      <c r="A955" s="86">
        <v>46053</v>
      </c>
      <c r="B955" s="526" t="s">
        <v>119</v>
      </c>
      <c r="C955" s="526" t="s">
        <v>15</v>
      </c>
      <c r="D955" t="s">
        <v>18</v>
      </c>
      <c r="E955" s="240"/>
      <c r="F955" s="240">
        <v>60</v>
      </c>
      <c r="G955" s="2">
        <f t="shared" si="16"/>
        <v>190.40000000000003</v>
      </c>
      <c r="J955" s="526"/>
      <c r="K955" t="s">
        <v>17</v>
      </c>
      <c r="L955" s="26">
        <v>5</v>
      </c>
    </row>
    <row r="956" spans="1:12">
      <c r="A956" s="86">
        <v>46053</v>
      </c>
      <c r="B956" s="526" t="s">
        <v>119</v>
      </c>
      <c r="C956" s="526" t="s">
        <v>15</v>
      </c>
      <c r="D956" t="s">
        <v>19</v>
      </c>
      <c r="E956" s="240"/>
      <c r="F956" s="240">
        <v>5</v>
      </c>
      <c r="G956" s="2">
        <f t="shared" si="16"/>
        <v>185.40000000000003</v>
      </c>
      <c r="K956" t="s">
        <v>146</v>
      </c>
      <c r="L956" s="240">
        <v>10</v>
      </c>
    </row>
    <row r="957" spans="1:12">
      <c r="A957" s="86">
        <v>46053</v>
      </c>
      <c r="B957" s="526" t="s">
        <v>119</v>
      </c>
      <c r="C957" s="526" t="s">
        <v>15</v>
      </c>
      <c r="D957" t="s">
        <v>16</v>
      </c>
      <c r="E957" s="240"/>
      <c r="F957" s="240">
        <v>60</v>
      </c>
      <c r="G957" s="2">
        <f>+G956+E957-F957</f>
        <v>125.40000000000003</v>
      </c>
      <c r="K957" s="472" t="s">
        <v>109</v>
      </c>
      <c r="L957" s="473">
        <v>28.3</v>
      </c>
    </row>
    <row r="958" spans="1:12">
      <c r="A958" s="86">
        <v>46081</v>
      </c>
      <c r="B958" s="526" t="s">
        <v>135</v>
      </c>
      <c r="C958" s="526" t="s">
        <v>15</v>
      </c>
      <c r="D958" t="s">
        <v>16</v>
      </c>
      <c r="E958" s="240"/>
      <c r="F958" s="240">
        <v>56</v>
      </c>
      <c r="G958" s="2">
        <f>+G957+E958-F958</f>
        <v>69.400000000000034</v>
      </c>
      <c r="J958" s="525" t="s">
        <v>20</v>
      </c>
      <c r="K958" t="s">
        <v>16</v>
      </c>
      <c r="L958" s="240">
        <v>140</v>
      </c>
    </row>
    <row r="959" spans="1:12">
      <c r="A959" s="86">
        <v>46105</v>
      </c>
      <c r="B959" s="526">
        <v>32809</v>
      </c>
      <c r="C959" s="526" t="s">
        <v>15</v>
      </c>
      <c r="D959" t="s">
        <v>16</v>
      </c>
      <c r="E959" s="240"/>
      <c r="F959" s="240">
        <v>26.1</v>
      </c>
      <c r="G959" s="2">
        <f t="shared" ref="G959:G966" si="17">+G958+E959-F959</f>
        <v>43.300000000000033</v>
      </c>
      <c r="J959" s="525"/>
      <c r="L959" s="240"/>
    </row>
    <row r="960" spans="1:12">
      <c r="A960" s="86">
        <v>46105</v>
      </c>
      <c r="B960" s="526">
        <v>32809</v>
      </c>
      <c r="C960" s="526" t="s">
        <v>15</v>
      </c>
      <c r="D960" t="s">
        <v>604</v>
      </c>
      <c r="E960" s="240"/>
      <c r="F960" s="240">
        <v>5</v>
      </c>
      <c r="G960" s="2">
        <f t="shared" si="17"/>
        <v>38.300000000000033</v>
      </c>
      <c r="J960" s="525"/>
      <c r="L960" s="240"/>
    </row>
    <row r="961" spans="1:13">
      <c r="A961" s="86">
        <v>46105</v>
      </c>
      <c r="B961" s="526">
        <v>32809</v>
      </c>
      <c r="C961" s="526" t="s">
        <v>15</v>
      </c>
      <c r="D961" t="s">
        <v>146</v>
      </c>
      <c r="E961" s="240"/>
      <c r="F961" s="240">
        <v>10</v>
      </c>
      <c r="G961" s="2">
        <f t="shared" si="17"/>
        <v>28.300000000000033</v>
      </c>
      <c r="J961" s="525"/>
      <c r="L961" s="240"/>
    </row>
    <row r="962" spans="1:13">
      <c r="A962" s="86">
        <v>46105</v>
      </c>
      <c r="B962" s="526">
        <v>32809</v>
      </c>
      <c r="C962" s="526" t="s">
        <v>15</v>
      </c>
      <c r="D962" t="s">
        <v>109</v>
      </c>
      <c r="E962" s="240"/>
      <c r="F962" s="240">
        <v>28.3</v>
      </c>
      <c r="G962" s="2">
        <f t="shared" si="17"/>
        <v>3.1974423109204508E-14</v>
      </c>
      <c r="J962" s="525"/>
      <c r="L962" s="240"/>
    </row>
    <row r="963" spans="1:13">
      <c r="A963" s="88">
        <v>46081</v>
      </c>
      <c r="B963" s="525" t="s">
        <v>14</v>
      </c>
      <c r="C963" s="525" t="s">
        <v>20</v>
      </c>
      <c r="D963" t="s">
        <v>16</v>
      </c>
      <c r="E963" s="240">
        <v>140</v>
      </c>
      <c r="F963" s="240"/>
      <c r="G963" s="2">
        <f t="shared" si="17"/>
        <v>140.00000000000003</v>
      </c>
      <c r="J963" s="526"/>
      <c r="K963" t="s">
        <v>17</v>
      </c>
      <c r="L963" s="8">
        <v>10</v>
      </c>
    </row>
    <row r="964" spans="1:13">
      <c r="B964" s="526"/>
      <c r="C964" s="526"/>
      <c r="D964" t="s">
        <v>17</v>
      </c>
      <c r="E964" s="8">
        <v>10</v>
      </c>
      <c r="G964" s="2">
        <f t="shared" si="17"/>
        <v>150.00000000000003</v>
      </c>
      <c r="K964">
        <v>220</v>
      </c>
      <c r="L964" s="168">
        <f>SUM(L954:L963)</f>
        <v>219.39999999999998</v>
      </c>
      <c r="M964" s="26">
        <f>K964-L964</f>
        <v>0.60000000000002274</v>
      </c>
    </row>
    <row r="965" spans="1:13">
      <c r="B965" s="526"/>
      <c r="C965" s="526"/>
      <c r="D965" t="s">
        <v>18</v>
      </c>
      <c r="E965" s="8">
        <v>56</v>
      </c>
      <c r="G965" s="2">
        <f t="shared" si="17"/>
        <v>206.00000000000003</v>
      </c>
    </row>
    <row r="966" spans="1:13">
      <c r="B966" s="526"/>
      <c r="C966" s="526"/>
      <c r="D966" t="s">
        <v>19</v>
      </c>
      <c r="E966" s="8">
        <v>5</v>
      </c>
      <c r="G966" s="2">
        <f t="shared" si="17"/>
        <v>211.00000000000003</v>
      </c>
    </row>
    <row r="967" spans="1:13">
      <c r="A967" s="86">
        <v>46081</v>
      </c>
      <c r="B967" s="526" t="s">
        <v>135</v>
      </c>
      <c r="C967" s="536" t="s">
        <v>20</v>
      </c>
      <c r="D967" t="s">
        <v>18</v>
      </c>
      <c r="F967" s="8">
        <v>56</v>
      </c>
      <c r="G967" s="2">
        <f t="shared" si="16"/>
        <v>155.00000000000003</v>
      </c>
    </row>
    <row r="968" spans="1:13">
      <c r="A968" s="86">
        <v>46081</v>
      </c>
      <c r="B968" s="526" t="s">
        <v>135</v>
      </c>
      <c r="C968" s="536" t="s">
        <v>20</v>
      </c>
      <c r="D968" t="s">
        <v>19</v>
      </c>
      <c r="F968" s="8">
        <v>5</v>
      </c>
      <c r="G968" s="2">
        <f t="shared" si="16"/>
        <v>150.00000000000003</v>
      </c>
    </row>
    <row r="969" spans="1:13">
      <c r="A969" s="7">
        <v>46105</v>
      </c>
      <c r="B969" s="526">
        <v>32809</v>
      </c>
      <c r="C969" s="526" t="s">
        <v>20</v>
      </c>
      <c r="D969" t="s">
        <v>16</v>
      </c>
      <c r="F969" s="160">
        <v>140</v>
      </c>
      <c r="G969" s="2">
        <f t="shared" ref="G969:G1011" si="18">+G968+E969-F969</f>
        <v>10.000000000000028</v>
      </c>
    </row>
    <row r="970" spans="1:13">
      <c r="A970" s="7">
        <v>46105</v>
      </c>
      <c r="B970" s="526">
        <v>32809</v>
      </c>
      <c r="C970" s="526" t="s">
        <v>20</v>
      </c>
      <c r="D970" t="s">
        <v>17</v>
      </c>
      <c r="F970" s="160">
        <v>10</v>
      </c>
      <c r="G970" s="2">
        <f t="shared" si="18"/>
        <v>2.8421709430404007E-14</v>
      </c>
    </row>
    <row r="971" spans="1:13">
      <c r="A971" s="88">
        <v>46112</v>
      </c>
      <c r="B971" s="525" t="s">
        <v>14</v>
      </c>
      <c r="C971" s="525" t="s">
        <v>23</v>
      </c>
      <c r="D971" s="339" t="s">
        <v>16</v>
      </c>
      <c r="E971" s="79">
        <v>144.80000000000001</v>
      </c>
      <c r="G971" s="2">
        <f t="shared" si="18"/>
        <v>144.80000000000004</v>
      </c>
    </row>
    <row r="972" spans="1:13">
      <c r="B972" s="526"/>
      <c r="C972" s="526"/>
      <c r="D972" t="s">
        <v>17</v>
      </c>
      <c r="E972" s="2">
        <v>6</v>
      </c>
      <c r="G972" s="2">
        <f t="shared" si="18"/>
        <v>150.80000000000004</v>
      </c>
    </row>
    <row r="973" spans="1:13">
      <c r="B973" s="526"/>
      <c r="C973" s="526"/>
      <c r="D973" t="s">
        <v>18</v>
      </c>
      <c r="E973" s="2">
        <v>60</v>
      </c>
      <c r="G973" s="2">
        <f t="shared" si="18"/>
        <v>210.80000000000004</v>
      </c>
    </row>
    <row r="974" spans="1:13">
      <c r="B974" s="526"/>
      <c r="C974" s="526"/>
      <c r="D974" t="s">
        <v>19</v>
      </c>
      <c r="E974" s="2">
        <v>5</v>
      </c>
      <c r="G974" s="2">
        <f t="shared" si="18"/>
        <v>215.80000000000004</v>
      </c>
    </row>
    <row r="975" spans="1:13">
      <c r="A975" s="86">
        <v>46112</v>
      </c>
      <c r="B975" s="526" t="s">
        <v>124</v>
      </c>
      <c r="C975" s="526" t="s">
        <v>23</v>
      </c>
      <c r="D975" t="s">
        <v>18</v>
      </c>
      <c r="E975" s="240"/>
      <c r="F975" s="240">
        <v>60</v>
      </c>
      <c r="G975" s="2">
        <f t="shared" si="18"/>
        <v>155.80000000000004</v>
      </c>
    </row>
    <row r="976" spans="1:13">
      <c r="A976" s="86">
        <v>46112</v>
      </c>
      <c r="B976" s="526" t="s">
        <v>124</v>
      </c>
      <c r="C976" s="526" t="s">
        <v>23</v>
      </c>
      <c r="D976" t="s">
        <v>19</v>
      </c>
      <c r="E976" s="240"/>
      <c r="F976" s="240">
        <v>5</v>
      </c>
      <c r="G976" s="2">
        <f t="shared" si="18"/>
        <v>150.80000000000004</v>
      </c>
    </row>
    <row r="977" spans="1:7">
      <c r="A977" s="86">
        <v>46112</v>
      </c>
      <c r="B977" s="526" t="s">
        <v>124</v>
      </c>
      <c r="C977" s="526" t="s">
        <v>23</v>
      </c>
      <c r="D977" t="s">
        <v>16</v>
      </c>
      <c r="E977" s="240"/>
      <c r="F977" s="240">
        <v>42</v>
      </c>
      <c r="G977" s="2">
        <f t="shared" si="18"/>
        <v>108.80000000000004</v>
      </c>
    </row>
    <row r="978" spans="1:7">
      <c r="B978" s="526"/>
      <c r="C978" s="526"/>
      <c r="G978" s="2">
        <f t="shared" si="18"/>
        <v>108.80000000000004</v>
      </c>
    </row>
    <row r="979" spans="1:7">
      <c r="B979" s="526"/>
      <c r="C979" s="526"/>
      <c r="G979" s="2">
        <f t="shared" si="18"/>
        <v>108.80000000000004</v>
      </c>
    </row>
    <row r="980" spans="1:7">
      <c r="B980" s="526"/>
      <c r="C980" s="526"/>
      <c r="G980" s="2">
        <f t="shared" si="18"/>
        <v>108.80000000000004</v>
      </c>
    </row>
    <row r="981" spans="1:7">
      <c r="B981" s="526"/>
      <c r="C981" s="526"/>
      <c r="G981" s="2">
        <f t="shared" si="18"/>
        <v>108.80000000000004</v>
      </c>
    </row>
    <row r="982" spans="1:7">
      <c r="B982" s="526"/>
      <c r="C982" s="526"/>
      <c r="G982" s="2">
        <f t="shared" si="18"/>
        <v>108.80000000000004</v>
      </c>
    </row>
    <row r="983" spans="1:7">
      <c r="B983" s="526"/>
      <c r="C983" s="526"/>
      <c r="G983" s="2">
        <f t="shared" si="18"/>
        <v>108.80000000000004</v>
      </c>
    </row>
    <row r="984" spans="1:7">
      <c r="B984" s="526"/>
      <c r="C984" s="526"/>
      <c r="G984" s="2">
        <f t="shared" si="18"/>
        <v>108.80000000000004</v>
      </c>
    </row>
    <row r="985" spans="1:7">
      <c r="B985" s="526"/>
      <c r="C985" s="526"/>
      <c r="G985" s="2">
        <f t="shared" si="18"/>
        <v>108.80000000000004</v>
      </c>
    </row>
    <row r="986" spans="1:7">
      <c r="B986" s="526"/>
      <c r="C986" s="526"/>
      <c r="G986" s="2">
        <f t="shared" si="18"/>
        <v>108.80000000000004</v>
      </c>
    </row>
    <row r="987" spans="1:7">
      <c r="B987" s="526"/>
      <c r="C987" s="526"/>
      <c r="G987" s="2">
        <f t="shared" si="18"/>
        <v>108.80000000000004</v>
      </c>
    </row>
    <row r="988" spans="1:7">
      <c r="B988" s="526"/>
      <c r="C988" s="526"/>
      <c r="G988" s="2">
        <f t="shared" si="18"/>
        <v>108.80000000000004</v>
      </c>
    </row>
    <row r="989" spans="1:7">
      <c r="B989" s="526"/>
      <c r="C989" s="526"/>
      <c r="G989" s="2">
        <f t="shared" si="18"/>
        <v>108.80000000000004</v>
      </c>
    </row>
    <row r="990" spans="1:7">
      <c r="B990" s="526"/>
      <c r="C990" s="526"/>
      <c r="G990" s="2">
        <f t="shared" si="18"/>
        <v>108.80000000000004</v>
      </c>
    </row>
    <row r="991" spans="1:7">
      <c r="B991" s="526"/>
      <c r="C991" s="526"/>
      <c r="G991" s="2">
        <f t="shared" si="18"/>
        <v>108.80000000000004</v>
      </c>
    </row>
    <row r="992" spans="1:7">
      <c r="B992" s="526"/>
      <c r="C992" s="526"/>
      <c r="G992" s="2">
        <f t="shared" si="18"/>
        <v>108.80000000000004</v>
      </c>
    </row>
    <row r="993" spans="2:7">
      <c r="B993" s="526"/>
      <c r="C993" s="526"/>
      <c r="G993" s="2">
        <f t="shared" si="18"/>
        <v>108.80000000000004</v>
      </c>
    </row>
    <row r="994" spans="2:7">
      <c r="B994" s="526"/>
      <c r="C994" s="526"/>
      <c r="G994" s="2">
        <f t="shared" si="18"/>
        <v>108.80000000000004</v>
      </c>
    </row>
    <row r="995" spans="2:7">
      <c r="B995" s="526"/>
      <c r="C995" s="526"/>
      <c r="G995" s="2">
        <f t="shared" si="18"/>
        <v>108.80000000000004</v>
      </c>
    </row>
    <row r="996" spans="2:7">
      <c r="B996" s="526"/>
      <c r="C996" s="526"/>
      <c r="G996" s="2">
        <f t="shared" si="18"/>
        <v>108.80000000000004</v>
      </c>
    </row>
    <row r="997" spans="2:7">
      <c r="B997" s="526"/>
      <c r="C997" s="526"/>
      <c r="G997" s="2">
        <f t="shared" si="18"/>
        <v>108.80000000000004</v>
      </c>
    </row>
    <row r="998" spans="2:7">
      <c r="B998" s="526"/>
      <c r="C998" s="526"/>
      <c r="F998" s="26"/>
      <c r="G998" s="2">
        <f t="shared" si="18"/>
        <v>108.80000000000004</v>
      </c>
    </row>
    <row r="999" spans="2:7">
      <c r="B999" s="526"/>
      <c r="C999" s="526"/>
      <c r="F999" s="26"/>
      <c r="G999" s="2">
        <f t="shared" si="18"/>
        <v>108.80000000000004</v>
      </c>
    </row>
    <row r="1000" spans="2:7">
      <c r="B1000" s="526"/>
      <c r="C1000" s="526"/>
      <c r="G1000" s="2">
        <f t="shared" si="18"/>
        <v>108.80000000000004</v>
      </c>
    </row>
    <row r="1001" spans="2:7">
      <c r="B1001" s="526"/>
      <c r="C1001" s="526"/>
      <c r="G1001" s="2">
        <f t="shared" si="18"/>
        <v>108.80000000000004</v>
      </c>
    </row>
    <row r="1002" spans="2:7">
      <c r="B1002" s="526"/>
      <c r="C1002" s="526"/>
      <c r="G1002" s="2">
        <f t="shared" si="18"/>
        <v>108.80000000000004</v>
      </c>
    </row>
    <row r="1003" spans="2:7">
      <c r="B1003" s="526"/>
      <c r="C1003" s="526"/>
      <c r="G1003" s="2">
        <f t="shared" si="18"/>
        <v>108.80000000000004</v>
      </c>
    </row>
    <row r="1004" spans="2:7">
      <c r="B1004" s="526"/>
      <c r="C1004" s="526"/>
      <c r="G1004" s="2">
        <f t="shared" si="18"/>
        <v>108.80000000000004</v>
      </c>
    </row>
    <row r="1005" spans="2:7">
      <c r="B1005" s="526"/>
      <c r="C1005" s="526"/>
      <c r="G1005" s="2">
        <f t="shared" si="18"/>
        <v>108.80000000000004</v>
      </c>
    </row>
    <row r="1006" spans="2:7">
      <c r="B1006" s="526"/>
      <c r="C1006" s="526"/>
      <c r="G1006" s="2">
        <f t="shared" si="18"/>
        <v>108.80000000000004</v>
      </c>
    </row>
    <row r="1007" spans="2:7">
      <c r="B1007" s="526"/>
      <c r="C1007" s="526"/>
      <c r="G1007" s="2">
        <f t="shared" si="18"/>
        <v>108.80000000000004</v>
      </c>
    </row>
    <row r="1008" spans="2:7">
      <c r="B1008" s="526"/>
      <c r="C1008" s="526"/>
      <c r="G1008" s="2">
        <f t="shared" si="18"/>
        <v>108.80000000000004</v>
      </c>
    </row>
    <row r="1009" spans="2:7">
      <c r="B1009" s="526"/>
      <c r="C1009" s="526"/>
      <c r="G1009" s="2">
        <f t="shared" si="18"/>
        <v>108.80000000000004</v>
      </c>
    </row>
    <row r="1010" spans="2:7">
      <c r="B1010" s="526"/>
      <c r="C1010" s="526"/>
      <c r="G1010" s="2">
        <f t="shared" si="18"/>
        <v>108.80000000000004</v>
      </c>
    </row>
    <row r="1011" spans="2:7">
      <c r="B1011" s="526"/>
      <c r="C1011" s="526"/>
      <c r="G1011" s="2">
        <f t="shared" si="18"/>
        <v>108.80000000000004</v>
      </c>
    </row>
    <row r="1012" spans="2:7">
      <c r="B1012" s="526"/>
      <c r="C1012" s="526"/>
      <c r="G1012" s="2">
        <f t="shared" ref="G1012:G1075" si="19">+G1011+E1012-F1012</f>
        <v>108.80000000000004</v>
      </c>
    </row>
    <row r="1013" spans="2:7">
      <c r="B1013" s="526"/>
      <c r="C1013" s="526"/>
      <c r="G1013" s="2">
        <f t="shared" si="19"/>
        <v>108.80000000000004</v>
      </c>
    </row>
    <row r="1014" spans="2:7">
      <c r="B1014" s="526"/>
      <c r="C1014" s="526"/>
      <c r="G1014" s="2">
        <f t="shared" si="19"/>
        <v>108.80000000000004</v>
      </c>
    </row>
    <row r="1015" spans="2:7">
      <c r="B1015" s="526"/>
      <c r="C1015" s="526"/>
      <c r="G1015" s="2">
        <f t="shared" si="19"/>
        <v>108.80000000000004</v>
      </c>
    </row>
    <row r="1016" spans="2:7">
      <c r="B1016" s="526"/>
      <c r="C1016" s="526"/>
      <c r="G1016" s="2">
        <f t="shared" si="19"/>
        <v>108.80000000000004</v>
      </c>
    </row>
    <row r="1017" spans="2:7">
      <c r="B1017" s="526"/>
      <c r="C1017" s="526"/>
      <c r="G1017" s="2">
        <f t="shared" si="19"/>
        <v>108.80000000000004</v>
      </c>
    </row>
    <row r="1018" spans="2:7">
      <c r="B1018" s="526"/>
      <c r="C1018" s="526"/>
      <c r="G1018" s="2">
        <f t="shared" si="19"/>
        <v>108.80000000000004</v>
      </c>
    </row>
    <row r="1019" spans="2:7">
      <c r="B1019" s="526"/>
      <c r="C1019" s="526"/>
      <c r="G1019" s="2">
        <f t="shared" si="19"/>
        <v>108.80000000000004</v>
      </c>
    </row>
    <row r="1020" spans="2:7">
      <c r="B1020" s="526"/>
      <c r="C1020" s="526"/>
      <c r="G1020" s="2">
        <f t="shared" si="19"/>
        <v>108.80000000000004</v>
      </c>
    </row>
    <row r="1021" spans="2:7">
      <c r="B1021" s="526"/>
      <c r="C1021" s="526"/>
      <c r="G1021" s="2">
        <f t="shared" si="19"/>
        <v>108.80000000000004</v>
      </c>
    </row>
    <row r="1022" spans="2:7">
      <c r="B1022" s="526"/>
      <c r="C1022" s="526"/>
      <c r="G1022" s="2">
        <f t="shared" si="19"/>
        <v>108.80000000000004</v>
      </c>
    </row>
    <row r="1023" spans="2:7">
      <c r="B1023" s="526"/>
      <c r="C1023" s="526"/>
      <c r="G1023" s="2">
        <f t="shared" si="19"/>
        <v>108.80000000000004</v>
      </c>
    </row>
    <row r="1024" spans="2:7">
      <c r="B1024" s="526"/>
      <c r="C1024" s="526"/>
      <c r="G1024" s="2">
        <f t="shared" si="19"/>
        <v>108.80000000000004</v>
      </c>
    </row>
    <row r="1025" spans="2:7">
      <c r="B1025" s="526"/>
      <c r="C1025" s="526"/>
      <c r="G1025" s="2">
        <f t="shared" si="19"/>
        <v>108.80000000000004</v>
      </c>
    </row>
    <row r="1026" spans="2:7">
      <c r="B1026" s="526"/>
      <c r="C1026" s="526"/>
      <c r="G1026" s="2">
        <f t="shared" si="19"/>
        <v>108.80000000000004</v>
      </c>
    </row>
    <row r="1027" spans="2:7">
      <c r="B1027" s="526"/>
      <c r="C1027" s="526"/>
      <c r="G1027" s="2">
        <f t="shared" si="19"/>
        <v>108.80000000000004</v>
      </c>
    </row>
    <row r="1028" spans="2:7">
      <c r="B1028" s="526"/>
      <c r="C1028" s="526"/>
      <c r="G1028" s="2">
        <f t="shared" si="19"/>
        <v>108.80000000000004</v>
      </c>
    </row>
    <row r="1029" spans="2:7">
      <c r="B1029" s="526"/>
      <c r="C1029" s="526"/>
      <c r="G1029" s="2">
        <f t="shared" si="19"/>
        <v>108.80000000000004</v>
      </c>
    </row>
    <row r="1030" spans="2:7">
      <c r="B1030" s="526"/>
      <c r="C1030" s="526"/>
      <c r="G1030" s="2">
        <f t="shared" si="19"/>
        <v>108.80000000000004</v>
      </c>
    </row>
    <row r="1031" spans="2:7">
      <c r="B1031" s="526"/>
      <c r="C1031" s="526"/>
      <c r="G1031" s="2">
        <f t="shared" si="19"/>
        <v>108.80000000000004</v>
      </c>
    </row>
    <row r="1032" spans="2:7">
      <c r="B1032" s="526"/>
      <c r="C1032" s="526"/>
      <c r="G1032" s="2">
        <f t="shared" si="19"/>
        <v>108.80000000000004</v>
      </c>
    </row>
    <row r="1033" spans="2:7">
      <c r="B1033" s="526"/>
      <c r="C1033" s="526"/>
      <c r="G1033" s="2">
        <f t="shared" si="19"/>
        <v>108.80000000000004</v>
      </c>
    </row>
    <row r="1034" spans="2:7">
      <c r="B1034" s="526"/>
      <c r="C1034" s="526"/>
      <c r="G1034" s="2">
        <f t="shared" si="19"/>
        <v>108.80000000000004</v>
      </c>
    </row>
    <row r="1035" spans="2:7">
      <c r="B1035" s="526"/>
      <c r="C1035" s="526"/>
      <c r="G1035" s="2">
        <f t="shared" si="19"/>
        <v>108.80000000000004</v>
      </c>
    </row>
    <row r="1036" spans="2:7">
      <c r="B1036" s="526"/>
      <c r="C1036" s="526"/>
      <c r="G1036" s="2">
        <f t="shared" si="19"/>
        <v>108.80000000000004</v>
      </c>
    </row>
    <row r="1037" spans="2:7">
      <c r="B1037" s="526"/>
      <c r="C1037" s="526"/>
      <c r="G1037" s="2">
        <f t="shared" si="19"/>
        <v>108.80000000000004</v>
      </c>
    </row>
    <row r="1038" spans="2:7">
      <c r="B1038" s="526"/>
      <c r="C1038" s="526"/>
      <c r="G1038" s="2">
        <f t="shared" si="19"/>
        <v>108.80000000000004</v>
      </c>
    </row>
    <row r="1039" spans="2:7">
      <c r="B1039" s="526"/>
      <c r="C1039" s="526"/>
      <c r="G1039" s="2">
        <f t="shared" si="19"/>
        <v>108.80000000000004</v>
      </c>
    </row>
    <row r="1040" spans="2:7">
      <c r="B1040" s="526"/>
      <c r="C1040" s="526"/>
      <c r="G1040" s="2">
        <f t="shared" si="19"/>
        <v>108.80000000000004</v>
      </c>
    </row>
    <row r="1041" spans="2:7">
      <c r="B1041" s="526"/>
      <c r="C1041" s="526"/>
      <c r="G1041" s="2">
        <f t="shared" si="19"/>
        <v>108.80000000000004</v>
      </c>
    </row>
    <row r="1042" spans="2:7">
      <c r="B1042" s="526"/>
      <c r="C1042" s="526"/>
      <c r="G1042" s="2">
        <f t="shared" si="19"/>
        <v>108.80000000000004</v>
      </c>
    </row>
    <row r="1043" spans="2:7">
      <c r="B1043" s="526"/>
      <c r="C1043" s="526"/>
      <c r="G1043" s="2">
        <f t="shared" si="19"/>
        <v>108.80000000000004</v>
      </c>
    </row>
    <row r="1044" spans="2:7">
      <c r="B1044" s="526"/>
      <c r="C1044" s="526"/>
      <c r="G1044" s="2">
        <f t="shared" si="19"/>
        <v>108.80000000000004</v>
      </c>
    </row>
    <row r="1045" spans="2:7">
      <c r="B1045" s="526"/>
      <c r="C1045" s="526"/>
      <c r="G1045" s="2">
        <f t="shared" si="19"/>
        <v>108.80000000000004</v>
      </c>
    </row>
    <row r="1046" spans="2:7">
      <c r="B1046" s="526"/>
      <c r="C1046" s="526"/>
      <c r="G1046" s="2">
        <f t="shared" si="19"/>
        <v>108.80000000000004</v>
      </c>
    </row>
    <row r="1047" spans="2:7">
      <c r="B1047" s="526"/>
      <c r="C1047" s="526"/>
      <c r="G1047" s="2">
        <f t="shared" si="19"/>
        <v>108.80000000000004</v>
      </c>
    </row>
    <row r="1048" spans="2:7">
      <c r="B1048" s="526"/>
      <c r="C1048" s="526"/>
      <c r="G1048" s="2">
        <f t="shared" si="19"/>
        <v>108.80000000000004</v>
      </c>
    </row>
    <row r="1049" spans="2:7">
      <c r="B1049" s="526"/>
      <c r="C1049" s="526"/>
      <c r="G1049" s="2">
        <f t="shared" si="19"/>
        <v>108.80000000000004</v>
      </c>
    </row>
    <row r="1050" spans="2:7">
      <c r="B1050" s="526"/>
      <c r="C1050" s="526"/>
      <c r="G1050" s="2">
        <f t="shared" si="19"/>
        <v>108.80000000000004</v>
      </c>
    </row>
    <row r="1051" spans="2:7">
      <c r="B1051" s="526"/>
      <c r="C1051" s="526"/>
      <c r="G1051" s="2">
        <f t="shared" si="19"/>
        <v>108.80000000000004</v>
      </c>
    </row>
    <row r="1052" spans="2:7">
      <c r="B1052" s="526"/>
      <c r="C1052" s="526"/>
      <c r="G1052" s="2">
        <f t="shared" si="19"/>
        <v>108.80000000000004</v>
      </c>
    </row>
    <row r="1053" spans="2:7">
      <c r="B1053" s="526"/>
      <c r="C1053" s="526"/>
      <c r="G1053" s="2">
        <f t="shared" si="19"/>
        <v>108.80000000000004</v>
      </c>
    </row>
    <row r="1054" spans="2:7">
      <c r="B1054" s="526"/>
      <c r="C1054" s="526"/>
      <c r="G1054" s="2">
        <f t="shared" si="19"/>
        <v>108.80000000000004</v>
      </c>
    </row>
    <row r="1055" spans="2:7">
      <c r="B1055" s="526"/>
      <c r="C1055" s="526"/>
      <c r="G1055" s="2">
        <f t="shared" si="19"/>
        <v>108.80000000000004</v>
      </c>
    </row>
    <row r="1056" spans="2:7">
      <c r="B1056" s="526"/>
      <c r="C1056" s="526"/>
      <c r="G1056" s="2">
        <f t="shared" si="19"/>
        <v>108.80000000000004</v>
      </c>
    </row>
    <row r="1057" spans="2:7">
      <c r="B1057" s="526"/>
      <c r="C1057" s="526"/>
      <c r="G1057" s="2">
        <f t="shared" si="19"/>
        <v>108.80000000000004</v>
      </c>
    </row>
    <row r="1058" spans="2:7">
      <c r="B1058" s="526"/>
      <c r="C1058" s="526"/>
      <c r="G1058" s="2">
        <f t="shared" si="19"/>
        <v>108.80000000000004</v>
      </c>
    </row>
    <row r="1059" spans="2:7">
      <c r="B1059" s="526"/>
      <c r="C1059" s="526"/>
      <c r="G1059" s="2">
        <f t="shared" si="19"/>
        <v>108.80000000000004</v>
      </c>
    </row>
    <row r="1060" spans="2:7">
      <c r="B1060" s="526"/>
      <c r="C1060" s="526"/>
      <c r="G1060" s="2">
        <f t="shared" si="19"/>
        <v>108.80000000000004</v>
      </c>
    </row>
    <row r="1061" spans="2:7">
      <c r="B1061" s="526"/>
      <c r="C1061" s="526"/>
      <c r="G1061" s="2">
        <f t="shared" si="19"/>
        <v>108.80000000000004</v>
      </c>
    </row>
    <row r="1062" spans="2:7">
      <c r="B1062" s="526"/>
      <c r="C1062" s="526"/>
      <c r="G1062" s="2">
        <f t="shared" si="19"/>
        <v>108.80000000000004</v>
      </c>
    </row>
    <row r="1063" spans="2:7">
      <c r="B1063" s="526"/>
      <c r="C1063" s="526"/>
      <c r="G1063" s="2">
        <f t="shared" si="19"/>
        <v>108.80000000000004</v>
      </c>
    </row>
    <row r="1064" spans="2:7">
      <c r="B1064" s="526"/>
      <c r="C1064" s="526"/>
      <c r="G1064" s="2">
        <f t="shared" si="19"/>
        <v>108.80000000000004</v>
      </c>
    </row>
    <row r="1065" spans="2:7">
      <c r="B1065" s="526"/>
      <c r="C1065" s="526"/>
      <c r="G1065" s="2">
        <f t="shared" si="19"/>
        <v>108.80000000000004</v>
      </c>
    </row>
    <row r="1066" spans="2:7">
      <c r="B1066" s="526"/>
      <c r="C1066" s="526"/>
      <c r="G1066" s="2">
        <f t="shared" si="19"/>
        <v>108.80000000000004</v>
      </c>
    </row>
    <row r="1067" spans="2:7">
      <c r="B1067" s="526"/>
      <c r="C1067" s="526"/>
      <c r="G1067" s="2">
        <f t="shared" si="19"/>
        <v>108.80000000000004</v>
      </c>
    </row>
    <row r="1068" spans="2:7">
      <c r="B1068" s="526"/>
      <c r="C1068" s="526"/>
      <c r="G1068" s="2">
        <f t="shared" si="19"/>
        <v>108.80000000000004</v>
      </c>
    </row>
    <row r="1069" spans="2:7">
      <c r="B1069" s="526"/>
      <c r="C1069" s="526"/>
      <c r="G1069" s="2">
        <f t="shared" si="19"/>
        <v>108.80000000000004</v>
      </c>
    </row>
    <row r="1070" spans="2:7">
      <c r="B1070" s="526"/>
      <c r="C1070" s="526"/>
      <c r="G1070" s="2">
        <f t="shared" si="19"/>
        <v>108.80000000000004</v>
      </c>
    </row>
    <row r="1071" spans="2:7">
      <c r="B1071" s="526"/>
      <c r="C1071" s="526"/>
      <c r="G1071" s="2">
        <f t="shared" si="19"/>
        <v>108.80000000000004</v>
      </c>
    </row>
    <row r="1072" spans="2:7">
      <c r="B1072" s="526"/>
      <c r="C1072" s="526"/>
      <c r="G1072" s="2">
        <f t="shared" si="19"/>
        <v>108.80000000000004</v>
      </c>
    </row>
    <row r="1073" spans="2:7">
      <c r="B1073" s="526"/>
      <c r="C1073" s="526"/>
      <c r="G1073" s="2">
        <f t="shared" si="19"/>
        <v>108.80000000000004</v>
      </c>
    </row>
    <row r="1074" spans="2:7">
      <c r="B1074" s="526"/>
      <c r="C1074" s="526"/>
      <c r="G1074" s="2">
        <f t="shared" si="19"/>
        <v>108.80000000000004</v>
      </c>
    </row>
    <row r="1075" spans="2:7">
      <c r="B1075" s="526"/>
      <c r="C1075" s="526"/>
      <c r="G1075" s="2">
        <f t="shared" si="19"/>
        <v>108.80000000000004</v>
      </c>
    </row>
    <row r="1076" spans="2:7">
      <c r="B1076" s="526"/>
      <c r="C1076" s="526"/>
      <c r="G1076" s="2">
        <f t="shared" ref="G1076:G1139" si="20">+G1075+E1076-F1076</f>
        <v>108.80000000000004</v>
      </c>
    </row>
    <row r="1077" spans="2:7">
      <c r="B1077" s="526"/>
      <c r="C1077" s="526"/>
      <c r="G1077" s="2">
        <f t="shared" si="20"/>
        <v>108.80000000000004</v>
      </c>
    </row>
    <row r="1078" spans="2:7">
      <c r="B1078" s="526"/>
      <c r="C1078" s="526"/>
      <c r="G1078" s="2">
        <f t="shared" si="20"/>
        <v>108.80000000000004</v>
      </c>
    </row>
    <row r="1079" spans="2:7">
      <c r="B1079" s="526"/>
      <c r="C1079" s="526"/>
      <c r="G1079" s="2">
        <f t="shared" si="20"/>
        <v>108.80000000000004</v>
      </c>
    </row>
    <row r="1080" spans="2:7">
      <c r="B1080" s="526"/>
      <c r="C1080" s="526"/>
      <c r="G1080" s="2">
        <f t="shared" si="20"/>
        <v>108.80000000000004</v>
      </c>
    </row>
    <row r="1081" spans="2:7">
      <c r="B1081" s="526"/>
      <c r="C1081" s="526"/>
      <c r="G1081" s="2">
        <f t="shared" si="20"/>
        <v>108.80000000000004</v>
      </c>
    </row>
    <row r="1082" spans="2:7">
      <c r="B1082" s="526"/>
      <c r="C1082" s="526"/>
      <c r="G1082" s="2">
        <f t="shared" si="20"/>
        <v>108.80000000000004</v>
      </c>
    </row>
    <row r="1083" spans="2:7">
      <c r="B1083" s="526"/>
      <c r="C1083" s="526"/>
      <c r="G1083" s="2">
        <f t="shared" si="20"/>
        <v>108.80000000000004</v>
      </c>
    </row>
    <row r="1084" spans="2:7">
      <c r="B1084" s="526"/>
      <c r="C1084" s="526"/>
      <c r="G1084" s="2">
        <f t="shared" si="20"/>
        <v>108.80000000000004</v>
      </c>
    </row>
    <row r="1085" spans="2:7">
      <c r="B1085" s="526"/>
      <c r="C1085" s="526"/>
      <c r="G1085" s="2">
        <f t="shared" si="20"/>
        <v>108.80000000000004</v>
      </c>
    </row>
    <row r="1086" spans="2:7">
      <c r="B1086" s="526"/>
      <c r="C1086" s="526"/>
      <c r="G1086" s="2">
        <f t="shared" si="20"/>
        <v>108.80000000000004</v>
      </c>
    </row>
    <row r="1087" spans="2:7">
      <c r="B1087" s="526"/>
      <c r="C1087" s="526"/>
      <c r="G1087" s="2">
        <f t="shared" si="20"/>
        <v>108.80000000000004</v>
      </c>
    </row>
    <row r="1088" spans="2:7">
      <c r="B1088" s="526"/>
      <c r="C1088" s="526"/>
      <c r="G1088" s="2">
        <f t="shared" si="20"/>
        <v>108.80000000000004</v>
      </c>
    </row>
    <row r="1089" spans="2:7">
      <c r="B1089" s="526"/>
      <c r="C1089" s="526"/>
      <c r="G1089" s="2">
        <f t="shared" si="20"/>
        <v>108.80000000000004</v>
      </c>
    </row>
    <row r="1090" spans="2:7">
      <c r="B1090" s="526"/>
      <c r="C1090" s="526"/>
      <c r="G1090" s="2">
        <f t="shared" si="20"/>
        <v>108.80000000000004</v>
      </c>
    </row>
    <row r="1091" spans="2:7">
      <c r="B1091" s="526"/>
      <c r="C1091" s="526"/>
      <c r="G1091" s="2">
        <f t="shared" si="20"/>
        <v>108.80000000000004</v>
      </c>
    </row>
    <row r="1092" spans="2:7">
      <c r="B1092" s="526"/>
      <c r="C1092" s="526"/>
      <c r="G1092" s="2">
        <f t="shared" si="20"/>
        <v>108.80000000000004</v>
      </c>
    </row>
    <row r="1093" spans="2:7">
      <c r="B1093" s="526"/>
      <c r="C1093" s="526"/>
      <c r="G1093" s="2">
        <f t="shared" si="20"/>
        <v>108.80000000000004</v>
      </c>
    </row>
    <row r="1094" spans="2:7">
      <c r="B1094" s="526"/>
      <c r="C1094" s="526"/>
      <c r="G1094" s="2">
        <f t="shared" si="20"/>
        <v>108.80000000000004</v>
      </c>
    </row>
    <row r="1095" spans="2:7">
      <c r="B1095" s="526"/>
      <c r="C1095" s="526"/>
      <c r="G1095" s="2">
        <f t="shared" si="20"/>
        <v>108.80000000000004</v>
      </c>
    </row>
    <row r="1096" spans="2:7">
      <c r="B1096" s="526"/>
      <c r="C1096" s="526"/>
      <c r="G1096" s="2">
        <f t="shared" si="20"/>
        <v>108.80000000000004</v>
      </c>
    </row>
    <row r="1097" spans="2:7">
      <c r="B1097" s="526"/>
      <c r="C1097" s="526"/>
      <c r="G1097" s="2">
        <f t="shared" si="20"/>
        <v>108.80000000000004</v>
      </c>
    </row>
    <row r="1098" spans="2:7">
      <c r="B1098" s="526"/>
      <c r="C1098" s="526"/>
      <c r="G1098" s="2">
        <f t="shared" si="20"/>
        <v>108.80000000000004</v>
      </c>
    </row>
    <row r="1099" spans="2:7">
      <c r="B1099" s="526"/>
      <c r="C1099" s="526"/>
      <c r="G1099" s="2">
        <f t="shared" si="20"/>
        <v>108.80000000000004</v>
      </c>
    </row>
    <row r="1100" spans="2:7">
      <c r="B1100" s="526"/>
      <c r="C1100" s="526"/>
      <c r="G1100" s="2">
        <f t="shared" si="20"/>
        <v>108.80000000000004</v>
      </c>
    </row>
    <row r="1101" spans="2:7">
      <c r="B1101" s="526"/>
      <c r="C1101" s="526"/>
      <c r="G1101" s="2">
        <f t="shared" si="20"/>
        <v>108.80000000000004</v>
      </c>
    </row>
    <row r="1102" spans="2:7">
      <c r="B1102" s="526"/>
      <c r="C1102" s="526"/>
      <c r="G1102" s="2">
        <f t="shared" si="20"/>
        <v>108.80000000000004</v>
      </c>
    </row>
    <row r="1103" spans="2:7">
      <c r="B1103" s="526"/>
      <c r="C1103" s="526"/>
      <c r="G1103" s="2">
        <f t="shared" si="20"/>
        <v>108.80000000000004</v>
      </c>
    </row>
    <row r="1104" spans="2:7">
      <c r="B1104" s="526"/>
      <c r="C1104" s="526"/>
      <c r="G1104" s="2">
        <f t="shared" si="20"/>
        <v>108.80000000000004</v>
      </c>
    </row>
    <row r="1105" spans="2:7">
      <c r="B1105" s="526"/>
      <c r="C1105" s="526"/>
      <c r="G1105" s="2">
        <f t="shared" si="20"/>
        <v>108.80000000000004</v>
      </c>
    </row>
    <row r="1106" spans="2:7">
      <c r="B1106" s="526"/>
      <c r="C1106" s="526"/>
      <c r="G1106" s="2">
        <f t="shared" si="20"/>
        <v>108.80000000000004</v>
      </c>
    </row>
    <row r="1107" spans="2:7">
      <c r="B1107" s="526"/>
      <c r="C1107" s="526"/>
      <c r="G1107" s="2">
        <f t="shared" si="20"/>
        <v>108.80000000000004</v>
      </c>
    </row>
    <row r="1108" spans="2:7">
      <c r="B1108" s="526"/>
      <c r="C1108" s="526"/>
      <c r="G1108" s="2">
        <f t="shared" si="20"/>
        <v>108.80000000000004</v>
      </c>
    </row>
    <row r="1109" spans="2:7">
      <c r="B1109" s="526"/>
      <c r="C1109" s="526"/>
      <c r="G1109" s="2">
        <f t="shared" si="20"/>
        <v>108.80000000000004</v>
      </c>
    </row>
    <row r="1110" spans="2:7">
      <c r="B1110" s="526"/>
      <c r="C1110" s="526"/>
      <c r="G1110" s="2">
        <f t="shared" si="20"/>
        <v>108.80000000000004</v>
      </c>
    </row>
    <row r="1111" spans="2:7">
      <c r="B1111" s="526"/>
      <c r="C1111" s="526"/>
      <c r="G1111" s="2">
        <f t="shared" si="20"/>
        <v>108.80000000000004</v>
      </c>
    </row>
    <row r="1112" spans="2:7">
      <c r="B1112" s="526"/>
      <c r="C1112" s="526"/>
      <c r="G1112" s="2">
        <f t="shared" si="20"/>
        <v>108.80000000000004</v>
      </c>
    </row>
    <row r="1113" spans="2:7">
      <c r="B1113" s="526"/>
      <c r="C1113" s="526"/>
      <c r="G1113" s="2">
        <f t="shared" si="20"/>
        <v>108.80000000000004</v>
      </c>
    </row>
    <row r="1114" spans="2:7">
      <c r="B1114" s="526"/>
      <c r="C1114" s="526"/>
      <c r="G1114" s="2">
        <f t="shared" si="20"/>
        <v>108.80000000000004</v>
      </c>
    </row>
    <row r="1115" spans="2:7">
      <c r="B1115" s="526"/>
      <c r="C1115" s="526"/>
      <c r="G1115" s="2">
        <f t="shared" si="20"/>
        <v>108.80000000000004</v>
      </c>
    </row>
    <row r="1116" spans="2:7">
      <c r="B1116" s="526"/>
      <c r="C1116" s="526"/>
      <c r="G1116" s="2">
        <f t="shared" si="20"/>
        <v>108.80000000000004</v>
      </c>
    </row>
    <row r="1117" spans="2:7">
      <c r="B1117" s="526"/>
      <c r="C1117" s="526"/>
      <c r="G1117" s="2">
        <f t="shared" si="20"/>
        <v>108.80000000000004</v>
      </c>
    </row>
    <row r="1118" spans="2:7">
      <c r="B1118" s="526"/>
      <c r="C1118" s="526"/>
      <c r="G1118" s="2">
        <f t="shared" si="20"/>
        <v>108.80000000000004</v>
      </c>
    </row>
    <row r="1119" spans="2:7">
      <c r="B1119" s="526"/>
      <c r="C1119" s="526"/>
      <c r="G1119" s="2">
        <f t="shared" si="20"/>
        <v>108.80000000000004</v>
      </c>
    </row>
    <row r="1120" spans="2:7">
      <c r="B1120" s="526"/>
      <c r="C1120" s="526"/>
      <c r="G1120" s="2">
        <f t="shared" si="20"/>
        <v>108.80000000000004</v>
      </c>
    </row>
    <row r="1121" spans="2:7">
      <c r="B1121" s="526"/>
      <c r="C1121" s="526"/>
      <c r="G1121" s="2">
        <f t="shared" si="20"/>
        <v>108.80000000000004</v>
      </c>
    </row>
    <row r="1122" spans="2:7">
      <c r="B1122" s="526"/>
      <c r="C1122" s="526"/>
      <c r="G1122" s="2">
        <f t="shared" si="20"/>
        <v>108.80000000000004</v>
      </c>
    </row>
    <row r="1123" spans="2:7">
      <c r="B1123" s="526"/>
      <c r="C1123" s="526"/>
      <c r="G1123" s="2">
        <f t="shared" si="20"/>
        <v>108.80000000000004</v>
      </c>
    </row>
    <row r="1124" spans="2:7">
      <c r="B1124" s="526"/>
      <c r="C1124" s="526"/>
      <c r="G1124" s="2">
        <f t="shared" si="20"/>
        <v>108.80000000000004</v>
      </c>
    </row>
    <row r="1125" spans="2:7">
      <c r="B1125" s="526"/>
      <c r="C1125" s="526"/>
      <c r="G1125" s="2">
        <f t="shared" si="20"/>
        <v>108.80000000000004</v>
      </c>
    </row>
    <row r="1126" spans="2:7">
      <c r="B1126" s="526"/>
      <c r="C1126" s="526"/>
      <c r="G1126" s="2">
        <f t="shared" si="20"/>
        <v>108.80000000000004</v>
      </c>
    </row>
    <row r="1127" spans="2:7">
      <c r="B1127" s="526"/>
      <c r="C1127" s="526"/>
      <c r="G1127" s="2">
        <f t="shared" si="20"/>
        <v>108.80000000000004</v>
      </c>
    </row>
    <row r="1128" spans="2:7">
      <c r="B1128" s="526"/>
      <c r="C1128" s="526"/>
      <c r="G1128" s="2">
        <f t="shared" si="20"/>
        <v>108.80000000000004</v>
      </c>
    </row>
    <row r="1129" spans="2:7">
      <c r="B1129" s="526"/>
      <c r="C1129" s="526"/>
      <c r="G1129" s="2">
        <f t="shared" si="20"/>
        <v>108.80000000000004</v>
      </c>
    </row>
    <row r="1130" spans="2:7">
      <c r="B1130" s="526"/>
      <c r="C1130" s="526"/>
      <c r="G1130" s="2">
        <f t="shared" si="20"/>
        <v>108.80000000000004</v>
      </c>
    </row>
    <row r="1131" spans="2:7">
      <c r="B1131" s="526"/>
      <c r="C1131" s="526"/>
      <c r="G1131" s="2">
        <f t="shared" si="20"/>
        <v>108.80000000000004</v>
      </c>
    </row>
    <row r="1132" spans="2:7">
      <c r="B1132" s="526"/>
      <c r="C1132" s="526"/>
      <c r="G1132" s="2">
        <f t="shared" si="20"/>
        <v>108.80000000000004</v>
      </c>
    </row>
    <row r="1133" spans="2:7">
      <c r="B1133" s="526"/>
      <c r="C1133" s="526"/>
      <c r="G1133" s="2">
        <f t="shared" si="20"/>
        <v>108.80000000000004</v>
      </c>
    </row>
    <row r="1134" spans="2:7">
      <c r="B1134" s="526"/>
      <c r="C1134" s="526"/>
      <c r="G1134" s="2">
        <f t="shared" si="20"/>
        <v>108.80000000000004</v>
      </c>
    </row>
    <row r="1135" spans="2:7">
      <c r="B1135" s="526"/>
      <c r="C1135" s="526"/>
      <c r="G1135" s="2">
        <f t="shared" si="20"/>
        <v>108.80000000000004</v>
      </c>
    </row>
    <row r="1136" spans="2:7">
      <c r="B1136" s="526"/>
      <c r="C1136" s="526"/>
      <c r="G1136" s="2">
        <f t="shared" si="20"/>
        <v>108.80000000000004</v>
      </c>
    </row>
    <row r="1137" spans="2:7">
      <c r="B1137" s="526"/>
      <c r="C1137" s="526"/>
      <c r="G1137" s="2">
        <f t="shared" si="20"/>
        <v>108.80000000000004</v>
      </c>
    </row>
    <row r="1138" spans="2:7">
      <c r="B1138" s="526"/>
      <c r="C1138" s="526"/>
      <c r="G1138" s="2">
        <f t="shared" si="20"/>
        <v>108.80000000000004</v>
      </c>
    </row>
    <row r="1139" spans="2:7">
      <c r="B1139" s="526"/>
      <c r="C1139" s="526"/>
      <c r="G1139" s="2">
        <f t="shared" si="20"/>
        <v>108.80000000000004</v>
      </c>
    </row>
    <row r="1140" spans="2:7">
      <c r="B1140" s="526"/>
      <c r="C1140" s="526"/>
      <c r="G1140" s="2">
        <f t="shared" ref="G1140:G1203" si="21">+G1139+E1140-F1140</f>
        <v>108.80000000000004</v>
      </c>
    </row>
    <row r="1141" spans="2:7">
      <c r="B1141" s="526"/>
      <c r="C1141" s="526"/>
      <c r="G1141" s="2">
        <f t="shared" si="21"/>
        <v>108.80000000000004</v>
      </c>
    </row>
    <row r="1142" spans="2:7">
      <c r="B1142" s="526"/>
      <c r="C1142" s="526"/>
      <c r="G1142" s="2">
        <f t="shared" si="21"/>
        <v>108.80000000000004</v>
      </c>
    </row>
    <row r="1143" spans="2:7">
      <c r="B1143" s="526"/>
      <c r="C1143" s="526"/>
      <c r="G1143" s="2">
        <f t="shared" si="21"/>
        <v>108.80000000000004</v>
      </c>
    </row>
    <row r="1144" spans="2:7">
      <c r="B1144" s="526"/>
      <c r="C1144" s="526"/>
      <c r="G1144" s="2">
        <f t="shared" si="21"/>
        <v>108.80000000000004</v>
      </c>
    </row>
    <row r="1145" spans="2:7">
      <c r="B1145" s="526"/>
      <c r="C1145" s="526"/>
      <c r="G1145" s="2">
        <f t="shared" si="21"/>
        <v>108.80000000000004</v>
      </c>
    </row>
    <row r="1146" spans="2:7">
      <c r="B1146" s="526"/>
      <c r="C1146" s="526"/>
      <c r="G1146" s="2">
        <f t="shared" si="21"/>
        <v>108.80000000000004</v>
      </c>
    </row>
    <row r="1147" spans="2:7">
      <c r="B1147" s="526"/>
      <c r="C1147" s="526"/>
      <c r="G1147" s="2">
        <f t="shared" si="21"/>
        <v>108.80000000000004</v>
      </c>
    </row>
    <row r="1148" spans="2:7">
      <c r="B1148" s="526"/>
      <c r="C1148" s="526"/>
      <c r="G1148" s="2">
        <f t="shared" si="21"/>
        <v>108.80000000000004</v>
      </c>
    </row>
    <row r="1149" spans="2:7">
      <c r="B1149" s="526"/>
      <c r="C1149" s="526"/>
      <c r="G1149" s="2">
        <f t="shared" si="21"/>
        <v>108.80000000000004</v>
      </c>
    </row>
    <row r="1150" spans="2:7">
      <c r="B1150" s="526"/>
      <c r="C1150" s="526"/>
      <c r="G1150" s="2">
        <f t="shared" si="21"/>
        <v>108.80000000000004</v>
      </c>
    </row>
    <row r="1151" spans="2:7">
      <c r="B1151" s="526"/>
      <c r="C1151" s="526"/>
      <c r="G1151" s="2">
        <f t="shared" si="21"/>
        <v>108.80000000000004</v>
      </c>
    </row>
    <row r="1152" spans="2:7">
      <c r="B1152" s="526"/>
      <c r="C1152" s="526"/>
      <c r="G1152" s="2">
        <f t="shared" si="21"/>
        <v>108.80000000000004</v>
      </c>
    </row>
    <row r="1153" spans="2:7">
      <c r="B1153" s="526"/>
      <c r="C1153" s="526"/>
      <c r="G1153" s="2">
        <f t="shared" si="21"/>
        <v>108.80000000000004</v>
      </c>
    </row>
    <row r="1154" spans="2:7">
      <c r="B1154" s="526"/>
      <c r="C1154" s="526"/>
      <c r="G1154" s="2">
        <f t="shared" si="21"/>
        <v>108.80000000000004</v>
      </c>
    </row>
    <row r="1155" spans="2:7">
      <c r="B1155" s="526"/>
      <c r="C1155" s="526"/>
      <c r="G1155" s="2">
        <f t="shared" si="21"/>
        <v>108.80000000000004</v>
      </c>
    </row>
    <row r="1156" spans="2:7">
      <c r="B1156" s="526"/>
      <c r="C1156" s="526"/>
      <c r="G1156" s="2">
        <f t="shared" si="21"/>
        <v>108.80000000000004</v>
      </c>
    </row>
    <row r="1157" spans="2:7">
      <c r="B1157" s="526"/>
      <c r="C1157" s="526"/>
      <c r="G1157" s="2">
        <f t="shared" si="21"/>
        <v>108.80000000000004</v>
      </c>
    </row>
    <row r="1158" spans="2:7">
      <c r="B1158" s="526"/>
      <c r="C1158" s="526"/>
      <c r="G1158" s="2">
        <f t="shared" si="21"/>
        <v>108.80000000000004</v>
      </c>
    </row>
    <row r="1159" spans="2:7">
      <c r="B1159" s="526"/>
      <c r="C1159" s="526"/>
      <c r="G1159" s="2">
        <f t="shared" si="21"/>
        <v>108.80000000000004</v>
      </c>
    </row>
    <row r="1160" spans="2:7">
      <c r="B1160" s="526"/>
      <c r="C1160" s="526"/>
      <c r="G1160" s="2">
        <f t="shared" si="21"/>
        <v>108.80000000000004</v>
      </c>
    </row>
    <row r="1161" spans="2:7">
      <c r="B1161" s="526"/>
      <c r="C1161" s="526"/>
      <c r="G1161" s="2">
        <f t="shared" si="21"/>
        <v>108.80000000000004</v>
      </c>
    </row>
    <row r="1162" spans="2:7">
      <c r="B1162" s="526"/>
      <c r="C1162" s="526"/>
      <c r="G1162" s="2">
        <f t="shared" si="21"/>
        <v>108.80000000000004</v>
      </c>
    </row>
    <row r="1163" spans="2:7">
      <c r="B1163" s="526"/>
      <c r="C1163" s="526"/>
      <c r="G1163" s="2">
        <f t="shared" si="21"/>
        <v>108.80000000000004</v>
      </c>
    </row>
    <row r="1164" spans="2:7">
      <c r="B1164" s="526"/>
      <c r="C1164" s="526"/>
      <c r="G1164" s="2">
        <f t="shared" si="21"/>
        <v>108.80000000000004</v>
      </c>
    </row>
    <row r="1165" spans="2:7">
      <c r="B1165" s="526"/>
      <c r="C1165" s="526"/>
      <c r="G1165" s="2">
        <f t="shared" si="21"/>
        <v>108.80000000000004</v>
      </c>
    </row>
    <row r="1166" spans="2:7">
      <c r="B1166" s="526"/>
      <c r="C1166" s="526"/>
      <c r="G1166" s="2">
        <f t="shared" si="21"/>
        <v>108.80000000000004</v>
      </c>
    </row>
    <row r="1167" spans="2:7">
      <c r="B1167" s="526"/>
      <c r="C1167" s="526"/>
      <c r="G1167" s="2">
        <f t="shared" si="21"/>
        <v>108.80000000000004</v>
      </c>
    </row>
    <row r="1168" spans="2:7">
      <c r="B1168" s="526"/>
      <c r="C1168" s="526"/>
      <c r="G1168" s="2">
        <f t="shared" si="21"/>
        <v>108.80000000000004</v>
      </c>
    </row>
    <row r="1169" spans="2:7">
      <c r="B1169" s="526"/>
      <c r="C1169" s="526"/>
      <c r="G1169" s="2">
        <f t="shared" si="21"/>
        <v>108.80000000000004</v>
      </c>
    </row>
    <row r="1170" spans="2:7">
      <c r="B1170" s="526"/>
      <c r="C1170" s="526"/>
      <c r="G1170" s="2">
        <f t="shared" si="21"/>
        <v>108.80000000000004</v>
      </c>
    </row>
    <row r="1171" spans="2:7">
      <c r="B1171" s="526"/>
      <c r="C1171" s="526"/>
      <c r="G1171" s="2">
        <f t="shared" si="21"/>
        <v>108.80000000000004</v>
      </c>
    </row>
    <row r="1172" spans="2:7">
      <c r="B1172" s="526"/>
      <c r="C1172" s="526"/>
      <c r="G1172" s="2">
        <f t="shared" si="21"/>
        <v>108.80000000000004</v>
      </c>
    </row>
    <row r="1173" spans="2:7">
      <c r="B1173" s="526"/>
      <c r="C1173" s="526"/>
      <c r="G1173" s="2">
        <f t="shared" si="21"/>
        <v>108.80000000000004</v>
      </c>
    </row>
    <row r="1174" spans="2:7">
      <c r="B1174" s="526"/>
      <c r="C1174" s="526"/>
      <c r="G1174" s="2">
        <f t="shared" si="21"/>
        <v>108.80000000000004</v>
      </c>
    </row>
    <row r="1175" spans="2:7">
      <c r="B1175" s="526"/>
      <c r="C1175" s="526"/>
      <c r="G1175" s="2">
        <f t="shared" si="21"/>
        <v>108.80000000000004</v>
      </c>
    </row>
    <row r="1176" spans="2:7">
      <c r="B1176" s="526"/>
      <c r="C1176" s="526"/>
      <c r="G1176" s="2">
        <f t="shared" si="21"/>
        <v>108.80000000000004</v>
      </c>
    </row>
    <row r="1177" spans="2:7">
      <c r="B1177" s="526"/>
      <c r="C1177" s="526"/>
      <c r="G1177" s="2">
        <f t="shared" si="21"/>
        <v>108.80000000000004</v>
      </c>
    </row>
    <row r="1178" spans="2:7">
      <c r="B1178" s="526"/>
      <c r="C1178" s="526"/>
      <c r="G1178" s="2">
        <f t="shared" si="21"/>
        <v>108.80000000000004</v>
      </c>
    </row>
    <row r="1179" spans="2:7">
      <c r="B1179" s="526"/>
      <c r="C1179" s="526"/>
      <c r="G1179" s="2">
        <f t="shared" si="21"/>
        <v>108.80000000000004</v>
      </c>
    </row>
    <row r="1180" spans="2:7">
      <c r="B1180" s="526"/>
      <c r="C1180" s="526"/>
      <c r="G1180" s="2">
        <f t="shared" si="21"/>
        <v>108.80000000000004</v>
      </c>
    </row>
    <row r="1181" spans="2:7">
      <c r="B1181" s="526"/>
      <c r="C1181" s="526"/>
      <c r="G1181" s="2">
        <f t="shared" si="21"/>
        <v>108.80000000000004</v>
      </c>
    </row>
    <row r="1182" spans="2:7">
      <c r="B1182" s="526"/>
      <c r="C1182" s="526"/>
      <c r="G1182" s="2">
        <f t="shared" si="21"/>
        <v>108.80000000000004</v>
      </c>
    </row>
    <row r="1183" spans="2:7">
      <c r="B1183" s="526"/>
      <c r="C1183" s="526"/>
      <c r="G1183" s="2">
        <f t="shared" si="21"/>
        <v>108.80000000000004</v>
      </c>
    </row>
    <row r="1184" spans="2:7">
      <c r="B1184" s="526"/>
      <c r="C1184" s="526"/>
      <c r="G1184" s="2">
        <f t="shared" si="21"/>
        <v>108.80000000000004</v>
      </c>
    </row>
    <row r="1185" spans="2:7">
      <c r="B1185" s="526"/>
      <c r="C1185" s="526"/>
      <c r="G1185" s="2">
        <f t="shared" si="21"/>
        <v>108.80000000000004</v>
      </c>
    </row>
    <row r="1186" spans="2:7">
      <c r="B1186" s="526"/>
      <c r="C1186" s="526"/>
      <c r="G1186" s="2">
        <f t="shared" si="21"/>
        <v>108.80000000000004</v>
      </c>
    </row>
    <row r="1187" spans="2:7">
      <c r="B1187" s="526"/>
      <c r="C1187" s="526"/>
      <c r="G1187" s="2">
        <f t="shared" si="21"/>
        <v>108.80000000000004</v>
      </c>
    </row>
    <row r="1188" spans="2:7">
      <c r="B1188" s="526"/>
      <c r="C1188" s="526"/>
      <c r="G1188" s="2">
        <f t="shared" si="21"/>
        <v>108.80000000000004</v>
      </c>
    </row>
    <row r="1189" spans="2:7">
      <c r="B1189" s="526"/>
      <c r="C1189" s="526"/>
      <c r="G1189" s="2">
        <f t="shared" si="21"/>
        <v>108.80000000000004</v>
      </c>
    </row>
    <row r="1190" spans="2:7">
      <c r="B1190" s="526"/>
      <c r="C1190" s="526"/>
      <c r="G1190" s="2">
        <f t="shared" si="21"/>
        <v>108.80000000000004</v>
      </c>
    </row>
    <row r="1191" spans="2:7">
      <c r="B1191" s="526"/>
      <c r="C1191" s="526"/>
      <c r="G1191" s="2">
        <f t="shared" si="21"/>
        <v>108.80000000000004</v>
      </c>
    </row>
    <row r="1192" spans="2:7">
      <c r="B1192" s="526"/>
      <c r="C1192" s="526"/>
      <c r="G1192" s="2">
        <f t="shared" si="21"/>
        <v>108.80000000000004</v>
      </c>
    </row>
    <row r="1193" spans="2:7">
      <c r="B1193" s="526"/>
      <c r="C1193" s="526"/>
      <c r="G1193" s="2">
        <f t="shared" si="21"/>
        <v>108.80000000000004</v>
      </c>
    </row>
    <row r="1194" spans="2:7">
      <c r="B1194" s="526"/>
      <c r="C1194" s="526"/>
      <c r="G1194" s="2">
        <f t="shared" si="21"/>
        <v>108.80000000000004</v>
      </c>
    </row>
    <row r="1195" spans="2:7">
      <c r="B1195" s="526"/>
      <c r="C1195" s="526"/>
      <c r="G1195" s="2">
        <f t="shared" si="21"/>
        <v>108.80000000000004</v>
      </c>
    </row>
    <row r="1196" spans="2:7">
      <c r="B1196" s="526"/>
      <c r="C1196" s="526"/>
      <c r="G1196" s="2">
        <f t="shared" si="21"/>
        <v>108.80000000000004</v>
      </c>
    </row>
    <row r="1197" spans="2:7">
      <c r="B1197" s="526"/>
      <c r="C1197" s="526"/>
      <c r="G1197" s="2">
        <f t="shared" si="21"/>
        <v>108.80000000000004</v>
      </c>
    </row>
    <row r="1198" spans="2:7">
      <c r="B1198" s="526"/>
      <c r="C1198" s="526"/>
      <c r="G1198" s="2">
        <f t="shared" si="21"/>
        <v>108.80000000000004</v>
      </c>
    </row>
    <row r="1199" spans="2:7">
      <c r="B1199" s="526"/>
      <c r="C1199" s="526"/>
      <c r="G1199" s="2">
        <f t="shared" si="21"/>
        <v>108.80000000000004</v>
      </c>
    </row>
    <row r="1200" spans="2:7">
      <c r="B1200" s="526"/>
      <c r="C1200" s="526"/>
      <c r="G1200" s="2">
        <f t="shared" si="21"/>
        <v>108.80000000000004</v>
      </c>
    </row>
    <row r="1201" spans="2:7">
      <c r="B1201" s="526"/>
      <c r="C1201" s="526"/>
      <c r="G1201" s="2">
        <f t="shared" si="21"/>
        <v>108.80000000000004</v>
      </c>
    </row>
    <row r="1202" spans="2:7">
      <c r="B1202" s="526"/>
      <c r="C1202" s="526"/>
      <c r="G1202" s="2">
        <f t="shared" si="21"/>
        <v>108.80000000000004</v>
      </c>
    </row>
    <row r="1203" spans="2:7">
      <c r="B1203" s="526"/>
      <c r="C1203" s="526"/>
      <c r="G1203" s="2">
        <f t="shared" si="21"/>
        <v>108.80000000000004</v>
      </c>
    </row>
    <row r="1204" spans="2:7">
      <c r="B1204" s="526"/>
      <c r="C1204" s="526"/>
      <c r="G1204" s="2">
        <f t="shared" ref="G1204:G1267" si="22">+G1203+E1204-F1204</f>
        <v>108.80000000000004</v>
      </c>
    </row>
    <row r="1205" spans="2:7">
      <c r="B1205" s="526"/>
      <c r="C1205" s="526"/>
      <c r="G1205" s="2">
        <f t="shared" si="22"/>
        <v>108.80000000000004</v>
      </c>
    </row>
    <row r="1206" spans="2:7">
      <c r="B1206" s="526"/>
      <c r="C1206" s="526"/>
      <c r="G1206" s="2">
        <f t="shared" si="22"/>
        <v>108.80000000000004</v>
      </c>
    </row>
    <row r="1207" spans="2:7">
      <c r="B1207" s="526"/>
      <c r="C1207" s="526"/>
      <c r="G1207" s="2">
        <f t="shared" si="22"/>
        <v>108.80000000000004</v>
      </c>
    </row>
    <row r="1208" spans="2:7">
      <c r="B1208" s="526"/>
      <c r="C1208" s="526"/>
      <c r="G1208" s="2">
        <f t="shared" si="22"/>
        <v>108.80000000000004</v>
      </c>
    </row>
    <row r="1209" spans="2:7">
      <c r="B1209" s="526"/>
      <c r="C1209" s="526"/>
      <c r="G1209" s="2">
        <f t="shared" si="22"/>
        <v>108.80000000000004</v>
      </c>
    </row>
    <row r="1210" spans="2:7">
      <c r="B1210" s="526"/>
      <c r="C1210" s="526"/>
      <c r="G1210" s="2">
        <f t="shared" si="22"/>
        <v>108.80000000000004</v>
      </c>
    </row>
    <row r="1211" spans="2:7">
      <c r="B1211" s="526"/>
      <c r="C1211" s="526"/>
      <c r="G1211" s="2">
        <f t="shared" si="22"/>
        <v>108.80000000000004</v>
      </c>
    </row>
    <row r="1212" spans="2:7">
      <c r="B1212" s="526"/>
      <c r="C1212" s="526"/>
      <c r="G1212" s="2">
        <f t="shared" si="22"/>
        <v>108.80000000000004</v>
      </c>
    </row>
    <row r="1213" spans="2:7">
      <c r="B1213" s="526"/>
      <c r="C1213" s="526"/>
      <c r="G1213" s="2">
        <f t="shared" si="22"/>
        <v>108.80000000000004</v>
      </c>
    </row>
    <row r="1214" spans="2:7">
      <c r="B1214" s="526"/>
      <c r="C1214" s="526"/>
      <c r="G1214" s="2">
        <f t="shared" si="22"/>
        <v>108.80000000000004</v>
      </c>
    </row>
    <row r="1215" spans="2:7">
      <c r="B1215" s="526"/>
      <c r="C1215" s="526"/>
      <c r="G1215" s="2">
        <f t="shared" si="22"/>
        <v>108.80000000000004</v>
      </c>
    </row>
    <row r="1216" spans="2:7">
      <c r="B1216" s="526"/>
      <c r="C1216" s="526"/>
      <c r="G1216" s="2">
        <f t="shared" si="22"/>
        <v>108.80000000000004</v>
      </c>
    </row>
    <row r="1217" spans="2:7">
      <c r="B1217" s="526"/>
      <c r="C1217" s="526"/>
      <c r="G1217" s="2">
        <f t="shared" si="22"/>
        <v>108.80000000000004</v>
      </c>
    </row>
    <row r="1218" spans="2:7">
      <c r="B1218" s="526"/>
      <c r="C1218" s="526"/>
      <c r="G1218" s="2">
        <f t="shared" si="22"/>
        <v>108.80000000000004</v>
      </c>
    </row>
    <row r="1219" spans="2:7">
      <c r="B1219" s="526"/>
      <c r="C1219" s="526"/>
      <c r="G1219" s="2">
        <f t="shared" si="22"/>
        <v>108.80000000000004</v>
      </c>
    </row>
    <row r="1220" spans="2:7">
      <c r="B1220" s="526"/>
      <c r="C1220" s="526"/>
      <c r="G1220" s="2">
        <f t="shared" si="22"/>
        <v>108.80000000000004</v>
      </c>
    </row>
    <row r="1221" spans="2:7">
      <c r="B1221" s="526"/>
      <c r="C1221" s="526"/>
      <c r="G1221" s="2">
        <f t="shared" si="22"/>
        <v>108.80000000000004</v>
      </c>
    </row>
    <row r="1222" spans="2:7">
      <c r="B1222" s="526"/>
      <c r="C1222" s="526"/>
      <c r="G1222" s="2">
        <f t="shared" si="22"/>
        <v>108.80000000000004</v>
      </c>
    </row>
    <row r="1223" spans="2:7">
      <c r="B1223" s="526"/>
      <c r="C1223" s="526"/>
      <c r="G1223" s="2">
        <f t="shared" si="22"/>
        <v>108.80000000000004</v>
      </c>
    </row>
    <row r="1224" spans="2:7">
      <c r="B1224" s="526"/>
      <c r="C1224" s="526"/>
      <c r="G1224" s="2">
        <f t="shared" si="22"/>
        <v>108.80000000000004</v>
      </c>
    </row>
    <row r="1225" spans="2:7">
      <c r="B1225" s="526"/>
      <c r="C1225" s="526"/>
      <c r="G1225" s="2">
        <f t="shared" si="22"/>
        <v>108.80000000000004</v>
      </c>
    </row>
    <row r="1226" spans="2:7">
      <c r="B1226" s="526"/>
      <c r="C1226" s="526"/>
      <c r="G1226" s="2">
        <f t="shared" si="22"/>
        <v>108.80000000000004</v>
      </c>
    </row>
    <row r="1227" spans="2:7">
      <c r="B1227" s="526"/>
      <c r="C1227" s="526"/>
      <c r="G1227" s="2">
        <f t="shared" si="22"/>
        <v>108.80000000000004</v>
      </c>
    </row>
    <row r="1228" spans="2:7">
      <c r="B1228" s="526"/>
      <c r="C1228" s="526"/>
      <c r="G1228" s="2">
        <f t="shared" si="22"/>
        <v>108.80000000000004</v>
      </c>
    </row>
    <row r="1229" spans="2:7">
      <c r="B1229" s="526"/>
      <c r="C1229" s="526"/>
      <c r="G1229" s="2">
        <f t="shared" si="22"/>
        <v>108.80000000000004</v>
      </c>
    </row>
    <row r="1230" spans="2:7">
      <c r="B1230" s="526"/>
      <c r="C1230" s="526"/>
      <c r="G1230" s="2">
        <f t="shared" si="22"/>
        <v>108.80000000000004</v>
      </c>
    </row>
    <row r="1231" spans="2:7">
      <c r="B1231" s="526"/>
      <c r="C1231" s="526"/>
      <c r="G1231" s="2">
        <f t="shared" si="22"/>
        <v>108.80000000000004</v>
      </c>
    </row>
    <row r="1232" spans="2:7">
      <c r="B1232" s="526"/>
      <c r="C1232" s="526"/>
      <c r="G1232" s="2">
        <f t="shared" si="22"/>
        <v>108.80000000000004</v>
      </c>
    </row>
    <row r="1233" spans="2:7">
      <c r="B1233" s="526"/>
      <c r="C1233" s="526"/>
      <c r="G1233" s="2">
        <f t="shared" si="22"/>
        <v>108.80000000000004</v>
      </c>
    </row>
    <row r="1234" spans="2:7">
      <c r="B1234" s="526"/>
      <c r="C1234" s="526"/>
      <c r="G1234" s="2">
        <f t="shared" si="22"/>
        <v>108.80000000000004</v>
      </c>
    </row>
    <row r="1235" spans="2:7">
      <c r="B1235" s="526"/>
      <c r="C1235" s="526"/>
      <c r="G1235" s="2">
        <f t="shared" si="22"/>
        <v>108.80000000000004</v>
      </c>
    </row>
    <row r="1236" spans="2:7">
      <c r="B1236" s="526"/>
      <c r="C1236" s="526"/>
      <c r="G1236" s="2">
        <f t="shared" si="22"/>
        <v>108.80000000000004</v>
      </c>
    </row>
    <row r="1237" spans="2:7">
      <c r="B1237" s="526"/>
      <c r="C1237" s="526"/>
      <c r="G1237" s="2">
        <f t="shared" si="22"/>
        <v>108.80000000000004</v>
      </c>
    </row>
    <row r="1238" spans="2:7">
      <c r="B1238" s="526"/>
      <c r="C1238" s="526"/>
      <c r="G1238" s="2">
        <f t="shared" si="22"/>
        <v>108.80000000000004</v>
      </c>
    </row>
    <row r="1239" spans="2:7">
      <c r="B1239" s="526"/>
      <c r="C1239" s="526"/>
      <c r="G1239" s="2">
        <f t="shared" si="22"/>
        <v>108.80000000000004</v>
      </c>
    </row>
    <row r="1240" spans="2:7">
      <c r="B1240" s="526"/>
      <c r="C1240" s="526"/>
      <c r="G1240" s="2">
        <f t="shared" si="22"/>
        <v>108.80000000000004</v>
      </c>
    </row>
    <row r="1241" spans="2:7">
      <c r="B1241" s="526"/>
      <c r="C1241" s="526"/>
      <c r="G1241" s="2">
        <f t="shared" si="22"/>
        <v>108.80000000000004</v>
      </c>
    </row>
    <row r="1242" spans="2:7">
      <c r="B1242" s="526"/>
      <c r="C1242" s="526"/>
      <c r="G1242" s="2">
        <f t="shared" si="22"/>
        <v>108.80000000000004</v>
      </c>
    </row>
    <row r="1243" spans="2:7">
      <c r="B1243" s="526"/>
      <c r="C1243" s="526"/>
      <c r="G1243" s="2">
        <f t="shared" si="22"/>
        <v>108.80000000000004</v>
      </c>
    </row>
    <row r="1244" spans="2:7">
      <c r="B1244" s="526"/>
      <c r="C1244" s="526"/>
      <c r="G1244" s="2">
        <f t="shared" si="22"/>
        <v>108.80000000000004</v>
      </c>
    </row>
    <row r="1245" spans="2:7">
      <c r="B1245" s="526"/>
      <c r="C1245" s="526"/>
      <c r="G1245" s="2">
        <f t="shared" si="22"/>
        <v>108.80000000000004</v>
      </c>
    </row>
    <row r="1246" spans="2:7">
      <c r="B1246" s="526"/>
      <c r="C1246" s="526"/>
      <c r="G1246" s="2">
        <f t="shared" si="22"/>
        <v>108.80000000000004</v>
      </c>
    </row>
    <row r="1247" spans="2:7">
      <c r="B1247" s="526"/>
      <c r="C1247" s="526"/>
      <c r="G1247" s="2">
        <f t="shared" si="22"/>
        <v>108.80000000000004</v>
      </c>
    </row>
    <row r="1248" spans="2:7">
      <c r="B1248" s="526"/>
      <c r="C1248" s="526"/>
      <c r="G1248" s="2">
        <f t="shared" si="22"/>
        <v>108.80000000000004</v>
      </c>
    </row>
    <row r="1249" spans="2:7">
      <c r="B1249" s="526"/>
      <c r="C1249" s="526"/>
      <c r="G1249" s="2">
        <f t="shared" si="22"/>
        <v>108.80000000000004</v>
      </c>
    </row>
    <row r="1250" spans="2:7">
      <c r="B1250" s="526"/>
      <c r="C1250" s="526"/>
      <c r="G1250" s="2">
        <f t="shared" si="22"/>
        <v>108.80000000000004</v>
      </c>
    </row>
    <row r="1251" spans="2:7">
      <c r="B1251" s="526"/>
      <c r="C1251" s="526"/>
      <c r="G1251" s="2">
        <f t="shared" si="22"/>
        <v>108.80000000000004</v>
      </c>
    </row>
    <row r="1252" spans="2:7">
      <c r="B1252" s="526"/>
      <c r="C1252" s="526"/>
      <c r="G1252" s="2">
        <f t="shared" si="22"/>
        <v>108.80000000000004</v>
      </c>
    </row>
    <row r="1253" spans="2:7">
      <c r="B1253" s="526"/>
      <c r="C1253" s="526"/>
      <c r="G1253" s="2">
        <f t="shared" si="22"/>
        <v>108.80000000000004</v>
      </c>
    </row>
    <row r="1254" spans="2:7">
      <c r="B1254" s="526"/>
      <c r="C1254" s="526"/>
      <c r="G1254" s="2">
        <f t="shared" si="22"/>
        <v>108.80000000000004</v>
      </c>
    </row>
    <row r="1255" spans="2:7">
      <c r="B1255" s="526"/>
      <c r="C1255" s="526"/>
      <c r="G1255" s="2">
        <f t="shared" si="22"/>
        <v>108.80000000000004</v>
      </c>
    </row>
    <row r="1256" spans="2:7">
      <c r="B1256" s="526"/>
      <c r="C1256" s="526"/>
      <c r="G1256" s="2">
        <f t="shared" si="22"/>
        <v>108.80000000000004</v>
      </c>
    </row>
    <row r="1257" spans="2:7">
      <c r="B1257" s="526"/>
      <c r="C1257" s="526"/>
      <c r="G1257" s="2">
        <f t="shared" si="22"/>
        <v>108.80000000000004</v>
      </c>
    </row>
    <row r="1258" spans="2:7">
      <c r="B1258" s="526"/>
      <c r="C1258" s="526"/>
      <c r="G1258" s="2">
        <f t="shared" si="22"/>
        <v>108.80000000000004</v>
      </c>
    </row>
    <row r="1259" spans="2:7">
      <c r="B1259" s="526"/>
      <c r="C1259" s="526"/>
      <c r="G1259" s="2">
        <f t="shared" si="22"/>
        <v>108.80000000000004</v>
      </c>
    </row>
    <row r="1260" spans="2:7">
      <c r="B1260" s="526"/>
      <c r="C1260" s="526"/>
      <c r="G1260" s="2">
        <f t="shared" si="22"/>
        <v>108.80000000000004</v>
      </c>
    </row>
    <row r="1261" spans="2:7">
      <c r="B1261" s="526"/>
      <c r="C1261" s="526"/>
      <c r="G1261" s="2">
        <f t="shared" si="22"/>
        <v>108.80000000000004</v>
      </c>
    </row>
    <row r="1262" spans="2:7">
      <c r="B1262" s="526"/>
      <c r="C1262" s="526"/>
      <c r="G1262" s="2">
        <f t="shared" si="22"/>
        <v>108.80000000000004</v>
      </c>
    </row>
    <row r="1263" spans="2:7">
      <c r="B1263" s="526"/>
      <c r="C1263" s="526"/>
      <c r="G1263" s="2">
        <f t="shared" si="22"/>
        <v>108.80000000000004</v>
      </c>
    </row>
    <row r="1264" spans="2:7">
      <c r="B1264" s="526"/>
      <c r="C1264" s="526"/>
      <c r="G1264" s="2">
        <f t="shared" si="22"/>
        <v>108.80000000000004</v>
      </c>
    </row>
    <row r="1265" spans="2:7">
      <c r="B1265" s="526"/>
      <c r="C1265" s="526"/>
      <c r="G1265" s="2">
        <f t="shared" si="22"/>
        <v>108.80000000000004</v>
      </c>
    </row>
    <row r="1266" spans="2:7">
      <c r="B1266" s="526"/>
      <c r="C1266" s="526"/>
      <c r="G1266" s="2">
        <f t="shared" si="22"/>
        <v>108.80000000000004</v>
      </c>
    </row>
    <row r="1267" spans="2:7">
      <c r="B1267" s="526"/>
      <c r="C1267" s="526"/>
      <c r="G1267" s="2">
        <f t="shared" si="22"/>
        <v>108.80000000000004</v>
      </c>
    </row>
    <row r="1268" spans="2:7">
      <c r="B1268" s="526"/>
      <c r="C1268" s="526"/>
      <c r="G1268" s="2">
        <f t="shared" ref="G1268:G1321" si="23">+G1267+E1268-F1268</f>
        <v>108.80000000000004</v>
      </c>
    </row>
    <row r="1269" spans="2:7">
      <c r="B1269" s="526"/>
      <c r="C1269" s="526"/>
      <c r="G1269" s="2">
        <f t="shared" si="23"/>
        <v>108.80000000000004</v>
      </c>
    </row>
    <row r="1270" spans="2:7">
      <c r="B1270" s="526"/>
      <c r="C1270" s="526"/>
      <c r="G1270" s="2">
        <f t="shared" si="23"/>
        <v>108.80000000000004</v>
      </c>
    </row>
    <row r="1271" spans="2:7">
      <c r="B1271" s="526"/>
      <c r="C1271" s="526"/>
      <c r="G1271" s="2">
        <f t="shared" si="23"/>
        <v>108.80000000000004</v>
      </c>
    </row>
    <row r="1272" spans="2:7">
      <c r="B1272" s="526"/>
      <c r="C1272" s="526"/>
      <c r="G1272" s="2">
        <f t="shared" si="23"/>
        <v>108.80000000000004</v>
      </c>
    </row>
    <row r="1273" spans="2:7">
      <c r="B1273" s="526"/>
      <c r="C1273" s="526"/>
      <c r="G1273" s="2">
        <f t="shared" si="23"/>
        <v>108.80000000000004</v>
      </c>
    </row>
    <row r="1274" spans="2:7">
      <c r="B1274" s="526"/>
      <c r="C1274" s="526"/>
      <c r="G1274" s="2">
        <f t="shared" si="23"/>
        <v>108.80000000000004</v>
      </c>
    </row>
    <row r="1275" spans="2:7">
      <c r="B1275" s="526"/>
      <c r="C1275" s="526"/>
      <c r="G1275" s="2">
        <f t="shared" si="23"/>
        <v>108.80000000000004</v>
      </c>
    </row>
    <row r="1276" spans="2:7">
      <c r="B1276" s="526"/>
      <c r="C1276" s="526"/>
      <c r="G1276" s="2">
        <f t="shared" si="23"/>
        <v>108.80000000000004</v>
      </c>
    </row>
    <row r="1277" spans="2:7">
      <c r="B1277" s="526"/>
      <c r="C1277" s="526"/>
      <c r="G1277" s="2">
        <f t="shared" si="23"/>
        <v>108.80000000000004</v>
      </c>
    </row>
    <row r="1278" spans="2:7">
      <c r="B1278" s="526"/>
      <c r="C1278" s="526"/>
      <c r="G1278" s="2">
        <f t="shared" si="23"/>
        <v>108.80000000000004</v>
      </c>
    </row>
    <row r="1279" spans="2:7">
      <c r="B1279" s="526"/>
      <c r="C1279" s="526"/>
      <c r="G1279" s="2">
        <f t="shared" si="23"/>
        <v>108.80000000000004</v>
      </c>
    </row>
    <row r="1280" spans="2:7">
      <c r="B1280" s="526"/>
      <c r="C1280" s="526"/>
      <c r="G1280" s="2">
        <f t="shared" si="23"/>
        <v>108.80000000000004</v>
      </c>
    </row>
    <row r="1281" spans="2:7">
      <c r="B1281" s="526"/>
      <c r="C1281" s="526"/>
      <c r="G1281" s="2">
        <f t="shared" si="23"/>
        <v>108.80000000000004</v>
      </c>
    </row>
    <row r="1282" spans="2:7">
      <c r="B1282" s="526"/>
      <c r="C1282" s="526"/>
      <c r="G1282" s="2">
        <f t="shared" si="23"/>
        <v>108.80000000000004</v>
      </c>
    </row>
    <row r="1283" spans="2:7">
      <c r="B1283" s="526"/>
      <c r="C1283" s="526"/>
      <c r="G1283" s="2">
        <f t="shared" si="23"/>
        <v>108.80000000000004</v>
      </c>
    </row>
    <row r="1284" spans="2:7">
      <c r="B1284" s="526"/>
      <c r="C1284" s="526"/>
      <c r="G1284" s="2">
        <f t="shared" si="23"/>
        <v>108.80000000000004</v>
      </c>
    </row>
    <row r="1285" spans="2:7">
      <c r="B1285" s="526"/>
      <c r="C1285" s="526"/>
      <c r="G1285" s="2">
        <f t="shared" si="23"/>
        <v>108.80000000000004</v>
      </c>
    </row>
    <row r="1286" spans="2:7">
      <c r="B1286" s="526"/>
      <c r="C1286" s="526"/>
      <c r="G1286" s="2">
        <f t="shared" si="23"/>
        <v>108.80000000000004</v>
      </c>
    </row>
    <row r="1287" spans="2:7">
      <c r="B1287" s="526"/>
      <c r="C1287" s="526"/>
      <c r="G1287" s="2">
        <f t="shared" si="23"/>
        <v>108.80000000000004</v>
      </c>
    </row>
    <row r="1288" spans="2:7">
      <c r="B1288" s="526"/>
      <c r="C1288" s="526"/>
      <c r="G1288" s="2">
        <f t="shared" si="23"/>
        <v>108.80000000000004</v>
      </c>
    </row>
    <row r="1289" spans="2:7">
      <c r="B1289" s="526"/>
      <c r="C1289" s="526"/>
      <c r="G1289" s="2">
        <f t="shared" si="23"/>
        <v>108.80000000000004</v>
      </c>
    </row>
    <row r="1290" spans="2:7">
      <c r="B1290" s="526"/>
      <c r="C1290" s="526"/>
      <c r="G1290" s="2">
        <f t="shared" si="23"/>
        <v>108.80000000000004</v>
      </c>
    </row>
    <row r="1291" spans="2:7">
      <c r="B1291" s="526"/>
      <c r="C1291" s="526"/>
      <c r="G1291" s="2">
        <f t="shared" si="23"/>
        <v>108.80000000000004</v>
      </c>
    </row>
    <row r="1292" spans="2:7">
      <c r="B1292" s="526"/>
      <c r="C1292" s="526"/>
      <c r="G1292" s="2">
        <f t="shared" si="23"/>
        <v>108.80000000000004</v>
      </c>
    </row>
    <row r="1293" spans="2:7">
      <c r="B1293" s="526"/>
      <c r="C1293" s="526"/>
      <c r="G1293" s="2">
        <f t="shared" si="23"/>
        <v>108.80000000000004</v>
      </c>
    </row>
    <row r="1294" spans="2:7">
      <c r="B1294" s="526"/>
      <c r="C1294" s="526"/>
      <c r="G1294" s="2">
        <f t="shared" si="23"/>
        <v>108.80000000000004</v>
      </c>
    </row>
    <row r="1295" spans="2:7">
      <c r="B1295" s="526"/>
      <c r="C1295" s="526"/>
      <c r="G1295" s="2">
        <f t="shared" si="23"/>
        <v>108.80000000000004</v>
      </c>
    </row>
    <row r="1296" spans="2:7">
      <c r="B1296" s="526"/>
      <c r="C1296" s="526"/>
      <c r="G1296" s="2">
        <f t="shared" si="23"/>
        <v>108.80000000000004</v>
      </c>
    </row>
    <row r="1297" spans="2:7">
      <c r="B1297" s="526"/>
      <c r="C1297" s="526"/>
      <c r="G1297" s="2">
        <f t="shared" si="23"/>
        <v>108.80000000000004</v>
      </c>
    </row>
    <row r="1298" spans="2:7">
      <c r="B1298" s="526"/>
      <c r="C1298" s="526"/>
      <c r="G1298" s="2">
        <f t="shared" si="23"/>
        <v>108.80000000000004</v>
      </c>
    </row>
    <row r="1299" spans="2:7">
      <c r="B1299" s="526"/>
      <c r="C1299" s="526"/>
      <c r="G1299" s="2">
        <f t="shared" si="23"/>
        <v>108.80000000000004</v>
      </c>
    </row>
    <row r="1300" spans="2:7">
      <c r="B1300" s="526"/>
      <c r="C1300" s="526"/>
      <c r="G1300" s="2">
        <f t="shared" si="23"/>
        <v>108.80000000000004</v>
      </c>
    </row>
    <row r="1301" spans="2:7">
      <c r="B1301" s="526"/>
      <c r="C1301" s="526"/>
      <c r="G1301" s="2">
        <f t="shared" si="23"/>
        <v>108.80000000000004</v>
      </c>
    </row>
    <row r="1302" spans="2:7">
      <c r="B1302" s="526"/>
      <c r="C1302" s="526"/>
      <c r="G1302" s="2">
        <f t="shared" si="23"/>
        <v>108.80000000000004</v>
      </c>
    </row>
    <row r="1303" spans="2:7">
      <c r="B1303" s="526"/>
      <c r="C1303" s="526"/>
      <c r="G1303" s="2">
        <f t="shared" si="23"/>
        <v>108.80000000000004</v>
      </c>
    </row>
    <row r="1304" spans="2:7">
      <c r="B1304" s="526"/>
      <c r="C1304" s="526"/>
      <c r="G1304" s="2">
        <f t="shared" si="23"/>
        <v>108.80000000000004</v>
      </c>
    </row>
    <row r="1305" spans="2:7">
      <c r="B1305" s="526"/>
      <c r="C1305" s="526"/>
      <c r="G1305" s="2">
        <f t="shared" si="23"/>
        <v>108.80000000000004</v>
      </c>
    </row>
    <row r="1306" spans="2:7">
      <c r="B1306" s="526"/>
      <c r="C1306" s="526"/>
      <c r="G1306" s="2">
        <f t="shared" si="23"/>
        <v>108.80000000000004</v>
      </c>
    </row>
    <row r="1307" spans="2:7">
      <c r="B1307" s="526"/>
      <c r="C1307" s="526"/>
      <c r="G1307" s="2">
        <f t="shared" si="23"/>
        <v>108.80000000000004</v>
      </c>
    </row>
    <row r="1308" spans="2:7">
      <c r="B1308" s="526"/>
      <c r="C1308" s="526"/>
      <c r="G1308" s="2">
        <f t="shared" si="23"/>
        <v>108.80000000000004</v>
      </c>
    </row>
    <row r="1309" spans="2:7">
      <c r="B1309" s="526"/>
      <c r="C1309" s="526"/>
      <c r="G1309" s="2">
        <f t="shared" si="23"/>
        <v>108.80000000000004</v>
      </c>
    </row>
    <row r="1310" spans="2:7">
      <c r="B1310" s="526"/>
      <c r="C1310" s="526"/>
      <c r="G1310" s="2">
        <f t="shared" si="23"/>
        <v>108.80000000000004</v>
      </c>
    </row>
    <row r="1311" spans="2:7">
      <c r="B1311" s="526"/>
      <c r="C1311" s="526"/>
      <c r="G1311" s="2">
        <f t="shared" si="23"/>
        <v>108.80000000000004</v>
      </c>
    </row>
    <row r="1312" spans="2:7">
      <c r="B1312" s="526"/>
      <c r="C1312" s="526"/>
      <c r="G1312" s="2">
        <f t="shared" si="23"/>
        <v>108.80000000000004</v>
      </c>
    </row>
    <row r="1313" spans="2:7">
      <c r="B1313" s="526"/>
      <c r="C1313" s="526"/>
      <c r="G1313" s="2">
        <f t="shared" si="23"/>
        <v>108.80000000000004</v>
      </c>
    </row>
    <row r="1314" spans="2:7">
      <c r="B1314" s="526"/>
      <c r="C1314" s="526"/>
      <c r="G1314" s="2">
        <f t="shared" si="23"/>
        <v>108.80000000000004</v>
      </c>
    </row>
    <row r="1315" spans="2:7">
      <c r="B1315" s="526"/>
      <c r="C1315" s="526"/>
      <c r="G1315" s="2">
        <f t="shared" si="23"/>
        <v>108.80000000000004</v>
      </c>
    </row>
    <row r="1316" spans="2:7">
      <c r="B1316" s="526"/>
      <c r="C1316" s="526"/>
      <c r="G1316" s="2">
        <f t="shared" si="23"/>
        <v>108.80000000000004</v>
      </c>
    </row>
    <row r="1317" spans="2:7">
      <c r="B1317" s="526"/>
      <c r="C1317" s="526"/>
      <c r="G1317" s="2">
        <f t="shared" si="23"/>
        <v>108.80000000000004</v>
      </c>
    </row>
    <row r="1318" spans="2:7">
      <c r="B1318" s="526"/>
      <c r="C1318" s="526"/>
      <c r="G1318" s="2">
        <f t="shared" si="23"/>
        <v>108.80000000000004</v>
      </c>
    </row>
    <row r="1319" spans="2:7">
      <c r="B1319" s="526"/>
      <c r="C1319" s="526"/>
      <c r="G1319" s="2">
        <f t="shared" si="23"/>
        <v>108.80000000000004</v>
      </c>
    </row>
    <row r="1320" spans="2:7">
      <c r="B1320" s="526"/>
      <c r="C1320" s="526"/>
      <c r="G1320" s="2">
        <f t="shared" si="23"/>
        <v>108.80000000000004</v>
      </c>
    </row>
    <row r="1321" spans="2:7">
      <c r="B1321" s="526"/>
      <c r="C1321" s="526"/>
      <c r="G1321" s="2">
        <f t="shared" si="23"/>
        <v>108.80000000000004</v>
      </c>
    </row>
  </sheetData>
  <autoFilter ref="A4:G604" xr:uid="{00000000-0001-0000-2200-000000000000}"/>
  <mergeCells count="6">
    <mergeCell ref="J953:L953"/>
    <mergeCell ref="B2:G2"/>
    <mergeCell ref="I817:K817"/>
    <mergeCell ref="I882:K882"/>
    <mergeCell ref="I905:K905"/>
    <mergeCell ref="J936:K936"/>
  </mergeCells>
  <pageMargins left="0" right="0" top="0.75" bottom="0.75" header="0.3" footer="0.3"/>
  <pageSetup paperSize="9" orientation="portrait" r:id="rId1"/>
  <legacy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344A0-D361-4F1B-BB36-B59B809ED432}">
  <sheetPr>
    <pageSetUpPr fitToPage="1"/>
  </sheetPr>
  <dimension ref="A2:S1317"/>
  <sheetViews>
    <sheetView topLeftCell="A1009" zoomScaleNormal="100" workbookViewId="0">
      <selection activeCell="E1017" sqref="E1017"/>
    </sheetView>
  </sheetViews>
  <sheetFormatPr defaultColWidth="11.42578125" defaultRowHeight="15"/>
  <cols>
    <col min="1" max="1" width="11.42578125" style="7"/>
    <col min="2" max="2" width="15.28515625" style="9" customWidth="1"/>
    <col min="3" max="3" width="17.85546875" style="9" bestFit="1" customWidth="1"/>
    <col min="4" max="4" width="47.28515625" bestFit="1" customWidth="1"/>
    <col min="5" max="7" width="11.42578125" style="2"/>
    <col min="8" max="10" width="16.7109375" customWidth="1"/>
    <col min="11" max="11" width="28.85546875" customWidth="1"/>
    <col min="12" max="12" width="21.42578125" bestFit="1" customWidth="1"/>
    <col min="13" max="13" width="12.42578125" bestFit="1" customWidth="1"/>
    <col min="15" max="15" width="23" bestFit="1" customWidth="1"/>
  </cols>
  <sheetData>
    <row r="2" spans="1:12">
      <c r="B2" s="543" t="s">
        <v>605</v>
      </c>
      <c r="C2" s="543"/>
      <c r="D2" s="543"/>
      <c r="E2" s="543"/>
      <c r="F2" s="543"/>
      <c r="G2" s="543"/>
    </row>
    <row r="3" spans="1:12">
      <c r="B3" s="526"/>
      <c r="C3" s="526"/>
      <c r="K3" s="427"/>
      <c r="L3" s="427"/>
    </row>
    <row r="4" spans="1:12" ht="45.75">
      <c r="A4" s="43" t="s">
        <v>1</v>
      </c>
      <c r="B4" s="528" t="s">
        <v>2</v>
      </c>
      <c r="C4" s="528" t="s">
        <v>3</v>
      </c>
      <c r="D4" s="528" t="s">
        <v>4</v>
      </c>
      <c r="E4" s="13" t="s">
        <v>5</v>
      </c>
      <c r="F4" s="13" t="s">
        <v>6</v>
      </c>
      <c r="G4" s="13" t="s">
        <v>7</v>
      </c>
      <c r="K4" s="427"/>
      <c r="L4" s="427"/>
    </row>
    <row r="5" spans="1:12" hidden="1">
      <c r="A5" s="7">
        <v>42736</v>
      </c>
      <c r="B5" s="526" t="s">
        <v>8</v>
      </c>
      <c r="C5" s="526"/>
      <c r="G5" s="2">
        <v>1541.3</v>
      </c>
    </row>
    <row r="6" spans="1:12" hidden="1">
      <c r="A6" s="7">
        <v>42736</v>
      </c>
      <c r="B6" s="526" t="s">
        <v>338</v>
      </c>
      <c r="C6" s="526"/>
      <c r="E6" s="2">
        <v>13.1</v>
      </c>
      <c r="G6" s="2">
        <f t="shared" ref="G6:G69" si="0">+G5+E6-F6</f>
        <v>1554.3999999999999</v>
      </c>
    </row>
    <row r="7" spans="1:12" hidden="1">
      <c r="A7" s="7">
        <v>42860</v>
      </c>
      <c r="B7" s="526">
        <v>12726</v>
      </c>
      <c r="C7" s="526" t="s">
        <v>9</v>
      </c>
      <c r="F7" s="2">
        <v>200</v>
      </c>
      <c r="G7" s="2">
        <f t="shared" si="0"/>
        <v>1354.3999999999999</v>
      </c>
    </row>
    <row r="8" spans="1:12" hidden="1">
      <c r="A8" s="7">
        <v>42860</v>
      </c>
      <c r="B8" s="526">
        <v>12724</v>
      </c>
      <c r="C8" s="526" t="s">
        <v>9</v>
      </c>
      <c r="F8" s="2">
        <v>93.1</v>
      </c>
      <c r="G8" s="2">
        <f t="shared" si="0"/>
        <v>1261.3</v>
      </c>
    </row>
    <row r="9" spans="1:12" hidden="1">
      <c r="A9" s="7">
        <v>42855</v>
      </c>
      <c r="B9" s="526" t="s">
        <v>114</v>
      </c>
      <c r="C9" s="526" t="s">
        <v>9</v>
      </c>
      <c r="F9" s="2">
        <v>8.1999999999999993</v>
      </c>
      <c r="G9" s="2">
        <f t="shared" si="0"/>
        <v>1253.0999999999999</v>
      </c>
    </row>
    <row r="10" spans="1:12" hidden="1">
      <c r="A10" s="7">
        <v>42886</v>
      </c>
      <c r="B10" s="526" t="s">
        <v>114</v>
      </c>
      <c r="C10" s="526" t="s">
        <v>9</v>
      </c>
      <c r="F10" s="2">
        <v>14.2</v>
      </c>
      <c r="G10" s="2">
        <f t="shared" si="0"/>
        <v>1238.8999999999999</v>
      </c>
    </row>
    <row r="11" spans="1:12" hidden="1">
      <c r="A11" s="7">
        <v>42916</v>
      </c>
      <c r="B11" s="526" t="s">
        <v>114</v>
      </c>
      <c r="C11" s="526" t="s">
        <v>9</v>
      </c>
      <c r="F11" s="2">
        <v>11.9</v>
      </c>
      <c r="G11" s="2">
        <f t="shared" si="0"/>
        <v>1226.9999999999998</v>
      </c>
    </row>
    <row r="12" spans="1:12" hidden="1">
      <c r="A12" s="7">
        <v>42947</v>
      </c>
      <c r="B12" s="526" t="s">
        <v>114</v>
      </c>
      <c r="C12" s="526" t="s">
        <v>9</v>
      </c>
      <c r="F12" s="2">
        <v>23.5</v>
      </c>
      <c r="G12" s="2">
        <f t="shared" si="0"/>
        <v>1203.4999999999998</v>
      </c>
    </row>
    <row r="13" spans="1:12" hidden="1">
      <c r="A13" s="7">
        <v>42978</v>
      </c>
      <c r="B13" s="526" t="s">
        <v>114</v>
      </c>
      <c r="C13" s="526" t="s">
        <v>9</v>
      </c>
      <c r="F13" s="2">
        <v>30.5</v>
      </c>
      <c r="G13" s="2">
        <f t="shared" si="0"/>
        <v>1172.9999999999998</v>
      </c>
    </row>
    <row r="14" spans="1:12" hidden="1">
      <c r="A14" s="7">
        <v>43008</v>
      </c>
      <c r="B14" s="526" t="s">
        <v>114</v>
      </c>
      <c r="C14" s="526" t="s">
        <v>9</v>
      </c>
      <c r="F14" s="2">
        <v>17.5</v>
      </c>
      <c r="G14" s="2">
        <f t="shared" si="0"/>
        <v>1155.4999999999998</v>
      </c>
      <c r="H14" s="8"/>
      <c r="I14" s="8"/>
      <c r="J14" s="8"/>
      <c r="K14" s="8"/>
    </row>
    <row r="15" spans="1:12" hidden="1">
      <c r="A15" s="7">
        <v>43032</v>
      </c>
      <c r="B15" s="526">
        <v>13876</v>
      </c>
      <c r="C15" s="526" t="s">
        <v>9</v>
      </c>
      <c r="F15" s="2">
        <v>200</v>
      </c>
      <c r="G15" s="2">
        <f t="shared" si="0"/>
        <v>955.49999999999977</v>
      </c>
    </row>
    <row r="16" spans="1:12" hidden="1">
      <c r="A16" s="7">
        <v>43048</v>
      </c>
      <c r="B16" s="526">
        <v>13951</v>
      </c>
      <c r="C16" s="526" t="s">
        <v>9</v>
      </c>
      <c r="F16" s="2">
        <v>60</v>
      </c>
      <c r="G16" s="2">
        <f t="shared" si="0"/>
        <v>895.49999999999977</v>
      </c>
    </row>
    <row r="17" spans="1:7" hidden="1">
      <c r="A17" s="7">
        <v>43100</v>
      </c>
      <c r="B17" s="526" t="s">
        <v>114</v>
      </c>
      <c r="C17" s="526" t="s">
        <v>9</v>
      </c>
      <c r="F17" s="2">
        <v>37</v>
      </c>
      <c r="G17" s="2">
        <f t="shared" si="0"/>
        <v>858.49999999999977</v>
      </c>
    </row>
    <row r="18" spans="1:7" hidden="1">
      <c r="A18" s="7">
        <v>43131</v>
      </c>
      <c r="B18" s="526" t="s">
        <v>114</v>
      </c>
      <c r="C18" s="526" t="s">
        <v>9</v>
      </c>
      <c r="F18" s="2">
        <v>15.4</v>
      </c>
      <c r="G18" s="2">
        <f t="shared" si="0"/>
        <v>843.0999999999998</v>
      </c>
    </row>
    <row r="19" spans="1:7" hidden="1">
      <c r="A19" s="7">
        <v>43173</v>
      </c>
      <c r="B19" s="526">
        <v>14828</v>
      </c>
      <c r="C19" s="526" t="s">
        <v>9</v>
      </c>
      <c r="F19" s="2">
        <v>100</v>
      </c>
      <c r="G19" s="2">
        <f t="shared" si="0"/>
        <v>743.0999999999998</v>
      </c>
    </row>
    <row r="20" spans="1:7" hidden="1">
      <c r="A20" s="7">
        <v>43216</v>
      </c>
      <c r="B20" s="526">
        <v>15199</v>
      </c>
      <c r="C20" s="526" t="s">
        <v>9</v>
      </c>
      <c r="F20" s="2">
        <v>100</v>
      </c>
      <c r="G20" s="2">
        <f t="shared" si="0"/>
        <v>643.0999999999998</v>
      </c>
    </row>
    <row r="21" spans="1:7" hidden="1">
      <c r="A21" s="7">
        <v>43307</v>
      </c>
      <c r="B21" s="526">
        <v>15832</v>
      </c>
      <c r="C21" s="526" t="s">
        <v>9</v>
      </c>
      <c r="F21" s="2">
        <v>343.1</v>
      </c>
      <c r="G21" s="2">
        <f t="shared" si="0"/>
        <v>299.99999999999977</v>
      </c>
    </row>
    <row r="22" spans="1:7" hidden="1">
      <c r="A22" s="7">
        <v>43451</v>
      </c>
      <c r="B22" s="526">
        <v>16780</v>
      </c>
      <c r="C22" s="526" t="s">
        <v>9</v>
      </c>
      <c r="F22" s="2">
        <v>100</v>
      </c>
      <c r="G22" s="2">
        <f t="shared" si="0"/>
        <v>199.99999999999977</v>
      </c>
    </row>
    <row r="23" spans="1:7" hidden="1">
      <c r="A23" s="7">
        <v>43549</v>
      </c>
      <c r="B23" s="526">
        <v>17386</v>
      </c>
      <c r="C23" s="526" t="s">
        <v>606</v>
      </c>
      <c r="F23" s="2">
        <v>200</v>
      </c>
      <c r="G23" s="2">
        <f t="shared" si="0"/>
        <v>-2.2737367544323206E-13</v>
      </c>
    </row>
    <row r="24" spans="1:7" hidden="1">
      <c r="A24" s="44">
        <v>42766</v>
      </c>
      <c r="B24" s="525" t="s">
        <v>14</v>
      </c>
      <c r="C24" s="525" t="s">
        <v>15</v>
      </c>
      <c r="D24" t="s">
        <v>16</v>
      </c>
      <c r="E24" s="2">
        <v>84.8</v>
      </c>
      <c r="G24" s="2">
        <f t="shared" si="0"/>
        <v>84.79999999999977</v>
      </c>
    </row>
    <row r="25" spans="1:7" hidden="1">
      <c r="B25" s="526"/>
      <c r="C25" s="526"/>
      <c r="D25" t="s">
        <v>17</v>
      </c>
      <c r="E25" s="2">
        <v>31.9</v>
      </c>
      <c r="G25" s="2">
        <f t="shared" si="0"/>
        <v>116.69999999999976</v>
      </c>
    </row>
    <row r="26" spans="1:7" hidden="1">
      <c r="B26" s="526"/>
      <c r="C26" s="526"/>
      <c r="D26" t="s">
        <v>18</v>
      </c>
      <c r="E26" s="2">
        <v>60</v>
      </c>
      <c r="G26" s="2">
        <f t="shared" si="0"/>
        <v>176.69999999999976</v>
      </c>
    </row>
    <row r="27" spans="1:7" hidden="1">
      <c r="B27" s="526"/>
      <c r="C27" s="526"/>
      <c r="D27" t="s">
        <v>19</v>
      </c>
      <c r="E27" s="2">
        <v>2</v>
      </c>
      <c r="G27" s="2">
        <f t="shared" si="0"/>
        <v>178.69999999999976</v>
      </c>
    </row>
    <row r="28" spans="1:7" hidden="1">
      <c r="A28" s="7">
        <v>42765</v>
      </c>
      <c r="B28" s="526" t="s">
        <v>114</v>
      </c>
      <c r="C28" s="526" t="s">
        <v>15</v>
      </c>
      <c r="D28" t="s">
        <v>16</v>
      </c>
      <c r="F28" s="2">
        <v>84.8</v>
      </c>
      <c r="G28" s="2">
        <f t="shared" si="0"/>
        <v>93.899999999999764</v>
      </c>
    </row>
    <row r="29" spans="1:7" hidden="1">
      <c r="A29" s="7">
        <v>42765</v>
      </c>
      <c r="B29" s="526" t="s">
        <v>114</v>
      </c>
      <c r="C29" s="526" t="s">
        <v>15</v>
      </c>
      <c r="D29" t="s">
        <v>17</v>
      </c>
      <c r="F29" s="2">
        <v>23.7</v>
      </c>
      <c r="G29" s="2">
        <f t="shared" si="0"/>
        <v>70.199999999999761</v>
      </c>
    </row>
    <row r="30" spans="1:7" hidden="1">
      <c r="A30" s="7">
        <v>42765</v>
      </c>
      <c r="B30" s="526" t="s">
        <v>114</v>
      </c>
      <c r="C30" s="526" t="s">
        <v>15</v>
      </c>
      <c r="D30" t="s">
        <v>18</v>
      </c>
      <c r="F30" s="2">
        <v>60</v>
      </c>
      <c r="G30" s="2">
        <f t="shared" si="0"/>
        <v>10.199999999999761</v>
      </c>
    </row>
    <row r="31" spans="1:7" hidden="1">
      <c r="A31" s="7">
        <v>42765</v>
      </c>
      <c r="B31" s="526" t="s">
        <v>114</v>
      </c>
      <c r="C31" s="526" t="s">
        <v>15</v>
      </c>
      <c r="D31" t="s">
        <v>19</v>
      </c>
      <c r="F31" s="2">
        <v>2</v>
      </c>
      <c r="G31" s="2">
        <f t="shared" si="0"/>
        <v>8.1999999999997613</v>
      </c>
    </row>
    <row r="32" spans="1:7" hidden="1">
      <c r="A32" s="7">
        <v>42860</v>
      </c>
      <c r="B32" s="526">
        <v>12724</v>
      </c>
      <c r="C32" s="526" t="s">
        <v>15</v>
      </c>
      <c r="D32" t="s">
        <v>17</v>
      </c>
      <c r="F32" s="2">
        <v>8.1999999999999993</v>
      </c>
      <c r="G32" s="2">
        <f t="shared" si="0"/>
        <v>-2.3803181647963356E-13</v>
      </c>
    </row>
    <row r="33" spans="1:7" hidden="1">
      <c r="A33" s="44">
        <v>42794</v>
      </c>
      <c r="B33" s="525" t="s">
        <v>14</v>
      </c>
      <c r="C33" s="525" t="s">
        <v>20</v>
      </c>
      <c r="D33" t="s">
        <v>16</v>
      </c>
      <c r="E33" s="2">
        <v>87</v>
      </c>
      <c r="G33" s="2">
        <f t="shared" si="0"/>
        <v>86.999999999999758</v>
      </c>
    </row>
    <row r="34" spans="1:7" hidden="1">
      <c r="B34" s="526"/>
      <c r="C34" s="526"/>
      <c r="D34" t="s">
        <v>17</v>
      </c>
      <c r="E34" s="2">
        <v>22</v>
      </c>
      <c r="G34" s="2">
        <f t="shared" si="0"/>
        <v>108.99999999999976</v>
      </c>
    </row>
    <row r="35" spans="1:7" hidden="1">
      <c r="B35" s="526"/>
      <c r="C35" s="526"/>
      <c r="D35" t="s">
        <v>18</v>
      </c>
      <c r="E35" s="2">
        <v>56</v>
      </c>
      <c r="G35" s="2">
        <f t="shared" si="0"/>
        <v>164.99999999999977</v>
      </c>
    </row>
    <row r="36" spans="1:7" hidden="1">
      <c r="B36" s="526"/>
      <c r="C36" s="526"/>
      <c r="D36" t="s">
        <v>19</v>
      </c>
      <c r="E36" s="2">
        <v>2</v>
      </c>
      <c r="G36" s="2">
        <f t="shared" si="0"/>
        <v>166.99999999999977</v>
      </c>
    </row>
    <row r="37" spans="1:7" hidden="1">
      <c r="B37" s="526"/>
      <c r="C37" s="526"/>
      <c r="D37" t="s">
        <v>21</v>
      </c>
      <c r="E37" s="2">
        <v>85</v>
      </c>
      <c r="G37" s="2">
        <f t="shared" si="0"/>
        <v>251.99999999999977</v>
      </c>
    </row>
    <row r="38" spans="1:7" hidden="1">
      <c r="A38" s="7">
        <v>42794</v>
      </c>
      <c r="B38" s="526" t="s">
        <v>114</v>
      </c>
      <c r="C38" s="526" t="s">
        <v>20</v>
      </c>
      <c r="D38" t="s">
        <v>16</v>
      </c>
      <c r="F38" s="2">
        <v>87</v>
      </c>
      <c r="G38" s="2">
        <f t="shared" si="0"/>
        <v>164.99999999999977</v>
      </c>
    </row>
    <row r="39" spans="1:7" hidden="1">
      <c r="A39" s="7">
        <v>42794</v>
      </c>
      <c r="B39" s="526" t="s">
        <v>114</v>
      </c>
      <c r="C39" s="526" t="s">
        <v>20</v>
      </c>
      <c r="D39" t="s">
        <v>17</v>
      </c>
      <c r="F39" s="2">
        <v>18</v>
      </c>
      <c r="G39" s="2">
        <f t="shared" si="0"/>
        <v>146.99999999999977</v>
      </c>
    </row>
    <row r="40" spans="1:7" hidden="1">
      <c r="A40" s="7">
        <v>42794</v>
      </c>
      <c r="B40" s="526" t="s">
        <v>114</v>
      </c>
      <c r="C40" s="526" t="s">
        <v>20</v>
      </c>
      <c r="D40" t="s">
        <v>18</v>
      </c>
      <c r="F40" s="2">
        <v>56</v>
      </c>
      <c r="G40" s="2">
        <f t="shared" si="0"/>
        <v>90.999999999999773</v>
      </c>
    </row>
    <row r="41" spans="1:7" hidden="1">
      <c r="A41" s="7">
        <v>42794</v>
      </c>
      <c r="B41" s="526" t="s">
        <v>114</v>
      </c>
      <c r="C41" s="526" t="s">
        <v>20</v>
      </c>
      <c r="D41" t="s">
        <v>19</v>
      </c>
      <c r="F41" s="2">
        <v>2</v>
      </c>
      <c r="G41" s="2">
        <f t="shared" si="0"/>
        <v>88.999999999999773</v>
      </c>
    </row>
    <row r="42" spans="1:7" hidden="1">
      <c r="A42" s="7">
        <v>42860</v>
      </c>
      <c r="B42" s="526">
        <v>12724</v>
      </c>
      <c r="C42" s="526" t="s">
        <v>20</v>
      </c>
      <c r="D42" t="s">
        <v>17</v>
      </c>
      <c r="F42" s="2">
        <v>4</v>
      </c>
      <c r="G42" s="2">
        <f t="shared" si="0"/>
        <v>84.999999999999773</v>
      </c>
    </row>
    <row r="43" spans="1:7" hidden="1">
      <c r="A43" s="7">
        <v>43067</v>
      </c>
      <c r="B43" s="526" t="s">
        <v>12</v>
      </c>
      <c r="C43" s="526" t="s">
        <v>20</v>
      </c>
      <c r="D43" t="s">
        <v>21</v>
      </c>
      <c r="F43" s="2">
        <v>85</v>
      </c>
      <c r="G43" s="2">
        <f t="shared" si="0"/>
        <v>-2.2737367544323206E-13</v>
      </c>
    </row>
    <row r="44" spans="1:7" hidden="1">
      <c r="A44" s="44">
        <v>42825</v>
      </c>
      <c r="B44" s="525" t="s">
        <v>14</v>
      </c>
      <c r="C44" s="525" t="s">
        <v>23</v>
      </c>
      <c r="D44" t="s">
        <v>16</v>
      </c>
      <c r="E44" s="2">
        <v>83.4</v>
      </c>
      <c r="G44" s="2">
        <f t="shared" si="0"/>
        <v>83.399999999999778</v>
      </c>
    </row>
    <row r="45" spans="1:7" hidden="1">
      <c r="B45" s="526"/>
      <c r="C45" s="526"/>
      <c r="D45" t="s">
        <v>17</v>
      </c>
      <c r="E45" s="2">
        <v>18.3</v>
      </c>
      <c r="G45" s="2">
        <f t="shared" si="0"/>
        <v>101.69999999999978</v>
      </c>
    </row>
    <row r="46" spans="1:7" hidden="1">
      <c r="B46" s="526"/>
      <c r="C46" s="526"/>
      <c r="D46" t="s">
        <v>18</v>
      </c>
      <c r="E46" s="2">
        <v>60</v>
      </c>
      <c r="G46" s="2">
        <f t="shared" si="0"/>
        <v>161.69999999999976</v>
      </c>
    </row>
    <row r="47" spans="1:7" hidden="1">
      <c r="B47" s="526"/>
      <c r="C47" s="526"/>
      <c r="D47" t="s">
        <v>19</v>
      </c>
      <c r="E47" s="2">
        <v>2</v>
      </c>
      <c r="G47" s="2">
        <f t="shared" si="0"/>
        <v>163.69999999999976</v>
      </c>
    </row>
    <row r="48" spans="1:7" hidden="1">
      <c r="A48" s="7">
        <v>42824</v>
      </c>
      <c r="B48" s="526" t="s">
        <v>114</v>
      </c>
      <c r="C48" s="526" t="s">
        <v>23</v>
      </c>
      <c r="D48" t="s">
        <v>16</v>
      </c>
      <c r="F48" s="2">
        <v>83.4</v>
      </c>
      <c r="G48" s="2">
        <f t="shared" si="0"/>
        <v>80.299999999999756</v>
      </c>
    </row>
    <row r="49" spans="1:7" hidden="1">
      <c r="A49" s="7">
        <v>42824</v>
      </c>
      <c r="B49" s="526" t="s">
        <v>114</v>
      </c>
      <c r="C49" s="526" t="s">
        <v>23</v>
      </c>
      <c r="D49" t="s">
        <v>17</v>
      </c>
      <c r="F49" s="2">
        <v>15.6</v>
      </c>
      <c r="G49" s="2">
        <f t="shared" si="0"/>
        <v>64.699999999999761</v>
      </c>
    </row>
    <row r="50" spans="1:7" hidden="1">
      <c r="A50" s="7">
        <v>42824</v>
      </c>
      <c r="B50" s="526" t="s">
        <v>114</v>
      </c>
      <c r="C50" s="526" t="s">
        <v>23</v>
      </c>
      <c r="D50" t="s">
        <v>18</v>
      </c>
      <c r="F50" s="2">
        <v>60</v>
      </c>
      <c r="G50" s="2">
        <f t="shared" si="0"/>
        <v>4.6999999999997613</v>
      </c>
    </row>
    <row r="51" spans="1:7" hidden="1">
      <c r="A51" s="7">
        <v>42824</v>
      </c>
      <c r="B51" s="526" t="s">
        <v>114</v>
      </c>
      <c r="C51" s="526" t="s">
        <v>23</v>
      </c>
      <c r="D51" t="s">
        <v>19</v>
      </c>
      <c r="F51" s="2">
        <v>2</v>
      </c>
      <c r="G51" s="2">
        <f t="shared" si="0"/>
        <v>2.6999999999997613</v>
      </c>
    </row>
    <row r="52" spans="1:7" hidden="1">
      <c r="A52" s="7">
        <v>42860</v>
      </c>
      <c r="B52" s="526">
        <v>12724</v>
      </c>
      <c r="C52" s="526" t="s">
        <v>23</v>
      </c>
      <c r="D52" t="s">
        <v>17</v>
      </c>
      <c r="F52" s="2">
        <v>2.7</v>
      </c>
      <c r="G52" s="2">
        <f t="shared" si="0"/>
        <v>-2.3891999489933369E-13</v>
      </c>
    </row>
    <row r="53" spans="1:7" hidden="1">
      <c r="A53" s="44">
        <v>42855</v>
      </c>
      <c r="B53" s="525" t="s">
        <v>14</v>
      </c>
      <c r="C53" s="525" t="s">
        <v>24</v>
      </c>
      <c r="D53" t="s">
        <v>16</v>
      </c>
      <c r="E53" s="2">
        <v>85</v>
      </c>
      <c r="G53" s="2">
        <f t="shared" si="0"/>
        <v>84.999999999999758</v>
      </c>
    </row>
    <row r="54" spans="1:7" hidden="1">
      <c r="B54" s="526"/>
      <c r="C54" s="526"/>
      <c r="D54" t="s">
        <v>17</v>
      </c>
      <c r="E54" s="2">
        <v>15.3</v>
      </c>
      <c r="G54" s="2">
        <f t="shared" si="0"/>
        <v>100.29999999999976</v>
      </c>
    </row>
    <row r="55" spans="1:7" hidden="1">
      <c r="B55" s="526"/>
      <c r="C55" s="526"/>
      <c r="D55" t="s">
        <v>18</v>
      </c>
      <c r="E55" s="2">
        <v>60</v>
      </c>
      <c r="G55" s="2">
        <f t="shared" si="0"/>
        <v>160.29999999999976</v>
      </c>
    </row>
    <row r="56" spans="1:7" hidden="1">
      <c r="B56" s="526"/>
      <c r="C56" s="526"/>
      <c r="D56" t="s">
        <v>19</v>
      </c>
      <c r="E56" s="2">
        <v>2</v>
      </c>
      <c r="G56" s="2">
        <f t="shared" si="0"/>
        <v>162.29999999999976</v>
      </c>
    </row>
    <row r="57" spans="1:7" hidden="1">
      <c r="A57" s="7">
        <v>42854</v>
      </c>
      <c r="B57" s="526" t="s">
        <v>114</v>
      </c>
      <c r="C57" s="526" t="s">
        <v>24</v>
      </c>
      <c r="D57" t="s">
        <v>16</v>
      </c>
      <c r="F57" s="2">
        <v>85</v>
      </c>
      <c r="G57" s="2">
        <f t="shared" si="0"/>
        <v>77.299999999999756</v>
      </c>
    </row>
    <row r="58" spans="1:7" hidden="1">
      <c r="A58" s="7">
        <v>42854</v>
      </c>
      <c r="B58" s="526" t="s">
        <v>114</v>
      </c>
      <c r="C58" s="526" t="s">
        <v>24</v>
      </c>
      <c r="D58" t="s">
        <v>17</v>
      </c>
      <c r="F58" s="2">
        <v>15.3</v>
      </c>
      <c r="G58" s="2">
        <f t="shared" si="0"/>
        <v>61.999999999999758</v>
      </c>
    </row>
    <row r="59" spans="1:7" hidden="1">
      <c r="A59" s="7">
        <v>42854</v>
      </c>
      <c r="B59" s="526" t="s">
        <v>114</v>
      </c>
      <c r="C59" s="526" t="s">
        <v>24</v>
      </c>
      <c r="D59" t="s">
        <v>18</v>
      </c>
      <c r="F59" s="2">
        <v>60</v>
      </c>
      <c r="G59" s="2">
        <f t="shared" si="0"/>
        <v>1.9999999999997584</v>
      </c>
    </row>
    <row r="60" spans="1:7" hidden="1">
      <c r="A60" s="7">
        <v>29</v>
      </c>
      <c r="B60" s="526" t="s">
        <v>114</v>
      </c>
      <c r="C60" s="526" t="s">
        <v>24</v>
      </c>
      <c r="D60" t="s">
        <v>19</v>
      </c>
      <c r="F60" s="2">
        <v>2</v>
      </c>
      <c r="G60" s="2">
        <f t="shared" si="0"/>
        <v>-2.4158453015843406E-13</v>
      </c>
    </row>
    <row r="61" spans="1:7" hidden="1">
      <c r="A61" s="44">
        <v>42886</v>
      </c>
      <c r="B61" s="525" t="s">
        <v>14</v>
      </c>
      <c r="C61" s="525" t="s">
        <v>25</v>
      </c>
      <c r="D61" t="s">
        <v>16</v>
      </c>
      <c r="E61" s="2">
        <v>79.3</v>
      </c>
      <c r="G61" s="2">
        <f t="shared" si="0"/>
        <v>79.299999999999756</v>
      </c>
    </row>
    <row r="62" spans="1:7" hidden="1">
      <c r="B62" s="526"/>
      <c r="C62" s="526"/>
      <c r="D62" t="s">
        <v>17</v>
      </c>
      <c r="E62" s="2">
        <v>15</v>
      </c>
      <c r="G62" s="2">
        <f t="shared" si="0"/>
        <v>94.299999999999756</v>
      </c>
    </row>
    <row r="63" spans="1:7" hidden="1">
      <c r="B63" s="526"/>
      <c r="C63" s="526"/>
      <c r="D63" t="s">
        <v>18</v>
      </c>
      <c r="E63" s="2">
        <v>60</v>
      </c>
      <c r="G63" s="2">
        <f t="shared" si="0"/>
        <v>154.29999999999976</v>
      </c>
    </row>
    <row r="64" spans="1:7" hidden="1">
      <c r="B64" s="526"/>
      <c r="C64" s="526"/>
      <c r="D64" t="s">
        <v>19</v>
      </c>
      <c r="E64" s="2">
        <v>2</v>
      </c>
      <c r="G64" s="2">
        <f t="shared" si="0"/>
        <v>156.29999999999976</v>
      </c>
    </row>
    <row r="65" spans="1:7" hidden="1">
      <c r="A65" s="7">
        <v>42886</v>
      </c>
      <c r="B65" s="526" t="s">
        <v>114</v>
      </c>
      <c r="C65" s="526" t="s">
        <v>25</v>
      </c>
      <c r="D65" t="s">
        <v>18</v>
      </c>
      <c r="F65" s="2">
        <v>60</v>
      </c>
      <c r="G65" s="2">
        <f t="shared" si="0"/>
        <v>96.299999999999756</v>
      </c>
    </row>
    <row r="66" spans="1:7" hidden="1">
      <c r="A66" s="7">
        <v>42886</v>
      </c>
      <c r="B66" s="526" t="s">
        <v>114</v>
      </c>
      <c r="C66" s="526" t="s">
        <v>25</v>
      </c>
      <c r="D66" t="s">
        <v>19</v>
      </c>
      <c r="F66" s="2">
        <v>2</v>
      </c>
      <c r="G66" s="2">
        <f t="shared" si="0"/>
        <v>94.299999999999756</v>
      </c>
    </row>
    <row r="67" spans="1:7" hidden="1">
      <c r="A67" s="7">
        <v>42886</v>
      </c>
      <c r="B67" s="526" t="s">
        <v>114</v>
      </c>
      <c r="C67" s="526" t="s">
        <v>25</v>
      </c>
      <c r="D67" t="s">
        <v>16</v>
      </c>
      <c r="F67" s="2">
        <v>79.3</v>
      </c>
      <c r="G67" s="2">
        <f t="shared" si="0"/>
        <v>14.999999999999758</v>
      </c>
    </row>
    <row r="68" spans="1:7" hidden="1">
      <c r="A68" s="7">
        <v>42886</v>
      </c>
      <c r="B68" s="526" t="s">
        <v>114</v>
      </c>
      <c r="C68" s="526" t="s">
        <v>25</v>
      </c>
      <c r="D68" t="s">
        <v>17</v>
      </c>
      <c r="F68" s="2">
        <v>15</v>
      </c>
      <c r="G68" s="2">
        <f t="shared" si="0"/>
        <v>-2.4158453015843406E-13</v>
      </c>
    </row>
    <row r="69" spans="1:7" hidden="1">
      <c r="A69" s="44">
        <v>42916</v>
      </c>
      <c r="B69" s="525" t="s">
        <v>14</v>
      </c>
      <c r="C69" s="525" t="s">
        <v>26</v>
      </c>
      <c r="D69" t="s">
        <v>16</v>
      </c>
      <c r="E69" s="2">
        <v>77.599999999999994</v>
      </c>
      <c r="G69" s="2">
        <f t="shared" si="0"/>
        <v>77.599999999999753</v>
      </c>
    </row>
    <row r="70" spans="1:7" hidden="1">
      <c r="B70" s="525"/>
      <c r="C70" s="526"/>
      <c r="D70" t="s">
        <v>17</v>
      </c>
      <c r="E70" s="2">
        <v>15.5</v>
      </c>
      <c r="G70" s="2">
        <f t="shared" ref="G70:G133" si="1">+G69+E70-F70</f>
        <v>93.099999999999753</v>
      </c>
    </row>
    <row r="71" spans="1:7" hidden="1">
      <c r="B71" s="526"/>
      <c r="C71" s="526"/>
      <c r="D71" t="s">
        <v>18</v>
      </c>
      <c r="E71" s="2">
        <v>60</v>
      </c>
      <c r="G71" s="2">
        <f t="shared" si="1"/>
        <v>153.09999999999974</v>
      </c>
    </row>
    <row r="72" spans="1:7" hidden="1">
      <c r="B72" s="526"/>
      <c r="C72" s="526"/>
      <c r="D72" t="s">
        <v>19</v>
      </c>
      <c r="E72" s="2">
        <v>2</v>
      </c>
      <c r="G72" s="2">
        <f t="shared" si="1"/>
        <v>155.09999999999974</v>
      </c>
    </row>
    <row r="73" spans="1:7" hidden="1">
      <c r="A73" s="7">
        <v>42916</v>
      </c>
      <c r="B73" s="526" t="s">
        <v>114</v>
      </c>
      <c r="C73" s="526" t="s">
        <v>26</v>
      </c>
      <c r="D73" t="s">
        <v>18</v>
      </c>
      <c r="F73" s="2">
        <v>60</v>
      </c>
      <c r="G73" s="2">
        <f t="shared" si="1"/>
        <v>95.099999999999739</v>
      </c>
    </row>
    <row r="74" spans="1:7" hidden="1">
      <c r="A74" s="7">
        <v>42916</v>
      </c>
      <c r="B74" s="526" t="s">
        <v>114</v>
      </c>
      <c r="C74" s="526" t="s">
        <v>26</v>
      </c>
      <c r="D74" t="s">
        <v>19</v>
      </c>
      <c r="F74" s="2">
        <v>2</v>
      </c>
      <c r="G74" s="2">
        <f t="shared" si="1"/>
        <v>93.099999999999739</v>
      </c>
    </row>
    <row r="75" spans="1:7" hidden="1">
      <c r="A75" s="7">
        <v>42916</v>
      </c>
      <c r="B75" s="526" t="s">
        <v>114</v>
      </c>
      <c r="C75" s="526" t="s">
        <v>26</v>
      </c>
      <c r="D75" t="s">
        <v>16</v>
      </c>
      <c r="F75" s="2">
        <v>77.599999999999994</v>
      </c>
      <c r="G75" s="2">
        <f t="shared" si="1"/>
        <v>15.499999999999744</v>
      </c>
    </row>
    <row r="76" spans="1:7" hidden="1">
      <c r="A76" s="7">
        <v>42916</v>
      </c>
      <c r="B76" s="526" t="s">
        <v>114</v>
      </c>
      <c r="C76" s="526" t="s">
        <v>26</v>
      </c>
      <c r="D76" t="s">
        <v>17</v>
      </c>
      <c r="F76" s="2">
        <v>15.5</v>
      </c>
      <c r="G76" s="2">
        <f t="shared" si="1"/>
        <v>-2.5579538487363607E-13</v>
      </c>
    </row>
    <row r="77" spans="1:7" hidden="1">
      <c r="A77" s="7">
        <v>42947</v>
      </c>
      <c r="B77" s="525" t="s">
        <v>14</v>
      </c>
      <c r="C77" s="526" t="s">
        <v>27</v>
      </c>
      <c r="D77" t="s">
        <v>16</v>
      </c>
      <c r="E77" s="2">
        <v>70</v>
      </c>
      <c r="G77" s="2">
        <f t="shared" si="1"/>
        <v>69.999999999999744</v>
      </c>
    </row>
    <row r="78" spans="1:7" hidden="1">
      <c r="B78" s="526"/>
      <c r="C78" s="526"/>
      <c r="D78" t="s">
        <v>17</v>
      </c>
      <c r="E78" s="2">
        <v>15</v>
      </c>
      <c r="G78" s="2">
        <f t="shared" si="1"/>
        <v>84.999999999999744</v>
      </c>
    </row>
    <row r="79" spans="1:7" hidden="1">
      <c r="B79" s="526"/>
      <c r="C79" s="526"/>
      <c r="D79" t="s">
        <v>18</v>
      </c>
      <c r="E79" s="2">
        <v>60</v>
      </c>
      <c r="G79" s="2">
        <f t="shared" si="1"/>
        <v>144.99999999999974</v>
      </c>
    </row>
    <row r="80" spans="1:7" hidden="1">
      <c r="B80" s="526"/>
      <c r="C80" s="526"/>
      <c r="D80" t="s">
        <v>19</v>
      </c>
      <c r="E80" s="2">
        <v>2</v>
      </c>
      <c r="G80" s="2">
        <f t="shared" si="1"/>
        <v>146.99999999999974</v>
      </c>
    </row>
    <row r="81" spans="1:7" hidden="1">
      <c r="A81" s="7">
        <v>42947</v>
      </c>
      <c r="B81" s="526" t="s">
        <v>114</v>
      </c>
      <c r="C81" s="526" t="s">
        <v>27</v>
      </c>
      <c r="D81" t="s">
        <v>18</v>
      </c>
      <c r="F81" s="2">
        <v>60</v>
      </c>
      <c r="G81" s="2">
        <f t="shared" si="1"/>
        <v>86.999999999999744</v>
      </c>
    </row>
    <row r="82" spans="1:7" hidden="1">
      <c r="A82" s="7">
        <v>42947</v>
      </c>
      <c r="B82" s="526" t="s">
        <v>114</v>
      </c>
      <c r="C82" s="526" t="s">
        <v>27</v>
      </c>
      <c r="D82" t="s">
        <v>19</v>
      </c>
      <c r="F82" s="2">
        <v>2</v>
      </c>
      <c r="G82" s="2">
        <f t="shared" si="1"/>
        <v>84.999999999999744</v>
      </c>
    </row>
    <row r="83" spans="1:7" hidden="1">
      <c r="A83" s="7">
        <v>42947</v>
      </c>
      <c r="B83" s="526" t="s">
        <v>114</v>
      </c>
      <c r="C83" s="526" t="s">
        <v>27</v>
      </c>
      <c r="D83" t="s">
        <v>16</v>
      </c>
      <c r="F83" s="2">
        <v>70</v>
      </c>
      <c r="G83" s="2">
        <f t="shared" si="1"/>
        <v>14.999999999999744</v>
      </c>
    </row>
    <row r="84" spans="1:7" hidden="1">
      <c r="A84" s="7">
        <v>42947</v>
      </c>
      <c r="B84" s="526" t="s">
        <v>114</v>
      </c>
      <c r="C84" s="526" t="s">
        <v>27</v>
      </c>
      <c r="D84" t="s">
        <v>17</v>
      </c>
      <c r="F84" s="2">
        <v>15</v>
      </c>
      <c r="G84" s="2">
        <f t="shared" si="1"/>
        <v>-2.5579538487363607E-13</v>
      </c>
    </row>
    <row r="85" spans="1:7" hidden="1">
      <c r="A85" s="7">
        <v>42978</v>
      </c>
      <c r="B85" s="525" t="s">
        <v>14</v>
      </c>
      <c r="C85" s="526" t="s">
        <v>28</v>
      </c>
      <c r="D85" t="s">
        <v>16</v>
      </c>
      <c r="E85" s="2">
        <v>70</v>
      </c>
      <c r="G85" s="2">
        <f t="shared" si="1"/>
        <v>69.999999999999744</v>
      </c>
    </row>
    <row r="86" spans="1:7" hidden="1">
      <c r="B86" s="526"/>
      <c r="C86" s="526"/>
      <c r="D86" t="s">
        <v>17</v>
      </c>
      <c r="E86" s="2">
        <v>15</v>
      </c>
      <c r="G86" s="2">
        <f t="shared" si="1"/>
        <v>84.999999999999744</v>
      </c>
    </row>
    <row r="87" spans="1:7" hidden="1">
      <c r="B87" s="526"/>
      <c r="C87" s="526"/>
      <c r="D87" t="s">
        <v>18</v>
      </c>
      <c r="E87" s="2">
        <v>60</v>
      </c>
      <c r="G87" s="2">
        <f t="shared" si="1"/>
        <v>144.99999999999974</v>
      </c>
    </row>
    <row r="88" spans="1:7" hidden="1">
      <c r="B88" s="526"/>
      <c r="C88" s="526"/>
      <c r="D88" t="s">
        <v>19</v>
      </c>
      <c r="E88" s="2">
        <v>2</v>
      </c>
      <c r="G88" s="2">
        <f t="shared" si="1"/>
        <v>146.99999999999974</v>
      </c>
    </row>
    <row r="89" spans="1:7" hidden="1">
      <c r="B89" s="526"/>
      <c r="C89" s="526"/>
      <c r="D89" t="s">
        <v>21</v>
      </c>
      <c r="E89" s="2">
        <v>85</v>
      </c>
      <c r="G89" s="2">
        <f t="shared" si="1"/>
        <v>231.99999999999974</v>
      </c>
    </row>
    <row r="90" spans="1:7" hidden="1">
      <c r="A90" s="7">
        <v>42978</v>
      </c>
      <c r="B90" s="526" t="s">
        <v>114</v>
      </c>
      <c r="C90" s="526" t="s">
        <v>28</v>
      </c>
      <c r="D90" t="s">
        <v>18</v>
      </c>
      <c r="F90" s="2">
        <v>60</v>
      </c>
      <c r="G90" s="2">
        <f t="shared" si="1"/>
        <v>171.99999999999974</v>
      </c>
    </row>
    <row r="91" spans="1:7" hidden="1">
      <c r="A91" s="7">
        <v>42978</v>
      </c>
      <c r="B91" s="526" t="s">
        <v>114</v>
      </c>
      <c r="C91" s="526" t="s">
        <v>28</v>
      </c>
      <c r="D91" t="s">
        <v>19</v>
      </c>
      <c r="F91" s="2">
        <v>2</v>
      </c>
      <c r="G91" s="2">
        <f t="shared" si="1"/>
        <v>169.99999999999974</v>
      </c>
    </row>
    <row r="92" spans="1:7" hidden="1">
      <c r="A92" s="7">
        <v>42978</v>
      </c>
      <c r="B92" s="526" t="s">
        <v>114</v>
      </c>
      <c r="C92" s="526" t="s">
        <v>28</v>
      </c>
      <c r="D92" t="s">
        <v>16</v>
      </c>
      <c r="F92" s="2">
        <v>70</v>
      </c>
      <c r="G92" s="2">
        <f t="shared" si="1"/>
        <v>99.999999999999744</v>
      </c>
    </row>
    <row r="93" spans="1:7" hidden="1">
      <c r="A93" s="7">
        <v>42978</v>
      </c>
      <c r="B93" s="526" t="s">
        <v>114</v>
      </c>
      <c r="C93" s="526" t="s">
        <v>28</v>
      </c>
      <c r="D93" t="s">
        <v>17</v>
      </c>
      <c r="F93" s="2">
        <v>15</v>
      </c>
      <c r="G93" s="2">
        <f t="shared" si="1"/>
        <v>84.999999999999744</v>
      </c>
    </row>
    <row r="94" spans="1:7" hidden="1">
      <c r="A94" s="7">
        <v>43067</v>
      </c>
      <c r="B94" s="526" t="s">
        <v>12</v>
      </c>
      <c r="C94" s="526" t="s">
        <v>28</v>
      </c>
      <c r="D94" t="s">
        <v>21</v>
      </c>
      <c r="F94" s="2">
        <v>85</v>
      </c>
      <c r="G94" s="2">
        <f t="shared" si="1"/>
        <v>-2.5579538487363607E-13</v>
      </c>
    </row>
    <row r="95" spans="1:7" hidden="1">
      <c r="A95" s="7">
        <v>43008</v>
      </c>
      <c r="B95" s="525" t="s">
        <v>14</v>
      </c>
      <c r="C95" s="526" t="s">
        <v>29</v>
      </c>
      <c r="D95" t="s">
        <v>16</v>
      </c>
      <c r="E95" s="2">
        <v>72.5</v>
      </c>
      <c r="G95" s="2">
        <f t="shared" si="1"/>
        <v>72.499999999999744</v>
      </c>
    </row>
    <row r="96" spans="1:7" hidden="1">
      <c r="B96" s="526"/>
      <c r="C96" s="526"/>
      <c r="D96" t="s">
        <v>17</v>
      </c>
      <c r="E96" s="2">
        <v>15</v>
      </c>
      <c r="G96" s="2">
        <f t="shared" si="1"/>
        <v>87.499999999999744</v>
      </c>
    </row>
    <row r="97" spans="1:7" hidden="1">
      <c r="B97" s="526"/>
      <c r="C97" s="526"/>
      <c r="D97" t="s">
        <v>18</v>
      </c>
      <c r="E97" s="2">
        <v>60</v>
      </c>
      <c r="G97" s="2">
        <f t="shared" si="1"/>
        <v>147.49999999999974</v>
      </c>
    </row>
    <row r="98" spans="1:7" hidden="1">
      <c r="B98" s="526"/>
      <c r="C98" s="526"/>
      <c r="D98" t="s">
        <v>19</v>
      </c>
      <c r="E98" s="2">
        <v>2</v>
      </c>
      <c r="G98" s="2">
        <f t="shared" si="1"/>
        <v>149.49999999999974</v>
      </c>
    </row>
    <row r="99" spans="1:7" hidden="1">
      <c r="A99" s="7">
        <v>42823</v>
      </c>
      <c r="B99" s="526"/>
      <c r="C99" s="526"/>
      <c r="D99" t="s">
        <v>21</v>
      </c>
      <c r="E99" s="2">
        <v>85</v>
      </c>
      <c r="G99" s="2">
        <f t="shared" si="1"/>
        <v>234.49999999999974</v>
      </c>
    </row>
    <row r="100" spans="1:7" hidden="1">
      <c r="A100" s="7">
        <v>43008</v>
      </c>
      <c r="B100" s="526" t="s">
        <v>114</v>
      </c>
      <c r="C100" s="526" t="s">
        <v>29</v>
      </c>
      <c r="D100" t="s">
        <v>18</v>
      </c>
      <c r="F100" s="2">
        <v>60</v>
      </c>
      <c r="G100" s="2">
        <f t="shared" si="1"/>
        <v>174.49999999999974</v>
      </c>
    </row>
    <row r="101" spans="1:7" hidden="1">
      <c r="A101" s="7">
        <v>43008</v>
      </c>
      <c r="B101" s="526" t="s">
        <v>114</v>
      </c>
      <c r="C101" s="526" t="s">
        <v>29</v>
      </c>
      <c r="D101" t="s">
        <v>19</v>
      </c>
      <c r="F101" s="2">
        <v>2</v>
      </c>
      <c r="G101" s="2">
        <f t="shared" si="1"/>
        <v>172.49999999999974</v>
      </c>
    </row>
    <row r="102" spans="1:7" hidden="1">
      <c r="A102" s="7">
        <v>43008</v>
      </c>
      <c r="B102" s="526" t="s">
        <v>114</v>
      </c>
      <c r="C102" s="526" t="s">
        <v>29</v>
      </c>
      <c r="D102" t="s">
        <v>16</v>
      </c>
      <c r="F102" s="2">
        <v>72.5</v>
      </c>
      <c r="G102" s="2">
        <f t="shared" si="1"/>
        <v>99.999999999999744</v>
      </c>
    </row>
    <row r="103" spans="1:7" hidden="1">
      <c r="A103" s="7">
        <v>43008</v>
      </c>
      <c r="B103" s="526" t="s">
        <v>114</v>
      </c>
      <c r="C103" s="526" t="s">
        <v>29</v>
      </c>
      <c r="D103" t="s">
        <v>17</v>
      </c>
      <c r="F103" s="2">
        <v>15</v>
      </c>
      <c r="G103" s="2">
        <f t="shared" si="1"/>
        <v>84.999999999999744</v>
      </c>
    </row>
    <row r="104" spans="1:7" hidden="1">
      <c r="A104" s="7">
        <v>43067</v>
      </c>
      <c r="B104" s="526" t="s">
        <v>12</v>
      </c>
      <c r="C104" s="20">
        <v>42823</v>
      </c>
      <c r="D104" t="s">
        <v>21</v>
      </c>
      <c r="F104" s="2">
        <v>85</v>
      </c>
      <c r="G104" s="2">
        <f t="shared" si="1"/>
        <v>-2.5579538487363607E-13</v>
      </c>
    </row>
    <row r="105" spans="1:7" hidden="1">
      <c r="A105" s="7">
        <v>43039</v>
      </c>
      <c r="B105" s="525" t="s">
        <v>14</v>
      </c>
      <c r="C105" s="526" t="s">
        <v>30</v>
      </c>
      <c r="D105" t="s">
        <v>16</v>
      </c>
      <c r="E105" s="2">
        <v>72.2</v>
      </c>
      <c r="G105" s="2">
        <f t="shared" si="1"/>
        <v>72.199999999999747</v>
      </c>
    </row>
    <row r="106" spans="1:7" hidden="1">
      <c r="B106" s="526"/>
      <c r="C106" s="526"/>
      <c r="D106" t="s">
        <v>17</v>
      </c>
      <c r="E106" s="2">
        <v>15</v>
      </c>
      <c r="G106" s="2">
        <f t="shared" si="1"/>
        <v>87.199999999999747</v>
      </c>
    </row>
    <row r="107" spans="1:7" hidden="1">
      <c r="B107" s="526"/>
      <c r="C107" s="526"/>
      <c r="D107" t="s">
        <v>18</v>
      </c>
      <c r="E107" s="2">
        <v>60</v>
      </c>
      <c r="G107" s="2">
        <f t="shared" si="1"/>
        <v>147.19999999999976</v>
      </c>
    </row>
    <row r="108" spans="1:7" hidden="1">
      <c r="B108" s="526"/>
      <c r="C108" s="526"/>
      <c r="D108" t="s">
        <v>19</v>
      </c>
      <c r="E108" s="2">
        <v>2</v>
      </c>
      <c r="G108" s="2">
        <f t="shared" si="1"/>
        <v>149.19999999999976</v>
      </c>
    </row>
    <row r="109" spans="1:7" hidden="1">
      <c r="A109" s="7">
        <v>43039</v>
      </c>
      <c r="B109" s="526" t="s">
        <v>114</v>
      </c>
      <c r="C109" s="526" t="s">
        <v>30</v>
      </c>
      <c r="D109" t="s">
        <v>18</v>
      </c>
      <c r="F109" s="2">
        <v>60</v>
      </c>
      <c r="G109" s="2">
        <f t="shared" si="1"/>
        <v>89.199999999999761</v>
      </c>
    </row>
    <row r="110" spans="1:7" hidden="1">
      <c r="A110" s="7">
        <v>43039</v>
      </c>
      <c r="B110" s="526" t="s">
        <v>114</v>
      </c>
      <c r="C110" s="526" t="s">
        <v>30</v>
      </c>
      <c r="D110" t="s">
        <v>19</v>
      </c>
      <c r="F110" s="2">
        <v>2</v>
      </c>
      <c r="G110" s="2">
        <f t="shared" si="1"/>
        <v>87.199999999999761</v>
      </c>
    </row>
    <row r="111" spans="1:7" hidden="1">
      <c r="A111" s="7">
        <v>43039</v>
      </c>
      <c r="B111" s="526" t="s">
        <v>114</v>
      </c>
      <c r="C111" s="526" t="s">
        <v>30</v>
      </c>
      <c r="D111" t="s">
        <v>16</v>
      </c>
      <c r="F111" s="2">
        <v>72.2</v>
      </c>
      <c r="G111" s="2">
        <f t="shared" si="1"/>
        <v>14.999999999999758</v>
      </c>
    </row>
    <row r="112" spans="1:7" hidden="1">
      <c r="A112" s="7">
        <v>43039</v>
      </c>
      <c r="B112" s="526" t="s">
        <v>114</v>
      </c>
      <c r="C112" s="526" t="s">
        <v>30</v>
      </c>
      <c r="D112" t="s">
        <v>17</v>
      </c>
      <c r="F112" s="2">
        <v>15</v>
      </c>
      <c r="G112" s="2">
        <f t="shared" si="1"/>
        <v>-2.4158453015843406E-13</v>
      </c>
    </row>
    <row r="113" spans="1:7" hidden="1">
      <c r="A113" s="7">
        <v>43069</v>
      </c>
      <c r="B113" s="525" t="s">
        <v>14</v>
      </c>
      <c r="C113" s="526" t="s">
        <v>33</v>
      </c>
      <c r="D113" t="s">
        <v>16</v>
      </c>
      <c r="E113" s="2">
        <v>77</v>
      </c>
      <c r="G113" s="2">
        <f t="shared" si="1"/>
        <v>76.999999999999758</v>
      </c>
    </row>
    <row r="114" spans="1:7" hidden="1">
      <c r="B114" s="526"/>
      <c r="C114" s="526"/>
      <c r="D114" t="s">
        <v>17</v>
      </c>
      <c r="E114" s="2">
        <v>15</v>
      </c>
      <c r="G114" s="2">
        <f t="shared" si="1"/>
        <v>91.999999999999758</v>
      </c>
    </row>
    <row r="115" spans="1:7" hidden="1">
      <c r="B115" s="526"/>
      <c r="C115" s="526"/>
      <c r="D115" t="s">
        <v>18</v>
      </c>
      <c r="E115" s="2">
        <v>60</v>
      </c>
      <c r="G115" s="2">
        <f t="shared" si="1"/>
        <v>151.99999999999977</v>
      </c>
    </row>
    <row r="116" spans="1:7" hidden="1">
      <c r="B116" s="526"/>
      <c r="C116" s="526"/>
      <c r="D116" t="s">
        <v>19</v>
      </c>
      <c r="E116" s="2">
        <v>2</v>
      </c>
      <c r="G116" s="2">
        <f t="shared" si="1"/>
        <v>153.99999999999977</v>
      </c>
    </row>
    <row r="117" spans="1:7" hidden="1">
      <c r="A117" s="7">
        <v>43069</v>
      </c>
      <c r="B117" s="526" t="s">
        <v>114</v>
      </c>
      <c r="C117" s="526" t="s">
        <v>33</v>
      </c>
      <c r="D117" t="s">
        <v>18</v>
      </c>
      <c r="F117" s="2">
        <v>60</v>
      </c>
      <c r="G117" s="2">
        <f t="shared" si="1"/>
        <v>93.999999999999773</v>
      </c>
    </row>
    <row r="118" spans="1:7" hidden="1">
      <c r="A118" s="7">
        <v>43069</v>
      </c>
      <c r="B118" s="526" t="s">
        <v>114</v>
      </c>
      <c r="C118" s="526" t="s">
        <v>33</v>
      </c>
      <c r="D118" t="s">
        <v>19</v>
      </c>
      <c r="F118" s="2">
        <v>2</v>
      </c>
      <c r="G118" s="2">
        <f t="shared" si="1"/>
        <v>91.999999999999773</v>
      </c>
    </row>
    <row r="119" spans="1:7" hidden="1">
      <c r="A119" s="7">
        <v>43039</v>
      </c>
      <c r="B119" s="526" t="s">
        <v>114</v>
      </c>
      <c r="C119" s="526" t="s">
        <v>33</v>
      </c>
      <c r="D119" t="s">
        <v>16</v>
      </c>
      <c r="F119" s="2">
        <v>17.8</v>
      </c>
      <c r="G119" s="2">
        <f t="shared" si="1"/>
        <v>74.199999999999775</v>
      </c>
    </row>
    <row r="120" spans="1:7" hidden="1">
      <c r="A120" s="7">
        <v>43069</v>
      </c>
      <c r="B120" s="526" t="s">
        <v>114</v>
      </c>
      <c r="C120" s="526" t="s">
        <v>33</v>
      </c>
      <c r="D120" t="s">
        <v>16</v>
      </c>
      <c r="F120" s="2">
        <v>59.2</v>
      </c>
      <c r="G120" s="2">
        <f t="shared" si="1"/>
        <v>14.999999999999773</v>
      </c>
    </row>
    <row r="121" spans="1:7" hidden="1">
      <c r="A121" s="7">
        <v>43069</v>
      </c>
      <c r="B121" s="526" t="s">
        <v>114</v>
      </c>
      <c r="C121" s="526" t="s">
        <v>33</v>
      </c>
      <c r="D121" t="s">
        <v>17</v>
      </c>
      <c r="F121" s="2">
        <v>15</v>
      </c>
      <c r="G121" s="2">
        <f t="shared" si="1"/>
        <v>-2.2737367544323206E-13</v>
      </c>
    </row>
    <row r="122" spans="1:7" ht="15.75" hidden="1" customHeight="1">
      <c r="A122" s="7">
        <v>43100</v>
      </c>
      <c r="B122" s="525" t="s">
        <v>14</v>
      </c>
      <c r="C122" s="526" t="s">
        <v>34</v>
      </c>
      <c r="D122" t="s">
        <v>16</v>
      </c>
      <c r="E122" s="2">
        <v>83.8</v>
      </c>
      <c r="G122" s="2">
        <f t="shared" si="1"/>
        <v>83.79999999999977</v>
      </c>
    </row>
    <row r="123" spans="1:7" hidden="1">
      <c r="B123" s="526"/>
      <c r="C123" s="526"/>
      <c r="D123" t="s">
        <v>17</v>
      </c>
      <c r="E123" s="2">
        <v>15</v>
      </c>
      <c r="G123" s="2">
        <f t="shared" si="1"/>
        <v>98.79999999999977</v>
      </c>
    </row>
    <row r="124" spans="1:7" hidden="1">
      <c r="B124" s="526"/>
      <c r="C124" s="526"/>
      <c r="D124" t="s">
        <v>18</v>
      </c>
      <c r="E124" s="2">
        <v>60</v>
      </c>
      <c r="G124" s="2">
        <f t="shared" si="1"/>
        <v>158.79999999999978</v>
      </c>
    </row>
    <row r="125" spans="1:7" hidden="1">
      <c r="B125" s="526"/>
      <c r="C125" s="526"/>
      <c r="D125" t="s">
        <v>19</v>
      </c>
      <c r="E125" s="2">
        <v>2</v>
      </c>
      <c r="G125" s="2">
        <f t="shared" si="1"/>
        <v>160.79999999999978</v>
      </c>
    </row>
    <row r="126" spans="1:7" hidden="1">
      <c r="A126" s="7">
        <v>43099</v>
      </c>
      <c r="B126" s="526" t="s">
        <v>114</v>
      </c>
      <c r="C126" s="526" t="s">
        <v>34</v>
      </c>
      <c r="D126" t="s">
        <v>18</v>
      </c>
      <c r="F126" s="2">
        <v>60</v>
      </c>
      <c r="G126" s="2">
        <f t="shared" si="1"/>
        <v>100.79999999999978</v>
      </c>
    </row>
    <row r="127" spans="1:7" hidden="1">
      <c r="A127" s="7">
        <v>43099</v>
      </c>
      <c r="B127" s="526" t="s">
        <v>114</v>
      </c>
      <c r="C127" s="526" t="s">
        <v>34</v>
      </c>
      <c r="D127" t="s">
        <v>19</v>
      </c>
      <c r="F127" s="2">
        <v>2</v>
      </c>
      <c r="G127" s="2">
        <f t="shared" si="1"/>
        <v>98.799999999999784</v>
      </c>
    </row>
    <row r="128" spans="1:7" hidden="1">
      <c r="A128" s="7">
        <v>43069</v>
      </c>
      <c r="B128" s="526" t="s">
        <v>114</v>
      </c>
      <c r="C128" s="526" t="s">
        <v>34</v>
      </c>
      <c r="D128" t="s">
        <v>16</v>
      </c>
      <c r="F128" s="2">
        <v>30.8</v>
      </c>
      <c r="G128" s="2">
        <f t="shared" si="1"/>
        <v>67.999999999999787</v>
      </c>
    </row>
    <row r="129" spans="1:11" hidden="1">
      <c r="A129" s="7">
        <v>43099</v>
      </c>
      <c r="B129" s="526" t="s">
        <v>114</v>
      </c>
      <c r="C129" s="526" t="s">
        <v>34</v>
      </c>
      <c r="D129" t="s">
        <v>16</v>
      </c>
      <c r="F129" s="2">
        <v>53</v>
      </c>
      <c r="G129" s="2">
        <f t="shared" si="1"/>
        <v>14.999999999999787</v>
      </c>
    </row>
    <row r="130" spans="1:11" hidden="1">
      <c r="A130" s="7">
        <v>43099</v>
      </c>
      <c r="B130" s="526" t="s">
        <v>114</v>
      </c>
      <c r="C130" s="526" t="s">
        <v>34</v>
      </c>
      <c r="D130" t="s">
        <v>17</v>
      </c>
      <c r="F130" s="2">
        <v>15</v>
      </c>
      <c r="G130" s="2">
        <f t="shared" si="1"/>
        <v>-2.1316282072803006E-13</v>
      </c>
      <c r="H130" s="19"/>
      <c r="I130" s="19"/>
      <c r="J130" s="19"/>
      <c r="K130" s="19"/>
    </row>
    <row r="131" spans="1:11" hidden="1">
      <c r="A131" s="7">
        <v>43131</v>
      </c>
      <c r="B131" s="525" t="s">
        <v>14</v>
      </c>
      <c r="C131" s="526" t="s">
        <v>15</v>
      </c>
      <c r="D131" t="s">
        <v>16</v>
      </c>
      <c r="E131" s="2">
        <v>74.599999999999994</v>
      </c>
      <c r="G131" s="2">
        <f t="shared" si="1"/>
        <v>74.599999999999781</v>
      </c>
      <c r="H131" s="19"/>
      <c r="I131" s="19"/>
      <c r="J131" s="19"/>
      <c r="K131" s="19"/>
    </row>
    <row r="132" spans="1:11" hidden="1">
      <c r="B132" s="526"/>
      <c r="C132" s="526"/>
      <c r="D132" t="s">
        <v>17</v>
      </c>
      <c r="E132" s="2">
        <v>15</v>
      </c>
      <c r="G132" s="2">
        <f t="shared" si="1"/>
        <v>89.599999999999781</v>
      </c>
      <c r="H132" s="19"/>
      <c r="I132" s="19"/>
      <c r="J132" s="19"/>
      <c r="K132" s="19"/>
    </row>
    <row r="133" spans="1:11" hidden="1">
      <c r="B133" s="526"/>
      <c r="C133" s="526"/>
      <c r="D133" t="s">
        <v>18</v>
      </c>
      <c r="E133" s="2">
        <v>60</v>
      </c>
      <c r="G133" s="2">
        <f t="shared" si="1"/>
        <v>149.5999999999998</v>
      </c>
      <c r="H133" s="19"/>
      <c r="I133" s="19"/>
      <c r="J133" s="19"/>
      <c r="K133" s="19"/>
    </row>
    <row r="134" spans="1:11" hidden="1">
      <c r="B134" s="526"/>
      <c r="C134" s="526"/>
      <c r="D134" t="s">
        <v>19</v>
      </c>
      <c r="E134" s="2">
        <v>2</v>
      </c>
      <c r="G134" s="2">
        <f t="shared" ref="G134:G197" si="2">+G133+E134-F134</f>
        <v>151.5999999999998</v>
      </c>
      <c r="H134" s="19"/>
      <c r="I134" s="19"/>
      <c r="J134" s="19"/>
      <c r="K134" s="19"/>
    </row>
    <row r="135" spans="1:11" hidden="1">
      <c r="A135" s="7">
        <v>43131</v>
      </c>
      <c r="B135" s="526" t="s">
        <v>114</v>
      </c>
      <c r="C135" s="526" t="s">
        <v>15</v>
      </c>
      <c r="D135" t="s">
        <v>18</v>
      </c>
      <c r="F135" s="2">
        <v>60</v>
      </c>
      <c r="G135" s="2">
        <f t="shared" si="2"/>
        <v>91.599999999999795</v>
      </c>
      <c r="H135" s="19"/>
      <c r="I135" s="19"/>
      <c r="J135" s="19"/>
      <c r="K135" s="19"/>
    </row>
    <row r="136" spans="1:11" hidden="1">
      <c r="A136" s="7">
        <v>43131</v>
      </c>
      <c r="B136" s="526" t="s">
        <v>114</v>
      </c>
      <c r="C136" s="526" t="s">
        <v>15</v>
      </c>
      <c r="D136" t="s">
        <v>19</v>
      </c>
      <c r="F136" s="2">
        <v>2</v>
      </c>
      <c r="G136" s="2">
        <f t="shared" si="2"/>
        <v>89.599999999999795</v>
      </c>
      <c r="H136" s="19"/>
      <c r="I136" s="19"/>
      <c r="J136" s="19"/>
      <c r="K136" s="19"/>
    </row>
    <row r="137" spans="1:11" hidden="1">
      <c r="A137" s="7">
        <v>43131</v>
      </c>
      <c r="B137" s="526" t="s">
        <v>114</v>
      </c>
      <c r="C137" s="526" t="s">
        <v>15</v>
      </c>
      <c r="D137" t="s">
        <v>16</v>
      </c>
      <c r="F137" s="2">
        <v>74.599999999999994</v>
      </c>
      <c r="G137" s="2">
        <f t="shared" si="2"/>
        <v>14.999999999999801</v>
      </c>
      <c r="H137" s="19"/>
      <c r="I137" s="19"/>
      <c r="J137" s="19"/>
      <c r="K137" s="19"/>
    </row>
    <row r="138" spans="1:11" hidden="1">
      <c r="A138" s="7">
        <v>43131</v>
      </c>
      <c r="B138" s="526" t="s">
        <v>114</v>
      </c>
      <c r="C138" s="526" t="s">
        <v>15</v>
      </c>
      <c r="D138" t="s">
        <v>17</v>
      </c>
      <c r="F138" s="2">
        <v>15</v>
      </c>
      <c r="G138" s="2">
        <f t="shared" si="2"/>
        <v>-1.9895196601282805E-13</v>
      </c>
      <c r="H138" s="19"/>
      <c r="I138" s="19"/>
      <c r="J138" s="19"/>
      <c r="K138" s="19"/>
    </row>
    <row r="139" spans="1:11" hidden="1">
      <c r="A139" s="7">
        <v>43159</v>
      </c>
      <c r="B139" s="525" t="s">
        <v>14</v>
      </c>
      <c r="C139" s="526" t="s">
        <v>20</v>
      </c>
      <c r="D139" t="s">
        <v>16</v>
      </c>
      <c r="E139" s="2">
        <v>92.4</v>
      </c>
      <c r="G139" s="2">
        <f t="shared" si="2"/>
        <v>92.399999999999807</v>
      </c>
      <c r="H139" s="19"/>
      <c r="I139" s="19"/>
      <c r="J139" s="19"/>
      <c r="K139" s="19"/>
    </row>
    <row r="140" spans="1:11" hidden="1">
      <c r="B140" s="526"/>
      <c r="C140" s="526"/>
      <c r="D140" t="s">
        <v>17</v>
      </c>
      <c r="E140" s="2">
        <v>15</v>
      </c>
      <c r="G140" s="2">
        <f t="shared" si="2"/>
        <v>107.39999999999981</v>
      </c>
      <c r="H140" s="19"/>
      <c r="I140" s="19"/>
      <c r="J140" s="19"/>
      <c r="K140" s="19"/>
    </row>
    <row r="141" spans="1:11" hidden="1">
      <c r="B141" s="526"/>
      <c r="C141" s="526"/>
      <c r="D141" t="s">
        <v>18</v>
      </c>
      <c r="E141" s="2">
        <v>56</v>
      </c>
      <c r="G141" s="2">
        <f t="shared" si="2"/>
        <v>163.39999999999981</v>
      </c>
      <c r="H141" s="19"/>
      <c r="I141" s="19"/>
      <c r="J141" s="19"/>
      <c r="K141" s="19"/>
    </row>
    <row r="142" spans="1:11" hidden="1">
      <c r="B142" s="526"/>
      <c r="C142" s="526"/>
      <c r="D142" t="s">
        <v>19</v>
      </c>
      <c r="E142" s="2">
        <v>5</v>
      </c>
      <c r="G142" s="2">
        <f t="shared" si="2"/>
        <v>168.39999999999981</v>
      </c>
      <c r="H142" s="19"/>
      <c r="I142" s="19"/>
      <c r="J142" s="19"/>
      <c r="K142" s="19"/>
    </row>
    <row r="143" spans="1:11" hidden="1">
      <c r="A143" s="7">
        <v>43159</v>
      </c>
      <c r="B143" s="526" t="s">
        <v>158</v>
      </c>
      <c r="C143" s="526" t="s">
        <v>20</v>
      </c>
      <c r="D143" t="s">
        <v>18</v>
      </c>
      <c r="F143" s="2">
        <v>56</v>
      </c>
      <c r="G143" s="2">
        <f t="shared" si="2"/>
        <v>112.39999999999981</v>
      </c>
      <c r="H143" s="19"/>
      <c r="I143" s="19"/>
      <c r="J143" s="19"/>
      <c r="K143" s="19"/>
    </row>
    <row r="144" spans="1:11" hidden="1">
      <c r="A144" s="7">
        <v>43159</v>
      </c>
      <c r="B144" s="526" t="s">
        <v>158</v>
      </c>
      <c r="C144" s="526" t="s">
        <v>20</v>
      </c>
      <c r="D144" t="s">
        <v>19</v>
      </c>
      <c r="F144" s="2">
        <v>5</v>
      </c>
      <c r="G144" s="2">
        <f t="shared" si="2"/>
        <v>107.39999999999981</v>
      </c>
      <c r="H144" s="19"/>
      <c r="I144" s="19"/>
      <c r="J144" s="19"/>
      <c r="K144" s="19"/>
    </row>
    <row r="145" spans="1:11" hidden="1">
      <c r="A145" s="7">
        <v>43159</v>
      </c>
      <c r="B145" s="526" t="s">
        <v>158</v>
      </c>
      <c r="C145" s="526" t="s">
        <v>20</v>
      </c>
      <c r="D145" t="s">
        <v>16</v>
      </c>
      <c r="F145" s="2">
        <v>92.4</v>
      </c>
      <c r="G145" s="2">
        <f t="shared" si="2"/>
        <v>14.999999999999801</v>
      </c>
      <c r="H145" s="19"/>
      <c r="I145" s="19"/>
      <c r="J145" s="19"/>
      <c r="K145" s="19"/>
    </row>
    <row r="146" spans="1:11" hidden="1">
      <c r="A146" s="7">
        <v>43159</v>
      </c>
      <c r="B146" s="526" t="s">
        <v>158</v>
      </c>
      <c r="C146" s="526" t="s">
        <v>20</v>
      </c>
      <c r="D146" t="s">
        <v>17</v>
      </c>
      <c r="F146" s="2">
        <v>9.1</v>
      </c>
      <c r="G146" s="2">
        <f t="shared" si="2"/>
        <v>5.8999999999998014</v>
      </c>
      <c r="H146" s="19"/>
      <c r="I146" s="19"/>
      <c r="J146" s="19"/>
      <c r="K146" s="19"/>
    </row>
    <row r="147" spans="1:11" hidden="1">
      <c r="A147" s="7">
        <v>43190</v>
      </c>
      <c r="B147" s="526" t="s">
        <v>114</v>
      </c>
      <c r="C147" s="526" t="s">
        <v>20</v>
      </c>
      <c r="D147" t="s">
        <v>17</v>
      </c>
      <c r="F147" s="2">
        <v>5.9</v>
      </c>
      <c r="G147" s="2">
        <f t="shared" si="2"/>
        <v>-1.9895196601282805E-13</v>
      </c>
      <c r="H147" s="19"/>
      <c r="I147" s="19"/>
      <c r="J147" s="19"/>
      <c r="K147" s="19"/>
    </row>
    <row r="148" spans="1:11" hidden="1">
      <c r="A148" s="7">
        <v>43189</v>
      </c>
      <c r="B148" s="525" t="s">
        <v>14</v>
      </c>
      <c r="C148" s="526" t="s">
        <v>23</v>
      </c>
      <c r="D148" t="s">
        <v>16</v>
      </c>
      <c r="E148" s="2">
        <v>89.4</v>
      </c>
      <c r="G148" s="2">
        <f t="shared" si="2"/>
        <v>89.399999999999807</v>
      </c>
      <c r="H148" s="19"/>
      <c r="I148" s="19"/>
      <c r="J148" s="19"/>
      <c r="K148" s="19"/>
    </row>
    <row r="149" spans="1:11" hidden="1">
      <c r="B149" s="526"/>
      <c r="C149" s="526"/>
      <c r="D149" t="s">
        <v>17</v>
      </c>
      <c r="E149" s="2">
        <v>15</v>
      </c>
      <c r="G149" s="2">
        <f t="shared" si="2"/>
        <v>104.39999999999981</v>
      </c>
      <c r="H149" s="19"/>
      <c r="I149" s="19"/>
      <c r="J149" s="19"/>
      <c r="K149" s="19"/>
    </row>
    <row r="150" spans="1:11" hidden="1">
      <c r="B150" s="526"/>
      <c r="C150" s="526"/>
      <c r="D150" t="s">
        <v>18</v>
      </c>
      <c r="E150" s="2">
        <v>60</v>
      </c>
      <c r="G150" s="2">
        <f t="shared" si="2"/>
        <v>164.39999999999981</v>
      </c>
      <c r="H150" s="19"/>
      <c r="I150" s="19"/>
      <c r="J150" s="19"/>
      <c r="K150" s="19"/>
    </row>
    <row r="151" spans="1:11" hidden="1">
      <c r="B151" s="526"/>
      <c r="C151" s="526"/>
      <c r="D151" t="s">
        <v>19</v>
      </c>
      <c r="E151" s="2">
        <v>5</v>
      </c>
      <c r="G151" s="2">
        <f t="shared" si="2"/>
        <v>169.39999999999981</v>
      </c>
      <c r="H151" s="19"/>
      <c r="I151" s="19"/>
      <c r="J151" s="19"/>
      <c r="K151" s="19"/>
    </row>
    <row r="152" spans="1:11" hidden="1">
      <c r="A152" s="7">
        <v>43190</v>
      </c>
      <c r="B152" s="526" t="s">
        <v>114</v>
      </c>
      <c r="C152" s="526" t="s">
        <v>23</v>
      </c>
      <c r="D152" t="s">
        <v>18</v>
      </c>
      <c r="F152" s="2">
        <v>60</v>
      </c>
      <c r="G152" s="2">
        <f t="shared" si="2"/>
        <v>109.39999999999981</v>
      </c>
      <c r="H152" s="19"/>
      <c r="I152" s="19"/>
      <c r="J152" s="19"/>
      <c r="K152" s="19"/>
    </row>
    <row r="153" spans="1:11" hidden="1">
      <c r="A153" s="7">
        <v>43190</v>
      </c>
      <c r="B153" s="526" t="s">
        <v>114</v>
      </c>
      <c r="C153" s="526" t="s">
        <v>23</v>
      </c>
      <c r="D153" t="s">
        <v>19</v>
      </c>
      <c r="F153" s="2">
        <v>5</v>
      </c>
      <c r="G153" s="2">
        <f t="shared" si="2"/>
        <v>104.39999999999981</v>
      </c>
      <c r="H153" s="19"/>
      <c r="I153" s="19"/>
      <c r="J153" s="19"/>
      <c r="K153" s="19"/>
    </row>
    <row r="154" spans="1:11" hidden="1">
      <c r="A154" s="7">
        <v>43190</v>
      </c>
      <c r="B154" s="526" t="s">
        <v>114</v>
      </c>
      <c r="C154" s="526" t="s">
        <v>23</v>
      </c>
      <c r="D154" t="s">
        <v>16</v>
      </c>
      <c r="F154" s="2">
        <v>89.4</v>
      </c>
      <c r="G154" s="2">
        <f t="shared" si="2"/>
        <v>14.999999999999801</v>
      </c>
      <c r="H154" s="19"/>
      <c r="I154" s="19"/>
      <c r="J154" s="19"/>
      <c r="K154" s="19"/>
    </row>
    <row r="155" spans="1:11" hidden="1">
      <c r="A155" s="7">
        <v>43190</v>
      </c>
      <c r="B155" s="526" t="s">
        <v>114</v>
      </c>
      <c r="C155" s="526" t="s">
        <v>23</v>
      </c>
      <c r="D155" t="s">
        <v>17</v>
      </c>
      <c r="F155" s="2">
        <v>9.6999999999999993</v>
      </c>
      <c r="G155" s="2">
        <f t="shared" si="2"/>
        <v>5.2999999999998018</v>
      </c>
      <c r="H155" s="19"/>
      <c r="I155" s="19"/>
      <c r="J155" s="19"/>
      <c r="K155" s="19"/>
    </row>
    <row r="156" spans="1:11" hidden="1">
      <c r="A156" s="7">
        <v>43216</v>
      </c>
      <c r="B156" s="526">
        <v>15198</v>
      </c>
      <c r="C156" s="526" t="s">
        <v>23</v>
      </c>
      <c r="D156" t="s">
        <v>17</v>
      </c>
      <c r="F156" s="2">
        <v>5.3</v>
      </c>
      <c r="G156" s="2">
        <f t="shared" si="2"/>
        <v>-1.9806378759312793E-13</v>
      </c>
      <c r="H156" s="19"/>
      <c r="I156" s="19"/>
      <c r="J156" s="19"/>
      <c r="K156" s="19"/>
    </row>
    <row r="157" spans="1:11" hidden="1">
      <c r="A157" s="7">
        <v>43220</v>
      </c>
      <c r="B157" s="526" t="s">
        <v>14</v>
      </c>
      <c r="C157" s="526" t="s">
        <v>24</v>
      </c>
      <c r="D157" t="s">
        <v>16</v>
      </c>
      <c r="E157" s="2">
        <v>92.8</v>
      </c>
      <c r="G157" s="2">
        <f t="shared" si="2"/>
        <v>92.799999999999798</v>
      </c>
      <c r="H157" s="19"/>
      <c r="I157" s="19"/>
      <c r="J157" s="19"/>
      <c r="K157" s="19"/>
    </row>
    <row r="158" spans="1:11" hidden="1">
      <c r="B158" s="526"/>
      <c r="C158" s="526"/>
      <c r="D158" t="s">
        <v>17</v>
      </c>
      <c r="E158" s="2">
        <v>15.2</v>
      </c>
      <c r="G158" s="2">
        <f t="shared" si="2"/>
        <v>107.9999999999998</v>
      </c>
      <c r="H158" s="19"/>
      <c r="I158" s="19"/>
      <c r="J158" s="19"/>
      <c r="K158" s="19"/>
    </row>
    <row r="159" spans="1:11" hidden="1">
      <c r="B159" s="526"/>
      <c r="C159" s="526"/>
      <c r="D159" t="s">
        <v>18</v>
      </c>
      <c r="E159" s="2">
        <v>60</v>
      </c>
      <c r="G159" s="2">
        <f t="shared" si="2"/>
        <v>167.9999999999998</v>
      </c>
      <c r="H159" s="19"/>
      <c r="I159" s="19"/>
      <c r="J159" s="19"/>
      <c r="K159" s="19"/>
    </row>
    <row r="160" spans="1:11" hidden="1">
      <c r="B160" s="526"/>
      <c r="C160" s="526"/>
      <c r="D160" t="s">
        <v>19</v>
      </c>
      <c r="E160" s="2">
        <v>5</v>
      </c>
      <c r="G160" s="2">
        <f t="shared" si="2"/>
        <v>172.9999999999998</v>
      </c>
      <c r="H160" s="19"/>
      <c r="I160" s="19"/>
      <c r="J160" s="19"/>
      <c r="K160" s="19"/>
    </row>
    <row r="161" spans="1:11" hidden="1">
      <c r="A161" s="7">
        <v>43220</v>
      </c>
      <c r="B161" s="526" t="s">
        <v>114</v>
      </c>
      <c r="C161" s="526" t="s">
        <v>24</v>
      </c>
      <c r="D161" t="s">
        <v>18</v>
      </c>
      <c r="F161" s="2">
        <v>60</v>
      </c>
      <c r="G161" s="2">
        <f t="shared" si="2"/>
        <v>112.9999999999998</v>
      </c>
      <c r="H161" s="19"/>
      <c r="I161" s="19"/>
      <c r="J161" s="19"/>
      <c r="K161" s="19"/>
    </row>
    <row r="162" spans="1:11" hidden="1">
      <c r="A162" s="7">
        <v>43220</v>
      </c>
      <c r="B162" s="526" t="s">
        <v>114</v>
      </c>
      <c r="C162" s="526" t="s">
        <v>24</v>
      </c>
      <c r="D162" t="s">
        <v>19</v>
      </c>
      <c r="F162" s="2">
        <v>5</v>
      </c>
      <c r="G162" s="2">
        <f t="shared" si="2"/>
        <v>107.9999999999998</v>
      </c>
      <c r="H162" s="19"/>
      <c r="I162" s="19"/>
      <c r="J162" s="19"/>
      <c r="K162" s="19"/>
    </row>
    <row r="163" spans="1:11" hidden="1">
      <c r="A163" s="7">
        <v>43220</v>
      </c>
      <c r="B163" s="526" t="s">
        <v>114</v>
      </c>
      <c r="C163" s="526" t="s">
        <v>24</v>
      </c>
      <c r="D163" t="s">
        <v>16</v>
      </c>
      <c r="F163" s="2">
        <v>92.8</v>
      </c>
      <c r="G163" s="2">
        <f t="shared" si="2"/>
        <v>15.199999999999804</v>
      </c>
      <c r="H163" s="19"/>
      <c r="I163" s="19"/>
      <c r="J163" s="19"/>
      <c r="K163" s="19"/>
    </row>
    <row r="164" spans="1:11" hidden="1">
      <c r="A164" s="7">
        <v>43220</v>
      </c>
      <c r="B164" s="526" t="s">
        <v>114</v>
      </c>
      <c r="C164" s="526" t="s">
        <v>24</v>
      </c>
      <c r="D164" t="s">
        <v>17</v>
      </c>
      <c r="F164" s="2">
        <v>12.2</v>
      </c>
      <c r="G164" s="2">
        <f t="shared" si="2"/>
        <v>2.9999999999998046</v>
      </c>
      <c r="H164" s="19"/>
      <c r="I164" s="19"/>
      <c r="J164" s="19"/>
      <c r="K164" s="19"/>
    </row>
    <row r="165" spans="1:11" hidden="1">
      <c r="A165" s="7">
        <v>43251</v>
      </c>
      <c r="B165" s="526" t="s">
        <v>114</v>
      </c>
      <c r="C165" s="526" t="s">
        <v>24</v>
      </c>
      <c r="D165" t="s">
        <v>17</v>
      </c>
      <c r="F165" s="2">
        <v>3</v>
      </c>
      <c r="G165" s="2">
        <f t="shared" si="2"/>
        <v>-1.9539925233402755E-13</v>
      </c>
      <c r="H165" s="19"/>
      <c r="I165" s="19"/>
      <c r="J165" s="19"/>
      <c r="K165" s="19"/>
    </row>
    <row r="166" spans="1:11" hidden="1">
      <c r="A166" s="7">
        <v>43251</v>
      </c>
      <c r="B166" s="526" t="s">
        <v>14</v>
      </c>
      <c r="C166" s="526" t="s">
        <v>25</v>
      </c>
      <c r="D166" t="s">
        <v>16</v>
      </c>
      <c r="E166" s="2">
        <v>85.4</v>
      </c>
      <c r="G166" s="2">
        <f t="shared" si="2"/>
        <v>85.399999999999807</v>
      </c>
      <c r="H166" s="19"/>
      <c r="I166" s="19"/>
      <c r="J166" s="19"/>
      <c r="K166" s="19"/>
    </row>
    <row r="167" spans="1:11" hidden="1">
      <c r="B167" s="526"/>
      <c r="C167" s="526"/>
      <c r="D167" t="s">
        <v>17</v>
      </c>
      <c r="E167" s="2">
        <v>15</v>
      </c>
      <c r="G167" s="2">
        <f t="shared" si="2"/>
        <v>100.39999999999981</v>
      </c>
      <c r="H167" s="19"/>
      <c r="I167" s="19"/>
      <c r="J167" s="19"/>
      <c r="K167" s="19"/>
    </row>
    <row r="168" spans="1:11" hidden="1">
      <c r="B168" s="526"/>
      <c r="C168" s="526"/>
      <c r="D168" t="s">
        <v>18</v>
      </c>
      <c r="E168" s="2">
        <v>60</v>
      </c>
      <c r="G168" s="2">
        <f t="shared" si="2"/>
        <v>160.39999999999981</v>
      </c>
      <c r="H168" s="19"/>
      <c r="I168" s="19"/>
      <c r="J168" s="19"/>
      <c r="K168" s="19"/>
    </row>
    <row r="169" spans="1:11" hidden="1">
      <c r="B169" s="526"/>
      <c r="C169" s="526"/>
      <c r="D169" t="s">
        <v>19</v>
      </c>
      <c r="E169" s="2">
        <v>5</v>
      </c>
      <c r="G169" s="2">
        <f t="shared" si="2"/>
        <v>165.39999999999981</v>
      </c>
      <c r="H169" s="19"/>
      <c r="I169" s="19"/>
      <c r="J169" s="19"/>
      <c r="K169" s="19"/>
    </row>
    <row r="170" spans="1:11" hidden="1">
      <c r="A170" s="7">
        <v>43251</v>
      </c>
      <c r="B170" s="526" t="s">
        <v>114</v>
      </c>
      <c r="C170" s="526" t="s">
        <v>25</v>
      </c>
      <c r="D170" t="s">
        <v>18</v>
      </c>
      <c r="F170" s="2">
        <v>60</v>
      </c>
      <c r="G170" s="2">
        <f t="shared" si="2"/>
        <v>105.39999999999981</v>
      </c>
    </row>
    <row r="171" spans="1:11" hidden="1">
      <c r="A171" s="7">
        <v>43251</v>
      </c>
      <c r="B171" s="526" t="s">
        <v>114</v>
      </c>
      <c r="C171" s="526" t="s">
        <v>25</v>
      </c>
      <c r="D171" t="s">
        <v>19</v>
      </c>
      <c r="F171" s="2">
        <v>5</v>
      </c>
      <c r="G171" s="2">
        <f t="shared" si="2"/>
        <v>100.39999999999981</v>
      </c>
      <c r="H171" s="19"/>
      <c r="I171" s="19"/>
      <c r="J171" s="19"/>
      <c r="K171" s="19"/>
    </row>
    <row r="172" spans="1:11" hidden="1">
      <c r="A172" s="7">
        <v>43251</v>
      </c>
      <c r="B172" s="526" t="s">
        <v>114</v>
      </c>
      <c r="C172" s="526" t="s">
        <v>25</v>
      </c>
      <c r="D172" t="s">
        <v>16</v>
      </c>
      <c r="F172" s="2">
        <v>85.4</v>
      </c>
      <c r="G172" s="2">
        <f t="shared" si="2"/>
        <v>14.999999999999801</v>
      </c>
      <c r="H172" s="19"/>
      <c r="I172" s="19"/>
      <c r="J172" s="19"/>
      <c r="K172" s="19"/>
    </row>
    <row r="173" spans="1:11" hidden="1">
      <c r="A173" s="7">
        <v>43251</v>
      </c>
      <c r="B173" s="526" t="s">
        <v>114</v>
      </c>
      <c r="C173" s="526" t="s">
        <v>25</v>
      </c>
      <c r="D173" t="s">
        <v>17</v>
      </c>
      <c r="F173" s="2">
        <v>15</v>
      </c>
      <c r="G173" s="2">
        <f t="shared" si="2"/>
        <v>-1.9895196601282805E-13</v>
      </c>
      <c r="H173" s="19"/>
      <c r="I173" s="19"/>
      <c r="J173" s="19"/>
      <c r="K173" s="19"/>
    </row>
    <row r="174" spans="1:11" hidden="1">
      <c r="A174" s="7">
        <v>43281</v>
      </c>
      <c r="B174" s="526" t="s">
        <v>14</v>
      </c>
      <c r="C174" s="526" t="s">
        <v>26</v>
      </c>
      <c r="D174" t="s">
        <v>16</v>
      </c>
      <c r="E174" s="2">
        <v>78.900000000000006</v>
      </c>
      <c r="G174" s="2">
        <f t="shared" si="2"/>
        <v>78.899999999999807</v>
      </c>
      <c r="H174" s="19"/>
      <c r="I174" s="19"/>
      <c r="J174" s="19"/>
      <c r="K174" s="19"/>
    </row>
    <row r="175" spans="1:11" hidden="1">
      <c r="B175" s="526"/>
      <c r="C175" s="526"/>
      <c r="D175" t="s">
        <v>17</v>
      </c>
      <c r="E175" s="2">
        <v>22</v>
      </c>
      <c r="G175" s="2">
        <f t="shared" si="2"/>
        <v>100.89999999999981</v>
      </c>
      <c r="H175" s="19"/>
      <c r="I175" s="19"/>
      <c r="J175" s="19"/>
      <c r="K175" s="19"/>
    </row>
    <row r="176" spans="1:11" hidden="1">
      <c r="B176" s="526"/>
      <c r="C176" s="526"/>
      <c r="D176" t="s">
        <v>18</v>
      </c>
      <c r="E176" s="2">
        <v>60</v>
      </c>
      <c r="G176" s="2">
        <f t="shared" si="2"/>
        <v>160.89999999999981</v>
      </c>
      <c r="H176" s="19"/>
      <c r="I176" s="19"/>
      <c r="J176" s="19"/>
      <c r="K176" s="19"/>
    </row>
    <row r="177" spans="1:11" hidden="1">
      <c r="B177" s="526"/>
      <c r="C177" s="526"/>
      <c r="D177" t="s">
        <v>19</v>
      </c>
      <c r="E177" s="2">
        <v>5</v>
      </c>
      <c r="G177" s="2">
        <f t="shared" si="2"/>
        <v>165.89999999999981</v>
      </c>
      <c r="H177" s="19"/>
      <c r="I177" s="19"/>
      <c r="J177" s="19"/>
      <c r="K177" s="19"/>
    </row>
    <row r="178" spans="1:11" hidden="1">
      <c r="A178" s="7">
        <v>43281</v>
      </c>
      <c r="B178" s="526" t="s">
        <v>114</v>
      </c>
      <c r="C178" s="526" t="s">
        <v>26</v>
      </c>
      <c r="D178" t="s">
        <v>18</v>
      </c>
      <c r="F178" s="2">
        <v>60</v>
      </c>
      <c r="G178" s="2">
        <f t="shared" si="2"/>
        <v>105.89999999999981</v>
      </c>
    </row>
    <row r="179" spans="1:11" hidden="1">
      <c r="A179" s="7">
        <v>43281</v>
      </c>
      <c r="B179" s="526" t="s">
        <v>114</v>
      </c>
      <c r="C179" s="526" t="s">
        <v>26</v>
      </c>
      <c r="D179" t="s">
        <v>19</v>
      </c>
      <c r="F179" s="2">
        <v>5</v>
      </c>
      <c r="G179" s="2">
        <f t="shared" si="2"/>
        <v>100.89999999999981</v>
      </c>
    </row>
    <row r="180" spans="1:11" hidden="1">
      <c r="A180" s="7">
        <v>43251</v>
      </c>
      <c r="B180" s="526" t="s">
        <v>114</v>
      </c>
      <c r="C180" s="526" t="s">
        <v>26</v>
      </c>
      <c r="D180" t="s">
        <v>16</v>
      </c>
      <c r="F180" s="2">
        <v>5.0999999999999996</v>
      </c>
      <c r="G180" s="2">
        <f t="shared" si="2"/>
        <v>95.799999999999812</v>
      </c>
      <c r="H180" s="19"/>
      <c r="I180" s="19"/>
      <c r="J180" s="19"/>
      <c r="K180" s="19"/>
    </row>
    <row r="181" spans="1:11" hidden="1">
      <c r="A181" s="7">
        <v>43281</v>
      </c>
      <c r="B181" s="526" t="s">
        <v>114</v>
      </c>
      <c r="C181" s="526" t="s">
        <v>26</v>
      </c>
      <c r="D181" t="s">
        <v>16</v>
      </c>
      <c r="F181" s="2">
        <v>73.8</v>
      </c>
      <c r="G181" s="2">
        <f t="shared" si="2"/>
        <v>21.999999999999815</v>
      </c>
      <c r="H181" s="19"/>
      <c r="I181" s="19"/>
      <c r="J181" s="19"/>
      <c r="K181" s="19"/>
    </row>
    <row r="182" spans="1:11" hidden="1">
      <c r="A182" s="7">
        <v>43281</v>
      </c>
      <c r="B182" s="526" t="s">
        <v>114</v>
      </c>
      <c r="C182" s="526" t="s">
        <v>26</v>
      </c>
      <c r="D182" t="s">
        <v>17</v>
      </c>
      <c r="F182" s="2">
        <v>22</v>
      </c>
      <c r="G182" s="2">
        <f t="shared" si="2"/>
        <v>-1.8474111129762605E-13</v>
      </c>
      <c r="H182" s="19"/>
      <c r="I182" s="19"/>
      <c r="J182" s="19"/>
      <c r="K182" s="19"/>
    </row>
    <row r="183" spans="1:11" hidden="1">
      <c r="A183" s="7">
        <v>43312</v>
      </c>
      <c r="B183" s="526" t="s">
        <v>14</v>
      </c>
      <c r="C183" s="526" t="s">
        <v>27</v>
      </c>
      <c r="D183" t="s">
        <v>16</v>
      </c>
      <c r="E183" s="2">
        <v>77.3</v>
      </c>
      <c r="G183" s="2">
        <f t="shared" si="2"/>
        <v>77.299999999999812</v>
      </c>
      <c r="H183" s="19"/>
      <c r="I183" s="19"/>
      <c r="J183" s="19"/>
      <c r="K183" s="19"/>
    </row>
    <row r="184" spans="1:11" hidden="1">
      <c r="B184" s="526"/>
      <c r="C184" s="526"/>
      <c r="D184" t="s">
        <v>17</v>
      </c>
      <c r="E184" s="2">
        <v>22</v>
      </c>
      <c r="G184" s="2">
        <f t="shared" si="2"/>
        <v>99.299999999999812</v>
      </c>
    </row>
    <row r="185" spans="1:11" hidden="1">
      <c r="B185" s="526"/>
      <c r="C185" s="526"/>
      <c r="D185" t="s">
        <v>18</v>
      </c>
      <c r="E185" s="2">
        <v>60</v>
      </c>
      <c r="G185" s="2">
        <f t="shared" si="2"/>
        <v>159.29999999999981</v>
      </c>
    </row>
    <row r="186" spans="1:11" hidden="1">
      <c r="B186" s="526"/>
      <c r="C186" s="526"/>
      <c r="D186" t="s">
        <v>19</v>
      </c>
      <c r="E186" s="2">
        <v>5</v>
      </c>
      <c r="G186" s="2">
        <f t="shared" si="2"/>
        <v>164.29999999999981</v>
      </c>
      <c r="H186" s="19"/>
      <c r="I186" s="19"/>
      <c r="J186" s="19"/>
      <c r="K186" s="19"/>
    </row>
    <row r="187" spans="1:11" hidden="1">
      <c r="A187" s="7">
        <v>43312</v>
      </c>
      <c r="B187" s="526" t="s">
        <v>114</v>
      </c>
      <c r="C187" s="526" t="s">
        <v>27</v>
      </c>
      <c r="D187" t="s">
        <v>18</v>
      </c>
      <c r="F187" s="2">
        <v>60</v>
      </c>
      <c r="G187" s="2">
        <f t="shared" si="2"/>
        <v>104.29999999999981</v>
      </c>
    </row>
    <row r="188" spans="1:11" hidden="1">
      <c r="A188" s="7">
        <v>43312</v>
      </c>
      <c r="B188" s="526" t="s">
        <v>114</v>
      </c>
      <c r="C188" s="526" t="s">
        <v>27</v>
      </c>
      <c r="D188" t="s">
        <v>19</v>
      </c>
      <c r="F188" s="2">
        <v>5</v>
      </c>
      <c r="G188" s="2">
        <f t="shared" si="2"/>
        <v>99.299999999999812</v>
      </c>
    </row>
    <row r="189" spans="1:11" hidden="1">
      <c r="A189" s="7">
        <v>43281</v>
      </c>
      <c r="B189" s="526" t="s">
        <v>114</v>
      </c>
      <c r="C189" s="526" t="s">
        <v>27</v>
      </c>
      <c r="D189" t="s">
        <v>16</v>
      </c>
      <c r="F189" s="2">
        <v>9.1999999999999993</v>
      </c>
      <c r="G189" s="2">
        <f t="shared" si="2"/>
        <v>90.09999999999981</v>
      </c>
      <c r="H189" s="19"/>
      <c r="I189" s="19"/>
      <c r="J189" s="19"/>
      <c r="K189" s="19"/>
    </row>
    <row r="190" spans="1:11" hidden="1">
      <c r="A190" s="7">
        <v>43312</v>
      </c>
      <c r="B190" s="526" t="s">
        <v>114</v>
      </c>
      <c r="C190" s="526" t="s">
        <v>27</v>
      </c>
      <c r="D190" t="s">
        <v>16</v>
      </c>
      <c r="F190" s="2">
        <v>68.099999999999994</v>
      </c>
      <c r="G190" s="2">
        <f t="shared" si="2"/>
        <v>21.999999999999815</v>
      </c>
    </row>
    <row r="191" spans="1:11" hidden="1">
      <c r="A191" s="7">
        <v>43312</v>
      </c>
      <c r="B191" s="526" t="s">
        <v>114</v>
      </c>
      <c r="C191" s="526" t="s">
        <v>27</v>
      </c>
      <c r="D191" t="s">
        <v>17</v>
      </c>
      <c r="F191" s="2">
        <v>22</v>
      </c>
      <c r="G191" s="2">
        <f t="shared" si="2"/>
        <v>-1.8474111129762605E-13</v>
      </c>
    </row>
    <row r="192" spans="1:11" hidden="1">
      <c r="A192" s="7">
        <v>43343</v>
      </c>
      <c r="B192" s="526" t="s">
        <v>14</v>
      </c>
      <c r="C192" s="526" t="s">
        <v>28</v>
      </c>
      <c r="D192" t="s">
        <v>16</v>
      </c>
      <c r="E192" s="2">
        <v>77.099999999999994</v>
      </c>
      <c r="G192" s="2">
        <f t="shared" si="2"/>
        <v>77.09999999999981</v>
      </c>
      <c r="H192" s="19"/>
      <c r="I192" s="19"/>
      <c r="J192" s="19"/>
      <c r="K192" s="19"/>
    </row>
    <row r="193" spans="1:11" hidden="1">
      <c r="B193" s="526"/>
      <c r="C193" s="526"/>
      <c r="D193" t="s">
        <v>17</v>
      </c>
      <c r="E193" s="2">
        <v>22</v>
      </c>
      <c r="G193" s="2">
        <f t="shared" si="2"/>
        <v>99.09999999999981</v>
      </c>
      <c r="H193" s="19"/>
      <c r="I193" s="19"/>
      <c r="J193" s="19"/>
      <c r="K193" s="19"/>
    </row>
    <row r="194" spans="1:11" hidden="1">
      <c r="B194" s="526"/>
      <c r="C194" s="526"/>
      <c r="D194" t="s">
        <v>18</v>
      </c>
      <c r="E194" s="2">
        <v>60</v>
      </c>
      <c r="G194" s="2">
        <f t="shared" si="2"/>
        <v>159.0999999999998</v>
      </c>
      <c r="H194" s="19"/>
      <c r="I194" s="19"/>
      <c r="J194" s="19"/>
      <c r="K194" s="19"/>
    </row>
    <row r="195" spans="1:11" hidden="1">
      <c r="B195" s="526"/>
      <c r="C195" s="526"/>
      <c r="D195" t="s">
        <v>19</v>
      </c>
      <c r="E195" s="2">
        <v>5</v>
      </c>
      <c r="G195" s="2">
        <f t="shared" si="2"/>
        <v>164.0999999999998</v>
      </c>
    </row>
    <row r="196" spans="1:11" hidden="1">
      <c r="A196" s="7">
        <v>43343</v>
      </c>
      <c r="B196" s="526" t="s">
        <v>114</v>
      </c>
      <c r="C196" s="526" t="s">
        <v>28</v>
      </c>
      <c r="D196" t="s">
        <v>18</v>
      </c>
      <c r="F196" s="2">
        <v>60</v>
      </c>
      <c r="G196" s="2">
        <f t="shared" si="2"/>
        <v>104.0999999999998</v>
      </c>
    </row>
    <row r="197" spans="1:11" hidden="1">
      <c r="A197" s="7">
        <v>43343</v>
      </c>
      <c r="B197" s="526" t="s">
        <v>114</v>
      </c>
      <c r="C197" s="526" t="s">
        <v>28</v>
      </c>
      <c r="D197" t="s">
        <v>19</v>
      </c>
      <c r="F197" s="2">
        <v>5</v>
      </c>
      <c r="G197" s="2">
        <f t="shared" si="2"/>
        <v>99.099999999999795</v>
      </c>
      <c r="H197" s="19"/>
      <c r="I197" s="19"/>
      <c r="J197" s="19"/>
      <c r="K197" s="19"/>
    </row>
    <row r="198" spans="1:11" hidden="1">
      <c r="A198" s="7">
        <v>43312</v>
      </c>
      <c r="B198" s="526" t="s">
        <v>114</v>
      </c>
      <c r="C198" s="526" t="s">
        <v>28</v>
      </c>
      <c r="D198" t="s">
        <v>16</v>
      </c>
      <c r="F198" s="2">
        <v>18.399999999999999</v>
      </c>
      <c r="G198" s="2">
        <f t="shared" ref="G198:G261" si="3">+G197+E198-F198</f>
        <v>80.69999999999979</v>
      </c>
    </row>
    <row r="199" spans="1:11" hidden="1">
      <c r="A199" s="7">
        <v>43343</v>
      </c>
      <c r="B199" s="526" t="s">
        <v>114</v>
      </c>
      <c r="C199" s="526" t="s">
        <v>28</v>
      </c>
      <c r="D199" t="s">
        <v>16</v>
      </c>
      <c r="F199" s="2">
        <v>58.7</v>
      </c>
      <c r="G199" s="2">
        <f t="shared" si="3"/>
        <v>21.999999999999787</v>
      </c>
    </row>
    <row r="200" spans="1:11" hidden="1">
      <c r="A200" s="7">
        <v>43343</v>
      </c>
      <c r="B200" s="526" t="s">
        <v>114</v>
      </c>
      <c r="C200" s="526" t="s">
        <v>28</v>
      </c>
      <c r="D200" t="s">
        <v>17</v>
      </c>
      <c r="F200" s="2">
        <v>22</v>
      </c>
      <c r="G200" s="2">
        <f t="shared" si="3"/>
        <v>-2.1316282072803006E-13</v>
      </c>
      <c r="H200" s="19"/>
      <c r="I200" s="19"/>
      <c r="J200" s="19"/>
      <c r="K200" s="19"/>
    </row>
    <row r="201" spans="1:11" hidden="1">
      <c r="A201" s="7">
        <v>43373</v>
      </c>
      <c r="B201" s="526" t="s">
        <v>14</v>
      </c>
      <c r="C201" s="526" t="s">
        <v>29</v>
      </c>
      <c r="D201" t="s">
        <v>16</v>
      </c>
      <c r="E201" s="2">
        <v>79.8</v>
      </c>
      <c r="G201" s="2">
        <f t="shared" si="3"/>
        <v>79.799999999999784</v>
      </c>
      <c r="H201" s="19"/>
      <c r="I201" s="19"/>
      <c r="J201" s="19"/>
      <c r="K201" s="19"/>
    </row>
    <row r="202" spans="1:11" hidden="1">
      <c r="B202" s="526"/>
      <c r="C202" s="526"/>
      <c r="D202" t="s">
        <v>17</v>
      </c>
      <c r="E202" s="2">
        <v>22</v>
      </c>
      <c r="G202" s="2">
        <f t="shared" si="3"/>
        <v>101.79999999999978</v>
      </c>
      <c r="H202" s="19"/>
      <c r="I202" s="19"/>
      <c r="J202" s="19"/>
      <c r="K202" s="19"/>
    </row>
    <row r="203" spans="1:11" hidden="1">
      <c r="B203" s="526"/>
      <c r="C203" s="526"/>
      <c r="D203" t="s">
        <v>18</v>
      </c>
      <c r="E203" s="2">
        <v>60</v>
      </c>
      <c r="G203" s="2">
        <f t="shared" si="3"/>
        <v>161.79999999999978</v>
      </c>
      <c r="H203" s="19"/>
      <c r="I203" s="19"/>
      <c r="J203" s="19"/>
      <c r="K203" s="19"/>
    </row>
    <row r="204" spans="1:11" hidden="1">
      <c r="B204" s="526"/>
      <c r="C204" s="526"/>
      <c r="D204" t="s">
        <v>19</v>
      </c>
      <c r="E204" s="2">
        <v>5</v>
      </c>
      <c r="G204" s="2">
        <f t="shared" si="3"/>
        <v>166.79999999999978</v>
      </c>
    </row>
    <row r="205" spans="1:11" hidden="1">
      <c r="A205" s="7">
        <v>43373</v>
      </c>
      <c r="B205" s="526" t="s">
        <v>114</v>
      </c>
      <c r="C205" s="526" t="s">
        <v>29</v>
      </c>
      <c r="D205" t="s">
        <v>18</v>
      </c>
      <c r="F205" s="2">
        <v>58</v>
      </c>
      <c r="G205" s="2">
        <f t="shared" si="3"/>
        <v>108.79999999999978</v>
      </c>
    </row>
    <row r="206" spans="1:11" hidden="1">
      <c r="A206" s="7">
        <v>43373</v>
      </c>
      <c r="B206" s="526" t="s">
        <v>114</v>
      </c>
      <c r="C206" s="526" t="s">
        <v>29</v>
      </c>
      <c r="D206" t="s">
        <v>18</v>
      </c>
      <c r="F206" s="2">
        <v>2</v>
      </c>
      <c r="G206" s="2">
        <f t="shared" si="3"/>
        <v>106.79999999999978</v>
      </c>
    </row>
    <row r="207" spans="1:11" hidden="1">
      <c r="A207" s="7">
        <v>43373</v>
      </c>
      <c r="B207" s="526" t="s">
        <v>114</v>
      </c>
      <c r="C207" s="526" t="s">
        <v>29</v>
      </c>
      <c r="D207" t="s">
        <v>19</v>
      </c>
      <c r="F207" s="2">
        <v>5</v>
      </c>
      <c r="G207" s="2">
        <f t="shared" si="3"/>
        <v>101.79999999999978</v>
      </c>
    </row>
    <row r="208" spans="1:11" hidden="1">
      <c r="A208" s="7">
        <v>43343</v>
      </c>
      <c r="B208" s="526" t="s">
        <v>114</v>
      </c>
      <c r="C208" s="526" t="s">
        <v>29</v>
      </c>
      <c r="D208" t="s">
        <v>16</v>
      </c>
      <c r="F208" s="2">
        <v>24.3</v>
      </c>
      <c r="G208" s="2">
        <f t="shared" si="3"/>
        <v>77.499999999999787</v>
      </c>
      <c r="H208" s="19"/>
      <c r="I208" s="19"/>
      <c r="J208" s="19"/>
      <c r="K208" s="19"/>
    </row>
    <row r="209" spans="1:11" hidden="1">
      <c r="A209" s="7">
        <v>43373</v>
      </c>
      <c r="B209" s="526" t="s">
        <v>114</v>
      </c>
      <c r="C209" s="526" t="s">
        <v>29</v>
      </c>
      <c r="D209" t="s">
        <v>16</v>
      </c>
      <c r="F209" s="2">
        <v>55.5</v>
      </c>
      <c r="G209" s="2">
        <f t="shared" si="3"/>
        <v>21.999999999999787</v>
      </c>
      <c r="H209" s="19"/>
      <c r="I209" s="19"/>
      <c r="J209" s="19"/>
      <c r="K209" s="19"/>
    </row>
    <row r="210" spans="1:11" hidden="1">
      <c r="A210" s="7">
        <v>43373</v>
      </c>
      <c r="B210" s="526" t="s">
        <v>114</v>
      </c>
      <c r="C210" s="526" t="s">
        <v>29</v>
      </c>
      <c r="D210" t="s">
        <v>17</v>
      </c>
      <c r="F210" s="2">
        <v>22</v>
      </c>
      <c r="G210" s="2">
        <f t="shared" si="3"/>
        <v>-2.1316282072803006E-13</v>
      </c>
      <c r="H210" s="19"/>
      <c r="I210" s="19"/>
      <c r="J210" s="19"/>
      <c r="K210" s="19"/>
    </row>
    <row r="211" spans="1:11" hidden="1">
      <c r="A211" s="7">
        <v>43404</v>
      </c>
      <c r="B211" s="526" t="s">
        <v>14</v>
      </c>
      <c r="C211" s="526" t="s">
        <v>30</v>
      </c>
      <c r="D211" t="s">
        <v>16</v>
      </c>
      <c r="E211" s="2">
        <v>79.3</v>
      </c>
      <c r="G211" s="2">
        <f t="shared" si="3"/>
        <v>79.299999999999784</v>
      </c>
      <c r="H211" s="19"/>
      <c r="I211" s="19"/>
      <c r="J211" s="19"/>
      <c r="K211" s="19"/>
    </row>
    <row r="212" spans="1:11" hidden="1">
      <c r="B212" s="526"/>
      <c r="C212" s="526"/>
      <c r="D212" t="s">
        <v>17</v>
      </c>
      <c r="E212" s="2">
        <v>27</v>
      </c>
      <c r="G212" s="2">
        <f t="shared" si="3"/>
        <v>106.29999999999978</v>
      </c>
      <c r="H212" s="19"/>
      <c r="I212" s="19"/>
      <c r="J212" s="19"/>
      <c r="K212" s="19"/>
    </row>
    <row r="213" spans="1:11" hidden="1">
      <c r="B213" s="526"/>
      <c r="C213" s="526"/>
      <c r="D213" t="s">
        <v>18</v>
      </c>
      <c r="E213" s="2">
        <v>60</v>
      </c>
      <c r="G213" s="2">
        <f t="shared" si="3"/>
        <v>166.29999999999978</v>
      </c>
    </row>
    <row r="214" spans="1:11" hidden="1">
      <c r="B214" s="526"/>
      <c r="C214" s="526"/>
      <c r="D214" t="s">
        <v>19</v>
      </c>
      <c r="E214" s="2">
        <v>5</v>
      </c>
      <c r="G214" s="2">
        <f t="shared" si="3"/>
        <v>171.29999999999978</v>
      </c>
    </row>
    <row r="215" spans="1:11" hidden="1">
      <c r="A215" s="7">
        <v>43404</v>
      </c>
      <c r="B215" s="526" t="s">
        <v>114</v>
      </c>
      <c r="C215" s="526" t="s">
        <v>30</v>
      </c>
      <c r="D215" t="s">
        <v>18</v>
      </c>
      <c r="F215" s="2">
        <v>60</v>
      </c>
      <c r="G215" s="2">
        <f t="shared" si="3"/>
        <v>111.29999999999978</v>
      </c>
    </row>
    <row r="216" spans="1:11" hidden="1">
      <c r="A216" s="7">
        <v>43404</v>
      </c>
      <c r="B216" s="526" t="s">
        <v>114</v>
      </c>
      <c r="C216" s="526" t="s">
        <v>30</v>
      </c>
      <c r="D216" t="s">
        <v>19</v>
      </c>
      <c r="F216" s="2">
        <v>5</v>
      </c>
      <c r="G216" s="2">
        <f t="shared" si="3"/>
        <v>106.29999999999978</v>
      </c>
    </row>
    <row r="217" spans="1:11" hidden="1">
      <c r="A217" s="7">
        <v>43373</v>
      </c>
      <c r="B217" s="526" t="s">
        <v>114</v>
      </c>
      <c r="C217" s="526" t="s">
        <v>30</v>
      </c>
      <c r="D217" t="s">
        <v>16</v>
      </c>
      <c r="F217" s="2">
        <v>17</v>
      </c>
      <c r="G217" s="2">
        <f t="shared" si="3"/>
        <v>89.299999999999784</v>
      </c>
      <c r="H217" s="19"/>
      <c r="I217" s="19"/>
      <c r="J217" s="19"/>
      <c r="K217" s="19"/>
    </row>
    <row r="218" spans="1:11" hidden="1">
      <c r="A218" s="7">
        <v>43404</v>
      </c>
      <c r="B218" s="526" t="s">
        <v>114</v>
      </c>
      <c r="C218" s="526" t="s">
        <v>30</v>
      </c>
      <c r="D218" t="s">
        <v>16</v>
      </c>
      <c r="F218" s="2">
        <v>62.3</v>
      </c>
      <c r="G218" s="2">
        <f t="shared" si="3"/>
        <v>26.999999999999787</v>
      </c>
      <c r="H218" s="19"/>
      <c r="I218" s="19"/>
      <c r="J218" s="19"/>
      <c r="K218" s="19"/>
    </row>
    <row r="219" spans="1:11" hidden="1">
      <c r="A219" s="7">
        <v>43404</v>
      </c>
      <c r="B219" s="526" t="s">
        <v>114</v>
      </c>
      <c r="C219" s="526" t="s">
        <v>30</v>
      </c>
      <c r="D219" t="s">
        <v>17</v>
      </c>
      <c r="F219" s="2">
        <v>27</v>
      </c>
      <c r="G219" s="2">
        <f t="shared" si="3"/>
        <v>-2.1316282072803006E-13</v>
      </c>
      <c r="H219" s="19"/>
      <c r="I219" s="19"/>
      <c r="J219" s="19"/>
      <c r="K219" s="19"/>
    </row>
    <row r="220" spans="1:11" hidden="1">
      <c r="A220" s="7">
        <v>43434</v>
      </c>
      <c r="B220" s="526" t="s">
        <v>14</v>
      </c>
      <c r="C220" s="526" t="s">
        <v>33</v>
      </c>
      <c r="D220" t="s">
        <v>16</v>
      </c>
      <c r="E220" s="2">
        <v>81.400000000000006</v>
      </c>
      <c r="G220" s="2">
        <f t="shared" si="3"/>
        <v>81.399999999999793</v>
      </c>
      <c r="H220" s="19"/>
      <c r="I220" s="19"/>
      <c r="J220" s="19"/>
      <c r="K220" s="19"/>
    </row>
    <row r="221" spans="1:11" hidden="1">
      <c r="B221" s="526"/>
      <c r="C221" s="526"/>
      <c r="D221" t="s">
        <v>17</v>
      </c>
      <c r="E221" s="2">
        <v>27</v>
      </c>
      <c r="G221" s="2">
        <f t="shared" si="3"/>
        <v>108.39999999999979</v>
      </c>
      <c r="H221" s="19"/>
      <c r="I221" s="19"/>
      <c r="J221" s="19"/>
      <c r="K221" s="19"/>
    </row>
    <row r="222" spans="1:11" hidden="1">
      <c r="B222" s="526"/>
      <c r="C222" s="526"/>
      <c r="D222" t="s">
        <v>18</v>
      </c>
      <c r="E222" s="2">
        <v>60</v>
      </c>
      <c r="G222" s="2">
        <f t="shared" si="3"/>
        <v>168.39999999999981</v>
      </c>
      <c r="H222" s="42"/>
      <c r="I222" s="42"/>
      <c r="J222" s="42"/>
      <c r="K222" s="42"/>
    </row>
    <row r="223" spans="1:11" hidden="1">
      <c r="B223" s="526"/>
      <c r="C223" s="526"/>
      <c r="D223" t="s">
        <v>19</v>
      </c>
      <c r="E223" s="2">
        <v>5</v>
      </c>
      <c r="G223" s="2">
        <f t="shared" si="3"/>
        <v>173.39999999999981</v>
      </c>
      <c r="H223" s="42"/>
      <c r="I223" s="42"/>
      <c r="J223" s="42"/>
      <c r="K223" s="42"/>
    </row>
    <row r="224" spans="1:11" hidden="1">
      <c r="A224" s="7">
        <v>43434</v>
      </c>
      <c r="B224" s="526" t="s">
        <v>114</v>
      </c>
      <c r="C224" s="526" t="s">
        <v>33</v>
      </c>
      <c r="D224" t="s">
        <v>18</v>
      </c>
      <c r="F224" s="2">
        <v>60</v>
      </c>
      <c r="G224" s="2">
        <f t="shared" si="3"/>
        <v>113.39999999999981</v>
      </c>
    </row>
    <row r="225" spans="1:11" hidden="1">
      <c r="A225" s="7">
        <v>43434</v>
      </c>
      <c r="B225" s="526" t="s">
        <v>114</v>
      </c>
      <c r="C225" s="526" t="s">
        <v>33</v>
      </c>
      <c r="D225" t="s">
        <v>19</v>
      </c>
      <c r="F225" s="2">
        <v>5</v>
      </c>
      <c r="G225" s="2">
        <f t="shared" si="3"/>
        <v>108.39999999999981</v>
      </c>
    </row>
    <row r="226" spans="1:11" hidden="1">
      <c r="A226" s="7">
        <v>43404</v>
      </c>
      <c r="B226" s="526" t="s">
        <v>114</v>
      </c>
      <c r="C226" s="526" t="s">
        <v>33</v>
      </c>
      <c r="D226" t="s">
        <v>16</v>
      </c>
      <c r="F226" s="2">
        <v>19.2</v>
      </c>
      <c r="G226" s="2">
        <f t="shared" si="3"/>
        <v>89.199999999999804</v>
      </c>
    </row>
    <row r="227" spans="1:11" hidden="1">
      <c r="A227" s="7">
        <v>43434</v>
      </c>
      <c r="B227" s="526" t="s">
        <v>114</v>
      </c>
      <c r="C227" s="526" t="s">
        <v>33</v>
      </c>
      <c r="D227" t="s">
        <v>16</v>
      </c>
      <c r="F227" s="2">
        <v>62.2</v>
      </c>
      <c r="G227" s="2">
        <f t="shared" si="3"/>
        <v>26.999999999999801</v>
      </c>
      <c r="H227" s="19"/>
      <c r="I227" s="19"/>
      <c r="J227" s="19"/>
      <c r="K227" s="19"/>
    </row>
    <row r="228" spans="1:11" hidden="1">
      <c r="A228" s="7">
        <v>43434</v>
      </c>
      <c r="B228" s="526" t="s">
        <v>114</v>
      </c>
      <c r="C228" s="526" t="s">
        <v>33</v>
      </c>
      <c r="D228" t="s">
        <v>17</v>
      </c>
      <c r="F228" s="2">
        <v>27</v>
      </c>
      <c r="G228" s="2">
        <f t="shared" si="3"/>
        <v>-1.9895196601282805E-13</v>
      </c>
      <c r="H228" s="19"/>
      <c r="I228" s="19"/>
      <c r="J228" s="19"/>
      <c r="K228" s="19"/>
    </row>
    <row r="229" spans="1:11" hidden="1">
      <c r="A229" s="7">
        <v>43465</v>
      </c>
      <c r="B229" s="526" t="s">
        <v>14</v>
      </c>
      <c r="C229" s="526" t="s">
        <v>34</v>
      </c>
      <c r="D229" t="s">
        <v>16</v>
      </c>
      <c r="E229" s="2">
        <v>87</v>
      </c>
      <c r="G229" s="2">
        <f t="shared" si="3"/>
        <v>86.999999999999801</v>
      </c>
      <c r="H229" s="19"/>
      <c r="I229" s="19"/>
      <c r="J229" s="19"/>
      <c r="K229" s="19"/>
    </row>
    <row r="230" spans="1:11" hidden="1">
      <c r="B230" s="526"/>
      <c r="C230" s="526"/>
      <c r="D230" t="s">
        <v>17</v>
      </c>
      <c r="E230" s="2">
        <v>27</v>
      </c>
      <c r="G230" s="2">
        <f t="shared" si="3"/>
        <v>113.9999999999998</v>
      </c>
      <c r="H230" s="19"/>
      <c r="I230" s="19"/>
      <c r="J230" s="19"/>
      <c r="K230" s="19"/>
    </row>
    <row r="231" spans="1:11" hidden="1">
      <c r="B231" s="526"/>
      <c r="C231" s="526"/>
      <c r="D231" t="s">
        <v>18</v>
      </c>
      <c r="E231" s="2">
        <v>60</v>
      </c>
      <c r="G231" s="2">
        <f t="shared" si="3"/>
        <v>173.9999999999998</v>
      </c>
      <c r="H231" s="19"/>
      <c r="I231" s="19"/>
      <c r="J231" s="19"/>
      <c r="K231" s="19"/>
    </row>
    <row r="232" spans="1:11" hidden="1">
      <c r="B232" s="526"/>
      <c r="C232" s="526"/>
      <c r="D232" t="s">
        <v>19</v>
      </c>
      <c r="E232" s="2">
        <v>5</v>
      </c>
      <c r="G232" s="2">
        <f t="shared" si="3"/>
        <v>178.9999999999998</v>
      </c>
    </row>
    <row r="233" spans="1:11" hidden="1">
      <c r="A233" s="7">
        <v>43465</v>
      </c>
      <c r="B233" s="526" t="s">
        <v>114</v>
      </c>
      <c r="C233" s="526" t="s">
        <v>34</v>
      </c>
      <c r="D233" t="s">
        <v>18</v>
      </c>
      <c r="F233" s="2">
        <v>60</v>
      </c>
      <c r="G233" s="2">
        <f t="shared" si="3"/>
        <v>118.9999999999998</v>
      </c>
    </row>
    <row r="234" spans="1:11" hidden="1">
      <c r="A234" s="7">
        <v>43465</v>
      </c>
      <c r="B234" s="526" t="s">
        <v>114</v>
      </c>
      <c r="C234" s="526" t="s">
        <v>34</v>
      </c>
      <c r="D234" t="s">
        <v>19</v>
      </c>
      <c r="F234" s="2">
        <v>5</v>
      </c>
      <c r="G234" s="2">
        <f t="shared" si="3"/>
        <v>113.9999999999998</v>
      </c>
    </row>
    <row r="235" spans="1:11" hidden="1">
      <c r="A235" s="7">
        <v>43434</v>
      </c>
      <c r="B235" s="526" t="s">
        <v>114</v>
      </c>
      <c r="C235" s="526" t="s">
        <v>34</v>
      </c>
      <c r="D235" t="s">
        <v>16</v>
      </c>
      <c r="F235" s="2">
        <v>15.8</v>
      </c>
      <c r="G235" s="2">
        <f t="shared" si="3"/>
        <v>98.199999999999804</v>
      </c>
      <c r="H235" s="19"/>
      <c r="I235" s="19"/>
      <c r="J235" s="19"/>
      <c r="K235" s="19"/>
    </row>
    <row r="236" spans="1:11" hidden="1">
      <c r="A236" s="7">
        <v>43465</v>
      </c>
      <c r="B236" s="526" t="s">
        <v>114</v>
      </c>
      <c r="C236" s="526" t="s">
        <v>34</v>
      </c>
      <c r="D236" t="s">
        <v>16</v>
      </c>
      <c r="F236" s="2">
        <v>71.2</v>
      </c>
      <c r="G236" s="2">
        <f t="shared" si="3"/>
        <v>26.999999999999801</v>
      </c>
      <c r="H236" s="19"/>
      <c r="I236" s="19"/>
      <c r="J236" s="19"/>
      <c r="K236" s="19"/>
    </row>
    <row r="237" spans="1:11" hidden="1">
      <c r="A237" s="7">
        <v>43465</v>
      </c>
      <c r="B237" s="526" t="s">
        <v>114</v>
      </c>
      <c r="C237" s="526" t="s">
        <v>34</v>
      </c>
      <c r="D237" t="s">
        <v>17</v>
      </c>
      <c r="F237" s="2">
        <v>27</v>
      </c>
      <c r="G237" s="2">
        <f t="shared" si="3"/>
        <v>-1.9895196601282805E-13</v>
      </c>
      <c r="H237" s="19"/>
      <c r="I237" s="19"/>
      <c r="J237" s="19"/>
      <c r="K237" s="19"/>
    </row>
    <row r="238" spans="1:11" hidden="1">
      <c r="A238" s="7">
        <v>43496</v>
      </c>
      <c r="B238" s="526" t="s">
        <v>14</v>
      </c>
      <c r="C238" s="526" t="s">
        <v>15</v>
      </c>
      <c r="D238" t="s">
        <v>16</v>
      </c>
      <c r="E238" s="2">
        <v>90.6</v>
      </c>
      <c r="G238" s="2">
        <f t="shared" si="3"/>
        <v>90.599999999999795</v>
      </c>
      <c r="H238" s="19"/>
      <c r="I238" s="19"/>
      <c r="J238" s="19"/>
      <c r="K238" s="19"/>
    </row>
    <row r="239" spans="1:11" hidden="1">
      <c r="B239" s="526"/>
      <c r="C239" s="526"/>
      <c r="D239" t="s">
        <v>17</v>
      </c>
      <c r="E239" s="2">
        <v>27</v>
      </c>
      <c r="G239" s="2">
        <f t="shared" si="3"/>
        <v>117.5999999999998</v>
      </c>
      <c r="H239" s="19"/>
      <c r="I239" s="19"/>
      <c r="J239" s="19"/>
      <c r="K239" s="19"/>
    </row>
    <row r="240" spans="1:11" hidden="1">
      <c r="B240" s="526"/>
      <c r="C240" s="526"/>
      <c r="D240" t="s">
        <v>18</v>
      </c>
      <c r="E240" s="2">
        <v>60</v>
      </c>
      <c r="G240" s="2">
        <f t="shared" si="3"/>
        <v>177.5999999999998</v>
      </c>
      <c r="H240" s="19"/>
      <c r="I240" s="19"/>
      <c r="J240" s="19"/>
      <c r="K240" s="19"/>
    </row>
    <row r="241" spans="1:11" hidden="1">
      <c r="B241" s="526"/>
      <c r="C241" s="526"/>
      <c r="D241" t="s">
        <v>19</v>
      </c>
      <c r="E241" s="2">
        <v>5</v>
      </c>
      <c r="G241" s="2">
        <f t="shared" si="3"/>
        <v>182.5999999999998</v>
      </c>
      <c r="H241" s="19"/>
      <c r="I241" s="19"/>
      <c r="J241" s="19"/>
      <c r="K241" s="19"/>
    </row>
    <row r="242" spans="1:11" hidden="1">
      <c r="A242" s="7">
        <v>43496</v>
      </c>
      <c r="B242" s="526" t="s">
        <v>114</v>
      </c>
      <c r="C242" s="526" t="s">
        <v>15</v>
      </c>
      <c r="D242" t="s">
        <v>18</v>
      </c>
      <c r="F242" s="2">
        <v>60</v>
      </c>
      <c r="G242" s="2">
        <f t="shared" si="3"/>
        <v>122.5999999999998</v>
      </c>
      <c r="H242" s="19"/>
      <c r="I242" s="19"/>
      <c r="J242" s="19"/>
      <c r="K242" s="19"/>
    </row>
    <row r="243" spans="1:11" hidden="1">
      <c r="A243" s="7">
        <v>43496</v>
      </c>
      <c r="B243" s="526" t="s">
        <v>114</v>
      </c>
      <c r="C243" s="526" t="s">
        <v>15</v>
      </c>
      <c r="D243" t="s">
        <v>19</v>
      </c>
      <c r="F243" s="2">
        <v>5</v>
      </c>
      <c r="G243" s="2">
        <f t="shared" si="3"/>
        <v>117.5999999999998</v>
      </c>
      <c r="H243" s="19"/>
      <c r="I243" s="19"/>
      <c r="J243" s="19"/>
      <c r="K243" s="19"/>
    </row>
    <row r="244" spans="1:11" hidden="1">
      <c r="A244" s="7">
        <v>43465</v>
      </c>
      <c r="B244" s="526" t="s">
        <v>114</v>
      </c>
      <c r="C244" s="526" t="s">
        <v>15</v>
      </c>
      <c r="D244" t="s">
        <v>16</v>
      </c>
      <c r="F244" s="2">
        <v>6.8</v>
      </c>
      <c r="G244" s="2">
        <f t="shared" si="3"/>
        <v>110.7999999999998</v>
      </c>
      <c r="H244" s="19"/>
      <c r="I244" s="19"/>
      <c r="J244" s="19"/>
      <c r="K244" s="19"/>
    </row>
    <row r="245" spans="1:11" hidden="1">
      <c r="A245" s="7">
        <v>43496</v>
      </c>
      <c r="B245" s="526" t="s">
        <v>114</v>
      </c>
      <c r="C245" s="526" t="s">
        <v>15</v>
      </c>
      <c r="D245" t="s">
        <v>16</v>
      </c>
      <c r="F245" s="2">
        <v>83.8</v>
      </c>
      <c r="G245" s="2">
        <f t="shared" si="3"/>
        <v>26.999999999999801</v>
      </c>
      <c r="H245" s="19"/>
      <c r="I245" s="19"/>
      <c r="J245" s="19"/>
      <c r="K245" s="19"/>
    </row>
    <row r="246" spans="1:11" hidden="1">
      <c r="A246" s="7">
        <v>43496</v>
      </c>
      <c r="B246" s="526" t="s">
        <v>114</v>
      </c>
      <c r="C246" s="526" t="s">
        <v>15</v>
      </c>
      <c r="D246" t="s">
        <v>17</v>
      </c>
      <c r="F246" s="2">
        <v>21.2</v>
      </c>
      <c r="G246" s="2">
        <f t="shared" si="3"/>
        <v>5.7999999999998018</v>
      </c>
      <c r="H246" s="19"/>
      <c r="I246" s="19"/>
      <c r="J246" s="19"/>
      <c r="K246" s="19"/>
    </row>
    <row r="247" spans="1:11" hidden="1">
      <c r="A247" s="7">
        <v>43524</v>
      </c>
      <c r="B247" s="526" t="s">
        <v>114</v>
      </c>
      <c r="C247" s="526" t="s">
        <v>15</v>
      </c>
      <c r="D247" t="s">
        <v>17</v>
      </c>
      <c r="F247" s="2">
        <v>5.8</v>
      </c>
      <c r="G247" s="2">
        <f t="shared" si="3"/>
        <v>-1.9806378759312793E-13</v>
      </c>
      <c r="H247" s="19"/>
      <c r="I247" s="19"/>
      <c r="J247" s="19"/>
      <c r="K247" s="19"/>
    </row>
    <row r="248" spans="1:11" ht="13.5" hidden="1" customHeight="1">
      <c r="A248" s="7">
        <v>43524</v>
      </c>
      <c r="B248" s="526" t="s">
        <v>14</v>
      </c>
      <c r="C248" s="526" t="s">
        <v>20</v>
      </c>
      <c r="D248" t="s">
        <v>16</v>
      </c>
      <c r="E248" s="2">
        <v>95.8</v>
      </c>
      <c r="G248" s="2">
        <f t="shared" si="3"/>
        <v>95.799999999999798</v>
      </c>
      <c r="H248" s="19"/>
      <c r="I248" s="19"/>
      <c r="J248" s="19"/>
      <c r="K248" s="19"/>
    </row>
    <row r="249" spans="1:11" hidden="1">
      <c r="B249" s="526"/>
      <c r="C249" s="526"/>
      <c r="D249" t="s">
        <v>17</v>
      </c>
      <c r="E249" s="2">
        <v>33</v>
      </c>
      <c r="G249" s="2">
        <f t="shared" si="3"/>
        <v>128.79999999999978</v>
      </c>
      <c r="H249" s="19"/>
      <c r="I249" s="19"/>
      <c r="J249" s="19"/>
      <c r="K249" s="19"/>
    </row>
    <row r="250" spans="1:11" hidden="1">
      <c r="B250" s="526"/>
      <c r="C250" s="526"/>
      <c r="D250" t="s">
        <v>18</v>
      </c>
      <c r="E250" s="2">
        <v>56</v>
      </c>
      <c r="G250" s="2">
        <f t="shared" si="3"/>
        <v>184.79999999999978</v>
      </c>
      <c r="H250" s="19"/>
      <c r="I250" s="19"/>
      <c r="J250" s="19"/>
      <c r="K250" s="19"/>
    </row>
    <row r="251" spans="1:11" hidden="1">
      <c r="B251" s="526"/>
      <c r="C251" s="526"/>
      <c r="D251" t="s">
        <v>19</v>
      </c>
      <c r="E251" s="2">
        <v>5</v>
      </c>
      <c r="G251" s="2">
        <f t="shared" si="3"/>
        <v>189.79999999999978</v>
      </c>
      <c r="H251" s="19"/>
      <c r="I251" s="19"/>
      <c r="J251" s="19"/>
      <c r="K251" s="19"/>
    </row>
    <row r="252" spans="1:11" hidden="1">
      <c r="A252" s="7">
        <v>43524</v>
      </c>
      <c r="B252" s="526" t="s">
        <v>114</v>
      </c>
      <c r="C252" s="526" t="s">
        <v>20</v>
      </c>
      <c r="D252" t="s">
        <v>18</v>
      </c>
      <c r="F252" s="2">
        <v>56</v>
      </c>
      <c r="G252" s="2">
        <f t="shared" si="3"/>
        <v>133.79999999999978</v>
      </c>
      <c r="H252" s="19"/>
      <c r="I252" s="19"/>
      <c r="J252" s="19"/>
      <c r="K252" s="19"/>
    </row>
    <row r="253" spans="1:11" hidden="1">
      <c r="A253" s="7">
        <v>43524</v>
      </c>
      <c r="B253" s="526" t="s">
        <v>114</v>
      </c>
      <c r="C253" s="526" t="s">
        <v>20</v>
      </c>
      <c r="D253" t="s">
        <v>19</v>
      </c>
      <c r="F253" s="2">
        <v>5</v>
      </c>
      <c r="G253" s="2">
        <f t="shared" si="3"/>
        <v>128.79999999999978</v>
      </c>
      <c r="H253" s="19"/>
      <c r="I253" s="19"/>
      <c r="J253" s="19"/>
      <c r="K253" s="19"/>
    </row>
    <row r="254" spans="1:11" hidden="1">
      <c r="A254" s="7">
        <v>43524</v>
      </c>
      <c r="B254" s="526" t="s">
        <v>114</v>
      </c>
      <c r="C254" s="526" t="s">
        <v>20</v>
      </c>
      <c r="D254" t="s">
        <v>16</v>
      </c>
      <c r="F254" s="2">
        <v>92.2</v>
      </c>
      <c r="G254" s="2">
        <f t="shared" si="3"/>
        <v>36.599999999999781</v>
      </c>
      <c r="H254" s="19"/>
      <c r="I254" s="19"/>
      <c r="J254" s="19"/>
      <c r="K254" s="19"/>
    </row>
    <row r="255" spans="1:11" hidden="1">
      <c r="A255" s="7">
        <v>43555</v>
      </c>
      <c r="B255" s="526" t="s">
        <v>114</v>
      </c>
      <c r="C255" s="526" t="s">
        <v>20</v>
      </c>
      <c r="D255" t="s">
        <v>16</v>
      </c>
      <c r="F255" s="2">
        <v>3.6</v>
      </c>
      <c r="G255" s="2">
        <f t="shared" si="3"/>
        <v>32.99999999999978</v>
      </c>
      <c r="H255" s="19"/>
      <c r="I255" s="19"/>
      <c r="J255" s="19"/>
      <c r="K255" s="19"/>
    </row>
    <row r="256" spans="1:11" hidden="1">
      <c r="A256" s="7">
        <v>43555</v>
      </c>
      <c r="B256" s="526" t="s">
        <v>114</v>
      </c>
      <c r="C256" s="526" t="s">
        <v>20</v>
      </c>
      <c r="D256" t="s">
        <v>17</v>
      </c>
      <c r="F256" s="2">
        <v>33</v>
      </c>
      <c r="G256" s="2">
        <f t="shared" si="3"/>
        <v>-2.2026824808563106E-13</v>
      </c>
      <c r="H256" s="19"/>
      <c r="I256" s="19"/>
      <c r="J256" s="19"/>
      <c r="K256" s="19"/>
    </row>
    <row r="257" spans="1:11" hidden="1">
      <c r="A257" s="44">
        <v>43555</v>
      </c>
      <c r="B257" s="525" t="s">
        <v>14</v>
      </c>
      <c r="C257" s="525" t="s">
        <v>23</v>
      </c>
      <c r="D257" t="s">
        <v>16</v>
      </c>
      <c r="E257" s="2">
        <v>89</v>
      </c>
      <c r="G257" s="2">
        <f t="shared" si="3"/>
        <v>88.999999999999773</v>
      </c>
      <c r="H257" s="19"/>
      <c r="I257" s="19"/>
      <c r="J257" s="19"/>
      <c r="K257" s="19"/>
    </row>
    <row r="258" spans="1:11" hidden="1">
      <c r="B258" s="526"/>
      <c r="C258" s="526"/>
      <c r="D258" t="s">
        <v>17</v>
      </c>
      <c r="E258" s="2">
        <v>26.3</v>
      </c>
      <c r="G258" s="2">
        <f t="shared" si="3"/>
        <v>115.29999999999977</v>
      </c>
      <c r="H258" s="19"/>
      <c r="I258" s="19"/>
      <c r="J258" s="19"/>
      <c r="K258" s="19"/>
    </row>
    <row r="259" spans="1:11" hidden="1">
      <c r="B259" s="526"/>
      <c r="C259" s="526"/>
      <c r="D259" t="s">
        <v>18</v>
      </c>
      <c r="E259" s="2">
        <v>60</v>
      </c>
      <c r="G259" s="2">
        <f t="shared" si="3"/>
        <v>175.29999999999978</v>
      </c>
      <c r="H259" s="19"/>
      <c r="I259" s="19"/>
      <c r="J259" s="19"/>
      <c r="K259" s="19"/>
    </row>
    <row r="260" spans="1:11" hidden="1">
      <c r="B260" s="526"/>
      <c r="C260" s="526"/>
      <c r="D260" t="s">
        <v>19</v>
      </c>
      <c r="E260" s="2">
        <v>5</v>
      </c>
      <c r="G260" s="2">
        <f t="shared" si="3"/>
        <v>180.29999999999978</v>
      </c>
      <c r="H260" s="19"/>
      <c r="I260" s="19"/>
      <c r="J260" s="19"/>
      <c r="K260" s="19"/>
    </row>
    <row r="261" spans="1:11" hidden="1">
      <c r="A261" s="7">
        <v>43555</v>
      </c>
      <c r="B261" s="526" t="s">
        <v>114</v>
      </c>
      <c r="C261" s="526" t="s">
        <v>23</v>
      </c>
      <c r="D261" t="s">
        <v>18</v>
      </c>
      <c r="F261" s="2">
        <v>60</v>
      </c>
      <c r="G261" s="2">
        <f t="shared" si="3"/>
        <v>120.29999999999978</v>
      </c>
      <c r="H261" s="19"/>
      <c r="I261" s="19"/>
      <c r="J261" s="19"/>
      <c r="K261" s="19"/>
    </row>
    <row r="262" spans="1:11" hidden="1">
      <c r="A262" s="7">
        <v>43555</v>
      </c>
      <c r="B262" s="526" t="s">
        <v>114</v>
      </c>
      <c r="C262" s="526" t="s">
        <v>23</v>
      </c>
      <c r="D262" t="s">
        <v>19</v>
      </c>
      <c r="F262" s="2">
        <v>5</v>
      </c>
      <c r="G262" s="2">
        <f t="shared" ref="G262:G325" si="4">+G261+E262-F262</f>
        <v>115.29999999999978</v>
      </c>
      <c r="H262" s="19"/>
      <c r="I262" s="19"/>
      <c r="J262" s="19"/>
      <c r="K262" s="19"/>
    </row>
    <row r="263" spans="1:11" hidden="1">
      <c r="A263" s="7">
        <v>43555</v>
      </c>
      <c r="B263" s="526" t="s">
        <v>114</v>
      </c>
      <c r="C263" s="526" t="s">
        <v>23</v>
      </c>
      <c r="D263" t="s">
        <v>16</v>
      </c>
      <c r="F263" s="2">
        <v>68.400000000000006</v>
      </c>
      <c r="G263" s="2">
        <f t="shared" si="4"/>
        <v>46.899999999999778</v>
      </c>
      <c r="H263" s="19"/>
      <c r="I263" s="19"/>
      <c r="J263" s="19"/>
      <c r="K263" s="19"/>
    </row>
    <row r="264" spans="1:11" hidden="1">
      <c r="A264" s="7">
        <v>43585</v>
      </c>
      <c r="B264" s="526" t="s">
        <v>114</v>
      </c>
      <c r="C264" s="526" t="s">
        <v>23</v>
      </c>
      <c r="D264" t="s">
        <v>16</v>
      </c>
      <c r="F264" s="2">
        <v>20.6</v>
      </c>
      <c r="G264" s="2">
        <f t="shared" si="4"/>
        <v>26.299999999999777</v>
      </c>
      <c r="H264" s="19"/>
      <c r="I264" s="19"/>
      <c r="J264" s="19"/>
      <c r="K264" s="19"/>
    </row>
    <row r="265" spans="1:11" hidden="1">
      <c r="A265" s="7">
        <v>43585</v>
      </c>
      <c r="B265" s="526" t="s">
        <v>114</v>
      </c>
      <c r="C265" s="526" t="s">
        <v>23</v>
      </c>
      <c r="D265" t="s">
        <v>17</v>
      </c>
      <c r="F265" s="2">
        <v>26.3</v>
      </c>
      <c r="G265" s="2">
        <f t="shared" si="4"/>
        <v>-2.2382096176443156E-13</v>
      </c>
      <c r="H265" s="19"/>
      <c r="I265" s="19"/>
      <c r="J265" s="19"/>
      <c r="K265" s="19"/>
    </row>
    <row r="266" spans="1:11" hidden="1">
      <c r="A266" s="44">
        <v>43585</v>
      </c>
      <c r="B266" s="525" t="s">
        <v>14</v>
      </c>
      <c r="C266" s="525" t="s">
        <v>24</v>
      </c>
      <c r="D266" t="s">
        <v>16</v>
      </c>
      <c r="E266" s="2">
        <v>90</v>
      </c>
      <c r="G266" s="2">
        <f t="shared" si="4"/>
        <v>89.999999999999773</v>
      </c>
      <c r="H266" s="19"/>
      <c r="I266" s="19"/>
      <c r="J266" s="19"/>
      <c r="K266" s="19"/>
    </row>
    <row r="267" spans="1:11" hidden="1">
      <c r="B267" s="526"/>
      <c r="C267" s="526"/>
      <c r="D267" t="s">
        <v>17</v>
      </c>
      <c r="E267" s="2">
        <v>24</v>
      </c>
      <c r="G267" s="2">
        <f t="shared" si="4"/>
        <v>113.99999999999977</v>
      </c>
      <c r="H267" s="19"/>
      <c r="I267" s="19"/>
      <c r="J267" s="19"/>
      <c r="K267" s="19"/>
    </row>
    <row r="268" spans="1:11" hidden="1">
      <c r="B268" s="526"/>
      <c r="C268" s="526"/>
      <c r="D268" t="s">
        <v>18</v>
      </c>
      <c r="E268" s="2">
        <v>60</v>
      </c>
      <c r="G268" s="2">
        <f t="shared" si="4"/>
        <v>173.99999999999977</v>
      </c>
    </row>
    <row r="269" spans="1:11" hidden="1">
      <c r="B269" s="526"/>
      <c r="C269" s="526"/>
      <c r="D269" t="s">
        <v>19</v>
      </c>
      <c r="E269" s="2">
        <v>5</v>
      </c>
      <c r="G269" s="2">
        <f t="shared" si="4"/>
        <v>178.99999999999977</v>
      </c>
      <c r="H269" s="19"/>
      <c r="I269" s="19"/>
      <c r="J269" s="19"/>
      <c r="K269" s="19"/>
    </row>
    <row r="270" spans="1:11" hidden="1">
      <c r="A270" s="7">
        <v>43585</v>
      </c>
      <c r="B270" s="526" t="s">
        <v>114</v>
      </c>
      <c r="C270" s="526" t="s">
        <v>24</v>
      </c>
      <c r="D270" t="s">
        <v>18</v>
      </c>
      <c r="F270" s="2">
        <v>60</v>
      </c>
      <c r="G270" s="2">
        <f t="shared" si="4"/>
        <v>118.99999999999977</v>
      </c>
      <c r="H270" s="19"/>
      <c r="I270" s="19"/>
      <c r="J270" s="19"/>
      <c r="K270" s="19"/>
    </row>
    <row r="271" spans="1:11" hidden="1">
      <c r="A271" s="7">
        <v>43585</v>
      </c>
      <c r="B271" s="526" t="s">
        <v>114</v>
      </c>
      <c r="C271" s="526" t="s">
        <v>24</v>
      </c>
      <c r="D271" t="s">
        <v>19</v>
      </c>
      <c r="F271" s="2">
        <v>5</v>
      </c>
      <c r="G271" s="2">
        <f t="shared" si="4"/>
        <v>113.99999999999977</v>
      </c>
      <c r="H271" s="19"/>
      <c r="I271" s="19"/>
      <c r="J271" s="19"/>
      <c r="K271" s="19"/>
    </row>
    <row r="272" spans="1:11" hidden="1">
      <c r="A272" s="7">
        <v>43585</v>
      </c>
      <c r="B272" s="526" t="s">
        <v>114</v>
      </c>
      <c r="C272" s="526" t="s">
        <v>24</v>
      </c>
      <c r="D272" t="s">
        <v>16</v>
      </c>
      <c r="F272" s="2">
        <v>58.1</v>
      </c>
      <c r="G272" s="2">
        <f t="shared" si="4"/>
        <v>55.899999999999771</v>
      </c>
      <c r="H272" s="19"/>
      <c r="I272" s="19"/>
      <c r="J272" s="19"/>
      <c r="K272" s="19"/>
    </row>
    <row r="273" spans="1:11" hidden="1">
      <c r="A273" s="7">
        <v>43616</v>
      </c>
      <c r="B273" s="526" t="s">
        <v>114</v>
      </c>
      <c r="C273" s="526" t="s">
        <v>24</v>
      </c>
      <c r="D273" t="s">
        <v>16</v>
      </c>
      <c r="F273" s="2">
        <v>31.9</v>
      </c>
      <c r="G273" s="2">
        <f t="shared" si="4"/>
        <v>23.999999999999773</v>
      </c>
      <c r="H273" s="19"/>
      <c r="I273" s="19"/>
      <c r="J273" s="19"/>
      <c r="K273" s="19"/>
    </row>
    <row r="274" spans="1:11" hidden="1">
      <c r="A274" s="7">
        <v>43616</v>
      </c>
      <c r="B274" s="526" t="s">
        <v>114</v>
      </c>
      <c r="C274" s="526" t="s">
        <v>24</v>
      </c>
      <c r="D274" t="s">
        <v>17</v>
      </c>
      <c r="F274" s="2">
        <v>24</v>
      </c>
      <c r="G274" s="2">
        <f t="shared" si="4"/>
        <v>-2.2737367544323206E-13</v>
      </c>
      <c r="H274" s="19"/>
      <c r="I274" s="19"/>
      <c r="J274" s="19"/>
      <c r="K274" s="19"/>
    </row>
    <row r="275" spans="1:11" hidden="1">
      <c r="A275" s="44">
        <v>43616</v>
      </c>
      <c r="B275" s="525" t="s">
        <v>14</v>
      </c>
      <c r="C275" s="525" t="s">
        <v>25</v>
      </c>
      <c r="D275" t="s">
        <v>16</v>
      </c>
      <c r="E275" s="2">
        <v>82.9</v>
      </c>
      <c r="G275" s="2">
        <f t="shared" si="4"/>
        <v>82.899999999999778</v>
      </c>
      <c r="H275" s="19"/>
      <c r="I275" s="19"/>
      <c r="J275" s="19"/>
      <c r="K275" s="19"/>
    </row>
    <row r="276" spans="1:11" hidden="1">
      <c r="B276" s="526"/>
      <c r="C276" s="526"/>
      <c r="D276" t="s">
        <v>17</v>
      </c>
      <c r="E276" s="2">
        <v>27.8</v>
      </c>
      <c r="G276" s="2">
        <f t="shared" si="4"/>
        <v>110.69999999999978</v>
      </c>
      <c r="H276" s="19"/>
      <c r="I276" s="19"/>
      <c r="J276" s="19"/>
      <c r="K276" s="19"/>
    </row>
    <row r="277" spans="1:11" hidden="1">
      <c r="B277" s="526"/>
      <c r="C277" s="526"/>
      <c r="D277" t="s">
        <v>18</v>
      </c>
      <c r="E277" s="2">
        <v>60</v>
      </c>
      <c r="G277" s="2">
        <f t="shared" si="4"/>
        <v>170.69999999999976</v>
      </c>
      <c r="H277" s="19"/>
      <c r="I277" s="19"/>
      <c r="J277" s="19"/>
      <c r="K277" s="19"/>
    </row>
    <row r="278" spans="1:11" hidden="1">
      <c r="B278" s="526"/>
      <c r="C278" s="526"/>
      <c r="D278" t="s">
        <v>19</v>
      </c>
      <c r="E278" s="2">
        <v>5</v>
      </c>
      <c r="G278" s="2">
        <f t="shared" si="4"/>
        <v>175.69999999999976</v>
      </c>
    </row>
    <row r="279" spans="1:11" hidden="1">
      <c r="A279" s="7">
        <v>43616</v>
      </c>
      <c r="B279" s="526" t="s">
        <v>114</v>
      </c>
      <c r="C279" s="526" t="s">
        <v>25</v>
      </c>
      <c r="D279" t="s">
        <v>18</v>
      </c>
      <c r="F279" s="2">
        <v>60</v>
      </c>
      <c r="G279" s="2">
        <f t="shared" si="4"/>
        <v>115.69999999999976</v>
      </c>
      <c r="H279" s="19"/>
      <c r="I279" s="19"/>
      <c r="J279" s="19"/>
      <c r="K279" s="19"/>
    </row>
    <row r="280" spans="1:11" hidden="1">
      <c r="A280" s="7">
        <v>43616</v>
      </c>
      <c r="B280" s="526" t="s">
        <v>114</v>
      </c>
      <c r="C280" s="526" t="s">
        <v>25</v>
      </c>
      <c r="D280" t="s">
        <v>19</v>
      </c>
      <c r="F280" s="2">
        <v>5</v>
      </c>
      <c r="G280" s="2">
        <f t="shared" si="4"/>
        <v>110.69999999999976</v>
      </c>
      <c r="H280" s="19"/>
      <c r="I280" s="19"/>
      <c r="J280" s="19"/>
      <c r="K280" s="19"/>
    </row>
    <row r="281" spans="1:11" hidden="1">
      <c r="A281" s="7">
        <v>43616</v>
      </c>
      <c r="B281" s="526" t="s">
        <v>114</v>
      </c>
      <c r="C281" s="526" t="s">
        <v>25</v>
      </c>
      <c r="D281" t="s">
        <v>16</v>
      </c>
      <c r="F281" s="2">
        <v>49.1</v>
      </c>
      <c r="G281" s="2">
        <f t="shared" si="4"/>
        <v>61.59999999999976</v>
      </c>
      <c r="H281" s="19"/>
      <c r="I281" s="19"/>
      <c r="J281" s="19"/>
      <c r="K281" s="19"/>
    </row>
    <row r="282" spans="1:11" hidden="1">
      <c r="A282" s="7">
        <v>43646</v>
      </c>
      <c r="B282" s="526" t="s">
        <v>114</v>
      </c>
      <c r="C282" s="526" t="s">
        <v>25</v>
      </c>
      <c r="D282" t="s">
        <v>16</v>
      </c>
      <c r="F282" s="2">
        <v>33.799999999999997</v>
      </c>
      <c r="G282" s="2">
        <f t="shared" si="4"/>
        <v>27.799999999999763</v>
      </c>
      <c r="H282" s="19"/>
      <c r="I282" s="19"/>
      <c r="J282" s="19"/>
      <c r="K282" s="19"/>
    </row>
    <row r="283" spans="1:11" hidden="1">
      <c r="A283" s="7">
        <v>43646</v>
      </c>
      <c r="B283" s="526" t="s">
        <v>114</v>
      </c>
      <c r="C283" s="526" t="s">
        <v>25</v>
      </c>
      <c r="D283" t="s">
        <v>17</v>
      </c>
      <c r="F283" s="2">
        <v>27.8</v>
      </c>
      <c r="G283" s="2">
        <f t="shared" si="4"/>
        <v>-2.3803181647963356E-13</v>
      </c>
      <c r="H283" s="19"/>
      <c r="I283" s="19"/>
      <c r="J283" s="19"/>
      <c r="K283" s="19"/>
    </row>
    <row r="284" spans="1:11" hidden="1">
      <c r="A284" s="44">
        <v>43646</v>
      </c>
      <c r="B284" s="525" t="s">
        <v>14</v>
      </c>
      <c r="C284" s="525" t="s">
        <v>26</v>
      </c>
      <c r="D284" t="s">
        <v>16</v>
      </c>
      <c r="E284" s="2">
        <v>74.099999999999994</v>
      </c>
      <c r="G284" s="2">
        <f t="shared" si="4"/>
        <v>74.099999999999753</v>
      </c>
      <c r="H284" s="19"/>
      <c r="I284" s="19"/>
      <c r="J284" s="19"/>
      <c r="K284" s="19"/>
    </row>
    <row r="285" spans="1:11" hidden="1">
      <c r="B285" s="526"/>
      <c r="C285" s="526"/>
      <c r="D285" t="s">
        <v>17</v>
      </c>
      <c r="E285" s="2">
        <v>26.6</v>
      </c>
      <c r="G285" s="2">
        <f t="shared" si="4"/>
        <v>100.69999999999976</v>
      </c>
      <c r="H285" s="19"/>
      <c r="I285" s="19"/>
      <c r="J285" s="19"/>
      <c r="K285" s="19"/>
    </row>
    <row r="286" spans="1:11" hidden="1">
      <c r="B286" s="526"/>
      <c r="C286" s="526"/>
      <c r="D286" t="s">
        <v>18</v>
      </c>
      <c r="E286" s="2">
        <v>60</v>
      </c>
      <c r="G286" s="2">
        <f t="shared" si="4"/>
        <v>160.69999999999976</v>
      </c>
      <c r="H286" s="19"/>
      <c r="I286" s="19"/>
      <c r="J286" s="19"/>
      <c r="K286" s="19"/>
    </row>
    <row r="287" spans="1:11" hidden="1">
      <c r="B287" s="526"/>
      <c r="C287" s="526"/>
      <c r="D287" t="s">
        <v>19</v>
      </c>
      <c r="E287" s="2">
        <v>5</v>
      </c>
      <c r="G287" s="2">
        <f t="shared" si="4"/>
        <v>165.69999999999976</v>
      </c>
      <c r="H287" s="19"/>
      <c r="I287" s="19"/>
      <c r="J287" s="19"/>
      <c r="K287" s="19"/>
    </row>
    <row r="288" spans="1:11" hidden="1">
      <c r="A288" s="7">
        <v>43646</v>
      </c>
      <c r="B288" s="526" t="s">
        <v>114</v>
      </c>
      <c r="C288" s="526" t="s">
        <v>26</v>
      </c>
      <c r="D288" t="s">
        <v>18</v>
      </c>
      <c r="F288" s="2">
        <v>60</v>
      </c>
      <c r="G288" s="2">
        <f t="shared" si="4"/>
        <v>105.69999999999976</v>
      </c>
      <c r="H288" s="19"/>
      <c r="I288" s="19"/>
      <c r="J288" s="19"/>
      <c r="K288" s="19"/>
    </row>
    <row r="289" spans="1:11" hidden="1">
      <c r="A289" s="7">
        <v>43646</v>
      </c>
      <c r="B289" s="526" t="s">
        <v>114</v>
      </c>
      <c r="C289" s="526" t="s">
        <v>26</v>
      </c>
      <c r="D289" t="s">
        <v>19</v>
      </c>
      <c r="F289" s="2">
        <v>5</v>
      </c>
      <c r="G289" s="2">
        <f t="shared" si="4"/>
        <v>100.69999999999976</v>
      </c>
      <c r="H289" s="19"/>
      <c r="I289" s="19"/>
      <c r="J289" s="19"/>
      <c r="K289" s="19"/>
    </row>
    <row r="290" spans="1:11" hidden="1">
      <c r="A290" s="7">
        <v>43646</v>
      </c>
      <c r="B290" s="526" t="s">
        <v>114</v>
      </c>
      <c r="C290" s="526" t="s">
        <v>26</v>
      </c>
      <c r="D290" t="s">
        <v>16</v>
      </c>
      <c r="F290" s="2">
        <v>43.4</v>
      </c>
      <c r="G290" s="2">
        <f t="shared" si="4"/>
        <v>57.299999999999763</v>
      </c>
      <c r="H290" s="19"/>
      <c r="I290" s="19"/>
      <c r="J290" s="19"/>
      <c r="K290" s="19"/>
    </row>
    <row r="291" spans="1:11" hidden="1">
      <c r="A291" s="7">
        <v>43677</v>
      </c>
      <c r="B291" s="526" t="s">
        <v>114</v>
      </c>
      <c r="C291" s="526" t="s">
        <v>26</v>
      </c>
      <c r="D291" t="s">
        <v>16</v>
      </c>
      <c r="F291" s="2">
        <v>30.7</v>
      </c>
      <c r="G291" s="2">
        <f t="shared" si="4"/>
        <v>26.599999999999763</v>
      </c>
      <c r="H291" s="19"/>
      <c r="I291" s="19"/>
      <c r="J291" s="19"/>
      <c r="K291" s="19"/>
    </row>
    <row r="292" spans="1:11" hidden="1">
      <c r="A292" s="7">
        <v>43677</v>
      </c>
      <c r="B292" s="526" t="s">
        <v>114</v>
      </c>
      <c r="C292" s="526" t="s">
        <v>26</v>
      </c>
      <c r="D292" t="s">
        <v>17</v>
      </c>
      <c r="F292" s="2">
        <v>26.6</v>
      </c>
      <c r="G292" s="2">
        <f t="shared" si="4"/>
        <v>-2.3803181647963356E-13</v>
      </c>
      <c r="H292" s="19"/>
      <c r="I292" s="19"/>
      <c r="J292" s="19"/>
      <c r="K292" s="19"/>
    </row>
    <row r="293" spans="1:11" hidden="1">
      <c r="A293" s="44">
        <v>43677</v>
      </c>
      <c r="B293" s="525" t="s">
        <v>14</v>
      </c>
      <c r="C293" s="525" t="s">
        <v>27</v>
      </c>
      <c r="D293" t="s">
        <v>16</v>
      </c>
      <c r="E293" s="2">
        <v>74.099999999999994</v>
      </c>
      <c r="G293" s="2">
        <f t="shared" si="4"/>
        <v>74.099999999999753</v>
      </c>
      <c r="H293" s="19"/>
      <c r="I293" s="19"/>
      <c r="J293" s="19"/>
      <c r="K293" s="19"/>
    </row>
    <row r="294" spans="1:11" hidden="1">
      <c r="B294" s="526"/>
      <c r="C294" s="526"/>
      <c r="D294" t="s">
        <v>17</v>
      </c>
      <c r="E294" s="2">
        <v>25.7</v>
      </c>
      <c r="G294" s="2">
        <f t="shared" si="4"/>
        <v>99.799999999999756</v>
      </c>
      <c r="H294" s="19"/>
      <c r="I294" s="19"/>
      <c r="J294" s="19"/>
      <c r="K294" s="19"/>
    </row>
    <row r="295" spans="1:11" hidden="1">
      <c r="B295" s="526"/>
      <c r="C295" s="526"/>
      <c r="D295" t="s">
        <v>18</v>
      </c>
      <c r="E295" s="2">
        <v>60</v>
      </c>
      <c r="G295" s="2">
        <f t="shared" si="4"/>
        <v>159.79999999999976</v>
      </c>
      <c r="H295" s="19"/>
      <c r="I295" s="19"/>
      <c r="J295" s="19"/>
      <c r="K295" s="19"/>
    </row>
    <row r="296" spans="1:11" hidden="1">
      <c r="B296" s="526"/>
      <c r="C296" s="526"/>
      <c r="D296" t="s">
        <v>19</v>
      </c>
      <c r="E296" s="2">
        <v>5</v>
      </c>
      <c r="G296" s="2">
        <f t="shared" si="4"/>
        <v>164.79999999999976</v>
      </c>
      <c r="H296" s="19"/>
      <c r="I296" s="19"/>
      <c r="J296" s="19"/>
      <c r="K296" s="19"/>
    </row>
    <row r="297" spans="1:11" hidden="1">
      <c r="A297" s="7">
        <v>43677</v>
      </c>
      <c r="B297" s="526" t="s">
        <v>114</v>
      </c>
      <c r="C297" s="526" t="s">
        <v>27</v>
      </c>
      <c r="D297" t="s">
        <v>18</v>
      </c>
      <c r="F297" s="2">
        <v>60</v>
      </c>
      <c r="G297" s="2">
        <f t="shared" si="4"/>
        <v>104.79999999999976</v>
      </c>
      <c r="H297" s="19"/>
      <c r="I297" s="19"/>
      <c r="J297" s="19"/>
      <c r="K297" s="19"/>
    </row>
    <row r="298" spans="1:11" hidden="1">
      <c r="A298" s="7">
        <v>43677</v>
      </c>
      <c r="B298" s="526" t="s">
        <v>114</v>
      </c>
      <c r="C298" s="526" t="s">
        <v>27</v>
      </c>
      <c r="D298" t="s">
        <v>19</v>
      </c>
      <c r="F298" s="2">
        <v>5</v>
      </c>
      <c r="G298" s="2">
        <f t="shared" si="4"/>
        <v>99.799999999999756</v>
      </c>
      <c r="H298" s="19"/>
      <c r="I298" s="19"/>
      <c r="J298" s="19"/>
      <c r="K298" s="19"/>
    </row>
    <row r="299" spans="1:11" hidden="1">
      <c r="A299" s="7">
        <v>43677</v>
      </c>
      <c r="B299" s="526" t="s">
        <v>114</v>
      </c>
      <c r="C299" s="526" t="s">
        <v>27</v>
      </c>
      <c r="D299" t="s">
        <v>16</v>
      </c>
      <c r="F299" s="2">
        <v>47.7</v>
      </c>
      <c r="G299" s="2">
        <f t="shared" si="4"/>
        <v>52.099999999999753</v>
      </c>
      <c r="H299" s="19"/>
      <c r="I299" s="19"/>
      <c r="J299" s="19"/>
      <c r="K299" s="19"/>
    </row>
    <row r="300" spans="1:11" hidden="1">
      <c r="A300" s="7">
        <v>43708</v>
      </c>
      <c r="B300" s="526" t="s">
        <v>114</v>
      </c>
      <c r="C300" s="526" t="s">
        <v>27</v>
      </c>
      <c r="D300" t="s">
        <v>16</v>
      </c>
      <c r="F300" s="2">
        <v>26.4</v>
      </c>
      <c r="G300" s="2">
        <f t="shared" si="4"/>
        <v>25.699999999999754</v>
      </c>
      <c r="H300" s="19"/>
      <c r="I300" s="19"/>
      <c r="J300" s="19"/>
      <c r="K300" s="19"/>
    </row>
    <row r="301" spans="1:11" hidden="1">
      <c r="A301" s="7">
        <v>43708</v>
      </c>
      <c r="B301" s="526" t="s">
        <v>114</v>
      </c>
      <c r="C301" s="526" t="s">
        <v>27</v>
      </c>
      <c r="D301" t="s">
        <v>17</v>
      </c>
      <c r="F301" s="2">
        <v>25.7</v>
      </c>
      <c r="G301" s="2">
        <f t="shared" si="4"/>
        <v>-2.4513724383723456E-13</v>
      </c>
      <c r="H301" s="19"/>
      <c r="I301" s="19"/>
      <c r="J301" s="19"/>
      <c r="K301" s="19"/>
    </row>
    <row r="302" spans="1:11" hidden="1">
      <c r="A302" s="44">
        <v>43708</v>
      </c>
      <c r="B302" s="525" t="s">
        <v>14</v>
      </c>
      <c r="C302" s="525" t="s">
        <v>28</v>
      </c>
      <c r="D302" t="s">
        <v>16</v>
      </c>
      <c r="E302" s="2">
        <v>72.099999999999994</v>
      </c>
      <c r="G302" s="2">
        <f t="shared" si="4"/>
        <v>72.099999999999753</v>
      </c>
      <c r="H302" s="19"/>
      <c r="I302" s="19"/>
      <c r="J302" s="19"/>
      <c r="K302" s="19"/>
    </row>
    <row r="303" spans="1:11" hidden="1">
      <c r="B303" s="526"/>
      <c r="C303" s="526"/>
      <c r="D303" t="s">
        <v>17</v>
      </c>
      <c r="E303" s="2">
        <v>24.9</v>
      </c>
      <c r="G303" s="2">
        <f t="shared" si="4"/>
        <v>96.999999999999744</v>
      </c>
      <c r="H303" s="19"/>
      <c r="I303" s="19"/>
      <c r="J303" s="19"/>
      <c r="K303" s="19"/>
    </row>
    <row r="304" spans="1:11" hidden="1">
      <c r="B304" s="526"/>
      <c r="C304" s="526"/>
      <c r="D304" t="s">
        <v>18</v>
      </c>
      <c r="E304" s="2">
        <v>60</v>
      </c>
      <c r="G304" s="2">
        <f t="shared" si="4"/>
        <v>156.99999999999974</v>
      </c>
      <c r="H304" s="19"/>
      <c r="I304" s="19"/>
      <c r="J304" s="19"/>
      <c r="K304" s="19"/>
    </row>
    <row r="305" spans="1:12" hidden="1">
      <c r="B305" s="526"/>
      <c r="C305" s="526"/>
      <c r="D305" t="s">
        <v>19</v>
      </c>
      <c r="E305" s="2">
        <v>5</v>
      </c>
      <c r="G305" s="2">
        <f t="shared" si="4"/>
        <v>161.99999999999974</v>
      </c>
      <c r="H305" s="19"/>
      <c r="I305" s="19"/>
      <c r="J305" s="19"/>
      <c r="K305" s="19"/>
    </row>
    <row r="306" spans="1:12" hidden="1">
      <c r="A306" s="7">
        <v>43708</v>
      </c>
      <c r="B306" s="526" t="s">
        <v>114</v>
      </c>
      <c r="C306" s="526" t="s">
        <v>28</v>
      </c>
      <c r="D306" t="s">
        <v>18</v>
      </c>
      <c r="F306" s="2">
        <v>60</v>
      </c>
      <c r="G306" s="2">
        <f t="shared" si="4"/>
        <v>101.99999999999974</v>
      </c>
      <c r="H306" s="19"/>
      <c r="I306" s="19"/>
      <c r="J306" s="19"/>
      <c r="K306" s="19"/>
    </row>
    <row r="307" spans="1:12" hidden="1">
      <c r="A307" s="7">
        <v>43708</v>
      </c>
      <c r="B307" s="526" t="s">
        <v>114</v>
      </c>
      <c r="C307" s="526" t="s">
        <v>28</v>
      </c>
      <c r="D307" t="s">
        <v>19</v>
      </c>
      <c r="F307" s="2">
        <v>5</v>
      </c>
      <c r="G307" s="2">
        <f t="shared" si="4"/>
        <v>96.999999999999744</v>
      </c>
      <c r="H307" s="19"/>
      <c r="I307" s="19"/>
      <c r="J307" s="19"/>
      <c r="K307" s="19"/>
    </row>
    <row r="308" spans="1:12" hidden="1">
      <c r="A308" s="7">
        <v>43708</v>
      </c>
      <c r="B308" s="526" t="s">
        <v>114</v>
      </c>
      <c r="C308" s="526" t="s">
        <v>28</v>
      </c>
      <c r="D308" t="s">
        <v>16</v>
      </c>
      <c r="F308" s="2">
        <v>52.9</v>
      </c>
      <c r="G308" s="2">
        <f t="shared" si="4"/>
        <v>44.099999999999746</v>
      </c>
      <c r="H308" s="19"/>
      <c r="I308" s="19"/>
      <c r="J308" s="19"/>
      <c r="K308" s="19"/>
    </row>
    <row r="309" spans="1:12" hidden="1">
      <c r="A309" s="7">
        <v>43738</v>
      </c>
      <c r="B309" s="526" t="s">
        <v>114</v>
      </c>
      <c r="C309" s="526" t="s">
        <v>28</v>
      </c>
      <c r="D309" t="s">
        <v>16</v>
      </c>
      <c r="F309" s="2">
        <v>19.2</v>
      </c>
      <c r="G309" s="2">
        <f t="shared" si="4"/>
        <v>24.899999999999746</v>
      </c>
      <c r="H309" s="19"/>
      <c r="I309" s="19"/>
      <c r="J309" s="19"/>
      <c r="K309" s="19"/>
    </row>
    <row r="310" spans="1:12" hidden="1">
      <c r="A310" s="7">
        <v>43738</v>
      </c>
      <c r="B310" s="526" t="s">
        <v>114</v>
      </c>
      <c r="C310" s="526" t="s">
        <v>28</v>
      </c>
      <c r="D310" t="s">
        <v>17</v>
      </c>
      <c r="F310" s="2">
        <v>24.9</v>
      </c>
      <c r="G310" s="2">
        <f t="shared" si="4"/>
        <v>-2.5224267119483557E-13</v>
      </c>
      <c r="H310" s="19"/>
      <c r="I310" s="19"/>
      <c r="J310" s="19"/>
      <c r="K310" s="19"/>
    </row>
    <row r="311" spans="1:12" hidden="1">
      <c r="A311" s="44">
        <v>43738</v>
      </c>
      <c r="B311" s="525" t="s">
        <v>14</v>
      </c>
      <c r="C311" s="525" t="s">
        <v>29</v>
      </c>
      <c r="D311" t="s">
        <v>16</v>
      </c>
      <c r="E311" s="2">
        <v>72.400000000000006</v>
      </c>
      <c r="G311" s="2">
        <f t="shared" si="4"/>
        <v>72.39999999999975</v>
      </c>
      <c r="H311" s="19"/>
      <c r="I311" s="19"/>
      <c r="J311" s="19"/>
      <c r="K311" s="19"/>
    </row>
    <row r="312" spans="1:12" hidden="1">
      <c r="B312" s="526"/>
      <c r="C312" s="526"/>
      <c r="D312" t="s">
        <v>17</v>
      </c>
      <c r="E312" s="2">
        <v>25.3</v>
      </c>
      <c r="G312" s="2">
        <f t="shared" si="4"/>
        <v>97.699999999999747</v>
      </c>
      <c r="H312" s="19"/>
      <c r="I312" s="19"/>
      <c r="J312" s="19"/>
      <c r="K312" s="19"/>
    </row>
    <row r="313" spans="1:12" hidden="1">
      <c r="B313" s="526"/>
      <c r="C313" s="526"/>
      <c r="D313" t="s">
        <v>18</v>
      </c>
      <c r="E313" s="2">
        <v>60</v>
      </c>
      <c r="G313" s="2">
        <f t="shared" si="4"/>
        <v>157.69999999999976</v>
      </c>
      <c r="H313" s="19"/>
      <c r="I313" s="19"/>
      <c r="J313" s="19"/>
      <c r="K313" s="19"/>
    </row>
    <row r="314" spans="1:12" hidden="1">
      <c r="B314" s="526"/>
      <c r="C314" s="526"/>
      <c r="D314" t="s">
        <v>19</v>
      </c>
      <c r="E314" s="2">
        <v>5</v>
      </c>
      <c r="G314" s="2">
        <f t="shared" si="4"/>
        <v>162.69999999999976</v>
      </c>
      <c r="H314" s="19" t="s">
        <v>607</v>
      </c>
      <c r="I314" s="19"/>
      <c r="J314" s="19"/>
      <c r="K314" s="19"/>
    </row>
    <row r="315" spans="1:12" hidden="1">
      <c r="A315" s="7">
        <v>43738</v>
      </c>
      <c r="B315" s="526" t="s">
        <v>114</v>
      </c>
      <c r="C315" s="526" t="s">
        <v>29</v>
      </c>
      <c r="D315" t="s">
        <v>18</v>
      </c>
      <c r="F315" s="2">
        <v>60</v>
      </c>
      <c r="G315" s="2">
        <f t="shared" si="4"/>
        <v>102.69999999999976</v>
      </c>
      <c r="H315" s="19"/>
      <c r="I315" s="19"/>
      <c r="J315" s="19"/>
      <c r="K315" s="19"/>
      <c r="L315" s="8"/>
    </row>
    <row r="316" spans="1:12" hidden="1">
      <c r="A316" s="7">
        <v>43738</v>
      </c>
      <c r="B316" s="526" t="s">
        <v>114</v>
      </c>
      <c r="C316" s="526" t="s">
        <v>29</v>
      </c>
      <c r="D316" t="s">
        <v>19</v>
      </c>
      <c r="F316" s="16">
        <v>5</v>
      </c>
      <c r="G316" s="2">
        <f t="shared" si="4"/>
        <v>97.699999999999761</v>
      </c>
      <c r="H316" s="19"/>
      <c r="I316" s="19"/>
      <c r="J316" s="19"/>
      <c r="K316" s="19"/>
    </row>
    <row r="317" spans="1:12" hidden="1">
      <c r="A317" s="7">
        <v>43738</v>
      </c>
      <c r="B317" s="526" t="s">
        <v>114</v>
      </c>
      <c r="C317" s="526" t="s">
        <v>29</v>
      </c>
      <c r="D317" t="s">
        <v>16</v>
      </c>
      <c r="F317" s="16">
        <v>60.9</v>
      </c>
      <c r="G317" s="2">
        <f t="shared" si="4"/>
        <v>36.799999999999763</v>
      </c>
      <c r="H317" s="19"/>
      <c r="I317" s="19"/>
      <c r="J317" s="19"/>
      <c r="K317" s="19"/>
    </row>
    <row r="318" spans="1:12" hidden="1">
      <c r="A318" s="7">
        <v>43769</v>
      </c>
      <c r="B318" s="526" t="s">
        <v>114</v>
      </c>
      <c r="C318" s="526" t="s">
        <v>29</v>
      </c>
      <c r="D318" t="s">
        <v>16</v>
      </c>
      <c r="F318" s="16">
        <v>11.5</v>
      </c>
      <c r="G318" s="2">
        <f t="shared" si="4"/>
        <v>25.299999999999763</v>
      </c>
      <c r="H318" s="19"/>
      <c r="I318" s="19"/>
      <c r="J318" s="19"/>
      <c r="K318" s="19"/>
    </row>
    <row r="319" spans="1:12" hidden="1">
      <c r="A319" s="7">
        <v>43769</v>
      </c>
      <c r="B319" s="526" t="s">
        <v>114</v>
      </c>
      <c r="C319" s="526" t="s">
        <v>29</v>
      </c>
      <c r="D319" t="s">
        <v>17</v>
      </c>
      <c r="F319" s="2">
        <v>25.3</v>
      </c>
      <c r="G319" s="2">
        <f t="shared" si="4"/>
        <v>-2.3803181647963356E-13</v>
      </c>
      <c r="H319" s="19"/>
      <c r="I319" s="19"/>
      <c r="J319" s="19"/>
      <c r="K319" s="19"/>
    </row>
    <row r="320" spans="1:12" hidden="1">
      <c r="A320" s="44">
        <v>43769</v>
      </c>
      <c r="B320" s="525" t="s">
        <v>14</v>
      </c>
      <c r="C320" s="525" t="s">
        <v>30</v>
      </c>
      <c r="D320" t="s">
        <v>16</v>
      </c>
      <c r="E320" s="2">
        <v>72.900000000000006</v>
      </c>
      <c r="F320" s="16"/>
      <c r="G320" s="2">
        <f t="shared" si="4"/>
        <v>72.899999999999764</v>
      </c>
    </row>
    <row r="321" spans="1:11" hidden="1">
      <c r="B321" s="526"/>
      <c r="C321" s="526"/>
      <c r="D321" t="s">
        <v>17</v>
      </c>
      <c r="E321" s="2">
        <v>24.4</v>
      </c>
      <c r="F321" s="16"/>
      <c r="G321" s="2">
        <f t="shared" si="4"/>
        <v>97.299999999999756</v>
      </c>
      <c r="H321" s="19"/>
      <c r="I321" s="19"/>
      <c r="J321" s="19"/>
      <c r="K321" s="19"/>
    </row>
    <row r="322" spans="1:11" hidden="1">
      <c r="B322" s="526"/>
      <c r="C322" s="526"/>
      <c r="D322" t="s">
        <v>18</v>
      </c>
      <c r="E322" s="2">
        <v>60</v>
      </c>
      <c r="F322" s="16"/>
      <c r="G322" s="2">
        <f t="shared" si="4"/>
        <v>157.29999999999976</v>
      </c>
      <c r="H322" s="19"/>
      <c r="I322" s="19"/>
      <c r="J322" s="19"/>
      <c r="K322" s="19"/>
    </row>
    <row r="323" spans="1:11" hidden="1">
      <c r="B323" s="526"/>
      <c r="C323" s="526"/>
      <c r="D323" t="s">
        <v>19</v>
      </c>
      <c r="E323" s="2">
        <v>5</v>
      </c>
      <c r="F323" s="16"/>
      <c r="G323" s="2">
        <f t="shared" si="4"/>
        <v>162.29999999999976</v>
      </c>
      <c r="H323" s="19"/>
      <c r="I323" s="19"/>
      <c r="J323" s="19"/>
      <c r="K323" s="19"/>
    </row>
    <row r="324" spans="1:11" hidden="1">
      <c r="A324" s="7">
        <v>43769</v>
      </c>
      <c r="B324" s="526" t="s">
        <v>114</v>
      </c>
      <c r="C324" s="526" t="s">
        <v>30</v>
      </c>
      <c r="D324" t="s">
        <v>18</v>
      </c>
      <c r="F324" s="16">
        <v>60</v>
      </c>
      <c r="G324" s="2">
        <f t="shared" si="4"/>
        <v>102.29999999999976</v>
      </c>
      <c r="H324" s="19"/>
      <c r="I324" s="19"/>
      <c r="J324" s="19"/>
      <c r="K324" s="19"/>
    </row>
    <row r="325" spans="1:11" hidden="1">
      <c r="A325" s="7">
        <v>43769</v>
      </c>
      <c r="B325" s="526" t="s">
        <v>114</v>
      </c>
      <c r="C325" s="526" t="s">
        <v>30</v>
      </c>
      <c r="D325" t="s">
        <v>19</v>
      </c>
      <c r="F325" s="16">
        <v>5</v>
      </c>
      <c r="G325" s="2">
        <f t="shared" si="4"/>
        <v>97.299999999999756</v>
      </c>
      <c r="H325" s="19"/>
      <c r="I325" s="19"/>
      <c r="J325" s="19"/>
      <c r="K325" s="19"/>
    </row>
    <row r="326" spans="1:11" hidden="1">
      <c r="A326" s="7">
        <v>43769</v>
      </c>
      <c r="B326" s="526" t="s">
        <v>114</v>
      </c>
      <c r="C326" s="526" t="s">
        <v>30</v>
      </c>
      <c r="D326" t="s">
        <v>16</v>
      </c>
      <c r="F326" s="16">
        <v>68.2</v>
      </c>
      <c r="G326" s="2">
        <f t="shared" ref="G326:G389" si="5">+G325+E326-F326</f>
        <v>29.099999999999753</v>
      </c>
      <c r="H326" s="19"/>
      <c r="I326" s="19"/>
      <c r="J326" s="19"/>
      <c r="K326" s="19"/>
    </row>
    <row r="327" spans="1:11" hidden="1">
      <c r="A327" s="7">
        <v>43799</v>
      </c>
      <c r="B327" s="526" t="s">
        <v>114</v>
      </c>
      <c r="C327" s="526" t="s">
        <v>30</v>
      </c>
      <c r="D327" t="s">
        <v>16</v>
      </c>
      <c r="F327" s="16">
        <v>4.7</v>
      </c>
      <c r="G327" s="2">
        <f t="shared" si="5"/>
        <v>24.399999999999753</v>
      </c>
    </row>
    <row r="328" spans="1:11" hidden="1">
      <c r="A328" s="7">
        <v>43799</v>
      </c>
      <c r="B328" s="526" t="s">
        <v>114</v>
      </c>
      <c r="C328" s="526" t="s">
        <v>30</v>
      </c>
      <c r="D328" t="s">
        <v>17</v>
      </c>
      <c r="F328" s="16">
        <v>24.4</v>
      </c>
      <c r="G328" s="2">
        <f t="shared" si="5"/>
        <v>-2.4513724383723456E-13</v>
      </c>
    </row>
    <row r="329" spans="1:11" hidden="1">
      <c r="A329" s="44">
        <v>43799</v>
      </c>
      <c r="B329" s="525" t="s">
        <v>14</v>
      </c>
      <c r="C329" s="525" t="s">
        <v>33</v>
      </c>
      <c r="D329" t="s">
        <v>16</v>
      </c>
      <c r="E329" s="2">
        <v>81.599999999999994</v>
      </c>
      <c r="F329" s="16"/>
      <c r="G329" s="2">
        <f t="shared" si="5"/>
        <v>81.599999999999753</v>
      </c>
      <c r="H329" s="19"/>
      <c r="I329" s="19"/>
      <c r="J329" s="19"/>
      <c r="K329" s="19"/>
    </row>
    <row r="330" spans="1:11" hidden="1">
      <c r="B330" s="526"/>
      <c r="C330" s="526"/>
      <c r="D330" t="s">
        <v>17</v>
      </c>
      <c r="E330" s="2">
        <v>25.3</v>
      </c>
      <c r="F330" s="16"/>
      <c r="G330" s="2">
        <f t="shared" si="5"/>
        <v>106.89999999999975</v>
      </c>
      <c r="H330" s="19"/>
      <c r="I330" s="19"/>
      <c r="J330" s="19"/>
      <c r="K330" s="19"/>
    </row>
    <row r="331" spans="1:11" hidden="1">
      <c r="B331" s="526"/>
      <c r="C331" s="526"/>
      <c r="D331" t="s">
        <v>18</v>
      </c>
      <c r="E331" s="2">
        <v>60</v>
      </c>
      <c r="F331" s="16"/>
      <c r="G331" s="2">
        <f t="shared" si="5"/>
        <v>166.89999999999975</v>
      </c>
      <c r="H331" s="19"/>
      <c r="I331" s="19"/>
      <c r="J331" s="19"/>
      <c r="K331" s="19"/>
    </row>
    <row r="332" spans="1:11" hidden="1">
      <c r="B332" s="526"/>
      <c r="C332" s="526"/>
      <c r="D332" t="s">
        <v>19</v>
      </c>
      <c r="E332" s="2">
        <v>5</v>
      </c>
      <c r="F332" s="16"/>
      <c r="G332" s="2">
        <f t="shared" si="5"/>
        <v>171.89999999999975</v>
      </c>
      <c r="H332" s="19"/>
      <c r="I332" s="19"/>
      <c r="J332" s="19"/>
      <c r="K332" s="19"/>
    </row>
    <row r="333" spans="1:11" hidden="1">
      <c r="A333" s="7">
        <v>43799</v>
      </c>
      <c r="B333" s="526" t="s">
        <v>114</v>
      </c>
      <c r="C333" s="526" t="s">
        <v>33</v>
      </c>
      <c r="D333" t="s">
        <v>18</v>
      </c>
      <c r="F333" s="16">
        <v>60</v>
      </c>
      <c r="G333" s="2">
        <f t="shared" si="5"/>
        <v>111.89999999999975</v>
      </c>
      <c r="H333" s="19"/>
      <c r="I333" s="19"/>
      <c r="J333" s="19"/>
      <c r="K333" s="19"/>
    </row>
    <row r="334" spans="1:11" hidden="1">
      <c r="A334" s="7">
        <v>43799</v>
      </c>
      <c r="B334" s="526" t="s">
        <v>114</v>
      </c>
      <c r="C334" s="526" t="s">
        <v>33</v>
      </c>
      <c r="D334" t="s">
        <v>19</v>
      </c>
      <c r="F334" s="16">
        <v>5</v>
      </c>
      <c r="G334" s="2">
        <f t="shared" si="5"/>
        <v>106.89999999999975</v>
      </c>
      <c r="H334" s="19"/>
      <c r="I334" s="19"/>
      <c r="J334" s="19"/>
      <c r="K334" s="19"/>
    </row>
    <row r="335" spans="1:11" hidden="1">
      <c r="A335" s="7">
        <v>43799</v>
      </c>
      <c r="B335" s="526" t="s">
        <v>114</v>
      </c>
      <c r="C335" s="526" t="s">
        <v>33</v>
      </c>
      <c r="D335" t="s">
        <v>16</v>
      </c>
      <c r="F335" s="16">
        <v>75.900000000000006</v>
      </c>
      <c r="G335" s="2">
        <f t="shared" si="5"/>
        <v>30.999999999999744</v>
      </c>
      <c r="H335" s="19"/>
      <c r="I335" s="19"/>
      <c r="J335" s="19"/>
      <c r="K335" s="19"/>
    </row>
    <row r="336" spans="1:11" hidden="1">
      <c r="A336" s="7">
        <v>43830</v>
      </c>
      <c r="B336" s="526" t="s">
        <v>114</v>
      </c>
      <c r="C336" s="526" t="s">
        <v>33</v>
      </c>
      <c r="D336" t="s">
        <v>16</v>
      </c>
      <c r="F336" s="16">
        <v>5.7</v>
      </c>
      <c r="G336" s="2">
        <f t="shared" si="5"/>
        <v>25.299999999999745</v>
      </c>
      <c r="H336" s="19"/>
      <c r="I336" s="19"/>
      <c r="J336" s="19"/>
      <c r="K336" s="19"/>
    </row>
    <row r="337" spans="1:13" hidden="1">
      <c r="A337" s="7">
        <v>43830</v>
      </c>
      <c r="B337" s="526" t="s">
        <v>114</v>
      </c>
      <c r="C337" s="526" t="s">
        <v>33</v>
      </c>
      <c r="D337" t="s">
        <v>17</v>
      </c>
      <c r="F337" s="16">
        <v>25.3</v>
      </c>
      <c r="G337" s="2">
        <f t="shared" si="5"/>
        <v>-2.5579538487363607E-13</v>
      </c>
      <c r="H337" s="45"/>
      <c r="I337" s="45"/>
      <c r="J337" s="45"/>
      <c r="K337" s="45"/>
    </row>
    <row r="338" spans="1:13">
      <c r="A338" s="44">
        <v>43830</v>
      </c>
      <c r="B338" s="525" t="s">
        <v>14</v>
      </c>
      <c r="C338" s="525" t="s">
        <v>34</v>
      </c>
      <c r="D338" t="s">
        <v>16</v>
      </c>
      <c r="E338" s="2">
        <v>85.3</v>
      </c>
      <c r="F338" s="16"/>
      <c r="G338" s="2">
        <f t="shared" si="5"/>
        <v>85.299999999999741</v>
      </c>
      <c r="H338" s="19"/>
      <c r="I338" s="19"/>
      <c r="J338" s="19"/>
      <c r="K338" s="19"/>
    </row>
    <row r="339" spans="1:13">
      <c r="B339" s="526"/>
      <c r="C339" s="526"/>
      <c r="D339" t="s">
        <v>17</v>
      </c>
      <c r="E339" s="2">
        <v>25.4</v>
      </c>
      <c r="F339" s="16"/>
      <c r="G339" s="2">
        <f t="shared" si="5"/>
        <v>110.69999999999973</v>
      </c>
      <c r="H339" s="19"/>
      <c r="I339" s="19"/>
      <c r="J339" s="19"/>
      <c r="K339" s="19"/>
    </row>
    <row r="340" spans="1:13" ht="15" customHeight="1">
      <c r="B340" s="526"/>
      <c r="C340" s="526"/>
      <c r="D340" t="s">
        <v>18</v>
      </c>
      <c r="E340" s="2">
        <v>60</v>
      </c>
      <c r="F340" s="16"/>
      <c r="G340" s="2">
        <f t="shared" si="5"/>
        <v>170.69999999999973</v>
      </c>
      <c r="H340" s="578" t="s">
        <v>608</v>
      </c>
      <c r="I340" s="578"/>
      <c r="J340" s="578"/>
      <c r="K340" s="578"/>
      <c r="L340" s="578"/>
      <c r="M340" s="578"/>
    </row>
    <row r="341" spans="1:13" ht="15" customHeight="1">
      <c r="B341" s="526"/>
      <c r="C341" s="526"/>
      <c r="D341" t="s">
        <v>19</v>
      </c>
      <c r="E341" s="2">
        <v>5</v>
      </c>
      <c r="F341" s="16"/>
      <c r="G341" s="2">
        <f t="shared" si="5"/>
        <v>175.69999999999973</v>
      </c>
      <c r="H341" s="578"/>
      <c r="I341" s="578"/>
      <c r="J341" s="578"/>
      <c r="K341" s="578"/>
      <c r="L341" s="578"/>
      <c r="M341" s="578"/>
    </row>
    <row r="342" spans="1:13" ht="15" customHeight="1">
      <c r="B342" s="526"/>
      <c r="C342" s="526"/>
      <c r="D342" s="48" t="s">
        <v>609</v>
      </c>
      <c r="E342" s="232">
        <v>2000</v>
      </c>
      <c r="F342" s="16"/>
      <c r="G342" s="2">
        <f t="shared" si="5"/>
        <v>2175.6999999999998</v>
      </c>
      <c r="H342" s="578"/>
      <c r="I342" s="578"/>
      <c r="J342" s="578"/>
      <c r="K342" s="578"/>
      <c r="L342" s="578"/>
      <c r="M342" s="578"/>
    </row>
    <row r="343" spans="1:13" ht="15" customHeight="1">
      <c r="A343" s="7">
        <v>43810</v>
      </c>
      <c r="B343" s="526">
        <v>19298</v>
      </c>
      <c r="C343" s="526" t="s">
        <v>34</v>
      </c>
      <c r="D343" s="48" t="s">
        <v>609</v>
      </c>
      <c r="E343" s="24"/>
      <c r="F343" s="41">
        <v>2000</v>
      </c>
      <c r="G343" s="2">
        <f t="shared" si="5"/>
        <v>175.69999999999982</v>
      </c>
      <c r="H343" s="578"/>
      <c r="I343" s="578"/>
      <c r="J343" s="578"/>
      <c r="K343" s="578"/>
      <c r="L343" s="578"/>
      <c r="M343" s="578"/>
    </row>
    <row r="344" spans="1:13" ht="15" customHeight="1">
      <c r="A344" s="7">
        <v>43830</v>
      </c>
      <c r="B344" s="526" t="s">
        <v>114</v>
      </c>
      <c r="C344" s="526" t="s">
        <v>34</v>
      </c>
      <c r="D344" t="s">
        <v>18</v>
      </c>
      <c r="F344" s="160">
        <v>60</v>
      </c>
      <c r="G344" s="2">
        <f t="shared" si="5"/>
        <v>115.69999999999982</v>
      </c>
      <c r="H344" s="539"/>
      <c r="I344" s="539"/>
      <c r="J344" s="539"/>
      <c r="K344" s="539"/>
      <c r="L344" s="539"/>
      <c r="M344" s="539"/>
    </row>
    <row r="345" spans="1:13" ht="15" customHeight="1">
      <c r="A345" s="7">
        <v>43830</v>
      </c>
      <c r="B345" s="526" t="s">
        <v>114</v>
      </c>
      <c r="C345" s="526" t="s">
        <v>34</v>
      </c>
      <c r="D345" t="s">
        <v>19</v>
      </c>
      <c r="F345" s="160">
        <v>5</v>
      </c>
      <c r="G345" s="2">
        <f t="shared" si="5"/>
        <v>110.69999999999982</v>
      </c>
      <c r="H345" s="539"/>
      <c r="I345" s="539"/>
      <c r="J345" s="539"/>
      <c r="K345" s="539"/>
      <c r="L345" s="539"/>
      <c r="M345" s="539"/>
    </row>
    <row r="346" spans="1:13" ht="15" customHeight="1">
      <c r="A346" s="7">
        <v>43830</v>
      </c>
      <c r="B346" s="526" t="s">
        <v>114</v>
      </c>
      <c r="C346" s="526" t="s">
        <v>34</v>
      </c>
      <c r="D346" t="s">
        <v>16</v>
      </c>
      <c r="F346" s="160">
        <v>74</v>
      </c>
      <c r="G346" s="2">
        <f t="shared" si="5"/>
        <v>36.699999999999818</v>
      </c>
      <c r="H346" s="539"/>
      <c r="I346" s="539"/>
      <c r="J346" s="539"/>
      <c r="K346" s="539"/>
      <c r="L346" s="539"/>
      <c r="M346" s="539"/>
    </row>
    <row r="347" spans="1:13" ht="15" customHeight="1">
      <c r="A347" s="7">
        <v>43861</v>
      </c>
      <c r="B347" s="526" t="s">
        <v>114</v>
      </c>
      <c r="C347" s="526" t="s">
        <v>34</v>
      </c>
      <c r="D347" t="s">
        <v>16</v>
      </c>
      <c r="F347" s="160">
        <v>11.3</v>
      </c>
      <c r="G347" s="2">
        <f t="shared" si="5"/>
        <v>25.399999999999817</v>
      </c>
      <c r="H347" s="539"/>
      <c r="I347" s="539"/>
      <c r="J347" s="539"/>
      <c r="K347" s="539"/>
      <c r="L347" s="539"/>
      <c r="M347" s="539"/>
    </row>
    <row r="348" spans="1:13" ht="15" customHeight="1">
      <c r="A348" s="7">
        <v>43861</v>
      </c>
      <c r="B348" s="526" t="s">
        <v>114</v>
      </c>
      <c r="C348" s="526" t="s">
        <v>34</v>
      </c>
      <c r="D348" t="s">
        <v>17</v>
      </c>
      <c r="F348" s="160">
        <v>25.4</v>
      </c>
      <c r="G348" s="2">
        <f t="shared" si="5"/>
        <v>-1.8118839761882555E-13</v>
      </c>
      <c r="H348" s="539"/>
      <c r="I348" s="539"/>
      <c r="J348" s="539"/>
      <c r="K348" s="539"/>
      <c r="L348" s="539"/>
      <c r="M348" s="539"/>
    </row>
    <row r="349" spans="1:13" ht="15" customHeight="1">
      <c r="A349" s="44">
        <v>43861</v>
      </c>
      <c r="B349" s="525" t="s">
        <v>14</v>
      </c>
      <c r="C349" s="525" t="s">
        <v>15</v>
      </c>
      <c r="D349" t="s">
        <v>16</v>
      </c>
      <c r="E349" s="2">
        <v>92.9</v>
      </c>
      <c r="F349" s="160"/>
      <c r="G349" s="2">
        <f t="shared" si="5"/>
        <v>92.899999999999821</v>
      </c>
      <c r="H349" s="539"/>
      <c r="I349" s="539"/>
      <c r="J349" s="539"/>
      <c r="K349" s="539"/>
      <c r="L349" s="539"/>
      <c r="M349" s="539"/>
    </row>
    <row r="350" spans="1:13" ht="15" customHeight="1">
      <c r="B350" s="526"/>
      <c r="C350" s="526"/>
      <c r="D350" t="s">
        <v>17</v>
      </c>
      <c r="E350" s="2">
        <v>24.1</v>
      </c>
      <c r="F350" s="160"/>
      <c r="G350" s="2">
        <f t="shared" si="5"/>
        <v>116.99999999999983</v>
      </c>
      <c r="H350" s="539"/>
      <c r="I350" s="539"/>
      <c r="J350" s="539"/>
      <c r="K350" s="539"/>
      <c r="L350" s="539"/>
      <c r="M350" s="539"/>
    </row>
    <row r="351" spans="1:13" ht="15" customHeight="1">
      <c r="B351" s="526"/>
      <c r="C351" s="526"/>
      <c r="D351" t="s">
        <v>18</v>
      </c>
      <c r="E351" s="2">
        <v>60</v>
      </c>
      <c r="F351" s="160"/>
      <c r="G351" s="2">
        <f t="shared" si="5"/>
        <v>176.99999999999983</v>
      </c>
      <c r="H351" s="539"/>
      <c r="I351" s="539"/>
      <c r="J351" s="539"/>
      <c r="K351" s="539"/>
      <c r="L351" s="539"/>
      <c r="M351" s="539"/>
    </row>
    <row r="352" spans="1:13" ht="15" customHeight="1">
      <c r="B352" s="526"/>
      <c r="C352" s="526"/>
      <c r="D352" t="s">
        <v>19</v>
      </c>
      <c r="E352" s="2">
        <v>5</v>
      </c>
      <c r="F352" s="160"/>
      <c r="G352" s="2">
        <f t="shared" si="5"/>
        <v>181.99999999999983</v>
      </c>
      <c r="H352" s="231"/>
      <c r="I352" s="231"/>
      <c r="J352" s="231"/>
      <c r="K352" s="231"/>
      <c r="L352" s="539"/>
      <c r="M352" s="228"/>
    </row>
    <row r="353" spans="1:13" ht="15" customHeight="1">
      <c r="A353" s="7">
        <v>43861</v>
      </c>
      <c r="B353" s="526" t="s">
        <v>114</v>
      </c>
      <c r="C353" s="526" t="s">
        <v>15</v>
      </c>
      <c r="D353" t="s">
        <v>18</v>
      </c>
      <c r="F353" s="160">
        <v>60</v>
      </c>
      <c r="G353" s="2">
        <f t="shared" si="5"/>
        <v>121.99999999999983</v>
      </c>
      <c r="H353" s="228"/>
      <c r="I353" s="228"/>
      <c r="J353" s="228"/>
      <c r="K353" s="228"/>
      <c r="L353" s="539"/>
      <c r="M353" s="539"/>
    </row>
    <row r="354" spans="1:13" ht="15" customHeight="1">
      <c r="A354" s="7">
        <v>43861</v>
      </c>
      <c r="B354" s="526" t="s">
        <v>114</v>
      </c>
      <c r="C354" s="526" t="s">
        <v>15</v>
      </c>
      <c r="D354" t="s">
        <v>19</v>
      </c>
      <c r="F354" s="160">
        <v>5</v>
      </c>
      <c r="G354" s="2">
        <f t="shared" si="5"/>
        <v>116.99999999999983</v>
      </c>
      <c r="H354" s="539"/>
      <c r="I354" s="539"/>
      <c r="J354" s="539"/>
      <c r="K354" s="539"/>
      <c r="L354" s="539"/>
      <c r="M354" s="539"/>
    </row>
    <row r="355" spans="1:13" ht="15" customHeight="1">
      <c r="A355" s="7">
        <v>43861</v>
      </c>
      <c r="B355" s="526" t="s">
        <v>114</v>
      </c>
      <c r="C355" s="526" t="s">
        <v>15</v>
      </c>
      <c r="D355" t="s">
        <v>16</v>
      </c>
      <c r="F355" s="160">
        <v>71.8</v>
      </c>
      <c r="G355" s="2">
        <f t="shared" si="5"/>
        <v>45.199999999999832</v>
      </c>
      <c r="H355" s="230"/>
      <c r="I355" s="230"/>
      <c r="J355" s="230"/>
      <c r="K355" s="230"/>
      <c r="L355" s="539"/>
      <c r="M355" s="539"/>
    </row>
    <row r="356" spans="1:13" ht="15" customHeight="1">
      <c r="A356" s="7">
        <v>43890</v>
      </c>
      <c r="B356" s="526" t="s">
        <v>114</v>
      </c>
      <c r="C356" s="526" t="s">
        <v>15</v>
      </c>
      <c r="D356" t="s">
        <v>16</v>
      </c>
      <c r="F356" s="160">
        <v>21.1</v>
      </c>
      <c r="G356" s="2">
        <f t="shared" si="5"/>
        <v>24.099999999999831</v>
      </c>
      <c r="H356" s="539"/>
      <c r="I356" s="539"/>
      <c r="J356" s="539"/>
      <c r="K356" s="539"/>
      <c r="L356" s="539"/>
      <c r="M356" s="539"/>
    </row>
    <row r="357" spans="1:13" ht="15" customHeight="1">
      <c r="A357" s="7">
        <v>43890</v>
      </c>
      <c r="B357" s="526" t="s">
        <v>114</v>
      </c>
      <c r="C357" s="526" t="s">
        <v>15</v>
      </c>
      <c r="D357" t="s">
        <v>17</v>
      </c>
      <c r="F357" s="160">
        <v>24.1</v>
      </c>
      <c r="G357" s="2">
        <f t="shared" si="5"/>
        <v>-1.7053025658242404E-13</v>
      </c>
      <c r="H357" s="539"/>
      <c r="I357" s="539"/>
      <c r="J357" s="539"/>
      <c r="K357" s="539"/>
      <c r="L357" s="539"/>
      <c r="M357" s="539"/>
    </row>
    <row r="358" spans="1:13" ht="15" customHeight="1">
      <c r="A358" s="44">
        <v>43890</v>
      </c>
      <c r="B358" s="525" t="s">
        <v>14</v>
      </c>
      <c r="C358" s="525" t="s">
        <v>20</v>
      </c>
      <c r="D358" t="s">
        <v>16</v>
      </c>
      <c r="E358" s="2">
        <v>96.4</v>
      </c>
      <c r="F358" s="160"/>
      <c r="G358" s="2">
        <f t="shared" si="5"/>
        <v>96.399999999999835</v>
      </c>
      <c r="H358" s="539"/>
      <c r="I358" s="539"/>
      <c r="J358" s="539"/>
      <c r="K358" s="539"/>
      <c r="L358" s="539"/>
      <c r="M358" s="539"/>
    </row>
    <row r="359" spans="1:13" ht="15" customHeight="1">
      <c r="B359" s="526"/>
      <c r="C359" s="526"/>
      <c r="D359" t="s">
        <v>17</v>
      </c>
      <c r="E359" s="2">
        <v>25.8</v>
      </c>
      <c r="F359" s="160"/>
      <c r="G359" s="2">
        <f t="shared" si="5"/>
        <v>122.19999999999983</v>
      </c>
      <c r="H359" s="539"/>
      <c r="I359" s="539"/>
      <c r="J359" s="539"/>
      <c r="K359" s="539"/>
      <c r="L359" s="539"/>
      <c r="M359" s="539"/>
    </row>
    <row r="360" spans="1:13" ht="15" customHeight="1">
      <c r="B360" s="526"/>
      <c r="C360" s="526"/>
      <c r="D360" t="s">
        <v>18</v>
      </c>
      <c r="E360" s="2">
        <v>58</v>
      </c>
      <c r="F360" s="160"/>
      <c r="G360" s="2">
        <f t="shared" si="5"/>
        <v>180.19999999999982</v>
      </c>
      <c r="H360" s="539"/>
      <c r="I360" s="539"/>
      <c r="J360" s="539"/>
      <c r="K360" s="539"/>
      <c r="L360" s="539"/>
      <c r="M360" s="539"/>
    </row>
    <row r="361" spans="1:13" ht="15" customHeight="1">
      <c r="B361" s="526"/>
      <c r="C361" s="526"/>
      <c r="D361" t="s">
        <v>40</v>
      </c>
      <c r="E361" s="2">
        <v>5</v>
      </c>
      <c r="F361" s="160"/>
      <c r="G361" s="2">
        <f t="shared" si="5"/>
        <v>185.19999999999982</v>
      </c>
      <c r="H361" s="539"/>
      <c r="I361" s="539"/>
      <c r="J361" s="539"/>
      <c r="K361" s="539"/>
      <c r="L361" s="539"/>
      <c r="M361" s="539"/>
    </row>
    <row r="362" spans="1:13" ht="15" customHeight="1">
      <c r="A362" s="7">
        <v>43890</v>
      </c>
      <c r="B362" s="526" t="s">
        <v>114</v>
      </c>
      <c r="C362" s="526" t="s">
        <v>20</v>
      </c>
      <c r="D362" t="s">
        <v>18</v>
      </c>
      <c r="F362" s="160">
        <v>58</v>
      </c>
      <c r="G362" s="2">
        <f t="shared" si="5"/>
        <v>127.19999999999982</v>
      </c>
      <c r="H362" s="539"/>
      <c r="I362" s="539"/>
      <c r="J362" s="539"/>
      <c r="K362" s="539"/>
      <c r="L362" s="539"/>
      <c r="M362" s="539"/>
    </row>
    <row r="363" spans="1:13" ht="15" customHeight="1">
      <c r="A363" s="7">
        <v>43890</v>
      </c>
      <c r="B363" s="526" t="s">
        <v>114</v>
      </c>
      <c r="C363" s="526" t="s">
        <v>20</v>
      </c>
      <c r="D363" t="s">
        <v>40</v>
      </c>
      <c r="F363" s="160">
        <v>5</v>
      </c>
      <c r="G363" s="2">
        <f t="shared" si="5"/>
        <v>122.19999999999982</v>
      </c>
      <c r="H363" s="539"/>
      <c r="I363" s="539"/>
      <c r="J363" s="539"/>
      <c r="K363" s="539"/>
      <c r="L363" s="539"/>
      <c r="M363" s="539"/>
    </row>
    <row r="364" spans="1:13" ht="15" customHeight="1">
      <c r="A364" s="7">
        <v>43890</v>
      </c>
      <c r="B364" s="526" t="s">
        <v>114</v>
      </c>
      <c r="C364" s="526" t="s">
        <v>20</v>
      </c>
      <c r="D364" t="s">
        <v>16</v>
      </c>
      <c r="F364" s="160">
        <v>56.3</v>
      </c>
      <c r="G364" s="2">
        <f t="shared" si="5"/>
        <v>65.899999999999821</v>
      </c>
      <c r="H364" s="539"/>
      <c r="I364" s="539"/>
      <c r="J364" s="539"/>
      <c r="K364" s="539"/>
      <c r="L364" s="539"/>
      <c r="M364" s="539"/>
    </row>
    <row r="365" spans="1:13" ht="15" customHeight="1">
      <c r="A365" s="7">
        <v>43921</v>
      </c>
      <c r="B365" s="526" t="s">
        <v>114</v>
      </c>
      <c r="C365" s="526" t="s">
        <v>20</v>
      </c>
      <c r="D365" t="s">
        <v>16</v>
      </c>
      <c r="F365" s="160">
        <v>40.1</v>
      </c>
      <c r="G365" s="2">
        <f t="shared" si="5"/>
        <v>25.79999999999982</v>
      </c>
      <c r="H365" s="539"/>
      <c r="I365" s="539"/>
      <c r="J365" s="539"/>
      <c r="K365" s="539"/>
      <c r="L365" s="539"/>
      <c r="M365" s="539"/>
    </row>
    <row r="366" spans="1:13" ht="15" customHeight="1">
      <c r="A366" s="7">
        <v>43921</v>
      </c>
      <c r="B366" s="526" t="s">
        <v>114</v>
      </c>
      <c r="C366" s="526" t="s">
        <v>20</v>
      </c>
      <c r="D366" t="s">
        <v>17</v>
      </c>
      <c r="F366" s="160">
        <v>5.4</v>
      </c>
      <c r="G366" s="2">
        <f t="shared" si="5"/>
        <v>20.399999999999821</v>
      </c>
      <c r="H366" s="539"/>
      <c r="I366" s="539"/>
      <c r="J366" s="539"/>
      <c r="K366" s="539"/>
      <c r="L366" s="539"/>
      <c r="M366" s="539"/>
    </row>
    <row r="367" spans="1:13" ht="15" customHeight="1">
      <c r="A367" s="7">
        <v>43951</v>
      </c>
      <c r="B367" s="526" t="s">
        <v>114</v>
      </c>
      <c r="C367" s="526" t="s">
        <v>20</v>
      </c>
      <c r="D367" t="s">
        <v>17</v>
      </c>
      <c r="F367" s="160">
        <v>20.399999999999999</v>
      </c>
      <c r="G367" s="2">
        <f t="shared" si="5"/>
        <v>-1.7763568394002505E-13</v>
      </c>
      <c r="H367" s="539"/>
      <c r="I367" s="539"/>
      <c r="J367" s="539"/>
      <c r="K367" s="539"/>
      <c r="L367" s="539"/>
      <c r="M367" s="539"/>
    </row>
    <row r="368" spans="1:13" ht="15" customHeight="1">
      <c r="A368" s="44">
        <v>43921</v>
      </c>
      <c r="B368" s="525" t="s">
        <v>14</v>
      </c>
      <c r="C368" s="525" t="s">
        <v>23</v>
      </c>
      <c r="D368" t="s">
        <v>16</v>
      </c>
      <c r="E368" s="2">
        <v>100.7</v>
      </c>
      <c r="F368" s="160"/>
      <c r="G368" s="2">
        <f t="shared" si="5"/>
        <v>100.69999999999982</v>
      </c>
      <c r="H368" s="229"/>
      <c r="I368" s="229"/>
      <c r="J368" s="229"/>
      <c r="K368" s="229"/>
      <c r="L368" s="539"/>
      <c r="M368" s="539"/>
    </row>
    <row r="369" spans="1:13" ht="15" customHeight="1">
      <c r="B369" s="526"/>
      <c r="C369" s="526"/>
      <c r="D369" t="s">
        <v>17</v>
      </c>
      <c r="E369" s="2">
        <v>26.3</v>
      </c>
      <c r="F369" s="160"/>
      <c r="G369" s="2">
        <f t="shared" si="5"/>
        <v>126.99999999999982</v>
      </c>
      <c r="H369" s="229"/>
      <c r="I369" s="229"/>
      <c r="J369" s="229"/>
      <c r="K369" s="229"/>
      <c r="L369" s="539"/>
      <c r="M369" s="539"/>
    </row>
    <row r="370" spans="1:13" ht="15" customHeight="1">
      <c r="B370" s="526"/>
      <c r="C370" s="526"/>
      <c r="D370" t="s">
        <v>18</v>
      </c>
      <c r="E370" s="2">
        <v>60</v>
      </c>
      <c r="F370" s="160"/>
      <c r="G370" s="2">
        <f t="shared" si="5"/>
        <v>186.99999999999983</v>
      </c>
      <c r="H370" s="539"/>
      <c r="I370" s="539"/>
      <c r="J370" s="539"/>
      <c r="K370" s="539"/>
      <c r="L370" s="539"/>
      <c r="M370" s="539"/>
    </row>
    <row r="371" spans="1:13" ht="15" customHeight="1">
      <c r="B371" s="526"/>
      <c r="C371" s="526"/>
      <c r="D371" t="s">
        <v>40</v>
      </c>
      <c r="E371" s="2">
        <v>5</v>
      </c>
      <c r="F371" s="160"/>
      <c r="G371" s="2">
        <f t="shared" si="5"/>
        <v>191.99999999999983</v>
      </c>
      <c r="H371" s="539"/>
      <c r="I371" s="539"/>
      <c r="J371" s="539"/>
      <c r="K371" s="539"/>
      <c r="L371" s="539"/>
      <c r="M371" s="539"/>
    </row>
    <row r="372" spans="1:13" ht="15" customHeight="1">
      <c r="A372" s="7">
        <v>43921</v>
      </c>
      <c r="B372" s="526" t="s">
        <v>114</v>
      </c>
      <c r="C372" s="526" t="s">
        <v>23</v>
      </c>
      <c r="D372" t="s">
        <v>18</v>
      </c>
      <c r="F372" s="160">
        <v>60</v>
      </c>
      <c r="G372" s="2">
        <f t="shared" si="5"/>
        <v>131.99999999999983</v>
      </c>
      <c r="H372" s="539"/>
      <c r="I372" s="539"/>
      <c r="J372" s="539"/>
      <c r="K372" s="539"/>
      <c r="L372" s="539"/>
      <c r="M372" s="539"/>
    </row>
    <row r="373" spans="1:13" ht="15" customHeight="1">
      <c r="A373" s="7">
        <v>43921</v>
      </c>
      <c r="B373" s="526" t="s">
        <v>114</v>
      </c>
      <c r="C373" s="526" t="s">
        <v>23</v>
      </c>
      <c r="D373" t="s">
        <v>19</v>
      </c>
      <c r="F373" s="160">
        <v>5</v>
      </c>
      <c r="G373" s="2">
        <f t="shared" si="5"/>
        <v>126.99999999999983</v>
      </c>
      <c r="H373" s="539"/>
      <c r="I373" s="539"/>
      <c r="J373" s="539"/>
      <c r="K373" s="539"/>
      <c r="L373" s="539"/>
      <c r="M373" s="539"/>
    </row>
    <row r="374" spans="1:13" ht="15" customHeight="1">
      <c r="A374" s="7" t="s">
        <v>610</v>
      </c>
      <c r="B374" s="526" t="s">
        <v>114</v>
      </c>
      <c r="C374" s="526" t="s">
        <v>23</v>
      </c>
      <c r="D374" t="s">
        <v>16</v>
      </c>
      <c r="F374" s="160">
        <v>100.7</v>
      </c>
      <c r="G374" s="2">
        <f t="shared" si="5"/>
        <v>26.299999999999827</v>
      </c>
      <c r="H374" s="539"/>
      <c r="I374" s="539"/>
      <c r="J374" s="539"/>
      <c r="K374" s="539"/>
      <c r="L374" s="539"/>
      <c r="M374" s="539"/>
    </row>
    <row r="375" spans="1:13" ht="15" customHeight="1">
      <c r="A375" s="7" t="s">
        <v>610</v>
      </c>
      <c r="B375" s="526" t="s">
        <v>114</v>
      </c>
      <c r="C375" s="526" t="s">
        <v>23</v>
      </c>
      <c r="D375" t="s">
        <v>17</v>
      </c>
      <c r="F375" s="160">
        <v>21.9</v>
      </c>
      <c r="G375" s="2">
        <f t="shared" si="5"/>
        <v>4.399999999999828</v>
      </c>
      <c r="H375" s="539"/>
      <c r="I375" s="539"/>
      <c r="J375" s="539"/>
      <c r="K375" s="539"/>
      <c r="L375" s="539"/>
      <c r="M375" s="539"/>
    </row>
    <row r="376" spans="1:13" ht="15" customHeight="1">
      <c r="A376" s="7">
        <v>44043</v>
      </c>
      <c r="B376" s="526" t="s">
        <v>114</v>
      </c>
      <c r="C376" s="526" t="s">
        <v>23</v>
      </c>
      <c r="D376" t="s">
        <v>17</v>
      </c>
      <c r="F376" s="160">
        <v>4.4000000000000004</v>
      </c>
      <c r="G376" s="2">
        <f t="shared" si="5"/>
        <v>-1.723066134218243E-13</v>
      </c>
      <c r="H376" s="539"/>
      <c r="I376" s="539"/>
      <c r="J376" s="539"/>
      <c r="K376" s="539"/>
      <c r="L376" s="539"/>
      <c r="M376" s="539"/>
    </row>
    <row r="377" spans="1:13" ht="15" customHeight="1">
      <c r="A377" s="44">
        <v>43951</v>
      </c>
      <c r="B377" s="525" t="s">
        <v>14</v>
      </c>
      <c r="C377" s="525" t="s">
        <v>24</v>
      </c>
      <c r="D377" t="s">
        <v>16</v>
      </c>
      <c r="E377" s="2">
        <v>104.4</v>
      </c>
      <c r="F377" s="160"/>
      <c r="G377" s="2">
        <f t="shared" si="5"/>
        <v>104.39999999999984</v>
      </c>
      <c r="H377" s="539"/>
      <c r="I377" s="539"/>
      <c r="J377" s="539"/>
      <c r="K377" s="539"/>
      <c r="L377" s="539"/>
      <c r="M377" s="539"/>
    </row>
    <row r="378" spans="1:13" ht="15" customHeight="1">
      <c r="B378" s="526"/>
      <c r="C378" s="526"/>
      <c r="D378" t="s">
        <v>17</v>
      </c>
      <c r="E378" s="2">
        <v>41.5</v>
      </c>
      <c r="F378" s="160"/>
      <c r="G378" s="2">
        <f t="shared" si="5"/>
        <v>145.89999999999984</v>
      </c>
      <c r="H378" s="539"/>
      <c r="I378" s="539"/>
      <c r="J378" s="539"/>
      <c r="K378" s="539"/>
      <c r="L378" s="539"/>
      <c r="M378" s="539"/>
    </row>
    <row r="379" spans="1:13" ht="15" customHeight="1">
      <c r="B379" s="526"/>
      <c r="C379" s="526"/>
      <c r="D379" t="s">
        <v>18</v>
      </c>
      <c r="E379" s="2">
        <v>60</v>
      </c>
      <c r="F379" s="160"/>
      <c r="G379" s="2">
        <f t="shared" si="5"/>
        <v>205.89999999999984</v>
      </c>
      <c r="H379" s="539"/>
      <c r="I379" s="539"/>
      <c r="J379" s="539"/>
      <c r="K379" s="539"/>
      <c r="L379" s="539"/>
      <c r="M379" s="539"/>
    </row>
    <row r="380" spans="1:13" ht="15" customHeight="1">
      <c r="B380" s="526"/>
      <c r="C380" s="526"/>
      <c r="D380" t="s">
        <v>40</v>
      </c>
      <c r="E380" s="2">
        <v>5</v>
      </c>
      <c r="F380" s="160"/>
      <c r="G380" s="2">
        <f t="shared" si="5"/>
        <v>210.89999999999984</v>
      </c>
      <c r="H380" s="539"/>
      <c r="I380" s="539"/>
      <c r="J380" s="539"/>
      <c r="K380" s="539"/>
      <c r="L380" s="539"/>
      <c r="M380" s="539"/>
    </row>
    <row r="381" spans="1:13" ht="15" customHeight="1">
      <c r="A381" s="7">
        <v>43951</v>
      </c>
      <c r="B381" s="526" t="s">
        <v>114</v>
      </c>
      <c r="C381" s="526" t="s">
        <v>24</v>
      </c>
      <c r="D381" t="s">
        <v>18</v>
      </c>
      <c r="F381" s="160">
        <v>60</v>
      </c>
      <c r="G381" s="2">
        <f t="shared" si="5"/>
        <v>150.89999999999984</v>
      </c>
      <c r="H381" s="539"/>
      <c r="I381" s="539"/>
      <c r="J381" s="539"/>
      <c r="K381" s="539"/>
      <c r="L381" s="539"/>
      <c r="M381" s="539"/>
    </row>
    <row r="382" spans="1:13" ht="15" customHeight="1">
      <c r="A382" s="7">
        <v>43951</v>
      </c>
      <c r="B382" s="526" t="s">
        <v>114</v>
      </c>
      <c r="C382" s="526" t="s">
        <v>24</v>
      </c>
      <c r="D382" t="s">
        <v>19</v>
      </c>
      <c r="F382" s="160">
        <v>5</v>
      </c>
      <c r="G382" s="2">
        <f t="shared" si="5"/>
        <v>145.89999999999984</v>
      </c>
      <c r="H382" s="539"/>
      <c r="I382" s="539"/>
      <c r="J382" s="539"/>
      <c r="K382" s="539"/>
      <c r="L382" s="539"/>
      <c r="M382" s="539"/>
    </row>
    <row r="383" spans="1:13" ht="15" customHeight="1">
      <c r="A383" s="7">
        <v>43981</v>
      </c>
      <c r="B383" s="526" t="s">
        <v>114</v>
      </c>
      <c r="C383" s="526" t="s">
        <v>24</v>
      </c>
      <c r="D383" t="s">
        <v>16</v>
      </c>
      <c r="F383" s="160">
        <v>83</v>
      </c>
      <c r="G383" s="2">
        <f t="shared" si="5"/>
        <v>62.899999999999835</v>
      </c>
      <c r="H383" s="539"/>
      <c r="I383" s="539"/>
      <c r="J383" s="539"/>
      <c r="K383" s="539"/>
      <c r="L383" s="539"/>
      <c r="M383" s="539"/>
    </row>
    <row r="384" spans="1:13" ht="15" customHeight="1">
      <c r="A384" s="7">
        <v>44043</v>
      </c>
      <c r="B384" s="526" t="s">
        <v>114</v>
      </c>
      <c r="C384" s="526" t="s">
        <v>24</v>
      </c>
      <c r="D384" t="s">
        <v>16</v>
      </c>
      <c r="F384" s="160">
        <v>21.4</v>
      </c>
      <c r="G384" s="2">
        <f t="shared" si="5"/>
        <v>41.499999999999837</v>
      </c>
      <c r="H384" s="539"/>
      <c r="I384" s="539"/>
      <c r="J384" s="539"/>
      <c r="K384" s="539"/>
      <c r="L384" s="539"/>
      <c r="M384" s="539"/>
    </row>
    <row r="385" spans="1:13" ht="15" customHeight="1">
      <c r="A385" s="7">
        <v>44043</v>
      </c>
      <c r="B385" s="526" t="s">
        <v>114</v>
      </c>
      <c r="C385" s="526" t="s">
        <v>24</v>
      </c>
      <c r="D385" t="s">
        <v>17</v>
      </c>
      <c r="F385" s="160">
        <v>41.5</v>
      </c>
      <c r="G385" s="97">
        <f t="shared" si="5"/>
        <v>-1.6342482922482304E-13</v>
      </c>
      <c r="H385" s="539"/>
      <c r="I385" s="539"/>
      <c r="J385" s="539"/>
      <c r="K385" s="539"/>
      <c r="L385" s="539"/>
      <c r="M385" s="539"/>
    </row>
    <row r="386" spans="1:13" ht="15" customHeight="1">
      <c r="A386" s="44">
        <v>43982</v>
      </c>
      <c r="B386" s="525" t="s">
        <v>14</v>
      </c>
      <c r="C386" s="525" t="s">
        <v>25</v>
      </c>
      <c r="D386" t="s">
        <v>16</v>
      </c>
      <c r="E386" s="2">
        <v>97</v>
      </c>
      <c r="G386" s="2">
        <f t="shared" si="5"/>
        <v>96.999999999999829</v>
      </c>
      <c r="H386" s="539"/>
      <c r="I386" s="539"/>
      <c r="J386" s="539"/>
      <c r="K386" s="539"/>
      <c r="L386" s="539"/>
      <c r="M386" s="539"/>
    </row>
    <row r="387" spans="1:13" ht="15" customHeight="1">
      <c r="B387" s="526"/>
      <c r="C387" s="526"/>
      <c r="D387" t="s">
        <v>17</v>
      </c>
      <c r="E387" s="2">
        <v>22.4</v>
      </c>
      <c r="G387" s="2">
        <f t="shared" si="5"/>
        <v>119.39999999999984</v>
      </c>
      <c r="H387" s="539"/>
      <c r="I387" s="539"/>
      <c r="J387" s="539"/>
      <c r="K387" s="539"/>
      <c r="L387" s="539"/>
      <c r="M387" s="539"/>
    </row>
    <row r="388" spans="1:13" ht="15" customHeight="1">
      <c r="B388" s="526"/>
      <c r="C388" s="526"/>
      <c r="D388" t="s">
        <v>18</v>
      </c>
      <c r="E388" s="122">
        <v>60</v>
      </c>
      <c r="G388" s="2">
        <f t="shared" si="5"/>
        <v>179.39999999999984</v>
      </c>
      <c r="H388" s="539"/>
      <c r="I388" s="539"/>
      <c r="J388" s="539"/>
      <c r="K388" s="539"/>
      <c r="L388" s="539"/>
      <c r="M388" s="539"/>
    </row>
    <row r="389" spans="1:13" ht="15" customHeight="1">
      <c r="B389" s="526"/>
      <c r="C389" s="526"/>
      <c r="D389" t="s">
        <v>19</v>
      </c>
      <c r="E389" s="2">
        <v>5</v>
      </c>
      <c r="G389" s="2">
        <f t="shared" si="5"/>
        <v>184.39999999999984</v>
      </c>
      <c r="H389" s="539"/>
      <c r="I389" s="539"/>
      <c r="J389" s="539"/>
      <c r="K389" s="539"/>
      <c r="L389" s="539"/>
      <c r="M389" s="539"/>
    </row>
    <row r="390" spans="1:13" ht="15" customHeight="1">
      <c r="A390" s="7">
        <v>43982</v>
      </c>
      <c r="B390" s="526" t="s">
        <v>114</v>
      </c>
      <c r="C390" s="526" t="s">
        <v>25</v>
      </c>
      <c r="D390" t="s">
        <v>48</v>
      </c>
      <c r="F390" s="122">
        <v>52</v>
      </c>
      <c r="G390" s="2">
        <f t="shared" ref="G390:G453" si="6">+G389+E390-F390</f>
        <v>132.39999999999984</v>
      </c>
      <c r="H390" s="539"/>
      <c r="I390" s="539"/>
      <c r="J390" s="539"/>
      <c r="K390" s="539"/>
      <c r="L390" s="539"/>
      <c r="M390" s="539"/>
    </row>
    <row r="391" spans="1:13" ht="15" customHeight="1">
      <c r="A391" s="7">
        <v>43982</v>
      </c>
      <c r="B391" s="526" t="s">
        <v>114</v>
      </c>
      <c r="C391" s="526" t="s">
        <v>25</v>
      </c>
      <c r="D391" t="s">
        <v>16</v>
      </c>
      <c r="F391" s="2">
        <v>56.2</v>
      </c>
      <c r="G391" s="2">
        <f t="shared" si="6"/>
        <v>76.199999999999832</v>
      </c>
      <c r="H391" s="539"/>
      <c r="I391" s="539"/>
      <c r="J391" s="539"/>
      <c r="K391" s="539"/>
      <c r="L391" s="539"/>
      <c r="M391" s="539"/>
    </row>
    <row r="392" spans="1:13" ht="15" customHeight="1">
      <c r="A392" s="7">
        <v>44074</v>
      </c>
      <c r="B392" s="526" t="s">
        <v>114</v>
      </c>
      <c r="C392" s="526" t="s">
        <v>25</v>
      </c>
      <c r="D392" t="s">
        <v>16</v>
      </c>
      <c r="F392" s="105">
        <v>40.799999999999997</v>
      </c>
      <c r="G392" s="2">
        <f t="shared" si="6"/>
        <v>35.399999999999835</v>
      </c>
      <c r="H392" s="539"/>
      <c r="I392" s="539"/>
      <c r="J392" s="539"/>
      <c r="K392" s="539"/>
      <c r="L392" s="539"/>
      <c r="M392" s="539"/>
    </row>
    <row r="393" spans="1:13" ht="15" customHeight="1">
      <c r="A393" s="7">
        <v>44074</v>
      </c>
      <c r="B393" s="526" t="s">
        <v>114</v>
      </c>
      <c r="C393" s="526" t="s">
        <v>25</v>
      </c>
      <c r="D393" t="s">
        <v>17</v>
      </c>
      <c r="F393" s="105">
        <v>22.4</v>
      </c>
      <c r="G393" s="106">
        <f t="shared" si="6"/>
        <v>12.999999999999837</v>
      </c>
      <c r="H393" s="228">
        <f>+G393</f>
        <v>12.999999999999837</v>
      </c>
      <c r="I393" s="228"/>
      <c r="J393" s="228"/>
      <c r="K393" s="228"/>
      <c r="L393" s="539"/>
      <c r="M393" s="539"/>
    </row>
    <row r="394" spans="1:13" ht="15" customHeight="1">
      <c r="A394" s="7">
        <v>44516</v>
      </c>
      <c r="B394" s="526">
        <v>23912</v>
      </c>
      <c r="C394" s="526" t="s">
        <v>25</v>
      </c>
      <c r="D394" t="s">
        <v>18</v>
      </c>
      <c r="F394" s="105">
        <v>8</v>
      </c>
      <c r="G394" s="106">
        <f t="shared" si="6"/>
        <v>4.9999999999998366</v>
      </c>
      <c r="H394" s="228"/>
      <c r="I394" s="228"/>
      <c r="J394" s="228"/>
      <c r="K394" s="228"/>
      <c r="L394" s="539"/>
      <c r="M394" s="539"/>
    </row>
    <row r="395" spans="1:13" ht="15" customHeight="1">
      <c r="A395" s="7">
        <v>44516</v>
      </c>
      <c r="B395" s="526">
        <v>23912</v>
      </c>
      <c r="C395" s="526" t="s">
        <v>25</v>
      </c>
      <c r="D395" t="s">
        <v>19</v>
      </c>
      <c r="F395" s="105">
        <v>5</v>
      </c>
      <c r="G395" s="106">
        <f t="shared" si="6"/>
        <v>-1.6342482922482304E-13</v>
      </c>
      <c r="H395" s="228"/>
      <c r="I395" s="228"/>
      <c r="J395" s="228"/>
      <c r="K395" s="228"/>
      <c r="L395" s="539"/>
      <c r="M395" s="539"/>
    </row>
    <row r="396" spans="1:13" ht="15.75" customHeight="1">
      <c r="A396" s="44">
        <v>44012</v>
      </c>
      <c r="B396" s="525" t="s">
        <v>14</v>
      </c>
      <c r="C396" s="525" t="s">
        <v>26</v>
      </c>
      <c r="D396" t="s">
        <v>16</v>
      </c>
      <c r="E396" s="2">
        <v>85.8</v>
      </c>
      <c r="G396" s="106">
        <f t="shared" si="6"/>
        <v>85.799999999999841</v>
      </c>
      <c r="H396" s="539"/>
      <c r="I396" s="539"/>
      <c r="J396" s="539"/>
      <c r="K396" s="539"/>
      <c r="L396" s="227"/>
      <c r="M396" s="227"/>
    </row>
    <row r="397" spans="1:13" ht="15" customHeight="1">
      <c r="B397" s="526"/>
      <c r="C397" s="526"/>
      <c r="D397" t="s">
        <v>17</v>
      </c>
      <c r="E397" s="2">
        <v>10.7</v>
      </c>
      <c r="G397" s="2">
        <f t="shared" si="6"/>
        <v>96.499999999999844</v>
      </c>
      <c r="H397" s="227"/>
      <c r="I397" s="227"/>
      <c r="J397" s="227"/>
      <c r="K397" s="227"/>
      <c r="L397" s="227"/>
      <c r="M397" s="227"/>
    </row>
    <row r="398" spans="1:13">
      <c r="B398" s="526"/>
      <c r="C398" s="526"/>
      <c r="D398" t="s">
        <v>18</v>
      </c>
      <c r="E398" s="106">
        <v>60</v>
      </c>
      <c r="G398" s="2">
        <f t="shared" si="6"/>
        <v>156.49999999999983</v>
      </c>
    </row>
    <row r="399" spans="1:13">
      <c r="B399" s="526"/>
      <c r="C399" s="526"/>
      <c r="D399" t="s">
        <v>40</v>
      </c>
      <c r="E399" s="106">
        <v>5</v>
      </c>
      <c r="G399" s="2">
        <f t="shared" si="6"/>
        <v>161.49999999999983</v>
      </c>
    </row>
    <row r="400" spans="1:13">
      <c r="A400" s="7">
        <v>44074</v>
      </c>
      <c r="B400" s="526" t="s">
        <v>114</v>
      </c>
      <c r="C400" s="526" t="s">
        <v>26</v>
      </c>
      <c r="D400" t="s">
        <v>16</v>
      </c>
      <c r="F400" s="105">
        <v>16.8</v>
      </c>
      <c r="G400" s="2">
        <f t="shared" si="6"/>
        <v>144.69999999999982</v>
      </c>
      <c r="H400">
        <v>65</v>
      </c>
    </row>
    <row r="401" spans="1:8">
      <c r="A401" s="7">
        <v>44104</v>
      </c>
      <c r="B401" s="526" t="s">
        <v>114</v>
      </c>
      <c r="C401" s="526" t="s">
        <v>26</v>
      </c>
      <c r="D401" t="s">
        <v>16</v>
      </c>
      <c r="F401" s="2">
        <v>69</v>
      </c>
      <c r="G401" s="2">
        <f t="shared" si="6"/>
        <v>75.699999999999818</v>
      </c>
    </row>
    <row r="402" spans="1:8">
      <c r="A402" s="7">
        <v>44104</v>
      </c>
      <c r="B402" s="526" t="s">
        <v>114</v>
      </c>
      <c r="C402" s="526" t="s">
        <v>26</v>
      </c>
      <c r="D402" t="s">
        <v>17</v>
      </c>
      <c r="F402" s="2">
        <v>10.7</v>
      </c>
      <c r="G402" s="226">
        <f t="shared" si="6"/>
        <v>64.999999999999815</v>
      </c>
    </row>
    <row r="403" spans="1:8">
      <c r="A403" s="7">
        <v>44516</v>
      </c>
      <c r="B403" s="526">
        <v>23912</v>
      </c>
      <c r="C403" s="526" t="s">
        <v>26</v>
      </c>
      <c r="D403" t="s">
        <v>18</v>
      </c>
      <c r="F403" s="106">
        <v>60</v>
      </c>
      <c r="G403" s="226">
        <f t="shared" si="6"/>
        <v>4.9999999999998153</v>
      </c>
    </row>
    <row r="404" spans="1:8">
      <c r="A404" s="7">
        <v>44516</v>
      </c>
      <c r="B404" s="526">
        <v>23912</v>
      </c>
      <c r="C404" s="526" t="s">
        <v>26</v>
      </c>
      <c r="D404" t="s">
        <v>40</v>
      </c>
      <c r="F404" s="106">
        <v>5</v>
      </c>
      <c r="G404" s="226">
        <f t="shared" si="6"/>
        <v>-1.8474111129762605E-13</v>
      </c>
    </row>
    <row r="405" spans="1:8">
      <c r="A405" s="44">
        <v>44043</v>
      </c>
      <c r="B405" s="525" t="s">
        <v>14</v>
      </c>
      <c r="C405" s="525" t="s">
        <v>27</v>
      </c>
      <c r="D405" t="s">
        <v>16</v>
      </c>
      <c r="E405" s="2">
        <v>71.900000000000006</v>
      </c>
      <c r="G405" s="226">
        <f t="shared" si="6"/>
        <v>71.899999999999821</v>
      </c>
    </row>
    <row r="406" spans="1:8">
      <c r="B406" s="526"/>
      <c r="C406" s="526"/>
      <c r="D406" t="s">
        <v>17</v>
      </c>
      <c r="E406" s="106">
        <v>33.6</v>
      </c>
      <c r="G406" s="2">
        <f t="shared" si="6"/>
        <v>105.49999999999983</v>
      </c>
    </row>
    <row r="407" spans="1:8">
      <c r="B407" s="526"/>
      <c r="C407" s="526"/>
      <c r="D407" t="s">
        <v>18</v>
      </c>
      <c r="E407" s="106">
        <v>60</v>
      </c>
      <c r="G407" s="2">
        <f t="shared" si="6"/>
        <v>165.49999999999983</v>
      </c>
    </row>
    <row r="408" spans="1:8">
      <c r="B408" s="526"/>
      <c r="C408" s="526"/>
      <c r="D408" t="s">
        <v>40</v>
      </c>
      <c r="E408" s="2">
        <v>5</v>
      </c>
      <c r="G408" s="2">
        <f t="shared" si="6"/>
        <v>170.49999999999983</v>
      </c>
    </row>
    <row r="409" spans="1:8">
      <c r="B409" s="526"/>
      <c r="C409" s="526"/>
      <c r="D409" s="67" t="s">
        <v>43</v>
      </c>
      <c r="E409" s="24">
        <v>10</v>
      </c>
      <c r="G409" s="2">
        <f t="shared" si="6"/>
        <v>180.49999999999983</v>
      </c>
    </row>
    <row r="410" spans="1:8">
      <c r="B410" s="526"/>
      <c r="C410" s="526"/>
      <c r="D410" s="67" t="s">
        <v>44</v>
      </c>
      <c r="E410" s="24">
        <v>10</v>
      </c>
      <c r="G410" s="2">
        <f t="shared" si="6"/>
        <v>190.49999999999983</v>
      </c>
      <c r="H410">
        <v>20</v>
      </c>
    </row>
    <row r="411" spans="1:8" s="130" customFormat="1">
      <c r="A411" s="128">
        <v>44043</v>
      </c>
      <c r="B411" s="129" t="s">
        <v>114</v>
      </c>
      <c r="C411" s="129" t="s">
        <v>27</v>
      </c>
      <c r="D411" s="130" t="s">
        <v>18</v>
      </c>
      <c r="E411" s="127"/>
      <c r="F411" s="127">
        <v>60</v>
      </c>
      <c r="G411" s="127">
        <f t="shared" si="6"/>
        <v>130.49999999999983</v>
      </c>
    </row>
    <row r="412" spans="1:8" s="130" customFormat="1">
      <c r="A412" s="128">
        <v>44043</v>
      </c>
      <c r="B412" s="129" t="s">
        <v>114</v>
      </c>
      <c r="C412" s="129" t="s">
        <v>27</v>
      </c>
      <c r="D412" s="130" t="s">
        <v>19</v>
      </c>
      <c r="E412" s="127"/>
      <c r="F412" s="127">
        <v>5</v>
      </c>
      <c r="G412" s="127">
        <f t="shared" si="6"/>
        <v>125.49999999999983</v>
      </c>
    </row>
    <row r="413" spans="1:8">
      <c r="A413" s="7">
        <v>44104</v>
      </c>
      <c r="B413" s="526" t="s">
        <v>114</v>
      </c>
      <c r="C413" s="526" t="s">
        <v>27</v>
      </c>
      <c r="D413" t="s">
        <v>16</v>
      </c>
      <c r="F413" s="2">
        <v>41.8</v>
      </c>
      <c r="G413" s="2">
        <f t="shared" si="6"/>
        <v>83.699999999999832</v>
      </c>
    </row>
    <row r="414" spans="1:8">
      <c r="A414" s="7">
        <v>44135</v>
      </c>
      <c r="B414" s="526" t="s">
        <v>114</v>
      </c>
      <c r="C414" s="526" t="s">
        <v>27</v>
      </c>
      <c r="D414" t="s">
        <v>16</v>
      </c>
      <c r="F414" s="2">
        <v>30.1</v>
      </c>
      <c r="G414" s="2">
        <f t="shared" si="6"/>
        <v>53.599999999999831</v>
      </c>
    </row>
    <row r="415" spans="1:8">
      <c r="A415" s="7">
        <v>44135</v>
      </c>
      <c r="B415" s="526" t="s">
        <v>114</v>
      </c>
      <c r="C415" s="526" t="s">
        <v>27</v>
      </c>
      <c r="D415" t="s">
        <v>17</v>
      </c>
      <c r="F415" s="2">
        <v>33.6</v>
      </c>
      <c r="G415" s="2">
        <f t="shared" si="6"/>
        <v>19.999999999999829</v>
      </c>
    </row>
    <row r="416" spans="1:8">
      <c r="A416" s="7">
        <v>44516</v>
      </c>
      <c r="B416" s="526">
        <v>23912</v>
      </c>
      <c r="C416" s="526" t="s">
        <v>27</v>
      </c>
      <c r="D416" s="67" t="s">
        <v>43</v>
      </c>
      <c r="F416" s="24">
        <v>10</v>
      </c>
      <c r="G416" s="2">
        <f t="shared" si="6"/>
        <v>9.9999999999998295</v>
      </c>
    </row>
    <row r="417" spans="1:13">
      <c r="A417" s="7">
        <v>44516</v>
      </c>
      <c r="B417" s="526">
        <v>23912</v>
      </c>
      <c r="C417" s="526" t="s">
        <v>27</v>
      </c>
      <c r="D417" s="67" t="s">
        <v>44</v>
      </c>
      <c r="F417" s="24">
        <v>10</v>
      </c>
      <c r="G417" s="2">
        <f t="shared" si="6"/>
        <v>-1.7053025658242404E-13</v>
      </c>
    </row>
    <row r="418" spans="1:13">
      <c r="A418" s="44">
        <v>44074</v>
      </c>
      <c r="B418" s="525" t="s">
        <v>14</v>
      </c>
      <c r="C418" s="525" t="s">
        <v>28</v>
      </c>
      <c r="D418" t="s">
        <v>16</v>
      </c>
      <c r="E418" s="2">
        <v>69.099999999999994</v>
      </c>
      <c r="G418" s="2">
        <f t="shared" si="6"/>
        <v>69.099999999999824</v>
      </c>
    </row>
    <row r="419" spans="1:13">
      <c r="B419" s="526"/>
      <c r="C419" s="526"/>
      <c r="D419" t="s">
        <v>17</v>
      </c>
      <c r="E419" s="2">
        <v>23.9</v>
      </c>
      <c r="G419" s="2">
        <f t="shared" si="6"/>
        <v>92.999999999999829</v>
      </c>
    </row>
    <row r="420" spans="1:13">
      <c r="B420" s="526"/>
      <c r="C420" s="526"/>
      <c r="D420" t="s">
        <v>18</v>
      </c>
      <c r="E420" s="2">
        <v>60</v>
      </c>
      <c r="G420" s="2">
        <f t="shared" si="6"/>
        <v>152.99999999999983</v>
      </c>
    </row>
    <row r="421" spans="1:13">
      <c r="B421" s="526"/>
      <c r="C421" s="526"/>
      <c r="D421" t="s">
        <v>40</v>
      </c>
      <c r="E421" s="2">
        <v>5</v>
      </c>
      <c r="G421" s="2">
        <f t="shared" si="6"/>
        <v>157.99999999999983</v>
      </c>
    </row>
    <row r="422" spans="1:13">
      <c r="B422" s="526"/>
      <c r="C422" s="526"/>
      <c r="D422" t="s">
        <v>95</v>
      </c>
      <c r="E422" s="2">
        <v>15</v>
      </c>
      <c r="G422" s="2">
        <f t="shared" si="6"/>
        <v>172.99999999999983</v>
      </c>
    </row>
    <row r="423" spans="1:13">
      <c r="A423" s="7">
        <v>44074</v>
      </c>
      <c r="B423" s="526" t="s">
        <v>114</v>
      </c>
      <c r="C423" s="526" t="s">
        <v>28</v>
      </c>
      <c r="D423" t="s">
        <v>18</v>
      </c>
      <c r="F423" s="225">
        <v>42</v>
      </c>
      <c r="G423" s="2">
        <f t="shared" si="6"/>
        <v>130.99999999999983</v>
      </c>
      <c r="H423" s="8">
        <f>65-F423</f>
        <v>23</v>
      </c>
      <c r="I423" s="8"/>
      <c r="J423" s="8"/>
      <c r="K423" s="8"/>
    </row>
    <row r="424" spans="1:13">
      <c r="A424" s="7">
        <v>44074</v>
      </c>
      <c r="B424" s="526" t="s">
        <v>114</v>
      </c>
      <c r="C424" s="526" t="s">
        <v>28</v>
      </c>
      <c r="D424" t="s">
        <v>95</v>
      </c>
      <c r="F424" s="2">
        <v>4</v>
      </c>
      <c r="G424" s="2">
        <f t="shared" si="6"/>
        <v>126.99999999999983</v>
      </c>
      <c r="H424" s="37">
        <f>+E422-F424</f>
        <v>11</v>
      </c>
      <c r="I424" s="37"/>
      <c r="J424" s="37"/>
      <c r="K424" s="37"/>
    </row>
    <row r="425" spans="1:13">
      <c r="A425" s="7">
        <v>44135</v>
      </c>
      <c r="B425" s="526" t="s">
        <v>114</v>
      </c>
      <c r="C425" s="526" t="s">
        <v>28</v>
      </c>
      <c r="D425" t="s">
        <v>16</v>
      </c>
      <c r="F425" s="2">
        <v>41.3</v>
      </c>
      <c r="G425" s="2">
        <f t="shared" si="6"/>
        <v>85.699999999999832</v>
      </c>
    </row>
    <row r="426" spans="1:13">
      <c r="A426" s="7">
        <v>44165</v>
      </c>
      <c r="B426" s="526" t="s">
        <v>114</v>
      </c>
      <c r="C426" s="526" t="s">
        <v>28</v>
      </c>
      <c r="D426" t="s">
        <v>16</v>
      </c>
      <c r="F426" s="2">
        <v>27.8</v>
      </c>
      <c r="G426" s="2">
        <f t="shared" si="6"/>
        <v>57.899999999999835</v>
      </c>
      <c r="M426" s="8"/>
    </row>
    <row r="427" spans="1:13">
      <c r="A427" s="7">
        <v>44165</v>
      </c>
      <c r="B427" s="526" t="s">
        <v>114</v>
      </c>
      <c r="C427" s="526" t="s">
        <v>28</v>
      </c>
      <c r="D427" t="s">
        <v>17</v>
      </c>
      <c r="F427" s="2">
        <v>23.9</v>
      </c>
      <c r="G427" s="97">
        <f t="shared" si="6"/>
        <v>33.999999999999837</v>
      </c>
    </row>
    <row r="428" spans="1:13">
      <c r="A428" s="7">
        <v>44516</v>
      </c>
      <c r="B428" s="526">
        <v>23912</v>
      </c>
      <c r="C428" s="526" t="s">
        <v>28</v>
      </c>
      <c r="D428" t="s">
        <v>18</v>
      </c>
      <c r="F428" s="2">
        <v>18</v>
      </c>
      <c r="G428" s="97">
        <f t="shared" si="6"/>
        <v>15.999999999999837</v>
      </c>
    </row>
    <row r="429" spans="1:13">
      <c r="A429" s="7">
        <v>44516</v>
      </c>
      <c r="B429" s="526">
        <v>23912</v>
      </c>
      <c r="C429" s="526" t="s">
        <v>28</v>
      </c>
      <c r="D429" t="s">
        <v>40</v>
      </c>
      <c r="F429" s="2">
        <v>5</v>
      </c>
      <c r="G429" s="97">
        <f t="shared" si="6"/>
        <v>10.999999999999837</v>
      </c>
    </row>
    <row r="430" spans="1:13">
      <c r="A430" s="7">
        <v>44516</v>
      </c>
      <c r="B430" s="526">
        <v>23912</v>
      </c>
      <c r="C430" s="526" t="s">
        <v>28</v>
      </c>
      <c r="D430" t="s">
        <v>95</v>
      </c>
      <c r="F430" s="2">
        <v>11</v>
      </c>
      <c r="G430" s="97">
        <f t="shared" si="6"/>
        <v>-1.6342482922482304E-13</v>
      </c>
    </row>
    <row r="431" spans="1:13">
      <c r="A431" s="44">
        <v>44104</v>
      </c>
      <c r="B431" s="525" t="s">
        <v>14</v>
      </c>
      <c r="C431" s="525" t="s">
        <v>29</v>
      </c>
      <c r="D431" t="s">
        <v>16</v>
      </c>
      <c r="E431" s="2">
        <v>70.8</v>
      </c>
      <c r="G431" s="97">
        <f t="shared" si="6"/>
        <v>70.799999999999841</v>
      </c>
    </row>
    <row r="432" spans="1:13">
      <c r="B432" s="526"/>
      <c r="C432" s="526"/>
      <c r="D432" t="s">
        <v>17</v>
      </c>
      <c r="E432" s="2">
        <v>27.7</v>
      </c>
      <c r="G432" s="2">
        <f t="shared" si="6"/>
        <v>98.499999999999844</v>
      </c>
    </row>
    <row r="433" spans="1:7">
      <c r="B433" s="526"/>
      <c r="C433" s="526"/>
      <c r="D433" t="s">
        <v>18</v>
      </c>
      <c r="E433" s="2">
        <v>60</v>
      </c>
      <c r="G433" s="2">
        <f t="shared" si="6"/>
        <v>158.49999999999983</v>
      </c>
    </row>
    <row r="434" spans="1:7">
      <c r="B434" s="526"/>
      <c r="C434" s="526"/>
      <c r="D434" t="s">
        <v>40</v>
      </c>
      <c r="E434" s="2">
        <v>5</v>
      </c>
      <c r="G434" s="2">
        <f t="shared" si="6"/>
        <v>163.49999999999983</v>
      </c>
    </row>
    <row r="435" spans="1:7">
      <c r="B435" s="526"/>
      <c r="C435" s="526"/>
      <c r="D435" t="s">
        <v>95</v>
      </c>
      <c r="E435" s="2">
        <v>8.5</v>
      </c>
      <c r="G435" s="2">
        <f t="shared" si="6"/>
        <v>171.99999999999983</v>
      </c>
    </row>
    <row r="436" spans="1:7">
      <c r="A436" s="7">
        <v>44104</v>
      </c>
      <c r="B436" s="526" t="s">
        <v>114</v>
      </c>
      <c r="C436" s="526" t="s">
        <v>29</v>
      </c>
      <c r="D436" t="s">
        <v>18</v>
      </c>
      <c r="F436" s="2">
        <v>60</v>
      </c>
      <c r="G436" s="2">
        <f t="shared" si="6"/>
        <v>111.99999999999983</v>
      </c>
    </row>
    <row r="437" spans="1:7">
      <c r="A437" s="7">
        <v>44104</v>
      </c>
      <c r="B437" s="526" t="s">
        <v>114</v>
      </c>
      <c r="C437" s="526" t="s">
        <v>29</v>
      </c>
      <c r="D437" t="s">
        <v>19</v>
      </c>
      <c r="F437" s="2">
        <v>5</v>
      </c>
      <c r="G437" s="2">
        <f t="shared" si="6"/>
        <v>106.99999999999983</v>
      </c>
    </row>
    <row r="438" spans="1:7">
      <c r="A438" s="7">
        <v>44104</v>
      </c>
      <c r="B438" s="526" t="s">
        <v>114</v>
      </c>
      <c r="C438" s="526" t="s">
        <v>29</v>
      </c>
      <c r="D438" t="s">
        <v>95</v>
      </c>
      <c r="F438" s="2">
        <v>8.5</v>
      </c>
      <c r="G438" s="2">
        <f t="shared" si="6"/>
        <v>98.499999999999829</v>
      </c>
    </row>
    <row r="439" spans="1:7">
      <c r="A439" s="7">
        <v>44165</v>
      </c>
      <c r="B439" s="526" t="s">
        <v>114</v>
      </c>
      <c r="C439" s="526" t="s">
        <v>29</v>
      </c>
      <c r="D439" t="s">
        <v>16</v>
      </c>
      <c r="F439" s="2">
        <v>53.3</v>
      </c>
      <c r="G439" s="2">
        <f t="shared" si="6"/>
        <v>45.199999999999832</v>
      </c>
    </row>
    <row r="440" spans="1:7">
      <c r="A440" s="7">
        <v>44183</v>
      </c>
      <c r="B440" s="526">
        <v>21127</v>
      </c>
      <c r="C440" s="526" t="s">
        <v>29</v>
      </c>
      <c r="D440" t="s">
        <v>16</v>
      </c>
      <c r="F440" s="2">
        <v>17.5</v>
      </c>
      <c r="G440" s="2">
        <f t="shared" si="6"/>
        <v>27.699999999999832</v>
      </c>
    </row>
    <row r="441" spans="1:7">
      <c r="A441" s="7">
        <v>44183</v>
      </c>
      <c r="B441" s="526">
        <v>21127</v>
      </c>
      <c r="C441" s="526" t="s">
        <v>29</v>
      </c>
      <c r="D441" t="s">
        <v>17</v>
      </c>
      <c r="F441" s="2">
        <v>27.7</v>
      </c>
      <c r="G441" s="2">
        <f t="shared" si="6"/>
        <v>-1.6697754290362354E-13</v>
      </c>
    </row>
    <row r="442" spans="1:7">
      <c r="A442" s="44">
        <v>44135</v>
      </c>
      <c r="B442" s="525" t="s">
        <v>14</v>
      </c>
      <c r="C442" s="525" t="s">
        <v>30</v>
      </c>
      <c r="D442" t="s">
        <v>16</v>
      </c>
      <c r="E442" s="2">
        <v>83.1</v>
      </c>
      <c r="G442" s="2">
        <f t="shared" si="6"/>
        <v>83.099999999999824</v>
      </c>
    </row>
    <row r="443" spans="1:7">
      <c r="B443" s="526"/>
      <c r="C443" s="526"/>
      <c r="D443" t="s">
        <v>17</v>
      </c>
      <c r="E443" s="2">
        <v>29.3</v>
      </c>
      <c r="G443" s="2">
        <f t="shared" si="6"/>
        <v>112.39999999999982</v>
      </c>
    </row>
    <row r="444" spans="1:7">
      <c r="B444" s="526"/>
      <c r="C444" s="526"/>
      <c r="D444" t="s">
        <v>18</v>
      </c>
      <c r="E444" s="2">
        <v>60</v>
      </c>
      <c r="G444" s="2">
        <f t="shared" si="6"/>
        <v>172.39999999999981</v>
      </c>
    </row>
    <row r="445" spans="1:7">
      <c r="B445" s="526"/>
      <c r="C445" s="526"/>
      <c r="D445" t="s">
        <v>40</v>
      </c>
      <c r="E445" s="2">
        <v>5</v>
      </c>
      <c r="G445" s="2">
        <f t="shared" si="6"/>
        <v>177.39999999999981</v>
      </c>
    </row>
    <row r="446" spans="1:7">
      <c r="A446" s="7">
        <v>44135</v>
      </c>
      <c r="B446" s="526" t="s">
        <v>114</v>
      </c>
      <c r="C446" s="526" t="s">
        <v>30</v>
      </c>
      <c r="D446" t="s">
        <v>18</v>
      </c>
      <c r="F446" s="2">
        <v>60</v>
      </c>
      <c r="G446" s="2">
        <f t="shared" si="6"/>
        <v>117.39999999999981</v>
      </c>
    </row>
    <row r="447" spans="1:7">
      <c r="A447" s="7">
        <v>44135</v>
      </c>
      <c r="B447" s="526" t="s">
        <v>114</v>
      </c>
      <c r="C447" s="526" t="s">
        <v>30</v>
      </c>
      <c r="D447" t="s">
        <v>19</v>
      </c>
      <c r="F447" s="2">
        <v>5</v>
      </c>
      <c r="G447" s="2">
        <f t="shared" si="6"/>
        <v>112.39999999999981</v>
      </c>
    </row>
    <row r="448" spans="1:7">
      <c r="A448" s="7">
        <v>44183</v>
      </c>
      <c r="B448" s="526">
        <v>21127</v>
      </c>
      <c r="C448" s="526" t="s">
        <v>30</v>
      </c>
      <c r="D448" t="s">
        <v>16</v>
      </c>
      <c r="F448" s="2">
        <v>83.1</v>
      </c>
      <c r="G448" s="2">
        <f t="shared" si="6"/>
        <v>29.299999999999812</v>
      </c>
    </row>
    <row r="449" spans="1:11">
      <c r="A449" s="7">
        <v>44183</v>
      </c>
      <c r="B449" s="526">
        <v>21127</v>
      </c>
      <c r="C449" s="526" t="s">
        <v>30</v>
      </c>
      <c r="D449" t="s">
        <v>17</v>
      </c>
      <c r="F449" s="2">
        <v>29.3</v>
      </c>
      <c r="G449" s="2">
        <f t="shared" si="6"/>
        <v>-1.8829382497642655E-13</v>
      </c>
    </row>
    <row r="450" spans="1:11">
      <c r="A450" s="44">
        <v>44165</v>
      </c>
      <c r="B450" s="525" t="s">
        <v>14</v>
      </c>
      <c r="C450" s="525" t="s">
        <v>33</v>
      </c>
      <c r="D450" t="s">
        <v>16</v>
      </c>
      <c r="E450" s="2">
        <v>78.8</v>
      </c>
      <c r="G450" s="2">
        <f t="shared" si="6"/>
        <v>78.799999999999812</v>
      </c>
    </row>
    <row r="451" spans="1:11">
      <c r="B451" s="526"/>
      <c r="C451" s="526"/>
      <c r="D451" t="s">
        <v>17</v>
      </c>
      <c r="E451" s="2">
        <v>35.700000000000003</v>
      </c>
      <c r="G451" s="2">
        <f t="shared" si="6"/>
        <v>114.49999999999982</v>
      </c>
    </row>
    <row r="452" spans="1:11">
      <c r="B452" s="526"/>
      <c r="C452" s="526"/>
      <c r="D452" t="s">
        <v>48</v>
      </c>
      <c r="E452" s="2">
        <v>60</v>
      </c>
      <c r="G452" s="2">
        <f t="shared" si="6"/>
        <v>174.49999999999983</v>
      </c>
    </row>
    <row r="453" spans="1:11">
      <c r="B453" s="526"/>
      <c r="C453" s="526"/>
      <c r="D453" t="s">
        <v>40</v>
      </c>
      <c r="E453" s="2">
        <v>5</v>
      </c>
      <c r="G453" s="2">
        <f t="shared" si="6"/>
        <v>179.49999999999983</v>
      </c>
    </row>
    <row r="454" spans="1:11">
      <c r="A454" s="7">
        <v>44165</v>
      </c>
      <c r="B454" s="526" t="s">
        <v>114</v>
      </c>
      <c r="C454" s="526" t="s">
        <v>33</v>
      </c>
      <c r="D454" t="s">
        <v>48</v>
      </c>
      <c r="F454" s="2">
        <v>60</v>
      </c>
      <c r="G454" s="2">
        <f t="shared" ref="G454:G517" si="7">+G453+E454-F454</f>
        <v>119.49999999999983</v>
      </c>
    </row>
    <row r="455" spans="1:11">
      <c r="A455" s="7">
        <v>44165</v>
      </c>
      <c r="B455" s="526" t="s">
        <v>114</v>
      </c>
      <c r="C455" s="526" t="s">
        <v>33</v>
      </c>
      <c r="D455" t="s">
        <v>40</v>
      </c>
      <c r="F455" s="2">
        <v>5</v>
      </c>
      <c r="G455" s="2">
        <f t="shared" si="7"/>
        <v>114.49999999999983</v>
      </c>
    </row>
    <row r="456" spans="1:11">
      <c r="A456" s="7">
        <v>44183</v>
      </c>
      <c r="B456" s="526">
        <v>21127</v>
      </c>
      <c r="C456" s="526" t="s">
        <v>33</v>
      </c>
      <c r="D456" t="s">
        <v>16</v>
      </c>
      <c r="F456" s="2">
        <v>78.8</v>
      </c>
      <c r="G456" s="2">
        <f t="shared" si="7"/>
        <v>35.699999999999832</v>
      </c>
    </row>
    <row r="457" spans="1:11">
      <c r="A457" s="7">
        <v>44183</v>
      </c>
      <c r="B457" s="526">
        <v>21127</v>
      </c>
      <c r="C457" s="526" t="s">
        <v>33</v>
      </c>
      <c r="D457" t="s">
        <v>17</v>
      </c>
      <c r="F457" s="2">
        <v>35.700000000000003</v>
      </c>
      <c r="G457" s="2">
        <f t="shared" si="7"/>
        <v>-1.7053025658242404E-13</v>
      </c>
    </row>
    <row r="458" spans="1:11">
      <c r="A458" s="44">
        <v>44196</v>
      </c>
      <c r="B458" s="525" t="s">
        <v>14</v>
      </c>
      <c r="C458" s="525" t="s">
        <v>34</v>
      </c>
      <c r="D458" t="s">
        <v>16</v>
      </c>
      <c r="E458" s="2">
        <v>56.3</v>
      </c>
      <c r="G458" s="2">
        <f t="shared" si="7"/>
        <v>56.299999999999827</v>
      </c>
    </row>
    <row r="459" spans="1:11">
      <c r="B459" s="526"/>
      <c r="C459" s="526"/>
      <c r="D459" t="s">
        <v>17</v>
      </c>
      <c r="E459" s="2">
        <v>19.8</v>
      </c>
      <c r="G459" s="2">
        <f t="shared" si="7"/>
        <v>76.099999999999824</v>
      </c>
    </row>
    <row r="460" spans="1:11">
      <c r="B460" s="526"/>
      <c r="C460" s="526"/>
      <c r="D460" t="s">
        <v>48</v>
      </c>
      <c r="E460" s="2">
        <v>60</v>
      </c>
      <c r="G460" s="2">
        <f t="shared" si="7"/>
        <v>136.09999999999982</v>
      </c>
    </row>
    <row r="461" spans="1:11">
      <c r="B461" s="526"/>
      <c r="C461" s="526"/>
      <c r="D461" t="s">
        <v>40</v>
      </c>
      <c r="E461" s="2">
        <v>5</v>
      </c>
      <c r="G461" s="2">
        <f t="shared" si="7"/>
        <v>141.09999999999982</v>
      </c>
    </row>
    <row r="462" spans="1:11">
      <c r="A462" s="86">
        <v>44196</v>
      </c>
      <c r="B462" s="526" t="s">
        <v>114</v>
      </c>
      <c r="C462" s="526" t="s">
        <v>34</v>
      </c>
      <c r="D462" t="s">
        <v>48</v>
      </c>
      <c r="F462" s="2">
        <v>60</v>
      </c>
      <c r="G462" s="2">
        <f t="shared" si="7"/>
        <v>81.099999999999824</v>
      </c>
    </row>
    <row r="463" spans="1:11">
      <c r="A463" s="86">
        <v>44196</v>
      </c>
      <c r="B463" s="526" t="s">
        <v>114</v>
      </c>
      <c r="C463" s="526" t="s">
        <v>34</v>
      </c>
      <c r="D463" t="s">
        <v>40</v>
      </c>
      <c r="F463" s="2">
        <v>5</v>
      </c>
      <c r="G463" s="2">
        <f t="shared" si="7"/>
        <v>76.099999999999824</v>
      </c>
      <c r="H463" s="19"/>
      <c r="I463" s="19"/>
      <c r="J463" s="19"/>
      <c r="K463" s="19"/>
    </row>
    <row r="464" spans="1:11">
      <c r="A464" s="86">
        <v>44196</v>
      </c>
      <c r="B464" s="526" t="s">
        <v>114</v>
      </c>
      <c r="C464" s="526" t="s">
        <v>34</v>
      </c>
      <c r="D464" t="s">
        <v>16</v>
      </c>
      <c r="F464" s="2">
        <v>56.3</v>
      </c>
      <c r="G464" s="2">
        <f t="shared" si="7"/>
        <v>19.799999999999827</v>
      </c>
      <c r="H464" s="19"/>
      <c r="I464" s="19"/>
      <c r="J464" s="19"/>
      <c r="K464" s="19"/>
    </row>
    <row r="465" spans="1:7">
      <c r="A465" s="86">
        <v>44196</v>
      </c>
      <c r="B465" s="526" t="s">
        <v>114</v>
      </c>
      <c r="C465" s="526" t="s">
        <v>34</v>
      </c>
      <c r="D465" t="s">
        <v>17</v>
      </c>
      <c r="F465" s="2">
        <v>19.8</v>
      </c>
      <c r="G465" s="2">
        <f t="shared" si="7"/>
        <v>-1.7408297026122455E-13</v>
      </c>
    </row>
    <row r="466" spans="1:7">
      <c r="A466" s="44">
        <v>44227</v>
      </c>
      <c r="B466" s="525" t="s">
        <v>14</v>
      </c>
      <c r="C466" s="525" t="s">
        <v>15</v>
      </c>
      <c r="D466" t="s">
        <v>16</v>
      </c>
      <c r="E466" s="2">
        <v>12</v>
      </c>
      <c r="G466" s="2">
        <f t="shared" si="7"/>
        <v>11.999999999999826</v>
      </c>
    </row>
    <row r="467" spans="1:7">
      <c r="B467" s="526"/>
      <c r="C467" s="526"/>
      <c r="D467" t="s">
        <v>17</v>
      </c>
      <c r="E467" s="2">
        <v>6.3</v>
      </c>
      <c r="G467" s="2">
        <f t="shared" si="7"/>
        <v>18.299999999999827</v>
      </c>
    </row>
    <row r="468" spans="1:7">
      <c r="B468" s="526"/>
      <c r="C468" s="526"/>
      <c r="D468" t="s">
        <v>48</v>
      </c>
      <c r="E468" s="24">
        <v>60</v>
      </c>
      <c r="G468" s="2">
        <f t="shared" si="7"/>
        <v>78.299999999999827</v>
      </c>
    </row>
    <row r="469" spans="1:7">
      <c r="B469" s="526"/>
      <c r="C469" s="526"/>
      <c r="D469" t="s">
        <v>40</v>
      </c>
      <c r="E469" s="24">
        <v>5</v>
      </c>
      <c r="G469" s="2">
        <f t="shared" si="7"/>
        <v>83.299999999999827</v>
      </c>
    </row>
    <row r="470" spans="1:7">
      <c r="A470" s="44">
        <v>44227</v>
      </c>
      <c r="B470" s="526" t="s">
        <v>114</v>
      </c>
      <c r="C470" s="526" t="s">
        <v>15</v>
      </c>
      <c r="D470" t="s">
        <v>48</v>
      </c>
      <c r="E470" s="24"/>
      <c r="F470" s="2">
        <v>60</v>
      </c>
      <c r="G470" s="2">
        <f t="shared" si="7"/>
        <v>23.299999999999827</v>
      </c>
    </row>
    <row r="471" spans="1:7">
      <c r="A471" s="44">
        <v>44227</v>
      </c>
      <c r="B471" s="526" t="s">
        <v>114</v>
      </c>
      <c r="C471" s="526" t="s">
        <v>15</v>
      </c>
      <c r="D471" t="s">
        <v>40</v>
      </c>
      <c r="E471" s="24"/>
      <c r="F471" s="2">
        <v>5</v>
      </c>
      <c r="G471" s="2">
        <f t="shared" si="7"/>
        <v>18.299999999999827</v>
      </c>
    </row>
    <row r="472" spans="1:7">
      <c r="A472" s="7">
        <v>44196</v>
      </c>
      <c r="B472" s="526" t="s">
        <v>114</v>
      </c>
      <c r="C472" s="526" t="s">
        <v>15</v>
      </c>
      <c r="D472" t="s">
        <v>16</v>
      </c>
      <c r="F472" s="2">
        <v>12</v>
      </c>
      <c r="G472" s="2">
        <f t="shared" si="7"/>
        <v>6.2999999999998266</v>
      </c>
    </row>
    <row r="473" spans="1:7">
      <c r="A473" s="7">
        <v>44196</v>
      </c>
      <c r="B473" s="526" t="s">
        <v>114</v>
      </c>
      <c r="C473" s="526" t="s">
        <v>15</v>
      </c>
      <c r="D473" t="s">
        <v>17</v>
      </c>
      <c r="F473" s="2">
        <v>6.3</v>
      </c>
      <c r="G473" s="2">
        <f t="shared" si="7"/>
        <v>-1.7319479184152442E-13</v>
      </c>
    </row>
    <row r="474" spans="1:7">
      <c r="A474" s="44">
        <v>44255</v>
      </c>
      <c r="B474" s="525" t="s">
        <v>14</v>
      </c>
      <c r="C474" s="525" t="s">
        <v>20</v>
      </c>
      <c r="D474" t="s">
        <v>16</v>
      </c>
      <c r="E474" s="2">
        <v>89.3</v>
      </c>
      <c r="G474" s="2">
        <f t="shared" si="7"/>
        <v>89.299999999999827</v>
      </c>
    </row>
    <row r="475" spans="1:7">
      <c r="B475" s="526"/>
      <c r="C475" s="526"/>
      <c r="D475" t="s">
        <v>17</v>
      </c>
      <c r="E475" s="2">
        <v>38</v>
      </c>
      <c r="G475" s="2">
        <f t="shared" si="7"/>
        <v>127.29999999999983</v>
      </c>
    </row>
    <row r="476" spans="1:7">
      <c r="B476" s="526"/>
      <c r="C476" s="526"/>
      <c r="D476" t="s">
        <v>48</v>
      </c>
      <c r="E476" s="2">
        <v>56</v>
      </c>
      <c r="G476" s="2">
        <f t="shared" si="7"/>
        <v>183.29999999999984</v>
      </c>
    </row>
    <row r="477" spans="1:7">
      <c r="B477" s="526"/>
      <c r="C477" s="526"/>
      <c r="D477" t="s">
        <v>40</v>
      </c>
      <c r="E477" s="2">
        <v>5</v>
      </c>
      <c r="G477" s="2">
        <f t="shared" si="7"/>
        <v>188.29999999999984</v>
      </c>
    </row>
    <row r="478" spans="1:7">
      <c r="A478" s="7">
        <v>44255</v>
      </c>
      <c r="B478" s="526" t="s">
        <v>114</v>
      </c>
      <c r="C478" s="526" t="s">
        <v>20</v>
      </c>
      <c r="D478" t="s">
        <v>18</v>
      </c>
      <c r="F478" s="2">
        <v>56</v>
      </c>
      <c r="G478" s="2">
        <f t="shared" si="7"/>
        <v>132.29999999999984</v>
      </c>
    </row>
    <row r="479" spans="1:7">
      <c r="A479" s="7">
        <v>44255</v>
      </c>
      <c r="B479" s="526" t="s">
        <v>114</v>
      </c>
      <c r="C479" s="526" t="s">
        <v>20</v>
      </c>
      <c r="D479" t="s">
        <v>19</v>
      </c>
      <c r="F479" s="2">
        <v>5</v>
      </c>
      <c r="G479" s="2">
        <f t="shared" si="7"/>
        <v>127.29999999999984</v>
      </c>
    </row>
    <row r="480" spans="1:7">
      <c r="A480" s="7">
        <v>43830</v>
      </c>
      <c r="B480" s="526" t="s">
        <v>114</v>
      </c>
      <c r="C480" s="526" t="s">
        <v>20</v>
      </c>
      <c r="D480" t="s">
        <v>16</v>
      </c>
      <c r="F480" s="2">
        <v>10.6</v>
      </c>
      <c r="G480" s="2">
        <f t="shared" si="7"/>
        <v>116.69999999999985</v>
      </c>
    </row>
    <row r="481" spans="1:8" s="48" customFormat="1">
      <c r="A481" s="78">
        <v>44227</v>
      </c>
      <c r="B481" s="535" t="s">
        <v>114</v>
      </c>
      <c r="C481" s="535" t="s">
        <v>20</v>
      </c>
      <c r="D481" s="48" t="s">
        <v>16</v>
      </c>
      <c r="E481" s="24"/>
      <c r="F481" s="24">
        <v>78.7</v>
      </c>
      <c r="G481" s="2">
        <f t="shared" si="7"/>
        <v>37.999999999999844</v>
      </c>
    </row>
    <row r="482" spans="1:8" s="48" customFormat="1">
      <c r="A482" s="78">
        <v>44227</v>
      </c>
      <c r="B482" s="535" t="s">
        <v>114</v>
      </c>
      <c r="C482" s="535" t="s">
        <v>20</v>
      </c>
      <c r="D482" s="48" t="s">
        <v>17</v>
      </c>
      <c r="E482" s="24"/>
      <c r="F482" s="24">
        <v>26.3</v>
      </c>
      <c r="G482" s="2">
        <f t="shared" si="7"/>
        <v>11.699999999999843</v>
      </c>
    </row>
    <row r="483" spans="1:8">
      <c r="A483" s="7">
        <v>44255</v>
      </c>
      <c r="B483" s="526" t="s">
        <v>114</v>
      </c>
      <c r="C483" s="526" t="s">
        <v>20</v>
      </c>
      <c r="D483" t="s">
        <v>17</v>
      </c>
      <c r="F483" s="2">
        <v>11.7</v>
      </c>
      <c r="G483" s="2">
        <f t="shared" si="7"/>
        <v>-1.5631940186722204E-13</v>
      </c>
    </row>
    <row r="484" spans="1:8">
      <c r="A484" s="44">
        <v>44286</v>
      </c>
      <c r="B484" s="525" t="s">
        <v>14</v>
      </c>
      <c r="C484" s="525" t="s">
        <v>23</v>
      </c>
      <c r="D484" t="s">
        <v>16</v>
      </c>
      <c r="E484" s="2">
        <v>98</v>
      </c>
      <c r="G484" s="2">
        <f t="shared" si="7"/>
        <v>97.999999999999844</v>
      </c>
    </row>
    <row r="485" spans="1:8">
      <c r="B485" s="526"/>
      <c r="C485" s="526"/>
      <c r="D485" t="s">
        <v>17</v>
      </c>
      <c r="E485" s="2">
        <v>46.6</v>
      </c>
      <c r="G485" s="2">
        <f t="shared" si="7"/>
        <v>144.59999999999985</v>
      </c>
    </row>
    <row r="486" spans="1:8">
      <c r="B486" s="526"/>
      <c r="C486" s="526"/>
      <c r="D486" t="s">
        <v>48</v>
      </c>
      <c r="E486" s="2">
        <v>60</v>
      </c>
      <c r="G486" s="2">
        <f t="shared" si="7"/>
        <v>204.59999999999985</v>
      </c>
    </row>
    <row r="487" spans="1:8">
      <c r="B487" s="526"/>
      <c r="C487" s="526"/>
      <c r="D487" t="s">
        <v>40</v>
      </c>
      <c r="E487" s="2">
        <v>5</v>
      </c>
      <c r="G487" s="2">
        <f t="shared" si="7"/>
        <v>209.59999999999985</v>
      </c>
    </row>
    <row r="488" spans="1:8">
      <c r="B488" s="526"/>
      <c r="C488" s="526"/>
      <c r="D488" t="s">
        <v>50</v>
      </c>
      <c r="E488" s="2">
        <v>10</v>
      </c>
      <c r="G488" s="2">
        <f t="shared" si="7"/>
        <v>219.59999999999985</v>
      </c>
    </row>
    <row r="489" spans="1:8">
      <c r="A489" s="7">
        <v>44277</v>
      </c>
      <c r="B489" s="526">
        <v>22039</v>
      </c>
      <c r="C489" s="526" t="s">
        <v>23</v>
      </c>
      <c r="D489" t="s">
        <v>50</v>
      </c>
      <c r="F489" s="2">
        <v>10</v>
      </c>
      <c r="G489" s="2">
        <f t="shared" si="7"/>
        <v>209.59999999999985</v>
      </c>
    </row>
    <row r="490" spans="1:8">
      <c r="A490" s="224">
        <v>44286</v>
      </c>
      <c r="B490" s="223" t="s">
        <v>114</v>
      </c>
      <c r="C490" s="223" t="s">
        <v>23</v>
      </c>
      <c r="D490" s="222" t="s">
        <v>18</v>
      </c>
      <c r="E490" s="106"/>
      <c r="F490" s="106">
        <v>30</v>
      </c>
      <c r="G490" s="2">
        <f t="shared" si="7"/>
        <v>179.59999999999985</v>
      </c>
      <c r="H490">
        <v>35</v>
      </c>
    </row>
    <row r="491" spans="1:8">
      <c r="A491" s="7">
        <v>44255</v>
      </c>
      <c r="B491" s="526" t="s">
        <v>114</v>
      </c>
      <c r="C491" s="526" t="s">
        <v>23</v>
      </c>
      <c r="D491" t="s">
        <v>16</v>
      </c>
      <c r="F491" s="2">
        <v>86.3</v>
      </c>
      <c r="G491" s="2">
        <f t="shared" si="7"/>
        <v>93.299999999999855</v>
      </c>
    </row>
    <row r="492" spans="1:8">
      <c r="A492" s="7">
        <v>44286</v>
      </c>
      <c r="B492" s="526" t="s">
        <v>114</v>
      </c>
      <c r="C492" s="526" t="s">
        <v>23</v>
      </c>
      <c r="D492" t="s">
        <v>16</v>
      </c>
      <c r="F492" s="2">
        <v>11.7</v>
      </c>
      <c r="G492" s="2">
        <f t="shared" si="7"/>
        <v>81.599999999999852</v>
      </c>
    </row>
    <row r="493" spans="1:8">
      <c r="A493" s="7">
        <v>44286</v>
      </c>
      <c r="B493" s="526" t="s">
        <v>114</v>
      </c>
      <c r="C493" s="526" t="s">
        <v>23</v>
      </c>
      <c r="D493" t="s">
        <v>17</v>
      </c>
      <c r="F493" s="2">
        <v>40.799999999999997</v>
      </c>
      <c r="G493" s="2">
        <f t="shared" si="7"/>
        <v>40.799999999999855</v>
      </c>
    </row>
    <row r="494" spans="1:8">
      <c r="A494" s="7">
        <v>44347</v>
      </c>
      <c r="B494" s="526" t="s">
        <v>114</v>
      </c>
      <c r="C494" s="526" t="s">
        <v>23</v>
      </c>
      <c r="D494" t="s">
        <v>17</v>
      </c>
      <c r="F494" s="2">
        <v>5.8</v>
      </c>
      <c r="G494" s="2">
        <f t="shared" si="7"/>
        <v>34.999999999999858</v>
      </c>
    </row>
    <row r="495" spans="1:8">
      <c r="A495" s="7">
        <v>44516</v>
      </c>
      <c r="B495" s="526">
        <v>23912</v>
      </c>
      <c r="C495" s="526" t="s">
        <v>23</v>
      </c>
      <c r="D495" t="s">
        <v>48</v>
      </c>
      <c r="F495" s="2">
        <v>30</v>
      </c>
      <c r="G495" s="2">
        <f t="shared" si="7"/>
        <v>4.9999999999998579</v>
      </c>
    </row>
    <row r="496" spans="1:8">
      <c r="A496" s="7">
        <v>44516</v>
      </c>
      <c r="B496" s="526">
        <v>23912</v>
      </c>
      <c r="C496" s="526" t="s">
        <v>23</v>
      </c>
      <c r="D496" t="s">
        <v>40</v>
      </c>
      <c r="F496" s="2">
        <v>5</v>
      </c>
      <c r="G496" s="2">
        <f t="shared" si="7"/>
        <v>-1.4210854715202004E-13</v>
      </c>
    </row>
    <row r="497" spans="1:11">
      <c r="A497" s="44">
        <v>44316</v>
      </c>
      <c r="B497" s="525" t="s">
        <v>14</v>
      </c>
      <c r="C497" s="525" t="s">
        <v>24</v>
      </c>
      <c r="D497" t="s">
        <v>16</v>
      </c>
      <c r="E497" s="2">
        <v>94.5</v>
      </c>
      <c r="G497" s="2">
        <f t="shared" si="7"/>
        <v>94.499999999999858</v>
      </c>
    </row>
    <row r="498" spans="1:11">
      <c r="B498" s="526"/>
      <c r="C498" s="526"/>
      <c r="D498" t="s">
        <v>17</v>
      </c>
      <c r="E498" s="2">
        <v>43.6</v>
      </c>
      <c r="G498" s="2">
        <f t="shared" si="7"/>
        <v>138.09999999999985</v>
      </c>
    </row>
    <row r="499" spans="1:11">
      <c r="B499" s="526"/>
      <c r="C499" s="526"/>
      <c r="D499" t="s">
        <v>48</v>
      </c>
      <c r="E499" s="2">
        <v>60</v>
      </c>
      <c r="G499" s="2">
        <f t="shared" si="7"/>
        <v>198.09999999999985</v>
      </c>
      <c r="H499" s="19"/>
      <c r="I499" s="19"/>
      <c r="J499" s="19"/>
      <c r="K499" s="19"/>
    </row>
    <row r="500" spans="1:11">
      <c r="B500" s="526"/>
      <c r="C500" s="526"/>
      <c r="D500" t="s">
        <v>40</v>
      </c>
      <c r="E500" s="2">
        <v>5</v>
      </c>
      <c r="G500" s="2">
        <f t="shared" si="7"/>
        <v>203.09999999999985</v>
      </c>
      <c r="H500" s="19"/>
      <c r="I500" s="19"/>
      <c r="J500" s="19"/>
      <c r="K500" s="19"/>
    </row>
    <row r="501" spans="1:11">
      <c r="A501" s="7">
        <v>44347</v>
      </c>
      <c r="B501" s="526" t="s">
        <v>114</v>
      </c>
      <c r="C501" s="526" t="s">
        <v>24</v>
      </c>
      <c r="D501" t="s">
        <v>16</v>
      </c>
      <c r="F501" s="2">
        <v>94.5</v>
      </c>
      <c r="G501" s="2">
        <f t="shared" si="7"/>
        <v>108.59999999999985</v>
      </c>
      <c r="H501" s="19"/>
      <c r="I501" s="19"/>
      <c r="J501" s="19"/>
      <c r="K501" s="19"/>
    </row>
    <row r="502" spans="1:11">
      <c r="A502" s="7">
        <v>44347</v>
      </c>
      <c r="B502" s="526" t="s">
        <v>114</v>
      </c>
      <c r="C502" s="526" t="s">
        <v>24</v>
      </c>
      <c r="D502" t="s">
        <v>17</v>
      </c>
      <c r="F502" s="2">
        <v>0.2</v>
      </c>
      <c r="G502" s="2">
        <f t="shared" si="7"/>
        <v>108.39999999999985</v>
      </c>
      <c r="H502" s="19"/>
      <c r="I502" s="19"/>
      <c r="J502" s="19"/>
      <c r="K502" s="19"/>
    </row>
    <row r="503" spans="1:11">
      <c r="A503" s="7">
        <v>44377</v>
      </c>
      <c r="B503" s="526" t="s">
        <v>114</v>
      </c>
      <c r="C503" s="526" t="s">
        <v>24</v>
      </c>
      <c r="D503" t="s">
        <v>17</v>
      </c>
      <c r="F503" s="2">
        <v>43.4</v>
      </c>
      <c r="G503" s="2">
        <f t="shared" si="7"/>
        <v>64.999999999999858</v>
      </c>
      <c r="H503" s="19">
        <v>65</v>
      </c>
      <c r="I503" s="19"/>
      <c r="J503" s="19"/>
      <c r="K503" s="19"/>
    </row>
    <row r="504" spans="1:11">
      <c r="A504" s="7">
        <v>44516</v>
      </c>
      <c r="B504" s="526">
        <v>23913</v>
      </c>
      <c r="C504" s="526" t="s">
        <v>24</v>
      </c>
      <c r="D504" t="s">
        <v>48</v>
      </c>
      <c r="F504" s="2">
        <v>60</v>
      </c>
      <c r="G504" s="2">
        <f t="shared" si="7"/>
        <v>4.9999999999998579</v>
      </c>
      <c r="H504" s="19"/>
      <c r="I504" s="19"/>
      <c r="J504" s="19"/>
      <c r="K504" s="19"/>
    </row>
    <row r="505" spans="1:11">
      <c r="A505" s="7">
        <v>44516</v>
      </c>
      <c r="B505" s="526">
        <v>23913</v>
      </c>
      <c r="C505" s="526" t="s">
        <v>24</v>
      </c>
      <c r="D505" t="s">
        <v>40</v>
      </c>
      <c r="F505" s="2">
        <v>5</v>
      </c>
      <c r="G505" s="2">
        <f t="shared" si="7"/>
        <v>-1.4210854715202004E-13</v>
      </c>
      <c r="H505" s="19"/>
      <c r="I505" s="19"/>
      <c r="J505" s="19"/>
      <c r="K505" s="19"/>
    </row>
    <row r="506" spans="1:11">
      <c r="A506" s="44">
        <v>44347</v>
      </c>
      <c r="B506" s="525" t="s">
        <v>14</v>
      </c>
      <c r="C506" s="525" t="s">
        <v>25</v>
      </c>
      <c r="D506" t="s">
        <v>16</v>
      </c>
      <c r="E506" s="2">
        <v>76.8</v>
      </c>
      <c r="G506" s="2">
        <f t="shared" si="7"/>
        <v>76.799999999999855</v>
      </c>
      <c r="H506" s="23"/>
      <c r="I506" s="23"/>
      <c r="J506" s="23"/>
      <c r="K506" s="23"/>
    </row>
    <row r="507" spans="1:11">
      <c r="B507" s="526"/>
      <c r="C507" s="526"/>
      <c r="D507" t="s">
        <v>17</v>
      </c>
      <c r="E507" s="2">
        <v>38.799999999999997</v>
      </c>
      <c r="G507" s="2">
        <f t="shared" si="7"/>
        <v>115.59999999999985</v>
      </c>
      <c r="H507" s="19"/>
      <c r="I507" s="19"/>
      <c r="J507" s="19"/>
      <c r="K507" s="19"/>
    </row>
    <row r="508" spans="1:11">
      <c r="B508" s="526"/>
      <c r="C508" s="526"/>
      <c r="D508" t="s">
        <v>48</v>
      </c>
      <c r="E508" s="24">
        <v>60</v>
      </c>
      <c r="G508" s="2">
        <f t="shared" si="7"/>
        <v>175.59999999999985</v>
      </c>
      <c r="H508" s="19"/>
      <c r="I508" s="19"/>
      <c r="J508" s="19"/>
      <c r="K508" s="19"/>
    </row>
    <row r="509" spans="1:11">
      <c r="B509" s="526"/>
      <c r="C509" s="526"/>
      <c r="D509" t="s">
        <v>40</v>
      </c>
      <c r="E509" s="24">
        <v>5</v>
      </c>
      <c r="G509" s="2">
        <f t="shared" si="7"/>
        <v>180.59999999999985</v>
      </c>
      <c r="H509" s="19"/>
      <c r="I509" s="19"/>
      <c r="J509" s="19"/>
      <c r="K509" s="19"/>
    </row>
    <row r="510" spans="1:11">
      <c r="A510" s="7">
        <v>44347</v>
      </c>
      <c r="B510" s="526" t="s">
        <v>114</v>
      </c>
      <c r="C510" s="526" t="s">
        <v>25</v>
      </c>
      <c r="D510" t="s">
        <v>18</v>
      </c>
      <c r="F510" s="24">
        <v>46</v>
      </c>
      <c r="G510" s="2">
        <f t="shared" si="7"/>
        <v>134.59999999999985</v>
      </c>
      <c r="H510" s="23">
        <f>+E508+E509-F510</f>
        <v>19</v>
      </c>
      <c r="I510" s="23"/>
      <c r="J510" s="23"/>
      <c r="K510" s="23"/>
    </row>
    <row r="511" spans="1:11">
      <c r="A511" s="7">
        <v>44377</v>
      </c>
      <c r="B511" s="526" t="s">
        <v>114</v>
      </c>
      <c r="C511" s="526" t="s">
        <v>25</v>
      </c>
      <c r="D511" t="s">
        <v>16</v>
      </c>
      <c r="F511" s="2">
        <v>54.6</v>
      </c>
      <c r="G511" s="2">
        <f t="shared" si="7"/>
        <v>79.999999999999858</v>
      </c>
      <c r="H511" s="45"/>
      <c r="I511" s="45"/>
      <c r="J511" s="45"/>
      <c r="K511" s="45"/>
    </row>
    <row r="512" spans="1:11">
      <c r="A512" s="221">
        <v>44408</v>
      </c>
      <c r="B512" s="526" t="s">
        <v>115</v>
      </c>
      <c r="C512" s="526" t="s">
        <v>25</v>
      </c>
      <c r="D512" t="s">
        <v>16</v>
      </c>
      <c r="F512" s="105">
        <v>22.2</v>
      </c>
      <c r="G512" s="2">
        <f t="shared" si="7"/>
        <v>57.799999999999855</v>
      </c>
      <c r="H512" s="45"/>
      <c r="I512" s="45"/>
      <c r="J512" s="45"/>
      <c r="K512" s="45"/>
    </row>
    <row r="513" spans="1:11">
      <c r="A513" s="221">
        <v>44408</v>
      </c>
      <c r="B513" s="526" t="s">
        <v>115</v>
      </c>
      <c r="C513" s="526" t="s">
        <v>25</v>
      </c>
      <c r="D513" t="s">
        <v>17</v>
      </c>
      <c r="F513" s="105">
        <v>38.799999999999997</v>
      </c>
      <c r="G513" s="2">
        <f t="shared" si="7"/>
        <v>18.999999999999858</v>
      </c>
      <c r="H513" s="45"/>
      <c r="I513" s="45"/>
      <c r="J513" s="45"/>
      <c r="K513" s="45"/>
    </row>
    <row r="514" spans="1:11">
      <c r="A514" s="7">
        <v>44516</v>
      </c>
      <c r="B514" s="526">
        <v>23913</v>
      </c>
      <c r="C514" s="526" t="s">
        <v>25</v>
      </c>
      <c r="D514" t="s">
        <v>48</v>
      </c>
      <c r="F514" s="105">
        <v>14</v>
      </c>
      <c r="G514" s="2">
        <f t="shared" si="7"/>
        <v>4.9999999999998579</v>
      </c>
      <c r="H514" s="45"/>
      <c r="I514" s="45"/>
      <c r="J514" s="45"/>
      <c r="K514" s="45"/>
    </row>
    <row r="515" spans="1:11">
      <c r="A515" s="7">
        <v>44516</v>
      </c>
      <c r="B515" s="526">
        <v>23913</v>
      </c>
      <c r="C515" s="526" t="s">
        <v>25</v>
      </c>
      <c r="D515" t="s">
        <v>40</v>
      </c>
      <c r="F515" s="105">
        <v>5</v>
      </c>
      <c r="G515" s="2">
        <f t="shared" si="7"/>
        <v>-1.4210854715202004E-13</v>
      </c>
      <c r="H515" s="45"/>
      <c r="I515" s="45"/>
      <c r="J515" s="45"/>
      <c r="K515" s="45"/>
    </row>
    <row r="516" spans="1:11">
      <c r="A516" s="44">
        <v>44377</v>
      </c>
      <c r="B516" s="525" t="s">
        <v>14</v>
      </c>
      <c r="C516" s="525" t="s">
        <v>26</v>
      </c>
      <c r="D516" t="s">
        <v>16</v>
      </c>
      <c r="E516" s="2">
        <v>84.1</v>
      </c>
      <c r="G516" s="2">
        <f t="shared" si="7"/>
        <v>84.099999999999852</v>
      </c>
      <c r="H516" s="19"/>
      <c r="I516" s="19"/>
      <c r="J516" s="19"/>
      <c r="K516" s="19"/>
    </row>
    <row r="517" spans="1:11">
      <c r="B517" s="526"/>
      <c r="C517" s="526"/>
      <c r="D517" t="s">
        <v>17</v>
      </c>
      <c r="E517" s="87">
        <v>41.9</v>
      </c>
      <c r="G517" s="2">
        <f t="shared" si="7"/>
        <v>125.99999999999986</v>
      </c>
      <c r="H517" s="19"/>
      <c r="I517" s="19"/>
      <c r="J517" s="19"/>
      <c r="K517" s="19"/>
    </row>
    <row r="518" spans="1:11">
      <c r="B518" s="526"/>
      <c r="C518" s="526"/>
      <c r="D518" t="s">
        <v>48</v>
      </c>
      <c r="E518" s="2">
        <v>60</v>
      </c>
      <c r="G518" s="2">
        <f t="shared" ref="G518:G581" si="8">+G517+E518-F518</f>
        <v>185.99999999999986</v>
      </c>
      <c r="H518" s="19"/>
      <c r="I518" s="19"/>
      <c r="J518" s="19"/>
      <c r="K518" s="19"/>
    </row>
    <row r="519" spans="1:11">
      <c r="B519" s="526"/>
      <c r="C519" s="526"/>
      <c r="D519" t="s">
        <v>40</v>
      </c>
      <c r="E519" s="2">
        <v>5</v>
      </c>
      <c r="G519" s="2">
        <f t="shared" si="8"/>
        <v>190.99999999999986</v>
      </c>
      <c r="H519" s="19"/>
      <c r="I519" s="19"/>
      <c r="J519" s="19"/>
      <c r="K519" s="19"/>
    </row>
    <row r="520" spans="1:11">
      <c r="A520" s="7">
        <v>44377</v>
      </c>
      <c r="B520" s="526" t="s">
        <v>114</v>
      </c>
      <c r="C520" s="526" t="s">
        <v>26</v>
      </c>
      <c r="D520" t="s">
        <v>18</v>
      </c>
      <c r="F520" s="2">
        <v>60</v>
      </c>
      <c r="G520" s="2">
        <f t="shared" si="8"/>
        <v>130.99999999999986</v>
      </c>
      <c r="H520" s="19"/>
      <c r="I520" s="19"/>
      <c r="J520" s="19"/>
      <c r="K520" s="19"/>
    </row>
    <row r="521" spans="1:11">
      <c r="A521" s="7">
        <v>44377</v>
      </c>
      <c r="B521" s="526" t="s">
        <v>114</v>
      </c>
      <c r="C521" s="526" t="s">
        <v>26</v>
      </c>
      <c r="D521" t="s">
        <v>19</v>
      </c>
      <c r="F521" s="2">
        <v>5</v>
      </c>
      <c r="G521" s="2">
        <f t="shared" si="8"/>
        <v>125.99999999999986</v>
      </c>
      <c r="H521" s="19"/>
      <c r="I521" s="19"/>
      <c r="J521" s="19"/>
      <c r="K521" s="19"/>
    </row>
    <row r="522" spans="1:11">
      <c r="A522" s="221">
        <v>44408</v>
      </c>
      <c r="B522" s="526" t="s">
        <v>115</v>
      </c>
      <c r="C522" s="526" t="s">
        <v>26</v>
      </c>
      <c r="D522" t="s">
        <v>16</v>
      </c>
      <c r="F522" s="105">
        <v>47.5</v>
      </c>
      <c r="G522" s="2">
        <f t="shared" si="8"/>
        <v>78.499999999999858</v>
      </c>
      <c r="H522" s="45"/>
      <c r="I522" s="45"/>
      <c r="J522" s="45"/>
      <c r="K522" s="45"/>
    </row>
    <row r="523" spans="1:11">
      <c r="A523" s="220">
        <v>44439</v>
      </c>
      <c r="B523" s="526" t="s">
        <v>116</v>
      </c>
      <c r="C523" s="526" t="s">
        <v>26</v>
      </c>
      <c r="D523" t="s">
        <v>16</v>
      </c>
      <c r="F523" s="219">
        <v>36.6</v>
      </c>
      <c r="G523" s="2">
        <f t="shared" si="8"/>
        <v>41.899999999999856</v>
      </c>
      <c r="H523" s="45"/>
      <c r="I523" s="45"/>
      <c r="J523" s="45"/>
      <c r="K523" s="45"/>
    </row>
    <row r="524" spans="1:11">
      <c r="A524" s="220">
        <v>44439</v>
      </c>
      <c r="B524" s="526" t="s">
        <v>116</v>
      </c>
      <c r="C524" s="526" t="s">
        <v>26</v>
      </c>
      <c r="D524" t="s">
        <v>17</v>
      </c>
      <c r="F524" s="219">
        <v>41.9</v>
      </c>
      <c r="G524" s="2">
        <f t="shared" si="8"/>
        <v>-1.4210854715202004E-13</v>
      </c>
      <c r="H524" s="45"/>
      <c r="I524" s="45"/>
      <c r="J524" s="45"/>
      <c r="K524" s="45"/>
    </row>
    <row r="525" spans="1:11">
      <c r="A525" s="88">
        <v>44408</v>
      </c>
      <c r="B525" s="525" t="s">
        <v>14</v>
      </c>
      <c r="C525" s="525" t="s">
        <v>27</v>
      </c>
      <c r="D525" t="s">
        <v>16</v>
      </c>
      <c r="E525" s="2">
        <v>73.7</v>
      </c>
      <c r="G525" s="2">
        <f t="shared" si="8"/>
        <v>73.699999999999861</v>
      </c>
    </row>
    <row r="526" spans="1:11">
      <c r="A526" s="86"/>
      <c r="B526" s="526"/>
      <c r="C526" s="526"/>
      <c r="D526" t="s">
        <v>17</v>
      </c>
      <c r="E526" s="2">
        <v>48.6</v>
      </c>
      <c r="G526" s="2">
        <f t="shared" si="8"/>
        <v>122.29999999999987</v>
      </c>
    </row>
    <row r="527" spans="1:11">
      <c r="A527" s="86"/>
      <c r="B527" s="526"/>
      <c r="C527" s="526"/>
      <c r="D527" t="s">
        <v>18</v>
      </c>
      <c r="E527" s="2">
        <v>60</v>
      </c>
      <c r="G527" s="2">
        <f t="shared" si="8"/>
        <v>182.29999999999987</v>
      </c>
    </row>
    <row r="528" spans="1:11">
      <c r="A528" s="86"/>
      <c r="B528" s="526"/>
      <c r="C528" s="526"/>
      <c r="D528" t="s">
        <v>19</v>
      </c>
      <c r="E528" s="2">
        <v>5</v>
      </c>
      <c r="G528" s="2">
        <f t="shared" si="8"/>
        <v>187.29999999999987</v>
      </c>
    </row>
    <row r="529" spans="1:11">
      <c r="A529" s="86">
        <v>44408</v>
      </c>
      <c r="B529" s="526" t="s">
        <v>114</v>
      </c>
      <c r="C529" s="526" t="s">
        <v>27</v>
      </c>
      <c r="D529" t="s">
        <v>48</v>
      </c>
      <c r="F529" s="2">
        <v>60</v>
      </c>
      <c r="G529" s="2">
        <f t="shared" si="8"/>
        <v>127.29999999999987</v>
      </c>
    </row>
    <row r="530" spans="1:11">
      <c r="A530" s="86">
        <v>44408</v>
      </c>
      <c r="B530" s="526" t="s">
        <v>114</v>
      </c>
      <c r="C530" s="526" t="s">
        <v>27</v>
      </c>
      <c r="D530" t="s">
        <v>40</v>
      </c>
      <c r="F530" s="2">
        <v>5</v>
      </c>
      <c r="G530" s="2">
        <f t="shared" si="8"/>
        <v>122.29999999999987</v>
      </c>
      <c r="H530" s="37">
        <f>+E525-F531</f>
        <v>43.7</v>
      </c>
      <c r="I530" s="37"/>
      <c r="J530" s="37"/>
      <c r="K530" s="37"/>
    </row>
    <row r="531" spans="1:11">
      <c r="A531" s="220">
        <v>44439</v>
      </c>
      <c r="B531" s="526" t="s">
        <v>116</v>
      </c>
      <c r="C531" s="526" t="s">
        <v>27</v>
      </c>
      <c r="D531" t="s">
        <v>16</v>
      </c>
      <c r="F531" s="219">
        <v>30</v>
      </c>
      <c r="G531" s="2">
        <f t="shared" si="8"/>
        <v>92.299999999999869</v>
      </c>
    </row>
    <row r="532" spans="1:11">
      <c r="A532" s="218">
        <v>44469</v>
      </c>
      <c r="B532" s="526" t="s">
        <v>117</v>
      </c>
      <c r="C532" s="526" t="s">
        <v>27</v>
      </c>
      <c r="D532" t="s">
        <v>16</v>
      </c>
      <c r="F532" s="216">
        <v>43.7</v>
      </c>
      <c r="G532" s="2">
        <f t="shared" si="8"/>
        <v>48.599999999999866</v>
      </c>
    </row>
    <row r="533" spans="1:11">
      <c r="A533" s="218">
        <v>44469</v>
      </c>
      <c r="B533" s="526" t="s">
        <v>117</v>
      </c>
      <c r="C533" s="526" t="s">
        <v>27</v>
      </c>
      <c r="D533" t="s">
        <v>17</v>
      </c>
      <c r="F533" s="216">
        <v>48.6</v>
      </c>
      <c r="G533" s="199">
        <f t="shared" si="8"/>
        <v>-1.3500311979441904E-13</v>
      </c>
    </row>
    <row r="534" spans="1:11">
      <c r="A534" s="44">
        <v>44439</v>
      </c>
      <c r="B534" s="525" t="s">
        <v>14</v>
      </c>
      <c r="C534" s="525" t="s">
        <v>28</v>
      </c>
      <c r="D534" t="s">
        <v>16</v>
      </c>
      <c r="E534" s="2">
        <v>83.4</v>
      </c>
      <c r="G534" s="2">
        <f t="shared" si="8"/>
        <v>83.399999999999864</v>
      </c>
    </row>
    <row r="535" spans="1:11">
      <c r="B535" s="526"/>
      <c r="C535" s="526"/>
      <c r="D535" t="s">
        <v>17</v>
      </c>
      <c r="E535" s="2">
        <v>55.1</v>
      </c>
      <c r="G535" s="2">
        <f t="shared" si="8"/>
        <v>138.49999999999986</v>
      </c>
    </row>
    <row r="536" spans="1:11">
      <c r="B536" s="526"/>
      <c r="C536" s="526"/>
      <c r="D536" t="s">
        <v>18</v>
      </c>
      <c r="E536" s="2">
        <v>60</v>
      </c>
      <c r="G536" s="2">
        <f t="shared" si="8"/>
        <v>198.49999999999986</v>
      </c>
    </row>
    <row r="537" spans="1:11">
      <c r="B537" s="526"/>
      <c r="C537" s="526"/>
      <c r="D537" t="s">
        <v>19</v>
      </c>
      <c r="E537" s="2">
        <v>5</v>
      </c>
      <c r="G537" s="2">
        <f t="shared" si="8"/>
        <v>203.49999999999986</v>
      </c>
    </row>
    <row r="538" spans="1:11">
      <c r="A538" s="86">
        <v>44439</v>
      </c>
      <c r="B538" s="526" t="s">
        <v>114</v>
      </c>
      <c r="C538" s="526" t="s">
        <v>28</v>
      </c>
      <c r="D538" t="s">
        <v>18</v>
      </c>
      <c r="F538" s="2">
        <v>60</v>
      </c>
      <c r="G538" s="2">
        <f t="shared" si="8"/>
        <v>143.49999999999986</v>
      </c>
    </row>
    <row r="539" spans="1:11">
      <c r="A539" s="86">
        <v>44439</v>
      </c>
      <c r="B539" s="526" t="s">
        <v>114</v>
      </c>
      <c r="C539" s="526" t="s">
        <v>28</v>
      </c>
      <c r="D539" t="s">
        <v>19</v>
      </c>
      <c r="F539" s="2">
        <v>5</v>
      </c>
      <c r="G539" s="2">
        <f t="shared" si="8"/>
        <v>138.49999999999986</v>
      </c>
    </row>
    <row r="540" spans="1:11">
      <c r="A540" s="217">
        <v>44469</v>
      </c>
      <c r="B540" s="526" t="s">
        <v>117</v>
      </c>
      <c r="C540" s="526" t="s">
        <v>28</v>
      </c>
      <c r="D540" t="s">
        <v>16</v>
      </c>
      <c r="F540" s="216">
        <v>9.6999999999999993</v>
      </c>
      <c r="G540" s="2">
        <f t="shared" si="8"/>
        <v>128.79999999999987</v>
      </c>
    </row>
    <row r="541" spans="1:11">
      <c r="A541" s="188">
        <v>44500</v>
      </c>
      <c r="B541" s="535" t="s">
        <v>118</v>
      </c>
      <c r="C541" s="535" t="s">
        <v>28</v>
      </c>
      <c r="D541" s="48" t="s">
        <v>16</v>
      </c>
      <c r="E541" s="24"/>
      <c r="F541" s="24">
        <v>73.7</v>
      </c>
      <c r="G541" s="2">
        <f t="shared" si="8"/>
        <v>55.099999999999866</v>
      </c>
      <c r="H541" s="37"/>
      <c r="I541" s="37"/>
      <c r="J541" s="37"/>
      <c r="K541" s="37"/>
    </row>
    <row r="542" spans="1:11">
      <c r="A542" s="188">
        <v>44500</v>
      </c>
      <c r="B542" s="535" t="s">
        <v>118</v>
      </c>
      <c r="C542" s="535" t="s">
        <v>28</v>
      </c>
      <c r="D542" s="48" t="s">
        <v>17</v>
      </c>
      <c r="E542" s="24"/>
      <c r="F542" s="24">
        <v>55.1</v>
      </c>
      <c r="G542" s="24">
        <f t="shared" si="8"/>
        <v>-1.3500311979441904E-13</v>
      </c>
      <c r="H542" s="37"/>
      <c r="I542" s="37"/>
      <c r="J542" s="37"/>
      <c r="K542" s="37"/>
    </row>
    <row r="543" spans="1:11">
      <c r="A543" s="44">
        <v>44469</v>
      </c>
      <c r="B543" s="525" t="s">
        <v>14</v>
      </c>
      <c r="C543" s="525" t="s">
        <v>53</v>
      </c>
      <c r="D543" t="s">
        <v>16</v>
      </c>
      <c r="E543" s="79">
        <v>86.3</v>
      </c>
      <c r="G543" s="2">
        <f t="shared" si="8"/>
        <v>86.299999999999869</v>
      </c>
      <c r="H543" s="37"/>
      <c r="I543" s="37"/>
      <c r="J543" s="37"/>
      <c r="K543" s="37"/>
    </row>
    <row r="544" spans="1:11">
      <c r="B544" s="526"/>
      <c r="C544" s="526"/>
      <c r="D544" t="s">
        <v>17</v>
      </c>
      <c r="E544" s="79">
        <v>52.3</v>
      </c>
      <c r="G544" s="2">
        <f t="shared" si="8"/>
        <v>138.59999999999985</v>
      </c>
      <c r="H544" s="37"/>
      <c r="I544" s="37"/>
      <c r="J544" s="37"/>
      <c r="K544" s="37"/>
    </row>
    <row r="545" spans="1:15">
      <c r="B545" s="526"/>
      <c r="C545" s="526"/>
      <c r="D545" t="s">
        <v>18</v>
      </c>
      <c r="E545" s="79">
        <v>60</v>
      </c>
      <c r="G545" s="2">
        <f t="shared" si="8"/>
        <v>198.59999999999985</v>
      </c>
      <c r="H545" s="37"/>
      <c r="I545" s="37"/>
      <c r="J545" s="37"/>
      <c r="K545" s="37"/>
    </row>
    <row r="546" spans="1:15">
      <c r="B546" s="526"/>
      <c r="C546" s="526"/>
      <c r="D546" t="s">
        <v>19</v>
      </c>
      <c r="E546" s="2">
        <v>5</v>
      </c>
      <c r="G546" s="2">
        <f t="shared" si="8"/>
        <v>203.59999999999985</v>
      </c>
      <c r="H546" s="37"/>
      <c r="I546" s="37"/>
      <c r="J546" s="37"/>
      <c r="K546" s="37"/>
    </row>
    <row r="547" spans="1:15">
      <c r="A547" s="7">
        <v>44469</v>
      </c>
      <c r="B547" s="526" t="s">
        <v>114</v>
      </c>
      <c r="C547" s="526" t="s">
        <v>53</v>
      </c>
      <c r="D547" t="s">
        <v>18</v>
      </c>
      <c r="F547" s="2">
        <v>60</v>
      </c>
      <c r="G547" s="2">
        <f t="shared" si="8"/>
        <v>143.59999999999985</v>
      </c>
      <c r="H547" s="37"/>
      <c r="I547" s="37"/>
      <c r="J547" s="37"/>
      <c r="K547" s="37"/>
    </row>
    <row r="548" spans="1:15">
      <c r="A548" s="7">
        <v>44469</v>
      </c>
      <c r="B548" s="526" t="s">
        <v>114</v>
      </c>
      <c r="C548" s="526" t="s">
        <v>53</v>
      </c>
      <c r="D548" t="s">
        <v>19</v>
      </c>
      <c r="F548" s="2">
        <v>5</v>
      </c>
      <c r="G548" s="2">
        <f t="shared" si="8"/>
        <v>138.59999999999985</v>
      </c>
      <c r="H548" s="37"/>
      <c r="I548" s="37"/>
      <c r="J548" s="37"/>
      <c r="K548" s="37"/>
      <c r="L548" s="525"/>
      <c r="N548" s="79"/>
    </row>
    <row r="549" spans="1:15">
      <c r="A549" s="86">
        <v>44500</v>
      </c>
      <c r="B549" s="526" t="s">
        <v>118</v>
      </c>
      <c r="C549" s="526" t="s">
        <v>53</v>
      </c>
      <c r="D549" t="s">
        <v>16</v>
      </c>
      <c r="E549" s="79"/>
      <c r="F549" s="79">
        <v>4.2</v>
      </c>
      <c r="G549" s="2">
        <f t="shared" si="8"/>
        <v>134.39999999999986</v>
      </c>
      <c r="H549" s="37"/>
      <c r="I549" s="37"/>
      <c r="J549" s="37"/>
      <c r="K549" s="37"/>
      <c r="L549" s="525"/>
      <c r="N549" s="79"/>
    </row>
    <row r="550" spans="1:15">
      <c r="A550" s="86">
        <v>44530</v>
      </c>
      <c r="B550" s="526" t="s">
        <v>114</v>
      </c>
      <c r="C550" s="526" t="s">
        <v>33</v>
      </c>
      <c r="D550" t="s">
        <v>16</v>
      </c>
      <c r="E550" s="79"/>
      <c r="F550" s="79">
        <v>82.1</v>
      </c>
      <c r="G550" s="2">
        <f t="shared" si="8"/>
        <v>52.299999999999869</v>
      </c>
      <c r="H550" s="37"/>
      <c r="I550" s="37"/>
      <c r="J550" s="37"/>
      <c r="K550" s="37"/>
      <c r="L550" s="525"/>
      <c r="N550" s="2"/>
    </row>
    <row r="551" spans="1:15">
      <c r="A551" s="86">
        <v>44530</v>
      </c>
      <c r="B551" s="526" t="s">
        <v>114</v>
      </c>
      <c r="C551" s="526" t="s">
        <v>33</v>
      </c>
      <c r="D551" t="s">
        <v>17</v>
      </c>
      <c r="E551" s="79"/>
      <c r="F551" s="79">
        <v>39.9</v>
      </c>
      <c r="G551" s="2">
        <f t="shared" si="8"/>
        <v>12.399999999999871</v>
      </c>
      <c r="H551" s="37"/>
      <c r="I551" s="37"/>
      <c r="J551" s="37"/>
      <c r="K551" s="37"/>
      <c r="N551" s="2"/>
    </row>
    <row r="552" spans="1:15">
      <c r="A552" s="188">
        <v>44620</v>
      </c>
      <c r="B552" s="535" t="s">
        <v>135</v>
      </c>
      <c r="C552" s="535" t="s">
        <v>53</v>
      </c>
      <c r="D552" s="48" t="s">
        <v>17</v>
      </c>
      <c r="E552" s="24"/>
      <c r="F552" s="24">
        <v>12.4</v>
      </c>
      <c r="G552" s="24">
        <f t="shared" si="8"/>
        <v>-1.2967404927621828E-13</v>
      </c>
      <c r="H552" s="37"/>
      <c r="I552" s="37"/>
      <c r="J552" s="37"/>
      <c r="K552" s="37"/>
      <c r="N552" s="2"/>
    </row>
    <row r="553" spans="1:15">
      <c r="A553" s="88">
        <v>44500</v>
      </c>
      <c r="B553" s="525" t="s">
        <v>14</v>
      </c>
      <c r="C553" s="525" t="s">
        <v>30</v>
      </c>
      <c r="D553" t="s">
        <v>16</v>
      </c>
      <c r="E553" s="2">
        <v>89.5</v>
      </c>
      <c r="G553" s="2">
        <f t="shared" si="8"/>
        <v>89.499999999999872</v>
      </c>
      <c r="H553" s="8"/>
      <c r="I553" s="8"/>
      <c r="J553" s="8"/>
      <c r="K553" s="8"/>
      <c r="L553" s="525"/>
      <c r="N553" s="8"/>
    </row>
    <row r="554" spans="1:15">
      <c r="A554" s="86"/>
      <c r="B554" s="526"/>
      <c r="C554" s="526"/>
      <c r="D554" t="s">
        <v>17</v>
      </c>
      <c r="E554" s="2">
        <v>66.8</v>
      </c>
      <c r="G554" s="2">
        <f t="shared" si="8"/>
        <v>156.29999999999987</v>
      </c>
      <c r="L554" s="525"/>
      <c r="N554" s="2"/>
    </row>
    <row r="555" spans="1:15">
      <c r="A555" s="86"/>
      <c r="B555" s="526"/>
      <c r="C555" s="526"/>
      <c r="D555" t="s">
        <v>18</v>
      </c>
      <c r="E555" s="2">
        <v>60</v>
      </c>
      <c r="G555" s="2">
        <f t="shared" si="8"/>
        <v>216.29999999999987</v>
      </c>
      <c r="L555" s="526"/>
      <c r="N555" s="2"/>
    </row>
    <row r="556" spans="1:15">
      <c r="A556" s="86"/>
      <c r="B556" s="526"/>
      <c r="C556" s="526"/>
      <c r="D556" t="s">
        <v>19</v>
      </c>
      <c r="E556" s="2">
        <v>5</v>
      </c>
      <c r="G556" s="2">
        <f t="shared" si="8"/>
        <v>221.29999999999987</v>
      </c>
      <c r="N556" s="8"/>
      <c r="O556" s="8"/>
    </row>
    <row r="557" spans="1:15">
      <c r="A557" s="86">
        <v>44500</v>
      </c>
      <c r="B557" s="526" t="s">
        <v>114</v>
      </c>
      <c r="C557" s="526" t="s">
        <v>30</v>
      </c>
      <c r="D557" t="s">
        <v>18</v>
      </c>
      <c r="F557" s="2">
        <v>60</v>
      </c>
      <c r="G557" s="2">
        <f t="shared" si="8"/>
        <v>161.29999999999987</v>
      </c>
    </row>
    <row r="558" spans="1:15">
      <c r="A558" s="86">
        <v>44500</v>
      </c>
      <c r="B558" s="526" t="s">
        <v>114</v>
      </c>
      <c r="C558" s="526" t="s">
        <v>30</v>
      </c>
      <c r="D558" t="s">
        <v>19</v>
      </c>
      <c r="F558" s="2">
        <v>5</v>
      </c>
      <c r="G558" s="2">
        <f t="shared" si="8"/>
        <v>156.29999999999987</v>
      </c>
    </row>
    <row r="559" spans="1:15">
      <c r="A559" s="86">
        <v>44561</v>
      </c>
      <c r="B559" s="526" t="s">
        <v>121</v>
      </c>
      <c r="C559" s="526" t="s">
        <v>30</v>
      </c>
      <c r="D559" t="s">
        <v>16</v>
      </c>
      <c r="F559" s="2">
        <v>89.5</v>
      </c>
      <c r="G559" s="2">
        <f t="shared" si="8"/>
        <v>66.799999999999869</v>
      </c>
      <c r="N559" s="8"/>
    </row>
    <row r="560" spans="1:15">
      <c r="A560" s="86">
        <v>44561</v>
      </c>
      <c r="B560" s="526" t="s">
        <v>121</v>
      </c>
      <c r="C560" s="526" t="s">
        <v>30</v>
      </c>
      <c r="D560" t="s">
        <v>17</v>
      </c>
      <c r="F560" s="2">
        <v>30.5</v>
      </c>
      <c r="G560" s="2">
        <f t="shared" si="8"/>
        <v>36.299999999999869</v>
      </c>
      <c r="H560" s="8"/>
      <c r="I560" s="8"/>
      <c r="J560" s="8"/>
      <c r="K560" s="8"/>
      <c r="N560" s="8"/>
    </row>
    <row r="561" spans="1:14">
      <c r="A561" s="188">
        <v>44620</v>
      </c>
      <c r="B561" s="535" t="s">
        <v>135</v>
      </c>
      <c r="C561" s="535" t="s">
        <v>30</v>
      </c>
      <c r="D561" s="48" t="s">
        <v>17</v>
      </c>
      <c r="E561" s="24"/>
      <c r="F561" s="24">
        <v>36.299999999999997</v>
      </c>
      <c r="G561" s="24">
        <f t="shared" si="8"/>
        <v>-1.2789769243681803E-13</v>
      </c>
      <c r="H561" s="8"/>
      <c r="I561" s="8"/>
      <c r="J561" s="8"/>
      <c r="K561" s="8"/>
    </row>
    <row r="562" spans="1:14">
      <c r="A562" s="88">
        <v>44530</v>
      </c>
      <c r="B562" s="525" t="s">
        <v>14</v>
      </c>
      <c r="C562" s="525" t="s">
        <v>33</v>
      </c>
      <c r="D562" t="s">
        <v>16</v>
      </c>
      <c r="E562" s="2">
        <v>95.5</v>
      </c>
      <c r="G562" s="2">
        <f t="shared" si="8"/>
        <v>95.499999999999872</v>
      </c>
    </row>
    <row r="563" spans="1:14">
      <c r="A563" s="86"/>
      <c r="B563" s="526"/>
      <c r="C563" s="526"/>
      <c r="D563" t="s">
        <v>17</v>
      </c>
      <c r="E563" s="2">
        <v>65.099999999999994</v>
      </c>
      <c r="G563" s="2">
        <f t="shared" si="8"/>
        <v>160.59999999999985</v>
      </c>
    </row>
    <row r="564" spans="1:14">
      <c r="A564" s="86"/>
      <c r="B564" s="526"/>
      <c r="C564" s="526"/>
      <c r="D564" t="s">
        <v>18</v>
      </c>
      <c r="E564" s="2">
        <v>60</v>
      </c>
      <c r="G564" s="2">
        <f t="shared" si="8"/>
        <v>220.59999999999985</v>
      </c>
    </row>
    <row r="565" spans="1:14">
      <c r="A565" s="86"/>
      <c r="B565" s="526"/>
      <c r="C565" s="526"/>
      <c r="D565" t="s">
        <v>19</v>
      </c>
      <c r="E565" s="2">
        <v>5</v>
      </c>
      <c r="G565" s="2">
        <f t="shared" si="8"/>
        <v>225.59999999999985</v>
      </c>
    </row>
    <row r="566" spans="1:14">
      <c r="A566" s="86">
        <v>44530</v>
      </c>
      <c r="B566" s="526" t="s">
        <v>114</v>
      </c>
      <c r="C566" s="526" t="s">
        <v>33</v>
      </c>
      <c r="D566" t="s">
        <v>18</v>
      </c>
      <c r="F566" s="2">
        <v>60</v>
      </c>
      <c r="G566" s="2">
        <f t="shared" si="8"/>
        <v>165.59999999999985</v>
      </c>
      <c r="L566" s="525" t="s">
        <v>33</v>
      </c>
      <c r="M566" t="s">
        <v>16</v>
      </c>
      <c r="N566" s="2">
        <f>E562-F568</f>
        <v>7.2000000000000028</v>
      </c>
    </row>
    <row r="567" spans="1:14">
      <c r="A567" s="86">
        <v>44530</v>
      </c>
      <c r="B567" s="526" t="s">
        <v>114</v>
      </c>
      <c r="C567" s="526" t="s">
        <v>33</v>
      </c>
      <c r="D567" t="s">
        <v>19</v>
      </c>
      <c r="F567" s="2">
        <v>5</v>
      </c>
      <c r="G567" s="2">
        <f t="shared" si="8"/>
        <v>160.59999999999985</v>
      </c>
      <c r="L567" s="526"/>
      <c r="M567" t="s">
        <v>17</v>
      </c>
      <c r="N567" s="2">
        <v>65.099999999999994</v>
      </c>
    </row>
    <row r="568" spans="1:14">
      <c r="A568" s="188">
        <v>44620</v>
      </c>
      <c r="B568" s="535" t="s">
        <v>135</v>
      </c>
      <c r="C568" s="526" t="s">
        <v>33</v>
      </c>
      <c r="D568" t="s">
        <v>16</v>
      </c>
      <c r="F568" s="2">
        <v>88.3</v>
      </c>
      <c r="G568" s="2">
        <f t="shared" si="8"/>
        <v>72.299999999999855</v>
      </c>
      <c r="L568" s="525" t="s">
        <v>34</v>
      </c>
      <c r="M568" t="s">
        <v>17</v>
      </c>
      <c r="N568" s="2">
        <f>E572-F578</f>
        <v>32.799999999999997</v>
      </c>
    </row>
    <row r="569" spans="1:14">
      <c r="A569" s="188">
        <v>44620</v>
      </c>
      <c r="B569" s="535">
        <v>24352</v>
      </c>
      <c r="C569" s="526" t="s">
        <v>33</v>
      </c>
      <c r="D569" t="s">
        <v>16</v>
      </c>
      <c r="F569" s="2">
        <v>7.2</v>
      </c>
      <c r="G569" s="2">
        <f t="shared" si="8"/>
        <v>65.099999999999852</v>
      </c>
      <c r="L569" s="525"/>
      <c r="N569" s="2"/>
    </row>
    <row r="570" spans="1:14">
      <c r="A570" s="188">
        <v>44620</v>
      </c>
      <c r="B570" s="535">
        <v>24352</v>
      </c>
      <c r="C570" s="526" t="s">
        <v>33</v>
      </c>
      <c r="D570" t="s">
        <v>17</v>
      </c>
      <c r="F570" s="2">
        <v>65.099999999999994</v>
      </c>
      <c r="G570" s="2">
        <f t="shared" si="8"/>
        <v>-1.4210854715202004E-13</v>
      </c>
      <c r="L570" s="525"/>
      <c r="N570" s="2"/>
    </row>
    <row r="571" spans="1:14">
      <c r="A571" s="88">
        <v>44561</v>
      </c>
      <c r="B571" s="525" t="s">
        <v>14</v>
      </c>
      <c r="C571" s="525" t="s">
        <v>34</v>
      </c>
      <c r="D571" t="s">
        <v>16</v>
      </c>
      <c r="E571" s="2">
        <v>100.3</v>
      </c>
      <c r="G571" s="2">
        <f t="shared" si="8"/>
        <v>100.29999999999986</v>
      </c>
      <c r="L571" s="525" t="s">
        <v>15</v>
      </c>
      <c r="M571" t="s">
        <v>16</v>
      </c>
      <c r="N571" s="2">
        <v>106</v>
      </c>
    </row>
    <row r="572" spans="1:14">
      <c r="A572" s="86"/>
      <c r="B572" s="526"/>
      <c r="C572" s="526"/>
      <c r="D572" t="s">
        <v>17</v>
      </c>
      <c r="E572" s="2">
        <v>54.5</v>
      </c>
      <c r="G572" s="2">
        <f t="shared" si="8"/>
        <v>154.79999999999984</v>
      </c>
      <c r="L572" s="526"/>
      <c r="M572" t="s">
        <v>17</v>
      </c>
      <c r="N572" s="2">
        <v>76.5</v>
      </c>
    </row>
    <row r="573" spans="1:14">
      <c r="A573" s="86"/>
      <c r="B573" s="526"/>
      <c r="C573" s="526"/>
      <c r="D573" t="s">
        <v>18</v>
      </c>
      <c r="E573" s="2">
        <v>60</v>
      </c>
      <c r="G573" s="2">
        <f t="shared" si="8"/>
        <v>214.79999999999984</v>
      </c>
      <c r="N573" s="8">
        <f>SUM(N566:N572)</f>
        <v>287.60000000000002</v>
      </c>
    </row>
    <row r="574" spans="1:14">
      <c r="A574" s="86"/>
      <c r="B574" s="526"/>
      <c r="C574" s="526"/>
      <c r="D574" t="s">
        <v>19</v>
      </c>
      <c r="E574" s="2">
        <v>5</v>
      </c>
      <c r="G574" s="2">
        <f t="shared" si="8"/>
        <v>219.79999999999984</v>
      </c>
      <c r="L574" s="8"/>
    </row>
    <row r="575" spans="1:14">
      <c r="A575" s="7">
        <v>44561</v>
      </c>
      <c r="B575" s="526" t="s">
        <v>121</v>
      </c>
      <c r="C575" s="526" t="s">
        <v>34</v>
      </c>
      <c r="D575" t="s">
        <v>18</v>
      </c>
      <c r="F575" s="2">
        <v>60</v>
      </c>
      <c r="G575" s="2">
        <f t="shared" si="8"/>
        <v>159.79999999999984</v>
      </c>
    </row>
    <row r="576" spans="1:14">
      <c r="A576" s="7">
        <v>44561</v>
      </c>
      <c r="B576" s="526" t="s">
        <v>121</v>
      </c>
      <c r="C576" s="526" t="s">
        <v>34</v>
      </c>
      <c r="D576" t="s">
        <v>19</v>
      </c>
      <c r="F576" s="2">
        <v>5</v>
      </c>
      <c r="G576" s="2">
        <f t="shared" si="8"/>
        <v>154.79999999999984</v>
      </c>
      <c r="L576" s="8"/>
    </row>
    <row r="577" spans="1:12">
      <c r="A577" s="7">
        <v>44592</v>
      </c>
      <c r="B577" s="526" t="s">
        <v>119</v>
      </c>
      <c r="C577" s="526" t="s">
        <v>34</v>
      </c>
      <c r="D577" t="s">
        <v>16</v>
      </c>
      <c r="F577" s="2">
        <v>100.3</v>
      </c>
      <c r="G577" s="2">
        <f t="shared" si="8"/>
        <v>54.499999999999844</v>
      </c>
    </row>
    <row r="578" spans="1:12">
      <c r="A578" s="20">
        <v>44592</v>
      </c>
      <c r="B578" s="526" t="s">
        <v>119</v>
      </c>
      <c r="C578" s="526" t="s">
        <v>34</v>
      </c>
      <c r="D578" t="s">
        <v>17</v>
      </c>
      <c r="F578" s="2">
        <v>21.7</v>
      </c>
      <c r="G578" s="2">
        <f t="shared" si="8"/>
        <v>32.799999999999841</v>
      </c>
    </row>
    <row r="579" spans="1:12">
      <c r="A579" s="188">
        <v>44620</v>
      </c>
      <c r="B579" s="535">
        <v>24352</v>
      </c>
      <c r="C579" s="526" t="s">
        <v>34</v>
      </c>
      <c r="D579" t="s">
        <v>17</v>
      </c>
      <c r="F579" s="2">
        <v>32.799999999999997</v>
      </c>
      <c r="G579" s="2">
        <f t="shared" si="8"/>
        <v>-1.5631940186722204E-13</v>
      </c>
    </row>
    <row r="580" spans="1:12">
      <c r="A580" s="44">
        <v>44592</v>
      </c>
      <c r="B580" s="525" t="s">
        <v>14</v>
      </c>
      <c r="C580" s="525" t="s">
        <v>15</v>
      </c>
      <c r="D580" t="s">
        <v>16</v>
      </c>
      <c r="E580" s="2">
        <v>106</v>
      </c>
      <c r="G580" s="2">
        <f t="shared" si="8"/>
        <v>105.99999999999984</v>
      </c>
    </row>
    <row r="581" spans="1:12">
      <c r="B581" s="526"/>
      <c r="C581" s="526"/>
      <c r="D581" t="s">
        <v>17</v>
      </c>
      <c r="E581" s="2">
        <v>76.5</v>
      </c>
      <c r="G581" s="2">
        <f t="shared" si="8"/>
        <v>182.49999999999983</v>
      </c>
    </row>
    <row r="582" spans="1:12">
      <c r="B582" s="526"/>
      <c r="C582" s="526"/>
      <c r="D582" t="s">
        <v>18</v>
      </c>
      <c r="E582" s="2">
        <v>60</v>
      </c>
      <c r="G582" s="2">
        <f t="shared" ref="G582:G645" si="9">+G581+E582-F582</f>
        <v>242.49999999999983</v>
      </c>
    </row>
    <row r="583" spans="1:12">
      <c r="B583" s="526"/>
      <c r="C583" s="526"/>
      <c r="D583" t="s">
        <v>19</v>
      </c>
      <c r="E583" s="2">
        <v>5</v>
      </c>
      <c r="G583" s="2">
        <f t="shared" si="9"/>
        <v>247.49999999999983</v>
      </c>
    </row>
    <row r="584" spans="1:12">
      <c r="A584" s="7">
        <v>44592</v>
      </c>
      <c r="B584" s="526" t="s">
        <v>119</v>
      </c>
      <c r="C584" s="526" t="s">
        <v>15</v>
      </c>
      <c r="D584" t="s">
        <v>18</v>
      </c>
      <c r="F584" s="2">
        <v>60</v>
      </c>
      <c r="G584" s="2">
        <f t="shared" si="9"/>
        <v>187.49999999999983</v>
      </c>
    </row>
    <row r="585" spans="1:12">
      <c r="A585" s="20">
        <v>44592</v>
      </c>
      <c r="B585" s="526" t="s">
        <v>119</v>
      </c>
      <c r="C585" s="526" t="s">
        <v>15</v>
      </c>
      <c r="D585" t="s">
        <v>19</v>
      </c>
      <c r="F585" s="2">
        <v>5</v>
      </c>
      <c r="G585" s="2">
        <f t="shared" si="9"/>
        <v>182.49999999999983</v>
      </c>
    </row>
    <row r="586" spans="1:12">
      <c r="A586" s="188">
        <v>44620</v>
      </c>
      <c r="B586" s="535">
        <v>24352</v>
      </c>
      <c r="C586" s="526" t="s">
        <v>15</v>
      </c>
      <c r="D586" t="s">
        <v>16</v>
      </c>
      <c r="F586" s="2">
        <v>106</v>
      </c>
      <c r="G586" s="2">
        <f t="shared" si="9"/>
        <v>76.499999999999829</v>
      </c>
    </row>
    <row r="587" spans="1:12">
      <c r="A587" s="188">
        <v>44620</v>
      </c>
      <c r="B587" s="535">
        <v>24352</v>
      </c>
      <c r="C587" s="526" t="s">
        <v>15</v>
      </c>
      <c r="D587" t="s">
        <v>17</v>
      </c>
      <c r="F587" s="2">
        <v>76.5</v>
      </c>
      <c r="G587" s="97">
        <f t="shared" si="9"/>
        <v>-1.7053025658242404E-13</v>
      </c>
    </row>
    <row r="588" spans="1:12">
      <c r="A588" s="88">
        <v>44620</v>
      </c>
      <c r="B588" s="525" t="s">
        <v>14</v>
      </c>
      <c r="C588" s="525" t="s">
        <v>20</v>
      </c>
      <c r="D588" t="s">
        <v>16</v>
      </c>
      <c r="E588" s="2">
        <v>104.4</v>
      </c>
      <c r="G588" s="2">
        <f t="shared" si="9"/>
        <v>104.39999999999984</v>
      </c>
    </row>
    <row r="589" spans="1:12">
      <c r="B589" s="526"/>
      <c r="C589" s="526"/>
      <c r="D589" t="s">
        <v>17</v>
      </c>
      <c r="E589" s="2">
        <v>53.8</v>
      </c>
      <c r="G589" s="2">
        <f t="shared" si="9"/>
        <v>158.19999999999982</v>
      </c>
      <c r="L589" s="8"/>
    </row>
    <row r="590" spans="1:12">
      <c r="B590" s="526"/>
      <c r="C590" s="526"/>
      <c r="D590" t="s">
        <v>18</v>
      </c>
      <c r="E590" s="2">
        <v>56</v>
      </c>
      <c r="G590" s="2">
        <f t="shared" si="9"/>
        <v>214.19999999999982</v>
      </c>
      <c r="L590" s="215"/>
    </row>
    <row r="591" spans="1:12">
      <c r="B591" s="526"/>
      <c r="C591" s="526"/>
      <c r="D591" t="s">
        <v>19</v>
      </c>
      <c r="E591" s="2">
        <v>5</v>
      </c>
      <c r="G591" s="2">
        <f t="shared" si="9"/>
        <v>219.19999999999982</v>
      </c>
    </row>
    <row r="592" spans="1:12">
      <c r="A592" s="7">
        <v>44620</v>
      </c>
      <c r="B592" s="526" t="s">
        <v>135</v>
      </c>
      <c r="C592" s="526" t="s">
        <v>20</v>
      </c>
      <c r="D592" t="s">
        <v>18</v>
      </c>
      <c r="F592" s="2">
        <v>56</v>
      </c>
      <c r="G592" s="2">
        <f t="shared" si="9"/>
        <v>163.19999999999982</v>
      </c>
    </row>
    <row r="593" spans="1:13">
      <c r="A593" s="7">
        <v>44620</v>
      </c>
      <c r="B593" s="526" t="s">
        <v>135</v>
      </c>
      <c r="C593" s="526" t="s">
        <v>20</v>
      </c>
      <c r="D593" t="s">
        <v>19</v>
      </c>
      <c r="F593" s="2">
        <v>5</v>
      </c>
      <c r="G593" s="2">
        <f t="shared" si="9"/>
        <v>158.19999999999982</v>
      </c>
    </row>
    <row r="594" spans="1:13">
      <c r="A594" s="7">
        <v>44651</v>
      </c>
      <c r="B594" s="526" t="s">
        <v>124</v>
      </c>
      <c r="C594" s="526" t="s">
        <v>20</v>
      </c>
      <c r="D594" t="s">
        <v>16</v>
      </c>
      <c r="F594" s="2">
        <v>104.4</v>
      </c>
      <c r="G594" s="2">
        <f t="shared" si="9"/>
        <v>53.799999999999812</v>
      </c>
    </row>
    <row r="595" spans="1:13">
      <c r="A595" s="7">
        <v>44651</v>
      </c>
      <c r="B595" s="526" t="s">
        <v>124</v>
      </c>
      <c r="C595" s="526" t="s">
        <v>20</v>
      </c>
      <c r="D595" t="s">
        <v>17</v>
      </c>
      <c r="F595" s="2">
        <v>53.8</v>
      </c>
      <c r="G595" s="2">
        <f t="shared" si="9"/>
        <v>-1.8474111129762605E-13</v>
      </c>
    </row>
    <row r="596" spans="1:13">
      <c r="A596" s="44">
        <v>44651</v>
      </c>
      <c r="B596" s="525" t="s">
        <v>14</v>
      </c>
      <c r="C596" s="525" t="s">
        <v>23</v>
      </c>
      <c r="D596" t="s">
        <v>16</v>
      </c>
      <c r="E596" s="2">
        <v>108.8</v>
      </c>
      <c r="G596" s="2">
        <f t="shared" si="9"/>
        <v>108.79999999999981</v>
      </c>
    </row>
    <row r="597" spans="1:13">
      <c r="A597" s="86"/>
      <c r="B597" s="526"/>
      <c r="C597" s="526"/>
      <c r="D597" t="s">
        <v>17</v>
      </c>
      <c r="E597" s="2">
        <v>5.2</v>
      </c>
      <c r="G597" s="2">
        <f t="shared" si="9"/>
        <v>113.99999999999982</v>
      </c>
    </row>
    <row r="598" spans="1:13">
      <c r="A598" s="86"/>
      <c r="B598" s="526"/>
      <c r="C598" s="526"/>
      <c r="D598" t="s">
        <v>18</v>
      </c>
      <c r="E598" s="2">
        <v>60</v>
      </c>
      <c r="G598" s="2">
        <f t="shared" si="9"/>
        <v>173.99999999999983</v>
      </c>
    </row>
    <row r="599" spans="1:13">
      <c r="A599" s="86"/>
      <c r="B599" s="526"/>
      <c r="C599" s="526"/>
      <c r="D599" t="s">
        <v>19</v>
      </c>
      <c r="E599" s="2">
        <v>5</v>
      </c>
      <c r="G599" s="2">
        <f t="shared" si="9"/>
        <v>178.99999999999983</v>
      </c>
    </row>
    <row r="600" spans="1:13">
      <c r="A600" s="86">
        <v>44658</v>
      </c>
      <c r="B600" s="526">
        <v>24768</v>
      </c>
      <c r="C600" s="526" t="s">
        <v>23</v>
      </c>
      <c r="D600" t="s">
        <v>18</v>
      </c>
      <c r="F600" s="2">
        <v>60</v>
      </c>
      <c r="G600" s="2">
        <f t="shared" si="9"/>
        <v>118.99999999999983</v>
      </c>
    </row>
    <row r="601" spans="1:13">
      <c r="A601" s="86">
        <v>44658</v>
      </c>
      <c r="B601" s="526">
        <v>24768</v>
      </c>
      <c r="C601" s="526" t="s">
        <v>23</v>
      </c>
      <c r="D601" t="s">
        <v>19</v>
      </c>
      <c r="F601" s="2">
        <v>5</v>
      </c>
      <c r="G601" s="2">
        <f t="shared" si="9"/>
        <v>113.99999999999983</v>
      </c>
    </row>
    <row r="602" spans="1:13">
      <c r="A602" s="7">
        <v>44651</v>
      </c>
      <c r="B602" s="526" t="s">
        <v>124</v>
      </c>
      <c r="C602" s="526" t="s">
        <v>23</v>
      </c>
      <c r="D602" t="s">
        <v>16</v>
      </c>
      <c r="F602" s="2">
        <v>12.3</v>
      </c>
      <c r="G602" s="2">
        <f t="shared" si="9"/>
        <v>101.69999999999983</v>
      </c>
    </row>
    <row r="603" spans="1:13">
      <c r="A603" s="1">
        <v>44681</v>
      </c>
      <c r="B603" s="526" t="s">
        <v>125</v>
      </c>
      <c r="C603" s="526" t="s">
        <v>24</v>
      </c>
      <c r="D603" t="s">
        <v>16</v>
      </c>
      <c r="F603" s="2">
        <v>96.5</v>
      </c>
      <c r="G603" s="2">
        <f t="shared" si="9"/>
        <v>5.1999999999998323</v>
      </c>
    </row>
    <row r="604" spans="1:13">
      <c r="A604" s="1">
        <v>44681</v>
      </c>
      <c r="B604" s="526" t="s">
        <v>125</v>
      </c>
      <c r="C604" s="526" t="s">
        <v>24</v>
      </c>
      <c r="D604" t="s">
        <v>17</v>
      </c>
      <c r="F604" s="2">
        <v>5.2</v>
      </c>
      <c r="G604" s="2">
        <f t="shared" si="9"/>
        <v>-1.6786572132332367E-13</v>
      </c>
      <c r="M604" s="8"/>
    </row>
    <row r="605" spans="1:13">
      <c r="A605" s="44">
        <v>44681</v>
      </c>
      <c r="B605" s="525" t="s">
        <v>14</v>
      </c>
      <c r="C605" s="525" t="s">
        <v>24</v>
      </c>
      <c r="D605" t="s">
        <v>16</v>
      </c>
      <c r="E605" s="2">
        <v>105.5</v>
      </c>
      <c r="G605" s="2">
        <f t="shared" si="9"/>
        <v>105.49999999999983</v>
      </c>
      <c r="M605" s="8"/>
    </row>
    <row r="606" spans="1:13">
      <c r="A606" s="86"/>
      <c r="B606" s="526"/>
      <c r="C606" s="526"/>
      <c r="D606" t="s">
        <v>17</v>
      </c>
      <c r="E606" s="2">
        <v>58.5</v>
      </c>
      <c r="G606" s="2">
        <f t="shared" si="9"/>
        <v>163.99999999999983</v>
      </c>
    </row>
    <row r="607" spans="1:13">
      <c r="A607" s="86"/>
      <c r="B607" s="526"/>
      <c r="C607" s="526"/>
      <c r="D607" t="s">
        <v>18</v>
      </c>
      <c r="E607" s="2">
        <v>60</v>
      </c>
      <c r="G607" s="2">
        <f t="shared" si="9"/>
        <v>223.99999999999983</v>
      </c>
    </row>
    <row r="608" spans="1:13">
      <c r="A608" s="86"/>
      <c r="B608" s="526"/>
      <c r="C608" s="526"/>
      <c r="D608" t="s">
        <v>19</v>
      </c>
      <c r="E608" s="2">
        <v>5</v>
      </c>
      <c r="G608" s="2">
        <f t="shared" si="9"/>
        <v>228.99999999999983</v>
      </c>
    </row>
    <row r="609" spans="1:7">
      <c r="A609" s="1">
        <v>44681</v>
      </c>
      <c r="B609" s="526" t="s">
        <v>125</v>
      </c>
      <c r="C609" s="526" t="s">
        <v>24</v>
      </c>
      <c r="D609" t="s">
        <v>18</v>
      </c>
      <c r="F609" s="2">
        <v>60</v>
      </c>
      <c r="G609" s="2">
        <f t="shared" si="9"/>
        <v>168.99999999999983</v>
      </c>
    </row>
    <row r="610" spans="1:7">
      <c r="A610" s="1">
        <v>44681</v>
      </c>
      <c r="B610" s="526" t="s">
        <v>125</v>
      </c>
      <c r="C610" s="526" t="s">
        <v>24</v>
      </c>
      <c r="D610" t="s">
        <v>19</v>
      </c>
      <c r="F610" s="2">
        <v>5</v>
      </c>
      <c r="G610" s="2">
        <f t="shared" si="9"/>
        <v>163.99999999999983</v>
      </c>
    </row>
    <row r="611" spans="1:7">
      <c r="A611" s="7">
        <v>44712</v>
      </c>
      <c r="B611" s="526" t="s">
        <v>128</v>
      </c>
      <c r="C611" s="526" t="s">
        <v>24</v>
      </c>
      <c r="D611" t="s">
        <v>16</v>
      </c>
      <c r="F611" s="2">
        <v>105.5</v>
      </c>
      <c r="G611" s="2">
        <f t="shared" si="9"/>
        <v>58.499999999999829</v>
      </c>
    </row>
    <row r="612" spans="1:7">
      <c r="A612" s="7">
        <v>44712</v>
      </c>
      <c r="B612" s="526" t="s">
        <v>128</v>
      </c>
      <c r="C612" s="526" t="s">
        <v>24</v>
      </c>
      <c r="D612" t="s">
        <v>17</v>
      </c>
      <c r="F612" s="2">
        <v>58.5</v>
      </c>
      <c r="G612" s="2">
        <f t="shared" si="9"/>
        <v>-1.7053025658242404E-13</v>
      </c>
    </row>
    <row r="613" spans="1:7">
      <c r="A613" s="44">
        <v>44712</v>
      </c>
      <c r="B613" s="525" t="s">
        <v>14</v>
      </c>
      <c r="C613" s="525" t="s">
        <v>25</v>
      </c>
      <c r="D613" t="s">
        <v>16</v>
      </c>
      <c r="E613" s="2">
        <v>101.3</v>
      </c>
      <c r="G613" s="2">
        <f t="shared" si="9"/>
        <v>101.29999999999983</v>
      </c>
    </row>
    <row r="614" spans="1:7">
      <c r="B614" s="526"/>
      <c r="C614" s="526"/>
      <c r="D614" t="s">
        <v>17</v>
      </c>
      <c r="E614" s="2">
        <v>45.3</v>
      </c>
      <c r="G614" s="2">
        <f t="shared" si="9"/>
        <v>146.59999999999982</v>
      </c>
    </row>
    <row r="615" spans="1:7">
      <c r="B615" s="526"/>
      <c r="C615" s="526"/>
      <c r="D615" t="s">
        <v>18</v>
      </c>
      <c r="E615" s="2">
        <v>60</v>
      </c>
      <c r="G615" s="2">
        <f t="shared" si="9"/>
        <v>206.59999999999982</v>
      </c>
    </row>
    <row r="616" spans="1:7">
      <c r="B616" s="526"/>
      <c r="C616" s="526"/>
      <c r="D616" t="s">
        <v>19</v>
      </c>
      <c r="E616" s="2">
        <v>5</v>
      </c>
      <c r="G616" s="2">
        <f t="shared" si="9"/>
        <v>211.59999999999982</v>
      </c>
    </row>
    <row r="617" spans="1:7">
      <c r="B617" s="526"/>
      <c r="C617" s="526"/>
      <c r="D617" s="48" t="s">
        <v>98</v>
      </c>
      <c r="E617" s="24">
        <v>6</v>
      </c>
      <c r="G617" s="2">
        <f t="shared" si="9"/>
        <v>217.59999999999982</v>
      </c>
    </row>
    <row r="618" spans="1:7">
      <c r="A618" s="7">
        <v>44712</v>
      </c>
      <c r="B618" s="526" t="s">
        <v>128</v>
      </c>
      <c r="C618" s="526" t="s">
        <v>25</v>
      </c>
      <c r="D618" t="s">
        <v>18</v>
      </c>
      <c r="F618" s="2">
        <v>60</v>
      </c>
      <c r="G618" s="2">
        <f t="shared" si="9"/>
        <v>157.59999999999982</v>
      </c>
    </row>
    <row r="619" spans="1:7">
      <c r="A619" s="7">
        <v>44712</v>
      </c>
      <c r="B619" s="526" t="s">
        <v>128</v>
      </c>
      <c r="C619" s="526" t="s">
        <v>25</v>
      </c>
      <c r="D619" t="s">
        <v>19</v>
      </c>
      <c r="F619" s="2">
        <v>5</v>
      </c>
      <c r="G619" s="2">
        <f t="shared" si="9"/>
        <v>152.59999999999982</v>
      </c>
    </row>
    <row r="620" spans="1:7">
      <c r="A620" s="7">
        <v>44712</v>
      </c>
      <c r="B620" s="526" t="s">
        <v>128</v>
      </c>
      <c r="C620" s="526" t="s">
        <v>25</v>
      </c>
      <c r="D620" t="s">
        <v>16</v>
      </c>
      <c r="F620" s="2">
        <v>1</v>
      </c>
      <c r="G620" s="2">
        <f t="shared" si="9"/>
        <v>151.59999999999982</v>
      </c>
    </row>
    <row r="621" spans="1:7">
      <c r="A621" s="86">
        <v>44742</v>
      </c>
      <c r="B621" s="526" t="s">
        <v>129</v>
      </c>
      <c r="C621" s="526" t="s">
        <v>25</v>
      </c>
      <c r="D621" t="s">
        <v>16</v>
      </c>
      <c r="F621" s="2">
        <v>100.3</v>
      </c>
      <c r="G621" s="2">
        <f t="shared" si="9"/>
        <v>51.299999999999827</v>
      </c>
    </row>
    <row r="622" spans="1:7">
      <c r="A622" s="86">
        <v>44742</v>
      </c>
      <c r="B622" s="526" t="s">
        <v>129</v>
      </c>
      <c r="C622" s="526" t="s">
        <v>25</v>
      </c>
      <c r="D622" t="s">
        <v>17</v>
      </c>
      <c r="F622" s="2">
        <v>45.3</v>
      </c>
      <c r="G622" s="2">
        <f t="shared" si="9"/>
        <v>5.9999999999998295</v>
      </c>
    </row>
    <row r="623" spans="1:7">
      <c r="A623" s="7">
        <v>44804</v>
      </c>
      <c r="B623" s="526" t="s">
        <v>116</v>
      </c>
      <c r="C623" s="526" t="s">
        <v>28</v>
      </c>
      <c r="D623" s="48" t="s">
        <v>98</v>
      </c>
      <c r="F623" s="2">
        <v>6</v>
      </c>
      <c r="G623" s="2">
        <f t="shared" si="9"/>
        <v>-1.7053025658242404E-13</v>
      </c>
    </row>
    <row r="624" spans="1:7">
      <c r="A624" s="88">
        <v>44742</v>
      </c>
      <c r="B624" s="525" t="s">
        <v>14</v>
      </c>
      <c r="C624" s="525" t="s">
        <v>26</v>
      </c>
      <c r="D624" t="s">
        <v>16</v>
      </c>
      <c r="E624" s="2">
        <v>98.1</v>
      </c>
      <c r="G624" s="2">
        <f t="shared" si="9"/>
        <v>98.099999999999824</v>
      </c>
    </row>
    <row r="625" spans="1:13">
      <c r="A625" s="86"/>
      <c r="B625" s="526"/>
      <c r="C625" s="526"/>
      <c r="D625" t="s">
        <v>17</v>
      </c>
      <c r="E625" s="2">
        <v>58.5</v>
      </c>
      <c r="G625" s="2">
        <f t="shared" si="9"/>
        <v>156.59999999999982</v>
      </c>
    </row>
    <row r="626" spans="1:13">
      <c r="A626" s="86"/>
      <c r="B626" s="526"/>
      <c r="C626" s="526"/>
      <c r="D626" t="s">
        <v>18</v>
      </c>
      <c r="E626" s="2">
        <v>60</v>
      </c>
      <c r="G626" s="2">
        <f t="shared" si="9"/>
        <v>216.59999999999982</v>
      </c>
    </row>
    <row r="627" spans="1:13">
      <c r="A627" s="86"/>
      <c r="B627" s="526"/>
      <c r="C627" s="526"/>
      <c r="D627" t="s">
        <v>19</v>
      </c>
      <c r="E627" s="2">
        <v>5</v>
      </c>
      <c r="G627" s="2">
        <f t="shared" si="9"/>
        <v>221.59999999999982</v>
      </c>
    </row>
    <row r="628" spans="1:13">
      <c r="A628" s="86">
        <v>44742</v>
      </c>
      <c r="B628" s="526" t="s">
        <v>129</v>
      </c>
      <c r="C628" s="526" t="s">
        <v>26</v>
      </c>
      <c r="D628" t="s">
        <v>18</v>
      </c>
      <c r="F628" s="2">
        <v>60</v>
      </c>
      <c r="G628" s="2">
        <f t="shared" si="9"/>
        <v>161.59999999999982</v>
      </c>
    </row>
    <row r="629" spans="1:13">
      <c r="A629" s="86">
        <v>44742</v>
      </c>
      <c r="B629" s="526" t="s">
        <v>129</v>
      </c>
      <c r="C629" s="526" t="s">
        <v>26</v>
      </c>
      <c r="D629" t="s">
        <v>19</v>
      </c>
      <c r="F629" s="2">
        <v>5</v>
      </c>
      <c r="G629" s="2">
        <f t="shared" si="9"/>
        <v>156.59999999999982</v>
      </c>
    </row>
    <row r="630" spans="1:13">
      <c r="A630" s="86">
        <v>44742</v>
      </c>
      <c r="B630" s="526" t="s">
        <v>129</v>
      </c>
      <c r="C630" s="526" t="s">
        <v>26</v>
      </c>
      <c r="D630" t="s">
        <v>16</v>
      </c>
      <c r="F630" s="2">
        <v>19.399999999999999</v>
      </c>
      <c r="G630" s="2">
        <f t="shared" si="9"/>
        <v>137.19999999999982</v>
      </c>
      <c r="M630" s="8"/>
    </row>
    <row r="631" spans="1:13">
      <c r="A631" s="86">
        <v>44773</v>
      </c>
      <c r="B631" s="526" t="s">
        <v>115</v>
      </c>
      <c r="C631" s="526" t="s">
        <v>26</v>
      </c>
      <c r="D631" t="s">
        <v>16</v>
      </c>
      <c r="F631" s="2">
        <v>78.7</v>
      </c>
      <c r="G631" s="2">
        <f t="shared" si="9"/>
        <v>58.499999999999815</v>
      </c>
      <c r="M631" s="8"/>
    </row>
    <row r="632" spans="1:13">
      <c r="A632" s="86">
        <v>44773</v>
      </c>
      <c r="B632" s="526" t="s">
        <v>115</v>
      </c>
      <c r="C632" s="526" t="s">
        <v>26</v>
      </c>
      <c r="D632" t="s">
        <v>17</v>
      </c>
      <c r="F632" s="2">
        <v>58.5</v>
      </c>
      <c r="G632" s="2">
        <f t="shared" si="9"/>
        <v>-1.8474111129762605E-13</v>
      </c>
      <c r="M632" s="8"/>
    </row>
    <row r="633" spans="1:13">
      <c r="A633" s="44">
        <v>44773</v>
      </c>
      <c r="B633" s="525" t="s">
        <v>14</v>
      </c>
      <c r="C633" s="525" t="s">
        <v>27</v>
      </c>
      <c r="D633" t="s">
        <v>16</v>
      </c>
      <c r="E633" s="2">
        <v>97.2</v>
      </c>
      <c r="G633" s="2">
        <f t="shared" si="9"/>
        <v>97.199999999999818</v>
      </c>
      <c r="M633" s="8"/>
    </row>
    <row r="634" spans="1:13">
      <c r="B634" s="526"/>
      <c r="C634" s="526"/>
      <c r="D634" t="s">
        <v>17</v>
      </c>
      <c r="E634" s="2">
        <v>46.2</v>
      </c>
      <c r="G634" s="2">
        <f t="shared" si="9"/>
        <v>143.39999999999981</v>
      </c>
    </row>
    <row r="635" spans="1:13">
      <c r="B635" s="526"/>
      <c r="C635" s="526"/>
      <c r="D635" t="s">
        <v>18</v>
      </c>
      <c r="E635" s="2">
        <v>60</v>
      </c>
      <c r="G635" s="2">
        <f t="shared" si="9"/>
        <v>203.39999999999981</v>
      </c>
    </row>
    <row r="636" spans="1:13">
      <c r="B636" s="526"/>
      <c r="C636" s="526"/>
      <c r="D636" t="s">
        <v>19</v>
      </c>
      <c r="E636" s="2">
        <v>5</v>
      </c>
      <c r="G636" s="2">
        <f t="shared" si="9"/>
        <v>208.39999999999981</v>
      </c>
    </row>
    <row r="637" spans="1:13">
      <c r="A637" s="86">
        <v>44773</v>
      </c>
      <c r="B637" s="526" t="s">
        <v>115</v>
      </c>
      <c r="C637" s="526" t="s">
        <v>27</v>
      </c>
      <c r="D637" t="s">
        <v>18</v>
      </c>
      <c r="F637" s="2">
        <v>60</v>
      </c>
      <c r="G637" s="2">
        <f t="shared" si="9"/>
        <v>148.39999999999981</v>
      </c>
    </row>
    <row r="638" spans="1:13">
      <c r="A638" s="86">
        <v>44773</v>
      </c>
      <c r="B638" s="526" t="s">
        <v>115</v>
      </c>
      <c r="C638" s="526" t="s">
        <v>27</v>
      </c>
      <c r="D638" t="s">
        <v>19</v>
      </c>
      <c r="F638" s="2">
        <v>5</v>
      </c>
      <c r="G638" s="2">
        <f t="shared" si="9"/>
        <v>143.39999999999981</v>
      </c>
    </row>
    <row r="639" spans="1:13">
      <c r="A639" s="86">
        <v>44773</v>
      </c>
      <c r="B639" s="526" t="s">
        <v>115</v>
      </c>
      <c r="C639" s="526" t="s">
        <v>27</v>
      </c>
      <c r="D639" t="s">
        <v>16</v>
      </c>
      <c r="E639" s="166"/>
      <c r="F639" s="2">
        <v>22.8</v>
      </c>
      <c r="G639" s="2">
        <f t="shared" si="9"/>
        <v>120.59999999999981</v>
      </c>
    </row>
    <row r="640" spans="1:13">
      <c r="A640" s="86">
        <v>44804</v>
      </c>
      <c r="B640" s="526" t="s">
        <v>116</v>
      </c>
      <c r="C640" s="526" t="s">
        <v>27</v>
      </c>
      <c r="D640" t="s">
        <v>16</v>
      </c>
      <c r="E640" s="166"/>
      <c r="F640" s="2">
        <v>74.400000000000006</v>
      </c>
      <c r="G640" s="2">
        <f t="shared" si="9"/>
        <v>46.199999999999804</v>
      </c>
    </row>
    <row r="641" spans="1:12">
      <c r="A641" s="86">
        <v>44804</v>
      </c>
      <c r="B641" s="526" t="s">
        <v>116</v>
      </c>
      <c r="C641" s="526" t="s">
        <v>27</v>
      </c>
      <c r="D641" t="s">
        <v>17</v>
      </c>
      <c r="E641" s="166"/>
      <c r="F641" s="2">
        <v>46.2</v>
      </c>
      <c r="G641" s="2">
        <f t="shared" si="9"/>
        <v>-1.9895196601282805E-13</v>
      </c>
    </row>
    <row r="642" spans="1:12">
      <c r="A642" s="44">
        <v>44804</v>
      </c>
      <c r="B642" s="525" t="s">
        <v>14</v>
      </c>
      <c r="C642" s="525" t="s">
        <v>28</v>
      </c>
      <c r="D642" t="s">
        <v>16</v>
      </c>
      <c r="E642" s="2">
        <v>98.2</v>
      </c>
      <c r="G642" s="2">
        <f t="shared" si="9"/>
        <v>98.199999999999804</v>
      </c>
    </row>
    <row r="643" spans="1:12">
      <c r="B643" s="526"/>
      <c r="C643" s="526"/>
      <c r="D643" t="s">
        <v>17</v>
      </c>
      <c r="E643" s="2">
        <v>50</v>
      </c>
      <c r="G643" s="2">
        <f t="shared" si="9"/>
        <v>148.19999999999982</v>
      </c>
    </row>
    <row r="644" spans="1:12">
      <c r="B644" s="526"/>
      <c r="C644" s="526"/>
      <c r="D644" t="s">
        <v>18</v>
      </c>
      <c r="E644" s="2">
        <v>60</v>
      </c>
      <c r="G644" s="2">
        <f t="shared" si="9"/>
        <v>208.19999999999982</v>
      </c>
    </row>
    <row r="645" spans="1:12">
      <c r="B645" s="526"/>
      <c r="C645" s="526"/>
      <c r="D645" t="s">
        <v>19</v>
      </c>
      <c r="E645" s="2">
        <v>5</v>
      </c>
      <c r="G645" s="2">
        <f t="shared" si="9"/>
        <v>213.19999999999982</v>
      </c>
    </row>
    <row r="646" spans="1:12">
      <c r="A646" s="7">
        <v>44804</v>
      </c>
      <c r="B646" s="526" t="s">
        <v>116</v>
      </c>
      <c r="C646" s="526" t="s">
        <v>28</v>
      </c>
      <c r="D646" t="s">
        <v>18</v>
      </c>
      <c r="F646" s="2">
        <v>60</v>
      </c>
      <c r="G646" s="2">
        <f t="shared" ref="G646:G688" si="10">+G645+E646-F646</f>
        <v>153.19999999999982</v>
      </c>
    </row>
    <row r="647" spans="1:12">
      <c r="A647" s="7">
        <v>44804</v>
      </c>
      <c r="B647" s="526" t="s">
        <v>116</v>
      </c>
      <c r="C647" s="526" t="s">
        <v>28</v>
      </c>
      <c r="D647" t="s">
        <v>19</v>
      </c>
      <c r="F647" s="2">
        <v>5</v>
      </c>
      <c r="G647" s="2">
        <f t="shared" si="10"/>
        <v>148.19999999999982</v>
      </c>
    </row>
    <row r="648" spans="1:12">
      <c r="A648" s="7">
        <v>44804</v>
      </c>
      <c r="B648" s="526" t="s">
        <v>116</v>
      </c>
      <c r="C648" s="526" t="s">
        <v>28</v>
      </c>
      <c r="D648" t="s">
        <v>16</v>
      </c>
      <c r="E648" s="166"/>
      <c r="F648" s="2">
        <v>38.4</v>
      </c>
      <c r="G648" s="2">
        <f t="shared" si="10"/>
        <v>109.79999999999981</v>
      </c>
      <c r="L648" s="8"/>
    </row>
    <row r="649" spans="1:12">
      <c r="A649" s="86">
        <v>44834</v>
      </c>
      <c r="B649" s="526" t="s">
        <v>117</v>
      </c>
      <c r="C649" s="526" t="s">
        <v>28</v>
      </c>
      <c r="D649" t="s">
        <v>16</v>
      </c>
      <c r="E649" s="166"/>
      <c r="F649" s="2">
        <v>59.8</v>
      </c>
      <c r="G649" s="2">
        <f t="shared" si="10"/>
        <v>49.999999999999815</v>
      </c>
      <c r="L649" s="8"/>
    </row>
    <row r="650" spans="1:12">
      <c r="A650" s="86">
        <v>44834</v>
      </c>
      <c r="B650" s="526" t="s">
        <v>117</v>
      </c>
      <c r="C650" s="526" t="s">
        <v>28</v>
      </c>
      <c r="D650" t="s">
        <v>17</v>
      </c>
      <c r="E650" s="166"/>
      <c r="F650" s="2">
        <v>50</v>
      </c>
      <c r="G650" s="2">
        <f t="shared" si="10"/>
        <v>-1.8474111129762605E-13</v>
      </c>
      <c r="L650" s="8"/>
    </row>
    <row r="651" spans="1:12">
      <c r="A651" s="88">
        <v>44834</v>
      </c>
      <c r="B651" s="525" t="s">
        <v>14</v>
      </c>
      <c r="C651" s="525" t="s">
        <v>184</v>
      </c>
      <c r="D651" t="s">
        <v>16</v>
      </c>
      <c r="E651" s="2">
        <v>87.2</v>
      </c>
      <c r="G651" s="2">
        <f t="shared" si="10"/>
        <v>87.199999999999818</v>
      </c>
    </row>
    <row r="652" spans="1:12">
      <c r="A652" s="86"/>
      <c r="B652" s="526"/>
      <c r="C652" s="526"/>
      <c r="D652" t="s">
        <v>17</v>
      </c>
      <c r="E652" s="2">
        <v>45.4</v>
      </c>
      <c r="G652" s="2">
        <f t="shared" si="10"/>
        <v>132.59999999999982</v>
      </c>
    </row>
    <row r="653" spans="1:12">
      <c r="A653" s="86"/>
      <c r="B653" s="526"/>
      <c r="C653" s="526"/>
      <c r="D653" t="s">
        <v>18</v>
      </c>
      <c r="E653" s="2">
        <v>60</v>
      </c>
      <c r="G653" s="2">
        <f t="shared" si="10"/>
        <v>192.59999999999982</v>
      </c>
    </row>
    <row r="654" spans="1:12">
      <c r="A654" s="86"/>
      <c r="B654" s="526"/>
      <c r="C654" s="526"/>
      <c r="D654" t="s">
        <v>19</v>
      </c>
      <c r="E654" s="2">
        <v>5</v>
      </c>
      <c r="G654" s="2">
        <f t="shared" si="10"/>
        <v>197.59999999999982</v>
      </c>
      <c r="L654" s="8"/>
    </row>
    <row r="655" spans="1:12">
      <c r="A655" s="86">
        <v>44834</v>
      </c>
      <c r="B655" s="526" t="s">
        <v>117</v>
      </c>
      <c r="C655" s="526" t="s">
        <v>184</v>
      </c>
      <c r="D655" t="s">
        <v>18</v>
      </c>
      <c r="F655" s="2">
        <v>60</v>
      </c>
      <c r="G655" s="2">
        <f t="shared" si="10"/>
        <v>137.59999999999982</v>
      </c>
      <c r="L655" s="8"/>
    </row>
    <row r="656" spans="1:12">
      <c r="A656" s="86">
        <v>44834</v>
      </c>
      <c r="B656" s="526" t="s">
        <v>117</v>
      </c>
      <c r="C656" s="526" t="s">
        <v>184</v>
      </c>
      <c r="D656" t="s">
        <v>19</v>
      </c>
      <c r="F656" s="2">
        <v>5</v>
      </c>
      <c r="G656" s="2">
        <f t="shared" si="10"/>
        <v>132.59999999999982</v>
      </c>
      <c r="L656" s="8"/>
    </row>
    <row r="657" spans="1:12">
      <c r="A657" s="86">
        <v>44834</v>
      </c>
      <c r="B657" s="526" t="s">
        <v>117</v>
      </c>
      <c r="C657" s="526" t="s">
        <v>184</v>
      </c>
      <c r="D657" t="s">
        <v>16</v>
      </c>
      <c r="E657" s="166"/>
      <c r="F657" s="2">
        <v>55.2</v>
      </c>
      <c r="G657" s="2">
        <f t="shared" si="10"/>
        <v>77.399999999999821</v>
      </c>
    </row>
    <row r="658" spans="1:12">
      <c r="A658" s="86">
        <v>44865</v>
      </c>
      <c r="B658" s="526" t="s">
        <v>118</v>
      </c>
      <c r="C658" s="526" t="s">
        <v>184</v>
      </c>
      <c r="D658" t="s">
        <v>16</v>
      </c>
      <c r="E658" s="166"/>
      <c r="F658" s="2">
        <v>32</v>
      </c>
      <c r="G658" s="2">
        <f t="shared" si="10"/>
        <v>45.399999999999821</v>
      </c>
    </row>
    <row r="659" spans="1:12">
      <c r="A659" s="86">
        <v>44865</v>
      </c>
      <c r="B659" s="526" t="s">
        <v>118</v>
      </c>
      <c r="C659" s="526" t="s">
        <v>184</v>
      </c>
      <c r="D659" t="s">
        <v>17</v>
      </c>
      <c r="E659" s="166"/>
      <c r="F659" s="2">
        <v>45.4</v>
      </c>
      <c r="G659" s="2">
        <f t="shared" si="10"/>
        <v>-1.7763568394002505E-13</v>
      </c>
    </row>
    <row r="660" spans="1:12">
      <c r="A660" s="88">
        <v>44865</v>
      </c>
      <c r="B660" s="525" t="s">
        <v>14</v>
      </c>
      <c r="C660" s="525" t="s">
        <v>30</v>
      </c>
      <c r="D660" t="s">
        <v>16</v>
      </c>
      <c r="E660" s="2">
        <v>86.9</v>
      </c>
      <c r="G660" s="2">
        <f t="shared" si="10"/>
        <v>86.899999999999835</v>
      </c>
    </row>
    <row r="661" spans="1:12">
      <c r="A661" s="86"/>
      <c r="B661" s="526"/>
      <c r="C661" s="526"/>
      <c r="D661" t="s">
        <v>17</v>
      </c>
      <c r="E661" s="2">
        <v>56.7</v>
      </c>
      <c r="G661" s="2">
        <f t="shared" si="10"/>
        <v>143.59999999999985</v>
      </c>
    </row>
    <row r="662" spans="1:12">
      <c r="A662" s="86"/>
      <c r="B662" s="526"/>
      <c r="C662" s="526"/>
      <c r="D662" t="s">
        <v>18</v>
      </c>
      <c r="E662" s="2">
        <v>60</v>
      </c>
      <c r="G662" s="2">
        <f t="shared" si="10"/>
        <v>203.59999999999985</v>
      </c>
    </row>
    <row r="663" spans="1:12">
      <c r="A663" s="86"/>
      <c r="B663" s="526"/>
      <c r="C663" s="526"/>
      <c r="D663" t="s">
        <v>19</v>
      </c>
      <c r="E663" s="2">
        <v>5</v>
      </c>
      <c r="G663" s="2">
        <f t="shared" si="10"/>
        <v>208.59999999999985</v>
      </c>
    </row>
    <row r="664" spans="1:12">
      <c r="A664" s="86">
        <v>44865</v>
      </c>
      <c r="B664" s="526" t="s">
        <v>118</v>
      </c>
      <c r="C664" s="526" t="s">
        <v>30</v>
      </c>
      <c r="D664" t="s">
        <v>18</v>
      </c>
      <c r="F664" s="2">
        <v>60</v>
      </c>
      <c r="G664" s="2">
        <f t="shared" si="10"/>
        <v>148.59999999999985</v>
      </c>
    </row>
    <row r="665" spans="1:12">
      <c r="A665" s="86">
        <v>44865</v>
      </c>
      <c r="B665" s="526" t="s">
        <v>118</v>
      </c>
      <c r="C665" s="526" t="s">
        <v>30</v>
      </c>
      <c r="D665" t="s">
        <v>19</v>
      </c>
      <c r="F665" s="2">
        <v>5</v>
      </c>
      <c r="G665" s="2">
        <f t="shared" si="10"/>
        <v>143.59999999999985</v>
      </c>
      <c r="L665" s="37"/>
    </row>
    <row r="666" spans="1:12">
      <c r="A666" s="86">
        <v>44865</v>
      </c>
      <c r="B666" s="526" t="s">
        <v>118</v>
      </c>
      <c r="C666" s="526" t="s">
        <v>30</v>
      </c>
      <c r="D666" t="s">
        <v>16</v>
      </c>
      <c r="E666" s="166"/>
      <c r="F666" s="2">
        <v>86.9</v>
      </c>
      <c r="G666" s="2">
        <f t="shared" si="10"/>
        <v>56.699999999999847</v>
      </c>
    </row>
    <row r="667" spans="1:12">
      <c r="A667" s="86">
        <v>44865</v>
      </c>
      <c r="B667" s="526" t="s">
        <v>118</v>
      </c>
      <c r="C667" s="526" t="s">
        <v>30</v>
      </c>
      <c r="D667" t="s">
        <v>17</v>
      </c>
      <c r="E667" s="166"/>
      <c r="F667" s="2">
        <v>0.7</v>
      </c>
      <c r="G667" s="2">
        <f t="shared" si="10"/>
        <v>55.999999999999844</v>
      </c>
    </row>
    <row r="668" spans="1:12">
      <c r="A668" s="86">
        <v>44895</v>
      </c>
      <c r="B668" s="526" t="s">
        <v>132</v>
      </c>
      <c r="C668" s="526" t="s">
        <v>30</v>
      </c>
      <c r="D668" t="s">
        <v>17</v>
      </c>
      <c r="E668" s="166"/>
      <c r="F668" s="2">
        <v>56</v>
      </c>
      <c r="G668" s="2">
        <f t="shared" si="10"/>
        <v>-1.5631940186722204E-13</v>
      </c>
    </row>
    <row r="669" spans="1:12">
      <c r="A669" s="88">
        <v>44895</v>
      </c>
      <c r="B669" s="525" t="s">
        <v>14</v>
      </c>
      <c r="C669" s="525" t="s">
        <v>33</v>
      </c>
      <c r="D669" t="s">
        <v>16</v>
      </c>
      <c r="E669" s="8">
        <v>97</v>
      </c>
      <c r="G669" s="2">
        <f t="shared" si="10"/>
        <v>96.999999999999844</v>
      </c>
      <c r="L669" s="37"/>
    </row>
    <row r="670" spans="1:12">
      <c r="A670" s="86"/>
      <c r="B670" s="526"/>
      <c r="C670" s="526"/>
      <c r="D670" t="s">
        <v>17</v>
      </c>
      <c r="E670" s="8">
        <v>52.8</v>
      </c>
      <c r="G670" s="2">
        <f t="shared" si="10"/>
        <v>149.79999999999984</v>
      </c>
    </row>
    <row r="671" spans="1:12">
      <c r="A671" s="86"/>
      <c r="B671" s="526"/>
      <c r="C671" s="526"/>
      <c r="D671" t="s">
        <v>18</v>
      </c>
      <c r="E671" s="2">
        <v>60</v>
      </c>
      <c r="G671" s="2">
        <f t="shared" si="10"/>
        <v>209.79999999999984</v>
      </c>
    </row>
    <row r="672" spans="1:12">
      <c r="A672" s="86"/>
      <c r="B672" s="526"/>
      <c r="C672" s="526"/>
      <c r="D672" t="s">
        <v>19</v>
      </c>
      <c r="E672" s="2">
        <v>5</v>
      </c>
      <c r="G672" s="2">
        <f t="shared" si="10"/>
        <v>214.79999999999984</v>
      </c>
    </row>
    <row r="673" spans="1:13">
      <c r="A673" s="86">
        <v>44895</v>
      </c>
      <c r="B673" s="526" t="s">
        <v>132</v>
      </c>
      <c r="C673" s="526" t="s">
        <v>33</v>
      </c>
      <c r="D673" t="s">
        <v>18</v>
      </c>
      <c r="F673" s="2">
        <v>60</v>
      </c>
      <c r="G673" s="2">
        <f t="shared" si="10"/>
        <v>154.79999999999984</v>
      </c>
      <c r="L673" s="37"/>
    </row>
    <row r="674" spans="1:13">
      <c r="A674" s="86">
        <v>44895</v>
      </c>
      <c r="B674" s="526" t="s">
        <v>132</v>
      </c>
      <c r="C674" s="526" t="s">
        <v>33</v>
      </c>
      <c r="D674" t="s">
        <v>19</v>
      </c>
      <c r="F674" s="2">
        <v>5</v>
      </c>
      <c r="G674" s="2">
        <f t="shared" si="10"/>
        <v>149.79999999999984</v>
      </c>
      <c r="M674" s="37"/>
    </row>
    <row r="675" spans="1:13">
      <c r="A675" s="86">
        <v>44895</v>
      </c>
      <c r="B675" s="526" t="s">
        <v>132</v>
      </c>
      <c r="C675" s="526" t="s">
        <v>33</v>
      </c>
      <c r="D675" t="s">
        <v>16</v>
      </c>
      <c r="F675" s="2">
        <v>97</v>
      </c>
      <c r="G675" s="2">
        <f t="shared" si="10"/>
        <v>52.799999999999841</v>
      </c>
    </row>
    <row r="676" spans="1:13">
      <c r="A676" s="86">
        <v>44895</v>
      </c>
      <c r="B676" s="526" t="s">
        <v>132</v>
      </c>
      <c r="C676" s="526" t="s">
        <v>33</v>
      </c>
      <c r="D676" t="s">
        <v>17</v>
      </c>
      <c r="F676" s="2">
        <v>12</v>
      </c>
      <c r="G676" s="2">
        <f t="shared" si="10"/>
        <v>40.799999999999841</v>
      </c>
    </row>
    <row r="677" spans="1:13">
      <c r="A677" s="86">
        <v>44926</v>
      </c>
      <c r="B677" s="526" t="s">
        <v>121</v>
      </c>
      <c r="C677" s="526" t="s">
        <v>34</v>
      </c>
      <c r="D677" t="s">
        <v>17</v>
      </c>
      <c r="F677" s="2">
        <v>40.799999999999997</v>
      </c>
      <c r="G677" s="2">
        <f t="shared" si="10"/>
        <v>-1.5631940186722204E-13</v>
      </c>
    </row>
    <row r="678" spans="1:13">
      <c r="A678" s="88">
        <v>44926</v>
      </c>
      <c r="B678" s="525" t="s">
        <v>14</v>
      </c>
      <c r="C678" s="525" t="s">
        <v>34</v>
      </c>
      <c r="D678" t="s">
        <v>16</v>
      </c>
      <c r="E678" s="2">
        <v>110.9</v>
      </c>
      <c r="G678" s="2">
        <f t="shared" si="10"/>
        <v>110.89999999999985</v>
      </c>
    </row>
    <row r="679" spans="1:13">
      <c r="A679" s="86"/>
      <c r="B679" s="526"/>
      <c r="C679" s="526"/>
      <c r="D679" t="s">
        <v>17</v>
      </c>
      <c r="E679" s="2">
        <v>63</v>
      </c>
      <c r="G679" s="2">
        <f t="shared" si="10"/>
        <v>173.89999999999986</v>
      </c>
    </row>
    <row r="680" spans="1:13">
      <c r="A680" s="86"/>
      <c r="B680" s="526"/>
      <c r="C680" s="526"/>
      <c r="D680" t="s">
        <v>18</v>
      </c>
      <c r="E680" s="2">
        <v>60</v>
      </c>
      <c r="G680" s="2">
        <f t="shared" si="10"/>
        <v>233.89999999999986</v>
      </c>
    </row>
    <row r="681" spans="1:13">
      <c r="A681" s="86"/>
      <c r="B681" s="526"/>
      <c r="C681" s="526"/>
      <c r="D681" t="s">
        <v>19</v>
      </c>
      <c r="E681" s="2">
        <v>5</v>
      </c>
      <c r="G681" s="2">
        <f t="shared" si="10"/>
        <v>238.89999999999986</v>
      </c>
    </row>
    <row r="682" spans="1:13">
      <c r="A682" s="86">
        <v>44926</v>
      </c>
      <c r="B682" s="526" t="s">
        <v>121</v>
      </c>
      <c r="C682" s="526" t="s">
        <v>34</v>
      </c>
      <c r="D682" t="s">
        <v>18</v>
      </c>
      <c r="F682" s="2">
        <v>60</v>
      </c>
      <c r="G682" s="2">
        <f t="shared" si="10"/>
        <v>178.89999999999986</v>
      </c>
    </row>
    <row r="683" spans="1:13">
      <c r="A683" s="86">
        <v>44926</v>
      </c>
      <c r="B683" s="526" t="s">
        <v>121</v>
      </c>
      <c r="C683" s="526" t="s">
        <v>34</v>
      </c>
      <c r="D683" t="s">
        <v>19</v>
      </c>
      <c r="F683" s="2">
        <v>5</v>
      </c>
      <c r="G683" s="2">
        <f t="shared" si="10"/>
        <v>173.89999999999986</v>
      </c>
    </row>
    <row r="684" spans="1:13">
      <c r="A684" s="86">
        <v>44926</v>
      </c>
      <c r="B684" s="526" t="s">
        <v>121</v>
      </c>
      <c r="C684" s="526" t="s">
        <v>34</v>
      </c>
      <c r="D684" t="s">
        <v>16</v>
      </c>
      <c r="F684" s="2">
        <v>110.9</v>
      </c>
      <c r="G684" s="2">
        <f t="shared" si="10"/>
        <v>62.999999999999858</v>
      </c>
      <c r="L684" s="37"/>
    </row>
    <row r="685" spans="1:13">
      <c r="A685" s="86">
        <v>44926</v>
      </c>
      <c r="B685" s="526" t="s">
        <v>121</v>
      </c>
      <c r="C685" s="526" t="s">
        <v>34</v>
      </c>
      <c r="D685" t="s">
        <v>17</v>
      </c>
      <c r="F685" s="2">
        <v>13.3</v>
      </c>
      <c r="G685" s="2">
        <f t="shared" si="10"/>
        <v>49.699999999999861</v>
      </c>
    </row>
    <row r="686" spans="1:13">
      <c r="A686" s="7">
        <v>44957</v>
      </c>
      <c r="B686" s="526" t="s">
        <v>119</v>
      </c>
      <c r="C686" s="526" t="s">
        <v>34</v>
      </c>
      <c r="D686" t="s">
        <v>17</v>
      </c>
      <c r="F686" s="2">
        <v>49.7</v>
      </c>
      <c r="G686" s="2">
        <f t="shared" si="10"/>
        <v>-1.4210854715202004E-13</v>
      </c>
    </row>
    <row r="687" spans="1:13">
      <c r="A687" s="44">
        <v>44957</v>
      </c>
      <c r="B687" s="525" t="s">
        <v>14</v>
      </c>
      <c r="C687" s="525" t="s">
        <v>15</v>
      </c>
      <c r="D687" t="s">
        <v>16</v>
      </c>
      <c r="E687" s="241">
        <v>100.4</v>
      </c>
      <c r="F687" s="241"/>
      <c r="G687" s="2">
        <f t="shared" si="10"/>
        <v>100.39999999999986</v>
      </c>
    </row>
    <row r="688" spans="1:13">
      <c r="B688" s="526"/>
      <c r="C688" s="526"/>
      <c r="D688" t="s">
        <v>17</v>
      </c>
      <c r="E688" s="241">
        <v>43.3</v>
      </c>
      <c r="F688" s="241"/>
      <c r="G688" s="2">
        <f t="shared" si="10"/>
        <v>143.69999999999987</v>
      </c>
      <c r="L688" s="37"/>
    </row>
    <row r="689" spans="1:12">
      <c r="B689" s="526"/>
      <c r="C689" s="526"/>
      <c r="D689" t="s">
        <v>18</v>
      </c>
      <c r="E689" s="241">
        <v>60</v>
      </c>
      <c r="F689" s="241"/>
      <c r="G689" s="2">
        <f>+G688+E689-F689</f>
        <v>203.69999999999987</v>
      </c>
    </row>
    <row r="690" spans="1:12">
      <c r="B690" s="526"/>
      <c r="C690" s="526"/>
      <c r="D690" t="s">
        <v>19</v>
      </c>
      <c r="E690" s="241">
        <v>5</v>
      </c>
      <c r="F690" s="241"/>
      <c r="G690" s="2">
        <f>+G689+E690-F690</f>
        <v>208.69999999999987</v>
      </c>
    </row>
    <row r="691" spans="1:12">
      <c r="A691" s="7">
        <v>44957</v>
      </c>
      <c r="B691" s="526" t="s">
        <v>119</v>
      </c>
      <c r="C691" s="526" t="s">
        <v>15</v>
      </c>
      <c r="D691" t="s">
        <v>18</v>
      </c>
      <c r="E691" s="241"/>
      <c r="F691" s="241">
        <v>60</v>
      </c>
      <c r="G691" s="2">
        <f>+G690+E691-F691</f>
        <v>148.69999999999987</v>
      </c>
    </row>
    <row r="692" spans="1:12">
      <c r="A692" s="7">
        <v>44957</v>
      </c>
      <c r="B692" s="526" t="s">
        <v>119</v>
      </c>
      <c r="C692" s="526" t="s">
        <v>15</v>
      </c>
      <c r="D692" t="s">
        <v>19</v>
      </c>
      <c r="E692" s="241"/>
      <c r="F692" s="241">
        <v>5</v>
      </c>
      <c r="G692" s="2">
        <f>+G691+E692-F692</f>
        <v>143.69999999999987</v>
      </c>
    </row>
    <row r="693" spans="1:12">
      <c r="A693" s="7">
        <v>44957</v>
      </c>
      <c r="B693" s="526" t="s">
        <v>119</v>
      </c>
      <c r="C693" s="526" t="s">
        <v>15</v>
      </c>
      <c r="D693" t="s">
        <v>16</v>
      </c>
      <c r="F693" s="2">
        <v>100.4</v>
      </c>
      <c r="G693" s="2">
        <f>+G692+E693-F693</f>
        <v>43.299999999999869</v>
      </c>
      <c r="L693" s="37"/>
    </row>
    <row r="694" spans="1:12">
      <c r="A694" s="7">
        <v>44957</v>
      </c>
      <c r="B694" s="526" t="s">
        <v>119</v>
      </c>
      <c r="C694" s="526" t="s">
        <v>15</v>
      </c>
      <c r="D694" t="s">
        <v>17</v>
      </c>
      <c r="F694" s="2">
        <v>14.9</v>
      </c>
      <c r="G694" s="2">
        <f>+G693+E694-F694</f>
        <v>28.399999999999871</v>
      </c>
    </row>
    <row r="695" spans="1:12">
      <c r="A695" s="7">
        <v>44985</v>
      </c>
      <c r="B695" s="526" t="s">
        <v>135</v>
      </c>
      <c r="C695" s="526" t="s">
        <v>15</v>
      </c>
      <c r="D695" t="s">
        <v>17</v>
      </c>
      <c r="F695" s="2">
        <v>28.4</v>
      </c>
      <c r="G695" s="2">
        <f>+G694+E695-F695</f>
        <v>-1.2789769243681803E-13</v>
      </c>
    </row>
    <row r="696" spans="1:12">
      <c r="A696" s="44">
        <v>44985</v>
      </c>
      <c r="B696" s="525" t="s">
        <v>14</v>
      </c>
      <c r="C696" s="525" t="s">
        <v>20</v>
      </c>
      <c r="D696" t="s">
        <v>16</v>
      </c>
      <c r="E696" s="241">
        <v>109.5</v>
      </c>
      <c r="F696" s="241"/>
      <c r="G696" s="2">
        <f>+G695+E696-F696</f>
        <v>109.49999999999987</v>
      </c>
    </row>
    <row r="697" spans="1:12">
      <c r="B697" s="526"/>
      <c r="C697" s="526"/>
      <c r="D697" t="s">
        <v>17</v>
      </c>
      <c r="E697" s="241">
        <v>56</v>
      </c>
      <c r="F697" s="241"/>
      <c r="G697" s="2">
        <f>+G696+E697-F697</f>
        <v>165.49999999999989</v>
      </c>
      <c r="L697" s="37"/>
    </row>
    <row r="698" spans="1:12">
      <c r="B698" s="526"/>
      <c r="C698" s="526"/>
      <c r="D698" t="s">
        <v>18</v>
      </c>
      <c r="E698" s="241">
        <v>56</v>
      </c>
      <c r="F698" s="241"/>
      <c r="G698" s="2">
        <f t="shared" ref="G698:G762" si="11">+G697+E698-F698</f>
        <v>221.49999999999989</v>
      </c>
    </row>
    <row r="699" spans="1:12">
      <c r="B699" s="526"/>
      <c r="C699" s="526"/>
      <c r="D699" t="s">
        <v>19</v>
      </c>
      <c r="E699" s="241">
        <v>5</v>
      </c>
      <c r="F699" s="241"/>
      <c r="G699" s="2">
        <f t="shared" si="11"/>
        <v>226.49999999999989</v>
      </c>
    </row>
    <row r="700" spans="1:12">
      <c r="A700" s="7">
        <v>44985</v>
      </c>
      <c r="B700" s="526" t="s">
        <v>135</v>
      </c>
      <c r="C700" s="526" t="s">
        <v>20</v>
      </c>
      <c r="D700" t="s">
        <v>18</v>
      </c>
      <c r="E700" s="241"/>
      <c r="F700" s="241">
        <v>56</v>
      </c>
      <c r="G700" s="2">
        <f t="shared" si="11"/>
        <v>170.49999999999989</v>
      </c>
    </row>
    <row r="701" spans="1:12">
      <c r="A701" s="7">
        <v>44985</v>
      </c>
      <c r="B701" s="526" t="s">
        <v>135</v>
      </c>
      <c r="C701" s="526" t="s">
        <v>20</v>
      </c>
      <c r="D701" t="s">
        <v>19</v>
      </c>
      <c r="E701" s="241"/>
      <c r="F701" s="241">
        <v>5</v>
      </c>
      <c r="G701" s="2">
        <f t="shared" si="11"/>
        <v>165.49999999999989</v>
      </c>
      <c r="L701" s="37"/>
    </row>
    <row r="702" spans="1:12">
      <c r="A702" s="7">
        <v>44985</v>
      </c>
      <c r="B702" s="526" t="s">
        <v>135</v>
      </c>
      <c r="C702" s="526" t="s">
        <v>20</v>
      </c>
      <c r="D702" t="s">
        <v>16</v>
      </c>
      <c r="F702" s="2">
        <v>109.5</v>
      </c>
      <c r="G702" s="2">
        <f t="shared" si="11"/>
        <v>55.999999999999886</v>
      </c>
    </row>
    <row r="703" spans="1:12">
      <c r="A703" s="7">
        <v>44985</v>
      </c>
      <c r="B703" s="526" t="s">
        <v>135</v>
      </c>
      <c r="C703" s="526" t="s">
        <v>20</v>
      </c>
      <c r="D703" t="s">
        <v>17</v>
      </c>
      <c r="F703" s="2">
        <v>16.100000000000001</v>
      </c>
      <c r="G703" s="2">
        <f t="shared" si="11"/>
        <v>39.899999999999885</v>
      </c>
    </row>
    <row r="704" spans="1:12">
      <c r="A704" s="7">
        <v>45016</v>
      </c>
      <c r="B704" s="526" t="s">
        <v>124</v>
      </c>
      <c r="C704" s="526" t="s">
        <v>20</v>
      </c>
      <c r="D704" t="s">
        <v>17</v>
      </c>
      <c r="F704" s="2">
        <v>39.9</v>
      </c>
      <c r="G704" s="2">
        <f t="shared" si="11"/>
        <v>-1.1368683772161603E-13</v>
      </c>
    </row>
    <row r="705" spans="1:12">
      <c r="A705" s="44">
        <v>45016</v>
      </c>
      <c r="B705" s="525" t="s">
        <v>14</v>
      </c>
      <c r="C705" s="525" t="s">
        <v>23</v>
      </c>
      <c r="D705" t="s">
        <v>16</v>
      </c>
      <c r="E705" s="241">
        <v>106.9</v>
      </c>
      <c r="F705" s="241"/>
      <c r="G705" s="2">
        <f t="shared" si="11"/>
        <v>106.89999999999989</v>
      </c>
    </row>
    <row r="706" spans="1:12">
      <c r="B706" s="526"/>
      <c r="C706" s="526"/>
      <c r="D706" t="s">
        <v>17</v>
      </c>
      <c r="E706" s="241">
        <v>36.200000000000003</v>
      </c>
      <c r="F706" s="241"/>
      <c r="G706" s="2">
        <f t="shared" si="11"/>
        <v>143.09999999999991</v>
      </c>
    </row>
    <row r="707" spans="1:12">
      <c r="B707" s="526"/>
      <c r="C707" s="526"/>
      <c r="D707" t="s">
        <v>18</v>
      </c>
      <c r="E707" s="241">
        <v>60</v>
      </c>
      <c r="F707" s="241"/>
      <c r="G707" s="2">
        <f t="shared" si="11"/>
        <v>203.09999999999991</v>
      </c>
    </row>
    <row r="708" spans="1:12">
      <c r="B708" s="526"/>
      <c r="C708" s="526"/>
      <c r="D708" t="s">
        <v>19</v>
      </c>
      <c r="E708" s="241">
        <v>5</v>
      </c>
      <c r="F708" s="241"/>
      <c r="G708" s="2">
        <f t="shared" si="11"/>
        <v>208.09999999999991</v>
      </c>
    </row>
    <row r="709" spans="1:12">
      <c r="A709" s="7">
        <v>45016</v>
      </c>
      <c r="B709" s="526" t="s">
        <v>124</v>
      </c>
      <c r="C709" s="526" t="s">
        <v>23</v>
      </c>
      <c r="D709" t="s">
        <v>18</v>
      </c>
      <c r="E709" s="241"/>
      <c r="F709" s="241">
        <v>60</v>
      </c>
      <c r="G709" s="2">
        <f t="shared" si="11"/>
        <v>148.09999999999991</v>
      </c>
    </row>
    <row r="710" spans="1:12">
      <c r="A710" s="7">
        <v>45016</v>
      </c>
      <c r="B710" s="526" t="s">
        <v>124</v>
      </c>
      <c r="C710" s="526" t="s">
        <v>23</v>
      </c>
      <c r="D710" t="s">
        <v>19</v>
      </c>
      <c r="E710" s="241"/>
      <c r="F710" s="241">
        <v>5</v>
      </c>
      <c r="G710" s="2">
        <f t="shared" si="11"/>
        <v>143.09999999999991</v>
      </c>
    </row>
    <row r="711" spans="1:12">
      <c r="A711" s="7">
        <v>45016</v>
      </c>
      <c r="B711" s="526" t="s">
        <v>124</v>
      </c>
      <c r="C711" s="526" t="s">
        <v>23</v>
      </c>
      <c r="D711" t="s">
        <v>16</v>
      </c>
      <c r="F711" s="2">
        <v>106.9</v>
      </c>
      <c r="G711" s="2">
        <f t="shared" si="11"/>
        <v>36.199999999999903</v>
      </c>
    </row>
    <row r="712" spans="1:12">
      <c r="A712" s="7">
        <v>45016</v>
      </c>
      <c r="B712" s="526" t="s">
        <v>124</v>
      </c>
      <c r="C712" s="526" t="s">
        <v>23</v>
      </c>
      <c r="D712" t="s">
        <v>17</v>
      </c>
      <c r="F712" s="2">
        <v>18.2</v>
      </c>
      <c r="G712" s="2">
        <f t="shared" si="11"/>
        <v>17.999999999999904</v>
      </c>
    </row>
    <row r="713" spans="1:12">
      <c r="A713" s="86">
        <v>45046</v>
      </c>
      <c r="B713" s="526" t="s">
        <v>125</v>
      </c>
      <c r="C713" s="526" t="s">
        <v>23</v>
      </c>
      <c r="D713" t="s">
        <v>17</v>
      </c>
      <c r="F713" s="2">
        <v>18</v>
      </c>
      <c r="G713" s="2">
        <f t="shared" si="11"/>
        <v>-9.5923269327613525E-14</v>
      </c>
      <c r="L713" s="37"/>
    </row>
    <row r="714" spans="1:12">
      <c r="A714" s="88">
        <v>45046</v>
      </c>
      <c r="B714" s="525" t="s">
        <v>14</v>
      </c>
      <c r="C714" s="525" t="s">
        <v>24</v>
      </c>
      <c r="D714" t="s">
        <v>16</v>
      </c>
      <c r="E714" s="240">
        <v>111.8</v>
      </c>
      <c r="F714" s="240"/>
      <c r="G714" s="2">
        <f t="shared" si="11"/>
        <v>111.7999999999999</v>
      </c>
      <c r="L714" s="37"/>
    </row>
    <row r="715" spans="1:12">
      <c r="A715" s="86"/>
      <c r="B715" s="526"/>
      <c r="C715" s="526"/>
      <c r="D715" t="s">
        <v>17</v>
      </c>
      <c r="E715" s="240">
        <v>42.1</v>
      </c>
      <c r="F715" s="240"/>
      <c r="G715" s="2">
        <f t="shared" si="11"/>
        <v>153.89999999999989</v>
      </c>
    </row>
    <row r="716" spans="1:12">
      <c r="A716" s="86"/>
      <c r="B716" s="526"/>
      <c r="C716" s="526"/>
      <c r="D716" t="s">
        <v>18</v>
      </c>
      <c r="E716" s="240">
        <v>60</v>
      </c>
      <c r="F716" s="240"/>
      <c r="G716" s="2">
        <f t="shared" si="11"/>
        <v>213.89999999999989</v>
      </c>
    </row>
    <row r="717" spans="1:12">
      <c r="A717" s="86"/>
      <c r="B717" s="526"/>
      <c r="C717" s="526"/>
      <c r="D717" t="s">
        <v>19</v>
      </c>
      <c r="E717" s="240">
        <v>5</v>
      </c>
      <c r="F717" s="240"/>
      <c r="G717" s="2">
        <f t="shared" si="11"/>
        <v>218.89999999999989</v>
      </c>
    </row>
    <row r="718" spans="1:12">
      <c r="A718" s="86">
        <v>45046</v>
      </c>
      <c r="B718" s="526" t="s">
        <v>125</v>
      </c>
      <c r="C718" s="526" t="s">
        <v>24</v>
      </c>
      <c r="D718" t="s">
        <v>18</v>
      </c>
      <c r="E718" s="240"/>
      <c r="F718" s="240">
        <v>60</v>
      </c>
      <c r="G718" s="2">
        <f t="shared" si="11"/>
        <v>158.89999999999989</v>
      </c>
    </row>
    <row r="719" spans="1:12">
      <c r="A719" s="86">
        <v>45046</v>
      </c>
      <c r="B719" s="526" t="s">
        <v>125</v>
      </c>
      <c r="C719" s="526" t="s">
        <v>24</v>
      </c>
      <c r="D719" t="s">
        <v>19</v>
      </c>
      <c r="E719" s="240"/>
      <c r="F719" s="240">
        <v>5</v>
      </c>
      <c r="G719" s="2">
        <f t="shared" si="11"/>
        <v>153.89999999999989</v>
      </c>
    </row>
    <row r="720" spans="1:12">
      <c r="A720" s="86">
        <v>45046</v>
      </c>
      <c r="B720" s="526" t="s">
        <v>125</v>
      </c>
      <c r="C720" s="526" t="s">
        <v>24</v>
      </c>
      <c r="D720" t="s">
        <v>16</v>
      </c>
      <c r="E720" s="8"/>
      <c r="F720" s="240">
        <v>111.8</v>
      </c>
      <c r="G720" s="2">
        <f t="shared" si="11"/>
        <v>42.099999999999895</v>
      </c>
    </row>
    <row r="721" spans="1:12">
      <c r="A721" s="86">
        <v>45046</v>
      </c>
      <c r="B721" s="526" t="s">
        <v>125</v>
      </c>
      <c r="C721" s="526" t="s">
        <v>24</v>
      </c>
      <c r="D721" t="s">
        <v>17</v>
      </c>
      <c r="E721" s="8"/>
      <c r="F721" s="240">
        <v>35.200000000000003</v>
      </c>
      <c r="G721" s="2">
        <f t="shared" si="11"/>
        <v>6.899999999999892</v>
      </c>
    </row>
    <row r="722" spans="1:12">
      <c r="A722" s="86">
        <v>45077</v>
      </c>
      <c r="B722" s="526" t="s">
        <v>128</v>
      </c>
      <c r="C722" s="526" t="s">
        <v>24</v>
      </c>
      <c r="D722" t="s">
        <v>17</v>
      </c>
      <c r="E722" s="8"/>
      <c r="F722" s="240">
        <v>6.9</v>
      </c>
      <c r="G722" s="2">
        <f t="shared" si="11"/>
        <v>-1.0835776720341528E-13</v>
      </c>
    </row>
    <row r="723" spans="1:12">
      <c r="A723" s="88">
        <v>45077</v>
      </c>
      <c r="B723" s="525" t="s">
        <v>14</v>
      </c>
      <c r="C723" s="525" t="s">
        <v>25</v>
      </c>
      <c r="D723" t="s">
        <v>16</v>
      </c>
      <c r="E723" s="240">
        <v>103.4</v>
      </c>
      <c r="F723" s="240"/>
      <c r="G723" s="2">
        <f t="shared" si="11"/>
        <v>103.39999999999989</v>
      </c>
      <c r="L723" s="37"/>
    </row>
    <row r="724" spans="1:12">
      <c r="A724" s="86"/>
      <c r="B724" s="526"/>
      <c r="C724" s="526"/>
      <c r="D724" t="s">
        <v>17</v>
      </c>
      <c r="E724" s="240">
        <v>25.6</v>
      </c>
      <c r="F724" s="240"/>
      <c r="G724" s="2">
        <f t="shared" si="11"/>
        <v>128.99999999999989</v>
      </c>
    </row>
    <row r="725" spans="1:12">
      <c r="A725" s="86"/>
      <c r="B725" s="526"/>
      <c r="C725" s="526"/>
      <c r="D725" t="s">
        <v>18</v>
      </c>
      <c r="E725" s="240">
        <v>60</v>
      </c>
      <c r="F725" s="240"/>
      <c r="G725" s="2">
        <f t="shared" si="11"/>
        <v>188.99999999999989</v>
      </c>
    </row>
    <row r="726" spans="1:12">
      <c r="A726" s="86"/>
      <c r="B726" s="526"/>
      <c r="C726" s="526"/>
      <c r="D726" t="s">
        <v>19</v>
      </c>
      <c r="E726" s="240">
        <v>5</v>
      </c>
      <c r="F726" s="240"/>
      <c r="G726" s="2">
        <f t="shared" si="11"/>
        <v>193.99999999999989</v>
      </c>
    </row>
    <row r="727" spans="1:12">
      <c r="A727" s="86">
        <v>45077</v>
      </c>
      <c r="B727" s="526" t="s">
        <v>128</v>
      </c>
      <c r="C727" s="526" t="s">
        <v>25</v>
      </c>
      <c r="D727" t="s">
        <v>18</v>
      </c>
      <c r="E727" s="240"/>
      <c r="F727" s="240">
        <v>60</v>
      </c>
      <c r="G727" s="2">
        <f t="shared" si="11"/>
        <v>133.99999999999989</v>
      </c>
    </row>
    <row r="728" spans="1:12">
      <c r="A728" s="86">
        <v>45077</v>
      </c>
      <c r="B728" s="526" t="s">
        <v>128</v>
      </c>
      <c r="C728" s="526" t="s">
        <v>25</v>
      </c>
      <c r="D728" t="s">
        <v>19</v>
      </c>
      <c r="E728" s="240"/>
      <c r="F728" s="240">
        <v>5</v>
      </c>
      <c r="G728" s="2">
        <f t="shared" si="11"/>
        <v>128.99999999999989</v>
      </c>
    </row>
    <row r="729" spans="1:12">
      <c r="A729" s="86">
        <v>45077</v>
      </c>
      <c r="B729" s="526" t="s">
        <v>128</v>
      </c>
      <c r="C729" s="526" t="s">
        <v>25</v>
      </c>
      <c r="D729" t="s">
        <v>16</v>
      </c>
      <c r="F729" s="240">
        <v>103.4</v>
      </c>
      <c r="G729" s="2">
        <f t="shared" si="11"/>
        <v>25.599999999999881</v>
      </c>
    </row>
    <row r="730" spans="1:12">
      <c r="A730" s="86">
        <v>45077</v>
      </c>
      <c r="B730" s="526" t="s">
        <v>128</v>
      </c>
      <c r="C730" s="526" t="s">
        <v>25</v>
      </c>
      <c r="D730" t="s">
        <v>17</v>
      </c>
      <c r="F730" s="240">
        <v>25.6</v>
      </c>
      <c r="G730" s="2">
        <f t="shared" si="11"/>
        <v>-1.2079226507921703E-13</v>
      </c>
    </row>
    <row r="731" spans="1:12">
      <c r="A731" s="88">
        <v>45107</v>
      </c>
      <c r="B731" s="525" t="s">
        <v>14</v>
      </c>
      <c r="C731" s="525" t="s">
        <v>26</v>
      </c>
      <c r="D731" t="s">
        <v>16</v>
      </c>
      <c r="E731" s="240">
        <v>105.3</v>
      </c>
      <c r="F731" s="240"/>
      <c r="G731" s="2">
        <f t="shared" si="11"/>
        <v>105.29999999999987</v>
      </c>
    </row>
    <row r="732" spans="1:12">
      <c r="A732" s="86"/>
      <c r="B732" s="526"/>
      <c r="C732" s="526"/>
      <c r="D732" t="s">
        <v>17</v>
      </c>
      <c r="E732" s="240">
        <v>41</v>
      </c>
      <c r="F732" s="240"/>
      <c r="G732" s="2">
        <f t="shared" si="11"/>
        <v>146.29999999999987</v>
      </c>
    </row>
    <row r="733" spans="1:12">
      <c r="A733" s="86"/>
      <c r="B733" s="526"/>
      <c r="C733" s="526"/>
      <c r="D733" t="s">
        <v>18</v>
      </c>
      <c r="E733" s="240">
        <v>60</v>
      </c>
      <c r="F733" s="240"/>
      <c r="G733" s="2">
        <f t="shared" si="11"/>
        <v>206.29999999999987</v>
      </c>
    </row>
    <row r="734" spans="1:12">
      <c r="A734" s="86"/>
      <c r="B734" s="526"/>
      <c r="C734" s="526"/>
      <c r="D734" t="s">
        <v>19</v>
      </c>
      <c r="E734" s="240">
        <v>5</v>
      </c>
      <c r="F734" s="240"/>
      <c r="G734" s="2">
        <f t="shared" si="11"/>
        <v>211.29999999999987</v>
      </c>
    </row>
    <row r="735" spans="1:12">
      <c r="A735" s="86">
        <v>45107</v>
      </c>
      <c r="B735" s="526" t="s">
        <v>129</v>
      </c>
      <c r="C735" s="526" t="s">
        <v>26</v>
      </c>
      <c r="D735" t="s">
        <v>18</v>
      </c>
      <c r="E735" s="240"/>
      <c r="F735" s="240">
        <v>60</v>
      </c>
      <c r="G735" s="2">
        <f t="shared" si="11"/>
        <v>151.29999999999987</v>
      </c>
    </row>
    <row r="736" spans="1:12">
      <c r="A736" s="86">
        <v>45107</v>
      </c>
      <c r="B736" s="526" t="s">
        <v>129</v>
      </c>
      <c r="C736" s="526" t="s">
        <v>26</v>
      </c>
      <c r="D736" t="s">
        <v>19</v>
      </c>
      <c r="E736" s="240"/>
      <c r="F736" s="240">
        <v>5</v>
      </c>
      <c r="G736" s="2">
        <f t="shared" si="11"/>
        <v>146.29999999999987</v>
      </c>
      <c r="H736" s="37"/>
      <c r="I736" s="37"/>
      <c r="J736" s="37"/>
      <c r="K736" s="37"/>
    </row>
    <row r="737" spans="1:11">
      <c r="A737" s="86">
        <v>45077</v>
      </c>
      <c r="B737" s="526" t="s">
        <v>128</v>
      </c>
      <c r="C737" s="526" t="s">
        <v>26</v>
      </c>
      <c r="D737" t="s">
        <v>16</v>
      </c>
      <c r="F737" s="2">
        <v>29.1</v>
      </c>
      <c r="G737" s="2">
        <f t="shared" si="11"/>
        <v>117.19999999999987</v>
      </c>
    </row>
    <row r="738" spans="1:11">
      <c r="A738" s="86">
        <v>45107</v>
      </c>
      <c r="B738" s="526" t="s">
        <v>129</v>
      </c>
      <c r="C738" s="526" t="s">
        <v>26</v>
      </c>
      <c r="D738" t="s">
        <v>16</v>
      </c>
      <c r="F738" s="2">
        <v>76.2</v>
      </c>
      <c r="G738" s="2">
        <f t="shared" si="11"/>
        <v>40.999999999999872</v>
      </c>
    </row>
    <row r="739" spans="1:11">
      <c r="A739" s="86">
        <v>45107</v>
      </c>
      <c r="B739" s="526" t="s">
        <v>129</v>
      </c>
      <c r="C739" s="526" t="s">
        <v>26</v>
      </c>
      <c r="D739" t="s">
        <v>17</v>
      </c>
      <c r="F739" s="2">
        <v>41</v>
      </c>
      <c r="G739" s="2">
        <f t="shared" si="11"/>
        <v>-1.2789769243681803E-13</v>
      </c>
    </row>
    <row r="740" spans="1:11">
      <c r="A740" s="88">
        <v>45138</v>
      </c>
      <c r="B740" s="525" t="s">
        <v>14</v>
      </c>
      <c r="C740" s="525" t="s">
        <v>27</v>
      </c>
      <c r="D740" t="s">
        <v>16</v>
      </c>
      <c r="E740" s="240">
        <v>99.2</v>
      </c>
      <c r="F740" s="240"/>
      <c r="G740" s="2">
        <f t="shared" si="11"/>
        <v>99.199999999999875</v>
      </c>
    </row>
    <row r="741" spans="1:11">
      <c r="A741" s="86"/>
      <c r="B741" s="526"/>
      <c r="C741" s="526"/>
      <c r="D741" t="s">
        <v>17</v>
      </c>
      <c r="E741" s="240">
        <v>28.5</v>
      </c>
      <c r="F741" s="240"/>
      <c r="G741" s="2">
        <f t="shared" si="11"/>
        <v>127.69999999999987</v>
      </c>
    </row>
    <row r="742" spans="1:11">
      <c r="A742" s="86"/>
      <c r="B742" s="526"/>
      <c r="C742" s="526"/>
      <c r="D742" t="s">
        <v>18</v>
      </c>
      <c r="E742" s="240">
        <v>60</v>
      </c>
      <c r="F742" s="240"/>
      <c r="G742" s="2">
        <f t="shared" si="11"/>
        <v>187.69999999999987</v>
      </c>
    </row>
    <row r="743" spans="1:11">
      <c r="A743" s="86"/>
      <c r="B743" s="526"/>
      <c r="C743" s="526"/>
      <c r="D743" t="s">
        <v>19</v>
      </c>
      <c r="E743" s="240">
        <v>5</v>
      </c>
      <c r="F743" s="240"/>
      <c r="G743" s="2">
        <f t="shared" si="11"/>
        <v>192.69999999999987</v>
      </c>
    </row>
    <row r="744" spans="1:11">
      <c r="A744" s="86">
        <v>45138</v>
      </c>
      <c r="B744" s="526" t="s">
        <v>115</v>
      </c>
      <c r="C744" s="526" t="s">
        <v>27</v>
      </c>
      <c r="D744" t="s">
        <v>18</v>
      </c>
      <c r="E744" s="240"/>
      <c r="F744" s="240">
        <v>60</v>
      </c>
      <c r="G744" s="2">
        <f t="shared" si="11"/>
        <v>132.69999999999987</v>
      </c>
    </row>
    <row r="745" spans="1:11">
      <c r="A745" s="86">
        <v>45138</v>
      </c>
      <c r="B745" s="526" t="s">
        <v>115</v>
      </c>
      <c r="C745" s="526" t="s">
        <v>27</v>
      </c>
      <c r="D745" t="s">
        <v>19</v>
      </c>
      <c r="E745" s="240"/>
      <c r="F745" s="240">
        <v>5</v>
      </c>
      <c r="G745" s="2">
        <f t="shared" si="11"/>
        <v>127.69999999999987</v>
      </c>
    </row>
    <row r="746" spans="1:11">
      <c r="A746" s="86">
        <v>45107</v>
      </c>
      <c r="B746" s="526" t="s">
        <v>129</v>
      </c>
      <c r="C746" s="526" t="s">
        <v>27</v>
      </c>
      <c r="D746" t="s">
        <v>16</v>
      </c>
      <c r="E746" s="240"/>
      <c r="F746" s="240">
        <v>47.8</v>
      </c>
      <c r="G746" s="2">
        <f t="shared" si="11"/>
        <v>79.899999999999878</v>
      </c>
    </row>
    <row r="747" spans="1:11">
      <c r="A747" s="86">
        <v>45138</v>
      </c>
      <c r="B747" s="526" t="s">
        <v>115</v>
      </c>
      <c r="C747" s="526" t="s">
        <v>27</v>
      </c>
      <c r="D747" t="s">
        <v>16</v>
      </c>
      <c r="F747" s="2">
        <v>51.4</v>
      </c>
      <c r="G747" s="2">
        <f t="shared" si="11"/>
        <v>28.499999999999879</v>
      </c>
      <c r="H747" s="37"/>
      <c r="I747" s="37"/>
      <c r="J747" s="37"/>
      <c r="K747" s="37"/>
    </row>
    <row r="748" spans="1:11">
      <c r="A748" s="86">
        <v>45138</v>
      </c>
      <c r="B748" s="526" t="s">
        <v>115</v>
      </c>
      <c r="C748" s="526" t="s">
        <v>27</v>
      </c>
      <c r="D748" t="s">
        <v>17</v>
      </c>
      <c r="F748" s="2">
        <v>28.5</v>
      </c>
      <c r="G748" s="2">
        <f t="shared" si="11"/>
        <v>-1.2079226507921703E-13</v>
      </c>
    </row>
    <row r="749" spans="1:11">
      <c r="A749" s="44">
        <v>45169</v>
      </c>
      <c r="B749" s="525" t="s">
        <v>14</v>
      </c>
      <c r="C749" s="525" t="s">
        <v>28</v>
      </c>
      <c r="D749" t="s">
        <v>16</v>
      </c>
      <c r="E749" s="240">
        <v>94.9</v>
      </c>
      <c r="F749" s="240"/>
      <c r="G749" s="2">
        <f t="shared" si="11"/>
        <v>94.899999999999892</v>
      </c>
    </row>
    <row r="750" spans="1:11">
      <c r="B750" s="526"/>
      <c r="C750" s="526"/>
      <c r="D750" t="s">
        <v>17</v>
      </c>
      <c r="E750" s="240">
        <v>37.1</v>
      </c>
      <c r="F750" s="240"/>
      <c r="G750" s="2">
        <f t="shared" si="11"/>
        <v>131.99999999999989</v>
      </c>
    </row>
    <row r="751" spans="1:11">
      <c r="B751" s="526"/>
      <c r="C751" s="526"/>
      <c r="D751" t="s">
        <v>18</v>
      </c>
      <c r="E751" s="240">
        <v>60</v>
      </c>
      <c r="F751" s="240"/>
      <c r="G751" s="2">
        <f t="shared" si="11"/>
        <v>191.99999999999989</v>
      </c>
    </row>
    <row r="752" spans="1:11">
      <c r="B752" s="526"/>
      <c r="C752" s="526"/>
      <c r="D752" t="s">
        <v>19</v>
      </c>
      <c r="E752" s="240">
        <v>5</v>
      </c>
      <c r="F752" s="240"/>
      <c r="G752" s="2">
        <f t="shared" si="11"/>
        <v>196.99999999999989</v>
      </c>
    </row>
    <row r="753" spans="1:11">
      <c r="A753" s="7">
        <v>45169</v>
      </c>
      <c r="B753" s="526" t="s">
        <v>116</v>
      </c>
      <c r="C753" s="526" t="s">
        <v>28</v>
      </c>
      <c r="D753" t="s">
        <v>18</v>
      </c>
      <c r="E753" s="240"/>
      <c r="F753" s="240">
        <v>60</v>
      </c>
      <c r="G753" s="2">
        <f t="shared" si="11"/>
        <v>136.99999999999989</v>
      </c>
    </row>
    <row r="754" spans="1:11">
      <c r="A754" s="7">
        <v>45169</v>
      </c>
      <c r="B754" s="526" t="s">
        <v>116</v>
      </c>
      <c r="C754" s="526" t="s">
        <v>28</v>
      </c>
      <c r="D754" t="s">
        <v>19</v>
      </c>
      <c r="E754" s="240"/>
      <c r="F754" s="240">
        <v>5</v>
      </c>
      <c r="G754" s="2">
        <f t="shared" si="11"/>
        <v>131.99999999999989</v>
      </c>
    </row>
    <row r="755" spans="1:11">
      <c r="A755" s="86">
        <v>45138</v>
      </c>
      <c r="B755" s="526" t="s">
        <v>115</v>
      </c>
      <c r="C755" s="526" t="s">
        <v>28</v>
      </c>
      <c r="D755" t="s">
        <v>16</v>
      </c>
      <c r="E755" s="240"/>
      <c r="F755" s="240">
        <v>85.1</v>
      </c>
      <c r="G755" s="2">
        <f t="shared" si="11"/>
        <v>46.899999999999892</v>
      </c>
    </row>
    <row r="756" spans="1:11">
      <c r="A756" s="7">
        <v>45169</v>
      </c>
      <c r="B756" s="526" t="s">
        <v>116</v>
      </c>
      <c r="C756" s="526" t="s">
        <v>28</v>
      </c>
      <c r="D756" t="s">
        <v>16</v>
      </c>
      <c r="F756" s="2">
        <v>9.8000000000000007</v>
      </c>
      <c r="G756" s="2">
        <f t="shared" si="11"/>
        <v>37.099999999999895</v>
      </c>
    </row>
    <row r="757" spans="1:11">
      <c r="A757" s="7">
        <v>45169</v>
      </c>
      <c r="B757" s="526" t="s">
        <v>116</v>
      </c>
      <c r="C757" s="526" t="s">
        <v>28</v>
      </c>
      <c r="D757" t="s">
        <v>17</v>
      </c>
      <c r="F757" s="2">
        <v>37.1</v>
      </c>
      <c r="G757" s="2">
        <f t="shared" si="11"/>
        <v>-1.0658141036401503E-13</v>
      </c>
    </row>
    <row r="758" spans="1:11">
      <c r="A758" s="44">
        <v>45199</v>
      </c>
      <c r="B758" s="525" t="s">
        <v>14</v>
      </c>
      <c r="C758" s="525" t="s">
        <v>53</v>
      </c>
      <c r="D758" t="s">
        <v>16</v>
      </c>
      <c r="E758" s="240">
        <v>94.4</v>
      </c>
      <c r="F758" s="240"/>
      <c r="G758" s="2">
        <f t="shared" si="11"/>
        <v>94.399999999999892</v>
      </c>
    </row>
    <row r="759" spans="1:11">
      <c r="B759" s="526"/>
      <c r="C759" s="526"/>
      <c r="D759" t="s">
        <v>17</v>
      </c>
      <c r="E759" s="240">
        <v>35</v>
      </c>
      <c r="F759" s="240"/>
      <c r="G759" s="2">
        <f t="shared" si="11"/>
        <v>129.39999999999989</v>
      </c>
    </row>
    <row r="760" spans="1:11">
      <c r="B760" s="526"/>
      <c r="C760" s="526"/>
      <c r="D760" t="s">
        <v>18</v>
      </c>
      <c r="E760" s="240">
        <v>60</v>
      </c>
      <c r="F760" s="240"/>
      <c r="G760" s="2">
        <f t="shared" si="11"/>
        <v>189.39999999999989</v>
      </c>
    </row>
    <row r="761" spans="1:11">
      <c r="B761" s="526"/>
      <c r="C761" s="526"/>
      <c r="D761" t="s">
        <v>19</v>
      </c>
      <c r="E761" s="240">
        <v>5</v>
      </c>
      <c r="F761" s="240"/>
      <c r="G761" s="2">
        <f t="shared" si="11"/>
        <v>194.39999999999989</v>
      </c>
    </row>
    <row r="762" spans="1:11">
      <c r="A762" s="7">
        <v>45199</v>
      </c>
      <c r="B762" s="526" t="s">
        <v>117</v>
      </c>
      <c r="C762" s="526" t="s">
        <v>53</v>
      </c>
      <c r="D762" t="s">
        <v>18</v>
      </c>
      <c r="E762" s="240"/>
      <c r="F762" s="240">
        <v>60</v>
      </c>
      <c r="G762" s="2">
        <f t="shared" si="11"/>
        <v>134.39999999999989</v>
      </c>
    </row>
    <row r="763" spans="1:11">
      <c r="A763" s="7">
        <v>45199</v>
      </c>
      <c r="B763" s="526" t="s">
        <v>117</v>
      </c>
      <c r="C763" s="526" t="s">
        <v>53</v>
      </c>
      <c r="D763" t="s">
        <v>19</v>
      </c>
      <c r="E763" s="240"/>
      <c r="F763" s="240">
        <v>5</v>
      </c>
      <c r="G763" s="2">
        <f t="shared" ref="G763:G824" si="12">+G762+E763-F763</f>
        <v>129.39999999999989</v>
      </c>
    </row>
    <row r="764" spans="1:11">
      <c r="A764" s="7">
        <v>45169</v>
      </c>
      <c r="B764" s="526" t="s">
        <v>116</v>
      </c>
      <c r="C764" s="526" t="s">
        <v>53</v>
      </c>
      <c r="D764" t="s">
        <v>16</v>
      </c>
      <c r="F764" s="2">
        <v>94.4</v>
      </c>
      <c r="G764" s="2">
        <f t="shared" si="12"/>
        <v>34.999999999999886</v>
      </c>
    </row>
    <row r="765" spans="1:11">
      <c r="A765" s="7">
        <v>45169</v>
      </c>
      <c r="B765" s="526" t="s">
        <v>116</v>
      </c>
      <c r="C765" s="526" t="s">
        <v>53</v>
      </c>
      <c r="D765" t="s">
        <v>17</v>
      </c>
      <c r="F765" s="2">
        <v>23.7</v>
      </c>
      <c r="G765" s="2">
        <f t="shared" si="12"/>
        <v>11.299999999999887</v>
      </c>
    </row>
    <row r="766" spans="1:11">
      <c r="A766" s="7">
        <v>45199</v>
      </c>
      <c r="B766" s="526" t="s">
        <v>117</v>
      </c>
      <c r="C766" s="526" t="s">
        <v>53</v>
      </c>
      <c r="D766" t="s">
        <v>17</v>
      </c>
      <c r="F766" s="2">
        <v>11.3</v>
      </c>
      <c r="G766" s="2">
        <f t="shared" si="12"/>
        <v>-1.1368683772161603E-13</v>
      </c>
      <c r="H766" s="37"/>
      <c r="I766" s="37"/>
      <c r="J766" s="37"/>
      <c r="K766" s="37"/>
    </row>
    <row r="767" spans="1:11">
      <c r="A767" s="44">
        <v>45230</v>
      </c>
      <c r="B767" s="525" t="s">
        <v>14</v>
      </c>
      <c r="C767" s="525" t="s">
        <v>30</v>
      </c>
      <c r="D767" t="s">
        <v>16</v>
      </c>
      <c r="E767" s="26">
        <v>91.9</v>
      </c>
      <c r="F767" s="148"/>
      <c r="G767" s="2">
        <f t="shared" si="12"/>
        <v>91.899999999999892</v>
      </c>
    </row>
    <row r="768" spans="1:11">
      <c r="B768" s="526"/>
      <c r="C768" s="526"/>
      <c r="D768" t="s">
        <v>17</v>
      </c>
      <c r="E768" s="26">
        <v>35</v>
      </c>
      <c r="F768" s="148"/>
      <c r="G768" s="2">
        <f t="shared" si="12"/>
        <v>126.89999999999989</v>
      </c>
    </row>
    <row r="769" spans="1:7">
      <c r="B769" s="526"/>
      <c r="C769" s="526"/>
      <c r="D769" t="s">
        <v>18</v>
      </c>
      <c r="E769" s="240">
        <v>60</v>
      </c>
      <c r="F769" s="148"/>
      <c r="G769" s="2">
        <f t="shared" si="12"/>
        <v>186.89999999999989</v>
      </c>
    </row>
    <row r="770" spans="1:7">
      <c r="B770" s="526"/>
      <c r="C770" s="526"/>
      <c r="D770" t="s">
        <v>19</v>
      </c>
      <c r="E770" s="240">
        <v>5</v>
      </c>
      <c r="F770" s="148"/>
      <c r="G770" s="2">
        <f t="shared" si="12"/>
        <v>191.89999999999989</v>
      </c>
    </row>
    <row r="771" spans="1:7">
      <c r="A771" s="86">
        <v>45230</v>
      </c>
      <c r="B771" s="526" t="s">
        <v>118</v>
      </c>
      <c r="C771" s="526" t="s">
        <v>30</v>
      </c>
      <c r="D771" t="s">
        <v>18</v>
      </c>
      <c r="E771" s="240"/>
      <c r="F771" s="240">
        <v>60</v>
      </c>
      <c r="G771" s="2">
        <f t="shared" si="12"/>
        <v>131.89999999999989</v>
      </c>
    </row>
    <row r="772" spans="1:7">
      <c r="A772" s="86">
        <v>45230</v>
      </c>
      <c r="B772" s="526" t="s">
        <v>118</v>
      </c>
      <c r="C772" s="526" t="s">
        <v>30</v>
      </c>
      <c r="D772" t="s">
        <v>19</v>
      </c>
      <c r="E772" s="240"/>
      <c r="F772" s="240">
        <v>5</v>
      </c>
      <c r="G772" s="2">
        <f t="shared" si="12"/>
        <v>126.89999999999989</v>
      </c>
    </row>
    <row r="773" spans="1:7">
      <c r="A773" s="7">
        <v>45199</v>
      </c>
      <c r="B773" s="526" t="s">
        <v>117</v>
      </c>
      <c r="C773" s="526" t="s">
        <v>30</v>
      </c>
      <c r="D773" t="s">
        <v>16</v>
      </c>
      <c r="F773" s="2">
        <v>91.9</v>
      </c>
      <c r="G773" s="2">
        <f t="shared" si="12"/>
        <v>34.999999999999886</v>
      </c>
    </row>
    <row r="774" spans="1:7">
      <c r="A774" s="7">
        <v>45199</v>
      </c>
      <c r="B774" s="526" t="s">
        <v>117</v>
      </c>
      <c r="C774" s="526" t="s">
        <v>30</v>
      </c>
      <c r="D774" t="s">
        <v>17</v>
      </c>
      <c r="F774" s="2">
        <v>35</v>
      </c>
      <c r="G774" s="2">
        <f t="shared" si="12"/>
        <v>-1.1368683772161603E-13</v>
      </c>
    </row>
    <row r="775" spans="1:7">
      <c r="A775" s="88">
        <v>45260</v>
      </c>
      <c r="B775" s="525" t="s">
        <v>14</v>
      </c>
      <c r="C775" s="525" t="s">
        <v>33</v>
      </c>
      <c r="D775" t="s">
        <v>16</v>
      </c>
      <c r="E775" s="26">
        <v>99.8</v>
      </c>
      <c r="F775" s="240"/>
      <c r="G775" s="2">
        <f t="shared" si="12"/>
        <v>99.799999999999883</v>
      </c>
    </row>
    <row r="776" spans="1:7">
      <c r="A776"/>
      <c r="B776" s="526"/>
      <c r="C776" s="526"/>
      <c r="D776" t="s">
        <v>17</v>
      </c>
      <c r="E776" s="26">
        <v>45</v>
      </c>
      <c r="F776" s="240"/>
      <c r="G776" s="2">
        <f t="shared" si="12"/>
        <v>144.7999999999999</v>
      </c>
    </row>
    <row r="777" spans="1:7">
      <c r="A777"/>
      <c r="B777" s="526"/>
      <c r="C777" s="526"/>
      <c r="D777" t="s">
        <v>18</v>
      </c>
      <c r="E777" s="240">
        <v>60</v>
      </c>
      <c r="F777" s="240"/>
      <c r="G777" s="2">
        <f t="shared" si="12"/>
        <v>204.7999999999999</v>
      </c>
    </row>
    <row r="778" spans="1:7">
      <c r="A778"/>
      <c r="B778" s="526"/>
      <c r="C778" s="526"/>
      <c r="D778" t="s">
        <v>19</v>
      </c>
      <c r="E778" s="240">
        <v>5</v>
      </c>
      <c r="F778" s="240"/>
      <c r="G778" s="2">
        <f t="shared" si="12"/>
        <v>209.7999999999999</v>
      </c>
    </row>
    <row r="779" spans="1:7">
      <c r="A779" s="7">
        <v>45260</v>
      </c>
      <c r="B779" s="526" t="s">
        <v>132</v>
      </c>
      <c r="C779" s="526" t="s">
        <v>33</v>
      </c>
      <c r="D779" t="s">
        <v>18</v>
      </c>
      <c r="E779" s="240"/>
      <c r="F779" s="240">
        <v>60</v>
      </c>
      <c r="G779" s="2">
        <f t="shared" si="12"/>
        <v>149.7999999999999</v>
      </c>
    </row>
    <row r="780" spans="1:7">
      <c r="A780" s="7">
        <v>45260</v>
      </c>
      <c r="B780" s="526" t="s">
        <v>132</v>
      </c>
      <c r="C780" s="526" t="s">
        <v>33</v>
      </c>
      <c r="D780" t="s">
        <v>19</v>
      </c>
      <c r="E780" s="240"/>
      <c r="F780" s="240">
        <v>5</v>
      </c>
      <c r="G780" s="2">
        <f t="shared" si="12"/>
        <v>144.7999999999999</v>
      </c>
    </row>
    <row r="781" spans="1:7">
      <c r="A781" s="7">
        <v>45199</v>
      </c>
      <c r="B781" s="526" t="s">
        <v>117</v>
      </c>
      <c r="C781" s="526" t="s">
        <v>33</v>
      </c>
      <c r="D781" t="s">
        <v>16</v>
      </c>
      <c r="E781" s="240"/>
      <c r="F781" s="240">
        <v>26.8</v>
      </c>
      <c r="G781" s="2">
        <f t="shared" si="12"/>
        <v>117.9999999999999</v>
      </c>
    </row>
    <row r="782" spans="1:7">
      <c r="A782" s="7">
        <v>45230</v>
      </c>
      <c r="B782" s="526" t="s">
        <v>118</v>
      </c>
      <c r="C782" s="526" t="s">
        <v>33</v>
      </c>
      <c r="D782" t="s">
        <v>16</v>
      </c>
      <c r="F782" s="2">
        <v>73</v>
      </c>
      <c r="G782" s="2">
        <f t="shared" si="12"/>
        <v>44.999999999999901</v>
      </c>
    </row>
    <row r="783" spans="1:7">
      <c r="A783" s="7">
        <v>45230</v>
      </c>
      <c r="B783" s="526" t="s">
        <v>118</v>
      </c>
      <c r="C783" s="526" t="s">
        <v>33</v>
      </c>
      <c r="D783" t="s">
        <v>17</v>
      </c>
      <c r="F783" s="2">
        <v>45</v>
      </c>
      <c r="G783" s="2">
        <f t="shared" si="12"/>
        <v>-9.9475983006414026E-14</v>
      </c>
    </row>
    <row r="784" spans="1:7">
      <c r="A784" s="44">
        <v>45291</v>
      </c>
      <c r="B784" s="525" t="s">
        <v>14</v>
      </c>
      <c r="C784" s="525" t="s">
        <v>34</v>
      </c>
      <c r="D784" t="s">
        <v>16</v>
      </c>
      <c r="E784" s="26">
        <v>106.6</v>
      </c>
      <c r="F784" s="240"/>
      <c r="G784" s="2">
        <f t="shared" si="12"/>
        <v>106.59999999999989</v>
      </c>
    </row>
    <row r="785" spans="1:14">
      <c r="B785" s="526"/>
      <c r="C785" s="526"/>
      <c r="D785" t="s">
        <v>17</v>
      </c>
      <c r="E785" s="2">
        <v>45</v>
      </c>
      <c r="F785" s="240"/>
      <c r="G785" s="2">
        <f t="shared" si="12"/>
        <v>151.59999999999991</v>
      </c>
    </row>
    <row r="786" spans="1:14">
      <c r="B786" s="526"/>
      <c r="C786" s="526"/>
      <c r="D786" t="s">
        <v>18</v>
      </c>
      <c r="E786" s="240">
        <v>60</v>
      </c>
      <c r="F786" s="240"/>
      <c r="G786" s="2">
        <f t="shared" si="12"/>
        <v>211.59999999999991</v>
      </c>
    </row>
    <row r="787" spans="1:14">
      <c r="B787" s="526"/>
      <c r="C787" s="526"/>
      <c r="D787" t="s">
        <v>19</v>
      </c>
      <c r="E787" s="240">
        <v>5</v>
      </c>
      <c r="F787" s="240"/>
      <c r="G787" s="2">
        <f t="shared" si="12"/>
        <v>216.59999999999991</v>
      </c>
    </row>
    <row r="788" spans="1:14">
      <c r="A788" s="7">
        <v>45291</v>
      </c>
      <c r="B788" s="526" t="s">
        <v>121</v>
      </c>
      <c r="C788" s="526" t="s">
        <v>34</v>
      </c>
      <c r="D788" t="s">
        <v>18</v>
      </c>
      <c r="E788" s="240"/>
      <c r="F788" s="240">
        <v>60</v>
      </c>
      <c r="G788" s="2">
        <f t="shared" si="12"/>
        <v>156.59999999999991</v>
      </c>
    </row>
    <row r="789" spans="1:14">
      <c r="A789" s="7">
        <v>45291</v>
      </c>
      <c r="B789" s="526" t="s">
        <v>121</v>
      </c>
      <c r="C789" s="526" t="s">
        <v>34</v>
      </c>
      <c r="D789" t="s">
        <v>19</v>
      </c>
      <c r="E789" s="240"/>
      <c r="F789" s="240">
        <v>5</v>
      </c>
      <c r="G789" s="2">
        <f t="shared" si="12"/>
        <v>151.59999999999991</v>
      </c>
    </row>
    <row r="790" spans="1:14">
      <c r="A790" s="7">
        <v>45260</v>
      </c>
      <c r="B790" s="526" t="s">
        <v>118</v>
      </c>
      <c r="C790" s="526" t="s">
        <v>34</v>
      </c>
      <c r="D790" t="s">
        <v>16</v>
      </c>
      <c r="F790" s="2">
        <v>47</v>
      </c>
      <c r="G790" s="2">
        <f t="shared" si="12"/>
        <v>104.59999999999991</v>
      </c>
    </row>
    <row r="791" spans="1:14">
      <c r="A791" s="7">
        <v>45260</v>
      </c>
      <c r="B791" s="526" t="s">
        <v>132</v>
      </c>
      <c r="C791" s="526" t="s">
        <v>34</v>
      </c>
      <c r="D791" t="s">
        <v>16</v>
      </c>
      <c r="F791" s="2">
        <v>59.6</v>
      </c>
      <c r="G791" s="2">
        <f t="shared" si="12"/>
        <v>44.999999999999908</v>
      </c>
    </row>
    <row r="792" spans="1:14">
      <c r="A792" s="7">
        <v>45260</v>
      </c>
      <c r="B792" s="526" t="s">
        <v>132</v>
      </c>
      <c r="C792" s="526" t="s">
        <v>34</v>
      </c>
      <c r="D792" t="s">
        <v>17</v>
      </c>
      <c r="F792" s="2">
        <v>45</v>
      </c>
      <c r="G792" s="24">
        <f t="shared" si="12"/>
        <v>-9.2370555648813024E-14</v>
      </c>
    </row>
    <row r="793" spans="1:14">
      <c r="A793" s="88">
        <v>45322</v>
      </c>
      <c r="B793" s="525" t="s">
        <v>14</v>
      </c>
      <c r="C793" s="525" t="s">
        <v>15</v>
      </c>
      <c r="D793" t="s">
        <v>16</v>
      </c>
      <c r="E793" s="26">
        <v>119.1</v>
      </c>
      <c r="F793" s="240"/>
      <c r="G793" s="2">
        <f t="shared" si="12"/>
        <v>119.09999999999991</v>
      </c>
      <c r="M793" t="s">
        <v>611</v>
      </c>
      <c r="N793">
        <v>151.5</v>
      </c>
    </row>
    <row r="794" spans="1:14">
      <c r="A794" s="86"/>
      <c r="B794" s="526"/>
      <c r="C794" s="526"/>
      <c r="D794" t="s">
        <v>17</v>
      </c>
      <c r="E794" s="26">
        <v>55</v>
      </c>
      <c r="F794" s="240"/>
      <c r="G794" s="2">
        <f t="shared" si="12"/>
        <v>174.09999999999991</v>
      </c>
      <c r="M794" t="s">
        <v>612</v>
      </c>
      <c r="N794">
        <v>150</v>
      </c>
    </row>
    <row r="795" spans="1:14">
      <c r="A795" s="86"/>
      <c r="B795" s="526"/>
      <c r="C795" s="526"/>
      <c r="D795" t="s">
        <v>18</v>
      </c>
      <c r="E795" s="240">
        <v>60</v>
      </c>
      <c r="F795" s="240"/>
      <c r="G795" s="2">
        <f t="shared" si="12"/>
        <v>234.09999999999991</v>
      </c>
      <c r="M795" t="s">
        <v>15</v>
      </c>
      <c r="N795">
        <v>150</v>
      </c>
    </row>
    <row r="796" spans="1:14">
      <c r="A796" s="86"/>
      <c r="B796" s="526"/>
      <c r="C796" s="526"/>
      <c r="D796" t="s">
        <v>19</v>
      </c>
      <c r="E796" s="240">
        <v>5</v>
      </c>
      <c r="F796" s="240"/>
      <c r="G796" s="2">
        <f t="shared" si="12"/>
        <v>239.09999999999991</v>
      </c>
      <c r="H796" s="37"/>
      <c r="I796" s="37"/>
      <c r="J796" s="37"/>
      <c r="K796" s="37"/>
      <c r="M796" t="s">
        <v>613</v>
      </c>
      <c r="N796">
        <v>87</v>
      </c>
    </row>
    <row r="797" spans="1:14">
      <c r="A797" s="86"/>
      <c r="B797" s="526"/>
      <c r="C797" s="526"/>
      <c r="D797" t="s">
        <v>139</v>
      </c>
      <c r="E797" s="240">
        <v>24.2</v>
      </c>
      <c r="F797" s="240"/>
      <c r="G797" s="2">
        <f t="shared" si="12"/>
        <v>263.2999999999999</v>
      </c>
    </row>
    <row r="798" spans="1:14">
      <c r="A798" s="86">
        <v>45322</v>
      </c>
      <c r="B798" s="526" t="s">
        <v>119</v>
      </c>
      <c r="C798" s="526" t="s">
        <v>15</v>
      </c>
      <c r="D798" t="s">
        <v>18</v>
      </c>
      <c r="E798" s="240"/>
      <c r="F798" s="240">
        <v>60</v>
      </c>
      <c r="G798" s="2">
        <f t="shared" si="12"/>
        <v>203.2999999999999</v>
      </c>
    </row>
    <row r="799" spans="1:14">
      <c r="A799" s="86">
        <v>45322</v>
      </c>
      <c r="B799" s="526" t="s">
        <v>119</v>
      </c>
      <c r="C799" s="526" t="s">
        <v>15</v>
      </c>
      <c r="D799" t="s">
        <v>19</v>
      </c>
      <c r="E799" s="240"/>
      <c r="F799" s="240">
        <v>5</v>
      </c>
      <c r="G799" s="2">
        <f t="shared" si="12"/>
        <v>198.2999999999999</v>
      </c>
      <c r="H799" s="37"/>
      <c r="I799" s="37"/>
      <c r="J799" s="37"/>
      <c r="K799" s="37"/>
    </row>
    <row r="800" spans="1:14">
      <c r="A800" s="7">
        <v>45260</v>
      </c>
      <c r="B800" s="526" t="s">
        <v>132</v>
      </c>
      <c r="C800" s="526" t="s">
        <v>15</v>
      </c>
      <c r="D800" t="s">
        <v>16</v>
      </c>
      <c r="F800" s="2">
        <v>46.9</v>
      </c>
      <c r="G800" s="2">
        <f t="shared" si="12"/>
        <v>151.39999999999989</v>
      </c>
    </row>
    <row r="801" spans="1:17">
      <c r="A801" s="7">
        <v>45291</v>
      </c>
      <c r="B801" s="526" t="s">
        <v>121</v>
      </c>
      <c r="C801" s="526" t="s">
        <v>15</v>
      </c>
      <c r="D801" t="s">
        <v>16</v>
      </c>
      <c r="F801" s="2">
        <v>72.2</v>
      </c>
      <c r="G801" s="2">
        <f t="shared" si="12"/>
        <v>79.199999999999889</v>
      </c>
    </row>
    <row r="802" spans="1:17">
      <c r="A802" s="7">
        <v>45291</v>
      </c>
      <c r="B802" s="526" t="s">
        <v>121</v>
      </c>
      <c r="C802" s="526" t="s">
        <v>15</v>
      </c>
      <c r="D802" t="s">
        <v>17</v>
      </c>
      <c r="F802" s="2">
        <v>77.8</v>
      </c>
      <c r="G802" s="2">
        <f t="shared" si="12"/>
        <v>1.399999999999892</v>
      </c>
    </row>
    <row r="803" spans="1:17">
      <c r="A803" s="86">
        <v>45322</v>
      </c>
      <c r="B803" s="526" t="s">
        <v>119</v>
      </c>
      <c r="C803" s="526" t="s">
        <v>15</v>
      </c>
      <c r="D803" t="s">
        <v>17</v>
      </c>
      <c r="F803" s="2">
        <v>1.4</v>
      </c>
      <c r="G803" s="2">
        <f t="shared" si="12"/>
        <v>-1.0791367799356522E-13</v>
      </c>
      <c r="L803" s="86"/>
      <c r="M803" s="526"/>
      <c r="N803" s="526"/>
      <c r="P803" s="2"/>
      <c r="Q803" s="2"/>
    </row>
    <row r="804" spans="1:17">
      <c r="A804" s="88">
        <v>45351</v>
      </c>
      <c r="B804" s="525" t="s">
        <v>14</v>
      </c>
      <c r="C804" s="525" t="s">
        <v>20</v>
      </c>
      <c r="D804" t="s">
        <v>16</v>
      </c>
      <c r="E804" s="240">
        <v>123.4</v>
      </c>
      <c r="F804" s="240"/>
      <c r="G804" s="2">
        <f t="shared" si="12"/>
        <v>123.39999999999989</v>
      </c>
    </row>
    <row r="805" spans="1:17">
      <c r="A805" s="86"/>
      <c r="B805" s="526"/>
      <c r="C805" s="526"/>
      <c r="D805" t="s">
        <v>17</v>
      </c>
      <c r="E805" s="240">
        <v>55</v>
      </c>
      <c r="F805" s="240"/>
      <c r="G805" s="2">
        <f t="shared" si="12"/>
        <v>178.39999999999989</v>
      </c>
    </row>
    <row r="806" spans="1:17">
      <c r="A806" s="86"/>
      <c r="B806" s="526"/>
      <c r="C806" s="526"/>
      <c r="D806" t="s">
        <v>18</v>
      </c>
      <c r="E806" s="240">
        <v>58</v>
      </c>
      <c r="F806" s="240"/>
      <c r="G806" s="2">
        <f t="shared" si="12"/>
        <v>236.39999999999989</v>
      </c>
    </row>
    <row r="807" spans="1:17">
      <c r="A807" s="86"/>
      <c r="B807" s="526"/>
      <c r="C807" s="526"/>
      <c r="D807" t="s">
        <v>19</v>
      </c>
      <c r="E807" s="240">
        <v>5</v>
      </c>
      <c r="F807" s="240"/>
      <c r="G807" s="2">
        <f t="shared" si="12"/>
        <v>241.39999999999989</v>
      </c>
      <c r="H807" s="37"/>
      <c r="I807" s="37"/>
      <c r="J807" s="37"/>
      <c r="K807" s="37"/>
    </row>
    <row r="808" spans="1:17">
      <c r="A808" s="86">
        <v>45351</v>
      </c>
      <c r="B808" s="526" t="s">
        <v>135</v>
      </c>
      <c r="C808" s="526" t="s">
        <v>20</v>
      </c>
      <c r="D808" t="s">
        <v>18</v>
      </c>
      <c r="E808" s="240"/>
      <c r="F808" s="240">
        <v>58</v>
      </c>
      <c r="G808" s="2">
        <f t="shared" si="12"/>
        <v>183.39999999999989</v>
      </c>
    </row>
    <row r="809" spans="1:17">
      <c r="A809" s="86">
        <v>45351</v>
      </c>
      <c r="B809" s="526" t="s">
        <v>135</v>
      </c>
      <c r="C809" s="526" t="s">
        <v>20</v>
      </c>
      <c r="D809" t="s">
        <v>19</v>
      </c>
      <c r="E809" s="240"/>
      <c r="F809" s="240">
        <v>5</v>
      </c>
      <c r="G809" s="2">
        <f t="shared" si="12"/>
        <v>178.39999999999989</v>
      </c>
    </row>
    <row r="810" spans="1:17">
      <c r="A810" s="86">
        <v>45322</v>
      </c>
      <c r="B810" s="526" t="s">
        <v>119</v>
      </c>
      <c r="C810" s="526" t="s">
        <v>20</v>
      </c>
      <c r="D810" t="s">
        <v>16</v>
      </c>
      <c r="E810" s="240"/>
      <c r="F810" s="240">
        <v>123.4</v>
      </c>
      <c r="G810" s="2">
        <f t="shared" si="12"/>
        <v>54.999999999999886</v>
      </c>
    </row>
    <row r="811" spans="1:17">
      <c r="A811" s="86">
        <v>45322</v>
      </c>
      <c r="B811" s="526" t="s">
        <v>119</v>
      </c>
      <c r="C811" s="526" t="s">
        <v>20</v>
      </c>
      <c r="D811" t="s">
        <v>17</v>
      </c>
      <c r="E811" s="240"/>
      <c r="F811" s="240">
        <v>25.2</v>
      </c>
      <c r="G811" s="2">
        <f t="shared" si="12"/>
        <v>29.799999999999887</v>
      </c>
    </row>
    <row r="812" spans="1:17">
      <c r="A812" s="86">
        <v>45351</v>
      </c>
      <c r="B812" s="526" t="s">
        <v>135</v>
      </c>
      <c r="C812" s="526" t="s">
        <v>20</v>
      </c>
      <c r="D812" t="s">
        <v>17</v>
      </c>
      <c r="F812" s="2">
        <v>29.8</v>
      </c>
      <c r="G812" s="2">
        <f t="shared" si="12"/>
        <v>-1.1368683772161603E-13</v>
      </c>
    </row>
    <row r="813" spans="1:17">
      <c r="A813" s="44">
        <v>45382</v>
      </c>
      <c r="B813" s="525" t="s">
        <v>14</v>
      </c>
      <c r="C813" s="525" t="s">
        <v>23</v>
      </c>
      <c r="D813" t="s">
        <v>16</v>
      </c>
      <c r="E813" s="240">
        <v>119.4</v>
      </c>
      <c r="G813" s="2">
        <f t="shared" si="12"/>
        <v>119.39999999999989</v>
      </c>
      <c r="H813" s="37"/>
      <c r="I813" s="37"/>
      <c r="J813" s="37"/>
      <c r="K813" s="37"/>
    </row>
    <row r="814" spans="1:17">
      <c r="B814" s="526"/>
      <c r="C814" s="526"/>
      <c r="D814" t="s">
        <v>17</v>
      </c>
      <c r="E814" s="240">
        <v>55</v>
      </c>
      <c r="G814" s="2">
        <f t="shared" si="12"/>
        <v>174.39999999999989</v>
      </c>
    </row>
    <row r="815" spans="1:17">
      <c r="B815" s="526"/>
      <c r="C815" s="526"/>
      <c r="D815" t="s">
        <v>18</v>
      </c>
      <c r="E815" s="240">
        <v>60</v>
      </c>
      <c r="G815" s="2">
        <f t="shared" si="12"/>
        <v>234.39999999999989</v>
      </c>
    </row>
    <row r="816" spans="1:17">
      <c r="B816" s="526"/>
      <c r="C816" s="526"/>
      <c r="D816" t="s">
        <v>19</v>
      </c>
      <c r="E816" s="240">
        <v>5</v>
      </c>
      <c r="G816" s="2">
        <f t="shared" si="12"/>
        <v>239.39999999999989</v>
      </c>
    </row>
    <row r="817" spans="1:12">
      <c r="A817" s="7">
        <v>45382</v>
      </c>
      <c r="B817" s="526" t="s">
        <v>124</v>
      </c>
      <c r="C817" s="526" t="s">
        <v>23</v>
      </c>
      <c r="D817" t="s">
        <v>18</v>
      </c>
      <c r="F817" s="240">
        <v>60</v>
      </c>
      <c r="G817" s="2">
        <f t="shared" si="12"/>
        <v>179.39999999999989</v>
      </c>
    </row>
    <row r="818" spans="1:12">
      <c r="A818" s="7">
        <v>45382</v>
      </c>
      <c r="B818" s="526" t="s">
        <v>124</v>
      </c>
      <c r="C818" s="526" t="s">
        <v>23</v>
      </c>
      <c r="D818" t="s">
        <v>19</v>
      </c>
      <c r="F818" s="240">
        <v>5</v>
      </c>
      <c r="G818" s="2">
        <f t="shared" si="12"/>
        <v>174.39999999999989</v>
      </c>
    </row>
    <row r="819" spans="1:12">
      <c r="A819" s="86">
        <v>45351</v>
      </c>
      <c r="B819" s="526" t="s">
        <v>135</v>
      </c>
      <c r="C819" s="526" t="s">
        <v>23</v>
      </c>
      <c r="D819" t="s">
        <v>16</v>
      </c>
      <c r="F819" s="2">
        <v>57.2</v>
      </c>
      <c r="G819" s="2">
        <f t="shared" si="12"/>
        <v>117.19999999999989</v>
      </c>
    </row>
    <row r="820" spans="1:12">
      <c r="A820" s="7">
        <v>45412</v>
      </c>
      <c r="B820" s="526" t="s">
        <v>140</v>
      </c>
      <c r="C820" s="526" t="s">
        <v>23</v>
      </c>
      <c r="D820" t="s">
        <v>16</v>
      </c>
      <c r="F820" s="2">
        <v>62.2</v>
      </c>
      <c r="G820" s="2">
        <f t="shared" si="12"/>
        <v>54.999999999999886</v>
      </c>
    </row>
    <row r="821" spans="1:12">
      <c r="A821" s="7">
        <v>45412</v>
      </c>
      <c r="B821" s="526" t="s">
        <v>140</v>
      </c>
      <c r="C821" s="526" t="s">
        <v>23</v>
      </c>
      <c r="D821" t="s">
        <v>17</v>
      </c>
      <c r="F821" s="2">
        <v>48.8</v>
      </c>
      <c r="G821" s="2">
        <f t="shared" si="12"/>
        <v>6.1999999999998892</v>
      </c>
      <c r="L821">
        <v>120</v>
      </c>
    </row>
    <row r="822" spans="1:12">
      <c r="A822" s="7">
        <v>45443</v>
      </c>
      <c r="B822" s="526" t="s">
        <v>141</v>
      </c>
      <c r="C822" s="526" t="s">
        <v>23</v>
      </c>
      <c r="D822" t="s">
        <v>17</v>
      </c>
      <c r="F822" s="2">
        <v>6.2</v>
      </c>
      <c r="G822" s="2">
        <f t="shared" si="12"/>
        <v>-1.1102230246251565E-13</v>
      </c>
    </row>
    <row r="823" spans="1:12">
      <c r="A823" s="44">
        <v>45412</v>
      </c>
      <c r="B823" s="525" t="s">
        <v>14</v>
      </c>
      <c r="C823" s="525" t="s">
        <v>24</v>
      </c>
      <c r="D823" t="s">
        <v>16</v>
      </c>
      <c r="E823" s="240">
        <v>118.7</v>
      </c>
      <c r="F823" s="240"/>
      <c r="G823" s="2">
        <f t="shared" si="12"/>
        <v>118.69999999999989</v>
      </c>
    </row>
    <row r="824" spans="1:12">
      <c r="B824" s="526"/>
      <c r="C824" s="526"/>
      <c r="D824" t="s">
        <v>17</v>
      </c>
      <c r="E824" s="240">
        <v>55</v>
      </c>
      <c r="F824" s="240"/>
      <c r="G824" s="2">
        <f t="shared" si="12"/>
        <v>173.69999999999987</v>
      </c>
    </row>
    <row r="825" spans="1:12">
      <c r="B825" s="526"/>
      <c r="C825" s="526"/>
      <c r="D825" t="s">
        <v>18</v>
      </c>
      <c r="E825" s="240">
        <v>60</v>
      </c>
      <c r="F825" s="240"/>
      <c r="G825" s="2">
        <f t="shared" ref="G825" si="13">+G824+E825-F825</f>
        <v>233.69999999999987</v>
      </c>
    </row>
    <row r="826" spans="1:12">
      <c r="B826" s="526"/>
      <c r="C826" s="526"/>
      <c r="D826" t="s">
        <v>19</v>
      </c>
      <c r="E826" s="240">
        <v>5</v>
      </c>
      <c r="F826" s="240"/>
      <c r="G826" s="2">
        <f>+G825+E826-F826</f>
        <v>238.69999999999987</v>
      </c>
    </row>
    <row r="827" spans="1:12">
      <c r="A827" s="7">
        <v>45412</v>
      </c>
      <c r="B827" s="526" t="s">
        <v>140</v>
      </c>
      <c r="C827" s="526" t="s">
        <v>24</v>
      </c>
      <c r="D827" t="s">
        <v>18</v>
      </c>
      <c r="E827" s="240"/>
      <c r="F827" s="240">
        <v>58</v>
      </c>
      <c r="G827" s="2">
        <f t="shared" ref="G827:G862" si="14">+G826+E827-F827</f>
        <v>180.69999999999987</v>
      </c>
    </row>
    <row r="828" spans="1:12">
      <c r="A828" s="7">
        <v>45419</v>
      </c>
      <c r="B828" s="526">
        <v>28831</v>
      </c>
      <c r="C828" s="526" t="s">
        <v>24</v>
      </c>
      <c r="D828" t="s">
        <v>18</v>
      </c>
      <c r="E828" s="240"/>
      <c r="F828" s="240">
        <v>2</v>
      </c>
      <c r="G828" s="2">
        <f t="shared" si="14"/>
        <v>178.69999999999987</v>
      </c>
    </row>
    <row r="829" spans="1:12">
      <c r="A829" s="7">
        <v>45419</v>
      </c>
      <c r="B829" s="526">
        <v>28831</v>
      </c>
      <c r="C829" s="526" t="s">
        <v>24</v>
      </c>
      <c r="D829" t="s">
        <v>19</v>
      </c>
      <c r="E829" s="240"/>
      <c r="F829" s="240">
        <v>5</v>
      </c>
      <c r="G829" s="2">
        <f t="shared" si="14"/>
        <v>173.69999999999987</v>
      </c>
    </row>
    <row r="830" spans="1:12">
      <c r="A830" s="7">
        <v>45443</v>
      </c>
      <c r="B830" s="526" t="s">
        <v>141</v>
      </c>
      <c r="C830" s="526" t="s">
        <v>24</v>
      </c>
      <c r="D830" t="s">
        <v>16</v>
      </c>
      <c r="E830" s="240"/>
      <c r="F830" s="240">
        <v>113.8</v>
      </c>
      <c r="G830" s="2">
        <f t="shared" si="14"/>
        <v>59.899999999999878</v>
      </c>
    </row>
    <row r="831" spans="1:12">
      <c r="A831" s="86">
        <v>45473</v>
      </c>
      <c r="B831" s="526" t="s">
        <v>129</v>
      </c>
      <c r="C831" s="526" t="s">
        <v>24</v>
      </c>
      <c r="D831" t="s">
        <v>16</v>
      </c>
      <c r="E831" s="240"/>
      <c r="F831" s="240">
        <v>4.9000000000000004</v>
      </c>
      <c r="G831" s="2">
        <f t="shared" si="14"/>
        <v>54.999999999999879</v>
      </c>
    </row>
    <row r="832" spans="1:12">
      <c r="A832" s="86">
        <v>45473</v>
      </c>
      <c r="B832" s="526" t="s">
        <v>129</v>
      </c>
      <c r="C832" s="526" t="s">
        <v>24</v>
      </c>
      <c r="D832" t="s">
        <v>17</v>
      </c>
      <c r="E832" s="240"/>
      <c r="F832" s="240">
        <v>55</v>
      </c>
      <c r="G832" s="2">
        <f t="shared" si="14"/>
        <v>-1.2079226507921703E-13</v>
      </c>
    </row>
    <row r="833" spans="1:13">
      <c r="A833" s="44">
        <v>45443</v>
      </c>
      <c r="B833" s="525" t="s">
        <v>14</v>
      </c>
      <c r="C833" s="525" t="s">
        <v>25</v>
      </c>
      <c r="D833" t="s">
        <v>16</v>
      </c>
      <c r="E833" s="240">
        <v>108.1</v>
      </c>
      <c r="F833" s="240"/>
      <c r="G833" s="2">
        <f t="shared" si="14"/>
        <v>108.09999999999988</v>
      </c>
    </row>
    <row r="834" spans="1:13">
      <c r="B834" s="526"/>
      <c r="C834" s="526"/>
      <c r="D834" t="s">
        <v>17</v>
      </c>
      <c r="E834" s="240">
        <v>55</v>
      </c>
      <c r="F834" s="240"/>
      <c r="G834" s="2">
        <f t="shared" si="14"/>
        <v>163.09999999999988</v>
      </c>
    </row>
    <row r="835" spans="1:13">
      <c r="B835" s="526"/>
      <c r="C835" s="526"/>
      <c r="D835" t="s">
        <v>18</v>
      </c>
      <c r="E835" s="240">
        <v>60</v>
      </c>
      <c r="F835" s="240"/>
      <c r="G835" s="2">
        <f t="shared" si="14"/>
        <v>223.09999999999988</v>
      </c>
      <c r="H835" s="525" t="s">
        <v>25</v>
      </c>
      <c r="I835" s="525"/>
      <c r="J835" s="525"/>
      <c r="K835" s="525"/>
      <c r="L835" t="s">
        <v>16</v>
      </c>
      <c r="M835" s="240">
        <v>48</v>
      </c>
    </row>
    <row r="836" spans="1:13">
      <c r="B836" s="526"/>
      <c r="C836" s="526"/>
      <c r="D836" t="s">
        <v>19</v>
      </c>
      <c r="E836" s="240">
        <v>5</v>
      </c>
      <c r="F836" s="240"/>
      <c r="G836" s="2">
        <f t="shared" si="14"/>
        <v>228.09999999999988</v>
      </c>
      <c r="H836" s="526"/>
      <c r="I836" s="526"/>
      <c r="J836" s="526"/>
      <c r="K836" s="526"/>
      <c r="L836" t="s">
        <v>17</v>
      </c>
      <c r="M836" s="240">
        <v>55</v>
      </c>
    </row>
    <row r="837" spans="1:13">
      <c r="A837" s="7">
        <v>45443</v>
      </c>
      <c r="B837" s="526" t="s">
        <v>141</v>
      </c>
      <c r="C837" s="526" t="s">
        <v>25</v>
      </c>
      <c r="D837" t="s">
        <v>18</v>
      </c>
      <c r="E837" s="240"/>
      <c r="F837" s="240">
        <v>60</v>
      </c>
      <c r="G837" s="2">
        <f t="shared" si="14"/>
        <v>168.09999999999988</v>
      </c>
    </row>
    <row r="838" spans="1:13">
      <c r="A838" s="7">
        <v>45443</v>
      </c>
      <c r="B838" s="526" t="s">
        <v>141</v>
      </c>
      <c r="C838" s="526" t="s">
        <v>25</v>
      </c>
      <c r="D838" t="s">
        <v>19</v>
      </c>
      <c r="E838" s="240"/>
      <c r="F838" s="240">
        <v>5</v>
      </c>
      <c r="G838" s="2">
        <f t="shared" si="14"/>
        <v>163.09999999999988</v>
      </c>
    </row>
    <row r="839" spans="1:13">
      <c r="A839" s="86">
        <v>45473</v>
      </c>
      <c r="B839" s="526" t="s">
        <v>129</v>
      </c>
      <c r="C839" s="526" t="s">
        <v>25</v>
      </c>
      <c r="D839" t="s">
        <v>16</v>
      </c>
      <c r="E839" s="240"/>
      <c r="F839" s="240">
        <v>60.1</v>
      </c>
      <c r="G839" s="2">
        <f t="shared" si="14"/>
        <v>102.99999999999989</v>
      </c>
    </row>
    <row r="840" spans="1:13">
      <c r="A840" s="86">
        <v>45479</v>
      </c>
      <c r="B840" s="526">
        <v>29169</v>
      </c>
      <c r="C840" s="526" t="s">
        <v>25</v>
      </c>
      <c r="D840" t="s">
        <v>16</v>
      </c>
      <c r="E840" s="240"/>
      <c r="F840" s="240">
        <v>48</v>
      </c>
      <c r="G840" s="2">
        <f t="shared" si="14"/>
        <v>54.999999999999886</v>
      </c>
    </row>
    <row r="841" spans="1:13">
      <c r="A841" s="86">
        <v>45479</v>
      </c>
      <c r="B841" s="526">
        <v>29169</v>
      </c>
      <c r="C841" s="526" t="s">
        <v>25</v>
      </c>
      <c r="D841" t="s">
        <v>17</v>
      </c>
      <c r="E841" s="240"/>
      <c r="F841" s="240">
        <v>55</v>
      </c>
      <c r="G841" s="2">
        <f t="shared" si="14"/>
        <v>-1.1368683772161603E-13</v>
      </c>
    </row>
    <row r="842" spans="1:13">
      <c r="A842" s="88">
        <v>45473</v>
      </c>
      <c r="B842" s="525" t="s">
        <v>14</v>
      </c>
      <c r="C842" s="525" t="s">
        <v>26</v>
      </c>
      <c r="D842" t="s">
        <v>16</v>
      </c>
      <c r="E842" s="240">
        <v>104.9</v>
      </c>
      <c r="F842" s="240"/>
      <c r="G842" s="2">
        <f t="shared" si="14"/>
        <v>104.89999999999989</v>
      </c>
    </row>
    <row r="843" spans="1:13">
      <c r="A843" s="86"/>
      <c r="B843" s="526"/>
      <c r="C843" s="526"/>
      <c r="D843" t="s">
        <v>17</v>
      </c>
      <c r="E843" s="240">
        <v>55</v>
      </c>
      <c r="F843" s="240"/>
      <c r="G843" s="2">
        <f t="shared" si="14"/>
        <v>159.89999999999989</v>
      </c>
    </row>
    <row r="844" spans="1:13">
      <c r="A844" s="86"/>
      <c r="B844" s="526"/>
      <c r="C844" s="526"/>
      <c r="D844" t="s">
        <v>18</v>
      </c>
      <c r="E844" s="240">
        <v>60</v>
      </c>
      <c r="F844" s="240"/>
      <c r="G844" s="2">
        <f t="shared" si="14"/>
        <v>219.89999999999989</v>
      </c>
    </row>
    <row r="845" spans="1:13">
      <c r="A845" s="86"/>
      <c r="B845" s="526"/>
      <c r="C845" s="526"/>
      <c r="D845" t="s">
        <v>19</v>
      </c>
      <c r="E845" s="240">
        <v>5</v>
      </c>
      <c r="F845" s="240"/>
      <c r="G845" s="2">
        <f t="shared" si="14"/>
        <v>224.89999999999989</v>
      </c>
    </row>
    <row r="846" spans="1:13">
      <c r="A846" s="86">
        <v>45473</v>
      </c>
      <c r="B846" s="526" t="s">
        <v>129</v>
      </c>
      <c r="C846" s="526" t="s">
        <v>26</v>
      </c>
      <c r="D846" t="s">
        <v>18</v>
      </c>
      <c r="E846" s="240"/>
      <c r="F846" s="240">
        <v>60</v>
      </c>
      <c r="G846" s="2">
        <f t="shared" si="14"/>
        <v>164.89999999999989</v>
      </c>
    </row>
    <row r="847" spans="1:13">
      <c r="A847" s="86">
        <v>45473</v>
      </c>
      <c r="B847" s="526" t="s">
        <v>129</v>
      </c>
      <c r="C847" s="526" t="s">
        <v>26</v>
      </c>
      <c r="D847" t="s">
        <v>19</v>
      </c>
      <c r="E847" s="240"/>
      <c r="F847" s="240">
        <v>5</v>
      </c>
      <c r="G847" s="2">
        <f t="shared" si="14"/>
        <v>159.89999999999989</v>
      </c>
    </row>
    <row r="848" spans="1:13">
      <c r="A848" s="86">
        <v>45504</v>
      </c>
      <c r="B848" s="526" t="s">
        <v>115</v>
      </c>
      <c r="C848" s="526" t="s">
        <v>26</v>
      </c>
      <c r="D848" t="s">
        <v>16</v>
      </c>
      <c r="E848" s="240"/>
      <c r="F848" s="240">
        <v>104.9</v>
      </c>
      <c r="G848" s="2">
        <f t="shared" si="14"/>
        <v>54.999999999999886</v>
      </c>
    </row>
    <row r="849" spans="1:7">
      <c r="A849" s="86">
        <v>45504</v>
      </c>
      <c r="B849" s="526" t="s">
        <v>115</v>
      </c>
      <c r="C849" s="526" t="s">
        <v>26</v>
      </c>
      <c r="D849" t="s">
        <v>17</v>
      </c>
      <c r="E849" s="240"/>
      <c r="F849" s="240">
        <v>55</v>
      </c>
      <c r="G849" s="2">
        <f t="shared" si="14"/>
        <v>-1.1368683772161603E-13</v>
      </c>
    </row>
    <row r="850" spans="1:7">
      <c r="A850" s="88">
        <v>45504</v>
      </c>
      <c r="B850" s="525" t="s">
        <v>14</v>
      </c>
      <c r="C850" s="525" t="s">
        <v>27</v>
      </c>
      <c r="D850" t="s">
        <v>16</v>
      </c>
      <c r="E850" s="240">
        <v>103</v>
      </c>
      <c r="F850" s="240"/>
      <c r="G850" s="2">
        <f t="shared" si="14"/>
        <v>102.99999999999989</v>
      </c>
    </row>
    <row r="851" spans="1:7">
      <c r="A851" s="86"/>
      <c r="B851" s="526"/>
      <c r="C851" s="526"/>
      <c r="D851" t="s">
        <v>17</v>
      </c>
      <c r="E851" s="240">
        <v>55</v>
      </c>
      <c r="F851" s="240"/>
      <c r="G851" s="2">
        <f t="shared" si="14"/>
        <v>157.99999999999989</v>
      </c>
    </row>
    <row r="852" spans="1:7">
      <c r="A852" s="86"/>
      <c r="B852" s="526"/>
      <c r="C852" s="526"/>
      <c r="D852" t="s">
        <v>18</v>
      </c>
      <c r="E852" s="240">
        <v>60</v>
      </c>
      <c r="F852" s="240"/>
      <c r="G852" s="2">
        <f t="shared" si="14"/>
        <v>217.99999999999989</v>
      </c>
    </row>
    <row r="853" spans="1:7">
      <c r="A853" s="86"/>
      <c r="B853" s="526"/>
      <c r="C853" s="526"/>
      <c r="D853" t="s">
        <v>19</v>
      </c>
      <c r="E853" s="240">
        <v>5</v>
      </c>
      <c r="F853" s="240"/>
      <c r="G853" s="2">
        <f t="shared" si="14"/>
        <v>222.99999999999989</v>
      </c>
    </row>
    <row r="854" spans="1:7">
      <c r="A854" s="86"/>
      <c r="B854" s="526"/>
      <c r="C854" s="526"/>
      <c r="D854" s="67" t="s">
        <v>80</v>
      </c>
      <c r="E854" s="67">
        <v>250</v>
      </c>
      <c r="F854" s="240"/>
      <c r="G854" s="2">
        <f t="shared" si="14"/>
        <v>472.99999999999989</v>
      </c>
    </row>
    <row r="855" spans="1:7">
      <c r="A855" s="86">
        <v>45504</v>
      </c>
      <c r="B855" s="526" t="s">
        <v>115</v>
      </c>
      <c r="C855" s="526" t="s">
        <v>27</v>
      </c>
      <c r="D855" t="s">
        <v>18</v>
      </c>
      <c r="E855" s="240"/>
      <c r="F855" s="240">
        <v>60</v>
      </c>
      <c r="G855" s="2">
        <f t="shared" si="14"/>
        <v>412.99999999999989</v>
      </c>
    </row>
    <row r="856" spans="1:7">
      <c r="A856" s="86">
        <v>45504</v>
      </c>
      <c r="B856" s="526" t="s">
        <v>115</v>
      </c>
      <c r="C856" s="526" t="s">
        <v>27</v>
      </c>
      <c r="D856" t="s">
        <v>19</v>
      </c>
      <c r="E856" s="240"/>
      <c r="F856" s="240">
        <v>5</v>
      </c>
      <c r="G856" s="2">
        <f t="shared" si="14"/>
        <v>407.99999999999989</v>
      </c>
    </row>
    <row r="857" spans="1:7">
      <c r="A857" s="86">
        <v>45504</v>
      </c>
      <c r="B857" s="526" t="s">
        <v>115</v>
      </c>
      <c r="C857" s="526" t="s">
        <v>27</v>
      </c>
      <c r="D857" t="s">
        <v>16</v>
      </c>
      <c r="F857" s="2">
        <v>20.100000000000001</v>
      </c>
      <c r="G857" s="2">
        <f t="shared" si="14"/>
        <v>387.89999999999986</v>
      </c>
    </row>
    <row r="858" spans="1:7">
      <c r="A858" s="7">
        <v>45535</v>
      </c>
      <c r="B858" s="526" t="s">
        <v>143</v>
      </c>
      <c r="C858" s="526" t="s">
        <v>27</v>
      </c>
      <c r="D858" t="s">
        <v>16</v>
      </c>
      <c r="F858" s="2">
        <v>82.9</v>
      </c>
      <c r="G858" s="2">
        <f t="shared" si="14"/>
        <v>304.99999999999989</v>
      </c>
    </row>
    <row r="859" spans="1:7">
      <c r="A859" s="7">
        <v>45535</v>
      </c>
      <c r="B859" s="526" t="s">
        <v>143</v>
      </c>
      <c r="C859" s="526" t="s">
        <v>27</v>
      </c>
      <c r="D859" t="s">
        <v>17</v>
      </c>
      <c r="F859" s="2">
        <v>55</v>
      </c>
      <c r="G859" s="2">
        <f t="shared" si="14"/>
        <v>249.99999999999989</v>
      </c>
    </row>
    <row r="860" spans="1:7">
      <c r="A860" s="7" t="s">
        <v>614</v>
      </c>
      <c r="B860" s="526">
        <v>29369</v>
      </c>
      <c r="C860" s="526" t="s">
        <v>27</v>
      </c>
      <c r="D860" t="s">
        <v>80</v>
      </c>
      <c r="F860" s="2">
        <v>250</v>
      </c>
      <c r="G860" s="2">
        <f t="shared" si="14"/>
        <v>0</v>
      </c>
    </row>
    <row r="861" spans="1:7">
      <c r="A861" s="44">
        <v>45535</v>
      </c>
      <c r="B861" s="525" t="s">
        <v>14</v>
      </c>
      <c r="C861" s="525" t="s">
        <v>81</v>
      </c>
      <c r="D861" t="s">
        <v>16</v>
      </c>
      <c r="E861" s="240">
        <v>103.3</v>
      </c>
      <c r="F861" s="240"/>
      <c r="G861" s="2">
        <f t="shared" si="14"/>
        <v>103.3</v>
      </c>
    </row>
    <row r="862" spans="1:7">
      <c r="B862" s="526"/>
      <c r="C862" s="526"/>
      <c r="D862" t="s">
        <v>17</v>
      </c>
      <c r="E862" s="240">
        <v>55</v>
      </c>
      <c r="F862" s="240"/>
      <c r="G862" s="2">
        <f t="shared" si="14"/>
        <v>158.30000000000001</v>
      </c>
    </row>
    <row r="863" spans="1:7">
      <c r="B863" s="526"/>
      <c r="C863" s="526"/>
      <c r="D863" t="s">
        <v>18</v>
      </c>
      <c r="E863" s="240">
        <v>60</v>
      </c>
      <c r="F863" s="240"/>
      <c r="G863" s="2">
        <f t="shared" ref="G863:G927" si="15">+G862+E863-F863</f>
        <v>218.3</v>
      </c>
    </row>
    <row r="864" spans="1:7">
      <c r="B864" s="526"/>
      <c r="C864" s="526"/>
      <c r="D864" t="s">
        <v>19</v>
      </c>
      <c r="E864" s="240">
        <v>5</v>
      </c>
      <c r="F864" s="240"/>
      <c r="G864" s="2">
        <f t="shared" si="15"/>
        <v>223.3</v>
      </c>
    </row>
    <row r="865" spans="1:11">
      <c r="A865" s="7">
        <v>45535</v>
      </c>
      <c r="B865" s="526" t="s">
        <v>143</v>
      </c>
      <c r="C865" s="526" t="s">
        <v>81</v>
      </c>
      <c r="D865" t="s">
        <v>18</v>
      </c>
      <c r="E865" s="240"/>
      <c r="F865" s="240">
        <v>60</v>
      </c>
      <c r="G865" s="2">
        <f t="shared" si="15"/>
        <v>163.30000000000001</v>
      </c>
    </row>
    <row r="866" spans="1:11">
      <c r="A866" s="7">
        <v>45535</v>
      </c>
      <c r="B866" s="526" t="s">
        <v>143</v>
      </c>
      <c r="C866" s="526" t="s">
        <v>81</v>
      </c>
      <c r="D866" t="s">
        <v>19</v>
      </c>
      <c r="E866" s="240"/>
      <c r="F866" s="240">
        <v>5</v>
      </c>
      <c r="G866" s="2">
        <f t="shared" si="15"/>
        <v>158.30000000000001</v>
      </c>
      <c r="H866" s="37"/>
      <c r="I866" s="37"/>
      <c r="J866" s="37"/>
      <c r="K866" s="37"/>
    </row>
    <row r="867" spans="1:11">
      <c r="A867" s="7">
        <v>45535</v>
      </c>
      <c r="B867" s="526" t="s">
        <v>143</v>
      </c>
      <c r="C867" s="526" t="s">
        <v>81</v>
      </c>
      <c r="D867" t="s">
        <v>16</v>
      </c>
      <c r="F867" s="2">
        <v>42.1</v>
      </c>
      <c r="G867" s="2">
        <f t="shared" si="15"/>
        <v>116.20000000000002</v>
      </c>
    </row>
    <row r="868" spans="1:11">
      <c r="A868" s="86">
        <v>45565</v>
      </c>
      <c r="B868" s="526" t="s">
        <v>117</v>
      </c>
      <c r="C868" s="526" t="s">
        <v>81</v>
      </c>
      <c r="D868" t="s">
        <v>16</v>
      </c>
      <c r="F868" s="2">
        <v>61.2</v>
      </c>
      <c r="G868" s="2">
        <f t="shared" si="15"/>
        <v>55.000000000000014</v>
      </c>
    </row>
    <row r="869" spans="1:11">
      <c r="A869" s="86">
        <v>45565</v>
      </c>
      <c r="B869" s="526" t="s">
        <v>117</v>
      </c>
      <c r="C869" s="526" t="s">
        <v>81</v>
      </c>
      <c r="D869" t="s">
        <v>17</v>
      </c>
      <c r="F869" s="2">
        <v>55</v>
      </c>
      <c r="G869" s="2">
        <f t="shared" si="15"/>
        <v>0</v>
      </c>
    </row>
    <row r="870" spans="1:11">
      <c r="A870" s="88">
        <v>45565</v>
      </c>
      <c r="B870" s="525" t="s">
        <v>14</v>
      </c>
      <c r="C870" s="525" t="s">
        <v>53</v>
      </c>
      <c r="D870" t="s">
        <v>16</v>
      </c>
      <c r="E870" s="240">
        <v>103.9</v>
      </c>
      <c r="F870" s="240"/>
      <c r="G870" s="2">
        <f t="shared" si="15"/>
        <v>103.9</v>
      </c>
    </row>
    <row r="871" spans="1:11">
      <c r="A871" s="86"/>
      <c r="B871" s="526"/>
      <c r="C871" s="526"/>
      <c r="D871" t="s">
        <v>17</v>
      </c>
      <c r="E871" s="240">
        <v>55</v>
      </c>
      <c r="F871" s="240"/>
      <c r="G871" s="2">
        <f t="shared" si="15"/>
        <v>158.9</v>
      </c>
    </row>
    <row r="872" spans="1:11">
      <c r="A872" s="86"/>
      <c r="B872" s="526"/>
      <c r="C872" s="526"/>
      <c r="D872" t="s">
        <v>18</v>
      </c>
      <c r="E872" s="240">
        <v>60</v>
      </c>
      <c r="F872" s="240"/>
      <c r="G872" s="2">
        <f t="shared" si="15"/>
        <v>218.9</v>
      </c>
    </row>
    <row r="873" spans="1:11">
      <c r="A873" s="86"/>
      <c r="B873" s="526"/>
      <c r="C873" s="526"/>
      <c r="D873" t="s">
        <v>19</v>
      </c>
      <c r="E873" s="240">
        <v>5</v>
      </c>
      <c r="F873" s="240"/>
      <c r="G873" s="2">
        <f t="shared" si="15"/>
        <v>223.9</v>
      </c>
    </row>
    <row r="874" spans="1:11">
      <c r="A874" s="86">
        <v>45565</v>
      </c>
      <c r="B874" s="526" t="s">
        <v>117</v>
      </c>
      <c r="C874" s="526" t="s">
        <v>53</v>
      </c>
      <c r="D874" t="s">
        <v>18</v>
      </c>
      <c r="E874" s="240"/>
      <c r="F874" s="240">
        <v>60</v>
      </c>
      <c r="G874" s="2">
        <f t="shared" si="15"/>
        <v>163.9</v>
      </c>
    </row>
    <row r="875" spans="1:11">
      <c r="A875" s="86">
        <v>45565</v>
      </c>
      <c r="B875" s="526" t="s">
        <v>117</v>
      </c>
      <c r="C875" s="526" t="s">
        <v>53</v>
      </c>
      <c r="D875" t="s">
        <v>19</v>
      </c>
      <c r="E875" s="240"/>
      <c r="F875" s="240">
        <v>5</v>
      </c>
      <c r="G875" s="2">
        <f t="shared" si="15"/>
        <v>158.9</v>
      </c>
    </row>
    <row r="876" spans="1:11">
      <c r="A876" s="86">
        <v>45565</v>
      </c>
      <c r="B876" s="526" t="s">
        <v>117</v>
      </c>
      <c r="C876" s="526" t="s">
        <v>53</v>
      </c>
      <c r="D876" t="s">
        <v>16</v>
      </c>
      <c r="F876" s="2">
        <v>63.8</v>
      </c>
      <c r="G876" s="2">
        <f t="shared" si="15"/>
        <v>95.100000000000009</v>
      </c>
    </row>
    <row r="877" spans="1:11">
      <c r="A877" s="86">
        <v>45596</v>
      </c>
      <c r="B877" s="526" t="s">
        <v>118</v>
      </c>
      <c r="C877" s="526" t="s">
        <v>53</v>
      </c>
      <c r="D877" t="s">
        <v>16</v>
      </c>
      <c r="F877" s="2">
        <v>40.1</v>
      </c>
      <c r="G877" s="2">
        <f t="shared" si="15"/>
        <v>55.000000000000007</v>
      </c>
    </row>
    <row r="878" spans="1:11">
      <c r="A878" s="86">
        <v>45596</v>
      </c>
      <c r="B878" s="526" t="s">
        <v>118</v>
      </c>
      <c r="C878" s="526" t="s">
        <v>53</v>
      </c>
      <c r="D878" t="s">
        <v>17</v>
      </c>
      <c r="F878" s="2">
        <v>55</v>
      </c>
      <c r="G878" s="2">
        <f t="shared" si="15"/>
        <v>0</v>
      </c>
    </row>
    <row r="879" spans="1:11">
      <c r="A879" s="88">
        <v>45596</v>
      </c>
      <c r="B879" s="525" t="s">
        <v>14</v>
      </c>
      <c r="C879" s="525" t="s">
        <v>30</v>
      </c>
      <c r="D879" t="s">
        <v>16</v>
      </c>
      <c r="E879" s="240">
        <v>56.7</v>
      </c>
      <c r="F879" s="240"/>
      <c r="G879" s="2">
        <f t="shared" si="15"/>
        <v>56.7</v>
      </c>
    </row>
    <row r="880" spans="1:11">
      <c r="A880" s="86"/>
      <c r="B880" s="526"/>
      <c r="C880" s="526"/>
      <c r="D880" t="s">
        <v>17</v>
      </c>
      <c r="E880" s="240">
        <v>55</v>
      </c>
      <c r="F880" s="240"/>
      <c r="G880" s="2">
        <f t="shared" si="15"/>
        <v>111.7</v>
      </c>
    </row>
    <row r="881" spans="1:11">
      <c r="A881" s="86"/>
      <c r="B881" s="526"/>
      <c r="C881" s="526"/>
      <c r="D881" t="s">
        <v>18</v>
      </c>
      <c r="E881" s="240">
        <v>60</v>
      </c>
      <c r="F881" s="240"/>
      <c r="G881" s="2">
        <f t="shared" si="15"/>
        <v>171.7</v>
      </c>
    </row>
    <row r="882" spans="1:11">
      <c r="A882" s="86"/>
      <c r="B882" s="526"/>
      <c r="C882" s="526"/>
      <c r="D882" t="s">
        <v>19</v>
      </c>
      <c r="E882" s="240">
        <v>5</v>
      </c>
      <c r="F882" s="240"/>
      <c r="G882" s="2">
        <f t="shared" si="15"/>
        <v>176.7</v>
      </c>
    </row>
    <row r="883" spans="1:11">
      <c r="A883" s="86">
        <v>45596</v>
      </c>
      <c r="B883" s="526" t="s">
        <v>118</v>
      </c>
      <c r="C883" s="526" t="s">
        <v>30</v>
      </c>
      <c r="D883" t="s">
        <v>18</v>
      </c>
      <c r="E883" s="240"/>
      <c r="F883" s="240">
        <v>60</v>
      </c>
      <c r="G883" s="2">
        <f t="shared" si="15"/>
        <v>116.69999999999999</v>
      </c>
    </row>
    <row r="884" spans="1:11">
      <c r="A884" s="86">
        <v>45596</v>
      </c>
      <c r="B884" s="526" t="s">
        <v>118</v>
      </c>
      <c r="C884" s="526" t="s">
        <v>30</v>
      </c>
      <c r="D884" t="s">
        <v>19</v>
      </c>
      <c r="E884" s="240"/>
      <c r="F884" s="240">
        <v>5</v>
      </c>
      <c r="G884" s="2">
        <f t="shared" si="15"/>
        <v>111.69999999999999</v>
      </c>
    </row>
    <row r="885" spans="1:11">
      <c r="A885" s="86">
        <v>45596</v>
      </c>
      <c r="B885" s="526" t="s">
        <v>118</v>
      </c>
      <c r="C885" s="526" t="s">
        <v>30</v>
      </c>
      <c r="D885" t="s">
        <v>16</v>
      </c>
      <c r="F885" s="2">
        <v>56.7</v>
      </c>
      <c r="G885" s="2">
        <f t="shared" si="15"/>
        <v>54.999999999999986</v>
      </c>
    </row>
    <row r="886" spans="1:11">
      <c r="A886" s="86">
        <v>45596</v>
      </c>
      <c r="B886" s="526" t="s">
        <v>118</v>
      </c>
      <c r="C886" s="526" t="s">
        <v>30</v>
      </c>
      <c r="D886" t="s">
        <v>17</v>
      </c>
      <c r="F886" s="2">
        <v>28.2</v>
      </c>
      <c r="G886" s="2">
        <f t="shared" si="15"/>
        <v>26.799999999999986</v>
      </c>
    </row>
    <row r="887" spans="1:11">
      <c r="A887" s="86">
        <v>45626</v>
      </c>
      <c r="B887" s="526" t="s">
        <v>132</v>
      </c>
      <c r="C887" s="526" t="s">
        <v>30</v>
      </c>
      <c r="D887" t="s">
        <v>17</v>
      </c>
      <c r="F887" s="2">
        <v>26.8</v>
      </c>
      <c r="G887" s="2">
        <f t="shared" si="15"/>
        <v>0</v>
      </c>
    </row>
    <row r="888" spans="1:11">
      <c r="A888" s="88">
        <v>45626</v>
      </c>
      <c r="B888" s="525" t="s">
        <v>14</v>
      </c>
      <c r="C888" s="525" t="s">
        <v>83</v>
      </c>
      <c r="D888" t="s">
        <v>16</v>
      </c>
      <c r="E888" s="240">
        <v>64.400000000000006</v>
      </c>
      <c r="F888" s="240"/>
      <c r="G888" s="2">
        <f t="shared" si="15"/>
        <v>64.400000000000006</v>
      </c>
      <c r="H888" s="37"/>
      <c r="I888" s="37"/>
      <c r="J888" s="37"/>
      <c r="K888" s="37"/>
    </row>
    <row r="889" spans="1:11">
      <c r="A889" s="86"/>
      <c r="B889" s="526"/>
      <c r="C889" s="526"/>
      <c r="D889" t="s">
        <v>17</v>
      </c>
      <c r="E889" s="240">
        <v>55</v>
      </c>
      <c r="F889" s="240"/>
      <c r="G889" s="2">
        <f t="shared" si="15"/>
        <v>119.4</v>
      </c>
    </row>
    <row r="890" spans="1:11">
      <c r="A890" s="86"/>
      <c r="B890" s="526"/>
      <c r="C890" s="526"/>
      <c r="D890" t="s">
        <v>18</v>
      </c>
      <c r="E890" s="240">
        <v>60</v>
      </c>
      <c r="F890" s="240"/>
      <c r="G890" s="2">
        <f t="shared" si="15"/>
        <v>179.4</v>
      </c>
    </row>
    <row r="891" spans="1:11">
      <c r="A891" s="86"/>
      <c r="B891" s="526"/>
      <c r="C891" s="526"/>
      <c r="D891" t="s">
        <v>19</v>
      </c>
      <c r="E891" s="240">
        <v>5</v>
      </c>
      <c r="F891" s="240"/>
      <c r="G891" s="2">
        <f t="shared" si="15"/>
        <v>184.4</v>
      </c>
    </row>
    <row r="892" spans="1:11">
      <c r="A892" s="86">
        <v>45626</v>
      </c>
      <c r="B892" s="526" t="s">
        <v>132</v>
      </c>
      <c r="C892" s="526" t="s">
        <v>83</v>
      </c>
      <c r="D892" t="s">
        <v>18</v>
      </c>
      <c r="E892" s="240"/>
      <c r="F892" s="240">
        <v>60</v>
      </c>
      <c r="G892" s="2">
        <f t="shared" si="15"/>
        <v>124.4</v>
      </c>
    </row>
    <row r="893" spans="1:11">
      <c r="A893" s="86">
        <v>45626</v>
      </c>
      <c r="B893" s="526" t="s">
        <v>132</v>
      </c>
      <c r="C893" s="526" t="s">
        <v>83</v>
      </c>
      <c r="D893" t="s">
        <v>19</v>
      </c>
      <c r="E893" s="240"/>
      <c r="F893" s="240">
        <v>5</v>
      </c>
      <c r="G893" s="2">
        <f t="shared" si="15"/>
        <v>119.4</v>
      </c>
    </row>
    <row r="894" spans="1:11">
      <c r="A894" s="86">
        <v>45626</v>
      </c>
      <c r="B894" s="526" t="s">
        <v>132</v>
      </c>
      <c r="C894" s="526" t="s">
        <v>83</v>
      </c>
      <c r="D894" t="s">
        <v>16</v>
      </c>
      <c r="F894" s="2">
        <v>64.400000000000006</v>
      </c>
      <c r="G894" s="2">
        <f t="shared" si="15"/>
        <v>55</v>
      </c>
    </row>
    <row r="895" spans="1:11">
      <c r="A895" s="86">
        <v>45626</v>
      </c>
      <c r="B895" s="526" t="s">
        <v>132</v>
      </c>
      <c r="C895" s="526" t="s">
        <v>83</v>
      </c>
      <c r="D895" t="s">
        <v>17</v>
      </c>
      <c r="F895" s="2">
        <v>55</v>
      </c>
      <c r="G895" s="2">
        <f t="shared" si="15"/>
        <v>0</v>
      </c>
    </row>
    <row r="896" spans="1:11">
      <c r="A896" s="44">
        <v>45657</v>
      </c>
      <c r="B896" s="525" t="s">
        <v>14</v>
      </c>
      <c r="C896" s="525" t="s">
        <v>34</v>
      </c>
      <c r="D896" t="s">
        <v>16</v>
      </c>
      <c r="E896" s="240">
        <v>87.3</v>
      </c>
      <c r="F896" s="240"/>
      <c r="G896" s="2">
        <f t="shared" si="15"/>
        <v>87.3</v>
      </c>
    </row>
    <row r="897" spans="1:13">
      <c r="B897" s="526"/>
      <c r="C897" s="526"/>
      <c r="D897" t="s">
        <v>17</v>
      </c>
      <c r="E897" s="240">
        <v>40</v>
      </c>
      <c r="F897" s="240"/>
      <c r="G897" s="2">
        <f t="shared" si="15"/>
        <v>127.3</v>
      </c>
      <c r="H897" s="37"/>
      <c r="I897" s="37"/>
      <c r="J897" s="37"/>
      <c r="K897" s="37"/>
    </row>
    <row r="898" spans="1:13">
      <c r="B898" s="526"/>
      <c r="C898" s="526"/>
      <c r="D898" t="s">
        <v>18</v>
      </c>
      <c r="E898" s="240">
        <v>60</v>
      </c>
      <c r="F898" s="240"/>
      <c r="G898" s="2">
        <f t="shared" si="15"/>
        <v>187.3</v>
      </c>
    </row>
    <row r="899" spans="1:13">
      <c r="B899" s="526"/>
      <c r="C899" s="526"/>
      <c r="D899" t="s">
        <v>19</v>
      </c>
      <c r="E899" s="240">
        <v>5</v>
      </c>
      <c r="F899" s="240"/>
      <c r="G899" s="2">
        <f t="shared" si="15"/>
        <v>192.3</v>
      </c>
    </row>
    <row r="900" spans="1:13">
      <c r="A900" s="7">
        <v>45657</v>
      </c>
      <c r="B900" s="526" t="s">
        <v>121</v>
      </c>
      <c r="C900" s="526" t="s">
        <v>34</v>
      </c>
      <c r="D900" t="s">
        <v>18</v>
      </c>
      <c r="E900" s="240"/>
      <c r="F900" s="240">
        <v>60</v>
      </c>
      <c r="G900" s="2">
        <f t="shared" si="15"/>
        <v>132.30000000000001</v>
      </c>
    </row>
    <row r="901" spans="1:13">
      <c r="A901" s="7">
        <v>45657</v>
      </c>
      <c r="B901" s="526" t="s">
        <v>121</v>
      </c>
      <c r="C901" s="526" t="s">
        <v>34</v>
      </c>
      <c r="D901" t="s">
        <v>19</v>
      </c>
      <c r="E901" s="240"/>
      <c r="F901" s="240">
        <v>5</v>
      </c>
      <c r="G901" s="2">
        <f t="shared" si="15"/>
        <v>127.30000000000001</v>
      </c>
    </row>
    <row r="902" spans="1:13">
      <c r="A902" s="86">
        <v>45626</v>
      </c>
      <c r="B902" s="526" t="s">
        <v>132</v>
      </c>
      <c r="C902" s="526" t="s">
        <v>34</v>
      </c>
      <c r="D902" t="s">
        <v>16</v>
      </c>
      <c r="E902" s="240"/>
      <c r="F902" s="240">
        <v>33.799999999999997</v>
      </c>
      <c r="G902" s="2">
        <f t="shared" si="15"/>
        <v>93.500000000000014</v>
      </c>
    </row>
    <row r="903" spans="1:13">
      <c r="A903" s="7">
        <v>45657</v>
      </c>
      <c r="B903" s="526" t="s">
        <v>121</v>
      </c>
      <c r="C903" s="526" t="s">
        <v>121</v>
      </c>
      <c r="D903" t="s">
        <v>16</v>
      </c>
      <c r="F903" s="2">
        <v>53.5</v>
      </c>
      <c r="G903" s="2">
        <f t="shared" si="15"/>
        <v>40.000000000000014</v>
      </c>
    </row>
    <row r="904" spans="1:13">
      <c r="A904" s="7">
        <v>45657</v>
      </c>
      <c r="B904" s="526" t="s">
        <v>121</v>
      </c>
      <c r="C904" s="526" t="s">
        <v>121</v>
      </c>
      <c r="D904" t="s">
        <v>17</v>
      </c>
      <c r="F904" s="2">
        <v>40</v>
      </c>
      <c r="G904" s="2">
        <f t="shared" si="15"/>
        <v>0</v>
      </c>
    </row>
    <row r="905" spans="1:13">
      <c r="A905" s="44">
        <v>45688</v>
      </c>
      <c r="B905" s="525" t="s">
        <v>14</v>
      </c>
      <c r="C905" s="525" t="s">
        <v>15</v>
      </c>
      <c r="D905" t="s">
        <v>16</v>
      </c>
      <c r="E905" s="2">
        <v>76.8</v>
      </c>
      <c r="G905" s="2">
        <f t="shared" si="15"/>
        <v>76.8</v>
      </c>
    </row>
    <row r="906" spans="1:13">
      <c r="B906" s="526"/>
      <c r="C906" s="526"/>
      <c r="D906" t="s">
        <v>17</v>
      </c>
      <c r="E906" s="2">
        <v>40</v>
      </c>
      <c r="G906" s="2">
        <f t="shared" si="15"/>
        <v>116.8</v>
      </c>
    </row>
    <row r="907" spans="1:13">
      <c r="B907" s="526"/>
      <c r="C907" s="526"/>
      <c r="D907" t="s">
        <v>18</v>
      </c>
      <c r="E907" s="2">
        <v>60</v>
      </c>
      <c r="G907" s="2">
        <f t="shared" si="15"/>
        <v>176.8</v>
      </c>
    </row>
    <row r="908" spans="1:13">
      <c r="B908" s="526"/>
      <c r="C908" s="526"/>
      <c r="D908" t="s">
        <v>19</v>
      </c>
      <c r="E908" s="2">
        <v>5</v>
      </c>
      <c r="G908" s="2">
        <f t="shared" si="15"/>
        <v>181.8</v>
      </c>
      <c r="H908" s="2"/>
      <c r="I908" s="2"/>
      <c r="J908" s="2"/>
      <c r="K908" s="2"/>
      <c r="L908" s="37"/>
    </row>
    <row r="909" spans="1:13">
      <c r="A909" s="7">
        <v>45657</v>
      </c>
      <c r="B909" s="526" t="s">
        <v>121</v>
      </c>
      <c r="C909" s="526" t="s">
        <v>15</v>
      </c>
      <c r="D909" t="s">
        <v>16</v>
      </c>
      <c r="F909" s="2">
        <v>76.8</v>
      </c>
      <c r="G909" s="2">
        <f t="shared" si="15"/>
        <v>105.00000000000001</v>
      </c>
      <c r="H909" s="7"/>
      <c r="I909" s="7"/>
      <c r="J909" s="7"/>
      <c r="K909" s="7"/>
      <c r="L909" s="526"/>
    </row>
    <row r="910" spans="1:13">
      <c r="A910" s="7">
        <v>45688</v>
      </c>
      <c r="B910" s="526" t="s">
        <v>119</v>
      </c>
      <c r="C910" s="526" t="s">
        <v>15</v>
      </c>
      <c r="D910" t="s">
        <v>18</v>
      </c>
      <c r="F910" s="2">
        <v>60</v>
      </c>
      <c r="G910" s="2">
        <f t="shared" si="15"/>
        <v>45.000000000000014</v>
      </c>
      <c r="H910" s="7"/>
      <c r="I910" s="7"/>
      <c r="J910" s="7"/>
      <c r="K910" s="7"/>
      <c r="L910" s="526"/>
    </row>
    <row r="911" spans="1:13">
      <c r="A911" s="7">
        <v>45688</v>
      </c>
      <c r="B911" s="526" t="s">
        <v>119</v>
      </c>
      <c r="C911" s="526" t="s">
        <v>15</v>
      </c>
      <c r="D911" t="s">
        <v>19</v>
      </c>
      <c r="F911" s="2">
        <v>5</v>
      </c>
      <c r="G911" s="2">
        <f t="shared" si="15"/>
        <v>40.000000000000014</v>
      </c>
    </row>
    <row r="912" spans="1:13">
      <c r="A912" s="7">
        <v>45657</v>
      </c>
      <c r="B912" s="526" t="s">
        <v>121</v>
      </c>
      <c r="C912" s="526" t="s">
        <v>15</v>
      </c>
      <c r="D912" t="s">
        <v>17</v>
      </c>
      <c r="F912" s="2">
        <v>9.6999999999999993</v>
      </c>
      <c r="G912" s="2">
        <f t="shared" si="15"/>
        <v>30.300000000000015</v>
      </c>
      <c r="L912" s="37"/>
      <c r="M912" s="37"/>
    </row>
    <row r="913" spans="1:13" ht="14.25" customHeight="1">
      <c r="A913" s="7">
        <v>45688</v>
      </c>
      <c r="B913" s="526" t="s">
        <v>119</v>
      </c>
      <c r="C913" s="526" t="s">
        <v>15</v>
      </c>
      <c r="D913" t="s">
        <v>17</v>
      </c>
      <c r="F913" s="2">
        <v>30.3</v>
      </c>
      <c r="G913" s="2">
        <f t="shared" si="15"/>
        <v>0</v>
      </c>
    </row>
    <row r="914" spans="1:13">
      <c r="A914" s="44">
        <v>45716</v>
      </c>
      <c r="B914" s="525" t="s">
        <v>14</v>
      </c>
      <c r="C914" s="525" t="s">
        <v>20</v>
      </c>
      <c r="D914" t="s">
        <v>16</v>
      </c>
      <c r="E914" s="240">
        <v>78.5</v>
      </c>
      <c r="F914" s="240"/>
      <c r="G914" s="2">
        <f t="shared" si="15"/>
        <v>78.5</v>
      </c>
      <c r="M914" s="37"/>
    </row>
    <row r="915" spans="1:13">
      <c r="B915" s="526"/>
      <c r="C915" s="526"/>
      <c r="D915" t="s">
        <v>17</v>
      </c>
      <c r="E915" s="240">
        <v>40</v>
      </c>
      <c r="F915" s="240"/>
      <c r="G915" s="2">
        <f t="shared" si="15"/>
        <v>118.5</v>
      </c>
    </row>
    <row r="916" spans="1:13">
      <c r="B916" s="526"/>
      <c r="C916" s="526"/>
      <c r="D916" t="s">
        <v>18</v>
      </c>
      <c r="E916" s="240">
        <v>56</v>
      </c>
      <c r="F916" s="240"/>
      <c r="G916" s="2">
        <f t="shared" si="15"/>
        <v>174.5</v>
      </c>
    </row>
    <row r="917" spans="1:13">
      <c r="B917" s="526"/>
      <c r="C917" s="526"/>
      <c r="D917" t="s">
        <v>19</v>
      </c>
      <c r="E917" s="240">
        <v>5</v>
      </c>
      <c r="F917" s="240"/>
      <c r="G917" s="2">
        <f t="shared" si="15"/>
        <v>179.5</v>
      </c>
    </row>
    <row r="918" spans="1:13">
      <c r="A918" s="7">
        <v>45716</v>
      </c>
      <c r="B918" s="526" t="s">
        <v>135</v>
      </c>
      <c r="C918" s="526" t="s">
        <v>20</v>
      </c>
      <c r="D918" t="s">
        <v>18</v>
      </c>
      <c r="E918" s="240"/>
      <c r="F918" s="240">
        <v>56</v>
      </c>
      <c r="G918" s="2">
        <f t="shared" si="15"/>
        <v>123.5</v>
      </c>
    </row>
    <row r="919" spans="1:13">
      <c r="A919" s="7">
        <v>45716</v>
      </c>
      <c r="B919" s="526" t="s">
        <v>135</v>
      </c>
      <c r="C919" s="526" t="s">
        <v>20</v>
      </c>
      <c r="D919" t="s">
        <v>19</v>
      </c>
      <c r="E919" s="240"/>
      <c r="F919" s="240">
        <v>5</v>
      </c>
      <c r="G919" s="2">
        <f t="shared" si="15"/>
        <v>118.5</v>
      </c>
    </row>
    <row r="920" spans="1:13">
      <c r="A920" s="7">
        <v>45688</v>
      </c>
      <c r="B920" s="526" t="s">
        <v>119</v>
      </c>
      <c r="C920" s="526" t="s">
        <v>20</v>
      </c>
      <c r="D920" t="s">
        <v>16</v>
      </c>
      <c r="E920" s="240"/>
      <c r="F920" s="240">
        <v>78.5</v>
      </c>
      <c r="G920" s="2">
        <f t="shared" si="15"/>
        <v>40</v>
      </c>
    </row>
    <row r="921" spans="1:13">
      <c r="A921" s="7">
        <v>45688</v>
      </c>
      <c r="B921" s="526" t="s">
        <v>119</v>
      </c>
      <c r="C921" s="526" t="s">
        <v>20</v>
      </c>
      <c r="D921" t="s">
        <v>17</v>
      </c>
      <c r="E921" s="240"/>
      <c r="F921" s="240">
        <v>40</v>
      </c>
      <c r="G921" s="2">
        <f t="shared" si="15"/>
        <v>0</v>
      </c>
    </row>
    <row r="922" spans="1:13">
      <c r="A922" s="44">
        <v>45747</v>
      </c>
      <c r="B922" s="525" t="s">
        <v>14</v>
      </c>
      <c r="C922" s="525" t="s">
        <v>23</v>
      </c>
      <c r="D922" t="s">
        <v>16</v>
      </c>
      <c r="E922" s="240">
        <v>86</v>
      </c>
      <c r="F922" s="240"/>
      <c r="G922" s="2">
        <f t="shared" si="15"/>
        <v>86</v>
      </c>
    </row>
    <row r="923" spans="1:13">
      <c r="B923" s="526"/>
      <c r="C923" s="526"/>
      <c r="D923" t="s">
        <v>17</v>
      </c>
      <c r="E923" s="240">
        <v>40</v>
      </c>
      <c r="F923" s="240"/>
      <c r="G923" s="2">
        <f t="shared" si="15"/>
        <v>126</v>
      </c>
    </row>
    <row r="924" spans="1:13">
      <c r="B924" s="526"/>
      <c r="C924" s="526"/>
      <c r="D924" t="s">
        <v>18</v>
      </c>
      <c r="E924" s="240">
        <v>60</v>
      </c>
      <c r="F924" s="240"/>
      <c r="G924" s="2">
        <f t="shared" si="15"/>
        <v>186</v>
      </c>
    </row>
    <row r="925" spans="1:13">
      <c r="B925" s="526"/>
      <c r="C925" s="526"/>
      <c r="D925" t="s">
        <v>19</v>
      </c>
      <c r="E925" s="240">
        <v>5</v>
      </c>
      <c r="F925" s="240"/>
      <c r="G925" s="2">
        <f t="shared" si="15"/>
        <v>191</v>
      </c>
    </row>
    <row r="926" spans="1:13">
      <c r="A926" s="7">
        <v>45747</v>
      </c>
      <c r="B926" s="526" t="s">
        <v>124</v>
      </c>
      <c r="C926" s="526" t="s">
        <v>23</v>
      </c>
      <c r="D926" t="s">
        <v>18</v>
      </c>
      <c r="E926" s="240"/>
      <c r="F926" s="240">
        <v>60</v>
      </c>
      <c r="G926" s="2">
        <f t="shared" si="15"/>
        <v>131</v>
      </c>
    </row>
    <row r="927" spans="1:13">
      <c r="A927" s="7">
        <v>45747</v>
      </c>
      <c r="B927" s="526" t="s">
        <v>124</v>
      </c>
      <c r="C927" s="526" t="s">
        <v>23</v>
      </c>
      <c r="D927" t="s">
        <v>19</v>
      </c>
      <c r="E927" s="240"/>
      <c r="F927" s="240">
        <v>5</v>
      </c>
      <c r="G927" s="2">
        <f t="shared" si="15"/>
        <v>126</v>
      </c>
    </row>
    <row r="928" spans="1:13">
      <c r="A928" s="7">
        <v>45688</v>
      </c>
      <c r="B928" s="526" t="s">
        <v>119</v>
      </c>
      <c r="C928" s="526" t="s">
        <v>23</v>
      </c>
      <c r="D928" t="s">
        <v>16</v>
      </c>
      <c r="E928" s="240"/>
      <c r="F928" s="240">
        <v>31.2</v>
      </c>
      <c r="G928" s="2">
        <f t="shared" ref="G928:G983" si="16">+G927+E928-F928</f>
        <v>94.8</v>
      </c>
    </row>
    <row r="929" spans="1:19">
      <c r="A929" s="7">
        <v>45716</v>
      </c>
      <c r="B929" s="526" t="s">
        <v>135</v>
      </c>
      <c r="C929" s="526" t="s">
        <v>23</v>
      </c>
      <c r="D929" t="s">
        <v>16</v>
      </c>
      <c r="F929" s="2">
        <v>54.8</v>
      </c>
      <c r="G929" s="2">
        <f t="shared" si="16"/>
        <v>40</v>
      </c>
    </row>
    <row r="930" spans="1:19">
      <c r="A930" s="7">
        <v>45716</v>
      </c>
      <c r="B930" s="526" t="s">
        <v>135</v>
      </c>
      <c r="C930" s="526" t="s">
        <v>23</v>
      </c>
      <c r="D930" t="s">
        <v>17</v>
      </c>
      <c r="F930" s="2">
        <v>40</v>
      </c>
      <c r="G930" s="2">
        <f t="shared" si="16"/>
        <v>0</v>
      </c>
    </row>
    <row r="931" spans="1:19">
      <c r="A931" s="88">
        <v>45777</v>
      </c>
      <c r="B931" s="525" t="s">
        <v>14</v>
      </c>
      <c r="C931" s="525" t="s">
        <v>24</v>
      </c>
      <c r="D931" t="s">
        <v>16</v>
      </c>
      <c r="E931" s="240">
        <v>84.5</v>
      </c>
      <c r="F931" s="240"/>
      <c r="G931" s="2">
        <f t="shared" si="16"/>
        <v>84.5</v>
      </c>
    </row>
    <row r="932" spans="1:19">
      <c r="A932" s="86"/>
      <c r="B932" s="526"/>
      <c r="C932" s="526"/>
      <c r="D932" t="s">
        <v>17</v>
      </c>
      <c r="E932" s="240">
        <v>3</v>
      </c>
      <c r="F932" s="240"/>
      <c r="G932" s="2">
        <f t="shared" si="16"/>
        <v>87.5</v>
      </c>
      <c r="H932" s="37"/>
      <c r="I932" s="37"/>
      <c r="J932" s="37"/>
      <c r="K932" s="37"/>
    </row>
    <row r="933" spans="1:19">
      <c r="A933" s="86"/>
      <c r="B933" s="526"/>
      <c r="C933" s="526"/>
      <c r="D933" t="s">
        <v>18</v>
      </c>
      <c r="E933" s="240">
        <v>60</v>
      </c>
      <c r="F933" s="240"/>
      <c r="G933" s="2">
        <f t="shared" si="16"/>
        <v>147.5</v>
      </c>
    </row>
    <row r="934" spans="1:19">
      <c r="A934" s="86"/>
      <c r="B934" s="526"/>
      <c r="C934" s="526"/>
      <c r="D934" t="s">
        <v>19</v>
      </c>
      <c r="E934" s="240">
        <v>5</v>
      </c>
      <c r="F934" s="240"/>
      <c r="G934" s="2">
        <f t="shared" si="16"/>
        <v>152.5</v>
      </c>
    </row>
    <row r="935" spans="1:19">
      <c r="A935" s="86">
        <v>45777</v>
      </c>
      <c r="B935" s="526" t="s">
        <v>125</v>
      </c>
      <c r="C935" s="526" t="s">
        <v>24</v>
      </c>
      <c r="D935" t="s">
        <v>18</v>
      </c>
      <c r="E935" s="240"/>
      <c r="F935" s="240">
        <v>60</v>
      </c>
      <c r="G935" s="2">
        <f t="shared" si="16"/>
        <v>92.5</v>
      </c>
    </row>
    <row r="936" spans="1:19">
      <c r="A936" s="86">
        <v>45777</v>
      </c>
      <c r="B936" s="526" t="s">
        <v>125</v>
      </c>
      <c r="C936" s="526" t="s">
        <v>24</v>
      </c>
      <c r="D936" t="s">
        <v>19</v>
      </c>
      <c r="E936" s="240"/>
      <c r="F936" s="240">
        <v>5</v>
      </c>
      <c r="G936" s="2">
        <f t="shared" si="16"/>
        <v>87.5</v>
      </c>
    </row>
    <row r="937" spans="1:19">
      <c r="A937" s="7">
        <v>45716</v>
      </c>
      <c r="B937" s="526" t="s">
        <v>135</v>
      </c>
      <c r="C937" s="526" t="s">
        <v>24</v>
      </c>
      <c r="D937" t="s">
        <v>16</v>
      </c>
      <c r="F937" s="2">
        <v>45.2</v>
      </c>
      <c r="G937" s="2">
        <f t="shared" si="16"/>
        <v>42.3</v>
      </c>
    </row>
    <row r="938" spans="1:19">
      <c r="A938" s="7">
        <v>45747</v>
      </c>
      <c r="B938" s="526" t="s">
        <v>124</v>
      </c>
      <c r="C938" s="526" t="s">
        <v>24</v>
      </c>
      <c r="D938" t="s">
        <v>16</v>
      </c>
      <c r="F938" s="2">
        <v>39.299999999999997</v>
      </c>
      <c r="G938" s="2">
        <f t="shared" si="16"/>
        <v>3</v>
      </c>
    </row>
    <row r="939" spans="1:19">
      <c r="A939" s="7">
        <v>45747</v>
      </c>
      <c r="B939" s="526" t="s">
        <v>124</v>
      </c>
      <c r="C939" s="526" t="s">
        <v>24</v>
      </c>
      <c r="D939" t="s">
        <v>17</v>
      </c>
      <c r="F939" s="2">
        <v>3</v>
      </c>
      <c r="G939" s="2">
        <f t="shared" si="16"/>
        <v>0</v>
      </c>
      <c r="L939" s="7">
        <v>45747</v>
      </c>
      <c r="M939" s="526" t="s">
        <v>124</v>
      </c>
      <c r="N939" s="526" t="s">
        <v>24</v>
      </c>
      <c r="O939" t="s">
        <v>16</v>
      </c>
      <c r="P939" s="2"/>
      <c r="Q939" s="2">
        <v>155</v>
      </c>
      <c r="R939" s="37">
        <f>Q939-F938-F939</f>
        <v>112.7</v>
      </c>
      <c r="S939" s="37">
        <f>R939-F946-F947</f>
        <v>30.799999999999997</v>
      </c>
    </row>
    <row r="940" spans="1:19">
      <c r="A940" s="44">
        <v>45808</v>
      </c>
      <c r="B940" s="525" t="s">
        <v>14</v>
      </c>
      <c r="C940" s="525" t="s">
        <v>25</v>
      </c>
      <c r="D940" t="s">
        <v>16</v>
      </c>
      <c r="E940" s="240">
        <v>76.900000000000006</v>
      </c>
      <c r="F940" s="240"/>
      <c r="G940" s="2">
        <f t="shared" si="16"/>
        <v>76.900000000000006</v>
      </c>
      <c r="L940" s="86">
        <v>45777</v>
      </c>
      <c r="M940" s="526" t="s">
        <v>125</v>
      </c>
      <c r="N940" s="526" t="s">
        <v>24</v>
      </c>
      <c r="O940" t="s">
        <v>16</v>
      </c>
      <c r="P940" s="2"/>
      <c r="Q940" s="2">
        <v>150</v>
      </c>
    </row>
    <row r="941" spans="1:19">
      <c r="B941" s="526"/>
      <c r="C941" s="526"/>
      <c r="D941" t="s">
        <v>17</v>
      </c>
      <c r="E941" s="240">
        <v>5</v>
      </c>
      <c r="F941" s="240"/>
      <c r="G941" s="2">
        <f t="shared" si="16"/>
        <v>81.900000000000006</v>
      </c>
      <c r="L941" s="7">
        <v>45808</v>
      </c>
      <c r="M941" s="526" t="s">
        <v>128</v>
      </c>
      <c r="N941" s="526" t="s">
        <v>25</v>
      </c>
      <c r="O941" t="s">
        <v>16</v>
      </c>
      <c r="P941" s="2"/>
      <c r="Q941" s="2">
        <v>150</v>
      </c>
    </row>
    <row r="942" spans="1:19">
      <c r="B942" s="526"/>
      <c r="C942" s="526"/>
      <c r="D942" t="s">
        <v>18</v>
      </c>
      <c r="E942" s="240">
        <v>60</v>
      </c>
      <c r="F942" s="240"/>
      <c r="G942" s="2">
        <f t="shared" si="16"/>
        <v>141.9</v>
      </c>
      <c r="L942" s="7">
        <v>45838</v>
      </c>
      <c r="M942" t="s">
        <v>129</v>
      </c>
      <c r="O942" t="s">
        <v>16</v>
      </c>
      <c r="Q942">
        <v>150</v>
      </c>
    </row>
    <row r="943" spans="1:19">
      <c r="B943" s="526"/>
      <c r="C943" s="526"/>
      <c r="D943" t="s">
        <v>19</v>
      </c>
      <c r="E943" s="240">
        <v>5</v>
      </c>
      <c r="F943" s="240"/>
      <c r="G943" s="2">
        <f t="shared" si="16"/>
        <v>146.9</v>
      </c>
    </row>
    <row r="944" spans="1:19">
      <c r="A944" s="7">
        <v>45808</v>
      </c>
      <c r="B944" s="526" t="s">
        <v>128</v>
      </c>
      <c r="C944" s="526" t="s">
        <v>25</v>
      </c>
      <c r="D944" t="s">
        <v>18</v>
      </c>
      <c r="E944" s="240"/>
      <c r="F944" s="240">
        <v>60</v>
      </c>
      <c r="G944" s="2">
        <f t="shared" si="16"/>
        <v>86.9</v>
      </c>
    </row>
    <row r="945" spans="1:7">
      <c r="A945" s="7">
        <v>45808</v>
      </c>
      <c r="B945" s="526" t="s">
        <v>128</v>
      </c>
      <c r="C945" s="526" t="s">
        <v>25</v>
      </c>
      <c r="D945" t="s">
        <v>19</v>
      </c>
      <c r="E945" s="240"/>
      <c r="F945" s="240">
        <v>5</v>
      </c>
      <c r="G945" s="2">
        <f t="shared" si="16"/>
        <v>81.900000000000006</v>
      </c>
    </row>
    <row r="946" spans="1:7">
      <c r="A946" s="7">
        <v>45747</v>
      </c>
      <c r="B946" s="526" t="s">
        <v>124</v>
      </c>
      <c r="C946" s="526" t="s">
        <v>25</v>
      </c>
      <c r="D946" t="s">
        <v>16</v>
      </c>
      <c r="E946" s="240"/>
      <c r="F946" s="240">
        <v>76.900000000000006</v>
      </c>
      <c r="G946" s="2">
        <f t="shared" si="16"/>
        <v>5</v>
      </c>
    </row>
    <row r="947" spans="1:7">
      <c r="A947" s="7">
        <v>45747</v>
      </c>
      <c r="B947" s="526" t="s">
        <v>124</v>
      </c>
      <c r="C947" s="526" t="s">
        <v>25</v>
      </c>
      <c r="D947" t="s">
        <v>17</v>
      </c>
      <c r="E947" s="240"/>
      <c r="F947" s="240">
        <v>5</v>
      </c>
      <c r="G947" s="2">
        <f t="shared" si="16"/>
        <v>0</v>
      </c>
    </row>
    <row r="948" spans="1:7">
      <c r="A948" s="44">
        <v>45838</v>
      </c>
      <c r="B948" s="525" t="s">
        <v>14</v>
      </c>
      <c r="C948" s="525" t="s">
        <v>26</v>
      </c>
      <c r="D948" t="s">
        <v>16</v>
      </c>
      <c r="E948" s="240">
        <v>77</v>
      </c>
      <c r="F948" s="240"/>
      <c r="G948" s="2">
        <f t="shared" si="16"/>
        <v>77</v>
      </c>
    </row>
    <row r="949" spans="1:7">
      <c r="B949" s="526"/>
      <c r="C949" s="526"/>
      <c r="D949" t="s">
        <v>17</v>
      </c>
      <c r="E949" s="240">
        <v>30</v>
      </c>
      <c r="F949" s="240"/>
      <c r="G949" s="2">
        <f t="shared" si="16"/>
        <v>107</v>
      </c>
    </row>
    <row r="950" spans="1:7">
      <c r="B950" s="526"/>
      <c r="C950" s="526"/>
      <c r="D950" t="s">
        <v>18</v>
      </c>
      <c r="E950" s="240">
        <v>60</v>
      </c>
      <c r="F950" s="240"/>
      <c r="G950" s="2">
        <f t="shared" si="16"/>
        <v>167</v>
      </c>
    </row>
    <row r="951" spans="1:7">
      <c r="B951" s="526"/>
      <c r="C951" s="526"/>
      <c r="D951" t="s">
        <v>19</v>
      </c>
      <c r="E951" s="240">
        <v>5</v>
      </c>
      <c r="F951" s="240"/>
      <c r="G951" s="2">
        <f t="shared" si="16"/>
        <v>172</v>
      </c>
    </row>
    <row r="952" spans="1:7">
      <c r="A952" s="7">
        <v>45838</v>
      </c>
      <c r="B952" s="526" t="s">
        <v>129</v>
      </c>
      <c r="C952" s="526" t="s">
        <v>26</v>
      </c>
      <c r="D952" t="s">
        <v>18</v>
      </c>
      <c r="E952" s="240"/>
      <c r="F952" s="240">
        <v>60</v>
      </c>
      <c r="G952" s="2">
        <f t="shared" si="16"/>
        <v>112</v>
      </c>
    </row>
    <row r="953" spans="1:7">
      <c r="A953" s="7">
        <v>45838</v>
      </c>
      <c r="B953" s="526" t="s">
        <v>129</v>
      </c>
      <c r="C953" s="526" t="s">
        <v>26</v>
      </c>
      <c r="D953" t="s">
        <v>19</v>
      </c>
      <c r="E953" s="240"/>
      <c r="F953" s="240">
        <v>5</v>
      </c>
      <c r="G953" s="2">
        <f t="shared" si="16"/>
        <v>107</v>
      </c>
    </row>
    <row r="954" spans="1:7">
      <c r="A954" s="7">
        <v>45747</v>
      </c>
      <c r="B954" s="526" t="s">
        <v>124</v>
      </c>
      <c r="C954" s="526" t="s">
        <v>26</v>
      </c>
      <c r="D954" t="s">
        <v>16</v>
      </c>
      <c r="F954" s="2">
        <v>30.8</v>
      </c>
      <c r="G954" s="2">
        <f t="shared" si="16"/>
        <v>76.2</v>
      </c>
    </row>
    <row r="955" spans="1:7">
      <c r="A955" s="86">
        <v>45777</v>
      </c>
      <c r="B955" s="526" t="s">
        <v>125</v>
      </c>
      <c r="C955" s="526" t="s">
        <v>26</v>
      </c>
      <c r="D955" t="s">
        <v>16</v>
      </c>
      <c r="F955" s="2">
        <v>150</v>
      </c>
      <c r="G955" s="2">
        <f t="shared" si="16"/>
        <v>-73.8</v>
      </c>
    </row>
    <row r="956" spans="1:7">
      <c r="A956" s="7">
        <v>45808</v>
      </c>
      <c r="B956" s="526" t="s">
        <v>128</v>
      </c>
      <c r="C956" s="526" t="s">
        <v>26</v>
      </c>
      <c r="D956" t="s">
        <v>16</v>
      </c>
      <c r="F956" s="2">
        <v>150</v>
      </c>
      <c r="G956" s="2">
        <f t="shared" si="16"/>
        <v>-223.8</v>
      </c>
    </row>
    <row r="957" spans="1:7">
      <c r="A957" s="7">
        <v>45838</v>
      </c>
      <c r="B957" t="s">
        <v>129</v>
      </c>
      <c r="C957" s="526" t="s">
        <v>26</v>
      </c>
      <c r="D957" t="s">
        <v>16</v>
      </c>
      <c r="E957"/>
      <c r="F957" s="2">
        <v>150</v>
      </c>
      <c r="G957" s="2">
        <f t="shared" si="16"/>
        <v>-373.8</v>
      </c>
    </row>
    <row r="958" spans="1:7">
      <c r="A958" s="88">
        <v>45869</v>
      </c>
      <c r="B958" s="525" t="s">
        <v>14</v>
      </c>
      <c r="C958" s="525" t="s">
        <v>27</v>
      </c>
      <c r="D958" t="s">
        <v>16</v>
      </c>
      <c r="E958" s="240">
        <v>78.900000000000006</v>
      </c>
      <c r="F958" s="240"/>
      <c r="G958" s="2">
        <f t="shared" si="16"/>
        <v>-294.89999999999998</v>
      </c>
    </row>
    <row r="959" spans="1:7">
      <c r="A959" s="86"/>
      <c r="B959" s="526"/>
      <c r="C959" s="526"/>
      <c r="D959" t="s">
        <v>17</v>
      </c>
      <c r="E959" s="240">
        <v>30</v>
      </c>
      <c r="F959" s="240"/>
      <c r="G959" s="2">
        <f t="shared" si="16"/>
        <v>-264.89999999999998</v>
      </c>
    </row>
    <row r="960" spans="1:7">
      <c r="A960" s="86"/>
      <c r="B960" s="526"/>
      <c r="C960" s="526"/>
      <c r="D960" t="s">
        <v>18</v>
      </c>
      <c r="E960" s="240">
        <v>60</v>
      </c>
      <c r="F960" s="240"/>
      <c r="G960" s="2">
        <f t="shared" si="16"/>
        <v>-204.89999999999998</v>
      </c>
    </row>
    <row r="961" spans="1:7">
      <c r="A961" s="86"/>
      <c r="B961" s="526"/>
      <c r="C961" s="526"/>
      <c r="D961" t="s">
        <v>19</v>
      </c>
      <c r="E961" s="240">
        <v>5</v>
      </c>
      <c r="F961" s="240"/>
      <c r="G961" s="2">
        <f t="shared" si="16"/>
        <v>-199.89999999999998</v>
      </c>
    </row>
    <row r="962" spans="1:7">
      <c r="A962" s="86">
        <v>45869</v>
      </c>
      <c r="B962" s="526" t="s">
        <v>115</v>
      </c>
      <c r="C962" s="526" t="s">
        <v>27</v>
      </c>
      <c r="D962" t="s">
        <v>18</v>
      </c>
      <c r="E962" s="240"/>
      <c r="F962" s="240">
        <v>60</v>
      </c>
      <c r="G962" s="2">
        <f t="shared" si="16"/>
        <v>-259.89999999999998</v>
      </c>
    </row>
    <row r="963" spans="1:7">
      <c r="A963" s="86">
        <v>45869</v>
      </c>
      <c r="B963" s="526" t="s">
        <v>115</v>
      </c>
      <c r="C963" s="526" t="s">
        <v>27</v>
      </c>
      <c r="D963" t="s">
        <v>19</v>
      </c>
      <c r="E963" s="240"/>
      <c r="F963" s="240">
        <v>5</v>
      </c>
      <c r="G963" s="2">
        <f t="shared" si="16"/>
        <v>-264.89999999999998</v>
      </c>
    </row>
    <row r="964" spans="1:7">
      <c r="A964" s="86">
        <v>45869</v>
      </c>
      <c r="B964" s="526" t="s">
        <v>115</v>
      </c>
      <c r="C964" s="526" t="s">
        <v>27</v>
      </c>
      <c r="D964" t="s">
        <v>16</v>
      </c>
      <c r="F964" s="2">
        <v>150</v>
      </c>
      <c r="G964" s="2">
        <f t="shared" si="16"/>
        <v>-414.9</v>
      </c>
    </row>
    <row r="965" spans="1:7">
      <c r="A965" s="44">
        <v>45900</v>
      </c>
      <c r="B965" s="525" t="s">
        <v>14</v>
      </c>
      <c r="C965" s="525" t="s">
        <v>28</v>
      </c>
      <c r="D965" t="s">
        <v>16</v>
      </c>
      <c r="E965" s="240">
        <v>72.2</v>
      </c>
      <c r="F965" s="240"/>
      <c r="G965" s="2">
        <f t="shared" si="16"/>
        <v>-342.7</v>
      </c>
    </row>
    <row r="966" spans="1:7">
      <c r="B966" s="526"/>
      <c r="C966" s="526"/>
      <c r="D966" t="s">
        <v>17</v>
      </c>
      <c r="E966" s="240">
        <v>30</v>
      </c>
      <c r="F966" s="240"/>
      <c r="G966" s="2">
        <f t="shared" si="16"/>
        <v>-312.7</v>
      </c>
    </row>
    <row r="967" spans="1:7">
      <c r="B967" s="526"/>
      <c r="C967" s="526"/>
      <c r="D967" t="s">
        <v>18</v>
      </c>
      <c r="E967" s="240">
        <v>60</v>
      </c>
      <c r="F967" s="240"/>
      <c r="G967" s="2">
        <f t="shared" si="16"/>
        <v>-252.7</v>
      </c>
    </row>
    <row r="968" spans="1:7">
      <c r="B968" s="526"/>
      <c r="C968" s="526"/>
      <c r="D968" t="s">
        <v>19</v>
      </c>
      <c r="E968" s="240">
        <v>5</v>
      </c>
      <c r="F968" s="240"/>
      <c r="G968" s="2">
        <f t="shared" si="16"/>
        <v>-247.7</v>
      </c>
    </row>
    <row r="969" spans="1:7">
      <c r="A969" s="7">
        <v>45900</v>
      </c>
      <c r="B969" s="526" t="s">
        <v>143</v>
      </c>
      <c r="C969" s="526" t="s">
        <v>28</v>
      </c>
      <c r="D969" t="s">
        <v>18</v>
      </c>
      <c r="E969" s="240"/>
      <c r="F969" s="240">
        <v>60</v>
      </c>
      <c r="G969" s="2">
        <f t="shared" si="16"/>
        <v>-307.7</v>
      </c>
    </row>
    <row r="970" spans="1:7">
      <c r="A970" s="7">
        <v>45900</v>
      </c>
      <c r="B970" s="526" t="s">
        <v>143</v>
      </c>
      <c r="C970" s="526" t="s">
        <v>28</v>
      </c>
      <c r="D970" t="s">
        <v>19</v>
      </c>
      <c r="E970" s="240"/>
      <c r="F970" s="240">
        <v>5</v>
      </c>
      <c r="G970" s="2">
        <f t="shared" si="16"/>
        <v>-312.7</v>
      </c>
    </row>
    <row r="971" spans="1:7">
      <c r="A971" s="88">
        <v>45930</v>
      </c>
      <c r="B971" s="525" t="s">
        <v>14</v>
      </c>
      <c r="C971" s="525" t="s">
        <v>85</v>
      </c>
      <c r="D971" t="s">
        <v>16</v>
      </c>
      <c r="E971" s="240">
        <v>71.099999999999994</v>
      </c>
      <c r="G971" s="2">
        <f t="shared" si="16"/>
        <v>-241.6</v>
      </c>
    </row>
    <row r="972" spans="1:7">
      <c r="B972" s="526"/>
      <c r="C972" s="526"/>
      <c r="D972" t="s">
        <v>17</v>
      </c>
      <c r="E972" s="26">
        <v>33</v>
      </c>
      <c r="G972" s="2">
        <f t="shared" si="16"/>
        <v>-208.6</v>
      </c>
    </row>
    <row r="973" spans="1:7">
      <c r="B973" s="526"/>
      <c r="C973" s="526"/>
      <c r="D973" t="s">
        <v>18</v>
      </c>
      <c r="E973" s="26">
        <v>60</v>
      </c>
      <c r="G973" s="2">
        <f t="shared" si="16"/>
        <v>-148.6</v>
      </c>
    </row>
    <row r="974" spans="1:7">
      <c r="B974" s="526"/>
      <c r="C974" s="526"/>
      <c r="D974" t="s">
        <v>19</v>
      </c>
      <c r="E974" s="26">
        <v>5</v>
      </c>
      <c r="G974" s="2">
        <f t="shared" si="16"/>
        <v>-143.6</v>
      </c>
    </row>
    <row r="975" spans="1:7">
      <c r="B975" s="526"/>
      <c r="C975" s="526"/>
      <c r="D975" t="s">
        <v>86</v>
      </c>
      <c r="E975" s="240">
        <v>10</v>
      </c>
      <c r="F975" s="26"/>
      <c r="G975" s="2">
        <f t="shared" si="16"/>
        <v>-133.6</v>
      </c>
    </row>
    <row r="976" spans="1:7">
      <c r="A976" s="7">
        <v>45905</v>
      </c>
      <c r="B976" s="526"/>
      <c r="C976" s="526" t="s">
        <v>53</v>
      </c>
      <c r="D976" t="s">
        <v>86</v>
      </c>
      <c r="E976" s="240"/>
      <c r="F976" s="26">
        <v>10</v>
      </c>
      <c r="G976" s="2">
        <f t="shared" si="16"/>
        <v>-143.6</v>
      </c>
    </row>
    <row r="977" spans="1:18">
      <c r="A977" s="7">
        <v>45930</v>
      </c>
      <c r="B977" s="526" t="s">
        <v>145</v>
      </c>
      <c r="C977" s="526" t="s">
        <v>53</v>
      </c>
      <c r="D977" t="s">
        <v>18</v>
      </c>
      <c r="E977" s="240"/>
      <c r="F977" s="26">
        <v>60</v>
      </c>
      <c r="G977" s="2">
        <f t="shared" si="16"/>
        <v>-203.6</v>
      </c>
    </row>
    <row r="978" spans="1:18">
      <c r="A978" s="7">
        <v>45930</v>
      </c>
      <c r="B978" s="526" t="s">
        <v>145</v>
      </c>
      <c r="C978" s="526" t="s">
        <v>53</v>
      </c>
      <c r="D978" t="s">
        <v>19</v>
      </c>
      <c r="E978" s="240"/>
      <c r="F978" s="26">
        <v>5</v>
      </c>
      <c r="G978" s="2">
        <f t="shared" si="16"/>
        <v>-208.6</v>
      </c>
    </row>
    <row r="979" spans="1:18">
      <c r="A979" s="88">
        <v>45961</v>
      </c>
      <c r="B979" s="525" t="s">
        <v>14</v>
      </c>
      <c r="C979" s="525" t="s">
        <v>30</v>
      </c>
      <c r="D979" t="s">
        <v>16</v>
      </c>
      <c r="E979" s="2">
        <v>74.099999999999994</v>
      </c>
      <c r="G979" s="2">
        <f t="shared" si="16"/>
        <v>-134.5</v>
      </c>
    </row>
    <row r="980" spans="1:18">
      <c r="A980" s="86"/>
      <c r="B980" s="526"/>
      <c r="C980" s="526"/>
      <c r="D980" t="s">
        <v>17</v>
      </c>
      <c r="E980" s="2">
        <v>45</v>
      </c>
      <c r="G980" s="2">
        <f t="shared" si="16"/>
        <v>-89.5</v>
      </c>
    </row>
    <row r="981" spans="1:18">
      <c r="A981" s="86"/>
      <c r="B981" s="526"/>
      <c r="C981" s="526"/>
      <c r="D981" t="s">
        <v>18</v>
      </c>
      <c r="E981" s="26">
        <v>60</v>
      </c>
      <c r="G981" s="2">
        <f t="shared" si="16"/>
        <v>-29.5</v>
      </c>
    </row>
    <row r="982" spans="1:18" ht="15.75">
      <c r="A982" s="86"/>
      <c r="B982" s="526"/>
      <c r="C982" s="526"/>
      <c r="D982" t="s">
        <v>19</v>
      </c>
      <c r="E982" s="26">
        <v>5</v>
      </c>
      <c r="G982" s="2">
        <f t="shared" si="16"/>
        <v>-24.5</v>
      </c>
      <c r="L982" s="426"/>
      <c r="M982" s="426"/>
      <c r="N982" s="426"/>
      <c r="O982" s="426"/>
      <c r="P982" s="426"/>
      <c r="Q982" s="426"/>
      <c r="R982" s="426"/>
    </row>
    <row r="983" spans="1:18">
      <c r="A983" s="7">
        <v>45961</v>
      </c>
      <c r="B983" s="526" t="s">
        <v>118</v>
      </c>
      <c r="C983" s="526" t="s">
        <v>30</v>
      </c>
      <c r="D983" t="s">
        <v>18</v>
      </c>
      <c r="E983" s="26"/>
      <c r="F983" s="26">
        <v>60</v>
      </c>
      <c r="G983" s="2">
        <f t="shared" si="16"/>
        <v>-84.5</v>
      </c>
      <c r="L983" s="423"/>
      <c r="M983" s="367"/>
      <c r="N983" s="367"/>
      <c r="O983" s="324"/>
      <c r="P983" s="424"/>
      <c r="Q983" s="424"/>
      <c r="R983" s="247"/>
    </row>
    <row r="984" spans="1:18">
      <c r="A984" s="7">
        <v>45961</v>
      </c>
      <c r="B984" s="526" t="s">
        <v>118</v>
      </c>
      <c r="C984" s="526" t="s">
        <v>30</v>
      </c>
      <c r="D984" t="s">
        <v>19</v>
      </c>
      <c r="E984" s="26"/>
      <c r="F984" s="26">
        <v>5</v>
      </c>
      <c r="G984" s="2">
        <f>+G983+E984-F984</f>
        <v>-89.5</v>
      </c>
      <c r="L984" s="425"/>
      <c r="M984" s="324"/>
      <c r="N984" s="324"/>
      <c r="O984" s="324"/>
      <c r="P984" s="424"/>
      <c r="Q984" s="424"/>
      <c r="R984" s="247"/>
    </row>
    <row r="985" spans="1:18">
      <c r="A985" s="88">
        <v>45991</v>
      </c>
      <c r="B985" s="525" t="s">
        <v>14</v>
      </c>
      <c r="C985" s="525" t="s">
        <v>33</v>
      </c>
      <c r="D985" t="s">
        <v>16</v>
      </c>
      <c r="E985" s="26">
        <v>73.2</v>
      </c>
      <c r="G985" s="2">
        <f>+G984+E985-F985</f>
        <v>-16.299999999999997</v>
      </c>
      <c r="L985" s="425"/>
      <c r="M985" s="324"/>
      <c r="N985" s="324"/>
      <c r="O985" s="324"/>
      <c r="P985" s="424"/>
      <c r="Q985" s="424"/>
      <c r="R985" s="247"/>
    </row>
    <row r="986" spans="1:18">
      <c r="A986" s="86"/>
      <c r="B986" s="526"/>
      <c r="C986" s="526"/>
      <c r="D986" t="s">
        <v>17</v>
      </c>
      <c r="E986" s="26">
        <v>44</v>
      </c>
      <c r="G986" s="2">
        <f>+G985+E986-F986</f>
        <v>27.700000000000003</v>
      </c>
      <c r="L986" s="425"/>
      <c r="M986" s="324"/>
      <c r="N986" s="324"/>
      <c r="O986" s="324"/>
      <c r="P986" s="424"/>
      <c r="Q986" s="424"/>
      <c r="R986" s="247"/>
    </row>
    <row r="987" spans="1:18">
      <c r="A987" s="86"/>
      <c r="B987" s="526"/>
      <c r="C987" s="526"/>
      <c r="D987" t="s">
        <v>18</v>
      </c>
      <c r="E987" s="240">
        <v>60</v>
      </c>
      <c r="G987" s="2">
        <f>+G986+E987-F987</f>
        <v>87.7</v>
      </c>
      <c r="L987" s="425"/>
      <c r="M987" s="324"/>
      <c r="N987" s="324"/>
      <c r="O987" s="324"/>
      <c r="P987" s="424"/>
      <c r="Q987" s="424"/>
      <c r="R987" s="247"/>
    </row>
    <row r="988" spans="1:18">
      <c r="A988" s="86"/>
      <c r="B988" s="526"/>
      <c r="C988" s="526"/>
      <c r="D988" t="s">
        <v>19</v>
      </c>
      <c r="E988" s="240">
        <v>5</v>
      </c>
      <c r="G988" s="2">
        <f>+G987+E988-F988</f>
        <v>92.7</v>
      </c>
      <c r="L988" s="425"/>
      <c r="M988" s="324"/>
      <c r="N988" s="324"/>
      <c r="O988" s="324"/>
      <c r="P988" s="424"/>
      <c r="Q988" s="424"/>
      <c r="R988" s="247"/>
    </row>
    <row r="989" spans="1:18">
      <c r="A989" s="7">
        <v>45991</v>
      </c>
      <c r="B989" s="526" t="s">
        <v>132</v>
      </c>
      <c r="C989" s="526" t="s">
        <v>33</v>
      </c>
      <c r="D989" t="s">
        <v>18</v>
      </c>
      <c r="E989" s="8"/>
      <c r="F989" s="240">
        <v>60</v>
      </c>
      <c r="G989" s="2">
        <f>+G988+E989-F989</f>
        <v>32.700000000000003</v>
      </c>
      <c r="L989" s="425"/>
      <c r="M989" s="324"/>
      <c r="N989" s="324"/>
      <c r="O989" s="324"/>
      <c r="P989" s="247"/>
      <c r="Q989" s="247"/>
      <c r="R989" s="247"/>
    </row>
    <row r="990" spans="1:18">
      <c r="A990" s="7">
        <v>45991</v>
      </c>
      <c r="B990" s="526" t="s">
        <v>132</v>
      </c>
      <c r="C990" s="526" t="s">
        <v>33</v>
      </c>
      <c r="D990" t="s">
        <v>19</v>
      </c>
      <c r="E990" s="8"/>
      <c r="F990" s="240">
        <v>5</v>
      </c>
      <c r="G990" s="2">
        <f>+G989+E990-F990</f>
        <v>27.700000000000003</v>
      </c>
      <c r="I990" s="542" t="s">
        <v>615</v>
      </c>
      <c r="J990" s="542"/>
      <c r="K990" s="542"/>
      <c r="L990" s="425"/>
      <c r="M990" s="324"/>
      <c r="N990" s="324"/>
      <c r="O990" s="324"/>
      <c r="P990" s="247"/>
      <c r="Q990" s="247"/>
      <c r="R990" s="247"/>
    </row>
    <row r="991" spans="1:18">
      <c r="A991" s="7">
        <v>46042</v>
      </c>
      <c r="B991" s="526">
        <v>32365</v>
      </c>
      <c r="C991" s="526" t="s">
        <v>33</v>
      </c>
      <c r="D991" t="s">
        <v>17</v>
      </c>
      <c r="E991" s="8"/>
      <c r="F991" s="240">
        <v>27.7</v>
      </c>
      <c r="G991" s="2">
        <f t="shared" ref="G991:G996" si="17">+G990+E991-F991</f>
        <v>0</v>
      </c>
      <c r="I991" s="525"/>
      <c r="J991" s="525"/>
      <c r="K991" s="525"/>
      <c r="L991" s="425"/>
      <c r="M991" s="324"/>
      <c r="N991" s="324"/>
      <c r="O991" s="324"/>
      <c r="P991" s="247"/>
      <c r="Q991" s="247"/>
      <c r="R991" s="247"/>
    </row>
    <row r="992" spans="1:18">
      <c r="A992" s="44">
        <v>46022</v>
      </c>
      <c r="B992" s="525" t="s">
        <v>14</v>
      </c>
      <c r="C992" s="525" t="s">
        <v>34</v>
      </c>
      <c r="D992" t="s">
        <v>16</v>
      </c>
      <c r="E992" s="99">
        <v>79.2</v>
      </c>
      <c r="F992" s="99"/>
      <c r="G992" s="2">
        <f t="shared" si="17"/>
        <v>79.2</v>
      </c>
      <c r="H992" s="525">
        <v>2025</v>
      </c>
      <c r="I992" s="525" t="s">
        <v>33</v>
      </c>
      <c r="J992" t="s">
        <v>17</v>
      </c>
      <c r="K992" s="26">
        <f>E986-16.3</f>
        <v>27.7</v>
      </c>
      <c r="L992" s="425"/>
      <c r="M992" s="324"/>
      <c r="N992" s="324"/>
      <c r="O992" s="324"/>
      <c r="P992" s="247"/>
      <c r="Q992" s="247"/>
      <c r="R992" s="247"/>
    </row>
    <row r="993" spans="1:18">
      <c r="A993" s="62"/>
      <c r="B993" s="60"/>
      <c r="C993" s="60"/>
      <c r="D993" t="s">
        <v>17</v>
      </c>
      <c r="E993" s="99">
        <v>44</v>
      </c>
      <c r="F993" s="99"/>
      <c r="G993" s="2">
        <f t="shared" si="17"/>
        <v>123.2</v>
      </c>
      <c r="I993" s="525" t="s">
        <v>34</v>
      </c>
      <c r="J993" t="s">
        <v>16</v>
      </c>
      <c r="K993" s="2">
        <v>79.2</v>
      </c>
      <c r="L993" s="425"/>
      <c r="M993" s="324"/>
      <c r="N993" s="324"/>
      <c r="O993" s="324"/>
      <c r="P993" s="324"/>
      <c r="Q993" s="247"/>
      <c r="R993" s="247"/>
    </row>
    <row r="994" spans="1:18">
      <c r="A994" s="62"/>
      <c r="B994" s="60"/>
      <c r="C994" s="60"/>
      <c r="D994" t="s">
        <v>18</v>
      </c>
      <c r="E994" s="99">
        <v>60</v>
      </c>
      <c r="F994" s="99"/>
      <c r="G994" s="2">
        <f t="shared" si="17"/>
        <v>183.2</v>
      </c>
      <c r="I994" s="526"/>
      <c r="J994" t="s">
        <v>17</v>
      </c>
      <c r="K994" s="2">
        <v>44</v>
      </c>
      <c r="L994" s="423"/>
      <c r="M994" s="367"/>
      <c r="N994" s="367"/>
      <c r="O994" s="324"/>
      <c r="P994" s="424"/>
      <c r="Q994" s="424"/>
      <c r="R994" s="247"/>
    </row>
    <row r="995" spans="1:18">
      <c r="A995" s="62"/>
      <c r="B995" s="60"/>
      <c r="C995" s="60"/>
      <c r="D995" t="s">
        <v>19</v>
      </c>
      <c r="E995" s="99">
        <v>5</v>
      </c>
      <c r="F995" s="99"/>
      <c r="G995" s="2">
        <f t="shared" si="17"/>
        <v>188.2</v>
      </c>
      <c r="J995">
        <v>160</v>
      </c>
      <c r="K995" s="168">
        <f>SUM(K990:K994)</f>
        <v>150.9</v>
      </c>
      <c r="L995" s="383">
        <f>J995-K995</f>
        <v>9.0999999999999943</v>
      </c>
      <c r="M995" s="324"/>
      <c r="N995" s="324"/>
      <c r="O995" s="324"/>
      <c r="P995" s="424"/>
      <c r="Q995" s="424"/>
      <c r="R995" s="247"/>
    </row>
    <row r="996" spans="1:18">
      <c r="A996" s="86">
        <v>46022</v>
      </c>
      <c r="B996" s="526" t="s">
        <v>121</v>
      </c>
      <c r="C996" s="65" t="s">
        <v>34</v>
      </c>
      <c r="D996" t="s">
        <v>18</v>
      </c>
      <c r="E996" s="282"/>
      <c r="F996" s="240">
        <v>60</v>
      </c>
      <c r="G996" s="2">
        <f t="shared" si="17"/>
        <v>128.19999999999999</v>
      </c>
      <c r="L996" s="425"/>
      <c r="M996" s="324"/>
      <c r="N996" s="324"/>
      <c r="O996" s="324"/>
      <c r="P996" s="424"/>
      <c r="Q996" s="424"/>
      <c r="R996" s="247"/>
    </row>
    <row r="997" spans="1:18">
      <c r="A997" s="86">
        <v>46022</v>
      </c>
      <c r="B997" s="526" t="s">
        <v>121</v>
      </c>
      <c r="C997" s="65" t="s">
        <v>34</v>
      </c>
      <c r="D997" t="s">
        <v>19</v>
      </c>
      <c r="E997" s="282"/>
      <c r="F997" s="240">
        <v>5</v>
      </c>
      <c r="G997" s="2">
        <f>+G996+E997-F997</f>
        <v>123.19999999999999</v>
      </c>
      <c r="L997" s="425"/>
      <c r="M997" s="324"/>
      <c r="N997" s="324"/>
      <c r="O997" s="324"/>
      <c r="P997" s="424"/>
      <c r="Q997" s="424"/>
      <c r="R997" s="247"/>
    </row>
    <row r="998" spans="1:18">
      <c r="A998" s="7">
        <v>46042</v>
      </c>
      <c r="B998" s="526">
        <v>32365</v>
      </c>
      <c r="C998" s="526" t="s">
        <v>34</v>
      </c>
      <c r="D998" t="s">
        <v>16</v>
      </c>
      <c r="F998" s="2">
        <v>79.2</v>
      </c>
      <c r="G998" s="2">
        <f>+G997+E998-F998</f>
        <v>43.999999999999986</v>
      </c>
      <c r="L998" s="425"/>
      <c r="M998" s="324"/>
      <c r="N998" s="324"/>
      <c r="O998" s="324"/>
      <c r="P998" s="424"/>
      <c r="Q998" s="424"/>
      <c r="R998" s="247"/>
    </row>
    <row r="999" spans="1:18">
      <c r="A999" s="7">
        <v>46042</v>
      </c>
      <c r="B999" s="526">
        <v>32365</v>
      </c>
      <c r="C999" s="526" t="s">
        <v>34</v>
      </c>
      <c r="D999" t="s">
        <v>17</v>
      </c>
      <c r="F999" s="2">
        <v>44</v>
      </c>
      <c r="G999" s="2">
        <f>+G998+E999-F999</f>
        <v>0</v>
      </c>
      <c r="L999" s="425"/>
      <c r="M999" s="324"/>
      <c r="N999" s="324"/>
      <c r="O999" s="324"/>
      <c r="P999" s="424"/>
      <c r="Q999" s="424"/>
      <c r="R999" s="247"/>
    </row>
    <row r="1000" spans="1:18">
      <c r="A1000" s="88">
        <v>46053</v>
      </c>
      <c r="B1000" s="525" t="s">
        <v>14</v>
      </c>
      <c r="C1000" s="525" t="s">
        <v>15</v>
      </c>
      <c r="D1000" t="s">
        <v>16</v>
      </c>
      <c r="E1000" s="26">
        <v>75.5</v>
      </c>
      <c r="G1000" s="2">
        <f>+G999+E1000-F1000</f>
        <v>75.5</v>
      </c>
      <c r="L1000" s="425"/>
      <c r="M1000" s="324"/>
      <c r="N1000" s="324"/>
      <c r="O1000" s="324"/>
      <c r="P1000" s="247"/>
      <c r="Q1000" s="247"/>
      <c r="R1000" s="247"/>
    </row>
    <row r="1001" spans="1:18">
      <c r="A1001" s="86"/>
      <c r="B1001" s="526"/>
      <c r="C1001" s="526"/>
      <c r="D1001" t="s">
        <v>17</v>
      </c>
      <c r="E1001" s="26">
        <v>45</v>
      </c>
      <c r="G1001" s="2">
        <f>+G1000+E1001-F1001</f>
        <v>120.5</v>
      </c>
      <c r="I1001" s="525"/>
      <c r="K1001" s="26"/>
      <c r="L1001" s="423"/>
      <c r="M1001" s="367"/>
      <c r="N1001" s="367"/>
      <c r="O1001" s="324"/>
      <c r="P1001" s="424"/>
      <c r="Q1001" s="424"/>
      <c r="R1001" s="247"/>
    </row>
    <row r="1002" spans="1:18">
      <c r="A1002" s="86"/>
      <c r="B1002" s="526"/>
      <c r="C1002" s="526"/>
      <c r="D1002" t="s">
        <v>18</v>
      </c>
      <c r="E1002" s="240">
        <v>60</v>
      </c>
      <c r="G1002" s="2">
        <f>+G1001+E1002-F1002</f>
        <v>180.5</v>
      </c>
      <c r="I1002" s="526"/>
      <c r="K1002" s="26"/>
      <c r="L1002" s="425"/>
      <c r="M1002" s="324"/>
      <c r="N1002" s="324"/>
      <c r="O1002" s="324"/>
      <c r="P1002" s="424"/>
      <c r="Q1002" s="424"/>
      <c r="R1002" s="247"/>
    </row>
    <row r="1003" spans="1:18">
      <c r="A1003" s="86"/>
      <c r="B1003" s="526"/>
      <c r="C1003" s="526"/>
      <c r="D1003" t="s">
        <v>19</v>
      </c>
      <c r="E1003" s="240">
        <v>5</v>
      </c>
      <c r="G1003" s="2">
        <f>+G1002+E1003-F1003</f>
        <v>185.5</v>
      </c>
      <c r="K1003" s="26"/>
      <c r="L1003" s="425"/>
      <c r="M1003" s="324"/>
      <c r="N1003" s="324"/>
      <c r="O1003" s="324"/>
      <c r="P1003" s="424"/>
      <c r="Q1003" s="424"/>
      <c r="R1003" s="247"/>
    </row>
    <row r="1004" spans="1:18">
      <c r="A1004" s="86">
        <v>46053</v>
      </c>
      <c r="B1004" s="526" t="s">
        <v>119</v>
      </c>
      <c r="C1004" s="526" t="s">
        <v>15</v>
      </c>
      <c r="D1004" t="s">
        <v>18</v>
      </c>
      <c r="E1004" s="240"/>
      <c r="F1004" s="240">
        <v>60</v>
      </c>
      <c r="G1004" s="2">
        <f>+G1003+E1004-F1004</f>
        <v>125.5</v>
      </c>
      <c r="L1004" s="425"/>
      <c r="M1004" s="324"/>
      <c r="N1004" s="324"/>
      <c r="O1004" s="324"/>
      <c r="P1004" s="424"/>
      <c r="Q1004" s="424"/>
      <c r="R1004" s="247"/>
    </row>
    <row r="1005" spans="1:18">
      <c r="A1005" s="86">
        <v>46053</v>
      </c>
      <c r="B1005" s="526" t="s">
        <v>119</v>
      </c>
      <c r="C1005" s="526" t="s">
        <v>15</v>
      </c>
      <c r="D1005" t="s">
        <v>19</v>
      </c>
      <c r="E1005" s="240"/>
      <c r="F1005" s="240">
        <v>5</v>
      </c>
      <c r="G1005" s="2">
        <f>+G1004+E1005-F1005</f>
        <v>120.5</v>
      </c>
      <c r="K1005" s="26"/>
      <c r="L1005" s="425"/>
      <c r="M1005" s="324"/>
      <c r="N1005" s="324"/>
      <c r="O1005" s="324"/>
      <c r="P1005" s="424"/>
      <c r="Q1005" s="424"/>
      <c r="R1005" s="247"/>
    </row>
    <row r="1006" spans="1:18">
      <c r="A1006" s="7">
        <v>46079</v>
      </c>
      <c r="B1006" s="526">
        <v>32572</v>
      </c>
      <c r="C1006" s="526" t="s">
        <v>15</v>
      </c>
      <c r="D1006" t="s">
        <v>16</v>
      </c>
      <c r="F1006" s="2">
        <v>75.5</v>
      </c>
      <c r="G1006" s="2">
        <f>+G1005+E1006-F1006</f>
        <v>45</v>
      </c>
      <c r="I1006" s="525" t="s">
        <v>15</v>
      </c>
      <c r="J1006" t="s">
        <v>16</v>
      </c>
      <c r="K1006" s="26">
        <v>75.5</v>
      </c>
      <c r="L1006" s="425"/>
      <c r="M1006" s="324"/>
      <c r="N1006" s="324"/>
      <c r="O1006" s="324"/>
      <c r="P1006" s="424"/>
      <c r="Q1006" s="424"/>
      <c r="R1006" s="247"/>
    </row>
    <row r="1007" spans="1:18">
      <c r="A1007" s="7">
        <v>46079</v>
      </c>
      <c r="B1007" s="526">
        <v>32572</v>
      </c>
      <c r="C1007" s="526" t="s">
        <v>15</v>
      </c>
      <c r="D1007" t="s">
        <v>17</v>
      </c>
      <c r="F1007" s="2">
        <v>45</v>
      </c>
      <c r="G1007" s="2">
        <f>+G1006+E1007-F1007</f>
        <v>0</v>
      </c>
      <c r="I1007" s="526"/>
      <c r="J1007" t="s">
        <v>17</v>
      </c>
      <c r="K1007" s="26">
        <v>45</v>
      </c>
      <c r="L1007" s="423"/>
      <c r="M1007" s="367"/>
      <c r="N1007" s="367"/>
      <c r="O1007" s="324"/>
      <c r="P1007" s="424"/>
      <c r="Q1007" s="247"/>
      <c r="R1007" s="247"/>
    </row>
    <row r="1008" spans="1:18">
      <c r="A1008" s="88">
        <v>46081</v>
      </c>
      <c r="B1008" s="525" t="s">
        <v>14</v>
      </c>
      <c r="C1008" s="525" t="s">
        <v>20</v>
      </c>
      <c r="D1008" t="s">
        <v>16</v>
      </c>
      <c r="E1008" s="240">
        <v>73.7</v>
      </c>
      <c r="G1008" s="2">
        <f>+G1007+E1008-F1008</f>
        <v>73.7</v>
      </c>
      <c r="K1008" s="26">
        <f>SUM(K1006:K1007)</f>
        <v>120.5</v>
      </c>
      <c r="L1008" s="425"/>
      <c r="M1008" s="324"/>
      <c r="N1008" s="324"/>
      <c r="O1008" s="324"/>
      <c r="P1008" s="383"/>
      <c r="Q1008" s="247"/>
      <c r="R1008" s="247"/>
    </row>
    <row r="1009" spans="1:18">
      <c r="B1009" s="526"/>
      <c r="C1009" s="526"/>
      <c r="D1009" t="s">
        <v>17</v>
      </c>
      <c r="E1009" s="8">
        <v>45</v>
      </c>
      <c r="G1009" s="2">
        <f>+G1008+E1009-F1009</f>
        <v>118.7</v>
      </c>
      <c r="L1009" s="425"/>
      <c r="M1009" s="324"/>
      <c r="N1009" s="324"/>
      <c r="O1009" s="324"/>
      <c r="P1009" s="383"/>
      <c r="Q1009" s="247"/>
      <c r="R1009" s="247"/>
    </row>
    <row r="1010" spans="1:18">
      <c r="B1010" s="526"/>
      <c r="C1010" s="526"/>
      <c r="D1010" t="s">
        <v>18</v>
      </c>
      <c r="E1010" s="8">
        <v>56</v>
      </c>
      <c r="G1010" s="2">
        <f t="shared" ref="G993:G1056" si="18">+G1009+E1010-F1010</f>
        <v>174.7</v>
      </c>
      <c r="I1010" s="542" t="s">
        <v>615</v>
      </c>
      <c r="J1010" s="542"/>
      <c r="K1010" s="542"/>
      <c r="L1010" s="425"/>
      <c r="M1010" s="324"/>
      <c r="N1010" s="324"/>
      <c r="O1010" s="324"/>
      <c r="P1010" s="383"/>
      <c r="Q1010" s="247"/>
      <c r="R1010" s="247"/>
    </row>
    <row r="1011" spans="1:18">
      <c r="B1011" s="526"/>
      <c r="C1011" s="526"/>
      <c r="D1011" t="s">
        <v>19</v>
      </c>
      <c r="E1011" s="8">
        <v>5</v>
      </c>
      <c r="G1011" s="2">
        <f t="shared" si="18"/>
        <v>179.7</v>
      </c>
      <c r="H1011" s="525">
        <v>2026</v>
      </c>
      <c r="I1011" s="525" t="s">
        <v>20</v>
      </c>
      <c r="J1011" t="s">
        <v>16</v>
      </c>
      <c r="K1011" s="240">
        <v>73.7</v>
      </c>
      <c r="L1011" s="425"/>
      <c r="M1011" s="324"/>
      <c r="N1011" s="324"/>
      <c r="O1011" s="324"/>
      <c r="P1011" s="424"/>
      <c r="Q1011" s="383"/>
      <c r="R1011" s="247"/>
    </row>
    <row r="1012" spans="1:18">
      <c r="A1012" s="86">
        <v>46081</v>
      </c>
      <c r="B1012" s="526" t="s">
        <v>135</v>
      </c>
      <c r="C1012" s="526" t="s">
        <v>20</v>
      </c>
      <c r="D1012" t="s">
        <v>18</v>
      </c>
      <c r="E1012" s="240"/>
      <c r="F1012" s="240">
        <v>56</v>
      </c>
      <c r="G1012" s="2">
        <f t="shared" si="18"/>
        <v>123.69999999999999</v>
      </c>
      <c r="I1012" s="526"/>
      <c r="J1012" t="s">
        <v>17</v>
      </c>
      <c r="K1012" s="8">
        <v>45</v>
      </c>
      <c r="L1012" s="425"/>
      <c r="M1012" s="324"/>
      <c r="N1012" s="324"/>
      <c r="O1012" s="324"/>
      <c r="P1012" s="424"/>
      <c r="Q1012" s="383"/>
      <c r="R1012" s="247"/>
    </row>
    <row r="1013" spans="1:18">
      <c r="A1013" s="86">
        <v>46081</v>
      </c>
      <c r="B1013" s="526" t="s">
        <v>135</v>
      </c>
      <c r="C1013" s="526" t="s">
        <v>20</v>
      </c>
      <c r="D1013" t="s">
        <v>19</v>
      </c>
      <c r="E1013" s="240"/>
      <c r="F1013" s="240">
        <v>5</v>
      </c>
      <c r="G1013" s="2">
        <f t="shared" si="18"/>
        <v>118.69999999999999</v>
      </c>
      <c r="K1013" s="359">
        <f>SUM(K1011:K1012)</f>
        <v>118.7</v>
      </c>
      <c r="L1013" s="425"/>
      <c r="M1013" s="324"/>
      <c r="N1013" s="324"/>
      <c r="O1013" s="324"/>
      <c r="P1013" s="424"/>
      <c r="Q1013" s="383"/>
      <c r="R1013" s="247"/>
    </row>
    <row r="1014" spans="1:18">
      <c r="A1014" s="7">
        <v>46101</v>
      </c>
      <c r="B1014" s="526">
        <v>32727</v>
      </c>
      <c r="C1014" s="526" t="s">
        <v>20</v>
      </c>
      <c r="D1014" t="s">
        <v>16</v>
      </c>
      <c r="F1014" s="2">
        <v>73.7</v>
      </c>
      <c r="G1014" s="2">
        <f t="shared" si="18"/>
        <v>44.999999999999986</v>
      </c>
      <c r="L1014" s="425"/>
      <c r="M1014" s="324"/>
      <c r="N1014" s="324"/>
      <c r="O1014" s="324"/>
      <c r="P1014" s="424"/>
      <c r="Q1014" s="383"/>
      <c r="R1014" s="247"/>
    </row>
    <row r="1015" spans="1:18">
      <c r="A1015" s="7">
        <v>46101</v>
      </c>
      <c r="B1015" s="526">
        <v>32727</v>
      </c>
      <c r="C1015" s="526" t="s">
        <v>20</v>
      </c>
      <c r="D1015" t="s">
        <v>17</v>
      </c>
      <c r="F1015" s="2">
        <v>45</v>
      </c>
      <c r="G1015" s="2">
        <f t="shared" si="18"/>
        <v>0</v>
      </c>
      <c r="L1015" s="423"/>
      <c r="M1015" s="367"/>
      <c r="N1015" s="367"/>
      <c r="O1015" s="324"/>
      <c r="P1015" s="247"/>
      <c r="Q1015" s="247"/>
      <c r="R1015" s="247"/>
    </row>
    <row r="1016" spans="1:18">
      <c r="A1016" s="88">
        <v>46112</v>
      </c>
      <c r="B1016" s="525" t="s">
        <v>14</v>
      </c>
      <c r="C1016" s="525" t="s">
        <v>23</v>
      </c>
      <c r="D1016" s="339" t="s">
        <v>16</v>
      </c>
      <c r="E1016" s="79">
        <v>71.5</v>
      </c>
      <c r="G1016" s="2">
        <f t="shared" si="18"/>
        <v>71.5</v>
      </c>
      <c r="L1016" s="425"/>
      <c r="M1016" s="324"/>
      <c r="N1016" s="324"/>
      <c r="O1016" s="324"/>
      <c r="P1016" s="247"/>
      <c r="Q1016" s="247"/>
      <c r="R1016" s="247"/>
    </row>
    <row r="1017" spans="1:18">
      <c r="B1017" s="526"/>
      <c r="C1017" s="526"/>
      <c r="D1017" t="s">
        <v>17</v>
      </c>
      <c r="E1017" s="2">
        <v>68</v>
      </c>
      <c r="G1017" s="2">
        <f t="shared" si="18"/>
        <v>139.5</v>
      </c>
      <c r="L1017" s="425"/>
      <c r="M1017" s="324"/>
      <c r="N1017" s="324"/>
      <c r="O1017" s="324"/>
      <c r="P1017" s="383"/>
      <c r="Q1017" s="247"/>
      <c r="R1017" s="247"/>
    </row>
    <row r="1018" spans="1:18">
      <c r="B1018" s="526"/>
      <c r="C1018" s="526"/>
      <c r="D1018" t="s">
        <v>18</v>
      </c>
      <c r="E1018" s="2">
        <v>60</v>
      </c>
      <c r="G1018" s="2">
        <f t="shared" si="18"/>
        <v>199.5</v>
      </c>
      <c r="L1018" s="425"/>
      <c r="M1018" s="324"/>
      <c r="N1018" s="324"/>
      <c r="O1018" s="324"/>
      <c r="P1018" s="383"/>
      <c r="Q1018" s="247"/>
      <c r="R1018" s="247"/>
    </row>
    <row r="1019" spans="1:18">
      <c r="B1019" s="526"/>
      <c r="C1019" s="526"/>
      <c r="D1019" t="s">
        <v>19</v>
      </c>
      <c r="E1019" s="2">
        <v>5</v>
      </c>
      <c r="G1019" s="2">
        <f t="shared" si="18"/>
        <v>204.5</v>
      </c>
      <c r="L1019" s="425"/>
      <c r="M1019" s="324"/>
      <c r="N1019" s="324"/>
      <c r="O1019" s="324"/>
      <c r="P1019" s="383"/>
      <c r="Q1019" s="383"/>
      <c r="R1019" s="247"/>
    </row>
    <row r="1020" spans="1:18">
      <c r="A1020" s="86">
        <v>46112</v>
      </c>
      <c r="B1020" s="526" t="s">
        <v>124</v>
      </c>
      <c r="C1020" s="526" t="s">
        <v>23</v>
      </c>
      <c r="D1020" t="s">
        <v>18</v>
      </c>
      <c r="E1020" s="240"/>
      <c r="F1020" s="240">
        <v>60</v>
      </c>
      <c r="G1020" s="2">
        <f t="shared" si="18"/>
        <v>144.5</v>
      </c>
      <c r="L1020" s="425"/>
      <c r="M1020" s="324"/>
      <c r="N1020" s="324"/>
      <c r="O1020" s="324"/>
      <c r="P1020" s="383"/>
      <c r="Q1020" s="383"/>
      <c r="R1020" s="247"/>
    </row>
    <row r="1021" spans="1:18">
      <c r="A1021" s="86">
        <v>46112</v>
      </c>
      <c r="B1021" s="526" t="s">
        <v>124</v>
      </c>
      <c r="C1021" s="526" t="s">
        <v>23</v>
      </c>
      <c r="D1021" t="s">
        <v>19</v>
      </c>
      <c r="E1021" s="240"/>
      <c r="F1021" s="240">
        <v>5</v>
      </c>
      <c r="G1021" s="2">
        <f t="shared" si="18"/>
        <v>139.5</v>
      </c>
      <c r="L1021" s="425"/>
      <c r="M1021" s="324"/>
      <c r="N1021" s="324"/>
      <c r="O1021" s="324"/>
      <c r="P1021" s="247"/>
      <c r="Q1021" s="247"/>
      <c r="R1021" s="247"/>
    </row>
    <row r="1022" spans="1:18">
      <c r="B1022" s="526"/>
      <c r="C1022" s="526"/>
      <c r="G1022" s="2">
        <f t="shared" si="18"/>
        <v>139.5</v>
      </c>
      <c r="L1022" s="425"/>
      <c r="M1022" s="324"/>
      <c r="N1022" s="324"/>
      <c r="O1022" s="324"/>
      <c r="P1022" s="247"/>
      <c r="Q1022" s="247"/>
      <c r="R1022" s="247"/>
    </row>
    <row r="1023" spans="1:18">
      <c r="B1023" s="526"/>
      <c r="C1023" s="526"/>
      <c r="G1023" s="2">
        <f t="shared" si="18"/>
        <v>139.5</v>
      </c>
      <c r="L1023" s="425"/>
      <c r="M1023" s="324"/>
      <c r="N1023" s="324"/>
      <c r="O1023" s="324"/>
      <c r="P1023" s="247"/>
      <c r="Q1023" s="247"/>
      <c r="R1023" s="247"/>
    </row>
    <row r="1024" spans="1:18">
      <c r="B1024" s="526"/>
      <c r="C1024" s="526"/>
      <c r="G1024" s="2">
        <f t="shared" si="18"/>
        <v>139.5</v>
      </c>
      <c r="L1024" s="425"/>
      <c r="M1024" s="324"/>
      <c r="N1024" s="324"/>
      <c r="O1024" s="324"/>
      <c r="P1024" s="247"/>
      <c r="Q1024" s="247"/>
      <c r="R1024" s="151"/>
    </row>
    <row r="1025" spans="2:7">
      <c r="B1025" s="526"/>
      <c r="C1025" s="526"/>
      <c r="G1025" s="2">
        <f t="shared" si="18"/>
        <v>139.5</v>
      </c>
    </row>
    <row r="1026" spans="2:7">
      <c r="B1026" s="526"/>
      <c r="C1026" s="526"/>
      <c r="G1026" s="2">
        <f t="shared" si="18"/>
        <v>139.5</v>
      </c>
    </row>
    <row r="1027" spans="2:7">
      <c r="B1027" s="526"/>
      <c r="C1027" s="526"/>
      <c r="G1027" s="2">
        <f t="shared" si="18"/>
        <v>139.5</v>
      </c>
    </row>
    <row r="1028" spans="2:7">
      <c r="B1028" s="526"/>
      <c r="C1028" s="526"/>
      <c r="G1028" s="2">
        <f t="shared" si="18"/>
        <v>139.5</v>
      </c>
    </row>
    <row r="1029" spans="2:7">
      <c r="B1029" s="526"/>
      <c r="C1029" s="526"/>
      <c r="G1029" s="2">
        <f t="shared" si="18"/>
        <v>139.5</v>
      </c>
    </row>
    <row r="1030" spans="2:7">
      <c r="B1030" s="526"/>
      <c r="C1030" s="526"/>
      <c r="G1030" s="2">
        <f t="shared" si="18"/>
        <v>139.5</v>
      </c>
    </row>
    <row r="1031" spans="2:7">
      <c r="B1031" s="526"/>
      <c r="C1031" s="526"/>
      <c r="G1031" s="2">
        <f t="shared" si="18"/>
        <v>139.5</v>
      </c>
    </row>
    <row r="1032" spans="2:7">
      <c r="B1032" s="526"/>
      <c r="C1032" s="526"/>
      <c r="G1032" s="2">
        <f t="shared" si="18"/>
        <v>139.5</v>
      </c>
    </row>
    <row r="1033" spans="2:7">
      <c r="B1033" s="526"/>
      <c r="C1033" s="526"/>
      <c r="G1033" s="2">
        <f t="shared" si="18"/>
        <v>139.5</v>
      </c>
    </row>
    <row r="1034" spans="2:7">
      <c r="B1034" s="526"/>
      <c r="C1034" s="526"/>
      <c r="G1034" s="2">
        <f t="shared" si="18"/>
        <v>139.5</v>
      </c>
    </row>
    <row r="1035" spans="2:7">
      <c r="B1035" s="526"/>
      <c r="C1035" s="526"/>
      <c r="G1035" s="2">
        <f t="shared" si="18"/>
        <v>139.5</v>
      </c>
    </row>
    <row r="1036" spans="2:7">
      <c r="B1036" s="526"/>
      <c r="C1036" s="526"/>
      <c r="G1036" s="2">
        <f t="shared" si="18"/>
        <v>139.5</v>
      </c>
    </row>
    <row r="1037" spans="2:7">
      <c r="B1037" s="526"/>
      <c r="C1037" s="526"/>
      <c r="G1037" s="2">
        <f t="shared" si="18"/>
        <v>139.5</v>
      </c>
    </row>
    <row r="1038" spans="2:7">
      <c r="B1038" s="526"/>
      <c r="C1038" s="526"/>
      <c r="G1038" s="2">
        <f t="shared" si="18"/>
        <v>139.5</v>
      </c>
    </row>
    <row r="1039" spans="2:7">
      <c r="B1039" s="526"/>
      <c r="C1039" s="526"/>
      <c r="G1039" s="2">
        <f t="shared" si="18"/>
        <v>139.5</v>
      </c>
    </row>
    <row r="1040" spans="2:7">
      <c r="B1040" s="526"/>
      <c r="C1040" s="526"/>
      <c r="G1040" s="2">
        <f t="shared" si="18"/>
        <v>139.5</v>
      </c>
    </row>
    <row r="1041" spans="2:7">
      <c r="B1041" s="526"/>
      <c r="C1041" s="526"/>
      <c r="G1041" s="2">
        <f t="shared" si="18"/>
        <v>139.5</v>
      </c>
    </row>
    <row r="1042" spans="2:7">
      <c r="B1042" s="526"/>
      <c r="C1042" s="526"/>
      <c r="G1042" s="2">
        <f t="shared" si="18"/>
        <v>139.5</v>
      </c>
    </row>
    <row r="1043" spans="2:7">
      <c r="B1043" s="526"/>
      <c r="C1043" s="526"/>
      <c r="G1043" s="2">
        <f t="shared" si="18"/>
        <v>139.5</v>
      </c>
    </row>
    <row r="1044" spans="2:7">
      <c r="B1044" s="526"/>
      <c r="C1044" s="526"/>
      <c r="G1044" s="2">
        <f t="shared" si="18"/>
        <v>139.5</v>
      </c>
    </row>
    <row r="1045" spans="2:7">
      <c r="B1045" s="526"/>
      <c r="C1045" s="526"/>
      <c r="G1045" s="2">
        <f t="shared" si="18"/>
        <v>139.5</v>
      </c>
    </row>
    <row r="1046" spans="2:7">
      <c r="B1046" s="526"/>
      <c r="C1046" s="526"/>
      <c r="G1046" s="2">
        <f t="shared" si="18"/>
        <v>139.5</v>
      </c>
    </row>
    <row r="1047" spans="2:7">
      <c r="B1047" s="526"/>
      <c r="C1047" s="526"/>
      <c r="G1047" s="2">
        <f t="shared" si="18"/>
        <v>139.5</v>
      </c>
    </row>
    <row r="1048" spans="2:7">
      <c r="B1048" s="526"/>
      <c r="C1048" s="526"/>
      <c r="G1048" s="2">
        <f t="shared" si="18"/>
        <v>139.5</v>
      </c>
    </row>
    <row r="1049" spans="2:7">
      <c r="B1049" s="526"/>
      <c r="C1049" s="526"/>
      <c r="G1049" s="2">
        <f t="shared" si="18"/>
        <v>139.5</v>
      </c>
    </row>
    <row r="1050" spans="2:7">
      <c r="B1050" s="526"/>
      <c r="C1050" s="526"/>
      <c r="G1050" s="2">
        <f t="shared" si="18"/>
        <v>139.5</v>
      </c>
    </row>
    <row r="1051" spans="2:7">
      <c r="B1051" s="526"/>
      <c r="C1051" s="526"/>
      <c r="G1051" s="2">
        <f t="shared" si="18"/>
        <v>139.5</v>
      </c>
    </row>
    <row r="1052" spans="2:7">
      <c r="B1052" s="526"/>
      <c r="C1052" s="526"/>
      <c r="G1052" s="2">
        <f t="shared" si="18"/>
        <v>139.5</v>
      </c>
    </row>
    <row r="1053" spans="2:7">
      <c r="B1053" s="526"/>
      <c r="C1053" s="526"/>
      <c r="G1053" s="2">
        <f t="shared" si="18"/>
        <v>139.5</v>
      </c>
    </row>
    <row r="1054" spans="2:7">
      <c r="B1054" s="526"/>
      <c r="C1054" s="526"/>
      <c r="G1054" s="2">
        <f t="shared" si="18"/>
        <v>139.5</v>
      </c>
    </row>
    <row r="1055" spans="2:7">
      <c r="B1055" s="526"/>
      <c r="C1055" s="526"/>
      <c r="G1055" s="2">
        <f t="shared" si="18"/>
        <v>139.5</v>
      </c>
    </row>
    <row r="1056" spans="2:7">
      <c r="B1056" s="526"/>
      <c r="C1056" s="526"/>
      <c r="G1056" s="2">
        <f t="shared" si="18"/>
        <v>139.5</v>
      </c>
    </row>
    <row r="1057" spans="2:7">
      <c r="B1057" s="526"/>
      <c r="C1057" s="526"/>
      <c r="G1057" s="2">
        <f t="shared" ref="G1057:G1120" si="19">+G1056+E1057-F1057</f>
        <v>139.5</v>
      </c>
    </row>
    <row r="1058" spans="2:7">
      <c r="B1058" s="526"/>
      <c r="C1058" s="526"/>
      <c r="G1058" s="2">
        <f t="shared" si="19"/>
        <v>139.5</v>
      </c>
    </row>
    <row r="1059" spans="2:7">
      <c r="B1059" s="526"/>
      <c r="C1059" s="526"/>
      <c r="G1059" s="2">
        <f t="shared" si="19"/>
        <v>139.5</v>
      </c>
    </row>
    <row r="1060" spans="2:7">
      <c r="B1060" s="526"/>
      <c r="C1060" s="526"/>
      <c r="G1060" s="2">
        <f t="shared" si="19"/>
        <v>139.5</v>
      </c>
    </row>
    <row r="1061" spans="2:7">
      <c r="B1061" s="526"/>
      <c r="C1061" s="526"/>
      <c r="G1061" s="2">
        <f t="shared" si="19"/>
        <v>139.5</v>
      </c>
    </row>
    <row r="1062" spans="2:7">
      <c r="B1062" s="526"/>
      <c r="C1062" s="526"/>
      <c r="G1062" s="2">
        <f t="shared" si="19"/>
        <v>139.5</v>
      </c>
    </row>
    <row r="1063" spans="2:7">
      <c r="B1063" s="526"/>
      <c r="C1063" s="526"/>
      <c r="G1063" s="2">
        <f t="shared" si="19"/>
        <v>139.5</v>
      </c>
    </row>
    <row r="1064" spans="2:7">
      <c r="B1064" s="526"/>
      <c r="C1064" s="526"/>
      <c r="G1064" s="2">
        <f t="shared" si="19"/>
        <v>139.5</v>
      </c>
    </row>
    <row r="1065" spans="2:7">
      <c r="B1065" s="526"/>
      <c r="C1065" s="526"/>
      <c r="G1065" s="2">
        <f t="shared" si="19"/>
        <v>139.5</v>
      </c>
    </row>
    <row r="1066" spans="2:7">
      <c r="B1066" s="526"/>
      <c r="C1066" s="526"/>
      <c r="G1066" s="2">
        <f t="shared" si="19"/>
        <v>139.5</v>
      </c>
    </row>
    <row r="1067" spans="2:7">
      <c r="B1067" s="526"/>
      <c r="C1067" s="526"/>
      <c r="G1067" s="2">
        <f t="shared" si="19"/>
        <v>139.5</v>
      </c>
    </row>
    <row r="1068" spans="2:7">
      <c r="B1068" s="526"/>
      <c r="C1068" s="526"/>
      <c r="G1068" s="2">
        <f t="shared" si="19"/>
        <v>139.5</v>
      </c>
    </row>
    <row r="1069" spans="2:7">
      <c r="B1069" s="526"/>
      <c r="C1069" s="526"/>
      <c r="G1069" s="2">
        <f t="shared" si="19"/>
        <v>139.5</v>
      </c>
    </row>
    <row r="1070" spans="2:7">
      <c r="B1070" s="526"/>
      <c r="C1070" s="526"/>
      <c r="G1070" s="2">
        <f t="shared" si="19"/>
        <v>139.5</v>
      </c>
    </row>
    <row r="1071" spans="2:7">
      <c r="B1071" s="526"/>
      <c r="C1071" s="526"/>
      <c r="G1071" s="2">
        <f t="shared" si="19"/>
        <v>139.5</v>
      </c>
    </row>
    <row r="1072" spans="2:7">
      <c r="B1072" s="526"/>
      <c r="C1072" s="526"/>
      <c r="G1072" s="2">
        <f t="shared" si="19"/>
        <v>139.5</v>
      </c>
    </row>
    <row r="1073" spans="2:7">
      <c r="B1073" s="526"/>
      <c r="C1073" s="526"/>
      <c r="G1073" s="2">
        <f t="shared" si="19"/>
        <v>139.5</v>
      </c>
    </row>
    <row r="1074" spans="2:7">
      <c r="B1074" s="526"/>
      <c r="C1074" s="526"/>
      <c r="G1074" s="2">
        <f t="shared" si="19"/>
        <v>139.5</v>
      </c>
    </row>
    <row r="1075" spans="2:7">
      <c r="B1075" s="526"/>
      <c r="C1075" s="526"/>
      <c r="G1075" s="2">
        <f t="shared" si="19"/>
        <v>139.5</v>
      </c>
    </row>
    <row r="1076" spans="2:7">
      <c r="B1076" s="526"/>
      <c r="C1076" s="526"/>
      <c r="G1076" s="2">
        <f t="shared" si="19"/>
        <v>139.5</v>
      </c>
    </row>
    <row r="1077" spans="2:7">
      <c r="B1077" s="526"/>
      <c r="C1077" s="526"/>
      <c r="G1077" s="2">
        <f t="shared" si="19"/>
        <v>139.5</v>
      </c>
    </row>
    <row r="1078" spans="2:7">
      <c r="B1078" s="526"/>
      <c r="C1078" s="526"/>
      <c r="G1078" s="2">
        <f t="shared" si="19"/>
        <v>139.5</v>
      </c>
    </row>
    <row r="1079" spans="2:7">
      <c r="B1079" s="526"/>
      <c r="C1079" s="526"/>
      <c r="G1079" s="2">
        <f t="shared" si="19"/>
        <v>139.5</v>
      </c>
    </row>
    <row r="1080" spans="2:7">
      <c r="B1080" s="526"/>
      <c r="C1080" s="526"/>
      <c r="G1080" s="2">
        <f t="shared" si="19"/>
        <v>139.5</v>
      </c>
    </row>
    <row r="1081" spans="2:7">
      <c r="B1081" s="526"/>
      <c r="C1081" s="526"/>
      <c r="G1081" s="2">
        <f t="shared" si="19"/>
        <v>139.5</v>
      </c>
    </row>
    <row r="1082" spans="2:7">
      <c r="B1082" s="526"/>
      <c r="C1082" s="526"/>
      <c r="G1082" s="2">
        <f t="shared" si="19"/>
        <v>139.5</v>
      </c>
    </row>
    <row r="1083" spans="2:7">
      <c r="B1083" s="526"/>
      <c r="C1083" s="526"/>
      <c r="G1083" s="2">
        <f t="shared" si="19"/>
        <v>139.5</v>
      </c>
    </row>
    <row r="1084" spans="2:7">
      <c r="B1084" s="526"/>
      <c r="C1084" s="526"/>
      <c r="G1084" s="2">
        <f t="shared" si="19"/>
        <v>139.5</v>
      </c>
    </row>
    <row r="1085" spans="2:7">
      <c r="B1085" s="526"/>
      <c r="C1085" s="526"/>
      <c r="G1085" s="2">
        <f t="shared" si="19"/>
        <v>139.5</v>
      </c>
    </row>
    <row r="1086" spans="2:7">
      <c r="B1086" s="526"/>
      <c r="C1086" s="526"/>
      <c r="G1086" s="2">
        <f t="shared" si="19"/>
        <v>139.5</v>
      </c>
    </row>
    <row r="1087" spans="2:7">
      <c r="B1087" s="526"/>
      <c r="C1087" s="526"/>
      <c r="G1087" s="2">
        <f t="shared" si="19"/>
        <v>139.5</v>
      </c>
    </row>
    <row r="1088" spans="2:7">
      <c r="B1088" s="526"/>
      <c r="C1088" s="526"/>
      <c r="G1088" s="2">
        <f t="shared" si="19"/>
        <v>139.5</v>
      </c>
    </row>
    <row r="1089" spans="2:7">
      <c r="B1089" s="526"/>
      <c r="C1089" s="526"/>
      <c r="G1089" s="2">
        <f t="shared" si="19"/>
        <v>139.5</v>
      </c>
    </row>
    <row r="1090" spans="2:7">
      <c r="B1090" s="526"/>
      <c r="C1090" s="526"/>
      <c r="G1090" s="2">
        <f t="shared" si="19"/>
        <v>139.5</v>
      </c>
    </row>
    <row r="1091" spans="2:7">
      <c r="B1091" s="526"/>
      <c r="C1091" s="526"/>
      <c r="G1091" s="2">
        <f t="shared" si="19"/>
        <v>139.5</v>
      </c>
    </row>
    <row r="1092" spans="2:7">
      <c r="B1092" s="526"/>
      <c r="C1092" s="526"/>
      <c r="G1092" s="2">
        <f t="shared" si="19"/>
        <v>139.5</v>
      </c>
    </row>
    <row r="1093" spans="2:7">
      <c r="B1093" s="526"/>
      <c r="C1093" s="526"/>
      <c r="G1093" s="2">
        <f t="shared" si="19"/>
        <v>139.5</v>
      </c>
    </row>
    <row r="1094" spans="2:7">
      <c r="B1094" s="526"/>
      <c r="C1094" s="526"/>
      <c r="G1094" s="2">
        <f t="shared" si="19"/>
        <v>139.5</v>
      </c>
    </row>
    <row r="1095" spans="2:7">
      <c r="B1095" s="526"/>
      <c r="C1095" s="526"/>
      <c r="G1095" s="2">
        <f t="shared" si="19"/>
        <v>139.5</v>
      </c>
    </row>
    <row r="1096" spans="2:7">
      <c r="B1096" s="526"/>
      <c r="C1096" s="526"/>
      <c r="G1096" s="2">
        <f t="shared" si="19"/>
        <v>139.5</v>
      </c>
    </row>
    <row r="1097" spans="2:7">
      <c r="B1097" s="526"/>
      <c r="C1097" s="526"/>
      <c r="G1097" s="2">
        <f t="shared" si="19"/>
        <v>139.5</v>
      </c>
    </row>
    <row r="1098" spans="2:7">
      <c r="B1098" s="526"/>
      <c r="C1098" s="526"/>
      <c r="G1098" s="2">
        <f t="shared" si="19"/>
        <v>139.5</v>
      </c>
    </row>
    <row r="1099" spans="2:7">
      <c r="B1099" s="526"/>
      <c r="C1099" s="526"/>
      <c r="G1099" s="2">
        <f t="shared" si="19"/>
        <v>139.5</v>
      </c>
    </row>
    <row r="1100" spans="2:7">
      <c r="B1100" s="526"/>
      <c r="C1100" s="526"/>
      <c r="G1100" s="2">
        <f t="shared" si="19"/>
        <v>139.5</v>
      </c>
    </row>
    <row r="1101" spans="2:7">
      <c r="B1101" s="526"/>
      <c r="C1101" s="526"/>
      <c r="G1101" s="2">
        <f t="shared" si="19"/>
        <v>139.5</v>
      </c>
    </row>
    <row r="1102" spans="2:7">
      <c r="B1102" s="526"/>
      <c r="C1102" s="526"/>
      <c r="G1102" s="2">
        <f t="shared" si="19"/>
        <v>139.5</v>
      </c>
    </row>
    <row r="1103" spans="2:7">
      <c r="B1103" s="526"/>
      <c r="C1103" s="526"/>
      <c r="G1103" s="2">
        <f t="shared" si="19"/>
        <v>139.5</v>
      </c>
    </row>
    <row r="1104" spans="2:7">
      <c r="B1104" s="526"/>
      <c r="C1104" s="526"/>
      <c r="G1104" s="2">
        <f t="shared" si="19"/>
        <v>139.5</v>
      </c>
    </row>
    <row r="1105" spans="2:7">
      <c r="B1105" s="526"/>
      <c r="C1105" s="526"/>
      <c r="G1105" s="2">
        <f t="shared" si="19"/>
        <v>139.5</v>
      </c>
    </row>
    <row r="1106" spans="2:7">
      <c r="B1106" s="526"/>
      <c r="C1106" s="526"/>
      <c r="G1106" s="2">
        <f t="shared" si="19"/>
        <v>139.5</v>
      </c>
    </row>
    <row r="1107" spans="2:7">
      <c r="B1107" s="526"/>
      <c r="C1107" s="526"/>
      <c r="G1107" s="2">
        <f t="shared" si="19"/>
        <v>139.5</v>
      </c>
    </row>
    <row r="1108" spans="2:7">
      <c r="B1108" s="526"/>
      <c r="C1108" s="526"/>
      <c r="G1108" s="2">
        <f t="shared" si="19"/>
        <v>139.5</v>
      </c>
    </row>
    <row r="1109" spans="2:7">
      <c r="B1109" s="526"/>
      <c r="C1109" s="526"/>
      <c r="G1109" s="2">
        <f t="shared" si="19"/>
        <v>139.5</v>
      </c>
    </row>
    <row r="1110" spans="2:7">
      <c r="B1110" s="526"/>
      <c r="C1110" s="526"/>
      <c r="G1110" s="2">
        <f t="shared" si="19"/>
        <v>139.5</v>
      </c>
    </row>
    <row r="1111" spans="2:7">
      <c r="B1111" s="526"/>
      <c r="C1111" s="526"/>
      <c r="G1111" s="2">
        <f t="shared" si="19"/>
        <v>139.5</v>
      </c>
    </row>
    <row r="1112" spans="2:7">
      <c r="B1112" s="526"/>
      <c r="C1112" s="526"/>
      <c r="G1112" s="2">
        <f t="shared" si="19"/>
        <v>139.5</v>
      </c>
    </row>
    <row r="1113" spans="2:7">
      <c r="B1113" s="526"/>
      <c r="C1113" s="526"/>
      <c r="G1113" s="2">
        <f t="shared" si="19"/>
        <v>139.5</v>
      </c>
    </row>
    <row r="1114" spans="2:7">
      <c r="B1114" s="526"/>
      <c r="C1114" s="526"/>
      <c r="G1114" s="2">
        <f t="shared" si="19"/>
        <v>139.5</v>
      </c>
    </row>
    <row r="1115" spans="2:7">
      <c r="B1115" s="526"/>
      <c r="C1115" s="526"/>
      <c r="G1115" s="2">
        <f t="shared" si="19"/>
        <v>139.5</v>
      </c>
    </row>
    <row r="1116" spans="2:7">
      <c r="B1116" s="526"/>
      <c r="C1116" s="526"/>
      <c r="G1116" s="2">
        <f t="shared" si="19"/>
        <v>139.5</v>
      </c>
    </row>
    <row r="1117" spans="2:7">
      <c r="B1117" s="526"/>
      <c r="C1117" s="526"/>
      <c r="G1117" s="2">
        <f t="shared" si="19"/>
        <v>139.5</v>
      </c>
    </row>
    <row r="1118" spans="2:7">
      <c r="B1118" s="526"/>
      <c r="C1118" s="526"/>
      <c r="G1118" s="2">
        <f t="shared" si="19"/>
        <v>139.5</v>
      </c>
    </row>
    <row r="1119" spans="2:7">
      <c r="B1119" s="526"/>
      <c r="C1119" s="526"/>
      <c r="G1119" s="2">
        <f t="shared" si="19"/>
        <v>139.5</v>
      </c>
    </row>
    <row r="1120" spans="2:7">
      <c r="B1120" s="526"/>
      <c r="C1120" s="526"/>
      <c r="G1120" s="2">
        <f t="shared" si="19"/>
        <v>139.5</v>
      </c>
    </row>
    <row r="1121" spans="2:7">
      <c r="B1121" s="526"/>
      <c r="C1121" s="526"/>
      <c r="G1121" s="2">
        <f t="shared" ref="G1121:G1184" si="20">+G1120+E1121-F1121</f>
        <v>139.5</v>
      </c>
    </row>
    <row r="1122" spans="2:7">
      <c r="B1122" s="526"/>
      <c r="C1122" s="526"/>
      <c r="G1122" s="2">
        <f t="shared" si="20"/>
        <v>139.5</v>
      </c>
    </row>
    <row r="1123" spans="2:7">
      <c r="B1123" s="526"/>
      <c r="C1123" s="526"/>
      <c r="G1123" s="2">
        <f t="shared" si="20"/>
        <v>139.5</v>
      </c>
    </row>
    <row r="1124" spans="2:7">
      <c r="B1124" s="526"/>
      <c r="C1124" s="526"/>
      <c r="G1124" s="2">
        <f t="shared" si="20"/>
        <v>139.5</v>
      </c>
    </row>
    <row r="1125" spans="2:7">
      <c r="B1125" s="526"/>
      <c r="C1125" s="526"/>
      <c r="G1125" s="2">
        <f t="shared" si="20"/>
        <v>139.5</v>
      </c>
    </row>
    <row r="1126" spans="2:7">
      <c r="B1126" s="526"/>
      <c r="C1126" s="526"/>
      <c r="G1126" s="2">
        <f t="shared" si="20"/>
        <v>139.5</v>
      </c>
    </row>
    <row r="1127" spans="2:7">
      <c r="B1127" s="526"/>
      <c r="C1127" s="526"/>
      <c r="G1127" s="2">
        <f t="shared" si="20"/>
        <v>139.5</v>
      </c>
    </row>
    <row r="1128" spans="2:7">
      <c r="B1128" s="526"/>
      <c r="C1128" s="526"/>
      <c r="G1128" s="2">
        <f t="shared" si="20"/>
        <v>139.5</v>
      </c>
    </row>
    <row r="1129" spans="2:7">
      <c r="B1129" s="526"/>
      <c r="C1129" s="526"/>
      <c r="G1129" s="2">
        <f t="shared" si="20"/>
        <v>139.5</v>
      </c>
    </row>
    <row r="1130" spans="2:7">
      <c r="B1130" s="526"/>
      <c r="C1130" s="526"/>
      <c r="G1130" s="2">
        <f t="shared" si="20"/>
        <v>139.5</v>
      </c>
    </row>
    <row r="1131" spans="2:7">
      <c r="B1131" s="526"/>
      <c r="C1131" s="526"/>
      <c r="G1131" s="2">
        <f t="shared" si="20"/>
        <v>139.5</v>
      </c>
    </row>
    <row r="1132" spans="2:7">
      <c r="B1132" s="526"/>
      <c r="C1132" s="526"/>
      <c r="G1132" s="2">
        <f t="shared" si="20"/>
        <v>139.5</v>
      </c>
    </row>
    <row r="1133" spans="2:7">
      <c r="B1133" s="526"/>
      <c r="C1133" s="526"/>
      <c r="G1133" s="2">
        <f t="shared" si="20"/>
        <v>139.5</v>
      </c>
    </row>
    <row r="1134" spans="2:7">
      <c r="B1134" s="526"/>
      <c r="C1134" s="526"/>
      <c r="G1134" s="2">
        <f t="shared" si="20"/>
        <v>139.5</v>
      </c>
    </row>
    <row r="1135" spans="2:7">
      <c r="B1135" s="526"/>
      <c r="C1135" s="526"/>
      <c r="G1135" s="2">
        <f t="shared" si="20"/>
        <v>139.5</v>
      </c>
    </row>
    <row r="1136" spans="2:7">
      <c r="B1136" s="526"/>
      <c r="C1136" s="526"/>
      <c r="G1136" s="2">
        <f t="shared" si="20"/>
        <v>139.5</v>
      </c>
    </row>
    <row r="1137" spans="2:7">
      <c r="B1137" s="526"/>
      <c r="C1137" s="526"/>
      <c r="G1137" s="2">
        <f t="shared" si="20"/>
        <v>139.5</v>
      </c>
    </row>
    <row r="1138" spans="2:7">
      <c r="B1138" s="526"/>
      <c r="C1138" s="526"/>
      <c r="G1138" s="2">
        <f t="shared" si="20"/>
        <v>139.5</v>
      </c>
    </row>
    <row r="1139" spans="2:7">
      <c r="B1139" s="526"/>
      <c r="C1139" s="526"/>
      <c r="G1139" s="2">
        <f t="shared" si="20"/>
        <v>139.5</v>
      </c>
    </row>
    <row r="1140" spans="2:7">
      <c r="B1140" s="526"/>
      <c r="C1140" s="526"/>
      <c r="G1140" s="2">
        <f t="shared" si="20"/>
        <v>139.5</v>
      </c>
    </row>
    <row r="1141" spans="2:7">
      <c r="B1141" s="526"/>
      <c r="C1141" s="526"/>
      <c r="G1141" s="2">
        <f t="shared" si="20"/>
        <v>139.5</v>
      </c>
    </row>
    <row r="1142" spans="2:7">
      <c r="B1142" s="526"/>
      <c r="C1142" s="526"/>
      <c r="G1142" s="2">
        <f t="shared" si="20"/>
        <v>139.5</v>
      </c>
    </row>
    <row r="1143" spans="2:7">
      <c r="B1143" s="526"/>
      <c r="C1143" s="526"/>
      <c r="G1143" s="2">
        <f t="shared" si="20"/>
        <v>139.5</v>
      </c>
    </row>
    <row r="1144" spans="2:7">
      <c r="B1144" s="526"/>
      <c r="C1144" s="526"/>
      <c r="G1144" s="2">
        <f t="shared" si="20"/>
        <v>139.5</v>
      </c>
    </row>
    <row r="1145" spans="2:7">
      <c r="B1145" s="526"/>
      <c r="C1145" s="526"/>
      <c r="G1145" s="2">
        <f t="shared" si="20"/>
        <v>139.5</v>
      </c>
    </row>
    <row r="1146" spans="2:7">
      <c r="B1146" s="526"/>
      <c r="C1146" s="526"/>
      <c r="G1146" s="2">
        <f t="shared" si="20"/>
        <v>139.5</v>
      </c>
    </row>
    <row r="1147" spans="2:7">
      <c r="B1147" s="526"/>
      <c r="C1147" s="526"/>
      <c r="G1147" s="2">
        <f t="shared" si="20"/>
        <v>139.5</v>
      </c>
    </row>
    <row r="1148" spans="2:7">
      <c r="B1148" s="526"/>
      <c r="C1148" s="526"/>
      <c r="G1148" s="2">
        <f t="shared" si="20"/>
        <v>139.5</v>
      </c>
    </row>
    <row r="1149" spans="2:7">
      <c r="B1149" s="526"/>
      <c r="C1149" s="526"/>
      <c r="G1149" s="2">
        <f t="shared" si="20"/>
        <v>139.5</v>
      </c>
    </row>
    <row r="1150" spans="2:7">
      <c r="B1150" s="526"/>
      <c r="C1150" s="526"/>
      <c r="G1150" s="2">
        <f t="shared" si="20"/>
        <v>139.5</v>
      </c>
    </row>
    <row r="1151" spans="2:7">
      <c r="B1151" s="526"/>
      <c r="C1151" s="526"/>
      <c r="G1151" s="2">
        <f t="shared" si="20"/>
        <v>139.5</v>
      </c>
    </row>
    <row r="1152" spans="2:7">
      <c r="B1152" s="526"/>
      <c r="C1152" s="526"/>
      <c r="G1152" s="2">
        <f t="shared" si="20"/>
        <v>139.5</v>
      </c>
    </row>
    <row r="1153" spans="2:7">
      <c r="B1153" s="526"/>
      <c r="C1153" s="526"/>
      <c r="G1153" s="2">
        <f t="shared" si="20"/>
        <v>139.5</v>
      </c>
    </row>
    <row r="1154" spans="2:7">
      <c r="B1154" s="526"/>
      <c r="C1154" s="526"/>
      <c r="G1154" s="2">
        <f t="shared" si="20"/>
        <v>139.5</v>
      </c>
    </row>
    <row r="1155" spans="2:7">
      <c r="B1155" s="526"/>
      <c r="C1155" s="526"/>
      <c r="G1155" s="2">
        <f t="shared" si="20"/>
        <v>139.5</v>
      </c>
    </row>
    <row r="1156" spans="2:7">
      <c r="B1156" s="526"/>
      <c r="C1156" s="526"/>
      <c r="G1156" s="2">
        <f t="shared" si="20"/>
        <v>139.5</v>
      </c>
    </row>
    <row r="1157" spans="2:7">
      <c r="B1157" s="526"/>
      <c r="C1157" s="526"/>
      <c r="G1157" s="2">
        <f t="shared" si="20"/>
        <v>139.5</v>
      </c>
    </row>
    <row r="1158" spans="2:7">
      <c r="B1158" s="526"/>
      <c r="C1158" s="526"/>
      <c r="G1158" s="2">
        <f t="shared" si="20"/>
        <v>139.5</v>
      </c>
    </row>
    <row r="1159" spans="2:7">
      <c r="B1159" s="526"/>
      <c r="C1159" s="526"/>
      <c r="G1159" s="2">
        <f t="shared" si="20"/>
        <v>139.5</v>
      </c>
    </row>
    <row r="1160" spans="2:7">
      <c r="B1160" s="526"/>
      <c r="C1160" s="526"/>
      <c r="G1160" s="2">
        <f t="shared" si="20"/>
        <v>139.5</v>
      </c>
    </row>
    <row r="1161" spans="2:7">
      <c r="B1161" s="526"/>
      <c r="C1161" s="526"/>
      <c r="G1161" s="2">
        <f t="shared" si="20"/>
        <v>139.5</v>
      </c>
    </row>
    <row r="1162" spans="2:7">
      <c r="B1162" s="526"/>
      <c r="C1162" s="526"/>
      <c r="G1162" s="2">
        <f t="shared" si="20"/>
        <v>139.5</v>
      </c>
    </row>
    <row r="1163" spans="2:7">
      <c r="B1163" s="526"/>
      <c r="C1163" s="526"/>
      <c r="G1163" s="2">
        <f t="shared" si="20"/>
        <v>139.5</v>
      </c>
    </row>
    <row r="1164" spans="2:7">
      <c r="B1164" s="526"/>
      <c r="C1164" s="526"/>
      <c r="G1164" s="2">
        <f t="shared" si="20"/>
        <v>139.5</v>
      </c>
    </row>
    <row r="1165" spans="2:7">
      <c r="B1165" s="526"/>
      <c r="C1165" s="526"/>
      <c r="G1165" s="2">
        <f t="shared" si="20"/>
        <v>139.5</v>
      </c>
    </row>
    <row r="1166" spans="2:7">
      <c r="B1166" s="526"/>
      <c r="C1166" s="526"/>
      <c r="G1166" s="2">
        <f t="shared" si="20"/>
        <v>139.5</v>
      </c>
    </row>
    <row r="1167" spans="2:7">
      <c r="B1167" s="526"/>
      <c r="C1167" s="526"/>
      <c r="G1167" s="2">
        <f t="shared" si="20"/>
        <v>139.5</v>
      </c>
    </row>
    <row r="1168" spans="2:7">
      <c r="B1168" s="526"/>
      <c r="C1168" s="526"/>
      <c r="G1168" s="2">
        <f t="shared" si="20"/>
        <v>139.5</v>
      </c>
    </row>
    <row r="1169" spans="2:7">
      <c r="B1169" s="526"/>
      <c r="C1169" s="526"/>
      <c r="G1169" s="2">
        <f t="shared" si="20"/>
        <v>139.5</v>
      </c>
    </row>
    <row r="1170" spans="2:7">
      <c r="B1170" s="526"/>
      <c r="C1170" s="526"/>
      <c r="G1170" s="2">
        <f t="shared" si="20"/>
        <v>139.5</v>
      </c>
    </row>
    <row r="1171" spans="2:7">
      <c r="B1171" s="526"/>
      <c r="C1171" s="526"/>
      <c r="G1171" s="2">
        <f t="shared" si="20"/>
        <v>139.5</v>
      </c>
    </row>
    <row r="1172" spans="2:7">
      <c r="B1172" s="526"/>
      <c r="C1172" s="526"/>
      <c r="G1172" s="2">
        <f t="shared" si="20"/>
        <v>139.5</v>
      </c>
    </row>
    <row r="1173" spans="2:7">
      <c r="B1173" s="526"/>
      <c r="C1173" s="526"/>
      <c r="G1173" s="2">
        <f t="shared" si="20"/>
        <v>139.5</v>
      </c>
    </row>
    <row r="1174" spans="2:7">
      <c r="B1174" s="526"/>
      <c r="C1174" s="526"/>
      <c r="G1174" s="2">
        <f t="shared" si="20"/>
        <v>139.5</v>
      </c>
    </row>
    <row r="1175" spans="2:7">
      <c r="B1175" s="526"/>
      <c r="C1175" s="526"/>
      <c r="G1175" s="2">
        <f t="shared" si="20"/>
        <v>139.5</v>
      </c>
    </row>
    <row r="1176" spans="2:7">
      <c r="B1176" s="526"/>
      <c r="C1176" s="526"/>
      <c r="G1176" s="2">
        <f t="shared" si="20"/>
        <v>139.5</v>
      </c>
    </row>
    <row r="1177" spans="2:7">
      <c r="B1177" s="526"/>
      <c r="C1177" s="526"/>
      <c r="G1177" s="2">
        <f t="shared" si="20"/>
        <v>139.5</v>
      </c>
    </row>
    <row r="1178" spans="2:7">
      <c r="B1178" s="526"/>
      <c r="C1178" s="526"/>
      <c r="G1178" s="2">
        <f t="shared" si="20"/>
        <v>139.5</v>
      </c>
    </row>
    <row r="1179" spans="2:7">
      <c r="B1179" s="526"/>
      <c r="C1179" s="526"/>
      <c r="G1179" s="2">
        <f t="shared" si="20"/>
        <v>139.5</v>
      </c>
    </row>
    <row r="1180" spans="2:7">
      <c r="B1180" s="526"/>
      <c r="C1180" s="526"/>
      <c r="G1180" s="2">
        <f t="shared" si="20"/>
        <v>139.5</v>
      </c>
    </row>
    <row r="1181" spans="2:7">
      <c r="B1181" s="526"/>
      <c r="C1181" s="526"/>
      <c r="G1181" s="2">
        <f t="shared" si="20"/>
        <v>139.5</v>
      </c>
    </row>
    <row r="1182" spans="2:7">
      <c r="B1182" s="526"/>
      <c r="C1182" s="526"/>
      <c r="G1182" s="2">
        <f t="shared" si="20"/>
        <v>139.5</v>
      </c>
    </row>
    <row r="1183" spans="2:7">
      <c r="B1183" s="526"/>
      <c r="C1183" s="526"/>
      <c r="G1183" s="2">
        <f t="shared" si="20"/>
        <v>139.5</v>
      </c>
    </row>
    <row r="1184" spans="2:7">
      <c r="B1184" s="526"/>
      <c r="C1184" s="526"/>
      <c r="G1184" s="2">
        <f t="shared" si="20"/>
        <v>139.5</v>
      </c>
    </row>
    <row r="1185" spans="2:7">
      <c r="B1185" s="526"/>
      <c r="C1185" s="526"/>
      <c r="G1185" s="2">
        <f t="shared" ref="G1185:G1248" si="21">+G1184+E1185-F1185</f>
        <v>139.5</v>
      </c>
    </row>
    <row r="1186" spans="2:7">
      <c r="B1186" s="526"/>
      <c r="C1186" s="526"/>
      <c r="G1186" s="2">
        <f t="shared" si="21"/>
        <v>139.5</v>
      </c>
    </row>
    <row r="1187" spans="2:7">
      <c r="B1187" s="526"/>
      <c r="C1187" s="526"/>
      <c r="G1187" s="2">
        <f t="shared" si="21"/>
        <v>139.5</v>
      </c>
    </row>
    <row r="1188" spans="2:7">
      <c r="B1188" s="526"/>
      <c r="C1188" s="526"/>
      <c r="G1188" s="2">
        <f t="shared" si="21"/>
        <v>139.5</v>
      </c>
    </row>
    <row r="1189" spans="2:7">
      <c r="B1189" s="526"/>
      <c r="C1189" s="526"/>
      <c r="G1189" s="2">
        <f t="shared" si="21"/>
        <v>139.5</v>
      </c>
    </row>
    <row r="1190" spans="2:7">
      <c r="B1190" s="526"/>
      <c r="C1190" s="526"/>
      <c r="G1190" s="2">
        <f t="shared" si="21"/>
        <v>139.5</v>
      </c>
    </row>
    <row r="1191" spans="2:7">
      <c r="B1191" s="526"/>
      <c r="C1191" s="526"/>
      <c r="G1191" s="2">
        <f t="shared" si="21"/>
        <v>139.5</v>
      </c>
    </row>
    <row r="1192" spans="2:7">
      <c r="B1192" s="526"/>
      <c r="C1192" s="526"/>
      <c r="G1192" s="2">
        <f t="shared" si="21"/>
        <v>139.5</v>
      </c>
    </row>
    <row r="1193" spans="2:7">
      <c r="B1193" s="526"/>
      <c r="C1193" s="526"/>
      <c r="G1193" s="2">
        <f t="shared" si="21"/>
        <v>139.5</v>
      </c>
    </row>
    <row r="1194" spans="2:7">
      <c r="B1194" s="526"/>
      <c r="C1194" s="526"/>
      <c r="G1194" s="2">
        <f t="shared" si="21"/>
        <v>139.5</v>
      </c>
    </row>
    <row r="1195" spans="2:7">
      <c r="B1195" s="526"/>
      <c r="C1195" s="526"/>
      <c r="G1195" s="2">
        <f t="shared" si="21"/>
        <v>139.5</v>
      </c>
    </row>
    <row r="1196" spans="2:7">
      <c r="B1196" s="526"/>
      <c r="C1196" s="526"/>
      <c r="G1196" s="2">
        <f t="shared" si="21"/>
        <v>139.5</v>
      </c>
    </row>
    <row r="1197" spans="2:7">
      <c r="B1197" s="526"/>
      <c r="C1197" s="526"/>
      <c r="G1197" s="2">
        <f t="shared" si="21"/>
        <v>139.5</v>
      </c>
    </row>
    <row r="1198" spans="2:7">
      <c r="B1198" s="526"/>
      <c r="C1198" s="526"/>
      <c r="G1198" s="2">
        <f t="shared" si="21"/>
        <v>139.5</v>
      </c>
    </row>
    <row r="1199" spans="2:7">
      <c r="B1199" s="526"/>
      <c r="C1199" s="526"/>
      <c r="G1199" s="2">
        <f t="shared" si="21"/>
        <v>139.5</v>
      </c>
    </row>
    <row r="1200" spans="2:7">
      <c r="B1200" s="526"/>
      <c r="C1200" s="526"/>
      <c r="G1200" s="2">
        <f t="shared" si="21"/>
        <v>139.5</v>
      </c>
    </row>
    <row r="1201" spans="2:7">
      <c r="B1201" s="526"/>
      <c r="C1201" s="526"/>
      <c r="G1201" s="2">
        <f t="shared" si="21"/>
        <v>139.5</v>
      </c>
    </row>
    <row r="1202" spans="2:7">
      <c r="B1202" s="526"/>
      <c r="C1202" s="526"/>
      <c r="G1202" s="2">
        <f t="shared" si="21"/>
        <v>139.5</v>
      </c>
    </row>
    <row r="1203" spans="2:7">
      <c r="B1203" s="526"/>
      <c r="C1203" s="526"/>
      <c r="G1203" s="2">
        <f t="shared" si="21"/>
        <v>139.5</v>
      </c>
    </row>
    <row r="1204" spans="2:7">
      <c r="B1204" s="526"/>
      <c r="C1204" s="526"/>
      <c r="G1204" s="2">
        <f t="shared" si="21"/>
        <v>139.5</v>
      </c>
    </row>
    <row r="1205" spans="2:7">
      <c r="B1205" s="526"/>
      <c r="C1205" s="526"/>
      <c r="G1205" s="2">
        <f t="shared" si="21"/>
        <v>139.5</v>
      </c>
    </row>
    <row r="1206" spans="2:7">
      <c r="B1206" s="526"/>
      <c r="C1206" s="526"/>
      <c r="G1206" s="2">
        <f t="shared" si="21"/>
        <v>139.5</v>
      </c>
    </row>
    <row r="1207" spans="2:7">
      <c r="B1207" s="526"/>
      <c r="C1207" s="526"/>
      <c r="G1207" s="2">
        <f t="shared" si="21"/>
        <v>139.5</v>
      </c>
    </row>
    <row r="1208" spans="2:7">
      <c r="B1208" s="526"/>
      <c r="C1208" s="526"/>
      <c r="G1208" s="2">
        <f t="shared" si="21"/>
        <v>139.5</v>
      </c>
    </row>
    <row r="1209" spans="2:7">
      <c r="B1209" s="526"/>
      <c r="C1209" s="526"/>
      <c r="G1209" s="2">
        <f t="shared" si="21"/>
        <v>139.5</v>
      </c>
    </row>
    <row r="1210" spans="2:7">
      <c r="B1210" s="526"/>
      <c r="C1210" s="526"/>
      <c r="G1210" s="2">
        <f t="shared" si="21"/>
        <v>139.5</v>
      </c>
    </row>
    <row r="1211" spans="2:7">
      <c r="B1211" s="526"/>
      <c r="C1211" s="526"/>
      <c r="G1211" s="2">
        <f t="shared" si="21"/>
        <v>139.5</v>
      </c>
    </row>
    <row r="1212" spans="2:7">
      <c r="B1212" s="526"/>
      <c r="C1212" s="526"/>
      <c r="G1212" s="2">
        <f t="shared" si="21"/>
        <v>139.5</v>
      </c>
    </row>
    <row r="1213" spans="2:7">
      <c r="B1213" s="526"/>
      <c r="C1213" s="526"/>
      <c r="G1213" s="2">
        <f t="shared" si="21"/>
        <v>139.5</v>
      </c>
    </row>
    <row r="1214" spans="2:7">
      <c r="B1214" s="526"/>
      <c r="C1214" s="526"/>
      <c r="G1214" s="2">
        <f t="shared" si="21"/>
        <v>139.5</v>
      </c>
    </row>
    <row r="1215" spans="2:7">
      <c r="B1215" s="526"/>
      <c r="C1215" s="526"/>
      <c r="G1215" s="2">
        <f t="shared" si="21"/>
        <v>139.5</v>
      </c>
    </row>
    <row r="1216" spans="2:7">
      <c r="B1216" s="526"/>
      <c r="C1216" s="526"/>
      <c r="G1216" s="2">
        <f t="shared" si="21"/>
        <v>139.5</v>
      </c>
    </row>
    <row r="1217" spans="2:7">
      <c r="B1217" s="526"/>
      <c r="C1217" s="526"/>
      <c r="G1217" s="2">
        <f t="shared" si="21"/>
        <v>139.5</v>
      </c>
    </row>
    <row r="1218" spans="2:7">
      <c r="B1218" s="526"/>
      <c r="C1218" s="526"/>
      <c r="G1218" s="2">
        <f t="shared" si="21"/>
        <v>139.5</v>
      </c>
    </row>
    <row r="1219" spans="2:7">
      <c r="B1219" s="526"/>
      <c r="C1219" s="526"/>
      <c r="G1219" s="2">
        <f t="shared" si="21"/>
        <v>139.5</v>
      </c>
    </row>
    <row r="1220" spans="2:7">
      <c r="B1220" s="526"/>
      <c r="C1220" s="526"/>
      <c r="G1220" s="2">
        <f t="shared" si="21"/>
        <v>139.5</v>
      </c>
    </row>
    <row r="1221" spans="2:7">
      <c r="B1221" s="526"/>
      <c r="C1221" s="526"/>
      <c r="G1221" s="2">
        <f t="shared" si="21"/>
        <v>139.5</v>
      </c>
    </row>
    <row r="1222" spans="2:7">
      <c r="B1222" s="526"/>
      <c r="C1222" s="526"/>
      <c r="G1222" s="2">
        <f t="shared" si="21"/>
        <v>139.5</v>
      </c>
    </row>
    <row r="1223" spans="2:7">
      <c r="B1223" s="526"/>
      <c r="C1223" s="526"/>
      <c r="G1223" s="2">
        <f t="shared" si="21"/>
        <v>139.5</v>
      </c>
    </row>
    <row r="1224" spans="2:7">
      <c r="B1224" s="526"/>
      <c r="C1224" s="526"/>
      <c r="G1224" s="2">
        <f t="shared" si="21"/>
        <v>139.5</v>
      </c>
    </row>
    <row r="1225" spans="2:7">
      <c r="B1225" s="526"/>
      <c r="C1225" s="526"/>
      <c r="G1225" s="2">
        <f t="shared" si="21"/>
        <v>139.5</v>
      </c>
    </row>
    <row r="1226" spans="2:7">
      <c r="B1226" s="526"/>
      <c r="C1226" s="526"/>
      <c r="G1226" s="2">
        <f t="shared" si="21"/>
        <v>139.5</v>
      </c>
    </row>
    <row r="1227" spans="2:7">
      <c r="B1227" s="526"/>
      <c r="C1227" s="526"/>
      <c r="G1227" s="2">
        <f t="shared" si="21"/>
        <v>139.5</v>
      </c>
    </row>
    <row r="1228" spans="2:7">
      <c r="B1228" s="526"/>
      <c r="C1228" s="526"/>
      <c r="G1228" s="2">
        <f t="shared" si="21"/>
        <v>139.5</v>
      </c>
    </row>
    <row r="1229" spans="2:7">
      <c r="B1229" s="526"/>
      <c r="C1229" s="526"/>
      <c r="G1229" s="2">
        <f t="shared" si="21"/>
        <v>139.5</v>
      </c>
    </row>
    <row r="1230" spans="2:7">
      <c r="B1230" s="526"/>
      <c r="C1230" s="526"/>
      <c r="G1230" s="2">
        <f t="shared" si="21"/>
        <v>139.5</v>
      </c>
    </row>
    <row r="1231" spans="2:7">
      <c r="B1231" s="526"/>
      <c r="C1231" s="526"/>
      <c r="G1231" s="2">
        <f t="shared" si="21"/>
        <v>139.5</v>
      </c>
    </row>
    <row r="1232" spans="2:7">
      <c r="B1232" s="526"/>
      <c r="C1232" s="526"/>
      <c r="G1232" s="2">
        <f t="shared" si="21"/>
        <v>139.5</v>
      </c>
    </row>
    <row r="1233" spans="2:7">
      <c r="B1233" s="526"/>
      <c r="C1233" s="526"/>
      <c r="G1233" s="2">
        <f t="shared" si="21"/>
        <v>139.5</v>
      </c>
    </row>
    <row r="1234" spans="2:7">
      <c r="B1234" s="526"/>
      <c r="C1234" s="526"/>
      <c r="G1234" s="2">
        <f t="shared" si="21"/>
        <v>139.5</v>
      </c>
    </row>
    <row r="1235" spans="2:7">
      <c r="B1235" s="526"/>
      <c r="C1235" s="526"/>
      <c r="G1235" s="2">
        <f t="shared" si="21"/>
        <v>139.5</v>
      </c>
    </row>
    <row r="1236" spans="2:7">
      <c r="B1236" s="526"/>
      <c r="C1236" s="526"/>
      <c r="G1236" s="2">
        <f t="shared" si="21"/>
        <v>139.5</v>
      </c>
    </row>
    <row r="1237" spans="2:7">
      <c r="B1237" s="526"/>
      <c r="C1237" s="526"/>
      <c r="G1237" s="2">
        <f t="shared" si="21"/>
        <v>139.5</v>
      </c>
    </row>
    <row r="1238" spans="2:7">
      <c r="B1238" s="526"/>
      <c r="C1238" s="526"/>
      <c r="G1238" s="2">
        <f t="shared" si="21"/>
        <v>139.5</v>
      </c>
    </row>
    <row r="1239" spans="2:7">
      <c r="B1239" s="526"/>
      <c r="C1239" s="526"/>
      <c r="G1239" s="2">
        <f t="shared" si="21"/>
        <v>139.5</v>
      </c>
    </row>
    <row r="1240" spans="2:7">
      <c r="B1240" s="526"/>
      <c r="C1240" s="526"/>
      <c r="G1240" s="2">
        <f t="shared" si="21"/>
        <v>139.5</v>
      </c>
    </row>
    <row r="1241" spans="2:7">
      <c r="B1241" s="526"/>
      <c r="C1241" s="526"/>
      <c r="G1241" s="2">
        <f t="shared" si="21"/>
        <v>139.5</v>
      </c>
    </row>
    <row r="1242" spans="2:7">
      <c r="B1242" s="526"/>
      <c r="C1242" s="526"/>
      <c r="G1242" s="2">
        <f t="shared" si="21"/>
        <v>139.5</v>
      </c>
    </row>
    <row r="1243" spans="2:7">
      <c r="B1243" s="526"/>
      <c r="C1243" s="526"/>
      <c r="G1243" s="2">
        <f t="shared" si="21"/>
        <v>139.5</v>
      </c>
    </row>
    <row r="1244" spans="2:7">
      <c r="B1244" s="526"/>
      <c r="C1244" s="526"/>
      <c r="G1244" s="2">
        <f t="shared" si="21"/>
        <v>139.5</v>
      </c>
    </row>
    <row r="1245" spans="2:7">
      <c r="B1245" s="526"/>
      <c r="C1245" s="526"/>
      <c r="G1245" s="2">
        <f t="shared" si="21"/>
        <v>139.5</v>
      </c>
    </row>
    <row r="1246" spans="2:7">
      <c r="B1246" s="526"/>
      <c r="C1246" s="526"/>
      <c r="G1246" s="2">
        <f t="shared" si="21"/>
        <v>139.5</v>
      </c>
    </row>
    <row r="1247" spans="2:7">
      <c r="B1247" s="526"/>
      <c r="C1247" s="526"/>
      <c r="G1247" s="2">
        <f t="shared" si="21"/>
        <v>139.5</v>
      </c>
    </row>
    <row r="1248" spans="2:7">
      <c r="B1248" s="526"/>
      <c r="C1248" s="526"/>
      <c r="G1248" s="2">
        <f t="shared" si="21"/>
        <v>139.5</v>
      </c>
    </row>
    <row r="1249" spans="2:7">
      <c r="B1249" s="526"/>
      <c r="C1249" s="526"/>
      <c r="G1249" s="2">
        <f t="shared" ref="G1249:G1312" si="22">+G1248+E1249-F1249</f>
        <v>139.5</v>
      </c>
    </row>
    <row r="1250" spans="2:7">
      <c r="B1250" s="526"/>
      <c r="C1250" s="526"/>
      <c r="G1250" s="2">
        <f t="shared" si="22"/>
        <v>139.5</v>
      </c>
    </row>
    <row r="1251" spans="2:7">
      <c r="B1251" s="526"/>
      <c r="C1251" s="526"/>
      <c r="G1251" s="2">
        <f t="shared" si="22"/>
        <v>139.5</v>
      </c>
    </row>
    <row r="1252" spans="2:7">
      <c r="B1252" s="526"/>
      <c r="C1252" s="526"/>
      <c r="G1252" s="2">
        <f t="shared" si="22"/>
        <v>139.5</v>
      </c>
    </row>
    <row r="1253" spans="2:7">
      <c r="B1253" s="526"/>
      <c r="C1253" s="526"/>
      <c r="G1253" s="2">
        <f t="shared" si="22"/>
        <v>139.5</v>
      </c>
    </row>
    <row r="1254" spans="2:7">
      <c r="B1254" s="526"/>
      <c r="C1254" s="526"/>
      <c r="G1254" s="2">
        <f t="shared" si="22"/>
        <v>139.5</v>
      </c>
    </row>
    <row r="1255" spans="2:7">
      <c r="B1255" s="526"/>
      <c r="C1255" s="526"/>
      <c r="G1255" s="2">
        <f t="shared" si="22"/>
        <v>139.5</v>
      </c>
    </row>
    <row r="1256" spans="2:7">
      <c r="B1256" s="526"/>
      <c r="C1256" s="526"/>
      <c r="G1256" s="2">
        <f t="shared" si="22"/>
        <v>139.5</v>
      </c>
    </row>
    <row r="1257" spans="2:7">
      <c r="B1257" s="526"/>
      <c r="C1257" s="526"/>
      <c r="G1257" s="2">
        <f t="shared" si="22"/>
        <v>139.5</v>
      </c>
    </row>
    <row r="1258" spans="2:7">
      <c r="B1258" s="526"/>
      <c r="C1258" s="526"/>
      <c r="G1258" s="2">
        <f t="shared" si="22"/>
        <v>139.5</v>
      </c>
    </row>
    <row r="1259" spans="2:7">
      <c r="B1259" s="526"/>
      <c r="C1259" s="526"/>
      <c r="G1259" s="2">
        <f t="shared" si="22"/>
        <v>139.5</v>
      </c>
    </row>
    <row r="1260" spans="2:7">
      <c r="B1260" s="526"/>
      <c r="C1260" s="526"/>
      <c r="G1260" s="2">
        <f t="shared" si="22"/>
        <v>139.5</v>
      </c>
    </row>
    <row r="1261" spans="2:7">
      <c r="B1261" s="526"/>
      <c r="C1261" s="526"/>
      <c r="G1261" s="2">
        <f t="shared" si="22"/>
        <v>139.5</v>
      </c>
    </row>
    <row r="1262" spans="2:7">
      <c r="B1262" s="526"/>
      <c r="C1262" s="526"/>
      <c r="G1262" s="2">
        <f t="shared" si="22"/>
        <v>139.5</v>
      </c>
    </row>
    <row r="1263" spans="2:7">
      <c r="B1263" s="526"/>
      <c r="C1263" s="526"/>
      <c r="G1263" s="2">
        <f t="shared" si="22"/>
        <v>139.5</v>
      </c>
    </row>
    <row r="1264" spans="2:7">
      <c r="B1264" s="526"/>
      <c r="C1264" s="526"/>
      <c r="G1264" s="2">
        <f t="shared" si="22"/>
        <v>139.5</v>
      </c>
    </row>
    <row r="1265" spans="2:7">
      <c r="B1265" s="526"/>
      <c r="C1265" s="526"/>
      <c r="G1265" s="2">
        <f t="shared" si="22"/>
        <v>139.5</v>
      </c>
    </row>
    <row r="1266" spans="2:7">
      <c r="B1266" s="526"/>
      <c r="C1266" s="526"/>
      <c r="G1266" s="2">
        <f t="shared" si="22"/>
        <v>139.5</v>
      </c>
    </row>
    <row r="1267" spans="2:7">
      <c r="B1267" s="526"/>
      <c r="C1267" s="526"/>
      <c r="G1267" s="2">
        <f t="shared" si="22"/>
        <v>139.5</v>
      </c>
    </row>
    <row r="1268" spans="2:7">
      <c r="B1268" s="526"/>
      <c r="C1268" s="526"/>
      <c r="G1268" s="2">
        <f t="shared" si="22"/>
        <v>139.5</v>
      </c>
    </row>
    <row r="1269" spans="2:7">
      <c r="B1269" s="526"/>
      <c r="C1269" s="526"/>
      <c r="G1269" s="2">
        <f t="shared" si="22"/>
        <v>139.5</v>
      </c>
    </row>
    <row r="1270" spans="2:7">
      <c r="B1270" s="526"/>
      <c r="C1270" s="526"/>
      <c r="G1270" s="2">
        <f t="shared" si="22"/>
        <v>139.5</v>
      </c>
    </row>
    <row r="1271" spans="2:7">
      <c r="B1271" s="526"/>
      <c r="C1271" s="526"/>
      <c r="G1271" s="2">
        <f t="shared" si="22"/>
        <v>139.5</v>
      </c>
    </row>
    <row r="1272" spans="2:7">
      <c r="B1272" s="526"/>
      <c r="C1272" s="526"/>
      <c r="G1272" s="2">
        <f t="shared" si="22"/>
        <v>139.5</v>
      </c>
    </row>
    <row r="1273" spans="2:7">
      <c r="B1273" s="526"/>
      <c r="C1273" s="526"/>
      <c r="G1273" s="2">
        <f t="shared" si="22"/>
        <v>139.5</v>
      </c>
    </row>
    <row r="1274" spans="2:7">
      <c r="B1274" s="526"/>
      <c r="C1274" s="526"/>
      <c r="G1274" s="2">
        <f t="shared" si="22"/>
        <v>139.5</v>
      </c>
    </row>
    <row r="1275" spans="2:7">
      <c r="B1275" s="526"/>
      <c r="C1275" s="526"/>
      <c r="G1275" s="2">
        <f t="shared" si="22"/>
        <v>139.5</v>
      </c>
    </row>
    <row r="1276" spans="2:7">
      <c r="B1276" s="526"/>
      <c r="C1276" s="526"/>
      <c r="G1276" s="2">
        <f t="shared" si="22"/>
        <v>139.5</v>
      </c>
    </row>
    <row r="1277" spans="2:7">
      <c r="B1277" s="526"/>
      <c r="C1277" s="526"/>
      <c r="G1277" s="2">
        <f t="shared" si="22"/>
        <v>139.5</v>
      </c>
    </row>
    <row r="1278" spans="2:7">
      <c r="B1278" s="526"/>
      <c r="C1278" s="526"/>
      <c r="G1278" s="2">
        <f t="shared" si="22"/>
        <v>139.5</v>
      </c>
    </row>
    <row r="1279" spans="2:7">
      <c r="B1279" s="526"/>
      <c r="C1279" s="526"/>
      <c r="G1279" s="2">
        <f t="shared" si="22"/>
        <v>139.5</v>
      </c>
    </row>
    <row r="1280" spans="2:7">
      <c r="B1280" s="526"/>
      <c r="C1280" s="526"/>
      <c r="G1280" s="2">
        <f t="shared" si="22"/>
        <v>139.5</v>
      </c>
    </row>
    <row r="1281" spans="2:7">
      <c r="B1281" s="526"/>
      <c r="C1281" s="526"/>
      <c r="G1281" s="2">
        <f t="shared" si="22"/>
        <v>139.5</v>
      </c>
    </row>
    <row r="1282" spans="2:7">
      <c r="B1282" s="526"/>
      <c r="C1282" s="526"/>
      <c r="G1282" s="2">
        <f t="shared" si="22"/>
        <v>139.5</v>
      </c>
    </row>
    <row r="1283" spans="2:7">
      <c r="B1283" s="526"/>
      <c r="C1283" s="526"/>
      <c r="G1283" s="2">
        <f t="shared" si="22"/>
        <v>139.5</v>
      </c>
    </row>
    <row r="1284" spans="2:7">
      <c r="B1284" s="526"/>
      <c r="C1284" s="526"/>
      <c r="G1284" s="2">
        <f t="shared" si="22"/>
        <v>139.5</v>
      </c>
    </row>
    <row r="1285" spans="2:7">
      <c r="B1285" s="526"/>
      <c r="C1285" s="526"/>
      <c r="G1285" s="2">
        <f t="shared" si="22"/>
        <v>139.5</v>
      </c>
    </row>
    <row r="1286" spans="2:7">
      <c r="B1286" s="526"/>
      <c r="C1286" s="526"/>
      <c r="G1286" s="2">
        <f t="shared" si="22"/>
        <v>139.5</v>
      </c>
    </row>
    <row r="1287" spans="2:7">
      <c r="B1287" s="526"/>
      <c r="C1287" s="526"/>
      <c r="G1287" s="2">
        <f t="shared" si="22"/>
        <v>139.5</v>
      </c>
    </row>
    <row r="1288" spans="2:7">
      <c r="B1288" s="526"/>
      <c r="C1288" s="526"/>
      <c r="G1288" s="2">
        <f t="shared" si="22"/>
        <v>139.5</v>
      </c>
    </row>
    <row r="1289" spans="2:7">
      <c r="B1289" s="526"/>
      <c r="C1289" s="526"/>
      <c r="G1289" s="2">
        <f t="shared" si="22"/>
        <v>139.5</v>
      </c>
    </row>
    <row r="1290" spans="2:7">
      <c r="B1290" s="526"/>
      <c r="C1290" s="526"/>
      <c r="G1290" s="2">
        <f t="shared" si="22"/>
        <v>139.5</v>
      </c>
    </row>
    <row r="1291" spans="2:7">
      <c r="B1291" s="526"/>
      <c r="C1291" s="526"/>
      <c r="G1291" s="2">
        <f t="shared" si="22"/>
        <v>139.5</v>
      </c>
    </row>
    <row r="1292" spans="2:7">
      <c r="B1292" s="526"/>
      <c r="C1292" s="526"/>
      <c r="G1292" s="2">
        <f t="shared" si="22"/>
        <v>139.5</v>
      </c>
    </row>
    <row r="1293" spans="2:7">
      <c r="B1293" s="526"/>
      <c r="C1293" s="526"/>
      <c r="G1293" s="2">
        <f t="shared" si="22"/>
        <v>139.5</v>
      </c>
    </row>
    <row r="1294" spans="2:7">
      <c r="B1294" s="526"/>
      <c r="C1294" s="526"/>
      <c r="G1294" s="2">
        <f t="shared" si="22"/>
        <v>139.5</v>
      </c>
    </row>
    <row r="1295" spans="2:7">
      <c r="B1295" s="526"/>
      <c r="C1295" s="526"/>
      <c r="G1295" s="2">
        <f t="shared" si="22"/>
        <v>139.5</v>
      </c>
    </row>
    <row r="1296" spans="2:7">
      <c r="B1296" s="526"/>
      <c r="C1296" s="526"/>
      <c r="G1296" s="2">
        <f t="shared" si="22"/>
        <v>139.5</v>
      </c>
    </row>
    <row r="1297" spans="2:7">
      <c r="B1297" s="526"/>
      <c r="C1297" s="526"/>
      <c r="G1297" s="2">
        <f t="shared" si="22"/>
        <v>139.5</v>
      </c>
    </row>
    <row r="1298" spans="2:7">
      <c r="B1298" s="526"/>
      <c r="C1298" s="526"/>
      <c r="G1298" s="2">
        <f t="shared" si="22"/>
        <v>139.5</v>
      </c>
    </row>
    <row r="1299" spans="2:7">
      <c r="B1299" s="526"/>
      <c r="C1299" s="526"/>
      <c r="G1299" s="2">
        <f t="shared" si="22"/>
        <v>139.5</v>
      </c>
    </row>
    <row r="1300" spans="2:7">
      <c r="B1300" s="526"/>
      <c r="C1300" s="526"/>
      <c r="G1300" s="2">
        <f t="shared" si="22"/>
        <v>139.5</v>
      </c>
    </row>
    <row r="1301" spans="2:7">
      <c r="B1301" s="526"/>
      <c r="C1301" s="526"/>
      <c r="G1301" s="2">
        <f t="shared" si="22"/>
        <v>139.5</v>
      </c>
    </row>
    <row r="1302" spans="2:7">
      <c r="B1302" s="526"/>
      <c r="C1302" s="526"/>
      <c r="G1302" s="2">
        <f t="shared" si="22"/>
        <v>139.5</v>
      </c>
    </row>
    <row r="1303" spans="2:7">
      <c r="B1303" s="526"/>
      <c r="C1303" s="526"/>
      <c r="G1303" s="2">
        <f t="shared" si="22"/>
        <v>139.5</v>
      </c>
    </row>
    <row r="1304" spans="2:7">
      <c r="B1304" s="526"/>
      <c r="C1304" s="526"/>
      <c r="G1304" s="2">
        <f t="shared" si="22"/>
        <v>139.5</v>
      </c>
    </row>
    <row r="1305" spans="2:7">
      <c r="B1305" s="526"/>
      <c r="C1305" s="526"/>
      <c r="G1305" s="2">
        <f t="shared" si="22"/>
        <v>139.5</v>
      </c>
    </row>
    <row r="1306" spans="2:7">
      <c r="B1306" s="526"/>
      <c r="C1306" s="526"/>
      <c r="G1306" s="2">
        <f t="shared" si="22"/>
        <v>139.5</v>
      </c>
    </row>
    <row r="1307" spans="2:7">
      <c r="B1307" s="526"/>
      <c r="C1307" s="526"/>
      <c r="G1307" s="2">
        <f t="shared" si="22"/>
        <v>139.5</v>
      </c>
    </row>
    <row r="1308" spans="2:7">
      <c r="B1308" s="526"/>
      <c r="C1308" s="526"/>
      <c r="G1308" s="2">
        <f t="shared" si="22"/>
        <v>139.5</v>
      </c>
    </row>
    <row r="1309" spans="2:7">
      <c r="B1309" s="526"/>
      <c r="C1309" s="526"/>
      <c r="G1309" s="2">
        <f t="shared" si="22"/>
        <v>139.5</v>
      </c>
    </row>
    <row r="1310" spans="2:7">
      <c r="B1310" s="526"/>
      <c r="C1310" s="526"/>
      <c r="G1310" s="2">
        <f t="shared" si="22"/>
        <v>139.5</v>
      </c>
    </row>
    <row r="1311" spans="2:7">
      <c r="B1311" s="526"/>
      <c r="C1311" s="526"/>
      <c r="G1311" s="2">
        <f t="shared" si="22"/>
        <v>139.5</v>
      </c>
    </row>
    <row r="1312" spans="2:7">
      <c r="B1312" s="526"/>
      <c r="C1312" s="526"/>
      <c r="G1312" s="2">
        <f t="shared" si="22"/>
        <v>139.5</v>
      </c>
    </row>
    <row r="1313" spans="2:7">
      <c r="B1313" s="526"/>
      <c r="C1313" s="526"/>
      <c r="G1313" s="2">
        <f t="shared" ref="G1313:G1317" si="23">+G1312+E1313-F1313</f>
        <v>139.5</v>
      </c>
    </row>
    <row r="1314" spans="2:7">
      <c r="B1314" s="526"/>
      <c r="C1314" s="526"/>
      <c r="G1314" s="2">
        <f t="shared" si="23"/>
        <v>139.5</v>
      </c>
    </row>
    <row r="1315" spans="2:7">
      <c r="B1315" s="526"/>
      <c r="C1315" s="526"/>
      <c r="G1315" s="2">
        <f t="shared" si="23"/>
        <v>139.5</v>
      </c>
    </row>
    <row r="1316" spans="2:7">
      <c r="B1316" s="526"/>
      <c r="C1316" s="526"/>
      <c r="G1316" s="2">
        <f t="shared" si="23"/>
        <v>139.5</v>
      </c>
    </row>
    <row r="1317" spans="2:7">
      <c r="B1317" s="526"/>
      <c r="C1317" s="526"/>
      <c r="G1317" s="2">
        <f t="shared" si="23"/>
        <v>139.5</v>
      </c>
    </row>
  </sheetData>
  <mergeCells count="4">
    <mergeCell ref="B2:G2"/>
    <mergeCell ref="H340:M343"/>
    <mergeCell ref="I990:K990"/>
    <mergeCell ref="I1010:K1010"/>
  </mergeCells>
  <pageMargins left="0" right="0.11811023622047245" top="0.55118110236220474" bottom="0.74803149606299213" header="0.31496062992125984" footer="0.31496062992125984"/>
  <pageSetup paperSize="9" orientation="portrait" r:id="rId1"/>
  <colBreaks count="1" manualBreakCount="1">
    <brk id="11"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2:N1307"/>
  <sheetViews>
    <sheetView topLeftCell="A813" zoomScaleNormal="100" workbookViewId="0">
      <selection activeCell="A834" sqref="A834:E837"/>
    </sheetView>
  </sheetViews>
  <sheetFormatPr defaultColWidth="11.42578125" defaultRowHeight="15"/>
  <cols>
    <col min="1" max="1" width="11.42578125" style="7"/>
    <col min="2" max="2" width="16.85546875" style="9" bestFit="1" customWidth="1"/>
    <col min="3" max="3" width="17.42578125" style="9" customWidth="1"/>
    <col min="4" max="4" width="51.5703125" bestFit="1" customWidth="1"/>
    <col min="5" max="5" width="11.42578125" style="26"/>
    <col min="6" max="6" width="8.42578125" style="160" customWidth="1"/>
    <col min="7" max="7" width="14" customWidth="1"/>
    <col min="10" max="10" width="13.28515625" bestFit="1" customWidth="1"/>
    <col min="11" max="11" width="28.140625" bestFit="1" customWidth="1"/>
  </cols>
  <sheetData>
    <row r="2" spans="1:8">
      <c r="B2" s="542" t="s">
        <v>616</v>
      </c>
      <c r="C2" s="542"/>
      <c r="D2" s="542"/>
      <c r="E2" s="542"/>
      <c r="F2" s="542"/>
      <c r="G2" s="542"/>
    </row>
    <row r="4" spans="1:8" ht="30">
      <c r="A4" s="43" t="s">
        <v>1</v>
      </c>
      <c r="B4" s="528" t="s">
        <v>2</v>
      </c>
      <c r="C4" s="528" t="s">
        <v>3</v>
      </c>
      <c r="D4" s="528" t="s">
        <v>4</v>
      </c>
      <c r="E4" s="169" t="s">
        <v>5</v>
      </c>
      <c r="F4" s="169" t="s">
        <v>6</v>
      </c>
      <c r="G4" s="13" t="s">
        <v>7</v>
      </c>
    </row>
    <row r="5" spans="1:8">
      <c r="A5" s="44">
        <v>42736</v>
      </c>
      <c r="B5" s="525" t="s">
        <v>8</v>
      </c>
      <c r="C5" s="526"/>
      <c r="G5" s="2">
        <v>1883.4</v>
      </c>
      <c r="H5" s="8"/>
    </row>
    <row r="6" spans="1:8">
      <c r="A6" s="7">
        <v>42877</v>
      </c>
      <c r="B6" s="526">
        <v>12790</v>
      </c>
      <c r="C6" s="526" t="s">
        <v>617</v>
      </c>
      <c r="F6" s="160">
        <v>40</v>
      </c>
      <c r="G6" s="2">
        <f>+G5+E6-F6</f>
        <v>1843.4</v>
      </c>
    </row>
    <row r="7" spans="1:8">
      <c r="A7" s="7">
        <v>43008</v>
      </c>
      <c r="B7" s="526">
        <v>13713</v>
      </c>
      <c r="C7" s="526" t="s">
        <v>617</v>
      </c>
      <c r="F7" s="160">
        <v>770</v>
      </c>
      <c r="G7" s="2">
        <f t="shared" ref="G7:G71" si="0">+G6+E7-F7</f>
        <v>1073.4000000000001</v>
      </c>
    </row>
    <row r="8" spans="1:8">
      <c r="A8" s="7">
        <v>43008</v>
      </c>
      <c r="B8" s="526">
        <v>13714</v>
      </c>
      <c r="C8" s="526" t="s">
        <v>617</v>
      </c>
      <c r="F8" s="160">
        <v>782</v>
      </c>
      <c r="G8" s="2">
        <f t="shared" si="0"/>
        <v>291.40000000000009</v>
      </c>
    </row>
    <row r="9" spans="1:8">
      <c r="A9" s="7">
        <v>43103</v>
      </c>
      <c r="B9" s="526">
        <v>14386</v>
      </c>
      <c r="C9" s="526" t="s">
        <v>617</v>
      </c>
      <c r="F9" s="160">
        <v>6</v>
      </c>
      <c r="G9" s="2">
        <f t="shared" si="0"/>
        <v>285.40000000000009</v>
      </c>
      <c r="H9" s="8"/>
    </row>
    <row r="10" spans="1:8">
      <c r="A10" s="7">
        <v>43830</v>
      </c>
      <c r="B10" s="526">
        <v>19462</v>
      </c>
      <c r="C10" s="526" t="s">
        <v>617</v>
      </c>
      <c r="F10" s="160">
        <v>196</v>
      </c>
      <c r="G10" s="2">
        <f t="shared" si="0"/>
        <v>89.400000000000091</v>
      </c>
      <c r="H10" s="8"/>
    </row>
    <row r="11" spans="1:8">
      <c r="A11" s="7">
        <v>45140</v>
      </c>
      <c r="B11" s="526">
        <v>27294</v>
      </c>
      <c r="C11" s="526" t="s">
        <v>617</v>
      </c>
      <c r="F11" s="160">
        <v>89.4</v>
      </c>
      <c r="G11" s="2">
        <f t="shared" si="0"/>
        <v>0</v>
      </c>
      <c r="H11" s="8"/>
    </row>
    <row r="12" spans="1:8">
      <c r="A12" s="44">
        <v>42766</v>
      </c>
      <c r="B12" s="525" t="s">
        <v>14</v>
      </c>
      <c r="C12" s="525" t="s">
        <v>15</v>
      </c>
      <c r="D12" t="s">
        <v>16</v>
      </c>
      <c r="E12" s="160">
        <v>84.4</v>
      </c>
      <c r="G12" s="2">
        <f t="shared" si="0"/>
        <v>84.4</v>
      </c>
    </row>
    <row r="13" spans="1:8">
      <c r="B13" s="526"/>
      <c r="C13" s="526"/>
      <c r="D13" t="s">
        <v>17</v>
      </c>
      <c r="E13" s="160">
        <v>2.7</v>
      </c>
      <c r="G13" s="2">
        <f t="shared" si="0"/>
        <v>87.100000000000009</v>
      </c>
    </row>
    <row r="14" spans="1:8">
      <c r="B14" s="526"/>
      <c r="C14" s="526"/>
      <c r="D14" t="s">
        <v>18</v>
      </c>
      <c r="E14" s="160">
        <v>60</v>
      </c>
      <c r="G14" s="2">
        <f t="shared" si="0"/>
        <v>147.10000000000002</v>
      </c>
    </row>
    <row r="15" spans="1:8">
      <c r="B15" s="526"/>
      <c r="C15" s="526"/>
      <c r="D15" t="s">
        <v>19</v>
      </c>
      <c r="E15" s="160">
        <v>2</v>
      </c>
      <c r="G15" s="2">
        <f t="shared" si="0"/>
        <v>149.10000000000002</v>
      </c>
    </row>
    <row r="16" spans="1:8">
      <c r="A16" s="7">
        <v>42877</v>
      </c>
      <c r="B16" s="526">
        <v>12790</v>
      </c>
      <c r="C16" s="526" t="s">
        <v>15</v>
      </c>
      <c r="D16" t="s">
        <v>16</v>
      </c>
      <c r="E16" s="160"/>
      <c r="F16" s="160">
        <v>84.4</v>
      </c>
      <c r="G16" s="2">
        <f t="shared" si="0"/>
        <v>64.700000000000017</v>
      </c>
    </row>
    <row r="17" spans="1:7">
      <c r="A17" s="7">
        <v>43087</v>
      </c>
      <c r="B17" s="526">
        <v>14263</v>
      </c>
      <c r="C17" s="526" t="s">
        <v>15</v>
      </c>
      <c r="D17" t="s">
        <v>17</v>
      </c>
      <c r="E17" s="160"/>
      <c r="F17" s="160">
        <v>2.7</v>
      </c>
      <c r="G17" s="2">
        <f t="shared" si="0"/>
        <v>62.000000000000014</v>
      </c>
    </row>
    <row r="18" spans="1:7">
      <c r="A18" s="7">
        <v>43103</v>
      </c>
      <c r="B18" s="526">
        <v>14385</v>
      </c>
      <c r="C18" s="526" t="s">
        <v>15</v>
      </c>
      <c r="D18" t="s">
        <v>18</v>
      </c>
      <c r="E18" s="160"/>
      <c r="F18" s="160">
        <v>60</v>
      </c>
      <c r="G18" s="2">
        <f t="shared" si="0"/>
        <v>2.0000000000000142</v>
      </c>
    </row>
    <row r="19" spans="1:7">
      <c r="A19" s="7">
        <v>43103</v>
      </c>
      <c r="B19" s="526">
        <v>14385</v>
      </c>
      <c r="C19" s="526" t="s">
        <v>15</v>
      </c>
      <c r="D19" t="s">
        <v>19</v>
      </c>
      <c r="E19" s="160"/>
      <c r="F19" s="160">
        <v>2</v>
      </c>
      <c r="G19" s="2">
        <f t="shared" si="0"/>
        <v>1.4210854715202004E-14</v>
      </c>
    </row>
    <row r="20" spans="1:7">
      <c r="A20" s="44">
        <v>42794</v>
      </c>
      <c r="B20" s="525" t="s">
        <v>14</v>
      </c>
      <c r="C20" s="525" t="s">
        <v>20</v>
      </c>
      <c r="D20" t="s">
        <v>16</v>
      </c>
      <c r="E20" s="160">
        <v>76.8</v>
      </c>
      <c r="G20" s="2">
        <f t="shared" si="0"/>
        <v>76.800000000000011</v>
      </c>
    </row>
    <row r="21" spans="1:7">
      <c r="B21" s="526"/>
      <c r="C21" s="526"/>
      <c r="D21" t="s">
        <v>17</v>
      </c>
      <c r="E21" s="160">
        <v>2</v>
      </c>
      <c r="G21" s="2">
        <f t="shared" si="0"/>
        <v>78.800000000000011</v>
      </c>
    </row>
    <row r="22" spans="1:7">
      <c r="B22" s="526"/>
      <c r="C22" s="526"/>
      <c r="D22" t="s">
        <v>18</v>
      </c>
      <c r="E22" s="160">
        <v>56</v>
      </c>
      <c r="G22" s="2">
        <f t="shared" si="0"/>
        <v>134.80000000000001</v>
      </c>
    </row>
    <row r="23" spans="1:7">
      <c r="B23" s="526"/>
      <c r="C23" s="526"/>
      <c r="D23" t="s">
        <v>19</v>
      </c>
      <c r="E23" s="160">
        <v>2</v>
      </c>
      <c r="G23" s="2">
        <f t="shared" si="0"/>
        <v>136.80000000000001</v>
      </c>
    </row>
    <row r="24" spans="1:7">
      <c r="B24" s="526"/>
      <c r="C24" s="526"/>
      <c r="D24" t="s">
        <v>21</v>
      </c>
      <c r="E24" s="160">
        <v>85</v>
      </c>
      <c r="G24" s="2">
        <f t="shared" si="0"/>
        <v>221.8</v>
      </c>
    </row>
    <row r="25" spans="1:7">
      <c r="A25" s="7">
        <v>42877</v>
      </c>
      <c r="B25" s="526">
        <v>12790</v>
      </c>
      <c r="C25" s="526" t="s">
        <v>20</v>
      </c>
      <c r="D25" t="s">
        <v>16</v>
      </c>
      <c r="E25" s="160"/>
      <c r="F25" s="160">
        <v>76.8</v>
      </c>
      <c r="G25" s="2">
        <f t="shared" si="0"/>
        <v>145</v>
      </c>
    </row>
    <row r="26" spans="1:7">
      <c r="A26" s="7">
        <v>43067</v>
      </c>
      <c r="B26" s="526" t="s">
        <v>12</v>
      </c>
      <c r="C26" s="526" t="s">
        <v>20</v>
      </c>
      <c r="D26" t="s">
        <v>21</v>
      </c>
      <c r="E26" s="160"/>
      <c r="F26" s="160">
        <v>85</v>
      </c>
      <c r="G26" s="2">
        <f t="shared" si="0"/>
        <v>60</v>
      </c>
    </row>
    <row r="27" spans="1:7">
      <c r="A27" s="7">
        <v>43087</v>
      </c>
      <c r="B27" s="526">
        <v>14263</v>
      </c>
      <c r="C27" s="526" t="s">
        <v>20</v>
      </c>
      <c r="D27" t="s">
        <v>17</v>
      </c>
      <c r="E27" s="160"/>
      <c r="F27" s="160">
        <v>2</v>
      </c>
      <c r="G27" s="2">
        <f t="shared" si="0"/>
        <v>58</v>
      </c>
    </row>
    <row r="28" spans="1:7">
      <c r="A28" s="7">
        <v>43103</v>
      </c>
      <c r="B28" s="526">
        <v>14385</v>
      </c>
      <c r="C28" s="526" t="s">
        <v>20</v>
      </c>
      <c r="D28" t="s">
        <v>18</v>
      </c>
      <c r="E28" s="160"/>
      <c r="F28" s="160">
        <v>56</v>
      </c>
      <c r="G28" s="2">
        <f t="shared" si="0"/>
        <v>2</v>
      </c>
    </row>
    <row r="29" spans="1:7">
      <c r="A29" s="7">
        <v>43103</v>
      </c>
      <c r="B29" s="526">
        <v>14385</v>
      </c>
      <c r="C29" s="526" t="s">
        <v>20</v>
      </c>
      <c r="D29" t="s">
        <v>19</v>
      </c>
      <c r="E29" s="160"/>
      <c r="F29" s="160">
        <v>2</v>
      </c>
      <c r="G29" s="2">
        <f t="shared" si="0"/>
        <v>0</v>
      </c>
    </row>
    <row r="30" spans="1:7">
      <c r="A30" s="44">
        <v>42825</v>
      </c>
      <c r="B30" s="525" t="s">
        <v>14</v>
      </c>
      <c r="C30" s="525" t="s">
        <v>23</v>
      </c>
      <c r="D30" t="s">
        <v>16</v>
      </c>
      <c r="E30" s="160">
        <v>94.3</v>
      </c>
      <c r="G30" s="2">
        <f t="shared" si="0"/>
        <v>94.3</v>
      </c>
    </row>
    <row r="31" spans="1:7">
      <c r="B31" s="526"/>
      <c r="C31" s="526"/>
      <c r="D31" t="s">
        <v>17</v>
      </c>
      <c r="E31" s="160">
        <v>2</v>
      </c>
      <c r="G31" s="2">
        <f t="shared" si="0"/>
        <v>96.3</v>
      </c>
    </row>
    <row r="32" spans="1:7">
      <c r="B32" s="526"/>
      <c r="C32" s="526"/>
      <c r="D32" t="s">
        <v>18</v>
      </c>
      <c r="E32" s="160">
        <v>60</v>
      </c>
      <c r="G32" s="2">
        <f t="shared" si="0"/>
        <v>156.30000000000001</v>
      </c>
    </row>
    <row r="33" spans="1:7">
      <c r="B33" s="526"/>
      <c r="C33" s="526"/>
      <c r="D33" t="s">
        <v>19</v>
      </c>
      <c r="E33" s="160">
        <v>2</v>
      </c>
      <c r="G33" s="2">
        <f t="shared" si="0"/>
        <v>158.30000000000001</v>
      </c>
    </row>
    <row r="34" spans="1:7">
      <c r="B34" s="526"/>
      <c r="C34" s="526"/>
      <c r="D34" t="s">
        <v>618</v>
      </c>
      <c r="E34" s="160">
        <v>30</v>
      </c>
      <c r="G34" s="2">
        <f t="shared" si="0"/>
        <v>188.3</v>
      </c>
    </row>
    <row r="35" spans="1:7">
      <c r="A35" s="7">
        <v>42877</v>
      </c>
      <c r="B35" s="526">
        <v>12790</v>
      </c>
      <c r="C35" s="526" t="s">
        <v>23</v>
      </c>
      <c r="D35" t="s">
        <v>16</v>
      </c>
      <c r="E35" s="160"/>
      <c r="F35" s="160">
        <v>64.3</v>
      </c>
      <c r="G35" s="2">
        <f t="shared" si="0"/>
        <v>124.00000000000001</v>
      </c>
    </row>
    <row r="36" spans="1:7">
      <c r="A36" s="7">
        <v>42877</v>
      </c>
      <c r="B36" s="526">
        <v>12790</v>
      </c>
      <c r="C36" s="526" t="s">
        <v>23</v>
      </c>
      <c r="D36" t="s">
        <v>618</v>
      </c>
      <c r="E36" s="160"/>
      <c r="F36" s="160">
        <v>30</v>
      </c>
      <c r="G36" s="2">
        <f t="shared" si="0"/>
        <v>94.000000000000014</v>
      </c>
    </row>
    <row r="37" spans="1:7">
      <c r="A37" s="7">
        <v>43087</v>
      </c>
      <c r="B37" s="526">
        <v>14263</v>
      </c>
      <c r="C37" s="526" t="s">
        <v>23</v>
      </c>
      <c r="D37" t="s">
        <v>17</v>
      </c>
      <c r="E37" s="160"/>
      <c r="F37" s="160">
        <v>2</v>
      </c>
      <c r="G37" s="2">
        <f t="shared" si="0"/>
        <v>92.000000000000014</v>
      </c>
    </row>
    <row r="38" spans="1:7">
      <c r="A38" s="7">
        <v>43087</v>
      </c>
      <c r="B38" s="526">
        <v>14263</v>
      </c>
      <c r="C38" s="526" t="s">
        <v>23</v>
      </c>
      <c r="D38" t="s">
        <v>16</v>
      </c>
      <c r="E38" s="160"/>
      <c r="F38" s="160">
        <v>30</v>
      </c>
      <c r="G38" s="2">
        <f t="shared" si="0"/>
        <v>62.000000000000014</v>
      </c>
    </row>
    <row r="39" spans="1:7">
      <c r="A39" s="7">
        <v>43103</v>
      </c>
      <c r="B39" s="526">
        <v>14385</v>
      </c>
      <c r="C39" s="526" t="s">
        <v>23</v>
      </c>
      <c r="D39" t="s">
        <v>18</v>
      </c>
      <c r="E39" s="160"/>
      <c r="F39" s="160">
        <v>60</v>
      </c>
      <c r="G39" s="2">
        <f t="shared" si="0"/>
        <v>2.0000000000000142</v>
      </c>
    </row>
    <row r="40" spans="1:7">
      <c r="A40" s="7">
        <v>43103</v>
      </c>
      <c r="B40" s="526">
        <v>14385</v>
      </c>
      <c r="C40" s="526" t="s">
        <v>23</v>
      </c>
      <c r="D40" t="s">
        <v>19</v>
      </c>
      <c r="E40" s="160"/>
      <c r="F40" s="160">
        <v>2</v>
      </c>
      <c r="G40" s="2">
        <f t="shared" si="0"/>
        <v>1.4210854715202004E-14</v>
      </c>
    </row>
    <row r="41" spans="1:7" ht="15.75" customHeight="1">
      <c r="A41" s="44">
        <v>42855</v>
      </c>
      <c r="B41" s="525" t="s">
        <v>14</v>
      </c>
      <c r="C41" s="525" t="s">
        <v>24</v>
      </c>
      <c r="D41" t="s">
        <v>16</v>
      </c>
      <c r="E41" s="160">
        <v>75.5</v>
      </c>
      <c r="G41" s="2">
        <f t="shared" si="0"/>
        <v>75.500000000000014</v>
      </c>
    </row>
    <row r="42" spans="1:7">
      <c r="B42" s="526"/>
      <c r="C42" s="526"/>
      <c r="D42" t="s">
        <v>17</v>
      </c>
      <c r="E42" s="160">
        <v>2</v>
      </c>
      <c r="G42" s="2">
        <f t="shared" si="0"/>
        <v>77.500000000000014</v>
      </c>
    </row>
    <row r="43" spans="1:7">
      <c r="B43" s="526"/>
      <c r="C43" s="526"/>
      <c r="D43" t="s">
        <v>18</v>
      </c>
      <c r="E43" s="160">
        <v>60</v>
      </c>
      <c r="G43" s="2">
        <f t="shared" si="0"/>
        <v>137.5</v>
      </c>
    </row>
    <row r="44" spans="1:7">
      <c r="B44" s="526"/>
      <c r="C44" s="526"/>
      <c r="D44" t="s">
        <v>19</v>
      </c>
      <c r="E44" s="160">
        <v>2</v>
      </c>
      <c r="G44" s="2">
        <f t="shared" si="0"/>
        <v>139.5</v>
      </c>
    </row>
    <row r="45" spans="1:7">
      <c r="A45" s="7">
        <v>43087</v>
      </c>
      <c r="B45" s="526">
        <v>14263</v>
      </c>
      <c r="C45" s="526" t="s">
        <v>24</v>
      </c>
      <c r="D45" t="s">
        <v>16</v>
      </c>
      <c r="E45" s="160"/>
      <c r="F45" s="160">
        <v>75.5</v>
      </c>
      <c r="G45" s="2">
        <f t="shared" si="0"/>
        <v>64</v>
      </c>
    </row>
    <row r="46" spans="1:7">
      <c r="A46" s="7">
        <v>43087</v>
      </c>
      <c r="B46" s="526">
        <v>14263</v>
      </c>
      <c r="C46" s="526" t="s">
        <v>24</v>
      </c>
      <c r="D46" t="s">
        <v>17</v>
      </c>
      <c r="E46" s="160"/>
      <c r="F46" s="160">
        <v>2</v>
      </c>
      <c r="G46" s="2">
        <f t="shared" si="0"/>
        <v>62</v>
      </c>
    </row>
    <row r="47" spans="1:7">
      <c r="A47" s="7">
        <v>43103</v>
      </c>
      <c r="B47" s="526">
        <v>14385</v>
      </c>
      <c r="C47" s="526" t="s">
        <v>24</v>
      </c>
      <c r="D47" t="s">
        <v>18</v>
      </c>
      <c r="E47" s="160"/>
      <c r="F47" s="160">
        <v>60</v>
      </c>
      <c r="G47" s="2">
        <f t="shared" si="0"/>
        <v>2</v>
      </c>
    </row>
    <row r="48" spans="1:7">
      <c r="A48" s="7">
        <v>43103</v>
      </c>
      <c r="B48" s="526">
        <v>14385</v>
      </c>
      <c r="C48" s="526" t="s">
        <v>24</v>
      </c>
      <c r="D48" t="s">
        <v>19</v>
      </c>
      <c r="E48" s="160"/>
      <c r="F48" s="160">
        <v>2</v>
      </c>
      <c r="G48" s="2">
        <f t="shared" si="0"/>
        <v>0</v>
      </c>
    </row>
    <row r="49" spans="1:7">
      <c r="A49" s="44">
        <v>42886</v>
      </c>
      <c r="B49" s="525" t="s">
        <v>14</v>
      </c>
      <c r="C49" s="525" t="s">
        <v>25</v>
      </c>
      <c r="D49" t="s">
        <v>16</v>
      </c>
      <c r="E49" s="160">
        <v>71.5</v>
      </c>
      <c r="G49" s="2">
        <f t="shared" si="0"/>
        <v>71.5</v>
      </c>
    </row>
    <row r="50" spans="1:7">
      <c r="B50" s="526"/>
      <c r="C50" s="526"/>
      <c r="D50" t="s">
        <v>17</v>
      </c>
      <c r="E50" s="160">
        <v>2</v>
      </c>
      <c r="G50" s="2">
        <f t="shared" si="0"/>
        <v>73.5</v>
      </c>
    </row>
    <row r="51" spans="1:7">
      <c r="B51" s="526"/>
      <c r="C51" s="526"/>
      <c r="D51" t="s">
        <v>18</v>
      </c>
      <c r="E51" s="160">
        <v>60</v>
      </c>
      <c r="G51" s="2">
        <f t="shared" si="0"/>
        <v>133.5</v>
      </c>
    </row>
    <row r="52" spans="1:7">
      <c r="B52" s="526"/>
      <c r="C52" s="526"/>
      <c r="D52" t="s">
        <v>19</v>
      </c>
      <c r="E52" s="160">
        <v>2</v>
      </c>
      <c r="G52" s="2">
        <f t="shared" si="0"/>
        <v>135.5</v>
      </c>
    </row>
    <row r="53" spans="1:7">
      <c r="A53" s="7">
        <v>43087</v>
      </c>
      <c r="B53" s="526">
        <v>14263</v>
      </c>
      <c r="C53" s="526" t="s">
        <v>25</v>
      </c>
      <c r="D53" t="s">
        <v>16</v>
      </c>
      <c r="E53" s="160"/>
      <c r="F53" s="160">
        <v>71.5</v>
      </c>
      <c r="G53" s="2">
        <f t="shared" si="0"/>
        <v>64</v>
      </c>
    </row>
    <row r="54" spans="1:7">
      <c r="A54" s="7">
        <v>43087</v>
      </c>
      <c r="B54" s="526">
        <v>14263</v>
      </c>
      <c r="C54" s="526" t="s">
        <v>25</v>
      </c>
      <c r="D54" t="s">
        <v>17</v>
      </c>
      <c r="E54" s="160"/>
      <c r="F54" s="160">
        <v>2</v>
      </c>
      <c r="G54" s="2">
        <f t="shared" si="0"/>
        <v>62</v>
      </c>
    </row>
    <row r="55" spans="1:7">
      <c r="A55" s="7">
        <v>43103</v>
      </c>
      <c r="B55" s="526">
        <v>14385</v>
      </c>
      <c r="C55" s="526" t="s">
        <v>25</v>
      </c>
      <c r="D55" t="s">
        <v>18</v>
      </c>
      <c r="E55" s="160"/>
      <c r="F55" s="160">
        <v>60</v>
      </c>
      <c r="G55" s="2">
        <f t="shared" si="0"/>
        <v>2</v>
      </c>
    </row>
    <row r="56" spans="1:7">
      <c r="A56" s="7">
        <v>43103</v>
      </c>
      <c r="B56" s="526">
        <v>14385</v>
      </c>
      <c r="C56" s="526" t="s">
        <v>25</v>
      </c>
      <c r="D56" t="s">
        <v>19</v>
      </c>
      <c r="E56" s="160"/>
      <c r="F56" s="160">
        <v>2</v>
      </c>
      <c r="G56" s="2">
        <f t="shared" si="0"/>
        <v>0</v>
      </c>
    </row>
    <row r="57" spans="1:7">
      <c r="A57" s="44">
        <v>42916</v>
      </c>
      <c r="B57" s="525" t="s">
        <v>14</v>
      </c>
      <c r="C57" s="525" t="s">
        <v>26</v>
      </c>
      <c r="D57" t="s">
        <v>16</v>
      </c>
      <c r="E57" s="160">
        <v>69.7</v>
      </c>
      <c r="G57" s="2">
        <f t="shared" si="0"/>
        <v>69.7</v>
      </c>
    </row>
    <row r="58" spans="1:7">
      <c r="B58" s="526"/>
      <c r="C58" s="526"/>
      <c r="D58" t="s">
        <v>17</v>
      </c>
      <c r="E58" s="160">
        <v>2</v>
      </c>
      <c r="G58" s="2">
        <f t="shared" si="0"/>
        <v>71.7</v>
      </c>
    </row>
    <row r="59" spans="1:7">
      <c r="B59" s="526"/>
      <c r="C59" s="526"/>
      <c r="D59" t="s">
        <v>18</v>
      </c>
      <c r="E59" s="160">
        <v>60</v>
      </c>
      <c r="G59" s="2">
        <f t="shared" si="0"/>
        <v>131.69999999999999</v>
      </c>
    </row>
    <row r="60" spans="1:7">
      <c r="B60" s="526"/>
      <c r="C60" s="526"/>
      <c r="D60" t="s">
        <v>19</v>
      </c>
      <c r="E60" s="160">
        <v>2</v>
      </c>
      <c r="G60" s="2">
        <f t="shared" si="0"/>
        <v>133.69999999999999</v>
      </c>
    </row>
    <row r="61" spans="1:7">
      <c r="A61" s="7">
        <v>43087</v>
      </c>
      <c r="B61" s="526">
        <v>14263</v>
      </c>
      <c r="C61" s="526" t="s">
        <v>26</v>
      </c>
      <c r="D61" t="s">
        <v>16</v>
      </c>
      <c r="E61" s="160"/>
      <c r="F61" s="160">
        <v>12.3</v>
      </c>
      <c r="G61" s="2">
        <f t="shared" si="0"/>
        <v>121.39999999999999</v>
      </c>
    </row>
    <row r="62" spans="1:7">
      <c r="A62" s="7">
        <v>43103</v>
      </c>
      <c r="B62" s="526">
        <v>14385</v>
      </c>
      <c r="C62" s="526" t="s">
        <v>26</v>
      </c>
      <c r="D62" t="s">
        <v>18</v>
      </c>
      <c r="E62" s="160"/>
      <c r="F62" s="160">
        <v>60</v>
      </c>
      <c r="G62" s="2">
        <f t="shared" si="0"/>
        <v>61.399999999999991</v>
      </c>
    </row>
    <row r="63" spans="1:7">
      <c r="A63" s="7">
        <v>43103</v>
      </c>
      <c r="B63" s="526">
        <v>14385</v>
      </c>
      <c r="C63" s="526" t="s">
        <v>26</v>
      </c>
      <c r="D63" t="s">
        <v>19</v>
      </c>
      <c r="E63" s="160"/>
      <c r="F63" s="160">
        <v>2</v>
      </c>
      <c r="G63" s="2">
        <f t="shared" si="0"/>
        <v>59.399999999999991</v>
      </c>
    </row>
    <row r="64" spans="1:7">
      <c r="A64" s="7">
        <v>43103</v>
      </c>
      <c r="B64" s="526">
        <v>14388</v>
      </c>
      <c r="C64" s="526" t="s">
        <v>26</v>
      </c>
      <c r="D64" t="s">
        <v>17</v>
      </c>
      <c r="E64" s="160"/>
      <c r="F64" s="160">
        <v>2</v>
      </c>
      <c r="G64" s="2">
        <f t="shared" si="0"/>
        <v>57.399999999999991</v>
      </c>
    </row>
    <row r="65" spans="1:7">
      <c r="A65" s="7">
        <v>43106</v>
      </c>
      <c r="B65" s="526">
        <v>14398</v>
      </c>
      <c r="C65" s="526" t="s">
        <v>26</v>
      </c>
      <c r="D65" t="s">
        <v>16</v>
      </c>
      <c r="E65" s="160"/>
      <c r="F65" s="160">
        <v>57.4</v>
      </c>
      <c r="G65" s="2">
        <f t="shared" si="0"/>
        <v>0</v>
      </c>
    </row>
    <row r="66" spans="1:7">
      <c r="A66" s="44">
        <v>42947</v>
      </c>
      <c r="B66" s="525" t="s">
        <v>14</v>
      </c>
      <c r="C66" s="525" t="s">
        <v>27</v>
      </c>
      <c r="D66" t="s">
        <v>16</v>
      </c>
      <c r="E66" s="160">
        <v>65.099999999999994</v>
      </c>
      <c r="G66" s="2">
        <f t="shared" si="0"/>
        <v>65.099999999999994</v>
      </c>
    </row>
    <row r="67" spans="1:7">
      <c r="B67" s="526"/>
      <c r="C67" s="526"/>
      <c r="D67" t="s">
        <v>17</v>
      </c>
      <c r="E67" s="160">
        <v>2</v>
      </c>
      <c r="G67" s="2">
        <f t="shared" si="0"/>
        <v>67.099999999999994</v>
      </c>
    </row>
    <row r="68" spans="1:7">
      <c r="B68" s="526"/>
      <c r="C68" s="526"/>
      <c r="D68" t="s">
        <v>18</v>
      </c>
      <c r="E68" s="160">
        <v>60</v>
      </c>
      <c r="G68" s="2">
        <f t="shared" si="0"/>
        <v>127.1</v>
      </c>
    </row>
    <row r="69" spans="1:7">
      <c r="B69" s="526"/>
      <c r="C69" s="526"/>
      <c r="D69" t="s">
        <v>19</v>
      </c>
      <c r="E69" s="160">
        <v>2</v>
      </c>
      <c r="G69" s="2">
        <f t="shared" si="0"/>
        <v>129.1</v>
      </c>
    </row>
    <row r="70" spans="1:7">
      <c r="A70" s="7">
        <v>43098</v>
      </c>
      <c r="B70" s="526">
        <v>14365</v>
      </c>
      <c r="C70" s="526" t="s">
        <v>27</v>
      </c>
      <c r="D70" t="s">
        <v>16</v>
      </c>
      <c r="E70" s="160"/>
      <c r="F70" s="160">
        <v>65.099999999999994</v>
      </c>
      <c r="G70" s="2">
        <f t="shared" si="0"/>
        <v>64</v>
      </c>
    </row>
    <row r="71" spans="1:7">
      <c r="A71" s="7">
        <v>43098</v>
      </c>
      <c r="B71" s="526">
        <v>14365</v>
      </c>
      <c r="C71" s="526" t="s">
        <v>27</v>
      </c>
      <c r="D71" t="s">
        <v>17</v>
      </c>
      <c r="E71" s="160"/>
      <c r="F71" s="160">
        <v>2</v>
      </c>
      <c r="G71" s="2">
        <f t="shared" si="0"/>
        <v>62</v>
      </c>
    </row>
    <row r="72" spans="1:7">
      <c r="A72" s="7">
        <v>43103</v>
      </c>
      <c r="B72" s="526">
        <v>14385</v>
      </c>
      <c r="C72" s="526" t="s">
        <v>27</v>
      </c>
      <c r="D72" t="s">
        <v>18</v>
      </c>
      <c r="E72" s="160"/>
      <c r="F72" s="160">
        <v>60</v>
      </c>
      <c r="G72" s="2">
        <f t="shared" ref="G72:G135" si="1">+G71+E72-F72</f>
        <v>2</v>
      </c>
    </row>
    <row r="73" spans="1:7">
      <c r="A73" s="7">
        <v>43103</v>
      </c>
      <c r="B73" s="526">
        <v>14385</v>
      </c>
      <c r="C73" s="526" t="s">
        <v>27</v>
      </c>
      <c r="D73" t="s">
        <v>19</v>
      </c>
      <c r="E73" s="160"/>
      <c r="F73" s="160">
        <v>2</v>
      </c>
      <c r="G73" s="2">
        <f t="shared" si="1"/>
        <v>0</v>
      </c>
    </row>
    <row r="74" spans="1:7">
      <c r="A74" s="44">
        <v>42978</v>
      </c>
      <c r="B74" s="525" t="s">
        <v>14</v>
      </c>
      <c r="C74" s="525" t="s">
        <v>28</v>
      </c>
      <c r="D74" t="s">
        <v>16</v>
      </c>
      <c r="E74" s="160">
        <v>65.099999999999994</v>
      </c>
      <c r="G74" s="2">
        <f t="shared" si="1"/>
        <v>65.099999999999994</v>
      </c>
    </row>
    <row r="75" spans="1:7">
      <c r="B75" s="526"/>
      <c r="C75" s="526"/>
      <c r="D75" t="s">
        <v>17</v>
      </c>
      <c r="E75" s="160">
        <v>2</v>
      </c>
      <c r="G75" s="2">
        <f t="shared" si="1"/>
        <v>67.099999999999994</v>
      </c>
    </row>
    <row r="76" spans="1:7">
      <c r="B76" s="526"/>
      <c r="C76" s="526"/>
      <c r="D76" t="s">
        <v>18</v>
      </c>
      <c r="E76" s="160">
        <v>60</v>
      </c>
      <c r="G76" s="2">
        <f t="shared" si="1"/>
        <v>127.1</v>
      </c>
    </row>
    <row r="77" spans="1:7">
      <c r="B77" s="526"/>
      <c r="C77" s="526"/>
      <c r="D77" t="s">
        <v>19</v>
      </c>
      <c r="E77" s="160">
        <v>2</v>
      </c>
      <c r="G77" s="2">
        <f t="shared" si="1"/>
        <v>129.1</v>
      </c>
    </row>
    <row r="78" spans="1:7">
      <c r="B78" s="526"/>
      <c r="C78" s="526"/>
      <c r="D78" t="s">
        <v>21</v>
      </c>
      <c r="E78" s="160">
        <v>85</v>
      </c>
      <c r="G78" s="2">
        <f t="shared" si="1"/>
        <v>214.1</v>
      </c>
    </row>
    <row r="79" spans="1:7">
      <c r="A79" s="7">
        <v>43067</v>
      </c>
      <c r="B79" s="526" t="s">
        <v>12</v>
      </c>
      <c r="C79" s="526" t="s">
        <v>28</v>
      </c>
      <c r="D79" t="s">
        <v>21</v>
      </c>
      <c r="E79" s="160"/>
      <c r="F79" s="160">
        <v>85</v>
      </c>
      <c r="G79" s="2">
        <f t="shared" si="1"/>
        <v>129.1</v>
      </c>
    </row>
    <row r="80" spans="1:7">
      <c r="A80" s="7">
        <v>43098</v>
      </c>
      <c r="B80" s="526">
        <v>14365</v>
      </c>
      <c r="C80" s="526" t="s">
        <v>28</v>
      </c>
      <c r="D80" t="s">
        <v>16</v>
      </c>
      <c r="E80" s="160"/>
      <c r="F80" s="160">
        <v>65.099999999999994</v>
      </c>
      <c r="G80" s="2">
        <f t="shared" si="1"/>
        <v>64</v>
      </c>
    </row>
    <row r="81" spans="1:7">
      <c r="A81" s="7">
        <v>43098</v>
      </c>
      <c r="B81" s="526">
        <v>14365</v>
      </c>
      <c r="C81" s="526" t="s">
        <v>28</v>
      </c>
      <c r="D81" t="s">
        <v>17</v>
      </c>
      <c r="E81" s="160"/>
      <c r="F81" s="160">
        <v>2</v>
      </c>
      <c r="G81" s="2">
        <f t="shared" si="1"/>
        <v>62</v>
      </c>
    </row>
    <row r="82" spans="1:7">
      <c r="A82" s="7">
        <v>43103</v>
      </c>
      <c r="B82" s="526">
        <v>14385</v>
      </c>
      <c r="C82" s="526" t="s">
        <v>28</v>
      </c>
      <c r="D82" t="s">
        <v>18</v>
      </c>
      <c r="E82" s="160"/>
      <c r="F82" s="160">
        <v>60</v>
      </c>
      <c r="G82" s="2">
        <f t="shared" si="1"/>
        <v>2</v>
      </c>
    </row>
    <row r="83" spans="1:7">
      <c r="A83" s="7">
        <v>43103</v>
      </c>
      <c r="B83" s="526">
        <v>14385</v>
      </c>
      <c r="C83" s="526" t="s">
        <v>28</v>
      </c>
      <c r="D83" t="s">
        <v>19</v>
      </c>
      <c r="E83" s="160"/>
      <c r="F83" s="160">
        <v>2</v>
      </c>
      <c r="G83" s="2">
        <f t="shared" si="1"/>
        <v>0</v>
      </c>
    </row>
    <row r="84" spans="1:7">
      <c r="A84" s="44">
        <v>43008</v>
      </c>
      <c r="B84" s="525" t="s">
        <v>14</v>
      </c>
      <c r="C84" s="525" t="s">
        <v>29</v>
      </c>
      <c r="D84" t="s">
        <v>16</v>
      </c>
      <c r="E84" s="160">
        <v>42.6</v>
      </c>
      <c r="G84" s="2">
        <f t="shared" si="1"/>
        <v>42.6</v>
      </c>
    </row>
    <row r="85" spans="1:7">
      <c r="B85" s="526"/>
      <c r="C85" s="526"/>
      <c r="D85" t="s">
        <v>17</v>
      </c>
      <c r="E85" s="160">
        <v>2</v>
      </c>
      <c r="G85" s="2">
        <f t="shared" si="1"/>
        <v>44.6</v>
      </c>
    </row>
    <row r="86" spans="1:7">
      <c r="B86" s="526"/>
      <c r="C86" s="526"/>
      <c r="D86" t="s">
        <v>18</v>
      </c>
      <c r="E86" s="160">
        <v>60</v>
      </c>
      <c r="G86" s="2">
        <f t="shared" si="1"/>
        <v>104.6</v>
      </c>
    </row>
    <row r="87" spans="1:7">
      <c r="B87" s="526"/>
      <c r="C87" s="526"/>
      <c r="D87" t="s">
        <v>19</v>
      </c>
      <c r="E87" s="160">
        <v>2</v>
      </c>
      <c r="G87" s="2">
        <f t="shared" si="1"/>
        <v>106.6</v>
      </c>
    </row>
    <row r="88" spans="1:7">
      <c r="A88" s="7">
        <v>42823</v>
      </c>
      <c r="B88" s="526"/>
      <c r="C88" s="526"/>
      <c r="D88" t="s">
        <v>21</v>
      </c>
      <c r="E88" s="160">
        <v>85</v>
      </c>
      <c r="G88" s="2">
        <f t="shared" si="1"/>
        <v>191.6</v>
      </c>
    </row>
    <row r="89" spans="1:7">
      <c r="A89" s="7">
        <v>43067</v>
      </c>
      <c r="B89" s="526" t="s">
        <v>12</v>
      </c>
      <c r="C89" s="20">
        <v>42823</v>
      </c>
      <c r="D89" t="s">
        <v>21</v>
      </c>
      <c r="E89" s="160"/>
      <c r="F89" s="160">
        <v>85</v>
      </c>
      <c r="G89" s="2">
        <f t="shared" si="1"/>
        <v>106.6</v>
      </c>
    </row>
    <row r="90" spans="1:7">
      <c r="A90" s="7">
        <v>43098</v>
      </c>
      <c r="B90" s="526">
        <v>14365</v>
      </c>
      <c r="C90" s="20" t="s">
        <v>29</v>
      </c>
      <c r="D90" t="s">
        <v>16</v>
      </c>
      <c r="E90" s="160"/>
      <c r="F90" s="160">
        <v>42.6</v>
      </c>
      <c r="G90" s="2">
        <f t="shared" si="1"/>
        <v>63.999999999999993</v>
      </c>
    </row>
    <row r="91" spans="1:7">
      <c r="A91" s="7">
        <v>43098</v>
      </c>
      <c r="B91" s="526">
        <v>14365</v>
      </c>
      <c r="C91" s="20" t="s">
        <v>29</v>
      </c>
      <c r="D91" t="s">
        <v>17</v>
      </c>
      <c r="E91" s="160"/>
      <c r="F91" s="160">
        <v>2</v>
      </c>
      <c r="G91" s="2">
        <f t="shared" si="1"/>
        <v>61.999999999999993</v>
      </c>
    </row>
    <row r="92" spans="1:7">
      <c r="A92" s="7">
        <v>43103</v>
      </c>
      <c r="B92" s="526">
        <v>14385</v>
      </c>
      <c r="C92" s="20" t="s">
        <v>29</v>
      </c>
      <c r="D92" t="s">
        <v>18</v>
      </c>
      <c r="E92" s="160"/>
      <c r="F92" s="160">
        <v>60</v>
      </c>
      <c r="G92" s="2">
        <f t="shared" si="1"/>
        <v>1.9999999999999929</v>
      </c>
    </row>
    <row r="93" spans="1:7">
      <c r="A93" s="7">
        <v>43103</v>
      </c>
      <c r="B93" s="526">
        <v>14385</v>
      </c>
      <c r="C93" s="20" t="s">
        <v>29</v>
      </c>
      <c r="D93" t="s">
        <v>19</v>
      </c>
      <c r="E93" s="160"/>
      <c r="F93" s="160">
        <v>2</v>
      </c>
      <c r="G93" s="2">
        <f t="shared" si="1"/>
        <v>-7.1054273576010019E-15</v>
      </c>
    </row>
    <row r="94" spans="1:7">
      <c r="A94" s="44">
        <v>43039</v>
      </c>
      <c r="B94" s="525" t="s">
        <v>14</v>
      </c>
      <c r="C94" s="525" t="s">
        <v>30</v>
      </c>
      <c r="D94" t="s">
        <v>16</v>
      </c>
      <c r="E94" s="160">
        <v>32.700000000000003</v>
      </c>
      <c r="G94" s="2">
        <f t="shared" si="1"/>
        <v>32.699999999999996</v>
      </c>
    </row>
    <row r="95" spans="1:7">
      <c r="B95" s="526"/>
      <c r="C95" s="526"/>
      <c r="D95" t="s">
        <v>17</v>
      </c>
      <c r="E95" s="160">
        <v>2</v>
      </c>
      <c r="G95" s="2">
        <f t="shared" si="1"/>
        <v>34.699999999999996</v>
      </c>
    </row>
    <row r="96" spans="1:7">
      <c r="B96" s="526"/>
      <c r="C96" s="526"/>
      <c r="D96" t="s">
        <v>18</v>
      </c>
      <c r="E96" s="160">
        <v>60</v>
      </c>
      <c r="G96" s="2">
        <f t="shared" si="1"/>
        <v>94.699999999999989</v>
      </c>
    </row>
    <row r="97" spans="1:7">
      <c r="B97" s="526"/>
      <c r="C97" s="526"/>
      <c r="D97" t="s">
        <v>19</v>
      </c>
      <c r="E97" s="160">
        <v>2</v>
      </c>
      <c r="G97" s="2">
        <f t="shared" si="1"/>
        <v>96.699999999999989</v>
      </c>
    </row>
    <row r="98" spans="1:7" ht="15.75">
      <c r="A98" s="7">
        <v>42977</v>
      </c>
      <c r="B98" s="526" t="s">
        <v>31</v>
      </c>
      <c r="C98" s="526"/>
      <c r="D98" s="22" t="s">
        <v>111</v>
      </c>
      <c r="E98" s="187">
        <v>25</v>
      </c>
      <c r="F98" s="170"/>
      <c r="G98" s="2">
        <f t="shared" si="1"/>
        <v>121.69999999999999</v>
      </c>
    </row>
    <row r="99" spans="1:7">
      <c r="A99" s="7">
        <v>43103</v>
      </c>
      <c r="B99" s="526">
        <v>14385</v>
      </c>
      <c r="C99" s="526" t="s">
        <v>30</v>
      </c>
      <c r="D99" t="s">
        <v>18</v>
      </c>
      <c r="E99" s="170"/>
      <c r="F99" s="170">
        <v>60</v>
      </c>
      <c r="G99" s="2">
        <f t="shared" si="1"/>
        <v>61.699999999999989</v>
      </c>
    </row>
    <row r="100" spans="1:7">
      <c r="A100" s="7">
        <v>43103</v>
      </c>
      <c r="B100" s="526">
        <v>14385</v>
      </c>
      <c r="C100" s="526" t="s">
        <v>30</v>
      </c>
      <c r="D100" t="s">
        <v>19</v>
      </c>
      <c r="E100" s="170"/>
      <c r="F100" s="170">
        <v>2</v>
      </c>
      <c r="G100" s="2">
        <f t="shared" si="1"/>
        <v>59.699999999999989</v>
      </c>
    </row>
    <row r="101" spans="1:7">
      <c r="A101" s="7">
        <v>43103</v>
      </c>
      <c r="B101" s="526">
        <v>14388</v>
      </c>
      <c r="C101" s="526" t="s">
        <v>30</v>
      </c>
      <c r="D101" t="s">
        <v>17</v>
      </c>
      <c r="E101" s="170"/>
      <c r="F101" s="170">
        <v>2</v>
      </c>
      <c r="G101" s="2">
        <f t="shared" si="1"/>
        <v>57.699999999999989</v>
      </c>
    </row>
    <row r="102" spans="1:7">
      <c r="A102" s="7">
        <v>43106</v>
      </c>
      <c r="B102" s="526">
        <v>14400</v>
      </c>
      <c r="C102" s="526" t="s">
        <v>30</v>
      </c>
      <c r="D102" t="s">
        <v>16</v>
      </c>
      <c r="E102" s="170"/>
      <c r="F102" s="170">
        <v>32.700000000000003</v>
      </c>
      <c r="G102" s="2">
        <f t="shared" si="1"/>
        <v>24.999999999999986</v>
      </c>
    </row>
    <row r="103" spans="1:7">
      <c r="A103" s="7">
        <v>43109</v>
      </c>
      <c r="B103" s="526">
        <v>14411</v>
      </c>
      <c r="C103" s="526" t="s">
        <v>30</v>
      </c>
      <c r="D103" t="s">
        <v>111</v>
      </c>
      <c r="E103" s="170"/>
      <c r="F103" s="170">
        <v>15</v>
      </c>
      <c r="G103" s="2">
        <f t="shared" si="1"/>
        <v>9.9999999999999858</v>
      </c>
    </row>
    <row r="104" spans="1:7">
      <c r="A104" s="7">
        <v>43830</v>
      </c>
      <c r="B104" s="526">
        <v>9586</v>
      </c>
      <c r="C104" s="526" t="s">
        <v>30</v>
      </c>
      <c r="D104" t="s">
        <v>111</v>
      </c>
      <c r="E104" s="170"/>
      <c r="F104" s="170">
        <v>10</v>
      </c>
      <c r="G104" s="2">
        <f t="shared" si="1"/>
        <v>-1.4210854715202004E-14</v>
      </c>
    </row>
    <row r="105" spans="1:7">
      <c r="A105" s="44">
        <v>43069</v>
      </c>
      <c r="B105" s="525" t="s">
        <v>14</v>
      </c>
      <c r="C105" s="525" t="s">
        <v>33</v>
      </c>
      <c r="D105" t="s">
        <v>16</v>
      </c>
      <c r="E105" s="170">
        <v>34.9</v>
      </c>
      <c r="F105" s="170"/>
      <c r="G105" s="2">
        <f t="shared" si="1"/>
        <v>34.899999999999984</v>
      </c>
    </row>
    <row r="106" spans="1:7">
      <c r="A106" s="44"/>
      <c r="B106" s="525"/>
      <c r="C106" s="525"/>
      <c r="D106" t="s">
        <v>17</v>
      </c>
      <c r="E106" s="170">
        <v>2</v>
      </c>
      <c r="F106" s="170"/>
      <c r="G106" s="2">
        <f t="shared" si="1"/>
        <v>36.899999999999984</v>
      </c>
    </row>
    <row r="107" spans="1:7">
      <c r="B107" s="526"/>
      <c r="C107" s="526"/>
      <c r="D107" t="s">
        <v>18</v>
      </c>
      <c r="E107" s="170">
        <v>60</v>
      </c>
      <c r="F107" s="170"/>
      <c r="G107" s="2">
        <f t="shared" si="1"/>
        <v>96.899999999999977</v>
      </c>
    </row>
    <row r="108" spans="1:7">
      <c r="B108" s="526"/>
      <c r="C108" s="526"/>
      <c r="D108" t="s">
        <v>19</v>
      </c>
      <c r="E108" s="170">
        <v>2</v>
      </c>
      <c r="F108" s="170"/>
      <c r="G108" s="2">
        <f t="shared" si="1"/>
        <v>98.899999999999977</v>
      </c>
    </row>
    <row r="109" spans="1:7" ht="15.75">
      <c r="B109" s="526"/>
      <c r="C109" s="526"/>
      <c r="D109" s="22" t="s">
        <v>90</v>
      </c>
      <c r="E109" s="187">
        <v>10</v>
      </c>
      <c r="F109" s="170"/>
      <c r="G109" s="2">
        <f t="shared" si="1"/>
        <v>108.89999999999998</v>
      </c>
    </row>
    <row r="110" spans="1:7">
      <c r="A110" s="7">
        <v>43103</v>
      </c>
      <c r="B110" s="526">
        <v>14385</v>
      </c>
      <c r="C110" s="526" t="s">
        <v>33</v>
      </c>
      <c r="D110" t="s">
        <v>18</v>
      </c>
      <c r="E110" s="170"/>
      <c r="F110" s="170">
        <v>60</v>
      </c>
      <c r="G110" s="2">
        <f t="shared" si="1"/>
        <v>48.899999999999977</v>
      </c>
    </row>
    <row r="111" spans="1:7">
      <c r="A111" s="7">
        <v>43103</v>
      </c>
      <c r="B111" s="526">
        <v>14385</v>
      </c>
      <c r="C111" s="526" t="s">
        <v>33</v>
      </c>
      <c r="D111" t="s">
        <v>19</v>
      </c>
      <c r="E111" s="170"/>
      <c r="F111" s="170">
        <v>2</v>
      </c>
      <c r="G111" s="2">
        <f t="shared" si="1"/>
        <v>46.899999999999977</v>
      </c>
    </row>
    <row r="112" spans="1:7">
      <c r="A112" s="7">
        <v>43103</v>
      </c>
      <c r="B112" s="526">
        <v>14388</v>
      </c>
      <c r="C112" s="526" t="s">
        <v>33</v>
      </c>
      <c r="D112" t="s">
        <v>17</v>
      </c>
      <c r="E112" s="170"/>
      <c r="F112" s="170">
        <v>2</v>
      </c>
      <c r="G112" s="2">
        <f t="shared" si="1"/>
        <v>44.899999999999977</v>
      </c>
    </row>
    <row r="113" spans="1:7">
      <c r="A113" s="7">
        <v>43106</v>
      </c>
      <c r="B113" s="526">
        <v>14400</v>
      </c>
      <c r="C113" s="526" t="s">
        <v>33</v>
      </c>
      <c r="D113" t="s">
        <v>16</v>
      </c>
      <c r="E113" s="170"/>
      <c r="F113" s="170">
        <v>34.9</v>
      </c>
      <c r="G113" s="2">
        <f t="shared" si="1"/>
        <v>9.9999999999999787</v>
      </c>
    </row>
    <row r="114" spans="1:7">
      <c r="A114" s="7">
        <v>43109</v>
      </c>
      <c r="B114" s="526">
        <v>14411</v>
      </c>
      <c r="C114" s="526" t="s">
        <v>33</v>
      </c>
      <c r="D114" t="s">
        <v>90</v>
      </c>
      <c r="E114" s="170"/>
      <c r="F114" s="170">
        <v>10</v>
      </c>
      <c r="G114" s="2">
        <f t="shared" si="1"/>
        <v>-2.1316282072803006E-14</v>
      </c>
    </row>
    <row r="115" spans="1:7">
      <c r="A115" s="44">
        <v>43100</v>
      </c>
      <c r="B115" s="525" t="s">
        <v>14</v>
      </c>
      <c r="C115" s="525" t="s">
        <v>34</v>
      </c>
      <c r="D115" t="s">
        <v>16</v>
      </c>
      <c r="E115" s="160">
        <v>38</v>
      </c>
      <c r="G115" s="2">
        <f t="shared" si="1"/>
        <v>37.999999999999979</v>
      </c>
    </row>
    <row r="116" spans="1:7">
      <c r="A116" s="44"/>
      <c r="B116" s="525"/>
      <c r="C116" s="525"/>
      <c r="D116" t="s">
        <v>17</v>
      </c>
      <c r="E116" s="160">
        <v>2</v>
      </c>
      <c r="G116" s="2">
        <f t="shared" si="1"/>
        <v>39.999999999999979</v>
      </c>
    </row>
    <row r="117" spans="1:7">
      <c r="B117" s="526"/>
      <c r="C117" s="526"/>
      <c r="D117" t="s">
        <v>18</v>
      </c>
      <c r="E117" s="160">
        <v>60</v>
      </c>
      <c r="G117" s="2">
        <f t="shared" si="1"/>
        <v>99.999999999999972</v>
      </c>
    </row>
    <row r="118" spans="1:7">
      <c r="B118" s="526"/>
      <c r="C118" s="526"/>
      <c r="D118" t="s">
        <v>19</v>
      </c>
      <c r="E118" s="160">
        <v>2</v>
      </c>
      <c r="G118" s="2">
        <f t="shared" si="1"/>
        <v>101.99999999999997</v>
      </c>
    </row>
    <row r="119" spans="1:7">
      <c r="A119" s="7">
        <v>43103</v>
      </c>
      <c r="B119" s="526">
        <v>14385</v>
      </c>
      <c r="C119" s="526" t="s">
        <v>34</v>
      </c>
      <c r="D119" t="s">
        <v>18</v>
      </c>
      <c r="E119" s="160"/>
      <c r="F119" s="160">
        <v>60</v>
      </c>
      <c r="G119" s="2">
        <f t="shared" si="1"/>
        <v>41.999999999999972</v>
      </c>
    </row>
    <row r="120" spans="1:7">
      <c r="A120" s="7">
        <v>43103</v>
      </c>
      <c r="B120" s="526">
        <v>14385</v>
      </c>
      <c r="C120" s="526" t="s">
        <v>34</v>
      </c>
      <c r="D120" t="s">
        <v>19</v>
      </c>
      <c r="E120" s="160"/>
      <c r="F120" s="160">
        <v>2</v>
      </c>
      <c r="G120" s="2">
        <f t="shared" si="1"/>
        <v>39.999999999999972</v>
      </c>
    </row>
    <row r="121" spans="1:7">
      <c r="A121" s="7">
        <v>43118</v>
      </c>
      <c r="B121" s="526">
        <v>14483</v>
      </c>
      <c r="C121" s="526" t="s">
        <v>34</v>
      </c>
      <c r="D121" t="s">
        <v>16</v>
      </c>
      <c r="E121" s="160"/>
      <c r="F121" s="160">
        <v>38</v>
      </c>
      <c r="G121" s="2">
        <f t="shared" si="1"/>
        <v>1.9999999999999716</v>
      </c>
    </row>
    <row r="122" spans="1:7">
      <c r="A122" s="7">
        <v>43118</v>
      </c>
      <c r="B122" s="526">
        <v>14483</v>
      </c>
      <c r="C122" s="526" t="s">
        <v>34</v>
      </c>
      <c r="D122" t="s">
        <v>17</v>
      </c>
      <c r="E122" s="160"/>
      <c r="F122" s="160">
        <v>2</v>
      </c>
      <c r="G122" s="2">
        <f t="shared" si="1"/>
        <v>-2.8421709430404007E-14</v>
      </c>
    </row>
    <row r="123" spans="1:7">
      <c r="A123" s="44">
        <v>43131</v>
      </c>
      <c r="B123" s="525" t="s">
        <v>14</v>
      </c>
      <c r="C123" s="525" t="s">
        <v>15</v>
      </c>
      <c r="D123" t="s">
        <v>16</v>
      </c>
      <c r="E123" s="160">
        <v>33.799999999999997</v>
      </c>
      <c r="G123" s="2">
        <f t="shared" si="1"/>
        <v>33.799999999999969</v>
      </c>
    </row>
    <row r="124" spans="1:7">
      <c r="A124" s="44"/>
      <c r="B124" s="525"/>
      <c r="C124" s="525"/>
      <c r="D124" t="s">
        <v>17</v>
      </c>
      <c r="E124" s="160">
        <v>2</v>
      </c>
      <c r="G124" s="2">
        <f t="shared" si="1"/>
        <v>35.799999999999969</v>
      </c>
    </row>
    <row r="125" spans="1:7">
      <c r="B125" s="526"/>
      <c r="C125" s="526"/>
      <c r="D125" t="s">
        <v>18</v>
      </c>
      <c r="E125" s="160">
        <v>60</v>
      </c>
      <c r="G125" s="2">
        <f t="shared" si="1"/>
        <v>95.799999999999969</v>
      </c>
    </row>
    <row r="126" spans="1:7">
      <c r="B126" s="526"/>
      <c r="C126" s="526"/>
      <c r="D126" t="s">
        <v>19</v>
      </c>
      <c r="E126" s="160">
        <v>2</v>
      </c>
      <c r="G126" s="2">
        <f t="shared" si="1"/>
        <v>97.799999999999969</v>
      </c>
    </row>
    <row r="127" spans="1:7">
      <c r="A127" s="7">
        <v>43201</v>
      </c>
      <c r="B127" s="526">
        <v>15095</v>
      </c>
      <c r="C127" s="526" t="s">
        <v>15</v>
      </c>
      <c r="D127" t="s">
        <v>16</v>
      </c>
      <c r="E127" s="160"/>
      <c r="F127" s="160">
        <v>33.799999999999997</v>
      </c>
      <c r="G127" s="2">
        <f t="shared" si="1"/>
        <v>63.999999999999972</v>
      </c>
    </row>
    <row r="128" spans="1:7">
      <c r="A128" s="7">
        <v>43201</v>
      </c>
      <c r="B128" s="526">
        <v>15095</v>
      </c>
      <c r="C128" s="526" t="s">
        <v>15</v>
      </c>
      <c r="D128" t="s">
        <v>17</v>
      </c>
      <c r="E128" s="160"/>
      <c r="F128" s="160">
        <v>2</v>
      </c>
      <c r="G128" s="2">
        <f t="shared" si="1"/>
        <v>61.999999999999972</v>
      </c>
    </row>
    <row r="129" spans="1:7">
      <c r="A129" s="7">
        <v>43830</v>
      </c>
      <c r="B129" s="526">
        <v>19464</v>
      </c>
      <c r="C129" s="526" t="s">
        <v>15</v>
      </c>
      <c r="D129" t="s">
        <v>18</v>
      </c>
      <c r="E129" s="160"/>
      <c r="F129" s="160">
        <v>60</v>
      </c>
      <c r="G129" s="2">
        <f t="shared" si="1"/>
        <v>1.9999999999999716</v>
      </c>
    </row>
    <row r="130" spans="1:7">
      <c r="A130" s="7">
        <v>43830</v>
      </c>
      <c r="B130" s="526">
        <v>19464</v>
      </c>
      <c r="C130" s="526" t="s">
        <v>15</v>
      </c>
      <c r="D130" t="s">
        <v>19</v>
      </c>
      <c r="E130" s="160"/>
      <c r="F130" s="160">
        <v>2</v>
      </c>
      <c r="G130" s="2">
        <f t="shared" si="1"/>
        <v>-2.8421709430404007E-14</v>
      </c>
    </row>
    <row r="131" spans="1:7">
      <c r="A131" s="44">
        <v>43159</v>
      </c>
      <c r="B131" s="525" t="s">
        <v>14</v>
      </c>
      <c r="C131" s="525" t="s">
        <v>20</v>
      </c>
      <c r="D131" t="s">
        <v>16</v>
      </c>
      <c r="E131" s="160">
        <v>32</v>
      </c>
      <c r="G131" s="2">
        <f t="shared" si="1"/>
        <v>31.999999999999972</v>
      </c>
    </row>
    <row r="132" spans="1:7">
      <c r="A132" s="44"/>
      <c r="B132" s="525"/>
      <c r="C132" s="525"/>
      <c r="D132" t="s">
        <v>17</v>
      </c>
      <c r="E132" s="160">
        <v>2</v>
      </c>
      <c r="G132" s="2">
        <f t="shared" si="1"/>
        <v>33.999999999999972</v>
      </c>
    </row>
    <row r="133" spans="1:7">
      <c r="B133" s="526"/>
      <c r="C133" s="526"/>
      <c r="D133" t="s">
        <v>18</v>
      </c>
      <c r="E133" s="160">
        <v>56</v>
      </c>
      <c r="G133" s="2">
        <f t="shared" si="1"/>
        <v>89.999999999999972</v>
      </c>
    </row>
    <row r="134" spans="1:7">
      <c r="B134" s="526"/>
      <c r="C134" s="526"/>
      <c r="D134" t="s">
        <v>19</v>
      </c>
      <c r="E134" s="160">
        <v>5</v>
      </c>
      <c r="G134" s="2">
        <f t="shared" si="1"/>
        <v>94.999999999999972</v>
      </c>
    </row>
    <row r="135" spans="1:7">
      <c r="A135" s="7">
        <v>43201</v>
      </c>
      <c r="B135" s="526">
        <v>15095</v>
      </c>
      <c r="C135" s="526" t="s">
        <v>20</v>
      </c>
      <c r="D135" t="s">
        <v>16</v>
      </c>
      <c r="E135" s="160"/>
      <c r="F135" s="160">
        <v>32</v>
      </c>
      <c r="G135" s="2">
        <f t="shared" si="1"/>
        <v>62.999999999999972</v>
      </c>
    </row>
    <row r="136" spans="1:7">
      <c r="A136" s="7">
        <v>43201</v>
      </c>
      <c r="B136" s="526">
        <v>15095</v>
      </c>
      <c r="C136" s="526" t="s">
        <v>20</v>
      </c>
      <c r="D136" t="s">
        <v>17</v>
      </c>
      <c r="E136" s="160"/>
      <c r="F136" s="160">
        <v>2</v>
      </c>
      <c r="G136" s="2">
        <f t="shared" ref="G136:G199" si="2">+G135+E136-F136</f>
        <v>60.999999999999972</v>
      </c>
    </row>
    <row r="137" spans="1:7">
      <c r="A137" s="7">
        <v>43830</v>
      </c>
      <c r="B137" s="526">
        <v>19464</v>
      </c>
      <c r="C137" s="526" t="s">
        <v>20</v>
      </c>
      <c r="D137" t="s">
        <v>18</v>
      </c>
      <c r="E137" s="160"/>
      <c r="F137" s="160">
        <v>56</v>
      </c>
      <c r="G137" s="2">
        <f t="shared" si="2"/>
        <v>4.9999999999999716</v>
      </c>
    </row>
    <row r="138" spans="1:7">
      <c r="A138" s="7">
        <v>43830</v>
      </c>
      <c r="B138" s="526">
        <v>19464</v>
      </c>
      <c r="C138" s="526" t="s">
        <v>20</v>
      </c>
      <c r="D138" t="s">
        <v>19</v>
      </c>
      <c r="E138" s="160"/>
      <c r="F138" s="160">
        <v>5</v>
      </c>
      <c r="G138" s="2">
        <f t="shared" si="2"/>
        <v>-2.8421709430404007E-14</v>
      </c>
    </row>
    <row r="139" spans="1:7">
      <c r="A139" s="44">
        <v>43189</v>
      </c>
      <c r="B139" s="525" t="s">
        <v>14</v>
      </c>
      <c r="C139" s="525" t="s">
        <v>23</v>
      </c>
      <c r="D139" t="s">
        <v>16</v>
      </c>
      <c r="E139" s="160">
        <v>31</v>
      </c>
      <c r="G139" s="2">
        <f t="shared" si="2"/>
        <v>30.999999999999972</v>
      </c>
    </row>
    <row r="140" spans="1:7">
      <c r="A140" s="44"/>
      <c r="B140" s="525"/>
      <c r="C140" s="525"/>
      <c r="D140" t="s">
        <v>17</v>
      </c>
      <c r="E140" s="160">
        <v>2</v>
      </c>
      <c r="G140" s="2">
        <f t="shared" si="2"/>
        <v>32.999999999999972</v>
      </c>
    </row>
    <row r="141" spans="1:7">
      <c r="B141" s="526"/>
      <c r="C141" s="526"/>
      <c r="D141" t="s">
        <v>18</v>
      </c>
      <c r="E141" s="160">
        <v>60</v>
      </c>
      <c r="G141" s="2">
        <f t="shared" si="2"/>
        <v>92.999999999999972</v>
      </c>
    </row>
    <row r="142" spans="1:7">
      <c r="B142" s="526"/>
      <c r="C142" s="526"/>
      <c r="D142" t="s">
        <v>19</v>
      </c>
      <c r="E142" s="160">
        <v>5</v>
      </c>
      <c r="G142" s="2">
        <f t="shared" si="2"/>
        <v>97.999999999999972</v>
      </c>
    </row>
    <row r="143" spans="1:7">
      <c r="A143" s="7">
        <v>43239</v>
      </c>
      <c r="B143" s="526">
        <v>15357</v>
      </c>
      <c r="C143" s="526" t="s">
        <v>23</v>
      </c>
      <c r="D143" t="s">
        <v>16</v>
      </c>
      <c r="E143" s="160"/>
      <c r="F143" s="160">
        <v>31</v>
      </c>
      <c r="G143" s="2">
        <f t="shared" si="2"/>
        <v>66.999999999999972</v>
      </c>
    </row>
    <row r="144" spans="1:7">
      <c r="A144" s="7">
        <v>43239</v>
      </c>
      <c r="B144" s="526">
        <v>15357</v>
      </c>
      <c r="C144" s="526" t="s">
        <v>23</v>
      </c>
      <c r="D144" t="s">
        <v>17</v>
      </c>
      <c r="E144" s="160"/>
      <c r="F144" s="160">
        <v>2</v>
      </c>
      <c r="G144" s="2">
        <f t="shared" si="2"/>
        <v>64.999999999999972</v>
      </c>
    </row>
    <row r="145" spans="1:7">
      <c r="A145" s="7">
        <v>43830</v>
      </c>
      <c r="B145" s="526">
        <v>19464</v>
      </c>
      <c r="C145" s="526" t="s">
        <v>23</v>
      </c>
      <c r="D145" t="s">
        <v>18</v>
      </c>
      <c r="E145" s="160"/>
      <c r="F145" s="160">
        <v>60</v>
      </c>
      <c r="G145" s="2">
        <f t="shared" si="2"/>
        <v>4.9999999999999716</v>
      </c>
    </row>
    <row r="146" spans="1:7">
      <c r="A146" s="7">
        <v>43830</v>
      </c>
      <c r="B146" s="526">
        <v>19464</v>
      </c>
      <c r="C146" s="526" t="s">
        <v>23</v>
      </c>
      <c r="D146" t="s">
        <v>19</v>
      </c>
      <c r="E146" s="160"/>
      <c r="F146" s="160">
        <v>5</v>
      </c>
      <c r="G146" s="2">
        <f t="shared" si="2"/>
        <v>-2.8421709430404007E-14</v>
      </c>
    </row>
    <row r="147" spans="1:7">
      <c r="A147" s="44">
        <v>43220</v>
      </c>
      <c r="B147" s="525" t="s">
        <v>14</v>
      </c>
      <c r="C147" s="525" t="s">
        <v>24</v>
      </c>
      <c r="D147" t="s">
        <v>16</v>
      </c>
      <c r="E147" s="160">
        <v>31.8</v>
      </c>
      <c r="G147" s="2">
        <f t="shared" si="2"/>
        <v>31.799999999999972</v>
      </c>
    </row>
    <row r="148" spans="1:7">
      <c r="A148" s="44"/>
      <c r="B148" s="525"/>
      <c r="C148" s="525"/>
      <c r="D148" t="s">
        <v>17</v>
      </c>
      <c r="E148" s="160">
        <v>2</v>
      </c>
      <c r="G148" s="2">
        <f t="shared" si="2"/>
        <v>33.799999999999969</v>
      </c>
    </row>
    <row r="149" spans="1:7">
      <c r="B149" s="526"/>
      <c r="C149" s="526"/>
      <c r="D149" t="s">
        <v>18</v>
      </c>
      <c r="E149" s="160">
        <v>60</v>
      </c>
      <c r="G149" s="2">
        <f t="shared" si="2"/>
        <v>93.799999999999969</v>
      </c>
    </row>
    <row r="150" spans="1:7">
      <c r="B150" s="526"/>
      <c r="C150" s="526"/>
      <c r="D150" t="s">
        <v>19</v>
      </c>
      <c r="E150" s="160">
        <v>5</v>
      </c>
      <c r="G150" s="2">
        <f t="shared" si="2"/>
        <v>98.799999999999969</v>
      </c>
    </row>
    <row r="151" spans="1:7">
      <c r="A151" s="7">
        <v>43239</v>
      </c>
      <c r="B151" s="526">
        <v>15357</v>
      </c>
      <c r="C151" s="526" t="s">
        <v>24</v>
      </c>
      <c r="D151" t="s">
        <v>16</v>
      </c>
      <c r="E151" s="160"/>
      <c r="F151" s="160">
        <v>31.8</v>
      </c>
      <c r="G151" s="2">
        <f t="shared" si="2"/>
        <v>66.999999999999972</v>
      </c>
    </row>
    <row r="152" spans="1:7">
      <c r="A152" s="7">
        <v>43239</v>
      </c>
      <c r="B152" s="526">
        <v>15357</v>
      </c>
      <c r="C152" s="526" t="s">
        <v>24</v>
      </c>
      <c r="D152" t="s">
        <v>17</v>
      </c>
      <c r="E152" s="160"/>
      <c r="F152" s="160">
        <v>2</v>
      </c>
      <c r="G152" s="2">
        <f t="shared" si="2"/>
        <v>64.999999999999972</v>
      </c>
    </row>
    <row r="153" spans="1:7">
      <c r="A153" s="7">
        <v>43830</v>
      </c>
      <c r="B153" s="526">
        <v>19464</v>
      </c>
      <c r="C153" s="526" t="s">
        <v>24</v>
      </c>
      <c r="D153" t="s">
        <v>18</v>
      </c>
      <c r="E153" s="160"/>
      <c r="F153" s="160">
        <v>60</v>
      </c>
      <c r="G153" s="2">
        <f t="shared" si="2"/>
        <v>4.9999999999999716</v>
      </c>
    </row>
    <row r="154" spans="1:7">
      <c r="A154" s="7">
        <v>43830</v>
      </c>
      <c r="B154" s="526">
        <v>19464</v>
      </c>
      <c r="C154" s="526" t="s">
        <v>24</v>
      </c>
      <c r="D154" t="s">
        <v>19</v>
      </c>
      <c r="E154" s="160"/>
      <c r="F154" s="160">
        <v>5</v>
      </c>
      <c r="G154" s="2">
        <f t="shared" si="2"/>
        <v>-2.8421709430404007E-14</v>
      </c>
    </row>
    <row r="155" spans="1:7">
      <c r="A155" s="44">
        <v>43251</v>
      </c>
      <c r="B155" s="525" t="s">
        <v>14</v>
      </c>
      <c r="C155" s="525" t="s">
        <v>25</v>
      </c>
      <c r="D155" t="s">
        <v>16</v>
      </c>
      <c r="E155" s="160">
        <v>29.6</v>
      </c>
      <c r="G155" s="2">
        <f t="shared" si="2"/>
        <v>29.599999999999973</v>
      </c>
    </row>
    <row r="156" spans="1:7">
      <c r="A156" s="44"/>
      <c r="B156" s="525"/>
      <c r="C156" s="525"/>
      <c r="D156" t="s">
        <v>17</v>
      </c>
      <c r="E156" s="160">
        <v>2</v>
      </c>
      <c r="G156" s="2">
        <f t="shared" si="2"/>
        <v>31.599999999999973</v>
      </c>
    </row>
    <row r="157" spans="1:7">
      <c r="B157" s="526"/>
      <c r="C157" s="526"/>
      <c r="D157" t="s">
        <v>18</v>
      </c>
      <c r="E157" s="160">
        <v>60</v>
      </c>
      <c r="G157" s="2">
        <f t="shared" si="2"/>
        <v>91.599999999999966</v>
      </c>
    </row>
    <row r="158" spans="1:7">
      <c r="B158" s="526"/>
      <c r="C158" s="526"/>
      <c r="D158" t="s">
        <v>19</v>
      </c>
      <c r="E158" s="160">
        <v>5</v>
      </c>
      <c r="G158" s="2">
        <f t="shared" si="2"/>
        <v>96.599999999999966</v>
      </c>
    </row>
    <row r="159" spans="1:7">
      <c r="A159" s="7">
        <v>43276</v>
      </c>
      <c r="B159" s="526">
        <v>15597</v>
      </c>
      <c r="C159" s="526" t="s">
        <v>25</v>
      </c>
      <c r="D159" t="s">
        <v>16</v>
      </c>
      <c r="E159" s="160"/>
      <c r="F159" s="160">
        <v>29.6</v>
      </c>
      <c r="G159" s="2">
        <f t="shared" si="2"/>
        <v>66.999999999999972</v>
      </c>
    </row>
    <row r="160" spans="1:7">
      <c r="A160" s="7">
        <v>43276</v>
      </c>
      <c r="B160" s="526">
        <v>15597</v>
      </c>
      <c r="C160" s="526" t="s">
        <v>25</v>
      </c>
      <c r="D160" t="s">
        <v>17</v>
      </c>
      <c r="E160" s="160"/>
      <c r="F160" s="160">
        <v>2</v>
      </c>
      <c r="G160" s="2">
        <f t="shared" si="2"/>
        <v>64.999999999999972</v>
      </c>
    </row>
    <row r="161" spans="1:7">
      <c r="A161" s="7">
        <v>43830</v>
      </c>
      <c r="B161" s="526">
        <v>19464</v>
      </c>
      <c r="C161" s="526" t="s">
        <v>25</v>
      </c>
      <c r="D161" t="s">
        <v>18</v>
      </c>
      <c r="E161" s="160"/>
      <c r="F161" s="160">
        <v>60</v>
      </c>
      <c r="G161" s="2">
        <f t="shared" si="2"/>
        <v>4.9999999999999716</v>
      </c>
    </row>
    <row r="162" spans="1:7">
      <c r="A162" s="7">
        <v>43830</v>
      </c>
      <c r="B162" s="526">
        <v>19464</v>
      </c>
      <c r="C162" s="526" t="s">
        <v>25</v>
      </c>
      <c r="D162" t="s">
        <v>19</v>
      </c>
      <c r="E162" s="160"/>
      <c r="F162" s="160">
        <v>5</v>
      </c>
      <c r="G162" s="2">
        <f t="shared" si="2"/>
        <v>-2.8421709430404007E-14</v>
      </c>
    </row>
    <row r="163" spans="1:7">
      <c r="A163" s="44">
        <v>43281</v>
      </c>
      <c r="B163" s="525" t="s">
        <v>14</v>
      </c>
      <c r="C163" s="525" t="s">
        <v>26</v>
      </c>
      <c r="D163" t="s">
        <v>16</v>
      </c>
      <c r="E163" s="160">
        <v>27.6</v>
      </c>
      <c r="G163" s="2">
        <f t="shared" si="2"/>
        <v>27.599999999999973</v>
      </c>
    </row>
    <row r="164" spans="1:7">
      <c r="A164" s="44"/>
      <c r="B164" s="525"/>
      <c r="C164" s="525"/>
      <c r="D164" t="s">
        <v>17</v>
      </c>
      <c r="E164" s="160">
        <v>4</v>
      </c>
      <c r="G164" s="2">
        <f t="shared" si="2"/>
        <v>31.599999999999973</v>
      </c>
    </row>
    <row r="165" spans="1:7">
      <c r="B165" s="526"/>
      <c r="C165" s="526"/>
      <c r="D165" t="s">
        <v>18</v>
      </c>
      <c r="E165" s="160">
        <v>60</v>
      </c>
      <c r="G165" s="2">
        <f t="shared" si="2"/>
        <v>91.599999999999966</v>
      </c>
    </row>
    <row r="166" spans="1:7">
      <c r="B166" s="526"/>
      <c r="C166" s="526"/>
      <c r="D166" t="s">
        <v>19</v>
      </c>
      <c r="E166" s="160">
        <v>5</v>
      </c>
      <c r="G166" s="2">
        <f t="shared" si="2"/>
        <v>96.599999999999966</v>
      </c>
    </row>
    <row r="167" spans="1:7">
      <c r="A167" s="7">
        <v>43305</v>
      </c>
      <c r="B167" s="526">
        <v>15796</v>
      </c>
      <c r="C167" s="526" t="s">
        <v>26</v>
      </c>
      <c r="D167" t="s">
        <v>16</v>
      </c>
      <c r="E167" s="160"/>
      <c r="F167" s="160">
        <v>27.6</v>
      </c>
      <c r="G167" s="2">
        <f t="shared" si="2"/>
        <v>68.999999999999972</v>
      </c>
    </row>
    <row r="168" spans="1:7">
      <c r="A168" s="7">
        <v>43305</v>
      </c>
      <c r="B168" s="526">
        <v>15796</v>
      </c>
      <c r="C168" s="526" t="s">
        <v>26</v>
      </c>
      <c r="D168" t="s">
        <v>17</v>
      </c>
      <c r="E168" s="160"/>
      <c r="F168" s="160">
        <v>4</v>
      </c>
      <c r="G168" s="2">
        <f t="shared" si="2"/>
        <v>64.999999999999972</v>
      </c>
    </row>
    <row r="169" spans="1:7">
      <c r="A169" s="7">
        <v>43830</v>
      </c>
      <c r="B169" s="526">
        <v>19464</v>
      </c>
      <c r="C169" s="526" t="s">
        <v>26</v>
      </c>
      <c r="D169" t="s">
        <v>18</v>
      </c>
      <c r="E169" s="160"/>
      <c r="F169" s="160">
        <v>60</v>
      </c>
      <c r="G169" s="2">
        <f t="shared" si="2"/>
        <v>4.9999999999999716</v>
      </c>
    </row>
    <row r="170" spans="1:7">
      <c r="A170" s="7">
        <v>43830</v>
      </c>
      <c r="B170" s="526">
        <v>19464</v>
      </c>
      <c r="C170" s="526" t="s">
        <v>26</v>
      </c>
      <c r="D170" t="s">
        <v>19</v>
      </c>
      <c r="E170" s="160"/>
      <c r="F170" s="160">
        <v>5</v>
      </c>
      <c r="G170" s="2">
        <f t="shared" si="2"/>
        <v>-2.8421709430404007E-14</v>
      </c>
    </row>
    <row r="171" spans="1:7">
      <c r="A171" s="44">
        <v>43312</v>
      </c>
      <c r="B171" s="525" t="s">
        <v>14</v>
      </c>
      <c r="C171" s="525" t="s">
        <v>27</v>
      </c>
      <c r="D171" t="s">
        <v>16</v>
      </c>
      <c r="E171" s="160">
        <v>26.8</v>
      </c>
      <c r="G171" s="2">
        <f t="shared" si="2"/>
        <v>26.799999999999972</v>
      </c>
    </row>
    <row r="172" spans="1:7">
      <c r="A172" s="44"/>
      <c r="B172" s="525"/>
      <c r="C172" s="525"/>
      <c r="D172" t="s">
        <v>17</v>
      </c>
      <c r="E172" s="160">
        <v>2</v>
      </c>
      <c r="G172" s="2">
        <f t="shared" si="2"/>
        <v>28.799999999999972</v>
      </c>
    </row>
    <row r="173" spans="1:7">
      <c r="B173" s="526"/>
      <c r="C173" s="526"/>
      <c r="D173" t="s">
        <v>18</v>
      </c>
      <c r="E173" s="160">
        <v>60</v>
      </c>
      <c r="G173" s="2">
        <f t="shared" si="2"/>
        <v>88.799999999999969</v>
      </c>
    </row>
    <row r="174" spans="1:7">
      <c r="B174" s="526"/>
      <c r="C174" s="526"/>
      <c r="D174" t="s">
        <v>19</v>
      </c>
      <c r="E174" s="160">
        <v>5</v>
      </c>
      <c r="G174" s="2">
        <f t="shared" si="2"/>
        <v>93.799999999999969</v>
      </c>
    </row>
    <row r="175" spans="1:7">
      <c r="A175" s="7">
        <v>43390</v>
      </c>
      <c r="B175" s="526">
        <v>16361</v>
      </c>
      <c r="C175" s="526" t="s">
        <v>27</v>
      </c>
      <c r="D175" t="s">
        <v>144</v>
      </c>
      <c r="E175" s="160"/>
      <c r="F175" s="160">
        <v>26.8</v>
      </c>
      <c r="G175" s="2">
        <f t="shared" si="2"/>
        <v>66.999999999999972</v>
      </c>
    </row>
    <row r="176" spans="1:7">
      <c r="A176" s="7">
        <v>43390</v>
      </c>
      <c r="B176" s="526">
        <v>16361</v>
      </c>
      <c r="C176" s="526" t="s">
        <v>27</v>
      </c>
      <c r="D176" t="s">
        <v>17</v>
      </c>
      <c r="E176" s="160"/>
      <c r="F176" s="160">
        <v>2</v>
      </c>
      <c r="G176" s="2">
        <f t="shared" si="2"/>
        <v>64.999999999999972</v>
      </c>
    </row>
    <row r="177" spans="1:7">
      <c r="A177" s="7">
        <v>43830</v>
      </c>
      <c r="B177" s="526">
        <v>19464</v>
      </c>
      <c r="C177" s="526" t="s">
        <v>27</v>
      </c>
      <c r="D177" t="s">
        <v>18</v>
      </c>
      <c r="E177" s="160"/>
      <c r="F177" s="160">
        <v>60</v>
      </c>
      <c r="G177" s="2">
        <f t="shared" si="2"/>
        <v>4.9999999999999716</v>
      </c>
    </row>
    <row r="178" spans="1:7">
      <c r="A178" s="7">
        <v>43830</v>
      </c>
      <c r="B178" s="526">
        <v>19464</v>
      </c>
      <c r="C178" s="526" t="s">
        <v>27</v>
      </c>
      <c r="D178" t="s">
        <v>19</v>
      </c>
      <c r="E178" s="160"/>
      <c r="F178" s="160">
        <v>5</v>
      </c>
      <c r="G178" s="2">
        <f t="shared" si="2"/>
        <v>-2.8421709430404007E-14</v>
      </c>
    </row>
    <row r="179" spans="1:7">
      <c r="A179" s="44">
        <v>43343</v>
      </c>
      <c r="B179" s="525" t="s">
        <v>14</v>
      </c>
      <c r="C179" s="525" t="s">
        <v>28</v>
      </c>
      <c r="D179" t="s">
        <v>16</v>
      </c>
      <c r="E179" s="160">
        <v>26.6</v>
      </c>
      <c r="G179" s="2">
        <f t="shared" si="2"/>
        <v>26.599999999999973</v>
      </c>
    </row>
    <row r="180" spans="1:7">
      <c r="A180" s="44"/>
      <c r="B180" s="525"/>
      <c r="C180" s="525"/>
      <c r="D180" t="s">
        <v>17</v>
      </c>
      <c r="E180" s="160">
        <v>2</v>
      </c>
      <c r="G180" s="2">
        <f t="shared" si="2"/>
        <v>28.599999999999973</v>
      </c>
    </row>
    <row r="181" spans="1:7">
      <c r="B181" s="526"/>
      <c r="C181" s="526"/>
      <c r="D181" t="s">
        <v>18</v>
      </c>
      <c r="E181" s="160">
        <v>60</v>
      </c>
      <c r="G181" s="2">
        <f t="shared" si="2"/>
        <v>88.599999999999966</v>
      </c>
    </row>
    <row r="182" spans="1:7">
      <c r="B182" s="526"/>
      <c r="C182" s="526"/>
      <c r="D182" t="s">
        <v>19</v>
      </c>
      <c r="E182" s="160">
        <v>5</v>
      </c>
      <c r="G182" s="2">
        <f t="shared" si="2"/>
        <v>93.599999999999966</v>
      </c>
    </row>
    <row r="183" spans="1:7">
      <c r="A183" s="7">
        <v>43390</v>
      </c>
      <c r="B183" s="526">
        <v>16361</v>
      </c>
      <c r="C183" s="526" t="s">
        <v>28</v>
      </c>
      <c r="D183" t="s">
        <v>144</v>
      </c>
      <c r="E183" s="160"/>
      <c r="F183" s="160">
        <v>26.6</v>
      </c>
      <c r="G183" s="2">
        <f t="shared" si="2"/>
        <v>66.999999999999972</v>
      </c>
    </row>
    <row r="184" spans="1:7">
      <c r="A184" s="7">
        <v>43390</v>
      </c>
      <c r="B184" s="526">
        <v>16361</v>
      </c>
      <c r="C184" s="526" t="s">
        <v>28</v>
      </c>
      <c r="D184" t="s">
        <v>17</v>
      </c>
      <c r="E184" s="160"/>
      <c r="F184" s="160">
        <v>2</v>
      </c>
      <c r="G184" s="2">
        <f t="shared" si="2"/>
        <v>64.999999999999972</v>
      </c>
    </row>
    <row r="185" spans="1:7">
      <c r="A185" s="7">
        <v>43830</v>
      </c>
      <c r="B185" s="526">
        <v>19466</v>
      </c>
      <c r="C185" s="526" t="s">
        <v>28</v>
      </c>
      <c r="D185" t="s">
        <v>18</v>
      </c>
      <c r="E185" s="160"/>
      <c r="F185" s="160">
        <v>60</v>
      </c>
      <c r="G185" s="2">
        <f t="shared" si="2"/>
        <v>4.9999999999999716</v>
      </c>
    </row>
    <row r="186" spans="1:7">
      <c r="A186" s="7">
        <v>43830</v>
      </c>
      <c r="B186" s="526">
        <v>19466</v>
      </c>
      <c r="C186" s="526" t="s">
        <v>28</v>
      </c>
      <c r="D186" t="s">
        <v>19</v>
      </c>
      <c r="E186" s="160"/>
      <c r="F186" s="160">
        <v>5</v>
      </c>
      <c r="G186" s="2">
        <f t="shared" si="2"/>
        <v>-2.8421709430404007E-14</v>
      </c>
    </row>
    <row r="187" spans="1:7">
      <c r="A187" s="44">
        <v>43373</v>
      </c>
      <c r="B187" s="525" t="s">
        <v>14</v>
      </c>
      <c r="C187" s="525" t="s">
        <v>29</v>
      </c>
      <c r="D187" t="s">
        <v>16</v>
      </c>
      <c r="E187" s="160">
        <v>27.3</v>
      </c>
      <c r="G187" s="2">
        <f t="shared" si="2"/>
        <v>27.299999999999972</v>
      </c>
    </row>
    <row r="188" spans="1:7">
      <c r="A188" s="44"/>
      <c r="B188" s="525"/>
      <c r="C188" s="525"/>
      <c r="D188" t="s">
        <v>17</v>
      </c>
      <c r="E188" s="160">
        <v>4</v>
      </c>
      <c r="G188" s="2">
        <f t="shared" si="2"/>
        <v>31.299999999999972</v>
      </c>
    </row>
    <row r="189" spans="1:7">
      <c r="B189" s="526"/>
      <c r="C189" s="526"/>
      <c r="D189" t="s">
        <v>18</v>
      </c>
      <c r="E189" s="160">
        <v>60</v>
      </c>
      <c r="G189" s="2">
        <f t="shared" si="2"/>
        <v>91.299999999999969</v>
      </c>
    </row>
    <row r="190" spans="1:7">
      <c r="B190" s="526"/>
      <c r="C190" s="526"/>
      <c r="D190" t="s">
        <v>19</v>
      </c>
      <c r="E190" s="160">
        <v>5</v>
      </c>
      <c r="G190" s="2">
        <f t="shared" si="2"/>
        <v>96.299999999999969</v>
      </c>
    </row>
    <row r="191" spans="1:7">
      <c r="B191" s="526"/>
      <c r="C191" s="526"/>
      <c r="D191" t="s">
        <v>38</v>
      </c>
      <c r="E191" s="160">
        <v>10</v>
      </c>
      <c r="G191" s="2">
        <f t="shared" si="2"/>
        <v>106.29999999999997</v>
      </c>
    </row>
    <row r="192" spans="1:7">
      <c r="A192" s="7">
        <v>43432</v>
      </c>
      <c r="B192" s="526">
        <v>16627</v>
      </c>
      <c r="C192" s="526" t="s">
        <v>29</v>
      </c>
      <c r="D192" t="s">
        <v>16</v>
      </c>
      <c r="E192" s="160"/>
      <c r="F192" s="160">
        <v>27.3</v>
      </c>
      <c r="G192" s="2">
        <f t="shared" si="2"/>
        <v>78.999999999999972</v>
      </c>
    </row>
    <row r="193" spans="1:7">
      <c r="A193" s="7">
        <v>43432</v>
      </c>
      <c r="B193" s="526">
        <v>16627</v>
      </c>
      <c r="C193" s="526" t="s">
        <v>29</v>
      </c>
      <c r="D193" t="s">
        <v>17</v>
      </c>
      <c r="E193" s="160"/>
      <c r="F193" s="160">
        <v>4</v>
      </c>
      <c r="G193" s="2">
        <f t="shared" si="2"/>
        <v>74.999999999999972</v>
      </c>
    </row>
    <row r="194" spans="1:7">
      <c r="A194" s="7">
        <v>43830</v>
      </c>
      <c r="B194" s="526">
        <v>19466</v>
      </c>
      <c r="C194" s="526" t="s">
        <v>29</v>
      </c>
      <c r="D194" t="s">
        <v>18</v>
      </c>
      <c r="E194" s="160"/>
      <c r="F194" s="160">
        <v>60</v>
      </c>
      <c r="G194" s="2">
        <f t="shared" si="2"/>
        <v>14.999999999999972</v>
      </c>
    </row>
    <row r="195" spans="1:7">
      <c r="A195" s="7">
        <v>43830</v>
      </c>
      <c r="B195" s="526">
        <v>19466</v>
      </c>
      <c r="C195" s="526" t="s">
        <v>29</v>
      </c>
      <c r="D195" t="s">
        <v>19</v>
      </c>
      <c r="E195" s="160"/>
      <c r="F195" s="160">
        <v>5</v>
      </c>
      <c r="G195" s="2">
        <f t="shared" si="2"/>
        <v>9.9999999999999716</v>
      </c>
    </row>
    <row r="196" spans="1:7">
      <c r="A196" s="7">
        <v>43830</v>
      </c>
      <c r="B196" s="526">
        <v>19466</v>
      </c>
      <c r="C196" s="526" t="s">
        <v>29</v>
      </c>
      <c r="D196" t="s">
        <v>38</v>
      </c>
      <c r="E196" s="160"/>
      <c r="F196" s="160">
        <v>10</v>
      </c>
      <c r="G196" s="2">
        <f t="shared" si="2"/>
        <v>-2.8421709430404007E-14</v>
      </c>
    </row>
    <row r="197" spans="1:7">
      <c r="A197" s="44">
        <v>43404</v>
      </c>
      <c r="B197" s="525" t="s">
        <v>14</v>
      </c>
      <c r="C197" s="525" t="s">
        <v>30</v>
      </c>
      <c r="D197" t="s">
        <v>18</v>
      </c>
      <c r="E197" s="160">
        <v>27.5</v>
      </c>
      <c r="G197" s="2">
        <f t="shared" si="2"/>
        <v>27.499999999999972</v>
      </c>
    </row>
    <row r="198" spans="1:7">
      <c r="A198" s="44"/>
      <c r="B198" s="525"/>
      <c r="C198" s="525"/>
      <c r="D198" t="s">
        <v>17</v>
      </c>
      <c r="E198" s="160">
        <v>5</v>
      </c>
      <c r="G198" s="2">
        <f t="shared" si="2"/>
        <v>32.499999999999972</v>
      </c>
    </row>
    <row r="199" spans="1:7">
      <c r="B199" s="526"/>
      <c r="C199" s="526"/>
      <c r="D199" t="s">
        <v>18</v>
      </c>
      <c r="E199" s="160">
        <v>60</v>
      </c>
      <c r="G199" s="2">
        <f t="shared" si="2"/>
        <v>92.499999999999972</v>
      </c>
    </row>
    <row r="200" spans="1:7">
      <c r="B200" s="526"/>
      <c r="C200" s="526"/>
      <c r="D200" t="s">
        <v>19</v>
      </c>
      <c r="E200" s="160">
        <v>5</v>
      </c>
      <c r="G200" s="2">
        <f t="shared" ref="G200:G276" si="3">+G199+E200-F200</f>
        <v>97.499999999999972</v>
      </c>
    </row>
    <row r="201" spans="1:7">
      <c r="A201" s="7">
        <v>43473</v>
      </c>
      <c r="B201" s="526">
        <v>16858</v>
      </c>
      <c r="C201" s="526" t="s">
        <v>30</v>
      </c>
      <c r="D201" t="s">
        <v>16</v>
      </c>
      <c r="E201" s="160"/>
      <c r="F201" s="160">
        <v>27.5</v>
      </c>
      <c r="G201" s="2">
        <f t="shared" si="3"/>
        <v>69.999999999999972</v>
      </c>
    </row>
    <row r="202" spans="1:7">
      <c r="A202" s="7">
        <v>43473</v>
      </c>
      <c r="B202" s="526">
        <v>16858</v>
      </c>
      <c r="C202" s="526" t="s">
        <v>30</v>
      </c>
      <c r="D202" t="s">
        <v>17</v>
      </c>
      <c r="E202" s="160"/>
      <c r="F202" s="160">
        <v>5</v>
      </c>
      <c r="G202" s="2">
        <f t="shared" si="3"/>
        <v>64.999999999999972</v>
      </c>
    </row>
    <row r="203" spans="1:7">
      <c r="A203" s="7">
        <v>43830</v>
      </c>
      <c r="B203" s="526">
        <v>19466</v>
      </c>
      <c r="C203" s="526" t="s">
        <v>30</v>
      </c>
      <c r="D203" t="s">
        <v>18</v>
      </c>
      <c r="E203" s="160"/>
      <c r="F203" s="160">
        <v>60</v>
      </c>
      <c r="G203" s="2">
        <f t="shared" si="3"/>
        <v>4.9999999999999716</v>
      </c>
    </row>
    <row r="204" spans="1:7">
      <c r="A204" s="7">
        <v>43830</v>
      </c>
      <c r="B204" s="526">
        <v>19466</v>
      </c>
      <c r="C204" s="526" t="s">
        <v>30</v>
      </c>
      <c r="D204" t="s">
        <v>19</v>
      </c>
      <c r="E204" s="160"/>
      <c r="F204" s="160">
        <v>5</v>
      </c>
      <c r="G204" s="2">
        <f t="shared" si="3"/>
        <v>-2.8421709430404007E-14</v>
      </c>
    </row>
    <row r="205" spans="1:7">
      <c r="A205" s="44">
        <v>43434</v>
      </c>
      <c r="B205" s="525" t="s">
        <v>14</v>
      </c>
      <c r="C205" s="525" t="s">
        <v>33</v>
      </c>
      <c r="D205" t="s">
        <v>16</v>
      </c>
      <c r="E205" s="160">
        <v>28.2</v>
      </c>
      <c r="G205" s="2">
        <f t="shared" si="3"/>
        <v>28.199999999999971</v>
      </c>
    </row>
    <row r="206" spans="1:7">
      <c r="A206" s="44"/>
      <c r="B206" s="525"/>
      <c r="C206" s="525"/>
      <c r="D206" t="s">
        <v>17</v>
      </c>
      <c r="E206" s="160">
        <v>5</v>
      </c>
      <c r="G206" s="2">
        <f t="shared" si="3"/>
        <v>33.199999999999974</v>
      </c>
    </row>
    <row r="207" spans="1:7">
      <c r="B207" s="526"/>
      <c r="C207" s="526"/>
      <c r="D207" t="s">
        <v>18</v>
      </c>
      <c r="E207" s="160">
        <v>60</v>
      </c>
      <c r="G207" s="2">
        <f t="shared" si="3"/>
        <v>93.199999999999974</v>
      </c>
    </row>
    <row r="208" spans="1:7">
      <c r="B208" s="526"/>
      <c r="C208" s="526"/>
      <c r="D208" t="s">
        <v>19</v>
      </c>
      <c r="E208" s="160">
        <v>5</v>
      </c>
      <c r="G208" s="2">
        <f t="shared" si="3"/>
        <v>98.199999999999974</v>
      </c>
    </row>
    <row r="209" spans="1:7">
      <c r="A209" s="7">
        <v>43482</v>
      </c>
      <c r="B209" s="526">
        <v>16966</v>
      </c>
      <c r="C209" s="526" t="s">
        <v>33</v>
      </c>
      <c r="D209" t="s">
        <v>16</v>
      </c>
      <c r="E209" s="160"/>
      <c r="F209" s="160">
        <v>28.2</v>
      </c>
      <c r="G209" s="2">
        <f t="shared" si="3"/>
        <v>69.999999999999972</v>
      </c>
    </row>
    <row r="210" spans="1:7">
      <c r="A210" s="7">
        <v>43482</v>
      </c>
      <c r="B210" s="526">
        <v>16966</v>
      </c>
      <c r="C210" s="526" t="s">
        <v>33</v>
      </c>
      <c r="D210" t="s">
        <v>17</v>
      </c>
      <c r="E210" s="160"/>
      <c r="F210" s="160">
        <v>5</v>
      </c>
      <c r="G210" s="2">
        <f t="shared" si="3"/>
        <v>64.999999999999972</v>
      </c>
    </row>
    <row r="211" spans="1:7">
      <c r="A211" s="7">
        <v>43830</v>
      </c>
      <c r="B211" s="526">
        <v>19466</v>
      </c>
      <c r="C211" s="526" t="s">
        <v>33</v>
      </c>
      <c r="D211" t="s">
        <v>18</v>
      </c>
      <c r="E211" s="160"/>
      <c r="F211" s="160">
        <v>60</v>
      </c>
      <c r="G211" s="2">
        <f t="shared" si="3"/>
        <v>4.9999999999999716</v>
      </c>
    </row>
    <row r="212" spans="1:7">
      <c r="A212" s="7">
        <v>43830</v>
      </c>
      <c r="B212" s="526">
        <v>19466</v>
      </c>
      <c r="C212" s="526" t="s">
        <v>33</v>
      </c>
      <c r="D212" t="s">
        <v>19</v>
      </c>
      <c r="E212" s="160"/>
      <c r="F212" s="160">
        <v>5</v>
      </c>
      <c r="G212" s="2">
        <f t="shared" si="3"/>
        <v>-2.8421709430404007E-14</v>
      </c>
    </row>
    <row r="213" spans="1:7">
      <c r="A213" s="44">
        <v>43465</v>
      </c>
      <c r="B213" s="525" t="s">
        <v>14</v>
      </c>
      <c r="C213" s="525" t="s">
        <v>34</v>
      </c>
      <c r="D213" t="s">
        <v>16</v>
      </c>
      <c r="E213" s="160">
        <v>30.2</v>
      </c>
      <c r="G213" s="2">
        <f t="shared" si="3"/>
        <v>30.199999999999971</v>
      </c>
    </row>
    <row r="214" spans="1:7">
      <c r="A214" s="44"/>
      <c r="B214" s="525"/>
      <c r="C214" s="525"/>
      <c r="D214" t="s">
        <v>17</v>
      </c>
      <c r="E214" s="160">
        <v>5</v>
      </c>
      <c r="G214" s="2">
        <f t="shared" si="3"/>
        <v>35.199999999999974</v>
      </c>
    </row>
    <row r="215" spans="1:7">
      <c r="B215" s="526"/>
      <c r="C215" s="526"/>
      <c r="D215" t="s">
        <v>18</v>
      </c>
      <c r="E215" s="160">
        <v>60</v>
      </c>
      <c r="G215" s="2">
        <f t="shared" si="3"/>
        <v>95.199999999999974</v>
      </c>
    </row>
    <row r="216" spans="1:7">
      <c r="B216" s="526"/>
      <c r="C216" s="526"/>
      <c r="D216" t="s">
        <v>19</v>
      </c>
      <c r="E216" s="160">
        <v>5</v>
      </c>
      <c r="G216" s="2">
        <f t="shared" si="3"/>
        <v>100.19999999999997</v>
      </c>
    </row>
    <row r="217" spans="1:7">
      <c r="A217" s="7">
        <v>43530</v>
      </c>
      <c r="B217" s="526">
        <v>17302</v>
      </c>
      <c r="C217" s="526" t="s">
        <v>34</v>
      </c>
      <c r="D217" t="s">
        <v>16</v>
      </c>
      <c r="E217" s="160"/>
      <c r="F217" s="160">
        <v>30.2</v>
      </c>
      <c r="G217" s="2">
        <f t="shared" si="3"/>
        <v>69.999999999999972</v>
      </c>
    </row>
    <row r="218" spans="1:7">
      <c r="A218" s="7">
        <v>43530</v>
      </c>
      <c r="B218" s="526">
        <v>17302</v>
      </c>
      <c r="C218" s="526" t="s">
        <v>34</v>
      </c>
      <c r="D218" t="s">
        <v>17</v>
      </c>
      <c r="E218" s="160"/>
      <c r="F218" s="160">
        <v>5</v>
      </c>
      <c r="G218" s="2">
        <f t="shared" si="3"/>
        <v>64.999999999999972</v>
      </c>
    </row>
    <row r="219" spans="1:7">
      <c r="A219" s="7">
        <v>43830</v>
      </c>
      <c r="B219" s="526">
        <v>19466</v>
      </c>
      <c r="C219" s="526" t="s">
        <v>34</v>
      </c>
      <c r="D219" t="s">
        <v>18</v>
      </c>
      <c r="E219" s="160"/>
      <c r="F219" s="160">
        <v>60</v>
      </c>
      <c r="G219" s="2">
        <f t="shared" si="3"/>
        <v>4.9999999999999716</v>
      </c>
    </row>
    <row r="220" spans="1:7">
      <c r="A220" s="7">
        <v>43830</v>
      </c>
      <c r="B220" s="526">
        <v>19466</v>
      </c>
      <c r="C220" s="526" t="s">
        <v>34</v>
      </c>
      <c r="D220" t="s">
        <v>19</v>
      </c>
      <c r="E220" s="160"/>
      <c r="F220" s="160">
        <v>5</v>
      </c>
      <c r="G220" s="2">
        <f t="shared" si="3"/>
        <v>-2.8421709430404007E-14</v>
      </c>
    </row>
    <row r="221" spans="1:7">
      <c r="A221" s="44">
        <v>43496</v>
      </c>
      <c r="B221" s="525" t="s">
        <v>14</v>
      </c>
      <c r="C221" s="525" t="s">
        <v>15</v>
      </c>
      <c r="D221" t="s">
        <v>16</v>
      </c>
      <c r="E221" s="160">
        <v>31.4</v>
      </c>
      <c r="G221" s="2">
        <f t="shared" si="3"/>
        <v>31.39999999999997</v>
      </c>
    </row>
    <row r="222" spans="1:7">
      <c r="A222" s="44"/>
      <c r="B222" s="525"/>
      <c r="C222" s="525"/>
      <c r="D222" t="s">
        <v>17</v>
      </c>
      <c r="E222" s="160">
        <v>5</v>
      </c>
      <c r="G222" s="2">
        <f t="shared" si="3"/>
        <v>36.39999999999997</v>
      </c>
    </row>
    <row r="223" spans="1:7">
      <c r="B223" s="526"/>
      <c r="C223" s="526"/>
      <c r="D223" t="s">
        <v>18</v>
      </c>
      <c r="E223" s="160">
        <v>60</v>
      </c>
      <c r="G223" s="2">
        <f t="shared" si="3"/>
        <v>96.399999999999977</v>
      </c>
    </row>
    <row r="224" spans="1:7">
      <c r="B224" s="526"/>
      <c r="C224" s="526"/>
      <c r="D224" t="s">
        <v>19</v>
      </c>
      <c r="E224" s="160">
        <v>5</v>
      </c>
      <c r="G224" s="2">
        <f t="shared" si="3"/>
        <v>101.39999999999998</v>
      </c>
    </row>
    <row r="225" spans="1:7">
      <c r="A225" s="7">
        <v>43530</v>
      </c>
      <c r="B225" s="526">
        <v>17302</v>
      </c>
      <c r="C225" s="526" t="s">
        <v>15</v>
      </c>
      <c r="D225" t="s">
        <v>16</v>
      </c>
      <c r="E225" s="160"/>
      <c r="F225" s="160">
        <v>31.4</v>
      </c>
      <c r="G225" s="2">
        <f t="shared" si="3"/>
        <v>69.999999999999972</v>
      </c>
    </row>
    <row r="226" spans="1:7">
      <c r="A226" s="7">
        <v>43530</v>
      </c>
      <c r="B226" s="526">
        <v>17302</v>
      </c>
      <c r="C226" s="526" t="s">
        <v>15</v>
      </c>
      <c r="D226" t="s">
        <v>17</v>
      </c>
      <c r="E226" s="160"/>
      <c r="F226" s="160">
        <v>5</v>
      </c>
      <c r="G226" s="2">
        <f t="shared" si="3"/>
        <v>64.999999999999972</v>
      </c>
    </row>
    <row r="227" spans="1:7">
      <c r="A227" s="7">
        <v>44821</v>
      </c>
      <c r="B227" s="526">
        <v>25521</v>
      </c>
      <c r="C227" s="526" t="s">
        <v>15</v>
      </c>
      <c r="D227" t="s">
        <v>18</v>
      </c>
      <c r="E227" s="160"/>
      <c r="F227" s="160">
        <v>60</v>
      </c>
      <c r="G227" s="2">
        <f t="shared" si="3"/>
        <v>4.9999999999999716</v>
      </c>
    </row>
    <row r="228" spans="1:7">
      <c r="A228" s="7">
        <v>44821</v>
      </c>
      <c r="B228" s="526">
        <v>25521</v>
      </c>
      <c r="C228" s="526" t="s">
        <v>15</v>
      </c>
      <c r="D228" t="s">
        <v>19</v>
      </c>
      <c r="E228" s="160"/>
      <c r="F228" s="160">
        <v>5</v>
      </c>
      <c r="G228" s="2">
        <f t="shared" si="3"/>
        <v>-2.8421709430404007E-14</v>
      </c>
    </row>
    <row r="229" spans="1:7">
      <c r="A229" s="44">
        <v>43524</v>
      </c>
      <c r="B229" s="525" t="s">
        <v>14</v>
      </c>
      <c r="C229" s="525" t="s">
        <v>20</v>
      </c>
      <c r="D229" t="s">
        <v>16</v>
      </c>
      <c r="E229" s="160">
        <v>33.200000000000003</v>
      </c>
      <c r="G229" s="2">
        <f t="shared" si="3"/>
        <v>33.199999999999974</v>
      </c>
    </row>
    <row r="230" spans="1:7">
      <c r="A230" s="44"/>
      <c r="B230" s="525"/>
      <c r="C230" s="525"/>
      <c r="D230" t="s">
        <v>17</v>
      </c>
      <c r="E230" s="160">
        <v>6.1</v>
      </c>
      <c r="G230" s="2">
        <f t="shared" si="3"/>
        <v>39.299999999999976</v>
      </c>
    </row>
    <row r="231" spans="1:7">
      <c r="B231" s="526"/>
      <c r="C231" s="526"/>
      <c r="D231" t="s">
        <v>18</v>
      </c>
      <c r="E231" s="160">
        <v>56</v>
      </c>
      <c r="G231" s="2">
        <f t="shared" si="3"/>
        <v>95.299999999999983</v>
      </c>
    </row>
    <row r="232" spans="1:7">
      <c r="B232" s="526"/>
      <c r="C232" s="526"/>
      <c r="D232" t="s">
        <v>19</v>
      </c>
      <c r="E232" s="160">
        <v>5</v>
      </c>
      <c r="G232" s="2">
        <f t="shared" si="3"/>
        <v>100.29999999999998</v>
      </c>
    </row>
    <row r="233" spans="1:7">
      <c r="A233" s="7">
        <v>43605</v>
      </c>
      <c r="B233" s="526">
        <v>17868</v>
      </c>
      <c r="C233" s="526" t="s">
        <v>20</v>
      </c>
      <c r="D233" t="s">
        <v>16</v>
      </c>
      <c r="E233" s="160"/>
      <c r="F233" s="160">
        <v>33.200000000000003</v>
      </c>
      <c r="G233" s="2">
        <f t="shared" si="3"/>
        <v>67.09999999999998</v>
      </c>
    </row>
    <row r="234" spans="1:7">
      <c r="A234" s="7">
        <v>43605</v>
      </c>
      <c r="B234" s="526">
        <v>17868</v>
      </c>
      <c r="C234" s="526" t="s">
        <v>20</v>
      </c>
      <c r="D234" t="s">
        <v>17</v>
      </c>
      <c r="E234" s="160"/>
      <c r="F234" s="160">
        <v>6.1</v>
      </c>
      <c r="G234" s="2">
        <f t="shared" si="3"/>
        <v>60.999999999999979</v>
      </c>
    </row>
    <row r="235" spans="1:7">
      <c r="A235" s="7">
        <v>44821</v>
      </c>
      <c r="B235" s="526">
        <v>25521</v>
      </c>
      <c r="C235" s="526" t="s">
        <v>20</v>
      </c>
      <c r="D235" t="s">
        <v>18</v>
      </c>
      <c r="E235" s="160"/>
      <c r="F235" s="160">
        <v>56</v>
      </c>
      <c r="G235" s="2">
        <f t="shared" si="3"/>
        <v>4.9999999999999787</v>
      </c>
    </row>
    <row r="236" spans="1:7">
      <c r="A236" s="7">
        <v>44821</v>
      </c>
      <c r="B236" s="526">
        <v>25521</v>
      </c>
      <c r="C236" s="526" t="s">
        <v>20</v>
      </c>
      <c r="D236" t="s">
        <v>19</v>
      </c>
      <c r="E236" s="160"/>
      <c r="F236" s="160">
        <v>5</v>
      </c>
      <c r="G236" s="2">
        <f t="shared" si="3"/>
        <v>-2.1316282072803006E-14</v>
      </c>
    </row>
    <row r="237" spans="1:7">
      <c r="A237" s="44">
        <v>43555</v>
      </c>
      <c r="B237" s="525" t="s">
        <v>14</v>
      </c>
      <c r="C237" s="525" t="s">
        <v>23</v>
      </c>
      <c r="D237" t="s">
        <v>16</v>
      </c>
      <c r="E237" s="160">
        <v>30.8</v>
      </c>
      <c r="G237" s="2">
        <f t="shared" si="3"/>
        <v>30.799999999999979</v>
      </c>
    </row>
    <row r="238" spans="1:7">
      <c r="A238" s="44"/>
      <c r="B238" s="525"/>
      <c r="C238" s="525"/>
      <c r="D238" t="s">
        <v>17</v>
      </c>
      <c r="E238" s="160">
        <v>4.9000000000000004</v>
      </c>
      <c r="G238" s="2">
        <f t="shared" si="3"/>
        <v>35.699999999999982</v>
      </c>
    </row>
    <row r="239" spans="1:7">
      <c r="B239" s="526"/>
      <c r="C239" s="526"/>
      <c r="D239" t="s">
        <v>18</v>
      </c>
      <c r="E239" s="160">
        <v>60</v>
      </c>
      <c r="G239" s="2">
        <f t="shared" si="3"/>
        <v>95.699999999999989</v>
      </c>
    </row>
    <row r="240" spans="1:7">
      <c r="B240" s="526"/>
      <c r="C240" s="526"/>
      <c r="D240" t="s">
        <v>19</v>
      </c>
      <c r="E240" s="160">
        <v>5</v>
      </c>
      <c r="G240" s="2">
        <f t="shared" si="3"/>
        <v>100.69999999999999</v>
      </c>
    </row>
    <row r="241" spans="1:7">
      <c r="A241" s="7">
        <v>43605</v>
      </c>
      <c r="B241" s="526">
        <v>17868</v>
      </c>
      <c r="C241" s="526" t="s">
        <v>23</v>
      </c>
      <c r="D241" t="s">
        <v>16</v>
      </c>
      <c r="F241" s="160">
        <v>30.8</v>
      </c>
      <c r="G241" s="2">
        <f t="shared" si="3"/>
        <v>69.899999999999991</v>
      </c>
    </row>
    <row r="242" spans="1:7">
      <c r="A242" s="7">
        <v>43605</v>
      </c>
      <c r="B242" s="526">
        <v>17868</v>
      </c>
      <c r="C242" s="526" t="s">
        <v>23</v>
      </c>
      <c r="D242" t="s">
        <v>17</v>
      </c>
      <c r="F242" s="160">
        <v>4.9000000000000004</v>
      </c>
      <c r="G242" s="2">
        <f t="shared" si="3"/>
        <v>64.999999999999986</v>
      </c>
    </row>
    <row r="243" spans="1:7">
      <c r="A243" s="7">
        <v>44821</v>
      </c>
      <c r="B243" s="526">
        <v>25521</v>
      </c>
      <c r="C243" s="526" t="s">
        <v>23</v>
      </c>
      <c r="D243" t="s">
        <v>18</v>
      </c>
      <c r="E243" s="160"/>
      <c r="F243" s="160">
        <v>60</v>
      </c>
      <c r="G243" s="2">
        <f t="shared" si="3"/>
        <v>4.9999999999999858</v>
      </c>
    </row>
    <row r="244" spans="1:7">
      <c r="A244" s="7">
        <v>44821</v>
      </c>
      <c r="B244" s="526">
        <v>25521</v>
      </c>
      <c r="C244" s="526" t="s">
        <v>23</v>
      </c>
      <c r="D244" t="s">
        <v>19</v>
      </c>
      <c r="E244" s="160"/>
      <c r="F244" s="160">
        <v>5</v>
      </c>
      <c r="G244" s="2">
        <f t="shared" si="3"/>
        <v>-1.4210854715202004E-14</v>
      </c>
    </row>
    <row r="245" spans="1:7">
      <c r="A245" s="44">
        <v>43585</v>
      </c>
      <c r="B245" s="525" t="s">
        <v>14</v>
      </c>
      <c r="C245" s="525" t="s">
        <v>24</v>
      </c>
      <c r="D245" t="s">
        <v>16</v>
      </c>
      <c r="E245" s="160">
        <v>31.2</v>
      </c>
      <c r="G245" s="2">
        <f t="shared" si="3"/>
        <v>31.199999999999985</v>
      </c>
    </row>
    <row r="246" spans="1:7">
      <c r="A246" s="44"/>
      <c r="B246" s="525"/>
      <c r="C246" s="525"/>
      <c r="D246" t="s">
        <v>17</v>
      </c>
      <c r="E246" s="160">
        <v>4.5</v>
      </c>
      <c r="G246" s="2">
        <f t="shared" si="3"/>
        <v>35.699999999999989</v>
      </c>
    </row>
    <row r="247" spans="1:7">
      <c r="B247" s="526"/>
      <c r="C247" s="526"/>
      <c r="D247" t="s">
        <v>18</v>
      </c>
      <c r="E247" s="160">
        <v>60</v>
      </c>
      <c r="G247" s="2">
        <f t="shared" si="3"/>
        <v>95.699999999999989</v>
      </c>
    </row>
    <row r="248" spans="1:7" ht="14.25" customHeight="1">
      <c r="B248" s="526"/>
      <c r="C248" s="526"/>
      <c r="D248" t="s">
        <v>19</v>
      </c>
      <c r="E248" s="160">
        <v>5</v>
      </c>
      <c r="G248" s="2">
        <f t="shared" si="3"/>
        <v>100.69999999999999</v>
      </c>
    </row>
    <row r="249" spans="1:7" ht="14.25" customHeight="1">
      <c r="A249" s="7">
        <v>43656</v>
      </c>
      <c r="B249" s="526">
        <v>18224</v>
      </c>
      <c r="C249" s="526" t="s">
        <v>24</v>
      </c>
      <c r="D249" t="s">
        <v>16</v>
      </c>
      <c r="E249" s="160"/>
      <c r="F249" s="160">
        <v>31.2</v>
      </c>
      <c r="G249" s="2">
        <f t="shared" si="3"/>
        <v>69.499999999999986</v>
      </c>
    </row>
    <row r="250" spans="1:7" ht="14.25" customHeight="1">
      <c r="A250" s="7">
        <v>43656</v>
      </c>
      <c r="B250" s="526">
        <v>18224</v>
      </c>
      <c r="C250" s="526" t="s">
        <v>24</v>
      </c>
      <c r="D250" t="s">
        <v>17</v>
      </c>
      <c r="E250" s="160"/>
      <c r="F250" s="160">
        <v>4.5</v>
      </c>
      <c r="G250" s="2">
        <f t="shared" si="3"/>
        <v>64.999999999999986</v>
      </c>
    </row>
    <row r="251" spans="1:7" ht="14.25" customHeight="1">
      <c r="A251" s="7">
        <v>44821</v>
      </c>
      <c r="B251" s="526">
        <v>25521</v>
      </c>
      <c r="C251" s="526" t="s">
        <v>24</v>
      </c>
      <c r="D251" t="s">
        <v>18</v>
      </c>
      <c r="E251" s="160"/>
      <c r="F251" s="160">
        <v>60</v>
      </c>
      <c r="G251" s="2">
        <f t="shared" si="3"/>
        <v>4.9999999999999858</v>
      </c>
    </row>
    <row r="252" spans="1:7" ht="14.25" customHeight="1">
      <c r="A252" s="7">
        <v>44821</v>
      </c>
      <c r="B252" s="526">
        <v>25521</v>
      </c>
      <c r="C252" s="526" t="s">
        <v>24</v>
      </c>
      <c r="D252" t="s">
        <v>19</v>
      </c>
      <c r="E252" s="160"/>
      <c r="F252" s="160">
        <v>5</v>
      </c>
      <c r="G252" s="2">
        <f t="shared" si="3"/>
        <v>-1.4210854715202004E-14</v>
      </c>
    </row>
    <row r="253" spans="1:7">
      <c r="A253" s="44">
        <v>43616</v>
      </c>
      <c r="B253" s="525" t="s">
        <v>14</v>
      </c>
      <c r="C253" s="525" t="s">
        <v>25</v>
      </c>
      <c r="D253" t="s">
        <v>16</v>
      </c>
      <c r="E253" s="160">
        <v>28.8</v>
      </c>
      <c r="G253" s="2">
        <f t="shared" si="3"/>
        <v>28.799999999999986</v>
      </c>
    </row>
    <row r="254" spans="1:7">
      <c r="A254" s="44"/>
      <c r="B254" s="525"/>
      <c r="C254" s="525"/>
      <c r="D254" t="s">
        <v>17</v>
      </c>
      <c r="E254" s="160">
        <v>5.2</v>
      </c>
      <c r="G254" s="2">
        <f t="shared" si="3"/>
        <v>33.999999999999986</v>
      </c>
    </row>
    <row r="255" spans="1:7">
      <c r="B255" s="526"/>
      <c r="C255" s="526"/>
      <c r="D255" t="s">
        <v>18</v>
      </c>
      <c r="E255" s="160">
        <v>60</v>
      </c>
      <c r="G255" s="2">
        <f t="shared" si="3"/>
        <v>93.999999999999986</v>
      </c>
    </row>
    <row r="256" spans="1:7">
      <c r="B256" s="526"/>
      <c r="C256" s="526"/>
      <c r="D256" t="s">
        <v>19</v>
      </c>
      <c r="E256" s="160">
        <v>5</v>
      </c>
      <c r="G256" s="2">
        <f t="shared" si="3"/>
        <v>98.999999999999986</v>
      </c>
    </row>
    <row r="257" spans="1:7">
      <c r="B257" s="526"/>
      <c r="C257" s="526"/>
      <c r="D257" t="s">
        <v>39</v>
      </c>
      <c r="E257" s="160">
        <v>10</v>
      </c>
      <c r="G257" s="2">
        <f t="shared" si="3"/>
        <v>108.99999999999999</v>
      </c>
    </row>
    <row r="258" spans="1:7">
      <c r="A258" s="7">
        <v>43673</v>
      </c>
      <c r="B258" s="526">
        <v>18272</v>
      </c>
      <c r="C258" s="526" t="s">
        <v>42</v>
      </c>
      <c r="D258" t="s">
        <v>16</v>
      </c>
      <c r="E258" s="160"/>
      <c r="F258" s="160">
        <v>28.8</v>
      </c>
      <c r="G258" s="2">
        <f t="shared" si="3"/>
        <v>80.199999999999989</v>
      </c>
    </row>
    <row r="259" spans="1:7">
      <c r="A259" s="7">
        <v>43673</v>
      </c>
      <c r="B259" s="526">
        <v>18272</v>
      </c>
      <c r="C259" s="526" t="s">
        <v>42</v>
      </c>
      <c r="D259" t="s">
        <v>17</v>
      </c>
      <c r="E259" s="160"/>
      <c r="F259" s="160">
        <v>5.2</v>
      </c>
      <c r="G259" s="2">
        <f t="shared" si="3"/>
        <v>74.999999999999986</v>
      </c>
    </row>
    <row r="260" spans="1:7">
      <c r="A260" s="7">
        <v>44821</v>
      </c>
      <c r="B260" s="526">
        <v>25521</v>
      </c>
      <c r="C260" s="526" t="s">
        <v>42</v>
      </c>
      <c r="D260" t="s">
        <v>18</v>
      </c>
      <c r="E260" s="160"/>
      <c r="F260" s="160">
        <v>60</v>
      </c>
      <c r="G260" s="2">
        <f t="shared" si="3"/>
        <v>14.999999999999986</v>
      </c>
    </row>
    <row r="261" spans="1:7">
      <c r="A261" s="7">
        <v>44821</v>
      </c>
      <c r="B261" s="526">
        <v>25521</v>
      </c>
      <c r="C261" s="526" t="s">
        <v>42</v>
      </c>
      <c r="D261" t="s">
        <v>19</v>
      </c>
      <c r="E261" s="160"/>
      <c r="F261" s="160">
        <v>5</v>
      </c>
      <c r="G261" s="2">
        <f t="shared" si="3"/>
        <v>9.9999999999999858</v>
      </c>
    </row>
    <row r="262" spans="1:7">
      <c r="A262" s="7">
        <v>44821</v>
      </c>
      <c r="B262" s="526">
        <v>25521</v>
      </c>
      <c r="C262" s="526" t="s">
        <v>42</v>
      </c>
      <c r="D262" t="s">
        <v>39</v>
      </c>
      <c r="E262" s="160"/>
      <c r="F262" s="160">
        <v>10</v>
      </c>
      <c r="G262" s="2">
        <f t="shared" si="3"/>
        <v>-1.4210854715202004E-14</v>
      </c>
    </row>
    <row r="263" spans="1:7">
      <c r="A263" s="44">
        <v>43646</v>
      </c>
      <c r="B263" s="525" t="s">
        <v>14</v>
      </c>
      <c r="C263" s="525" t="s">
        <v>26</v>
      </c>
      <c r="D263" t="s">
        <v>16</v>
      </c>
      <c r="E263" s="160">
        <v>61.2</v>
      </c>
      <c r="G263" s="2">
        <f t="shared" si="3"/>
        <v>61.199999999999989</v>
      </c>
    </row>
    <row r="264" spans="1:7">
      <c r="A264" s="44"/>
      <c r="B264" s="525"/>
      <c r="C264" s="525"/>
      <c r="D264" t="s">
        <v>17</v>
      </c>
      <c r="E264" s="160">
        <v>4.9000000000000004</v>
      </c>
      <c r="G264" s="2">
        <f t="shared" si="3"/>
        <v>66.099999999999994</v>
      </c>
    </row>
    <row r="265" spans="1:7">
      <c r="B265" s="526"/>
      <c r="C265" s="526"/>
      <c r="D265" t="s">
        <v>18</v>
      </c>
      <c r="E265" s="160">
        <v>60</v>
      </c>
      <c r="G265" s="2">
        <f t="shared" si="3"/>
        <v>126.1</v>
      </c>
    </row>
    <row r="266" spans="1:7">
      <c r="B266" s="526"/>
      <c r="C266" s="526"/>
      <c r="D266" t="s">
        <v>19</v>
      </c>
      <c r="E266" s="160">
        <v>5</v>
      </c>
      <c r="G266" s="2">
        <f t="shared" si="3"/>
        <v>131.1</v>
      </c>
    </row>
    <row r="267" spans="1:7">
      <c r="A267" s="7">
        <v>43714</v>
      </c>
      <c r="B267" s="526">
        <v>18655</v>
      </c>
      <c r="C267" s="526" t="s">
        <v>26</v>
      </c>
      <c r="D267" t="s">
        <v>16</v>
      </c>
      <c r="E267" s="160"/>
      <c r="F267" s="160">
        <v>61.2</v>
      </c>
      <c r="G267" s="2">
        <f t="shared" si="3"/>
        <v>69.899999999999991</v>
      </c>
    </row>
    <row r="268" spans="1:7" ht="17.25" customHeight="1">
      <c r="A268" s="7">
        <v>43714</v>
      </c>
      <c r="B268" s="526">
        <v>18655</v>
      </c>
      <c r="C268" s="526" t="s">
        <v>26</v>
      </c>
      <c r="D268" t="s">
        <v>17</v>
      </c>
      <c r="E268" s="160"/>
      <c r="F268" s="160">
        <v>4.9000000000000004</v>
      </c>
      <c r="G268" s="2">
        <f t="shared" si="3"/>
        <v>64.999999999999986</v>
      </c>
    </row>
    <row r="269" spans="1:7" ht="17.25" customHeight="1">
      <c r="A269" s="7">
        <v>44821</v>
      </c>
      <c r="B269" s="526">
        <v>25521</v>
      </c>
      <c r="C269" s="526" t="s">
        <v>26</v>
      </c>
      <c r="D269" t="s">
        <v>18</v>
      </c>
      <c r="E269" s="160"/>
      <c r="F269" s="160">
        <v>60</v>
      </c>
      <c r="G269" s="2">
        <f t="shared" si="3"/>
        <v>4.9999999999999858</v>
      </c>
    </row>
    <row r="270" spans="1:7" ht="17.25" customHeight="1">
      <c r="A270" s="7">
        <v>44821</v>
      </c>
      <c r="B270" s="526">
        <v>25521</v>
      </c>
      <c r="C270" s="526" t="s">
        <v>26</v>
      </c>
      <c r="D270" t="s">
        <v>19</v>
      </c>
      <c r="E270" s="160"/>
      <c r="F270" s="160">
        <v>5</v>
      </c>
      <c r="G270" s="2">
        <f t="shared" si="3"/>
        <v>-1.4210854715202004E-14</v>
      </c>
    </row>
    <row r="271" spans="1:7">
      <c r="A271" s="44">
        <v>43677</v>
      </c>
      <c r="B271" s="525" t="s">
        <v>14</v>
      </c>
      <c r="C271" s="525" t="s">
        <v>27</v>
      </c>
      <c r="D271" t="s">
        <v>16</v>
      </c>
      <c r="E271" s="160">
        <v>61.3</v>
      </c>
      <c r="G271" s="2">
        <f t="shared" si="3"/>
        <v>61.299999999999983</v>
      </c>
    </row>
    <row r="272" spans="1:7">
      <c r="A272" s="44"/>
      <c r="B272" s="525"/>
      <c r="C272" s="525"/>
      <c r="D272" t="s">
        <v>17</v>
      </c>
      <c r="E272" s="160">
        <v>4.8</v>
      </c>
      <c r="G272" s="2">
        <f t="shared" si="3"/>
        <v>66.09999999999998</v>
      </c>
    </row>
    <row r="273" spans="1:7">
      <c r="B273" s="526"/>
      <c r="C273" s="526"/>
      <c r="D273" t="s">
        <v>18</v>
      </c>
      <c r="E273" s="160">
        <v>60</v>
      </c>
      <c r="G273" s="2">
        <f t="shared" si="3"/>
        <v>126.09999999999998</v>
      </c>
    </row>
    <row r="274" spans="1:7" ht="14.25" customHeight="1">
      <c r="B274" s="526"/>
      <c r="C274" s="526"/>
      <c r="D274" t="s">
        <v>19</v>
      </c>
      <c r="E274" s="160">
        <v>5</v>
      </c>
      <c r="G274" s="2">
        <f t="shared" si="3"/>
        <v>131.09999999999997</v>
      </c>
    </row>
    <row r="275" spans="1:7" ht="14.25" customHeight="1">
      <c r="A275" s="7">
        <v>43734</v>
      </c>
      <c r="B275" s="526">
        <v>18808</v>
      </c>
      <c r="C275" s="526" t="s">
        <v>27</v>
      </c>
      <c r="D275" t="s">
        <v>16</v>
      </c>
      <c r="E275" s="160"/>
      <c r="F275" s="160">
        <v>61.3</v>
      </c>
      <c r="G275" s="2">
        <f t="shared" si="3"/>
        <v>69.799999999999969</v>
      </c>
    </row>
    <row r="276" spans="1:7" ht="14.25" customHeight="1">
      <c r="A276" s="7">
        <v>43734</v>
      </c>
      <c r="B276" s="526">
        <v>18808</v>
      </c>
      <c r="C276" s="526" t="s">
        <v>27</v>
      </c>
      <c r="D276" t="s">
        <v>17</v>
      </c>
      <c r="E276" s="160"/>
      <c r="F276" s="160">
        <v>4.8</v>
      </c>
      <c r="G276" s="2">
        <f t="shared" si="3"/>
        <v>64.999999999999972</v>
      </c>
    </row>
    <row r="277" spans="1:7" ht="14.25" customHeight="1">
      <c r="A277" s="7">
        <v>44821</v>
      </c>
      <c r="B277" s="526">
        <v>25521</v>
      </c>
      <c r="C277" s="526" t="s">
        <v>27</v>
      </c>
      <c r="D277" t="s">
        <v>18</v>
      </c>
      <c r="E277" s="160"/>
      <c r="F277" s="160">
        <v>60</v>
      </c>
      <c r="G277" s="2">
        <f t="shared" ref="G277:G344" si="4">+G276+E277-F277</f>
        <v>4.9999999999999716</v>
      </c>
    </row>
    <row r="278" spans="1:7" ht="14.25" customHeight="1">
      <c r="A278" s="7">
        <v>44821</v>
      </c>
      <c r="B278" s="526">
        <v>25521</v>
      </c>
      <c r="C278" s="526" t="s">
        <v>27</v>
      </c>
      <c r="D278" t="s">
        <v>19</v>
      </c>
      <c r="E278" s="160"/>
      <c r="F278" s="160">
        <v>5</v>
      </c>
      <c r="G278" s="2">
        <f t="shared" si="4"/>
        <v>-2.8421709430404007E-14</v>
      </c>
    </row>
    <row r="279" spans="1:7">
      <c r="A279" s="44">
        <v>43708</v>
      </c>
      <c r="B279" s="525" t="s">
        <v>14</v>
      </c>
      <c r="C279" s="525" t="s">
        <v>28</v>
      </c>
      <c r="D279" t="s">
        <v>16</v>
      </c>
      <c r="E279" s="160">
        <v>59.6</v>
      </c>
      <c r="G279" s="2">
        <f t="shared" si="4"/>
        <v>59.599999999999973</v>
      </c>
    </row>
    <row r="280" spans="1:7">
      <c r="B280" s="526"/>
      <c r="C280" s="526"/>
      <c r="D280" t="s">
        <v>17</v>
      </c>
      <c r="E280" s="160">
        <v>4.5999999999999996</v>
      </c>
      <c r="G280" s="2">
        <f t="shared" si="4"/>
        <v>64.199999999999974</v>
      </c>
    </row>
    <row r="281" spans="1:7">
      <c r="B281" s="526"/>
      <c r="C281" s="526"/>
      <c r="D281" t="s">
        <v>18</v>
      </c>
      <c r="E281" s="160">
        <v>60</v>
      </c>
      <c r="G281" s="2">
        <f t="shared" si="4"/>
        <v>124.19999999999997</v>
      </c>
    </row>
    <row r="282" spans="1:7">
      <c r="B282" s="526"/>
      <c r="C282" s="526"/>
      <c r="D282" t="s">
        <v>40</v>
      </c>
      <c r="E282" s="160">
        <v>5</v>
      </c>
      <c r="G282" s="2">
        <f t="shared" si="4"/>
        <v>129.19999999999999</v>
      </c>
    </row>
    <row r="283" spans="1:7">
      <c r="B283" s="526"/>
      <c r="C283" s="526"/>
      <c r="D283" t="s">
        <v>41</v>
      </c>
      <c r="E283" s="160">
        <v>10</v>
      </c>
      <c r="G283" s="2">
        <f t="shared" si="4"/>
        <v>139.19999999999999</v>
      </c>
    </row>
    <row r="284" spans="1:7">
      <c r="B284" s="526"/>
      <c r="C284" s="526"/>
      <c r="D284" t="s">
        <v>35</v>
      </c>
      <c r="E284" s="160">
        <v>25</v>
      </c>
      <c r="G284" s="2">
        <f t="shared" si="4"/>
        <v>164.2</v>
      </c>
    </row>
    <row r="285" spans="1:7">
      <c r="A285" s="7">
        <v>43777</v>
      </c>
      <c r="B285" s="526">
        <v>19130</v>
      </c>
      <c r="C285" s="526" t="s">
        <v>28</v>
      </c>
      <c r="D285" t="s">
        <v>16</v>
      </c>
      <c r="E285" s="160"/>
      <c r="F285" s="160">
        <v>59.6</v>
      </c>
      <c r="G285" s="2">
        <f t="shared" si="4"/>
        <v>104.6</v>
      </c>
    </row>
    <row r="286" spans="1:7">
      <c r="A286" s="7">
        <v>43777</v>
      </c>
      <c r="B286" s="526">
        <v>19130</v>
      </c>
      <c r="C286" s="526" t="s">
        <v>28</v>
      </c>
      <c r="D286" t="s">
        <v>17</v>
      </c>
      <c r="E286" s="160"/>
      <c r="F286" s="160">
        <v>4.5999999999999996</v>
      </c>
      <c r="G286" s="2">
        <f t="shared" si="4"/>
        <v>100</v>
      </c>
    </row>
    <row r="287" spans="1:7">
      <c r="A287" s="7">
        <v>44821</v>
      </c>
      <c r="B287" s="526">
        <v>25521</v>
      </c>
      <c r="C287" s="526" t="s">
        <v>28</v>
      </c>
      <c r="D287" t="s">
        <v>18</v>
      </c>
      <c r="E287" s="160"/>
      <c r="F287" s="160">
        <v>60</v>
      </c>
      <c r="G287" s="2">
        <f t="shared" si="4"/>
        <v>40</v>
      </c>
    </row>
    <row r="288" spans="1:7">
      <c r="A288" s="7">
        <v>44821</v>
      </c>
      <c r="B288" s="526">
        <v>25521</v>
      </c>
      <c r="C288" s="526" t="s">
        <v>28</v>
      </c>
      <c r="D288" t="s">
        <v>19</v>
      </c>
      <c r="E288" s="160"/>
      <c r="F288" s="160">
        <v>5</v>
      </c>
      <c r="G288" s="2">
        <f t="shared" si="4"/>
        <v>35</v>
      </c>
    </row>
    <row r="289" spans="1:7">
      <c r="A289" s="7">
        <v>44821</v>
      </c>
      <c r="B289" s="526">
        <v>25521</v>
      </c>
      <c r="C289" s="526" t="s">
        <v>28</v>
      </c>
      <c r="D289" t="s">
        <v>35</v>
      </c>
      <c r="E289" s="160"/>
      <c r="F289" s="160">
        <v>25</v>
      </c>
      <c r="G289" s="2">
        <f t="shared" si="4"/>
        <v>10</v>
      </c>
    </row>
    <row r="290" spans="1:7">
      <c r="A290" s="7">
        <v>44821</v>
      </c>
      <c r="B290" s="526">
        <v>25521</v>
      </c>
      <c r="C290" s="526" t="s">
        <v>28</v>
      </c>
      <c r="D290" t="s">
        <v>41</v>
      </c>
      <c r="E290" s="160"/>
      <c r="F290" s="160">
        <v>10</v>
      </c>
      <c r="G290" s="2">
        <f t="shared" si="4"/>
        <v>0</v>
      </c>
    </row>
    <row r="291" spans="1:7">
      <c r="A291" s="44">
        <v>43738</v>
      </c>
      <c r="B291" s="525" t="s">
        <v>14</v>
      </c>
      <c r="C291" s="525" t="s">
        <v>29</v>
      </c>
      <c r="D291" t="s">
        <v>16</v>
      </c>
      <c r="E291" s="160">
        <v>45.4</v>
      </c>
      <c r="G291" s="2">
        <f t="shared" si="4"/>
        <v>45.4</v>
      </c>
    </row>
    <row r="292" spans="1:7">
      <c r="B292" s="526"/>
      <c r="C292" s="526"/>
      <c r="D292" t="s">
        <v>17</v>
      </c>
      <c r="E292" s="160">
        <v>4.7</v>
      </c>
      <c r="G292" s="2">
        <f t="shared" si="4"/>
        <v>50.1</v>
      </c>
    </row>
    <row r="293" spans="1:7">
      <c r="B293" s="526"/>
      <c r="C293" s="526"/>
      <c r="D293" t="s">
        <v>18</v>
      </c>
      <c r="E293" s="160">
        <v>60</v>
      </c>
      <c r="G293" s="2">
        <f t="shared" si="4"/>
        <v>110.1</v>
      </c>
    </row>
    <row r="294" spans="1:7">
      <c r="B294" s="526"/>
      <c r="C294" s="526"/>
      <c r="D294" t="s">
        <v>40</v>
      </c>
      <c r="E294" s="160">
        <v>5</v>
      </c>
      <c r="G294" s="2">
        <f t="shared" si="4"/>
        <v>115.1</v>
      </c>
    </row>
    <row r="295" spans="1:7">
      <c r="A295" s="7">
        <v>43798</v>
      </c>
      <c r="B295" s="526">
        <v>19260</v>
      </c>
      <c r="C295" s="526" t="s">
        <v>29</v>
      </c>
      <c r="D295" t="s">
        <v>16</v>
      </c>
      <c r="E295" s="160"/>
      <c r="F295" s="160">
        <v>45.4</v>
      </c>
      <c r="G295" s="2">
        <f t="shared" si="4"/>
        <v>69.699999999999989</v>
      </c>
    </row>
    <row r="296" spans="1:7">
      <c r="A296" s="7">
        <v>43798</v>
      </c>
      <c r="B296" s="526">
        <v>19260</v>
      </c>
      <c r="C296" s="526" t="s">
        <v>29</v>
      </c>
      <c r="D296" t="s">
        <v>17</v>
      </c>
      <c r="E296" s="160"/>
      <c r="F296" s="160">
        <v>4.7</v>
      </c>
      <c r="G296" s="2">
        <f t="shared" si="4"/>
        <v>64.999999999999986</v>
      </c>
    </row>
    <row r="297" spans="1:7">
      <c r="A297" s="7">
        <v>44821</v>
      </c>
      <c r="B297" s="526">
        <v>25521</v>
      </c>
      <c r="C297" s="526" t="s">
        <v>29</v>
      </c>
      <c r="D297" t="s">
        <v>18</v>
      </c>
      <c r="E297" s="160"/>
      <c r="F297" s="160">
        <v>60</v>
      </c>
      <c r="G297" s="2">
        <f t="shared" si="4"/>
        <v>4.9999999999999858</v>
      </c>
    </row>
    <row r="298" spans="1:7">
      <c r="A298" s="7">
        <v>44821</v>
      </c>
      <c r="B298" s="526">
        <v>25521</v>
      </c>
      <c r="C298" s="526" t="s">
        <v>29</v>
      </c>
      <c r="D298" t="s">
        <v>19</v>
      </c>
      <c r="E298" s="160"/>
      <c r="F298" s="160">
        <v>5</v>
      </c>
      <c r="G298" s="2">
        <f t="shared" si="4"/>
        <v>-1.4210854715202004E-14</v>
      </c>
    </row>
    <row r="299" spans="1:7">
      <c r="A299" s="44">
        <v>43769</v>
      </c>
      <c r="B299" s="525" t="s">
        <v>14</v>
      </c>
      <c r="C299" s="525" t="s">
        <v>30</v>
      </c>
      <c r="D299" t="s">
        <v>16</v>
      </c>
      <c r="E299" s="160">
        <v>45.7</v>
      </c>
      <c r="G299" s="2">
        <f t="shared" si="4"/>
        <v>45.699999999999989</v>
      </c>
    </row>
    <row r="300" spans="1:7">
      <c r="B300" s="526"/>
      <c r="C300" s="526"/>
      <c r="D300" t="s">
        <v>17</v>
      </c>
      <c r="E300" s="160">
        <v>4.5</v>
      </c>
      <c r="G300" s="2">
        <f t="shared" si="4"/>
        <v>50.199999999999989</v>
      </c>
    </row>
    <row r="301" spans="1:7">
      <c r="B301" s="526"/>
      <c r="C301" s="526"/>
      <c r="D301" t="s">
        <v>18</v>
      </c>
      <c r="E301" s="160">
        <v>60</v>
      </c>
      <c r="G301" s="2">
        <f t="shared" si="4"/>
        <v>110.19999999999999</v>
      </c>
    </row>
    <row r="302" spans="1:7">
      <c r="B302" s="526"/>
      <c r="C302" s="526"/>
      <c r="D302" t="s">
        <v>19</v>
      </c>
      <c r="E302" s="160">
        <v>5</v>
      </c>
      <c r="G302" s="2">
        <f t="shared" si="4"/>
        <v>115.19999999999999</v>
      </c>
    </row>
    <row r="303" spans="1:7">
      <c r="A303" s="7">
        <v>43837</v>
      </c>
      <c r="B303" s="526">
        <v>19491</v>
      </c>
      <c r="C303" s="526" t="s">
        <v>30</v>
      </c>
      <c r="D303" t="s">
        <v>16</v>
      </c>
      <c r="E303" s="160"/>
      <c r="F303" s="160">
        <v>45.7</v>
      </c>
      <c r="G303" s="2">
        <f t="shared" si="4"/>
        <v>69.499999999999986</v>
      </c>
    </row>
    <row r="304" spans="1:7">
      <c r="A304" s="7">
        <v>43837</v>
      </c>
      <c r="B304" s="526">
        <v>19491</v>
      </c>
      <c r="C304" s="526" t="s">
        <v>30</v>
      </c>
      <c r="D304" t="s">
        <v>17</v>
      </c>
      <c r="E304" s="160"/>
      <c r="F304" s="160">
        <v>4.5</v>
      </c>
      <c r="G304" s="2">
        <f t="shared" si="4"/>
        <v>64.999999999999986</v>
      </c>
    </row>
    <row r="305" spans="1:7">
      <c r="A305" s="7">
        <v>44821</v>
      </c>
      <c r="B305" s="526">
        <v>25521</v>
      </c>
      <c r="C305" s="526" t="s">
        <v>30</v>
      </c>
      <c r="D305" t="s">
        <v>18</v>
      </c>
      <c r="E305" s="160"/>
      <c r="F305" s="160">
        <v>60</v>
      </c>
      <c r="G305" s="2">
        <f t="shared" si="4"/>
        <v>4.9999999999999858</v>
      </c>
    </row>
    <row r="306" spans="1:7">
      <c r="A306" s="7">
        <v>44821</v>
      </c>
      <c r="B306" s="526">
        <v>25521</v>
      </c>
      <c r="C306" s="526" t="s">
        <v>30</v>
      </c>
      <c r="D306" t="s">
        <v>19</v>
      </c>
      <c r="E306" s="160"/>
      <c r="F306" s="160">
        <v>5</v>
      </c>
      <c r="G306" s="2">
        <f t="shared" si="4"/>
        <v>-1.4210854715202004E-14</v>
      </c>
    </row>
    <row r="307" spans="1:7">
      <c r="A307" s="44">
        <v>43799</v>
      </c>
      <c r="B307" s="525" t="s">
        <v>14</v>
      </c>
      <c r="C307" s="525" t="s">
        <v>33</v>
      </c>
      <c r="D307" t="s">
        <v>16</v>
      </c>
      <c r="E307" s="160">
        <v>51.2</v>
      </c>
      <c r="G307" s="2">
        <f t="shared" si="4"/>
        <v>51.199999999999989</v>
      </c>
    </row>
    <row r="308" spans="1:7">
      <c r="B308" s="526"/>
      <c r="C308" s="526"/>
      <c r="D308" t="s">
        <v>17</v>
      </c>
      <c r="E308" s="160">
        <v>4.7</v>
      </c>
      <c r="G308" s="2">
        <f t="shared" si="4"/>
        <v>55.899999999999991</v>
      </c>
    </row>
    <row r="309" spans="1:7">
      <c r="B309" s="526"/>
      <c r="C309" s="526"/>
      <c r="D309" t="s">
        <v>18</v>
      </c>
      <c r="E309" s="160">
        <v>60</v>
      </c>
      <c r="G309" s="2">
        <f t="shared" si="4"/>
        <v>115.89999999999999</v>
      </c>
    </row>
    <row r="310" spans="1:7">
      <c r="B310" s="526"/>
      <c r="C310" s="526"/>
      <c r="D310" t="s">
        <v>19</v>
      </c>
      <c r="E310" s="160">
        <v>5</v>
      </c>
      <c r="G310" s="2">
        <f t="shared" si="4"/>
        <v>120.89999999999999</v>
      </c>
    </row>
    <row r="311" spans="1:7">
      <c r="A311" s="7">
        <v>43869</v>
      </c>
      <c r="B311" s="526">
        <v>19758</v>
      </c>
      <c r="C311" s="526" t="s">
        <v>33</v>
      </c>
      <c r="D311" t="s">
        <v>16</v>
      </c>
      <c r="E311" s="160"/>
      <c r="F311" s="160">
        <v>51.2</v>
      </c>
      <c r="G311" s="2">
        <f t="shared" si="4"/>
        <v>69.699999999999989</v>
      </c>
    </row>
    <row r="312" spans="1:7">
      <c r="A312" s="7">
        <v>43869</v>
      </c>
      <c r="B312" s="526">
        <v>19758</v>
      </c>
      <c r="C312" s="526" t="s">
        <v>33</v>
      </c>
      <c r="D312" t="s">
        <v>17</v>
      </c>
      <c r="E312" s="160"/>
      <c r="F312" s="160">
        <v>4.7</v>
      </c>
      <c r="G312" s="2">
        <f t="shared" si="4"/>
        <v>64.999999999999986</v>
      </c>
    </row>
    <row r="313" spans="1:7">
      <c r="A313" s="7">
        <v>44821</v>
      </c>
      <c r="B313" s="526">
        <v>25521</v>
      </c>
      <c r="C313" s="526" t="s">
        <v>33</v>
      </c>
      <c r="D313" t="s">
        <v>18</v>
      </c>
      <c r="E313" s="160"/>
      <c r="F313" s="160">
        <v>60</v>
      </c>
      <c r="G313" s="2">
        <f t="shared" si="4"/>
        <v>4.9999999999999858</v>
      </c>
    </row>
    <row r="314" spans="1:7">
      <c r="A314" s="7">
        <v>44821</v>
      </c>
      <c r="B314" s="526">
        <v>25521</v>
      </c>
      <c r="C314" s="526" t="s">
        <v>33</v>
      </c>
      <c r="D314" t="s">
        <v>19</v>
      </c>
      <c r="E314" s="160"/>
      <c r="F314" s="160">
        <v>5</v>
      </c>
      <c r="G314" s="2">
        <f t="shared" si="4"/>
        <v>-1.4210854715202004E-14</v>
      </c>
    </row>
    <row r="315" spans="1:7">
      <c r="A315" s="44">
        <v>43830</v>
      </c>
      <c r="B315" s="525" t="s">
        <v>14</v>
      </c>
      <c r="C315" s="525" t="s">
        <v>34</v>
      </c>
      <c r="D315" t="s">
        <v>16</v>
      </c>
      <c r="E315" s="160">
        <v>47.8</v>
      </c>
      <c r="G315" s="2">
        <f t="shared" si="4"/>
        <v>47.799999999999983</v>
      </c>
    </row>
    <row r="316" spans="1:7">
      <c r="B316" s="526"/>
      <c r="C316" s="526"/>
      <c r="D316" t="s">
        <v>17</v>
      </c>
      <c r="E316" s="160">
        <v>4.7</v>
      </c>
      <c r="G316" s="2">
        <f t="shared" si="4"/>
        <v>52.499999999999986</v>
      </c>
    </row>
    <row r="317" spans="1:7">
      <c r="B317" s="526"/>
      <c r="C317" s="526"/>
      <c r="D317" t="s">
        <v>18</v>
      </c>
      <c r="E317" s="160">
        <v>60</v>
      </c>
      <c r="G317" s="2">
        <f t="shared" si="4"/>
        <v>112.49999999999999</v>
      </c>
    </row>
    <row r="318" spans="1:7">
      <c r="B318" s="526"/>
      <c r="C318" s="526"/>
      <c r="D318" t="s">
        <v>19</v>
      </c>
      <c r="E318" s="160">
        <v>5</v>
      </c>
      <c r="G318" s="2">
        <f t="shared" si="4"/>
        <v>117.49999999999999</v>
      </c>
    </row>
    <row r="319" spans="1:7">
      <c r="A319" s="7">
        <v>43901</v>
      </c>
      <c r="B319" s="526">
        <v>19889</v>
      </c>
      <c r="C319" s="526" t="s">
        <v>34</v>
      </c>
      <c r="D319" t="s">
        <v>16</v>
      </c>
      <c r="E319" s="160"/>
      <c r="F319" s="160">
        <v>47.8</v>
      </c>
      <c r="G319" s="2">
        <f t="shared" si="4"/>
        <v>69.699999999999989</v>
      </c>
    </row>
    <row r="320" spans="1:7">
      <c r="A320" s="7">
        <v>43901</v>
      </c>
      <c r="B320" s="526">
        <v>19889</v>
      </c>
      <c r="C320" s="526" t="s">
        <v>34</v>
      </c>
      <c r="D320" t="s">
        <v>17</v>
      </c>
      <c r="E320" s="160"/>
      <c r="F320" s="160">
        <v>4.7</v>
      </c>
      <c r="G320" s="2">
        <f t="shared" si="4"/>
        <v>64.999999999999986</v>
      </c>
    </row>
    <row r="321" spans="1:7">
      <c r="A321" s="7">
        <v>44821</v>
      </c>
      <c r="B321" s="526">
        <v>25521</v>
      </c>
      <c r="C321" s="526" t="s">
        <v>34</v>
      </c>
      <c r="D321" t="s">
        <v>18</v>
      </c>
      <c r="E321" s="160"/>
      <c r="F321" s="160">
        <v>60</v>
      </c>
      <c r="G321" s="2">
        <f t="shared" si="4"/>
        <v>4.9999999999999858</v>
      </c>
    </row>
    <row r="322" spans="1:7">
      <c r="A322" s="7">
        <v>44821</v>
      </c>
      <c r="B322" s="526">
        <v>25521</v>
      </c>
      <c r="C322" s="526" t="s">
        <v>34</v>
      </c>
      <c r="D322" t="s">
        <v>19</v>
      </c>
      <c r="E322" s="160"/>
      <c r="F322" s="160">
        <v>5</v>
      </c>
      <c r="G322" s="2">
        <f t="shared" si="4"/>
        <v>-1.4210854715202004E-14</v>
      </c>
    </row>
    <row r="323" spans="1:7">
      <c r="A323" s="44">
        <v>43861</v>
      </c>
      <c r="B323" s="525" t="s">
        <v>14</v>
      </c>
      <c r="C323" s="525" t="s">
        <v>15</v>
      </c>
      <c r="D323" t="s">
        <v>16</v>
      </c>
      <c r="E323" s="160">
        <v>51.1</v>
      </c>
      <c r="G323" s="2">
        <f t="shared" si="4"/>
        <v>51.099999999999987</v>
      </c>
    </row>
    <row r="324" spans="1:7">
      <c r="B324" s="526"/>
      <c r="C324" s="526"/>
      <c r="D324" t="s">
        <v>17</v>
      </c>
      <c r="E324" s="160">
        <v>4.5</v>
      </c>
      <c r="G324" s="2">
        <f t="shared" si="4"/>
        <v>55.599999999999987</v>
      </c>
    </row>
    <row r="325" spans="1:7">
      <c r="B325" s="526"/>
      <c r="C325" s="526"/>
      <c r="D325" t="s">
        <v>18</v>
      </c>
      <c r="E325" s="160">
        <v>60</v>
      </c>
      <c r="G325" s="2">
        <f t="shared" si="4"/>
        <v>115.6</v>
      </c>
    </row>
    <row r="326" spans="1:7">
      <c r="B326" s="526"/>
      <c r="C326" s="526"/>
      <c r="D326" t="s">
        <v>19</v>
      </c>
      <c r="E326" s="160">
        <v>5</v>
      </c>
      <c r="G326" s="2">
        <f t="shared" si="4"/>
        <v>120.6</v>
      </c>
    </row>
    <row r="327" spans="1:7">
      <c r="A327" s="7">
        <v>44153</v>
      </c>
      <c r="B327" s="526">
        <v>20746</v>
      </c>
      <c r="C327" s="526" t="s">
        <v>15</v>
      </c>
      <c r="D327" t="s">
        <v>16</v>
      </c>
      <c r="E327" s="160"/>
      <c r="F327" s="160">
        <v>51.1</v>
      </c>
      <c r="G327" s="2">
        <f t="shared" si="4"/>
        <v>69.5</v>
      </c>
    </row>
    <row r="328" spans="1:7">
      <c r="A328" s="7">
        <v>44153</v>
      </c>
      <c r="B328" s="526">
        <v>20746</v>
      </c>
      <c r="C328" s="526" t="s">
        <v>15</v>
      </c>
      <c r="D328" t="s">
        <v>17</v>
      </c>
      <c r="E328" s="160"/>
      <c r="F328" s="160">
        <v>4.5</v>
      </c>
      <c r="G328" s="2">
        <f t="shared" si="4"/>
        <v>65</v>
      </c>
    </row>
    <row r="329" spans="1:7">
      <c r="A329" s="7">
        <v>44821</v>
      </c>
      <c r="B329" s="526" t="s">
        <v>619</v>
      </c>
      <c r="C329" s="526" t="s">
        <v>15</v>
      </c>
      <c r="D329" t="s">
        <v>18</v>
      </c>
      <c r="E329" s="160"/>
      <c r="F329" s="160">
        <v>60</v>
      </c>
      <c r="G329" s="2">
        <f t="shared" si="4"/>
        <v>5</v>
      </c>
    </row>
    <row r="330" spans="1:7">
      <c r="A330" s="7">
        <v>44821</v>
      </c>
      <c r="B330" s="526" t="s">
        <v>619</v>
      </c>
      <c r="C330" s="526" t="s">
        <v>15</v>
      </c>
      <c r="D330" t="s">
        <v>19</v>
      </c>
      <c r="E330" s="160"/>
      <c r="F330" s="160">
        <v>5</v>
      </c>
      <c r="G330" s="2">
        <f t="shared" si="4"/>
        <v>0</v>
      </c>
    </row>
    <row r="331" spans="1:7">
      <c r="A331" s="44">
        <v>43890</v>
      </c>
      <c r="B331" s="525" t="s">
        <v>14</v>
      </c>
      <c r="C331" s="525" t="s">
        <v>20</v>
      </c>
      <c r="D331" t="s">
        <v>16</v>
      </c>
      <c r="E331" s="160">
        <v>53</v>
      </c>
      <c r="G331" s="2">
        <f t="shared" si="4"/>
        <v>53</v>
      </c>
    </row>
    <row r="332" spans="1:7">
      <c r="B332" s="526"/>
      <c r="C332" s="526"/>
      <c r="D332" t="s">
        <v>17</v>
      </c>
      <c r="E332" s="160">
        <v>4.8</v>
      </c>
      <c r="G332" s="2">
        <f t="shared" si="4"/>
        <v>57.8</v>
      </c>
    </row>
    <row r="333" spans="1:7">
      <c r="B333" s="526"/>
      <c r="C333" s="526"/>
      <c r="D333" t="s">
        <v>18</v>
      </c>
      <c r="E333" s="160">
        <v>58</v>
      </c>
      <c r="G333" s="2">
        <f t="shared" si="4"/>
        <v>115.8</v>
      </c>
    </row>
    <row r="334" spans="1:7">
      <c r="B334" s="526"/>
      <c r="C334" s="526"/>
      <c r="D334" t="s">
        <v>40</v>
      </c>
      <c r="E334" s="160">
        <v>5</v>
      </c>
      <c r="G334" s="2">
        <f t="shared" si="4"/>
        <v>120.8</v>
      </c>
    </row>
    <row r="335" spans="1:7">
      <c r="A335" s="7">
        <v>44153</v>
      </c>
      <c r="B335" s="526">
        <v>20746</v>
      </c>
      <c r="C335" s="526" t="s">
        <v>20</v>
      </c>
      <c r="D335" t="s">
        <v>16</v>
      </c>
      <c r="E335" s="160"/>
      <c r="F335" s="160">
        <v>53</v>
      </c>
      <c r="G335" s="2">
        <f t="shared" si="4"/>
        <v>67.8</v>
      </c>
    </row>
    <row r="336" spans="1:7">
      <c r="A336" s="7">
        <v>44153</v>
      </c>
      <c r="B336" s="526">
        <v>20746</v>
      </c>
      <c r="C336" s="526" t="s">
        <v>20</v>
      </c>
      <c r="D336" t="s">
        <v>17</v>
      </c>
      <c r="E336" s="160"/>
      <c r="F336" s="160">
        <v>4.8</v>
      </c>
      <c r="G336" s="2">
        <f t="shared" si="4"/>
        <v>63</v>
      </c>
    </row>
    <row r="337" spans="1:7">
      <c r="A337" s="7">
        <v>44821</v>
      </c>
      <c r="B337" s="526" t="s">
        <v>619</v>
      </c>
      <c r="C337" s="526" t="s">
        <v>20</v>
      </c>
      <c r="D337" t="s">
        <v>18</v>
      </c>
      <c r="E337" s="160"/>
      <c r="F337" s="160">
        <v>58</v>
      </c>
      <c r="G337" s="2">
        <f t="shared" si="4"/>
        <v>5</v>
      </c>
    </row>
    <row r="338" spans="1:7">
      <c r="A338" s="7">
        <v>44821</v>
      </c>
      <c r="B338" s="526" t="s">
        <v>619</v>
      </c>
      <c r="C338" s="526" t="s">
        <v>20</v>
      </c>
      <c r="D338" t="s">
        <v>19</v>
      </c>
      <c r="E338" s="160"/>
      <c r="F338" s="160">
        <v>5</v>
      </c>
      <c r="G338" s="2">
        <f t="shared" si="4"/>
        <v>0</v>
      </c>
    </row>
    <row r="339" spans="1:7">
      <c r="A339" s="44">
        <v>43921</v>
      </c>
      <c r="B339" s="525" t="s">
        <v>14</v>
      </c>
      <c r="C339" s="525" t="s">
        <v>23</v>
      </c>
      <c r="D339" t="s">
        <v>16</v>
      </c>
      <c r="E339" s="160">
        <v>55.4</v>
      </c>
      <c r="G339" s="2">
        <f t="shared" si="4"/>
        <v>55.4</v>
      </c>
    </row>
    <row r="340" spans="1:7">
      <c r="B340" s="526"/>
      <c r="C340" s="526"/>
      <c r="D340" t="s">
        <v>17</v>
      </c>
      <c r="E340" s="160">
        <v>4.9000000000000004</v>
      </c>
      <c r="G340" s="2">
        <f t="shared" si="4"/>
        <v>60.3</v>
      </c>
    </row>
    <row r="341" spans="1:7">
      <c r="B341" s="526"/>
      <c r="C341" s="526"/>
      <c r="D341" t="s">
        <v>18</v>
      </c>
      <c r="E341" s="160">
        <v>60</v>
      </c>
      <c r="G341" s="2">
        <f t="shared" si="4"/>
        <v>120.3</v>
      </c>
    </row>
    <row r="342" spans="1:7">
      <c r="B342" s="526"/>
      <c r="C342" s="526"/>
      <c r="D342" t="s">
        <v>40</v>
      </c>
      <c r="E342" s="160">
        <v>5</v>
      </c>
      <c r="G342" s="2">
        <f t="shared" si="4"/>
        <v>125.3</v>
      </c>
    </row>
    <row r="343" spans="1:7">
      <c r="A343" s="7">
        <v>44156</v>
      </c>
      <c r="B343" s="526">
        <v>20823</v>
      </c>
      <c r="C343" s="526" t="s">
        <v>23</v>
      </c>
      <c r="D343" t="s">
        <v>16</v>
      </c>
      <c r="E343" s="160"/>
      <c r="F343" s="160">
        <v>55.4</v>
      </c>
      <c r="G343" s="2">
        <f t="shared" si="4"/>
        <v>69.900000000000006</v>
      </c>
    </row>
    <row r="344" spans="1:7">
      <c r="A344" s="7">
        <v>44156</v>
      </c>
      <c r="B344" s="526">
        <v>20823</v>
      </c>
      <c r="C344" s="526" t="s">
        <v>23</v>
      </c>
      <c r="D344" t="s">
        <v>17</v>
      </c>
      <c r="E344" s="160"/>
      <c r="F344" s="160">
        <v>4.9000000000000004</v>
      </c>
      <c r="G344" s="2">
        <f t="shared" si="4"/>
        <v>65</v>
      </c>
    </row>
    <row r="345" spans="1:7">
      <c r="A345" s="7">
        <v>44821</v>
      </c>
      <c r="B345" s="526" t="s">
        <v>619</v>
      </c>
      <c r="C345" s="526" t="s">
        <v>23</v>
      </c>
      <c r="D345" t="s">
        <v>18</v>
      </c>
      <c r="E345" s="160"/>
      <c r="F345" s="160">
        <v>60</v>
      </c>
      <c r="G345" s="2">
        <f t="shared" ref="G345:G414" si="5">+G344+E345-F345</f>
        <v>5</v>
      </c>
    </row>
    <row r="346" spans="1:7">
      <c r="A346" s="7">
        <v>44821</v>
      </c>
      <c r="B346" s="526" t="s">
        <v>619</v>
      </c>
      <c r="C346" s="526" t="s">
        <v>23</v>
      </c>
      <c r="D346" t="s">
        <v>19</v>
      </c>
      <c r="E346" s="160"/>
      <c r="F346" s="160">
        <v>5</v>
      </c>
      <c r="G346" s="2">
        <f t="shared" si="5"/>
        <v>0</v>
      </c>
    </row>
    <row r="347" spans="1:7">
      <c r="A347" s="44">
        <v>43951</v>
      </c>
      <c r="B347" s="525" t="s">
        <v>14</v>
      </c>
      <c r="C347" s="525" t="s">
        <v>24</v>
      </c>
      <c r="D347" t="s">
        <v>16</v>
      </c>
      <c r="E347" s="160">
        <v>57.4</v>
      </c>
      <c r="G347" s="2">
        <f t="shared" si="5"/>
        <v>57.4</v>
      </c>
    </row>
    <row r="348" spans="1:7">
      <c r="B348" s="526"/>
      <c r="C348" s="526"/>
      <c r="D348" t="s">
        <v>17</v>
      </c>
      <c r="E348" s="160">
        <v>4.5999999999999996</v>
      </c>
      <c r="G348" s="2">
        <f t="shared" si="5"/>
        <v>62</v>
      </c>
    </row>
    <row r="349" spans="1:7">
      <c r="B349" s="526"/>
      <c r="C349" s="526"/>
      <c r="D349" t="s">
        <v>18</v>
      </c>
      <c r="E349" s="160">
        <v>60</v>
      </c>
      <c r="G349" s="2">
        <f t="shared" si="5"/>
        <v>122</v>
      </c>
    </row>
    <row r="350" spans="1:7">
      <c r="B350" s="526"/>
      <c r="C350" s="526"/>
      <c r="D350" t="s">
        <v>40</v>
      </c>
      <c r="E350" s="160">
        <v>5</v>
      </c>
      <c r="G350" s="2">
        <f t="shared" si="5"/>
        <v>127</v>
      </c>
    </row>
    <row r="351" spans="1:7">
      <c r="A351" s="7">
        <v>44175</v>
      </c>
      <c r="B351" s="526">
        <v>21019</v>
      </c>
      <c r="C351" s="526" t="s">
        <v>24</v>
      </c>
      <c r="D351" t="s">
        <v>16</v>
      </c>
      <c r="E351" s="160"/>
      <c r="F351" s="160">
        <v>57.4</v>
      </c>
      <c r="G351" s="2">
        <f t="shared" si="5"/>
        <v>69.599999999999994</v>
      </c>
    </row>
    <row r="352" spans="1:7">
      <c r="A352" s="7">
        <v>44175</v>
      </c>
      <c r="B352" s="526">
        <v>21019</v>
      </c>
      <c r="C352" s="526" t="s">
        <v>24</v>
      </c>
      <c r="D352" t="s">
        <v>17</v>
      </c>
      <c r="E352" s="160"/>
      <c r="F352" s="160">
        <v>4.5999999999999996</v>
      </c>
      <c r="G352" s="2">
        <f t="shared" si="5"/>
        <v>65</v>
      </c>
    </row>
    <row r="353" spans="1:7">
      <c r="A353" s="7">
        <v>44821</v>
      </c>
      <c r="B353" s="526" t="s">
        <v>619</v>
      </c>
      <c r="C353" s="526" t="s">
        <v>24</v>
      </c>
      <c r="D353" t="s">
        <v>18</v>
      </c>
      <c r="E353" s="160"/>
      <c r="F353" s="160">
        <v>60</v>
      </c>
      <c r="G353" s="2">
        <f t="shared" si="5"/>
        <v>5</v>
      </c>
    </row>
    <row r="354" spans="1:7">
      <c r="A354" s="7">
        <v>44821</v>
      </c>
      <c r="B354" s="526" t="s">
        <v>619</v>
      </c>
      <c r="C354" s="526" t="s">
        <v>24</v>
      </c>
      <c r="D354" t="s">
        <v>19</v>
      </c>
      <c r="E354" s="160"/>
      <c r="F354" s="160">
        <v>5</v>
      </c>
      <c r="G354" s="2">
        <f t="shared" si="5"/>
        <v>0</v>
      </c>
    </row>
    <row r="355" spans="1:7">
      <c r="A355" s="44">
        <v>43981</v>
      </c>
      <c r="B355" s="525" t="s">
        <v>14</v>
      </c>
      <c r="C355" s="525" t="s">
        <v>25</v>
      </c>
      <c r="D355" t="s">
        <v>16</v>
      </c>
      <c r="E355" s="171">
        <v>53.4</v>
      </c>
      <c r="G355" s="2">
        <f t="shared" si="5"/>
        <v>53.4</v>
      </c>
    </row>
    <row r="356" spans="1:7">
      <c r="B356" s="526"/>
      <c r="C356" s="526"/>
      <c r="D356" t="s">
        <v>17</v>
      </c>
      <c r="E356" s="171">
        <v>2.5</v>
      </c>
      <c r="G356" s="2">
        <f t="shared" si="5"/>
        <v>55.9</v>
      </c>
    </row>
    <row r="357" spans="1:7">
      <c r="B357" s="526"/>
      <c r="C357" s="526"/>
      <c r="D357" t="s">
        <v>18</v>
      </c>
      <c r="E357" s="171">
        <v>60</v>
      </c>
      <c r="G357" s="2">
        <f t="shared" si="5"/>
        <v>115.9</v>
      </c>
    </row>
    <row r="358" spans="1:7">
      <c r="B358" s="526"/>
      <c r="C358" s="526"/>
      <c r="D358" t="s">
        <v>40</v>
      </c>
      <c r="E358" s="171">
        <v>5</v>
      </c>
      <c r="G358" s="2">
        <f t="shared" si="5"/>
        <v>120.9</v>
      </c>
    </row>
    <row r="359" spans="1:7">
      <c r="A359" s="7">
        <v>44175</v>
      </c>
      <c r="B359" s="526">
        <v>21019</v>
      </c>
      <c r="C359" s="526" t="s">
        <v>25</v>
      </c>
      <c r="D359" t="s">
        <v>16</v>
      </c>
      <c r="E359" s="171"/>
      <c r="F359" s="160">
        <v>53.4</v>
      </c>
      <c r="G359" s="2">
        <f t="shared" si="5"/>
        <v>67.5</v>
      </c>
    </row>
    <row r="360" spans="1:7">
      <c r="A360" s="7">
        <v>44175</v>
      </c>
      <c r="B360" s="526">
        <v>21019</v>
      </c>
      <c r="C360" s="526" t="s">
        <v>25</v>
      </c>
      <c r="D360" t="s">
        <v>17</v>
      </c>
      <c r="E360" s="171"/>
      <c r="F360" s="160">
        <v>2.5</v>
      </c>
      <c r="G360" s="2">
        <f t="shared" si="5"/>
        <v>65</v>
      </c>
    </row>
    <row r="361" spans="1:7">
      <c r="A361" s="7">
        <v>44821</v>
      </c>
      <c r="B361" s="526" t="s">
        <v>619</v>
      </c>
      <c r="C361" s="526" t="s">
        <v>25</v>
      </c>
      <c r="D361" t="s">
        <v>18</v>
      </c>
      <c r="E361" s="160"/>
      <c r="F361" s="160">
        <v>60</v>
      </c>
      <c r="G361" s="2">
        <f t="shared" si="5"/>
        <v>5</v>
      </c>
    </row>
    <row r="362" spans="1:7">
      <c r="A362" s="7">
        <v>44821</v>
      </c>
      <c r="B362" s="526" t="s">
        <v>619</v>
      </c>
      <c r="C362" s="526" t="s">
        <v>25</v>
      </c>
      <c r="D362" t="s">
        <v>19</v>
      </c>
      <c r="E362" s="160"/>
      <c r="F362" s="160">
        <v>5</v>
      </c>
      <c r="G362" s="2">
        <f t="shared" si="5"/>
        <v>0</v>
      </c>
    </row>
    <row r="363" spans="1:7">
      <c r="A363" s="44">
        <v>44012</v>
      </c>
      <c r="B363" s="525" t="s">
        <v>14</v>
      </c>
      <c r="C363" s="525" t="s">
        <v>26</v>
      </c>
      <c r="D363" t="s">
        <v>16</v>
      </c>
      <c r="E363" s="171">
        <v>47.2</v>
      </c>
      <c r="G363" s="2">
        <f t="shared" si="5"/>
        <v>47.2</v>
      </c>
    </row>
    <row r="364" spans="1:7">
      <c r="B364" s="526"/>
      <c r="C364" s="526"/>
      <c r="D364" t="s">
        <v>17</v>
      </c>
      <c r="E364" s="171">
        <v>1.2</v>
      </c>
      <c r="G364" s="2">
        <f t="shared" si="5"/>
        <v>48.400000000000006</v>
      </c>
    </row>
    <row r="365" spans="1:7">
      <c r="B365" s="526"/>
      <c r="C365" s="526"/>
      <c r="D365" t="s">
        <v>18</v>
      </c>
      <c r="E365" s="171">
        <v>60</v>
      </c>
      <c r="G365" s="2">
        <f t="shared" si="5"/>
        <v>108.4</v>
      </c>
    </row>
    <row r="366" spans="1:7">
      <c r="B366" s="526"/>
      <c r="C366" s="526"/>
      <c r="D366" t="s">
        <v>40</v>
      </c>
      <c r="E366" s="171">
        <v>5</v>
      </c>
      <c r="G366" s="2">
        <f t="shared" si="5"/>
        <v>113.4</v>
      </c>
    </row>
    <row r="367" spans="1:7">
      <c r="A367" s="7">
        <v>44195</v>
      </c>
      <c r="B367" s="526">
        <v>21277</v>
      </c>
      <c r="C367" s="526" t="s">
        <v>26</v>
      </c>
      <c r="D367" t="s">
        <v>16</v>
      </c>
      <c r="E367" s="171"/>
      <c r="F367" s="160">
        <v>47.2</v>
      </c>
      <c r="G367" s="2">
        <f t="shared" si="5"/>
        <v>66.2</v>
      </c>
    </row>
    <row r="368" spans="1:7">
      <c r="A368" s="7">
        <v>44195</v>
      </c>
      <c r="B368" s="526">
        <v>21277</v>
      </c>
      <c r="C368" s="526" t="s">
        <v>26</v>
      </c>
      <c r="D368" t="s">
        <v>17</v>
      </c>
      <c r="E368" s="171"/>
      <c r="F368" s="160">
        <v>1.2</v>
      </c>
      <c r="G368" s="2">
        <f t="shared" si="5"/>
        <v>65</v>
      </c>
    </row>
    <row r="369" spans="1:7">
      <c r="A369" s="7">
        <v>44821</v>
      </c>
      <c r="B369" s="526" t="s">
        <v>619</v>
      </c>
      <c r="C369" s="526" t="s">
        <v>26</v>
      </c>
      <c r="D369" t="s">
        <v>18</v>
      </c>
      <c r="E369" s="160"/>
      <c r="F369" s="160">
        <v>60</v>
      </c>
      <c r="G369" s="2">
        <f t="shared" si="5"/>
        <v>5</v>
      </c>
    </row>
    <row r="370" spans="1:7">
      <c r="A370" s="7">
        <v>44821</v>
      </c>
      <c r="B370" s="526" t="s">
        <v>619</v>
      </c>
      <c r="C370" s="526" t="s">
        <v>26</v>
      </c>
      <c r="D370" t="s">
        <v>19</v>
      </c>
      <c r="E370" s="160"/>
      <c r="F370" s="160">
        <v>5</v>
      </c>
      <c r="G370" s="2">
        <f t="shared" si="5"/>
        <v>0</v>
      </c>
    </row>
    <row r="371" spans="1:7">
      <c r="A371" s="44">
        <v>44043</v>
      </c>
      <c r="B371" s="525" t="s">
        <v>14</v>
      </c>
      <c r="C371" s="525" t="s">
        <v>27</v>
      </c>
      <c r="D371" t="s">
        <v>16</v>
      </c>
      <c r="E371" s="171">
        <v>31.6</v>
      </c>
      <c r="G371" s="2">
        <f t="shared" si="5"/>
        <v>31.6</v>
      </c>
    </row>
    <row r="372" spans="1:7">
      <c r="B372" s="526"/>
      <c r="C372" s="526"/>
      <c r="D372" t="s">
        <v>17</v>
      </c>
      <c r="E372" s="171">
        <v>5</v>
      </c>
      <c r="G372" s="2">
        <f t="shared" si="5"/>
        <v>36.6</v>
      </c>
    </row>
    <row r="373" spans="1:7">
      <c r="B373" s="526"/>
      <c r="C373" s="526"/>
      <c r="D373" t="s">
        <v>18</v>
      </c>
      <c r="E373" s="171">
        <v>60</v>
      </c>
      <c r="G373" s="2">
        <f t="shared" si="5"/>
        <v>96.6</v>
      </c>
    </row>
    <row r="374" spans="1:7">
      <c r="B374" s="526"/>
      <c r="C374" s="526"/>
      <c r="D374" t="s">
        <v>40</v>
      </c>
      <c r="E374" s="171">
        <v>5</v>
      </c>
      <c r="G374" s="2">
        <f t="shared" si="5"/>
        <v>101.6</v>
      </c>
    </row>
    <row r="375" spans="1:7">
      <c r="B375" s="526"/>
      <c r="C375" s="526"/>
      <c r="D375" s="67" t="s">
        <v>43</v>
      </c>
      <c r="E375" s="171">
        <v>10</v>
      </c>
      <c r="G375" s="2">
        <f t="shared" si="5"/>
        <v>111.6</v>
      </c>
    </row>
    <row r="376" spans="1:7">
      <c r="B376" s="526"/>
      <c r="C376" s="526"/>
      <c r="D376" s="67" t="s">
        <v>44</v>
      </c>
      <c r="E376" s="171">
        <v>10</v>
      </c>
      <c r="G376" s="2">
        <f t="shared" si="5"/>
        <v>121.6</v>
      </c>
    </row>
    <row r="377" spans="1:7">
      <c r="A377" s="7">
        <v>44130</v>
      </c>
      <c r="B377" s="526">
        <v>20534</v>
      </c>
      <c r="C377" s="526" t="s">
        <v>27</v>
      </c>
      <c r="D377" t="s">
        <v>16</v>
      </c>
      <c r="E377" s="171"/>
      <c r="F377" s="160">
        <v>31.6</v>
      </c>
      <c r="G377" s="2">
        <f t="shared" si="5"/>
        <v>90</v>
      </c>
    </row>
    <row r="378" spans="1:7">
      <c r="A378" s="7">
        <v>44130</v>
      </c>
      <c r="B378" s="526">
        <v>20534</v>
      </c>
      <c r="C378" s="526" t="s">
        <v>27</v>
      </c>
      <c r="D378" t="s">
        <v>17</v>
      </c>
      <c r="E378" s="171"/>
      <c r="F378" s="160">
        <v>5</v>
      </c>
      <c r="G378" s="2">
        <f t="shared" si="5"/>
        <v>85</v>
      </c>
    </row>
    <row r="379" spans="1:7">
      <c r="A379" s="7">
        <v>44821</v>
      </c>
      <c r="B379" s="526" t="s">
        <v>619</v>
      </c>
      <c r="C379" s="526" t="s">
        <v>27</v>
      </c>
      <c r="D379" t="s">
        <v>18</v>
      </c>
      <c r="E379" s="160"/>
      <c r="F379" s="160">
        <v>60</v>
      </c>
      <c r="G379" s="2">
        <f t="shared" si="5"/>
        <v>25</v>
      </c>
    </row>
    <row r="380" spans="1:7">
      <c r="A380" s="7">
        <v>44821</v>
      </c>
      <c r="B380" s="526" t="s">
        <v>619</v>
      </c>
      <c r="C380" s="526" t="s">
        <v>27</v>
      </c>
      <c r="D380" t="s">
        <v>19</v>
      </c>
      <c r="E380" s="160"/>
      <c r="F380" s="160">
        <v>5</v>
      </c>
      <c r="G380" s="2">
        <f t="shared" si="5"/>
        <v>20</v>
      </c>
    </row>
    <row r="381" spans="1:7">
      <c r="A381" s="7">
        <v>44821</v>
      </c>
      <c r="B381" s="526" t="s">
        <v>619</v>
      </c>
      <c r="C381" s="526" t="s">
        <v>27</v>
      </c>
      <c r="D381" s="67" t="s">
        <v>43</v>
      </c>
      <c r="E381" s="160"/>
      <c r="F381" s="171">
        <v>10</v>
      </c>
      <c r="G381" s="2">
        <f t="shared" si="5"/>
        <v>10</v>
      </c>
    </row>
    <row r="382" spans="1:7">
      <c r="A382" s="7">
        <v>44821</v>
      </c>
      <c r="B382" s="526" t="s">
        <v>619</v>
      </c>
      <c r="C382" s="526" t="s">
        <v>27</v>
      </c>
      <c r="D382" s="67" t="s">
        <v>44</v>
      </c>
      <c r="E382" s="160"/>
      <c r="F382" s="171">
        <v>10</v>
      </c>
      <c r="G382" s="2">
        <f t="shared" si="5"/>
        <v>0</v>
      </c>
    </row>
    <row r="383" spans="1:7">
      <c r="A383" s="44">
        <v>44074</v>
      </c>
      <c r="B383" s="525" t="s">
        <v>14</v>
      </c>
      <c r="C383" s="525" t="s">
        <v>28</v>
      </c>
      <c r="D383" t="s">
        <v>16</v>
      </c>
      <c r="E383" s="171">
        <v>39.700000000000003</v>
      </c>
      <c r="G383" s="2">
        <f t="shared" si="5"/>
        <v>39.700000000000003</v>
      </c>
    </row>
    <row r="384" spans="1:7">
      <c r="B384" s="526"/>
      <c r="C384" s="526"/>
      <c r="D384" t="s">
        <v>17</v>
      </c>
      <c r="E384" s="171">
        <v>3.5</v>
      </c>
      <c r="G384" s="2">
        <f t="shared" si="5"/>
        <v>43.2</v>
      </c>
    </row>
    <row r="385" spans="1:7">
      <c r="B385" s="526"/>
      <c r="C385" s="526"/>
      <c r="D385" t="s">
        <v>18</v>
      </c>
      <c r="E385" s="171">
        <v>60</v>
      </c>
      <c r="G385" s="2">
        <f t="shared" si="5"/>
        <v>103.2</v>
      </c>
    </row>
    <row r="386" spans="1:7">
      <c r="B386" s="526"/>
      <c r="C386" s="526"/>
      <c r="D386" t="s">
        <v>40</v>
      </c>
      <c r="E386" s="171">
        <v>5</v>
      </c>
      <c r="G386" s="2">
        <f t="shared" si="5"/>
        <v>108.2</v>
      </c>
    </row>
    <row r="387" spans="1:7">
      <c r="B387" s="526"/>
      <c r="C387" s="526"/>
      <c r="D387" t="s">
        <v>45</v>
      </c>
      <c r="E387" s="171">
        <v>15</v>
      </c>
      <c r="G387" s="2">
        <f t="shared" si="5"/>
        <v>123.2</v>
      </c>
    </row>
    <row r="388" spans="1:7">
      <c r="A388" s="7">
        <v>44130</v>
      </c>
      <c r="B388" s="526">
        <v>20534</v>
      </c>
      <c r="C388" s="526" t="s">
        <v>28</v>
      </c>
      <c r="D388" t="s">
        <v>16</v>
      </c>
      <c r="E388" s="171"/>
      <c r="F388" s="160">
        <v>39.700000000000003</v>
      </c>
      <c r="G388" s="2">
        <f t="shared" si="5"/>
        <v>83.5</v>
      </c>
    </row>
    <row r="389" spans="1:7">
      <c r="A389" s="7">
        <v>44130</v>
      </c>
      <c r="B389" s="526">
        <v>20534</v>
      </c>
      <c r="C389" s="526" t="s">
        <v>28</v>
      </c>
      <c r="D389" t="s">
        <v>17</v>
      </c>
      <c r="E389" s="171"/>
      <c r="F389" s="160">
        <v>3.5</v>
      </c>
      <c r="G389" s="2">
        <f t="shared" si="5"/>
        <v>80</v>
      </c>
    </row>
    <row r="390" spans="1:7">
      <c r="A390" s="7">
        <v>44821</v>
      </c>
      <c r="B390" s="526" t="s">
        <v>619</v>
      </c>
      <c r="C390" s="526" t="s">
        <v>28</v>
      </c>
      <c r="D390" t="s">
        <v>18</v>
      </c>
      <c r="E390" s="160"/>
      <c r="F390" s="160">
        <v>60</v>
      </c>
      <c r="G390" s="2">
        <f t="shared" si="5"/>
        <v>20</v>
      </c>
    </row>
    <row r="391" spans="1:7">
      <c r="A391" s="7">
        <v>44821</v>
      </c>
      <c r="B391" s="526" t="s">
        <v>619</v>
      </c>
      <c r="C391" s="526" t="s">
        <v>28</v>
      </c>
      <c r="D391" t="s">
        <v>19</v>
      </c>
      <c r="E391" s="160"/>
      <c r="F391" s="160">
        <v>5</v>
      </c>
      <c r="G391" s="2">
        <f t="shared" si="5"/>
        <v>15</v>
      </c>
    </row>
    <row r="392" spans="1:7">
      <c r="A392" s="7">
        <v>44821</v>
      </c>
      <c r="B392" s="526" t="s">
        <v>619</v>
      </c>
      <c r="C392" s="526" t="s">
        <v>28</v>
      </c>
      <c r="D392" t="s">
        <v>45</v>
      </c>
      <c r="E392" s="160"/>
      <c r="F392" s="171">
        <v>15</v>
      </c>
      <c r="G392" s="2">
        <f t="shared" si="5"/>
        <v>0</v>
      </c>
    </row>
    <row r="393" spans="1:7">
      <c r="A393" s="44">
        <v>44104</v>
      </c>
      <c r="B393" s="525" t="s">
        <v>14</v>
      </c>
      <c r="C393" s="525" t="s">
        <v>29</v>
      </c>
      <c r="D393" t="s">
        <v>16</v>
      </c>
      <c r="E393" s="171">
        <v>0</v>
      </c>
      <c r="G393" s="2">
        <f t="shared" si="5"/>
        <v>0</v>
      </c>
    </row>
    <row r="394" spans="1:7">
      <c r="B394" s="526"/>
      <c r="C394" s="526"/>
      <c r="D394" t="s">
        <v>17</v>
      </c>
      <c r="E394" s="171">
        <v>0</v>
      </c>
      <c r="G394" s="2">
        <f t="shared" si="5"/>
        <v>0</v>
      </c>
    </row>
    <row r="395" spans="1:7">
      <c r="B395" s="526"/>
      <c r="C395" s="526"/>
      <c r="D395" t="s">
        <v>18</v>
      </c>
      <c r="E395" s="171">
        <v>60</v>
      </c>
      <c r="G395" s="2">
        <f t="shared" si="5"/>
        <v>60</v>
      </c>
    </row>
    <row r="396" spans="1:7">
      <c r="B396" s="526"/>
      <c r="C396" s="526"/>
      <c r="D396" t="s">
        <v>40</v>
      </c>
      <c r="E396" s="171">
        <v>5</v>
      </c>
      <c r="G396" s="2">
        <f t="shared" si="5"/>
        <v>65</v>
      </c>
    </row>
    <row r="397" spans="1:7">
      <c r="B397" s="526"/>
      <c r="C397" s="526"/>
      <c r="D397" t="s">
        <v>45</v>
      </c>
      <c r="E397" s="171">
        <v>8.5</v>
      </c>
      <c r="G397" s="2">
        <f t="shared" si="5"/>
        <v>73.5</v>
      </c>
    </row>
    <row r="398" spans="1:7">
      <c r="A398" s="7">
        <v>44821</v>
      </c>
      <c r="B398" s="526" t="s">
        <v>619</v>
      </c>
      <c r="C398" s="526" t="s">
        <v>29</v>
      </c>
      <c r="D398" t="s">
        <v>18</v>
      </c>
      <c r="E398" s="160"/>
      <c r="F398" s="160">
        <v>60</v>
      </c>
      <c r="G398" s="2">
        <f t="shared" si="5"/>
        <v>13.5</v>
      </c>
    </row>
    <row r="399" spans="1:7">
      <c r="A399" s="7">
        <v>44821</v>
      </c>
      <c r="B399" s="526" t="s">
        <v>619</v>
      </c>
      <c r="C399" s="526" t="s">
        <v>29</v>
      </c>
      <c r="D399" t="s">
        <v>19</v>
      </c>
      <c r="E399" s="160"/>
      <c r="F399" s="160">
        <v>5</v>
      </c>
      <c r="G399" s="2">
        <f t="shared" si="5"/>
        <v>8.5</v>
      </c>
    </row>
    <row r="400" spans="1:7">
      <c r="A400" s="7">
        <v>44821</v>
      </c>
      <c r="B400" s="526" t="s">
        <v>619</v>
      </c>
      <c r="C400" s="526" t="s">
        <v>29</v>
      </c>
      <c r="D400" t="s">
        <v>45</v>
      </c>
      <c r="E400" s="160"/>
      <c r="F400" s="171">
        <v>8.5</v>
      </c>
      <c r="G400" s="2">
        <f t="shared" si="5"/>
        <v>0</v>
      </c>
    </row>
    <row r="401" spans="1:12">
      <c r="A401" s="44">
        <v>44135</v>
      </c>
      <c r="B401" s="525" t="s">
        <v>14</v>
      </c>
      <c r="C401" s="525" t="s">
        <v>30</v>
      </c>
      <c r="D401" t="s">
        <v>16</v>
      </c>
      <c r="E401" s="171">
        <v>15.6</v>
      </c>
      <c r="G401" s="2">
        <f t="shared" si="5"/>
        <v>15.6</v>
      </c>
    </row>
    <row r="402" spans="1:12">
      <c r="B402" s="526"/>
      <c r="C402" s="526"/>
      <c r="D402" t="s">
        <v>17</v>
      </c>
      <c r="E402" s="171">
        <v>5.4</v>
      </c>
      <c r="G402" s="2">
        <f t="shared" si="5"/>
        <v>21</v>
      </c>
    </row>
    <row r="403" spans="1:12">
      <c r="B403" s="526"/>
      <c r="C403" s="526"/>
      <c r="D403" t="s">
        <v>18</v>
      </c>
      <c r="E403" s="171">
        <v>60</v>
      </c>
      <c r="G403" s="2">
        <f t="shared" si="5"/>
        <v>81</v>
      </c>
    </row>
    <row r="404" spans="1:12">
      <c r="B404" s="526"/>
      <c r="C404" s="526"/>
      <c r="D404" t="s">
        <v>40</v>
      </c>
      <c r="E404" s="171">
        <v>5</v>
      </c>
      <c r="G404" s="2">
        <f t="shared" si="5"/>
        <v>86</v>
      </c>
    </row>
    <row r="405" spans="1:12">
      <c r="B405" s="526"/>
      <c r="C405" s="526"/>
      <c r="D405" s="67" t="s">
        <v>46</v>
      </c>
      <c r="E405" s="171">
        <v>10</v>
      </c>
      <c r="G405" s="2">
        <f t="shared" si="5"/>
        <v>96</v>
      </c>
    </row>
    <row r="406" spans="1:12">
      <c r="B406" s="526"/>
      <c r="C406" s="526"/>
      <c r="D406" s="67" t="s">
        <v>47</v>
      </c>
      <c r="E406" s="171">
        <v>10</v>
      </c>
      <c r="G406" s="2">
        <f t="shared" si="5"/>
        <v>106</v>
      </c>
    </row>
    <row r="407" spans="1:12">
      <c r="A407" s="7">
        <v>44174</v>
      </c>
      <c r="B407" s="526">
        <v>20993</v>
      </c>
      <c r="C407" s="526" t="s">
        <v>30</v>
      </c>
      <c r="D407" s="67" t="s">
        <v>16</v>
      </c>
      <c r="E407" s="171"/>
      <c r="F407" s="160">
        <v>15.6</v>
      </c>
      <c r="G407" s="2">
        <f t="shared" si="5"/>
        <v>90.4</v>
      </c>
      <c r="I407" s="543"/>
      <c r="J407" s="543"/>
      <c r="K407" s="543"/>
      <c r="L407" s="543"/>
    </row>
    <row r="408" spans="1:12">
      <c r="A408" s="7">
        <v>44174</v>
      </c>
      <c r="B408" s="526">
        <v>20993</v>
      </c>
      <c r="C408" s="526" t="s">
        <v>30</v>
      </c>
      <c r="D408" s="67" t="s">
        <v>17</v>
      </c>
      <c r="E408" s="171"/>
      <c r="F408" s="160">
        <v>5.4</v>
      </c>
      <c r="G408" s="2">
        <f t="shared" si="5"/>
        <v>85</v>
      </c>
    </row>
    <row r="409" spans="1:12">
      <c r="A409" s="7">
        <v>44821</v>
      </c>
      <c r="B409" s="526" t="s">
        <v>619</v>
      </c>
      <c r="C409" s="526" t="s">
        <v>30</v>
      </c>
      <c r="D409" t="s">
        <v>18</v>
      </c>
      <c r="E409" s="160"/>
      <c r="F409" s="160">
        <v>60</v>
      </c>
      <c r="G409" s="2">
        <f t="shared" si="5"/>
        <v>25</v>
      </c>
    </row>
    <row r="410" spans="1:12">
      <c r="A410" s="7">
        <v>44821</v>
      </c>
      <c r="B410" s="526" t="s">
        <v>619</v>
      </c>
      <c r="C410" s="526" t="s">
        <v>30</v>
      </c>
      <c r="D410" t="s">
        <v>19</v>
      </c>
      <c r="E410" s="160"/>
      <c r="F410" s="160">
        <v>5</v>
      </c>
      <c r="G410" s="2">
        <f t="shared" si="5"/>
        <v>20</v>
      </c>
    </row>
    <row r="411" spans="1:12">
      <c r="A411" s="7">
        <v>44821</v>
      </c>
      <c r="B411" s="526" t="s">
        <v>619</v>
      </c>
      <c r="C411" s="526" t="s">
        <v>30</v>
      </c>
      <c r="D411" s="67" t="s">
        <v>46</v>
      </c>
      <c r="E411" s="160"/>
      <c r="F411" s="171">
        <v>10</v>
      </c>
      <c r="G411" s="2">
        <f t="shared" si="5"/>
        <v>10</v>
      </c>
    </row>
    <row r="412" spans="1:12">
      <c r="A412" s="7">
        <v>44821</v>
      </c>
      <c r="B412" s="526" t="s">
        <v>619</v>
      </c>
      <c r="C412" s="526" t="s">
        <v>30</v>
      </c>
      <c r="D412" s="67" t="s">
        <v>47</v>
      </c>
      <c r="E412" s="160"/>
      <c r="F412" s="171">
        <v>10</v>
      </c>
      <c r="G412" s="2">
        <f t="shared" si="5"/>
        <v>0</v>
      </c>
    </row>
    <row r="413" spans="1:12">
      <c r="A413" s="44">
        <v>44165</v>
      </c>
      <c r="B413" s="525" t="s">
        <v>14</v>
      </c>
      <c r="C413" s="525" t="s">
        <v>33</v>
      </c>
      <c r="D413" s="67" t="s">
        <v>16</v>
      </c>
      <c r="E413" s="171">
        <v>45.3</v>
      </c>
      <c r="G413" s="2">
        <f t="shared" si="5"/>
        <v>45.3</v>
      </c>
      <c r="J413" s="525"/>
      <c r="L413" s="2"/>
    </row>
    <row r="414" spans="1:12">
      <c r="B414" s="526"/>
      <c r="C414" s="526"/>
      <c r="D414" s="67" t="s">
        <v>17</v>
      </c>
      <c r="E414" s="171">
        <v>5.6</v>
      </c>
      <c r="G414" s="2">
        <f t="shared" si="5"/>
        <v>50.9</v>
      </c>
      <c r="L414" s="2"/>
    </row>
    <row r="415" spans="1:12">
      <c r="B415" s="526"/>
      <c r="C415" s="526"/>
      <c r="D415" s="67" t="s">
        <v>18</v>
      </c>
      <c r="E415" s="171">
        <v>60</v>
      </c>
      <c r="G415" s="2">
        <f t="shared" ref="G415:G494" si="6">+G414+E415-F415</f>
        <v>110.9</v>
      </c>
      <c r="J415" s="525"/>
      <c r="L415" s="2"/>
    </row>
    <row r="416" spans="1:12">
      <c r="B416" s="526"/>
      <c r="C416" s="526"/>
      <c r="D416" s="67" t="s">
        <v>40</v>
      </c>
      <c r="E416" s="171">
        <v>5</v>
      </c>
      <c r="G416" s="2">
        <f t="shared" si="6"/>
        <v>115.9</v>
      </c>
      <c r="L416" s="2"/>
    </row>
    <row r="417" spans="1:12">
      <c r="A417" s="7">
        <v>44195</v>
      </c>
      <c r="B417" s="526">
        <v>21292</v>
      </c>
      <c r="C417" s="526" t="s">
        <v>33</v>
      </c>
      <c r="D417" s="67" t="s">
        <v>16</v>
      </c>
      <c r="E417" s="171"/>
      <c r="F417" s="160">
        <v>45.3</v>
      </c>
      <c r="G417" s="2">
        <f t="shared" si="6"/>
        <v>70.600000000000009</v>
      </c>
      <c r="J417" s="525"/>
      <c r="L417" s="2"/>
    </row>
    <row r="418" spans="1:12">
      <c r="A418" s="7">
        <v>44195</v>
      </c>
      <c r="B418" s="526">
        <v>21292</v>
      </c>
      <c r="C418" s="526" t="s">
        <v>33</v>
      </c>
      <c r="D418" s="67" t="s">
        <v>17</v>
      </c>
      <c r="E418" s="171"/>
      <c r="F418" s="160">
        <v>5.6</v>
      </c>
      <c r="G418" s="2">
        <f t="shared" si="6"/>
        <v>65.000000000000014</v>
      </c>
      <c r="L418" s="2"/>
    </row>
    <row r="419" spans="1:12">
      <c r="A419" s="7">
        <v>44821</v>
      </c>
      <c r="B419" s="526" t="s">
        <v>619</v>
      </c>
      <c r="C419" s="526" t="s">
        <v>33</v>
      </c>
      <c r="D419" t="s">
        <v>18</v>
      </c>
      <c r="E419" s="160"/>
      <c r="F419" s="160">
        <v>60</v>
      </c>
      <c r="G419" s="2">
        <f t="shared" si="6"/>
        <v>5.0000000000000142</v>
      </c>
      <c r="L419" s="2"/>
    </row>
    <row r="420" spans="1:12">
      <c r="A420" s="7">
        <v>44821</v>
      </c>
      <c r="B420" s="526" t="s">
        <v>619</v>
      </c>
      <c r="C420" s="526" t="s">
        <v>33</v>
      </c>
      <c r="D420" t="s">
        <v>19</v>
      </c>
      <c r="E420" s="160"/>
      <c r="F420" s="160">
        <v>5</v>
      </c>
      <c r="G420" s="2">
        <f t="shared" si="6"/>
        <v>1.4210854715202004E-14</v>
      </c>
      <c r="L420" s="2"/>
    </row>
    <row r="421" spans="1:12">
      <c r="A421" s="44">
        <v>44196</v>
      </c>
      <c r="B421" s="525" t="s">
        <v>14</v>
      </c>
      <c r="C421" s="525" t="s">
        <v>34</v>
      </c>
      <c r="D421" t="s">
        <v>16</v>
      </c>
      <c r="E421" s="172">
        <v>51.8</v>
      </c>
      <c r="G421" s="2">
        <f t="shared" si="6"/>
        <v>51.800000000000011</v>
      </c>
      <c r="J421" s="525"/>
      <c r="L421" s="2"/>
    </row>
    <row r="422" spans="1:12">
      <c r="B422" s="526"/>
      <c r="C422" s="526"/>
      <c r="D422" t="s">
        <v>17</v>
      </c>
      <c r="E422" s="172">
        <v>4</v>
      </c>
      <c r="G422" s="2">
        <f t="shared" si="6"/>
        <v>55.800000000000011</v>
      </c>
      <c r="L422" s="2"/>
    </row>
    <row r="423" spans="1:12">
      <c r="B423" s="526"/>
      <c r="C423" s="526"/>
      <c r="D423" t="s">
        <v>48</v>
      </c>
      <c r="E423" s="172">
        <v>60</v>
      </c>
      <c r="G423" s="2">
        <f t="shared" si="6"/>
        <v>115.80000000000001</v>
      </c>
      <c r="J423" s="525"/>
      <c r="L423" s="2"/>
    </row>
    <row r="424" spans="1:12">
      <c r="B424" s="526"/>
      <c r="C424" s="526"/>
      <c r="D424" t="s">
        <v>40</v>
      </c>
      <c r="E424" s="172">
        <v>5</v>
      </c>
      <c r="G424" s="2">
        <f t="shared" si="6"/>
        <v>120.80000000000001</v>
      </c>
      <c r="L424" s="2"/>
    </row>
    <row r="425" spans="1:12">
      <c r="A425" s="7">
        <v>44222</v>
      </c>
      <c r="B425" s="526">
        <v>21419</v>
      </c>
      <c r="C425" s="526" t="s">
        <v>34</v>
      </c>
      <c r="D425" t="s">
        <v>16</v>
      </c>
      <c r="E425" s="172"/>
      <c r="F425" s="160">
        <v>51.8</v>
      </c>
      <c r="G425" s="2">
        <f t="shared" si="6"/>
        <v>69.000000000000014</v>
      </c>
      <c r="L425" s="2"/>
    </row>
    <row r="426" spans="1:12">
      <c r="A426" s="7">
        <v>44222</v>
      </c>
      <c r="B426" s="526">
        <v>21419</v>
      </c>
      <c r="C426" s="526" t="s">
        <v>34</v>
      </c>
      <c r="D426" t="s">
        <v>17</v>
      </c>
      <c r="E426" s="172"/>
      <c r="F426" s="160">
        <v>4</v>
      </c>
      <c r="G426" s="2">
        <f t="shared" si="6"/>
        <v>65.000000000000014</v>
      </c>
      <c r="J426" s="525"/>
      <c r="L426" s="2"/>
    </row>
    <row r="427" spans="1:12">
      <c r="A427" s="7">
        <v>44821</v>
      </c>
      <c r="B427" s="526" t="s">
        <v>619</v>
      </c>
      <c r="C427" s="526" t="s">
        <v>34</v>
      </c>
      <c r="D427" t="s">
        <v>18</v>
      </c>
      <c r="E427" s="160"/>
      <c r="F427" s="160">
        <v>60</v>
      </c>
      <c r="G427" s="2">
        <f t="shared" si="6"/>
        <v>5.0000000000000142</v>
      </c>
      <c r="J427" s="525"/>
      <c r="L427" s="2"/>
    </row>
    <row r="428" spans="1:12">
      <c r="A428" s="7">
        <v>44821</v>
      </c>
      <c r="B428" s="526" t="s">
        <v>619</v>
      </c>
      <c r="C428" s="526" t="s">
        <v>34</v>
      </c>
      <c r="D428" t="s">
        <v>19</v>
      </c>
      <c r="E428" s="160"/>
      <c r="F428" s="160">
        <v>5</v>
      </c>
      <c r="G428" s="2">
        <f t="shared" si="6"/>
        <v>1.4210854715202004E-14</v>
      </c>
    </row>
    <row r="429" spans="1:12">
      <c r="A429" s="44">
        <v>44227</v>
      </c>
      <c r="B429" s="525" t="s">
        <v>14</v>
      </c>
      <c r="C429" s="525" t="s">
        <v>15</v>
      </c>
      <c r="D429" t="s">
        <v>16</v>
      </c>
      <c r="E429" s="172">
        <v>55.3</v>
      </c>
      <c r="G429" s="2">
        <f t="shared" si="6"/>
        <v>55.300000000000011</v>
      </c>
      <c r="L429" s="2"/>
    </row>
    <row r="430" spans="1:12">
      <c r="B430" s="526"/>
      <c r="C430" s="526"/>
      <c r="D430" t="s">
        <v>17</v>
      </c>
      <c r="E430" s="172">
        <v>5</v>
      </c>
      <c r="G430" s="2">
        <f t="shared" si="6"/>
        <v>60.300000000000011</v>
      </c>
      <c r="J430" s="525"/>
      <c r="L430" s="2"/>
    </row>
    <row r="431" spans="1:12">
      <c r="B431" s="526"/>
      <c r="C431" s="526"/>
      <c r="D431" t="s">
        <v>48</v>
      </c>
      <c r="E431" s="172">
        <v>60</v>
      </c>
      <c r="G431" s="2">
        <f t="shared" si="6"/>
        <v>120.30000000000001</v>
      </c>
      <c r="L431" s="2"/>
    </row>
    <row r="432" spans="1:12">
      <c r="B432" s="526"/>
      <c r="C432" s="526"/>
      <c r="D432" t="s">
        <v>40</v>
      </c>
      <c r="E432" s="172">
        <v>5</v>
      </c>
      <c r="G432" s="2">
        <f t="shared" si="6"/>
        <v>125.30000000000001</v>
      </c>
      <c r="J432" s="525"/>
      <c r="L432" s="2"/>
    </row>
    <row r="433" spans="1:12">
      <c r="A433" s="7">
        <v>44292</v>
      </c>
      <c r="B433" s="526">
        <v>22091</v>
      </c>
      <c r="C433" s="526" t="s">
        <v>15</v>
      </c>
      <c r="D433" t="s">
        <v>16</v>
      </c>
      <c r="E433" s="172"/>
      <c r="F433" s="160">
        <v>55.3</v>
      </c>
      <c r="G433" s="2">
        <f t="shared" si="6"/>
        <v>70.000000000000014</v>
      </c>
      <c r="L433" s="2"/>
    </row>
    <row r="434" spans="1:12">
      <c r="A434" s="7">
        <v>44292</v>
      </c>
      <c r="B434" s="526">
        <v>22091</v>
      </c>
      <c r="C434" s="526" t="s">
        <v>15</v>
      </c>
      <c r="D434" t="s">
        <v>17</v>
      </c>
      <c r="E434" s="172"/>
      <c r="F434" s="160">
        <v>5</v>
      </c>
      <c r="G434" s="2">
        <f t="shared" si="6"/>
        <v>65.000000000000014</v>
      </c>
      <c r="L434" s="2"/>
    </row>
    <row r="435" spans="1:12">
      <c r="A435" s="7">
        <v>44821</v>
      </c>
      <c r="B435" s="526" t="s">
        <v>620</v>
      </c>
      <c r="C435" s="526" t="s">
        <v>15</v>
      </c>
      <c r="D435" t="s">
        <v>48</v>
      </c>
      <c r="E435" s="172"/>
      <c r="F435" s="172">
        <v>60</v>
      </c>
      <c r="G435" s="2">
        <f t="shared" si="6"/>
        <v>5.0000000000000142</v>
      </c>
      <c r="L435" s="2"/>
    </row>
    <row r="436" spans="1:12">
      <c r="A436" s="7">
        <v>44821</v>
      </c>
      <c r="B436" s="526" t="s">
        <v>620</v>
      </c>
      <c r="C436" s="526" t="s">
        <v>15</v>
      </c>
      <c r="D436" t="s">
        <v>40</v>
      </c>
      <c r="E436" s="172"/>
      <c r="F436" s="172">
        <v>5</v>
      </c>
      <c r="G436" s="2">
        <f t="shared" si="6"/>
        <v>1.4210854715202004E-14</v>
      </c>
      <c r="L436" s="2"/>
    </row>
    <row r="437" spans="1:12">
      <c r="A437" s="44">
        <v>44255</v>
      </c>
      <c r="B437" s="525" t="s">
        <v>14</v>
      </c>
      <c r="C437" s="525" t="s">
        <v>20</v>
      </c>
      <c r="D437" t="s">
        <v>16</v>
      </c>
      <c r="E437" s="172">
        <v>56.5</v>
      </c>
      <c r="G437" s="2">
        <f t="shared" si="6"/>
        <v>56.500000000000014</v>
      </c>
      <c r="L437" s="2"/>
    </row>
    <row r="438" spans="1:12">
      <c r="B438" s="526"/>
      <c r="C438" s="526"/>
      <c r="D438" t="s">
        <v>17</v>
      </c>
      <c r="E438" s="172">
        <v>5.7</v>
      </c>
      <c r="G438" s="2">
        <f t="shared" si="6"/>
        <v>62.200000000000017</v>
      </c>
      <c r="J438" s="525"/>
      <c r="L438" s="2"/>
    </row>
    <row r="439" spans="1:12">
      <c r="B439" s="526"/>
      <c r="C439" s="526"/>
      <c r="D439" t="s">
        <v>48</v>
      </c>
      <c r="E439" s="172">
        <v>56</v>
      </c>
      <c r="G439" s="2">
        <f t="shared" si="6"/>
        <v>118.20000000000002</v>
      </c>
      <c r="L439" s="2"/>
    </row>
    <row r="440" spans="1:12">
      <c r="B440" s="526"/>
      <c r="C440" s="526"/>
      <c r="D440" t="s">
        <v>40</v>
      </c>
      <c r="E440" s="172">
        <v>5</v>
      </c>
      <c r="G440" s="2">
        <f t="shared" si="6"/>
        <v>123.20000000000002</v>
      </c>
      <c r="J440" s="525"/>
      <c r="L440" s="2"/>
    </row>
    <row r="441" spans="1:12">
      <c r="B441" s="526"/>
      <c r="C441" s="526"/>
      <c r="D441" t="s">
        <v>49</v>
      </c>
      <c r="E441" s="172">
        <v>10</v>
      </c>
      <c r="G441" s="2">
        <f t="shared" si="6"/>
        <v>133.20000000000002</v>
      </c>
      <c r="L441" s="2"/>
    </row>
    <row r="442" spans="1:12">
      <c r="A442" s="7">
        <v>44313</v>
      </c>
      <c r="B442" s="526">
        <v>22259</v>
      </c>
      <c r="C442" s="526" t="s">
        <v>20</v>
      </c>
      <c r="D442" t="s">
        <v>16</v>
      </c>
      <c r="E442" s="172"/>
      <c r="F442" s="160">
        <v>56.5</v>
      </c>
      <c r="G442" s="2">
        <f t="shared" si="6"/>
        <v>76.700000000000017</v>
      </c>
      <c r="J442" s="525"/>
      <c r="L442" s="2"/>
    </row>
    <row r="443" spans="1:12">
      <c r="A443" s="7">
        <v>44313</v>
      </c>
      <c r="B443" s="526">
        <v>22259</v>
      </c>
      <c r="C443" s="526" t="s">
        <v>20</v>
      </c>
      <c r="D443" t="s">
        <v>17</v>
      </c>
      <c r="E443" s="172"/>
      <c r="F443" s="160">
        <v>5.7</v>
      </c>
      <c r="G443" s="2">
        <f t="shared" si="6"/>
        <v>71.000000000000014</v>
      </c>
      <c r="L443" s="2"/>
    </row>
    <row r="444" spans="1:12">
      <c r="A444" s="7">
        <v>44821</v>
      </c>
      <c r="B444" s="526" t="s">
        <v>620</v>
      </c>
      <c r="C444" s="526" t="s">
        <v>20</v>
      </c>
      <c r="D444" t="s">
        <v>48</v>
      </c>
      <c r="E444" s="172"/>
      <c r="F444" s="172">
        <v>56</v>
      </c>
      <c r="G444" s="2">
        <f t="shared" si="6"/>
        <v>15.000000000000014</v>
      </c>
      <c r="L444" s="2"/>
    </row>
    <row r="445" spans="1:12">
      <c r="A445" s="7">
        <v>44821</v>
      </c>
      <c r="B445" s="526" t="s">
        <v>620</v>
      </c>
      <c r="C445" s="526" t="s">
        <v>20</v>
      </c>
      <c r="D445" t="s">
        <v>40</v>
      </c>
      <c r="E445" s="172"/>
      <c r="F445" s="172">
        <v>5</v>
      </c>
      <c r="G445" s="2">
        <f t="shared" si="6"/>
        <v>10.000000000000014</v>
      </c>
      <c r="L445" s="2"/>
    </row>
    <row r="446" spans="1:12">
      <c r="A446" s="7">
        <v>44821</v>
      </c>
      <c r="B446" s="526" t="s">
        <v>620</v>
      </c>
      <c r="C446" s="526" t="s">
        <v>20</v>
      </c>
      <c r="D446" t="s">
        <v>49</v>
      </c>
      <c r="E446" s="172"/>
      <c r="F446" s="172">
        <v>10</v>
      </c>
      <c r="G446" s="2">
        <f t="shared" si="6"/>
        <v>1.4210854715202004E-14</v>
      </c>
      <c r="L446" s="2"/>
    </row>
    <row r="447" spans="1:12">
      <c r="A447" s="44">
        <v>44286</v>
      </c>
      <c r="B447" s="525" t="s">
        <v>14</v>
      </c>
      <c r="C447" s="525" t="s">
        <v>23</v>
      </c>
      <c r="D447" t="s">
        <v>16</v>
      </c>
      <c r="E447" s="172">
        <v>72.900000000000006</v>
      </c>
      <c r="G447" s="2">
        <f t="shared" si="6"/>
        <v>72.90000000000002</v>
      </c>
      <c r="J447" s="525"/>
      <c r="L447" s="2"/>
    </row>
    <row r="448" spans="1:12">
      <c r="B448" s="526"/>
      <c r="C448" s="526"/>
      <c r="D448" t="s">
        <v>17</v>
      </c>
      <c r="E448" s="172">
        <v>3.8</v>
      </c>
      <c r="G448" s="2">
        <f t="shared" si="6"/>
        <v>76.700000000000017</v>
      </c>
      <c r="L448" s="2"/>
    </row>
    <row r="449" spans="1:12">
      <c r="B449" s="526"/>
      <c r="C449" s="526"/>
      <c r="D449" t="s">
        <v>48</v>
      </c>
      <c r="E449" s="172">
        <v>60</v>
      </c>
      <c r="G449" s="2">
        <f t="shared" si="6"/>
        <v>136.70000000000002</v>
      </c>
      <c r="J449" s="525"/>
      <c r="L449" s="2"/>
    </row>
    <row r="450" spans="1:12">
      <c r="B450" s="526"/>
      <c r="C450" s="526"/>
      <c r="D450" t="s">
        <v>40</v>
      </c>
      <c r="E450" s="172">
        <v>5</v>
      </c>
      <c r="G450" s="2">
        <f t="shared" si="6"/>
        <v>141.70000000000002</v>
      </c>
      <c r="L450" s="2"/>
    </row>
    <row r="451" spans="1:12">
      <c r="B451" s="526"/>
      <c r="C451" s="526"/>
      <c r="D451" t="s">
        <v>50</v>
      </c>
      <c r="E451" s="172">
        <v>10</v>
      </c>
      <c r="G451" s="2">
        <f t="shared" si="6"/>
        <v>151.70000000000002</v>
      </c>
      <c r="J451" s="525"/>
      <c r="L451" s="2"/>
    </row>
    <row r="452" spans="1:12">
      <c r="A452" s="7">
        <v>44277</v>
      </c>
      <c r="B452" s="526">
        <v>22040</v>
      </c>
      <c r="C452" s="526" t="s">
        <v>23</v>
      </c>
      <c r="D452" t="s">
        <v>50</v>
      </c>
      <c r="E452" s="172"/>
      <c r="F452" s="160">
        <v>2</v>
      </c>
      <c r="G452" s="2">
        <f t="shared" si="6"/>
        <v>149.70000000000002</v>
      </c>
      <c r="L452" s="2"/>
    </row>
    <row r="453" spans="1:12">
      <c r="A453" s="7">
        <v>44338</v>
      </c>
      <c r="B453" s="526">
        <v>22555</v>
      </c>
      <c r="C453" s="526" t="s">
        <v>23</v>
      </c>
      <c r="D453" t="s">
        <v>16</v>
      </c>
      <c r="E453" s="172"/>
      <c r="F453" s="160">
        <v>72.900000000000006</v>
      </c>
      <c r="G453" s="2">
        <f t="shared" si="6"/>
        <v>76.800000000000011</v>
      </c>
      <c r="J453" s="525"/>
      <c r="L453" s="2"/>
    </row>
    <row r="454" spans="1:12">
      <c r="A454" s="7">
        <v>44338</v>
      </c>
      <c r="B454" s="526">
        <v>22555</v>
      </c>
      <c r="C454" s="526" t="s">
        <v>23</v>
      </c>
      <c r="D454" t="s">
        <v>17</v>
      </c>
      <c r="E454" s="172"/>
      <c r="F454" s="160">
        <v>3.8</v>
      </c>
      <c r="G454" s="2">
        <f t="shared" si="6"/>
        <v>73.000000000000014</v>
      </c>
      <c r="L454" s="2"/>
    </row>
    <row r="455" spans="1:12">
      <c r="A455" s="7">
        <v>44821</v>
      </c>
      <c r="B455" s="526" t="s">
        <v>620</v>
      </c>
      <c r="C455" s="526" t="s">
        <v>23</v>
      </c>
      <c r="D455" t="s">
        <v>48</v>
      </c>
      <c r="E455" s="172"/>
      <c r="F455" s="172">
        <v>60</v>
      </c>
      <c r="G455" s="2">
        <f t="shared" si="6"/>
        <v>13.000000000000014</v>
      </c>
      <c r="L455" s="2"/>
    </row>
    <row r="456" spans="1:12">
      <c r="A456" s="7">
        <v>44821</v>
      </c>
      <c r="B456" s="526" t="s">
        <v>620</v>
      </c>
      <c r="C456" s="526" t="s">
        <v>23</v>
      </c>
      <c r="D456" t="s">
        <v>40</v>
      </c>
      <c r="E456" s="172"/>
      <c r="F456" s="172">
        <v>5</v>
      </c>
      <c r="G456" s="2">
        <f t="shared" si="6"/>
        <v>8.0000000000000142</v>
      </c>
      <c r="L456" s="2"/>
    </row>
    <row r="457" spans="1:12">
      <c r="A457" s="7">
        <v>44821</v>
      </c>
      <c r="B457" s="526" t="s">
        <v>620</v>
      </c>
      <c r="C457" s="526" t="s">
        <v>23</v>
      </c>
      <c r="D457" t="s">
        <v>50</v>
      </c>
      <c r="E457" s="172"/>
      <c r="F457" s="172">
        <v>8</v>
      </c>
      <c r="G457" s="2">
        <f t="shared" si="6"/>
        <v>1.4210854715202004E-14</v>
      </c>
      <c r="L457" s="2"/>
    </row>
    <row r="458" spans="1:12">
      <c r="A458" s="44">
        <v>44316</v>
      </c>
      <c r="B458" s="525" t="s">
        <v>14</v>
      </c>
      <c r="C458" s="525" t="s">
        <v>24</v>
      </c>
      <c r="D458" t="s">
        <v>16</v>
      </c>
      <c r="E458" s="172">
        <v>70.3</v>
      </c>
      <c r="G458" s="2">
        <f t="shared" si="6"/>
        <v>70.300000000000011</v>
      </c>
      <c r="J458" s="525"/>
      <c r="L458" s="2"/>
    </row>
    <row r="459" spans="1:12">
      <c r="B459" s="526"/>
      <c r="C459" s="526"/>
      <c r="D459" t="s">
        <v>17</v>
      </c>
      <c r="E459" s="172">
        <v>4.8</v>
      </c>
      <c r="G459" s="2">
        <f t="shared" si="6"/>
        <v>75.100000000000009</v>
      </c>
      <c r="L459" s="2"/>
    </row>
    <row r="460" spans="1:12">
      <c r="B460" s="526"/>
      <c r="C460" s="526"/>
      <c r="D460" t="s">
        <v>48</v>
      </c>
      <c r="E460" s="172">
        <v>60</v>
      </c>
      <c r="G460" s="2">
        <f t="shared" si="6"/>
        <v>135.10000000000002</v>
      </c>
    </row>
    <row r="461" spans="1:12">
      <c r="B461" s="526"/>
      <c r="C461" s="526"/>
      <c r="D461" t="s">
        <v>40</v>
      </c>
      <c r="E461" s="172">
        <v>5</v>
      </c>
      <c r="G461" s="2">
        <f t="shared" si="6"/>
        <v>140.10000000000002</v>
      </c>
      <c r="L461" s="2"/>
    </row>
    <row r="462" spans="1:12">
      <c r="A462" s="7">
        <v>44370</v>
      </c>
      <c r="B462" s="526">
        <v>22847</v>
      </c>
      <c r="C462" s="526" t="s">
        <v>24</v>
      </c>
      <c r="D462" t="s">
        <v>16</v>
      </c>
      <c r="E462" s="172"/>
      <c r="F462" s="160">
        <v>70.3</v>
      </c>
      <c r="G462" s="2">
        <f t="shared" si="6"/>
        <v>69.800000000000026</v>
      </c>
      <c r="J462" s="525"/>
      <c r="L462" s="2"/>
    </row>
    <row r="463" spans="1:12">
      <c r="A463" s="7">
        <v>44370</v>
      </c>
      <c r="B463" s="526">
        <v>22847</v>
      </c>
      <c r="C463" s="526" t="s">
        <v>24</v>
      </c>
      <c r="D463" t="s">
        <v>17</v>
      </c>
      <c r="E463" s="172"/>
      <c r="F463" s="160">
        <v>4.8</v>
      </c>
      <c r="G463" s="2">
        <f t="shared" si="6"/>
        <v>65.000000000000028</v>
      </c>
      <c r="L463" s="2"/>
    </row>
    <row r="464" spans="1:12">
      <c r="A464" s="7">
        <v>44821</v>
      </c>
      <c r="B464" s="526" t="s">
        <v>620</v>
      </c>
      <c r="C464" s="526" t="s">
        <v>24</v>
      </c>
      <c r="D464" t="s">
        <v>48</v>
      </c>
      <c r="E464" s="172"/>
      <c r="F464" s="172">
        <v>60</v>
      </c>
      <c r="G464" s="2">
        <f t="shared" si="6"/>
        <v>5.0000000000000284</v>
      </c>
      <c r="L464" s="2"/>
    </row>
    <row r="465" spans="1:12">
      <c r="A465" s="7">
        <v>44821</v>
      </c>
      <c r="B465" s="526" t="s">
        <v>620</v>
      </c>
      <c r="C465" s="526" t="s">
        <v>24</v>
      </c>
      <c r="D465" t="s">
        <v>40</v>
      </c>
      <c r="E465" s="172"/>
      <c r="F465" s="172">
        <v>5</v>
      </c>
      <c r="G465" s="2">
        <f t="shared" si="6"/>
        <v>2.8421709430404007E-14</v>
      </c>
      <c r="L465" s="2"/>
    </row>
    <row r="466" spans="1:12">
      <c r="A466" s="44">
        <v>44347</v>
      </c>
      <c r="B466" s="525" t="s">
        <v>14</v>
      </c>
      <c r="C466" s="525" t="s">
        <v>25</v>
      </c>
      <c r="D466" t="s">
        <v>16</v>
      </c>
      <c r="E466" s="172">
        <v>43.1</v>
      </c>
      <c r="G466" s="2">
        <f t="shared" si="6"/>
        <v>43.10000000000003</v>
      </c>
      <c r="J466" s="525"/>
      <c r="L466" s="2"/>
    </row>
    <row r="467" spans="1:12">
      <c r="B467" s="526"/>
      <c r="C467" s="526"/>
      <c r="D467" t="s">
        <v>17</v>
      </c>
      <c r="E467" s="172">
        <v>3.5</v>
      </c>
      <c r="G467" s="2">
        <f t="shared" si="6"/>
        <v>46.60000000000003</v>
      </c>
      <c r="L467" s="2"/>
    </row>
    <row r="468" spans="1:12">
      <c r="B468" s="526"/>
      <c r="C468" s="526"/>
      <c r="D468" t="s">
        <v>48</v>
      </c>
      <c r="E468" s="172">
        <v>60</v>
      </c>
      <c r="G468" s="2">
        <f t="shared" si="6"/>
        <v>106.60000000000002</v>
      </c>
      <c r="K468" s="67"/>
      <c r="L468" s="16"/>
    </row>
    <row r="469" spans="1:12">
      <c r="B469" s="526"/>
      <c r="C469" s="526"/>
      <c r="D469" t="s">
        <v>40</v>
      </c>
      <c r="E469" s="172">
        <v>5</v>
      </c>
      <c r="G469" s="2">
        <f t="shared" si="6"/>
        <v>111.60000000000002</v>
      </c>
      <c r="K469" s="67"/>
      <c r="L469" s="16"/>
    </row>
    <row r="470" spans="1:12">
      <c r="A470" s="7">
        <v>44383</v>
      </c>
      <c r="B470" s="526">
        <v>22944</v>
      </c>
      <c r="C470" s="526" t="s">
        <v>25</v>
      </c>
      <c r="D470" t="s">
        <v>16</v>
      </c>
      <c r="E470" s="172"/>
      <c r="F470" s="160">
        <v>43.1</v>
      </c>
      <c r="G470" s="2">
        <f t="shared" si="6"/>
        <v>68.500000000000028</v>
      </c>
      <c r="J470" s="525"/>
      <c r="L470" s="2"/>
    </row>
    <row r="471" spans="1:12">
      <c r="A471" s="7">
        <v>44383</v>
      </c>
      <c r="B471" s="526">
        <v>22944</v>
      </c>
      <c r="C471" s="526" t="s">
        <v>25</v>
      </c>
      <c r="D471" t="s">
        <v>17</v>
      </c>
      <c r="E471" s="172"/>
      <c r="F471" s="160">
        <v>3.5</v>
      </c>
      <c r="G471" s="2">
        <f t="shared" si="6"/>
        <v>65.000000000000028</v>
      </c>
      <c r="L471" s="2"/>
    </row>
    <row r="472" spans="1:12">
      <c r="A472" s="7">
        <v>44821</v>
      </c>
      <c r="B472" s="526" t="s">
        <v>620</v>
      </c>
      <c r="C472" s="526" t="s">
        <v>25</v>
      </c>
      <c r="D472" t="s">
        <v>48</v>
      </c>
      <c r="E472" s="172"/>
      <c r="F472" s="172">
        <v>60</v>
      </c>
      <c r="G472" s="2">
        <f t="shared" si="6"/>
        <v>5.0000000000000284</v>
      </c>
      <c r="L472" s="2"/>
    </row>
    <row r="473" spans="1:12">
      <c r="A473" s="7">
        <v>44821</v>
      </c>
      <c r="B473" s="526" t="s">
        <v>620</v>
      </c>
      <c r="C473" s="526" t="s">
        <v>25</v>
      </c>
      <c r="D473" t="s">
        <v>40</v>
      </c>
      <c r="E473" s="172"/>
      <c r="F473" s="172">
        <v>5</v>
      </c>
      <c r="G473" s="2">
        <f t="shared" si="6"/>
        <v>2.8421709430404007E-14</v>
      </c>
      <c r="L473" s="2"/>
    </row>
    <row r="474" spans="1:12">
      <c r="A474" s="44">
        <v>44377</v>
      </c>
      <c r="B474" s="525" t="s">
        <v>14</v>
      </c>
      <c r="C474" s="525" t="s">
        <v>26</v>
      </c>
      <c r="D474" t="s">
        <v>16</v>
      </c>
      <c r="E474" s="172">
        <v>47.2</v>
      </c>
      <c r="G474" s="2">
        <f t="shared" si="6"/>
        <v>47.200000000000031</v>
      </c>
      <c r="L474" s="16"/>
    </row>
    <row r="475" spans="1:12">
      <c r="B475" s="526"/>
      <c r="C475" s="526"/>
      <c r="D475" t="s">
        <v>17</v>
      </c>
      <c r="E475" s="173">
        <v>5.4</v>
      </c>
      <c r="G475" s="2">
        <f t="shared" si="6"/>
        <v>52.60000000000003</v>
      </c>
      <c r="J475" s="525"/>
      <c r="L475" s="2"/>
    </row>
    <row r="476" spans="1:12">
      <c r="B476" s="526"/>
      <c r="C476" s="526"/>
      <c r="D476" t="s">
        <v>48</v>
      </c>
      <c r="E476" s="172">
        <v>60</v>
      </c>
      <c r="G476" s="2">
        <f t="shared" si="6"/>
        <v>112.60000000000002</v>
      </c>
      <c r="L476" s="2"/>
    </row>
    <row r="477" spans="1:12">
      <c r="B477" s="526"/>
      <c r="C477" s="526"/>
      <c r="D477" t="s">
        <v>40</v>
      </c>
      <c r="E477" s="172">
        <v>5</v>
      </c>
      <c r="G477" s="2">
        <f t="shared" si="6"/>
        <v>117.60000000000002</v>
      </c>
      <c r="L477" s="16"/>
    </row>
    <row r="478" spans="1:12">
      <c r="A478" s="7">
        <v>44399</v>
      </c>
      <c r="B478" s="526">
        <v>23079</v>
      </c>
      <c r="C478" s="526" t="s">
        <v>26</v>
      </c>
      <c r="D478" t="s">
        <v>16</v>
      </c>
      <c r="E478" s="172"/>
      <c r="F478" s="160">
        <v>47.2</v>
      </c>
      <c r="G478" s="2">
        <f t="shared" si="6"/>
        <v>70.40000000000002</v>
      </c>
      <c r="J478" s="525"/>
      <c r="L478" s="2"/>
    </row>
    <row r="479" spans="1:12">
      <c r="A479" s="7">
        <v>44399</v>
      </c>
      <c r="B479" s="526">
        <v>23079</v>
      </c>
      <c r="C479" s="526" t="s">
        <v>26</v>
      </c>
      <c r="D479" t="s">
        <v>17</v>
      </c>
      <c r="E479" s="172"/>
      <c r="F479" s="160">
        <v>5.4</v>
      </c>
      <c r="G479" s="2">
        <f t="shared" si="6"/>
        <v>65.000000000000014</v>
      </c>
      <c r="L479" s="2"/>
    </row>
    <row r="480" spans="1:12">
      <c r="A480" s="7">
        <v>44821</v>
      </c>
      <c r="B480" s="526" t="s">
        <v>620</v>
      </c>
      <c r="C480" s="526" t="s">
        <v>26</v>
      </c>
      <c r="D480" t="s">
        <v>48</v>
      </c>
      <c r="E480" s="172"/>
      <c r="F480" s="172">
        <v>60</v>
      </c>
      <c r="G480" s="2">
        <f t="shared" si="6"/>
        <v>5.0000000000000142</v>
      </c>
      <c r="L480" s="2"/>
    </row>
    <row r="481" spans="1:12">
      <c r="A481" s="7">
        <v>44821</v>
      </c>
      <c r="B481" s="526" t="s">
        <v>620</v>
      </c>
      <c r="C481" s="526" t="s">
        <v>26</v>
      </c>
      <c r="D481" t="s">
        <v>40</v>
      </c>
      <c r="E481" s="172"/>
      <c r="F481" s="172">
        <v>5</v>
      </c>
      <c r="G481" s="2">
        <f t="shared" si="6"/>
        <v>1.4210854715202004E-14</v>
      </c>
      <c r="L481" s="2"/>
    </row>
    <row r="482" spans="1:12">
      <c r="A482" s="88">
        <v>44408</v>
      </c>
      <c r="B482" s="525" t="s">
        <v>14</v>
      </c>
      <c r="C482" s="525" t="s">
        <v>27</v>
      </c>
      <c r="D482" t="s">
        <v>16</v>
      </c>
      <c r="E482" s="160">
        <v>41.3</v>
      </c>
      <c r="G482" s="2">
        <f t="shared" si="6"/>
        <v>41.300000000000011</v>
      </c>
      <c r="H482" s="8"/>
      <c r="K482" s="67"/>
      <c r="L482" s="16"/>
    </row>
    <row r="483" spans="1:12">
      <c r="A483" s="86"/>
      <c r="B483" s="526"/>
      <c r="C483" s="526"/>
      <c r="D483" t="s">
        <v>17</v>
      </c>
      <c r="E483" s="160">
        <v>2.8</v>
      </c>
      <c r="G483" s="2">
        <f t="shared" si="6"/>
        <v>44.100000000000009</v>
      </c>
      <c r="K483" s="67"/>
      <c r="L483" s="16"/>
    </row>
    <row r="484" spans="1:12">
      <c r="A484" s="86"/>
      <c r="B484" s="526"/>
      <c r="C484" s="526"/>
      <c r="D484" t="s">
        <v>18</v>
      </c>
      <c r="E484" s="160">
        <v>60</v>
      </c>
      <c r="G484" s="2">
        <f t="shared" si="6"/>
        <v>104.10000000000001</v>
      </c>
      <c r="J484" s="525"/>
      <c r="L484" s="2"/>
    </row>
    <row r="485" spans="1:12">
      <c r="A485" s="86"/>
      <c r="B485" s="526"/>
      <c r="C485" s="526"/>
      <c r="D485" t="s">
        <v>19</v>
      </c>
      <c r="E485" s="160">
        <v>5</v>
      </c>
      <c r="G485" s="2">
        <f t="shared" si="6"/>
        <v>109.10000000000001</v>
      </c>
      <c r="L485" s="2"/>
    </row>
    <row r="486" spans="1:12">
      <c r="A486" s="86">
        <v>44447</v>
      </c>
      <c r="B486" s="526">
        <v>23377</v>
      </c>
      <c r="C486" s="526" t="s">
        <v>27</v>
      </c>
      <c r="D486" t="s">
        <v>16</v>
      </c>
      <c r="E486" s="160"/>
      <c r="F486" s="160">
        <v>41.3</v>
      </c>
      <c r="G486" s="2">
        <f t="shared" si="6"/>
        <v>67.800000000000011</v>
      </c>
      <c r="J486" s="525"/>
      <c r="L486" s="2"/>
    </row>
    <row r="487" spans="1:12">
      <c r="A487" s="86">
        <v>44447</v>
      </c>
      <c r="B487" s="526">
        <v>23377</v>
      </c>
      <c r="C487" s="526" t="s">
        <v>27</v>
      </c>
      <c r="D487" t="s">
        <v>17</v>
      </c>
      <c r="E487" s="160"/>
      <c r="F487" s="160">
        <v>2.8</v>
      </c>
      <c r="G487" s="2">
        <f t="shared" si="6"/>
        <v>65.000000000000014</v>
      </c>
      <c r="L487" s="2"/>
    </row>
    <row r="488" spans="1:12">
      <c r="A488" s="7">
        <v>44821</v>
      </c>
      <c r="B488" s="526" t="s">
        <v>620</v>
      </c>
      <c r="C488" s="526" t="s">
        <v>27</v>
      </c>
      <c r="D488" t="s">
        <v>48</v>
      </c>
      <c r="E488" s="172"/>
      <c r="F488" s="172">
        <v>60</v>
      </c>
      <c r="G488" s="2">
        <f t="shared" si="6"/>
        <v>5.0000000000000142</v>
      </c>
    </row>
    <row r="489" spans="1:12">
      <c r="A489" s="7">
        <v>44821</v>
      </c>
      <c r="B489" s="526" t="s">
        <v>620</v>
      </c>
      <c r="C489" s="526" t="s">
        <v>27</v>
      </c>
      <c r="D489" t="s">
        <v>40</v>
      </c>
      <c r="E489" s="172"/>
      <c r="F489" s="172">
        <v>5</v>
      </c>
      <c r="G489" s="2">
        <f t="shared" si="6"/>
        <v>1.4210854715202004E-14</v>
      </c>
      <c r="L489" s="2"/>
    </row>
    <row r="490" spans="1:12">
      <c r="A490" s="90">
        <v>44439</v>
      </c>
      <c r="B490" s="64" t="s">
        <v>14</v>
      </c>
      <c r="C490" s="64" t="s">
        <v>28</v>
      </c>
      <c r="D490" t="s">
        <v>16</v>
      </c>
      <c r="E490" s="160">
        <v>46.8</v>
      </c>
      <c r="G490" s="2">
        <f t="shared" si="6"/>
        <v>46.800000000000011</v>
      </c>
      <c r="J490" s="525"/>
      <c r="L490" s="2"/>
    </row>
    <row r="491" spans="1:12">
      <c r="B491" s="526"/>
      <c r="C491" s="526"/>
      <c r="D491" t="s">
        <v>17</v>
      </c>
      <c r="E491" s="160">
        <v>3.1</v>
      </c>
      <c r="G491" s="2">
        <f t="shared" si="6"/>
        <v>49.900000000000013</v>
      </c>
      <c r="L491" s="2"/>
    </row>
    <row r="492" spans="1:12">
      <c r="B492" s="526"/>
      <c r="C492" s="526"/>
      <c r="D492" t="s">
        <v>18</v>
      </c>
      <c r="E492" s="160">
        <v>60</v>
      </c>
      <c r="G492" s="2">
        <f t="shared" si="6"/>
        <v>109.9</v>
      </c>
      <c r="J492" s="525"/>
      <c r="L492" s="2"/>
    </row>
    <row r="493" spans="1:12">
      <c r="B493" s="526"/>
      <c r="C493" s="526"/>
      <c r="D493" t="s">
        <v>19</v>
      </c>
      <c r="E493" s="160">
        <v>5</v>
      </c>
      <c r="G493" s="2">
        <f t="shared" si="6"/>
        <v>114.9</v>
      </c>
      <c r="L493" s="2"/>
    </row>
    <row r="494" spans="1:12">
      <c r="A494" s="7">
        <v>44680</v>
      </c>
      <c r="B494" s="526">
        <v>24801</v>
      </c>
      <c r="C494" s="526" t="s">
        <v>28</v>
      </c>
      <c r="D494" t="s">
        <v>16</v>
      </c>
      <c r="E494" s="160"/>
      <c r="F494" s="160">
        <v>46.8</v>
      </c>
      <c r="G494" s="2">
        <f t="shared" si="6"/>
        <v>68.100000000000009</v>
      </c>
      <c r="L494" s="80"/>
    </row>
    <row r="495" spans="1:12">
      <c r="A495" s="7">
        <v>44680</v>
      </c>
      <c r="B495" s="526">
        <v>24801</v>
      </c>
      <c r="C495" s="526" t="s">
        <v>28</v>
      </c>
      <c r="D495" t="s">
        <v>17</v>
      </c>
      <c r="E495" s="160"/>
      <c r="F495" s="160">
        <v>3.1</v>
      </c>
      <c r="G495" s="2">
        <f t="shared" ref="G495:G568" si="7">+G494+E495-F495</f>
        <v>65.000000000000014</v>
      </c>
      <c r="J495" s="525"/>
      <c r="L495" s="2"/>
    </row>
    <row r="496" spans="1:12">
      <c r="A496" s="7">
        <v>44821</v>
      </c>
      <c r="B496" s="526" t="s">
        <v>620</v>
      </c>
      <c r="C496" s="526" t="s">
        <v>28</v>
      </c>
      <c r="D496" t="s">
        <v>48</v>
      </c>
      <c r="E496" s="172"/>
      <c r="F496" s="172">
        <v>60</v>
      </c>
      <c r="G496" s="2">
        <f t="shared" si="7"/>
        <v>5.0000000000000142</v>
      </c>
      <c r="J496" s="525"/>
      <c r="L496" s="2"/>
    </row>
    <row r="497" spans="1:12">
      <c r="A497" s="7">
        <v>44821</v>
      </c>
      <c r="B497" s="526" t="s">
        <v>620</v>
      </c>
      <c r="C497" s="526" t="s">
        <v>28</v>
      </c>
      <c r="D497" t="s">
        <v>40</v>
      </c>
      <c r="E497" s="172"/>
      <c r="F497" s="172">
        <v>5</v>
      </c>
      <c r="G497" s="2">
        <f t="shared" si="7"/>
        <v>1.4210854715202004E-14</v>
      </c>
      <c r="J497" s="525"/>
      <c r="L497" s="2"/>
    </row>
    <row r="498" spans="1:12">
      <c r="A498" s="90">
        <v>44469</v>
      </c>
      <c r="B498" s="64" t="s">
        <v>14</v>
      </c>
      <c r="C498" s="64" t="s">
        <v>53</v>
      </c>
      <c r="D498" t="s">
        <v>16</v>
      </c>
      <c r="E498" s="160">
        <v>48.4</v>
      </c>
      <c r="G498" s="2">
        <f t="shared" si="7"/>
        <v>48.400000000000013</v>
      </c>
      <c r="L498" s="2"/>
    </row>
    <row r="499" spans="1:12">
      <c r="B499" s="526"/>
      <c r="C499" s="526"/>
      <c r="D499" t="s">
        <v>17</v>
      </c>
      <c r="E499" s="160">
        <v>4.7</v>
      </c>
      <c r="G499" s="2">
        <f t="shared" si="7"/>
        <v>53.100000000000016</v>
      </c>
      <c r="L499" s="80"/>
    </row>
    <row r="500" spans="1:12">
      <c r="B500" s="526"/>
      <c r="C500" s="526"/>
      <c r="D500" t="s">
        <v>18</v>
      </c>
      <c r="E500" s="160">
        <v>60</v>
      </c>
      <c r="G500" s="2">
        <f t="shared" si="7"/>
        <v>113.10000000000002</v>
      </c>
      <c r="J500" s="525"/>
      <c r="L500" s="2"/>
    </row>
    <row r="501" spans="1:12">
      <c r="B501" s="526"/>
      <c r="C501" s="526"/>
      <c r="D501" t="s">
        <v>19</v>
      </c>
      <c r="E501" s="160">
        <v>5</v>
      </c>
      <c r="G501" s="2">
        <f t="shared" si="7"/>
        <v>118.10000000000002</v>
      </c>
      <c r="L501" s="2"/>
    </row>
    <row r="502" spans="1:12">
      <c r="A502" s="7">
        <v>44680</v>
      </c>
      <c r="B502" s="526">
        <v>24801</v>
      </c>
      <c r="C502" s="526" t="s">
        <v>53</v>
      </c>
      <c r="D502" t="s">
        <v>16</v>
      </c>
      <c r="E502" s="160"/>
      <c r="F502" s="160">
        <v>48.4</v>
      </c>
      <c r="G502" s="2">
        <f t="shared" si="7"/>
        <v>69.700000000000017</v>
      </c>
      <c r="J502" s="525"/>
      <c r="L502" s="2"/>
    </row>
    <row r="503" spans="1:12">
      <c r="A503" s="7">
        <v>44680</v>
      </c>
      <c r="B503" s="526">
        <v>24801</v>
      </c>
      <c r="C503" s="526" t="s">
        <v>53</v>
      </c>
      <c r="D503" t="s">
        <v>17</v>
      </c>
      <c r="E503" s="160"/>
      <c r="F503" s="160">
        <v>4.7</v>
      </c>
      <c r="G503" s="2">
        <f t="shared" si="7"/>
        <v>65.000000000000014</v>
      </c>
      <c r="L503" s="2"/>
    </row>
    <row r="504" spans="1:12">
      <c r="A504" s="7">
        <v>44821</v>
      </c>
      <c r="B504" s="526" t="s">
        <v>620</v>
      </c>
      <c r="C504" s="526" t="s">
        <v>53</v>
      </c>
      <c r="D504" t="s">
        <v>48</v>
      </c>
      <c r="E504" s="172"/>
      <c r="F504" s="172">
        <v>60</v>
      </c>
      <c r="G504" s="2">
        <f t="shared" si="7"/>
        <v>5.0000000000000142</v>
      </c>
      <c r="L504" s="2"/>
    </row>
    <row r="505" spans="1:12">
      <c r="A505" s="7">
        <v>44821</v>
      </c>
      <c r="B505" s="526" t="s">
        <v>620</v>
      </c>
      <c r="C505" s="526" t="s">
        <v>53</v>
      </c>
      <c r="D505" t="s">
        <v>40</v>
      </c>
      <c r="E505" s="172"/>
      <c r="F505" s="172">
        <v>5</v>
      </c>
      <c r="G505" s="2">
        <f t="shared" si="7"/>
        <v>1.4210854715202004E-14</v>
      </c>
      <c r="L505" s="2"/>
    </row>
    <row r="506" spans="1:12">
      <c r="A506" s="88">
        <v>44500</v>
      </c>
      <c r="B506" s="525" t="s">
        <v>14</v>
      </c>
      <c r="C506" s="525" t="s">
        <v>30</v>
      </c>
      <c r="D506" t="s">
        <v>16</v>
      </c>
      <c r="E506" s="160">
        <v>50.2</v>
      </c>
      <c r="G506" s="2">
        <f t="shared" si="7"/>
        <v>50.200000000000017</v>
      </c>
      <c r="J506" s="525"/>
      <c r="L506" s="2"/>
    </row>
    <row r="507" spans="1:12">
      <c r="A507" s="86"/>
      <c r="B507" s="526"/>
      <c r="C507" s="526"/>
      <c r="D507" t="s">
        <v>17</v>
      </c>
      <c r="E507" s="160">
        <v>2.6</v>
      </c>
      <c r="G507" s="2">
        <f t="shared" si="7"/>
        <v>52.800000000000018</v>
      </c>
      <c r="L507" s="2"/>
    </row>
    <row r="508" spans="1:12">
      <c r="A508" s="86"/>
      <c r="B508" s="526"/>
      <c r="C508" s="526"/>
      <c r="D508" t="s">
        <v>18</v>
      </c>
      <c r="E508" s="160">
        <v>60</v>
      </c>
      <c r="G508" s="2">
        <f t="shared" si="7"/>
        <v>112.80000000000001</v>
      </c>
      <c r="J508" s="525"/>
      <c r="L508" s="2"/>
    </row>
    <row r="509" spans="1:12">
      <c r="A509" s="86"/>
      <c r="B509" s="526"/>
      <c r="C509" s="526"/>
      <c r="D509" t="s">
        <v>19</v>
      </c>
      <c r="E509" s="160">
        <v>5</v>
      </c>
      <c r="G509" s="2">
        <f t="shared" si="7"/>
        <v>117.80000000000001</v>
      </c>
      <c r="L509" s="2"/>
    </row>
    <row r="510" spans="1:12">
      <c r="A510" s="7">
        <v>44680</v>
      </c>
      <c r="B510" s="526">
        <v>24801</v>
      </c>
      <c r="C510" s="526" t="s">
        <v>30</v>
      </c>
      <c r="D510" t="s">
        <v>16</v>
      </c>
      <c r="E510" s="160"/>
      <c r="F510" s="160">
        <v>50.2</v>
      </c>
      <c r="G510" s="2">
        <f t="shared" si="7"/>
        <v>67.600000000000009</v>
      </c>
      <c r="J510" s="64"/>
      <c r="L510" s="2"/>
    </row>
    <row r="511" spans="1:12">
      <c r="A511" s="7">
        <v>44680</v>
      </c>
      <c r="B511" s="526">
        <v>24801</v>
      </c>
      <c r="C511" s="526" t="s">
        <v>30</v>
      </c>
      <c r="D511" t="s">
        <v>17</v>
      </c>
      <c r="E511" s="160"/>
      <c r="F511" s="160">
        <v>2.6</v>
      </c>
      <c r="G511" s="2">
        <f t="shared" si="7"/>
        <v>65.000000000000014</v>
      </c>
      <c r="J511" s="526"/>
      <c r="L511" s="2"/>
    </row>
    <row r="512" spans="1:12">
      <c r="A512" s="7">
        <v>44821</v>
      </c>
      <c r="B512" s="526" t="s">
        <v>620</v>
      </c>
      <c r="C512" s="526" t="s">
        <v>30</v>
      </c>
      <c r="D512" t="s">
        <v>48</v>
      </c>
      <c r="E512" s="172"/>
      <c r="F512" s="172">
        <v>60</v>
      </c>
      <c r="G512" s="2">
        <f t="shared" si="7"/>
        <v>5.0000000000000142</v>
      </c>
      <c r="J512" s="526"/>
      <c r="L512" s="2"/>
    </row>
    <row r="513" spans="1:12">
      <c r="A513" s="7">
        <v>44821</v>
      </c>
      <c r="B513" s="526" t="s">
        <v>620</v>
      </c>
      <c r="C513" s="526" t="s">
        <v>30</v>
      </c>
      <c r="D513" t="s">
        <v>40</v>
      </c>
      <c r="E513" s="172"/>
      <c r="F513" s="172">
        <v>5</v>
      </c>
      <c r="G513" s="2">
        <f t="shared" si="7"/>
        <v>1.4210854715202004E-14</v>
      </c>
      <c r="J513" s="526"/>
      <c r="L513" s="2"/>
    </row>
    <row r="514" spans="1:12">
      <c r="A514" s="88">
        <v>44530</v>
      </c>
      <c r="B514" s="525" t="s">
        <v>14</v>
      </c>
      <c r="C514" s="525" t="s">
        <v>33</v>
      </c>
      <c r="D514" t="s">
        <v>16</v>
      </c>
      <c r="E514" s="160">
        <v>53.6</v>
      </c>
      <c r="G514" s="2">
        <f t="shared" si="7"/>
        <v>53.600000000000016</v>
      </c>
      <c r="J514" s="64"/>
      <c r="L514" s="2"/>
    </row>
    <row r="515" spans="1:12">
      <c r="A515" s="86"/>
      <c r="B515" s="526"/>
      <c r="C515" s="526"/>
      <c r="D515" t="s">
        <v>17</v>
      </c>
      <c r="E515" s="160">
        <v>4</v>
      </c>
      <c r="G515" s="2">
        <f t="shared" si="7"/>
        <v>57.600000000000016</v>
      </c>
      <c r="J515" s="526"/>
      <c r="L515" s="2"/>
    </row>
    <row r="516" spans="1:12">
      <c r="A516" s="86"/>
      <c r="B516" s="526"/>
      <c r="C516" s="526"/>
      <c r="D516" t="s">
        <v>18</v>
      </c>
      <c r="E516" s="160">
        <v>60</v>
      </c>
      <c r="G516" s="2">
        <f t="shared" si="7"/>
        <v>117.60000000000002</v>
      </c>
      <c r="J516" s="525"/>
      <c r="L516" s="2"/>
    </row>
    <row r="517" spans="1:12">
      <c r="A517" s="86"/>
      <c r="B517" s="526"/>
      <c r="C517" s="526"/>
      <c r="D517" t="s">
        <v>19</v>
      </c>
      <c r="E517" s="160">
        <v>5</v>
      </c>
      <c r="G517" s="2">
        <f t="shared" si="7"/>
        <v>122.60000000000002</v>
      </c>
    </row>
    <row r="518" spans="1:12">
      <c r="A518" s="86"/>
      <c r="B518" s="526"/>
      <c r="C518" s="526"/>
      <c r="D518" t="s">
        <v>21</v>
      </c>
      <c r="E518" s="160">
        <v>93</v>
      </c>
      <c r="G518" s="2">
        <f t="shared" si="7"/>
        <v>215.60000000000002</v>
      </c>
      <c r="J518" s="525"/>
      <c r="L518" s="2"/>
    </row>
    <row r="519" spans="1:12">
      <c r="A519" s="86"/>
      <c r="B519" s="526"/>
      <c r="C519" s="526"/>
      <c r="D519" t="s">
        <v>96</v>
      </c>
      <c r="E519" s="160">
        <v>10</v>
      </c>
      <c r="G519" s="2">
        <f t="shared" si="7"/>
        <v>225.60000000000002</v>
      </c>
      <c r="J519" s="526"/>
      <c r="L519" s="2"/>
    </row>
    <row r="520" spans="1:12">
      <c r="A520" s="7">
        <v>44680</v>
      </c>
      <c r="B520" s="526">
        <v>24801</v>
      </c>
      <c r="C520" s="526" t="s">
        <v>33</v>
      </c>
      <c r="D520" t="s">
        <v>16</v>
      </c>
      <c r="E520" s="160"/>
      <c r="F520" s="160">
        <v>53.6</v>
      </c>
      <c r="G520" s="2">
        <f t="shared" si="7"/>
        <v>172.00000000000003</v>
      </c>
      <c r="J520" s="526"/>
      <c r="L520" s="2"/>
    </row>
    <row r="521" spans="1:12">
      <c r="A521" s="7">
        <v>44680</v>
      </c>
      <c r="B521" s="526">
        <v>24801</v>
      </c>
      <c r="C521" s="526" t="s">
        <v>33</v>
      </c>
      <c r="D521" t="s">
        <v>17</v>
      </c>
      <c r="E521" s="160"/>
      <c r="F521" s="160">
        <v>4</v>
      </c>
      <c r="G521" s="2">
        <f t="shared" si="7"/>
        <v>168.00000000000003</v>
      </c>
      <c r="J521" s="526"/>
      <c r="L521" s="2"/>
    </row>
    <row r="522" spans="1:12">
      <c r="A522" s="7">
        <v>44821</v>
      </c>
      <c r="B522" s="526" t="s">
        <v>620</v>
      </c>
      <c r="C522" s="526" t="s">
        <v>33</v>
      </c>
      <c r="D522" t="s">
        <v>48</v>
      </c>
      <c r="E522" s="172"/>
      <c r="F522" s="172">
        <v>60</v>
      </c>
      <c r="G522" s="2">
        <f t="shared" si="7"/>
        <v>108.00000000000003</v>
      </c>
      <c r="J522" s="526"/>
      <c r="L522" s="2"/>
    </row>
    <row r="523" spans="1:12">
      <c r="A523" s="7">
        <v>44821</v>
      </c>
      <c r="B523" s="526" t="s">
        <v>620</v>
      </c>
      <c r="C523" s="526" t="s">
        <v>33</v>
      </c>
      <c r="D523" t="s">
        <v>40</v>
      </c>
      <c r="E523" s="172"/>
      <c r="F523" s="172">
        <v>5</v>
      </c>
      <c r="G523" s="2">
        <f t="shared" si="7"/>
        <v>103.00000000000003</v>
      </c>
      <c r="J523" s="526"/>
      <c r="L523" s="2"/>
    </row>
    <row r="524" spans="1:12">
      <c r="A524" s="7">
        <v>44821</v>
      </c>
      <c r="B524" s="526" t="s">
        <v>620</v>
      </c>
      <c r="C524" s="526" t="s">
        <v>33</v>
      </c>
      <c r="D524" t="s">
        <v>21</v>
      </c>
      <c r="E524" s="172"/>
      <c r="F524" s="160">
        <v>93</v>
      </c>
      <c r="G524" s="2">
        <f t="shared" si="7"/>
        <v>10.000000000000028</v>
      </c>
      <c r="J524" s="526"/>
      <c r="L524" s="2"/>
    </row>
    <row r="525" spans="1:12">
      <c r="A525" s="7">
        <v>44821</v>
      </c>
      <c r="B525" s="526" t="s">
        <v>620</v>
      </c>
      <c r="C525" s="526" t="s">
        <v>33</v>
      </c>
      <c r="D525" t="s">
        <v>96</v>
      </c>
      <c r="E525" s="172"/>
      <c r="F525" s="160">
        <v>10</v>
      </c>
      <c r="G525" s="2">
        <f t="shared" si="7"/>
        <v>2.8421709430404007E-14</v>
      </c>
      <c r="J525" s="526"/>
      <c r="L525" s="2"/>
    </row>
    <row r="526" spans="1:12">
      <c r="A526" s="88">
        <v>44561</v>
      </c>
      <c r="B526" s="525" t="s">
        <v>14</v>
      </c>
      <c r="C526" s="525" t="s">
        <v>34</v>
      </c>
      <c r="D526" t="s">
        <v>16</v>
      </c>
      <c r="E526" s="160">
        <v>56.2</v>
      </c>
      <c r="G526" s="2">
        <f t="shared" si="7"/>
        <v>56.200000000000031</v>
      </c>
      <c r="J526" s="525"/>
      <c r="L526" s="2"/>
    </row>
    <row r="527" spans="1:12">
      <c r="A527" s="86"/>
      <c r="B527" s="526"/>
      <c r="C527" s="526"/>
      <c r="D527" t="s">
        <v>17</v>
      </c>
      <c r="E527" s="160">
        <v>4.4000000000000004</v>
      </c>
      <c r="G527" s="2">
        <f t="shared" si="7"/>
        <v>60.60000000000003</v>
      </c>
      <c r="J527" s="526"/>
      <c r="L527" s="2"/>
    </row>
    <row r="528" spans="1:12">
      <c r="A528" s="86"/>
      <c r="B528" s="526"/>
      <c r="C528" s="526"/>
      <c r="D528" t="s">
        <v>18</v>
      </c>
      <c r="E528" s="160">
        <v>60</v>
      </c>
      <c r="G528" s="2">
        <f t="shared" si="7"/>
        <v>120.60000000000002</v>
      </c>
      <c r="J528" s="525"/>
      <c r="L528" s="2"/>
    </row>
    <row r="529" spans="1:12">
      <c r="A529" s="86"/>
      <c r="B529" s="526"/>
      <c r="C529" s="526"/>
      <c r="D529" t="s">
        <v>19</v>
      </c>
      <c r="E529" s="160">
        <v>5</v>
      </c>
      <c r="G529" s="2">
        <f t="shared" si="7"/>
        <v>125.60000000000002</v>
      </c>
      <c r="J529" s="526"/>
      <c r="L529" s="2"/>
    </row>
    <row r="530" spans="1:12">
      <c r="A530" s="86">
        <v>44680</v>
      </c>
      <c r="B530" s="526">
        <v>24803</v>
      </c>
      <c r="C530" s="526" t="s">
        <v>34</v>
      </c>
      <c r="D530" t="s">
        <v>16</v>
      </c>
      <c r="E530" s="160"/>
      <c r="F530" s="160">
        <v>56.2</v>
      </c>
      <c r="G530" s="2">
        <f t="shared" si="7"/>
        <v>69.40000000000002</v>
      </c>
      <c r="J530" s="526"/>
      <c r="L530" s="2"/>
    </row>
    <row r="531" spans="1:12">
      <c r="A531" s="86">
        <v>44680</v>
      </c>
      <c r="B531" s="526">
        <v>24803</v>
      </c>
      <c r="C531" s="526" t="s">
        <v>34</v>
      </c>
      <c r="D531" t="s">
        <v>17</v>
      </c>
      <c r="E531" s="160"/>
      <c r="F531" s="160">
        <v>4.4000000000000004</v>
      </c>
      <c r="G531" s="2">
        <f t="shared" si="7"/>
        <v>65.000000000000014</v>
      </c>
      <c r="J531" s="525"/>
      <c r="L531" s="2"/>
    </row>
    <row r="532" spans="1:12">
      <c r="A532" s="7">
        <v>44821</v>
      </c>
      <c r="B532" s="526" t="s">
        <v>620</v>
      </c>
      <c r="C532" s="526" t="s">
        <v>34</v>
      </c>
      <c r="D532" t="s">
        <v>48</v>
      </c>
      <c r="E532" s="172"/>
      <c r="F532" s="172">
        <v>60</v>
      </c>
      <c r="G532" s="2">
        <f t="shared" si="7"/>
        <v>5.0000000000000142</v>
      </c>
      <c r="J532" s="525"/>
      <c r="L532" s="2"/>
    </row>
    <row r="533" spans="1:12">
      <c r="A533" s="7">
        <v>44821</v>
      </c>
      <c r="B533" s="526" t="s">
        <v>620</v>
      </c>
      <c r="C533" s="526" t="s">
        <v>34</v>
      </c>
      <c r="D533" t="s">
        <v>40</v>
      </c>
      <c r="E533" s="172"/>
      <c r="F533" s="172">
        <v>5</v>
      </c>
      <c r="G533" s="2">
        <f t="shared" si="7"/>
        <v>1.4210854715202004E-14</v>
      </c>
      <c r="J533" s="525"/>
      <c r="L533" s="2"/>
    </row>
    <row r="534" spans="1:12">
      <c r="A534" s="44">
        <v>44592</v>
      </c>
      <c r="B534" s="74" t="s">
        <v>14</v>
      </c>
      <c r="C534" s="525" t="s">
        <v>15</v>
      </c>
      <c r="D534" t="s">
        <v>16</v>
      </c>
      <c r="E534" s="160">
        <v>59.5</v>
      </c>
      <c r="G534" s="2">
        <f t="shared" si="7"/>
        <v>59.500000000000014</v>
      </c>
      <c r="J534" s="526"/>
      <c r="L534" s="2"/>
    </row>
    <row r="535" spans="1:12">
      <c r="B535" s="526"/>
      <c r="C535" s="526"/>
      <c r="D535" t="s">
        <v>17</v>
      </c>
      <c r="E535" s="160">
        <v>1.3</v>
      </c>
      <c r="G535" s="2">
        <f t="shared" si="7"/>
        <v>60.800000000000011</v>
      </c>
      <c r="J535" s="525"/>
      <c r="L535" s="8"/>
    </row>
    <row r="536" spans="1:12">
      <c r="B536" s="526"/>
      <c r="C536" s="526"/>
      <c r="D536" t="s">
        <v>18</v>
      </c>
      <c r="E536" s="160">
        <v>60</v>
      </c>
      <c r="G536" s="2">
        <f t="shared" si="7"/>
        <v>120.80000000000001</v>
      </c>
      <c r="J536" s="525"/>
      <c r="L536" s="8"/>
    </row>
    <row r="537" spans="1:12">
      <c r="B537" s="526"/>
      <c r="C537" s="526"/>
      <c r="D537" t="s">
        <v>19</v>
      </c>
      <c r="E537" s="160">
        <v>5</v>
      </c>
      <c r="G537" s="2">
        <f t="shared" si="7"/>
        <v>125.80000000000001</v>
      </c>
      <c r="J537" s="525"/>
      <c r="L537" s="8"/>
    </row>
    <row r="538" spans="1:12">
      <c r="B538" s="526"/>
      <c r="C538" s="526"/>
      <c r="D538" t="s">
        <v>621</v>
      </c>
      <c r="E538" s="160">
        <v>10</v>
      </c>
      <c r="G538" s="2">
        <f t="shared" si="7"/>
        <v>135.80000000000001</v>
      </c>
      <c r="J538" s="526"/>
      <c r="L538" s="8"/>
    </row>
    <row r="539" spans="1:12">
      <c r="A539" s="86">
        <v>44680</v>
      </c>
      <c r="B539" s="526">
        <v>24803</v>
      </c>
      <c r="C539" s="526" t="s">
        <v>15</v>
      </c>
      <c r="D539" t="s">
        <v>16</v>
      </c>
      <c r="E539" s="160"/>
      <c r="F539" s="160">
        <v>59.5</v>
      </c>
      <c r="G539" s="2">
        <f t="shared" si="7"/>
        <v>76.300000000000011</v>
      </c>
      <c r="J539" s="525"/>
      <c r="L539" s="2"/>
    </row>
    <row r="540" spans="1:12">
      <c r="A540" s="86">
        <v>44680</v>
      </c>
      <c r="B540" s="526">
        <v>24803</v>
      </c>
      <c r="C540" s="526" t="s">
        <v>15</v>
      </c>
      <c r="D540" t="s">
        <v>17</v>
      </c>
      <c r="E540" s="160"/>
      <c r="F540" s="160">
        <v>1.3</v>
      </c>
      <c r="G540" s="2">
        <f t="shared" si="7"/>
        <v>75.000000000000014</v>
      </c>
      <c r="J540" s="526"/>
      <c r="L540" s="2"/>
    </row>
    <row r="541" spans="1:12">
      <c r="A541" s="86">
        <v>44821</v>
      </c>
      <c r="B541" s="526" t="s">
        <v>622</v>
      </c>
      <c r="C541" s="526" t="s">
        <v>15</v>
      </c>
      <c r="D541" t="s">
        <v>18</v>
      </c>
      <c r="E541" s="160"/>
      <c r="F541" s="160">
        <v>60</v>
      </c>
      <c r="G541" s="2">
        <f t="shared" si="7"/>
        <v>15.000000000000014</v>
      </c>
      <c r="J541" s="526"/>
      <c r="L541" s="2"/>
    </row>
    <row r="542" spans="1:12">
      <c r="A542" s="86">
        <v>44821</v>
      </c>
      <c r="B542" s="526" t="s">
        <v>622</v>
      </c>
      <c r="C542" s="526" t="s">
        <v>15</v>
      </c>
      <c r="D542" t="s">
        <v>19</v>
      </c>
      <c r="E542" s="160"/>
      <c r="F542" s="160">
        <v>5</v>
      </c>
      <c r="G542" s="2">
        <f t="shared" si="7"/>
        <v>10.000000000000014</v>
      </c>
      <c r="J542" s="526"/>
      <c r="L542" s="2"/>
    </row>
    <row r="543" spans="1:12">
      <c r="A543" s="86">
        <v>44821</v>
      </c>
      <c r="B543" s="526" t="s">
        <v>622</v>
      </c>
      <c r="C543" s="526" t="s">
        <v>15</v>
      </c>
      <c r="D543" t="s">
        <v>621</v>
      </c>
      <c r="E543" s="160"/>
      <c r="F543" s="160">
        <v>10</v>
      </c>
      <c r="G543" s="2">
        <f t="shared" si="7"/>
        <v>1.4210854715202004E-14</v>
      </c>
      <c r="J543" s="526"/>
      <c r="L543" s="2"/>
    </row>
    <row r="544" spans="1:12">
      <c r="A544" s="44">
        <v>44620</v>
      </c>
      <c r="B544" s="525" t="s">
        <v>14</v>
      </c>
      <c r="C544" s="525" t="s">
        <v>20</v>
      </c>
      <c r="D544" t="s">
        <v>16</v>
      </c>
      <c r="E544" s="160">
        <v>58.5</v>
      </c>
      <c r="G544" s="2">
        <f t="shared" si="7"/>
        <v>58.500000000000014</v>
      </c>
      <c r="J544" s="526"/>
      <c r="L544" s="8"/>
    </row>
    <row r="545" spans="1:13">
      <c r="B545" s="526"/>
      <c r="C545" s="526"/>
      <c r="D545" t="s">
        <v>17</v>
      </c>
      <c r="E545" s="160">
        <v>4.3</v>
      </c>
      <c r="G545" s="2">
        <f t="shared" si="7"/>
        <v>62.800000000000011</v>
      </c>
      <c r="J545" s="526"/>
      <c r="L545" s="2"/>
      <c r="M545" s="2"/>
    </row>
    <row r="546" spans="1:13">
      <c r="B546" s="526"/>
      <c r="C546" s="526"/>
      <c r="D546" t="s">
        <v>18</v>
      </c>
      <c r="E546" s="160">
        <v>56</v>
      </c>
      <c r="G546" s="2">
        <f t="shared" si="7"/>
        <v>118.80000000000001</v>
      </c>
      <c r="J546" s="526"/>
      <c r="L546" s="2"/>
      <c r="M546" s="2"/>
    </row>
    <row r="547" spans="1:13">
      <c r="B547" s="526"/>
      <c r="C547" s="526"/>
      <c r="D547" t="s">
        <v>19</v>
      </c>
      <c r="E547" s="160">
        <v>5</v>
      </c>
      <c r="G547" s="2">
        <f t="shared" si="7"/>
        <v>123.80000000000001</v>
      </c>
      <c r="J547" s="525"/>
      <c r="L547" s="2"/>
      <c r="M547" s="8"/>
    </row>
    <row r="548" spans="1:13">
      <c r="A548" s="86">
        <v>44680</v>
      </c>
      <c r="B548" s="526">
        <v>24803</v>
      </c>
      <c r="C548" s="526" t="s">
        <v>20</v>
      </c>
      <c r="D548" t="s">
        <v>16</v>
      </c>
      <c r="E548" s="160"/>
      <c r="F548" s="160">
        <v>58.5</v>
      </c>
      <c r="G548" s="2">
        <f t="shared" si="7"/>
        <v>65.300000000000011</v>
      </c>
      <c r="M548" s="8"/>
    </row>
    <row r="549" spans="1:13">
      <c r="A549" s="86">
        <v>44680</v>
      </c>
      <c r="B549" s="526">
        <v>24803</v>
      </c>
      <c r="C549" s="526" t="s">
        <v>20</v>
      </c>
      <c r="D549" t="s">
        <v>17</v>
      </c>
      <c r="E549" s="160"/>
      <c r="F549" s="160">
        <v>4.3</v>
      </c>
      <c r="G549" s="2">
        <f t="shared" si="7"/>
        <v>61.000000000000014</v>
      </c>
      <c r="M549" s="8"/>
    </row>
    <row r="550" spans="1:13">
      <c r="A550" s="86">
        <v>44821</v>
      </c>
      <c r="B550" s="526" t="s">
        <v>622</v>
      </c>
      <c r="C550" s="526" t="s">
        <v>20</v>
      </c>
      <c r="D550" t="s">
        <v>18</v>
      </c>
      <c r="E550" s="160"/>
      <c r="F550" s="160">
        <v>56</v>
      </c>
      <c r="G550" s="2">
        <f t="shared" si="7"/>
        <v>5.0000000000000142</v>
      </c>
      <c r="M550" s="8"/>
    </row>
    <row r="551" spans="1:13">
      <c r="A551" s="86">
        <v>44821</v>
      </c>
      <c r="B551" s="526" t="s">
        <v>622</v>
      </c>
      <c r="C551" s="526" t="s">
        <v>20</v>
      </c>
      <c r="D551" t="s">
        <v>19</v>
      </c>
      <c r="E551" s="160"/>
      <c r="F551" s="160">
        <v>5</v>
      </c>
      <c r="G551" s="2">
        <f t="shared" si="7"/>
        <v>1.4210854715202004E-14</v>
      </c>
      <c r="M551" s="8"/>
    </row>
    <row r="552" spans="1:13">
      <c r="A552" s="44">
        <v>44651</v>
      </c>
      <c r="B552" s="525" t="s">
        <v>14</v>
      </c>
      <c r="C552" s="525" t="s">
        <v>23</v>
      </c>
      <c r="D552" t="s">
        <v>16</v>
      </c>
      <c r="E552" s="26">
        <v>58.4</v>
      </c>
      <c r="G552" s="2">
        <f t="shared" si="7"/>
        <v>58.400000000000013</v>
      </c>
      <c r="M552" s="8"/>
    </row>
    <row r="553" spans="1:13">
      <c r="B553" s="526"/>
      <c r="C553" s="526"/>
      <c r="D553" t="s">
        <v>17</v>
      </c>
      <c r="E553" s="26">
        <v>5.2</v>
      </c>
      <c r="G553" s="2">
        <f t="shared" si="7"/>
        <v>63.600000000000016</v>
      </c>
    </row>
    <row r="554" spans="1:13">
      <c r="B554" s="526"/>
      <c r="C554" s="526"/>
      <c r="D554" t="s">
        <v>18</v>
      </c>
      <c r="E554" s="26">
        <v>60</v>
      </c>
      <c r="G554" s="2">
        <f t="shared" si="7"/>
        <v>123.60000000000002</v>
      </c>
    </row>
    <row r="555" spans="1:13">
      <c r="B555" s="526"/>
      <c r="C555" s="526"/>
      <c r="D555" t="s">
        <v>19</v>
      </c>
      <c r="E555" s="26">
        <v>5</v>
      </c>
      <c r="G555" s="2">
        <f t="shared" si="7"/>
        <v>128.60000000000002</v>
      </c>
    </row>
    <row r="556" spans="1:13">
      <c r="B556" s="526"/>
      <c r="C556" s="526"/>
      <c r="D556" t="s">
        <v>377</v>
      </c>
      <c r="E556" s="26">
        <v>93</v>
      </c>
      <c r="G556" s="2">
        <f t="shared" si="7"/>
        <v>221.60000000000002</v>
      </c>
    </row>
    <row r="557" spans="1:13">
      <c r="B557" s="526"/>
      <c r="C557" s="526"/>
      <c r="D557" t="s">
        <v>160</v>
      </c>
      <c r="E557" s="26">
        <v>93</v>
      </c>
      <c r="G557" s="2">
        <f t="shared" si="7"/>
        <v>314.60000000000002</v>
      </c>
    </row>
    <row r="558" spans="1:13">
      <c r="A558" s="7">
        <v>44760</v>
      </c>
      <c r="B558" s="526" t="s">
        <v>623</v>
      </c>
      <c r="C558" s="526" t="s">
        <v>23</v>
      </c>
      <c r="D558" t="s">
        <v>16</v>
      </c>
      <c r="F558" s="26">
        <v>58.4</v>
      </c>
      <c r="G558" s="2">
        <f t="shared" si="7"/>
        <v>256.20000000000005</v>
      </c>
    </row>
    <row r="559" spans="1:13">
      <c r="A559" s="7">
        <v>44760</v>
      </c>
      <c r="B559" s="526" t="s">
        <v>623</v>
      </c>
      <c r="C559" s="526" t="s">
        <v>23</v>
      </c>
      <c r="D559" t="s">
        <v>17</v>
      </c>
      <c r="F559" s="26">
        <v>5.2</v>
      </c>
      <c r="G559" s="2">
        <f t="shared" si="7"/>
        <v>251.00000000000006</v>
      </c>
    </row>
    <row r="560" spans="1:13">
      <c r="A560" s="86">
        <v>44821</v>
      </c>
      <c r="B560" s="526" t="s">
        <v>622</v>
      </c>
      <c r="C560" s="526" t="s">
        <v>23</v>
      </c>
      <c r="D560" t="s">
        <v>18</v>
      </c>
      <c r="F560" s="26">
        <v>60</v>
      </c>
      <c r="G560" s="2">
        <f t="shared" si="7"/>
        <v>191.00000000000006</v>
      </c>
    </row>
    <row r="561" spans="1:12">
      <c r="A561" s="86">
        <v>44821</v>
      </c>
      <c r="B561" s="526" t="s">
        <v>622</v>
      </c>
      <c r="C561" s="526" t="s">
        <v>23</v>
      </c>
      <c r="D561" t="s">
        <v>19</v>
      </c>
      <c r="F561" s="26">
        <v>5</v>
      </c>
      <c r="G561" s="2">
        <f t="shared" si="7"/>
        <v>186.00000000000006</v>
      </c>
    </row>
    <row r="562" spans="1:12">
      <c r="A562" s="86">
        <v>44821</v>
      </c>
      <c r="B562" s="526" t="s">
        <v>622</v>
      </c>
      <c r="C562" s="526" t="s">
        <v>23</v>
      </c>
      <c r="D562" t="s">
        <v>377</v>
      </c>
      <c r="F562" s="26">
        <v>93</v>
      </c>
      <c r="G562" s="2">
        <f t="shared" si="7"/>
        <v>93.000000000000057</v>
      </c>
    </row>
    <row r="563" spans="1:12">
      <c r="A563" s="86">
        <v>44821</v>
      </c>
      <c r="B563" s="526" t="s">
        <v>622</v>
      </c>
      <c r="C563" s="526" t="s">
        <v>23</v>
      </c>
      <c r="D563" t="s">
        <v>160</v>
      </c>
      <c r="F563" s="26">
        <v>93</v>
      </c>
      <c r="G563" s="2">
        <f t="shared" si="7"/>
        <v>0</v>
      </c>
    </row>
    <row r="564" spans="1:12">
      <c r="A564" s="44">
        <v>44681</v>
      </c>
      <c r="B564" s="64" t="s">
        <v>14</v>
      </c>
      <c r="C564" s="525" t="s">
        <v>24</v>
      </c>
      <c r="D564" t="s">
        <v>16</v>
      </c>
      <c r="E564" s="160">
        <v>59.4</v>
      </c>
      <c r="G564" s="2">
        <f t="shared" si="7"/>
        <v>59.4</v>
      </c>
    </row>
    <row r="565" spans="1:12">
      <c r="B565" s="64"/>
      <c r="C565" s="526"/>
      <c r="D565" t="s">
        <v>17</v>
      </c>
      <c r="E565" s="160">
        <v>2.8</v>
      </c>
      <c r="G565" s="2">
        <f t="shared" si="7"/>
        <v>62.199999999999996</v>
      </c>
    </row>
    <row r="566" spans="1:12">
      <c r="B566" s="526"/>
      <c r="C566" s="526"/>
      <c r="D566" t="s">
        <v>18</v>
      </c>
      <c r="E566" s="160">
        <v>60</v>
      </c>
      <c r="G566" s="2">
        <f t="shared" si="7"/>
        <v>122.19999999999999</v>
      </c>
    </row>
    <row r="567" spans="1:12">
      <c r="B567" s="526"/>
      <c r="C567" s="526"/>
      <c r="D567" t="s">
        <v>19</v>
      </c>
      <c r="E567" s="160">
        <v>5</v>
      </c>
      <c r="G567" s="2">
        <f t="shared" si="7"/>
        <v>127.19999999999999</v>
      </c>
    </row>
    <row r="568" spans="1:12">
      <c r="B568" s="526"/>
      <c r="C568" s="526"/>
      <c r="D568" t="s">
        <v>308</v>
      </c>
      <c r="E568" s="26">
        <v>10</v>
      </c>
      <c r="G568" s="2">
        <f t="shared" si="7"/>
        <v>137.19999999999999</v>
      </c>
    </row>
    <row r="569" spans="1:12">
      <c r="A569" s="7">
        <v>44760</v>
      </c>
      <c r="B569" s="526" t="s">
        <v>623</v>
      </c>
      <c r="C569" s="526" t="s">
        <v>24</v>
      </c>
      <c r="D569" t="s">
        <v>16</v>
      </c>
      <c r="F569" s="160">
        <v>59.4</v>
      </c>
      <c r="G569" s="2">
        <f t="shared" ref="G569:G594" si="8">+G568+E569-F569</f>
        <v>77.799999999999983</v>
      </c>
    </row>
    <row r="570" spans="1:12">
      <c r="A570" s="7">
        <v>44760</v>
      </c>
      <c r="B570" s="526" t="s">
        <v>623</v>
      </c>
      <c r="C570" s="526" t="s">
        <v>24</v>
      </c>
      <c r="D570" t="s">
        <v>17</v>
      </c>
      <c r="F570" s="160">
        <v>2.8</v>
      </c>
      <c r="G570" s="2">
        <f t="shared" si="8"/>
        <v>74.999999999999986</v>
      </c>
    </row>
    <row r="571" spans="1:12">
      <c r="A571" s="86">
        <v>44821</v>
      </c>
      <c r="B571" s="526" t="s">
        <v>622</v>
      </c>
      <c r="C571" s="526" t="s">
        <v>24</v>
      </c>
      <c r="D571" t="s">
        <v>308</v>
      </c>
      <c r="F571" s="26">
        <v>10</v>
      </c>
      <c r="G571" s="2">
        <f t="shared" si="8"/>
        <v>64.999999999999986</v>
      </c>
    </row>
    <row r="572" spans="1:12">
      <c r="A572" s="86">
        <v>44821</v>
      </c>
      <c r="B572" s="526" t="s">
        <v>622</v>
      </c>
      <c r="C572" s="526" t="s">
        <v>24</v>
      </c>
      <c r="D572" t="s">
        <v>18</v>
      </c>
      <c r="F572" s="160">
        <v>60</v>
      </c>
      <c r="G572" s="2">
        <f t="shared" si="8"/>
        <v>4.9999999999999858</v>
      </c>
    </row>
    <row r="573" spans="1:12">
      <c r="A573" s="86">
        <v>44821</v>
      </c>
      <c r="B573" s="526" t="s">
        <v>622</v>
      </c>
      <c r="C573" s="526" t="s">
        <v>24</v>
      </c>
      <c r="D573" t="s">
        <v>19</v>
      </c>
      <c r="F573" s="160">
        <v>5</v>
      </c>
      <c r="G573" s="2">
        <f t="shared" si="8"/>
        <v>-1.4210854715202004E-14</v>
      </c>
    </row>
    <row r="574" spans="1:12">
      <c r="A574" s="44">
        <v>44712</v>
      </c>
      <c r="B574" s="64" t="s">
        <v>14</v>
      </c>
      <c r="C574" s="525" t="s">
        <v>25</v>
      </c>
      <c r="D574" t="s">
        <v>16</v>
      </c>
      <c r="E574" s="160">
        <v>56.8</v>
      </c>
      <c r="G574" s="2">
        <f t="shared" si="8"/>
        <v>56.799999999999983</v>
      </c>
      <c r="J574" s="525"/>
      <c r="L574" s="8"/>
    </row>
    <row r="575" spans="1:12">
      <c r="B575" s="526"/>
      <c r="C575" s="526"/>
      <c r="D575" t="s">
        <v>17</v>
      </c>
      <c r="E575" s="160">
        <v>9.1</v>
      </c>
      <c r="G575" s="2">
        <f t="shared" si="8"/>
        <v>65.899999999999977</v>
      </c>
    </row>
    <row r="576" spans="1:12">
      <c r="B576" s="526"/>
      <c r="C576" s="526"/>
      <c r="D576" t="s">
        <v>18</v>
      </c>
      <c r="E576" s="160">
        <v>60</v>
      </c>
      <c r="G576" s="2">
        <f t="shared" si="8"/>
        <v>125.89999999999998</v>
      </c>
    </row>
    <row r="577" spans="1:13">
      <c r="B577" s="526"/>
      <c r="C577" s="526"/>
      <c r="D577" t="s">
        <v>19</v>
      </c>
      <c r="E577" s="160">
        <v>5</v>
      </c>
      <c r="G577" s="2">
        <f t="shared" si="8"/>
        <v>130.89999999999998</v>
      </c>
    </row>
    <row r="578" spans="1:13">
      <c r="B578" s="526"/>
      <c r="C578" s="526"/>
      <c r="D578" t="s">
        <v>98</v>
      </c>
      <c r="E578" s="160">
        <v>6</v>
      </c>
      <c r="G578" s="2">
        <f t="shared" si="8"/>
        <v>136.89999999999998</v>
      </c>
    </row>
    <row r="579" spans="1:13">
      <c r="A579" s="7">
        <v>44760</v>
      </c>
      <c r="B579" s="526" t="s">
        <v>623</v>
      </c>
      <c r="C579" s="526" t="s">
        <v>25</v>
      </c>
      <c r="D579" t="s">
        <v>16</v>
      </c>
      <c r="E579" s="160"/>
      <c r="F579" s="160">
        <v>56.8</v>
      </c>
      <c r="G579" s="2">
        <f t="shared" si="8"/>
        <v>80.09999999999998</v>
      </c>
    </row>
    <row r="580" spans="1:13">
      <c r="A580" s="7">
        <v>44760</v>
      </c>
      <c r="B580" s="526" t="s">
        <v>623</v>
      </c>
      <c r="C580" s="526" t="s">
        <v>25</v>
      </c>
      <c r="D580" t="s">
        <v>17</v>
      </c>
      <c r="E580" s="160"/>
      <c r="F580" s="160">
        <v>9.1</v>
      </c>
      <c r="G580" s="2">
        <f t="shared" si="8"/>
        <v>70.999999999999986</v>
      </c>
    </row>
    <row r="581" spans="1:13">
      <c r="A581" s="86">
        <v>44821</v>
      </c>
      <c r="B581" s="526" t="s">
        <v>622</v>
      </c>
      <c r="C581" s="526" t="s">
        <v>25</v>
      </c>
      <c r="D581" t="s">
        <v>18</v>
      </c>
      <c r="E581" s="160"/>
      <c r="F581" s="160">
        <v>60</v>
      </c>
      <c r="G581" s="2">
        <f t="shared" si="8"/>
        <v>10.999999999999986</v>
      </c>
    </row>
    <row r="582" spans="1:13">
      <c r="A582" s="86">
        <v>44821</v>
      </c>
      <c r="B582" s="526" t="s">
        <v>622</v>
      </c>
      <c r="C582" s="526" t="s">
        <v>25</v>
      </c>
      <c r="D582" t="s">
        <v>19</v>
      </c>
      <c r="E582" s="160"/>
      <c r="F582" s="160">
        <v>5</v>
      </c>
      <c r="G582" s="2">
        <f t="shared" si="8"/>
        <v>5.9999999999999858</v>
      </c>
    </row>
    <row r="583" spans="1:13">
      <c r="A583" s="86">
        <v>45140</v>
      </c>
      <c r="B583" s="526">
        <v>27293</v>
      </c>
      <c r="C583" s="526" t="s">
        <v>25</v>
      </c>
      <c r="D583" t="s">
        <v>98</v>
      </c>
      <c r="E583" s="160"/>
      <c r="F583" s="160">
        <v>6</v>
      </c>
      <c r="G583" s="2">
        <f t="shared" si="8"/>
        <v>-1.4210854715202004E-14</v>
      </c>
    </row>
    <row r="584" spans="1:13">
      <c r="A584" s="44">
        <v>44742</v>
      </c>
      <c r="B584" s="525" t="s">
        <v>14</v>
      </c>
      <c r="C584" s="525" t="s">
        <v>26</v>
      </c>
      <c r="D584" t="s">
        <v>16</v>
      </c>
      <c r="E584" s="160">
        <v>55</v>
      </c>
      <c r="G584" s="2">
        <f t="shared" si="8"/>
        <v>54.999999999999986</v>
      </c>
    </row>
    <row r="585" spans="1:13">
      <c r="A585" s="44"/>
      <c r="B585" s="525"/>
      <c r="C585" s="525"/>
      <c r="D585" t="s">
        <v>17</v>
      </c>
      <c r="E585" s="160">
        <v>6.9</v>
      </c>
      <c r="G585" s="2">
        <f t="shared" si="8"/>
        <v>61.899999999999984</v>
      </c>
      <c r="M585" s="2"/>
    </row>
    <row r="586" spans="1:13">
      <c r="A586" s="44"/>
      <c r="B586" s="525"/>
      <c r="C586" s="525"/>
      <c r="D586" t="s">
        <v>18</v>
      </c>
      <c r="E586" s="26">
        <v>60</v>
      </c>
      <c r="G586" s="2">
        <f t="shared" si="8"/>
        <v>121.89999999999998</v>
      </c>
      <c r="M586" s="2"/>
    </row>
    <row r="587" spans="1:13">
      <c r="A587" s="44"/>
      <c r="B587" s="525"/>
      <c r="C587" s="525"/>
      <c r="D587" t="s">
        <v>19</v>
      </c>
      <c r="E587" s="26">
        <v>5</v>
      </c>
      <c r="G587" s="2">
        <f t="shared" si="8"/>
        <v>126.89999999999998</v>
      </c>
      <c r="M587" s="2"/>
    </row>
    <row r="588" spans="1:13">
      <c r="A588" s="7">
        <v>44811</v>
      </c>
      <c r="B588" s="526" t="s">
        <v>624</v>
      </c>
      <c r="C588" s="526" t="s">
        <v>26</v>
      </c>
      <c r="D588" t="s">
        <v>16</v>
      </c>
      <c r="F588" s="160">
        <v>55</v>
      </c>
      <c r="G588" s="2">
        <f t="shared" si="8"/>
        <v>71.899999999999977</v>
      </c>
      <c r="M588" s="2"/>
    </row>
    <row r="589" spans="1:13">
      <c r="A589" s="7">
        <v>44811</v>
      </c>
      <c r="B589" s="526" t="s">
        <v>624</v>
      </c>
      <c r="C589" s="526" t="s">
        <v>26</v>
      </c>
      <c r="D589" t="s">
        <v>17</v>
      </c>
      <c r="F589" s="160">
        <v>6.9</v>
      </c>
      <c r="G589" s="2">
        <f t="shared" si="8"/>
        <v>64.999999999999972</v>
      </c>
      <c r="M589" s="2"/>
    </row>
    <row r="590" spans="1:13">
      <c r="A590" s="86">
        <v>44821</v>
      </c>
      <c r="B590" s="526" t="s">
        <v>622</v>
      </c>
      <c r="C590" s="526" t="s">
        <v>26</v>
      </c>
      <c r="D590" t="s">
        <v>18</v>
      </c>
      <c r="F590" s="160">
        <v>60</v>
      </c>
      <c r="G590" s="2">
        <f t="shared" si="8"/>
        <v>4.9999999999999716</v>
      </c>
      <c r="M590" s="2"/>
    </row>
    <row r="591" spans="1:13">
      <c r="A591" s="86">
        <v>44821</v>
      </c>
      <c r="B591" s="526" t="s">
        <v>622</v>
      </c>
      <c r="C591" s="526" t="s">
        <v>26</v>
      </c>
      <c r="D591" t="s">
        <v>19</v>
      </c>
      <c r="F591" s="160">
        <v>5</v>
      </c>
      <c r="G591" s="2">
        <f t="shared" si="8"/>
        <v>-2.8421709430404007E-14</v>
      </c>
      <c r="K591" s="525"/>
      <c r="M591" s="2"/>
    </row>
    <row r="592" spans="1:13">
      <c r="A592" s="44">
        <v>44773</v>
      </c>
      <c r="B592" s="525" t="s">
        <v>14</v>
      </c>
      <c r="C592" s="525" t="s">
        <v>27</v>
      </c>
      <c r="D592" t="s">
        <v>16</v>
      </c>
      <c r="E592" s="160">
        <v>54.8</v>
      </c>
      <c r="G592" s="2">
        <f t="shared" si="8"/>
        <v>54.799999999999969</v>
      </c>
      <c r="K592" s="526"/>
      <c r="M592" s="2"/>
    </row>
    <row r="593" spans="1:13">
      <c r="B593" s="526"/>
      <c r="C593" s="526"/>
      <c r="D593" t="s">
        <v>17</v>
      </c>
      <c r="E593" s="160">
        <v>9.6999999999999993</v>
      </c>
      <c r="G593" s="2">
        <f t="shared" si="8"/>
        <v>64.499999999999972</v>
      </c>
      <c r="L593" s="2"/>
    </row>
    <row r="594" spans="1:13">
      <c r="B594" s="526"/>
      <c r="C594" s="526"/>
      <c r="D594" t="s">
        <v>18</v>
      </c>
      <c r="E594" s="181">
        <v>60</v>
      </c>
      <c r="G594" s="2">
        <f t="shared" si="8"/>
        <v>124.49999999999997</v>
      </c>
      <c r="L594" s="2"/>
      <c r="M594" s="8"/>
    </row>
    <row r="595" spans="1:13">
      <c r="B595" s="526"/>
      <c r="C595" s="526"/>
      <c r="D595" t="s">
        <v>19</v>
      </c>
      <c r="E595" s="181">
        <v>5</v>
      </c>
      <c r="G595" s="2">
        <f>+G594+E595-F595</f>
        <v>129.49999999999997</v>
      </c>
      <c r="L595" s="2"/>
    </row>
    <row r="596" spans="1:13">
      <c r="A596" s="86">
        <v>44821</v>
      </c>
      <c r="B596" s="526" t="s">
        <v>625</v>
      </c>
      <c r="C596" s="526" t="s">
        <v>27</v>
      </c>
      <c r="D596" t="s">
        <v>18</v>
      </c>
      <c r="E596" s="160"/>
      <c r="F596" s="181">
        <v>60</v>
      </c>
      <c r="G596" s="2">
        <f>+G595+E596-F596</f>
        <v>69.499999999999972</v>
      </c>
      <c r="I596" s="525"/>
      <c r="K596" s="2"/>
      <c r="L596" s="2"/>
    </row>
    <row r="597" spans="1:13">
      <c r="A597" s="86">
        <v>44821</v>
      </c>
      <c r="B597" s="526" t="s">
        <v>626</v>
      </c>
      <c r="C597" s="526" t="s">
        <v>27</v>
      </c>
      <c r="D597" t="s">
        <v>19</v>
      </c>
      <c r="E597" s="160"/>
      <c r="F597" s="181">
        <v>5</v>
      </c>
      <c r="G597" s="2">
        <f>+G596+E597-F597</f>
        <v>64.499999999999972</v>
      </c>
      <c r="L597" s="2"/>
    </row>
    <row r="598" spans="1:13">
      <c r="A598" s="86">
        <v>44855</v>
      </c>
      <c r="B598" s="526" t="s">
        <v>627</v>
      </c>
      <c r="C598" s="526" t="s">
        <v>27</v>
      </c>
      <c r="D598" t="s">
        <v>16</v>
      </c>
      <c r="E598" s="160"/>
      <c r="F598" s="160">
        <v>54.8</v>
      </c>
      <c r="G598" s="2">
        <f>+G597+E598-F598</f>
        <v>9.6999999999999744</v>
      </c>
      <c r="L598" s="2"/>
    </row>
    <row r="599" spans="1:13">
      <c r="A599" s="86">
        <v>44855</v>
      </c>
      <c r="B599" s="526" t="s">
        <v>627</v>
      </c>
      <c r="C599" s="526" t="s">
        <v>27</v>
      </c>
      <c r="D599" t="s">
        <v>17</v>
      </c>
      <c r="E599" s="160"/>
      <c r="F599" s="160">
        <v>9.6999999999999993</v>
      </c>
      <c r="G599" s="2">
        <f>+G598+E599-F599</f>
        <v>-2.4868995751603507E-14</v>
      </c>
      <c r="L599" s="2"/>
    </row>
    <row r="600" spans="1:13">
      <c r="A600" s="44">
        <v>44773</v>
      </c>
      <c r="B600" s="525" t="s">
        <v>14</v>
      </c>
      <c r="C600" s="525" t="s">
        <v>28</v>
      </c>
      <c r="D600" t="s">
        <v>16</v>
      </c>
      <c r="E600" s="160">
        <v>55.1</v>
      </c>
      <c r="G600" s="2">
        <f>+G599+E600-F600</f>
        <v>55.09999999999998</v>
      </c>
    </row>
    <row r="601" spans="1:13">
      <c r="B601" s="526"/>
      <c r="C601" s="526"/>
      <c r="D601" t="s">
        <v>17</v>
      </c>
      <c r="E601" s="160">
        <v>7</v>
      </c>
      <c r="G601" s="2">
        <f>+G600+E601-F601</f>
        <v>62.09999999999998</v>
      </c>
    </row>
    <row r="602" spans="1:13">
      <c r="B602" s="526"/>
      <c r="C602" s="526"/>
      <c r="D602" t="s">
        <v>18</v>
      </c>
      <c r="E602" s="160">
        <v>60</v>
      </c>
      <c r="G602" s="2">
        <f>+G601+E602-F602</f>
        <v>122.09999999999998</v>
      </c>
    </row>
    <row r="603" spans="1:13">
      <c r="B603" s="526"/>
      <c r="C603" s="526"/>
      <c r="D603" t="s">
        <v>19</v>
      </c>
      <c r="E603" s="160">
        <v>5</v>
      </c>
      <c r="G603" s="2">
        <f>+G602+E603-F603</f>
        <v>127.09999999999998</v>
      </c>
    </row>
    <row r="604" spans="1:13">
      <c r="B604" s="526"/>
      <c r="C604" s="526"/>
      <c r="D604" t="s">
        <v>571</v>
      </c>
      <c r="E604" s="148">
        <v>102.5</v>
      </c>
      <c r="G604" s="2">
        <f>+G603+E604-F604</f>
        <v>229.59999999999997</v>
      </c>
    </row>
    <row r="605" spans="1:13">
      <c r="B605" s="526"/>
      <c r="C605" s="526"/>
      <c r="D605" t="s">
        <v>167</v>
      </c>
      <c r="E605" s="148">
        <v>102.5</v>
      </c>
      <c r="G605" s="2">
        <f>+G604+E605-F605</f>
        <v>332.09999999999997</v>
      </c>
    </row>
    <row r="606" spans="1:13" ht="15.75" customHeight="1">
      <c r="A606" s="86">
        <v>44821</v>
      </c>
      <c r="B606" s="526" t="s">
        <v>625</v>
      </c>
      <c r="C606" s="526" t="s">
        <v>28</v>
      </c>
      <c r="D606" t="s">
        <v>18</v>
      </c>
      <c r="F606" s="181">
        <v>60</v>
      </c>
      <c r="G606" s="2">
        <f>+G605+E606-F606</f>
        <v>272.09999999999997</v>
      </c>
      <c r="I606" s="525"/>
    </row>
    <row r="607" spans="1:13">
      <c r="A607" s="86">
        <v>44821</v>
      </c>
      <c r="B607" s="526" t="s">
        <v>626</v>
      </c>
      <c r="C607" s="526" t="s">
        <v>28</v>
      </c>
      <c r="D607" t="s">
        <v>19</v>
      </c>
      <c r="F607" s="181">
        <v>5</v>
      </c>
      <c r="G607" s="2">
        <f>+G606+E607-F607</f>
        <v>267.09999999999997</v>
      </c>
      <c r="I607" s="526"/>
    </row>
    <row r="608" spans="1:13">
      <c r="A608" s="86">
        <v>44855</v>
      </c>
      <c r="B608" s="526" t="s">
        <v>627</v>
      </c>
      <c r="C608" s="526" t="s">
        <v>28</v>
      </c>
      <c r="D608" t="s">
        <v>16</v>
      </c>
      <c r="F608" s="160">
        <v>55.1</v>
      </c>
      <c r="G608" s="2">
        <f>+G607+E608-F608</f>
        <v>211.99999999999997</v>
      </c>
      <c r="I608" s="526"/>
    </row>
    <row r="609" spans="1:11">
      <c r="A609" s="86">
        <v>44855</v>
      </c>
      <c r="B609" s="526" t="s">
        <v>627</v>
      </c>
      <c r="C609" s="526" t="s">
        <v>28</v>
      </c>
      <c r="D609" t="s">
        <v>17</v>
      </c>
      <c r="F609" s="160">
        <v>7</v>
      </c>
      <c r="G609" s="2">
        <f>+G608+E609-F609</f>
        <v>204.99999999999997</v>
      </c>
      <c r="I609" s="526"/>
    </row>
    <row r="610" spans="1:11">
      <c r="A610" s="44">
        <v>44773</v>
      </c>
      <c r="B610" s="525" t="s">
        <v>14</v>
      </c>
      <c r="C610" s="525" t="s">
        <v>53</v>
      </c>
      <c r="D610" t="s">
        <v>16</v>
      </c>
      <c r="E610" s="26">
        <v>48.9</v>
      </c>
      <c r="G610" s="2">
        <f>+G609+E610-F610</f>
        <v>253.89999999999998</v>
      </c>
      <c r="I610" s="525"/>
    </row>
    <row r="611" spans="1:11">
      <c r="B611" s="526"/>
      <c r="C611" s="526"/>
      <c r="D611" t="s">
        <v>17</v>
      </c>
      <c r="E611" s="26">
        <v>8.1999999999999993</v>
      </c>
      <c r="G611" s="2">
        <f>+G610+E611-F611</f>
        <v>262.09999999999997</v>
      </c>
      <c r="I611" s="526"/>
    </row>
    <row r="612" spans="1:11">
      <c r="B612" s="526"/>
      <c r="C612" s="526"/>
      <c r="D612" t="s">
        <v>18</v>
      </c>
      <c r="E612" s="26">
        <v>60</v>
      </c>
      <c r="G612" s="2">
        <f>+G611+E612-F612</f>
        <v>322.09999999999997</v>
      </c>
    </row>
    <row r="613" spans="1:11">
      <c r="B613" s="526"/>
      <c r="C613" s="526"/>
      <c r="D613" t="s">
        <v>19</v>
      </c>
      <c r="E613" s="26">
        <v>5</v>
      </c>
      <c r="G613" s="2">
        <f>+G612+E613-F613</f>
        <v>327.09999999999997</v>
      </c>
    </row>
    <row r="614" spans="1:11">
      <c r="A614" s="86">
        <v>44855</v>
      </c>
      <c r="B614" s="526" t="s">
        <v>627</v>
      </c>
      <c r="C614" s="526" t="s">
        <v>53</v>
      </c>
      <c r="D614" t="s">
        <v>16</v>
      </c>
      <c r="F614" s="26">
        <v>48.9</v>
      </c>
      <c r="G614" s="2">
        <f t="shared" ref="G614:G677" si="9">+G613+E614-F614</f>
        <v>278.2</v>
      </c>
    </row>
    <row r="615" spans="1:11">
      <c r="A615" s="86">
        <v>44855</v>
      </c>
      <c r="B615" s="526" t="s">
        <v>627</v>
      </c>
      <c r="C615" s="526" t="s">
        <v>53</v>
      </c>
      <c r="D615" t="s">
        <v>17</v>
      </c>
      <c r="F615" s="26">
        <v>8.1999999999999993</v>
      </c>
      <c r="G615" s="2">
        <f t="shared" si="9"/>
        <v>270</v>
      </c>
    </row>
    <row r="616" spans="1:11">
      <c r="A616" s="7">
        <v>45211</v>
      </c>
      <c r="B616" s="526">
        <v>27626</v>
      </c>
      <c r="C616" s="526" t="s">
        <v>53</v>
      </c>
      <c r="D616" t="s">
        <v>18</v>
      </c>
      <c r="E616" s="240"/>
      <c r="F616" s="241">
        <v>60</v>
      </c>
      <c r="G616" s="2">
        <f t="shared" si="9"/>
        <v>210</v>
      </c>
    </row>
    <row r="617" spans="1:11">
      <c r="A617" s="7">
        <v>45211</v>
      </c>
      <c r="B617" s="526">
        <v>27626</v>
      </c>
      <c r="C617" s="526" t="s">
        <v>53</v>
      </c>
      <c r="D617" t="s">
        <v>19</v>
      </c>
      <c r="E617" s="240"/>
      <c r="F617" s="241">
        <v>5</v>
      </c>
      <c r="G617" s="2">
        <f t="shared" si="9"/>
        <v>205</v>
      </c>
    </row>
    <row r="618" spans="1:11">
      <c r="A618" s="44">
        <v>44773</v>
      </c>
      <c r="B618" s="525" t="s">
        <v>14</v>
      </c>
      <c r="C618" s="525" t="s">
        <v>30</v>
      </c>
      <c r="D618" t="s">
        <v>16</v>
      </c>
      <c r="E618" s="26">
        <v>48.7</v>
      </c>
      <c r="F618" s="26"/>
      <c r="G618" s="2">
        <f t="shared" si="9"/>
        <v>253.7</v>
      </c>
      <c r="K618" s="8"/>
    </row>
    <row r="619" spans="1:11">
      <c r="B619" s="526"/>
      <c r="C619" s="526"/>
      <c r="D619" t="s">
        <v>17</v>
      </c>
      <c r="E619" s="26">
        <v>4.9000000000000004</v>
      </c>
      <c r="F619" s="26"/>
      <c r="G619" s="2">
        <f t="shared" si="9"/>
        <v>258.59999999999997</v>
      </c>
      <c r="K619" s="8"/>
    </row>
    <row r="620" spans="1:11">
      <c r="B620" s="526"/>
      <c r="C620" s="526"/>
      <c r="D620" t="s">
        <v>18</v>
      </c>
      <c r="E620" s="26">
        <v>60</v>
      </c>
      <c r="F620" s="26"/>
      <c r="G620" s="2">
        <f t="shared" si="9"/>
        <v>318.59999999999997</v>
      </c>
      <c r="K620" s="8"/>
    </row>
    <row r="621" spans="1:11">
      <c r="B621" s="526"/>
      <c r="C621" s="526"/>
      <c r="D621" t="s">
        <v>19</v>
      </c>
      <c r="E621" s="26">
        <v>5</v>
      </c>
      <c r="F621" s="26"/>
      <c r="G621" s="2">
        <f t="shared" si="9"/>
        <v>323.59999999999997</v>
      </c>
      <c r="H621" s="525"/>
      <c r="J621" s="160"/>
      <c r="K621" s="8"/>
    </row>
    <row r="622" spans="1:11">
      <c r="A622" s="7">
        <v>45009</v>
      </c>
      <c r="B622" s="526">
        <v>26651</v>
      </c>
      <c r="C622" s="526" t="s">
        <v>30</v>
      </c>
      <c r="D622" t="s">
        <v>16</v>
      </c>
      <c r="F622" s="26">
        <v>48.7</v>
      </c>
      <c r="G622" s="2">
        <f t="shared" si="9"/>
        <v>274.89999999999998</v>
      </c>
      <c r="H622" s="525"/>
      <c r="J622" s="160"/>
      <c r="K622" s="8"/>
    </row>
    <row r="623" spans="1:11">
      <c r="A623" s="7">
        <v>45009</v>
      </c>
      <c r="B623" s="526">
        <v>26651</v>
      </c>
      <c r="C623" s="526" t="s">
        <v>30</v>
      </c>
      <c r="D623" t="s">
        <v>17</v>
      </c>
      <c r="F623" s="26">
        <v>4.9000000000000004</v>
      </c>
      <c r="G623" s="2">
        <f t="shared" si="9"/>
        <v>270</v>
      </c>
      <c r="H623" s="525"/>
      <c r="J623" s="160"/>
      <c r="K623" s="8"/>
    </row>
    <row r="624" spans="1:11">
      <c r="A624" s="7">
        <v>45211</v>
      </c>
      <c r="B624" s="526">
        <v>27626</v>
      </c>
      <c r="C624" s="526" t="s">
        <v>30</v>
      </c>
      <c r="D624" t="s">
        <v>18</v>
      </c>
      <c r="E624" s="240"/>
      <c r="F624" s="241">
        <v>60</v>
      </c>
      <c r="G624" s="2">
        <f t="shared" si="9"/>
        <v>210</v>
      </c>
      <c r="H624" s="525"/>
      <c r="J624" s="160"/>
      <c r="K624" s="8"/>
    </row>
    <row r="625" spans="1:12">
      <c r="A625" s="7">
        <v>45211</v>
      </c>
      <c r="B625" s="526">
        <v>27626</v>
      </c>
      <c r="C625" s="526" t="s">
        <v>30</v>
      </c>
      <c r="D625" t="s">
        <v>19</v>
      </c>
      <c r="E625" s="240"/>
      <c r="F625" s="241">
        <v>5</v>
      </c>
      <c r="G625" s="2">
        <f t="shared" si="9"/>
        <v>205</v>
      </c>
      <c r="H625" s="525"/>
      <c r="J625" s="160"/>
      <c r="K625" s="8"/>
    </row>
    <row r="626" spans="1:12">
      <c r="A626" s="88">
        <v>44895</v>
      </c>
      <c r="B626" s="525" t="s">
        <v>14</v>
      </c>
      <c r="C626" s="525" t="s">
        <v>33</v>
      </c>
      <c r="D626" t="s">
        <v>16</v>
      </c>
      <c r="E626" s="8">
        <v>54.4</v>
      </c>
      <c r="F626" s="26"/>
      <c r="G626" s="2">
        <f t="shared" si="9"/>
        <v>259.39999999999998</v>
      </c>
      <c r="H626" s="525"/>
      <c r="J626" s="148"/>
      <c r="K626" s="8"/>
    </row>
    <row r="627" spans="1:12">
      <c r="A627" s="86"/>
      <c r="B627" s="526"/>
      <c r="C627" s="526"/>
      <c r="D627" t="s">
        <v>17</v>
      </c>
      <c r="E627" s="8">
        <v>6.3</v>
      </c>
      <c r="F627" s="26"/>
      <c r="G627" s="2">
        <f t="shared" si="9"/>
        <v>265.7</v>
      </c>
      <c r="J627" s="148"/>
      <c r="K627" s="8"/>
    </row>
    <row r="628" spans="1:12">
      <c r="A628" s="86"/>
      <c r="B628" s="526"/>
      <c r="C628" s="526"/>
      <c r="D628" t="s">
        <v>18</v>
      </c>
      <c r="E628" s="2">
        <v>60</v>
      </c>
      <c r="F628" s="26"/>
      <c r="G628" s="2">
        <f t="shared" si="9"/>
        <v>325.7</v>
      </c>
      <c r="H628" s="525"/>
      <c r="J628" s="26"/>
      <c r="K628" s="8"/>
    </row>
    <row r="629" spans="1:12">
      <c r="A629" s="86"/>
      <c r="B629" s="526"/>
      <c r="C629" s="526"/>
      <c r="D629" t="s">
        <v>19</v>
      </c>
      <c r="E629" s="2">
        <v>5</v>
      </c>
      <c r="F629" s="26"/>
      <c r="G629" s="2">
        <f t="shared" si="9"/>
        <v>330.7</v>
      </c>
      <c r="L629" s="8"/>
    </row>
    <row r="630" spans="1:12">
      <c r="A630" s="7">
        <v>45009</v>
      </c>
      <c r="B630" s="526">
        <v>26651</v>
      </c>
      <c r="C630" s="526" t="s">
        <v>33</v>
      </c>
      <c r="D630" t="s">
        <v>16</v>
      </c>
      <c r="E630" s="2"/>
      <c r="F630" s="8">
        <v>54.4</v>
      </c>
      <c r="G630" s="2">
        <f t="shared" si="9"/>
        <v>276.3</v>
      </c>
    </row>
    <row r="631" spans="1:12">
      <c r="A631" s="7">
        <v>45009</v>
      </c>
      <c r="B631" s="526">
        <v>26651</v>
      </c>
      <c r="C631" s="526" t="s">
        <v>33</v>
      </c>
      <c r="D631" t="s">
        <v>17</v>
      </c>
      <c r="E631" s="2"/>
      <c r="F631" s="8">
        <v>6.3</v>
      </c>
      <c r="G631" s="2">
        <f t="shared" si="9"/>
        <v>270</v>
      </c>
    </row>
    <row r="632" spans="1:12">
      <c r="A632" s="7">
        <v>45211</v>
      </c>
      <c r="B632" s="526">
        <v>27626</v>
      </c>
      <c r="C632" s="526" t="s">
        <v>33</v>
      </c>
      <c r="D632" t="s">
        <v>18</v>
      </c>
      <c r="E632" s="240"/>
      <c r="F632" s="241">
        <v>60</v>
      </c>
      <c r="G632" s="2">
        <f t="shared" si="9"/>
        <v>210</v>
      </c>
    </row>
    <row r="633" spans="1:12">
      <c r="A633" s="7">
        <v>45211</v>
      </c>
      <c r="B633" s="526">
        <v>27626</v>
      </c>
      <c r="C633" s="526" t="s">
        <v>33</v>
      </c>
      <c r="D633" t="s">
        <v>19</v>
      </c>
      <c r="E633" s="240"/>
      <c r="F633" s="241">
        <v>5</v>
      </c>
      <c r="G633" s="2">
        <f t="shared" si="9"/>
        <v>205</v>
      </c>
    </row>
    <row r="634" spans="1:12">
      <c r="A634" s="44">
        <v>44926</v>
      </c>
      <c r="B634" s="525" t="s">
        <v>14</v>
      </c>
      <c r="C634" s="525" t="s">
        <v>34</v>
      </c>
      <c r="D634" t="s">
        <v>16</v>
      </c>
      <c r="E634" s="2">
        <v>62.2</v>
      </c>
      <c r="G634" s="2">
        <f t="shared" si="9"/>
        <v>267.2</v>
      </c>
      <c r="H634" s="525"/>
    </row>
    <row r="635" spans="1:12">
      <c r="A635" s="44"/>
      <c r="B635" s="525"/>
      <c r="C635" s="525"/>
      <c r="D635" t="s">
        <v>17</v>
      </c>
      <c r="E635" s="2">
        <v>5.7</v>
      </c>
      <c r="G635" s="2">
        <f t="shared" si="9"/>
        <v>272.89999999999998</v>
      </c>
      <c r="H635" s="526"/>
    </row>
    <row r="636" spans="1:12">
      <c r="A636" s="44"/>
      <c r="B636" s="525"/>
      <c r="C636" s="525"/>
      <c r="D636" t="s">
        <v>18</v>
      </c>
      <c r="E636" s="2">
        <v>60</v>
      </c>
      <c r="G636" s="2">
        <f t="shared" si="9"/>
        <v>332.9</v>
      </c>
      <c r="H636" s="525"/>
    </row>
    <row r="637" spans="1:12">
      <c r="A637" s="44"/>
      <c r="B637" s="525"/>
      <c r="C637" s="525"/>
      <c r="D637" t="s">
        <v>19</v>
      </c>
      <c r="E637" s="2">
        <v>5</v>
      </c>
      <c r="G637" s="2">
        <f t="shared" si="9"/>
        <v>337.9</v>
      </c>
      <c r="H637" s="526"/>
    </row>
    <row r="638" spans="1:12">
      <c r="A638" s="7">
        <v>45009</v>
      </c>
      <c r="B638" s="526">
        <v>26651</v>
      </c>
      <c r="C638" s="526" t="s">
        <v>34</v>
      </c>
      <c r="D638" t="s">
        <v>16</v>
      </c>
      <c r="E638" s="2"/>
      <c r="F638" s="2">
        <v>62.2</v>
      </c>
      <c r="G638" s="2">
        <f t="shared" si="9"/>
        <v>275.7</v>
      </c>
      <c r="H638" s="526"/>
    </row>
    <row r="639" spans="1:12">
      <c r="A639" s="7">
        <v>45009</v>
      </c>
      <c r="B639" s="526">
        <v>26651</v>
      </c>
      <c r="C639" s="526" t="s">
        <v>34</v>
      </c>
      <c r="D639" t="s">
        <v>17</v>
      </c>
      <c r="E639" s="2"/>
      <c r="F639" s="2">
        <v>5.7</v>
      </c>
      <c r="G639" s="2">
        <f t="shared" si="9"/>
        <v>270</v>
      </c>
      <c r="H639" s="526"/>
    </row>
    <row r="640" spans="1:12">
      <c r="A640" s="7">
        <v>45211</v>
      </c>
      <c r="B640" s="526">
        <v>27626</v>
      </c>
      <c r="C640" s="526" t="s">
        <v>34</v>
      </c>
      <c r="D640" t="s">
        <v>18</v>
      </c>
      <c r="E640" s="240"/>
      <c r="F640" s="241">
        <v>60</v>
      </c>
      <c r="G640" s="2">
        <f t="shared" si="9"/>
        <v>210</v>
      </c>
      <c r="H640" s="526"/>
    </row>
    <row r="641" spans="1:13">
      <c r="A641" s="7">
        <v>45211</v>
      </c>
      <c r="B641" s="526">
        <v>27626</v>
      </c>
      <c r="C641" s="526" t="s">
        <v>34</v>
      </c>
      <c r="D641" t="s">
        <v>19</v>
      </c>
      <c r="E641" s="240"/>
      <c r="F641" s="241">
        <v>5</v>
      </c>
      <c r="G641" s="2">
        <f t="shared" si="9"/>
        <v>205</v>
      </c>
      <c r="H641" s="526"/>
    </row>
    <row r="642" spans="1:13">
      <c r="A642" s="44">
        <v>44957</v>
      </c>
      <c r="B642" s="525" t="s">
        <v>14</v>
      </c>
      <c r="C642" s="525" t="s">
        <v>15</v>
      </c>
      <c r="D642" t="s">
        <v>16</v>
      </c>
      <c r="E642" s="26">
        <v>56.3</v>
      </c>
      <c r="G642" s="2">
        <f t="shared" si="9"/>
        <v>261.3</v>
      </c>
      <c r="H642" s="525"/>
    </row>
    <row r="643" spans="1:13">
      <c r="B643" s="526"/>
      <c r="C643" s="526"/>
      <c r="D643" t="s">
        <v>17</v>
      </c>
      <c r="E643" s="26">
        <v>4.8</v>
      </c>
      <c r="G643" s="2">
        <f t="shared" si="9"/>
        <v>266.10000000000002</v>
      </c>
      <c r="H643" s="525"/>
    </row>
    <row r="644" spans="1:13">
      <c r="B644" s="526"/>
      <c r="C644" s="526"/>
      <c r="D644" t="s">
        <v>18</v>
      </c>
      <c r="E644" s="26">
        <v>60</v>
      </c>
      <c r="G644" s="2">
        <f t="shared" si="9"/>
        <v>326.10000000000002</v>
      </c>
      <c r="H644" s="525"/>
    </row>
    <row r="645" spans="1:13">
      <c r="B645" s="526"/>
      <c r="C645" s="526"/>
      <c r="D645" t="s">
        <v>19</v>
      </c>
      <c r="E645" s="26">
        <v>5</v>
      </c>
      <c r="G645" s="2">
        <f t="shared" si="9"/>
        <v>331.1</v>
      </c>
      <c r="H645" s="526"/>
    </row>
    <row r="646" spans="1:13">
      <c r="A646" s="7">
        <v>45009</v>
      </c>
      <c r="B646" s="526">
        <v>26651</v>
      </c>
      <c r="C646" s="526" t="s">
        <v>15</v>
      </c>
      <c r="D646" t="s">
        <v>16</v>
      </c>
      <c r="F646" s="26">
        <v>56.3</v>
      </c>
      <c r="G646" s="2">
        <f t="shared" si="9"/>
        <v>274.8</v>
      </c>
      <c r="H646" s="526"/>
    </row>
    <row r="647" spans="1:13">
      <c r="A647" s="7">
        <v>45009</v>
      </c>
      <c r="B647" s="526">
        <v>26651</v>
      </c>
      <c r="C647" s="526" t="s">
        <v>15</v>
      </c>
      <c r="D647" t="s">
        <v>17</v>
      </c>
      <c r="F647" s="26">
        <v>4.8</v>
      </c>
      <c r="G647" s="2">
        <f t="shared" si="9"/>
        <v>270</v>
      </c>
      <c r="H647" s="526"/>
    </row>
    <row r="648" spans="1:13">
      <c r="A648" s="7">
        <v>45211</v>
      </c>
      <c r="B648" s="526">
        <v>27626</v>
      </c>
      <c r="C648" s="526" t="s">
        <v>15</v>
      </c>
      <c r="D648" t="s">
        <v>18</v>
      </c>
      <c r="E648" s="240"/>
      <c r="F648" s="241">
        <v>60</v>
      </c>
      <c r="G648" s="2">
        <f t="shared" si="9"/>
        <v>210</v>
      </c>
      <c r="H648" s="526"/>
    </row>
    <row r="649" spans="1:13">
      <c r="A649" s="7">
        <v>45211</v>
      </c>
      <c r="B649" s="526">
        <v>27626</v>
      </c>
      <c r="C649" s="526" t="s">
        <v>15</v>
      </c>
      <c r="D649" t="s">
        <v>19</v>
      </c>
      <c r="E649" s="240"/>
      <c r="F649" s="241">
        <v>5</v>
      </c>
      <c r="G649" s="2">
        <f t="shared" si="9"/>
        <v>205</v>
      </c>
      <c r="H649" s="526"/>
    </row>
    <row r="650" spans="1:13">
      <c r="A650" s="44">
        <v>44985</v>
      </c>
      <c r="B650" s="525" t="s">
        <v>14</v>
      </c>
      <c r="C650" s="525" t="s">
        <v>20</v>
      </c>
      <c r="D650" t="s">
        <v>16</v>
      </c>
      <c r="E650" s="26">
        <v>61.4</v>
      </c>
      <c r="G650" s="2">
        <f t="shared" si="9"/>
        <v>266.39999999999998</v>
      </c>
      <c r="H650" s="525"/>
    </row>
    <row r="651" spans="1:13">
      <c r="B651" s="526"/>
      <c r="C651" s="526"/>
      <c r="D651" t="s">
        <v>17</v>
      </c>
      <c r="E651" s="26">
        <v>1.2</v>
      </c>
      <c r="G651" s="2">
        <f t="shared" si="9"/>
        <v>267.59999999999997</v>
      </c>
      <c r="H651" s="526"/>
      <c r="J651" s="26"/>
      <c r="K651" s="2"/>
    </row>
    <row r="652" spans="1:13">
      <c r="B652" s="526"/>
      <c r="C652" s="526"/>
      <c r="D652" t="s">
        <v>18</v>
      </c>
      <c r="E652" s="26">
        <v>56</v>
      </c>
      <c r="G652" s="2">
        <f t="shared" si="9"/>
        <v>323.59999999999997</v>
      </c>
      <c r="H652" s="525"/>
      <c r="M652" s="2"/>
    </row>
    <row r="653" spans="1:13">
      <c r="B653" s="526"/>
      <c r="C653" s="526"/>
      <c r="D653" t="s">
        <v>19</v>
      </c>
      <c r="E653" s="26">
        <v>5</v>
      </c>
      <c r="G653" s="2">
        <f t="shared" si="9"/>
        <v>328.59999999999997</v>
      </c>
      <c r="H653" s="525"/>
      <c r="M653" s="160"/>
    </row>
    <row r="654" spans="1:13">
      <c r="A654" s="7">
        <v>45009</v>
      </c>
      <c r="B654" s="526">
        <v>26651</v>
      </c>
      <c r="C654" s="526" t="s">
        <v>20</v>
      </c>
      <c r="D654" t="s">
        <v>16</v>
      </c>
      <c r="F654" s="26">
        <v>61.4</v>
      </c>
      <c r="G654" s="2">
        <f t="shared" si="9"/>
        <v>267.2</v>
      </c>
    </row>
    <row r="655" spans="1:13">
      <c r="A655" s="7">
        <v>45009</v>
      </c>
      <c r="B655" s="526">
        <v>26651</v>
      </c>
      <c r="C655" s="526" t="s">
        <v>20</v>
      </c>
      <c r="D655" t="s">
        <v>17</v>
      </c>
      <c r="F655" s="26">
        <v>1.2</v>
      </c>
      <c r="G655" s="2">
        <f t="shared" si="9"/>
        <v>266</v>
      </c>
    </row>
    <row r="656" spans="1:13">
      <c r="A656" s="7">
        <v>45211</v>
      </c>
      <c r="B656" s="526">
        <v>27626</v>
      </c>
      <c r="C656" s="526" t="s">
        <v>20</v>
      </c>
      <c r="D656" t="s">
        <v>18</v>
      </c>
      <c r="E656" s="240"/>
      <c r="F656" s="241">
        <v>56</v>
      </c>
      <c r="G656" s="2">
        <f t="shared" si="9"/>
        <v>210</v>
      </c>
      <c r="J656" s="526"/>
      <c r="L656" s="148"/>
    </row>
    <row r="657" spans="1:13">
      <c r="A657" s="7">
        <v>45211</v>
      </c>
      <c r="B657" s="526">
        <v>27626</v>
      </c>
      <c r="C657" s="526" t="s">
        <v>20</v>
      </c>
      <c r="D657" t="s">
        <v>19</v>
      </c>
      <c r="E657" s="240"/>
      <c r="F657" s="241">
        <v>5</v>
      </c>
      <c r="G657" s="2">
        <f t="shared" si="9"/>
        <v>205</v>
      </c>
      <c r="J657" s="526"/>
      <c r="L657" s="148"/>
    </row>
    <row r="658" spans="1:13">
      <c r="A658" s="44">
        <v>45016</v>
      </c>
      <c r="B658" s="525" t="s">
        <v>14</v>
      </c>
      <c r="C658" s="525" t="s">
        <v>23</v>
      </c>
      <c r="D658" t="s">
        <v>16</v>
      </c>
      <c r="E658" s="241">
        <v>62.7</v>
      </c>
      <c r="G658" s="2">
        <f t="shared" si="9"/>
        <v>267.7</v>
      </c>
      <c r="H658" s="526"/>
      <c r="J658" s="525"/>
      <c r="M658" s="26"/>
    </row>
    <row r="659" spans="1:13">
      <c r="B659" s="526"/>
      <c r="C659" s="526"/>
      <c r="D659" t="s">
        <v>17</v>
      </c>
      <c r="E659" s="241">
        <v>1.3</v>
      </c>
      <c r="G659" s="2">
        <f t="shared" si="9"/>
        <v>269</v>
      </c>
      <c r="H659" s="526"/>
      <c r="M659" s="26"/>
    </row>
    <row r="660" spans="1:13">
      <c r="B660" s="526"/>
      <c r="C660" s="526"/>
      <c r="D660" t="s">
        <v>18</v>
      </c>
      <c r="E660" s="241">
        <v>60</v>
      </c>
      <c r="G660" s="2">
        <f t="shared" si="9"/>
        <v>329</v>
      </c>
      <c r="J660" s="525"/>
      <c r="M660" s="26"/>
    </row>
    <row r="661" spans="1:13">
      <c r="B661" s="526"/>
      <c r="C661" s="526"/>
      <c r="D661" t="s">
        <v>19</v>
      </c>
      <c r="E661" s="241">
        <v>5</v>
      </c>
      <c r="G661" s="2">
        <f t="shared" si="9"/>
        <v>334</v>
      </c>
      <c r="J661" s="526"/>
      <c r="M661" s="26"/>
    </row>
    <row r="662" spans="1:13">
      <c r="B662" s="526"/>
      <c r="C662" s="526"/>
      <c r="D662" t="s">
        <v>74</v>
      </c>
      <c r="E662" s="240">
        <v>102.5</v>
      </c>
      <c r="G662" s="2">
        <f t="shared" si="9"/>
        <v>436.5</v>
      </c>
      <c r="H662" s="526"/>
      <c r="J662" s="525"/>
      <c r="M662" s="2"/>
    </row>
    <row r="663" spans="1:13">
      <c r="B663" s="526"/>
      <c r="C663" s="526"/>
      <c r="D663" t="s">
        <v>75</v>
      </c>
      <c r="E663" s="240">
        <v>102.5</v>
      </c>
      <c r="G663" s="2">
        <f t="shared" si="9"/>
        <v>539</v>
      </c>
      <c r="H663" s="526"/>
      <c r="M663" s="2"/>
    </row>
    <row r="664" spans="1:13">
      <c r="A664" s="7">
        <v>45140</v>
      </c>
      <c r="B664" s="526">
        <v>27292</v>
      </c>
      <c r="C664" s="526" t="s">
        <v>23</v>
      </c>
      <c r="D664" t="s">
        <v>16</v>
      </c>
      <c r="E664" s="240"/>
      <c r="F664" s="241">
        <v>62.7</v>
      </c>
      <c r="G664" s="2">
        <f t="shared" si="9"/>
        <v>476.3</v>
      </c>
      <c r="H664" s="526"/>
      <c r="I664" s="5"/>
      <c r="J664" s="525"/>
      <c r="M664" s="2"/>
    </row>
    <row r="665" spans="1:13">
      <c r="A665" s="7">
        <v>45140</v>
      </c>
      <c r="B665" s="526">
        <v>27292</v>
      </c>
      <c r="C665" s="526" t="s">
        <v>23</v>
      </c>
      <c r="D665" t="s">
        <v>17</v>
      </c>
      <c r="E665" s="240"/>
      <c r="F665" s="241">
        <v>1.3</v>
      </c>
      <c r="G665" s="2">
        <f t="shared" si="9"/>
        <v>475</v>
      </c>
      <c r="H665" s="525"/>
      <c r="M665" s="2"/>
    </row>
    <row r="666" spans="1:13">
      <c r="A666" s="7">
        <v>45211</v>
      </c>
      <c r="B666" s="526">
        <v>27626</v>
      </c>
      <c r="C666" s="526" t="s">
        <v>23</v>
      </c>
      <c r="D666" t="s">
        <v>18</v>
      </c>
      <c r="E666" s="240"/>
      <c r="F666" s="241">
        <v>60</v>
      </c>
      <c r="G666" s="2">
        <f t="shared" si="9"/>
        <v>415</v>
      </c>
      <c r="H666" s="525"/>
      <c r="M666" s="2"/>
    </row>
    <row r="667" spans="1:13">
      <c r="A667" s="7">
        <v>45211</v>
      </c>
      <c r="B667" s="526">
        <v>27626</v>
      </c>
      <c r="C667" s="526" t="s">
        <v>23</v>
      </c>
      <c r="D667" t="s">
        <v>19</v>
      </c>
      <c r="E667" s="240"/>
      <c r="F667" s="241">
        <v>5</v>
      </c>
      <c r="G667" s="2">
        <f t="shared" si="9"/>
        <v>410</v>
      </c>
      <c r="H667" s="525"/>
      <c r="M667" s="2"/>
    </row>
    <row r="668" spans="1:13">
      <c r="A668" s="88">
        <v>45046</v>
      </c>
      <c r="B668" s="525" t="s">
        <v>14</v>
      </c>
      <c r="C668" s="525" t="s">
        <v>24</v>
      </c>
      <c r="D668" t="s">
        <v>16</v>
      </c>
      <c r="E668" s="240">
        <v>65.599999999999994</v>
      </c>
      <c r="G668" s="2">
        <f t="shared" si="9"/>
        <v>475.6</v>
      </c>
      <c r="H668" s="526"/>
      <c r="J668" s="525"/>
      <c r="M668" s="26"/>
    </row>
    <row r="669" spans="1:13">
      <c r="A669" s="86"/>
      <c r="B669" s="526"/>
      <c r="C669" s="526"/>
      <c r="D669" t="s">
        <v>17</v>
      </c>
      <c r="E669" s="240">
        <v>1.5</v>
      </c>
      <c r="G669" s="2">
        <f t="shared" si="9"/>
        <v>477.1</v>
      </c>
      <c r="M669" s="26"/>
    </row>
    <row r="670" spans="1:13">
      <c r="A670" s="86"/>
      <c r="B670" s="526"/>
      <c r="C670" s="526"/>
      <c r="D670" t="s">
        <v>18</v>
      </c>
      <c r="E670" s="240">
        <v>60</v>
      </c>
      <c r="G670" s="2">
        <f t="shared" si="9"/>
        <v>537.1</v>
      </c>
      <c r="J670" s="525"/>
      <c r="M670" s="26"/>
    </row>
    <row r="671" spans="1:13">
      <c r="A671" s="86"/>
      <c r="B671" s="526"/>
      <c r="C671" s="526"/>
      <c r="D671" t="s">
        <v>19</v>
      </c>
      <c r="E671" s="240">
        <v>5</v>
      </c>
      <c r="G671" s="2">
        <f t="shared" si="9"/>
        <v>542.1</v>
      </c>
      <c r="M671" s="26"/>
    </row>
    <row r="672" spans="1:13">
      <c r="A672" s="7">
        <v>45140</v>
      </c>
      <c r="B672" s="526">
        <v>27292</v>
      </c>
      <c r="C672" s="526" t="s">
        <v>24</v>
      </c>
      <c r="D672" t="s">
        <v>16</v>
      </c>
      <c r="E672" s="240"/>
      <c r="F672" s="240">
        <v>65.599999999999994</v>
      </c>
      <c r="G672" s="2">
        <f t="shared" si="9"/>
        <v>476.5</v>
      </c>
      <c r="M672" s="241"/>
    </row>
    <row r="673" spans="1:13">
      <c r="A673" s="7">
        <v>45140</v>
      </c>
      <c r="B673" s="526">
        <v>27292</v>
      </c>
      <c r="C673" s="526" t="s">
        <v>24</v>
      </c>
      <c r="D673" t="s">
        <v>17</v>
      </c>
      <c r="E673" s="240"/>
      <c r="F673" s="240">
        <v>1.5</v>
      </c>
      <c r="G673" s="2">
        <f t="shared" si="9"/>
        <v>475</v>
      </c>
      <c r="M673" s="241"/>
    </row>
    <row r="674" spans="1:13">
      <c r="A674" s="88">
        <v>45077</v>
      </c>
      <c r="B674" s="525" t="s">
        <v>14</v>
      </c>
      <c r="C674" s="525" t="s">
        <v>25</v>
      </c>
      <c r="D674" t="s">
        <v>16</v>
      </c>
      <c r="E674" s="240">
        <v>60.6</v>
      </c>
      <c r="G674" s="2">
        <f t="shared" si="9"/>
        <v>535.6</v>
      </c>
    </row>
    <row r="675" spans="1:13">
      <c r="A675" s="86"/>
      <c r="B675" s="526"/>
      <c r="C675" s="526"/>
      <c r="D675" t="s">
        <v>17</v>
      </c>
      <c r="E675" s="240">
        <v>2.1</v>
      </c>
      <c r="G675" s="2">
        <f t="shared" si="9"/>
        <v>537.70000000000005</v>
      </c>
    </row>
    <row r="676" spans="1:13">
      <c r="A676" s="86"/>
      <c r="B676" s="526"/>
      <c r="C676" s="526"/>
      <c r="D676" t="s">
        <v>18</v>
      </c>
      <c r="E676" s="240">
        <v>60</v>
      </c>
      <c r="G676" s="2">
        <f t="shared" si="9"/>
        <v>597.70000000000005</v>
      </c>
      <c r="M676" s="241"/>
    </row>
    <row r="677" spans="1:13">
      <c r="A677" s="86"/>
      <c r="B677" s="526"/>
      <c r="C677" s="526"/>
      <c r="D677" t="s">
        <v>19</v>
      </c>
      <c r="E677" s="240">
        <v>5</v>
      </c>
      <c r="G677" s="2">
        <f t="shared" si="9"/>
        <v>602.70000000000005</v>
      </c>
      <c r="M677" s="241"/>
    </row>
    <row r="678" spans="1:13">
      <c r="A678" s="86"/>
      <c r="B678" s="526"/>
      <c r="C678" s="526"/>
      <c r="D678" t="s">
        <v>493</v>
      </c>
      <c r="E678" s="240">
        <v>10</v>
      </c>
      <c r="G678" s="2">
        <f t="shared" ref="G678:G710" si="10">+G677+E678-F678</f>
        <v>612.70000000000005</v>
      </c>
    </row>
    <row r="679" spans="1:13">
      <c r="A679" s="7">
        <v>45140</v>
      </c>
      <c r="B679" s="526">
        <v>27292</v>
      </c>
      <c r="C679" s="526" t="s">
        <v>25</v>
      </c>
      <c r="D679" t="s">
        <v>16</v>
      </c>
      <c r="E679" s="240"/>
      <c r="F679" s="240">
        <v>60.6</v>
      </c>
      <c r="G679" s="2">
        <f t="shared" si="10"/>
        <v>552.1</v>
      </c>
    </row>
    <row r="680" spans="1:13">
      <c r="A680" s="7">
        <v>45140</v>
      </c>
      <c r="B680" s="526">
        <v>27292</v>
      </c>
      <c r="C680" s="526" t="s">
        <v>25</v>
      </c>
      <c r="D680" t="s">
        <v>17</v>
      </c>
      <c r="E680" s="240"/>
      <c r="F680" s="240">
        <v>2.1</v>
      </c>
      <c r="G680" s="2">
        <f t="shared" si="10"/>
        <v>550</v>
      </c>
    </row>
    <row r="681" spans="1:13">
      <c r="A681" s="7">
        <v>45140</v>
      </c>
      <c r="B681" s="526">
        <v>27293</v>
      </c>
      <c r="C681" s="526" t="s">
        <v>25</v>
      </c>
      <c r="D681" t="s">
        <v>493</v>
      </c>
      <c r="E681" s="240"/>
      <c r="F681" s="240">
        <v>10</v>
      </c>
      <c r="G681" s="2">
        <f t="shared" si="10"/>
        <v>540</v>
      </c>
    </row>
    <row r="682" spans="1:13">
      <c r="A682" s="88">
        <v>45107</v>
      </c>
      <c r="B682" s="525" t="s">
        <v>14</v>
      </c>
      <c r="C682" s="525" t="s">
        <v>26</v>
      </c>
      <c r="D682" t="s">
        <v>16</v>
      </c>
      <c r="E682" s="240">
        <v>61.8</v>
      </c>
      <c r="G682" s="2">
        <f t="shared" si="10"/>
        <v>601.79999999999995</v>
      </c>
    </row>
    <row r="683" spans="1:13">
      <c r="A683" s="86"/>
      <c r="B683" s="526"/>
      <c r="C683" s="526"/>
      <c r="D683" t="s">
        <v>17</v>
      </c>
      <c r="E683" s="240">
        <v>2</v>
      </c>
      <c r="G683" s="2">
        <f t="shared" si="10"/>
        <v>603.79999999999995</v>
      </c>
    </row>
    <row r="684" spans="1:13">
      <c r="A684" s="86"/>
      <c r="B684" s="526"/>
      <c r="C684" s="526"/>
      <c r="D684" t="s">
        <v>18</v>
      </c>
      <c r="E684" s="240">
        <v>60</v>
      </c>
      <c r="G684" s="2">
        <f t="shared" si="10"/>
        <v>663.8</v>
      </c>
    </row>
    <row r="685" spans="1:13">
      <c r="A685" s="86"/>
      <c r="B685" s="526"/>
      <c r="C685" s="526"/>
      <c r="D685" t="s">
        <v>19</v>
      </c>
      <c r="E685" s="240">
        <v>5</v>
      </c>
      <c r="G685" s="2">
        <f t="shared" si="10"/>
        <v>668.8</v>
      </c>
      <c r="M685" s="240"/>
    </row>
    <row r="686" spans="1:13">
      <c r="A686" s="7">
        <v>45140</v>
      </c>
      <c r="B686" s="526">
        <v>27292</v>
      </c>
      <c r="C686" s="526" t="s">
        <v>26</v>
      </c>
      <c r="D686" t="s">
        <v>16</v>
      </c>
      <c r="F686" s="240">
        <v>61.8</v>
      </c>
      <c r="G686" s="2">
        <f t="shared" si="10"/>
        <v>607</v>
      </c>
      <c r="M686" s="240"/>
    </row>
    <row r="687" spans="1:13">
      <c r="A687" s="7">
        <v>45140</v>
      </c>
      <c r="B687" s="526">
        <v>27292</v>
      </c>
      <c r="C687" s="526" t="s">
        <v>26</v>
      </c>
      <c r="D687" t="s">
        <v>17</v>
      </c>
      <c r="F687" s="240">
        <v>2</v>
      </c>
      <c r="G687" s="2">
        <f t="shared" si="10"/>
        <v>605</v>
      </c>
    </row>
    <row r="688" spans="1:13">
      <c r="A688" s="88">
        <v>45138</v>
      </c>
      <c r="B688" s="525" t="s">
        <v>14</v>
      </c>
      <c r="C688" s="525" t="s">
        <v>27</v>
      </c>
      <c r="D688" t="s">
        <v>16</v>
      </c>
      <c r="E688" s="240">
        <v>58.2</v>
      </c>
      <c r="G688" s="2">
        <f t="shared" si="10"/>
        <v>663.2</v>
      </c>
    </row>
    <row r="689" spans="1:13">
      <c r="A689" s="86"/>
      <c r="B689" s="526"/>
      <c r="C689" s="526"/>
      <c r="D689" t="s">
        <v>17</v>
      </c>
      <c r="E689" s="240">
        <v>2</v>
      </c>
      <c r="G689" s="2">
        <f t="shared" si="10"/>
        <v>665.2</v>
      </c>
      <c r="M689" s="240"/>
    </row>
    <row r="690" spans="1:13">
      <c r="A690" s="86"/>
      <c r="B690" s="526"/>
      <c r="C690" s="526"/>
      <c r="D690" t="s">
        <v>18</v>
      </c>
      <c r="E690" s="240">
        <v>60</v>
      </c>
      <c r="G690" s="2">
        <f t="shared" si="10"/>
        <v>725.2</v>
      </c>
      <c r="M690" s="240"/>
    </row>
    <row r="691" spans="1:13">
      <c r="A691" s="86"/>
      <c r="B691" s="526"/>
      <c r="C691" s="526"/>
      <c r="D691" t="s">
        <v>19</v>
      </c>
      <c r="E691" s="240">
        <v>5</v>
      </c>
      <c r="G691" s="2">
        <f t="shared" si="10"/>
        <v>730.2</v>
      </c>
    </row>
    <row r="692" spans="1:13">
      <c r="A692" s="86"/>
      <c r="B692" s="526"/>
      <c r="C692" s="526"/>
      <c r="D692" t="s">
        <v>136</v>
      </c>
      <c r="E692" s="240">
        <v>102.5</v>
      </c>
      <c r="G692" s="2">
        <f t="shared" si="10"/>
        <v>832.7</v>
      </c>
    </row>
    <row r="693" spans="1:13">
      <c r="A693" s="86"/>
      <c r="B693" s="526"/>
      <c r="C693" s="526"/>
      <c r="D693" t="s">
        <v>137</v>
      </c>
      <c r="E693" s="240">
        <v>102.5</v>
      </c>
      <c r="G693" s="2">
        <f t="shared" si="10"/>
        <v>935.2</v>
      </c>
    </row>
    <row r="694" spans="1:13">
      <c r="A694" s="86">
        <v>45211</v>
      </c>
      <c r="B694" s="526">
        <v>27625</v>
      </c>
      <c r="C694" s="526" t="s">
        <v>27</v>
      </c>
      <c r="D694" t="s">
        <v>16</v>
      </c>
      <c r="E694" s="240"/>
      <c r="F694" s="160">
        <v>58.2</v>
      </c>
      <c r="G694" s="2">
        <f t="shared" si="10"/>
        <v>877</v>
      </c>
      <c r="I694" s="240"/>
    </row>
    <row r="695" spans="1:13">
      <c r="A695" s="86">
        <v>45211</v>
      </c>
      <c r="B695" s="526">
        <v>27625</v>
      </c>
      <c r="C695" s="526" t="s">
        <v>27</v>
      </c>
      <c r="D695" t="s">
        <v>17</v>
      </c>
      <c r="E695" s="240"/>
      <c r="F695" s="160">
        <v>2</v>
      </c>
      <c r="G695" s="2">
        <f t="shared" si="10"/>
        <v>875</v>
      </c>
      <c r="I695" s="240"/>
      <c r="L695" s="240"/>
    </row>
    <row r="696" spans="1:13">
      <c r="A696" s="88">
        <v>45169</v>
      </c>
      <c r="B696" s="525" t="s">
        <v>14</v>
      </c>
      <c r="C696" s="525" t="s">
        <v>28</v>
      </c>
      <c r="D696" t="s">
        <v>16</v>
      </c>
      <c r="E696" s="240">
        <v>55.6</v>
      </c>
      <c r="G696" s="2">
        <f t="shared" si="10"/>
        <v>930.6</v>
      </c>
      <c r="J696" s="542" t="s">
        <v>628</v>
      </c>
      <c r="K696" s="542"/>
      <c r="L696" s="542"/>
    </row>
    <row r="697" spans="1:13">
      <c r="A697" s="86"/>
      <c r="B697" s="526"/>
      <c r="C697" s="526"/>
      <c r="D697" t="s">
        <v>17</v>
      </c>
      <c r="E697" s="240">
        <v>2.2999999999999998</v>
      </c>
      <c r="G697" s="2">
        <f t="shared" si="10"/>
        <v>932.9</v>
      </c>
      <c r="I697" s="5">
        <v>2022</v>
      </c>
      <c r="J697" s="525" t="s">
        <v>28</v>
      </c>
      <c r="K697" t="s">
        <v>571</v>
      </c>
      <c r="L697" s="148">
        <v>102.5</v>
      </c>
      <c r="M697" s="240"/>
    </row>
    <row r="698" spans="1:13">
      <c r="A698" s="86"/>
      <c r="B698" s="526"/>
      <c r="C698" s="526"/>
      <c r="D698" t="s">
        <v>18</v>
      </c>
      <c r="E698" s="240">
        <v>60</v>
      </c>
      <c r="G698" s="2">
        <f t="shared" si="10"/>
        <v>992.9</v>
      </c>
      <c r="J698" s="526"/>
      <c r="K698" t="s">
        <v>167</v>
      </c>
      <c r="L698" s="148">
        <v>102.5</v>
      </c>
      <c r="M698" s="240"/>
    </row>
    <row r="699" spans="1:13">
      <c r="A699" s="86"/>
      <c r="B699" s="526"/>
      <c r="C699" s="526"/>
      <c r="D699" t="s">
        <v>19</v>
      </c>
      <c r="E699" s="240">
        <v>5</v>
      </c>
      <c r="G699" s="2">
        <f t="shared" si="10"/>
        <v>997.9</v>
      </c>
      <c r="I699" s="5">
        <v>2023</v>
      </c>
      <c r="J699" s="525" t="s">
        <v>23</v>
      </c>
      <c r="K699" t="s">
        <v>74</v>
      </c>
      <c r="L699" s="240">
        <v>102.5</v>
      </c>
      <c r="M699" s="240"/>
    </row>
    <row r="700" spans="1:13">
      <c r="B700" s="526"/>
      <c r="C700" s="526"/>
      <c r="D700" t="s">
        <v>66</v>
      </c>
      <c r="E700" s="26">
        <v>15</v>
      </c>
      <c r="G700" s="2">
        <f t="shared" si="10"/>
        <v>1012.9</v>
      </c>
      <c r="K700" t="s">
        <v>75</v>
      </c>
      <c r="L700" s="240">
        <v>102.5</v>
      </c>
    </row>
    <row r="701" spans="1:13">
      <c r="A701" s="86">
        <v>45211</v>
      </c>
      <c r="B701" s="526">
        <v>27625</v>
      </c>
      <c r="C701" s="526" t="s">
        <v>28</v>
      </c>
      <c r="D701" t="s">
        <v>16</v>
      </c>
      <c r="F701" s="160">
        <v>55.6</v>
      </c>
      <c r="G701" s="2">
        <f t="shared" si="10"/>
        <v>957.3</v>
      </c>
      <c r="J701" s="525" t="s">
        <v>24</v>
      </c>
      <c r="K701" t="s">
        <v>18</v>
      </c>
      <c r="L701" s="240">
        <v>60</v>
      </c>
    </row>
    <row r="702" spans="1:13">
      <c r="A702" s="86">
        <v>45211</v>
      </c>
      <c r="B702" s="526">
        <v>27625</v>
      </c>
      <c r="C702" s="526" t="s">
        <v>28</v>
      </c>
      <c r="D702" t="s">
        <v>17</v>
      </c>
      <c r="F702" s="160">
        <v>2.2999999999999998</v>
      </c>
      <c r="G702" s="2">
        <f t="shared" si="10"/>
        <v>955</v>
      </c>
      <c r="K702" t="s">
        <v>19</v>
      </c>
      <c r="L702" s="240">
        <v>5</v>
      </c>
    </row>
    <row r="703" spans="1:13">
      <c r="A703" s="44">
        <v>45199</v>
      </c>
      <c r="B703" s="525" t="s">
        <v>14</v>
      </c>
      <c r="C703" s="525" t="s">
        <v>53</v>
      </c>
      <c r="D703" t="s">
        <v>16</v>
      </c>
      <c r="E703" s="240">
        <v>55.4</v>
      </c>
      <c r="G703" s="2">
        <f t="shared" si="10"/>
        <v>1010.4</v>
      </c>
      <c r="J703" s="525" t="s">
        <v>25</v>
      </c>
      <c r="K703" t="s">
        <v>18</v>
      </c>
      <c r="L703" s="240">
        <v>60</v>
      </c>
    </row>
    <row r="704" spans="1:13">
      <c r="A704" s="86"/>
      <c r="B704" s="526"/>
      <c r="C704" s="526"/>
      <c r="D704" t="s">
        <v>17</v>
      </c>
      <c r="E704" s="240">
        <v>2</v>
      </c>
      <c r="G704" s="2">
        <f t="shared" si="10"/>
        <v>1012.4</v>
      </c>
      <c r="J704" s="526"/>
      <c r="K704" t="s">
        <v>19</v>
      </c>
      <c r="L704" s="240">
        <v>5</v>
      </c>
      <c r="M704" s="26"/>
    </row>
    <row r="705" spans="1:14">
      <c r="A705" s="86"/>
      <c r="B705" s="526"/>
      <c r="C705" s="526"/>
      <c r="D705" t="s">
        <v>18</v>
      </c>
      <c r="E705" s="240">
        <v>60</v>
      </c>
      <c r="G705" s="2">
        <f t="shared" si="10"/>
        <v>1072.4000000000001</v>
      </c>
      <c r="J705" s="525" t="s">
        <v>26</v>
      </c>
      <c r="K705" t="s">
        <v>18</v>
      </c>
      <c r="L705" s="240">
        <v>60</v>
      </c>
      <c r="N705" s="26"/>
    </row>
    <row r="706" spans="1:14">
      <c r="A706" s="86"/>
      <c r="B706" s="526"/>
      <c r="C706" s="526"/>
      <c r="D706" t="s">
        <v>19</v>
      </c>
      <c r="E706" s="240">
        <v>5</v>
      </c>
      <c r="G706" s="2">
        <f t="shared" si="10"/>
        <v>1077.4000000000001</v>
      </c>
      <c r="J706" s="526"/>
      <c r="K706" t="s">
        <v>19</v>
      </c>
      <c r="L706" s="240">
        <v>5</v>
      </c>
    </row>
    <row r="707" spans="1:14">
      <c r="A707" s="299"/>
      <c r="B707" s="60"/>
      <c r="C707" s="60"/>
      <c r="D707" t="s">
        <v>77</v>
      </c>
      <c r="E707" s="240">
        <v>10</v>
      </c>
      <c r="G707" s="2">
        <f t="shared" si="10"/>
        <v>1087.4000000000001</v>
      </c>
      <c r="J707" s="525" t="s">
        <v>27</v>
      </c>
      <c r="K707" t="s">
        <v>18</v>
      </c>
      <c r="L707" s="240">
        <v>60</v>
      </c>
    </row>
    <row r="708" spans="1:14">
      <c r="A708" s="299"/>
      <c r="B708" s="60"/>
      <c r="C708" s="60"/>
      <c r="D708" t="s">
        <v>105</v>
      </c>
      <c r="E708" s="240">
        <v>10</v>
      </c>
      <c r="G708" s="2">
        <f t="shared" si="10"/>
        <v>1097.4000000000001</v>
      </c>
      <c r="J708" s="526"/>
      <c r="K708" t="s">
        <v>19</v>
      </c>
      <c r="L708" s="240">
        <v>5</v>
      </c>
    </row>
    <row r="709" spans="1:14">
      <c r="A709" s="44">
        <v>45230</v>
      </c>
      <c r="B709" s="525" t="s">
        <v>14</v>
      </c>
      <c r="C709" s="525" t="s">
        <v>30</v>
      </c>
      <c r="D709" t="s">
        <v>16</v>
      </c>
      <c r="E709" s="26">
        <v>53.9</v>
      </c>
      <c r="G709" s="2">
        <f t="shared" si="10"/>
        <v>1151.3000000000002</v>
      </c>
      <c r="J709" s="525"/>
      <c r="K709" t="s">
        <v>136</v>
      </c>
      <c r="L709" s="240">
        <v>102.5</v>
      </c>
    </row>
    <row r="710" spans="1:14">
      <c r="B710" s="526"/>
      <c r="C710" s="526"/>
      <c r="D710" t="s">
        <v>17</v>
      </c>
      <c r="E710" s="26">
        <v>2</v>
      </c>
      <c r="G710" s="2">
        <f t="shared" si="10"/>
        <v>1153.3000000000002</v>
      </c>
      <c r="J710" s="526"/>
      <c r="K710" t="s">
        <v>137</v>
      </c>
      <c r="L710" s="240">
        <v>102.5</v>
      </c>
    </row>
    <row r="711" spans="1:14">
      <c r="B711" s="526"/>
      <c r="C711" s="526"/>
      <c r="D711" t="s">
        <v>18</v>
      </c>
      <c r="E711" s="240">
        <v>60</v>
      </c>
      <c r="G711" s="2">
        <f t="shared" ref="G651:G715" si="11">+G710+E711-F711</f>
        <v>1213.3000000000002</v>
      </c>
      <c r="J711" s="525" t="s">
        <v>28</v>
      </c>
      <c r="K711" t="s">
        <v>18</v>
      </c>
      <c r="L711" s="240">
        <v>60</v>
      </c>
    </row>
    <row r="712" spans="1:14">
      <c r="B712" s="526"/>
      <c r="C712" s="526"/>
      <c r="D712" t="s">
        <v>19</v>
      </c>
      <c r="E712" s="240">
        <v>5</v>
      </c>
      <c r="G712" s="2">
        <f t="shared" si="11"/>
        <v>1218.3000000000002</v>
      </c>
      <c r="J712" s="526"/>
      <c r="K712" t="s">
        <v>19</v>
      </c>
      <c r="L712" s="240">
        <v>5</v>
      </c>
    </row>
    <row r="713" spans="1:14">
      <c r="A713" s="88">
        <v>45260</v>
      </c>
      <c r="B713" s="525" t="s">
        <v>14</v>
      </c>
      <c r="C713" s="525" t="s">
        <v>33</v>
      </c>
      <c r="D713" t="s">
        <v>16</v>
      </c>
      <c r="E713" s="26">
        <v>58.5</v>
      </c>
      <c r="G713" s="2">
        <f t="shared" si="11"/>
        <v>1276.8000000000002</v>
      </c>
      <c r="J713" s="526"/>
      <c r="K713" t="s">
        <v>66</v>
      </c>
      <c r="L713" s="26">
        <v>15</v>
      </c>
    </row>
    <row r="714" spans="1:14">
      <c r="A714"/>
      <c r="B714" s="526"/>
      <c r="C714" s="526"/>
      <c r="D714" t="s">
        <v>17</v>
      </c>
      <c r="E714" s="26">
        <v>5</v>
      </c>
      <c r="G714" s="2">
        <f t="shared" si="11"/>
        <v>1281.8000000000002</v>
      </c>
      <c r="J714" s="525" t="s">
        <v>53</v>
      </c>
      <c r="K714" t="s">
        <v>16</v>
      </c>
      <c r="L714" s="240">
        <v>55.4</v>
      </c>
    </row>
    <row r="715" spans="1:14">
      <c r="A715"/>
      <c r="B715" s="526"/>
      <c r="C715" s="526"/>
      <c r="D715" t="s">
        <v>18</v>
      </c>
      <c r="E715" s="240">
        <v>60</v>
      </c>
      <c r="G715" s="2">
        <f t="shared" si="11"/>
        <v>1341.8000000000002</v>
      </c>
      <c r="I715" s="240"/>
      <c r="J715" s="526"/>
      <c r="K715" t="s">
        <v>17</v>
      </c>
      <c r="L715" s="240">
        <v>2</v>
      </c>
    </row>
    <row r="716" spans="1:14">
      <c r="A716"/>
      <c r="B716" s="526"/>
      <c r="C716" s="526"/>
      <c r="D716" t="s">
        <v>19</v>
      </c>
      <c r="E716" s="240">
        <v>5</v>
      </c>
      <c r="G716" s="2">
        <f t="shared" ref="G716:G779" si="12">+G715+E716-F716</f>
        <v>1346.8000000000002</v>
      </c>
      <c r="I716" s="240"/>
      <c r="J716" s="526"/>
      <c r="K716" t="s">
        <v>18</v>
      </c>
      <c r="L716" s="240">
        <v>60</v>
      </c>
    </row>
    <row r="717" spans="1:14">
      <c r="A717" s="44">
        <v>45291</v>
      </c>
      <c r="B717" s="525" t="s">
        <v>14</v>
      </c>
      <c r="C717" s="525" t="s">
        <v>34</v>
      </c>
      <c r="D717" t="s">
        <v>16</v>
      </c>
      <c r="E717" s="26">
        <v>62.5</v>
      </c>
      <c r="G717" s="2">
        <f t="shared" si="12"/>
        <v>1409.3000000000002</v>
      </c>
      <c r="I717" s="240"/>
      <c r="J717" s="526"/>
      <c r="K717" t="s">
        <v>19</v>
      </c>
      <c r="L717" s="240">
        <v>5</v>
      </c>
    </row>
    <row r="718" spans="1:14">
      <c r="B718" s="526"/>
      <c r="C718" s="526"/>
      <c r="D718" t="s">
        <v>17</v>
      </c>
      <c r="E718" s="2">
        <v>5</v>
      </c>
      <c r="G718" s="2">
        <f t="shared" si="12"/>
        <v>1414.3000000000002</v>
      </c>
      <c r="I718" s="240"/>
      <c r="J718" s="60"/>
      <c r="K718" t="s">
        <v>77</v>
      </c>
      <c r="L718" s="240">
        <v>10</v>
      </c>
    </row>
    <row r="719" spans="1:14">
      <c r="B719" s="526"/>
      <c r="C719" s="526"/>
      <c r="D719" t="s">
        <v>18</v>
      </c>
      <c r="E719" s="240">
        <v>60</v>
      </c>
      <c r="G719" s="2">
        <f t="shared" si="12"/>
        <v>1474.3000000000002</v>
      </c>
      <c r="J719" s="60"/>
      <c r="K719" t="s">
        <v>105</v>
      </c>
      <c r="L719" s="240">
        <v>10</v>
      </c>
    </row>
    <row r="720" spans="1:14">
      <c r="B720" s="526"/>
      <c r="C720" s="526"/>
      <c r="D720" t="s">
        <v>19</v>
      </c>
      <c r="E720" s="240">
        <v>5</v>
      </c>
      <c r="G720" s="2">
        <f t="shared" si="12"/>
        <v>1479.3000000000002</v>
      </c>
      <c r="J720" s="525" t="s">
        <v>30</v>
      </c>
      <c r="K720" t="s">
        <v>16</v>
      </c>
      <c r="L720" s="26">
        <v>53.9</v>
      </c>
    </row>
    <row r="721" spans="1:12">
      <c r="A721" s="88">
        <v>45322</v>
      </c>
      <c r="B721" s="525" t="s">
        <v>14</v>
      </c>
      <c r="C721" s="525" t="s">
        <v>15</v>
      </c>
      <c r="D721" t="s">
        <v>16</v>
      </c>
      <c r="E721" s="26">
        <v>69.8</v>
      </c>
      <c r="G721" s="2">
        <f t="shared" si="12"/>
        <v>1549.1000000000001</v>
      </c>
      <c r="J721" s="526"/>
      <c r="K721" t="s">
        <v>17</v>
      </c>
      <c r="L721" s="26">
        <v>2</v>
      </c>
    </row>
    <row r="722" spans="1:12">
      <c r="A722" s="86"/>
      <c r="B722" s="526"/>
      <c r="C722" s="526"/>
      <c r="D722" t="s">
        <v>17</v>
      </c>
      <c r="E722" s="26">
        <v>8.8000000000000007</v>
      </c>
      <c r="G722" s="2">
        <f t="shared" si="12"/>
        <v>1557.9</v>
      </c>
      <c r="J722" s="526"/>
      <c r="K722" t="s">
        <v>18</v>
      </c>
      <c r="L722" s="240">
        <v>60</v>
      </c>
    </row>
    <row r="723" spans="1:12">
      <c r="A723" s="86"/>
      <c r="B723" s="526"/>
      <c r="C723" s="526"/>
      <c r="D723" t="s">
        <v>18</v>
      </c>
      <c r="E723" s="240">
        <v>60</v>
      </c>
      <c r="G723" s="2">
        <f t="shared" si="12"/>
        <v>1617.9</v>
      </c>
      <c r="J723" s="526"/>
      <c r="K723" t="s">
        <v>19</v>
      </c>
      <c r="L723" s="240">
        <v>5</v>
      </c>
    </row>
    <row r="724" spans="1:12">
      <c r="A724" s="86"/>
      <c r="B724" s="526"/>
      <c r="C724" s="526"/>
      <c r="D724" t="s">
        <v>19</v>
      </c>
      <c r="E724" s="240">
        <v>5</v>
      </c>
      <c r="G724" s="2">
        <f t="shared" si="12"/>
        <v>1622.9</v>
      </c>
      <c r="J724" s="525" t="s">
        <v>33</v>
      </c>
      <c r="K724" t="s">
        <v>16</v>
      </c>
      <c r="L724" s="26">
        <v>58.5</v>
      </c>
    </row>
    <row r="725" spans="1:12">
      <c r="A725" s="88">
        <v>45351</v>
      </c>
      <c r="B725" s="525" t="s">
        <v>14</v>
      </c>
      <c r="C725" s="525" t="s">
        <v>20</v>
      </c>
      <c r="D725" t="s">
        <v>16</v>
      </c>
      <c r="E725" s="240">
        <v>72.3</v>
      </c>
      <c r="G725" s="2">
        <f t="shared" si="12"/>
        <v>1695.2</v>
      </c>
      <c r="J725" s="526"/>
      <c r="K725" t="s">
        <v>17</v>
      </c>
      <c r="L725" s="26">
        <v>5</v>
      </c>
    </row>
    <row r="726" spans="1:12">
      <c r="A726" s="86"/>
      <c r="B726" s="526"/>
      <c r="C726" s="526"/>
      <c r="D726" t="s">
        <v>17</v>
      </c>
      <c r="E726" s="240">
        <v>5</v>
      </c>
      <c r="G726" s="2">
        <f t="shared" si="12"/>
        <v>1700.2</v>
      </c>
      <c r="J726" s="526"/>
      <c r="K726" t="s">
        <v>18</v>
      </c>
      <c r="L726" s="240">
        <v>60</v>
      </c>
    </row>
    <row r="727" spans="1:12">
      <c r="A727" s="86"/>
      <c r="B727" s="526"/>
      <c r="C727" s="526"/>
      <c r="D727" t="s">
        <v>18</v>
      </c>
      <c r="E727" s="240">
        <v>58</v>
      </c>
      <c r="G727" s="2">
        <f t="shared" si="12"/>
        <v>1758.2</v>
      </c>
      <c r="J727" s="526"/>
      <c r="K727" t="s">
        <v>19</v>
      </c>
      <c r="L727" s="240">
        <v>5</v>
      </c>
    </row>
    <row r="728" spans="1:12">
      <c r="A728" s="86"/>
      <c r="B728" s="526"/>
      <c r="C728" s="526"/>
      <c r="D728" t="s">
        <v>19</v>
      </c>
      <c r="E728" s="240">
        <v>5</v>
      </c>
      <c r="G728" s="2">
        <f t="shared" si="12"/>
        <v>1763.2</v>
      </c>
      <c r="J728" s="525" t="s">
        <v>34</v>
      </c>
      <c r="K728" t="s">
        <v>16</v>
      </c>
      <c r="L728" s="26">
        <v>62.5</v>
      </c>
    </row>
    <row r="729" spans="1:12">
      <c r="A729" s="44">
        <v>45382</v>
      </c>
      <c r="B729" s="525" t="s">
        <v>14</v>
      </c>
      <c r="C729" s="525" t="s">
        <v>23</v>
      </c>
      <c r="D729" t="s">
        <v>16</v>
      </c>
      <c r="E729" s="240">
        <v>70</v>
      </c>
      <c r="G729" s="2">
        <f t="shared" si="12"/>
        <v>1833.2</v>
      </c>
      <c r="J729" s="526"/>
      <c r="K729" t="s">
        <v>17</v>
      </c>
      <c r="L729" s="2">
        <v>5</v>
      </c>
    </row>
    <row r="730" spans="1:12">
      <c r="B730" s="526"/>
      <c r="C730" s="526"/>
      <c r="D730" t="s">
        <v>17</v>
      </c>
      <c r="E730" s="240">
        <v>5</v>
      </c>
      <c r="G730" s="2">
        <f t="shared" si="12"/>
        <v>1838.2</v>
      </c>
      <c r="J730" s="526"/>
      <c r="K730" t="s">
        <v>18</v>
      </c>
      <c r="L730" s="240">
        <v>60</v>
      </c>
    </row>
    <row r="731" spans="1:12">
      <c r="B731" s="526"/>
      <c r="C731" s="526"/>
      <c r="D731" t="s">
        <v>18</v>
      </c>
      <c r="E731" s="240">
        <v>60</v>
      </c>
      <c r="G731" s="2">
        <f t="shared" si="12"/>
        <v>1898.2</v>
      </c>
      <c r="J731" s="526"/>
      <c r="K731" t="s">
        <v>19</v>
      </c>
      <c r="L731" s="240">
        <v>5</v>
      </c>
    </row>
    <row r="732" spans="1:12">
      <c r="B732" s="526"/>
      <c r="C732" s="526"/>
      <c r="D732" t="s">
        <v>19</v>
      </c>
      <c r="E732" s="240">
        <v>5</v>
      </c>
      <c r="G732" s="2">
        <f t="shared" si="12"/>
        <v>1903.2</v>
      </c>
      <c r="I732" s="5">
        <v>2024</v>
      </c>
      <c r="J732" s="525" t="s">
        <v>15</v>
      </c>
      <c r="K732" t="s">
        <v>16</v>
      </c>
      <c r="L732" s="26">
        <v>69.8</v>
      </c>
    </row>
    <row r="733" spans="1:12">
      <c r="B733" s="526"/>
      <c r="C733" s="526"/>
      <c r="D733" t="s">
        <v>198</v>
      </c>
      <c r="E733" s="240">
        <v>102.5</v>
      </c>
      <c r="G733" s="2">
        <f t="shared" si="12"/>
        <v>2005.7</v>
      </c>
      <c r="J733" s="526"/>
      <c r="K733" t="s">
        <v>17</v>
      </c>
      <c r="L733" s="26">
        <v>8.8000000000000007</v>
      </c>
    </row>
    <row r="734" spans="1:12">
      <c r="B734" s="526"/>
      <c r="C734" s="526"/>
      <c r="D734" t="s">
        <v>418</v>
      </c>
      <c r="E734" s="240">
        <v>102.5</v>
      </c>
      <c r="G734" s="2">
        <f t="shared" si="12"/>
        <v>2108.1999999999998</v>
      </c>
      <c r="J734" s="526"/>
      <c r="K734" t="s">
        <v>18</v>
      </c>
      <c r="L734" s="240">
        <v>60</v>
      </c>
    </row>
    <row r="735" spans="1:12">
      <c r="A735" s="44">
        <v>45412</v>
      </c>
      <c r="B735" s="525" t="s">
        <v>14</v>
      </c>
      <c r="C735" s="525" t="s">
        <v>24</v>
      </c>
      <c r="D735" t="s">
        <v>16</v>
      </c>
      <c r="E735" s="240">
        <v>69.599999999999994</v>
      </c>
      <c r="G735" s="2">
        <f t="shared" si="12"/>
        <v>2177.7999999999997</v>
      </c>
      <c r="J735" s="526"/>
      <c r="K735" t="s">
        <v>19</v>
      </c>
      <c r="L735" s="240">
        <v>5</v>
      </c>
    </row>
    <row r="736" spans="1:12">
      <c r="B736" s="526"/>
      <c r="C736" s="526"/>
      <c r="D736" t="s">
        <v>17</v>
      </c>
      <c r="E736" s="240">
        <v>5</v>
      </c>
      <c r="G736" s="2">
        <f t="shared" si="12"/>
        <v>2182.7999999999997</v>
      </c>
      <c r="J736" s="525" t="s">
        <v>20</v>
      </c>
      <c r="K736" t="s">
        <v>16</v>
      </c>
      <c r="L736" s="240">
        <v>72.3</v>
      </c>
    </row>
    <row r="737" spans="1:12">
      <c r="B737" s="526"/>
      <c r="C737" s="526"/>
      <c r="D737" t="s">
        <v>18</v>
      </c>
      <c r="E737" s="240">
        <v>60</v>
      </c>
      <c r="G737" s="2">
        <f t="shared" si="12"/>
        <v>2242.7999999999997</v>
      </c>
      <c r="J737" s="526"/>
      <c r="K737" t="s">
        <v>17</v>
      </c>
      <c r="L737" s="240">
        <v>5</v>
      </c>
    </row>
    <row r="738" spans="1:12">
      <c r="B738" s="526"/>
      <c r="C738" s="526"/>
      <c r="D738" t="s">
        <v>19</v>
      </c>
      <c r="E738" s="240">
        <v>5</v>
      </c>
      <c r="G738" s="2">
        <f t="shared" si="12"/>
        <v>2247.7999999999997</v>
      </c>
      <c r="J738" s="526"/>
      <c r="K738" t="s">
        <v>18</v>
      </c>
      <c r="L738" s="240">
        <v>58</v>
      </c>
    </row>
    <row r="739" spans="1:12">
      <c r="A739" s="44">
        <v>45443</v>
      </c>
      <c r="B739" s="525" t="s">
        <v>14</v>
      </c>
      <c r="C739" s="525" t="s">
        <v>25</v>
      </c>
      <c r="D739" t="s">
        <v>16</v>
      </c>
      <c r="E739" s="240">
        <v>63.3</v>
      </c>
      <c r="G739" s="2">
        <f t="shared" si="12"/>
        <v>2311.1</v>
      </c>
      <c r="J739" s="526"/>
      <c r="K739" t="s">
        <v>19</v>
      </c>
      <c r="L739" s="240">
        <v>5</v>
      </c>
    </row>
    <row r="740" spans="1:12">
      <c r="B740" s="526"/>
      <c r="C740" s="526"/>
      <c r="D740" t="s">
        <v>17</v>
      </c>
      <c r="E740" s="240">
        <v>5</v>
      </c>
      <c r="G740" s="2">
        <f t="shared" si="12"/>
        <v>2316.1</v>
      </c>
      <c r="J740" s="525" t="s">
        <v>23</v>
      </c>
      <c r="K740" t="s">
        <v>16</v>
      </c>
      <c r="L740" s="240">
        <v>70</v>
      </c>
    </row>
    <row r="741" spans="1:12">
      <c r="B741" s="526"/>
      <c r="C741" s="526"/>
      <c r="D741" t="s">
        <v>18</v>
      </c>
      <c r="E741" s="240">
        <v>60</v>
      </c>
      <c r="G741" s="2">
        <f t="shared" si="12"/>
        <v>2376.1</v>
      </c>
      <c r="J741" s="526"/>
      <c r="K741" t="s">
        <v>17</v>
      </c>
      <c r="L741" s="240">
        <v>5</v>
      </c>
    </row>
    <row r="742" spans="1:12">
      <c r="B742" s="526"/>
      <c r="C742" s="526"/>
      <c r="D742" t="s">
        <v>19</v>
      </c>
      <c r="E742" s="240">
        <v>5</v>
      </c>
      <c r="G742" s="2">
        <f t="shared" si="12"/>
        <v>2381.1</v>
      </c>
      <c r="J742" s="526"/>
      <c r="K742" t="s">
        <v>18</v>
      </c>
      <c r="L742" s="240">
        <v>60</v>
      </c>
    </row>
    <row r="743" spans="1:12">
      <c r="B743" s="526"/>
      <c r="C743" s="526"/>
      <c r="D743" t="s">
        <v>106</v>
      </c>
      <c r="E743" s="240">
        <v>10</v>
      </c>
      <c r="G743" s="2">
        <f t="shared" si="12"/>
        <v>2391.1</v>
      </c>
      <c r="J743" s="526"/>
      <c r="K743" t="s">
        <v>19</v>
      </c>
      <c r="L743" s="240">
        <v>5</v>
      </c>
    </row>
    <row r="744" spans="1:12">
      <c r="A744" s="88">
        <v>45473</v>
      </c>
      <c r="B744" s="525" t="s">
        <v>14</v>
      </c>
      <c r="C744" s="525" t="s">
        <v>26</v>
      </c>
      <c r="D744" t="s">
        <v>16</v>
      </c>
      <c r="E744" s="240">
        <v>61.5</v>
      </c>
      <c r="G744" s="2">
        <f t="shared" si="12"/>
        <v>2452.6</v>
      </c>
      <c r="J744" s="526"/>
      <c r="K744" t="s">
        <v>198</v>
      </c>
      <c r="L744" s="240">
        <v>102.5</v>
      </c>
    </row>
    <row r="745" spans="1:12">
      <c r="A745" s="86"/>
      <c r="B745" s="526"/>
      <c r="C745" s="526"/>
      <c r="D745" t="s">
        <v>17</v>
      </c>
      <c r="E745" s="240">
        <v>7</v>
      </c>
      <c r="G745" s="2">
        <f t="shared" si="12"/>
        <v>2459.6</v>
      </c>
      <c r="J745" s="526"/>
      <c r="K745" t="s">
        <v>418</v>
      </c>
      <c r="L745" s="240">
        <v>102.5</v>
      </c>
    </row>
    <row r="746" spans="1:12">
      <c r="A746" s="86"/>
      <c r="B746" s="526"/>
      <c r="C746" s="526"/>
      <c r="D746" t="s">
        <v>18</v>
      </c>
      <c r="E746" s="240">
        <v>60</v>
      </c>
      <c r="G746" s="2">
        <f t="shared" si="12"/>
        <v>2519.6</v>
      </c>
      <c r="J746" s="525" t="s">
        <v>24</v>
      </c>
      <c r="K746" t="s">
        <v>16</v>
      </c>
      <c r="L746" s="240">
        <v>69.599999999999994</v>
      </c>
    </row>
    <row r="747" spans="1:12">
      <c r="A747" s="86"/>
      <c r="B747" s="526"/>
      <c r="C747" s="526"/>
      <c r="D747" t="s">
        <v>19</v>
      </c>
      <c r="E747" s="240">
        <v>5</v>
      </c>
      <c r="G747" s="2">
        <f t="shared" si="12"/>
        <v>2524.6</v>
      </c>
      <c r="J747" s="526"/>
      <c r="K747" t="s">
        <v>17</v>
      </c>
      <c r="L747" s="240">
        <v>5</v>
      </c>
    </row>
    <row r="748" spans="1:12">
      <c r="A748" s="88">
        <v>45504</v>
      </c>
      <c r="B748" s="525" t="s">
        <v>14</v>
      </c>
      <c r="C748" s="525" t="s">
        <v>27</v>
      </c>
      <c r="D748" t="s">
        <v>16</v>
      </c>
      <c r="E748" s="240">
        <v>60.4</v>
      </c>
      <c r="G748" s="2">
        <f t="shared" si="12"/>
        <v>2585</v>
      </c>
      <c r="J748" s="526"/>
      <c r="K748" t="s">
        <v>18</v>
      </c>
      <c r="L748" s="240">
        <v>60</v>
      </c>
    </row>
    <row r="749" spans="1:12">
      <c r="A749" s="86"/>
      <c r="B749" s="526"/>
      <c r="C749" s="526"/>
      <c r="D749" t="s">
        <v>17</v>
      </c>
      <c r="E749" s="240">
        <v>7</v>
      </c>
      <c r="G749" s="2">
        <f t="shared" si="12"/>
        <v>2592</v>
      </c>
      <c r="J749" s="526"/>
      <c r="K749" t="s">
        <v>19</v>
      </c>
      <c r="L749" s="240">
        <v>5</v>
      </c>
    </row>
    <row r="750" spans="1:12">
      <c r="A750" s="86"/>
      <c r="B750" s="526"/>
      <c r="C750" s="526"/>
      <c r="D750" t="s">
        <v>18</v>
      </c>
      <c r="E750" s="240">
        <v>60</v>
      </c>
      <c r="G750" s="2">
        <f t="shared" si="12"/>
        <v>2652</v>
      </c>
      <c r="J750" s="525" t="s">
        <v>25</v>
      </c>
      <c r="K750" t="s">
        <v>16</v>
      </c>
      <c r="L750" s="240">
        <v>63.3</v>
      </c>
    </row>
    <row r="751" spans="1:12">
      <c r="A751" s="86"/>
      <c r="B751" s="526"/>
      <c r="C751" s="526"/>
      <c r="D751" t="s">
        <v>19</v>
      </c>
      <c r="E751" s="240">
        <v>5</v>
      </c>
      <c r="G751" s="2">
        <f t="shared" si="12"/>
        <v>2657</v>
      </c>
      <c r="J751" s="526"/>
      <c r="K751" t="s">
        <v>17</v>
      </c>
      <c r="L751" s="240">
        <v>5</v>
      </c>
    </row>
    <row r="752" spans="1:12">
      <c r="B752" s="526"/>
      <c r="C752" s="526"/>
      <c r="D752" t="s">
        <v>107</v>
      </c>
      <c r="E752" s="240">
        <v>250</v>
      </c>
      <c r="G752" s="2">
        <f t="shared" si="12"/>
        <v>2907</v>
      </c>
      <c r="J752" s="526"/>
      <c r="K752" t="s">
        <v>18</v>
      </c>
      <c r="L752" s="240">
        <v>60</v>
      </c>
    </row>
    <row r="753" spans="1:12">
      <c r="B753" s="526"/>
      <c r="C753" s="526"/>
      <c r="D753" t="s">
        <v>202</v>
      </c>
      <c r="E753" s="26">
        <v>102.5</v>
      </c>
      <c r="G753" s="2">
        <f t="shared" si="12"/>
        <v>3009.5</v>
      </c>
      <c r="J753" s="526"/>
      <c r="K753" t="s">
        <v>19</v>
      </c>
      <c r="L753" s="240">
        <v>5</v>
      </c>
    </row>
    <row r="754" spans="1:12">
      <c r="A754" s="44">
        <v>45535</v>
      </c>
      <c r="B754" s="525" t="s">
        <v>14</v>
      </c>
      <c r="C754" s="525" t="s">
        <v>81</v>
      </c>
      <c r="D754" t="s">
        <v>16</v>
      </c>
      <c r="E754" s="240">
        <v>60.6</v>
      </c>
      <c r="G754" s="2">
        <f t="shared" si="12"/>
        <v>3070.1</v>
      </c>
      <c r="J754" s="526"/>
      <c r="K754" t="s">
        <v>106</v>
      </c>
      <c r="L754" s="240">
        <v>10</v>
      </c>
    </row>
    <row r="755" spans="1:12">
      <c r="B755" s="526"/>
      <c r="C755" s="526"/>
      <c r="D755" t="s">
        <v>17</v>
      </c>
      <c r="E755" s="240">
        <v>7</v>
      </c>
      <c r="G755" s="2">
        <f t="shared" si="12"/>
        <v>3077.1</v>
      </c>
      <c r="J755" s="525" t="s">
        <v>26</v>
      </c>
      <c r="K755" t="s">
        <v>16</v>
      </c>
      <c r="L755" s="240">
        <v>61.5</v>
      </c>
    </row>
    <row r="756" spans="1:12">
      <c r="B756" s="526"/>
      <c r="C756" s="526"/>
      <c r="D756" t="s">
        <v>18</v>
      </c>
      <c r="E756" s="240">
        <v>60</v>
      </c>
      <c r="G756" s="2">
        <f t="shared" si="12"/>
        <v>3137.1</v>
      </c>
      <c r="J756" s="526"/>
      <c r="K756" t="s">
        <v>17</v>
      </c>
      <c r="L756" s="240">
        <v>7</v>
      </c>
    </row>
    <row r="757" spans="1:12">
      <c r="B757" s="526"/>
      <c r="C757" s="526"/>
      <c r="D757" t="s">
        <v>19</v>
      </c>
      <c r="E757" s="240">
        <v>5</v>
      </c>
      <c r="G757" s="2">
        <f t="shared" si="12"/>
        <v>3142.1</v>
      </c>
      <c r="J757" s="526"/>
      <c r="K757" t="s">
        <v>18</v>
      </c>
      <c r="L757" s="240">
        <v>60</v>
      </c>
    </row>
    <row r="758" spans="1:12">
      <c r="A758" s="88">
        <v>45565</v>
      </c>
      <c r="B758" s="525" t="s">
        <v>14</v>
      </c>
      <c r="C758" s="525" t="s">
        <v>53</v>
      </c>
      <c r="D758" t="s">
        <v>16</v>
      </c>
      <c r="E758" s="240">
        <v>60.9</v>
      </c>
      <c r="G758" s="2">
        <f t="shared" si="12"/>
        <v>3203</v>
      </c>
      <c r="J758" s="526"/>
      <c r="K758" t="s">
        <v>19</v>
      </c>
      <c r="L758" s="240">
        <v>5</v>
      </c>
    </row>
    <row r="759" spans="1:12">
      <c r="A759" s="86"/>
      <c r="B759" s="526"/>
      <c r="C759" s="526"/>
      <c r="D759" t="s">
        <v>17</v>
      </c>
      <c r="E759" s="240">
        <v>7</v>
      </c>
      <c r="G759" s="2">
        <f t="shared" si="12"/>
        <v>3210</v>
      </c>
      <c r="J759" s="525" t="s">
        <v>27</v>
      </c>
      <c r="K759" t="s">
        <v>16</v>
      </c>
      <c r="L759" s="240">
        <v>60.4</v>
      </c>
    </row>
    <row r="760" spans="1:12">
      <c r="A760" s="86"/>
      <c r="B760" s="526"/>
      <c r="C760" s="526"/>
      <c r="D760" t="s">
        <v>18</v>
      </c>
      <c r="E760" s="240">
        <v>60</v>
      </c>
      <c r="G760" s="2">
        <f t="shared" si="12"/>
        <v>3270</v>
      </c>
      <c r="J760" s="526"/>
      <c r="K760" t="s">
        <v>17</v>
      </c>
      <c r="L760" s="240">
        <v>7</v>
      </c>
    </row>
    <row r="761" spans="1:12">
      <c r="A761" s="86"/>
      <c r="B761" s="526"/>
      <c r="C761" s="526"/>
      <c r="D761" t="s">
        <v>19</v>
      </c>
      <c r="E761" s="240">
        <v>5</v>
      </c>
      <c r="G761" s="2">
        <f t="shared" si="12"/>
        <v>3275</v>
      </c>
      <c r="J761" s="526"/>
      <c r="K761" t="s">
        <v>18</v>
      </c>
      <c r="L761" s="240">
        <v>60</v>
      </c>
    </row>
    <row r="762" spans="1:12">
      <c r="A762" s="88">
        <v>45596</v>
      </c>
      <c r="B762" s="525" t="s">
        <v>14</v>
      </c>
      <c r="C762" s="525" t="s">
        <v>30</v>
      </c>
      <c r="D762" t="s">
        <v>16</v>
      </c>
      <c r="E762" s="240">
        <v>51.1</v>
      </c>
      <c r="G762" s="2">
        <f t="shared" si="12"/>
        <v>3326.1</v>
      </c>
      <c r="J762" s="526"/>
      <c r="K762" t="s">
        <v>19</v>
      </c>
      <c r="L762" s="240">
        <v>5</v>
      </c>
    </row>
    <row r="763" spans="1:12">
      <c r="A763" s="86"/>
      <c r="B763" s="526"/>
      <c r="C763" s="526"/>
      <c r="D763" t="s">
        <v>17</v>
      </c>
      <c r="E763" s="240">
        <v>7</v>
      </c>
      <c r="G763" s="2">
        <f t="shared" si="12"/>
        <v>3333.1</v>
      </c>
      <c r="J763" s="526"/>
      <c r="K763" t="s">
        <v>107</v>
      </c>
      <c r="L763" s="240">
        <v>250</v>
      </c>
    </row>
    <row r="764" spans="1:12">
      <c r="A764" s="86"/>
      <c r="B764" s="526"/>
      <c r="C764" s="526"/>
      <c r="D764" t="s">
        <v>18</v>
      </c>
      <c r="E764" s="240">
        <v>60</v>
      </c>
      <c r="G764" s="2">
        <f t="shared" si="12"/>
        <v>3393.1</v>
      </c>
      <c r="J764" s="526"/>
      <c r="K764" t="s">
        <v>202</v>
      </c>
      <c r="L764" s="26">
        <v>102.5</v>
      </c>
    </row>
    <row r="765" spans="1:12">
      <c r="A765" s="86"/>
      <c r="B765" s="526"/>
      <c r="C765" s="526"/>
      <c r="D765" t="s">
        <v>19</v>
      </c>
      <c r="E765" s="240">
        <v>5</v>
      </c>
      <c r="G765" s="2">
        <f t="shared" si="12"/>
        <v>3398.1</v>
      </c>
      <c r="J765" s="525" t="s">
        <v>81</v>
      </c>
      <c r="K765" t="s">
        <v>16</v>
      </c>
      <c r="L765" s="240">
        <v>60.6</v>
      </c>
    </row>
    <row r="766" spans="1:12">
      <c r="A766" s="88">
        <v>45626</v>
      </c>
      <c r="B766" s="525" t="s">
        <v>14</v>
      </c>
      <c r="C766" s="525" t="s">
        <v>83</v>
      </c>
      <c r="D766" t="s">
        <v>16</v>
      </c>
      <c r="E766" s="240">
        <v>50.5</v>
      </c>
      <c r="G766" s="2">
        <f t="shared" si="12"/>
        <v>3448.6</v>
      </c>
      <c r="J766" s="526"/>
      <c r="K766" t="s">
        <v>17</v>
      </c>
      <c r="L766" s="240">
        <v>7</v>
      </c>
    </row>
    <row r="767" spans="1:12">
      <c r="A767" s="86"/>
      <c r="B767" s="526"/>
      <c r="C767" s="526"/>
      <c r="D767" t="s">
        <v>17</v>
      </c>
      <c r="E767" s="240">
        <v>7</v>
      </c>
      <c r="G767" s="2">
        <f t="shared" si="12"/>
        <v>3455.6</v>
      </c>
      <c r="J767" s="526"/>
      <c r="K767" t="s">
        <v>18</v>
      </c>
      <c r="L767" s="240">
        <v>60</v>
      </c>
    </row>
    <row r="768" spans="1:12">
      <c r="A768" s="86"/>
      <c r="B768" s="526"/>
      <c r="C768" s="526"/>
      <c r="D768" t="s">
        <v>18</v>
      </c>
      <c r="E768" s="240">
        <v>60</v>
      </c>
      <c r="G768" s="2">
        <f t="shared" si="12"/>
        <v>3515.6</v>
      </c>
      <c r="J768" s="526"/>
      <c r="K768" t="s">
        <v>19</v>
      </c>
      <c r="L768" s="240">
        <v>5</v>
      </c>
    </row>
    <row r="769" spans="1:12">
      <c r="A769" s="86"/>
      <c r="B769" s="526"/>
      <c r="C769" s="526"/>
      <c r="D769" t="s">
        <v>19</v>
      </c>
      <c r="E769" s="240">
        <v>5</v>
      </c>
      <c r="G769" s="2">
        <f t="shared" si="12"/>
        <v>3520.6</v>
      </c>
      <c r="J769" s="525" t="s">
        <v>53</v>
      </c>
      <c r="K769" t="s">
        <v>16</v>
      </c>
      <c r="L769" s="240">
        <v>60.9</v>
      </c>
    </row>
    <row r="770" spans="1:12">
      <c r="A770" s="44">
        <v>45657</v>
      </c>
      <c r="B770" s="525" t="s">
        <v>14</v>
      </c>
      <c r="C770" s="525" t="s">
        <v>34</v>
      </c>
      <c r="D770" t="s">
        <v>16</v>
      </c>
      <c r="E770" s="263">
        <v>42.6</v>
      </c>
      <c r="G770" s="2">
        <f t="shared" si="12"/>
        <v>3563.2</v>
      </c>
      <c r="J770" s="526"/>
      <c r="K770" t="s">
        <v>17</v>
      </c>
      <c r="L770" s="240">
        <v>7</v>
      </c>
    </row>
    <row r="771" spans="1:12">
      <c r="B771" s="526"/>
      <c r="C771" s="526"/>
      <c r="D771" t="s">
        <v>17</v>
      </c>
      <c r="E771" s="263">
        <v>3</v>
      </c>
      <c r="G771" s="2">
        <f t="shared" si="12"/>
        <v>3566.2</v>
      </c>
      <c r="J771" s="526"/>
      <c r="K771" t="s">
        <v>18</v>
      </c>
      <c r="L771" s="240">
        <v>60</v>
      </c>
    </row>
    <row r="772" spans="1:12">
      <c r="B772" s="526"/>
      <c r="C772" s="526"/>
      <c r="D772" t="s">
        <v>18</v>
      </c>
      <c r="E772" s="263">
        <v>60</v>
      </c>
      <c r="G772" s="2">
        <f t="shared" si="12"/>
        <v>3626.2</v>
      </c>
      <c r="J772" s="526"/>
      <c r="K772" t="s">
        <v>19</v>
      </c>
      <c r="L772" s="240">
        <v>5</v>
      </c>
    </row>
    <row r="773" spans="1:12">
      <c r="B773" s="526"/>
      <c r="C773" s="526"/>
      <c r="D773" t="s">
        <v>19</v>
      </c>
      <c r="E773" s="263">
        <v>5</v>
      </c>
      <c r="G773" s="2">
        <f t="shared" si="12"/>
        <v>3631.2</v>
      </c>
      <c r="J773" s="525" t="s">
        <v>30</v>
      </c>
      <c r="K773" t="s">
        <v>16</v>
      </c>
      <c r="L773" s="240">
        <v>51.1</v>
      </c>
    </row>
    <row r="774" spans="1:12">
      <c r="A774" s="44">
        <v>45688</v>
      </c>
      <c r="B774" s="525" t="s">
        <v>14</v>
      </c>
      <c r="C774" s="525" t="s">
        <v>15</v>
      </c>
      <c r="D774" t="s">
        <v>16</v>
      </c>
      <c r="E774" s="2">
        <v>48.3</v>
      </c>
      <c r="G774" s="2">
        <f t="shared" si="12"/>
        <v>3679.5</v>
      </c>
      <c r="J774" s="526"/>
      <c r="K774" t="s">
        <v>17</v>
      </c>
      <c r="L774" s="240">
        <v>7</v>
      </c>
    </row>
    <row r="775" spans="1:12">
      <c r="B775" s="526"/>
      <c r="C775" s="526"/>
      <c r="D775" t="s">
        <v>17</v>
      </c>
      <c r="E775" s="2">
        <v>3</v>
      </c>
      <c r="G775" s="2">
        <f t="shared" si="12"/>
        <v>3682.5</v>
      </c>
      <c r="J775" s="526"/>
      <c r="K775" t="s">
        <v>18</v>
      </c>
      <c r="L775" s="240">
        <v>60</v>
      </c>
    </row>
    <row r="776" spans="1:12">
      <c r="B776" s="526"/>
      <c r="C776" s="526"/>
      <c r="D776" t="s">
        <v>18</v>
      </c>
      <c r="E776" s="2">
        <v>60</v>
      </c>
      <c r="G776" s="2">
        <f t="shared" si="12"/>
        <v>3742.5</v>
      </c>
      <c r="J776" s="526"/>
      <c r="K776" t="s">
        <v>19</v>
      </c>
      <c r="L776" s="240">
        <v>5</v>
      </c>
    </row>
    <row r="777" spans="1:12">
      <c r="B777" s="526"/>
      <c r="C777" s="526"/>
      <c r="D777" t="s">
        <v>19</v>
      </c>
      <c r="E777" s="2">
        <v>5</v>
      </c>
      <c r="G777" s="2">
        <f t="shared" si="12"/>
        <v>3747.5</v>
      </c>
      <c r="J777" s="525" t="s">
        <v>83</v>
      </c>
      <c r="K777" t="s">
        <v>16</v>
      </c>
      <c r="L777" s="240">
        <v>50.5</v>
      </c>
    </row>
    <row r="778" spans="1:12">
      <c r="A778" s="44">
        <v>45716</v>
      </c>
      <c r="B778" s="525" t="s">
        <v>14</v>
      </c>
      <c r="C778" s="525" t="s">
        <v>20</v>
      </c>
      <c r="D778" t="s">
        <v>16</v>
      </c>
      <c r="E778" s="240">
        <v>15.3</v>
      </c>
      <c r="G778" s="2">
        <f t="shared" si="12"/>
        <v>3762.8</v>
      </c>
      <c r="J778" s="526"/>
      <c r="K778" t="s">
        <v>17</v>
      </c>
      <c r="L778" s="240">
        <v>7</v>
      </c>
    </row>
    <row r="779" spans="1:12">
      <c r="B779" s="526"/>
      <c r="C779" s="526"/>
      <c r="D779" t="s">
        <v>17</v>
      </c>
      <c r="E779" s="240">
        <v>3</v>
      </c>
      <c r="G779" s="2">
        <f t="shared" si="12"/>
        <v>3765.8</v>
      </c>
      <c r="J779" s="526"/>
      <c r="K779" t="s">
        <v>18</v>
      </c>
      <c r="L779" s="240">
        <v>60</v>
      </c>
    </row>
    <row r="780" spans="1:12">
      <c r="B780" s="526"/>
      <c r="C780" s="526"/>
      <c r="D780" t="s">
        <v>18</v>
      </c>
      <c r="E780" s="240">
        <v>56</v>
      </c>
      <c r="G780" s="2">
        <f t="shared" ref="G780:G843" si="13">+G779+E780-F780</f>
        <v>3821.8</v>
      </c>
      <c r="J780" s="526"/>
      <c r="K780" t="s">
        <v>19</v>
      </c>
      <c r="L780" s="240">
        <v>5</v>
      </c>
    </row>
    <row r="781" spans="1:12">
      <c r="B781" s="526"/>
      <c r="C781" s="526"/>
      <c r="D781" t="s">
        <v>19</v>
      </c>
      <c r="E781" s="240">
        <v>5</v>
      </c>
      <c r="G781" s="2">
        <f t="shared" si="13"/>
        <v>3826.8</v>
      </c>
      <c r="J781" s="525" t="s">
        <v>34</v>
      </c>
      <c r="K781" t="s">
        <v>16</v>
      </c>
      <c r="L781" s="263">
        <v>42.6</v>
      </c>
    </row>
    <row r="782" spans="1:12">
      <c r="A782" s="44">
        <v>45747</v>
      </c>
      <c r="B782" s="525" t="s">
        <v>14</v>
      </c>
      <c r="C782" s="525" t="s">
        <v>23</v>
      </c>
      <c r="D782" t="s">
        <v>16</v>
      </c>
      <c r="E782" s="240">
        <v>8</v>
      </c>
      <c r="G782" s="2">
        <f t="shared" si="13"/>
        <v>3834.8</v>
      </c>
      <c r="J782" s="526"/>
      <c r="K782" t="s">
        <v>17</v>
      </c>
      <c r="L782" s="263">
        <v>3</v>
      </c>
    </row>
    <row r="783" spans="1:12">
      <c r="B783" s="526"/>
      <c r="C783" s="526"/>
      <c r="D783" t="s">
        <v>17</v>
      </c>
      <c r="E783" s="240">
        <v>3</v>
      </c>
      <c r="G783" s="2">
        <f t="shared" si="13"/>
        <v>3837.8</v>
      </c>
      <c r="J783" s="526"/>
      <c r="K783" t="s">
        <v>18</v>
      </c>
      <c r="L783" s="263">
        <v>60</v>
      </c>
    </row>
    <row r="784" spans="1:12">
      <c r="B784" s="526"/>
      <c r="C784" s="526"/>
      <c r="D784" t="s">
        <v>18</v>
      </c>
      <c r="E784" s="240">
        <v>60</v>
      </c>
      <c r="G784" s="2">
        <f t="shared" si="13"/>
        <v>3897.8</v>
      </c>
      <c r="J784" s="526"/>
      <c r="K784" t="s">
        <v>19</v>
      </c>
      <c r="L784" s="263">
        <v>5</v>
      </c>
    </row>
    <row r="785" spans="1:12">
      <c r="B785" s="526"/>
      <c r="C785" s="526"/>
      <c r="D785" t="s">
        <v>19</v>
      </c>
      <c r="E785" s="240">
        <v>5</v>
      </c>
      <c r="G785" s="2">
        <f t="shared" si="13"/>
        <v>3902.8</v>
      </c>
      <c r="I785" s="5">
        <v>2025</v>
      </c>
      <c r="J785" s="525" t="s">
        <v>15</v>
      </c>
      <c r="K785" t="s">
        <v>16</v>
      </c>
      <c r="L785" s="2">
        <v>48.3</v>
      </c>
    </row>
    <row r="786" spans="1:12">
      <c r="A786" s="88">
        <v>45777</v>
      </c>
      <c r="B786" s="525" t="s">
        <v>14</v>
      </c>
      <c r="C786" s="525" t="s">
        <v>24</v>
      </c>
      <c r="D786" t="s">
        <v>16</v>
      </c>
      <c r="E786" s="240">
        <v>8</v>
      </c>
      <c r="G786" s="2">
        <f>+G785+E786-F786</f>
        <v>3910.8</v>
      </c>
      <c r="J786" s="526"/>
      <c r="K786" t="s">
        <v>17</v>
      </c>
      <c r="L786" s="2">
        <v>3</v>
      </c>
    </row>
    <row r="787" spans="1:12">
      <c r="A787" s="86"/>
      <c r="B787" s="526"/>
      <c r="C787" s="526"/>
      <c r="D787" t="s">
        <v>17</v>
      </c>
      <c r="E787" s="240">
        <v>3</v>
      </c>
      <c r="G787" s="2">
        <f t="shared" si="13"/>
        <v>3913.8</v>
      </c>
      <c r="J787" s="526"/>
      <c r="K787" t="s">
        <v>18</v>
      </c>
      <c r="L787" s="2">
        <v>60</v>
      </c>
    </row>
    <row r="788" spans="1:12">
      <c r="A788" s="86"/>
      <c r="B788" s="526"/>
      <c r="C788" s="526"/>
      <c r="D788" t="s">
        <v>18</v>
      </c>
      <c r="E788" s="240">
        <v>60</v>
      </c>
      <c r="G788" s="2">
        <f t="shared" si="13"/>
        <v>3973.8</v>
      </c>
      <c r="J788" s="526"/>
      <c r="K788" t="s">
        <v>19</v>
      </c>
      <c r="L788" s="2">
        <v>5</v>
      </c>
    </row>
    <row r="789" spans="1:12">
      <c r="A789" s="86"/>
      <c r="B789" s="526"/>
      <c r="C789" s="526"/>
      <c r="D789" t="s">
        <v>19</v>
      </c>
      <c r="E789" s="240">
        <v>5</v>
      </c>
      <c r="G789" s="2">
        <f t="shared" si="13"/>
        <v>3978.8</v>
      </c>
      <c r="J789" s="525" t="s">
        <v>20</v>
      </c>
      <c r="K789" t="s">
        <v>16</v>
      </c>
      <c r="L789" s="240">
        <v>15.3</v>
      </c>
    </row>
    <row r="790" spans="1:12">
      <c r="A790" s="88">
        <v>45808</v>
      </c>
      <c r="B790" s="525" t="s">
        <v>14</v>
      </c>
      <c r="C790" s="525" t="s">
        <v>25</v>
      </c>
      <c r="D790" t="s">
        <v>16</v>
      </c>
      <c r="E790" s="240">
        <v>8</v>
      </c>
      <c r="G790" s="2">
        <f t="shared" si="13"/>
        <v>3986.8</v>
      </c>
      <c r="J790" s="526"/>
      <c r="K790" t="s">
        <v>17</v>
      </c>
      <c r="L790" s="240">
        <v>3</v>
      </c>
    </row>
    <row r="791" spans="1:12">
      <c r="A791" s="86"/>
      <c r="B791" s="526"/>
      <c r="C791" s="526"/>
      <c r="D791" t="s">
        <v>17</v>
      </c>
      <c r="E791" s="240">
        <v>5</v>
      </c>
      <c r="G791" s="2">
        <f t="shared" si="13"/>
        <v>3991.8</v>
      </c>
      <c r="J791" s="526"/>
      <c r="K791" t="s">
        <v>18</v>
      </c>
      <c r="L791" s="240">
        <v>56</v>
      </c>
    </row>
    <row r="792" spans="1:12">
      <c r="A792" s="86"/>
      <c r="B792" s="526"/>
      <c r="C792" s="526"/>
      <c r="D792" t="s">
        <v>18</v>
      </c>
      <c r="E792" s="240">
        <v>60</v>
      </c>
      <c r="G792" s="2">
        <f t="shared" si="13"/>
        <v>4051.8</v>
      </c>
      <c r="J792" s="526"/>
      <c r="K792" t="s">
        <v>19</v>
      </c>
      <c r="L792" s="240">
        <v>5</v>
      </c>
    </row>
    <row r="793" spans="1:12">
      <c r="A793" s="86"/>
      <c r="B793" s="526"/>
      <c r="C793" s="526"/>
      <c r="D793" t="s">
        <v>19</v>
      </c>
      <c r="E793" s="240">
        <v>5</v>
      </c>
      <c r="G793" s="2">
        <f t="shared" si="13"/>
        <v>4056.8</v>
      </c>
      <c r="J793" s="525" t="s">
        <v>23</v>
      </c>
      <c r="K793" t="s">
        <v>16</v>
      </c>
      <c r="L793" s="240">
        <v>8</v>
      </c>
    </row>
    <row r="794" spans="1:12">
      <c r="A794" s="88">
        <v>45838</v>
      </c>
      <c r="B794" s="525" t="s">
        <v>14</v>
      </c>
      <c r="C794" s="525" t="s">
        <v>26</v>
      </c>
      <c r="D794" t="s">
        <v>16</v>
      </c>
      <c r="E794" s="240">
        <v>8</v>
      </c>
      <c r="G794" s="2">
        <f t="shared" si="13"/>
        <v>4064.8</v>
      </c>
      <c r="J794" s="526"/>
      <c r="K794" t="s">
        <v>17</v>
      </c>
      <c r="L794" s="240">
        <v>3</v>
      </c>
    </row>
    <row r="795" spans="1:12">
      <c r="A795" s="86"/>
      <c r="B795" s="526"/>
      <c r="C795" s="526"/>
      <c r="D795" t="s">
        <v>17</v>
      </c>
      <c r="E795" s="240">
        <v>4</v>
      </c>
      <c r="G795" s="2">
        <f t="shared" si="13"/>
        <v>4068.8</v>
      </c>
      <c r="J795" s="526"/>
      <c r="K795" t="s">
        <v>18</v>
      </c>
      <c r="L795" s="240">
        <v>60</v>
      </c>
    </row>
    <row r="796" spans="1:12">
      <c r="A796" s="86"/>
      <c r="B796" s="526"/>
      <c r="C796" s="526"/>
      <c r="D796" t="s">
        <v>18</v>
      </c>
      <c r="E796" s="240">
        <v>60</v>
      </c>
      <c r="G796" s="2">
        <f t="shared" si="13"/>
        <v>4128.8</v>
      </c>
      <c r="J796" s="526"/>
      <c r="K796" t="s">
        <v>19</v>
      </c>
      <c r="L796" s="240">
        <v>5</v>
      </c>
    </row>
    <row r="797" spans="1:12">
      <c r="A797" s="86"/>
      <c r="B797" s="526"/>
      <c r="C797" s="526"/>
      <c r="D797" t="s">
        <v>19</v>
      </c>
      <c r="E797" s="240">
        <v>5</v>
      </c>
      <c r="G797" s="2">
        <f t="shared" si="13"/>
        <v>4133.8</v>
      </c>
      <c r="J797" s="525" t="s">
        <v>24</v>
      </c>
      <c r="K797" t="s">
        <v>16</v>
      </c>
      <c r="L797" s="240">
        <v>8</v>
      </c>
    </row>
    <row r="798" spans="1:12">
      <c r="A798" s="88">
        <v>45869</v>
      </c>
      <c r="B798" s="525" t="s">
        <v>14</v>
      </c>
      <c r="C798" s="525" t="s">
        <v>27</v>
      </c>
      <c r="D798" t="s">
        <v>16</v>
      </c>
      <c r="E798" s="240">
        <v>5</v>
      </c>
      <c r="G798" s="2">
        <f t="shared" si="13"/>
        <v>4138.8</v>
      </c>
      <c r="J798" s="526"/>
      <c r="K798" t="s">
        <v>17</v>
      </c>
      <c r="L798" s="240">
        <v>3</v>
      </c>
    </row>
    <row r="799" spans="1:12">
      <c r="A799" s="86"/>
      <c r="B799" s="526"/>
      <c r="C799" s="526"/>
      <c r="D799" t="s">
        <v>17</v>
      </c>
      <c r="E799" s="240">
        <v>4</v>
      </c>
      <c r="G799" s="2">
        <f t="shared" si="13"/>
        <v>4142.8</v>
      </c>
      <c r="J799" s="526"/>
      <c r="K799" t="s">
        <v>18</v>
      </c>
      <c r="L799" s="240">
        <v>60</v>
      </c>
    </row>
    <row r="800" spans="1:12">
      <c r="A800" s="86"/>
      <c r="B800" s="526"/>
      <c r="C800" s="526"/>
      <c r="D800" t="s">
        <v>18</v>
      </c>
      <c r="E800" s="240">
        <v>60</v>
      </c>
      <c r="G800" s="2">
        <f t="shared" si="13"/>
        <v>4202.8</v>
      </c>
      <c r="J800" s="526"/>
      <c r="K800" t="s">
        <v>19</v>
      </c>
      <c r="L800" s="240">
        <v>5</v>
      </c>
    </row>
    <row r="801" spans="1:12">
      <c r="A801" s="86"/>
      <c r="B801" s="526"/>
      <c r="C801" s="526"/>
      <c r="D801" t="s">
        <v>19</v>
      </c>
      <c r="E801" s="240">
        <v>5</v>
      </c>
      <c r="G801" s="2">
        <f t="shared" si="13"/>
        <v>4207.8</v>
      </c>
      <c r="J801" s="525" t="s">
        <v>25</v>
      </c>
      <c r="K801" t="s">
        <v>16</v>
      </c>
      <c r="L801" s="240">
        <v>8</v>
      </c>
    </row>
    <row r="802" spans="1:12">
      <c r="A802" s="44">
        <v>45900</v>
      </c>
      <c r="B802" s="525" t="s">
        <v>14</v>
      </c>
      <c r="C802" s="525" t="s">
        <v>28</v>
      </c>
      <c r="D802" t="s">
        <v>16</v>
      </c>
      <c r="E802" s="240">
        <v>5</v>
      </c>
      <c r="G802" s="2">
        <f t="shared" si="13"/>
        <v>4212.8</v>
      </c>
      <c r="J802" s="526"/>
      <c r="K802" t="s">
        <v>17</v>
      </c>
      <c r="L802" s="240">
        <v>5</v>
      </c>
    </row>
    <row r="803" spans="1:12">
      <c r="B803" s="526"/>
      <c r="C803" s="526"/>
      <c r="D803" t="s">
        <v>17</v>
      </c>
      <c r="E803" s="240">
        <v>8</v>
      </c>
      <c r="G803" s="2">
        <f t="shared" si="13"/>
        <v>4220.8</v>
      </c>
      <c r="J803" s="526"/>
      <c r="K803" t="s">
        <v>18</v>
      </c>
      <c r="L803" s="240">
        <v>60</v>
      </c>
    </row>
    <row r="804" spans="1:12">
      <c r="B804" s="526"/>
      <c r="C804" s="526"/>
      <c r="D804" t="s">
        <v>18</v>
      </c>
      <c r="E804" s="240">
        <v>60</v>
      </c>
      <c r="G804" s="2">
        <f t="shared" si="13"/>
        <v>4280.8</v>
      </c>
      <c r="J804" s="526"/>
      <c r="K804" t="s">
        <v>19</v>
      </c>
      <c r="L804" s="240">
        <v>5</v>
      </c>
    </row>
    <row r="805" spans="1:12">
      <c r="B805" s="526"/>
      <c r="C805" s="526"/>
      <c r="D805" t="s">
        <v>19</v>
      </c>
      <c r="E805" s="240">
        <v>5</v>
      </c>
      <c r="G805" s="2">
        <f t="shared" si="13"/>
        <v>4285.8</v>
      </c>
      <c r="J805" s="525" t="s">
        <v>26</v>
      </c>
      <c r="K805" t="s">
        <v>16</v>
      </c>
      <c r="L805" s="240">
        <v>8</v>
      </c>
    </row>
    <row r="806" spans="1:12">
      <c r="A806" s="88">
        <v>45930</v>
      </c>
      <c r="B806" s="525" t="s">
        <v>14</v>
      </c>
      <c r="C806" s="525" t="s">
        <v>85</v>
      </c>
      <c r="D806" t="s">
        <v>16</v>
      </c>
      <c r="E806" s="240">
        <v>5</v>
      </c>
      <c r="G806" s="2">
        <f t="shared" si="13"/>
        <v>4290.8</v>
      </c>
      <c r="J806" s="526"/>
      <c r="K806" t="s">
        <v>17</v>
      </c>
      <c r="L806" s="240">
        <v>4</v>
      </c>
    </row>
    <row r="807" spans="1:12">
      <c r="B807" s="526"/>
      <c r="C807" s="526"/>
      <c r="D807" t="s">
        <v>17</v>
      </c>
      <c r="E807" s="26">
        <v>4</v>
      </c>
      <c r="G807" s="2">
        <f t="shared" si="13"/>
        <v>4294.8</v>
      </c>
      <c r="J807" s="526"/>
      <c r="K807" t="s">
        <v>18</v>
      </c>
      <c r="L807" s="240">
        <v>60</v>
      </c>
    </row>
    <row r="808" spans="1:12">
      <c r="B808" s="526"/>
      <c r="C808" s="526"/>
      <c r="D808" t="s">
        <v>18</v>
      </c>
      <c r="E808" s="26">
        <v>60</v>
      </c>
      <c r="G808" s="2">
        <f t="shared" si="13"/>
        <v>4354.8</v>
      </c>
      <c r="J808" s="526"/>
      <c r="K808" t="s">
        <v>19</v>
      </c>
      <c r="L808" s="240">
        <v>5</v>
      </c>
    </row>
    <row r="809" spans="1:12">
      <c r="B809" s="526"/>
      <c r="C809" s="526"/>
      <c r="D809" t="s">
        <v>19</v>
      </c>
      <c r="E809" s="26">
        <v>5</v>
      </c>
      <c r="G809" s="2">
        <f t="shared" si="13"/>
        <v>4359.8</v>
      </c>
      <c r="J809" s="525" t="s">
        <v>27</v>
      </c>
      <c r="K809" t="s">
        <v>16</v>
      </c>
      <c r="L809" s="240">
        <v>5</v>
      </c>
    </row>
    <row r="810" spans="1:12">
      <c r="B810" s="526"/>
      <c r="C810" s="526"/>
      <c r="D810" t="s">
        <v>86</v>
      </c>
      <c r="E810" s="240">
        <v>10</v>
      </c>
      <c r="G810" s="2">
        <f t="shared" si="13"/>
        <v>4369.8</v>
      </c>
      <c r="J810" s="526"/>
      <c r="K810" t="s">
        <v>17</v>
      </c>
      <c r="L810" s="240">
        <v>4</v>
      </c>
    </row>
    <row r="811" spans="1:12">
      <c r="A811" s="88">
        <v>45961</v>
      </c>
      <c r="B811" s="525" t="s">
        <v>14</v>
      </c>
      <c r="C811" s="525" t="s">
        <v>30</v>
      </c>
      <c r="D811" t="s">
        <v>16</v>
      </c>
      <c r="E811" s="26">
        <v>4</v>
      </c>
      <c r="G811" s="2">
        <f t="shared" si="13"/>
        <v>4373.8</v>
      </c>
      <c r="J811" s="526"/>
      <c r="K811" t="s">
        <v>18</v>
      </c>
      <c r="L811" s="240">
        <v>60</v>
      </c>
    </row>
    <row r="812" spans="1:12">
      <c r="A812" s="86"/>
      <c r="B812" s="526"/>
      <c r="C812" s="526"/>
      <c r="D812" t="s">
        <v>17</v>
      </c>
      <c r="E812" s="26">
        <v>7</v>
      </c>
      <c r="G812" s="2">
        <f t="shared" si="13"/>
        <v>4380.8</v>
      </c>
      <c r="J812" s="526"/>
      <c r="K812" t="s">
        <v>19</v>
      </c>
      <c r="L812" s="240">
        <v>5</v>
      </c>
    </row>
    <row r="813" spans="1:12">
      <c r="A813" s="86"/>
      <c r="B813" s="526"/>
      <c r="C813" s="526"/>
      <c r="D813" t="s">
        <v>18</v>
      </c>
      <c r="E813" s="26">
        <v>60</v>
      </c>
      <c r="G813" s="2">
        <f t="shared" si="13"/>
        <v>4440.8</v>
      </c>
      <c r="J813" s="525" t="s">
        <v>28</v>
      </c>
      <c r="K813" t="s">
        <v>16</v>
      </c>
      <c r="L813" s="240">
        <v>5</v>
      </c>
    </row>
    <row r="814" spans="1:12">
      <c r="A814" s="86"/>
      <c r="B814" s="526"/>
      <c r="C814" s="526"/>
      <c r="D814" t="s">
        <v>19</v>
      </c>
      <c r="E814" s="26">
        <v>5</v>
      </c>
      <c r="G814" s="2">
        <f t="shared" si="13"/>
        <v>4445.8</v>
      </c>
      <c r="J814" s="526"/>
      <c r="K814" t="s">
        <v>17</v>
      </c>
      <c r="L814" s="240">
        <v>8</v>
      </c>
    </row>
    <row r="815" spans="1:12">
      <c r="B815" s="526"/>
      <c r="C815" s="526"/>
      <c r="D815" s="414" t="s">
        <v>98</v>
      </c>
      <c r="E815" s="415">
        <v>5</v>
      </c>
      <c r="G815" s="2">
        <f t="shared" si="13"/>
        <v>4450.8</v>
      </c>
      <c r="J815" s="526"/>
      <c r="K815" t="s">
        <v>18</v>
      </c>
      <c r="L815" s="240">
        <v>60</v>
      </c>
    </row>
    <row r="816" spans="1:12">
      <c r="A816" s="88">
        <v>45991</v>
      </c>
      <c r="B816" s="525" t="s">
        <v>14</v>
      </c>
      <c r="C816" s="525" t="s">
        <v>33</v>
      </c>
      <c r="D816" t="s">
        <v>16</v>
      </c>
      <c r="E816" s="26">
        <v>0</v>
      </c>
      <c r="G816" s="2">
        <f t="shared" si="13"/>
        <v>4450.8</v>
      </c>
      <c r="J816" s="526"/>
      <c r="K816" t="s">
        <v>19</v>
      </c>
      <c r="L816" s="240">
        <v>5</v>
      </c>
    </row>
    <row r="817" spans="1:12">
      <c r="A817" s="86"/>
      <c r="B817" s="526"/>
      <c r="C817" s="526"/>
      <c r="D817" t="s">
        <v>17</v>
      </c>
      <c r="E817" s="26">
        <v>6</v>
      </c>
      <c r="G817" s="2">
        <f t="shared" si="13"/>
        <v>4456.8</v>
      </c>
      <c r="J817" s="525" t="s">
        <v>85</v>
      </c>
      <c r="K817" t="s">
        <v>16</v>
      </c>
      <c r="L817" s="240">
        <v>5</v>
      </c>
    </row>
    <row r="818" spans="1:12">
      <c r="A818" s="86"/>
      <c r="B818" s="526"/>
      <c r="C818" s="526"/>
      <c r="D818" t="s">
        <v>18</v>
      </c>
      <c r="E818" s="240">
        <v>60</v>
      </c>
      <c r="G818" s="2">
        <f t="shared" si="13"/>
        <v>4516.8</v>
      </c>
      <c r="J818" s="526"/>
      <c r="K818" t="s">
        <v>17</v>
      </c>
      <c r="L818" s="26">
        <v>4</v>
      </c>
    </row>
    <row r="819" spans="1:12">
      <c r="A819" s="86"/>
      <c r="B819" s="526"/>
      <c r="C819" s="526"/>
      <c r="D819" t="s">
        <v>19</v>
      </c>
      <c r="E819" s="240">
        <v>5</v>
      </c>
      <c r="G819" s="2">
        <f t="shared" si="13"/>
        <v>4521.8</v>
      </c>
      <c r="J819" s="526"/>
      <c r="K819" t="s">
        <v>18</v>
      </c>
      <c r="L819" s="26">
        <v>60</v>
      </c>
    </row>
    <row r="820" spans="1:12">
      <c r="A820" s="44">
        <v>46022</v>
      </c>
      <c r="B820" s="525" t="s">
        <v>14</v>
      </c>
      <c r="C820" s="525" t="s">
        <v>34</v>
      </c>
      <c r="D820" t="s">
        <v>16</v>
      </c>
      <c r="E820" s="99">
        <v>0</v>
      </c>
      <c r="F820" s="99"/>
      <c r="G820" s="55">
        <f t="shared" si="13"/>
        <v>4521.8</v>
      </c>
      <c r="J820" s="526"/>
      <c r="K820" t="s">
        <v>19</v>
      </c>
      <c r="L820" s="26">
        <v>5</v>
      </c>
    </row>
    <row r="821" spans="1:12">
      <c r="A821" s="62"/>
      <c r="B821" s="60"/>
      <c r="C821" s="60"/>
      <c r="D821" t="s">
        <v>17</v>
      </c>
      <c r="E821" s="99">
        <v>6</v>
      </c>
      <c r="F821" s="99"/>
      <c r="G821" s="55">
        <f t="shared" si="13"/>
        <v>4527.8</v>
      </c>
      <c r="J821" s="526"/>
      <c r="K821" t="s">
        <v>86</v>
      </c>
      <c r="L821" s="240">
        <v>10</v>
      </c>
    </row>
    <row r="822" spans="1:12">
      <c r="A822" s="62"/>
      <c r="B822" s="60"/>
      <c r="C822" s="60"/>
      <c r="D822" t="s">
        <v>18</v>
      </c>
      <c r="E822" s="99">
        <v>60</v>
      </c>
      <c r="F822" s="99"/>
      <c r="G822" s="55">
        <f t="shared" si="13"/>
        <v>4587.8</v>
      </c>
      <c r="J822" s="525" t="s">
        <v>30</v>
      </c>
      <c r="K822" t="s">
        <v>16</v>
      </c>
      <c r="L822" s="26">
        <v>4</v>
      </c>
    </row>
    <row r="823" spans="1:12">
      <c r="A823" s="62"/>
      <c r="B823" s="60"/>
      <c r="C823" s="60"/>
      <c r="D823" t="s">
        <v>19</v>
      </c>
      <c r="E823" s="99">
        <v>5</v>
      </c>
      <c r="F823" s="99"/>
      <c r="G823" s="55">
        <f t="shared" si="13"/>
        <v>4592.8</v>
      </c>
      <c r="J823" s="526"/>
      <c r="K823" t="s">
        <v>17</v>
      </c>
      <c r="L823" s="26">
        <v>7</v>
      </c>
    </row>
    <row r="824" spans="1:12">
      <c r="A824" s="88">
        <v>46053</v>
      </c>
      <c r="B824" s="525" t="s">
        <v>14</v>
      </c>
      <c r="C824" s="525" t="s">
        <v>15</v>
      </c>
      <c r="D824" t="s">
        <v>16</v>
      </c>
      <c r="E824" s="26">
        <v>0</v>
      </c>
      <c r="G824" s="55">
        <f t="shared" si="13"/>
        <v>4592.8</v>
      </c>
      <c r="J824" s="526"/>
      <c r="K824" t="s">
        <v>18</v>
      </c>
      <c r="L824" s="26">
        <v>60</v>
      </c>
    </row>
    <row r="825" spans="1:12">
      <c r="A825" s="86"/>
      <c r="B825" s="526"/>
      <c r="C825" s="526"/>
      <c r="D825" t="s">
        <v>17</v>
      </c>
      <c r="E825" s="26">
        <v>5</v>
      </c>
      <c r="G825" s="55">
        <f t="shared" si="13"/>
        <v>4597.8</v>
      </c>
      <c r="J825" s="526"/>
      <c r="K825" t="s">
        <v>19</v>
      </c>
      <c r="L825" s="26">
        <v>5</v>
      </c>
    </row>
    <row r="826" spans="1:12">
      <c r="A826" s="86"/>
      <c r="B826" s="526"/>
      <c r="C826" s="526"/>
      <c r="D826" t="s">
        <v>18</v>
      </c>
      <c r="E826" s="240">
        <v>60</v>
      </c>
      <c r="G826" s="55">
        <f t="shared" si="13"/>
        <v>4657.8</v>
      </c>
      <c r="J826" s="526"/>
      <c r="K826" s="414" t="s">
        <v>98</v>
      </c>
      <c r="L826" s="415">
        <v>5</v>
      </c>
    </row>
    <row r="827" spans="1:12">
      <c r="A827" s="86"/>
      <c r="B827" s="526"/>
      <c r="C827" s="526"/>
      <c r="D827" t="s">
        <v>19</v>
      </c>
      <c r="E827" s="240">
        <v>5</v>
      </c>
      <c r="G827" s="55">
        <f t="shared" si="13"/>
        <v>4662.8</v>
      </c>
      <c r="J827" s="525" t="s">
        <v>33</v>
      </c>
      <c r="K827" t="s">
        <v>16</v>
      </c>
      <c r="L827" s="26">
        <v>0</v>
      </c>
    </row>
    <row r="828" spans="1:12">
      <c r="B828" s="526"/>
      <c r="C828" s="526"/>
      <c r="D828" t="s">
        <v>146</v>
      </c>
      <c r="E828" s="240">
        <v>10</v>
      </c>
      <c r="G828" s="55">
        <f t="shared" si="13"/>
        <v>4672.8</v>
      </c>
      <c r="J828" s="526"/>
      <c r="K828" t="s">
        <v>17</v>
      </c>
      <c r="L828" s="26">
        <v>6</v>
      </c>
    </row>
    <row r="829" spans="1:12">
      <c r="B829" s="526"/>
      <c r="C829" s="526"/>
      <c r="D829" s="472" t="s">
        <v>109</v>
      </c>
      <c r="E829" s="473">
        <v>28.3</v>
      </c>
      <c r="G829" s="55">
        <f t="shared" si="13"/>
        <v>4701.1000000000004</v>
      </c>
      <c r="J829" s="526"/>
      <c r="K829" t="s">
        <v>18</v>
      </c>
      <c r="L829" s="240">
        <v>60</v>
      </c>
    </row>
    <row r="830" spans="1:12">
      <c r="A830" s="88">
        <v>46081</v>
      </c>
      <c r="B830" s="525" t="s">
        <v>14</v>
      </c>
      <c r="C830" s="525" t="s">
        <v>20</v>
      </c>
      <c r="D830" t="s">
        <v>16</v>
      </c>
      <c r="E830" s="240">
        <v>0</v>
      </c>
      <c r="G830" s="24">
        <f t="shared" si="13"/>
        <v>4701.1000000000004</v>
      </c>
      <c r="J830" s="526"/>
      <c r="K830" t="s">
        <v>19</v>
      </c>
      <c r="L830" s="240">
        <v>5</v>
      </c>
    </row>
    <row r="831" spans="1:12">
      <c r="B831" s="526"/>
      <c r="C831" s="526"/>
      <c r="D831" t="s">
        <v>17</v>
      </c>
      <c r="E831" s="8">
        <v>0</v>
      </c>
      <c r="G831" s="55">
        <f t="shared" si="13"/>
        <v>4701.1000000000004</v>
      </c>
      <c r="J831" s="525" t="s">
        <v>34</v>
      </c>
      <c r="K831" t="s">
        <v>16</v>
      </c>
      <c r="L831" s="99">
        <v>0</v>
      </c>
    </row>
    <row r="832" spans="1:12">
      <c r="B832" s="526"/>
      <c r="C832" s="526"/>
      <c r="D832" t="s">
        <v>18</v>
      </c>
      <c r="E832" s="8">
        <v>56</v>
      </c>
      <c r="G832" s="55">
        <f t="shared" si="13"/>
        <v>4757.1000000000004</v>
      </c>
      <c r="J832" s="60"/>
      <c r="K832" t="s">
        <v>17</v>
      </c>
      <c r="L832" s="99">
        <v>6</v>
      </c>
    </row>
    <row r="833" spans="1:12">
      <c r="B833" s="526"/>
      <c r="C833" s="526"/>
      <c r="D833" t="s">
        <v>19</v>
      </c>
      <c r="E833" s="8">
        <v>5</v>
      </c>
      <c r="G833" s="55">
        <f t="shared" si="13"/>
        <v>4762.1000000000004</v>
      </c>
      <c r="J833" s="60"/>
      <c r="K833" t="s">
        <v>18</v>
      </c>
      <c r="L833" s="99">
        <v>60</v>
      </c>
    </row>
    <row r="834" spans="1:12">
      <c r="A834" s="88">
        <v>46112</v>
      </c>
      <c r="B834" s="525" t="s">
        <v>14</v>
      </c>
      <c r="C834" s="525" t="s">
        <v>23</v>
      </c>
      <c r="D834" s="339" t="s">
        <v>16</v>
      </c>
      <c r="E834" s="79"/>
      <c r="G834" s="55">
        <f t="shared" si="13"/>
        <v>4762.1000000000004</v>
      </c>
      <c r="J834" s="60"/>
      <c r="K834" t="s">
        <v>19</v>
      </c>
      <c r="L834" s="99">
        <v>5</v>
      </c>
    </row>
    <row r="835" spans="1:12">
      <c r="B835" s="526"/>
      <c r="C835" s="526"/>
      <c r="D835" t="s">
        <v>17</v>
      </c>
      <c r="E835" s="2"/>
      <c r="G835" s="55">
        <f t="shared" si="13"/>
        <v>4762.1000000000004</v>
      </c>
      <c r="J835" s="525" t="s">
        <v>15</v>
      </c>
      <c r="K835" t="s">
        <v>16</v>
      </c>
      <c r="L835" s="26">
        <v>0</v>
      </c>
    </row>
    <row r="836" spans="1:12">
      <c r="B836" s="526"/>
      <c r="C836" s="526"/>
      <c r="D836" t="s">
        <v>18</v>
      </c>
      <c r="E836" s="2">
        <v>60</v>
      </c>
      <c r="G836" s="55">
        <f t="shared" si="13"/>
        <v>4822.1000000000004</v>
      </c>
      <c r="J836" s="526"/>
      <c r="K836" t="s">
        <v>17</v>
      </c>
      <c r="L836" s="26">
        <v>5</v>
      </c>
    </row>
    <row r="837" spans="1:12">
      <c r="B837" s="526"/>
      <c r="C837" s="526"/>
      <c r="D837" t="s">
        <v>19</v>
      </c>
      <c r="E837" s="2">
        <v>5</v>
      </c>
      <c r="G837" s="55">
        <f t="shared" si="13"/>
        <v>4827.1000000000004</v>
      </c>
      <c r="J837" s="526"/>
      <c r="K837" t="s">
        <v>18</v>
      </c>
      <c r="L837" s="240">
        <v>60</v>
      </c>
    </row>
    <row r="838" spans="1:12">
      <c r="B838" s="526"/>
      <c r="C838" s="526"/>
      <c r="G838" s="55">
        <f t="shared" si="13"/>
        <v>4827.1000000000004</v>
      </c>
      <c r="J838" s="526"/>
      <c r="K838" t="s">
        <v>19</v>
      </c>
      <c r="L838" s="240">
        <v>5</v>
      </c>
    </row>
    <row r="839" spans="1:12">
      <c r="B839" s="526"/>
      <c r="C839" s="526"/>
      <c r="G839" s="55">
        <f t="shared" si="13"/>
        <v>4827.1000000000004</v>
      </c>
      <c r="J839" s="526"/>
      <c r="K839" t="s">
        <v>146</v>
      </c>
      <c r="L839" s="240">
        <v>10</v>
      </c>
    </row>
    <row r="840" spans="1:12">
      <c r="B840" s="526"/>
      <c r="C840" s="526"/>
      <c r="G840" s="55">
        <f t="shared" si="13"/>
        <v>4827.1000000000004</v>
      </c>
      <c r="J840" s="526"/>
      <c r="K840" s="472" t="s">
        <v>109</v>
      </c>
      <c r="L840" s="473">
        <v>28.3</v>
      </c>
    </row>
    <row r="841" spans="1:12">
      <c r="B841" s="526"/>
      <c r="C841" s="526"/>
      <c r="G841" s="55">
        <f t="shared" si="13"/>
        <v>4827.1000000000004</v>
      </c>
      <c r="J841" s="525" t="s">
        <v>20</v>
      </c>
      <c r="K841" t="s">
        <v>16</v>
      </c>
      <c r="L841" s="240">
        <v>0</v>
      </c>
    </row>
    <row r="842" spans="1:12">
      <c r="B842" s="526"/>
      <c r="C842" s="526"/>
      <c r="G842" s="55">
        <f t="shared" si="13"/>
        <v>4827.1000000000004</v>
      </c>
      <c r="J842" s="526"/>
      <c r="K842" t="s">
        <v>17</v>
      </c>
      <c r="L842" s="8">
        <v>0</v>
      </c>
    </row>
    <row r="843" spans="1:12">
      <c r="B843" s="526"/>
      <c r="C843" s="526"/>
      <c r="G843" s="55">
        <f t="shared" si="13"/>
        <v>4827.1000000000004</v>
      </c>
      <c r="J843" s="526"/>
      <c r="K843" t="s">
        <v>18</v>
      </c>
      <c r="L843" s="8">
        <v>56</v>
      </c>
    </row>
    <row r="844" spans="1:12">
      <c r="B844" s="526"/>
      <c r="C844" s="526"/>
      <c r="G844" s="55">
        <f t="shared" ref="G844:G907" si="14">+G843+E844-F844</f>
        <v>4827.1000000000004</v>
      </c>
      <c r="J844" s="526"/>
      <c r="K844" t="s">
        <v>19</v>
      </c>
      <c r="L844" s="8">
        <v>5</v>
      </c>
    </row>
    <row r="845" spans="1:12">
      <c r="B845" s="526"/>
      <c r="C845" s="526"/>
      <c r="G845" s="55">
        <f t="shared" si="14"/>
        <v>4827.1000000000004</v>
      </c>
      <c r="L845" s="8">
        <f>SUM(L697:L844)</f>
        <v>4762.1000000000004</v>
      </c>
    </row>
    <row r="846" spans="1:12">
      <c r="B846" s="526"/>
      <c r="C846" s="526"/>
      <c r="G846" s="55">
        <f t="shared" si="14"/>
        <v>4827.1000000000004</v>
      </c>
    </row>
    <row r="847" spans="1:12">
      <c r="B847" s="526"/>
      <c r="C847" s="526"/>
      <c r="G847" s="55">
        <f t="shared" si="14"/>
        <v>4827.1000000000004</v>
      </c>
    </row>
    <row r="848" spans="1:12">
      <c r="B848" s="526"/>
      <c r="C848" s="526"/>
      <c r="G848" s="55">
        <f t="shared" si="14"/>
        <v>4827.1000000000004</v>
      </c>
    </row>
    <row r="849" spans="7:7">
      <c r="G849" s="55">
        <f t="shared" si="14"/>
        <v>4827.1000000000004</v>
      </c>
    </row>
    <row r="850" spans="7:7">
      <c r="G850" s="55">
        <f t="shared" si="14"/>
        <v>4827.1000000000004</v>
      </c>
    </row>
    <row r="851" spans="7:7">
      <c r="G851" s="55">
        <f t="shared" si="14"/>
        <v>4827.1000000000004</v>
      </c>
    </row>
    <row r="852" spans="7:7">
      <c r="G852" s="55">
        <f t="shared" si="14"/>
        <v>4827.1000000000004</v>
      </c>
    </row>
    <row r="853" spans="7:7">
      <c r="G853" s="55">
        <f t="shared" si="14"/>
        <v>4827.1000000000004</v>
      </c>
    </row>
    <row r="854" spans="7:7">
      <c r="G854" s="55">
        <f t="shared" si="14"/>
        <v>4827.1000000000004</v>
      </c>
    </row>
    <row r="855" spans="7:7">
      <c r="G855" s="55">
        <f t="shared" si="14"/>
        <v>4827.1000000000004</v>
      </c>
    </row>
    <row r="856" spans="7:7">
      <c r="G856" s="55">
        <f t="shared" si="14"/>
        <v>4827.1000000000004</v>
      </c>
    </row>
    <row r="857" spans="7:7">
      <c r="G857" s="55">
        <f t="shared" si="14"/>
        <v>4827.1000000000004</v>
      </c>
    </row>
    <row r="858" spans="7:7">
      <c r="G858" s="55">
        <f t="shared" si="14"/>
        <v>4827.1000000000004</v>
      </c>
    </row>
    <row r="859" spans="7:7">
      <c r="G859" s="55">
        <f t="shared" si="14"/>
        <v>4827.1000000000004</v>
      </c>
    </row>
    <row r="860" spans="7:7">
      <c r="G860" s="55">
        <f t="shared" si="14"/>
        <v>4827.1000000000004</v>
      </c>
    </row>
    <row r="861" spans="7:7">
      <c r="G861" s="55">
        <f t="shared" si="14"/>
        <v>4827.1000000000004</v>
      </c>
    </row>
    <row r="862" spans="7:7">
      <c r="G862" s="55">
        <f t="shared" si="14"/>
        <v>4827.1000000000004</v>
      </c>
    </row>
    <row r="863" spans="7:7">
      <c r="G863" s="55">
        <f t="shared" si="14"/>
        <v>4827.1000000000004</v>
      </c>
    </row>
    <row r="864" spans="7:7">
      <c r="G864" s="55">
        <f t="shared" si="14"/>
        <v>4827.1000000000004</v>
      </c>
    </row>
    <row r="865" spans="7:7">
      <c r="G865" s="55">
        <f t="shared" si="14"/>
        <v>4827.1000000000004</v>
      </c>
    </row>
    <row r="866" spans="7:7">
      <c r="G866" s="55">
        <f t="shared" si="14"/>
        <v>4827.1000000000004</v>
      </c>
    </row>
    <row r="867" spans="7:7">
      <c r="G867" s="55">
        <f t="shared" si="14"/>
        <v>4827.1000000000004</v>
      </c>
    </row>
    <row r="868" spans="7:7">
      <c r="G868" s="55">
        <f t="shared" si="14"/>
        <v>4827.1000000000004</v>
      </c>
    </row>
    <row r="869" spans="7:7">
      <c r="G869" s="55">
        <f t="shared" si="14"/>
        <v>4827.1000000000004</v>
      </c>
    </row>
    <row r="870" spans="7:7">
      <c r="G870" s="55">
        <f t="shared" si="14"/>
        <v>4827.1000000000004</v>
      </c>
    </row>
    <row r="871" spans="7:7">
      <c r="G871" s="55">
        <f t="shared" si="14"/>
        <v>4827.1000000000004</v>
      </c>
    </row>
    <row r="872" spans="7:7">
      <c r="G872" s="55">
        <f t="shared" si="14"/>
        <v>4827.1000000000004</v>
      </c>
    </row>
    <row r="873" spans="7:7">
      <c r="G873" s="55">
        <f t="shared" si="14"/>
        <v>4827.1000000000004</v>
      </c>
    </row>
    <row r="874" spans="7:7">
      <c r="G874" s="55">
        <f t="shared" si="14"/>
        <v>4827.1000000000004</v>
      </c>
    </row>
    <row r="875" spans="7:7">
      <c r="G875" s="55">
        <f t="shared" si="14"/>
        <v>4827.1000000000004</v>
      </c>
    </row>
    <row r="876" spans="7:7">
      <c r="G876" s="55">
        <f t="shared" si="14"/>
        <v>4827.1000000000004</v>
      </c>
    </row>
    <row r="877" spans="7:7">
      <c r="G877" s="55">
        <f t="shared" si="14"/>
        <v>4827.1000000000004</v>
      </c>
    </row>
    <row r="878" spans="7:7">
      <c r="G878" s="55">
        <f t="shared" si="14"/>
        <v>4827.1000000000004</v>
      </c>
    </row>
    <row r="879" spans="7:7">
      <c r="G879" s="55">
        <f t="shared" si="14"/>
        <v>4827.1000000000004</v>
      </c>
    </row>
    <row r="880" spans="7:7">
      <c r="G880" s="55">
        <f t="shared" si="14"/>
        <v>4827.1000000000004</v>
      </c>
    </row>
    <row r="881" spans="7:7">
      <c r="G881" s="55">
        <f t="shared" si="14"/>
        <v>4827.1000000000004</v>
      </c>
    </row>
    <row r="882" spans="7:7">
      <c r="G882" s="55">
        <f t="shared" si="14"/>
        <v>4827.1000000000004</v>
      </c>
    </row>
    <row r="883" spans="7:7">
      <c r="G883" s="55">
        <f t="shared" si="14"/>
        <v>4827.1000000000004</v>
      </c>
    </row>
    <row r="884" spans="7:7">
      <c r="G884" s="55">
        <f t="shared" si="14"/>
        <v>4827.1000000000004</v>
      </c>
    </row>
    <row r="885" spans="7:7">
      <c r="G885" s="55">
        <f t="shared" si="14"/>
        <v>4827.1000000000004</v>
      </c>
    </row>
    <row r="886" spans="7:7">
      <c r="G886" s="55">
        <f t="shared" si="14"/>
        <v>4827.1000000000004</v>
      </c>
    </row>
    <row r="887" spans="7:7">
      <c r="G887" s="55">
        <f t="shared" si="14"/>
        <v>4827.1000000000004</v>
      </c>
    </row>
    <row r="888" spans="7:7">
      <c r="G888" s="55">
        <f t="shared" si="14"/>
        <v>4827.1000000000004</v>
      </c>
    </row>
    <row r="889" spans="7:7">
      <c r="G889" s="55">
        <f t="shared" si="14"/>
        <v>4827.1000000000004</v>
      </c>
    </row>
    <row r="890" spans="7:7">
      <c r="G890" s="55">
        <f t="shared" si="14"/>
        <v>4827.1000000000004</v>
      </c>
    </row>
    <row r="891" spans="7:7">
      <c r="G891" s="55">
        <f t="shared" si="14"/>
        <v>4827.1000000000004</v>
      </c>
    </row>
    <row r="892" spans="7:7">
      <c r="G892" s="55">
        <f t="shared" si="14"/>
        <v>4827.1000000000004</v>
      </c>
    </row>
    <row r="893" spans="7:7">
      <c r="G893" s="55">
        <f t="shared" si="14"/>
        <v>4827.1000000000004</v>
      </c>
    </row>
    <row r="894" spans="7:7">
      <c r="G894" s="55">
        <f t="shared" si="14"/>
        <v>4827.1000000000004</v>
      </c>
    </row>
    <row r="895" spans="7:7">
      <c r="G895" s="55">
        <f t="shared" si="14"/>
        <v>4827.1000000000004</v>
      </c>
    </row>
    <row r="896" spans="7:7">
      <c r="G896" s="55">
        <f t="shared" si="14"/>
        <v>4827.1000000000004</v>
      </c>
    </row>
    <row r="897" spans="7:7">
      <c r="G897" s="55">
        <f t="shared" si="14"/>
        <v>4827.1000000000004</v>
      </c>
    </row>
    <row r="898" spans="7:7">
      <c r="G898" s="55">
        <f t="shared" si="14"/>
        <v>4827.1000000000004</v>
      </c>
    </row>
    <row r="899" spans="7:7">
      <c r="G899" s="55">
        <f t="shared" si="14"/>
        <v>4827.1000000000004</v>
      </c>
    </row>
    <row r="900" spans="7:7">
      <c r="G900" s="55">
        <f t="shared" si="14"/>
        <v>4827.1000000000004</v>
      </c>
    </row>
    <row r="901" spans="7:7">
      <c r="G901" s="55">
        <f t="shared" si="14"/>
        <v>4827.1000000000004</v>
      </c>
    </row>
    <row r="902" spans="7:7">
      <c r="G902" s="55">
        <f t="shared" si="14"/>
        <v>4827.1000000000004</v>
      </c>
    </row>
    <row r="903" spans="7:7">
      <c r="G903" s="55">
        <f t="shared" si="14"/>
        <v>4827.1000000000004</v>
      </c>
    </row>
    <row r="904" spans="7:7">
      <c r="G904" s="55">
        <f t="shared" si="14"/>
        <v>4827.1000000000004</v>
      </c>
    </row>
    <row r="905" spans="7:7">
      <c r="G905" s="55">
        <f t="shared" si="14"/>
        <v>4827.1000000000004</v>
      </c>
    </row>
    <row r="906" spans="7:7">
      <c r="G906" s="55">
        <f t="shared" si="14"/>
        <v>4827.1000000000004</v>
      </c>
    </row>
    <row r="907" spans="7:7">
      <c r="G907" s="55">
        <f t="shared" si="14"/>
        <v>4827.1000000000004</v>
      </c>
    </row>
    <row r="908" spans="7:7">
      <c r="G908" s="55">
        <f t="shared" ref="G908:G971" si="15">+G907+E908-F908</f>
        <v>4827.1000000000004</v>
      </c>
    </row>
    <row r="909" spans="7:7">
      <c r="G909" s="55">
        <f t="shared" si="15"/>
        <v>4827.1000000000004</v>
      </c>
    </row>
    <row r="910" spans="7:7">
      <c r="G910" s="55">
        <f t="shared" si="15"/>
        <v>4827.1000000000004</v>
      </c>
    </row>
    <row r="911" spans="7:7">
      <c r="G911" s="55">
        <f t="shared" si="15"/>
        <v>4827.1000000000004</v>
      </c>
    </row>
    <row r="912" spans="7:7">
      <c r="G912" s="55">
        <f t="shared" si="15"/>
        <v>4827.1000000000004</v>
      </c>
    </row>
    <row r="913" spans="7:7">
      <c r="G913" s="55">
        <f t="shared" si="15"/>
        <v>4827.1000000000004</v>
      </c>
    </row>
    <row r="914" spans="7:7">
      <c r="G914" s="55">
        <f t="shared" si="15"/>
        <v>4827.1000000000004</v>
      </c>
    </row>
    <row r="915" spans="7:7">
      <c r="G915" s="55">
        <f t="shared" si="15"/>
        <v>4827.1000000000004</v>
      </c>
    </row>
    <row r="916" spans="7:7">
      <c r="G916" s="55">
        <f t="shared" si="15"/>
        <v>4827.1000000000004</v>
      </c>
    </row>
    <row r="917" spans="7:7">
      <c r="G917" s="55">
        <f t="shared" si="15"/>
        <v>4827.1000000000004</v>
      </c>
    </row>
    <row r="918" spans="7:7">
      <c r="G918" s="55">
        <f t="shared" si="15"/>
        <v>4827.1000000000004</v>
      </c>
    </row>
    <row r="919" spans="7:7">
      <c r="G919" s="55">
        <f t="shared" si="15"/>
        <v>4827.1000000000004</v>
      </c>
    </row>
    <row r="920" spans="7:7">
      <c r="G920" s="55">
        <f t="shared" si="15"/>
        <v>4827.1000000000004</v>
      </c>
    </row>
    <row r="921" spans="7:7">
      <c r="G921" s="55">
        <f t="shared" si="15"/>
        <v>4827.1000000000004</v>
      </c>
    </row>
    <row r="922" spans="7:7">
      <c r="G922" s="55">
        <f t="shared" si="15"/>
        <v>4827.1000000000004</v>
      </c>
    </row>
    <row r="923" spans="7:7">
      <c r="G923" s="55">
        <f t="shared" si="15"/>
        <v>4827.1000000000004</v>
      </c>
    </row>
    <row r="924" spans="7:7">
      <c r="G924" s="55">
        <f t="shared" si="15"/>
        <v>4827.1000000000004</v>
      </c>
    </row>
    <row r="925" spans="7:7">
      <c r="G925" s="55">
        <f t="shared" si="15"/>
        <v>4827.1000000000004</v>
      </c>
    </row>
    <row r="926" spans="7:7">
      <c r="G926" s="55">
        <f t="shared" si="15"/>
        <v>4827.1000000000004</v>
      </c>
    </row>
    <row r="927" spans="7:7">
      <c r="G927" s="55">
        <f t="shared" si="15"/>
        <v>4827.1000000000004</v>
      </c>
    </row>
    <row r="928" spans="7:7">
      <c r="G928" s="55">
        <f t="shared" si="15"/>
        <v>4827.1000000000004</v>
      </c>
    </row>
    <row r="929" spans="7:7">
      <c r="G929" s="55">
        <f t="shared" si="15"/>
        <v>4827.1000000000004</v>
      </c>
    </row>
    <row r="930" spans="7:7">
      <c r="G930" s="55">
        <f t="shared" si="15"/>
        <v>4827.1000000000004</v>
      </c>
    </row>
    <row r="931" spans="7:7">
      <c r="G931" s="55">
        <f t="shared" si="15"/>
        <v>4827.1000000000004</v>
      </c>
    </row>
    <row r="932" spans="7:7">
      <c r="G932" s="55">
        <f t="shared" si="15"/>
        <v>4827.1000000000004</v>
      </c>
    </row>
    <row r="933" spans="7:7">
      <c r="G933" s="55">
        <f t="shared" si="15"/>
        <v>4827.1000000000004</v>
      </c>
    </row>
    <row r="934" spans="7:7">
      <c r="G934" s="55">
        <f t="shared" si="15"/>
        <v>4827.1000000000004</v>
      </c>
    </row>
    <row r="935" spans="7:7">
      <c r="G935" s="55">
        <f t="shared" si="15"/>
        <v>4827.1000000000004</v>
      </c>
    </row>
    <row r="936" spans="7:7">
      <c r="G936" s="55">
        <f t="shared" si="15"/>
        <v>4827.1000000000004</v>
      </c>
    </row>
    <row r="937" spans="7:7">
      <c r="G937" s="55">
        <f t="shared" si="15"/>
        <v>4827.1000000000004</v>
      </c>
    </row>
    <row r="938" spans="7:7">
      <c r="G938" s="55">
        <f t="shared" si="15"/>
        <v>4827.1000000000004</v>
      </c>
    </row>
    <row r="939" spans="7:7">
      <c r="G939" s="55">
        <f t="shared" si="15"/>
        <v>4827.1000000000004</v>
      </c>
    </row>
    <row r="940" spans="7:7">
      <c r="G940" s="55">
        <f t="shared" si="15"/>
        <v>4827.1000000000004</v>
      </c>
    </row>
    <row r="941" spans="7:7">
      <c r="G941" s="55">
        <f t="shared" si="15"/>
        <v>4827.1000000000004</v>
      </c>
    </row>
    <row r="942" spans="7:7">
      <c r="G942" s="55">
        <f t="shared" si="15"/>
        <v>4827.1000000000004</v>
      </c>
    </row>
    <row r="943" spans="7:7">
      <c r="G943" s="55">
        <f t="shared" si="15"/>
        <v>4827.1000000000004</v>
      </c>
    </row>
    <row r="944" spans="7:7">
      <c r="G944" s="55">
        <f t="shared" si="15"/>
        <v>4827.1000000000004</v>
      </c>
    </row>
    <row r="945" spans="7:7">
      <c r="G945" s="55">
        <f t="shared" si="15"/>
        <v>4827.1000000000004</v>
      </c>
    </row>
    <row r="946" spans="7:7">
      <c r="G946" s="55">
        <f t="shared" si="15"/>
        <v>4827.1000000000004</v>
      </c>
    </row>
    <row r="947" spans="7:7">
      <c r="G947" s="55">
        <f t="shared" si="15"/>
        <v>4827.1000000000004</v>
      </c>
    </row>
    <row r="948" spans="7:7">
      <c r="G948" s="55">
        <f t="shared" si="15"/>
        <v>4827.1000000000004</v>
      </c>
    </row>
    <row r="949" spans="7:7">
      <c r="G949" s="55">
        <f t="shared" si="15"/>
        <v>4827.1000000000004</v>
      </c>
    </row>
    <row r="950" spans="7:7">
      <c r="G950" s="55">
        <f t="shared" si="15"/>
        <v>4827.1000000000004</v>
      </c>
    </row>
    <row r="951" spans="7:7">
      <c r="G951" s="55">
        <f t="shared" si="15"/>
        <v>4827.1000000000004</v>
      </c>
    </row>
    <row r="952" spans="7:7">
      <c r="G952" s="55">
        <f t="shared" si="15"/>
        <v>4827.1000000000004</v>
      </c>
    </row>
    <row r="953" spans="7:7">
      <c r="G953" s="55">
        <f t="shared" si="15"/>
        <v>4827.1000000000004</v>
      </c>
    </row>
    <row r="954" spans="7:7">
      <c r="G954" s="55">
        <f t="shared" si="15"/>
        <v>4827.1000000000004</v>
      </c>
    </row>
    <row r="955" spans="7:7">
      <c r="G955" s="55">
        <f t="shared" si="15"/>
        <v>4827.1000000000004</v>
      </c>
    </row>
    <row r="956" spans="7:7">
      <c r="G956" s="55">
        <f t="shared" si="15"/>
        <v>4827.1000000000004</v>
      </c>
    </row>
    <row r="957" spans="7:7">
      <c r="G957" s="55">
        <f t="shared" si="15"/>
        <v>4827.1000000000004</v>
      </c>
    </row>
    <row r="958" spans="7:7">
      <c r="G958" s="55">
        <f t="shared" si="15"/>
        <v>4827.1000000000004</v>
      </c>
    </row>
    <row r="959" spans="7:7">
      <c r="G959" s="55">
        <f t="shared" si="15"/>
        <v>4827.1000000000004</v>
      </c>
    </row>
    <row r="960" spans="7:7">
      <c r="G960" s="55">
        <f t="shared" si="15"/>
        <v>4827.1000000000004</v>
      </c>
    </row>
    <row r="961" spans="7:7">
      <c r="G961" s="55">
        <f t="shared" si="15"/>
        <v>4827.1000000000004</v>
      </c>
    </row>
    <row r="962" spans="7:7">
      <c r="G962" s="55">
        <f t="shared" si="15"/>
        <v>4827.1000000000004</v>
      </c>
    </row>
    <row r="963" spans="7:7">
      <c r="G963" s="55">
        <f t="shared" si="15"/>
        <v>4827.1000000000004</v>
      </c>
    </row>
    <row r="964" spans="7:7">
      <c r="G964" s="55">
        <f t="shared" si="15"/>
        <v>4827.1000000000004</v>
      </c>
    </row>
    <row r="965" spans="7:7">
      <c r="G965" s="55">
        <f t="shared" si="15"/>
        <v>4827.1000000000004</v>
      </c>
    </row>
    <row r="966" spans="7:7">
      <c r="G966" s="55">
        <f t="shared" si="15"/>
        <v>4827.1000000000004</v>
      </c>
    </row>
    <row r="967" spans="7:7">
      <c r="G967" s="55">
        <f t="shared" si="15"/>
        <v>4827.1000000000004</v>
      </c>
    </row>
    <row r="968" spans="7:7">
      <c r="G968" s="55">
        <f t="shared" si="15"/>
        <v>4827.1000000000004</v>
      </c>
    </row>
    <row r="969" spans="7:7">
      <c r="G969" s="55">
        <f t="shared" si="15"/>
        <v>4827.1000000000004</v>
      </c>
    </row>
    <row r="970" spans="7:7">
      <c r="G970" s="55">
        <f t="shared" si="15"/>
        <v>4827.1000000000004</v>
      </c>
    </row>
    <row r="971" spans="7:7">
      <c r="G971" s="55">
        <f t="shared" si="15"/>
        <v>4827.1000000000004</v>
      </c>
    </row>
    <row r="972" spans="7:7">
      <c r="G972" s="55">
        <f t="shared" ref="G972:G1035" si="16">+G971+E972-F972</f>
        <v>4827.1000000000004</v>
      </c>
    </row>
    <row r="973" spans="7:7">
      <c r="G973" s="55">
        <f t="shared" si="16"/>
        <v>4827.1000000000004</v>
      </c>
    </row>
    <row r="974" spans="7:7">
      <c r="G974" s="55">
        <f t="shared" si="16"/>
        <v>4827.1000000000004</v>
      </c>
    </row>
    <row r="975" spans="7:7">
      <c r="G975" s="55">
        <f t="shared" si="16"/>
        <v>4827.1000000000004</v>
      </c>
    </row>
    <row r="976" spans="7:7">
      <c r="G976" s="55">
        <f t="shared" si="16"/>
        <v>4827.1000000000004</v>
      </c>
    </row>
    <row r="977" spans="7:7">
      <c r="G977" s="55">
        <f t="shared" si="16"/>
        <v>4827.1000000000004</v>
      </c>
    </row>
    <row r="978" spans="7:7">
      <c r="G978" s="55">
        <f t="shared" si="16"/>
        <v>4827.1000000000004</v>
      </c>
    </row>
    <row r="979" spans="7:7">
      <c r="G979" s="55">
        <f t="shared" si="16"/>
        <v>4827.1000000000004</v>
      </c>
    </row>
    <row r="980" spans="7:7">
      <c r="G980" s="55">
        <f t="shared" si="16"/>
        <v>4827.1000000000004</v>
      </c>
    </row>
    <row r="981" spans="7:7">
      <c r="G981" s="55">
        <f t="shared" si="16"/>
        <v>4827.1000000000004</v>
      </c>
    </row>
    <row r="982" spans="7:7">
      <c r="G982" s="55">
        <f t="shared" si="16"/>
        <v>4827.1000000000004</v>
      </c>
    </row>
    <row r="983" spans="7:7">
      <c r="G983" s="55">
        <f t="shared" si="16"/>
        <v>4827.1000000000004</v>
      </c>
    </row>
    <row r="984" spans="7:7">
      <c r="G984" s="55">
        <f t="shared" si="16"/>
        <v>4827.1000000000004</v>
      </c>
    </row>
    <row r="985" spans="7:7">
      <c r="G985" s="55">
        <f t="shared" si="16"/>
        <v>4827.1000000000004</v>
      </c>
    </row>
    <row r="986" spans="7:7">
      <c r="G986" s="55">
        <f t="shared" si="16"/>
        <v>4827.1000000000004</v>
      </c>
    </row>
    <row r="987" spans="7:7">
      <c r="G987" s="55">
        <f t="shared" si="16"/>
        <v>4827.1000000000004</v>
      </c>
    </row>
    <row r="988" spans="7:7">
      <c r="G988" s="55">
        <f t="shared" si="16"/>
        <v>4827.1000000000004</v>
      </c>
    </row>
    <row r="989" spans="7:7">
      <c r="G989" s="55">
        <f t="shared" si="16"/>
        <v>4827.1000000000004</v>
      </c>
    </row>
    <row r="990" spans="7:7">
      <c r="G990" s="55">
        <f t="shared" si="16"/>
        <v>4827.1000000000004</v>
      </c>
    </row>
    <row r="991" spans="7:7">
      <c r="G991" s="55">
        <f t="shared" si="16"/>
        <v>4827.1000000000004</v>
      </c>
    </row>
    <row r="992" spans="7:7">
      <c r="G992" s="55">
        <f t="shared" si="16"/>
        <v>4827.1000000000004</v>
      </c>
    </row>
    <row r="993" spans="7:7">
      <c r="G993" s="55">
        <f t="shared" si="16"/>
        <v>4827.1000000000004</v>
      </c>
    </row>
    <row r="994" spans="7:7">
      <c r="G994" s="55">
        <f t="shared" si="16"/>
        <v>4827.1000000000004</v>
      </c>
    </row>
    <row r="995" spans="7:7">
      <c r="G995" s="55">
        <f t="shared" si="16"/>
        <v>4827.1000000000004</v>
      </c>
    </row>
    <row r="996" spans="7:7">
      <c r="G996" s="55">
        <f t="shared" si="16"/>
        <v>4827.1000000000004</v>
      </c>
    </row>
    <row r="997" spans="7:7">
      <c r="G997" s="55">
        <f t="shared" si="16"/>
        <v>4827.1000000000004</v>
      </c>
    </row>
    <row r="998" spans="7:7">
      <c r="G998" s="55">
        <f t="shared" si="16"/>
        <v>4827.1000000000004</v>
      </c>
    </row>
    <row r="999" spans="7:7">
      <c r="G999" s="55">
        <f t="shared" si="16"/>
        <v>4827.1000000000004</v>
      </c>
    </row>
    <row r="1000" spans="7:7">
      <c r="G1000" s="55">
        <f t="shared" si="16"/>
        <v>4827.1000000000004</v>
      </c>
    </row>
    <row r="1001" spans="7:7">
      <c r="G1001" s="55">
        <f t="shared" si="16"/>
        <v>4827.1000000000004</v>
      </c>
    </row>
    <row r="1002" spans="7:7">
      <c r="G1002" s="55">
        <f t="shared" si="16"/>
        <v>4827.1000000000004</v>
      </c>
    </row>
    <row r="1003" spans="7:7">
      <c r="G1003" s="55">
        <f t="shared" si="16"/>
        <v>4827.1000000000004</v>
      </c>
    </row>
    <row r="1004" spans="7:7">
      <c r="G1004" s="55">
        <f t="shared" si="16"/>
        <v>4827.1000000000004</v>
      </c>
    </row>
    <row r="1005" spans="7:7">
      <c r="G1005" s="55">
        <f t="shared" si="16"/>
        <v>4827.1000000000004</v>
      </c>
    </row>
    <row r="1006" spans="7:7">
      <c r="G1006" s="55">
        <f t="shared" si="16"/>
        <v>4827.1000000000004</v>
      </c>
    </row>
    <row r="1007" spans="7:7">
      <c r="G1007" s="55">
        <f t="shared" si="16"/>
        <v>4827.1000000000004</v>
      </c>
    </row>
    <row r="1008" spans="7:7">
      <c r="G1008" s="55">
        <f t="shared" si="16"/>
        <v>4827.1000000000004</v>
      </c>
    </row>
    <row r="1009" spans="7:7">
      <c r="G1009" s="55">
        <f t="shared" si="16"/>
        <v>4827.1000000000004</v>
      </c>
    </row>
    <row r="1010" spans="7:7">
      <c r="G1010" s="55">
        <f t="shared" si="16"/>
        <v>4827.1000000000004</v>
      </c>
    </row>
    <row r="1011" spans="7:7">
      <c r="G1011" s="55">
        <f t="shared" si="16"/>
        <v>4827.1000000000004</v>
      </c>
    </row>
    <row r="1012" spans="7:7">
      <c r="G1012" s="55">
        <f t="shared" si="16"/>
        <v>4827.1000000000004</v>
      </c>
    </row>
    <row r="1013" spans="7:7">
      <c r="G1013" s="55">
        <f t="shared" si="16"/>
        <v>4827.1000000000004</v>
      </c>
    </row>
    <row r="1014" spans="7:7">
      <c r="G1014" s="55">
        <f t="shared" si="16"/>
        <v>4827.1000000000004</v>
      </c>
    </row>
    <row r="1015" spans="7:7">
      <c r="G1015" s="55">
        <f t="shared" si="16"/>
        <v>4827.1000000000004</v>
      </c>
    </row>
    <row r="1016" spans="7:7">
      <c r="G1016" s="55">
        <f t="shared" si="16"/>
        <v>4827.1000000000004</v>
      </c>
    </row>
    <row r="1017" spans="7:7">
      <c r="G1017" s="55">
        <f t="shared" si="16"/>
        <v>4827.1000000000004</v>
      </c>
    </row>
    <row r="1018" spans="7:7">
      <c r="G1018" s="55">
        <f t="shared" si="16"/>
        <v>4827.1000000000004</v>
      </c>
    </row>
    <row r="1019" spans="7:7">
      <c r="G1019" s="55">
        <f t="shared" si="16"/>
        <v>4827.1000000000004</v>
      </c>
    </row>
    <row r="1020" spans="7:7">
      <c r="G1020" s="55">
        <f t="shared" si="16"/>
        <v>4827.1000000000004</v>
      </c>
    </row>
    <row r="1021" spans="7:7">
      <c r="G1021" s="55">
        <f t="shared" si="16"/>
        <v>4827.1000000000004</v>
      </c>
    </row>
    <row r="1022" spans="7:7">
      <c r="G1022" s="55">
        <f t="shared" si="16"/>
        <v>4827.1000000000004</v>
      </c>
    </row>
    <row r="1023" spans="7:7">
      <c r="G1023" s="55">
        <f t="shared" si="16"/>
        <v>4827.1000000000004</v>
      </c>
    </row>
    <row r="1024" spans="7:7">
      <c r="G1024" s="55">
        <f t="shared" si="16"/>
        <v>4827.1000000000004</v>
      </c>
    </row>
    <row r="1025" spans="7:7">
      <c r="G1025" s="55">
        <f t="shared" si="16"/>
        <v>4827.1000000000004</v>
      </c>
    </row>
    <row r="1026" spans="7:7">
      <c r="G1026" s="55">
        <f t="shared" si="16"/>
        <v>4827.1000000000004</v>
      </c>
    </row>
    <row r="1027" spans="7:7">
      <c r="G1027" s="55">
        <f t="shared" si="16"/>
        <v>4827.1000000000004</v>
      </c>
    </row>
    <row r="1028" spans="7:7">
      <c r="G1028" s="55">
        <f t="shared" si="16"/>
        <v>4827.1000000000004</v>
      </c>
    </row>
    <row r="1029" spans="7:7">
      <c r="G1029" s="55">
        <f t="shared" si="16"/>
        <v>4827.1000000000004</v>
      </c>
    </row>
    <row r="1030" spans="7:7">
      <c r="G1030" s="55">
        <f t="shared" si="16"/>
        <v>4827.1000000000004</v>
      </c>
    </row>
    <row r="1031" spans="7:7">
      <c r="G1031" s="55">
        <f t="shared" si="16"/>
        <v>4827.1000000000004</v>
      </c>
    </row>
    <row r="1032" spans="7:7">
      <c r="G1032" s="55">
        <f t="shared" si="16"/>
        <v>4827.1000000000004</v>
      </c>
    </row>
    <row r="1033" spans="7:7">
      <c r="G1033" s="55">
        <f t="shared" si="16"/>
        <v>4827.1000000000004</v>
      </c>
    </row>
    <row r="1034" spans="7:7">
      <c r="G1034" s="55">
        <f t="shared" si="16"/>
        <v>4827.1000000000004</v>
      </c>
    </row>
    <row r="1035" spans="7:7">
      <c r="G1035" s="55">
        <f t="shared" si="16"/>
        <v>4827.1000000000004</v>
      </c>
    </row>
    <row r="1036" spans="7:7">
      <c r="G1036" s="55">
        <f t="shared" ref="G1036:G1099" si="17">+G1035+E1036-F1036</f>
        <v>4827.1000000000004</v>
      </c>
    </row>
    <row r="1037" spans="7:7">
      <c r="G1037" s="55">
        <f t="shared" si="17"/>
        <v>4827.1000000000004</v>
      </c>
    </row>
    <row r="1038" spans="7:7">
      <c r="G1038" s="55">
        <f t="shared" si="17"/>
        <v>4827.1000000000004</v>
      </c>
    </row>
    <row r="1039" spans="7:7">
      <c r="G1039" s="55">
        <f t="shared" si="17"/>
        <v>4827.1000000000004</v>
      </c>
    </row>
    <row r="1040" spans="7:7">
      <c r="G1040" s="55">
        <f t="shared" si="17"/>
        <v>4827.1000000000004</v>
      </c>
    </row>
    <row r="1041" spans="7:7">
      <c r="G1041" s="55">
        <f t="shared" si="17"/>
        <v>4827.1000000000004</v>
      </c>
    </row>
    <row r="1042" spans="7:7">
      <c r="G1042" s="55">
        <f t="shared" si="17"/>
        <v>4827.1000000000004</v>
      </c>
    </row>
    <row r="1043" spans="7:7">
      <c r="G1043" s="55">
        <f t="shared" si="17"/>
        <v>4827.1000000000004</v>
      </c>
    </row>
    <row r="1044" spans="7:7">
      <c r="G1044" s="55">
        <f t="shared" si="17"/>
        <v>4827.1000000000004</v>
      </c>
    </row>
    <row r="1045" spans="7:7">
      <c r="G1045" s="55">
        <f t="shared" si="17"/>
        <v>4827.1000000000004</v>
      </c>
    </row>
    <row r="1046" spans="7:7">
      <c r="G1046" s="55">
        <f t="shared" si="17"/>
        <v>4827.1000000000004</v>
      </c>
    </row>
    <row r="1047" spans="7:7">
      <c r="G1047" s="55">
        <f t="shared" si="17"/>
        <v>4827.1000000000004</v>
      </c>
    </row>
    <row r="1048" spans="7:7">
      <c r="G1048" s="55">
        <f t="shared" si="17"/>
        <v>4827.1000000000004</v>
      </c>
    </row>
    <row r="1049" spans="7:7">
      <c r="G1049" s="55">
        <f t="shared" si="17"/>
        <v>4827.1000000000004</v>
      </c>
    </row>
    <row r="1050" spans="7:7">
      <c r="G1050" s="55">
        <f t="shared" si="17"/>
        <v>4827.1000000000004</v>
      </c>
    </row>
    <row r="1051" spans="7:7">
      <c r="G1051" s="55">
        <f t="shared" si="17"/>
        <v>4827.1000000000004</v>
      </c>
    </row>
    <row r="1052" spans="7:7">
      <c r="G1052" s="55">
        <f t="shared" si="17"/>
        <v>4827.1000000000004</v>
      </c>
    </row>
    <row r="1053" spans="7:7">
      <c r="G1053" s="55">
        <f t="shared" si="17"/>
        <v>4827.1000000000004</v>
      </c>
    </row>
    <row r="1054" spans="7:7">
      <c r="G1054" s="55">
        <f t="shared" si="17"/>
        <v>4827.1000000000004</v>
      </c>
    </row>
    <row r="1055" spans="7:7">
      <c r="G1055" s="55">
        <f t="shared" si="17"/>
        <v>4827.1000000000004</v>
      </c>
    </row>
    <row r="1056" spans="7:7">
      <c r="G1056" s="55">
        <f t="shared" si="17"/>
        <v>4827.1000000000004</v>
      </c>
    </row>
    <row r="1057" spans="7:7">
      <c r="G1057" s="55">
        <f t="shared" si="17"/>
        <v>4827.1000000000004</v>
      </c>
    </row>
    <row r="1058" spans="7:7">
      <c r="G1058" s="55">
        <f t="shared" si="17"/>
        <v>4827.1000000000004</v>
      </c>
    </row>
    <row r="1059" spans="7:7">
      <c r="G1059" s="55">
        <f t="shared" si="17"/>
        <v>4827.1000000000004</v>
      </c>
    </row>
    <row r="1060" spans="7:7">
      <c r="G1060" s="55">
        <f t="shared" si="17"/>
        <v>4827.1000000000004</v>
      </c>
    </row>
    <row r="1061" spans="7:7">
      <c r="G1061" s="55">
        <f t="shared" si="17"/>
        <v>4827.1000000000004</v>
      </c>
    </row>
    <row r="1062" spans="7:7">
      <c r="G1062" s="55">
        <f t="shared" si="17"/>
        <v>4827.1000000000004</v>
      </c>
    </row>
    <row r="1063" spans="7:7">
      <c r="G1063" s="55">
        <f t="shared" si="17"/>
        <v>4827.1000000000004</v>
      </c>
    </row>
    <row r="1064" spans="7:7">
      <c r="G1064" s="55">
        <f t="shared" si="17"/>
        <v>4827.1000000000004</v>
      </c>
    </row>
    <row r="1065" spans="7:7">
      <c r="G1065" s="55">
        <f t="shared" si="17"/>
        <v>4827.1000000000004</v>
      </c>
    </row>
    <row r="1066" spans="7:7">
      <c r="G1066" s="55">
        <f t="shared" si="17"/>
        <v>4827.1000000000004</v>
      </c>
    </row>
    <row r="1067" spans="7:7">
      <c r="G1067" s="55">
        <f t="shared" si="17"/>
        <v>4827.1000000000004</v>
      </c>
    </row>
    <row r="1068" spans="7:7">
      <c r="G1068" s="55">
        <f t="shared" si="17"/>
        <v>4827.1000000000004</v>
      </c>
    </row>
    <row r="1069" spans="7:7">
      <c r="G1069" s="55">
        <f t="shared" si="17"/>
        <v>4827.1000000000004</v>
      </c>
    </row>
    <row r="1070" spans="7:7">
      <c r="G1070" s="55">
        <f t="shared" si="17"/>
        <v>4827.1000000000004</v>
      </c>
    </row>
    <row r="1071" spans="7:7">
      <c r="G1071" s="55">
        <f t="shared" si="17"/>
        <v>4827.1000000000004</v>
      </c>
    </row>
    <row r="1072" spans="7:7">
      <c r="G1072" s="55">
        <f t="shared" si="17"/>
        <v>4827.1000000000004</v>
      </c>
    </row>
    <row r="1073" spans="7:7">
      <c r="G1073" s="55">
        <f t="shared" si="17"/>
        <v>4827.1000000000004</v>
      </c>
    </row>
    <row r="1074" spans="7:7">
      <c r="G1074" s="55">
        <f t="shared" si="17"/>
        <v>4827.1000000000004</v>
      </c>
    </row>
    <row r="1075" spans="7:7">
      <c r="G1075" s="55">
        <f t="shared" si="17"/>
        <v>4827.1000000000004</v>
      </c>
    </row>
    <row r="1076" spans="7:7">
      <c r="G1076" s="55">
        <f t="shared" si="17"/>
        <v>4827.1000000000004</v>
      </c>
    </row>
    <row r="1077" spans="7:7">
      <c r="G1077" s="55">
        <f t="shared" si="17"/>
        <v>4827.1000000000004</v>
      </c>
    </row>
    <row r="1078" spans="7:7">
      <c r="G1078" s="55">
        <f t="shared" si="17"/>
        <v>4827.1000000000004</v>
      </c>
    </row>
    <row r="1079" spans="7:7">
      <c r="G1079" s="55">
        <f t="shared" si="17"/>
        <v>4827.1000000000004</v>
      </c>
    </row>
    <row r="1080" spans="7:7">
      <c r="G1080" s="55">
        <f t="shared" si="17"/>
        <v>4827.1000000000004</v>
      </c>
    </row>
    <row r="1081" spans="7:7">
      <c r="G1081" s="55">
        <f t="shared" si="17"/>
        <v>4827.1000000000004</v>
      </c>
    </row>
    <row r="1082" spans="7:7">
      <c r="G1082" s="55">
        <f t="shared" si="17"/>
        <v>4827.1000000000004</v>
      </c>
    </row>
    <row r="1083" spans="7:7">
      <c r="G1083" s="55">
        <f t="shared" si="17"/>
        <v>4827.1000000000004</v>
      </c>
    </row>
    <row r="1084" spans="7:7">
      <c r="G1084" s="55">
        <f t="shared" si="17"/>
        <v>4827.1000000000004</v>
      </c>
    </row>
    <row r="1085" spans="7:7">
      <c r="G1085" s="55">
        <f t="shared" si="17"/>
        <v>4827.1000000000004</v>
      </c>
    </row>
    <row r="1086" spans="7:7">
      <c r="G1086" s="55">
        <f t="shared" si="17"/>
        <v>4827.1000000000004</v>
      </c>
    </row>
    <row r="1087" spans="7:7">
      <c r="G1087" s="55">
        <f t="shared" si="17"/>
        <v>4827.1000000000004</v>
      </c>
    </row>
    <row r="1088" spans="7:7">
      <c r="G1088" s="55">
        <f t="shared" si="17"/>
        <v>4827.1000000000004</v>
      </c>
    </row>
    <row r="1089" spans="7:7">
      <c r="G1089" s="55">
        <f t="shared" si="17"/>
        <v>4827.1000000000004</v>
      </c>
    </row>
    <row r="1090" spans="7:7">
      <c r="G1090" s="55">
        <f t="shared" si="17"/>
        <v>4827.1000000000004</v>
      </c>
    </row>
    <row r="1091" spans="7:7">
      <c r="G1091" s="55">
        <f t="shared" si="17"/>
        <v>4827.1000000000004</v>
      </c>
    </row>
    <row r="1092" spans="7:7">
      <c r="G1092" s="55">
        <f t="shared" si="17"/>
        <v>4827.1000000000004</v>
      </c>
    </row>
    <row r="1093" spans="7:7">
      <c r="G1093" s="55">
        <f t="shared" si="17"/>
        <v>4827.1000000000004</v>
      </c>
    </row>
    <row r="1094" spans="7:7">
      <c r="G1094" s="55">
        <f t="shared" si="17"/>
        <v>4827.1000000000004</v>
      </c>
    </row>
    <row r="1095" spans="7:7">
      <c r="G1095" s="55">
        <f t="shared" si="17"/>
        <v>4827.1000000000004</v>
      </c>
    </row>
    <row r="1096" spans="7:7">
      <c r="G1096" s="55">
        <f t="shared" si="17"/>
        <v>4827.1000000000004</v>
      </c>
    </row>
    <row r="1097" spans="7:7">
      <c r="G1097" s="55">
        <f t="shared" si="17"/>
        <v>4827.1000000000004</v>
      </c>
    </row>
    <row r="1098" spans="7:7">
      <c r="G1098" s="55">
        <f t="shared" si="17"/>
        <v>4827.1000000000004</v>
      </c>
    </row>
    <row r="1099" spans="7:7">
      <c r="G1099" s="55">
        <f t="shared" si="17"/>
        <v>4827.1000000000004</v>
      </c>
    </row>
    <row r="1100" spans="7:7">
      <c r="G1100" s="55">
        <f t="shared" ref="G1100:G1163" si="18">+G1099+E1100-F1100</f>
        <v>4827.1000000000004</v>
      </c>
    </row>
    <row r="1101" spans="7:7">
      <c r="G1101" s="55">
        <f t="shared" si="18"/>
        <v>4827.1000000000004</v>
      </c>
    </row>
    <row r="1102" spans="7:7">
      <c r="G1102" s="55">
        <f t="shared" si="18"/>
        <v>4827.1000000000004</v>
      </c>
    </row>
    <row r="1103" spans="7:7">
      <c r="G1103" s="55">
        <f t="shared" si="18"/>
        <v>4827.1000000000004</v>
      </c>
    </row>
    <row r="1104" spans="7:7">
      <c r="G1104" s="55">
        <f t="shared" si="18"/>
        <v>4827.1000000000004</v>
      </c>
    </row>
    <row r="1105" spans="7:7">
      <c r="G1105" s="55">
        <f t="shared" si="18"/>
        <v>4827.1000000000004</v>
      </c>
    </row>
    <row r="1106" spans="7:7">
      <c r="G1106" s="55">
        <f t="shared" si="18"/>
        <v>4827.1000000000004</v>
      </c>
    </row>
    <row r="1107" spans="7:7">
      <c r="G1107" s="55">
        <f t="shared" si="18"/>
        <v>4827.1000000000004</v>
      </c>
    </row>
    <row r="1108" spans="7:7">
      <c r="G1108" s="55">
        <f t="shared" si="18"/>
        <v>4827.1000000000004</v>
      </c>
    </row>
    <row r="1109" spans="7:7">
      <c r="G1109" s="55">
        <f t="shared" si="18"/>
        <v>4827.1000000000004</v>
      </c>
    </row>
    <row r="1110" spans="7:7">
      <c r="G1110" s="55">
        <f t="shared" si="18"/>
        <v>4827.1000000000004</v>
      </c>
    </row>
    <row r="1111" spans="7:7">
      <c r="G1111" s="55">
        <f t="shared" si="18"/>
        <v>4827.1000000000004</v>
      </c>
    </row>
    <row r="1112" spans="7:7">
      <c r="G1112" s="55">
        <f t="shared" si="18"/>
        <v>4827.1000000000004</v>
      </c>
    </row>
    <row r="1113" spans="7:7">
      <c r="G1113" s="55">
        <f t="shared" si="18"/>
        <v>4827.1000000000004</v>
      </c>
    </row>
    <row r="1114" spans="7:7">
      <c r="G1114" s="55">
        <f t="shared" si="18"/>
        <v>4827.1000000000004</v>
      </c>
    </row>
    <row r="1115" spans="7:7">
      <c r="G1115" s="55">
        <f t="shared" si="18"/>
        <v>4827.1000000000004</v>
      </c>
    </row>
    <row r="1116" spans="7:7">
      <c r="G1116" s="55">
        <f t="shared" si="18"/>
        <v>4827.1000000000004</v>
      </c>
    </row>
    <row r="1117" spans="7:7">
      <c r="G1117" s="55">
        <f t="shared" si="18"/>
        <v>4827.1000000000004</v>
      </c>
    </row>
    <row r="1118" spans="7:7">
      <c r="G1118" s="55">
        <f t="shared" si="18"/>
        <v>4827.1000000000004</v>
      </c>
    </row>
    <row r="1119" spans="7:7">
      <c r="G1119" s="55">
        <f t="shared" si="18"/>
        <v>4827.1000000000004</v>
      </c>
    </row>
    <row r="1120" spans="7:7">
      <c r="G1120" s="55">
        <f t="shared" si="18"/>
        <v>4827.1000000000004</v>
      </c>
    </row>
    <row r="1121" spans="7:7">
      <c r="G1121" s="55">
        <f t="shared" si="18"/>
        <v>4827.1000000000004</v>
      </c>
    </row>
    <row r="1122" spans="7:7">
      <c r="G1122" s="55">
        <f t="shared" si="18"/>
        <v>4827.1000000000004</v>
      </c>
    </row>
    <row r="1123" spans="7:7">
      <c r="G1123" s="55">
        <f t="shared" si="18"/>
        <v>4827.1000000000004</v>
      </c>
    </row>
    <row r="1124" spans="7:7">
      <c r="G1124" s="55">
        <f t="shared" si="18"/>
        <v>4827.1000000000004</v>
      </c>
    </row>
    <row r="1125" spans="7:7">
      <c r="G1125" s="55">
        <f t="shared" si="18"/>
        <v>4827.1000000000004</v>
      </c>
    </row>
    <row r="1126" spans="7:7">
      <c r="G1126" s="55">
        <f t="shared" si="18"/>
        <v>4827.1000000000004</v>
      </c>
    </row>
    <row r="1127" spans="7:7">
      <c r="G1127" s="55">
        <f t="shared" si="18"/>
        <v>4827.1000000000004</v>
      </c>
    </row>
    <row r="1128" spans="7:7">
      <c r="G1128" s="55">
        <f t="shared" si="18"/>
        <v>4827.1000000000004</v>
      </c>
    </row>
    <row r="1129" spans="7:7">
      <c r="G1129" s="55">
        <f t="shared" si="18"/>
        <v>4827.1000000000004</v>
      </c>
    </row>
    <row r="1130" spans="7:7">
      <c r="G1130" s="55">
        <f t="shared" si="18"/>
        <v>4827.1000000000004</v>
      </c>
    </row>
    <row r="1131" spans="7:7">
      <c r="G1131" s="55">
        <f t="shared" si="18"/>
        <v>4827.1000000000004</v>
      </c>
    </row>
    <row r="1132" spans="7:7">
      <c r="G1132" s="55">
        <f t="shared" si="18"/>
        <v>4827.1000000000004</v>
      </c>
    </row>
    <row r="1133" spans="7:7">
      <c r="G1133" s="55">
        <f t="shared" si="18"/>
        <v>4827.1000000000004</v>
      </c>
    </row>
    <row r="1134" spans="7:7">
      <c r="G1134" s="55">
        <f t="shared" si="18"/>
        <v>4827.1000000000004</v>
      </c>
    </row>
    <row r="1135" spans="7:7">
      <c r="G1135" s="55">
        <f t="shared" si="18"/>
        <v>4827.1000000000004</v>
      </c>
    </row>
    <row r="1136" spans="7:7">
      <c r="G1136" s="55">
        <f t="shared" si="18"/>
        <v>4827.1000000000004</v>
      </c>
    </row>
    <row r="1137" spans="7:7">
      <c r="G1137" s="55">
        <f t="shared" si="18"/>
        <v>4827.1000000000004</v>
      </c>
    </row>
    <row r="1138" spans="7:7">
      <c r="G1138" s="55">
        <f t="shared" si="18"/>
        <v>4827.1000000000004</v>
      </c>
    </row>
    <row r="1139" spans="7:7">
      <c r="G1139" s="55">
        <f t="shared" si="18"/>
        <v>4827.1000000000004</v>
      </c>
    </row>
    <row r="1140" spans="7:7">
      <c r="G1140" s="55">
        <f t="shared" si="18"/>
        <v>4827.1000000000004</v>
      </c>
    </row>
    <row r="1141" spans="7:7">
      <c r="G1141" s="55">
        <f t="shared" si="18"/>
        <v>4827.1000000000004</v>
      </c>
    </row>
    <row r="1142" spans="7:7">
      <c r="G1142" s="55">
        <f t="shared" si="18"/>
        <v>4827.1000000000004</v>
      </c>
    </row>
    <row r="1143" spans="7:7">
      <c r="G1143" s="55">
        <f t="shared" si="18"/>
        <v>4827.1000000000004</v>
      </c>
    </row>
    <row r="1144" spans="7:7">
      <c r="G1144" s="55">
        <f t="shared" si="18"/>
        <v>4827.1000000000004</v>
      </c>
    </row>
    <row r="1145" spans="7:7">
      <c r="G1145" s="55">
        <f t="shared" si="18"/>
        <v>4827.1000000000004</v>
      </c>
    </row>
    <row r="1146" spans="7:7">
      <c r="G1146" s="55">
        <f t="shared" si="18"/>
        <v>4827.1000000000004</v>
      </c>
    </row>
    <row r="1147" spans="7:7">
      <c r="G1147" s="55">
        <f t="shared" si="18"/>
        <v>4827.1000000000004</v>
      </c>
    </row>
    <row r="1148" spans="7:7">
      <c r="G1148" s="55">
        <f t="shared" si="18"/>
        <v>4827.1000000000004</v>
      </c>
    </row>
    <row r="1149" spans="7:7">
      <c r="G1149" s="55">
        <f t="shared" si="18"/>
        <v>4827.1000000000004</v>
      </c>
    </row>
    <row r="1150" spans="7:7">
      <c r="G1150" s="55">
        <f t="shared" si="18"/>
        <v>4827.1000000000004</v>
      </c>
    </row>
    <row r="1151" spans="7:7">
      <c r="G1151" s="55">
        <f t="shared" si="18"/>
        <v>4827.1000000000004</v>
      </c>
    </row>
    <row r="1152" spans="7:7">
      <c r="G1152" s="55">
        <f t="shared" si="18"/>
        <v>4827.1000000000004</v>
      </c>
    </row>
    <row r="1153" spans="7:7">
      <c r="G1153" s="55">
        <f t="shared" si="18"/>
        <v>4827.1000000000004</v>
      </c>
    </row>
    <row r="1154" spans="7:7">
      <c r="G1154" s="55">
        <f t="shared" si="18"/>
        <v>4827.1000000000004</v>
      </c>
    </row>
    <row r="1155" spans="7:7">
      <c r="G1155" s="55">
        <f t="shared" si="18"/>
        <v>4827.1000000000004</v>
      </c>
    </row>
    <row r="1156" spans="7:7">
      <c r="G1156" s="55">
        <f t="shared" si="18"/>
        <v>4827.1000000000004</v>
      </c>
    </row>
    <row r="1157" spans="7:7">
      <c r="G1157" s="55">
        <f t="shared" si="18"/>
        <v>4827.1000000000004</v>
      </c>
    </row>
    <row r="1158" spans="7:7">
      <c r="G1158" s="55">
        <f t="shared" si="18"/>
        <v>4827.1000000000004</v>
      </c>
    </row>
    <row r="1159" spans="7:7">
      <c r="G1159" s="55">
        <f t="shared" si="18"/>
        <v>4827.1000000000004</v>
      </c>
    </row>
    <row r="1160" spans="7:7">
      <c r="G1160" s="55">
        <f t="shared" si="18"/>
        <v>4827.1000000000004</v>
      </c>
    </row>
    <row r="1161" spans="7:7">
      <c r="G1161" s="55">
        <f t="shared" si="18"/>
        <v>4827.1000000000004</v>
      </c>
    </row>
    <row r="1162" spans="7:7">
      <c r="G1162" s="55">
        <f t="shared" si="18"/>
        <v>4827.1000000000004</v>
      </c>
    </row>
    <row r="1163" spans="7:7">
      <c r="G1163" s="55">
        <f t="shared" si="18"/>
        <v>4827.1000000000004</v>
      </c>
    </row>
    <row r="1164" spans="7:7">
      <c r="G1164" s="55">
        <f t="shared" ref="G1164:G1227" si="19">+G1163+E1164-F1164</f>
        <v>4827.1000000000004</v>
      </c>
    </row>
    <row r="1165" spans="7:7">
      <c r="G1165" s="55">
        <f t="shared" si="19"/>
        <v>4827.1000000000004</v>
      </c>
    </row>
    <row r="1166" spans="7:7">
      <c r="G1166" s="55">
        <f t="shared" si="19"/>
        <v>4827.1000000000004</v>
      </c>
    </row>
    <row r="1167" spans="7:7">
      <c r="G1167" s="55">
        <f t="shared" si="19"/>
        <v>4827.1000000000004</v>
      </c>
    </row>
    <row r="1168" spans="7:7">
      <c r="G1168" s="55">
        <f t="shared" si="19"/>
        <v>4827.1000000000004</v>
      </c>
    </row>
    <row r="1169" spans="7:7">
      <c r="G1169" s="55">
        <f t="shared" si="19"/>
        <v>4827.1000000000004</v>
      </c>
    </row>
    <row r="1170" spans="7:7">
      <c r="G1170" s="55">
        <f t="shared" si="19"/>
        <v>4827.1000000000004</v>
      </c>
    </row>
    <row r="1171" spans="7:7">
      <c r="G1171" s="55">
        <f t="shared" si="19"/>
        <v>4827.1000000000004</v>
      </c>
    </row>
    <row r="1172" spans="7:7">
      <c r="G1172" s="55">
        <f t="shared" si="19"/>
        <v>4827.1000000000004</v>
      </c>
    </row>
    <row r="1173" spans="7:7">
      <c r="G1173" s="55">
        <f t="shared" si="19"/>
        <v>4827.1000000000004</v>
      </c>
    </row>
    <row r="1174" spans="7:7">
      <c r="G1174" s="55">
        <f t="shared" si="19"/>
        <v>4827.1000000000004</v>
      </c>
    </row>
    <row r="1175" spans="7:7">
      <c r="G1175" s="55">
        <f t="shared" si="19"/>
        <v>4827.1000000000004</v>
      </c>
    </row>
    <row r="1176" spans="7:7">
      <c r="G1176" s="55">
        <f t="shared" si="19"/>
        <v>4827.1000000000004</v>
      </c>
    </row>
    <row r="1177" spans="7:7">
      <c r="G1177" s="55">
        <f t="shared" si="19"/>
        <v>4827.1000000000004</v>
      </c>
    </row>
    <row r="1178" spans="7:7">
      <c r="G1178" s="55">
        <f t="shared" si="19"/>
        <v>4827.1000000000004</v>
      </c>
    </row>
    <row r="1179" spans="7:7">
      <c r="G1179" s="55">
        <f t="shared" si="19"/>
        <v>4827.1000000000004</v>
      </c>
    </row>
    <row r="1180" spans="7:7">
      <c r="G1180" s="55">
        <f t="shared" si="19"/>
        <v>4827.1000000000004</v>
      </c>
    </row>
    <row r="1181" spans="7:7">
      <c r="G1181" s="55">
        <f t="shared" si="19"/>
        <v>4827.1000000000004</v>
      </c>
    </row>
    <row r="1182" spans="7:7">
      <c r="G1182" s="55">
        <f t="shared" si="19"/>
        <v>4827.1000000000004</v>
      </c>
    </row>
    <row r="1183" spans="7:7">
      <c r="G1183" s="55">
        <f t="shared" si="19"/>
        <v>4827.1000000000004</v>
      </c>
    </row>
    <row r="1184" spans="7:7">
      <c r="G1184" s="55">
        <f t="shared" si="19"/>
        <v>4827.1000000000004</v>
      </c>
    </row>
    <row r="1185" spans="7:7">
      <c r="G1185" s="55">
        <f t="shared" si="19"/>
        <v>4827.1000000000004</v>
      </c>
    </row>
    <row r="1186" spans="7:7">
      <c r="G1186" s="55">
        <f t="shared" si="19"/>
        <v>4827.1000000000004</v>
      </c>
    </row>
    <row r="1187" spans="7:7">
      <c r="G1187" s="55">
        <f t="shared" si="19"/>
        <v>4827.1000000000004</v>
      </c>
    </row>
    <row r="1188" spans="7:7">
      <c r="G1188" s="55">
        <f t="shared" si="19"/>
        <v>4827.1000000000004</v>
      </c>
    </row>
    <row r="1189" spans="7:7">
      <c r="G1189" s="55">
        <f t="shared" si="19"/>
        <v>4827.1000000000004</v>
      </c>
    </row>
    <row r="1190" spans="7:7">
      <c r="G1190" s="55">
        <f t="shared" si="19"/>
        <v>4827.1000000000004</v>
      </c>
    </row>
    <row r="1191" spans="7:7">
      <c r="G1191" s="55">
        <f t="shared" si="19"/>
        <v>4827.1000000000004</v>
      </c>
    </row>
    <row r="1192" spans="7:7">
      <c r="G1192" s="55">
        <f t="shared" si="19"/>
        <v>4827.1000000000004</v>
      </c>
    </row>
    <row r="1193" spans="7:7">
      <c r="G1193" s="55">
        <f t="shared" si="19"/>
        <v>4827.1000000000004</v>
      </c>
    </row>
    <row r="1194" spans="7:7">
      <c r="G1194" s="55">
        <f t="shared" si="19"/>
        <v>4827.1000000000004</v>
      </c>
    </row>
    <row r="1195" spans="7:7">
      <c r="G1195" s="55">
        <f t="shared" si="19"/>
        <v>4827.1000000000004</v>
      </c>
    </row>
    <row r="1196" spans="7:7">
      <c r="G1196" s="55">
        <f t="shared" si="19"/>
        <v>4827.1000000000004</v>
      </c>
    </row>
    <row r="1197" spans="7:7">
      <c r="G1197" s="55">
        <f t="shared" si="19"/>
        <v>4827.1000000000004</v>
      </c>
    </row>
    <row r="1198" spans="7:7">
      <c r="G1198" s="55">
        <f t="shared" si="19"/>
        <v>4827.1000000000004</v>
      </c>
    </row>
    <row r="1199" spans="7:7">
      <c r="G1199" s="55">
        <f t="shared" si="19"/>
        <v>4827.1000000000004</v>
      </c>
    </row>
    <row r="1200" spans="7:7">
      <c r="G1200" s="55">
        <f t="shared" si="19"/>
        <v>4827.1000000000004</v>
      </c>
    </row>
    <row r="1201" spans="7:7">
      <c r="G1201" s="55">
        <f t="shared" si="19"/>
        <v>4827.1000000000004</v>
      </c>
    </row>
    <row r="1202" spans="7:7">
      <c r="G1202" s="55">
        <f t="shared" si="19"/>
        <v>4827.1000000000004</v>
      </c>
    </row>
    <row r="1203" spans="7:7">
      <c r="G1203" s="55">
        <f t="shared" si="19"/>
        <v>4827.1000000000004</v>
      </c>
    </row>
    <row r="1204" spans="7:7">
      <c r="G1204" s="55">
        <f t="shared" si="19"/>
        <v>4827.1000000000004</v>
      </c>
    </row>
    <row r="1205" spans="7:7">
      <c r="G1205" s="55">
        <f t="shared" si="19"/>
        <v>4827.1000000000004</v>
      </c>
    </row>
    <row r="1206" spans="7:7">
      <c r="G1206" s="55">
        <f t="shared" si="19"/>
        <v>4827.1000000000004</v>
      </c>
    </row>
    <row r="1207" spans="7:7">
      <c r="G1207" s="55">
        <f t="shared" si="19"/>
        <v>4827.1000000000004</v>
      </c>
    </row>
    <row r="1208" spans="7:7">
      <c r="G1208" s="55">
        <f t="shared" si="19"/>
        <v>4827.1000000000004</v>
      </c>
    </row>
    <row r="1209" spans="7:7">
      <c r="G1209" s="55">
        <f t="shared" si="19"/>
        <v>4827.1000000000004</v>
      </c>
    </row>
    <row r="1210" spans="7:7">
      <c r="G1210" s="55">
        <f t="shared" si="19"/>
        <v>4827.1000000000004</v>
      </c>
    </row>
    <row r="1211" spans="7:7">
      <c r="G1211" s="55">
        <f t="shared" si="19"/>
        <v>4827.1000000000004</v>
      </c>
    </row>
    <row r="1212" spans="7:7">
      <c r="G1212" s="55">
        <f t="shared" si="19"/>
        <v>4827.1000000000004</v>
      </c>
    </row>
    <row r="1213" spans="7:7">
      <c r="G1213" s="55">
        <f t="shared" si="19"/>
        <v>4827.1000000000004</v>
      </c>
    </row>
    <row r="1214" spans="7:7">
      <c r="G1214" s="55">
        <f t="shared" si="19"/>
        <v>4827.1000000000004</v>
      </c>
    </row>
    <row r="1215" spans="7:7">
      <c r="G1215" s="55">
        <f t="shared" si="19"/>
        <v>4827.1000000000004</v>
      </c>
    </row>
    <row r="1216" spans="7:7">
      <c r="G1216" s="55">
        <f t="shared" si="19"/>
        <v>4827.1000000000004</v>
      </c>
    </row>
    <row r="1217" spans="7:7">
      <c r="G1217" s="55">
        <f t="shared" si="19"/>
        <v>4827.1000000000004</v>
      </c>
    </row>
    <row r="1218" spans="7:7">
      <c r="G1218" s="55">
        <f t="shared" si="19"/>
        <v>4827.1000000000004</v>
      </c>
    </row>
    <row r="1219" spans="7:7">
      <c r="G1219" s="55">
        <f t="shared" si="19"/>
        <v>4827.1000000000004</v>
      </c>
    </row>
    <row r="1220" spans="7:7">
      <c r="G1220" s="55">
        <f t="shared" si="19"/>
        <v>4827.1000000000004</v>
      </c>
    </row>
    <row r="1221" spans="7:7">
      <c r="G1221" s="55">
        <f t="shared" si="19"/>
        <v>4827.1000000000004</v>
      </c>
    </row>
    <row r="1222" spans="7:7">
      <c r="G1222" s="55">
        <f t="shared" si="19"/>
        <v>4827.1000000000004</v>
      </c>
    </row>
    <row r="1223" spans="7:7">
      <c r="G1223" s="55">
        <f t="shared" si="19"/>
        <v>4827.1000000000004</v>
      </c>
    </row>
    <row r="1224" spans="7:7">
      <c r="G1224" s="55">
        <f t="shared" si="19"/>
        <v>4827.1000000000004</v>
      </c>
    </row>
    <row r="1225" spans="7:7">
      <c r="G1225" s="55">
        <f t="shared" si="19"/>
        <v>4827.1000000000004</v>
      </c>
    </row>
    <row r="1226" spans="7:7">
      <c r="G1226" s="55">
        <f t="shared" si="19"/>
        <v>4827.1000000000004</v>
      </c>
    </row>
    <row r="1227" spans="7:7">
      <c r="G1227" s="55">
        <f t="shared" si="19"/>
        <v>4827.1000000000004</v>
      </c>
    </row>
    <row r="1228" spans="7:7">
      <c r="G1228" s="55">
        <f t="shared" ref="G1228:G1291" si="20">+G1227+E1228-F1228</f>
        <v>4827.1000000000004</v>
      </c>
    </row>
    <row r="1229" spans="7:7">
      <c r="G1229" s="55">
        <f t="shared" si="20"/>
        <v>4827.1000000000004</v>
      </c>
    </row>
    <row r="1230" spans="7:7">
      <c r="G1230" s="55">
        <f t="shared" si="20"/>
        <v>4827.1000000000004</v>
      </c>
    </row>
    <row r="1231" spans="7:7">
      <c r="G1231" s="55">
        <f t="shared" si="20"/>
        <v>4827.1000000000004</v>
      </c>
    </row>
    <row r="1232" spans="7:7">
      <c r="G1232" s="55">
        <f t="shared" si="20"/>
        <v>4827.1000000000004</v>
      </c>
    </row>
    <row r="1233" spans="7:7">
      <c r="G1233" s="55">
        <f t="shared" si="20"/>
        <v>4827.1000000000004</v>
      </c>
    </row>
    <row r="1234" spans="7:7">
      <c r="G1234" s="55">
        <f t="shared" si="20"/>
        <v>4827.1000000000004</v>
      </c>
    </row>
    <row r="1235" spans="7:7">
      <c r="G1235" s="55">
        <f t="shared" si="20"/>
        <v>4827.1000000000004</v>
      </c>
    </row>
    <row r="1236" spans="7:7">
      <c r="G1236" s="55">
        <f t="shared" si="20"/>
        <v>4827.1000000000004</v>
      </c>
    </row>
    <row r="1237" spans="7:7">
      <c r="G1237" s="55">
        <f t="shared" si="20"/>
        <v>4827.1000000000004</v>
      </c>
    </row>
    <row r="1238" spans="7:7">
      <c r="G1238" s="55">
        <f t="shared" si="20"/>
        <v>4827.1000000000004</v>
      </c>
    </row>
    <row r="1239" spans="7:7">
      <c r="G1239" s="55">
        <f t="shared" si="20"/>
        <v>4827.1000000000004</v>
      </c>
    </row>
    <row r="1240" spans="7:7">
      <c r="G1240" s="55">
        <f t="shared" si="20"/>
        <v>4827.1000000000004</v>
      </c>
    </row>
    <row r="1241" spans="7:7">
      <c r="G1241" s="55">
        <f t="shared" si="20"/>
        <v>4827.1000000000004</v>
      </c>
    </row>
    <row r="1242" spans="7:7">
      <c r="G1242" s="55">
        <f t="shared" si="20"/>
        <v>4827.1000000000004</v>
      </c>
    </row>
    <row r="1243" spans="7:7">
      <c r="G1243" s="55">
        <f t="shared" si="20"/>
        <v>4827.1000000000004</v>
      </c>
    </row>
    <row r="1244" spans="7:7">
      <c r="G1244" s="55">
        <f t="shared" si="20"/>
        <v>4827.1000000000004</v>
      </c>
    </row>
    <row r="1245" spans="7:7">
      <c r="G1245" s="55">
        <f t="shared" si="20"/>
        <v>4827.1000000000004</v>
      </c>
    </row>
    <row r="1246" spans="7:7">
      <c r="G1246" s="55">
        <f t="shared" si="20"/>
        <v>4827.1000000000004</v>
      </c>
    </row>
    <row r="1247" spans="7:7">
      <c r="G1247" s="55">
        <f t="shared" si="20"/>
        <v>4827.1000000000004</v>
      </c>
    </row>
    <row r="1248" spans="7:7">
      <c r="G1248" s="55">
        <f t="shared" si="20"/>
        <v>4827.1000000000004</v>
      </c>
    </row>
    <row r="1249" spans="7:7">
      <c r="G1249" s="55">
        <f t="shared" si="20"/>
        <v>4827.1000000000004</v>
      </c>
    </row>
    <row r="1250" spans="7:7">
      <c r="G1250" s="55">
        <f t="shared" si="20"/>
        <v>4827.1000000000004</v>
      </c>
    </row>
    <row r="1251" spans="7:7">
      <c r="G1251" s="55">
        <f t="shared" si="20"/>
        <v>4827.1000000000004</v>
      </c>
    </row>
    <row r="1252" spans="7:7">
      <c r="G1252" s="55">
        <f t="shared" si="20"/>
        <v>4827.1000000000004</v>
      </c>
    </row>
    <row r="1253" spans="7:7">
      <c r="G1253" s="55">
        <f t="shared" si="20"/>
        <v>4827.1000000000004</v>
      </c>
    </row>
    <row r="1254" spans="7:7">
      <c r="G1254" s="55">
        <f t="shared" si="20"/>
        <v>4827.1000000000004</v>
      </c>
    </row>
    <row r="1255" spans="7:7">
      <c r="G1255" s="55">
        <f t="shared" si="20"/>
        <v>4827.1000000000004</v>
      </c>
    </row>
    <row r="1256" spans="7:7">
      <c r="G1256" s="55">
        <f t="shared" si="20"/>
        <v>4827.1000000000004</v>
      </c>
    </row>
    <row r="1257" spans="7:7">
      <c r="G1257" s="55">
        <f t="shared" si="20"/>
        <v>4827.1000000000004</v>
      </c>
    </row>
    <row r="1258" spans="7:7">
      <c r="G1258" s="55">
        <f t="shared" si="20"/>
        <v>4827.1000000000004</v>
      </c>
    </row>
    <row r="1259" spans="7:7">
      <c r="G1259" s="55">
        <f t="shared" si="20"/>
        <v>4827.1000000000004</v>
      </c>
    </row>
    <row r="1260" spans="7:7">
      <c r="G1260" s="55">
        <f t="shared" si="20"/>
        <v>4827.1000000000004</v>
      </c>
    </row>
    <row r="1261" spans="7:7">
      <c r="G1261" s="55">
        <f t="shared" si="20"/>
        <v>4827.1000000000004</v>
      </c>
    </row>
    <row r="1262" spans="7:7">
      <c r="G1262" s="55">
        <f t="shared" si="20"/>
        <v>4827.1000000000004</v>
      </c>
    </row>
    <row r="1263" spans="7:7">
      <c r="G1263" s="55">
        <f t="shared" si="20"/>
        <v>4827.1000000000004</v>
      </c>
    </row>
    <row r="1264" spans="7:7">
      <c r="G1264" s="55">
        <f t="shared" si="20"/>
        <v>4827.1000000000004</v>
      </c>
    </row>
    <row r="1265" spans="7:7">
      <c r="G1265" s="55">
        <f t="shared" si="20"/>
        <v>4827.1000000000004</v>
      </c>
    </row>
    <row r="1266" spans="7:7">
      <c r="G1266" s="55">
        <f t="shared" si="20"/>
        <v>4827.1000000000004</v>
      </c>
    </row>
    <row r="1267" spans="7:7">
      <c r="G1267" s="55">
        <f t="shared" si="20"/>
        <v>4827.1000000000004</v>
      </c>
    </row>
    <row r="1268" spans="7:7">
      <c r="G1268" s="55">
        <f t="shared" si="20"/>
        <v>4827.1000000000004</v>
      </c>
    </row>
    <row r="1269" spans="7:7">
      <c r="G1269" s="55">
        <f t="shared" si="20"/>
        <v>4827.1000000000004</v>
      </c>
    </row>
    <row r="1270" spans="7:7">
      <c r="G1270" s="55">
        <f t="shared" si="20"/>
        <v>4827.1000000000004</v>
      </c>
    </row>
    <row r="1271" spans="7:7">
      <c r="G1271" s="55">
        <f t="shared" si="20"/>
        <v>4827.1000000000004</v>
      </c>
    </row>
    <row r="1272" spans="7:7">
      <c r="G1272" s="55">
        <f t="shared" si="20"/>
        <v>4827.1000000000004</v>
      </c>
    </row>
    <row r="1273" spans="7:7">
      <c r="G1273" s="55">
        <f t="shared" si="20"/>
        <v>4827.1000000000004</v>
      </c>
    </row>
    <row r="1274" spans="7:7">
      <c r="G1274" s="55">
        <f t="shared" si="20"/>
        <v>4827.1000000000004</v>
      </c>
    </row>
    <row r="1275" spans="7:7">
      <c r="G1275" s="55">
        <f t="shared" si="20"/>
        <v>4827.1000000000004</v>
      </c>
    </row>
    <row r="1276" spans="7:7">
      <c r="G1276" s="55">
        <f t="shared" si="20"/>
        <v>4827.1000000000004</v>
      </c>
    </row>
    <row r="1277" spans="7:7">
      <c r="G1277" s="55">
        <f t="shared" si="20"/>
        <v>4827.1000000000004</v>
      </c>
    </row>
    <row r="1278" spans="7:7">
      <c r="G1278" s="55">
        <f t="shared" si="20"/>
        <v>4827.1000000000004</v>
      </c>
    </row>
    <row r="1279" spans="7:7">
      <c r="G1279" s="55">
        <f t="shared" si="20"/>
        <v>4827.1000000000004</v>
      </c>
    </row>
    <row r="1280" spans="7:7">
      <c r="G1280" s="55">
        <f t="shared" si="20"/>
        <v>4827.1000000000004</v>
      </c>
    </row>
    <row r="1281" spans="7:7">
      <c r="G1281" s="55">
        <f t="shared" si="20"/>
        <v>4827.1000000000004</v>
      </c>
    </row>
    <row r="1282" spans="7:7">
      <c r="G1282" s="55">
        <f t="shared" si="20"/>
        <v>4827.1000000000004</v>
      </c>
    </row>
    <row r="1283" spans="7:7">
      <c r="G1283" s="55">
        <f t="shared" si="20"/>
        <v>4827.1000000000004</v>
      </c>
    </row>
    <row r="1284" spans="7:7">
      <c r="G1284" s="55">
        <f t="shared" si="20"/>
        <v>4827.1000000000004</v>
      </c>
    </row>
    <row r="1285" spans="7:7">
      <c r="G1285" s="55">
        <f t="shared" si="20"/>
        <v>4827.1000000000004</v>
      </c>
    </row>
    <row r="1286" spans="7:7">
      <c r="G1286" s="55">
        <f t="shared" si="20"/>
        <v>4827.1000000000004</v>
      </c>
    </row>
    <row r="1287" spans="7:7">
      <c r="G1287" s="55">
        <f t="shared" si="20"/>
        <v>4827.1000000000004</v>
      </c>
    </row>
    <row r="1288" spans="7:7">
      <c r="G1288" s="55">
        <f t="shared" si="20"/>
        <v>4827.1000000000004</v>
      </c>
    </row>
    <row r="1289" spans="7:7">
      <c r="G1289" s="55">
        <f t="shared" si="20"/>
        <v>4827.1000000000004</v>
      </c>
    </row>
    <row r="1290" spans="7:7">
      <c r="G1290" s="55">
        <f t="shared" si="20"/>
        <v>4827.1000000000004</v>
      </c>
    </row>
    <row r="1291" spans="7:7">
      <c r="G1291" s="55">
        <f t="shared" si="20"/>
        <v>4827.1000000000004</v>
      </c>
    </row>
    <row r="1292" spans="7:7">
      <c r="G1292" s="55">
        <f t="shared" ref="G1292:G1307" si="21">+G1291+E1292-F1292</f>
        <v>4827.1000000000004</v>
      </c>
    </row>
    <row r="1293" spans="7:7">
      <c r="G1293" s="55">
        <f t="shared" si="21"/>
        <v>4827.1000000000004</v>
      </c>
    </row>
    <row r="1294" spans="7:7">
      <c r="G1294" s="55">
        <f t="shared" si="21"/>
        <v>4827.1000000000004</v>
      </c>
    </row>
    <row r="1295" spans="7:7">
      <c r="G1295" s="55">
        <f t="shared" si="21"/>
        <v>4827.1000000000004</v>
      </c>
    </row>
    <row r="1296" spans="7:7">
      <c r="G1296" s="55">
        <f t="shared" si="21"/>
        <v>4827.1000000000004</v>
      </c>
    </row>
    <row r="1297" spans="7:7">
      <c r="G1297" s="55">
        <f t="shared" si="21"/>
        <v>4827.1000000000004</v>
      </c>
    </row>
    <row r="1298" spans="7:7">
      <c r="G1298" s="55">
        <f t="shared" si="21"/>
        <v>4827.1000000000004</v>
      </c>
    </row>
    <row r="1299" spans="7:7">
      <c r="G1299" s="55">
        <f t="shared" si="21"/>
        <v>4827.1000000000004</v>
      </c>
    </row>
    <row r="1300" spans="7:7">
      <c r="G1300" s="55">
        <f t="shared" si="21"/>
        <v>4827.1000000000004</v>
      </c>
    </row>
    <row r="1301" spans="7:7">
      <c r="G1301" s="55">
        <f t="shared" si="21"/>
        <v>4827.1000000000004</v>
      </c>
    </row>
    <row r="1302" spans="7:7">
      <c r="G1302" s="55">
        <f t="shared" si="21"/>
        <v>4827.1000000000004</v>
      </c>
    </row>
    <row r="1303" spans="7:7">
      <c r="G1303" s="55">
        <f t="shared" si="21"/>
        <v>4827.1000000000004</v>
      </c>
    </row>
    <row r="1304" spans="7:7">
      <c r="G1304" s="55">
        <f t="shared" si="21"/>
        <v>4827.1000000000004</v>
      </c>
    </row>
    <row r="1305" spans="7:7">
      <c r="G1305" s="55">
        <f t="shared" si="21"/>
        <v>4827.1000000000004</v>
      </c>
    </row>
    <row r="1306" spans="7:7">
      <c r="G1306" s="55">
        <f t="shared" si="21"/>
        <v>4827.1000000000004</v>
      </c>
    </row>
    <row r="1307" spans="7:7">
      <c r="G1307" s="55">
        <f t="shared" si="21"/>
        <v>4827.1000000000004</v>
      </c>
    </row>
  </sheetData>
  <autoFilter ref="A4:H635" xr:uid="{00000000-0009-0000-0000-000023000000}"/>
  <mergeCells count="3">
    <mergeCell ref="J696:L696"/>
    <mergeCell ref="B2:G2"/>
    <mergeCell ref="I407:L407"/>
  </mergeCells>
  <phoneticPr fontId="27" type="noConversion"/>
  <pageMargins left="0.31496062992125984" right="0.31496062992125984" top="0.35433070866141736" bottom="0.15748031496062992" header="0.31496062992125984" footer="0.31496062992125984"/>
  <pageSetup paperSize="9" scale="7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00B0F0"/>
  </sheetPr>
  <dimension ref="A1:N1322"/>
  <sheetViews>
    <sheetView topLeftCell="A998" zoomScaleNormal="100" workbookViewId="0">
      <selection activeCell="E1014" sqref="E1014"/>
    </sheetView>
  </sheetViews>
  <sheetFormatPr defaultColWidth="11.42578125" defaultRowHeight="15"/>
  <cols>
    <col min="1" max="1" width="11.7109375" style="7" bestFit="1" customWidth="1"/>
    <col min="2" max="2" width="15.140625" style="349" customWidth="1"/>
    <col min="3" max="3" width="14.7109375" style="349" bestFit="1" customWidth="1"/>
    <col min="4" max="4" width="51.5703125" bestFit="1" customWidth="1"/>
    <col min="5" max="6" width="12.140625" style="160" bestFit="1" customWidth="1"/>
    <col min="7" max="7" width="11.42578125" style="2"/>
    <col min="8" max="8" width="11.42578125" customWidth="1"/>
    <col min="9" max="9" width="16.5703125" customWidth="1"/>
    <col min="10" max="10" width="34.140625" bestFit="1" customWidth="1"/>
    <col min="11" max="11" width="9.7109375" bestFit="1" customWidth="1"/>
    <col min="12" max="12" width="11.42578125" style="327"/>
  </cols>
  <sheetData>
    <row r="1" spans="1:11">
      <c r="B1" s="526"/>
      <c r="C1" s="526"/>
      <c r="K1" t="s">
        <v>629</v>
      </c>
    </row>
    <row r="2" spans="1:11">
      <c r="B2" s="542" t="s">
        <v>630</v>
      </c>
      <c r="C2" s="542"/>
      <c r="D2" s="542"/>
      <c r="E2" s="542"/>
      <c r="F2" s="542"/>
      <c r="G2" s="542"/>
    </row>
    <row r="4" spans="1:11" ht="45.75">
      <c r="A4" s="43" t="s">
        <v>1</v>
      </c>
      <c r="B4" s="528" t="s">
        <v>2</v>
      </c>
      <c r="C4" s="528" t="s">
        <v>3</v>
      </c>
      <c r="D4" s="528" t="s">
        <v>4</v>
      </c>
      <c r="E4" s="169" t="s">
        <v>5</v>
      </c>
      <c r="F4" s="169" t="s">
        <v>6</v>
      </c>
      <c r="G4" s="13" t="s">
        <v>7</v>
      </c>
    </row>
    <row r="5" spans="1:11">
      <c r="A5" s="44">
        <v>42736</v>
      </c>
      <c r="B5" s="525" t="s">
        <v>8</v>
      </c>
      <c r="C5" s="526"/>
      <c r="G5" s="16">
        <v>6246.2</v>
      </c>
      <c r="H5" s="8"/>
      <c r="I5" s="8"/>
    </row>
    <row r="6" spans="1:11">
      <c r="A6" s="7">
        <v>42765</v>
      </c>
      <c r="B6" s="526" t="s">
        <v>114</v>
      </c>
      <c r="C6" s="526" t="s">
        <v>631</v>
      </c>
      <c r="F6" s="160">
        <v>602</v>
      </c>
      <c r="G6" s="2">
        <f>+G5+E6-F6</f>
        <v>5644.2</v>
      </c>
    </row>
    <row r="7" spans="1:11">
      <c r="A7" s="7">
        <v>42794</v>
      </c>
      <c r="B7" s="526" t="s">
        <v>114</v>
      </c>
      <c r="C7" s="526" t="s">
        <v>631</v>
      </c>
      <c r="F7" s="160">
        <v>260</v>
      </c>
      <c r="G7" s="2">
        <f t="shared" ref="G7:G88" si="0">+G6+E7-F7</f>
        <v>5384.2</v>
      </c>
    </row>
    <row r="8" spans="1:11">
      <c r="A8" s="7">
        <v>42825</v>
      </c>
      <c r="B8" s="526" t="s">
        <v>114</v>
      </c>
      <c r="C8" s="526" t="s">
        <v>631</v>
      </c>
      <c r="F8" s="160">
        <v>220</v>
      </c>
      <c r="G8" s="2">
        <f t="shared" si="0"/>
        <v>5164.2</v>
      </c>
    </row>
    <row r="9" spans="1:11">
      <c r="A9" s="7">
        <v>42855</v>
      </c>
      <c r="B9" s="526" t="s">
        <v>114</v>
      </c>
      <c r="C9" s="526" t="s">
        <v>631</v>
      </c>
      <c r="F9" s="160">
        <v>602</v>
      </c>
      <c r="G9" s="2">
        <f t="shared" si="0"/>
        <v>4562.2</v>
      </c>
    </row>
    <row r="10" spans="1:11">
      <c r="A10" s="7">
        <v>42886</v>
      </c>
      <c r="B10" s="526" t="s">
        <v>114</v>
      </c>
      <c r="C10" s="526" t="s">
        <v>631</v>
      </c>
      <c r="F10" s="160">
        <v>280</v>
      </c>
      <c r="G10" s="2">
        <f t="shared" si="0"/>
        <v>4282.2</v>
      </c>
    </row>
    <row r="11" spans="1:11">
      <c r="A11" s="7">
        <v>42916</v>
      </c>
      <c r="B11" s="526" t="s">
        <v>114</v>
      </c>
      <c r="C11" s="526" t="s">
        <v>631</v>
      </c>
      <c r="F11" s="160">
        <v>240</v>
      </c>
      <c r="G11" s="2">
        <f t="shared" si="0"/>
        <v>4042.2</v>
      </c>
    </row>
    <row r="12" spans="1:11">
      <c r="A12" s="7">
        <v>42947</v>
      </c>
      <c r="B12" s="526" t="s">
        <v>114</v>
      </c>
      <c r="C12" s="526" t="s">
        <v>631</v>
      </c>
      <c r="F12" s="160">
        <v>380</v>
      </c>
      <c r="G12" s="2">
        <f t="shared" si="0"/>
        <v>3662.2</v>
      </c>
    </row>
    <row r="13" spans="1:11">
      <c r="A13" s="7">
        <v>42978</v>
      </c>
      <c r="B13" s="526" t="s">
        <v>114</v>
      </c>
      <c r="C13" s="526" t="s">
        <v>631</v>
      </c>
      <c r="F13" s="160">
        <v>280</v>
      </c>
      <c r="G13" s="2">
        <f t="shared" si="0"/>
        <v>3382.2</v>
      </c>
    </row>
    <row r="14" spans="1:11">
      <c r="A14" s="7">
        <v>43008</v>
      </c>
      <c r="B14" s="526" t="s">
        <v>114</v>
      </c>
      <c r="C14" s="526" t="s">
        <v>631</v>
      </c>
      <c r="F14" s="160">
        <v>260</v>
      </c>
      <c r="G14" s="2">
        <f t="shared" si="0"/>
        <v>3122.2</v>
      </c>
    </row>
    <row r="15" spans="1:11">
      <c r="A15" s="7">
        <v>43039</v>
      </c>
      <c r="B15" s="526" t="s">
        <v>114</v>
      </c>
      <c r="C15" s="526" t="s">
        <v>631</v>
      </c>
      <c r="F15" s="160">
        <v>175</v>
      </c>
      <c r="G15" s="2">
        <f t="shared" si="0"/>
        <v>2947.2</v>
      </c>
    </row>
    <row r="16" spans="1:11">
      <c r="A16" s="7">
        <v>43251</v>
      </c>
      <c r="B16" s="526" t="s">
        <v>114</v>
      </c>
      <c r="C16" s="526" t="s">
        <v>631</v>
      </c>
      <c r="F16" s="160">
        <v>40</v>
      </c>
      <c r="G16" s="2">
        <f t="shared" si="0"/>
        <v>2907.2</v>
      </c>
    </row>
    <row r="17" spans="1:7">
      <c r="A17" s="7">
        <v>43496</v>
      </c>
      <c r="B17" s="526" t="s">
        <v>114</v>
      </c>
      <c r="C17" s="526" t="s">
        <v>631</v>
      </c>
      <c r="F17" s="160">
        <v>80</v>
      </c>
      <c r="G17" s="2">
        <f t="shared" si="0"/>
        <v>2827.2</v>
      </c>
    </row>
    <row r="18" spans="1:7">
      <c r="A18" s="7">
        <v>43524</v>
      </c>
      <c r="B18" s="526" t="s">
        <v>114</v>
      </c>
      <c r="C18" s="526" t="s">
        <v>631</v>
      </c>
      <c r="F18" s="160">
        <v>180</v>
      </c>
      <c r="G18" s="2">
        <f t="shared" si="0"/>
        <v>2647.2</v>
      </c>
    </row>
    <row r="19" spans="1:7">
      <c r="A19" s="7">
        <v>43555</v>
      </c>
      <c r="B19" s="526" t="s">
        <v>114</v>
      </c>
      <c r="C19" s="526" t="s">
        <v>631</v>
      </c>
      <c r="F19" s="160">
        <v>90</v>
      </c>
      <c r="G19" s="2">
        <f t="shared" si="0"/>
        <v>2557.1999999999998</v>
      </c>
    </row>
    <row r="20" spans="1:7">
      <c r="A20" s="7">
        <v>43585</v>
      </c>
      <c r="B20" s="526" t="s">
        <v>114</v>
      </c>
      <c r="C20" s="526" t="s">
        <v>631</v>
      </c>
      <c r="F20" s="160">
        <v>17.100000000000001</v>
      </c>
      <c r="G20" s="2">
        <f t="shared" si="0"/>
        <v>2540.1</v>
      </c>
    </row>
    <row r="21" spans="1:7">
      <c r="A21" s="7">
        <v>44897</v>
      </c>
      <c r="B21" s="526" t="s">
        <v>632</v>
      </c>
      <c r="C21" s="526" t="s">
        <v>631</v>
      </c>
      <c r="F21" s="160">
        <v>500</v>
      </c>
      <c r="G21" s="2">
        <f t="shared" si="0"/>
        <v>2040.1</v>
      </c>
    </row>
    <row r="22" spans="1:7">
      <c r="A22" s="7">
        <v>44931</v>
      </c>
      <c r="B22" s="526" t="s">
        <v>633</v>
      </c>
      <c r="C22" s="526" t="s">
        <v>631</v>
      </c>
      <c r="F22" s="160">
        <v>500</v>
      </c>
      <c r="G22" s="2">
        <f t="shared" si="0"/>
        <v>1540.1</v>
      </c>
    </row>
    <row r="23" spans="1:7">
      <c r="A23" s="7">
        <v>45175</v>
      </c>
      <c r="B23" s="526" t="s">
        <v>634</v>
      </c>
      <c r="C23" s="526" t="s">
        <v>631</v>
      </c>
      <c r="F23" s="160">
        <v>500</v>
      </c>
      <c r="G23" s="2">
        <f t="shared" si="0"/>
        <v>1040.0999999999999</v>
      </c>
    </row>
    <row r="24" spans="1:7">
      <c r="A24" s="7">
        <v>45287</v>
      </c>
      <c r="B24" s="526">
        <v>28053</v>
      </c>
      <c r="C24" s="526" t="s">
        <v>631</v>
      </c>
      <c r="F24" s="160">
        <v>1040.0999999999999</v>
      </c>
      <c r="G24" s="2">
        <f t="shared" si="0"/>
        <v>0</v>
      </c>
    </row>
    <row r="25" spans="1:7">
      <c r="A25" s="44">
        <v>42766</v>
      </c>
      <c r="B25" s="525" t="s">
        <v>14</v>
      </c>
      <c r="C25" s="525" t="s">
        <v>15</v>
      </c>
      <c r="D25" t="s">
        <v>16</v>
      </c>
      <c r="E25" s="160">
        <v>13.5</v>
      </c>
      <c r="G25" s="2">
        <f t="shared" si="0"/>
        <v>13.5</v>
      </c>
    </row>
    <row r="26" spans="1:7">
      <c r="B26" s="526"/>
      <c r="C26" s="526"/>
      <c r="D26" t="s">
        <v>17</v>
      </c>
      <c r="E26" s="160">
        <v>2.8</v>
      </c>
      <c r="G26" s="2">
        <f t="shared" si="0"/>
        <v>16.3</v>
      </c>
    </row>
    <row r="27" spans="1:7">
      <c r="B27" s="526"/>
      <c r="C27" s="526"/>
      <c r="D27" t="s">
        <v>18</v>
      </c>
      <c r="E27" s="160">
        <v>60</v>
      </c>
      <c r="G27" s="2">
        <f t="shared" si="0"/>
        <v>76.3</v>
      </c>
    </row>
    <row r="28" spans="1:7">
      <c r="B28" s="526"/>
      <c r="C28" s="526"/>
      <c r="D28" t="s">
        <v>19</v>
      </c>
      <c r="E28" s="160">
        <v>2</v>
      </c>
      <c r="G28" s="2">
        <f t="shared" si="0"/>
        <v>78.3</v>
      </c>
    </row>
    <row r="29" spans="1:7">
      <c r="A29" s="7">
        <v>43005</v>
      </c>
      <c r="B29" s="526">
        <v>13696</v>
      </c>
      <c r="C29" s="526" t="s">
        <v>15</v>
      </c>
      <c r="D29" t="s">
        <v>16</v>
      </c>
      <c r="F29" s="160">
        <v>13.5</v>
      </c>
      <c r="G29" s="2">
        <f t="shared" si="0"/>
        <v>64.8</v>
      </c>
    </row>
    <row r="30" spans="1:7">
      <c r="A30" s="7">
        <v>43005</v>
      </c>
      <c r="B30" s="526">
        <v>13696</v>
      </c>
      <c r="C30" s="526" t="s">
        <v>15</v>
      </c>
      <c r="D30" t="s">
        <v>17</v>
      </c>
      <c r="F30" s="160">
        <v>2.8</v>
      </c>
      <c r="G30" s="2">
        <f t="shared" si="0"/>
        <v>62</v>
      </c>
    </row>
    <row r="31" spans="1:7">
      <c r="A31" s="7">
        <v>45287</v>
      </c>
      <c r="B31" s="526">
        <v>28053</v>
      </c>
      <c r="C31" s="526" t="s">
        <v>15</v>
      </c>
      <c r="D31" t="s">
        <v>18</v>
      </c>
      <c r="F31" s="160">
        <v>60</v>
      </c>
      <c r="G31" s="2">
        <f t="shared" si="0"/>
        <v>2</v>
      </c>
    </row>
    <row r="32" spans="1:7">
      <c r="A32" s="7">
        <v>45287</v>
      </c>
      <c r="B32" s="526">
        <v>28053</v>
      </c>
      <c r="C32" s="526" t="s">
        <v>15</v>
      </c>
      <c r="D32" t="s">
        <v>19</v>
      </c>
      <c r="F32" s="160">
        <v>2</v>
      </c>
      <c r="G32" s="2">
        <f t="shared" si="0"/>
        <v>0</v>
      </c>
    </row>
    <row r="33" spans="1:11">
      <c r="A33" s="44">
        <v>42794</v>
      </c>
      <c r="B33" s="525" t="s">
        <v>14</v>
      </c>
      <c r="C33" s="525" t="s">
        <v>20</v>
      </c>
      <c r="D33" t="s">
        <v>16</v>
      </c>
      <c r="E33" s="160">
        <v>13</v>
      </c>
      <c r="G33" s="2">
        <f t="shared" si="0"/>
        <v>13</v>
      </c>
    </row>
    <row r="34" spans="1:11">
      <c r="B34" s="526"/>
      <c r="C34" s="526"/>
      <c r="D34" t="s">
        <v>17</v>
      </c>
      <c r="E34" s="160">
        <v>2</v>
      </c>
      <c r="G34" s="2">
        <f t="shared" si="0"/>
        <v>15</v>
      </c>
    </row>
    <row r="35" spans="1:11">
      <c r="B35" s="526"/>
      <c r="C35" s="526"/>
      <c r="D35" t="s">
        <v>18</v>
      </c>
      <c r="E35" s="160">
        <v>56</v>
      </c>
      <c r="G35" s="2">
        <f t="shared" si="0"/>
        <v>71</v>
      </c>
    </row>
    <row r="36" spans="1:11">
      <c r="B36" s="526"/>
      <c r="C36" s="526"/>
      <c r="D36" t="s">
        <v>19</v>
      </c>
      <c r="E36" s="160">
        <v>2</v>
      </c>
      <c r="G36" s="2">
        <f t="shared" si="0"/>
        <v>73</v>
      </c>
    </row>
    <row r="37" spans="1:11">
      <c r="B37" s="526"/>
      <c r="C37" s="526"/>
      <c r="D37" t="s">
        <v>21</v>
      </c>
      <c r="E37" s="160">
        <v>85</v>
      </c>
      <c r="G37" s="2">
        <f t="shared" si="0"/>
        <v>158</v>
      </c>
    </row>
    <row r="38" spans="1:11">
      <c r="A38" s="7">
        <v>43005</v>
      </c>
      <c r="B38" s="526">
        <v>13696</v>
      </c>
      <c r="C38" s="526" t="s">
        <v>20</v>
      </c>
      <c r="D38" t="s">
        <v>16</v>
      </c>
      <c r="F38" s="160">
        <v>13</v>
      </c>
      <c r="G38" s="2">
        <f t="shared" si="0"/>
        <v>145</v>
      </c>
    </row>
    <row r="39" spans="1:11">
      <c r="A39" s="7">
        <v>43005</v>
      </c>
      <c r="B39" s="526">
        <v>13696</v>
      </c>
      <c r="C39" s="526" t="s">
        <v>20</v>
      </c>
      <c r="D39" t="s">
        <v>17</v>
      </c>
      <c r="F39" s="160">
        <v>2</v>
      </c>
      <c r="G39" s="2">
        <f t="shared" si="0"/>
        <v>143</v>
      </c>
      <c r="I39" s="5"/>
    </row>
    <row r="40" spans="1:11">
      <c r="A40" s="7">
        <v>43067</v>
      </c>
      <c r="B40" s="526" t="s">
        <v>12</v>
      </c>
      <c r="C40" s="526" t="s">
        <v>20</v>
      </c>
      <c r="D40" t="s">
        <v>21</v>
      </c>
      <c r="F40" s="160">
        <v>85</v>
      </c>
      <c r="G40" s="2">
        <f t="shared" si="0"/>
        <v>58</v>
      </c>
      <c r="I40" s="5"/>
    </row>
    <row r="41" spans="1:11">
      <c r="A41" s="7">
        <v>45287</v>
      </c>
      <c r="B41" s="526">
        <v>28053</v>
      </c>
      <c r="C41" s="526" t="s">
        <v>20</v>
      </c>
      <c r="D41" t="s">
        <v>18</v>
      </c>
      <c r="F41" s="160">
        <v>56</v>
      </c>
      <c r="G41" s="2">
        <f t="shared" si="0"/>
        <v>2</v>
      </c>
      <c r="I41" s="5"/>
    </row>
    <row r="42" spans="1:11">
      <c r="A42" s="7">
        <v>45287</v>
      </c>
      <c r="B42" s="526">
        <v>28053</v>
      </c>
      <c r="C42" s="526" t="s">
        <v>20</v>
      </c>
      <c r="D42" t="s">
        <v>19</v>
      </c>
      <c r="F42" s="160">
        <v>2</v>
      </c>
      <c r="G42" s="2">
        <f t="shared" si="0"/>
        <v>0</v>
      </c>
      <c r="I42" s="5"/>
    </row>
    <row r="43" spans="1:11">
      <c r="A43" s="44">
        <v>42825</v>
      </c>
      <c r="B43" s="525" t="s">
        <v>14</v>
      </c>
      <c r="C43" s="525" t="s">
        <v>23</v>
      </c>
      <c r="D43" t="s">
        <v>16</v>
      </c>
      <c r="E43" s="160">
        <v>12</v>
      </c>
      <c r="G43" s="2">
        <f t="shared" si="0"/>
        <v>12</v>
      </c>
      <c r="I43" s="5"/>
    </row>
    <row r="44" spans="1:11">
      <c r="B44" s="526"/>
      <c r="C44" s="526"/>
      <c r="D44" t="s">
        <v>17</v>
      </c>
      <c r="E44" s="160">
        <v>2</v>
      </c>
      <c r="G44" s="2">
        <f t="shared" si="0"/>
        <v>14</v>
      </c>
      <c r="I44" s="525"/>
      <c r="K44" s="2"/>
    </row>
    <row r="45" spans="1:11">
      <c r="B45" s="526"/>
      <c r="C45" s="526"/>
      <c r="D45" t="s">
        <v>18</v>
      </c>
      <c r="E45" s="160">
        <v>60</v>
      </c>
      <c r="G45" s="2">
        <f t="shared" si="0"/>
        <v>74</v>
      </c>
      <c r="I45" s="5"/>
      <c r="K45" s="2"/>
    </row>
    <row r="46" spans="1:11">
      <c r="B46" s="526"/>
      <c r="C46" s="526"/>
      <c r="D46" t="s">
        <v>19</v>
      </c>
      <c r="E46" s="160">
        <v>2</v>
      </c>
      <c r="G46" s="2">
        <f t="shared" si="0"/>
        <v>76</v>
      </c>
      <c r="I46" s="525"/>
      <c r="K46" s="2"/>
    </row>
    <row r="47" spans="1:11">
      <c r="B47" s="526"/>
      <c r="C47" s="526"/>
      <c r="D47" t="s">
        <v>21</v>
      </c>
      <c r="E47" s="160">
        <v>85</v>
      </c>
      <c r="G47" s="2">
        <f t="shared" si="0"/>
        <v>161</v>
      </c>
      <c r="K47" s="2"/>
    </row>
    <row r="48" spans="1:11">
      <c r="A48" s="7">
        <v>43005</v>
      </c>
      <c r="B48" s="526">
        <v>13696</v>
      </c>
      <c r="C48" s="526" t="s">
        <v>23</v>
      </c>
      <c r="D48" t="s">
        <v>16</v>
      </c>
      <c r="F48" s="160">
        <v>12</v>
      </c>
      <c r="G48" s="2">
        <f t="shared" si="0"/>
        <v>149</v>
      </c>
      <c r="K48" s="2"/>
    </row>
    <row r="49" spans="1:11">
      <c r="A49" s="7">
        <v>43005</v>
      </c>
      <c r="B49" s="526">
        <v>13696</v>
      </c>
      <c r="C49" s="526" t="s">
        <v>23</v>
      </c>
      <c r="D49" t="s">
        <v>17</v>
      </c>
      <c r="F49" s="160">
        <v>2</v>
      </c>
      <c r="G49" s="2">
        <f t="shared" si="0"/>
        <v>147</v>
      </c>
      <c r="I49" s="525"/>
      <c r="K49" s="2"/>
    </row>
    <row r="50" spans="1:11">
      <c r="A50" s="7">
        <v>43067</v>
      </c>
      <c r="B50" s="526" t="s">
        <v>12</v>
      </c>
      <c r="C50" s="526" t="s">
        <v>23</v>
      </c>
      <c r="D50" t="s">
        <v>21</v>
      </c>
      <c r="F50" s="160">
        <v>85</v>
      </c>
      <c r="G50" s="2">
        <f t="shared" si="0"/>
        <v>62</v>
      </c>
      <c r="K50" s="2"/>
    </row>
    <row r="51" spans="1:11">
      <c r="A51" s="7">
        <v>45287</v>
      </c>
      <c r="B51" s="526">
        <v>28053</v>
      </c>
      <c r="C51" s="526" t="s">
        <v>23</v>
      </c>
      <c r="D51" t="s">
        <v>18</v>
      </c>
      <c r="F51" s="160">
        <v>60</v>
      </c>
      <c r="G51" s="2">
        <f t="shared" si="0"/>
        <v>2</v>
      </c>
      <c r="K51" s="2"/>
    </row>
    <row r="52" spans="1:11">
      <c r="A52" s="7">
        <v>45287</v>
      </c>
      <c r="B52" s="526">
        <v>28053</v>
      </c>
      <c r="C52" s="526" t="s">
        <v>23</v>
      </c>
      <c r="D52" t="s">
        <v>19</v>
      </c>
      <c r="F52" s="160">
        <v>2</v>
      </c>
      <c r="G52" s="2">
        <f t="shared" si="0"/>
        <v>0</v>
      </c>
      <c r="K52" s="2"/>
    </row>
    <row r="53" spans="1:11">
      <c r="A53" s="44">
        <v>42855</v>
      </c>
      <c r="B53" s="525" t="s">
        <v>14</v>
      </c>
      <c r="C53" s="525" t="s">
        <v>24</v>
      </c>
      <c r="D53" t="s">
        <v>16</v>
      </c>
      <c r="E53" s="160">
        <v>13</v>
      </c>
      <c r="G53" s="2">
        <f t="shared" si="0"/>
        <v>13</v>
      </c>
      <c r="K53" s="2"/>
    </row>
    <row r="54" spans="1:11">
      <c r="B54" s="526"/>
      <c r="C54" s="526"/>
      <c r="D54" t="s">
        <v>17</v>
      </c>
      <c r="E54" s="160">
        <v>2</v>
      </c>
      <c r="G54" s="2">
        <f t="shared" si="0"/>
        <v>15</v>
      </c>
      <c r="I54" s="525"/>
      <c r="K54" s="2"/>
    </row>
    <row r="55" spans="1:11">
      <c r="B55" s="526"/>
      <c r="C55" s="526"/>
      <c r="D55" t="s">
        <v>18</v>
      </c>
      <c r="E55" s="160">
        <v>60</v>
      </c>
      <c r="G55" s="2">
        <f t="shared" si="0"/>
        <v>75</v>
      </c>
      <c r="K55" s="2"/>
    </row>
    <row r="56" spans="1:11">
      <c r="B56" s="526"/>
      <c r="C56" s="526"/>
      <c r="D56" t="s">
        <v>19</v>
      </c>
      <c r="E56" s="160">
        <v>2</v>
      </c>
      <c r="G56" s="2">
        <f t="shared" si="0"/>
        <v>77</v>
      </c>
    </row>
    <row r="57" spans="1:11">
      <c r="A57" s="7">
        <v>43005</v>
      </c>
      <c r="B57" s="526">
        <v>13696</v>
      </c>
      <c r="C57" s="526" t="s">
        <v>24</v>
      </c>
      <c r="D57" t="s">
        <v>16</v>
      </c>
      <c r="F57" s="160">
        <v>13</v>
      </c>
      <c r="G57" s="2">
        <f t="shared" si="0"/>
        <v>64</v>
      </c>
    </row>
    <row r="58" spans="1:11">
      <c r="A58" s="7">
        <v>43005</v>
      </c>
      <c r="B58" s="526">
        <v>13696</v>
      </c>
      <c r="C58" s="526" t="s">
        <v>24</v>
      </c>
      <c r="D58" t="s">
        <v>17</v>
      </c>
      <c r="F58" s="160">
        <v>2</v>
      </c>
      <c r="G58" s="2">
        <f t="shared" si="0"/>
        <v>62</v>
      </c>
    </row>
    <row r="59" spans="1:11">
      <c r="A59" s="7">
        <v>45287</v>
      </c>
      <c r="B59" s="526">
        <v>28053</v>
      </c>
      <c r="C59" s="526" t="s">
        <v>24</v>
      </c>
      <c r="D59" t="s">
        <v>18</v>
      </c>
      <c r="F59" s="160">
        <v>60</v>
      </c>
      <c r="G59" s="2">
        <f t="shared" si="0"/>
        <v>2</v>
      </c>
    </row>
    <row r="60" spans="1:11">
      <c r="A60" s="7">
        <v>45287</v>
      </c>
      <c r="B60" s="526">
        <v>28053</v>
      </c>
      <c r="C60" s="526" t="s">
        <v>24</v>
      </c>
      <c r="D60" t="s">
        <v>19</v>
      </c>
      <c r="F60" s="160">
        <v>2</v>
      </c>
      <c r="G60" s="2">
        <f t="shared" si="0"/>
        <v>0</v>
      </c>
    </row>
    <row r="61" spans="1:11">
      <c r="A61" s="44">
        <v>42886</v>
      </c>
      <c r="B61" s="525" t="s">
        <v>14</v>
      </c>
      <c r="C61" s="525" t="s">
        <v>25</v>
      </c>
      <c r="D61" t="s">
        <v>16</v>
      </c>
      <c r="E61" s="160">
        <v>13</v>
      </c>
      <c r="G61" s="2">
        <f t="shared" si="0"/>
        <v>13</v>
      </c>
    </row>
    <row r="62" spans="1:11">
      <c r="B62" s="526"/>
      <c r="C62" s="526"/>
      <c r="D62" t="s">
        <v>17</v>
      </c>
      <c r="E62" s="160">
        <v>2</v>
      </c>
      <c r="G62" s="2">
        <f t="shared" si="0"/>
        <v>15</v>
      </c>
    </row>
    <row r="63" spans="1:11">
      <c r="B63" s="526"/>
      <c r="C63" s="526"/>
      <c r="D63" t="s">
        <v>18</v>
      </c>
      <c r="E63" s="160">
        <v>60</v>
      </c>
      <c r="G63" s="2">
        <f t="shared" si="0"/>
        <v>75</v>
      </c>
    </row>
    <row r="64" spans="1:11">
      <c r="B64" s="526"/>
      <c r="C64" s="526"/>
      <c r="D64" t="s">
        <v>19</v>
      </c>
      <c r="E64" s="160">
        <v>2</v>
      </c>
      <c r="G64" s="2">
        <f t="shared" si="0"/>
        <v>77</v>
      </c>
    </row>
    <row r="65" spans="1:7">
      <c r="A65" s="7">
        <v>43005</v>
      </c>
      <c r="B65" s="526">
        <v>13697</v>
      </c>
      <c r="C65" s="526" t="s">
        <v>25</v>
      </c>
      <c r="D65" t="s">
        <v>16</v>
      </c>
      <c r="F65" s="160">
        <v>13</v>
      </c>
      <c r="G65" s="2">
        <f t="shared" si="0"/>
        <v>64</v>
      </c>
    </row>
    <row r="66" spans="1:7">
      <c r="A66" s="7">
        <v>43005</v>
      </c>
      <c r="B66" s="526">
        <v>13697</v>
      </c>
      <c r="C66" s="526" t="s">
        <v>25</v>
      </c>
      <c r="D66" t="s">
        <v>17</v>
      </c>
      <c r="F66" s="160">
        <v>2</v>
      </c>
      <c r="G66" s="2">
        <f t="shared" si="0"/>
        <v>62</v>
      </c>
    </row>
    <row r="67" spans="1:7">
      <c r="A67" s="7">
        <v>45287</v>
      </c>
      <c r="B67" s="526">
        <v>28053</v>
      </c>
      <c r="C67" s="526" t="s">
        <v>25</v>
      </c>
      <c r="D67" t="s">
        <v>18</v>
      </c>
      <c r="F67" s="160">
        <v>60</v>
      </c>
      <c r="G67" s="2">
        <f t="shared" si="0"/>
        <v>2</v>
      </c>
    </row>
    <row r="68" spans="1:7">
      <c r="A68" s="7">
        <v>45287</v>
      </c>
      <c r="B68" s="526">
        <v>28053</v>
      </c>
      <c r="C68" s="526" t="s">
        <v>25</v>
      </c>
      <c r="D68" t="s">
        <v>19</v>
      </c>
      <c r="F68" s="160">
        <v>2</v>
      </c>
      <c r="G68" s="2">
        <f t="shared" si="0"/>
        <v>0</v>
      </c>
    </row>
    <row r="69" spans="1:7">
      <c r="A69" s="44">
        <v>42916</v>
      </c>
      <c r="B69" s="525" t="s">
        <v>14</v>
      </c>
      <c r="C69" s="525" t="s">
        <v>26</v>
      </c>
      <c r="D69" t="s">
        <v>16</v>
      </c>
      <c r="E69" s="160">
        <v>12.5</v>
      </c>
      <c r="G69" s="2">
        <f t="shared" si="0"/>
        <v>12.5</v>
      </c>
    </row>
    <row r="70" spans="1:7">
      <c r="B70" s="526"/>
      <c r="C70" s="526"/>
      <c r="D70" t="s">
        <v>17</v>
      </c>
      <c r="E70" s="160">
        <v>2</v>
      </c>
      <c r="G70" s="2">
        <f t="shared" si="0"/>
        <v>14.5</v>
      </c>
    </row>
    <row r="71" spans="1:7">
      <c r="B71" s="526"/>
      <c r="C71" s="526"/>
      <c r="D71" t="s">
        <v>18</v>
      </c>
      <c r="E71" s="160">
        <v>60</v>
      </c>
      <c r="G71" s="2">
        <f t="shared" si="0"/>
        <v>74.5</v>
      </c>
    </row>
    <row r="72" spans="1:7">
      <c r="B72" s="526"/>
      <c r="C72" s="526"/>
      <c r="D72" t="s">
        <v>19</v>
      </c>
      <c r="E72" s="160">
        <v>2</v>
      </c>
      <c r="G72" s="2">
        <f t="shared" si="0"/>
        <v>76.5</v>
      </c>
    </row>
    <row r="73" spans="1:7">
      <c r="A73" s="7">
        <v>43005</v>
      </c>
      <c r="B73" s="526">
        <v>13697</v>
      </c>
      <c r="C73" s="526" t="s">
        <v>26</v>
      </c>
      <c r="D73" t="s">
        <v>16</v>
      </c>
      <c r="F73" s="160">
        <v>12.5</v>
      </c>
      <c r="G73" s="2">
        <f t="shared" si="0"/>
        <v>64</v>
      </c>
    </row>
    <row r="74" spans="1:7">
      <c r="A74" s="7">
        <v>43005</v>
      </c>
      <c r="B74" s="526">
        <v>13697</v>
      </c>
      <c r="C74" s="526" t="s">
        <v>26</v>
      </c>
      <c r="D74" t="s">
        <v>17</v>
      </c>
      <c r="F74" s="160">
        <v>2</v>
      </c>
      <c r="G74" s="2">
        <f t="shared" si="0"/>
        <v>62</v>
      </c>
    </row>
    <row r="75" spans="1:7">
      <c r="A75" s="7">
        <v>45287</v>
      </c>
      <c r="B75" s="526">
        <v>28053</v>
      </c>
      <c r="C75" s="526" t="s">
        <v>26</v>
      </c>
      <c r="D75" t="s">
        <v>18</v>
      </c>
      <c r="F75" s="160">
        <v>60</v>
      </c>
      <c r="G75" s="2">
        <f t="shared" si="0"/>
        <v>2</v>
      </c>
    </row>
    <row r="76" spans="1:7">
      <c r="A76" s="7">
        <v>45287</v>
      </c>
      <c r="B76" s="526">
        <v>28053</v>
      </c>
      <c r="C76" s="526" t="s">
        <v>26</v>
      </c>
      <c r="D76" t="s">
        <v>19</v>
      </c>
      <c r="F76" s="160">
        <v>2</v>
      </c>
      <c r="G76" s="2">
        <f t="shared" si="0"/>
        <v>0</v>
      </c>
    </row>
    <row r="77" spans="1:7">
      <c r="A77" s="44">
        <v>42947</v>
      </c>
      <c r="B77" s="525" t="s">
        <v>14</v>
      </c>
      <c r="C77" s="525" t="s">
        <v>27</v>
      </c>
      <c r="D77" t="s">
        <v>16</v>
      </c>
      <c r="E77" s="160">
        <v>13</v>
      </c>
      <c r="G77" s="2">
        <f t="shared" si="0"/>
        <v>13</v>
      </c>
    </row>
    <row r="78" spans="1:7">
      <c r="B78" s="526"/>
      <c r="C78" s="526"/>
      <c r="D78" t="s">
        <v>17</v>
      </c>
      <c r="E78" s="160">
        <v>2</v>
      </c>
      <c r="G78" s="2">
        <f t="shared" si="0"/>
        <v>15</v>
      </c>
    </row>
    <row r="79" spans="1:7">
      <c r="B79" s="526"/>
      <c r="C79" s="526"/>
      <c r="D79" t="s">
        <v>18</v>
      </c>
      <c r="E79" s="160">
        <v>60</v>
      </c>
      <c r="G79" s="2">
        <f t="shared" si="0"/>
        <v>75</v>
      </c>
    </row>
    <row r="80" spans="1:7">
      <c r="B80" s="526"/>
      <c r="C80" s="526"/>
      <c r="D80" t="s">
        <v>19</v>
      </c>
      <c r="E80" s="160">
        <v>2</v>
      </c>
      <c r="G80" s="2">
        <f t="shared" si="0"/>
        <v>77</v>
      </c>
    </row>
    <row r="81" spans="1:7">
      <c r="A81" s="7">
        <v>43005</v>
      </c>
      <c r="B81" s="526">
        <v>13697</v>
      </c>
      <c r="C81" s="526" t="s">
        <v>27</v>
      </c>
      <c r="D81" t="s">
        <v>16</v>
      </c>
      <c r="F81" s="160">
        <v>13</v>
      </c>
      <c r="G81" s="2">
        <f t="shared" si="0"/>
        <v>64</v>
      </c>
    </row>
    <row r="82" spans="1:7">
      <c r="A82" s="7">
        <v>43005</v>
      </c>
      <c r="B82" s="526">
        <v>13697</v>
      </c>
      <c r="C82" s="526" t="s">
        <v>27</v>
      </c>
      <c r="D82" t="s">
        <v>17</v>
      </c>
      <c r="F82" s="160">
        <v>2</v>
      </c>
      <c r="G82" s="2">
        <f t="shared" si="0"/>
        <v>62</v>
      </c>
    </row>
    <row r="83" spans="1:7">
      <c r="A83" s="7">
        <v>45287</v>
      </c>
      <c r="B83" s="526">
        <v>28053</v>
      </c>
      <c r="C83" s="526" t="s">
        <v>27</v>
      </c>
      <c r="D83" t="s">
        <v>18</v>
      </c>
      <c r="F83" s="160">
        <v>60</v>
      </c>
      <c r="G83" s="2">
        <f t="shared" si="0"/>
        <v>2</v>
      </c>
    </row>
    <row r="84" spans="1:7">
      <c r="A84" s="7">
        <v>45287</v>
      </c>
      <c r="B84" s="526">
        <v>28053</v>
      </c>
      <c r="C84" s="526" t="s">
        <v>27</v>
      </c>
      <c r="D84" t="s">
        <v>19</v>
      </c>
      <c r="F84" s="160">
        <v>2</v>
      </c>
      <c r="G84" s="2">
        <f t="shared" si="0"/>
        <v>0</v>
      </c>
    </row>
    <row r="85" spans="1:7">
      <c r="A85" s="44">
        <v>42978</v>
      </c>
      <c r="B85" s="525" t="s">
        <v>14</v>
      </c>
      <c r="C85" s="525" t="s">
        <v>28</v>
      </c>
      <c r="D85" t="s">
        <v>16</v>
      </c>
      <c r="E85" s="160">
        <v>13</v>
      </c>
      <c r="G85" s="2">
        <f t="shared" si="0"/>
        <v>13</v>
      </c>
    </row>
    <row r="86" spans="1:7">
      <c r="B86" s="526"/>
      <c r="C86" s="526"/>
      <c r="D86" t="s">
        <v>17</v>
      </c>
      <c r="E86" s="160">
        <v>2</v>
      </c>
      <c r="G86" s="2">
        <f t="shared" si="0"/>
        <v>15</v>
      </c>
    </row>
    <row r="87" spans="1:7">
      <c r="B87" s="526"/>
      <c r="C87" s="526"/>
      <c r="D87" t="s">
        <v>18</v>
      </c>
      <c r="E87" s="160">
        <v>60</v>
      </c>
      <c r="G87" s="2">
        <f t="shared" si="0"/>
        <v>75</v>
      </c>
    </row>
    <row r="88" spans="1:7">
      <c r="B88" s="526"/>
      <c r="C88" s="526"/>
      <c r="D88" t="s">
        <v>19</v>
      </c>
      <c r="E88" s="160">
        <v>2</v>
      </c>
      <c r="G88" s="2">
        <f t="shared" si="0"/>
        <v>77</v>
      </c>
    </row>
    <row r="89" spans="1:7">
      <c r="B89" s="526"/>
      <c r="C89" s="526"/>
      <c r="D89" t="s">
        <v>21</v>
      </c>
      <c r="E89" s="160">
        <v>85</v>
      </c>
      <c r="G89" s="2">
        <f t="shared" ref="G89:G118" si="1">+G88+E89-F89</f>
        <v>162</v>
      </c>
    </row>
    <row r="90" spans="1:7">
      <c r="A90" s="7">
        <v>43005</v>
      </c>
      <c r="B90" s="526">
        <v>13697</v>
      </c>
      <c r="C90" s="526" t="s">
        <v>28</v>
      </c>
      <c r="D90" t="s">
        <v>16</v>
      </c>
      <c r="F90" s="160">
        <v>13</v>
      </c>
      <c r="G90" s="2">
        <f t="shared" si="1"/>
        <v>149</v>
      </c>
    </row>
    <row r="91" spans="1:7">
      <c r="A91" s="7">
        <v>43005</v>
      </c>
      <c r="B91" s="526">
        <v>13697</v>
      </c>
      <c r="C91" s="526" t="s">
        <v>28</v>
      </c>
      <c r="D91" t="s">
        <v>17</v>
      </c>
      <c r="F91" s="160">
        <v>2</v>
      </c>
      <c r="G91" s="2">
        <f t="shared" si="1"/>
        <v>147</v>
      </c>
    </row>
    <row r="92" spans="1:7">
      <c r="A92" s="7">
        <v>43067</v>
      </c>
      <c r="B92" s="526" t="s">
        <v>12</v>
      </c>
      <c r="C92" s="526" t="s">
        <v>28</v>
      </c>
      <c r="D92" t="s">
        <v>21</v>
      </c>
      <c r="F92" s="160">
        <v>85</v>
      </c>
      <c r="G92" s="2">
        <f t="shared" si="1"/>
        <v>62</v>
      </c>
    </row>
    <row r="93" spans="1:7">
      <c r="A93" s="7">
        <v>45287</v>
      </c>
      <c r="B93" s="526">
        <v>28053</v>
      </c>
      <c r="C93" s="526" t="s">
        <v>28</v>
      </c>
      <c r="D93" t="s">
        <v>18</v>
      </c>
      <c r="F93" s="160">
        <v>60</v>
      </c>
      <c r="G93" s="2">
        <f t="shared" si="1"/>
        <v>2</v>
      </c>
    </row>
    <row r="94" spans="1:7">
      <c r="A94" s="7">
        <v>45287</v>
      </c>
      <c r="B94" s="526">
        <v>28053</v>
      </c>
      <c r="C94" s="526" t="s">
        <v>28</v>
      </c>
      <c r="D94" t="s">
        <v>19</v>
      </c>
      <c r="F94" s="160">
        <v>2</v>
      </c>
      <c r="G94" s="2">
        <f t="shared" si="1"/>
        <v>0</v>
      </c>
    </row>
    <row r="95" spans="1:7">
      <c r="A95" s="44">
        <v>43008</v>
      </c>
      <c r="B95" s="525" t="s">
        <v>14</v>
      </c>
      <c r="C95" s="525" t="s">
        <v>29</v>
      </c>
      <c r="D95" t="s">
        <v>16</v>
      </c>
      <c r="E95" s="160">
        <v>21.3</v>
      </c>
      <c r="G95" s="2">
        <f t="shared" si="1"/>
        <v>21.3</v>
      </c>
    </row>
    <row r="96" spans="1:7">
      <c r="B96" s="526"/>
      <c r="C96" s="526"/>
      <c r="D96" t="s">
        <v>17</v>
      </c>
      <c r="E96" s="160">
        <v>2</v>
      </c>
      <c r="G96" s="2">
        <f t="shared" si="1"/>
        <v>23.3</v>
      </c>
    </row>
    <row r="97" spans="1:7">
      <c r="B97" s="526"/>
      <c r="C97" s="526"/>
      <c r="D97" t="s">
        <v>18</v>
      </c>
      <c r="E97" s="160">
        <v>60</v>
      </c>
      <c r="G97" s="2">
        <f t="shared" si="1"/>
        <v>83.3</v>
      </c>
    </row>
    <row r="98" spans="1:7">
      <c r="B98" s="526"/>
      <c r="C98" s="526"/>
      <c r="D98" t="s">
        <v>19</v>
      </c>
      <c r="E98" s="160">
        <v>2</v>
      </c>
      <c r="G98" s="2">
        <f t="shared" si="1"/>
        <v>85.3</v>
      </c>
    </row>
    <row r="99" spans="1:7">
      <c r="A99" s="7">
        <v>43295</v>
      </c>
      <c r="B99" s="526">
        <v>15733</v>
      </c>
      <c r="C99" s="526" t="s">
        <v>29</v>
      </c>
      <c r="D99" t="s">
        <v>16</v>
      </c>
      <c r="F99" s="160">
        <v>21.3</v>
      </c>
      <c r="G99" s="2">
        <f t="shared" si="1"/>
        <v>64</v>
      </c>
    </row>
    <row r="100" spans="1:7">
      <c r="A100" s="7">
        <v>43295</v>
      </c>
      <c r="B100" s="526">
        <v>15733</v>
      </c>
      <c r="C100" s="526" t="s">
        <v>29</v>
      </c>
      <c r="D100" t="s">
        <v>17</v>
      </c>
      <c r="F100" s="160">
        <v>2</v>
      </c>
      <c r="G100" s="2">
        <f t="shared" si="1"/>
        <v>62</v>
      </c>
    </row>
    <row r="101" spans="1:7">
      <c r="A101" s="7">
        <v>45287</v>
      </c>
      <c r="B101" s="526">
        <v>28053</v>
      </c>
      <c r="C101" s="526" t="s">
        <v>29</v>
      </c>
      <c r="D101" t="s">
        <v>18</v>
      </c>
      <c r="F101" s="160">
        <v>60</v>
      </c>
      <c r="G101" s="2">
        <f t="shared" si="1"/>
        <v>2</v>
      </c>
    </row>
    <row r="102" spans="1:7">
      <c r="A102" s="7">
        <v>45287</v>
      </c>
      <c r="B102" s="526">
        <v>28053</v>
      </c>
      <c r="C102" s="526" t="s">
        <v>29</v>
      </c>
      <c r="D102" t="s">
        <v>19</v>
      </c>
      <c r="F102" s="160">
        <v>2</v>
      </c>
      <c r="G102" s="2">
        <f t="shared" si="1"/>
        <v>0</v>
      </c>
    </row>
    <row r="103" spans="1:7">
      <c r="A103" s="44">
        <v>43039</v>
      </c>
      <c r="B103" s="525" t="s">
        <v>14</v>
      </c>
      <c r="C103" s="525" t="s">
        <v>30</v>
      </c>
      <c r="D103" t="s">
        <v>16</v>
      </c>
      <c r="E103" s="160">
        <v>21.2</v>
      </c>
      <c r="G103" s="2">
        <f t="shared" si="1"/>
        <v>21.2</v>
      </c>
    </row>
    <row r="104" spans="1:7">
      <c r="B104" s="526"/>
      <c r="C104" s="526"/>
      <c r="D104" t="s">
        <v>17</v>
      </c>
      <c r="E104" s="160">
        <v>2</v>
      </c>
      <c r="G104" s="2">
        <f t="shared" si="1"/>
        <v>23.2</v>
      </c>
    </row>
    <row r="105" spans="1:7">
      <c r="B105" s="526"/>
      <c r="C105" s="526"/>
      <c r="D105" t="s">
        <v>18</v>
      </c>
      <c r="E105" s="160">
        <v>60</v>
      </c>
      <c r="G105" s="2">
        <f t="shared" si="1"/>
        <v>83.2</v>
      </c>
    </row>
    <row r="106" spans="1:7">
      <c r="B106" s="526"/>
      <c r="C106" s="526"/>
      <c r="D106" t="s">
        <v>19</v>
      </c>
      <c r="E106" s="160">
        <v>2</v>
      </c>
      <c r="G106" s="2">
        <f t="shared" si="1"/>
        <v>85.2</v>
      </c>
    </row>
    <row r="107" spans="1:7">
      <c r="B107" s="526"/>
      <c r="C107" s="526"/>
      <c r="D107" t="s">
        <v>635</v>
      </c>
      <c r="E107" s="160">
        <v>75</v>
      </c>
      <c r="G107" s="2">
        <f t="shared" si="1"/>
        <v>160.19999999999999</v>
      </c>
    </row>
    <row r="108" spans="1:7">
      <c r="A108" s="7">
        <v>43039</v>
      </c>
      <c r="B108" s="526" t="s">
        <v>114</v>
      </c>
      <c r="C108" s="526" t="s">
        <v>30</v>
      </c>
      <c r="D108" t="s">
        <v>18</v>
      </c>
      <c r="F108" s="160">
        <v>60</v>
      </c>
      <c r="G108" s="2">
        <f t="shared" si="1"/>
        <v>100.19999999999999</v>
      </c>
    </row>
    <row r="109" spans="1:7">
      <c r="A109" s="7">
        <v>43039</v>
      </c>
      <c r="B109" s="526" t="s">
        <v>114</v>
      </c>
      <c r="C109" s="526" t="s">
        <v>30</v>
      </c>
      <c r="D109" t="s">
        <v>19</v>
      </c>
      <c r="F109" s="160">
        <v>2</v>
      </c>
      <c r="G109" s="2">
        <f t="shared" si="1"/>
        <v>98.199999999999989</v>
      </c>
    </row>
    <row r="110" spans="1:7">
      <c r="A110" s="7">
        <v>43064</v>
      </c>
      <c r="B110" s="526">
        <v>14094</v>
      </c>
      <c r="C110" s="526" t="s">
        <v>30</v>
      </c>
      <c r="D110" t="s">
        <v>16</v>
      </c>
      <c r="F110" s="160">
        <v>21.2</v>
      </c>
      <c r="G110" s="2">
        <f t="shared" si="1"/>
        <v>76.999999999999986</v>
      </c>
    </row>
    <row r="111" spans="1:7">
      <c r="A111" s="7">
        <v>43064</v>
      </c>
      <c r="B111" s="526">
        <v>14094</v>
      </c>
      <c r="C111" s="526" t="s">
        <v>30</v>
      </c>
      <c r="D111" t="s">
        <v>17</v>
      </c>
      <c r="F111" s="160">
        <v>2</v>
      </c>
      <c r="G111" s="2">
        <f t="shared" si="1"/>
        <v>74.999999999999986</v>
      </c>
    </row>
    <row r="112" spans="1:7">
      <c r="A112" s="7">
        <v>45287</v>
      </c>
      <c r="B112" s="526">
        <v>28053</v>
      </c>
      <c r="C112" s="526" t="s">
        <v>30</v>
      </c>
      <c r="D112" t="s">
        <v>635</v>
      </c>
      <c r="F112" s="160">
        <v>75</v>
      </c>
      <c r="G112" s="2">
        <f t="shared" si="1"/>
        <v>0</v>
      </c>
    </row>
    <row r="113" spans="1:7">
      <c r="A113" s="44">
        <v>43069</v>
      </c>
      <c r="B113" s="525" t="s">
        <v>14</v>
      </c>
      <c r="C113" s="525" t="s">
        <v>33</v>
      </c>
      <c r="D113" t="s">
        <v>16</v>
      </c>
      <c r="E113" s="160">
        <v>22.6</v>
      </c>
      <c r="G113" s="2">
        <f t="shared" si="1"/>
        <v>22.6</v>
      </c>
    </row>
    <row r="114" spans="1:7">
      <c r="B114" s="526"/>
      <c r="C114" s="526"/>
      <c r="D114" t="s">
        <v>17</v>
      </c>
      <c r="E114" s="160">
        <v>2</v>
      </c>
      <c r="G114" s="2">
        <f t="shared" si="1"/>
        <v>24.6</v>
      </c>
    </row>
    <row r="115" spans="1:7">
      <c r="B115" s="526"/>
      <c r="C115" s="526"/>
      <c r="D115" t="s">
        <v>18</v>
      </c>
      <c r="E115" s="160">
        <v>60</v>
      </c>
      <c r="G115" s="2">
        <f t="shared" si="1"/>
        <v>84.6</v>
      </c>
    </row>
    <row r="116" spans="1:7">
      <c r="B116" s="526"/>
      <c r="C116" s="526"/>
      <c r="D116" t="s">
        <v>19</v>
      </c>
      <c r="E116" s="160">
        <v>2</v>
      </c>
      <c r="G116" s="2">
        <f t="shared" si="1"/>
        <v>86.6</v>
      </c>
    </row>
    <row r="117" spans="1:7">
      <c r="A117" s="7">
        <v>43069</v>
      </c>
      <c r="B117" s="526" t="s">
        <v>114</v>
      </c>
      <c r="C117" s="526" t="s">
        <v>33</v>
      </c>
      <c r="D117" t="s">
        <v>18</v>
      </c>
      <c r="F117" s="160">
        <v>60</v>
      </c>
      <c r="G117" s="2">
        <f t="shared" si="1"/>
        <v>26.599999999999994</v>
      </c>
    </row>
    <row r="118" spans="1:7">
      <c r="A118" s="7">
        <v>43069</v>
      </c>
      <c r="B118" s="526" t="s">
        <v>114</v>
      </c>
      <c r="C118" s="526" t="s">
        <v>33</v>
      </c>
      <c r="D118" t="s">
        <v>19</v>
      </c>
      <c r="F118" s="160">
        <v>2</v>
      </c>
      <c r="G118" s="2">
        <f t="shared" si="1"/>
        <v>24.599999999999994</v>
      </c>
    </row>
    <row r="119" spans="1:7">
      <c r="A119" s="7">
        <v>43119</v>
      </c>
      <c r="B119" s="526">
        <v>14511</v>
      </c>
      <c r="C119" s="526" t="s">
        <v>33</v>
      </c>
      <c r="D119" t="s">
        <v>16</v>
      </c>
      <c r="F119" s="160">
        <v>22.6</v>
      </c>
      <c r="G119" s="2">
        <f t="shared" ref="G119:G161" si="2">+G118+E119-F119</f>
        <v>1.9999999999999929</v>
      </c>
    </row>
    <row r="120" spans="1:7">
      <c r="A120" s="7">
        <v>43119</v>
      </c>
      <c r="B120" s="526">
        <v>14511</v>
      </c>
      <c r="C120" s="526" t="s">
        <v>33</v>
      </c>
      <c r="D120" t="s">
        <v>17</v>
      </c>
      <c r="F120" s="160">
        <v>2</v>
      </c>
      <c r="G120" s="2">
        <f t="shared" si="2"/>
        <v>-7.1054273576010019E-15</v>
      </c>
    </row>
    <row r="121" spans="1:7">
      <c r="A121" s="44">
        <v>43100</v>
      </c>
      <c r="B121" s="525" t="s">
        <v>14</v>
      </c>
      <c r="C121" s="525" t="s">
        <v>34</v>
      </c>
      <c r="D121" t="s">
        <v>16</v>
      </c>
      <c r="E121" s="160">
        <v>24.6</v>
      </c>
      <c r="G121" s="2">
        <f t="shared" si="2"/>
        <v>24.599999999999994</v>
      </c>
    </row>
    <row r="122" spans="1:7">
      <c r="B122" s="526"/>
      <c r="C122" s="526"/>
      <c r="D122" t="s">
        <v>17</v>
      </c>
      <c r="E122" s="160">
        <v>2</v>
      </c>
      <c r="G122" s="2">
        <f t="shared" si="2"/>
        <v>26.599999999999994</v>
      </c>
    </row>
    <row r="123" spans="1:7">
      <c r="B123" s="526"/>
      <c r="C123" s="526"/>
      <c r="D123" t="s">
        <v>18</v>
      </c>
      <c r="E123" s="160">
        <v>60</v>
      </c>
      <c r="G123" s="2">
        <f t="shared" si="2"/>
        <v>86.6</v>
      </c>
    </row>
    <row r="124" spans="1:7">
      <c r="B124" s="526"/>
      <c r="C124" s="526"/>
      <c r="D124" t="s">
        <v>19</v>
      </c>
      <c r="E124" s="160">
        <v>2</v>
      </c>
      <c r="G124" s="2">
        <f t="shared" si="2"/>
        <v>88.6</v>
      </c>
    </row>
    <row r="125" spans="1:7">
      <c r="A125" s="7">
        <v>43099</v>
      </c>
      <c r="B125" s="526" t="s">
        <v>114</v>
      </c>
      <c r="C125" s="526" t="s">
        <v>34</v>
      </c>
      <c r="D125" t="s">
        <v>18</v>
      </c>
      <c r="F125" s="160">
        <v>60</v>
      </c>
      <c r="G125" s="2">
        <f t="shared" si="2"/>
        <v>28.599999999999994</v>
      </c>
    </row>
    <row r="126" spans="1:7">
      <c r="A126" s="7">
        <v>43099</v>
      </c>
      <c r="B126" s="526" t="s">
        <v>114</v>
      </c>
      <c r="C126" s="526" t="s">
        <v>34</v>
      </c>
      <c r="D126" t="s">
        <v>19</v>
      </c>
      <c r="F126" s="160">
        <v>2</v>
      </c>
      <c r="G126" s="2">
        <f t="shared" si="2"/>
        <v>26.599999999999994</v>
      </c>
    </row>
    <row r="127" spans="1:7">
      <c r="A127" s="7">
        <v>43119</v>
      </c>
      <c r="B127" s="526">
        <v>14511</v>
      </c>
      <c r="C127" s="526" t="s">
        <v>34</v>
      </c>
      <c r="D127" t="s">
        <v>16</v>
      </c>
      <c r="F127" s="160">
        <v>24.6</v>
      </c>
      <c r="G127" s="2">
        <f t="shared" si="2"/>
        <v>1.9999999999999929</v>
      </c>
    </row>
    <row r="128" spans="1:7">
      <c r="A128" s="7">
        <v>43119</v>
      </c>
      <c r="B128" s="526">
        <v>14511</v>
      </c>
      <c r="C128" s="526" t="s">
        <v>34</v>
      </c>
      <c r="D128" t="s">
        <v>17</v>
      </c>
      <c r="F128" s="160">
        <v>2</v>
      </c>
      <c r="G128" s="2">
        <f t="shared" si="2"/>
        <v>-7.1054273576010019E-15</v>
      </c>
    </row>
    <row r="129" spans="1:12">
      <c r="A129" s="44">
        <v>43131</v>
      </c>
      <c r="B129" s="525" t="s">
        <v>14</v>
      </c>
      <c r="C129" s="525" t="s">
        <v>15</v>
      </c>
      <c r="D129" t="s">
        <v>16</v>
      </c>
      <c r="E129" s="160">
        <v>21.9</v>
      </c>
      <c r="G129" s="2">
        <f t="shared" si="2"/>
        <v>21.899999999999991</v>
      </c>
    </row>
    <row r="130" spans="1:12">
      <c r="B130" s="526"/>
      <c r="C130" s="526"/>
      <c r="D130" t="s">
        <v>17</v>
      </c>
      <c r="E130" s="160">
        <v>2</v>
      </c>
      <c r="G130" s="2">
        <f t="shared" si="2"/>
        <v>23.899999999999991</v>
      </c>
    </row>
    <row r="131" spans="1:12">
      <c r="B131" s="526"/>
      <c r="C131" s="526"/>
      <c r="D131" t="s">
        <v>18</v>
      </c>
      <c r="E131" s="160">
        <v>60</v>
      </c>
      <c r="G131" s="2">
        <f t="shared" si="2"/>
        <v>83.899999999999991</v>
      </c>
    </row>
    <row r="132" spans="1:12">
      <c r="B132" s="526"/>
      <c r="C132" s="526"/>
      <c r="D132" t="s">
        <v>19</v>
      </c>
      <c r="E132" s="160">
        <v>2</v>
      </c>
      <c r="G132" s="2">
        <f t="shared" si="2"/>
        <v>85.899999999999991</v>
      </c>
    </row>
    <row r="133" spans="1:12">
      <c r="A133" s="7">
        <v>43131</v>
      </c>
      <c r="B133" s="526" t="s">
        <v>114</v>
      </c>
      <c r="C133" s="526" t="s">
        <v>15</v>
      </c>
      <c r="D133" t="s">
        <v>18</v>
      </c>
      <c r="F133" s="160">
        <v>55</v>
      </c>
      <c r="G133" s="2">
        <f t="shared" si="2"/>
        <v>30.899999999999991</v>
      </c>
      <c r="L133" s="328"/>
    </row>
    <row r="134" spans="1:12">
      <c r="A134" s="7">
        <v>43154</v>
      </c>
      <c r="B134" s="526">
        <v>14711</v>
      </c>
      <c r="C134" s="526" t="s">
        <v>15</v>
      </c>
      <c r="D134" t="s">
        <v>16</v>
      </c>
      <c r="F134" s="160">
        <v>21.9</v>
      </c>
      <c r="G134" s="2">
        <f t="shared" si="2"/>
        <v>8.9999999999999929</v>
      </c>
      <c r="L134" s="328"/>
    </row>
    <row r="135" spans="1:12">
      <c r="A135" s="7">
        <v>43154</v>
      </c>
      <c r="B135" s="526">
        <v>14711</v>
      </c>
      <c r="C135" s="526" t="s">
        <v>15</v>
      </c>
      <c r="D135" t="s">
        <v>17</v>
      </c>
      <c r="F135" s="160">
        <v>2</v>
      </c>
      <c r="G135" s="2">
        <f t="shared" si="2"/>
        <v>6.9999999999999929</v>
      </c>
    </row>
    <row r="136" spans="1:12">
      <c r="A136" s="7">
        <v>45287</v>
      </c>
      <c r="B136" s="526">
        <v>28055</v>
      </c>
      <c r="C136" s="526" t="s">
        <v>15</v>
      </c>
      <c r="D136" t="s">
        <v>18</v>
      </c>
      <c r="F136" s="160">
        <v>5</v>
      </c>
      <c r="G136" s="2">
        <f t="shared" si="2"/>
        <v>1.9999999999999929</v>
      </c>
    </row>
    <row r="137" spans="1:12">
      <c r="A137" s="7">
        <v>45287</v>
      </c>
      <c r="B137" s="526">
        <v>28055</v>
      </c>
      <c r="C137" s="526" t="s">
        <v>15</v>
      </c>
      <c r="D137" t="s">
        <v>19</v>
      </c>
      <c r="F137" s="160">
        <v>2</v>
      </c>
      <c r="G137" s="2">
        <f t="shared" si="2"/>
        <v>-7.1054273576010019E-15</v>
      </c>
    </row>
    <row r="138" spans="1:12">
      <c r="A138" s="44">
        <v>43159</v>
      </c>
      <c r="B138" s="525" t="s">
        <v>14</v>
      </c>
      <c r="C138" s="525" t="s">
        <v>20</v>
      </c>
      <c r="D138" t="s">
        <v>16</v>
      </c>
      <c r="E138" s="160">
        <v>27.1</v>
      </c>
      <c r="G138" s="2">
        <f t="shared" si="2"/>
        <v>27.099999999999994</v>
      </c>
    </row>
    <row r="139" spans="1:12">
      <c r="B139" s="526"/>
      <c r="C139" s="526"/>
      <c r="D139" t="s">
        <v>17</v>
      </c>
      <c r="E139" s="160">
        <v>2</v>
      </c>
      <c r="G139" s="2">
        <f t="shared" si="2"/>
        <v>29.099999999999994</v>
      </c>
      <c r="L139" s="328"/>
    </row>
    <row r="140" spans="1:12">
      <c r="B140" s="526"/>
      <c r="C140" s="526"/>
      <c r="D140" t="s">
        <v>18</v>
      </c>
      <c r="E140" s="160">
        <v>56</v>
      </c>
      <c r="G140" s="2">
        <f t="shared" si="2"/>
        <v>85.1</v>
      </c>
      <c r="L140" s="328"/>
    </row>
    <row r="141" spans="1:12">
      <c r="B141" s="526"/>
      <c r="C141" s="526"/>
      <c r="D141" t="s">
        <v>19</v>
      </c>
      <c r="E141" s="160">
        <v>5</v>
      </c>
      <c r="G141" s="2">
        <f t="shared" si="2"/>
        <v>90.1</v>
      </c>
      <c r="L141" s="328"/>
    </row>
    <row r="142" spans="1:12">
      <c r="A142" s="7">
        <v>43159</v>
      </c>
      <c r="B142" s="526" t="s">
        <v>114</v>
      </c>
      <c r="C142" s="526" t="s">
        <v>20</v>
      </c>
      <c r="D142" t="s">
        <v>18</v>
      </c>
      <c r="F142" s="160">
        <v>55</v>
      </c>
      <c r="G142" s="2">
        <f t="shared" si="2"/>
        <v>35.099999999999994</v>
      </c>
      <c r="L142" s="328"/>
    </row>
    <row r="143" spans="1:12">
      <c r="A143" s="7">
        <v>43249</v>
      </c>
      <c r="B143" s="526">
        <v>15446</v>
      </c>
      <c r="C143" s="526" t="s">
        <v>20</v>
      </c>
      <c r="D143" t="s">
        <v>16</v>
      </c>
      <c r="F143" s="160">
        <v>27.1</v>
      </c>
      <c r="G143" s="2">
        <f t="shared" si="2"/>
        <v>7.9999999999999929</v>
      </c>
    </row>
    <row r="144" spans="1:12">
      <c r="A144" s="7">
        <v>43249</v>
      </c>
      <c r="B144" s="526">
        <v>15446</v>
      </c>
      <c r="C144" s="526" t="s">
        <v>20</v>
      </c>
      <c r="D144" t="s">
        <v>17</v>
      </c>
      <c r="F144" s="160">
        <v>2</v>
      </c>
      <c r="G144" s="2">
        <f t="shared" si="2"/>
        <v>5.9999999999999929</v>
      </c>
    </row>
    <row r="145" spans="1:12">
      <c r="A145" s="7">
        <v>45287</v>
      </c>
      <c r="B145" s="526">
        <v>28055</v>
      </c>
      <c r="C145" s="526" t="s">
        <v>20</v>
      </c>
      <c r="D145" t="s">
        <v>18</v>
      </c>
      <c r="F145" s="160">
        <v>1</v>
      </c>
      <c r="G145" s="2">
        <f t="shared" si="2"/>
        <v>4.9999999999999929</v>
      </c>
    </row>
    <row r="146" spans="1:12">
      <c r="A146" s="7">
        <v>45287</v>
      </c>
      <c r="B146" s="526">
        <v>28055</v>
      </c>
      <c r="C146" s="526" t="s">
        <v>20</v>
      </c>
      <c r="D146" t="s">
        <v>19</v>
      </c>
      <c r="F146" s="160">
        <v>5</v>
      </c>
      <c r="G146" s="2">
        <f t="shared" si="2"/>
        <v>-7.1054273576010019E-15</v>
      </c>
    </row>
    <row r="147" spans="1:12">
      <c r="A147" s="44">
        <v>43189</v>
      </c>
      <c r="B147" s="525" t="s">
        <v>14</v>
      </c>
      <c r="C147" s="525" t="s">
        <v>23</v>
      </c>
      <c r="D147" t="s">
        <v>16</v>
      </c>
      <c r="E147" s="160">
        <v>26.3</v>
      </c>
      <c r="G147" s="2">
        <f t="shared" si="2"/>
        <v>26.299999999999994</v>
      </c>
      <c r="L147" s="328"/>
    </row>
    <row r="148" spans="1:12">
      <c r="B148" s="526"/>
      <c r="C148" s="526"/>
      <c r="D148" t="s">
        <v>17</v>
      </c>
      <c r="E148" s="160">
        <v>2</v>
      </c>
      <c r="G148" s="2">
        <f t="shared" si="2"/>
        <v>28.299999999999994</v>
      </c>
      <c r="L148" s="328"/>
    </row>
    <row r="149" spans="1:12">
      <c r="B149" s="526"/>
      <c r="C149" s="526"/>
      <c r="D149" t="s">
        <v>18</v>
      </c>
      <c r="E149" s="160">
        <v>60</v>
      </c>
      <c r="G149" s="2">
        <f t="shared" si="2"/>
        <v>88.3</v>
      </c>
    </row>
    <row r="150" spans="1:12">
      <c r="B150" s="526"/>
      <c r="C150" s="526"/>
      <c r="D150" t="s">
        <v>19</v>
      </c>
      <c r="E150" s="160">
        <v>5</v>
      </c>
      <c r="G150" s="2">
        <f t="shared" si="2"/>
        <v>93.3</v>
      </c>
      <c r="I150" s="525"/>
      <c r="L150" s="328"/>
    </row>
    <row r="151" spans="1:12">
      <c r="A151" s="7">
        <v>43190</v>
      </c>
      <c r="B151" s="526" t="s">
        <v>114</v>
      </c>
      <c r="C151" s="526" t="s">
        <v>23</v>
      </c>
      <c r="D151" t="s">
        <v>18</v>
      </c>
      <c r="F151" s="160">
        <v>60</v>
      </c>
      <c r="G151" s="2">
        <f t="shared" si="2"/>
        <v>33.299999999999997</v>
      </c>
      <c r="I151" s="526"/>
      <c r="L151" s="328"/>
    </row>
    <row r="152" spans="1:12">
      <c r="A152" s="7">
        <v>43190</v>
      </c>
      <c r="B152" s="526" t="s">
        <v>114</v>
      </c>
      <c r="C152" s="526" t="s">
        <v>23</v>
      </c>
      <c r="D152" t="s">
        <v>19</v>
      </c>
      <c r="F152" s="160">
        <v>5</v>
      </c>
      <c r="G152" s="2">
        <f t="shared" si="2"/>
        <v>28.299999999999997</v>
      </c>
      <c r="H152">
        <v>2022</v>
      </c>
      <c r="I152" s="525"/>
      <c r="L152" s="328"/>
    </row>
    <row r="153" spans="1:12">
      <c r="A153" s="7">
        <v>43249</v>
      </c>
      <c r="B153" s="526">
        <v>15446</v>
      </c>
      <c r="C153" s="526" t="s">
        <v>23</v>
      </c>
      <c r="D153" t="s">
        <v>16</v>
      </c>
      <c r="F153" s="160">
        <v>26.3</v>
      </c>
      <c r="G153" s="2">
        <f t="shared" si="2"/>
        <v>1.9999999999999964</v>
      </c>
      <c r="I153" s="526"/>
      <c r="L153" s="328"/>
    </row>
    <row r="154" spans="1:12">
      <c r="A154" s="7">
        <v>43249</v>
      </c>
      <c r="B154" s="526">
        <v>15446</v>
      </c>
      <c r="C154" s="526" t="s">
        <v>23</v>
      </c>
      <c r="D154" t="s">
        <v>17</v>
      </c>
      <c r="F154" s="160">
        <v>2</v>
      </c>
      <c r="G154" s="2">
        <f t="shared" si="2"/>
        <v>-3.5527136788005009E-15</v>
      </c>
    </row>
    <row r="155" spans="1:12">
      <c r="A155" s="7">
        <v>43220</v>
      </c>
      <c r="B155" s="526" t="s">
        <v>14</v>
      </c>
      <c r="C155" s="526" t="s">
        <v>24</v>
      </c>
      <c r="D155" t="s">
        <v>16</v>
      </c>
      <c r="E155" s="160">
        <v>26.9</v>
      </c>
      <c r="G155" s="2">
        <f t="shared" si="2"/>
        <v>26.899999999999995</v>
      </c>
    </row>
    <row r="156" spans="1:12">
      <c r="B156" s="526"/>
      <c r="C156" s="526"/>
      <c r="D156" t="s">
        <v>17</v>
      </c>
      <c r="E156" s="160">
        <v>2</v>
      </c>
      <c r="G156" s="2">
        <f t="shared" si="2"/>
        <v>28.899999999999995</v>
      </c>
    </row>
    <row r="157" spans="1:12">
      <c r="B157" s="526"/>
      <c r="C157" s="526"/>
      <c r="D157" t="s">
        <v>18</v>
      </c>
      <c r="E157" s="160">
        <v>60</v>
      </c>
      <c r="G157" s="2">
        <f t="shared" si="2"/>
        <v>88.899999999999991</v>
      </c>
    </row>
    <row r="158" spans="1:12">
      <c r="B158" s="526"/>
      <c r="C158" s="526"/>
      <c r="D158" t="s">
        <v>19</v>
      </c>
      <c r="E158" s="160">
        <v>5</v>
      </c>
      <c r="G158" s="2">
        <f t="shared" si="2"/>
        <v>93.899999999999991</v>
      </c>
    </row>
    <row r="159" spans="1:12">
      <c r="A159" s="7">
        <v>43220</v>
      </c>
      <c r="B159" s="526" t="s">
        <v>114</v>
      </c>
      <c r="C159" s="526" t="s">
        <v>24</v>
      </c>
      <c r="D159" t="s">
        <v>18</v>
      </c>
      <c r="F159" s="160">
        <v>60</v>
      </c>
      <c r="G159" s="2">
        <f t="shared" si="2"/>
        <v>33.899999999999991</v>
      </c>
    </row>
    <row r="160" spans="1:12">
      <c r="A160" s="7">
        <v>43220</v>
      </c>
      <c r="B160" s="526" t="s">
        <v>114</v>
      </c>
      <c r="C160" s="526" t="s">
        <v>24</v>
      </c>
      <c r="D160" t="s">
        <v>19</v>
      </c>
      <c r="F160" s="160">
        <v>5</v>
      </c>
      <c r="G160" s="2">
        <f t="shared" si="2"/>
        <v>28.899999999999991</v>
      </c>
    </row>
    <row r="161" spans="1:12">
      <c r="A161" s="7">
        <v>43249</v>
      </c>
      <c r="B161" s="526">
        <v>15446</v>
      </c>
      <c r="C161" s="526" t="s">
        <v>24</v>
      </c>
      <c r="D161" t="s">
        <v>16</v>
      </c>
      <c r="F161" s="160">
        <v>26.9</v>
      </c>
      <c r="G161" s="2">
        <f t="shared" si="2"/>
        <v>1.9999999999999929</v>
      </c>
    </row>
    <row r="162" spans="1:12">
      <c r="A162" s="7">
        <v>43249</v>
      </c>
      <c r="B162" s="526">
        <v>15446</v>
      </c>
      <c r="C162" s="526" t="s">
        <v>24</v>
      </c>
      <c r="D162" t="s">
        <v>17</v>
      </c>
      <c r="F162" s="160">
        <v>2</v>
      </c>
      <c r="G162" s="2">
        <f t="shared" ref="G162:G230" si="3">+G161+E162-F162</f>
        <v>-7.1054273576010019E-15</v>
      </c>
      <c r="I162" s="525"/>
      <c r="L162" s="328"/>
    </row>
    <row r="163" spans="1:12">
      <c r="A163" s="7">
        <v>43251</v>
      </c>
      <c r="B163" s="526" t="s">
        <v>14</v>
      </c>
      <c r="C163" s="526" t="s">
        <v>25</v>
      </c>
      <c r="D163" t="s">
        <v>16</v>
      </c>
      <c r="E163" s="160">
        <v>25.1</v>
      </c>
      <c r="G163" s="2">
        <f t="shared" si="3"/>
        <v>25.099999999999994</v>
      </c>
      <c r="I163" s="526"/>
      <c r="L163" s="328"/>
    </row>
    <row r="164" spans="1:12">
      <c r="B164" s="526"/>
      <c r="C164" s="526"/>
      <c r="D164" t="s">
        <v>17</v>
      </c>
      <c r="E164" s="160">
        <v>10</v>
      </c>
      <c r="G164" s="2">
        <f t="shared" si="3"/>
        <v>35.099999999999994</v>
      </c>
      <c r="L164" s="328"/>
    </row>
    <row r="165" spans="1:12">
      <c r="B165" s="526"/>
      <c r="C165" s="526"/>
      <c r="D165" t="s">
        <v>18</v>
      </c>
      <c r="E165" s="160">
        <v>60</v>
      </c>
      <c r="G165" s="2">
        <f t="shared" si="3"/>
        <v>95.1</v>
      </c>
      <c r="L165" s="328"/>
    </row>
    <row r="166" spans="1:12">
      <c r="B166" s="526"/>
      <c r="C166" s="526"/>
      <c r="D166" t="s">
        <v>19</v>
      </c>
      <c r="E166" s="160">
        <v>5</v>
      </c>
      <c r="G166" s="2">
        <f t="shared" si="3"/>
        <v>100.1</v>
      </c>
    </row>
    <row r="167" spans="1:12">
      <c r="A167" s="7">
        <v>43251</v>
      </c>
      <c r="B167" s="526" t="s">
        <v>114</v>
      </c>
      <c r="C167" s="526" t="s">
        <v>25</v>
      </c>
      <c r="D167" t="s">
        <v>18</v>
      </c>
      <c r="F167" s="160">
        <v>60</v>
      </c>
      <c r="G167" s="2">
        <f t="shared" si="3"/>
        <v>40.099999999999994</v>
      </c>
      <c r="K167">
        <f>SUM(K63:K166)</f>
        <v>0</v>
      </c>
    </row>
    <row r="168" spans="1:12">
      <c r="A168" s="7">
        <v>43295</v>
      </c>
      <c r="B168" s="526">
        <v>15733</v>
      </c>
      <c r="C168" s="526" t="s">
        <v>25</v>
      </c>
      <c r="D168" t="s">
        <v>16</v>
      </c>
      <c r="F168" s="160">
        <v>25.1</v>
      </c>
      <c r="G168" s="2">
        <f t="shared" si="3"/>
        <v>14.999999999999993</v>
      </c>
    </row>
    <row r="169" spans="1:12">
      <c r="A169" s="7">
        <v>43295</v>
      </c>
      <c r="B169" s="526">
        <v>15733</v>
      </c>
      <c r="C169" s="526" t="s">
        <v>25</v>
      </c>
      <c r="D169" t="s">
        <v>17</v>
      </c>
      <c r="F169" s="160">
        <v>10</v>
      </c>
      <c r="G169" s="2">
        <f t="shared" si="3"/>
        <v>4.9999999999999929</v>
      </c>
    </row>
    <row r="170" spans="1:12">
      <c r="A170" s="7">
        <v>45287</v>
      </c>
      <c r="B170" s="526">
        <v>28055</v>
      </c>
      <c r="C170" s="526" t="s">
        <v>25</v>
      </c>
      <c r="D170" t="s">
        <v>19</v>
      </c>
      <c r="F170" s="160">
        <v>5</v>
      </c>
      <c r="G170" s="2">
        <f t="shared" si="3"/>
        <v>-7.1054273576010019E-15</v>
      </c>
    </row>
    <row r="171" spans="1:12">
      <c r="A171" s="7">
        <v>43281</v>
      </c>
      <c r="B171" s="526" t="s">
        <v>14</v>
      </c>
      <c r="C171" s="526" t="s">
        <v>26</v>
      </c>
      <c r="D171" t="s">
        <v>16</v>
      </c>
      <c r="E171" s="160">
        <v>23.1</v>
      </c>
      <c r="G171" s="2">
        <f t="shared" si="3"/>
        <v>23.099999999999994</v>
      </c>
      <c r="I171" s="525"/>
      <c r="K171" s="2"/>
    </row>
    <row r="172" spans="1:12">
      <c r="B172" s="526"/>
      <c r="C172" s="526"/>
      <c r="D172" t="s">
        <v>17</v>
      </c>
      <c r="E172" s="160">
        <v>6</v>
      </c>
      <c r="G172" s="2">
        <f t="shared" si="3"/>
        <v>29.099999999999994</v>
      </c>
      <c r="I172" s="526"/>
      <c r="K172" s="2"/>
    </row>
    <row r="173" spans="1:12">
      <c r="B173" s="526"/>
      <c r="C173" s="526"/>
      <c r="D173" t="s">
        <v>18</v>
      </c>
      <c r="E173" s="160">
        <v>60</v>
      </c>
      <c r="G173" s="2">
        <f t="shared" si="3"/>
        <v>89.1</v>
      </c>
      <c r="I173" s="525"/>
      <c r="K173" s="8"/>
    </row>
    <row r="174" spans="1:12">
      <c r="B174" s="526"/>
      <c r="C174" s="526"/>
      <c r="D174" t="s">
        <v>19</v>
      </c>
      <c r="E174" s="160">
        <v>5</v>
      </c>
      <c r="G174" s="2">
        <f t="shared" si="3"/>
        <v>94.1</v>
      </c>
      <c r="I174" s="526"/>
      <c r="K174" s="8"/>
    </row>
    <row r="175" spans="1:12">
      <c r="A175" s="7">
        <v>43281</v>
      </c>
      <c r="B175" s="526" t="s">
        <v>114</v>
      </c>
      <c r="C175" s="526" t="s">
        <v>26</v>
      </c>
      <c r="D175" t="s">
        <v>18</v>
      </c>
      <c r="F175" s="160">
        <v>55</v>
      </c>
      <c r="G175" s="2">
        <f t="shared" si="3"/>
        <v>39.099999999999994</v>
      </c>
    </row>
    <row r="176" spans="1:12">
      <c r="A176" s="7">
        <v>43390</v>
      </c>
      <c r="B176" s="526">
        <v>16341</v>
      </c>
      <c r="C176" s="526" t="s">
        <v>26</v>
      </c>
      <c r="D176" t="s">
        <v>16</v>
      </c>
      <c r="F176" s="160">
        <v>23.1</v>
      </c>
      <c r="G176" s="2">
        <f t="shared" si="3"/>
        <v>15.999999999999993</v>
      </c>
    </row>
    <row r="177" spans="1:7">
      <c r="A177" s="7">
        <v>43390</v>
      </c>
      <c r="B177" s="526">
        <v>16341</v>
      </c>
      <c r="C177" s="526" t="s">
        <v>26</v>
      </c>
      <c r="D177" t="s">
        <v>17</v>
      </c>
      <c r="F177" s="160">
        <v>6</v>
      </c>
      <c r="G177" s="2">
        <f t="shared" si="3"/>
        <v>9.9999999999999929</v>
      </c>
    </row>
    <row r="178" spans="1:7">
      <c r="A178" s="7">
        <v>45287</v>
      </c>
      <c r="B178" s="526">
        <v>28055</v>
      </c>
      <c r="C178" s="526" t="s">
        <v>26</v>
      </c>
      <c r="D178" t="s">
        <v>18</v>
      </c>
      <c r="F178" s="160">
        <v>5</v>
      </c>
      <c r="G178" s="2">
        <f t="shared" si="3"/>
        <v>4.9999999999999929</v>
      </c>
    </row>
    <row r="179" spans="1:7">
      <c r="A179" s="7">
        <v>45287</v>
      </c>
      <c r="B179" s="526">
        <v>28055</v>
      </c>
      <c r="C179" s="526" t="s">
        <v>26</v>
      </c>
      <c r="D179" t="s">
        <v>19</v>
      </c>
      <c r="F179" s="160">
        <v>5</v>
      </c>
      <c r="G179" s="2">
        <f t="shared" si="3"/>
        <v>-7.1054273576010019E-15</v>
      </c>
    </row>
    <row r="180" spans="1:7">
      <c r="A180" s="7">
        <v>43312</v>
      </c>
      <c r="B180" s="526" t="s">
        <v>14</v>
      </c>
      <c r="C180" s="526" t="s">
        <v>27</v>
      </c>
      <c r="D180" t="s">
        <v>16</v>
      </c>
      <c r="E180" s="160">
        <v>22.7</v>
      </c>
      <c r="G180" s="2">
        <f t="shared" si="3"/>
        <v>22.699999999999992</v>
      </c>
    </row>
    <row r="181" spans="1:7">
      <c r="B181" s="526"/>
      <c r="C181" s="526"/>
      <c r="D181" t="s">
        <v>17</v>
      </c>
      <c r="E181" s="160">
        <v>2</v>
      </c>
      <c r="G181" s="2">
        <f t="shared" si="3"/>
        <v>24.699999999999992</v>
      </c>
    </row>
    <row r="182" spans="1:7">
      <c r="B182" s="526"/>
      <c r="C182" s="526"/>
      <c r="D182" t="s">
        <v>18</v>
      </c>
      <c r="E182" s="160">
        <v>60</v>
      </c>
      <c r="G182" s="2">
        <f t="shared" si="3"/>
        <v>84.699999999999989</v>
      </c>
    </row>
    <row r="183" spans="1:7">
      <c r="B183" s="526"/>
      <c r="C183" s="526"/>
      <c r="D183" t="s">
        <v>19</v>
      </c>
      <c r="E183" s="160">
        <v>5</v>
      </c>
      <c r="G183" s="2">
        <f t="shared" si="3"/>
        <v>89.699999999999989</v>
      </c>
    </row>
    <row r="184" spans="1:7">
      <c r="A184" s="7">
        <v>43315</v>
      </c>
      <c r="B184" s="526" t="s">
        <v>114</v>
      </c>
      <c r="C184" s="526" t="s">
        <v>27</v>
      </c>
      <c r="D184" t="s">
        <v>18</v>
      </c>
      <c r="F184" s="160">
        <v>45</v>
      </c>
      <c r="G184" s="2">
        <f t="shared" si="3"/>
        <v>44.699999999999989</v>
      </c>
    </row>
    <row r="185" spans="1:7">
      <c r="A185" s="7">
        <v>43390</v>
      </c>
      <c r="B185" s="526">
        <v>16341</v>
      </c>
      <c r="C185" s="526" t="s">
        <v>27</v>
      </c>
      <c r="D185" t="s">
        <v>16</v>
      </c>
      <c r="F185" s="160">
        <v>22.7</v>
      </c>
      <c r="G185" s="2">
        <f t="shared" si="3"/>
        <v>21.999999999999989</v>
      </c>
    </row>
    <row r="186" spans="1:7">
      <c r="A186" s="7">
        <v>43390</v>
      </c>
      <c r="B186" s="526">
        <v>16341</v>
      </c>
      <c r="C186" s="526" t="s">
        <v>27</v>
      </c>
      <c r="D186" t="s">
        <v>17</v>
      </c>
      <c r="F186" s="160">
        <v>2</v>
      </c>
      <c r="G186" s="2">
        <f t="shared" si="3"/>
        <v>19.999999999999989</v>
      </c>
    </row>
    <row r="187" spans="1:7">
      <c r="A187" s="7">
        <v>45287</v>
      </c>
      <c r="B187" s="526">
        <v>28055</v>
      </c>
      <c r="C187" s="526" t="s">
        <v>27</v>
      </c>
      <c r="D187" t="s">
        <v>18</v>
      </c>
      <c r="F187" s="160">
        <v>15</v>
      </c>
      <c r="G187" s="2">
        <f t="shared" si="3"/>
        <v>4.9999999999999893</v>
      </c>
    </row>
    <row r="188" spans="1:7">
      <c r="A188" s="7">
        <v>45287</v>
      </c>
      <c r="B188" s="526">
        <v>28055</v>
      </c>
      <c r="C188" s="526" t="s">
        <v>27</v>
      </c>
      <c r="D188" t="s">
        <v>19</v>
      </c>
      <c r="F188" s="160">
        <v>5</v>
      </c>
      <c r="G188" s="2">
        <f t="shared" si="3"/>
        <v>-1.0658141036401503E-14</v>
      </c>
    </row>
    <row r="189" spans="1:7">
      <c r="A189" s="7">
        <v>43343</v>
      </c>
      <c r="B189" s="526" t="s">
        <v>14</v>
      </c>
      <c r="C189" s="526" t="s">
        <v>28</v>
      </c>
      <c r="D189" t="s">
        <v>16</v>
      </c>
      <c r="E189" s="160">
        <v>22.5</v>
      </c>
      <c r="G189" s="2">
        <f t="shared" si="3"/>
        <v>22.499999999999989</v>
      </c>
    </row>
    <row r="190" spans="1:7">
      <c r="B190" s="526"/>
      <c r="C190" s="526"/>
      <c r="D190" t="s">
        <v>17</v>
      </c>
      <c r="E190" s="160">
        <v>2</v>
      </c>
      <c r="G190" s="2">
        <f t="shared" si="3"/>
        <v>24.499999999999989</v>
      </c>
    </row>
    <row r="191" spans="1:7">
      <c r="B191" s="526"/>
      <c r="C191" s="526"/>
      <c r="D191" t="s">
        <v>18</v>
      </c>
      <c r="E191" s="160">
        <v>60</v>
      </c>
      <c r="G191" s="2">
        <f t="shared" si="3"/>
        <v>84.499999999999986</v>
      </c>
    </row>
    <row r="192" spans="1:7">
      <c r="B192" s="526"/>
      <c r="C192" s="526"/>
      <c r="D192" t="s">
        <v>19</v>
      </c>
      <c r="E192" s="160">
        <v>5</v>
      </c>
      <c r="G192" s="2">
        <f t="shared" si="3"/>
        <v>89.499999999999986</v>
      </c>
    </row>
    <row r="193" spans="1:7">
      <c r="A193" s="7">
        <v>43343</v>
      </c>
      <c r="B193" s="526" t="s">
        <v>114</v>
      </c>
      <c r="C193" s="526" t="s">
        <v>28</v>
      </c>
      <c r="D193" t="s">
        <v>18</v>
      </c>
      <c r="F193" s="160">
        <v>60</v>
      </c>
      <c r="G193" s="2">
        <f t="shared" si="3"/>
        <v>29.499999999999986</v>
      </c>
    </row>
    <row r="194" spans="1:7">
      <c r="A194" s="7">
        <v>43343</v>
      </c>
      <c r="B194" s="526" t="s">
        <v>114</v>
      </c>
      <c r="C194" s="526" t="s">
        <v>28</v>
      </c>
      <c r="D194" t="s">
        <v>19</v>
      </c>
      <c r="F194" s="160">
        <v>5</v>
      </c>
      <c r="G194" s="2">
        <f t="shared" si="3"/>
        <v>24.499999999999986</v>
      </c>
    </row>
    <row r="195" spans="1:7">
      <c r="A195" s="7">
        <v>43390</v>
      </c>
      <c r="B195" s="526">
        <v>16341</v>
      </c>
      <c r="C195" s="526" t="s">
        <v>28</v>
      </c>
      <c r="D195" t="s">
        <v>16</v>
      </c>
      <c r="F195" s="160">
        <v>22.5</v>
      </c>
      <c r="G195" s="2">
        <f t="shared" si="3"/>
        <v>1.9999999999999858</v>
      </c>
    </row>
    <row r="196" spans="1:7">
      <c r="A196" s="7">
        <v>43390</v>
      </c>
      <c r="B196" s="526">
        <v>16341</v>
      </c>
      <c r="C196" s="526" t="s">
        <v>28</v>
      </c>
      <c r="D196" t="s">
        <v>17</v>
      </c>
      <c r="F196" s="160">
        <v>2</v>
      </c>
      <c r="G196" s="2">
        <f t="shared" si="3"/>
        <v>-1.4210854715202004E-14</v>
      </c>
    </row>
    <row r="197" spans="1:7">
      <c r="A197" s="7">
        <v>43373</v>
      </c>
      <c r="B197" s="526" t="s">
        <v>14</v>
      </c>
      <c r="C197" s="526" t="s">
        <v>29</v>
      </c>
      <c r="D197" t="s">
        <v>16</v>
      </c>
      <c r="E197" s="160">
        <v>23.1</v>
      </c>
      <c r="G197" s="2">
        <f t="shared" si="3"/>
        <v>23.099999999999987</v>
      </c>
    </row>
    <row r="198" spans="1:7">
      <c r="B198" s="526"/>
      <c r="C198" s="526"/>
      <c r="D198" t="s">
        <v>17</v>
      </c>
      <c r="E198" s="160">
        <v>6</v>
      </c>
      <c r="G198" s="2">
        <f t="shared" si="3"/>
        <v>29.099999999999987</v>
      </c>
    </row>
    <row r="199" spans="1:7">
      <c r="B199" s="526"/>
      <c r="C199" s="526"/>
      <c r="D199" t="s">
        <v>18</v>
      </c>
      <c r="E199" s="160">
        <v>60</v>
      </c>
      <c r="G199" s="2">
        <f t="shared" si="3"/>
        <v>89.1</v>
      </c>
    </row>
    <row r="200" spans="1:7">
      <c r="B200" s="526"/>
      <c r="C200" s="526"/>
      <c r="D200" t="s">
        <v>19</v>
      </c>
      <c r="E200" s="160">
        <v>5</v>
      </c>
      <c r="G200" s="2">
        <f t="shared" si="3"/>
        <v>94.1</v>
      </c>
    </row>
    <row r="201" spans="1:7">
      <c r="A201" s="7">
        <v>43373</v>
      </c>
      <c r="B201" s="526" t="s">
        <v>114</v>
      </c>
      <c r="C201" s="526" t="s">
        <v>29</v>
      </c>
      <c r="D201" t="s">
        <v>18</v>
      </c>
      <c r="F201" s="160">
        <v>60</v>
      </c>
      <c r="G201" s="2">
        <f t="shared" si="3"/>
        <v>34.099999999999994</v>
      </c>
    </row>
    <row r="202" spans="1:7">
      <c r="A202" s="7">
        <v>43373</v>
      </c>
      <c r="B202" s="526" t="s">
        <v>114</v>
      </c>
      <c r="C202" s="526" t="s">
        <v>29</v>
      </c>
      <c r="D202" t="s">
        <v>19</v>
      </c>
      <c r="F202" s="160">
        <v>5</v>
      </c>
      <c r="G202" s="2">
        <f t="shared" si="3"/>
        <v>29.099999999999994</v>
      </c>
    </row>
    <row r="203" spans="1:7">
      <c r="A203" s="7">
        <v>43454</v>
      </c>
      <c r="B203" s="526">
        <v>16789</v>
      </c>
      <c r="C203" s="526" t="s">
        <v>29</v>
      </c>
      <c r="D203" t="s">
        <v>16</v>
      </c>
      <c r="F203" s="160">
        <v>23.1</v>
      </c>
      <c r="G203" s="2">
        <f t="shared" si="3"/>
        <v>5.9999999999999929</v>
      </c>
    </row>
    <row r="204" spans="1:7">
      <c r="A204" s="7">
        <v>43454</v>
      </c>
      <c r="B204" s="526">
        <v>16789</v>
      </c>
      <c r="C204" s="526" t="s">
        <v>29</v>
      </c>
      <c r="D204" t="s">
        <v>17</v>
      </c>
      <c r="F204" s="160">
        <v>6</v>
      </c>
      <c r="G204" s="2">
        <f t="shared" si="3"/>
        <v>-7.1054273576010019E-15</v>
      </c>
    </row>
    <row r="205" spans="1:7">
      <c r="A205" s="7">
        <v>43404</v>
      </c>
      <c r="B205" s="526" t="s">
        <v>14</v>
      </c>
      <c r="C205" s="526" t="s">
        <v>30</v>
      </c>
      <c r="D205" t="s">
        <v>16</v>
      </c>
      <c r="E205" s="160">
        <v>23.3</v>
      </c>
      <c r="G205" s="2">
        <f t="shared" si="3"/>
        <v>23.299999999999994</v>
      </c>
    </row>
    <row r="206" spans="1:7">
      <c r="B206" s="526"/>
      <c r="C206" s="526"/>
      <c r="D206" t="s">
        <v>17</v>
      </c>
      <c r="E206" s="160">
        <v>7</v>
      </c>
      <c r="G206" s="2">
        <f t="shared" si="3"/>
        <v>30.299999999999994</v>
      </c>
    </row>
    <row r="207" spans="1:7">
      <c r="B207" s="526"/>
      <c r="C207" s="526"/>
      <c r="D207" t="s">
        <v>18</v>
      </c>
      <c r="E207" s="160">
        <v>60</v>
      </c>
      <c r="G207" s="2">
        <f t="shared" si="3"/>
        <v>90.3</v>
      </c>
    </row>
    <row r="208" spans="1:7">
      <c r="B208" s="526"/>
      <c r="C208" s="526"/>
      <c r="D208" t="s">
        <v>19</v>
      </c>
      <c r="E208" s="160">
        <v>5</v>
      </c>
      <c r="G208" s="2">
        <f t="shared" si="3"/>
        <v>95.3</v>
      </c>
    </row>
    <row r="209" spans="1:7">
      <c r="B209" s="526"/>
      <c r="C209" s="526"/>
      <c r="D209" t="s">
        <v>36</v>
      </c>
      <c r="E209" s="160">
        <v>30</v>
      </c>
      <c r="G209" s="2">
        <f t="shared" si="3"/>
        <v>125.3</v>
      </c>
    </row>
    <row r="210" spans="1:7">
      <c r="B210" s="526"/>
      <c r="C210" s="526"/>
      <c r="D210" t="s">
        <v>37</v>
      </c>
      <c r="E210" s="160">
        <v>30</v>
      </c>
      <c r="G210" s="2">
        <f t="shared" si="3"/>
        <v>155.30000000000001</v>
      </c>
    </row>
    <row r="211" spans="1:7">
      <c r="A211" s="7">
        <v>43404</v>
      </c>
      <c r="B211" s="526" t="s">
        <v>114</v>
      </c>
      <c r="C211" s="526" t="s">
        <v>30</v>
      </c>
      <c r="D211" t="s">
        <v>18</v>
      </c>
      <c r="F211" s="160">
        <v>60</v>
      </c>
      <c r="G211" s="2">
        <f t="shared" si="3"/>
        <v>95.300000000000011</v>
      </c>
    </row>
    <row r="212" spans="1:7">
      <c r="A212" s="7">
        <v>43404</v>
      </c>
      <c r="B212" s="526" t="s">
        <v>114</v>
      </c>
      <c r="C212" s="526" t="s">
        <v>30</v>
      </c>
      <c r="D212" t="s">
        <v>19</v>
      </c>
      <c r="F212" s="160">
        <v>5</v>
      </c>
      <c r="G212" s="2">
        <f t="shared" si="3"/>
        <v>90.300000000000011</v>
      </c>
    </row>
    <row r="213" spans="1:7">
      <c r="A213" s="7">
        <v>43454</v>
      </c>
      <c r="B213" s="526">
        <v>16789</v>
      </c>
      <c r="C213" s="526" t="s">
        <v>30</v>
      </c>
      <c r="D213" t="s">
        <v>16</v>
      </c>
      <c r="F213" s="160">
        <v>23.3</v>
      </c>
      <c r="G213" s="2">
        <f t="shared" si="3"/>
        <v>67.000000000000014</v>
      </c>
    </row>
    <row r="214" spans="1:7">
      <c r="A214" s="7">
        <v>43454</v>
      </c>
      <c r="B214" s="526">
        <v>16789</v>
      </c>
      <c r="C214" s="526" t="s">
        <v>30</v>
      </c>
      <c r="D214" t="s">
        <v>17</v>
      </c>
      <c r="F214" s="160">
        <v>7</v>
      </c>
      <c r="G214" s="2">
        <f t="shared" si="3"/>
        <v>60.000000000000014</v>
      </c>
    </row>
    <row r="215" spans="1:7">
      <c r="A215" s="7">
        <v>43454</v>
      </c>
      <c r="B215" s="526">
        <v>16789</v>
      </c>
      <c r="C215" s="526" t="s">
        <v>30</v>
      </c>
      <c r="D215" t="s">
        <v>36</v>
      </c>
      <c r="F215" s="160">
        <v>30</v>
      </c>
      <c r="G215" s="2">
        <f t="shared" si="3"/>
        <v>30.000000000000014</v>
      </c>
    </row>
    <row r="216" spans="1:7">
      <c r="A216" s="7">
        <v>44714</v>
      </c>
      <c r="B216" s="526">
        <v>24948</v>
      </c>
      <c r="C216" s="526" t="s">
        <v>30</v>
      </c>
      <c r="D216" t="s">
        <v>37</v>
      </c>
      <c r="F216" s="160">
        <v>30</v>
      </c>
      <c r="G216" s="2">
        <f t="shared" si="3"/>
        <v>0</v>
      </c>
    </row>
    <row r="217" spans="1:7">
      <c r="A217" s="7">
        <v>43434</v>
      </c>
      <c r="B217" s="526" t="s">
        <v>14</v>
      </c>
      <c r="C217" s="526" t="s">
        <v>33</v>
      </c>
      <c r="D217" t="s">
        <v>16</v>
      </c>
      <c r="E217" s="160">
        <v>23.9</v>
      </c>
      <c r="G217" s="2">
        <f t="shared" si="3"/>
        <v>23.9</v>
      </c>
    </row>
    <row r="218" spans="1:7">
      <c r="B218" s="526"/>
      <c r="C218" s="526"/>
      <c r="D218" t="s">
        <v>17</v>
      </c>
      <c r="E218" s="160">
        <v>7</v>
      </c>
      <c r="G218" s="2">
        <f t="shared" si="3"/>
        <v>30.9</v>
      </c>
    </row>
    <row r="219" spans="1:7">
      <c r="B219" s="526"/>
      <c r="C219" s="526"/>
      <c r="D219" t="s">
        <v>18</v>
      </c>
      <c r="E219" s="160">
        <v>60</v>
      </c>
      <c r="G219" s="2">
        <f t="shared" si="3"/>
        <v>90.9</v>
      </c>
    </row>
    <row r="220" spans="1:7">
      <c r="B220" s="526"/>
      <c r="C220" s="526"/>
      <c r="D220" t="s">
        <v>19</v>
      </c>
      <c r="E220" s="160">
        <v>5</v>
      </c>
      <c r="G220" s="2">
        <f t="shared" si="3"/>
        <v>95.9</v>
      </c>
    </row>
    <row r="221" spans="1:7">
      <c r="A221" s="7">
        <v>43434</v>
      </c>
      <c r="B221" s="526" t="s">
        <v>114</v>
      </c>
      <c r="C221" s="526" t="s">
        <v>33</v>
      </c>
      <c r="D221" t="s">
        <v>18</v>
      </c>
      <c r="F221" s="160">
        <v>60</v>
      </c>
      <c r="G221" s="2">
        <f t="shared" si="3"/>
        <v>35.900000000000006</v>
      </c>
    </row>
    <row r="222" spans="1:7">
      <c r="A222" s="7">
        <v>43434</v>
      </c>
      <c r="B222" s="526" t="s">
        <v>114</v>
      </c>
      <c r="C222" s="526" t="s">
        <v>33</v>
      </c>
      <c r="D222" t="s">
        <v>19</v>
      </c>
      <c r="F222" s="160">
        <v>5</v>
      </c>
      <c r="G222" s="2">
        <f t="shared" si="3"/>
        <v>30.900000000000006</v>
      </c>
    </row>
    <row r="223" spans="1:7">
      <c r="A223" s="7">
        <v>43509</v>
      </c>
      <c r="B223" s="526">
        <v>17153</v>
      </c>
      <c r="C223" s="526" t="s">
        <v>33</v>
      </c>
      <c r="D223" t="s">
        <v>16</v>
      </c>
      <c r="F223" s="160">
        <v>23.9</v>
      </c>
      <c r="G223" s="2">
        <f t="shared" si="3"/>
        <v>7.0000000000000071</v>
      </c>
    </row>
    <row r="224" spans="1:7">
      <c r="A224" s="7">
        <v>43509</v>
      </c>
      <c r="B224" s="526">
        <v>17153</v>
      </c>
      <c r="C224" s="526" t="s">
        <v>33</v>
      </c>
      <c r="D224" t="s">
        <v>17</v>
      </c>
      <c r="F224" s="160">
        <v>7</v>
      </c>
      <c r="G224" s="2">
        <f t="shared" si="3"/>
        <v>7.1054273576010019E-15</v>
      </c>
    </row>
    <row r="225" spans="1:11">
      <c r="A225" s="7">
        <v>43465</v>
      </c>
      <c r="B225" s="526" t="s">
        <v>14</v>
      </c>
      <c r="C225" s="526" t="s">
        <v>34</v>
      </c>
      <c r="D225" t="s">
        <v>16</v>
      </c>
      <c r="E225" s="160">
        <v>25.5</v>
      </c>
      <c r="G225" s="2">
        <f t="shared" si="3"/>
        <v>25.500000000000007</v>
      </c>
    </row>
    <row r="226" spans="1:11">
      <c r="B226" s="526"/>
      <c r="C226" s="526"/>
      <c r="D226" t="s">
        <v>17</v>
      </c>
      <c r="E226" s="160">
        <v>7</v>
      </c>
      <c r="G226" s="2">
        <f t="shared" si="3"/>
        <v>32.500000000000007</v>
      </c>
    </row>
    <row r="227" spans="1:11">
      <c r="B227" s="526"/>
      <c r="C227" s="526"/>
      <c r="D227" t="s">
        <v>18</v>
      </c>
      <c r="E227" s="160">
        <v>60</v>
      </c>
      <c r="G227" s="2">
        <f t="shared" si="3"/>
        <v>92.5</v>
      </c>
    </row>
    <row r="228" spans="1:11">
      <c r="B228" s="526"/>
      <c r="C228" s="526"/>
      <c r="D228" t="s">
        <v>19</v>
      </c>
      <c r="E228" s="160">
        <v>5</v>
      </c>
      <c r="G228" s="2">
        <f t="shared" si="3"/>
        <v>97.5</v>
      </c>
      <c r="K228" s="2"/>
    </row>
    <row r="229" spans="1:11">
      <c r="A229" s="7">
        <v>43465</v>
      </c>
      <c r="B229" s="526" t="s">
        <v>114</v>
      </c>
      <c r="C229" s="526" t="s">
        <v>34</v>
      </c>
      <c r="D229" t="s">
        <v>18</v>
      </c>
      <c r="F229" s="160">
        <v>60</v>
      </c>
      <c r="G229" s="2">
        <f t="shared" si="3"/>
        <v>37.5</v>
      </c>
      <c r="K229" s="2"/>
    </row>
    <row r="230" spans="1:11">
      <c r="A230" s="7">
        <v>43465</v>
      </c>
      <c r="B230" s="526" t="s">
        <v>114</v>
      </c>
      <c r="C230" s="526" t="s">
        <v>34</v>
      </c>
      <c r="D230" t="s">
        <v>19</v>
      </c>
      <c r="F230" s="160">
        <v>5</v>
      </c>
      <c r="G230" s="2">
        <f t="shared" si="3"/>
        <v>32.5</v>
      </c>
      <c r="K230" s="2"/>
    </row>
    <row r="231" spans="1:11">
      <c r="A231" s="7">
        <v>43509</v>
      </c>
      <c r="B231" s="526" t="s">
        <v>114</v>
      </c>
      <c r="C231" s="526" t="s">
        <v>34</v>
      </c>
      <c r="D231" t="s">
        <v>16</v>
      </c>
      <c r="F231" s="160">
        <v>25.5</v>
      </c>
      <c r="G231" s="2">
        <f t="shared" ref="G231:G298" si="4">+G230+E231-F231</f>
        <v>7</v>
      </c>
      <c r="K231" s="2"/>
    </row>
    <row r="232" spans="1:11">
      <c r="A232" s="7">
        <v>43509</v>
      </c>
      <c r="B232" s="526" t="s">
        <v>114</v>
      </c>
      <c r="C232" s="526" t="s">
        <v>34</v>
      </c>
      <c r="D232" t="s">
        <v>17</v>
      </c>
      <c r="F232" s="160">
        <v>7</v>
      </c>
      <c r="G232" s="2">
        <f t="shared" si="4"/>
        <v>0</v>
      </c>
      <c r="K232" s="2"/>
    </row>
    <row r="233" spans="1:11">
      <c r="A233" s="7">
        <v>43496</v>
      </c>
      <c r="B233" s="526" t="s">
        <v>14</v>
      </c>
      <c r="C233" s="526" t="s">
        <v>15</v>
      </c>
      <c r="D233" t="s">
        <v>16</v>
      </c>
      <c r="E233" s="160">
        <v>26.6</v>
      </c>
      <c r="G233" s="2">
        <f t="shared" si="4"/>
        <v>26.6</v>
      </c>
      <c r="K233" s="2"/>
    </row>
    <row r="234" spans="1:11">
      <c r="B234" s="526"/>
      <c r="C234" s="526"/>
      <c r="D234" t="s">
        <v>17</v>
      </c>
      <c r="E234" s="160">
        <v>7</v>
      </c>
      <c r="G234" s="2">
        <f t="shared" si="4"/>
        <v>33.6</v>
      </c>
      <c r="K234" s="2"/>
    </row>
    <row r="235" spans="1:11">
      <c r="B235" s="526"/>
      <c r="C235" s="526"/>
      <c r="D235" t="s">
        <v>18</v>
      </c>
      <c r="E235" s="160">
        <v>60</v>
      </c>
      <c r="G235" s="2">
        <f t="shared" si="4"/>
        <v>93.6</v>
      </c>
      <c r="K235" s="2"/>
    </row>
    <row r="236" spans="1:11">
      <c r="B236" s="526"/>
      <c r="C236" s="526"/>
      <c r="D236" t="s">
        <v>19</v>
      </c>
      <c r="E236" s="160">
        <v>5</v>
      </c>
      <c r="G236" s="2">
        <f t="shared" si="4"/>
        <v>98.6</v>
      </c>
      <c r="K236" s="2"/>
    </row>
    <row r="237" spans="1:11">
      <c r="A237" s="7">
        <v>43496</v>
      </c>
      <c r="B237" s="526" t="s">
        <v>114</v>
      </c>
      <c r="C237" s="526" t="s">
        <v>15</v>
      </c>
      <c r="D237" t="s">
        <v>18</v>
      </c>
      <c r="F237" s="160">
        <v>60</v>
      </c>
      <c r="G237" s="2">
        <f t="shared" si="4"/>
        <v>38.599999999999994</v>
      </c>
      <c r="K237" s="2"/>
    </row>
    <row r="238" spans="1:11">
      <c r="A238" s="7">
        <v>43581</v>
      </c>
      <c r="B238" s="526">
        <v>17711</v>
      </c>
      <c r="C238" s="526" t="s">
        <v>15</v>
      </c>
      <c r="D238" t="s">
        <v>16</v>
      </c>
      <c r="F238" s="160">
        <v>26.6</v>
      </c>
      <c r="G238" s="2">
        <f t="shared" si="4"/>
        <v>11.999999999999993</v>
      </c>
      <c r="K238" s="2"/>
    </row>
    <row r="239" spans="1:11">
      <c r="A239" s="7">
        <v>43581</v>
      </c>
      <c r="B239" s="526">
        <v>17711</v>
      </c>
      <c r="C239" s="526" t="s">
        <v>15</v>
      </c>
      <c r="D239" t="s">
        <v>17</v>
      </c>
      <c r="F239" s="160">
        <v>7</v>
      </c>
      <c r="G239" s="2">
        <f t="shared" si="4"/>
        <v>4.9999999999999929</v>
      </c>
      <c r="K239" s="2"/>
    </row>
    <row r="240" spans="1:11">
      <c r="A240" s="7">
        <v>45287</v>
      </c>
      <c r="B240" s="526">
        <v>28055</v>
      </c>
      <c r="C240" s="526" t="s">
        <v>15</v>
      </c>
      <c r="D240" t="s">
        <v>19</v>
      </c>
      <c r="F240" s="160">
        <v>5</v>
      </c>
      <c r="G240" s="2">
        <f t="shared" si="4"/>
        <v>-7.1054273576010019E-15</v>
      </c>
      <c r="K240" s="2"/>
    </row>
    <row r="241" spans="1:11">
      <c r="A241" s="7">
        <v>43524</v>
      </c>
      <c r="B241" s="526" t="s">
        <v>14</v>
      </c>
      <c r="C241" s="526" t="s">
        <v>20</v>
      </c>
      <c r="D241" t="s">
        <v>16</v>
      </c>
      <c r="E241" s="160">
        <v>28.1</v>
      </c>
      <c r="G241" s="2">
        <f t="shared" si="4"/>
        <v>28.099999999999994</v>
      </c>
      <c r="K241" s="2"/>
    </row>
    <row r="242" spans="1:11">
      <c r="B242" s="526"/>
      <c r="C242" s="526"/>
      <c r="D242" t="s">
        <v>17</v>
      </c>
      <c r="E242" s="160">
        <v>8.6</v>
      </c>
      <c r="G242" s="2">
        <f t="shared" si="4"/>
        <v>36.699999999999996</v>
      </c>
      <c r="K242" s="2"/>
    </row>
    <row r="243" spans="1:11">
      <c r="B243" s="526"/>
      <c r="C243" s="526"/>
      <c r="D243" t="s">
        <v>18</v>
      </c>
      <c r="E243" s="160">
        <v>56</v>
      </c>
      <c r="G243" s="2">
        <f t="shared" si="4"/>
        <v>92.699999999999989</v>
      </c>
      <c r="I243" s="5"/>
      <c r="K243" s="2"/>
    </row>
    <row r="244" spans="1:11">
      <c r="B244" s="526"/>
      <c r="C244" s="526"/>
      <c r="D244" t="s">
        <v>19</v>
      </c>
      <c r="E244" s="160">
        <v>5</v>
      </c>
      <c r="G244" s="2">
        <f t="shared" si="4"/>
        <v>97.699999999999989</v>
      </c>
      <c r="I244" s="525"/>
      <c r="K244" s="2"/>
    </row>
    <row r="245" spans="1:11">
      <c r="A245" s="7">
        <v>43524</v>
      </c>
      <c r="B245" s="526" t="s">
        <v>114</v>
      </c>
      <c r="C245" s="526" t="s">
        <v>20</v>
      </c>
      <c r="D245" t="s">
        <v>18</v>
      </c>
      <c r="F245" s="160">
        <v>56</v>
      </c>
      <c r="G245" s="2">
        <f t="shared" si="4"/>
        <v>41.699999999999989</v>
      </c>
      <c r="K245" s="2"/>
    </row>
    <row r="246" spans="1:11">
      <c r="A246" s="7">
        <v>43524</v>
      </c>
      <c r="B246" s="526" t="s">
        <v>114</v>
      </c>
      <c r="C246" s="526" t="s">
        <v>20</v>
      </c>
      <c r="D246" t="s">
        <v>19</v>
      </c>
      <c r="F246" s="160">
        <v>5</v>
      </c>
      <c r="G246" s="2">
        <f t="shared" si="4"/>
        <v>36.699999999999989</v>
      </c>
      <c r="I246" s="525"/>
      <c r="K246" s="2"/>
    </row>
    <row r="247" spans="1:11">
      <c r="A247" s="7">
        <v>43581</v>
      </c>
      <c r="B247" s="526">
        <v>17711</v>
      </c>
      <c r="C247" s="526" t="s">
        <v>20</v>
      </c>
      <c r="D247" t="s">
        <v>16</v>
      </c>
      <c r="F247" s="160">
        <v>28.1</v>
      </c>
      <c r="G247" s="2">
        <f t="shared" si="4"/>
        <v>8.5999999999999872</v>
      </c>
      <c r="I247" s="5"/>
      <c r="K247" s="2"/>
    </row>
    <row r="248" spans="1:11">
      <c r="A248" s="7">
        <v>43581</v>
      </c>
      <c r="B248" s="526">
        <v>17711</v>
      </c>
      <c r="C248" s="526" t="s">
        <v>20</v>
      </c>
      <c r="D248" t="s">
        <v>17</v>
      </c>
      <c r="F248" s="160">
        <v>8.6</v>
      </c>
      <c r="G248" s="2">
        <f t="shared" si="4"/>
        <v>0</v>
      </c>
      <c r="I248" s="525"/>
      <c r="K248" s="2"/>
    </row>
    <row r="249" spans="1:11">
      <c r="A249" s="7">
        <v>43555</v>
      </c>
      <c r="B249" s="526" t="s">
        <v>14</v>
      </c>
      <c r="C249" s="526" t="s">
        <v>23</v>
      </c>
      <c r="D249" t="s">
        <v>16</v>
      </c>
      <c r="E249" s="160">
        <v>26.1</v>
      </c>
      <c r="G249" s="2">
        <f t="shared" si="4"/>
        <v>26.1</v>
      </c>
      <c r="K249" s="2"/>
    </row>
    <row r="250" spans="1:11">
      <c r="B250" s="526"/>
      <c r="C250" s="526"/>
      <c r="D250" t="s">
        <v>17</v>
      </c>
      <c r="E250" s="160">
        <v>6.8</v>
      </c>
      <c r="G250" s="2">
        <f t="shared" si="4"/>
        <v>32.9</v>
      </c>
      <c r="I250" s="525"/>
      <c r="K250" s="2"/>
    </row>
    <row r="251" spans="1:11">
      <c r="B251" s="526"/>
      <c r="C251" s="526"/>
      <c r="D251" t="s">
        <v>18</v>
      </c>
      <c r="E251" s="160">
        <v>60</v>
      </c>
      <c r="G251" s="2">
        <f t="shared" si="4"/>
        <v>92.9</v>
      </c>
      <c r="I251" s="5"/>
      <c r="K251" s="2"/>
    </row>
    <row r="252" spans="1:11">
      <c r="B252" s="526"/>
      <c r="C252" s="526"/>
      <c r="D252" t="s">
        <v>19</v>
      </c>
      <c r="E252" s="160">
        <v>5</v>
      </c>
      <c r="G252" s="2">
        <f t="shared" si="4"/>
        <v>97.9</v>
      </c>
      <c r="I252" s="525"/>
      <c r="K252" s="2"/>
    </row>
    <row r="253" spans="1:11">
      <c r="A253" s="7">
        <v>43555</v>
      </c>
      <c r="B253" s="526" t="s">
        <v>114</v>
      </c>
      <c r="C253" s="526" t="s">
        <v>23</v>
      </c>
      <c r="D253" t="s">
        <v>18</v>
      </c>
      <c r="F253" s="160">
        <v>60</v>
      </c>
      <c r="G253" s="2">
        <f t="shared" si="4"/>
        <v>37.900000000000006</v>
      </c>
      <c r="K253" s="2"/>
    </row>
    <row r="254" spans="1:11">
      <c r="A254" s="7">
        <v>43555</v>
      </c>
      <c r="B254" s="526" t="s">
        <v>114</v>
      </c>
      <c r="C254" s="526" t="s">
        <v>23</v>
      </c>
      <c r="D254" t="s">
        <v>19</v>
      </c>
      <c r="F254" s="160">
        <v>5</v>
      </c>
      <c r="G254" s="2">
        <f t="shared" si="4"/>
        <v>32.900000000000006</v>
      </c>
      <c r="I254" s="525"/>
      <c r="K254" s="2"/>
    </row>
    <row r="255" spans="1:11">
      <c r="A255" s="7">
        <v>43585</v>
      </c>
      <c r="B255" s="526" t="s">
        <v>114</v>
      </c>
      <c r="C255" s="526" t="s">
        <v>23</v>
      </c>
      <c r="D255" t="s">
        <v>16</v>
      </c>
      <c r="F255" s="160">
        <v>26.1</v>
      </c>
      <c r="G255" s="2">
        <f t="shared" si="4"/>
        <v>6.8000000000000043</v>
      </c>
      <c r="I255" s="5"/>
      <c r="K255" s="2"/>
    </row>
    <row r="256" spans="1:11">
      <c r="A256" s="7">
        <v>43585</v>
      </c>
      <c r="B256" s="526" t="s">
        <v>114</v>
      </c>
      <c r="C256" s="526" t="s">
        <v>23</v>
      </c>
      <c r="D256" t="s">
        <v>17</v>
      </c>
      <c r="F256" s="160">
        <v>6.8</v>
      </c>
      <c r="G256" s="2">
        <f t="shared" si="4"/>
        <v>0</v>
      </c>
      <c r="I256" s="525"/>
    </row>
    <row r="257" spans="1:7">
      <c r="A257" s="44">
        <v>43585</v>
      </c>
      <c r="B257" s="525" t="s">
        <v>14</v>
      </c>
      <c r="C257" s="525" t="s">
        <v>24</v>
      </c>
      <c r="D257" t="s">
        <v>16</v>
      </c>
      <c r="E257" s="160">
        <v>26.4</v>
      </c>
      <c r="G257" s="2">
        <f t="shared" si="4"/>
        <v>26.4</v>
      </c>
    </row>
    <row r="258" spans="1:7">
      <c r="B258" s="526"/>
      <c r="C258" s="526"/>
      <c r="D258" t="s">
        <v>17</v>
      </c>
      <c r="E258" s="160">
        <v>6.2</v>
      </c>
      <c r="G258" s="2">
        <f t="shared" si="4"/>
        <v>32.6</v>
      </c>
    </row>
    <row r="259" spans="1:7">
      <c r="B259" s="526"/>
      <c r="C259" s="526"/>
      <c r="D259" t="s">
        <v>18</v>
      </c>
      <c r="E259" s="160">
        <v>60</v>
      </c>
      <c r="G259" s="2">
        <f t="shared" si="4"/>
        <v>92.6</v>
      </c>
    </row>
    <row r="260" spans="1:7">
      <c r="B260" s="526"/>
      <c r="C260" s="526"/>
      <c r="D260" t="s">
        <v>19</v>
      </c>
      <c r="E260" s="160">
        <v>5</v>
      </c>
      <c r="G260" s="2">
        <f t="shared" si="4"/>
        <v>97.6</v>
      </c>
    </row>
    <row r="261" spans="1:7">
      <c r="A261" s="7">
        <v>43585</v>
      </c>
      <c r="B261" s="526" t="s">
        <v>114</v>
      </c>
      <c r="C261" s="526" t="s">
        <v>24</v>
      </c>
      <c r="D261" t="s">
        <v>18</v>
      </c>
      <c r="F261" s="160">
        <v>55</v>
      </c>
      <c r="G261" s="2">
        <f t="shared" si="4"/>
        <v>42.599999999999994</v>
      </c>
    </row>
    <row r="262" spans="1:7">
      <c r="A262" s="7">
        <v>43612</v>
      </c>
      <c r="B262" s="526">
        <v>17980</v>
      </c>
      <c r="C262" s="526" t="s">
        <v>24</v>
      </c>
      <c r="D262" t="s">
        <v>16</v>
      </c>
      <c r="F262" s="160">
        <v>26.4</v>
      </c>
      <c r="G262" s="2">
        <f t="shared" si="4"/>
        <v>16.199999999999996</v>
      </c>
    </row>
    <row r="263" spans="1:7">
      <c r="A263" s="7">
        <v>43612</v>
      </c>
      <c r="B263" s="526">
        <v>17980</v>
      </c>
      <c r="C263" s="526" t="s">
        <v>24</v>
      </c>
      <c r="D263" t="s">
        <v>17</v>
      </c>
      <c r="F263" s="160">
        <v>6.2</v>
      </c>
      <c r="G263" s="2">
        <f t="shared" si="4"/>
        <v>9.9999999999999964</v>
      </c>
    </row>
    <row r="264" spans="1:7">
      <c r="A264" s="7">
        <v>45287</v>
      </c>
      <c r="B264" s="526">
        <v>28055</v>
      </c>
      <c r="C264" s="526" t="s">
        <v>24</v>
      </c>
      <c r="D264" t="s">
        <v>18</v>
      </c>
      <c r="F264" s="160">
        <v>5</v>
      </c>
      <c r="G264" s="2">
        <f t="shared" si="4"/>
        <v>4.9999999999999964</v>
      </c>
    </row>
    <row r="265" spans="1:7">
      <c r="A265" s="7">
        <v>45287</v>
      </c>
      <c r="B265" s="526">
        <v>28055</v>
      </c>
      <c r="C265" s="526" t="s">
        <v>24</v>
      </c>
      <c r="D265" t="s">
        <v>19</v>
      </c>
      <c r="F265" s="160">
        <v>5</v>
      </c>
      <c r="G265" s="2">
        <f t="shared" si="4"/>
        <v>0</v>
      </c>
    </row>
    <row r="266" spans="1:7">
      <c r="A266" s="44">
        <v>43616</v>
      </c>
      <c r="B266" s="525" t="s">
        <v>14</v>
      </c>
      <c r="C266" s="525" t="s">
        <v>25</v>
      </c>
      <c r="D266" t="s">
        <v>16</v>
      </c>
      <c r="E266" s="160">
        <v>24.3</v>
      </c>
      <c r="G266" s="2">
        <f t="shared" si="4"/>
        <v>24.3</v>
      </c>
    </row>
    <row r="267" spans="1:7">
      <c r="B267" s="526"/>
      <c r="C267" s="526"/>
      <c r="D267" t="s">
        <v>17</v>
      </c>
      <c r="E267" s="160">
        <v>7.2</v>
      </c>
      <c r="G267" s="2">
        <f t="shared" si="4"/>
        <v>31.5</v>
      </c>
    </row>
    <row r="268" spans="1:7">
      <c r="B268" s="526"/>
      <c r="C268" s="526"/>
      <c r="D268" t="s">
        <v>18</v>
      </c>
      <c r="E268" s="160">
        <v>60</v>
      </c>
      <c r="G268" s="2">
        <f t="shared" si="4"/>
        <v>91.5</v>
      </c>
    </row>
    <row r="269" spans="1:7">
      <c r="B269" s="526"/>
      <c r="C269" s="526"/>
      <c r="D269" t="s">
        <v>19</v>
      </c>
      <c r="E269" s="160">
        <v>5</v>
      </c>
      <c r="G269" s="2">
        <f t="shared" si="4"/>
        <v>96.5</v>
      </c>
    </row>
    <row r="270" spans="1:7">
      <c r="B270" s="526"/>
      <c r="C270" s="526"/>
      <c r="D270" t="s">
        <v>39</v>
      </c>
      <c r="E270" s="160">
        <v>10</v>
      </c>
      <c r="G270" s="2">
        <f t="shared" si="4"/>
        <v>106.5</v>
      </c>
    </row>
    <row r="271" spans="1:7">
      <c r="A271" s="7">
        <v>43616</v>
      </c>
      <c r="B271" s="526" t="s">
        <v>114</v>
      </c>
      <c r="C271" s="526" t="s">
        <v>25</v>
      </c>
      <c r="D271" t="s">
        <v>18</v>
      </c>
      <c r="F271" s="160">
        <v>60</v>
      </c>
      <c r="G271" s="2">
        <f t="shared" si="4"/>
        <v>46.5</v>
      </c>
    </row>
    <row r="272" spans="1:7">
      <c r="A272" s="7">
        <v>43616</v>
      </c>
      <c r="B272" s="526" t="s">
        <v>114</v>
      </c>
      <c r="C272" s="526" t="s">
        <v>25</v>
      </c>
      <c r="D272" t="s">
        <v>19</v>
      </c>
      <c r="F272" s="160">
        <v>5</v>
      </c>
      <c r="G272" s="2">
        <f t="shared" si="4"/>
        <v>41.5</v>
      </c>
    </row>
    <row r="273" spans="1:11">
      <c r="A273" s="7">
        <v>43705</v>
      </c>
      <c r="B273" s="526">
        <v>18614</v>
      </c>
      <c r="C273" s="526" t="s">
        <v>25</v>
      </c>
      <c r="D273" t="s">
        <v>16</v>
      </c>
      <c r="F273" s="160">
        <v>24.3</v>
      </c>
      <c r="G273" s="2">
        <f t="shared" si="4"/>
        <v>17.2</v>
      </c>
    </row>
    <row r="274" spans="1:11">
      <c r="A274" s="7">
        <v>43705</v>
      </c>
      <c r="B274" s="526">
        <v>18614</v>
      </c>
      <c r="C274" s="526" t="s">
        <v>25</v>
      </c>
      <c r="D274" t="s">
        <v>17</v>
      </c>
      <c r="F274" s="160">
        <v>7.2</v>
      </c>
      <c r="G274" s="2">
        <f t="shared" si="4"/>
        <v>10</v>
      </c>
    </row>
    <row r="275" spans="1:11">
      <c r="A275" s="7">
        <v>45653</v>
      </c>
      <c r="B275" s="526">
        <v>28056</v>
      </c>
      <c r="C275" s="526" t="s">
        <v>25</v>
      </c>
      <c r="D275" t="s">
        <v>39</v>
      </c>
      <c r="F275" s="160">
        <v>10</v>
      </c>
      <c r="G275" s="2">
        <f t="shared" si="4"/>
        <v>0</v>
      </c>
    </row>
    <row r="276" spans="1:11">
      <c r="A276" s="44">
        <v>43646</v>
      </c>
      <c r="B276" s="525" t="s">
        <v>14</v>
      </c>
      <c r="C276" s="525" t="s">
        <v>26</v>
      </c>
      <c r="D276" t="s">
        <v>16</v>
      </c>
      <c r="E276" s="160">
        <v>59.3</v>
      </c>
      <c r="G276" s="2">
        <f t="shared" si="4"/>
        <v>59.3</v>
      </c>
    </row>
    <row r="277" spans="1:11">
      <c r="B277" s="526"/>
      <c r="C277" s="526"/>
      <c r="D277" t="s">
        <v>17</v>
      </c>
      <c r="E277" s="160">
        <v>6.9</v>
      </c>
      <c r="G277" s="2">
        <f t="shared" si="4"/>
        <v>66.2</v>
      </c>
    </row>
    <row r="278" spans="1:11">
      <c r="B278" s="526"/>
      <c r="C278" s="526"/>
      <c r="D278" t="s">
        <v>18</v>
      </c>
      <c r="E278" s="160">
        <v>60</v>
      </c>
      <c r="G278" s="2">
        <f t="shared" si="4"/>
        <v>126.2</v>
      </c>
    </row>
    <row r="279" spans="1:11">
      <c r="B279" s="526"/>
      <c r="C279" s="526"/>
      <c r="D279" t="s">
        <v>19</v>
      </c>
      <c r="E279" s="160">
        <v>5</v>
      </c>
      <c r="G279" s="2">
        <f t="shared" si="4"/>
        <v>131.19999999999999</v>
      </c>
    </row>
    <row r="280" spans="1:11">
      <c r="A280" s="7">
        <v>43646</v>
      </c>
      <c r="B280" s="526" t="s">
        <v>114</v>
      </c>
      <c r="C280" s="526" t="s">
        <v>26</v>
      </c>
      <c r="D280" t="s">
        <v>18</v>
      </c>
      <c r="F280" s="160">
        <v>60</v>
      </c>
      <c r="G280" s="2">
        <f t="shared" si="4"/>
        <v>71.199999999999989</v>
      </c>
    </row>
    <row r="281" spans="1:11">
      <c r="A281" s="7">
        <v>43646</v>
      </c>
      <c r="B281" s="526" t="s">
        <v>114</v>
      </c>
      <c r="C281" s="526" t="s">
        <v>26</v>
      </c>
      <c r="D281" t="s">
        <v>19</v>
      </c>
      <c r="F281" s="160">
        <v>5</v>
      </c>
      <c r="G281" s="2">
        <f t="shared" si="4"/>
        <v>66.199999999999989</v>
      </c>
    </row>
    <row r="282" spans="1:11">
      <c r="A282" s="7">
        <v>43705</v>
      </c>
      <c r="B282" s="526">
        <v>18614</v>
      </c>
      <c r="C282" s="526" t="s">
        <v>26</v>
      </c>
      <c r="D282" t="s">
        <v>16</v>
      </c>
      <c r="F282" s="160">
        <v>59.3</v>
      </c>
      <c r="G282" s="2">
        <f t="shared" si="4"/>
        <v>6.8999999999999915</v>
      </c>
    </row>
    <row r="283" spans="1:11">
      <c r="A283" s="7">
        <v>43705</v>
      </c>
      <c r="B283" s="526">
        <v>18614</v>
      </c>
      <c r="C283" s="526" t="s">
        <v>26</v>
      </c>
      <c r="D283" t="s">
        <v>17</v>
      </c>
      <c r="F283" s="160">
        <v>6.9</v>
      </c>
      <c r="G283" s="2">
        <f t="shared" si="4"/>
        <v>-8.8817841970012523E-15</v>
      </c>
      <c r="K283" s="8"/>
    </row>
    <row r="284" spans="1:11">
      <c r="A284" s="44">
        <v>43677</v>
      </c>
      <c r="B284" s="525" t="s">
        <v>14</v>
      </c>
      <c r="C284" s="525" t="s">
        <v>27</v>
      </c>
      <c r="D284" t="s">
        <v>16</v>
      </c>
      <c r="E284" s="160">
        <v>59.3</v>
      </c>
      <c r="G284" s="2">
        <f t="shared" si="4"/>
        <v>59.29999999999999</v>
      </c>
    </row>
    <row r="285" spans="1:11">
      <c r="B285" s="526"/>
      <c r="C285" s="526"/>
      <c r="D285" t="s">
        <v>17</v>
      </c>
      <c r="E285" s="160">
        <v>6.7</v>
      </c>
      <c r="G285" s="2">
        <f t="shared" si="4"/>
        <v>65.999999999999986</v>
      </c>
    </row>
    <row r="286" spans="1:11">
      <c r="B286" s="526"/>
      <c r="C286" s="526"/>
      <c r="D286" t="s">
        <v>18</v>
      </c>
      <c r="E286" s="160">
        <v>60</v>
      </c>
      <c r="G286" s="2">
        <f t="shared" si="4"/>
        <v>125.99999999999999</v>
      </c>
    </row>
    <row r="287" spans="1:11">
      <c r="B287" s="526"/>
      <c r="C287" s="526"/>
      <c r="D287" t="s">
        <v>19</v>
      </c>
      <c r="E287" s="160">
        <v>5</v>
      </c>
      <c r="G287" s="2">
        <f t="shared" si="4"/>
        <v>131</v>
      </c>
    </row>
    <row r="288" spans="1:11">
      <c r="A288" s="7">
        <v>43677</v>
      </c>
      <c r="B288" s="526" t="s">
        <v>114</v>
      </c>
      <c r="C288" s="526" t="s">
        <v>27</v>
      </c>
      <c r="D288" t="s">
        <v>18</v>
      </c>
      <c r="F288" s="160">
        <v>60</v>
      </c>
      <c r="G288" s="2">
        <f t="shared" si="4"/>
        <v>71</v>
      </c>
    </row>
    <row r="289" spans="1:7">
      <c r="A289" s="7">
        <v>43677</v>
      </c>
      <c r="B289" s="526" t="s">
        <v>114</v>
      </c>
      <c r="C289" s="526" t="s">
        <v>27</v>
      </c>
      <c r="D289" t="s">
        <v>19</v>
      </c>
      <c r="F289" s="160">
        <v>5</v>
      </c>
      <c r="G289" s="2">
        <f t="shared" si="4"/>
        <v>66</v>
      </c>
    </row>
    <row r="290" spans="1:7">
      <c r="A290" s="7">
        <v>43734</v>
      </c>
      <c r="B290" s="526">
        <v>18803</v>
      </c>
      <c r="C290" s="526" t="s">
        <v>27</v>
      </c>
      <c r="D290" t="s">
        <v>16</v>
      </c>
      <c r="F290" s="160">
        <v>59.3</v>
      </c>
      <c r="G290" s="2">
        <f t="shared" si="4"/>
        <v>6.7000000000000028</v>
      </c>
    </row>
    <row r="291" spans="1:7">
      <c r="A291" s="7">
        <v>43734</v>
      </c>
      <c r="B291" s="526">
        <v>18803</v>
      </c>
      <c r="C291" s="526" t="s">
        <v>27</v>
      </c>
      <c r="D291" t="s">
        <v>17</v>
      </c>
      <c r="F291" s="160">
        <v>6.7</v>
      </c>
      <c r="G291" s="2">
        <f t="shared" si="4"/>
        <v>0</v>
      </c>
    </row>
    <row r="292" spans="1:7">
      <c r="A292" s="44">
        <v>43708</v>
      </c>
      <c r="B292" s="525" t="s">
        <v>14</v>
      </c>
      <c r="C292" s="525" t="s">
        <v>28</v>
      </c>
      <c r="D292" t="s">
        <v>16</v>
      </c>
      <c r="E292" s="160">
        <v>21.1</v>
      </c>
      <c r="G292" s="2">
        <f t="shared" si="4"/>
        <v>21.1</v>
      </c>
    </row>
    <row r="293" spans="1:7">
      <c r="B293" s="526"/>
      <c r="C293" s="526"/>
      <c r="D293" t="s">
        <v>17</v>
      </c>
      <c r="E293" s="160">
        <v>6.5</v>
      </c>
      <c r="G293" s="2">
        <f t="shared" si="4"/>
        <v>27.6</v>
      </c>
    </row>
    <row r="294" spans="1:7">
      <c r="B294" s="526"/>
      <c r="C294" s="526"/>
      <c r="D294" t="s">
        <v>18</v>
      </c>
      <c r="E294" s="160">
        <v>60</v>
      </c>
      <c r="G294" s="2">
        <f t="shared" si="4"/>
        <v>87.6</v>
      </c>
    </row>
    <row r="295" spans="1:7">
      <c r="B295" s="526"/>
      <c r="C295" s="526"/>
      <c r="D295" t="s">
        <v>19</v>
      </c>
      <c r="E295" s="160">
        <v>5</v>
      </c>
      <c r="G295" s="2">
        <f t="shared" si="4"/>
        <v>92.6</v>
      </c>
    </row>
    <row r="296" spans="1:7">
      <c r="A296" s="7">
        <v>43708</v>
      </c>
      <c r="B296" s="526" t="s">
        <v>114</v>
      </c>
      <c r="C296" s="526" t="s">
        <v>28</v>
      </c>
      <c r="D296" t="s">
        <v>18</v>
      </c>
      <c r="F296" s="160">
        <v>60</v>
      </c>
      <c r="G296" s="2">
        <f t="shared" si="4"/>
        <v>32.599999999999994</v>
      </c>
    </row>
    <row r="297" spans="1:7">
      <c r="A297" s="7">
        <v>43708</v>
      </c>
      <c r="B297" s="526" t="s">
        <v>114</v>
      </c>
      <c r="C297" s="526" t="s">
        <v>28</v>
      </c>
      <c r="D297" t="s">
        <v>19</v>
      </c>
      <c r="F297" s="160">
        <v>5</v>
      </c>
      <c r="G297" s="2">
        <f t="shared" si="4"/>
        <v>27.599999999999994</v>
      </c>
    </row>
    <row r="298" spans="1:7">
      <c r="A298" s="7">
        <v>43734</v>
      </c>
      <c r="B298" s="526">
        <v>18803</v>
      </c>
      <c r="C298" s="526" t="s">
        <v>28</v>
      </c>
      <c r="D298" t="s">
        <v>16</v>
      </c>
      <c r="F298" s="160">
        <v>21.1</v>
      </c>
      <c r="G298" s="2">
        <f t="shared" si="4"/>
        <v>6.4999999999999929</v>
      </c>
    </row>
    <row r="299" spans="1:7">
      <c r="A299" s="7">
        <v>43734</v>
      </c>
      <c r="B299" s="526">
        <v>18803</v>
      </c>
      <c r="C299" s="526" t="s">
        <v>28</v>
      </c>
      <c r="D299" t="s">
        <v>17</v>
      </c>
      <c r="F299" s="160">
        <v>6.5</v>
      </c>
      <c r="G299" s="2">
        <f t="shared" ref="G299:G363" si="5">+G298+E299-F299</f>
        <v>-7.1054273576010019E-15</v>
      </c>
    </row>
    <row r="300" spans="1:7">
      <c r="A300" s="44">
        <v>43738</v>
      </c>
      <c r="B300" s="525" t="s">
        <v>14</v>
      </c>
      <c r="C300" s="525" t="s">
        <v>29</v>
      </c>
      <c r="D300" t="s">
        <v>16</v>
      </c>
      <c r="E300" s="160">
        <v>21.2</v>
      </c>
      <c r="G300" s="2">
        <f t="shared" si="5"/>
        <v>21.199999999999992</v>
      </c>
    </row>
    <row r="301" spans="1:7">
      <c r="B301" s="526"/>
      <c r="C301" s="526"/>
      <c r="D301" t="s">
        <v>17</v>
      </c>
      <c r="E301" s="160">
        <v>6.6</v>
      </c>
      <c r="G301" s="2">
        <f t="shared" si="5"/>
        <v>27.79999999999999</v>
      </c>
    </row>
    <row r="302" spans="1:7">
      <c r="B302" s="526"/>
      <c r="C302" s="526"/>
      <c r="D302" t="s">
        <v>18</v>
      </c>
      <c r="E302" s="160">
        <v>60</v>
      </c>
      <c r="G302" s="2">
        <f t="shared" si="5"/>
        <v>87.799999999999983</v>
      </c>
    </row>
    <row r="303" spans="1:7">
      <c r="B303" s="526"/>
      <c r="C303" s="526"/>
      <c r="D303" t="s">
        <v>19</v>
      </c>
      <c r="E303" s="160">
        <v>5</v>
      </c>
      <c r="G303" s="2">
        <f t="shared" si="5"/>
        <v>92.799999999999983</v>
      </c>
    </row>
    <row r="304" spans="1:7">
      <c r="A304" s="7">
        <v>43738</v>
      </c>
      <c r="B304" s="526" t="s">
        <v>114</v>
      </c>
      <c r="C304" s="526" t="s">
        <v>29</v>
      </c>
      <c r="D304" t="s">
        <v>18</v>
      </c>
      <c r="F304" s="160">
        <v>60</v>
      </c>
      <c r="G304" s="2">
        <f t="shared" si="5"/>
        <v>32.799999999999983</v>
      </c>
    </row>
    <row r="305" spans="1:9">
      <c r="A305" s="7">
        <v>43738</v>
      </c>
      <c r="B305" s="526" t="s">
        <v>114</v>
      </c>
      <c r="C305" s="526" t="s">
        <v>29</v>
      </c>
      <c r="D305" t="s">
        <v>19</v>
      </c>
      <c r="F305" s="160">
        <v>5</v>
      </c>
      <c r="G305" s="2">
        <f t="shared" si="5"/>
        <v>27.799999999999983</v>
      </c>
    </row>
    <row r="306" spans="1:9">
      <c r="A306" s="7">
        <v>43802</v>
      </c>
      <c r="B306" s="526">
        <v>19278</v>
      </c>
      <c r="C306" s="526" t="s">
        <v>29</v>
      </c>
      <c r="D306" t="s">
        <v>16</v>
      </c>
      <c r="F306" s="160">
        <v>21.2</v>
      </c>
      <c r="G306" s="2">
        <f t="shared" si="5"/>
        <v>6.5999999999999837</v>
      </c>
    </row>
    <row r="307" spans="1:9">
      <c r="A307" s="7">
        <v>43802</v>
      </c>
      <c r="B307" s="526">
        <v>19278</v>
      </c>
      <c r="C307" s="526" t="s">
        <v>29</v>
      </c>
      <c r="D307" t="s">
        <v>17</v>
      </c>
      <c r="F307" s="160">
        <v>6.6</v>
      </c>
      <c r="G307" s="2">
        <f t="shared" si="5"/>
        <v>-1.5987211554602254E-14</v>
      </c>
    </row>
    <row r="308" spans="1:9">
      <c r="A308" s="44">
        <v>43769</v>
      </c>
      <c r="B308" s="525" t="s">
        <v>14</v>
      </c>
      <c r="C308" s="525" t="s">
        <v>30</v>
      </c>
      <c r="D308" t="s">
        <v>16</v>
      </c>
      <c r="E308" s="160">
        <v>21.4</v>
      </c>
      <c r="G308" s="2">
        <f t="shared" si="5"/>
        <v>21.399999999999984</v>
      </c>
    </row>
    <row r="309" spans="1:9">
      <c r="B309" s="526"/>
      <c r="C309" s="526"/>
      <c r="D309" t="s">
        <v>17</v>
      </c>
      <c r="E309" s="160">
        <v>6.3</v>
      </c>
      <c r="G309" s="2">
        <f t="shared" si="5"/>
        <v>27.699999999999985</v>
      </c>
    </row>
    <row r="310" spans="1:9">
      <c r="B310" s="526"/>
      <c r="C310" s="526"/>
      <c r="D310" t="s">
        <v>18</v>
      </c>
      <c r="E310" s="160">
        <v>60</v>
      </c>
      <c r="G310" s="2">
        <f t="shared" si="5"/>
        <v>87.699999999999989</v>
      </c>
    </row>
    <row r="311" spans="1:9">
      <c r="B311" s="526"/>
      <c r="C311" s="526"/>
      <c r="D311" t="s">
        <v>19</v>
      </c>
      <c r="E311" s="160">
        <v>5</v>
      </c>
      <c r="G311" s="2">
        <f t="shared" si="5"/>
        <v>92.699999999999989</v>
      </c>
    </row>
    <row r="312" spans="1:9">
      <c r="A312" s="7">
        <v>43769</v>
      </c>
      <c r="B312" s="526" t="s">
        <v>114</v>
      </c>
      <c r="C312" s="526" t="s">
        <v>30</v>
      </c>
      <c r="D312" t="s">
        <v>18</v>
      </c>
      <c r="F312" s="160">
        <v>60</v>
      </c>
      <c r="G312" s="2">
        <f t="shared" si="5"/>
        <v>32.699999999999989</v>
      </c>
    </row>
    <row r="313" spans="1:9">
      <c r="A313" s="7">
        <v>43769</v>
      </c>
      <c r="B313" s="526" t="s">
        <v>114</v>
      </c>
      <c r="C313" s="526" t="s">
        <v>30</v>
      </c>
      <c r="D313" t="s">
        <v>19</v>
      </c>
      <c r="F313" s="160">
        <v>5</v>
      </c>
      <c r="G313" s="2">
        <f t="shared" si="5"/>
        <v>27.699999999999989</v>
      </c>
    </row>
    <row r="314" spans="1:9">
      <c r="A314" s="7">
        <v>43802</v>
      </c>
      <c r="B314" s="526">
        <v>19278</v>
      </c>
      <c r="C314" s="526" t="s">
        <v>30</v>
      </c>
      <c r="D314" t="s">
        <v>16</v>
      </c>
      <c r="F314" s="160">
        <v>21.4</v>
      </c>
      <c r="G314" s="2">
        <f t="shared" si="5"/>
        <v>6.2999999999999901</v>
      </c>
    </row>
    <row r="315" spans="1:9">
      <c r="A315" s="7">
        <v>43802</v>
      </c>
      <c r="B315" s="526">
        <v>19278</v>
      </c>
      <c r="C315" s="526" t="s">
        <v>30</v>
      </c>
      <c r="D315" t="s">
        <v>17</v>
      </c>
      <c r="F315" s="160">
        <v>6.3</v>
      </c>
      <c r="G315" s="2">
        <f t="shared" si="5"/>
        <v>-9.7699626167013776E-15</v>
      </c>
    </row>
    <row r="316" spans="1:9">
      <c r="A316" s="44">
        <v>43799</v>
      </c>
      <c r="B316" s="525" t="s">
        <v>14</v>
      </c>
      <c r="C316" s="525" t="s">
        <v>33</v>
      </c>
      <c r="D316" t="s">
        <v>16</v>
      </c>
      <c r="E316" s="160">
        <v>23.9</v>
      </c>
      <c r="G316" s="2">
        <f t="shared" si="5"/>
        <v>23.899999999999988</v>
      </c>
    </row>
    <row r="317" spans="1:9">
      <c r="B317" s="526"/>
      <c r="C317" s="526"/>
      <c r="D317" t="s">
        <v>17</v>
      </c>
      <c r="E317" s="160">
        <v>6.6</v>
      </c>
      <c r="G317" s="2">
        <f t="shared" si="5"/>
        <v>30.499999999999986</v>
      </c>
    </row>
    <row r="318" spans="1:9">
      <c r="B318" s="526"/>
      <c r="C318" s="526"/>
      <c r="D318" t="s">
        <v>18</v>
      </c>
      <c r="E318" s="160">
        <v>60</v>
      </c>
      <c r="G318" s="2">
        <f t="shared" si="5"/>
        <v>90.499999999999986</v>
      </c>
      <c r="I318" s="48" t="s">
        <v>636</v>
      </c>
    </row>
    <row r="319" spans="1:9">
      <c r="B319" s="526"/>
      <c r="C319" s="526"/>
      <c r="D319" t="s">
        <v>19</v>
      </c>
      <c r="E319" s="160">
        <v>5</v>
      </c>
      <c r="G319" s="2">
        <f t="shared" si="5"/>
        <v>95.499999999999986</v>
      </c>
    </row>
    <row r="320" spans="1:9">
      <c r="A320" s="7">
        <v>43799</v>
      </c>
      <c r="B320" s="526" t="s">
        <v>114</v>
      </c>
      <c r="C320" s="526" t="s">
        <v>33</v>
      </c>
      <c r="D320" t="s">
        <v>18</v>
      </c>
      <c r="F320" s="160">
        <v>60</v>
      </c>
      <c r="G320" s="2">
        <f t="shared" si="5"/>
        <v>35.499999999999986</v>
      </c>
    </row>
    <row r="321" spans="1:7">
      <c r="A321" s="7">
        <v>43799</v>
      </c>
      <c r="B321" s="526" t="s">
        <v>114</v>
      </c>
      <c r="C321" s="526" t="s">
        <v>33</v>
      </c>
      <c r="D321" t="s">
        <v>19</v>
      </c>
      <c r="F321" s="160">
        <v>5</v>
      </c>
      <c r="G321" s="2">
        <f t="shared" si="5"/>
        <v>30.499999999999986</v>
      </c>
    </row>
    <row r="322" spans="1:7">
      <c r="A322" s="7">
        <v>43869</v>
      </c>
      <c r="B322" s="526">
        <v>19756</v>
      </c>
      <c r="C322" s="526" t="s">
        <v>33</v>
      </c>
      <c r="D322" t="s">
        <v>16</v>
      </c>
      <c r="F322" s="160">
        <v>23.9</v>
      </c>
      <c r="G322" s="2">
        <f t="shared" si="5"/>
        <v>6.5999999999999872</v>
      </c>
    </row>
    <row r="323" spans="1:7">
      <c r="A323" s="7">
        <v>43869</v>
      </c>
      <c r="B323" s="526">
        <v>19756</v>
      </c>
      <c r="C323" s="526" t="s">
        <v>33</v>
      </c>
      <c r="D323" t="s">
        <v>17</v>
      </c>
      <c r="F323" s="160">
        <v>6.6</v>
      </c>
      <c r="G323" s="2">
        <f t="shared" si="5"/>
        <v>-1.2434497875801753E-14</v>
      </c>
    </row>
    <row r="324" spans="1:7">
      <c r="A324" s="44">
        <v>43830</v>
      </c>
      <c r="B324" s="525" t="s">
        <v>14</v>
      </c>
      <c r="C324" s="525" t="s">
        <v>34</v>
      </c>
      <c r="D324" t="s">
        <v>16</v>
      </c>
      <c r="E324" s="160">
        <v>25</v>
      </c>
      <c r="G324" s="2">
        <f t="shared" si="5"/>
        <v>24.999999999999986</v>
      </c>
    </row>
    <row r="325" spans="1:7">
      <c r="B325" s="526"/>
      <c r="C325" s="526"/>
      <c r="D325" t="s">
        <v>17</v>
      </c>
      <c r="E325" s="160">
        <v>6.6</v>
      </c>
      <c r="G325" s="2">
        <f t="shared" si="5"/>
        <v>31.599999999999987</v>
      </c>
    </row>
    <row r="326" spans="1:7">
      <c r="B326" s="526"/>
      <c r="C326" s="526"/>
      <c r="D326" t="s">
        <v>18</v>
      </c>
      <c r="E326" s="160">
        <v>60</v>
      </c>
      <c r="G326" s="2">
        <f t="shared" si="5"/>
        <v>91.6</v>
      </c>
    </row>
    <row r="327" spans="1:7">
      <c r="B327" s="526"/>
      <c r="C327" s="526"/>
      <c r="D327" t="s">
        <v>19</v>
      </c>
      <c r="E327" s="160">
        <v>5</v>
      </c>
      <c r="G327" s="2">
        <f t="shared" si="5"/>
        <v>96.6</v>
      </c>
    </row>
    <row r="328" spans="1:7">
      <c r="A328" s="7">
        <v>43830</v>
      </c>
      <c r="B328" s="526" t="s">
        <v>114</v>
      </c>
      <c r="C328" s="526" t="s">
        <v>34</v>
      </c>
      <c r="D328" t="s">
        <v>18</v>
      </c>
      <c r="F328" s="160">
        <v>60</v>
      </c>
      <c r="G328" s="2">
        <f t="shared" si="5"/>
        <v>36.599999999999994</v>
      </c>
    </row>
    <row r="329" spans="1:7">
      <c r="A329" s="7">
        <v>43830</v>
      </c>
      <c r="B329" s="526" t="s">
        <v>114</v>
      </c>
      <c r="C329" s="526" t="s">
        <v>34</v>
      </c>
      <c r="D329" t="s">
        <v>19</v>
      </c>
      <c r="F329" s="160">
        <v>5</v>
      </c>
      <c r="G329" s="2">
        <f t="shared" si="5"/>
        <v>31.599999999999994</v>
      </c>
    </row>
    <row r="330" spans="1:7">
      <c r="A330" s="7">
        <v>43869</v>
      </c>
      <c r="B330" s="526">
        <v>19756</v>
      </c>
      <c r="C330" s="526" t="s">
        <v>34</v>
      </c>
      <c r="D330" t="s">
        <v>16</v>
      </c>
      <c r="F330" s="160">
        <v>25</v>
      </c>
      <c r="G330" s="2">
        <f t="shared" si="5"/>
        <v>6.5999999999999943</v>
      </c>
    </row>
    <row r="331" spans="1:7">
      <c r="A331" s="7">
        <v>43869</v>
      </c>
      <c r="B331" s="526">
        <v>19756</v>
      </c>
      <c r="C331" s="526" t="s">
        <v>34</v>
      </c>
      <c r="D331" t="s">
        <v>17</v>
      </c>
      <c r="F331" s="160">
        <v>6.6</v>
      </c>
      <c r="G331" s="2">
        <f t="shared" si="5"/>
        <v>0</v>
      </c>
    </row>
    <row r="332" spans="1:7">
      <c r="A332" s="44">
        <v>43861</v>
      </c>
      <c r="B332" s="525" t="s">
        <v>14</v>
      </c>
      <c r="C332" s="525" t="s">
        <v>15</v>
      </c>
      <c r="D332" t="s">
        <v>16</v>
      </c>
      <c r="E332" s="160">
        <v>30.8</v>
      </c>
      <c r="G332" s="2">
        <f t="shared" si="5"/>
        <v>30.8</v>
      </c>
    </row>
    <row r="333" spans="1:7">
      <c r="B333" s="526"/>
      <c r="C333" s="526"/>
      <c r="D333" t="s">
        <v>17</v>
      </c>
      <c r="E333" s="160">
        <v>6.3</v>
      </c>
      <c r="G333" s="2">
        <f t="shared" si="5"/>
        <v>37.1</v>
      </c>
    </row>
    <row r="334" spans="1:7">
      <c r="B334" s="526"/>
      <c r="C334" s="526"/>
      <c r="D334" t="s">
        <v>18</v>
      </c>
      <c r="E334" s="160">
        <v>60</v>
      </c>
      <c r="G334" s="2">
        <f t="shared" si="5"/>
        <v>97.1</v>
      </c>
    </row>
    <row r="335" spans="1:7">
      <c r="B335" s="526"/>
      <c r="C335" s="526"/>
      <c r="D335" t="s">
        <v>19</v>
      </c>
      <c r="E335" s="160">
        <v>5</v>
      </c>
      <c r="G335" s="2">
        <f t="shared" si="5"/>
        <v>102.1</v>
      </c>
    </row>
    <row r="336" spans="1:7">
      <c r="A336" s="7">
        <v>43861</v>
      </c>
      <c r="B336" s="526" t="s">
        <v>114</v>
      </c>
      <c r="C336" s="526" t="s">
        <v>15</v>
      </c>
      <c r="D336" t="s">
        <v>18</v>
      </c>
      <c r="F336" s="160">
        <v>60</v>
      </c>
      <c r="G336" s="2">
        <f t="shared" si="5"/>
        <v>42.099999999999994</v>
      </c>
    </row>
    <row r="337" spans="1:7">
      <c r="A337" s="7">
        <v>43861</v>
      </c>
      <c r="B337" s="526" t="s">
        <v>114</v>
      </c>
      <c r="C337" s="526" t="s">
        <v>15</v>
      </c>
      <c r="D337" t="s">
        <v>19</v>
      </c>
      <c r="F337" s="160">
        <v>5</v>
      </c>
      <c r="G337" s="2">
        <f t="shared" si="5"/>
        <v>37.099999999999994</v>
      </c>
    </row>
    <row r="338" spans="1:7">
      <c r="A338" s="7">
        <v>44158</v>
      </c>
      <c r="B338" s="526">
        <v>20845</v>
      </c>
      <c r="C338" s="526" t="s">
        <v>15</v>
      </c>
      <c r="D338" t="s">
        <v>16</v>
      </c>
      <c r="F338" s="160">
        <v>30.8</v>
      </c>
      <c r="G338" s="2">
        <f t="shared" si="5"/>
        <v>6.2999999999999936</v>
      </c>
    </row>
    <row r="339" spans="1:7">
      <c r="A339" s="7">
        <v>44158</v>
      </c>
      <c r="B339" s="526">
        <v>20845</v>
      </c>
      <c r="C339" s="526" t="s">
        <v>15</v>
      </c>
      <c r="D339" t="s">
        <v>17</v>
      </c>
      <c r="F339" s="160">
        <v>6.3</v>
      </c>
      <c r="G339" s="2">
        <f t="shared" si="5"/>
        <v>0</v>
      </c>
    </row>
    <row r="340" spans="1:7">
      <c r="A340" s="44">
        <v>43890</v>
      </c>
      <c r="B340" s="525" t="s">
        <v>14</v>
      </c>
      <c r="C340" s="525" t="s">
        <v>20</v>
      </c>
      <c r="D340" t="s">
        <v>16</v>
      </c>
      <c r="E340" s="160">
        <v>74.7</v>
      </c>
      <c r="G340" s="2">
        <f t="shared" si="5"/>
        <v>74.7</v>
      </c>
    </row>
    <row r="341" spans="1:7">
      <c r="B341" s="526"/>
      <c r="C341" s="526"/>
      <c r="D341" t="s">
        <v>17</v>
      </c>
      <c r="E341" s="160">
        <v>6.7</v>
      </c>
      <c r="G341" s="2">
        <f t="shared" si="5"/>
        <v>81.400000000000006</v>
      </c>
    </row>
    <row r="342" spans="1:7">
      <c r="B342" s="526"/>
      <c r="C342" s="526"/>
      <c r="D342" t="s">
        <v>18</v>
      </c>
      <c r="E342" s="160">
        <v>58</v>
      </c>
      <c r="G342" s="2">
        <f t="shared" si="5"/>
        <v>139.4</v>
      </c>
    </row>
    <row r="343" spans="1:7">
      <c r="B343" s="526"/>
      <c r="C343" s="526"/>
      <c r="D343" t="s">
        <v>40</v>
      </c>
      <c r="E343" s="160">
        <v>5</v>
      </c>
      <c r="G343" s="2">
        <f t="shared" si="5"/>
        <v>144.4</v>
      </c>
    </row>
    <row r="344" spans="1:7">
      <c r="A344" s="7">
        <v>43890</v>
      </c>
      <c r="B344" s="526" t="s">
        <v>114</v>
      </c>
      <c r="C344" s="526" t="s">
        <v>20</v>
      </c>
      <c r="D344" t="s">
        <v>18</v>
      </c>
      <c r="F344" s="160">
        <v>58</v>
      </c>
      <c r="G344" s="2">
        <f t="shared" si="5"/>
        <v>86.4</v>
      </c>
    </row>
    <row r="345" spans="1:7">
      <c r="A345" s="7">
        <v>43890</v>
      </c>
      <c r="B345" s="526" t="s">
        <v>114</v>
      </c>
      <c r="C345" s="526" t="s">
        <v>20</v>
      </c>
      <c r="D345" t="s">
        <v>40</v>
      </c>
      <c r="F345" s="160">
        <v>5</v>
      </c>
      <c r="G345" s="2">
        <f t="shared" si="5"/>
        <v>81.400000000000006</v>
      </c>
    </row>
    <row r="346" spans="1:7">
      <c r="A346" s="7">
        <v>44158</v>
      </c>
      <c r="B346" s="526">
        <v>20845</v>
      </c>
      <c r="C346" s="526" t="s">
        <v>20</v>
      </c>
      <c r="D346" t="s">
        <v>16</v>
      </c>
      <c r="F346" s="160">
        <v>74.7</v>
      </c>
      <c r="G346" s="2">
        <f t="shared" si="5"/>
        <v>6.7000000000000028</v>
      </c>
    </row>
    <row r="347" spans="1:7">
      <c r="A347" s="7">
        <v>44158</v>
      </c>
      <c r="B347" s="526">
        <v>20845</v>
      </c>
      <c r="C347" s="526" t="s">
        <v>20</v>
      </c>
      <c r="D347" t="s">
        <v>17</v>
      </c>
      <c r="F347" s="160">
        <v>6.7</v>
      </c>
      <c r="G347" s="2">
        <f t="shared" si="5"/>
        <v>0</v>
      </c>
    </row>
    <row r="348" spans="1:7">
      <c r="A348" s="44">
        <v>43921</v>
      </c>
      <c r="B348" s="525" t="s">
        <v>14</v>
      </c>
      <c r="C348" s="525" t="s">
        <v>23</v>
      </c>
      <c r="D348" t="s">
        <v>16</v>
      </c>
      <c r="E348" s="160">
        <v>78.099999999999994</v>
      </c>
      <c r="G348" s="2">
        <f t="shared" si="5"/>
        <v>78.099999999999994</v>
      </c>
    </row>
    <row r="349" spans="1:7">
      <c r="B349" s="526"/>
      <c r="C349" s="526"/>
      <c r="D349" t="s">
        <v>17</v>
      </c>
      <c r="E349" s="160">
        <v>6.8</v>
      </c>
      <c r="G349" s="2">
        <f t="shared" si="5"/>
        <v>84.899999999999991</v>
      </c>
    </row>
    <row r="350" spans="1:7">
      <c r="B350" s="526"/>
      <c r="C350" s="526"/>
      <c r="D350" t="s">
        <v>18</v>
      </c>
      <c r="E350" s="160">
        <v>60</v>
      </c>
      <c r="G350" s="2">
        <f t="shared" si="5"/>
        <v>144.89999999999998</v>
      </c>
    </row>
    <row r="351" spans="1:7">
      <c r="B351" s="526"/>
      <c r="C351" s="526"/>
      <c r="D351" t="s">
        <v>40</v>
      </c>
      <c r="E351" s="160">
        <v>5</v>
      </c>
      <c r="G351" s="2">
        <f t="shared" si="5"/>
        <v>149.89999999999998</v>
      </c>
    </row>
    <row r="352" spans="1:7">
      <c r="A352" s="7">
        <v>43921</v>
      </c>
      <c r="B352" s="526" t="s">
        <v>114</v>
      </c>
      <c r="C352" s="526" t="s">
        <v>23</v>
      </c>
      <c r="D352" t="s">
        <v>18</v>
      </c>
      <c r="F352" s="160">
        <v>25</v>
      </c>
      <c r="G352" s="2">
        <f t="shared" si="5"/>
        <v>124.89999999999998</v>
      </c>
    </row>
    <row r="353" spans="1:7">
      <c r="A353" s="7">
        <v>44158</v>
      </c>
      <c r="B353" s="526">
        <v>20845</v>
      </c>
      <c r="C353" s="526" t="s">
        <v>23</v>
      </c>
      <c r="D353" t="s">
        <v>16</v>
      </c>
      <c r="F353" s="160">
        <v>78.099999999999994</v>
      </c>
      <c r="G353" s="2">
        <f t="shared" si="5"/>
        <v>46.799999999999983</v>
      </c>
    </row>
    <row r="354" spans="1:7">
      <c r="A354" s="7">
        <v>44158</v>
      </c>
      <c r="B354" s="526">
        <v>20845</v>
      </c>
      <c r="C354" s="526" t="s">
        <v>23</v>
      </c>
      <c r="D354" t="s">
        <v>17</v>
      </c>
      <c r="F354" s="160">
        <v>6.8</v>
      </c>
      <c r="G354" s="2">
        <f t="shared" si="5"/>
        <v>39.999999999999986</v>
      </c>
    </row>
    <row r="355" spans="1:7">
      <c r="A355" s="7">
        <v>45287</v>
      </c>
      <c r="B355" s="526">
        <v>28056</v>
      </c>
      <c r="C355" s="526" t="s">
        <v>23</v>
      </c>
      <c r="D355" t="s">
        <v>18</v>
      </c>
      <c r="F355" s="160">
        <v>35</v>
      </c>
      <c r="G355" s="2">
        <f t="shared" si="5"/>
        <v>4.9999999999999858</v>
      </c>
    </row>
    <row r="356" spans="1:7">
      <c r="A356" s="7">
        <v>45287</v>
      </c>
      <c r="B356" s="526">
        <v>28056</v>
      </c>
      <c r="C356" s="526" t="s">
        <v>23</v>
      </c>
      <c r="D356" t="s">
        <v>40</v>
      </c>
      <c r="F356" s="160">
        <v>5</v>
      </c>
      <c r="G356" s="2">
        <f t="shared" si="5"/>
        <v>-1.4210854715202004E-14</v>
      </c>
    </row>
    <row r="357" spans="1:7">
      <c r="A357" s="44">
        <v>43951</v>
      </c>
      <c r="B357" s="525" t="s">
        <v>14</v>
      </c>
      <c r="C357" s="525" t="s">
        <v>24</v>
      </c>
      <c r="D357" t="s">
        <v>16</v>
      </c>
      <c r="E357" s="160">
        <v>80.900000000000006</v>
      </c>
      <c r="G357" s="2">
        <f t="shared" si="5"/>
        <v>80.899999999999991</v>
      </c>
    </row>
    <row r="358" spans="1:7">
      <c r="B358" s="526"/>
      <c r="C358" s="526"/>
      <c r="D358" t="s">
        <v>17</v>
      </c>
      <c r="E358" s="160">
        <v>10.8</v>
      </c>
      <c r="G358" s="2">
        <f t="shared" si="5"/>
        <v>91.699999999999989</v>
      </c>
    </row>
    <row r="359" spans="1:7">
      <c r="B359" s="526"/>
      <c r="C359" s="526"/>
      <c r="D359" t="s">
        <v>18</v>
      </c>
      <c r="E359" s="160">
        <v>60</v>
      </c>
      <c r="G359" s="2">
        <f t="shared" si="5"/>
        <v>151.69999999999999</v>
      </c>
    </row>
    <row r="360" spans="1:7">
      <c r="B360" s="526"/>
      <c r="C360" s="526"/>
      <c r="D360" t="s">
        <v>40</v>
      </c>
      <c r="E360" s="160">
        <v>5</v>
      </c>
      <c r="G360" s="2">
        <f t="shared" si="5"/>
        <v>156.69999999999999</v>
      </c>
    </row>
    <row r="361" spans="1:7">
      <c r="A361" s="7">
        <v>43951</v>
      </c>
      <c r="B361" s="526" t="s">
        <v>114</v>
      </c>
      <c r="C361" s="526" t="s">
        <v>24</v>
      </c>
      <c r="D361" t="s">
        <v>18</v>
      </c>
      <c r="F361" s="160">
        <v>40</v>
      </c>
      <c r="G361" s="2">
        <f t="shared" si="5"/>
        <v>116.69999999999999</v>
      </c>
    </row>
    <row r="362" spans="1:7">
      <c r="A362" s="7">
        <v>44158</v>
      </c>
      <c r="B362" s="526">
        <v>20845</v>
      </c>
      <c r="C362" s="526" t="s">
        <v>24</v>
      </c>
      <c r="D362" t="s">
        <v>16</v>
      </c>
      <c r="F362" s="160">
        <v>80.900000000000006</v>
      </c>
      <c r="G362" s="2">
        <f t="shared" si="5"/>
        <v>35.799999999999983</v>
      </c>
    </row>
    <row r="363" spans="1:7">
      <c r="A363" s="7">
        <v>44158</v>
      </c>
      <c r="B363" s="526">
        <v>20845</v>
      </c>
      <c r="C363" s="526" t="s">
        <v>24</v>
      </c>
      <c r="D363" t="s">
        <v>17</v>
      </c>
      <c r="F363" s="160">
        <v>10.8</v>
      </c>
      <c r="G363" s="2">
        <f t="shared" si="5"/>
        <v>24.999999999999982</v>
      </c>
    </row>
    <row r="364" spans="1:7">
      <c r="A364" s="7">
        <v>45287</v>
      </c>
      <c r="B364" s="526">
        <v>28056</v>
      </c>
      <c r="C364" s="526" t="s">
        <v>24</v>
      </c>
      <c r="D364" t="s">
        <v>18</v>
      </c>
      <c r="F364" s="160">
        <v>20</v>
      </c>
      <c r="G364" s="2">
        <f t="shared" ref="G364:G420" si="6">+G363+E364-F364</f>
        <v>4.9999999999999822</v>
      </c>
    </row>
    <row r="365" spans="1:7">
      <c r="A365" s="7">
        <v>45287</v>
      </c>
      <c r="B365" s="526">
        <v>28056</v>
      </c>
      <c r="C365" s="526" t="s">
        <v>24</v>
      </c>
      <c r="D365" t="s">
        <v>40</v>
      </c>
      <c r="F365" s="160">
        <v>5</v>
      </c>
      <c r="G365" s="2">
        <f t="shared" si="6"/>
        <v>-1.7763568394002505E-14</v>
      </c>
    </row>
    <row r="366" spans="1:7">
      <c r="A366" s="44">
        <v>43981</v>
      </c>
      <c r="B366" s="525" t="s">
        <v>14</v>
      </c>
      <c r="C366" s="525" t="s">
        <v>25</v>
      </c>
      <c r="D366" t="s">
        <v>16</v>
      </c>
      <c r="E366" s="171">
        <v>75.2</v>
      </c>
      <c r="G366" s="2">
        <f t="shared" si="6"/>
        <v>75.199999999999989</v>
      </c>
    </row>
    <row r="367" spans="1:7">
      <c r="B367" s="526"/>
      <c r="C367" s="526"/>
      <c r="D367" t="s">
        <v>17</v>
      </c>
      <c r="E367" s="171">
        <v>5.8</v>
      </c>
      <c r="G367" s="2">
        <f t="shared" si="6"/>
        <v>80.999999999999986</v>
      </c>
    </row>
    <row r="368" spans="1:7">
      <c r="B368" s="526"/>
      <c r="C368" s="526"/>
      <c r="D368" t="s">
        <v>18</v>
      </c>
      <c r="E368" s="171">
        <v>60</v>
      </c>
      <c r="G368" s="2">
        <f t="shared" si="6"/>
        <v>141</v>
      </c>
    </row>
    <row r="369" spans="1:7">
      <c r="B369" s="526"/>
      <c r="C369" s="526"/>
      <c r="D369" t="s">
        <v>40</v>
      </c>
      <c r="E369" s="171">
        <v>5</v>
      </c>
      <c r="G369" s="2">
        <f t="shared" si="6"/>
        <v>146</v>
      </c>
    </row>
    <row r="370" spans="1:7">
      <c r="A370" s="7">
        <v>44176</v>
      </c>
      <c r="B370" s="526">
        <v>21052</v>
      </c>
      <c r="C370" s="526" t="s">
        <v>25</v>
      </c>
      <c r="D370" t="s">
        <v>16</v>
      </c>
      <c r="E370" s="171"/>
      <c r="F370" s="160">
        <v>75.2</v>
      </c>
      <c r="G370" s="2">
        <f t="shared" si="6"/>
        <v>70.8</v>
      </c>
    </row>
    <row r="371" spans="1:7">
      <c r="A371" s="7">
        <v>44176</v>
      </c>
      <c r="B371" s="526">
        <v>21052</v>
      </c>
      <c r="C371" s="526" t="s">
        <v>25</v>
      </c>
      <c r="D371" t="s">
        <v>17</v>
      </c>
      <c r="E371" s="171"/>
      <c r="F371" s="160">
        <v>5.8</v>
      </c>
      <c r="G371" s="2">
        <f t="shared" si="6"/>
        <v>65</v>
      </c>
    </row>
    <row r="372" spans="1:7">
      <c r="A372" s="7">
        <v>45287</v>
      </c>
      <c r="B372" s="526">
        <v>28056</v>
      </c>
      <c r="C372" s="526" t="s">
        <v>25</v>
      </c>
      <c r="D372" t="s">
        <v>18</v>
      </c>
      <c r="E372" s="171"/>
      <c r="F372" s="160">
        <v>60</v>
      </c>
      <c r="G372" s="2">
        <f t="shared" si="6"/>
        <v>5</v>
      </c>
    </row>
    <row r="373" spans="1:7">
      <c r="A373" s="7">
        <v>45287</v>
      </c>
      <c r="B373" s="526">
        <v>28056</v>
      </c>
      <c r="C373" s="526" t="s">
        <v>25</v>
      </c>
      <c r="D373" t="s">
        <v>40</v>
      </c>
      <c r="E373" s="171"/>
      <c r="F373" s="160">
        <v>5</v>
      </c>
      <c r="G373" s="2">
        <f t="shared" si="6"/>
        <v>0</v>
      </c>
    </row>
    <row r="374" spans="1:7">
      <c r="A374" s="44">
        <v>44012</v>
      </c>
      <c r="B374" s="525" t="s">
        <v>14</v>
      </c>
      <c r="C374" s="525" t="s">
        <v>26</v>
      </c>
      <c r="D374" t="s">
        <v>16</v>
      </c>
      <c r="E374" s="171">
        <v>66.5</v>
      </c>
      <c r="G374" s="2">
        <f t="shared" si="6"/>
        <v>66.5</v>
      </c>
    </row>
    <row r="375" spans="1:7">
      <c r="B375" s="526"/>
      <c r="C375" s="526"/>
      <c r="D375" t="s">
        <v>17</v>
      </c>
      <c r="E375" s="171">
        <v>2.8</v>
      </c>
      <c r="G375" s="2">
        <f t="shared" si="6"/>
        <v>69.3</v>
      </c>
    </row>
    <row r="376" spans="1:7">
      <c r="B376" s="526"/>
      <c r="C376" s="526"/>
      <c r="D376" t="s">
        <v>18</v>
      </c>
      <c r="E376" s="171">
        <v>60</v>
      </c>
      <c r="G376" s="2">
        <f t="shared" si="6"/>
        <v>129.30000000000001</v>
      </c>
    </row>
    <row r="377" spans="1:7">
      <c r="B377" s="526"/>
      <c r="C377" s="526"/>
      <c r="D377" t="s">
        <v>40</v>
      </c>
      <c r="E377" s="171">
        <v>5</v>
      </c>
      <c r="G377" s="2">
        <f t="shared" si="6"/>
        <v>134.30000000000001</v>
      </c>
    </row>
    <row r="378" spans="1:7">
      <c r="A378" s="7">
        <v>44176</v>
      </c>
      <c r="B378" s="526">
        <v>21052</v>
      </c>
      <c r="C378" s="526" t="s">
        <v>26</v>
      </c>
      <c r="D378" t="s">
        <v>16</v>
      </c>
      <c r="E378" s="171"/>
      <c r="F378" s="160">
        <v>66.5</v>
      </c>
      <c r="G378" s="2">
        <f t="shared" si="6"/>
        <v>67.800000000000011</v>
      </c>
    </row>
    <row r="379" spans="1:7">
      <c r="A379" s="7">
        <v>44176</v>
      </c>
      <c r="B379" s="526">
        <v>21052</v>
      </c>
      <c r="C379" s="526" t="s">
        <v>26</v>
      </c>
      <c r="D379" t="s">
        <v>17</v>
      </c>
      <c r="E379" s="171"/>
      <c r="F379" s="160">
        <v>2.8</v>
      </c>
      <c r="G379" s="2">
        <f t="shared" si="6"/>
        <v>65.000000000000014</v>
      </c>
    </row>
    <row r="380" spans="1:7">
      <c r="A380" s="7">
        <v>45287</v>
      </c>
      <c r="B380" s="526">
        <v>28056</v>
      </c>
      <c r="C380" s="526" t="s">
        <v>26</v>
      </c>
      <c r="D380" t="s">
        <v>18</v>
      </c>
      <c r="E380" s="171"/>
      <c r="F380" s="160">
        <v>60</v>
      </c>
      <c r="G380" s="2">
        <f t="shared" si="6"/>
        <v>5.0000000000000142</v>
      </c>
    </row>
    <row r="381" spans="1:7">
      <c r="A381" s="7">
        <v>45287</v>
      </c>
      <c r="B381" s="526">
        <v>28056</v>
      </c>
      <c r="C381" s="526" t="s">
        <v>26</v>
      </c>
      <c r="D381" t="s">
        <v>40</v>
      </c>
      <c r="E381" s="171"/>
      <c r="F381" s="160">
        <v>5</v>
      </c>
      <c r="G381" s="2">
        <f t="shared" si="6"/>
        <v>1.4210854715202004E-14</v>
      </c>
    </row>
    <row r="382" spans="1:7">
      <c r="A382" s="44">
        <v>44043</v>
      </c>
      <c r="B382" s="525" t="s">
        <v>14</v>
      </c>
      <c r="C382" s="525" t="s">
        <v>27</v>
      </c>
      <c r="D382" t="s">
        <v>16</v>
      </c>
      <c r="E382" s="171">
        <v>55.7</v>
      </c>
      <c r="G382" s="2">
        <f t="shared" si="6"/>
        <v>55.700000000000017</v>
      </c>
    </row>
    <row r="383" spans="1:7">
      <c r="B383" s="526"/>
      <c r="C383" s="526"/>
      <c r="D383" t="s">
        <v>17</v>
      </c>
      <c r="E383" s="171">
        <v>8.6999999999999993</v>
      </c>
      <c r="G383" s="2">
        <f t="shared" si="6"/>
        <v>64.40000000000002</v>
      </c>
    </row>
    <row r="384" spans="1:7">
      <c r="B384" s="526"/>
      <c r="C384" s="526"/>
      <c r="D384" t="s">
        <v>18</v>
      </c>
      <c r="E384" s="171">
        <v>60</v>
      </c>
      <c r="G384" s="2">
        <f t="shared" si="6"/>
        <v>124.40000000000002</v>
      </c>
    </row>
    <row r="385" spans="1:7">
      <c r="B385" s="526"/>
      <c r="C385" s="526"/>
      <c r="D385" t="s">
        <v>40</v>
      </c>
      <c r="E385" s="171">
        <v>5</v>
      </c>
      <c r="G385" s="2">
        <f t="shared" si="6"/>
        <v>129.40000000000003</v>
      </c>
    </row>
    <row r="386" spans="1:7">
      <c r="B386" s="526"/>
      <c r="C386" s="526"/>
      <c r="D386" s="67" t="s">
        <v>43</v>
      </c>
      <c r="E386" s="171">
        <v>10</v>
      </c>
      <c r="G386" s="2">
        <f t="shared" si="6"/>
        <v>139.40000000000003</v>
      </c>
    </row>
    <row r="387" spans="1:7">
      <c r="B387" s="526"/>
      <c r="C387" s="526"/>
      <c r="D387" s="67" t="s">
        <v>44</v>
      </c>
      <c r="E387" s="171">
        <v>10</v>
      </c>
      <c r="G387" s="2">
        <f t="shared" si="6"/>
        <v>149.40000000000003</v>
      </c>
    </row>
    <row r="388" spans="1:7">
      <c r="A388" s="7">
        <v>44043</v>
      </c>
      <c r="B388" s="526" t="s">
        <v>114</v>
      </c>
      <c r="C388" s="526" t="s">
        <v>27</v>
      </c>
      <c r="D388" t="s">
        <v>18</v>
      </c>
      <c r="E388" s="171"/>
      <c r="F388" s="160">
        <v>60</v>
      </c>
      <c r="G388" s="2">
        <f t="shared" si="6"/>
        <v>89.400000000000034</v>
      </c>
    </row>
    <row r="389" spans="1:7">
      <c r="A389" s="7">
        <v>44043</v>
      </c>
      <c r="B389" s="526" t="s">
        <v>114</v>
      </c>
      <c r="C389" s="526" t="s">
        <v>27</v>
      </c>
      <c r="D389" t="s">
        <v>19</v>
      </c>
      <c r="E389" s="171"/>
      <c r="F389" s="160">
        <v>5</v>
      </c>
      <c r="G389" s="2">
        <f t="shared" si="6"/>
        <v>84.400000000000034</v>
      </c>
    </row>
    <row r="390" spans="1:7">
      <c r="A390" s="7">
        <v>44176</v>
      </c>
      <c r="B390" s="526">
        <v>21052</v>
      </c>
      <c r="C390" s="526" t="s">
        <v>27</v>
      </c>
      <c r="D390" t="s">
        <v>16</v>
      </c>
      <c r="E390" s="171"/>
      <c r="F390" s="160">
        <v>55.7</v>
      </c>
      <c r="G390" s="2">
        <f t="shared" si="6"/>
        <v>28.700000000000031</v>
      </c>
    </row>
    <row r="391" spans="1:7">
      <c r="A391" s="7">
        <v>44176</v>
      </c>
      <c r="B391" s="526">
        <v>21052</v>
      </c>
      <c r="C391" s="526" t="s">
        <v>27</v>
      </c>
      <c r="D391" t="s">
        <v>17</v>
      </c>
      <c r="E391" s="171"/>
      <c r="F391" s="160">
        <v>8.6999999999999993</v>
      </c>
      <c r="G391" s="2">
        <f t="shared" si="6"/>
        <v>20.000000000000032</v>
      </c>
    </row>
    <row r="392" spans="1:7">
      <c r="A392" s="7">
        <v>45287</v>
      </c>
      <c r="B392" s="526">
        <v>28056</v>
      </c>
      <c r="C392" s="526" t="s">
        <v>27</v>
      </c>
      <c r="D392" s="67" t="s">
        <v>43</v>
      </c>
      <c r="E392" s="171"/>
      <c r="F392" s="160">
        <v>10</v>
      </c>
      <c r="G392" s="2">
        <f t="shared" si="6"/>
        <v>10.000000000000032</v>
      </c>
    </row>
    <row r="393" spans="1:7">
      <c r="A393" s="7">
        <v>45287</v>
      </c>
      <c r="B393" s="526">
        <v>28056</v>
      </c>
      <c r="C393" s="526" t="s">
        <v>27</v>
      </c>
      <c r="D393" s="67" t="s">
        <v>44</v>
      </c>
      <c r="E393" s="171"/>
      <c r="F393" s="160">
        <v>10</v>
      </c>
      <c r="G393" s="2">
        <f t="shared" si="6"/>
        <v>3.1974423109204508E-14</v>
      </c>
    </row>
    <row r="394" spans="1:7">
      <c r="A394" s="44">
        <v>44074</v>
      </c>
      <c r="B394" s="525" t="s">
        <v>14</v>
      </c>
      <c r="C394" s="525" t="s">
        <v>28</v>
      </c>
      <c r="D394" t="s">
        <v>16</v>
      </c>
      <c r="E394" s="171">
        <v>53.5</v>
      </c>
      <c r="G394" s="2">
        <f t="shared" si="6"/>
        <v>53.500000000000028</v>
      </c>
    </row>
    <row r="395" spans="1:7">
      <c r="B395" s="526"/>
      <c r="C395" s="526"/>
      <c r="D395" t="s">
        <v>17</v>
      </c>
      <c r="E395" s="171">
        <v>6.2</v>
      </c>
      <c r="G395" s="2">
        <f t="shared" si="6"/>
        <v>59.700000000000031</v>
      </c>
    </row>
    <row r="396" spans="1:7">
      <c r="B396" s="526"/>
      <c r="C396" s="526"/>
      <c r="D396" t="s">
        <v>18</v>
      </c>
      <c r="E396" s="171">
        <v>60</v>
      </c>
      <c r="G396" s="2">
        <f t="shared" si="6"/>
        <v>119.70000000000003</v>
      </c>
    </row>
    <row r="397" spans="1:7">
      <c r="B397" s="526"/>
      <c r="C397" s="526"/>
      <c r="D397" t="s">
        <v>40</v>
      </c>
      <c r="E397" s="171">
        <v>5</v>
      </c>
      <c r="G397" s="2">
        <f t="shared" si="6"/>
        <v>124.70000000000003</v>
      </c>
    </row>
    <row r="398" spans="1:7">
      <c r="B398" s="526"/>
      <c r="C398" s="526"/>
      <c r="D398" t="s">
        <v>45</v>
      </c>
      <c r="E398" s="171">
        <v>15</v>
      </c>
      <c r="G398" s="2">
        <f t="shared" si="6"/>
        <v>139.70000000000005</v>
      </c>
    </row>
    <row r="399" spans="1:7">
      <c r="A399" s="7">
        <v>44074</v>
      </c>
      <c r="B399" s="526" t="s">
        <v>114</v>
      </c>
      <c r="C399" s="526" t="s">
        <v>28</v>
      </c>
      <c r="D399" t="s">
        <v>18</v>
      </c>
      <c r="E399" s="171"/>
      <c r="F399" s="160">
        <v>45</v>
      </c>
      <c r="G399" s="2">
        <f t="shared" si="6"/>
        <v>94.700000000000045</v>
      </c>
    </row>
    <row r="400" spans="1:7">
      <c r="A400" s="7">
        <v>44176</v>
      </c>
      <c r="B400" s="526">
        <v>21052</v>
      </c>
      <c r="C400" s="526" t="s">
        <v>28</v>
      </c>
      <c r="D400" t="s">
        <v>16</v>
      </c>
      <c r="E400" s="171"/>
      <c r="F400" s="160">
        <v>53.5</v>
      </c>
      <c r="G400" s="2">
        <f t="shared" si="6"/>
        <v>41.200000000000045</v>
      </c>
    </row>
    <row r="401" spans="1:7">
      <c r="A401" s="7">
        <v>44176</v>
      </c>
      <c r="B401" s="526">
        <v>21052</v>
      </c>
      <c r="C401" s="526" t="s">
        <v>28</v>
      </c>
      <c r="D401" t="s">
        <v>17</v>
      </c>
      <c r="E401" s="171"/>
      <c r="F401" s="160">
        <v>6.2</v>
      </c>
      <c r="G401" s="2">
        <f t="shared" si="6"/>
        <v>35.000000000000043</v>
      </c>
    </row>
    <row r="402" spans="1:7">
      <c r="A402" s="7">
        <v>45287</v>
      </c>
      <c r="B402" s="526">
        <v>28057</v>
      </c>
      <c r="C402" s="526" t="s">
        <v>28</v>
      </c>
      <c r="D402" t="s">
        <v>18</v>
      </c>
      <c r="E402" s="171"/>
      <c r="F402" s="160">
        <v>15</v>
      </c>
      <c r="G402" s="2">
        <f t="shared" si="6"/>
        <v>20.000000000000043</v>
      </c>
    </row>
    <row r="403" spans="1:7">
      <c r="A403" s="7">
        <v>45287</v>
      </c>
      <c r="B403" s="526">
        <v>28057</v>
      </c>
      <c r="C403" s="526" t="s">
        <v>28</v>
      </c>
      <c r="D403" t="s">
        <v>19</v>
      </c>
      <c r="E403" s="171"/>
      <c r="F403" s="160">
        <v>5</v>
      </c>
      <c r="G403" s="2">
        <f t="shared" si="6"/>
        <v>15.000000000000043</v>
      </c>
    </row>
    <row r="404" spans="1:7">
      <c r="A404" s="7">
        <v>45287</v>
      </c>
      <c r="B404" s="526">
        <v>28057</v>
      </c>
      <c r="C404" s="526" t="s">
        <v>28</v>
      </c>
      <c r="D404" t="s">
        <v>45</v>
      </c>
      <c r="E404" s="171"/>
      <c r="F404" s="160">
        <v>15</v>
      </c>
      <c r="G404" s="2">
        <f t="shared" si="6"/>
        <v>4.2632564145606011E-14</v>
      </c>
    </row>
    <row r="405" spans="1:7">
      <c r="A405" s="44">
        <v>44104</v>
      </c>
      <c r="B405" s="525" t="s">
        <v>14</v>
      </c>
      <c r="C405" s="525" t="s">
        <v>29</v>
      </c>
      <c r="D405" t="s">
        <v>16</v>
      </c>
      <c r="E405" s="171">
        <v>54.9</v>
      </c>
      <c r="G405" s="2">
        <f t="shared" si="6"/>
        <v>54.900000000000041</v>
      </c>
    </row>
    <row r="406" spans="1:7">
      <c r="B406" s="526"/>
      <c r="C406" s="526"/>
      <c r="D406" t="s">
        <v>17</v>
      </c>
      <c r="E406" s="171">
        <v>7.2</v>
      </c>
      <c r="G406" s="2">
        <f t="shared" si="6"/>
        <v>62.100000000000044</v>
      </c>
    </row>
    <row r="407" spans="1:7">
      <c r="B407" s="526"/>
      <c r="C407" s="526"/>
      <c r="D407" t="s">
        <v>18</v>
      </c>
      <c r="E407" s="171">
        <v>60</v>
      </c>
      <c r="G407" s="2">
        <f t="shared" si="6"/>
        <v>122.10000000000005</v>
      </c>
    </row>
    <row r="408" spans="1:7">
      <c r="B408" s="526"/>
      <c r="C408" s="526"/>
      <c r="D408" t="s">
        <v>40</v>
      </c>
      <c r="E408" s="171">
        <v>5</v>
      </c>
      <c r="G408" s="2">
        <f t="shared" si="6"/>
        <v>127.10000000000005</v>
      </c>
    </row>
    <row r="409" spans="1:7">
      <c r="B409" s="526"/>
      <c r="C409" s="526"/>
      <c r="D409" t="s">
        <v>45</v>
      </c>
      <c r="E409" s="171">
        <v>8.5</v>
      </c>
      <c r="G409" s="2">
        <f t="shared" si="6"/>
        <v>135.60000000000005</v>
      </c>
    </row>
    <row r="410" spans="1:7">
      <c r="A410" s="7">
        <v>44104</v>
      </c>
      <c r="B410" s="526" t="s">
        <v>114</v>
      </c>
      <c r="C410" s="526" t="s">
        <v>29</v>
      </c>
      <c r="D410" t="s">
        <v>18</v>
      </c>
      <c r="E410" s="171"/>
      <c r="F410" s="160">
        <v>60</v>
      </c>
      <c r="G410" s="2">
        <f t="shared" si="6"/>
        <v>75.600000000000051</v>
      </c>
    </row>
    <row r="411" spans="1:7">
      <c r="A411" s="7">
        <v>44104</v>
      </c>
      <c r="B411" s="526" t="s">
        <v>114</v>
      </c>
      <c r="C411" s="526" t="s">
        <v>29</v>
      </c>
      <c r="D411" t="s">
        <v>19</v>
      </c>
      <c r="E411" s="171"/>
      <c r="F411" s="160">
        <v>5</v>
      </c>
      <c r="G411" s="2">
        <f t="shared" si="6"/>
        <v>70.600000000000051</v>
      </c>
    </row>
    <row r="412" spans="1:7">
      <c r="A412" s="7">
        <v>44200</v>
      </c>
      <c r="B412" s="526">
        <v>21312</v>
      </c>
      <c r="C412" s="526" t="s">
        <v>29</v>
      </c>
      <c r="D412" t="s">
        <v>16</v>
      </c>
      <c r="E412" s="171"/>
      <c r="F412" s="160">
        <v>54.9</v>
      </c>
      <c r="G412" s="2">
        <f t="shared" si="6"/>
        <v>15.700000000000053</v>
      </c>
    </row>
    <row r="413" spans="1:7">
      <c r="A413" s="7">
        <v>44200</v>
      </c>
      <c r="B413" s="526">
        <v>21312</v>
      </c>
      <c r="C413" s="526" t="s">
        <v>29</v>
      </c>
      <c r="D413" t="s">
        <v>17</v>
      </c>
      <c r="E413" s="171"/>
      <c r="F413" s="160">
        <v>7.2</v>
      </c>
      <c r="G413" s="2">
        <f t="shared" si="6"/>
        <v>8.5000000000000533</v>
      </c>
    </row>
    <row r="414" spans="1:7">
      <c r="A414" s="7">
        <v>45287</v>
      </c>
      <c r="B414" s="526">
        <v>28057</v>
      </c>
      <c r="C414" s="526" t="s">
        <v>29</v>
      </c>
      <c r="D414" t="s">
        <v>45</v>
      </c>
      <c r="E414" s="171"/>
      <c r="F414" s="160">
        <v>8.5</v>
      </c>
      <c r="G414" s="2">
        <f t="shared" si="6"/>
        <v>5.3290705182007514E-14</v>
      </c>
    </row>
    <row r="415" spans="1:7">
      <c r="A415" s="44">
        <v>44135</v>
      </c>
      <c r="B415" s="525" t="s">
        <v>14</v>
      </c>
      <c r="C415" s="525" t="s">
        <v>30</v>
      </c>
      <c r="D415" t="s">
        <v>16</v>
      </c>
      <c r="E415" s="171">
        <v>64.400000000000006</v>
      </c>
      <c r="G415" s="2">
        <f t="shared" si="6"/>
        <v>64.400000000000063</v>
      </c>
    </row>
    <row r="416" spans="1:7">
      <c r="B416" s="526"/>
      <c r="C416" s="526"/>
      <c r="D416" t="s">
        <v>17</v>
      </c>
      <c r="E416" s="171">
        <v>7.6</v>
      </c>
      <c r="G416" s="2">
        <f t="shared" si="6"/>
        <v>72.000000000000057</v>
      </c>
    </row>
    <row r="417" spans="1:7">
      <c r="B417" s="526"/>
      <c r="C417" s="526"/>
      <c r="D417" t="s">
        <v>18</v>
      </c>
      <c r="E417" s="171">
        <v>60</v>
      </c>
      <c r="G417" s="2">
        <f t="shared" si="6"/>
        <v>132.00000000000006</v>
      </c>
    </row>
    <row r="418" spans="1:7">
      <c r="B418" s="526"/>
      <c r="C418" s="526"/>
      <c r="D418" t="s">
        <v>40</v>
      </c>
      <c r="E418" s="171">
        <v>5</v>
      </c>
      <c r="G418" s="2">
        <f t="shared" si="6"/>
        <v>137.00000000000006</v>
      </c>
    </row>
    <row r="419" spans="1:7">
      <c r="A419" s="7">
        <v>44135</v>
      </c>
      <c r="B419" s="526" t="s">
        <v>114</v>
      </c>
      <c r="C419" s="526" t="s">
        <v>30</v>
      </c>
      <c r="D419" t="s">
        <v>18</v>
      </c>
      <c r="E419" s="171"/>
      <c r="F419" s="160">
        <v>60</v>
      </c>
      <c r="G419" s="2">
        <f t="shared" si="6"/>
        <v>77.000000000000057</v>
      </c>
    </row>
    <row r="420" spans="1:7">
      <c r="A420" s="7">
        <v>44135</v>
      </c>
      <c r="B420" s="526" t="s">
        <v>114</v>
      </c>
      <c r="C420" s="526" t="s">
        <v>30</v>
      </c>
      <c r="D420" t="s">
        <v>19</v>
      </c>
      <c r="E420" s="171"/>
      <c r="F420" s="160">
        <v>5</v>
      </c>
      <c r="G420" s="2">
        <f t="shared" si="6"/>
        <v>72.000000000000057</v>
      </c>
    </row>
    <row r="421" spans="1:7">
      <c r="A421" s="7">
        <v>44200</v>
      </c>
      <c r="B421" s="526">
        <v>21312</v>
      </c>
      <c r="C421" s="526" t="s">
        <v>30</v>
      </c>
      <c r="D421" t="s">
        <v>16</v>
      </c>
      <c r="E421" s="171"/>
      <c r="F421" s="160">
        <v>64.400000000000006</v>
      </c>
      <c r="G421" s="2">
        <f t="shared" ref="G419:G440" si="7">+G420+E421-F421</f>
        <v>7.6000000000000512</v>
      </c>
    </row>
    <row r="422" spans="1:7">
      <c r="A422" s="7">
        <v>44200</v>
      </c>
      <c r="B422" s="526">
        <v>21312</v>
      </c>
      <c r="C422" s="526" t="s">
        <v>30</v>
      </c>
      <c r="D422" t="s">
        <v>17</v>
      </c>
      <c r="E422" s="171"/>
      <c r="F422" s="160">
        <v>7.6</v>
      </c>
      <c r="G422" s="2">
        <f t="shared" si="7"/>
        <v>5.1514348342607263E-14</v>
      </c>
    </row>
    <row r="423" spans="1:7">
      <c r="A423" s="350">
        <v>44165</v>
      </c>
      <c r="B423" s="354" t="s">
        <v>14</v>
      </c>
      <c r="C423" s="354" t="s">
        <v>33</v>
      </c>
      <c r="D423" s="325" t="s">
        <v>16</v>
      </c>
      <c r="E423" s="356">
        <v>13.3</v>
      </c>
      <c r="F423" s="355"/>
      <c r="G423" s="2">
        <f t="shared" si="7"/>
        <v>13.300000000000052</v>
      </c>
    </row>
    <row r="424" spans="1:7">
      <c r="A424" s="325"/>
      <c r="B424" s="540"/>
      <c r="C424" s="540"/>
      <c r="D424" s="325" t="s">
        <v>17</v>
      </c>
      <c r="E424" s="356">
        <v>3.3</v>
      </c>
      <c r="F424" s="355"/>
      <c r="G424" s="2">
        <f t="shared" si="7"/>
        <v>16.600000000000051</v>
      </c>
    </row>
    <row r="425" spans="1:7">
      <c r="A425" s="325"/>
      <c r="B425" s="540"/>
      <c r="C425" s="540"/>
      <c r="D425" s="325" t="s">
        <v>18</v>
      </c>
      <c r="E425" s="356">
        <v>60</v>
      </c>
      <c r="F425" s="355"/>
      <c r="G425" s="2">
        <f t="shared" si="7"/>
        <v>76.600000000000051</v>
      </c>
    </row>
    <row r="426" spans="1:7">
      <c r="A426" s="325"/>
      <c r="B426" s="540"/>
      <c r="C426" s="540"/>
      <c r="D426" s="325" t="s">
        <v>40</v>
      </c>
      <c r="E426" s="356">
        <v>5</v>
      </c>
      <c r="F426" s="355"/>
      <c r="G426" s="2">
        <f t="shared" si="7"/>
        <v>81.600000000000051</v>
      </c>
    </row>
    <row r="427" spans="1:7">
      <c r="A427" s="351">
        <v>44200</v>
      </c>
      <c r="B427" s="540">
        <v>21312</v>
      </c>
      <c r="C427" s="540" t="s">
        <v>33</v>
      </c>
      <c r="D427" s="325" t="s">
        <v>16</v>
      </c>
      <c r="E427" s="356"/>
      <c r="F427" s="355">
        <v>13.3</v>
      </c>
      <c r="G427" s="2">
        <f t="shared" si="7"/>
        <v>68.300000000000054</v>
      </c>
    </row>
    <row r="428" spans="1:7">
      <c r="A428" s="351">
        <v>44200</v>
      </c>
      <c r="B428" s="540">
        <v>21312</v>
      </c>
      <c r="C428" s="540" t="s">
        <v>33</v>
      </c>
      <c r="D428" s="325" t="s">
        <v>17</v>
      </c>
      <c r="E428" s="356"/>
      <c r="F428" s="355">
        <v>3.3</v>
      </c>
      <c r="G428" s="2">
        <f t="shared" si="7"/>
        <v>65.000000000000057</v>
      </c>
    </row>
    <row r="429" spans="1:7">
      <c r="A429" s="351">
        <v>45511</v>
      </c>
      <c r="B429" s="540">
        <v>29511</v>
      </c>
      <c r="C429" s="540" t="s">
        <v>33</v>
      </c>
      <c r="D429" s="325" t="s">
        <v>48</v>
      </c>
      <c r="E429" s="355"/>
      <c r="F429" s="355">
        <v>60</v>
      </c>
      <c r="G429" s="2">
        <f t="shared" si="7"/>
        <v>5.0000000000000568</v>
      </c>
    </row>
    <row r="430" spans="1:7">
      <c r="A430" s="351">
        <v>45511</v>
      </c>
      <c r="B430" s="540">
        <v>29511</v>
      </c>
      <c r="C430" s="540" t="s">
        <v>33</v>
      </c>
      <c r="D430" s="325" t="s">
        <v>40</v>
      </c>
      <c r="E430" s="355"/>
      <c r="F430" s="355">
        <v>5</v>
      </c>
      <c r="G430" s="2">
        <f t="shared" si="7"/>
        <v>5.6843418860808015E-14</v>
      </c>
    </row>
    <row r="431" spans="1:7">
      <c r="A431" s="350">
        <v>44196</v>
      </c>
      <c r="B431" s="354" t="s">
        <v>14</v>
      </c>
      <c r="C431" s="354" t="s">
        <v>34</v>
      </c>
      <c r="D431" s="325" t="s">
        <v>16</v>
      </c>
      <c r="E431" s="355">
        <v>29.9</v>
      </c>
      <c r="F431" s="355"/>
      <c r="G431" s="2">
        <f t="shared" si="7"/>
        <v>29.900000000000055</v>
      </c>
    </row>
    <row r="432" spans="1:7">
      <c r="A432" s="325"/>
      <c r="B432" s="540"/>
      <c r="C432" s="540"/>
      <c r="D432" s="325" t="s">
        <v>17</v>
      </c>
      <c r="E432" s="355">
        <v>3</v>
      </c>
      <c r="F432" s="355"/>
      <c r="G432" s="2">
        <f t="shared" si="7"/>
        <v>32.900000000000055</v>
      </c>
    </row>
    <row r="433" spans="1:7">
      <c r="A433" s="325"/>
      <c r="B433" s="540"/>
      <c r="C433" s="540"/>
      <c r="D433" s="325" t="s">
        <v>48</v>
      </c>
      <c r="E433" s="355">
        <v>60</v>
      </c>
      <c r="F433" s="355"/>
      <c r="G433" s="2">
        <f t="shared" si="7"/>
        <v>92.900000000000063</v>
      </c>
    </row>
    <row r="434" spans="1:7">
      <c r="A434" s="325"/>
      <c r="B434" s="540"/>
      <c r="C434" s="540"/>
      <c r="D434" s="325" t="s">
        <v>40</v>
      </c>
      <c r="E434" s="355">
        <v>5</v>
      </c>
      <c r="F434" s="355"/>
      <c r="G434" s="2">
        <f t="shared" si="7"/>
        <v>97.900000000000063</v>
      </c>
    </row>
    <row r="435" spans="1:7">
      <c r="A435" s="351">
        <v>44196</v>
      </c>
      <c r="B435" s="540" t="s">
        <v>114</v>
      </c>
      <c r="C435" s="540" t="s">
        <v>34</v>
      </c>
      <c r="D435" s="325" t="s">
        <v>48</v>
      </c>
      <c r="E435" s="355"/>
      <c r="F435" s="355">
        <v>60</v>
      </c>
      <c r="G435" s="2">
        <f t="shared" si="7"/>
        <v>37.900000000000063</v>
      </c>
    </row>
    <row r="436" spans="1:7">
      <c r="A436" s="351">
        <v>44196</v>
      </c>
      <c r="B436" s="540" t="s">
        <v>114</v>
      </c>
      <c r="C436" s="540" t="s">
        <v>34</v>
      </c>
      <c r="D436" s="325" t="s">
        <v>40</v>
      </c>
      <c r="E436" s="355"/>
      <c r="F436" s="355">
        <v>5</v>
      </c>
      <c r="G436" s="2">
        <f t="shared" si="7"/>
        <v>32.900000000000063</v>
      </c>
    </row>
    <row r="437" spans="1:7">
      <c r="A437" s="351">
        <v>44270</v>
      </c>
      <c r="B437" s="540">
        <v>21910</v>
      </c>
      <c r="C437" s="540" t="s">
        <v>34</v>
      </c>
      <c r="D437" s="325" t="s">
        <v>16</v>
      </c>
      <c r="E437" s="355"/>
      <c r="F437" s="355">
        <v>29.9</v>
      </c>
      <c r="G437" s="2">
        <f t="shared" si="7"/>
        <v>3.0000000000000639</v>
      </c>
    </row>
    <row r="438" spans="1:7">
      <c r="A438" s="351">
        <v>44270</v>
      </c>
      <c r="B438" s="540">
        <v>21910</v>
      </c>
      <c r="C438" s="540" t="s">
        <v>34</v>
      </c>
      <c r="D438" s="325" t="s">
        <v>17</v>
      </c>
      <c r="E438" s="355"/>
      <c r="F438" s="355">
        <v>3</v>
      </c>
      <c r="G438" s="2">
        <f t="shared" si="7"/>
        <v>6.3948846218409017E-14</v>
      </c>
    </row>
    <row r="439" spans="1:7">
      <c r="A439" s="350">
        <v>44227</v>
      </c>
      <c r="B439" s="354" t="s">
        <v>14</v>
      </c>
      <c r="C439" s="354" t="s">
        <v>15</v>
      </c>
      <c r="D439" s="325" t="s">
        <v>16</v>
      </c>
      <c r="E439" s="355">
        <v>74.599999999999994</v>
      </c>
      <c r="F439" s="355"/>
      <c r="G439" s="2">
        <f t="shared" si="7"/>
        <v>74.600000000000051</v>
      </c>
    </row>
    <row r="440" spans="1:7">
      <c r="A440" s="325"/>
      <c r="B440" s="540"/>
      <c r="C440" s="540"/>
      <c r="D440" s="325" t="s">
        <v>17</v>
      </c>
      <c r="E440" s="355">
        <v>8.8000000000000007</v>
      </c>
      <c r="F440" s="355"/>
      <c r="G440" s="2">
        <f t="shared" si="7"/>
        <v>83.400000000000048</v>
      </c>
    </row>
    <row r="441" spans="1:7">
      <c r="A441" s="325"/>
      <c r="B441" s="540"/>
      <c r="C441" s="540"/>
      <c r="D441" s="325" t="s">
        <v>48</v>
      </c>
      <c r="E441" s="355">
        <v>60</v>
      </c>
      <c r="F441" s="355"/>
      <c r="G441" s="2">
        <f t="shared" ref="G441:G504" si="8">+G440+E441-F441</f>
        <v>143.40000000000003</v>
      </c>
    </row>
    <row r="442" spans="1:7">
      <c r="A442" s="325"/>
      <c r="B442" s="540"/>
      <c r="C442" s="540"/>
      <c r="D442" s="325" t="s">
        <v>40</v>
      </c>
      <c r="E442" s="355">
        <v>5</v>
      </c>
      <c r="F442" s="355"/>
      <c r="G442" s="2">
        <f t="shared" si="8"/>
        <v>148.40000000000003</v>
      </c>
    </row>
    <row r="443" spans="1:7">
      <c r="A443" s="351">
        <v>44227</v>
      </c>
      <c r="B443" s="540" t="s">
        <v>114</v>
      </c>
      <c r="C443" s="540" t="s">
        <v>15</v>
      </c>
      <c r="D443" s="325" t="s">
        <v>48</v>
      </c>
      <c r="E443" s="355"/>
      <c r="F443" s="355">
        <v>60</v>
      </c>
      <c r="G443" s="2">
        <f t="shared" si="8"/>
        <v>88.400000000000034</v>
      </c>
    </row>
    <row r="444" spans="1:7">
      <c r="A444" s="351">
        <v>44227</v>
      </c>
      <c r="B444" s="540" t="s">
        <v>114</v>
      </c>
      <c r="C444" s="540" t="s">
        <v>15</v>
      </c>
      <c r="D444" s="325" t="s">
        <v>40</v>
      </c>
      <c r="E444" s="355"/>
      <c r="F444" s="355">
        <v>5</v>
      </c>
      <c r="G444" s="2">
        <f t="shared" si="8"/>
        <v>83.400000000000034</v>
      </c>
    </row>
    <row r="445" spans="1:7">
      <c r="A445" s="351">
        <v>44270</v>
      </c>
      <c r="B445" s="540">
        <v>21910</v>
      </c>
      <c r="C445" s="540" t="s">
        <v>15</v>
      </c>
      <c r="D445" s="325" t="s">
        <v>16</v>
      </c>
      <c r="E445" s="355"/>
      <c r="F445" s="355">
        <v>74.599999999999994</v>
      </c>
      <c r="G445" s="2">
        <f t="shared" si="8"/>
        <v>8.8000000000000398</v>
      </c>
    </row>
    <row r="446" spans="1:7">
      <c r="A446" s="351">
        <v>44270</v>
      </c>
      <c r="B446" s="540">
        <v>21910</v>
      </c>
      <c r="C446" s="540" t="s">
        <v>15</v>
      </c>
      <c r="D446" s="325" t="s">
        <v>17</v>
      </c>
      <c r="E446" s="355"/>
      <c r="F446" s="355">
        <v>8.8000000000000007</v>
      </c>
      <c r="G446" s="2">
        <f t="shared" si="8"/>
        <v>3.907985046680551E-14</v>
      </c>
    </row>
    <row r="447" spans="1:7">
      <c r="A447" s="350">
        <v>44255</v>
      </c>
      <c r="B447" s="354" t="s">
        <v>14</v>
      </c>
      <c r="C447" s="354" t="s">
        <v>20</v>
      </c>
      <c r="D447" s="325" t="s">
        <v>16</v>
      </c>
      <c r="E447" s="355">
        <v>69.7</v>
      </c>
      <c r="F447" s="355"/>
      <c r="G447" s="2">
        <f t="shared" si="8"/>
        <v>69.700000000000045</v>
      </c>
    </row>
    <row r="448" spans="1:7">
      <c r="A448" s="325"/>
      <c r="B448" s="540"/>
      <c r="C448" s="540"/>
      <c r="D448" s="325" t="s">
        <v>17</v>
      </c>
      <c r="E448" s="355">
        <v>11.7</v>
      </c>
      <c r="F448" s="355"/>
      <c r="G448" s="2">
        <f t="shared" si="8"/>
        <v>81.400000000000048</v>
      </c>
    </row>
    <row r="449" spans="1:7">
      <c r="A449" s="325"/>
      <c r="B449" s="540"/>
      <c r="C449" s="540"/>
      <c r="D449" s="325" t="s">
        <v>48</v>
      </c>
      <c r="E449" s="355">
        <v>56</v>
      </c>
      <c r="F449" s="355"/>
      <c r="G449" s="2">
        <f t="shared" si="8"/>
        <v>137.40000000000003</v>
      </c>
    </row>
    <row r="450" spans="1:7">
      <c r="A450" s="325"/>
      <c r="B450" s="540"/>
      <c r="C450" s="540"/>
      <c r="D450" s="325" t="s">
        <v>40</v>
      </c>
      <c r="E450" s="355">
        <v>5</v>
      </c>
      <c r="F450" s="355"/>
      <c r="G450" s="2">
        <f t="shared" si="8"/>
        <v>142.40000000000003</v>
      </c>
    </row>
    <row r="451" spans="1:7">
      <c r="A451" s="325"/>
      <c r="B451" s="540"/>
      <c r="C451" s="540"/>
      <c r="D451" s="325" t="s">
        <v>49</v>
      </c>
      <c r="E451" s="355">
        <v>10</v>
      </c>
      <c r="F451" s="355"/>
      <c r="G451" s="2">
        <f t="shared" si="8"/>
        <v>152.40000000000003</v>
      </c>
    </row>
    <row r="452" spans="1:7">
      <c r="A452" s="351">
        <v>44255</v>
      </c>
      <c r="B452" s="540" t="s">
        <v>114</v>
      </c>
      <c r="C452" s="540" t="s">
        <v>20</v>
      </c>
      <c r="D452" s="325" t="s">
        <v>18</v>
      </c>
      <c r="E452" s="355"/>
      <c r="F452" s="355">
        <v>20</v>
      </c>
      <c r="G452" s="2">
        <f t="shared" si="8"/>
        <v>132.40000000000003</v>
      </c>
    </row>
    <row r="453" spans="1:7">
      <c r="A453" s="351">
        <v>44377</v>
      </c>
      <c r="B453" s="540">
        <v>22910</v>
      </c>
      <c r="C453" s="540" t="s">
        <v>20</v>
      </c>
      <c r="D453" s="325" t="s">
        <v>16</v>
      </c>
      <c r="E453" s="355"/>
      <c r="F453" s="355">
        <v>69.7</v>
      </c>
      <c r="G453" s="2">
        <f t="shared" si="8"/>
        <v>62.700000000000031</v>
      </c>
    </row>
    <row r="454" spans="1:7">
      <c r="A454" s="351">
        <v>44377</v>
      </c>
      <c r="B454" s="540">
        <v>22910</v>
      </c>
      <c r="C454" s="540" t="s">
        <v>20</v>
      </c>
      <c r="D454" s="325" t="s">
        <v>17</v>
      </c>
      <c r="E454" s="355"/>
      <c r="F454" s="355">
        <v>11.7</v>
      </c>
      <c r="G454" s="2">
        <f t="shared" si="8"/>
        <v>51.000000000000028</v>
      </c>
    </row>
    <row r="455" spans="1:7">
      <c r="A455" s="351">
        <v>45511</v>
      </c>
      <c r="B455" s="540">
        <v>29511</v>
      </c>
      <c r="C455" s="540" t="s">
        <v>20</v>
      </c>
      <c r="D455" s="325" t="s">
        <v>48</v>
      </c>
      <c r="E455" s="355"/>
      <c r="F455" s="355">
        <v>36</v>
      </c>
      <c r="G455" s="2">
        <f t="shared" si="8"/>
        <v>15.000000000000028</v>
      </c>
    </row>
    <row r="456" spans="1:7">
      <c r="A456" s="351">
        <v>45511</v>
      </c>
      <c r="B456" s="540">
        <v>29511</v>
      </c>
      <c r="C456" s="540" t="s">
        <v>20</v>
      </c>
      <c r="D456" s="325" t="s">
        <v>40</v>
      </c>
      <c r="E456" s="355"/>
      <c r="F456" s="355">
        <v>5</v>
      </c>
      <c r="G456" s="2">
        <f t="shared" si="8"/>
        <v>10.000000000000028</v>
      </c>
    </row>
    <row r="457" spans="1:7">
      <c r="A457" s="351">
        <v>45511</v>
      </c>
      <c r="B457" s="540">
        <v>29511</v>
      </c>
      <c r="C457" s="540" t="s">
        <v>20</v>
      </c>
      <c r="D457" s="325" t="s">
        <v>49</v>
      </c>
      <c r="E457" s="355"/>
      <c r="F457" s="355">
        <v>10</v>
      </c>
      <c r="G457" s="2">
        <f t="shared" si="8"/>
        <v>2.8421709430404007E-14</v>
      </c>
    </row>
    <row r="458" spans="1:7">
      <c r="A458" s="350">
        <v>44286</v>
      </c>
      <c r="B458" s="354" t="s">
        <v>14</v>
      </c>
      <c r="C458" s="354" t="s">
        <v>23</v>
      </c>
      <c r="D458" s="325" t="s">
        <v>16</v>
      </c>
      <c r="E458" s="355">
        <v>76.5</v>
      </c>
      <c r="F458" s="355"/>
      <c r="G458" s="2">
        <f t="shared" si="8"/>
        <v>76.500000000000028</v>
      </c>
    </row>
    <row r="459" spans="1:7">
      <c r="A459" s="325"/>
      <c r="B459" s="540"/>
      <c r="C459" s="540"/>
      <c r="D459" s="325" t="s">
        <v>17</v>
      </c>
      <c r="E459" s="355">
        <v>6</v>
      </c>
      <c r="F459" s="355"/>
      <c r="G459" s="2">
        <f t="shared" si="8"/>
        <v>82.500000000000028</v>
      </c>
    </row>
    <row r="460" spans="1:7">
      <c r="A460" s="325"/>
      <c r="B460" s="540"/>
      <c r="C460" s="540"/>
      <c r="D460" s="325" t="s">
        <v>48</v>
      </c>
      <c r="E460" s="355">
        <v>60</v>
      </c>
      <c r="F460" s="355"/>
      <c r="G460" s="2">
        <f t="shared" si="8"/>
        <v>142.50000000000003</v>
      </c>
    </row>
    <row r="461" spans="1:7">
      <c r="A461" s="325"/>
      <c r="B461" s="540"/>
      <c r="C461" s="540"/>
      <c r="D461" s="325" t="s">
        <v>40</v>
      </c>
      <c r="E461" s="355">
        <v>5</v>
      </c>
      <c r="F461" s="355"/>
      <c r="G461" s="2">
        <f t="shared" si="8"/>
        <v>147.50000000000003</v>
      </c>
    </row>
    <row r="462" spans="1:7">
      <c r="A462" s="325"/>
      <c r="B462" s="540"/>
      <c r="C462" s="540"/>
      <c r="D462" s="325" t="s">
        <v>637</v>
      </c>
      <c r="E462" s="355">
        <v>10</v>
      </c>
      <c r="F462" s="355"/>
      <c r="G462" s="2">
        <f t="shared" si="8"/>
        <v>157.50000000000003</v>
      </c>
    </row>
    <row r="463" spans="1:7">
      <c r="A463" s="351">
        <v>44277</v>
      </c>
      <c r="B463" s="540">
        <v>22041</v>
      </c>
      <c r="C463" s="540" t="s">
        <v>23</v>
      </c>
      <c r="D463" s="325" t="s">
        <v>637</v>
      </c>
      <c r="E463" s="355"/>
      <c r="F463" s="355">
        <v>10</v>
      </c>
      <c r="G463" s="2">
        <f t="shared" si="8"/>
        <v>147.50000000000003</v>
      </c>
    </row>
    <row r="464" spans="1:7">
      <c r="A464" s="351">
        <v>44286</v>
      </c>
      <c r="B464" s="540" t="s">
        <v>114</v>
      </c>
      <c r="C464" s="540" t="s">
        <v>23</v>
      </c>
      <c r="D464" s="325" t="s">
        <v>18</v>
      </c>
      <c r="E464" s="355"/>
      <c r="F464" s="355">
        <v>60</v>
      </c>
      <c r="G464" s="2">
        <f t="shared" si="8"/>
        <v>87.500000000000028</v>
      </c>
    </row>
    <row r="465" spans="1:7">
      <c r="A465" s="351">
        <v>44286</v>
      </c>
      <c r="B465" s="540" t="s">
        <v>114</v>
      </c>
      <c r="C465" s="540" t="s">
        <v>23</v>
      </c>
      <c r="D465" s="325" t="s">
        <v>19</v>
      </c>
      <c r="E465" s="355"/>
      <c r="F465" s="355">
        <v>5</v>
      </c>
      <c r="G465" s="2">
        <f t="shared" si="8"/>
        <v>82.500000000000028</v>
      </c>
    </row>
    <row r="466" spans="1:7">
      <c r="A466" s="351">
        <v>44377</v>
      </c>
      <c r="B466" s="540">
        <v>22910</v>
      </c>
      <c r="C466" s="540" t="s">
        <v>23</v>
      </c>
      <c r="D466" s="325" t="s">
        <v>16</v>
      </c>
      <c r="E466" s="355"/>
      <c r="F466" s="355">
        <v>76.5</v>
      </c>
      <c r="G466" s="2">
        <f t="shared" si="8"/>
        <v>6.0000000000000284</v>
      </c>
    </row>
    <row r="467" spans="1:7">
      <c r="A467" s="351">
        <v>44377</v>
      </c>
      <c r="B467" s="540">
        <v>22910</v>
      </c>
      <c r="C467" s="540" t="s">
        <v>23</v>
      </c>
      <c r="D467" s="325" t="s">
        <v>17</v>
      </c>
      <c r="E467" s="355"/>
      <c r="F467" s="355">
        <v>6</v>
      </c>
      <c r="G467" s="2">
        <f t="shared" si="8"/>
        <v>2.8421709430404007E-14</v>
      </c>
    </row>
    <row r="468" spans="1:7">
      <c r="A468" s="350">
        <v>44316</v>
      </c>
      <c r="B468" s="354" t="s">
        <v>14</v>
      </c>
      <c r="C468" s="354" t="s">
        <v>24</v>
      </c>
      <c r="D468" s="325" t="s">
        <v>16</v>
      </c>
      <c r="E468" s="355">
        <v>73.8</v>
      </c>
      <c r="F468" s="355"/>
      <c r="G468" s="2">
        <f t="shared" si="8"/>
        <v>73.800000000000026</v>
      </c>
    </row>
    <row r="469" spans="1:7">
      <c r="A469" s="325"/>
      <c r="B469" s="540"/>
      <c r="C469" s="540"/>
      <c r="D469" s="325" t="s">
        <v>17</v>
      </c>
      <c r="E469" s="355">
        <v>2.1</v>
      </c>
      <c r="F469" s="355"/>
      <c r="G469" s="2">
        <f t="shared" si="8"/>
        <v>75.90000000000002</v>
      </c>
    </row>
    <row r="470" spans="1:7">
      <c r="A470" s="325"/>
      <c r="B470" s="540"/>
      <c r="C470" s="540"/>
      <c r="D470" s="325" t="s">
        <v>48</v>
      </c>
      <c r="E470" s="355">
        <v>60</v>
      </c>
      <c r="F470" s="355"/>
      <c r="G470" s="2">
        <f t="shared" si="8"/>
        <v>135.90000000000003</v>
      </c>
    </row>
    <row r="471" spans="1:7">
      <c r="A471" s="325"/>
      <c r="B471" s="540"/>
      <c r="C471" s="540"/>
      <c r="D471" s="325" t="s">
        <v>40</v>
      </c>
      <c r="E471" s="355">
        <v>5</v>
      </c>
      <c r="F471" s="355"/>
      <c r="G471" s="2">
        <f t="shared" si="8"/>
        <v>140.90000000000003</v>
      </c>
    </row>
    <row r="472" spans="1:7">
      <c r="A472" s="351">
        <v>44316</v>
      </c>
      <c r="B472" s="540" t="s">
        <v>114</v>
      </c>
      <c r="C472" s="540" t="s">
        <v>24</v>
      </c>
      <c r="D472" s="325" t="s">
        <v>18</v>
      </c>
      <c r="E472" s="355"/>
      <c r="F472" s="355">
        <v>60</v>
      </c>
      <c r="G472" s="2">
        <f t="shared" si="8"/>
        <v>80.900000000000034</v>
      </c>
    </row>
    <row r="473" spans="1:7">
      <c r="A473" s="351">
        <v>44316</v>
      </c>
      <c r="B473" s="540" t="s">
        <v>114</v>
      </c>
      <c r="C473" s="540" t="s">
        <v>24</v>
      </c>
      <c r="D473" s="325" t="s">
        <v>19</v>
      </c>
      <c r="E473" s="355"/>
      <c r="F473" s="355">
        <v>5</v>
      </c>
      <c r="G473" s="2">
        <f t="shared" si="8"/>
        <v>75.900000000000034</v>
      </c>
    </row>
    <row r="474" spans="1:7">
      <c r="A474" s="351">
        <v>44456</v>
      </c>
      <c r="B474" s="540">
        <v>23473</v>
      </c>
      <c r="C474" s="540" t="s">
        <v>24</v>
      </c>
      <c r="D474" s="325" t="s">
        <v>16</v>
      </c>
      <c r="E474" s="355"/>
      <c r="F474" s="355">
        <v>73.8</v>
      </c>
      <c r="G474" s="2">
        <f t="shared" si="8"/>
        <v>2.1000000000000369</v>
      </c>
    </row>
    <row r="475" spans="1:7">
      <c r="A475" s="351">
        <v>44456</v>
      </c>
      <c r="B475" s="540">
        <v>23473</v>
      </c>
      <c r="C475" s="540" t="s">
        <v>24</v>
      </c>
      <c r="D475" s="325" t="s">
        <v>17</v>
      </c>
      <c r="E475" s="355"/>
      <c r="F475" s="355">
        <v>2.1</v>
      </c>
      <c r="G475" s="2">
        <f t="shared" si="8"/>
        <v>3.6859404417555197E-14</v>
      </c>
    </row>
    <row r="476" spans="1:7">
      <c r="A476" s="350">
        <v>44347</v>
      </c>
      <c r="B476" s="354" t="s">
        <v>14</v>
      </c>
      <c r="C476" s="354" t="s">
        <v>25</v>
      </c>
      <c r="D476" s="325" t="s">
        <v>16</v>
      </c>
      <c r="E476" s="355">
        <v>9.4</v>
      </c>
      <c r="F476" s="355"/>
      <c r="G476" s="2">
        <f t="shared" si="8"/>
        <v>9.4000000000000377</v>
      </c>
    </row>
    <row r="477" spans="1:7">
      <c r="A477" s="325"/>
      <c r="B477" s="540"/>
      <c r="C477" s="540"/>
      <c r="D477" s="325" t="s">
        <v>17</v>
      </c>
      <c r="E477" s="355">
        <v>1.5</v>
      </c>
      <c r="F477" s="355"/>
      <c r="G477" s="2">
        <f t="shared" si="8"/>
        <v>10.900000000000038</v>
      </c>
    </row>
    <row r="478" spans="1:7">
      <c r="A478" s="325"/>
      <c r="B478" s="540"/>
      <c r="C478" s="540"/>
      <c r="D478" s="325" t="s">
        <v>48</v>
      </c>
      <c r="E478" s="355">
        <v>60</v>
      </c>
      <c r="F478" s="355"/>
      <c r="G478" s="2">
        <f t="shared" si="8"/>
        <v>70.900000000000034</v>
      </c>
    </row>
    <row r="479" spans="1:7">
      <c r="A479" s="325"/>
      <c r="B479" s="540"/>
      <c r="C479" s="540"/>
      <c r="D479" s="325" t="s">
        <v>40</v>
      </c>
      <c r="E479" s="355">
        <v>5</v>
      </c>
      <c r="F479" s="355"/>
      <c r="G479" s="2">
        <f t="shared" si="8"/>
        <v>75.900000000000034</v>
      </c>
    </row>
    <row r="480" spans="1:7">
      <c r="A480" s="325"/>
      <c r="B480" s="540"/>
      <c r="C480" s="540"/>
      <c r="D480" s="325" t="s">
        <v>51</v>
      </c>
      <c r="E480" s="355">
        <v>8.5</v>
      </c>
      <c r="F480" s="355"/>
      <c r="G480" s="2">
        <f t="shared" si="8"/>
        <v>84.400000000000034</v>
      </c>
    </row>
    <row r="481" spans="1:7">
      <c r="A481" s="351">
        <v>44456</v>
      </c>
      <c r="B481" s="540">
        <v>23473</v>
      </c>
      <c r="C481" s="540" t="s">
        <v>25</v>
      </c>
      <c r="D481" s="325" t="s">
        <v>16</v>
      </c>
      <c r="E481" s="355"/>
      <c r="F481" s="355">
        <v>9.4</v>
      </c>
      <c r="G481" s="2">
        <f t="shared" si="8"/>
        <v>75.000000000000028</v>
      </c>
    </row>
    <row r="482" spans="1:7">
      <c r="A482" s="351">
        <v>44456</v>
      </c>
      <c r="B482" s="540">
        <v>23473</v>
      </c>
      <c r="C482" s="540" t="s">
        <v>25</v>
      </c>
      <c r="D482" s="325" t="s">
        <v>17</v>
      </c>
      <c r="E482" s="355"/>
      <c r="F482" s="355">
        <v>1.5</v>
      </c>
      <c r="G482" s="2">
        <f t="shared" si="8"/>
        <v>73.500000000000028</v>
      </c>
    </row>
    <row r="483" spans="1:7">
      <c r="A483" s="351">
        <v>45511</v>
      </c>
      <c r="B483" s="540">
        <v>29511</v>
      </c>
      <c r="C483" s="540" t="s">
        <v>25</v>
      </c>
      <c r="D483" s="325" t="s">
        <v>48</v>
      </c>
      <c r="E483" s="355"/>
      <c r="F483" s="355">
        <v>60</v>
      </c>
      <c r="G483" s="2">
        <f t="shared" si="8"/>
        <v>13.500000000000028</v>
      </c>
    </row>
    <row r="484" spans="1:7" ht="13.5" customHeight="1">
      <c r="A484" s="351">
        <v>45511</v>
      </c>
      <c r="B484" s="540">
        <v>29511</v>
      </c>
      <c r="C484" s="540" t="s">
        <v>25</v>
      </c>
      <c r="D484" s="325" t="s">
        <v>40</v>
      </c>
      <c r="E484" s="355"/>
      <c r="F484" s="355">
        <v>5</v>
      </c>
      <c r="G484" s="2">
        <f t="shared" si="8"/>
        <v>8.5000000000000284</v>
      </c>
    </row>
    <row r="485" spans="1:7">
      <c r="A485" s="351">
        <v>45511</v>
      </c>
      <c r="B485" s="540">
        <v>29511</v>
      </c>
      <c r="C485" s="540" t="s">
        <v>25</v>
      </c>
      <c r="D485" s="325" t="s">
        <v>51</v>
      </c>
      <c r="E485" s="355"/>
      <c r="F485" s="355">
        <v>8.5</v>
      </c>
      <c r="G485" s="2">
        <f t="shared" si="8"/>
        <v>2.8421709430404007E-14</v>
      </c>
    </row>
    <row r="486" spans="1:7">
      <c r="A486" s="350">
        <v>44377</v>
      </c>
      <c r="B486" s="354" t="s">
        <v>14</v>
      </c>
      <c r="C486" s="354" t="s">
        <v>26</v>
      </c>
      <c r="D486" s="325" t="s">
        <v>16</v>
      </c>
      <c r="E486" s="355">
        <v>10.3</v>
      </c>
      <c r="F486" s="355"/>
      <c r="G486" s="2">
        <f t="shared" si="8"/>
        <v>10.300000000000029</v>
      </c>
    </row>
    <row r="487" spans="1:7">
      <c r="A487" s="325"/>
      <c r="B487" s="540"/>
      <c r="C487" s="540"/>
      <c r="D487" s="325" t="s">
        <v>17</v>
      </c>
      <c r="E487" s="356">
        <v>1.9</v>
      </c>
      <c r="F487" s="355"/>
      <c r="G487" s="2">
        <f t="shared" si="8"/>
        <v>12.200000000000029</v>
      </c>
    </row>
    <row r="488" spans="1:7">
      <c r="A488" s="325"/>
      <c r="B488" s="540"/>
      <c r="C488" s="540"/>
      <c r="D488" s="325" t="s">
        <v>48</v>
      </c>
      <c r="E488" s="355">
        <v>60</v>
      </c>
      <c r="F488" s="355"/>
      <c r="G488" s="2">
        <f t="shared" si="8"/>
        <v>72.200000000000031</v>
      </c>
    </row>
    <row r="489" spans="1:7">
      <c r="A489" s="325"/>
      <c r="B489" s="540"/>
      <c r="C489" s="540"/>
      <c r="D489" s="325" t="s">
        <v>40</v>
      </c>
      <c r="E489" s="355">
        <v>5</v>
      </c>
      <c r="F489" s="355"/>
      <c r="G489" s="2">
        <f t="shared" si="8"/>
        <v>77.200000000000031</v>
      </c>
    </row>
    <row r="490" spans="1:7">
      <c r="A490" s="351">
        <v>44456</v>
      </c>
      <c r="B490" s="540">
        <v>23473</v>
      </c>
      <c r="C490" s="540" t="s">
        <v>26</v>
      </c>
      <c r="D490" s="325" t="s">
        <v>16</v>
      </c>
      <c r="E490" s="355"/>
      <c r="F490" s="355">
        <v>10.3</v>
      </c>
      <c r="G490" s="2">
        <f t="shared" si="8"/>
        <v>66.900000000000034</v>
      </c>
    </row>
    <row r="491" spans="1:7">
      <c r="A491" s="351">
        <v>44456</v>
      </c>
      <c r="B491" s="540">
        <v>23473</v>
      </c>
      <c r="C491" s="540" t="s">
        <v>26</v>
      </c>
      <c r="D491" s="325" t="s">
        <v>17</v>
      </c>
      <c r="E491" s="355"/>
      <c r="F491" s="356">
        <v>1.9</v>
      </c>
      <c r="G491" s="2">
        <f t="shared" si="8"/>
        <v>65.000000000000028</v>
      </c>
    </row>
    <row r="492" spans="1:7">
      <c r="A492" s="351">
        <v>45511</v>
      </c>
      <c r="B492" s="540">
        <v>29511</v>
      </c>
      <c r="C492" s="540" t="s">
        <v>26</v>
      </c>
      <c r="D492" s="325" t="s">
        <v>48</v>
      </c>
      <c r="E492" s="355"/>
      <c r="F492" s="355">
        <v>60</v>
      </c>
      <c r="G492" s="2">
        <f t="shared" si="8"/>
        <v>5.0000000000000284</v>
      </c>
    </row>
    <row r="493" spans="1:7">
      <c r="A493" s="351">
        <v>45511</v>
      </c>
      <c r="B493" s="540">
        <v>29511</v>
      </c>
      <c r="C493" s="540" t="s">
        <v>26</v>
      </c>
      <c r="D493" s="325" t="s">
        <v>40</v>
      </c>
      <c r="E493" s="355"/>
      <c r="F493" s="355">
        <v>5</v>
      </c>
      <c r="G493" s="2">
        <f t="shared" si="8"/>
        <v>2.8421709430404007E-14</v>
      </c>
    </row>
    <row r="494" spans="1:7">
      <c r="A494" s="350">
        <v>44408</v>
      </c>
      <c r="B494" s="354" t="s">
        <v>14</v>
      </c>
      <c r="C494" s="354" t="s">
        <v>27</v>
      </c>
      <c r="D494" s="325" t="s">
        <v>16</v>
      </c>
      <c r="E494" s="355">
        <v>9</v>
      </c>
      <c r="F494" s="355"/>
      <c r="G494" s="2">
        <f t="shared" si="8"/>
        <v>9.0000000000000284</v>
      </c>
    </row>
    <row r="495" spans="1:7">
      <c r="A495" s="325"/>
      <c r="B495" s="540"/>
      <c r="C495" s="540"/>
      <c r="D495" s="325" t="s">
        <v>17</v>
      </c>
      <c r="E495" s="355">
        <v>1.5</v>
      </c>
      <c r="F495" s="355"/>
      <c r="G495" s="2">
        <f t="shared" si="8"/>
        <v>10.500000000000028</v>
      </c>
    </row>
    <row r="496" spans="1:7">
      <c r="A496" s="325"/>
      <c r="B496" s="540"/>
      <c r="C496" s="540"/>
      <c r="D496" s="325" t="s">
        <v>18</v>
      </c>
      <c r="E496" s="355">
        <v>60</v>
      </c>
      <c r="F496" s="355"/>
      <c r="G496" s="2">
        <f t="shared" si="8"/>
        <v>70.500000000000028</v>
      </c>
    </row>
    <row r="497" spans="1:7">
      <c r="A497" s="325"/>
      <c r="B497" s="540"/>
      <c r="C497" s="540"/>
      <c r="D497" s="325" t="s">
        <v>19</v>
      </c>
      <c r="E497" s="355">
        <v>5</v>
      </c>
      <c r="F497" s="355"/>
      <c r="G497" s="2">
        <f t="shared" si="8"/>
        <v>75.500000000000028</v>
      </c>
    </row>
    <row r="498" spans="1:7">
      <c r="A498" s="351">
        <v>44456</v>
      </c>
      <c r="B498" s="540">
        <v>23473</v>
      </c>
      <c r="C498" s="540" t="s">
        <v>27</v>
      </c>
      <c r="D498" s="325" t="s">
        <v>16</v>
      </c>
      <c r="E498" s="355"/>
      <c r="F498" s="355">
        <v>9</v>
      </c>
      <c r="G498" s="2">
        <f t="shared" si="8"/>
        <v>66.500000000000028</v>
      </c>
    </row>
    <row r="499" spans="1:7">
      <c r="A499" s="351">
        <v>44456</v>
      </c>
      <c r="B499" s="540">
        <v>23473</v>
      </c>
      <c r="C499" s="540" t="s">
        <v>27</v>
      </c>
      <c r="D499" s="325" t="s">
        <v>17</v>
      </c>
      <c r="E499" s="355"/>
      <c r="F499" s="355">
        <v>1.5</v>
      </c>
      <c r="G499" s="2">
        <f t="shared" si="8"/>
        <v>65.000000000000028</v>
      </c>
    </row>
    <row r="500" spans="1:7">
      <c r="A500" s="351">
        <v>45511</v>
      </c>
      <c r="B500" s="540">
        <v>29511</v>
      </c>
      <c r="C500" s="540" t="s">
        <v>27</v>
      </c>
      <c r="D500" s="325" t="s">
        <v>48</v>
      </c>
      <c r="E500" s="355"/>
      <c r="F500" s="355">
        <v>60</v>
      </c>
      <c r="G500" s="2">
        <f t="shared" si="8"/>
        <v>5.0000000000000284</v>
      </c>
    </row>
    <row r="501" spans="1:7">
      <c r="A501" s="351">
        <v>45511</v>
      </c>
      <c r="B501" s="540">
        <v>29511</v>
      </c>
      <c r="C501" s="540" t="s">
        <v>27</v>
      </c>
      <c r="D501" s="325" t="s">
        <v>40</v>
      </c>
      <c r="E501" s="355"/>
      <c r="F501" s="355">
        <v>5</v>
      </c>
      <c r="G501" s="2">
        <f t="shared" si="8"/>
        <v>2.8421709430404007E-14</v>
      </c>
    </row>
    <row r="502" spans="1:7">
      <c r="A502" s="350">
        <v>44439</v>
      </c>
      <c r="B502" s="354" t="s">
        <v>14</v>
      </c>
      <c r="C502" s="354" t="s">
        <v>28</v>
      </c>
      <c r="D502" s="325" t="s">
        <v>16</v>
      </c>
      <c r="E502" s="355">
        <v>10.199999999999999</v>
      </c>
      <c r="F502" s="355"/>
      <c r="G502" s="2">
        <f t="shared" si="8"/>
        <v>10.200000000000028</v>
      </c>
    </row>
    <row r="503" spans="1:7">
      <c r="A503" s="325"/>
      <c r="B503" s="540"/>
      <c r="C503" s="540"/>
      <c r="D503" s="325" t="s">
        <v>17</v>
      </c>
      <c r="E503" s="355">
        <v>1.5</v>
      </c>
      <c r="F503" s="355"/>
      <c r="G503" s="2">
        <f t="shared" si="8"/>
        <v>11.700000000000028</v>
      </c>
    </row>
    <row r="504" spans="1:7">
      <c r="A504" s="325"/>
      <c r="B504" s="540"/>
      <c r="C504" s="540"/>
      <c r="D504" s="325" t="s">
        <v>18</v>
      </c>
      <c r="E504" s="355">
        <v>60</v>
      </c>
      <c r="F504" s="355"/>
      <c r="G504" s="2">
        <f t="shared" si="8"/>
        <v>71.700000000000031</v>
      </c>
    </row>
    <row r="505" spans="1:7">
      <c r="A505" s="325"/>
      <c r="B505" s="540"/>
      <c r="C505" s="540"/>
      <c r="D505" s="325" t="s">
        <v>19</v>
      </c>
      <c r="E505" s="355">
        <v>5</v>
      </c>
      <c r="F505" s="355"/>
      <c r="G505" s="2">
        <f t="shared" ref="G505:G568" si="9">+G504+E505-F505</f>
        <v>76.700000000000031</v>
      </c>
    </row>
    <row r="506" spans="1:7">
      <c r="A506" s="351">
        <v>44714</v>
      </c>
      <c r="B506" s="540">
        <v>24948</v>
      </c>
      <c r="C506" s="540" t="s">
        <v>28</v>
      </c>
      <c r="D506" s="325" t="s">
        <v>16</v>
      </c>
      <c r="E506" s="355"/>
      <c r="F506" s="355">
        <v>10.199999999999999</v>
      </c>
      <c r="G506" s="2">
        <f t="shared" si="9"/>
        <v>66.500000000000028</v>
      </c>
    </row>
    <row r="507" spans="1:7">
      <c r="A507" s="351">
        <v>44714</v>
      </c>
      <c r="B507" s="540">
        <v>24948</v>
      </c>
      <c r="C507" s="540" t="s">
        <v>28</v>
      </c>
      <c r="D507" s="325" t="s">
        <v>17</v>
      </c>
      <c r="E507" s="355"/>
      <c r="F507" s="355">
        <v>1.5</v>
      </c>
      <c r="G507" s="2">
        <f t="shared" si="9"/>
        <v>65.000000000000028</v>
      </c>
    </row>
    <row r="508" spans="1:7">
      <c r="A508" s="351">
        <v>45511</v>
      </c>
      <c r="B508" s="540">
        <v>29512</v>
      </c>
      <c r="C508" s="540" t="s">
        <v>28</v>
      </c>
      <c r="D508" s="325" t="s">
        <v>48</v>
      </c>
      <c r="E508" s="355"/>
      <c r="F508" s="355">
        <v>60</v>
      </c>
      <c r="G508" s="2">
        <f t="shared" si="9"/>
        <v>5.0000000000000284</v>
      </c>
    </row>
    <row r="509" spans="1:7">
      <c r="A509" s="351">
        <v>45511</v>
      </c>
      <c r="B509" s="540">
        <v>29512</v>
      </c>
      <c r="C509" s="540" t="s">
        <v>28</v>
      </c>
      <c r="D509" s="325" t="s">
        <v>40</v>
      </c>
      <c r="E509" s="355"/>
      <c r="F509" s="355">
        <v>5</v>
      </c>
      <c r="G509" s="2">
        <f t="shared" si="9"/>
        <v>2.8421709430404007E-14</v>
      </c>
    </row>
    <row r="510" spans="1:7">
      <c r="A510" s="350">
        <v>44469</v>
      </c>
      <c r="B510" s="354" t="s">
        <v>14</v>
      </c>
      <c r="C510" s="354" t="s">
        <v>53</v>
      </c>
      <c r="D510" s="325" t="s">
        <v>16</v>
      </c>
      <c r="E510" s="355">
        <v>10.5</v>
      </c>
      <c r="F510" s="355"/>
      <c r="G510" s="2">
        <f t="shared" si="9"/>
        <v>10.500000000000028</v>
      </c>
    </row>
    <row r="511" spans="1:7">
      <c r="A511" s="325"/>
      <c r="B511" s="540"/>
      <c r="C511" s="540"/>
      <c r="D511" s="325" t="s">
        <v>17</v>
      </c>
      <c r="E511" s="355">
        <v>1.5</v>
      </c>
      <c r="F511" s="355"/>
      <c r="G511" s="2">
        <f t="shared" si="9"/>
        <v>12.000000000000028</v>
      </c>
    </row>
    <row r="512" spans="1:7">
      <c r="A512" s="325"/>
      <c r="B512" s="540"/>
      <c r="C512" s="540"/>
      <c r="D512" s="325" t="s">
        <v>18</v>
      </c>
      <c r="E512" s="355">
        <v>60</v>
      </c>
      <c r="F512" s="355"/>
      <c r="G512" s="2">
        <f t="shared" si="9"/>
        <v>72.000000000000028</v>
      </c>
    </row>
    <row r="513" spans="1:7">
      <c r="A513" s="325"/>
      <c r="B513" s="540"/>
      <c r="C513" s="540"/>
      <c r="D513" s="325" t="s">
        <v>19</v>
      </c>
      <c r="E513" s="355">
        <v>5</v>
      </c>
      <c r="F513" s="355"/>
      <c r="G513" s="2">
        <f t="shared" si="9"/>
        <v>77.000000000000028</v>
      </c>
    </row>
    <row r="514" spans="1:7">
      <c r="A514" s="351">
        <v>44480</v>
      </c>
      <c r="B514" s="540">
        <v>23607</v>
      </c>
      <c r="C514" s="540" t="s">
        <v>53</v>
      </c>
      <c r="D514" s="325" t="s">
        <v>19</v>
      </c>
      <c r="E514" s="355"/>
      <c r="F514" s="355">
        <v>5</v>
      </c>
      <c r="G514" s="2">
        <f t="shared" si="9"/>
        <v>72.000000000000028</v>
      </c>
    </row>
    <row r="515" spans="1:7">
      <c r="A515" s="351">
        <v>44469</v>
      </c>
      <c r="B515" s="540" t="s">
        <v>114</v>
      </c>
      <c r="C515" s="540" t="s">
        <v>53</v>
      </c>
      <c r="D515" s="325" t="s">
        <v>18</v>
      </c>
      <c r="E515" s="355"/>
      <c r="F515" s="355">
        <v>60</v>
      </c>
      <c r="G515" s="2">
        <f t="shared" si="9"/>
        <v>12.000000000000028</v>
      </c>
    </row>
    <row r="516" spans="1:7">
      <c r="A516" s="351">
        <v>44714</v>
      </c>
      <c r="B516" s="540">
        <v>24948</v>
      </c>
      <c r="C516" s="540" t="s">
        <v>53</v>
      </c>
      <c r="D516" s="325" t="s">
        <v>16</v>
      </c>
      <c r="E516" s="355"/>
      <c r="F516" s="355">
        <v>10.5</v>
      </c>
      <c r="G516" s="2">
        <f t="shared" si="9"/>
        <v>1.5000000000000284</v>
      </c>
    </row>
    <row r="517" spans="1:7">
      <c r="A517" s="351">
        <v>44714</v>
      </c>
      <c r="B517" s="540">
        <v>24948</v>
      </c>
      <c r="C517" s="540" t="s">
        <v>53</v>
      </c>
      <c r="D517" s="325" t="s">
        <v>17</v>
      </c>
      <c r="E517" s="355"/>
      <c r="F517" s="355">
        <v>1.5</v>
      </c>
      <c r="G517" s="2">
        <f t="shared" si="9"/>
        <v>2.8421709430404007E-14</v>
      </c>
    </row>
    <row r="518" spans="1:7">
      <c r="A518" s="350">
        <v>44500</v>
      </c>
      <c r="B518" s="354" t="s">
        <v>14</v>
      </c>
      <c r="C518" s="354" t="s">
        <v>30</v>
      </c>
      <c r="D518" s="325" t="s">
        <v>16</v>
      </c>
      <c r="E518" s="355">
        <v>10.9</v>
      </c>
      <c r="F518" s="355"/>
      <c r="G518" s="2">
        <f t="shared" si="9"/>
        <v>10.900000000000029</v>
      </c>
    </row>
    <row r="519" spans="1:7">
      <c r="A519" s="325"/>
      <c r="B519" s="540"/>
      <c r="C519" s="540"/>
      <c r="D519" s="325" t="s">
        <v>17</v>
      </c>
      <c r="E519" s="355">
        <v>1.5</v>
      </c>
      <c r="F519" s="355"/>
      <c r="G519" s="2">
        <f t="shared" si="9"/>
        <v>12.400000000000029</v>
      </c>
    </row>
    <row r="520" spans="1:7">
      <c r="A520" s="325"/>
      <c r="B520" s="540"/>
      <c r="C520" s="540"/>
      <c r="D520" s="325" t="s">
        <v>18</v>
      </c>
      <c r="E520" s="355">
        <v>60</v>
      </c>
      <c r="F520" s="355"/>
      <c r="G520" s="2">
        <f t="shared" si="9"/>
        <v>72.400000000000034</v>
      </c>
    </row>
    <row r="521" spans="1:7">
      <c r="A521" s="325"/>
      <c r="B521" s="540"/>
      <c r="C521" s="540"/>
      <c r="D521" s="325" t="s">
        <v>19</v>
      </c>
      <c r="E521" s="355">
        <v>5</v>
      </c>
      <c r="F521" s="355"/>
      <c r="G521" s="2">
        <f t="shared" si="9"/>
        <v>77.400000000000034</v>
      </c>
    </row>
    <row r="522" spans="1:7">
      <c r="A522" s="351">
        <v>44500</v>
      </c>
      <c r="B522" s="540" t="s">
        <v>118</v>
      </c>
      <c r="C522" s="540" t="s">
        <v>30</v>
      </c>
      <c r="D522" s="325" t="s">
        <v>18</v>
      </c>
      <c r="E522" s="355"/>
      <c r="F522" s="355">
        <v>40</v>
      </c>
      <c r="G522" s="2">
        <f t="shared" si="9"/>
        <v>37.400000000000034</v>
      </c>
    </row>
    <row r="523" spans="1:7">
      <c r="A523" s="351">
        <v>44714</v>
      </c>
      <c r="B523" s="540">
        <v>24948</v>
      </c>
      <c r="C523" s="540" t="s">
        <v>30</v>
      </c>
      <c r="D523" s="325" t="s">
        <v>16</v>
      </c>
      <c r="E523" s="355"/>
      <c r="F523" s="355">
        <v>10.9</v>
      </c>
      <c r="G523" s="2">
        <f t="shared" si="9"/>
        <v>26.500000000000036</v>
      </c>
    </row>
    <row r="524" spans="1:7">
      <c r="A524" s="351">
        <v>44714</v>
      </c>
      <c r="B524" s="540">
        <v>24948</v>
      </c>
      <c r="C524" s="540" t="s">
        <v>30</v>
      </c>
      <c r="D524" s="325" t="s">
        <v>17</v>
      </c>
      <c r="E524" s="355"/>
      <c r="F524" s="355">
        <v>1.5</v>
      </c>
      <c r="G524" s="2">
        <f t="shared" si="9"/>
        <v>25.000000000000036</v>
      </c>
    </row>
    <row r="525" spans="1:7">
      <c r="A525" s="351">
        <v>45511</v>
      </c>
      <c r="B525" s="540">
        <v>29512</v>
      </c>
      <c r="C525" s="540" t="s">
        <v>30</v>
      </c>
      <c r="D525" s="325" t="s">
        <v>48</v>
      </c>
      <c r="E525" s="355"/>
      <c r="F525" s="355">
        <v>20</v>
      </c>
      <c r="G525" s="2">
        <f t="shared" si="9"/>
        <v>5.0000000000000355</v>
      </c>
    </row>
    <row r="526" spans="1:7">
      <c r="A526" s="351">
        <v>45511</v>
      </c>
      <c r="B526" s="540">
        <v>29512</v>
      </c>
      <c r="C526" s="540" t="s">
        <v>30</v>
      </c>
      <c r="D526" s="325" t="s">
        <v>40</v>
      </c>
      <c r="E526" s="355"/>
      <c r="F526" s="355">
        <v>5</v>
      </c>
      <c r="G526" s="2">
        <f t="shared" si="9"/>
        <v>3.5527136788005009E-14</v>
      </c>
    </row>
    <row r="527" spans="1:7">
      <c r="A527" s="350">
        <v>44530</v>
      </c>
      <c r="B527" s="354" t="s">
        <v>14</v>
      </c>
      <c r="C527" s="354" t="s">
        <v>33</v>
      </c>
      <c r="D527" s="325" t="s">
        <v>16</v>
      </c>
      <c r="E527" s="355">
        <v>11.6</v>
      </c>
      <c r="F527" s="355"/>
      <c r="G527" s="2">
        <f t="shared" si="9"/>
        <v>11.600000000000035</v>
      </c>
    </row>
    <row r="528" spans="1:7">
      <c r="A528" s="325"/>
      <c r="B528" s="540"/>
      <c r="C528" s="540"/>
      <c r="D528" s="325" t="s">
        <v>17</v>
      </c>
      <c r="E528" s="355">
        <v>1.5</v>
      </c>
      <c r="F528" s="355"/>
      <c r="G528" s="2">
        <f t="shared" si="9"/>
        <v>13.100000000000035</v>
      </c>
    </row>
    <row r="529" spans="1:7">
      <c r="A529" s="325"/>
      <c r="B529" s="540"/>
      <c r="C529" s="540"/>
      <c r="D529" s="325" t="s">
        <v>18</v>
      </c>
      <c r="E529" s="355">
        <v>60</v>
      </c>
      <c r="F529" s="355"/>
      <c r="G529" s="2">
        <f t="shared" si="9"/>
        <v>73.100000000000037</v>
      </c>
    </row>
    <row r="530" spans="1:7">
      <c r="A530" s="325"/>
      <c r="B530" s="540"/>
      <c r="C530" s="540"/>
      <c r="D530" s="325" t="s">
        <v>19</v>
      </c>
      <c r="E530" s="355">
        <v>5</v>
      </c>
      <c r="F530" s="355"/>
      <c r="G530" s="2">
        <f t="shared" si="9"/>
        <v>78.100000000000037</v>
      </c>
    </row>
    <row r="531" spans="1:7">
      <c r="A531" s="325"/>
      <c r="B531" s="540"/>
      <c r="C531" s="540"/>
      <c r="D531" s="325" t="s">
        <v>21</v>
      </c>
      <c r="E531" s="355">
        <v>93</v>
      </c>
      <c r="F531" s="355"/>
      <c r="G531" s="2">
        <f t="shared" si="9"/>
        <v>171.10000000000002</v>
      </c>
    </row>
    <row r="532" spans="1:7">
      <c r="A532" s="351">
        <v>44530</v>
      </c>
      <c r="B532" s="540" t="s">
        <v>638</v>
      </c>
      <c r="C532" s="540" t="s">
        <v>33</v>
      </c>
      <c r="D532" s="325" t="s">
        <v>18</v>
      </c>
      <c r="E532" s="355"/>
      <c r="F532" s="355">
        <v>60</v>
      </c>
      <c r="G532" s="2">
        <f t="shared" si="9"/>
        <v>111.10000000000002</v>
      </c>
    </row>
    <row r="533" spans="1:7">
      <c r="A533" s="351">
        <v>44530</v>
      </c>
      <c r="B533" s="540" t="s">
        <v>114</v>
      </c>
      <c r="C533" s="540" t="s">
        <v>33</v>
      </c>
      <c r="D533" s="325" t="s">
        <v>19</v>
      </c>
      <c r="E533" s="355"/>
      <c r="F533" s="355">
        <v>5</v>
      </c>
      <c r="G533" s="2">
        <f t="shared" si="9"/>
        <v>106.10000000000002</v>
      </c>
    </row>
    <row r="534" spans="1:7">
      <c r="A534" s="351">
        <v>44714</v>
      </c>
      <c r="B534" s="540">
        <v>24948</v>
      </c>
      <c r="C534" s="540" t="s">
        <v>33</v>
      </c>
      <c r="D534" s="325" t="s">
        <v>16</v>
      </c>
      <c r="E534" s="355"/>
      <c r="F534" s="355">
        <v>11.6</v>
      </c>
      <c r="G534" s="2">
        <f t="shared" si="9"/>
        <v>94.500000000000028</v>
      </c>
    </row>
    <row r="535" spans="1:7">
      <c r="A535" s="351">
        <v>44714</v>
      </c>
      <c r="B535" s="540">
        <v>24948</v>
      </c>
      <c r="C535" s="540" t="s">
        <v>33</v>
      </c>
      <c r="D535" s="325" t="s">
        <v>17</v>
      </c>
      <c r="E535" s="355"/>
      <c r="F535" s="355">
        <v>1.5</v>
      </c>
      <c r="G535" s="2">
        <f t="shared" si="9"/>
        <v>93.000000000000028</v>
      </c>
    </row>
    <row r="536" spans="1:7">
      <c r="A536" s="325"/>
      <c r="B536" s="540" t="s">
        <v>12</v>
      </c>
      <c r="C536" s="540"/>
      <c r="D536" s="325" t="s">
        <v>21</v>
      </c>
      <c r="E536" s="355"/>
      <c r="F536" s="355">
        <v>46.5</v>
      </c>
      <c r="G536" s="2">
        <f t="shared" si="9"/>
        <v>46.500000000000028</v>
      </c>
    </row>
    <row r="537" spans="1:7">
      <c r="A537" s="351">
        <v>45511</v>
      </c>
      <c r="B537" s="540">
        <v>29512</v>
      </c>
      <c r="C537" s="540" t="s">
        <v>33</v>
      </c>
      <c r="D537" s="325" t="s">
        <v>21</v>
      </c>
      <c r="E537" s="355"/>
      <c r="F537" s="355">
        <v>46.5</v>
      </c>
      <c r="G537" s="2">
        <f t="shared" si="9"/>
        <v>0</v>
      </c>
    </row>
    <row r="538" spans="1:7">
      <c r="A538" s="350">
        <v>44561</v>
      </c>
      <c r="B538" s="354" t="s">
        <v>14</v>
      </c>
      <c r="C538" s="354" t="s">
        <v>34</v>
      </c>
      <c r="D538" s="325" t="s">
        <v>16</v>
      </c>
      <c r="E538" s="355">
        <v>12.2</v>
      </c>
      <c r="F538" s="355"/>
      <c r="G538" s="2">
        <f t="shared" si="9"/>
        <v>12.2</v>
      </c>
    </row>
    <row r="539" spans="1:7">
      <c r="A539" s="325"/>
      <c r="B539" s="540"/>
      <c r="C539" s="540"/>
      <c r="D539" s="325" t="s">
        <v>17</v>
      </c>
      <c r="E539" s="355">
        <v>1.5</v>
      </c>
      <c r="F539" s="355"/>
      <c r="G539" s="2">
        <f t="shared" si="9"/>
        <v>13.7</v>
      </c>
    </row>
    <row r="540" spans="1:7">
      <c r="A540" s="325"/>
      <c r="B540" s="540"/>
      <c r="C540" s="540"/>
      <c r="D540" s="325" t="s">
        <v>18</v>
      </c>
      <c r="E540" s="355">
        <v>60</v>
      </c>
      <c r="F540" s="355"/>
      <c r="G540" s="2">
        <f t="shared" si="9"/>
        <v>73.7</v>
      </c>
    </row>
    <row r="541" spans="1:7">
      <c r="A541" s="325"/>
      <c r="B541" s="540"/>
      <c r="C541" s="540"/>
      <c r="D541" s="325" t="s">
        <v>19</v>
      </c>
      <c r="E541" s="355">
        <v>5</v>
      </c>
      <c r="F541" s="355"/>
      <c r="G541" s="2">
        <f t="shared" si="9"/>
        <v>78.7</v>
      </c>
    </row>
    <row r="542" spans="1:7">
      <c r="A542" s="351">
        <v>44561</v>
      </c>
      <c r="B542" s="540" t="s">
        <v>121</v>
      </c>
      <c r="C542" s="540" t="s">
        <v>34</v>
      </c>
      <c r="D542" s="325" t="s">
        <v>18</v>
      </c>
      <c r="E542" s="355"/>
      <c r="F542" s="355">
        <v>60</v>
      </c>
      <c r="G542" s="24">
        <f t="shared" si="9"/>
        <v>18.700000000000003</v>
      </c>
    </row>
    <row r="543" spans="1:7">
      <c r="A543" s="351">
        <v>44561</v>
      </c>
      <c r="B543" s="540" t="s">
        <v>121</v>
      </c>
      <c r="C543" s="540" t="s">
        <v>34</v>
      </c>
      <c r="D543" s="325" t="s">
        <v>19</v>
      </c>
      <c r="E543" s="355"/>
      <c r="F543" s="355">
        <v>5</v>
      </c>
      <c r="G543" s="2">
        <f t="shared" si="9"/>
        <v>13.700000000000003</v>
      </c>
    </row>
    <row r="544" spans="1:7">
      <c r="A544" s="351">
        <v>44714</v>
      </c>
      <c r="B544" s="540">
        <v>24949</v>
      </c>
      <c r="C544" s="540" t="s">
        <v>34</v>
      </c>
      <c r="D544" s="325" t="s">
        <v>16</v>
      </c>
      <c r="E544" s="355"/>
      <c r="F544" s="355">
        <v>12.2</v>
      </c>
      <c r="G544" s="2">
        <f t="shared" si="9"/>
        <v>1.5000000000000036</v>
      </c>
    </row>
    <row r="545" spans="1:7">
      <c r="A545" s="351">
        <v>44714</v>
      </c>
      <c r="B545" s="540">
        <v>24949</v>
      </c>
      <c r="C545" s="540" t="s">
        <v>34</v>
      </c>
      <c r="D545" s="325" t="s">
        <v>17</v>
      </c>
      <c r="E545" s="355"/>
      <c r="F545" s="355">
        <v>1.5</v>
      </c>
      <c r="G545" s="2">
        <f t="shared" si="9"/>
        <v>3.5527136788005009E-15</v>
      </c>
    </row>
    <row r="546" spans="1:7">
      <c r="A546" s="350">
        <v>44592</v>
      </c>
      <c r="B546" s="354" t="s">
        <v>14</v>
      </c>
      <c r="C546" s="354" t="s">
        <v>15</v>
      </c>
      <c r="D546" s="325" t="s">
        <v>16</v>
      </c>
      <c r="E546" s="355">
        <v>12.9</v>
      </c>
      <c r="F546" s="355"/>
      <c r="G546" s="2">
        <f t="shared" si="9"/>
        <v>12.900000000000004</v>
      </c>
    </row>
    <row r="547" spans="1:7">
      <c r="A547" s="325"/>
      <c r="B547" s="540"/>
      <c r="C547" s="540"/>
      <c r="D547" s="325" t="s">
        <v>17</v>
      </c>
      <c r="E547" s="355">
        <v>1.5</v>
      </c>
      <c r="F547" s="355"/>
      <c r="G547" s="2">
        <f t="shared" si="9"/>
        <v>14.400000000000004</v>
      </c>
    </row>
    <row r="548" spans="1:7">
      <c r="A548" s="325"/>
      <c r="B548" s="540"/>
      <c r="C548" s="540"/>
      <c r="D548" s="325" t="s">
        <v>18</v>
      </c>
      <c r="E548" s="355">
        <v>60</v>
      </c>
      <c r="F548" s="355"/>
      <c r="G548" s="2">
        <f t="shared" si="9"/>
        <v>74.400000000000006</v>
      </c>
    </row>
    <row r="549" spans="1:7">
      <c r="A549" s="325"/>
      <c r="B549" s="540"/>
      <c r="C549" s="540"/>
      <c r="D549" s="325" t="s">
        <v>19</v>
      </c>
      <c r="E549" s="355">
        <v>5</v>
      </c>
      <c r="F549" s="355"/>
      <c r="G549" s="2">
        <f t="shared" si="9"/>
        <v>79.400000000000006</v>
      </c>
    </row>
    <row r="550" spans="1:7">
      <c r="A550" s="351">
        <v>44592</v>
      </c>
      <c r="B550" s="540" t="s">
        <v>119</v>
      </c>
      <c r="C550" s="540" t="s">
        <v>15</v>
      </c>
      <c r="D550" s="325" t="s">
        <v>18</v>
      </c>
      <c r="E550" s="355"/>
      <c r="F550" s="355">
        <v>20</v>
      </c>
      <c r="G550" s="2">
        <f t="shared" si="9"/>
        <v>59.400000000000006</v>
      </c>
    </row>
    <row r="551" spans="1:7">
      <c r="A551" s="351">
        <v>44714</v>
      </c>
      <c r="B551" s="540">
        <v>24949</v>
      </c>
      <c r="C551" s="540" t="s">
        <v>15</v>
      </c>
      <c r="D551" s="325" t="s">
        <v>16</v>
      </c>
      <c r="E551" s="355"/>
      <c r="F551" s="355">
        <v>12.9</v>
      </c>
      <c r="G551" s="2">
        <f t="shared" si="9"/>
        <v>46.500000000000007</v>
      </c>
    </row>
    <row r="552" spans="1:7">
      <c r="A552" s="351">
        <v>44714</v>
      </c>
      <c r="B552" s="540">
        <v>24949</v>
      </c>
      <c r="C552" s="540" t="s">
        <v>15</v>
      </c>
      <c r="D552" s="325" t="s">
        <v>17</v>
      </c>
      <c r="E552" s="355"/>
      <c r="F552" s="355">
        <v>1.5</v>
      </c>
      <c r="G552" s="24">
        <f t="shared" si="9"/>
        <v>45.000000000000007</v>
      </c>
    </row>
    <row r="553" spans="1:7">
      <c r="A553" s="351">
        <v>45511</v>
      </c>
      <c r="B553" s="540">
        <v>29512</v>
      </c>
      <c r="C553" s="540" t="s">
        <v>15</v>
      </c>
      <c r="D553" s="325" t="s">
        <v>18</v>
      </c>
      <c r="E553" s="355"/>
      <c r="F553" s="355">
        <v>40</v>
      </c>
      <c r="G553" s="2">
        <f t="shared" si="9"/>
        <v>5.0000000000000071</v>
      </c>
    </row>
    <row r="554" spans="1:7">
      <c r="A554" s="351">
        <v>45511</v>
      </c>
      <c r="B554" s="540">
        <v>29512</v>
      </c>
      <c r="C554" s="540" t="s">
        <v>15</v>
      </c>
      <c r="D554" s="325" t="s">
        <v>19</v>
      </c>
      <c r="E554" s="355"/>
      <c r="F554" s="355">
        <v>5</v>
      </c>
      <c r="G554" s="2">
        <f t="shared" si="9"/>
        <v>7.1054273576010019E-15</v>
      </c>
    </row>
    <row r="555" spans="1:7">
      <c r="A555" s="350">
        <v>44620</v>
      </c>
      <c r="B555" s="354" t="s">
        <v>14</v>
      </c>
      <c r="C555" s="354" t="s">
        <v>20</v>
      </c>
      <c r="D555" s="325" t="s">
        <v>16</v>
      </c>
      <c r="E555" s="355">
        <v>30.5</v>
      </c>
      <c r="F555" s="355"/>
      <c r="G555" s="2">
        <f t="shared" si="9"/>
        <v>30.500000000000007</v>
      </c>
    </row>
    <row r="556" spans="1:7">
      <c r="A556" s="325"/>
      <c r="B556" s="540"/>
      <c r="C556" s="540"/>
      <c r="D556" s="325" t="s">
        <v>17</v>
      </c>
      <c r="E556" s="355">
        <v>1.6</v>
      </c>
      <c r="F556" s="355"/>
      <c r="G556" s="2">
        <f t="shared" si="9"/>
        <v>32.100000000000009</v>
      </c>
    </row>
    <row r="557" spans="1:7">
      <c r="A557" s="325"/>
      <c r="B557" s="540"/>
      <c r="C557" s="540"/>
      <c r="D557" s="325" t="s">
        <v>18</v>
      </c>
      <c r="E557" s="355">
        <v>56</v>
      </c>
      <c r="F557" s="355"/>
      <c r="G557" s="2">
        <f t="shared" si="9"/>
        <v>88.100000000000009</v>
      </c>
    </row>
    <row r="558" spans="1:7">
      <c r="A558" s="325"/>
      <c r="B558" s="540"/>
      <c r="C558" s="540"/>
      <c r="D558" s="325" t="s">
        <v>19</v>
      </c>
      <c r="E558" s="355">
        <v>5</v>
      </c>
      <c r="F558" s="355"/>
      <c r="G558" s="2">
        <f t="shared" si="9"/>
        <v>93.100000000000009</v>
      </c>
    </row>
    <row r="559" spans="1:7">
      <c r="A559" s="351">
        <v>44620</v>
      </c>
      <c r="B559" s="540" t="s">
        <v>135</v>
      </c>
      <c r="C559" s="540" t="s">
        <v>20</v>
      </c>
      <c r="D559" s="325" t="s">
        <v>18</v>
      </c>
      <c r="E559" s="355"/>
      <c r="F559" s="355">
        <v>56</v>
      </c>
      <c r="G559" s="2">
        <f t="shared" si="9"/>
        <v>37.100000000000009</v>
      </c>
    </row>
    <row r="560" spans="1:7">
      <c r="A560" s="351">
        <v>44620</v>
      </c>
      <c r="B560" s="540" t="s">
        <v>135</v>
      </c>
      <c r="C560" s="540" t="s">
        <v>20</v>
      </c>
      <c r="D560" s="325" t="s">
        <v>19</v>
      </c>
      <c r="E560" s="355"/>
      <c r="F560" s="355">
        <v>5</v>
      </c>
      <c r="G560" s="2">
        <f t="shared" si="9"/>
        <v>32.100000000000009</v>
      </c>
    </row>
    <row r="561" spans="1:11">
      <c r="A561" s="351">
        <v>44714</v>
      </c>
      <c r="B561" s="540">
        <v>24949</v>
      </c>
      <c r="C561" s="540" t="s">
        <v>20</v>
      </c>
      <c r="D561" s="325" t="s">
        <v>16</v>
      </c>
      <c r="E561" s="355"/>
      <c r="F561" s="355">
        <v>30.5</v>
      </c>
      <c r="G561" s="2">
        <f t="shared" si="9"/>
        <v>1.6000000000000085</v>
      </c>
    </row>
    <row r="562" spans="1:11">
      <c r="A562" s="351">
        <v>44714</v>
      </c>
      <c r="B562" s="540">
        <v>24949</v>
      </c>
      <c r="C562" s="540" t="s">
        <v>20</v>
      </c>
      <c r="D562" s="325" t="s">
        <v>17</v>
      </c>
      <c r="E562" s="355"/>
      <c r="F562" s="355">
        <v>1.6</v>
      </c>
      <c r="G562" s="2">
        <f t="shared" si="9"/>
        <v>8.4376949871511897E-15</v>
      </c>
    </row>
    <row r="563" spans="1:11">
      <c r="A563" s="350">
        <v>44651</v>
      </c>
      <c r="B563" s="354" t="s">
        <v>14</v>
      </c>
      <c r="C563" s="354" t="s">
        <v>23</v>
      </c>
      <c r="D563" s="325" t="s">
        <v>16</v>
      </c>
      <c r="E563" s="355">
        <v>30.7</v>
      </c>
      <c r="F563" s="355"/>
      <c r="G563" s="2">
        <f t="shared" si="9"/>
        <v>30.700000000000006</v>
      </c>
    </row>
    <row r="564" spans="1:11">
      <c r="A564" s="325"/>
      <c r="B564" s="540"/>
      <c r="C564" s="540"/>
      <c r="D564" s="325" t="s">
        <v>17</v>
      </c>
      <c r="E564" s="355">
        <v>4.9000000000000004</v>
      </c>
      <c r="F564" s="355"/>
      <c r="G564" s="2">
        <f t="shared" si="9"/>
        <v>35.600000000000009</v>
      </c>
    </row>
    <row r="565" spans="1:11">
      <c r="A565" s="325"/>
      <c r="B565" s="540"/>
      <c r="C565" s="540"/>
      <c r="D565" s="325" t="s">
        <v>18</v>
      </c>
      <c r="E565" s="355">
        <v>60</v>
      </c>
      <c r="F565" s="355"/>
      <c r="G565" s="2">
        <f t="shared" si="9"/>
        <v>95.600000000000009</v>
      </c>
    </row>
    <row r="566" spans="1:11">
      <c r="A566" s="325"/>
      <c r="B566" s="540"/>
      <c r="C566" s="540"/>
      <c r="D566" s="325" t="s">
        <v>19</v>
      </c>
      <c r="E566" s="355">
        <v>5</v>
      </c>
      <c r="F566" s="355"/>
      <c r="G566" s="2">
        <f t="shared" si="9"/>
        <v>100.60000000000001</v>
      </c>
    </row>
    <row r="567" spans="1:11">
      <c r="A567" s="325"/>
      <c r="B567" s="540"/>
      <c r="C567" s="540"/>
      <c r="D567" s="325" t="s">
        <v>377</v>
      </c>
      <c r="E567" s="355">
        <v>93</v>
      </c>
      <c r="F567" s="355"/>
      <c r="G567" s="2">
        <f t="shared" si="9"/>
        <v>193.60000000000002</v>
      </c>
    </row>
    <row r="568" spans="1:11">
      <c r="A568" s="325"/>
      <c r="B568" s="540"/>
      <c r="C568" s="540"/>
      <c r="D568" s="325" t="s">
        <v>160</v>
      </c>
      <c r="E568" s="355">
        <v>93</v>
      </c>
      <c r="F568" s="355"/>
      <c r="G568" s="2">
        <f t="shared" si="9"/>
        <v>286.60000000000002</v>
      </c>
    </row>
    <row r="569" spans="1:11">
      <c r="A569" s="351">
        <v>44651</v>
      </c>
      <c r="B569" s="540" t="s">
        <v>124</v>
      </c>
      <c r="C569" s="540" t="s">
        <v>23</v>
      </c>
      <c r="D569" s="325" t="s">
        <v>18</v>
      </c>
      <c r="E569" s="355"/>
      <c r="F569" s="355">
        <v>60</v>
      </c>
      <c r="G569" s="2">
        <f t="shared" ref="G569:G632" si="10">+G568+E569-F569</f>
        <v>226.60000000000002</v>
      </c>
    </row>
    <row r="570" spans="1:11">
      <c r="A570" s="351">
        <v>44651</v>
      </c>
      <c r="B570" s="540" t="s">
        <v>124</v>
      </c>
      <c r="C570" s="540" t="s">
        <v>23</v>
      </c>
      <c r="D570" s="325" t="s">
        <v>19</v>
      </c>
      <c r="E570" s="355"/>
      <c r="F570" s="355">
        <v>5</v>
      </c>
      <c r="G570" s="2">
        <f t="shared" si="10"/>
        <v>221.60000000000002</v>
      </c>
    </row>
    <row r="571" spans="1:11">
      <c r="A571" s="351">
        <v>44714</v>
      </c>
      <c r="B571" s="540">
        <v>24949</v>
      </c>
      <c r="C571" s="540" t="s">
        <v>23</v>
      </c>
      <c r="D571" s="325" t="s">
        <v>16</v>
      </c>
      <c r="E571" s="355"/>
      <c r="F571" s="355">
        <v>30.7</v>
      </c>
      <c r="G571" s="2">
        <f t="shared" si="10"/>
        <v>190.90000000000003</v>
      </c>
    </row>
    <row r="572" spans="1:11">
      <c r="A572" s="351">
        <v>44714</v>
      </c>
      <c r="B572" s="540">
        <v>24949</v>
      </c>
      <c r="C572" s="540" t="s">
        <v>23</v>
      </c>
      <c r="D572" s="325" t="s">
        <v>17</v>
      </c>
      <c r="E572" s="355"/>
      <c r="F572" s="355">
        <v>4.9000000000000004</v>
      </c>
      <c r="G572" s="2">
        <f t="shared" si="10"/>
        <v>186.00000000000003</v>
      </c>
    </row>
    <row r="573" spans="1:11">
      <c r="A573" s="325"/>
      <c r="B573" s="540" t="s">
        <v>12</v>
      </c>
      <c r="C573" s="540"/>
      <c r="D573" s="325" t="s">
        <v>21</v>
      </c>
      <c r="E573" s="355"/>
      <c r="F573" s="355">
        <v>46.5</v>
      </c>
      <c r="G573" s="2">
        <f t="shared" si="10"/>
        <v>139.50000000000003</v>
      </c>
    </row>
    <row r="574" spans="1:11">
      <c r="A574" s="325"/>
      <c r="B574" s="540" t="s">
        <v>12</v>
      </c>
      <c r="C574" s="540"/>
      <c r="D574" s="325" t="s">
        <v>21</v>
      </c>
      <c r="E574" s="355"/>
      <c r="F574" s="355">
        <v>46.5</v>
      </c>
      <c r="G574" s="2">
        <f t="shared" si="10"/>
        <v>93.000000000000028</v>
      </c>
    </row>
    <row r="575" spans="1:11">
      <c r="A575" s="351">
        <v>45511</v>
      </c>
      <c r="B575" s="540">
        <v>29512</v>
      </c>
      <c r="C575" s="540" t="s">
        <v>23</v>
      </c>
      <c r="D575" s="325" t="s">
        <v>21</v>
      </c>
      <c r="E575" s="355"/>
      <c r="F575" s="355">
        <v>46.5</v>
      </c>
      <c r="G575" s="2">
        <f t="shared" si="10"/>
        <v>46.500000000000028</v>
      </c>
    </row>
    <row r="576" spans="1:11">
      <c r="A576" s="351">
        <v>45511</v>
      </c>
      <c r="B576" s="540">
        <v>29512</v>
      </c>
      <c r="C576" s="540" t="s">
        <v>23</v>
      </c>
      <c r="D576" s="325" t="s">
        <v>21</v>
      </c>
      <c r="E576" s="355"/>
      <c r="F576" s="355">
        <v>46.5</v>
      </c>
      <c r="G576" s="2">
        <f t="shared" si="10"/>
        <v>0</v>
      </c>
      <c r="I576" s="525"/>
      <c r="K576" s="2"/>
    </row>
    <row r="577" spans="1:11">
      <c r="A577" s="350">
        <v>44681</v>
      </c>
      <c r="B577" s="354" t="s">
        <v>14</v>
      </c>
      <c r="C577" s="354" t="s">
        <v>24</v>
      </c>
      <c r="D577" s="325" t="s">
        <v>16</v>
      </c>
      <c r="E577" s="355">
        <v>31</v>
      </c>
      <c r="F577" s="355"/>
      <c r="G577" s="2">
        <f t="shared" si="10"/>
        <v>31</v>
      </c>
      <c r="K577" s="2"/>
    </row>
    <row r="578" spans="1:11">
      <c r="A578" s="325"/>
      <c r="B578" s="354"/>
      <c r="C578" s="540"/>
      <c r="D578" s="325" t="s">
        <v>17</v>
      </c>
      <c r="E578" s="355">
        <v>10.9</v>
      </c>
      <c r="F578" s="355"/>
      <c r="G578" s="2">
        <f t="shared" si="10"/>
        <v>41.9</v>
      </c>
      <c r="I578" s="525"/>
      <c r="K578" s="2"/>
    </row>
    <row r="579" spans="1:11">
      <c r="A579" s="325"/>
      <c r="B579" s="540"/>
      <c r="C579" s="540"/>
      <c r="D579" s="325" t="s">
        <v>18</v>
      </c>
      <c r="E579" s="355">
        <v>60</v>
      </c>
      <c r="F579" s="355"/>
      <c r="G579" s="2">
        <f t="shared" si="10"/>
        <v>101.9</v>
      </c>
      <c r="I579" s="526"/>
      <c r="K579" s="2"/>
    </row>
    <row r="580" spans="1:11">
      <c r="A580" s="325"/>
      <c r="B580" s="540"/>
      <c r="C580" s="540"/>
      <c r="D580" s="325" t="s">
        <v>19</v>
      </c>
      <c r="E580" s="355">
        <v>5</v>
      </c>
      <c r="F580" s="355"/>
      <c r="G580" s="2">
        <f t="shared" si="10"/>
        <v>106.9</v>
      </c>
      <c r="I580" s="526"/>
      <c r="K580" s="2"/>
    </row>
    <row r="581" spans="1:11">
      <c r="A581" s="325"/>
      <c r="B581" s="540"/>
      <c r="C581" s="540"/>
      <c r="D581" s="325" t="s">
        <v>36</v>
      </c>
      <c r="E581" s="355">
        <v>30</v>
      </c>
      <c r="F581" s="355"/>
      <c r="G581" s="2">
        <f t="shared" si="10"/>
        <v>136.9</v>
      </c>
      <c r="I581" s="526"/>
      <c r="K581" s="2"/>
    </row>
    <row r="582" spans="1:11">
      <c r="A582" s="325"/>
      <c r="B582" s="540"/>
      <c r="C582" s="540"/>
      <c r="D582" s="325" t="s">
        <v>37</v>
      </c>
      <c r="E582" s="355">
        <v>30</v>
      </c>
      <c r="F582" s="355"/>
      <c r="G582" s="2">
        <f t="shared" si="10"/>
        <v>166.9</v>
      </c>
      <c r="I582" s="525"/>
      <c r="K582" s="2"/>
    </row>
    <row r="583" spans="1:11">
      <c r="A583" s="351">
        <v>44681</v>
      </c>
      <c r="B583" s="540" t="s">
        <v>125</v>
      </c>
      <c r="C583" s="540" t="s">
        <v>24</v>
      </c>
      <c r="D583" s="325" t="s">
        <v>18</v>
      </c>
      <c r="E583" s="355"/>
      <c r="F583" s="355">
        <v>60</v>
      </c>
      <c r="G583" s="2">
        <f t="shared" si="10"/>
        <v>106.9</v>
      </c>
      <c r="I583" s="526"/>
      <c r="K583" s="2"/>
    </row>
    <row r="584" spans="1:11">
      <c r="A584" s="351">
        <v>44681</v>
      </c>
      <c r="B584" s="540" t="s">
        <v>125</v>
      </c>
      <c r="C584" s="540" t="s">
        <v>24</v>
      </c>
      <c r="D584" s="325" t="s">
        <v>19</v>
      </c>
      <c r="E584" s="355"/>
      <c r="F584" s="355">
        <v>5</v>
      </c>
      <c r="G584" s="2">
        <f t="shared" si="10"/>
        <v>101.9</v>
      </c>
    </row>
    <row r="585" spans="1:11">
      <c r="A585" s="351">
        <v>44714</v>
      </c>
      <c r="B585" s="540">
        <v>24949</v>
      </c>
      <c r="C585" s="540" t="s">
        <v>24</v>
      </c>
      <c r="D585" s="325" t="s">
        <v>16</v>
      </c>
      <c r="E585" s="355"/>
      <c r="F585" s="355">
        <v>31</v>
      </c>
      <c r="G585" s="2">
        <f t="shared" si="10"/>
        <v>70.900000000000006</v>
      </c>
    </row>
    <row r="586" spans="1:11">
      <c r="A586" s="351">
        <v>44714</v>
      </c>
      <c r="B586" s="540">
        <v>24949</v>
      </c>
      <c r="C586" s="540" t="s">
        <v>24</v>
      </c>
      <c r="D586" s="325" t="s">
        <v>17</v>
      </c>
      <c r="E586" s="355"/>
      <c r="F586" s="355">
        <v>10.9</v>
      </c>
      <c r="G586" s="2">
        <f t="shared" si="10"/>
        <v>60.000000000000007</v>
      </c>
    </row>
    <row r="587" spans="1:11">
      <c r="A587" s="351">
        <v>44714</v>
      </c>
      <c r="B587" s="540">
        <v>24949</v>
      </c>
      <c r="C587" s="540" t="s">
        <v>24</v>
      </c>
      <c r="D587" s="325" t="s">
        <v>36</v>
      </c>
      <c r="E587" s="355"/>
      <c r="F587" s="355">
        <v>30</v>
      </c>
      <c r="G587" s="2">
        <f t="shared" si="10"/>
        <v>30.000000000000007</v>
      </c>
    </row>
    <row r="588" spans="1:11">
      <c r="A588" s="351">
        <v>44714</v>
      </c>
      <c r="B588" s="540">
        <v>24949</v>
      </c>
      <c r="C588" s="540" t="s">
        <v>24</v>
      </c>
      <c r="D588" s="325" t="s">
        <v>37</v>
      </c>
      <c r="E588" s="355"/>
      <c r="F588" s="355">
        <v>30</v>
      </c>
      <c r="G588" s="2">
        <f t="shared" si="10"/>
        <v>0</v>
      </c>
    </row>
    <row r="589" spans="1:11">
      <c r="A589" s="350">
        <v>44712</v>
      </c>
      <c r="B589" s="354" t="s">
        <v>14</v>
      </c>
      <c r="C589" s="354" t="s">
        <v>25</v>
      </c>
      <c r="D589" s="352" t="s">
        <v>236</v>
      </c>
      <c r="E589" s="357">
        <v>160</v>
      </c>
      <c r="F589" s="355"/>
      <c r="G589" s="2">
        <f t="shared" si="10"/>
        <v>160</v>
      </c>
    </row>
    <row r="590" spans="1:11">
      <c r="A590" s="347"/>
      <c r="B590" s="354"/>
      <c r="C590" s="354"/>
      <c r="D590" s="325" t="s">
        <v>16</v>
      </c>
      <c r="E590" s="355">
        <v>29.7</v>
      </c>
      <c r="F590" s="355"/>
      <c r="G590" s="2">
        <f t="shared" si="10"/>
        <v>189.7</v>
      </c>
    </row>
    <row r="591" spans="1:11">
      <c r="A591" s="325"/>
      <c r="B591" s="540"/>
      <c r="C591" s="540"/>
      <c r="D591" s="325" t="s">
        <v>17</v>
      </c>
      <c r="E591" s="355">
        <v>12.2</v>
      </c>
      <c r="F591" s="355"/>
      <c r="G591" s="2">
        <f t="shared" si="10"/>
        <v>201.89999999999998</v>
      </c>
    </row>
    <row r="592" spans="1:11">
      <c r="A592" s="325"/>
      <c r="B592" s="540"/>
      <c r="C592" s="540"/>
      <c r="D592" s="325" t="s">
        <v>18</v>
      </c>
      <c r="E592" s="355">
        <v>60</v>
      </c>
      <c r="F592" s="355"/>
      <c r="G592" s="2">
        <f t="shared" si="10"/>
        <v>261.89999999999998</v>
      </c>
    </row>
    <row r="593" spans="1:12">
      <c r="A593" s="325"/>
      <c r="B593" s="540"/>
      <c r="C593" s="540"/>
      <c r="D593" s="325" t="s">
        <v>19</v>
      </c>
      <c r="E593" s="355">
        <v>5</v>
      </c>
      <c r="F593" s="355"/>
      <c r="G593" s="2">
        <f t="shared" si="10"/>
        <v>266.89999999999998</v>
      </c>
    </row>
    <row r="594" spans="1:12">
      <c r="A594" s="351">
        <v>44712</v>
      </c>
      <c r="B594" s="540" t="s">
        <v>128</v>
      </c>
      <c r="C594" s="540" t="s">
        <v>25</v>
      </c>
      <c r="D594" s="325" t="s">
        <v>18</v>
      </c>
      <c r="E594" s="355"/>
      <c r="F594" s="355">
        <v>60</v>
      </c>
      <c r="G594" s="2">
        <f t="shared" si="10"/>
        <v>206.89999999999998</v>
      </c>
    </row>
    <row r="595" spans="1:12">
      <c r="A595" s="351">
        <v>44712</v>
      </c>
      <c r="B595" s="540" t="s">
        <v>128</v>
      </c>
      <c r="C595" s="540" t="s">
        <v>25</v>
      </c>
      <c r="D595" s="325" t="s">
        <v>19</v>
      </c>
      <c r="E595" s="355"/>
      <c r="F595" s="355">
        <v>5</v>
      </c>
      <c r="G595" s="2">
        <f t="shared" si="10"/>
        <v>201.89999999999998</v>
      </c>
    </row>
    <row r="596" spans="1:12">
      <c r="A596" s="351">
        <v>44811</v>
      </c>
      <c r="B596" s="540" t="s">
        <v>639</v>
      </c>
      <c r="C596" s="540" t="s">
        <v>25</v>
      </c>
      <c r="D596" s="325" t="s">
        <v>16</v>
      </c>
      <c r="E596" s="355"/>
      <c r="F596" s="355">
        <v>29.7</v>
      </c>
      <c r="G596" s="2">
        <f t="shared" si="10"/>
        <v>172.2</v>
      </c>
    </row>
    <row r="597" spans="1:12">
      <c r="A597" s="351">
        <v>44811</v>
      </c>
      <c r="B597" s="540" t="s">
        <v>640</v>
      </c>
      <c r="C597" s="540" t="s">
        <v>25</v>
      </c>
      <c r="D597" s="325" t="s">
        <v>17</v>
      </c>
      <c r="E597" s="355"/>
      <c r="F597" s="355">
        <v>12.2</v>
      </c>
      <c r="G597" s="2">
        <f t="shared" si="10"/>
        <v>160</v>
      </c>
    </row>
    <row r="598" spans="1:12">
      <c r="A598" s="325"/>
      <c r="B598" s="540" t="s">
        <v>12</v>
      </c>
      <c r="C598" s="540"/>
      <c r="D598" s="352" t="s">
        <v>236</v>
      </c>
      <c r="E598" s="355"/>
      <c r="F598" s="355">
        <v>80</v>
      </c>
      <c r="G598" s="2">
        <f t="shared" si="10"/>
        <v>80</v>
      </c>
    </row>
    <row r="599" spans="1:12">
      <c r="A599" s="351">
        <v>45511</v>
      </c>
      <c r="B599" s="540">
        <v>29512</v>
      </c>
      <c r="C599" s="540" t="s">
        <v>25</v>
      </c>
      <c r="D599" s="352" t="s">
        <v>236</v>
      </c>
      <c r="E599" s="355"/>
      <c r="F599" s="355">
        <v>80</v>
      </c>
      <c r="G599" s="2">
        <f t="shared" si="10"/>
        <v>0</v>
      </c>
    </row>
    <row r="600" spans="1:12">
      <c r="A600" s="350">
        <v>44742</v>
      </c>
      <c r="B600" s="354" t="s">
        <v>14</v>
      </c>
      <c r="C600" s="354" t="s">
        <v>26</v>
      </c>
      <c r="D600" s="325" t="s">
        <v>16</v>
      </c>
      <c r="E600" s="355">
        <v>28.7</v>
      </c>
      <c r="F600" s="355"/>
      <c r="G600" s="2">
        <f t="shared" si="10"/>
        <v>28.7</v>
      </c>
    </row>
    <row r="601" spans="1:12">
      <c r="A601" s="325"/>
      <c r="B601" s="540"/>
      <c r="C601" s="540"/>
      <c r="D601" s="325" t="s">
        <v>17</v>
      </c>
      <c r="E601" s="355">
        <v>9.4</v>
      </c>
      <c r="F601" s="355"/>
      <c r="G601" s="2">
        <f t="shared" si="10"/>
        <v>38.1</v>
      </c>
    </row>
    <row r="602" spans="1:12">
      <c r="A602" s="325"/>
      <c r="B602" s="540"/>
      <c r="C602" s="540"/>
      <c r="D602" s="325" t="s">
        <v>18</v>
      </c>
      <c r="E602" s="355">
        <v>60</v>
      </c>
      <c r="F602" s="355"/>
      <c r="G602" s="2">
        <f t="shared" si="10"/>
        <v>98.1</v>
      </c>
    </row>
    <row r="603" spans="1:12">
      <c r="A603" s="325"/>
      <c r="B603" s="540"/>
      <c r="C603" s="540"/>
      <c r="D603" s="325" t="s">
        <v>19</v>
      </c>
      <c r="E603" s="355">
        <v>5</v>
      </c>
      <c r="F603" s="355"/>
      <c r="G603" s="2">
        <f t="shared" si="10"/>
        <v>103.1</v>
      </c>
    </row>
    <row r="604" spans="1:12">
      <c r="A604" s="351">
        <v>44742</v>
      </c>
      <c r="B604" s="540" t="s">
        <v>129</v>
      </c>
      <c r="C604" s="540" t="s">
        <v>26</v>
      </c>
      <c r="D604" s="325" t="s">
        <v>18</v>
      </c>
      <c r="E604" s="355"/>
      <c r="F604" s="355">
        <v>60</v>
      </c>
      <c r="G604" s="2">
        <f t="shared" si="10"/>
        <v>43.099999999999994</v>
      </c>
    </row>
    <row r="605" spans="1:12">
      <c r="A605" s="351">
        <v>44742</v>
      </c>
      <c r="B605" s="540" t="s">
        <v>129</v>
      </c>
      <c r="C605" s="540" t="s">
        <v>26</v>
      </c>
      <c r="D605" s="325" t="s">
        <v>19</v>
      </c>
      <c r="E605" s="355"/>
      <c r="F605" s="355">
        <v>5</v>
      </c>
      <c r="G605" s="2">
        <f t="shared" si="10"/>
        <v>38.099999999999994</v>
      </c>
    </row>
    <row r="606" spans="1:12">
      <c r="A606" s="351">
        <v>44811</v>
      </c>
      <c r="B606" s="540" t="s">
        <v>639</v>
      </c>
      <c r="C606" s="540" t="s">
        <v>26</v>
      </c>
      <c r="D606" s="325" t="s">
        <v>16</v>
      </c>
      <c r="E606" s="355"/>
      <c r="F606" s="355">
        <v>28.7</v>
      </c>
      <c r="G606" s="2">
        <f t="shared" si="10"/>
        <v>9.399999999999995</v>
      </c>
      <c r="I606" s="525"/>
      <c r="L606" s="328"/>
    </row>
    <row r="607" spans="1:12">
      <c r="A607" s="351">
        <v>44811</v>
      </c>
      <c r="B607" s="540" t="s">
        <v>640</v>
      </c>
      <c r="C607" s="540" t="s">
        <v>26</v>
      </c>
      <c r="D607" s="325" t="s">
        <v>17</v>
      </c>
      <c r="E607" s="355"/>
      <c r="F607" s="355">
        <v>9.4</v>
      </c>
      <c r="G607" s="2">
        <f t="shared" si="10"/>
        <v>0</v>
      </c>
      <c r="L607" s="328"/>
    </row>
    <row r="608" spans="1:12">
      <c r="A608" s="350">
        <v>44773</v>
      </c>
      <c r="B608" s="354" t="s">
        <v>14</v>
      </c>
      <c r="C608" s="354" t="s">
        <v>27</v>
      </c>
      <c r="D608" s="325" t="s">
        <v>16</v>
      </c>
      <c r="E608" s="355">
        <v>28.6</v>
      </c>
      <c r="F608" s="355"/>
      <c r="G608" s="2">
        <f t="shared" si="10"/>
        <v>28.6</v>
      </c>
      <c r="I608" s="525"/>
      <c r="L608" s="328"/>
    </row>
    <row r="609" spans="1:12">
      <c r="A609" s="325"/>
      <c r="B609" s="540"/>
      <c r="C609" s="540"/>
      <c r="D609" s="325" t="s">
        <v>17</v>
      </c>
      <c r="E609" s="355">
        <v>7.4</v>
      </c>
      <c r="F609" s="355"/>
      <c r="G609" s="2">
        <f t="shared" si="10"/>
        <v>36</v>
      </c>
      <c r="I609" s="5"/>
      <c r="L609" s="328"/>
    </row>
    <row r="610" spans="1:12">
      <c r="A610" s="325"/>
      <c r="B610" s="540"/>
      <c r="C610" s="540"/>
      <c r="D610" s="325" t="s">
        <v>18</v>
      </c>
      <c r="E610" s="356">
        <v>60</v>
      </c>
      <c r="F610" s="355"/>
      <c r="G610" s="2">
        <f t="shared" si="10"/>
        <v>96</v>
      </c>
      <c r="I610" s="525"/>
      <c r="L610" s="328"/>
    </row>
    <row r="611" spans="1:12">
      <c r="A611" s="325"/>
      <c r="B611" s="540"/>
      <c r="C611" s="540"/>
      <c r="D611" s="325" t="s">
        <v>19</v>
      </c>
      <c r="E611" s="356">
        <v>5</v>
      </c>
      <c r="F611" s="355"/>
      <c r="G611" s="2">
        <f t="shared" si="10"/>
        <v>101</v>
      </c>
      <c r="L611" s="328"/>
    </row>
    <row r="612" spans="1:12">
      <c r="A612" s="351">
        <v>44773</v>
      </c>
      <c r="B612" s="540" t="s">
        <v>115</v>
      </c>
      <c r="C612" s="540" t="s">
        <v>27</v>
      </c>
      <c r="D612" s="325" t="s">
        <v>18</v>
      </c>
      <c r="E612" s="355"/>
      <c r="F612" s="356">
        <v>60</v>
      </c>
      <c r="G612" s="2">
        <f t="shared" si="10"/>
        <v>41</v>
      </c>
      <c r="I612" s="525"/>
      <c r="L612" s="328"/>
    </row>
    <row r="613" spans="1:12">
      <c r="A613" s="351">
        <v>44773</v>
      </c>
      <c r="B613" s="540" t="s">
        <v>115</v>
      </c>
      <c r="C613" s="540" t="s">
        <v>27</v>
      </c>
      <c r="D613" s="325" t="s">
        <v>19</v>
      </c>
      <c r="E613" s="355"/>
      <c r="F613" s="356">
        <v>5</v>
      </c>
      <c r="G613" s="2">
        <f t="shared" si="10"/>
        <v>36</v>
      </c>
      <c r="I613" s="5"/>
      <c r="L613" s="328"/>
    </row>
    <row r="614" spans="1:12">
      <c r="A614" s="351">
        <v>44811</v>
      </c>
      <c r="B614" s="540" t="s">
        <v>639</v>
      </c>
      <c r="C614" s="540" t="s">
        <v>27</v>
      </c>
      <c r="D614" s="325" t="s">
        <v>16</v>
      </c>
      <c r="E614" s="355"/>
      <c r="F614" s="355">
        <v>28.6</v>
      </c>
      <c r="G614" s="2">
        <f t="shared" si="10"/>
        <v>7.3999999999999986</v>
      </c>
      <c r="I614" s="525"/>
      <c r="L614" s="328"/>
    </row>
    <row r="615" spans="1:12">
      <c r="A615" s="351">
        <v>44811</v>
      </c>
      <c r="B615" s="540" t="s">
        <v>640</v>
      </c>
      <c r="C615" s="540" t="s">
        <v>27</v>
      </c>
      <c r="D615" s="325" t="s">
        <v>17</v>
      </c>
      <c r="E615" s="355"/>
      <c r="F615" s="355">
        <v>7.4</v>
      </c>
      <c r="G615" s="2">
        <f t="shared" si="10"/>
        <v>0</v>
      </c>
      <c r="L615" s="328"/>
    </row>
    <row r="616" spans="1:12">
      <c r="A616" s="350">
        <v>44804</v>
      </c>
      <c r="B616" s="354" t="s">
        <v>14</v>
      </c>
      <c r="C616" s="354" t="s">
        <v>28</v>
      </c>
      <c r="D616" s="325" t="s">
        <v>16</v>
      </c>
      <c r="E616" s="355">
        <v>28.8</v>
      </c>
      <c r="F616" s="355"/>
      <c r="G616" s="2">
        <f t="shared" si="10"/>
        <v>28.8</v>
      </c>
      <c r="I616" s="525"/>
      <c r="L616" s="328"/>
    </row>
    <row r="617" spans="1:12">
      <c r="A617" s="325"/>
      <c r="B617" s="540"/>
      <c r="C617" s="540"/>
      <c r="D617" s="325" t="s">
        <v>17</v>
      </c>
      <c r="E617" s="355">
        <v>11.9</v>
      </c>
      <c r="F617" s="355"/>
      <c r="G617" s="2">
        <f t="shared" si="10"/>
        <v>40.700000000000003</v>
      </c>
      <c r="L617" s="328"/>
    </row>
    <row r="618" spans="1:12">
      <c r="A618" s="325"/>
      <c r="B618" s="540"/>
      <c r="C618" s="540"/>
      <c r="D618" s="325" t="s">
        <v>18</v>
      </c>
      <c r="E618" s="355">
        <v>60</v>
      </c>
      <c r="F618" s="355"/>
      <c r="G618" s="2">
        <f t="shared" si="10"/>
        <v>100.7</v>
      </c>
      <c r="I618" s="525"/>
      <c r="L618" s="328"/>
    </row>
    <row r="619" spans="1:12">
      <c r="A619" s="325"/>
      <c r="B619" s="540"/>
      <c r="C619" s="540"/>
      <c r="D619" s="325" t="s">
        <v>19</v>
      </c>
      <c r="E619" s="355">
        <v>5</v>
      </c>
      <c r="F619" s="355"/>
      <c r="G619" s="2">
        <f t="shared" si="10"/>
        <v>105.7</v>
      </c>
      <c r="L619" s="328"/>
    </row>
    <row r="620" spans="1:12">
      <c r="A620" s="325"/>
      <c r="B620" s="540"/>
      <c r="C620" s="540"/>
      <c r="D620" s="325" t="s">
        <v>166</v>
      </c>
      <c r="E620" s="355">
        <v>102.5</v>
      </c>
      <c r="F620" s="355"/>
      <c r="G620" s="2">
        <f t="shared" si="10"/>
        <v>208.2</v>
      </c>
      <c r="I620" s="525"/>
      <c r="L620" s="328"/>
    </row>
    <row r="621" spans="1:12">
      <c r="A621" s="325"/>
      <c r="B621" s="540"/>
      <c r="C621" s="540"/>
      <c r="D621" s="325" t="s">
        <v>167</v>
      </c>
      <c r="E621" s="355">
        <v>102.5</v>
      </c>
      <c r="F621" s="355"/>
      <c r="G621" s="2">
        <f t="shared" si="10"/>
        <v>310.7</v>
      </c>
      <c r="I621" s="5"/>
      <c r="L621" s="328"/>
    </row>
    <row r="622" spans="1:12">
      <c r="A622" s="351">
        <v>44804</v>
      </c>
      <c r="B622" s="540" t="s">
        <v>116</v>
      </c>
      <c r="C622" s="540" t="s">
        <v>28</v>
      </c>
      <c r="D622" s="325" t="s">
        <v>18</v>
      </c>
      <c r="E622" s="355"/>
      <c r="F622" s="355">
        <v>60</v>
      </c>
      <c r="G622" s="2">
        <f t="shared" si="10"/>
        <v>250.7</v>
      </c>
      <c r="I622" s="525"/>
      <c r="L622" s="328"/>
    </row>
    <row r="623" spans="1:12">
      <c r="A623" s="351">
        <v>44804</v>
      </c>
      <c r="B623" s="540" t="s">
        <v>116</v>
      </c>
      <c r="C623" s="540" t="s">
        <v>28</v>
      </c>
      <c r="D623" s="325" t="s">
        <v>19</v>
      </c>
      <c r="E623" s="355"/>
      <c r="F623" s="355">
        <v>5</v>
      </c>
      <c r="G623" s="2">
        <f t="shared" si="10"/>
        <v>245.7</v>
      </c>
      <c r="L623" s="328"/>
    </row>
    <row r="624" spans="1:12">
      <c r="A624" s="351">
        <v>44897</v>
      </c>
      <c r="B624" s="540" t="s">
        <v>641</v>
      </c>
      <c r="C624" s="540" t="s">
        <v>28</v>
      </c>
      <c r="D624" s="325" t="s">
        <v>16</v>
      </c>
      <c r="E624" s="355"/>
      <c r="F624" s="355">
        <v>28.8</v>
      </c>
      <c r="G624" s="2">
        <f t="shared" si="10"/>
        <v>216.89999999999998</v>
      </c>
      <c r="I624" s="525"/>
      <c r="L624" s="328"/>
    </row>
    <row r="625" spans="1:12">
      <c r="A625" s="351">
        <v>44897</v>
      </c>
      <c r="B625" s="540" t="s">
        <v>641</v>
      </c>
      <c r="C625" s="540" t="s">
        <v>28</v>
      </c>
      <c r="D625" s="325" t="s">
        <v>17</v>
      </c>
      <c r="E625" s="355"/>
      <c r="F625" s="355">
        <v>11.9</v>
      </c>
      <c r="G625" s="2">
        <f t="shared" si="10"/>
        <v>204.99999999999997</v>
      </c>
      <c r="I625" s="525"/>
      <c r="L625" s="328"/>
    </row>
    <row r="626" spans="1:12">
      <c r="A626" s="325"/>
      <c r="B626" s="540" t="s">
        <v>12</v>
      </c>
      <c r="C626" s="540"/>
      <c r="D626" s="325" t="s">
        <v>21</v>
      </c>
      <c r="E626" s="355"/>
      <c r="F626" s="355">
        <v>51.25</v>
      </c>
      <c r="G626" s="2">
        <f t="shared" si="10"/>
        <v>153.74999999999997</v>
      </c>
      <c r="L626" s="328"/>
    </row>
    <row r="627" spans="1:12">
      <c r="A627" s="325"/>
      <c r="B627" s="540" t="s">
        <v>12</v>
      </c>
      <c r="C627" s="540"/>
      <c r="D627" s="325" t="s">
        <v>21</v>
      </c>
      <c r="E627" s="355"/>
      <c r="F627" s="355">
        <v>51.25</v>
      </c>
      <c r="G627" s="2">
        <f t="shared" si="10"/>
        <v>102.49999999999997</v>
      </c>
      <c r="I627" s="525"/>
      <c r="L627" s="328"/>
    </row>
    <row r="628" spans="1:12">
      <c r="A628" s="351">
        <v>45511</v>
      </c>
      <c r="B628" s="540">
        <v>29512</v>
      </c>
      <c r="C628" s="540" t="s">
        <v>23</v>
      </c>
      <c r="D628" s="325" t="s">
        <v>21</v>
      </c>
      <c r="E628" s="355"/>
      <c r="F628" s="355">
        <v>51.25</v>
      </c>
      <c r="G628" s="2">
        <f t="shared" si="10"/>
        <v>51.249999999999972</v>
      </c>
      <c r="L628" s="328"/>
    </row>
    <row r="629" spans="1:12">
      <c r="A629" s="351">
        <v>45511</v>
      </c>
      <c r="B629" s="540">
        <v>29512</v>
      </c>
      <c r="C629" s="540" t="s">
        <v>23</v>
      </c>
      <c r="D629" s="325" t="s">
        <v>21</v>
      </c>
      <c r="E629" s="355"/>
      <c r="F629" s="355">
        <v>51.25</v>
      </c>
      <c r="G629" s="2">
        <f t="shared" si="10"/>
        <v>0</v>
      </c>
      <c r="I629" s="525"/>
      <c r="L629" s="328"/>
    </row>
    <row r="630" spans="1:12">
      <c r="A630" s="350">
        <v>44834</v>
      </c>
      <c r="B630" s="354" t="s">
        <v>14</v>
      </c>
      <c r="C630" s="354" t="s">
        <v>53</v>
      </c>
      <c r="D630" s="325" t="s">
        <v>16</v>
      </c>
      <c r="E630" s="355">
        <v>25.5</v>
      </c>
      <c r="F630" s="355"/>
      <c r="G630" s="2">
        <f t="shared" si="10"/>
        <v>25.5</v>
      </c>
      <c r="I630" s="525"/>
      <c r="L630" s="328"/>
    </row>
    <row r="631" spans="1:12">
      <c r="A631" s="325"/>
      <c r="B631" s="540"/>
      <c r="C631" s="540"/>
      <c r="D631" s="325" t="s">
        <v>17</v>
      </c>
      <c r="E631" s="355">
        <v>7.6</v>
      </c>
      <c r="F631" s="355"/>
      <c r="G631" s="2">
        <f t="shared" si="10"/>
        <v>33.1</v>
      </c>
      <c r="I631" s="5"/>
      <c r="L631" s="328"/>
    </row>
    <row r="632" spans="1:12">
      <c r="A632" s="325"/>
      <c r="B632" s="540"/>
      <c r="C632" s="540"/>
      <c r="D632" s="325" t="s">
        <v>18</v>
      </c>
      <c r="E632" s="355">
        <v>60</v>
      </c>
      <c r="F632" s="355"/>
      <c r="G632" s="2">
        <f t="shared" si="10"/>
        <v>93.1</v>
      </c>
      <c r="I632" s="525"/>
      <c r="L632" s="328"/>
    </row>
    <row r="633" spans="1:12">
      <c r="A633" s="325"/>
      <c r="B633" s="540"/>
      <c r="C633" s="540"/>
      <c r="D633" s="325" t="s">
        <v>19</v>
      </c>
      <c r="E633" s="355">
        <v>5</v>
      </c>
      <c r="F633" s="355"/>
      <c r="G633" s="2">
        <f t="shared" ref="G633:G696" si="11">+G632+E633-F633</f>
        <v>98.1</v>
      </c>
      <c r="L633" s="328"/>
    </row>
    <row r="634" spans="1:12">
      <c r="A634" s="351">
        <v>44834</v>
      </c>
      <c r="B634" s="540" t="s">
        <v>117</v>
      </c>
      <c r="C634" s="540" t="s">
        <v>184</v>
      </c>
      <c r="D634" s="325" t="s">
        <v>18</v>
      </c>
      <c r="E634" s="355"/>
      <c r="F634" s="355">
        <v>40</v>
      </c>
      <c r="G634" s="2">
        <f t="shared" si="11"/>
        <v>58.099999999999994</v>
      </c>
      <c r="I634" s="525"/>
      <c r="L634" s="328"/>
    </row>
    <row r="635" spans="1:12">
      <c r="A635" s="351">
        <v>44846</v>
      </c>
      <c r="B635" s="540">
        <v>25614</v>
      </c>
      <c r="C635" s="540" t="s">
        <v>184</v>
      </c>
      <c r="D635" s="325" t="s">
        <v>18</v>
      </c>
      <c r="E635" s="355"/>
      <c r="F635" s="355">
        <v>20</v>
      </c>
      <c r="G635" s="2">
        <f t="shared" si="11"/>
        <v>38.099999999999994</v>
      </c>
      <c r="I635" s="525"/>
      <c r="L635" s="328"/>
    </row>
    <row r="636" spans="1:12">
      <c r="A636" s="351">
        <v>44846</v>
      </c>
      <c r="B636" s="540">
        <v>25614</v>
      </c>
      <c r="C636" s="540" t="s">
        <v>184</v>
      </c>
      <c r="D636" s="325" t="s">
        <v>19</v>
      </c>
      <c r="E636" s="355"/>
      <c r="F636" s="355">
        <v>5</v>
      </c>
      <c r="G636" s="2">
        <f t="shared" si="11"/>
        <v>33.099999999999994</v>
      </c>
      <c r="L636" s="328"/>
    </row>
    <row r="637" spans="1:12">
      <c r="A637" s="351">
        <v>44897</v>
      </c>
      <c r="B637" s="540" t="s">
        <v>641</v>
      </c>
      <c r="C637" s="540" t="s">
        <v>184</v>
      </c>
      <c r="D637" s="325" t="s">
        <v>16</v>
      </c>
      <c r="E637" s="355"/>
      <c r="F637" s="355">
        <v>25.5</v>
      </c>
      <c r="G637" s="2">
        <f t="shared" si="11"/>
        <v>7.5999999999999943</v>
      </c>
      <c r="I637" s="525"/>
      <c r="L637" s="328"/>
    </row>
    <row r="638" spans="1:12">
      <c r="A638" s="351">
        <v>44897</v>
      </c>
      <c r="B638" s="540" t="s">
        <v>641</v>
      </c>
      <c r="C638" s="540" t="s">
        <v>184</v>
      </c>
      <c r="D638" s="325" t="s">
        <v>17</v>
      </c>
      <c r="E638" s="355"/>
      <c r="F638" s="355">
        <v>7.6</v>
      </c>
      <c r="G638" s="2">
        <f t="shared" si="11"/>
        <v>0</v>
      </c>
      <c r="I638" s="525"/>
      <c r="L638" s="328"/>
    </row>
    <row r="639" spans="1:12">
      <c r="A639" s="350">
        <v>44865</v>
      </c>
      <c r="B639" s="354" t="s">
        <v>14</v>
      </c>
      <c r="C639" s="354" t="s">
        <v>30</v>
      </c>
      <c r="D639" s="325" t="s">
        <v>16</v>
      </c>
      <c r="E639" s="356">
        <v>25.4</v>
      </c>
      <c r="F639" s="355"/>
      <c r="G639" s="2">
        <f t="shared" si="11"/>
        <v>25.4</v>
      </c>
      <c r="I639" s="525"/>
      <c r="L639" s="328"/>
    </row>
    <row r="640" spans="1:12">
      <c r="A640" s="347"/>
      <c r="B640" s="354"/>
      <c r="C640" s="354"/>
      <c r="D640" s="325" t="s">
        <v>17</v>
      </c>
      <c r="E640" s="356">
        <v>8</v>
      </c>
      <c r="F640" s="355"/>
      <c r="G640" s="2">
        <f t="shared" si="11"/>
        <v>33.4</v>
      </c>
      <c r="I640" s="525"/>
      <c r="L640" s="328"/>
    </row>
    <row r="641" spans="1:12">
      <c r="A641" s="347"/>
      <c r="B641" s="354"/>
      <c r="C641" s="354"/>
      <c r="D641" s="325" t="s">
        <v>18</v>
      </c>
      <c r="E641" s="356">
        <v>60</v>
      </c>
      <c r="F641" s="355"/>
      <c r="G641" s="2">
        <f t="shared" si="11"/>
        <v>93.4</v>
      </c>
      <c r="L641" s="328"/>
    </row>
    <row r="642" spans="1:12">
      <c r="A642" s="347"/>
      <c r="B642" s="354"/>
      <c r="C642" s="354"/>
      <c r="D642" s="325" t="s">
        <v>19</v>
      </c>
      <c r="E642" s="356">
        <v>5</v>
      </c>
      <c r="F642" s="355"/>
      <c r="G642" s="2">
        <f t="shared" si="11"/>
        <v>98.4</v>
      </c>
      <c r="I642" s="525"/>
      <c r="L642" s="328"/>
    </row>
    <row r="643" spans="1:12">
      <c r="A643" s="351">
        <v>44865</v>
      </c>
      <c r="B643" s="540" t="s">
        <v>118</v>
      </c>
      <c r="C643" s="540" t="s">
        <v>30</v>
      </c>
      <c r="D643" s="325" t="s">
        <v>18</v>
      </c>
      <c r="E643" s="356"/>
      <c r="F643" s="356">
        <v>60</v>
      </c>
      <c r="G643" s="2">
        <f t="shared" si="11"/>
        <v>38.400000000000006</v>
      </c>
      <c r="L643" s="328"/>
    </row>
    <row r="644" spans="1:12">
      <c r="A644" s="351">
        <v>44865</v>
      </c>
      <c r="B644" s="540" t="s">
        <v>118</v>
      </c>
      <c r="C644" s="540" t="s">
        <v>30</v>
      </c>
      <c r="D644" s="325" t="s">
        <v>19</v>
      </c>
      <c r="E644" s="356"/>
      <c r="F644" s="356">
        <v>5</v>
      </c>
      <c r="G644" s="2">
        <f t="shared" si="11"/>
        <v>33.400000000000006</v>
      </c>
      <c r="I644" s="525"/>
      <c r="L644" s="328"/>
    </row>
    <row r="645" spans="1:12">
      <c r="A645" s="351">
        <v>44897</v>
      </c>
      <c r="B645" s="540" t="s">
        <v>641</v>
      </c>
      <c r="C645" s="540" t="s">
        <v>30</v>
      </c>
      <c r="D645" s="325" t="s">
        <v>16</v>
      </c>
      <c r="E645" s="356"/>
      <c r="F645" s="356">
        <v>25.4</v>
      </c>
      <c r="G645" s="2">
        <f t="shared" si="11"/>
        <v>8.0000000000000071</v>
      </c>
      <c r="I645" s="525"/>
      <c r="L645" s="328"/>
    </row>
    <row r="646" spans="1:12">
      <c r="A646" s="351">
        <v>44897</v>
      </c>
      <c r="B646" s="540" t="s">
        <v>641</v>
      </c>
      <c r="C646" s="540" t="s">
        <v>30</v>
      </c>
      <c r="D646" s="325" t="s">
        <v>17</v>
      </c>
      <c r="E646" s="356"/>
      <c r="F646" s="356">
        <v>8</v>
      </c>
      <c r="G646" s="2">
        <f t="shared" si="11"/>
        <v>0</v>
      </c>
      <c r="I646" s="525"/>
      <c r="L646" s="328"/>
    </row>
    <row r="647" spans="1:12">
      <c r="A647" s="350">
        <v>44895</v>
      </c>
      <c r="B647" s="354" t="s">
        <v>14</v>
      </c>
      <c r="C647" s="354" t="s">
        <v>33</v>
      </c>
      <c r="D647" s="325" t="s">
        <v>16</v>
      </c>
      <c r="E647" s="355">
        <v>28.4</v>
      </c>
      <c r="F647" s="355"/>
      <c r="G647" s="2">
        <f t="shared" si="11"/>
        <v>28.4</v>
      </c>
      <c r="L647" s="328"/>
    </row>
    <row r="648" spans="1:12">
      <c r="A648" s="325"/>
      <c r="B648" s="540"/>
      <c r="C648" s="540"/>
      <c r="D648" s="325" t="s">
        <v>17</v>
      </c>
      <c r="E648" s="355">
        <v>10.9</v>
      </c>
      <c r="F648" s="355"/>
      <c r="G648" s="2">
        <f t="shared" si="11"/>
        <v>39.299999999999997</v>
      </c>
      <c r="I648" s="525"/>
      <c r="L648" s="328"/>
    </row>
    <row r="649" spans="1:12">
      <c r="A649" s="325"/>
      <c r="B649" s="540"/>
      <c r="C649" s="540"/>
      <c r="D649" s="325" t="s">
        <v>18</v>
      </c>
      <c r="E649" s="355">
        <v>60</v>
      </c>
      <c r="F649" s="355"/>
      <c r="G649" s="2">
        <f t="shared" si="11"/>
        <v>99.3</v>
      </c>
      <c r="L649" s="328"/>
    </row>
    <row r="650" spans="1:12">
      <c r="A650" s="325"/>
      <c r="B650" s="540"/>
      <c r="C650" s="540"/>
      <c r="D650" s="325" t="s">
        <v>19</v>
      </c>
      <c r="E650" s="355">
        <v>5</v>
      </c>
      <c r="F650" s="355"/>
      <c r="G650" s="2">
        <f t="shared" si="11"/>
        <v>104.3</v>
      </c>
      <c r="I650" s="525"/>
      <c r="J650" s="67"/>
      <c r="L650" s="328"/>
    </row>
    <row r="651" spans="1:12">
      <c r="A651" s="351">
        <v>44895</v>
      </c>
      <c r="B651" s="540" t="s">
        <v>132</v>
      </c>
      <c r="C651" s="540" t="s">
        <v>33</v>
      </c>
      <c r="D651" s="325" t="s">
        <v>18</v>
      </c>
      <c r="E651" s="355"/>
      <c r="F651" s="355">
        <v>60</v>
      </c>
      <c r="G651" s="2">
        <f t="shared" si="11"/>
        <v>44.3</v>
      </c>
      <c r="J651" s="67"/>
      <c r="L651" s="328"/>
    </row>
    <row r="652" spans="1:12">
      <c r="A652" s="351">
        <v>44895</v>
      </c>
      <c r="B652" s="540" t="s">
        <v>132</v>
      </c>
      <c r="C652" s="540" t="s">
        <v>33</v>
      </c>
      <c r="D652" s="325" t="s">
        <v>19</v>
      </c>
      <c r="E652" s="355"/>
      <c r="F652" s="355">
        <v>5</v>
      </c>
      <c r="G652" s="2">
        <f t="shared" si="11"/>
        <v>39.299999999999997</v>
      </c>
      <c r="I652" s="525"/>
      <c r="L652" s="328"/>
    </row>
    <row r="653" spans="1:12">
      <c r="A653" s="351">
        <v>44985</v>
      </c>
      <c r="B653" s="540" t="s">
        <v>642</v>
      </c>
      <c r="C653" s="540" t="s">
        <v>33</v>
      </c>
      <c r="D653" s="325" t="s">
        <v>16</v>
      </c>
      <c r="E653" s="355"/>
      <c r="F653" s="355">
        <v>28.4</v>
      </c>
      <c r="G653" s="2">
        <f t="shared" si="11"/>
        <v>10.899999999999999</v>
      </c>
      <c r="L653" s="328"/>
    </row>
    <row r="654" spans="1:12">
      <c r="A654" s="351">
        <v>44985</v>
      </c>
      <c r="B654" s="540" t="s">
        <v>642</v>
      </c>
      <c r="C654" s="540" t="s">
        <v>33</v>
      </c>
      <c r="D654" s="325" t="s">
        <v>17</v>
      </c>
      <c r="E654" s="355"/>
      <c r="F654" s="355">
        <v>10.9</v>
      </c>
      <c r="G654" s="2">
        <f t="shared" si="11"/>
        <v>0</v>
      </c>
      <c r="L654" s="328"/>
    </row>
    <row r="655" spans="1:12">
      <c r="A655" s="350">
        <v>44926</v>
      </c>
      <c r="B655" s="354" t="s">
        <v>14</v>
      </c>
      <c r="C655" s="354" t="s">
        <v>34</v>
      </c>
      <c r="D655" s="325" t="s">
        <v>16</v>
      </c>
      <c r="E655" s="355">
        <v>32.5</v>
      </c>
      <c r="F655" s="355"/>
      <c r="G655" s="2">
        <f t="shared" si="11"/>
        <v>32.5</v>
      </c>
      <c r="L655" s="328"/>
    </row>
    <row r="656" spans="1:12">
      <c r="A656" s="325"/>
      <c r="B656" s="540"/>
      <c r="C656" s="540"/>
      <c r="D656" s="325" t="s">
        <v>17</v>
      </c>
      <c r="E656" s="355">
        <v>12.4</v>
      </c>
      <c r="F656" s="355"/>
      <c r="G656" s="2">
        <f t="shared" si="11"/>
        <v>44.9</v>
      </c>
      <c r="L656" s="328"/>
    </row>
    <row r="657" spans="1:12">
      <c r="A657" s="325"/>
      <c r="B657" s="540"/>
      <c r="C657" s="540"/>
      <c r="D657" s="325" t="s">
        <v>18</v>
      </c>
      <c r="E657" s="355">
        <v>60</v>
      </c>
      <c r="F657" s="355"/>
      <c r="G657" s="2">
        <f t="shared" si="11"/>
        <v>104.9</v>
      </c>
      <c r="L657" s="328"/>
    </row>
    <row r="658" spans="1:12">
      <c r="A658" s="325"/>
      <c r="B658" s="540"/>
      <c r="C658" s="540"/>
      <c r="D658" s="325" t="s">
        <v>19</v>
      </c>
      <c r="E658" s="355">
        <v>5</v>
      </c>
      <c r="F658" s="355"/>
      <c r="G658" s="2">
        <f t="shared" si="11"/>
        <v>109.9</v>
      </c>
    </row>
    <row r="659" spans="1:12">
      <c r="A659" s="351">
        <v>44926</v>
      </c>
      <c r="B659" s="540" t="s">
        <v>121</v>
      </c>
      <c r="C659" s="540" t="s">
        <v>34</v>
      </c>
      <c r="D659" s="325" t="s">
        <v>18</v>
      </c>
      <c r="E659" s="355"/>
      <c r="F659" s="355">
        <v>60</v>
      </c>
      <c r="G659" s="2">
        <f t="shared" si="11"/>
        <v>49.900000000000006</v>
      </c>
    </row>
    <row r="660" spans="1:12">
      <c r="A660" s="351">
        <v>44926</v>
      </c>
      <c r="B660" s="540" t="s">
        <v>121</v>
      </c>
      <c r="C660" s="540" t="s">
        <v>34</v>
      </c>
      <c r="D660" s="325" t="s">
        <v>19</v>
      </c>
      <c r="E660" s="355"/>
      <c r="F660" s="355">
        <v>5</v>
      </c>
      <c r="G660" s="2">
        <f t="shared" si="11"/>
        <v>44.900000000000006</v>
      </c>
    </row>
    <row r="661" spans="1:12">
      <c r="A661" s="351">
        <v>44985</v>
      </c>
      <c r="B661" s="540" t="s">
        <v>642</v>
      </c>
      <c r="C661" s="540" t="s">
        <v>34</v>
      </c>
      <c r="D661" s="325" t="s">
        <v>16</v>
      </c>
      <c r="E661" s="355"/>
      <c r="F661" s="355">
        <v>32.5</v>
      </c>
      <c r="G661" s="2">
        <f t="shared" si="11"/>
        <v>12.400000000000006</v>
      </c>
    </row>
    <row r="662" spans="1:12">
      <c r="A662" s="351">
        <v>44985</v>
      </c>
      <c r="B662" s="540" t="s">
        <v>642</v>
      </c>
      <c r="C662" s="540" t="s">
        <v>34</v>
      </c>
      <c r="D662" s="325" t="s">
        <v>17</v>
      </c>
      <c r="E662" s="355"/>
      <c r="F662" s="355">
        <v>12.4</v>
      </c>
      <c r="G662" s="2">
        <f t="shared" si="11"/>
        <v>0</v>
      </c>
    </row>
    <row r="663" spans="1:12">
      <c r="A663" s="350">
        <v>44957</v>
      </c>
      <c r="B663" s="354" t="s">
        <v>14</v>
      </c>
      <c r="C663" s="354" t="s">
        <v>15</v>
      </c>
      <c r="D663" s="325" t="s">
        <v>16</v>
      </c>
      <c r="E663" s="355">
        <v>29.4</v>
      </c>
      <c r="F663" s="355"/>
      <c r="G663" s="2">
        <f t="shared" si="11"/>
        <v>29.4</v>
      </c>
    </row>
    <row r="664" spans="1:12">
      <c r="A664" s="325"/>
      <c r="B664" s="540"/>
      <c r="C664" s="540"/>
      <c r="D664" s="325" t="s">
        <v>17</v>
      </c>
      <c r="E664" s="355">
        <v>12.1</v>
      </c>
      <c r="F664" s="355"/>
      <c r="G664" s="2">
        <f t="shared" si="11"/>
        <v>41.5</v>
      </c>
    </row>
    <row r="665" spans="1:12">
      <c r="A665" s="325"/>
      <c r="B665" s="540"/>
      <c r="C665" s="540"/>
      <c r="D665" s="325" t="s">
        <v>18</v>
      </c>
      <c r="E665" s="355">
        <v>60</v>
      </c>
      <c r="F665" s="355"/>
      <c r="G665" s="2">
        <f t="shared" si="11"/>
        <v>101.5</v>
      </c>
    </row>
    <row r="666" spans="1:12">
      <c r="A666" s="325"/>
      <c r="B666" s="540"/>
      <c r="C666" s="540"/>
      <c r="D666" s="325" t="s">
        <v>19</v>
      </c>
      <c r="E666" s="355">
        <v>5</v>
      </c>
      <c r="F666" s="355"/>
      <c r="G666" s="2">
        <f t="shared" si="11"/>
        <v>106.5</v>
      </c>
    </row>
    <row r="667" spans="1:12">
      <c r="A667" s="351">
        <v>44957</v>
      </c>
      <c r="B667" s="540" t="s">
        <v>119</v>
      </c>
      <c r="C667" s="540" t="s">
        <v>15</v>
      </c>
      <c r="D667" s="325" t="s">
        <v>18</v>
      </c>
      <c r="E667" s="355"/>
      <c r="F667" s="355">
        <v>60</v>
      </c>
      <c r="G667" s="2">
        <f t="shared" si="11"/>
        <v>46.5</v>
      </c>
    </row>
    <row r="668" spans="1:12">
      <c r="A668" s="351">
        <v>44957</v>
      </c>
      <c r="B668" s="540" t="s">
        <v>119</v>
      </c>
      <c r="C668" s="540" t="s">
        <v>15</v>
      </c>
      <c r="D668" s="325" t="s">
        <v>19</v>
      </c>
      <c r="E668" s="355"/>
      <c r="F668" s="355">
        <v>5</v>
      </c>
      <c r="G668" s="2">
        <f t="shared" si="11"/>
        <v>41.5</v>
      </c>
    </row>
    <row r="669" spans="1:12">
      <c r="A669" s="351">
        <v>45420</v>
      </c>
      <c r="B669" s="540">
        <v>28849</v>
      </c>
      <c r="C669" s="540" t="s">
        <v>15</v>
      </c>
      <c r="D669" s="325" t="s">
        <v>16</v>
      </c>
      <c r="E669" s="355"/>
      <c r="F669" s="355">
        <v>29.4</v>
      </c>
      <c r="G669" s="2">
        <f t="shared" si="11"/>
        <v>12.100000000000001</v>
      </c>
    </row>
    <row r="670" spans="1:12">
      <c r="A670" s="351">
        <v>45420</v>
      </c>
      <c r="B670" s="540">
        <v>28849</v>
      </c>
      <c r="C670" s="540" t="s">
        <v>15</v>
      </c>
      <c r="D670" s="325" t="s">
        <v>17</v>
      </c>
      <c r="E670" s="355"/>
      <c r="F670" s="355">
        <v>12.1</v>
      </c>
      <c r="G670" s="2">
        <f t="shared" si="11"/>
        <v>0</v>
      </c>
    </row>
    <row r="671" spans="1:12">
      <c r="A671" s="350">
        <v>44985</v>
      </c>
      <c r="B671" s="354" t="s">
        <v>14</v>
      </c>
      <c r="C671" s="354" t="s">
        <v>20</v>
      </c>
      <c r="D671" s="325" t="s">
        <v>16</v>
      </c>
      <c r="E671" s="355">
        <v>60.1</v>
      </c>
      <c r="F671" s="355"/>
      <c r="G671" s="2">
        <f t="shared" si="11"/>
        <v>60.1</v>
      </c>
    </row>
    <row r="672" spans="1:12">
      <c r="A672" s="325"/>
      <c r="B672" s="540"/>
      <c r="C672" s="540"/>
      <c r="D672" s="325" t="s">
        <v>17</v>
      </c>
      <c r="E672" s="355">
        <v>16.2</v>
      </c>
      <c r="F672" s="355"/>
      <c r="G672" s="2">
        <f t="shared" si="11"/>
        <v>76.3</v>
      </c>
    </row>
    <row r="673" spans="1:11">
      <c r="A673" s="325"/>
      <c r="B673" s="540"/>
      <c r="C673" s="540"/>
      <c r="D673" s="325" t="s">
        <v>18</v>
      </c>
      <c r="E673" s="355">
        <v>56</v>
      </c>
      <c r="F673" s="355"/>
      <c r="G673" s="2">
        <f t="shared" si="11"/>
        <v>132.30000000000001</v>
      </c>
    </row>
    <row r="674" spans="1:11">
      <c r="A674" s="325"/>
      <c r="B674" s="540"/>
      <c r="C674" s="540"/>
      <c r="D674" s="325" t="s">
        <v>19</v>
      </c>
      <c r="E674" s="355">
        <v>5</v>
      </c>
      <c r="F674" s="355"/>
      <c r="G674" s="2">
        <f t="shared" si="11"/>
        <v>137.30000000000001</v>
      </c>
    </row>
    <row r="675" spans="1:11">
      <c r="A675" s="351">
        <v>45420</v>
      </c>
      <c r="B675" s="540">
        <v>28849</v>
      </c>
      <c r="C675" s="540" t="s">
        <v>20</v>
      </c>
      <c r="D675" s="325" t="s">
        <v>16</v>
      </c>
      <c r="E675" s="355"/>
      <c r="F675" s="355">
        <v>60.1</v>
      </c>
      <c r="G675" s="2">
        <f t="shared" si="11"/>
        <v>77.200000000000017</v>
      </c>
    </row>
    <row r="676" spans="1:11">
      <c r="A676" s="351">
        <v>45420</v>
      </c>
      <c r="B676" s="540">
        <v>28849</v>
      </c>
      <c r="C676" s="540" t="s">
        <v>20</v>
      </c>
      <c r="D676" s="325" t="s">
        <v>17</v>
      </c>
      <c r="E676" s="355"/>
      <c r="F676" s="355">
        <v>16.2</v>
      </c>
      <c r="G676" s="2">
        <f t="shared" si="11"/>
        <v>61.000000000000014</v>
      </c>
    </row>
    <row r="677" spans="1:11">
      <c r="A677" s="351">
        <v>45511</v>
      </c>
      <c r="B677" s="540">
        <v>29513</v>
      </c>
      <c r="C677" s="540" t="s">
        <v>20</v>
      </c>
      <c r="D677" s="325" t="s">
        <v>18</v>
      </c>
      <c r="E677" s="355"/>
      <c r="F677" s="355">
        <v>56</v>
      </c>
      <c r="G677" s="2">
        <f t="shared" si="11"/>
        <v>5.0000000000000142</v>
      </c>
    </row>
    <row r="678" spans="1:11">
      <c r="A678" s="351">
        <v>45511</v>
      </c>
      <c r="B678" s="540">
        <v>29513</v>
      </c>
      <c r="C678" s="540" t="s">
        <v>20</v>
      </c>
      <c r="D678" s="325" t="s">
        <v>19</v>
      </c>
      <c r="E678" s="355"/>
      <c r="F678" s="355">
        <v>5</v>
      </c>
      <c r="G678" s="2">
        <f t="shared" si="11"/>
        <v>1.4210854715202004E-14</v>
      </c>
    </row>
    <row r="679" spans="1:11">
      <c r="A679" s="350">
        <v>45016</v>
      </c>
      <c r="B679" s="354" t="s">
        <v>14</v>
      </c>
      <c r="C679" s="354" t="s">
        <v>23</v>
      </c>
      <c r="D679" s="325" t="s">
        <v>16</v>
      </c>
      <c r="E679" s="355">
        <v>18.399999999999999</v>
      </c>
      <c r="F679" s="355"/>
      <c r="G679" s="2">
        <f t="shared" si="11"/>
        <v>18.400000000000013</v>
      </c>
    </row>
    <row r="680" spans="1:11">
      <c r="A680" s="325"/>
      <c r="B680" s="540"/>
      <c r="C680" s="540"/>
      <c r="D680" s="325" t="s">
        <v>17</v>
      </c>
      <c r="E680" s="355">
        <v>12.1</v>
      </c>
      <c r="F680" s="355"/>
      <c r="G680" s="2">
        <f t="shared" si="11"/>
        <v>30.500000000000014</v>
      </c>
    </row>
    <row r="681" spans="1:11">
      <c r="A681" s="325"/>
      <c r="B681" s="540"/>
      <c r="C681" s="540"/>
      <c r="D681" s="325" t="s">
        <v>18</v>
      </c>
      <c r="E681" s="355">
        <v>60</v>
      </c>
      <c r="F681" s="355"/>
      <c r="G681" s="2">
        <f t="shared" si="11"/>
        <v>90.500000000000014</v>
      </c>
    </row>
    <row r="682" spans="1:11">
      <c r="A682" s="325"/>
      <c r="B682" s="540"/>
      <c r="C682" s="540"/>
      <c r="D682" s="325" t="s">
        <v>19</v>
      </c>
      <c r="E682" s="355">
        <v>5</v>
      </c>
      <c r="F682" s="355"/>
      <c r="G682" s="2">
        <f t="shared" si="11"/>
        <v>95.500000000000014</v>
      </c>
    </row>
    <row r="683" spans="1:11">
      <c r="A683" s="325"/>
      <c r="B683" s="540"/>
      <c r="C683" s="540"/>
      <c r="D683" s="325" t="s">
        <v>74</v>
      </c>
      <c r="E683" s="355">
        <v>102.5</v>
      </c>
      <c r="F683" s="355"/>
      <c r="G683" s="2">
        <f t="shared" si="11"/>
        <v>198</v>
      </c>
    </row>
    <row r="684" spans="1:11">
      <c r="A684" s="325"/>
      <c r="B684" s="540"/>
      <c r="C684" s="540"/>
      <c r="D684" s="325" t="s">
        <v>75</v>
      </c>
      <c r="E684" s="355">
        <v>102.5</v>
      </c>
      <c r="F684" s="355"/>
      <c r="G684" s="2">
        <f t="shared" si="11"/>
        <v>300.5</v>
      </c>
      <c r="I684" s="543" t="s">
        <v>643</v>
      </c>
      <c r="J684" s="543"/>
      <c r="K684" s="543"/>
    </row>
    <row r="685" spans="1:11">
      <c r="A685" s="351">
        <v>45016</v>
      </c>
      <c r="B685" s="540" t="s">
        <v>124</v>
      </c>
      <c r="C685" s="540" t="s">
        <v>23</v>
      </c>
      <c r="D685" s="325" t="s">
        <v>18</v>
      </c>
      <c r="E685" s="355"/>
      <c r="F685" s="355">
        <v>60</v>
      </c>
      <c r="G685" s="2">
        <f t="shared" si="11"/>
        <v>240.5</v>
      </c>
      <c r="H685">
        <v>2020</v>
      </c>
      <c r="I685" s="525" t="s">
        <v>33</v>
      </c>
      <c r="J685" t="s">
        <v>18</v>
      </c>
      <c r="K685" s="333">
        <v>60</v>
      </c>
    </row>
    <row r="686" spans="1:11">
      <c r="A686" s="351">
        <v>45016</v>
      </c>
      <c r="B686" s="540" t="s">
        <v>124</v>
      </c>
      <c r="C686" s="540" t="s">
        <v>23</v>
      </c>
      <c r="D686" s="325" t="s">
        <v>19</v>
      </c>
      <c r="E686" s="355"/>
      <c r="F686" s="355">
        <v>5</v>
      </c>
      <c r="G686" s="2">
        <f t="shared" si="11"/>
        <v>235.5</v>
      </c>
      <c r="J686" t="s">
        <v>40</v>
      </c>
      <c r="K686" s="333">
        <v>5</v>
      </c>
    </row>
    <row r="687" spans="1:11">
      <c r="A687" s="351">
        <v>45420</v>
      </c>
      <c r="B687" s="540">
        <v>28849</v>
      </c>
      <c r="C687" s="540" t="s">
        <v>23</v>
      </c>
      <c r="D687" s="325" t="s">
        <v>16</v>
      </c>
      <c r="E687" s="355"/>
      <c r="F687" s="355">
        <v>18.399999999999999</v>
      </c>
      <c r="G687" s="2">
        <f t="shared" si="11"/>
        <v>217.1</v>
      </c>
      <c r="H687">
        <v>2021</v>
      </c>
      <c r="I687" s="525" t="s">
        <v>20</v>
      </c>
      <c r="J687" t="s">
        <v>48</v>
      </c>
      <c r="K687" s="334">
        <v>36</v>
      </c>
    </row>
    <row r="688" spans="1:11">
      <c r="A688" s="351">
        <v>45420</v>
      </c>
      <c r="B688" s="540">
        <v>28849</v>
      </c>
      <c r="C688" s="540" t="s">
        <v>23</v>
      </c>
      <c r="D688" s="325" t="s">
        <v>17</v>
      </c>
      <c r="E688" s="355"/>
      <c r="F688" s="355">
        <v>12.1</v>
      </c>
      <c r="G688" s="2">
        <f t="shared" si="11"/>
        <v>205</v>
      </c>
      <c r="J688" t="s">
        <v>40</v>
      </c>
      <c r="K688" s="334">
        <v>5</v>
      </c>
    </row>
    <row r="689" spans="1:14">
      <c r="A689" s="325"/>
      <c r="B689" s="540" t="s">
        <v>12</v>
      </c>
      <c r="C689" s="540"/>
      <c r="D689" s="325" t="s">
        <v>21</v>
      </c>
      <c r="E689" s="355"/>
      <c r="F689" s="355">
        <v>51.25</v>
      </c>
      <c r="G689" s="2">
        <f t="shared" si="11"/>
        <v>153.75</v>
      </c>
      <c r="J689" t="s">
        <v>49</v>
      </c>
      <c r="K689" s="334">
        <v>10</v>
      </c>
    </row>
    <row r="690" spans="1:14">
      <c r="A690" s="325"/>
      <c r="B690" s="540" t="s">
        <v>12</v>
      </c>
      <c r="C690" s="540"/>
      <c r="D690" s="325" t="s">
        <v>21</v>
      </c>
      <c r="E690" s="355"/>
      <c r="F690" s="355">
        <v>51.25</v>
      </c>
      <c r="G690" s="2">
        <f t="shared" si="11"/>
        <v>102.5</v>
      </c>
      <c r="I690" s="525" t="s">
        <v>25</v>
      </c>
      <c r="J690" t="s">
        <v>48</v>
      </c>
      <c r="K690" s="334">
        <v>60</v>
      </c>
      <c r="L690" s="329"/>
    </row>
    <row r="691" spans="1:14">
      <c r="A691" s="351">
        <v>45511</v>
      </c>
      <c r="B691" s="540">
        <v>29513</v>
      </c>
      <c r="C691" s="540" t="s">
        <v>23</v>
      </c>
      <c r="D691" s="325" t="s">
        <v>21</v>
      </c>
      <c r="E691" s="355"/>
      <c r="F691" s="355">
        <v>51.25</v>
      </c>
      <c r="G691" s="2">
        <f t="shared" si="11"/>
        <v>51.25</v>
      </c>
      <c r="J691" t="s">
        <v>40</v>
      </c>
      <c r="K691" s="334">
        <v>5</v>
      </c>
      <c r="L691" s="329"/>
    </row>
    <row r="692" spans="1:14">
      <c r="A692" s="351">
        <v>45511</v>
      </c>
      <c r="B692" s="540">
        <v>29513</v>
      </c>
      <c r="C692" s="540" t="s">
        <v>23</v>
      </c>
      <c r="D692" s="325" t="s">
        <v>21</v>
      </c>
      <c r="E692" s="355"/>
      <c r="F692" s="355">
        <v>51.25</v>
      </c>
      <c r="G692" s="2">
        <f t="shared" si="11"/>
        <v>0</v>
      </c>
      <c r="J692" t="s">
        <v>51</v>
      </c>
      <c r="K692" s="334">
        <v>8.5</v>
      </c>
      <c r="L692" s="330"/>
    </row>
    <row r="693" spans="1:14">
      <c r="A693" s="350">
        <v>45046</v>
      </c>
      <c r="B693" s="354" t="s">
        <v>14</v>
      </c>
      <c r="C693" s="354" t="s">
        <v>24</v>
      </c>
      <c r="D693" s="325" t="s">
        <v>16</v>
      </c>
      <c r="E693" s="355">
        <v>19.3</v>
      </c>
      <c r="F693" s="355"/>
      <c r="G693" s="2">
        <f t="shared" si="11"/>
        <v>19.3</v>
      </c>
      <c r="I693" s="525" t="s">
        <v>26</v>
      </c>
      <c r="J693" t="s">
        <v>48</v>
      </c>
      <c r="K693" s="334">
        <v>60</v>
      </c>
      <c r="L693" s="330"/>
    </row>
    <row r="694" spans="1:14">
      <c r="A694" s="325"/>
      <c r="B694" s="540"/>
      <c r="C694" s="540"/>
      <c r="D694" s="325" t="s">
        <v>17</v>
      </c>
      <c r="E694" s="355">
        <v>7.6</v>
      </c>
      <c r="F694" s="355"/>
      <c r="G694" s="2">
        <f t="shared" si="11"/>
        <v>26.9</v>
      </c>
      <c r="J694" t="s">
        <v>40</v>
      </c>
      <c r="K694" s="334">
        <v>5</v>
      </c>
    </row>
    <row r="695" spans="1:14">
      <c r="A695" s="325"/>
      <c r="B695" s="540"/>
      <c r="C695" s="540"/>
      <c r="D695" s="325" t="s">
        <v>18</v>
      </c>
      <c r="E695" s="355">
        <v>60</v>
      </c>
      <c r="F695" s="355"/>
      <c r="G695" s="2">
        <f t="shared" si="11"/>
        <v>86.9</v>
      </c>
      <c r="I695" s="525" t="s">
        <v>27</v>
      </c>
      <c r="J695" t="s">
        <v>18</v>
      </c>
      <c r="K695" s="116">
        <v>60</v>
      </c>
    </row>
    <row r="696" spans="1:14">
      <c r="A696" s="325"/>
      <c r="B696" s="540"/>
      <c r="C696" s="540"/>
      <c r="D696" s="325" t="s">
        <v>19</v>
      </c>
      <c r="E696" s="355">
        <v>5</v>
      </c>
      <c r="F696" s="355"/>
      <c r="G696" s="2">
        <f t="shared" si="11"/>
        <v>91.9</v>
      </c>
      <c r="J696" t="s">
        <v>19</v>
      </c>
      <c r="K696" s="116">
        <v>5</v>
      </c>
      <c r="L696" s="329"/>
      <c r="M696" s="67"/>
      <c r="N696" s="67"/>
    </row>
    <row r="697" spans="1:14">
      <c r="A697" s="351">
        <v>45046</v>
      </c>
      <c r="B697" s="540" t="s">
        <v>125</v>
      </c>
      <c r="C697" s="540" t="s">
        <v>24</v>
      </c>
      <c r="D697" s="325" t="s">
        <v>18</v>
      </c>
      <c r="E697" s="355"/>
      <c r="F697" s="355">
        <v>60</v>
      </c>
      <c r="G697" s="2">
        <f t="shared" ref="G697:G711" si="12">+G696+E697-F697</f>
        <v>31.900000000000006</v>
      </c>
      <c r="I697" s="64" t="s">
        <v>28</v>
      </c>
      <c r="J697" t="s">
        <v>18</v>
      </c>
      <c r="K697" s="116">
        <v>60</v>
      </c>
      <c r="L697" s="329"/>
      <c r="M697" s="67"/>
      <c r="N697" s="67"/>
    </row>
    <row r="698" spans="1:14">
      <c r="A698" s="351">
        <v>45420</v>
      </c>
      <c r="B698" s="540">
        <v>28849</v>
      </c>
      <c r="C698" s="540" t="s">
        <v>24</v>
      </c>
      <c r="D698" s="325" t="s">
        <v>16</v>
      </c>
      <c r="E698" s="355"/>
      <c r="F698" s="355">
        <v>19.3</v>
      </c>
      <c r="G698" s="2">
        <f t="shared" si="12"/>
        <v>12.600000000000005</v>
      </c>
      <c r="I698" s="526"/>
      <c r="J698" t="s">
        <v>19</v>
      </c>
      <c r="K698" s="116">
        <v>5</v>
      </c>
      <c r="L698" s="329"/>
      <c r="M698" s="67"/>
      <c r="N698" s="67"/>
    </row>
    <row r="699" spans="1:14">
      <c r="A699" s="351">
        <v>45420</v>
      </c>
      <c r="B699" s="540">
        <v>28849</v>
      </c>
      <c r="C699" s="540" t="s">
        <v>24</v>
      </c>
      <c r="D699" s="325" t="s">
        <v>17</v>
      </c>
      <c r="E699" s="355"/>
      <c r="F699" s="355">
        <v>7.6</v>
      </c>
      <c r="G699" s="2">
        <f t="shared" si="12"/>
        <v>5.0000000000000053</v>
      </c>
      <c r="I699" s="525" t="s">
        <v>30</v>
      </c>
      <c r="J699" t="s">
        <v>18</v>
      </c>
      <c r="K699" s="116">
        <v>20</v>
      </c>
      <c r="L699" s="329"/>
    </row>
    <row r="700" spans="1:14">
      <c r="A700" s="351">
        <v>45511</v>
      </c>
      <c r="B700" s="540">
        <v>29513</v>
      </c>
      <c r="C700" s="540" t="s">
        <v>24</v>
      </c>
      <c r="D700" s="325" t="s">
        <v>19</v>
      </c>
      <c r="E700" s="355"/>
      <c r="F700" s="355">
        <v>5</v>
      </c>
      <c r="G700" s="2">
        <f t="shared" si="12"/>
        <v>0</v>
      </c>
      <c r="I700" s="526"/>
      <c r="J700" t="s">
        <v>19</v>
      </c>
      <c r="K700" s="116">
        <v>5</v>
      </c>
    </row>
    <row r="701" spans="1:14">
      <c r="A701" s="350">
        <v>45077</v>
      </c>
      <c r="B701" s="354" t="s">
        <v>14</v>
      </c>
      <c r="C701" s="354" t="s">
        <v>25</v>
      </c>
      <c r="D701" s="325" t="s">
        <v>16</v>
      </c>
      <c r="E701" s="355">
        <v>17.8</v>
      </c>
      <c r="F701" s="355"/>
      <c r="G701" s="2">
        <f t="shared" si="12"/>
        <v>17.8</v>
      </c>
      <c r="I701" s="525" t="s">
        <v>33</v>
      </c>
      <c r="J701" t="s">
        <v>21</v>
      </c>
      <c r="L701" s="327">
        <v>93</v>
      </c>
      <c r="M701" s="116">
        <v>46.5</v>
      </c>
    </row>
    <row r="702" spans="1:14">
      <c r="A702" s="325"/>
      <c r="B702" s="540"/>
      <c r="C702" s="540"/>
      <c r="D702" s="325" t="s">
        <v>17</v>
      </c>
      <c r="E702" s="355">
        <v>3.1</v>
      </c>
      <c r="F702" s="355"/>
      <c r="G702" s="2">
        <f t="shared" si="12"/>
        <v>20.900000000000002</v>
      </c>
      <c r="H702">
        <v>2022</v>
      </c>
      <c r="I702" s="525" t="s">
        <v>15</v>
      </c>
      <c r="J702" t="s">
        <v>18</v>
      </c>
      <c r="K702" s="116">
        <v>40</v>
      </c>
    </row>
    <row r="703" spans="1:14">
      <c r="A703" s="325"/>
      <c r="B703" s="540"/>
      <c r="C703" s="540"/>
      <c r="D703" s="325" t="s">
        <v>18</v>
      </c>
      <c r="E703" s="355">
        <v>60</v>
      </c>
      <c r="F703" s="355"/>
      <c r="G703" s="2">
        <f t="shared" si="12"/>
        <v>80.900000000000006</v>
      </c>
      <c r="I703" s="526"/>
      <c r="J703" t="s">
        <v>19</v>
      </c>
      <c r="K703" s="116">
        <v>5</v>
      </c>
      <c r="L703" s="331"/>
    </row>
    <row r="704" spans="1:14">
      <c r="A704" s="325"/>
      <c r="B704" s="540"/>
      <c r="C704" s="540"/>
      <c r="D704" s="325" t="s">
        <v>19</v>
      </c>
      <c r="E704" s="355">
        <v>5</v>
      </c>
      <c r="F704" s="355"/>
      <c r="G704" s="2">
        <f t="shared" si="12"/>
        <v>85.9</v>
      </c>
      <c r="I704" s="525" t="s">
        <v>23</v>
      </c>
      <c r="J704" t="s">
        <v>377</v>
      </c>
      <c r="L704" s="331">
        <v>93</v>
      </c>
      <c r="M704" s="116">
        <v>46.5</v>
      </c>
    </row>
    <row r="705" spans="1:13">
      <c r="A705" s="325"/>
      <c r="B705" s="540"/>
      <c r="C705" s="540"/>
      <c r="D705" s="325" t="s">
        <v>493</v>
      </c>
      <c r="E705" s="355">
        <v>10</v>
      </c>
      <c r="F705" s="355"/>
      <c r="G705" s="2">
        <f t="shared" si="12"/>
        <v>95.9</v>
      </c>
      <c r="J705" t="s">
        <v>160</v>
      </c>
      <c r="L705" s="331">
        <v>93</v>
      </c>
      <c r="M705" s="116">
        <v>46.5</v>
      </c>
    </row>
    <row r="706" spans="1:13">
      <c r="A706" s="351">
        <v>45077</v>
      </c>
      <c r="B706" s="540" t="s">
        <v>128</v>
      </c>
      <c r="C706" s="540" t="s">
        <v>25</v>
      </c>
      <c r="D706" s="325" t="s">
        <v>18</v>
      </c>
      <c r="E706" s="355"/>
      <c r="F706" s="355">
        <v>50</v>
      </c>
      <c r="G706" s="2">
        <f t="shared" si="12"/>
        <v>45.900000000000006</v>
      </c>
      <c r="I706" s="525" t="s">
        <v>25</v>
      </c>
      <c r="J706" s="48" t="s">
        <v>236</v>
      </c>
      <c r="L706" s="331">
        <v>160</v>
      </c>
      <c r="M706" s="335">
        <v>80</v>
      </c>
    </row>
    <row r="707" spans="1:13">
      <c r="A707" s="351">
        <v>45420</v>
      </c>
      <c r="B707" s="540">
        <v>28849</v>
      </c>
      <c r="C707" s="540" t="s">
        <v>25</v>
      </c>
      <c r="D707" s="325" t="s">
        <v>16</v>
      </c>
      <c r="E707" s="355"/>
      <c r="F707" s="355">
        <v>17.8</v>
      </c>
      <c r="G707" s="2">
        <f t="shared" si="12"/>
        <v>28.100000000000005</v>
      </c>
      <c r="I707" s="525" t="s">
        <v>28</v>
      </c>
      <c r="J707" t="s">
        <v>166</v>
      </c>
      <c r="L707" s="331">
        <v>102.5</v>
      </c>
      <c r="M707" s="116">
        <v>51.25</v>
      </c>
    </row>
    <row r="708" spans="1:13">
      <c r="A708" s="351">
        <v>45420</v>
      </c>
      <c r="B708" s="540">
        <v>28849</v>
      </c>
      <c r="C708" s="540" t="s">
        <v>25</v>
      </c>
      <c r="D708" s="325" t="s">
        <v>17</v>
      </c>
      <c r="E708" s="355"/>
      <c r="F708" s="355">
        <v>3.1</v>
      </c>
      <c r="G708" s="2">
        <f t="shared" si="12"/>
        <v>25.000000000000004</v>
      </c>
      <c r="J708" t="s">
        <v>167</v>
      </c>
      <c r="L708" s="327">
        <v>102.5</v>
      </c>
      <c r="M708" s="116">
        <v>51.25</v>
      </c>
    </row>
    <row r="709" spans="1:13">
      <c r="A709" s="351">
        <v>45511</v>
      </c>
      <c r="B709" s="540">
        <v>29513</v>
      </c>
      <c r="C709" s="540" t="s">
        <v>25</v>
      </c>
      <c r="D709" s="325" t="s">
        <v>18</v>
      </c>
      <c r="E709" s="355"/>
      <c r="F709" s="355">
        <v>10</v>
      </c>
      <c r="G709" s="2">
        <f t="shared" si="12"/>
        <v>15.000000000000004</v>
      </c>
      <c r="H709">
        <v>2023</v>
      </c>
      <c r="I709" s="525" t="s">
        <v>20</v>
      </c>
      <c r="J709" t="s">
        <v>18</v>
      </c>
      <c r="K709" s="116">
        <v>56</v>
      </c>
    </row>
    <row r="710" spans="1:13">
      <c r="A710" s="351">
        <v>45511</v>
      </c>
      <c r="B710" s="540">
        <v>29513</v>
      </c>
      <c r="C710" s="540" t="s">
        <v>25</v>
      </c>
      <c r="D710" s="325" t="s">
        <v>19</v>
      </c>
      <c r="E710" s="355"/>
      <c r="F710" s="355">
        <v>5</v>
      </c>
      <c r="G710" s="2">
        <f t="shared" si="12"/>
        <v>10.000000000000004</v>
      </c>
      <c r="I710" s="526"/>
      <c r="J710" t="s">
        <v>19</v>
      </c>
      <c r="K710" s="116">
        <v>5</v>
      </c>
    </row>
    <row r="711" spans="1:13">
      <c r="A711" s="351">
        <v>45511</v>
      </c>
      <c r="B711" s="540">
        <v>29513</v>
      </c>
      <c r="C711" s="540" t="s">
        <v>25</v>
      </c>
      <c r="D711" s="325" t="s">
        <v>493</v>
      </c>
      <c r="E711" s="355"/>
      <c r="F711" s="355">
        <v>10</v>
      </c>
      <c r="G711" s="2">
        <f t="shared" si="12"/>
        <v>0</v>
      </c>
      <c r="I711" s="525" t="s">
        <v>23</v>
      </c>
      <c r="J711" t="s">
        <v>74</v>
      </c>
      <c r="L711" s="331">
        <v>102.5</v>
      </c>
      <c r="M711" s="116">
        <v>51.25</v>
      </c>
    </row>
    <row r="712" spans="1:13">
      <c r="A712" s="350">
        <v>45107</v>
      </c>
      <c r="B712" s="354" t="s">
        <v>14</v>
      </c>
      <c r="C712" s="354" t="s">
        <v>26</v>
      </c>
      <c r="D712" s="325" t="s">
        <v>16</v>
      </c>
      <c r="E712" s="355">
        <v>18.2</v>
      </c>
      <c r="F712" s="355"/>
      <c r="G712" s="2">
        <f>+G711+E712-F712</f>
        <v>18.2</v>
      </c>
      <c r="J712" t="s">
        <v>75</v>
      </c>
      <c r="L712" s="327">
        <v>102.5</v>
      </c>
      <c r="M712" s="116">
        <v>51.25</v>
      </c>
    </row>
    <row r="713" spans="1:13">
      <c r="A713" s="325"/>
      <c r="B713" s="540"/>
      <c r="C713" s="540"/>
      <c r="D713" s="325" t="s">
        <v>17</v>
      </c>
      <c r="E713" s="355">
        <v>6.7</v>
      </c>
      <c r="F713" s="355"/>
      <c r="G713" s="2">
        <f>+G712+E713-F713</f>
        <v>24.9</v>
      </c>
      <c r="I713" s="525" t="s">
        <v>24</v>
      </c>
      <c r="J713" t="s">
        <v>19</v>
      </c>
      <c r="K713" s="336">
        <v>5</v>
      </c>
      <c r="L713" s="331"/>
    </row>
    <row r="714" spans="1:13">
      <c r="A714" s="325"/>
      <c r="B714" s="540"/>
      <c r="C714" s="540"/>
      <c r="D714" s="325" t="s">
        <v>18</v>
      </c>
      <c r="E714" s="355">
        <v>60</v>
      </c>
      <c r="F714" s="355"/>
      <c r="G714" s="2">
        <f t="shared" ref="G714:G741" si="13">+G713+E714-F714</f>
        <v>84.9</v>
      </c>
      <c r="I714" s="525" t="s">
        <v>25</v>
      </c>
      <c r="J714" t="s">
        <v>18</v>
      </c>
      <c r="K714" s="336">
        <v>10</v>
      </c>
      <c r="L714" s="331"/>
    </row>
    <row r="715" spans="1:13">
      <c r="A715" s="325"/>
      <c r="B715" s="540"/>
      <c r="C715" s="540"/>
      <c r="D715" s="325" t="s">
        <v>19</v>
      </c>
      <c r="E715" s="355">
        <v>5</v>
      </c>
      <c r="F715" s="355"/>
      <c r="G715" s="2">
        <f t="shared" si="13"/>
        <v>89.9</v>
      </c>
      <c r="I715" s="526"/>
      <c r="J715" t="s">
        <v>19</v>
      </c>
      <c r="K715" s="336">
        <v>5</v>
      </c>
    </row>
    <row r="716" spans="1:13">
      <c r="A716" s="351">
        <v>45107</v>
      </c>
      <c r="B716" s="540" t="s">
        <v>129</v>
      </c>
      <c r="C716" s="540" t="s">
        <v>26</v>
      </c>
      <c r="D716" s="325" t="s">
        <v>18</v>
      </c>
      <c r="E716" s="355"/>
      <c r="F716" s="355">
        <v>60</v>
      </c>
      <c r="G716" s="2">
        <f t="shared" si="13"/>
        <v>29.900000000000006</v>
      </c>
      <c r="I716" s="526"/>
      <c r="J716" t="s">
        <v>493</v>
      </c>
      <c r="K716" s="336">
        <v>10</v>
      </c>
    </row>
    <row r="717" spans="1:13">
      <c r="A717" s="351">
        <v>45107</v>
      </c>
      <c r="B717" s="540" t="s">
        <v>129</v>
      </c>
      <c r="C717" s="540" t="s">
        <v>26</v>
      </c>
      <c r="D717" s="325" t="s">
        <v>19</v>
      </c>
      <c r="E717" s="355"/>
      <c r="F717" s="355">
        <v>5</v>
      </c>
      <c r="G717" s="2">
        <f t="shared" si="13"/>
        <v>24.900000000000006</v>
      </c>
      <c r="I717" s="525" t="s">
        <v>27</v>
      </c>
      <c r="J717" t="s">
        <v>136</v>
      </c>
      <c r="L717" s="331">
        <v>102.5</v>
      </c>
      <c r="M717" s="116">
        <v>51.25</v>
      </c>
    </row>
    <row r="718" spans="1:13">
      <c r="A718" s="351">
        <v>45420</v>
      </c>
      <c r="B718" s="540">
        <v>28849</v>
      </c>
      <c r="C718" s="540" t="s">
        <v>26</v>
      </c>
      <c r="D718" s="325" t="s">
        <v>16</v>
      </c>
      <c r="E718" s="355"/>
      <c r="F718" s="355">
        <v>18.2</v>
      </c>
      <c r="G718" s="2">
        <f t="shared" si="13"/>
        <v>6.7000000000000064</v>
      </c>
      <c r="J718" t="s">
        <v>137</v>
      </c>
      <c r="L718" s="327">
        <v>102.5</v>
      </c>
      <c r="M718" s="116">
        <v>51.25</v>
      </c>
    </row>
    <row r="719" spans="1:13">
      <c r="A719" s="351">
        <v>45420</v>
      </c>
      <c r="B719" s="540">
        <v>28849</v>
      </c>
      <c r="C719" s="540" t="s">
        <v>26</v>
      </c>
      <c r="D719" s="325" t="s">
        <v>17</v>
      </c>
      <c r="E719" s="355"/>
      <c r="F719" s="355">
        <v>6.7</v>
      </c>
      <c r="G719" s="2">
        <f t="shared" si="13"/>
        <v>0</v>
      </c>
      <c r="I719" s="525" t="s">
        <v>28</v>
      </c>
      <c r="J719" t="s">
        <v>66</v>
      </c>
      <c r="K719" s="336">
        <v>15</v>
      </c>
    </row>
    <row r="720" spans="1:13">
      <c r="A720" s="350">
        <v>45138</v>
      </c>
      <c r="B720" s="354" t="s">
        <v>14</v>
      </c>
      <c r="C720" s="354" t="s">
        <v>27</v>
      </c>
      <c r="D720" s="325" t="s">
        <v>16</v>
      </c>
      <c r="E720" s="355">
        <v>78.7</v>
      </c>
      <c r="F720" s="355"/>
      <c r="G720" s="2">
        <f t="shared" si="13"/>
        <v>78.7</v>
      </c>
      <c r="I720" s="525" t="s">
        <v>53</v>
      </c>
      <c r="J720" t="s">
        <v>77</v>
      </c>
      <c r="K720" s="336">
        <v>10</v>
      </c>
    </row>
    <row r="721" spans="1:13">
      <c r="A721" s="325"/>
      <c r="B721" s="540"/>
      <c r="C721" s="540"/>
      <c r="D721" s="325" t="s">
        <v>17</v>
      </c>
      <c r="E721" s="355">
        <v>5.6</v>
      </c>
      <c r="F721" s="355"/>
      <c r="G721" s="2">
        <f t="shared" si="13"/>
        <v>84.3</v>
      </c>
      <c r="J721" t="s">
        <v>105</v>
      </c>
      <c r="K721" s="336">
        <v>10</v>
      </c>
    </row>
    <row r="722" spans="1:13">
      <c r="A722" s="325"/>
      <c r="B722" s="540"/>
      <c r="C722" s="540"/>
      <c r="D722" s="325" t="s">
        <v>18</v>
      </c>
      <c r="E722" s="355">
        <v>60</v>
      </c>
      <c r="F722" s="355"/>
      <c r="G722" s="2">
        <f t="shared" si="13"/>
        <v>144.30000000000001</v>
      </c>
      <c r="J722" t="s">
        <v>16</v>
      </c>
      <c r="K722" s="336">
        <v>13.1</v>
      </c>
      <c r="M722" s="37"/>
    </row>
    <row r="723" spans="1:13">
      <c r="A723" s="325"/>
      <c r="B723" s="540"/>
      <c r="C723" s="540"/>
      <c r="D723" s="325" t="s">
        <v>19</v>
      </c>
      <c r="E723" s="355">
        <v>5</v>
      </c>
      <c r="F723" s="355"/>
      <c r="G723" s="2">
        <f t="shared" si="13"/>
        <v>149.30000000000001</v>
      </c>
      <c r="J723" t="s">
        <v>17</v>
      </c>
      <c r="K723" s="336">
        <v>3.8</v>
      </c>
    </row>
    <row r="724" spans="1:13">
      <c r="A724" s="325"/>
      <c r="B724" s="540"/>
      <c r="C724" s="540"/>
      <c r="D724" s="325" t="s">
        <v>136</v>
      </c>
      <c r="E724" s="355">
        <v>102.5</v>
      </c>
      <c r="F724" s="355"/>
      <c r="G724" s="2">
        <f t="shared" si="13"/>
        <v>251.8</v>
      </c>
      <c r="I724" s="525" t="s">
        <v>30</v>
      </c>
      <c r="J724" t="s">
        <v>16</v>
      </c>
      <c r="K724" s="337">
        <v>72.900000000000006</v>
      </c>
    </row>
    <row r="725" spans="1:13">
      <c r="A725" s="325"/>
      <c r="B725" s="540"/>
      <c r="C725" s="540"/>
      <c r="D725" s="325" t="s">
        <v>137</v>
      </c>
      <c r="E725" s="355">
        <v>102.5</v>
      </c>
      <c r="F725" s="355"/>
      <c r="G725" s="2">
        <f t="shared" si="13"/>
        <v>354.3</v>
      </c>
      <c r="I725" s="526"/>
      <c r="J725" t="s">
        <v>17</v>
      </c>
      <c r="K725" s="337">
        <v>6.6</v>
      </c>
    </row>
    <row r="726" spans="1:13">
      <c r="A726" s="351">
        <v>45138</v>
      </c>
      <c r="B726" s="540" t="s">
        <v>115</v>
      </c>
      <c r="C726" s="540" t="s">
        <v>27</v>
      </c>
      <c r="D726" s="325" t="s">
        <v>18</v>
      </c>
      <c r="E726" s="355"/>
      <c r="F726" s="355">
        <v>60</v>
      </c>
      <c r="G726" s="2">
        <f t="shared" si="13"/>
        <v>294.3</v>
      </c>
      <c r="I726" s="525" t="s">
        <v>33</v>
      </c>
      <c r="J726" t="s">
        <v>16</v>
      </c>
      <c r="K726" s="337">
        <v>79.2</v>
      </c>
    </row>
    <row r="727" spans="1:13">
      <c r="A727" s="351">
        <v>45138</v>
      </c>
      <c r="B727" s="540" t="s">
        <v>115</v>
      </c>
      <c r="C727" s="540" t="s">
        <v>27</v>
      </c>
      <c r="D727" s="325" t="s">
        <v>19</v>
      </c>
      <c r="E727" s="355"/>
      <c r="F727" s="355">
        <v>5</v>
      </c>
      <c r="G727" s="2">
        <f t="shared" si="13"/>
        <v>289.3</v>
      </c>
      <c r="I727" s="526"/>
      <c r="J727" t="s">
        <v>17</v>
      </c>
      <c r="K727" s="337">
        <v>12.6</v>
      </c>
    </row>
    <row r="728" spans="1:13">
      <c r="A728" s="351">
        <v>45420</v>
      </c>
      <c r="B728" s="540">
        <v>28850</v>
      </c>
      <c r="C728" s="540" t="s">
        <v>27</v>
      </c>
      <c r="D728" s="325" t="s">
        <v>16</v>
      </c>
      <c r="E728" s="355"/>
      <c r="F728" s="355">
        <v>78.7</v>
      </c>
      <c r="G728" s="2">
        <f t="shared" si="13"/>
        <v>210.60000000000002</v>
      </c>
      <c r="I728" s="525" t="s">
        <v>34</v>
      </c>
      <c r="J728" t="s">
        <v>16</v>
      </c>
      <c r="K728" s="337">
        <v>84.6</v>
      </c>
    </row>
    <row r="729" spans="1:13">
      <c r="A729" s="351">
        <v>45420</v>
      </c>
      <c r="B729" s="540">
        <v>28850</v>
      </c>
      <c r="C729" s="540" t="s">
        <v>27</v>
      </c>
      <c r="D729" s="325" t="s">
        <v>17</v>
      </c>
      <c r="E729" s="355"/>
      <c r="F729" s="355">
        <v>5.6</v>
      </c>
      <c r="G729" s="2">
        <f t="shared" si="13"/>
        <v>205.00000000000003</v>
      </c>
      <c r="I729" s="526"/>
      <c r="J729" t="s">
        <v>17</v>
      </c>
      <c r="K729" s="338">
        <v>12.1</v>
      </c>
    </row>
    <row r="730" spans="1:13">
      <c r="A730" s="325"/>
      <c r="B730" s="540" t="s">
        <v>12</v>
      </c>
      <c r="C730" s="540"/>
      <c r="D730" s="325" t="s">
        <v>21</v>
      </c>
      <c r="E730" s="355"/>
      <c r="F730" s="355">
        <v>51.25</v>
      </c>
      <c r="G730" s="2">
        <f t="shared" si="13"/>
        <v>153.75000000000003</v>
      </c>
      <c r="H730">
        <v>2024</v>
      </c>
      <c r="I730" s="525" t="s">
        <v>15</v>
      </c>
      <c r="J730" t="s">
        <v>16</v>
      </c>
      <c r="K730" s="337">
        <v>94.5</v>
      </c>
    </row>
    <row r="731" spans="1:13">
      <c r="A731" s="325"/>
      <c r="B731" s="540" t="s">
        <v>12</v>
      </c>
      <c r="C731" s="540"/>
      <c r="D731" s="325" t="s">
        <v>21</v>
      </c>
      <c r="E731" s="355"/>
      <c r="F731" s="355">
        <v>51.25</v>
      </c>
      <c r="G731" s="2">
        <f t="shared" si="13"/>
        <v>102.50000000000003</v>
      </c>
      <c r="I731" s="526"/>
      <c r="J731" t="s">
        <v>17</v>
      </c>
      <c r="K731" s="337">
        <v>11.7</v>
      </c>
    </row>
    <row r="732" spans="1:13">
      <c r="A732" s="351">
        <v>45511</v>
      </c>
      <c r="B732" s="540">
        <v>29513</v>
      </c>
      <c r="C732" s="540" t="s">
        <v>27</v>
      </c>
      <c r="D732" s="325" t="s">
        <v>21</v>
      </c>
      <c r="E732" s="355"/>
      <c r="F732" s="355">
        <v>51.25</v>
      </c>
      <c r="G732" s="2">
        <f t="shared" si="13"/>
        <v>51.250000000000028</v>
      </c>
      <c r="I732" s="526"/>
      <c r="J732" t="s">
        <v>18</v>
      </c>
      <c r="K732" s="336">
        <v>60</v>
      </c>
    </row>
    <row r="733" spans="1:13">
      <c r="A733" s="351">
        <v>45511</v>
      </c>
      <c r="B733" s="540">
        <v>29513</v>
      </c>
      <c r="C733" s="540" t="s">
        <v>27</v>
      </c>
      <c r="D733" s="325" t="s">
        <v>21</v>
      </c>
      <c r="E733" s="355"/>
      <c r="F733" s="355">
        <v>51.25</v>
      </c>
      <c r="G733" s="2">
        <f t="shared" si="13"/>
        <v>0</v>
      </c>
      <c r="I733" s="526"/>
      <c r="J733" t="s">
        <v>19</v>
      </c>
      <c r="K733" s="336">
        <v>5</v>
      </c>
    </row>
    <row r="734" spans="1:13">
      <c r="A734" s="350">
        <v>45169</v>
      </c>
      <c r="B734" s="354" t="s">
        <v>14</v>
      </c>
      <c r="C734" s="354" t="s">
        <v>28</v>
      </c>
      <c r="D734" s="325" t="s">
        <v>16</v>
      </c>
      <c r="E734" s="355">
        <v>75.3</v>
      </c>
      <c r="F734" s="355"/>
      <c r="G734" s="2">
        <f t="shared" si="13"/>
        <v>75.3</v>
      </c>
      <c r="J734" t="s">
        <v>139</v>
      </c>
      <c r="K734" s="116">
        <v>24.2</v>
      </c>
    </row>
    <row r="735" spans="1:13">
      <c r="A735" s="325"/>
      <c r="B735" s="540"/>
      <c r="C735" s="540"/>
      <c r="D735" s="325" t="s">
        <v>17</v>
      </c>
      <c r="E735" s="355">
        <v>7.6</v>
      </c>
      <c r="F735" s="355"/>
      <c r="G735" s="2">
        <f t="shared" si="13"/>
        <v>82.899999999999991</v>
      </c>
      <c r="I735" s="64" t="s">
        <v>20</v>
      </c>
      <c r="J735" t="s">
        <v>16</v>
      </c>
      <c r="K735" s="337">
        <v>97.9</v>
      </c>
    </row>
    <row r="736" spans="1:13">
      <c r="A736" s="325"/>
      <c r="B736" s="540"/>
      <c r="C736" s="540"/>
      <c r="D736" s="325" t="s">
        <v>18</v>
      </c>
      <c r="E736" s="355">
        <v>60</v>
      </c>
      <c r="F736" s="355"/>
      <c r="G736" s="2">
        <f t="shared" si="13"/>
        <v>142.89999999999998</v>
      </c>
      <c r="I736" s="65"/>
      <c r="J736" t="s">
        <v>17</v>
      </c>
      <c r="K736" s="337">
        <v>15.2</v>
      </c>
    </row>
    <row r="737" spans="1:12">
      <c r="A737" s="325"/>
      <c r="B737" s="540"/>
      <c r="C737" s="540"/>
      <c r="D737" s="325" t="s">
        <v>19</v>
      </c>
      <c r="E737" s="355">
        <v>5</v>
      </c>
      <c r="F737" s="355"/>
      <c r="G737" s="2">
        <f t="shared" si="13"/>
        <v>147.89999999999998</v>
      </c>
      <c r="I737" s="65"/>
      <c r="J737" t="s">
        <v>18</v>
      </c>
      <c r="K737" s="336">
        <v>8</v>
      </c>
    </row>
    <row r="738" spans="1:12">
      <c r="A738" s="325"/>
      <c r="B738" s="540"/>
      <c r="C738" s="540"/>
      <c r="D738" s="325" t="s">
        <v>66</v>
      </c>
      <c r="E738" s="355">
        <v>15</v>
      </c>
      <c r="F738" s="355"/>
      <c r="G738" s="2">
        <f t="shared" si="13"/>
        <v>162.89999999999998</v>
      </c>
      <c r="I738" s="65"/>
      <c r="J738" t="s">
        <v>19</v>
      </c>
      <c r="K738" s="336">
        <v>5</v>
      </c>
    </row>
    <row r="739" spans="1:12">
      <c r="A739" s="351">
        <v>45169</v>
      </c>
      <c r="B739" s="540" t="s">
        <v>143</v>
      </c>
      <c r="C739" s="540" t="s">
        <v>28</v>
      </c>
      <c r="D739" s="325" t="s">
        <v>18</v>
      </c>
      <c r="E739" s="355"/>
      <c r="F739" s="355">
        <v>60</v>
      </c>
      <c r="G739" s="2">
        <f t="shared" si="13"/>
        <v>102.89999999999998</v>
      </c>
      <c r="I739" s="525" t="s">
        <v>23</v>
      </c>
      <c r="J739" t="s">
        <v>16</v>
      </c>
      <c r="K739" s="336">
        <v>94.7</v>
      </c>
    </row>
    <row r="740" spans="1:12">
      <c r="A740" s="351">
        <v>45169</v>
      </c>
      <c r="B740" s="540" t="s">
        <v>143</v>
      </c>
      <c r="C740" s="540" t="s">
        <v>28</v>
      </c>
      <c r="D740" s="325" t="s">
        <v>19</v>
      </c>
      <c r="E740" s="355"/>
      <c r="F740" s="355">
        <v>5</v>
      </c>
      <c r="G740" s="2">
        <f t="shared" si="13"/>
        <v>97.899999999999977</v>
      </c>
      <c r="I740" s="526"/>
      <c r="J740" t="s">
        <v>17</v>
      </c>
      <c r="K740" s="336">
        <v>6.2</v>
      </c>
    </row>
    <row r="741" spans="1:12">
      <c r="A741" s="351">
        <v>45420</v>
      </c>
      <c r="B741" s="540">
        <v>28850</v>
      </c>
      <c r="C741" s="540" t="s">
        <v>28</v>
      </c>
      <c r="D741" s="325" t="s">
        <v>16</v>
      </c>
      <c r="E741" s="355"/>
      <c r="F741" s="355">
        <v>75.3</v>
      </c>
      <c r="G741" s="2">
        <f>+G740+E741-F741</f>
        <v>22.59999999999998</v>
      </c>
      <c r="I741" s="526"/>
      <c r="J741" t="s">
        <v>18</v>
      </c>
      <c r="K741" s="336">
        <v>30</v>
      </c>
    </row>
    <row r="742" spans="1:12">
      <c r="A742" s="351">
        <v>45420</v>
      </c>
      <c r="B742" s="540">
        <v>28850</v>
      </c>
      <c r="C742" s="540" t="s">
        <v>28</v>
      </c>
      <c r="D742" s="325" t="s">
        <v>17</v>
      </c>
      <c r="E742" s="355"/>
      <c r="F742" s="355">
        <v>7.6</v>
      </c>
      <c r="G742" s="2">
        <f>+G741+E742-F742</f>
        <v>14.99999999999998</v>
      </c>
      <c r="I742" s="526"/>
      <c r="J742" t="s">
        <v>19</v>
      </c>
      <c r="K742" s="336">
        <v>5</v>
      </c>
    </row>
    <row r="743" spans="1:12">
      <c r="A743" s="351">
        <v>45511</v>
      </c>
      <c r="B743" s="540">
        <v>29513</v>
      </c>
      <c r="C743" s="540" t="s">
        <v>28</v>
      </c>
      <c r="D743" s="325" t="s">
        <v>66</v>
      </c>
      <c r="E743" s="355"/>
      <c r="F743" s="355">
        <v>15</v>
      </c>
      <c r="G743" s="2">
        <f>+G742+E743-F743</f>
        <v>-1.9539925233402755E-14</v>
      </c>
      <c r="J743" t="s">
        <v>198</v>
      </c>
      <c r="K743" s="240">
        <v>42</v>
      </c>
      <c r="L743" s="327">
        <v>102.5</v>
      </c>
    </row>
    <row r="744" spans="1:12">
      <c r="A744" s="350">
        <v>45199</v>
      </c>
      <c r="B744" s="354" t="s">
        <v>14</v>
      </c>
      <c r="C744" s="354" t="s">
        <v>53</v>
      </c>
      <c r="D744" s="325" t="s">
        <v>16</v>
      </c>
      <c r="E744" s="355">
        <v>74.900000000000006</v>
      </c>
      <c r="F744" s="355"/>
      <c r="G744" s="2">
        <f t="shared" ref="G744:G750" si="14">+G743+E744-F744</f>
        <v>74.899999999999991</v>
      </c>
      <c r="J744" t="s">
        <v>199</v>
      </c>
      <c r="K744" s="240">
        <v>102.5</v>
      </c>
    </row>
    <row r="745" spans="1:12">
      <c r="A745" s="325"/>
      <c r="B745" s="540"/>
      <c r="C745" s="540"/>
      <c r="D745" s="325" t="s">
        <v>17</v>
      </c>
      <c r="E745" s="355">
        <v>3.8</v>
      </c>
      <c r="F745" s="355"/>
      <c r="G745" s="2">
        <f t="shared" si="14"/>
        <v>78.699999999999989</v>
      </c>
      <c r="I745" s="525" t="s">
        <v>24</v>
      </c>
      <c r="J745" t="s">
        <v>16</v>
      </c>
      <c r="K745" s="240">
        <v>94.2</v>
      </c>
    </row>
    <row r="746" spans="1:12">
      <c r="A746" s="325"/>
      <c r="B746" s="540"/>
      <c r="C746" s="540"/>
      <c r="D746" s="325" t="s">
        <v>18</v>
      </c>
      <c r="E746" s="355">
        <v>60</v>
      </c>
      <c r="F746" s="355"/>
      <c r="G746" s="2">
        <f t="shared" si="14"/>
        <v>138.69999999999999</v>
      </c>
      <c r="I746" s="526"/>
      <c r="J746" t="s">
        <v>17</v>
      </c>
      <c r="K746" s="240">
        <v>7.9</v>
      </c>
    </row>
    <row r="747" spans="1:12">
      <c r="A747" s="325"/>
      <c r="B747" s="540"/>
      <c r="C747" s="540"/>
      <c r="D747" s="325" t="s">
        <v>19</v>
      </c>
      <c r="E747" s="355">
        <v>5</v>
      </c>
      <c r="F747" s="355"/>
      <c r="G747" s="2">
        <f t="shared" si="14"/>
        <v>143.69999999999999</v>
      </c>
      <c r="I747" s="525" t="s">
        <v>25</v>
      </c>
      <c r="J747" t="s">
        <v>16</v>
      </c>
      <c r="K747" s="240">
        <v>85.7</v>
      </c>
    </row>
    <row r="748" spans="1:12">
      <c r="A748" s="325"/>
      <c r="B748" s="540"/>
      <c r="C748" s="540"/>
      <c r="D748" s="325" t="s">
        <v>77</v>
      </c>
      <c r="E748" s="355">
        <v>10</v>
      </c>
      <c r="F748" s="355"/>
      <c r="G748" s="2">
        <f t="shared" si="14"/>
        <v>153.69999999999999</v>
      </c>
      <c r="I748" s="526"/>
      <c r="J748" t="s">
        <v>17</v>
      </c>
      <c r="K748" s="240">
        <v>10.199999999999999</v>
      </c>
    </row>
    <row r="749" spans="1:12">
      <c r="A749" s="325"/>
      <c r="B749" s="540"/>
      <c r="C749" s="540"/>
      <c r="D749" s="325" t="s">
        <v>105</v>
      </c>
      <c r="E749" s="355">
        <v>10</v>
      </c>
      <c r="F749" s="355"/>
      <c r="G749" s="2">
        <f t="shared" si="14"/>
        <v>163.69999999999999</v>
      </c>
      <c r="I749" s="525" t="s">
        <v>26</v>
      </c>
      <c r="J749" t="s">
        <v>16</v>
      </c>
      <c r="K749" s="240">
        <v>83.2</v>
      </c>
    </row>
    <row r="750" spans="1:12">
      <c r="A750" s="351">
        <v>45199</v>
      </c>
      <c r="B750" s="540" t="s">
        <v>117</v>
      </c>
      <c r="C750" s="540" t="s">
        <v>53</v>
      </c>
      <c r="D750" s="325" t="s">
        <v>18</v>
      </c>
      <c r="E750" s="355"/>
      <c r="F750" s="355">
        <v>60</v>
      </c>
      <c r="G750" s="2">
        <f t="shared" si="14"/>
        <v>103.69999999999999</v>
      </c>
      <c r="I750" s="526"/>
      <c r="J750" t="s">
        <v>17</v>
      </c>
      <c r="K750" s="240">
        <v>7</v>
      </c>
    </row>
    <row r="751" spans="1:12">
      <c r="A751" s="351">
        <v>45199</v>
      </c>
      <c r="B751" s="540" t="s">
        <v>117</v>
      </c>
      <c r="C751" s="540" t="s">
        <v>53</v>
      </c>
      <c r="D751" s="325" t="s">
        <v>19</v>
      </c>
      <c r="E751" s="355"/>
      <c r="F751" s="355">
        <v>5</v>
      </c>
      <c r="G751" s="2">
        <f>+G750+E751-F751</f>
        <v>98.699999999999989</v>
      </c>
      <c r="I751" s="525" t="s">
        <v>27</v>
      </c>
      <c r="J751" t="s">
        <v>18</v>
      </c>
      <c r="K751" s="240">
        <v>60</v>
      </c>
    </row>
    <row r="752" spans="1:12">
      <c r="A752" s="351">
        <v>45420</v>
      </c>
      <c r="B752" s="540">
        <v>28850</v>
      </c>
      <c r="C752" s="540" t="s">
        <v>53</v>
      </c>
      <c r="D752" s="325" t="s">
        <v>16</v>
      </c>
      <c r="E752" s="355"/>
      <c r="F752" s="355">
        <v>61.8</v>
      </c>
      <c r="G752" s="2">
        <f t="shared" ref="G752:G787" si="15">+G751+E752-F752</f>
        <v>36.899999999999991</v>
      </c>
      <c r="J752" t="s">
        <v>19</v>
      </c>
      <c r="K752" s="240">
        <v>5</v>
      </c>
    </row>
    <row r="753" spans="1:13">
      <c r="A753" s="351">
        <v>45511</v>
      </c>
      <c r="B753" s="540">
        <v>29514</v>
      </c>
      <c r="C753" s="540" t="s">
        <v>53</v>
      </c>
      <c r="D753" s="325" t="s">
        <v>77</v>
      </c>
      <c r="E753" s="355"/>
      <c r="F753" s="355">
        <v>10</v>
      </c>
      <c r="G753" s="2">
        <f t="shared" si="15"/>
        <v>26.899999999999991</v>
      </c>
      <c r="J753" s="48" t="s">
        <v>532</v>
      </c>
      <c r="K753" s="316">
        <v>250</v>
      </c>
    </row>
    <row r="754" spans="1:13">
      <c r="A754" s="351">
        <v>45511</v>
      </c>
      <c r="B754" s="540">
        <v>29514</v>
      </c>
      <c r="C754" s="540" t="s">
        <v>53</v>
      </c>
      <c r="D754" s="325" t="s">
        <v>105</v>
      </c>
      <c r="E754" s="355"/>
      <c r="F754" s="355">
        <v>10</v>
      </c>
      <c r="G754" s="2">
        <f t="shared" si="15"/>
        <v>16.899999999999991</v>
      </c>
      <c r="J754" t="s">
        <v>79</v>
      </c>
      <c r="K754" s="8">
        <v>102.5</v>
      </c>
    </row>
    <row r="755" spans="1:13">
      <c r="A755" s="351">
        <v>45511</v>
      </c>
      <c r="B755" s="540">
        <v>29514</v>
      </c>
      <c r="C755" s="540" t="s">
        <v>53</v>
      </c>
      <c r="D755" s="325" t="s">
        <v>16</v>
      </c>
      <c r="E755" s="355"/>
      <c r="F755" s="355">
        <v>13.1</v>
      </c>
      <c r="G755" s="2">
        <f t="shared" si="15"/>
        <v>3.7999999999999918</v>
      </c>
      <c r="K755" s="8">
        <f>SUM(K685:K754)</f>
        <v>2173.0000000000009</v>
      </c>
      <c r="L755" s="8">
        <f>SUM(L685:L754)</f>
        <v>1156.5</v>
      </c>
    </row>
    <row r="756" spans="1:13">
      <c r="A756" s="351">
        <v>45511</v>
      </c>
      <c r="B756" s="540">
        <v>29514</v>
      </c>
      <c r="C756" s="540" t="s">
        <v>53</v>
      </c>
      <c r="D756" s="325" t="s">
        <v>17</v>
      </c>
      <c r="E756" s="355"/>
      <c r="F756" s="355">
        <v>3.8</v>
      </c>
      <c r="G756" s="2">
        <f t="shared" si="15"/>
        <v>-7.9936057773011271E-15</v>
      </c>
      <c r="L756" s="327">
        <f>L755/2</f>
        <v>578.25</v>
      </c>
      <c r="M756" s="332">
        <v>0.5</v>
      </c>
    </row>
    <row r="757" spans="1:13">
      <c r="A757" s="350">
        <v>45230</v>
      </c>
      <c r="B757" s="354" t="s">
        <v>14</v>
      </c>
      <c r="C757" s="354" t="s">
        <v>30</v>
      </c>
      <c r="D757" s="325" t="s">
        <v>16</v>
      </c>
      <c r="E757" s="355">
        <v>72.900000000000006</v>
      </c>
      <c r="F757" s="356"/>
      <c r="G757" s="2">
        <f t="shared" si="15"/>
        <v>72.899999999999991</v>
      </c>
      <c r="I757" s="325"/>
      <c r="J757" s="325" t="s">
        <v>372</v>
      </c>
      <c r="K757" s="37">
        <f>K755+L756</f>
        <v>2751.2500000000009</v>
      </c>
    </row>
    <row r="758" spans="1:13">
      <c r="A758" s="325"/>
      <c r="B758" s="540"/>
      <c r="C758" s="540"/>
      <c r="D758" s="325" t="s">
        <v>17</v>
      </c>
      <c r="E758" s="355">
        <v>6.6</v>
      </c>
      <c r="F758" s="356"/>
      <c r="G758" s="2">
        <f t="shared" si="15"/>
        <v>79.499999999999986</v>
      </c>
    </row>
    <row r="759" spans="1:13">
      <c r="A759" s="325"/>
      <c r="B759" s="540"/>
      <c r="C759" s="540"/>
      <c r="D759" s="325" t="s">
        <v>18</v>
      </c>
      <c r="E759" s="355">
        <v>60</v>
      </c>
      <c r="F759" s="356"/>
      <c r="G759" s="2">
        <f t="shared" si="15"/>
        <v>139.5</v>
      </c>
    </row>
    <row r="760" spans="1:13">
      <c r="A760" s="325"/>
      <c r="B760" s="540"/>
      <c r="C760" s="540"/>
      <c r="D760" s="325" t="s">
        <v>19</v>
      </c>
      <c r="E760" s="355">
        <v>5</v>
      </c>
      <c r="F760" s="356"/>
      <c r="G760" s="2">
        <f t="shared" si="15"/>
        <v>144.5</v>
      </c>
    </row>
    <row r="761" spans="1:13">
      <c r="A761" s="351">
        <v>45230</v>
      </c>
      <c r="B761" s="540" t="s">
        <v>118</v>
      </c>
      <c r="C761" s="540" t="s">
        <v>30</v>
      </c>
      <c r="D761" s="325" t="s">
        <v>18</v>
      </c>
      <c r="E761" s="355"/>
      <c r="F761" s="355">
        <v>60</v>
      </c>
      <c r="G761" s="2">
        <f t="shared" si="15"/>
        <v>84.5</v>
      </c>
    </row>
    <row r="762" spans="1:13">
      <c r="A762" s="351">
        <v>45230</v>
      </c>
      <c r="B762" s="540" t="s">
        <v>118</v>
      </c>
      <c r="C762" s="540" t="s">
        <v>30</v>
      </c>
      <c r="D762" s="325" t="s">
        <v>19</v>
      </c>
      <c r="E762" s="355"/>
      <c r="F762" s="355">
        <v>5</v>
      </c>
      <c r="G762" s="2">
        <f t="shared" si="15"/>
        <v>79.5</v>
      </c>
    </row>
    <row r="763" spans="1:13">
      <c r="A763" s="351">
        <v>45511</v>
      </c>
      <c r="B763" s="540">
        <v>29514</v>
      </c>
      <c r="C763" s="540" t="s">
        <v>30</v>
      </c>
      <c r="D763" s="325" t="s">
        <v>16</v>
      </c>
      <c r="E763" s="355"/>
      <c r="F763" s="355">
        <v>72.900000000000006</v>
      </c>
      <c r="G763" s="2">
        <f t="shared" si="15"/>
        <v>6.5999999999999943</v>
      </c>
    </row>
    <row r="764" spans="1:13">
      <c r="A764" s="351">
        <v>45511</v>
      </c>
      <c r="B764" s="540">
        <v>29514</v>
      </c>
      <c r="C764" s="540" t="s">
        <v>30</v>
      </c>
      <c r="D764" s="325" t="s">
        <v>17</v>
      </c>
      <c r="E764" s="355"/>
      <c r="F764" s="355">
        <v>6.6</v>
      </c>
      <c r="G764" s="2">
        <f t="shared" si="15"/>
        <v>0</v>
      </c>
    </row>
    <row r="765" spans="1:13">
      <c r="A765" s="353">
        <v>45991</v>
      </c>
      <c r="B765" s="354" t="s">
        <v>14</v>
      </c>
      <c r="C765" s="354" t="s">
        <v>33</v>
      </c>
      <c r="D765" s="325" t="s">
        <v>16</v>
      </c>
      <c r="E765" s="355">
        <v>79.2</v>
      </c>
      <c r="F765" s="355"/>
      <c r="G765" s="2">
        <f t="shared" si="15"/>
        <v>79.2</v>
      </c>
    </row>
    <row r="766" spans="1:13">
      <c r="A766" s="325"/>
      <c r="B766" s="540"/>
      <c r="C766" s="540"/>
      <c r="D766" s="325" t="s">
        <v>17</v>
      </c>
      <c r="E766" s="355">
        <v>12.6</v>
      </c>
      <c r="F766" s="355"/>
      <c r="G766" s="2">
        <f t="shared" si="15"/>
        <v>91.8</v>
      </c>
    </row>
    <row r="767" spans="1:13">
      <c r="A767" s="325"/>
      <c r="B767" s="540"/>
      <c r="C767" s="540"/>
      <c r="D767" s="325" t="s">
        <v>18</v>
      </c>
      <c r="E767" s="355">
        <v>60</v>
      </c>
      <c r="F767" s="355"/>
      <c r="G767" s="2">
        <f t="shared" si="15"/>
        <v>151.80000000000001</v>
      </c>
    </row>
    <row r="768" spans="1:13">
      <c r="A768" s="325"/>
      <c r="B768" s="540"/>
      <c r="C768" s="540"/>
      <c r="D768" s="325" t="s">
        <v>19</v>
      </c>
      <c r="E768" s="355">
        <v>5</v>
      </c>
      <c r="F768" s="355"/>
      <c r="G768" s="2">
        <f t="shared" si="15"/>
        <v>156.80000000000001</v>
      </c>
    </row>
    <row r="769" spans="1:11">
      <c r="A769" s="351">
        <v>45260</v>
      </c>
      <c r="B769" s="540" t="s">
        <v>132</v>
      </c>
      <c r="C769" s="540" t="s">
        <v>33</v>
      </c>
      <c r="D769" s="325" t="s">
        <v>18</v>
      </c>
      <c r="E769" s="355"/>
      <c r="F769" s="355">
        <v>60</v>
      </c>
      <c r="G769" s="2">
        <f t="shared" si="15"/>
        <v>96.800000000000011</v>
      </c>
    </row>
    <row r="770" spans="1:11">
      <c r="A770" s="351">
        <v>45260</v>
      </c>
      <c r="B770" s="540" t="s">
        <v>132</v>
      </c>
      <c r="C770" s="540" t="s">
        <v>33</v>
      </c>
      <c r="D770" s="325" t="s">
        <v>19</v>
      </c>
      <c r="E770" s="355"/>
      <c r="F770" s="355">
        <v>5</v>
      </c>
      <c r="G770" s="2">
        <f t="shared" si="15"/>
        <v>91.800000000000011</v>
      </c>
    </row>
    <row r="771" spans="1:11">
      <c r="A771" s="351">
        <v>45511</v>
      </c>
      <c r="B771" s="540">
        <v>29514</v>
      </c>
      <c r="C771" s="540" t="s">
        <v>33</v>
      </c>
      <c r="D771" s="325" t="s">
        <v>16</v>
      </c>
      <c r="E771" s="355"/>
      <c r="F771" s="355">
        <v>79.2</v>
      </c>
      <c r="G771" s="2">
        <f t="shared" si="15"/>
        <v>12.600000000000009</v>
      </c>
    </row>
    <row r="772" spans="1:11">
      <c r="A772" s="351">
        <v>45511</v>
      </c>
      <c r="B772" s="540">
        <v>29514</v>
      </c>
      <c r="C772" s="540" t="s">
        <v>33</v>
      </c>
      <c r="D772" s="325" t="s">
        <v>17</v>
      </c>
      <c r="E772" s="355"/>
      <c r="F772" s="355">
        <v>12.6</v>
      </c>
      <c r="G772" s="2">
        <f t="shared" si="15"/>
        <v>0</v>
      </c>
    </row>
    <row r="773" spans="1:11">
      <c r="A773" s="350">
        <v>45291</v>
      </c>
      <c r="B773" s="354" t="s">
        <v>14</v>
      </c>
      <c r="C773" s="354" t="s">
        <v>34</v>
      </c>
      <c r="D773" s="325" t="s">
        <v>16</v>
      </c>
      <c r="E773" s="355">
        <v>84.6</v>
      </c>
      <c r="F773" s="355"/>
      <c r="G773" s="2">
        <f t="shared" si="15"/>
        <v>84.6</v>
      </c>
    </row>
    <row r="774" spans="1:11">
      <c r="A774" s="325"/>
      <c r="B774" s="540"/>
      <c r="C774" s="540"/>
      <c r="D774" s="325" t="s">
        <v>17</v>
      </c>
      <c r="E774" s="355">
        <v>12.1</v>
      </c>
      <c r="F774" s="355"/>
      <c r="G774" s="2">
        <f t="shared" si="15"/>
        <v>96.699999999999989</v>
      </c>
    </row>
    <row r="775" spans="1:11">
      <c r="A775" s="325"/>
      <c r="B775" s="540"/>
      <c r="C775" s="540"/>
      <c r="D775" s="325" t="s">
        <v>18</v>
      </c>
      <c r="E775" s="355">
        <v>60</v>
      </c>
      <c r="F775" s="355"/>
      <c r="G775" s="2">
        <f t="shared" si="15"/>
        <v>156.69999999999999</v>
      </c>
      <c r="I775" s="525"/>
      <c r="K775" s="240"/>
    </row>
    <row r="776" spans="1:11">
      <c r="A776" s="325"/>
      <c r="B776" s="540"/>
      <c r="C776" s="540"/>
      <c r="D776" s="325" t="s">
        <v>19</v>
      </c>
      <c r="E776" s="355">
        <v>5</v>
      </c>
      <c r="F776" s="355"/>
      <c r="G776" s="2">
        <f t="shared" si="15"/>
        <v>161.69999999999999</v>
      </c>
      <c r="I776" s="526"/>
      <c r="K776" s="240"/>
    </row>
    <row r="777" spans="1:11">
      <c r="A777" s="351">
        <v>45291</v>
      </c>
      <c r="B777" s="540" t="s">
        <v>121</v>
      </c>
      <c r="C777" s="540" t="s">
        <v>34</v>
      </c>
      <c r="D777" s="325" t="s">
        <v>18</v>
      </c>
      <c r="E777" s="355"/>
      <c r="F777" s="355">
        <v>60</v>
      </c>
      <c r="G777" s="2">
        <f t="shared" si="15"/>
        <v>101.69999999999999</v>
      </c>
      <c r="I777" s="525"/>
      <c r="K777" s="240"/>
    </row>
    <row r="778" spans="1:11">
      <c r="A778" s="351">
        <v>45291</v>
      </c>
      <c r="B778" s="540" t="s">
        <v>121</v>
      </c>
      <c r="C778" s="540" t="s">
        <v>34</v>
      </c>
      <c r="D778" s="325" t="s">
        <v>19</v>
      </c>
      <c r="E778" s="355"/>
      <c r="F778" s="355">
        <v>5</v>
      </c>
      <c r="G778" s="2">
        <f t="shared" si="15"/>
        <v>96.699999999999989</v>
      </c>
      <c r="I778" s="526"/>
      <c r="K778" s="240"/>
    </row>
    <row r="779" spans="1:11">
      <c r="A779" s="351">
        <v>45511</v>
      </c>
      <c r="B779" s="540">
        <v>29514</v>
      </c>
      <c r="C779" s="540" t="s">
        <v>34</v>
      </c>
      <c r="D779" s="325" t="s">
        <v>16</v>
      </c>
      <c r="E779" s="355"/>
      <c r="F779" s="355">
        <v>84.6</v>
      </c>
      <c r="G779" s="2">
        <f t="shared" si="15"/>
        <v>12.099999999999994</v>
      </c>
      <c r="I779" s="526"/>
      <c r="K779" s="240"/>
    </row>
    <row r="780" spans="1:11">
      <c r="A780" s="351">
        <v>45511</v>
      </c>
      <c r="B780" s="540">
        <v>29514</v>
      </c>
      <c r="C780" s="540" t="s">
        <v>34</v>
      </c>
      <c r="D780" s="325" t="s">
        <v>17</v>
      </c>
      <c r="E780" s="355"/>
      <c r="F780" s="355">
        <v>12.1</v>
      </c>
      <c r="G780" s="2">
        <f t="shared" si="15"/>
        <v>0</v>
      </c>
      <c r="I780" s="526"/>
      <c r="K780" s="240"/>
    </row>
    <row r="781" spans="1:11">
      <c r="A781" s="350">
        <v>45322</v>
      </c>
      <c r="B781" s="354" t="s">
        <v>14</v>
      </c>
      <c r="C781" s="354" t="s">
        <v>15</v>
      </c>
      <c r="D781" s="325" t="s">
        <v>16</v>
      </c>
      <c r="E781" s="355">
        <v>94.5</v>
      </c>
      <c r="F781" s="355"/>
      <c r="G781" s="2">
        <f t="shared" si="15"/>
        <v>94.5</v>
      </c>
      <c r="I781" s="525"/>
      <c r="K781" s="240"/>
    </row>
    <row r="782" spans="1:11">
      <c r="A782" s="325"/>
      <c r="B782" s="540"/>
      <c r="C782" s="540"/>
      <c r="D782" s="325" t="s">
        <v>17</v>
      </c>
      <c r="E782" s="355">
        <v>11.7</v>
      </c>
      <c r="F782" s="355"/>
      <c r="G782" s="2">
        <f t="shared" si="15"/>
        <v>106.2</v>
      </c>
      <c r="I782" s="526"/>
      <c r="K782" s="240"/>
    </row>
    <row r="783" spans="1:11">
      <c r="A783" s="325"/>
      <c r="B783" s="540"/>
      <c r="C783" s="540"/>
      <c r="D783" s="325" t="s">
        <v>18</v>
      </c>
      <c r="E783" s="355">
        <v>60</v>
      </c>
      <c r="F783" s="355"/>
      <c r="G783" s="2">
        <f t="shared" si="15"/>
        <v>166.2</v>
      </c>
      <c r="I783" s="525"/>
      <c r="K783" s="240"/>
    </row>
    <row r="784" spans="1:11">
      <c r="A784" s="325"/>
      <c r="B784" s="540"/>
      <c r="C784" s="540"/>
      <c r="D784" s="325" t="s">
        <v>19</v>
      </c>
      <c r="E784" s="355">
        <v>5</v>
      </c>
      <c r="F784" s="355"/>
      <c r="G784" s="2">
        <f t="shared" si="15"/>
        <v>171.2</v>
      </c>
      <c r="I784" s="526"/>
      <c r="K784" s="240"/>
    </row>
    <row r="785" spans="1:12">
      <c r="A785" s="325"/>
      <c r="B785" s="540"/>
      <c r="C785" s="540"/>
      <c r="D785" s="325" t="s">
        <v>139</v>
      </c>
      <c r="E785" s="355">
        <v>24.2</v>
      </c>
      <c r="F785" s="355"/>
      <c r="G785" s="2">
        <f t="shared" si="15"/>
        <v>195.39999999999998</v>
      </c>
      <c r="L785" s="240"/>
    </row>
    <row r="786" spans="1:12">
      <c r="A786" s="351">
        <v>45511</v>
      </c>
      <c r="B786" s="540">
        <v>29514</v>
      </c>
      <c r="C786" s="540" t="s">
        <v>15</v>
      </c>
      <c r="D786" s="325" t="s">
        <v>16</v>
      </c>
      <c r="E786" s="355"/>
      <c r="F786" s="355">
        <v>94.5</v>
      </c>
      <c r="G786" s="2">
        <f t="shared" si="15"/>
        <v>100.89999999999998</v>
      </c>
      <c r="L786" s="240"/>
    </row>
    <row r="787" spans="1:12">
      <c r="A787" s="351">
        <v>45511</v>
      </c>
      <c r="B787" s="540">
        <v>29514</v>
      </c>
      <c r="C787" s="540" t="s">
        <v>15</v>
      </c>
      <c r="D787" s="325" t="s">
        <v>17</v>
      </c>
      <c r="E787" s="355"/>
      <c r="F787" s="355">
        <v>11.7</v>
      </c>
      <c r="G787" s="2">
        <f t="shared" si="15"/>
        <v>89.199999999999974</v>
      </c>
      <c r="L787" s="240"/>
    </row>
    <row r="788" spans="1:12">
      <c r="A788" s="351">
        <v>45511</v>
      </c>
      <c r="B788" s="540">
        <v>29515</v>
      </c>
      <c r="C788" s="540" t="s">
        <v>15</v>
      </c>
      <c r="D788" s="325" t="s">
        <v>18</v>
      </c>
      <c r="E788" s="355"/>
      <c r="F788" s="355">
        <v>60</v>
      </c>
      <c r="G788" s="2">
        <f t="shared" ref="G774:G806" si="16">+G787+E788-F788</f>
        <v>29.199999999999974</v>
      </c>
      <c r="L788" s="240"/>
    </row>
    <row r="789" spans="1:12">
      <c r="A789" s="351">
        <v>45511</v>
      </c>
      <c r="B789" s="540">
        <v>29515</v>
      </c>
      <c r="C789" s="540" t="s">
        <v>15</v>
      </c>
      <c r="D789" s="325" t="s">
        <v>19</v>
      </c>
      <c r="E789" s="355"/>
      <c r="F789" s="355">
        <v>5</v>
      </c>
      <c r="G789" s="2">
        <f t="shared" si="16"/>
        <v>24.199999999999974</v>
      </c>
      <c r="I789" s="525"/>
      <c r="K789" s="240"/>
    </row>
    <row r="790" spans="1:12">
      <c r="A790" s="351">
        <v>45511</v>
      </c>
      <c r="B790" s="540">
        <v>29515</v>
      </c>
      <c r="C790" s="540" t="s">
        <v>15</v>
      </c>
      <c r="D790" s="325" t="s">
        <v>139</v>
      </c>
      <c r="E790" s="355"/>
      <c r="F790" s="355">
        <v>24.2</v>
      </c>
      <c r="G790" s="2">
        <f t="shared" si="16"/>
        <v>0</v>
      </c>
      <c r="I790" s="526"/>
      <c r="K790" s="240"/>
    </row>
    <row r="791" spans="1:12">
      <c r="A791" s="350">
        <v>45351</v>
      </c>
      <c r="B791" s="354" t="s">
        <v>14</v>
      </c>
      <c r="C791" s="354" t="s">
        <v>20</v>
      </c>
      <c r="D791" s="325" t="s">
        <v>16</v>
      </c>
      <c r="E791" s="355">
        <v>97.9</v>
      </c>
      <c r="F791" s="355"/>
      <c r="G791" s="2">
        <f t="shared" si="16"/>
        <v>97.9</v>
      </c>
      <c r="K791" s="37"/>
    </row>
    <row r="792" spans="1:12">
      <c r="A792" s="325"/>
      <c r="B792" s="540"/>
      <c r="C792" s="540"/>
      <c r="D792" s="325" t="s">
        <v>17</v>
      </c>
      <c r="E792" s="355">
        <v>15.2</v>
      </c>
      <c r="F792" s="355"/>
      <c r="G792" s="2">
        <f t="shared" si="16"/>
        <v>113.10000000000001</v>
      </c>
      <c r="K792" s="37"/>
    </row>
    <row r="793" spans="1:12">
      <c r="A793" s="325"/>
      <c r="B793" s="540"/>
      <c r="C793" s="540"/>
      <c r="D793" s="325" t="s">
        <v>18</v>
      </c>
      <c r="E793" s="355">
        <v>58</v>
      </c>
      <c r="F793" s="355"/>
      <c r="G793" s="2">
        <f t="shared" si="16"/>
        <v>171.10000000000002</v>
      </c>
    </row>
    <row r="794" spans="1:12">
      <c r="A794" s="325"/>
      <c r="B794" s="540"/>
      <c r="C794" s="540"/>
      <c r="D794" s="325" t="s">
        <v>19</v>
      </c>
      <c r="E794" s="355">
        <v>5</v>
      </c>
      <c r="F794" s="355"/>
      <c r="G794" s="2">
        <f t="shared" si="16"/>
        <v>176.10000000000002</v>
      </c>
    </row>
    <row r="795" spans="1:12">
      <c r="A795" s="351">
        <v>45351</v>
      </c>
      <c r="B795" s="540" t="s">
        <v>135</v>
      </c>
      <c r="C795" s="540" t="s">
        <v>20</v>
      </c>
      <c r="D795" s="325" t="s">
        <v>18</v>
      </c>
      <c r="E795" s="355"/>
      <c r="F795" s="355">
        <v>50</v>
      </c>
      <c r="G795" s="2">
        <f t="shared" si="16"/>
        <v>126.10000000000002</v>
      </c>
    </row>
    <row r="796" spans="1:12">
      <c r="A796" s="351">
        <v>45511</v>
      </c>
      <c r="B796" s="540">
        <v>29515</v>
      </c>
      <c r="C796" s="540" t="s">
        <v>20</v>
      </c>
      <c r="D796" s="325" t="s">
        <v>16</v>
      </c>
      <c r="E796" s="355"/>
      <c r="F796" s="355">
        <v>97.9</v>
      </c>
      <c r="G796" s="2">
        <f t="shared" si="16"/>
        <v>28.200000000000017</v>
      </c>
    </row>
    <row r="797" spans="1:12">
      <c r="A797" s="351">
        <v>45511</v>
      </c>
      <c r="B797" s="540">
        <v>29515</v>
      </c>
      <c r="C797" s="540" t="s">
        <v>20</v>
      </c>
      <c r="D797" s="325" t="s">
        <v>17</v>
      </c>
      <c r="E797" s="355"/>
      <c r="F797" s="355">
        <v>15.2</v>
      </c>
      <c r="G797" s="2">
        <f t="shared" si="16"/>
        <v>13.000000000000018</v>
      </c>
    </row>
    <row r="798" spans="1:12">
      <c r="A798" s="351">
        <v>45511</v>
      </c>
      <c r="B798" s="540">
        <v>29515</v>
      </c>
      <c r="C798" s="540" t="s">
        <v>20</v>
      </c>
      <c r="D798" s="325" t="s">
        <v>18</v>
      </c>
      <c r="E798" s="355"/>
      <c r="F798" s="355">
        <v>8</v>
      </c>
      <c r="G798" s="2">
        <f t="shared" si="16"/>
        <v>5.0000000000000178</v>
      </c>
    </row>
    <row r="799" spans="1:12">
      <c r="A799" s="351">
        <v>45511</v>
      </c>
      <c r="B799" s="540">
        <v>29515</v>
      </c>
      <c r="C799" s="540" t="s">
        <v>20</v>
      </c>
      <c r="D799" s="325" t="s">
        <v>19</v>
      </c>
      <c r="E799" s="355"/>
      <c r="F799" s="355">
        <v>5</v>
      </c>
      <c r="G799" s="2">
        <f t="shared" si="16"/>
        <v>1.7763568394002505E-14</v>
      </c>
    </row>
    <row r="800" spans="1:12">
      <c r="A800" s="350">
        <v>45382</v>
      </c>
      <c r="B800" s="354" t="s">
        <v>14</v>
      </c>
      <c r="C800" s="354" t="s">
        <v>23</v>
      </c>
      <c r="D800" s="325" t="s">
        <v>16</v>
      </c>
      <c r="E800" s="355">
        <v>94.7</v>
      </c>
      <c r="F800" s="355"/>
      <c r="G800" s="2">
        <f t="shared" si="16"/>
        <v>94.700000000000017</v>
      </c>
    </row>
    <row r="801" spans="1:7">
      <c r="A801" s="325"/>
      <c r="B801" s="540"/>
      <c r="C801" s="540"/>
      <c r="D801" s="325" t="s">
        <v>17</v>
      </c>
      <c r="E801" s="355">
        <v>6.2</v>
      </c>
      <c r="F801" s="355"/>
      <c r="G801" s="2">
        <f t="shared" si="16"/>
        <v>100.90000000000002</v>
      </c>
    </row>
    <row r="802" spans="1:7">
      <c r="A802" s="325"/>
      <c r="B802" s="540"/>
      <c r="C802" s="540"/>
      <c r="D802" s="325" t="s">
        <v>18</v>
      </c>
      <c r="E802" s="355">
        <v>60</v>
      </c>
      <c r="F802" s="355"/>
      <c r="G802" s="2">
        <f t="shared" si="16"/>
        <v>160.90000000000003</v>
      </c>
    </row>
    <row r="803" spans="1:7">
      <c r="A803" s="325"/>
      <c r="B803" s="540"/>
      <c r="C803" s="540"/>
      <c r="D803" s="325" t="s">
        <v>19</v>
      </c>
      <c r="E803" s="355">
        <v>5</v>
      </c>
      <c r="F803" s="355"/>
      <c r="G803" s="2">
        <f t="shared" si="16"/>
        <v>165.90000000000003</v>
      </c>
    </row>
    <row r="804" spans="1:7">
      <c r="A804" s="325"/>
      <c r="B804" s="540"/>
      <c r="C804" s="540"/>
      <c r="D804" s="325" t="s">
        <v>198</v>
      </c>
      <c r="E804" s="355">
        <v>102.5</v>
      </c>
      <c r="F804" s="355"/>
      <c r="G804" s="2">
        <f t="shared" si="16"/>
        <v>268.40000000000003</v>
      </c>
    </row>
    <row r="805" spans="1:7">
      <c r="A805" s="325"/>
      <c r="B805" s="540"/>
      <c r="C805" s="540"/>
      <c r="D805" s="325" t="s">
        <v>199</v>
      </c>
      <c r="E805" s="355">
        <v>102.5</v>
      </c>
      <c r="F805" s="355"/>
      <c r="G805" s="2">
        <f t="shared" si="16"/>
        <v>370.90000000000003</v>
      </c>
    </row>
    <row r="806" spans="1:7">
      <c r="A806" s="351">
        <v>45382</v>
      </c>
      <c r="B806" s="540" t="s">
        <v>124</v>
      </c>
      <c r="C806" s="540" t="s">
        <v>23</v>
      </c>
      <c r="D806" s="325" t="s">
        <v>18</v>
      </c>
      <c r="E806" s="355"/>
      <c r="F806" s="355">
        <v>30</v>
      </c>
      <c r="G806" s="2">
        <f t="shared" si="16"/>
        <v>340.90000000000003</v>
      </c>
    </row>
    <row r="807" spans="1:7">
      <c r="A807" s="351">
        <v>45511</v>
      </c>
      <c r="B807" s="540">
        <v>29515</v>
      </c>
      <c r="C807" s="540" t="s">
        <v>23</v>
      </c>
      <c r="D807" s="325" t="s">
        <v>16</v>
      </c>
      <c r="E807" s="355"/>
      <c r="F807" s="355">
        <v>94.7</v>
      </c>
      <c r="G807" s="2">
        <f>+G806+E807-F807</f>
        <v>246.20000000000005</v>
      </c>
    </row>
    <row r="808" spans="1:7">
      <c r="A808" s="351">
        <v>45511</v>
      </c>
      <c r="B808" s="540">
        <v>29515</v>
      </c>
      <c r="C808" s="540" t="s">
        <v>23</v>
      </c>
      <c r="D808" s="325" t="s">
        <v>17</v>
      </c>
      <c r="E808" s="355"/>
      <c r="F808" s="355">
        <v>6.2</v>
      </c>
      <c r="G808" s="2">
        <f t="shared" ref="G808:G881" si="17">+G807+E808-F808</f>
        <v>240.00000000000006</v>
      </c>
    </row>
    <row r="809" spans="1:7">
      <c r="A809" s="351">
        <v>45511</v>
      </c>
      <c r="B809" s="540">
        <v>29515</v>
      </c>
      <c r="C809" s="540" t="s">
        <v>23</v>
      </c>
      <c r="D809" s="325" t="s">
        <v>18</v>
      </c>
      <c r="E809" s="355"/>
      <c r="F809" s="355">
        <v>30</v>
      </c>
      <c r="G809" s="2">
        <f t="shared" si="17"/>
        <v>210.00000000000006</v>
      </c>
    </row>
    <row r="810" spans="1:7">
      <c r="A810" s="351">
        <v>45511</v>
      </c>
      <c r="B810" s="540">
        <v>29515</v>
      </c>
      <c r="C810" s="540" t="s">
        <v>23</v>
      </c>
      <c r="D810" s="325" t="s">
        <v>19</v>
      </c>
      <c r="E810" s="355"/>
      <c r="F810" s="355">
        <v>5</v>
      </c>
      <c r="G810" s="2">
        <f t="shared" si="17"/>
        <v>205.00000000000006</v>
      </c>
    </row>
    <row r="811" spans="1:7">
      <c r="A811" s="325"/>
      <c r="B811" s="540" t="s">
        <v>12</v>
      </c>
      <c r="C811" s="540"/>
      <c r="D811" s="325" t="s">
        <v>198</v>
      </c>
      <c r="E811" s="355"/>
      <c r="F811" s="355">
        <v>60.5</v>
      </c>
      <c r="G811" s="2">
        <f t="shared" si="17"/>
        <v>144.50000000000006</v>
      </c>
    </row>
    <row r="812" spans="1:7">
      <c r="A812" s="351">
        <v>45511</v>
      </c>
      <c r="B812" s="540">
        <v>29516</v>
      </c>
      <c r="C812" s="540" t="s">
        <v>23</v>
      </c>
      <c r="D812" s="325" t="s">
        <v>198</v>
      </c>
      <c r="E812" s="355"/>
      <c r="F812" s="355">
        <v>42</v>
      </c>
      <c r="G812" s="2">
        <f t="shared" si="17"/>
        <v>102.50000000000006</v>
      </c>
    </row>
    <row r="813" spans="1:7">
      <c r="A813" s="351">
        <v>45511</v>
      </c>
      <c r="B813" s="540">
        <v>29516</v>
      </c>
      <c r="C813" s="540" t="s">
        <v>23</v>
      </c>
      <c r="D813" s="325" t="s">
        <v>199</v>
      </c>
      <c r="E813" s="355"/>
      <c r="F813" s="355">
        <v>102.5</v>
      </c>
      <c r="G813" s="2">
        <f t="shared" si="17"/>
        <v>0</v>
      </c>
    </row>
    <row r="814" spans="1:7">
      <c r="A814" s="350">
        <v>45412</v>
      </c>
      <c r="B814" s="354" t="s">
        <v>14</v>
      </c>
      <c r="C814" s="354" t="s">
        <v>24</v>
      </c>
      <c r="D814" s="325" t="s">
        <v>16</v>
      </c>
      <c r="E814" s="355">
        <v>94.2</v>
      </c>
      <c r="F814" s="355"/>
      <c r="G814" s="2">
        <f t="shared" si="17"/>
        <v>94.2</v>
      </c>
    </row>
    <row r="815" spans="1:7">
      <c r="A815" s="325"/>
      <c r="B815" s="540"/>
      <c r="C815" s="540"/>
      <c r="D815" s="325" t="s">
        <v>17</v>
      </c>
      <c r="E815" s="355">
        <v>7.9</v>
      </c>
      <c r="F815" s="355"/>
      <c r="G815" s="2">
        <f t="shared" si="17"/>
        <v>102.10000000000001</v>
      </c>
    </row>
    <row r="816" spans="1:7">
      <c r="A816" s="325"/>
      <c r="B816" s="540"/>
      <c r="C816" s="540"/>
      <c r="D816" s="325" t="s">
        <v>18</v>
      </c>
      <c r="E816" s="355">
        <v>60</v>
      </c>
      <c r="F816" s="355"/>
      <c r="G816" s="2">
        <f t="shared" si="17"/>
        <v>162.10000000000002</v>
      </c>
    </row>
    <row r="817" spans="1:7">
      <c r="A817" s="325"/>
      <c r="B817" s="540"/>
      <c r="C817" s="540"/>
      <c r="D817" s="325" t="s">
        <v>19</v>
      </c>
      <c r="E817" s="355">
        <v>5</v>
      </c>
      <c r="F817" s="355"/>
      <c r="G817" s="2">
        <f t="shared" si="17"/>
        <v>167.10000000000002</v>
      </c>
    </row>
    <row r="818" spans="1:7">
      <c r="A818" s="351">
        <v>45412</v>
      </c>
      <c r="B818" s="540" t="s">
        <v>125</v>
      </c>
      <c r="C818" s="540" t="s">
        <v>24</v>
      </c>
      <c r="D818" s="325" t="s">
        <v>18</v>
      </c>
      <c r="E818" s="355"/>
      <c r="F818" s="355">
        <v>60</v>
      </c>
      <c r="G818" s="2">
        <f t="shared" si="17"/>
        <v>107.10000000000002</v>
      </c>
    </row>
    <row r="819" spans="1:7">
      <c r="A819" s="351">
        <v>45412</v>
      </c>
      <c r="B819" s="540" t="s">
        <v>125</v>
      </c>
      <c r="C819" s="540" t="s">
        <v>24</v>
      </c>
      <c r="D819" s="325" t="s">
        <v>19</v>
      </c>
      <c r="E819" s="355"/>
      <c r="F819" s="355">
        <v>5</v>
      </c>
      <c r="G819" s="2">
        <f t="shared" si="17"/>
        <v>102.10000000000002</v>
      </c>
    </row>
    <row r="820" spans="1:7">
      <c r="A820" s="351">
        <v>45511</v>
      </c>
      <c r="B820" s="540">
        <v>29516</v>
      </c>
      <c r="C820" s="540" t="s">
        <v>24</v>
      </c>
      <c r="D820" s="325" t="s">
        <v>16</v>
      </c>
      <c r="E820" s="355"/>
      <c r="F820" s="355">
        <v>94.2</v>
      </c>
      <c r="G820" s="2">
        <f t="shared" si="17"/>
        <v>7.9000000000000199</v>
      </c>
    </row>
    <row r="821" spans="1:7">
      <c r="A821" s="351">
        <v>45511</v>
      </c>
      <c r="B821" s="540">
        <v>29516</v>
      </c>
      <c r="C821" s="540" t="s">
        <v>24</v>
      </c>
      <c r="D821" s="325" t="s">
        <v>17</v>
      </c>
      <c r="E821" s="355"/>
      <c r="F821" s="355">
        <v>7.9</v>
      </c>
      <c r="G821" s="2">
        <f t="shared" si="17"/>
        <v>1.9539925233402755E-14</v>
      </c>
    </row>
    <row r="822" spans="1:7">
      <c r="A822" s="350">
        <v>45443</v>
      </c>
      <c r="B822" s="354" t="s">
        <v>14</v>
      </c>
      <c r="C822" s="354" t="s">
        <v>25</v>
      </c>
      <c r="D822" s="325" t="s">
        <v>16</v>
      </c>
      <c r="E822" s="355">
        <v>85.7</v>
      </c>
      <c r="F822" s="355"/>
      <c r="G822" s="2">
        <f t="shared" si="17"/>
        <v>85.700000000000017</v>
      </c>
    </row>
    <row r="823" spans="1:7">
      <c r="A823" s="325"/>
      <c r="B823" s="540"/>
      <c r="C823" s="540"/>
      <c r="D823" s="325" t="s">
        <v>17</v>
      </c>
      <c r="E823" s="355">
        <v>10.199999999999999</v>
      </c>
      <c r="F823" s="355"/>
      <c r="G823" s="2">
        <f t="shared" si="17"/>
        <v>95.90000000000002</v>
      </c>
    </row>
    <row r="824" spans="1:7">
      <c r="A824" s="325"/>
      <c r="B824" s="540"/>
      <c r="C824" s="540"/>
      <c r="D824" s="325" t="s">
        <v>18</v>
      </c>
      <c r="E824" s="355">
        <v>60</v>
      </c>
      <c r="F824" s="355"/>
      <c r="G824" s="2">
        <f t="shared" si="17"/>
        <v>155.90000000000003</v>
      </c>
    </row>
    <row r="825" spans="1:7">
      <c r="A825" s="325"/>
      <c r="B825" s="540"/>
      <c r="C825" s="540"/>
      <c r="D825" s="325" t="s">
        <v>19</v>
      </c>
      <c r="E825" s="355">
        <v>5</v>
      </c>
      <c r="F825" s="355"/>
      <c r="G825" s="2">
        <f t="shared" si="17"/>
        <v>160.90000000000003</v>
      </c>
    </row>
    <row r="826" spans="1:7">
      <c r="A826" s="351">
        <v>45443</v>
      </c>
      <c r="B826" s="540" t="s">
        <v>141</v>
      </c>
      <c r="C826" s="540" t="s">
        <v>25</v>
      </c>
      <c r="D826" s="325" t="s">
        <v>18</v>
      </c>
      <c r="E826" s="355"/>
      <c r="F826" s="355">
        <v>60</v>
      </c>
      <c r="G826" s="2">
        <f t="shared" si="17"/>
        <v>100.90000000000003</v>
      </c>
    </row>
    <row r="827" spans="1:7">
      <c r="A827" s="351">
        <v>45443</v>
      </c>
      <c r="B827" s="540" t="s">
        <v>141</v>
      </c>
      <c r="C827" s="540" t="s">
        <v>25</v>
      </c>
      <c r="D827" s="325" t="s">
        <v>19</v>
      </c>
      <c r="E827" s="355"/>
      <c r="F827" s="355">
        <v>5</v>
      </c>
      <c r="G827" s="2">
        <f t="shared" si="17"/>
        <v>95.900000000000034</v>
      </c>
    </row>
    <row r="828" spans="1:7">
      <c r="A828" s="351">
        <v>45511</v>
      </c>
      <c r="B828" s="540">
        <v>29516</v>
      </c>
      <c r="C828" s="540" t="s">
        <v>25</v>
      </c>
      <c r="D828" s="325" t="s">
        <v>16</v>
      </c>
      <c r="E828" s="355"/>
      <c r="F828" s="355">
        <v>85.7</v>
      </c>
      <c r="G828" s="2">
        <f t="shared" si="17"/>
        <v>10.200000000000031</v>
      </c>
    </row>
    <row r="829" spans="1:7">
      <c r="A829" s="351">
        <v>45511</v>
      </c>
      <c r="B829" s="540">
        <v>29516</v>
      </c>
      <c r="C829" s="540" t="s">
        <v>25</v>
      </c>
      <c r="D829" s="325" t="s">
        <v>17</v>
      </c>
      <c r="E829" s="355"/>
      <c r="F829" s="355">
        <v>10.199999999999999</v>
      </c>
      <c r="G829" s="2">
        <f t="shared" si="17"/>
        <v>3.1974423109204508E-14</v>
      </c>
    </row>
    <row r="830" spans="1:7">
      <c r="A830" s="350">
        <v>45473</v>
      </c>
      <c r="B830" s="354" t="s">
        <v>14</v>
      </c>
      <c r="C830" s="354" t="s">
        <v>26</v>
      </c>
      <c r="D830" s="325" t="s">
        <v>16</v>
      </c>
      <c r="E830" s="355">
        <v>83.2</v>
      </c>
      <c r="F830" s="355"/>
      <c r="G830" s="2">
        <f t="shared" si="17"/>
        <v>83.200000000000031</v>
      </c>
    </row>
    <row r="831" spans="1:7">
      <c r="A831" s="325"/>
      <c r="B831" s="540"/>
      <c r="C831" s="540"/>
      <c r="D831" s="325" t="s">
        <v>17</v>
      </c>
      <c r="E831" s="355">
        <v>7</v>
      </c>
      <c r="F831" s="355"/>
      <c r="G831" s="2">
        <f t="shared" si="17"/>
        <v>90.200000000000031</v>
      </c>
    </row>
    <row r="832" spans="1:7">
      <c r="A832" s="325"/>
      <c r="B832" s="540"/>
      <c r="C832" s="540"/>
      <c r="D832" s="325" t="s">
        <v>18</v>
      </c>
      <c r="E832" s="355">
        <v>60</v>
      </c>
      <c r="F832" s="355"/>
      <c r="G832" s="2">
        <f t="shared" si="17"/>
        <v>150.20000000000005</v>
      </c>
    </row>
    <row r="833" spans="1:7">
      <c r="A833" s="325"/>
      <c r="B833" s="540"/>
      <c r="C833" s="540"/>
      <c r="D833" s="325" t="s">
        <v>19</v>
      </c>
      <c r="E833" s="355">
        <v>5</v>
      </c>
      <c r="F833" s="355"/>
      <c r="G833" s="2">
        <f t="shared" si="17"/>
        <v>155.20000000000005</v>
      </c>
    </row>
    <row r="834" spans="1:7">
      <c r="A834" s="351">
        <v>45473</v>
      </c>
      <c r="B834" s="540" t="s">
        <v>129</v>
      </c>
      <c r="C834" s="540" t="s">
        <v>26</v>
      </c>
      <c r="D834" s="325" t="s">
        <v>18</v>
      </c>
      <c r="E834" s="355"/>
      <c r="F834" s="355">
        <v>60</v>
      </c>
      <c r="G834" s="2">
        <f t="shared" si="17"/>
        <v>95.200000000000045</v>
      </c>
    </row>
    <row r="835" spans="1:7">
      <c r="A835" s="351">
        <v>45473</v>
      </c>
      <c r="B835" s="540" t="s">
        <v>129</v>
      </c>
      <c r="C835" s="540" t="s">
        <v>26</v>
      </c>
      <c r="D835" s="325" t="s">
        <v>19</v>
      </c>
      <c r="E835" s="355"/>
      <c r="F835" s="355">
        <v>5</v>
      </c>
      <c r="G835" s="2">
        <f t="shared" si="17"/>
        <v>90.200000000000045</v>
      </c>
    </row>
    <row r="836" spans="1:7">
      <c r="A836" s="351">
        <v>45511</v>
      </c>
      <c r="B836" s="540">
        <v>29516</v>
      </c>
      <c r="C836" s="540" t="s">
        <v>26</v>
      </c>
      <c r="D836" s="325" t="s">
        <v>16</v>
      </c>
      <c r="E836" s="355"/>
      <c r="F836" s="355">
        <v>83.2</v>
      </c>
      <c r="G836" s="2">
        <f t="shared" si="17"/>
        <v>7.0000000000000426</v>
      </c>
    </row>
    <row r="837" spans="1:7">
      <c r="A837" s="351">
        <v>45511</v>
      </c>
      <c r="B837" s="540">
        <v>29516</v>
      </c>
      <c r="C837" s="540" t="s">
        <v>26</v>
      </c>
      <c r="D837" s="325" t="s">
        <v>17</v>
      </c>
      <c r="E837" s="355"/>
      <c r="F837" s="355">
        <v>7</v>
      </c>
      <c r="G837" s="2">
        <f t="shared" si="17"/>
        <v>4.2632564145606011E-14</v>
      </c>
    </row>
    <row r="838" spans="1:7">
      <c r="A838" s="350">
        <v>45504</v>
      </c>
      <c r="B838" s="354" t="s">
        <v>14</v>
      </c>
      <c r="C838" s="354" t="s">
        <v>27</v>
      </c>
      <c r="D838" s="325" t="s">
        <v>16</v>
      </c>
      <c r="E838" s="355">
        <v>81.7</v>
      </c>
      <c r="F838" s="355"/>
      <c r="G838" s="2">
        <f t="shared" si="17"/>
        <v>81.700000000000045</v>
      </c>
    </row>
    <row r="839" spans="1:7">
      <c r="A839" s="325"/>
      <c r="B839" s="540"/>
      <c r="C839" s="540"/>
      <c r="D839" s="325" t="s">
        <v>17</v>
      </c>
      <c r="E839" s="355">
        <v>7</v>
      </c>
      <c r="F839" s="355"/>
      <c r="G839" s="2">
        <f t="shared" si="17"/>
        <v>88.700000000000045</v>
      </c>
    </row>
    <row r="840" spans="1:7">
      <c r="A840" s="325"/>
      <c r="B840" s="540"/>
      <c r="C840" s="540"/>
      <c r="D840" s="325" t="s">
        <v>18</v>
      </c>
      <c r="E840" s="355">
        <v>60</v>
      </c>
      <c r="F840" s="355"/>
      <c r="G840" s="2">
        <f t="shared" si="17"/>
        <v>148.70000000000005</v>
      </c>
    </row>
    <row r="841" spans="1:7">
      <c r="A841" s="325"/>
      <c r="B841" s="540"/>
      <c r="C841" s="540"/>
      <c r="D841" s="325" t="s">
        <v>19</v>
      </c>
      <c r="E841" s="355">
        <v>5</v>
      </c>
      <c r="F841" s="355"/>
      <c r="G841" s="2">
        <f t="shared" si="17"/>
        <v>153.70000000000005</v>
      </c>
    </row>
    <row r="842" spans="1:7">
      <c r="A842" s="325"/>
      <c r="B842" s="540"/>
      <c r="C842" s="540"/>
      <c r="D842" s="325" t="s">
        <v>107</v>
      </c>
      <c r="E842" s="355">
        <v>250</v>
      </c>
      <c r="F842" s="355"/>
      <c r="G842" s="2">
        <f t="shared" si="17"/>
        <v>403.70000000000005</v>
      </c>
    </row>
    <row r="843" spans="1:7">
      <c r="A843" s="325"/>
      <c r="B843" s="540"/>
      <c r="C843" s="540"/>
      <c r="D843" s="325" t="s">
        <v>79</v>
      </c>
      <c r="E843" s="355">
        <v>102.5</v>
      </c>
      <c r="F843" s="355"/>
      <c r="G843" s="2">
        <f t="shared" si="17"/>
        <v>506.20000000000005</v>
      </c>
    </row>
    <row r="844" spans="1:7">
      <c r="A844" s="351">
        <v>45511</v>
      </c>
      <c r="B844" s="540">
        <v>29516</v>
      </c>
      <c r="C844" s="354" t="s">
        <v>27</v>
      </c>
      <c r="D844" s="325" t="s">
        <v>18</v>
      </c>
      <c r="E844" s="355"/>
      <c r="F844" s="355">
        <v>60</v>
      </c>
      <c r="G844" s="2">
        <f t="shared" si="17"/>
        <v>446.20000000000005</v>
      </c>
    </row>
    <row r="845" spans="1:7">
      <c r="A845" s="351">
        <v>45511</v>
      </c>
      <c r="B845" s="540">
        <v>29516</v>
      </c>
      <c r="C845" s="354" t="s">
        <v>27</v>
      </c>
      <c r="D845" s="325" t="s">
        <v>19</v>
      </c>
      <c r="E845" s="355"/>
      <c r="F845" s="355">
        <v>5</v>
      </c>
      <c r="G845" s="2">
        <f t="shared" si="17"/>
        <v>441.20000000000005</v>
      </c>
    </row>
    <row r="846" spans="1:7">
      <c r="A846" s="351">
        <v>45511</v>
      </c>
      <c r="B846" s="540">
        <v>29516</v>
      </c>
      <c r="C846" s="354" t="s">
        <v>27</v>
      </c>
      <c r="D846" s="325" t="s">
        <v>79</v>
      </c>
      <c r="E846" s="355"/>
      <c r="F846" s="355">
        <v>102.5</v>
      </c>
      <c r="G846" s="2">
        <f t="shared" si="17"/>
        <v>338.70000000000005</v>
      </c>
    </row>
    <row r="847" spans="1:7">
      <c r="A847" s="351">
        <v>45511</v>
      </c>
      <c r="B847" s="540">
        <v>29517</v>
      </c>
      <c r="C847" s="540" t="s">
        <v>27</v>
      </c>
      <c r="D847" s="325" t="s">
        <v>107</v>
      </c>
      <c r="E847" s="355"/>
      <c r="F847" s="355">
        <v>250</v>
      </c>
      <c r="G847" s="2">
        <f t="shared" si="17"/>
        <v>88.700000000000045</v>
      </c>
    </row>
    <row r="848" spans="1:7">
      <c r="A848" s="351">
        <v>45778</v>
      </c>
      <c r="B848" s="540">
        <v>30285</v>
      </c>
      <c r="C848" s="540" t="s">
        <v>27</v>
      </c>
      <c r="D848" s="325" t="s">
        <v>16</v>
      </c>
      <c r="E848" s="355"/>
      <c r="F848" s="355">
        <v>81.7</v>
      </c>
      <c r="G848" s="2">
        <f t="shared" si="17"/>
        <v>7.0000000000000426</v>
      </c>
    </row>
    <row r="849" spans="1:11">
      <c r="A849" s="351">
        <v>45778</v>
      </c>
      <c r="B849" s="540">
        <v>30285</v>
      </c>
      <c r="C849" s="540" t="s">
        <v>27</v>
      </c>
      <c r="D849" s="325" t="s">
        <v>17</v>
      </c>
      <c r="E849" s="355"/>
      <c r="F849" s="355">
        <v>7</v>
      </c>
      <c r="G849" s="2">
        <f t="shared" si="17"/>
        <v>4.2632564145606011E-14</v>
      </c>
    </row>
    <row r="850" spans="1:11">
      <c r="A850" s="350">
        <v>45535</v>
      </c>
      <c r="B850" s="354" t="s">
        <v>14</v>
      </c>
      <c r="C850" s="354" t="s">
        <v>81</v>
      </c>
      <c r="D850" s="325" t="s">
        <v>16</v>
      </c>
      <c r="E850" s="355">
        <v>81.900000000000006</v>
      </c>
      <c r="F850" s="355"/>
      <c r="G850" s="2">
        <f t="shared" si="17"/>
        <v>81.900000000000048</v>
      </c>
      <c r="J850" s="355"/>
    </row>
    <row r="851" spans="1:11">
      <c r="A851" s="325"/>
      <c r="B851" s="540"/>
      <c r="C851" s="540"/>
      <c r="D851" s="325" t="s">
        <v>17</v>
      </c>
      <c r="E851" s="355">
        <v>7</v>
      </c>
      <c r="F851" s="355"/>
      <c r="G851" s="2">
        <f t="shared" si="17"/>
        <v>88.900000000000048</v>
      </c>
    </row>
    <row r="852" spans="1:11">
      <c r="A852" s="325"/>
      <c r="B852" s="540"/>
      <c r="C852" s="540"/>
      <c r="D852" s="325" t="s">
        <v>18</v>
      </c>
      <c r="E852" s="355">
        <v>60</v>
      </c>
      <c r="F852" s="355"/>
      <c r="G852" s="2">
        <f t="shared" si="17"/>
        <v>148.90000000000003</v>
      </c>
      <c r="I852" s="358"/>
      <c r="J852" s="325"/>
      <c r="K852" s="355"/>
    </row>
    <row r="853" spans="1:11">
      <c r="A853" s="325"/>
      <c r="B853" s="540"/>
      <c r="C853" s="540"/>
      <c r="D853" s="325" t="s">
        <v>19</v>
      </c>
      <c r="E853" s="355">
        <v>5</v>
      </c>
      <c r="F853" s="355"/>
      <c r="G853" s="2">
        <f t="shared" si="17"/>
        <v>153.90000000000003</v>
      </c>
      <c r="J853" s="325"/>
      <c r="K853" s="355"/>
    </row>
    <row r="854" spans="1:11">
      <c r="A854" s="351">
        <v>45535</v>
      </c>
      <c r="B854" s="540" t="s">
        <v>143</v>
      </c>
      <c r="C854" s="540" t="s">
        <v>81</v>
      </c>
      <c r="D854" s="325" t="s">
        <v>18</v>
      </c>
      <c r="E854" s="355"/>
      <c r="F854" s="355">
        <v>40</v>
      </c>
      <c r="G854" s="2">
        <f t="shared" si="17"/>
        <v>113.90000000000003</v>
      </c>
      <c r="I854" s="354"/>
      <c r="J854" s="325"/>
      <c r="K854" s="355"/>
    </row>
    <row r="855" spans="1:11">
      <c r="A855" s="351">
        <v>45554</v>
      </c>
      <c r="B855" s="540">
        <v>29671</v>
      </c>
      <c r="C855" s="540" t="s">
        <v>81</v>
      </c>
      <c r="D855" s="325" t="s">
        <v>18</v>
      </c>
      <c r="E855" s="355"/>
      <c r="F855" s="355">
        <v>20</v>
      </c>
      <c r="G855" s="2">
        <f t="shared" si="17"/>
        <v>93.900000000000034</v>
      </c>
      <c r="I855" s="540"/>
      <c r="J855" s="325" t="s">
        <v>644</v>
      </c>
      <c r="K855" s="355"/>
    </row>
    <row r="856" spans="1:11">
      <c r="A856" s="351">
        <v>45554</v>
      </c>
      <c r="B856" s="540">
        <v>29671</v>
      </c>
      <c r="C856" s="540" t="s">
        <v>81</v>
      </c>
      <c r="D856" s="325" t="s">
        <v>19</v>
      </c>
      <c r="E856" s="355"/>
      <c r="F856" s="355">
        <v>5</v>
      </c>
      <c r="G856" s="2">
        <f t="shared" si="17"/>
        <v>88.900000000000034</v>
      </c>
      <c r="H856">
        <v>2025</v>
      </c>
      <c r="I856" s="354" t="s">
        <v>27</v>
      </c>
      <c r="J856" s="325" t="s">
        <v>16</v>
      </c>
      <c r="K856" s="355">
        <v>81.7</v>
      </c>
    </row>
    <row r="857" spans="1:11">
      <c r="A857" s="351">
        <v>45778</v>
      </c>
      <c r="B857" s="540">
        <v>30285</v>
      </c>
      <c r="C857" s="540" t="s">
        <v>81</v>
      </c>
      <c r="D857" s="325" t="s">
        <v>16</v>
      </c>
      <c r="E857" s="355"/>
      <c r="F857" s="355">
        <v>81.900000000000006</v>
      </c>
      <c r="G857" s="2">
        <f t="shared" si="17"/>
        <v>7.0000000000000284</v>
      </c>
      <c r="I857" s="354"/>
      <c r="J857" s="325"/>
      <c r="K857" s="355"/>
    </row>
    <row r="858" spans="1:11">
      <c r="A858" s="351">
        <v>45778</v>
      </c>
      <c r="B858" s="540">
        <v>30285</v>
      </c>
      <c r="C858" s="540" t="s">
        <v>81</v>
      </c>
      <c r="D858" s="325" t="s">
        <v>17</v>
      </c>
      <c r="E858" s="355"/>
      <c r="F858" s="355">
        <v>7</v>
      </c>
      <c r="G858" s="2">
        <f t="shared" si="17"/>
        <v>2.8421709430404007E-14</v>
      </c>
      <c r="I858" s="354"/>
      <c r="J858" s="325"/>
      <c r="K858" s="355"/>
    </row>
    <row r="859" spans="1:11">
      <c r="A859" s="350">
        <v>45565</v>
      </c>
      <c r="B859" s="354" t="s">
        <v>14</v>
      </c>
      <c r="C859" s="354" t="s">
        <v>53</v>
      </c>
      <c r="D859" s="325" t="s">
        <v>16</v>
      </c>
      <c r="E859" s="355">
        <v>82.4</v>
      </c>
      <c r="F859" s="355"/>
      <c r="G859" s="2">
        <f t="shared" si="17"/>
        <v>82.400000000000034</v>
      </c>
      <c r="I859" s="540"/>
      <c r="J859" s="325" t="s">
        <v>17</v>
      </c>
      <c r="K859" s="355">
        <v>7</v>
      </c>
    </row>
    <row r="860" spans="1:11">
      <c r="A860" s="325"/>
      <c r="B860" s="540"/>
      <c r="C860" s="540"/>
      <c r="D860" s="325" t="s">
        <v>17</v>
      </c>
      <c r="E860" s="355">
        <v>7.6</v>
      </c>
      <c r="F860" s="355"/>
      <c r="G860" s="2">
        <f t="shared" si="17"/>
        <v>90.000000000000028</v>
      </c>
      <c r="I860" s="354" t="s">
        <v>81</v>
      </c>
      <c r="J860" s="325" t="s">
        <v>16</v>
      </c>
      <c r="K860" s="355">
        <v>81.900000000000006</v>
      </c>
    </row>
    <row r="861" spans="1:11">
      <c r="A861" s="325"/>
      <c r="B861" s="540"/>
      <c r="C861" s="540"/>
      <c r="D861" s="325" t="s">
        <v>18</v>
      </c>
      <c r="E861" s="355">
        <v>60</v>
      </c>
      <c r="F861" s="355"/>
      <c r="G861" s="2">
        <f t="shared" si="17"/>
        <v>150.00000000000003</v>
      </c>
      <c r="I861" s="540"/>
      <c r="J861" s="325" t="s">
        <v>17</v>
      </c>
      <c r="K861" s="355">
        <v>7</v>
      </c>
    </row>
    <row r="862" spans="1:11">
      <c r="A862" s="325"/>
      <c r="B862" s="540"/>
      <c r="C862" s="540"/>
      <c r="D862" s="325" t="s">
        <v>19</v>
      </c>
      <c r="E862" s="355">
        <v>5</v>
      </c>
      <c r="F862" s="355"/>
      <c r="G862" s="2">
        <f t="shared" si="17"/>
        <v>155.00000000000003</v>
      </c>
      <c r="I862" s="354" t="s">
        <v>53</v>
      </c>
      <c r="J862" s="325" t="s">
        <v>16</v>
      </c>
      <c r="K862" s="355">
        <v>82.4</v>
      </c>
    </row>
    <row r="863" spans="1:11">
      <c r="A863" s="351">
        <v>45565</v>
      </c>
      <c r="B863" s="540" t="s">
        <v>117</v>
      </c>
      <c r="C863" s="540" t="s">
        <v>53</v>
      </c>
      <c r="D863" s="325" t="s">
        <v>18</v>
      </c>
      <c r="E863" s="355"/>
      <c r="F863" s="355">
        <v>60</v>
      </c>
      <c r="G863" s="2">
        <f t="shared" si="17"/>
        <v>95.000000000000028</v>
      </c>
      <c r="I863" s="540"/>
      <c r="J863" s="325" t="s">
        <v>17</v>
      </c>
      <c r="K863" s="355">
        <v>7.6</v>
      </c>
    </row>
    <row r="864" spans="1:11">
      <c r="A864" s="351">
        <v>45565</v>
      </c>
      <c r="B864" s="540" t="s">
        <v>117</v>
      </c>
      <c r="C864" s="540" t="s">
        <v>53</v>
      </c>
      <c r="D864" s="325" t="s">
        <v>19</v>
      </c>
      <c r="E864" s="355"/>
      <c r="F864" s="355">
        <v>5</v>
      </c>
      <c r="G864" s="2">
        <f t="shared" si="17"/>
        <v>90.000000000000028</v>
      </c>
      <c r="I864" s="354" t="s">
        <v>30</v>
      </c>
      <c r="J864" s="325" t="s">
        <v>16</v>
      </c>
      <c r="K864" s="355">
        <v>21.3</v>
      </c>
    </row>
    <row r="865" spans="1:11">
      <c r="A865" s="351">
        <v>45778</v>
      </c>
      <c r="B865" s="540">
        <v>30285</v>
      </c>
      <c r="C865" s="540" t="s">
        <v>53</v>
      </c>
      <c r="D865" s="325" t="s">
        <v>16</v>
      </c>
      <c r="E865" s="355"/>
      <c r="F865" s="355">
        <v>82.4</v>
      </c>
      <c r="G865" s="2">
        <f t="shared" si="17"/>
        <v>7.6000000000000227</v>
      </c>
      <c r="I865" s="354"/>
      <c r="J865" s="325"/>
      <c r="K865" s="355"/>
    </row>
    <row r="866" spans="1:11">
      <c r="A866" s="351">
        <v>45778</v>
      </c>
      <c r="B866" s="540">
        <v>30285</v>
      </c>
      <c r="C866" s="540" t="s">
        <v>53</v>
      </c>
      <c r="D866" s="325" t="s">
        <v>17</v>
      </c>
      <c r="E866" s="355"/>
      <c r="F866" s="355">
        <v>7.6</v>
      </c>
      <c r="G866" s="2">
        <f t="shared" si="17"/>
        <v>2.3092638912203256E-14</v>
      </c>
      <c r="I866" s="354"/>
      <c r="J866" s="325"/>
      <c r="K866" s="355"/>
    </row>
    <row r="867" spans="1:11">
      <c r="A867" s="350">
        <v>45596</v>
      </c>
      <c r="B867" s="354" t="s">
        <v>14</v>
      </c>
      <c r="C867" s="354" t="s">
        <v>30</v>
      </c>
      <c r="D867" s="325" t="s">
        <v>16</v>
      </c>
      <c r="E867" s="355">
        <v>21.3</v>
      </c>
      <c r="F867" s="355"/>
      <c r="G867" s="2">
        <f t="shared" si="17"/>
        <v>21.300000000000026</v>
      </c>
      <c r="I867" s="540"/>
      <c r="J867" s="325" t="s">
        <v>17</v>
      </c>
      <c r="K867" s="355">
        <v>13.7</v>
      </c>
    </row>
    <row r="868" spans="1:11">
      <c r="A868" s="325"/>
      <c r="B868" s="540"/>
      <c r="C868" s="540"/>
      <c r="D868" s="325" t="s">
        <v>17</v>
      </c>
      <c r="E868" s="355">
        <v>13.7</v>
      </c>
      <c r="F868" s="355"/>
      <c r="G868" s="2">
        <f t="shared" si="17"/>
        <v>35.000000000000028</v>
      </c>
      <c r="J868" s="325" t="s">
        <v>18</v>
      </c>
      <c r="K868" s="355">
        <v>20</v>
      </c>
    </row>
    <row r="869" spans="1:11">
      <c r="A869" s="325"/>
      <c r="B869" s="540"/>
      <c r="C869" s="540"/>
      <c r="D869" s="325" t="s">
        <v>18</v>
      </c>
      <c r="E869" s="355">
        <v>60</v>
      </c>
      <c r="F869" s="355"/>
      <c r="G869" s="2">
        <f t="shared" si="17"/>
        <v>95.000000000000028</v>
      </c>
      <c r="J869" s="325" t="s">
        <v>19</v>
      </c>
      <c r="K869" s="355">
        <v>5</v>
      </c>
    </row>
    <row r="870" spans="1:11">
      <c r="A870" s="325"/>
      <c r="B870" s="540"/>
      <c r="C870" s="540"/>
      <c r="D870" s="325" t="s">
        <v>19</v>
      </c>
      <c r="E870" s="355">
        <v>5</v>
      </c>
      <c r="F870" s="355"/>
      <c r="G870" s="2">
        <f t="shared" si="17"/>
        <v>100.00000000000003</v>
      </c>
      <c r="I870" s="354" t="s">
        <v>83</v>
      </c>
      <c r="J870" s="325" t="s">
        <v>16</v>
      </c>
      <c r="K870" s="355">
        <v>23</v>
      </c>
    </row>
    <row r="871" spans="1:11">
      <c r="A871" s="351">
        <v>45596</v>
      </c>
      <c r="B871" s="540" t="s">
        <v>118</v>
      </c>
      <c r="C871" s="540" t="s">
        <v>30</v>
      </c>
      <c r="D871" s="325" t="s">
        <v>18</v>
      </c>
      <c r="E871" s="355"/>
      <c r="F871" s="355">
        <v>40</v>
      </c>
      <c r="G871" s="2">
        <f t="shared" si="17"/>
        <v>60.000000000000028</v>
      </c>
      <c r="I871" s="540"/>
      <c r="J871" s="325" t="s">
        <v>17</v>
      </c>
      <c r="K871" s="355">
        <v>12.3</v>
      </c>
    </row>
    <row r="872" spans="1:11">
      <c r="A872" s="351">
        <v>45778</v>
      </c>
      <c r="B872" s="540">
        <v>30285</v>
      </c>
      <c r="C872" s="540" t="s">
        <v>30</v>
      </c>
      <c r="D872" s="325" t="s">
        <v>16</v>
      </c>
      <c r="E872" s="355"/>
      <c r="F872" s="355">
        <v>21.3</v>
      </c>
      <c r="G872" s="2">
        <f t="shared" si="17"/>
        <v>38.700000000000031</v>
      </c>
      <c r="I872" s="540"/>
      <c r="J872" s="325"/>
      <c r="K872" s="355"/>
    </row>
    <row r="873" spans="1:11">
      <c r="A873" s="351">
        <v>45778</v>
      </c>
      <c r="B873" s="540">
        <v>30285</v>
      </c>
      <c r="C873" s="540" t="s">
        <v>30</v>
      </c>
      <c r="D873" s="325" t="s">
        <v>17</v>
      </c>
      <c r="E873" s="355"/>
      <c r="F873" s="355">
        <v>13.7</v>
      </c>
      <c r="G873" s="2">
        <f t="shared" si="17"/>
        <v>25.000000000000032</v>
      </c>
      <c r="I873" s="540"/>
      <c r="J873" s="325"/>
      <c r="K873" s="355"/>
    </row>
    <row r="874" spans="1:11">
      <c r="A874" s="351">
        <v>45713</v>
      </c>
      <c r="B874" s="540">
        <v>30530</v>
      </c>
      <c r="C874" s="540" t="s">
        <v>30</v>
      </c>
      <c r="D874" s="325" t="s">
        <v>18</v>
      </c>
      <c r="E874" s="355"/>
      <c r="F874" s="355">
        <v>20</v>
      </c>
      <c r="G874" s="2">
        <f t="shared" si="17"/>
        <v>5.000000000000032</v>
      </c>
      <c r="I874" s="540"/>
      <c r="J874" s="325"/>
      <c r="K874" s="355"/>
    </row>
    <row r="875" spans="1:11">
      <c r="A875" s="351">
        <v>45713</v>
      </c>
      <c r="B875" s="540">
        <v>30530</v>
      </c>
      <c r="C875" s="540" t="s">
        <v>30</v>
      </c>
      <c r="D875" s="325" t="s">
        <v>19</v>
      </c>
      <c r="E875" s="355"/>
      <c r="F875" s="355">
        <v>5</v>
      </c>
      <c r="G875" s="2">
        <f t="shared" si="17"/>
        <v>3.1974423109204508E-14</v>
      </c>
      <c r="I875" s="540"/>
      <c r="J875" s="325"/>
      <c r="K875" s="355"/>
    </row>
    <row r="876" spans="1:11">
      <c r="A876" s="350">
        <v>45626</v>
      </c>
      <c r="B876" s="354" t="s">
        <v>14</v>
      </c>
      <c r="C876" s="354" t="s">
        <v>83</v>
      </c>
      <c r="D876" s="325" t="s">
        <v>16</v>
      </c>
      <c r="E876" s="355">
        <v>23</v>
      </c>
      <c r="F876" s="355"/>
      <c r="G876" s="2">
        <f t="shared" si="17"/>
        <v>23.000000000000032</v>
      </c>
      <c r="I876" s="354" t="s">
        <v>34</v>
      </c>
      <c r="J876" s="325" t="s">
        <v>16</v>
      </c>
      <c r="K876" s="355">
        <v>27.7</v>
      </c>
    </row>
    <row r="877" spans="1:11">
      <c r="A877" s="325"/>
      <c r="B877" s="540"/>
      <c r="C877" s="540"/>
      <c r="D877" s="325" t="s">
        <v>17</v>
      </c>
      <c r="E877" s="355">
        <v>12.3</v>
      </c>
      <c r="F877" s="355"/>
      <c r="G877" s="2">
        <f t="shared" si="17"/>
        <v>35.300000000000033</v>
      </c>
      <c r="I877" s="540"/>
      <c r="J877" s="325" t="s">
        <v>17</v>
      </c>
      <c r="K877" s="355">
        <v>11.1</v>
      </c>
    </row>
    <row r="878" spans="1:11">
      <c r="A878" s="325"/>
      <c r="B878" s="540"/>
      <c r="C878" s="540"/>
      <c r="D878" s="325" t="s">
        <v>18</v>
      </c>
      <c r="E878" s="355">
        <v>60</v>
      </c>
      <c r="F878" s="355"/>
      <c r="G878" s="2">
        <f t="shared" si="17"/>
        <v>95.30000000000004</v>
      </c>
      <c r="H878">
        <v>2025</v>
      </c>
      <c r="I878" s="525" t="s">
        <v>15</v>
      </c>
      <c r="J878" s="325" t="s">
        <v>16</v>
      </c>
      <c r="K878" s="355">
        <v>27.7</v>
      </c>
    </row>
    <row r="879" spans="1:11">
      <c r="A879" s="325"/>
      <c r="B879" s="540"/>
      <c r="C879" s="540"/>
      <c r="D879" s="325" t="s">
        <v>19</v>
      </c>
      <c r="E879" s="355">
        <v>5</v>
      </c>
      <c r="F879" s="355"/>
      <c r="G879" s="2">
        <f t="shared" si="17"/>
        <v>100.30000000000004</v>
      </c>
      <c r="I879" s="526"/>
      <c r="J879" s="325" t="s">
        <v>17</v>
      </c>
      <c r="K879" s="355">
        <v>10.8</v>
      </c>
    </row>
    <row r="880" spans="1:11">
      <c r="A880" s="351">
        <v>45626</v>
      </c>
      <c r="B880" s="540" t="s">
        <v>132</v>
      </c>
      <c r="C880" s="540" t="s">
        <v>83</v>
      </c>
      <c r="D880" s="325" t="s">
        <v>18</v>
      </c>
      <c r="E880" s="355"/>
      <c r="F880" s="355">
        <v>60</v>
      </c>
      <c r="G880" s="2">
        <f t="shared" si="17"/>
        <v>40.30000000000004</v>
      </c>
      <c r="K880" s="26">
        <f>SUM(K856:K879)</f>
        <v>440.20000000000005</v>
      </c>
    </row>
    <row r="881" spans="1:11">
      <c r="A881" s="351">
        <v>45626</v>
      </c>
      <c r="B881" s="540" t="s">
        <v>132</v>
      </c>
      <c r="C881" s="540" t="s">
        <v>83</v>
      </c>
      <c r="D881" s="325" t="s">
        <v>19</v>
      </c>
      <c r="E881" s="355"/>
      <c r="F881" s="355">
        <v>5</v>
      </c>
      <c r="G881" s="2">
        <f t="shared" si="17"/>
        <v>35.30000000000004</v>
      </c>
    </row>
    <row r="882" spans="1:11">
      <c r="A882" s="351">
        <v>45778</v>
      </c>
      <c r="B882" s="540">
        <v>30285</v>
      </c>
      <c r="C882" s="540" t="s">
        <v>83</v>
      </c>
      <c r="D882" s="325" t="s">
        <v>16</v>
      </c>
      <c r="E882" s="355"/>
      <c r="F882" s="355">
        <v>23</v>
      </c>
      <c r="G882" s="2">
        <f t="shared" ref="G882:G952" si="18">+G881+E882-F882</f>
        <v>12.30000000000004</v>
      </c>
    </row>
    <row r="883" spans="1:11">
      <c r="A883" s="351">
        <v>45778</v>
      </c>
      <c r="B883" s="540">
        <v>30285</v>
      </c>
      <c r="C883" s="540" t="s">
        <v>83</v>
      </c>
      <c r="D883" s="325" t="s">
        <v>17</v>
      </c>
      <c r="E883" s="355"/>
      <c r="F883" s="355">
        <v>12.3</v>
      </c>
      <c r="G883" s="2">
        <f t="shared" si="18"/>
        <v>3.907985046680551E-14</v>
      </c>
    </row>
    <row r="884" spans="1:11">
      <c r="A884" s="350">
        <v>45657</v>
      </c>
      <c r="B884" s="354" t="s">
        <v>14</v>
      </c>
      <c r="C884" s="354" t="s">
        <v>34</v>
      </c>
      <c r="D884" s="325" t="s">
        <v>16</v>
      </c>
      <c r="E884" s="355">
        <v>27.7</v>
      </c>
      <c r="F884" s="355"/>
      <c r="G884" s="2">
        <f t="shared" si="18"/>
        <v>27.700000000000038</v>
      </c>
    </row>
    <row r="885" spans="1:11">
      <c r="A885" s="325"/>
      <c r="B885" s="540"/>
      <c r="C885" s="540"/>
      <c r="D885" s="325" t="s">
        <v>17</v>
      </c>
      <c r="E885" s="355">
        <v>11.1</v>
      </c>
      <c r="F885" s="355"/>
      <c r="G885" s="2">
        <f t="shared" si="18"/>
        <v>38.80000000000004</v>
      </c>
    </row>
    <row r="886" spans="1:11">
      <c r="A886" s="325"/>
      <c r="B886" s="540"/>
      <c r="C886" s="540"/>
      <c r="D886" s="325" t="s">
        <v>18</v>
      </c>
      <c r="E886" s="355">
        <v>60</v>
      </c>
      <c r="F886" s="355"/>
      <c r="G886" s="2">
        <f t="shared" si="18"/>
        <v>98.80000000000004</v>
      </c>
      <c r="I886" s="354" t="s">
        <v>34</v>
      </c>
      <c r="J886" s="325" t="s">
        <v>16</v>
      </c>
      <c r="K886" s="355">
        <v>27.7</v>
      </c>
    </row>
    <row r="887" spans="1:11">
      <c r="A887" s="325"/>
      <c r="B887" s="540"/>
      <c r="C887" s="540"/>
      <c r="D887" s="325" t="s">
        <v>19</v>
      </c>
      <c r="E887" s="355">
        <v>5</v>
      </c>
      <c r="F887" s="355"/>
      <c r="G887" s="2">
        <f t="shared" si="18"/>
        <v>103.80000000000004</v>
      </c>
      <c r="I887" s="540"/>
      <c r="J887" s="325" t="s">
        <v>17</v>
      </c>
      <c r="K887" s="355">
        <v>11.1</v>
      </c>
    </row>
    <row r="888" spans="1:11">
      <c r="A888" s="351">
        <v>45657</v>
      </c>
      <c r="B888" s="540" t="s">
        <v>121</v>
      </c>
      <c r="C888" s="540" t="s">
        <v>34</v>
      </c>
      <c r="D888" s="325" t="s">
        <v>18</v>
      </c>
      <c r="E888" s="355"/>
      <c r="F888" s="355">
        <v>60</v>
      </c>
      <c r="G888" s="2">
        <f t="shared" si="18"/>
        <v>43.80000000000004</v>
      </c>
      <c r="I888" s="525" t="s">
        <v>15</v>
      </c>
      <c r="J888" s="325" t="s">
        <v>16</v>
      </c>
      <c r="K888" s="355">
        <v>27.7</v>
      </c>
    </row>
    <row r="889" spans="1:11">
      <c r="A889" s="351">
        <v>45657</v>
      </c>
      <c r="B889" s="540" t="s">
        <v>121</v>
      </c>
      <c r="C889" s="540" t="s">
        <v>34</v>
      </c>
      <c r="D889" s="325" t="s">
        <v>19</v>
      </c>
      <c r="E889" s="355"/>
      <c r="F889" s="355">
        <v>5</v>
      </c>
      <c r="G889" s="2">
        <f t="shared" si="18"/>
        <v>38.80000000000004</v>
      </c>
      <c r="I889" s="526"/>
      <c r="J889" s="325" t="s">
        <v>17</v>
      </c>
      <c r="K889" s="355">
        <v>10.8</v>
      </c>
    </row>
    <row r="890" spans="1:11">
      <c r="A890" s="7">
        <v>45720</v>
      </c>
      <c r="B890" s="526">
        <v>30586</v>
      </c>
      <c r="C890" s="540" t="s">
        <v>34</v>
      </c>
      <c r="D890" t="s">
        <v>16</v>
      </c>
      <c r="E890" s="355"/>
      <c r="F890" s="355">
        <v>27.7</v>
      </c>
      <c r="G890" s="2">
        <f t="shared" si="18"/>
        <v>11.100000000000041</v>
      </c>
      <c r="I890" s="526"/>
      <c r="J890" s="325"/>
      <c r="K890" s="355"/>
    </row>
    <row r="891" spans="1:11">
      <c r="A891" s="7">
        <v>45720</v>
      </c>
      <c r="B891" s="526">
        <v>30586</v>
      </c>
      <c r="C891" s="540" t="s">
        <v>34</v>
      </c>
      <c r="D891" t="s">
        <v>17</v>
      </c>
      <c r="E891" s="355"/>
      <c r="F891" s="355">
        <v>11.1</v>
      </c>
      <c r="G891" s="2">
        <f t="shared" si="18"/>
        <v>4.0856207306205761E-14</v>
      </c>
      <c r="I891" s="526"/>
      <c r="J891" s="325"/>
      <c r="K891" s="355"/>
    </row>
    <row r="892" spans="1:11">
      <c r="A892" s="44">
        <v>45688</v>
      </c>
      <c r="B892" s="525" t="s">
        <v>14</v>
      </c>
      <c r="C892" s="525" t="s">
        <v>15</v>
      </c>
      <c r="D892" s="325" t="s">
        <v>16</v>
      </c>
      <c r="E892" s="355">
        <v>27.7</v>
      </c>
      <c r="F892" s="355"/>
      <c r="G892" s="2">
        <f t="shared" si="18"/>
        <v>27.700000000000038</v>
      </c>
      <c r="K892" s="26">
        <f>SUM(K886:K889)</f>
        <v>77.3</v>
      </c>
    </row>
    <row r="893" spans="1:11">
      <c r="B893" s="526"/>
      <c r="C893" s="526"/>
      <c r="D893" s="325" t="s">
        <v>17</v>
      </c>
      <c r="E893" s="355">
        <v>10.8</v>
      </c>
      <c r="F893" s="355"/>
      <c r="G893" s="2">
        <f t="shared" si="18"/>
        <v>38.500000000000043</v>
      </c>
    </row>
    <row r="894" spans="1:11">
      <c r="B894" s="526"/>
      <c r="C894" s="526"/>
      <c r="D894" s="325" t="s">
        <v>18</v>
      </c>
      <c r="E894" s="355">
        <v>60</v>
      </c>
      <c r="F894" s="355"/>
      <c r="G894" s="2">
        <f t="shared" si="18"/>
        <v>98.500000000000043</v>
      </c>
    </row>
    <row r="895" spans="1:11">
      <c r="B895" s="526"/>
      <c r="C895" s="526"/>
      <c r="D895" s="325" t="s">
        <v>19</v>
      </c>
      <c r="E895" s="355">
        <v>5</v>
      </c>
      <c r="F895" s="355"/>
      <c r="G895" s="2">
        <f t="shared" si="18"/>
        <v>103.50000000000004</v>
      </c>
    </row>
    <row r="896" spans="1:11">
      <c r="A896" s="7">
        <v>45688</v>
      </c>
      <c r="B896" s="526" t="s">
        <v>119</v>
      </c>
      <c r="C896" s="526" t="s">
        <v>15</v>
      </c>
      <c r="D896" s="325" t="s">
        <v>18</v>
      </c>
      <c r="E896" s="355"/>
      <c r="F896" s="355">
        <v>60</v>
      </c>
      <c r="G896" s="2">
        <f t="shared" si="18"/>
        <v>43.500000000000043</v>
      </c>
    </row>
    <row r="897" spans="1:11">
      <c r="A897" s="7">
        <v>45688</v>
      </c>
      <c r="B897" s="526" t="s">
        <v>119</v>
      </c>
      <c r="C897" s="526" t="s">
        <v>15</v>
      </c>
      <c r="D897" s="325" t="s">
        <v>19</v>
      </c>
      <c r="E897" s="355"/>
      <c r="F897" s="355">
        <v>5</v>
      </c>
      <c r="G897" s="2">
        <f t="shared" si="18"/>
        <v>38.500000000000043</v>
      </c>
    </row>
    <row r="898" spans="1:11">
      <c r="A898" s="7">
        <v>45720</v>
      </c>
      <c r="B898" s="526">
        <v>30586</v>
      </c>
      <c r="C898" s="526" t="s">
        <v>15</v>
      </c>
      <c r="D898" t="s">
        <v>16</v>
      </c>
      <c r="E898" s="355"/>
      <c r="F898" s="355">
        <v>27.7</v>
      </c>
      <c r="G898" s="2">
        <f t="shared" si="18"/>
        <v>10.800000000000043</v>
      </c>
    </row>
    <row r="899" spans="1:11">
      <c r="A899" s="7">
        <v>45720</v>
      </c>
      <c r="B899" s="526">
        <v>30586</v>
      </c>
      <c r="C899" s="526" t="s">
        <v>15</v>
      </c>
      <c r="D899" t="s">
        <v>17</v>
      </c>
      <c r="E899" s="355"/>
      <c r="F899" s="355">
        <v>10.8</v>
      </c>
      <c r="G899" s="2">
        <f t="shared" si="18"/>
        <v>4.2632564145606011E-14</v>
      </c>
    </row>
    <row r="900" spans="1:11">
      <c r="A900" s="44">
        <v>45716</v>
      </c>
      <c r="B900" s="525" t="s">
        <v>14</v>
      </c>
      <c r="C900" s="525" t="s">
        <v>20</v>
      </c>
      <c r="D900" t="s">
        <v>16</v>
      </c>
      <c r="E900" s="240">
        <v>40.1</v>
      </c>
      <c r="F900" s="240"/>
      <c r="G900" s="2">
        <f t="shared" si="18"/>
        <v>40.100000000000044</v>
      </c>
    </row>
    <row r="901" spans="1:11">
      <c r="B901" s="526"/>
      <c r="C901" s="526"/>
      <c r="D901" t="s">
        <v>17</v>
      </c>
      <c r="E901" s="240">
        <v>11.1</v>
      </c>
      <c r="F901" s="240"/>
      <c r="G901" s="2">
        <f t="shared" si="18"/>
        <v>51.200000000000045</v>
      </c>
    </row>
    <row r="902" spans="1:11">
      <c r="B902" s="526"/>
      <c r="C902" s="526"/>
      <c r="D902" t="s">
        <v>18</v>
      </c>
      <c r="E902" s="240">
        <v>56</v>
      </c>
      <c r="F902" s="240"/>
      <c r="G902" s="2">
        <f t="shared" si="18"/>
        <v>107.20000000000005</v>
      </c>
    </row>
    <row r="903" spans="1:11">
      <c r="B903" s="526"/>
      <c r="C903" s="526"/>
      <c r="D903" t="s">
        <v>19</v>
      </c>
      <c r="E903" s="240">
        <v>5</v>
      </c>
      <c r="F903" s="240"/>
      <c r="G903" s="2">
        <f t="shared" si="18"/>
        <v>112.20000000000005</v>
      </c>
    </row>
    <row r="904" spans="1:11">
      <c r="A904" s="7">
        <v>45716</v>
      </c>
      <c r="B904" s="526" t="s">
        <v>135</v>
      </c>
      <c r="C904" s="526" t="s">
        <v>20</v>
      </c>
      <c r="D904" t="s">
        <v>18</v>
      </c>
      <c r="E904" s="240"/>
      <c r="F904" s="240">
        <v>56</v>
      </c>
      <c r="G904" s="2">
        <f t="shared" si="18"/>
        <v>56.200000000000045</v>
      </c>
    </row>
    <row r="905" spans="1:11">
      <c r="A905" s="7">
        <v>45716</v>
      </c>
      <c r="B905" s="526" t="s">
        <v>135</v>
      </c>
      <c r="C905" s="526" t="s">
        <v>20</v>
      </c>
      <c r="D905" t="s">
        <v>19</v>
      </c>
      <c r="E905" s="240"/>
      <c r="F905" s="240">
        <v>5</v>
      </c>
      <c r="G905" s="2">
        <f t="shared" si="18"/>
        <v>51.200000000000045</v>
      </c>
    </row>
    <row r="906" spans="1:11">
      <c r="A906" s="7">
        <v>45741</v>
      </c>
      <c r="B906" s="526">
        <v>30784</v>
      </c>
      <c r="C906" s="526" t="s">
        <v>20</v>
      </c>
      <c r="D906" t="s">
        <v>16</v>
      </c>
      <c r="F906" s="160">
        <v>40.1</v>
      </c>
      <c r="G906" s="2">
        <f t="shared" si="18"/>
        <v>11.100000000000044</v>
      </c>
    </row>
    <row r="907" spans="1:11">
      <c r="A907" s="7">
        <v>45741</v>
      </c>
      <c r="B907" s="526">
        <v>30784</v>
      </c>
      <c r="C907" s="526" t="s">
        <v>20</v>
      </c>
      <c r="D907" t="s">
        <v>17</v>
      </c>
      <c r="F907" s="160">
        <v>11.1</v>
      </c>
      <c r="G907" s="2">
        <f t="shared" si="18"/>
        <v>4.4408920985006262E-14</v>
      </c>
    </row>
    <row r="908" spans="1:11">
      <c r="A908" s="44">
        <v>45747</v>
      </c>
      <c r="B908" s="525" t="s">
        <v>14</v>
      </c>
      <c r="C908" s="525" t="s">
        <v>23</v>
      </c>
      <c r="D908" t="s">
        <v>16</v>
      </c>
      <c r="E908" s="240">
        <v>35.700000000000003</v>
      </c>
      <c r="F908" s="240"/>
      <c r="G908" s="2">
        <f t="shared" si="18"/>
        <v>35.700000000000045</v>
      </c>
    </row>
    <row r="909" spans="1:11">
      <c r="B909" s="526"/>
      <c r="C909" s="526"/>
      <c r="D909" t="s">
        <v>17</v>
      </c>
      <c r="E909" s="240">
        <v>10.3</v>
      </c>
      <c r="F909" s="240"/>
      <c r="G909" s="2">
        <f t="shared" si="18"/>
        <v>46.000000000000043</v>
      </c>
      <c r="H909" s="37"/>
    </row>
    <row r="910" spans="1:11">
      <c r="B910" s="526"/>
      <c r="C910" s="526"/>
      <c r="D910" t="s">
        <v>18</v>
      </c>
      <c r="E910" s="240">
        <v>60</v>
      </c>
      <c r="F910" s="240"/>
      <c r="G910" s="2">
        <f t="shared" si="18"/>
        <v>106.00000000000004</v>
      </c>
    </row>
    <row r="911" spans="1:11">
      <c r="B911" s="526"/>
      <c r="C911" s="526"/>
      <c r="D911" t="s">
        <v>19</v>
      </c>
      <c r="E911" s="240">
        <v>5</v>
      </c>
      <c r="F911" s="240"/>
      <c r="G911" s="2">
        <f t="shared" si="18"/>
        <v>111.00000000000004</v>
      </c>
    </row>
    <row r="912" spans="1:11">
      <c r="A912" s="7">
        <v>45747</v>
      </c>
      <c r="B912" s="526" t="s">
        <v>124</v>
      </c>
      <c r="C912" s="526" t="s">
        <v>23</v>
      </c>
      <c r="D912" t="s">
        <v>18</v>
      </c>
      <c r="E912" s="240"/>
      <c r="F912" s="240">
        <v>60</v>
      </c>
      <c r="G912" s="2">
        <f t="shared" si="18"/>
        <v>51.000000000000043</v>
      </c>
      <c r="I912" s="543"/>
      <c r="J912" s="543"/>
      <c r="K912" s="543"/>
    </row>
    <row r="913" spans="1:12">
      <c r="A913" s="7">
        <v>45747</v>
      </c>
      <c r="B913" s="526" t="s">
        <v>124</v>
      </c>
      <c r="C913" s="526" t="s">
        <v>23</v>
      </c>
      <c r="D913" t="s">
        <v>19</v>
      </c>
      <c r="E913" s="240"/>
      <c r="F913" s="240">
        <v>5</v>
      </c>
      <c r="G913" s="2">
        <f t="shared" si="18"/>
        <v>46.000000000000043</v>
      </c>
      <c r="I913" s="525"/>
      <c r="K913" s="240"/>
    </row>
    <row r="914" spans="1:12">
      <c r="A914" s="7">
        <v>45854</v>
      </c>
      <c r="B914" s="526">
        <v>31472</v>
      </c>
      <c r="C914" s="526" t="s">
        <v>23</v>
      </c>
      <c r="D914" t="s">
        <v>16</v>
      </c>
      <c r="E914" s="240"/>
      <c r="F914" s="240">
        <v>35.700000000000003</v>
      </c>
      <c r="G914" s="2">
        <f t="shared" si="18"/>
        <v>10.30000000000004</v>
      </c>
      <c r="I914" s="525"/>
      <c r="K914" s="240"/>
    </row>
    <row r="915" spans="1:12">
      <c r="A915" s="7">
        <v>45854</v>
      </c>
      <c r="B915" s="526">
        <v>31472</v>
      </c>
      <c r="C915" s="526" t="s">
        <v>23</v>
      </c>
      <c r="D915" t="s">
        <v>17</v>
      </c>
      <c r="E915" s="240"/>
      <c r="F915" s="240">
        <v>10.3</v>
      </c>
      <c r="G915" s="2">
        <f t="shared" si="18"/>
        <v>3.907985046680551E-14</v>
      </c>
      <c r="I915" s="525"/>
      <c r="K915" s="240"/>
    </row>
    <row r="916" spans="1:12">
      <c r="A916" s="88">
        <v>45777</v>
      </c>
      <c r="B916" s="525" t="s">
        <v>14</v>
      </c>
      <c r="C916" s="525" t="s">
        <v>24</v>
      </c>
      <c r="D916" t="s">
        <v>16</v>
      </c>
      <c r="E916" s="240">
        <v>30.1</v>
      </c>
      <c r="F916" s="240"/>
      <c r="G916" s="2">
        <f t="shared" si="18"/>
        <v>30.100000000000041</v>
      </c>
      <c r="I916" s="526"/>
      <c r="K916" s="240"/>
      <c r="L916"/>
    </row>
    <row r="917" spans="1:12">
      <c r="A917" s="86"/>
      <c r="B917" s="526"/>
      <c r="C917" s="526"/>
      <c r="D917" t="s">
        <v>17</v>
      </c>
      <c r="E917" s="240">
        <v>8.1999999999999993</v>
      </c>
      <c r="F917" s="240"/>
      <c r="G917" s="2">
        <f t="shared" si="18"/>
        <v>38.30000000000004</v>
      </c>
      <c r="I917" s="525"/>
      <c r="K917" s="240"/>
      <c r="L917" s="240"/>
    </row>
    <row r="918" spans="1:12">
      <c r="A918" s="86"/>
      <c r="B918" s="526"/>
      <c r="C918" s="526"/>
      <c r="D918" t="s">
        <v>18</v>
      </c>
      <c r="E918" s="240">
        <v>60</v>
      </c>
      <c r="F918" s="240"/>
      <c r="G918" s="2">
        <f t="shared" si="18"/>
        <v>98.30000000000004</v>
      </c>
      <c r="I918" s="526"/>
      <c r="K918" s="240"/>
      <c r="L918" s="240"/>
    </row>
    <row r="919" spans="1:12">
      <c r="A919" s="86"/>
      <c r="B919" s="526"/>
      <c r="C919" s="526"/>
      <c r="D919" t="s">
        <v>19</v>
      </c>
      <c r="E919" s="240">
        <v>5</v>
      </c>
      <c r="F919" s="240"/>
      <c r="G919" s="2">
        <f t="shared" si="18"/>
        <v>103.30000000000004</v>
      </c>
      <c r="I919" s="525"/>
      <c r="K919" s="2"/>
      <c r="L919" s="240"/>
    </row>
    <row r="920" spans="1:12">
      <c r="A920" s="86">
        <v>45777</v>
      </c>
      <c r="B920" s="526" t="s">
        <v>125</v>
      </c>
      <c r="C920" s="526" t="s">
        <v>24</v>
      </c>
      <c r="D920" t="s">
        <v>18</v>
      </c>
      <c r="E920" s="240"/>
      <c r="F920" s="240">
        <v>60</v>
      </c>
      <c r="G920" s="2">
        <f t="shared" si="18"/>
        <v>43.30000000000004</v>
      </c>
      <c r="I920" s="526"/>
      <c r="K920" s="2"/>
      <c r="L920" s="240"/>
    </row>
    <row r="921" spans="1:12">
      <c r="A921" s="86">
        <v>45777</v>
      </c>
      <c r="B921" s="526" t="s">
        <v>125</v>
      </c>
      <c r="C921" s="526" t="s">
        <v>24</v>
      </c>
      <c r="D921" t="s">
        <v>19</v>
      </c>
      <c r="E921" s="240"/>
      <c r="F921" s="240">
        <v>5</v>
      </c>
      <c r="G921" s="2">
        <f t="shared" si="18"/>
        <v>38.30000000000004</v>
      </c>
      <c r="I921" s="525"/>
      <c r="K921" s="26"/>
      <c r="L921" s="240"/>
    </row>
    <row r="922" spans="1:12">
      <c r="A922" s="7">
        <v>45854</v>
      </c>
      <c r="B922" s="526">
        <v>31472</v>
      </c>
      <c r="C922" s="526" t="s">
        <v>24</v>
      </c>
      <c r="D922" t="s">
        <v>16</v>
      </c>
      <c r="E922" s="240"/>
      <c r="F922" s="240">
        <v>30.1</v>
      </c>
      <c r="G922" s="2">
        <f t="shared" si="18"/>
        <v>8.2000000000000384</v>
      </c>
      <c r="I922" s="525"/>
      <c r="K922" s="26"/>
      <c r="L922" s="240"/>
    </row>
    <row r="923" spans="1:12">
      <c r="A923" s="7">
        <v>45854</v>
      </c>
      <c r="B923" s="526">
        <v>31472</v>
      </c>
      <c r="C923" s="526" t="s">
        <v>24</v>
      </c>
      <c r="D923" t="s">
        <v>17</v>
      </c>
      <c r="E923" s="240"/>
      <c r="F923" s="240">
        <v>8.1999999999999993</v>
      </c>
      <c r="G923" s="2">
        <f t="shared" si="18"/>
        <v>3.907985046680551E-14</v>
      </c>
      <c r="I923" s="525"/>
      <c r="K923" s="26"/>
      <c r="L923" s="240"/>
    </row>
    <row r="924" spans="1:12">
      <c r="A924" s="44">
        <v>45808</v>
      </c>
      <c r="B924" s="525" t="s">
        <v>14</v>
      </c>
      <c r="C924" s="525" t="s">
        <v>25</v>
      </c>
      <c r="D924" t="s">
        <v>16</v>
      </c>
      <c r="E924" s="2">
        <v>22.5</v>
      </c>
      <c r="F924" s="2"/>
      <c r="G924" s="2">
        <f t="shared" si="18"/>
        <v>22.500000000000039</v>
      </c>
      <c r="I924" s="526"/>
      <c r="K924" s="26"/>
      <c r="L924" s="240"/>
    </row>
    <row r="925" spans="1:12">
      <c r="B925" s="526"/>
      <c r="C925" s="526"/>
      <c r="D925" t="s">
        <v>17</v>
      </c>
      <c r="E925" s="2">
        <v>4.9000000000000004</v>
      </c>
      <c r="F925" s="2"/>
      <c r="G925" s="2">
        <f t="shared" si="18"/>
        <v>27.400000000000041</v>
      </c>
      <c r="K925" s="37"/>
      <c r="L925" s="37"/>
    </row>
    <row r="926" spans="1:12">
      <c r="B926" s="526"/>
      <c r="C926" s="526"/>
      <c r="D926" t="s">
        <v>18</v>
      </c>
      <c r="E926" s="2">
        <v>60</v>
      </c>
      <c r="F926" s="2"/>
      <c r="G926" s="2">
        <f t="shared" si="18"/>
        <v>87.400000000000034</v>
      </c>
      <c r="K926" s="37"/>
    </row>
    <row r="927" spans="1:12">
      <c r="B927" s="526"/>
      <c r="C927" s="526"/>
      <c r="D927" t="s">
        <v>19</v>
      </c>
      <c r="E927" s="2">
        <v>5</v>
      </c>
      <c r="F927" s="2"/>
      <c r="G927" s="2">
        <f t="shared" si="18"/>
        <v>92.400000000000034</v>
      </c>
    </row>
    <row r="928" spans="1:12">
      <c r="A928" s="7">
        <v>45808</v>
      </c>
      <c r="B928" s="526" t="s">
        <v>128</v>
      </c>
      <c r="C928" s="526" t="s">
        <v>25</v>
      </c>
      <c r="D928" t="s">
        <v>18</v>
      </c>
      <c r="E928" s="2"/>
      <c r="F928" s="2">
        <v>60</v>
      </c>
      <c r="G928" s="2">
        <f t="shared" si="18"/>
        <v>32.400000000000034</v>
      </c>
    </row>
    <row r="929" spans="1:7">
      <c r="A929" s="7">
        <v>45808</v>
      </c>
      <c r="B929" s="526" t="s">
        <v>128</v>
      </c>
      <c r="C929" s="526" t="s">
        <v>25</v>
      </c>
      <c r="D929" t="s">
        <v>19</v>
      </c>
      <c r="E929" s="2"/>
      <c r="F929" s="2">
        <v>5</v>
      </c>
      <c r="G929" s="2">
        <f t="shared" si="18"/>
        <v>27.400000000000034</v>
      </c>
    </row>
    <row r="930" spans="1:7">
      <c r="A930" s="7">
        <v>45854</v>
      </c>
      <c r="B930" s="526">
        <v>31472</v>
      </c>
      <c r="C930" s="526" t="s">
        <v>25</v>
      </c>
      <c r="D930" t="s">
        <v>16</v>
      </c>
      <c r="E930" s="2"/>
      <c r="F930" s="2">
        <v>22.5</v>
      </c>
      <c r="G930" s="2">
        <f t="shared" si="18"/>
        <v>4.9000000000000341</v>
      </c>
    </row>
    <row r="931" spans="1:7">
      <c r="A931" s="7">
        <v>45854</v>
      </c>
      <c r="B931" s="526">
        <v>31472</v>
      </c>
      <c r="C931" s="526" t="s">
        <v>25</v>
      </c>
      <c r="D931" t="s">
        <v>17</v>
      </c>
      <c r="E931" s="2"/>
      <c r="F931" s="2">
        <v>4.9000000000000004</v>
      </c>
      <c r="G931" s="2">
        <f t="shared" si="18"/>
        <v>3.3750779948604759E-14</v>
      </c>
    </row>
    <row r="932" spans="1:7">
      <c r="A932" s="44">
        <v>45838</v>
      </c>
      <c r="B932" s="525" t="s">
        <v>14</v>
      </c>
      <c r="C932" s="525" t="s">
        <v>26</v>
      </c>
      <c r="D932" t="s">
        <v>16</v>
      </c>
      <c r="E932" s="26">
        <v>17.2</v>
      </c>
      <c r="G932" s="2">
        <f t="shared" si="18"/>
        <v>17.200000000000031</v>
      </c>
    </row>
    <row r="933" spans="1:7">
      <c r="A933"/>
      <c r="B933" s="526"/>
      <c r="C933" s="526"/>
      <c r="D933" t="s">
        <v>17</v>
      </c>
      <c r="E933" s="26">
        <v>6.2</v>
      </c>
      <c r="G933" s="2">
        <f t="shared" si="18"/>
        <v>23.400000000000031</v>
      </c>
    </row>
    <row r="934" spans="1:7">
      <c r="A934"/>
      <c r="B934" s="526"/>
      <c r="C934" s="526"/>
      <c r="D934" t="s">
        <v>18</v>
      </c>
      <c r="E934" s="26">
        <v>60</v>
      </c>
      <c r="G934" s="2">
        <f t="shared" si="18"/>
        <v>83.400000000000034</v>
      </c>
    </row>
    <row r="935" spans="1:7">
      <c r="A935"/>
      <c r="B935" s="526"/>
      <c r="C935" s="526"/>
      <c r="D935" t="s">
        <v>19</v>
      </c>
      <c r="E935" s="26">
        <v>5</v>
      </c>
      <c r="G935" s="2">
        <f t="shared" si="18"/>
        <v>88.400000000000034</v>
      </c>
    </row>
    <row r="936" spans="1:7">
      <c r="A936" s="7">
        <v>45838</v>
      </c>
      <c r="B936" s="526" t="s">
        <v>129</v>
      </c>
      <c r="C936" s="526" t="s">
        <v>26</v>
      </c>
      <c r="D936" t="s">
        <v>18</v>
      </c>
      <c r="E936" s="26"/>
      <c r="F936" s="160">
        <v>60</v>
      </c>
      <c r="G936" s="2">
        <f t="shared" si="18"/>
        <v>28.400000000000034</v>
      </c>
    </row>
    <row r="937" spans="1:7">
      <c r="A937" s="7">
        <v>45838</v>
      </c>
      <c r="B937" s="526" t="s">
        <v>129</v>
      </c>
      <c r="C937" s="526" t="s">
        <v>26</v>
      </c>
      <c r="D937" t="s">
        <v>19</v>
      </c>
      <c r="E937" s="26"/>
      <c r="F937" s="160">
        <v>5</v>
      </c>
      <c r="G937" s="2">
        <f t="shared" si="18"/>
        <v>23.400000000000034</v>
      </c>
    </row>
    <row r="938" spans="1:7">
      <c r="A938" s="7">
        <v>45854</v>
      </c>
      <c r="B938" s="526">
        <v>31472</v>
      </c>
      <c r="C938" s="526" t="s">
        <v>26</v>
      </c>
      <c r="D938" t="s">
        <v>16</v>
      </c>
      <c r="F938" s="26">
        <v>17.2</v>
      </c>
      <c r="G938" s="2">
        <f t="shared" si="18"/>
        <v>6.2000000000000348</v>
      </c>
    </row>
    <row r="939" spans="1:7">
      <c r="A939" s="7">
        <v>45854</v>
      </c>
      <c r="B939" s="526">
        <v>31472</v>
      </c>
      <c r="C939" s="526" t="s">
        <v>26</v>
      </c>
      <c r="D939" t="s">
        <v>17</v>
      </c>
      <c r="F939" s="26">
        <v>6.2</v>
      </c>
      <c r="G939" s="2">
        <f t="shared" si="18"/>
        <v>3.4638958368304884E-14</v>
      </c>
    </row>
    <row r="940" spans="1:7">
      <c r="A940" s="88">
        <v>45869</v>
      </c>
      <c r="B940" s="525" t="s">
        <v>14</v>
      </c>
      <c r="C940" s="525" t="s">
        <v>27</v>
      </c>
      <c r="D940" t="s">
        <v>16</v>
      </c>
      <c r="E940" s="240">
        <v>27.9</v>
      </c>
      <c r="F940" s="240"/>
      <c r="G940" s="2">
        <f t="shared" si="18"/>
        <v>27.900000000000034</v>
      </c>
    </row>
    <row r="941" spans="1:7">
      <c r="A941" s="86"/>
      <c r="B941" s="526"/>
      <c r="C941" s="526"/>
      <c r="D941" t="s">
        <v>17</v>
      </c>
      <c r="E941" s="240">
        <v>9.5</v>
      </c>
      <c r="F941" s="240"/>
      <c r="G941" s="2">
        <f t="shared" si="18"/>
        <v>37.400000000000034</v>
      </c>
    </row>
    <row r="942" spans="1:7">
      <c r="A942" s="86"/>
      <c r="B942" s="526"/>
      <c r="C942" s="526"/>
      <c r="D942" t="s">
        <v>18</v>
      </c>
      <c r="E942" s="240">
        <v>60</v>
      </c>
      <c r="F942" s="240"/>
      <c r="G942" s="2">
        <f t="shared" si="18"/>
        <v>97.400000000000034</v>
      </c>
    </row>
    <row r="943" spans="1:7">
      <c r="A943" s="86"/>
      <c r="B943" s="526"/>
      <c r="C943" s="526"/>
      <c r="D943" t="s">
        <v>19</v>
      </c>
      <c r="E943" s="240">
        <v>5</v>
      </c>
      <c r="F943" s="240"/>
      <c r="G943" s="2">
        <f t="shared" si="18"/>
        <v>102.40000000000003</v>
      </c>
    </row>
    <row r="944" spans="1:7">
      <c r="A944" s="86">
        <v>45869</v>
      </c>
      <c r="B944" s="526" t="s">
        <v>115</v>
      </c>
      <c r="C944" s="526" t="s">
        <v>27</v>
      </c>
      <c r="D944" t="s">
        <v>18</v>
      </c>
      <c r="E944" s="240"/>
      <c r="F944" s="240">
        <v>60</v>
      </c>
      <c r="G944" s="2">
        <f t="shared" si="18"/>
        <v>42.400000000000034</v>
      </c>
    </row>
    <row r="945" spans="1:11">
      <c r="A945" s="86">
        <v>45869</v>
      </c>
      <c r="B945" s="526" t="s">
        <v>115</v>
      </c>
      <c r="C945" s="526" t="s">
        <v>27</v>
      </c>
      <c r="D945" t="s">
        <v>19</v>
      </c>
      <c r="E945" s="240"/>
      <c r="F945" s="240">
        <v>5</v>
      </c>
      <c r="G945" s="2">
        <f t="shared" si="18"/>
        <v>37.400000000000034</v>
      </c>
    </row>
    <row r="946" spans="1:11">
      <c r="A946" s="86">
        <v>45994</v>
      </c>
      <c r="B946" s="526">
        <v>32181</v>
      </c>
      <c r="C946" s="526" t="s">
        <v>27</v>
      </c>
      <c r="D946" t="s">
        <v>16</v>
      </c>
      <c r="E946" s="240"/>
      <c r="F946" s="240">
        <v>27.9</v>
      </c>
      <c r="G946" s="2">
        <f t="shared" si="18"/>
        <v>9.5000000000000355</v>
      </c>
    </row>
    <row r="947" spans="1:11">
      <c r="A947" s="86">
        <v>45994</v>
      </c>
      <c r="B947" s="526">
        <v>32181</v>
      </c>
      <c r="C947" s="526" t="s">
        <v>27</v>
      </c>
      <c r="D947" t="s">
        <v>17</v>
      </c>
      <c r="E947" s="240"/>
      <c r="F947" s="240">
        <v>9.5</v>
      </c>
      <c r="G947" s="2">
        <f t="shared" si="18"/>
        <v>3.5527136788005009E-14</v>
      </c>
    </row>
    <row r="948" spans="1:11">
      <c r="A948" s="44">
        <v>45900</v>
      </c>
      <c r="B948" s="525" t="s">
        <v>14</v>
      </c>
      <c r="C948" s="525" t="s">
        <v>28</v>
      </c>
      <c r="D948" t="s">
        <v>16</v>
      </c>
      <c r="E948" s="240">
        <v>23.6</v>
      </c>
      <c r="G948" s="2">
        <f t="shared" si="18"/>
        <v>23.600000000000037</v>
      </c>
    </row>
    <row r="949" spans="1:11">
      <c r="B949" s="526"/>
      <c r="C949" s="526"/>
      <c r="D949" t="s">
        <v>17</v>
      </c>
      <c r="E949" s="240">
        <v>12.5</v>
      </c>
      <c r="G949" s="2">
        <f t="shared" si="18"/>
        <v>36.100000000000037</v>
      </c>
      <c r="I949" s="542" t="s">
        <v>644</v>
      </c>
      <c r="J949" s="542"/>
      <c r="K949" s="542"/>
    </row>
    <row r="950" spans="1:11">
      <c r="B950" s="526"/>
      <c r="C950" s="526"/>
      <c r="D950" t="s">
        <v>18</v>
      </c>
      <c r="E950" s="240">
        <v>60</v>
      </c>
      <c r="G950" s="2">
        <f t="shared" si="18"/>
        <v>96.100000000000037</v>
      </c>
      <c r="H950" s="5">
        <v>2025</v>
      </c>
      <c r="I950" s="525" t="s">
        <v>28</v>
      </c>
      <c r="J950" t="s">
        <v>16</v>
      </c>
      <c r="K950" s="240">
        <v>23.6</v>
      </c>
    </row>
    <row r="951" spans="1:11">
      <c r="B951" s="526"/>
      <c r="C951" s="526"/>
      <c r="D951" t="s">
        <v>19</v>
      </c>
      <c r="E951" s="240">
        <v>5</v>
      </c>
      <c r="G951" s="2">
        <f t="shared" si="18"/>
        <v>101.10000000000004</v>
      </c>
      <c r="I951" s="526"/>
      <c r="J951" t="s">
        <v>17</v>
      </c>
      <c r="K951" s="240">
        <v>12.5</v>
      </c>
    </row>
    <row r="952" spans="1:11">
      <c r="A952" s="7">
        <v>45900</v>
      </c>
      <c r="B952" s="526" t="s">
        <v>143</v>
      </c>
      <c r="C952" s="526" t="s">
        <v>28</v>
      </c>
      <c r="D952" t="s">
        <v>18</v>
      </c>
      <c r="E952" s="240"/>
      <c r="F952" s="240">
        <v>60</v>
      </c>
      <c r="G952" s="2">
        <f t="shared" si="18"/>
        <v>41.100000000000037</v>
      </c>
      <c r="I952" s="525" t="s">
        <v>85</v>
      </c>
      <c r="J952" t="s">
        <v>16</v>
      </c>
      <c r="K952" s="240">
        <v>20.9</v>
      </c>
    </row>
    <row r="953" spans="1:11">
      <c r="A953" s="7">
        <v>45900</v>
      </c>
      <c r="B953" s="526" t="s">
        <v>143</v>
      </c>
      <c r="C953" s="526" t="s">
        <v>28</v>
      </c>
      <c r="D953" t="s">
        <v>19</v>
      </c>
      <c r="E953" s="240"/>
      <c r="F953" s="240">
        <v>5</v>
      </c>
      <c r="G953" s="2">
        <f>+G952+E953-F953</f>
        <v>36.100000000000037</v>
      </c>
      <c r="I953" s="526"/>
      <c r="J953" t="s">
        <v>17</v>
      </c>
      <c r="K953" s="26">
        <v>6</v>
      </c>
    </row>
    <row r="954" spans="1:11">
      <c r="A954" s="7">
        <v>46008</v>
      </c>
      <c r="B954" s="526">
        <v>32209</v>
      </c>
      <c r="C954" s="526" t="s">
        <v>28</v>
      </c>
      <c r="D954" t="s">
        <v>16</v>
      </c>
      <c r="E954" s="240"/>
      <c r="F954" s="240">
        <v>23.6</v>
      </c>
      <c r="G954" s="2">
        <f t="shared" ref="G954:G959" si="19">+G953+E954-F954</f>
        <v>12.500000000000036</v>
      </c>
      <c r="I954" s="526"/>
      <c r="K954" s="26"/>
    </row>
    <row r="955" spans="1:11">
      <c r="A955" s="7">
        <v>46008</v>
      </c>
      <c r="B955" s="526">
        <v>32209</v>
      </c>
      <c r="C955" s="526" t="s">
        <v>28</v>
      </c>
      <c r="D955" t="s">
        <v>17</v>
      </c>
      <c r="E955" s="240"/>
      <c r="F955" s="240">
        <v>12.5</v>
      </c>
      <c r="G955" s="2">
        <f t="shared" si="19"/>
        <v>3.5527136788005009E-14</v>
      </c>
      <c r="I955" s="526"/>
      <c r="K955" s="26"/>
    </row>
    <row r="956" spans="1:11">
      <c r="A956" s="88">
        <v>45930</v>
      </c>
      <c r="B956" s="525" t="s">
        <v>14</v>
      </c>
      <c r="C956" s="525" t="s">
        <v>85</v>
      </c>
      <c r="D956" t="s">
        <v>16</v>
      </c>
      <c r="E956" s="240">
        <v>20.9</v>
      </c>
      <c r="F956" s="2"/>
      <c r="G956" s="2">
        <f t="shared" si="19"/>
        <v>20.900000000000034</v>
      </c>
      <c r="I956" s="526"/>
      <c r="J956" t="s">
        <v>18</v>
      </c>
      <c r="K956" s="26">
        <v>30</v>
      </c>
    </row>
    <row r="957" spans="1:11">
      <c r="B957" s="526"/>
      <c r="C957" s="526"/>
      <c r="D957" t="s">
        <v>17</v>
      </c>
      <c r="E957" s="26">
        <v>6</v>
      </c>
      <c r="G957" s="2">
        <f t="shared" si="19"/>
        <v>26.900000000000034</v>
      </c>
      <c r="I957" s="526"/>
      <c r="J957" t="s">
        <v>19</v>
      </c>
      <c r="K957" s="26">
        <v>5</v>
      </c>
    </row>
    <row r="958" spans="1:11">
      <c r="B958" s="526"/>
      <c r="C958" s="526"/>
      <c r="D958" t="s">
        <v>18</v>
      </c>
      <c r="E958" s="26">
        <v>60</v>
      </c>
      <c r="G958" s="2">
        <f t="shared" si="19"/>
        <v>86.900000000000034</v>
      </c>
      <c r="I958" s="525" t="s">
        <v>30</v>
      </c>
      <c r="J958" t="s">
        <v>16</v>
      </c>
      <c r="K958" s="160">
        <v>13.8</v>
      </c>
    </row>
    <row r="959" spans="1:11">
      <c r="B959" s="526"/>
      <c r="C959" s="526"/>
      <c r="D959" t="s">
        <v>19</v>
      </c>
      <c r="E959" s="26">
        <v>5</v>
      </c>
      <c r="G959" s="2">
        <f t="shared" si="19"/>
        <v>91.900000000000034</v>
      </c>
      <c r="I959" s="526"/>
      <c r="J959" t="s">
        <v>17</v>
      </c>
      <c r="K959" s="160">
        <v>9.1</v>
      </c>
    </row>
    <row r="960" spans="1:11">
      <c r="B960" s="526"/>
      <c r="C960" s="526"/>
      <c r="D960" t="s">
        <v>86</v>
      </c>
      <c r="E960" s="240">
        <v>10</v>
      </c>
      <c r="F960" s="26"/>
      <c r="G960" s="2">
        <f t="shared" ref="G960:G1024" si="20">+G959+E960-F960</f>
        <v>101.90000000000003</v>
      </c>
      <c r="I960" s="525" t="s">
        <v>33</v>
      </c>
      <c r="J960" t="s">
        <v>18</v>
      </c>
      <c r="K960" s="240">
        <v>60</v>
      </c>
    </row>
    <row r="961" spans="1:13">
      <c r="A961" s="7">
        <v>45905</v>
      </c>
      <c r="B961" s="526"/>
      <c r="C961" s="526" t="s">
        <v>53</v>
      </c>
      <c r="D961" t="s">
        <v>86</v>
      </c>
      <c r="E961" s="240"/>
      <c r="F961" s="26">
        <v>10</v>
      </c>
      <c r="G961" s="2">
        <f t="shared" si="20"/>
        <v>91.900000000000034</v>
      </c>
      <c r="I961" s="525"/>
      <c r="J961" t="s">
        <v>19</v>
      </c>
      <c r="K961" s="240">
        <v>5</v>
      </c>
    </row>
    <row r="962" spans="1:13">
      <c r="A962" s="7">
        <v>45930</v>
      </c>
      <c r="B962" s="526" t="s">
        <v>145</v>
      </c>
      <c r="C962" s="526" t="s">
        <v>53</v>
      </c>
      <c r="D962" t="s">
        <v>18</v>
      </c>
      <c r="E962" s="240"/>
      <c r="F962" s="26">
        <v>30</v>
      </c>
      <c r="G962" s="2">
        <f t="shared" si="20"/>
        <v>61.900000000000034</v>
      </c>
      <c r="I962" s="525"/>
      <c r="K962" s="359">
        <f>SUM(K950:K961)</f>
        <v>185.89999999999998</v>
      </c>
      <c r="L962" s="327">
        <v>10</v>
      </c>
      <c r="M962" s="37">
        <f>K962+L962</f>
        <v>195.89999999999998</v>
      </c>
    </row>
    <row r="963" spans="1:13">
      <c r="A963" s="7">
        <v>46008</v>
      </c>
      <c r="B963" s="526">
        <v>32209</v>
      </c>
      <c r="C963" s="526" t="s">
        <v>53</v>
      </c>
      <c r="D963" t="s">
        <v>16</v>
      </c>
      <c r="E963" s="240"/>
      <c r="F963" s="26">
        <v>20.9</v>
      </c>
      <c r="G963" s="2">
        <f t="shared" si="20"/>
        <v>41.000000000000036</v>
      </c>
      <c r="I963" s="525"/>
      <c r="K963" s="359"/>
      <c r="M963" s="37"/>
    </row>
    <row r="964" spans="1:13">
      <c r="A964" s="7">
        <v>46008</v>
      </c>
      <c r="B964" s="526">
        <v>32209</v>
      </c>
      <c r="C964" s="526" t="s">
        <v>53</v>
      </c>
      <c r="D964" t="s">
        <v>17</v>
      </c>
      <c r="E964" s="240"/>
      <c r="F964" s="26">
        <v>6</v>
      </c>
      <c r="G964" s="2">
        <f t="shared" si="20"/>
        <v>35.000000000000036</v>
      </c>
      <c r="I964" s="525"/>
      <c r="K964" s="359"/>
      <c r="M964" s="37"/>
    </row>
    <row r="965" spans="1:13">
      <c r="A965" s="7">
        <v>46008</v>
      </c>
      <c r="B965" s="526">
        <v>32209</v>
      </c>
      <c r="C965" s="526" t="s">
        <v>53</v>
      </c>
      <c r="D965" t="s">
        <v>18</v>
      </c>
      <c r="E965" s="240"/>
      <c r="F965" s="26">
        <v>30</v>
      </c>
      <c r="G965" s="2">
        <f t="shared" si="20"/>
        <v>5.0000000000000355</v>
      </c>
      <c r="I965" s="525"/>
      <c r="K965" s="359"/>
      <c r="M965" s="37"/>
    </row>
    <row r="966" spans="1:13">
      <c r="A966" s="7">
        <v>46008</v>
      </c>
      <c r="B966" s="526">
        <v>32209</v>
      </c>
      <c r="C966" s="526" t="s">
        <v>53</v>
      </c>
      <c r="D966" t="s">
        <v>19</v>
      </c>
      <c r="E966" s="240"/>
      <c r="F966" s="26">
        <v>5</v>
      </c>
      <c r="G966" s="2">
        <f t="shared" si="20"/>
        <v>3.5527136788005009E-14</v>
      </c>
      <c r="I966" s="525"/>
      <c r="K966" s="359"/>
      <c r="M966" s="37"/>
    </row>
    <row r="967" spans="1:13">
      <c r="A967" s="88">
        <v>45961</v>
      </c>
      <c r="B967" s="525" t="s">
        <v>14</v>
      </c>
      <c r="C967" s="525" t="s">
        <v>30</v>
      </c>
      <c r="D967" t="s">
        <v>16</v>
      </c>
      <c r="E967" s="160">
        <v>13.8</v>
      </c>
      <c r="G967" s="2">
        <f t="shared" si="20"/>
        <v>13.800000000000036</v>
      </c>
      <c r="K967" s="160"/>
    </row>
    <row r="968" spans="1:13">
      <c r="A968" s="86"/>
      <c r="B968" s="526"/>
      <c r="C968" s="526"/>
      <c r="D968" t="s">
        <v>17</v>
      </c>
      <c r="E968" s="160">
        <v>9.1</v>
      </c>
      <c r="G968" s="2">
        <f t="shared" si="20"/>
        <v>22.900000000000034</v>
      </c>
    </row>
    <row r="969" spans="1:13">
      <c r="A969" s="86"/>
      <c r="B969" s="526"/>
      <c r="C969" s="526"/>
      <c r="D969" t="s">
        <v>18</v>
      </c>
      <c r="E969" s="26">
        <v>60</v>
      </c>
      <c r="G969" s="2">
        <f t="shared" si="20"/>
        <v>82.900000000000034</v>
      </c>
    </row>
    <row r="970" spans="1:13">
      <c r="A970" s="86"/>
      <c r="B970" s="526"/>
      <c r="C970" s="526"/>
      <c r="D970" t="s">
        <v>19</v>
      </c>
      <c r="E970" s="26">
        <v>5</v>
      </c>
      <c r="G970" s="2">
        <f t="shared" si="20"/>
        <v>87.900000000000034</v>
      </c>
    </row>
    <row r="971" spans="1:13">
      <c r="A971" s="7">
        <v>45961</v>
      </c>
      <c r="B971" s="526" t="s">
        <v>118</v>
      </c>
      <c r="C971" s="526" t="s">
        <v>30</v>
      </c>
      <c r="D971" t="s">
        <v>18</v>
      </c>
      <c r="E971" s="26"/>
      <c r="F971" s="26">
        <v>60</v>
      </c>
      <c r="G971" s="2">
        <f t="shared" si="20"/>
        <v>27.900000000000034</v>
      </c>
    </row>
    <row r="972" spans="1:13">
      <c r="A972" s="7">
        <v>45961</v>
      </c>
      <c r="B972" s="526" t="s">
        <v>118</v>
      </c>
      <c r="C972" s="526" t="s">
        <v>30</v>
      </c>
      <c r="D972" t="s">
        <v>19</v>
      </c>
      <c r="E972" s="26"/>
      <c r="F972" s="26">
        <v>5</v>
      </c>
      <c r="G972" s="2">
        <f t="shared" si="20"/>
        <v>22.900000000000034</v>
      </c>
    </row>
    <row r="973" spans="1:13">
      <c r="A973" s="7">
        <v>46008</v>
      </c>
      <c r="B973" s="526">
        <v>32209</v>
      </c>
      <c r="C973" s="526" t="s">
        <v>30</v>
      </c>
      <c r="D973" t="s">
        <v>16</v>
      </c>
      <c r="E973" s="26"/>
      <c r="F973" s="26">
        <v>13.8</v>
      </c>
      <c r="G973" s="2">
        <f t="shared" si="20"/>
        <v>9.1000000000000334</v>
      </c>
    </row>
    <row r="974" spans="1:13">
      <c r="A974" s="7">
        <v>46008</v>
      </c>
      <c r="B974" s="526">
        <v>32209</v>
      </c>
      <c r="C974" s="526" t="s">
        <v>30</v>
      </c>
      <c r="D974" t="s">
        <v>17</v>
      </c>
      <c r="E974" s="26"/>
      <c r="F974" s="26">
        <v>9.1</v>
      </c>
      <c r="G974" s="2">
        <f t="shared" si="20"/>
        <v>3.3750779948604759E-14</v>
      </c>
    </row>
    <row r="975" spans="1:13">
      <c r="A975" s="88">
        <v>45991</v>
      </c>
      <c r="B975" s="525" t="s">
        <v>14</v>
      </c>
      <c r="C975" s="525" t="s">
        <v>33</v>
      </c>
      <c r="D975" t="s">
        <v>16</v>
      </c>
      <c r="E975" s="26">
        <v>23.2</v>
      </c>
      <c r="G975" s="2">
        <f t="shared" si="20"/>
        <v>23.200000000000031</v>
      </c>
    </row>
    <row r="976" spans="1:13">
      <c r="A976" s="86"/>
      <c r="B976" s="526"/>
      <c r="C976" s="526"/>
      <c r="D976" t="s">
        <v>17</v>
      </c>
      <c r="E976" s="26">
        <v>11.8</v>
      </c>
      <c r="G976" s="2">
        <f t="shared" si="20"/>
        <v>35.000000000000028</v>
      </c>
    </row>
    <row r="977" spans="1:11">
      <c r="A977" s="86"/>
      <c r="B977" s="526"/>
      <c r="C977" s="526"/>
      <c r="D977" t="s">
        <v>18</v>
      </c>
      <c r="E977" s="240">
        <v>60</v>
      </c>
      <c r="G977" s="2">
        <f t="shared" si="20"/>
        <v>95.000000000000028</v>
      </c>
      <c r="I977" s="324"/>
      <c r="J977" s="324"/>
      <c r="K977" s="324"/>
    </row>
    <row r="978" spans="1:11">
      <c r="A978" s="86"/>
      <c r="B978" s="526"/>
      <c r="C978" s="526"/>
      <c r="D978" t="s">
        <v>19</v>
      </c>
      <c r="E978" s="240">
        <v>5</v>
      </c>
      <c r="G978" s="2">
        <f t="shared" si="20"/>
        <v>100.00000000000003</v>
      </c>
      <c r="I978" s="542" t="s">
        <v>644</v>
      </c>
      <c r="J978" s="542"/>
      <c r="K978" s="542"/>
    </row>
    <row r="979" spans="1:11">
      <c r="A979" s="86"/>
      <c r="B979" s="526"/>
      <c r="C979" s="526"/>
      <c r="D979" s="48" t="s">
        <v>335</v>
      </c>
      <c r="E979" s="316">
        <v>113</v>
      </c>
      <c r="G979" s="2">
        <f>+G978+E979-F979</f>
        <v>213.00000000000003</v>
      </c>
      <c r="I979" s="525"/>
      <c r="J979" s="525"/>
      <c r="K979" s="525"/>
    </row>
    <row r="980" spans="1:11">
      <c r="A980" s="7">
        <v>46008</v>
      </c>
      <c r="B980" s="526">
        <v>32209</v>
      </c>
      <c r="C980" s="526" t="s">
        <v>33</v>
      </c>
      <c r="D980" t="s">
        <v>18</v>
      </c>
      <c r="F980" s="160">
        <v>60</v>
      </c>
      <c r="G980" s="2">
        <f>+G979+E980-F980</f>
        <v>153.00000000000003</v>
      </c>
      <c r="H980" s="525">
        <v>2025</v>
      </c>
      <c r="I980" s="525"/>
      <c r="K980" s="26"/>
    </row>
    <row r="981" spans="1:11">
      <c r="A981" s="7">
        <v>46008</v>
      </c>
      <c r="B981" s="526">
        <v>32209</v>
      </c>
      <c r="C981" s="526" t="s">
        <v>33</v>
      </c>
      <c r="D981" t="s">
        <v>19</v>
      </c>
      <c r="F981" s="160">
        <v>5</v>
      </c>
      <c r="G981" s="2">
        <f t="shared" si="20"/>
        <v>148.00000000000003</v>
      </c>
      <c r="I981" s="526"/>
      <c r="K981" s="26"/>
    </row>
    <row r="982" spans="1:11">
      <c r="A982" s="7">
        <v>46092</v>
      </c>
      <c r="B982" s="526">
        <v>32655</v>
      </c>
      <c r="C982" s="526" t="s">
        <v>33</v>
      </c>
      <c r="D982" t="s">
        <v>16</v>
      </c>
      <c r="F982" s="160">
        <v>23.2</v>
      </c>
      <c r="G982" s="2">
        <f t="shared" si="20"/>
        <v>124.80000000000003</v>
      </c>
      <c r="I982" s="526"/>
      <c r="K982" s="26"/>
    </row>
    <row r="983" spans="1:11">
      <c r="A983" s="7">
        <v>46092</v>
      </c>
      <c r="B983" s="526">
        <v>32655</v>
      </c>
      <c r="C983" s="526" t="s">
        <v>33</v>
      </c>
      <c r="D983" t="s">
        <v>17</v>
      </c>
      <c r="F983" s="160">
        <v>11.8</v>
      </c>
      <c r="G983" s="2">
        <f t="shared" si="20"/>
        <v>113.00000000000003</v>
      </c>
      <c r="I983" s="526"/>
      <c r="K983" s="26"/>
    </row>
    <row r="984" spans="1:11">
      <c r="A984" s="44">
        <v>46022</v>
      </c>
      <c r="B984" s="525" t="s">
        <v>14</v>
      </c>
      <c r="C984" s="525" t="s">
        <v>34</v>
      </c>
      <c r="D984" t="s">
        <v>16</v>
      </c>
      <c r="E984" s="99">
        <v>27.6</v>
      </c>
      <c r="F984" s="99"/>
      <c r="G984" s="2">
        <f t="shared" si="20"/>
        <v>140.60000000000002</v>
      </c>
      <c r="I984" s="525"/>
      <c r="K984" s="99"/>
    </row>
    <row r="985" spans="1:11">
      <c r="A985" s="62"/>
      <c r="B985" s="60"/>
      <c r="C985" s="60"/>
      <c r="D985" t="s">
        <v>17</v>
      </c>
      <c r="E985" s="99">
        <v>6</v>
      </c>
      <c r="F985" s="99"/>
      <c r="G985" s="2">
        <f t="shared" si="20"/>
        <v>146.60000000000002</v>
      </c>
      <c r="I985" s="60"/>
      <c r="K985" s="99"/>
    </row>
    <row r="986" spans="1:11">
      <c r="A986" s="62"/>
      <c r="B986" s="60"/>
      <c r="C986" s="60"/>
      <c r="D986" t="s">
        <v>18</v>
      </c>
      <c r="E986" s="99">
        <v>60</v>
      </c>
      <c r="F986" s="99"/>
      <c r="G986" s="2">
        <f t="shared" si="20"/>
        <v>206.60000000000002</v>
      </c>
      <c r="I986" s="60"/>
      <c r="K986" s="99"/>
    </row>
    <row r="987" spans="1:11">
      <c r="A987" s="62"/>
      <c r="B987" s="60"/>
      <c r="C987" s="60"/>
      <c r="D987" t="s">
        <v>19</v>
      </c>
      <c r="E987" s="99">
        <v>5</v>
      </c>
      <c r="F987" s="99"/>
      <c r="G987" s="2">
        <f t="shared" si="20"/>
        <v>211.60000000000002</v>
      </c>
      <c r="I987" s="60"/>
      <c r="K987" s="99"/>
    </row>
    <row r="988" spans="1:11">
      <c r="A988" s="86">
        <v>46022</v>
      </c>
      <c r="B988" s="526" t="s">
        <v>121</v>
      </c>
      <c r="C988" s="65" t="s">
        <v>34</v>
      </c>
      <c r="D988" t="s">
        <v>18</v>
      </c>
      <c r="F988" s="160">
        <v>50</v>
      </c>
      <c r="G988" s="2">
        <f t="shared" si="20"/>
        <v>161.60000000000002</v>
      </c>
      <c r="H988" s="525">
        <v>2026</v>
      </c>
      <c r="I988" s="525"/>
      <c r="K988" s="26"/>
    </row>
    <row r="989" spans="1:11">
      <c r="A989" s="7">
        <v>46092</v>
      </c>
      <c r="B989" s="526">
        <v>32655</v>
      </c>
      <c r="C989" s="65" t="s">
        <v>34</v>
      </c>
      <c r="D989" t="s">
        <v>16</v>
      </c>
      <c r="F989" s="160">
        <v>27.6</v>
      </c>
      <c r="G989" s="2">
        <f t="shared" si="20"/>
        <v>134.00000000000003</v>
      </c>
      <c r="H989" s="525"/>
      <c r="I989" s="525"/>
      <c r="K989" s="26"/>
    </row>
    <row r="990" spans="1:11">
      <c r="A990" s="7">
        <v>46092</v>
      </c>
      <c r="B990" s="526">
        <v>32655</v>
      </c>
      <c r="C990" s="65" t="s">
        <v>34</v>
      </c>
      <c r="D990" t="s">
        <v>17</v>
      </c>
      <c r="F990" s="160">
        <v>6</v>
      </c>
      <c r="G990" s="2">
        <f t="shared" si="20"/>
        <v>128.00000000000003</v>
      </c>
      <c r="H990" s="525"/>
      <c r="I990" s="525"/>
      <c r="K990" s="26"/>
    </row>
    <row r="991" spans="1:11">
      <c r="A991" s="7">
        <v>46092</v>
      </c>
      <c r="B991" s="526">
        <v>32655</v>
      </c>
      <c r="C991" s="65" t="s">
        <v>34</v>
      </c>
      <c r="D991" t="s">
        <v>18</v>
      </c>
      <c r="F991" s="160">
        <v>10</v>
      </c>
      <c r="G991" s="2">
        <f t="shared" si="20"/>
        <v>118.00000000000003</v>
      </c>
      <c r="H991" s="525"/>
      <c r="I991" s="525"/>
      <c r="K991" s="26"/>
    </row>
    <row r="992" spans="1:11">
      <c r="A992" s="7">
        <v>46092</v>
      </c>
      <c r="B992" s="526">
        <v>32655</v>
      </c>
      <c r="C992" s="65" t="s">
        <v>34</v>
      </c>
      <c r="D992" t="s">
        <v>19</v>
      </c>
      <c r="F992" s="160">
        <v>5</v>
      </c>
      <c r="G992" s="2">
        <f t="shared" si="20"/>
        <v>113.00000000000003</v>
      </c>
      <c r="H992" s="525"/>
      <c r="I992" s="525"/>
      <c r="K992" s="26"/>
    </row>
    <row r="993" spans="1:12">
      <c r="A993" s="88">
        <v>46053</v>
      </c>
      <c r="B993" s="525" t="s">
        <v>14</v>
      </c>
      <c r="C993" s="525" t="s">
        <v>15</v>
      </c>
      <c r="D993" t="s">
        <v>16</v>
      </c>
      <c r="E993" s="26">
        <v>21.5</v>
      </c>
      <c r="G993" s="2">
        <f t="shared" si="20"/>
        <v>134.50000000000003</v>
      </c>
      <c r="K993" s="26"/>
    </row>
    <row r="994" spans="1:12">
      <c r="A994" s="86"/>
      <c r="B994" s="526"/>
      <c r="C994" s="526"/>
      <c r="D994" t="s">
        <v>17</v>
      </c>
      <c r="E994" s="26">
        <v>10</v>
      </c>
      <c r="G994" s="2">
        <f t="shared" si="20"/>
        <v>144.50000000000003</v>
      </c>
      <c r="K994" s="240"/>
    </row>
    <row r="995" spans="1:12">
      <c r="A995" s="86"/>
      <c r="B995" s="526"/>
      <c r="C995" s="526"/>
      <c r="D995" t="s">
        <v>18</v>
      </c>
      <c r="E995" s="240">
        <v>60</v>
      </c>
      <c r="G995" s="2">
        <f t="shared" si="20"/>
        <v>204.50000000000003</v>
      </c>
      <c r="K995" s="240"/>
    </row>
    <row r="996" spans="1:12">
      <c r="A996" s="86"/>
      <c r="B996" s="526"/>
      <c r="C996" s="526"/>
      <c r="D996" t="s">
        <v>19</v>
      </c>
      <c r="E996" s="240">
        <v>5</v>
      </c>
      <c r="G996" s="2">
        <f t="shared" si="20"/>
        <v>209.50000000000003</v>
      </c>
      <c r="J996" t="s">
        <v>146</v>
      </c>
      <c r="K996" s="240">
        <v>10</v>
      </c>
    </row>
    <row r="997" spans="1:12">
      <c r="A997" s="86"/>
      <c r="B997" s="526"/>
      <c r="C997" s="526"/>
      <c r="D997" t="s">
        <v>146</v>
      </c>
      <c r="E997" s="240">
        <v>10</v>
      </c>
      <c r="G997" s="2">
        <f t="shared" si="20"/>
        <v>219.50000000000003</v>
      </c>
      <c r="J997" s="472" t="s">
        <v>109</v>
      </c>
      <c r="K997" s="473">
        <v>28.3</v>
      </c>
    </row>
    <row r="998" spans="1:12">
      <c r="A998" s="86"/>
      <c r="B998" s="526"/>
      <c r="C998" s="526"/>
      <c r="D998" s="472" t="s">
        <v>109</v>
      </c>
      <c r="E998" s="473">
        <v>28.3</v>
      </c>
      <c r="G998" s="2">
        <f t="shared" si="20"/>
        <v>247.80000000000004</v>
      </c>
      <c r="I998" s="525" t="s">
        <v>20</v>
      </c>
      <c r="J998" t="s">
        <v>18</v>
      </c>
      <c r="K998" s="8">
        <v>46</v>
      </c>
    </row>
    <row r="999" spans="1:12">
      <c r="A999" s="86">
        <v>46053</v>
      </c>
      <c r="B999" s="526" t="s">
        <v>119</v>
      </c>
      <c r="C999" s="526" t="s">
        <v>15</v>
      </c>
      <c r="D999" t="s">
        <v>18</v>
      </c>
      <c r="E999" s="240"/>
      <c r="F999" s="240">
        <v>10</v>
      </c>
      <c r="G999" s="2">
        <f t="shared" si="20"/>
        <v>237.80000000000004</v>
      </c>
      <c r="J999" t="s">
        <v>19</v>
      </c>
      <c r="K999" s="8">
        <v>5</v>
      </c>
    </row>
    <row r="1000" spans="1:12">
      <c r="A1000" s="7">
        <v>46092</v>
      </c>
      <c r="B1000" s="526">
        <v>32655</v>
      </c>
      <c r="C1000" s="526" t="s">
        <v>15</v>
      </c>
      <c r="D1000" t="s">
        <v>16</v>
      </c>
      <c r="E1000" s="240"/>
      <c r="F1000" s="240">
        <v>21.5</v>
      </c>
      <c r="G1000" s="2">
        <f t="shared" si="20"/>
        <v>216.30000000000004</v>
      </c>
      <c r="K1000" s="8"/>
    </row>
    <row r="1001" spans="1:12">
      <c r="A1001" s="7">
        <v>46092</v>
      </c>
      <c r="B1001" s="526">
        <v>32655</v>
      </c>
      <c r="C1001" s="526" t="s">
        <v>15</v>
      </c>
      <c r="D1001" t="s">
        <v>17</v>
      </c>
      <c r="E1001" s="240"/>
      <c r="F1001" s="240">
        <v>10</v>
      </c>
      <c r="G1001" s="2">
        <f t="shared" si="20"/>
        <v>206.30000000000004</v>
      </c>
      <c r="K1001" s="8"/>
    </row>
    <row r="1002" spans="1:12">
      <c r="A1002" s="7">
        <v>46092</v>
      </c>
      <c r="B1002" s="526">
        <v>32655</v>
      </c>
      <c r="C1002" s="526" t="s">
        <v>15</v>
      </c>
      <c r="D1002" t="s">
        <v>18</v>
      </c>
      <c r="E1002" s="240"/>
      <c r="F1002" s="240">
        <v>50</v>
      </c>
      <c r="G1002" s="2">
        <f t="shared" si="20"/>
        <v>156.30000000000004</v>
      </c>
      <c r="K1002" s="8"/>
    </row>
    <row r="1003" spans="1:12">
      <c r="A1003" s="7">
        <v>46092</v>
      </c>
      <c r="B1003" s="526">
        <v>32655</v>
      </c>
      <c r="C1003" s="526" t="s">
        <v>15</v>
      </c>
      <c r="D1003" t="s">
        <v>19</v>
      </c>
      <c r="E1003" s="240"/>
      <c r="F1003" s="240">
        <v>5</v>
      </c>
      <c r="G1003" s="2">
        <f t="shared" si="20"/>
        <v>151.30000000000004</v>
      </c>
      <c r="K1003" s="8"/>
    </row>
    <row r="1004" spans="1:12">
      <c r="A1004" s="7">
        <v>46092</v>
      </c>
      <c r="B1004" s="526">
        <v>32656</v>
      </c>
      <c r="C1004" s="526" t="s">
        <v>15</v>
      </c>
      <c r="D1004" t="s">
        <v>146</v>
      </c>
      <c r="E1004" s="240"/>
      <c r="F1004" s="240">
        <v>10</v>
      </c>
      <c r="G1004" s="2">
        <f t="shared" si="20"/>
        <v>141.30000000000004</v>
      </c>
      <c r="K1004" s="8"/>
    </row>
    <row r="1005" spans="1:12">
      <c r="A1005" s="7">
        <v>46092</v>
      </c>
      <c r="B1005" s="526">
        <v>32656</v>
      </c>
      <c r="C1005" s="526" t="s">
        <v>15</v>
      </c>
      <c r="D1005" t="s">
        <v>109</v>
      </c>
      <c r="E1005" s="240"/>
      <c r="F1005" s="240">
        <v>28.3</v>
      </c>
      <c r="G1005" s="2">
        <f t="shared" si="20"/>
        <v>113.00000000000004</v>
      </c>
      <c r="I1005" s="542" t="s">
        <v>644</v>
      </c>
      <c r="J1005" s="542"/>
      <c r="K1005" s="542"/>
    </row>
    <row r="1006" spans="1:12">
      <c r="A1006" s="88">
        <v>46081</v>
      </c>
      <c r="B1006" s="525" t="s">
        <v>14</v>
      </c>
      <c r="C1006" s="525" t="s">
        <v>20</v>
      </c>
      <c r="D1006" t="s">
        <v>16</v>
      </c>
      <c r="E1006" s="240">
        <v>29</v>
      </c>
      <c r="G1006" s="2">
        <f t="shared" si="20"/>
        <v>142.00000000000006</v>
      </c>
      <c r="H1006" s="525">
        <v>2025</v>
      </c>
      <c r="I1006" s="525" t="s">
        <v>33</v>
      </c>
      <c r="J1006" s="48" t="s">
        <v>335</v>
      </c>
      <c r="K1006" s="316">
        <v>113</v>
      </c>
    </row>
    <row r="1007" spans="1:12">
      <c r="B1007" s="526"/>
      <c r="C1007" s="526"/>
      <c r="D1007" t="s">
        <v>17</v>
      </c>
      <c r="E1007" s="8">
        <v>14</v>
      </c>
      <c r="G1007" s="2">
        <f t="shared" si="20"/>
        <v>156.00000000000006</v>
      </c>
      <c r="H1007" s="525">
        <v>2026</v>
      </c>
      <c r="I1007" s="525" t="s">
        <v>20</v>
      </c>
      <c r="J1007" t="s">
        <v>16</v>
      </c>
      <c r="K1007" s="240">
        <v>29</v>
      </c>
      <c r="L1007" s="240"/>
    </row>
    <row r="1008" spans="1:12">
      <c r="B1008" s="526"/>
      <c r="C1008" s="526"/>
      <c r="D1008" t="s">
        <v>18</v>
      </c>
      <c r="E1008" s="8">
        <v>56</v>
      </c>
      <c r="G1008" s="2">
        <f t="shared" si="20"/>
        <v>212.00000000000006</v>
      </c>
      <c r="I1008" s="526"/>
      <c r="J1008" t="s">
        <v>17</v>
      </c>
      <c r="K1008" s="8">
        <v>14</v>
      </c>
      <c r="L1008" s="8"/>
    </row>
    <row r="1009" spans="1:11">
      <c r="B1009" s="526"/>
      <c r="C1009" s="526"/>
      <c r="D1009" t="s">
        <v>19</v>
      </c>
      <c r="E1009" s="8">
        <v>5</v>
      </c>
      <c r="G1009" s="2">
        <f t="shared" si="20"/>
        <v>217.00000000000006</v>
      </c>
      <c r="K1009" s="359">
        <f>SUM(K1006:L1008)</f>
        <v>156</v>
      </c>
    </row>
    <row r="1010" spans="1:11">
      <c r="A1010" s="86">
        <v>46081</v>
      </c>
      <c r="B1010" s="526" t="s">
        <v>135</v>
      </c>
      <c r="C1010" s="536" t="s">
        <v>20</v>
      </c>
      <c r="D1010" t="s">
        <v>18</v>
      </c>
      <c r="F1010" s="160">
        <v>10</v>
      </c>
      <c r="G1010" s="2">
        <f t="shared" si="20"/>
        <v>207.00000000000006</v>
      </c>
    </row>
    <row r="1011" spans="1:11">
      <c r="A1011" s="7">
        <v>46092</v>
      </c>
      <c r="B1011" s="526">
        <v>32656</v>
      </c>
      <c r="C1011" s="526" t="s">
        <v>20</v>
      </c>
      <c r="D1011" t="s">
        <v>18</v>
      </c>
      <c r="F1011" s="160">
        <v>46</v>
      </c>
      <c r="G1011" s="2">
        <f t="shared" si="20"/>
        <v>161.00000000000006</v>
      </c>
    </row>
    <row r="1012" spans="1:11">
      <c r="A1012" s="7">
        <v>46092</v>
      </c>
      <c r="B1012" s="526">
        <v>32656</v>
      </c>
      <c r="C1012" s="526" t="s">
        <v>20</v>
      </c>
      <c r="D1012" t="s">
        <v>19</v>
      </c>
      <c r="F1012" s="160">
        <v>5</v>
      </c>
      <c r="G1012" s="2">
        <f t="shared" si="20"/>
        <v>156.00000000000006</v>
      </c>
    </row>
    <row r="1013" spans="1:11">
      <c r="A1013" s="88">
        <v>46112</v>
      </c>
      <c r="B1013" s="525" t="s">
        <v>14</v>
      </c>
      <c r="C1013" s="525" t="s">
        <v>23</v>
      </c>
      <c r="D1013" s="339" t="s">
        <v>16</v>
      </c>
      <c r="E1013" s="79">
        <v>30</v>
      </c>
      <c r="G1013" s="2">
        <f t="shared" si="20"/>
        <v>186.00000000000006</v>
      </c>
    </row>
    <row r="1014" spans="1:11">
      <c r="B1014" s="526"/>
      <c r="C1014" s="526"/>
      <c r="D1014" t="s">
        <v>17</v>
      </c>
      <c r="E1014" s="2">
        <v>21</v>
      </c>
      <c r="G1014" s="2">
        <f t="shared" si="20"/>
        <v>207.00000000000006</v>
      </c>
    </row>
    <row r="1015" spans="1:11">
      <c r="B1015" s="526"/>
      <c r="C1015" s="526"/>
      <c r="D1015" t="s">
        <v>18</v>
      </c>
      <c r="E1015" s="2">
        <v>60</v>
      </c>
      <c r="G1015" s="2">
        <f t="shared" si="20"/>
        <v>267.00000000000006</v>
      </c>
    </row>
    <row r="1016" spans="1:11">
      <c r="B1016" s="526"/>
      <c r="C1016" s="526"/>
      <c r="D1016" t="s">
        <v>19</v>
      </c>
      <c r="E1016" s="2">
        <v>5</v>
      </c>
      <c r="G1016" s="2">
        <f t="shared" si="20"/>
        <v>272.00000000000006</v>
      </c>
    </row>
    <row r="1017" spans="1:11">
      <c r="B1017" s="526"/>
      <c r="C1017" s="526"/>
      <c r="D1017" s="48" t="s">
        <v>505</v>
      </c>
      <c r="E1017" s="316">
        <v>113</v>
      </c>
      <c r="G1017" s="2">
        <f t="shared" si="20"/>
        <v>385.00000000000006</v>
      </c>
    </row>
    <row r="1018" spans="1:11">
      <c r="A1018" s="86">
        <v>46112</v>
      </c>
      <c r="B1018" s="526" t="s">
        <v>124</v>
      </c>
      <c r="C1018" s="526" t="s">
        <v>23</v>
      </c>
      <c r="D1018" t="s">
        <v>18</v>
      </c>
      <c r="E1018" s="240"/>
      <c r="F1018" s="240">
        <v>10</v>
      </c>
      <c r="G1018" s="2">
        <f t="shared" si="20"/>
        <v>375.00000000000006</v>
      </c>
    </row>
    <row r="1019" spans="1:11">
      <c r="B1019" s="526"/>
      <c r="C1019" s="526"/>
      <c r="G1019" s="2">
        <f t="shared" si="20"/>
        <v>375.00000000000006</v>
      </c>
    </row>
    <row r="1020" spans="1:11">
      <c r="B1020" s="526"/>
      <c r="C1020" s="526"/>
      <c r="G1020" s="2">
        <f t="shared" si="20"/>
        <v>375.00000000000006</v>
      </c>
    </row>
    <row r="1021" spans="1:11">
      <c r="B1021" s="526"/>
      <c r="C1021" s="526"/>
      <c r="G1021" s="2">
        <f t="shared" si="20"/>
        <v>375.00000000000006</v>
      </c>
    </row>
    <row r="1022" spans="1:11">
      <c r="B1022" s="526"/>
      <c r="C1022" s="526"/>
      <c r="G1022" s="2">
        <f t="shared" si="20"/>
        <v>375.00000000000006</v>
      </c>
    </row>
    <row r="1023" spans="1:11">
      <c r="B1023" s="526"/>
      <c r="C1023" s="526"/>
      <c r="G1023" s="2">
        <f t="shared" si="20"/>
        <v>375.00000000000006</v>
      </c>
    </row>
    <row r="1024" spans="1:11">
      <c r="B1024" s="526"/>
      <c r="C1024" s="526"/>
      <c r="G1024" s="2">
        <f t="shared" si="20"/>
        <v>375.00000000000006</v>
      </c>
    </row>
    <row r="1025" spans="2:7">
      <c r="B1025" s="526"/>
      <c r="C1025" s="526"/>
      <c r="G1025" s="2">
        <f t="shared" ref="G1025:G1030" si="21">+G1024+E1025-F1025</f>
        <v>375.00000000000006</v>
      </c>
    </row>
    <row r="1026" spans="2:7">
      <c r="B1026" s="526"/>
      <c r="C1026" s="526"/>
      <c r="G1026" s="2">
        <f t="shared" si="21"/>
        <v>375.00000000000006</v>
      </c>
    </row>
    <row r="1027" spans="2:7">
      <c r="B1027" s="526"/>
      <c r="C1027" s="526"/>
      <c r="G1027" s="2">
        <f t="shared" si="21"/>
        <v>375.00000000000006</v>
      </c>
    </row>
    <row r="1028" spans="2:7">
      <c r="B1028" s="526"/>
      <c r="C1028" s="526"/>
      <c r="G1028" s="2">
        <f t="shared" si="21"/>
        <v>375.00000000000006</v>
      </c>
    </row>
    <row r="1029" spans="2:7">
      <c r="B1029" s="526"/>
      <c r="C1029" s="526"/>
      <c r="G1029" s="2">
        <f t="shared" si="21"/>
        <v>375.00000000000006</v>
      </c>
    </row>
    <row r="1030" spans="2:7">
      <c r="B1030" s="526"/>
      <c r="C1030" s="526"/>
      <c r="G1030" s="2">
        <f t="shared" si="21"/>
        <v>375.00000000000006</v>
      </c>
    </row>
    <row r="1031" spans="2:7">
      <c r="B1031" s="526"/>
      <c r="C1031" s="526"/>
      <c r="G1031" s="2">
        <f t="shared" ref="G1031:G1066" si="22">+G1030+E1031-F1031</f>
        <v>375.00000000000006</v>
      </c>
    </row>
    <row r="1032" spans="2:7">
      <c r="B1032" s="526"/>
      <c r="C1032" s="526"/>
      <c r="G1032" s="2">
        <f t="shared" si="22"/>
        <v>375.00000000000006</v>
      </c>
    </row>
    <row r="1033" spans="2:7">
      <c r="B1033" s="526"/>
      <c r="C1033" s="526"/>
      <c r="G1033" s="2">
        <f t="shared" si="22"/>
        <v>375.00000000000006</v>
      </c>
    </row>
    <row r="1034" spans="2:7">
      <c r="B1034" s="526"/>
      <c r="C1034" s="526"/>
      <c r="G1034" s="2">
        <f t="shared" si="22"/>
        <v>375.00000000000006</v>
      </c>
    </row>
    <row r="1035" spans="2:7">
      <c r="B1035" s="526"/>
      <c r="C1035" s="526"/>
      <c r="G1035" s="2">
        <f t="shared" si="22"/>
        <v>375.00000000000006</v>
      </c>
    </row>
    <row r="1036" spans="2:7">
      <c r="B1036" s="526"/>
      <c r="C1036" s="526"/>
      <c r="G1036" s="2">
        <f t="shared" si="22"/>
        <v>375.00000000000006</v>
      </c>
    </row>
    <row r="1037" spans="2:7">
      <c r="B1037" s="526"/>
      <c r="C1037" s="526"/>
      <c r="G1037" s="2">
        <f t="shared" si="22"/>
        <v>375.00000000000006</v>
      </c>
    </row>
    <row r="1038" spans="2:7">
      <c r="B1038" s="526"/>
      <c r="C1038" s="526"/>
      <c r="G1038" s="2">
        <f t="shared" si="22"/>
        <v>375.00000000000006</v>
      </c>
    </row>
    <row r="1039" spans="2:7">
      <c r="B1039" s="526"/>
      <c r="C1039" s="526"/>
      <c r="G1039" s="2">
        <f t="shared" si="22"/>
        <v>375.00000000000006</v>
      </c>
    </row>
    <row r="1040" spans="2:7">
      <c r="B1040" s="526"/>
      <c r="C1040" s="526"/>
      <c r="G1040" s="2">
        <f t="shared" si="22"/>
        <v>375.00000000000006</v>
      </c>
    </row>
    <row r="1041" spans="2:7">
      <c r="B1041" s="526"/>
      <c r="C1041" s="526"/>
      <c r="G1041" s="2">
        <f t="shared" si="22"/>
        <v>375.00000000000006</v>
      </c>
    </row>
    <row r="1042" spans="2:7">
      <c r="B1042" s="526"/>
      <c r="C1042" s="526"/>
      <c r="G1042" s="2">
        <f t="shared" si="22"/>
        <v>375.00000000000006</v>
      </c>
    </row>
    <row r="1043" spans="2:7">
      <c r="B1043" s="526"/>
      <c r="C1043" s="526"/>
      <c r="G1043" s="2">
        <f t="shared" si="22"/>
        <v>375.00000000000006</v>
      </c>
    </row>
    <row r="1044" spans="2:7">
      <c r="B1044" s="526"/>
      <c r="C1044" s="526"/>
      <c r="G1044" s="2">
        <f t="shared" si="22"/>
        <v>375.00000000000006</v>
      </c>
    </row>
    <row r="1045" spans="2:7">
      <c r="B1045" s="526"/>
      <c r="C1045" s="526"/>
      <c r="G1045" s="2">
        <f t="shared" si="22"/>
        <v>375.00000000000006</v>
      </c>
    </row>
    <row r="1046" spans="2:7">
      <c r="B1046" s="526"/>
      <c r="C1046" s="526"/>
      <c r="G1046" s="2">
        <f t="shared" si="22"/>
        <v>375.00000000000006</v>
      </c>
    </row>
    <row r="1047" spans="2:7">
      <c r="B1047" s="526"/>
      <c r="C1047" s="526"/>
      <c r="G1047" s="2">
        <f t="shared" si="22"/>
        <v>375.00000000000006</v>
      </c>
    </row>
    <row r="1048" spans="2:7">
      <c r="B1048" s="526"/>
      <c r="C1048" s="526"/>
      <c r="G1048" s="2">
        <f t="shared" si="22"/>
        <v>375.00000000000006</v>
      </c>
    </row>
    <row r="1049" spans="2:7">
      <c r="B1049" s="526"/>
      <c r="C1049" s="526"/>
      <c r="G1049" s="2">
        <f t="shared" si="22"/>
        <v>375.00000000000006</v>
      </c>
    </row>
    <row r="1050" spans="2:7">
      <c r="B1050" s="526"/>
      <c r="C1050" s="526"/>
      <c r="G1050" s="2">
        <f t="shared" si="22"/>
        <v>375.00000000000006</v>
      </c>
    </row>
    <row r="1051" spans="2:7">
      <c r="B1051" s="526"/>
      <c r="C1051" s="526"/>
      <c r="G1051" s="2">
        <f t="shared" si="22"/>
        <v>375.00000000000006</v>
      </c>
    </row>
    <row r="1052" spans="2:7">
      <c r="B1052" s="526"/>
      <c r="C1052" s="526"/>
      <c r="G1052" s="2">
        <f t="shared" si="22"/>
        <v>375.00000000000006</v>
      </c>
    </row>
    <row r="1053" spans="2:7">
      <c r="B1053" s="526"/>
      <c r="C1053" s="526"/>
      <c r="G1053" s="2">
        <f t="shared" si="22"/>
        <v>375.00000000000006</v>
      </c>
    </row>
    <row r="1054" spans="2:7">
      <c r="B1054" s="526"/>
      <c r="C1054" s="526"/>
      <c r="G1054" s="2">
        <f t="shared" si="22"/>
        <v>375.00000000000006</v>
      </c>
    </row>
    <row r="1055" spans="2:7">
      <c r="B1055" s="526"/>
      <c r="C1055" s="526"/>
      <c r="G1055" s="2">
        <f t="shared" si="22"/>
        <v>375.00000000000006</v>
      </c>
    </row>
    <row r="1056" spans="2:7">
      <c r="B1056" s="526"/>
      <c r="C1056" s="526"/>
      <c r="G1056" s="2">
        <f t="shared" si="22"/>
        <v>375.00000000000006</v>
      </c>
    </row>
    <row r="1057" spans="2:7">
      <c r="B1057" s="526"/>
      <c r="C1057" s="526"/>
      <c r="G1057" s="2">
        <f t="shared" si="22"/>
        <v>375.00000000000006</v>
      </c>
    </row>
    <row r="1058" spans="2:7">
      <c r="B1058" s="526"/>
      <c r="C1058" s="526"/>
      <c r="G1058" s="2">
        <f t="shared" si="22"/>
        <v>375.00000000000006</v>
      </c>
    </row>
    <row r="1059" spans="2:7">
      <c r="B1059" s="526"/>
      <c r="C1059" s="526"/>
      <c r="G1059" s="2">
        <f t="shared" si="22"/>
        <v>375.00000000000006</v>
      </c>
    </row>
    <row r="1060" spans="2:7">
      <c r="B1060" s="526"/>
      <c r="C1060" s="526"/>
      <c r="G1060" s="2">
        <f t="shared" si="22"/>
        <v>375.00000000000006</v>
      </c>
    </row>
    <row r="1061" spans="2:7">
      <c r="B1061" s="526"/>
      <c r="C1061" s="526"/>
      <c r="G1061" s="2">
        <f t="shared" si="22"/>
        <v>375.00000000000006</v>
      </c>
    </row>
    <row r="1062" spans="2:7">
      <c r="B1062" s="526"/>
      <c r="C1062" s="526"/>
      <c r="G1062" s="2">
        <f t="shared" si="22"/>
        <v>375.00000000000006</v>
      </c>
    </row>
    <row r="1063" spans="2:7">
      <c r="B1063" s="526"/>
      <c r="C1063" s="526"/>
      <c r="G1063" s="2">
        <f t="shared" si="22"/>
        <v>375.00000000000006</v>
      </c>
    </row>
    <row r="1064" spans="2:7">
      <c r="B1064" s="526"/>
      <c r="C1064" s="526"/>
      <c r="G1064" s="2">
        <f t="shared" si="22"/>
        <v>375.00000000000006</v>
      </c>
    </row>
    <row r="1065" spans="2:7">
      <c r="B1065" s="526"/>
      <c r="C1065" s="526"/>
      <c r="G1065" s="2">
        <f t="shared" si="22"/>
        <v>375.00000000000006</v>
      </c>
    </row>
    <row r="1066" spans="2:7">
      <c r="B1066" s="526"/>
      <c r="C1066" s="526"/>
      <c r="G1066" s="2">
        <f t="shared" si="22"/>
        <v>375.00000000000006</v>
      </c>
    </row>
    <row r="1067" spans="2:7">
      <c r="B1067" s="526"/>
      <c r="C1067" s="526"/>
      <c r="G1067" s="2">
        <f t="shared" ref="G1067:G1130" si="23">+G1066+E1067-F1067</f>
        <v>375.00000000000006</v>
      </c>
    </row>
    <row r="1068" spans="2:7">
      <c r="B1068" s="526"/>
      <c r="C1068" s="526"/>
      <c r="G1068" s="2">
        <f t="shared" si="23"/>
        <v>375.00000000000006</v>
      </c>
    </row>
    <row r="1069" spans="2:7">
      <c r="B1069" s="526"/>
      <c r="C1069" s="526"/>
      <c r="G1069" s="2">
        <f t="shared" si="23"/>
        <v>375.00000000000006</v>
      </c>
    </row>
    <row r="1070" spans="2:7">
      <c r="B1070" s="526"/>
      <c r="C1070" s="526"/>
      <c r="G1070" s="2">
        <f t="shared" si="23"/>
        <v>375.00000000000006</v>
      </c>
    </row>
    <row r="1071" spans="2:7">
      <c r="B1071" s="526"/>
      <c r="C1071" s="526"/>
      <c r="G1071" s="2">
        <f t="shared" si="23"/>
        <v>375.00000000000006</v>
      </c>
    </row>
    <row r="1072" spans="2:7">
      <c r="B1072" s="526"/>
      <c r="C1072" s="526"/>
      <c r="G1072" s="2">
        <f t="shared" si="23"/>
        <v>375.00000000000006</v>
      </c>
    </row>
    <row r="1073" spans="2:7">
      <c r="B1073" s="526"/>
      <c r="C1073" s="526"/>
      <c r="G1073" s="2">
        <f t="shared" si="23"/>
        <v>375.00000000000006</v>
      </c>
    </row>
    <row r="1074" spans="2:7">
      <c r="B1074" s="526"/>
      <c r="C1074" s="526"/>
      <c r="G1074" s="2">
        <f t="shared" si="23"/>
        <v>375.00000000000006</v>
      </c>
    </row>
    <row r="1075" spans="2:7">
      <c r="B1075" s="526"/>
      <c r="C1075" s="526"/>
      <c r="G1075" s="2">
        <f t="shared" si="23"/>
        <v>375.00000000000006</v>
      </c>
    </row>
    <row r="1076" spans="2:7">
      <c r="B1076" s="526"/>
      <c r="C1076" s="526"/>
      <c r="G1076" s="2">
        <f t="shared" si="23"/>
        <v>375.00000000000006</v>
      </c>
    </row>
    <row r="1077" spans="2:7">
      <c r="B1077" s="526"/>
      <c r="C1077" s="526"/>
      <c r="G1077" s="2">
        <f t="shared" si="23"/>
        <v>375.00000000000006</v>
      </c>
    </row>
    <row r="1078" spans="2:7">
      <c r="B1078" s="526"/>
      <c r="C1078" s="526"/>
      <c r="G1078" s="2">
        <f t="shared" si="23"/>
        <v>375.00000000000006</v>
      </c>
    </row>
    <row r="1079" spans="2:7">
      <c r="B1079" s="526"/>
      <c r="C1079" s="526"/>
      <c r="G1079" s="2">
        <f t="shared" si="23"/>
        <v>375.00000000000006</v>
      </c>
    </row>
    <row r="1080" spans="2:7">
      <c r="B1080" s="526"/>
      <c r="C1080" s="526"/>
      <c r="G1080" s="2">
        <f t="shared" si="23"/>
        <v>375.00000000000006</v>
      </c>
    </row>
    <row r="1081" spans="2:7">
      <c r="B1081" s="526"/>
      <c r="C1081" s="526"/>
      <c r="G1081" s="2">
        <f t="shared" si="23"/>
        <v>375.00000000000006</v>
      </c>
    </row>
    <row r="1082" spans="2:7">
      <c r="B1082" s="526"/>
      <c r="C1082" s="526"/>
      <c r="G1082" s="2">
        <f t="shared" si="23"/>
        <v>375.00000000000006</v>
      </c>
    </row>
    <row r="1083" spans="2:7">
      <c r="B1083" s="526"/>
      <c r="C1083" s="526"/>
      <c r="G1083" s="2">
        <f t="shared" si="23"/>
        <v>375.00000000000006</v>
      </c>
    </row>
    <row r="1084" spans="2:7">
      <c r="B1084" s="526"/>
      <c r="C1084" s="526"/>
      <c r="G1084" s="2">
        <f t="shared" si="23"/>
        <v>375.00000000000006</v>
      </c>
    </row>
    <row r="1085" spans="2:7">
      <c r="B1085" s="526"/>
      <c r="C1085" s="526"/>
      <c r="G1085" s="2">
        <f t="shared" si="23"/>
        <v>375.00000000000006</v>
      </c>
    </row>
    <row r="1086" spans="2:7">
      <c r="B1086" s="526"/>
      <c r="C1086" s="526"/>
      <c r="G1086" s="2">
        <f t="shared" si="23"/>
        <v>375.00000000000006</v>
      </c>
    </row>
    <row r="1087" spans="2:7">
      <c r="B1087" s="526"/>
      <c r="C1087" s="526"/>
      <c r="G1087" s="2">
        <f t="shared" si="23"/>
        <v>375.00000000000006</v>
      </c>
    </row>
    <row r="1088" spans="2:7">
      <c r="B1088" s="526"/>
      <c r="C1088" s="526"/>
      <c r="G1088" s="2">
        <f t="shared" si="23"/>
        <v>375.00000000000006</v>
      </c>
    </row>
    <row r="1089" spans="2:7">
      <c r="B1089" s="526"/>
      <c r="C1089" s="526"/>
      <c r="G1089" s="2">
        <f t="shared" si="23"/>
        <v>375.00000000000006</v>
      </c>
    </row>
    <row r="1090" spans="2:7">
      <c r="B1090" s="526"/>
      <c r="C1090" s="526"/>
      <c r="G1090" s="2">
        <f t="shared" si="23"/>
        <v>375.00000000000006</v>
      </c>
    </row>
    <row r="1091" spans="2:7">
      <c r="B1091" s="526"/>
      <c r="C1091" s="526"/>
      <c r="G1091" s="2">
        <f t="shared" si="23"/>
        <v>375.00000000000006</v>
      </c>
    </row>
    <row r="1092" spans="2:7">
      <c r="B1092" s="526"/>
      <c r="C1092" s="526"/>
      <c r="G1092" s="2">
        <f t="shared" si="23"/>
        <v>375.00000000000006</v>
      </c>
    </row>
    <row r="1093" spans="2:7">
      <c r="B1093" s="526"/>
      <c r="C1093" s="526"/>
      <c r="G1093" s="2">
        <f t="shared" si="23"/>
        <v>375.00000000000006</v>
      </c>
    </row>
    <row r="1094" spans="2:7">
      <c r="B1094" s="526"/>
      <c r="C1094" s="526"/>
      <c r="G1094" s="2">
        <f t="shared" si="23"/>
        <v>375.00000000000006</v>
      </c>
    </row>
    <row r="1095" spans="2:7">
      <c r="B1095" s="526"/>
      <c r="C1095" s="526"/>
      <c r="G1095" s="2">
        <f t="shared" si="23"/>
        <v>375.00000000000006</v>
      </c>
    </row>
    <row r="1096" spans="2:7">
      <c r="B1096" s="526"/>
      <c r="C1096" s="526"/>
      <c r="G1096" s="2">
        <f t="shared" si="23"/>
        <v>375.00000000000006</v>
      </c>
    </row>
    <row r="1097" spans="2:7">
      <c r="B1097" s="526"/>
      <c r="C1097" s="526"/>
      <c r="G1097" s="2">
        <f t="shared" si="23"/>
        <v>375.00000000000006</v>
      </c>
    </row>
    <row r="1098" spans="2:7">
      <c r="B1098" s="526"/>
      <c r="C1098" s="526"/>
      <c r="G1098" s="2">
        <f t="shared" si="23"/>
        <v>375.00000000000006</v>
      </c>
    </row>
    <row r="1099" spans="2:7">
      <c r="B1099" s="526"/>
      <c r="C1099" s="526"/>
      <c r="G1099" s="2">
        <f t="shared" si="23"/>
        <v>375.00000000000006</v>
      </c>
    </row>
    <row r="1100" spans="2:7">
      <c r="B1100" s="526"/>
      <c r="C1100" s="526"/>
      <c r="G1100" s="2">
        <f t="shared" si="23"/>
        <v>375.00000000000006</v>
      </c>
    </row>
    <row r="1101" spans="2:7">
      <c r="B1101" s="526"/>
      <c r="C1101" s="526"/>
      <c r="G1101" s="2">
        <f t="shared" si="23"/>
        <v>375.00000000000006</v>
      </c>
    </row>
    <row r="1102" spans="2:7">
      <c r="B1102" s="526"/>
      <c r="C1102" s="526"/>
      <c r="G1102" s="2">
        <f t="shared" si="23"/>
        <v>375.00000000000006</v>
      </c>
    </row>
    <row r="1103" spans="2:7">
      <c r="B1103" s="526"/>
      <c r="C1103" s="526"/>
      <c r="G1103" s="2">
        <f t="shared" si="23"/>
        <v>375.00000000000006</v>
      </c>
    </row>
    <row r="1104" spans="2:7">
      <c r="B1104" s="526"/>
      <c r="C1104" s="526"/>
      <c r="G1104" s="2">
        <f t="shared" si="23"/>
        <v>375.00000000000006</v>
      </c>
    </row>
    <row r="1105" spans="2:7">
      <c r="B1105" s="526"/>
      <c r="C1105" s="526"/>
      <c r="G1105" s="2">
        <f t="shared" si="23"/>
        <v>375.00000000000006</v>
      </c>
    </row>
    <row r="1106" spans="2:7">
      <c r="B1106" s="526"/>
      <c r="C1106" s="526"/>
      <c r="G1106" s="2">
        <f t="shared" si="23"/>
        <v>375.00000000000006</v>
      </c>
    </row>
    <row r="1107" spans="2:7">
      <c r="B1107" s="526"/>
      <c r="C1107" s="526"/>
      <c r="G1107" s="2">
        <f t="shared" si="23"/>
        <v>375.00000000000006</v>
      </c>
    </row>
    <row r="1108" spans="2:7">
      <c r="B1108" s="526"/>
      <c r="C1108" s="526"/>
      <c r="G1108" s="2">
        <f t="shared" si="23"/>
        <v>375.00000000000006</v>
      </c>
    </row>
    <row r="1109" spans="2:7">
      <c r="B1109" s="526"/>
      <c r="C1109" s="526"/>
      <c r="G1109" s="2">
        <f t="shared" si="23"/>
        <v>375.00000000000006</v>
      </c>
    </row>
    <row r="1110" spans="2:7">
      <c r="B1110" s="526"/>
      <c r="C1110" s="526"/>
      <c r="G1110" s="2">
        <f t="shared" si="23"/>
        <v>375.00000000000006</v>
      </c>
    </row>
    <row r="1111" spans="2:7">
      <c r="B1111" s="526"/>
      <c r="C1111" s="526"/>
      <c r="G1111" s="2">
        <f t="shared" si="23"/>
        <v>375.00000000000006</v>
      </c>
    </row>
    <row r="1112" spans="2:7">
      <c r="B1112" s="526"/>
      <c r="C1112" s="526"/>
      <c r="G1112" s="2">
        <f t="shared" si="23"/>
        <v>375.00000000000006</v>
      </c>
    </row>
    <row r="1113" spans="2:7">
      <c r="B1113" s="526"/>
      <c r="C1113" s="526"/>
      <c r="G1113" s="2">
        <f t="shared" si="23"/>
        <v>375.00000000000006</v>
      </c>
    </row>
    <row r="1114" spans="2:7">
      <c r="B1114" s="526"/>
      <c r="C1114" s="526"/>
      <c r="G1114" s="2">
        <f t="shared" si="23"/>
        <v>375.00000000000006</v>
      </c>
    </row>
    <row r="1115" spans="2:7">
      <c r="B1115" s="526"/>
      <c r="C1115" s="526"/>
      <c r="G1115" s="2">
        <f t="shared" si="23"/>
        <v>375.00000000000006</v>
      </c>
    </row>
    <row r="1116" spans="2:7">
      <c r="B1116" s="526"/>
      <c r="C1116" s="526"/>
      <c r="G1116" s="2">
        <f t="shared" si="23"/>
        <v>375.00000000000006</v>
      </c>
    </row>
    <row r="1117" spans="2:7">
      <c r="B1117" s="526"/>
      <c r="C1117" s="526"/>
      <c r="G1117" s="2">
        <f t="shared" si="23"/>
        <v>375.00000000000006</v>
      </c>
    </row>
    <row r="1118" spans="2:7">
      <c r="B1118" s="526"/>
      <c r="C1118" s="526"/>
      <c r="G1118" s="2">
        <f t="shared" si="23"/>
        <v>375.00000000000006</v>
      </c>
    </row>
    <row r="1119" spans="2:7">
      <c r="B1119" s="526"/>
      <c r="C1119" s="526"/>
      <c r="G1119" s="2">
        <f t="shared" si="23"/>
        <v>375.00000000000006</v>
      </c>
    </row>
    <row r="1120" spans="2:7">
      <c r="B1120" s="526"/>
      <c r="C1120" s="526"/>
      <c r="G1120" s="2">
        <f t="shared" si="23"/>
        <v>375.00000000000006</v>
      </c>
    </row>
    <row r="1121" spans="2:7">
      <c r="B1121" s="526"/>
      <c r="C1121" s="526"/>
      <c r="G1121" s="2">
        <f t="shared" si="23"/>
        <v>375.00000000000006</v>
      </c>
    </row>
    <row r="1122" spans="2:7">
      <c r="B1122" s="526"/>
      <c r="C1122" s="526"/>
      <c r="G1122" s="2">
        <f t="shared" si="23"/>
        <v>375.00000000000006</v>
      </c>
    </row>
    <row r="1123" spans="2:7">
      <c r="B1123" s="526"/>
      <c r="C1123" s="526"/>
      <c r="G1123" s="2">
        <f t="shared" si="23"/>
        <v>375.00000000000006</v>
      </c>
    </row>
    <row r="1124" spans="2:7">
      <c r="B1124" s="526"/>
      <c r="C1124" s="526"/>
      <c r="G1124" s="2">
        <f t="shared" si="23"/>
        <v>375.00000000000006</v>
      </c>
    </row>
    <row r="1125" spans="2:7">
      <c r="B1125" s="526"/>
      <c r="C1125" s="526"/>
      <c r="G1125" s="2">
        <f t="shared" si="23"/>
        <v>375.00000000000006</v>
      </c>
    </row>
    <row r="1126" spans="2:7">
      <c r="B1126" s="526"/>
      <c r="C1126" s="526"/>
      <c r="G1126" s="2">
        <f t="shared" si="23"/>
        <v>375.00000000000006</v>
      </c>
    </row>
    <row r="1127" spans="2:7">
      <c r="B1127" s="526"/>
      <c r="C1127" s="526"/>
      <c r="G1127" s="2">
        <f t="shared" si="23"/>
        <v>375.00000000000006</v>
      </c>
    </row>
    <row r="1128" spans="2:7">
      <c r="B1128" s="526"/>
      <c r="C1128" s="526"/>
      <c r="G1128" s="2">
        <f t="shared" si="23"/>
        <v>375.00000000000006</v>
      </c>
    </row>
    <row r="1129" spans="2:7">
      <c r="B1129" s="526"/>
      <c r="C1129" s="526"/>
      <c r="G1129" s="2">
        <f t="shared" si="23"/>
        <v>375.00000000000006</v>
      </c>
    </row>
    <row r="1130" spans="2:7">
      <c r="B1130" s="526"/>
      <c r="C1130" s="526"/>
      <c r="G1130" s="2">
        <f t="shared" si="23"/>
        <v>375.00000000000006</v>
      </c>
    </row>
    <row r="1131" spans="2:7">
      <c r="B1131" s="526"/>
      <c r="C1131" s="526"/>
      <c r="G1131" s="2">
        <f t="shared" ref="G1131:G1194" si="24">+G1130+E1131-F1131</f>
        <v>375.00000000000006</v>
      </c>
    </row>
    <row r="1132" spans="2:7">
      <c r="B1132" s="526"/>
      <c r="C1132" s="526"/>
      <c r="G1132" s="2">
        <f t="shared" si="24"/>
        <v>375.00000000000006</v>
      </c>
    </row>
    <row r="1133" spans="2:7">
      <c r="B1133" s="526"/>
      <c r="C1133" s="526"/>
      <c r="G1133" s="2">
        <f t="shared" si="24"/>
        <v>375.00000000000006</v>
      </c>
    </row>
    <row r="1134" spans="2:7">
      <c r="B1134" s="526"/>
      <c r="C1134" s="526"/>
      <c r="G1134" s="2">
        <f t="shared" si="24"/>
        <v>375.00000000000006</v>
      </c>
    </row>
    <row r="1135" spans="2:7">
      <c r="B1135" s="526"/>
      <c r="C1135" s="526"/>
      <c r="G1135" s="2">
        <f t="shared" si="24"/>
        <v>375.00000000000006</v>
      </c>
    </row>
    <row r="1136" spans="2:7">
      <c r="B1136" s="526"/>
      <c r="C1136" s="526"/>
      <c r="G1136" s="2">
        <f t="shared" si="24"/>
        <v>375.00000000000006</v>
      </c>
    </row>
    <row r="1137" spans="2:7">
      <c r="B1137" s="526"/>
      <c r="C1137" s="526"/>
      <c r="G1137" s="2">
        <f t="shared" si="24"/>
        <v>375.00000000000006</v>
      </c>
    </row>
    <row r="1138" spans="2:7">
      <c r="B1138" s="526"/>
      <c r="C1138" s="526"/>
      <c r="G1138" s="2">
        <f t="shared" si="24"/>
        <v>375.00000000000006</v>
      </c>
    </row>
    <row r="1139" spans="2:7">
      <c r="B1139" s="526"/>
      <c r="C1139" s="526"/>
      <c r="G1139" s="2">
        <f t="shared" si="24"/>
        <v>375.00000000000006</v>
      </c>
    </row>
    <row r="1140" spans="2:7">
      <c r="B1140" s="526"/>
      <c r="C1140" s="526"/>
      <c r="G1140" s="2">
        <f t="shared" si="24"/>
        <v>375.00000000000006</v>
      </c>
    </row>
    <row r="1141" spans="2:7">
      <c r="B1141" s="526"/>
      <c r="C1141" s="526"/>
      <c r="G1141" s="2">
        <f t="shared" si="24"/>
        <v>375.00000000000006</v>
      </c>
    </row>
    <row r="1142" spans="2:7">
      <c r="B1142" s="526"/>
      <c r="C1142" s="526"/>
      <c r="G1142" s="2">
        <f t="shared" si="24"/>
        <v>375.00000000000006</v>
      </c>
    </row>
    <row r="1143" spans="2:7">
      <c r="B1143" s="526"/>
      <c r="C1143" s="526"/>
      <c r="G1143" s="2">
        <f t="shared" si="24"/>
        <v>375.00000000000006</v>
      </c>
    </row>
    <row r="1144" spans="2:7">
      <c r="B1144" s="526"/>
      <c r="C1144" s="526"/>
      <c r="G1144" s="2">
        <f t="shared" si="24"/>
        <v>375.00000000000006</v>
      </c>
    </row>
    <row r="1145" spans="2:7">
      <c r="B1145" s="526"/>
      <c r="C1145" s="526"/>
      <c r="G1145" s="2">
        <f t="shared" si="24"/>
        <v>375.00000000000006</v>
      </c>
    </row>
    <row r="1146" spans="2:7">
      <c r="B1146" s="526"/>
      <c r="C1146" s="526"/>
      <c r="G1146" s="2">
        <f t="shared" si="24"/>
        <v>375.00000000000006</v>
      </c>
    </row>
    <row r="1147" spans="2:7">
      <c r="B1147" s="526"/>
      <c r="C1147" s="526"/>
      <c r="G1147" s="2">
        <f t="shared" si="24"/>
        <v>375.00000000000006</v>
      </c>
    </row>
    <row r="1148" spans="2:7">
      <c r="B1148" s="526"/>
      <c r="C1148" s="526"/>
      <c r="G1148" s="2">
        <f t="shared" si="24"/>
        <v>375.00000000000006</v>
      </c>
    </row>
    <row r="1149" spans="2:7">
      <c r="B1149" s="526"/>
      <c r="C1149" s="526"/>
      <c r="G1149" s="2">
        <f t="shared" si="24"/>
        <v>375.00000000000006</v>
      </c>
    </row>
    <row r="1150" spans="2:7">
      <c r="B1150" s="526"/>
      <c r="C1150" s="526"/>
      <c r="G1150" s="2">
        <f t="shared" si="24"/>
        <v>375.00000000000006</v>
      </c>
    </row>
    <row r="1151" spans="2:7">
      <c r="B1151" s="526"/>
      <c r="C1151" s="526"/>
      <c r="G1151" s="2">
        <f t="shared" si="24"/>
        <v>375.00000000000006</v>
      </c>
    </row>
    <row r="1152" spans="2:7">
      <c r="B1152" s="526"/>
      <c r="C1152" s="526"/>
      <c r="G1152" s="2">
        <f t="shared" si="24"/>
        <v>375.00000000000006</v>
      </c>
    </row>
    <row r="1153" spans="2:7">
      <c r="B1153" s="526"/>
      <c r="C1153" s="526"/>
      <c r="G1153" s="2">
        <f t="shared" si="24"/>
        <v>375.00000000000006</v>
      </c>
    </row>
    <row r="1154" spans="2:7">
      <c r="B1154" s="526"/>
      <c r="C1154" s="526"/>
      <c r="G1154" s="2">
        <f t="shared" si="24"/>
        <v>375.00000000000006</v>
      </c>
    </row>
    <row r="1155" spans="2:7">
      <c r="B1155" s="526"/>
      <c r="C1155" s="526"/>
      <c r="G1155" s="2">
        <f t="shared" si="24"/>
        <v>375.00000000000006</v>
      </c>
    </row>
    <row r="1156" spans="2:7">
      <c r="B1156" s="526"/>
      <c r="C1156" s="526"/>
      <c r="G1156" s="2">
        <f t="shared" si="24"/>
        <v>375.00000000000006</v>
      </c>
    </row>
    <row r="1157" spans="2:7">
      <c r="B1157" s="526"/>
      <c r="C1157" s="526"/>
      <c r="G1157" s="2">
        <f t="shared" si="24"/>
        <v>375.00000000000006</v>
      </c>
    </row>
    <row r="1158" spans="2:7">
      <c r="B1158" s="526"/>
      <c r="C1158" s="526"/>
      <c r="G1158" s="2">
        <f t="shared" si="24"/>
        <v>375.00000000000006</v>
      </c>
    </row>
    <row r="1159" spans="2:7">
      <c r="B1159" s="526"/>
      <c r="C1159" s="526"/>
      <c r="G1159" s="2">
        <f t="shared" si="24"/>
        <v>375.00000000000006</v>
      </c>
    </row>
    <row r="1160" spans="2:7">
      <c r="B1160" s="526"/>
      <c r="C1160" s="526"/>
      <c r="G1160" s="2">
        <f t="shared" si="24"/>
        <v>375.00000000000006</v>
      </c>
    </row>
    <row r="1161" spans="2:7">
      <c r="B1161" s="526"/>
      <c r="C1161" s="526"/>
      <c r="G1161" s="2">
        <f t="shared" si="24"/>
        <v>375.00000000000006</v>
      </c>
    </row>
    <row r="1162" spans="2:7">
      <c r="B1162" s="526"/>
      <c r="C1162" s="526"/>
      <c r="G1162" s="2">
        <f t="shared" si="24"/>
        <v>375.00000000000006</v>
      </c>
    </row>
    <row r="1163" spans="2:7">
      <c r="B1163" s="526"/>
      <c r="C1163" s="526"/>
      <c r="G1163" s="2">
        <f t="shared" si="24"/>
        <v>375.00000000000006</v>
      </c>
    </row>
    <row r="1164" spans="2:7">
      <c r="B1164" s="526"/>
      <c r="C1164" s="526"/>
      <c r="G1164" s="2">
        <f t="shared" si="24"/>
        <v>375.00000000000006</v>
      </c>
    </row>
    <row r="1165" spans="2:7">
      <c r="B1165" s="526"/>
      <c r="C1165" s="526"/>
      <c r="G1165" s="2">
        <f t="shared" si="24"/>
        <v>375.00000000000006</v>
      </c>
    </row>
    <row r="1166" spans="2:7">
      <c r="B1166" s="526"/>
      <c r="C1166" s="526"/>
      <c r="G1166" s="2">
        <f t="shared" si="24"/>
        <v>375.00000000000006</v>
      </c>
    </row>
    <row r="1167" spans="2:7">
      <c r="B1167" s="526"/>
      <c r="C1167" s="526"/>
      <c r="G1167" s="2">
        <f t="shared" si="24"/>
        <v>375.00000000000006</v>
      </c>
    </row>
    <row r="1168" spans="2:7">
      <c r="B1168" s="526"/>
      <c r="C1168" s="526"/>
      <c r="G1168" s="2">
        <f t="shared" si="24"/>
        <v>375.00000000000006</v>
      </c>
    </row>
    <row r="1169" spans="2:7">
      <c r="B1169" s="526"/>
      <c r="C1169" s="526"/>
      <c r="G1169" s="2">
        <f t="shared" si="24"/>
        <v>375.00000000000006</v>
      </c>
    </row>
    <row r="1170" spans="2:7">
      <c r="B1170" s="526"/>
      <c r="C1170" s="526"/>
      <c r="G1170" s="2">
        <f t="shared" si="24"/>
        <v>375.00000000000006</v>
      </c>
    </row>
    <row r="1171" spans="2:7">
      <c r="B1171" s="526"/>
      <c r="C1171" s="526"/>
      <c r="G1171" s="2">
        <f t="shared" si="24"/>
        <v>375.00000000000006</v>
      </c>
    </row>
    <row r="1172" spans="2:7">
      <c r="B1172" s="526"/>
      <c r="C1172" s="526"/>
      <c r="G1172" s="2">
        <f t="shared" si="24"/>
        <v>375.00000000000006</v>
      </c>
    </row>
    <row r="1173" spans="2:7">
      <c r="B1173" s="526"/>
      <c r="C1173" s="526"/>
      <c r="G1173" s="2">
        <f t="shared" si="24"/>
        <v>375.00000000000006</v>
      </c>
    </row>
    <row r="1174" spans="2:7">
      <c r="B1174" s="526"/>
      <c r="C1174" s="526"/>
      <c r="G1174" s="2">
        <f t="shared" si="24"/>
        <v>375.00000000000006</v>
      </c>
    </row>
    <row r="1175" spans="2:7">
      <c r="B1175" s="526"/>
      <c r="C1175" s="526"/>
      <c r="G1175" s="2">
        <f t="shared" si="24"/>
        <v>375.00000000000006</v>
      </c>
    </row>
    <row r="1176" spans="2:7">
      <c r="B1176" s="526"/>
      <c r="C1176" s="526"/>
      <c r="G1176" s="2">
        <f t="shared" si="24"/>
        <v>375.00000000000006</v>
      </c>
    </row>
    <row r="1177" spans="2:7">
      <c r="B1177" s="526"/>
      <c r="C1177" s="526"/>
      <c r="G1177" s="2">
        <f t="shared" si="24"/>
        <v>375.00000000000006</v>
      </c>
    </row>
    <row r="1178" spans="2:7">
      <c r="B1178" s="526"/>
      <c r="C1178" s="526"/>
      <c r="G1178" s="2">
        <f t="shared" si="24"/>
        <v>375.00000000000006</v>
      </c>
    </row>
    <row r="1179" spans="2:7">
      <c r="B1179" s="526"/>
      <c r="C1179" s="526"/>
      <c r="G1179" s="2">
        <f t="shared" si="24"/>
        <v>375.00000000000006</v>
      </c>
    </row>
    <row r="1180" spans="2:7">
      <c r="B1180" s="526"/>
      <c r="C1180" s="526"/>
      <c r="G1180" s="2">
        <f t="shared" si="24"/>
        <v>375.00000000000006</v>
      </c>
    </row>
    <row r="1181" spans="2:7">
      <c r="B1181" s="526"/>
      <c r="C1181" s="526"/>
      <c r="G1181" s="2">
        <f t="shared" si="24"/>
        <v>375.00000000000006</v>
      </c>
    </row>
    <row r="1182" spans="2:7">
      <c r="B1182" s="526"/>
      <c r="C1182" s="526"/>
      <c r="G1182" s="2">
        <f t="shared" si="24"/>
        <v>375.00000000000006</v>
      </c>
    </row>
    <row r="1183" spans="2:7">
      <c r="B1183" s="526"/>
      <c r="C1183" s="526"/>
      <c r="G1183" s="2">
        <f t="shared" si="24"/>
        <v>375.00000000000006</v>
      </c>
    </row>
    <row r="1184" spans="2:7">
      <c r="B1184" s="526"/>
      <c r="C1184" s="526"/>
      <c r="G1184" s="2">
        <f t="shared" si="24"/>
        <v>375.00000000000006</v>
      </c>
    </row>
    <row r="1185" spans="2:7">
      <c r="B1185" s="526"/>
      <c r="C1185" s="526"/>
      <c r="G1185" s="2">
        <f t="shared" si="24"/>
        <v>375.00000000000006</v>
      </c>
    </row>
    <row r="1186" spans="2:7">
      <c r="B1186" s="526"/>
      <c r="C1186" s="526"/>
      <c r="G1186" s="2">
        <f t="shared" si="24"/>
        <v>375.00000000000006</v>
      </c>
    </row>
    <row r="1187" spans="2:7">
      <c r="B1187" s="526"/>
      <c r="C1187" s="526"/>
      <c r="G1187" s="2">
        <f t="shared" si="24"/>
        <v>375.00000000000006</v>
      </c>
    </row>
    <row r="1188" spans="2:7">
      <c r="B1188" s="526"/>
      <c r="C1188" s="526"/>
      <c r="G1188" s="2">
        <f t="shared" si="24"/>
        <v>375.00000000000006</v>
      </c>
    </row>
    <row r="1189" spans="2:7">
      <c r="B1189" s="526"/>
      <c r="C1189" s="526"/>
      <c r="G1189" s="2">
        <f t="shared" si="24"/>
        <v>375.00000000000006</v>
      </c>
    </row>
    <row r="1190" spans="2:7">
      <c r="B1190" s="526"/>
      <c r="C1190" s="526"/>
      <c r="G1190" s="2">
        <f t="shared" si="24"/>
        <v>375.00000000000006</v>
      </c>
    </row>
    <row r="1191" spans="2:7">
      <c r="B1191" s="526"/>
      <c r="C1191" s="526"/>
      <c r="G1191" s="2">
        <f t="shared" si="24"/>
        <v>375.00000000000006</v>
      </c>
    </row>
    <row r="1192" spans="2:7">
      <c r="B1192" s="526"/>
      <c r="C1192" s="526"/>
      <c r="G1192" s="2">
        <f t="shared" si="24"/>
        <v>375.00000000000006</v>
      </c>
    </row>
    <row r="1193" spans="2:7">
      <c r="B1193" s="526"/>
      <c r="C1193" s="526"/>
      <c r="G1193" s="2">
        <f t="shared" si="24"/>
        <v>375.00000000000006</v>
      </c>
    </row>
    <row r="1194" spans="2:7">
      <c r="B1194" s="526"/>
      <c r="C1194" s="526"/>
      <c r="G1194" s="2">
        <f t="shared" si="24"/>
        <v>375.00000000000006</v>
      </c>
    </row>
    <row r="1195" spans="2:7">
      <c r="B1195" s="526"/>
      <c r="C1195" s="526"/>
      <c r="G1195" s="2">
        <f t="shared" ref="G1195:G1258" si="25">+G1194+E1195-F1195</f>
        <v>375.00000000000006</v>
      </c>
    </row>
    <row r="1196" spans="2:7">
      <c r="B1196" s="526"/>
      <c r="C1196" s="526"/>
      <c r="G1196" s="2">
        <f t="shared" si="25"/>
        <v>375.00000000000006</v>
      </c>
    </row>
    <row r="1197" spans="2:7">
      <c r="B1197" s="526"/>
      <c r="C1197" s="526"/>
      <c r="G1197" s="2">
        <f t="shared" si="25"/>
        <v>375.00000000000006</v>
      </c>
    </row>
    <row r="1198" spans="2:7">
      <c r="B1198" s="526"/>
      <c r="C1198" s="526"/>
      <c r="G1198" s="2">
        <f t="shared" si="25"/>
        <v>375.00000000000006</v>
      </c>
    </row>
    <row r="1199" spans="2:7">
      <c r="B1199" s="526"/>
      <c r="C1199" s="526"/>
      <c r="G1199" s="2">
        <f t="shared" si="25"/>
        <v>375.00000000000006</v>
      </c>
    </row>
    <row r="1200" spans="2:7">
      <c r="B1200" s="526"/>
      <c r="C1200" s="526"/>
      <c r="G1200" s="2">
        <f t="shared" si="25"/>
        <v>375.00000000000006</v>
      </c>
    </row>
    <row r="1201" spans="2:7">
      <c r="B1201" s="526"/>
      <c r="C1201" s="526"/>
      <c r="G1201" s="2">
        <f t="shared" si="25"/>
        <v>375.00000000000006</v>
      </c>
    </row>
    <row r="1202" spans="2:7">
      <c r="B1202" s="526"/>
      <c r="C1202" s="526"/>
      <c r="G1202" s="2">
        <f t="shared" si="25"/>
        <v>375.00000000000006</v>
      </c>
    </row>
    <row r="1203" spans="2:7">
      <c r="B1203" s="526"/>
      <c r="C1203" s="526"/>
      <c r="G1203" s="2">
        <f t="shared" si="25"/>
        <v>375.00000000000006</v>
      </c>
    </row>
    <row r="1204" spans="2:7">
      <c r="B1204" s="526"/>
      <c r="C1204" s="526"/>
      <c r="G1204" s="2">
        <f t="shared" si="25"/>
        <v>375.00000000000006</v>
      </c>
    </row>
    <row r="1205" spans="2:7">
      <c r="B1205" s="526"/>
      <c r="C1205" s="526"/>
      <c r="G1205" s="2">
        <f t="shared" si="25"/>
        <v>375.00000000000006</v>
      </c>
    </row>
    <row r="1206" spans="2:7">
      <c r="B1206" s="526"/>
      <c r="C1206" s="526"/>
      <c r="G1206" s="2">
        <f t="shared" si="25"/>
        <v>375.00000000000006</v>
      </c>
    </row>
    <row r="1207" spans="2:7">
      <c r="B1207" s="526"/>
      <c r="C1207" s="526"/>
      <c r="G1207" s="2">
        <f t="shared" si="25"/>
        <v>375.00000000000006</v>
      </c>
    </row>
    <row r="1208" spans="2:7">
      <c r="B1208" s="526"/>
      <c r="C1208" s="526"/>
      <c r="G1208" s="2">
        <f t="shared" si="25"/>
        <v>375.00000000000006</v>
      </c>
    </row>
    <row r="1209" spans="2:7">
      <c r="B1209" s="526"/>
      <c r="C1209" s="526"/>
      <c r="G1209" s="2">
        <f t="shared" si="25"/>
        <v>375.00000000000006</v>
      </c>
    </row>
    <row r="1210" spans="2:7">
      <c r="B1210" s="526"/>
      <c r="C1210" s="526"/>
      <c r="G1210" s="2">
        <f t="shared" si="25"/>
        <v>375.00000000000006</v>
      </c>
    </row>
    <row r="1211" spans="2:7">
      <c r="B1211" s="526"/>
      <c r="C1211" s="526"/>
      <c r="G1211" s="2">
        <f t="shared" si="25"/>
        <v>375.00000000000006</v>
      </c>
    </row>
    <row r="1212" spans="2:7">
      <c r="B1212" s="526"/>
      <c r="C1212" s="526"/>
      <c r="G1212" s="2">
        <f t="shared" si="25"/>
        <v>375.00000000000006</v>
      </c>
    </row>
    <row r="1213" spans="2:7">
      <c r="B1213" s="526"/>
      <c r="C1213" s="526"/>
      <c r="G1213" s="2">
        <f t="shared" si="25"/>
        <v>375.00000000000006</v>
      </c>
    </row>
    <row r="1214" spans="2:7">
      <c r="B1214" s="526"/>
      <c r="C1214" s="526"/>
      <c r="G1214" s="2">
        <f t="shared" si="25"/>
        <v>375.00000000000006</v>
      </c>
    </row>
    <row r="1215" spans="2:7">
      <c r="B1215" s="526"/>
      <c r="C1215" s="526"/>
      <c r="G1215" s="2">
        <f t="shared" si="25"/>
        <v>375.00000000000006</v>
      </c>
    </row>
    <row r="1216" spans="2:7">
      <c r="B1216" s="526"/>
      <c r="C1216" s="526"/>
      <c r="G1216" s="2">
        <f t="shared" si="25"/>
        <v>375.00000000000006</v>
      </c>
    </row>
    <row r="1217" spans="2:7">
      <c r="B1217" s="526"/>
      <c r="C1217" s="526"/>
      <c r="G1217" s="2">
        <f t="shared" si="25"/>
        <v>375.00000000000006</v>
      </c>
    </row>
    <row r="1218" spans="2:7">
      <c r="B1218" s="526"/>
      <c r="C1218" s="526"/>
      <c r="G1218" s="2">
        <f t="shared" si="25"/>
        <v>375.00000000000006</v>
      </c>
    </row>
    <row r="1219" spans="2:7">
      <c r="B1219" s="526"/>
      <c r="C1219" s="526"/>
      <c r="G1219" s="2">
        <f t="shared" si="25"/>
        <v>375.00000000000006</v>
      </c>
    </row>
    <row r="1220" spans="2:7">
      <c r="B1220" s="526"/>
      <c r="C1220" s="526"/>
      <c r="G1220" s="2">
        <f t="shared" si="25"/>
        <v>375.00000000000006</v>
      </c>
    </row>
    <row r="1221" spans="2:7">
      <c r="B1221" s="526"/>
      <c r="C1221" s="526"/>
      <c r="G1221" s="2">
        <f t="shared" si="25"/>
        <v>375.00000000000006</v>
      </c>
    </row>
    <row r="1222" spans="2:7">
      <c r="B1222" s="526"/>
      <c r="C1222" s="526"/>
      <c r="G1222" s="2">
        <f t="shared" si="25"/>
        <v>375.00000000000006</v>
      </c>
    </row>
    <row r="1223" spans="2:7">
      <c r="B1223" s="526"/>
      <c r="C1223" s="526"/>
      <c r="G1223" s="2">
        <f t="shared" si="25"/>
        <v>375.00000000000006</v>
      </c>
    </row>
    <row r="1224" spans="2:7">
      <c r="B1224" s="526"/>
      <c r="C1224" s="526"/>
      <c r="G1224" s="2">
        <f t="shared" si="25"/>
        <v>375.00000000000006</v>
      </c>
    </row>
    <row r="1225" spans="2:7">
      <c r="B1225" s="526"/>
      <c r="C1225" s="526"/>
      <c r="G1225" s="2">
        <f t="shared" si="25"/>
        <v>375.00000000000006</v>
      </c>
    </row>
    <row r="1226" spans="2:7">
      <c r="B1226" s="526"/>
      <c r="C1226" s="526"/>
      <c r="G1226" s="2">
        <f t="shared" si="25"/>
        <v>375.00000000000006</v>
      </c>
    </row>
    <row r="1227" spans="2:7">
      <c r="B1227" s="526"/>
      <c r="C1227" s="526"/>
      <c r="G1227" s="2">
        <f t="shared" si="25"/>
        <v>375.00000000000006</v>
      </c>
    </row>
    <row r="1228" spans="2:7">
      <c r="B1228" s="526"/>
      <c r="C1228" s="526"/>
      <c r="G1228" s="2">
        <f t="shared" si="25"/>
        <v>375.00000000000006</v>
      </c>
    </row>
    <row r="1229" spans="2:7">
      <c r="B1229" s="526"/>
      <c r="C1229" s="526"/>
      <c r="G1229" s="2">
        <f t="shared" si="25"/>
        <v>375.00000000000006</v>
      </c>
    </row>
    <row r="1230" spans="2:7">
      <c r="B1230" s="526"/>
      <c r="C1230" s="526"/>
      <c r="G1230" s="2">
        <f t="shared" si="25"/>
        <v>375.00000000000006</v>
      </c>
    </row>
    <row r="1231" spans="2:7">
      <c r="B1231" s="526"/>
      <c r="C1231" s="526"/>
      <c r="G1231" s="2">
        <f t="shared" si="25"/>
        <v>375.00000000000006</v>
      </c>
    </row>
    <row r="1232" spans="2:7">
      <c r="B1232" s="526"/>
      <c r="C1232" s="526"/>
      <c r="G1232" s="2">
        <f t="shared" si="25"/>
        <v>375.00000000000006</v>
      </c>
    </row>
    <row r="1233" spans="2:7">
      <c r="B1233" s="526"/>
      <c r="C1233" s="526"/>
      <c r="G1233" s="2">
        <f t="shared" si="25"/>
        <v>375.00000000000006</v>
      </c>
    </row>
    <row r="1234" spans="2:7">
      <c r="B1234" s="526"/>
      <c r="C1234" s="526"/>
      <c r="G1234" s="2">
        <f t="shared" si="25"/>
        <v>375.00000000000006</v>
      </c>
    </row>
    <row r="1235" spans="2:7">
      <c r="B1235" s="526"/>
      <c r="C1235" s="526"/>
      <c r="G1235" s="2">
        <f t="shared" si="25"/>
        <v>375.00000000000006</v>
      </c>
    </row>
    <row r="1236" spans="2:7">
      <c r="B1236" s="526"/>
      <c r="C1236" s="526"/>
      <c r="G1236" s="2">
        <f t="shared" si="25"/>
        <v>375.00000000000006</v>
      </c>
    </row>
    <row r="1237" spans="2:7">
      <c r="B1237" s="526"/>
      <c r="C1237" s="526"/>
      <c r="G1237" s="2">
        <f t="shared" si="25"/>
        <v>375.00000000000006</v>
      </c>
    </row>
    <row r="1238" spans="2:7">
      <c r="B1238" s="526"/>
      <c r="C1238" s="526"/>
      <c r="G1238" s="2">
        <f t="shared" si="25"/>
        <v>375.00000000000006</v>
      </c>
    </row>
    <row r="1239" spans="2:7">
      <c r="B1239" s="526"/>
      <c r="C1239" s="526"/>
      <c r="G1239" s="2">
        <f t="shared" si="25"/>
        <v>375.00000000000006</v>
      </c>
    </row>
    <row r="1240" spans="2:7">
      <c r="B1240" s="526"/>
      <c r="C1240" s="526"/>
      <c r="G1240" s="2">
        <f t="shared" si="25"/>
        <v>375.00000000000006</v>
      </c>
    </row>
    <row r="1241" spans="2:7">
      <c r="B1241" s="526"/>
      <c r="C1241" s="526"/>
      <c r="G1241" s="2">
        <f t="shared" si="25"/>
        <v>375.00000000000006</v>
      </c>
    </row>
    <row r="1242" spans="2:7">
      <c r="B1242" s="526"/>
      <c r="C1242" s="526"/>
      <c r="G1242" s="2">
        <f t="shared" si="25"/>
        <v>375.00000000000006</v>
      </c>
    </row>
    <row r="1243" spans="2:7">
      <c r="B1243" s="526"/>
      <c r="C1243" s="526"/>
      <c r="G1243" s="2">
        <f t="shared" si="25"/>
        <v>375.00000000000006</v>
      </c>
    </row>
    <row r="1244" spans="2:7">
      <c r="B1244" s="526"/>
      <c r="C1244" s="526"/>
      <c r="G1244" s="2">
        <f t="shared" si="25"/>
        <v>375.00000000000006</v>
      </c>
    </row>
    <row r="1245" spans="2:7">
      <c r="B1245" s="526"/>
      <c r="C1245" s="526"/>
      <c r="G1245" s="2">
        <f t="shared" si="25"/>
        <v>375.00000000000006</v>
      </c>
    </row>
    <row r="1246" spans="2:7">
      <c r="B1246" s="526"/>
      <c r="C1246" s="526"/>
      <c r="G1246" s="2">
        <f t="shared" si="25"/>
        <v>375.00000000000006</v>
      </c>
    </row>
    <row r="1247" spans="2:7">
      <c r="B1247" s="526"/>
      <c r="C1247" s="526"/>
      <c r="G1247" s="2">
        <f t="shared" si="25"/>
        <v>375.00000000000006</v>
      </c>
    </row>
    <row r="1248" spans="2:7">
      <c r="B1248" s="526"/>
      <c r="C1248" s="526"/>
      <c r="G1248" s="2">
        <f t="shared" si="25"/>
        <v>375.00000000000006</v>
      </c>
    </row>
    <row r="1249" spans="2:7">
      <c r="B1249" s="526"/>
      <c r="C1249" s="526"/>
      <c r="G1249" s="2">
        <f t="shared" si="25"/>
        <v>375.00000000000006</v>
      </c>
    </row>
    <row r="1250" spans="2:7">
      <c r="B1250" s="526"/>
      <c r="C1250" s="526"/>
      <c r="G1250" s="2">
        <f t="shared" si="25"/>
        <v>375.00000000000006</v>
      </c>
    </row>
    <row r="1251" spans="2:7">
      <c r="B1251" s="526"/>
      <c r="C1251" s="526"/>
      <c r="G1251" s="2">
        <f t="shared" si="25"/>
        <v>375.00000000000006</v>
      </c>
    </row>
    <row r="1252" spans="2:7">
      <c r="B1252" s="526"/>
      <c r="C1252" s="526"/>
      <c r="G1252" s="2">
        <f t="shared" si="25"/>
        <v>375.00000000000006</v>
      </c>
    </row>
    <row r="1253" spans="2:7">
      <c r="B1253" s="526"/>
      <c r="C1253" s="526"/>
      <c r="G1253" s="2">
        <f t="shared" si="25"/>
        <v>375.00000000000006</v>
      </c>
    </row>
    <row r="1254" spans="2:7">
      <c r="B1254" s="526"/>
      <c r="C1254" s="526"/>
      <c r="G1254" s="2">
        <f t="shared" si="25"/>
        <v>375.00000000000006</v>
      </c>
    </row>
    <row r="1255" spans="2:7">
      <c r="B1255" s="526"/>
      <c r="C1255" s="526"/>
      <c r="G1255" s="2">
        <f t="shared" si="25"/>
        <v>375.00000000000006</v>
      </c>
    </row>
    <row r="1256" spans="2:7">
      <c r="B1256" s="526"/>
      <c r="C1256" s="526"/>
      <c r="G1256" s="2">
        <f t="shared" si="25"/>
        <v>375.00000000000006</v>
      </c>
    </row>
    <row r="1257" spans="2:7">
      <c r="B1257" s="526"/>
      <c r="C1257" s="526"/>
      <c r="G1257" s="2">
        <f t="shared" si="25"/>
        <v>375.00000000000006</v>
      </c>
    </row>
    <row r="1258" spans="2:7">
      <c r="B1258" s="526"/>
      <c r="C1258" s="526"/>
      <c r="G1258" s="2">
        <f t="shared" si="25"/>
        <v>375.00000000000006</v>
      </c>
    </row>
    <row r="1259" spans="2:7">
      <c r="B1259" s="526"/>
      <c r="C1259" s="526"/>
      <c r="G1259" s="2">
        <f t="shared" ref="G1259:G1322" si="26">+G1258+E1259-F1259</f>
        <v>375.00000000000006</v>
      </c>
    </row>
    <row r="1260" spans="2:7">
      <c r="B1260" s="526"/>
      <c r="C1260" s="526"/>
      <c r="G1260" s="2">
        <f t="shared" si="26"/>
        <v>375.00000000000006</v>
      </c>
    </row>
    <row r="1261" spans="2:7">
      <c r="B1261" s="526"/>
      <c r="C1261" s="526"/>
      <c r="G1261" s="2">
        <f t="shared" si="26"/>
        <v>375.00000000000006</v>
      </c>
    </row>
    <row r="1262" spans="2:7">
      <c r="B1262" s="526"/>
      <c r="C1262" s="526"/>
      <c r="G1262" s="2">
        <f t="shared" si="26"/>
        <v>375.00000000000006</v>
      </c>
    </row>
    <row r="1263" spans="2:7">
      <c r="B1263" s="526"/>
      <c r="C1263" s="526"/>
      <c r="G1263" s="2">
        <f t="shared" si="26"/>
        <v>375.00000000000006</v>
      </c>
    </row>
    <row r="1264" spans="2:7">
      <c r="B1264" s="526"/>
      <c r="C1264" s="526"/>
      <c r="G1264" s="2">
        <f t="shared" si="26"/>
        <v>375.00000000000006</v>
      </c>
    </row>
    <row r="1265" spans="2:7">
      <c r="B1265" s="526"/>
      <c r="C1265" s="526"/>
      <c r="G1265" s="2">
        <f t="shared" si="26"/>
        <v>375.00000000000006</v>
      </c>
    </row>
    <row r="1266" spans="2:7">
      <c r="B1266" s="526"/>
      <c r="C1266" s="526"/>
      <c r="G1266" s="2">
        <f t="shared" si="26"/>
        <v>375.00000000000006</v>
      </c>
    </row>
    <row r="1267" spans="2:7">
      <c r="B1267" s="526"/>
      <c r="C1267" s="526"/>
      <c r="G1267" s="2">
        <f t="shared" si="26"/>
        <v>375.00000000000006</v>
      </c>
    </row>
    <row r="1268" spans="2:7">
      <c r="B1268" s="526"/>
      <c r="C1268" s="526"/>
      <c r="G1268" s="2">
        <f t="shared" si="26"/>
        <v>375.00000000000006</v>
      </c>
    </row>
    <row r="1269" spans="2:7">
      <c r="B1269" s="526"/>
      <c r="C1269" s="526"/>
      <c r="G1269" s="2">
        <f t="shared" si="26"/>
        <v>375.00000000000006</v>
      </c>
    </row>
    <row r="1270" spans="2:7">
      <c r="B1270" s="526"/>
      <c r="C1270" s="526"/>
      <c r="G1270" s="2">
        <f t="shared" si="26"/>
        <v>375.00000000000006</v>
      </c>
    </row>
    <row r="1271" spans="2:7">
      <c r="B1271" s="526"/>
      <c r="C1271" s="526"/>
      <c r="G1271" s="2">
        <f t="shared" si="26"/>
        <v>375.00000000000006</v>
      </c>
    </row>
    <row r="1272" spans="2:7">
      <c r="B1272" s="526"/>
      <c r="C1272" s="526"/>
      <c r="G1272" s="2">
        <f t="shared" si="26"/>
        <v>375.00000000000006</v>
      </c>
    </row>
    <row r="1273" spans="2:7">
      <c r="B1273" s="526"/>
      <c r="C1273" s="526"/>
      <c r="G1273" s="2">
        <f t="shared" si="26"/>
        <v>375.00000000000006</v>
      </c>
    </row>
    <row r="1274" spans="2:7">
      <c r="B1274" s="526"/>
      <c r="C1274" s="526"/>
      <c r="G1274" s="2">
        <f t="shared" si="26"/>
        <v>375.00000000000006</v>
      </c>
    </row>
    <row r="1275" spans="2:7">
      <c r="B1275" s="526"/>
      <c r="C1275" s="526"/>
      <c r="G1275" s="2">
        <f t="shared" si="26"/>
        <v>375.00000000000006</v>
      </c>
    </row>
    <row r="1276" spans="2:7">
      <c r="B1276" s="526"/>
      <c r="C1276" s="526"/>
      <c r="G1276" s="2">
        <f t="shared" si="26"/>
        <v>375.00000000000006</v>
      </c>
    </row>
    <row r="1277" spans="2:7">
      <c r="B1277" s="526"/>
      <c r="C1277" s="526"/>
      <c r="G1277" s="2">
        <f t="shared" si="26"/>
        <v>375.00000000000006</v>
      </c>
    </row>
    <row r="1278" spans="2:7">
      <c r="B1278" s="526"/>
      <c r="C1278" s="526"/>
      <c r="G1278" s="2">
        <f t="shared" si="26"/>
        <v>375.00000000000006</v>
      </c>
    </row>
    <row r="1279" spans="2:7">
      <c r="B1279" s="526"/>
      <c r="C1279" s="526"/>
      <c r="G1279" s="2">
        <f t="shared" si="26"/>
        <v>375.00000000000006</v>
      </c>
    </row>
    <row r="1280" spans="2:7">
      <c r="B1280" s="526"/>
      <c r="C1280" s="526"/>
      <c r="G1280" s="2">
        <f t="shared" si="26"/>
        <v>375.00000000000006</v>
      </c>
    </row>
    <row r="1281" spans="2:7">
      <c r="B1281" s="526"/>
      <c r="C1281" s="526"/>
      <c r="G1281" s="2">
        <f t="shared" si="26"/>
        <v>375.00000000000006</v>
      </c>
    </row>
    <row r="1282" spans="2:7">
      <c r="B1282" s="526"/>
      <c r="C1282" s="526"/>
      <c r="G1282" s="2">
        <f t="shared" si="26"/>
        <v>375.00000000000006</v>
      </c>
    </row>
    <row r="1283" spans="2:7">
      <c r="B1283" s="526"/>
      <c r="C1283" s="526"/>
      <c r="G1283" s="2">
        <f t="shared" si="26"/>
        <v>375.00000000000006</v>
      </c>
    </row>
    <row r="1284" spans="2:7">
      <c r="B1284" s="526"/>
      <c r="C1284" s="526"/>
      <c r="G1284" s="2">
        <f t="shared" si="26"/>
        <v>375.00000000000006</v>
      </c>
    </row>
    <row r="1285" spans="2:7">
      <c r="B1285" s="526"/>
      <c r="C1285" s="526"/>
      <c r="G1285" s="2">
        <f t="shared" si="26"/>
        <v>375.00000000000006</v>
      </c>
    </row>
    <row r="1286" spans="2:7">
      <c r="B1286" s="526"/>
      <c r="C1286" s="526"/>
      <c r="G1286" s="2">
        <f t="shared" si="26"/>
        <v>375.00000000000006</v>
      </c>
    </row>
    <row r="1287" spans="2:7">
      <c r="B1287" s="526"/>
      <c r="C1287" s="526"/>
      <c r="G1287" s="2">
        <f t="shared" si="26"/>
        <v>375.00000000000006</v>
      </c>
    </row>
    <row r="1288" spans="2:7">
      <c r="B1288" s="526"/>
      <c r="C1288" s="526"/>
      <c r="G1288" s="2">
        <f t="shared" si="26"/>
        <v>375.00000000000006</v>
      </c>
    </row>
    <row r="1289" spans="2:7">
      <c r="B1289" s="526"/>
      <c r="C1289" s="526"/>
      <c r="G1289" s="2">
        <f t="shared" si="26"/>
        <v>375.00000000000006</v>
      </c>
    </row>
    <row r="1290" spans="2:7">
      <c r="B1290" s="526"/>
      <c r="C1290" s="526"/>
      <c r="G1290" s="2">
        <f t="shared" si="26"/>
        <v>375.00000000000006</v>
      </c>
    </row>
    <row r="1291" spans="2:7">
      <c r="B1291" s="526"/>
      <c r="C1291" s="526"/>
      <c r="G1291" s="2">
        <f t="shared" si="26"/>
        <v>375.00000000000006</v>
      </c>
    </row>
    <row r="1292" spans="2:7">
      <c r="B1292" s="526"/>
      <c r="C1292" s="526"/>
      <c r="G1292" s="2">
        <f t="shared" si="26"/>
        <v>375.00000000000006</v>
      </c>
    </row>
    <row r="1293" spans="2:7">
      <c r="B1293" s="526"/>
      <c r="C1293" s="526"/>
      <c r="G1293" s="2">
        <f t="shared" si="26"/>
        <v>375.00000000000006</v>
      </c>
    </row>
    <row r="1294" spans="2:7">
      <c r="B1294" s="526"/>
      <c r="C1294" s="526"/>
      <c r="G1294" s="2">
        <f t="shared" si="26"/>
        <v>375.00000000000006</v>
      </c>
    </row>
    <row r="1295" spans="2:7">
      <c r="B1295" s="526"/>
      <c r="C1295" s="526"/>
      <c r="G1295" s="2">
        <f t="shared" si="26"/>
        <v>375.00000000000006</v>
      </c>
    </row>
    <row r="1296" spans="2:7">
      <c r="B1296" s="526"/>
      <c r="C1296" s="526"/>
      <c r="G1296" s="2">
        <f t="shared" si="26"/>
        <v>375.00000000000006</v>
      </c>
    </row>
    <row r="1297" spans="2:7">
      <c r="B1297" s="526"/>
      <c r="C1297" s="526"/>
      <c r="G1297" s="2">
        <f t="shared" si="26"/>
        <v>375.00000000000006</v>
      </c>
    </row>
    <row r="1298" spans="2:7">
      <c r="B1298" s="526"/>
      <c r="C1298" s="526"/>
      <c r="G1298" s="2">
        <f t="shared" si="26"/>
        <v>375.00000000000006</v>
      </c>
    </row>
    <row r="1299" spans="2:7">
      <c r="B1299" s="526"/>
      <c r="C1299" s="526"/>
      <c r="G1299" s="2">
        <f t="shared" si="26"/>
        <v>375.00000000000006</v>
      </c>
    </row>
    <row r="1300" spans="2:7">
      <c r="B1300" s="526"/>
      <c r="C1300" s="526"/>
      <c r="G1300" s="2">
        <f t="shared" si="26"/>
        <v>375.00000000000006</v>
      </c>
    </row>
    <row r="1301" spans="2:7">
      <c r="B1301" s="526"/>
      <c r="C1301" s="526"/>
      <c r="G1301" s="2">
        <f t="shared" si="26"/>
        <v>375.00000000000006</v>
      </c>
    </row>
    <row r="1302" spans="2:7">
      <c r="B1302" s="526"/>
      <c r="C1302" s="526"/>
      <c r="G1302" s="2">
        <f t="shared" si="26"/>
        <v>375.00000000000006</v>
      </c>
    </row>
    <row r="1303" spans="2:7">
      <c r="B1303" s="526"/>
      <c r="C1303" s="526"/>
      <c r="G1303" s="2">
        <f t="shared" si="26"/>
        <v>375.00000000000006</v>
      </c>
    </row>
    <row r="1304" spans="2:7">
      <c r="B1304" s="526"/>
      <c r="C1304" s="526"/>
      <c r="G1304" s="2">
        <f t="shared" si="26"/>
        <v>375.00000000000006</v>
      </c>
    </row>
    <row r="1305" spans="2:7">
      <c r="B1305" s="526"/>
      <c r="C1305" s="526"/>
      <c r="G1305" s="2">
        <f t="shared" si="26"/>
        <v>375.00000000000006</v>
      </c>
    </row>
    <row r="1306" spans="2:7">
      <c r="B1306" s="526"/>
      <c r="C1306" s="526"/>
      <c r="G1306" s="2">
        <f t="shared" si="26"/>
        <v>375.00000000000006</v>
      </c>
    </row>
    <row r="1307" spans="2:7">
      <c r="B1307" s="526"/>
      <c r="C1307" s="526"/>
      <c r="G1307" s="2">
        <f t="shared" si="26"/>
        <v>375.00000000000006</v>
      </c>
    </row>
    <row r="1308" spans="2:7">
      <c r="B1308" s="526"/>
      <c r="C1308" s="526"/>
      <c r="G1308" s="2">
        <f t="shared" si="26"/>
        <v>375.00000000000006</v>
      </c>
    </row>
    <row r="1309" spans="2:7">
      <c r="B1309" s="526"/>
      <c r="C1309" s="526"/>
      <c r="G1309" s="2">
        <f t="shared" si="26"/>
        <v>375.00000000000006</v>
      </c>
    </row>
    <row r="1310" spans="2:7">
      <c r="B1310" s="526"/>
      <c r="C1310" s="526"/>
      <c r="G1310" s="2">
        <f t="shared" si="26"/>
        <v>375.00000000000006</v>
      </c>
    </row>
    <row r="1311" spans="2:7">
      <c r="B1311" s="526"/>
      <c r="C1311" s="526"/>
      <c r="G1311" s="2">
        <f t="shared" si="26"/>
        <v>375.00000000000006</v>
      </c>
    </row>
    <row r="1312" spans="2:7">
      <c r="B1312" s="526"/>
      <c r="C1312" s="526"/>
      <c r="G1312" s="2">
        <f t="shared" si="26"/>
        <v>375.00000000000006</v>
      </c>
    </row>
    <row r="1313" spans="2:7">
      <c r="B1313" s="526"/>
      <c r="C1313" s="526"/>
      <c r="G1313" s="2">
        <f t="shared" si="26"/>
        <v>375.00000000000006</v>
      </c>
    </row>
    <row r="1314" spans="2:7">
      <c r="B1314" s="526"/>
      <c r="C1314" s="526"/>
      <c r="G1314" s="2">
        <f t="shared" si="26"/>
        <v>375.00000000000006</v>
      </c>
    </row>
    <row r="1315" spans="2:7">
      <c r="B1315" s="526"/>
      <c r="C1315" s="526"/>
      <c r="G1315" s="2">
        <f t="shared" si="26"/>
        <v>375.00000000000006</v>
      </c>
    </row>
    <row r="1316" spans="2:7">
      <c r="B1316" s="526"/>
      <c r="C1316" s="526"/>
      <c r="G1316" s="2">
        <f t="shared" si="26"/>
        <v>375.00000000000006</v>
      </c>
    </row>
    <row r="1317" spans="2:7">
      <c r="B1317" s="526"/>
      <c r="C1317" s="526"/>
      <c r="G1317" s="2">
        <f t="shared" si="26"/>
        <v>375.00000000000006</v>
      </c>
    </row>
    <row r="1318" spans="2:7">
      <c r="B1318" s="526"/>
      <c r="C1318" s="526"/>
      <c r="G1318" s="2">
        <f t="shared" si="26"/>
        <v>375.00000000000006</v>
      </c>
    </row>
    <row r="1319" spans="2:7">
      <c r="B1319" s="526"/>
      <c r="C1319" s="526"/>
      <c r="G1319" s="2">
        <f t="shared" si="26"/>
        <v>375.00000000000006</v>
      </c>
    </row>
    <row r="1320" spans="2:7">
      <c r="B1320" s="526"/>
      <c r="C1320" s="526"/>
      <c r="G1320" s="2">
        <f t="shared" si="26"/>
        <v>375.00000000000006</v>
      </c>
    </row>
    <row r="1321" spans="2:7">
      <c r="B1321" s="526"/>
      <c r="C1321" s="526"/>
      <c r="G1321" s="2">
        <f t="shared" si="26"/>
        <v>375.00000000000006</v>
      </c>
    </row>
    <row r="1322" spans="2:7">
      <c r="B1322" s="526"/>
      <c r="C1322" s="526"/>
      <c r="G1322" s="2">
        <f t="shared" si="26"/>
        <v>375.00000000000006</v>
      </c>
    </row>
  </sheetData>
  <autoFilter ref="A4:N952" xr:uid="{00000000-0001-0000-2400-000000000000}"/>
  <mergeCells count="6">
    <mergeCell ref="I1005:K1005"/>
    <mergeCell ref="B2:G2"/>
    <mergeCell ref="I684:K684"/>
    <mergeCell ref="I912:K912"/>
    <mergeCell ref="I949:K949"/>
    <mergeCell ref="I978:K978"/>
  </mergeCells>
  <phoneticPr fontId="27" type="noConversion"/>
  <pageMargins left="0.70866141732283472" right="0.70866141732283472" top="0.74803149606299213" bottom="0.74803149606299213" header="0.31496062992125984" footer="0.31496062992125984"/>
  <pageSetup paperSize="9" scale="8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2:N1315"/>
  <sheetViews>
    <sheetView topLeftCell="A1042" zoomScaleNormal="100" workbookViewId="0">
      <selection activeCell="E1055" sqref="E1055"/>
    </sheetView>
  </sheetViews>
  <sheetFormatPr defaultColWidth="11.42578125" defaultRowHeight="15"/>
  <cols>
    <col min="1" max="1" width="11.42578125" style="7"/>
    <col min="2" max="2" width="13.85546875" style="9" customWidth="1"/>
    <col min="3" max="3" width="13.5703125" style="9" customWidth="1"/>
    <col min="4" max="4" width="47.28515625" bestFit="1" customWidth="1"/>
    <col min="5" max="5" width="11.5703125" style="2" customWidth="1"/>
    <col min="6" max="6" width="9.7109375" style="2" bestFit="1" customWidth="1"/>
    <col min="7" max="7" width="11.42578125" style="2" bestFit="1" customWidth="1"/>
    <col min="8" max="8" width="14.140625" bestFit="1" customWidth="1"/>
    <col min="9" max="9" width="11.42578125" style="2"/>
    <col min="10" max="10" width="13.28515625" style="26" customWidth="1"/>
    <col min="11" max="11" width="12.42578125" bestFit="1" customWidth="1"/>
    <col min="13" max="13" width="26.140625" bestFit="1" customWidth="1"/>
    <col min="14" max="14" width="31.42578125" style="2" bestFit="1" customWidth="1"/>
  </cols>
  <sheetData>
    <row r="2" spans="1:7">
      <c r="B2" s="542" t="s">
        <v>645</v>
      </c>
      <c r="C2" s="542"/>
      <c r="D2" s="542"/>
      <c r="E2" s="542"/>
      <c r="F2" s="542"/>
      <c r="G2" s="542"/>
    </row>
    <row r="4" spans="1:7" ht="30">
      <c r="A4" s="43" t="s">
        <v>1</v>
      </c>
      <c r="B4" s="528" t="s">
        <v>2</v>
      </c>
      <c r="C4" s="528" t="s">
        <v>3</v>
      </c>
      <c r="D4" s="528" t="s">
        <v>4</v>
      </c>
      <c r="E4" s="13" t="s">
        <v>5</v>
      </c>
      <c r="F4" s="13" t="s">
        <v>6</v>
      </c>
      <c r="G4" s="13" t="s">
        <v>7</v>
      </c>
    </row>
    <row r="5" spans="1:7">
      <c r="A5" s="44">
        <v>42736</v>
      </c>
      <c r="B5" s="525" t="s">
        <v>8</v>
      </c>
      <c r="C5" s="526"/>
      <c r="G5" s="2">
        <v>261.5</v>
      </c>
    </row>
    <row r="6" spans="1:7">
      <c r="A6" s="7">
        <v>42860</v>
      </c>
      <c r="B6" s="526">
        <v>12725</v>
      </c>
      <c r="C6" s="526" t="s">
        <v>467</v>
      </c>
      <c r="F6" s="2">
        <v>261.5</v>
      </c>
      <c r="G6" s="2">
        <f t="shared" ref="G6:G79" si="0">+G5+E6-F6</f>
        <v>0</v>
      </c>
    </row>
    <row r="7" spans="1:7">
      <c r="A7" s="44">
        <v>42766</v>
      </c>
      <c r="B7" s="525" t="s">
        <v>14</v>
      </c>
      <c r="C7" s="525" t="s">
        <v>15</v>
      </c>
      <c r="D7" t="s">
        <v>16</v>
      </c>
      <c r="E7" s="2">
        <v>167.6</v>
      </c>
      <c r="G7" s="2">
        <f t="shared" si="0"/>
        <v>167.6</v>
      </c>
    </row>
    <row r="8" spans="1:7">
      <c r="B8" s="526"/>
      <c r="C8" s="526"/>
      <c r="D8" t="s">
        <v>17</v>
      </c>
      <c r="E8" s="2">
        <v>36</v>
      </c>
      <c r="G8" s="2">
        <f t="shared" si="0"/>
        <v>203.6</v>
      </c>
    </row>
    <row r="9" spans="1:7">
      <c r="B9" s="526"/>
      <c r="C9" s="526"/>
      <c r="D9" t="s">
        <v>18</v>
      </c>
      <c r="E9" s="2">
        <v>60</v>
      </c>
      <c r="G9" s="2">
        <f t="shared" si="0"/>
        <v>263.60000000000002</v>
      </c>
    </row>
    <row r="10" spans="1:7">
      <c r="B10" s="526"/>
      <c r="C10" s="526"/>
      <c r="D10" t="s">
        <v>19</v>
      </c>
      <c r="E10" s="2">
        <v>2</v>
      </c>
      <c r="G10" s="2">
        <f t="shared" si="0"/>
        <v>265.60000000000002</v>
      </c>
    </row>
    <row r="11" spans="1:7">
      <c r="A11" s="7">
        <v>42765</v>
      </c>
      <c r="B11" s="526" t="s">
        <v>114</v>
      </c>
      <c r="C11" s="526" t="s">
        <v>15</v>
      </c>
      <c r="D11" t="s">
        <v>18</v>
      </c>
      <c r="F11" s="2">
        <v>60</v>
      </c>
      <c r="G11" s="2">
        <f t="shared" si="0"/>
        <v>205.60000000000002</v>
      </c>
    </row>
    <row r="12" spans="1:7">
      <c r="A12" s="7">
        <v>42765</v>
      </c>
      <c r="B12" s="526" t="s">
        <v>114</v>
      </c>
      <c r="C12" s="526" t="s">
        <v>15</v>
      </c>
      <c r="D12" t="s">
        <v>19</v>
      </c>
      <c r="F12" s="2">
        <v>2</v>
      </c>
      <c r="G12" s="2">
        <f t="shared" si="0"/>
        <v>203.60000000000002</v>
      </c>
    </row>
    <row r="13" spans="1:7">
      <c r="A13" s="7">
        <v>42765</v>
      </c>
      <c r="B13" s="526" t="s">
        <v>114</v>
      </c>
      <c r="C13" s="526" t="s">
        <v>15</v>
      </c>
      <c r="D13" t="s">
        <v>16</v>
      </c>
      <c r="F13" s="2">
        <v>100</v>
      </c>
      <c r="G13" s="2">
        <f t="shared" si="0"/>
        <v>103.60000000000002</v>
      </c>
    </row>
    <row r="14" spans="1:7">
      <c r="A14" s="7">
        <v>42885</v>
      </c>
      <c r="B14" s="526">
        <v>12894</v>
      </c>
      <c r="C14" s="526" t="s">
        <v>15</v>
      </c>
      <c r="D14" t="s">
        <v>16</v>
      </c>
      <c r="F14" s="2">
        <v>67.599999999999994</v>
      </c>
      <c r="G14" s="2">
        <f t="shared" si="0"/>
        <v>36.000000000000028</v>
      </c>
    </row>
    <row r="15" spans="1:7">
      <c r="A15" s="7">
        <v>42887</v>
      </c>
      <c r="B15" s="526">
        <v>13030</v>
      </c>
      <c r="C15" s="526" t="s">
        <v>15</v>
      </c>
      <c r="D15" t="s">
        <v>17</v>
      </c>
      <c r="F15" s="2">
        <v>36</v>
      </c>
      <c r="G15" s="2">
        <f t="shared" si="0"/>
        <v>0</v>
      </c>
    </row>
    <row r="16" spans="1:7">
      <c r="A16" s="44">
        <v>42794</v>
      </c>
      <c r="B16" s="525" t="s">
        <v>14</v>
      </c>
      <c r="C16" s="525" t="s">
        <v>20</v>
      </c>
      <c r="D16" t="s">
        <v>16</v>
      </c>
      <c r="E16" s="2">
        <v>173.2</v>
      </c>
      <c r="G16" s="2">
        <f t="shared" si="0"/>
        <v>173.2</v>
      </c>
    </row>
    <row r="17" spans="1:8">
      <c r="B17" s="526"/>
      <c r="C17" s="526"/>
      <c r="D17" t="s">
        <v>17</v>
      </c>
      <c r="E17" s="2">
        <v>25</v>
      </c>
      <c r="G17" s="2">
        <f t="shared" si="0"/>
        <v>198.2</v>
      </c>
    </row>
    <row r="18" spans="1:8">
      <c r="B18" s="526"/>
      <c r="C18" s="526"/>
      <c r="D18" t="s">
        <v>18</v>
      </c>
      <c r="E18" s="2">
        <v>56</v>
      </c>
      <c r="G18" s="2">
        <f t="shared" si="0"/>
        <v>254.2</v>
      </c>
    </row>
    <row r="19" spans="1:8">
      <c r="B19" s="526"/>
      <c r="C19" s="526"/>
      <c r="D19" t="s">
        <v>19</v>
      </c>
      <c r="E19" s="2">
        <v>2</v>
      </c>
      <c r="G19" s="2">
        <f t="shared" si="0"/>
        <v>256.2</v>
      </c>
    </row>
    <row r="20" spans="1:8">
      <c r="B20" s="526"/>
      <c r="C20" s="526"/>
      <c r="D20" t="s">
        <v>21</v>
      </c>
      <c r="E20" s="2">
        <v>85</v>
      </c>
      <c r="G20" s="2">
        <f t="shared" si="0"/>
        <v>341.2</v>
      </c>
    </row>
    <row r="21" spans="1:8">
      <c r="A21" s="7">
        <v>42794</v>
      </c>
      <c r="B21" s="526" t="s">
        <v>114</v>
      </c>
      <c r="C21" s="526" t="s">
        <v>20</v>
      </c>
      <c r="D21" t="s">
        <v>18</v>
      </c>
      <c r="F21" s="2">
        <v>56</v>
      </c>
      <c r="G21" s="2">
        <f t="shared" si="0"/>
        <v>285.2</v>
      </c>
    </row>
    <row r="22" spans="1:8">
      <c r="A22" s="7">
        <v>42794</v>
      </c>
      <c r="B22" s="526" t="s">
        <v>114</v>
      </c>
      <c r="C22" s="526" t="s">
        <v>20</v>
      </c>
      <c r="D22" t="s">
        <v>19</v>
      </c>
      <c r="F22" s="2">
        <v>2</v>
      </c>
      <c r="G22" s="2">
        <f t="shared" si="0"/>
        <v>283.2</v>
      </c>
    </row>
    <row r="23" spans="1:8">
      <c r="A23" s="7">
        <v>42794</v>
      </c>
      <c r="B23" s="526" t="s">
        <v>114</v>
      </c>
      <c r="C23" s="526" t="s">
        <v>20</v>
      </c>
      <c r="D23" t="s">
        <v>16</v>
      </c>
      <c r="F23" s="2">
        <v>85</v>
      </c>
      <c r="G23" s="2">
        <f t="shared" si="0"/>
        <v>198.2</v>
      </c>
    </row>
    <row r="24" spans="1:8">
      <c r="A24" s="7">
        <v>42885</v>
      </c>
      <c r="B24" s="526">
        <v>12894</v>
      </c>
      <c r="C24" s="526" t="s">
        <v>20</v>
      </c>
      <c r="D24" t="s">
        <v>16</v>
      </c>
      <c r="F24" s="2">
        <v>88.2</v>
      </c>
      <c r="G24" s="2">
        <f t="shared" si="0"/>
        <v>109.99999999999999</v>
      </c>
    </row>
    <row r="25" spans="1:8">
      <c r="A25" s="7">
        <v>42887</v>
      </c>
      <c r="B25" s="526">
        <v>13030</v>
      </c>
      <c r="C25" s="526" t="s">
        <v>20</v>
      </c>
      <c r="D25" t="s">
        <v>17</v>
      </c>
      <c r="F25" s="2">
        <v>25</v>
      </c>
      <c r="G25" s="2">
        <f t="shared" si="0"/>
        <v>84.999999999999986</v>
      </c>
    </row>
    <row r="26" spans="1:8">
      <c r="A26" s="7">
        <v>43067</v>
      </c>
      <c r="B26" s="526" t="s">
        <v>12</v>
      </c>
      <c r="C26" s="526" t="s">
        <v>20</v>
      </c>
      <c r="D26" t="s">
        <v>21</v>
      </c>
      <c r="F26" s="2">
        <v>85</v>
      </c>
      <c r="G26" s="2">
        <f t="shared" si="0"/>
        <v>0</v>
      </c>
    </row>
    <row r="27" spans="1:8">
      <c r="A27" s="44">
        <v>42825</v>
      </c>
      <c r="B27" s="525" t="s">
        <v>14</v>
      </c>
      <c r="C27" s="525" t="s">
        <v>23</v>
      </c>
      <c r="D27" t="s">
        <v>16</v>
      </c>
      <c r="E27" s="2">
        <v>166.4</v>
      </c>
      <c r="G27" s="2">
        <f t="shared" si="0"/>
        <v>166.4</v>
      </c>
      <c r="H27" s="8"/>
    </row>
    <row r="28" spans="1:8">
      <c r="B28" s="526"/>
      <c r="C28" s="526"/>
      <c r="D28" t="s">
        <v>17</v>
      </c>
      <c r="E28" s="2">
        <v>26</v>
      </c>
      <c r="G28" s="2">
        <f t="shared" si="0"/>
        <v>192.4</v>
      </c>
    </row>
    <row r="29" spans="1:8">
      <c r="B29" s="526"/>
      <c r="C29" s="526"/>
      <c r="D29" t="s">
        <v>18</v>
      </c>
      <c r="E29" s="2">
        <v>60</v>
      </c>
      <c r="G29" s="2">
        <f t="shared" si="0"/>
        <v>252.4</v>
      </c>
    </row>
    <row r="30" spans="1:8">
      <c r="B30" s="526"/>
      <c r="C30" s="526"/>
      <c r="D30" t="s">
        <v>19</v>
      </c>
      <c r="E30" s="2">
        <v>2</v>
      </c>
      <c r="G30" s="2">
        <f t="shared" si="0"/>
        <v>254.4</v>
      </c>
    </row>
    <row r="31" spans="1:8">
      <c r="A31" s="7">
        <v>42825</v>
      </c>
      <c r="B31" s="526" t="s">
        <v>114</v>
      </c>
      <c r="C31" s="526" t="s">
        <v>23</v>
      </c>
      <c r="D31" t="s">
        <v>18</v>
      </c>
      <c r="F31" s="2">
        <v>60</v>
      </c>
      <c r="G31" s="2">
        <f t="shared" si="0"/>
        <v>194.4</v>
      </c>
    </row>
    <row r="32" spans="1:8">
      <c r="A32" s="7">
        <v>42825</v>
      </c>
      <c r="B32" s="526" t="s">
        <v>114</v>
      </c>
      <c r="C32" s="526" t="s">
        <v>23</v>
      </c>
      <c r="D32" t="s">
        <v>18</v>
      </c>
      <c r="F32" s="2">
        <v>2</v>
      </c>
      <c r="G32" s="2">
        <f t="shared" si="0"/>
        <v>192.4</v>
      </c>
    </row>
    <row r="33" spans="1:8">
      <c r="A33" s="7">
        <v>42825</v>
      </c>
      <c r="B33" s="526" t="s">
        <v>114</v>
      </c>
      <c r="C33" s="526" t="s">
        <v>23</v>
      </c>
      <c r="D33" t="s">
        <v>16</v>
      </c>
      <c r="F33" s="2">
        <v>125</v>
      </c>
      <c r="G33" s="2">
        <f t="shared" si="0"/>
        <v>67.400000000000006</v>
      </c>
    </row>
    <row r="34" spans="1:8">
      <c r="A34" s="7">
        <v>42885</v>
      </c>
      <c r="B34" s="526">
        <v>12894</v>
      </c>
      <c r="C34" s="526" t="s">
        <v>23</v>
      </c>
      <c r="D34" t="s">
        <v>16</v>
      </c>
      <c r="F34" s="2">
        <v>41.4</v>
      </c>
      <c r="G34" s="2">
        <f t="shared" si="0"/>
        <v>26.000000000000007</v>
      </c>
    </row>
    <row r="35" spans="1:8">
      <c r="A35" s="7">
        <v>42887</v>
      </c>
      <c r="B35" s="526">
        <v>13030</v>
      </c>
      <c r="C35" s="526" t="s">
        <v>23</v>
      </c>
      <c r="D35" t="s">
        <v>17</v>
      </c>
      <c r="F35" s="2">
        <v>26</v>
      </c>
      <c r="G35" s="2">
        <f t="shared" si="0"/>
        <v>0</v>
      </c>
    </row>
    <row r="36" spans="1:8">
      <c r="A36" s="44">
        <v>42855</v>
      </c>
      <c r="B36" s="525" t="s">
        <v>14</v>
      </c>
      <c r="C36" s="525" t="s">
        <v>24</v>
      </c>
      <c r="D36" t="s">
        <v>16</v>
      </c>
      <c r="E36" s="2">
        <v>168.9</v>
      </c>
      <c r="G36" s="2">
        <f t="shared" si="0"/>
        <v>168.9</v>
      </c>
    </row>
    <row r="37" spans="1:8">
      <c r="B37" s="526"/>
      <c r="C37" s="526"/>
      <c r="D37" t="s">
        <v>17</v>
      </c>
      <c r="E37" s="2">
        <v>25.5</v>
      </c>
      <c r="G37" s="2">
        <f t="shared" si="0"/>
        <v>194.4</v>
      </c>
    </row>
    <row r="38" spans="1:8">
      <c r="B38" s="526"/>
      <c r="C38" s="526"/>
      <c r="D38" t="s">
        <v>18</v>
      </c>
      <c r="E38" s="2">
        <v>60</v>
      </c>
      <c r="G38" s="2">
        <f t="shared" si="0"/>
        <v>254.4</v>
      </c>
    </row>
    <row r="39" spans="1:8">
      <c r="B39" s="526"/>
      <c r="C39" s="526"/>
      <c r="D39" t="s">
        <v>19</v>
      </c>
      <c r="E39" s="2">
        <v>2</v>
      </c>
      <c r="G39" s="2">
        <f t="shared" si="0"/>
        <v>256.39999999999998</v>
      </c>
    </row>
    <row r="40" spans="1:8">
      <c r="A40" s="7">
        <v>42855</v>
      </c>
      <c r="B40" s="526" t="s">
        <v>114</v>
      </c>
      <c r="C40" s="526" t="s">
        <v>24</v>
      </c>
      <c r="D40" t="s">
        <v>18</v>
      </c>
      <c r="F40" s="2">
        <v>60</v>
      </c>
      <c r="G40" s="2">
        <f t="shared" si="0"/>
        <v>196.39999999999998</v>
      </c>
    </row>
    <row r="41" spans="1:8">
      <c r="A41" s="7">
        <v>42855</v>
      </c>
      <c r="B41" s="526" t="s">
        <v>114</v>
      </c>
      <c r="C41" s="526" t="s">
        <v>24</v>
      </c>
      <c r="D41" t="s">
        <v>19</v>
      </c>
      <c r="F41" s="2">
        <v>2</v>
      </c>
      <c r="G41" s="2">
        <f t="shared" si="0"/>
        <v>194.39999999999998</v>
      </c>
    </row>
    <row r="42" spans="1:8">
      <c r="A42" s="7">
        <v>42855</v>
      </c>
      <c r="B42" s="526" t="s">
        <v>114</v>
      </c>
      <c r="C42" s="526" t="s">
        <v>24</v>
      </c>
      <c r="D42" t="s">
        <v>16</v>
      </c>
      <c r="F42" s="2">
        <v>115</v>
      </c>
      <c r="G42" s="2">
        <f t="shared" si="0"/>
        <v>79.399999999999977</v>
      </c>
      <c r="H42" s="8"/>
    </row>
    <row r="43" spans="1:8">
      <c r="A43" s="7">
        <v>42887</v>
      </c>
      <c r="B43" s="526">
        <v>13030</v>
      </c>
      <c r="C43" s="526" t="s">
        <v>24</v>
      </c>
      <c r="D43" t="s">
        <v>16</v>
      </c>
      <c r="F43" s="2">
        <v>53.9</v>
      </c>
      <c r="G43" s="2">
        <f t="shared" si="0"/>
        <v>25.499999999999979</v>
      </c>
    </row>
    <row r="44" spans="1:8">
      <c r="A44" s="7">
        <v>42887</v>
      </c>
      <c r="B44" s="526">
        <v>13030</v>
      </c>
      <c r="C44" s="526" t="s">
        <v>24</v>
      </c>
      <c r="D44" t="s">
        <v>17</v>
      </c>
      <c r="F44" s="2">
        <v>25.5</v>
      </c>
      <c r="G44" s="2">
        <f t="shared" si="0"/>
        <v>0</v>
      </c>
    </row>
    <row r="45" spans="1:8">
      <c r="A45" s="44">
        <v>42886</v>
      </c>
      <c r="B45" s="525" t="s">
        <v>14</v>
      </c>
      <c r="C45" s="525" t="s">
        <v>25</v>
      </c>
      <c r="D45" t="s">
        <v>16</v>
      </c>
      <c r="E45" s="2">
        <v>147.69999999999999</v>
      </c>
      <c r="G45" s="2">
        <f t="shared" si="0"/>
        <v>147.69999999999999</v>
      </c>
    </row>
    <row r="46" spans="1:8">
      <c r="B46" s="526"/>
      <c r="C46" s="526"/>
      <c r="D46" t="s">
        <v>17</v>
      </c>
      <c r="E46" s="2">
        <v>25</v>
      </c>
      <c r="G46" s="2">
        <f t="shared" si="0"/>
        <v>172.7</v>
      </c>
    </row>
    <row r="47" spans="1:8">
      <c r="B47" s="526"/>
      <c r="C47" s="526"/>
      <c r="D47" t="s">
        <v>18</v>
      </c>
      <c r="E47" s="2">
        <v>60</v>
      </c>
      <c r="G47" s="2">
        <f t="shared" si="0"/>
        <v>232.7</v>
      </c>
    </row>
    <row r="48" spans="1:8">
      <c r="B48" s="526"/>
      <c r="C48" s="526"/>
      <c r="D48" t="s">
        <v>19</v>
      </c>
      <c r="E48" s="2">
        <v>2</v>
      </c>
      <c r="G48" s="2">
        <f t="shared" si="0"/>
        <v>234.7</v>
      </c>
    </row>
    <row r="49" spans="1:7">
      <c r="A49" s="7">
        <v>42886</v>
      </c>
      <c r="B49" s="526" t="s">
        <v>114</v>
      </c>
      <c r="C49" s="526" t="s">
        <v>25</v>
      </c>
      <c r="D49" t="s">
        <v>16</v>
      </c>
      <c r="F49" s="2">
        <v>90</v>
      </c>
      <c r="G49" s="2">
        <f t="shared" si="0"/>
        <v>144.69999999999999</v>
      </c>
    </row>
    <row r="50" spans="1:7">
      <c r="A50" s="7">
        <v>42886</v>
      </c>
      <c r="B50" s="526" t="s">
        <v>114</v>
      </c>
      <c r="C50" s="526" t="s">
        <v>25</v>
      </c>
      <c r="D50" t="s">
        <v>18</v>
      </c>
      <c r="F50" s="2">
        <v>44</v>
      </c>
      <c r="G50" s="2">
        <f t="shared" si="0"/>
        <v>100.69999999999999</v>
      </c>
    </row>
    <row r="51" spans="1:7">
      <c r="A51" s="7">
        <v>43000</v>
      </c>
      <c r="B51" s="526">
        <v>13656</v>
      </c>
      <c r="C51" s="526" t="s">
        <v>25</v>
      </c>
      <c r="D51" t="s">
        <v>16</v>
      </c>
      <c r="F51" s="2">
        <v>57.7</v>
      </c>
      <c r="G51" s="2">
        <f t="shared" si="0"/>
        <v>42.999999999999986</v>
      </c>
    </row>
    <row r="52" spans="1:7">
      <c r="A52" s="7">
        <v>43000</v>
      </c>
      <c r="B52" s="526">
        <v>13656</v>
      </c>
      <c r="C52" s="526" t="s">
        <v>25</v>
      </c>
      <c r="D52" t="s">
        <v>17</v>
      </c>
      <c r="F52" s="2">
        <v>25</v>
      </c>
      <c r="G52" s="2">
        <f t="shared" si="0"/>
        <v>17.999999999999986</v>
      </c>
    </row>
    <row r="53" spans="1:7">
      <c r="A53" s="7">
        <v>43064</v>
      </c>
      <c r="B53" s="526">
        <v>14093</v>
      </c>
      <c r="C53" s="526" t="s">
        <v>25</v>
      </c>
      <c r="D53" t="s">
        <v>18</v>
      </c>
      <c r="F53" s="2">
        <v>16</v>
      </c>
      <c r="G53" s="2">
        <f t="shared" si="0"/>
        <v>1.9999999999999858</v>
      </c>
    </row>
    <row r="54" spans="1:7">
      <c r="A54" s="7">
        <v>43064</v>
      </c>
      <c r="B54" s="526">
        <v>14093</v>
      </c>
      <c r="C54" s="526" t="s">
        <v>25</v>
      </c>
      <c r="D54" t="s">
        <v>19</v>
      </c>
      <c r="F54" s="2">
        <v>2</v>
      </c>
      <c r="G54" s="2">
        <f t="shared" si="0"/>
        <v>-1.4210854715202004E-14</v>
      </c>
    </row>
    <row r="55" spans="1:7">
      <c r="A55" s="44">
        <v>42916</v>
      </c>
      <c r="B55" s="525" t="s">
        <v>14</v>
      </c>
      <c r="C55" s="525" t="s">
        <v>26</v>
      </c>
      <c r="D55" t="s">
        <v>16</v>
      </c>
      <c r="E55" s="2">
        <v>142.6</v>
      </c>
      <c r="G55" s="2">
        <f t="shared" si="0"/>
        <v>142.59999999999997</v>
      </c>
    </row>
    <row r="56" spans="1:7">
      <c r="B56" s="526"/>
      <c r="C56" s="526"/>
      <c r="D56" t="s">
        <v>17</v>
      </c>
      <c r="E56" s="2">
        <v>25</v>
      </c>
      <c r="G56" s="2">
        <f t="shared" si="0"/>
        <v>167.59999999999997</v>
      </c>
    </row>
    <row r="57" spans="1:7">
      <c r="B57" s="526"/>
      <c r="C57" s="526"/>
      <c r="D57" t="s">
        <v>18</v>
      </c>
      <c r="E57" s="2">
        <v>60</v>
      </c>
      <c r="G57" s="2">
        <f t="shared" si="0"/>
        <v>227.59999999999997</v>
      </c>
    </row>
    <row r="58" spans="1:7">
      <c r="B58" s="526"/>
      <c r="C58" s="526"/>
      <c r="D58" t="s">
        <v>19</v>
      </c>
      <c r="E58" s="2">
        <v>2</v>
      </c>
      <c r="G58" s="2">
        <f t="shared" si="0"/>
        <v>229.59999999999997</v>
      </c>
    </row>
    <row r="59" spans="1:7">
      <c r="A59" s="7">
        <v>42916</v>
      </c>
      <c r="B59" s="526" t="s">
        <v>114</v>
      </c>
      <c r="C59" s="526" t="s">
        <v>26</v>
      </c>
      <c r="D59" t="s">
        <v>18</v>
      </c>
      <c r="F59" s="2">
        <v>60</v>
      </c>
      <c r="G59" s="2">
        <f t="shared" si="0"/>
        <v>169.59999999999997</v>
      </c>
    </row>
    <row r="60" spans="1:7">
      <c r="A60" s="7">
        <v>42916</v>
      </c>
      <c r="B60" s="526" t="s">
        <v>114</v>
      </c>
      <c r="C60" s="526" t="s">
        <v>26</v>
      </c>
      <c r="D60" t="s">
        <v>19</v>
      </c>
      <c r="F60" s="2">
        <v>2</v>
      </c>
      <c r="G60" s="2">
        <f t="shared" si="0"/>
        <v>167.59999999999997</v>
      </c>
    </row>
    <row r="61" spans="1:7">
      <c r="A61" s="7">
        <v>42916</v>
      </c>
      <c r="B61" s="526" t="s">
        <v>114</v>
      </c>
      <c r="C61" s="526" t="s">
        <v>26</v>
      </c>
      <c r="D61" t="s">
        <v>16</v>
      </c>
      <c r="F61" s="2">
        <v>80</v>
      </c>
      <c r="G61" s="2">
        <f t="shared" si="0"/>
        <v>87.599999999999966</v>
      </c>
    </row>
    <row r="62" spans="1:7">
      <c r="A62" s="7">
        <v>43000</v>
      </c>
      <c r="B62" s="526">
        <v>13656</v>
      </c>
      <c r="C62" s="526" t="s">
        <v>26</v>
      </c>
      <c r="D62" t="s">
        <v>16</v>
      </c>
      <c r="F62" s="2">
        <v>62.6</v>
      </c>
      <c r="G62" s="2">
        <f t="shared" si="0"/>
        <v>24.999999999999964</v>
      </c>
    </row>
    <row r="63" spans="1:7">
      <c r="A63" s="7">
        <v>43000</v>
      </c>
      <c r="B63" s="526">
        <v>13656</v>
      </c>
      <c r="C63" s="526" t="s">
        <v>26</v>
      </c>
      <c r="D63" t="s">
        <v>17</v>
      </c>
      <c r="F63" s="2">
        <v>25</v>
      </c>
      <c r="G63" s="2">
        <f t="shared" si="0"/>
        <v>-3.5527136788005009E-14</v>
      </c>
    </row>
    <row r="64" spans="1:7">
      <c r="A64" s="44">
        <v>42947</v>
      </c>
      <c r="B64" s="525" t="s">
        <v>14</v>
      </c>
      <c r="C64" s="525" t="s">
        <v>27</v>
      </c>
      <c r="D64" t="s">
        <v>16</v>
      </c>
      <c r="E64" s="2">
        <v>127.8</v>
      </c>
      <c r="G64" s="2">
        <f t="shared" si="0"/>
        <v>127.79999999999995</v>
      </c>
    </row>
    <row r="65" spans="1:7">
      <c r="B65" s="526"/>
      <c r="C65" s="526"/>
      <c r="D65" t="s">
        <v>17</v>
      </c>
      <c r="E65" s="2">
        <v>25</v>
      </c>
      <c r="G65" s="2">
        <f t="shared" si="0"/>
        <v>152.79999999999995</v>
      </c>
    </row>
    <row r="66" spans="1:7">
      <c r="B66" s="526"/>
      <c r="C66" s="526"/>
      <c r="D66" t="s">
        <v>18</v>
      </c>
      <c r="E66" s="2">
        <v>60</v>
      </c>
      <c r="G66" s="2">
        <f t="shared" si="0"/>
        <v>212.79999999999995</v>
      </c>
    </row>
    <row r="67" spans="1:7">
      <c r="B67" s="526"/>
      <c r="C67" s="526"/>
      <c r="D67" t="s">
        <v>19</v>
      </c>
      <c r="E67" s="2">
        <v>2</v>
      </c>
      <c r="G67" s="2">
        <f t="shared" si="0"/>
        <v>214.79999999999995</v>
      </c>
    </row>
    <row r="68" spans="1:7">
      <c r="A68" s="7">
        <v>42947</v>
      </c>
      <c r="B68" s="526" t="s">
        <v>114</v>
      </c>
      <c r="C68" s="526" t="s">
        <v>27</v>
      </c>
      <c r="D68" t="s">
        <v>18</v>
      </c>
      <c r="F68" s="2">
        <v>60</v>
      </c>
      <c r="G68" s="2">
        <f t="shared" si="0"/>
        <v>154.79999999999995</v>
      </c>
    </row>
    <row r="69" spans="1:7">
      <c r="A69" s="7">
        <v>42947</v>
      </c>
      <c r="B69" s="526" t="s">
        <v>114</v>
      </c>
      <c r="C69" s="526" t="s">
        <v>27</v>
      </c>
      <c r="D69" t="s">
        <v>19</v>
      </c>
      <c r="F69" s="2">
        <v>2</v>
      </c>
      <c r="G69" s="2">
        <f t="shared" si="0"/>
        <v>152.79999999999995</v>
      </c>
    </row>
    <row r="70" spans="1:7">
      <c r="A70" s="7">
        <v>42947</v>
      </c>
      <c r="B70" s="526" t="s">
        <v>114</v>
      </c>
      <c r="C70" s="526" t="s">
        <v>27</v>
      </c>
      <c r="D70" t="s">
        <v>16</v>
      </c>
      <c r="F70" s="2">
        <v>120</v>
      </c>
      <c r="G70" s="2">
        <f t="shared" si="0"/>
        <v>32.799999999999955</v>
      </c>
    </row>
    <row r="71" spans="1:7">
      <c r="A71" s="7">
        <v>43000</v>
      </c>
      <c r="B71" s="526">
        <v>13656</v>
      </c>
      <c r="C71" s="526" t="s">
        <v>27</v>
      </c>
      <c r="D71" t="s">
        <v>16</v>
      </c>
      <c r="F71" s="2">
        <v>7.8</v>
      </c>
      <c r="G71" s="2">
        <f t="shared" si="0"/>
        <v>24.999999999999954</v>
      </c>
    </row>
    <row r="72" spans="1:7">
      <c r="A72" s="7">
        <v>43000</v>
      </c>
      <c r="B72" s="526">
        <v>13656</v>
      </c>
      <c r="C72" s="526" t="s">
        <v>27</v>
      </c>
      <c r="D72" t="s">
        <v>17</v>
      </c>
      <c r="F72" s="2">
        <v>25</v>
      </c>
      <c r="G72" s="2">
        <f t="shared" si="0"/>
        <v>-4.6185277824406512E-14</v>
      </c>
    </row>
    <row r="73" spans="1:7">
      <c r="A73" s="44">
        <v>42978</v>
      </c>
      <c r="B73" s="525" t="s">
        <v>14</v>
      </c>
      <c r="C73" s="525" t="s">
        <v>28</v>
      </c>
      <c r="D73" t="s">
        <v>16</v>
      </c>
      <c r="E73" s="2">
        <v>127.8</v>
      </c>
      <c r="G73" s="2">
        <f t="shared" si="0"/>
        <v>127.79999999999995</v>
      </c>
    </row>
    <row r="74" spans="1:7">
      <c r="B74" s="526"/>
      <c r="C74" s="526"/>
      <c r="D74" t="s">
        <v>17</v>
      </c>
      <c r="E74" s="2">
        <v>25</v>
      </c>
      <c r="G74" s="2">
        <f t="shared" si="0"/>
        <v>152.79999999999995</v>
      </c>
    </row>
    <row r="75" spans="1:7">
      <c r="B75" s="526"/>
      <c r="C75" s="526"/>
      <c r="D75" t="s">
        <v>18</v>
      </c>
      <c r="E75" s="2">
        <v>60</v>
      </c>
      <c r="G75" s="2">
        <f t="shared" si="0"/>
        <v>212.79999999999995</v>
      </c>
    </row>
    <row r="76" spans="1:7">
      <c r="B76" s="526"/>
      <c r="C76" s="526"/>
      <c r="D76" t="s">
        <v>19</v>
      </c>
      <c r="E76" s="2">
        <v>2</v>
      </c>
      <c r="G76" s="2">
        <f t="shared" si="0"/>
        <v>214.79999999999995</v>
      </c>
    </row>
    <row r="77" spans="1:7">
      <c r="B77" s="526"/>
      <c r="C77" s="526"/>
      <c r="D77" t="s">
        <v>21</v>
      </c>
      <c r="E77" s="2">
        <v>85</v>
      </c>
      <c r="G77" s="2">
        <f t="shared" si="0"/>
        <v>299.79999999999995</v>
      </c>
    </row>
    <row r="78" spans="1:7">
      <c r="A78" s="7">
        <v>42978</v>
      </c>
      <c r="B78" s="526" t="s">
        <v>114</v>
      </c>
      <c r="C78" s="526" t="s">
        <v>28</v>
      </c>
      <c r="D78" t="s">
        <v>18</v>
      </c>
      <c r="F78" s="2">
        <v>60</v>
      </c>
      <c r="G78" s="2">
        <f t="shared" si="0"/>
        <v>239.79999999999995</v>
      </c>
    </row>
    <row r="79" spans="1:7">
      <c r="A79" s="7">
        <v>42978</v>
      </c>
      <c r="B79" s="526" t="s">
        <v>114</v>
      </c>
      <c r="C79" s="526" t="s">
        <v>28</v>
      </c>
      <c r="D79" t="s">
        <v>19</v>
      </c>
      <c r="F79" s="2">
        <v>2</v>
      </c>
      <c r="G79" s="2">
        <f t="shared" si="0"/>
        <v>237.79999999999995</v>
      </c>
    </row>
    <row r="80" spans="1:7">
      <c r="A80" s="7">
        <v>42978</v>
      </c>
      <c r="B80" s="526" t="s">
        <v>114</v>
      </c>
      <c r="C80" s="526" t="s">
        <v>28</v>
      </c>
      <c r="D80" t="s">
        <v>16</v>
      </c>
      <c r="F80" s="2">
        <v>90</v>
      </c>
      <c r="G80" s="2">
        <f t="shared" ref="G80:G148" si="1">+G79+E80-F80</f>
        <v>147.79999999999995</v>
      </c>
    </row>
    <row r="81" spans="1:7">
      <c r="A81" s="7">
        <v>43067</v>
      </c>
      <c r="B81" s="526" t="s">
        <v>12</v>
      </c>
      <c r="C81" s="526" t="s">
        <v>28</v>
      </c>
      <c r="D81" t="s">
        <v>21</v>
      </c>
      <c r="F81" s="2">
        <v>85</v>
      </c>
      <c r="G81" s="2">
        <f t="shared" si="1"/>
        <v>62.799999999999955</v>
      </c>
    </row>
    <row r="82" spans="1:7">
      <c r="A82" s="7">
        <v>43064</v>
      </c>
      <c r="B82" s="526">
        <v>14093</v>
      </c>
      <c r="C82" s="526" t="s">
        <v>28</v>
      </c>
      <c r="D82" t="s">
        <v>16</v>
      </c>
      <c r="F82" s="2">
        <v>37.799999999999997</v>
      </c>
      <c r="G82" s="2">
        <f t="shared" si="1"/>
        <v>24.999999999999957</v>
      </c>
    </row>
    <row r="83" spans="1:7">
      <c r="A83" s="7">
        <v>43064</v>
      </c>
      <c r="B83" s="526">
        <v>14093</v>
      </c>
      <c r="C83" s="526" t="s">
        <v>28</v>
      </c>
      <c r="D83" t="s">
        <v>17</v>
      </c>
      <c r="F83" s="2">
        <v>25</v>
      </c>
      <c r="G83" s="2">
        <f t="shared" si="1"/>
        <v>-4.2632564145606011E-14</v>
      </c>
    </row>
    <row r="84" spans="1:7">
      <c r="A84" s="44">
        <v>43008</v>
      </c>
      <c r="B84" s="525" t="s">
        <v>14</v>
      </c>
      <c r="C84" s="525" t="s">
        <v>29</v>
      </c>
      <c r="D84" t="s">
        <v>16</v>
      </c>
      <c r="E84" s="2">
        <v>151.80000000000001</v>
      </c>
      <c r="G84" s="2">
        <f t="shared" si="1"/>
        <v>151.79999999999995</v>
      </c>
    </row>
    <row r="85" spans="1:7">
      <c r="B85" s="526"/>
      <c r="C85" s="526"/>
      <c r="D85" t="s">
        <v>17</v>
      </c>
      <c r="E85" s="2">
        <v>25</v>
      </c>
      <c r="G85" s="2">
        <f t="shared" si="1"/>
        <v>176.79999999999995</v>
      </c>
    </row>
    <row r="86" spans="1:7" ht="15.75" customHeight="1">
      <c r="B86" s="526"/>
      <c r="C86" s="526"/>
      <c r="D86" t="s">
        <v>18</v>
      </c>
      <c r="E86" s="2">
        <v>60</v>
      </c>
      <c r="G86" s="2">
        <f t="shared" si="1"/>
        <v>236.79999999999995</v>
      </c>
    </row>
    <row r="87" spans="1:7">
      <c r="B87" s="526"/>
      <c r="C87" s="526"/>
      <c r="D87" t="s">
        <v>19</v>
      </c>
      <c r="E87" s="2">
        <v>2</v>
      </c>
      <c r="G87" s="2">
        <f t="shared" si="1"/>
        <v>238.79999999999995</v>
      </c>
    </row>
    <row r="88" spans="1:7">
      <c r="A88" s="7">
        <v>42823</v>
      </c>
      <c r="B88" s="526"/>
      <c r="C88" s="526"/>
      <c r="D88" t="s">
        <v>21</v>
      </c>
      <c r="E88" s="2">
        <v>85</v>
      </c>
      <c r="G88" s="2">
        <f t="shared" si="1"/>
        <v>323.79999999999995</v>
      </c>
    </row>
    <row r="89" spans="1:7">
      <c r="A89" s="7">
        <v>43008</v>
      </c>
      <c r="B89" s="526" t="s">
        <v>114</v>
      </c>
      <c r="C89" s="526" t="s">
        <v>29</v>
      </c>
      <c r="D89" t="s">
        <v>18</v>
      </c>
      <c r="F89" s="2">
        <v>60</v>
      </c>
      <c r="G89" s="2">
        <f t="shared" si="1"/>
        <v>263.79999999999995</v>
      </c>
    </row>
    <row r="90" spans="1:7">
      <c r="A90" s="7">
        <v>43008</v>
      </c>
      <c r="B90" s="526" t="s">
        <v>114</v>
      </c>
      <c r="C90" s="526" t="s">
        <v>29</v>
      </c>
      <c r="D90" t="s">
        <v>19</v>
      </c>
      <c r="F90" s="2">
        <v>2</v>
      </c>
      <c r="G90" s="2">
        <f t="shared" si="1"/>
        <v>261.79999999999995</v>
      </c>
    </row>
    <row r="91" spans="1:7">
      <c r="A91" s="7">
        <v>43008</v>
      </c>
      <c r="B91" s="526" t="s">
        <v>114</v>
      </c>
      <c r="C91" s="526" t="s">
        <v>29</v>
      </c>
      <c r="D91" t="s">
        <v>16</v>
      </c>
      <c r="F91" s="2">
        <v>100</v>
      </c>
      <c r="G91" s="2">
        <f t="shared" si="1"/>
        <v>161.79999999999995</v>
      </c>
    </row>
    <row r="92" spans="1:7">
      <c r="A92" s="7">
        <v>43039</v>
      </c>
      <c r="B92" s="526" t="s">
        <v>114</v>
      </c>
      <c r="C92" s="526" t="s">
        <v>29</v>
      </c>
      <c r="D92" t="s">
        <v>16</v>
      </c>
      <c r="F92" s="2">
        <v>51.8</v>
      </c>
      <c r="G92" s="2">
        <f t="shared" si="1"/>
        <v>109.99999999999996</v>
      </c>
    </row>
    <row r="93" spans="1:7">
      <c r="A93" s="7">
        <v>43039</v>
      </c>
      <c r="B93" s="526" t="s">
        <v>114</v>
      </c>
      <c r="C93" s="526" t="s">
        <v>29</v>
      </c>
      <c r="D93" t="s">
        <v>17</v>
      </c>
      <c r="F93" s="2">
        <v>23.2</v>
      </c>
      <c r="G93" s="2">
        <f t="shared" si="1"/>
        <v>86.799999999999955</v>
      </c>
    </row>
    <row r="94" spans="1:7">
      <c r="A94" s="7">
        <v>43067</v>
      </c>
      <c r="B94" s="526" t="s">
        <v>12</v>
      </c>
      <c r="C94" s="20">
        <v>42823</v>
      </c>
      <c r="D94" t="s">
        <v>21</v>
      </c>
      <c r="F94" s="2">
        <v>85</v>
      </c>
      <c r="G94" s="2">
        <f t="shared" si="1"/>
        <v>1.7999999999999545</v>
      </c>
    </row>
    <row r="95" spans="1:7">
      <c r="A95" s="7">
        <v>43064</v>
      </c>
      <c r="B95" s="526">
        <v>14093</v>
      </c>
      <c r="C95" s="20" t="s">
        <v>29</v>
      </c>
      <c r="D95" t="s">
        <v>17</v>
      </c>
      <c r="F95" s="2">
        <v>1.8</v>
      </c>
      <c r="G95" s="2">
        <f t="shared" si="1"/>
        <v>-4.5519144009631418E-14</v>
      </c>
    </row>
    <row r="96" spans="1:7">
      <c r="A96" s="44">
        <v>43039</v>
      </c>
      <c r="B96" s="525" t="s">
        <v>14</v>
      </c>
      <c r="C96" s="525" t="s">
        <v>30</v>
      </c>
      <c r="D96" t="s">
        <v>16</v>
      </c>
      <c r="E96" s="2">
        <v>151</v>
      </c>
      <c r="G96" s="2">
        <f t="shared" si="1"/>
        <v>150.99999999999994</v>
      </c>
    </row>
    <row r="97" spans="1:8">
      <c r="B97" s="526"/>
      <c r="C97" s="526"/>
      <c r="D97" t="s">
        <v>17</v>
      </c>
      <c r="E97" s="2">
        <v>25</v>
      </c>
      <c r="G97" s="2">
        <f t="shared" si="1"/>
        <v>175.99999999999994</v>
      </c>
    </row>
    <row r="98" spans="1:8">
      <c r="B98" s="526"/>
      <c r="C98" s="526"/>
      <c r="D98" t="s">
        <v>18</v>
      </c>
      <c r="E98" s="2">
        <v>60</v>
      </c>
      <c r="G98" s="2">
        <f t="shared" si="1"/>
        <v>235.99999999999994</v>
      </c>
    </row>
    <row r="99" spans="1:8">
      <c r="B99" s="526"/>
      <c r="C99" s="526"/>
      <c r="D99" t="s">
        <v>19</v>
      </c>
      <c r="E99" s="2">
        <v>2</v>
      </c>
      <c r="G99" s="2">
        <f t="shared" si="1"/>
        <v>237.99999999999994</v>
      </c>
    </row>
    <row r="100" spans="1:8">
      <c r="A100" s="7">
        <v>43039</v>
      </c>
      <c r="B100" s="526" t="s">
        <v>114</v>
      </c>
      <c r="C100" s="526" t="s">
        <v>30</v>
      </c>
      <c r="D100" t="s">
        <v>18</v>
      </c>
      <c r="F100" s="2">
        <v>60</v>
      </c>
      <c r="G100" s="2">
        <f t="shared" si="1"/>
        <v>177.99999999999994</v>
      </c>
      <c r="H100" s="8"/>
    </row>
    <row r="101" spans="1:8">
      <c r="A101" s="7">
        <v>43039</v>
      </c>
      <c r="B101" s="526" t="s">
        <v>114</v>
      </c>
      <c r="C101" s="526" t="s">
        <v>30</v>
      </c>
      <c r="D101" t="s">
        <v>19</v>
      </c>
      <c r="F101" s="2">
        <v>2</v>
      </c>
      <c r="G101" s="2">
        <f t="shared" si="1"/>
        <v>175.99999999999994</v>
      </c>
    </row>
    <row r="102" spans="1:8">
      <c r="A102" s="7">
        <v>43064</v>
      </c>
      <c r="B102" s="526">
        <v>14093</v>
      </c>
      <c r="C102" s="526" t="s">
        <v>30</v>
      </c>
      <c r="D102" t="s">
        <v>16</v>
      </c>
      <c r="F102" s="2">
        <v>76.099999999999994</v>
      </c>
      <c r="G102" s="2">
        <f t="shared" si="1"/>
        <v>99.899999999999949</v>
      </c>
    </row>
    <row r="103" spans="1:8">
      <c r="A103" s="7">
        <v>43064</v>
      </c>
      <c r="B103" s="526">
        <v>14093</v>
      </c>
      <c r="C103" s="526" t="s">
        <v>30</v>
      </c>
      <c r="D103" t="s">
        <v>17</v>
      </c>
      <c r="F103" s="2">
        <v>25</v>
      </c>
      <c r="G103" s="2">
        <f t="shared" si="1"/>
        <v>74.899999999999949</v>
      </c>
    </row>
    <row r="104" spans="1:8">
      <c r="A104" s="7">
        <v>43090</v>
      </c>
      <c r="B104" s="526">
        <v>14340</v>
      </c>
      <c r="C104" s="526" t="s">
        <v>30</v>
      </c>
      <c r="D104" t="s">
        <v>16</v>
      </c>
      <c r="F104" s="2">
        <v>74.900000000000006</v>
      </c>
      <c r="G104" s="2">
        <f t="shared" si="1"/>
        <v>0</v>
      </c>
    </row>
    <row r="105" spans="1:8">
      <c r="A105" s="44">
        <v>43069</v>
      </c>
      <c r="B105" s="525" t="s">
        <v>14</v>
      </c>
      <c r="C105" s="525" t="s">
        <v>33</v>
      </c>
      <c r="D105" t="s">
        <v>16</v>
      </c>
      <c r="E105" s="2">
        <v>161.30000000000001</v>
      </c>
      <c r="G105" s="2">
        <f t="shared" si="1"/>
        <v>161.30000000000001</v>
      </c>
    </row>
    <row r="106" spans="1:8">
      <c r="A106" s="44"/>
      <c r="B106" s="525"/>
      <c r="C106" s="525"/>
      <c r="D106" t="s">
        <v>17</v>
      </c>
      <c r="E106" s="2">
        <v>25</v>
      </c>
      <c r="G106" s="2">
        <f t="shared" si="1"/>
        <v>186.3</v>
      </c>
    </row>
    <row r="107" spans="1:8">
      <c r="B107" s="526"/>
      <c r="C107" s="526"/>
      <c r="D107" t="s">
        <v>18</v>
      </c>
      <c r="E107" s="2">
        <v>60</v>
      </c>
      <c r="G107" s="2">
        <f t="shared" si="1"/>
        <v>246.3</v>
      </c>
    </row>
    <row r="108" spans="1:8">
      <c r="B108" s="526"/>
      <c r="C108" s="526"/>
      <c r="D108" t="s">
        <v>19</v>
      </c>
      <c r="E108" s="2">
        <v>2</v>
      </c>
      <c r="G108" s="2">
        <f t="shared" si="1"/>
        <v>248.3</v>
      </c>
    </row>
    <row r="109" spans="1:8">
      <c r="B109" s="526"/>
      <c r="C109" s="526"/>
      <c r="D109" t="s">
        <v>98</v>
      </c>
      <c r="E109" s="2">
        <v>10</v>
      </c>
      <c r="G109" s="2">
        <f t="shared" si="1"/>
        <v>258.3</v>
      </c>
    </row>
    <row r="110" spans="1:8">
      <c r="B110" s="526"/>
      <c r="C110" s="526"/>
      <c r="D110" t="s">
        <v>90</v>
      </c>
      <c r="E110" s="2">
        <v>10</v>
      </c>
      <c r="G110" s="2">
        <f t="shared" si="1"/>
        <v>268.3</v>
      </c>
    </row>
    <row r="111" spans="1:8">
      <c r="A111" s="7">
        <v>43090</v>
      </c>
      <c r="B111" s="526">
        <v>14340</v>
      </c>
      <c r="C111" s="526" t="s">
        <v>33</v>
      </c>
      <c r="D111" t="s">
        <v>16</v>
      </c>
      <c r="F111" s="2">
        <v>106.3</v>
      </c>
      <c r="G111" s="2">
        <f t="shared" si="1"/>
        <v>162</v>
      </c>
    </row>
    <row r="112" spans="1:8">
      <c r="A112" s="7">
        <v>43090</v>
      </c>
      <c r="B112" s="526">
        <v>14340</v>
      </c>
      <c r="C112" s="526" t="s">
        <v>33</v>
      </c>
      <c r="D112" t="s">
        <v>17</v>
      </c>
      <c r="F112" s="2">
        <v>25</v>
      </c>
      <c r="G112" s="2">
        <f t="shared" si="1"/>
        <v>137</v>
      </c>
    </row>
    <row r="113" spans="1:8">
      <c r="A113" s="7">
        <v>43434</v>
      </c>
      <c r="B113" s="526" t="s">
        <v>114</v>
      </c>
      <c r="C113" s="526" t="s">
        <v>33</v>
      </c>
      <c r="D113" t="s">
        <v>18</v>
      </c>
      <c r="F113" s="2">
        <v>60</v>
      </c>
      <c r="G113" s="2">
        <f t="shared" si="1"/>
        <v>77</v>
      </c>
    </row>
    <row r="114" spans="1:8">
      <c r="A114" s="7">
        <v>43434</v>
      </c>
      <c r="B114" s="526" t="s">
        <v>114</v>
      </c>
      <c r="C114" s="526" t="s">
        <v>33</v>
      </c>
      <c r="D114" t="s">
        <v>19</v>
      </c>
      <c r="F114" s="2">
        <v>2</v>
      </c>
      <c r="G114" s="2">
        <f t="shared" si="1"/>
        <v>75</v>
      </c>
    </row>
    <row r="115" spans="1:8">
      <c r="A115" s="7">
        <v>43434</v>
      </c>
      <c r="B115" s="526" t="s">
        <v>114</v>
      </c>
      <c r="C115" s="526" t="s">
        <v>33</v>
      </c>
      <c r="D115" t="s">
        <v>16</v>
      </c>
      <c r="F115" s="2">
        <v>55</v>
      </c>
      <c r="G115" s="2">
        <f t="shared" si="1"/>
        <v>20</v>
      </c>
    </row>
    <row r="116" spans="1:8">
      <c r="A116" s="7">
        <v>43122</v>
      </c>
      <c r="B116" s="526">
        <v>14560</v>
      </c>
      <c r="C116" s="526" t="s">
        <v>33</v>
      </c>
      <c r="D116" t="s">
        <v>98</v>
      </c>
      <c r="F116" s="2">
        <v>10</v>
      </c>
      <c r="G116" s="2">
        <f t="shared" si="1"/>
        <v>10</v>
      </c>
    </row>
    <row r="117" spans="1:8">
      <c r="A117" s="7">
        <v>43122</v>
      </c>
      <c r="B117" s="526">
        <v>14560</v>
      </c>
      <c r="C117" s="526" t="s">
        <v>33</v>
      </c>
      <c r="D117" t="s">
        <v>90</v>
      </c>
      <c r="F117" s="2">
        <v>10</v>
      </c>
      <c r="G117" s="2">
        <f t="shared" si="1"/>
        <v>0</v>
      </c>
    </row>
    <row r="118" spans="1:8">
      <c r="A118" s="44">
        <v>43100</v>
      </c>
      <c r="B118" s="525" t="s">
        <v>14</v>
      </c>
      <c r="C118" s="525" t="s">
        <v>34</v>
      </c>
      <c r="D118" t="s">
        <v>16</v>
      </c>
      <c r="E118" s="2">
        <v>175.4</v>
      </c>
      <c r="G118" s="2">
        <f t="shared" si="1"/>
        <v>175.4</v>
      </c>
    </row>
    <row r="119" spans="1:8">
      <c r="A119" s="44"/>
      <c r="B119" s="525"/>
      <c r="C119" s="525"/>
      <c r="D119" t="s">
        <v>17</v>
      </c>
      <c r="E119" s="2">
        <v>25</v>
      </c>
      <c r="G119" s="2">
        <f t="shared" si="1"/>
        <v>200.4</v>
      </c>
    </row>
    <row r="120" spans="1:8">
      <c r="B120" s="526"/>
      <c r="C120" s="526"/>
      <c r="D120" t="s">
        <v>18</v>
      </c>
      <c r="E120" s="2">
        <v>60</v>
      </c>
      <c r="G120" s="2">
        <f t="shared" si="1"/>
        <v>260.39999999999998</v>
      </c>
    </row>
    <row r="121" spans="1:8">
      <c r="B121" s="526"/>
      <c r="C121" s="526"/>
      <c r="D121" t="s">
        <v>19</v>
      </c>
      <c r="E121" s="2">
        <v>2</v>
      </c>
      <c r="G121" s="2">
        <f t="shared" si="1"/>
        <v>262.39999999999998</v>
      </c>
    </row>
    <row r="122" spans="1:8">
      <c r="A122" s="7">
        <v>43434</v>
      </c>
      <c r="B122" s="526" t="s">
        <v>114</v>
      </c>
      <c r="C122" s="526" t="s">
        <v>34</v>
      </c>
      <c r="D122" t="s">
        <v>18</v>
      </c>
      <c r="F122" s="2">
        <v>52</v>
      </c>
      <c r="G122" s="2">
        <f t="shared" si="1"/>
        <v>210.39999999999998</v>
      </c>
      <c r="H122" s="19"/>
    </row>
    <row r="123" spans="1:8">
      <c r="A123" s="7">
        <v>43099</v>
      </c>
      <c r="B123" s="526" t="s">
        <v>114</v>
      </c>
      <c r="C123" s="526" t="s">
        <v>34</v>
      </c>
      <c r="D123" t="s">
        <v>16</v>
      </c>
      <c r="F123" s="2">
        <v>95</v>
      </c>
      <c r="G123" s="2">
        <f t="shared" si="1"/>
        <v>115.39999999999998</v>
      </c>
      <c r="H123" s="19"/>
    </row>
    <row r="124" spans="1:8">
      <c r="A124" s="7">
        <v>43122</v>
      </c>
      <c r="B124" s="526">
        <v>14560</v>
      </c>
      <c r="C124" s="526" t="s">
        <v>34</v>
      </c>
      <c r="D124" t="s">
        <v>16</v>
      </c>
      <c r="F124" s="2">
        <v>80.400000000000006</v>
      </c>
      <c r="G124" s="2">
        <f t="shared" si="1"/>
        <v>34.999999999999972</v>
      </c>
      <c r="H124" s="19"/>
    </row>
    <row r="125" spans="1:8">
      <c r="A125" s="7">
        <v>43122</v>
      </c>
      <c r="B125" s="526">
        <v>14560</v>
      </c>
      <c r="C125" s="526" t="s">
        <v>34</v>
      </c>
      <c r="D125" t="s">
        <v>17</v>
      </c>
      <c r="F125" s="2">
        <v>25</v>
      </c>
      <c r="G125" s="2">
        <f t="shared" si="1"/>
        <v>9.9999999999999716</v>
      </c>
      <c r="H125" s="19"/>
    </row>
    <row r="126" spans="1:8">
      <c r="A126" s="7">
        <v>43122</v>
      </c>
      <c r="B126" s="526">
        <v>14560</v>
      </c>
      <c r="C126" s="526" t="s">
        <v>34</v>
      </c>
      <c r="D126" t="s">
        <v>18</v>
      </c>
      <c r="F126" s="2">
        <v>8</v>
      </c>
      <c r="G126" s="2">
        <f t="shared" si="1"/>
        <v>1.9999999999999716</v>
      </c>
      <c r="H126" s="19"/>
    </row>
    <row r="127" spans="1:8">
      <c r="A127" s="7">
        <v>43122</v>
      </c>
      <c r="B127" s="526">
        <v>14560</v>
      </c>
      <c r="C127" s="526" t="s">
        <v>34</v>
      </c>
      <c r="D127" t="s">
        <v>19</v>
      </c>
      <c r="F127" s="2">
        <v>2</v>
      </c>
      <c r="G127" s="2">
        <f t="shared" si="1"/>
        <v>-2.8421709430404007E-14</v>
      </c>
      <c r="H127" s="19"/>
    </row>
    <row r="128" spans="1:8">
      <c r="A128" s="44">
        <v>43131</v>
      </c>
      <c r="B128" s="525" t="s">
        <v>14</v>
      </c>
      <c r="C128" s="525" t="s">
        <v>15</v>
      </c>
      <c r="D128" t="s">
        <v>16</v>
      </c>
      <c r="E128" s="2">
        <v>156.19999999999999</v>
      </c>
      <c r="G128" s="2">
        <f t="shared" si="1"/>
        <v>156.19999999999996</v>
      </c>
      <c r="H128" s="19"/>
    </row>
    <row r="129" spans="1:8">
      <c r="A129" s="44"/>
      <c r="B129" s="525"/>
      <c r="C129" s="525"/>
      <c r="D129" t="s">
        <v>17</v>
      </c>
      <c r="E129" s="2">
        <v>25</v>
      </c>
      <c r="G129" s="2">
        <f t="shared" si="1"/>
        <v>181.19999999999996</v>
      </c>
      <c r="H129" s="19"/>
    </row>
    <row r="130" spans="1:8">
      <c r="B130" s="526"/>
      <c r="C130" s="526"/>
      <c r="D130" t="s">
        <v>18</v>
      </c>
      <c r="E130" s="2">
        <v>60</v>
      </c>
      <c r="G130" s="2">
        <f t="shared" si="1"/>
        <v>241.19999999999996</v>
      </c>
      <c r="H130" s="19"/>
    </row>
    <row r="131" spans="1:8">
      <c r="B131" s="526"/>
      <c r="C131" s="526"/>
      <c r="D131" t="s">
        <v>19</v>
      </c>
      <c r="E131" s="2">
        <v>2</v>
      </c>
      <c r="G131" s="2">
        <f t="shared" si="1"/>
        <v>243.19999999999996</v>
      </c>
      <c r="H131" s="19"/>
    </row>
    <row r="132" spans="1:8">
      <c r="A132" s="7">
        <v>43190</v>
      </c>
      <c r="B132" s="526" t="s">
        <v>114</v>
      </c>
      <c r="C132" s="526" t="s">
        <v>15</v>
      </c>
      <c r="D132" t="s">
        <v>16</v>
      </c>
      <c r="F132" s="2">
        <v>71.2</v>
      </c>
      <c r="G132" s="2">
        <f t="shared" si="1"/>
        <v>171.99999999999994</v>
      </c>
      <c r="H132" s="19"/>
    </row>
    <row r="133" spans="1:8">
      <c r="A133" s="7">
        <v>43190</v>
      </c>
      <c r="B133" s="526" t="s">
        <v>114</v>
      </c>
      <c r="C133" s="526" t="s">
        <v>15</v>
      </c>
      <c r="D133" t="s">
        <v>17</v>
      </c>
      <c r="F133" s="2">
        <v>25</v>
      </c>
      <c r="G133" s="2">
        <f t="shared" si="1"/>
        <v>146.99999999999994</v>
      </c>
      <c r="H133" s="19"/>
    </row>
    <row r="134" spans="1:8">
      <c r="A134" s="7">
        <v>43131</v>
      </c>
      <c r="B134" s="526" t="s">
        <v>114</v>
      </c>
      <c r="C134" s="526" t="s">
        <v>15</v>
      </c>
      <c r="D134" t="s">
        <v>18</v>
      </c>
      <c r="F134" s="2">
        <v>40</v>
      </c>
      <c r="G134" s="2">
        <f t="shared" si="1"/>
        <v>106.99999999999994</v>
      </c>
      <c r="H134" s="19"/>
    </row>
    <row r="135" spans="1:8">
      <c r="A135" s="7">
        <v>43131</v>
      </c>
      <c r="B135" s="526" t="s">
        <v>114</v>
      </c>
      <c r="C135" s="526" t="s">
        <v>15</v>
      </c>
      <c r="D135" t="s">
        <v>16</v>
      </c>
      <c r="F135" s="2">
        <v>85</v>
      </c>
      <c r="G135" s="2">
        <f t="shared" si="1"/>
        <v>21.999999999999943</v>
      </c>
      <c r="H135" s="23"/>
    </row>
    <row r="136" spans="1:8">
      <c r="A136" s="7">
        <v>43292</v>
      </c>
      <c r="B136" s="526">
        <v>15689</v>
      </c>
      <c r="C136" s="526" t="s">
        <v>15</v>
      </c>
      <c r="D136" t="s">
        <v>18</v>
      </c>
      <c r="F136" s="2">
        <v>20</v>
      </c>
      <c r="G136" s="2">
        <f t="shared" si="1"/>
        <v>1.9999999999999432</v>
      </c>
      <c r="H136" s="23"/>
    </row>
    <row r="137" spans="1:8">
      <c r="A137" s="7">
        <v>43292</v>
      </c>
      <c r="B137" s="526">
        <v>15689</v>
      </c>
      <c r="C137" s="526" t="s">
        <v>15</v>
      </c>
      <c r="D137" t="s">
        <v>19</v>
      </c>
      <c r="F137" s="2">
        <v>2</v>
      </c>
      <c r="G137" s="2">
        <f t="shared" si="1"/>
        <v>-5.6843418860808015E-14</v>
      </c>
      <c r="H137" s="23"/>
    </row>
    <row r="138" spans="1:8">
      <c r="A138" s="44">
        <v>43159</v>
      </c>
      <c r="B138" s="525" t="s">
        <v>14</v>
      </c>
      <c r="C138" s="525" t="s">
        <v>20</v>
      </c>
      <c r="D138" t="s">
        <v>16</v>
      </c>
      <c r="E138" s="2">
        <v>183.8</v>
      </c>
      <c r="G138" s="2">
        <f t="shared" si="1"/>
        <v>183.79999999999995</v>
      </c>
      <c r="H138" s="19"/>
    </row>
    <row r="139" spans="1:8">
      <c r="A139" s="44"/>
      <c r="B139" s="525"/>
      <c r="C139" s="525"/>
      <c r="D139" t="s">
        <v>17</v>
      </c>
      <c r="E139" s="2">
        <v>25</v>
      </c>
      <c r="G139" s="2">
        <f t="shared" si="1"/>
        <v>208.79999999999995</v>
      </c>
      <c r="H139" s="19"/>
    </row>
    <row r="140" spans="1:8">
      <c r="B140" s="526"/>
      <c r="C140" s="526"/>
      <c r="D140" t="s">
        <v>18</v>
      </c>
      <c r="E140" s="2">
        <v>56</v>
      </c>
      <c r="G140" s="2">
        <f t="shared" si="1"/>
        <v>264.79999999999995</v>
      </c>
      <c r="H140" s="19"/>
    </row>
    <row r="141" spans="1:8">
      <c r="B141" s="526"/>
      <c r="C141" s="526"/>
      <c r="D141" t="s">
        <v>19</v>
      </c>
      <c r="E141" s="2">
        <v>5</v>
      </c>
      <c r="G141" s="2">
        <f t="shared" si="1"/>
        <v>269.79999999999995</v>
      </c>
      <c r="H141" s="19"/>
    </row>
    <row r="142" spans="1:8">
      <c r="A142" s="7">
        <v>43159</v>
      </c>
      <c r="B142" s="526" t="s">
        <v>114</v>
      </c>
      <c r="C142" s="526" t="s">
        <v>20</v>
      </c>
      <c r="D142" t="s">
        <v>18</v>
      </c>
      <c r="F142" s="2">
        <v>56</v>
      </c>
      <c r="G142" s="2">
        <f t="shared" si="1"/>
        <v>213.79999999999995</v>
      </c>
      <c r="H142" s="19"/>
    </row>
    <row r="143" spans="1:8">
      <c r="A143" s="7">
        <v>43159</v>
      </c>
      <c r="B143" s="526" t="s">
        <v>114</v>
      </c>
      <c r="C143" s="526" t="s">
        <v>20</v>
      </c>
      <c r="D143" t="s">
        <v>19</v>
      </c>
      <c r="F143" s="2">
        <v>5</v>
      </c>
      <c r="G143" s="2">
        <f t="shared" si="1"/>
        <v>208.79999999999995</v>
      </c>
      <c r="H143" s="19"/>
    </row>
    <row r="144" spans="1:8">
      <c r="A144" s="7">
        <v>43159</v>
      </c>
      <c r="B144" s="526" t="s">
        <v>114</v>
      </c>
      <c r="C144" s="526" t="s">
        <v>20</v>
      </c>
      <c r="D144" t="s">
        <v>16</v>
      </c>
      <c r="F144" s="2">
        <v>140</v>
      </c>
      <c r="G144" s="2">
        <f t="shared" si="1"/>
        <v>68.799999999999955</v>
      </c>
      <c r="H144" s="19"/>
    </row>
    <row r="145" spans="1:8">
      <c r="A145" s="7">
        <v>43223</v>
      </c>
      <c r="B145" s="526">
        <v>15290</v>
      </c>
      <c r="C145" s="526" t="s">
        <v>20</v>
      </c>
      <c r="D145" t="s">
        <v>17</v>
      </c>
      <c r="F145" s="2">
        <v>25</v>
      </c>
      <c r="G145" s="2">
        <f t="shared" si="1"/>
        <v>43.799999999999955</v>
      </c>
      <c r="H145" s="19"/>
    </row>
    <row r="146" spans="1:8">
      <c r="A146" s="7">
        <v>43190</v>
      </c>
      <c r="B146" s="526" t="s">
        <v>114</v>
      </c>
      <c r="C146" s="526" t="s">
        <v>20</v>
      </c>
      <c r="D146" t="s">
        <v>16</v>
      </c>
      <c r="F146" s="2">
        <v>23.8</v>
      </c>
      <c r="G146" s="2">
        <f t="shared" si="1"/>
        <v>19.999999999999954</v>
      </c>
      <c r="H146" s="19"/>
    </row>
    <row r="147" spans="1:8">
      <c r="A147" s="7">
        <v>43220</v>
      </c>
      <c r="B147" s="526" t="s">
        <v>114</v>
      </c>
      <c r="C147" s="526" t="s">
        <v>20</v>
      </c>
      <c r="D147" t="s">
        <v>16</v>
      </c>
      <c r="F147" s="2">
        <v>20</v>
      </c>
      <c r="G147" s="2">
        <f t="shared" si="1"/>
        <v>-4.6185277824406512E-14</v>
      </c>
      <c r="H147" s="19"/>
    </row>
    <row r="148" spans="1:8">
      <c r="A148" s="44">
        <v>43189</v>
      </c>
      <c r="B148" s="525" t="s">
        <v>14</v>
      </c>
      <c r="C148" s="525" t="s">
        <v>23</v>
      </c>
      <c r="D148" t="s">
        <v>16</v>
      </c>
      <c r="E148" s="2">
        <v>177.5</v>
      </c>
      <c r="G148" s="2">
        <f t="shared" si="1"/>
        <v>177.49999999999994</v>
      </c>
      <c r="H148" s="23"/>
    </row>
    <row r="149" spans="1:8">
      <c r="A149" s="44"/>
      <c r="B149" s="525"/>
      <c r="C149" s="525"/>
      <c r="D149" t="s">
        <v>17</v>
      </c>
      <c r="E149" s="2">
        <v>25</v>
      </c>
      <c r="G149" s="2">
        <f t="shared" ref="G149:G212" si="2">+G148+E149-F149</f>
        <v>202.49999999999994</v>
      </c>
      <c r="H149" s="19"/>
    </row>
    <row r="150" spans="1:8">
      <c r="B150" s="526"/>
      <c r="C150" s="526"/>
      <c r="D150" t="s">
        <v>18</v>
      </c>
      <c r="E150" s="2">
        <v>60</v>
      </c>
      <c r="G150" s="2">
        <f t="shared" si="2"/>
        <v>262.49999999999994</v>
      </c>
      <c r="H150" s="19"/>
    </row>
    <row r="151" spans="1:8">
      <c r="B151" s="526"/>
      <c r="C151" s="526"/>
      <c r="D151" t="s">
        <v>19</v>
      </c>
      <c r="E151" s="2">
        <v>5</v>
      </c>
      <c r="G151" s="2">
        <f t="shared" si="2"/>
        <v>267.49999999999994</v>
      </c>
      <c r="H151" s="19"/>
    </row>
    <row r="152" spans="1:8">
      <c r="A152" s="7">
        <v>43190</v>
      </c>
      <c r="B152" s="526" t="s">
        <v>114</v>
      </c>
      <c r="C152" s="526" t="s">
        <v>23</v>
      </c>
      <c r="D152" t="s">
        <v>18</v>
      </c>
      <c r="F152" s="2">
        <v>54</v>
      </c>
      <c r="G152" s="2">
        <f t="shared" si="2"/>
        <v>213.49999999999994</v>
      </c>
      <c r="H152" s="23"/>
    </row>
    <row r="153" spans="1:8">
      <c r="A153" s="7">
        <v>43236</v>
      </c>
      <c r="B153" s="526">
        <v>15320</v>
      </c>
      <c r="C153" s="526" t="s">
        <v>23</v>
      </c>
      <c r="D153" t="s">
        <v>16</v>
      </c>
      <c r="F153" s="2">
        <v>77.5</v>
      </c>
      <c r="G153" s="2">
        <f t="shared" si="2"/>
        <v>135.99999999999994</v>
      </c>
      <c r="H153" s="23"/>
    </row>
    <row r="154" spans="1:8">
      <c r="A154" s="7">
        <v>43220</v>
      </c>
      <c r="B154" s="526" t="s">
        <v>114</v>
      </c>
      <c r="C154" s="526" t="s">
        <v>23</v>
      </c>
      <c r="D154" t="s">
        <v>16</v>
      </c>
      <c r="F154" s="2">
        <v>100</v>
      </c>
      <c r="G154" s="2">
        <f t="shared" si="2"/>
        <v>35.999999999999943</v>
      </c>
      <c r="H154" s="23"/>
    </row>
    <row r="155" spans="1:8">
      <c r="A155" s="7">
        <v>43251</v>
      </c>
      <c r="B155" s="526" t="s">
        <v>114</v>
      </c>
      <c r="C155" s="526" t="s">
        <v>23</v>
      </c>
      <c r="D155" t="s">
        <v>17</v>
      </c>
      <c r="F155" s="2">
        <v>25</v>
      </c>
      <c r="G155" s="2">
        <f t="shared" si="2"/>
        <v>10.999999999999943</v>
      </c>
      <c r="H155" s="23"/>
    </row>
    <row r="156" spans="1:8">
      <c r="A156" s="7">
        <v>43292</v>
      </c>
      <c r="B156" s="526">
        <v>15689</v>
      </c>
      <c r="C156" s="526" t="s">
        <v>23</v>
      </c>
      <c r="D156" t="s">
        <v>18</v>
      </c>
      <c r="F156" s="2">
        <v>6</v>
      </c>
      <c r="G156" s="2">
        <f t="shared" si="2"/>
        <v>4.9999999999999432</v>
      </c>
      <c r="H156" s="23"/>
    </row>
    <row r="157" spans="1:8">
      <c r="A157" s="7">
        <v>43292</v>
      </c>
      <c r="B157" s="526">
        <v>15689</v>
      </c>
      <c r="C157" s="526" t="s">
        <v>23</v>
      </c>
      <c r="D157" t="s">
        <v>19</v>
      </c>
      <c r="F157" s="2">
        <v>5</v>
      </c>
      <c r="G157" s="2">
        <f t="shared" si="2"/>
        <v>-5.6843418860808015E-14</v>
      </c>
      <c r="H157" s="23"/>
    </row>
    <row r="158" spans="1:8">
      <c r="A158" s="7">
        <v>43220</v>
      </c>
      <c r="B158" s="526" t="s">
        <v>14</v>
      </c>
      <c r="C158" s="526" t="s">
        <v>24</v>
      </c>
      <c r="D158" t="s">
        <v>16</v>
      </c>
      <c r="E158" s="2">
        <v>183.6</v>
      </c>
      <c r="G158" s="2">
        <f t="shared" si="2"/>
        <v>183.59999999999994</v>
      </c>
      <c r="H158" s="19"/>
    </row>
    <row r="159" spans="1:8">
      <c r="B159" s="526"/>
      <c r="C159" s="526"/>
      <c r="D159" t="s">
        <v>17</v>
      </c>
      <c r="E159" s="2">
        <v>25</v>
      </c>
      <c r="G159" s="2">
        <f t="shared" si="2"/>
        <v>208.59999999999994</v>
      </c>
      <c r="H159" s="19"/>
    </row>
    <row r="160" spans="1:8">
      <c r="B160" s="526"/>
      <c r="C160" s="526"/>
      <c r="D160" t="s">
        <v>18</v>
      </c>
      <c r="E160" s="2">
        <v>60</v>
      </c>
      <c r="G160" s="2">
        <f t="shared" si="2"/>
        <v>268.59999999999991</v>
      </c>
      <c r="H160" s="19"/>
    </row>
    <row r="161" spans="1:8">
      <c r="B161" s="526"/>
      <c r="C161" s="526"/>
      <c r="D161" t="s">
        <v>19</v>
      </c>
      <c r="E161" s="2">
        <v>5</v>
      </c>
      <c r="G161" s="2">
        <f t="shared" si="2"/>
        <v>273.59999999999991</v>
      </c>
      <c r="H161" s="19"/>
    </row>
    <row r="162" spans="1:8">
      <c r="A162" s="7">
        <v>43220</v>
      </c>
      <c r="B162" s="526" t="s">
        <v>114</v>
      </c>
      <c r="C162" s="526" t="s">
        <v>24</v>
      </c>
      <c r="D162" t="s">
        <v>18</v>
      </c>
      <c r="F162" s="2">
        <v>60</v>
      </c>
      <c r="G162" s="2">
        <f t="shared" si="2"/>
        <v>213.59999999999991</v>
      </c>
      <c r="H162" s="19"/>
    </row>
    <row r="163" spans="1:8">
      <c r="A163" s="7">
        <v>43220</v>
      </c>
      <c r="B163" s="526" t="s">
        <v>114</v>
      </c>
      <c r="C163" s="526" t="s">
        <v>24</v>
      </c>
      <c r="D163" t="s">
        <v>19</v>
      </c>
      <c r="F163" s="2">
        <v>5</v>
      </c>
      <c r="G163" s="2">
        <f t="shared" si="2"/>
        <v>208.59999999999991</v>
      </c>
      <c r="H163" s="19"/>
    </row>
    <row r="164" spans="1:8">
      <c r="A164" s="7">
        <v>43251</v>
      </c>
      <c r="B164" s="526" t="s">
        <v>114</v>
      </c>
      <c r="C164" s="526" t="s">
        <v>24</v>
      </c>
      <c r="D164" t="s">
        <v>16</v>
      </c>
      <c r="F164" s="2">
        <v>80</v>
      </c>
      <c r="G164" s="2">
        <f t="shared" si="2"/>
        <v>128.59999999999991</v>
      </c>
      <c r="H164" s="19"/>
    </row>
    <row r="165" spans="1:8">
      <c r="A165" s="7">
        <v>43281</v>
      </c>
      <c r="B165" s="526" t="s">
        <v>114</v>
      </c>
      <c r="C165" s="526" t="s">
        <v>24</v>
      </c>
      <c r="D165" t="s">
        <v>16</v>
      </c>
      <c r="F165" s="2">
        <v>100</v>
      </c>
      <c r="G165" s="2">
        <f t="shared" si="2"/>
        <v>28.599999999999909</v>
      </c>
      <c r="H165" s="19"/>
    </row>
    <row r="166" spans="1:8">
      <c r="A166" s="7">
        <v>43292</v>
      </c>
      <c r="B166" s="526">
        <v>15689</v>
      </c>
      <c r="C166" s="526" t="s">
        <v>24</v>
      </c>
      <c r="D166" t="s">
        <v>16</v>
      </c>
      <c r="F166" s="2">
        <v>3.6</v>
      </c>
      <c r="G166" s="2">
        <f t="shared" si="2"/>
        <v>24.999999999999908</v>
      </c>
      <c r="H166" s="19"/>
    </row>
    <row r="167" spans="1:8">
      <c r="A167" s="7">
        <v>43292</v>
      </c>
      <c r="B167" s="526">
        <v>15689</v>
      </c>
      <c r="C167" s="526" t="s">
        <v>24</v>
      </c>
      <c r="D167" t="s">
        <v>17</v>
      </c>
      <c r="F167" s="2">
        <v>25</v>
      </c>
      <c r="G167" s="2">
        <f t="shared" si="2"/>
        <v>-9.2370555648813024E-14</v>
      </c>
      <c r="H167" s="19"/>
    </row>
    <row r="168" spans="1:8">
      <c r="A168" s="7">
        <v>43251</v>
      </c>
      <c r="B168" s="526" t="s">
        <v>14</v>
      </c>
      <c r="C168" s="526" t="s">
        <v>25</v>
      </c>
      <c r="D168" t="s">
        <v>16</v>
      </c>
      <c r="E168" s="2">
        <v>169.7</v>
      </c>
      <c r="G168" s="2">
        <f t="shared" si="2"/>
        <v>169.6999999999999</v>
      </c>
      <c r="H168" s="19"/>
    </row>
    <row r="169" spans="1:8">
      <c r="B169" s="526"/>
      <c r="C169" s="526"/>
      <c r="D169" t="s">
        <v>17</v>
      </c>
      <c r="E169" s="2">
        <v>25</v>
      </c>
      <c r="G169" s="2">
        <f t="shared" si="2"/>
        <v>194.6999999999999</v>
      </c>
      <c r="H169" s="19"/>
    </row>
    <row r="170" spans="1:8">
      <c r="B170" s="526"/>
      <c r="C170" s="526"/>
      <c r="D170" t="s">
        <v>18</v>
      </c>
      <c r="E170" s="2">
        <v>60</v>
      </c>
      <c r="G170" s="2">
        <f t="shared" si="2"/>
        <v>254.6999999999999</v>
      </c>
      <c r="H170" s="19"/>
    </row>
    <row r="171" spans="1:8">
      <c r="B171" s="526"/>
      <c r="C171" s="526"/>
      <c r="D171" t="s">
        <v>19</v>
      </c>
      <c r="E171" s="2">
        <v>5</v>
      </c>
      <c r="G171" s="2">
        <f t="shared" si="2"/>
        <v>259.69999999999993</v>
      </c>
      <c r="H171" s="19"/>
    </row>
    <row r="172" spans="1:8">
      <c r="A172" s="7">
        <v>43251</v>
      </c>
      <c r="B172" s="526" t="s">
        <v>114</v>
      </c>
      <c r="C172" s="526" t="s">
        <v>25</v>
      </c>
      <c r="D172" t="s">
        <v>18</v>
      </c>
      <c r="F172" s="2">
        <v>60</v>
      </c>
      <c r="G172" s="2">
        <f t="shared" si="2"/>
        <v>199.69999999999993</v>
      </c>
      <c r="H172" s="19"/>
    </row>
    <row r="173" spans="1:8">
      <c r="A173" s="7">
        <v>43292</v>
      </c>
      <c r="B173" s="526">
        <v>15689</v>
      </c>
      <c r="C173" s="526" t="s">
        <v>25</v>
      </c>
      <c r="D173" t="s">
        <v>19</v>
      </c>
      <c r="F173" s="2">
        <v>5</v>
      </c>
      <c r="G173" s="2">
        <f t="shared" si="2"/>
        <v>194.69999999999993</v>
      </c>
      <c r="H173" s="19"/>
    </row>
    <row r="174" spans="1:8">
      <c r="A174" s="7">
        <v>43292</v>
      </c>
      <c r="B174" s="526">
        <v>15689</v>
      </c>
      <c r="C174" s="526" t="s">
        <v>25</v>
      </c>
      <c r="D174" t="s">
        <v>16</v>
      </c>
      <c r="F174" s="2">
        <v>169.7</v>
      </c>
      <c r="G174" s="2">
        <f t="shared" si="2"/>
        <v>24.999999999999943</v>
      </c>
      <c r="H174" s="19"/>
    </row>
    <row r="175" spans="1:8">
      <c r="A175" s="7">
        <v>43292</v>
      </c>
      <c r="B175" s="526">
        <v>15689</v>
      </c>
      <c r="C175" s="526" t="s">
        <v>25</v>
      </c>
      <c r="D175" t="s">
        <v>17</v>
      </c>
      <c r="F175" s="2">
        <v>25</v>
      </c>
      <c r="G175" s="2">
        <f t="shared" si="2"/>
        <v>-5.6843418860808015E-14</v>
      </c>
      <c r="H175" s="19"/>
    </row>
    <row r="176" spans="1:8">
      <c r="A176" s="7">
        <v>43281</v>
      </c>
      <c r="B176" s="526" t="s">
        <v>14</v>
      </c>
      <c r="C176" s="526" t="s">
        <v>26</v>
      </c>
      <c r="D176" t="s">
        <v>16</v>
      </c>
      <c r="E176" s="2">
        <v>156.69999999999999</v>
      </c>
      <c r="G176" s="2">
        <f t="shared" si="2"/>
        <v>156.69999999999993</v>
      </c>
      <c r="H176" s="19"/>
    </row>
    <row r="177" spans="1:8">
      <c r="B177" s="526"/>
      <c r="C177" s="526"/>
      <c r="D177" t="s">
        <v>17</v>
      </c>
      <c r="E177" s="2">
        <v>25</v>
      </c>
      <c r="G177" s="2">
        <f t="shared" si="2"/>
        <v>181.69999999999993</v>
      </c>
      <c r="H177" s="19"/>
    </row>
    <row r="178" spans="1:8">
      <c r="B178" s="526"/>
      <c r="C178" s="526"/>
      <c r="D178" t="s">
        <v>18</v>
      </c>
      <c r="E178" s="2">
        <v>60</v>
      </c>
      <c r="G178" s="2">
        <f t="shared" si="2"/>
        <v>241.69999999999993</v>
      </c>
      <c r="H178" s="19"/>
    </row>
    <row r="179" spans="1:8">
      <c r="B179" s="526"/>
      <c r="C179" s="526"/>
      <c r="D179" t="s">
        <v>19</v>
      </c>
      <c r="E179" s="2">
        <v>5</v>
      </c>
      <c r="G179" s="2">
        <f t="shared" si="2"/>
        <v>246.69999999999993</v>
      </c>
      <c r="H179" s="19"/>
    </row>
    <row r="180" spans="1:8">
      <c r="A180" s="7">
        <v>43281</v>
      </c>
      <c r="B180" s="526" t="s">
        <v>114</v>
      </c>
      <c r="C180" s="526" t="s">
        <v>26</v>
      </c>
      <c r="D180" t="s">
        <v>18</v>
      </c>
      <c r="F180" s="2">
        <v>58</v>
      </c>
      <c r="G180" s="2">
        <f t="shared" si="2"/>
        <v>188.69999999999993</v>
      </c>
      <c r="H180" s="19"/>
    </row>
    <row r="181" spans="1:8">
      <c r="A181" s="7">
        <v>43292</v>
      </c>
      <c r="B181" s="526">
        <v>15689</v>
      </c>
      <c r="C181" s="526" t="s">
        <v>26</v>
      </c>
      <c r="D181" t="s">
        <v>18</v>
      </c>
      <c r="F181" s="2">
        <v>2</v>
      </c>
      <c r="G181" s="2">
        <f t="shared" si="2"/>
        <v>186.69999999999993</v>
      </c>
      <c r="H181" s="19"/>
    </row>
    <row r="182" spans="1:8">
      <c r="A182" s="7">
        <v>43292</v>
      </c>
      <c r="B182" s="526">
        <v>15689</v>
      </c>
      <c r="C182" s="526" t="s">
        <v>26</v>
      </c>
      <c r="D182" t="s">
        <v>19</v>
      </c>
      <c r="F182" s="2">
        <v>5</v>
      </c>
      <c r="G182" s="2">
        <f t="shared" si="2"/>
        <v>181.69999999999993</v>
      </c>
      <c r="H182" s="19"/>
    </row>
    <row r="183" spans="1:8">
      <c r="A183" s="7">
        <v>43312</v>
      </c>
      <c r="B183" s="526" t="s">
        <v>114</v>
      </c>
      <c r="C183" s="526" t="s">
        <v>26</v>
      </c>
      <c r="D183" t="s">
        <v>16</v>
      </c>
      <c r="F183" s="2">
        <v>100</v>
      </c>
      <c r="G183" s="2">
        <f t="shared" si="2"/>
        <v>81.699999999999932</v>
      </c>
      <c r="H183" s="19"/>
    </row>
    <row r="184" spans="1:8">
      <c r="A184" s="7">
        <v>43343</v>
      </c>
      <c r="B184" s="526" t="s">
        <v>114</v>
      </c>
      <c r="C184" s="526" t="s">
        <v>26</v>
      </c>
      <c r="D184" t="s">
        <v>16</v>
      </c>
      <c r="F184" s="2">
        <v>56.7</v>
      </c>
      <c r="G184" s="2">
        <f t="shared" si="2"/>
        <v>24.999999999999929</v>
      </c>
      <c r="H184" s="19"/>
    </row>
    <row r="185" spans="1:8">
      <c r="A185" s="7">
        <v>43343</v>
      </c>
      <c r="B185" s="526" t="s">
        <v>114</v>
      </c>
      <c r="C185" s="526" t="s">
        <v>26</v>
      </c>
      <c r="D185" t="s">
        <v>17</v>
      </c>
      <c r="F185" s="2">
        <v>25</v>
      </c>
      <c r="G185" s="2">
        <f t="shared" si="2"/>
        <v>-7.1054273576010019E-14</v>
      </c>
      <c r="H185" s="19"/>
    </row>
    <row r="186" spans="1:8">
      <c r="A186" s="7">
        <v>43312</v>
      </c>
      <c r="B186" s="526" t="s">
        <v>14</v>
      </c>
      <c r="C186" s="526" t="s">
        <v>27</v>
      </c>
      <c r="D186" t="s">
        <v>16</v>
      </c>
      <c r="E186" s="2">
        <v>138.19999999999999</v>
      </c>
      <c r="G186" s="2">
        <f t="shared" si="2"/>
        <v>138.19999999999993</v>
      </c>
      <c r="H186" s="19"/>
    </row>
    <row r="187" spans="1:8">
      <c r="B187" s="526"/>
      <c r="C187" s="526"/>
      <c r="D187" t="s">
        <v>17</v>
      </c>
      <c r="E187" s="2">
        <v>25</v>
      </c>
      <c r="G187" s="2">
        <f t="shared" si="2"/>
        <v>163.19999999999993</v>
      </c>
      <c r="H187" s="19"/>
    </row>
    <row r="188" spans="1:8">
      <c r="B188" s="526"/>
      <c r="C188" s="526"/>
      <c r="D188" t="s">
        <v>18</v>
      </c>
      <c r="E188" s="2">
        <v>60</v>
      </c>
      <c r="G188" s="2">
        <f t="shared" si="2"/>
        <v>223.19999999999993</v>
      </c>
      <c r="H188" s="19"/>
    </row>
    <row r="189" spans="1:8">
      <c r="B189" s="526"/>
      <c r="C189" s="526"/>
      <c r="D189" t="s">
        <v>19</v>
      </c>
      <c r="E189" s="2">
        <v>5</v>
      </c>
      <c r="G189" s="2">
        <f t="shared" si="2"/>
        <v>228.19999999999993</v>
      </c>
      <c r="H189" s="19"/>
    </row>
    <row r="190" spans="1:8">
      <c r="A190" s="7">
        <v>43312</v>
      </c>
      <c r="B190" s="526" t="s">
        <v>114</v>
      </c>
      <c r="C190" s="526" t="s">
        <v>27</v>
      </c>
      <c r="D190" t="s">
        <v>18</v>
      </c>
      <c r="F190" s="2">
        <v>60</v>
      </c>
      <c r="G190" s="2">
        <f t="shared" si="2"/>
        <v>168.19999999999993</v>
      </c>
      <c r="H190" s="19"/>
    </row>
    <row r="191" spans="1:8">
      <c r="A191" s="7">
        <v>43312</v>
      </c>
      <c r="B191" s="526" t="s">
        <v>114</v>
      </c>
      <c r="C191" s="526" t="s">
        <v>27</v>
      </c>
      <c r="D191" t="s">
        <v>19</v>
      </c>
      <c r="F191" s="2">
        <v>5</v>
      </c>
      <c r="G191" s="2">
        <f t="shared" si="2"/>
        <v>163.19999999999993</v>
      </c>
      <c r="H191" s="19"/>
    </row>
    <row r="192" spans="1:8">
      <c r="A192" s="7">
        <v>43343</v>
      </c>
      <c r="B192" s="526" t="s">
        <v>114</v>
      </c>
      <c r="C192" s="526" t="s">
        <v>27</v>
      </c>
      <c r="D192" t="s">
        <v>16</v>
      </c>
      <c r="F192" s="2">
        <v>28.3</v>
      </c>
      <c r="G192" s="2">
        <f t="shared" si="2"/>
        <v>134.89999999999992</v>
      </c>
      <c r="H192" s="19"/>
    </row>
    <row r="193" spans="1:8">
      <c r="A193" s="7">
        <v>43373</v>
      </c>
      <c r="B193" s="526" t="s">
        <v>114</v>
      </c>
      <c r="C193" s="526" t="s">
        <v>27</v>
      </c>
      <c r="D193" t="s">
        <v>16</v>
      </c>
      <c r="F193" s="2">
        <v>80</v>
      </c>
      <c r="G193" s="2">
        <f t="shared" si="2"/>
        <v>54.89999999999992</v>
      </c>
      <c r="H193" s="19"/>
    </row>
    <row r="194" spans="1:8">
      <c r="A194" s="7">
        <v>43388</v>
      </c>
      <c r="B194" s="526">
        <v>16315</v>
      </c>
      <c r="C194" s="526" t="s">
        <v>27</v>
      </c>
      <c r="D194" t="s">
        <v>16</v>
      </c>
      <c r="F194" s="2">
        <v>29.9</v>
      </c>
      <c r="G194" s="2">
        <f t="shared" si="2"/>
        <v>24.999999999999922</v>
      </c>
      <c r="H194" s="19"/>
    </row>
    <row r="195" spans="1:8">
      <c r="A195" s="7">
        <v>43389</v>
      </c>
      <c r="B195" s="526">
        <v>16316</v>
      </c>
      <c r="C195" s="526" t="s">
        <v>27</v>
      </c>
      <c r="D195" t="s">
        <v>17</v>
      </c>
      <c r="F195" s="2">
        <v>25</v>
      </c>
      <c r="G195" s="2">
        <f t="shared" si="2"/>
        <v>-7.815970093361102E-14</v>
      </c>
      <c r="H195" s="19"/>
    </row>
    <row r="196" spans="1:8">
      <c r="A196" s="7">
        <v>43343</v>
      </c>
      <c r="B196" s="526" t="s">
        <v>14</v>
      </c>
      <c r="C196" s="526" t="s">
        <v>28</v>
      </c>
      <c r="D196" t="s">
        <v>16</v>
      </c>
      <c r="E196" s="2">
        <v>137.1</v>
      </c>
      <c r="G196" s="2">
        <f t="shared" si="2"/>
        <v>137.09999999999991</v>
      </c>
      <c r="H196" s="19"/>
    </row>
    <row r="197" spans="1:8">
      <c r="B197" s="526"/>
      <c r="C197" s="526"/>
      <c r="D197" t="s">
        <v>17</v>
      </c>
      <c r="E197" s="2">
        <v>25</v>
      </c>
      <c r="G197" s="2">
        <f t="shared" si="2"/>
        <v>162.09999999999991</v>
      </c>
      <c r="H197" s="19"/>
    </row>
    <row r="198" spans="1:8">
      <c r="B198" s="526"/>
      <c r="C198" s="526"/>
      <c r="D198" t="s">
        <v>18</v>
      </c>
      <c r="E198" s="2">
        <v>60</v>
      </c>
      <c r="G198" s="2">
        <f t="shared" si="2"/>
        <v>222.09999999999991</v>
      </c>
      <c r="H198" s="19"/>
    </row>
    <row r="199" spans="1:8">
      <c r="B199" s="526"/>
      <c r="C199" s="526"/>
      <c r="D199" t="s">
        <v>19</v>
      </c>
      <c r="E199" s="2">
        <v>5</v>
      </c>
      <c r="G199" s="2">
        <f t="shared" si="2"/>
        <v>227.09999999999991</v>
      </c>
      <c r="H199" s="19"/>
    </row>
    <row r="200" spans="1:8">
      <c r="B200" s="526"/>
      <c r="C200" s="526"/>
      <c r="D200" t="s">
        <v>35</v>
      </c>
      <c r="E200" s="2">
        <v>25</v>
      </c>
      <c r="G200" s="2">
        <f t="shared" si="2"/>
        <v>252.09999999999991</v>
      </c>
      <c r="H200" s="23"/>
    </row>
    <row r="201" spans="1:8">
      <c r="A201" s="7">
        <v>43343</v>
      </c>
      <c r="B201" s="526" t="s">
        <v>114</v>
      </c>
      <c r="C201" s="526" t="s">
        <v>28</v>
      </c>
      <c r="D201" t="s">
        <v>18</v>
      </c>
      <c r="F201" s="2">
        <v>60</v>
      </c>
      <c r="G201" s="2">
        <f t="shared" si="2"/>
        <v>192.09999999999991</v>
      </c>
      <c r="H201" s="19"/>
    </row>
    <row r="202" spans="1:8">
      <c r="A202" s="7">
        <v>43343</v>
      </c>
      <c r="B202" s="526" t="s">
        <v>114</v>
      </c>
      <c r="C202" s="526" t="s">
        <v>28</v>
      </c>
      <c r="D202" t="s">
        <v>19</v>
      </c>
      <c r="F202" s="2">
        <v>5</v>
      </c>
      <c r="G202" s="2">
        <f t="shared" si="2"/>
        <v>187.09999999999991</v>
      </c>
      <c r="H202" s="19"/>
    </row>
    <row r="203" spans="1:8">
      <c r="A203" s="7">
        <v>43389</v>
      </c>
      <c r="B203" s="526">
        <v>16316</v>
      </c>
      <c r="C203" s="526" t="s">
        <v>28</v>
      </c>
      <c r="D203" t="s">
        <v>16</v>
      </c>
      <c r="F203" s="2">
        <v>45.1</v>
      </c>
      <c r="G203" s="2">
        <f t="shared" si="2"/>
        <v>141.99999999999991</v>
      </c>
      <c r="H203" s="19"/>
    </row>
    <row r="204" spans="1:8">
      <c r="A204" s="7">
        <v>43397</v>
      </c>
      <c r="B204" s="526">
        <v>16450</v>
      </c>
      <c r="C204" s="526" t="s">
        <v>28</v>
      </c>
      <c r="D204" t="s">
        <v>16</v>
      </c>
      <c r="F204" s="2">
        <v>92</v>
      </c>
      <c r="G204" s="2">
        <f t="shared" si="2"/>
        <v>49.999999999999915</v>
      </c>
      <c r="H204" s="19"/>
    </row>
    <row r="205" spans="1:8">
      <c r="A205" s="7">
        <v>43397</v>
      </c>
      <c r="B205" s="526">
        <v>16450</v>
      </c>
      <c r="C205" s="526" t="s">
        <v>28</v>
      </c>
      <c r="D205" t="s">
        <v>17</v>
      </c>
      <c r="F205" s="2">
        <v>25</v>
      </c>
      <c r="G205" s="2">
        <f t="shared" si="2"/>
        <v>24.999999999999915</v>
      </c>
      <c r="H205" s="19"/>
    </row>
    <row r="206" spans="1:8">
      <c r="A206" s="7">
        <v>43397</v>
      </c>
      <c r="B206" s="526">
        <v>9036</v>
      </c>
      <c r="C206" s="526" t="s">
        <v>28</v>
      </c>
      <c r="D206" t="s">
        <v>35</v>
      </c>
      <c r="F206" s="2">
        <v>25</v>
      </c>
      <c r="G206" s="2">
        <f t="shared" si="2"/>
        <v>-8.5265128291212022E-14</v>
      </c>
      <c r="H206" s="19"/>
    </row>
    <row r="207" spans="1:8">
      <c r="A207" s="7">
        <v>43373</v>
      </c>
      <c r="B207" s="526" t="s">
        <v>14</v>
      </c>
      <c r="C207" s="526" t="s">
        <v>29</v>
      </c>
      <c r="D207" t="s">
        <v>16</v>
      </c>
      <c r="E207" s="2">
        <v>140.6</v>
      </c>
      <c r="G207" s="2">
        <f t="shared" si="2"/>
        <v>140.59999999999991</v>
      </c>
      <c r="H207" s="19"/>
    </row>
    <row r="208" spans="1:8">
      <c r="B208" s="526"/>
      <c r="C208" s="526"/>
      <c r="D208" t="s">
        <v>17</v>
      </c>
      <c r="E208" s="2">
        <v>25</v>
      </c>
      <c r="G208" s="2">
        <f t="shared" si="2"/>
        <v>165.59999999999991</v>
      </c>
      <c r="H208" s="19"/>
    </row>
    <row r="209" spans="1:8">
      <c r="B209" s="526"/>
      <c r="C209" s="526"/>
      <c r="D209" t="s">
        <v>18</v>
      </c>
      <c r="E209" s="2">
        <v>60</v>
      </c>
      <c r="G209" s="2">
        <f t="shared" si="2"/>
        <v>225.59999999999991</v>
      </c>
      <c r="H209" s="19"/>
    </row>
    <row r="210" spans="1:8">
      <c r="B210" s="526"/>
      <c r="C210" s="526"/>
      <c r="D210" t="s">
        <v>19</v>
      </c>
      <c r="E210" s="2">
        <v>5</v>
      </c>
      <c r="G210" s="2">
        <f t="shared" si="2"/>
        <v>230.59999999999991</v>
      </c>
      <c r="H210" s="19"/>
    </row>
    <row r="211" spans="1:8">
      <c r="A211" s="7">
        <v>43373</v>
      </c>
      <c r="B211" s="526" t="s">
        <v>114</v>
      </c>
      <c r="C211" s="526" t="s">
        <v>29</v>
      </c>
      <c r="D211" t="s">
        <v>18</v>
      </c>
      <c r="F211" s="2">
        <v>46</v>
      </c>
      <c r="G211" s="2">
        <f t="shared" si="2"/>
        <v>184.59999999999991</v>
      </c>
      <c r="H211" s="19"/>
    </row>
    <row r="212" spans="1:8">
      <c r="A212" s="7">
        <v>43397</v>
      </c>
      <c r="B212" s="526">
        <v>16450</v>
      </c>
      <c r="C212" s="526" t="s">
        <v>29</v>
      </c>
      <c r="D212" t="s">
        <v>18</v>
      </c>
      <c r="F212" s="2">
        <v>14</v>
      </c>
      <c r="G212" s="2">
        <f t="shared" si="2"/>
        <v>170.59999999999991</v>
      </c>
      <c r="H212" s="19"/>
    </row>
    <row r="213" spans="1:8">
      <c r="A213" s="7">
        <v>43397</v>
      </c>
      <c r="B213" s="526">
        <v>16450</v>
      </c>
      <c r="C213" s="526" t="s">
        <v>29</v>
      </c>
      <c r="D213" t="s">
        <v>19</v>
      </c>
      <c r="F213" s="2">
        <v>5</v>
      </c>
      <c r="G213" s="2">
        <f t="shared" ref="G213:G276" si="3">+G212+E213-F213</f>
        <v>165.59999999999991</v>
      </c>
      <c r="H213" s="19"/>
    </row>
    <row r="214" spans="1:8">
      <c r="A214" s="7">
        <v>43404</v>
      </c>
      <c r="B214" s="526" t="s">
        <v>114</v>
      </c>
      <c r="C214" s="526" t="s">
        <v>29</v>
      </c>
      <c r="D214" t="s">
        <v>16</v>
      </c>
      <c r="F214" s="2">
        <v>75</v>
      </c>
      <c r="G214" s="2">
        <f t="shared" si="3"/>
        <v>90.599999999999909</v>
      </c>
      <c r="H214" s="19"/>
    </row>
    <row r="215" spans="1:8">
      <c r="A215" s="7">
        <v>43434</v>
      </c>
      <c r="B215" s="526" t="s">
        <v>114</v>
      </c>
      <c r="C215" s="526" t="s">
        <v>29</v>
      </c>
      <c r="D215" t="s">
        <v>16</v>
      </c>
      <c r="F215" s="2">
        <v>65.599999999999994</v>
      </c>
      <c r="G215" s="2">
        <f t="shared" si="3"/>
        <v>24.999999999999915</v>
      </c>
      <c r="H215" s="19"/>
    </row>
    <row r="216" spans="1:8">
      <c r="A216" s="7">
        <v>43434</v>
      </c>
      <c r="B216" s="526" t="s">
        <v>114</v>
      </c>
      <c r="C216" s="526" t="s">
        <v>29</v>
      </c>
      <c r="D216" t="s">
        <v>17</v>
      </c>
      <c r="F216" s="2">
        <v>9.4</v>
      </c>
      <c r="G216" s="2">
        <f t="shared" si="3"/>
        <v>15.599999999999914</v>
      </c>
      <c r="H216" s="19"/>
    </row>
    <row r="217" spans="1:8">
      <c r="A217" s="7">
        <v>43465</v>
      </c>
      <c r="B217" s="526" t="s">
        <v>114</v>
      </c>
      <c r="C217" s="526" t="s">
        <v>29</v>
      </c>
      <c r="D217" t="s">
        <v>17</v>
      </c>
      <c r="F217" s="2">
        <v>15.6</v>
      </c>
      <c r="G217" s="2">
        <f t="shared" si="3"/>
        <v>-8.5265128291212022E-14</v>
      </c>
      <c r="H217" s="19"/>
    </row>
    <row r="218" spans="1:8">
      <c r="A218" s="7">
        <v>43404</v>
      </c>
      <c r="B218" s="526" t="s">
        <v>14</v>
      </c>
      <c r="C218" s="526" t="s">
        <v>30</v>
      </c>
      <c r="D218" t="s">
        <v>16</v>
      </c>
      <c r="E218" s="2">
        <v>141.6</v>
      </c>
      <c r="G218" s="2">
        <f t="shared" si="3"/>
        <v>141.59999999999991</v>
      </c>
      <c r="H218" s="19"/>
    </row>
    <row r="219" spans="1:8">
      <c r="B219" s="526"/>
      <c r="C219" s="526"/>
      <c r="D219" t="s">
        <v>17</v>
      </c>
      <c r="E219" s="2">
        <v>31</v>
      </c>
      <c r="G219" s="2">
        <f t="shared" si="3"/>
        <v>172.59999999999991</v>
      </c>
      <c r="H219" s="19"/>
    </row>
    <row r="220" spans="1:8">
      <c r="B220" s="526"/>
      <c r="C220" s="526"/>
      <c r="D220" t="s">
        <v>18</v>
      </c>
      <c r="E220" s="2">
        <v>60</v>
      </c>
      <c r="G220" s="2">
        <f t="shared" si="3"/>
        <v>232.59999999999991</v>
      </c>
      <c r="H220" s="19"/>
    </row>
    <row r="221" spans="1:8">
      <c r="B221" s="526"/>
      <c r="C221" s="526"/>
      <c r="D221" t="s">
        <v>19</v>
      </c>
      <c r="E221" s="2">
        <v>5</v>
      </c>
      <c r="G221" s="2">
        <f t="shared" si="3"/>
        <v>237.59999999999991</v>
      </c>
      <c r="H221" s="19"/>
    </row>
    <row r="222" spans="1:8">
      <c r="A222" s="7">
        <v>43404</v>
      </c>
      <c r="B222" s="526" t="s">
        <v>114</v>
      </c>
      <c r="C222" s="526" t="s">
        <v>30</v>
      </c>
      <c r="D222" t="s">
        <v>18</v>
      </c>
      <c r="F222" s="2">
        <v>60</v>
      </c>
      <c r="G222" s="2">
        <f t="shared" si="3"/>
        <v>177.59999999999991</v>
      </c>
      <c r="H222" s="19"/>
    </row>
    <row r="223" spans="1:8">
      <c r="A223" s="7">
        <v>43404</v>
      </c>
      <c r="B223" s="526" t="s">
        <v>114</v>
      </c>
      <c r="C223" s="526" t="s">
        <v>30</v>
      </c>
      <c r="D223" t="s">
        <v>19</v>
      </c>
      <c r="F223" s="2">
        <v>5</v>
      </c>
      <c r="G223" s="2">
        <f t="shared" si="3"/>
        <v>172.59999999999991</v>
      </c>
      <c r="H223" s="19"/>
    </row>
    <row r="224" spans="1:8">
      <c r="A224" s="7">
        <v>43465</v>
      </c>
      <c r="B224" s="526" t="s">
        <v>114</v>
      </c>
      <c r="C224" s="526" t="s">
        <v>30</v>
      </c>
      <c r="D224" t="s">
        <v>16</v>
      </c>
      <c r="F224" s="2">
        <v>79.400000000000006</v>
      </c>
      <c r="G224" s="2">
        <f t="shared" si="3"/>
        <v>93.199999999999903</v>
      </c>
      <c r="H224" s="19"/>
    </row>
    <row r="225" spans="1:8">
      <c r="A225" s="7">
        <v>43482</v>
      </c>
      <c r="B225" s="526">
        <v>16963</v>
      </c>
      <c r="C225" s="526" t="s">
        <v>30</v>
      </c>
      <c r="D225" t="s">
        <v>16</v>
      </c>
      <c r="F225" s="2">
        <v>62.2</v>
      </c>
      <c r="G225" s="2">
        <f t="shared" si="3"/>
        <v>30.999999999999901</v>
      </c>
      <c r="H225" s="19"/>
    </row>
    <row r="226" spans="1:8">
      <c r="A226" s="7">
        <v>43482</v>
      </c>
      <c r="B226" s="526">
        <v>16963</v>
      </c>
      <c r="C226" s="526" t="s">
        <v>30</v>
      </c>
      <c r="D226" t="s">
        <v>17</v>
      </c>
      <c r="F226" s="2">
        <v>31</v>
      </c>
      <c r="G226" s="2">
        <f t="shared" si="3"/>
        <v>-9.9475983006414026E-14</v>
      </c>
      <c r="H226" s="19"/>
    </row>
    <row r="227" spans="1:8">
      <c r="A227" s="7">
        <v>43434</v>
      </c>
      <c r="B227" s="526" t="s">
        <v>14</v>
      </c>
      <c r="C227" s="526" t="s">
        <v>33</v>
      </c>
      <c r="D227" t="s">
        <v>16</v>
      </c>
      <c r="E227" s="2">
        <v>145.4</v>
      </c>
      <c r="G227" s="2">
        <f t="shared" si="3"/>
        <v>145.39999999999992</v>
      </c>
      <c r="H227" s="19"/>
    </row>
    <row r="228" spans="1:8">
      <c r="B228" s="526"/>
      <c r="C228" s="526"/>
      <c r="D228" t="s">
        <v>17</v>
      </c>
      <c r="E228" s="2">
        <v>31</v>
      </c>
      <c r="G228" s="2">
        <f t="shared" si="3"/>
        <v>176.39999999999992</v>
      </c>
      <c r="H228" s="19"/>
    </row>
    <row r="229" spans="1:8">
      <c r="B229" s="526"/>
      <c r="C229" s="526"/>
      <c r="D229" t="s">
        <v>18</v>
      </c>
      <c r="E229" s="2">
        <v>60</v>
      </c>
      <c r="G229" s="2">
        <f t="shared" si="3"/>
        <v>236.39999999999992</v>
      </c>
      <c r="H229" s="19"/>
    </row>
    <row r="230" spans="1:8">
      <c r="B230" s="526"/>
      <c r="C230" s="526"/>
      <c r="D230" t="s">
        <v>19</v>
      </c>
      <c r="E230" s="2">
        <v>5</v>
      </c>
      <c r="G230" s="2">
        <f t="shared" si="3"/>
        <v>241.39999999999992</v>
      </c>
      <c r="H230" s="19"/>
    </row>
    <row r="231" spans="1:8">
      <c r="A231" s="7">
        <v>43434</v>
      </c>
      <c r="B231" s="526" t="s">
        <v>114</v>
      </c>
      <c r="C231" s="526" t="s">
        <v>33</v>
      </c>
      <c r="D231" t="s">
        <v>18</v>
      </c>
      <c r="F231" s="2">
        <v>60</v>
      </c>
      <c r="G231" s="2">
        <f t="shared" si="3"/>
        <v>181.39999999999992</v>
      </c>
      <c r="H231" s="19"/>
    </row>
    <row r="232" spans="1:8">
      <c r="A232" s="7">
        <v>43434</v>
      </c>
      <c r="B232" s="526" t="s">
        <v>114</v>
      </c>
      <c r="C232" s="526" t="s">
        <v>33</v>
      </c>
      <c r="D232" t="s">
        <v>19</v>
      </c>
      <c r="F232" s="2">
        <v>5</v>
      </c>
      <c r="G232" s="2">
        <f t="shared" si="3"/>
        <v>176.39999999999992</v>
      </c>
      <c r="H232" s="19"/>
    </row>
    <row r="233" spans="1:8">
      <c r="A233" s="7">
        <v>43482</v>
      </c>
      <c r="B233" s="526">
        <v>16963</v>
      </c>
      <c r="C233" s="526" t="s">
        <v>33</v>
      </c>
      <c r="D233" t="s">
        <v>16</v>
      </c>
      <c r="F233" s="2">
        <v>106.8</v>
      </c>
      <c r="G233" s="2">
        <f t="shared" si="3"/>
        <v>69.599999999999923</v>
      </c>
      <c r="H233" s="36"/>
    </row>
    <row r="234" spans="1:8">
      <c r="A234" s="7">
        <v>43496</v>
      </c>
      <c r="B234" s="526" t="s">
        <v>114</v>
      </c>
      <c r="C234" s="526" t="s">
        <v>33</v>
      </c>
      <c r="D234" t="s">
        <v>16</v>
      </c>
      <c r="F234" s="2">
        <v>38.6</v>
      </c>
      <c r="G234" s="2">
        <f t="shared" si="3"/>
        <v>30.999999999999922</v>
      </c>
      <c r="H234" s="36"/>
    </row>
    <row r="235" spans="1:8">
      <c r="A235" s="7">
        <v>43496</v>
      </c>
      <c r="B235" s="526" t="s">
        <v>114</v>
      </c>
      <c r="C235" s="526" t="s">
        <v>33</v>
      </c>
      <c r="D235" t="s">
        <v>17</v>
      </c>
      <c r="F235" s="2">
        <v>31</v>
      </c>
      <c r="G235" s="2">
        <f t="shared" si="3"/>
        <v>-7.815970093361102E-14</v>
      </c>
      <c r="H235" s="36"/>
    </row>
    <row r="236" spans="1:8">
      <c r="A236" s="7">
        <v>43465</v>
      </c>
      <c r="B236" s="526" t="s">
        <v>14</v>
      </c>
      <c r="C236" s="526" t="s">
        <v>34</v>
      </c>
      <c r="D236" t="s">
        <v>16</v>
      </c>
      <c r="E236" s="2">
        <v>155.4</v>
      </c>
      <c r="G236" s="2">
        <f t="shared" si="3"/>
        <v>155.39999999999992</v>
      </c>
      <c r="H236" s="19"/>
    </row>
    <row r="237" spans="1:8">
      <c r="B237" s="526"/>
      <c r="C237" s="526"/>
      <c r="D237" t="s">
        <v>17</v>
      </c>
      <c r="E237" s="2">
        <v>31</v>
      </c>
      <c r="G237" s="2">
        <f t="shared" si="3"/>
        <v>186.39999999999992</v>
      </c>
      <c r="H237" s="19"/>
    </row>
    <row r="238" spans="1:8">
      <c r="B238" s="526"/>
      <c r="C238" s="526"/>
      <c r="D238" t="s">
        <v>18</v>
      </c>
      <c r="E238" s="2">
        <v>60</v>
      </c>
      <c r="G238" s="2">
        <f t="shared" si="3"/>
        <v>246.39999999999992</v>
      </c>
      <c r="H238" s="19"/>
    </row>
    <row r="239" spans="1:8">
      <c r="B239" s="526"/>
      <c r="C239" s="526"/>
      <c r="D239" t="s">
        <v>19</v>
      </c>
      <c r="E239" s="2">
        <v>5</v>
      </c>
      <c r="G239" s="2">
        <f t="shared" si="3"/>
        <v>251.39999999999992</v>
      </c>
      <c r="H239" s="19"/>
    </row>
    <row r="240" spans="1:8">
      <c r="A240" s="7">
        <v>43465</v>
      </c>
      <c r="B240" s="526" t="s">
        <v>114</v>
      </c>
      <c r="C240" s="526" t="s">
        <v>34</v>
      </c>
      <c r="D240" t="s">
        <v>18</v>
      </c>
      <c r="F240" s="2">
        <v>60</v>
      </c>
      <c r="G240" s="2">
        <f t="shared" si="3"/>
        <v>191.39999999999992</v>
      </c>
      <c r="H240" s="19"/>
    </row>
    <row r="241" spans="1:8">
      <c r="A241" s="7">
        <v>43465</v>
      </c>
      <c r="B241" s="526" t="s">
        <v>114</v>
      </c>
      <c r="C241" s="526" t="s">
        <v>34</v>
      </c>
      <c r="D241" t="s">
        <v>19</v>
      </c>
      <c r="F241" s="2">
        <v>5</v>
      </c>
      <c r="G241" s="2">
        <f t="shared" si="3"/>
        <v>186.39999999999992</v>
      </c>
      <c r="H241" s="19"/>
    </row>
    <row r="242" spans="1:8">
      <c r="A242" s="7">
        <v>43496</v>
      </c>
      <c r="B242" s="526" t="s">
        <v>114</v>
      </c>
      <c r="C242" s="526" t="s">
        <v>34</v>
      </c>
      <c r="D242" t="s">
        <v>16</v>
      </c>
      <c r="F242" s="2">
        <v>40.4</v>
      </c>
      <c r="G242" s="2">
        <f t="shared" si="3"/>
        <v>145.99999999999991</v>
      </c>
      <c r="H242" s="36"/>
    </row>
    <row r="243" spans="1:8">
      <c r="A243" s="7">
        <v>43524</v>
      </c>
      <c r="B243" s="526" t="s">
        <v>114</v>
      </c>
      <c r="C243" s="526" t="s">
        <v>34</v>
      </c>
      <c r="D243" t="s">
        <v>16</v>
      </c>
      <c r="F243" s="2">
        <v>100</v>
      </c>
      <c r="G243" s="2">
        <f t="shared" si="3"/>
        <v>45.999999999999915</v>
      </c>
      <c r="H243" s="36"/>
    </row>
    <row r="244" spans="1:8">
      <c r="A244" s="7">
        <v>43531</v>
      </c>
      <c r="B244" s="526">
        <v>17318</v>
      </c>
      <c r="C244" s="526" t="s">
        <v>34</v>
      </c>
      <c r="D244" t="s">
        <v>16</v>
      </c>
      <c r="F244" s="2">
        <v>15</v>
      </c>
      <c r="G244" s="2">
        <f t="shared" si="3"/>
        <v>30.999999999999915</v>
      </c>
      <c r="H244" s="36"/>
    </row>
    <row r="245" spans="1:8">
      <c r="A245" s="7">
        <v>43531</v>
      </c>
      <c r="B245" s="526">
        <v>17318</v>
      </c>
      <c r="C245" s="526" t="s">
        <v>34</v>
      </c>
      <c r="D245" t="s">
        <v>17</v>
      </c>
      <c r="F245" s="2">
        <v>31</v>
      </c>
      <c r="G245" s="2">
        <f t="shared" si="3"/>
        <v>-8.5265128291212022E-14</v>
      </c>
      <c r="H245" s="36"/>
    </row>
    <row r="246" spans="1:8">
      <c r="A246" s="7">
        <v>43496</v>
      </c>
      <c r="B246" s="526" t="s">
        <v>14</v>
      </c>
      <c r="C246" s="526" t="s">
        <v>15</v>
      </c>
      <c r="D246" t="s">
        <v>16</v>
      </c>
      <c r="E246" s="2">
        <v>167.9</v>
      </c>
      <c r="G246" s="2">
        <f t="shared" si="3"/>
        <v>167.89999999999992</v>
      </c>
      <c r="H246" s="19"/>
    </row>
    <row r="247" spans="1:8">
      <c r="B247" s="526"/>
      <c r="C247" s="526"/>
      <c r="D247" t="s">
        <v>17</v>
      </c>
      <c r="E247" s="2">
        <v>31</v>
      </c>
      <c r="G247" s="2">
        <f t="shared" si="3"/>
        <v>198.89999999999992</v>
      </c>
      <c r="H247" s="19"/>
    </row>
    <row r="248" spans="1:8">
      <c r="B248" s="526"/>
      <c r="C248" s="526"/>
      <c r="D248" t="s">
        <v>18</v>
      </c>
      <c r="E248" s="2">
        <v>60</v>
      </c>
      <c r="G248" s="2">
        <f t="shared" si="3"/>
        <v>258.89999999999992</v>
      </c>
      <c r="H248" s="19"/>
    </row>
    <row r="249" spans="1:8">
      <c r="B249" s="526"/>
      <c r="C249" s="526"/>
      <c r="D249" t="s">
        <v>19</v>
      </c>
      <c r="E249" s="2">
        <v>5</v>
      </c>
      <c r="G249" s="2">
        <f t="shared" si="3"/>
        <v>263.89999999999992</v>
      </c>
      <c r="H249" s="19"/>
    </row>
    <row r="250" spans="1:8">
      <c r="A250" s="7">
        <v>43496</v>
      </c>
      <c r="B250" s="526" t="s">
        <v>114</v>
      </c>
      <c r="C250" s="526" t="s">
        <v>15</v>
      </c>
      <c r="D250" t="s">
        <v>18</v>
      </c>
      <c r="F250" s="2">
        <v>60</v>
      </c>
      <c r="G250" s="2">
        <f t="shared" si="3"/>
        <v>203.89999999999992</v>
      </c>
      <c r="H250" s="19"/>
    </row>
    <row r="251" spans="1:8">
      <c r="A251" s="7">
        <v>43496</v>
      </c>
      <c r="B251" s="526" t="s">
        <v>114</v>
      </c>
      <c r="C251" s="526" t="s">
        <v>15</v>
      </c>
      <c r="D251" t="s">
        <v>19</v>
      </c>
      <c r="F251" s="2">
        <v>5</v>
      </c>
      <c r="G251" s="2">
        <f t="shared" si="3"/>
        <v>198.89999999999992</v>
      </c>
      <c r="H251" s="19"/>
    </row>
    <row r="252" spans="1:8">
      <c r="A252" s="7">
        <v>43531</v>
      </c>
      <c r="B252" s="526">
        <v>17318</v>
      </c>
      <c r="C252" s="526" t="s">
        <v>15</v>
      </c>
      <c r="D252" t="s">
        <v>16</v>
      </c>
      <c r="F252" s="2">
        <v>167.9</v>
      </c>
      <c r="G252" s="2">
        <f t="shared" si="3"/>
        <v>30.999999999999915</v>
      </c>
      <c r="H252" s="19"/>
    </row>
    <row r="253" spans="1:8">
      <c r="A253" s="7">
        <v>43531</v>
      </c>
      <c r="B253" s="526">
        <v>17318</v>
      </c>
      <c r="C253" s="526" t="s">
        <v>15</v>
      </c>
      <c r="D253" t="s">
        <v>17</v>
      </c>
      <c r="F253" s="2">
        <v>31</v>
      </c>
      <c r="G253" s="2">
        <f t="shared" si="3"/>
        <v>-8.5265128291212022E-14</v>
      </c>
      <c r="H253" s="19"/>
    </row>
    <row r="254" spans="1:8">
      <c r="A254" s="7">
        <v>43524</v>
      </c>
      <c r="B254" s="526" t="s">
        <v>14</v>
      </c>
      <c r="C254" s="526" t="s">
        <v>20</v>
      </c>
      <c r="D254" t="s">
        <v>16</v>
      </c>
      <c r="E254" s="2">
        <v>177.5</v>
      </c>
      <c r="G254" s="2">
        <f t="shared" si="3"/>
        <v>177.49999999999991</v>
      </c>
      <c r="H254" s="23"/>
    </row>
    <row r="255" spans="1:8">
      <c r="B255" s="526"/>
      <c r="C255" s="526"/>
      <c r="D255" t="s">
        <v>17</v>
      </c>
      <c r="E255" s="2">
        <v>37.9</v>
      </c>
      <c r="G255" s="2">
        <f t="shared" si="3"/>
        <v>215.39999999999992</v>
      </c>
      <c r="H255" s="19"/>
    </row>
    <row r="256" spans="1:8">
      <c r="B256" s="526"/>
      <c r="C256" s="526"/>
      <c r="D256" t="s">
        <v>18</v>
      </c>
      <c r="E256" s="2">
        <v>56</v>
      </c>
      <c r="G256" s="2">
        <f t="shared" si="3"/>
        <v>271.39999999999992</v>
      </c>
      <c r="H256" s="19"/>
    </row>
    <row r="257" spans="1:9">
      <c r="B257" s="526"/>
      <c r="C257" s="526"/>
      <c r="D257" t="s">
        <v>19</v>
      </c>
      <c r="E257" s="2">
        <v>5</v>
      </c>
      <c r="G257" s="2">
        <f t="shared" si="3"/>
        <v>276.39999999999992</v>
      </c>
      <c r="H257" s="19"/>
    </row>
    <row r="258" spans="1:9">
      <c r="A258" s="7">
        <v>43524</v>
      </c>
      <c r="B258" s="526" t="s">
        <v>114</v>
      </c>
      <c r="C258" s="526" t="s">
        <v>20</v>
      </c>
      <c r="D258" t="s">
        <v>18</v>
      </c>
      <c r="F258" s="2">
        <v>56</v>
      </c>
      <c r="G258" s="2">
        <f t="shared" si="3"/>
        <v>220.39999999999992</v>
      </c>
      <c r="H258" s="19"/>
    </row>
    <row r="259" spans="1:9">
      <c r="A259" s="7">
        <v>43524</v>
      </c>
      <c r="B259" s="526" t="s">
        <v>114</v>
      </c>
      <c r="C259" s="526" t="s">
        <v>20</v>
      </c>
      <c r="D259" t="s">
        <v>19</v>
      </c>
      <c r="F259" s="2">
        <v>5</v>
      </c>
      <c r="G259" s="2">
        <f t="shared" si="3"/>
        <v>215.39999999999992</v>
      </c>
      <c r="H259" s="19"/>
    </row>
    <row r="260" spans="1:9">
      <c r="A260" s="7">
        <v>43552</v>
      </c>
      <c r="B260" s="526">
        <v>17551</v>
      </c>
      <c r="C260" s="526" t="s">
        <v>20</v>
      </c>
      <c r="D260" t="s">
        <v>16</v>
      </c>
      <c r="F260" s="2">
        <v>62.5</v>
      </c>
      <c r="G260" s="2">
        <f t="shared" si="3"/>
        <v>152.89999999999992</v>
      </c>
      <c r="H260" s="19"/>
    </row>
    <row r="261" spans="1:9">
      <c r="A261" s="7">
        <v>43551</v>
      </c>
      <c r="B261" s="526" t="s">
        <v>114</v>
      </c>
      <c r="C261" s="526" t="s">
        <v>20</v>
      </c>
      <c r="D261" t="s">
        <v>16</v>
      </c>
      <c r="F261" s="2">
        <v>115</v>
      </c>
      <c r="G261" s="2">
        <f t="shared" si="3"/>
        <v>37.89999999999992</v>
      </c>
      <c r="H261" s="19"/>
    </row>
    <row r="262" spans="1:9">
      <c r="A262" s="7">
        <v>43585</v>
      </c>
      <c r="B262" s="526" t="s">
        <v>114</v>
      </c>
      <c r="C262" s="526" t="s">
        <v>20</v>
      </c>
      <c r="D262" t="s">
        <v>17</v>
      </c>
      <c r="F262" s="2">
        <v>37.9</v>
      </c>
      <c r="G262" s="2">
        <f t="shared" si="3"/>
        <v>-7.815970093361102E-14</v>
      </c>
      <c r="H262" s="19"/>
    </row>
    <row r="263" spans="1:9">
      <c r="A263" s="7">
        <v>43555</v>
      </c>
      <c r="B263" s="526" t="s">
        <v>14</v>
      </c>
      <c r="C263" s="526" t="s">
        <v>23</v>
      </c>
      <c r="D263" t="s">
        <v>16</v>
      </c>
      <c r="E263" s="2">
        <v>164.9</v>
      </c>
      <c r="G263" s="2">
        <f t="shared" si="3"/>
        <v>164.89999999999992</v>
      </c>
      <c r="H263" s="19"/>
    </row>
    <row r="264" spans="1:9">
      <c r="B264" s="526"/>
      <c r="C264" s="526"/>
      <c r="D264" t="s">
        <v>17</v>
      </c>
      <c r="E264" s="2">
        <v>30.2</v>
      </c>
      <c r="G264" s="2">
        <f t="shared" si="3"/>
        <v>195.09999999999991</v>
      </c>
      <c r="H264" s="19"/>
    </row>
    <row r="265" spans="1:9">
      <c r="B265" s="526"/>
      <c r="C265" s="526"/>
      <c r="D265" t="s">
        <v>18</v>
      </c>
      <c r="E265" s="2">
        <v>60</v>
      </c>
      <c r="G265" s="2">
        <f t="shared" si="3"/>
        <v>255.09999999999991</v>
      </c>
      <c r="H265" s="19"/>
      <c r="I265" s="42"/>
    </row>
    <row r="266" spans="1:9">
      <c r="B266" s="526"/>
      <c r="C266" s="526"/>
      <c r="D266" t="s">
        <v>19</v>
      </c>
      <c r="E266" s="2">
        <v>5</v>
      </c>
      <c r="G266" s="2">
        <f t="shared" si="3"/>
        <v>260.09999999999991</v>
      </c>
      <c r="H266" s="19"/>
    </row>
    <row r="267" spans="1:9">
      <c r="A267" s="7">
        <v>43555</v>
      </c>
      <c r="B267" s="526" t="s">
        <v>114</v>
      </c>
      <c r="C267" s="526" t="s">
        <v>23</v>
      </c>
      <c r="D267" t="s">
        <v>18</v>
      </c>
      <c r="F267" s="2">
        <v>60</v>
      </c>
      <c r="G267" s="2">
        <f t="shared" si="3"/>
        <v>200.09999999999991</v>
      </c>
      <c r="H267" s="19"/>
    </row>
    <row r="268" spans="1:9">
      <c r="A268" s="7">
        <v>43555</v>
      </c>
      <c r="B268" s="526" t="s">
        <v>114</v>
      </c>
      <c r="C268" s="526" t="s">
        <v>23</v>
      </c>
      <c r="D268" t="s">
        <v>19</v>
      </c>
      <c r="F268" s="2">
        <v>5</v>
      </c>
      <c r="G268" s="2">
        <f t="shared" si="3"/>
        <v>195.09999999999991</v>
      </c>
      <c r="H268" s="19"/>
    </row>
    <row r="269" spans="1:9">
      <c r="A269" s="7">
        <v>43555</v>
      </c>
      <c r="B269" s="526" t="s">
        <v>114</v>
      </c>
      <c r="C269" s="526" t="s">
        <v>23</v>
      </c>
      <c r="D269" t="s">
        <v>16</v>
      </c>
      <c r="F269" s="2">
        <v>15</v>
      </c>
      <c r="G269" s="2">
        <f t="shared" si="3"/>
        <v>180.09999999999991</v>
      </c>
      <c r="H269" s="19"/>
    </row>
    <row r="270" spans="1:9" ht="14.25" customHeight="1">
      <c r="A270" s="7">
        <v>43585</v>
      </c>
      <c r="B270" s="526" t="s">
        <v>114</v>
      </c>
      <c r="C270" s="526" t="s">
        <v>23</v>
      </c>
      <c r="D270" t="s">
        <v>16</v>
      </c>
      <c r="F270" s="2">
        <v>52.1</v>
      </c>
      <c r="G270" s="2">
        <f t="shared" si="3"/>
        <v>127.99999999999991</v>
      </c>
      <c r="H270" s="19"/>
    </row>
    <row r="271" spans="1:9" ht="14.25" customHeight="1">
      <c r="A271" s="7">
        <v>43616</v>
      </c>
      <c r="B271" s="526" t="s">
        <v>114</v>
      </c>
      <c r="C271" s="526" t="s">
        <v>23</v>
      </c>
      <c r="D271" t="s">
        <v>16</v>
      </c>
      <c r="F271" s="2">
        <v>85</v>
      </c>
      <c r="G271" s="2">
        <f t="shared" si="3"/>
        <v>42.999999999999915</v>
      </c>
      <c r="H271" s="19"/>
    </row>
    <row r="272" spans="1:9" ht="14.25" customHeight="1">
      <c r="A272" s="7">
        <v>43646</v>
      </c>
      <c r="B272" s="526" t="s">
        <v>114</v>
      </c>
      <c r="C272" s="526" t="s">
        <v>23</v>
      </c>
      <c r="D272" t="s">
        <v>16</v>
      </c>
      <c r="F272" s="2">
        <v>12.8</v>
      </c>
      <c r="G272" s="2">
        <f t="shared" si="3"/>
        <v>30.199999999999914</v>
      </c>
      <c r="H272" s="19"/>
    </row>
    <row r="273" spans="1:8" ht="14.25" customHeight="1">
      <c r="A273" s="7">
        <v>43646</v>
      </c>
      <c r="B273" s="526" t="s">
        <v>114</v>
      </c>
      <c r="C273" s="526" t="s">
        <v>23</v>
      </c>
      <c r="D273" t="s">
        <v>17</v>
      </c>
      <c r="F273" s="2">
        <v>30.2</v>
      </c>
      <c r="G273" s="2">
        <f t="shared" si="3"/>
        <v>-8.5265128291212022E-14</v>
      </c>
      <c r="H273" s="19"/>
    </row>
    <row r="274" spans="1:8">
      <c r="A274" s="44">
        <v>43585</v>
      </c>
      <c r="B274" s="525" t="s">
        <v>14</v>
      </c>
      <c r="C274" s="525" t="s">
        <v>24</v>
      </c>
      <c r="D274" t="s">
        <v>16</v>
      </c>
      <c r="E274" s="2">
        <v>166.8</v>
      </c>
      <c r="G274" s="2">
        <f t="shared" si="3"/>
        <v>166.79999999999993</v>
      </c>
      <c r="H274" s="19"/>
    </row>
    <row r="275" spans="1:8">
      <c r="B275" s="526"/>
      <c r="C275" s="526"/>
      <c r="D275" t="s">
        <v>17</v>
      </c>
      <c r="E275" s="2">
        <v>27.5</v>
      </c>
      <c r="G275" s="2">
        <f t="shared" si="3"/>
        <v>194.29999999999993</v>
      </c>
      <c r="H275" s="19"/>
    </row>
    <row r="276" spans="1:8">
      <c r="B276" s="526"/>
      <c r="C276" s="526"/>
      <c r="D276" t="s">
        <v>18</v>
      </c>
      <c r="E276" s="2">
        <v>60</v>
      </c>
      <c r="G276" s="2">
        <f t="shared" si="3"/>
        <v>254.29999999999993</v>
      </c>
      <c r="H276" s="19"/>
    </row>
    <row r="277" spans="1:8">
      <c r="B277" s="526"/>
      <c r="C277" s="526"/>
      <c r="D277" t="s">
        <v>19</v>
      </c>
      <c r="E277" s="2">
        <v>5</v>
      </c>
      <c r="G277" s="2">
        <f t="shared" ref="G277:G340" si="4">+G276+E277-F277</f>
        <v>259.29999999999995</v>
      </c>
      <c r="H277" s="19"/>
    </row>
    <row r="278" spans="1:8">
      <c r="A278" s="7">
        <v>43585</v>
      </c>
      <c r="B278" s="526" t="s">
        <v>114</v>
      </c>
      <c r="C278" s="526" t="s">
        <v>24</v>
      </c>
      <c r="D278" t="s">
        <v>18</v>
      </c>
      <c r="F278" s="2">
        <v>60</v>
      </c>
      <c r="G278" s="2">
        <f t="shared" si="4"/>
        <v>199.29999999999995</v>
      </c>
      <c r="H278" s="19"/>
    </row>
    <row r="279" spans="1:8">
      <c r="A279" s="7">
        <v>43585</v>
      </c>
      <c r="B279" s="526" t="s">
        <v>114</v>
      </c>
      <c r="C279" s="526" t="s">
        <v>24</v>
      </c>
      <c r="D279" t="s">
        <v>19</v>
      </c>
      <c r="F279" s="2">
        <v>5</v>
      </c>
      <c r="G279" s="2">
        <f t="shared" si="4"/>
        <v>194.29999999999995</v>
      </c>
      <c r="H279" s="19"/>
    </row>
    <row r="280" spans="1:8">
      <c r="A280" s="7">
        <v>43646</v>
      </c>
      <c r="B280" s="526" t="s">
        <v>114</v>
      </c>
      <c r="C280" s="526" t="s">
        <v>24</v>
      </c>
      <c r="D280" t="s">
        <v>16</v>
      </c>
      <c r="F280" s="2">
        <v>57</v>
      </c>
      <c r="G280" s="2">
        <f t="shared" si="4"/>
        <v>137.29999999999995</v>
      </c>
      <c r="H280" s="45"/>
    </row>
    <row r="281" spans="1:8">
      <c r="A281" s="7">
        <v>43657</v>
      </c>
      <c r="B281" s="526">
        <v>18229</v>
      </c>
      <c r="C281" s="526" t="s">
        <v>24</v>
      </c>
      <c r="D281" t="s">
        <v>16</v>
      </c>
      <c r="F281" s="2">
        <v>109.8</v>
      </c>
      <c r="G281" s="2">
        <f t="shared" si="4"/>
        <v>27.499999999999957</v>
      </c>
      <c r="H281" s="45"/>
    </row>
    <row r="282" spans="1:8">
      <c r="A282" s="7">
        <v>43657</v>
      </c>
      <c r="B282" s="526">
        <v>18229</v>
      </c>
      <c r="C282" s="526" t="s">
        <v>24</v>
      </c>
      <c r="D282" t="s">
        <v>17</v>
      </c>
      <c r="F282" s="2">
        <v>27.5</v>
      </c>
      <c r="G282" s="2">
        <f t="shared" si="4"/>
        <v>-4.2632564145606011E-14</v>
      </c>
      <c r="H282" s="45"/>
    </row>
    <row r="283" spans="1:8">
      <c r="A283" s="44">
        <v>43616</v>
      </c>
      <c r="B283" s="525" t="s">
        <v>14</v>
      </c>
      <c r="C283" s="525" t="s">
        <v>25</v>
      </c>
      <c r="D283" t="s">
        <v>16</v>
      </c>
      <c r="E283" s="2">
        <v>153.69999999999999</v>
      </c>
      <c r="G283" s="2">
        <f t="shared" si="4"/>
        <v>153.69999999999993</v>
      </c>
      <c r="H283" s="19"/>
    </row>
    <row r="284" spans="1:8">
      <c r="B284" s="526"/>
      <c r="C284" s="526"/>
      <c r="D284" t="s">
        <v>17</v>
      </c>
      <c r="E284" s="2">
        <v>31.9</v>
      </c>
      <c r="G284" s="2">
        <f t="shared" si="4"/>
        <v>185.59999999999994</v>
      </c>
      <c r="H284" s="19"/>
    </row>
    <row r="285" spans="1:8">
      <c r="B285" s="526"/>
      <c r="C285" s="526"/>
      <c r="D285" t="s">
        <v>18</v>
      </c>
      <c r="E285" s="2">
        <v>60</v>
      </c>
      <c r="G285" s="2">
        <f t="shared" si="4"/>
        <v>245.59999999999994</v>
      </c>
      <c r="H285" s="19"/>
    </row>
    <row r="286" spans="1:8">
      <c r="B286" s="526"/>
      <c r="C286" s="526"/>
      <c r="D286" t="s">
        <v>19</v>
      </c>
      <c r="E286" s="2">
        <v>5</v>
      </c>
      <c r="G286" s="2">
        <f t="shared" si="4"/>
        <v>250.59999999999994</v>
      </c>
      <c r="H286" s="19"/>
    </row>
    <row r="287" spans="1:8">
      <c r="A287" s="7">
        <v>43616</v>
      </c>
      <c r="B287" s="526" t="s">
        <v>114</v>
      </c>
      <c r="C287" s="526" t="s">
        <v>25</v>
      </c>
      <c r="D287" t="s">
        <v>18</v>
      </c>
      <c r="F287" s="2">
        <v>60</v>
      </c>
      <c r="G287" s="2">
        <f t="shared" si="4"/>
        <v>190.59999999999994</v>
      </c>
      <c r="H287" s="19"/>
    </row>
    <row r="288" spans="1:8">
      <c r="A288" s="7">
        <v>43616</v>
      </c>
      <c r="B288" s="526" t="s">
        <v>114</v>
      </c>
      <c r="C288" s="526" t="s">
        <v>25</v>
      </c>
      <c r="D288" t="s">
        <v>19</v>
      </c>
      <c r="F288" s="2">
        <v>5</v>
      </c>
      <c r="G288" s="2">
        <f t="shared" si="4"/>
        <v>185.59999999999994</v>
      </c>
      <c r="H288" s="19"/>
    </row>
    <row r="289" spans="1:8">
      <c r="A289" s="7">
        <v>43657</v>
      </c>
      <c r="B289" s="526">
        <v>18229</v>
      </c>
      <c r="C289" s="526" t="s">
        <v>25</v>
      </c>
      <c r="D289" t="s">
        <v>16</v>
      </c>
      <c r="F289" s="2">
        <v>153.69999999999999</v>
      </c>
      <c r="G289" s="2">
        <f t="shared" si="4"/>
        <v>31.899999999999949</v>
      </c>
      <c r="H289" s="19"/>
    </row>
    <row r="290" spans="1:8">
      <c r="A290" s="7">
        <v>43657</v>
      </c>
      <c r="B290" s="526">
        <v>18229</v>
      </c>
      <c r="C290" s="526" t="s">
        <v>25</v>
      </c>
      <c r="D290" t="s">
        <v>17</v>
      </c>
      <c r="F290" s="2">
        <v>31.9</v>
      </c>
      <c r="G290" s="2">
        <f t="shared" si="4"/>
        <v>-4.9737991503207013E-14</v>
      </c>
      <c r="H290" s="19"/>
    </row>
    <row r="291" spans="1:8">
      <c r="A291" s="44">
        <v>43646</v>
      </c>
      <c r="B291" s="525" t="s">
        <v>14</v>
      </c>
      <c r="C291" s="525" t="s">
        <v>26</v>
      </c>
      <c r="D291" t="s">
        <v>16</v>
      </c>
      <c r="E291" s="2">
        <v>137.30000000000001</v>
      </c>
      <c r="G291" s="2">
        <f t="shared" si="4"/>
        <v>137.29999999999995</v>
      </c>
      <c r="H291" s="19"/>
    </row>
    <row r="292" spans="1:8">
      <c r="B292" s="526"/>
      <c r="C292" s="526"/>
      <c r="D292" t="s">
        <v>17</v>
      </c>
      <c r="E292" s="2">
        <v>30.5</v>
      </c>
      <c r="G292" s="2">
        <f t="shared" si="4"/>
        <v>167.79999999999995</v>
      </c>
      <c r="H292" s="19"/>
    </row>
    <row r="293" spans="1:8">
      <c r="B293" s="526"/>
      <c r="C293" s="526"/>
      <c r="D293" t="s">
        <v>18</v>
      </c>
      <c r="E293" s="2">
        <v>60</v>
      </c>
      <c r="G293" s="2">
        <f t="shared" si="4"/>
        <v>227.79999999999995</v>
      </c>
      <c r="H293" s="19"/>
    </row>
    <row r="294" spans="1:8">
      <c r="B294" s="526"/>
      <c r="C294" s="526"/>
      <c r="D294" t="s">
        <v>19</v>
      </c>
      <c r="E294" s="2">
        <v>5</v>
      </c>
      <c r="G294" s="2">
        <f t="shared" si="4"/>
        <v>232.79999999999995</v>
      </c>
      <c r="H294" s="19"/>
    </row>
    <row r="295" spans="1:8">
      <c r="A295" s="7">
        <v>43646</v>
      </c>
      <c r="B295" s="526" t="s">
        <v>114</v>
      </c>
      <c r="C295" s="526" t="s">
        <v>26</v>
      </c>
      <c r="D295" t="s">
        <v>18</v>
      </c>
      <c r="F295" s="2">
        <v>60</v>
      </c>
      <c r="G295" s="2">
        <f t="shared" si="4"/>
        <v>172.79999999999995</v>
      </c>
      <c r="H295" s="19"/>
    </row>
    <row r="296" spans="1:8">
      <c r="A296" s="7">
        <v>43646</v>
      </c>
      <c r="B296" s="526" t="s">
        <v>114</v>
      </c>
      <c r="C296" s="526" t="s">
        <v>26</v>
      </c>
      <c r="D296" t="s">
        <v>19</v>
      </c>
      <c r="F296" s="2">
        <v>5</v>
      </c>
      <c r="G296" s="2">
        <f t="shared" si="4"/>
        <v>167.79999999999995</v>
      </c>
      <c r="H296" s="19"/>
    </row>
    <row r="297" spans="1:8">
      <c r="A297" s="7">
        <v>43677</v>
      </c>
      <c r="B297" s="526" t="s">
        <v>114</v>
      </c>
      <c r="C297" s="526" t="s">
        <v>26</v>
      </c>
      <c r="D297" t="s">
        <v>16</v>
      </c>
      <c r="F297" s="2">
        <v>105</v>
      </c>
      <c r="G297" s="2">
        <f t="shared" si="4"/>
        <v>62.799999999999955</v>
      </c>
      <c r="H297" s="19"/>
    </row>
    <row r="298" spans="1:8">
      <c r="A298" s="7">
        <v>43708</v>
      </c>
      <c r="B298" s="526" t="s">
        <v>114</v>
      </c>
      <c r="C298" s="526" t="s">
        <v>26</v>
      </c>
      <c r="D298" t="s">
        <v>16</v>
      </c>
      <c r="F298" s="2">
        <v>32.299999999999997</v>
      </c>
      <c r="G298" s="2">
        <f t="shared" si="4"/>
        <v>30.499999999999957</v>
      </c>
      <c r="H298" s="19"/>
    </row>
    <row r="299" spans="1:8">
      <c r="A299" s="7">
        <v>43708</v>
      </c>
      <c r="B299" s="526" t="s">
        <v>114</v>
      </c>
      <c r="C299" s="526" t="s">
        <v>26</v>
      </c>
      <c r="D299" t="s">
        <v>17</v>
      </c>
      <c r="F299" s="2">
        <v>30.5</v>
      </c>
      <c r="G299" s="2">
        <f t="shared" si="4"/>
        <v>-4.2632564145606011E-14</v>
      </c>
      <c r="H299" s="19"/>
    </row>
    <row r="300" spans="1:8">
      <c r="A300" s="44">
        <v>43677</v>
      </c>
      <c r="B300" s="525" t="s">
        <v>14</v>
      </c>
      <c r="C300" s="525" t="s">
        <v>27</v>
      </c>
      <c r="D300" t="s">
        <v>16</v>
      </c>
      <c r="E300" s="2">
        <v>137.4</v>
      </c>
      <c r="G300" s="2">
        <f t="shared" si="4"/>
        <v>137.39999999999998</v>
      </c>
      <c r="H300" s="19"/>
    </row>
    <row r="301" spans="1:8">
      <c r="B301" s="526"/>
      <c r="C301" s="526"/>
      <c r="D301" t="s">
        <v>17</v>
      </c>
      <c r="E301" s="2">
        <v>29.5</v>
      </c>
      <c r="G301" s="2">
        <f t="shared" si="4"/>
        <v>166.89999999999998</v>
      </c>
      <c r="H301" s="19"/>
    </row>
    <row r="302" spans="1:8">
      <c r="B302" s="526"/>
      <c r="C302" s="526"/>
      <c r="D302" t="s">
        <v>18</v>
      </c>
      <c r="E302" s="2">
        <v>60</v>
      </c>
      <c r="G302" s="2">
        <f t="shared" si="4"/>
        <v>226.89999999999998</v>
      </c>
      <c r="H302" s="19"/>
    </row>
    <row r="303" spans="1:8">
      <c r="B303" s="526"/>
      <c r="C303" s="526"/>
      <c r="D303" t="s">
        <v>19</v>
      </c>
      <c r="E303" s="2">
        <v>5</v>
      </c>
      <c r="G303" s="2">
        <f t="shared" si="4"/>
        <v>231.89999999999998</v>
      </c>
      <c r="H303" s="19"/>
    </row>
    <row r="304" spans="1:8">
      <c r="A304" s="7">
        <v>43678</v>
      </c>
      <c r="B304" s="526">
        <v>18368</v>
      </c>
      <c r="C304" s="526" t="s">
        <v>27</v>
      </c>
      <c r="D304" t="s">
        <v>18</v>
      </c>
      <c r="F304" s="2">
        <v>2</v>
      </c>
      <c r="G304" s="2">
        <f t="shared" si="4"/>
        <v>229.89999999999998</v>
      </c>
      <c r="H304" s="19"/>
    </row>
    <row r="305" spans="1:8">
      <c r="A305" s="7">
        <v>43678</v>
      </c>
      <c r="B305" s="526">
        <v>18368</v>
      </c>
      <c r="C305" s="526" t="s">
        <v>27</v>
      </c>
      <c r="D305" t="s">
        <v>19</v>
      </c>
      <c r="F305" s="2">
        <v>5</v>
      </c>
      <c r="G305" s="2">
        <f t="shared" si="4"/>
        <v>224.89999999999998</v>
      </c>
      <c r="H305" s="19"/>
    </row>
    <row r="306" spans="1:8">
      <c r="A306" s="7">
        <v>43677</v>
      </c>
      <c r="B306" s="526" t="s">
        <v>114</v>
      </c>
      <c r="C306" s="526" t="s">
        <v>27</v>
      </c>
      <c r="D306" t="s">
        <v>18</v>
      </c>
      <c r="F306" s="2">
        <v>58</v>
      </c>
      <c r="G306" s="2">
        <f t="shared" si="4"/>
        <v>166.89999999999998</v>
      </c>
      <c r="H306" s="19"/>
    </row>
    <row r="307" spans="1:8">
      <c r="A307" s="7">
        <v>43708</v>
      </c>
      <c r="B307" s="526" t="s">
        <v>114</v>
      </c>
      <c r="C307" s="526" t="s">
        <v>27</v>
      </c>
      <c r="D307" t="s">
        <v>16</v>
      </c>
      <c r="F307" s="2">
        <v>112.2</v>
      </c>
      <c r="G307" s="2">
        <f t="shared" si="4"/>
        <v>54.699999999999974</v>
      </c>
      <c r="H307" s="19"/>
    </row>
    <row r="308" spans="1:8">
      <c r="A308" s="7">
        <v>43738</v>
      </c>
      <c r="B308" s="526" t="s">
        <v>114</v>
      </c>
      <c r="C308" s="526" t="s">
        <v>27</v>
      </c>
      <c r="D308" t="s">
        <v>16</v>
      </c>
      <c r="F308" s="2">
        <v>25.2</v>
      </c>
      <c r="G308" s="2">
        <f t="shared" si="4"/>
        <v>29.499999999999975</v>
      </c>
      <c r="H308" s="19"/>
    </row>
    <row r="309" spans="1:8">
      <c r="A309" s="7">
        <v>43738</v>
      </c>
      <c r="B309" s="526" t="s">
        <v>114</v>
      </c>
      <c r="C309" s="526" t="s">
        <v>27</v>
      </c>
      <c r="D309" t="s">
        <v>17</v>
      </c>
      <c r="F309" s="2">
        <v>29.5</v>
      </c>
      <c r="G309" s="2">
        <f t="shared" si="4"/>
        <v>0</v>
      </c>
      <c r="H309" s="19"/>
    </row>
    <row r="310" spans="1:8">
      <c r="A310" s="44">
        <v>43708</v>
      </c>
      <c r="B310" s="525" t="s">
        <v>14</v>
      </c>
      <c r="C310" s="525" t="s">
        <v>28</v>
      </c>
      <c r="D310" t="s">
        <v>16</v>
      </c>
      <c r="E310" s="2">
        <v>133.6</v>
      </c>
      <c r="G310" s="2">
        <f t="shared" si="4"/>
        <v>133.6</v>
      </c>
      <c r="H310" s="19"/>
    </row>
    <row r="311" spans="1:8">
      <c r="B311" s="526"/>
      <c r="C311" s="526"/>
      <c r="D311" t="s">
        <v>17</v>
      </c>
      <c r="E311" s="2">
        <v>28.6</v>
      </c>
      <c r="G311" s="2">
        <f t="shared" si="4"/>
        <v>162.19999999999999</v>
      </c>
      <c r="H311" s="19"/>
    </row>
    <row r="312" spans="1:8">
      <c r="B312" s="526"/>
      <c r="C312" s="526"/>
      <c r="D312" t="s">
        <v>18</v>
      </c>
      <c r="E312" s="2">
        <v>60</v>
      </c>
      <c r="G312" s="2">
        <f t="shared" si="4"/>
        <v>222.2</v>
      </c>
      <c r="H312" s="19"/>
    </row>
    <row r="313" spans="1:8">
      <c r="B313" s="526"/>
      <c r="C313" s="526"/>
      <c r="D313" t="s">
        <v>646</v>
      </c>
      <c r="E313" s="2">
        <v>5</v>
      </c>
      <c r="G313" s="2">
        <f t="shared" si="4"/>
        <v>227.2</v>
      </c>
      <c r="H313" s="19"/>
    </row>
    <row r="314" spans="1:8">
      <c r="B314" s="526"/>
      <c r="C314" s="526"/>
      <c r="D314" t="s">
        <v>41</v>
      </c>
      <c r="E314" s="2">
        <v>10</v>
      </c>
      <c r="G314" s="2">
        <f t="shared" si="4"/>
        <v>237.2</v>
      </c>
      <c r="H314" s="19"/>
    </row>
    <row r="315" spans="1:8">
      <c r="A315" s="7">
        <v>43708</v>
      </c>
      <c r="B315" s="526" t="s">
        <v>114</v>
      </c>
      <c r="C315" s="526" t="s">
        <v>28</v>
      </c>
      <c r="D315" t="s">
        <v>18</v>
      </c>
      <c r="F315" s="2">
        <v>60</v>
      </c>
      <c r="G315" s="2">
        <f t="shared" si="4"/>
        <v>177.2</v>
      </c>
      <c r="H315" s="19"/>
    </row>
    <row r="316" spans="1:8">
      <c r="A316" s="7">
        <v>43708</v>
      </c>
      <c r="B316" s="526" t="s">
        <v>114</v>
      </c>
      <c r="C316" s="526" t="s">
        <v>28</v>
      </c>
      <c r="D316" t="s">
        <v>19</v>
      </c>
      <c r="F316" s="2">
        <v>5</v>
      </c>
      <c r="G316" s="2">
        <f t="shared" si="4"/>
        <v>172.2</v>
      </c>
      <c r="H316" s="19"/>
    </row>
    <row r="317" spans="1:8">
      <c r="A317" s="7">
        <v>43738</v>
      </c>
      <c r="B317" s="526" t="s">
        <v>114</v>
      </c>
      <c r="C317" s="526" t="s">
        <v>28</v>
      </c>
      <c r="D317" t="s">
        <v>16</v>
      </c>
      <c r="F317" s="2">
        <v>40.299999999999997</v>
      </c>
      <c r="G317" s="2">
        <f t="shared" si="4"/>
        <v>131.89999999999998</v>
      </c>
      <c r="H317" s="19"/>
    </row>
    <row r="318" spans="1:8">
      <c r="A318" s="7">
        <v>43763</v>
      </c>
      <c r="B318" s="526" t="s">
        <v>114</v>
      </c>
      <c r="C318" s="526" t="s">
        <v>28</v>
      </c>
      <c r="D318" t="s">
        <v>16</v>
      </c>
      <c r="F318" s="2">
        <v>75</v>
      </c>
      <c r="G318" s="2">
        <f t="shared" si="4"/>
        <v>56.899999999999977</v>
      </c>
      <c r="H318" s="19"/>
    </row>
    <row r="319" spans="1:8">
      <c r="A319" s="7">
        <v>43766</v>
      </c>
      <c r="B319" s="526">
        <v>19078</v>
      </c>
      <c r="C319" s="526" t="s">
        <v>28</v>
      </c>
      <c r="D319" t="s">
        <v>16</v>
      </c>
      <c r="F319" s="2">
        <v>18.3</v>
      </c>
      <c r="G319" s="2">
        <f t="shared" si="4"/>
        <v>38.59999999999998</v>
      </c>
      <c r="H319" s="19"/>
    </row>
    <row r="320" spans="1:8">
      <c r="A320" s="7">
        <v>43766</v>
      </c>
      <c r="B320" s="526">
        <v>19078</v>
      </c>
      <c r="C320" s="526" t="s">
        <v>28</v>
      </c>
      <c r="D320" t="s">
        <v>17</v>
      </c>
      <c r="F320" s="2">
        <v>28.6</v>
      </c>
      <c r="G320" s="2">
        <f t="shared" si="4"/>
        <v>9.9999999999999787</v>
      </c>
      <c r="H320" s="19"/>
    </row>
    <row r="321" spans="1:8">
      <c r="A321" s="7">
        <v>43766</v>
      </c>
      <c r="B321" s="526">
        <v>19078</v>
      </c>
      <c r="C321" s="526" t="s">
        <v>28</v>
      </c>
      <c r="D321" t="s">
        <v>305</v>
      </c>
      <c r="F321" s="2">
        <v>10</v>
      </c>
      <c r="G321" s="2">
        <f t="shared" si="4"/>
        <v>-2.1316282072803006E-14</v>
      </c>
      <c r="H321" s="19"/>
    </row>
    <row r="322" spans="1:8">
      <c r="A322" s="44">
        <v>43738</v>
      </c>
      <c r="B322" s="525" t="s">
        <v>14</v>
      </c>
      <c r="C322" s="525" t="s">
        <v>29</v>
      </c>
      <c r="D322" t="s">
        <v>16</v>
      </c>
      <c r="E322" s="2">
        <v>134.19999999999999</v>
      </c>
      <c r="G322" s="2">
        <f t="shared" si="4"/>
        <v>134.19999999999996</v>
      </c>
      <c r="H322" s="19"/>
    </row>
    <row r="323" spans="1:8">
      <c r="B323" s="526"/>
      <c r="C323" s="526"/>
      <c r="D323" t="s">
        <v>17</v>
      </c>
      <c r="E323" s="2">
        <v>29</v>
      </c>
      <c r="G323" s="2">
        <f t="shared" si="4"/>
        <v>163.19999999999996</v>
      </c>
      <c r="H323" s="19"/>
    </row>
    <row r="324" spans="1:8">
      <c r="B324" s="526"/>
      <c r="C324" s="526"/>
      <c r="D324" t="s">
        <v>18</v>
      </c>
      <c r="E324" s="2">
        <v>60</v>
      </c>
      <c r="G324" s="2">
        <f t="shared" si="4"/>
        <v>223.19999999999996</v>
      </c>
      <c r="H324" s="19"/>
    </row>
    <row r="325" spans="1:8">
      <c r="B325" s="526"/>
      <c r="C325" s="526"/>
      <c r="D325" t="s">
        <v>646</v>
      </c>
      <c r="E325" s="2">
        <v>5</v>
      </c>
      <c r="G325" s="2">
        <f t="shared" si="4"/>
        <v>228.19999999999996</v>
      </c>
      <c r="H325" s="19"/>
    </row>
    <row r="326" spans="1:8">
      <c r="A326" s="7">
        <v>43738</v>
      </c>
      <c r="B326" s="526" t="s">
        <v>114</v>
      </c>
      <c r="C326" s="526" t="s">
        <v>29</v>
      </c>
      <c r="D326" t="s">
        <v>18</v>
      </c>
      <c r="F326" s="2">
        <v>50</v>
      </c>
      <c r="G326" s="2">
        <f t="shared" si="4"/>
        <v>178.19999999999996</v>
      </c>
      <c r="H326" s="19"/>
    </row>
    <row r="327" spans="1:8">
      <c r="A327" s="7">
        <v>43740</v>
      </c>
      <c r="B327" s="526">
        <v>18855</v>
      </c>
      <c r="C327" s="526" t="s">
        <v>29</v>
      </c>
      <c r="D327" t="s">
        <v>18</v>
      </c>
      <c r="F327" s="2">
        <v>10</v>
      </c>
      <c r="G327" s="2">
        <f t="shared" si="4"/>
        <v>168.19999999999996</v>
      </c>
      <c r="H327" s="19"/>
    </row>
    <row r="328" spans="1:8">
      <c r="A328" s="7">
        <v>43740</v>
      </c>
      <c r="B328" s="526">
        <v>18855</v>
      </c>
      <c r="C328" s="526" t="s">
        <v>29</v>
      </c>
      <c r="D328" t="s">
        <v>19</v>
      </c>
      <c r="F328" s="2">
        <v>5</v>
      </c>
      <c r="G328" s="2">
        <f t="shared" si="4"/>
        <v>163.19999999999996</v>
      </c>
      <c r="H328" s="19"/>
    </row>
    <row r="329" spans="1:8">
      <c r="A329" s="7">
        <v>43766</v>
      </c>
      <c r="B329" s="526">
        <v>19078</v>
      </c>
      <c r="C329" s="526" t="s">
        <v>29</v>
      </c>
      <c r="D329" t="s">
        <v>16</v>
      </c>
      <c r="F329" s="2">
        <v>134.19999999999999</v>
      </c>
      <c r="G329" s="2">
        <f t="shared" si="4"/>
        <v>28.999999999999972</v>
      </c>
      <c r="H329" s="19"/>
    </row>
    <row r="330" spans="1:8">
      <c r="A330" s="7">
        <v>43766</v>
      </c>
      <c r="B330" s="526">
        <v>19078</v>
      </c>
      <c r="C330" s="526" t="s">
        <v>29</v>
      </c>
      <c r="D330" t="s">
        <v>17</v>
      </c>
      <c r="F330" s="2">
        <v>29</v>
      </c>
      <c r="G330" s="2">
        <f t="shared" si="4"/>
        <v>-2.8421709430404007E-14</v>
      </c>
      <c r="H330" s="19"/>
    </row>
    <row r="331" spans="1:8">
      <c r="A331" s="44">
        <v>43769</v>
      </c>
      <c r="B331" s="525" t="s">
        <v>14</v>
      </c>
      <c r="C331" s="525" t="s">
        <v>30</v>
      </c>
      <c r="D331" t="s">
        <v>16</v>
      </c>
      <c r="E331" s="2">
        <v>135.1</v>
      </c>
      <c r="G331" s="2">
        <f t="shared" si="4"/>
        <v>135.09999999999997</v>
      </c>
      <c r="H331" s="19"/>
    </row>
    <row r="332" spans="1:8">
      <c r="B332" s="526"/>
      <c r="C332" s="526"/>
      <c r="D332" t="s">
        <v>17</v>
      </c>
      <c r="E332" s="2">
        <v>28</v>
      </c>
      <c r="G332" s="2">
        <f t="shared" si="4"/>
        <v>163.09999999999997</v>
      </c>
      <c r="H332" s="19"/>
    </row>
    <row r="333" spans="1:8">
      <c r="B333" s="526"/>
      <c r="C333" s="526"/>
      <c r="D333" t="s">
        <v>18</v>
      </c>
      <c r="E333" s="2">
        <v>60</v>
      </c>
      <c r="G333" s="2">
        <f t="shared" si="4"/>
        <v>223.09999999999997</v>
      </c>
      <c r="H333" s="19"/>
    </row>
    <row r="334" spans="1:8">
      <c r="B334" s="526"/>
      <c r="C334" s="526"/>
      <c r="D334" t="s">
        <v>19</v>
      </c>
      <c r="E334" s="2">
        <v>5</v>
      </c>
      <c r="G334" s="2">
        <f t="shared" si="4"/>
        <v>228.09999999999997</v>
      </c>
      <c r="H334" s="19"/>
    </row>
    <row r="335" spans="1:8">
      <c r="A335" s="7">
        <v>43769</v>
      </c>
      <c r="B335" s="526" t="s">
        <v>114</v>
      </c>
      <c r="C335" s="526" t="s">
        <v>30</v>
      </c>
      <c r="D335" t="s">
        <v>18</v>
      </c>
      <c r="F335" s="2">
        <v>60</v>
      </c>
      <c r="G335" s="2">
        <f t="shared" si="4"/>
        <v>168.09999999999997</v>
      </c>
      <c r="H335" s="19"/>
    </row>
    <row r="336" spans="1:8">
      <c r="A336" s="7">
        <v>43769</v>
      </c>
      <c r="B336" s="526" t="s">
        <v>114</v>
      </c>
      <c r="C336" s="526" t="s">
        <v>30</v>
      </c>
      <c r="D336" t="s">
        <v>19</v>
      </c>
      <c r="F336" s="2">
        <v>5</v>
      </c>
      <c r="G336" s="2">
        <f t="shared" si="4"/>
        <v>163.09999999999997</v>
      </c>
      <c r="H336" s="19"/>
    </row>
    <row r="337" spans="1:8">
      <c r="A337" s="7">
        <v>43769</v>
      </c>
      <c r="B337" s="526" t="s">
        <v>114</v>
      </c>
      <c r="C337" s="526" t="s">
        <v>30</v>
      </c>
      <c r="D337" t="s">
        <v>16</v>
      </c>
      <c r="F337" s="2">
        <v>10</v>
      </c>
      <c r="G337" s="2">
        <f t="shared" si="4"/>
        <v>153.09999999999997</v>
      </c>
      <c r="H337" s="19"/>
    </row>
    <row r="338" spans="1:8">
      <c r="A338" s="7">
        <v>43799</v>
      </c>
      <c r="B338" s="526" t="s">
        <v>114</v>
      </c>
      <c r="C338" s="526" t="s">
        <v>30</v>
      </c>
      <c r="D338" t="s">
        <v>16</v>
      </c>
      <c r="F338" s="2">
        <v>65</v>
      </c>
      <c r="G338" s="2">
        <f t="shared" si="4"/>
        <v>88.099999999999966</v>
      </c>
      <c r="H338" s="19"/>
    </row>
    <row r="339" spans="1:8">
      <c r="A339" s="7">
        <v>43830</v>
      </c>
      <c r="B339" s="526" t="s">
        <v>114</v>
      </c>
      <c r="C339" s="526" t="s">
        <v>30</v>
      </c>
      <c r="D339" t="s">
        <v>16</v>
      </c>
      <c r="F339" s="2">
        <v>60.1</v>
      </c>
      <c r="G339" s="2">
        <f t="shared" si="4"/>
        <v>27.999999999999964</v>
      </c>
      <c r="H339" s="23"/>
    </row>
    <row r="340" spans="1:8">
      <c r="A340" s="7">
        <v>43830</v>
      </c>
      <c r="B340" s="526" t="s">
        <v>114</v>
      </c>
      <c r="C340" s="526" t="s">
        <v>30</v>
      </c>
      <c r="D340" t="s">
        <v>17</v>
      </c>
      <c r="F340" s="2">
        <v>28</v>
      </c>
      <c r="G340" s="2">
        <f t="shared" si="4"/>
        <v>-3.5527136788005009E-14</v>
      </c>
      <c r="H340" s="23"/>
    </row>
    <row r="341" spans="1:8">
      <c r="A341" s="44">
        <v>43799</v>
      </c>
      <c r="B341" s="525" t="s">
        <v>14</v>
      </c>
      <c r="C341" s="525" t="s">
        <v>33</v>
      </c>
      <c r="D341" t="s">
        <v>16</v>
      </c>
      <c r="E341" s="2">
        <v>151.30000000000001</v>
      </c>
      <c r="G341" s="2">
        <f t="shared" ref="G341:G404" si="5">+G340+E341-F341</f>
        <v>151.29999999999998</v>
      </c>
      <c r="H341" s="19"/>
    </row>
    <row r="342" spans="1:8">
      <c r="B342" s="526"/>
      <c r="C342" s="526"/>
      <c r="D342" t="s">
        <v>17</v>
      </c>
      <c r="E342" s="2">
        <v>29.1</v>
      </c>
      <c r="G342" s="2">
        <f t="shared" si="5"/>
        <v>180.39999999999998</v>
      </c>
      <c r="H342" s="19"/>
    </row>
    <row r="343" spans="1:8">
      <c r="B343" s="526"/>
      <c r="C343" s="526"/>
      <c r="D343" t="s">
        <v>18</v>
      </c>
      <c r="E343" s="2">
        <v>60</v>
      </c>
      <c r="G343" s="2">
        <f t="shared" si="5"/>
        <v>240.39999999999998</v>
      </c>
      <c r="H343" s="19"/>
    </row>
    <row r="344" spans="1:8">
      <c r="B344" s="526"/>
      <c r="C344" s="526"/>
      <c r="D344" t="s">
        <v>19</v>
      </c>
      <c r="E344" s="2">
        <v>5</v>
      </c>
      <c r="G344" s="2">
        <f t="shared" si="5"/>
        <v>245.39999999999998</v>
      </c>
      <c r="H344" s="19"/>
    </row>
    <row r="345" spans="1:8">
      <c r="A345" s="7">
        <v>43799</v>
      </c>
      <c r="B345" s="526" t="s">
        <v>114</v>
      </c>
      <c r="C345" s="526" t="s">
        <v>33</v>
      </c>
      <c r="D345" t="s">
        <v>18</v>
      </c>
      <c r="F345" s="2">
        <v>44</v>
      </c>
      <c r="G345" s="2">
        <f t="shared" si="5"/>
        <v>201.39999999999998</v>
      </c>
      <c r="H345" s="19"/>
    </row>
    <row r="346" spans="1:8">
      <c r="A346" s="7">
        <v>43830</v>
      </c>
      <c r="B346" s="526" t="s">
        <v>114</v>
      </c>
      <c r="C346" s="526" t="s">
        <v>33</v>
      </c>
      <c r="D346" t="s">
        <v>16</v>
      </c>
      <c r="F346" s="2">
        <v>26.9</v>
      </c>
      <c r="G346" s="2">
        <f t="shared" si="5"/>
        <v>174.49999999999997</v>
      </c>
      <c r="H346" s="23"/>
    </row>
    <row r="347" spans="1:8">
      <c r="A347" s="7">
        <v>43833</v>
      </c>
      <c r="B347" s="526">
        <v>19486</v>
      </c>
      <c r="C347" s="526" t="s">
        <v>33</v>
      </c>
      <c r="D347" t="s">
        <v>16</v>
      </c>
      <c r="F347" s="2">
        <v>49.4</v>
      </c>
      <c r="G347" s="2">
        <f t="shared" si="5"/>
        <v>125.09999999999997</v>
      </c>
      <c r="H347" s="23"/>
    </row>
    <row r="348" spans="1:8">
      <c r="A348" s="7">
        <v>43833</v>
      </c>
      <c r="B348" s="526">
        <v>19486</v>
      </c>
      <c r="C348" s="526" t="s">
        <v>33</v>
      </c>
      <c r="D348" t="s">
        <v>17</v>
      </c>
      <c r="F348" s="2">
        <v>29.1</v>
      </c>
      <c r="G348" s="2">
        <f t="shared" si="5"/>
        <v>95.999999999999972</v>
      </c>
      <c r="H348" s="23"/>
    </row>
    <row r="349" spans="1:8">
      <c r="A349" s="7">
        <v>43833</v>
      </c>
      <c r="B349" s="526">
        <v>19487</v>
      </c>
      <c r="C349" s="526" t="s">
        <v>33</v>
      </c>
      <c r="D349" t="s">
        <v>18</v>
      </c>
      <c r="F349" s="2">
        <v>16</v>
      </c>
      <c r="G349" s="2">
        <f t="shared" si="5"/>
        <v>79.999999999999972</v>
      </c>
      <c r="H349" s="23"/>
    </row>
    <row r="350" spans="1:8">
      <c r="A350" s="7">
        <v>43833</v>
      </c>
      <c r="B350" s="526">
        <v>19487</v>
      </c>
      <c r="C350" s="526" t="s">
        <v>33</v>
      </c>
      <c r="D350" t="s">
        <v>19</v>
      </c>
      <c r="F350" s="2">
        <v>5</v>
      </c>
      <c r="G350" s="2">
        <f t="shared" si="5"/>
        <v>74.999999999999972</v>
      </c>
      <c r="H350" s="23"/>
    </row>
    <row r="351" spans="1:8">
      <c r="A351" s="7">
        <v>43861</v>
      </c>
      <c r="B351" s="526" t="s">
        <v>114</v>
      </c>
      <c r="C351" s="526" t="s">
        <v>33</v>
      </c>
      <c r="D351" t="s">
        <v>16</v>
      </c>
      <c r="F351" s="2">
        <v>75</v>
      </c>
      <c r="G351" s="2">
        <f t="shared" si="5"/>
        <v>0</v>
      </c>
      <c r="H351" s="23"/>
    </row>
    <row r="352" spans="1:8">
      <c r="A352" s="44">
        <v>43830</v>
      </c>
      <c r="B352" s="525" t="s">
        <v>14</v>
      </c>
      <c r="C352" s="525" t="s">
        <v>34</v>
      </c>
      <c r="D352" t="s">
        <v>16</v>
      </c>
      <c r="E352" s="2">
        <v>158.19999999999999</v>
      </c>
      <c r="G352" s="2">
        <f t="shared" si="5"/>
        <v>158.19999999999999</v>
      </c>
      <c r="H352" s="19"/>
    </row>
    <row r="353" spans="1:8">
      <c r="B353" s="526"/>
      <c r="C353" s="526"/>
      <c r="D353" t="s">
        <v>17</v>
      </c>
      <c r="E353" s="2">
        <v>29.2</v>
      </c>
      <c r="G353" s="2">
        <f t="shared" si="5"/>
        <v>187.39999999999998</v>
      </c>
      <c r="H353" s="19"/>
    </row>
    <row r="354" spans="1:8">
      <c r="B354" s="526"/>
      <c r="C354" s="526"/>
      <c r="D354" t="s">
        <v>18</v>
      </c>
      <c r="E354" s="2">
        <v>60</v>
      </c>
      <c r="G354" s="2">
        <f t="shared" si="5"/>
        <v>247.39999999999998</v>
      </c>
      <c r="H354" s="19"/>
    </row>
    <row r="355" spans="1:8">
      <c r="B355" s="526"/>
      <c r="C355" s="526"/>
      <c r="D355" t="s">
        <v>19</v>
      </c>
      <c r="E355" s="2">
        <v>5</v>
      </c>
      <c r="G355" s="2">
        <f t="shared" si="5"/>
        <v>252.39999999999998</v>
      </c>
      <c r="H355" s="19"/>
    </row>
    <row r="356" spans="1:8">
      <c r="A356" s="7">
        <v>43830</v>
      </c>
      <c r="B356" s="526" t="s">
        <v>114</v>
      </c>
      <c r="C356" s="526" t="s">
        <v>34</v>
      </c>
      <c r="D356" t="s">
        <v>18</v>
      </c>
      <c r="F356" s="2">
        <v>60</v>
      </c>
      <c r="G356" s="2">
        <f t="shared" si="5"/>
        <v>192.39999999999998</v>
      </c>
      <c r="H356" s="19"/>
    </row>
    <row r="357" spans="1:8">
      <c r="A357" s="7">
        <v>43830</v>
      </c>
      <c r="B357" s="526" t="s">
        <v>114</v>
      </c>
      <c r="C357" s="526" t="s">
        <v>34</v>
      </c>
      <c r="D357" t="s">
        <v>19</v>
      </c>
      <c r="F357" s="2">
        <v>5</v>
      </c>
      <c r="G357" s="2">
        <f t="shared" si="5"/>
        <v>187.39999999999998</v>
      </c>
      <c r="H357" s="19"/>
    </row>
    <row r="358" spans="1:8">
      <c r="A358" s="7">
        <v>43861</v>
      </c>
      <c r="B358" s="526" t="s">
        <v>114</v>
      </c>
      <c r="C358" s="526" t="s">
        <v>34</v>
      </c>
      <c r="D358" t="s">
        <v>16</v>
      </c>
      <c r="F358" s="2">
        <v>25</v>
      </c>
      <c r="G358" s="2">
        <f t="shared" si="5"/>
        <v>162.39999999999998</v>
      </c>
      <c r="H358" s="19"/>
    </row>
    <row r="359" spans="1:8">
      <c r="A359" s="7">
        <v>43890</v>
      </c>
      <c r="B359" s="526" t="s">
        <v>114</v>
      </c>
      <c r="C359" s="526" t="s">
        <v>34</v>
      </c>
      <c r="D359" t="s">
        <v>16</v>
      </c>
      <c r="F359" s="2">
        <v>95</v>
      </c>
      <c r="G359" s="2">
        <f t="shared" si="5"/>
        <v>67.399999999999977</v>
      </c>
      <c r="H359" s="19"/>
    </row>
    <row r="360" spans="1:8">
      <c r="A360" s="7">
        <v>43921</v>
      </c>
      <c r="B360" s="526" t="s">
        <v>114</v>
      </c>
      <c r="C360" s="526" t="s">
        <v>34</v>
      </c>
      <c r="D360" t="s">
        <v>16</v>
      </c>
      <c r="F360" s="2">
        <v>38.200000000000003</v>
      </c>
      <c r="G360" s="2">
        <f t="shared" si="5"/>
        <v>29.199999999999974</v>
      </c>
      <c r="H360" s="19"/>
    </row>
    <row r="361" spans="1:8">
      <c r="A361" s="7">
        <v>43921</v>
      </c>
      <c r="B361" s="526" t="s">
        <v>114</v>
      </c>
      <c r="C361" s="526" t="s">
        <v>34</v>
      </c>
      <c r="D361" t="s">
        <v>17</v>
      </c>
      <c r="F361" s="2">
        <v>26.8</v>
      </c>
      <c r="G361" s="2">
        <f t="shared" si="5"/>
        <v>2.3999999999999737</v>
      </c>
      <c r="H361" s="19"/>
    </row>
    <row r="362" spans="1:8">
      <c r="A362" s="7">
        <v>44152</v>
      </c>
      <c r="B362" s="526">
        <v>20697</v>
      </c>
      <c r="C362" s="526" t="s">
        <v>34</v>
      </c>
      <c r="D362" t="s">
        <v>17</v>
      </c>
      <c r="F362" s="2">
        <v>2.4</v>
      </c>
      <c r="G362" s="2">
        <f t="shared" si="5"/>
        <v>-2.6201263381153694E-14</v>
      </c>
      <c r="H362" s="19"/>
    </row>
    <row r="363" spans="1:8">
      <c r="A363" s="44">
        <v>43861</v>
      </c>
      <c r="B363" s="525" t="s">
        <v>14</v>
      </c>
      <c r="C363" s="525" t="s">
        <v>15</v>
      </c>
      <c r="D363" t="s">
        <v>16</v>
      </c>
      <c r="E363" s="2">
        <v>200.8</v>
      </c>
      <c r="G363" s="2">
        <f t="shared" si="5"/>
        <v>200.79999999999998</v>
      </c>
      <c r="H363" s="19"/>
    </row>
    <row r="364" spans="1:8">
      <c r="B364" s="526"/>
      <c r="C364" s="526"/>
      <c r="D364" t="s">
        <v>17</v>
      </c>
      <c r="E364" s="2">
        <v>27.7</v>
      </c>
      <c r="G364" s="2">
        <f t="shared" si="5"/>
        <v>228.49999999999997</v>
      </c>
      <c r="H364" s="19"/>
    </row>
    <row r="365" spans="1:8">
      <c r="B365" s="526"/>
      <c r="C365" s="526"/>
      <c r="D365" t="s">
        <v>18</v>
      </c>
      <c r="E365" s="2">
        <v>60</v>
      </c>
      <c r="G365" s="2">
        <f t="shared" si="5"/>
        <v>288.5</v>
      </c>
      <c r="H365" s="19"/>
    </row>
    <row r="366" spans="1:8">
      <c r="B366" s="526"/>
      <c r="C366" s="526"/>
      <c r="D366" t="s">
        <v>19</v>
      </c>
      <c r="E366" s="2">
        <v>5</v>
      </c>
      <c r="G366" s="2">
        <f t="shared" si="5"/>
        <v>293.5</v>
      </c>
      <c r="H366" s="19"/>
    </row>
    <row r="367" spans="1:8">
      <c r="A367" s="7">
        <v>43861</v>
      </c>
      <c r="B367" s="526" t="s">
        <v>114</v>
      </c>
      <c r="C367" s="526" t="s">
        <v>15</v>
      </c>
      <c r="D367" t="s">
        <v>18</v>
      </c>
      <c r="F367" s="2">
        <v>60</v>
      </c>
      <c r="G367" s="2">
        <f t="shared" si="5"/>
        <v>233.5</v>
      </c>
      <c r="H367" s="19"/>
    </row>
    <row r="368" spans="1:8">
      <c r="A368" s="7">
        <v>43861</v>
      </c>
      <c r="B368" s="526" t="s">
        <v>114</v>
      </c>
      <c r="C368" s="526" t="s">
        <v>15</v>
      </c>
      <c r="D368" t="s">
        <v>19</v>
      </c>
      <c r="F368" s="2">
        <v>5</v>
      </c>
      <c r="G368" s="2">
        <f t="shared" si="5"/>
        <v>228.5</v>
      </c>
      <c r="H368" s="19"/>
    </row>
    <row r="369" spans="1:8">
      <c r="A369" s="7">
        <v>44152</v>
      </c>
      <c r="B369" s="526">
        <v>20697</v>
      </c>
      <c r="C369" s="526" t="s">
        <v>15</v>
      </c>
      <c r="D369" t="s">
        <v>16</v>
      </c>
      <c r="F369" s="2">
        <v>200.8</v>
      </c>
      <c r="G369" s="2">
        <f t="shared" si="5"/>
        <v>27.699999999999989</v>
      </c>
      <c r="H369" s="19"/>
    </row>
    <row r="370" spans="1:8">
      <c r="A370" s="7">
        <v>44152</v>
      </c>
      <c r="B370" s="526">
        <v>20697</v>
      </c>
      <c r="C370" s="526" t="s">
        <v>15</v>
      </c>
      <c r="D370" t="s">
        <v>17</v>
      </c>
      <c r="F370" s="2">
        <v>27.7</v>
      </c>
      <c r="G370" s="2">
        <f t="shared" si="5"/>
        <v>0</v>
      </c>
      <c r="H370" s="19"/>
    </row>
    <row r="371" spans="1:8">
      <c r="A371" s="44">
        <v>43890</v>
      </c>
      <c r="B371" s="525" t="s">
        <v>14</v>
      </c>
      <c r="C371" s="525" t="s">
        <v>20</v>
      </c>
      <c r="D371" t="s">
        <v>16</v>
      </c>
      <c r="E371" s="2">
        <v>208.4</v>
      </c>
      <c r="G371" s="2">
        <f t="shared" si="5"/>
        <v>208.4</v>
      </c>
      <c r="H371" s="19"/>
    </row>
    <row r="372" spans="1:8">
      <c r="B372" s="526"/>
      <c r="C372" s="526"/>
      <c r="D372" t="s">
        <v>17</v>
      </c>
      <c r="E372" s="2">
        <v>29.7</v>
      </c>
      <c r="G372" s="2">
        <f t="shared" si="5"/>
        <v>238.1</v>
      </c>
      <c r="H372" s="19"/>
    </row>
    <row r="373" spans="1:8">
      <c r="B373" s="526"/>
      <c r="C373" s="526"/>
      <c r="D373" t="s">
        <v>18</v>
      </c>
      <c r="E373" s="2">
        <v>58</v>
      </c>
      <c r="G373" s="2">
        <f t="shared" si="5"/>
        <v>296.10000000000002</v>
      </c>
      <c r="H373" s="19"/>
    </row>
    <row r="374" spans="1:8">
      <c r="B374" s="526"/>
      <c r="C374" s="526"/>
      <c r="D374" t="s">
        <v>40</v>
      </c>
      <c r="E374" s="2">
        <v>5</v>
      </c>
      <c r="G374" s="2">
        <f t="shared" si="5"/>
        <v>301.10000000000002</v>
      </c>
      <c r="H374" s="19"/>
    </row>
    <row r="375" spans="1:8">
      <c r="A375" s="7">
        <v>43890</v>
      </c>
      <c r="B375" s="526" t="s">
        <v>114</v>
      </c>
      <c r="C375" s="526" t="s">
        <v>20</v>
      </c>
      <c r="D375" t="s">
        <v>18</v>
      </c>
      <c r="F375" s="2">
        <v>58</v>
      </c>
      <c r="G375" s="2">
        <f t="shared" si="5"/>
        <v>243.10000000000002</v>
      </c>
      <c r="H375" s="19"/>
    </row>
    <row r="376" spans="1:8">
      <c r="A376" s="7">
        <v>43890</v>
      </c>
      <c r="B376" s="526" t="s">
        <v>114</v>
      </c>
      <c r="C376" s="526" t="s">
        <v>20</v>
      </c>
      <c r="D376" t="s">
        <v>40</v>
      </c>
      <c r="F376" s="2">
        <v>5</v>
      </c>
      <c r="G376" s="2">
        <f t="shared" si="5"/>
        <v>238.10000000000002</v>
      </c>
      <c r="H376" s="19"/>
    </row>
    <row r="377" spans="1:8">
      <c r="A377" s="7">
        <v>44154</v>
      </c>
      <c r="B377" s="526">
        <v>20769</v>
      </c>
      <c r="C377" s="526" t="s">
        <v>20</v>
      </c>
      <c r="D377" t="s">
        <v>16</v>
      </c>
      <c r="F377" s="2">
        <v>208.4</v>
      </c>
      <c r="G377" s="2">
        <f t="shared" si="5"/>
        <v>29.700000000000017</v>
      </c>
      <c r="H377" s="19"/>
    </row>
    <row r="378" spans="1:8">
      <c r="A378" s="7">
        <v>44154</v>
      </c>
      <c r="B378" s="526">
        <v>20769</v>
      </c>
      <c r="C378" s="526" t="s">
        <v>20</v>
      </c>
      <c r="D378" t="s">
        <v>17</v>
      </c>
      <c r="F378" s="2">
        <v>29.7</v>
      </c>
      <c r="G378" s="2">
        <f t="shared" si="5"/>
        <v>0</v>
      </c>
      <c r="H378" s="19"/>
    </row>
    <row r="379" spans="1:8">
      <c r="A379" s="44">
        <v>43921</v>
      </c>
      <c r="B379" s="525" t="s">
        <v>14</v>
      </c>
      <c r="C379" s="525" t="s">
        <v>23</v>
      </c>
      <c r="D379" t="s">
        <v>16</v>
      </c>
      <c r="E379" s="2">
        <v>156.19999999999999</v>
      </c>
      <c r="G379" s="2">
        <f t="shared" si="5"/>
        <v>156.19999999999999</v>
      </c>
      <c r="H379" s="19"/>
    </row>
    <row r="380" spans="1:8">
      <c r="B380" s="526"/>
      <c r="C380" s="526"/>
      <c r="D380" t="s">
        <v>17</v>
      </c>
      <c r="E380" s="2">
        <v>30.1</v>
      </c>
      <c r="G380" s="2">
        <f t="shared" si="5"/>
        <v>186.29999999999998</v>
      </c>
      <c r="H380" s="19"/>
    </row>
    <row r="381" spans="1:8">
      <c r="B381" s="526"/>
      <c r="C381" s="526"/>
      <c r="D381" t="s">
        <v>18</v>
      </c>
      <c r="E381" s="2">
        <v>60</v>
      </c>
      <c r="G381" s="2">
        <f t="shared" si="5"/>
        <v>246.29999999999998</v>
      </c>
      <c r="H381" s="19"/>
    </row>
    <row r="382" spans="1:8">
      <c r="B382" s="526"/>
      <c r="C382" s="526"/>
      <c r="D382" t="s">
        <v>40</v>
      </c>
      <c r="E382" s="2">
        <v>5</v>
      </c>
      <c r="G382" s="2">
        <f t="shared" si="5"/>
        <v>251.29999999999998</v>
      </c>
      <c r="H382" s="19"/>
    </row>
    <row r="383" spans="1:8">
      <c r="A383" s="7">
        <v>43921</v>
      </c>
      <c r="B383" s="526" t="s">
        <v>114</v>
      </c>
      <c r="C383" s="526" t="s">
        <v>23</v>
      </c>
      <c r="D383" t="s">
        <v>18</v>
      </c>
      <c r="F383" s="2">
        <v>26</v>
      </c>
      <c r="G383" s="2">
        <f t="shared" si="5"/>
        <v>225.29999999999998</v>
      </c>
      <c r="H383" s="19"/>
    </row>
    <row r="384" spans="1:8">
      <c r="A384" s="7">
        <v>44154</v>
      </c>
      <c r="B384" s="526">
        <v>20769</v>
      </c>
      <c r="C384" s="526" t="s">
        <v>23</v>
      </c>
      <c r="D384" t="s">
        <v>16</v>
      </c>
      <c r="F384" s="2">
        <v>156.19999999999999</v>
      </c>
      <c r="G384" s="2">
        <f t="shared" si="5"/>
        <v>69.099999999999994</v>
      </c>
      <c r="H384" s="19"/>
    </row>
    <row r="385" spans="1:8">
      <c r="A385" s="7">
        <v>44154</v>
      </c>
      <c r="B385" s="526">
        <v>20769</v>
      </c>
      <c r="C385" s="526" t="s">
        <v>23</v>
      </c>
      <c r="D385" t="s">
        <v>17</v>
      </c>
      <c r="F385" s="2">
        <v>5.7</v>
      </c>
      <c r="G385" s="2">
        <f t="shared" si="5"/>
        <v>63.399999999999991</v>
      </c>
      <c r="H385" s="19"/>
    </row>
    <row r="386" spans="1:8">
      <c r="A386" s="7">
        <v>44175</v>
      </c>
      <c r="B386" s="526">
        <v>21008</v>
      </c>
      <c r="C386" s="526" t="s">
        <v>23</v>
      </c>
      <c r="D386" t="s">
        <v>17</v>
      </c>
      <c r="F386" s="2">
        <v>24.4</v>
      </c>
      <c r="G386" s="2">
        <f t="shared" si="5"/>
        <v>38.999999999999993</v>
      </c>
      <c r="H386" s="19"/>
    </row>
    <row r="387" spans="1:8">
      <c r="A387" s="7">
        <v>44270</v>
      </c>
      <c r="B387" s="526">
        <v>21917</v>
      </c>
      <c r="C387" s="526" t="s">
        <v>23</v>
      </c>
      <c r="D387" t="s">
        <v>18</v>
      </c>
      <c r="F387" s="2">
        <v>34</v>
      </c>
      <c r="G387" s="2">
        <f t="shared" si="5"/>
        <v>4.9999999999999929</v>
      </c>
      <c r="H387" s="19"/>
    </row>
    <row r="388" spans="1:8">
      <c r="A388" s="7">
        <v>44270</v>
      </c>
      <c r="B388" s="526">
        <v>21917</v>
      </c>
      <c r="C388" s="526" t="s">
        <v>23</v>
      </c>
      <c r="D388" t="s">
        <v>19</v>
      </c>
      <c r="F388" s="2">
        <v>5</v>
      </c>
      <c r="G388" s="2">
        <f t="shared" si="5"/>
        <v>-7.1054273576010019E-15</v>
      </c>
      <c r="H388" s="19"/>
    </row>
    <row r="389" spans="1:8">
      <c r="A389" s="44">
        <v>43951</v>
      </c>
      <c r="B389" s="525" t="s">
        <v>14</v>
      </c>
      <c r="C389" s="525" t="s">
        <v>24</v>
      </c>
      <c r="D389" t="s">
        <v>16</v>
      </c>
      <c r="E389" s="2">
        <v>13.1</v>
      </c>
      <c r="G389" s="2">
        <f t="shared" si="5"/>
        <v>13.099999999999993</v>
      </c>
      <c r="H389" s="19"/>
    </row>
    <row r="390" spans="1:8">
      <c r="B390" s="526"/>
      <c r="C390" s="526"/>
      <c r="D390" t="s">
        <v>17</v>
      </c>
      <c r="E390" s="2">
        <v>4.5999999999999996</v>
      </c>
      <c r="G390" s="2">
        <f t="shared" si="5"/>
        <v>17.699999999999992</v>
      </c>
      <c r="H390" s="19"/>
    </row>
    <row r="391" spans="1:8">
      <c r="B391" s="526"/>
      <c r="C391" s="526"/>
      <c r="D391" t="s">
        <v>18</v>
      </c>
      <c r="E391" s="2">
        <v>60</v>
      </c>
      <c r="G391" s="2">
        <f t="shared" si="5"/>
        <v>77.699999999999989</v>
      </c>
      <c r="H391" s="19"/>
    </row>
    <row r="392" spans="1:8">
      <c r="B392" s="526"/>
      <c r="C392" s="526"/>
      <c r="D392" t="s">
        <v>40</v>
      </c>
      <c r="E392" s="2">
        <v>5</v>
      </c>
      <c r="G392" s="2">
        <f t="shared" si="5"/>
        <v>82.699999999999989</v>
      </c>
      <c r="H392" s="19"/>
    </row>
    <row r="393" spans="1:8">
      <c r="A393" s="7">
        <v>44175</v>
      </c>
      <c r="B393" s="526">
        <v>21008</v>
      </c>
      <c r="C393" s="526" t="s">
        <v>24</v>
      </c>
      <c r="D393" t="s">
        <v>16</v>
      </c>
      <c r="F393" s="2">
        <v>13.1</v>
      </c>
      <c r="G393" s="2">
        <f t="shared" si="5"/>
        <v>69.599999999999994</v>
      </c>
      <c r="H393" s="19"/>
    </row>
    <row r="394" spans="1:8">
      <c r="A394" s="7">
        <v>44175</v>
      </c>
      <c r="B394" s="526">
        <v>21008</v>
      </c>
      <c r="C394" s="526" t="s">
        <v>24</v>
      </c>
      <c r="D394" t="s">
        <v>17</v>
      </c>
      <c r="F394" s="2">
        <v>4.5999999999999996</v>
      </c>
      <c r="G394" s="2">
        <f t="shared" si="5"/>
        <v>65</v>
      </c>
      <c r="H394" s="19"/>
    </row>
    <row r="395" spans="1:8">
      <c r="A395" s="7">
        <v>44270</v>
      </c>
      <c r="B395" s="526">
        <v>21917</v>
      </c>
      <c r="C395" s="526" t="s">
        <v>24</v>
      </c>
      <c r="D395" t="s">
        <v>18</v>
      </c>
      <c r="F395" s="2">
        <v>60</v>
      </c>
      <c r="G395" s="2">
        <f t="shared" si="5"/>
        <v>5</v>
      </c>
      <c r="H395" s="19"/>
    </row>
    <row r="396" spans="1:8">
      <c r="A396" s="7">
        <v>44270</v>
      </c>
      <c r="B396" s="526">
        <v>21917</v>
      </c>
      <c r="C396" s="526" t="s">
        <v>24</v>
      </c>
      <c r="D396" t="s">
        <v>19</v>
      </c>
      <c r="F396" s="2">
        <v>5</v>
      </c>
      <c r="G396" s="2">
        <f t="shared" si="5"/>
        <v>0</v>
      </c>
      <c r="H396" s="19"/>
    </row>
    <row r="397" spans="1:8">
      <c r="A397" s="44">
        <v>43981</v>
      </c>
      <c r="B397" s="525" t="s">
        <v>14</v>
      </c>
      <c r="C397" s="525" t="s">
        <v>25</v>
      </c>
      <c r="D397" t="s">
        <v>16</v>
      </c>
      <c r="E397" s="16">
        <v>12.1</v>
      </c>
      <c r="G397" s="2">
        <f t="shared" si="5"/>
        <v>12.1</v>
      </c>
      <c r="H397" s="19"/>
    </row>
    <row r="398" spans="1:8">
      <c r="B398" s="526"/>
      <c r="C398" s="526"/>
      <c r="D398" t="s">
        <v>17</v>
      </c>
      <c r="E398" s="16">
        <v>2.5</v>
      </c>
      <c r="G398" s="2">
        <f t="shared" si="5"/>
        <v>14.6</v>
      </c>
      <c r="H398" s="19"/>
    </row>
    <row r="399" spans="1:8">
      <c r="B399" s="526"/>
      <c r="C399" s="526"/>
      <c r="D399" t="s">
        <v>18</v>
      </c>
      <c r="E399" s="16">
        <v>60</v>
      </c>
      <c r="G399" s="2">
        <f t="shared" si="5"/>
        <v>74.599999999999994</v>
      </c>
      <c r="H399" s="19"/>
    </row>
    <row r="400" spans="1:8">
      <c r="B400" s="526"/>
      <c r="C400" s="526"/>
      <c r="D400" t="s">
        <v>40</v>
      </c>
      <c r="E400" s="16">
        <v>5</v>
      </c>
      <c r="G400" s="2">
        <f t="shared" si="5"/>
        <v>79.599999999999994</v>
      </c>
      <c r="H400" s="19"/>
    </row>
    <row r="401" spans="1:14">
      <c r="A401" s="7">
        <v>44175</v>
      </c>
      <c r="B401" s="526">
        <v>21008</v>
      </c>
      <c r="C401" s="526" t="s">
        <v>25</v>
      </c>
      <c r="D401" t="s">
        <v>16</v>
      </c>
      <c r="E401" s="16"/>
      <c r="F401" s="2">
        <v>12.1</v>
      </c>
      <c r="G401" s="2">
        <f t="shared" si="5"/>
        <v>67.5</v>
      </c>
      <c r="H401" s="19"/>
    </row>
    <row r="402" spans="1:14">
      <c r="A402" s="7">
        <v>44175</v>
      </c>
      <c r="B402" s="526">
        <v>21008</v>
      </c>
      <c r="C402" s="526" t="s">
        <v>25</v>
      </c>
      <c r="D402" t="s">
        <v>17</v>
      </c>
      <c r="E402" s="16"/>
      <c r="F402" s="2">
        <v>2.5</v>
      </c>
      <c r="G402" s="2">
        <f t="shared" si="5"/>
        <v>65</v>
      </c>
      <c r="H402" s="19"/>
    </row>
    <row r="403" spans="1:14">
      <c r="A403" s="7">
        <v>44270</v>
      </c>
      <c r="B403" s="526">
        <v>21917</v>
      </c>
      <c r="C403" s="526" t="s">
        <v>25</v>
      </c>
      <c r="D403" t="s">
        <v>18</v>
      </c>
      <c r="E403" s="16"/>
      <c r="F403" s="2">
        <v>18.2</v>
      </c>
      <c r="G403" s="2">
        <f t="shared" si="5"/>
        <v>46.8</v>
      </c>
      <c r="H403" s="19"/>
    </row>
    <row r="404" spans="1:14">
      <c r="A404" s="7">
        <v>44432</v>
      </c>
      <c r="B404" s="526">
        <v>23284</v>
      </c>
      <c r="C404" s="526" t="s">
        <v>25</v>
      </c>
      <c r="D404" t="s">
        <v>18</v>
      </c>
      <c r="E404" s="16"/>
      <c r="F404" s="2">
        <v>41.8</v>
      </c>
      <c r="G404" s="2">
        <f t="shared" si="5"/>
        <v>5</v>
      </c>
      <c r="H404" s="19"/>
    </row>
    <row r="405" spans="1:14">
      <c r="A405" s="7">
        <v>44432</v>
      </c>
      <c r="B405" s="526">
        <v>23284</v>
      </c>
      <c r="C405" s="526" t="s">
        <v>25</v>
      </c>
      <c r="D405" t="s">
        <v>40</v>
      </c>
      <c r="E405" s="16"/>
      <c r="F405" s="16">
        <v>5</v>
      </c>
      <c r="G405" s="2">
        <f t="shared" ref="G405:G468" si="6">+G404+E405-F405</f>
        <v>0</v>
      </c>
      <c r="H405" s="19"/>
    </row>
    <row r="406" spans="1:14">
      <c r="A406" s="44">
        <v>44012</v>
      </c>
      <c r="B406" s="525" t="s">
        <v>14</v>
      </c>
      <c r="C406" s="525" t="s">
        <v>26</v>
      </c>
      <c r="D406" t="s">
        <v>16</v>
      </c>
      <c r="E406" s="16">
        <v>10.7</v>
      </c>
      <c r="G406" s="2">
        <f t="shared" si="6"/>
        <v>10.7</v>
      </c>
      <c r="H406" s="19"/>
    </row>
    <row r="407" spans="1:14">
      <c r="B407" s="526"/>
      <c r="C407" s="526"/>
      <c r="D407" t="s">
        <v>17</v>
      </c>
      <c r="E407" s="16">
        <v>1.2</v>
      </c>
      <c r="G407" s="2">
        <f t="shared" si="6"/>
        <v>11.899999999999999</v>
      </c>
      <c r="H407" s="19"/>
    </row>
    <row r="408" spans="1:14">
      <c r="B408" s="526"/>
      <c r="C408" s="526"/>
      <c r="D408" t="s">
        <v>18</v>
      </c>
      <c r="E408" s="16">
        <v>60</v>
      </c>
      <c r="G408" s="2">
        <f t="shared" si="6"/>
        <v>71.900000000000006</v>
      </c>
      <c r="H408" s="19"/>
    </row>
    <row r="409" spans="1:14">
      <c r="B409" s="526"/>
      <c r="C409" s="526"/>
      <c r="D409" t="s">
        <v>40</v>
      </c>
      <c r="E409" s="16">
        <v>5</v>
      </c>
      <c r="G409" s="2">
        <f t="shared" si="6"/>
        <v>76.900000000000006</v>
      </c>
      <c r="H409" s="19"/>
    </row>
    <row r="410" spans="1:14">
      <c r="A410" s="7">
        <v>44175</v>
      </c>
      <c r="B410" s="526">
        <v>21008</v>
      </c>
      <c r="C410" s="526" t="s">
        <v>26</v>
      </c>
      <c r="D410" t="s">
        <v>16</v>
      </c>
      <c r="E410" s="16"/>
      <c r="F410" s="2">
        <v>10.7</v>
      </c>
      <c r="G410" s="2">
        <f t="shared" si="6"/>
        <v>66.2</v>
      </c>
      <c r="H410" s="19"/>
    </row>
    <row r="411" spans="1:14">
      <c r="A411" s="7">
        <v>44175</v>
      </c>
      <c r="B411" s="526">
        <v>21008</v>
      </c>
      <c r="C411" s="526" t="s">
        <v>26</v>
      </c>
      <c r="D411" t="s">
        <v>17</v>
      </c>
      <c r="E411" s="16"/>
      <c r="F411" s="2">
        <v>1.2</v>
      </c>
      <c r="G411" s="2">
        <f t="shared" si="6"/>
        <v>65</v>
      </c>
      <c r="H411" s="19"/>
      <c r="J411" s="567" t="s">
        <v>647</v>
      </c>
      <c r="K411" s="567"/>
      <c r="L411" s="567"/>
      <c r="M411" s="567"/>
      <c r="N411" s="567"/>
    </row>
    <row r="412" spans="1:14">
      <c r="A412" s="10">
        <v>44432</v>
      </c>
      <c r="B412" s="526">
        <v>23284</v>
      </c>
      <c r="C412" s="526" t="s">
        <v>26</v>
      </c>
      <c r="D412" t="s">
        <v>18</v>
      </c>
      <c r="E412" s="16"/>
      <c r="F412" s="16">
        <v>60</v>
      </c>
      <c r="G412" s="2">
        <f t="shared" si="6"/>
        <v>5</v>
      </c>
      <c r="H412" s="19"/>
      <c r="J412" s="567"/>
      <c r="K412" s="567"/>
      <c r="L412" s="567"/>
      <c r="M412" s="567"/>
      <c r="N412" s="567"/>
    </row>
    <row r="413" spans="1:14">
      <c r="A413" s="10">
        <v>44432</v>
      </c>
      <c r="B413" s="526">
        <v>23284</v>
      </c>
      <c r="C413" s="526" t="s">
        <v>26</v>
      </c>
      <c r="D413" t="s">
        <v>40</v>
      </c>
      <c r="E413" s="16"/>
      <c r="F413" s="16">
        <v>5</v>
      </c>
      <c r="G413" s="2">
        <f t="shared" si="6"/>
        <v>0</v>
      </c>
      <c r="H413" s="19"/>
      <c r="J413" s="567"/>
      <c r="K413" s="567"/>
      <c r="L413" s="567"/>
      <c r="M413" s="567"/>
      <c r="N413" s="567"/>
    </row>
    <row r="414" spans="1:14">
      <c r="A414" s="44">
        <v>44043</v>
      </c>
      <c r="B414" s="525" t="s">
        <v>14</v>
      </c>
      <c r="C414" s="525" t="s">
        <v>27</v>
      </c>
      <c r="D414" t="s">
        <v>16</v>
      </c>
      <c r="E414" s="16">
        <v>142</v>
      </c>
      <c r="G414" s="2">
        <f t="shared" si="6"/>
        <v>142</v>
      </c>
      <c r="H414" s="19"/>
      <c r="J414" s="567"/>
      <c r="K414" s="567"/>
      <c r="L414" s="567"/>
      <c r="M414" s="567"/>
      <c r="N414" s="567"/>
    </row>
    <row r="415" spans="1:14">
      <c r="B415" s="526"/>
      <c r="C415" s="526"/>
      <c r="D415" t="s">
        <v>17</v>
      </c>
      <c r="E415" s="16">
        <v>37.4</v>
      </c>
      <c r="G415" s="2">
        <f t="shared" si="6"/>
        <v>179.4</v>
      </c>
      <c r="H415" s="19"/>
      <c r="I415" s="75"/>
      <c r="J415" s="567"/>
      <c r="K415" s="567"/>
      <c r="L415" s="567"/>
      <c r="M415" s="567"/>
      <c r="N415" s="567"/>
    </row>
    <row r="416" spans="1:14">
      <c r="B416" s="526"/>
      <c r="C416" s="526"/>
      <c r="D416" t="s">
        <v>18</v>
      </c>
      <c r="E416" s="16">
        <v>60</v>
      </c>
      <c r="G416" s="2">
        <f t="shared" si="6"/>
        <v>239.4</v>
      </c>
      <c r="H416" s="19"/>
      <c r="I416" s="75"/>
      <c r="N416" s="75"/>
    </row>
    <row r="417" spans="1:14">
      <c r="B417" s="526"/>
      <c r="C417" s="526"/>
      <c r="D417" t="s">
        <v>40</v>
      </c>
      <c r="E417" s="16">
        <v>5</v>
      </c>
      <c r="G417" s="2">
        <f t="shared" si="6"/>
        <v>244.4</v>
      </c>
      <c r="H417" s="19"/>
      <c r="I417" s="75"/>
      <c r="J417" s="31">
        <v>43921</v>
      </c>
      <c r="K417" s="525" t="s">
        <v>14</v>
      </c>
      <c r="L417" s="525" t="s">
        <v>23</v>
      </c>
      <c r="N417" s="75"/>
    </row>
    <row r="418" spans="1:14">
      <c r="A418" s="7">
        <v>44042</v>
      </c>
      <c r="B418" s="526">
        <v>20122</v>
      </c>
      <c r="C418" s="526" t="s">
        <v>27</v>
      </c>
      <c r="D418" t="s">
        <v>18</v>
      </c>
      <c r="F418" s="16">
        <v>60</v>
      </c>
      <c r="G418" s="2">
        <f t="shared" si="6"/>
        <v>184.4</v>
      </c>
      <c r="H418" s="19"/>
      <c r="I418" s="75"/>
      <c r="M418" t="s">
        <v>18</v>
      </c>
      <c r="N418" s="2">
        <v>34</v>
      </c>
    </row>
    <row r="419" spans="1:14">
      <c r="A419" s="7">
        <v>44042</v>
      </c>
      <c r="B419" s="526">
        <v>20122</v>
      </c>
      <c r="C419" s="526" t="s">
        <v>27</v>
      </c>
      <c r="D419" t="s">
        <v>40</v>
      </c>
      <c r="F419" s="16">
        <v>5</v>
      </c>
      <c r="G419" s="2">
        <f t="shared" si="6"/>
        <v>179.4</v>
      </c>
      <c r="H419" s="19"/>
      <c r="I419" s="75"/>
      <c r="M419" t="s">
        <v>40</v>
      </c>
      <c r="N419" s="2">
        <v>5</v>
      </c>
    </row>
    <row r="420" spans="1:14">
      <c r="A420" s="7">
        <v>44107</v>
      </c>
      <c r="B420" s="526">
        <v>20393</v>
      </c>
      <c r="C420" s="526" t="s">
        <v>27</v>
      </c>
      <c r="D420" t="s">
        <v>16</v>
      </c>
      <c r="F420" s="16">
        <v>142</v>
      </c>
      <c r="G420" s="2">
        <f t="shared" si="6"/>
        <v>37.400000000000006</v>
      </c>
      <c r="H420" s="19"/>
      <c r="I420" s="75"/>
      <c r="J420" s="167"/>
      <c r="K420" s="65"/>
      <c r="L420" s="65"/>
      <c r="M420" s="65"/>
      <c r="N420" s="85"/>
    </row>
    <row r="421" spans="1:14">
      <c r="A421" s="7">
        <v>44107</v>
      </c>
      <c r="B421" s="526">
        <v>20393</v>
      </c>
      <c r="C421" s="526" t="s">
        <v>27</v>
      </c>
      <c r="D421" t="s">
        <v>17</v>
      </c>
      <c r="F421" s="16">
        <v>37.4</v>
      </c>
      <c r="G421" s="2">
        <f t="shared" si="6"/>
        <v>0</v>
      </c>
      <c r="H421" s="19"/>
      <c r="I421" s="75"/>
      <c r="J421" s="31">
        <v>43951</v>
      </c>
      <c r="K421" s="525" t="s">
        <v>14</v>
      </c>
      <c r="L421" s="525" t="s">
        <v>24</v>
      </c>
      <c r="M421" s="65"/>
      <c r="N421" s="85"/>
    </row>
    <row r="422" spans="1:14">
      <c r="A422" s="44">
        <v>44074</v>
      </c>
      <c r="B422" s="525" t="s">
        <v>14</v>
      </c>
      <c r="C422" s="525" t="s">
        <v>28</v>
      </c>
      <c r="D422" t="s">
        <v>16</v>
      </c>
      <c r="E422" s="16">
        <v>80.3</v>
      </c>
      <c r="F422" s="16"/>
      <c r="G422" s="2">
        <f t="shared" si="6"/>
        <v>80.3</v>
      </c>
      <c r="H422" s="19"/>
      <c r="I422" s="75"/>
      <c r="M422" t="s">
        <v>18</v>
      </c>
      <c r="N422" s="2">
        <v>60</v>
      </c>
    </row>
    <row r="423" spans="1:14">
      <c r="B423" s="526"/>
      <c r="C423" s="526"/>
      <c r="D423" t="s">
        <v>17</v>
      </c>
      <c r="E423" s="16">
        <v>26.6</v>
      </c>
      <c r="F423" s="16"/>
      <c r="G423" s="2">
        <f t="shared" si="6"/>
        <v>106.9</v>
      </c>
      <c r="H423" s="19"/>
      <c r="I423" s="75"/>
      <c r="J423" s="31"/>
      <c r="K423" s="525"/>
      <c r="L423" s="525"/>
      <c r="M423" t="s">
        <v>40</v>
      </c>
      <c r="N423" s="2">
        <v>5</v>
      </c>
    </row>
    <row r="424" spans="1:14">
      <c r="B424" s="526"/>
      <c r="C424" s="526"/>
      <c r="D424" t="s">
        <v>18</v>
      </c>
      <c r="E424" s="16">
        <v>60</v>
      </c>
      <c r="F424" s="16"/>
      <c r="G424" s="2">
        <f t="shared" si="6"/>
        <v>166.9</v>
      </c>
      <c r="H424" s="19"/>
      <c r="I424" s="75"/>
      <c r="J424" s="31">
        <v>43981</v>
      </c>
      <c r="K424" s="525" t="s">
        <v>14</v>
      </c>
      <c r="L424" s="525" t="s">
        <v>25</v>
      </c>
      <c r="N424" s="75"/>
    </row>
    <row r="425" spans="1:14">
      <c r="B425" s="526"/>
      <c r="C425" s="526"/>
      <c r="D425" t="s">
        <v>40</v>
      </c>
      <c r="E425" s="16">
        <v>5</v>
      </c>
      <c r="F425" s="16"/>
      <c r="G425" s="2">
        <f t="shared" si="6"/>
        <v>171.9</v>
      </c>
      <c r="H425" s="19"/>
      <c r="I425" s="75"/>
      <c r="M425" t="s">
        <v>18</v>
      </c>
      <c r="N425" s="16">
        <v>60</v>
      </c>
    </row>
    <row r="426" spans="1:14">
      <c r="B426" s="526"/>
      <c r="C426" s="526"/>
      <c r="D426" t="s">
        <v>45</v>
      </c>
      <c r="E426" s="16">
        <v>15</v>
      </c>
      <c r="F426" s="16"/>
      <c r="G426" s="2">
        <f t="shared" si="6"/>
        <v>186.9</v>
      </c>
      <c r="H426" s="19"/>
      <c r="I426" s="75"/>
      <c r="J426" s="31"/>
      <c r="K426" s="525"/>
      <c r="L426" s="525"/>
      <c r="M426" t="s">
        <v>40</v>
      </c>
      <c r="N426" s="16">
        <v>5</v>
      </c>
    </row>
    <row r="427" spans="1:14">
      <c r="A427" s="7">
        <v>44132</v>
      </c>
      <c r="B427" s="526">
        <v>20580</v>
      </c>
      <c r="C427" s="526" t="s">
        <v>28</v>
      </c>
      <c r="D427" t="s">
        <v>18</v>
      </c>
      <c r="E427" s="16"/>
      <c r="F427" s="16">
        <v>60</v>
      </c>
      <c r="G427" s="2">
        <f t="shared" si="6"/>
        <v>126.9</v>
      </c>
      <c r="H427" s="19"/>
      <c r="I427" s="75"/>
      <c r="J427" s="31">
        <v>44012</v>
      </c>
      <c r="K427" s="525" t="s">
        <v>14</v>
      </c>
      <c r="L427" s="525" t="s">
        <v>26</v>
      </c>
      <c r="N427" s="75"/>
    </row>
    <row r="428" spans="1:14">
      <c r="A428" s="7">
        <v>44132</v>
      </c>
      <c r="B428" s="526">
        <v>20580</v>
      </c>
      <c r="C428" s="526" t="s">
        <v>28</v>
      </c>
      <c r="D428" t="s">
        <v>40</v>
      </c>
      <c r="E428" s="16"/>
      <c r="F428" s="16">
        <v>5</v>
      </c>
      <c r="G428" s="2">
        <f t="shared" si="6"/>
        <v>121.9</v>
      </c>
      <c r="H428" s="19"/>
      <c r="I428" s="75"/>
      <c r="M428" t="s">
        <v>18</v>
      </c>
      <c r="N428" s="16">
        <v>60</v>
      </c>
    </row>
    <row r="429" spans="1:14">
      <c r="A429" s="7">
        <v>44133</v>
      </c>
      <c r="B429" s="526">
        <v>20589</v>
      </c>
      <c r="C429" s="526" t="s">
        <v>28</v>
      </c>
      <c r="D429" t="s">
        <v>16</v>
      </c>
      <c r="E429" s="16"/>
      <c r="F429" s="16">
        <v>80.3</v>
      </c>
      <c r="G429" s="2">
        <f t="shared" si="6"/>
        <v>41.600000000000009</v>
      </c>
      <c r="H429" s="19"/>
      <c r="I429" s="75"/>
      <c r="J429" s="31"/>
      <c r="K429" s="525"/>
      <c r="L429" s="525"/>
      <c r="M429" t="s">
        <v>40</v>
      </c>
      <c r="N429" s="16">
        <v>5</v>
      </c>
    </row>
    <row r="430" spans="1:14">
      <c r="A430" s="7">
        <v>44133</v>
      </c>
      <c r="B430" s="526">
        <v>20589</v>
      </c>
      <c r="C430" s="526" t="s">
        <v>28</v>
      </c>
      <c r="D430" t="s">
        <v>17</v>
      </c>
      <c r="E430" s="16"/>
      <c r="F430" s="16">
        <v>26.6</v>
      </c>
      <c r="G430" s="2">
        <f t="shared" si="6"/>
        <v>15.000000000000007</v>
      </c>
      <c r="H430" s="19"/>
      <c r="I430" s="75"/>
      <c r="K430" s="526"/>
      <c r="L430" s="526"/>
      <c r="N430" s="75"/>
    </row>
    <row r="431" spans="1:14">
      <c r="A431" s="7">
        <v>44152</v>
      </c>
      <c r="B431" s="526">
        <v>20711</v>
      </c>
      <c r="C431" s="526" t="s">
        <v>28</v>
      </c>
      <c r="D431" t="s">
        <v>45</v>
      </c>
      <c r="E431" s="16"/>
      <c r="F431" s="16">
        <v>15</v>
      </c>
      <c r="G431" s="2">
        <f t="shared" si="6"/>
        <v>0</v>
      </c>
      <c r="H431" s="19"/>
      <c r="I431" s="75"/>
      <c r="J431" s="31">
        <v>44227</v>
      </c>
      <c r="K431" s="525" t="s">
        <v>14</v>
      </c>
      <c r="L431" s="525" t="s">
        <v>15</v>
      </c>
      <c r="M431" t="s">
        <v>16</v>
      </c>
      <c r="N431" s="80">
        <v>50.2</v>
      </c>
    </row>
    <row r="432" spans="1:14">
      <c r="A432" s="44">
        <v>44104</v>
      </c>
      <c r="B432" s="525" t="s">
        <v>14</v>
      </c>
      <c r="C432" s="525" t="s">
        <v>29</v>
      </c>
      <c r="D432" t="s">
        <v>16</v>
      </c>
      <c r="E432" s="16">
        <v>82.3</v>
      </c>
      <c r="F432" s="16"/>
      <c r="G432" s="2">
        <f t="shared" si="6"/>
        <v>82.3</v>
      </c>
      <c r="H432" s="19"/>
      <c r="I432" s="75"/>
      <c r="K432" s="526"/>
      <c r="L432" s="526"/>
      <c r="M432" t="s">
        <v>17</v>
      </c>
      <c r="N432" s="80">
        <v>27.6</v>
      </c>
    </row>
    <row r="433" spans="1:14">
      <c r="B433" s="526"/>
      <c r="C433" s="526"/>
      <c r="D433" t="s">
        <v>17</v>
      </c>
      <c r="E433" s="16">
        <v>30.7</v>
      </c>
      <c r="F433" s="16"/>
      <c r="G433" s="2">
        <f t="shared" si="6"/>
        <v>113</v>
      </c>
      <c r="H433" s="19"/>
      <c r="I433" s="75"/>
      <c r="J433" s="31"/>
      <c r="K433" s="525"/>
      <c r="L433" s="525"/>
      <c r="N433" s="75"/>
    </row>
    <row r="434" spans="1:14">
      <c r="B434" s="526"/>
      <c r="C434" s="526"/>
      <c r="D434" t="s">
        <v>18</v>
      </c>
      <c r="E434" s="16">
        <v>60</v>
      </c>
      <c r="F434" s="16"/>
      <c r="G434" s="2">
        <f t="shared" si="6"/>
        <v>173</v>
      </c>
      <c r="H434" s="19"/>
      <c r="I434" s="75"/>
      <c r="J434" s="31">
        <v>44255</v>
      </c>
      <c r="K434" s="525" t="s">
        <v>14</v>
      </c>
      <c r="L434" s="525" t="s">
        <v>20</v>
      </c>
      <c r="N434" s="75"/>
    </row>
    <row r="435" spans="1:14">
      <c r="B435" s="526"/>
      <c r="C435" s="526"/>
      <c r="D435" t="s">
        <v>40</v>
      </c>
      <c r="E435" s="16">
        <v>5</v>
      </c>
      <c r="F435" s="16"/>
      <c r="G435" s="2">
        <f t="shared" si="6"/>
        <v>178</v>
      </c>
      <c r="H435" s="19"/>
      <c r="I435" s="75"/>
      <c r="K435" s="526"/>
      <c r="L435" s="526"/>
      <c r="M435" t="s">
        <v>49</v>
      </c>
      <c r="N435" s="80">
        <v>10</v>
      </c>
    </row>
    <row r="436" spans="1:14">
      <c r="B436" s="526"/>
      <c r="C436" s="526"/>
      <c r="D436" t="s">
        <v>45</v>
      </c>
      <c r="E436" s="16">
        <v>8.5</v>
      </c>
      <c r="F436" s="16"/>
      <c r="G436" s="2">
        <f t="shared" si="6"/>
        <v>186.5</v>
      </c>
      <c r="H436" s="19"/>
      <c r="I436" s="75"/>
      <c r="K436" s="526"/>
      <c r="L436" s="526"/>
      <c r="N436" s="75"/>
    </row>
    <row r="437" spans="1:14" ht="18.75">
      <c r="A437" s="7">
        <v>44132</v>
      </c>
      <c r="B437" s="526">
        <v>20580</v>
      </c>
      <c r="C437" s="526" t="s">
        <v>29</v>
      </c>
      <c r="D437" t="s">
        <v>18</v>
      </c>
      <c r="E437" s="16"/>
      <c r="F437" s="16">
        <v>60</v>
      </c>
      <c r="G437" s="2">
        <f t="shared" si="6"/>
        <v>126.5</v>
      </c>
      <c r="H437" s="19"/>
      <c r="I437" s="75"/>
      <c r="J437" s="570" t="s">
        <v>372</v>
      </c>
      <c r="K437" s="570"/>
      <c r="L437" s="570"/>
      <c r="M437" s="570"/>
      <c r="N437" s="84">
        <f>SUM(N418:N435)</f>
        <v>321.8</v>
      </c>
    </row>
    <row r="438" spans="1:14">
      <c r="A438" s="7">
        <v>44132</v>
      </c>
      <c r="B438" s="526">
        <v>20580</v>
      </c>
      <c r="C438" s="526" t="s">
        <v>29</v>
      </c>
      <c r="D438" t="s">
        <v>40</v>
      </c>
      <c r="E438" s="16"/>
      <c r="F438" s="16">
        <v>5</v>
      </c>
      <c r="G438" s="2">
        <f t="shared" si="6"/>
        <v>121.5</v>
      </c>
      <c r="H438" s="19"/>
      <c r="I438" s="75"/>
      <c r="J438" s="31"/>
      <c r="K438" s="525"/>
      <c r="L438" s="525"/>
      <c r="N438" s="75"/>
    </row>
    <row r="439" spans="1:14">
      <c r="A439" s="7">
        <v>44152</v>
      </c>
      <c r="B439" s="526">
        <v>20711</v>
      </c>
      <c r="C439" s="526" t="s">
        <v>29</v>
      </c>
      <c r="D439" t="s">
        <v>45</v>
      </c>
      <c r="E439" s="16"/>
      <c r="F439" s="16">
        <v>8.5</v>
      </c>
      <c r="G439" s="2">
        <f t="shared" si="6"/>
        <v>113</v>
      </c>
      <c r="H439" s="19"/>
      <c r="I439" s="75"/>
      <c r="J439" s="31"/>
      <c r="K439" s="525"/>
      <c r="L439" s="525"/>
      <c r="N439" s="75"/>
    </row>
    <row r="440" spans="1:14">
      <c r="A440" s="7">
        <v>44175</v>
      </c>
      <c r="B440" s="526">
        <v>21007</v>
      </c>
      <c r="C440" s="526" t="s">
        <v>29</v>
      </c>
      <c r="D440" t="s">
        <v>16</v>
      </c>
      <c r="E440" s="16"/>
      <c r="F440" s="16">
        <v>82.3</v>
      </c>
      <c r="G440" s="2">
        <f t="shared" si="6"/>
        <v>30.700000000000003</v>
      </c>
      <c r="H440" s="19"/>
      <c r="I440" s="75"/>
      <c r="J440" s="31"/>
      <c r="K440" s="525"/>
      <c r="L440" s="525"/>
      <c r="N440" s="75"/>
    </row>
    <row r="441" spans="1:14">
      <c r="A441" s="7">
        <v>44175</v>
      </c>
      <c r="B441" s="526">
        <v>21007</v>
      </c>
      <c r="C441" s="526" t="s">
        <v>29</v>
      </c>
      <c r="D441" t="s">
        <v>17</v>
      </c>
      <c r="E441" s="16"/>
      <c r="F441" s="16">
        <v>30.7</v>
      </c>
      <c r="G441" s="2">
        <f t="shared" si="6"/>
        <v>0</v>
      </c>
      <c r="H441" s="19"/>
      <c r="I441" s="75"/>
      <c r="J441" s="31"/>
      <c r="K441" s="525"/>
      <c r="L441" s="525"/>
      <c r="N441" s="75"/>
    </row>
    <row r="442" spans="1:14">
      <c r="A442" s="44">
        <v>44135</v>
      </c>
      <c r="B442" s="525" t="s">
        <v>14</v>
      </c>
      <c r="C442" s="525" t="s">
        <v>30</v>
      </c>
      <c r="D442" t="s">
        <v>16</v>
      </c>
      <c r="E442" s="16">
        <v>96.6</v>
      </c>
      <c r="F442" s="16"/>
      <c r="G442" s="2">
        <f t="shared" si="6"/>
        <v>96.6</v>
      </c>
      <c r="H442" s="19"/>
      <c r="I442" s="75"/>
      <c r="K442" s="526"/>
      <c r="L442" s="526"/>
      <c r="N442" s="75"/>
    </row>
    <row r="443" spans="1:14">
      <c r="B443" s="526"/>
      <c r="C443" s="526"/>
      <c r="D443" t="s">
        <v>17</v>
      </c>
      <c r="E443" s="16">
        <v>32.6</v>
      </c>
      <c r="F443" s="16"/>
      <c r="G443" s="2">
        <f t="shared" si="6"/>
        <v>129.19999999999999</v>
      </c>
      <c r="H443" s="19"/>
      <c r="I443" s="75"/>
      <c r="K443" s="526"/>
      <c r="L443" s="526"/>
      <c r="N443" s="75"/>
    </row>
    <row r="444" spans="1:14">
      <c r="B444" s="526"/>
      <c r="C444" s="526"/>
      <c r="D444" t="s">
        <v>18</v>
      </c>
      <c r="E444" s="16">
        <v>60</v>
      </c>
      <c r="F444" s="16"/>
      <c r="G444" s="2">
        <f t="shared" si="6"/>
        <v>189.2</v>
      </c>
      <c r="H444" s="19"/>
      <c r="I444" s="75"/>
      <c r="K444" s="526"/>
      <c r="L444" s="526"/>
      <c r="N444" s="75"/>
    </row>
    <row r="445" spans="1:14">
      <c r="B445" s="526"/>
      <c r="C445" s="526"/>
      <c r="D445" t="s">
        <v>40</v>
      </c>
      <c r="E445" s="16">
        <v>5</v>
      </c>
      <c r="F445" s="16"/>
      <c r="G445" s="2">
        <f t="shared" si="6"/>
        <v>194.2</v>
      </c>
      <c r="H445" s="19"/>
      <c r="I445" s="75"/>
      <c r="J445" s="31"/>
      <c r="K445" s="525"/>
      <c r="L445" s="525"/>
      <c r="N445" s="76"/>
    </row>
    <row r="446" spans="1:14">
      <c r="B446" s="526"/>
      <c r="C446" s="526"/>
      <c r="D446" s="67" t="s">
        <v>46</v>
      </c>
      <c r="E446" s="71">
        <v>10</v>
      </c>
      <c r="F446" s="16"/>
      <c r="G446" s="2">
        <f t="shared" si="6"/>
        <v>204.2</v>
      </c>
      <c r="H446" s="19"/>
      <c r="I446" s="75"/>
      <c r="K446" s="526"/>
      <c r="L446" s="526"/>
      <c r="N446" s="76"/>
    </row>
    <row r="447" spans="1:14">
      <c r="B447" s="526"/>
      <c r="C447" s="526"/>
      <c r="D447" s="67" t="s">
        <v>47</v>
      </c>
      <c r="E447" s="71">
        <v>10</v>
      </c>
      <c r="F447" s="16"/>
      <c r="G447" s="2">
        <f t="shared" si="6"/>
        <v>214.2</v>
      </c>
      <c r="H447" s="19"/>
      <c r="I447" s="75"/>
      <c r="K447" s="526"/>
      <c r="L447" s="526"/>
      <c r="N447" s="76"/>
    </row>
    <row r="448" spans="1:14">
      <c r="A448" s="7">
        <v>44152</v>
      </c>
      <c r="B448" s="526">
        <v>20711</v>
      </c>
      <c r="C448" s="526" t="s">
        <v>30</v>
      </c>
      <c r="D448" t="s">
        <v>18</v>
      </c>
      <c r="E448" s="71"/>
      <c r="F448" s="16">
        <v>60</v>
      </c>
      <c r="G448" s="2">
        <f t="shared" si="6"/>
        <v>154.19999999999999</v>
      </c>
      <c r="H448" s="19"/>
      <c r="I448" s="75"/>
      <c r="K448" s="526"/>
      <c r="L448" s="526"/>
      <c r="N448" s="76"/>
    </row>
    <row r="449" spans="1:14">
      <c r="A449" s="7">
        <v>44152</v>
      </c>
      <c r="B449" s="526">
        <v>20711</v>
      </c>
      <c r="C449" s="526" t="s">
        <v>30</v>
      </c>
      <c r="D449" t="s">
        <v>40</v>
      </c>
      <c r="E449" s="71"/>
      <c r="F449" s="16">
        <v>5</v>
      </c>
      <c r="G449" s="2">
        <f t="shared" si="6"/>
        <v>149.19999999999999</v>
      </c>
      <c r="H449" s="19"/>
      <c r="I449" s="75"/>
      <c r="K449" s="526"/>
      <c r="L449" s="526"/>
      <c r="N449" s="76"/>
    </row>
    <row r="450" spans="1:14">
      <c r="A450" s="7">
        <v>44152</v>
      </c>
      <c r="B450" s="526">
        <v>20711</v>
      </c>
      <c r="C450" s="526" t="s">
        <v>30</v>
      </c>
      <c r="D450" s="67" t="s">
        <v>46</v>
      </c>
      <c r="E450" s="71"/>
      <c r="F450" s="71">
        <v>10</v>
      </c>
      <c r="G450" s="2">
        <f t="shared" si="6"/>
        <v>139.19999999999999</v>
      </c>
      <c r="H450" s="19"/>
      <c r="I450" s="75"/>
      <c r="K450" s="526"/>
      <c r="L450" s="526"/>
      <c r="N450" s="76"/>
    </row>
    <row r="451" spans="1:14">
      <c r="A451" s="7">
        <v>44152</v>
      </c>
      <c r="B451" s="526">
        <v>20711</v>
      </c>
      <c r="C451" s="526" t="s">
        <v>30</v>
      </c>
      <c r="D451" s="67" t="s">
        <v>47</v>
      </c>
      <c r="E451" s="71"/>
      <c r="F451" s="71">
        <v>10</v>
      </c>
      <c r="G451" s="2">
        <f t="shared" si="6"/>
        <v>129.19999999999999</v>
      </c>
      <c r="H451" s="19"/>
      <c r="I451" s="75"/>
      <c r="K451" s="526"/>
      <c r="L451" s="526"/>
      <c r="N451" s="76"/>
    </row>
    <row r="452" spans="1:14">
      <c r="A452" s="7">
        <v>44175</v>
      </c>
      <c r="B452" s="526">
        <v>21007</v>
      </c>
      <c r="C452" s="526" t="s">
        <v>30</v>
      </c>
      <c r="D452" s="67" t="s">
        <v>16</v>
      </c>
      <c r="E452" s="71"/>
      <c r="F452" s="71">
        <v>96.6</v>
      </c>
      <c r="G452" s="2">
        <f t="shared" si="6"/>
        <v>32.599999999999994</v>
      </c>
      <c r="H452" s="19"/>
      <c r="I452" s="75"/>
      <c r="K452" s="526"/>
      <c r="L452" s="526"/>
      <c r="N452" s="76"/>
    </row>
    <row r="453" spans="1:14">
      <c r="A453" s="7">
        <v>44175</v>
      </c>
      <c r="B453" s="526">
        <v>21007</v>
      </c>
      <c r="C453" s="526" t="s">
        <v>30</v>
      </c>
      <c r="D453" s="67" t="s">
        <v>17</v>
      </c>
      <c r="E453" s="71"/>
      <c r="F453" s="71">
        <v>32.6</v>
      </c>
      <c r="G453" s="2">
        <f t="shared" si="6"/>
        <v>0</v>
      </c>
      <c r="H453" s="19"/>
      <c r="I453" s="75"/>
      <c r="K453" s="526"/>
      <c r="L453" s="526"/>
      <c r="N453" s="76"/>
    </row>
    <row r="454" spans="1:14">
      <c r="A454" s="44">
        <v>44165</v>
      </c>
      <c r="B454" s="525" t="s">
        <v>14</v>
      </c>
      <c r="C454" s="525" t="s">
        <v>33</v>
      </c>
      <c r="D454" s="67" t="s">
        <v>16</v>
      </c>
      <c r="E454" s="71">
        <v>91.6</v>
      </c>
      <c r="F454" s="71"/>
      <c r="G454" s="2">
        <f t="shared" si="6"/>
        <v>91.6</v>
      </c>
      <c r="H454" s="19"/>
      <c r="I454" s="75"/>
      <c r="K454" s="526"/>
      <c r="L454" s="526"/>
      <c r="N454" s="76"/>
    </row>
    <row r="455" spans="1:14">
      <c r="B455" s="526"/>
      <c r="C455" s="526"/>
      <c r="D455" s="67" t="s">
        <v>17</v>
      </c>
      <c r="E455" s="71">
        <v>33.5</v>
      </c>
      <c r="F455" s="71"/>
      <c r="G455" s="2">
        <f t="shared" si="6"/>
        <v>125.1</v>
      </c>
      <c r="H455" s="19"/>
      <c r="I455" s="75"/>
      <c r="K455" s="526"/>
      <c r="L455" s="526"/>
      <c r="N455" s="76"/>
    </row>
    <row r="456" spans="1:14">
      <c r="B456" s="526"/>
      <c r="C456" s="526"/>
      <c r="D456" s="67" t="s">
        <v>18</v>
      </c>
      <c r="E456" s="71">
        <v>60</v>
      </c>
      <c r="F456" s="71"/>
      <c r="G456" s="2">
        <f t="shared" si="6"/>
        <v>185.1</v>
      </c>
      <c r="H456" s="19"/>
      <c r="I456" s="75"/>
      <c r="K456" s="526"/>
      <c r="L456" s="526"/>
      <c r="N456" s="76"/>
    </row>
    <row r="457" spans="1:14">
      <c r="B457" s="526"/>
      <c r="C457" s="526"/>
      <c r="D457" s="67" t="s">
        <v>40</v>
      </c>
      <c r="E457" s="71">
        <v>5</v>
      </c>
      <c r="F457" s="71"/>
      <c r="G457" s="2">
        <f t="shared" si="6"/>
        <v>190.1</v>
      </c>
      <c r="H457" s="19"/>
      <c r="I457" s="75"/>
      <c r="K457" s="526"/>
      <c r="L457" s="526"/>
      <c r="N457" s="76"/>
    </row>
    <row r="458" spans="1:14">
      <c r="A458" s="7">
        <v>44175</v>
      </c>
      <c r="B458" s="526">
        <v>21023</v>
      </c>
      <c r="C458" s="526" t="s">
        <v>33</v>
      </c>
      <c r="D458" s="67" t="s">
        <v>18</v>
      </c>
      <c r="E458" s="71"/>
      <c r="F458" s="71">
        <v>60</v>
      </c>
      <c r="G458" s="2">
        <f t="shared" si="6"/>
        <v>130.1</v>
      </c>
      <c r="H458" s="19"/>
      <c r="I458" s="75"/>
      <c r="K458" s="526"/>
      <c r="L458" s="526"/>
      <c r="N458" s="76"/>
    </row>
    <row r="459" spans="1:14">
      <c r="A459" s="7">
        <v>44175</v>
      </c>
      <c r="B459" s="526">
        <v>21023</v>
      </c>
      <c r="C459" s="526" t="s">
        <v>33</v>
      </c>
      <c r="D459" s="67" t="s">
        <v>19</v>
      </c>
      <c r="E459" s="71"/>
      <c r="F459" s="71">
        <v>5</v>
      </c>
      <c r="G459" s="2">
        <f t="shared" si="6"/>
        <v>125.1</v>
      </c>
      <c r="H459" s="19"/>
      <c r="I459" s="75"/>
      <c r="K459" s="526"/>
      <c r="L459" s="526"/>
      <c r="N459" s="76"/>
    </row>
    <row r="460" spans="1:14">
      <c r="A460" s="7">
        <v>44201</v>
      </c>
      <c r="B460" s="526">
        <v>21323</v>
      </c>
      <c r="C460" s="526" t="s">
        <v>33</v>
      </c>
      <c r="D460" s="67" t="s">
        <v>16</v>
      </c>
      <c r="E460" s="71"/>
      <c r="F460" s="71">
        <v>91.6</v>
      </c>
      <c r="G460" s="2">
        <f t="shared" si="6"/>
        <v>33.5</v>
      </c>
      <c r="H460" s="19"/>
      <c r="I460" s="75"/>
      <c r="K460" s="526"/>
      <c r="L460" s="526"/>
      <c r="N460" s="76"/>
    </row>
    <row r="461" spans="1:14">
      <c r="A461" s="7">
        <v>44201</v>
      </c>
      <c r="B461" s="526">
        <v>21323</v>
      </c>
      <c r="C461" s="526" t="s">
        <v>33</v>
      </c>
      <c r="D461" s="67" t="s">
        <v>17</v>
      </c>
      <c r="E461" s="71"/>
      <c r="F461" s="71">
        <v>33.5</v>
      </c>
      <c r="G461" s="2">
        <f t="shared" si="6"/>
        <v>0</v>
      </c>
      <c r="H461" s="19"/>
      <c r="I461" s="75"/>
      <c r="K461" s="526"/>
      <c r="L461" s="526"/>
      <c r="N461" s="76"/>
    </row>
    <row r="462" spans="1:14">
      <c r="A462" s="44">
        <v>44196</v>
      </c>
      <c r="B462" s="525" t="s">
        <v>14</v>
      </c>
      <c r="C462" s="525" t="s">
        <v>34</v>
      </c>
      <c r="D462" t="s">
        <v>16</v>
      </c>
      <c r="E462" s="80">
        <v>104.8</v>
      </c>
      <c r="F462" s="71"/>
      <c r="G462" s="2">
        <f t="shared" si="6"/>
        <v>104.8</v>
      </c>
      <c r="H462" s="19"/>
      <c r="I462" s="75"/>
      <c r="K462" s="526"/>
      <c r="L462" s="526"/>
      <c r="N462" s="76"/>
    </row>
    <row r="463" spans="1:14">
      <c r="B463" s="526"/>
      <c r="C463" s="526"/>
      <c r="D463" t="s">
        <v>17</v>
      </c>
      <c r="E463" s="80">
        <v>29.7</v>
      </c>
      <c r="F463" s="71"/>
      <c r="G463" s="2">
        <f t="shared" si="6"/>
        <v>134.5</v>
      </c>
      <c r="H463" s="19"/>
      <c r="I463" s="75"/>
      <c r="K463" s="526"/>
      <c r="L463" s="526"/>
      <c r="N463" s="76"/>
    </row>
    <row r="464" spans="1:14">
      <c r="B464" s="526"/>
      <c r="C464" s="526"/>
      <c r="D464" t="s">
        <v>48</v>
      </c>
      <c r="E464" s="80">
        <v>60</v>
      </c>
      <c r="F464" s="71"/>
      <c r="G464" s="2">
        <f t="shared" si="6"/>
        <v>194.5</v>
      </c>
      <c r="H464" s="19"/>
      <c r="I464" s="75"/>
      <c r="K464" s="526"/>
      <c r="L464" s="526"/>
      <c r="N464" s="76"/>
    </row>
    <row r="465" spans="1:14">
      <c r="B465" s="526"/>
      <c r="C465" s="526"/>
      <c r="D465" t="s">
        <v>40</v>
      </c>
      <c r="E465" s="80">
        <v>5</v>
      </c>
      <c r="F465" s="71"/>
      <c r="G465" s="2">
        <f t="shared" si="6"/>
        <v>199.5</v>
      </c>
      <c r="H465" s="19"/>
      <c r="I465" s="75"/>
      <c r="K465" s="526"/>
      <c r="L465" s="526"/>
      <c r="N465" s="76"/>
    </row>
    <row r="466" spans="1:14">
      <c r="A466" s="7">
        <v>44201</v>
      </c>
      <c r="B466" s="526">
        <v>21324</v>
      </c>
      <c r="C466" s="526" t="s">
        <v>34</v>
      </c>
      <c r="D466" t="s">
        <v>18</v>
      </c>
      <c r="E466" s="80"/>
      <c r="F466" s="71">
        <v>60</v>
      </c>
      <c r="G466" s="2">
        <f t="shared" si="6"/>
        <v>139.5</v>
      </c>
      <c r="H466" s="19"/>
      <c r="I466" s="75"/>
      <c r="K466" s="526"/>
      <c r="L466" s="526"/>
      <c r="N466" s="76"/>
    </row>
    <row r="467" spans="1:14">
      <c r="A467" s="7">
        <v>44201</v>
      </c>
      <c r="B467" s="526">
        <v>21324</v>
      </c>
      <c r="C467" s="526" t="s">
        <v>34</v>
      </c>
      <c r="D467" t="s">
        <v>19</v>
      </c>
      <c r="E467" s="80"/>
      <c r="F467" s="71">
        <v>5</v>
      </c>
      <c r="G467" s="2">
        <f t="shared" si="6"/>
        <v>134.5</v>
      </c>
      <c r="H467" s="19"/>
      <c r="I467" s="75"/>
      <c r="K467" s="526"/>
      <c r="L467" s="526"/>
      <c r="N467" s="76"/>
    </row>
    <row r="468" spans="1:14">
      <c r="A468" s="7">
        <v>44239</v>
      </c>
      <c r="B468" s="526">
        <v>21575</v>
      </c>
      <c r="C468" s="526" t="s">
        <v>34</v>
      </c>
      <c r="D468" t="s">
        <v>16</v>
      </c>
      <c r="E468" s="80"/>
      <c r="F468" s="71">
        <v>104.8</v>
      </c>
      <c r="G468" s="2">
        <f t="shared" si="6"/>
        <v>29.700000000000003</v>
      </c>
      <c r="H468" s="19"/>
      <c r="I468" s="75"/>
      <c r="K468" s="526"/>
      <c r="L468" s="526"/>
      <c r="N468" s="76"/>
    </row>
    <row r="469" spans="1:14">
      <c r="A469" s="7">
        <v>44239</v>
      </c>
      <c r="B469" s="526">
        <v>21575</v>
      </c>
      <c r="C469" s="526" t="s">
        <v>34</v>
      </c>
      <c r="D469" t="s">
        <v>17</v>
      </c>
      <c r="E469" s="80"/>
      <c r="F469" s="71">
        <v>29.7</v>
      </c>
      <c r="G469" s="2">
        <f t="shared" ref="G469:G532" si="7">+G468+E469-F469</f>
        <v>0</v>
      </c>
      <c r="H469" s="19"/>
      <c r="I469" s="75"/>
      <c r="K469" s="526"/>
      <c r="L469" s="526"/>
      <c r="N469" s="76"/>
    </row>
    <row r="470" spans="1:14">
      <c r="A470" s="44">
        <v>44227</v>
      </c>
      <c r="B470" s="525" t="s">
        <v>14</v>
      </c>
      <c r="C470" s="525" t="s">
        <v>15</v>
      </c>
      <c r="D470" t="s">
        <v>16</v>
      </c>
      <c r="E470" s="80">
        <v>110.2</v>
      </c>
      <c r="F470" s="71"/>
      <c r="G470" s="2">
        <f t="shared" si="7"/>
        <v>110.2</v>
      </c>
      <c r="H470" s="19"/>
      <c r="I470" s="75"/>
      <c r="K470" s="526"/>
      <c r="L470" s="526"/>
      <c r="N470" s="76"/>
    </row>
    <row r="471" spans="1:14">
      <c r="B471" s="526"/>
      <c r="C471" s="526"/>
      <c r="D471" t="s">
        <v>17</v>
      </c>
      <c r="E471" s="80">
        <v>27.6</v>
      </c>
      <c r="F471" s="71"/>
      <c r="G471" s="2">
        <f t="shared" si="7"/>
        <v>137.80000000000001</v>
      </c>
      <c r="H471" s="19"/>
      <c r="I471" s="75"/>
      <c r="K471" s="526"/>
      <c r="L471" s="526"/>
      <c r="N471" s="76"/>
    </row>
    <row r="472" spans="1:14">
      <c r="B472" s="526"/>
      <c r="C472" s="526"/>
      <c r="D472" t="s">
        <v>48</v>
      </c>
      <c r="E472" s="80">
        <v>60</v>
      </c>
      <c r="F472" s="71"/>
      <c r="G472" s="2">
        <f t="shared" si="7"/>
        <v>197.8</v>
      </c>
      <c r="H472" s="19"/>
      <c r="I472" s="75"/>
      <c r="K472" s="526"/>
      <c r="L472" s="526"/>
      <c r="N472" s="76"/>
    </row>
    <row r="473" spans="1:14">
      <c r="B473" s="526"/>
      <c r="C473" s="526"/>
      <c r="D473" t="s">
        <v>40</v>
      </c>
      <c r="E473" s="80">
        <v>5</v>
      </c>
      <c r="F473" s="71"/>
      <c r="G473" s="2">
        <f t="shared" si="7"/>
        <v>202.8</v>
      </c>
      <c r="H473" s="19"/>
      <c r="I473" s="75"/>
      <c r="K473" s="526"/>
      <c r="L473" s="526"/>
      <c r="N473" s="76"/>
    </row>
    <row r="474" spans="1:14">
      <c r="A474" s="86">
        <v>44227</v>
      </c>
      <c r="B474" s="526" t="s">
        <v>114</v>
      </c>
      <c r="C474" s="526" t="s">
        <v>15</v>
      </c>
      <c r="D474" t="s">
        <v>48</v>
      </c>
      <c r="F474" s="2">
        <v>60</v>
      </c>
      <c r="G474" s="2">
        <f t="shared" si="7"/>
        <v>142.80000000000001</v>
      </c>
      <c r="H474" s="19"/>
      <c r="I474" s="75"/>
      <c r="K474" s="526"/>
      <c r="L474" s="526"/>
      <c r="N474" s="76"/>
    </row>
    <row r="475" spans="1:14">
      <c r="A475" s="86">
        <v>44227</v>
      </c>
      <c r="B475" s="526" t="s">
        <v>114</v>
      </c>
      <c r="C475" s="526" t="s">
        <v>15</v>
      </c>
      <c r="D475" t="s">
        <v>40</v>
      </c>
      <c r="F475" s="2">
        <v>5</v>
      </c>
      <c r="G475" s="2">
        <f t="shared" si="7"/>
        <v>137.80000000000001</v>
      </c>
      <c r="H475" s="19"/>
      <c r="I475" s="75"/>
      <c r="K475" s="526"/>
      <c r="L475" s="526"/>
      <c r="N475" s="76"/>
    </row>
    <row r="476" spans="1:14">
      <c r="A476" s="86">
        <v>44255</v>
      </c>
      <c r="B476" s="526" t="s">
        <v>114</v>
      </c>
      <c r="C476" s="526" t="s">
        <v>15</v>
      </c>
      <c r="D476" t="s">
        <v>16</v>
      </c>
      <c r="F476" s="2">
        <v>60</v>
      </c>
      <c r="G476" s="2">
        <f t="shared" si="7"/>
        <v>77.800000000000011</v>
      </c>
      <c r="H476" s="19"/>
      <c r="I476" s="75"/>
      <c r="K476" s="526"/>
      <c r="L476" s="526"/>
      <c r="N476" s="76"/>
    </row>
    <row r="477" spans="1:14">
      <c r="A477" s="86">
        <v>44270</v>
      </c>
      <c r="B477" s="526">
        <v>21917</v>
      </c>
      <c r="C477" s="526" t="s">
        <v>15</v>
      </c>
      <c r="D477" t="s">
        <v>16</v>
      </c>
      <c r="F477" s="2">
        <v>50.2</v>
      </c>
      <c r="G477" s="2">
        <f t="shared" si="7"/>
        <v>27.600000000000009</v>
      </c>
      <c r="H477" s="19"/>
      <c r="I477" s="75"/>
      <c r="K477" s="526"/>
      <c r="L477" s="526"/>
      <c r="N477" s="76"/>
    </row>
    <row r="478" spans="1:14">
      <c r="A478" s="86">
        <v>44270</v>
      </c>
      <c r="B478" s="526">
        <v>21917</v>
      </c>
      <c r="C478" s="526" t="s">
        <v>15</v>
      </c>
      <c r="D478" t="s">
        <v>17</v>
      </c>
      <c r="F478" s="2">
        <v>27.6</v>
      </c>
      <c r="G478" s="2">
        <f t="shared" si="7"/>
        <v>0</v>
      </c>
      <c r="H478" s="19"/>
      <c r="I478" s="75"/>
      <c r="K478" s="526"/>
      <c r="L478" s="526"/>
      <c r="N478" s="76"/>
    </row>
    <row r="479" spans="1:14">
      <c r="A479" s="44">
        <v>44255</v>
      </c>
      <c r="B479" s="525" t="s">
        <v>14</v>
      </c>
      <c r="C479" s="525" t="s">
        <v>20</v>
      </c>
      <c r="D479" t="s">
        <v>16</v>
      </c>
      <c r="E479" s="80">
        <v>172</v>
      </c>
      <c r="G479" s="2">
        <f t="shared" si="7"/>
        <v>172</v>
      </c>
      <c r="H479" s="19"/>
      <c r="I479" s="75"/>
      <c r="K479" s="526"/>
      <c r="L479" s="526"/>
      <c r="N479" s="76"/>
    </row>
    <row r="480" spans="1:14">
      <c r="B480" s="526"/>
      <c r="C480" s="526"/>
      <c r="D480" t="s">
        <v>17</v>
      </c>
      <c r="E480" s="80">
        <v>35.700000000000003</v>
      </c>
      <c r="G480" s="2">
        <f t="shared" si="7"/>
        <v>207.7</v>
      </c>
      <c r="H480" s="19"/>
      <c r="I480" s="75"/>
      <c r="K480" s="526"/>
      <c r="L480" s="526"/>
      <c r="N480" s="76"/>
    </row>
    <row r="481" spans="1:14">
      <c r="B481" s="526"/>
      <c r="C481" s="526"/>
      <c r="D481" t="s">
        <v>48</v>
      </c>
      <c r="E481" s="80">
        <v>56</v>
      </c>
      <c r="G481" s="2">
        <f t="shared" si="7"/>
        <v>263.7</v>
      </c>
      <c r="H481" s="19"/>
      <c r="I481" s="75"/>
      <c r="K481" s="526"/>
      <c r="L481" s="526"/>
      <c r="N481" s="76"/>
    </row>
    <row r="482" spans="1:14">
      <c r="B482" s="526"/>
      <c r="C482" s="526"/>
      <c r="D482" t="s">
        <v>40</v>
      </c>
      <c r="E482" s="80">
        <v>5</v>
      </c>
      <c r="G482" s="2">
        <f t="shared" si="7"/>
        <v>268.7</v>
      </c>
      <c r="H482" s="19"/>
      <c r="I482" s="75"/>
      <c r="K482" s="526"/>
      <c r="L482" s="526"/>
      <c r="N482" s="76"/>
    </row>
    <row r="483" spans="1:14">
      <c r="B483" s="526"/>
      <c r="C483" s="526"/>
      <c r="D483" t="s">
        <v>49</v>
      </c>
      <c r="E483" s="80">
        <v>10</v>
      </c>
      <c r="G483" s="2">
        <f t="shared" si="7"/>
        <v>278.7</v>
      </c>
      <c r="H483" s="19"/>
      <c r="I483" s="75"/>
      <c r="K483" s="526"/>
      <c r="L483" s="526"/>
      <c r="N483" s="76"/>
    </row>
    <row r="484" spans="1:14">
      <c r="A484" s="7">
        <v>44255</v>
      </c>
      <c r="B484" s="526" t="s">
        <v>114</v>
      </c>
      <c r="C484" s="526" t="s">
        <v>20</v>
      </c>
      <c r="D484" t="s">
        <v>18</v>
      </c>
      <c r="E484" s="80"/>
      <c r="F484" s="2">
        <v>56</v>
      </c>
      <c r="G484" s="2">
        <f t="shared" si="7"/>
        <v>222.7</v>
      </c>
      <c r="H484" s="19"/>
      <c r="I484" s="75"/>
      <c r="K484" s="526"/>
      <c r="L484" s="526"/>
      <c r="N484" s="76"/>
    </row>
    <row r="485" spans="1:14">
      <c r="A485" s="7">
        <v>44255</v>
      </c>
      <c r="B485" s="526" t="s">
        <v>114</v>
      </c>
      <c r="C485" s="526" t="s">
        <v>20</v>
      </c>
      <c r="D485" t="s">
        <v>19</v>
      </c>
      <c r="E485" s="80"/>
      <c r="F485" s="2">
        <v>5</v>
      </c>
      <c r="G485" s="2">
        <f t="shared" si="7"/>
        <v>217.7</v>
      </c>
      <c r="H485" s="19"/>
      <c r="I485" s="75"/>
      <c r="K485" s="526"/>
      <c r="L485" s="526"/>
      <c r="N485" s="76"/>
    </row>
    <row r="486" spans="1:14">
      <c r="A486" s="7">
        <v>44270</v>
      </c>
      <c r="B486" s="526">
        <v>21918</v>
      </c>
      <c r="C486" s="526" t="s">
        <v>20</v>
      </c>
      <c r="D486" t="s">
        <v>49</v>
      </c>
      <c r="E486" s="80"/>
      <c r="F486" s="2">
        <v>10</v>
      </c>
      <c r="G486" s="2">
        <f t="shared" si="7"/>
        <v>207.7</v>
      </c>
      <c r="H486" s="19"/>
      <c r="I486" s="75"/>
      <c r="K486" s="526"/>
      <c r="L486" s="526"/>
      <c r="N486" s="76"/>
    </row>
    <row r="487" spans="1:14">
      <c r="A487" s="7">
        <v>44286</v>
      </c>
      <c r="B487" s="526" t="s">
        <v>114</v>
      </c>
      <c r="C487" s="526" t="s">
        <v>20</v>
      </c>
      <c r="D487" t="s">
        <v>16</v>
      </c>
      <c r="E487" s="80"/>
      <c r="F487" s="2">
        <v>115</v>
      </c>
      <c r="G487" s="2">
        <f t="shared" si="7"/>
        <v>92.699999999999989</v>
      </c>
      <c r="H487" s="19"/>
      <c r="I487" s="75"/>
      <c r="K487" s="526"/>
      <c r="L487" s="526"/>
      <c r="N487" s="76"/>
    </row>
    <row r="488" spans="1:14">
      <c r="A488" s="7">
        <v>44316</v>
      </c>
      <c r="B488" s="526" t="s">
        <v>114</v>
      </c>
      <c r="C488" s="526" t="s">
        <v>20</v>
      </c>
      <c r="D488" t="s">
        <v>16</v>
      </c>
      <c r="E488" s="80"/>
      <c r="F488" s="2">
        <v>57</v>
      </c>
      <c r="G488" s="2">
        <f t="shared" si="7"/>
        <v>35.699999999999989</v>
      </c>
      <c r="H488" s="19"/>
      <c r="I488" s="75"/>
      <c r="K488" s="526"/>
      <c r="L488" s="526"/>
      <c r="N488" s="76"/>
    </row>
    <row r="489" spans="1:14">
      <c r="A489" s="7">
        <v>44316</v>
      </c>
      <c r="B489" s="526" t="s">
        <v>114</v>
      </c>
      <c r="C489" s="526" t="s">
        <v>20</v>
      </c>
      <c r="D489" t="s">
        <v>17</v>
      </c>
      <c r="E489" s="80"/>
      <c r="F489" s="2">
        <v>3</v>
      </c>
      <c r="G489" s="2">
        <f t="shared" si="7"/>
        <v>32.699999999999989</v>
      </c>
      <c r="H489" s="19"/>
      <c r="I489" s="75"/>
      <c r="K489" s="526"/>
      <c r="L489" s="526"/>
      <c r="N489" s="76"/>
    </row>
    <row r="490" spans="1:14">
      <c r="A490" s="7">
        <v>44328</v>
      </c>
      <c r="B490" s="526">
        <v>22430</v>
      </c>
      <c r="C490" s="526" t="s">
        <v>20</v>
      </c>
      <c r="D490" t="s">
        <v>17</v>
      </c>
      <c r="E490" s="80"/>
      <c r="F490" s="2">
        <v>32.700000000000003</v>
      </c>
      <c r="G490" s="2">
        <f t="shared" si="7"/>
        <v>0</v>
      </c>
      <c r="H490" s="19"/>
      <c r="I490" s="75"/>
      <c r="K490" s="526"/>
      <c r="L490" s="526"/>
      <c r="N490" s="76"/>
    </row>
    <row r="491" spans="1:14">
      <c r="A491" s="44">
        <v>44286</v>
      </c>
      <c r="B491" s="525" t="s">
        <v>14</v>
      </c>
      <c r="C491" s="525" t="s">
        <v>23</v>
      </c>
      <c r="D491" t="s">
        <v>16</v>
      </c>
      <c r="E491" s="80">
        <v>188.8</v>
      </c>
      <c r="G491" s="2">
        <f t="shared" si="7"/>
        <v>188.8</v>
      </c>
      <c r="H491" s="19"/>
      <c r="I491" s="75"/>
      <c r="K491" s="526"/>
      <c r="L491" s="526"/>
      <c r="N491" s="76"/>
    </row>
    <row r="492" spans="1:14">
      <c r="B492" s="526"/>
      <c r="C492" s="526"/>
      <c r="D492" t="s">
        <v>17</v>
      </c>
      <c r="E492" s="80">
        <v>41.8</v>
      </c>
      <c r="G492" s="2">
        <f t="shared" si="7"/>
        <v>230.60000000000002</v>
      </c>
      <c r="H492" s="19"/>
      <c r="I492" s="75"/>
      <c r="K492" s="526"/>
      <c r="L492" s="526"/>
      <c r="N492" s="76"/>
    </row>
    <row r="493" spans="1:14">
      <c r="B493" s="526"/>
      <c r="C493" s="526"/>
      <c r="D493" t="s">
        <v>48</v>
      </c>
      <c r="E493" s="80">
        <v>60</v>
      </c>
      <c r="G493" s="2">
        <f t="shared" si="7"/>
        <v>290.60000000000002</v>
      </c>
      <c r="H493" s="19"/>
      <c r="I493" s="75"/>
      <c r="K493" s="526"/>
      <c r="L493" s="526"/>
      <c r="N493" s="76"/>
    </row>
    <row r="494" spans="1:14">
      <c r="B494" s="526"/>
      <c r="C494" s="526"/>
      <c r="D494" t="s">
        <v>40</v>
      </c>
      <c r="E494" s="80">
        <v>5</v>
      </c>
      <c r="G494" s="2">
        <f t="shared" si="7"/>
        <v>295.60000000000002</v>
      </c>
      <c r="H494" s="19"/>
      <c r="I494" s="75"/>
      <c r="K494" s="526"/>
      <c r="L494" s="526"/>
      <c r="N494" s="76"/>
    </row>
    <row r="495" spans="1:14">
      <c r="B495" s="526"/>
      <c r="C495" s="526"/>
      <c r="D495" t="s">
        <v>50</v>
      </c>
      <c r="E495" s="80">
        <v>10</v>
      </c>
      <c r="G495" s="2">
        <f t="shared" si="7"/>
        <v>305.60000000000002</v>
      </c>
      <c r="H495" s="19"/>
      <c r="I495" s="75"/>
      <c r="K495" s="526"/>
      <c r="L495" s="526"/>
      <c r="N495" s="76"/>
    </row>
    <row r="496" spans="1:14">
      <c r="A496" s="7">
        <v>44286</v>
      </c>
      <c r="B496" s="526" t="s">
        <v>114</v>
      </c>
      <c r="C496" s="526" t="s">
        <v>23</v>
      </c>
      <c r="D496" t="s">
        <v>18</v>
      </c>
      <c r="E496" s="80"/>
      <c r="F496" s="2">
        <v>60</v>
      </c>
      <c r="G496" s="2">
        <f t="shared" si="7"/>
        <v>245.60000000000002</v>
      </c>
      <c r="H496" s="19"/>
      <c r="I496" s="75"/>
      <c r="K496" s="526"/>
      <c r="L496" s="526"/>
      <c r="N496" s="76"/>
    </row>
    <row r="497" spans="1:14">
      <c r="A497" s="7">
        <v>44286</v>
      </c>
      <c r="B497" s="526" t="s">
        <v>114</v>
      </c>
      <c r="C497" s="526" t="s">
        <v>23</v>
      </c>
      <c r="D497" t="s">
        <v>19</v>
      </c>
      <c r="E497" s="80"/>
      <c r="F497" s="2">
        <v>5</v>
      </c>
      <c r="G497" s="2">
        <f t="shared" si="7"/>
        <v>240.60000000000002</v>
      </c>
      <c r="H497" s="19"/>
      <c r="I497" s="75"/>
      <c r="K497" s="526"/>
      <c r="L497" s="526"/>
      <c r="N497" s="76"/>
    </row>
    <row r="498" spans="1:14">
      <c r="A498" s="7">
        <v>44328</v>
      </c>
      <c r="B498" s="526">
        <v>22430</v>
      </c>
      <c r="C498" s="526" t="s">
        <v>23</v>
      </c>
      <c r="D498" t="s">
        <v>16</v>
      </c>
      <c r="E498" s="80"/>
      <c r="F498" s="2">
        <v>188.8</v>
      </c>
      <c r="G498" s="2">
        <f t="shared" si="7"/>
        <v>51.800000000000011</v>
      </c>
      <c r="H498" s="19"/>
      <c r="I498" s="75"/>
      <c r="K498" s="526"/>
      <c r="L498" s="526"/>
      <c r="N498" s="76"/>
    </row>
    <row r="499" spans="1:14">
      <c r="A499" s="7">
        <v>44328</v>
      </c>
      <c r="B499" s="526">
        <v>22430</v>
      </c>
      <c r="C499" s="526" t="s">
        <v>23</v>
      </c>
      <c r="D499" t="s">
        <v>17</v>
      </c>
      <c r="E499" s="80"/>
      <c r="F499" s="2">
        <v>41.8</v>
      </c>
      <c r="G499" s="2">
        <f t="shared" si="7"/>
        <v>10.000000000000014</v>
      </c>
      <c r="H499" s="19"/>
      <c r="I499" s="75"/>
      <c r="K499" s="526"/>
      <c r="L499" s="526"/>
      <c r="N499" s="76"/>
    </row>
    <row r="500" spans="1:14">
      <c r="A500" s="7">
        <v>44432</v>
      </c>
      <c r="B500" s="526">
        <v>23284</v>
      </c>
      <c r="C500" s="526" t="s">
        <v>23</v>
      </c>
      <c r="D500" t="s">
        <v>50</v>
      </c>
      <c r="E500" s="80"/>
      <c r="F500" s="80">
        <v>10</v>
      </c>
      <c r="G500" s="2">
        <f t="shared" si="7"/>
        <v>1.4210854715202004E-14</v>
      </c>
      <c r="H500" s="19"/>
      <c r="I500" s="75"/>
      <c r="K500" s="526"/>
      <c r="L500" s="526"/>
      <c r="N500" s="76"/>
    </row>
    <row r="501" spans="1:14">
      <c r="A501" s="44">
        <v>44316</v>
      </c>
      <c r="B501" s="525" t="s">
        <v>14</v>
      </c>
      <c r="C501" s="525" t="s">
        <v>24</v>
      </c>
      <c r="D501" t="s">
        <v>16</v>
      </c>
      <c r="E501" s="80">
        <v>182.1</v>
      </c>
      <c r="G501" s="2">
        <f t="shared" si="7"/>
        <v>182.10000000000002</v>
      </c>
      <c r="H501" s="19"/>
      <c r="I501" s="75"/>
      <c r="K501" s="526"/>
      <c r="L501" s="526"/>
      <c r="N501" s="76"/>
    </row>
    <row r="502" spans="1:14">
      <c r="B502" s="526"/>
      <c r="C502" s="526"/>
      <c r="D502" t="s">
        <v>17</v>
      </c>
      <c r="E502" s="80">
        <v>36.5</v>
      </c>
      <c r="G502" s="2">
        <f t="shared" si="7"/>
        <v>218.60000000000002</v>
      </c>
      <c r="H502" s="19"/>
      <c r="I502" s="75"/>
      <c r="K502" s="526"/>
      <c r="L502" s="526"/>
      <c r="N502" s="76"/>
    </row>
    <row r="503" spans="1:14">
      <c r="B503" s="526"/>
      <c r="C503" s="526"/>
      <c r="D503" t="s">
        <v>48</v>
      </c>
      <c r="E503" s="80">
        <v>60</v>
      </c>
      <c r="G503" s="2">
        <f t="shared" si="7"/>
        <v>278.60000000000002</v>
      </c>
      <c r="H503" s="19"/>
      <c r="I503" s="75"/>
      <c r="K503" s="526"/>
      <c r="L503" s="526"/>
      <c r="N503" s="76"/>
    </row>
    <row r="504" spans="1:14">
      <c r="B504" s="526"/>
      <c r="C504" s="526"/>
      <c r="D504" t="s">
        <v>40</v>
      </c>
      <c r="E504" s="80">
        <v>5</v>
      </c>
      <c r="G504" s="2">
        <f t="shared" si="7"/>
        <v>283.60000000000002</v>
      </c>
      <c r="H504" s="19"/>
      <c r="I504" s="75"/>
      <c r="K504" s="526"/>
      <c r="L504" s="526"/>
      <c r="N504" s="76"/>
    </row>
    <row r="505" spans="1:14">
      <c r="A505" s="7">
        <v>44321</v>
      </c>
      <c r="B505" s="526">
        <v>22364</v>
      </c>
      <c r="C505" s="526" t="s">
        <v>24</v>
      </c>
      <c r="D505" t="s">
        <v>19</v>
      </c>
      <c r="E505" s="80"/>
      <c r="F505" s="2">
        <v>5</v>
      </c>
      <c r="G505" s="2">
        <f t="shared" si="7"/>
        <v>278.60000000000002</v>
      </c>
      <c r="H505" s="19"/>
      <c r="I505" s="75"/>
      <c r="K505" s="526"/>
      <c r="L505" s="526"/>
      <c r="N505" s="76"/>
    </row>
    <row r="506" spans="1:14">
      <c r="A506" s="7">
        <v>44316</v>
      </c>
      <c r="B506" s="526" t="s">
        <v>114</v>
      </c>
      <c r="C506" s="526" t="s">
        <v>24</v>
      </c>
      <c r="D506" t="s">
        <v>18</v>
      </c>
      <c r="E506" s="80"/>
      <c r="F506" s="2">
        <v>60</v>
      </c>
      <c r="G506" s="2">
        <f t="shared" si="7"/>
        <v>218.60000000000002</v>
      </c>
      <c r="H506" s="19"/>
      <c r="I506" s="75"/>
      <c r="K506" s="526"/>
      <c r="L506" s="526"/>
      <c r="N506" s="76"/>
    </row>
    <row r="507" spans="1:14">
      <c r="A507" s="7">
        <v>44347</v>
      </c>
      <c r="B507" s="526" t="s">
        <v>128</v>
      </c>
      <c r="C507" s="526" t="s">
        <v>24</v>
      </c>
      <c r="D507" t="s">
        <v>16</v>
      </c>
      <c r="E507" s="80"/>
      <c r="F507" s="106">
        <v>60</v>
      </c>
      <c r="G507" s="2">
        <f t="shared" si="7"/>
        <v>158.60000000000002</v>
      </c>
      <c r="H507" s="19"/>
      <c r="I507" s="75"/>
      <c r="K507" s="526"/>
      <c r="L507" s="526"/>
      <c r="N507" s="76"/>
    </row>
    <row r="508" spans="1:14">
      <c r="A508" s="7">
        <v>44370</v>
      </c>
      <c r="B508" s="526">
        <v>22831</v>
      </c>
      <c r="C508" s="526" t="s">
        <v>24</v>
      </c>
      <c r="D508" t="s">
        <v>16</v>
      </c>
      <c r="E508" s="80"/>
      <c r="F508" s="2">
        <v>122.1</v>
      </c>
      <c r="G508" s="2">
        <f t="shared" si="7"/>
        <v>36.500000000000028</v>
      </c>
      <c r="H508" s="19"/>
      <c r="I508" s="75"/>
      <c r="K508" s="526"/>
      <c r="L508" s="526"/>
      <c r="N508" s="76"/>
    </row>
    <row r="509" spans="1:14">
      <c r="A509" s="7">
        <v>44370</v>
      </c>
      <c r="B509" s="526">
        <v>22831</v>
      </c>
      <c r="C509" s="526" t="s">
        <v>24</v>
      </c>
      <c r="D509" t="s">
        <v>17</v>
      </c>
      <c r="E509" s="80"/>
      <c r="F509" s="2">
        <v>36.5</v>
      </c>
      <c r="G509" s="2">
        <f t="shared" si="7"/>
        <v>0</v>
      </c>
      <c r="H509" s="19"/>
      <c r="I509" s="75"/>
      <c r="K509" s="526"/>
      <c r="L509" s="526"/>
      <c r="N509" s="76"/>
    </row>
    <row r="510" spans="1:14">
      <c r="A510" s="44">
        <v>44347</v>
      </c>
      <c r="B510" s="525" t="s">
        <v>14</v>
      </c>
      <c r="C510" s="525" t="s">
        <v>25</v>
      </c>
      <c r="D510" t="s">
        <v>16</v>
      </c>
      <c r="E510" s="80">
        <v>147.9</v>
      </c>
      <c r="G510" s="2">
        <f t="shared" si="7"/>
        <v>147.9</v>
      </c>
      <c r="H510" s="19"/>
      <c r="I510" s="75"/>
      <c r="K510" s="526"/>
      <c r="L510" s="526"/>
      <c r="N510" s="76"/>
    </row>
    <row r="511" spans="1:14">
      <c r="B511" s="526"/>
      <c r="C511" s="526"/>
      <c r="D511" t="s">
        <v>17</v>
      </c>
      <c r="E511" s="80">
        <v>41.2</v>
      </c>
      <c r="G511" s="2">
        <f t="shared" si="7"/>
        <v>189.10000000000002</v>
      </c>
      <c r="H511" s="19"/>
      <c r="I511" s="75"/>
      <c r="K511" s="526"/>
      <c r="L511" s="526"/>
      <c r="N511" s="76"/>
    </row>
    <row r="512" spans="1:14">
      <c r="B512" s="526"/>
      <c r="C512" s="526"/>
      <c r="D512" t="s">
        <v>48</v>
      </c>
      <c r="E512" s="80">
        <v>60</v>
      </c>
      <c r="G512" s="2">
        <f t="shared" si="7"/>
        <v>249.10000000000002</v>
      </c>
      <c r="H512" s="19"/>
      <c r="I512" s="75"/>
      <c r="K512" s="526"/>
      <c r="L512" s="526"/>
      <c r="N512" s="76"/>
    </row>
    <row r="513" spans="1:14">
      <c r="B513" s="526"/>
      <c r="C513" s="526"/>
      <c r="D513" t="s">
        <v>40</v>
      </c>
      <c r="E513" s="80">
        <v>5</v>
      </c>
      <c r="G513" s="2">
        <f t="shared" si="7"/>
        <v>254.10000000000002</v>
      </c>
      <c r="H513" s="19"/>
      <c r="I513" s="75"/>
      <c r="K513" s="526"/>
      <c r="L513" s="526"/>
      <c r="N513" s="76"/>
    </row>
    <row r="514" spans="1:14">
      <c r="A514" s="7">
        <v>44347</v>
      </c>
      <c r="B514" s="526" t="s">
        <v>128</v>
      </c>
      <c r="C514" s="526" t="s">
        <v>25</v>
      </c>
      <c r="D514" t="s">
        <v>18</v>
      </c>
      <c r="E514" s="80"/>
      <c r="F514" s="2">
        <v>60</v>
      </c>
      <c r="G514" s="2">
        <f t="shared" si="7"/>
        <v>194.10000000000002</v>
      </c>
      <c r="H514" s="19"/>
      <c r="I514" s="75"/>
      <c r="K514" s="526"/>
      <c r="L514" s="526"/>
      <c r="N514" s="76"/>
    </row>
    <row r="515" spans="1:14">
      <c r="A515" s="7">
        <v>44377</v>
      </c>
      <c r="B515" s="107" t="s">
        <v>129</v>
      </c>
      <c r="C515" s="526" t="s">
        <v>25</v>
      </c>
      <c r="D515" t="s">
        <v>16</v>
      </c>
      <c r="E515" s="80"/>
      <c r="F515" s="103">
        <v>80</v>
      </c>
      <c r="G515" s="2">
        <f t="shared" si="7"/>
        <v>114.10000000000002</v>
      </c>
      <c r="H515" s="19"/>
      <c r="I515" s="75"/>
      <c r="K515" s="526"/>
      <c r="L515" s="526"/>
      <c r="N515" s="76"/>
    </row>
    <row r="516" spans="1:14">
      <c r="A516" s="7">
        <v>44408</v>
      </c>
      <c r="B516" s="108" t="s">
        <v>115</v>
      </c>
      <c r="C516" s="526" t="s">
        <v>25</v>
      </c>
      <c r="D516" t="s">
        <v>16</v>
      </c>
      <c r="E516" s="80"/>
      <c r="F516" s="105">
        <v>50</v>
      </c>
      <c r="G516" s="2">
        <f t="shared" si="7"/>
        <v>64.100000000000023</v>
      </c>
      <c r="H516" s="19"/>
      <c r="I516" s="75"/>
      <c r="K516" s="526"/>
      <c r="L516" s="526"/>
      <c r="N516" s="76"/>
    </row>
    <row r="517" spans="1:14">
      <c r="A517" s="10">
        <v>44420</v>
      </c>
      <c r="B517" s="526">
        <v>23198</v>
      </c>
      <c r="C517" s="526" t="s">
        <v>25</v>
      </c>
      <c r="D517" t="s">
        <v>16</v>
      </c>
      <c r="E517" s="80"/>
      <c r="F517" s="2">
        <v>17.899999999999999</v>
      </c>
      <c r="G517" s="2">
        <f t="shared" si="7"/>
        <v>46.200000000000024</v>
      </c>
      <c r="H517" s="19"/>
      <c r="I517" s="75"/>
      <c r="K517" s="526"/>
      <c r="L517" s="526"/>
      <c r="N517" s="76"/>
    </row>
    <row r="518" spans="1:14">
      <c r="A518" s="10">
        <v>44420</v>
      </c>
      <c r="B518" s="526">
        <v>23198</v>
      </c>
      <c r="C518" s="526" t="s">
        <v>25</v>
      </c>
      <c r="D518" t="s">
        <v>17</v>
      </c>
      <c r="E518" s="80"/>
      <c r="F518" s="2">
        <v>41.2</v>
      </c>
      <c r="G518" s="2">
        <f t="shared" si="7"/>
        <v>5.0000000000000213</v>
      </c>
      <c r="H518" s="19"/>
      <c r="I518" s="75"/>
      <c r="K518" s="526"/>
      <c r="L518" s="526"/>
      <c r="N518" s="76"/>
    </row>
    <row r="519" spans="1:14">
      <c r="A519" s="10">
        <v>44432</v>
      </c>
      <c r="B519" s="526">
        <v>23284</v>
      </c>
      <c r="C519" s="526" t="s">
        <v>25</v>
      </c>
      <c r="D519" t="s">
        <v>40</v>
      </c>
      <c r="E519" s="80"/>
      <c r="F519" s="80">
        <v>5</v>
      </c>
      <c r="G519" s="2">
        <f t="shared" si="7"/>
        <v>2.1316282072803006E-14</v>
      </c>
      <c r="H519" s="19"/>
      <c r="I519" s="75"/>
      <c r="K519" s="526"/>
      <c r="L519" s="526"/>
      <c r="N519" s="76"/>
    </row>
    <row r="520" spans="1:14">
      <c r="A520" s="44">
        <v>44377</v>
      </c>
      <c r="B520" s="525" t="s">
        <v>14</v>
      </c>
      <c r="C520" s="525" t="s">
        <v>26</v>
      </c>
      <c r="D520" t="s">
        <v>16</v>
      </c>
      <c r="E520" s="80">
        <v>162.1</v>
      </c>
      <c r="G520" s="2">
        <f t="shared" si="7"/>
        <v>162.10000000000002</v>
      </c>
      <c r="H520" s="19"/>
      <c r="I520" s="75"/>
      <c r="K520" s="526"/>
      <c r="L520" s="526"/>
      <c r="N520" s="76"/>
    </row>
    <row r="521" spans="1:14">
      <c r="B521" s="526"/>
      <c r="C521" s="526"/>
      <c r="D521" t="s">
        <v>17</v>
      </c>
      <c r="E521" s="87">
        <v>38.1</v>
      </c>
      <c r="G521" s="2">
        <f t="shared" si="7"/>
        <v>200.20000000000002</v>
      </c>
      <c r="H521" s="19"/>
      <c r="I521" s="75"/>
      <c r="K521" s="526"/>
      <c r="L521" s="526"/>
      <c r="N521" s="76"/>
    </row>
    <row r="522" spans="1:14">
      <c r="B522" s="526"/>
      <c r="C522" s="526"/>
      <c r="D522" t="s">
        <v>48</v>
      </c>
      <c r="E522" s="80">
        <v>60</v>
      </c>
      <c r="G522" s="2">
        <f t="shared" si="7"/>
        <v>260.20000000000005</v>
      </c>
      <c r="H522" s="19"/>
      <c r="I522" s="75"/>
      <c r="K522" s="526"/>
      <c r="L522" s="526"/>
      <c r="N522" s="76"/>
    </row>
    <row r="523" spans="1:14">
      <c r="B523" s="526"/>
      <c r="C523" s="526"/>
      <c r="D523" t="s">
        <v>40</v>
      </c>
      <c r="E523" s="80">
        <v>5</v>
      </c>
      <c r="G523" s="2">
        <f t="shared" si="7"/>
        <v>265.20000000000005</v>
      </c>
      <c r="H523" s="19"/>
      <c r="I523" s="75"/>
      <c r="K523" s="526"/>
      <c r="L523" s="526"/>
      <c r="N523" s="76"/>
    </row>
    <row r="524" spans="1:14">
      <c r="A524" s="7">
        <v>44377</v>
      </c>
      <c r="B524" s="526" t="s">
        <v>129</v>
      </c>
      <c r="C524" s="526" t="s">
        <v>26</v>
      </c>
      <c r="D524" t="s">
        <v>18</v>
      </c>
      <c r="E524" s="80"/>
      <c r="F524" s="2">
        <v>60</v>
      </c>
      <c r="G524" s="2">
        <f t="shared" si="7"/>
        <v>205.20000000000005</v>
      </c>
      <c r="H524" s="19"/>
      <c r="I524" s="75"/>
      <c r="K524" s="526"/>
      <c r="L524" s="526"/>
      <c r="N524" s="76"/>
    </row>
    <row r="525" spans="1:14">
      <c r="A525" s="7">
        <v>44377</v>
      </c>
      <c r="B525" s="526" t="s">
        <v>129</v>
      </c>
      <c r="C525" s="526" t="s">
        <v>26</v>
      </c>
      <c r="D525" t="s">
        <v>19</v>
      </c>
      <c r="E525" s="80"/>
      <c r="F525" s="2">
        <v>5</v>
      </c>
      <c r="G525" s="2">
        <f t="shared" si="7"/>
        <v>200.20000000000005</v>
      </c>
      <c r="H525" s="19"/>
      <c r="I525" s="75"/>
      <c r="K525" s="526"/>
      <c r="L525" s="526"/>
      <c r="N525" s="76"/>
    </row>
    <row r="526" spans="1:14">
      <c r="A526" s="10">
        <v>44420</v>
      </c>
      <c r="B526" s="526">
        <v>23198</v>
      </c>
      <c r="C526" s="526" t="s">
        <v>26</v>
      </c>
      <c r="E526" s="80"/>
      <c r="F526" s="80">
        <v>162.1</v>
      </c>
      <c r="G526" s="2">
        <f t="shared" si="7"/>
        <v>38.100000000000051</v>
      </c>
      <c r="H526" s="19"/>
      <c r="I526" s="75"/>
      <c r="K526" s="526"/>
      <c r="L526" s="526"/>
      <c r="N526" s="76"/>
    </row>
    <row r="527" spans="1:14">
      <c r="A527" s="10">
        <v>44420</v>
      </c>
      <c r="B527" s="526">
        <v>23198</v>
      </c>
      <c r="C527" s="526" t="s">
        <v>26</v>
      </c>
      <c r="E527" s="80"/>
      <c r="F527" s="87">
        <v>38.1</v>
      </c>
      <c r="G527" s="2">
        <f t="shared" si="7"/>
        <v>0</v>
      </c>
      <c r="H527" s="19"/>
      <c r="I527" s="75"/>
      <c r="K527" s="526"/>
      <c r="L527" s="526"/>
      <c r="N527" s="76"/>
    </row>
    <row r="528" spans="1:14" ht="13.5" customHeight="1">
      <c r="A528" s="88">
        <v>44408</v>
      </c>
      <c r="B528" s="525" t="s">
        <v>14</v>
      </c>
      <c r="C528" s="525" t="s">
        <v>27</v>
      </c>
      <c r="D528" t="s">
        <v>16</v>
      </c>
      <c r="E528" s="2">
        <v>142</v>
      </c>
      <c r="G528" s="2">
        <f t="shared" si="7"/>
        <v>142</v>
      </c>
      <c r="H528" s="72"/>
      <c r="I528" s="75"/>
      <c r="K528" s="526"/>
      <c r="L528" s="526"/>
      <c r="N528" s="76"/>
    </row>
    <row r="529" spans="1:14">
      <c r="A529" s="86"/>
      <c r="B529" s="526"/>
      <c r="C529" s="526"/>
      <c r="D529" t="s">
        <v>17</v>
      </c>
      <c r="E529" s="2">
        <v>33.5</v>
      </c>
      <c r="G529" s="2">
        <f t="shared" si="7"/>
        <v>175.5</v>
      </c>
      <c r="I529" s="75"/>
      <c r="J529" s="31"/>
      <c r="K529" s="525"/>
      <c r="L529" s="525"/>
      <c r="N529" s="76"/>
    </row>
    <row r="530" spans="1:14">
      <c r="A530" s="86"/>
      <c r="B530" s="526"/>
      <c r="C530" s="526"/>
      <c r="D530" t="s">
        <v>18</v>
      </c>
      <c r="E530" s="2">
        <v>60</v>
      </c>
      <c r="G530" s="2">
        <f t="shared" si="7"/>
        <v>235.5</v>
      </c>
      <c r="I530" s="75"/>
      <c r="K530" s="526"/>
      <c r="L530" s="526"/>
      <c r="N530" s="76"/>
    </row>
    <row r="531" spans="1:14">
      <c r="A531" s="86"/>
      <c r="B531" s="526"/>
      <c r="C531" s="526"/>
      <c r="D531" t="s">
        <v>19</v>
      </c>
      <c r="E531" s="2">
        <v>5</v>
      </c>
      <c r="G531" s="2">
        <f t="shared" si="7"/>
        <v>240.5</v>
      </c>
      <c r="I531" s="75"/>
      <c r="K531" s="526"/>
      <c r="L531" s="526"/>
      <c r="N531" s="76"/>
    </row>
    <row r="532" spans="1:14">
      <c r="A532" s="7">
        <v>44408</v>
      </c>
      <c r="B532" s="526" t="s">
        <v>115</v>
      </c>
      <c r="C532" s="526" t="s">
        <v>27</v>
      </c>
      <c r="D532" t="s">
        <v>18</v>
      </c>
      <c r="F532" s="104">
        <v>50</v>
      </c>
      <c r="G532" s="2">
        <f t="shared" si="7"/>
        <v>190.5</v>
      </c>
      <c r="I532" s="75"/>
      <c r="K532" s="526"/>
      <c r="L532" s="526"/>
      <c r="N532" s="76"/>
    </row>
    <row r="533" spans="1:14">
      <c r="A533" s="7">
        <v>44439</v>
      </c>
      <c r="B533" s="110" t="s">
        <v>116</v>
      </c>
      <c r="C533" s="526" t="s">
        <v>27</v>
      </c>
      <c r="D533" t="s">
        <v>16</v>
      </c>
      <c r="F533" s="109">
        <v>65</v>
      </c>
      <c r="G533" s="2">
        <f t="shared" ref="G533:G612" si="8">+G532+E533-F533</f>
        <v>125.5</v>
      </c>
      <c r="I533" s="75"/>
      <c r="K533" s="526"/>
      <c r="L533" s="526"/>
      <c r="N533" s="76"/>
    </row>
    <row r="534" spans="1:14" s="48" customFormat="1">
      <c r="A534" s="78">
        <v>44469</v>
      </c>
      <c r="B534" s="535" t="s">
        <v>117</v>
      </c>
      <c r="C534" s="535" t="s">
        <v>27</v>
      </c>
      <c r="D534" s="48" t="s">
        <v>16</v>
      </c>
      <c r="E534" s="24"/>
      <c r="F534" s="24">
        <v>77</v>
      </c>
      <c r="G534" s="24">
        <f t="shared" si="8"/>
        <v>48.5</v>
      </c>
      <c r="I534" s="137"/>
      <c r="J534" s="168"/>
      <c r="N534" s="137"/>
    </row>
    <row r="535" spans="1:14">
      <c r="A535" s="50">
        <v>44510</v>
      </c>
      <c r="B535" s="537">
        <v>23725</v>
      </c>
      <c r="C535" s="537" t="s">
        <v>27</v>
      </c>
      <c r="D535" t="s">
        <v>17</v>
      </c>
      <c r="E535" s="79"/>
      <c r="F535" s="79">
        <v>33.5</v>
      </c>
      <c r="G535" s="79">
        <f t="shared" si="8"/>
        <v>15</v>
      </c>
      <c r="I535" s="75"/>
      <c r="N535" s="75"/>
    </row>
    <row r="536" spans="1:14">
      <c r="A536" s="50">
        <v>44510</v>
      </c>
      <c r="B536" s="537">
        <v>23725</v>
      </c>
      <c r="C536" s="537" t="s">
        <v>27</v>
      </c>
      <c r="D536" t="s">
        <v>18</v>
      </c>
      <c r="E536" s="79"/>
      <c r="F536" s="79">
        <v>10</v>
      </c>
      <c r="G536" s="79">
        <f t="shared" si="8"/>
        <v>5</v>
      </c>
      <c r="I536" s="75"/>
      <c r="N536" s="75"/>
    </row>
    <row r="537" spans="1:14">
      <c r="A537" s="50">
        <v>44510</v>
      </c>
      <c r="B537" s="537">
        <v>23725</v>
      </c>
      <c r="C537" s="537" t="s">
        <v>27</v>
      </c>
      <c r="D537" t="s">
        <v>19</v>
      </c>
      <c r="E537" s="79"/>
      <c r="F537" s="79">
        <v>5</v>
      </c>
      <c r="G537" s="79">
        <f t="shared" si="8"/>
        <v>0</v>
      </c>
      <c r="I537" s="75"/>
      <c r="N537" s="75"/>
    </row>
    <row r="538" spans="1:14">
      <c r="A538" s="90">
        <v>44439</v>
      </c>
      <c r="B538" s="64" t="s">
        <v>14</v>
      </c>
      <c r="C538" s="64" t="s">
        <v>28</v>
      </c>
      <c r="D538" t="s">
        <v>16</v>
      </c>
      <c r="E538" s="2">
        <v>160.80000000000001</v>
      </c>
      <c r="G538" s="2">
        <f t="shared" si="8"/>
        <v>160.80000000000001</v>
      </c>
      <c r="I538" s="75"/>
      <c r="N538" s="75"/>
    </row>
    <row r="539" spans="1:14">
      <c r="B539" s="526"/>
      <c r="C539" s="526"/>
      <c r="D539" t="s">
        <v>17</v>
      </c>
      <c r="E539" s="2">
        <v>33</v>
      </c>
      <c r="G539" s="2">
        <f t="shared" si="8"/>
        <v>193.8</v>
      </c>
      <c r="I539" s="75"/>
      <c r="J539" s="31"/>
      <c r="K539" s="525"/>
      <c r="L539" s="525"/>
      <c r="N539" s="75"/>
    </row>
    <row r="540" spans="1:14">
      <c r="B540" s="526"/>
      <c r="C540" s="526"/>
      <c r="D540" t="s">
        <v>18</v>
      </c>
      <c r="E540" s="2">
        <v>60</v>
      </c>
      <c r="G540" s="2">
        <f t="shared" si="8"/>
        <v>253.8</v>
      </c>
      <c r="I540" s="75"/>
      <c r="N540" s="76"/>
    </row>
    <row r="541" spans="1:14">
      <c r="B541" s="526"/>
      <c r="C541" s="526"/>
      <c r="D541" t="s">
        <v>19</v>
      </c>
      <c r="E541" s="2">
        <v>5</v>
      </c>
      <c r="G541" s="2">
        <f t="shared" si="8"/>
        <v>258.8</v>
      </c>
      <c r="I541" s="75"/>
      <c r="N541" s="75"/>
    </row>
    <row r="542" spans="1:14">
      <c r="A542" s="7">
        <v>44439</v>
      </c>
      <c r="B542" s="526" t="s">
        <v>114</v>
      </c>
      <c r="C542" s="526" t="s">
        <v>28</v>
      </c>
      <c r="D542" t="s">
        <v>18</v>
      </c>
      <c r="F542" s="2">
        <v>60</v>
      </c>
      <c r="G542" s="2">
        <f t="shared" si="8"/>
        <v>198.8</v>
      </c>
      <c r="I542" s="75"/>
      <c r="N542" s="75"/>
    </row>
    <row r="543" spans="1:14">
      <c r="A543" s="7">
        <v>44439</v>
      </c>
      <c r="B543" s="526" t="s">
        <v>114</v>
      </c>
      <c r="C543" s="526" t="s">
        <v>28</v>
      </c>
      <c r="D543" t="s">
        <v>19</v>
      </c>
      <c r="F543" s="2">
        <v>5</v>
      </c>
      <c r="G543" s="2">
        <f t="shared" si="8"/>
        <v>193.8</v>
      </c>
      <c r="I543" s="75"/>
      <c r="N543" s="75"/>
    </row>
    <row r="544" spans="1:14">
      <c r="A544" s="7">
        <v>44510</v>
      </c>
      <c r="B544" s="526">
        <v>23726</v>
      </c>
      <c r="C544" s="526" t="s">
        <v>28</v>
      </c>
      <c r="D544" t="s">
        <v>16</v>
      </c>
      <c r="E544" s="79"/>
      <c r="F544" s="79">
        <v>95.8</v>
      </c>
      <c r="G544" s="79">
        <f t="shared" si="8"/>
        <v>98.000000000000014</v>
      </c>
      <c r="I544" s="75"/>
      <c r="N544" s="75"/>
    </row>
    <row r="545" spans="1:14">
      <c r="A545" s="7">
        <v>44510</v>
      </c>
      <c r="B545" s="526">
        <v>23726</v>
      </c>
      <c r="C545" s="526" t="s">
        <v>28</v>
      </c>
      <c r="D545" t="s">
        <v>17</v>
      </c>
      <c r="E545" s="79"/>
      <c r="F545" s="79">
        <v>33</v>
      </c>
      <c r="G545" s="79">
        <f t="shared" si="8"/>
        <v>65.000000000000014</v>
      </c>
      <c r="I545" s="75"/>
      <c r="N545" s="75"/>
    </row>
    <row r="546" spans="1:14">
      <c r="A546" s="7">
        <v>44510</v>
      </c>
      <c r="B546" s="526">
        <v>23726</v>
      </c>
      <c r="C546" s="526" t="s">
        <v>28</v>
      </c>
      <c r="D546" t="s">
        <v>16</v>
      </c>
      <c r="E546" s="79"/>
      <c r="F546" s="79">
        <f>+E538-F544</f>
        <v>65.000000000000014</v>
      </c>
      <c r="G546" s="79">
        <f t="shared" si="8"/>
        <v>0</v>
      </c>
      <c r="H546" s="543" t="s">
        <v>648</v>
      </c>
      <c r="I546" s="543"/>
      <c r="J546" s="543"/>
      <c r="N546" s="75"/>
    </row>
    <row r="547" spans="1:14">
      <c r="A547" s="90">
        <v>44469</v>
      </c>
      <c r="B547" s="64" t="s">
        <v>14</v>
      </c>
      <c r="C547" s="64" t="s">
        <v>53</v>
      </c>
      <c r="D547" t="s">
        <v>16</v>
      </c>
      <c r="E547" s="2">
        <v>166.3</v>
      </c>
      <c r="G547" s="2">
        <f t="shared" si="8"/>
        <v>166.3</v>
      </c>
      <c r="I547" s="75"/>
      <c r="N547" s="75"/>
    </row>
    <row r="548" spans="1:14">
      <c r="B548" s="526"/>
      <c r="C548" s="526"/>
      <c r="D548" t="s">
        <v>17</v>
      </c>
      <c r="E548" s="2">
        <v>38.799999999999997</v>
      </c>
      <c r="G548" s="2">
        <f t="shared" si="8"/>
        <v>205.10000000000002</v>
      </c>
      <c r="I548" s="75"/>
      <c r="K548" s="37"/>
      <c r="N548" s="75"/>
    </row>
    <row r="549" spans="1:14">
      <c r="B549" s="526"/>
      <c r="C549" s="526"/>
      <c r="D549" t="s">
        <v>18</v>
      </c>
      <c r="E549" s="2">
        <v>60</v>
      </c>
      <c r="G549" s="2">
        <f t="shared" si="8"/>
        <v>265.10000000000002</v>
      </c>
      <c r="I549" s="75"/>
      <c r="N549" s="75"/>
    </row>
    <row r="550" spans="1:14">
      <c r="B550" s="526"/>
      <c r="C550" s="526"/>
      <c r="D550" t="s">
        <v>19</v>
      </c>
      <c r="E550" s="2">
        <v>5</v>
      </c>
      <c r="G550" s="2">
        <f t="shared" si="8"/>
        <v>270.10000000000002</v>
      </c>
      <c r="I550" s="75"/>
      <c r="N550" s="75"/>
    </row>
    <row r="551" spans="1:14">
      <c r="A551" s="95">
        <v>44469</v>
      </c>
      <c r="B551" s="65" t="s">
        <v>114</v>
      </c>
      <c r="C551" s="65" t="s">
        <v>53</v>
      </c>
      <c r="D551" t="s">
        <v>18</v>
      </c>
      <c r="F551" s="2">
        <v>60</v>
      </c>
      <c r="G551" s="2">
        <f t="shared" si="8"/>
        <v>210.10000000000002</v>
      </c>
      <c r="I551" s="75"/>
      <c r="N551" s="75"/>
    </row>
    <row r="552" spans="1:14">
      <c r="A552" s="95">
        <v>44469</v>
      </c>
      <c r="B552" s="65" t="s">
        <v>114</v>
      </c>
      <c r="C552" s="65" t="s">
        <v>53</v>
      </c>
      <c r="D552" t="s">
        <v>19</v>
      </c>
      <c r="F552" s="2">
        <v>5</v>
      </c>
      <c r="G552" s="2">
        <f t="shared" si="8"/>
        <v>205.10000000000002</v>
      </c>
      <c r="I552" s="75"/>
      <c r="K552" s="37"/>
      <c r="N552" s="75"/>
    </row>
    <row r="553" spans="1:14">
      <c r="A553" s="7">
        <v>44469</v>
      </c>
      <c r="B553" s="526" t="s">
        <v>117</v>
      </c>
      <c r="C553" s="65" t="s">
        <v>53</v>
      </c>
      <c r="D553" t="s">
        <v>16</v>
      </c>
      <c r="F553" s="97">
        <v>13</v>
      </c>
      <c r="G553" s="2">
        <f t="shared" si="8"/>
        <v>192.10000000000002</v>
      </c>
      <c r="I553" s="75"/>
      <c r="N553" s="75"/>
    </row>
    <row r="554" spans="1:14">
      <c r="A554" s="7">
        <v>44500</v>
      </c>
      <c r="B554" s="110" t="s">
        <v>118</v>
      </c>
      <c r="C554" s="65" t="s">
        <v>53</v>
      </c>
      <c r="D554" t="s">
        <v>16</v>
      </c>
      <c r="F554" s="109">
        <v>110</v>
      </c>
      <c r="G554" s="2">
        <f t="shared" si="8"/>
        <v>82.100000000000023</v>
      </c>
      <c r="I554" s="75"/>
      <c r="N554" s="75"/>
    </row>
    <row r="555" spans="1:14">
      <c r="A555" s="7">
        <v>44510</v>
      </c>
      <c r="B555" s="526">
        <v>23726</v>
      </c>
      <c r="C555" s="65" t="s">
        <v>53</v>
      </c>
      <c r="D555" t="s">
        <v>17</v>
      </c>
      <c r="E555" s="79"/>
      <c r="F555" s="8">
        <f>+E548</f>
        <v>38.799999999999997</v>
      </c>
      <c r="G555" s="79">
        <f t="shared" si="8"/>
        <v>43.300000000000026</v>
      </c>
      <c r="I555" s="75"/>
      <c r="M555" t="s">
        <v>27</v>
      </c>
      <c r="N555" s="75">
        <v>77</v>
      </c>
    </row>
    <row r="556" spans="1:14" ht="14.25" customHeight="1">
      <c r="A556" s="50">
        <v>44510</v>
      </c>
      <c r="B556" s="537">
        <v>23725</v>
      </c>
      <c r="C556" s="537" t="s">
        <v>53</v>
      </c>
      <c r="D556" t="s">
        <v>16</v>
      </c>
      <c r="E556" s="79"/>
      <c r="F556" s="79">
        <v>43.3</v>
      </c>
      <c r="G556" s="79">
        <f t="shared" si="8"/>
        <v>0</v>
      </c>
      <c r="I556" s="75"/>
      <c r="M556" t="s">
        <v>649</v>
      </c>
      <c r="N556" s="75">
        <v>13</v>
      </c>
    </row>
    <row r="557" spans="1:14">
      <c r="A557" s="88">
        <v>44500</v>
      </c>
      <c r="B557" s="525" t="s">
        <v>14</v>
      </c>
      <c r="C557" s="525" t="s">
        <v>30</v>
      </c>
      <c r="D557" t="s">
        <v>16</v>
      </c>
      <c r="E557" s="79">
        <v>172.4</v>
      </c>
      <c r="F557" s="79"/>
      <c r="G557" s="2">
        <f t="shared" si="8"/>
        <v>172.4</v>
      </c>
      <c r="I557"/>
      <c r="N557"/>
    </row>
    <row r="558" spans="1:14">
      <c r="A558" s="86"/>
      <c r="B558" s="526"/>
      <c r="C558" s="526"/>
      <c r="D558" t="s">
        <v>17</v>
      </c>
      <c r="E558" s="79">
        <v>49.5</v>
      </c>
      <c r="F558" s="79"/>
      <c r="G558" s="2">
        <f t="shared" si="8"/>
        <v>221.9</v>
      </c>
      <c r="I558"/>
      <c r="N558"/>
    </row>
    <row r="559" spans="1:14">
      <c r="A559" s="86"/>
      <c r="B559" s="526"/>
      <c r="C559" s="526"/>
      <c r="D559" t="s">
        <v>18</v>
      </c>
      <c r="E559" s="2">
        <v>60</v>
      </c>
      <c r="G559" s="2">
        <f t="shared" si="8"/>
        <v>281.89999999999998</v>
      </c>
      <c r="I559"/>
      <c r="N559"/>
    </row>
    <row r="560" spans="1:14">
      <c r="A560" s="86"/>
      <c r="B560" s="526"/>
      <c r="C560" s="526"/>
      <c r="D560" t="s">
        <v>19</v>
      </c>
      <c r="E560" s="2">
        <v>5</v>
      </c>
      <c r="G560" s="2">
        <f t="shared" si="8"/>
        <v>286.89999999999998</v>
      </c>
      <c r="I560"/>
      <c r="N560"/>
    </row>
    <row r="561" spans="1:14">
      <c r="A561" s="86">
        <v>44500</v>
      </c>
      <c r="B561" s="526" t="s">
        <v>118</v>
      </c>
      <c r="C561" s="526" t="s">
        <v>30</v>
      </c>
      <c r="D561" t="s">
        <v>18</v>
      </c>
      <c r="E561" s="99"/>
      <c r="F561" s="99">
        <v>60</v>
      </c>
      <c r="G561" s="2">
        <f t="shared" si="8"/>
        <v>226.89999999999998</v>
      </c>
      <c r="H561" s="537"/>
      <c r="I561"/>
      <c r="M561" s="99"/>
      <c r="N561"/>
    </row>
    <row r="562" spans="1:14">
      <c r="A562" s="86">
        <v>44500</v>
      </c>
      <c r="B562" s="526" t="s">
        <v>118</v>
      </c>
      <c r="C562" s="526" t="s">
        <v>30</v>
      </c>
      <c r="D562" t="s">
        <v>19</v>
      </c>
      <c r="E562" s="99"/>
      <c r="F562" s="99">
        <v>5</v>
      </c>
      <c r="G562" s="2">
        <f t="shared" si="8"/>
        <v>221.89999999999998</v>
      </c>
      <c r="H562" s="537"/>
      <c r="I562"/>
      <c r="M562" s="99"/>
      <c r="N562"/>
    </row>
    <row r="563" spans="1:14" ht="14.25" customHeight="1">
      <c r="A563" s="50">
        <v>44510</v>
      </c>
      <c r="B563" s="537">
        <v>23725</v>
      </c>
      <c r="C563" s="537" t="s">
        <v>30</v>
      </c>
      <c r="D563" t="s">
        <v>16</v>
      </c>
      <c r="E563" s="79"/>
      <c r="F563" s="79">
        <v>33.700000000000003</v>
      </c>
      <c r="G563" s="2">
        <f t="shared" si="8"/>
        <v>188.2</v>
      </c>
      <c r="I563" s="75"/>
      <c r="N563" s="75"/>
    </row>
    <row r="564" spans="1:14">
      <c r="A564" s="7">
        <v>44510</v>
      </c>
      <c r="B564" s="526">
        <v>23726</v>
      </c>
      <c r="C564" s="65" t="s">
        <v>30</v>
      </c>
      <c r="D564" t="s">
        <v>16</v>
      </c>
      <c r="E564" s="79"/>
      <c r="F564" s="8">
        <v>11.3</v>
      </c>
      <c r="G564" s="2">
        <f t="shared" si="8"/>
        <v>176.89999999999998</v>
      </c>
      <c r="I564" s="75"/>
      <c r="N564" s="75"/>
    </row>
    <row r="565" spans="1:14">
      <c r="A565" s="86">
        <v>44530</v>
      </c>
      <c r="B565" s="526" t="s">
        <v>114</v>
      </c>
      <c r="C565" s="65" t="s">
        <v>33</v>
      </c>
      <c r="D565" t="s">
        <v>16</v>
      </c>
      <c r="E565" s="79"/>
      <c r="F565" s="113">
        <v>70</v>
      </c>
      <c r="G565" s="2">
        <f t="shared" si="8"/>
        <v>106.89999999999998</v>
      </c>
      <c r="I565" s="75"/>
      <c r="N565" s="75"/>
    </row>
    <row r="566" spans="1:14">
      <c r="A566" s="86">
        <v>44551</v>
      </c>
      <c r="B566" s="526">
        <v>24039</v>
      </c>
      <c r="C566" s="65" t="s">
        <v>30</v>
      </c>
      <c r="D566" t="s">
        <v>16</v>
      </c>
      <c r="E566" s="79"/>
      <c r="F566" s="113">
        <v>57.4</v>
      </c>
      <c r="G566" s="2">
        <f t="shared" si="8"/>
        <v>49.499999999999979</v>
      </c>
      <c r="I566" s="75"/>
      <c r="N566" s="75"/>
    </row>
    <row r="567" spans="1:14">
      <c r="A567" s="86">
        <v>44551</v>
      </c>
      <c r="B567" s="526">
        <v>24039</v>
      </c>
      <c r="C567" s="65" t="s">
        <v>30</v>
      </c>
      <c r="D567" t="s">
        <v>17</v>
      </c>
      <c r="E567" s="79"/>
      <c r="F567" s="113">
        <v>49.5</v>
      </c>
      <c r="G567" s="2">
        <f t="shared" si="8"/>
        <v>0</v>
      </c>
      <c r="I567" s="75"/>
      <c r="N567" s="75"/>
    </row>
    <row r="568" spans="1:14">
      <c r="A568" s="88">
        <v>44530</v>
      </c>
      <c r="B568" s="525" t="s">
        <v>14</v>
      </c>
      <c r="C568" s="525" t="s">
        <v>33</v>
      </c>
      <c r="D568" t="s">
        <v>16</v>
      </c>
      <c r="E568" s="79">
        <v>184</v>
      </c>
      <c r="F568" s="79"/>
      <c r="G568" s="2">
        <f t="shared" si="8"/>
        <v>184</v>
      </c>
      <c r="I568"/>
      <c r="K568" s="525" t="s">
        <v>30</v>
      </c>
      <c r="L568" t="s">
        <v>16</v>
      </c>
      <c r="M568">
        <v>57.4</v>
      </c>
      <c r="N568"/>
    </row>
    <row r="569" spans="1:14">
      <c r="A569" s="86"/>
      <c r="B569" s="526"/>
      <c r="C569" s="526"/>
      <c r="D569" t="s">
        <v>17</v>
      </c>
      <c r="E569" s="2">
        <v>38.700000000000003</v>
      </c>
      <c r="G569" s="2">
        <f t="shared" si="8"/>
        <v>222.7</v>
      </c>
      <c r="I569"/>
      <c r="L569" t="s">
        <v>17</v>
      </c>
      <c r="M569" s="79">
        <v>49.5</v>
      </c>
      <c r="N569"/>
    </row>
    <row r="570" spans="1:14">
      <c r="A570" s="86"/>
      <c r="B570" s="526"/>
      <c r="C570" s="526"/>
      <c r="D570" t="s">
        <v>18</v>
      </c>
      <c r="E570" s="2">
        <v>60</v>
      </c>
      <c r="G570" s="2">
        <f t="shared" si="8"/>
        <v>282.7</v>
      </c>
      <c r="I570"/>
      <c r="M570" s="26">
        <v>184</v>
      </c>
      <c r="N570"/>
    </row>
    <row r="571" spans="1:14">
      <c r="A571" s="86"/>
      <c r="B571" s="526"/>
      <c r="C571" s="526"/>
      <c r="D571" t="s">
        <v>19</v>
      </c>
      <c r="E571" s="2">
        <v>5</v>
      </c>
      <c r="G571" s="2">
        <f t="shared" si="8"/>
        <v>287.7</v>
      </c>
      <c r="I571"/>
      <c r="M571" s="26">
        <v>38.700000000000003</v>
      </c>
      <c r="N571"/>
    </row>
    <row r="572" spans="1:14">
      <c r="A572" s="86"/>
      <c r="B572" s="526"/>
      <c r="C572" s="526"/>
      <c r="D572" t="s">
        <v>96</v>
      </c>
      <c r="E572" s="2">
        <v>10</v>
      </c>
      <c r="G572" s="2">
        <f t="shared" si="8"/>
        <v>297.7</v>
      </c>
      <c r="I572"/>
      <c r="M572" s="26"/>
      <c r="N572"/>
    </row>
    <row r="573" spans="1:14">
      <c r="A573" s="86">
        <v>44530</v>
      </c>
      <c r="B573" s="526" t="s">
        <v>114</v>
      </c>
      <c r="C573" s="526" t="s">
        <v>33</v>
      </c>
      <c r="D573" t="s">
        <v>18</v>
      </c>
      <c r="F573" s="2">
        <v>60</v>
      </c>
      <c r="G573" s="2">
        <f t="shared" si="8"/>
        <v>237.7</v>
      </c>
      <c r="I573"/>
      <c r="N573"/>
    </row>
    <row r="574" spans="1:14">
      <c r="A574" s="86">
        <v>44530</v>
      </c>
      <c r="B574" s="526" t="s">
        <v>114</v>
      </c>
      <c r="C574" s="526" t="s">
        <v>33</v>
      </c>
      <c r="D574" t="s">
        <v>19</v>
      </c>
      <c r="F574" s="2">
        <v>5</v>
      </c>
      <c r="G574" s="2">
        <f t="shared" si="8"/>
        <v>232.7</v>
      </c>
      <c r="I574"/>
      <c r="N574"/>
    </row>
    <row r="575" spans="1:14">
      <c r="A575" s="7">
        <v>44561</v>
      </c>
      <c r="B575" s="526" t="s">
        <v>121</v>
      </c>
      <c r="C575" s="526" t="s">
        <v>33</v>
      </c>
      <c r="D575" t="s">
        <v>16</v>
      </c>
      <c r="F575" s="2">
        <v>135</v>
      </c>
      <c r="G575" s="2">
        <f t="shared" si="8"/>
        <v>97.699999999999989</v>
      </c>
      <c r="I575"/>
      <c r="N575"/>
    </row>
    <row r="576" spans="1:14">
      <c r="A576" s="7">
        <v>44592</v>
      </c>
      <c r="B576" s="526" t="s">
        <v>119</v>
      </c>
      <c r="C576" s="526" t="s">
        <v>33</v>
      </c>
      <c r="D576" t="s">
        <v>16</v>
      </c>
      <c r="F576" s="2">
        <v>49</v>
      </c>
      <c r="G576" s="2">
        <f t="shared" si="8"/>
        <v>48.699999999999989</v>
      </c>
      <c r="I576"/>
      <c r="N576"/>
    </row>
    <row r="577" spans="1:14">
      <c r="A577" s="7">
        <v>44592</v>
      </c>
      <c r="B577" s="526" t="s">
        <v>119</v>
      </c>
      <c r="C577" s="526" t="s">
        <v>33</v>
      </c>
      <c r="D577" t="s">
        <v>17</v>
      </c>
      <c r="F577" s="2">
        <v>38.700000000000003</v>
      </c>
      <c r="G577" s="2">
        <f t="shared" si="8"/>
        <v>9.9999999999999858</v>
      </c>
      <c r="I577"/>
      <c r="N577"/>
    </row>
    <row r="578" spans="1:14">
      <c r="A578" s="7">
        <v>44799</v>
      </c>
      <c r="B578" s="526" t="s">
        <v>650</v>
      </c>
      <c r="C578" s="526" t="s">
        <v>33</v>
      </c>
      <c r="D578" t="s">
        <v>96</v>
      </c>
      <c r="F578" s="2">
        <v>10</v>
      </c>
      <c r="G578" s="2">
        <f t="shared" si="8"/>
        <v>-1.4210854715202004E-14</v>
      </c>
      <c r="I578"/>
      <c r="N578"/>
    </row>
    <row r="579" spans="1:14">
      <c r="A579" s="88">
        <v>44561</v>
      </c>
      <c r="B579" s="525" t="s">
        <v>14</v>
      </c>
      <c r="C579" s="525" t="s">
        <v>34</v>
      </c>
      <c r="D579" t="s">
        <v>16</v>
      </c>
      <c r="E579" s="2">
        <v>193.2</v>
      </c>
      <c r="G579" s="2">
        <f t="shared" si="8"/>
        <v>193.2</v>
      </c>
      <c r="I579"/>
      <c r="N579"/>
    </row>
    <row r="580" spans="1:14">
      <c r="A580" s="86"/>
      <c r="B580" s="526"/>
      <c r="C580" s="526"/>
      <c r="D580" t="s">
        <v>17</v>
      </c>
      <c r="E580" s="2">
        <v>37.9</v>
      </c>
      <c r="G580" s="2">
        <f t="shared" si="8"/>
        <v>231.1</v>
      </c>
      <c r="I580"/>
      <c r="N580"/>
    </row>
    <row r="581" spans="1:14">
      <c r="A581" s="86"/>
      <c r="B581" s="526"/>
      <c r="C581" s="526"/>
      <c r="D581" t="s">
        <v>18</v>
      </c>
      <c r="E581" s="2">
        <v>60</v>
      </c>
      <c r="G581" s="2">
        <f t="shared" si="8"/>
        <v>291.10000000000002</v>
      </c>
      <c r="I581"/>
      <c r="N581"/>
    </row>
    <row r="582" spans="1:14">
      <c r="A582" s="86"/>
      <c r="B582" s="526"/>
      <c r="C582" s="526"/>
      <c r="D582" t="s">
        <v>19</v>
      </c>
      <c r="E582" s="2">
        <v>5</v>
      </c>
      <c r="G582" s="2">
        <f t="shared" si="8"/>
        <v>296.10000000000002</v>
      </c>
      <c r="I582"/>
      <c r="N582"/>
    </row>
    <row r="583" spans="1:14">
      <c r="A583" s="7">
        <v>44561</v>
      </c>
      <c r="B583" s="526" t="s">
        <v>121</v>
      </c>
      <c r="C583" s="526" t="s">
        <v>34</v>
      </c>
      <c r="D583" t="s">
        <v>18</v>
      </c>
      <c r="F583" s="2">
        <v>60</v>
      </c>
      <c r="G583" s="2">
        <f t="shared" si="8"/>
        <v>236.10000000000002</v>
      </c>
      <c r="I583" s="75"/>
      <c r="J583" s="31"/>
      <c r="K583" s="525"/>
      <c r="L583" s="525"/>
      <c r="N583" s="75"/>
    </row>
    <row r="584" spans="1:14">
      <c r="A584" s="7">
        <v>44561</v>
      </c>
      <c r="B584" s="526" t="s">
        <v>121</v>
      </c>
      <c r="C584" s="526" t="s">
        <v>34</v>
      </c>
      <c r="D584" t="s">
        <v>19</v>
      </c>
      <c r="F584" s="2">
        <v>5</v>
      </c>
      <c r="G584" s="2">
        <f t="shared" si="8"/>
        <v>231.10000000000002</v>
      </c>
      <c r="I584" s="75"/>
      <c r="N584" s="76"/>
    </row>
    <row r="585" spans="1:14">
      <c r="A585" s="7">
        <v>44592</v>
      </c>
      <c r="B585" s="526" t="s">
        <v>119</v>
      </c>
      <c r="C585" s="526" t="s">
        <v>34</v>
      </c>
      <c r="D585" t="s">
        <v>16</v>
      </c>
      <c r="F585" s="2">
        <v>87.3</v>
      </c>
      <c r="G585" s="2">
        <f t="shared" si="8"/>
        <v>143.80000000000001</v>
      </c>
      <c r="I585" s="75"/>
      <c r="N585" s="76"/>
    </row>
    <row r="586" spans="1:14">
      <c r="A586" s="7">
        <v>44620</v>
      </c>
      <c r="B586" s="526" t="s">
        <v>135</v>
      </c>
      <c r="C586" s="526" t="s">
        <v>34</v>
      </c>
      <c r="D586" t="s">
        <v>16</v>
      </c>
      <c r="F586" s="2">
        <v>105.9</v>
      </c>
      <c r="G586" s="2">
        <f t="shared" si="8"/>
        <v>37.900000000000006</v>
      </c>
      <c r="I586" s="75"/>
      <c r="N586" s="76"/>
    </row>
    <row r="587" spans="1:14">
      <c r="A587" s="7">
        <v>44620</v>
      </c>
      <c r="B587" s="526" t="s">
        <v>135</v>
      </c>
      <c r="C587" s="526" t="s">
        <v>34</v>
      </c>
      <c r="D587" t="s">
        <v>17</v>
      </c>
      <c r="F587" s="2">
        <v>37.9</v>
      </c>
      <c r="G587" s="2">
        <f t="shared" si="8"/>
        <v>0</v>
      </c>
      <c r="I587" s="75"/>
      <c r="N587" s="76"/>
    </row>
    <row r="588" spans="1:14">
      <c r="A588" s="44">
        <v>44592</v>
      </c>
      <c r="B588" s="525" t="s">
        <v>14</v>
      </c>
      <c r="C588" s="525" t="s">
        <v>15</v>
      </c>
      <c r="D588" t="s">
        <v>16</v>
      </c>
      <c r="E588" s="2">
        <v>204.3</v>
      </c>
      <c r="G588" s="2">
        <f t="shared" si="8"/>
        <v>204.3</v>
      </c>
      <c r="I588" s="75"/>
      <c r="N588" s="75"/>
    </row>
    <row r="589" spans="1:14">
      <c r="B589" s="526"/>
      <c r="C589" s="526"/>
      <c r="D589" t="s">
        <v>17</v>
      </c>
      <c r="E589" s="2">
        <v>36.4</v>
      </c>
      <c r="G589" s="2">
        <f t="shared" si="8"/>
        <v>240.70000000000002</v>
      </c>
      <c r="I589" s="75"/>
      <c r="J589" s="31"/>
      <c r="K589" s="525"/>
      <c r="L589" s="525"/>
      <c r="N589" s="76"/>
    </row>
    <row r="590" spans="1:14">
      <c r="B590" s="526"/>
      <c r="C590" s="526"/>
      <c r="D590" t="s">
        <v>18</v>
      </c>
      <c r="E590" s="2">
        <v>60</v>
      </c>
      <c r="G590" s="2">
        <f t="shared" si="8"/>
        <v>300.70000000000005</v>
      </c>
      <c r="I590" s="75"/>
      <c r="K590" s="526"/>
      <c r="L590" s="526"/>
      <c r="N590" s="76"/>
    </row>
    <row r="591" spans="1:14">
      <c r="B591" s="526"/>
      <c r="C591" s="526"/>
      <c r="D591" t="s">
        <v>19</v>
      </c>
      <c r="E591" s="2">
        <v>5</v>
      </c>
      <c r="G591" s="2">
        <f t="shared" si="8"/>
        <v>305.70000000000005</v>
      </c>
      <c r="I591" s="75"/>
      <c r="K591" s="526"/>
      <c r="L591" s="526"/>
      <c r="M591" s="67"/>
      <c r="N591" s="71"/>
    </row>
    <row r="592" spans="1:14">
      <c r="B592" s="526"/>
      <c r="C592" s="526"/>
      <c r="D592" t="s">
        <v>57</v>
      </c>
      <c r="E592" s="2">
        <v>10</v>
      </c>
      <c r="G592" s="2">
        <f t="shared" si="8"/>
        <v>315.70000000000005</v>
      </c>
      <c r="I592" s="75"/>
      <c r="K592" s="526"/>
      <c r="L592" s="526"/>
      <c r="M592" s="67"/>
      <c r="N592" s="71"/>
    </row>
    <row r="593" spans="1:14">
      <c r="A593" s="7">
        <v>44592</v>
      </c>
      <c r="B593" s="526" t="s">
        <v>119</v>
      </c>
      <c r="C593" s="526" t="s">
        <v>15</v>
      </c>
      <c r="D593" t="s">
        <v>18</v>
      </c>
      <c r="F593" s="2">
        <v>60</v>
      </c>
      <c r="G593" s="2">
        <f t="shared" si="8"/>
        <v>255.70000000000005</v>
      </c>
      <c r="I593" s="75"/>
      <c r="K593" s="526"/>
      <c r="L593" s="526"/>
      <c r="M593" s="67"/>
      <c r="N593" s="71"/>
    </row>
    <row r="594" spans="1:14" ht="15.75">
      <c r="A594" s="7">
        <v>44592</v>
      </c>
      <c r="B594" s="526" t="s">
        <v>119</v>
      </c>
      <c r="C594" s="526" t="s">
        <v>15</v>
      </c>
      <c r="D594" t="s">
        <v>19</v>
      </c>
      <c r="F594" s="2">
        <v>5</v>
      </c>
      <c r="G594" s="2">
        <f t="shared" si="8"/>
        <v>250.70000000000005</v>
      </c>
      <c r="I594" s="75"/>
      <c r="J594" s="525" t="s">
        <v>15</v>
      </c>
      <c r="K594" s="183"/>
      <c r="L594" s="183"/>
      <c r="M594" s="183"/>
      <c r="N594" s="77"/>
    </row>
    <row r="595" spans="1:14" ht="15.75">
      <c r="A595" s="7">
        <v>44620</v>
      </c>
      <c r="B595" s="526" t="s">
        <v>135</v>
      </c>
      <c r="C595" s="526" t="s">
        <v>15</v>
      </c>
      <c r="D595" t="s">
        <v>16</v>
      </c>
      <c r="F595" s="2">
        <v>71.2</v>
      </c>
      <c r="G595" s="2">
        <f t="shared" si="8"/>
        <v>179.50000000000006</v>
      </c>
      <c r="L595" s="158"/>
      <c r="M595" s="158"/>
      <c r="N595" s="77"/>
    </row>
    <row r="596" spans="1:14" ht="15.75">
      <c r="A596" s="7">
        <v>44651</v>
      </c>
      <c r="B596" s="526" t="s">
        <v>124</v>
      </c>
      <c r="C596" s="526" t="s">
        <v>15</v>
      </c>
      <c r="D596" t="s">
        <v>16</v>
      </c>
      <c r="F596" s="2">
        <v>133.1</v>
      </c>
      <c r="G596" s="2">
        <f t="shared" si="8"/>
        <v>46.400000000000063</v>
      </c>
      <c r="L596" s="158"/>
      <c r="M596" s="158"/>
      <c r="N596" s="77"/>
    </row>
    <row r="597" spans="1:14" ht="15.75">
      <c r="A597" s="7">
        <v>44651</v>
      </c>
      <c r="B597" s="526" t="s">
        <v>124</v>
      </c>
      <c r="C597" s="526" t="s">
        <v>15</v>
      </c>
      <c r="D597" t="s">
        <v>17</v>
      </c>
      <c r="F597" s="2">
        <v>36.4</v>
      </c>
      <c r="G597" s="2">
        <f t="shared" si="8"/>
        <v>10.000000000000064</v>
      </c>
      <c r="L597" s="158"/>
      <c r="M597" s="158"/>
      <c r="N597" s="77"/>
    </row>
    <row r="598" spans="1:14" ht="15.75">
      <c r="A598" s="7">
        <v>44799</v>
      </c>
      <c r="B598" s="526" t="s">
        <v>650</v>
      </c>
      <c r="C598" s="526" t="s">
        <v>15</v>
      </c>
      <c r="D598" t="s">
        <v>57</v>
      </c>
      <c r="F598" s="2">
        <v>10</v>
      </c>
      <c r="G598" s="2">
        <f t="shared" si="8"/>
        <v>6.3948846218409017E-14</v>
      </c>
      <c r="L598" s="158"/>
      <c r="M598" s="158"/>
      <c r="N598" s="77"/>
    </row>
    <row r="599" spans="1:14">
      <c r="A599" s="44">
        <v>44620</v>
      </c>
      <c r="B599" s="525" t="s">
        <v>14</v>
      </c>
      <c r="C599" s="525" t="s">
        <v>20</v>
      </c>
      <c r="D599" t="s">
        <v>16</v>
      </c>
      <c r="E599" s="8">
        <v>201.1</v>
      </c>
      <c r="G599" s="2">
        <f t="shared" si="8"/>
        <v>201.10000000000005</v>
      </c>
      <c r="I599" s="75"/>
      <c r="K599" s="526"/>
      <c r="L599" s="526"/>
      <c r="N599" s="75"/>
    </row>
    <row r="600" spans="1:14">
      <c r="B600" s="526"/>
      <c r="C600" s="526"/>
      <c r="D600" t="s">
        <v>17</v>
      </c>
      <c r="E600" s="8">
        <v>26.1</v>
      </c>
      <c r="G600" s="2">
        <f t="shared" si="8"/>
        <v>227.20000000000005</v>
      </c>
      <c r="I600" s="75"/>
      <c r="N600" s="75"/>
    </row>
    <row r="601" spans="1:14">
      <c r="B601" s="526"/>
      <c r="C601" s="526"/>
      <c r="D601" t="s">
        <v>18</v>
      </c>
      <c r="E601" s="8">
        <v>56</v>
      </c>
      <c r="G601" s="2">
        <f t="shared" si="8"/>
        <v>283.20000000000005</v>
      </c>
    </row>
    <row r="602" spans="1:14">
      <c r="B602" s="526"/>
      <c r="C602" s="526"/>
      <c r="D602" t="s">
        <v>19</v>
      </c>
      <c r="E602" s="8">
        <v>5</v>
      </c>
      <c r="G602" s="2">
        <f t="shared" si="8"/>
        <v>288.20000000000005</v>
      </c>
    </row>
    <row r="603" spans="1:14">
      <c r="A603" s="7">
        <v>44620</v>
      </c>
      <c r="B603" s="526" t="s">
        <v>135</v>
      </c>
      <c r="C603" s="526" t="s">
        <v>20</v>
      </c>
      <c r="D603" t="s">
        <v>18</v>
      </c>
      <c r="E603" s="8"/>
      <c r="F603" s="2">
        <v>56</v>
      </c>
      <c r="G603" s="2">
        <f t="shared" si="8"/>
        <v>232.20000000000005</v>
      </c>
    </row>
    <row r="604" spans="1:14">
      <c r="A604" s="7">
        <v>44620</v>
      </c>
      <c r="B604" s="526" t="s">
        <v>135</v>
      </c>
      <c r="C604" s="526" t="s">
        <v>20</v>
      </c>
      <c r="D604" t="s">
        <v>19</v>
      </c>
      <c r="E604" s="8"/>
      <c r="F604" s="2">
        <v>5</v>
      </c>
      <c r="G604" s="2">
        <f t="shared" si="8"/>
        <v>227.20000000000005</v>
      </c>
    </row>
    <row r="605" spans="1:14">
      <c r="A605" s="7">
        <v>44651</v>
      </c>
      <c r="B605" s="526" t="s">
        <v>124</v>
      </c>
      <c r="C605" s="526" t="s">
        <v>20</v>
      </c>
      <c r="D605" t="s">
        <v>16</v>
      </c>
      <c r="E605" s="8"/>
      <c r="F605" s="2">
        <v>25.5</v>
      </c>
      <c r="G605" s="2">
        <f t="shared" si="8"/>
        <v>201.70000000000005</v>
      </c>
    </row>
    <row r="606" spans="1:14">
      <c r="A606" s="7">
        <v>44681</v>
      </c>
      <c r="B606" s="526" t="s">
        <v>125</v>
      </c>
      <c r="C606" s="526" t="s">
        <v>20</v>
      </c>
      <c r="D606" t="s">
        <v>16</v>
      </c>
      <c r="E606" s="8"/>
      <c r="F606" s="2">
        <v>135</v>
      </c>
      <c r="G606" s="2">
        <f t="shared" si="8"/>
        <v>66.700000000000045</v>
      </c>
    </row>
    <row r="607" spans="1:14">
      <c r="A607" s="7">
        <v>44712</v>
      </c>
      <c r="B607" s="526" t="s">
        <v>128</v>
      </c>
      <c r="C607" s="526" t="s">
        <v>20</v>
      </c>
      <c r="D607" t="s">
        <v>16</v>
      </c>
      <c r="E607" s="8"/>
      <c r="F607" s="2">
        <v>40.6</v>
      </c>
      <c r="G607" s="2">
        <f t="shared" si="8"/>
        <v>26.100000000000044</v>
      </c>
    </row>
    <row r="608" spans="1:14">
      <c r="A608" s="7">
        <v>44712</v>
      </c>
      <c r="B608" s="526" t="s">
        <v>128</v>
      </c>
      <c r="C608" s="526" t="s">
        <v>20</v>
      </c>
      <c r="D608" t="s">
        <v>17</v>
      </c>
      <c r="E608" s="8"/>
      <c r="F608" s="2">
        <v>26.1</v>
      </c>
      <c r="G608" s="2">
        <f t="shared" si="8"/>
        <v>4.2632564145606011E-14</v>
      </c>
    </row>
    <row r="609" spans="1:7">
      <c r="A609" s="44">
        <v>44651</v>
      </c>
      <c r="B609" s="525" t="s">
        <v>14</v>
      </c>
      <c r="C609" s="525" t="s">
        <v>23</v>
      </c>
      <c r="D609" t="s">
        <v>16</v>
      </c>
      <c r="E609" s="8">
        <v>199.2</v>
      </c>
      <c r="G609" s="2">
        <f t="shared" si="8"/>
        <v>199.20000000000005</v>
      </c>
    </row>
    <row r="610" spans="1:7">
      <c r="B610" s="526"/>
      <c r="C610" s="526"/>
      <c r="D610" t="s">
        <v>17</v>
      </c>
      <c r="E610" s="8">
        <v>23.8</v>
      </c>
      <c r="G610" s="2">
        <f t="shared" si="8"/>
        <v>223.00000000000006</v>
      </c>
    </row>
    <row r="611" spans="1:7">
      <c r="B611" s="526"/>
      <c r="C611" s="526"/>
      <c r="D611" t="s">
        <v>18</v>
      </c>
      <c r="E611" s="8">
        <v>60</v>
      </c>
      <c r="G611" s="2">
        <f t="shared" si="8"/>
        <v>283.00000000000006</v>
      </c>
    </row>
    <row r="612" spans="1:7">
      <c r="B612" s="526"/>
      <c r="C612" s="526"/>
      <c r="D612" t="s">
        <v>19</v>
      </c>
      <c r="E612" s="8">
        <v>5</v>
      </c>
      <c r="G612" s="2">
        <f t="shared" si="8"/>
        <v>288.00000000000006</v>
      </c>
    </row>
    <row r="613" spans="1:7">
      <c r="B613" s="526"/>
      <c r="C613" s="526"/>
      <c r="D613" s="48" t="s">
        <v>377</v>
      </c>
      <c r="E613" s="113">
        <v>93</v>
      </c>
      <c r="G613" s="2">
        <f t="shared" ref="G613:G685" si="9">+G612+E613-F613</f>
        <v>381.00000000000006</v>
      </c>
    </row>
    <row r="614" spans="1:7">
      <c r="B614" s="526"/>
      <c r="C614" s="526"/>
      <c r="D614" s="48" t="s">
        <v>160</v>
      </c>
      <c r="E614" s="113">
        <v>93</v>
      </c>
      <c r="G614" s="2">
        <f t="shared" si="9"/>
        <v>474.00000000000006</v>
      </c>
    </row>
    <row r="615" spans="1:7">
      <c r="A615" s="7">
        <v>44651</v>
      </c>
      <c r="B615" s="526" t="s">
        <v>124</v>
      </c>
      <c r="C615" s="526" t="s">
        <v>23</v>
      </c>
      <c r="D615" t="s">
        <v>18</v>
      </c>
      <c r="E615" s="8"/>
      <c r="F615" s="2">
        <v>60</v>
      </c>
      <c r="G615" s="2">
        <f t="shared" si="9"/>
        <v>414.00000000000006</v>
      </c>
    </row>
    <row r="616" spans="1:7">
      <c r="A616" s="7">
        <v>44651</v>
      </c>
      <c r="B616" s="526" t="s">
        <v>124</v>
      </c>
      <c r="C616" s="526" t="s">
        <v>23</v>
      </c>
      <c r="D616" t="s">
        <v>19</v>
      </c>
      <c r="E616" s="8"/>
      <c r="F616" s="2">
        <v>5</v>
      </c>
      <c r="G616" s="2">
        <f t="shared" si="9"/>
        <v>409.00000000000006</v>
      </c>
    </row>
    <row r="617" spans="1:7">
      <c r="A617" s="7">
        <v>44712</v>
      </c>
      <c r="B617" s="526" t="s">
        <v>128</v>
      </c>
      <c r="C617" s="526" t="s">
        <v>23</v>
      </c>
      <c r="D617" t="s">
        <v>16</v>
      </c>
      <c r="E617" s="8"/>
      <c r="F617" s="2">
        <v>113.3</v>
      </c>
      <c r="G617" s="2">
        <f t="shared" si="9"/>
        <v>295.70000000000005</v>
      </c>
    </row>
    <row r="618" spans="1:7">
      <c r="A618" s="7">
        <v>44742</v>
      </c>
      <c r="B618" s="526" t="s">
        <v>129</v>
      </c>
      <c r="C618" s="526" t="s">
        <v>23</v>
      </c>
      <c r="D618" t="s">
        <v>16</v>
      </c>
      <c r="E618" s="8"/>
      <c r="F618" s="2">
        <v>85.9</v>
      </c>
      <c r="G618" s="2">
        <f t="shared" si="9"/>
        <v>209.80000000000004</v>
      </c>
    </row>
    <row r="619" spans="1:7">
      <c r="A619" s="7">
        <v>44742</v>
      </c>
      <c r="B619" s="526" t="s">
        <v>129</v>
      </c>
      <c r="C619" s="526" t="s">
        <v>23</v>
      </c>
      <c r="D619" t="s">
        <v>17</v>
      </c>
      <c r="E619" s="8"/>
      <c r="F619" s="2">
        <v>23.8</v>
      </c>
      <c r="G619" s="2">
        <f t="shared" si="9"/>
        <v>186.00000000000003</v>
      </c>
    </row>
    <row r="620" spans="1:7">
      <c r="A620" s="7">
        <v>44992</v>
      </c>
      <c r="B620" s="526">
        <v>26564</v>
      </c>
      <c r="C620" s="526" t="s">
        <v>23</v>
      </c>
      <c r="D620" s="48" t="s">
        <v>377</v>
      </c>
      <c r="E620" s="8"/>
      <c r="F620" s="2">
        <v>93</v>
      </c>
      <c r="G620" s="2">
        <f t="shared" si="9"/>
        <v>93.000000000000028</v>
      </c>
    </row>
    <row r="621" spans="1:7">
      <c r="A621" s="7">
        <v>44992</v>
      </c>
      <c r="B621" s="526">
        <v>26564</v>
      </c>
      <c r="C621" s="526" t="s">
        <v>23</v>
      </c>
      <c r="D621" s="48" t="s">
        <v>160</v>
      </c>
      <c r="E621" s="8"/>
      <c r="F621" s="2">
        <v>93</v>
      </c>
      <c r="G621" s="2">
        <f t="shared" si="9"/>
        <v>0</v>
      </c>
    </row>
    <row r="622" spans="1:7">
      <c r="A622" s="6">
        <v>44681</v>
      </c>
      <c r="B622" s="64" t="s">
        <v>14</v>
      </c>
      <c r="C622" s="525" t="s">
        <v>24</v>
      </c>
      <c r="D622" t="s">
        <v>16</v>
      </c>
      <c r="E622" s="2">
        <v>204.2</v>
      </c>
      <c r="G622" s="2">
        <f t="shared" si="9"/>
        <v>204.2</v>
      </c>
    </row>
    <row r="623" spans="1:7">
      <c r="A623"/>
      <c r="B623" s="64"/>
      <c r="C623" s="526"/>
      <c r="D623" t="s">
        <v>17</v>
      </c>
      <c r="E623" s="2">
        <v>23.8</v>
      </c>
      <c r="G623" s="2">
        <f t="shared" si="9"/>
        <v>228</v>
      </c>
    </row>
    <row r="624" spans="1:7">
      <c r="A624"/>
      <c r="B624" s="526"/>
      <c r="C624" s="526"/>
      <c r="D624" t="s">
        <v>18</v>
      </c>
      <c r="E624" s="2">
        <v>60</v>
      </c>
      <c r="G624" s="2">
        <f t="shared" si="9"/>
        <v>288</v>
      </c>
    </row>
    <row r="625" spans="1:7">
      <c r="A625"/>
      <c r="B625" s="526"/>
      <c r="C625" s="526"/>
      <c r="D625" t="s">
        <v>19</v>
      </c>
      <c r="E625" s="2">
        <v>5</v>
      </c>
      <c r="G625" s="2">
        <f t="shared" si="9"/>
        <v>293</v>
      </c>
    </row>
    <row r="626" spans="1:7">
      <c r="A626"/>
      <c r="B626" s="526"/>
      <c r="C626" s="526"/>
      <c r="D626" t="s">
        <v>308</v>
      </c>
      <c r="E626" s="8">
        <v>10</v>
      </c>
      <c r="G626" s="2">
        <f t="shared" si="9"/>
        <v>303</v>
      </c>
    </row>
    <row r="627" spans="1:7">
      <c r="A627" s="7">
        <v>44681</v>
      </c>
      <c r="B627" s="526" t="s">
        <v>125</v>
      </c>
      <c r="C627" s="526" t="s">
        <v>24</v>
      </c>
      <c r="D627" t="s">
        <v>18</v>
      </c>
      <c r="F627" s="2">
        <v>60</v>
      </c>
      <c r="G627" s="2">
        <f t="shared" si="9"/>
        <v>243</v>
      </c>
    </row>
    <row r="628" spans="1:7">
      <c r="A628" s="7">
        <v>44681</v>
      </c>
      <c r="B628" s="526" t="s">
        <v>125</v>
      </c>
      <c r="C628" s="526" t="s">
        <v>24</v>
      </c>
      <c r="D628" t="s">
        <v>19</v>
      </c>
      <c r="F628" s="2">
        <v>5</v>
      </c>
      <c r="G628" s="2">
        <f t="shared" si="9"/>
        <v>238</v>
      </c>
    </row>
    <row r="629" spans="1:7">
      <c r="A629" s="7">
        <v>44742</v>
      </c>
      <c r="B629" s="526" t="s">
        <v>129</v>
      </c>
      <c r="C629" s="526" t="s">
        <v>24</v>
      </c>
      <c r="D629" t="s">
        <v>16</v>
      </c>
      <c r="F629" s="2">
        <v>65.3</v>
      </c>
      <c r="G629" s="2">
        <f t="shared" si="9"/>
        <v>172.7</v>
      </c>
    </row>
    <row r="630" spans="1:7">
      <c r="A630" s="7">
        <v>44773</v>
      </c>
      <c r="B630" s="526" t="s">
        <v>115</v>
      </c>
      <c r="C630" s="526" t="s">
        <v>24</v>
      </c>
      <c r="D630" t="s">
        <v>16</v>
      </c>
      <c r="F630" s="2">
        <v>95</v>
      </c>
      <c r="G630" s="2">
        <f t="shared" si="9"/>
        <v>77.699999999999989</v>
      </c>
    </row>
    <row r="631" spans="1:7">
      <c r="A631" s="7">
        <v>44799</v>
      </c>
      <c r="B631" s="526" t="s">
        <v>650</v>
      </c>
      <c r="C631" s="526" t="s">
        <v>24</v>
      </c>
      <c r="D631" t="s">
        <v>308</v>
      </c>
      <c r="F631" s="2">
        <v>10</v>
      </c>
      <c r="G631" s="2">
        <f t="shared" si="9"/>
        <v>67.699999999999989</v>
      </c>
    </row>
    <row r="632" spans="1:7">
      <c r="A632" s="7">
        <v>44799</v>
      </c>
      <c r="B632" s="526" t="s">
        <v>650</v>
      </c>
      <c r="C632" s="526" t="s">
        <v>24</v>
      </c>
      <c r="D632" t="s">
        <v>16</v>
      </c>
      <c r="F632" s="2">
        <v>43.9</v>
      </c>
      <c r="G632" s="2">
        <f t="shared" si="9"/>
        <v>23.79999999999999</v>
      </c>
    </row>
    <row r="633" spans="1:7">
      <c r="A633" s="7">
        <v>44799</v>
      </c>
      <c r="B633" s="526" t="s">
        <v>650</v>
      </c>
      <c r="C633" s="526" t="s">
        <v>24</v>
      </c>
      <c r="D633" t="s">
        <v>17</v>
      </c>
      <c r="F633" s="2">
        <v>23.8</v>
      </c>
      <c r="G633" s="2">
        <f t="shared" si="9"/>
        <v>0</v>
      </c>
    </row>
    <row r="634" spans="1:7">
      <c r="A634" s="44">
        <v>44712</v>
      </c>
      <c r="B634" s="525" t="s">
        <v>14</v>
      </c>
      <c r="C634" s="525" t="s">
        <v>25</v>
      </c>
      <c r="D634" t="s">
        <v>16</v>
      </c>
      <c r="E634" s="2">
        <v>195.2</v>
      </c>
      <c r="G634" s="2">
        <f t="shared" si="9"/>
        <v>195.2</v>
      </c>
    </row>
    <row r="635" spans="1:7">
      <c r="B635" s="526"/>
      <c r="C635" s="526"/>
      <c r="D635" t="s">
        <v>17</v>
      </c>
      <c r="E635" s="2">
        <v>20</v>
      </c>
      <c r="G635" s="2">
        <f t="shared" si="9"/>
        <v>215.2</v>
      </c>
    </row>
    <row r="636" spans="1:7">
      <c r="B636" s="526"/>
      <c r="C636" s="526"/>
      <c r="D636" t="s">
        <v>18</v>
      </c>
      <c r="E636" s="2">
        <v>60</v>
      </c>
      <c r="G636" s="2">
        <f t="shared" si="9"/>
        <v>275.2</v>
      </c>
    </row>
    <row r="637" spans="1:7">
      <c r="B637" s="526"/>
      <c r="C637" s="526"/>
      <c r="D637" t="s">
        <v>19</v>
      </c>
      <c r="E637" s="2">
        <v>5</v>
      </c>
      <c r="G637" s="2">
        <f t="shared" si="9"/>
        <v>280.2</v>
      </c>
    </row>
    <row r="638" spans="1:7">
      <c r="A638" s="7">
        <v>44712</v>
      </c>
      <c r="B638" s="526" t="s">
        <v>128</v>
      </c>
      <c r="C638" s="526" t="s">
        <v>25</v>
      </c>
      <c r="D638" t="s">
        <v>18</v>
      </c>
      <c r="F638" s="2">
        <v>60</v>
      </c>
      <c r="G638" s="2">
        <f t="shared" si="9"/>
        <v>220.2</v>
      </c>
    </row>
    <row r="639" spans="1:7">
      <c r="A639" s="7">
        <v>44712</v>
      </c>
      <c r="B639" s="526" t="s">
        <v>128</v>
      </c>
      <c r="C639" s="526" t="s">
        <v>25</v>
      </c>
      <c r="D639" t="s">
        <v>19</v>
      </c>
      <c r="F639" s="2">
        <v>5</v>
      </c>
      <c r="G639" s="2">
        <f t="shared" si="9"/>
        <v>215.2</v>
      </c>
    </row>
    <row r="640" spans="1:7">
      <c r="A640" s="7">
        <v>44799</v>
      </c>
      <c r="B640" s="526" t="s">
        <v>650</v>
      </c>
      <c r="C640" s="526" t="s">
        <v>25</v>
      </c>
      <c r="D640" t="s">
        <v>16</v>
      </c>
      <c r="F640" s="2">
        <v>195.2</v>
      </c>
      <c r="G640" s="2">
        <f t="shared" si="9"/>
        <v>20</v>
      </c>
    </row>
    <row r="641" spans="1:7">
      <c r="A641" s="7">
        <v>44799</v>
      </c>
      <c r="B641" s="526" t="s">
        <v>650</v>
      </c>
      <c r="C641" s="526" t="s">
        <v>25</v>
      </c>
      <c r="D641" t="s">
        <v>17</v>
      </c>
      <c r="F641" s="2">
        <v>20</v>
      </c>
      <c r="G641" s="2">
        <f t="shared" si="9"/>
        <v>0</v>
      </c>
    </row>
    <row r="642" spans="1:7">
      <c r="A642" s="44">
        <v>44742</v>
      </c>
      <c r="B642" s="525" t="s">
        <v>14</v>
      </c>
      <c r="C642" s="525" t="s">
        <v>26</v>
      </c>
      <c r="D642" t="s">
        <v>16</v>
      </c>
      <c r="E642" s="2">
        <v>189</v>
      </c>
      <c r="G642" s="2">
        <f t="shared" si="9"/>
        <v>189</v>
      </c>
    </row>
    <row r="643" spans="1:7">
      <c r="B643" s="526"/>
      <c r="C643" s="526"/>
      <c r="D643" t="s">
        <v>17</v>
      </c>
      <c r="E643" s="2">
        <v>22.8</v>
      </c>
      <c r="G643" s="2">
        <f t="shared" si="9"/>
        <v>211.8</v>
      </c>
    </row>
    <row r="644" spans="1:7">
      <c r="B644" s="526"/>
      <c r="C644" s="526"/>
      <c r="D644" t="s">
        <v>18</v>
      </c>
      <c r="E644" s="2">
        <v>60</v>
      </c>
      <c r="G644" s="2">
        <f t="shared" si="9"/>
        <v>271.8</v>
      </c>
    </row>
    <row r="645" spans="1:7">
      <c r="B645" s="526"/>
      <c r="C645" s="526"/>
      <c r="D645" t="s">
        <v>19</v>
      </c>
      <c r="E645" s="2">
        <v>5</v>
      </c>
      <c r="G645" s="2">
        <f t="shared" si="9"/>
        <v>276.8</v>
      </c>
    </row>
    <row r="646" spans="1:7">
      <c r="A646" s="7">
        <v>44742</v>
      </c>
      <c r="B646" s="526" t="s">
        <v>129</v>
      </c>
      <c r="C646" s="526" t="s">
        <v>26</v>
      </c>
      <c r="D646" t="s">
        <v>18</v>
      </c>
      <c r="F646" s="2">
        <v>60</v>
      </c>
      <c r="G646" s="2">
        <f t="shared" si="9"/>
        <v>216.8</v>
      </c>
    </row>
    <row r="647" spans="1:7">
      <c r="A647" s="7">
        <v>44742</v>
      </c>
      <c r="B647" s="526" t="s">
        <v>129</v>
      </c>
      <c r="C647" s="526" t="s">
        <v>26</v>
      </c>
      <c r="D647" t="s">
        <v>19</v>
      </c>
      <c r="F647" s="2">
        <v>5</v>
      </c>
      <c r="G647" s="2">
        <f t="shared" si="9"/>
        <v>211.8</v>
      </c>
    </row>
    <row r="648" spans="1:7">
      <c r="A648" s="7">
        <v>44799</v>
      </c>
      <c r="B648" s="526" t="s">
        <v>650</v>
      </c>
      <c r="C648" s="526" t="s">
        <v>26</v>
      </c>
      <c r="D648" t="s">
        <v>16</v>
      </c>
      <c r="F648" s="2">
        <v>189</v>
      </c>
      <c r="G648" s="2">
        <f t="shared" si="9"/>
        <v>22.800000000000011</v>
      </c>
    </row>
    <row r="649" spans="1:7">
      <c r="A649" s="7">
        <v>44799</v>
      </c>
      <c r="B649" s="526" t="s">
        <v>650</v>
      </c>
      <c r="C649" s="526" t="s">
        <v>26</v>
      </c>
      <c r="D649" t="s">
        <v>17</v>
      </c>
      <c r="F649" s="2">
        <v>22.8</v>
      </c>
      <c r="G649" s="2">
        <f t="shared" si="9"/>
        <v>0</v>
      </c>
    </row>
    <row r="650" spans="1:7">
      <c r="A650" s="44">
        <v>44773</v>
      </c>
      <c r="B650" s="525" t="s">
        <v>14</v>
      </c>
      <c r="C650" s="525" t="s">
        <v>27</v>
      </c>
      <c r="D650" t="s">
        <v>16</v>
      </c>
      <c r="E650" s="2">
        <v>188.2</v>
      </c>
      <c r="G650" s="2">
        <f t="shared" si="9"/>
        <v>188.2</v>
      </c>
    </row>
    <row r="651" spans="1:7">
      <c r="B651" s="526"/>
      <c r="C651" s="526"/>
      <c r="D651" t="s">
        <v>17</v>
      </c>
      <c r="E651" s="2">
        <v>20</v>
      </c>
      <c r="G651" s="2">
        <f t="shared" si="9"/>
        <v>208.2</v>
      </c>
    </row>
    <row r="652" spans="1:7">
      <c r="B652" s="526"/>
      <c r="C652" s="526"/>
      <c r="D652" t="s">
        <v>18</v>
      </c>
      <c r="E652" s="148">
        <v>60</v>
      </c>
      <c r="G652" s="2">
        <f t="shared" si="9"/>
        <v>268.2</v>
      </c>
    </row>
    <row r="653" spans="1:7">
      <c r="B653" s="526"/>
      <c r="C653" s="526"/>
      <c r="D653" t="s">
        <v>19</v>
      </c>
      <c r="E653" s="148">
        <v>5</v>
      </c>
      <c r="G653" s="2">
        <f t="shared" si="9"/>
        <v>273.2</v>
      </c>
    </row>
    <row r="654" spans="1:7">
      <c r="A654" s="7">
        <v>44773</v>
      </c>
      <c r="B654" s="526" t="s">
        <v>115</v>
      </c>
      <c r="C654" s="526" t="s">
        <v>27</v>
      </c>
      <c r="D654" t="s">
        <v>18</v>
      </c>
      <c r="F654" s="148">
        <v>60</v>
      </c>
      <c r="G654" s="2">
        <f t="shared" si="9"/>
        <v>213.2</v>
      </c>
    </row>
    <row r="655" spans="1:7">
      <c r="A655" s="7">
        <v>44773</v>
      </c>
      <c r="B655" s="526" t="s">
        <v>115</v>
      </c>
      <c r="C655" s="526" t="s">
        <v>27</v>
      </c>
      <c r="D655" t="s">
        <v>19</v>
      </c>
      <c r="F655" s="148">
        <v>5</v>
      </c>
      <c r="G655" s="2">
        <f t="shared" si="9"/>
        <v>208.2</v>
      </c>
    </row>
    <row r="656" spans="1:7">
      <c r="A656" s="7">
        <v>44799</v>
      </c>
      <c r="B656" s="526" t="s">
        <v>650</v>
      </c>
      <c r="C656" s="526" t="s">
        <v>27</v>
      </c>
      <c r="D656" t="s">
        <v>16</v>
      </c>
      <c r="F656" s="2">
        <v>188.2</v>
      </c>
      <c r="G656" s="2">
        <f t="shared" si="9"/>
        <v>20</v>
      </c>
    </row>
    <row r="657" spans="1:7">
      <c r="A657" s="7">
        <v>44799</v>
      </c>
      <c r="B657" s="526" t="s">
        <v>650</v>
      </c>
      <c r="C657" s="526" t="s">
        <v>27</v>
      </c>
      <c r="D657" t="s">
        <v>17</v>
      </c>
      <c r="F657" s="2">
        <v>20</v>
      </c>
      <c r="G657" s="2">
        <f t="shared" si="9"/>
        <v>0</v>
      </c>
    </row>
    <row r="658" spans="1:7">
      <c r="A658" s="44">
        <v>44804</v>
      </c>
      <c r="B658" s="525" t="s">
        <v>14</v>
      </c>
      <c r="C658" s="525" t="s">
        <v>28</v>
      </c>
      <c r="D658" t="s">
        <v>16</v>
      </c>
      <c r="E658" s="2">
        <v>189.3</v>
      </c>
      <c r="G658" s="2">
        <f t="shared" si="9"/>
        <v>189.3</v>
      </c>
    </row>
    <row r="659" spans="1:7">
      <c r="B659" s="526"/>
      <c r="C659" s="526"/>
      <c r="D659" t="s">
        <v>17</v>
      </c>
      <c r="E659" s="2">
        <v>20</v>
      </c>
      <c r="G659" s="2">
        <f t="shared" si="9"/>
        <v>209.3</v>
      </c>
    </row>
    <row r="660" spans="1:7">
      <c r="B660" s="526"/>
      <c r="C660" s="526"/>
      <c r="D660" t="s">
        <v>18</v>
      </c>
      <c r="E660" s="2">
        <v>60</v>
      </c>
      <c r="G660" s="2">
        <f t="shared" si="9"/>
        <v>269.3</v>
      </c>
    </row>
    <row r="661" spans="1:7">
      <c r="B661" s="526"/>
      <c r="C661" s="526"/>
      <c r="D661" t="s">
        <v>19</v>
      </c>
      <c r="E661" s="2">
        <v>5</v>
      </c>
      <c r="G661" s="2">
        <f t="shared" si="9"/>
        <v>274.3</v>
      </c>
    </row>
    <row r="662" spans="1:7">
      <c r="B662" s="526"/>
      <c r="C662" s="526"/>
      <c r="D662" t="s">
        <v>166</v>
      </c>
      <c r="E662" s="2">
        <v>102.5</v>
      </c>
      <c r="G662" s="2">
        <f t="shared" si="9"/>
        <v>376.8</v>
      </c>
    </row>
    <row r="663" spans="1:7">
      <c r="B663" s="526"/>
      <c r="C663" s="526"/>
      <c r="D663" t="s">
        <v>167</v>
      </c>
      <c r="E663" s="2">
        <v>102.5</v>
      </c>
      <c r="G663" s="2">
        <f t="shared" si="9"/>
        <v>479.3</v>
      </c>
    </row>
    <row r="664" spans="1:7">
      <c r="A664" s="7">
        <v>44804</v>
      </c>
      <c r="B664" s="526" t="s">
        <v>116</v>
      </c>
      <c r="C664" s="526" t="s">
        <v>28</v>
      </c>
      <c r="D664" t="s">
        <v>18</v>
      </c>
      <c r="F664" s="2">
        <v>60</v>
      </c>
      <c r="G664" s="2">
        <f t="shared" si="9"/>
        <v>419.3</v>
      </c>
    </row>
    <row r="665" spans="1:7">
      <c r="A665" s="7">
        <v>44804</v>
      </c>
      <c r="B665" s="526" t="s">
        <v>116</v>
      </c>
      <c r="C665" s="526" t="s">
        <v>28</v>
      </c>
      <c r="D665" t="s">
        <v>19</v>
      </c>
      <c r="F665" s="2">
        <v>5</v>
      </c>
      <c r="G665" s="2">
        <f t="shared" si="9"/>
        <v>414.3</v>
      </c>
    </row>
    <row r="666" spans="1:7">
      <c r="A666" s="7">
        <v>44804</v>
      </c>
      <c r="B666" s="526" t="s">
        <v>116</v>
      </c>
      <c r="C666" s="526" t="s">
        <v>28</v>
      </c>
      <c r="D666" t="s">
        <v>16</v>
      </c>
      <c r="F666" s="2">
        <v>155</v>
      </c>
      <c r="G666" s="2">
        <f t="shared" si="9"/>
        <v>259.3</v>
      </c>
    </row>
    <row r="667" spans="1:7">
      <c r="A667" s="86">
        <v>44834</v>
      </c>
      <c r="B667" s="526" t="s">
        <v>117</v>
      </c>
      <c r="C667" s="526" t="s">
        <v>28</v>
      </c>
      <c r="D667" t="s">
        <v>16</v>
      </c>
      <c r="F667" s="2">
        <v>34.299999999999997</v>
      </c>
      <c r="G667" s="2">
        <f t="shared" si="9"/>
        <v>225</v>
      </c>
    </row>
    <row r="668" spans="1:7">
      <c r="A668" s="86">
        <v>44834</v>
      </c>
      <c r="B668" s="526" t="s">
        <v>117</v>
      </c>
      <c r="C668" s="526" t="s">
        <v>28</v>
      </c>
      <c r="D668" t="s">
        <v>17</v>
      </c>
      <c r="F668" s="2">
        <v>20</v>
      </c>
      <c r="G668" s="2">
        <f t="shared" si="9"/>
        <v>205</v>
      </c>
    </row>
    <row r="669" spans="1:7">
      <c r="A669" s="86">
        <v>44992</v>
      </c>
      <c r="B669" s="526">
        <v>26564</v>
      </c>
      <c r="C669" s="526" t="s">
        <v>28</v>
      </c>
      <c r="D669" t="s">
        <v>166</v>
      </c>
      <c r="F669" s="2">
        <v>102.5</v>
      </c>
      <c r="G669" s="2">
        <f t="shared" si="9"/>
        <v>102.5</v>
      </c>
    </row>
    <row r="670" spans="1:7">
      <c r="A670" s="86">
        <v>44992</v>
      </c>
      <c r="B670" s="526">
        <v>26564</v>
      </c>
      <c r="C670" s="526" t="s">
        <v>28</v>
      </c>
      <c r="D670" t="s">
        <v>167</v>
      </c>
      <c r="F670" s="2">
        <v>102.5</v>
      </c>
      <c r="G670" s="2">
        <f t="shared" si="9"/>
        <v>0</v>
      </c>
    </row>
    <row r="671" spans="1:7">
      <c r="A671" s="88">
        <v>44834</v>
      </c>
      <c r="B671" s="525" t="s">
        <v>14</v>
      </c>
      <c r="C671" s="525" t="s">
        <v>184</v>
      </c>
      <c r="D671" t="s">
        <v>16</v>
      </c>
      <c r="E671" s="2">
        <v>197.7</v>
      </c>
      <c r="G671" s="2">
        <f t="shared" si="9"/>
        <v>197.7</v>
      </c>
    </row>
    <row r="672" spans="1:7">
      <c r="A672" s="86"/>
      <c r="B672" s="526"/>
      <c r="C672" s="526"/>
      <c r="D672" t="s">
        <v>17</v>
      </c>
      <c r="E672" s="2">
        <v>20.100000000000001</v>
      </c>
      <c r="G672" s="2">
        <f t="shared" si="9"/>
        <v>217.79999999999998</v>
      </c>
    </row>
    <row r="673" spans="1:7">
      <c r="A673" s="86"/>
      <c r="B673" s="526"/>
      <c r="C673" s="526"/>
      <c r="D673" t="s">
        <v>18</v>
      </c>
      <c r="E673" s="2">
        <v>60</v>
      </c>
      <c r="G673" s="2">
        <f t="shared" si="9"/>
        <v>277.79999999999995</v>
      </c>
    </row>
    <row r="674" spans="1:7">
      <c r="A674" s="86"/>
      <c r="B674" s="526"/>
      <c r="C674" s="526"/>
      <c r="D674" t="s">
        <v>19</v>
      </c>
      <c r="E674" s="2">
        <v>5</v>
      </c>
      <c r="G674" s="2">
        <f t="shared" si="9"/>
        <v>282.79999999999995</v>
      </c>
    </row>
    <row r="675" spans="1:7">
      <c r="A675" s="86">
        <v>44834</v>
      </c>
      <c r="B675" s="526" t="s">
        <v>117</v>
      </c>
      <c r="C675" s="526" t="s">
        <v>184</v>
      </c>
      <c r="D675" t="s">
        <v>18</v>
      </c>
      <c r="F675" s="2">
        <v>60</v>
      </c>
      <c r="G675" s="2">
        <f t="shared" si="9"/>
        <v>222.79999999999995</v>
      </c>
    </row>
    <row r="676" spans="1:7">
      <c r="A676" s="86">
        <v>44834</v>
      </c>
      <c r="B676" s="526" t="s">
        <v>117</v>
      </c>
      <c r="C676" s="526" t="s">
        <v>184</v>
      </c>
      <c r="D676" t="s">
        <v>19</v>
      </c>
      <c r="F676" s="2">
        <v>5</v>
      </c>
      <c r="G676" s="2">
        <f t="shared" si="9"/>
        <v>217.79999999999995</v>
      </c>
    </row>
    <row r="677" spans="1:7">
      <c r="A677" s="86">
        <v>44834</v>
      </c>
      <c r="B677" s="526" t="s">
        <v>117</v>
      </c>
      <c r="C677" s="526" t="s">
        <v>184</v>
      </c>
      <c r="D677" t="s">
        <v>16</v>
      </c>
      <c r="F677" s="2">
        <v>40.700000000000003</v>
      </c>
      <c r="G677" s="2">
        <f t="shared" si="9"/>
        <v>177.09999999999997</v>
      </c>
    </row>
    <row r="678" spans="1:7">
      <c r="A678" s="7">
        <v>44865</v>
      </c>
      <c r="B678" s="526" t="s">
        <v>118</v>
      </c>
      <c r="C678" s="526" t="s">
        <v>184</v>
      </c>
      <c r="D678" t="s">
        <v>16</v>
      </c>
      <c r="F678" s="2">
        <v>157</v>
      </c>
      <c r="G678" s="2">
        <f t="shared" si="9"/>
        <v>20.099999999999966</v>
      </c>
    </row>
    <row r="679" spans="1:7">
      <c r="A679" s="7">
        <v>44865</v>
      </c>
      <c r="B679" s="526" t="s">
        <v>118</v>
      </c>
      <c r="C679" s="526" t="s">
        <v>184</v>
      </c>
      <c r="D679" t="s">
        <v>17</v>
      </c>
      <c r="F679" s="2">
        <v>20.100000000000001</v>
      </c>
      <c r="G679" s="2">
        <f t="shared" si="9"/>
        <v>-3.5527136788005009E-14</v>
      </c>
    </row>
    <row r="680" spans="1:7">
      <c r="A680" s="44">
        <v>44865</v>
      </c>
      <c r="B680" s="525" t="s">
        <v>14</v>
      </c>
      <c r="C680" s="525" t="s">
        <v>30</v>
      </c>
      <c r="D680" t="s">
        <v>16</v>
      </c>
      <c r="E680" s="148">
        <v>197.1</v>
      </c>
      <c r="G680" s="2">
        <f t="shared" si="9"/>
        <v>197.09999999999997</v>
      </c>
    </row>
    <row r="681" spans="1:7">
      <c r="A681" s="44"/>
      <c r="B681" s="525"/>
      <c r="C681" s="525"/>
      <c r="D681" t="s">
        <v>17</v>
      </c>
      <c r="E681" s="148">
        <v>24.4</v>
      </c>
      <c r="G681" s="2">
        <f t="shared" si="9"/>
        <v>221.49999999999997</v>
      </c>
    </row>
    <row r="682" spans="1:7">
      <c r="A682" s="44"/>
      <c r="B682" s="525"/>
      <c r="C682" s="525"/>
      <c r="D682" t="s">
        <v>18</v>
      </c>
      <c r="E682" s="148">
        <v>60</v>
      </c>
      <c r="G682" s="2">
        <f t="shared" si="9"/>
        <v>281.5</v>
      </c>
    </row>
    <row r="683" spans="1:7">
      <c r="A683" s="44"/>
      <c r="B683" s="525"/>
      <c r="C683" s="525"/>
      <c r="D683" t="s">
        <v>19</v>
      </c>
      <c r="E683" s="148">
        <v>5</v>
      </c>
      <c r="G683" s="2">
        <f t="shared" si="9"/>
        <v>286.5</v>
      </c>
    </row>
    <row r="684" spans="1:7">
      <c r="A684" s="7">
        <v>44865</v>
      </c>
      <c r="B684" s="526" t="s">
        <v>118</v>
      </c>
      <c r="C684" s="526" t="s">
        <v>30</v>
      </c>
      <c r="D684" t="s">
        <v>18</v>
      </c>
      <c r="E684" s="148"/>
      <c r="F684" s="148">
        <v>60</v>
      </c>
      <c r="G684" s="2">
        <f t="shared" si="9"/>
        <v>226.5</v>
      </c>
    </row>
    <row r="685" spans="1:7">
      <c r="A685" s="7">
        <v>44865</v>
      </c>
      <c r="B685" s="526" t="s">
        <v>118</v>
      </c>
      <c r="C685" s="526" t="s">
        <v>30</v>
      </c>
      <c r="D685" t="s">
        <v>19</v>
      </c>
      <c r="E685" s="148"/>
      <c r="F685" s="148">
        <v>5</v>
      </c>
      <c r="G685" s="2">
        <f t="shared" si="9"/>
        <v>221.5</v>
      </c>
    </row>
    <row r="686" spans="1:7">
      <c r="A686" s="7">
        <v>44865</v>
      </c>
      <c r="B686" s="526" t="s">
        <v>118</v>
      </c>
      <c r="C686" s="526" t="s">
        <v>30</v>
      </c>
      <c r="D686" t="s">
        <v>16</v>
      </c>
      <c r="F686" s="2">
        <v>47.9</v>
      </c>
      <c r="G686" s="2">
        <f t="shared" ref="G686:G691" si="10">+G685+E686-F686</f>
        <v>173.6</v>
      </c>
    </row>
    <row r="687" spans="1:7">
      <c r="A687" s="86">
        <v>44895</v>
      </c>
      <c r="B687" s="526" t="s">
        <v>132</v>
      </c>
      <c r="C687" s="526" t="s">
        <v>30</v>
      </c>
      <c r="D687" t="s">
        <v>16</v>
      </c>
      <c r="F687" s="2">
        <v>149.19999999999999</v>
      </c>
      <c r="G687" s="2">
        <f t="shared" si="10"/>
        <v>24.400000000000006</v>
      </c>
    </row>
    <row r="688" spans="1:7">
      <c r="A688" s="86">
        <v>44895</v>
      </c>
      <c r="B688" s="526" t="s">
        <v>132</v>
      </c>
      <c r="C688" s="526" t="s">
        <v>30</v>
      </c>
      <c r="D688" t="s">
        <v>17</v>
      </c>
      <c r="F688" s="2">
        <v>24.4</v>
      </c>
      <c r="G688" s="2">
        <f t="shared" si="10"/>
        <v>0</v>
      </c>
    </row>
    <row r="689" spans="1:11">
      <c r="A689" s="88">
        <v>44895</v>
      </c>
      <c r="B689" s="525" t="s">
        <v>14</v>
      </c>
      <c r="C689" s="525" t="s">
        <v>33</v>
      </c>
      <c r="D689" t="s">
        <v>16</v>
      </c>
      <c r="E689" s="8">
        <v>220</v>
      </c>
      <c r="G689" s="2">
        <f t="shared" si="10"/>
        <v>220</v>
      </c>
    </row>
    <row r="690" spans="1:11">
      <c r="A690" s="86"/>
      <c r="B690" s="526"/>
      <c r="C690" s="526"/>
      <c r="D690" t="s">
        <v>17</v>
      </c>
      <c r="E690" s="8">
        <v>20.8</v>
      </c>
      <c r="G690" s="2">
        <f t="shared" si="10"/>
        <v>240.8</v>
      </c>
    </row>
    <row r="691" spans="1:11">
      <c r="A691" s="86"/>
      <c r="B691" s="526"/>
      <c r="C691" s="526"/>
      <c r="D691" t="s">
        <v>18</v>
      </c>
      <c r="E691" s="2">
        <v>60</v>
      </c>
      <c r="G691" s="2">
        <f t="shared" si="10"/>
        <v>300.8</v>
      </c>
    </row>
    <row r="692" spans="1:11">
      <c r="A692" s="86"/>
      <c r="B692" s="526"/>
      <c r="C692" s="526"/>
      <c r="D692" t="s">
        <v>19</v>
      </c>
      <c r="E692" s="2">
        <v>5</v>
      </c>
      <c r="G692" s="2">
        <f t="shared" ref="G692:G703" si="11">+G691+E692-F692</f>
        <v>305.8</v>
      </c>
    </row>
    <row r="693" spans="1:11">
      <c r="A693" s="86">
        <v>44895</v>
      </c>
      <c r="B693" s="526" t="s">
        <v>132</v>
      </c>
      <c r="C693" s="526" t="s">
        <v>33</v>
      </c>
      <c r="D693" t="s">
        <v>18</v>
      </c>
      <c r="F693" s="2">
        <v>60</v>
      </c>
      <c r="G693" s="2">
        <f t="shared" si="11"/>
        <v>245.8</v>
      </c>
    </row>
    <row r="694" spans="1:11">
      <c r="A694" s="86">
        <v>44895</v>
      </c>
      <c r="B694" s="526" t="s">
        <v>132</v>
      </c>
      <c r="C694" s="526" t="s">
        <v>33</v>
      </c>
      <c r="D694" t="s">
        <v>19</v>
      </c>
      <c r="F694" s="2">
        <v>5</v>
      </c>
      <c r="G694" s="2">
        <f t="shared" si="11"/>
        <v>240.8</v>
      </c>
    </row>
    <row r="695" spans="1:11">
      <c r="A695" s="86">
        <v>44895</v>
      </c>
      <c r="B695" s="526" t="s">
        <v>132</v>
      </c>
      <c r="C695" s="526" t="s">
        <v>33</v>
      </c>
      <c r="D695" t="s">
        <v>16</v>
      </c>
      <c r="F695" s="2">
        <v>86.4</v>
      </c>
      <c r="G695" s="2">
        <f>+G694+E695-F695</f>
        <v>154.4</v>
      </c>
    </row>
    <row r="696" spans="1:11">
      <c r="A696" s="86">
        <v>44926</v>
      </c>
      <c r="B696" s="526" t="s">
        <v>121</v>
      </c>
      <c r="C696" s="526" t="s">
        <v>33</v>
      </c>
      <c r="D696" t="s">
        <v>16</v>
      </c>
      <c r="F696" s="2">
        <v>133.6</v>
      </c>
      <c r="G696" s="2">
        <f>+G695+E696-F696</f>
        <v>20.800000000000011</v>
      </c>
    </row>
    <row r="697" spans="1:11">
      <c r="A697" s="86">
        <v>44926</v>
      </c>
      <c r="B697" s="526" t="s">
        <v>121</v>
      </c>
      <c r="C697" s="526" t="s">
        <v>33</v>
      </c>
      <c r="D697" t="s">
        <v>17</v>
      </c>
      <c r="F697" s="2">
        <v>1.4</v>
      </c>
      <c r="G697" s="2">
        <f>+G696+E697-F697</f>
        <v>19.400000000000013</v>
      </c>
    </row>
    <row r="698" spans="1:11">
      <c r="A698" s="7">
        <v>44957</v>
      </c>
      <c r="B698" s="526" t="s">
        <v>119</v>
      </c>
      <c r="C698" s="526" t="s">
        <v>33</v>
      </c>
      <c r="D698" t="s">
        <v>17</v>
      </c>
      <c r="F698" s="2">
        <v>19.399999999999999</v>
      </c>
      <c r="G698" s="2">
        <f>+G697+E698-F698</f>
        <v>0</v>
      </c>
    </row>
    <row r="699" spans="1:11">
      <c r="A699" s="88">
        <v>44926</v>
      </c>
      <c r="B699" s="525" t="s">
        <v>14</v>
      </c>
      <c r="C699" s="525" t="s">
        <v>34</v>
      </c>
      <c r="D699" t="s">
        <v>16</v>
      </c>
      <c r="E699" s="2">
        <v>251.5</v>
      </c>
      <c r="G699" s="2">
        <f>+G698+E699-F699</f>
        <v>251.5</v>
      </c>
    </row>
    <row r="700" spans="1:11">
      <c r="A700" s="86"/>
      <c r="B700" s="526"/>
      <c r="C700" s="526"/>
      <c r="D700" t="s">
        <v>17</v>
      </c>
      <c r="E700" s="2">
        <v>32</v>
      </c>
      <c r="G700" s="2">
        <f>+G699+E700-F700</f>
        <v>283.5</v>
      </c>
    </row>
    <row r="701" spans="1:11">
      <c r="A701" s="86"/>
      <c r="B701" s="526"/>
      <c r="C701" s="526"/>
      <c r="D701" t="s">
        <v>18</v>
      </c>
      <c r="E701" s="2">
        <v>60</v>
      </c>
      <c r="G701" s="2">
        <f>+G700+E701-F701</f>
        <v>343.5</v>
      </c>
    </row>
    <row r="702" spans="1:11">
      <c r="A702" s="86"/>
      <c r="B702" s="526"/>
      <c r="C702" s="526"/>
      <c r="D702" t="s">
        <v>19</v>
      </c>
      <c r="E702" s="2">
        <v>5</v>
      </c>
      <c r="G702" s="2">
        <f>+G701+E702-F702</f>
        <v>348.5</v>
      </c>
      <c r="K702" s="8"/>
    </row>
    <row r="703" spans="1:11">
      <c r="A703" s="86">
        <v>44926</v>
      </c>
      <c r="B703" s="526" t="s">
        <v>121</v>
      </c>
      <c r="C703" s="526" t="s">
        <v>34</v>
      </c>
      <c r="D703" t="s">
        <v>18</v>
      </c>
      <c r="F703" s="2">
        <v>60</v>
      </c>
      <c r="G703" s="2">
        <f>+G702+E703-F703</f>
        <v>288.5</v>
      </c>
    </row>
    <row r="704" spans="1:11">
      <c r="A704" s="86">
        <v>44926</v>
      </c>
      <c r="B704" s="526" t="s">
        <v>121</v>
      </c>
      <c r="C704" s="526" t="s">
        <v>34</v>
      </c>
      <c r="D704" t="s">
        <v>19</v>
      </c>
      <c r="F704" s="2">
        <v>5</v>
      </c>
      <c r="G704" s="2">
        <f>+G703+E704-F704</f>
        <v>283.5</v>
      </c>
    </row>
    <row r="705" spans="1:11">
      <c r="A705" s="7">
        <v>44957</v>
      </c>
      <c r="B705" s="526" t="s">
        <v>119</v>
      </c>
      <c r="C705" s="526" t="s">
        <v>34</v>
      </c>
      <c r="D705" t="s">
        <v>16</v>
      </c>
      <c r="F705" s="2">
        <v>140.6</v>
      </c>
      <c r="G705" s="2">
        <f>+G704+E705-F705</f>
        <v>142.9</v>
      </c>
    </row>
    <row r="706" spans="1:11">
      <c r="A706" s="7">
        <v>44985</v>
      </c>
      <c r="B706" s="526" t="s">
        <v>135</v>
      </c>
      <c r="C706" s="526" t="s">
        <v>20</v>
      </c>
      <c r="D706" t="s">
        <v>16</v>
      </c>
      <c r="F706" s="2">
        <v>110.9</v>
      </c>
      <c r="G706" s="2">
        <f t="shared" ref="G706:G729" si="12">+G705+E706-F706</f>
        <v>32</v>
      </c>
      <c r="H706">
        <v>2022</v>
      </c>
      <c r="I706" s="525" t="s">
        <v>23</v>
      </c>
      <c r="J706" s="48" t="s">
        <v>377</v>
      </c>
      <c r="K706" s="113">
        <v>93</v>
      </c>
    </row>
    <row r="707" spans="1:11">
      <c r="A707" s="7">
        <v>44985</v>
      </c>
      <c r="B707" s="526" t="s">
        <v>135</v>
      </c>
      <c r="C707" s="526" t="s">
        <v>20</v>
      </c>
      <c r="D707" t="s">
        <v>17</v>
      </c>
      <c r="F707" s="2">
        <v>32</v>
      </c>
      <c r="G707" s="2">
        <f t="shared" si="12"/>
        <v>0</v>
      </c>
      <c r="J707" s="48" t="s">
        <v>160</v>
      </c>
      <c r="K707" s="113">
        <v>93</v>
      </c>
    </row>
    <row r="708" spans="1:11">
      <c r="A708" s="44">
        <v>44957</v>
      </c>
      <c r="B708" s="525" t="s">
        <v>14</v>
      </c>
      <c r="C708" s="525" t="s">
        <v>15</v>
      </c>
      <c r="D708" t="s">
        <v>16</v>
      </c>
      <c r="E708" s="241">
        <v>233.9</v>
      </c>
      <c r="F708" s="241"/>
      <c r="G708" s="2">
        <f t="shared" si="12"/>
        <v>233.9</v>
      </c>
      <c r="I708" s="525" t="s">
        <v>28</v>
      </c>
      <c r="J708" t="s">
        <v>166</v>
      </c>
      <c r="K708" s="2">
        <v>102.5</v>
      </c>
    </row>
    <row r="709" spans="1:11">
      <c r="B709" s="526"/>
      <c r="C709" s="526"/>
      <c r="D709" t="s">
        <v>17</v>
      </c>
      <c r="E709" s="241">
        <v>40.4</v>
      </c>
      <c r="F709" s="241"/>
      <c r="G709" s="2">
        <f t="shared" si="12"/>
        <v>274.3</v>
      </c>
      <c r="J709" t="s">
        <v>167</v>
      </c>
      <c r="K709" s="2">
        <v>102.5</v>
      </c>
    </row>
    <row r="710" spans="1:11">
      <c r="B710" s="526"/>
      <c r="C710" s="526"/>
      <c r="D710" t="s">
        <v>18</v>
      </c>
      <c r="E710" s="241">
        <v>60</v>
      </c>
      <c r="F710" s="241"/>
      <c r="G710" s="2">
        <f>+G709+E710-F710</f>
        <v>334.3</v>
      </c>
      <c r="I710" s="525"/>
      <c r="J710"/>
      <c r="K710" s="241"/>
    </row>
    <row r="711" spans="1:11">
      <c r="B711" s="526"/>
      <c r="C711" s="526"/>
      <c r="D711" t="s">
        <v>19</v>
      </c>
      <c r="E711" s="241">
        <v>5</v>
      </c>
      <c r="F711" s="241"/>
      <c r="G711" s="2">
        <f>+G710+E711-F711</f>
        <v>339.3</v>
      </c>
      <c r="I711" s="526"/>
      <c r="J711"/>
      <c r="K711" s="241"/>
    </row>
    <row r="712" spans="1:11">
      <c r="A712" s="7">
        <v>44957</v>
      </c>
      <c r="B712" s="526" t="s">
        <v>119</v>
      </c>
      <c r="C712" s="526" t="s">
        <v>15</v>
      </c>
      <c r="D712" t="s">
        <v>18</v>
      </c>
      <c r="E712" s="241"/>
      <c r="F712" s="241">
        <v>60</v>
      </c>
      <c r="G712" s="2">
        <f>+G711+E712-F712</f>
        <v>279.3</v>
      </c>
    </row>
    <row r="713" spans="1:11">
      <c r="A713" s="7">
        <v>44957</v>
      </c>
      <c r="B713" s="526" t="s">
        <v>119</v>
      </c>
      <c r="C713" s="526" t="s">
        <v>15</v>
      </c>
      <c r="D713" t="s">
        <v>19</v>
      </c>
      <c r="E713" s="241"/>
      <c r="F713" s="241">
        <v>5</v>
      </c>
      <c r="G713" s="2">
        <f t="shared" ref="G713:G778" si="13">+G712+E713-F713</f>
        <v>274.3</v>
      </c>
    </row>
    <row r="714" spans="1:11">
      <c r="A714" s="7">
        <v>44985</v>
      </c>
      <c r="B714" s="526" t="s">
        <v>135</v>
      </c>
      <c r="C714" s="526" t="s">
        <v>15</v>
      </c>
      <c r="D714" t="s">
        <v>16</v>
      </c>
      <c r="E714" s="241"/>
      <c r="F714" s="241">
        <v>41.1</v>
      </c>
      <c r="G714" s="2">
        <f t="shared" si="13"/>
        <v>233.20000000000002</v>
      </c>
    </row>
    <row r="715" spans="1:11">
      <c r="A715" s="7">
        <v>44992</v>
      </c>
      <c r="B715" s="526">
        <v>26564</v>
      </c>
      <c r="C715" s="526" t="s">
        <v>15</v>
      </c>
      <c r="D715" t="s">
        <v>16</v>
      </c>
      <c r="E715" s="241"/>
      <c r="F715" s="241">
        <v>192.8</v>
      </c>
      <c r="G715" s="2">
        <f t="shared" si="13"/>
        <v>40.400000000000006</v>
      </c>
    </row>
    <row r="716" spans="1:11">
      <c r="A716" s="7">
        <v>44992</v>
      </c>
      <c r="B716" s="526">
        <v>26564</v>
      </c>
      <c r="C716" s="526" t="s">
        <v>15</v>
      </c>
      <c r="D716" t="s">
        <v>17</v>
      </c>
      <c r="E716" s="241"/>
      <c r="F716" s="241">
        <v>40.4</v>
      </c>
      <c r="G716" s="2">
        <f t="shared" si="13"/>
        <v>0</v>
      </c>
    </row>
    <row r="717" spans="1:11">
      <c r="A717" s="44">
        <v>44985</v>
      </c>
      <c r="B717" s="525" t="s">
        <v>14</v>
      </c>
      <c r="C717" s="525" t="s">
        <v>20</v>
      </c>
      <c r="D717" t="s">
        <v>16</v>
      </c>
      <c r="E717" s="241">
        <v>255.1</v>
      </c>
      <c r="F717" s="241"/>
      <c r="G717" s="2">
        <f t="shared" si="13"/>
        <v>255.1</v>
      </c>
      <c r="H717" s="525"/>
      <c r="I717"/>
    </row>
    <row r="718" spans="1:11">
      <c r="B718" s="526"/>
      <c r="C718" s="526"/>
      <c r="D718" t="s">
        <v>17</v>
      </c>
      <c r="E718" s="241">
        <v>45.9</v>
      </c>
      <c r="F718" s="241"/>
      <c r="G718" s="2">
        <f t="shared" si="13"/>
        <v>301</v>
      </c>
      <c r="H718" s="526"/>
      <c r="I718"/>
    </row>
    <row r="719" spans="1:11">
      <c r="B719" s="526"/>
      <c r="C719" s="526"/>
      <c r="D719" t="s">
        <v>18</v>
      </c>
      <c r="E719" s="241">
        <v>56</v>
      </c>
      <c r="F719" s="241"/>
      <c r="G719" s="2">
        <f t="shared" si="13"/>
        <v>357</v>
      </c>
      <c r="H719" s="37"/>
    </row>
    <row r="720" spans="1:11">
      <c r="B720" s="526"/>
      <c r="C720" s="526"/>
      <c r="D720" t="s">
        <v>19</v>
      </c>
      <c r="E720" s="241">
        <v>5</v>
      </c>
      <c r="F720" s="241"/>
      <c r="G720" s="2">
        <f t="shared" si="13"/>
        <v>362</v>
      </c>
      <c r="K720" s="8"/>
    </row>
    <row r="721" spans="1:7">
      <c r="A721" s="7">
        <v>44985</v>
      </c>
      <c r="B721" s="526" t="s">
        <v>135</v>
      </c>
      <c r="C721" s="526" t="s">
        <v>20</v>
      </c>
      <c r="D721" t="s">
        <v>18</v>
      </c>
      <c r="E721" s="241"/>
      <c r="F721" s="241">
        <v>56</v>
      </c>
      <c r="G721" s="2">
        <f t="shared" si="13"/>
        <v>306</v>
      </c>
    </row>
    <row r="722" spans="1:7">
      <c r="A722" s="7">
        <v>44985</v>
      </c>
      <c r="B722" s="526" t="s">
        <v>135</v>
      </c>
      <c r="C722" s="526" t="s">
        <v>20</v>
      </c>
      <c r="D722" t="s">
        <v>19</v>
      </c>
      <c r="E722" s="241"/>
      <c r="F722" s="241">
        <v>5</v>
      </c>
      <c r="G722" s="2">
        <f t="shared" si="13"/>
        <v>301</v>
      </c>
    </row>
    <row r="723" spans="1:7">
      <c r="A723" s="7">
        <v>45010</v>
      </c>
      <c r="B723" s="526" t="s">
        <v>651</v>
      </c>
      <c r="C723" s="526" t="s">
        <v>20</v>
      </c>
      <c r="D723" t="s">
        <v>16</v>
      </c>
      <c r="E723" s="241"/>
      <c r="F723" s="241">
        <v>45.9</v>
      </c>
      <c r="G723" s="2">
        <f t="shared" si="13"/>
        <v>255.1</v>
      </c>
    </row>
    <row r="724" spans="1:7">
      <c r="A724" s="7">
        <v>45010</v>
      </c>
      <c r="B724" s="526" t="s">
        <v>651</v>
      </c>
      <c r="C724" s="526" t="s">
        <v>20</v>
      </c>
      <c r="D724" t="s">
        <v>16</v>
      </c>
      <c r="E724" s="241"/>
      <c r="F724" s="241">
        <v>215.1</v>
      </c>
      <c r="G724" s="2">
        <f t="shared" si="13"/>
        <v>40</v>
      </c>
    </row>
    <row r="725" spans="1:7">
      <c r="A725" s="7">
        <v>45016</v>
      </c>
      <c r="B725" s="526" t="s">
        <v>124</v>
      </c>
      <c r="C725" s="526" t="s">
        <v>20</v>
      </c>
      <c r="D725" t="s">
        <v>17</v>
      </c>
      <c r="E725" s="241"/>
      <c r="F725" s="241">
        <v>40</v>
      </c>
      <c r="G725" s="2">
        <f t="shared" si="13"/>
        <v>0</v>
      </c>
    </row>
    <row r="726" spans="1:7">
      <c r="A726" s="88">
        <v>45016</v>
      </c>
      <c r="B726" s="525" t="s">
        <v>14</v>
      </c>
      <c r="C726" s="525" t="s">
        <v>23</v>
      </c>
      <c r="D726" t="s">
        <v>16</v>
      </c>
      <c r="E726" s="241">
        <v>111</v>
      </c>
      <c r="F726" s="241"/>
      <c r="G726" s="2">
        <f t="shared" si="13"/>
        <v>111</v>
      </c>
    </row>
    <row r="727" spans="1:7">
      <c r="A727" s="86"/>
      <c r="B727" s="526"/>
      <c r="C727" s="526"/>
      <c r="D727" t="s">
        <v>17</v>
      </c>
      <c r="E727" s="241">
        <v>12.2</v>
      </c>
      <c r="F727" s="241"/>
      <c r="G727" s="2">
        <f t="shared" si="13"/>
        <v>123.2</v>
      </c>
    </row>
    <row r="728" spans="1:7">
      <c r="A728" s="86"/>
      <c r="B728" s="526"/>
      <c r="C728" s="526"/>
      <c r="D728" t="s">
        <v>18</v>
      </c>
      <c r="E728" s="241">
        <v>60</v>
      </c>
      <c r="F728" s="241"/>
      <c r="G728" s="2">
        <f t="shared" si="13"/>
        <v>183.2</v>
      </c>
    </row>
    <row r="729" spans="1:7">
      <c r="A729" s="86"/>
      <c r="B729" s="526"/>
      <c r="C729" s="526"/>
      <c r="D729" t="s">
        <v>19</v>
      </c>
      <c r="E729" s="241">
        <v>5</v>
      </c>
      <c r="F729" s="241"/>
      <c r="G729" s="2">
        <f t="shared" si="13"/>
        <v>188.2</v>
      </c>
    </row>
    <row r="730" spans="1:7">
      <c r="A730" s="86">
        <v>45016</v>
      </c>
      <c r="B730" s="526" t="s">
        <v>124</v>
      </c>
      <c r="C730" s="526" t="s">
        <v>23</v>
      </c>
      <c r="D730" t="s">
        <v>18</v>
      </c>
      <c r="E730" s="241"/>
      <c r="F730" s="241">
        <v>40</v>
      </c>
      <c r="G730" s="2">
        <f t="shared" si="13"/>
        <v>148.19999999999999</v>
      </c>
    </row>
    <row r="731" spans="1:7">
      <c r="A731" s="86">
        <v>45059</v>
      </c>
      <c r="B731" s="526">
        <v>26858</v>
      </c>
      <c r="C731" s="526" t="s">
        <v>23</v>
      </c>
      <c r="D731" t="s">
        <v>16</v>
      </c>
      <c r="E731" s="241"/>
      <c r="F731" s="241">
        <v>111</v>
      </c>
      <c r="G731" s="2">
        <f t="shared" si="13"/>
        <v>37.199999999999989</v>
      </c>
    </row>
    <row r="732" spans="1:7">
      <c r="A732" s="86">
        <v>45059</v>
      </c>
      <c r="B732" s="526">
        <v>26858</v>
      </c>
      <c r="C732" s="526" t="s">
        <v>23</v>
      </c>
      <c r="D732" t="s">
        <v>17</v>
      </c>
      <c r="E732" s="241"/>
      <c r="F732" s="241">
        <v>12.2</v>
      </c>
      <c r="G732" s="2">
        <f t="shared" si="13"/>
        <v>24.999999999999989</v>
      </c>
    </row>
    <row r="733" spans="1:7">
      <c r="A733" s="86">
        <v>45059</v>
      </c>
      <c r="B733" s="526">
        <v>26858</v>
      </c>
      <c r="C733" s="526" t="s">
        <v>23</v>
      </c>
      <c r="D733" t="s">
        <v>18</v>
      </c>
      <c r="E733" s="241"/>
      <c r="F733" s="241">
        <v>20</v>
      </c>
      <c r="G733" s="2">
        <f t="shared" si="13"/>
        <v>4.9999999999999893</v>
      </c>
    </row>
    <row r="734" spans="1:7">
      <c r="A734" s="86">
        <v>45059</v>
      </c>
      <c r="B734" s="526">
        <v>26858</v>
      </c>
      <c r="C734" s="526" t="s">
        <v>23</v>
      </c>
      <c r="D734" t="s">
        <v>19</v>
      </c>
      <c r="E734" s="241"/>
      <c r="F734" s="241">
        <v>5</v>
      </c>
      <c r="G734" s="2">
        <f t="shared" si="13"/>
        <v>-1.0658141036401503E-14</v>
      </c>
    </row>
    <row r="735" spans="1:7">
      <c r="A735" s="88">
        <v>45046</v>
      </c>
      <c r="B735" s="525" t="s">
        <v>14</v>
      </c>
      <c r="C735" s="525" t="s">
        <v>24</v>
      </c>
      <c r="D735" t="s">
        <v>16</v>
      </c>
      <c r="E735" s="240">
        <v>290.5</v>
      </c>
      <c r="F735" s="240"/>
      <c r="G735" s="2">
        <f t="shared" si="13"/>
        <v>290.5</v>
      </c>
    </row>
    <row r="736" spans="1:7">
      <c r="A736" s="86"/>
      <c r="B736" s="526"/>
      <c r="C736" s="526"/>
      <c r="D736" t="s">
        <v>17</v>
      </c>
      <c r="E736" s="240">
        <v>36</v>
      </c>
      <c r="F736" s="240"/>
      <c r="G736" s="2">
        <f t="shared" si="13"/>
        <v>326.5</v>
      </c>
    </row>
    <row r="737" spans="1:12">
      <c r="A737" s="86"/>
      <c r="B737" s="526"/>
      <c r="C737" s="526"/>
      <c r="D737" t="s">
        <v>18</v>
      </c>
      <c r="E737" s="240">
        <v>60</v>
      </c>
      <c r="F737" s="240"/>
      <c r="G737" s="2">
        <f t="shared" si="13"/>
        <v>386.5</v>
      </c>
      <c r="I737" s="241"/>
    </row>
    <row r="738" spans="1:12">
      <c r="A738" s="86"/>
      <c r="B738" s="526"/>
      <c r="C738" s="526"/>
      <c r="D738" t="s">
        <v>19</v>
      </c>
      <c r="E738" s="240">
        <v>5</v>
      </c>
      <c r="F738" s="240"/>
      <c r="G738" s="2">
        <f t="shared" si="13"/>
        <v>391.5</v>
      </c>
      <c r="I738" s="241"/>
    </row>
    <row r="739" spans="1:12">
      <c r="A739" s="86">
        <v>45046</v>
      </c>
      <c r="B739" s="526" t="s">
        <v>125</v>
      </c>
      <c r="C739" s="526" t="s">
        <v>24</v>
      </c>
      <c r="D739" t="s">
        <v>18</v>
      </c>
      <c r="E739" s="240"/>
      <c r="F739" s="240">
        <v>60</v>
      </c>
      <c r="G739" s="2">
        <f t="shared" si="13"/>
        <v>331.5</v>
      </c>
    </row>
    <row r="740" spans="1:12">
      <c r="A740" s="86">
        <v>45046</v>
      </c>
      <c r="B740" s="526" t="s">
        <v>125</v>
      </c>
      <c r="C740" s="526" t="s">
        <v>24</v>
      </c>
      <c r="D740" t="s">
        <v>19</v>
      </c>
      <c r="E740" s="240"/>
      <c r="F740" s="240">
        <v>5</v>
      </c>
      <c r="G740" s="2">
        <f t="shared" si="13"/>
        <v>326.5</v>
      </c>
    </row>
    <row r="741" spans="1:12">
      <c r="A741" s="86">
        <v>45046</v>
      </c>
      <c r="B741" s="526" t="s">
        <v>125</v>
      </c>
      <c r="C741" s="526" t="s">
        <v>24</v>
      </c>
      <c r="D741" t="s">
        <v>16</v>
      </c>
      <c r="E741" s="8"/>
      <c r="F741" s="240">
        <v>195</v>
      </c>
      <c r="G741" s="2">
        <f t="shared" si="13"/>
        <v>131.5</v>
      </c>
    </row>
    <row r="742" spans="1:12">
      <c r="A742" s="86">
        <v>45111</v>
      </c>
      <c r="B742" s="526">
        <v>27102</v>
      </c>
      <c r="C742" s="526" t="s">
        <v>24</v>
      </c>
      <c r="D742" t="s">
        <v>16</v>
      </c>
      <c r="E742" s="8"/>
      <c r="F742" s="240">
        <v>95.5</v>
      </c>
      <c r="G742" s="2">
        <f t="shared" si="13"/>
        <v>36</v>
      </c>
    </row>
    <row r="743" spans="1:12">
      <c r="A743" s="86">
        <v>45111</v>
      </c>
      <c r="B743" s="526">
        <v>27102</v>
      </c>
      <c r="C743" s="526" t="s">
        <v>24</v>
      </c>
      <c r="D743" t="s">
        <v>17</v>
      </c>
      <c r="E743" s="8"/>
      <c r="F743" s="240">
        <v>36</v>
      </c>
      <c r="G743" s="2">
        <f t="shared" si="13"/>
        <v>0</v>
      </c>
    </row>
    <row r="744" spans="1:12">
      <c r="A744" s="88">
        <v>45077</v>
      </c>
      <c r="B744" s="525" t="s">
        <v>14</v>
      </c>
      <c r="C744" s="525" t="s">
        <v>25</v>
      </c>
      <c r="D744" t="s">
        <v>16</v>
      </c>
      <c r="E744" s="240">
        <v>233</v>
      </c>
      <c r="F744" s="240"/>
      <c r="G744" s="2">
        <f t="shared" si="13"/>
        <v>233</v>
      </c>
      <c r="J744" s="525"/>
      <c r="L744" s="240"/>
    </row>
    <row r="745" spans="1:12">
      <c r="A745" s="86"/>
      <c r="B745" s="526"/>
      <c r="C745" s="526"/>
      <c r="D745" t="s">
        <v>17</v>
      </c>
      <c r="E745" s="240">
        <v>24.8</v>
      </c>
      <c r="F745" s="240"/>
      <c r="G745" s="2">
        <f t="shared" si="13"/>
        <v>257.8</v>
      </c>
      <c r="L745" s="240"/>
    </row>
    <row r="746" spans="1:12">
      <c r="A746" s="86"/>
      <c r="B746" s="526"/>
      <c r="C746" s="526"/>
      <c r="D746" t="s">
        <v>18</v>
      </c>
      <c r="E746" s="240">
        <v>60</v>
      </c>
      <c r="F746" s="240"/>
      <c r="G746" s="2">
        <f t="shared" si="13"/>
        <v>317.8</v>
      </c>
      <c r="J746" s="525"/>
      <c r="L746" s="240"/>
    </row>
    <row r="747" spans="1:12">
      <c r="A747" s="86"/>
      <c r="B747" s="526"/>
      <c r="C747" s="526"/>
      <c r="D747" t="s">
        <v>19</v>
      </c>
      <c r="E747" s="240">
        <v>5</v>
      </c>
      <c r="F747" s="240"/>
      <c r="G747" s="2">
        <f t="shared" si="13"/>
        <v>322.8</v>
      </c>
      <c r="J747" s="526"/>
      <c r="L747" s="240"/>
    </row>
    <row r="748" spans="1:12">
      <c r="A748" s="86"/>
      <c r="B748" s="526"/>
      <c r="C748" s="526"/>
      <c r="D748" t="s">
        <v>493</v>
      </c>
      <c r="E748" s="240">
        <v>10</v>
      </c>
      <c r="F748" s="240"/>
      <c r="G748" s="2">
        <f t="shared" si="13"/>
        <v>332.8</v>
      </c>
      <c r="L748" s="240"/>
    </row>
    <row r="749" spans="1:12">
      <c r="A749" s="86">
        <v>45077</v>
      </c>
      <c r="B749" s="526" t="s">
        <v>128</v>
      </c>
      <c r="C749" s="526" t="s">
        <v>25</v>
      </c>
      <c r="D749" t="s">
        <v>18</v>
      </c>
      <c r="E749" s="240"/>
      <c r="F749" s="240">
        <v>60</v>
      </c>
      <c r="G749" s="2">
        <f t="shared" si="13"/>
        <v>272.8</v>
      </c>
      <c r="L749" s="37"/>
    </row>
    <row r="750" spans="1:12">
      <c r="A750" s="86">
        <v>45077</v>
      </c>
      <c r="B750" s="526" t="s">
        <v>128</v>
      </c>
      <c r="C750" s="526" t="s">
        <v>25</v>
      </c>
      <c r="D750" t="s">
        <v>19</v>
      </c>
      <c r="E750" s="240"/>
      <c r="F750" s="240">
        <v>5</v>
      </c>
      <c r="G750" s="2">
        <f t="shared" si="13"/>
        <v>267.8</v>
      </c>
    </row>
    <row r="751" spans="1:12">
      <c r="A751" s="86">
        <v>45077</v>
      </c>
      <c r="B751" s="526" t="s">
        <v>128</v>
      </c>
      <c r="C751" s="526" t="s">
        <v>25</v>
      </c>
      <c r="D751" t="s">
        <v>16</v>
      </c>
      <c r="F751" s="2">
        <v>190</v>
      </c>
      <c r="G751" s="2">
        <f t="shared" si="13"/>
        <v>77.800000000000011</v>
      </c>
      <c r="L751" s="37"/>
    </row>
    <row r="752" spans="1:12">
      <c r="A752" s="86">
        <v>45111</v>
      </c>
      <c r="B752" s="526">
        <v>27102</v>
      </c>
      <c r="C752" s="526" t="s">
        <v>25</v>
      </c>
      <c r="D752" t="s">
        <v>16</v>
      </c>
      <c r="F752" s="2">
        <v>43</v>
      </c>
      <c r="G752" s="2">
        <f t="shared" si="13"/>
        <v>34.800000000000011</v>
      </c>
    </row>
    <row r="753" spans="1:7">
      <c r="A753" s="86">
        <v>45111</v>
      </c>
      <c r="B753" s="526">
        <v>27102</v>
      </c>
      <c r="C753" s="526" t="s">
        <v>25</v>
      </c>
      <c r="D753" t="s">
        <v>17</v>
      </c>
      <c r="F753" s="2">
        <v>24.8</v>
      </c>
      <c r="G753" s="2">
        <f t="shared" si="13"/>
        <v>10.000000000000011</v>
      </c>
    </row>
    <row r="754" spans="1:7">
      <c r="A754" s="86">
        <v>45111</v>
      </c>
      <c r="B754" s="526">
        <v>27102</v>
      </c>
      <c r="C754" s="526" t="s">
        <v>25</v>
      </c>
      <c r="D754" t="s">
        <v>493</v>
      </c>
      <c r="F754" s="2">
        <v>10</v>
      </c>
      <c r="G754" s="2">
        <f t="shared" si="13"/>
        <v>0</v>
      </c>
    </row>
    <row r="755" spans="1:7">
      <c r="A755" s="88">
        <v>45107</v>
      </c>
      <c r="B755" s="525" t="s">
        <v>14</v>
      </c>
      <c r="C755" s="525" t="s">
        <v>26</v>
      </c>
      <c r="D755" t="s">
        <v>16</v>
      </c>
      <c r="E755" s="240">
        <v>237.3</v>
      </c>
      <c r="F755" s="240"/>
      <c r="G755" s="2">
        <f t="shared" si="13"/>
        <v>237.3</v>
      </c>
    </row>
    <row r="756" spans="1:7">
      <c r="A756" s="86"/>
      <c r="B756" s="526"/>
      <c r="C756" s="526"/>
      <c r="D756" t="s">
        <v>17</v>
      </c>
      <c r="E756" s="240">
        <v>41</v>
      </c>
      <c r="F756" s="240"/>
      <c r="G756" s="2">
        <f t="shared" si="13"/>
        <v>278.3</v>
      </c>
    </row>
    <row r="757" spans="1:7">
      <c r="A757" s="86"/>
      <c r="B757" s="526"/>
      <c r="C757" s="526"/>
      <c r="D757" t="s">
        <v>18</v>
      </c>
      <c r="E757" s="240">
        <v>60</v>
      </c>
      <c r="F757" s="240"/>
      <c r="G757" s="2">
        <f t="shared" si="13"/>
        <v>338.3</v>
      </c>
    </row>
    <row r="758" spans="1:7">
      <c r="A758" s="86"/>
      <c r="B758" s="526"/>
      <c r="C758" s="526"/>
      <c r="D758" t="s">
        <v>19</v>
      </c>
      <c r="E758" s="240">
        <v>5</v>
      </c>
      <c r="F758" s="240"/>
      <c r="G758" s="2">
        <f t="shared" si="13"/>
        <v>343.3</v>
      </c>
    </row>
    <row r="759" spans="1:7">
      <c r="A759" s="86">
        <v>45107</v>
      </c>
      <c r="B759" s="526" t="s">
        <v>129</v>
      </c>
      <c r="C759" s="526" t="s">
        <v>26</v>
      </c>
      <c r="D759" t="s">
        <v>18</v>
      </c>
      <c r="E759" s="240"/>
      <c r="F759" s="240">
        <v>60</v>
      </c>
      <c r="G759" s="2">
        <f t="shared" si="13"/>
        <v>283.3</v>
      </c>
    </row>
    <row r="760" spans="1:7">
      <c r="A760" s="86">
        <v>45107</v>
      </c>
      <c r="B760" s="526" t="s">
        <v>129</v>
      </c>
      <c r="C760" s="526" t="s">
        <v>26</v>
      </c>
      <c r="D760" t="s">
        <v>19</v>
      </c>
      <c r="E760" s="240"/>
      <c r="F760" s="240">
        <v>5</v>
      </c>
      <c r="G760" s="2">
        <f t="shared" si="13"/>
        <v>278.3</v>
      </c>
    </row>
    <row r="761" spans="1:7">
      <c r="A761" s="86">
        <v>45107</v>
      </c>
      <c r="B761" s="526" t="s">
        <v>129</v>
      </c>
      <c r="C761" s="526" t="s">
        <v>26</v>
      </c>
      <c r="D761" t="s">
        <v>16</v>
      </c>
      <c r="F761" s="2">
        <v>220</v>
      </c>
      <c r="G761" s="2">
        <f t="shared" si="13"/>
        <v>58.300000000000011</v>
      </c>
    </row>
    <row r="762" spans="1:7">
      <c r="A762" s="86">
        <v>45138</v>
      </c>
      <c r="B762" s="526" t="s">
        <v>115</v>
      </c>
      <c r="C762" s="526" t="s">
        <v>26</v>
      </c>
      <c r="D762" t="s">
        <v>16</v>
      </c>
      <c r="F762" s="2">
        <v>17.3</v>
      </c>
      <c r="G762" s="2">
        <f t="shared" si="13"/>
        <v>41.000000000000014</v>
      </c>
    </row>
    <row r="763" spans="1:7">
      <c r="A763" s="86">
        <v>45138</v>
      </c>
      <c r="B763" s="526" t="s">
        <v>115</v>
      </c>
      <c r="C763" s="526" t="s">
        <v>26</v>
      </c>
      <c r="D763" t="s">
        <v>17</v>
      </c>
      <c r="F763" s="2">
        <v>41</v>
      </c>
      <c r="G763" s="2">
        <f t="shared" si="13"/>
        <v>0</v>
      </c>
    </row>
    <row r="764" spans="1:7">
      <c r="A764" s="88">
        <v>45138</v>
      </c>
      <c r="B764" s="525" t="s">
        <v>14</v>
      </c>
      <c r="C764" s="525" t="s">
        <v>27</v>
      </c>
      <c r="D764" t="s">
        <v>16</v>
      </c>
      <c r="E764" s="240">
        <v>223.5</v>
      </c>
      <c r="F764" s="240"/>
      <c r="G764" s="2">
        <f t="shared" si="13"/>
        <v>223.5</v>
      </c>
    </row>
    <row r="765" spans="1:7">
      <c r="A765" s="86"/>
      <c r="B765" s="526"/>
      <c r="C765" s="526"/>
      <c r="D765" t="s">
        <v>17</v>
      </c>
      <c r="E765" s="240">
        <v>30.7</v>
      </c>
      <c r="F765" s="240"/>
      <c r="G765" s="2">
        <f t="shared" si="13"/>
        <v>254.2</v>
      </c>
    </row>
    <row r="766" spans="1:7">
      <c r="A766" s="86"/>
      <c r="B766" s="526"/>
      <c r="C766" s="526"/>
      <c r="D766" t="s">
        <v>18</v>
      </c>
      <c r="E766" s="240">
        <v>60</v>
      </c>
      <c r="F766" s="240"/>
      <c r="G766" s="2">
        <f t="shared" si="13"/>
        <v>314.2</v>
      </c>
    </row>
    <row r="767" spans="1:7">
      <c r="A767" s="86"/>
      <c r="B767" s="526"/>
      <c r="C767" s="526"/>
      <c r="D767" t="s">
        <v>19</v>
      </c>
      <c r="E767" s="240">
        <v>5</v>
      </c>
      <c r="F767" s="240"/>
      <c r="G767" s="2">
        <f t="shared" si="13"/>
        <v>319.2</v>
      </c>
    </row>
    <row r="768" spans="1:7">
      <c r="A768" s="86">
        <v>45138</v>
      </c>
      <c r="B768" s="526" t="s">
        <v>115</v>
      </c>
      <c r="C768" s="526" t="s">
        <v>27</v>
      </c>
      <c r="D768" t="s">
        <v>18</v>
      </c>
      <c r="E768" s="240"/>
      <c r="F768" s="240">
        <v>60</v>
      </c>
      <c r="G768" s="2">
        <f t="shared" si="13"/>
        <v>259.2</v>
      </c>
    </row>
    <row r="769" spans="1:14">
      <c r="A769" s="86">
        <v>45138</v>
      </c>
      <c r="B769" s="526" t="s">
        <v>115</v>
      </c>
      <c r="C769" s="526" t="s">
        <v>27</v>
      </c>
      <c r="D769" t="s">
        <v>19</v>
      </c>
      <c r="E769" s="240"/>
      <c r="F769" s="240">
        <v>5</v>
      </c>
      <c r="G769" s="2">
        <f t="shared" si="13"/>
        <v>254.2</v>
      </c>
    </row>
    <row r="770" spans="1:14">
      <c r="A770" s="86">
        <v>45138</v>
      </c>
      <c r="B770" s="526" t="s">
        <v>115</v>
      </c>
      <c r="C770" s="526" t="s">
        <v>27</v>
      </c>
      <c r="D770" t="s">
        <v>16</v>
      </c>
      <c r="F770" s="2">
        <v>11.7</v>
      </c>
      <c r="G770" s="2">
        <f t="shared" si="13"/>
        <v>242.5</v>
      </c>
    </row>
    <row r="771" spans="1:14">
      <c r="A771" s="7">
        <v>45169</v>
      </c>
      <c r="B771" s="526" t="s">
        <v>116</v>
      </c>
      <c r="C771" s="526" t="s">
        <v>27</v>
      </c>
      <c r="D771" t="s">
        <v>16</v>
      </c>
      <c r="F771" s="2">
        <v>211.8</v>
      </c>
      <c r="G771" s="2">
        <f t="shared" si="13"/>
        <v>30.699999999999989</v>
      </c>
    </row>
    <row r="772" spans="1:14">
      <c r="A772" s="7">
        <v>45169</v>
      </c>
      <c r="B772" s="526" t="s">
        <v>116</v>
      </c>
      <c r="C772" s="526" t="s">
        <v>27</v>
      </c>
      <c r="D772" t="s">
        <v>17</v>
      </c>
      <c r="F772" s="2">
        <v>30.7</v>
      </c>
      <c r="G772" s="2">
        <f t="shared" si="13"/>
        <v>0</v>
      </c>
    </row>
    <row r="773" spans="1:14">
      <c r="A773" s="44">
        <v>45169</v>
      </c>
      <c r="B773" s="525" t="s">
        <v>14</v>
      </c>
      <c r="C773" s="525" t="s">
        <v>28</v>
      </c>
      <c r="D773" t="s">
        <v>16</v>
      </c>
      <c r="E773" s="240">
        <v>213.8</v>
      </c>
      <c r="F773" s="240"/>
      <c r="G773" s="2">
        <f t="shared" si="13"/>
        <v>213.8</v>
      </c>
      <c r="I773" s="5"/>
      <c r="J773" s="5"/>
      <c r="K773" s="5"/>
      <c r="L773" s="5"/>
      <c r="M773" s="5"/>
      <c r="N773" s="5"/>
    </row>
    <row r="774" spans="1:14">
      <c r="B774" s="526"/>
      <c r="C774" s="526"/>
      <c r="D774" t="s">
        <v>17</v>
      </c>
      <c r="E774" s="240">
        <v>41</v>
      </c>
      <c r="F774" s="240"/>
      <c r="G774" s="2">
        <f>+G773+E774-F774</f>
        <v>254.8</v>
      </c>
    </row>
    <row r="775" spans="1:14">
      <c r="B775" s="526"/>
      <c r="C775" s="526"/>
      <c r="D775" t="s">
        <v>18</v>
      </c>
      <c r="E775" s="240">
        <v>60</v>
      </c>
      <c r="F775" s="240"/>
      <c r="G775" s="2">
        <f>+G774+E775-F775</f>
        <v>314.8</v>
      </c>
      <c r="I775" s="579"/>
      <c r="J775" s="579"/>
      <c r="K775" s="579"/>
    </row>
    <row r="776" spans="1:14">
      <c r="B776" s="526"/>
      <c r="C776" s="526"/>
      <c r="D776" t="s">
        <v>19</v>
      </c>
      <c r="E776" s="240">
        <v>5</v>
      </c>
      <c r="F776" s="240"/>
      <c r="G776" s="2">
        <f>+G775+E776-F776</f>
        <v>319.8</v>
      </c>
      <c r="K776" s="240"/>
    </row>
    <row r="777" spans="1:14">
      <c r="B777" s="526"/>
      <c r="C777" s="526"/>
      <c r="D777" t="s">
        <v>66</v>
      </c>
      <c r="E777" s="240">
        <v>15</v>
      </c>
      <c r="F777" s="240"/>
      <c r="G777" s="2">
        <f>+G776+E777-F777</f>
        <v>334.8</v>
      </c>
      <c r="I777" s="525"/>
      <c r="J777"/>
      <c r="K777" s="240"/>
    </row>
    <row r="778" spans="1:14">
      <c r="A778" s="7">
        <v>45169</v>
      </c>
      <c r="B778" s="526" t="s">
        <v>116</v>
      </c>
      <c r="C778" s="526" t="s">
        <v>28</v>
      </c>
      <c r="D778" t="s">
        <v>18</v>
      </c>
      <c r="E778" s="240"/>
      <c r="F778" s="240">
        <v>60</v>
      </c>
      <c r="G778" s="2">
        <f>+G777+E778-F778</f>
        <v>274.8</v>
      </c>
      <c r="J778"/>
      <c r="K778" s="240"/>
    </row>
    <row r="779" spans="1:14">
      <c r="A779" s="7">
        <v>45169</v>
      </c>
      <c r="B779" s="526" t="s">
        <v>116</v>
      </c>
      <c r="C779" s="526" t="s">
        <v>28</v>
      </c>
      <c r="D779" t="s">
        <v>19</v>
      </c>
      <c r="E779" s="240"/>
      <c r="F779" s="240">
        <v>5</v>
      </c>
      <c r="G779" s="2">
        <f>+G778+E779-F779</f>
        <v>269.8</v>
      </c>
      <c r="J779"/>
      <c r="K779" s="240"/>
    </row>
    <row r="780" spans="1:14">
      <c r="A780" s="7">
        <v>45169</v>
      </c>
      <c r="B780" s="526" t="s">
        <v>116</v>
      </c>
      <c r="C780" s="526" t="s">
        <v>28</v>
      </c>
      <c r="D780" t="s">
        <v>16</v>
      </c>
      <c r="F780" s="2">
        <v>7.5</v>
      </c>
      <c r="G780" s="2">
        <f t="shared" ref="G780:G856" si="14">+G779+E780-F780</f>
        <v>262.3</v>
      </c>
      <c r="I780" s="525"/>
      <c r="J780"/>
      <c r="K780" s="240"/>
    </row>
    <row r="781" spans="1:14">
      <c r="A781" s="7">
        <v>45199</v>
      </c>
      <c r="B781" s="526" t="s">
        <v>117</v>
      </c>
      <c r="C781" s="526" t="s">
        <v>28</v>
      </c>
      <c r="D781" t="s">
        <v>16</v>
      </c>
      <c r="F781" s="2">
        <v>195</v>
      </c>
      <c r="G781" s="2">
        <f t="shared" si="14"/>
        <v>67.300000000000011</v>
      </c>
      <c r="I781" s="526"/>
      <c r="J781"/>
      <c r="K781" s="240"/>
    </row>
    <row r="782" spans="1:14">
      <c r="A782" s="86">
        <v>45230</v>
      </c>
      <c r="B782" s="526" t="s">
        <v>118</v>
      </c>
      <c r="C782" s="526" t="s">
        <v>28</v>
      </c>
      <c r="D782" t="s">
        <v>16</v>
      </c>
      <c r="F782" s="2">
        <v>11.3</v>
      </c>
      <c r="G782" s="2">
        <f t="shared" si="14"/>
        <v>56.000000000000014</v>
      </c>
      <c r="I782" s="526"/>
      <c r="J782"/>
      <c r="K782" s="240"/>
    </row>
    <row r="783" spans="1:14">
      <c r="A783" s="86">
        <v>45230</v>
      </c>
      <c r="B783" s="526" t="s">
        <v>118</v>
      </c>
      <c r="C783" s="526" t="s">
        <v>28</v>
      </c>
      <c r="D783" t="s">
        <v>17</v>
      </c>
      <c r="F783" s="2">
        <v>41</v>
      </c>
      <c r="G783" s="2">
        <f t="shared" si="14"/>
        <v>15.000000000000014</v>
      </c>
      <c r="I783" s="526"/>
      <c r="J783"/>
      <c r="K783" s="240"/>
    </row>
    <row r="784" spans="1:14">
      <c r="A784" s="86">
        <v>45230</v>
      </c>
      <c r="B784" s="526" t="s">
        <v>118</v>
      </c>
      <c r="C784" s="526" t="s">
        <v>28</v>
      </c>
      <c r="D784" t="s">
        <v>66</v>
      </c>
      <c r="F784" s="2">
        <v>15</v>
      </c>
      <c r="G784" s="2">
        <f t="shared" si="14"/>
        <v>1.4210854715202004E-14</v>
      </c>
      <c r="I784" s="526"/>
      <c r="J784"/>
      <c r="K784" s="240"/>
    </row>
    <row r="785" spans="1:11">
      <c r="A785" s="44">
        <v>45199</v>
      </c>
      <c r="B785" s="525" t="s">
        <v>14</v>
      </c>
      <c r="C785" s="525" t="s">
        <v>53</v>
      </c>
      <c r="D785" t="s">
        <v>16</v>
      </c>
      <c r="E785" s="240">
        <v>212.8</v>
      </c>
      <c r="G785" s="2">
        <f t="shared" si="14"/>
        <v>212.8</v>
      </c>
      <c r="J785"/>
      <c r="K785" s="240"/>
    </row>
    <row r="786" spans="1:11">
      <c r="A786" s="86"/>
      <c r="B786" s="526"/>
      <c r="C786" s="526"/>
      <c r="D786" t="s">
        <v>17</v>
      </c>
      <c r="E786" s="240">
        <v>26.4</v>
      </c>
      <c r="G786" s="2">
        <f t="shared" si="14"/>
        <v>239.20000000000002</v>
      </c>
      <c r="J786"/>
      <c r="K786" s="240"/>
    </row>
    <row r="787" spans="1:11">
      <c r="A787" s="86"/>
      <c r="B787" s="526"/>
      <c r="C787" s="526"/>
      <c r="D787" t="s">
        <v>18</v>
      </c>
      <c r="E787" s="240">
        <v>60</v>
      </c>
      <c r="G787" s="2">
        <f t="shared" si="14"/>
        <v>299.20000000000005</v>
      </c>
      <c r="K787" s="37"/>
    </row>
    <row r="788" spans="1:11">
      <c r="A788" s="86"/>
      <c r="B788" s="526"/>
      <c r="C788" s="526"/>
      <c r="D788" t="s">
        <v>19</v>
      </c>
      <c r="E788" s="240">
        <v>5</v>
      </c>
      <c r="G788" s="2">
        <f t="shared" si="14"/>
        <v>304.20000000000005</v>
      </c>
    </row>
    <row r="789" spans="1:11">
      <c r="A789" s="10"/>
      <c r="B789" s="526"/>
      <c r="C789" s="526"/>
      <c r="D789" t="s">
        <v>77</v>
      </c>
      <c r="E789" s="240">
        <v>10</v>
      </c>
      <c r="G789" s="2">
        <f t="shared" si="14"/>
        <v>314.20000000000005</v>
      </c>
    </row>
    <row r="790" spans="1:11">
      <c r="A790" s="10"/>
      <c r="B790" s="526"/>
      <c r="C790" s="526"/>
      <c r="D790" t="s">
        <v>105</v>
      </c>
      <c r="E790" s="240">
        <v>10</v>
      </c>
      <c r="G790" s="2">
        <f t="shared" si="14"/>
        <v>324.20000000000005</v>
      </c>
    </row>
    <row r="791" spans="1:11">
      <c r="A791" s="7">
        <v>45199</v>
      </c>
      <c r="B791" s="526" t="s">
        <v>117</v>
      </c>
      <c r="C791" s="526" t="s">
        <v>53</v>
      </c>
      <c r="D791" t="s">
        <v>18</v>
      </c>
      <c r="F791" s="2">
        <v>60</v>
      </c>
      <c r="G791" s="2">
        <f t="shared" si="14"/>
        <v>264.20000000000005</v>
      </c>
    </row>
    <row r="792" spans="1:11">
      <c r="A792" s="7">
        <v>45199</v>
      </c>
      <c r="B792" s="526" t="s">
        <v>117</v>
      </c>
      <c r="C792" s="526" t="s">
        <v>53</v>
      </c>
      <c r="D792" t="s">
        <v>19</v>
      </c>
      <c r="F792" s="2">
        <v>5</v>
      </c>
      <c r="G792" s="2">
        <f t="shared" si="14"/>
        <v>259.20000000000005</v>
      </c>
    </row>
    <row r="793" spans="1:11">
      <c r="A793" s="86">
        <v>45230</v>
      </c>
      <c r="B793" s="526" t="s">
        <v>118</v>
      </c>
      <c r="C793" s="526" t="s">
        <v>53</v>
      </c>
      <c r="D793" t="s">
        <v>16</v>
      </c>
      <c r="F793" s="2">
        <v>212.8</v>
      </c>
      <c r="G793" s="2">
        <f t="shared" si="14"/>
        <v>46.400000000000034</v>
      </c>
    </row>
    <row r="794" spans="1:11">
      <c r="A794" s="86">
        <v>45230</v>
      </c>
      <c r="B794" s="526" t="s">
        <v>118</v>
      </c>
      <c r="C794" s="526" t="s">
        <v>53</v>
      </c>
      <c r="D794" t="s">
        <v>17</v>
      </c>
      <c r="F794" s="2">
        <v>9.9</v>
      </c>
      <c r="G794" s="2">
        <f t="shared" si="14"/>
        <v>36.500000000000036</v>
      </c>
    </row>
    <row r="795" spans="1:11">
      <c r="A795" s="1">
        <v>45260</v>
      </c>
      <c r="B795" s="526" t="s">
        <v>132</v>
      </c>
      <c r="C795" s="526" t="s">
        <v>53</v>
      </c>
      <c r="D795" t="s">
        <v>17</v>
      </c>
      <c r="F795" s="2">
        <v>16.5</v>
      </c>
      <c r="G795" s="2">
        <f t="shared" si="14"/>
        <v>20.000000000000036</v>
      </c>
    </row>
    <row r="796" spans="1:11">
      <c r="A796" s="1">
        <v>45356</v>
      </c>
      <c r="B796" s="526">
        <v>28430</v>
      </c>
      <c r="C796" s="526" t="s">
        <v>53</v>
      </c>
      <c r="D796" t="s">
        <v>77</v>
      </c>
      <c r="F796" s="2">
        <v>10</v>
      </c>
      <c r="G796" s="2">
        <f t="shared" si="14"/>
        <v>10.000000000000036</v>
      </c>
    </row>
    <row r="797" spans="1:11">
      <c r="A797" s="1">
        <v>45356</v>
      </c>
      <c r="B797" s="526">
        <v>28430</v>
      </c>
      <c r="C797" s="526" t="s">
        <v>53</v>
      </c>
      <c r="D797" t="s">
        <v>105</v>
      </c>
      <c r="F797" s="2">
        <v>10</v>
      </c>
      <c r="G797" s="2">
        <f t="shared" si="14"/>
        <v>3.5527136788005009E-14</v>
      </c>
    </row>
    <row r="798" spans="1:11">
      <c r="A798" s="44">
        <v>45230</v>
      </c>
      <c r="B798" s="525" t="s">
        <v>14</v>
      </c>
      <c r="C798" s="525" t="s">
        <v>30</v>
      </c>
      <c r="D798" t="s">
        <v>16</v>
      </c>
      <c r="E798" s="26">
        <v>207</v>
      </c>
      <c r="F798" s="148"/>
      <c r="G798" s="2">
        <f t="shared" si="14"/>
        <v>207.00000000000003</v>
      </c>
    </row>
    <row r="799" spans="1:11">
      <c r="B799" s="526"/>
      <c r="C799" s="526"/>
      <c r="D799" t="s">
        <v>17</v>
      </c>
      <c r="E799" s="26">
        <v>37.6</v>
      </c>
      <c r="F799" s="148"/>
      <c r="G799" s="2">
        <f t="shared" si="14"/>
        <v>244.60000000000002</v>
      </c>
    </row>
    <row r="800" spans="1:11">
      <c r="B800" s="526"/>
      <c r="C800" s="526"/>
      <c r="D800" t="s">
        <v>18</v>
      </c>
      <c r="E800" s="240">
        <v>60</v>
      </c>
      <c r="F800" s="148"/>
      <c r="G800" s="2">
        <f t="shared" si="14"/>
        <v>304.60000000000002</v>
      </c>
    </row>
    <row r="801" spans="1:7">
      <c r="B801" s="526"/>
      <c r="C801" s="526"/>
      <c r="D801" t="s">
        <v>19</v>
      </c>
      <c r="E801" s="240">
        <v>5</v>
      </c>
      <c r="F801" s="148"/>
      <c r="G801" s="2">
        <f t="shared" si="14"/>
        <v>309.60000000000002</v>
      </c>
    </row>
    <row r="802" spans="1:7">
      <c r="A802" s="86">
        <v>45230</v>
      </c>
      <c r="B802" s="526" t="s">
        <v>118</v>
      </c>
      <c r="C802" s="526" t="s">
        <v>30</v>
      </c>
      <c r="D802" t="s">
        <v>18</v>
      </c>
      <c r="E802" s="240"/>
      <c r="F802" s="240">
        <v>60</v>
      </c>
      <c r="G802" s="2">
        <f t="shared" si="14"/>
        <v>249.60000000000002</v>
      </c>
    </row>
    <row r="803" spans="1:7">
      <c r="A803" s="86">
        <v>45230</v>
      </c>
      <c r="B803" s="526" t="s">
        <v>118</v>
      </c>
      <c r="C803" s="526" t="s">
        <v>30</v>
      </c>
      <c r="D803" t="s">
        <v>19</v>
      </c>
      <c r="E803" s="240"/>
      <c r="F803" s="240">
        <v>5</v>
      </c>
      <c r="G803" s="2">
        <f t="shared" si="14"/>
        <v>244.60000000000002</v>
      </c>
    </row>
    <row r="804" spans="1:7">
      <c r="A804" s="86">
        <v>45260</v>
      </c>
      <c r="B804" s="526" t="s">
        <v>132</v>
      </c>
      <c r="C804" s="526" t="s">
        <v>30</v>
      </c>
      <c r="D804" t="s">
        <v>16</v>
      </c>
      <c r="E804" s="240"/>
      <c r="F804" s="240">
        <v>178.5</v>
      </c>
      <c r="G804" s="2">
        <f t="shared" si="14"/>
        <v>66.100000000000023</v>
      </c>
    </row>
    <row r="805" spans="1:7">
      <c r="A805" s="7">
        <v>45291</v>
      </c>
      <c r="B805" s="526" t="s">
        <v>121</v>
      </c>
      <c r="C805" s="526" t="s">
        <v>30</v>
      </c>
      <c r="D805" t="s">
        <v>16</v>
      </c>
      <c r="E805" s="240"/>
      <c r="F805" s="240">
        <v>28.5</v>
      </c>
      <c r="G805" s="2">
        <f t="shared" si="14"/>
        <v>37.600000000000023</v>
      </c>
    </row>
    <row r="806" spans="1:7">
      <c r="A806" s="7">
        <v>45291</v>
      </c>
      <c r="B806" s="526" t="s">
        <v>121</v>
      </c>
      <c r="C806" s="526" t="s">
        <v>30</v>
      </c>
      <c r="D806" t="s">
        <v>17</v>
      </c>
      <c r="E806" s="240"/>
      <c r="F806" s="240">
        <v>37.6</v>
      </c>
      <c r="G806" s="2">
        <f t="shared" si="14"/>
        <v>0</v>
      </c>
    </row>
    <row r="807" spans="1:7">
      <c r="A807" s="88">
        <v>45260</v>
      </c>
      <c r="B807" s="525" t="s">
        <v>14</v>
      </c>
      <c r="C807" s="525" t="s">
        <v>33</v>
      </c>
      <c r="D807" t="s">
        <v>16</v>
      </c>
      <c r="E807" s="26">
        <v>224.9</v>
      </c>
      <c r="F807" s="240"/>
      <c r="G807" s="2">
        <f t="shared" si="14"/>
        <v>224.9</v>
      </c>
    </row>
    <row r="808" spans="1:7">
      <c r="A808"/>
      <c r="B808" s="526"/>
      <c r="C808" s="526"/>
      <c r="D808" t="s">
        <v>17</v>
      </c>
      <c r="E808" s="26">
        <v>46</v>
      </c>
      <c r="F808" s="240"/>
      <c r="G808" s="2">
        <f t="shared" si="14"/>
        <v>270.89999999999998</v>
      </c>
    </row>
    <row r="809" spans="1:7">
      <c r="A809"/>
      <c r="B809" s="526"/>
      <c r="C809" s="526"/>
      <c r="D809" t="s">
        <v>18</v>
      </c>
      <c r="E809" s="240">
        <v>60</v>
      </c>
      <c r="F809" s="240"/>
      <c r="G809" s="2">
        <f t="shared" si="14"/>
        <v>330.9</v>
      </c>
    </row>
    <row r="810" spans="1:7">
      <c r="A810"/>
      <c r="B810" s="526"/>
      <c r="C810" s="526"/>
      <c r="D810" t="s">
        <v>19</v>
      </c>
      <c r="E810" s="240">
        <v>5</v>
      </c>
      <c r="F810" s="240"/>
      <c r="G810" s="2">
        <f t="shared" si="14"/>
        <v>335.9</v>
      </c>
    </row>
    <row r="811" spans="1:7">
      <c r="A811" s="86">
        <v>45260</v>
      </c>
      <c r="B811" s="526" t="s">
        <v>132</v>
      </c>
      <c r="C811" s="526" t="s">
        <v>33</v>
      </c>
      <c r="D811" t="s">
        <v>18</v>
      </c>
      <c r="E811" s="240"/>
      <c r="F811" s="240">
        <v>60</v>
      </c>
      <c r="G811" s="2">
        <f t="shared" si="14"/>
        <v>275.89999999999998</v>
      </c>
    </row>
    <row r="812" spans="1:7">
      <c r="A812" s="86">
        <v>45260</v>
      </c>
      <c r="B812" s="526" t="s">
        <v>132</v>
      </c>
      <c r="C812" s="526" t="s">
        <v>33</v>
      </c>
      <c r="D812" t="s">
        <v>19</v>
      </c>
      <c r="E812" s="240"/>
      <c r="F812" s="240">
        <v>5</v>
      </c>
      <c r="G812" s="2">
        <f t="shared" si="14"/>
        <v>270.89999999999998</v>
      </c>
    </row>
    <row r="813" spans="1:7">
      <c r="A813" s="7">
        <v>45291</v>
      </c>
      <c r="B813" s="526" t="s">
        <v>121</v>
      </c>
      <c r="C813" s="526" t="s">
        <v>33</v>
      </c>
      <c r="D813" t="s">
        <v>16</v>
      </c>
      <c r="E813" s="240"/>
      <c r="F813" s="240">
        <v>188.9</v>
      </c>
      <c r="G813" s="2">
        <f t="shared" si="14"/>
        <v>81.999999999999972</v>
      </c>
    </row>
    <row r="814" spans="1:7">
      <c r="A814" s="86">
        <v>45322</v>
      </c>
      <c r="B814" s="526" t="s">
        <v>119</v>
      </c>
      <c r="C814" s="526" t="s">
        <v>33</v>
      </c>
      <c r="D814" t="s">
        <v>16</v>
      </c>
      <c r="E814" s="240"/>
      <c r="F814" s="240">
        <v>36</v>
      </c>
      <c r="G814" s="2">
        <f t="shared" si="14"/>
        <v>45.999999999999972</v>
      </c>
    </row>
    <row r="815" spans="1:7">
      <c r="A815" s="86">
        <v>45322</v>
      </c>
      <c r="B815" s="526" t="s">
        <v>119</v>
      </c>
      <c r="C815" s="526" t="s">
        <v>33</v>
      </c>
      <c r="D815" t="s">
        <v>17</v>
      </c>
      <c r="E815" s="240"/>
      <c r="F815" s="240">
        <v>46</v>
      </c>
      <c r="G815" s="2">
        <f t="shared" si="14"/>
        <v>0</v>
      </c>
    </row>
    <row r="816" spans="1:7">
      <c r="A816" s="44">
        <v>45291</v>
      </c>
      <c r="B816" s="525" t="s">
        <v>14</v>
      </c>
      <c r="C816" s="525" t="s">
        <v>34</v>
      </c>
      <c r="D816" t="s">
        <v>16</v>
      </c>
      <c r="E816" s="26">
        <v>240.3</v>
      </c>
      <c r="F816" s="240"/>
      <c r="G816" s="2">
        <f t="shared" si="14"/>
        <v>240.3</v>
      </c>
    </row>
    <row r="817" spans="1:11">
      <c r="B817" s="526"/>
      <c r="C817" s="526"/>
      <c r="D817" t="s">
        <v>17</v>
      </c>
      <c r="E817" s="26">
        <v>61.1</v>
      </c>
      <c r="F817" s="240"/>
      <c r="G817" s="2">
        <f t="shared" si="14"/>
        <v>301.40000000000003</v>
      </c>
    </row>
    <row r="818" spans="1:11">
      <c r="B818" s="526"/>
      <c r="C818" s="526"/>
      <c r="D818" t="s">
        <v>18</v>
      </c>
      <c r="E818" s="240">
        <v>60</v>
      </c>
      <c r="F818" s="240"/>
      <c r="G818" s="2">
        <f t="shared" si="14"/>
        <v>361.40000000000003</v>
      </c>
    </row>
    <row r="819" spans="1:11">
      <c r="B819" s="526"/>
      <c r="C819" s="526"/>
      <c r="D819" t="s">
        <v>19</v>
      </c>
      <c r="E819" s="240">
        <v>5</v>
      </c>
      <c r="F819" s="240"/>
      <c r="G819" s="2">
        <f t="shared" si="14"/>
        <v>366.40000000000003</v>
      </c>
    </row>
    <row r="820" spans="1:11">
      <c r="A820" s="7">
        <v>45291</v>
      </c>
      <c r="B820" s="526" t="s">
        <v>121</v>
      </c>
      <c r="C820" s="526" t="s">
        <v>34</v>
      </c>
      <c r="D820" t="s">
        <v>18</v>
      </c>
      <c r="E820" s="240"/>
      <c r="F820" s="240">
        <v>60</v>
      </c>
      <c r="G820" s="2">
        <f t="shared" si="14"/>
        <v>306.40000000000003</v>
      </c>
      <c r="K820">
        <f>20*30</f>
        <v>600</v>
      </c>
    </row>
    <row r="821" spans="1:11">
      <c r="A821" s="7">
        <v>45291</v>
      </c>
      <c r="B821" s="526" t="s">
        <v>121</v>
      </c>
      <c r="C821" s="526" t="s">
        <v>34</v>
      </c>
      <c r="D821" t="s">
        <v>19</v>
      </c>
      <c r="E821" s="240"/>
      <c r="F821" s="240">
        <v>5</v>
      </c>
      <c r="G821" s="2">
        <f t="shared" si="14"/>
        <v>301.40000000000003</v>
      </c>
    </row>
    <row r="822" spans="1:11">
      <c r="A822" s="86">
        <v>45322</v>
      </c>
      <c r="B822" s="526" t="s">
        <v>119</v>
      </c>
      <c r="C822" s="526" t="s">
        <v>34</v>
      </c>
      <c r="D822" t="s">
        <v>16</v>
      </c>
      <c r="E822" s="240"/>
      <c r="F822" s="240">
        <v>148</v>
      </c>
      <c r="G822" s="2">
        <f t="shared" si="14"/>
        <v>153.40000000000003</v>
      </c>
    </row>
    <row r="823" spans="1:11">
      <c r="A823" s="7">
        <v>45351</v>
      </c>
      <c r="B823" s="526" t="s">
        <v>135</v>
      </c>
      <c r="C823" s="526" t="s">
        <v>34</v>
      </c>
      <c r="D823" t="s">
        <v>16</v>
      </c>
      <c r="E823" s="240"/>
      <c r="F823" s="26">
        <v>92.3</v>
      </c>
      <c r="G823" s="2">
        <f t="shared" si="14"/>
        <v>61.100000000000037</v>
      </c>
    </row>
    <row r="824" spans="1:11">
      <c r="A824" s="7">
        <v>45351</v>
      </c>
      <c r="B824" s="526" t="s">
        <v>135</v>
      </c>
      <c r="C824" s="526" t="s">
        <v>34</v>
      </c>
      <c r="D824" t="s">
        <v>17</v>
      </c>
      <c r="E824" s="240"/>
      <c r="F824" s="26">
        <v>61.1</v>
      </c>
      <c r="G824" s="2">
        <f t="shared" si="14"/>
        <v>0</v>
      </c>
    </row>
    <row r="825" spans="1:11">
      <c r="A825" s="88">
        <v>45322</v>
      </c>
      <c r="B825" s="525" t="s">
        <v>14</v>
      </c>
      <c r="C825" s="525" t="s">
        <v>15</v>
      </c>
      <c r="D825" t="s">
        <v>16</v>
      </c>
      <c r="E825" s="26">
        <v>268.3</v>
      </c>
      <c r="F825" s="240"/>
      <c r="G825" s="2">
        <f t="shared" si="14"/>
        <v>268.3</v>
      </c>
    </row>
    <row r="826" spans="1:11">
      <c r="A826" s="86"/>
      <c r="B826" s="526"/>
      <c r="C826" s="526"/>
      <c r="D826" t="s">
        <v>17</v>
      </c>
      <c r="E826" s="26">
        <v>75.599999999999994</v>
      </c>
      <c r="F826" s="240"/>
      <c r="G826" s="2">
        <f t="shared" si="14"/>
        <v>343.9</v>
      </c>
    </row>
    <row r="827" spans="1:11">
      <c r="A827" s="86"/>
      <c r="B827" s="526"/>
      <c r="C827" s="526"/>
      <c r="D827" t="s">
        <v>18</v>
      </c>
      <c r="E827" s="240">
        <v>60</v>
      </c>
      <c r="F827" s="240"/>
      <c r="G827" s="2">
        <f t="shared" si="14"/>
        <v>403.9</v>
      </c>
    </row>
    <row r="828" spans="1:11">
      <c r="A828" s="86"/>
      <c r="B828" s="526"/>
      <c r="C828" s="526"/>
      <c r="D828" t="s">
        <v>19</v>
      </c>
      <c r="E828" s="240">
        <v>5</v>
      </c>
      <c r="F828" s="240"/>
      <c r="G828" s="2">
        <f t="shared" si="14"/>
        <v>408.9</v>
      </c>
      <c r="H828" s="525"/>
      <c r="I828"/>
      <c r="J828" s="240"/>
    </row>
    <row r="829" spans="1:11">
      <c r="A829" s="86"/>
      <c r="B829" s="526"/>
      <c r="C829" s="526"/>
      <c r="D829" t="s">
        <v>139</v>
      </c>
      <c r="E829" s="240">
        <v>24.2</v>
      </c>
      <c r="F829" s="240"/>
      <c r="G829" s="2">
        <f t="shared" si="14"/>
        <v>433.09999999999997</v>
      </c>
      <c r="H829" s="37"/>
      <c r="I829"/>
      <c r="J829" s="240"/>
    </row>
    <row r="830" spans="1:11">
      <c r="A830" s="86">
        <v>45322</v>
      </c>
      <c r="B830" s="526" t="s">
        <v>119</v>
      </c>
      <c r="C830" s="526" t="s">
        <v>15</v>
      </c>
      <c r="D830" t="s">
        <v>18</v>
      </c>
      <c r="E830" s="240"/>
      <c r="F830" s="240">
        <v>60</v>
      </c>
      <c r="G830" s="2">
        <f t="shared" si="14"/>
        <v>373.09999999999997</v>
      </c>
      <c r="H830" s="525"/>
      <c r="I830"/>
    </row>
    <row r="831" spans="1:11">
      <c r="A831" s="86">
        <v>45322</v>
      </c>
      <c r="B831" s="526" t="s">
        <v>119</v>
      </c>
      <c r="C831" s="526" t="s">
        <v>15</v>
      </c>
      <c r="D831" t="s">
        <v>19</v>
      </c>
      <c r="E831" s="240"/>
      <c r="F831" s="240">
        <v>5</v>
      </c>
      <c r="G831" s="2">
        <f t="shared" si="14"/>
        <v>368.09999999999997</v>
      </c>
      <c r="H831" s="526"/>
      <c r="I831"/>
    </row>
    <row r="832" spans="1:11">
      <c r="A832" s="7">
        <v>45351</v>
      </c>
      <c r="B832" s="526" t="s">
        <v>135</v>
      </c>
      <c r="C832" s="526" t="s">
        <v>15</v>
      </c>
      <c r="D832" t="s">
        <v>16</v>
      </c>
      <c r="E832" s="240"/>
      <c r="F832" s="240">
        <v>83.6</v>
      </c>
      <c r="G832" s="2">
        <f t="shared" si="14"/>
        <v>284.5</v>
      </c>
      <c r="I832" s="37"/>
      <c r="J832" s="240"/>
    </row>
    <row r="833" spans="1:10">
      <c r="A833" s="7">
        <v>45356</v>
      </c>
      <c r="B833" s="526">
        <v>28430</v>
      </c>
      <c r="C833" s="526" t="s">
        <v>15</v>
      </c>
      <c r="D833" t="s">
        <v>16</v>
      </c>
      <c r="E833" s="240"/>
      <c r="F833" s="240">
        <v>184.7</v>
      </c>
      <c r="G833" s="2">
        <f t="shared" si="14"/>
        <v>99.800000000000011</v>
      </c>
      <c r="I833" s="37"/>
      <c r="J833" s="240"/>
    </row>
    <row r="834" spans="1:10">
      <c r="A834" s="7">
        <v>45356</v>
      </c>
      <c r="B834" s="526">
        <v>28430</v>
      </c>
      <c r="C834" s="526" t="s">
        <v>15</v>
      </c>
      <c r="D834" t="s">
        <v>17</v>
      </c>
      <c r="E834" s="240"/>
      <c r="F834" s="240">
        <v>75.599999999999994</v>
      </c>
      <c r="G834" s="2">
        <f t="shared" si="14"/>
        <v>24.200000000000017</v>
      </c>
      <c r="I834" s="37"/>
      <c r="J834" s="240"/>
    </row>
    <row r="835" spans="1:10">
      <c r="A835" s="7">
        <v>45356</v>
      </c>
      <c r="B835" s="526">
        <v>28430</v>
      </c>
      <c r="C835" s="526" t="s">
        <v>15</v>
      </c>
      <c r="D835" t="s">
        <v>139</v>
      </c>
      <c r="E835" s="240"/>
      <c r="F835" s="240">
        <v>24.2</v>
      </c>
      <c r="G835" s="2">
        <f t="shared" si="14"/>
        <v>0</v>
      </c>
      <c r="I835" s="37"/>
      <c r="J835" s="240"/>
    </row>
    <row r="836" spans="1:10">
      <c r="A836" s="44">
        <v>45351</v>
      </c>
      <c r="B836" s="525" t="s">
        <v>14</v>
      </c>
      <c r="C836" s="525" t="s">
        <v>20</v>
      </c>
      <c r="D836" t="s">
        <v>16</v>
      </c>
      <c r="E836" s="26">
        <v>278</v>
      </c>
      <c r="G836" s="2">
        <f t="shared" si="14"/>
        <v>278</v>
      </c>
    </row>
    <row r="837" spans="1:10">
      <c r="B837" s="526"/>
      <c r="C837" s="526"/>
      <c r="D837" t="s">
        <v>17</v>
      </c>
      <c r="E837" s="26">
        <v>60.5</v>
      </c>
      <c r="G837" s="2">
        <f t="shared" si="14"/>
        <v>338.5</v>
      </c>
    </row>
    <row r="838" spans="1:10">
      <c r="B838" s="526"/>
      <c r="C838" s="526"/>
      <c r="D838" t="s">
        <v>18</v>
      </c>
      <c r="E838" s="240">
        <v>58</v>
      </c>
      <c r="G838" s="2">
        <f t="shared" si="14"/>
        <v>396.5</v>
      </c>
    </row>
    <row r="839" spans="1:10">
      <c r="B839" s="526"/>
      <c r="C839" s="526"/>
      <c r="D839" t="s">
        <v>19</v>
      </c>
      <c r="E839" s="240">
        <v>5</v>
      </c>
      <c r="G839" s="2">
        <f t="shared" si="14"/>
        <v>401.5</v>
      </c>
    </row>
    <row r="840" spans="1:10">
      <c r="A840" s="7">
        <v>45351</v>
      </c>
      <c r="B840" s="526" t="s">
        <v>135</v>
      </c>
      <c r="C840" s="526" t="s">
        <v>20</v>
      </c>
      <c r="D840" t="s">
        <v>18</v>
      </c>
      <c r="F840" s="240">
        <v>58</v>
      </c>
      <c r="G840" s="2">
        <f t="shared" si="14"/>
        <v>343.5</v>
      </c>
    </row>
    <row r="841" spans="1:10">
      <c r="A841" s="7">
        <v>45351</v>
      </c>
      <c r="B841" s="526" t="s">
        <v>135</v>
      </c>
      <c r="C841" s="526" t="s">
        <v>20</v>
      </c>
      <c r="D841" t="s">
        <v>19</v>
      </c>
      <c r="F841" s="240">
        <v>5</v>
      </c>
      <c r="G841" s="2">
        <f t="shared" si="14"/>
        <v>338.5</v>
      </c>
    </row>
    <row r="842" spans="1:10">
      <c r="A842" s="7">
        <v>45351</v>
      </c>
      <c r="B842" s="526" t="s">
        <v>135</v>
      </c>
      <c r="C842" s="526" t="s">
        <v>20</v>
      </c>
      <c r="D842" t="s">
        <v>16</v>
      </c>
      <c r="F842" s="2">
        <v>40</v>
      </c>
      <c r="G842" s="2">
        <f t="shared" si="14"/>
        <v>298.5</v>
      </c>
    </row>
    <row r="843" spans="1:10">
      <c r="A843" s="7">
        <v>45382</v>
      </c>
      <c r="B843" s="526" t="s">
        <v>124</v>
      </c>
      <c r="C843" s="526" t="s">
        <v>20</v>
      </c>
      <c r="D843" t="s">
        <v>16</v>
      </c>
      <c r="F843" s="2">
        <v>238</v>
      </c>
      <c r="G843" s="2">
        <f t="shared" si="14"/>
        <v>60.5</v>
      </c>
    </row>
    <row r="844" spans="1:10">
      <c r="A844" s="7">
        <v>45382</v>
      </c>
      <c r="B844" s="526" t="s">
        <v>124</v>
      </c>
      <c r="C844" s="526" t="s">
        <v>20</v>
      </c>
      <c r="D844" t="s">
        <v>17</v>
      </c>
      <c r="F844" s="2">
        <v>60.5</v>
      </c>
      <c r="G844" s="2">
        <f t="shared" si="14"/>
        <v>0</v>
      </c>
    </row>
    <row r="845" spans="1:10">
      <c r="A845" s="44">
        <v>45382</v>
      </c>
      <c r="B845" s="525" t="s">
        <v>14</v>
      </c>
      <c r="C845" s="525" t="s">
        <v>23</v>
      </c>
      <c r="D845" t="s">
        <v>16</v>
      </c>
      <c r="E845" s="240">
        <v>269.10000000000002</v>
      </c>
      <c r="F845" s="240"/>
      <c r="G845" s="2">
        <f t="shared" si="14"/>
        <v>269.10000000000002</v>
      </c>
    </row>
    <row r="846" spans="1:10">
      <c r="B846" s="526"/>
      <c r="C846" s="526"/>
      <c r="D846" t="s">
        <v>17</v>
      </c>
      <c r="E846" s="240">
        <v>48.3</v>
      </c>
      <c r="F846" s="240"/>
      <c r="G846" s="2">
        <f t="shared" si="14"/>
        <v>317.40000000000003</v>
      </c>
    </row>
    <row r="847" spans="1:10">
      <c r="B847" s="526"/>
      <c r="C847" s="526"/>
      <c r="D847" t="s">
        <v>18</v>
      </c>
      <c r="E847" s="240">
        <v>60</v>
      </c>
      <c r="F847" s="240"/>
      <c r="G847" s="2">
        <f t="shared" si="14"/>
        <v>377.40000000000003</v>
      </c>
      <c r="H847" s="525" t="s">
        <v>23</v>
      </c>
      <c r="I847" t="s">
        <v>16</v>
      </c>
      <c r="J847" s="26">
        <v>14.1</v>
      </c>
    </row>
    <row r="848" spans="1:10">
      <c r="B848" s="526"/>
      <c r="C848" s="526"/>
      <c r="D848" t="s">
        <v>19</v>
      </c>
      <c r="E848" s="240">
        <v>5</v>
      </c>
      <c r="F848" s="240"/>
      <c r="G848" s="2">
        <f t="shared" si="14"/>
        <v>382.40000000000003</v>
      </c>
      <c r="I848" t="s">
        <v>17</v>
      </c>
      <c r="J848" s="240">
        <v>48.3</v>
      </c>
    </row>
    <row r="849" spans="1:10">
      <c r="A849" s="7">
        <v>45382</v>
      </c>
      <c r="B849" s="526" t="s">
        <v>124</v>
      </c>
      <c r="C849" s="526" t="s">
        <v>23</v>
      </c>
      <c r="D849" t="s">
        <v>18</v>
      </c>
      <c r="E849" s="240"/>
      <c r="F849" s="240">
        <v>60</v>
      </c>
      <c r="G849" s="2">
        <f t="shared" si="14"/>
        <v>322.40000000000003</v>
      </c>
      <c r="H849" s="525" t="s">
        <v>24</v>
      </c>
      <c r="I849" t="s">
        <v>16</v>
      </c>
      <c r="J849" s="240">
        <v>267.5</v>
      </c>
    </row>
    <row r="850" spans="1:10">
      <c r="A850" s="7">
        <v>45382</v>
      </c>
      <c r="B850" s="526" t="s">
        <v>124</v>
      </c>
      <c r="C850" s="526" t="s">
        <v>23</v>
      </c>
      <c r="D850" t="s">
        <v>19</v>
      </c>
      <c r="E850" s="240"/>
      <c r="F850" s="240">
        <v>5</v>
      </c>
      <c r="G850" s="2">
        <f t="shared" si="14"/>
        <v>317.40000000000003</v>
      </c>
      <c r="H850" s="526"/>
      <c r="I850" t="s">
        <v>17</v>
      </c>
      <c r="J850" s="240">
        <v>54.5</v>
      </c>
    </row>
    <row r="851" spans="1:10">
      <c r="A851" s="7">
        <v>45412</v>
      </c>
      <c r="B851" s="526" t="s">
        <v>125</v>
      </c>
      <c r="C851" s="526" t="s">
        <v>23</v>
      </c>
      <c r="D851" t="s">
        <v>16</v>
      </c>
      <c r="E851" s="240"/>
      <c r="F851" s="240">
        <v>255</v>
      </c>
      <c r="G851" s="2">
        <f t="shared" si="14"/>
        <v>62.400000000000034</v>
      </c>
      <c r="J851" s="26">
        <f>SUM(J847:J850)</f>
        <v>384.4</v>
      </c>
    </row>
    <row r="852" spans="1:10">
      <c r="A852" s="7">
        <v>45443</v>
      </c>
      <c r="B852" s="526" t="s">
        <v>141</v>
      </c>
      <c r="C852" s="526" t="s">
        <v>23</v>
      </c>
      <c r="D852" t="s">
        <v>16</v>
      </c>
      <c r="E852" s="240"/>
      <c r="F852" s="240">
        <v>14.1</v>
      </c>
      <c r="G852" s="2">
        <f t="shared" si="14"/>
        <v>48.300000000000033</v>
      </c>
    </row>
    <row r="853" spans="1:10">
      <c r="A853" s="7">
        <v>45443</v>
      </c>
      <c r="B853" s="526" t="s">
        <v>141</v>
      </c>
      <c r="C853" s="526" t="s">
        <v>23</v>
      </c>
      <c r="D853" t="s">
        <v>17</v>
      </c>
      <c r="E853" s="240"/>
      <c r="F853" s="240">
        <v>48.3</v>
      </c>
      <c r="G853" s="2">
        <f t="shared" si="14"/>
        <v>0</v>
      </c>
    </row>
    <row r="854" spans="1:10">
      <c r="A854" s="44">
        <v>45412</v>
      </c>
      <c r="B854" s="525" t="s">
        <v>14</v>
      </c>
      <c r="C854" s="525" t="s">
        <v>24</v>
      </c>
      <c r="D854" t="s">
        <v>16</v>
      </c>
      <c r="E854" s="240">
        <v>267.5</v>
      </c>
      <c r="F854" s="240"/>
      <c r="G854" s="2">
        <f t="shared" si="14"/>
        <v>267.5</v>
      </c>
    </row>
    <row r="855" spans="1:10">
      <c r="B855" s="526"/>
      <c r="C855" s="526"/>
      <c r="D855" t="s">
        <v>17</v>
      </c>
      <c r="E855" s="240">
        <v>54.5</v>
      </c>
      <c r="G855" s="2">
        <f t="shared" si="14"/>
        <v>322</v>
      </c>
    </row>
    <row r="856" spans="1:10">
      <c r="B856" s="526"/>
      <c r="C856" s="526"/>
      <c r="D856" t="s">
        <v>18</v>
      </c>
      <c r="E856" s="240">
        <v>60</v>
      </c>
      <c r="G856" s="2">
        <f t="shared" si="14"/>
        <v>382</v>
      </c>
    </row>
    <row r="857" spans="1:10">
      <c r="B857" s="526"/>
      <c r="C857" s="526"/>
      <c r="D857" t="s">
        <v>19</v>
      </c>
      <c r="E857" s="240">
        <v>5</v>
      </c>
      <c r="G857" s="2">
        <f t="shared" ref="G857:G924" si="15">+G856+E857-F857</f>
        <v>387</v>
      </c>
    </row>
    <row r="858" spans="1:10">
      <c r="A858" s="7">
        <v>45412</v>
      </c>
      <c r="B858" s="526" t="s">
        <v>125</v>
      </c>
      <c r="C858" s="526" t="s">
        <v>24</v>
      </c>
      <c r="D858" t="s">
        <v>18</v>
      </c>
      <c r="F858" s="240">
        <v>60</v>
      </c>
      <c r="G858" s="2">
        <f t="shared" si="15"/>
        <v>327</v>
      </c>
    </row>
    <row r="859" spans="1:10">
      <c r="A859" s="7">
        <v>45412</v>
      </c>
      <c r="B859" s="526" t="s">
        <v>125</v>
      </c>
      <c r="C859" s="526" t="s">
        <v>24</v>
      </c>
      <c r="D859" t="s">
        <v>19</v>
      </c>
      <c r="F859" s="240">
        <v>5</v>
      </c>
      <c r="G859" s="2">
        <f t="shared" si="15"/>
        <v>322</v>
      </c>
    </row>
    <row r="860" spans="1:10">
      <c r="A860" s="7">
        <v>45443</v>
      </c>
      <c r="B860" s="526" t="s">
        <v>141</v>
      </c>
      <c r="C860" s="526" t="s">
        <v>24</v>
      </c>
      <c r="D860" t="s">
        <v>16</v>
      </c>
      <c r="F860" s="240">
        <v>147.6</v>
      </c>
      <c r="G860" s="2">
        <f t="shared" si="15"/>
        <v>174.4</v>
      </c>
    </row>
    <row r="861" spans="1:10">
      <c r="A861" s="86">
        <v>45473</v>
      </c>
      <c r="B861" s="526" t="s">
        <v>129</v>
      </c>
      <c r="C861" s="526" t="s">
        <v>24</v>
      </c>
      <c r="D861" t="s">
        <v>16</v>
      </c>
      <c r="F861" s="240">
        <v>119.9</v>
      </c>
      <c r="G861" s="2">
        <f t="shared" si="15"/>
        <v>54.5</v>
      </c>
    </row>
    <row r="862" spans="1:10">
      <c r="A862" s="86">
        <v>45473</v>
      </c>
      <c r="B862" s="526" t="s">
        <v>129</v>
      </c>
      <c r="C862" s="526" t="s">
        <v>24</v>
      </c>
      <c r="D862" t="s">
        <v>17</v>
      </c>
      <c r="F862" s="240">
        <v>54.5</v>
      </c>
      <c r="G862" s="2">
        <f t="shared" si="15"/>
        <v>0</v>
      </c>
    </row>
    <row r="863" spans="1:10">
      <c r="A863" s="44">
        <v>45443</v>
      </c>
      <c r="B863" s="525" t="s">
        <v>14</v>
      </c>
      <c r="C863" s="525" t="s">
        <v>25</v>
      </c>
      <c r="D863" t="s">
        <v>16</v>
      </c>
      <c r="E863" s="240">
        <v>225.4</v>
      </c>
      <c r="F863" s="240"/>
      <c r="G863" s="2">
        <f t="shared" si="15"/>
        <v>225.4</v>
      </c>
    </row>
    <row r="864" spans="1:10">
      <c r="B864" s="526"/>
      <c r="C864" s="526"/>
      <c r="D864" t="s">
        <v>17</v>
      </c>
      <c r="E864" s="240">
        <v>61.5</v>
      </c>
      <c r="F864" s="240"/>
      <c r="G864" s="2">
        <f t="shared" si="15"/>
        <v>286.89999999999998</v>
      </c>
    </row>
    <row r="865" spans="1:11">
      <c r="B865" s="526"/>
      <c r="C865" s="526"/>
      <c r="D865" t="s">
        <v>18</v>
      </c>
      <c r="E865" s="240">
        <v>60</v>
      </c>
      <c r="F865" s="240"/>
      <c r="G865" s="2">
        <f t="shared" si="15"/>
        <v>346.9</v>
      </c>
      <c r="I865" s="525"/>
      <c r="J865"/>
      <c r="K865" s="240"/>
    </row>
    <row r="866" spans="1:11">
      <c r="B866" s="526"/>
      <c r="C866" s="526"/>
      <c r="D866" t="s">
        <v>19</v>
      </c>
      <c r="E866" s="240">
        <v>5</v>
      </c>
      <c r="F866" s="240"/>
      <c r="G866" s="2">
        <f t="shared" si="15"/>
        <v>351.9</v>
      </c>
      <c r="I866" s="526"/>
      <c r="J866"/>
      <c r="K866" s="240"/>
    </row>
    <row r="867" spans="1:11">
      <c r="B867" s="526"/>
      <c r="C867" s="526"/>
      <c r="D867" t="s">
        <v>106</v>
      </c>
      <c r="E867" s="240">
        <v>10</v>
      </c>
      <c r="F867" s="240"/>
      <c r="G867" s="2">
        <f t="shared" si="15"/>
        <v>361.9</v>
      </c>
      <c r="J867"/>
      <c r="K867" s="240"/>
    </row>
    <row r="868" spans="1:11">
      <c r="A868" s="7">
        <v>45443</v>
      </c>
      <c r="B868" s="526" t="s">
        <v>141</v>
      </c>
      <c r="C868" s="526" t="s">
        <v>25</v>
      </c>
      <c r="D868" t="s">
        <v>18</v>
      </c>
      <c r="E868" s="240"/>
      <c r="F868" s="240">
        <v>60</v>
      </c>
      <c r="G868" s="2">
        <f t="shared" si="15"/>
        <v>301.89999999999998</v>
      </c>
      <c r="K868" s="37"/>
    </row>
    <row r="869" spans="1:11">
      <c r="A869" s="7">
        <v>45443</v>
      </c>
      <c r="B869" s="526" t="s">
        <v>141</v>
      </c>
      <c r="C869" s="526" t="s">
        <v>25</v>
      </c>
      <c r="D869" t="s">
        <v>19</v>
      </c>
      <c r="E869" s="240"/>
      <c r="F869" s="240">
        <v>5</v>
      </c>
      <c r="G869" s="2">
        <f t="shared" si="15"/>
        <v>296.89999999999998</v>
      </c>
    </row>
    <row r="870" spans="1:11">
      <c r="A870" s="86">
        <v>45473</v>
      </c>
      <c r="B870" s="526" t="s">
        <v>129</v>
      </c>
      <c r="C870" s="526" t="s">
        <v>25</v>
      </c>
      <c r="D870" t="s">
        <v>16</v>
      </c>
      <c r="E870" s="240"/>
      <c r="F870" s="240">
        <v>60.6</v>
      </c>
      <c r="G870" s="2">
        <f t="shared" si="15"/>
        <v>236.29999999999998</v>
      </c>
      <c r="K870" s="37"/>
    </row>
    <row r="871" spans="1:11">
      <c r="A871" s="86">
        <v>45482</v>
      </c>
      <c r="B871" s="526">
        <v>29216</v>
      </c>
      <c r="C871" s="526" t="s">
        <v>25</v>
      </c>
      <c r="D871" t="s">
        <v>16</v>
      </c>
      <c r="E871" s="240"/>
      <c r="F871" s="240">
        <v>164.8</v>
      </c>
      <c r="G871" s="2">
        <f t="shared" si="15"/>
        <v>71.499999999999972</v>
      </c>
      <c r="K871" s="37"/>
    </row>
    <row r="872" spans="1:11">
      <c r="A872" s="86">
        <v>45482</v>
      </c>
      <c r="B872" s="526">
        <v>29216</v>
      </c>
      <c r="C872" s="526" t="s">
        <v>25</v>
      </c>
      <c r="D872" t="s">
        <v>17</v>
      </c>
      <c r="E872" s="240"/>
      <c r="F872" s="240">
        <v>61.5</v>
      </c>
      <c r="G872" s="2">
        <f t="shared" si="15"/>
        <v>9.9999999999999716</v>
      </c>
      <c r="K872" s="37"/>
    </row>
    <row r="873" spans="1:11">
      <c r="A873" s="86">
        <v>45482</v>
      </c>
      <c r="B873" s="526">
        <v>29216</v>
      </c>
      <c r="C873" s="526" t="s">
        <v>25</v>
      </c>
      <c r="D873" t="s">
        <v>106</v>
      </c>
      <c r="E873" s="240"/>
      <c r="F873" s="240">
        <v>10</v>
      </c>
      <c r="G873" s="2">
        <f t="shared" si="15"/>
        <v>-2.8421709430404007E-14</v>
      </c>
      <c r="K873" s="37"/>
    </row>
    <row r="874" spans="1:11">
      <c r="A874" s="88">
        <v>45473</v>
      </c>
      <c r="B874" s="525" t="s">
        <v>14</v>
      </c>
      <c r="C874" s="525" t="s">
        <v>26</v>
      </c>
      <c r="D874" t="s">
        <v>16</v>
      </c>
      <c r="E874" s="240">
        <v>236.4</v>
      </c>
      <c r="F874" s="240"/>
      <c r="G874" s="2">
        <f t="shared" si="15"/>
        <v>236.39999999999998</v>
      </c>
    </row>
    <row r="875" spans="1:11">
      <c r="A875" s="86"/>
      <c r="B875" s="526"/>
      <c r="C875" s="526"/>
      <c r="D875" t="s">
        <v>17</v>
      </c>
      <c r="E875" s="240">
        <v>66.8</v>
      </c>
      <c r="F875" s="240"/>
      <c r="G875" s="2">
        <f t="shared" si="15"/>
        <v>303.2</v>
      </c>
    </row>
    <row r="876" spans="1:11">
      <c r="A876" s="86"/>
      <c r="B876" s="526"/>
      <c r="C876" s="526"/>
      <c r="D876" t="s">
        <v>18</v>
      </c>
      <c r="E876" s="240">
        <v>60</v>
      </c>
      <c r="F876" s="240"/>
      <c r="G876" s="2">
        <f t="shared" si="15"/>
        <v>363.2</v>
      </c>
    </row>
    <row r="877" spans="1:11">
      <c r="A877" s="86"/>
      <c r="B877" s="526"/>
      <c r="C877" s="526"/>
      <c r="D877" t="s">
        <v>19</v>
      </c>
      <c r="E877" s="240">
        <v>5</v>
      </c>
      <c r="F877" s="240"/>
      <c r="G877" s="2">
        <f t="shared" si="15"/>
        <v>368.2</v>
      </c>
    </row>
    <row r="878" spans="1:11">
      <c r="A878" s="86">
        <v>45473</v>
      </c>
      <c r="B878" s="526" t="s">
        <v>129</v>
      </c>
      <c r="C878" s="526" t="s">
        <v>26</v>
      </c>
      <c r="D878" t="s">
        <v>18</v>
      </c>
      <c r="E878" s="240"/>
      <c r="F878" s="240">
        <v>60</v>
      </c>
      <c r="G878" s="2">
        <f t="shared" si="15"/>
        <v>308.2</v>
      </c>
    </row>
    <row r="879" spans="1:11">
      <c r="A879" s="86">
        <v>45473</v>
      </c>
      <c r="B879" s="526" t="s">
        <v>129</v>
      </c>
      <c r="C879" s="526" t="s">
        <v>26</v>
      </c>
      <c r="D879" t="s">
        <v>19</v>
      </c>
      <c r="E879" s="240"/>
      <c r="F879" s="240">
        <v>5</v>
      </c>
      <c r="G879" s="2">
        <f t="shared" si="15"/>
        <v>303.2</v>
      </c>
    </row>
    <row r="880" spans="1:11">
      <c r="A880" s="86">
        <v>45504</v>
      </c>
      <c r="B880" s="526" t="s">
        <v>115</v>
      </c>
      <c r="C880" s="526" t="s">
        <v>26</v>
      </c>
      <c r="D880" t="s">
        <v>16</v>
      </c>
      <c r="E880" s="240"/>
      <c r="F880" s="240">
        <v>175</v>
      </c>
      <c r="G880" s="2">
        <f t="shared" si="15"/>
        <v>128.19999999999999</v>
      </c>
      <c r="H880" s="543"/>
      <c r="I880" s="543"/>
      <c r="J880" s="543"/>
    </row>
    <row r="881" spans="1:14">
      <c r="A881" s="7">
        <v>45538</v>
      </c>
      <c r="B881" s="526">
        <v>29603</v>
      </c>
      <c r="C881" s="526" t="s">
        <v>26</v>
      </c>
      <c r="D881" t="s">
        <v>16</v>
      </c>
      <c r="E881" s="240"/>
      <c r="F881" s="240">
        <v>61.4</v>
      </c>
      <c r="G881" s="2">
        <f t="shared" si="15"/>
        <v>66.799999999999983</v>
      </c>
      <c r="H881" s="526"/>
      <c r="I881" s="526"/>
      <c r="J881" s="526"/>
    </row>
    <row r="882" spans="1:14">
      <c r="A882" s="7">
        <v>45538</v>
      </c>
      <c r="B882" s="526">
        <v>29603</v>
      </c>
      <c r="C882" s="526" t="s">
        <v>26</v>
      </c>
      <c r="D882" t="s">
        <v>17</v>
      </c>
      <c r="E882" s="240"/>
      <c r="F882" s="240">
        <v>66.8</v>
      </c>
      <c r="G882" s="2">
        <f t="shared" si="15"/>
        <v>0</v>
      </c>
      <c r="H882" s="526"/>
      <c r="I882" s="526"/>
      <c r="J882" s="526"/>
    </row>
    <row r="883" spans="1:14">
      <c r="A883" s="88">
        <v>45504</v>
      </c>
      <c r="B883" s="525" t="s">
        <v>14</v>
      </c>
      <c r="C883" s="525" t="s">
        <v>27</v>
      </c>
      <c r="D883" t="s">
        <v>16</v>
      </c>
      <c r="E883" s="240">
        <v>232</v>
      </c>
      <c r="F883" s="240"/>
      <c r="G883" s="2">
        <f t="shared" si="15"/>
        <v>232</v>
      </c>
      <c r="H883" s="525"/>
      <c r="I883"/>
      <c r="J883" s="240"/>
    </row>
    <row r="884" spans="1:14">
      <c r="A884" s="86"/>
      <c r="B884" s="526"/>
      <c r="C884" s="526"/>
      <c r="D884" t="s">
        <v>17</v>
      </c>
      <c r="E884" s="240">
        <v>64.099999999999994</v>
      </c>
      <c r="F884" s="240"/>
      <c r="G884" s="2">
        <f t="shared" si="15"/>
        <v>296.10000000000002</v>
      </c>
      <c r="I884"/>
      <c r="J884" s="240"/>
    </row>
    <row r="885" spans="1:14">
      <c r="A885" s="86"/>
      <c r="B885" s="526"/>
      <c r="C885" s="526"/>
      <c r="D885" t="s">
        <v>18</v>
      </c>
      <c r="E885" s="240">
        <v>60</v>
      </c>
      <c r="F885" s="240"/>
      <c r="G885" s="2">
        <f t="shared" si="15"/>
        <v>356.1</v>
      </c>
      <c r="H885" s="525"/>
      <c r="I885"/>
      <c r="J885" s="240"/>
    </row>
    <row r="886" spans="1:14">
      <c r="A886" s="86"/>
      <c r="B886" s="526"/>
      <c r="C886" s="526"/>
      <c r="D886" t="s">
        <v>19</v>
      </c>
      <c r="E886" s="240">
        <v>5</v>
      </c>
      <c r="F886" s="240"/>
      <c r="G886" s="2">
        <f t="shared" si="15"/>
        <v>361.1</v>
      </c>
      <c r="H886" s="526"/>
      <c r="I886"/>
      <c r="J886" s="240"/>
      <c r="N886" s="341"/>
    </row>
    <row r="887" spans="1:14">
      <c r="A887" s="86"/>
      <c r="B887" s="526"/>
      <c r="C887" s="526"/>
      <c r="D887" s="67" t="s">
        <v>80</v>
      </c>
      <c r="E887" s="67">
        <v>250</v>
      </c>
      <c r="F887" s="240"/>
      <c r="G887" s="2">
        <f t="shared" si="15"/>
        <v>611.1</v>
      </c>
      <c r="H887" s="526"/>
      <c r="I887"/>
      <c r="J887" s="240"/>
      <c r="N887" s="341"/>
    </row>
    <row r="888" spans="1:14">
      <c r="A888" s="86">
        <v>45504</v>
      </c>
      <c r="B888" s="526" t="s">
        <v>115</v>
      </c>
      <c r="C888" s="526" t="s">
        <v>27</v>
      </c>
      <c r="D888" t="s">
        <v>18</v>
      </c>
      <c r="E888" s="240"/>
      <c r="F888" s="240">
        <v>60</v>
      </c>
      <c r="G888" s="2">
        <f t="shared" si="15"/>
        <v>551.1</v>
      </c>
      <c r="J888" s="168"/>
      <c r="N888" s="341"/>
    </row>
    <row r="889" spans="1:14">
      <c r="A889" s="86">
        <v>45504</v>
      </c>
      <c r="B889" s="526" t="s">
        <v>115</v>
      </c>
      <c r="C889" s="526" t="s">
        <v>27</v>
      </c>
      <c r="D889" t="s">
        <v>19</v>
      </c>
      <c r="E889" s="240"/>
      <c r="F889" s="240">
        <v>5</v>
      </c>
      <c r="G889" s="2">
        <f t="shared" si="15"/>
        <v>546.1</v>
      </c>
      <c r="N889" s="341"/>
    </row>
    <row r="890" spans="1:14">
      <c r="A890" s="7">
        <v>45535</v>
      </c>
      <c r="B890" s="526" t="s">
        <v>143</v>
      </c>
      <c r="C890" s="526" t="s">
        <v>27</v>
      </c>
      <c r="D890" t="s">
        <v>16</v>
      </c>
      <c r="E890" s="240"/>
      <c r="F890" s="240">
        <v>195</v>
      </c>
      <c r="G890" s="2">
        <f t="shared" si="15"/>
        <v>351.1</v>
      </c>
      <c r="N890" s="341"/>
    </row>
    <row r="891" spans="1:14">
      <c r="A891" s="86">
        <v>45565</v>
      </c>
      <c r="B891" s="526" t="s">
        <v>117</v>
      </c>
      <c r="C891" s="526" t="s">
        <v>27</v>
      </c>
      <c r="D891" t="s">
        <v>16</v>
      </c>
      <c r="E891" s="240"/>
      <c r="F891" s="240">
        <v>37</v>
      </c>
      <c r="G891" s="2">
        <f t="shared" si="15"/>
        <v>314.10000000000002</v>
      </c>
      <c r="N891" s="341"/>
    </row>
    <row r="892" spans="1:14">
      <c r="A892" s="86">
        <v>45565</v>
      </c>
      <c r="B892" s="526" t="s">
        <v>117</v>
      </c>
      <c r="C892" s="526" t="s">
        <v>27</v>
      </c>
      <c r="D892" t="s">
        <v>17</v>
      </c>
      <c r="E892" s="240"/>
      <c r="F892" s="240">
        <v>64.099999999999994</v>
      </c>
      <c r="G892" s="2">
        <f t="shared" si="15"/>
        <v>250.00000000000003</v>
      </c>
      <c r="N892" s="341"/>
    </row>
    <row r="893" spans="1:14">
      <c r="A893" s="86">
        <v>45496</v>
      </c>
      <c r="B893" s="526">
        <v>29391</v>
      </c>
      <c r="C893" s="526" t="s">
        <v>27</v>
      </c>
      <c r="D893" t="s">
        <v>80</v>
      </c>
      <c r="E893" s="240"/>
      <c r="F893" s="240">
        <v>250</v>
      </c>
      <c r="G893" s="2">
        <f t="shared" si="15"/>
        <v>0</v>
      </c>
      <c r="N893" s="341"/>
    </row>
    <row r="894" spans="1:14">
      <c r="A894" s="44">
        <v>45535</v>
      </c>
      <c r="B894" s="525" t="s">
        <v>14</v>
      </c>
      <c r="C894" s="525" t="s">
        <v>81</v>
      </c>
      <c r="D894" t="s">
        <v>16</v>
      </c>
      <c r="E894" s="240">
        <v>232.7</v>
      </c>
      <c r="F894" s="240"/>
      <c r="G894" s="2">
        <f t="shared" si="15"/>
        <v>232.7</v>
      </c>
      <c r="N894" s="341"/>
    </row>
    <row r="895" spans="1:14">
      <c r="B895" s="526"/>
      <c r="C895" s="526"/>
      <c r="D895" t="s">
        <v>17</v>
      </c>
      <c r="E895" s="240">
        <v>62.1</v>
      </c>
      <c r="F895" s="240"/>
      <c r="G895" s="2">
        <f t="shared" si="15"/>
        <v>294.8</v>
      </c>
      <c r="N895" s="341"/>
    </row>
    <row r="896" spans="1:14">
      <c r="B896" s="526"/>
      <c r="C896" s="526"/>
      <c r="D896" t="s">
        <v>18</v>
      </c>
      <c r="E896" s="240">
        <v>60</v>
      </c>
      <c r="F896" s="240"/>
      <c r="G896" s="2">
        <f t="shared" si="15"/>
        <v>354.8</v>
      </c>
      <c r="H896" s="525"/>
      <c r="I896"/>
      <c r="J896" s="240"/>
      <c r="N896" s="341"/>
    </row>
    <row r="897" spans="1:14">
      <c r="B897" s="526"/>
      <c r="C897" s="526"/>
      <c r="D897" t="s">
        <v>19</v>
      </c>
      <c r="E897" s="240">
        <v>5</v>
      </c>
      <c r="F897" s="240"/>
      <c r="G897" s="2">
        <f t="shared" si="15"/>
        <v>359.8</v>
      </c>
      <c r="H897" s="526"/>
      <c r="I897"/>
      <c r="J897" s="240"/>
      <c r="N897" s="341"/>
    </row>
    <row r="898" spans="1:14">
      <c r="A898" s="7">
        <v>45535</v>
      </c>
      <c r="B898" s="526" t="s">
        <v>143</v>
      </c>
      <c r="C898" s="526" t="s">
        <v>81</v>
      </c>
      <c r="D898" t="s">
        <v>18</v>
      </c>
      <c r="E898" s="240"/>
      <c r="F898" s="240">
        <v>60</v>
      </c>
      <c r="G898" s="2">
        <f t="shared" si="15"/>
        <v>299.8</v>
      </c>
      <c r="N898" s="341"/>
    </row>
    <row r="899" spans="1:14">
      <c r="A899" s="7">
        <v>45535</v>
      </c>
      <c r="B899" s="526" t="s">
        <v>143</v>
      </c>
      <c r="C899" s="526" t="s">
        <v>81</v>
      </c>
      <c r="D899" t="s">
        <v>19</v>
      </c>
      <c r="E899" s="240"/>
      <c r="F899" s="240">
        <v>5</v>
      </c>
      <c r="G899" s="2">
        <f t="shared" si="15"/>
        <v>294.8</v>
      </c>
      <c r="N899" s="341"/>
    </row>
    <row r="900" spans="1:14">
      <c r="A900" s="86">
        <v>45565</v>
      </c>
      <c r="B900" s="526" t="s">
        <v>117</v>
      </c>
      <c r="C900" s="526" t="s">
        <v>81</v>
      </c>
      <c r="D900" t="s">
        <v>16</v>
      </c>
      <c r="E900" s="240"/>
      <c r="F900" s="240">
        <v>113.9</v>
      </c>
      <c r="G900" s="2">
        <f t="shared" si="15"/>
        <v>180.9</v>
      </c>
      <c r="N900" s="341"/>
    </row>
    <row r="901" spans="1:14">
      <c r="A901" s="86">
        <v>45595</v>
      </c>
      <c r="B901" s="526">
        <v>29918</v>
      </c>
      <c r="C901" s="526" t="s">
        <v>81</v>
      </c>
      <c r="D901" t="s">
        <v>16</v>
      </c>
      <c r="E901" s="240"/>
      <c r="F901" s="240">
        <v>118.8</v>
      </c>
      <c r="G901" s="2">
        <f t="shared" si="15"/>
        <v>62.100000000000009</v>
      </c>
      <c r="N901" s="341"/>
    </row>
    <row r="902" spans="1:14">
      <c r="A902" s="86">
        <v>45595</v>
      </c>
      <c r="B902" s="526">
        <v>29918</v>
      </c>
      <c r="C902" s="526" t="s">
        <v>81</v>
      </c>
      <c r="D902" t="s">
        <v>17</v>
      </c>
      <c r="E902" s="240"/>
      <c r="F902" s="240">
        <v>62.1</v>
      </c>
      <c r="G902" s="2">
        <f t="shared" si="15"/>
        <v>0</v>
      </c>
      <c r="N902" s="341"/>
    </row>
    <row r="903" spans="1:14">
      <c r="A903" s="88">
        <v>45565</v>
      </c>
      <c r="B903" s="525" t="s">
        <v>14</v>
      </c>
      <c r="C903" s="525" t="s">
        <v>53</v>
      </c>
      <c r="D903" t="s">
        <v>16</v>
      </c>
      <c r="E903" s="240">
        <v>234.1</v>
      </c>
      <c r="F903" s="240"/>
      <c r="G903" s="2">
        <f t="shared" si="15"/>
        <v>234.1</v>
      </c>
      <c r="N903" s="341"/>
    </row>
    <row r="904" spans="1:14">
      <c r="A904" s="86"/>
      <c r="B904" s="526"/>
      <c r="C904" s="526"/>
      <c r="D904" t="s">
        <v>17</v>
      </c>
      <c r="E904" s="240">
        <v>77.099999999999994</v>
      </c>
      <c r="F904" s="240"/>
      <c r="G904" s="2">
        <f t="shared" si="15"/>
        <v>311.2</v>
      </c>
      <c r="N904" s="341"/>
    </row>
    <row r="905" spans="1:14">
      <c r="A905" s="86"/>
      <c r="B905" s="526"/>
      <c r="C905" s="526"/>
      <c r="D905" t="s">
        <v>18</v>
      </c>
      <c r="E905" s="240">
        <v>60</v>
      </c>
      <c r="F905" s="240"/>
      <c r="G905" s="2">
        <f t="shared" si="15"/>
        <v>371.2</v>
      </c>
      <c r="N905" s="341"/>
    </row>
    <row r="906" spans="1:14">
      <c r="A906" s="86"/>
      <c r="B906" s="526"/>
      <c r="C906" s="526"/>
      <c r="D906" t="s">
        <v>19</v>
      </c>
      <c r="E906" s="240">
        <v>5</v>
      </c>
      <c r="F906" s="240"/>
      <c r="G906" s="2">
        <f t="shared" si="15"/>
        <v>376.2</v>
      </c>
      <c r="N906" s="341"/>
    </row>
    <row r="907" spans="1:14">
      <c r="A907" s="86">
        <v>45565</v>
      </c>
      <c r="B907" s="526" t="s">
        <v>117</v>
      </c>
      <c r="C907" s="526" t="s">
        <v>53</v>
      </c>
      <c r="D907" t="s">
        <v>18</v>
      </c>
      <c r="E907" s="240"/>
      <c r="F907" s="240">
        <v>60</v>
      </c>
      <c r="G907" s="2">
        <f t="shared" si="15"/>
        <v>316.2</v>
      </c>
    </row>
    <row r="908" spans="1:14">
      <c r="A908" s="86">
        <v>45565</v>
      </c>
      <c r="B908" s="526" t="s">
        <v>117</v>
      </c>
      <c r="C908" s="526" t="s">
        <v>53</v>
      </c>
      <c r="D908" t="s">
        <v>19</v>
      </c>
      <c r="E908" s="240"/>
      <c r="F908" s="240">
        <v>5</v>
      </c>
      <c r="G908" s="2">
        <f t="shared" si="15"/>
        <v>311.2</v>
      </c>
    </row>
    <row r="909" spans="1:14">
      <c r="A909" s="86">
        <v>45596</v>
      </c>
      <c r="B909" s="526" t="s">
        <v>118</v>
      </c>
      <c r="C909" s="526" t="s">
        <v>53</v>
      </c>
      <c r="D909" t="s">
        <v>16</v>
      </c>
      <c r="E909" s="240"/>
      <c r="F909" s="240">
        <v>195</v>
      </c>
      <c r="G909" s="2">
        <f t="shared" si="15"/>
        <v>116.19999999999999</v>
      </c>
    </row>
    <row r="910" spans="1:14">
      <c r="A910" s="86">
        <v>45630</v>
      </c>
      <c r="B910" s="526">
        <v>30080</v>
      </c>
      <c r="C910" s="526" t="s">
        <v>53</v>
      </c>
      <c r="D910" t="s">
        <v>16</v>
      </c>
      <c r="E910" s="240"/>
      <c r="F910" s="240">
        <v>39.1</v>
      </c>
      <c r="G910" s="2">
        <f t="shared" si="15"/>
        <v>77.099999999999994</v>
      </c>
    </row>
    <row r="911" spans="1:14">
      <c r="A911" s="86">
        <v>45630</v>
      </c>
      <c r="B911" s="526">
        <v>30080</v>
      </c>
      <c r="C911" s="526" t="s">
        <v>53</v>
      </c>
      <c r="D911" t="s">
        <v>17</v>
      </c>
      <c r="E911" s="240"/>
      <c r="F911" s="240">
        <v>77.099999999999994</v>
      </c>
      <c r="G911" s="2">
        <f t="shared" si="15"/>
        <v>0</v>
      </c>
    </row>
    <row r="912" spans="1:14">
      <c r="A912" s="88">
        <v>45596</v>
      </c>
      <c r="B912" s="525" t="s">
        <v>14</v>
      </c>
      <c r="C912" s="525" t="s">
        <v>30</v>
      </c>
      <c r="D912" t="s">
        <v>16</v>
      </c>
      <c r="E912" s="240">
        <v>251.7</v>
      </c>
      <c r="F912" s="240"/>
      <c r="G912" s="2">
        <f t="shared" si="15"/>
        <v>251.7</v>
      </c>
      <c r="M912" s="342"/>
    </row>
    <row r="913" spans="1:12">
      <c r="A913" s="86"/>
      <c r="B913" s="526"/>
      <c r="C913" s="526"/>
      <c r="D913" t="s">
        <v>17</v>
      </c>
      <c r="E913" s="240">
        <v>70.099999999999994</v>
      </c>
      <c r="F913" s="240"/>
      <c r="G913" s="2">
        <f t="shared" si="15"/>
        <v>321.79999999999995</v>
      </c>
    </row>
    <row r="914" spans="1:12">
      <c r="A914" s="86"/>
      <c r="B914" s="526"/>
      <c r="C914" s="526"/>
      <c r="D914" t="s">
        <v>18</v>
      </c>
      <c r="E914" s="240">
        <v>60</v>
      </c>
      <c r="F914" s="240"/>
      <c r="G914" s="2">
        <f t="shared" si="15"/>
        <v>381.79999999999995</v>
      </c>
      <c r="I914" s="247"/>
      <c r="J914" s="247"/>
      <c r="K914" s="247"/>
    </row>
    <row r="915" spans="1:12">
      <c r="A915" s="86"/>
      <c r="B915" s="526"/>
      <c r="C915" s="526"/>
      <c r="D915" t="s">
        <v>19</v>
      </c>
      <c r="E915" s="240">
        <v>5</v>
      </c>
      <c r="F915" s="240"/>
      <c r="G915" s="2">
        <f t="shared" si="15"/>
        <v>386.79999999999995</v>
      </c>
      <c r="I915" s="525" t="s">
        <v>33</v>
      </c>
      <c r="J915" t="s">
        <v>16</v>
      </c>
      <c r="K915" s="2">
        <v>283.39999999999998</v>
      </c>
    </row>
    <row r="916" spans="1:12">
      <c r="A916" s="86">
        <v>45596</v>
      </c>
      <c r="B916" s="526" t="s">
        <v>118</v>
      </c>
      <c r="C916" s="526" t="s">
        <v>30</v>
      </c>
      <c r="D916" t="s">
        <v>18</v>
      </c>
      <c r="E916" s="240"/>
      <c r="F916" s="240">
        <v>60</v>
      </c>
      <c r="G916" s="2">
        <f t="shared" si="15"/>
        <v>326.79999999999995</v>
      </c>
      <c r="I916" s="526"/>
      <c r="J916" t="s">
        <v>17</v>
      </c>
      <c r="K916" s="2">
        <v>107.4</v>
      </c>
    </row>
    <row r="917" spans="1:12">
      <c r="A917" s="86">
        <v>45596</v>
      </c>
      <c r="B917" s="526" t="s">
        <v>118</v>
      </c>
      <c r="C917" s="526" t="s">
        <v>30</v>
      </c>
      <c r="D917" t="s">
        <v>19</v>
      </c>
      <c r="E917" s="240"/>
      <c r="F917" s="240">
        <v>5</v>
      </c>
      <c r="G917" s="2">
        <f t="shared" si="15"/>
        <v>321.79999999999995</v>
      </c>
      <c r="I917" s="525"/>
      <c r="J917"/>
      <c r="K917" s="240">
        <f>SUM(K915:K916)</f>
        <v>390.79999999999995</v>
      </c>
    </row>
    <row r="918" spans="1:12">
      <c r="A918" s="86">
        <v>45630</v>
      </c>
      <c r="B918" s="526">
        <v>30080</v>
      </c>
      <c r="C918" s="526" t="s">
        <v>30</v>
      </c>
      <c r="D918" t="s">
        <v>16</v>
      </c>
      <c r="E918" s="240"/>
      <c r="F918" s="240">
        <v>251.7</v>
      </c>
      <c r="G918" s="2">
        <f t="shared" si="15"/>
        <v>70.099999999999966</v>
      </c>
      <c r="I918" s="525"/>
      <c r="J918"/>
      <c r="K918" s="240"/>
    </row>
    <row r="919" spans="1:12">
      <c r="A919" s="86">
        <v>45630</v>
      </c>
      <c r="B919" s="526">
        <v>30080</v>
      </c>
      <c r="C919" s="526" t="s">
        <v>30</v>
      </c>
      <c r="D919" t="s">
        <v>17</v>
      </c>
      <c r="E919" s="240"/>
      <c r="F919" s="240">
        <v>70.099999999999994</v>
      </c>
      <c r="G919" s="2">
        <f t="shared" si="15"/>
        <v>0</v>
      </c>
      <c r="I919" s="525"/>
      <c r="J919"/>
      <c r="K919" s="240"/>
    </row>
    <row r="920" spans="1:12">
      <c r="A920" s="44">
        <v>45626</v>
      </c>
      <c r="B920" s="525" t="s">
        <v>14</v>
      </c>
      <c r="C920" s="525" t="s">
        <v>33</v>
      </c>
      <c r="D920" t="s">
        <v>16</v>
      </c>
      <c r="E920" s="2">
        <v>283.39999999999998</v>
      </c>
      <c r="G920" s="2">
        <f t="shared" si="15"/>
        <v>283.39999999999998</v>
      </c>
      <c r="I920" s="526"/>
      <c r="J920"/>
      <c r="K920" s="240"/>
    </row>
    <row r="921" spans="1:12">
      <c r="B921" s="526"/>
      <c r="C921" s="526"/>
      <c r="D921" t="s">
        <v>17</v>
      </c>
      <c r="E921" s="2">
        <v>107.4</v>
      </c>
      <c r="G921" s="2">
        <f t="shared" si="15"/>
        <v>390.79999999999995</v>
      </c>
      <c r="K921" s="37"/>
    </row>
    <row r="922" spans="1:12">
      <c r="B922" s="526"/>
      <c r="C922" s="526"/>
      <c r="D922" t="s">
        <v>18</v>
      </c>
      <c r="E922" s="2">
        <v>60</v>
      </c>
      <c r="G922" s="2">
        <f t="shared" si="15"/>
        <v>450.79999999999995</v>
      </c>
    </row>
    <row r="923" spans="1:12">
      <c r="B923" s="526"/>
      <c r="C923" s="526"/>
      <c r="D923" t="s">
        <v>19</v>
      </c>
      <c r="E923" s="2">
        <v>5</v>
      </c>
      <c r="G923" s="2">
        <f t="shared" si="15"/>
        <v>455.79999999999995</v>
      </c>
    </row>
    <row r="924" spans="1:12">
      <c r="A924" s="7">
        <v>45626</v>
      </c>
      <c r="B924" s="526" t="s">
        <v>132</v>
      </c>
      <c r="C924" s="526" t="s">
        <v>33</v>
      </c>
      <c r="D924" t="s">
        <v>18</v>
      </c>
      <c r="F924" s="2">
        <v>60</v>
      </c>
      <c r="G924" s="2">
        <f t="shared" si="15"/>
        <v>395.79999999999995</v>
      </c>
    </row>
    <row r="925" spans="1:12">
      <c r="A925" s="7">
        <v>45626</v>
      </c>
      <c r="B925" s="526" t="s">
        <v>132</v>
      </c>
      <c r="C925" s="526" t="s">
        <v>33</v>
      </c>
      <c r="D925" t="s">
        <v>19</v>
      </c>
      <c r="F925" s="2">
        <v>5</v>
      </c>
      <c r="G925" s="2">
        <f t="shared" ref="G925:G990" si="16">+G924+E925-F925</f>
        <v>390.79999999999995</v>
      </c>
    </row>
    <row r="926" spans="1:12">
      <c r="A926" s="7">
        <v>45671</v>
      </c>
      <c r="B926" s="526">
        <v>30295</v>
      </c>
      <c r="C926" s="526" t="s">
        <v>33</v>
      </c>
      <c r="D926" t="s">
        <v>16</v>
      </c>
      <c r="F926" s="2">
        <v>283.39999999999998</v>
      </c>
      <c r="G926" s="2">
        <f t="shared" si="16"/>
        <v>107.39999999999998</v>
      </c>
    </row>
    <row r="927" spans="1:12">
      <c r="A927" s="7">
        <v>45671</v>
      </c>
      <c r="B927" s="526">
        <v>30295</v>
      </c>
      <c r="C927" s="526" t="s">
        <v>33</v>
      </c>
      <c r="D927" t="s">
        <v>17</v>
      </c>
      <c r="F927" s="2">
        <v>107.4</v>
      </c>
      <c r="G927" s="2">
        <f t="shared" si="16"/>
        <v>0</v>
      </c>
    </row>
    <row r="928" spans="1:12">
      <c r="A928" s="44">
        <v>45657</v>
      </c>
      <c r="B928" s="525" t="s">
        <v>14</v>
      </c>
      <c r="C928" s="525" t="s">
        <v>34</v>
      </c>
      <c r="D928" t="s">
        <v>16</v>
      </c>
      <c r="E928" s="240">
        <v>346</v>
      </c>
      <c r="F928" s="240"/>
      <c r="G928" s="2">
        <f t="shared" si="16"/>
        <v>346</v>
      </c>
      <c r="I928" s="525" t="s">
        <v>34</v>
      </c>
      <c r="J928" t="s">
        <v>16</v>
      </c>
      <c r="K928" s="240">
        <v>346</v>
      </c>
      <c r="L928" s="240"/>
    </row>
    <row r="929" spans="1:12">
      <c r="B929" s="526"/>
      <c r="C929" s="526"/>
      <c r="D929" t="s">
        <v>17</v>
      </c>
      <c r="E929" s="240">
        <v>85.7</v>
      </c>
      <c r="F929" s="240"/>
      <c r="G929" s="2">
        <f t="shared" si="16"/>
        <v>431.7</v>
      </c>
      <c r="I929" s="526"/>
      <c r="J929" t="s">
        <v>17</v>
      </c>
      <c r="K929" s="240">
        <v>85.7</v>
      </c>
      <c r="L929" s="240"/>
    </row>
    <row r="930" spans="1:12">
      <c r="B930" s="526"/>
      <c r="C930" s="526"/>
      <c r="D930" t="s">
        <v>18</v>
      </c>
      <c r="E930" s="240">
        <v>60</v>
      </c>
      <c r="F930" s="240"/>
      <c r="G930" s="2">
        <f t="shared" si="16"/>
        <v>491.7</v>
      </c>
      <c r="I930" s="525" t="s">
        <v>15</v>
      </c>
      <c r="J930" t="s">
        <v>16</v>
      </c>
      <c r="K930" s="240">
        <v>205</v>
      </c>
    </row>
    <row r="931" spans="1:12">
      <c r="B931" s="526"/>
      <c r="C931" s="526"/>
      <c r="D931" t="s">
        <v>19</v>
      </c>
      <c r="E931" s="240">
        <v>5</v>
      </c>
      <c r="F931" s="240"/>
      <c r="G931" s="2">
        <f t="shared" si="16"/>
        <v>496.7</v>
      </c>
      <c r="I931" s="526"/>
      <c r="J931" t="s">
        <v>17</v>
      </c>
      <c r="K931" s="240">
        <v>57.3</v>
      </c>
    </row>
    <row r="932" spans="1:12">
      <c r="A932" s="7">
        <v>45657</v>
      </c>
      <c r="B932" s="526" t="s">
        <v>121</v>
      </c>
      <c r="C932" s="526" t="s">
        <v>34</v>
      </c>
      <c r="D932" t="s">
        <v>18</v>
      </c>
      <c r="E932" s="240"/>
      <c r="F932" s="240">
        <v>60</v>
      </c>
      <c r="G932" s="2">
        <f t="shared" si="16"/>
        <v>436.7</v>
      </c>
      <c r="H932" s="37"/>
      <c r="K932" s="37">
        <f>SUM(K928:K931)</f>
        <v>694</v>
      </c>
    </row>
    <row r="933" spans="1:12">
      <c r="A933" s="7">
        <v>45657</v>
      </c>
      <c r="B933" s="526" t="s">
        <v>121</v>
      </c>
      <c r="C933" s="526" t="s">
        <v>34</v>
      </c>
      <c r="D933" t="s">
        <v>19</v>
      </c>
      <c r="E933" s="240"/>
      <c r="F933" s="240">
        <v>5</v>
      </c>
      <c r="G933" s="2">
        <f t="shared" si="16"/>
        <v>431.7</v>
      </c>
      <c r="H933" s="37"/>
    </row>
    <row r="934" spans="1:12">
      <c r="A934" s="7">
        <v>45716</v>
      </c>
      <c r="B934" s="526">
        <v>30554</v>
      </c>
      <c r="C934" s="526" t="s">
        <v>34</v>
      </c>
      <c r="D934" t="s">
        <v>16</v>
      </c>
      <c r="E934" s="240"/>
      <c r="F934" s="240">
        <v>346</v>
      </c>
      <c r="G934" s="2">
        <f t="shared" si="16"/>
        <v>85.699999999999989</v>
      </c>
      <c r="H934" s="37"/>
    </row>
    <row r="935" spans="1:12">
      <c r="A935" s="7">
        <v>45716</v>
      </c>
      <c r="B935" s="526">
        <v>30554</v>
      </c>
      <c r="C935" s="526" t="s">
        <v>34</v>
      </c>
      <c r="D935" t="s">
        <v>17</v>
      </c>
      <c r="E935" s="240"/>
      <c r="F935" s="240">
        <v>85.7</v>
      </c>
      <c r="G935" s="2">
        <f t="shared" si="16"/>
        <v>0</v>
      </c>
      <c r="H935" s="37"/>
    </row>
    <row r="936" spans="1:12">
      <c r="A936" s="88">
        <v>45688</v>
      </c>
      <c r="B936" s="525" t="s">
        <v>14</v>
      </c>
      <c r="C936" s="525" t="s">
        <v>15</v>
      </c>
      <c r="D936" t="s">
        <v>16</v>
      </c>
      <c r="E936" s="240">
        <v>205</v>
      </c>
      <c r="F936" s="240"/>
      <c r="G936" s="2">
        <f t="shared" si="16"/>
        <v>205</v>
      </c>
    </row>
    <row r="937" spans="1:12">
      <c r="A937" s="86"/>
      <c r="B937" s="526"/>
      <c r="C937" s="526"/>
      <c r="D937" t="s">
        <v>17</v>
      </c>
      <c r="E937" s="240">
        <v>57.3</v>
      </c>
      <c r="F937" s="240"/>
      <c r="G937" s="2">
        <f t="shared" si="16"/>
        <v>262.3</v>
      </c>
    </row>
    <row r="938" spans="1:12">
      <c r="A938" s="86"/>
      <c r="B938" s="526"/>
      <c r="C938" s="526"/>
      <c r="D938" t="s">
        <v>18</v>
      </c>
      <c r="E938" s="240">
        <v>60</v>
      </c>
      <c r="F938" s="240"/>
      <c r="G938" s="2">
        <f t="shared" si="16"/>
        <v>322.3</v>
      </c>
    </row>
    <row r="939" spans="1:12">
      <c r="A939" s="86"/>
      <c r="B939" s="526"/>
      <c r="C939" s="526"/>
      <c r="D939" t="s">
        <v>19</v>
      </c>
      <c r="E939" s="240">
        <v>5</v>
      </c>
      <c r="F939" s="240"/>
      <c r="G939" s="2">
        <f t="shared" si="16"/>
        <v>327.3</v>
      </c>
    </row>
    <row r="940" spans="1:12">
      <c r="A940" s="86">
        <v>45688</v>
      </c>
      <c r="B940" s="526" t="s">
        <v>119</v>
      </c>
      <c r="C940" s="526" t="s">
        <v>15</v>
      </c>
      <c r="D940" t="s">
        <v>18</v>
      </c>
      <c r="E940" s="240"/>
      <c r="F940" s="240">
        <v>60</v>
      </c>
      <c r="G940" s="2">
        <f t="shared" si="16"/>
        <v>267.3</v>
      </c>
    </row>
    <row r="941" spans="1:12">
      <c r="A941" s="86">
        <v>45688</v>
      </c>
      <c r="B941" s="526" t="s">
        <v>119</v>
      </c>
      <c r="C941" s="526" t="s">
        <v>15</v>
      </c>
      <c r="D941" t="s">
        <v>19</v>
      </c>
      <c r="E941" s="240"/>
      <c r="F941" s="240">
        <v>5</v>
      </c>
      <c r="G941" s="2">
        <f t="shared" si="16"/>
        <v>262.3</v>
      </c>
      <c r="I941" s="525" t="s">
        <v>15</v>
      </c>
      <c r="J941" t="s">
        <v>16</v>
      </c>
      <c r="K941" s="240">
        <v>205</v>
      </c>
    </row>
    <row r="942" spans="1:12">
      <c r="A942" s="86">
        <v>45735</v>
      </c>
      <c r="B942" s="526">
        <v>30663</v>
      </c>
      <c r="C942" s="526" t="s">
        <v>15</v>
      </c>
      <c r="D942" t="s">
        <v>16</v>
      </c>
      <c r="E942" s="240"/>
      <c r="F942" s="240">
        <v>205</v>
      </c>
      <c r="G942" s="2">
        <f t="shared" si="16"/>
        <v>57.300000000000011</v>
      </c>
      <c r="I942" s="525"/>
      <c r="J942"/>
      <c r="K942" s="240"/>
    </row>
    <row r="943" spans="1:12">
      <c r="A943" s="86">
        <v>45735</v>
      </c>
      <c r="B943" s="526">
        <v>30663</v>
      </c>
      <c r="C943" s="526" t="s">
        <v>15</v>
      </c>
      <c r="D943" t="s">
        <v>17</v>
      </c>
      <c r="E943" s="240"/>
      <c r="F943" s="240">
        <v>57.3</v>
      </c>
      <c r="G943" s="2">
        <f t="shared" si="16"/>
        <v>0</v>
      </c>
      <c r="I943" s="525"/>
      <c r="J943"/>
      <c r="K943" s="240"/>
    </row>
    <row r="944" spans="1:12">
      <c r="A944" s="44">
        <v>45716</v>
      </c>
      <c r="B944" s="525" t="s">
        <v>14</v>
      </c>
      <c r="C944" s="525" t="s">
        <v>20</v>
      </c>
      <c r="D944" t="s">
        <v>16</v>
      </c>
      <c r="E944" s="240">
        <v>179.8</v>
      </c>
      <c r="F944" s="240"/>
      <c r="G944" s="2">
        <f t="shared" si="16"/>
        <v>179.8</v>
      </c>
      <c r="I944" s="526"/>
      <c r="J944" t="s">
        <v>17</v>
      </c>
      <c r="K944" s="240">
        <v>57.3</v>
      </c>
    </row>
    <row r="945" spans="1:12">
      <c r="B945" s="526"/>
      <c r="C945" s="526"/>
      <c r="D945" t="s">
        <v>17</v>
      </c>
      <c r="E945" s="240">
        <v>63.4</v>
      </c>
      <c r="F945" s="240"/>
      <c r="G945" s="2">
        <f t="shared" si="16"/>
        <v>243.20000000000002</v>
      </c>
      <c r="K945" s="37">
        <f>SUM(K941:K944)</f>
        <v>262.3</v>
      </c>
    </row>
    <row r="946" spans="1:12">
      <c r="B946" s="526"/>
      <c r="C946" s="526"/>
      <c r="D946" t="s">
        <v>18</v>
      </c>
      <c r="E946" s="240">
        <v>56</v>
      </c>
      <c r="F946" s="240"/>
      <c r="G946" s="2">
        <f t="shared" si="16"/>
        <v>299.20000000000005</v>
      </c>
    </row>
    <row r="947" spans="1:12">
      <c r="B947" s="526"/>
      <c r="C947" s="526"/>
      <c r="D947" t="s">
        <v>19</v>
      </c>
      <c r="E947" s="240">
        <v>5</v>
      </c>
      <c r="F947" s="240"/>
      <c r="G947" s="2">
        <f t="shared" si="16"/>
        <v>304.20000000000005</v>
      </c>
    </row>
    <row r="948" spans="1:12">
      <c r="A948" s="7">
        <v>45716</v>
      </c>
      <c r="B948" s="526" t="s">
        <v>135</v>
      </c>
      <c r="C948" s="526" t="s">
        <v>20</v>
      </c>
      <c r="D948" t="s">
        <v>18</v>
      </c>
      <c r="E948" s="240"/>
      <c r="F948" s="240">
        <v>56</v>
      </c>
      <c r="G948" s="2">
        <f t="shared" si="16"/>
        <v>248.20000000000005</v>
      </c>
      <c r="J948" s="525" t="s">
        <v>20</v>
      </c>
      <c r="K948" t="s">
        <v>16</v>
      </c>
      <c r="L948">
        <v>179.8</v>
      </c>
    </row>
    <row r="949" spans="1:12">
      <c r="A949" s="7">
        <v>45716</v>
      </c>
      <c r="B949" s="526" t="s">
        <v>135</v>
      </c>
      <c r="C949" s="526" t="s">
        <v>20</v>
      </c>
      <c r="D949" t="s">
        <v>19</v>
      </c>
      <c r="E949" s="240"/>
      <c r="F949" s="240">
        <v>5</v>
      </c>
      <c r="G949" s="2">
        <f t="shared" si="16"/>
        <v>243.20000000000005</v>
      </c>
      <c r="J949" s="526"/>
      <c r="K949" t="s">
        <v>17</v>
      </c>
      <c r="L949">
        <v>63.4</v>
      </c>
    </row>
    <row r="950" spans="1:12">
      <c r="B950" s="526"/>
      <c r="C950" s="526"/>
      <c r="G950" s="2">
        <f t="shared" si="16"/>
        <v>243.20000000000005</v>
      </c>
      <c r="L950">
        <f>SUM(L948:L949)</f>
        <v>243.20000000000002</v>
      </c>
    </row>
    <row r="951" spans="1:12">
      <c r="A951" s="7">
        <v>45742</v>
      </c>
      <c r="B951" s="526">
        <v>30837</v>
      </c>
      <c r="C951" s="526" t="s">
        <v>20</v>
      </c>
      <c r="D951" t="s">
        <v>16</v>
      </c>
      <c r="F951" s="2">
        <v>179.8</v>
      </c>
      <c r="G951" s="2">
        <f t="shared" si="16"/>
        <v>63.400000000000034</v>
      </c>
    </row>
    <row r="952" spans="1:12">
      <c r="A952" s="7">
        <v>45742</v>
      </c>
      <c r="B952" s="526">
        <v>30837</v>
      </c>
      <c r="C952" s="526" t="s">
        <v>20</v>
      </c>
      <c r="D952" t="s">
        <v>17</v>
      </c>
      <c r="F952" s="2">
        <v>63.4</v>
      </c>
      <c r="G952" s="2">
        <f t="shared" si="16"/>
        <v>0</v>
      </c>
    </row>
    <row r="953" spans="1:12">
      <c r="A953" s="44">
        <v>45747</v>
      </c>
      <c r="B953" s="525" t="s">
        <v>14</v>
      </c>
      <c r="C953" s="525" t="s">
        <v>23</v>
      </c>
      <c r="D953" t="s">
        <v>16</v>
      </c>
      <c r="E953" s="240">
        <v>231.4</v>
      </c>
      <c r="F953" s="240"/>
      <c r="G953" s="2">
        <f t="shared" si="16"/>
        <v>231.4</v>
      </c>
    </row>
    <row r="954" spans="1:12">
      <c r="B954" s="526"/>
      <c r="C954" s="526"/>
      <c r="D954" t="s">
        <v>17</v>
      </c>
      <c r="E954" s="240">
        <v>50.4</v>
      </c>
      <c r="F954" s="240"/>
      <c r="G954" s="2">
        <f t="shared" si="16"/>
        <v>281.8</v>
      </c>
      <c r="I954" s="525" t="s">
        <v>23</v>
      </c>
      <c r="J954" t="s">
        <v>16</v>
      </c>
      <c r="K954" s="240">
        <v>231.4</v>
      </c>
    </row>
    <row r="955" spans="1:12">
      <c r="B955" s="526"/>
      <c r="C955" s="526"/>
      <c r="D955" t="s">
        <v>18</v>
      </c>
      <c r="E955" s="240">
        <v>60</v>
      </c>
      <c r="F955" s="240"/>
      <c r="G955" s="2">
        <f t="shared" si="16"/>
        <v>341.8</v>
      </c>
      <c r="I955" s="526"/>
      <c r="J955" t="s">
        <v>17</v>
      </c>
      <c r="K955" s="240">
        <v>50.4</v>
      </c>
    </row>
    <row r="956" spans="1:12">
      <c r="B956" s="526"/>
      <c r="C956" s="526"/>
      <c r="D956" t="s">
        <v>19</v>
      </c>
      <c r="E956" s="240">
        <v>5</v>
      </c>
      <c r="F956" s="240"/>
      <c r="G956" s="2">
        <f t="shared" si="16"/>
        <v>346.8</v>
      </c>
      <c r="K956" s="37">
        <f>SUM(K954:K955)</f>
        <v>281.8</v>
      </c>
    </row>
    <row r="957" spans="1:12">
      <c r="A957" s="7">
        <v>45747</v>
      </c>
      <c r="B957" s="526" t="s">
        <v>124</v>
      </c>
      <c r="C957" s="526" t="s">
        <v>23</v>
      </c>
      <c r="D957" t="s">
        <v>18</v>
      </c>
      <c r="E957" s="240"/>
      <c r="F957" s="240">
        <v>56</v>
      </c>
      <c r="G957" s="2">
        <f t="shared" si="16"/>
        <v>290.8</v>
      </c>
    </row>
    <row r="958" spans="1:12">
      <c r="A958" s="7">
        <v>45747</v>
      </c>
      <c r="B958" s="526" t="s">
        <v>124</v>
      </c>
      <c r="C958" s="526" t="s">
        <v>23</v>
      </c>
      <c r="D958" t="s">
        <v>19</v>
      </c>
      <c r="E958" s="240"/>
      <c r="F958" s="240">
        <v>5</v>
      </c>
      <c r="G958" s="2">
        <f t="shared" si="16"/>
        <v>285.8</v>
      </c>
    </row>
    <row r="959" spans="1:12">
      <c r="A959" s="7">
        <v>45716</v>
      </c>
      <c r="B959" s="526" t="s">
        <v>135</v>
      </c>
      <c r="C959" s="526" t="s">
        <v>23</v>
      </c>
      <c r="D959" t="s">
        <v>18</v>
      </c>
      <c r="F959" s="2">
        <v>4</v>
      </c>
      <c r="G959" s="2">
        <f t="shared" si="16"/>
        <v>281.8</v>
      </c>
    </row>
    <row r="960" spans="1:12">
      <c r="A960" s="7">
        <v>45797</v>
      </c>
      <c r="B960" s="526">
        <v>31002</v>
      </c>
      <c r="C960" s="526" t="s">
        <v>23</v>
      </c>
      <c r="D960" t="s">
        <v>16</v>
      </c>
      <c r="F960" s="2">
        <v>231.4</v>
      </c>
      <c r="G960" s="2">
        <f t="shared" si="16"/>
        <v>50.400000000000006</v>
      </c>
    </row>
    <row r="961" spans="1:11">
      <c r="A961" s="7">
        <v>45797</v>
      </c>
      <c r="B961" s="526">
        <v>31002</v>
      </c>
      <c r="C961" s="526" t="s">
        <v>23</v>
      </c>
      <c r="D961" t="s">
        <v>17</v>
      </c>
      <c r="F961" s="2">
        <v>50.4</v>
      </c>
      <c r="G961" s="2">
        <f t="shared" si="16"/>
        <v>0</v>
      </c>
    </row>
    <row r="962" spans="1:11">
      <c r="A962" s="88">
        <v>45777</v>
      </c>
      <c r="B962" s="525" t="s">
        <v>14</v>
      </c>
      <c r="C962" s="525" t="s">
        <v>24</v>
      </c>
      <c r="D962" t="s">
        <v>16</v>
      </c>
      <c r="E962" s="240">
        <v>209.7</v>
      </c>
      <c r="F962" s="240"/>
      <c r="G962" s="2">
        <f t="shared" si="16"/>
        <v>209.7</v>
      </c>
    </row>
    <row r="963" spans="1:11">
      <c r="A963" s="86"/>
      <c r="B963" s="526"/>
      <c r="C963" s="526"/>
      <c r="D963" t="s">
        <v>17</v>
      </c>
      <c r="E963" s="240">
        <v>63.8</v>
      </c>
      <c r="F963" s="240"/>
      <c r="G963" s="2">
        <f t="shared" si="16"/>
        <v>273.5</v>
      </c>
    </row>
    <row r="964" spans="1:11">
      <c r="A964" s="86"/>
      <c r="B964" s="526"/>
      <c r="C964" s="526"/>
      <c r="D964" t="s">
        <v>18</v>
      </c>
      <c r="E964" s="240">
        <v>60</v>
      </c>
      <c r="F964" s="240"/>
      <c r="G964" s="2">
        <f t="shared" si="16"/>
        <v>333.5</v>
      </c>
      <c r="I964" s="525"/>
      <c r="J964"/>
      <c r="K964" s="240"/>
    </row>
    <row r="965" spans="1:11">
      <c r="A965" s="86"/>
      <c r="B965" s="526"/>
      <c r="C965" s="526"/>
      <c r="D965" t="s">
        <v>19</v>
      </c>
      <c r="E965" s="240">
        <v>5</v>
      </c>
      <c r="F965" s="240"/>
      <c r="G965" s="2">
        <f t="shared" si="16"/>
        <v>338.5</v>
      </c>
      <c r="I965" s="526"/>
      <c r="J965"/>
      <c r="K965" s="240"/>
    </row>
    <row r="966" spans="1:11">
      <c r="A966" s="86">
        <v>45777</v>
      </c>
      <c r="B966" s="526" t="s">
        <v>125</v>
      </c>
      <c r="C966" s="526" t="s">
        <v>24</v>
      </c>
      <c r="D966" t="s">
        <v>18</v>
      </c>
      <c r="E966" s="240"/>
      <c r="F966" s="240">
        <v>60</v>
      </c>
      <c r="G966" s="2">
        <f t="shared" si="16"/>
        <v>278.5</v>
      </c>
      <c r="K966" s="37"/>
    </row>
    <row r="967" spans="1:11">
      <c r="A967" s="86">
        <v>45777</v>
      </c>
      <c r="B967" s="526" t="s">
        <v>125</v>
      </c>
      <c r="C967" s="526" t="s">
        <v>24</v>
      </c>
      <c r="D967" t="s">
        <v>19</v>
      </c>
      <c r="E967" s="240"/>
      <c r="F967" s="240">
        <v>5</v>
      </c>
      <c r="G967" s="2">
        <f t="shared" si="16"/>
        <v>273.5</v>
      </c>
    </row>
    <row r="968" spans="1:11">
      <c r="A968" s="86">
        <v>45829</v>
      </c>
      <c r="B968" s="526">
        <v>31180</v>
      </c>
      <c r="C968" s="526" t="s">
        <v>24</v>
      </c>
      <c r="D968" t="s">
        <v>16</v>
      </c>
      <c r="E968" s="240"/>
      <c r="F968" s="240">
        <v>209.7</v>
      </c>
      <c r="G968" s="2">
        <f t="shared" si="16"/>
        <v>63.800000000000011</v>
      </c>
    </row>
    <row r="969" spans="1:11">
      <c r="A969" s="86">
        <v>45829</v>
      </c>
      <c r="B969" s="526">
        <v>31180</v>
      </c>
      <c r="C969" s="526" t="s">
        <v>24</v>
      </c>
      <c r="D969" t="s">
        <v>17</v>
      </c>
      <c r="E969" s="240"/>
      <c r="F969" s="240">
        <v>63.8</v>
      </c>
      <c r="G969" s="2">
        <f t="shared" si="16"/>
        <v>0</v>
      </c>
    </row>
    <row r="970" spans="1:11">
      <c r="A970" s="44">
        <v>45808</v>
      </c>
      <c r="B970" s="525" t="s">
        <v>14</v>
      </c>
      <c r="C970" s="525" t="s">
        <v>25</v>
      </c>
      <c r="D970" t="s">
        <v>16</v>
      </c>
      <c r="E970" s="2">
        <v>193.1</v>
      </c>
      <c r="G970" s="2">
        <f t="shared" si="16"/>
        <v>193.1</v>
      </c>
      <c r="I970" s="525" t="s">
        <v>25</v>
      </c>
      <c r="J970" t="s">
        <v>16</v>
      </c>
      <c r="K970" s="2">
        <v>193.1</v>
      </c>
    </row>
    <row r="971" spans="1:11">
      <c r="B971" s="526"/>
      <c r="C971" s="526"/>
      <c r="D971" t="s">
        <v>17</v>
      </c>
      <c r="E971" s="2">
        <v>64.400000000000006</v>
      </c>
      <c r="G971" s="2">
        <f t="shared" si="16"/>
        <v>257.5</v>
      </c>
      <c r="I971" s="526"/>
      <c r="J971" t="s">
        <v>17</v>
      </c>
      <c r="K971" s="2">
        <v>64.400000000000006</v>
      </c>
    </row>
    <row r="972" spans="1:11">
      <c r="B972" s="526"/>
      <c r="C972" s="526"/>
      <c r="D972" t="s">
        <v>18</v>
      </c>
      <c r="E972" s="2">
        <v>60</v>
      </c>
      <c r="G972" s="2">
        <f t="shared" si="16"/>
        <v>317.5</v>
      </c>
      <c r="I972" s="526"/>
      <c r="J972"/>
      <c r="K972" s="2">
        <f>SUM(K970:K971)</f>
        <v>257.5</v>
      </c>
    </row>
    <row r="973" spans="1:11">
      <c r="B973" s="526"/>
      <c r="C973" s="526"/>
      <c r="D973" t="s">
        <v>19</v>
      </c>
      <c r="E973" s="2">
        <v>5</v>
      </c>
      <c r="G973" s="2">
        <f t="shared" si="16"/>
        <v>322.5</v>
      </c>
      <c r="K973" s="8">
        <f>K972-210</f>
        <v>47.5</v>
      </c>
    </row>
    <row r="974" spans="1:11">
      <c r="A974" s="7">
        <v>45808</v>
      </c>
      <c r="B974" s="526" t="s">
        <v>128</v>
      </c>
      <c r="C974" s="526" t="s">
        <v>25</v>
      </c>
      <c r="D974" t="s">
        <v>18</v>
      </c>
      <c r="F974" s="2">
        <v>60</v>
      </c>
      <c r="G974" s="2">
        <f t="shared" si="16"/>
        <v>262.5</v>
      </c>
      <c r="K974" s="37">
        <f>50-K973</f>
        <v>2.5</v>
      </c>
    </row>
    <row r="975" spans="1:11">
      <c r="A975" s="7">
        <v>45808</v>
      </c>
      <c r="B975" s="526" t="s">
        <v>128</v>
      </c>
      <c r="C975" s="526" t="s">
        <v>25</v>
      </c>
      <c r="D975" t="s">
        <v>19</v>
      </c>
      <c r="F975" s="2">
        <v>5</v>
      </c>
      <c r="G975" s="2">
        <f t="shared" si="16"/>
        <v>257.5</v>
      </c>
    </row>
    <row r="976" spans="1:11">
      <c r="A976" s="7">
        <v>45846</v>
      </c>
      <c r="B976" s="526">
        <v>31297</v>
      </c>
      <c r="C976" s="526" t="s">
        <v>25</v>
      </c>
      <c r="D976" t="s">
        <v>16</v>
      </c>
      <c r="F976" s="2">
        <v>193.1</v>
      </c>
      <c r="G976" s="2">
        <f t="shared" si="16"/>
        <v>64.400000000000006</v>
      </c>
    </row>
    <row r="977" spans="1:11">
      <c r="A977" s="7">
        <v>45846</v>
      </c>
      <c r="B977" s="526">
        <v>31297</v>
      </c>
      <c r="C977" s="526" t="s">
        <v>25</v>
      </c>
      <c r="D977" t="s">
        <v>17</v>
      </c>
      <c r="F977" s="2">
        <v>64.400000000000006</v>
      </c>
      <c r="G977" s="2">
        <f t="shared" si="16"/>
        <v>0</v>
      </c>
    </row>
    <row r="978" spans="1:11">
      <c r="A978" s="44">
        <v>45838</v>
      </c>
      <c r="B978" s="525" t="s">
        <v>14</v>
      </c>
      <c r="C978" s="525" t="s">
        <v>26</v>
      </c>
      <c r="D978" t="s">
        <v>16</v>
      </c>
      <c r="E978" s="26">
        <v>183.9</v>
      </c>
      <c r="F978" s="160"/>
      <c r="G978" s="2">
        <f t="shared" si="16"/>
        <v>183.9</v>
      </c>
    </row>
    <row r="979" spans="1:11">
      <c r="A979"/>
      <c r="B979" s="526"/>
      <c r="C979" s="526"/>
      <c r="D979" t="s">
        <v>17</v>
      </c>
      <c r="E979" s="26">
        <v>54.5</v>
      </c>
      <c r="F979" s="160"/>
      <c r="G979" s="2">
        <f t="shared" si="16"/>
        <v>238.4</v>
      </c>
    </row>
    <row r="980" spans="1:11">
      <c r="A980"/>
      <c r="B980" s="526"/>
      <c r="C980" s="526"/>
      <c r="D980" t="s">
        <v>18</v>
      </c>
      <c r="E980" s="26">
        <v>60</v>
      </c>
      <c r="F980" s="160"/>
      <c r="G980" s="2">
        <f t="shared" si="16"/>
        <v>298.39999999999998</v>
      </c>
      <c r="I980" s="525" t="s">
        <v>26</v>
      </c>
      <c r="J980" t="s">
        <v>16</v>
      </c>
      <c r="K980" s="26">
        <v>183.9</v>
      </c>
    </row>
    <row r="981" spans="1:11">
      <c r="A981"/>
      <c r="B981" s="526"/>
      <c r="C981" s="526"/>
      <c r="D981" t="s">
        <v>19</v>
      </c>
      <c r="E981" s="26">
        <v>5</v>
      </c>
      <c r="F981" s="160"/>
      <c r="G981" s="2">
        <f t="shared" si="16"/>
        <v>303.39999999999998</v>
      </c>
      <c r="I981" s="526"/>
      <c r="J981" t="s">
        <v>17</v>
      </c>
      <c r="K981" s="26">
        <v>54.5</v>
      </c>
    </row>
    <row r="982" spans="1:11">
      <c r="A982" s="7">
        <v>45838</v>
      </c>
      <c r="B982" s="526" t="s">
        <v>129</v>
      </c>
      <c r="C982" s="526" t="s">
        <v>26</v>
      </c>
      <c r="D982" t="s">
        <v>18</v>
      </c>
      <c r="E982" s="26"/>
      <c r="F982" s="160">
        <v>60</v>
      </c>
      <c r="G982" s="2">
        <f t="shared" si="16"/>
        <v>243.39999999999998</v>
      </c>
      <c r="K982" s="26">
        <f>SUM(K980:K981)</f>
        <v>238.4</v>
      </c>
    </row>
    <row r="983" spans="1:11">
      <c r="A983" s="7">
        <v>45838</v>
      </c>
      <c r="B983" s="526" t="s">
        <v>129</v>
      </c>
      <c r="C983" s="526" t="s">
        <v>26</v>
      </c>
      <c r="D983" t="s">
        <v>19</v>
      </c>
      <c r="E983" s="26"/>
      <c r="F983" s="160">
        <v>5</v>
      </c>
      <c r="G983" s="2">
        <f t="shared" si="16"/>
        <v>238.39999999999998</v>
      </c>
    </row>
    <row r="984" spans="1:11">
      <c r="A984" s="7">
        <v>45853</v>
      </c>
      <c r="B984" s="526">
        <v>31388</v>
      </c>
      <c r="C984" s="526" t="s">
        <v>26</v>
      </c>
      <c r="D984" t="s">
        <v>16</v>
      </c>
      <c r="F984" s="2">
        <v>183.9</v>
      </c>
      <c r="G984" s="2">
        <f t="shared" si="16"/>
        <v>54.499999999999972</v>
      </c>
    </row>
    <row r="985" spans="1:11">
      <c r="A985" s="7">
        <v>45853</v>
      </c>
      <c r="B985" s="526">
        <v>31388</v>
      </c>
      <c r="C985" s="526" t="s">
        <v>26</v>
      </c>
      <c r="D985" t="s">
        <v>17</v>
      </c>
      <c r="F985" s="2">
        <v>54.5</v>
      </c>
      <c r="G985" s="2">
        <f t="shared" si="16"/>
        <v>0</v>
      </c>
    </row>
    <row r="986" spans="1:11">
      <c r="A986" s="88">
        <v>45869</v>
      </c>
      <c r="B986" s="525" t="s">
        <v>14</v>
      </c>
      <c r="C986" s="525" t="s">
        <v>27</v>
      </c>
      <c r="D986" t="s">
        <v>16</v>
      </c>
      <c r="E986" s="240">
        <v>148</v>
      </c>
      <c r="F986" s="240"/>
      <c r="G986" s="2">
        <f t="shared" si="16"/>
        <v>148</v>
      </c>
    </row>
    <row r="987" spans="1:11">
      <c r="A987" s="86"/>
      <c r="B987" s="526"/>
      <c r="C987" s="526"/>
      <c r="D987" t="s">
        <v>17</v>
      </c>
      <c r="E987" s="240">
        <v>58.4</v>
      </c>
      <c r="F987" s="240"/>
      <c r="G987" s="2">
        <f t="shared" si="16"/>
        <v>206.4</v>
      </c>
      <c r="I987" s="525" t="s">
        <v>27</v>
      </c>
      <c r="J987" t="s">
        <v>16</v>
      </c>
      <c r="K987" s="240">
        <v>148</v>
      </c>
    </row>
    <row r="988" spans="1:11">
      <c r="A988" s="86"/>
      <c r="B988" s="526"/>
      <c r="C988" s="526"/>
      <c r="D988" t="s">
        <v>18</v>
      </c>
      <c r="E988" s="240">
        <v>60</v>
      </c>
      <c r="F988" s="240"/>
      <c r="G988" s="2">
        <f t="shared" si="16"/>
        <v>266.39999999999998</v>
      </c>
      <c r="I988" s="526"/>
      <c r="J988" t="s">
        <v>17</v>
      </c>
      <c r="K988" s="240">
        <v>58.4</v>
      </c>
    </row>
    <row r="989" spans="1:11">
      <c r="A989" s="86"/>
      <c r="B989" s="526"/>
      <c r="C989" s="526"/>
      <c r="D989" t="s">
        <v>19</v>
      </c>
      <c r="E989" s="240">
        <v>5</v>
      </c>
      <c r="F989" s="240"/>
      <c r="G989" s="2">
        <f t="shared" si="16"/>
        <v>271.39999999999998</v>
      </c>
      <c r="K989" s="37">
        <f>SUM(K987:K988)</f>
        <v>206.4</v>
      </c>
    </row>
    <row r="990" spans="1:11">
      <c r="A990" s="86">
        <v>45869</v>
      </c>
      <c r="B990" s="526" t="s">
        <v>115</v>
      </c>
      <c r="C990" s="526" t="s">
        <v>27</v>
      </c>
      <c r="D990" t="s">
        <v>18</v>
      </c>
      <c r="E990" s="240"/>
      <c r="F990" s="240">
        <v>60</v>
      </c>
      <c r="G990" s="2">
        <f t="shared" si="16"/>
        <v>211.39999999999998</v>
      </c>
    </row>
    <row r="991" spans="1:11">
      <c r="A991" s="86">
        <v>45869</v>
      </c>
      <c r="B991" s="526" t="s">
        <v>115</v>
      </c>
      <c r="C991" s="526" t="s">
        <v>27</v>
      </c>
      <c r="D991" t="s">
        <v>19</v>
      </c>
      <c r="E991" s="240"/>
      <c r="F991" s="240">
        <v>5</v>
      </c>
      <c r="G991" s="2">
        <f t="shared" ref="G991:G1029" si="17">+G990+E991-F991</f>
        <v>206.39999999999998</v>
      </c>
    </row>
    <row r="992" spans="1:11">
      <c r="A992" s="86">
        <v>45905</v>
      </c>
      <c r="B992" s="526">
        <v>31621</v>
      </c>
      <c r="C992" s="526" t="s">
        <v>27</v>
      </c>
      <c r="D992" t="s">
        <v>16</v>
      </c>
      <c r="E992" s="240"/>
      <c r="F992" s="240">
        <v>148</v>
      </c>
      <c r="G992" s="2">
        <f t="shared" si="17"/>
        <v>58.399999999999977</v>
      </c>
    </row>
    <row r="993" spans="1:11">
      <c r="A993" s="86">
        <v>45905</v>
      </c>
      <c r="B993" s="526">
        <v>31621</v>
      </c>
      <c r="C993" s="526" t="s">
        <v>27</v>
      </c>
      <c r="D993" t="s">
        <v>17</v>
      </c>
      <c r="E993" s="240"/>
      <c r="F993" s="240">
        <v>58.4</v>
      </c>
      <c r="G993" s="2">
        <f t="shared" si="17"/>
        <v>0</v>
      </c>
    </row>
    <row r="994" spans="1:11">
      <c r="A994" s="44">
        <v>45900</v>
      </c>
      <c r="B994" s="525" t="s">
        <v>14</v>
      </c>
      <c r="C994" s="525" t="s">
        <v>28</v>
      </c>
      <c r="D994" t="s">
        <v>16</v>
      </c>
      <c r="E994" s="240">
        <v>141.5</v>
      </c>
      <c r="G994" s="2">
        <f t="shared" si="17"/>
        <v>141.5</v>
      </c>
    </row>
    <row r="995" spans="1:11">
      <c r="B995" s="526"/>
      <c r="C995" s="526"/>
      <c r="D995" t="s">
        <v>17</v>
      </c>
      <c r="E995" s="240">
        <v>99.1</v>
      </c>
      <c r="G995" s="2">
        <f t="shared" si="17"/>
        <v>240.6</v>
      </c>
    </row>
    <row r="996" spans="1:11">
      <c r="B996" s="526"/>
      <c r="C996" s="526"/>
      <c r="D996" t="s">
        <v>18</v>
      </c>
      <c r="E996" s="240">
        <v>60</v>
      </c>
      <c r="G996" s="2">
        <f t="shared" si="17"/>
        <v>300.60000000000002</v>
      </c>
      <c r="I996" s="525" t="s">
        <v>28</v>
      </c>
      <c r="J996" t="s">
        <v>16</v>
      </c>
      <c r="K996" s="240">
        <v>141.5</v>
      </c>
    </row>
    <row r="997" spans="1:11">
      <c r="B997" s="526"/>
      <c r="C997" s="526"/>
      <c r="D997" t="s">
        <v>19</v>
      </c>
      <c r="E997" s="240">
        <v>5</v>
      </c>
      <c r="G997" s="2">
        <f t="shared" si="17"/>
        <v>305.60000000000002</v>
      </c>
      <c r="I997" s="526"/>
      <c r="J997" t="s">
        <v>17</v>
      </c>
      <c r="K997" s="240">
        <v>99.1</v>
      </c>
    </row>
    <row r="998" spans="1:11">
      <c r="A998" s="7">
        <v>45900</v>
      </c>
      <c r="B998" s="526" t="s">
        <v>143</v>
      </c>
      <c r="C998" s="526" t="s">
        <v>28</v>
      </c>
      <c r="D998" t="s">
        <v>18</v>
      </c>
      <c r="E998" s="240"/>
      <c r="F998" s="240">
        <v>60</v>
      </c>
      <c r="G998" s="2">
        <f t="shared" si="17"/>
        <v>245.60000000000002</v>
      </c>
      <c r="K998" s="37">
        <f>SUM(K996:K997)</f>
        <v>240.6</v>
      </c>
    </row>
    <row r="999" spans="1:11">
      <c r="A999" s="7">
        <v>45900</v>
      </c>
      <c r="B999" s="526" t="s">
        <v>143</v>
      </c>
      <c r="C999" s="526" t="s">
        <v>28</v>
      </c>
      <c r="D999" t="s">
        <v>19</v>
      </c>
      <c r="E999" s="240"/>
      <c r="F999" s="240">
        <v>5</v>
      </c>
      <c r="G999" s="2">
        <f t="shared" si="17"/>
        <v>240.60000000000002</v>
      </c>
    </row>
    <row r="1000" spans="1:11">
      <c r="A1000" s="7">
        <v>45946</v>
      </c>
      <c r="B1000" s="526">
        <v>31761</v>
      </c>
      <c r="C1000" s="526" t="s">
        <v>28</v>
      </c>
      <c r="D1000" t="s">
        <v>16</v>
      </c>
      <c r="E1000" s="240"/>
      <c r="F1000" s="240">
        <v>141.5</v>
      </c>
      <c r="G1000" s="2">
        <f t="shared" si="17"/>
        <v>99.100000000000023</v>
      </c>
    </row>
    <row r="1001" spans="1:11">
      <c r="A1001" s="7">
        <v>45946</v>
      </c>
      <c r="B1001" s="526">
        <v>31761</v>
      </c>
      <c r="C1001" s="526" t="s">
        <v>28</v>
      </c>
      <c r="D1001" t="s">
        <v>17</v>
      </c>
      <c r="E1001" s="240"/>
      <c r="F1001" s="240">
        <v>99.1</v>
      </c>
      <c r="G1001" s="2">
        <f t="shared" si="17"/>
        <v>0</v>
      </c>
    </row>
    <row r="1002" spans="1:11">
      <c r="A1002" s="88">
        <v>45930</v>
      </c>
      <c r="B1002" s="525" t="s">
        <v>14</v>
      </c>
      <c r="C1002" s="525" t="s">
        <v>85</v>
      </c>
      <c r="D1002" t="s">
        <v>16</v>
      </c>
      <c r="E1002" s="240">
        <v>139.30000000000001</v>
      </c>
      <c r="G1002" s="2">
        <f t="shared" si="17"/>
        <v>139.30000000000001</v>
      </c>
    </row>
    <row r="1003" spans="1:11">
      <c r="B1003" s="526"/>
      <c r="C1003" s="526"/>
      <c r="D1003" t="s">
        <v>17</v>
      </c>
      <c r="E1003" s="26">
        <v>50.6</v>
      </c>
      <c r="G1003" s="2">
        <f t="shared" si="17"/>
        <v>189.9</v>
      </c>
    </row>
    <row r="1004" spans="1:11">
      <c r="B1004" s="526"/>
      <c r="C1004" s="526"/>
      <c r="D1004" t="s">
        <v>18</v>
      </c>
      <c r="E1004" s="26">
        <v>60</v>
      </c>
      <c r="G1004" s="2">
        <f t="shared" si="17"/>
        <v>249.9</v>
      </c>
    </row>
    <row r="1005" spans="1:11">
      <c r="B1005" s="526"/>
      <c r="C1005" s="526"/>
      <c r="D1005" t="s">
        <v>19</v>
      </c>
      <c r="E1005" s="26">
        <v>5</v>
      </c>
      <c r="G1005" s="2">
        <f t="shared" si="17"/>
        <v>254.9</v>
      </c>
    </row>
    <row r="1006" spans="1:11">
      <c r="B1006" s="526"/>
      <c r="C1006" s="526"/>
      <c r="D1006" t="s">
        <v>86</v>
      </c>
      <c r="E1006" s="240">
        <v>10</v>
      </c>
      <c r="F1006" s="26"/>
      <c r="G1006" s="2">
        <f t="shared" si="17"/>
        <v>264.89999999999998</v>
      </c>
      <c r="H1006" s="525" t="s">
        <v>85</v>
      </c>
      <c r="I1006" t="s">
        <v>16</v>
      </c>
      <c r="J1006" s="240">
        <v>139.30000000000001</v>
      </c>
    </row>
    <row r="1007" spans="1:11">
      <c r="A1007" s="7">
        <v>45905</v>
      </c>
      <c r="B1007" s="526"/>
      <c r="C1007" s="526" t="s">
        <v>53</v>
      </c>
      <c r="D1007" t="s">
        <v>86</v>
      </c>
      <c r="E1007" s="240"/>
      <c r="F1007" s="26">
        <v>10</v>
      </c>
      <c r="G1007" s="2">
        <f t="shared" si="17"/>
        <v>254.89999999999998</v>
      </c>
      <c r="H1007" s="526"/>
      <c r="I1007" t="s">
        <v>17</v>
      </c>
      <c r="J1007" s="26">
        <v>50.6</v>
      </c>
    </row>
    <row r="1008" spans="1:11">
      <c r="A1008" s="7">
        <v>45930</v>
      </c>
      <c r="B1008" s="526" t="s">
        <v>145</v>
      </c>
      <c r="C1008" s="526" t="s">
        <v>53</v>
      </c>
      <c r="D1008" t="s">
        <v>18</v>
      </c>
      <c r="E1008" s="240"/>
      <c r="F1008" s="26">
        <v>60</v>
      </c>
      <c r="G1008" s="2">
        <f t="shared" si="17"/>
        <v>194.89999999999998</v>
      </c>
      <c r="H1008" s="525" t="s">
        <v>30</v>
      </c>
      <c r="I1008" t="s">
        <v>16</v>
      </c>
      <c r="J1008" s="2">
        <v>131.30000000000001</v>
      </c>
    </row>
    <row r="1009" spans="1:12">
      <c r="A1009" s="7">
        <v>45930</v>
      </c>
      <c r="B1009" s="526" t="s">
        <v>145</v>
      </c>
      <c r="C1009" s="526" t="s">
        <v>53</v>
      </c>
      <c r="D1009" t="s">
        <v>19</v>
      </c>
      <c r="E1009" s="240"/>
      <c r="F1009" s="26">
        <v>5</v>
      </c>
      <c r="G1009" s="2">
        <f t="shared" si="17"/>
        <v>189.89999999999998</v>
      </c>
      <c r="H1009" s="526"/>
      <c r="I1009" t="s">
        <v>17</v>
      </c>
      <c r="J1009" s="2">
        <v>82.8</v>
      </c>
    </row>
    <row r="1010" spans="1:12">
      <c r="A1010" s="7">
        <v>45980</v>
      </c>
      <c r="B1010" s="526">
        <v>31970</v>
      </c>
      <c r="C1010" s="526" t="s">
        <v>53</v>
      </c>
      <c r="D1010" t="s">
        <v>16</v>
      </c>
      <c r="E1010" s="240"/>
      <c r="F1010" s="240">
        <v>139.30000000000001</v>
      </c>
      <c r="G1010" s="2">
        <f t="shared" si="17"/>
        <v>50.599999999999966</v>
      </c>
      <c r="H1010" s="526"/>
      <c r="I1010"/>
      <c r="J1010" s="2"/>
    </row>
    <row r="1011" spans="1:12">
      <c r="A1011" s="7">
        <v>45980</v>
      </c>
      <c r="B1011" s="526">
        <v>31970</v>
      </c>
      <c r="C1011" s="526" t="s">
        <v>53</v>
      </c>
      <c r="D1011" t="s">
        <v>17</v>
      </c>
      <c r="E1011" s="240"/>
      <c r="F1011" s="26">
        <v>50.6</v>
      </c>
      <c r="G1011" s="2">
        <f t="shared" si="17"/>
        <v>0</v>
      </c>
      <c r="H1011" s="526"/>
      <c r="I1011"/>
      <c r="J1011" s="2"/>
    </row>
    <row r="1012" spans="1:12">
      <c r="A1012" s="88">
        <v>45961</v>
      </c>
      <c r="B1012" s="525" t="s">
        <v>14</v>
      </c>
      <c r="C1012" s="525" t="s">
        <v>30</v>
      </c>
      <c r="D1012" t="s">
        <v>16</v>
      </c>
      <c r="E1012" s="2">
        <v>131.30000000000001</v>
      </c>
      <c r="G1012" s="2">
        <f t="shared" si="17"/>
        <v>131.30000000000001</v>
      </c>
      <c r="J1012" s="26">
        <f>SUM(J1006:J1009)</f>
        <v>404.00000000000006</v>
      </c>
    </row>
    <row r="1013" spans="1:12">
      <c r="A1013" s="86"/>
      <c r="B1013" s="526"/>
      <c r="C1013" s="526"/>
      <c r="D1013" t="s">
        <v>17</v>
      </c>
      <c r="E1013" s="2">
        <v>82.8</v>
      </c>
      <c r="G1013" s="2">
        <f t="shared" si="17"/>
        <v>214.10000000000002</v>
      </c>
    </row>
    <row r="1014" spans="1:12">
      <c r="A1014" s="86"/>
      <c r="B1014" s="526"/>
      <c r="C1014" s="526"/>
      <c r="D1014" t="s">
        <v>18</v>
      </c>
      <c r="E1014" s="26">
        <v>60</v>
      </c>
      <c r="G1014" s="2">
        <f t="shared" si="17"/>
        <v>274.10000000000002</v>
      </c>
    </row>
    <row r="1015" spans="1:12">
      <c r="A1015" s="86"/>
      <c r="B1015" s="526"/>
      <c r="C1015" s="526"/>
      <c r="D1015" t="s">
        <v>19</v>
      </c>
      <c r="E1015" s="26">
        <v>5</v>
      </c>
      <c r="G1015" s="2">
        <f t="shared" si="17"/>
        <v>279.10000000000002</v>
      </c>
    </row>
    <row r="1016" spans="1:12">
      <c r="A1016" s="7">
        <v>45961</v>
      </c>
      <c r="B1016" s="526" t="s">
        <v>118</v>
      </c>
      <c r="C1016" s="526" t="s">
        <v>30</v>
      </c>
      <c r="D1016" t="s">
        <v>18</v>
      </c>
      <c r="E1016" s="26"/>
      <c r="F1016" s="26">
        <v>60</v>
      </c>
      <c r="G1016" s="2">
        <f t="shared" si="17"/>
        <v>219.10000000000002</v>
      </c>
    </row>
    <row r="1017" spans="1:12">
      <c r="A1017" s="7">
        <v>45961</v>
      </c>
      <c r="B1017" s="526" t="s">
        <v>118</v>
      </c>
      <c r="C1017" s="526" t="s">
        <v>30</v>
      </c>
      <c r="D1017" t="s">
        <v>19</v>
      </c>
      <c r="E1017" s="26"/>
      <c r="F1017" s="26">
        <v>5</v>
      </c>
      <c r="G1017" s="2">
        <f t="shared" si="17"/>
        <v>214.10000000000002</v>
      </c>
    </row>
    <row r="1018" spans="1:12">
      <c r="A1018" s="7">
        <v>45980</v>
      </c>
      <c r="B1018" s="526">
        <v>31971</v>
      </c>
      <c r="C1018" s="526" t="s">
        <v>30</v>
      </c>
      <c r="D1018" t="s">
        <v>16</v>
      </c>
      <c r="F1018" s="2">
        <v>131.30000000000001</v>
      </c>
      <c r="G1018" s="2">
        <f t="shared" si="17"/>
        <v>82.800000000000011</v>
      </c>
    </row>
    <row r="1019" spans="1:12">
      <c r="A1019" s="7">
        <v>45980</v>
      </c>
      <c r="B1019" s="526">
        <v>31971</v>
      </c>
      <c r="C1019" s="526" t="s">
        <v>30</v>
      </c>
      <c r="D1019" t="s">
        <v>17</v>
      </c>
      <c r="F1019" s="2">
        <v>82.8</v>
      </c>
      <c r="G1019" s="2">
        <f t="shared" si="17"/>
        <v>0</v>
      </c>
    </row>
    <row r="1020" spans="1:12">
      <c r="A1020" s="88">
        <v>45991</v>
      </c>
      <c r="B1020" s="525" t="s">
        <v>14</v>
      </c>
      <c r="C1020" s="525" t="s">
        <v>33</v>
      </c>
      <c r="D1020" t="s">
        <v>16</v>
      </c>
      <c r="E1020" s="26">
        <v>179.8</v>
      </c>
      <c r="G1020" s="2">
        <f t="shared" si="17"/>
        <v>179.8</v>
      </c>
    </row>
    <row r="1021" spans="1:12">
      <c r="A1021" s="86"/>
      <c r="B1021" s="526"/>
      <c r="C1021" s="526"/>
      <c r="D1021" t="s">
        <v>17</v>
      </c>
      <c r="E1021" s="26">
        <v>56.1</v>
      </c>
      <c r="G1021" s="2">
        <f t="shared" si="17"/>
        <v>235.9</v>
      </c>
    </row>
    <row r="1022" spans="1:12">
      <c r="A1022" s="86"/>
      <c r="B1022" s="526"/>
      <c r="C1022" s="526"/>
      <c r="D1022" t="s">
        <v>18</v>
      </c>
      <c r="E1022" s="240">
        <v>60</v>
      </c>
      <c r="G1022" s="2">
        <f t="shared" si="17"/>
        <v>295.89999999999998</v>
      </c>
    </row>
    <row r="1023" spans="1:12">
      <c r="A1023" s="86"/>
      <c r="B1023" s="526"/>
      <c r="C1023" s="526"/>
      <c r="D1023" t="s">
        <v>19</v>
      </c>
      <c r="E1023" s="240">
        <v>5</v>
      </c>
      <c r="G1023" s="2">
        <f t="shared" si="17"/>
        <v>300.89999999999998</v>
      </c>
    </row>
    <row r="1024" spans="1:12">
      <c r="A1024" s="7">
        <v>45991</v>
      </c>
      <c r="B1024" s="526" t="s">
        <v>132</v>
      </c>
      <c r="C1024" s="526" t="s">
        <v>33</v>
      </c>
      <c r="D1024" t="s">
        <v>18</v>
      </c>
      <c r="E1024" s="8"/>
      <c r="F1024" s="26">
        <v>60</v>
      </c>
      <c r="G1024" s="2">
        <f t="shared" si="17"/>
        <v>240.89999999999998</v>
      </c>
      <c r="I1024" s="525">
        <v>2025</v>
      </c>
      <c r="J1024" s="525" t="s">
        <v>33</v>
      </c>
      <c r="K1024" t="s">
        <v>16</v>
      </c>
      <c r="L1024" s="26">
        <v>179.8</v>
      </c>
    </row>
    <row r="1025" spans="1:12">
      <c r="A1025" s="7">
        <v>45991</v>
      </c>
      <c r="B1025" s="526" t="s">
        <v>132</v>
      </c>
      <c r="C1025" s="526" t="s">
        <v>33</v>
      </c>
      <c r="D1025" t="s">
        <v>19</v>
      </c>
      <c r="E1025" s="8"/>
      <c r="F1025" s="26">
        <v>5</v>
      </c>
      <c r="G1025" s="2">
        <f t="shared" si="17"/>
        <v>235.89999999999998</v>
      </c>
      <c r="J1025" s="526"/>
      <c r="K1025" t="s">
        <v>17</v>
      </c>
      <c r="L1025" s="26">
        <v>56.1</v>
      </c>
    </row>
    <row r="1026" spans="1:12">
      <c r="A1026" s="7">
        <v>46035</v>
      </c>
      <c r="B1026" s="526">
        <v>32318</v>
      </c>
      <c r="C1026" s="526" t="s">
        <v>33</v>
      </c>
      <c r="D1026" t="s">
        <v>16</v>
      </c>
      <c r="E1026" s="8"/>
      <c r="F1026" s="26">
        <v>179.8</v>
      </c>
      <c r="G1026" s="2">
        <f>+G1025+E1026-F1026</f>
        <v>56.099999999999966</v>
      </c>
      <c r="J1026" s="526"/>
      <c r="L1026" s="26"/>
    </row>
    <row r="1027" spans="1:12">
      <c r="A1027" s="7">
        <v>46035</v>
      </c>
      <c r="B1027" s="526">
        <v>32318</v>
      </c>
      <c r="C1027" s="526" t="s">
        <v>33</v>
      </c>
      <c r="D1027" t="s">
        <v>17</v>
      </c>
      <c r="E1027" s="8"/>
      <c r="F1027" s="26">
        <v>56.1</v>
      </c>
      <c r="G1027" s="2">
        <f>+G1026+E1027-F1027</f>
        <v>0</v>
      </c>
      <c r="J1027" s="526"/>
      <c r="L1027" s="26"/>
    </row>
    <row r="1028" spans="1:12">
      <c r="A1028" s="44">
        <v>46022</v>
      </c>
      <c r="B1028" s="525" t="s">
        <v>14</v>
      </c>
      <c r="C1028" s="525" t="s">
        <v>34</v>
      </c>
      <c r="D1028" t="s">
        <v>16</v>
      </c>
      <c r="E1028" s="99">
        <v>176.4</v>
      </c>
      <c r="F1028" s="99"/>
      <c r="G1028" s="2">
        <f>+G1027+E1028-F1028</f>
        <v>176.4</v>
      </c>
      <c r="L1028" s="168">
        <f>SUM(L1024:L1025)</f>
        <v>235.9</v>
      </c>
    </row>
    <row r="1029" spans="1:12">
      <c r="A1029" s="62"/>
      <c r="B1029" s="60"/>
      <c r="C1029" s="60"/>
      <c r="D1029" t="s">
        <v>17</v>
      </c>
      <c r="E1029" s="99">
        <v>69.2</v>
      </c>
      <c r="F1029" s="99"/>
      <c r="G1029" s="2">
        <f>+G1028+E1029-F1029</f>
        <v>245.60000000000002</v>
      </c>
    </row>
    <row r="1030" spans="1:12">
      <c r="A1030" s="62"/>
      <c r="B1030" s="60"/>
      <c r="C1030" s="60"/>
      <c r="D1030" t="s">
        <v>18</v>
      </c>
      <c r="E1030" s="99">
        <v>60</v>
      </c>
      <c r="F1030" s="99"/>
      <c r="G1030" s="2">
        <f>+G1029+E1030-F1030</f>
        <v>305.60000000000002</v>
      </c>
    </row>
    <row r="1031" spans="1:12">
      <c r="A1031" s="62"/>
      <c r="B1031" s="60"/>
      <c r="C1031" s="60"/>
      <c r="D1031" t="s">
        <v>19</v>
      </c>
      <c r="E1031" s="99">
        <v>5</v>
      </c>
      <c r="F1031" s="99"/>
      <c r="G1031" s="2">
        <f>+G1030+E1031-F1031</f>
        <v>310.60000000000002</v>
      </c>
      <c r="I1031" s="565" t="s">
        <v>652</v>
      </c>
      <c r="J1031" s="565"/>
      <c r="K1031" s="565"/>
    </row>
    <row r="1032" spans="1:12">
      <c r="A1032" s="86">
        <v>46022</v>
      </c>
      <c r="B1032" s="526" t="s">
        <v>121</v>
      </c>
      <c r="C1032" s="65" t="s">
        <v>34</v>
      </c>
      <c r="D1032" t="s">
        <v>18</v>
      </c>
      <c r="E1032" s="8"/>
      <c r="F1032" s="26">
        <v>60</v>
      </c>
      <c r="G1032" s="2">
        <f t="shared" ref="G1032:G1094" si="18">+G1031+E1032-F1032</f>
        <v>250.60000000000002</v>
      </c>
      <c r="I1032" s="525" t="s">
        <v>34</v>
      </c>
      <c r="J1032" t="s">
        <v>16</v>
      </c>
      <c r="K1032" s="99">
        <v>176.4</v>
      </c>
    </row>
    <row r="1033" spans="1:12">
      <c r="A1033" s="86">
        <v>46022</v>
      </c>
      <c r="B1033" s="526" t="s">
        <v>121</v>
      </c>
      <c r="C1033" s="65" t="s">
        <v>34</v>
      </c>
      <c r="D1033" t="s">
        <v>19</v>
      </c>
      <c r="E1033" s="8"/>
      <c r="F1033" s="26">
        <v>5</v>
      </c>
      <c r="G1033" s="2">
        <f t="shared" si="18"/>
        <v>245.60000000000002</v>
      </c>
      <c r="I1033" s="60"/>
      <c r="J1033" t="s">
        <v>17</v>
      </c>
      <c r="K1033" s="99">
        <v>69.2</v>
      </c>
    </row>
    <row r="1034" spans="1:12">
      <c r="A1034" s="7">
        <v>46051</v>
      </c>
      <c r="B1034" s="526">
        <v>32438</v>
      </c>
      <c r="C1034" s="526" t="s">
        <v>34</v>
      </c>
      <c r="D1034" t="s">
        <v>16</v>
      </c>
      <c r="F1034" s="2">
        <v>176.4</v>
      </c>
      <c r="G1034" s="2">
        <f t="shared" si="18"/>
        <v>69.200000000000017</v>
      </c>
      <c r="K1034" s="113">
        <f>SUM(K1032:K1033)</f>
        <v>245.60000000000002</v>
      </c>
    </row>
    <row r="1035" spans="1:12">
      <c r="A1035" s="7">
        <v>46051</v>
      </c>
      <c r="B1035" s="526">
        <v>32438</v>
      </c>
      <c r="C1035" s="526" t="s">
        <v>34</v>
      </c>
      <c r="D1035" t="s">
        <v>17</v>
      </c>
      <c r="F1035" s="2">
        <v>69.2</v>
      </c>
      <c r="G1035" s="2">
        <f t="shared" si="18"/>
        <v>0</v>
      </c>
    </row>
    <row r="1036" spans="1:12">
      <c r="A1036" s="88">
        <v>46053</v>
      </c>
      <c r="B1036" s="525" t="s">
        <v>14</v>
      </c>
      <c r="C1036" s="525" t="s">
        <v>15</v>
      </c>
      <c r="D1036" t="s">
        <v>16</v>
      </c>
      <c r="E1036" s="26">
        <v>185.4</v>
      </c>
      <c r="G1036" s="2">
        <f t="shared" si="18"/>
        <v>185.4</v>
      </c>
    </row>
    <row r="1037" spans="1:12">
      <c r="A1037" s="86"/>
      <c r="B1037" s="526"/>
      <c r="C1037" s="526"/>
      <c r="D1037" t="s">
        <v>17</v>
      </c>
      <c r="E1037" s="26">
        <v>78.3</v>
      </c>
      <c r="G1037" s="2">
        <f t="shared" si="18"/>
        <v>263.7</v>
      </c>
    </row>
    <row r="1038" spans="1:12">
      <c r="A1038" s="86"/>
      <c r="B1038" s="526"/>
      <c r="C1038" s="526"/>
      <c r="D1038" t="s">
        <v>18</v>
      </c>
      <c r="E1038" s="240">
        <v>60</v>
      </c>
      <c r="G1038" s="2">
        <f t="shared" si="18"/>
        <v>323.7</v>
      </c>
    </row>
    <row r="1039" spans="1:12">
      <c r="A1039" s="86"/>
      <c r="B1039" s="526"/>
      <c r="C1039" s="526"/>
      <c r="D1039" t="s">
        <v>19</v>
      </c>
      <c r="E1039" s="240">
        <v>5</v>
      </c>
      <c r="G1039" s="2">
        <f t="shared" si="18"/>
        <v>328.7</v>
      </c>
    </row>
    <row r="1040" spans="1:12">
      <c r="A1040" s="86"/>
      <c r="B1040" s="526"/>
      <c r="C1040" s="526"/>
      <c r="D1040" t="s">
        <v>146</v>
      </c>
      <c r="E1040" s="240">
        <v>10</v>
      </c>
      <c r="G1040" s="2">
        <f t="shared" si="18"/>
        <v>338.7</v>
      </c>
    </row>
    <row r="1041" spans="1:11">
      <c r="A1041" s="86">
        <v>46053</v>
      </c>
      <c r="B1041" s="526" t="s">
        <v>119</v>
      </c>
      <c r="C1041" s="526" t="s">
        <v>15</v>
      </c>
      <c r="D1041" t="s">
        <v>18</v>
      </c>
      <c r="E1041" s="240"/>
      <c r="F1041" s="240">
        <v>60</v>
      </c>
      <c r="G1041" s="2">
        <f t="shared" si="18"/>
        <v>278.7</v>
      </c>
    </row>
    <row r="1042" spans="1:11">
      <c r="A1042" s="86">
        <v>46053</v>
      </c>
      <c r="B1042" s="526" t="s">
        <v>119</v>
      </c>
      <c r="C1042" s="526" t="s">
        <v>15</v>
      </c>
      <c r="D1042" t="s">
        <v>19</v>
      </c>
      <c r="E1042" s="240"/>
      <c r="F1042" s="240">
        <v>5</v>
      </c>
      <c r="G1042" s="2">
        <f t="shared" si="18"/>
        <v>273.7</v>
      </c>
      <c r="I1042" s="525" t="s">
        <v>15</v>
      </c>
      <c r="J1042" t="s">
        <v>16</v>
      </c>
      <c r="K1042" s="26">
        <v>185.4</v>
      </c>
    </row>
    <row r="1043" spans="1:11">
      <c r="A1043" s="86">
        <v>46090</v>
      </c>
      <c r="B1043" s="526">
        <v>32636</v>
      </c>
      <c r="C1043" s="526" t="s">
        <v>15</v>
      </c>
      <c r="D1043" t="s">
        <v>16</v>
      </c>
      <c r="E1043" s="240"/>
      <c r="F1043" s="240">
        <v>185.4</v>
      </c>
      <c r="G1043" s="2">
        <f t="shared" si="18"/>
        <v>88.299999999999983</v>
      </c>
      <c r="I1043" s="525"/>
      <c r="J1043"/>
      <c r="K1043" s="26"/>
    </row>
    <row r="1044" spans="1:11">
      <c r="A1044" s="86">
        <v>46090</v>
      </c>
      <c r="B1044" s="526">
        <v>32636</v>
      </c>
      <c r="C1044" s="526" t="s">
        <v>15</v>
      </c>
      <c r="D1044" t="s">
        <v>17</v>
      </c>
      <c r="E1044" s="240"/>
      <c r="F1044" s="240">
        <v>78.3</v>
      </c>
      <c r="G1044" s="2">
        <f t="shared" si="18"/>
        <v>9.9999999999999858</v>
      </c>
      <c r="I1044" s="525"/>
      <c r="J1044"/>
      <c r="K1044" s="26"/>
    </row>
    <row r="1045" spans="1:11">
      <c r="A1045" s="86">
        <v>46090</v>
      </c>
      <c r="B1045" s="526">
        <v>32636</v>
      </c>
      <c r="C1045" s="526" t="s">
        <v>15</v>
      </c>
      <c r="D1045" t="s">
        <v>146</v>
      </c>
      <c r="E1045" s="240"/>
      <c r="F1045" s="240">
        <v>10</v>
      </c>
      <c r="G1045" s="2">
        <f t="shared" si="18"/>
        <v>-1.4210854715202004E-14</v>
      </c>
      <c r="I1045" s="525" t="s">
        <v>20</v>
      </c>
      <c r="J1045" t="s">
        <v>16</v>
      </c>
      <c r="K1045" s="240">
        <v>183.8</v>
      </c>
    </row>
    <row r="1046" spans="1:11">
      <c r="A1046" s="88">
        <v>46081</v>
      </c>
      <c r="B1046" s="525" t="s">
        <v>14</v>
      </c>
      <c r="C1046" s="525" t="s">
        <v>20</v>
      </c>
      <c r="D1046" t="s">
        <v>16</v>
      </c>
      <c r="E1046" s="240">
        <v>183.8</v>
      </c>
      <c r="G1046" s="2">
        <f t="shared" si="18"/>
        <v>183.8</v>
      </c>
      <c r="I1046" s="526"/>
      <c r="J1046" t="s">
        <v>17</v>
      </c>
      <c r="K1046" s="8">
        <v>72.2</v>
      </c>
    </row>
    <row r="1047" spans="1:11">
      <c r="B1047" s="526"/>
      <c r="C1047" s="526"/>
      <c r="D1047" t="s">
        <v>17</v>
      </c>
      <c r="E1047" s="8">
        <v>72.2</v>
      </c>
      <c r="G1047" s="2">
        <f t="shared" si="18"/>
        <v>256</v>
      </c>
      <c r="J1047"/>
      <c r="K1047" s="240">
        <f>SUM(K1045:K1046)</f>
        <v>256</v>
      </c>
    </row>
    <row r="1048" spans="1:11">
      <c r="B1048" s="526"/>
      <c r="C1048" s="526"/>
      <c r="D1048" t="s">
        <v>18</v>
      </c>
      <c r="E1048" s="8">
        <v>56</v>
      </c>
      <c r="G1048" s="2">
        <f t="shared" si="18"/>
        <v>312</v>
      </c>
      <c r="K1048" s="26"/>
    </row>
    <row r="1049" spans="1:11">
      <c r="B1049" s="526"/>
      <c r="C1049" s="526"/>
      <c r="D1049" t="s">
        <v>19</v>
      </c>
      <c r="E1049" s="8">
        <v>5</v>
      </c>
      <c r="G1049" s="2">
        <f t="shared" si="18"/>
        <v>317</v>
      </c>
    </row>
    <row r="1050" spans="1:11">
      <c r="A1050" s="86">
        <v>46081</v>
      </c>
      <c r="B1050" s="526" t="s">
        <v>135</v>
      </c>
      <c r="C1050" s="536" t="s">
        <v>20</v>
      </c>
      <c r="D1050" t="s">
        <v>18</v>
      </c>
      <c r="F1050" s="8">
        <v>56</v>
      </c>
      <c r="G1050" s="2">
        <f t="shared" si="18"/>
        <v>261</v>
      </c>
    </row>
    <row r="1051" spans="1:11">
      <c r="A1051" s="86">
        <v>46081</v>
      </c>
      <c r="B1051" s="526" t="s">
        <v>135</v>
      </c>
      <c r="C1051" s="536" t="s">
        <v>20</v>
      </c>
      <c r="D1051" t="s">
        <v>19</v>
      </c>
      <c r="F1051" s="8">
        <v>5</v>
      </c>
      <c r="G1051" s="2">
        <f t="shared" si="18"/>
        <v>256</v>
      </c>
    </row>
    <row r="1052" spans="1:11">
      <c r="A1052" s="7">
        <v>46104</v>
      </c>
      <c r="B1052" s="526">
        <v>32756</v>
      </c>
      <c r="C1052" s="526" t="s">
        <v>20</v>
      </c>
      <c r="D1052" t="s">
        <v>16</v>
      </c>
      <c r="F1052" s="2">
        <v>183.8</v>
      </c>
      <c r="G1052" s="2">
        <f t="shared" si="18"/>
        <v>72.199999999999989</v>
      </c>
    </row>
    <row r="1053" spans="1:11">
      <c r="A1053" s="7">
        <v>46104</v>
      </c>
      <c r="B1053" s="526">
        <v>32756</v>
      </c>
      <c r="C1053" s="526" t="s">
        <v>20</v>
      </c>
      <c r="D1053" t="s">
        <v>17</v>
      </c>
      <c r="F1053" s="2">
        <v>72.2</v>
      </c>
      <c r="G1053" s="2">
        <f t="shared" si="18"/>
        <v>0</v>
      </c>
    </row>
    <row r="1054" spans="1:11">
      <c r="A1054" s="88">
        <v>46112</v>
      </c>
      <c r="B1054" s="525" t="s">
        <v>14</v>
      </c>
      <c r="C1054" s="525" t="s">
        <v>23</v>
      </c>
      <c r="D1054" s="339" t="s">
        <v>16</v>
      </c>
      <c r="E1054" s="79">
        <v>175.1</v>
      </c>
      <c r="G1054" s="2">
        <f t="shared" si="18"/>
        <v>175.1</v>
      </c>
    </row>
    <row r="1055" spans="1:11">
      <c r="B1055" s="526"/>
      <c r="C1055" s="526"/>
      <c r="D1055" t="s">
        <v>17</v>
      </c>
      <c r="E1055" s="2">
        <v>89</v>
      </c>
      <c r="G1055" s="2">
        <f t="shared" si="18"/>
        <v>264.10000000000002</v>
      </c>
    </row>
    <row r="1056" spans="1:11">
      <c r="B1056" s="526"/>
      <c r="C1056" s="526"/>
      <c r="D1056" t="s">
        <v>18</v>
      </c>
      <c r="E1056" s="2">
        <v>60</v>
      </c>
      <c r="G1056" s="2">
        <f t="shared" si="18"/>
        <v>324.10000000000002</v>
      </c>
    </row>
    <row r="1057" spans="1:7">
      <c r="B1057" s="526"/>
      <c r="C1057" s="526"/>
      <c r="D1057" t="s">
        <v>19</v>
      </c>
      <c r="E1057" s="2">
        <v>5</v>
      </c>
      <c r="G1057" s="2">
        <f t="shared" si="18"/>
        <v>329.1</v>
      </c>
    </row>
    <row r="1058" spans="1:7">
      <c r="A1058" s="86">
        <v>46112</v>
      </c>
      <c r="B1058" s="526" t="s">
        <v>124</v>
      </c>
      <c r="C1058" s="526" t="s">
        <v>23</v>
      </c>
      <c r="D1058" t="s">
        <v>18</v>
      </c>
      <c r="E1058" s="240"/>
      <c r="F1058" s="240">
        <v>60</v>
      </c>
      <c r="G1058" s="2">
        <f t="shared" si="18"/>
        <v>269.10000000000002</v>
      </c>
    </row>
    <row r="1059" spans="1:7">
      <c r="A1059" s="86">
        <v>46112</v>
      </c>
      <c r="B1059" s="526" t="s">
        <v>124</v>
      </c>
      <c r="C1059" s="526" t="s">
        <v>23</v>
      </c>
      <c r="D1059" t="s">
        <v>19</v>
      </c>
      <c r="E1059" s="240"/>
      <c r="F1059" s="240">
        <v>5</v>
      </c>
      <c r="G1059" s="2">
        <f t="shared" si="18"/>
        <v>264.10000000000002</v>
      </c>
    </row>
    <row r="1060" spans="1:7">
      <c r="B1060" s="526"/>
      <c r="C1060" s="526"/>
      <c r="G1060" s="2">
        <f t="shared" si="18"/>
        <v>264.10000000000002</v>
      </c>
    </row>
    <row r="1061" spans="1:7">
      <c r="B1061" s="526"/>
      <c r="C1061" s="526"/>
      <c r="G1061" s="2">
        <f t="shared" si="18"/>
        <v>264.10000000000002</v>
      </c>
    </row>
    <row r="1062" spans="1:7">
      <c r="B1062" s="526"/>
      <c r="C1062" s="526"/>
      <c r="G1062" s="2">
        <f t="shared" si="18"/>
        <v>264.10000000000002</v>
      </c>
    </row>
    <row r="1063" spans="1:7">
      <c r="B1063" s="526"/>
      <c r="C1063" s="526"/>
      <c r="G1063" s="2">
        <f t="shared" si="18"/>
        <v>264.10000000000002</v>
      </c>
    </row>
    <row r="1064" spans="1:7">
      <c r="B1064" s="526"/>
      <c r="C1064" s="526"/>
      <c r="G1064" s="2">
        <f t="shared" si="18"/>
        <v>264.10000000000002</v>
      </c>
    </row>
    <row r="1065" spans="1:7">
      <c r="B1065" s="526"/>
      <c r="C1065" s="526"/>
      <c r="G1065" s="2">
        <f t="shared" si="18"/>
        <v>264.10000000000002</v>
      </c>
    </row>
    <row r="1066" spans="1:7">
      <c r="B1066" s="526"/>
      <c r="C1066" s="526"/>
      <c r="G1066" s="2">
        <f t="shared" si="18"/>
        <v>264.10000000000002</v>
      </c>
    </row>
    <row r="1067" spans="1:7">
      <c r="B1067" s="526"/>
      <c r="C1067" s="526"/>
      <c r="G1067" s="2">
        <f t="shared" si="18"/>
        <v>264.10000000000002</v>
      </c>
    </row>
    <row r="1068" spans="1:7">
      <c r="B1068" s="526"/>
      <c r="C1068" s="526"/>
      <c r="G1068" s="2">
        <f t="shared" si="18"/>
        <v>264.10000000000002</v>
      </c>
    </row>
    <row r="1069" spans="1:7">
      <c r="B1069" s="526"/>
      <c r="C1069" s="526"/>
      <c r="G1069" s="2">
        <f t="shared" si="18"/>
        <v>264.10000000000002</v>
      </c>
    </row>
    <row r="1070" spans="1:7">
      <c r="B1070" s="526"/>
      <c r="C1070" s="526"/>
      <c r="G1070" s="2">
        <f t="shared" si="18"/>
        <v>264.10000000000002</v>
      </c>
    </row>
    <row r="1071" spans="1:7">
      <c r="B1071" s="526"/>
      <c r="C1071" s="526"/>
      <c r="G1071" s="2">
        <f t="shared" si="18"/>
        <v>264.10000000000002</v>
      </c>
    </row>
    <row r="1072" spans="1:7">
      <c r="B1072" s="526"/>
      <c r="C1072" s="526"/>
      <c r="G1072" s="2">
        <f t="shared" si="18"/>
        <v>264.10000000000002</v>
      </c>
    </row>
    <row r="1073" spans="2:7">
      <c r="B1073" s="526"/>
      <c r="C1073" s="526"/>
      <c r="G1073" s="2">
        <f t="shared" si="18"/>
        <v>264.10000000000002</v>
      </c>
    </row>
    <row r="1074" spans="2:7">
      <c r="B1074" s="526"/>
      <c r="C1074" s="526"/>
      <c r="G1074" s="2">
        <f t="shared" si="18"/>
        <v>264.10000000000002</v>
      </c>
    </row>
    <row r="1075" spans="2:7">
      <c r="B1075" s="526"/>
      <c r="C1075" s="526"/>
      <c r="G1075" s="2">
        <f t="shared" si="18"/>
        <v>264.10000000000002</v>
      </c>
    </row>
    <row r="1076" spans="2:7">
      <c r="B1076" s="526"/>
      <c r="C1076" s="526"/>
      <c r="G1076" s="2">
        <f t="shared" si="18"/>
        <v>264.10000000000002</v>
      </c>
    </row>
    <row r="1077" spans="2:7">
      <c r="B1077" s="526"/>
      <c r="C1077" s="526"/>
      <c r="G1077" s="2">
        <f t="shared" si="18"/>
        <v>264.10000000000002</v>
      </c>
    </row>
    <row r="1078" spans="2:7">
      <c r="B1078" s="526"/>
      <c r="C1078" s="526"/>
      <c r="G1078" s="2">
        <f t="shared" si="18"/>
        <v>264.10000000000002</v>
      </c>
    </row>
    <row r="1079" spans="2:7">
      <c r="B1079" s="526"/>
      <c r="C1079" s="526"/>
      <c r="G1079" s="2">
        <f t="shared" si="18"/>
        <v>264.10000000000002</v>
      </c>
    </row>
    <row r="1080" spans="2:7">
      <c r="B1080" s="526"/>
      <c r="C1080" s="526"/>
      <c r="G1080" s="2">
        <f t="shared" si="18"/>
        <v>264.10000000000002</v>
      </c>
    </row>
    <row r="1081" spans="2:7">
      <c r="B1081" s="526"/>
      <c r="C1081" s="526"/>
      <c r="G1081" s="2">
        <f t="shared" si="18"/>
        <v>264.10000000000002</v>
      </c>
    </row>
    <row r="1082" spans="2:7">
      <c r="B1082" s="526"/>
      <c r="C1082" s="526"/>
      <c r="G1082" s="2">
        <f t="shared" si="18"/>
        <v>264.10000000000002</v>
      </c>
    </row>
    <row r="1083" spans="2:7">
      <c r="B1083" s="526"/>
      <c r="C1083" s="526"/>
      <c r="G1083" s="2">
        <f t="shared" si="18"/>
        <v>264.10000000000002</v>
      </c>
    </row>
    <row r="1084" spans="2:7">
      <c r="B1084" s="526"/>
      <c r="C1084" s="526"/>
      <c r="G1084" s="2">
        <f t="shared" si="18"/>
        <v>264.10000000000002</v>
      </c>
    </row>
    <row r="1085" spans="2:7">
      <c r="B1085" s="526"/>
      <c r="C1085" s="526"/>
      <c r="G1085" s="2">
        <f t="shared" si="18"/>
        <v>264.10000000000002</v>
      </c>
    </row>
    <row r="1086" spans="2:7">
      <c r="B1086" s="526"/>
      <c r="C1086" s="526"/>
      <c r="G1086" s="2">
        <f t="shared" si="18"/>
        <v>264.10000000000002</v>
      </c>
    </row>
    <row r="1087" spans="2:7">
      <c r="B1087" s="526"/>
      <c r="C1087" s="526"/>
      <c r="G1087" s="2">
        <f t="shared" si="18"/>
        <v>264.10000000000002</v>
      </c>
    </row>
    <row r="1088" spans="2:7">
      <c r="B1088" s="526"/>
      <c r="C1088" s="526"/>
      <c r="G1088" s="2">
        <f t="shared" si="18"/>
        <v>264.10000000000002</v>
      </c>
    </row>
    <row r="1089" spans="2:7">
      <c r="B1089" s="526"/>
      <c r="C1089" s="526"/>
      <c r="G1089" s="2">
        <f t="shared" si="18"/>
        <v>264.10000000000002</v>
      </c>
    </row>
    <row r="1090" spans="2:7">
      <c r="B1090" s="526"/>
      <c r="C1090" s="526"/>
      <c r="G1090" s="2">
        <f t="shared" si="18"/>
        <v>264.10000000000002</v>
      </c>
    </row>
    <row r="1091" spans="2:7">
      <c r="B1091" s="526"/>
      <c r="C1091" s="526"/>
      <c r="G1091" s="2">
        <f t="shared" si="18"/>
        <v>264.10000000000002</v>
      </c>
    </row>
    <row r="1092" spans="2:7">
      <c r="B1092" s="526"/>
      <c r="C1092" s="526"/>
      <c r="G1092" s="2">
        <f t="shared" si="18"/>
        <v>264.10000000000002</v>
      </c>
    </row>
    <row r="1093" spans="2:7">
      <c r="B1093" s="526"/>
      <c r="C1093" s="526"/>
      <c r="G1093" s="2">
        <f t="shared" si="18"/>
        <v>264.10000000000002</v>
      </c>
    </row>
    <row r="1094" spans="2:7">
      <c r="B1094" s="526"/>
      <c r="C1094" s="526"/>
      <c r="G1094" s="2">
        <f t="shared" si="18"/>
        <v>264.10000000000002</v>
      </c>
    </row>
    <row r="1095" spans="2:7">
      <c r="B1095" s="526"/>
      <c r="C1095" s="526"/>
      <c r="G1095" s="2">
        <f t="shared" ref="G1095:G1158" si="19">+G1094+E1095-F1095</f>
        <v>264.10000000000002</v>
      </c>
    </row>
    <row r="1096" spans="2:7">
      <c r="B1096" s="526"/>
      <c r="C1096" s="526"/>
      <c r="G1096" s="2">
        <f t="shared" si="19"/>
        <v>264.10000000000002</v>
      </c>
    </row>
    <row r="1097" spans="2:7">
      <c r="B1097" s="526"/>
      <c r="C1097" s="526"/>
      <c r="G1097" s="2">
        <f t="shared" si="19"/>
        <v>264.10000000000002</v>
      </c>
    </row>
    <row r="1098" spans="2:7">
      <c r="B1098" s="526"/>
      <c r="C1098" s="526"/>
      <c r="G1098" s="2">
        <f t="shared" si="19"/>
        <v>264.10000000000002</v>
      </c>
    </row>
    <row r="1099" spans="2:7">
      <c r="B1099" s="526"/>
      <c r="C1099" s="526"/>
      <c r="G1099" s="2">
        <f t="shared" si="19"/>
        <v>264.10000000000002</v>
      </c>
    </row>
    <row r="1100" spans="2:7">
      <c r="B1100" s="526"/>
      <c r="C1100" s="526"/>
      <c r="G1100" s="2">
        <f t="shared" si="19"/>
        <v>264.10000000000002</v>
      </c>
    </row>
    <row r="1101" spans="2:7">
      <c r="B1101" s="526"/>
      <c r="C1101" s="526"/>
      <c r="G1101" s="2">
        <f t="shared" si="19"/>
        <v>264.10000000000002</v>
      </c>
    </row>
    <row r="1102" spans="2:7">
      <c r="B1102" s="526"/>
      <c r="C1102" s="526"/>
      <c r="G1102" s="2">
        <f t="shared" si="19"/>
        <v>264.10000000000002</v>
      </c>
    </row>
    <row r="1103" spans="2:7">
      <c r="B1103" s="526"/>
      <c r="C1103" s="526"/>
      <c r="G1103" s="2">
        <f t="shared" si="19"/>
        <v>264.10000000000002</v>
      </c>
    </row>
    <row r="1104" spans="2:7">
      <c r="B1104" s="526"/>
      <c r="C1104" s="526"/>
      <c r="G1104" s="2">
        <f t="shared" si="19"/>
        <v>264.10000000000002</v>
      </c>
    </row>
    <row r="1105" spans="2:7">
      <c r="B1105" s="526"/>
      <c r="C1105" s="526"/>
      <c r="G1105" s="2">
        <f t="shared" si="19"/>
        <v>264.10000000000002</v>
      </c>
    </row>
    <row r="1106" spans="2:7">
      <c r="B1106" s="526"/>
      <c r="C1106" s="526"/>
      <c r="G1106" s="2">
        <f t="shared" si="19"/>
        <v>264.10000000000002</v>
      </c>
    </row>
    <row r="1107" spans="2:7">
      <c r="B1107" s="526"/>
      <c r="C1107" s="526"/>
      <c r="G1107" s="2">
        <f t="shared" si="19"/>
        <v>264.10000000000002</v>
      </c>
    </row>
    <row r="1108" spans="2:7">
      <c r="B1108" s="526"/>
      <c r="C1108" s="526"/>
      <c r="G1108" s="2">
        <f t="shared" si="19"/>
        <v>264.10000000000002</v>
      </c>
    </row>
    <row r="1109" spans="2:7">
      <c r="B1109" s="526"/>
      <c r="C1109" s="526"/>
      <c r="G1109" s="2">
        <f t="shared" si="19"/>
        <v>264.10000000000002</v>
      </c>
    </row>
    <row r="1110" spans="2:7">
      <c r="B1110" s="526"/>
      <c r="C1110" s="526"/>
      <c r="G1110" s="2">
        <f t="shared" si="19"/>
        <v>264.10000000000002</v>
      </c>
    </row>
    <row r="1111" spans="2:7">
      <c r="B1111" s="526"/>
      <c r="C1111" s="526"/>
      <c r="G1111" s="2">
        <f t="shared" si="19"/>
        <v>264.10000000000002</v>
      </c>
    </row>
    <row r="1112" spans="2:7">
      <c r="B1112" s="526"/>
      <c r="C1112" s="526"/>
      <c r="G1112" s="2">
        <f t="shared" si="19"/>
        <v>264.10000000000002</v>
      </c>
    </row>
    <row r="1113" spans="2:7">
      <c r="B1113" s="526"/>
      <c r="C1113" s="526"/>
      <c r="G1113" s="2">
        <f t="shared" si="19"/>
        <v>264.10000000000002</v>
      </c>
    </row>
    <row r="1114" spans="2:7">
      <c r="B1114" s="526"/>
      <c r="C1114" s="526"/>
      <c r="G1114" s="2">
        <f t="shared" si="19"/>
        <v>264.10000000000002</v>
      </c>
    </row>
    <row r="1115" spans="2:7">
      <c r="B1115" s="526"/>
      <c r="C1115" s="526"/>
      <c r="G1115" s="2">
        <f t="shared" si="19"/>
        <v>264.10000000000002</v>
      </c>
    </row>
    <row r="1116" spans="2:7">
      <c r="B1116" s="526"/>
      <c r="C1116" s="526"/>
      <c r="G1116" s="2">
        <f t="shared" si="19"/>
        <v>264.10000000000002</v>
      </c>
    </row>
    <row r="1117" spans="2:7">
      <c r="B1117" s="526"/>
      <c r="C1117" s="526"/>
      <c r="G1117" s="2">
        <f t="shared" si="19"/>
        <v>264.10000000000002</v>
      </c>
    </row>
    <row r="1118" spans="2:7">
      <c r="B1118" s="526"/>
      <c r="C1118" s="526"/>
      <c r="G1118" s="2">
        <f t="shared" si="19"/>
        <v>264.10000000000002</v>
      </c>
    </row>
    <row r="1119" spans="2:7">
      <c r="B1119" s="526"/>
      <c r="C1119" s="526"/>
      <c r="G1119" s="2">
        <f t="shared" si="19"/>
        <v>264.10000000000002</v>
      </c>
    </row>
    <row r="1120" spans="2:7">
      <c r="B1120" s="526"/>
      <c r="C1120" s="526"/>
      <c r="G1120" s="2">
        <f t="shared" si="19"/>
        <v>264.10000000000002</v>
      </c>
    </row>
    <row r="1121" spans="2:7">
      <c r="B1121" s="526"/>
      <c r="C1121" s="526"/>
      <c r="G1121" s="2">
        <f t="shared" si="19"/>
        <v>264.10000000000002</v>
      </c>
    </row>
    <row r="1122" spans="2:7">
      <c r="B1122" s="526"/>
      <c r="C1122" s="526"/>
      <c r="G1122" s="2">
        <f t="shared" si="19"/>
        <v>264.10000000000002</v>
      </c>
    </row>
    <row r="1123" spans="2:7">
      <c r="B1123" s="526"/>
      <c r="C1123" s="526"/>
      <c r="G1123" s="2">
        <f t="shared" si="19"/>
        <v>264.10000000000002</v>
      </c>
    </row>
    <row r="1124" spans="2:7">
      <c r="B1124" s="526"/>
      <c r="C1124" s="526"/>
      <c r="G1124" s="2">
        <f t="shared" si="19"/>
        <v>264.10000000000002</v>
      </c>
    </row>
    <row r="1125" spans="2:7">
      <c r="B1125" s="526"/>
      <c r="C1125" s="526"/>
      <c r="G1125" s="2">
        <f t="shared" si="19"/>
        <v>264.10000000000002</v>
      </c>
    </row>
    <row r="1126" spans="2:7">
      <c r="B1126" s="526"/>
      <c r="C1126" s="526"/>
      <c r="G1126" s="2">
        <f t="shared" si="19"/>
        <v>264.10000000000002</v>
      </c>
    </row>
    <row r="1127" spans="2:7">
      <c r="B1127" s="526"/>
      <c r="C1127" s="526"/>
      <c r="G1127" s="2">
        <f t="shared" si="19"/>
        <v>264.10000000000002</v>
      </c>
    </row>
    <row r="1128" spans="2:7">
      <c r="B1128" s="526"/>
      <c r="C1128" s="526"/>
      <c r="G1128" s="2">
        <f t="shared" si="19"/>
        <v>264.10000000000002</v>
      </c>
    </row>
    <row r="1129" spans="2:7">
      <c r="B1129" s="526"/>
      <c r="C1129" s="526"/>
      <c r="G1129" s="2">
        <f t="shared" si="19"/>
        <v>264.10000000000002</v>
      </c>
    </row>
    <row r="1130" spans="2:7">
      <c r="B1130" s="526"/>
      <c r="C1130" s="526"/>
      <c r="G1130" s="2">
        <f t="shared" si="19"/>
        <v>264.10000000000002</v>
      </c>
    </row>
    <row r="1131" spans="2:7">
      <c r="B1131" s="526"/>
      <c r="C1131" s="526"/>
      <c r="G1131" s="2">
        <f t="shared" si="19"/>
        <v>264.10000000000002</v>
      </c>
    </row>
    <row r="1132" spans="2:7">
      <c r="B1132" s="526"/>
      <c r="C1132" s="526"/>
      <c r="G1132" s="2">
        <f t="shared" si="19"/>
        <v>264.10000000000002</v>
      </c>
    </row>
    <row r="1133" spans="2:7">
      <c r="B1133" s="526"/>
      <c r="C1133" s="526"/>
      <c r="G1133" s="2">
        <f t="shared" si="19"/>
        <v>264.10000000000002</v>
      </c>
    </row>
    <row r="1134" spans="2:7">
      <c r="B1134" s="526"/>
      <c r="C1134" s="526"/>
      <c r="G1134" s="2">
        <f t="shared" si="19"/>
        <v>264.10000000000002</v>
      </c>
    </row>
    <row r="1135" spans="2:7">
      <c r="B1135" s="526"/>
      <c r="C1135" s="526"/>
      <c r="G1135" s="2">
        <f t="shared" si="19"/>
        <v>264.10000000000002</v>
      </c>
    </row>
    <row r="1136" spans="2:7">
      <c r="B1136" s="526"/>
      <c r="C1136" s="526"/>
      <c r="G1136" s="2">
        <f t="shared" si="19"/>
        <v>264.10000000000002</v>
      </c>
    </row>
    <row r="1137" spans="2:7">
      <c r="B1137" s="526"/>
      <c r="C1137" s="526"/>
      <c r="G1137" s="2">
        <f t="shared" si="19"/>
        <v>264.10000000000002</v>
      </c>
    </row>
    <row r="1138" spans="2:7">
      <c r="B1138" s="526"/>
      <c r="C1138" s="526"/>
      <c r="G1138" s="2">
        <f t="shared" si="19"/>
        <v>264.10000000000002</v>
      </c>
    </row>
    <row r="1139" spans="2:7">
      <c r="B1139" s="526"/>
      <c r="C1139" s="526"/>
      <c r="G1139" s="2">
        <f t="shared" si="19"/>
        <v>264.10000000000002</v>
      </c>
    </row>
    <row r="1140" spans="2:7">
      <c r="B1140" s="526"/>
      <c r="C1140" s="526"/>
      <c r="G1140" s="2">
        <f t="shared" si="19"/>
        <v>264.10000000000002</v>
      </c>
    </row>
    <row r="1141" spans="2:7">
      <c r="B1141" s="526"/>
      <c r="C1141" s="526"/>
      <c r="G1141" s="2">
        <f t="shared" si="19"/>
        <v>264.10000000000002</v>
      </c>
    </row>
    <row r="1142" spans="2:7">
      <c r="B1142" s="526"/>
      <c r="C1142" s="526"/>
      <c r="G1142" s="2">
        <f t="shared" si="19"/>
        <v>264.10000000000002</v>
      </c>
    </row>
    <row r="1143" spans="2:7">
      <c r="B1143" s="526"/>
      <c r="C1143" s="526"/>
      <c r="G1143" s="2">
        <f t="shared" si="19"/>
        <v>264.10000000000002</v>
      </c>
    </row>
    <row r="1144" spans="2:7">
      <c r="B1144" s="526"/>
      <c r="C1144" s="526"/>
      <c r="G1144" s="2">
        <f t="shared" si="19"/>
        <v>264.10000000000002</v>
      </c>
    </row>
    <row r="1145" spans="2:7">
      <c r="B1145" s="526"/>
      <c r="C1145" s="526"/>
      <c r="G1145" s="2">
        <f t="shared" si="19"/>
        <v>264.10000000000002</v>
      </c>
    </row>
    <row r="1146" spans="2:7">
      <c r="B1146" s="526"/>
      <c r="C1146" s="526"/>
      <c r="G1146" s="2">
        <f t="shared" si="19"/>
        <v>264.10000000000002</v>
      </c>
    </row>
    <row r="1147" spans="2:7">
      <c r="B1147" s="526"/>
      <c r="C1147" s="526"/>
      <c r="G1147" s="2">
        <f t="shared" si="19"/>
        <v>264.10000000000002</v>
      </c>
    </row>
    <row r="1148" spans="2:7">
      <c r="B1148" s="526"/>
      <c r="C1148" s="526"/>
      <c r="G1148" s="2">
        <f t="shared" si="19"/>
        <v>264.10000000000002</v>
      </c>
    </row>
    <row r="1149" spans="2:7">
      <c r="B1149" s="526"/>
      <c r="C1149" s="526"/>
      <c r="G1149" s="2">
        <f t="shared" si="19"/>
        <v>264.10000000000002</v>
      </c>
    </row>
    <row r="1150" spans="2:7">
      <c r="B1150" s="526"/>
      <c r="C1150" s="526"/>
      <c r="G1150" s="2">
        <f t="shared" si="19"/>
        <v>264.10000000000002</v>
      </c>
    </row>
    <row r="1151" spans="2:7">
      <c r="B1151" s="526"/>
      <c r="C1151" s="526"/>
      <c r="G1151" s="2">
        <f t="shared" si="19"/>
        <v>264.10000000000002</v>
      </c>
    </row>
    <row r="1152" spans="2:7">
      <c r="B1152" s="526"/>
      <c r="C1152" s="526"/>
      <c r="G1152" s="2">
        <f t="shared" si="19"/>
        <v>264.10000000000002</v>
      </c>
    </row>
    <row r="1153" spans="2:7">
      <c r="B1153" s="526"/>
      <c r="C1153" s="526"/>
      <c r="G1153" s="2">
        <f t="shared" si="19"/>
        <v>264.10000000000002</v>
      </c>
    </row>
    <row r="1154" spans="2:7">
      <c r="B1154" s="526"/>
      <c r="C1154" s="526"/>
      <c r="G1154" s="2">
        <f t="shared" si="19"/>
        <v>264.10000000000002</v>
      </c>
    </row>
    <row r="1155" spans="2:7">
      <c r="B1155" s="526"/>
      <c r="C1155" s="526"/>
      <c r="G1155" s="2">
        <f t="shared" si="19"/>
        <v>264.10000000000002</v>
      </c>
    </row>
    <row r="1156" spans="2:7">
      <c r="B1156" s="526"/>
      <c r="C1156" s="526"/>
      <c r="G1156" s="2">
        <f t="shared" si="19"/>
        <v>264.10000000000002</v>
      </c>
    </row>
    <row r="1157" spans="2:7">
      <c r="B1157" s="526"/>
      <c r="C1157" s="526"/>
      <c r="G1157" s="2">
        <f t="shared" si="19"/>
        <v>264.10000000000002</v>
      </c>
    </row>
    <row r="1158" spans="2:7">
      <c r="B1158" s="526"/>
      <c r="C1158" s="526"/>
      <c r="G1158" s="2">
        <f t="shared" si="19"/>
        <v>264.10000000000002</v>
      </c>
    </row>
    <row r="1159" spans="2:7">
      <c r="B1159" s="526"/>
      <c r="C1159" s="526"/>
      <c r="G1159" s="2">
        <f t="shared" ref="G1159:G1222" si="20">+G1158+E1159-F1159</f>
        <v>264.10000000000002</v>
      </c>
    </row>
    <row r="1160" spans="2:7">
      <c r="B1160" s="526"/>
      <c r="C1160" s="526"/>
      <c r="G1160" s="2">
        <f t="shared" si="20"/>
        <v>264.10000000000002</v>
      </c>
    </row>
    <row r="1161" spans="2:7">
      <c r="B1161" s="526"/>
      <c r="C1161" s="526"/>
      <c r="G1161" s="2">
        <f t="shared" si="20"/>
        <v>264.10000000000002</v>
      </c>
    </row>
    <row r="1162" spans="2:7">
      <c r="B1162" s="526"/>
      <c r="C1162" s="526"/>
      <c r="G1162" s="2">
        <f t="shared" si="20"/>
        <v>264.10000000000002</v>
      </c>
    </row>
    <row r="1163" spans="2:7">
      <c r="B1163" s="526"/>
      <c r="C1163" s="526"/>
      <c r="G1163" s="2">
        <f t="shared" si="20"/>
        <v>264.10000000000002</v>
      </c>
    </row>
    <row r="1164" spans="2:7">
      <c r="B1164" s="526"/>
      <c r="C1164" s="526"/>
      <c r="G1164" s="2">
        <f t="shared" si="20"/>
        <v>264.10000000000002</v>
      </c>
    </row>
    <row r="1165" spans="2:7">
      <c r="B1165" s="526"/>
      <c r="C1165" s="526"/>
      <c r="G1165" s="2">
        <f t="shared" si="20"/>
        <v>264.10000000000002</v>
      </c>
    </row>
    <row r="1166" spans="2:7">
      <c r="B1166" s="526"/>
      <c r="C1166" s="526"/>
      <c r="G1166" s="2">
        <f t="shared" si="20"/>
        <v>264.10000000000002</v>
      </c>
    </row>
    <row r="1167" spans="2:7">
      <c r="B1167" s="526"/>
      <c r="C1167" s="526"/>
      <c r="G1167" s="2">
        <f t="shared" si="20"/>
        <v>264.10000000000002</v>
      </c>
    </row>
    <row r="1168" spans="2:7">
      <c r="B1168" s="526"/>
      <c r="C1168" s="526"/>
      <c r="G1168" s="2">
        <f t="shared" si="20"/>
        <v>264.10000000000002</v>
      </c>
    </row>
    <row r="1169" spans="2:7">
      <c r="B1169" s="526"/>
      <c r="C1169" s="526"/>
      <c r="G1169" s="2">
        <f t="shared" si="20"/>
        <v>264.10000000000002</v>
      </c>
    </row>
    <row r="1170" spans="2:7">
      <c r="B1170" s="526"/>
      <c r="C1170" s="526"/>
      <c r="G1170" s="2">
        <f t="shared" si="20"/>
        <v>264.10000000000002</v>
      </c>
    </row>
    <row r="1171" spans="2:7">
      <c r="B1171" s="526"/>
      <c r="C1171" s="526"/>
      <c r="G1171" s="2">
        <f t="shared" si="20"/>
        <v>264.10000000000002</v>
      </c>
    </row>
    <row r="1172" spans="2:7">
      <c r="B1172" s="526"/>
      <c r="C1172" s="526"/>
      <c r="G1172" s="2">
        <f t="shared" si="20"/>
        <v>264.10000000000002</v>
      </c>
    </row>
    <row r="1173" spans="2:7">
      <c r="B1173" s="526"/>
      <c r="C1173" s="526"/>
      <c r="G1173" s="2">
        <f t="shared" si="20"/>
        <v>264.10000000000002</v>
      </c>
    </row>
    <row r="1174" spans="2:7">
      <c r="B1174" s="526"/>
      <c r="C1174" s="526"/>
      <c r="G1174" s="2">
        <f t="shared" si="20"/>
        <v>264.10000000000002</v>
      </c>
    </row>
    <row r="1175" spans="2:7">
      <c r="B1175" s="526"/>
      <c r="C1175" s="526"/>
      <c r="G1175" s="2">
        <f t="shared" si="20"/>
        <v>264.10000000000002</v>
      </c>
    </row>
    <row r="1176" spans="2:7">
      <c r="B1176" s="526"/>
      <c r="C1176" s="526"/>
      <c r="G1176" s="2">
        <f t="shared" si="20"/>
        <v>264.10000000000002</v>
      </c>
    </row>
    <row r="1177" spans="2:7">
      <c r="B1177" s="526"/>
      <c r="C1177" s="526"/>
      <c r="G1177" s="2">
        <f t="shared" si="20"/>
        <v>264.10000000000002</v>
      </c>
    </row>
    <row r="1178" spans="2:7">
      <c r="B1178" s="526"/>
      <c r="C1178" s="526"/>
      <c r="G1178" s="2">
        <f t="shared" si="20"/>
        <v>264.10000000000002</v>
      </c>
    </row>
    <row r="1179" spans="2:7">
      <c r="B1179" s="526"/>
      <c r="C1179" s="526"/>
      <c r="G1179" s="2">
        <f t="shared" si="20"/>
        <v>264.10000000000002</v>
      </c>
    </row>
    <row r="1180" spans="2:7">
      <c r="B1180" s="526"/>
      <c r="C1180" s="526"/>
      <c r="G1180" s="2">
        <f t="shared" si="20"/>
        <v>264.10000000000002</v>
      </c>
    </row>
    <row r="1181" spans="2:7">
      <c r="B1181" s="526"/>
      <c r="C1181" s="526"/>
      <c r="G1181" s="2">
        <f t="shared" si="20"/>
        <v>264.10000000000002</v>
      </c>
    </row>
    <row r="1182" spans="2:7">
      <c r="B1182" s="526"/>
      <c r="C1182" s="526"/>
      <c r="G1182" s="2">
        <f t="shared" si="20"/>
        <v>264.10000000000002</v>
      </c>
    </row>
    <row r="1183" spans="2:7">
      <c r="B1183" s="526"/>
      <c r="C1183" s="526"/>
      <c r="G1183" s="2">
        <f t="shared" si="20"/>
        <v>264.10000000000002</v>
      </c>
    </row>
    <row r="1184" spans="2:7">
      <c r="B1184" s="526"/>
      <c r="C1184" s="526"/>
      <c r="G1184" s="2">
        <f t="shared" si="20"/>
        <v>264.10000000000002</v>
      </c>
    </row>
    <row r="1185" spans="2:7">
      <c r="B1185" s="526"/>
      <c r="C1185" s="526"/>
      <c r="G1185" s="2">
        <f t="shared" si="20"/>
        <v>264.10000000000002</v>
      </c>
    </row>
    <row r="1186" spans="2:7">
      <c r="B1186" s="526"/>
      <c r="C1186" s="526"/>
      <c r="G1186" s="2">
        <f t="shared" si="20"/>
        <v>264.10000000000002</v>
      </c>
    </row>
    <row r="1187" spans="2:7">
      <c r="B1187" s="526"/>
      <c r="C1187" s="526"/>
      <c r="G1187" s="2">
        <f t="shared" si="20"/>
        <v>264.10000000000002</v>
      </c>
    </row>
    <row r="1188" spans="2:7">
      <c r="B1188" s="526"/>
      <c r="C1188" s="526"/>
      <c r="G1188" s="2">
        <f t="shared" si="20"/>
        <v>264.10000000000002</v>
      </c>
    </row>
    <row r="1189" spans="2:7">
      <c r="B1189" s="526"/>
      <c r="C1189" s="526"/>
      <c r="G1189" s="2">
        <f t="shared" si="20"/>
        <v>264.10000000000002</v>
      </c>
    </row>
    <row r="1190" spans="2:7">
      <c r="B1190" s="526"/>
      <c r="C1190" s="526"/>
      <c r="G1190" s="2">
        <f t="shared" si="20"/>
        <v>264.10000000000002</v>
      </c>
    </row>
    <row r="1191" spans="2:7">
      <c r="B1191" s="526"/>
      <c r="C1191" s="526"/>
      <c r="G1191" s="2">
        <f t="shared" si="20"/>
        <v>264.10000000000002</v>
      </c>
    </row>
    <row r="1192" spans="2:7">
      <c r="B1192" s="526"/>
      <c r="C1192" s="526"/>
      <c r="G1192" s="2">
        <f t="shared" si="20"/>
        <v>264.10000000000002</v>
      </c>
    </row>
    <row r="1193" spans="2:7">
      <c r="B1193" s="526"/>
      <c r="C1193" s="526"/>
      <c r="G1193" s="2">
        <f t="shared" si="20"/>
        <v>264.10000000000002</v>
      </c>
    </row>
    <row r="1194" spans="2:7">
      <c r="B1194" s="526"/>
      <c r="C1194" s="526"/>
      <c r="G1194" s="2">
        <f t="shared" si="20"/>
        <v>264.10000000000002</v>
      </c>
    </row>
    <row r="1195" spans="2:7">
      <c r="B1195" s="526"/>
      <c r="C1195" s="526"/>
      <c r="G1195" s="2">
        <f t="shared" si="20"/>
        <v>264.10000000000002</v>
      </c>
    </row>
    <row r="1196" spans="2:7">
      <c r="B1196" s="526"/>
      <c r="C1196" s="526"/>
      <c r="G1196" s="2">
        <f t="shared" si="20"/>
        <v>264.10000000000002</v>
      </c>
    </row>
    <row r="1197" spans="2:7">
      <c r="B1197" s="526"/>
      <c r="C1197" s="526"/>
      <c r="G1197" s="2">
        <f t="shared" si="20"/>
        <v>264.10000000000002</v>
      </c>
    </row>
    <row r="1198" spans="2:7">
      <c r="B1198" s="526"/>
      <c r="C1198" s="526"/>
      <c r="G1198" s="2">
        <f t="shared" si="20"/>
        <v>264.10000000000002</v>
      </c>
    </row>
    <row r="1199" spans="2:7">
      <c r="B1199" s="526"/>
      <c r="C1199" s="526"/>
      <c r="G1199" s="2">
        <f t="shared" si="20"/>
        <v>264.10000000000002</v>
      </c>
    </row>
    <row r="1200" spans="2:7">
      <c r="B1200" s="526"/>
      <c r="C1200" s="526"/>
      <c r="G1200" s="2">
        <f t="shared" si="20"/>
        <v>264.10000000000002</v>
      </c>
    </row>
    <row r="1201" spans="2:7">
      <c r="B1201" s="526"/>
      <c r="C1201" s="526"/>
      <c r="G1201" s="2">
        <f t="shared" si="20"/>
        <v>264.10000000000002</v>
      </c>
    </row>
    <row r="1202" spans="2:7">
      <c r="B1202" s="526"/>
      <c r="C1202" s="526"/>
      <c r="G1202" s="2">
        <f t="shared" si="20"/>
        <v>264.10000000000002</v>
      </c>
    </row>
    <row r="1203" spans="2:7">
      <c r="B1203" s="526"/>
      <c r="C1203" s="526"/>
      <c r="G1203" s="2">
        <f t="shared" si="20"/>
        <v>264.10000000000002</v>
      </c>
    </row>
    <row r="1204" spans="2:7">
      <c r="B1204" s="526"/>
      <c r="C1204" s="526"/>
      <c r="G1204" s="2">
        <f t="shared" si="20"/>
        <v>264.10000000000002</v>
      </c>
    </row>
    <row r="1205" spans="2:7">
      <c r="B1205" s="526"/>
      <c r="C1205" s="526"/>
      <c r="G1205" s="2">
        <f t="shared" si="20"/>
        <v>264.10000000000002</v>
      </c>
    </row>
    <row r="1206" spans="2:7">
      <c r="B1206" s="526"/>
      <c r="C1206" s="526"/>
      <c r="G1206" s="2">
        <f t="shared" si="20"/>
        <v>264.10000000000002</v>
      </c>
    </row>
    <row r="1207" spans="2:7">
      <c r="B1207" s="526"/>
      <c r="C1207" s="526"/>
      <c r="G1207" s="2">
        <f t="shared" si="20"/>
        <v>264.10000000000002</v>
      </c>
    </row>
    <row r="1208" spans="2:7">
      <c r="B1208" s="526"/>
      <c r="C1208" s="526"/>
      <c r="G1208" s="2">
        <f t="shared" si="20"/>
        <v>264.10000000000002</v>
      </c>
    </row>
    <row r="1209" spans="2:7">
      <c r="B1209" s="526"/>
      <c r="C1209" s="526"/>
      <c r="G1209" s="2">
        <f t="shared" si="20"/>
        <v>264.10000000000002</v>
      </c>
    </row>
    <row r="1210" spans="2:7">
      <c r="B1210" s="526"/>
      <c r="C1210" s="526"/>
      <c r="G1210" s="2">
        <f t="shared" si="20"/>
        <v>264.10000000000002</v>
      </c>
    </row>
    <row r="1211" spans="2:7">
      <c r="B1211" s="526"/>
      <c r="C1211" s="526"/>
      <c r="G1211" s="2">
        <f t="shared" si="20"/>
        <v>264.10000000000002</v>
      </c>
    </row>
    <row r="1212" spans="2:7">
      <c r="B1212" s="526"/>
      <c r="C1212" s="526"/>
      <c r="G1212" s="2">
        <f t="shared" si="20"/>
        <v>264.10000000000002</v>
      </c>
    </row>
    <row r="1213" spans="2:7">
      <c r="B1213" s="526"/>
      <c r="C1213" s="526"/>
      <c r="G1213" s="2">
        <f t="shared" si="20"/>
        <v>264.10000000000002</v>
      </c>
    </row>
    <row r="1214" spans="2:7">
      <c r="B1214" s="526"/>
      <c r="C1214" s="526"/>
      <c r="G1214" s="2">
        <f t="shared" si="20"/>
        <v>264.10000000000002</v>
      </c>
    </row>
    <row r="1215" spans="2:7">
      <c r="B1215" s="526"/>
      <c r="C1215" s="526"/>
      <c r="G1215" s="2">
        <f t="shared" si="20"/>
        <v>264.10000000000002</v>
      </c>
    </row>
    <row r="1216" spans="2:7">
      <c r="B1216" s="526"/>
      <c r="C1216" s="526"/>
      <c r="G1216" s="2">
        <f t="shared" si="20"/>
        <v>264.10000000000002</v>
      </c>
    </row>
    <row r="1217" spans="2:7">
      <c r="B1217" s="526"/>
      <c r="C1217" s="526"/>
      <c r="G1217" s="2">
        <f t="shared" si="20"/>
        <v>264.10000000000002</v>
      </c>
    </row>
    <row r="1218" spans="2:7">
      <c r="B1218" s="526"/>
      <c r="C1218" s="526"/>
      <c r="G1218" s="2">
        <f t="shared" si="20"/>
        <v>264.10000000000002</v>
      </c>
    </row>
    <row r="1219" spans="2:7">
      <c r="B1219" s="526"/>
      <c r="C1219" s="526"/>
      <c r="G1219" s="2">
        <f t="shared" si="20"/>
        <v>264.10000000000002</v>
      </c>
    </row>
    <row r="1220" spans="2:7">
      <c r="B1220" s="526"/>
      <c r="C1220" s="526"/>
      <c r="G1220" s="2">
        <f t="shared" si="20"/>
        <v>264.10000000000002</v>
      </c>
    </row>
    <row r="1221" spans="2:7">
      <c r="B1221" s="526"/>
      <c r="C1221" s="526"/>
      <c r="G1221" s="2">
        <f t="shared" si="20"/>
        <v>264.10000000000002</v>
      </c>
    </row>
    <row r="1222" spans="2:7">
      <c r="B1222" s="526"/>
      <c r="C1222" s="526"/>
      <c r="G1222" s="2">
        <f t="shared" si="20"/>
        <v>264.10000000000002</v>
      </c>
    </row>
    <row r="1223" spans="2:7">
      <c r="B1223" s="526"/>
      <c r="C1223" s="526"/>
      <c r="G1223" s="2">
        <f t="shared" ref="G1223:G1286" si="21">+G1222+E1223-F1223</f>
        <v>264.10000000000002</v>
      </c>
    </row>
    <row r="1224" spans="2:7">
      <c r="B1224" s="526"/>
      <c r="C1224" s="526"/>
      <c r="G1224" s="2">
        <f t="shared" si="21"/>
        <v>264.10000000000002</v>
      </c>
    </row>
    <row r="1225" spans="2:7">
      <c r="B1225" s="526"/>
      <c r="C1225" s="526"/>
      <c r="G1225" s="2">
        <f t="shared" si="21"/>
        <v>264.10000000000002</v>
      </c>
    </row>
    <row r="1226" spans="2:7">
      <c r="B1226" s="526"/>
      <c r="C1226" s="526"/>
      <c r="G1226" s="2">
        <f t="shared" si="21"/>
        <v>264.10000000000002</v>
      </c>
    </row>
    <row r="1227" spans="2:7">
      <c r="B1227" s="526"/>
      <c r="C1227" s="526"/>
      <c r="G1227" s="2">
        <f t="shared" si="21"/>
        <v>264.10000000000002</v>
      </c>
    </row>
    <row r="1228" spans="2:7">
      <c r="B1228" s="526"/>
      <c r="C1228" s="526"/>
      <c r="G1228" s="2">
        <f t="shared" si="21"/>
        <v>264.10000000000002</v>
      </c>
    </row>
    <row r="1229" spans="2:7">
      <c r="B1229" s="526"/>
      <c r="C1229" s="526"/>
      <c r="G1229" s="2">
        <f t="shared" si="21"/>
        <v>264.10000000000002</v>
      </c>
    </row>
    <row r="1230" spans="2:7">
      <c r="B1230" s="526"/>
      <c r="C1230" s="526"/>
      <c r="G1230" s="2">
        <f t="shared" si="21"/>
        <v>264.10000000000002</v>
      </c>
    </row>
    <row r="1231" spans="2:7">
      <c r="B1231" s="526"/>
      <c r="C1231" s="526"/>
      <c r="G1231" s="2">
        <f t="shared" si="21"/>
        <v>264.10000000000002</v>
      </c>
    </row>
    <row r="1232" spans="2:7">
      <c r="B1232" s="526"/>
      <c r="C1232" s="526"/>
      <c r="G1232" s="2">
        <f t="shared" si="21"/>
        <v>264.10000000000002</v>
      </c>
    </row>
    <row r="1233" spans="2:7">
      <c r="B1233" s="526"/>
      <c r="C1233" s="526"/>
      <c r="G1233" s="2">
        <f t="shared" si="21"/>
        <v>264.10000000000002</v>
      </c>
    </row>
    <row r="1234" spans="2:7">
      <c r="B1234" s="526"/>
      <c r="C1234" s="526"/>
      <c r="G1234" s="2">
        <f t="shared" si="21"/>
        <v>264.10000000000002</v>
      </c>
    </row>
    <row r="1235" spans="2:7">
      <c r="B1235" s="526"/>
      <c r="C1235" s="526"/>
      <c r="G1235" s="2">
        <f t="shared" si="21"/>
        <v>264.10000000000002</v>
      </c>
    </row>
    <row r="1236" spans="2:7">
      <c r="B1236" s="526"/>
      <c r="C1236" s="526"/>
      <c r="G1236" s="2">
        <f t="shared" si="21"/>
        <v>264.10000000000002</v>
      </c>
    </row>
    <row r="1237" spans="2:7">
      <c r="B1237" s="526"/>
      <c r="C1237" s="526"/>
      <c r="G1237" s="2">
        <f t="shared" si="21"/>
        <v>264.10000000000002</v>
      </c>
    </row>
    <row r="1238" spans="2:7">
      <c r="B1238" s="526"/>
      <c r="C1238" s="526"/>
      <c r="G1238" s="2">
        <f t="shared" si="21"/>
        <v>264.10000000000002</v>
      </c>
    </row>
    <row r="1239" spans="2:7">
      <c r="B1239" s="526"/>
      <c r="C1239" s="526"/>
      <c r="G1239" s="2">
        <f t="shared" si="21"/>
        <v>264.10000000000002</v>
      </c>
    </row>
    <row r="1240" spans="2:7">
      <c r="B1240" s="526"/>
      <c r="C1240" s="526"/>
      <c r="G1240" s="2">
        <f t="shared" si="21"/>
        <v>264.10000000000002</v>
      </c>
    </row>
    <row r="1241" spans="2:7">
      <c r="B1241" s="526"/>
      <c r="C1241" s="526"/>
      <c r="G1241" s="2">
        <f t="shared" si="21"/>
        <v>264.10000000000002</v>
      </c>
    </row>
    <row r="1242" spans="2:7">
      <c r="B1242" s="526"/>
      <c r="C1242" s="526"/>
      <c r="G1242" s="2">
        <f t="shared" si="21"/>
        <v>264.10000000000002</v>
      </c>
    </row>
    <row r="1243" spans="2:7">
      <c r="B1243" s="526"/>
      <c r="C1243" s="526"/>
      <c r="G1243" s="2">
        <f t="shared" si="21"/>
        <v>264.10000000000002</v>
      </c>
    </row>
    <row r="1244" spans="2:7">
      <c r="B1244" s="526"/>
      <c r="C1244" s="526"/>
      <c r="G1244" s="2">
        <f t="shared" si="21"/>
        <v>264.10000000000002</v>
      </c>
    </row>
    <row r="1245" spans="2:7">
      <c r="B1245" s="526"/>
      <c r="C1245" s="526"/>
      <c r="G1245" s="2">
        <f t="shared" si="21"/>
        <v>264.10000000000002</v>
      </c>
    </row>
    <row r="1246" spans="2:7">
      <c r="B1246" s="526"/>
      <c r="C1246" s="526"/>
      <c r="G1246" s="2">
        <f t="shared" si="21"/>
        <v>264.10000000000002</v>
      </c>
    </row>
    <row r="1247" spans="2:7">
      <c r="B1247" s="526"/>
      <c r="C1247" s="526"/>
      <c r="G1247" s="2">
        <f t="shared" si="21"/>
        <v>264.10000000000002</v>
      </c>
    </row>
    <row r="1248" spans="2:7">
      <c r="B1248" s="526"/>
      <c r="C1248" s="526"/>
      <c r="G1248" s="2">
        <f t="shared" si="21"/>
        <v>264.10000000000002</v>
      </c>
    </row>
    <row r="1249" spans="2:7">
      <c r="B1249" s="526"/>
      <c r="C1249" s="526"/>
      <c r="G1249" s="2">
        <f t="shared" si="21"/>
        <v>264.10000000000002</v>
      </c>
    </row>
    <row r="1250" spans="2:7">
      <c r="B1250" s="526"/>
      <c r="C1250" s="526"/>
      <c r="G1250" s="2">
        <f t="shared" si="21"/>
        <v>264.10000000000002</v>
      </c>
    </row>
    <row r="1251" spans="2:7">
      <c r="B1251" s="526"/>
      <c r="C1251" s="526"/>
      <c r="G1251" s="2">
        <f t="shared" si="21"/>
        <v>264.10000000000002</v>
      </c>
    </row>
    <row r="1252" spans="2:7">
      <c r="B1252" s="526"/>
      <c r="C1252" s="526"/>
      <c r="G1252" s="2">
        <f t="shared" si="21"/>
        <v>264.10000000000002</v>
      </c>
    </row>
    <row r="1253" spans="2:7">
      <c r="B1253" s="526"/>
      <c r="C1253" s="526"/>
      <c r="G1253" s="2">
        <f t="shared" si="21"/>
        <v>264.10000000000002</v>
      </c>
    </row>
    <row r="1254" spans="2:7">
      <c r="B1254" s="526"/>
      <c r="C1254" s="526"/>
      <c r="G1254" s="2">
        <f t="shared" si="21"/>
        <v>264.10000000000002</v>
      </c>
    </row>
    <row r="1255" spans="2:7">
      <c r="B1255" s="526"/>
      <c r="C1255" s="526"/>
      <c r="G1255" s="2">
        <f t="shared" si="21"/>
        <v>264.10000000000002</v>
      </c>
    </row>
    <row r="1256" spans="2:7">
      <c r="B1256" s="526"/>
      <c r="C1256" s="526"/>
      <c r="G1256" s="2">
        <f t="shared" si="21"/>
        <v>264.10000000000002</v>
      </c>
    </row>
    <row r="1257" spans="2:7">
      <c r="B1257" s="526"/>
      <c r="C1257" s="526"/>
      <c r="G1257" s="2">
        <f t="shared" si="21"/>
        <v>264.10000000000002</v>
      </c>
    </row>
    <row r="1258" spans="2:7">
      <c r="B1258" s="526"/>
      <c r="C1258" s="526"/>
      <c r="G1258" s="2">
        <f t="shared" si="21"/>
        <v>264.10000000000002</v>
      </c>
    </row>
    <row r="1259" spans="2:7">
      <c r="B1259" s="526"/>
      <c r="C1259" s="526"/>
      <c r="G1259" s="2">
        <f t="shared" si="21"/>
        <v>264.10000000000002</v>
      </c>
    </row>
    <row r="1260" spans="2:7">
      <c r="B1260" s="526"/>
      <c r="C1260" s="526"/>
      <c r="G1260" s="2">
        <f t="shared" si="21"/>
        <v>264.10000000000002</v>
      </c>
    </row>
    <row r="1261" spans="2:7">
      <c r="B1261" s="526"/>
      <c r="C1261" s="526"/>
      <c r="G1261" s="2">
        <f t="shared" si="21"/>
        <v>264.10000000000002</v>
      </c>
    </row>
    <row r="1262" spans="2:7">
      <c r="B1262" s="526"/>
      <c r="C1262" s="526"/>
      <c r="G1262" s="2">
        <f t="shared" si="21"/>
        <v>264.10000000000002</v>
      </c>
    </row>
    <row r="1263" spans="2:7">
      <c r="B1263" s="526"/>
      <c r="C1263" s="526"/>
      <c r="G1263" s="2">
        <f t="shared" si="21"/>
        <v>264.10000000000002</v>
      </c>
    </row>
    <row r="1264" spans="2:7">
      <c r="B1264" s="526"/>
      <c r="C1264" s="526"/>
      <c r="G1264" s="2">
        <f t="shared" si="21"/>
        <v>264.10000000000002</v>
      </c>
    </row>
    <row r="1265" spans="2:7">
      <c r="B1265" s="526"/>
      <c r="C1265" s="526"/>
      <c r="G1265" s="2">
        <f t="shared" si="21"/>
        <v>264.10000000000002</v>
      </c>
    </row>
    <row r="1266" spans="2:7">
      <c r="B1266" s="526"/>
      <c r="C1266" s="526"/>
      <c r="G1266" s="2">
        <f t="shared" si="21"/>
        <v>264.10000000000002</v>
      </c>
    </row>
    <row r="1267" spans="2:7">
      <c r="B1267" s="526"/>
      <c r="C1267" s="526"/>
      <c r="G1267" s="2">
        <f t="shared" si="21"/>
        <v>264.10000000000002</v>
      </c>
    </row>
    <row r="1268" spans="2:7">
      <c r="B1268" s="526"/>
      <c r="C1268" s="526"/>
      <c r="G1268" s="2">
        <f t="shared" si="21"/>
        <v>264.10000000000002</v>
      </c>
    </row>
    <row r="1269" spans="2:7">
      <c r="B1269" s="526"/>
      <c r="C1269" s="526"/>
      <c r="G1269" s="2">
        <f t="shared" si="21"/>
        <v>264.10000000000002</v>
      </c>
    </row>
    <row r="1270" spans="2:7">
      <c r="B1270" s="526"/>
      <c r="C1270" s="526"/>
      <c r="G1270" s="2">
        <f t="shared" si="21"/>
        <v>264.10000000000002</v>
      </c>
    </row>
    <row r="1271" spans="2:7">
      <c r="B1271" s="526"/>
      <c r="C1271" s="526"/>
      <c r="G1271" s="2">
        <f t="shared" si="21"/>
        <v>264.10000000000002</v>
      </c>
    </row>
    <row r="1272" spans="2:7">
      <c r="B1272" s="526"/>
      <c r="C1272" s="526"/>
      <c r="G1272" s="2">
        <f t="shared" si="21"/>
        <v>264.10000000000002</v>
      </c>
    </row>
    <row r="1273" spans="2:7">
      <c r="B1273" s="526"/>
      <c r="C1273" s="526"/>
      <c r="G1273" s="2">
        <f t="shared" si="21"/>
        <v>264.10000000000002</v>
      </c>
    </row>
    <row r="1274" spans="2:7">
      <c r="B1274" s="526"/>
      <c r="C1274" s="526"/>
      <c r="G1274" s="2">
        <f t="shared" si="21"/>
        <v>264.10000000000002</v>
      </c>
    </row>
    <row r="1275" spans="2:7">
      <c r="B1275" s="526"/>
      <c r="C1275" s="526"/>
      <c r="G1275" s="2">
        <f t="shared" si="21"/>
        <v>264.10000000000002</v>
      </c>
    </row>
    <row r="1276" spans="2:7">
      <c r="B1276" s="526"/>
      <c r="C1276" s="526"/>
      <c r="G1276" s="2">
        <f t="shared" si="21"/>
        <v>264.10000000000002</v>
      </c>
    </row>
    <row r="1277" spans="2:7">
      <c r="B1277" s="526"/>
      <c r="C1277" s="526"/>
      <c r="G1277" s="2">
        <f t="shared" si="21"/>
        <v>264.10000000000002</v>
      </c>
    </row>
    <row r="1278" spans="2:7">
      <c r="B1278" s="526"/>
      <c r="C1278" s="526"/>
      <c r="G1278" s="2">
        <f t="shared" si="21"/>
        <v>264.10000000000002</v>
      </c>
    </row>
    <row r="1279" spans="2:7">
      <c r="B1279" s="526"/>
      <c r="C1279" s="526"/>
      <c r="G1279" s="2">
        <f t="shared" si="21"/>
        <v>264.10000000000002</v>
      </c>
    </row>
    <row r="1280" spans="2:7">
      <c r="B1280" s="526"/>
      <c r="C1280" s="526"/>
      <c r="G1280" s="2">
        <f t="shared" si="21"/>
        <v>264.10000000000002</v>
      </c>
    </row>
    <row r="1281" spans="2:7">
      <c r="B1281" s="526"/>
      <c r="C1281" s="526"/>
      <c r="G1281" s="2">
        <f t="shared" si="21"/>
        <v>264.10000000000002</v>
      </c>
    </row>
    <row r="1282" spans="2:7">
      <c r="B1282" s="526"/>
      <c r="C1282" s="526"/>
      <c r="G1282" s="2">
        <f t="shared" si="21"/>
        <v>264.10000000000002</v>
      </c>
    </row>
    <row r="1283" spans="2:7">
      <c r="B1283" s="526"/>
      <c r="C1283" s="526"/>
      <c r="G1283" s="2">
        <f t="shared" si="21"/>
        <v>264.10000000000002</v>
      </c>
    </row>
    <row r="1284" spans="2:7">
      <c r="B1284" s="526"/>
      <c r="C1284" s="526"/>
      <c r="G1284" s="2">
        <f t="shared" si="21"/>
        <v>264.10000000000002</v>
      </c>
    </row>
    <row r="1285" spans="2:7">
      <c r="B1285" s="526"/>
      <c r="C1285" s="526"/>
      <c r="G1285" s="2">
        <f t="shared" si="21"/>
        <v>264.10000000000002</v>
      </c>
    </row>
    <row r="1286" spans="2:7">
      <c r="B1286" s="526"/>
      <c r="C1286" s="526"/>
      <c r="G1286" s="2">
        <f t="shared" si="21"/>
        <v>264.10000000000002</v>
      </c>
    </row>
    <row r="1287" spans="2:7">
      <c r="B1287" s="526"/>
      <c r="C1287" s="526"/>
      <c r="G1287" s="2">
        <f t="shared" ref="G1287:G1315" si="22">+G1286+E1287-F1287</f>
        <v>264.10000000000002</v>
      </c>
    </row>
    <row r="1288" spans="2:7">
      <c r="B1288" s="526"/>
      <c r="C1288" s="526"/>
      <c r="G1288" s="2">
        <f t="shared" si="22"/>
        <v>264.10000000000002</v>
      </c>
    </row>
    <row r="1289" spans="2:7">
      <c r="B1289" s="526"/>
      <c r="C1289" s="526"/>
      <c r="G1289" s="2">
        <f t="shared" si="22"/>
        <v>264.10000000000002</v>
      </c>
    </row>
    <row r="1290" spans="2:7">
      <c r="B1290" s="526"/>
      <c r="C1290" s="526"/>
      <c r="G1290" s="2">
        <f t="shared" si="22"/>
        <v>264.10000000000002</v>
      </c>
    </row>
    <row r="1291" spans="2:7">
      <c r="B1291" s="526"/>
      <c r="C1291" s="526"/>
      <c r="G1291" s="2">
        <f t="shared" si="22"/>
        <v>264.10000000000002</v>
      </c>
    </row>
    <row r="1292" spans="2:7">
      <c r="B1292" s="526"/>
      <c r="C1292" s="526"/>
      <c r="G1292" s="2">
        <f t="shared" si="22"/>
        <v>264.10000000000002</v>
      </c>
    </row>
    <row r="1293" spans="2:7">
      <c r="B1293" s="526"/>
      <c r="C1293" s="526"/>
      <c r="G1293" s="2">
        <f t="shared" si="22"/>
        <v>264.10000000000002</v>
      </c>
    </row>
    <row r="1294" spans="2:7">
      <c r="B1294" s="526"/>
      <c r="C1294" s="526"/>
      <c r="G1294" s="2">
        <f t="shared" si="22"/>
        <v>264.10000000000002</v>
      </c>
    </row>
    <row r="1295" spans="2:7">
      <c r="B1295" s="526"/>
      <c r="C1295" s="526"/>
      <c r="G1295" s="2">
        <f t="shared" si="22"/>
        <v>264.10000000000002</v>
      </c>
    </row>
    <row r="1296" spans="2:7">
      <c r="B1296" s="526"/>
      <c r="C1296" s="526"/>
      <c r="G1296" s="2">
        <f t="shared" si="22"/>
        <v>264.10000000000002</v>
      </c>
    </row>
    <row r="1297" spans="2:7">
      <c r="B1297" s="526"/>
      <c r="C1297" s="526"/>
      <c r="G1297" s="2">
        <f t="shared" si="22"/>
        <v>264.10000000000002</v>
      </c>
    </row>
    <row r="1298" spans="2:7">
      <c r="B1298" s="526"/>
      <c r="C1298" s="526"/>
      <c r="G1298" s="2">
        <f t="shared" si="22"/>
        <v>264.10000000000002</v>
      </c>
    </row>
    <row r="1299" spans="2:7">
      <c r="B1299" s="526"/>
      <c r="C1299" s="526"/>
      <c r="G1299" s="2">
        <f t="shared" si="22"/>
        <v>264.10000000000002</v>
      </c>
    </row>
    <row r="1300" spans="2:7">
      <c r="B1300" s="526"/>
      <c r="C1300" s="526"/>
      <c r="G1300" s="2">
        <f t="shared" si="22"/>
        <v>264.10000000000002</v>
      </c>
    </row>
    <row r="1301" spans="2:7">
      <c r="B1301" s="526"/>
      <c r="C1301" s="526"/>
      <c r="G1301" s="2">
        <f t="shared" si="22"/>
        <v>264.10000000000002</v>
      </c>
    </row>
    <row r="1302" spans="2:7">
      <c r="B1302" s="526"/>
      <c r="C1302" s="526"/>
      <c r="G1302" s="2">
        <f t="shared" si="22"/>
        <v>264.10000000000002</v>
      </c>
    </row>
    <row r="1303" spans="2:7">
      <c r="B1303" s="526"/>
      <c r="C1303" s="526"/>
      <c r="G1303" s="2">
        <f t="shared" si="22"/>
        <v>264.10000000000002</v>
      </c>
    </row>
    <row r="1304" spans="2:7">
      <c r="B1304" s="526"/>
      <c r="C1304" s="526"/>
      <c r="G1304" s="2">
        <f t="shared" si="22"/>
        <v>264.10000000000002</v>
      </c>
    </row>
    <row r="1305" spans="2:7">
      <c r="B1305" s="526"/>
      <c r="C1305" s="526"/>
      <c r="G1305" s="2">
        <f t="shared" si="22"/>
        <v>264.10000000000002</v>
      </c>
    </row>
    <row r="1306" spans="2:7">
      <c r="B1306" s="526"/>
      <c r="C1306" s="526"/>
      <c r="G1306" s="2">
        <f t="shared" si="22"/>
        <v>264.10000000000002</v>
      </c>
    </row>
    <row r="1307" spans="2:7">
      <c r="B1307" s="526"/>
      <c r="C1307" s="526"/>
      <c r="G1307" s="2">
        <f t="shared" si="22"/>
        <v>264.10000000000002</v>
      </c>
    </row>
    <row r="1308" spans="2:7">
      <c r="B1308" s="526"/>
      <c r="C1308" s="526"/>
      <c r="G1308" s="2">
        <f t="shared" si="22"/>
        <v>264.10000000000002</v>
      </c>
    </row>
    <row r="1309" spans="2:7">
      <c r="B1309" s="526"/>
      <c r="C1309" s="526"/>
      <c r="G1309" s="2">
        <f t="shared" si="22"/>
        <v>264.10000000000002</v>
      </c>
    </row>
    <row r="1310" spans="2:7">
      <c r="B1310" s="526"/>
      <c r="C1310" s="526"/>
      <c r="G1310" s="2">
        <f t="shared" si="22"/>
        <v>264.10000000000002</v>
      </c>
    </row>
    <row r="1311" spans="2:7">
      <c r="B1311" s="526"/>
      <c r="C1311" s="526"/>
      <c r="G1311" s="2">
        <f t="shared" si="22"/>
        <v>264.10000000000002</v>
      </c>
    </row>
    <row r="1312" spans="2:7">
      <c r="B1312" s="526"/>
      <c r="C1312" s="526"/>
      <c r="G1312" s="2">
        <f t="shared" si="22"/>
        <v>264.10000000000002</v>
      </c>
    </row>
    <row r="1313" spans="2:7">
      <c r="B1313" s="526"/>
      <c r="C1313" s="526"/>
      <c r="G1313" s="2">
        <f t="shared" si="22"/>
        <v>264.10000000000002</v>
      </c>
    </row>
    <row r="1314" spans="2:7">
      <c r="B1314" s="526"/>
      <c r="C1314" s="526"/>
      <c r="G1314" s="2">
        <f t="shared" si="22"/>
        <v>264.10000000000002</v>
      </c>
    </row>
    <row r="1315" spans="2:7">
      <c r="B1315" s="526"/>
      <c r="C1315" s="526"/>
      <c r="G1315" s="2">
        <f t="shared" si="22"/>
        <v>264.10000000000002</v>
      </c>
    </row>
  </sheetData>
  <mergeCells count="7">
    <mergeCell ref="I1031:K1031"/>
    <mergeCell ref="H880:J880"/>
    <mergeCell ref="I775:K775"/>
    <mergeCell ref="B2:G2"/>
    <mergeCell ref="J411:N415"/>
    <mergeCell ref="J437:M437"/>
    <mergeCell ref="H546:J546"/>
  </mergeCells>
  <pageMargins left="0.17" right="0" top="0.74803149606299213" bottom="0.74803149606299213" header="0.31496062992125984" footer="0.31496062992125984"/>
  <pageSetup paperSize="9" fitToWidth="0" fitToHeight="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2:P1327"/>
  <sheetViews>
    <sheetView topLeftCell="A1293" zoomScaleNormal="100" workbookViewId="0">
      <selection activeCell="G1326" sqref="G1326"/>
    </sheetView>
  </sheetViews>
  <sheetFormatPr defaultColWidth="11.42578125" defaultRowHeight="15"/>
  <cols>
    <col min="1" max="1" width="11.42578125" style="7"/>
    <col min="2" max="2" width="14.28515625" style="9" customWidth="1"/>
    <col min="3" max="3" width="16.5703125" style="9" customWidth="1"/>
    <col min="4" max="4" width="47.28515625" bestFit="1" customWidth="1"/>
    <col min="5" max="5" width="11.42578125" style="8"/>
    <col min="6" max="6" width="11.42578125" style="2"/>
    <col min="7" max="7" width="12.7109375" customWidth="1"/>
    <col min="9" max="9" width="11.85546875" bestFit="1" customWidth="1"/>
    <col min="10" max="10" width="18.28515625" customWidth="1"/>
    <col min="11" max="11" width="34.140625" bestFit="1" customWidth="1"/>
    <col min="15" max="15" width="15.85546875" customWidth="1"/>
  </cols>
  <sheetData>
    <row r="2" spans="1:7">
      <c r="B2" s="542" t="s">
        <v>653</v>
      </c>
      <c r="C2" s="542"/>
      <c r="D2" s="542"/>
      <c r="E2" s="542"/>
      <c r="F2" s="542"/>
      <c r="G2" s="542"/>
    </row>
    <row r="4" spans="1:7" ht="30">
      <c r="A4" s="43" t="s">
        <v>1</v>
      </c>
      <c r="B4" s="528" t="s">
        <v>2</v>
      </c>
      <c r="C4" s="528" t="s">
        <v>3</v>
      </c>
      <c r="D4" s="528" t="s">
        <v>4</v>
      </c>
      <c r="E4" s="13" t="s">
        <v>5</v>
      </c>
      <c r="F4" s="13" t="s">
        <v>6</v>
      </c>
      <c r="G4" s="13" t="s">
        <v>7</v>
      </c>
    </row>
    <row r="5" spans="1:7">
      <c r="A5" s="44">
        <v>42736</v>
      </c>
      <c r="B5" s="525" t="s">
        <v>8</v>
      </c>
      <c r="C5" s="526"/>
      <c r="G5" s="2">
        <v>236.7</v>
      </c>
    </row>
    <row r="6" spans="1:7">
      <c r="A6" s="7">
        <v>42772</v>
      </c>
      <c r="B6" s="526">
        <v>12923</v>
      </c>
      <c r="C6" s="526" t="s">
        <v>654</v>
      </c>
      <c r="F6" s="2">
        <v>116.7</v>
      </c>
      <c r="G6" s="2">
        <f t="shared" ref="G6:G54" si="0">+G5+E6-F6</f>
        <v>119.99999999999999</v>
      </c>
    </row>
    <row r="7" spans="1:7">
      <c r="A7" s="7">
        <v>42779</v>
      </c>
      <c r="B7" s="526">
        <v>12944</v>
      </c>
      <c r="C7" s="526" t="s">
        <v>655</v>
      </c>
      <c r="F7" s="2">
        <v>120</v>
      </c>
      <c r="G7" s="2">
        <f t="shared" si="0"/>
        <v>0</v>
      </c>
    </row>
    <row r="8" spans="1:7">
      <c r="A8" s="44">
        <v>42766</v>
      </c>
      <c r="B8" s="525" t="s">
        <v>14</v>
      </c>
      <c r="C8" s="525" t="s">
        <v>15</v>
      </c>
      <c r="D8" t="s">
        <v>16</v>
      </c>
      <c r="E8" s="2">
        <v>56</v>
      </c>
      <c r="G8" s="2">
        <f t="shared" si="0"/>
        <v>56</v>
      </c>
    </row>
    <row r="9" spans="1:7">
      <c r="B9" s="526"/>
      <c r="C9" s="526"/>
      <c r="D9" t="s">
        <v>17</v>
      </c>
      <c r="E9" s="2">
        <v>2.8</v>
      </c>
      <c r="G9" s="2">
        <f t="shared" si="0"/>
        <v>58.8</v>
      </c>
    </row>
    <row r="10" spans="1:7">
      <c r="B10" s="526"/>
      <c r="C10" s="526"/>
      <c r="D10" t="s">
        <v>18</v>
      </c>
      <c r="E10" s="2">
        <v>60</v>
      </c>
      <c r="G10" s="2">
        <f t="shared" si="0"/>
        <v>118.8</v>
      </c>
    </row>
    <row r="11" spans="1:7">
      <c r="B11" s="526"/>
      <c r="C11" s="526"/>
      <c r="D11" t="s">
        <v>19</v>
      </c>
      <c r="E11" s="2">
        <v>2</v>
      </c>
      <c r="G11" s="2">
        <f t="shared" si="0"/>
        <v>120.8</v>
      </c>
    </row>
    <row r="12" spans="1:7">
      <c r="B12" s="526"/>
      <c r="C12" s="526"/>
      <c r="D12" t="s">
        <v>220</v>
      </c>
      <c r="E12" s="2">
        <v>60</v>
      </c>
      <c r="G12" s="2">
        <f t="shared" si="0"/>
        <v>180.8</v>
      </c>
    </row>
    <row r="13" spans="1:7">
      <c r="A13" s="7">
        <v>42765</v>
      </c>
      <c r="B13" s="526" t="s">
        <v>114</v>
      </c>
      <c r="C13" s="526" t="s">
        <v>15</v>
      </c>
      <c r="D13" t="s">
        <v>18</v>
      </c>
      <c r="E13" s="2"/>
      <c r="F13" s="2">
        <v>60</v>
      </c>
      <c r="G13" s="2">
        <f t="shared" si="0"/>
        <v>120.80000000000001</v>
      </c>
    </row>
    <row r="14" spans="1:7">
      <c r="A14" s="7">
        <v>42765</v>
      </c>
      <c r="B14" s="526" t="s">
        <v>114</v>
      </c>
      <c r="C14" s="526" t="s">
        <v>15</v>
      </c>
      <c r="D14" t="s">
        <v>19</v>
      </c>
      <c r="E14" s="2"/>
      <c r="F14" s="2">
        <v>2</v>
      </c>
      <c r="G14" s="2">
        <f t="shared" si="0"/>
        <v>118.80000000000001</v>
      </c>
    </row>
    <row r="15" spans="1:7">
      <c r="A15" s="7">
        <v>42786</v>
      </c>
      <c r="B15" s="526">
        <v>12251</v>
      </c>
      <c r="C15" s="526" t="s">
        <v>15</v>
      </c>
      <c r="D15" t="s">
        <v>16</v>
      </c>
      <c r="E15" s="2"/>
      <c r="F15" s="2">
        <v>56</v>
      </c>
      <c r="G15" s="2">
        <f t="shared" si="0"/>
        <v>62.800000000000011</v>
      </c>
    </row>
    <row r="16" spans="1:7">
      <c r="A16" s="7">
        <v>42786</v>
      </c>
      <c r="B16" s="526">
        <v>12251</v>
      </c>
      <c r="C16" s="526" t="s">
        <v>15</v>
      </c>
      <c r="D16" t="s">
        <v>17</v>
      </c>
      <c r="E16" s="2"/>
      <c r="F16" s="2">
        <v>2.8</v>
      </c>
      <c r="G16" s="2">
        <f t="shared" si="0"/>
        <v>60.000000000000014</v>
      </c>
    </row>
    <row r="17" spans="1:7">
      <c r="A17" s="7">
        <v>42786</v>
      </c>
      <c r="B17" s="526">
        <v>12251</v>
      </c>
      <c r="C17" s="526" t="s">
        <v>15</v>
      </c>
      <c r="D17" t="s">
        <v>220</v>
      </c>
      <c r="E17" s="2"/>
      <c r="F17" s="2">
        <v>60</v>
      </c>
      <c r="G17" s="2">
        <f t="shared" si="0"/>
        <v>0</v>
      </c>
    </row>
    <row r="18" spans="1:7">
      <c r="A18" s="44">
        <v>42794</v>
      </c>
      <c r="B18" s="525" t="s">
        <v>14</v>
      </c>
      <c r="C18" s="525" t="s">
        <v>20</v>
      </c>
      <c r="D18" t="s">
        <v>16</v>
      </c>
      <c r="E18" s="2">
        <v>57.2</v>
      </c>
      <c r="G18" s="2">
        <f t="shared" si="0"/>
        <v>57.2</v>
      </c>
    </row>
    <row r="19" spans="1:7">
      <c r="B19" s="526"/>
      <c r="C19" s="526"/>
      <c r="D19" t="s">
        <v>17</v>
      </c>
      <c r="E19" s="2">
        <v>2</v>
      </c>
      <c r="G19" s="2">
        <f t="shared" si="0"/>
        <v>59.2</v>
      </c>
    </row>
    <row r="20" spans="1:7">
      <c r="B20" s="526"/>
      <c r="C20" s="526"/>
      <c r="D20" t="s">
        <v>18</v>
      </c>
      <c r="E20" s="2">
        <v>56</v>
      </c>
      <c r="G20" s="2">
        <f t="shared" si="0"/>
        <v>115.2</v>
      </c>
    </row>
    <row r="21" spans="1:7">
      <c r="B21" s="526"/>
      <c r="C21" s="526"/>
      <c r="D21" t="s">
        <v>19</v>
      </c>
      <c r="E21" s="2">
        <v>2</v>
      </c>
      <c r="G21" s="2">
        <f t="shared" si="0"/>
        <v>117.2</v>
      </c>
    </row>
    <row r="22" spans="1:7">
      <c r="B22" s="526"/>
      <c r="C22" s="526"/>
      <c r="D22" t="s">
        <v>220</v>
      </c>
      <c r="E22" s="2">
        <v>60</v>
      </c>
      <c r="G22" s="2">
        <f t="shared" si="0"/>
        <v>177.2</v>
      </c>
    </row>
    <row r="23" spans="1:7">
      <c r="A23" s="7">
        <v>42793</v>
      </c>
      <c r="B23" s="526" t="s">
        <v>114</v>
      </c>
      <c r="C23" s="526" t="s">
        <v>20</v>
      </c>
      <c r="D23" t="s">
        <v>18</v>
      </c>
      <c r="E23" s="2"/>
      <c r="F23" s="2">
        <v>56</v>
      </c>
      <c r="G23" s="2">
        <f t="shared" si="0"/>
        <v>121.19999999999999</v>
      </c>
    </row>
    <row r="24" spans="1:7">
      <c r="A24" s="7">
        <v>42793</v>
      </c>
      <c r="B24" s="526" t="s">
        <v>114</v>
      </c>
      <c r="C24" s="526" t="s">
        <v>20</v>
      </c>
      <c r="D24" t="s">
        <v>19</v>
      </c>
      <c r="E24" s="2"/>
      <c r="F24" s="2">
        <v>2</v>
      </c>
      <c r="G24" s="2">
        <f t="shared" si="0"/>
        <v>119.19999999999999</v>
      </c>
    </row>
    <row r="25" spans="1:7">
      <c r="A25" s="7">
        <v>42819</v>
      </c>
      <c r="B25" s="526">
        <v>12480</v>
      </c>
      <c r="C25" s="526" t="s">
        <v>20</v>
      </c>
      <c r="D25" t="s">
        <v>16</v>
      </c>
      <c r="E25" s="2"/>
      <c r="F25" s="2">
        <v>57.2</v>
      </c>
      <c r="G25" s="2">
        <f t="shared" si="0"/>
        <v>61.999999999999986</v>
      </c>
    </row>
    <row r="26" spans="1:7">
      <c r="A26" s="7">
        <v>42819</v>
      </c>
      <c r="B26" s="526">
        <v>12480</v>
      </c>
      <c r="C26" s="526" t="s">
        <v>20</v>
      </c>
      <c r="D26" t="s">
        <v>17</v>
      </c>
      <c r="E26" s="2"/>
      <c r="F26" s="2">
        <v>2</v>
      </c>
      <c r="G26" s="2">
        <f t="shared" si="0"/>
        <v>59.999999999999986</v>
      </c>
    </row>
    <row r="27" spans="1:7">
      <c r="A27" s="7">
        <v>42819</v>
      </c>
      <c r="B27" s="526">
        <v>12480</v>
      </c>
      <c r="C27" s="526" t="s">
        <v>20</v>
      </c>
      <c r="D27" t="s">
        <v>220</v>
      </c>
      <c r="E27" s="2"/>
      <c r="F27" s="2">
        <v>60</v>
      </c>
      <c r="G27" s="2">
        <f t="shared" si="0"/>
        <v>0</v>
      </c>
    </row>
    <row r="28" spans="1:7">
      <c r="A28" s="44">
        <v>42825</v>
      </c>
      <c r="B28" s="525" t="s">
        <v>14</v>
      </c>
      <c r="C28" s="525" t="s">
        <v>23</v>
      </c>
      <c r="D28" t="s">
        <v>16</v>
      </c>
      <c r="E28" s="2">
        <v>54.6</v>
      </c>
      <c r="G28" s="2">
        <f t="shared" si="0"/>
        <v>54.6</v>
      </c>
    </row>
    <row r="29" spans="1:7">
      <c r="B29" s="526"/>
      <c r="C29" s="526"/>
      <c r="D29" t="s">
        <v>17</v>
      </c>
      <c r="E29" s="2">
        <v>2</v>
      </c>
      <c r="G29" s="2">
        <f t="shared" si="0"/>
        <v>56.6</v>
      </c>
    </row>
    <row r="30" spans="1:7">
      <c r="B30" s="526"/>
      <c r="C30" s="526"/>
      <c r="D30" t="s">
        <v>18</v>
      </c>
      <c r="E30" s="2">
        <v>60</v>
      </c>
      <c r="G30" s="2">
        <f t="shared" si="0"/>
        <v>116.6</v>
      </c>
    </row>
    <row r="31" spans="1:7">
      <c r="B31" s="526"/>
      <c r="C31" s="526"/>
      <c r="D31" t="s">
        <v>19</v>
      </c>
      <c r="E31" s="2">
        <v>2</v>
      </c>
      <c r="G31" s="2">
        <f t="shared" si="0"/>
        <v>118.6</v>
      </c>
    </row>
    <row r="32" spans="1:7">
      <c r="B32" s="526"/>
      <c r="C32" s="526"/>
      <c r="D32" t="s">
        <v>220</v>
      </c>
      <c r="E32" s="2">
        <v>60</v>
      </c>
      <c r="G32" s="2">
        <f t="shared" si="0"/>
        <v>178.6</v>
      </c>
    </row>
    <row r="33" spans="1:7">
      <c r="A33" s="7">
        <v>42824</v>
      </c>
      <c r="B33" s="526" t="s">
        <v>114</v>
      </c>
      <c r="C33" s="526" t="s">
        <v>23</v>
      </c>
      <c r="D33" t="s">
        <v>18</v>
      </c>
      <c r="E33" s="2"/>
      <c r="F33" s="2">
        <v>60</v>
      </c>
      <c r="G33" s="2">
        <f t="shared" si="0"/>
        <v>118.6</v>
      </c>
    </row>
    <row r="34" spans="1:7">
      <c r="A34" s="7">
        <v>42824</v>
      </c>
      <c r="B34" s="526" t="s">
        <v>114</v>
      </c>
      <c r="C34" s="526" t="s">
        <v>23</v>
      </c>
      <c r="D34" t="s">
        <v>19</v>
      </c>
      <c r="E34" s="2"/>
      <c r="F34" s="2">
        <v>2</v>
      </c>
      <c r="G34" s="2">
        <f t="shared" si="0"/>
        <v>116.6</v>
      </c>
    </row>
    <row r="35" spans="1:7">
      <c r="A35" s="7">
        <v>42894</v>
      </c>
      <c r="B35" s="526">
        <v>13084</v>
      </c>
      <c r="C35" s="526" t="s">
        <v>23</v>
      </c>
      <c r="D35" t="s">
        <v>17</v>
      </c>
      <c r="E35" s="2"/>
      <c r="F35" s="2">
        <v>2</v>
      </c>
      <c r="G35" s="2">
        <f t="shared" si="0"/>
        <v>114.6</v>
      </c>
    </row>
    <row r="36" spans="1:7">
      <c r="A36" s="7">
        <v>42894</v>
      </c>
      <c r="B36" s="526">
        <v>13084</v>
      </c>
      <c r="C36" s="526" t="s">
        <v>23</v>
      </c>
      <c r="D36" t="s">
        <v>16</v>
      </c>
      <c r="E36" s="2"/>
      <c r="F36" s="2">
        <v>54.6</v>
      </c>
      <c r="G36" s="2">
        <f t="shared" si="0"/>
        <v>59.999999999999993</v>
      </c>
    </row>
    <row r="37" spans="1:7">
      <c r="A37" s="7">
        <v>42948</v>
      </c>
      <c r="B37" s="526">
        <v>13297</v>
      </c>
      <c r="C37" s="526" t="s">
        <v>23</v>
      </c>
      <c r="D37" t="s">
        <v>220</v>
      </c>
      <c r="E37" s="2"/>
      <c r="F37" s="2">
        <v>60</v>
      </c>
      <c r="G37" s="2">
        <f t="shared" si="0"/>
        <v>0</v>
      </c>
    </row>
    <row r="38" spans="1:7">
      <c r="A38" s="44">
        <v>42855</v>
      </c>
      <c r="B38" s="525" t="s">
        <v>14</v>
      </c>
      <c r="C38" s="525" t="s">
        <v>24</v>
      </c>
      <c r="D38" t="s">
        <v>16</v>
      </c>
      <c r="E38" s="2">
        <v>56</v>
      </c>
      <c r="G38" s="2">
        <f t="shared" si="0"/>
        <v>56</v>
      </c>
    </row>
    <row r="39" spans="1:7">
      <c r="B39" s="526"/>
      <c r="C39" s="526"/>
      <c r="D39" t="s">
        <v>17</v>
      </c>
      <c r="E39" s="2">
        <v>2</v>
      </c>
      <c r="G39" s="2">
        <f t="shared" si="0"/>
        <v>58</v>
      </c>
    </row>
    <row r="40" spans="1:7">
      <c r="B40" s="526"/>
      <c r="C40" s="526"/>
      <c r="D40" t="s">
        <v>18</v>
      </c>
      <c r="E40" s="2">
        <v>60</v>
      </c>
      <c r="G40" s="2">
        <f t="shared" si="0"/>
        <v>118</v>
      </c>
    </row>
    <row r="41" spans="1:7">
      <c r="B41" s="526"/>
      <c r="C41" s="526"/>
      <c r="D41" t="s">
        <v>19</v>
      </c>
      <c r="E41" s="2">
        <v>2</v>
      </c>
      <c r="G41" s="2">
        <f t="shared" si="0"/>
        <v>120</v>
      </c>
    </row>
    <row r="42" spans="1:7">
      <c r="B42" s="526"/>
      <c r="C42" s="526"/>
      <c r="D42" t="s">
        <v>220</v>
      </c>
      <c r="E42" s="2">
        <v>60</v>
      </c>
      <c r="G42" s="2">
        <f t="shared" si="0"/>
        <v>180</v>
      </c>
    </row>
    <row r="43" spans="1:7">
      <c r="A43" s="7">
        <v>42855</v>
      </c>
      <c r="B43" s="526" t="s">
        <v>114</v>
      </c>
      <c r="C43" s="526" t="s">
        <v>24</v>
      </c>
      <c r="D43" t="s">
        <v>18</v>
      </c>
      <c r="E43" s="2"/>
      <c r="F43" s="2">
        <v>60</v>
      </c>
      <c r="G43" s="2">
        <f t="shared" si="0"/>
        <v>120</v>
      </c>
    </row>
    <row r="44" spans="1:7">
      <c r="A44" s="7">
        <v>42855</v>
      </c>
      <c r="B44" s="526" t="s">
        <v>114</v>
      </c>
      <c r="C44" s="526" t="s">
        <v>24</v>
      </c>
      <c r="D44" t="s">
        <v>19</v>
      </c>
      <c r="E44" s="2"/>
      <c r="F44" s="2">
        <v>2</v>
      </c>
      <c r="G44" s="2">
        <f t="shared" si="0"/>
        <v>118</v>
      </c>
    </row>
    <row r="45" spans="1:7">
      <c r="A45" s="7">
        <v>42894</v>
      </c>
      <c r="B45" s="526">
        <v>13084</v>
      </c>
      <c r="C45" s="526" t="s">
        <v>24</v>
      </c>
      <c r="D45" t="s">
        <v>16</v>
      </c>
      <c r="E45" s="2"/>
      <c r="F45" s="2">
        <v>56</v>
      </c>
      <c r="G45" s="2">
        <f t="shared" si="0"/>
        <v>62</v>
      </c>
    </row>
    <row r="46" spans="1:7">
      <c r="A46" s="7">
        <v>42894</v>
      </c>
      <c r="B46" s="526">
        <v>13084</v>
      </c>
      <c r="C46" s="526" t="s">
        <v>24</v>
      </c>
      <c r="D46" t="s">
        <v>17</v>
      </c>
      <c r="E46" s="2"/>
      <c r="F46" s="2">
        <v>2</v>
      </c>
      <c r="G46" s="2">
        <f t="shared" si="0"/>
        <v>60</v>
      </c>
    </row>
    <row r="47" spans="1:7">
      <c r="A47" s="7">
        <v>42948</v>
      </c>
      <c r="B47" s="526">
        <v>13297</v>
      </c>
      <c r="C47" s="526" t="s">
        <v>24</v>
      </c>
      <c r="D47" t="s">
        <v>220</v>
      </c>
      <c r="E47" s="2"/>
      <c r="F47" s="2">
        <v>60</v>
      </c>
      <c r="G47" s="2">
        <f t="shared" si="0"/>
        <v>0</v>
      </c>
    </row>
    <row r="48" spans="1:7">
      <c r="A48" s="44">
        <v>42886</v>
      </c>
      <c r="B48" s="525" t="s">
        <v>14</v>
      </c>
      <c r="C48" s="525" t="s">
        <v>25</v>
      </c>
      <c r="D48" t="s">
        <v>16</v>
      </c>
      <c r="E48" s="2">
        <v>50.6</v>
      </c>
      <c r="G48" s="2">
        <f t="shared" si="0"/>
        <v>50.6</v>
      </c>
    </row>
    <row r="49" spans="1:7">
      <c r="B49" s="526"/>
      <c r="C49" s="526"/>
      <c r="D49" t="s">
        <v>17</v>
      </c>
      <c r="E49" s="2">
        <v>2</v>
      </c>
      <c r="G49" s="2">
        <f t="shared" si="0"/>
        <v>52.6</v>
      </c>
    </row>
    <row r="50" spans="1:7">
      <c r="B50" s="526"/>
      <c r="C50" s="526"/>
      <c r="D50" t="s">
        <v>18</v>
      </c>
      <c r="E50" s="2">
        <v>60</v>
      </c>
      <c r="G50" s="2">
        <f t="shared" si="0"/>
        <v>112.6</v>
      </c>
    </row>
    <row r="51" spans="1:7">
      <c r="B51" s="526"/>
      <c r="C51" s="526"/>
      <c r="D51" t="s">
        <v>19</v>
      </c>
      <c r="E51" s="2">
        <v>2</v>
      </c>
      <c r="G51" s="2">
        <f t="shared" si="0"/>
        <v>114.6</v>
      </c>
    </row>
    <row r="52" spans="1:7">
      <c r="B52" s="526"/>
      <c r="C52" s="526"/>
      <c r="D52" t="s">
        <v>220</v>
      </c>
      <c r="E52" s="2">
        <v>60</v>
      </c>
      <c r="G52" s="2">
        <f t="shared" si="0"/>
        <v>174.6</v>
      </c>
    </row>
    <row r="53" spans="1:7">
      <c r="A53" s="7">
        <v>42885</v>
      </c>
      <c r="B53" s="526" t="s">
        <v>114</v>
      </c>
      <c r="C53" s="526" t="s">
        <v>25</v>
      </c>
      <c r="D53" t="s">
        <v>18</v>
      </c>
      <c r="E53" s="2"/>
      <c r="F53" s="2">
        <v>60</v>
      </c>
      <c r="G53" s="2">
        <f t="shared" si="0"/>
        <v>114.6</v>
      </c>
    </row>
    <row r="54" spans="1:7">
      <c r="A54" s="7">
        <v>42885</v>
      </c>
      <c r="B54" s="526" t="s">
        <v>114</v>
      </c>
      <c r="C54" s="526" t="s">
        <v>25</v>
      </c>
      <c r="D54" t="s">
        <v>19</v>
      </c>
      <c r="E54" s="2"/>
      <c r="F54" s="2">
        <v>2</v>
      </c>
      <c r="G54" s="2">
        <f t="shared" si="0"/>
        <v>112.6</v>
      </c>
    </row>
    <row r="55" spans="1:7">
      <c r="A55" s="7">
        <v>42943</v>
      </c>
      <c r="B55" s="526">
        <v>13270</v>
      </c>
      <c r="C55" s="526" t="s">
        <v>25</v>
      </c>
      <c r="D55" t="s">
        <v>16</v>
      </c>
      <c r="E55" s="2"/>
      <c r="F55" s="2">
        <v>2</v>
      </c>
      <c r="G55" s="2">
        <f t="shared" ref="G55:G118" si="1">+G54+E55-F55</f>
        <v>110.6</v>
      </c>
    </row>
    <row r="56" spans="1:7">
      <c r="A56" s="7">
        <v>42943</v>
      </c>
      <c r="B56" s="526">
        <v>13270</v>
      </c>
      <c r="C56" s="526" t="s">
        <v>25</v>
      </c>
      <c r="D56" t="s">
        <v>17</v>
      </c>
      <c r="E56" s="2"/>
      <c r="F56" s="2">
        <v>50.6</v>
      </c>
      <c r="G56" s="2">
        <f t="shared" si="1"/>
        <v>59.999999999999993</v>
      </c>
    </row>
    <row r="57" spans="1:7">
      <c r="A57" s="7">
        <v>42949</v>
      </c>
      <c r="B57" s="526">
        <v>13328</v>
      </c>
      <c r="C57" s="526" t="s">
        <v>25</v>
      </c>
      <c r="D57" t="s">
        <v>220</v>
      </c>
      <c r="E57" s="2"/>
      <c r="F57" s="2">
        <v>60</v>
      </c>
      <c r="G57" s="2">
        <f t="shared" si="1"/>
        <v>0</v>
      </c>
    </row>
    <row r="58" spans="1:7">
      <c r="A58" s="44">
        <v>42916</v>
      </c>
      <c r="B58" s="525" t="s">
        <v>14</v>
      </c>
      <c r="C58" s="525" t="s">
        <v>26</v>
      </c>
      <c r="D58" t="s">
        <v>16</v>
      </c>
      <c r="E58" s="2">
        <v>49.4</v>
      </c>
      <c r="G58" s="2">
        <f t="shared" si="1"/>
        <v>49.4</v>
      </c>
    </row>
    <row r="59" spans="1:7">
      <c r="B59" s="526"/>
      <c r="C59" s="526"/>
      <c r="D59" t="s">
        <v>17</v>
      </c>
      <c r="E59" s="2">
        <v>2</v>
      </c>
      <c r="G59" s="2">
        <f t="shared" si="1"/>
        <v>51.4</v>
      </c>
    </row>
    <row r="60" spans="1:7">
      <c r="B60" s="526"/>
      <c r="C60" s="526"/>
      <c r="D60" t="s">
        <v>18</v>
      </c>
      <c r="E60" s="2">
        <v>60</v>
      </c>
      <c r="G60" s="2">
        <f t="shared" si="1"/>
        <v>111.4</v>
      </c>
    </row>
    <row r="61" spans="1:7">
      <c r="B61" s="526"/>
      <c r="C61" s="526"/>
      <c r="D61" t="s">
        <v>19</v>
      </c>
      <c r="E61" s="2">
        <v>2</v>
      </c>
      <c r="G61" s="2">
        <f t="shared" si="1"/>
        <v>113.4</v>
      </c>
    </row>
    <row r="62" spans="1:7">
      <c r="B62" s="526"/>
      <c r="C62" s="526"/>
      <c r="D62" t="s">
        <v>220</v>
      </c>
      <c r="E62" s="2">
        <v>60</v>
      </c>
      <c r="G62" s="2">
        <f t="shared" si="1"/>
        <v>173.4</v>
      </c>
    </row>
    <row r="63" spans="1:7">
      <c r="A63" s="7">
        <v>42916</v>
      </c>
      <c r="B63" s="526" t="s">
        <v>114</v>
      </c>
      <c r="C63" s="526" t="s">
        <v>26</v>
      </c>
      <c r="D63" t="s">
        <v>18</v>
      </c>
      <c r="E63" s="2"/>
      <c r="F63" s="2">
        <v>60</v>
      </c>
      <c r="G63" s="2">
        <f t="shared" si="1"/>
        <v>113.4</v>
      </c>
    </row>
    <row r="64" spans="1:7">
      <c r="A64" s="7">
        <v>42916</v>
      </c>
      <c r="B64" s="526" t="s">
        <v>114</v>
      </c>
      <c r="C64" s="526" t="s">
        <v>26</v>
      </c>
      <c r="D64" t="s">
        <v>19</v>
      </c>
      <c r="E64" s="2"/>
      <c r="F64" s="2">
        <v>2</v>
      </c>
      <c r="G64" s="2">
        <f t="shared" si="1"/>
        <v>111.4</v>
      </c>
    </row>
    <row r="65" spans="1:7">
      <c r="A65" s="7">
        <v>42943</v>
      </c>
      <c r="B65" s="526">
        <v>13270</v>
      </c>
      <c r="C65" s="526" t="s">
        <v>26</v>
      </c>
      <c r="D65" t="s">
        <v>16</v>
      </c>
      <c r="E65" s="2"/>
      <c r="F65" s="2">
        <v>2</v>
      </c>
      <c r="G65" s="2">
        <f t="shared" si="1"/>
        <v>109.4</v>
      </c>
    </row>
    <row r="66" spans="1:7">
      <c r="A66" s="7">
        <v>42943</v>
      </c>
      <c r="B66" s="526">
        <v>13270</v>
      </c>
      <c r="C66" s="526" t="s">
        <v>26</v>
      </c>
      <c r="D66" t="s">
        <v>17</v>
      </c>
      <c r="E66" s="2"/>
      <c r="F66" s="2">
        <v>49.4</v>
      </c>
      <c r="G66" s="2">
        <f t="shared" si="1"/>
        <v>60.000000000000007</v>
      </c>
    </row>
    <row r="67" spans="1:7">
      <c r="A67" s="7">
        <v>42949</v>
      </c>
      <c r="B67" s="526">
        <v>13328</v>
      </c>
      <c r="C67" s="526" t="s">
        <v>26</v>
      </c>
      <c r="D67" t="s">
        <v>220</v>
      </c>
      <c r="E67" s="2"/>
      <c r="F67" s="2">
        <v>60</v>
      </c>
      <c r="G67" s="2">
        <f t="shared" si="1"/>
        <v>0</v>
      </c>
    </row>
    <row r="68" spans="1:7">
      <c r="A68" s="44">
        <v>42947</v>
      </c>
      <c r="B68" s="525" t="s">
        <v>14</v>
      </c>
      <c r="C68" s="525" t="s">
        <v>27</v>
      </c>
      <c r="D68" t="s">
        <v>16</v>
      </c>
      <c r="E68" s="2">
        <v>45.3</v>
      </c>
      <c r="G68" s="2">
        <f t="shared" si="1"/>
        <v>45.3</v>
      </c>
    </row>
    <row r="69" spans="1:7">
      <c r="B69" s="526"/>
      <c r="C69" s="526"/>
      <c r="D69" t="s">
        <v>17</v>
      </c>
      <c r="E69" s="2">
        <v>2</v>
      </c>
      <c r="G69" s="2">
        <f t="shared" si="1"/>
        <v>47.3</v>
      </c>
    </row>
    <row r="70" spans="1:7">
      <c r="B70" s="526"/>
      <c r="C70" s="526"/>
      <c r="D70" t="s">
        <v>18</v>
      </c>
      <c r="E70" s="2">
        <v>60</v>
      </c>
      <c r="G70" s="2">
        <f t="shared" si="1"/>
        <v>107.3</v>
      </c>
    </row>
    <row r="71" spans="1:7">
      <c r="B71" s="526"/>
      <c r="C71" s="526"/>
      <c r="D71" t="s">
        <v>19</v>
      </c>
      <c r="E71" s="2">
        <v>2</v>
      </c>
      <c r="G71" s="2">
        <f t="shared" si="1"/>
        <v>109.3</v>
      </c>
    </row>
    <row r="72" spans="1:7">
      <c r="B72" s="526"/>
      <c r="C72" s="526"/>
      <c r="D72" t="s">
        <v>220</v>
      </c>
      <c r="E72" s="2">
        <v>60</v>
      </c>
      <c r="G72" s="2">
        <f t="shared" si="1"/>
        <v>169.3</v>
      </c>
    </row>
    <row r="73" spans="1:7">
      <c r="B73" s="526"/>
      <c r="C73" s="526"/>
      <c r="D73" t="s">
        <v>656</v>
      </c>
      <c r="E73" s="2">
        <v>10</v>
      </c>
      <c r="G73" s="2">
        <f t="shared" si="1"/>
        <v>179.3</v>
      </c>
    </row>
    <row r="74" spans="1:7">
      <c r="A74" s="7">
        <v>42947</v>
      </c>
      <c r="B74" s="526" t="s">
        <v>114</v>
      </c>
      <c r="C74" s="526" t="s">
        <v>27</v>
      </c>
      <c r="D74" t="s">
        <v>18</v>
      </c>
      <c r="E74" s="2"/>
      <c r="F74" s="2">
        <v>60</v>
      </c>
      <c r="G74" s="2">
        <f t="shared" si="1"/>
        <v>119.30000000000001</v>
      </c>
    </row>
    <row r="75" spans="1:7">
      <c r="A75" s="7">
        <v>42947</v>
      </c>
      <c r="B75" s="526" t="s">
        <v>114</v>
      </c>
      <c r="C75" s="526" t="s">
        <v>27</v>
      </c>
      <c r="D75" t="s">
        <v>19</v>
      </c>
      <c r="E75" s="2"/>
      <c r="F75" s="2">
        <v>2</v>
      </c>
      <c r="G75" s="2">
        <f t="shared" si="1"/>
        <v>117.30000000000001</v>
      </c>
    </row>
    <row r="76" spans="1:7">
      <c r="A76" s="7">
        <v>42949</v>
      </c>
      <c r="B76" s="526">
        <v>13328</v>
      </c>
      <c r="C76" s="526" t="s">
        <v>27</v>
      </c>
      <c r="D76" t="s">
        <v>220</v>
      </c>
      <c r="E76" s="2"/>
      <c r="F76" s="2">
        <v>60</v>
      </c>
      <c r="G76" s="2">
        <f t="shared" si="1"/>
        <v>57.300000000000011</v>
      </c>
    </row>
    <row r="77" spans="1:7">
      <c r="A77" s="7">
        <v>42949</v>
      </c>
      <c r="B77" s="526">
        <v>13328</v>
      </c>
      <c r="C77" s="526" t="s">
        <v>27</v>
      </c>
      <c r="D77" t="s">
        <v>657</v>
      </c>
      <c r="E77" s="2"/>
      <c r="F77" s="2">
        <v>10</v>
      </c>
      <c r="G77" s="2">
        <f t="shared" si="1"/>
        <v>47.300000000000011</v>
      </c>
    </row>
    <row r="78" spans="1:7">
      <c r="A78" s="7">
        <v>42998</v>
      </c>
      <c r="B78" s="526">
        <v>13623</v>
      </c>
      <c r="C78" s="526" t="s">
        <v>27</v>
      </c>
      <c r="D78" t="s">
        <v>16</v>
      </c>
      <c r="E78" s="2"/>
      <c r="F78" s="2">
        <v>45.3</v>
      </c>
      <c r="G78" s="2">
        <f t="shared" si="1"/>
        <v>2.0000000000000142</v>
      </c>
    </row>
    <row r="79" spans="1:7">
      <c r="A79" s="7">
        <v>42998</v>
      </c>
      <c r="B79" s="526">
        <v>13623</v>
      </c>
      <c r="C79" s="526" t="s">
        <v>27</v>
      </c>
      <c r="D79" t="s">
        <v>17</v>
      </c>
      <c r="E79" s="2"/>
      <c r="F79" s="2">
        <v>2</v>
      </c>
      <c r="G79" s="2">
        <f t="shared" si="1"/>
        <v>1.4210854715202004E-14</v>
      </c>
    </row>
    <row r="80" spans="1:7">
      <c r="A80" s="44">
        <v>42978</v>
      </c>
      <c r="B80" s="525" t="s">
        <v>14</v>
      </c>
      <c r="C80" s="525" t="s">
        <v>28</v>
      </c>
      <c r="D80" t="s">
        <v>16</v>
      </c>
      <c r="E80" s="2">
        <v>45.3</v>
      </c>
      <c r="G80" s="2">
        <f t="shared" si="1"/>
        <v>45.300000000000011</v>
      </c>
    </row>
    <row r="81" spans="1:7">
      <c r="B81" s="526"/>
      <c r="C81" s="526"/>
      <c r="D81" t="s">
        <v>17</v>
      </c>
      <c r="E81" s="2">
        <v>2</v>
      </c>
      <c r="G81" s="2">
        <f t="shared" si="1"/>
        <v>47.300000000000011</v>
      </c>
    </row>
    <row r="82" spans="1:7">
      <c r="B82" s="526"/>
      <c r="C82" s="526"/>
      <c r="D82" t="s">
        <v>18</v>
      </c>
      <c r="E82" s="2">
        <v>60</v>
      </c>
      <c r="G82" s="2">
        <f t="shared" si="1"/>
        <v>107.30000000000001</v>
      </c>
    </row>
    <row r="83" spans="1:7">
      <c r="B83" s="526"/>
      <c r="C83" s="526"/>
      <c r="D83" t="s">
        <v>19</v>
      </c>
      <c r="E83" s="2">
        <v>2</v>
      </c>
      <c r="G83" s="2">
        <f t="shared" si="1"/>
        <v>109.30000000000001</v>
      </c>
    </row>
    <row r="84" spans="1:7" ht="15.75" customHeight="1">
      <c r="B84" s="526"/>
      <c r="C84" s="526"/>
      <c r="D84" t="s">
        <v>220</v>
      </c>
      <c r="E84" s="2">
        <v>60</v>
      </c>
      <c r="G84" s="2">
        <f t="shared" si="1"/>
        <v>169.3</v>
      </c>
    </row>
    <row r="85" spans="1:7" ht="15.75" customHeight="1">
      <c r="A85" s="7">
        <v>42978</v>
      </c>
      <c r="B85" s="526" t="s">
        <v>114</v>
      </c>
      <c r="C85" s="526" t="s">
        <v>28</v>
      </c>
      <c r="D85" t="s">
        <v>18</v>
      </c>
      <c r="E85" s="2"/>
      <c r="F85" s="2">
        <v>60</v>
      </c>
      <c r="G85" s="2">
        <f t="shared" si="1"/>
        <v>109.30000000000001</v>
      </c>
    </row>
    <row r="86" spans="1:7" ht="15.75" customHeight="1">
      <c r="A86" s="7">
        <v>42978</v>
      </c>
      <c r="B86" s="526" t="s">
        <v>114</v>
      </c>
      <c r="C86" s="526" t="s">
        <v>28</v>
      </c>
      <c r="D86" t="s">
        <v>19</v>
      </c>
      <c r="E86" s="2"/>
      <c r="F86" s="2">
        <v>2</v>
      </c>
      <c r="G86" s="2">
        <f t="shared" si="1"/>
        <v>107.30000000000001</v>
      </c>
    </row>
    <row r="87" spans="1:7" ht="15.75" customHeight="1">
      <c r="A87" s="7">
        <v>42998</v>
      </c>
      <c r="B87" s="526">
        <v>13623</v>
      </c>
      <c r="C87" s="526" t="s">
        <v>28</v>
      </c>
      <c r="D87" t="s">
        <v>16</v>
      </c>
      <c r="E87" s="2"/>
      <c r="F87" s="2">
        <v>45.3</v>
      </c>
      <c r="G87" s="2">
        <f t="shared" si="1"/>
        <v>62.000000000000014</v>
      </c>
    </row>
    <row r="88" spans="1:7" ht="15.75" customHeight="1">
      <c r="A88" s="7">
        <v>42998</v>
      </c>
      <c r="B88" s="526">
        <v>13623</v>
      </c>
      <c r="C88" s="526" t="s">
        <v>28</v>
      </c>
      <c r="D88" t="s">
        <v>17</v>
      </c>
      <c r="E88" s="2"/>
      <c r="F88" s="2">
        <v>2</v>
      </c>
      <c r="G88" s="2">
        <f t="shared" si="1"/>
        <v>60.000000000000014</v>
      </c>
    </row>
    <row r="89" spans="1:7" ht="15.75" customHeight="1">
      <c r="A89" s="7">
        <v>43066</v>
      </c>
      <c r="B89" s="526">
        <v>14114</v>
      </c>
      <c r="C89" s="526" t="s">
        <v>28</v>
      </c>
      <c r="D89" t="s">
        <v>220</v>
      </c>
      <c r="E89" s="2"/>
      <c r="F89" s="2">
        <v>60</v>
      </c>
      <c r="G89" s="2">
        <f t="shared" si="1"/>
        <v>0</v>
      </c>
    </row>
    <row r="90" spans="1:7">
      <c r="A90" s="44">
        <v>43008</v>
      </c>
      <c r="B90" s="525" t="s">
        <v>14</v>
      </c>
      <c r="C90" s="525" t="s">
        <v>29</v>
      </c>
      <c r="D90" t="s">
        <v>16</v>
      </c>
      <c r="E90" s="2">
        <v>48.4</v>
      </c>
      <c r="G90" s="2">
        <f t="shared" si="1"/>
        <v>48.4</v>
      </c>
    </row>
    <row r="91" spans="1:7">
      <c r="B91" s="526"/>
      <c r="C91" s="526"/>
      <c r="D91" t="s">
        <v>17</v>
      </c>
      <c r="E91" s="2">
        <v>2</v>
      </c>
      <c r="G91" s="2">
        <f t="shared" si="1"/>
        <v>50.4</v>
      </c>
    </row>
    <row r="92" spans="1:7">
      <c r="B92" s="526"/>
      <c r="C92" s="526"/>
      <c r="D92" t="s">
        <v>18</v>
      </c>
      <c r="E92" s="2">
        <v>60</v>
      </c>
      <c r="G92" s="2">
        <f t="shared" si="1"/>
        <v>110.4</v>
      </c>
    </row>
    <row r="93" spans="1:7">
      <c r="B93" s="526"/>
      <c r="C93" s="526"/>
      <c r="D93" t="s">
        <v>19</v>
      </c>
      <c r="E93" s="2">
        <v>2</v>
      </c>
      <c r="G93" s="2">
        <f t="shared" si="1"/>
        <v>112.4</v>
      </c>
    </row>
    <row r="94" spans="1:7">
      <c r="B94" s="526"/>
      <c r="C94" s="526"/>
      <c r="D94" t="s">
        <v>220</v>
      </c>
      <c r="E94" s="2">
        <v>60</v>
      </c>
      <c r="G94" s="2">
        <f t="shared" si="1"/>
        <v>172.4</v>
      </c>
    </row>
    <row r="95" spans="1:7">
      <c r="A95" s="7">
        <v>43008</v>
      </c>
      <c r="B95" s="526" t="s">
        <v>114</v>
      </c>
      <c r="C95" s="526" t="s">
        <v>29</v>
      </c>
      <c r="D95" t="s">
        <v>18</v>
      </c>
      <c r="E95" s="2"/>
      <c r="F95" s="2">
        <v>60</v>
      </c>
      <c r="G95" s="2">
        <f t="shared" si="1"/>
        <v>112.4</v>
      </c>
    </row>
    <row r="96" spans="1:7">
      <c r="A96" s="7">
        <v>43008</v>
      </c>
      <c r="B96" s="526" t="s">
        <v>114</v>
      </c>
      <c r="C96" s="526" t="s">
        <v>29</v>
      </c>
      <c r="D96" t="s">
        <v>19</v>
      </c>
      <c r="E96" s="2"/>
      <c r="F96" s="2">
        <v>2</v>
      </c>
      <c r="G96" s="2">
        <f t="shared" si="1"/>
        <v>110.4</v>
      </c>
    </row>
    <row r="97" spans="1:7">
      <c r="A97" s="7">
        <v>43066</v>
      </c>
      <c r="B97" s="526">
        <v>14114</v>
      </c>
      <c r="C97" s="526" t="s">
        <v>29</v>
      </c>
      <c r="D97" t="s">
        <v>16</v>
      </c>
      <c r="E97" s="2"/>
      <c r="F97" s="2">
        <v>48.4</v>
      </c>
      <c r="G97" s="2">
        <f t="shared" si="1"/>
        <v>62.000000000000007</v>
      </c>
    </row>
    <row r="98" spans="1:7">
      <c r="A98" s="7">
        <v>43066</v>
      </c>
      <c r="B98" s="526">
        <v>14114</v>
      </c>
      <c r="C98" s="526" t="s">
        <v>29</v>
      </c>
      <c r="D98" t="s">
        <v>17</v>
      </c>
      <c r="E98" s="2"/>
      <c r="F98" s="2">
        <v>2</v>
      </c>
      <c r="G98" s="2">
        <f t="shared" si="1"/>
        <v>60.000000000000007</v>
      </c>
    </row>
    <row r="99" spans="1:7">
      <c r="A99" s="7">
        <v>43066</v>
      </c>
      <c r="B99" s="526">
        <v>14114</v>
      </c>
      <c r="C99" s="526" t="s">
        <v>29</v>
      </c>
      <c r="D99" t="s">
        <v>220</v>
      </c>
      <c r="E99" s="2"/>
      <c r="F99" s="2">
        <v>60</v>
      </c>
      <c r="G99" s="2">
        <f t="shared" si="1"/>
        <v>0</v>
      </c>
    </row>
    <row r="100" spans="1:7">
      <c r="A100" s="44">
        <v>43039</v>
      </c>
      <c r="B100" s="525" t="s">
        <v>14</v>
      </c>
      <c r="C100" s="525" t="s">
        <v>30</v>
      </c>
      <c r="D100" t="s">
        <v>16</v>
      </c>
      <c r="E100" s="2">
        <v>48.1</v>
      </c>
      <c r="G100" s="2">
        <f t="shared" si="1"/>
        <v>48.1</v>
      </c>
    </row>
    <row r="101" spans="1:7">
      <c r="B101" s="526"/>
      <c r="C101" s="526"/>
      <c r="D101" t="s">
        <v>17</v>
      </c>
      <c r="E101" s="2">
        <v>2</v>
      </c>
      <c r="G101" s="2">
        <f t="shared" si="1"/>
        <v>50.1</v>
      </c>
    </row>
    <row r="102" spans="1:7">
      <c r="B102" s="526"/>
      <c r="C102" s="526"/>
      <c r="D102" t="s">
        <v>18</v>
      </c>
      <c r="E102" s="2">
        <v>60</v>
      </c>
      <c r="G102" s="2">
        <f t="shared" si="1"/>
        <v>110.1</v>
      </c>
    </row>
    <row r="103" spans="1:7">
      <c r="B103" s="526"/>
      <c r="C103" s="526"/>
      <c r="D103" t="s">
        <v>19</v>
      </c>
      <c r="E103" s="2">
        <v>2</v>
      </c>
      <c r="G103" s="2">
        <f t="shared" si="1"/>
        <v>112.1</v>
      </c>
    </row>
    <row r="104" spans="1:7">
      <c r="B104" s="526"/>
      <c r="C104" s="526"/>
      <c r="D104" t="s">
        <v>220</v>
      </c>
      <c r="E104" s="2">
        <v>60</v>
      </c>
      <c r="G104" s="2">
        <f t="shared" si="1"/>
        <v>172.1</v>
      </c>
    </row>
    <row r="105" spans="1:7">
      <c r="A105" s="7">
        <v>43039</v>
      </c>
      <c r="B105" s="526" t="s">
        <v>114</v>
      </c>
      <c r="C105" s="526" t="s">
        <v>30</v>
      </c>
      <c r="D105" t="s">
        <v>18</v>
      </c>
      <c r="E105" s="2"/>
      <c r="F105" s="2">
        <v>60</v>
      </c>
      <c r="G105" s="2">
        <f t="shared" si="1"/>
        <v>112.1</v>
      </c>
    </row>
    <row r="106" spans="1:7">
      <c r="A106" s="7">
        <v>43039</v>
      </c>
      <c r="B106" s="526" t="s">
        <v>114</v>
      </c>
      <c r="C106" s="526" t="s">
        <v>30</v>
      </c>
      <c r="D106" t="s">
        <v>19</v>
      </c>
      <c r="E106" s="2"/>
      <c r="F106" s="2">
        <v>2</v>
      </c>
      <c r="G106" s="2">
        <f t="shared" si="1"/>
        <v>110.1</v>
      </c>
    </row>
    <row r="107" spans="1:7">
      <c r="A107" s="7">
        <v>43066</v>
      </c>
      <c r="B107" s="526">
        <v>14114</v>
      </c>
      <c r="C107" s="526" t="s">
        <v>30</v>
      </c>
      <c r="D107" t="s">
        <v>16</v>
      </c>
      <c r="E107" s="2"/>
      <c r="F107" s="2">
        <v>48.1</v>
      </c>
      <c r="G107" s="2">
        <f t="shared" si="1"/>
        <v>61.999999999999993</v>
      </c>
    </row>
    <row r="108" spans="1:7">
      <c r="A108" s="7">
        <v>43066</v>
      </c>
      <c r="B108" s="526">
        <v>14114</v>
      </c>
      <c r="C108" s="526" t="s">
        <v>30</v>
      </c>
      <c r="D108" t="s">
        <v>17</v>
      </c>
      <c r="E108" s="2"/>
      <c r="F108" s="2">
        <v>2</v>
      </c>
      <c r="G108" s="2">
        <f t="shared" si="1"/>
        <v>59.999999999999993</v>
      </c>
    </row>
    <row r="109" spans="1:7">
      <c r="A109" s="7">
        <v>43066</v>
      </c>
      <c r="B109" s="526">
        <v>14114</v>
      </c>
      <c r="C109" s="526" t="s">
        <v>30</v>
      </c>
      <c r="D109" t="s">
        <v>220</v>
      </c>
      <c r="E109" s="2"/>
      <c r="F109" s="2">
        <v>60</v>
      </c>
      <c r="G109" s="2">
        <f t="shared" si="1"/>
        <v>0</v>
      </c>
    </row>
    <row r="110" spans="1:7">
      <c r="A110" s="44">
        <v>43069</v>
      </c>
      <c r="B110" s="525" t="s">
        <v>14</v>
      </c>
      <c r="C110" s="525" t="s">
        <v>33</v>
      </c>
      <c r="D110" t="s">
        <v>16</v>
      </c>
      <c r="E110" s="2">
        <v>51.4</v>
      </c>
      <c r="G110" s="2">
        <f t="shared" si="1"/>
        <v>51.4</v>
      </c>
    </row>
    <row r="111" spans="1:7">
      <c r="B111" s="526"/>
      <c r="C111" s="526"/>
      <c r="D111" t="s">
        <v>17</v>
      </c>
      <c r="E111" s="2">
        <v>2</v>
      </c>
      <c r="G111" s="2">
        <f t="shared" si="1"/>
        <v>53.4</v>
      </c>
    </row>
    <row r="112" spans="1:7">
      <c r="B112" s="526"/>
      <c r="C112" s="526"/>
      <c r="D112" t="s">
        <v>18</v>
      </c>
      <c r="E112" s="2">
        <v>60</v>
      </c>
      <c r="G112" s="2">
        <f t="shared" si="1"/>
        <v>113.4</v>
      </c>
    </row>
    <row r="113" spans="1:7">
      <c r="B113" s="526"/>
      <c r="C113" s="526"/>
      <c r="D113" t="s">
        <v>19</v>
      </c>
      <c r="E113" s="2">
        <v>2</v>
      </c>
      <c r="G113" s="2">
        <f t="shared" si="1"/>
        <v>115.4</v>
      </c>
    </row>
    <row r="114" spans="1:7">
      <c r="B114" s="526"/>
      <c r="C114" s="526"/>
      <c r="D114" t="s">
        <v>220</v>
      </c>
      <c r="E114" s="2">
        <v>60</v>
      </c>
      <c r="G114" s="2">
        <f t="shared" si="1"/>
        <v>175.4</v>
      </c>
    </row>
    <row r="115" spans="1:7">
      <c r="A115" s="7">
        <v>43099</v>
      </c>
      <c r="B115" s="526">
        <v>14376</v>
      </c>
      <c r="C115" s="526" t="s">
        <v>33</v>
      </c>
      <c r="D115" t="s">
        <v>16</v>
      </c>
      <c r="E115" s="2"/>
      <c r="F115" s="2">
        <v>51.4</v>
      </c>
      <c r="G115" s="2">
        <f t="shared" si="1"/>
        <v>124</v>
      </c>
    </row>
    <row r="116" spans="1:7">
      <c r="A116" s="7">
        <v>43099</v>
      </c>
      <c r="B116" s="526">
        <v>14376</v>
      </c>
      <c r="C116" s="526" t="s">
        <v>33</v>
      </c>
      <c r="D116" t="s">
        <v>17</v>
      </c>
      <c r="E116" s="2"/>
      <c r="F116" s="2">
        <v>2</v>
      </c>
      <c r="G116" s="2">
        <f t="shared" si="1"/>
        <v>122</v>
      </c>
    </row>
    <row r="117" spans="1:7">
      <c r="A117" s="7">
        <v>43099</v>
      </c>
      <c r="B117" s="526">
        <v>14376</v>
      </c>
      <c r="C117" s="526" t="s">
        <v>33</v>
      </c>
      <c r="D117" t="s">
        <v>220</v>
      </c>
      <c r="E117" s="2"/>
      <c r="F117" s="2">
        <v>60</v>
      </c>
      <c r="G117" s="2">
        <f t="shared" si="1"/>
        <v>62</v>
      </c>
    </row>
    <row r="118" spans="1:7">
      <c r="A118" s="7">
        <v>43069</v>
      </c>
      <c r="B118" s="526" t="s">
        <v>114</v>
      </c>
      <c r="C118" s="526" t="s">
        <v>33</v>
      </c>
      <c r="D118" t="s">
        <v>18</v>
      </c>
      <c r="E118" s="2"/>
      <c r="F118" s="2">
        <v>60</v>
      </c>
      <c r="G118" s="2">
        <f t="shared" si="1"/>
        <v>2</v>
      </c>
    </row>
    <row r="119" spans="1:7">
      <c r="A119" s="7">
        <v>43069</v>
      </c>
      <c r="B119" s="526" t="s">
        <v>114</v>
      </c>
      <c r="C119" s="526" t="s">
        <v>33</v>
      </c>
      <c r="D119" t="s">
        <v>93</v>
      </c>
      <c r="E119" s="2"/>
      <c r="F119" s="2">
        <v>2</v>
      </c>
      <c r="G119" s="2">
        <f t="shared" ref="G119:G182" si="2">+G118+E119-F119</f>
        <v>0</v>
      </c>
    </row>
    <row r="120" spans="1:7">
      <c r="A120" s="44">
        <v>43100</v>
      </c>
      <c r="B120" s="525" t="s">
        <v>14</v>
      </c>
      <c r="C120" s="525" t="s">
        <v>34</v>
      </c>
      <c r="D120" t="s">
        <v>16</v>
      </c>
      <c r="E120" s="2">
        <v>73.900000000000006</v>
      </c>
      <c r="G120" s="2">
        <f t="shared" si="2"/>
        <v>73.900000000000006</v>
      </c>
    </row>
    <row r="121" spans="1:7">
      <c r="B121" s="526"/>
      <c r="C121" s="526"/>
      <c r="D121" t="s">
        <v>17</v>
      </c>
      <c r="E121" s="2">
        <v>2</v>
      </c>
      <c r="G121" s="2">
        <f t="shared" si="2"/>
        <v>75.900000000000006</v>
      </c>
    </row>
    <row r="122" spans="1:7">
      <c r="B122" s="526"/>
      <c r="C122" s="526"/>
      <c r="D122" t="s">
        <v>18</v>
      </c>
      <c r="E122" s="2">
        <v>60</v>
      </c>
      <c r="G122" s="2">
        <f t="shared" si="2"/>
        <v>135.9</v>
      </c>
    </row>
    <row r="123" spans="1:7">
      <c r="B123" s="526"/>
      <c r="C123" s="526"/>
      <c r="D123" t="s">
        <v>19</v>
      </c>
      <c r="E123" s="2">
        <v>2</v>
      </c>
      <c r="G123" s="2">
        <f t="shared" si="2"/>
        <v>137.9</v>
      </c>
    </row>
    <row r="124" spans="1:7">
      <c r="B124" s="526"/>
      <c r="C124" s="526"/>
      <c r="D124" t="s">
        <v>220</v>
      </c>
      <c r="E124" s="2">
        <v>60</v>
      </c>
      <c r="G124" s="2">
        <f t="shared" si="2"/>
        <v>197.9</v>
      </c>
    </row>
    <row r="125" spans="1:7">
      <c r="A125" s="7">
        <v>43099</v>
      </c>
      <c r="B125" s="526">
        <v>14376</v>
      </c>
      <c r="C125" s="526" t="s">
        <v>34</v>
      </c>
      <c r="D125" t="s">
        <v>220</v>
      </c>
      <c r="E125" s="2"/>
      <c r="F125" s="2">
        <v>60</v>
      </c>
      <c r="G125" s="2">
        <f t="shared" si="2"/>
        <v>137.9</v>
      </c>
    </row>
    <row r="126" spans="1:7">
      <c r="A126" s="7">
        <v>43099</v>
      </c>
      <c r="B126" s="526" t="s">
        <v>114</v>
      </c>
      <c r="C126" s="526" t="s">
        <v>34</v>
      </c>
      <c r="D126" t="s">
        <v>18</v>
      </c>
      <c r="E126" s="2"/>
      <c r="F126" s="2">
        <v>60</v>
      </c>
      <c r="G126" s="2">
        <f t="shared" si="2"/>
        <v>77.900000000000006</v>
      </c>
    </row>
    <row r="127" spans="1:7">
      <c r="A127" s="7">
        <v>43099</v>
      </c>
      <c r="B127" s="526" t="s">
        <v>114</v>
      </c>
      <c r="C127" s="526" t="s">
        <v>34</v>
      </c>
      <c r="D127" t="s">
        <v>19</v>
      </c>
      <c r="E127" s="2"/>
      <c r="F127" s="2">
        <v>2</v>
      </c>
      <c r="G127" s="2">
        <f t="shared" si="2"/>
        <v>75.900000000000006</v>
      </c>
    </row>
    <row r="128" spans="1:7">
      <c r="A128" s="7">
        <v>43171</v>
      </c>
      <c r="B128" s="526">
        <v>14818</v>
      </c>
      <c r="C128" s="526" t="s">
        <v>34</v>
      </c>
      <c r="D128" t="s">
        <v>16</v>
      </c>
      <c r="E128" s="2"/>
      <c r="F128" s="2">
        <v>73.900000000000006</v>
      </c>
      <c r="G128" s="2">
        <f t="shared" si="2"/>
        <v>2</v>
      </c>
    </row>
    <row r="129" spans="1:7">
      <c r="A129" s="7">
        <v>43171</v>
      </c>
      <c r="B129" s="526">
        <v>14818</v>
      </c>
      <c r="C129" s="526" t="s">
        <v>34</v>
      </c>
      <c r="D129" t="s">
        <v>17</v>
      </c>
      <c r="E129" s="2"/>
      <c r="F129" s="2">
        <v>2</v>
      </c>
      <c r="G129" s="2">
        <f t="shared" si="2"/>
        <v>0</v>
      </c>
    </row>
    <row r="130" spans="1:7">
      <c r="A130" s="44">
        <v>43131</v>
      </c>
      <c r="B130" s="525" t="s">
        <v>14</v>
      </c>
      <c r="C130" s="525" t="s">
        <v>15</v>
      </c>
      <c r="D130" t="s">
        <v>16</v>
      </c>
      <c r="E130" s="2">
        <v>65.599999999999994</v>
      </c>
      <c r="G130" s="2">
        <f t="shared" si="2"/>
        <v>65.599999999999994</v>
      </c>
    </row>
    <row r="131" spans="1:7">
      <c r="B131" s="526"/>
      <c r="C131" s="526"/>
      <c r="D131" t="s">
        <v>17</v>
      </c>
      <c r="E131" s="2">
        <v>2</v>
      </c>
      <c r="G131" s="2">
        <f t="shared" si="2"/>
        <v>67.599999999999994</v>
      </c>
    </row>
    <row r="132" spans="1:7">
      <c r="B132" s="526"/>
      <c r="C132" s="526"/>
      <c r="D132" t="s">
        <v>18</v>
      </c>
      <c r="E132" s="2">
        <v>60</v>
      </c>
      <c r="G132" s="2">
        <f t="shared" si="2"/>
        <v>127.6</v>
      </c>
    </row>
    <row r="133" spans="1:7">
      <c r="B133" s="526"/>
      <c r="C133" s="526"/>
      <c r="D133" t="s">
        <v>19</v>
      </c>
      <c r="E133" s="2">
        <v>2</v>
      </c>
      <c r="G133" s="2">
        <f t="shared" si="2"/>
        <v>129.6</v>
      </c>
    </row>
    <row r="134" spans="1:7">
      <c r="B134" s="526"/>
      <c r="C134" s="526"/>
      <c r="D134" t="s">
        <v>220</v>
      </c>
      <c r="E134" s="2">
        <v>100</v>
      </c>
      <c r="G134" s="2">
        <f t="shared" si="2"/>
        <v>229.6</v>
      </c>
    </row>
    <row r="135" spans="1:7">
      <c r="A135" s="7">
        <v>43131</v>
      </c>
      <c r="B135" s="526" t="s">
        <v>114</v>
      </c>
      <c r="C135" s="526" t="s">
        <v>15</v>
      </c>
      <c r="D135" t="s">
        <v>18</v>
      </c>
      <c r="E135" s="2"/>
      <c r="F135" s="2">
        <v>60</v>
      </c>
      <c r="G135" s="2">
        <f t="shared" si="2"/>
        <v>169.6</v>
      </c>
    </row>
    <row r="136" spans="1:7">
      <c r="A136" s="7">
        <v>43131</v>
      </c>
      <c r="B136" s="526" t="s">
        <v>114</v>
      </c>
      <c r="C136" s="526" t="s">
        <v>15</v>
      </c>
      <c r="D136" t="s">
        <v>19</v>
      </c>
      <c r="E136" s="2"/>
      <c r="F136" s="2">
        <v>2</v>
      </c>
      <c r="G136" s="2">
        <f t="shared" si="2"/>
        <v>167.6</v>
      </c>
    </row>
    <row r="137" spans="1:7">
      <c r="A137" s="7">
        <v>43171</v>
      </c>
      <c r="B137" s="526">
        <v>14818</v>
      </c>
      <c r="C137" s="526" t="s">
        <v>15</v>
      </c>
      <c r="D137" t="s">
        <v>16</v>
      </c>
      <c r="E137" s="2"/>
      <c r="F137" s="2">
        <v>65.599999999999994</v>
      </c>
      <c r="G137" s="2">
        <f t="shared" si="2"/>
        <v>102</v>
      </c>
    </row>
    <row r="138" spans="1:7">
      <c r="A138" s="7">
        <v>43171</v>
      </c>
      <c r="B138" s="526">
        <v>14818</v>
      </c>
      <c r="C138" s="526" t="s">
        <v>15</v>
      </c>
      <c r="D138" t="s">
        <v>17</v>
      </c>
      <c r="E138" s="2"/>
      <c r="F138" s="2">
        <v>2</v>
      </c>
      <c r="G138" s="2">
        <f t="shared" si="2"/>
        <v>100</v>
      </c>
    </row>
    <row r="139" spans="1:7">
      <c r="A139" s="7">
        <v>43185</v>
      </c>
      <c r="B139" s="526">
        <v>14964</v>
      </c>
      <c r="C139" s="526" t="s">
        <v>15</v>
      </c>
      <c r="D139" t="s">
        <v>220</v>
      </c>
      <c r="E139" s="2"/>
      <c r="F139" s="2">
        <v>100</v>
      </c>
      <c r="G139" s="2">
        <f t="shared" si="2"/>
        <v>0</v>
      </c>
    </row>
    <row r="140" spans="1:7">
      <c r="A140" s="44">
        <v>43159</v>
      </c>
      <c r="B140" s="525" t="s">
        <v>14</v>
      </c>
      <c r="C140" s="525" t="s">
        <v>20</v>
      </c>
      <c r="D140" t="s">
        <v>16</v>
      </c>
      <c r="E140" s="2">
        <v>81.3</v>
      </c>
      <c r="G140" s="2">
        <f t="shared" si="2"/>
        <v>81.3</v>
      </c>
    </row>
    <row r="141" spans="1:7">
      <c r="B141" s="526"/>
      <c r="C141" s="526"/>
      <c r="D141" t="s">
        <v>17</v>
      </c>
      <c r="E141" s="2">
        <v>2</v>
      </c>
      <c r="G141" s="2">
        <f t="shared" si="2"/>
        <v>83.3</v>
      </c>
    </row>
    <row r="142" spans="1:7">
      <c r="B142" s="526"/>
      <c r="C142" s="526"/>
      <c r="D142" t="s">
        <v>18</v>
      </c>
      <c r="E142" s="2">
        <v>56</v>
      </c>
      <c r="G142" s="2">
        <f t="shared" si="2"/>
        <v>139.30000000000001</v>
      </c>
    </row>
    <row r="143" spans="1:7">
      <c r="B143" s="526"/>
      <c r="C143" s="526"/>
      <c r="D143" t="s">
        <v>19</v>
      </c>
      <c r="E143" s="2">
        <v>5</v>
      </c>
      <c r="G143" s="2">
        <f t="shared" si="2"/>
        <v>144.30000000000001</v>
      </c>
    </row>
    <row r="144" spans="1:7">
      <c r="B144" s="526"/>
      <c r="C144" s="526"/>
      <c r="D144" t="s">
        <v>220</v>
      </c>
      <c r="E144" s="2">
        <v>100</v>
      </c>
      <c r="G144" s="2">
        <f t="shared" si="2"/>
        <v>244.3</v>
      </c>
    </row>
    <row r="145" spans="1:7">
      <c r="A145" s="7">
        <v>43159</v>
      </c>
      <c r="B145" s="526" t="s">
        <v>114</v>
      </c>
      <c r="C145" s="526" t="s">
        <v>20</v>
      </c>
      <c r="D145" t="s">
        <v>18</v>
      </c>
      <c r="E145" s="2"/>
      <c r="F145" s="2">
        <v>56</v>
      </c>
      <c r="G145" s="2">
        <f t="shared" si="2"/>
        <v>188.3</v>
      </c>
    </row>
    <row r="146" spans="1:7">
      <c r="A146" s="7">
        <v>43159</v>
      </c>
      <c r="B146" s="526" t="s">
        <v>114</v>
      </c>
      <c r="C146" s="526" t="s">
        <v>20</v>
      </c>
      <c r="D146" t="s">
        <v>19</v>
      </c>
      <c r="E146" s="2"/>
      <c r="F146" s="2">
        <v>5</v>
      </c>
      <c r="G146" s="2">
        <f t="shared" si="2"/>
        <v>183.3</v>
      </c>
    </row>
    <row r="147" spans="1:7">
      <c r="A147" s="7">
        <v>43185</v>
      </c>
      <c r="B147" s="526">
        <v>14964</v>
      </c>
      <c r="C147" s="526" t="s">
        <v>20</v>
      </c>
      <c r="D147" t="s">
        <v>16</v>
      </c>
      <c r="E147" s="2"/>
      <c r="F147" s="2">
        <v>81.3</v>
      </c>
      <c r="G147" s="2">
        <f t="shared" si="2"/>
        <v>102.00000000000001</v>
      </c>
    </row>
    <row r="148" spans="1:7">
      <c r="A148" s="7">
        <v>43185</v>
      </c>
      <c r="B148" s="526">
        <v>14964</v>
      </c>
      <c r="C148" s="526" t="s">
        <v>20</v>
      </c>
      <c r="D148" t="s">
        <v>17</v>
      </c>
      <c r="E148" s="2"/>
      <c r="F148" s="2">
        <v>2</v>
      </c>
      <c r="G148" s="2">
        <f t="shared" si="2"/>
        <v>100.00000000000001</v>
      </c>
    </row>
    <row r="149" spans="1:7">
      <c r="A149" s="7">
        <v>43185</v>
      </c>
      <c r="B149" s="526">
        <v>14964</v>
      </c>
      <c r="C149" s="526" t="s">
        <v>20</v>
      </c>
      <c r="D149" t="s">
        <v>220</v>
      </c>
      <c r="E149" s="2"/>
      <c r="F149" s="2">
        <v>100</v>
      </c>
      <c r="G149" s="2">
        <f t="shared" si="2"/>
        <v>0</v>
      </c>
    </row>
    <row r="150" spans="1:7">
      <c r="A150" s="44">
        <v>43189</v>
      </c>
      <c r="B150" s="525" t="s">
        <v>14</v>
      </c>
      <c r="C150" s="525" t="s">
        <v>23</v>
      </c>
      <c r="D150" t="s">
        <v>16</v>
      </c>
      <c r="E150" s="2">
        <v>78.7</v>
      </c>
      <c r="G150" s="2">
        <f t="shared" si="2"/>
        <v>78.7</v>
      </c>
    </row>
    <row r="151" spans="1:7">
      <c r="B151" s="526"/>
      <c r="C151" s="526"/>
      <c r="D151" t="s">
        <v>17</v>
      </c>
      <c r="E151" s="2">
        <v>2</v>
      </c>
      <c r="G151" s="2">
        <f t="shared" si="2"/>
        <v>80.7</v>
      </c>
    </row>
    <row r="152" spans="1:7">
      <c r="B152" s="526"/>
      <c r="C152" s="526"/>
      <c r="D152" t="s">
        <v>18</v>
      </c>
      <c r="E152" s="2">
        <v>60</v>
      </c>
      <c r="G152" s="2">
        <f t="shared" si="2"/>
        <v>140.69999999999999</v>
      </c>
    </row>
    <row r="153" spans="1:7">
      <c r="B153" s="526"/>
      <c r="C153" s="526"/>
      <c r="D153" t="s">
        <v>19</v>
      </c>
      <c r="E153" s="2">
        <v>5</v>
      </c>
      <c r="G153" s="2">
        <f t="shared" si="2"/>
        <v>145.69999999999999</v>
      </c>
    </row>
    <row r="154" spans="1:7">
      <c r="B154" s="526"/>
      <c r="C154" s="526"/>
      <c r="D154" t="s">
        <v>220</v>
      </c>
      <c r="E154" s="2">
        <v>100</v>
      </c>
      <c r="G154" s="2">
        <f t="shared" si="2"/>
        <v>245.7</v>
      </c>
    </row>
    <row r="155" spans="1:7">
      <c r="A155" s="7">
        <v>43190</v>
      </c>
      <c r="B155" s="526" t="s">
        <v>114</v>
      </c>
      <c r="C155" s="526" t="s">
        <v>23</v>
      </c>
      <c r="D155" t="s">
        <v>18</v>
      </c>
      <c r="E155" s="2"/>
      <c r="F155" s="2">
        <v>40</v>
      </c>
      <c r="G155" s="2">
        <f t="shared" si="2"/>
        <v>205.7</v>
      </c>
    </row>
    <row r="156" spans="1:7">
      <c r="A156" s="7">
        <v>43215</v>
      </c>
      <c r="B156" s="526">
        <v>15189</v>
      </c>
      <c r="C156" s="526" t="s">
        <v>23</v>
      </c>
      <c r="D156" t="s">
        <v>16</v>
      </c>
      <c r="E156" s="2"/>
      <c r="F156" s="2">
        <v>78.7</v>
      </c>
      <c r="G156" s="2">
        <f t="shared" si="2"/>
        <v>126.99999999999999</v>
      </c>
    </row>
    <row r="157" spans="1:7">
      <c r="A157" s="7">
        <v>43215</v>
      </c>
      <c r="B157" s="526">
        <v>15189</v>
      </c>
      <c r="C157" s="526" t="s">
        <v>23</v>
      </c>
      <c r="D157" t="s">
        <v>17</v>
      </c>
      <c r="E157" s="2"/>
      <c r="F157" s="2">
        <v>2</v>
      </c>
      <c r="G157" s="2">
        <f t="shared" si="2"/>
        <v>124.99999999999999</v>
      </c>
    </row>
    <row r="158" spans="1:7">
      <c r="A158" s="7">
        <v>43215</v>
      </c>
      <c r="B158" s="526">
        <v>15189</v>
      </c>
      <c r="C158" s="526" t="s">
        <v>23</v>
      </c>
      <c r="D158" t="s">
        <v>18</v>
      </c>
      <c r="E158" s="2"/>
      <c r="F158" s="2">
        <v>20</v>
      </c>
      <c r="G158" s="2">
        <f t="shared" si="2"/>
        <v>104.99999999999999</v>
      </c>
    </row>
    <row r="159" spans="1:7">
      <c r="A159" s="7">
        <v>43215</v>
      </c>
      <c r="B159" s="526">
        <v>15189</v>
      </c>
      <c r="C159" s="526" t="s">
        <v>23</v>
      </c>
      <c r="D159" t="s">
        <v>40</v>
      </c>
      <c r="E159" s="2"/>
      <c r="F159" s="2">
        <v>5</v>
      </c>
      <c r="G159" s="2">
        <f t="shared" si="2"/>
        <v>99.999999999999986</v>
      </c>
    </row>
    <row r="160" spans="1:7">
      <c r="A160" s="7">
        <v>43215</v>
      </c>
      <c r="B160" s="526">
        <v>15189</v>
      </c>
      <c r="C160" s="526" t="s">
        <v>23</v>
      </c>
      <c r="D160" t="s">
        <v>220</v>
      </c>
      <c r="E160" s="2"/>
      <c r="F160" s="2">
        <v>100</v>
      </c>
      <c r="G160" s="2">
        <f t="shared" si="2"/>
        <v>0</v>
      </c>
    </row>
    <row r="161" spans="1:7">
      <c r="A161" s="7">
        <v>43220</v>
      </c>
      <c r="B161" s="526" t="s">
        <v>14</v>
      </c>
      <c r="C161" s="526" t="s">
        <v>24</v>
      </c>
      <c r="D161" t="s">
        <v>16</v>
      </c>
      <c r="E161" s="2">
        <v>80.8</v>
      </c>
      <c r="G161" s="2">
        <f t="shared" si="2"/>
        <v>80.8</v>
      </c>
    </row>
    <row r="162" spans="1:7">
      <c r="B162" s="526"/>
      <c r="C162" s="526"/>
      <c r="D162" t="s">
        <v>17</v>
      </c>
      <c r="E162" s="2">
        <v>2</v>
      </c>
      <c r="G162" s="2">
        <f t="shared" si="2"/>
        <v>82.8</v>
      </c>
    </row>
    <row r="163" spans="1:7">
      <c r="B163" s="526"/>
      <c r="C163" s="526"/>
      <c r="D163" t="s">
        <v>18</v>
      </c>
      <c r="E163" s="2">
        <v>60</v>
      </c>
      <c r="G163" s="2">
        <f t="shared" si="2"/>
        <v>142.80000000000001</v>
      </c>
    </row>
    <row r="164" spans="1:7">
      <c r="B164" s="526"/>
      <c r="C164" s="526"/>
      <c r="D164" t="s">
        <v>19</v>
      </c>
      <c r="E164" s="2">
        <v>5</v>
      </c>
      <c r="G164" s="2">
        <f t="shared" si="2"/>
        <v>147.80000000000001</v>
      </c>
    </row>
    <row r="165" spans="1:7">
      <c r="B165" s="526"/>
      <c r="C165" s="526"/>
      <c r="D165" t="s">
        <v>220</v>
      </c>
      <c r="E165" s="2">
        <v>100</v>
      </c>
      <c r="G165" s="2">
        <f t="shared" si="2"/>
        <v>247.8</v>
      </c>
    </row>
    <row r="166" spans="1:7">
      <c r="A166" s="7">
        <v>43220</v>
      </c>
      <c r="B166" s="526" t="s">
        <v>114</v>
      </c>
      <c r="C166" s="526" t="s">
        <v>24</v>
      </c>
      <c r="D166" t="s">
        <v>18</v>
      </c>
      <c r="E166" s="2"/>
      <c r="F166" s="2">
        <v>60</v>
      </c>
      <c r="G166" s="2">
        <f t="shared" si="2"/>
        <v>187.8</v>
      </c>
    </row>
    <row r="167" spans="1:7">
      <c r="A167" s="7">
        <v>43220</v>
      </c>
      <c r="B167" s="526" t="s">
        <v>114</v>
      </c>
      <c r="C167" s="526" t="s">
        <v>24</v>
      </c>
      <c r="D167" t="s">
        <v>19</v>
      </c>
      <c r="E167" s="2"/>
      <c r="F167" s="2">
        <v>5</v>
      </c>
      <c r="G167" s="2">
        <f t="shared" si="2"/>
        <v>182.8</v>
      </c>
    </row>
    <row r="168" spans="1:7">
      <c r="A168" s="7">
        <v>43270</v>
      </c>
      <c r="B168" s="526">
        <v>15513</v>
      </c>
      <c r="C168" s="526" t="s">
        <v>24</v>
      </c>
      <c r="D168" t="s">
        <v>16</v>
      </c>
      <c r="E168" s="2"/>
      <c r="F168" s="2">
        <v>80.8</v>
      </c>
      <c r="G168" s="2">
        <f t="shared" si="2"/>
        <v>102.00000000000001</v>
      </c>
    </row>
    <row r="169" spans="1:7">
      <c r="A169" s="7">
        <v>43270</v>
      </c>
      <c r="B169" s="526">
        <v>15513</v>
      </c>
      <c r="C169" s="526" t="s">
        <v>24</v>
      </c>
      <c r="D169" t="s">
        <v>17</v>
      </c>
      <c r="E169" s="2"/>
      <c r="F169" s="2">
        <v>2</v>
      </c>
      <c r="G169" s="2">
        <f t="shared" si="2"/>
        <v>100.00000000000001</v>
      </c>
    </row>
    <row r="170" spans="1:7">
      <c r="A170" s="7">
        <v>43318</v>
      </c>
      <c r="B170" s="526">
        <v>15879</v>
      </c>
      <c r="C170" s="526" t="s">
        <v>24</v>
      </c>
      <c r="D170" t="s">
        <v>220</v>
      </c>
      <c r="E170" s="2"/>
      <c r="F170" s="2">
        <v>100</v>
      </c>
      <c r="G170" s="2">
        <f t="shared" si="2"/>
        <v>0</v>
      </c>
    </row>
    <row r="171" spans="1:7">
      <c r="A171" s="7">
        <v>43251</v>
      </c>
      <c r="B171" s="526" t="s">
        <v>14</v>
      </c>
      <c r="C171" s="526" t="s">
        <v>25</v>
      </c>
      <c r="D171" t="s">
        <v>16</v>
      </c>
      <c r="E171" s="2">
        <v>75.2</v>
      </c>
      <c r="G171" s="2">
        <f t="shared" si="2"/>
        <v>75.2</v>
      </c>
    </row>
    <row r="172" spans="1:7">
      <c r="B172" s="526"/>
      <c r="C172" s="526"/>
      <c r="D172" t="s">
        <v>17</v>
      </c>
      <c r="E172" s="2">
        <v>5</v>
      </c>
      <c r="G172" s="2">
        <f t="shared" si="2"/>
        <v>80.2</v>
      </c>
    </row>
    <row r="173" spans="1:7">
      <c r="B173" s="526"/>
      <c r="C173" s="526"/>
      <c r="D173" t="s">
        <v>18</v>
      </c>
      <c r="E173" s="2">
        <v>60</v>
      </c>
      <c r="G173" s="2">
        <f t="shared" si="2"/>
        <v>140.19999999999999</v>
      </c>
    </row>
    <row r="174" spans="1:7">
      <c r="B174" s="526"/>
      <c r="C174" s="526"/>
      <c r="D174" t="s">
        <v>19</v>
      </c>
      <c r="E174" s="2">
        <v>5</v>
      </c>
      <c r="G174" s="2">
        <f t="shared" si="2"/>
        <v>145.19999999999999</v>
      </c>
    </row>
    <row r="175" spans="1:7">
      <c r="B175" s="526"/>
      <c r="C175" s="526"/>
      <c r="D175" t="s">
        <v>220</v>
      </c>
      <c r="E175" s="2">
        <v>100</v>
      </c>
      <c r="G175" s="2">
        <f t="shared" si="2"/>
        <v>245.2</v>
      </c>
    </row>
    <row r="176" spans="1:7">
      <c r="A176" s="7">
        <v>43251</v>
      </c>
      <c r="B176" s="526" t="s">
        <v>114</v>
      </c>
      <c r="C176" s="526" t="s">
        <v>25</v>
      </c>
      <c r="D176" t="s">
        <v>18</v>
      </c>
      <c r="E176" s="2"/>
      <c r="F176" s="2">
        <v>60</v>
      </c>
      <c r="G176" s="2">
        <f t="shared" si="2"/>
        <v>185.2</v>
      </c>
    </row>
    <row r="177" spans="1:7">
      <c r="A177" s="7">
        <v>43251</v>
      </c>
      <c r="B177" s="526" t="s">
        <v>114</v>
      </c>
      <c r="C177" s="526" t="s">
        <v>25</v>
      </c>
      <c r="D177" t="s">
        <v>19</v>
      </c>
      <c r="E177" s="2"/>
      <c r="F177" s="2">
        <v>5</v>
      </c>
      <c r="G177" s="2">
        <f t="shared" si="2"/>
        <v>180.2</v>
      </c>
    </row>
    <row r="178" spans="1:7">
      <c r="A178" s="7">
        <v>43311</v>
      </c>
      <c r="B178" s="526">
        <v>15849</v>
      </c>
      <c r="C178" s="526" t="s">
        <v>25</v>
      </c>
      <c r="D178" t="s">
        <v>16</v>
      </c>
      <c r="E178" s="2"/>
      <c r="F178" s="2">
        <v>75.2</v>
      </c>
      <c r="G178" s="2">
        <f t="shared" si="2"/>
        <v>104.99999999999999</v>
      </c>
    </row>
    <row r="179" spans="1:7">
      <c r="A179" s="7">
        <v>43311</v>
      </c>
      <c r="B179" s="526">
        <v>15849</v>
      </c>
      <c r="C179" s="526" t="s">
        <v>25</v>
      </c>
      <c r="D179" t="s">
        <v>17</v>
      </c>
      <c r="E179" s="2"/>
      <c r="F179" s="2">
        <v>5</v>
      </c>
      <c r="G179" s="2">
        <f t="shared" si="2"/>
        <v>99.999999999999986</v>
      </c>
    </row>
    <row r="180" spans="1:7">
      <c r="A180" s="7">
        <v>43318</v>
      </c>
      <c r="B180" s="526">
        <v>15879</v>
      </c>
      <c r="C180" s="526" t="s">
        <v>25</v>
      </c>
      <c r="D180" t="s">
        <v>220</v>
      </c>
      <c r="E180" s="2"/>
      <c r="F180" s="2">
        <v>100</v>
      </c>
      <c r="G180" s="2">
        <f t="shared" si="2"/>
        <v>0</v>
      </c>
    </row>
    <row r="181" spans="1:7">
      <c r="A181" s="7">
        <v>43281</v>
      </c>
      <c r="B181" s="526" t="s">
        <v>14</v>
      </c>
      <c r="C181" s="526" t="s">
        <v>26</v>
      </c>
      <c r="D181" t="s">
        <v>16</v>
      </c>
      <c r="E181" s="2">
        <v>69.400000000000006</v>
      </c>
      <c r="G181" s="2">
        <f t="shared" si="2"/>
        <v>69.400000000000006</v>
      </c>
    </row>
    <row r="182" spans="1:7">
      <c r="B182" s="526"/>
      <c r="C182" s="526"/>
      <c r="D182" t="s">
        <v>17</v>
      </c>
      <c r="E182" s="2">
        <v>4</v>
      </c>
      <c r="G182" s="2">
        <f t="shared" si="2"/>
        <v>73.400000000000006</v>
      </c>
    </row>
    <row r="183" spans="1:7">
      <c r="B183" s="526"/>
      <c r="C183" s="526"/>
      <c r="D183" t="s">
        <v>18</v>
      </c>
      <c r="E183" s="2">
        <v>60</v>
      </c>
      <c r="G183" s="2">
        <f t="shared" ref="G183:G246" si="3">+G182+E183-F183</f>
        <v>133.4</v>
      </c>
    </row>
    <row r="184" spans="1:7">
      <c r="B184" s="526"/>
      <c r="C184" s="526"/>
      <c r="D184" t="s">
        <v>19</v>
      </c>
      <c r="E184" s="2">
        <v>5</v>
      </c>
      <c r="G184" s="2">
        <f t="shared" si="3"/>
        <v>138.4</v>
      </c>
    </row>
    <row r="185" spans="1:7">
      <c r="B185" s="526"/>
      <c r="C185" s="526"/>
      <c r="D185" t="s">
        <v>220</v>
      </c>
      <c r="E185" s="2">
        <v>100</v>
      </c>
      <c r="G185" s="2">
        <f t="shared" si="3"/>
        <v>238.4</v>
      </c>
    </row>
    <row r="186" spans="1:7">
      <c r="A186" s="7">
        <v>43281</v>
      </c>
      <c r="B186" s="526" t="s">
        <v>114</v>
      </c>
      <c r="C186" s="526" t="s">
        <v>26</v>
      </c>
      <c r="D186" t="s">
        <v>18</v>
      </c>
      <c r="E186" s="2"/>
      <c r="F186" s="2">
        <v>40</v>
      </c>
      <c r="G186" s="2">
        <f t="shared" si="3"/>
        <v>198.4</v>
      </c>
    </row>
    <row r="187" spans="1:7">
      <c r="A187" s="7">
        <v>43311</v>
      </c>
      <c r="B187" s="526">
        <v>15849</v>
      </c>
      <c r="C187" s="526" t="s">
        <v>26</v>
      </c>
      <c r="D187" t="s">
        <v>18</v>
      </c>
      <c r="E187" s="2"/>
      <c r="F187" s="2">
        <v>20</v>
      </c>
      <c r="G187" s="2">
        <f t="shared" si="3"/>
        <v>178.4</v>
      </c>
    </row>
    <row r="188" spans="1:7">
      <c r="A188" s="7">
        <v>43311</v>
      </c>
      <c r="B188" s="526">
        <v>15849</v>
      </c>
      <c r="C188" s="526" t="s">
        <v>26</v>
      </c>
      <c r="D188" t="s">
        <v>19</v>
      </c>
      <c r="E188" s="2"/>
      <c r="F188" s="2">
        <v>5</v>
      </c>
      <c r="G188" s="2">
        <f t="shared" si="3"/>
        <v>173.4</v>
      </c>
    </row>
    <row r="189" spans="1:7">
      <c r="A189" s="7">
        <v>43311</v>
      </c>
      <c r="B189" s="526">
        <v>15849</v>
      </c>
      <c r="C189" s="526" t="s">
        <v>26</v>
      </c>
      <c r="D189" t="s">
        <v>16</v>
      </c>
      <c r="E189" s="2"/>
      <c r="F189" s="2">
        <v>69.400000000000006</v>
      </c>
      <c r="G189" s="2">
        <f t="shared" si="3"/>
        <v>104</v>
      </c>
    </row>
    <row r="190" spans="1:7">
      <c r="A190" s="7">
        <v>43311</v>
      </c>
      <c r="B190" s="526">
        <v>15849</v>
      </c>
      <c r="C190" s="526" t="s">
        <v>26</v>
      </c>
      <c r="D190" t="s">
        <v>17</v>
      </c>
      <c r="E190" s="2"/>
      <c r="F190" s="2">
        <v>4</v>
      </c>
      <c r="G190" s="2">
        <f t="shared" si="3"/>
        <v>100</v>
      </c>
    </row>
    <row r="191" spans="1:7">
      <c r="A191" s="7">
        <v>43318</v>
      </c>
      <c r="B191" s="526">
        <v>15879</v>
      </c>
      <c r="C191" s="526" t="s">
        <v>26</v>
      </c>
      <c r="D191" t="s">
        <v>220</v>
      </c>
      <c r="E191" s="2"/>
      <c r="F191" s="2">
        <v>100</v>
      </c>
      <c r="G191" s="2">
        <f t="shared" si="3"/>
        <v>0</v>
      </c>
    </row>
    <row r="192" spans="1:7">
      <c r="A192" s="7">
        <v>43312</v>
      </c>
      <c r="B192" s="526" t="s">
        <v>14</v>
      </c>
      <c r="C192" s="526" t="s">
        <v>27</v>
      </c>
      <c r="D192" t="s">
        <v>16</v>
      </c>
      <c r="E192" s="2">
        <v>68.099999999999994</v>
      </c>
      <c r="G192" s="2">
        <f t="shared" si="3"/>
        <v>68.099999999999994</v>
      </c>
    </row>
    <row r="193" spans="1:7">
      <c r="B193" s="526"/>
      <c r="C193" s="526"/>
      <c r="D193" t="s">
        <v>17</v>
      </c>
      <c r="E193" s="2">
        <v>4</v>
      </c>
      <c r="G193" s="2">
        <f t="shared" si="3"/>
        <v>72.099999999999994</v>
      </c>
    </row>
    <row r="194" spans="1:7">
      <c r="B194" s="526"/>
      <c r="C194" s="526"/>
      <c r="D194" t="s">
        <v>18</v>
      </c>
      <c r="E194" s="2">
        <v>60</v>
      </c>
      <c r="G194" s="2">
        <f t="shared" si="3"/>
        <v>132.1</v>
      </c>
    </row>
    <row r="195" spans="1:7">
      <c r="B195" s="526"/>
      <c r="C195" s="526"/>
      <c r="D195" t="s">
        <v>19</v>
      </c>
      <c r="E195" s="2">
        <v>5</v>
      </c>
      <c r="G195" s="2">
        <f t="shared" si="3"/>
        <v>137.1</v>
      </c>
    </row>
    <row r="196" spans="1:7">
      <c r="B196" s="526"/>
      <c r="C196" s="526"/>
      <c r="D196" t="s">
        <v>220</v>
      </c>
      <c r="E196" s="2">
        <v>100</v>
      </c>
      <c r="G196" s="2">
        <f t="shared" si="3"/>
        <v>237.1</v>
      </c>
    </row>
    <row r="197" spans="1:7">
      <c r="A197" s="7">
        <v>43312</v>
      </c>
      <c r="B197" s="526" t="s">
        <v>114</v>
      </c>
      <c r="C197" s="526" t="s">
        <v>27</v>
      </c>
      <c r="D197" t="s">
        <v>18</v>
      </c>
      <c r="E197" s="2"/>
      <c r="F197" s="2">
        <v>60</v>
      </c>
      <c r="G197" s="2">
        <f t="shared" si="3"/>
        <v>177.1</v>
      </c>
    </row>
    <row r="198" spans="1:7">
      <c r="A198" s="7">
        <v>43312</v>
      </c>
      <c r="B198" s="526" t="s">
        <v>114</v>
      </c>
      <c r="C198" s="526" t="s">
        <v>27</v>
      </c>
      <c r="D198" t="s">
        <v>19</v>
      </c>
      <c r="E198" s="2"/>
      <c r="F198" s="2">
        <v>5</v>
      </c>
      <c r="G198" s="2">
        <f t="shared" si="3"/>
        <v>172.1</v>
      </c>
    </row>
    <row r="199" spans="1:7" ht="15.75" customHeight="1">
      <c r="A199" s="7">
        <v>43318</v>
      </c>
      <c r="B199" s="526">
        <v>15879</v>
      </c>
      <c r="C199" s="526" t="s">
        <v>27</v>
      </c>
      <c r="D199" t="s">
        <v>220</v>
      </c>
      <c r="E199" s="2"/>
      <c r="F199" s="2">
        <v>100</v>
      </c>
      <c r="G199" s="2">
        <f t="shared" si="3"/>
        <v>72.099999999999994</v>
      </c>
    </row>
    <row r="200" spans="1:7" ht="15.75" customHeight="1">
      <c r="A200" s="7">
        <v>43368</v>
      </c>
      <c r="B200" s="526">
        <v>16228</v>
      </c>
      <c r="C200" s="526" t="s">
        <v>27</v>
      </c>
      <c r="D200" t="s">
        <v>16</v>
      </c>
      <c r="E200" s="2"/>
      <c r="F200" s="2">
        <v>68.099999999999994</v>
      </c>
      <c r="G200" s="2">
        <f t="shared" si="3"/>
        <v>4</v>
      </c>
    </row>
    <row r="201" spans="1:7" ht="15.75" customHeight="1">
      <c r="A201" s="7">
        <v>43395</v>
      </c>
      <c r="B201" s="526">
        <v>16401</v>
      </c>
      <c r="C201" s="526" t="s">
        <v>27</v>
      </c>
      <c r="D201" t="s">
        <v>17</v>
      </c>
      <c r="E201" s="2"/>
      <c r="F201" s="2">
        <v>4</v>
      </c>
      <c r="G201" s="2">
        <f t="shared" si="3"/>
        <v>0</v>
      </c>
    </row>
    <row r="202" spans="1:7" ht="15.75" customHeight="1">
      <c r="A202" s="7">
        <v>43343</v>
      </c>
      <c r="B202" s="526" t="s">
        <v>14</v>
      </c>
      <c r="C202" s="526" t="s">
        <v>28</v>
      </c>
      <c r="D202" t="s">
        <v>16</v>
      </c>
      <c r="E202" s="2">
        <v>67.5</v>
      </c>
      <c r="G202" s="2">
        <f t="shared" si="3"/>
        <v>67.5</v>
      </c>
    </row>
    <row r="203" spans="1:7" ht="15.75" customHeight="1">
      <c r="B203" s="526"/>
      <c r="C203" s="526"/>
      <c r="D203" t="s">
        <v>17</v>
      </c>
      <c r="E203" s="2">
        <v>4</v>
      </c>
      <c r="G203" s="2">
        <f t="shared" si="3"/>
        <v>71.5</v>
      </c>
    </row>
    <row r="204" spans="1:7" ht="15.75" customHeight="1">
      <c r="B204" s="526"/>
      <c r="C204" s="526"/>
      <c r="D204" t="s">
        <v>18</v>
      </c>
      <c r="E204" s="2">
        <v>60</v>
      </c>
      <c r="G204" s="2">
        <f t="shared" si="3"/>
        <v>131.5</v>
      </c>
    </row>
    <row r="205" spans="1:7" ht="15.75" customHeight="1">
      <c r="B205" s="526"/>
      <c r="C205" s="526"/>
      <c r="D205" t="s">
        <v>19</v>
      </c>
      <c r="E205" s="2">
        <v>5</v>
      </c>
      <c r="G205" s="2">
        <f t="shared" si="3"/>
        <v>136.5</v>
      </c>
    </row>
    <row r="206" spans="1:7" ht="15.75" customHeight="1">
      <c r="B206" s="526"/>
      <c r="C206" s="526"/>
      <c r="D206" t="s">
        <v>220</v>
      </c>
      <c r="E206" s="2">
        <v>100</v>
      </c>
      <c r="G206" s="2">
        <f t="shared" si="3"/>
        <v>236.5</v>
      </c>
    </row>
    <row r="207" spans="1:7" ht="15.75" customHeight="1">
      <c r="B207" s="526"/>
      <c r="C207" s="526"/>
      <c r="D207" t="s">
        <v>35</v>
      </c>
      <c r="E207" s="2">
        <v>25</v>
      </c>
      <c r="G207" s="2">
        <f t="shared" si="3"/>
        <v>261.5</v>
      </c>
    </row>
    <row r="208" spans="1:7" ht="15.75" customHeight="1">
      <c r="A208" s="7">
        <v>43343</v>
      </c>
      <c r="B208" s="526" t="s">
        <v>114</v>
      </c>
      <c r="C208" s="526" t="s">
        <v>28</v>
      </c>
      <c r="D208" t="s">
        <v>18</v>
      </c>
      <c r="E208" s="2"/>
      <c r="F208" s="2">
        <v>60</v>
      </c>
      <c r="G208" s="2">
        <f t="shared" si="3"/>
        <v>201.5</v>
      </c>
    </row>
    <row r="209" spans="1:7" ht="15.75" customHeight="1">
      <c r="A209" s="7">
        <v>43343</v>
      </c>
      <c r="B209" s="526" t="s">
        <v>114</v>
      </c>
      <c r="C209" s="526" t="s">
        <v>28</v>
      </c>
      <c r="D209" t="s">
        <v>19</v>
      </c>
      <c r="E209" s="2"/>
      <c r="F209" s="2">
        <v>5</v>
      </c>
      <c r="G209" s="2">
        <f t="shared" si="3"/>
        <v>196.5</v>
      </c>
    </row>
    <row r="210" spans="1:7" ht="15.75" customHeight="1">
      <c r="A210" s="7">
        <v>43368</v>
      </c>
      <c r="B210" s="526">
        <v>16228</v>
      </c>
      <c r="C210" s="526" t="s">
        <v>28</v>
      </c>
      <c r="D210" t="s">
        <v>16</v>
      </c>
      <c r="E210" s="2"/>
      <c r="F210" s="2">
        <v>67.5</v>
      </c>
      <c r="G210" s="2">
        <f t="shared" si="3"/>
        <v>129</v>
      </c>
    </row>
    <row r="211" spans="1:7" ht="15.75" customHeight="1">
      <c r="A211" s="7">
        <v>43395</v>
      </c>
      <c r="B211" s="526">
        <v>16401</v>
      </c>
      <c r="C211" s="526" t="s">
        <v>28</v>
      </c>
      <c r="D211" t="s">
        <v>17</v>
      </c>
      <c r="E211" s="2"/>
      <c r="F211" s="2">
        <v>4</v>
      </c>
      <c r="G211" s="2">
        <f t="shared" si="3"/>
        <v>125</v>
      </c>
    </row>
    <row r="212" spans="1:7" ht="15.75" customHeight="1">
      <c r="A212" s="7">
        <v>43395</v>
      </c>
      <c r="B212" s="526">
        <v>16401</v>
      </c>
      <c r="C212" s="526" t="s">
        <v>28</v>
      </c>
      <c r="D212" t="s">
        <v>220</v>
      </c>
      <c r="E212" s="2"/>
      <c r="F212" s="2">
        <v>100</v>
      </c>
      <c r="G212" s="2">
        <f t="shared" si="3"/>
        <v>25</v>
      </c>
    </row>
    <row r="213" spans="1:7" ht="15.75" customHeight="1">
      <c r="A213" s="7">
        <v>43395</v>
      </c>
      <c r="B213" s="526">
        <v>16401</v>
      </c>
      <c r="C213" s="526" t="s">
        <v>28</v>
      </c>
      <c r="D213" t="s">
        <v>35</v>
      </c>
      <c r="E213" s="2"/>
      <c r="F213" s="2">
        <v>25</v>
      </c>
      <c r="G213" s="2">
        <f t="shared" si="3"/>
        <v>0</v>
      </c>
    </row>
    <row r="214" spans="1:7" ht="15.75" customHeight="1">
      <c r="A214" s="7">
        <v>43373</v>
      </c>
      <c r="B214" s="526" t="s">
        <v>14</v>
      </c>
      <c r="C214" s="526" t="s">
        <v>29</v>
      </c>
      <c r="D214" t="s">
        <v>16</v>
      </c>
      <c r="E214" s="2">
        <v>69.2</v>
      </c>
      <c r="G214" s="2">
        <f t="shared" si="3"/>
        <v>69.2</v>
      </c>
    </row>
    <row r="215" spans="1:7" ht="15.75" customHeight="1">
      <c r="B215" s="526"/>
      <c r="C215" s="526"/>
      <c r="D215" t="s">
        <v>17</v>
      </c>
      <c r="E215" s="2">
        <v>4</v>
      </c>
      <c r="G215" s="2">
        <f t="shared" si="3"/>
        <v>73.2</v>
      </c>
    </row>
    <row r="216" spans="1:7" ht="15.75" customHeight="1">
      <c r="B216" s="526"/>
      <c r="C216" s="526"/>
      <c r="D216" t="s">
        <v>18</v>
      </c>
      <c r="E216" s="2">
        <v>60</v>
      </c>
      <c r="G216" s="2">
        <f t="shared" si="3"/>
        <v>133.19999999999999</v>
      </c>
    </row>
    <row r="217" spans="1:7" ht="15.75" customHeight="1">
      <c r="B217" s="526"/>
      <c r="C217" s="526"/>
      <c r="D217" t="s">
        <v>19</v>
      </c>
      <c r="E217" s="2">
        <v>5</v>
      </c>
      <c r="G217" s="2">
        <f t="shared" si="3"/>
        <v>138.19999999999999</v>
      </c>
    </row>
    <row r="218" spans="1:7" ht="15.75" customHeight="1">
      <c r="B218" s="526"/>
      <c r="C218" s="526"/>
      <c r="D218" t="s">
        <v>220</v>
      </c>
      <c r="E218" s="2">
        <v>100</v>
      </c>
      <c r="G218" s="2">
        <f t="shared" si="3"/>
        <v>238.2</v>
      </c>
    </row>
    <row r="219" spans="1:7" ht="15.75" customHeight="1">
      <c r="A219" s="7">
        <v>43373</v>
      </c>
      <c r="B219" s="526" t="s">
        <v>114</v>
      </c>
      <c r="C219" s="526" t="s">
        <v>29</v>
      </c>
      <c r="D219" t="s">
        <v>18</v>
      </c>
      <c r="E219" s="2"/>
      <c r="F219" s="2">
        <v>60</v>
      </c>
      <c r="G219" s="2">
        <f t="shared" si="3"/>
        <v>178.2</v>
      </c>
    </row>
    <row r="220" spans="1:7" ht="15.75" customHeight="1">
      <c r="A220" s="7">
        <v>43373</v>
      </c>
      <c r="B220" s="526" t="s">
        <v>114</v>
      </c>
      <c r="C220" s="526" t="s">
        <v>29</v>
      </c>
      <c r="D220" t="s">
        <v>19</v>
      </c>
      <c r="E220" s="2"/>
      <c r="F220" s="2">
        <v>5</v>
      </c>
      <c r="G220" s="2">
        <f t="shared" si="3"/>
        <v>173.2</v>
      </c>
    </row>
    <row r="221" spans="1:7" ht="15.75" customHeight="1">
      <c r="A221" s="7">
        <v>43395</v>
      </c>
      <c r="B221" s="526">
        <v>16401</v>
      </c>
      <c r="C221" s="526" t="s">
        <v>29</v>
      </c>
      <c r="D221" t="s">
        <v>220</v>
      </c>
      <c r="E221" s="2"/>
      <c r="F221" s="2">
        <v>100</v>
      </c>
      <c r="G221" s="2">
        <f t="shared" si="3"/>
        <v>73.199999999999989</v>
      </c>
    </row>
    <row r="222" spans="1:7" ht="15.75" customHeight="1">
      <c r="A222" s="7">
        <v>43441</v>
      </c>
      <c r="B222" s="526">
        <v>16718</v>
      </c>
      <c r="C222" s="526" t="s">
        <v>29</v>
      </c>
      <c r="D222" t="s">
        <v>16</v>
      </c>
      <c r="E222" s="2"/>
      <c r="F222" s="2">
        <v>69.2</v>
      </c>
      <c r="G222" s="2">
        <f t="shared" si="3"/>
        <v>3.9999999999999858</v>
      </c>
    </row>
    <row r="223" spans="1:7" ht="15.75" customHeight="1">
      <c r="A223" s="7">
        <v>43441</v>
      </c>
      <c r="B223" s="526">
        <v>16718</v>
      </c>
      <c r="C223" s="526" t="s">
        <v>29</v>
      </c>
      <c r="D223" t="s">
        <v>17</v>
      </c>
      <c r="E223" s="2"/>
      <c r="F223" s="2">
        <v>4</v>
      </c>
      <c r="G223" s="2">
        <f t="shared" si="3"/>
        <v>-1.4210854715202004E-14</v>
      </c>
    </row>
    <row r="224" spans="1:7" ht="15.75" customHeight="1">
      <c r="A224" s="7">
        <v>43404</v>
      </c>
      <c r="B224" s="526" t="s">
        <v>14</v>
      </c>
      <c r="C224" s="526" t="s">
        <v>30</v>
      </c>
      <c r="D224" t="s">
        <v>16</v>
      </c>
      <c r="E224" s="2">
        <v>69.7</v>
      </c>
      <c r="G224" s="2">
        <f t="shared" si="3"/>
        <v>69.699999999999989</v>
      </c>
    </row>
    <row r="225" spans="1:7" ht="15.75" customHeight="1">
      <c r="B225" s="526"/>
      <c r="C225" s="526"/>
      <c r="D225" t="s">
        <v>17</v>
      </c>
      <c r="E225" s="2">
        <v>5</v>
      </c>
      <c r="G225" s="2">
        <f t="shared" si="3"/>
        <v>74.699999999999989</v>
      </c>
    </row>
    <row r="226" spans="1:7" ht="15.75" customHeight="1">
      <c r="B226" s="526"/>
      <c r="C226" s="526"/>
      <c r="D226" t="s">
        <v>18</v>
      </c>
      <c r="E226" s="2">
        <v>60</v>
      </c>
      <c r="G226" s="2">
        <f t="shared" si="3"/>
        <v>134.69999999999999</v>
      </c>
    </row>
    <row r="227" spans="1:7" ht="15.75" customHeight="1">
      <c r="B227" s="526"/>
      <c r="C227" s="526"/>
      <c r="D227" t="s">
        <v>19</v>
      </c>
      <c r="E227" s="2">
        <v>5</v>
      </c>
      <c r="G227" s="2">
        <f t="shared" si="3"/>
        <v>139.69999999999999</v>
      </c>
    </row>
    <row r="228" spans="1:7" ht="15.75" customHeight="1">
      <c r="B228" s="526"/>
      <c r="C228" s="526"/>
      <c r="D228" t="s">
        <v>220</v>
      </c>
      <c r="E228" s="2">
        <v>100</v>
      </c>
      <c r="G228" s="2">
        <f t="shared" si="3"/>
        <v>239.7</v>
      </c>
    </row>
    <row r="229" spans="1:7" ht="15.75" customHeight="1">
      <c r="A229" s="7">
        <v>43404</v>
      </c>
      <c r="B229" s="526" t="s">
        <v>114</v>
      </c>
      <c r="C229" s="526" t="s">
        <v>30</v>
      </c>
      <c r="D229" t="s">
        <v>18</v>
      </c>
      <c r="E229" s="2"/>
      <c r="F229" s="2">
        <v>60</v>
      </c>
      <c r="G229" s="2">
        <f t="shared" si="3"/>
        <v>179.7</v>
      </c>
    </row>
    <row r="230" spans="1:7" ht="15.75" customHeight="1">
      <c r="A230" s="7">
        <v>43404</v>
      </c>
      <c r="B230" s="526" t="s">
        <v>114</v>
      </c>
      <c r="C230" s="526" t="s">
        <v>30</v>
      </c>
      <c r="D230" t="s">
        <v>19</v>
      </c>
      <c r="E230" s="2"/>
      <c r="F230" s="2">
        <v>5</v>
      </c>
      <c r="G230" s="2">
        <f t="shared" si="3"/>
        <v>174.7</v>
      </c>
    </row>
    <row r="231" spans="1:7" ht="15.75" customHeight="1">
      <c r="A231" s="7">
        <v>43441</v>
      </c>
      <c r="B231" s="526">
        <v>16718</v>
      </c>
      <c r="C231" s="526" t="s">
        <v>30</v>
      </c>
      <c r="D231" t="s">
        <v>16</v>
      </c>
      <c r="E231" s="2"/>
      <c r="F231" s="2">
        <v>69.7</v>
      </c>
      <c r="G231" s="2">
        <f t="shared" si="3"/>
        <v>104.99999999999999</v>
      </c>
    </row>
    <row r="232" spans="1:7" ht="15.75" customHeight="1">
      <c r="A232" s="7">
        <v>43441</v>
      </c>
      <c r="B232" s="526">
        <v>16718</v>
      </c>
      <c r="C232" s="526" t="s">
        <v>30</v>
      </c>
      <c r="D232" t="s">
        <v>17</v>
      </c>
      <c r="E232" s="2"/>
      <c r="F232" s="2">
        <v>5</v>
      </c>
      <c r="G232" s="2">
        <f t="shared" si="3"/>
        <v>99.999999999999986</v>
      </c>
    </row>
    <row r="233" spans="1:7" ht="15.75" customHeight="1">
      <c r="A233" s="7">
        <v>43550</v>
      </c>
      <c r="B233" s="526">
        <v>17439</v>
      </c>
      <c r="C233" s="526" t="s">
        <v>30</v>
      </c>
      <c r="D233" t="s">
        <v>220</v>
      </c>
      <c r="E233" s="2"/>
      <c r="F233" s="2">
        <v>100</v>
      </c>
      <c r="G233" s="2">
        <f t="shared" si="3"/>
        <v>0</v>
      </c>
    </row>
    <row r="234" spans="1:7" ht="15.75" customHeight="1">
      <c r="A234" s="7">
        <v>43434</v>
      </c>
      <c r="B234" s="526" t="s">
        <v>14</v>
      </c>
      <c r="C234" s="526" t="s">
        <v>33</v>
      </c>
      <c r="D234" t="s">
        <v>16</v>
      </c>
      <c r="E234" s="2">
        <v>71.599999999999994</v>
      </c>
      <c r="G234" s="2">
        <f t="shared" si="3"/>
        <v>71.599999999999994</v>
      </c>
    </row>
    <row r="235" spans="1:7" ht="15.75" customHeight="1">
      <c r="B235" s="526"/>
      <c r="C235" s="526"/>
      <c r="D235" t="s">
        <v>17</v>
      </c>
      <c r="E235" s="2">
        <v>5</v>
      </c>
      <c r="G235" s="2">
        <f t="shared" si="3"/>
        <v>76.599999999999994</v>
      </c>
    </row>
    <row r="236" spans="1:7" ht="15.75" customHeight="1">
      <c r="B236" s="526"/>
      <c r="C236" s="526"/>
      <c r="D236" t="s">
        <v>18</v>
      </c>
      <c r="E236" s="2">
        <v>60</v>
      </c>
      <c r="G236" s="2">
        <f t="shared" si="3"/>
        <v>136.6</v>
      </c>
    </row>
    <row r="237" spans="1:7" ht="15.75" customHeight="1">
      <c r="B237" s="526"/>
      <c r="C237" s="526"/>
      <c r="D237" t="s">
        <v>19</v>
      </c>
      <c r="E237" s="2">
        <v>5</v>
      </c>
      <c r="G237" s="2">
        <f t="shared" si="3"/>
        <v>141.6</v>
      </c>
    </row>
    <row r="238" spans="1:7" ht="15.75" customHeight="1">
      <c r="B238" s="526"/>
      <c r="C238" s="526"/>
      <c r="D238" t="s">
        <v>220</v>
      </c>
      <c r="E238" s="2">
        <v>100</v>
      </c>
      <c r="G238" s="2">
        <f t="shared" si="3"/>
        <v>241.6</v>
      </c>
    </row>
    <row r="239" spans="1:7" ht="15.75" customHeight="1">
      <c r="A239" s="7">
        <v>43434</v>
      </c>
      <c r="B239" s="526" t="s">
        <v>114</v>
      </c>
      <c r="C239" s="526" t="s">
        <v>33</v>
      </c>
      <c r="D239" t="s">
        <v>18</v>
      </c>
      <c r="E239" s="2"/>
      <c r="F239" s="2">
        <v>60</v>
      </c>
      <c r="G239" s="2">
        <f t="shared" si="3"/>
        <v>181.6</v>
      </c>
    </row>
    <row r="240" spans="1:7" ht="15.75" customHeight="1">
      <c r="A240" s="7">
        <v>43434</v>
      </c>
      <c r="B240" s="526" t="s">
        <v>114</v>
      </c>
      <c r="C240" s="526" t="s">
        <v>33</v>
      </c>
      <c r="D240" t="s">
        <v>19</v>
      </c>
      <c r="E240" s="2"/>
      <c r="F240" s="2">
        <v>5</v>
      </c>
      <c r="G240" s="2">
        <f t="shared" si="3"/>
        <v>176.6</v>
      </c>
    </row>
    <row r="241" spans="1:7" ht="15.75" customHeight="1">
      <c r="A241" s="7">
        <v>43502</v>
      </c>
      <c r="B241" s="526">
        <v>17118</v>
      </c>
      <c r="C241" s="526" t="s">
        <v>33</v>
      </c>
      <c r="D241" t="s">
        <v>16</v>
      </c>
      <c r="E241" s="2"/>
      <c r="F241" s="2">
        <v>71.599999999999994</v>
      </c>
      <c r="G241" s="2">
        <f t="shared" si="3"/>
        <v>105</v>
      </c>
    </row>
    <row r="242" spans="1:7" ht="15.75" customHeight="1">
      <c r="A242" s="7">
        <v>43502</v>
      </c>
      <c r="B242" s="526">
        <v>17118</v>
      </c>
      <c r="C242" s="526" t="s">
        <v>33</v>
      </c>
      <c r="D242" t="s">
        <v>17</v>
      </c>
      <c r="E242" s="2"/>
      <c r="F242" s="2">
        <v>5</v>
      </c>
      <c r="G242" s="2">
        <f t="shared" si="3"/>
        <v>100</v>
      </c>
    </row>
    <row r="243" spans="1:7" ht="15.75" customHeight="1">
      <c r="A243" s="7">
        <v>43550</v>
      </c>
      <c r="B243" s="526">
        <v>17439</v>
      </c>
      <c r="C243" s="526" t="s">
        <v>33</v>
      </c>
      <c r="D243" t="s">
        <v>220</v>
      </c>
      <c r="E243" s="2"/>
      <c r="F243" s="2">
        <v>100</v>
      </c>
      <c r="G243" s="2">
        <f t="shared" si="3"/>
        <v>0</v>
      </c>
    </row>
    <row r="244" spans="1:7" ht="15.75" customHeight="1">
      <c r="A244" s="7">
        <v>43465</v>
      </c>
      <c r="B244" s="526" t="s">
        <v>14</v>
      </c>
      <c r="C244" s="526" t="s">
        <v>34</v>
      </c>
      <c r="D244" t="s">
        <v>16</v>
      </c>
      <c r="E244" s="2">
        <v>113.7</v>
      </c>
      <c r="G244" s="2">
        <f t="shared" si="3"/>
        <v>113.7</v>
      </c>
    </row>
    <row r="245" spans="1:7" ht="15.75" customHeight="1">
      <c r="B245" s="526"/>
      <c r="C245" s="526"/>
      <c r="D245" t="s">
        <v>17</v>
      </c>
      <c r="E245" s="2">
        <v>5</v>
      </c>
      <c r="G245" s="2">
        <f t="shared" si="3"/>
        <v>118.7</v>
      </c>
    </row>
    <row r="246" spans="1:7" ht="15.75" customHeight="1">
      <c r="B246" s="526"/>
      <c r="C246" s="526"/>
      <c r="D246" t="s">
        <v>18</v>
      </c>
      <c r="E246" s="2">
        <v>60</v>
      </c>
      <c r="G246" s="2">
        <f t="shared" si="3"/>
        <v>178.7</v>
      </c>
    </row>
    <row r="247" spans="1:7" ht="15.75" customHeight="1">
      <c r="B247" s="526"/>
      <c r="C247" s="526"/>
      <c r="D247" t="s">
        <v>19</v>
      </c>
      <c r="E247" s="2">
        <v>5</v>
      </c>
      <c r="G247" s="2">
        <f t="shared" ref="G247:G310" si="4">+G246+E247-F247</f>
        <v>183.7</v>
      </c>
    </row>
    <row r="248" spans="1:7" ht="15.75" customHeight="1">
      <c r="B248" s="526"/>
      <c r="C248" s="526"/>
      <c r="D248" t="s">
        <v>220</v>
      </c>
      <c r="E248" s="2">
        <v>100</v>
      </c>
      <c r="G248" s="2">
        <f t="shared" si="4"/>
        <v>283.7</v>
      </c>
    </row>
    <row r="249" spans="1:7" ht="15.75" customHeight="1">
      <c r="A249" s="7">
        <v>43465</v>
      </c>
      <c r="B249" s="526" t="s">
        <v>114</v>
      </c>
      <c r="C249" s="526" t="s">
        <v>34</v>
      </c>
      <c r="D249" t="s">
        <v>18</v>
      </c>
      <c r="E249" s="2"/>
      <c r="F249" s="2">
        <v>60</v>
      </c>
      <c r="G249" s="2">
        <f t="shared" si="4"/>
        <v>223.7</v>
      </c>
    </row>
    <row r="250" spans="1:7" ht="15.75" customHeight="1">
      <c r="A250" s="7">
        <v>43465</v>
      </c>
      <c r="B250" s="526" t="s">
        <v>114</v>
      </c>
      <c r="C250" s="526" t="s">
        <v>34</v>
      </c>
      <c r="D250" t="s">
        <v>19</v>
      </c>
      <c r="E250" s="2"/>
      <c r="F250" s="2">
        <v>5</v>
      </c>
      <c r="G250" s="2">
        <f t="shared" si="4"/>
        <v>218.7</v>
      </c>
    </row>
    <row r="251" spans="1:7" ht="15.75" customHeight="1">
      <c r="A251" s="7">
        <v>43532</v>
      </c>
      <c r="B251" s="526">
        <v>17325</v>
      </c>
      <c r="C251" s="526" t="s">
        <v>34</v>
      </c>
      <c r="D251" t="s">
        <v>16</v>
      </c>
      <c r="E251" s="2"/>
      <c r="F251" s="2">
        <v>113.7</v>
      </c>
      <c r="G251" s="2">
        <f t="shared" si="4"/>
        <v>104.99999999999999</v>
      </c>
    </row>
    <row r="252" spans="1:7" ht="15.75" customHeight="1">
      <c r="A252" s="7">
        <v>43532</v>
      </c>
      <c r="B252" s="526">
        <v>17325</v>
      </c>
      <c r="C252" s="526" t="s">
        <v>34</v>
      </c>
      <c r="D252" t="s">
        <v>17</v>
      </c>
      <c r="E252" s="2"/>
      <c r="F252" s="2">
        <v>5</v>
      </c>
      <c r="G252" s="2">
        <f t="shared" si="4"/>
        <v>99.999999999999986</v>
      </c>
    </row>
    <row r="253" spans="1:7" ht="15.75" customHeight="1">
      <c r="A253" s="7">
        <v>43550</v>
      </c>
      <c r="B253" s="526">
        <v>17439</v>
      </c>
      <c r="C253" s="526" t="s">
        <v>34</v>
      </c>
      <c r="D253" t="s">
        <v>220</v>
      </c>
      <c r="E253" s="2"/>
      <c r="F253" s="2">
        <v>100</v>
      </c>
      <c r="G253" s="2">
        <f t="shared" si="4"/>
        <v>0</v>
      </c>
    </row>
    <row r="254" spans="1:7" ht="15.75" customHeight="1">
      <c r="A254" s="7">
        <v>43496</v>
      </c>
      <c r="B254" s="526" t="s">
        <v>14</v>
      </c>
      <c r="C254" s="526" t="s">
        <v>15</v>
      </c>
      <c r="D254" t="s">
        <v>16</v>
      </c>
      <c r="E254" s="2">
        <v>85.8</v>
      </c>
      <c r="G254" s="2">
        <f t="shared" si="4"/>
        <v>85.8</v>
      </c>
    </row>
    <row r="255" spans="1:7" ht="15.75" customHeight="1">
      <c r="B255" s="526"/>
      <c r="C255" s="526"/>
      <c r="D255" t="s">
        <v>17</v>
      </c>
      <c r="E255" s="2">
        <v>5</v>
      </c>
      <c r="G255" s="2">
        <f t="shared" si="4"/>
        <v>90.8</v>
      </c>
    </row>
    <row r="256" spans="1:7" ht="15.75" customHeight="1">
      <c r="B256" s="526"/>
      <c r="C256" s="526"/>
      <c r="D256" t="s">
        <v>18</v>
      </c>
      <c r="E256" s="2">
        <v>60</v>
      </c>
      <c r="G256" s="2">
        <f t="shared" si="4"/>
        <v>150.80000000000001</v>
      </c>
    </row>
    <row r="257" spans="1:7" ht="15.75" customHeight="1">
      <c r="B257" s="526"/>
      <c r="C257" s="526"/>
      <c r="D257" t="s">
        <v>19</v>
      </c>
      <c r="E257" s="2">
        <v>5</v>
      </c>
      <c r="G257" s="2">
        <f t="shared" si="4"/>
        <v>155.80000000000001</v>
      </c>
    </row>
    <row r="258" spans="1:7" ht="15.75" customHeight="1">
      <c r="B258" s="526"/>
      <c r="C258" s="526"/>
      <c r="D258" t="s">
        <v>220</v>
      </c>
      <c r="E258" s="2">
        <v>100</v>
      </c>
      <c r="G258" s="2">
        <f t="shared" si="4"/>
        <v>255.8</v>
      </c>
    </row>
    <row r="259" spans="1:7" ht="15.75" customHeight="1">
      <c r="A259" s="7">
        <v>43496</v>
      </c>
      <c r="B259" s="526" t="s">
        <v>114</v>
      </c>
      <c r="C259" s="526" t="s">
        <v>15</v>
      </c>
      <c r="D259" t="s">
        <v>18</v>
      </c>
      <c r="E259" s="2"/>
      <c r="F259" s="2">
        <v>60</v>
      </c>
      <c r="G259" s="2">
        <f t="shared" si="4"/>
        <v>195.8</v>
      </c>
    </row>
    <row r="260" spans="1:7" ht="15.75" customHeight="1">
      <c r="A260" s="7">
        <v>43496</v>
      </c>
      <c r="B260" s="526" t="s">
        <v>114</v>
      </c>
      <c r="C260" s="526" t="s">
        <v>15</v>
      </c>
      <c r="D260" t="s">
        <v>19</v>
      </c>
      <c r="E260" s="2"/>
      <c r="F260" s="2">
        <v>5</v>
      </c>
      <c r="G260" s="2">
        <f t="shared" si="4"/>
        <v>190.8</v>
      </c>
    </row>
    <row r="261" spans="1:7" ht="15.75" customHeight="1">
      <c r="A261" s="7">
        <v>43550</v>
      </c>
      <c r="B261" s="526">
        <v>17439</v>
      </c>
      <c r="C261" s="526" t="s">
        <v>15</v>
      </c>
      <c r="D261" t="s">
        <v>16</v>
      </c>
      <c r="E261" s="2"/>
      <c r="F261" s="2">
        <v>85.8</v>
      </c>
      <c r="G261" s="2">
        <f t="shared" si="4"/>
        <v>105.00000000000001</v>
      </c>
    </row>
    <row r="262" spans="1:7" ht="15.75" customHeight="1">
      <c r="A262" s="7">
        <v>43550</v>
      </c>
      <c r="B262" s="526">
        <v>17439</v>
      </c>
      <c r="C262" s="526" t="s">
        <v>15</v>
      </c>
      <c r="D262" t="s">
        <v>17</v>
      </c>
      <c r="E262" s="2"/>
      <c r="F262" s="2">
        <v>5</v>
      </c>
      <c r="G262" s="2">
        <f t="shared" si="4"/>
        <v>100.00000000000001</v>
      </c>
    </row>
    <row r="263" spans="1:7" ht="15.75" customHeight="1">
      <c r="A263" s="7">
        <v>43550</v>
      </c>
      <c r="B263" s="526">
        <v>17439</v>
      </c>
      <c r="C263" s="526" t="s">
        <v>15</v>
      </c>
      <c r="D263" t="s">
        <v>220</v>
      </c>
      <c r="E263" s="2"/>
      <c r="F263" s="2">
        <v>100</v>
      </c>
      <c r="G263" s="2">
        <f t="shared" si="4"/>
        <v>0</v>
      </c>
    </row>
    <row r="264" spans="1:7" ht="15.75" customHeight="1">
      <c r="A264" s="7">
        <v>43524</v>
      </c>
      <c r="B264" s="526" t="s">
        <v>14</v>
      </c>
      <c r="C264" s="526" t="s">
        <v>20</v>
      </c>
      <c r="D264" t="s">
        <v>16</v>
      </c>
      <c r="E264" s="2">
        <v>104.8</v>
      </c>
      <c r="G264" s="2">
        <f t="shared" si="4"/>
        <v>104.8</v>
      </c>
    </row>
    <row r="265" spans="1:7" ht="15.75" customHeight="1">
      <c r="B265" s="526"/>
      <c r="C265" s="526"/>
      <c r="D265" t="s">
        <v>17</v>
      </c>
      <c r="E265" s="2">
        <v>6.1</v>
      </c>
      <c r="G265" s="2">
        <f t="shared" si="4"/>
        <v>110.89999999999999</v>
      </c>
    </row>
    <row r="266" spans="1:7" ht="15.75" customHeight="1">
      <c r="B266" s="526"/>
      <c r="C266" s="526"/>
      <c r="D266" t="s">
        <v>18</v>
      </c>
      <c r="E266" s="2">
        <v>56</v>
      </c>
      <c r="G266" s="2">
        <f t="shared" si="4"/>
        <v>166.89999999999998</v>
      </c>
    </row>
    <row r="267" spans="1:7" ht="15.75" customHeight="1">
      <c r="B267" s="526"/>
      <c r="C267" s="526"/>
      <c r="D267" t="s">
        <v>19</v>
      </c>
      <c r="E267" s="2">
        <v>5</v>
      </c>
      <c r="G267" s="2">
        <f t="shared" si="4"/>
        <v>171.89999999999998</v>
      </c>
    </row>
    <row r="268" spans="1:7" ht="15.75" customHeight="1">
      <c r="B268" s="526"/>
      <c r="C268" s="526"/>
      <c r="D268" t="s">
        <v>220</v>
      </c>
      <c r="E268" s="2">
        <v>100</v>
      </c>
      <c r="G268" s="2">
        <f t="shared" si="4"/>
        <v>271.89999999999998</v>
      </c>
    </row>
    <row r="269" spans="1:7" ht="15.75" customHeight="1">
      <c r="A269" s="7">
        <v>43550</v>
      </c>
      <c r="B269" s="526">
        <v>17439</v>
      </c>
      <c r="C269" s="526" t="s">
        <v>20</v>
      </c>
      <c r="D269" t="s">
        <v>16</v>
      </c>
      <c r="E269" s="2"/>
      <c r="F269" s="2">
        <v>104.8</v>
      </c>
      <c r="G269" s="2">
        <f t="shared" si="4"/>
        <v>167.09999999999997</v>
      </c>
    </row>
    <row r="270" spans="1:7" ht="15.75" customHeight="1">
      <c r="A270" s="7">
        <v>43550</v>
      </c>
      <c r="B270" s="526">
        <v>17439</v>
      </c>
      <c r="C270" s="526" t="s">
        <v>20</v>
      </c>
      <c r="D270" t="s">
        <v>18</v>
      </c>
      <c r="E270" s="2"/>
      <c r="F270" s="2">
        <v>56</v>
      </c>
      <c r="G270" s="2">
        <f t="shared" si="4"/>
        <v>111.09999999999997</v>
      </c>
    </row>
    <row r="271" spans="1:7" ht="15.75" customHeight="1">
      <c r="A271" s="7">
        <v>43550</v>
      </c>
      <c r="B271" s="526">
        <v>17439</v>
      </c>
      <c r="C271" s="526" t="s">
        <v>20</v>
      </c>
      <c r="D271" t="s">
        <v>19</v>
      </c>
      <c r="E271" s="2"/>
      <c r="F271" s="2">
        <v>5</v>
      </c>
      <c r="G271" s="2">
        <f t="shared" si="4"/>
        <v>106.09999999999997</v>
      </c>
    </row>
    <row r="272" spans="1:7" ht="15.75" customHeight="1">
      <c r="A272" s="7">
        <v>43550</v>
      </c>
      <c r="B272" s="526">
        <v>17439</v>
      </c>
      <c r="C272" s="526" t="s">
        <v>20</v>
      </c>
      <c r="D272" t="s">
        <v>220</v>
      </c>
      <c r="E272" s="2"/>
      <c r="F272" s="2">
        <v>100</v>
      </c>
      <c r="G272" s="2">
        <f t="shared" si="4"/>
        <v>6.0999999999999659</v>
      </c>
    </row>
    <row r="273" spans="1:7" ht="15.75" customHeight="1">
      <c r="A273" s="7">
        <v>43612</v>
      </c>
      <c r="B273" s="526">
        <v>17982</v>
      </c>
      <c r="C273" s="526" t="s">
        <v>20</v>
      </c>
      <c r="D273" t="s">
        <v>17</v>
      </c>
      <c r="E273" s="2"/>
      <c r="F273" s="2">
        <v>6.1</v>
      </c>
      <c r="G273" s="2">
        <f t="shared" si="4"/>
        <v>-3.3750779948604759E-14</v>
      </c>
    </row>
    <row r="274" spans="1:7" ht="15.75" customHeight="1">
      <c r="A274" s="44">
        <v>43555</v>
      </c>
      <c r="B274" s="525" t="s">
        <v>14</v>
      </c>
      <c r="C274" s="525" t="s">
        <v>23</v>
      </c>
      <c r="D274" t="s">
        <v>16</v>
      </c>
      <c r="E274" s="2">
        <v>102</v>
      </c>
      <c r="G274" s="2">
        <f t="shared" si="4"/>
        <v>101.99999999999997</v>
      </c>
    </row>
    <row r="275" spans="1:7" ht="15.75" customHeight="1">
      <c r="B275" s="526"/>
      <c r="C275" s="526"/>
      <c r="D275" t="s">
        <v>17</v>
      </c>
      <c r="E275" s="2">
        <v>4.9000000000000004</v>
      </c>
      <c r="G275" s="2">
        <f t="shared" si="4"/>
        <v>106.89999999999998</v>
      </c>
    </row>
    <row r="276" spans="1:7" ht="15.75" customHeight="1">
      <c r="B276" s="526"/>
      <c r="C276" s="526"/>
      <c r="D276" t="s">
        <v>18</v>
      </c>
      <c r="E276" s="2">
        <v>60</v>
      </c>
      <c r="G276" s="2">
        <f t="shared" si="4"/>
        <v>166.89999999999998</v>
      </c>
    </row>
    <row r="277" spans="1:7" ht="15.75" customHeight="1">
      <c r="B277" s="526"/>
      <c r="C277" s="526"/>
      <c r="D277" t="s">
        <v>19</v>
      </c>
      <c r="E277" s="2">
        <v>5</v>
      </c>
      <c r="G277" s="2">
        <f t="shared" si="4"/>
        <v>171.89999999999998</v>
      </c>
    </row>
    <row r="278" spans="1:7" ht="15.75" customHeight="1">
      <c r="B278" s="526"/>
      <c r="C278" s="526"/>
      <c r="D278" t="s">
        <v>220</v>
      </c>
      <c r="E278" s="2">
        <v>100</v>
      </c>
      <c r="G278" s="2">
        <f t="shared" si="4"/>
        <v>271.89999999999998</v>
      </c>
    </row>
    <row r="279" spans="1:7" ht="15.75" customHeight="1">
      <c r="A279" s="7">
        <v>43612</v>
      </c>
      <c r="B279" s="526">
        <v>17982</v>
      </c>
      <c r="C279" s="526" t="s">
        <v>23</v>
      </c>
      <c r="D279" t="s">
        <v>16</v>
      </c>
      <c r="E279" s="2"/>
      <c r="F279" s="2">
        <v>102</v>
      </c>
      <c r="G279" s="2">
        <f t="shared" si="4"/>
        <v>169.89999999999998</v>
      </c>
    </row>
    <row r="280" spans="1:7" ht="15.75" customHeight="1">
      <c r="A280" s="7">
        <v>43612</v>
      </c>
      <c r="B280" s="526">
        <v>17982</v>
      </c>
      <c r="C280" s="526" t="s">
        <v>23</v>
      </c>
      <c r="D280" t="s">
        <v>17</v>
      </c>
      <c r="E280" s="2"/>
      <c r="F280" s="2">
        <v>4.9000000000000004</v>
      </c>
      <c r="G280" s="2">
        <f t="shared" si="4"/>
        <v>164.99999999999997</v>
      </c>
    </row>
    <row r="281" spans="1:7" ht="15.75" customHeight="1">
      <c r="A281" s="7">
        <v>43677</v>
      </c>
      <c r="B281" s="526">
        <v>18362</v>
      </c>
      <c r="C281" s="526" t="s">
        <v>23</v>
      </c>
      <c r="D281" t="s">
        <v>18</v>
      </c>
      <c r="E281" s="2"/>
      <c r="F281" s="2">
        <v>60</v>
      </c>
      <c r="G281" s="2">
        <f t="shared" si="4"/>
        <v>104.99999999999997</v>
      </c>
    </row>
    <row r="282" spans="1:7" ht="15.75" customHeight="1">
      <c r="A282" s="7">
        <v>43677</v>
      </c>
      <c r="B282" s="526">
        <v>18362</v>
      </c>
      <c r="C282" s="526" t="s">
        <v>23</v>
      </c>
      <c r="D282" t="s">
        <v>19</v>
      </c>
      <c r="E282" s="2"/>
      <c r="F282" s="2">
        <v>5</v>
      </c>
      <c r="G282" s="2">
        <f t="shared" si="4"/>
        <v>99.999999999999972</v>
      </c>
    </row>
    <row r="283" spans="1:7" ht="15.75" customHeight="1">
      <c r="A283" s="7">
        <v>43677</v>
      </c>
      <c r="B283" s="526">
        <v>18362</v>
      </c>
      <c r="C283" s="526" t="s">
        <v>23</v>
      </c>
      <c r="D283" t="s">
        <v>220</v>
      </c>
      <c r="E283" s="2"/>
      <c r="F283" s="2">
        <v>100</v>
      </c>
      <c r="G283" s="2">
        <f t="shared" si="4"/>
        <v>0</v>
      </c>
    </row>
    <row r="284" spans="1:7" ht="15.75" customHeight="1">
      <c r="A284" s="44">
        <v>43585</v>
      </c>
      <c r="B284" s="525" t="s">
        <v>14</v>
      </c>
      <c r="C284" s="525" t="s">
        <v>24</v>
      </c>
      <c r="D284" t="s">
        <v>16</v>
      </c>
      <c r="E284" s="2">
        <v>103.2</v>
      </c>
      <c r="G284" s="2">
        <f t="shared" si="4"/>
        <v>103.2</v>
      </c>
    </row>
    <row r="285" spans="1:7" ht="15.75" customHeight="1">
      <c r="B285" s="526"/>
      <c r="C285" s="526"/>
      <c r="D285" t="s">
        <v>17</v>
      </c>
      <c r="E285" s="2">
        <v>4.5</v>
      </c>
      <c r="G285" s="2">
        <f t="shared" si="4"/>
        <v>107.7</v>
      </c>
    </row>
    <row r="286" spans="1:7" ht="15.75" customHeight="1">
      <c r="B286" s="526"/>
      <c r="C286" s="526"/>
      <c r="D286" t="s">
        <v>18</v>
      </c>
      <c r="E286" s="2">
        <v>60</v>
      </c>
      <c r="G286" s="2">
        <f t="shared" si="4"/>
        <v>167.7</v>
      </c>
    </row>
    <row r="287" spans="1:7" ht="15.75" customHeight="1">
      <c r="B287" s="526"/>
      <c r="C287" s="526"/>
      <c r="D287" t="s">
        <v>19</v>
      </c>
      <c r="E287" s="2">
        <v>5</v>
      </c>
      <c r="G287" s="2">
        <f t="shared" si="4"/>
        <v>172.7</v>
      </c>
    </row>
    <row r="288" spans="1:7" ht="15.75" customHeight="1">
      <c r="B288" s="526"/>
      <c r="C288" s="526"/>
      <c r="D288" t="s">
        <v>220</v>
      </c>
      <c r="E288" s="2">
        <v>100</v>
      </c>
      <c r="G288" s="2">
        <f t="shared" si="4"/>
        <v>272.7</v>
      </c>
    </row>
    <row r="289" spans="1:7" ht="15.75" customHeight="1">
      <c r="A289" s="7">
        <v>43661</v>
      </c>
      <c r="B289" s="526">
        <v>18232</v>
      </c>
      <c r="C289" s="526" t="s">
        <v>24</v>
      </c>
      <c r="D289" t="s">
        <v>16</v>
      </c>
      <c r="E289" s="2"/>
      <c r="F289" s="2">
        <v>103.2</v>
      </c>
      <c r="G289" s="2">
        <f t="shared" si="4"/>
        <v>169.5</v>
      </c>
    </row>
    <row r="290" spans="1:7" ht="15.75" customHeight="1">
      <c r="A290" s="7">
        <v>43661</v>
      </c>
      <c r="B290" s="526">
        <v>18232</v>
      </c>
      <c r="C290" s="526" t="s">
        <v>24</v>
      </c>
      <c r="D290" t="s">
        <v>17</v>
      </c>
      <c r="E290" s="2"/>
      <c r="F290" s="2">
        <v>4.5</v>
      </c>
      <c r="G290" s="2">
        <f t="shared" si="4"/>
        <v>165</v>
      </c>
    </row>
    <row r="291" spans="1:7" ht="15.75" customHeight="1">
      <c r="A291" s="7">
        <v>43678</v>
      </c>
      <c r="B291" s="526">
        <v>18367</v>
      </c>
      <c r="C291" s="526" t="s">
        <v>24</v>
      </c>
      <c r="D291" t="s">
        <v>18</v>
      </c>
      <c r="E291" s="2"/>
      <c r="F291" s="2">
        <v>60</v>
      </c>
      <c r="G291" s="2">
        <f t="shared" si="4"/>
        <v>105</v>
      </c>
    </row>
    <row r="292" spans="1:7" ht="15.75" customHeight="1">
      <c r="A292" s="7">
        <v>43678</v>
      </c>
      <c r="B292" s="526">
        <v>18367</v>
      </c>
      <c r="C292" s="526" t="s">
        <v>24</v>
      </c>
      <c r="D292" t="s">
        <v>658</v>
      </c>
      <c r="E292" s="2"/>
      <c r="F292" s="2">
        <v>5</v>
      </c>
      <c r="G292" s="2">
        <f t="shared" si="4"/>
        <v>100</v>
      </c>
    </row>
    <row r="293" spans="1:7" ht="15.75" customHeight="1">
      <c r="A293" s="7">
        <v>43678</v>
      </c>
      <c r="B293" s="526">
        <v>18367</v>
      </c>
      <c r="C293" s="526" t="s">
        <v>24</v>
      </c>
      <c r="D293" t="s">
        <v>220</v>
      </c>
      <c r="E293" s="2"/>
      <c r="F293" s="2">
        <v>100</v>
      </c>
      <c r="G293" s="2">
        <f t="shared" si="4"/>
        <v>0</v>
      </c>
    </row>
    <row r="294" spans="1:7" ht="15.75" customHeight="1">
      <c r="A294" s="44">
        <v>43616</v>
      </c>
      <c r="B294" s="525" t="s">
        <v>14</v>
      </c>
      <c r="C294" s="525" t="s">
        <v>25</v>
      </c>
      <c r="D294" t="s">
        <v>16</v>
      </c>
      <c r="E294" s="2">
        <v>93.4</v>
      </c>
      <c r="G294" s="2">
        <f t="shared" si="4"/>
        <v>93.4</v>
      </c>
    </row>
    <row r="295" spans="1:7" ht="15.75" customHeight="1">
      <c r="B295" s="526"/>
      <c r="C295" s="526"/>
      <c r="D295" t="s">
        <v>17</v>
      </c>
      <c r="E295" s="2">
        <v>5.2</v>
      </c>
      <c r="G295" s="2">
        <f t="shared" si="4"/>
        <v>98.600000000000009</v>
      </c>
    </row>
    <row r="296" spans="1:7" ht="15.75" customHeight="1">
      <c r="B296" s="526"/>
      <c r="C296" s="526"/>
      <c r="D296" t="s">
        <v>18</v>
      </c>
      <c r="E296" s="2">
        <v>60</v>
      </c>
      <c r="G296" s="2">
        <f t="shared" si="4"/>
        <v>158.60000000000002</v>
      </c>
    </row>
    <row r="297" spans="1:7" ht="15.75" customHeight="1">
      <c r="B297" s="526"/>
      <c r="C297" s="526"/>
      <c r="D297" t="s">
        <v>19</v>
      </c>
      <c r="E297" s="2">
        <v>5</v>
      </c>
      <c r="G297" s="2">
        <f t="shared" si="4"/>
        <v>163.60000000000002</v>
      </c>
    </row>
    <row r="298" spans="1:7" ht="15.75" customHeight="1">
      <c r="B298" s="526"/>
      <c r="C298" s="526"/>
      <c r="D298" t="s">
        <v>220</v>
      </c>
      <c r="E298" s="2">
        <v>100</v>
      </c>
      <c r="G298" s="2">
        <f t="shared" si="4"/>
        <v>263.60000000000002</v>
      </c>
    </row>
    <row r="299" spans="1:7" ht="15.75" customHeight="1">
      <c r="B299" s="526"/>
      <c r="C299" s="526"/>
      <c r="D299" t="s">
        <v>39</v>
      </c>
      <c r="E299" s="2">
        <v>10</v>
      </c>
      <c r="G299" s="2">
        <f t="shared" si="4"/>
        <v>273.60000000000002</v>
      </c>
    </row>
    <row r="300" spans="1:7" ht="15.75" customHeight="1">
      <c r="A300" s="7">
        <v>43679</v>
      </c>
      <c r="B300" s="526">
        <v>18376</v>
      </c>
      <c r="C300" s="526" t="s">
        <v>25</v>
      </c>
      <c r="D300" t="s">
        <v>16</v>
      </c>
      <c r="E300" s="2"/>
      <c r="F300" s="2">
        <v>93.4</v>
      </c>
      <c r="G300" s="2">
        <f t="shared" si="4"/>
        <v>180.20000000000002</v>
      </c>
    </row>
    <row r="301" spans="1:7" ht="15.75" customHeight="1">
      <c r="A301" s="7">
        <v>43679</v>
      </c>
      <c r="B301" s="526">
        <v>18376</v>
      </c>
      <c r="C301" s="526" t="s">
        <v>25</v>
      </c>
      <c r="D301" t="s">
        <v>17</v>
      </c>
      <c r="E301" s="2"/>
      <c r="F301" s="2">
        <v>5.2</v>
      </c>
      <c r="G301" s="2">
        <f t="shared" si="4"/>
        <v>175.00000000000003</v>
      </c>
    </row>
    <row r="302" spans="1:7" ht="15.75" customHeight="1">
      <c r="A302" s="7">
        <v>43679</v>
      </c>
      <c r="B302" s="526">
        <v>18376</v>
      </c>
      <c r="C302" s="526" t="s">
        <v>25</v>
      </c>
      <c r="D302" t="s">
        <v>18</v>
      </c>
      <c r="E302" s="2"/>
      <c r="F302" s="2">
        <v>60</v>
      </c>
      <c r="G302" s="2">
        <f t="shared" si="4"/>
        <v>115.00000000000003</v>
      </c>
    </row>
    <row r="303" spans="1:7" ht="15.75" customHeight="1">
      <c r="A303" s="7">
        <v>43679</v>
      </c>
      <c r="B303" s="526">
        <v>18376</v>
      </c>
      <c r="C303" s="526" t="s">
        <v>25</v>
      </c>
      <c r="D303" t="s">
        <v>19</v>
      </c>
      <c r="E303" s="2"/>
      <c r="F303" s="2">
        <v>5</v>
      </c>
      <c r="G303" s="2">
        <f t="shared" si="4"/>
        <v>110.00000000000003</v>
      </c>
    </row>
    <row r="304" spans="1:7" ht="15.75" customHeight="1">
      <c r="A304" s="7">
        <v>43679</v>
      </c>
      <c r="B304" s="526">
        <v>18376</v>
      </c>
      <c r="C304" s="526" t="s">
        <v>25</v>
      </c>
      <c r="D304" t="s">
        <v>220</v>
      </c>
      <c r="E304" s="2"/>
      <c r="F304" s="2">
        <v>100</v>
      </c>
      <c r="G304" s="2">
        <f t="shared" si="4"/>
        <v>10.000000000000028</v>
      </c>
    </row>
    <row r="305" spans="1:7" ht="15.75" customHeight="1">
      <c r="A305" s="7">
        <v>43679</v>
      </c>
      <c r="B305" s="526">
        <v>18376</v>
      </c>
      <c r="C305" s="526" t="s">
        <v>25</v>
      </c>
      <c r="D305" t="s">
        <v>39</v>
      </c>
      <c r="E305" s="2"/>
      <c r="F305" s="2">
        <v>10</v>
      </c>
      <c r="G305" s="2">
        <f t="shared" si="4"/>
        <v>2.8421709430404007E-14</v>
      </c>
    </row>
    <row r="306" spans="1:7" ht="15.75" customHeight="1">
      <c r="A306" s="44">
        <v>43646</v>
      </c>
      <c r="B306" s="525" t="s">
        <v>14</v>
      </c>
      <c r="C306" s="525" t="s">
        <v>26</v>
      </c>
      <c r="D306" t="s">
        <v>16</v>
      </c>
      <c r="E306" s="2">
        <v>70.099999999999994</v>
      </c>
      <c r="G306" s="2">
        <f t="shared" si="4"/>
        <v>70.100000000000023</v>
      </c>
    </row>
    <row r="307" spans="1:7" ht="15.75" customHeight="1">
      <c r="B307" s="526"/>
      <c r="C307" s="526"/>
      <c r="D307" t="s">
        <v>17</v>
      </c>
      <c r="E307" s="2">
        <v>4.9000000000000004</v>
      </c>
      <c r="G307" s="2">
        <f t="shared" si="4"/>
        <v>75.000000000000028</v>
      </c>
    </row>
    <row r="308" spans="1:7" ht="15.75" customHeight="1">
      <c r="B308" s="526"/>
      <c r="C308" s="526"/>
      <c r="D308" t="s">
        <v>18</v>
      </c>
      <c r="E308" s="2">
        <v>60</v>
      </c>
      <c r="G308" s="2">
        <f t="shared" si="4"/>
        <v>135.00000000000003</v>
      </c>
    </row>
    <row r="309" spans="1:7" ht="15.75" customHeight="1">
      <c r="B309" s="526"/>
      <c r="C309" s="526"/>
      <c r="D309" t="s">
        <v>19</v>
      </c>
      <c r="E309" s="2">
        <v>5</v>
      </c>
      <c r="G309" s="2">
        <f t="shared" si="4"/>
        <v>140.00000000000003</v>
      </c>
    </row>
    <row r="310" spans="1:7" ht="15.75" customHeight="1">
      <c r="B310" s="526"/>
      <c r="C310" s="526"/>
      <c r="D310" t="s">
        <v>220</v>
      </c>
      <c r="E310" s="2">
        <v>100</v>
      </c>
      <c r="G310" s="2">
        <f t="shared" si="4"/>
        <v>240.00000000000003</v>
      </c>
    </row>
    <row r="311" spans="1:7" ht="15.75" customHeight="1">
      <c r="A311" s="7">
        <v>43682</v>
      </c>
      <c r="B311" s="526">
        <v>18386</v>
      </c>
      <c r="C311" s="526" t="s">
        <v>26</v>
      </c>
      <c r="D311" t="s">
        <v>16</v>
      </c>
      <c r="E311" s="2"/>
      <c r="F311" s="2">
        <v>70.099999999999994</v>
      </c>
      <c r="G311" s="2">
        <f t="shared" ref="G311:G374" si="5">+G310+E311-F311</f>
        <v>169.90000000000003</v>
      </c>
    </row>
    <row r="312" spans="1:7" ht="15.75" customHeight="1">
      <c r="A312" s="7">
        <v>43682</v>
      </c>
      <c r="B312" s="526">
        <v>18386</v>
      </c>
      <c r="C312" s="526" t="s">
        <v>26</v>
      </c>
      <c r="D312" t="s">
        <v>17</v>
      </c>
      <c r="E312" s="2"/>
      <c r="F312" s="2">
        <v>4.9000000000000004</v>
      </c>
      <c r="G312" s="2">
        <f t="shared" si="5"/>
        <v>165.00000000000003</v>
      </c>
    </row>
    <row r="313" spans="1:7" ht="15.75" customHeight="1">
      <c r="A313" s="7">
        <v>43682</v>
      </c>
      <c r="B313" s="526">
        <v>18386</v>
      </c>
      <c r="C313" s="526" t="s">
        <v>26</v>
      </c>
      <c r="D313" t="s">
        <v>18</v>
      </c>
      <c r="E313" s="2"/>
      <c r="F313" s="2">
        <v>60</v>
      </c>
      <c r="G313" s="2">
        <f t="shared" si="5"/>
        <v>105.00000000000003</v>
      </c>
    </row>
    <row r="314" spans="1:7" ht="15.75" customHeight="1">
      <c r="A314" s="7">
        <v>43682</v>
      </c>
      <c r="B314" s="526">
        <v>18386</v>
      </c>
      <c r="C314" s="526" t="s">
        <v>26</v>
      </c>
      <c r="D314" t="s">
        <v>19</v>
      </c>
      <c r="E314" s="2"/>
      <c r="F314" s="2">
        <v>5</v>
      </c>
      <c r="G314" s="2">
        <f t="shared" si="5"/>
        <v>100.00000000000003</v>
      </c>
    </row>
    <row r="315" spans="1:7" ht="15.75" customHeight="1">
      <c r="A315" s="7">
        <v>43682</v>
      </c>
      <c r="B315" s="526">
        <v>18386</v>
      </c>
      <c r="C315" s="526" t="s">
        <v>26</v>
      </c>
      <c r="D315" t="s">
        <v>220</v>
      </c>
      <c r="E315" s="2"/>
      <c r="F315" s="2">
        <v>100</v>
      </c>
      <c r="G315" s="2">
        <f t="shared" si="5"/>
        <v>0</v>
      </c>
    </row>
    <row r="316" spans="1:7" ht="15.75" customHeight="1">
      <c r="A316" s="44">
        <v>43677</v>
      </c>
      <c r="B316" s="525" t="s">
        <v>14</v>
      </c>
      <c r="C316" s="525" t="s">
        <v>27</v>
      </c>
      <c r="D316" t="s">
        <v>16</v>
      </c>
      <c r="E316" s="2">
        <v>70.2</v>
      </c>
      <c r="G316" s="2">
        <f t="shared" si="5"/>
        <v>70.2</v>
      </c>
    </row>
    <row r="317" spans="1:7" ht="15.75" customHeight="1">
      <c r="B317" s="526"/>
      <c r="C317" s="526"/>
      <c r="D317" t="s">
        <v>17</v>
      </c>
      <c r="E317" s="2">
        <v>4.8</v>
      </c>
      <c r="G317" s="2">
        <f t="shared" si="5"/>
        <v>75</v>
      </c>
    </row>
    <row r="318" spans="1:7" ht="15.75" customHeight="1">
      <c r="B318" s="526"/>
      <c r="C318" s="526"/>
      <c r="D318" t="s">
        <v>18</v>
      </c>
      <c r="E318" s="2">
        <v>60</v>
      </c>
      <c r="G318" s="2">
        <f t="shared" si="5"/>
        <v>135</v>
      </c>
    </row>
    <row r="319" spans="1:7" ht="15.75" customHeight="1">
      <c r="B319" s="526"/>
      <c r="C319" s="526"/>
      <c r="D319" t="s">
        <v>19</v>
      </c>
      <c r="E319" s="2">
        <v>5</v>
      </c>
      <c r="G319" s="2">
        <f t="shared" si="5"/>
        <v>140</v>
      </c>
    </row>
    <row r="320" spans="1:7" ht="15.75" customHeight="1">
      <c r="B320" s="526"/>
      <c r="C320" s="526"/>
      <c r="D320" t="s">
        <v>220</v>
      </c>
      <c r="E320" s="2">
        <v>100</v>
      </c>
      <c r="G320" s="2">
        <f t="shared" si="5"/>
        <v>240</v>
      </c>
    </row>
    <row r="321" spans="1:7" ht="15.75" customHeight="1">
      <c r="A321" s="7">
        <v>43682</v>
      </c>
      <c r="B321" s="526">
        <v>18386</v>
      </c>
      <c r="C321" s="526" t="s">
        <v>27</v>
      </c>
      <c r="D321" t="s">
        <v>18</v>
      </c>
      <c r="E321" s="2"/>
      <c r="F321" s="2">
        <v>60</v>
      </c>
      <c r="G321" s="2">
        <f t="shared" si="5"/>
        <v>180</v>
      </c>
    </row>
    <row r="322" spans="1:7" ht="15.75" customHeight="1">
      <c r="A322" s="7">
        <v>43682</v>
      </c>
      <c r="B322" s="526">
        <v>18386</v>
      </c>
      <c r="C322" s="526" t="s">
        <v>27</v>
      </c>
      <c r="D322" t="s">
        <v>19</v>
      </c>
      <c r="E322" s="2"/>
      <c r="F322" s="2">
        <v>5</v>
      </c>
      <c r="G322" s="2">
        <f t="shared" si="5"/>
        <v>175</v>
      </c>
    </row>
    <row r="323" spans="1:7" ht="15.75" customHeight="1">
      <c r="A323" s="7">
        <v>43682</v>
      </c>
      <c r="B323" s="526">
        <v>18386</v>
      </c>
      <c r="C323" s="526" t="s">
        <v>27</v>
      </c>
      <c r="D323" t="s">
        <v>220</v>
      </c>
      <c r="E323" s="2"/>
      <c r="F323" s="2">
        <v>100</v>
      </c>
      <c r="G323" s="2">
        <f t="shared" si="5"/>
        <v>75</v>
      </c>
    </row>
    <row r="324" spans="1:7" ht="15.75" customHeight="1">
      <c r="A324" s="7">
        <v>43739</v>
      </c>
      <c r="B324" s="526">
        <v>18846</v>
      </c>
      <c r="C324" s="526" t="s">
        <v>27</v>
      </c>
      <c r="D324" t="s">
        <v>16</v>
      </c>
      <c r="E324" s="2"/>
      <c r="F324" s="2">
        <v>70.2</v>
      </c>
      <c r="G324" s="2">
        <f t="shared" si="5"/>
        <v>4.7999999999999972</v>
      </c>
    </row>
    <row r="325" spans="1:7" ht="15.75" customHeight="1">
      <c r="A325" s="7">
        <v>43739</v>
      </c>
      <c r="B325" s="526">
        <v>18846</v>
      </c>
      <c r="C325" s="526" t="s">
        <v>27</v>
      </c>
      <c r="D325" t="s">
        <v>17</v>
      </c>
      <c r="E325" s="2"/>
      <c r="F325" s="2">
        <v>4.8</v>
      </c>
      <c r="G325" s="2">
        <f t="shared" si="5"/>
        <v>0</v>
      </c>
    </row>
    <row r="326" spans="1:7" ht="15.75" customHeight="1">
      <c r="A326" s="44">
        <v>43708</v>
      </c>
      <c r="B326" s="525" t="s">
        <v>14</v>
      </c>
      <c r="C326" s="525" t="s">
        <v>28</v>
      </c>
      <c r="D326" t="s">
        <v>16</v>
      </c>
      <c r="E326" s="2">
        <v>68.2</v>
      </c>
      <c r="G326" s="2">
        <f t="shared" si="5"/>
        <v>68.2</v>
      </c>
    </row>
    <row r="327" spans="1:7" ht="15.75" customHeight="1">
      <c r="B327" s="526"/>
      <c r="C327" s="526"/>
      <c r="D327" t="s">
        <v>17</v>
      </c>
      <c r="E327" s="2">
        <v>4.5999999999999996</v>
      </c>
      <c r="G327" s="2">
        <f t="shared" si="5"/>
        <v>72.8</v>
      </c>
    </row>
    <row r="328" spans="1:7" ht="15.75" customHeight="1">
      <c r="B328" s="526"/>
      <c r="C328" s="526"/>
      <c r="D328" t="s">
        <v>18</v>
      </c>
      <c r="E328" s="2">
        <v>60</v>
      </c>
      <c r="G328" s="2">
        <f t="shared" si="5"/>
        <v>132.80000000000001</v>
      </c>
    </row>
    <row r="329" spans="1:7" ht="15.75" customHeight="1">
      <c r="B329" s="526"/>
      <c r="C329" s="526"/>
      <c r="D329" t="s">
        <v>19</v>
      </c>
      <c r="E329" s="2">
        <v>5</v>
      </c>
      <c r="G329" s="2">
        <f t="shared" si="5"/>
        <v>137.80000000000001</v>
      </c>
    </row>
    <row r="330" spans="1:7" ht="15.75" customHeight="1">
      <c r="B330" s="526"/>
      <c r="C330" s="526"/>
      <c r="D330" t="s">
        <v>220</v>
      </c>
      <c r="E330" s="2">
        <v>100</v>
      </c>
      <c r="G330" s="2">
        <f t="shared" si="5"/>
        <v>237.8</v>
      </c>
    </row>
    <row r="331" spans="1:7" ht="15.75" customHeight="1">
      <c r="B331" s="526"/>
      <c r="C331" s="526"/>
      <c r="D331" t="s">
        <v>35</v>
      </c>
      <c r="E331" s="2">
        <v>25</v>
      </c>
      <c r="G331" s="2">
        <f t="shared" si="5"/>
        <v>262.8</v>
      </c>
    </row>
    <row r="332" spans="1:7" ht="15.75" customHeight="1">
      <c r="A332" s="7">
        <v>43739</v>
      </c>
      <c r="B332" s="526">
        <v>18846</v>
      </c>
      <c r="C332" s="526" t="s">
        <v>28</v>
      </c>
      <c r="D332" t="s">
        <v>16</v>
      </c>
      <c r="E332" s="2"/>
      <c r="F332" s="2">
        <v>68.2</v>
      </c>
      <c r="G332" s="2">
        <f t="shared" si="5"/>
        <v>194.60000000000002</v>
      </c>
    </row>
    <row r="333" spans="1:7" ht="15.75" customHeight="1">
      <c r="A333" s="7">
        <v>43739</v>
      </c>
      <c r="B333" s="526">
        <v>18846</v>
      </c>
      <c r="C333" s="526" t="s">
        <v>28</v>
      </c>
      <c r="D333" t="s">
        <v>17</v>
      </c>
      <c r="E333" s="2"/>
      <c r="F333" s="2">
        <v>4.5999999999999996</v>
      </c>
      <c r="G333" s="2">
        <f t="shared" si="5"/>
        <v>190.00000000000003</v>
      </c>
    </row>
    <row r="334" spans="1:7" ht="15.75" customHeight="1">
      <c r="A334" s="7">
        <v>43766</v>
      </c>
      <c r="B334" s="526">
        <v>9563</v>
      </c>
      <c r="C334" s="526" t="s">
        <v>28</v>
      </c>
      <c r="D334" t="s">
        <v>35</v>
      </c>
      <c r="E334" s="2"/>
      <c r="F334" s="2">
        <v>25</v>
      </c>
      <c r="G334" s="2">
        <f t="shared" si="5"/>
        <v>165.00000000000003</v>
      </c>
    </row>
    <row r="335" spans="1:7" ht="15.75" customHeight="1">
      <c r="A335" s="7">
        <v>43766</v>
      </c>
      <c r="B335" s="526">
        <v>19053</v>
      </c>
      <c r="C335" s="526" t="s">
        <v>28</v>
      </c>
      <c r="D335" t="s">
        <v>18</v>
      </c>
      <c r="E335" s="2"/>
      <c r="F335" s="2">
        <v>60</v>
      </c>
      <c r="G335" s="2">
        <f t="shared" si="5"/>
        <v>105.00000000000003</v>
      </c>
    </row>
    <row r="336" spans="1:7" ht="15.75" customHeight="1">
      <c r="A336" s="7">
        <v>43766</v>
      </c>
      <c r="B336" s="526">
        <v>19053</v>
      </c>
      <c r="C336" s="526" t="s">
        <v>28</v>
      </c>
      <c r="D336" t="s">
        <v>19</v>
      </c>
      <c r="E336" s="2"/>
      <c r="F336" s="2">
        <v>5</v>
      </c>
      <c r="G336" s="2">
        <f t="shared" si="5"/>
        <v>100.00000000000003</v>
      </c>
    </row>
    <row r="337" spans="1:7" ht="15.75" customHeight="1">
      <c r="A337" s="7">
        <v>43766</v>
      </c>
      <c r="B337" s="526">
        <v>19053</v>
      </c>
      <c r="C337" s="526" t="s">
        <v>28</v>
      </c>
      <c r="D337" t="s">
        <v>220</v>
      </c>
      <c r="E337" s="2"/>
      <c r="F337" s="2">
        <v>100</v>
      </c>
      <c r="G337" s="2">
        <f t="shared" si="5"/>
        <v>0</v>
      </c>
    </row>
    <row r="338" spans="1:7" ht="15.75" customHeight="1">
      <c r="A338" s="44">
        <v>43738</v>
      </c>
      <c r="B338" s="525" t="s">
        <v>14</v>
      </c>
      <c r="C338" s="525" t="s">
        <v>29</v>
      </c>
      <c r="D338" t="s">
        <v>16</v>
      </c>
      <c r="E338" s="2">
        <v>68.5</v>
      </c>
      <c r="G338" s="2">
        <f t="shared" si="5"/>
        <v>68.5</v>
      </c>
    </row>
    <row r="339" spans="1:7" ht="15.75" customHeight="1">
      <c r="B339" s="526"/>
      <c r="C339" s="526"/>
      <c r="D339" t="s">
        <v>17</v>
      </c>
      <c r="E339" s="2">
        <v>4.7</v>
      </c>
      <c r="G339" s="2">
        <f t="shared" si="5"/>
        <v>73.2</v>
      </c>
    </row>
    <row r="340" spans="1:7" ht="15.75" customHeight="1">
      <c r="B340" s="526"/>
      <c r="C340" s="526"/>
      <c r="D340" t="s">
        <v>18</v>
      </c>
      <c r="E340" s="2">
        <v>60</v>
      </c>
      <c r="G340" s="2">
        <f t="shared" si="5"/>
        <v>133.19999999999999</v>
      </c>
    </row>
    <row r="341" spans="1:7" ht="15.75" customHeight="1">
      <c r="B341" s="526"/>
      <c r="C341" s="526"/>
      <c r="D341" t="s">
        <v>19</v>
      </c>
      <c r="E341" s="2">
        <v>5</v>
      </c>
      <c r="G341" s="2">
        <f t="shared" si="5"/>
        <v>138.19999999999999</v>
      </c>
    </row>
    <row r="342" spans="1:7" ht="15.75" customHeight="1">
      <c r="B342" s="526"/>
      <c r="C342" s="526"/>
      <c r="D342" t="s">
        <v>220</v>
      </c>
      <c r="E342" s="2">
        <v>150</v>
      </c>
      <c r="G342" s="2">
        <f t="shared" si="5"/>
        <v>288.2</v>
      </c>
    </row>
    <row r="343" spans="1:7" ht="15.75" customHeight="1">
      <c r="B343" s="526"/>
      <c r="C343" s="526"/>
      <c r="D343" t="s">
        <v>16</v>
      </c>
      <c r="E343" s="2"/>
      <c r="F343" s="2">
        <v>68.5</v>
      </c>
      <c r="G343" s="2">
        <f t="shared" si="5"/>
        <v>219.7</v>
      </c>
    </row>
    <row r="344" spans="1:7" ht="15.75" customHeight="1">
      <c r="A344" s="7">
        <v>43766</v>
      </c>
      <c r="B344" s="526">
        <v>19053</v>
      </c>
      <c r="C344" s="526" t="s">
        <v>29</v>
      </c>
      <c r="D344" t="s">
        <v>17</v>
      </c>
      <c r="E344" s="2"/>
      <c r="F344" s="2">
        <v>4.7</v>
      </c>
      <c r="G344" s="2">
        <f t="shared" si="5"/>
        <v>215</v>
      </c>
    </row>
    <row r="345" spans="1:7" ht="15.75" customHeight="1">
      <c r="A345" s="7">
        <v>43766</v>
      </c>
      <c r="B345" s="526">
        <v>19053</v>
      </c>
      <c r="C345" s="526" t="s">
        <v>29</v>
      </c>
      <c r="D345" t="s">
        <v>18</v>
      </c>
      <c r="E345" s="2"/>
      <c r="F345" s="2">
        <v>60</v>
      </c>
      <c r="G345" s="2">
        <f t="shared" si="5"/>
        <v>155</v>
      </c>
    </row>
    <row r="346" spans="1:7" ht="15.75" customHeight="1">
      <c r="A346" s="7">
        <v>43766</v>
      </c>
      <c r="B346" s="526">
        <v>19053</v>
      </c>
      <c r="C346" s="526" t="s">
        <v>29</v>
      </c>
      <c r="D346" t="s">
        <v>19</v>
      </c>
      <c r="E346" s="2"/>
      <c r="F346" s="2">
        <v>5</v>
      </c>
      <c r="G346" s="2">
        <f t="shared" si="5"/>
        <v>150</v>
      </c>
    </row>
    <row r="347" spans="1:7" ht="15.75" customHeight="1">
      <c r="A347" s="7">
        <v>43766</v>
      </c>
      <c r="B347" s="526">
        <v>19053</v>
      </c>
      <c r="C347" s="526" t="s">
        <v>29</v>
      </c>
      <c r="D347" t="s">
        <v>220</v>
      </c>
      <c r="F347" s="2">
        <v>150</v>
      </c>
      <c r="G347" s="2">
        <f t="shared" si="5"/>
        <v>0</v>
      </c>
    </row>
    <row r="348" spans="1:7" ht="15.75" customHeight="1">
      <c r="A348" s="44">
        <v>43769</v>
      </c>
      <c r="B348" s="525" t="s">
        <v>14</v>
      </c>
      <c r="C348" s="525" t="s">
        <v>30</v>
      </c>
      <c r="D348" t="s">
        <v>16</v>
      </c>
      <c r="E348" s="2">
        <v>69</v>
      </c>
      <c r="G348" s="2">
        <f t="shared" si="5"/>
        <v>69</v>
      </c>
    </row>
    <row r="349" spans="1:7" ht="15.75" customHeight="1">
      <c r="B349" s="526"/>
      <c r="C349" s="526"/>
      <c r="D349" t="s">
        <v>17</v>
      </c>
      <c r="E349" s="2">
        <v>4.5</v>
      </c>
      <c r="G349" s="2">
        <f t="shared" si="5"/>
        <v>73.5</v>
      </c>
    </row>
    <row r="350" spans="1:7" ht="15.75" customHeight="1">
      <c r="B350" s="526"/>
      <c r="C350" s="526"/>
      <c r="D350" t="s">
        <v>18</v>
      </c>
      <c r="E350" s="2">
        <v>60</v>
      </c>
      <c r="G350" s="2">
        <f t="shared" si="5"/>
        <v>133.5</v>
      </c>
    </row>
    <row r="351" spans="1:7" ht="15.75" customHeight="1">
      <c r="B351" s="526"/>
      <c r="C351" s="526"/>
      <c r="D351" t="s">
        <v>19</v>
      </c>
      <c r="E351" s="2">
        <v>5</v>
      </c>
      <c r="G351" s="2">
        <f t="shared" si="5"/>
        <v>138.5</v>
      </c>
    </row>
    <row r="352" spans="1:7" ht="15.75" customHeight="1">
      <c r="B352" s="526"/>
      <c r="C352" s="526"/>
      <c r="D352" t="s">
        <v>220</v>
      </c>
      <c r="E352" s="2">
        <v>150</v>
      </c>
      <c r="G352" s="2">
        <f t="shared" si="5"/>
        <v>288.5</v>
      </c>
    </row>
    <row r="353" spans="1:7" ht="15.75" customHeight="1">
      <c r="A353" s="7">
        <v>43838</v>
      </c>
      <c r="B353" s="526">
        <v>19504</v>
      </c>
      <c r="C353" s="526" t="s">
        <v>30</v>
      </c>
      <c r="D353" t="s">
        <v>16</v>
      </c>
      <c r="E353" s="2"/>
      <c r="F353" s="2">
        <v>69</v>
      </c>
      <c r="G353" s="2">
        <f t="shared" si="5"/>
        <v>219.5</v>
      </c>
    </row>
    <row r="354" spans="1:7" ht="15.75" customHeight="1">
      <c r="A354" s="7">
        <v>43838</v>
      </c>
      <c r="B354" s="526">
        <v>19504</v>
      </c>
      <c r="C354" s="526" t="s">
        <v>30</v>
      </c>
      <c r="D354" t="s">
        <v>17</v>
      </c>
      <c r="E354" s="2"/>
      <c r="F354" s="2">
        <v>4.5</v>
      </c>
      <c r="G354" s="2">
        <f t="shared" si="5"/>
        <v>215</v>
      </c>
    </row>
    <row r="355" spans="1:7" ht="15.75" customHeight="1">
      <c r="A355" s="7">
        <v>43844</v>
      </c>
      <c r="B355" s="526">
        <v>19520</v>
      </c>
      <c r="C355" s="526" t="s">
        <v>30</v>
      </c>
      <c r="D355" t="s">
        <v>18</v>
      </c>
      <c r="E355" s="2"/>
      <c r="F355" s="2">
        <v>60</v>
      </c>
      <c r="G355" s="2">
        <f t="shared" si="5"/>
        <v>155</v>
      </c>
    </row>
    <row r="356" spans="1:7" ht="15.75" customHeight="1">
      <c r="A356" s="7">
        <v>43844</v>
      </c>
      <c r="B356" s="526">
        <v>19520</v>
      </c>
      <c r="C356" s="526" t="s">
        <v>30</v>
      </c>
      <c r="D356" t="s">
        <v>19</v>
      </c>
      <c r="E356" s="2"/>
      <c r="F356" s="2">
        <v>5</v>
      </c>
      <c r="G356" s="2">
        <f t="shared" si="5"/>
        <v>150</v>
      </c>
    </row>
    <row r="357" spans="1:7" ht="15.75" customHeight="1">
      <c r="A357" s="7">
        <v>43857</v>
      </c>
      <c r="B357" s="526">
        <v>19695</v>
      </c>
      <c r="C357" s="526" t="s">
        <v>30</v>
      </c>
      <c r="D357" t="s">
        <v>220</v>
      </c>
      <c r="E357" s="2"/>
      <c r="F357" s="2">
        <v>150</v>
      </c>
      <c r="G357" s="2">
        <f t="shared" si="5"/>
        <v>0</v>
      </c>
    </row>
    <row r="358" spans="1:7" ht="15.75" customHeight="1">
      <c r="A358" s="44">
        <v>43799</v>
      </c>
      <c r="B358" s="525" t="s">
        <v>14</v>
      </c>
      <c r="C358" s="525" t="s">
        <v>33</v>
      </c>
      <c r="D358" t="s">
        <v>16</v>
      </c>
      <c r="E358" s="2">
        <v>77.3</v>
      </c>
      <c r="G358" s="2">
        <f t="shared" si="5"/>
        <v>77.3</v>
      </c>
    </row>
    <row r="359" spans="1:7" ht="15.75" customHeight="1">
      <c r="B359" s="526"/>
      <c r="C359" s="526"/>
      <c r="D359" t="s">
        <v>17</v>
      </c>
      <c r="E359" s="2">
        <v>4.7</v>
      </c>
      <c r="G359" s="2">
        <f t="shared" si="5"/>
        <v>82</v>
      </c>
    </row>
    <row r="360" spans="1:7" ht="15.75" customHeight="1">
      <c r="B360" s="526"/>
      <c r="C360" s="526"/>
      <c r="D360" t="s">
        <v>18</v>
      </c>
      <c r="E360" s="2">
        <v>60</v>
      </c>
      <c r="G360" s="2">
        <f t="shared" si="5"/>
        <v>142</v>
      </c>
    </row>
    <row r="361" spans="1:7" ht="15.75" customHeight="1">
      <c r="B361" s="526"/>
      <c r="C361" s="526"/>
      <c r="D361" t="s">
        <v>19</v>
      </c>
      <c r="E361" s="2">
        <v>5</v>
      </c>
      <c r="G361" s="2">
        <f t="shared" si="5"/>
        <v>147</v>
      </c>
    </row>
    <row r="362" spans="1:7" ht="15.75" customHeight="1">
      <c r="B362" s="526"/>
      <c r="C362" s="526"/>
      <c r="D362" t="s">
        <v>220</v>
      </c>
      <c r="E362" s="2">
        <v>150</v>
      </c>
      <c r="G362" s="2">
        <f t="shared" si="5"/>
        <v>297</v>
      </c>
    </row>
    <row r="363" spans="1:7" ht="15.75" customHeight="1">
      <c r="A363" s="7">
        <v>43838</v>
      </c>
      <c r="B363" s="526">
        <v>19504</v>
      </c>
      <c r="C363" s="526" t="s">
        <v>33</v>
      </c>
      <c r="D363" t="s">
        <v>16</v>
      </c>
      <c r="E363" s="2"/>
      <c r="F363" s="2">
        <v>77.3</v>
      </c>
      <c r="G363" s="2">
        <f t="shared" si="5"/>
        <v>219.7</v>
      </c>
    </row>
    <row r="364" spans="1:7" ht="15.75" customHeight="1">
      <c r="A364" s="7">
        <v>43838</v>
      </c>
      <c r="B364" s="526">
        <v>19504</v>
      </c>
      <c r="C364" s="526" t="s">
        <v>33</v>
      </c>
      <c r="D364" t="s">
        <v>17</v>
      </c>
      <c r="E364" s="2"/>
      <c r="F364" s="2">
        <v>4.7</v>
      </c>
      <c r="G364" s="2">
        <f t="shared" si="5"/>
        <v>215</v>
      </c>
    </row>
    <row r="365" spans="1:7" ht="15.75" customHeight="1">
      <c r="A365" s="7">
        <v>43844</v>
      </c>
      <c r="B365" s="526">
        <v>19520</v>
      </c>
      <c r="C365" s="526" t="s">
        <v>33</v>
      </c>
      <c r="D365" t="s">
        <v>18</v>
      </c>
      <c r="E365" s="2"/>
      <c r="F365" s="2">
        <v>60</v>
      </c>
      <c r="G365" s="2">
        <f t="shared" si="5"/>
        <v>155</v>
      </c>
    </row>
    <row r="366" spans="1:7" ht="15.75" customHeight="1">
      <c r="A366" s="7">
        <v>43844</v>
      </c>
      <c r="B366" s="526">
        <v>19520</v>
      </c>
      <c r="C366" s="526" t="s">
        <v>33</v>
      </c>
      <c r="D366" t="s">
        <v>19</v>
      </c>
      <c r="E366" s="2"/>
      <c r="F366" s="2">
        <v>5</v>
      </c>
      <c r="G366" s="2">
        <f t="shared" si="5"/>
        <v>150</v>
      </c>
    </row>
    <row r="367" spans="1:7" ht="15.75" customHeight="1">
      <c r="A367" s="7">
        <v>43857</v>
      </c>
      <c r="B367" s="526">
        <v>19695</v>
      </c>
      <c r="C367" s="526"/>
      <c r="D367" t="s">
        <v>220</v>
      </c>
      <c r="E367" s="2"/>
      <c r="F367" s="2">
        <v>150</v>
      </c>
      <c r="G367" s="2">
        <f t="shared" si="5"/>
        <v>0</v>
      </c>
    </row>
    <row r="368" spans="1:7" ht="15.75" customHeight="1">
      <c r="A368" s="44">
        <v>43830</v>
      </c>
      <c r="B368" s="525" t="s">
        <v>14</v>
      </c>
      <c r="C368" s="525" t="s">
        <v>34</v>
      </c>
      <c r="D368" t="s">
        <v>16</v>
      </c>
      <c r="E368" s="2">
        <v>80.8</v>
      </c>
      <c r="G368" s="2">
        <f t="shared" si="5"/>
        <v>80.8</v>
      </c>
    </row>
    <row r="369" spans="1:7" ht="15.75" customHeight="1">
      <c r="B369" s="526"/>
      <c r="C369" s="526"/>
      <c r="D369" t="s">
        <v>17</v>
      </c>
      <c r="E369" s="2">
        <v>4.7</v>
      </c>
      <c r="G369" s="2">
        <f t="shared" si="5"/>
        <v>85.5</v>
      </c>
    </row>
    <row r="370" spans="1:7" ht="15.75" customHeight="1">
      <c r="B370" s="526"/>
      <c r="C370" s="526"/>
      <c r="D370" t="s">
        <v>18</v>
      </c>
      <c r="E370" s="2">
        <v>60</v>
      </c>
      <c r="G370" s="2">
        <f t="shared" si="5"/>
        <v>145.5</v>
      </c>
    </row>
    <row r="371" spans="1:7" ht="15.75" customHeight="1">
      <c r="B371" s="526"/>
      <c r="C371" s="526"/>
      <c r="D371" t="s">
        <v>19</v>
      </c>
      <c r="E371" s="2">
        <v>5</v>
      </c>
      <c r="G371" s="2">
        <f t="shared" si="5"/>
        <v>150.5</v>
      </c>
    </row>
    <row r="372" spans="1:7" ht="15.75" customHeight="1">
      <c r="B372" s="526"/>
      <c r="C372" s="526"/>
      <c r="D372" t="s">
        <v>220</v>
      </c>
      <c r="E372" s="2">
        <v>150</v>
      </c>
      <c r="G372" s="2">
        <f t="shared" si="5"/>
        <v>300.5</v>
      </c>
    </row>
    <row r="373" spans="1:7" ht="15.75" customHeight="1">
      <c r="A373" s="7">
        <v>43850</v>
      </c>
      <c r="B373" s="526">
        <v>19529</v>
      </c>
      <c r="C373" s="526" t="s">
        <v>34</v>
      </c>
      <c r="D373" t="s">
        <v>18</v>
      </c>
      <c r="E373" s="2"/>
      <c r="F373" s="2">
        <v>60</v>
      </c>
      <c r="G373" s="2">
        <f t="shared" si="5"/>
        <v>240.5</v>
      </c>
    </row>
    <row r="374" spans="1:7" ht="15.75" customHeight="1">
      <c r="A374" s="7">
        <v>43850</v>
      </c>
      <c r="B374" s="526">
        <v>19529</v>
      </c>
      <c r="C374" s="526" t="s">
        <v>34</v>
      </c>
      <c r="D374" t="s">
        <v>19</v>
      </c>
      <c r="E374" s="2"/>
      <c r="F374" s="2">
        <v>5</v>
      </c>
      <c r="G374" s="2">
        <f t="shared" si="5"/>
        <v>235.5</v>
      </c>
    </row>
    <row r="375" spans="1:7" ht="15.75" customHeight="1">
      <c r="A375" s="7">
        <v>43857</v>
      </c>
      <c r="B375" s="526">
        <v>19695</v>
      </c>
      <c r="C375" s="526" t="s">
        <v>34</v>
      </c>
      <c r="D375" t="s">
        <v>16</v>
      </c>
      <c r="E375" s="2"/>
      <c r="F375" s="2">
        <v>80.8</v>
      </c>
      <c r="G375" s="2">
        <f t="shared" ref="G375:G438" si="6">+G374+E375-F375</f>
        <v>154.69999999999999</v>
      </c>
    </row>
    <row r="376" spans="1:7" ht="15.75" customHeight="1">
      <c r="A376" s="7">
        <v>43857</v>
      </c>
      <c r="B376" s="526">
        <v>19695</v>
      </c>
      <c r="C376" s="526" t="s">
        <v>34</v>
      </c>
      <c r="D376" t="s">
        <v>17</v>
      </c>
      <c r="E376" s="2"/>
      <c r="F376" s="2">
        <v>4.7</v>
      </c>
      <c r="G376" s="2">
        <f t="shared" si="6"/>
        <v>150</v>
      </c>
    </row>
    <row r="377" spans="1:7" ht="15.75" customHeight="1">
      <c r="A377" s="7">
        <v>43857</v>
      </c>
      <c r="B377" s="526">
        <v>19695</v>
      </c>
      <c r="C377" s="526" t="s">
        <v>34</v>
      </c>
      <c r="D377" t="s">
        <v>220</v>
      </c>
      <c r="E377" s="2"/>
      <c r="F377" s="2">
        <v>150</v>
      </c>
      <c r="G377" s="2">
        <f t="shared" si="6"/>
        <v>0</v>
      </c>
    </row>
    <row r="378" spans="1:7" ht="15.75" customHeight="1">
      <c r="A378" s="44">
        <v>43861</v>
      </c>
      <c r="B378" s="525" t="s">
        <v>14</v>
      </c>
      <c r="C378" s="525" t="s">
        <v>15</v>
      </c>
      <c r="D378" t="s">
        <v>16</v>
      </c>
      <c r="E378" s="2">
        <v>84.7</v>
      </c>
      <c r="G378" s="2">
        <f t="shared" si="6"/>
        <v>84.7</v>
      </c>
    </row>
    <row r="379" spans="1:7" ht="15.75" customHeight="1">
      <c r="B379" s="526"/>
      <c r="C379" s="526"/>
      <c r="D379" t="s">
        <v>17</v>
      </c>
      <c r="E379" s="2">
        <v>4.5</v>
      </c>
      <c r="G379" s="2">
        <f t="shared" si="6"/>
        <v>89.2</v>
      </c>
    </row>
    <row r="380" spans="1:7" ht="15.75" customHeight="1">
      <c r="B380" s="526"/>
      <c r="C380" s="526"/>
      <c r="D380" t="s">
        <v>18</v>
      </c>
      <c r="E380" s="2">
        <v>60</v>
      </c>
      <c r="G380" s="2">
        <f t="shared" si="6"/>
        <v>149.19999999999999</v>
      </c>
    </row>
    <row r="381" spans="1:7" ht="15.75" customHeight="1">
      <c r="B381" s="526"/>
      <c r="C381" s="526"/>
      <c r="D381" t="s">
        <v>19</v>
      </c>
      <c r="E381" s="2">
        <v>5</v>
      </c>
      <c r="G381" s="2">
        <f t="shared" si="6"/>
        <v>154.19999999999999</v>
      </c>
    </row>
    <row r="382" spans="1:7" ht="15.75" customHeight="1">
      <c r="B382" s="526"/>
      <c r="C382" s="526"/>
      <c r="D382" t="s">
        <v>220</v>
      </c>
      <c r="E382" s="2">
        <v>150</v>
      </c>
      <c r="G382" s="2">
        <f t="shared" si="6"/>
        <v>304.2</v>
      </c>
    </row>
    <row r="383" spans="1:7" ht="15.75" customHeight="1">
      <c r="A383" s="7">
        <v>44096</v>
      </c>
      <c r="B383" s="526">
        <v>20316</v>
      </c>
      <c r="C383" s="526" t="s">
        <v>15</v>
      </c>
      <c r="D383" t="s">
        <v>16</v>
      </c>
      <c r="E383" s="2"/>
      <c r="F383" s="2">
        <v>84.7</v>
      </c>
      <c r="G383" s="2">
        <f t="shared" si="6"/>
        <v>219.5</v>
      </c>
    </row>
    <row r="384" spans="1:7" ht="15.75" customHeight="1">
      <c r="A384" s="7">
        <v>44096</v>
      </c>
      <c r="B384" s="526">
        <v>20316</v>
      </c>
      <c r="C384" s="526" t="s">
        <v>15</v>
      </c>
      <c r="D384" t="s">
        <v>17</v>
      </c>
      <c r="E384" s="2"/>
      <c r="F384" s="2">
        <v>4.5</v>
      </c>
      <c r="G384" s="2">
        <f t="shared" si="6"/>
        <v>215</v>
      </c>
    </row>
    <row r="385" spans="1:7" ht="15.75" customHeight="1">
      <c r="A385" s="7">
        <v>44096</v>
      </c>
      <c r="B385" s="526">
        <v>20316</v>
      </c>
      <c r="C385" s="526" t="s">
        <v>15</v>
      </c>
      <c r="D385" t="s">
        <v>18</v>
      </c>
      <c r="E385" s="2"/>
      <c r="F385" s="2">
        <v>60</v>
      </c>
      <c r="G385" s="2">
        <f t="shared" si="6"/>
        <v>155</v>
      </c>
    </row>
    <row r="386" spans="1:7" ht="15.75" customHeight="1">
      <c r="A386" s="7">
        <v>44096</v>
      </c>
      <c r="B386" s="526">
        <v>20316</v>
      </c>
      <c r="C386" s="526" t="s">
        <v>15</v>
      </c>
      <c r="D386" t="s">
        <v>19</v>
      </c>
      <c r="E386" s="2"/>
      <c r="F386" s="2">
        <v>5</v>
      </c>
      <c r="G386" s="2">
        <f t="shared" si="6"/>
        <v>150</v>
      </c>
    </row>
    <row r="387" spans="1:7" ht="15.75" customHeight="1">
      <c r="A387" s="7">
        <v>44096</v>
      </c>
      <c r="B387" s="526">
        <v>20316</v>
      </c>
      <c r="C387" s="526" t="s">
        <v>15</v>
      </c>
      <c r="D387" t="s">
        <v>220</v>
      </c>
      <c r="E387" s="2"/>
      <c r="F387" s="2">
        <v>150</v>
      </c>
      <c r="G387" s="2">
        <f t="shared" si="6"/>
        <v>0</v>
      </c>
    </row>
    <row r="388" spans="1:7" ht="15.75" customHeight="1">
      <c r="A388" s="44">
        <v>43890</v>
      </c>
      <c r="B388" s="525" t="s">
        <v>14</v>
      </c>
      <c r="C388" s="525" t="s">
        <v>20</v>
      </c>
      <c r="D388" t="s">
        <v>16</v>
      </c>
      <c r="E388" s="2">
        <v>87.9</v>
      </c>
      <c r="G388" s="2">
        <f t="shared" si="6"/>
        <v>87.9</v>
      </c>
    </row>
    <row r="389" spans="1:7" ht="15.75" customHeight="1">
      <c r="B389" s="526"/>
      <c r="C389" s="526"/>
      <c r="D389" t="s">
        <v>17</v>
      </c>
      <c r="E389" s="2">
        <v>4.8</v>
      </c>
      <c r="G389" s="2">
        <f t="shared" si="6"/>
        <v>92.7</v>
      </c>
    </row>
    <row r="390" spans="1:7" ht="15.75" customHeight="1">
      <c r="B390" s="526"/>
      <c r="C390" s="526"/>
      <c r="D390" t="s">
        <v>18</v>
      </c>
      <c r="E390" s="2">
        <v>58</v>
      </c>
      <c r="G390" s="2">
        <f t="shared" si="6"/>
        <v>150.69999999999999</v>
      </c>
    </row>
    <row r="391" spans="1:7" ht="15.75" customHeight="1">
      <c r="B391" s="526"/>
      <c r="C391" s="526"/>
      <c r="D391" t="s">
        <v>19</v>
      </c>
      <c r="E391" s="2">
        <v>5</v>
      </c>
      <c r="G391" s="2">
        <f t="shared" si="6"/>
        <v>155.69999999999999</v>
      </c>
    </row>
    <row r="392" spans="1:7" ht="15.75" customHeight="1">
      <c r="B392" s="526"/>
      <c r="C392" s="526"/>
      <c r="D392" t="s">
        <v>220</v>
      </c>
      <c r="E392" s="2">
        <v>150</v>
      </c>
      <c r="G392" s="2">
        <f t="shared" si="6"/>
        <v>305.7</v>
      </c>
    </row>
    <row r="393" spans="1:7" ht="15.75" customHeight="1">
      <c r="A393" s="7">
        <v>44153</v>
      </c>
      <c r="B393" s="526">
        <v>20744</v>
      </c>
      <c r="C393" s="526" t="s">
        <v>20</v>
      </c>
      <c r="D393" t="s">
        <v>16</v>
      </c>
      <c r="E393" s="2"/>
      <c r="F393" s="2">
        <v>87.9</v>
      </c>
      <c r="G393" s="2">
        <f t="shared" si="6"/>
        <v>217.79999999999998</v>
      </c>
    </row>
    <row r="394" spans="1:7" ht="15.75" customHeight="1">
      <c r="A394" s="7">
        <v>44153</v>
      </c>
      <c r="B394" s="526">
        <v>20744</v>
      </c>
      <c r="C394" s="526" t="s">
        <v>20</v>
      </c>
      <c r="D394" t="s">
        <v>17</v>
      </c>
      <c r="E394" s="2"/>
      <c r="F394" s="2">
        <v>4.8</v>
      </c>
      <c r="G394" s="2">
        <f t="shared" si="6"/>
        <v>212.99999999999997</v>
      </c>
    </row>
    <row r="395" spans="1:7" ht="15.75" customHeight="1">
      <c r="A395" s="7">
        <v>44257</v>
      </c>
      <c r="B395" s="526">
        <v>21683</v>
      </c>
      <c r="C395" s="526" t="s">
        <v>20</v>
      </c>
      <c r="D395" t="s">
        <v>220</v>
      </c>
      <c r="E395" s="2"/>
      <c r="F395" s="2">
        <v>150</v>
      </c>
      <c r="G395" s="2">
        <f t="shared" si="6"/>
        <v>62.999999999999972</v>
      </c>
    </row>
    <row r="396" spans="1:7" ht="15.75" customHeight="1">
      <c r="A396" s="7">
        <v>44396</v>
      </c>
      <c r="B396" s="526">
        <v>23057</v>
      </c>
      <c r="C396" s="526" t="s">
        <v>20</v>
      </c>
      <c r="D396" t="s">
        <v>18</v>
      </c>
      <c r="E396" s="2"/>
      <c r="F396" s="2">
        <v>58</v>
      </c>
      <c r="G396" s="2">
        <f t="shared" si="6"/>
        <v>4.9999999999999716</v>
      </c>
    </row>
    <row r="397" spans="1:7" ht="15.75" customHeight="1">
      <c r="A397" s="7">
        <v>44396</v>
      </c>
      <c r="B397" s="526">
        <v>23057</v>
      </c>
      <c r="C397" s="526" t="s">
        <v>20</v>
      </c>
      <c r="D397" t="s">
        <v>19</v>
      </c>
      <c r="E397" s="2"/>
      <c r="F397" s="2">
        <v>5</v>
      </c>
      <c r="G397" s="2">
        <f t="shared" si="6"/>
        <v>-2.8421709430404007E-14</v>
      </c>
    </row>
    <row r="398" spans="1:7" ht="15.75" customHeight="1">
      <c r="A398" s="44">
        <v>43921</v>
      </c>
      <c r="B398" s="525" t="s">
        <v>14</v>
      </c>
      <c r="C398" s="525" t="s">
        <v>23</v>
      </c>
      <c r="D398" t="s">
        <v>16</v>
      </c>
      <c r="E398" s="2">
        <v>91.9</v>
      </c>
      <c r="G398" s="2">
        <f t="shared" si="6"/>
        <v>91.899999999999977</v>
      </c>
    </row>
    <row r="399" spans="1:7" ht="15.75" customHeight="1">
      <c r="B399" s="526"/>
      <c r="C399" s="526"/>
      <c r="D399" t="s">
        <v>17</v>
      </c>
      <c r="E399" s="2">
        <v>4.9000000000000004</v>
      </c>
      <c r="G399" s="2">
        <f t="shared" si="6"/>
        <v>96.799999999999983</v>
      </c>
    </row>
    <row r="400" spans="1:7" ht="15.75" customHeight="1">
      <c r="B400" s="526"/>
      <c r="C400" s="526"/>
      <c r="D400" t="s">
        <v>18</v>
      </c>
      <c r="E400" s="2">
        <v>60</v>
      </c>
      <c r="G400" s="2">
        <f t="shared" si="6"/>
        <v>156.79999999999998</v>
      </c>
    </row>
    <row r="401" spans="1:7" ht="15.75" customHeight="1">
      <c r="B401" s="526"/>
      <c r="C401" s="526"/>
      <c r="D401" t="s">
        <v>19</v>
      </c>
      <c r="E401" s="2">
        <v>5</v>
      </c>
      <c r="G401" s="2">
        <f t="shared" si="6"/>
        <v>161.79999999999998</v>
      </c>
    </row>
    <row r="402" spans="1:7" ht="15.75" customHeight="1">
      <c r="B402" s="526"/>
      <c r="C402" s="526"/>
      <c r="D402" t="s">
        <v>220</v>
      </c>
      <c r="E402" s="2">
        <v>150</v>
      </c>
      <c r="G402" s="2">
        <f t="shared" si="6"/>
        <v>311.79999999999995</v>
      </c>
    </row>
    <row r="403" spans="1:7" ht="15.75" customHeight="1">
      <c r="A403" s="7">
        <v>43921</v>
      </c>
      <c r="B403" s="526" t="s">
        <v>114</v>
      </c>
      <c r="C403" s="526" t="s">
        <v>23</v>
      </c>
      <c r="D403" t="s">
        <v>18</v>
      </c>
      <c r="E403" s="2"/>
      <c r="F403" s="2">
        <v>60</v>
      </c>
      <c r="G403" s="2">
        <f t="shared" si="6"/>
        <v>251.79999999999995</v>
      </c>
    </row>
    <row r="404" spans="1:7" ht="15.75" customHeight="1">
      <c r="A404" s="7">
        <v>43921</v>
      </c>
      <c r="B404" s="526" t="s">
        <v>114</v>
      </c>
      <c r="C404" s="526" t="s">
        <v>23</v>
      </c>
      <c r="D404" t="s">
        <v>19</v>
      </c>
      <c r="E404" s="2"/>
      <c r="F404" s="2">
        <v>5</v>
      </c>
      <c r="G404" s="2">
        <f t="shared" si="6"/>
        <v>246.79999999999995</v>
      </c>
    </row>
    <row r="405" spans="1:7" ht="15.75" customHeight="1">
      <c r="A405" s="7">
        <v>44153</v>
      </c>
      <c r="B405" s="526">
        <v>20744</v>
      </c>
      <c r="C405" s="526" t="s">
        <v>23</v>
      </c>
      <c r="D405" t="s">
        <v>16</v>
      </c>
      <c r="E405" s="2"/>
      <c r="F405" s="2">
        <v>91.9</v>
      </c>
      <c r="G405" s="2">
        <f t="shared" si="6"/>
        <v>154.89999999999995</v>
      </c>
    </row>
    <row r="406" spans="1:7" ht="15.75" customHeight="1">
      <c r="A406" s="7">
        <v>44153</v>
      </c>
      <c r="B406" s="526">
        <v>20744</v>
      </c>
      <c r="C406" s="526" t="s">
        <v>23</v>
      </c>
      <c r="D406" t="s">
        <v>17</v>
      </c>
      <c r="E406" s="2"/>
      <c r="F406" s="2">
        <v>4.9000000000000004</v>
      </c>
      <c r="G406" s="2">
        <f t="shared" si="6"/>
        <v>149.99999999999994</v>
      </c>
    </row>
    <row r="407" spans="1:7" ht="15.75" customHeight="1">
      <c r="A407" s="7">
        <v>44257</v>
      </c>
      <c r="B407" s="526">
        <v>21683</v>
      </c>
      <c r="C407" s="526" t="s">
        <v>23</v>
      </c>
      <c r="D407" t="s">
        <v>220</v>
      </c>
      <c r="E407" s="2"/>
      <c r="F407" s="2">
        <v>150</v>
      </c>
      <c r="G407" s="2">
        <f t="shared" si="6"/>
        <v>0</v>
      </c>
    </row>
    <row r="408" spans="1:7" ht="15.75" customHeight="1">
      <c r="A408" s="44">
        <v>43951</v>
      </c>
      <c r="B408" s="525" t="s">
        <v>14</v>
      </c>
      <c r="C408" s="525" t="s">
        <v>24</v>
      </c>
      <c r="D408" t="s">
        <v>16</v>
      </c>
      <c r="E408" s="2">
        <v>95.3</v>
      </c>
      <c r="G408" s="2">
        <f t="shared" si="6"/>
        <v>95.3</v>
      </c>
    </row>
    <row r="409" spans="1:7" ht="15.75" customHeight="1">
      <c r="B409" s="526"/>
      <c r="C409" s="526"/>
      <c r="D409" t="s">
        <v>17</v>
      </c>
      <c r="E409" s="2">
        <v>7.7</v>
      </c>
      <c r="G409" s="2">
        <f t="shared" si="6"/>
        <v>103</v>
      </c>
    </row>
    <row r="410" spans="1:7" ht="15.75" customHeight="1">
      <c r="B410" s="526"/>
      <c r="C410" s="526"/>
      <c r="D410" t="s">
        <v>18</v>
      </c>
      <c r="E410" s="2">
        <v>60</v>
      </c>
      <c r="G410" s="2">
        <f t="shared" si="6"/>
        <v>163</v>
      </c>
    </row>
    <row r="411" spans="1:7" ht="15.75" customHeight="1">
      <c r="B411" s="526"/>
      <c r="C411" s="526"/>
      <c r="D411" t="s">
        <v>19</v>
      </c>
      <c r="E411" s="2">
        <v>5</v>
      </c>
      <c r="G411" s="2">
        <f t="shared" si="6"/>
        <v>168</v>
      </c>
    </row>
    <row r="412" spans="1:7" ht="15.75" customHeight="1">
      <c r="B412" s="526"/>
      <c r="C412" s="526"/>
      <c r="D412" t="s">
        <v>220</v>
      </c>
      <c r="E412" s="2">
        <v>150</v>
      </c>
      <c r="G412" s="2">
        <f t="shared" si="6"/>
        <v>318</v>
      </c>
    </row>
    <row r="413" spans="1:7" ht="15.75" customHeight="1">
      <c r="A413" s="7">
        <v>44153</v>
      </c>
      <c r="B413" s="526">
        <v>20744</v>
      </c>
      <c r="C413" s="526" t="s">
        <v>24</v>
      </c>
      <c r="D413" t="s">
        <v>16</v>
      </c>
      <c r="E413" s="2"/>
      <c r="F413" s="2">
        <v>95.3</v>
      </c>
      <c r="G413" s="2">
        <f t="shared" si="6"/>
        <v>222.7</v>
      </c>
    </row>
    <row r="414" spans="1:7" ht="15.75" customHeight="1">
      <c r="A414" s="7">
        <v>44153</v>
      </c>
      <c r="B414" s="526">
        <v>20744</v>
      </c>
      <c r="C414" s="526" t="s">
        <v>24</v>
      </c>
      <c r="D414" t="s">
        <v>17</v>
      </c>
      <c r="E414" s="2"/>
      <c r="F414" s="2">
        <v>7.7</v>
      </c>
      <c r="G414" s="2">
        <f t="shared" si="6"/>
        <v>215</v>
      </c>
    </row>
    <row r="415" spans="1:7" ht="15.75" customHeight="1">
      <c r="A415" s="7">
        <v>44277</v>
      </c>
      <c r="B415" s="526">
        <v>21956</v>
      </c>
      <c r="C415" s="526" t="s">
        <v>24</v>
      </c>
      <c r="D415" t="s">
        <v>220</v>
      </c>
      <c r="E415" s="2"/>
      <c r="F415" s="2">
        <v>150</v>
      </c>
      <c r="G415" s="2">
        <f t="shared" si="6"/>
        <v>65</v>
      </c>
    </row>
    <row r="416" spans="1:7" ht="15.75" customHeight="1">
      <c r="A416" s="7">
        <v>44396</v>
      </c>
      <c r="B416" s="526">
        <v>23057</v>
      </c>
      <c r="C416" s="526" t="s">
        <v>24</v>
      </c>
      <c r="D416" t="s">
        <v>18</v>
      </c>
      <c r="E416" s="2"/>
      <c r="F416" s="2">
        <v>60</v>
      </c>
      <c r="G416" s="2">
        <f t="shared" si="6"/>
        <v>5</v>
      </c>
    </row>
    <row r="417" spans="1:7" ht="15.75" customHeight="1">
      <c r="A417" s="7">
        <v>44396</v>
      </c>
      <c r="B417" s="526">
        <v>23057</v>
      </c>
      <c r="C417" s="526" t="s">
        <v>24</v>
      </c>
      <c r="D417" t="s">
        <v>19</v>
      </c>
      <c r="E417" s="2"/>
      <c r="F417" s="2">
        <v>5</v>
      </c>
      <c r="G417" s="2">
        <f t="shared" si="6"/>
        <v>0</v>
      </c>
    </row>
    <row r="418" spans="1:7" ht="15.75" customHeight="1">
      <c r="A418" s="44">
        <v>43982</v>
      </c>
      <c r="B418" s="525" t="s">
        <v>14</v>
      </c>
      <c r="C418" s="525" t="s">
        <v>25</v>
      </c>
      <c r="D418" t="s">
        <v>16</v>
      </c>
      <c r="E418" s="2">
        <v>88.5</v>
      </c>
      <c r="G418" s="2">
        <f t="shared" si="6"/>
        <v>88.5</v>
      </c>
    </row>
    <row r="419" spans="1:7" ht="15.75" customHeight="1">
      <c r="B419" s="526"/>
      <c r="C419" s="526"/>
      <c r="D419" t="s">
        <v>17</v>
      </c>
      <c r="E419" s="2">
        <v>4.2</v>
      </c>
      <c r="G419" s="2">
        <f t="shared" si="6"/>
        <v>92.7</v>
      </c>
    </row>
    <row r="420" spans="1:7" ht="15.75" customHeight="1">
      <c r="B420" s="526"/>
      <c r="C420" s="526"/>
      <c r="D420" t="s">
        <v>18</v>
      </c>
      <c r="E420" s="2">
        <v>60</v>
      </c>
      <c r="G420" s="2">
        <f t="shared" si="6"/>
        <v>152.69999999999999</v>
      </c>
    </row>
    <row r="421" spans="1:7" ht="15.75" customHeight="1">
      <c r="B421" s="526"/>
      <c r="C421" s="526"/>
      <c r="D421" t="s">
        <v>19</v>
      </c>
      <c r="E421" s="2">
        <v>5</v>
      </c>
      <c r="G421" s="2">
        <f t="shared" si="6"/>
        <v>157.69999999999999</v>
      </c>
    </row>
    <row r="422" spans="1:7" ht="15.75" customHeight="1">
      <c r="B422" s="526"/>
      <c r="C422" s="526"/>
      <c r="D422" t="s">
        <v>220</v>
      </c>
      <c r="E422" s="2">
        <v>150</v>
      </c>
      <c r="G422" s="2">
        <f t="shared" si="6"/>
        <v>307.7</v>
      </c>
    </row>
    <row r="423" spans="1:7" ht="15.75" customHeight="1">
      <c r="A423" s="7">
        <v>43982</v>
      </c>
      <c r="B423" s="526" t="s">
        <v>114</v>
      </c>
      <c r="C423" s="526" t="s">
        <v>25</v>
      </c>
      <c r="D423" t="s">
        <v>18</v>
      </c>
      <c r="E423" s="2"/>
      <c r="F423" s="2">
        <v>50</v>
      </c>
      <c r="G423" s="2">
        <f t="shared" si="6"/>
        <v>257.7</v>
      </c>
    </row>
    <row r="424" spans="1:7" ht="15.75" customHeight="1">
      <c r="A424" s="7">
        <v>44158</v>
      </c>
      <c r="B424" s="526">
        <v>20840</v>
      </c>
      <c r="C424" s="526" t="s">
        <v>25</v>
      </c>
      <c r="D424" t="s">
        <v>16</v>
      </c>
      <c r="E424" s="2"/>
      <c r="F424" s="2">
        <v>88.5</v>
      </c>
      <c r="G424" s="2">
        <f t="shared" si="6"/>
        <v>169.2</v>
      </c>
    </row>
    <row r="425" spans="1:7" ht="15.75" customHeight="1">
      <c r="A425" s="7">
        <v>44158</v>
      </c>
      <c r="B425" s="526">
        <v>20840</v>
      </c>
      <c r="C425" s="526" t="s">
        <v>25</v>
      </c>
      <c r="D425" t="s">
        <v>17</v>
      </c>
      <c r="E425" s="2"/>
      <c r="F425" s="2">
        <v>4.2</v>
      </c>
      <c r="G425" s="2">
        <f t="shared" si="6"/>
        <v>165</v>
      </c>
    </row>
    <row r="426" spans="1:7" ht="15.75" customHeight="1">
      <c r="A426" s="7">
        <v>44277</v>
      </c>
      <c r="B426" s="526">
        <v>21956</v>
      </c>
      <c r="C426" s="526" t="s">
        <v>25</v>
      </c>
      <c r="D426" t="s">
        <v>220</v>
      </c>
      <c r="E426" s="2"/>
      <c r="F426" s="2">
        <v>150</v>
      </c>
      <c r="G426" s="2">
        <f t="shared" si="6"/>
        <v>15</v>
      </c>
    </row>
    <row r="427" spans="1:7" ht="15.75" customHeight="1">
      <c r="A427" s="7">
        <v>44396</v>
      </c>
      <c r="B427" s="526">
        <v>23057</v>
      </c>
      <c r="C427" s="526" t="s">
        <v>25</v>
      </c>
      <c r="D427" t="s">
        <v>18</v>
      </c>
      <c r="E427" s="2"/>
      <c r="F427" s="2">
        <v>10</v>
      </c>
      <c r="G427" s="2">
        <f t="shared" si="6"/>
        <v>5</v>
      </c>
    </row>
    <row r="428" spans="1:7" ht="15.75" customHeight="1">
      <c r="A428" s="7">
        <v>44396</v>
      </c>
      <c r="B428" s="526">
        <v>23057</v>
      </c>
      <c r="C428" s="526" t="s">
        <v>25</v>
      </c>
      <c r="D428" t="s">
        <v>19</v>
      </c>
      <c r="E428" s="2"/>
      <c r="F428" s="2">
        <v>5</v>
      </c>
      <c r="G428" s="2">
        <f t="shared" si="6"/>
        <v>0</v>
      </c>
    </row>
    <row r="429" spans="1:7" ht="15.75" customHeight="1">
      <c r="A429" s="44">
        <v>44012</v>
      </c>
      <c r="B429" s="525" t="s">
        <v>14</v>
      </c>
      <c r="C429" s="525" t="s">
        <v>26</v>
      </c>
      <c r="D429" t="s">
        <v>16</v>
      </c>
      <c r="E429" s="16">
        <v>78.3</v>
      </c>
      <c r="G429" s="2">
        <f t="shared" si="6"/>
        <v>78.3</v>
      </c>
    </row>
    <row r="430" spans="1:7" ht="15.75" customHeight="1">
      <c r="B430" s="526"/>
      <c r="C430" s="526"/>
      <c r="D430" t="s">
        <v>17</v>
      </c>
      <c r="E430" s="16">
        <v>2</v>
      </c>
      <c r="G430" s="2">
        <f t="shared" si="6"/>
        <v>80.3</v>
      </c>
    </row>
    <row r="431" spans="1:7" ht="15.75" customHeight="1">
      <c r="B431" s="526"/>
      <c r="C431" s="526"/>
      <c r="D431" t="s">
        <v>18</v>
      </c>
      <c r="E431" s="16">
        <v>60</v>
      </c>
      <c r="G431" s="2">
        <f t="shared" si="6"/>
        <v>140.30000000000001</v>
      </c>
    </row>
    <row r="432" spans="1:7" ht="15.75" customHeight="1">
      <c r="B432" s="526"/>
      <c r="C432" s="526"/>
      <c r="D432" t="s">
        <v>40</v>
      </c>
      <c r="E432" s="16">
        <v>5</v>
      </c>
      <c r="G432" s="2">
        <f t="shared" si="6"/>
        <v>145.30000000000001</v>
      </c>
    </row>
    <row r="433" spans="1:7" ht="15.75" customHeight="1">
      <c r="B433" s="526"/>
      <c r="C433" s="526"/>
      <c r="D433" t="s">
        <v>220</v>
      </c>
      <c r="E433" s="16">
        <v>150</v>
      </c>
      <c r="G433" s="2">
        <f t="shared" si="6"/>
        <v>295.3</v>
      </c>
    </row>
    <row r="434" spans="1:7" ht="15.75" customHeight="1">
      <c r="A434" s="7">
        <v>44158</v>
      </c>
      <c r="B434" s="526">
        <v>20840</v>
      </c>
      <c r="C434" s="526" t="s">
        <v>26</v>
      </c>
      <c r="D434" t="s">
        <v>16</v>
      </c>
      <c r="E434" s="16"/>
      <c r="F434" s="2">
        <v>78.3</v>
      </c>
      <c r="G434" s="2">
        <f t="shared" si="6"/>
        <v>217</v>
      </c>
    </row>
    <row r="435" spans="1:7" ht="15.75" customHeight="1">
      <c r="A435" s="7">
        <v>44158</v>
      </c>
      <c r="B435" s="526">
        <v>20840</v>
      </c>
      <c r="C435" s="526" t="s">
        <v>26</v>
      </c>
      <c r="D435" t="s">
        <v>17</v>
      </c>
      <c r="E435" s="16"/>
      <c r="F435" s="2">
        <v>2</v>
      </c>
      <c r="G435" s="2">
        <f t="shared" si="6"/>
        <v>215</v>
      </c>
    </row>
    <row r="436" spans="1:7" ht="15.75" customHeight="1">
      <c r="A436" s="7">
        <v>44349</v>
      </c>
      <c r="B436" s="526">
        <v>22727</v>
      </c>
      <c r="C436" s="526" t="s">
        <v>26</v>
      </c>
      <c r="D436" t="s">
        <v>220</v>
      </c>
      <c r="E436" s="16"/>
      <c r="F436" s="2">
        <v>150</v>
      </c>
      <c r="G436" s="2">
        <f t="shared" si="6"/>
        <v>65</v>
      </c>
    </row>
    <row r="437" spans="1:7" ht="15.75" customHeight="1">
      <c r="A437" s="7">
        <v>44396</v>
      </c>
      <c r="B437" s="526">
        <v>23057</v>
      </c>
      <c r="C437" s="526" t="s">
        <v>26</v>
      </c>
      <c r="D437" t="s">
        <v>18</v>
      </c>
      <c r="E437" s="16"/>
      <c r="F437" s="2">
        <v>60</v>
      </c>
      <c r="G437" s="2">
        <f t="shared" si="6"/>
        <v>5</v>
      </c>
    </row>
    <row r="438" spans="1:7" ht="15.75" customHeight="1">
      <c r="A438" s="7">
        <v>44396</v>
      </c>
      <c r="B438" s="526">
        <v>23057</v>
      </c>
      <c r="C438" s="526" t="s">
        <v>26</v>
      </c>
      <c r="D438" t="s">
        <v>19</v>
      </c>
      <c r="E438" s="16"/>
      <c r="F438" s="2">
        <v>5</v>
      </c>
      <c r="G438" s="2">
        <f t="shared" si="6"/>
        <v>0</v>
      </c>
    </row>
    <row r="439" spans="1:7" ht="15.75" customHeight="1">
      <c r="A439" s="44">
        <v>44043</v>
      </c>
      <c r="B439" s="525" t="s">
        <v>14</v>
      </c>
      <c r="C439" s="525" t="s">
        <v>27</v>
      </c>
      <c r="D439" t="s">
        <v>16</v>
      </c>
      <c r="E439" s="16">
        <v>65.599999999999994</v>
      </c>
      <c r="G439" s="2">
        <f t="shared" ref="G439:G501" si="7">+G438+E439-F439</f>
        <v>65.599999999999994</v>
      </c>
    </row>
    <row r="440" spans="1:7" ht="15.75" customHeight="1">
      <c r="B440" s="526"/>
      <c r="C440" s="526"/>
      <c r="D440" t="s">
        <v>17</v>
      </c>
      <c r="E440" s="16">
        <v>6.2</v>
      </c>
      <c r="G440" s="2">
        <f t="shared" si="7"/>
        <v>71.8</v>
      </c>
    </row>
    <row r="441" spans="1:7" ht="15.75" customHeight="1">
      <c r="B441" s="526"/>
      <c r="C441" s="526"/>
      <c r="D441" t="s">
        <v>18</v>
      </c>
      <c r="E441" s="16">
        <v>60</v>
      </c>
      <c r="G441" s="2">
        <f t="shared" si="7"/>
        <v>131.80000000000001</v>
      </c>
    </row>
    <row r="442" spans="1:7" ht="15.75" customHeight="1">
      <c r="B442" s="526"/>
      <c r="C442" s="526"/>
      <c r="D442" t="s">
        <v>40</v>
      </c>
      <c r="E442" s="16">
        <v>5</v>
      </c>
      <c r="G442" s="2">
        <f t="shared" si="7"/>
        <v>136.80000000000001</v>
      </c>
    </row>
    <row r="443" spans="1:7" ht="15.75" customHeight="1">
      <c r="B443" s="526"/>
      <c r="C443" s="526"/>
      <c r="D443" t="s">
        <v>220</v>
      </c>
      <c r="E443" s="16">
        <v>150</v>
      </c>
      <c r="G443" s="2">
        <f t="shared" si="7"/>
        <v>286.8</v>
      </c>
    </row>
    <row r="444" spans="1:7" ht="15.75" customHeight="1">
      <c r="B444" s="526"/>
      <c r="C444" s="526"/>
      <c r="D444" s="67" t="s">
        <v>43</v>
      </c>
      <c r="E444" s="16">
        <v>10</v>
      </c>
      <c r="G444" s="2">
        <f t="shared" si="7"/>
        <v>296.8</v>
      </c>
    </row>
    <row r="445" spans="1:7" ht="15.75" customHeight="1">
      <c r="B445" s="526"/>
      <c r="C445" s="526"/>
      <c r="D445" s="67" t="s">
        <v>44</v>
      </c>
      <c r="E445" s="16">
        <v>10</v>
      </c>
      <c r="G445" s="2">
        <f t="shared" si="7"/>
        <v>306.8</v>
      </c>
    </row>
    <row r="446" spans="1:7" ht="15.75" customHeight="1">
      <c r="A446" s="7">
        <v>44158</v>
      </c>
      <c r="B446" s="526">
        <v>20846</v>
      </c>
      <c r="C446" s="526" t="s">
        <v>27</v>
      </c>
      <c r="D446" s="67" t="s">
        <v>16</v>
      </c>
      <c r="E446" s="16"/>
      <c r="F446" s="2">
        <v>65.599999999999994</v>
      </c>
      <c r="G446" s="2">
        <f t="shared" si="7"/>
        <v>241.20000000000002</v>
      </c>
    </row>
    <row r="447" spans="1:7" ht="15.75" customHeight="1">
      <c r="A447" s="7">
        <v>44158</v>
      </c>
      <c r="B447" s="526">
        <v>20846</v>
      </c>
      <c r="C447" s="526" t="s">
        <v>27</v>
      </c>
      <c r="D447" s="67" t="s">
        <v>17</v>
      </c>
      <c r="E447" s="16"/>
      <c r="F447" s="2">
        <v>6.2</v>
      </c>
      <c r="G447" s="2">
        <f t="shared" si="7"/>
        <v>235.00000000000003</v>
      </c>
    </row>
    <row r="448" spans="1:7" ht="15.75" customHeight="1">
      <c r="A448" s="7">
        <v>44349</v>
      </c>
      <c r="B448" s="526">
        <v>22727</v>
      </c>
      <c r="C448" s="526" t="s">
        <v>27</v>
      </c>
      <c r="D448" s="67" t="s">
        <v>220</v>
      </c>
      <c r="E448" s="16"/>
      <c r="F448" s="2">
        <v>150</v>
      </c>
      <c r="G448" s="2">
        <f t="shared" si="7"/>
        <v>85.000000000000028</v>
      </c>
    </row>
    <row r="449" spans="1:7" ht="15.75" customHeight="1">
      <c r="A449" s="10">
        <v>44411</v>
      </c>
      <c r="B449" s="526">
        <v>23159</v>
      </c>
      <c r="C449" s="526" t="s">
        <v>27</v>
      </c>
      <c r="D449" s="67" t="s">
        <v>43</v>
      </c>
      <c r="F449" s="16">
        <v>10</v>
      </c>
      <c r="G449" s="2">
        <f t="shared" si="7"/>
        <v>75.000000000000028</v>
      </c>
    </row>
    <row r="450" spans="1:7" ht="15.75" customHeight="1">
      <c r="A450" s="10">
        <v>44411</v>
      </c>
      <c r="B450" s="526">
        <v>23159</v>
      </c>
      <c r="C450" s="526" t="s">
        <v>27</v>
      </c>
      <c r="D450" s="67" t="s">
        <v>44</v>
      </c>
      <c r="F450" s="16">
        <v>10</v>
      </c>
      <c r="G450" s="2">
        <f t="shared" si="7"/>
        <v>65.000000000000028</v>
      </c>
    </row>
    <row r="451" spans="1:7" ht="15.75" customHeight="1">
      <c r="A451" s="10">
        <v>44411</v>
      </c>
      <c r="B451" s="526">
        <v>23160</v>
      </c>
      <c r="C451" s="526" t="s">
        <v>27</v>
      </c>
      <c r="D451" t="s">
        <v>40</v>
      </c>
      <c r="F451" s="16">
        <v>5</v>
      </c>
      <c r="G451" s="2">
        <f t="shared" si="7"/>
        <v>60.000000000000028</v>
      </c>
    </row>
    <row r="452" spans="1:7" ht="15.75" customHeight="1">
      <c r="A452" s="10">
        <v>44424</v>
      </c>
      <c r="B452" s="526">
        <v>23239</v>
      </c>
      <c r="C452" s="526" t="s">
        <v>27</v>
      </c>
      <c r="D452" t="s">
        <v>18</v>
      </c>
      <c r="F452" s="16">
        <v>60</v>
      </c>
      <c r="G452" s="2">
        <f t="shared" si="7"/>
        <v>0</v>
      </c>
    </row>
    <row r="453" spans="1:7" ht="15.75" customHeight="1">
      <c r="A453" s="44">
        <v>44074</v>
      </c>
      <c r="B453" s="525" t="s">
        <v>14</v>
      </c>
      <c r="C453" s="525" t="s">
        <v>28</v>
      </c>
      <c r="D453" t="s">
        <v>16</v>
      </c>
      <c r="E453" s="16">
        <v>63</v>
      </c>
      <c r="G453" s="2">
        <f t="shared" si="7"/>
        <v>63</v>
      </c>
    </row>
    <row r="454" spans="1:7" ht="15.75" customHeight="1">
      <c r="B454" s="526"/>
      <c r="C454" s="526"/>
      <c r="D454" t="s">
        <v>17</v>
      </c>
      <c r="E454" s="16">
        <v>4.4000000000000004</v>
      </c>
      <c r="G454" s="2">
        <f t="shared" si="7"/>
        <v>67.400000000000006</v>
      </c>
    </row>
    <row r="455" spans="1:7" ht="15.75" customHeight="1">
      <c r="B455" s="526"/>
      <c r="C455" s="526"/>
      <c r="D455" t="s">
        <v>18</v>
      </c>
      <c r="E455" s="16">
        <v>60</v>
      </c>
      <c r="G455" s="2">
        <f t="shared" si="7"/>
        <v>127.4</v>
      </c>
    </row>
    <row r="456" spans="1:7" ht="15.75" customHeight="1">
      <c r="B456" s="526"/>
      <c r="C456" s="526"/>
      <c r="D456" t="s">
        <v>40</v>
      </c>
      <c r="E456" s="16">
        <v>5</v>
      </c>
      <c r="G456" s="2">
        <f t="shared" si="7"/>
        <v>132.4</v>
      </c>
    </row>
    <row r="457" spans="1:7" ht="15.75" customHeight="1">
      <c r="B457" s="526"/>
      <c r="C457" s="526"/>
      <c r="D457" t="s">
        <v>220</v>
      </c>
      <c r="E457" s="16">
        <v>150</v>
      </c>
      <c r="G457" s="2">
        <f t="shared" si="7"/>
        <v>282.39999999999998</v>
      </c>
    </row>
    <row r="458" spans="1:7" ht="15.75" customHeight="1">
      <c r="B458" s="526"/>
      <c r="C458" s="526"/>
      <c r="D458" t="s">
        <v>95</v>
      </c>
      <c r="E458" s="16">
        <v>15</v>
      </c>
      <c r="G458" s="2">
        <f t="shared" si="7"/>
        <v>297.39999999999998</v>
      </c>
    </row>
    <row r="459" spans="1:7" ht="15.75" customHeight="1">
      <c r="A459" s="7">
        <v>44074</v>
      </c>
      <c r="B459" s="526" t="s">
        <v>114</v>
      </c>
      <c r="C459" s="526" t="s">
        <v>28</v>
      </c>
      <c r="D459" t="s">
        <v>18</v>
      </c>
      <c r="E459" s="16"/>
      <c r="F459" s="2">
        <v>60</v>
      </c>
      <c r="G459" s="2">
        <f t="shared" si="7"/>
        <v>237.39999999999998</v>
      </c>
    </row>
    <row r="460" spans="1:7" ht="15.75" customHeight="1">
      <c r="A460" s="7">
        <v>44074</v>
      </c>
      <c r="B460" s="526" t="s">
        <v>114</v>
      </c>
      <c r="C460" s="526" t="s">
        <v>28</v>
      </c>
      <c r="D460" t="s">
        <v>40</v>
      </c>
      <c r="E460" s="16"/>
      <c r="F460" s="2">
        <v>5</v>
      </c>
      <c r="G460" s="2">
        <f t="shared" si="7"/>
        <v>232.39999999999998</v>
      </c>
    </row>
    <row r="461" spans="1:7" ht="15.75" customHeight="1">
      <c r="A461" s="7">
        <v>44074</v>
      </c>
      <c r="B461" s="526" t="s">
        <v>114</v>
      </c>
      <c r="C461" s="526" t="s">
        <v>28</v>
      </c>
      <c r="D461" t="s">
        <v>95</v>
      </c>
      <c r="E461" s="16"/>
      <c r="F461" s="2">
        <v>1</v>
      </c>
      <c r="G461" s="2">
        <f t="shared" si="7"/>
        <v>231.39999999999998</v>
      </c>
    </row>
    <row r="462" spans="1:7" ht="15.75" customHeight="1">
      <c r="A462" s="7">
        <v>44193</v>
      </c>
      <c r="B462" s="526">
        <v>21207</v>
      </c>
      <c r="C462" s="526" t="s">
        <v>28</v>
      </c>
      <c r="D462" t="s">
        <v>16</v>
      </c>
      <c r="E462" s="16"/>
      <c r="F462" s="2">
        <v>63</v>
      </c>
      <c r="G462" s="2">
        <f t="shared" si="7"/>
        <v>168.39999999999998</v>
      </c>
    </row>
    <row r="463" spans="1:7" ht="15.75" customHeight="1">
      <c r="A463" s="7">
        <v>44193</v>
      </c>
      <c r="B463" s="526">
        <v>21207</v>
      </c>
      <c r="C463" s="526" t="s">
        <v>28</v>
      </c>
      <c r="D463" t="s">
        <v>17</v>
      </c>
      <c r="E463" s="16"/>
      <c r="F463" s="2">
        <v>4.4000000000000004</v>
      </c>
      <c r="G463" s="2">
        <f t="shared" si="7"/>
        <v>163.99999999999997</v>
      </c>
    </row>
    <row r="464" spans="1:7" ht="15.75" customHeight="1">
      <c r="A464" s="7">
        <v>44411</v>
      </c>
      <c r="B464" s="526">
        <v>23161</v>
      </c>
      <c r="C464" s="526" t="s">
        <v>28</v>
      </c>
      <c r="D464" t="s">
        <v>95</v>
      </c>
      <c r="E464" s="16"/>
      <c r="F464" s="2">
        <v>14</v>
      </c>
      <c r="G464" s="2">
        <f t="shared" si="7"/>
        <v>149.99999999999997</v>
      </c>
    </row>
    <row r="465" spans="1:7" ht="15.75" customHeight="1">
      <c r="A465" s="7">
        <v>44494</v>
      </c>
      <c r="B465" s="526">
        <v>23643</v>
      </c>
      <c r="C465" s="526" t="s">
        <v>28</v>
      </c>
      <c r="D465" t="s">
        <v>220</v>
      </c>
      <c r="E465" s="16"/>
      <c r="F465" s="16">
        <v>150</v>
      </c>
      <c r="G465" s="2">
        <f t="shared" si="7"/>
        <v>0</v>
      </c>
    </row>
    <row r="466" spans="1:7" ht="14.25" customHeight="1">
      <c r="A466" s="44">
        <v>44104</v>
      </c>
      <c r="B466" s="525" t="s">
        <v>14</v>
      </c>
      <c r="C466" s="525" t="s">
        <v>29</v>
      </c>
      <c r="D466" t="s">
        <v>16</v>
      </c>
      <c r="E466" s="16">
        <v>64.599999999999994</v>
      </c>
      <c r="G466" s="2">
        <f t="shared" si="7"/>
        <v>64.599999999999994</v>
      </c>
    </row>
    <row r="467" spans="1:7" ht="15.75" customHeight="1">
      <c r="B467" s="526"/>
      <c r="C467" s="526"/>
      <c r="D467" t="s">
        <v>17</v>
      </c>
      <c r="E467" s="16">
        <v>5.0999999999999996</v>
      </c>
      <c r="G467" s="2">
        <f t="shared" si="7"/>
        <v>69.699999999999989</v>
      </c>
    </row>
    <row r="468" spans="1:7" ht="15.75" customHeight="1">
      <c r="B468" s="526"/>
      <c r="C468" s="526"/>
      <c r="D468" t="s">
        <v>18</v>
      </c>
      <c r="E468" s="16">
        <v>60</v>
      </c>
      <c r="G468" s="2">
        <f t="shared" si="7"/>
        <v>129.69999999999999</v>
      </c>
    </row>
    <row r="469" spans="1:7" ht="15.75" customHeight="1">
      <c r="B469" s="526"/>
      <c r="C469" s="526"/>
      <c r="D469" t="s">
        <v>40</v>
      </c>
      <c r="E469" s="16">
        <v>5</v>
      </c>
      <c r="G469" s="2">
        <f t="shared" si="7"/>
        <v>134.69999999999999</v>
      </c>
    </row>
    <row r="470" spans="1:7" ht="15.75" customHeight="1">
      <c r="B470" s="526"/>
      <c r="C470" s="526"/>
      <c r="D470" t="s">
        <v>220</v>
      </c>
      <c r="E470" s="16">
        <v>150</v>
      </c>
      <c r="G470" s="2">
        <f t="shared" si="7"/>
        <v>284.7</v>
      </c>
    </row>
    <row r="471" spans="1:7" ht="15.75" customHeight="1">
      <c r="B471" s="526"/>
      <c r="C471" s="526"/>
      <c r="D471" t="s">
        <v>95</v>
      </c>
      <c r="E471" s="16">
        <v>8.5</v>
      </c>
      <c r="G471" s="2">
        <f t="shared" si="7"/>
        <v>293.2</v>
      </c>
    </row>
    <row r="472" spans="1:7" ht="15.75" customHeight="1">
      <c r="A472" s="7">
        <v>44104</v>
      </c>
      <c r="B472" s="526" t="s">
        <v>114</v>
      </c>
      <c r="C472" s="526" t="s">
        <v>29</v>
      </c>
      <c r="D472" t="s">
        <v>18</v>
      </c>
      <c r="E472" s="16"/>
      <c r="F472" s="2">
        <v>60</v>
      </c>
      <c r="G472" s="2">
        <f t="shared" si="7"/>
        <v>233.2</v>
      </c>
    </row>
    <row r="473" spans="1:7" ht="15.75" customHeight="1">
      <c r="A473" s="7">
        <v>44104</v>
      </c>
      <c r="B473" s="526" t="s">
        <v>114</v>
      </c>
      <c r="C473" s="526" t="s">
        <v>29</v>
      </c>
      <c r="D473" t="s">
        <v>40</v>
      </c>
      <c r="E473" s="16"/>
      <c r="F473" s="2">
        <v>5</v>
      </c>
      <c r="G473" s="2">
        <f t="shared" si="7"/>
        <v>228.2</v>
      </c>
    </row>
    <row r="474" spans="1:7" ht="15.75" customHeight="1">
      <c r="A474" s="7">
        <v>44193</v>
      </c>
      <c r="B474" s="526">
        <v>21207</v>
      </c>
      <c r="C474" s="526" t="s">
        <v>29</v>
      </c>
      <c r="D474" t="s">
        <v>16</v>
      </c>
      <c r="E474" s="16"/>
      <c r="F474" s="2">
        <v>64.599999999999994</v>
      </c>
      <c r="G474" s="2">
        <f t="shared" si="7"/>
        <v>163.6</v>
      </c>
    </row>
    <row r="475" spans="1:7" ht="15.75" customHeight="1">
      <c r="A475" s="7">
        <v>44193</v>
      </c>
      <c r="B475" s="526">
        <v>21207</v>
      </c>
      <c r="C475" s="526" t="s">
        <v>29</v>
      </c>
      <c r="D475" t="s">
        <v>17</v>
      </c>
      <c r="E475" s="16"/>
      <c r="F475" s="2">
        <v>5.0999999999999996</v>
      </c>
      <c r="G475" s="2">
        <f t="shared" si="7"/>
        <v>158.5</v>
      </c>
    </row>
    <row r="476" spans="1:7" ht="15.75" customHeight="1">
      <c r="A476" s="7">
        <v>44424</v>
      </c>
      <c r="B476" s="526">
        <v>23239</v>
      </c>
      <c r="C476" s="526" t="s">
        <v>29</v>
      </c>
      <c r="D476" t="s">
        <v>95</v>
      </c>
      <c r="E476" s="16"/>
      <c r="F476" s="16">
        <v>8.5</v>
      </c>
      <c r="G476" s="2">
        <f t="shared" si="7"/>
        <v>150</v>
      </c>
    </row>
    <row r="477" spans="1:7" ht="15.75" customHeight="1">
      <c r="A477" s="7">
        <v>44494</v>
      </c>
      <c r="B477" s="526">
        <v>23643</v>
      </c>
      <c r="C477" s="526" t="s">
        <v>29</v>
      </c>
      <c r="D477" t="s">
        <v>220</v>
      </c>
      <c r="E477" s="16"/>
      <c r="F477" s="16">
        <v>150</v>
      </c>
      <c r="G477" s="2">
        <f t="shared" si="7"/>
        <v>0</v>
      </c>
    </row>
    <row r="478" spans="1:7" ht="15.75" customHeight="1">
      <c r="A478" s="44">
        <v>44135</v>
      </c>
      <c r="B478" s="525" t="s">
        <v>14</v>
      </c>
      <c r="C478" s="525" t="s">
        <v>30</v>
      </c>
      <c r="D478" t="s">
        <v>16</v>
      </c>
      <c r="E478" s="16">
        <v>75.8</v>
      </c>
      <c r="G478" s="2">
        <f t="shared" si="7"/>
        <v>75.8</v>
      </c>
    </row>
    <row r="479" spans="1:7" ht="15.75" customHeight="1">
      <c r="B479" s="526"/>
      <c r="C479" s="526"/>
      <c r="D479" t="s">
        <v>17</v>
      </c>
      <c r="E479" s="16">
        <v>5.4</v>
      </c>
      <c r="G479" s="2">
        <f t="shared" si="7"/>
        <v>81.2</v>
      </c>
    </row>
    <row r="480" spans="1:7" ht="15.75" customHeight="1">
      <c r="B480" s="526"/>
      <c r="C480" s="526"/>
      <c r="D480" t="s">
        <v>18</v>
      </c>
      <c r="E480" s="16">
        <v>60</v>
      </c>
      <c r="G480" s="2">
        <f t="shared" si="7"/>
        <v>141.19999999999999</v>
      </c>
    </row>
    <row r="481" spans="1:7" ht="15.75" customHeight="1">
      <c r="B481" s="526"/>
      <c r="C481" s="526"/>
      <c r="D481" t="s">
        <v>40</v>
      </c>
      <c r="E481" s="16">
        <v>5</v>
      </c>
      <c r="G481" s="2">
        <f t="shared" si="7"/>
        <v>146.19999999999999</v>
      </c>
    </row>
    <row r="482" spans="1:7" ht="15.75" customHeight="1">
      <c r="B482" s="526"/>
      <c r="C482" s="526"/>
      <c r="D482" t="s">
        <v>220</v>
      </c>
      <c r="E482" s="16">
        <v>150</v>
      </c>
      <c r="G482" s="2">
        <f t="shared" si="7"/>
        <v>296.2</v>
      </c>
    </row>
    <row r="483" spans="1:7" ht="15.75" customHeight="1">
      <c r="B483" s="526"/>
      <c r="C483" s="526"/>
      <c r="D483" s="67" t="s">
        <v>46</v>
      </c>
      <c r="E483" s="16">
        <v>10</v>
      </c>
      <c r="G483" s="2">
        <f t="shared" si="7"/>
        <v>306.2</v>
      </c>
    </row>
    <row r="484" spans="1:7" ht="15.75" customHeight="1">
      <c r="B484" s="526"/>
      <c r="C484" s="526"/>
      <c r="D484" s="67" t="s">
        <v>47</v>
      </c>
      <c r="E484" s="16">
        <v>10</v>
      </c>
      <c r="G484" s="2">
        <f t="shared" si="7"/>
        <v>316.2</v>
      </c>
    </row>
    <row r="485" spans="1:7" ht="15.75" customHeight="1">
      <c r="A485" s="7">
        <v>44135</v>
      </c>
      <c r="B485" s="526" t="s">
        <v>114</v>
      </c>
      <c r="C485" s="526" t="s">
        <v>30</v>
      </c>
      <c r="D485" t="s">
        <v>18</v>
      </c>
      <c r="E485" s="16"/>
      <c r="F485" s="2">
        <v>60</v>
      </c>
      <c r="G485" s="2">
        <f t="shared" si="7"/>
        <v>256.2</v>
      </c>
    </row>
    <row r="486" spans="1:7" ht="15.75" customHeight="1">
      <c r="A486" s="7">
        <v>44135</v>
      </c>
      <c r="B486" s="526" t="s">
        <v>114</v>
      </c>
      <c r="C486" s="526" t="s">
        <v>30</v>
      </c>
      <c r="D486" t="s">
        <v>40</v>
      </c>
      <c r="E486" s="16"/>
      <c r="F486" s="2">
        <v>5</v>
      </c>
      <c r="G486" s="2">
        <f t="shared" si="7"/>
        <v>251.2</v>
      </c>
    </row>
    <row r="487" spans="1:7" ht="15.75" customHeight="1">
      <c r="A487" s="7">
        <v>44193</v>
      </c>
      <c r="B487" s="526">
        <v>21207</v>
      </c>
      <c r="C487" s="526" t="s">
        <v>30</v>
      </c>
      <c r="D487" t="s">
        <v>16</v>
      </c>
      <c r="E487" s="16"/>
      <c r="F487" s="2">
        <v>75.8</v>
      </c>
      <c r="G487" s="2">
        <f t="shared" si="7"/>
        <v>175.39999999999998</v>
      </c>
    </row>
    <row r="488" spans="1:7" ht="15.75" customHeight="1">
      <c r="A488" s="7">
        <v>44193</v>
      </c>
      <c r="B488" s="526">
        <v>21207</v>
      </c>
      <c r="C488" s="526" t="s">
        <v>30</v>
      </c>
      <c r="D488" t="s">
        <v>17</v>
      </c>
      <c r="E488" s="16"/>
      <c r="F488" s="2">
        <v>5.4</v>
      </c>
      <c r="G488" s="2">
        <f t="shared" si="7"/>
        <v>169.99999999999997</v>
      </c>
    </row>
    <row r="489" spans="1:7" ht="15.75" customHeight="1">
      <c r="A489" s="7">
        <v>44424</v>
      </c>
      <c r="B489" s="526">
        <v>23240</v>
      </c>
      <c r="C489" s="526" t="s">
        <v>30</v>
      </c>
      <c r="D489" s="67" t="s">
        <v>46</v>
      </c>
      <c r="E489" s="16"/>
      <c r="F489" s="16">
        <v>10</v>
      </c>
      <c r="G489" s="2">
        <f t="shared" si="7"/>
        <v>159.99999999999997</v>
      </c>
    </row>
    <row r="490" spans="1:7" ht="15.75" customHeight="1">
      <c r="A490" s="7">
        <v>44424</v>
      </c>
      <c r="B490" s="526">
        <v>23240</v>
      </c>
      <c r="C490" s="526" t="s">
        <v>30</v>
      </c>
      <c r="D490" s="67" t="s">
        <v>47</v>
      </c>
      <c r="E490" s="16"/>
      <c r="F490" s="16">
        <v>10</v>
      </c>
      <c r="G490" s="2">
        <f t="shared" si="7"/>
        <v>149.99999999999997</v>
      </c>
    </row>
    <row r="491" spans="1:7" ht="15.75" customHeight="1">
      <c r="A491" s="7">
        <v>44508</v>
      </c>
      <c r="B491" s="526">
        <v>23703</v>
      </c>
      <c r="C491" s="526" t="s">
        <v>30</v>
      </c>
      <c r="D491" s="67" t="s">
        <v>220</v>
      </c>
      <c r="E491" s="16"/>
      <c r="F491" s="16">
        <v>150</v>
      </c>
      <c r="G491" s="2">
        <f t="shared" si="7"/>
        <v>0</v>
      </c>
    </row>
    <row r="492" spans="1:7" ht="15.75" customHeight="1">
      <c r="A492" s="44">
        <v>44165</v>
      </c>
      <c r="B492" s="525" t="s">
        <v>14</v>
      </c>
      <c r="C492" s="525" t="s">
        <v>33</v>
      </c>
      <c r="D492" t="s">
        <v>16</v>
      </c>
      <c r="E492" s="16">
        <v>71.900000000000006</v>
      </c>
      <c r="G492" s="2">
        <f t="shared" si="7"/>
        <v>71.900000000000006</v>
      </c>
    </row>
    <row r="493" spans="1:7" ht="15.75" customHeight="1">
      <c r="B493" s="526"/>
      <c r="C493" s="526"/>
      <c r="D493" t="s">
        <v>17</v>
      </c>
      <c r="E493" s="16">
        <v>5.6</v>
      </c>
      <c r="G493" s="2">
        <f t="shared" si="7"/>
        <v>77.5</v>
      </c>
    </row>
    <row r="494" spans="1:7" ht="15.75" customHeight="1">
      <c r="B494" s="526"/>
      <c r="C494" s="526"/>
      <c r="D494" t="s">
        <v>18</v>
      </c>
      <c r="E494" s="16">
        <v>60</v>
      </c>
      <c r="G494" s="2">
        <f t="shared" si="7"/>
        <v>137.5</v>
      </c>
    </row>
    <row r="495" spans="1:7" ht="15.75" customHeight="1">
      <c r="B495" s="526"/>
      <c r="C495" s="526"/>
      <c r="D495" t="s">
        <v>40</v>
      </c>
      <c r="E495" s="16">
        <v>5</v>
      </c>
      <c r="G495" s="2">
        <f t="shared" si="7"/>
        <v>142.5</v>
      </c>
    </row>
    <row r="496" spans="1:7" ht="15.75" customHeight="1">
      <c r="B496" s="526"/>
      <c r="C496" s="526"/>
      <c r="D496" t="s">
        <v>220</v>
      </c>
      <c r="E496" s="16">
        <v>150</v>
      </c>
      <c r="G496" s="2">
        <f t="shared" si="7"/>
        <v>292.5</v>
      </c>
    </row>
    <row r="497" spans="1:7" ht="15.75" customHeight="1">
      <c r="A497" s="7">
        <v>44165</v>
      </c>
      <c r="B497" s="526" t="s">
        <v>114</v>
      </c>
      <c r="C497" s="526" t="s">
        <v>33</v>
      </c>
      <c r="D497" s="67" t="s">
        <v>18</v>
      </c>
      <c r="F497" s="2">
        <v>60</v>
      </c>
      <c r="G497" s="2">
        <f t="shared" si="7"/>
        <v>232.5</v>
      </c>
    </row>
    <row r="498" spans="1:7" ht="15.75" customHeight="1">
      <c r="A498" s="7">
        <v>44165</v>
      </c>
      <c r="B498" s="526" t="s">
        <v>114</v>
      </c>
      <c r="C498" s="526" t="s">
        <v>33</v>
      </c>
      <c r="D498" s="67" t="s">
        <v>40</v>
      </c>
      <c r="F498" s="2">
        <v>5</v>
      </c>
      <c r="G498" s="2">
        <f t="shared" si="7"/>
        <v>227.5</v>
      </c>
    </row>
    <row r="499" spans="1:7" ht="15.75" customHeight="1">
      <c r="A499" s="7">
        <v>44237</v>
      </c>
      <c r="B499" s="526">
        <v>21554</v>
      </c>
      <c r="C499" s="526" t="s">
        <v>33</v>
      </c>
      <c r="D499" s="67" t="s">
        <v>16</v>
      </c>
      <c r="F499" s="2">
        <v>71.900000000000006</v>
      </c>
      <c r="G499" s="2">
        <f t="shared" si="7"/>
        <v>155.6</v>
      </c>
    </row>
    <row r="500" spans="1:7" ht="15.75" customHeight="1">
      <c r="A500" s="7">
        <v>44237</v>
      </c>
      <c r="B500" s="526">
        <v>21554</v>
      </c>
      <c r="C500" s="526" t="s">
        <v>33</v>
      </c>
      <c r="D500" s="67" t="s">
        <v>17</v>
      </c>
      <c r="F500" s="2">
        <v>5.6</v>
      </c>
      <c r="G500" s="2">
        <f t="shared" si="7"/>
        <v>150</v>
      </c>
    </row>
    <row r="501" spans="1:7" ht="15.75" customHeight="1">
      <c r="A501" s="7">
        <v>44508</v>
      </c>
      <c r="B501" s="526">
        <v>23703</v>
      </c>
      <c r="C501" s="526" t="s">
        <v>33</v>
      </c>
      <c r="D501" s="67" t="s">
        <v>220</v>
      </c>
      <c r="F501" s="2">
        <v>150</v>
      </c>
      <c r="G501" s="97">
        <f t="shared" si="7"/>
        <v>0</v>
      </c>
    </row>
    <row r="502" spans="1:7">
      <c r="A502" s="44">
        <v>44196</v>
      </c>
      <c r="B502" s="525" t="s">
        <v>14</v>
      </c>
      <c r="C502" s="525" t="s">
        <v>34</v>
      </c>
      <c r="D502" t="s">
        <v>16</v>
      </c>
      <c r="E502" s="80">
        <v>82.3</v>
      </c>
      <c r="G502" s="2">
        <f>+G501+E502-F502</f>
        <v>82.3</v>
      </c>
    </row>
    <row r="503" spans="1:7">
      <c r="B503" s="526"/>
      <c r="C503" s="526"/>
      <c r="D503" t="s">
        <v>17</v>
      </c>
      <c r="E503" s="80">
        <v>4.9000000000000004</v>
      </c>
      <c r="G503" s="2">
        <f t="shared" ref="G503:G572" si="8">+G502+E503-F503</f>
        <v>87.2</v>
      </c>
    </row>
    <row r="504" spans="1:7" ht="15.75" customHeight="1">
      <c r="B504" s="526"/>
      <c r="C504" s="526"/>
      <c r="D504" t="s">
        <v>48</v>
      </c>
      <c r="E504" s="80">
        <v>60</v>
      </c>
      <c r="G504" s="2">
        <f t="shared" si="8"/>
        <v>147.19999999999999</v>
      </c>
    </row>
    <row r="505" spans="1:7">
      <c r="B505" s="526"/>
      <c r="C505" s="526"/>
      <c r="D505" t="s">
        <v>40</v>
      </c>
      <c r="E505" s="80">
        <v>5</v>
      </c>
      <c r="G505" s="2">
        <f t="shared" si="8"/>
        <v>152.19999999999999</v>
      </c>
    </row>
    <row r="506" spans="1:7">
      <c r="B506" s="526"/>
      <c r="C506" s="526"/>
      <c r="D506" s="526" t="s">
        <v>34</v>
      </c>
      <c r="E506" s="8">
        <v>150</v>
      </c>
      <c r="G506" s="2">
        <f t="shared" si="8"/>
        <v>302.2</v>
      </c>
    </row>
    <row r="507" spans="1:7">
      <c r="A507" s="86">
        <v>44196</v>
      </c>
      <c r="B507" s="526" t="s">
        <v>114</v>
      </c>
      <c r="C507" s="526" t="s">
        <v>34</v>
      </c>
      <c r="D507" t="s">
        <v>48</v>
      </c>
      <c r="E507" s="2"/>
      <c r="F507" s="2">
        <v>60</v>
      </c>
      <c r="G507" s="2">
        <f t="shared" si="8"/>
        <v>242.2</v>
      </c>
    </row>
    <row r="508" spans="1:7">
      <c r="A508" s="86">
        <v>44196</v>
      </c>
      <c r="B508" s="526" t="s">
        <v>114</v>
      </c>
      <c r="C508" s="526" t="s">
        <v>34</v>
      </c>
      <c r="D508" t="s">
        <v>40</v>
      </c>
      <c r="E508" s="2"/>
      <c r="F508" s="2">
        <v>5</v>
      </c>
      <c r="G508" s="2">
        <f t="shared" si="8"/>
        <v>237.2</v>
      </c>
    </row>
    <row r="509" spans="1:7">
      <c r="A509" s="86">
        <v>44237</v>
      </c>
      <c r="B509" s="526">
        <v>21554</v>
      </c>
      <c r="C509" s="526" t="s">
        <v>34</v>
      </c>
      <c r="D509" t="s">
        <v>16</v>
      </c>
      <c r="E509" s="2"/>
      <c r="F509" s="2">
        <v>82.3</v>
      </c>
      <c r="G509" s="2">
        <f t="shared" si="8"/>
        <v>154.89999999999998</v>
      </c>
    </row>
    <row r="510" spans="1:7">
      <c r="A510" s="86">
        <v>44237</v>
      </c>
      <c r="B510" s="526">
        <v>21554</v>
      </c>
      <c r="C510" s="526" t="s">
        <v>34</v>
      </c>
      <c r="D510" t="s">
        <v>17</v>
      </c>
      <c r="E510" s="2"/>
      <c r="F510" s="2">
        <v>4.9000000000000004</v>
      </c>
      <c r="G510" s="2">
        <f t="shared" si="8"/>
        <v>149.99999999999997</v>
      </c>
    </row>
    <row r="511" spans="1:7" s="135" customFormat="1">
      <c r="A511" s="133">
        <v>44515</v>
      </c>
      <c r="B511" s="108">
        <v>23837</v>
      </c>
      <c r="C511" s="108" t="s">
        <v>34</v>
      </c>
      <c r="D511" s="134" t="s">
        <v>220</v>
      </c>
      <c r="E511" s="104"/>
      <c r="F511" s="104">
        <v>150</v>
      </c>
      <c r="G511" s="104">
        <f t="shared" si="8"/>
        <v>0</v>
      </c>
    </row>
    <row r="512" spans="1:7">
      <c r="A512" s="44">
        <v>44227</v>
      </c>
      <c r="B512" s="525" t="s">
        <v>14</v>
      </c>
      <c r="C512" s="525" t="s">
        <v>15</v>
      </c>
      <c r="D512" t="s">
        <v>16</v>
      </c>
      <c r="E512" s="80">
        <v>87.8</v>
      </c>
      <c r="G512" s="2">
        <f t="shared" si="8"/>
        <v>87.8</v>
      </c>
    </row>
    <row r="513" spans="1:7">
      <c r="B513" s="526"/>
      <c r="C513" s="526"/>
      <c r="D513" t="s">
        <v>17</v>
      </c>
      <c r="E513" s="80">
        <v>6.3</v>
      </c>
      <c r="G513" s="2">
        <f t="shared" si="8"/>
        <v>94.1</v>
      </c>
    </row>
    <row r="514" spans="1:7">
      <c r="B514" s="526"/>
      <c r="C514" s="526"/>
      <c r="D514" t="s">
        <v>48</v>
      </c>
      <c r="E514" s="80">
        <v>60</v>
      </c>
      <c r="G514" s="2">
        <f t="shared" si="8"/>
        <v>154.1</v>
      </c>
    </row>
    <row r="515" spans="1:7">
      <c r="B515" s="526"/>
      <c r="C515" s="526"/>
      <c r="D515" t="s">
        <v>40</v>
      </c>
      <c r="E515" s="80">
        <v>5</v>
      </c>
      <c r="G515" s="2">
        <f t="shared" si="8"/>
        <v>159.1</v>
      </c>
    </row>
    <row r="516" spans="1:7">
      <c r="B516" s="526"/>
      <c r="C516" s="526"/>
      <c r="D516" s="67" t="s">
        <v>220</v>
      </c>
      <c r="E516" s="8">
        <v>150</v>
      </c>
      <c r="G516" s="2">
        <f t="shared" si="8"/>
        <v>309.10000000000002</v>
      </c>
    </row>
    <row r="517" spans="1:7">
      <c r="A517" s="86">
        <v>44227</v>
      </c>
      <c r="B517" s="526" t="s">
        <v>114</v>
      </c>
      <c r="C517" s="526" t="s">
        <v>15</v>
      </c>
      <c r="D517" t="s">
        <v>48</v>
      </c>
      <c r="E517" s="2"/>
      <c r="F517" s="2">
        <v>60</v>
      </c>
      <c r="G517" s="2">
        <f t="shared" si="8"/>
        <v>249.10000000000002</v>
      </c>
    </row>
    <row r="518" spans="1:7">
      <c r="A518" s="86">
        <v>44227</v>
      </c>
      <c r="B518" s="526" t="s">
        <v>114</v>
      </c>
      <c r="C518" s="526" t="s">
        <v>15</v>
      </c>
      <c r="D518" t="s">
        <v>40</v>
      </c>
      <c r="E518" s="2"/>
      <c r="F518" s="2">
        <v>5</v>
      </c>
      <c r="G518" s="2">
        <f t="shared" si="8"/>
        <v>244.10000000000002</v>
      </c>
    </row>
    <row r="519" spans="1:7">
      <c r="A519" s="86">
        <v>44312</v>
      </c>
      <c r="B519" s="526">
        <v>22249</v>
      </c>
      <c r="C519" s="526" t="s">
        <v>15</v>
      </c>
      <c r="D519" t="s">
        <v>16</v>
      </c>
      <c r="E519" s="2"/>
      <c r="F519" s="2">
        <v>87.8</v>
      </c>
      <c r="G519" s="2">
        <f t="shared" si="8"/>
        <v>156.30000000000001</v>
      </c>
    </row>
    <row r="520" spans="1:7">
      <c r="A520" s="86">
        <v>44312</v>
      </c>
      <c r="B520" s="526">
        <v>22249</v>
      </c>
      <c r="C520" s="526" t="s">
        <v>15</v>
      </c>
      <c r="D520" t="s">
        <v>17</v>
      </c>
      <c r="E520" s="2"/>
      <c r="F520" s="2">
        <v>6.3</v>
      </c>
      <c r="G520" s="2">
        <f t="shared" si="8"/>
        <v>150</v>
      </c>
    </row>
    <row r="521" spans="1:7" s="135" customFormat="1">
      <c r="A521" s="133">
        <v>44515</v>
      </c>
      <c r="B521" s="108">
        <v>23837</v>
      </c>
      <c r="C521" s="108" t="s">
        <v>15</v>
      </c>
      <c r="D521" s="134" t="s">
        <v>220</v>
      </c>
      <c r="E521" s="104"/>
      <c r="F521" s="104">
        <v>150</v>
      </c>
      <c r="G521" s="79">
        <f t="shared" si="8"/>
        <v>0</v>
      </c>
    </row>
    <row r="522" spans="1:7">
      <c r="A522" s="44">
        <v>44255</v>
      </c>
      <c r="B522" s="525" t="s">
        <v>14</v>
      </c>
      <c r="C522" s="525" t="s">
        <v>20</v>
      </c>
      <c r="D522" t="s">
        <v>16</v>
      </c>
      <c r="E522" s="80">
        <v>79.5</v>
      </c>
      <c r="G522" s="79">
        <f t="shared" si="8"/>
        <v>79.5</v>
      </c>
    </row>
    <row r="523" spans="1:7">
      <c r="B523" s="526"/>
      <c r="C523" s="526"/>
      <c r="D523" t="s">
        <v>17</v>
      </c>
      <c r="E523" s="80">
        <v>5.7</v>
      </c>
      <c r="G523" s="79">
        <f t="shared" si="8"/>
        <v>85.2</v>
      </c>
    </row>
    <row r="524" spans="1:7">
      <c r="B524" s="526"/>
      <c r="C524" s="526"/>
      <c r="D524" t="s">
        <v>48</v>
      </c>
      <c r="E524" s="80">
        <v>56</v>
      </c>
      <c r="G524" s="79">
        <f t="shared" si="8"/>
        <v>141.19999999999999</v>
      </c>
    </row>
    <row r="525" spans="1:7">
      <c r="B525" s="526"/>
      <c r="C525" s="526"/>
      <c r="D525" t="s">
        <v>40</v>
      </c>
      <c r="E525" s="80">
        <v>5</v>
      </c>
      <c r="G525" s="79">
        <f t="shared" si="8"/>
        <v>146.19999999999999</v>
      </c>
    </row>
    <row r="526" spans="1:7">
      <c r="B526" s="526"/>
      <c r="C526" s="526"/>
      <c r="D526" s="67" t="s">
        <v>220</v>
      </c>
      <c r="E526" s="8">
        <v>150</v>
      </c>
      <c r="G526" s="79">
        <f t="shared" si="8"/>
        <v>296.2</v>
      </c>
    </row>
    <row r="527" spans="1:7">
      <c r="A527" s="7">
        <v>44255</v>
      </c>
      <c r="B527" s="526" t="s">
        <v>114</v>
      </c>
      <c r="C527" s="526" t="s">
        <v>20</v>
      </c>
      <c r="D527" s="67" t="s">
        <v>18</v>
      </c>
      <c r="F527" s="2">
        <v>56</v>
      </c>
      <c r="G527" s="79">
        <f t="shared" si="8"/>
        <v>240.2</v>
      </c>
    </row>
    <row r="528" spans="1:7">
      <c r="A528" s="7">
        <v>44255</v>
      </c>
      <c r="B528" s="526" t="s">
        <v>114</v>
      </c>
      <c r="C528" s="526" t="s">
        <v>20</v>
      </c>
      <c r="D528" s="67" t="s">
        <v>19</v>
      </c>
      <c r="F528" s="2">
        <v>5</v>
      </c>
      <c r="G528" s="79">
        <f t="shared" si="8"/>
        <v>235.2</v>
      </c>
    </row>
    <row r="529" spans="1:7">
      <c r="A529" s="7">
        <v>44312</v>
      </c>
      <c r="B529" s="526">
        <v>22249</v>
      </c>
      <c r="C529" s="526" t="s">
        <v>20</v>
      </c>
      <c r="D529" s="67" t="s">
        <v>16</v>
      </c>
      <c r="F529" s="2">
        <v>79.5</v>
      </c>
      <c r="G529" s="79">
        <f t="shared" si="8"/>
        <v>155.69999999999999</v>
      </c>
    </row>
    <row r="530" spans="1:7">
      <c r="A530" s="7">
        <v>44312</v>
      </c>
      <c r="B530" s="526">
        <v>22249</v>
      </c>
      <c r="C530" s="526" t="s">
        <v>20</v>
      </c>
      <c r="D530" s="67" t="s">
        <v>17</v>
      </c>
      <c r="F530" s="2">
        <v>5.7</v>
      </c>
      <c r="G530" s="79">
        <f t="shared" si="8"/>
        <v>150</v>
      </c>
    </row>
    <row r="531" spans="1:7">
      <c r="A531" s="7">
        <v>44517</v>
      </c>
      <c r="B531" s="526">
        <v>23940</v>
      </c>
      <c r="C531" s="526" t="s">
        <v>20</v>
      </c>
      <c r="D531" s="67" t="s">
        <v>220</v>
      </c>
      <c r="F531" s="8">
        <v>150</v>
      </c>
      <c r="G531" s="79">
        <f t="shared" si="8"/>
        <v>0</v>
      </c>
    </row>
    <row r="532" spans="1:7">
      <c r="A532" s="44">
        <v>44286</v>
      </c>
      <c r="B532" s="525" t="s">
        <v>14</v>
      </c>
      <c r="C532" s="525" t="s">
        <v>23</v>
      </c>
      <c r="D532" t="s">
        <v>16</v>
      </c>
      <c r="E532" s="80">
        <v>87.2</v>
      </c>
      <c r="G532" s="79">
        <f t="shared" si="8"/>
        <v>87.2</v>
      </c>
    </row>
    <row r="533" spans="1:7">
      <c r="B533" s="526"/>
      <c r="C533" s="526"/>
      <c r="D533" t="s">
        <v>17</v>
      </c>
      <c r="E533" s="80">
        <v>3.8</v>
      </c>
      <c r="G533" s="79">
        <f t="shared" si="8"/>
        <v>91</v>
      </c>
    </row>
    <row r="534" spans="1:7">
      <c r="B534" s="526"/>
      <c r="C534" s="526"/>
      <c r="D534" t="s">
        <v>48</v>
      </c>
      <c r="E534" s="80">
        <v>60</v>
      </c>
      <c r="G534" s="79">
        <f t="shared" si="8"/>
        <v>151</v>
      </c>
    </row>
    <row r="535" spans="1:7">
      <c r="B535" s="526"/>
      <c r="C535" s="526"/>
      <c r="D535" t="s">
        <v>40</v>
      </c>
      <c r="E535" s="80">
        <v>5</v>
      </c>
      <c r="G535" s="79">
        <f t="shared" si="8"/>
        <v>156</v>
      </c>
    </row>
    <row r="536" spans="1:7">
      <c r="B536" s="526"/>
      <c r="C536" s="526"/>
      <c r="D536" s="67" t="s">
        <v>220</v>
      </c>
      <c r="E536" s="8">
        <v>150</v>
      </c>
      <c r="G536" s="79">
        <f t="shared" si="8"/>
        <v>306</v>
      </c>
    </row>
    <row r="537" spans="1:7">
      <c r="B537" s="526"/>
      <c r="C537" s="526"/>
      <c r="D537" s="67" t="s">
        <v>50</v>
      </c>
      <c r="E537" s="8">
        <v>10</v>
      </c>
      <c r="G537" s="79">
        <f t="shared" si="8"/>
        <v>316</v>
      </c>
    </row>
    <row r="538" spans="1:7">
      <c r="A538" s="7">
        <v>44286</v>
      </c>
      <c r="B538" s="526" t="s">
        <v>114</v>
      </c>
      <c r="C538" s="526" t="s">
        <v>23</v>
      </c>
      <c r="D538" s="67" t="s">
        <v>18</v>
      </c>
      <c r="F538" s="2">
        <v>60</v>
      </c>
      <c r="G538" s="79">
        <f t="shared" si="8"/>
        <v>256</v>
      </c>
    </row>
    <row r="539" spans="1:7">
      <c r="A539" s="7">
        <v>44286</v>
      </c>
      <c r="B539" s="526" t="s">
        <v>114</v>
      </c>
      <c r="C539" s="526" t="s">
        <v>23</v>
      </c>
      <c r="D539" s="67" t="s">
        <v>19</v>
      </c>
      <c r="F539" s="2">
        <v>5</v>
      </c>
      <c r="G539" s="79">
        <f t="shared" si="8"/>
        <v>251</v>
      </c>
    </row>
    <row r="540" spans="1:7">
      <c r="A540" s="7">
        <v>44347</v>
      </c>
      <c r="B540" s="526">
        <v>22693</v>
      </c>
      <c r="C540" s="526" t="s">
        <v>23</v>
      </c>
      <c r="D540" s="67" t="s">
        <v>16</v>
      </c>
      <c r="F540" s="2">
        <v>87.2</v>
      </c>
      <c r="G540" s="79">
        <f t="shared" si="8"/>
        <v>163.80000000000001</v>
      </c>
    </row>
    <row r="541" spans="1:7">
      <c r="A541" s="7">
        <v>44347</v>
      </c>
      <c r="B541" s="526">
        <v>22693</v>
      </c>
      <c r="C541" s="526" t="s">
        <v>23</v>
      </c>
      <c r="D541" s="67" t="s">
        <v>17</v>
      </c>
      <c r="F541" s="2">
        <v>3.8</v>
      </c>
      <c r="G541" s="79">
        <f t="shared" si="8"/>
        <v>160</v>
      </c>
    </row>
    <row r="542" spans="1:7">
      <c r="A542" s="7">
        <v>44424</v>
      </c>
      <c r="B542" s="526">
        <v>23240</v>
      </c>
      <c r="C542" s="526" t="s">
        <v>23</v>
      </c>
      <c r="D542" s="67" t="s">
        <v>50</v>
      </c>
      <c r="F542" s="2">
        <v>10</v>
      </c>
      <c r="G542" s="79">
        <f t="shared" si="8"/>
        <v>150</v>
      </c>
    </row>
    <row r="543" spans="1:7">
      <c r="A543" s="7">
        <v>44517</v>
      </c>
      <c r="B543" s="526">
        <v>23940</v>
      </c>
      <c r="C543" s="526" t="s">
        <v>23</v>
      </c>
      <c r="D543" s="67" t="s">
        <v>220</v>
      </c>
      <c r="F543" s="8">
        <v>150</v>
      </c>
      <c r="G543" s="79">
        <f t="shared" si="8"/>
        <v>0</v>
      </c>
    </row>
    <row r="544" spans="1:7">
      <c r="A544" s="44">
        <v>44316</v>
      </c>
      <c r="B544" s="525" t="s">
        <v>14</v>
      </c>
      <c r="C544" s="525" t="s">
        <v>24</v>
      </c>
      <c r="D544" t="s">
        <v>16</v>
      </c>
      <c r="E544" s="80">
        <v>84.1</v>
      </c>
      <c r="G544" s="79">
        <f t="shared" si="8"/>
        <v>84.1</v>
      </c>
    </row>
    <row r="545" spans="1:7">
      <c r="B545" s="526"/>
      <c r="C545" s="526"/>
      <c r="D545" t="s">
        <v>17</v>
      </c>
      <c r="E545" s="80">
        <v>4.8</v>
      </c>
      <c r="G545" s="79">
        <f t="shared" si="8"/>
        <v>88.899999999999991</v>
      </c>
    </row>
    <row r="546" spans="1:7">
      <c r="B546" s="526"/>
      <c r="C546" s="526"/>
      <c r="D546" t="s">
        <v>48</v>
      </c>
      <c r="E546" s="80">
        <v>60</v>
      </c>
      <c r="G546" s="79">
        <f t="shared" si="8"/>
        <v>148.89999999999998</v>
      </c>
    </row>
    <row r="547" spans="1:7">
      <c r="B547" s="526"/>
      <c r="C547" s="526"/>
      <c r="D547" t="s">
        <v>40</v>
      </c>
      <c r="E547" s="80">
        <v>5</v>
      </c>
      <c r="G547" s="79">
        <f t="shared" si="8"/>
        <v>153.89999999999998</v>
      </c>
    </row>
    <row r="548" spans="1:7">
      <c r="B548" s="526"/>
      <c r="C548" s="526"/>
      <c r="D548" s="67" t="s">
        <v>220</v>
      </c>
      <c r="E548" s="8">
        <v>150</v>
      </c>
      <c r="G548" s="79">
        <f t="shared" si="8"/>
        <v>303.89999999999998</v>
      </c>
    </row>
    <row r="549" spans="1:7">
      <c r="A549" s="7">
        <v>44316</v>
      </c>
      <c r="B549" s="526" t="s">
        <v>114</v>
      </c>
      <c r="C549" s="526" t="s">
        <v>24</v>
      </c>
      <c r="D549" s="67" t="s">
        <v>18</v>
      </c>
      <c r="F549" s="2">
        <v>60</v>
      </c>
      <c r="G549" s="79">
        <f t="shared" si="8"/>
        <v>243.89999999999998</v>
      </c>
    </row>
    <row r="550" spans="1:7">
      <c r="A550" s="7">
        <v>44316</v>
      </c>
      <c r="B550" s="526" t="s">
        <v>114</v>
      </c>
      <c r="C550" s="526" t="s">
        <v>24</v>
      </c>
      <c r="D550" s="67" t="s">
        <v>19</v>
      </c>
      <c r="F550" s="2">
        <v>5</v>
      </c>
      <c r="G550" s="79">
        <f t="shared" si="8"/>
        <v>238.89999999999998</v>
      </c>
    </row>
    <row r="551" spans="1:7">
      <c r="A551" s="7">
        <v>44347</v>
      </c>
      <c r="B551" s="526">
        <v>22694</v>
      </c>
      <c r="C551" s="526" t="s">
        <v>24</v>
      </c>
      <c r="D551" s="67" t="s">
        <v>16</v>
      </c>
      <c r="F551" s="2">
        <v>84.1</v>
      </c>
      <c r="G551" s="79">
        <f t="shared" si="8"/>
        <v>154.79999999999998</v>
      </c>
    </row>
    <row r="552" spans="1:7">
      <c r="A552" s="7">
        <v>44347</v>
      </c>
      <c r="B552" s="526">
        <v>22694</v>
      </c>
      <c r="C552" s="526" t="s">
        <v>24</v>
      </c>
      <c r="D552" s="67" t="s">
        <v>17</v>
      </c>
      <c r="F552" s="2">
        <v>4.8</v>
      </c>
      <c r="G552" s="79">
        <f t="shared" si="8"/>
        <v>149.99999999999997</v>
      </c>
    </row>
    <row r="553" spans="1:7">
      <c r="A553" s="7">
        <v>44517</v>
      </c>
      <c r="B553" s="526">
        <v>23940</v>
      </c>
      <c r="C553" s="526" t="s">
        <v>24</v>
      </c>
      <c r="D553" s="67" t="s">
        <v>220</v>
      </c>
      <c r="F553" s="8">
        <v>150</v>
      </c>
      <c r="G553" s="79">
        <f t="shared" si="8"/>
        <v>0</v>
      </c>
    </row>
    <row r="554" spans="1:7">
      <c r="A554" s="44">
        <v>44347</v>
      </c>
      <c r="B554" s="525" t="s">
        <v>14</v>
      </c>
      <c r="C554" s="525" t="s">
        <v>25</v>
      </c>
      <c r="D554" t="s">
        <v>16</v>
      </c>
      <c r="E554" s="80">
        <v>68.400000000000006</v>
      </c>
      <c r="G554" s="79">
        <f t="shared" si="8"/>
        <v>68.400000000000006</v>
      </c>
    </row>
    <row r="555" spans="1:7">
      <c r="B555" s="526"/>
      <c r="C555" s="526"/>
      <c r="D555" t="s">
        <v>17</v>
      </c>
      <c r="E555" s="80">
        <v>3.5</v>
      </c>
      <c r="G555" s="79">
        <f t="shared" si="8"/>
        <v>71.900000000000006</v>
      </c>
    </row>
    <row r="556" spans="1:7">
      <c r="B556" s="526"/>
      <c r="C556" s="526"/>
      <c r="D556" t="s">
        <v>48</v>
      </c>
      <c r="E556" s="80">
        <v>60</v>
      </c>
      <c r="G556" s="79">
        <f t="shared" si="8"/>
        <v>131.9</v>
      </c>
    </row>
    <row r="557" spans="1:7">
      <c r="B557" s="526"/>
      <c r="C557" s="526"/>
      <c r="D557" t="s">
        <v>40</v>
      </c>
      <c r="E557" s="80">
        <v>5</v>
      </c>
      <c r="G557" s="79">
        <f t="shared" si="8"/>
        <v>136.9</v>
      </c>
    </row>
    <row r="558" spans="1:7">
      <c r="B558" s="526"/>
      <c r="C558" s="526"/>
      <c r="D558" s="67" t="s">
        <v>220</v>
      </c>
      <c r="E558" s="8">
        <v>100</v>
      </c>
      <c r="G558" s="79">
        <f t="shared" si="8"/>
        <v>236.9</v>
      </c>
    </row>
    <row r="559" spans="1:7">
      <c r="A559" s="7">
        <v>44347</v>
      </c>
      <c r="B559" s="526" t="s">
        <v>114</v>
      </c>
      <c r="C559" s="526" t="s">
        <v>25</v>
      </c>
      <c r="D559" s="67" t="s">
        <v>18</v>
      </c>
      <c r="F559" s="2">
        <v>60</v>
      </c>
      <c r="G559" s="79">
        <f t="shared" si="8"/>
        <v>176.9</v>
      </c>
    </row>
    <row r="560" spans="1:7">
      <c r="A560" s="7">
        <v>44347</v>
      </c>
      <c r="B560" s="526" t="s">
        <v>114</v>
      </c>
      <c r="C560" s="526" t="s">
        <v>25</v>
      </c>
      <c r="D560" s="67" t="s">
        <v>19</v>
      </c>
      <c r="F560" s="2">
        <v>5</v>
      </c>
      <c r="G560" s="79">
        <f t="shared" si="8"/>
        <v>171.9</v>
      </c>
    </row>
    <row r="561" spans="1:8">
      <c r="A561" s="7">
        <v>44411</v>
      </c>
      <c r="B561" s="526">
        <v>23160</v>
      </c>
      <c r="C561" s="526" t="s">
        <v>25</v>
      </c>
      <c r="D561" t="s">
        <v>16</v>
      </c>
      <c r="F561" s="80">
        <v>68.400000000000006</v>
      </c>
      <c r="G561" s="79">
        <f t="shared" si="8"/>
        <v>103.5</v>
      </c>
    </row>
    <row r="562" spans="1:8">
      <c r="A562" s="7">
        <v>44411</v>
      </c>
      <c r="B562" s="526">
        <v>23160</v>
      </c>
      <c r="C562" s="526" t="s">
        <v>25</v>
      </c>
      <c r="D562" t="s">
        <v>17</v>
      </c>
      <c r="F562" s="80">
        <v>3.5</v>
      </c>
      <c r="G562" s="79">
        <f t="shared" si="8"/>
        <v>100</v>
      </c>
    </row>
    <row r="563" spans="1:8">
      <c r="A563" s="7">
        <v>44517</v>
      </c>
      <c r="B563" s="526">
        <v>23940</v>
      </c>
      <c r="C563" s="526" t="s">
        <v>25</v>
      </c>
      <c r="D563" s="67" t="s">
        <v>220</v>
      </c>
      <c r="F563" s="8">
        <v>100</v>
      </c>
      <c r="G563" s="79">
        <f t="shared" si="8"/>
        <v>0</v>
      </c>
    </row>
    <row r="564" spans="1:8">
      <c r="A564" s="44">
        <v>44377</v>
      </c>
      <c r="B564" s="525" t="s">
        <v>14</v>
      </c>
      <c r="C564" s="525" t="s">
        <v>26</v>
      </c>
      <c r="D564" t="s">
        <v>16</v>
      </c>
      <c r="E564" s="80">
        <v>74.900000000000006</v>
      </c>
      <c r="G564" s="79">
        <f t="shared" si="8"/>
        <v>74.900000000000006</v>
      </c>
    </row>
    <row r="565" spans="1:8">
      <c r="B565" s="526"/>
      <c r="C565" s="526"/>
      <c r="D565" t="s">
        <v>17</v>
      </c>
      <c r="E565" s="80">
        <v>5.4</v>
      </c>
      <c r="G565" s="79">
        <f t="shared" si="8"/>
        <v>80.300000000000011</v>
      </c>
    </row>
    <row r="566" spans="1:8">
      <c r="B566" s="526"/>
      <c r="C566" s="526"/>
      <c r="D566" t="s">
        <v>48</v>
      </c>
      <c r="E566" s="80">
        <v>60</v>
      </c>
      <c r="G566" s="79">
        <f t="shared" si="8"/>
        <v>140.30000000000001</v>
      </c>
    </row>
    <row r="567" spans="1:8">
      <c r="B567" s="526"/>
      <c r="C567" s="526"/>
      <c r="D567" t="s">
        <v>40</v>
      </c>
      <c r="E567" s="80">
        <v>5</v>
      </c>
      <c r="G567" s="79">
        <f t="shared" si="8"/>
        <v>145.30000000000001</v>
      </c>
    </row>
    <row r="568" spans="1:8">
      <c r="B568" s="526"/>
      <c r="C568" s="526"/>
      <c r="D568" s="67" t="s">
        <v>220</v>
      </c>
      <c r="E568" s="8">
        <v>100</v>
      </c>
      <c r="G568" s="79">
        <f t="shared" si="8"/>
        <v>245.3</v>
      </c>
    </row>
    <row r="569" spans="1:8">
      <c r="A569" s="7">
        <v>44377</v>
      </c>
      <c r="B569" s="526" t="s">
        <v>114</v>
      </c>
      <c r="C569" s="526" t="s">
        <v>26</v>
      </c>
      <c r="D569" s="67" t="s">
        <v>18</v>
      </c>
      <c r="F569" s="2">
        <v>60</v>
      </c>
      <c r="G569" s="79">
        <f t="shared" si="8"/>
        <v>185.3</v>
      </c>
    </row>
    <row r="570" spans="1:8">
      <c r="A570" s="7">
        <v>44377</v>
      </c>
      <c r="B570" s="526" t="s">
        <v>114</v>
      </c>
      <c r="C570" s="526" t="s">
        <v>26</v>
      </c>
      <c r="D570" s="67" t="s">
        <v>19</v>
      </c>
      <c r="F570" s="2">
        <v>5</v>
      </c>
      <c r="G570" s="79">
        <f t="shared" si="8"/>
        <v>180.3</v>
      </c>
    </row>
    <row r="571" spans="1:8">
      <c r="A571" s="7">
        <v>44411</v>
      </c>
      <c r="B571" s="526">
        <v>23160</v>
      </c>
      <c r="C571" s="526" t="s">
        <v>26</v>
      </c>
      <c r="D571" t="s">
        <v>16</v>
      </c>
      <c r="F571" s="80">
        <v>74.900000000000006</v>
      </c>
      <c r="G571" s="79">
        <f t="shared" si="8"/>
        <v>105.4</v>
      </c>
    </row>
    <row r="572" spans="1:8">
      <c r="A572" s="7">
        <v>44411</v>
      </c>
      <c r="B572" s="526">
        <v>23160</v>
      </c>
      <c r="C572" s="526" t="s">
        <v>26</v>
      </c>
      <c r="D572" t="s">
        <v>17</v>
      </c>
      <c r="F572" s="80">
        <v>5.4</v>
      </c>
      <c r="G572" s="79">
        <f t="shared" si="8"/>
        <v>100</v>
      </c>
    </row>
    <row r="573" spans="1:8">
      <c r="A573" s="7">
        <v>44517</v>
      </c>
      <c r="B573" s="526">
        <v>23940</v>
      </c>
      <c r="C573" s="526" t="s">
        <v>26</v>
      </c>
      <c r="D573" s="67" t="s">
        <v>220</v>
      </c>
      <c r="F573" s="8">
        <v>100</v>
      </c>
      <c r="G573" s="79">
        <f t="shared" ref="G573:G597" si="9">+G572+E573-F573</f>
        <v>0</v>
      </c>
    </row>
    <row r="574" spans="1:8">
      <c r="A574" s="88">
        <v>44408</v>
      </c>
      <c r="B574" s="525" t="s">
        <v>14</v>
      </c>
      <c r="C574" s="525" t="s">
        <v>27</v>
      </c>
      <c r="D574" t="s">
        <v>16</v>
      </c>
      <c r="E574" s="2">
        <v>65.599999999999994</v>
      </c>
      <c r="G574" s="79">
        <f t="shared" si="9"/>
        <v>65.599999999999994</v>
      </c>
      <c r="H574" s="8"/>
    </row>
    <row r="575" spans="1:8">
      <c r="A575" s="86"/>
      <c r="B575" s="526"/>
      <c r="C575" s="526"/>
      <c r="D575" t="s">
        <v>17</v>
      </c>
      <c r="E575" s="2">
        <v>2.8</v>
      </c>
      <c r="G575" s="79">
        <f t="shared" si="9"/>
        <v>68.399999999999991</v>
      </c>
    </row>
    <row r="576" spans="1:8">
      <c r="A576" s="86"/>
      <c r="B576" s="526"/>
      <c r="C576" s="526"/>
      <c r="D576" t="s">
        <v>18</v>
      </c>
      <c r="E576" s="2">
        <v>60</v>
      </c>
      <c r="G576" s="79">
        <f t="shared" si="9"/>
        <v>128.39999999999998</v>
      </c>
    </row>
    <row r="577" spans="1:7">
      <c r="A577" s="86"/>
      <c r="B577" s="526"/>
      <c r="C577" s="526"/>
      <c r="D577" t="s">
        <v>19</v>
      </c>
      <c r="E577" s="2">
        <v>5</v>
      </c>
      <c r="G577" s="79">
        <f t="shared" si="9"/>
        <v>133.39999999999998</v>
      </c>
    </row>
    <row r="578" spans="1:7">
      <c r="A578"/>
      <c r="B578" s="526"/>
      <c r="C578" s="526"/>
      <c r="D578" s="67" t="s">
        <v>220</v>
      </c>
      <c r="E578" s="8">
        <v>100</v>
      </c>
      <c r="G578" s="79">
        <f t="shared" si="9"/>
        <v>233.39999999999998</v>
      </c>
    </row>
    <row r="579" spans="1:7">
      <c r="A579" s="86">
        <v>44408</v>
      </c>
      <c r="B579" s="526" t="s">
        <v>114</v>
      </c>
      <c r="C579" s="526" t="s">
        <v>27</v>
      </c>
      <c r="D579" t="s">
        <v>18</v>
      </c>
      <c r="E579" s="2"/>
      <c r="F579" s="2">
        <v>60</v>
      </c>
      <c r="G579" s="79">
        <f t="shared" si="9"/>
        <v>173.39999999999998</v>
      </c>
    </row>
    <row r="580" spans="1:7">
      <c r="A580" s="86">
        <v>44408</v>
      </c>
      <c r="B580" s="526" t="s">
        <v>114</v>
      </c>
      <c r="C580" s="526" t="s">
        <v>27</v>
      </c>
      <c r="D580" t="s">
        <v>19</v>
      </c>
      <c r="E580" s="2"/>
      <c r="F580" s="2">
        <v>5</v>
      </c>
      <c r="G580" s="79">
        <f t="shared" si="9"/>
        <v>168.39999999999998</v>
      </c>
    </row>
    <row r="581" spans="1:7">
      <c r="A581" s="86">
        <v>44480</v>
      </c>
      <c r="B581" s="526">
        <v>23606</v>
      </c>
      <c r="C581" s="526" t="s">
        <v>27</v>
      </c>
      <c r="D581" t="s">
        <v>16</v>
      </c>
      <c r="E581" s="2"/>
      <c r="F581" s="2">
        <v>65.599999999999994</v>
      </c>
      <c r="G581" s="79">
        <f t="shared" si="9"/>
        <v>102.79999999999998</v>
      </c>
    </row>
    <row r="582" spans="1:7">
      <c r="A582" s="86">
        <v>44480</v>
      </c>
      <c r="B582" s="526">
        <v>23606</v>
      </c>
      <c r="C582" s="526" t="s">
        <v>27</v>
      </c>
      <c r="D582" t="s">
        <v>17</v>
      </c>
      <c r="E582" s="2"/>
      <c r="F582" s="2">
        <v>2.8</v>
      </c>
      <c r="G582" s="79">
        <f t="shared" si="9"/>
        <v>99.999999999999986</v>
      </c>
    </row>
    <row r="583" spans="1:7">
      <c r="A583" s="7">
        <v>44517</v>
      </c>
      <c r="B583" s="526">
        <v>23940</v>
      </c>
      <c r="C583" s="526" t="s">
        <v>27</v>
      </c>
      <c r="D583" s="67" t="s">
        <v>220</v>
      </c>
      <c r="E583" s="2"/>
      <c r="F583" s="8">
        <v>100</v>
      </c>
      <c r="G583" s="79">
        <f t="shared" si="9"/>
        <v>0</v>
      </c>
    </row>
    <row r="584" spans="1:7">
      <c r="A584" s="90">
        <v>44439</v>
      </c>
      <c r="B584" s="64" t="s">
        <v>14</v>
      </c>
      <c r="C584" s="64" t="s">
        <v>28</v>
      </c>
      <c r="D584" t="s">
        <v>16</v>
      </c>
      <c r="E584" s="2">
        <v>74.3</v>
      </c>
      <c r="G584" s="79">
        <f t="shared" si="9"/>
        <v>74.3</v>
      </c>
    </row>
    <row r="585" spans="1:7">
      <c r="B585" s="526"/>
      <c r="C585" s="526"/>
      <c r="D585" t="s">
        <v>17</v>
      </c>
      <c r="E585" s="2">
        <v>3.1</v>
      </c>
      <c r="G585" s="79">
        <f t="shared" si="9"/>
        <v>77.399999999999991</v>
      </c>
    </row>
    <row r="586" spans="1:7">
      <c r="B586" s="526"/>
      <c r="C586" s="526"/>
      <c r="D586" t="s">
        <v>18</v>
      </c>
      <c r="E586" s="2">
        <v>60</v>
      </c>
      <c r="G586" s="79">
        <f t="shared" si="9"/>
        <v>137.39999999999998</v>
      </c>
    </row>
    <row r="587" spans="1:7">
      <c r="B587" s="526"/>
      <c r="C587" s="526"/>
      <c r="D587" t="s">
        <v>19</v>
      </c>
      <c r="E587" s="2">
        <v>5</v>
      </c>
      <c r="G587" s="79">
        <f t="shared" si="9"/>
        <v>142.39999999999998</v>
      </c>
    </row>
    <row r="588" spans="1:7">
      <c r="B588" s="526"/>
      <c r="C588" s="526"/>
      <c r="D588" s="67" t="s">
        <v>220</v>
      </c>
      <c r="E588" s="8">
        <v>100</v>
      </c>
      <c r="G588" s="79">
        <f t="shared" si="9"/>
        <v>242.39999999999998</v>
      </c>
    </row>
    <row r="589" spans="1:7">
      <c r="A589" s="7">
        <v>44439</v>
      </c>
      <c r="B589" s="526" t="s">
        <v>114</v>
      </c>
      <c r="C589" s="526" t="s">
        <v>28</v>
      </c>
      <c r="D589" s="67" t="s">
        <v>48</v>
      </c>
      <c r="F589" s="2">
        <v>20</v>
      </c>
      <c r="G589" s="79">
        <f t="shared" si="9"/>
        <v>222.39999999999998</v>
      </c>
    </row>
    <row r="590" spans="1:7">
      <c r="A590" s="86">
        <v>44480</v>
      </c>
      <c r="B590" s="526">
        <v>23606</v>
      </c>
      <c r="C590" s="526" t="s">
        <v>28</v>
      </c>
      <c r="D590" t="s">
        <v>16</v>
      </c>
      <c r="F590" s="2">
        <v>74.3</v>
      </c>
      <c r="G590" s="79">
        <f t="shared" si="9"/>
        <v>148.09999999999997</v>
      </c>
    </row>
    <row r="591" spans="1:7">
      <c r="A591" s="86">
        <v>44480</v>
      </c>
      <c r="B591" s="526">
        <v>23606</v>
      </c>
      <c r="C591" s="526" t="s">
        <v>28</v>
      </c>
      <c r="D591" t="s">
        <v>17</v>
      </c>
      <c r="F591" s="2">
        <v>3.1</v>
      </c>
      <c r="G591" s="79">
        <f t="shared" si="9"/>
        <v>144.99999999999997</v>
      </c>
    </row>
    <row r="592" spans="1:7">
      <c r="A592" s="7">
        <v>44517</v>
      </c>
      <c r="B592" s="526">
        <v>23940</v>
      </c>
      <c r="C592" s="526" t="s">
        <v>28</v>
      </c>
      <c r="D592" s="67" t="s">
        <v>220</v>
      </c>
      <c r="F592" s="8">
        <v>100</v>
      </c>
      <c r="G592" s="79">
        <f t="shared" si="9"/>
        <v>44.999999999999972</v>
      </c>
    </row>
    <row r="593" spans="1:13">
      <c r="A593" s="7">
        <v>44517</v>
      </c>
      <c r="B593" s="526">
        <v>23940</v>
      </c>
      <c r="C593" s="526" t="s">
        <v>28</v>
      </c>
      <c r="D593" t="s">
        <v>18</v>
      </c>
      <c r="F593" s="2">
        <v>40</v>
      </c>
      <c r="G593" s="79">
        <f t="shared" si="9"/>
        <v>4.9999999999999716</v>
      </c>
    </row>
    <row r="594" spans="1:13">
      <c r="A594" s="7">
        <v>44517</v>
      </c>
      <c r="B594" s="526">
        <v>23940</v>
      </c>
      <c r="C594" s="526" t="s">
        <v>28</v>
      </c>
      <c r="D594" t="s">
        <v>19</v>
      </c>
      <c r="F594" s="2">
        <v>5</v>
      </c>
      <c r="G594" s="79">
        <f t="shared" si="9"/>
        <v>-2.8421709430404007E-14</v>
      </c>
    </row>
    <row r="595" spans="1:13">
      <c r="A595" s="90">
        <v>44469</v>
      </c>
      <c r="B595" s="64" t="s">
        <v>14</v>
      </c>
      <c r="C595" s="64" t="s">
        <v>53</v>
      </c>
      <c r="D595" t="s">
        <v>16</v>
      </c>
      <c r="E595" s="2">
        <v>76.900000000000006</v>
      </c>
      <c r="G595" s="79">
        <f t="shared" si="9"/>
        <v>76.899999999999977</v>
      </c>
    </row>
    <row r="596" spans="1:13">
      <c r="B596" s="526"/>
      <c r="C596" s="526"/>
      <c r="D596" t="s">
        <v>17</v>
      </c>
      <c r="E596" s="2">
        <v>4.7</v>
      </c>
      <c r="G596" s="79">
        <f t="shared" si="9"/>
        <v>81.59999999999998</v>
      </c>
    </row>
    <row r="597" spans="1:13">
      <c r="B597" s="526"/>
      <c r="C597" s="526"/>
      <c r="D597" t="s">
        <v>18</v>
      </c>
      <c r="E597" s="2">
        <v>60</v>
      </c>
      <c r="G597" s="79">
        <f t="shared" si="9"/>
        <v>141.59999999999997</v>
      </c>
      <c r="K597" s="64" t="s">
        <v>53</v>
      </c>
      <c r="L597" t="s">
        <v>16</v>
      </c>
      <c r="M597" s="2">
        <v>76.900000000000006</v>
      </c>
    </row>
    <row r="598" spans="1:13">
      <c r="B598" s="526"/>
      <c r="C598" s="526"/>
      <c r="D598" t="s">
        <v>19</v>
      </c>
      <c r="E598" s="2">
        <v>5</v>
      </c>
      <c r="G598" s="79">
        <f t="shared" ref="G598:G661" si="10">+G597+E598-F598</f>
        <v>146.59999999999997</v>
      </c>
      <c r="K598" s="526"/>
      <c r="L598" t="s">
        <v>17</v>
      </c>
      <c r="M598" s="2">
        <v>4.7</v>
      </c>
    </row>
    <row r="599" spans="1:13">
      <c r="B599" s="526"/>
      <c r="C599" s="526"/>
      <c r="D599" s="67" t="s">
        <v>220</v>
      </c>
      <c r="E599" s="8">
        <v>100</v>
      </c>
      <c r="G599" s="79">
        <f t="shared" si="10"/>
        <v>246.59999999999997</v>
      </c>
      <c r="K599" s="525" t="s">
        <v>30</v>
      </c>
      <c r="L599" t="s">
        <v>16</v>
      </c>
      <c r="M599" s="2">
        <v>79.7</v>
      </c>
    </row>
    <row r="600" spans="1:13">
      <c r="A600" s="95">
        <v>44469</v>
      </c>
      <c r="B600" s="65" t="s">
        <v>114</v>
      </c>
      <c r="C600" s="65" t="s">
        <v>53</v>
      </c>
      <c r="D600" t="s">
        <v>18</v>
      </c>
      <c r="F600" s="2">
        <v>60</v>
      </c>
      <c r="G600" s="79">
        <f t="shared" si="10"/>
        <v>186.59999999999997</v>
      </c>
      <c r="K600" s="526"/>
      <c r="L600" t="s">
        <v>17</v>
      </c>
      <c r="M600" s="2">
        <v>2.6</v>
      </c>
    </row>
    <row r="601" spans="1:13">
      <c r="A601" s="95">
        <v>44592</v>
      </c>
      <c r="B601" s="65">
        <v>24181</v>
      </c>
      <c r="C601" s="65" t="s">
        <v>53</v>
      </c>
      <c r="D601" t="s">
        <v>16</v>
      </c>
      <c r="F601" s="2">
        <v>76.900000000000006</v>
      </c>
      <c r="G601" s="79">
        <f t="shared" si="10"/>
        <v>109.69999999999996</v>
      </c>
      <c r="K601" s="526"/>
      <c r="M601" s="2"/>
    </row>
    <row r="602" spans="1:13">
      <c r="A602" s="95">
        <v>44592</v>
      </c>
      <c r="B602" s="65">
        <v>24181</v>
      </c>
      <c r="C602" s="65" t="s">
        <v>53</v>
      </c>
      <c r="D602" t="s">
        <v>17</v>
      </c>
      <c r="F602" s="2">
        <v>4.7</v>
      </c>
      <c r="G602" s="79">
        <f t="shared" si="10"/>
        <v>104.99999999999996</v>
      </c>
      <c r="K602" s="526"/>
      <c r="M602" s="2"/>
    </row>
    <row r="603" spans="1:13">
      <c r="A603" s="95">
        <v>44620</v>
      </c>
      <c r="B603" s="65">
        <v>24442</v>
      </c>
      <c r="C603" s="65" t="s">
        <v>53</v>
      </c>
      <c r="D603" t="s">
        <v>19</v>
      </c>
      <c r="F603" s="2">
        <v>5</v>
      </c>
      <c r="G603" s="79">
        <f t="shared" si="10"/>
        <v>99.999999999999957</v>
      </c>
      <c r="K603" s="526"/>
      <c r="M603" s="2"/>
    </row>
    <row r="604" spans="1:13">
      <c r="A604" s="95">
        <v>44620</v>
      </c>
      <c r="B604" s="65">
        <v>24442</v>
      </c>
      <c r="C604" s="65" t="s">
        <v>53</v>
      </c>
      <c r="D604" s="67" t="s">
        <v>220</v>
      </c>
      <c r="F604" s="8">
        <v>100</v>
      </c>
      <c r="G604" s="79">
        <f t="shared" si="10"/>
        <v>0</v>
      </c>
      <c r="K604" s="526"/>
      <c r="M604" s="2"/>
    </row>
    <row r="605" spans="1:13">
      <c r="A605" s="88">
        <v>44500</v>
      </c>
      <c r="B605" s="525" t="s">
        <v>14</v>
      </c>
      <c r="C605" s="525" t="s">
        <v>30</v>
      </c>
      <c r="D605" t="s">
        <v>16</v>
      </c>
      <c r="E605" s="2">
        <v>79.7</v>
      </c>
      <c r="G605" s="79">
        <f t="shared" si="10"/>
        <v>79.7</v>
      </c>
      <c r="K605" s="525" t="s">
        <v>33</v>
      </c>
      <c r="L605" t="s">
        <v>16</v>
      </c>
      <c r="M605" s="2">
        <v>85</v>
      </c>
    </row>
    <row r="606" spans="1:13">
      <c r="A606" s="86"/>
      <c r="B606" s="526"/>
      <c r="C606" s="526"/>
      <c r="D606" t="s">
        <v>17</v>
      </c>
      <c r="E606" s="2">
        <v>2.6</v>
      </c>
      <c r="G606" s="79">
        <f t="shared" si="10"/>
        <v>82.3</v>
      </c>
      <c r="K606" s="526"/>
      <c r="L606" t="s">
        <v>17</v>
      </c>
      <c r="M606" s="2">
        <v>4</v>
      </c>
    </row>
    <row r="607" spans="1:13">
      <c r="A607" s="86"/>
      <c r="B607" s="526"/>
      <c r="C607" s="526"/>
      <c r="D607" t="s">
        <v>18</v>
      </c>
      <c r="E607" s="2">
        <v>60</v>
      </c>
      <c r="G607" s="79">
        <f t="shared" si="10"/>
        <v>142.30000000000001</v>
      </c>
    </row>
    <row r="608" spans="1:13">
      <c r="A608" s="86"/>
      <c r="B608" s="526"/>
      <c r="C608" s="526"/>
      <c r="D608" t="s">
        <v>19</v>
      </c>
      <c r="E608" s="2">
        <v>5</v>
      </c>
      <c r="G608" s="79">
        <f t="shared" si="10"/>
        <v>147.30000000000001</v>
      </c>
    </row>
    <row r="609" spans="1:13">
      <c r="A609" s="86"/>
      <c r="B609" s="526"/>
      <c r="C609" s="526"/>
      <c r="D609" s="67" t="s">
        <v>220</v>
      </c>
      <c r="E609" s="8">
        <v>100</v>
      </c>
      <c r="G609" s="79">
        <f t="shared" si="10"/>
        <v>247.3</v>
      </c>
    </row>
    <row r="610" spans="1:13">
      <c r="A610" s="86">
        <v>44500</v>
      </c>
      <c r="B610" s="526" t="s">
        <v>118</v>
      </c>
      <c r="C610" s="526" t="s">
        <v>30</v>
      </c>
      <c r="D610" t="s">
        <v>18</v>
      </c>
      <c r="E610" s="99"/>
      <c r="F610" s="99">
        <v>60</v>
      </c>
      <c r="G610" s="79">
        <f t="shared" si="10"/>
        <v>187.3</v>
      </c>
      <c r="H610" s="537"/>
      <c r="M610" s="99"/>
    </row>
    <row r="611" spans="1:13">
      <c r="A611" s="86">
        <v>44500</v>
      </c>
      <c r="B611" s="526" t="s">
        <v>118</v>
      </c>
      <c r="C611" s="526" t="s">
        <v>30</v>
      </c>
      <c r="D611" t="s">
        <v>19</v>
      </c>
      <c r="E611" s="99"/>
      <c r="F611" s="99">
        <v>5</v>
      </c>
      <c r="G611" s="79">
        <f t="shared" si="10"/>
        <v>182.3</v>
      </c>
      <c r="H611" s="537"/>
      <c r="M611" s="99"/>
    </row>
    <row r="612" spans="1:13">
      <c r="A612" s="95">
        <v>44592</v>
      </c>
      <c r="B612" s="65">
        <v>24181</v>
      </c>
      <c r="C612" s="526" t="s">
        <v>30</v>
      </c>
      <c r="D612" t="s">
        <v>16</v>
      </c>
      <c r="E612" s="99"/>
      <c r="F612" s="2">
        <v>79.7</v>
      </c>
      <c r="G612" s="79">
        <f t="shared" si="10"/>
        <v>102.60000000000001</v>
      </c>
      <c r="H612" s="537"/>
      <c r="I612" s="64" t="s">
        <v>53</v>
      </c>
      <c r="J612" s="67" t="s">
        <v>220</v>
      </c>
      <c r="K612" s="8">
        <v>100</v>
      </c>
      <c r="M612" s="99"/>
    </row>
    <row r="613" spans="1:13" ht="14.25" customHeight="1">
      <c r="A613" s="95">
        <v>44592</v>
      </c>
      <c r="B613" s="65">
        <v>24181</v>
      </c>
      <c r="C613" s="526" t="s">
        <v>30</v>
      </c>
      <c r="D613" t="s">
        <v>17</v>
      </c>
      <c r="E613" s="99"/>
      <c r="F613" s="2">
        <v>2.6</v>
      </c>
      <c r="G613" s="79">
        <f t="shared" si="10"/>
        <v>100.00000000000001</v>
      </c>
      <c r="H613" s="537"/>
      <c r="J613" t="s">
        <v>19</v>
      </c>
      <c r="K613" s="2">
        <v>5</v>
      </c>
      <c r="M613" s="99"/>
    </row>
    <row r="614" spans="1:13" ht="14.25" customHeight="1">
      <c r="A614" s="95">
        <v>44620</v>
      </c>
      <c r="B614" s="65">
        <v>24442</v>
      </c>
      <c r="C614" s="526" t="s">
        <v>30</v>
      </c>
      <c r="D614" s="67" t="s">
        <v>220</v>
      </c>
      <c r="E614" s="99"/>
      <c r="F614" s="8">
        <v>100</v>
      </c>
      <c r="G614" s="79">
        <f t="shared" si="10"/>
        <v>0</v>
      </c>
      <c r="H614" s="537"/>
      <c r="K614" s="2"/>
      <c r="M614" s="99"/>
    </row>
    <row r="615" spans="1:13">
      <c r="A615" s="88">
        <v>44530</v>
      </c>
      <c r="B615" s="525" t="s">
        <v>14</v>
      </c>
      <c r="C615" s="525" t="s">
        <v>33</v>
      </c>
      <c r="D615" t="s">
        <v>16</v>
      </c>
      <c r="E615" s="2">
        <v>85</v>
      </c>
      <c r="G615" s="79">
        <f t="shared" si="10"/>
        <v>85</v>
      </c>
      <c r="I615" s="525" t="s">
        <v>30</v>
      </c>
      <c r="J615" s="67" t="s">
        <v>220</v>
      </c>
      <c r="K615" s="8">
        <v>100</v>
      </c>
    </row>
    <row r="616" spans="1:13">
      <c r="A616" s="86"/>
      <c r="B616" s="526"/>
      <c r="C616" s="526"/>
      <c r="D616" t="s">
        <v>17</v>
      </c>
      <c r="E616" s="2">
        <v>4</v>
      </c>
      <c r="G616" s="79">
        <f t="shared" si="10"/>
        <v>89</v>
      </c>
      <c r="I616" s="525" t="s">
        <v>33</v>
      </c>
      <c r="J616" s="67" t="s">
        <v>220</v>
      </c>
      <c r="K616" s="8">
        <v>100</v>
      </c>
    </row>
    <row r="617" spans="1:13">
      <c r="A617" s="86"/>
      <c r="B617" s="526"/>
      <c r="C617" s="526"/>
      <c r="D617" t="s">
        <v>18</v>
      </c>
      <c r="E617" s="2">
        <v>60</v>
      </c>
      <c r="G617" s="79">
        <f t="shared" si="10"/>
        <v>149</v>
      </c>
      <c r="I617" s="525" t="s">
        <v>34</v>
      </c>
      <c r="J617" t="s">
        <v>16</v>
      </c>
      <c r="K617" s="2">
        <v>89.3</v>
      </c>
    </row>
    <row r="618" spans="1:13">
      <c r="A618" s="86"/>
      <c r="B618" s="526"/>
      <c r="C618" s="526"/>
      <c r="D618" t="s">
        <v>19</v>
      </c>
      <c r="E618" s="2">
        <v>5</v>
      </c>
      <c r="G618" s="79">
        <f t="shared" si="10"/>
        <v>154</v>
      </c>
      <c r="I618" s="526"/>
      <c r="J618" t="s">
        <v>17</v>
      </c>
      <c r="K618" s="2">
        <v>4.4000000000000004</v>
      </c>
    </row>
    <row r="619" spans="1:13">
      <c r="A619" s="86"/>
      <c r="B619" s="526"/>
      <c r="C619" s="526"/>
      <c r="D619" s="67" t="s">
        <v>220</v>
      </c>
      <c r="E619" s="8">
        <v>100</v>
      </c>
      <c r="G619" s="79">
        <f t="shared" si="10"/>
        <v>254</v>
      </c>
      <c r="J619" s="67" t="s">
        <v>220</v>
      </c>
      <c r="K619" s="8">
        <v>100</v>
      </c>
    </row>
    <row r="620" spans="1:13">
      <c r="A620" s="86">
        <v>44530</v>
      </c>
      <c r="B620" s="526" t="s">
        <v>114</v>
      </c>
      <c r="C620" s="526" t="s">
        <v>33</v>
      </c>
      <c r="D620" t="s">
        <v>18</v>
      </c>
      <c r="E620" s="2"/>
      <c r="F620" s="2">
        <v>60</v>
      </c>
      <c r="G620" s="79">
        <f t="shared" si="10"/>
        <v>194</v>
      </c>
      <c r="I620" s="525" t="s">
        <v>15</v>
      </c>
      <c r="J620" s="67" t="s">
        <v>220</v>
      </c>
      <c r="K620" s="8">
        <v>100</v>
      </c>
    </row>
    <row r="621" spans="1:13">
      <c r="A621" s="86">
        <v>44530</v>
      </c>
      <c r="B621" s="526" t="s">
        <v>114</v>
      </c>
      <c r="C621" s="526" t="s">
        <v>33</v>
      </c>
      <c r="D621" t="s">
        <v>19</v>
      </c>
      <c r="E621" s="2"/>
      <c r="F621" s="2">
        <v>5</v>
      </c>
      <c r="G621" s="79">
        <f t="shared" si="10"/>
        <v>189</v>
      </c>
    </row>
    <row r="622" spans="1:13">
      <c r="A622" s="95">
        <v>44592</v>
      </c>
      <c r="B622" s="65">
        <v>24181</v>
      </c>
      <c r="C622" s="526" t="s">
        <v>33</v>
      </c>
      <c r="D622" t="s">
        <v>16</v>
      </c>
      <c r="F622" s="2">
        <v>85</v>
      </c>
      <c r="G622" s="79">
        <f t="shared" si="10"/>
        <v>104</v>
      </c>
    </row>
    <row r="623" spans="1:13">
      <c r="A623" s="95">
        <v>44592</v>
      </c>
      <c r="B623" s="65">
        <v>24181</v>
      </c>
      <c r="C623" s="526" t="s">
        <v>33</v>
      </c>
      <c r="D623" t="s">
        <v>17</v>
      </c>
      <c r="F623" s="2">
        <v>4</v>
      </c>
      <c r="G623" s="79">
        <f t="shared" si="10"/>
        <v>100</v>
      </c>
    </row>
    <row r="624" spans="1:13">
      <c r="A624" s="95">
        <v>44620</v>
      </c>
      <c r="B624" s="65">
        <v>24442</v>
      </c>
      <c r="C624" s="526" t="s">
        <v>33</v>
      </c>
      <c r="D624" s="67" t="s">
        <v>220</v>
      </c>
      <c r="F624" s="8">
        <v>100</v>
      </c>
      <c r="G624" s="79">
        <f t="shared" si="10"/>
        <v>0</v>
      </c>
    </row>
    <row r="625" spans="1:11">
      <c r="A625" s="88">
        <v>44561</v>
      </c>
      <c r="B625" s="525" t="s">
        <v>14</v>
      </c>
      <c r="C625" s="525" t="s">
        <v>34</v>
      </c>
      <c r="D625" t="s">
        <v>16</v>
      </c>
      <c r="E625" s="2">
        <v>89.3</v>
      </c>
      <c r="G625" s="79">
        <f t="shared" si="10"/>
        <v>89.3</v>
      </c>
      <c r="K625" s="8">
        <f>SUM(K612:K623)</f>
        <v>598.70000000000005</v>
      </c>
    </row>
    <row r="626" spans="1:11">
      <c r="A626" s="86"/>
      <c r="B626" s="526"/>
      <c r="C626" s="526"/>
      <c r="D626" t="s">
        <v>17</v>
      </c>
      <c r="E626" s="2">
        <v>4.4000000000000004</v>
      </c>
      <c r="G626" s="79">
        <f t="shared" si="10"/>
        <v>93.7</v>
      </c>
    </row>
    <row r="627" spans="1:11">
      <c r="A627" s="86"/>
      <c r="B627" s="526"/>
      <c r="C627" s="526"/>
      <c r="D627" t="s">
        <v>18</v>
      </c>
      <c r="E627" s="2">
        <v>60</v>
      </c>
      <c r="G627" s="79">
        <f t="shared" si="10"/>
        <v>153.69999999999999</v>
      </c>
    </row>
    <row r="628" spans="1:11">
      <c r="A628" s="86"/>
      <c r="B628" s="526"/>
      <c r="C628" s="526"/>
      <c r="D628" t="s">
        <v>19</v>
      </c>
      <c r="E628" s="2">
        <v>5</v>
      </c>
      <c r="G628" s="79">
        <f t="shared" si="10"/>
        <v>158.69999999999999</v>
      </c>
    </row>
    <row r="629" spans="1:11">
      <c r="A629" s="86"/>
      <c r="B629" s="526"/>
      <c r="C629" s="526"/>
      <c r="D629" s="67" t="s">
        <v>220</v>
      </c>
      <c r="E629" s="8">
        <v>100</v>
      </c>
      <c r="G629" s="79">
        <f t="shared" si="10"/>
        <v>258.7</v>
      </c>
    </row>
    <row r="630" spans="1:11">
      <c r="A630" s="7">
        <v>44561</v>
      </c>
      <c r="B630" s="526" t="s">
        <v>121</v>
      </c>
      <c r="C630" s="526" t="s">
        <v>34</v>
      </c>
      <c r="D630" t="s">
        <v>18</v>
      </c>
      <c r="F630" s="2">
        <v>60</v>
      </c>
      <c r="G630" s="79">
        <f t="shared" si="10"/>
        <v>198.7</v>
      </c>
    </row>
    <row r="631" spans="1:11">
      <c r="A631" s="7">
        <v>44561</v>
      </c>
      <c r="B631" s="526" t="s">
        <v>121</v>
      </c>
      <c r="C631" s="526" t="s">
        <v>34</v>
      </c>
      <c r="D631" t="s">
        <v>19</v>
      </c>
      <c r="F631" s="2">
        <v>5</v>
      </c>
      <c r="G631" s="79">
        <f t="shared" si="10"/>
        <v>193.7</v>
      </c>
    </row>
    <row r="632" spans="1:11">
      <c r="A632" s="95">
        <v>44620</v>
      </c>
      <c r="B632" s="65">
        <v>24442</v>
      </c>
      <c r="C632" s="526" t="s">
        <v>34</v>
      </c>
      <c r="D632" t="s">
        <v>16</v>
      </c>
      <c r="F632" s="2">
        <v>89.3</v>
      </c>
      <c r="G632" s="79">
        <f t="shared" si="10"/>
        <v>104.39999999999999</v>
      </c>
    </row>
    <row r="633" spans="1:11">
      <c r="A633" s="95">
        <v>44620</v>
      </c>
      <c r="B633" s="65">
        <v>24442</v>
      </c>
      <c r="C633" s="526" t="s">
        <v>34</v>
      </c>
      <c r="D633" t="s">
        <v>17</v>
      </c>
      <c r="F633" s="2">
        <v>4.4000000000000004</v>
      </c>
      <c r="G633" s="79">
        <f t="shared" si="10"/>
        <v>99.999999999999986</v>
      </c>
    </row>
    <row r="634" spans="1:11">
      <c r="A634" s="95">
        <v>44620</v>
      </c>
      <c r="B634" s="65">
        <v>24442</v>
      </c>
      <c r="C634" s="526" t="s">
        <v>34</v>
      </c>
      <c r="D634" s="67" t="s">
        <v>220</v>
      </c>
      <c r="F634" s="8">
        <v>100</v>
      </c>
      <c r="G634" s="79">
        <f t="shared" si="10"/>
        <v>0</v>
      </c>
    </row>
    <row r="635" spans="1:11">
      <c r="A635" s="44">
        <v>44592</v>
      </c>
      <c r="B635" s="525" t="s">
        <v>14</v>
      </c>
      <c r="C635" s="525" t="s">
        <v>15</v>
      </c>
      <c r="D635" t="s">
        <v>16</v>
      </c>
      <c r="E635" s="8">
        <v>94.4</v>
      </c>
      <c r="G635" s="79">
        <f t="shared" si="10"/>
        <v>94.4</v>
      </c>
    </row>
    <row r="636" spans="1:11">
      <c r="B636" s="526"/>
      <c r="C636" s="526"/>
      <c r="D636" t="s">
        <v>17</v>
      </c>
      <c r="E636" s="8">
        <v>1.3</v>
      </c>
      <c r="G636" s="79">
        <f t="shared" si="10"/>
        <v>95.7</v>
      </c>
    </row>
    <row r="637" spans="1:11">
      <c r="B637" s="526"/>
      <c r="C637" s="526"/>
      <c r="D637" t="s">
        <v>18</v>
      </c>
      <c r="E637" s="8">
        <v>60</v>
      </c>
      <c r="G637" s="79">
        <f t="shared" si="10"/>
        <v>155.69999999999999</v>
      </c>
    </row>
    <row r="638" spans="1:11">
      <c r="B638" s="526"/>
      <c r="C638" s="526"/>
      <c r="D638" t="s">
        <v>19</v>
      </c>
      <c r="E638" s="8">
        <v>5</v>
      </c>
      <c r="G638" s="79">
        <f t="shared" si="10"/>
        <v>160.69999999999999</v>
      </c>
    </row>
    <row r="639" spans="1:11">
      <c r="B639" s="526"/>
      <c r="C639" s="526"/>
      <c r="D639" s="67" t="s">
        <v>220</v>
      </c>
      <c r="E639" s="8">
        <v>100</v>
      </c>
      <c r="G639" s="79">
        <f t="shared" si="10"/>
        <v>260.7</v>
      </c>
    </row>
    <row r="640" spans="1:11">
      <c r="A640" s="7">
        <v>44592</v>
      </c>
      <c r="B640" s="526" t="s">
        <v>119</v>
      </c>
      <c r="C640" s="526" t="s">
        <v>15</v>
      </c>
      <c r="D640" t="s">
        <v>18</v>
      </c>
      <c r="F640" s="2">
        <v>60</v>
      </c>
      <c r="G640" s="79">
        <f t="shared" si="10"/>
        <v>200.7</v>
      </c>
    </row>
    <row r="641" spans="1:7">
      <c r="A641" s="7">
        <v>44592</v>
      </c>
      <c r="B641" s="526" t="s">
        <v>119</v>
      </c>
      <c r="C641" s="526" t="s">
        <v>15</v>
      </c>
      <c r="D641" t="s">
        <v>19</v>
      </c>
      <c r="F641" s="2">
        <v>5</v>
      </c>
      <c r="G641" s="79">
        <f t="shared" si="10"/>
        <v>195.7</v>
      </c>
    </row>
    <row r="642" spans="1:7">
      <c r="A642" s="7">
        <v>44620</v>
      </c>
      <c r="B642" s="526">
        <v>24443</v>
      </c>
      <c r="C642" s="526" t="s">
        <v>15</v>
      </c>
      <c r="D642" t="s">
        <v>16</v>
      </c>
      <c r="F642" s="8">
        <v>94.4</v>
      </c>
      <c r="G642" s="79">
        <f t="shared" si="10"/>
        <v>101.29999999999998</v>
      </c>
    </row>
    <row r="643" spans="1:7">
      <c r="A643" s="7">
        <v>44620</v>
      </c>
      <c r="B643" s="526">
        <v>24443</v>
      </c>
      <c r="C643" s="526" t="s">
        <v>15</v>
      </c>
      <c r="D643" t="s">
        <v>17</v>
      </c>
      <c r="F643" s="8">
        <v>1.3</v>
      </c>
      <c r="G643" s="79">
        <f t="shared" si="10"/>
        <v>99.999999999999986</v>
      </c>
    </row>
    <row r="644" spans="1:7">
      <c r="A644" s="7">
        <v>44620</v>
      </c>
      <c r="B644" s="526">
        <v>24443</v>
      </c>
      <c r="C644" s="526" t="s">
        <v>15</v>
      </c>
      <c r="D644" s="67" t="s">
        <v>220</v>
      </c>
      <c r="F644" s="8">
        <v>100</v>
      </c>
      <c r="G644" s="79">
        <f t="shared" si="10"/>
        <v>0</v>
      </c>
    </row>
    <row r="645" spans="1:7">
      <c r="A645" s="44">
        <v>44620</v>
      </c>
      <c r="B645" s="525" t="s">
        <v>14</v>
      </c>
      <c r="C645" s="525" t="s">
        <v>20</v>
      </c>
      <c r="D645" t="s">
        <v>16</v>
      </c>
      <c r="E645" s="8">
        <v>72.5</v>
      </c>
      <c r="G645" s="79">
        <f t="shared" si="10"/>
        <v>72.5</v>
      </c>
    </row>
    <row r="646" spans="1:7">
      <c r="B646" s="526"/>
      <c r="C646" s="526"/>
      <c r="D646" t="s">
        <v>17</v>
      </c>
      <c r="E646" s="8">
        <v>4.3</v>
      </c>
      <c r="G646" s="79">
        <f t="shared" si="10"/>
        <v>76.8</v>
      </c>
    </row>
    <row r="647" spans="1:7">
      <c r="B647" s="526"/>
      <c r="C647" s="526"/>
      <c r="D647" t="s">
        <v>18</v>
      </c>
      <c r="E647" s="8">
        <v>56</v>
      </c>
      <c r="G647" s="79">
        <f t="shared" si="10"/>
        <v>132.80000000000001</v>
      </c>
    </row>
    <row r="648" spans="1:7">
      <c r="B648" s="526"/>
      <c r="C648" s="526"/>
      <c r="D648" t="s">
        <v>19</v>
      </c>
      <c r="E648" s="8">
        <v>5</v>
      </c>
      <c r="G648" s="79">
        <f t="shared" si="10"/>
        <v>137.80000000000001</v>
      </c>
    </row>
    <row r="649" spans="1:7">
      <c r="B649" s="526"/>
      <c r="C649" s="526"/>
      <c r="D649" s="67" t="s">
        <v>220</v>
      </c>
      <c r="E649" s="8">
        <v>100</v>
      </c>
      <c r="G649" s="79">
        <f t="shared" si="10"/>
        <v>237.8</v>
      </c>
    </row>
    <row r="650" spans="1:7">
      <c r="A650" s="7">
        <v>44620</v>
      </c>
      <c r="B650" s="526" t="s">
        <v>135</v>
      </c>
      <c r="C650" s="526" t="s">
        <v>20</v>
      </c>
      <c r="D650" t="s">
        <v>18</v>
      </c>
      <c r="F650" s="2">
        <v>56</v>
      </c>
      <c r="G650" s="79">
        <f t="shared" si="10"/>
        <v>181.8</v>
      </c>
    </row>
    <row r="651" spans="1:7">
      <c r="A651" s="7">
        <v>44620</v>
      </c>
      <c r="B651" s="526" t="s">
        <v>135</v>
      </c>
      <c r="C651" s="526" t="s">
        <v>20</v>
      </c>
      <c r="D651" t="s">
        <v>19</v>
      </c>
      <c r="F651" s="2">
        <v>5</v>
      </c>
      <c r="G651" s="79">
        <f t="shared" si="10"/>
        <v>176.8</v>
      </c>
    </row>
    <row r="652" spans="1:7">
      <c r="A652" s="7">
        <v>44648</v>
      </c>
      <c r="B652" s="526">
        <v>24693</v>
      </c>
      <c r="C652" s="526" t="s">
        <v>20</v>
      </c>
      <c r="D652" t="s">
        <v>16</v>
      </c>
      <c r="F652" s="8">
        <v>72.5</v>
      </c>
      <c r="G652" s="79">
        <f t="shared" si="10"/>
        <v>104.30000000000001</v>
      </c>
    </row>
    <row r="653" spans="1:7">
      <c r="A653" s="7">
        <v>44648</v>
      </c>
      <c r="B653" s="526">
        <v>24693</v>
      </c>
      <c r="C653" s="526" t="s">
        <v>20</v>
      </c>
      <c r="D653" t="s">
        <v>17</v>
      </c>
      <c r="F653" s="8">
        <v>4.3</v>
      </c>
      <c r="G653" s="79">
        <f t="shared" si="10"/>
        <v>100.00000000000001</v>
      </c>
    </row>
    <row r="654" spans="1:7">
      <c r="A654" s="7">
        <v>44648</v>
      </c>
      <c r="B654" s="526">
        <v>24693</v>
      </c>
      <c r="C654" s="526" t="s">
        <v>20</v>
      </c>
      <c r="D654" s="67" t="s">
        <v>220</v>
      </c>
      <c r="F654" s="8">
        <v>100</v>
      </c>
      <c r="G654" s="79">
        <f t="shared" si="10"/>
        <v>0</v>
      </c>
    </row>
    <row r="655" spans="1:7">
      <c r="A655" s="44">
        <v>44651</v>
      </c>
      <c r="B655" s="525" t="s">
        <v>14</v>
      </c>
      <c r="C655" s="525" t="s">
        <v>23</v>
      </c>
      <c r="D655" t="s">
        <v>16</v>
      </c>
      <c r="E655" s="8">
        <v>72.2</v>
      </c>
      <c r="G655" s="79">
        <f t="shared" si="10"/>
        <v>72.2</v>
      </c>
    </row>
    <row r="656" spans="1:7">
      <c r="B656" s="526"/>
      <c r="C656" s="526"/>
      <c r="D656" t="s">
        <v>17</v>
      </c>
      <c r="E656" s="8">
        <v>5.2</v>
      </c>
      <c r="G656" s="79">
        <f t="shared" si="10"/>
        <v>77.400000000000006</v>
      </c>
    </row>
    <row r="657" spans="1:13">
      <c r="B657" s="526"/>
      <c r="C657" s="526"/>
      <c r="D657" t="s">
        <v>18</v>
      </c>
      <c r="E657" s="8">
        <v>60</v>
      </c>
      <c r="G657" s="79">
        <f t="shared" si="10"/>
        <v>137.4</v>
      </c>
      <c r="J657" s="525"/>
      <c r="M657" s="8"/>
    </row>
    <row r="658" spans="1:13">
      <c r="B658" s="526"/>
      <c r="C658" s="526"/>
      <c r="D658" t="s">
        <v>19</v>
      </c>
      <c r="E658" s="8">
        <v>5</v>
      </c>
      <c r="G658" s="79">
        <f t="shared" si="10"/>
        <v>142.4</v>
      </c>
      <c r="J658" s="526"/>
      <c r="M658" s="8"/>
    </row>
    <row r="659" spans="1:13">
      <c r="B659" s="526"/>
      <c r="C659" s="526"/>
      <c r="D659" s="67" t="s">
        <v>220</v>
      </c>
      <c r="E659" s="8">
        <v>100</v>
      </c>
      <c r="G659" s="79">
        <f t="shared" si="10"/>
        <v>242.4</v>
      </c>
      <c r="K659" s="67"/>
      <c r="L659" s="8"/>
    </row>
    <row r="660" spans="1:13">
      <c r="A660" s="7">
        <v>44651</v>
      </c>
      <c r="B660" s="526" t="s">
        <v>124</v>
      </c>
      <c r="C660" s="526" t="s">
        <v>23</v>
      </c>
      <c r="D660" t="s">
        <v>18</v>
      </c>
      <c r="F660" s="2">
        <v>60</v>
      </c>
      <c r="G660" s="79">
        <f t="shared" si="10"/>
        <v>182.4</v>
      </c>
      <c r="J660" s="525"/>
      <c r="M660" s="2"/>
    </row>
    <row r="661" spans="1:13">
      <c r="A661" s="7">
        <v>44651</v>
      </c>
      <c r="B661" s="526" t="s">
        <v>124</v>
      </c>
      <c r="C661" s="526" t="s">
        <v>23</v>
      </c>
      <c r="D661" t="s">
        <v>19</v>
      </c>
      <c r="F661" s="2">
        <v>5</v>
      </c>
      <c r="G661" s="79">
        <f t="shared" si="10"/>
        <v>177.4</v>
      </c>
      <c r="J661" s="526"/>
      <c r="M661" s="2"/>
    </row>
    <row r="662" spans="1:13">
      <c r="A662" s="7">
        <v>44748</v>
      </c>
      <c r="B662" s="526" t="s">
        <v>659</v>
      </c>
      <c r="C662" s="526" t="s">
        <v>23</v>
      </c>
      <c r="D662" t="s">
        <v>16</v>
      </c>
      <c r="F662" s="8">
        <v>72.2</v>
      </c>
      <c r="G662" s="79">
        <f t="shared" ref="G662:G666" si="11">+G661+E662-F662</f>
        <v>105.2</v>
      </c>
      <c r="J662" s="526"/>
      <c r="M662" s="2"/>
    </row>
    <row r="663" spans="1:13">
      <c r="A663" s="7">
        <v>44748</v>
      </c>
      <c r="B663" s="526" t="s">
        <v>659</v>
      </c>
      <c r="C663" s="526" t="s">
        <v>23</v>
      </c>
      <c r="D663" t="s">
        <v>17</v>
      </c>
      <c r="F663" s="8">
        <v>5.2</v>
      </c>
      <c r="G663" s="79">
        <f t="shared" si="11"/>
        <v>100</v>
      </c>
      <c r="J663" s="526"/>
      <c r="M663" s="2"/>
    </row>
    <row r="664" spans="1:13">
      <c r="A664" s="7">
        <v>44789</v>
      </c>
      <c r="B664" s="526">
        <v>25191</v>
      </c>
      <c r="C664" s="526" t="s">
        <v>23</v>
      </c>
      <c r="D664" s="67" t="s">
        <v>220</v>
      </c>
      <c r="F664" s="8">
        <v>100</v>
      </c>
      <c r="G664" s="79">
        <f t="shared" si="11"/>
        <v>0</v>
      </c>
      <c r="J664" s="526"/>
      <c r="M664" s="2"/>
    </row>
    <row r="665" spans="1:13">
      <c r="A665" s="6">
        <v>44681</v>
      </c>
      <c r="B665" s="64" t="s">
        <v>14</v>
      </c>
      <c r="C665" s="525" t="s">
        <v>24</v>
      </c>
      <c r="D665" t="s">
        <v>16</v>
      </c>
      <c r="E665" s="2">
        <v>73.7</v>
      </c>
      <c r="G665" s="79">
        <f t="shared" si="11"/>
        <v>73.7</v>
      </c>
      <c r="M665" s="8"/>
    </row>
    <row r="666" spans="1:13">
      <c r="A666"/>
      <c r="B666" s="64"/>
      <c r="C666" s="526"/>
      <c r="D666" t="s">
        <v>17</v>
      </c>
      <c r="E666" s="2">
        <v>2.8</v>
      </c>
      <c r="G666" s="79">
        <f t="shared" si="11"/>
        <v>76.5</v>
      </c>
      <c r="K666" s="67"/>
      <c r="L666" s="8"/>
      <c r="M666" s="8"/>
    </row>
    <row r="667" spans="1:13">
      <c r="A667"/>
      <c r="B667" s="526"/>
      <c r="C667" s="526"/>
      <c r="D667" t="s">
        <v>18</v>
      </c>
      <c r="E667" s="2">
        <v>60</v>
      </c>
      <c r="G667" s="79">
        <f t="shared" ref="G667:G670" si="12">+G666+E667-F667</f>
        <v>136.5</v>
      </c>
      <c r="J667" s="525" t="s">
        <v>23</v>
      </c>
      <c r="K667" s="67" t="s">
        <v>220</v>
      </c>
      <c r="L667" s="8">
        <v>100</v>
      </c>
    </row>
    <row r="668" spans="1:13">
      <c r="A668"/>
      <c r="B668" s="526"/>
      <c r="C668" s="526"/>
      <c r="D668" t="s">
        <v>19</v>
      </c>
      <c r="E668" s="2">
        <v>5</v>
      </c>
      <c r="G668" s="79">
        <f t="shared" si="12"/>
        <v>141.5</v>
      </c>
      <c r="J668" s="525" t="s">
        <v>24</v>
      </c>
      <c r="K668" s="67" t="s">
        <v>220</v>
      </c>
      <c r="L668" s="8">
        <v>100</v>
      </c>
    </row>
    <row r="669" spans="1:13">
      <c r="A669"/>
      <c r="B669" s="526"/>
      <c r="C669" s="526"/>
      <c r="D669" t="s">
        <v>308</v>
      </c>
      <c r="E669" s="8">
        <v>10</v>
      </c>
      <c r="G669" s="79">
        <f t="shared" si="12"/>
        <v>151.5</v>
      </c>
      <c r="J669" s="525" t="s">
        <v>25</v>
      </c>
      <c r="K669" t="s">
        <v>16</v>
      </c>
      <c r="L669" s="8">
        <v>34.299999999999997</v>
      </c>
    </row>
    <row r="670" spans="1:13">
      <c r="A670"/>
      <c r="B670" s="526"/>
      <c r="C670" s="526"/>
      <c r="D670" s="67" t="s">
        <v>220</v>
      </c>
      <c r="E670" s="8">
        <v>100</v>
      </c>
      <c r="G670" s="79">
        <f t="shared" si="12"/>
        <v>251.5</v>
      </c>
      <c r="K670" t="s">
        <v>17</v>
      </c>
      <c r="L670" s="8">
        <v>9.1</v>
      </c>
    </row>
    <row r="671" spans="1:13">
      <c r="A671" s="7">
        <v>44681</v>
      </c>
      <c r="B671" s="526" t="s">
        <v>125</v>
      </c>
      <c r="C671" s="526" t="s">
        <v>24</v>
      </c>
      <c r="D671" t="s">
        <v>18</v>
      </c>
      <c r="E671" s="2"/>
      <c r="F671" s="2">
        <v>60</v>
      </c>
      <c r="G671" s="79">
        <f t="shared" ref="G671:G745" si="13">+G670+E671-F671</f>
        <v>191.5</v>
      </c>
      <c r="K671" s="67" t="s">
        <v>220</v>
      </c>
      <c r="L671" s="8">
        <v>100</v>
      </c>
    </row>
    <row r="672" spans="1:13">
      <c r="A672" s="7">
        <v>44681</v>
      </c>
      <c r="B672" s="526" t="s">
        <v>125</v>
      </c>
      <c r="C672" s="526" t="s">
        <v>24</v>
      </c>
      <c r="D672" t="s">
        <v>19</v>
      </c>
      <c r="E672" s="2"/>
      <c r="F672" s="2">
        <v>5</v>
      </c>
      <c r="G672" s="79">
        <f t="shared" si="13"/>
        <v>186.5</v>
      </c>
      <c r="J672" s="525" t="s">
        <v>26</v>
      </c>
      <c r="K672" t="s">
        <v>16</v>
      </c>
      <c r="L672" s="2">
        <v>68.2</v>
      </c>
    </row>
    <row r="673" spans="1:12">
      <c r="A673" s="7">
        <v>44748</v>
      </c>
      <c r="B673" s="526" t="s">
        <v>659</v>
      </c>
      <c r="C673" s="526" t="s">
        <v>24</v>
      </c>
      <c r="D673" t="s">
        <v>16</v>
      </c>
      <c r="E673" s="2"/>
      <c r="F673" s="2">
        <v>73.7</v>
      </c>
      <c r="G673" s="79">
        <f t="shared" si="13"/>
        <v>112.8</v>
      </c>
      <c r="K673" t="s">
        <v>17</v>
      </c>
      <c r="L673" s="2">
        <v>6.9</v>
      </c>
    </row>
    <row r="674" spans="1:12">
      <c r="A674" s="7">
        <v>44748</v>
      </c>
      <c r="B674" s="526" t="s">
        <v>659</v>
      </c>
      <c r="C674" s="526" t="s">
        <v>24</v>
      </c>
      <c r="D674" t="s">
        <v>17</v>
      </c>
      <c r="E674" s="2"/>
      <c r="F674" s="2">
        <v>2.8</v>
      </c>
      <c r="G674" s="79">
        <f t="shared" si="13"/>
        <v>110</v>
      </c>
      <c r="K674" s="67" t="s">
        <v>220</v>
      </c>
      <c r="L674" s="8">
        <v>100</v>
      </c>
    </row>
    <row r="675" spans="1:12">
      <c r="A675" s="7">
        <v>44748</v>
      </c>
      <c r="B675" s="526" t="s">
        <v>659</v>
      </c>
      <c r="C675" s="526" t="s">
        <v>24</v>
      </c>
      <c r="D675" t="s">
        <v>308</v>
      </c>
      <c r="E675" s="2"/>
      <c r="F675" s="8">
        <v>10</v>
      </c>
      <c r="G675" s="79">
        <f t="shared" si="13"/>
        <v>100</v>
      </c>
      <c r="J675" s="525" t="s">
        <v>27</v>
      </c>
      <c r="K675" t="s">
        <v>18</v>
      </c>
      <c r="L675" s="8">
        <v>20</v>
      </c>
    </row>
    <row r="676" spans="1:12">
      <c r="A676" s="7">
        <v>44789</v>
      </c>
      <c r="B676" s="526">
        <v>25191</v>
      </c>
      <c r="C676" s="526" t="s">
        <v>24</v>
      </c>
      <c r="D676" s="67" t="s">
        <v>220</v>
      </c>
      <c r="E676" s="2"/>
      <c r="F676" s="8">
        <v>100</v>
      </c>
      <c r="G676" s="79">
        <f t="shared" si="13"/>
        <v>0</v>
      </c>
      <c r="J676" s="525"/>
      <c r="L676" s="8"/>
    </row>
    <row r="677" spans="1:12">
      <c r="A677" s="44">
        <v>44712</v>
      </c>
      <c r="B677" s="525" t="s">
        <v>14</v>
      </c>
      <c r="C677" s="525" t="s">
        <v>25</v>
      </c>
      <c r="D677" t="s">
        <v>16</v>
      </c>
      <c r="E677" s="2">
        <v>70.400000000000006</v>
      </c>
      <c r="G677" s="79">
        <f t="shared" si="13"/>
        <v>70.400000000000006</v>
      </c>
      <c r="K677" t="s">
        <v>19</v>
      </c>
      <c r="L677" s="8">
        <v>5</v>
      </c>
    </row>
    <row r="678" spans="1:12">
      <c r="B678" s="526"/>
      <c r="C678" s="526"/>
      <c r="D678" t="s">
        <v>17</v>
      </c>
      <c r="E678" s="2">
        <v>9.1</v>
      </c>
      <c r="G678" s="79">
        <f t="shared" si="13"/>
        <v>79.5</v>
      </c>
      <c r="K678" s="67" t="s">
        <v>220</v>
      </c>
      <c r="L678" s="8">
        <v>100</v>
      </c>
    </row>
    <row r="679" spans="1:12">
      <c r="B679" s="526"/>
      <c r="C679" s="526"/>
      <c r="D679" t="s">
        <v>18</v>
      </c>
      <c r="E679" s="2">
        <v>60</v>
      </c>
      <c r="G679" s="79">
        <f t="shared" si="13"/>
        <v>139.5</v>
      </c>
    </row>
    <row r="680" spans="1:12">
      <c r="B680" s="526"/>
      <c r="C680" s="526"/>
      <c r="D680" t="s">
        <v>19</v>
      </c>
      <c r="E680" s="2">
        <v>5</v>
      </c>
      <c r="G680" s="79">
        <f t="shared" si="13"/>
        <v>144.5</v>
      </c>
    </row>
    <row r="681" spans="1:12">
      <c r="B681" s="526"/>
      <c r="C681" s="526"/>
      <c r="D681" s="67" t="s">
        <v>220</v>
      </c>
      <c r="E681" s="8">
        <v>100</v>
      </c>
      <c r="G681" s="79">
        <f t="shared" si="13"/>
        <v>244.5</v>
      </c>
      <c r="L681" s="8">
        <f>SUM(L667:L678)</f>
        <v>643.5</v>
      </c>
    </row>
    <row r="682" spans="1:12">
      <c r="A682" s="7">
        <v>44712</v>
      </c>
      <c r="B682" s="526" t="s">
        <v>128</v>
      </c>
      <c r="C682" s="526" t="s">
        <v>25</v>
      </c>
      <c r="D682" t="s">
        <v>18</v>
      </c>
      <c r="E682" s="2"/>
      <c r="F682" s="2">
        <v>60</v>
      </c>
      <c r="G682" s="79">
        <f t="shared" si="13"/>
        <v>184.5</v>
      </c>
    </row>
    <row r="683" spans="1:12">
      <c r="A683" s="7">
        <v>44712</v>
      </c>
      <c r="B683" s="526" t="s">
        <v>128</v>
      </c>
      <c r="C683" s="526" t="s">
        <v>25</v>
      </c>
      <c r="D683" t="s">
        <v>19</v>
      </c>
      <c r="E683" s="2"/>
      <c r="F683" s="2">
        <v>5</v>
      </c>
      <c r="G683" s="79">
        <f t="shared" si="13"/>
        <v>179.5</v>
      </c>
    </row>
    <row r="684" spans="1:12">
      <c r="A684" s="7">
        <v>44748</v>
      </c>
      <c r="B684" s="526" t="s">
        <v>659</v>
      </c>
      <c r="C684" s="526" t="s">
        <v>25</v>
      </c>
      <c r="D684" t="s">
        <v>16</v>
      </c>
      <c r="E684" s="2"/>
      <c r="F684" s="2">
        <v>36.1</v>
      </c>
      <c r="G684" s="79">
        <f t="shared" si="13"/>
        <v>143.4</v>
      </c>
    </row>
    <row r="685" spans="1:12">
      <c r="A685" s="7">
        <v>44792</v>
      </c>
      <c r="B685" s="526">
        <v>25231</v>
      </c>
      <c r="C685" s="526" t="s">
        <v>25</v>
      </c>
      <c r="D685" s="67" t="s">
        <v>220</v>
      </c>
      <c r="E685" s="2"/>
      <c r="F685" s="2">
        <v>100</v>
      </c>
      <c r="G685" s="79">
        <f t="shared" si="13"/>
        <v>43.400000000000006</v>
      </c>
    </row>
    <row r="686" spans="1:12">
      <c r="A686" s="7">
        <v>44796</v>
      </c>
      <c r="B686" s="526">
        <v>25397</v>
      </c>
      <c r="C686" s="526" t="s">
        <v>25</v>
      </c>
      <c r="D686" t="s">
        <v>16</v>
      </c>
      <c r="E686" s="2"/>
      <c r="F686" s="2">
        <v>34.299999999999997</v>
      </c>
      <c r="G686" s="79">
        <f t="shared" si="13"/>
        <v>9.1000000000000085</v>
      </c>
    </row>
    <row r="687" spans="1:12">
      <c r="A687" s="7">
        <v>44796</v>
      </c>
      <c r="B687" s="526">
        <v>25397</v>
      </c>
      <c r="C687" s="526" t="s">
        <v>25</v>
      </c>
      <c r="D687" t="s">
        <v>17</v>
      </c>
      <c r="E687" s="2"/>
      <c r="F687" s="2">
        <v>9.1</v>
      </c>
      <c r="G687" s="79">
        <f t="shared" si="13"/>
        <v>0</v>
      </c>
    </row>
    <row r="688" spans="1:12">
      <c r="A688" s="44">
        <v>44742</v>
      </c>
      <c r="B688" s="525" t="s">
        <v>14</v>
      </c>
      <c r="C688" s="525" t="s">
        <v>26</v>
      </c>
      <c r="D688" t="s">
        <v>16</v>
      </c>
      <c r="E688" s="2">
        <v>68.2</v>
      </c>
      <c r="G688" s="79">
        <f t="shared" si="13"/>
        <v>68.2</v>
      </c>
    </row>
    <row r="689" spans="1:7">
      <c r="B689" s="526"/>
      <c r="C689" s="526"/>
      <c r="D689" t="s">
        <v>17</v>
      </c>
      <c r="E689" s="2">
        <v>6.9</v>
      </c>
      <c r="G689" s="79">
        <f t="shared" si="13"/>
        <v>75.100000000000009</v>
      </c>
    </row>
    <row r="690" spans="1:7">
      <c r="B690" s="526"/>
      <c r="C690" s="526"/>
      <c r="D690" t="s">
        <v>18</v>
      </c>
      <c r="E690" s="2">
        <v>60</v>
      </c>
      <c r="G690" s="79">
        <f t="shared" si="13"/>
        <v>135.10000000000002</v>
      </c>
    </row>
    <row r="691" spans="1:7">
      <c r="B691" s="526"/>
      <c r="C691" s="526"/>
      <c r="D691" t="s">
        <v>19</v>
      </c>
      <c r="E691" s="2">
        <v>5</v>
      </c>
      <c r="G691" s="79">
        <f t="shared" si="13"/>
        <v>140.10000000000002</v>
      </c>
    </row>
    <row r="692" spans="1:7">
      <c r="B692" s="526"/>
      <c r="C692" s="526"/>
      <c r="D692" s="67" t="s">
        <v>220</v>
      </c>
      <c r="E692" s="8">
        <v>100</v>
      </c>
      <c r="G692" s="79">
        <f t="shared" si="13"/>
        <v>240.10000000000002</v>
      </c>
    </row>
    <row r="693" spans="1:7">
      <c r="A693" s="7">
        <v>44742</v>
      </c>
      <c r="B693" s="526" t="s">
        <v>129</v>
      </c>
      <c r="C693" s="526" t="s">
        <v>26</v>
      </c>
      <c r="D693" t="s">
        <v>18</v>
      </c>
      <c r="E693" s="2"/>
      <c r="F693" s="2">
        <v>60</v>
      </c>
      <c r="G693" s="79">
        <f t="shared" si="13"/>
        <v>180.10000000000002</v>
      </c>
    </row>
    <row r="694" spans="1:7">
      <c r="A694" s="7">
        <v>44742</v>
      </c>
      <c r="B694" s="526" t="s">
        <v>129</v>
      </c>
      <c r="C694" s="526" t="s">
        <v>26</v>
      </c>
      <c r="D694" t="s">
        <v>19</v>
      </c>
      <c r="E694" s="2"/>
      <c r="F694" s="2">
        <v>5</v>
      </c>
      <c r="G694" s="79">
        <f t="shared" si="13"/>
        <v>175.10000000000002</v>
      </c>
    </row>
    <row r="695" spans="1:7">
      <c r="A695" s="7">
        <v>44796</v>
      </c>
      <c r="B695" s="526">
        <v>25389</v>
      </c>
      <c r="C695" s="526" t="s">
        <v>26</v>
      </c>
      <c r="D695" s="67" t="s">
        <v>220</v>
      </c>
      <c r="E695" s="2"/>
      <c r="F695" s="2">
        <v>100</v>
      </c>
      <c r="G695" s="79">
        <f t="shared" si="13"/>
        <v>75.100000000000023</v>
      </c>
    </row>
    <row r="696" spans="1:7">
      <c r="A696" s="7">
        <v>44796</v>
      </c>
      <c r="B696" s="526">
        <v>25397</v>
      </c>
      <c r="C696" s="526" t="s">
        <v>26</v>
      </c>
      <c r="D696" t="s">
        <v>16</v>
      </c>
      <c r="E696" s="2"/>
      <c r="F696" s="2">
        <v>68.2</v>
      </c>
      <c r="G696" s="79">
        <f t="shared" si="13"/>
        <v>6.9000000000000199</v>
      </c>
    </row>
    <row r="697" spans="1:7">
      <c r="A697" s="7">
        <v>44796</v>
      </c>
      <c r="B697" s="526">
        <v>25397</v>
      </c>
      <c r="C697" s="526" t="s">
        <v>26</v>
      </c>
      <c r="D697" t="s">
        <v>17</v>
      </c>
      <c r="E697" s="2"/>
      <c r="F697" s="2">
        <v>6.9</v>
      </c>
      <c r="G697" s="79">
        <f t="shared" si="13"/>
        <v>1.9539925233402755E-14</v>
      </c>
    </row>
    <row r="698" spans="1:7">
      <c r="A698" s="44">
        <v>44773</v>
      </c>
      <c r="B698" s="525" t="s">
        <v>14</v>
      </c>
      <c r="C698" s="525" t="s">
        <v>27</v>
      </c>
      <c r="D698" t="s">
        <v>16</v>
      </c>
      <c r="E698" s="2">
        <v>67.900000000000006</v>
      </c>
      <c r="G698" s="79">
        <f t="shared" si="13"/>
        <v>67.90000000000002</v>
      </c>
    </row>
    <row r="699" spans="1:7">
      <c r="B699" s="526"/>
      <c r="C699" s="526"/>
      <c r="D699" t="s">
        <v>17</v>
      </c>
      <c r="E699" s="2">
        <v>9.6999999999999993</v>
      </c>
      <c r="G699" s="79">
        <f t="shared" si="13"/>
        <v>77.600000000000023</v>
      </c>
    </row>
    <row r="700" spans="1:7">
      <c r="B700" s="526"/>
      <c r="C700" s="526"/>
      <c r="D700" t="s">
        <v>18</v>
      </c>
      <c r="E700" s="148">
        <v>60</v>
      </c>
      <c r="G700" s="79">
        <f t="shared" si="13"/>
        <v>137.60000000000002</v>
      </c>
    </row>
    <row r="701" spans="1:7">
      <c r="B701" s="526"/>
      <c r="C701" s="526"/>
      <c r="D701" t="s">
        <v>19</v>
      </c>
      <c r="E701" s="148">
        <v>5</v>
      </c>
      <c r="G701" s="79">
        <f t="shared" si="13"/>
        <v>142.60000000000002</v>
      </c>
    </row>
    <row r="702" spans="1:7">
      <c r="B702" s="526"/>
      <c r="C702" s="526"/>
      <c r="D702" s="67" t="s">
        <v>220</v>
      </c>
      <c r="E702" s="8">
        <v>100</v>
      </c>
      <c r="G702" s="79">
        <f t="shared" si="13"/>
        <v>242.60000000000002</v>
      </c>
    </row>
    <row r="703" spans="1:7">
      <c r="A703" s="7">
        <v>44773</v>
      </c>
      <c r="B703" s="526" t="s">
        <v>115</v>
      </c>
      <c r="C703" s="526" t="s">
        <v>27</v>
      </c>
      <c r="D703" t="s">
        <v>18</v>
      </c>
      <c r="E703" s="2"/>
      <c r="F703" s="148">
        <v>40</v>
      </c>
      <c r="G703" s="79">
        <f t="shared" si="13"/>
        <v>202.60000000000002</v>
      </c>
    </row>
    <row r="704" spans="1:7">
      <c r="A704" s="7">
        <v>44796</v>
      </c>
      <c r="B704" s="526">
        <v>25389</v>
      </c>
      <c r="C704" s="526" t="s">
        <v>27</v>
      </c>
      <c r="D704" s="67" t="s">
        <v>220</v>
      </c>
      <c r="E704" s="2"/>
      <c r="F704" s="2">
        <v>100</v>
      </c>
      <c r="G704" s="79">
        <f t="shared" si="13"/>
        <v>102.60000000000002</v>
      </c>
    </row>
    <row r="705" spans="1:12">
      <c r="A705" s="7">
        <v>44796</v>
      </c>
      <c r="B705" s="526">
        <v>25397</v>
      </c>
      <c r="C705" s="526" t="s">
        <v>27</v>
      </c>
      <c r="D705" t="s">
        <v>16</v>
      </c>
      <c r="E705" s="2"/>
      <c r="F705" s="2">
        <v>67.900000000000006</v>
      </c>
      <c r="G705" s="79">
        <f t="shared" si="13"/>
        <v>34.700000000000017</v>
      </c>
    </row>
    <row r="706" spans="1:12">
      <c r="A706" s="7">
        <v>44796</v>
      </c>
      <c r="B706" s="526">
        <v>25397</v>
      </c>
      <c r="C706" s="526" t="s">
        <v>27</v>
      </c>
      <c r="D706" t="s">
        <v>17</v>
      </c>
      <c r="E706" s="2"/>
      <c r="F706" s="2">
        <v>9.6999999999999993</v>
      </c>
      <c r="G706" s="79">
        <f t="shared" si="13"/>
        <v>25.000000000000018</v>
      </c>
    </row>
    <row r="707" spans="1:12">
      <c r="A707" s="7">
        <v>44796</v>
      </c>
      <c r="B707" s="526">
        <v>25397</v>
      </c>
      <c r="C707" s="526" t="s">
        <v>27</v>
      </c>
      <c r="D707" t="s">
        <v>18</v>
      </c>
      <c r="E707" s="2"/>
      <c r="F707" s="148">
        <v>20</v>
      </c>
      <c r="G707" s="79">
        <f t="shared" si="13"/>
        <v>5.0000000000000178</v>
      </c>
    </row>
    <row r="708" spans="1:12">
      <c r="A708" s="7">
        <v>44796</v>
      </c>
      <c r="B708" s="526">
        <v>25397</v>
      </c>
      <c r="C708" s="526" t="s">
        <v>27</v>
      </c>
      <c r="D708" t="s">
        <v>19</v>
      </c>
      <c r="E708" s="2"/>
      <c r="F708" s="148">
        <v>5</v>
      </c>
      <c r="G708" s="79">
        <f t="shared" si="13"/>
        <v>1.7763568394002505E-14</v>
      </c>
    </row>
    <row r="709" spans="1:12">
      <c r="A709" s="44">
        <v>44804</v>
      </c>
      <c r="B709" s="525" t="s">
        <v>14</v>
      </c>
      <c r="C709" s="525" t="s">
        <v>28</v>
      </c>
      <c r="D709" t="s">
        <v>16</v>
      </c>
      <c r="E709" s="2">
        <v>68.3</v>
      </c>
      <c r="G709" s="79">
        <f t="shared" si="13"/>
        <v>68.300000000000011</v>
      </c>
    </row>
    <row r="710" spans="1:12">
      <c r="B710" s="526"/>
      <c r="C710" s="526"/>
      <c r="D710" t="s">
        <v>17</v>
      </c>
      <c r="E710" s="2">
        <v>7</v>
      </c>
      <c r="G710" s="79">
        <f t="shared" si="13"/>
        <v>75.300000000000011</v>
      </c>
    </row>
    <row r="711" spans="1:12">
      <c r="B711" s="526"/>
      <c r="C711" s="526"/>
      <c r="D711" t="s">
        <v>18</v>
      </c>
      <c r="E711" s="2">
        <v>60</v>
      </c>
      <c r="G711" s="79">
        <f t="shared" si="13"/>
        <v>135.30000000000001</v>
      </c>
      <c r="J711" s="525"/>
      <c r="L711" s="2"/>
    </row>
    <row r="712" spans="1:12">
      <c r="B712" s="526"/>
      <c r="C712" s="526"/>
      <c r="D712" t="s">
        <v>19</v>
      </c>
      <c r="E712" s="2">
        <v>5</v>
      </c>
      <c r="G712" s="79">
        <f t="shared" si="13"/>
        <v>140.30000000000001</v>
      </c>
      <c r="J712" s="526"/>
      <c r="L712" s="2"/>
    </row>
    <row r="713" spans="1:12">
      <c r="B713" s="526"/>
      <c r="C713" s="526"/>
      <c r="D713" s="136" t="s">
        <v>220</v>
      </c>
      <c r="E713" s="113">
        <v>100</v>
      </c>
      <c r="G713" s="79">
        <f t="shared" si="13"/>
        <v>240.3</v>
      </c>
      <c r="J713" s="525"/>
      <c r="L713" s="2"/>
    </row>
    <row r="714" spans="1:12">
      <c r="A714" s="7">
        <v>44804</v>
      </c>
      <c r="B714" s="526" t="s">
        <v>116</v>
      </c>
      <c r="C714" s="526" t="s">
        <v>28</v>
      </c>
      <c r="D714" t="s">
        <v>18</v>
      </c>
      <c r="E714" s="2"/>
      <c r="F714" s="2">
        <v>60</v>
      </c>
      <c r="G714" s="79">
        <f t="shared" si="13"/>
        <v>180.3</v>
      </c>
      <c r="J714" s="526"/>
      <c r="L714" s="2"/>
    </row>
    <row r="715" spans="1:12">
      <c r="A715" s="7">
        <v>44804</v>
      </c>
      <c r="B715" s="526" t="s">
        <v>116</v>
      </c>
      <c r="C715" s="526" t="s">
        <v>28</v>
      </c>
      <c r="D715" t="s">
        <v>19</v>
      </c>
      <c r="E715" s="2"/>
      <c r="F715" s="2">
        <v>5</v>
      </c>
      <c r="G715" s="79">
        <f t="shared" si="13"/>
        <v>175.3</v>
      </c>
      <c r="J715" s="525"/>
      <c r="L715" s="148"/>
    </row>
    <row r="716" spans="1:12" ht="14.25" customHeight="1">
      <c r="A716" s="7">
        <v>44900</v>
      </c>
      <c r="B716" s="526" t="s">
        <v>660</v>
      </c>
      <c r="C716" s="526" t="s">
        <v>28</v>
      </c>
      <c r="D716" t="s">
        <v>16</v>
      </c>
      <c r="E716" s="2"/>
      <c r="F716" s="2">
        <v>68.3</v>
      </c>
      <c r="G716" s="79">
        <f t="shared" si="13"/>
        <v>107.00000000000001</v>
      </c>
      <c r="J716" s="525"/>
      <c r="L716" s="148"/>
    </row>
    <row r="717" spans="1:12">
      <c r="A717" s="7">
        <v>44900</v>
      </c>
      <c r="B717" s="526" t="s">
        <v>660</v>
      </c>
      <c r="C717" s="526" t="s">
        <v>28</v>
      </c>
      <c r="D717" t="s">
        <v>17</v>
      </c>
      <c r="E717" s="2"/>
      <c r="F717" s="2">
        <v>7</v>
      </c>
      <c r="G717" s="79">
        <f t="shared" si="13"/>
        <v>100.00000000000001</v>
      </c>
      <c r="J717" s="525"/>
      <c r="L717" s="148"/>
    </row>
    <row r="718" spans="1:12">
      <c r="A718" s="7">
        <v>44977</v>
      </c>
      <c r="B718" s="526" t="s">
        <v>661</v>
      </c>
      <c r="C718" s="526" t="s">
        <v>28</v>
      </c>
      <c r="D718" s="67" t="s">
        <v>220</v>
      </c>
      <c r="E718" s="2"/>
      <c r="F718" s="8">
        <v>100</v>
      </c>
      <c r="G718" s="79">
        <f t="shared" si="13"/>
        <v>0</v>
      </c>
      <c r="J718" s="525"/>
      <c r="L718" s="148"/>
    </row>
    <row r="719" spans="1:12">
      <c r="A719" s="88">
        <v>44834</v>
      </c>
      <c r="B719" s="525" t="s">
        <v>14</v>
      </c>
      <c r="C719" s="525" t="s">
        <v>184</v>
      </c>
      <c r="D719" t="s">
        <v>16</v>
      </c>
      <c r="E719" s="2">
        <v>60.6</v>
      </c>
      <c r="G719" s="79">
        <f t="shared" si="13"/>
        <v>60.6</v>
      </c>
      <c r="J719" s="525"/>
      <c r="L719" s="148"/>
    </row>
    <row r="720" spans="1:12">
      <c r="A720" s="86"/>
      <c r="B720" s="526"/>
      <c r="C720" s="526"/>
      <c r="D720" t="s">
        <v>17</v>
      </c>
      <c r="E720" s="2">
        <v>8.1999999999999993</v>
      </c>
      <c r="G720" s="79">
        <f t="shared" si="13"/>
        <v>68.8</v>
      </c>
    </row>
    <row r="721" spans="1:12">
      <c r="A721" s="86"/>
      <c r="B721" s="526"/>
      <c r="C721" s="526"/>
      <c r="D721" t="s">
        <v>18</v>
      </c>
      <c r="E721" s="2">
        <v>60</v>
      </c>
      <c r="G721" s="79">
        <f t="shared" si="13"/>
        <v>128.80000000000001</v>
      </c>
      <c r="L721" s="8"/>
    </row>
    <row r="722" spans="1:12">
      <c r="A722" s="86"/>
      <c r="B722" s="526"/>
      <c r="C722" s="526"/>
      <c r="D722" t="s">
        <v>19</v>
      </c>
      <c r="E722" s="2">
        <v>5</v>
      </c>
      <c r="G722" s="79">
        <f t="shared" si="13"/>
        <v>133.80000000000001</v>
      </c>
    </row>
    <row r="723" spans="1:12">
      <c r="A723" s="86"/>
      <c r="B723" s="526"/>
      <c r="C723" s="526"/>
      <c r="D723" s="67" t="s">
        <v>220</v>
      </c>
      <c r="E723" s="8">
        <v>100</v>
      </c>
      <c r="G723" s="79">
        <f t="shared" si="13"/>
        <v>233.8</v>
      </c>
    </row>
    <row r="724" spans="1:12">
      <c r="A724" s="86">
        <v>44834</v>
      </c>
      <c r="B724" s="526" t="s">
        <v>117</v>
      </c>
      <c r="C724" s="526" t="s">
        <v>184</v>
      </c>
      <c r="D724" t="s">
        <v>18</v>
      </c>
      <c r="E724" s="2"/>
      <c r="F724" s="2">
        <v>60</v>
      </c>
      <c r="G724" s="79">
        <f t="shared" si="13"/>
        <v>173.8</v>
      </c>
    </row>
    <row r="725" spans="1:12">
      <c r="A725" s="86">
        <v>44834</v>
      </c>
      <c r="B725" s="526" t="s">
        <v>117</v>
      </c>
      <c r="C725" s="526" t="s">
        <v>184</v>
      </c>
      <c r="D725" t="s">
        <v>19</v>
      </c>
      <c r="E725" s="2"/>
      <c r="F725" s="2">
        <v>5</v>
      </c>
      <c r="G725" s="79">
        <f t="shared" si="13"/>
        <v>168.8</v>
      </c>
    </row>
    <row r="726" spans="1:12">
      <c r="A726" s="7">
        <v>44900</v>
      </c>
      <c r="B726" s="526" t="s">
        <v>660</v>
      </c>
      <c r="C726" s="526" t="s">
        <v>184</v>
      </c>
      <c r="D726" t="s">
        <v>16</v>
      </c>
      <c r="E726" s="2"/>
      <c r="F726" s="2">
        <v>60.6</v>
      </c>
      <c r="G726" s="79">
        <f t="shared" si="13"/>
        <v>108.20000000000002</v>
      </c>
    </row>
    <row r="727" spans="1:12">
      <c r="A727" s="7">
        <v>44900</v>
      </c>
      <c r="B727" s="526" t="s">
        <v>660</v>
      </c>
      <c r="C727" s="526" t="s">
        <v>184</v>
      </c>
      <c r="D727" t="s">
        <v>17</v>
      </c>
      <c r="E727" s="2"/>
      <c r="F727" s="2">
        <v>8.1999999999999993</v>
      </c>
      <c r="G727" s="79">
        <f t="shared" si="13"/>
        <v>100.00000000000001</v>
      </c>
    </row>
    <row r="728" spans="1:12">
      <c r="A728" s="7">
        <v>44977</v>
      </c>
      <c r="B728" s="526" t="s">
        <v>661</v>
      </c>
      <c r="C728" s="526" t="s">
        <v>184</v>
      </c>
      <c r="D728" s="67" t="s">
        <v>220</v>
      </c>
      <c r="E728" s="2"/>
      <c r="F728" s="8">
        <v>100</v>
      </c>
      <c r="G728" s="79">
        <f t="shared" si="13"/>
        <v>0</v>
      </c>
    </row>
    <row r="729" spans="1:12">
      <c r="A729" s="44">
        <v>44865</v>
      </c>
      <c r="B729" s="525" t="s">
        <v>14</v>
      </c>
      <c r="C729" s="525" t="s">
        <v>30</v>
      </c>
      <c r="D729" t="s">
        <v>16</v>
      </c>
      <c r="E729" s="148">
        <v>60.4</v>
      </c>
      <c r="G729" s="79">
        <f t="shared" si="13"/>
        <v>60.4</v>
      </c>
    </row>
    <row r="730" spans="1:12">
      <c r="A730" s="44"/>
      <c r="B730" s="525"/>
      <c r="C730" s="525"/>
      <c r="D730" t="s">
        <v>17</v>
      </c>
      <c r="E730" s="148">
        <v>4.9000000000000004</v>
      </c>
      <c r="G730" s="79">
        <f t="shared" si="13"/>
        <v>65.3</v>
      </c>
    </row>
    <row r="731" spans="1:12">
      <c r="A731" s="44"/>
      <c r="B731" s="525"/>
      <c r="C731" s="525"/>
      <c r="D731" t="s">
        <v>18</v>
      </c>
      <c r="E731" s="148">
        <v>60</v>
      </c>
      <c r="G731" s="79">
        <f t="shared" si="13"/>
        <v>125.3</v>
      </c>
    </row>
    <row r="732" spans="1:12">
      <c r="A732" s="44"/>
      <c r="B732" s="525"/>
      <c r="C732" s="525"/>
      <c r="D732" t="s">
        <v>19</v>
      </c>
      <c r="E732" s="148">
        <v>5</v>
      </c>
      <c r="G732" s="79">
        <f t="shared" si="13"/>
        <v>130.30000000000001</v>
      </c>
    </row>
    <row r="733" spans="1:12">
      <c r="A733" s="44"/>
      <c r="B733" s="525"/>
      <c r="C733" s="525"/>
      <c r="D733" s="67" t="s">
        <v>220</v>
      </c>
      <c r="E733" s="8">
        <v>100</v>
      </c>
      <c r="G733" s="79">
        <f t="shared" si="13"/>
        <v>230.3</v>
      </c>
    </row>
    <row r="734" spans="1:12">
      <c r="A734" s="7">
        <v>44865</v>
      </c>
      <c r="B734" s="526" t="s">
        <v>118</v>
      </c>
      <c r="C734" s="526" t="s">
        <v>30</v>
      </c>
      <c r="D734" t="s">
        <v>18</v>
      </c>
      <c r="E734" s="148"/>
      <c r="F734" s="148">
        <v>60</v>
      </c>
      <c r="G734" s="79">
        <f t="shared" si="13"/>
        <v>170.3</v>
      </c>
    </row>
    <row r="735" spans="1:12">
      <c r="A735" s="7">
        <v>44865</v>
      </c>
      <c r="B735" s="526" t="s">
        <v>118</v>
      </c>
      <c r="C735" s="526" t="s">
        <v>30</v>
      </c>
      <c r="D735" t="s">
        <v>19</v>
      </c>
      <c r="E735" s="148"/>
      <c r="F735" s="148">
        <v>5</v>
      </c>
      <c r="G735" s="79">
        <f t="shared" si="13"/>
        <v>165.3</v>
      </c>
    </row>
    <row r="736" spans="1:12">
      <c r="A736" s="7">
        <v>44900</v>
      </c>
      <c r="B736" s="526" t="s">
        <v>660</v>
      </c>
      <c r="C736" s="526" t="s">
        <v>30</v>
      </c>
      <c r="D736" t="s">
        <v>16</v>
      </c>
      <c r="E736" s="148"/>
      <c r="F736" s="148">
        <v>60.4</v>
      </c>
      <c r="G736" s="79">
        <f t="shared" si="13"/>
        <v>104.9</v>
      </c>
    </row>
    <row r="737" spans="1:11">
      <c r="A737" s="7">
        <v>44900</v>
      </c>
      <c r="B737" s="526" t="s">
        <v>660</v>
      </c>
      <c r="C737" s="526" t="s">
        <v>30</v>
      </c>
      <c r="D737" t="s">
        <v>17</v>
      </c>
      <c r="E737" s="148"/>
      <c r="F737" s="148">
        <v>4.9000000000000004</v>
      </c>
      <c r="G737" s="79">
        <f>+G736+E737-F737</f>
        <v>100</v>
      </c>
    </row>
    <row r="738" spans="1:11">
      <c r="A738" s="86">
        <v>44991</v>
      </c>
      <c r="B738" s="526">
        <v>26428</v>
      </c>
      <c r="C738" s="526" t="s">
        <v>33</v>
      </c>
      <c r="D738" s="242" t="s">
        <v>220</v>
      </c>
      <c r="E738" s="148"/>
      <c r="F738" s="8">
        <v>100</v>
      </c>
      <c r="G738" s="79">
        <f>+G737+E738-F738</f>
        <v>0</v>
      </c>
    </row>
    <row r="739" spans="1:11">
      <c r="A739" s="88">
        <v>44895</v>
      </c>
      <c r="B739" s="525" t="s">
        <v>14</v>
      </c>
      <c r="C739" s="525" t="s">
        <v>33</v>
      </c>
      <c r="D739" t="s">
        <v>16</v>
      </c>
      <c r="E739" s="8">
        <v>67.400000000000006</v>
      </c>
      <c r="G739" s="79">
        <f>+G738+E739-F739</f>
        <v>67.400000000000006</v>
      </c>
    </row>
    <row r="740" spans="1:11">
      <c r="A740" s="86"/>
      <c r="B740" s="526"/>
      <c r="C740" s="526"/>
      <c r="D740" t="s">
        <v>17</v>
      </c>
      <c r="E740" s="8">
        <v>6.3</v>
      </c>
      <c r="G740" s="79">
        <f>+G739+E740-F740</f>
        <v>73.7</v>
      </c>
    </row>
    <row r="741" spans="1:11">
      <c r="A741" s="86"/>
      <c r="B741" s="526"/>
      <c r="C741" s="526"/>
      <c r="D741" t="s">
        <v>18</v>
      </c>
      <c r="E741" s="2">
        <v>60</v>
      </c>
      <c r="G741" s="79">
        <f>+G740+E741-F741</f>
        <v>133.69999999999999</v>
      </c>
      <c r="I741" s="525"/>
    </row>
    <row r="742" spans="1:11">
      <c r="A742" s="86"/>
      <c r="B742" s="526"/>
      <c r="C742" s="526"/>
      <c r="D742" t="s">
        <v>19</v>
      </c>
      <c r="E742" s="2">
        <v>5</v>
      </c>
      <c r="G742" s="79">
        <f t="shared" si="13"/>
        <v>138.69999999999999</v>
      </c>
      <c r="I742" s="525"/>
    </row>
    <row r="743" spans="1:11">
      <c r="A743" s="86"/>
      <c r="B743" s="526"/>
      <c r="C743" s="526"/>
      <c r="D743" s="67" t="s">
        <v>220</v>
      </c>
      <c r="E743" s="8">
        <v>100</v>
      </c>
      <c r="G743" s="79">
        <f t="shared" si="13"/>
        <v>238.7</v>
      </c>
      <c r="I743" s="525"/>
      <c r="J743" s="67"/>
      <c r="K743" s="8"/>
    </row>
    <row r="744" spans="1:11">
      <c r="A744" s="86">
        <v>44895</v>
      </c>
      <c r="B744" s="526" t="s">
        <v>132</v>
      </c>
      <c r="C744" s="526" t="s">
        <v>33</v>
      </c>
      <c r="D744" t="s">
        <v>18</v>
      </c>
      <c r="E744" s="2"/>
      <c r="F744" s="2">
        <v>60</v>
      </c>
      <c r="G744" s="79">
        <f t="shared" si="13"/>
        <v>178.7</v>
      </c>
      <c r="I744" s="525"/>
      <c r="K744" s="8"/>
    </row>
    <row r="745" spans="1:11">
      <c r="A745" s="86">
        <v>44895</v>
      </c>
      <c r="B745" s="526" t="s">
        <v>132</v>
      </c>
      <c r="C745" s="526" t="s">
        <v>33</v>
      </c>
      <c r="D745" t="s">
        <v>19</v>
      </c>
      <c r="E745" s="2"/>
      <c r="F745" s="2">
        <v>5</v>
      </c>
      <c r="G745" s="79">
        <f t="shared" si="13"/>
        <v>173.7</v>
      </c>
      <c r="K745" s="8"/>
    </row>
    <row r="746" spans="1:11">
      <c r="A746" s="86">
        <v>44991</v>
      </c>
      <c r="B746" s="526">
        <v>26428</v>
      </c>
      <c r="C746" s="526" t="s">
        <v>33</v>
      </c>
      <c r="D746" s="67" t="s">
        <v>220</v>
      </c>
      <c r="E746" s="2"/>
      <c r="F746" s="2">
        <v>100</v>
      </c>
      <c r="G746" s="79">
        <f t="shared" ref="G746:G775" si="14">+G745+E746-F746</f>
        <v>73.699999999999989</v>
      </c>
      <c r="K746" s="8"/>
    </row>
    <row r="747" spans="1:11">
      <c r="A747" s="86">
        <v>44992</v>
      </c>
      <c r="B747" s="526">
        <v>26574</v>
      </c>
      <c r="C747" s="526" t="s">
        <v>33</v>
      </c>
      <c r="D747" t="s">
        <v>16</v>
      </c>
      <c r="E747" s="2"/>
      <c r="F747" s="8">
        <v>67.400000000000006</v>
      </c>
      <c r="G747" s="79">
        <f t="shared" si="14"/>
        <v>6.2999999999999829</v>
      </c>
      <c r="K747" s="8"/>
    </row>
    <row r="748" spans="1:11">
      <c r="A748" s="86">
        <v>44992</v>
      </c>
      <c r="B748" s="526">
        <v>26574</v>
      </c>
      <c r="C748" s="526" t="s">
        <v>33</v>
      </c>
      <c r="D748" t="s">
        <v>17</v>
      </c>
      <c r="E748" s="2"/>
      <c r="F748" s="8">
        <v>6.3</v>
      </c>
      <c r="G748" s="79">
        <f t="shared" si="14"/>
        <v>-1.6875389974302379E-14</v>
      </c>
      <c r="K748" s="8"/>
    </row>
    <row r="749" spans="1:11">
      <c r="A749" s="88">
        <v>44926</v>
      </c>
      <c r="B749" s="525" t="s">
        <v>14</v>
      </c>
      <c r="C749" s="525" t="s">
        <v>34</v>
      </c>
      <c r="D749" t="s">
        <v>16</v>
      </c>
      <c r="E749" s="2">
        <v>77.099999999999994</v>
      </c>
      <c r="G749" s="79">
        <f t="shared" si="14"/>
        <v>77.09999999999998</v>
      </c>
      <c r="J749" s="67"/>
      <c r="K749" s="8"/>
    </row>
    <row r="750" spans="1:11">
      <c r="A750" s="86"/>
      <c r="B750" s="526"/>
      <c r="C750" s="526"/>
      <c r="D750" t="s">
        <v>17</v>
      </c>
      <c r="E750" s="2">
        <v>5.7</v>
      </c>
      <c r="G750" s="79">
        <f t="shared" si="14"/>
        <v>82.799999999999983</v>
      </c>
      <c r="I750" s="525"/>
      <c r="K750" s="2"/>
    </row>
    <row r="751" spans="1:11">
      <c r="A751" s="86"/>
      <c r="B751" s="526"/>
      <c r="C751" s="526"/>
      <c r="D751" t="s">
        <v>18</v>
      </c>
      <c r="E751" s="2">
        <v>60</v>
      </c>
      <c r="G751" s="79">
        <f t="shared" si="14"/>
        <v>142.79999999999998</v>
      </c>
      <c r="I751" s="526"/>
      <c r="K751" s="2"/>
    </row>
    <row r="752" spans="1:11">
      <c r="A752" s="86"/>
      <c r="B752" s="526"/>
      <c r="C752" s="526"/>
      <c r="D752" t="s">
        <v>19</v>
      </c>
      <c r="E752" s="2">
        <v>5</v>
      </c>
      <c r="G752" s="79">
        <f t="shared" si="14"/>
        <v>147.79999999999998</v>
      </c>
      <c r="J752" s="67"/>
      <c r="K752" s="8"/>
    </row>
    <row r="753" spans="1:11">
      <c r="A753" s="86"/>
      <c r="B753" s="526"/>
      <c r="C753" s="526"/>
      <c r="D753" s="67" t="s">
        <v>220</v>
      </c>
      <c r="E753" s="8">
        <v>100</v>
      </c>
      <c r="G753" s="79">
        <f t="shared" si="14"/>
        <v>247.79999999999998</v>
      </c>
      <c r="I753" s="525"/>
      <c r="J753" s="242"/>
      <c r="K753" s="8"/>
    </row>
    <row r="754" spans="1:11">
      <c r="A754" s="86">
        <v>44926</v>
      </c>
      <c r="B754" s="526" t="s">
        <v>121</v>
      </c>
      <c r="C754" s="526" t="s">
        <v>34</v>
      </c>
      <c r="D754" t="s">
        <v>18</v>
      </c>
      <c r="E754" s="2"/>
      <c r="F754" s="2">
        <v>60</v>
      </c>
      <c r="G754" s="79">
        <f t="shared" si="14"/>
        <v>187.79999999999998</v>
      </c>
      <c r="K754" s="241"/>
    </row>
    <row r="755" spans="1:11">
      <c r="A755" s="86">
        <v>44926</v>
      </c>
      <c r="B755" s="526" t="s">
        <v>121</v>
      </c>
      <c r="C755" s="526" t="s">
        <v>34</v>
      </c>
      <c r="D755" t="s">
        <v>19</v>
      </c>
      <c r="E755" s="2"/>
      <c r="F755" s="2">
        <v>5</v>
      </c>
      <c r="G755" s="79">
        <f t="shared" si="14"/>
        <v>182.79999999999998</v>
      </c>
      <c r="I755" s="526"/>
      <c r="K755" s="241"/>
    </row>
    <row r="756" spans="1:11">
      <c r="A756" s="86">
        <v>44992</v>
      </c>
      <c r="B756" s="526">
        <v>26574</v>
      </c>
      <c r="C756" s="526" t="s">
        <v>34</v>
      </c>
      <c r="D756" t="s">
        <v>16</v>
      </c>
      <c r="E756" s="2"/>
      <c r="F756" s="2">
        <v>77.099999999999994</v>
      </c>
      <c r="G756" s="79">
        <f t="shared" si="14"/>
        <v>105.69999999999999</v>
      </c>
      <c r="I756" s="526"/>
      <c r="K756" s="241"/>
    </row>
    <row r="757" spans="1:11">
      <c r="A757" s="86">
        <v>44992</v>
      </c>
      <c r="B757" s="526">
        <v>26574</v>
      </c>
      <c r="C757" s="526" t="s">
        <v>34</v>
      </c>
      <c r="D757" t="s">
        <v>17</v>
      </c>
      <c r="E757" s="2"/>
      <c r="F757" s="2">
        <v>5.7</v>
      </c>
      <c r="G757" s="79">
        <f t="shared" si="14"/>
        <v>99.999999999999986</v>
      </c>
      <c r="I757" s="526"/>
      <c r="K757" s="241"/>
    </row>
    <row r="758" spans="1:11">
      <c r="A758" s="86">
        <v>44992</v>
      </c>
      <c r="B758" s="526">
        <v>26574</v>
      </c>
      <c r="C758" s="526" t="s">
        <v>34</v>
      </c>
      <c r="D758" s="67" t="s">
        <v>220</v>
      </c>
      <c r="E758" s="2"/>
      <c r="F758" s="2">
        <v>100</v>
      </c>
      <c r="G758" s="79">
        <f t="shared" si="14"/>
        <v>0</v>
      </c>
      <c r="I758" s="526"/>
      <c r="K758" s="241"/>
    </row>
    <row r="759" spans="1:11">
      <c r="A759" s="44">
        <v>44957</v>
      </c>
      <c r="B759" s="525" t="s">
        <v>14</v>
      </c>
      <c r="C759" s="525" t="s">
        <v>15</v>
      </c>
      <c r="D759" t="s">
        <v>16</v>
      </c>
      <c r="E759" s="241">
        <v>69.8</v>
      </c>
      <c r="F759" s="241"/>
      <c r="G759" s="79">
        <f t="shared" si="14"/>
        <v>69.8</v>
      </c>
      <c r="I759" s="525"/>
      <c r="J759" s="242"/>
      <c r="K759" s="8"/>
    </row>
    <row r="760" spans="1:11">
      <c r="B760" s="526"/>
      <c r="C760" s="526"/>
      <c r="D760" t="s">
        <v>17</v>
      </c>
      <c r="E760" s="241">
        <v>4.8</v>
      </c>
      <c r="F760" s="241"/>
      <c r="G760" s="79">
        <f t="shared" si="14"/>
        <v>74.599999999999994</v>
      </c>
    </row>
    <row r="761" spans="1:11">
      <c r="B761" s="526"/>
      <c r="C761" s="526"/>
      <c r="D761" t="s">
        <v>18</v>
      </c>
      <c r="E761" s="241">
        <v>60</v>
      </c>
      <c r="F761" s="241"/>
      <c r="G761" s="79">
        <f t="shared" si="14"/>
        <v>134.6</v>
      </c>
    </row>
    <row r="762" spans="1:11">
      <c r="B762" s="526"/>
      <c r="C762" s="526"/>
      <c r="D762" t="s">
        <v>19</v>
      </c>
      <c r="E762" s="241">
        <v>5</v>
      </c>
      <c r="F762" s="241"/>
      <c r="G762" s="79">
        <f t="shared" si="14"/>
        <v>139.6</v>
      </c>
      <c r="K762" s="8"/>
    </row>
    <row r="763" spans="1:11">
      <c r="B763" s="526"/>
      <c r="C763" s="526"/>
      <c r="D763" s="242" t="s">
        <v>220</v>
      </c>
      <c r="E763" s="8">
        <v>100</v>
      </c>
      <c r="F763" s="241"/>
      <c r="G763" s="79">
        <f t="shared" si="14"/>
        <v>239.6</v>
      </c>
    </row>
    <row r="764" spans="1:11">
      <c r="A764" s="7">
        <v>44957</v>
      </c>
      <c r="B764" s="526" t="s">
        <v>119</v>
      </c>
      <c r="C764" s="526" t="s">
        <v>15</v>
      </c>
      <c r="D764" t="s">
        <v>18</v>
      </c>
      <c r="E764" s="241"/>
      <c r="F764" s="241">
        <v>60</v>
      </c>
      <c r="G764" s="79">
        <f t="shared" si="14"/>
        <v>179.6</v>
      </c>
    </row>
    <row r="765" spans="1:11">
      <c r="A765" s="7">
        <v>44957</v>
      </c>
      <c r="B765" s="526" t="s">
        <v>119</v>
      </c>
      <c r="C765" s="526" t="s">
        <v>15</v>
      </c>
      <c r="D765" t="s">
        <v>19</v>
      </c>
      <c r="E765" s="241"/>
      <c r="F765" s="241">
        <v>5</v>
      </c>
      <c r="G765" s="79">
        <f t="shared" si="14"/>
        <v>174.6</v>
      </c>
    </row>
    <row r="766" spans="1:11">
      <c r="A766" s="86">
        <v>44992</v>
      </c>
      <c r="B766" s="526">
        <v>26574</v>
      </c>
      <c r="C766" s="526" t="s">
        <v>15</v>
      </c>
      <c r="D766" t="s">
        <v>16</v>
      </c>
      <c r="E766" s="241"/>
      <c r="F766" s="241">
        <v>69.8</v>
      </c>
      <c r="G766" s="79">
        <f t="shared" si="14"/>
        <v>104.8</v>
      </c>
    </row>
    <row r="767" spans="1:11">
      <c r="A767" s="86">
        <v>44992</v>
      </c>
      <c r="B767" s="526">
        <v>26574</v>
      </c>
      <c r="C767" s="526" t="s">
        <v>15</v>
      </c>
      <c r="D767" t="s">
        <v>17</v>
      </c>
      <c r="E767" s="241"/>
      <c r="F767" s="241">
        <v>4.8</v>
      </c>
      <c r="G767" s="79">
        <f t="shared" si="14"/>
        <v>100</v>
      </c>
    </row>
    <row r="768" spans="1:11">
      <c r="A768" s="86">
        <v>44992</v>
      </c>
      <c r="B768" s="526">
        <v>26574</v>
      </c>
      <c r="C768" s="526" t="s">
        <v>15</v>
      </c>
      <c r="D768" s="242" t="s">
        <v>220</v>
      </c>
      <c r="E768" s="241"/>
      <c r="F768" s="8">
        <v>100</v>
      </c>
      <c r="G768" s="79">
        <f t="shared" si="14"/>
        <v>0</v>
      </c>
    </row>
    <row r="769" spans="1:11">
      <c r="A769" s="44">
        <v>44985</v>
      </c>
      <c r="B769" s="525" t="s">
        <v>14</v>
      </c>
      <c r="C769" s="525" t="s">
        <v>20</v>
      </c>
      <c r="D769" t="s">
        <v>16</v>
      </c>
      <c r="E769" s="241">
        <v>82.8</v>
      </c>
      <c r="F769" s="241"/>
      <c r="G769" s="79">
        <f t="shared" si="14"/>
        <v>82.8</v>
      </c>
    </row>
    <row r="770" spans="1:11">
      <c r="B770" s="526"/>
      <c r="C770" s="526"/>
      <c r="D770" t="s">
        <v>17</v>
      </c>
      <c r="E770" s="241">
        <v>1.2</v>
      </c>
      <c r="F770" s="241"/>
      <c r="G770" s="79">
        <f t="shared" si="14"/>
        <v>84</v>
      </c>
    </row>
    <row r="771" spans="1:11">
      <c r="B771" s="526"/>
      <c r="C771" s="526"/>
      <c r="D771" t="s">
        <v>18</v>
      </c>
      <c r="E771" s="241">
        <v>56</v>
      </c>
      <c r="F771" s="241"/>
      <c r="G771" s="79">
        <f>+G770+E771-F771</f>
        <v>140</v>
      </c>
    </row>
    <row r="772" spans="1:11">
      <c r="B772" s="526"/>
      <c r="C772" s="526"/>
      <c r="D772" t="s">
        <v>19</v>
      </c>
      <c r="E772" s="241">
        <v>5</v>
      </c>
      <c r="F772" s="241"/>
      <c r="G772" s="79">
        <f>+G771+E772-F772</f>
        <v>145</v>
      </c>
    </row>
    <row r="773" spans="1:11">
      <c r="B773" s="526"/>
      <c r="C773" s="526"/>
      <c r="D773" s="242" t="s">
        <v>220</v>
      </c>
      <c r="E773" s="8">
        <v>100</v>
      </c>
      <c r="F773" s="241"/>
      <c r="G773" s="79">
        <f>+G772+E773-F773</f>
        <v>245</v>
      </c>
    </row>
    <row r="774" spans="1:11">
      <c r="A774" s="7">
        <v>44985</v>
      </c>
      <c r="B774" s="526" t="s">
        <v>135</v>
      </c>
      <c r="C774" s="526" t="s">
        <v>20</v>
      </c>
      <c r="D774" t="s">
        <v>18</v>
      </c>
      <c r="E774" s="241"/>
      <c r="F774" s="241">
        <v>56</v>
      </c>
      <c r="G774" s="79">
        <f>+G773+E774-F774</f>
        <v>189</v>
      </c>
    </row>
    <row r="775" spans="1:11">
      <c r="A775" s="7">
        <v>44985</v>
      </c>
      <c r="B775" s="526" t="s">
        <v>135</v>
      </c>
      <c r="C775" s="526" t="s">
        <v>20</v>
      </c>
      <c r="D775" t="s">
        <v>19</v>
      </c>
      <c r="E775" s="241"/>
      <c r="F775" s="241">
        <v>5</v>
      </c>
      <c r="G775" s="79">
        <f>+G774+E775-F775</f>
        <v>184</v>
      </c>
    </row>
    <row r="776" spans="1:11">
      <c r="A776" s="86">
        <v>44992</v>
      </c>
      <c r="B776" s="526">
        <v>26574</v>
      </c>
      <c r="C776" s="526" t="s">
        <v>20</v>
      </c>
      <c r="D776" s="242" t="s">
        <v>220</v>
      </c>
      <c r="F776" s="8">
        <v>100</v>
      </c>
      <c r="G776" s="79">
        <f t="shared" ref="G776:G840" si="15">+G775+E776-F776</f>
        <v>84</v>
      </c>
    </row>
    <row r="777" spans="1:11">
      <c r="A777" s="86">
        <v>45010</v>
      </c>
      <c r="B777" s="526">
        <v>26703</v>
      </c>
      <c r="C777" s="526" t="s">
        <v>20</v>
      </c>
      <c r="D777" t="s">
        <v>16</v>
      </c>
      <c r="F777" s="241">
        <v>82.8</v>
      </c>
      <c r="G777" s="79">
        <f t="shared" si="15"/>
        <v>1.2000000000000028</v>
      </c>
    </row>
    <row r="778" spans="1:11">
      <c r="A778" s="86">
        <v>45010</v>
      </c>
      <c r="B778" s="526">
        <v>26703</v>
      </c>
      <c r="C778" s="526" t="s">
        <v>20</v>
      </c>
      <c r="D778" t="s">
        <v>17</v>
      </c>
      <c r="F778" s="241">
        <v>1.2</v>
      </c>
      <c r="G778" s="79">
        <f t="shared" si="15"/>
        <v>2.886579864025407E-15</v>
      </c>
      <c r="I778" s="543"/>
      <c r="J778" s="543"/>
      <c r="K778" s="543"/>
    </row>
    <row r="779" spans="1:11">
      <c r="A779" s="88">
        <v>45016</v>
      </c>
      <c r="B779" s="525" t="s">
        <v>14</v>
      </c>
      <c r="C779" s="525" t="s">
        <v>23</v>
      </c>
      <c r="D779" t="s">
        <v>16</v>
      </c>
      <c r="E779" s="241">
        <v>76.2</v>
      </c>
      <c r="F779" s="241"/>
      <c r="G779" s="79">
        <f t="shared" si="15"/>
        <v>76.2</v>
      </c>
    </row>
    <row r="780" spans="1:11">
      <c r="A780" s="86"/>
      <c r="B780" s="526"/>
      <c r="C780" s="526"/>
      <c r="D780" t="s">
        <v>17</v>
      </c>
      <c r="E780" s="241">
        <v>1.3</v>
      </c>
      <c r="F780" s="241"/>
      <c r="G780" s="79">
        <f t="shared" si="15"/>
        <v>77.5</v>
      </c>
      <c r="I780" s="525"/>
      <c r="K780" s="241"/>
    </row>
    <row r="781" spans="1:11">
      <c r="A781" s="86"/>
      <c r="B781" s="526"/>
      <c r="C781" s="526"/>
      <c r="D781" t="s">
        <v>18</v>
      </c>
      <c r="E781" s="241">
        <v>60</v>
      </c>
      <c r="F781" s="241"/>
      <c r="G781" s="79">
        <f t="shared" si="15"/>
        <v>137.5</v>
      </c>
      <c r="I781" s="526"/>
      <c r="K781" s="241"/>
    </row>
    <row r="782" spans="1:11">
      <c r="A782" s="86"/>
      <c r="B782" s="526"/>
      <c r="C782" s="526"/>
      <c r="D782" t="s">
        <v>19</v>
      </c>
      <c r="E782" s="241">
        <v>5</v>
      </c>
      <c r="F782" s="241"/>
      <c r="G782" s="79">
        <f t="shared" si="15"/>
        <v>142.5</v>
      </c>
      <c r="J782" s="242"/>
      <c r="K782" s="8"/>
    </row>
    <row r="783" spans="1:11">
      <c r="A783" s="86"/>
      <c r="B783" s="526"/>
      <c r="C783" s="526"/>
      <c r="D783" s="242" t="s">
        <v>220</v>
      </c>
      <c r="E783" s="8">
        <v>100</v>
      </c>
      <c r="F783" s="241"/>
      <c r="G783" s="79">
        <f t="shared" si="15"/>
        <v>242.5</v>
      </c>
      <c r="I783" s="525"/>
      <c r="J783" s="242"/>
      <c r="K783" s="8"/>
    </row>
    <row r="784" spans="1:11">
      <c r="A784" s="86">
        <v>45016</v>
      </c>
      <c r="B784" s="526" t="s">
        <v>124</v>
      </c>
      <c r="C784" s="526" t="s">
        <v>23</v>
      </c>
      <c r="D784" t="s">
        <v>18</v>
      </c>
      <c r="E784" s="241"/>
      <c r="F784" s="241">
        <v>60</v>
      </c>
      <c r="G784" s="79">
        <f t="shared" si="15"/>
        <v>182.5</v>
      </c>
    </row>
    <row r="785" spans="1:12">
      <c r="A785" s="86">
        <v>45016</v>
      </c>
      <c r="B785" s="526" t="s">
        <v>124</v>
      </c>
      <c r="C785" s="526" t="s">
        <v>23</v>
      </c>
      <c r="D785" t="s">
        <v>19</v>
      </c>
      <c r="E785" s="241"/>
      <c r="F785" s="241">
        <v>5</v>
      </c>
      <c r="G785" s="79">
        <f t="shared" si="15"/>
        <v>177.5</v>
      </c>
    </row>
    <row r="786" spans="1:12">
      <c r="A786" s="86">
        <v>45111</v>
      </c>
      <c r="B786" s="526">
        <v>27167</v>
      </c>
      <c r="C786" s="526" t="s">
        <v>23</v>
      </c>
      <c r="D786" t="s">
        <v>16</v>
      </c>
      <c r="E786" s="241"/>
      <c r="F786" s="241">
        <v>76.2</v>
      </c>
      <c r="G786" s="79">
        <f t="shared" si="15"/>
        <v>101.3</v>
      </c>
    </row>
    <row r="787" spans="1:12">
      <c r="A787" s="86">
        <v>45111</v>
      </c>
      <c r="B787" s="526">
        <v>27167</v>
      </c>
      <c r="C787" s="526" t="s">
        <v>23</v>
      </c>
      <c r="D787" t="s">
        <v>17</v>
      </c>
      <c r="E787" s="241"/>
      <c r="F787" s="241">
        <v>1.3</v>
      </c>
      <c r="G787" s="79">
        <f t="shared" si="15"/>
        <v>100</v>
      </c>
    </row>
    <row r="788" spans="1:12">
      <c r="A788" s="86">
        <v>45111</v>
      </c>
      <c r="B788" s="526">
        <v>27167</v>
      </c>
      <c r="C788" s="526" t="s">
        <v>23</v>
      </c>
      <c r="D788" s="242" t="s">
        <v>220</v>
      </c>
      <c r="E788" s="241"/>
      <c r="F788" s="8">
        <v>100</v>
      </c>
      <c r="G788" s="79">
        <f t="shared" si="15"/>
        <v>0</v>
      </c>
    </row>
    <row r="789" spans="1:12">
      <c r="A789" s="88">
        <v>45046</v>
      </c>
      <c r="B789" s="525" t="s">
        <v>14</v>
      </c>
      <c r="C789" s="525" t="s">
        <v>24</v>
      </c>
      <c r="D789" t="s">
        <v>16</v>
      </c>
      <c r="E789" s="240">
        <v>79.7</v>
      </c>
      <c r="F789" s="240"/>
      <c r="G789" s="79">
        <f t="shared" si="15"/>
        <v>79.7</v>
      </c>
      <c r="J789" s="525"/>
      <c r="L789" s="241"/>
    </row>
    <row r="790" spans="1:12">
      <c r="A790" s="86"/>
      <c r="B790" s="526"/>
      <c r="C790" s="526"/>
      <c r="D790" t="s">
        <v>17</v>
      </c>
      <c r="E790" s="240">
        <v>1.5</v>
      </c>
      <c r="F790" s="240"/>
      <c r="G790" s="79">
        <f t="shared" si="15"/>
        <v>81.2</v>
      </c>
      <c r="J790" s="526"/>
      <c r="L790" s="241"/>
    </row>
    <row r="791" spans="1:12">
      <c r="A791" s="86"/>
      <c r="B791" s="526"/>
      <c r="C791" s="526"/>
      <c r="D791" t="s">
        <v>18</v>
      </c>
      <c r="E791" s="240">
        <v>60</v>
      </c>
      <c r="F791" s="240"/>
      <c r="G791" s="79">
        <f t="shared" si="15"/>
        <v>141.19999999999999</v>
      </c>
      <c r="K791" s="242"/>
      <c r="L791" s="8"/>
    </row>
    <row r="792" spans="1:12">
      <c r="A792" s="86"/>
      <c r="B792" s="526"/>
      <c r="C792" s="526"/>
      <c r="D792" t="s">
        <v>19</v>
      </c>
      <c r="E792" s="240">
        <v>5</v>
      </c>
      <c r="F792" s="240"/>
      <c r="G792" s="79">
        <f t="shared" si="15"/>
        <v>146.19999999999999</v>
      </c>
      <c r="J792" s="525"/>
      <c r="L792" s="240"/>
    </row>
    <row r="793" spans="1:12">
      <c r="A793" s="86"/>
      <c r="B793" s="526"/>
      <c r="C793" s="526"/>
      <c r="D793" s="242" t="s">
        <v>220</v>
      </c>
      <c r="E793" s="8">
        <v>100</v>
      </c>
      <c r="F793" s="240"/>
      <c r="G793" s="79">
        <f t="shared" si="15"/>
        <v>246.2</v>
      </c>
      <c r="J793" s="526"/>
      <c r="L793" s="240"/>
    </row>
    <row r="794" spans="1:12">
      <c r="A794" s="86">
        <v>45046</v>
      </c>
      <c r="B794" s="526" t="s">
        <v>125</v>
      </c>
      <c r="C794" s="526" t="s">
        <v>24</v>
      </c>
      <c r="D794" t="s">
        <v>18</v>
      </c>
      <c r="E794" s="240"/>
      <c r="F794" s="240">
        <v>60</v>
      </c>
      <c r="G794" s="79">
        <f t="shared" si="15"/>
        <v>186.2</v>
      </c>
      <c r="K794" s="242"/>
      <c r="L794" s="8"/>
    </row>
    <row r="795" spans="1:12">
      <c r="A795" s="86">
        <v>45046</v>
      </c>
      <c r="B795" s="526" t="s">
        <v>125</v>
      </c>
      <c r="C795" s="526" t="s">
        <v>24</v>
      </c>
      <c r="D795" t="s">
        <v>19</v>
      </c>
      <c r="E795" s="240"/>
      <c r="F795" s="240">
        <v>5</v>
      </c>
      <c r="G795" s="79">
        <f t="shared" si="15"/>
        <v>181.2</v>
      </c>
      <c r="J795" s="525"/>
      <c r="L795" s="240"/>
    </row>
    <row r="796" spans="1:12">
      <c r="A796" s="86">
        <v>45111</v>
      </c>
      <c r="B796" s="526">
        <v>27167</v>
      </c>
      <c r="C796" s="526" t="s">
        <v>24</v>
      </c>
      <c r="D796" t="s">
        <v>16</v>
      </c>
      <c r="E796" s="240"/>
      <c r="F796" s="240">
        <v>79.7</v>
      </c>
      <c r="G796" s="79">
        <f t="shared" si="15"/>
        <v>101.49999999999999</v>
      </c>
      <c r="J796" s="525"/>
      <c r="L796" s="240"/>
    </row>
    <row r="797" spans="1:12">
      <c r="A797" s="86">
        <v>45111</v>
      </c>
      <c r="B797" s="526">
        <v>27167</v>
      </c>
      <c r="C797" s="526" t="s">
        <v>24</v>
      </c>
      <c r="D797" t="s">
        <v>17</v>
      </c>
      <c r="E797" s="240"/>
      <c r="F797" s="240">
        <v>1.5</v>
      </c>
      <c r="G797" s="79">
        <f t="shared" si="15"/>
        <v>99.999999999999986</v>
      </c>
      <c r="J797" s="525"/>
      <c r="L797" s="240"/>
    </row>
    <row r="798" spans="1:12">
      <c r="A798" s="86">
        <v>45111</v>
      </c>
      <c r="B798" s="526">
        <v>27167</v>
      </c>
      <c r="C798" s="526" t="s">
        <v>24</v>
      </c>
      <c r="D798" s="242" t="s">
        <v>220</v>
      </c>
      <c r="E798" s="240"/>
      <c r="F798" s="8">
        <v>100</v>
      </c>
      <c r="G798" s="79">
        <f t="shared" si="15"/>
        <v>0</v>
      </c>
      <c r="J798" s="525"/>
      <c r="L798" s="240"/>
    </row>
    <row r="799" spans="1:12">
      <c r="A799" s="88">
        <v>45077</v>
      </c>
      <c r="B799" s="525" t="s">
        <v>14</v>
      </c>
      <c r="C799" s="525" t="s">
        <v>25</v>
      </c>
      <c r="D799" t="s">
        <v>16</v>
      </c>
      <c r="E799" s="240">
        <v>73.7</v>
      </c>
      <c r="F799" s="240"/>
      <c r="G799" s="79">
        <f t="shared" si="15"/>
        <v>73.7</v>
      </c>
      <c r="J799" s="526"/>
      <c r="L799" s="240"/>
    </row>
    <row r="800" spans="1:12">
      <c r="A800" s="86"/>
      <c r="B800" s="526"/>
      <c r="C800" s="526"/>
      <c r="D800" t="s">
        <v>17</v>
      </c>
      <c r="E800" s="240">
        <v>2.1</v>
      </c>
      <c r="F800" s="240"/>
      <c r="G800" s="79">
        <f t="shared" si="15"/>
        <v>75.8</v>
      </c>
      <c r="K800" s="242"/>
      <c r="L800" s="8"/>
    </row>
    <row r="801" spans="1:12">
      <c r="A801" s="86"/>
      <c r="B801" s="526"/>
      <c r="C801" s="526"/>
      <c r="D801" t="s">
        <v>18</v>
      </c>
      <c r="E801" s="240">
        <v>60</v>
      </c>
      <c r="F801" s="240"/>
      <c r="G801" s="79">
        <f t="shared" si="15"/>
        <v>135.80000000000001</v>
      </c>
      <c r="L801" s="240"/>
    </row>
    <row r="802" spans="1:12">
      <c r="A802" s="86"/>
      <c r="B802" s="526"/>
      <c r="C802" s="526"/>
      <c r="D802" t="s">
        <v>19</v>
      </c>
      <c r="E802" s="240">
        <v>5</v>
      </c>
      <c r="F802" s="240"/>
      <c r="G802" s="79">
        <f t="shared" si="15"/>
        <v>140.80000000000001</v>
      </c>
      <c r="L802" s="37"/>
    </row>
    <row r="803" spans="1:12">
      <c r="A803" s="86"/>
      <c r="B803" s="526"/>
      <c r="C803" s="526"/>
      <c r="D803" s="242" t="s">
        <v>220</v>
      </c>
      <c r="E803" s="8">
        <v>100</v>
      </c>
      <c r="F803" s="240"/>
      <c r="G803" s="79">
        <f t="shared" si="15"/>
        <v>240.8</v>
      </c>
    </row>
    <row r="804" spans="1:12">
      <c r="A804" s="86"/>
      <c r="B804" s="526"/>
      <c r="C804" s="526"/>
      <c r="D804" t="s">
        <v>493</v>
      </c>
      <c r="E804" s="240">
        <v>10</v>
      </c>
      <c r="F804" s="240"/>
      <c r="G804" s="79">
        <f t="shared" si="15"/>
        <v>250.8</v>
      </c>
      <c r="L804" s="37"/>
    </row>
    <row r="805" spans="1:12">
      <c r="A805" s="86">
        <v>45077</v>
      </c>
      <c r="B805" s="526" t="s">
        <v>128</v>
      </c>
      <c r="C805" s="526" t="s">
        <v>25</v>
      </c>
      <c r="D805" t="s">
        <v>18</v>
      </c>
      <c r="E805" s="240"/>
      <c r="F805" s="240">
        <v>60</v>
      </c>
      <c r="G805" s="79">
        <f t="shared" si="15"/>
        <v>190.8</v>
      </c>
    </row>
    <row r="806" spans="1:12">
      <c r="A806" s="86">
        <v>45077</v>
      </c>
      <c r="B806" s="526" t="s">
        <v>128</v>
      </c>
      <c r="C806" s="526" t="s">
        <v>25</v>
      </c>
      <c r="D806" t="s">
        <v>19</v>
      </c>
      <c r="E806" s="240"/>
      <c r="F806" s="240">
        <v>5</v>
      </c>
      <c r="G806" s="79">
        <f t="shared" si="15"/>
        <v>185.8</v>
      </c>
    </row>
    <row r="807" spans="1:12">
      <c r="A807" s="86">
        <v>45111</v>
      </c>
      <c r="B807" s="526">
        <v>27167</v>
      </c>
      <c r="C807" s="526" t="s">
        <v>25</v>
      </c>
      <c r="D807" t="s">
        <v>16</v>
      </c>
      <c r="E807" s="240"/>
      <c r="F807" s="240">
        <v>73.7</v>
      </c>
      <c r="G807" s="79">
        <f t="shared" si="15"/>
        <v>112.10000000000001</v>
      </c>
    </row>
    <row r="808" spans="1:12">
      <c r="A808" s="86">
        <v>45111</v>
      </c>
      <c r="B808" s="526">
        <v>27167</v>
      </c>
      <c r="C808" s="526" t="s">
        <v>25</v>
      </c>
      <c r="D808" t="s">
        <v>17</v>
      </c>
      <c r="E808" s="240"/>
      <c r="F808" s="240">
        <v>2.1</v>
      </c>
      <c r="G808" s="79">
        <f t="shared" si="15"/>
        <v>110.00000000000001</v>
      </c>
    </row>
    <row r="809" spans="1:12">
      <c r="A809" s="86">
        <v>45111</v>
      </c>
      <c r="B809" s="526">
        <v>27167</v>
      </c>
      <c r="C809" s="526" t="s">
        <v>25</v>
      </c>
      <c r="D809" s="242" t="s">
        <v>220</v>
      </c>
      <c r="E809" s="240"/>
      <c r="F809" s="8">
        <v>100</v>
      </c>
      <c r="G809" s="79">
        <f t="shared" si="15"/>
        <v>10.000000000000014</v>
      </c>
    </row>
    <row r="810" spans="1:12">
      <c r="A810" s="86">
        <v>45111</v>
      </c>
      <c r="B810" s="526">
        <v>27167</v>
      </c>
      <c r="C810" s="526" t="s">
        <v>25</v>
      </c>
      <c r="D810" t="s">
        <v>493</v>
      </c>
      <c r="E810" s="240"/>
      <c r="F810" s="240">
        <v>10</v>
      </c>
      <c r="G810" s="79">
        <f t="shared" si="15"/>
        <v>1.4210854715202004E-14</v>
      </c>
    </row>
    <row r="811" spans="1:12">
      <c r="A811" s="88">
        <v>45107</v>
      </c>
      <c r="B811" s="525" t="s">
        <v>14</v>
      </c>
      <c r="C811" s="525" t="s">
        <v>26</v>
      </c>
      <c r="D811" t="s">
        <v>16</v>
      </c>
      <c r="E811" s="240">
        <v>75.099999999999994</v>
      </c>
      <c r="F811" s="240"/>
      <c r="G811" s="79">
        <f t="shared" si="15"/>
        <v>75.100000000000009</v>
      </c>
    </row>
    <row r="812" spans="1:12">
      <c r="A812" s="86"/>
      <c r="B812" s="526"/>
      <c r="C812" s="526"/>
      <c r="D812" t="s">
        <v>17</v>
      </c>
      <c r="E812" s="240">
        <v>2</v>
      </c>
      <c r="F812" s="240"/>
      <c r="G812" s="79">
        <f t="shared" si="15"/>
        <v>77.100000000000009</v>
      </c>
    </row>
    <row r="813" spans="1:12">
      <c r="A813" s="86"/>
      <c r="B813" s="526"/>
      <c r="C813" s="526"/>
      <c r="D813" t="s">
        <v>18</v>
      </c>
      <c r="E813" s="240">
        <v>60</v>
      </c>
      <c r="F813" s="240"/>
      <c r="G813" s="79">
        <f t="shared" si="15"/>
        <v>137.10000000000002</v>
      </c>
      <c r="I813" s="525"/>
      <c r="K813" s="240"/>
    </row>
    <row r="814" spans="1:12">
      <c r="A814" s="86"/>
      <c r="B814" s="526"/>
      <c r="C814" s="526"/>
      <c r="D814" t="s">
        <v>19</v>
      </c>
      <c r="E814" s="240">
        <v>5</v>
      </c>
      <c r="F814" s="240"/>
      <c r="G814" s="79">
        <f t="shared" si="15"/>
        <v>142.10000000000002</v>
      </c>
      <c r="I814" s="526"/>
      <c r="K814" s="240"/>
    </row>
    <row r="815" spans="1:12">
      <c r="A815" s="86"/>
      <c r="B815" s="526"/>
      <c r="C815" s="526"/>
      <c r="D815" s="242" t="s">
        <v>662</v>
      </c>
      <c r="E815" s="8">
        <v>100</v>
      </c>
      <c r="F815" s="240"/>
      <c r="G815" s="79">
        <f t="shared" si="15"/>
        <v>242.10000000000002</v>
      </c>
      <c r="I815" s="526"/>
      <c r="K815" s="240"/>
    </row>
    <row r="816" spans="1:12">
      <c r="A816" s="86">
        <v>45107</v>
      </c>
      <c r="B816" s="526" t="s">
        <v>129</v>
      </c>
      <c r="C816" s="526" t="s">
        <v>26</v>
      </c>
      <c r="D816" t="s">
        <v>18</v>
      </c>
      <c r="E816" s="240"/>
      <c r="F816" s="240">
        <v>20</v>
      </c>
      <c r="G816" s="79">
        <f t="shared" si="15"/>
        <v>222.10000000000002</v>
      </c>
      <c r="I816" s="526"/>
      <c r="K816" s="240"/>
    </row>
    <row r="817" spans="1:11">
      <c r="A817" s="86">
        <v>45201</v>
      </c>
      <c r="B817" s="526">
        <v>27552</v>
      </c>
      <c r="C817" s="526" t="s">
        <v>26</v>
      </c>
      <c r="D817" t="s">
        <v>16</v>
      </c>
      <c r="E817" s="240"/>
      <c r="F817" s="240">
        <v>75.099999999999994</v>
      </c>
      <c r="G817" s="79">
        <f t="shared" si="15"/>
        <v>147.00000000000003</v>
      </c>
      <c r="I817" s="526"/>
      <c r="K817" s="240"/>
    </row>
    <row r="818" spans="1:11">
      <c r="A818" s="86">
        <v>45201</v>
      </c>
      <c r="B818" s="526">
        <v>27552</v>
      </c>
      <c r="C818" s="526" t="s">
        <v>26</v>
      </c>
      <c r="D818" t="s">
        <v>17</v>
      </c>
      <c r="E818" s="240"/>
      <c r="F818" s="240">
        <v>2</v>
      </c>
      <c r="G818" s="79">
        <f t="shared" si="15"/>
        <v>145.00000000000003</v>
      </c>
      <c r="I818" s="526"/>
      <c r="K818" s="240"/>
    </row>
    <row r="819" spans="1:11">
      <c r="A819" s="86">
        <v>45224</v>
      </c>
      <c r="B819" s="526">
        <v>27690</v>
      </c>
      <c r="C819" s="526" t="s">
        <v>26</v>
      </c>
      <c r="D819" s="242" t="s">
        <v>662</v>
      </c>
      <c r="E819" s="240"/>
      <c r="F819" s="8">
        <v>100</v>
      </c>
      <c r="G819" s="79">
        <f t="shared" si="15"/>
        <v>45.000000000000028</v>
      </c>
      <c r="I819" s="526"/>
      <c r="K819" s="240"/>
    </row>
    <row r="820" spans="1:11">
      <c r="A820" s="86">
        <v>45278</v>
      </c>
      <c r="B820" s="526">
        <v>27992</v>
      </c>
      <c r="C820" s="526" t="s">
        <v>26</v>
      </c>
      <c r="D820" t="s">
        <v>18</v>
      </c>
      <c r="E820" s="240"/>
      <c r="F820" s="8">
        <v>40</v>
      </c>
      <c r="G820" s="79">
        <f t="shared" si="15"/>
        <v>5.0000000000000284</v>
      </c>
      <c r="I820" s="526"/>
      <c r="K820" s="240"/>
    </row>
    <row r="821" spans="1:11">
      <c r="A821" s="86">
        <v>45278</v>
      </c>
      <c r="B821" s="526">
        <v>27992</v>
      </c>
      <c r="C821" s="526" t="s">
        <v>26</v>
      </c>
      <c r="D821" t="s">
        <v>19</v>
      </c>
      <c r="E821" s="240"/>
      <c r="F821" s="8">
        <v>5</v>
      </c>
      <c r="G821" s="79">
        <f t="shared" si="15"/>
        <v>2.8421709430404007E-14</v>
      </c>
      <c r="I821" s="526"/>
      <c r="K821" s="240"/>
    </row>
    <row r="822" spans="1:11">
      <c r="A822" s="88">
        <v>45138</v>
      </c>
      <c r="B822" s="525" t="s">
        <v>14</v>
      </c>
      <c r="C822" s="525" t="s">
        <v>27</v>
      </c>
      <c r="D822" t="s">
        <v>16</v>
      </c>
      <c r="E822" s="240">
        <v>70.7</v>
      </c>
      <c r="F822" s="240"/>
      <c r="G822" s="79">
        <f t="shared" si="15"/>
        <v>70.700000000000031</v>
      </c>
      <c r="I822" s="526"/>
      <c r="J822" s="242"/>
      <c r="K822" s="8"/>
    </row>
    <row r="823" spans="1:11">
      <c r="A823" s="86"/>
      <c r="B823" s="526"/>
      <c r="C823" s="526"/>
      <c r="D823" t="s">
        <v>17</v>
      </c>
      <c r="E823" s="240">
        <v>2</v>
      </c>
      <c r="F823" s="240"/>
      <c r="G823" s="79">
        <f t="shared" si="15"/>
        <v>72.700000000000031</v>
      </c>
      <c r="I823" s="525"/>
      <c r="K823" s="240"/>
    </row>
    <row r="824" spans="1:11">
      <c r="A824" s="86"/>
      <c r="B824" s="526"/>
      <c r="C824" s="526"/>
      <c r="D824" t="s">
        <v>18</v>
      </c>
      <c r="E824" s="240">
        <v>60</v>
      </c>
      <c r="F824" s="240"/>
      <c r="G824" s="79">
        <f t="shared" si="15"/>
        <v>132.70000000000005</v>
      </c>
      <c r="I824" s="526"/>
      <c r="K824" s="240"/>
    </row>
    <row r="825" spans="1:11">
      <c r="A825" s="86"/>
      <c r="B825" s="526"/>
      <c r="C825" s="526"/>
      <c r="D825" t="s">
        <v>19</v>
      </c>
      <c r="E825" s="240">
        <v>5</v>
      </c>
      <c r="F825" s="240"/>
      <c r="G825" s="79">
        <f t="shared" si="15"/>
        <v>137.70000000000005</v>
      </c>
      <c r="I825" s="526"/>
      <c r="K825" s="240"/>
    </row>
    <row r="826" spans="1:11">
      <c r="A826" s="86"/>
      <c r="B826" s="526"/>
      <c r="C826" s="526"/>
      <c r="D826" s="242" t="s">
        <v>662</v>
      </c>
      <c r="E826" s="8">
        <v>100</v>
      </c>
      <c r="F826" s="240"/>
      <c r="G826" s="79">
        <f t="shared" si="15"/>
        <v>237.70000000000005</v>
      </c>
      <c r="I826" s="526"/>
      <c r="K826" s="240"/>
    </row>
    <row r="827" spans="1:11">
      <c r="A827" s="86">
        <v>45138</v>
      </c>
      <c r="B827" s="526" t="s">
        <v>115</v>
      </c>
      <c r="C827" s="526" t="s">
        <v>27</v>
      </c>
      <c r="D827" t="s">
        <v>18</v>
      </c>
      <c r="E827" s="240"/>
      <c r="F827" s="240">
        <v>40</v>
      </c>
      <c r="G827" s="79">
        <f t="shared" si="15"/>
        <v>197.70000000000005</v>
      </c>
      <c r="I827" s="526"/>
      <c r="J827" s="242"/>
      <c r="K827" s="8"/>
    </row>
    <row r="828" spans="1:11">
      <c r="A828" s="86">
        <v>45201</v>
      </c>
      <c r="B828" s="526">
        <v>27552</v>
      </c>
      <c r="C828" s="526" t="s">
        <v>27</v>
      </c>
      <c r="D828" t="s">
        <v>16</v>
      </c>
      <c r="E828" s="240"/>
      <c r="F828" s="240">
        <v>70.7</v>
      </c>
      <c r="G828" s="79">
        <f t="shared" si="15"/>
        <v>127.00000000000004</v>
      </c>
      <c r="I828" s="526"/>
      <c r="J828" s="242"/>
      <c r="K828" s="8"/>
    </row>
    <row r="829" spans="1:11">
      <c r="A829" s="86">
        <v>45201</v>
      </c>
      <c r="B829" s="526">
        <v>27552</v>
      </c>
      <c r="C829" s="526" t="s">
        <v>27</v>
      </c>
      <c r="D829" t="s">
        <v>17</v>
      </c>
      <c r="E829" s="240"/>
      <c r="F829" s="240">
        <v>2</v>
      </c>
      <c r="G829" s="79">
        <f t="shared" si="15"/>
        <v>125.00000000000004</v>
      </c>
      <c r="I829" s="526"/>
      <c r="J829" s="242"/>
      <c r="K829" s="8"/>
    </row>
    <row r="830" spans="1:11">
      <c r="A830" s="86">
        <v>45224</v>
      </c>
      <c r="B830" s="526">
        <v>27690</v>
      </c>
      <c r="C830" s="526" t="s">
        <v>27</v>
      </c>
      <c r="D830" s="242" t="s">
        <v>662</v>
      </c>
      <c r="E830" s="240"/>
      <c r="F830" s="8">
        <v>100</v>
      </c>
      <c r="G830" s="79">
        <f t="shared" si="15"/>
        <v>25.000000000000043</v>
      </c>
      <c r="I830" s="526"/>
      <c r="J830" s="242"/>
      <c r="K830" s="8"/>
    </row>
    <row r="831" spans="1:11">
      <c r="A831" s="7">
        <v>45271</v>
      </c>
      <c r="B831" s="526">
        <v>27943</v>
      </c>
      <c r="C831" s="526" t="s">
        <v>27</v>
      </c>
      <c r="D831" t="s">
        <v>18</v>
      </c>
      <c r="E831" s="240"/>
      <c r="F831" s="8">
        <v>20</v>
      </c>
      <c r="G831" s="79">
        <f t="shared" si="15"/>
        <v>5.0000000000000426</v>
      </c>
      <c r="I831" s="526"/>
      <c r="J831" s="242"/>
      <c r="K831" s="8"/>
    </row>
    <row r="832" spans="1:11">
      <c r="A832" s="7">
        <v>45271</v>
      </c>
      <c r="B832" s="526">
        <v>27943</v>
      </c>
      <c r="C832" s="526" t="s">
        <v>27</v>
      </c>
      <c r="D832" t="s">
        <v>19</v>
      </c>
      <c r="E832" s="240"/>
      <c r="F832" s="8">
        <v>5</v>
      </c>
      <c r="G832" s="79">
        <f t="shared" si="15"/>
        <v>4.2632564145606011E-14</v>
      </c>
      <c r="I832" s="526"/>
      <c r="J832" s="242"/>
      <c r="K832" s="8"/>
    </row>
    <row r="833" spans="1:12">
      <c r="A833" s="44">
        <v>45169</v>
      </c>
      <c r="B833" s="525" t="s">
        <v>14</v>
      </c>
      <c r="C833" s="525" t="s">
        <v>28</v>
      </c>
      <c r="D833" t="s">
        <v>16</v>
      </c>
      <c r="E833" s="240">
        <v>67.599999999999994</v>
      </c>
      <c r="F833" s="240"/>
      <c r="G833" s="79">
        <f t="shared" si="15"/>
        <v>67.600000000000037</v>
      </c>
      <c r="I833" s="525"/>
      <c r="K833" s="240"/>
    </row>
    <row r="834" spans="1:12">
      <c r="B834" s="526"/>
      <c r="C834" s="526"/>
      <c r="D834" t="s">
        <v>17</v>
      </c>
      <c r="E834" s="240">
        <v>2.2999999999999998</v>
      </c>
      <c r="F834" s="240"/>
      <c r="G834" s="79">
        <f t="shared" si="15"/>
        <v>69.900000000000034</v>
      </c>
      <c r="I834" s="526"/>
      <c r="K834" s="240"/>
      <c r="L834" s="37"/>
    </row>
    <row r="835" spans="1:12">
      <c r="B835" s="526"/>
      <c r="C835" s="526"/>
      <c r="D835" t="s">
        <v>18</v>
      </c>
      <c r="E835" s="240">
        <v>60</v>
      </c>
      <c r="F835" s="240"/>
      <c r="G835" s="79">
        <f t="shared" si="15"/>
        <v>129.90000000000003</v>
      </c>
      <c r="I835" s="526"/>
      <c r="K835" s="240"/>
    </row>
    <row r="836" spans="1:12">
      <c r="B836" s="526"/>
      <c r="C836" s="526"/>
      <c r="D836" t="s">
        <v>19</v>
      </c>
      <c r="E836" s="240">
        <v>5</v>
      </c>
      <c r="F836" s="240"/>
      <c r="G836" s="79">
        <f t="shared" si="15"/>
        <v>134.90000000000003</v>
      </c>
      <c r="I836" s="526"/>
      <c r="K836" s="240"/>
    </row>
    <row r="837" spans="1:12">
      <c r="B837" s="526"/>
      <c r="C837" s="526"/>
      <c r="D837" s="242" t="s">
        <v>662</v>
      </c>
      <c r="E837" s="8">
        <v>100</v>
      </c>
      <c r="F837" s="240"/>
      <c r="G837" s="79">
        <f t="shared" si="15"/>
        <v>234.90000000000003</v>
      </c>
      <c r="I837" s="526"/>
      <c r="J837" s="242"/>
      <c r="K837" s="8"/>
    </row>
    <row r="838" spans="1:12">
      <c r="B838" s="526"/>
      <c r="C838" s="526"/>
      <c r="D838" s="298" t="s">
        <v>66</v>
      </c>
      <c r="E838" s="240">
        <v>15</v>
      </c>
      <c r="F838" s="240"/>
      <c r="G838" s="79">
        <f t="shared" si="15"/>
        <v>249.90000000000003</v>
      </c>
    </row>
    <row r="839" spans="1:12">
      <c r="A839" s="7">
        <v>45169</v>
      </c>
      <c r="B839" s="526" t="s">
        <v>116</v>
      </c>
      <c r="C839" s="526" t="s">
        <v>28</v>
      </c>
      <c r="D839" t="s">
        <v>18</v>
      </c>
      <c r="E839" s="240"/>
      <c r="F839" s="240">
        <v>45</v>
      </c>
      <c r="G839" s="79">
        <f t="shared" si="15"/>
        <v>204.90000000000003</v>
      </c>
    </row>
    <row r="840" spans="1:12">
      <c r="A840" s="86">
        <v>45201</v>
      </c>
      <c r="B840" s="526">
        <v>27552</v>
      </c>
      <c r="C840" s="526" t="s">
        <v>28</v>
      </c>
      <c r="D840" t="s">
        <v>16</v>
      </c>
      <c r="F840" s="2">
        <v>67.599999999999994</v>
      </c>
      <c r="G840" s="79">
        <f t="shared" si="15"/>
        <v>137.30000000000004</v>
      </c>
      <c r="J840" s="307"/>
      <c r="K840" s="307"/>
      <c r="L840" s="307"/>
    </row>
    <row r="841" spans="1:12">
      <c r="A841" s="86">
        <v>45201</v>
      </c>
      <c r="B841" s="526">
        <v>27552</v>
      </c>
      <c r="C841" s="526" t="s">
        <v>28</v>
      </c>
      <c r="D841" t="s">
        <v>17</v>
      </c>
      <c r="F841" s="2">
        <v>2.2999999999999998</v>
      </c>
      <c r="G841" s="79">
        <f t="shared" ref="G841:G854" si="16">+G840+E841-F841</f>
        <v>135.00000000000003</v>
      </c>
      <c r="J841" s="525"/>
      <c r="L841" s="240"/>
    </row>
    <row r="842" spans="1:12">
      <c r="A842" s="86">
        <v>45278</v>
      </c>
      <c r="B842" s="526">
        <v>27992</v>
      </c>
      <c r="C842" s="526" t="s">
        <v>28</v>
      </c>
      <c r="D842" t="s">
        <v>18</v>
      </c>
      <c r="F842" s="2">
        <v>15</v>
      </c>
      <c r="G842" s="79">
        <f t="shared" si="16"/>
        <v>120.00000000000003</v>
      </c>
      <c r="J842" s="525"/>
      <c r="L842" s="240"/>
    </row>
    <row r="843" spans="1:12">
      <c r="A843" s="86">
        <v>45278</v>
      </c>
      <c r="B843" s="526">
        <v>27992</v>
      </c>
      <c r="C843" s="526" t="s">
        <v>28</v>
      </c>
      <c r="D843" t="s">
        <v>19</v>
      </c>
      <c r="F843" s="2">
        <v>5</v>
      </c>
      <c r="G843" s="79">
        <f t="shared" si="16"/>
        <v>115.00000000000003</v>
      </c>
      <c r="J843" s="525"/>
      <c r="L843" s="240"/>
    </row>
    <row r="844" spans="1:12">
      <c r="A844" s="86">
        <v>45278</v>
      </c>
      <c r="B844" s="526">
        <v>27992</v>
      </c>
      <c r="C844" s="526" t="s">
        <v>28</v>
      </c>
      <c r="D844" s="298" t="s">
        <v>66</v>
      </c>
      <c r="F844" s="2">
        <v>15</v>
      </c>
      <c r="G844" s="79">
        <f t="shared" si="16"/>
        <v>100.00000000000003</v>
      </c>
      <c r="J844" s="525"/>
      <c r="L844" s="240"/>
    </row>
    <row r="845" spans="1:12">
      <c r="A845" s="86">
        <v>45301</v>
      </c>
      <c r="B845" s="526">
        <v>28127</v>
      </c>
      <c r="C845" s="526" t="s">
        <v>28</v>
      </c>
      <c r="D845" s="242" t="s">
        <v>662</v>
      </c>
      <c r="F845" s="2">
        <v>100</v>
      </c>
      <c r="G845" s="79">
        <f t="shared" si="16"/>
        <v>0</v>
      </c>
      <c r="J845" s="525"/>
      <c r="L845" s="240"/>
    </row>
    <row r="846" spans="1:12">
      <c r="A846" s="44">
        <v>45199</v>
      </c>
      <c r="B846" s="525" t="s">
        <v>14</v>
      </c>
      <c r="C846" s="525" t="s">
        <v>53</v>
      </c>
      <c r="D846" t="s">
        <v>16</v>
      </c>
      <c r="E846" s="240">
        <v>67.3</v>
      </c>
      <c r="F846" s="240"/>
      <c r="G846" s="79">
        <f t="shared" si="16"/>
        <v>67.3</v>
      </c>
      <c r="L846" s="240"/>
    </row>
    <row r="847" spans="1:12">
      <c r="B847" s="526"/>
      <c r="C847" s="526"/>
      <c r="D847" t="s">
        <v>17</v>
      </c>
      <c r="E847" s="240">
        <v>2</v>
      </c>
      <c r="F847" s="240"/>
      <c r="G847" s="79">
        <f t="shared" si="16"/>
        <v>69.3</v>
      </c>
      <c r="J847" s="525"/>
      <c r="L847" s="240"/>
    </row>
    <row r="848" spans="1:12">
      <c r="B848" s="526"/>
      <c r="C848" s="526"/>
      <c r="D848" t="s">
        <v>18</v>
      </c>
      <c r="E848" s="240">
        <v>60</v>
      </c>
      <c r="F848" s="240"/>
      <c r="G848" s="79">
        <f t="shared" si="16"/>
        <v>129.30000000000001</v>
      </c>
      <c r="L848" s="240"/>
    </row>
    <row r="849" spans="1:16">
      <c r="B849" s="526"/>
      <c r="C849" s="526"/>
      <c r="D849" t="s">
        <v>19</v>
      </c>
      <c r="E849" s="240">
        <v>5</v>
      </c>
      <c r="F849" s="240"/>
      <c r="G849" s="79">
        <f t="shared" si="16"/>
        <v>134.30000000000001</v>
      </c>
      <c r="J849" s="525"/>
      <c r="L849" s="240"/>
      <c r="O849" s="240"/>
    </row>
    <row r="850" spans="1:16">
      <c r="B850" s="526"/>
      <c r="C850" s="526"/>
      <c r="D850" t="s">
        <v>105</v>
      </c>
      <c r="E850" s="240">
        <v>10</v>
      </c>
      <c r="F850" s="240"/>
      <c r="G850" s="79">
        <f t="shared" si="16"/>
        <v>144.30000000000001</v>
      </c>
      <c r="L850" s="240"/>
      <c r="O850" s="240"/>
    </row>
    <row r="851" spans="1:16">
      <c r="B851" s="526"/>
      <c r="C851" s="526"/>
      <c r="D851" s="242" t="s">
        <v>662</v>
      </c>
      <c r="E851" s="8">
        <v>100</v>
      </c>
      <c r="F851" s="240"/>
      <c r="G851" s="79">
        <f t="shared" si="16"/>
        <v>244.3</v>
      </c>
      <c r="L851" s="8"/>
      <c r="O851" s="240"/>
    </row>
    <row r="852" spans="1:16">
      <c r="A852" s="7">
        <v>45199</v>
      </c>
      <c r="B852" s="526" t="s">
        <v>117</v>
      </c>
      <c r="C852" s="526" t="s">
        <v>53</v>
      </c>
      <c r="D852" t="s">
        <v>18</v>
      </c>
      <c r="E852" s="240"/>
      <c r="F852" s="240">
        <v>60</v>
      </c>
      <c r="G852" s="79">
        <f t="shared" si="16"/>
        <v>184.3</v>
      </c>
      <c r="L852" s="240"/>
      <c r="O852" s="240"/>
    </row>
    <row r="853" spans="1:16">
      <c r="A853" s="7">
        <v>45199</v>
      </c>
      <c r="B853" s="526" t="s">
        <v>117</v>
      </c>
      <c r="C853" s="526" t="s">
        <v>53</v>
      </c>
      <c r="D853" t="s">
        <v>19</v>
      </c>
      <c r="E853" s="240"/>
      <c r="F853" s="240">
        <v>5</v>
      </c>
      <c r="G853" s="79">
        <f t="shared" si="16"/>
        <v>179.3</v>
      </c>
      <c r="L853" s="240"/>
      <c r="O853" s="37"/>
      <c r="P853" s="37"/>
    </row>
    <row r="854" spans="1:16">
      <c r="A854" s="86">
        <v>45264</v>
      </c>
      <c r="B854" s="526">
        <v>27894</v>
      </c>
      <c r="C854" s="526" t="s">
        <v>53</v>
      </c>
      <c r="D854" s="242" t="s">
        <v>662</v>
      </c>
      <c r="E854" s="240"/>
      <c r="F854" s="8">
        <v>100</v>
      </c>
      <c r="G854" s="79">
        <f t="shared" si="16"/>
        <v>79.300000000000011</v>
      </c>
      <c r="L854" s="240"/>
    </row>
    <row r="855" spans="1:16">
      <c r="A855" s="7">
        <v>45271</v>
      </c>
      <c r="B855" s="526">
        <v>27943</v>
      </c>
      <c r="C855" s="526" t="s">
        <v>53</v>
      </c>
      <c r="D855" t="s">
        <v>16</v>
      </c>
      <c r="E855" s="240"/>
      <c r="F855" s="240">
        <v>67.3</v>
      </c>
      <c r="G855" s="79">
        <f t="shared" ref="G840:G859" si="17">+G854+E855-F855</f>
        <v>12.000000000000014</v>
      </c>
      <c r="L855" s="240"/>
    </row>
    <row r="856" spans="1:16">
      <c r="A856" s="7">
        <v>45271</v>
      </c>
      <c r="B856" s="526">
        <v>27943</v>
      </c>
      <c r="C856" s="526" t="s">
        <v>53</v>
      </c>
      <c r="D856" t="s">
        <v>17</v>
      </c>
      <c r="E856" s="240"/>
      <c r="F856" s="240">
        <v>2</v>
      </c>
      <c r="G856" s="79">
        <f t="shared" si="17"/>
        <v>10.000000000000014</v>
      </c>
      <c r="I856" s="526"/>
      <c r="K856" s="240"/>
      <c r="L856" s="240"/>
    </row>
    <row r="857" spans="1:16">
      <c r="A857" s="86">
        <v>45278</v>
      </c>
      <c r="B857" s="526">
        <v>27992</v>
      </c>
      <c r="C857" s="526" t="s">
        <v>53</v>
      </c>
      <c r="D857" t="s">
        <v>105</v>
      </c>
      <c r="E857" s="240"/>
      <c r="F857" s="240">
        <v>10</v>
      </c>
      <c r="G857" s="79">
        <f t="shared" si="17"/>
        <v>1.4210854715202004E-14</v>
      </c>
      <c r="I857" s="526"/>
      <c r="L857" s="240"/>
    </row>
    <row r="858" spans="1:16">
      <c r="A858" s="44">
        <v>45230</v>
      </c>
      <c r="B858" s="525" t="s">
        <v>14</v>
      </c>
      <c r="C858" s="525" t="s">
        <v>30</v>
      </c>
      <c r="D858" t="s">
        <v>16</v>
      </c>
      <c r="E858" s="26">
        <v>65.5</v>
      </c>
      <c r="F858" s="148"/>
      <c r="G858" s="79">
        <f t="shared" si="17"/>
        <v>65.500000000000014</v>
      </c>
      <c r="L858" s="240"/>
    </row>
    <row r="859" spans="1:16">
      <c r="B859" s="526"/>
      <c r="C859" s="526"/>
      <c r="D859" t="s">
        <v>17</v>
      </c>
      <c r="E859" s="26">
        <v>2</v>
      </c>
      <c r="F859" s="148"/>
      <c r="G859" s="79">
        <f t="shared" si="17"/>
        <v>67.500000000000014</v>
      </c>
      <c r="J859" s="525"/>
      <c r="L859" s="26"/>
    </row>
    <row r="860" spans="1:16">
      <c r="B860" s="526"/>
      <c r="C860" s="526"/>
      <c r="D860" t="s">
        <v>18</v>
      </c>
      <c r="E860" s="240">
        <v>60</v>
      </c>
      <c r="F860" s="148"/>
      <c r="G860" s="79">
        <f t="shared" ref="G860:G915" si="18">+G859+E860-F860</f>
        <v>127.50000000000001</v>
      </c>
      <c r="J860" s="525"/>
      <c r="L860" s="26"/>
    </row>
    <row r="861" spans="1:16">
      <c r="B861" s="526"/>
      <c r="C861" s="526"/>
      <c r="D861" t="s">
        <v>19</v>
      </c>
      <c r="E861" s="240">
        <v>5</v>
      </c>
      <c r="F861" s="148"/>
      <c r="G861" s="79">
        <f t="shared" si="18"/>
        <v>132.5</v>
      </c>
      <c r="I861" s="542"/>
      <c r="J861" s="542"/>
      <c r="K861" s="542"/>
      <c r="L861" s="8"/>
    </row>
    <row r="862" spans="1:16">
      <c r="B862" s="526"/>
      <c r="C862" s="526"/>
      <c r="D862" s="242" t="s">
        <v>662</v>
      </c>
      <c r="E862" s="8">
        <v>100</v>
      </c>
      <c r="F862" s="148"/>
      <c r="G862" s="79">
        <f t="shared" si="18"/>
        <v>232.5</v>
      </c>
      <c r="I862" s="525"/>
      <c r="K862" s="26"/>
      <c r="L862" s="26"/>
    </row>
    <row r="863" spans="1:16">
      <c r="A863" s="86">
        <v>45230</v>
      </c>
      <c r="B863" s="526" t="s">
        <v>118</v>
      </c>
      <c r="C863" s="526" t="s">
        <v>30</v>
      </c>
      <c r="D863" t="s">
        <v>18</v>
      </c>
      <c r="E863" s="240"/>
      <c r="F863" s="240">
        <v>60</v>
      </c>
      <c r="G863" s="79">
        <f t="shared" si="18"/>
        <v>172.5</v>
      </c>
      <c r="I863" s="526"/>
      <c r="K863" s="26"/>
      <c r="L863" s="26"/>
    </row>
    <row r="864" spans="1:16">
      <c r="A864" s="86">
        <v>45230</v>
      </c>
      <c r="B864" s="526" t="s">
        <v>118</v>
      </c>
      <c r="C864" s="526" t="s">
        <v>30</v>
      </c>
      <c r="D864" t="s">
        <v>19</v>
      </c>
      <c r="E864" s="240"/>
      <c r="F864" s="240">
        <v>5</v>
      </c>
      <c r="G864" s="79">
        <f t="shared" si="18"/>
        <v>167.5</v>
      </c>
      <c r="I864" s="525"/>
      <c r="J864" s="242"/>
      <c r="K864" s="8"/>
    </row>
    <row r="865" spans="1:12">
      <c r="A865" s="86">
        <v>45264</v>
      </c>
      <c r="B865" s="526">
        <v>27894</v>
      </c>
      <c r="C865" s="526" t="s">
        <v>30</v>
      </c>
      <c r="D865" s="242" t="s">
        <v>662</v>
      </c>
      <c r="E865" s="240"/>
      <c r="F865" s="8">
        <v>100</v>
      </c>
      <c r="G865" s="79">
        <f t="shared" si="18"/>
        <v>67.5</v>
      </c>
      <c r="I865" s="525"/>
      <c r="K865" s="26"/>
      <c r="L865" s="37"/>
    </row>
    <row r="866" spans="1:12">
      <c r="A866" s="86">
        <v>45303</v>
      </c>
      <c r="B866" s="526">
        <v>28140</v>
      </c>
      <c r="C866" s="526" t="s">
        <v>30</v>
      </c>
      <c r="D866" t="s">
        <v>16</v>
      </c>
      <c r="E866" s="240"/>
      <c r="F866" s="26">
        <v>65.5</v>
      </c>
      <c r="G866" s="79">
        <f t="shared" si="18"/>
        <v>2</v>
      </c>
      <c r="I866" s="526"/>
      <c r="K866" s="26"/>
      <c r="L866" s="37"/>
    </row>
    <row r="867" spans="1:12">
      <c r="A867" s="86">
        <v>45303</v>
      </c>
      <c r="B867" s="526">
        <v>28140</v>
      </c>
      <c r="C867" s="526" t="s">
        <v>30</v>
      </c>
      <c r="D867" t="s">
        <v>17</v>
      </c>
      <c r="E867" s="240"/>
      <c r="F867" s="26">
        <v>2</v>
      </c>
      <c r="G867" s="79">
        <f t="shared" si="18"/>
        <v>0</v>
      </c>
      <c r="I867" s="526"/>
      <c r="J867" s="242"/>
      <c r="K867" s="8"/>
      <c r="L867" s="37"/>
    </row>
    <row r="868" spans="1:12">
      <c r="A868" s="44">
        <v>45260</v>
      </c>
      <c r="B868" s="525" t="s">
        <v>14</v>
      </c>
      <c r="C868" s="525" t="s">
        <v>33</v>
      </c>
      <c r="D868" t="s">
        <v>16</v>
      </c>
      <c r="E868" s="26">
        <v>71.099999999999994</v>
      </c>
      <c r="F868" s="148"/>
      <c r="G868" s="79">
        <f t="shared" si="18"/>
        <v>71.099999999999994</v>
      </c>
      <c r="I868" s="525"/>
      <c r="K868" s="26"/>
    </row>
    <row r="869" spans="1:12">
      <c r="B869" s="526"/>
      <c r="C869" s="526"/>
      <c r="D869" t="s">
        <v>17</v>
      </c>
      <c r="E869" s="26">
        <v>10</v>
      </c>
      <c r="F869" s="148"/>
      <c r="G869" s="79">
        <f t="shared" si="18"/>
        <v>81.099999999999994</v>
      </c>
      <c r="I869" s="526"/>
      <c r="K869" s="26"/>
    </row>
    <row r="870" spans="1:12">
      <c r="B870" s="526"/>
      <c r="C870" s="526"/>
      <c r="D870" t="s">
        <v>18</v>
      </c>
      <c r="E870" s="240">
        <v>60</v>
      </c>
      <c r="F870" s="148"/>
      <c r="G870" s="79">
        <f t="shared" si="18"/>
        <v>141.1</v>
      </c>
      <c r="J870" s="242"/>
      <c r="K870" s="8"/>
    </row>
    <row r="871" spans="1:12">
      <c r="B871" s="526"/>
      <c r="C871" s="526"/>
      <c r="D871" t="s">
        <v>19</v>
      </c>
      <c r="E871" s="240">
        <v>5</v>
      </c>
      <c r="F871" s="148"/>
      <c r="G871" s="79">
        <f t="shared" si="18"/>
        <v>146.1</v>
      </c>
      <c r="K871" s="26"/>
    </row>
    <row r="872" spans="1:12">
      <c r="B872" s="526"/>
      <c r="C872" s="526"/>
      <c r="D872" s="242" t="s">
        <v>662</v>
      </c>
      <c r="E872" s="8">
        <v>100</v>
      </c>
      <c r="F872" s="148"/>
      <c r="G872" s="79">
        <f t="shared" si="18"/>
        <v>246.1</v>
      </c>
    </row>
    <row r="873" spans="1:12">
      <c r="A873" s="7">
        <v>45260</v>
      </c>
      <c r="B873" s="526" t="s">
        <v>132</v>
      </c>
      <c r="C873" s="526" t="s">
        <v>33</v>
      </c>
      <c r="D873" t="s">
        <v>18</v>
      </c>
      <c r="E873" s="240"/>
      <c r="F873" s="240">
        <v>60</v>
      </c>
      <c r="G873" s="79">
        <f t="shared" si="18"/>
        <v>186.1</v>
      </c>
    </row>
    <row r="874" spans="1:12">
      <c r="A874" s="7">
        <v>45260</v>
      </c>
      <c r="B874" s="526" t="s">
        <v>132</v>
      </c>
      <c r="C874" s="526" t="s">
        <v>33</v>
      </c>
      <c r="D874" t="s">
        <v>19</v>
      </c>
      <c r="E874" s="240"/>
      <c r="F874" s="240">
        <v>5</v>
      </c>
      <c r="G874" s="79">
        <f t="shared" si="18"/>
        <v>181.1</v>
      </c>
    </row>
    <row r="875" spans="1:12">
      <c r="A875" s="7">
        <v>45356</v>
      </c>
      <c r="B875" s="526">
        <v>28438</v>
      </c>
      <c r="C875" s="526" t="s">
        <v>33</v>
      </c>
      <c r="D875" t="s">
        <v>16</v>
      </c>
      <c r="E875" s="240"/>
      <c r="F875" s="26">
        <v>71.099999999999994</v>
      </c>
      <c r="G875" s="79">
        <f t="shared" si="18"/>
        <v>110</v>
      </c>
    </row>
    <row r="876" spans="1:12">
      <c r="A876" s="7">
        <v>45356</v>
      </c>
      <c r="B876" s="526">
        <v>28438</v>
      </c>
      <c r="C876" s="526" t="s">
        <v>33</v>
      </c>
      <c r="D876" t="s">
        <v>17</v>
      </c>
      <c r="E876" s="240"/>
      <c r="F876" s="26">
        <v>10</v>
      </c>
      <c r="G876" s="79">
        <f t="shared" si="18"/>
        <v>100</v>
      </c>
    </row>
    <row r="877" spans="1:12">
      <c r="A877" s="7">
        <v>45356</v>
      </c>
      <c r="B877" s="526">
        <v>28438</v>
      </c>
      <c r="C877" s="526" t="s">
        <v>33</v>
      </c>
      <c r="D877" s="242" t="s">
        <v>662</v>
      </c>
      <c r="E877" s="240"/>
      <c r="F877" s="8">
        <v>100</v>
      </c>
      <c r="G877" s="79">
        <f t="shared" si="18"/>
        <v>0</v>
      </c>
    </row>
    <row r="878" spans="1:12">
      <c r="A878" s="44">
        <v>45291</v>
      </c>
      <c r="B878" s="525" t="s">
        <v>14</v>
      </c>
      <c r="C878" s="525" t="s">
        <v>34</v>
      </c>
      <c r="D878" t="s">
        <v>16</v>
      </c>
      <c r="E878" s="26">
        <v>76</v>
      </c>
      <c r="F878" s="240"/>
      <c r="G878" s="79">
        <f t="shared" si="18"/>
        <v>76</v>
      </c>
    </row>
    <row r="879" spans="1:12">
      <c r="B879" s="526"/>
      <c r="C879" s="526"/>
      <c r="D879" t="s">
        <v>17</v>
      </c>
      <c r="E879" s="26">
        <v>5</v>
      </c>
      <c r="F879" s="240"/>
      <c r="G879" s="79">
        <f t="shared" si="18"/>
        <v>81</v>
      </c>
    </row>
    <row r="880" spans="1:12">
      <c r="B880" s="526"/>
      <c r="C880" s="526"/>
      <c r="D880" t="s">
        <v>18</v>
      </c>
      <c r="E880" s="240">
        <v>60</v>
      </c>
      <c r="F880" s="240"/>
      <c r="G880" s="79">
        <f t="shared" si="18"/>
        <v>141</v>
      </c>
    </row>
    <row r="881" spans="1:7">
      <c r="B881" s="526"/>
      <c r="C881" s="526"/>
      <c r="D881" t="s">
        <v>19</v>
      </c>
      <c r="E881" s="240">
        <v>5</v>
      </c>
      <c r="F881" s="240"/>
      <c r="G881" s="79">
        <f t="shared" si="18"/>
        <v>146</v>
      </c>
    </row>
    <row r="882" spans="1:7">
      <c r="B882" s="526"/>
      <c r="C882" s="526"/>
      <c r="D882" s="242" t="s">
        <v>662</v>
      </c>
      <c r="E882" s="8">
        <v>100</v>
      </c>
      <c r="F882" s="240"/>
      <c r="G882" s="79">
        <f t="shared" si="18"/>
        <v>246</v>
      </c>
    </row>
    <row r="883" spans="1:7">
      <c r="A883" s="7">
        <v>45291</v>
      </c>
      <c r="B883" s="526" t="s">
        <v>121</v>
      </c>
      <c r="C883" s="526" t="s">
        <v>34</v>
      </c>
      <c r="D883" t="s">
        <v>18</v>
      </c>
      <c r="E883" s="240"/>
      <c r="F883" s="240">
        <v>60</v>
      </c>
      <c r="G883" s="79">
        <f t="shared" si="18"/>
        <v>186</v>
      </c>
    </row>
    <row r="884" spans="1:7">
      <c r="A884" s="7">
        <v>45291</v>
      </c>
      <c r="B884" s="526" t="s">
        <v>121</v>
      </c>
      <c r="C884" s="526" t="s">
        <v>34</v>
      </c>
      <c r="D884" t="s">
        <v>19</v>
      </c>
      <c r="E884" s="240"/>
      <c r="F884" s="240">
        <v>5</v>
      </c>
      <c r="G884" s="79">
        <f t="shared" si="18"/>
        <v>181</v>
      </c>
    </row>
    <row r="885" spans="1:7">
      <c r="A885" s="7">
        <v>45356</v>
      </c>
      <c r="B885" s="526">
        <v>28438</v>
      </c>
      <c r="C885" s="526" t="s">
        <v>34</v>
      </c>
      <c r="D885" t="s">
        <v>16</v>
      </c>
      <c r="E885" s="240"/>
      <c r="F885" s="26">
        <v>76</v>
      </c>
      <c r="G885" s="79">
        <f t="shared" si="18"/>
        <v>105</v>
      </c>
    </row>
    <row r="886" spans="1:7">
      <c r="A886" s="7">
        <v>45356</v>
      </c>
      <c r="B886" s="526">
        <v>28438</v>
      </c>
      <c r="C886" s="526" t="s">
        <v>34</v>
      </c>
      <c r="D886" t="s">
        <v>17</v>
      </c>
      <c r="E886" s="240"/>
      <c r="F886" s="26">
        <v>5</v>
      </c>
      <c r="G886" s="79">
        <f t="shared" si="18"/>
        <v>100</v>
      </c>
    </row>
    <row r="887" spans="1:7">
      <c r="A887" s="7">
        <v>45356</v>
      </c>
      <c r="B887" s="526">
        <v>28438</v>
      </c>
      <c r="C887" s="526" t="s">
        <v>34</v>
      </c>
      <c r="D887" s="242" t="s">
        <v>662</v>
      </c>
      <c r="E887" s="240"/>
      <c r="F887" s="8">
        <v>100</v>
      </c>
      <c r="G887" s="79">
        <f t="shared" si="18"/>
        <v>0</v>
      </c>
    </row>
    <row r="888" spans="1:7">
      <c r="A888" s="88">
        <v>45322</v>
      </c>
      <c r="B888" s="525" t="s">
        <v>14</v>
      </c>
      <c r="C888" s="525" t="s">
        <v>15</v>
      </c>
      <c r="D888" t="s">
        <v>16</v>
      </c>
      <c r="E888" s="26">
        <v>84.9</v>
      </c>
      <c r="F888" s="240"/>
      <c r="G888" s="79">
        <f t="shared" si="18"/>
        <v>84.9</v>
      </c>
    </row>
    <row r="889" spans="1:7">
      <c r="A889" s="86"/>
      <c r="B889" s="526"/>
      <c r="C889" s="526"/>
      <c r="D889" t="s">
        <v>17</v>
      </c>
      <c r="E889" s="26">
        <v>8</v>
      </c>
      <c r="F889" s="240"/>
      <c r="G889" s="79">
        <f t="shared" si="18"/>
        <v>92.9</v>
      </c>
    </row>
    <row r="890" spans="1:7">
      <c r="A890" s="86"/>
      <c r="B890" s="526"/>
      <c r="C890" s="526"/>
      <c r="D890" t="s">
        <v>18</v>
      </c>
      <c r="E890" s="240">
        <v>60</v>
      </c>
      <c r="F890" s="240"/>
      <c r="G890" s="79">
        <f t="shared" si="18"/>
        <v>152.9</v>
      </c>
    </row>
    <row r="891" spans="1:7">
      <c r="A891" s="86"/>
      <c r="B891" s="526"/>
      <c r="C891" s="526"/>
      <c r="D891" t="s">
        <v>19</v>
      </c>
      <c r="E891" s="240">
        <v>5</v>
      </c>
      <c r="F891" s="240"/>
      <c r="G891" s="79">
        <f t="shared" si="18"/>
        <v>157.9</v>
      </c>
    </row>
    <row r="892" spans="1:7">
      <c r="A892" s="86"/>
      <c r="B892" s="526"/>
      <c r="C892" s="526"/>
      <c r="D892" s="242" t="s">
        <v>662</v>
      </c>
      <c r="E892" s="8">
        <v>100</v>
      </c>
      <c r="F892" s="240"/>
      <c r="G892" s="79">
        <f t="shared" si="18"/>
        <v>257.89999999999998</v>
      </c>
    </row>
    <row r="893" spans="1:7">
      <c r="A893" s="86">
        <v>45322</v>
      </c>
      <c r="B893" s="526" t="s">
        <v>119</v>
      </c>
      <c r="C893" s="526" t="s">
        <v>15</v>
      </c>
      <c r="D893" t="s">
        <v>18</v>
      </c>
      <c r="E893" s="240"/>
      <c r="F893" s="240">
        <v>60</v>
      </c>
      <c r="G893" s="79">
        <f t="shared" si="18"/>
        <v>197.89999999999998</v>
      </c>
    </row>
    <row r="894" spans="1:7">
      <c r="A894" s="86">
        <v>45322</v>
      </c>
      <c r="B894" s="526" t="s">
        <v>119</v>
      </c>
      <c r="C894" s="526" t="s">
        <v>15</v>
      </c>
      <c r="D894" t="s">
        <v>19</v>
      </c>
      <c r="E894" s="240"/>
      <c r="F894" s="240">
        <v>5</v>
      </c>
      <c r="G894" s="79">
        <f t="shared" si="18"/>
        <v>192.89999999999998</v>
      </c>
    </row>
    <row r="895" spans="1:7">
      <c r="A895" s="7">
        <v>45356</v>
      </c>
      <c r="B895" s="526">
        <v>28438</v>
      </c>
      <c r="C895" s="526" t="s">
        <v>15</v>
      </c>
      <c r="D895" t="s">
        <v>16</v>
      </c>
      <c r="E895" s="240"/>
      <c r="F895" s="26">
        <v>84.9</v>
      </c>
      <c r="G895" s="79">
        <f t="shared" si="18"/>
        <v>107.99999999999997</v>
      </c>
    </row>
    <row r="896" spans="1:7">
      <c r="A896" s="7">
        <v>45356</v>
      </c>
      <c r="B896" s="526">
        <v>28438</v>
      </c>
      <c r="C896" s="526" t="s">
        <v>15</v>
      </c>
      <c r="D896" t="s">
        <v>17</v>
      </c>
      <c r="E896" s="240"/>
      <c r="F896" s="26">
        <v>8</v>
      </c>
      <c r="G896" s="79">
        <f t="shared" si="18"/>
        <v>99.999999999999972</v>
      </c>
    </row>
    <row r="897" spans="1:12">
      <c r="A897" s="7">
        <v>45356</v>
      </c>
      <c r="B897" s="526">
        <v>28438</v>
      </c>
      <c r="C897" s="526" t="s">
        <v>15</v>
      </c>
      <c r="D897" s="242" t="s">
        <v>662</v>
      </c>
      <c r="E897" s="240"/>
      <c r="F897" s="8">
        <v>100</v>
      </c>
      <c r="G897" s="79">
        <f t="shared" si="18"/>
        <v>0</v>
      </c>
    </row>
    <row r="898" spans="1:12">
      <c r="A898" s="44">
        <v>45351</v>
      </c>
      <c r="B898" s="525" t="s">
        <v>14</v>
      </c>
      <c r="C898" s="525" t="s">
        <v>20</v>
      </c>
      <c r="D898" t="s">
        <v>16</v>
      </c>
      <c r="E898" s="26">
        <v>87.9</v>
      </c>
      <c r="F898" s="240"/>
      <c r="G898" s="79">
        <f t="shared" si="18"/>
        <v>87.9</v>
      </c>
    </row>
    <row r="899" spans="1:12">
      <c r="B899" s="526"/>
      <c r="C899" s="526"/>
      <c r="D899" t="s">
        <v>17</v>
      </c>
      <c r="E899" s="26">
        <v>5</v>
      </c>
      <c r="G899" s="79">
        <f t="shared" si="18"/>
        <v>92.9</v>
      </c>
    </row>
    <row r="900" spans="1:12">
      <c r="B900" s="526"/>
      <c r="C900" s="526"/>
      <c r="D900" t="s">
        <v>18</v>
      </c>
      <c r="E900" s="240">
        <v>58</v>
      </c>
      <c r="G900" s="79">
        <f t="shared" si="18"/>
        <v>150.9</v>
      </c>
    </row>
    <row r="901" spans="1:12">
      <c r="B901" s="526"/>
      <c r="C901" s="526"/>
      <c r="D901" t="s">
        <v>19</v>
      </c>
      <c r="E901" s="240">
        <v>5</v>
      </c>
      <c r="G901" s="79">
        <f t="shared" si="18"/>
        <v>155.9</v>
      </c>
      <c r="J901" s="525"/>
      <c r="L901" s="26"/>
    </row>
    <row r="902" spans="1:12">
      <c r="B902" s="526"/>
      <c r="C902" s="526"/>
      <c r="D902" s="242" t="s">
        <v>662</v>
      </c>
      <c r="E902" s="240">
        <v>150</v>
      </c>
      <c r="G902" s="79">
        <f t="shared" si="18"/>
        <v>305.89999999999998</v>
      </c>
      <c r="J902" s="526"/>
      <c r="L902" s="26"/>
    </row>
    <row r="903" spans="1:12">
      <c r="A903" s="7">
        <v>45351</v>
      </c>
      <c r="B903" s="526" t="s">
        <v>135</v>
      </c>
      <c r="C903" s="526" t="s">
        <v>20</v>
      </c>
      <c r="D903" t="s">
        <v>18</v>
      </c>
      <c r="F903" s="2">
        <v>20</v>
      </c>
      <c r="G903" s="79">
        <f t="shared" si="18"/>
        <v>285.89999999999998</v>
      </c>
      <c r="J903" s="526"/>
      <c r="L903" s="240"/>
    </row>
    <row r="904" spans="1:12">
      <c r="A904" s="7">
        <v>45376</v>
      </c>
      <c r="B904" s="526">
        <v>28610</v>
      </c>
      <c r="C904" s="526" t="s">
        <v>20</v>
      </c>
      <c r="D904" t="s">
        <v>16</v>
      </c>
      <c r="F904" s="26">
        <v>87.9</v>
      </c>
      <c r="G904" s="79">
        <f t="shared" si="18"/>
        <v>197.99999999999997</v>
      </c>
      <c r="J904" s="526"/>
      <c r="L904" s="240"/>
    </row>
    <row r="905" spans="1:12">
      <c r="A905" s="7">
        <v>45376</v>
      </c>
      <c r="B905" s="526">
        <v>28610</v>
      </c>
      <c r="C905" s="526" t="s">
        <v>20</v>
      </c>
      <c r="D905" t="s">
        <v>17</v>
      </c>
      <c r="F905" s="26">
        <v>5</v>
      </c>
      <c r="G905" s="79">
        <f t="shared" si="18"/>
        <v>192.99999999999997</v>
      </c>
      <c r="J905" s="526"/>
      <c r="K905" s="242"/>
      <c r="L905" s="240"/>
    </row>
    <row r="906" spans="1:12">
      <c r="A906" s="7">
        <v>45376</v>
      </c>
      <c r="B906" s="526">
        <v>28610</v>
      </c>
      <c r="C906" s="526" t="s">
        <v>20</v>
      </c>
      <c r="D906" t="s">
        <v>18</v>
      </c>
      <c r="F906" s="240">
        <v>38</v>
      </c>
      <c r="G906" s="79">
        <f t="shared" si="18"/>
        <v>154.99999999999997</v>
      </c>
      <c r="L906" s="26"/>
    </row>
    <row r="907" spans="1:12">
      <c r="A907" s="7">
        <v>45376</v>
      </c>
      <c r="B907" s="526">
        <v>28610</v>
      </c>
      <c r="C907" s="526" t="s">
        <v>20</v>
      </c>
      <c r="D907" t="s">
        <v>19</v>
      </c>
      <c r="F907" s="240">
        <v>5</v>
      </c>
      <c r="G907" s="79">
        <f t="shared" si="18"/>
        <v>149.99999999999997</v>
      </c>
    </row>
    <row r="908" spans="1:12">
      <c r="A908" s="7">
        <v>45376</v>
      </c>
      <c r="B908" s="526">
        <v>28610</v>
      </c>
      <c r="C908" s="526" t="s">
        <v>20</v>
      </c>
      <c r="D908" s="242" t="s">
        <v>662</v>
      </c>
      <c r="F908" s="240">
        <v>150</v>
      </c>
      <c r="G908" s="79">
        <f t="shared" si="18"/>
        <v>0</v>
      </c>
    </row>
    <row r="909" spans="1:12">
      <c r="A909" s="44">
        <v>45382</v>
      </c>
      <c r="B909" s="525" t="s">
        <v>14</v>
      </c>
      <c r="C909" s="525" t="s">
        <v>23</v>
      </c>
      <c r="D909" t="s">
        <v>16</v>
      </c>
      <c r="E909" s="240">
        <v>85.1</v>
      </c>
      <c r="F909" s="240"/>
      <c r="G909" s="79">
        <f t="shared" si="18"/>
        <v>85.1</v>
      </c>
    </row>
    <row r="910" spans="1:12">
      <c r="B910" s="526"/>
      <c r="C910" s="526"/>
      <c r="D910" t="s">
        <v>17</v>
      </c>
      <c r="E910" s="240">
        <v>5</v>
      </c>
      <c r="F910" s="240"/>
      <c r="G910" s="79">
        <f t="shared" si="18"/>
        <v>90.1</v>
      </c>
    </row>
    <row r="911" spans="1:12">
      <c r="B911" s="526"/>
      <c r="C911" s="526"/>
      <c r="D911" t="s">
        <v>18</v>
      </c>
      <c r="E911" s="240">
        <v>60</v>
      </c>
      <c r="F911" s="240"/>
      <c r="G911" s="79">
        <f t="shared" si="18"/>
        <v>150.1</v>
      </c>
    </row>
    <row r="912" spans="1:12">
      <c r="B912" s="526"/>
      <c r="C912" s="526"/>
      <c r="D912" t="s">
        <v>19</v>
      </c>
      <c r="E912" s="240">
        <v>5</v>
      </c>
      <c r="F912" s="240"/>
      <c r="G912" s="79">
        <f t="shared" si="18"/>
        <v>155.1</v>
      </c>
    </row>
    <row r="913" spans="1:12">
      <c r="B913" s="526"/>
      <c r="C913" s="526"/>
      <c r="D913" s="242" t="s">
        <v>662</v>
      </c>
      <c r="E913" s="240">
        <v>150</v>
      </c>
      <c r="F913" s="240"/>
      <c r="G913" s="79">
        <f t="shared" si="18"/>
        <v>305.10000000000002</v>
      </c>
      <c r="I913" s="526"/>
      <c r="K913" s="240"/>
    </row>
    <row r="914" spans="1:12">
      <c r="A914" s="7">
        <v>45382</v>
      </c>
      <c r="B914" s="526" t="s">
        <v>124</v>
      </c>
      <c r="C914" s="526" t="s">
        <v>23</v>
      </c>
      <c r="D914" t="s">
        <v>18</v>
      </c>
      <c r="E914" s="240"/>
      <c r="F914" s="240">
        <v>60</v>
      </c>
      <c r="G914" s="79">
        <f t="shared" si="18"/>
        <v>245.10000000000002</v>
      </c>
    </row>
    <row r="915" spans="1:12">
      <c r="A915" s="7">
        <v>45382</v>
      </c>
      <c r="B915" s="526" t="s">
        <v>124</v>
      </c>
      <c r="C915" s="526" t="s">
        <v>23</v>
      </c>
      <c r="D915" t="s">
        <v>19</v>
      </c>
      <c r="E915" s="240"/>
      <c r="F915" s="240">
        <v>5</v>
      </c>
      <c r="G915" s="79">
        <f t="shared" si="18"/>
        <v>240.10000000000002</v>
      </c>
      <c r="K915" s="240"/>
    </row>
    <row r="916" spans="1:12">
      <c r="A916" s="7">
        <v>45475</v>
      </c>
      <c r="B916" s="526" t="s">
        <v>663</v>
      </c>
      <c r="C916" s="526" t="s">
        <v>23</v>
      </c>
      <c r="D916" t="s">
        <v>16</v>
      </c>
      <c r="E916" s="240"/>
      <c r="F916" s="240">
        <v>85.1</v>
      </c>
      <c r="G916" s="79">
        <f>+G915+E916-F916</f>
        <v>155.00000000000003</v>
      </c>
      <c r="I916" s="525"/>
      <c r="K916" s="240"/>
    </row>
    <row r="917" spans="1:12">
      <c r="A917" s="7">
        <v>45475</v>
      </c>
      <c r="B917" s="526" t="s">
        <v>663</v>
      </c>
      <c r="C917" s="526" t="s">
        <v>23</v>
      </c>
      <c r="D917" t="s">
        <v>17</v>
      </c>
      <c r="E917" s="240"/>
      <c r="F917" s="240">
        <v>5</v>
      </c>
      <c r="G917" s="79">
        <f>+G916+E917-F917</f>
        <v>150.00000000000003</v>
      </c>
    </row>
    <row r="918" spans="1:12">
      <c r="A918" s="7">
        <v>45482</v>
      </c>
      <c r="B918" s="526">
        <v>29237</v>
      </c>
      <c r="C918" s="526" t="s">
        <v>23</v>
      </c>
      <c r="D918" s="242" t="s">
        <v>662</v>
      </c>
      <c r="F918" s="240">
        <v>150</v>
      </c>
      <c r="G918" s="79">
        <f t="shared" ref="G918:G945" si="19">+G917+E918-F918</f>
        <v>0</v>
      </c>
      <c r="I918" s="543" t="s">
        <v>664</v>
      </c>
      <c r="J918" s="543"/>
      <c r="K918" s="543"/>
    </row>
    <row r="919" spans="1:12">
      <c r="A919" s="44">
        <v>45412</v>
      </c>
      <c r="B919" s="525" t="s">
        <v>14</v>
      </c>
      <c r="C919" s="525" t="s">
        <v>24</v>
      </c>
      <c r="D919" t="s">
        <v>16</v>
      </c>
      <c r="E919" s="240">
        <v>84.6</v>
      </c>
      <c r="F919" s="240"/>
      <c r="G919" s="79">
        <f t="shared" si="19"/>
        <v>84.6</v>
      </c>
      <c r="H919">
        <v>2024</v>
      </c>
      <c r="I919" s="525" t="s">
        <v>25</v>
      </c>
      <c r="J919" t="s">
        <v>16</v>
      </c>
      <c r="K919" s="240">
        <v>77</v>
      </c>
      <c r="L919" s="240"/>
    </row>
    <row r="920" spans="1:12">
      <c r="B920" s="526"/>
      <c r="C920" s="526"/>
      <c r="D920" t="s">
        <v>17</v>
      </c>
      <c r="E920" s="240">
        <v>5</v>
      </c>
      <c r="G920" s="79">
        <f t="shared" si="19"/>
        <v>89.6</v>
      </c>
      <c r="I920" s="526"/>
      <c r="K920" s="240"/>
      <c r="L920" s="240"/>
    </row>
    <row r="921" spans="1:12">
      <c r="B921" s="526"/>
      <c r="C921" s="526"/>
      <c r="D921" t="s">
        <v>18</v>
      </c>
      <c r="E921" s="240">
        <v>60</v>
      </c>
      <c r="G921" s="79">
        <f t="shared" si="19"/>
        <v>149.6</v>
      </c>
      <c r="I921" s="526"/>
      <c r="J921" s="242" t="s">
        <v>662</v>
      </c>
      <c r="K921" s="240">
        <v>150</v>
      </c>
      <c r="L921" s="240"/>
    </row>
    <row r="922" spans="1:12">
      <c r="B922" s="526"/>
      <c r="C922" s="526"/>
      <c r="D922" t="s">
        <v>19</v>
      </c>
      <c r="E922" s="240">
        <v>5</v>
      </c>
      <c r="G922" s="79">
        <f t="shared" si="19"/>
        <v>154.6</v>
      </c>
      <c r="I922" s="525" t="s">
        <v>26</v>
      </c>
      <c r="J922" s="242" t="s">
        <v>662</v>
      </c>
      <c r="K922" s="240">
        <v>150</v>
      </c>
      <c r="L922" s="240"/>
    </row>
    <row r="923" spans="1:12">
      <c r="B923" s="526"/>
      <c r="C923" s="526"/>
      <c r="D923" s="242" t="s">
        <v>662</v>
      </c>
      <c r="E923" s="240">
        <v>150</v>
      </c>
      <c r="G923" s="79">
        <f t="shared" si="19"/>
        <v>304.60000000000002</v>
      </c>
      <c r="I923" s="525"/>
      <c r="K923" s="240">
        <f>SUM(K919:K922)</f>
        <v>377</v>
      </c>
    </row>
    <row r="924" spans="1:12">
      <c r="A924" s="7">
        <v>45412</v>
      </c>
      <c r="B924" s="526" t="s">
        <v>125</v>
      </c>
      <c r="C924" s="526" t="s">
        <v>24</v>
      </c>
      <c r="D924" t="s">
        <v>18</v>
      </c>
      <c r="E924" s="2"/>
      <c r="F924" s="240">
        <v>40</v>
      </c>
      <c r="G924" s="79">
        <f t="shared" si="19"/>
        <v>264.60000000000002</v>
      </c>
      <c r="I924" s="526"/>
      <c r="L924" s="240"/>
    </row>
    <row r="925" spans="1:12">
      <c r="A925" s="7">
        <v>45475</v>
      </c>
      <c r="B925" s="526" t="s">
        <v>663</v>
      </c>
      <c r="C925" s="526" t="s">
        <v>24</v>
      </c>
      <c r="D925" t="s">
        <v>16</v>
      </c>
      <c r="E925" s="2"/>
      <c r="F925" s="240">
        <v>84.6</v>
      </c>
      <c r="G925" s="79">
        <f t="shared" si="19"/>
        <v>180.00000000000003</v>
      </c>
      <c r="I925" s="526"/>
      <c r="J925" s="242"/>
      <c r="K925" s="240">
        <f>400-K923</f>
        <v>23</v>
      </c>
    </row>
    <row r="926" spans="1:12">
      <c r="A926" s="7">
        <v>45475</v>
      </c>
      <c r="B926" s="526" t="s">
        <v>663</v>
      </c>
      <c r="C926" s="526" t="s">
        <v>24</v>
      </c>
      <c r="D926" t="s">
        <v>17</v>
      </c>
      <c r="E926" s="2"/>
      <c r="F926" s="240">
        <v>5</v>
      </c>
      <c r="G926" s="79">
        <f t="shared" si="19"/>
        <v>175.00000000000003</v>
      </c>
      <c r="I926" s="526"/>
      <c r="K926" s="37"/>
    </row>
    <row r="927" spans="1:12">
      <c r="A927" s="7">
        <v>45482</v>
      </c>
      <c r="B927" s="526">
        <v>29237</v>
      </c>
      <c r="C927" s="526" t="s">
        <v>25</v>
      </c>
      <c r="D927" t="s">
        <v>18</v>
      </c>
      <c r="E927" s="240"/>
      <c r="F927" s="240">
        <v>20</v>
      </c>
      <c r="G927" s="79">
        <f t="shared" si="19"/>
        <v>155.00000000000003</v>
      </c>
      <c r="I927" s="526"/>
      <c r="K927" s="37"/>
    </row>
    <row r="928" spans="1:12">
      <c r="A928" s="7">
        <v>45482</v>
      </c>
      <c r="B928" s="526">
        <v>29237</v>
      </c>
      <c r="C928" s="526" t="s">
        <v>25</v>
      </c>
      <c r="D928" t="s">
        <v>19</v>
      </c>
      <c r="E928" s="240"/>
      <c r="F928" s="240">
        <v>5</v>
      </c>
      <c r="G928" s="79">
        <f t="shared" si="19"/>
        <v>150.00000000000003</v>
      </c>
      <c r="I928" s="526"/>
      <c r="K928" s="37"/>
    </row>
    <row r="929" spans="1:12">
      <c r="A929" s="7">
        <v>45482</v>
      </c>
      <c r="B929" s="526">
        <v>29237</v>
      </c>
      <c r="C929" s="526" t="s">
        <v>25</v>
      </c>
      <c r="D929" s="242" t="s">
        <v>662</v>
      </c>
      <c r="F929" s="240">
        <v>150</v>
      </c>
      <c r="G929" s="79">
        <f t="shared" si="19"/>
        <v>0</v>
      </c>
      <c r="I929" s="526"/>
      <c r="K929" s="37"/>
    </row>
    <row r="930" spans="1:12">
      <c r="A930" s="44">
        <v>45443</v>
      </c>
      <c r="B930" s="525" t="s">
        <v>14</v>
      </c>
      <c r="C930" s="525" t="s">
        <v>25</v>
      </c>
      <c r="D930" t="s">
        <v>16</v>
      </c>
      <c r="E930" s="240">
        <v>77</v>
      </c>
      <c r="F930" s="240"/>
      <c r="G930" s="79">
        <f t="shared" si="19"/>
        <v>77</v>
      </c>
      <c r="K930" s="37"/>
      <c r="L930" s="37"/>
    </row>
    <row r="931" spans="1:12">
      <c r="B931" s="526"/>
      <c r="C931" s="526"/>
      <c r="D931" t="s">
        <v>17</v>
      </c>
      <c r="E931" s="240">
        <v>5</v>
      </c>
      <c r="F931" s="240"/>
      <c r="G931" s="79">
        <f t="shared" si="19"/>
        <v>82</v>
      </c>
    </row>
    <row r="932" spans="1:12">
      <c r="B932" s="526"/>
      <c r="C932" s="526"/>
      <c r="D932" t="s">
        <v>18</v>
      </c>
      <c r="E932" s="240">
        <v>60</v>
      </c>
      <c r="F932" s="240"/>
      <c r="G932" s="79">
        <f t="shared" si="19"/>
        <v>142</v>
      </c>
    </row>
    <row r="933" spans="1:12">
      <c r="B933" s="526"/>
      <c r="C933" s="526"/>
      <c r="D933" t="s">
        <v>19</v>
      </c>
      <c r="E933" s="240">
        <v>5</v>
      </c>
      <c r="F933" s="240"/>
      <c r="G933" s="79">
        <f t="shared" si="19"/>
        <v>147</v>
      </c>
    </row>
    <row r="934" spans="1:12">
      <c r="B934" s="526"/>
      <c r="C934" s="526"/>
      <c r="D934" s="242" t="s">
        <v>662</v>
      </c>
      <c r="E934" s="240">
        <v>150</v>
      </c>
      <c r="F934" s="240"/>
      <c r="G934" s="79">
        <f t="shared" si="19"/>
        <v>297</v>
      </c>
    </row>
    <row r="935" spans="1:12">
      <c r="A935" s="7">
        <v>45443</v>
      </c>
      <c r="B935" s="526" t="s">
        <v>141</v>
      </c>
      <c r="C935" s="526" t="s">
        <v>25</v>
      </c>
      <c r="D935" t="s">
        <v>18</v>
      </c>
      <c r="E935" s="240"/>
      <c r="F935" s="240">
        <v>60</v>
      </c>
      <c r="G935" s="79">
        <f t="shared" si="19"/>
        <v>237</v>
      </c>
    </row>
    <row r="936" spans="1:12">
      <c r="A936" s="7">
        <v>45443</v>
      </c>
      <c r="B936" s="526" t="s">
        <v>141</v>
      </c>
      <c r="C936" s="526" t="s">
        <v>25</v>
      </c>
      <c r="D936" t="s">
        <v>19</v>
      </c>
      <c r="E936" s="240"/>
      <c r="F936" s="240">
        <v>5</v>
      </c>
      <c r="G936" s="79">
        <f t="shared" si="19"/>
        <v>232</v>
      </c>
    </row>
    <row r="937" spans="1:12">
      <c r="A937" s="7">
        <v>45443</v>
      </c>
      <c r="B937" s="526" t="s">
        <v>141</v>
      </c>
      <c r="C937" s="526" t="s">
        <v>25</v>
      </c>
      <c r="D937" t="s">
        <v>17</v>
      </c>
      <c r="E937" s="240"/>
      <c r="F937" s="240">
        <v>5</v>
      </c>
      <c r="G937" s="79">
        <f t="shared" si="19"/>
        <v>227</v>
      </c>
    </row>
    <row r="938" spans="1:12">
      <c r="A938" s="7">
        <v>45483</v>
      </c>
      <c r="B938" s="526">
        <v>29306</v>
      </c>
      <c r="C938" s="526" t="s">
        <v>25</v>
      </c>
      <c r="D938" t="s">
        <v>16</v>
      </c>
      <c r="E938" s="240"/>
      <c r="F938" s="240">
        <v>77</v>
      </c>
      <c r="G938" s="79">
        <f t="shared" si="19"/>
        <v>150</v>
      </c>
    </row>
    <row r="939" spans="1:12">
      <c r="A939" s="7">
        <v>45483</v>
      </c>
      <c r="B939" s="526">
        <v>29306</v>
      </c>
      <c r="C939" s="526" t="s">
        <v>25</v>
      </c>
      <c r="D939" s="242" t="s">
        <v>662</v>
      </c>
      <c r="E939" s="240"/>
      <c r="F939" s="240">
        <v>150</v>
      </c>
      <c r="G939" s="79">
        <f t="shared" si="19"/>
        <v>0</v>
      </c>
    </row>
    <row r="940" spans="1:12">
      <c r="A940" s="44">
        <v>45473</v>
      </c>
      <c r="B940" s="525" t="s">
        <v>14</v>
      </c>
      <c r="C940" s="525" t="s">
        <v>26</v>
      </c>
      <c r="D940" t="s">
        <v>16</v>
      </c>
      <c r="E940" s="240">
        <v>74.8</v>
      </c>
      <c r="G940" s="79">
        <f t="shared" si="19"/>
        <v>74.8</v>
      </c>
    </row>
    <row r="941" spans="1:12">
      <c r="B941" s="526"/>
      <c r="C941" s="526"/>
      <c r="D941" t="s">
        <v>17</v>
      </c>
      <c r="E941" s="240">
        <v>7</v>
      </c>
      <c r="G941" s="79">
        <f t="shared" si="19"/>
        <v>81.8</v>
      </c>
    </row>
    <row r="942" spans="1:12">
      <c r="B942" s="526"/>
      <c r="C942" s="526"/>
      <c r="D942" t="s">
        <v>18</v>
      </c>
      <c r="E942" s="240">
        <v>60</v>
      </c>
      <c r="G942" s="79">
        <f t="shared" si="19"/>
        <v>141.80000000000001</v>
      </c>
    </row>
    <row r="943" spans="1:12">
      <c r="B943" s="526"/>
      <c r="C943" s="526"/>
      <c r="D943" t="s">
        <v>19</v>
      </c>
      <c r="E943" s="240">
        <v>5</v>
      </c>
      <c r="G943" s="79">
        <f t="shared" si="19"/>
        <v>146.80000000000001</v>
      </c>
    </row>
    <row r="944" spans="1:12">
      <c r="B944" s="526"/>
      <c r="C944" s="526"/>
      <c r="D944" s="242" t="s">
        <v>662</v>
      </c>
      <c r="E944" s="240">
        <v>150</v>
      </c>
      <c r="G944" s="79">
        <f t="shared" si="19"/>
        <v>296.8</v>
      </c>
    </row>
    <row r="945" spans="1:10">
      <c r="A945" s="86">
        <v>45473</v>
      </c>
      <c r="B945" s="526" t="s">
        <v>129</v>
      </c>
      <c r="C945" s="526" t="s">
        <v>26</v>
      </c>
      <c r="D945" t="s">
        <v>18</v>
      </c>
      <c r="E945" s="240"/>
      <c r="F945" s="240">
        <v>60</v>
      </c>
      <c r="G945" s="79">
        <f t="shared" si="19"/>
        <v>236.8</v>
      </c>
    </row>
    <row r="946" spans="1:10">
      <c r="A946" s="86">
        <v>45473</v>
      </c>
      <c r="B946" s="526" t="s">
        <v>129</v>
      </c>
      <c r="C946" s="526" t="s">
        <v>26</v>
      </c>
      <c r="D946" t="s">
        <v>19</v>
      </c>
      <c r="E946" s="240"/>
      <c r="F946" s="240">
        <v>5</v>
      </c>
      <c r="G946" s="2">
        <f t="shared" ref="G946:G1027" si="20">+G945+E946-F946</f>
        <v>231.8</v>
      </c>
    </row>
    <row r="947" spans="1:10">
      <c r="A947" s="7">
        <v>45483</v>
      </c>
      <c r="B947" s="526">
        <v>29306</v>
      </c>
      <c r="C947" s="526" t="s">
        <v>26</v>
      </c>
      <c r="D947" s="242" t="s">
        <v>662</v>
      </c>
      <c r="E947" s="240"/>
      <c r="F947" s="240">
        <v>150</v>
      </c>
      <c r="G947" s="2">
        <f t="shared" si="20"/>
        <v>81.800000000000011</v>
      </c>
    </row>
    <row r="948" spans="1:10">
      <c r="A948" s="7">
        <v>45607</v>
      </c>
      <c r="B948" s="526">
        <v>29987</v>
      </c>
      <c r="C948" s="526" t="s">
        <v>26</v>
      </c>
      <c r="D948" t="s">
        <v>16</v>
      </c>
      <c r="E948" s="240"/>
      <c r="F948" s="240">
        <v>74.8</v>
      </c>
      <c r="G948" s="2">
        <f t="shared" si="20"/>
        <v>7.0000000000000142</v>
      </c>
    </row>
    <row r="949" spans="1:10">
      <c r="A949" s="7">
        <v>45743</v>
      </c>
      <c r="B949" s="526">
        <v>30854</v>
      </c>
      <c r="C949" s="526" t="s">
        <v>26</v>
      </c>
      <c r="D949" t="s">
        <v>17</v>
      </c>
      <c r="E949" s="240"/>
      <c r="F949" s="240">
        <v>7</v>
      </c>
      <c r="G949" s="2">
        <f t="shared" si="20"/>
        <v>1.4210854715202004E-14</v>
      </c>
    </row>
    <row r="950" spans="1:10">
      <c r="A950" s="88">
        <v>45504</v>
      </c>
      <c r="B950" s="525" t="s">
        <v>14</v>
      </c>
      <c r="C950" s="525" t="s">
        <v>27</v>
      </c>
      <c r="D950" t="s">
        <v>16</v>
      </c>
      <c r="E950" s="240">
        <v>73.400000000000006</v>
      </c>
      <c r="F950" s="240"/>
      <c r="G950" s="2">
        <f t="shared" si="20"/>
        <v>73.40000000000002</v>
      </c>
    </row>
    <row r="951" spans="1:10">
      <c r="A951" s="86"/>
      <c r="B951" s="526"/>
      <c r="C951" s="526"/>
      <c r="D951" t="s">
        <v>17</v>
      </c>
      <c r="E951" s="240">
        <v>7</v>
      </c>
      <c r="F951" s="240"/>
      <c r="G951" s="2">
        <f t="shared" si="20"/>
        <v>80.40000000000002</v>
      </c>
    </row>
    <row r="952" spans="1:10">
      <c r="A952" s="86"/>
      <c r="B952" s="526"/>
      <c r="C952" s="526"/>
      <c r="D952" t="s">
        <v>18</v>
      </c>
      <c r="E952" s="240">
        <v>60</v>
      </c>
      <c r="F952" s="240"/>
      <c r="G952" s="2">
        <f t="shared" si="20"/>
        <v>140.40000000000003</v>
      </c>
    </row>
    <row r="953" spans="1:10">
      <c r="A953" s="86"/>
      <c r="B953" s="526"/>
      <c r="C953" s="526"/>
      <c r="D953" t="s">
        <v>19</v>
      </c>
      <c r="E953" s="240">
        <v>5</v>
      </c>
      <c r="F953" s="240"/>
      <c r="G953" s="2">
        <f t="shared" si="20"/>
        <v>145.40000000000003</v>
      </c>
    </row>
    <row r="954" spans="1:10">
      <c r="A954" s="86"/>
      <c r="B954" s="526"/>
      <c r="C954" s="526"/>
      <c r="D954" s="242" t="s">
        <v>662</v>
      </c>
      <c r="E954" s="240">
        <v>150</v>
      </c>
      <c r="F954" s="240"/>
      <c r="G954" s="2">
        <f t="shared" si="20"/>
        <v>295.40000000000003</v>
      </c>
    </row>
    <row r="955" spans="1:10">
      <c r="A955" s="86"/>
      <c r="B955" s="526"/>
      <c r="C955" s="526"/>
      <c r="D955" s="67" t="s">
        <v>80</v>
      </c>
      <c r="E955" s="67">
        <v>250</v>
      </c>
      <c r="F955" s="240"/>
      <c r="G955" s="2">
        <f t="shared" si="20"/>
        <v>545.40000000000009</v>
      </c>
    </row>
    <row r="956" spans="1:10">
      <c r="A956" s="86">
        <v>45504</v>
      </c>
      <c r="B956" s="526" t="s">
        <v>115</v>
      </c>
      <c r="C956" s="526" t="s">
        <v>27</v>
      </c>
      <c r="D956" t="s">
        <v>18</v>
      </c>
      <c r="E956" s="240"/>
      <c r="F956" s="240">
        <v>60</v>
      </c>
      <c r="G956" s="2">
        <f t="shared" si="20"/>
        <v>485.40000000000009</v>
      </c>
    </row>
    <row r="957" spans="1:10">
      <c r="A957" s="86">
        <v>45504</v>
      </c>
      <c r="B957" s="526" t="s">
        <v>115</v>
      </c>
      <c r="C957" s="526" t="s">
        <v>27</v>
      </c>
      <c r="D957" t="s">
        <v>19</v>
      </c>
      <c r="E957" s="240"/>
      <c r="F957" s="240">
        <v>5</v>
      </c>
      <c r="G957" s="2">
        <f t="shared" si="20"/>
        <v>480.40000000000009</v>
      </c>
    </row>
    <row r="958" spans="1:10">
      <c r="A958" s="86">
        <v>45505</v>
      </c>
      <c r="B958" s="526">
        <v>29481</v>
      </c>
      <c r="C958" s="526" t="s">
        <v>27</v>
      </c>
      <c r="D958" t="s">
        <v>80</v>
      </c>
      <c r="E958" s="240"/>
      <c r="F958" s="240">
        <v>250</v>
      </c>
      <c r="G958" s="2">
        <f t="shared" si="20"/>
        <v>230.40000000000009</v>
      </c>
    </row>
    <row r="959" spans="1:10">
      <c r="A959" s="7">
        <v>45607</v>
      </c>
      <c r="B959" s="526">
        <v>29987</v>
      </c>
      <c r="C959" s="526" t="s">
        <v>27</v>
      </c>
      <c r="D959" t="s">
        <v>16</v>
      </c>
      <c r="E959" s="240"/>
      <c r="F959" s="240">
        <v>73.400000000000006</v>
      </c>
      <c r="G959" s="2">
        <f t="shared" si="20"/>
        <v>157.00000000000009</v>
      </c>
      <c r="H959" s="526"/>
      <c r="I959" s="526"/>
      <c r="J959" s="526"/>
    </row>
    <row r="960" spans="1:10">
      <c r="A960" s="7">
        <v>45614</v>
      </c>
      <c r="B960" s="526">
        <v>30022</v>
      </c>
      <c r="C960" s="526" t="s">
        <v>27</v>
      </c>
      <c r="D960" s="242" t="s">
        <v>662</v>
      </c>
      <c r="E960" s="240"/>
      <c r="F960" s="240">
        <v>150</v>
      </c>
      <c r="G960" s="2">
        <f t="shared" si="20"/>
        <v>7.0000000000000853</v>
      </c>
      <c r="H960" s="526"/>
      <c r="I960" s="526"/>
      <c r="J960" s="526"/>
    </row>
    <row r="961" spans="1:11">
      <c r="A961" s="7">
        <v>45743</v>
      </c>
      <c r="B961" s="526">
        <v>30854</v>
      </c>
      <c r="C961" s="526" t="s">
        <v>27</v>
      </c>
      <c r="D961" t="s">
        <v>17</v>
      </c>
      <c r="E961" s="240"/>
      <c r="F961" s="240">
        <v>7</v>
      </c>
      <c r="G961" s="2">
        <f t="shared" si="20"/>
        <v>8.5265128291212022E-14</v>
      </c>
      <c r="H961" s="526"/>
      <c r="I961" s="526"/>
      <c r="J961" s="526"/>
    </row>
    <row r="962" spans="1:11">
      <c r="A962" s="44">
        <v>45535</v>
      </c>
      <c r="B962" s="525" t="s">
        <v>14</v>
      </c>
      <c r="C962" s="525" t="s">
        <v>81</v>
      </c>
      <c r="D962" t="s">
        <v>16</v>
      </c>
      <c r="E962" s="240">
        <v>73.599999999999994</v>
      </c>
      <c r="F962" s="240"/>
      <c r="G962" s="2">
        <f t="shared" si="20"/>
        <v>73.60000000000008</v>
      </c>
      <c r="H962" s="525"/>
      <c r="K962" s="240"/>
    </row>
    <row r="963" spans="1:11">
      <c r="B963" s="526"/>
      <c r="C963" s="526"/>
      <c r="D963" t="s">
        <v>17</v>
      </c>
      <c r="E963" s="240">
        <v>7</v>
      </c>
      <c r="F963" s="240"/>
      <c r="G963" s="2">
        <f t="shared" si="20"/>
        <v>80.60000000000008</v>
      </c>
      <c r="H963" s="526"/>
      <c r="K963" s="240"/>
    </row>
    <row r="964" spans="1:11">
      <c r="B964" s="526"/>
      <c r="C964" s="526"/>
      <c r="D964" t="s">
        <v>18</v>
      </c>
      <c r="E964" s="240">
        <v>60</v>
      </c>
      <c r="F964" s="240"/>
      <c r="G964" s="2">
        <f t="shared" si="20"/>
        <v>140.60000000000008</v>
      </c>
      <c r="H964" s="525"/>
      <c r="K964" s="240"/>
    </row>
    <row r="965" spans="1:11">
      <c r="B965" s="526"/>
      <c r="C965" s="526"/>
      <c r="D965" t="s">
        <v>19</v>
      </c>
      <c r="E965" s="240">
        <v>5</v>
      </c>
      <c r="F965" s="240"/>
      <c r="G965" s="2">
        <f t="shared" si="20"/>
        <v>145.60000000000008</v>
      </c>
      <c r="H965" s="526"/>
      <c r="K965" s="240"/>
    </row>
    <row r="966" spans="1:11">
      <c r="B966" s="526"/>
      <c r="C966" s="526"/>
      <c r="D966" s="242" t="s">
        <v>662</v>
      </c>
      <c r="E966" s="240">
        <v>150</v>
      </c>
      <c r="F966" s="240"/>
      <c r="G966" s="2">
        <f t="shared" si="20"/>
        <v>295.60000000000008</v>
      </c>
      <c r="I966" s="242"/>
      <c r="J966" s="240"/>
    </row>
    <row r="967" spans="1:11">
      <c r="A967" s="7">
        <v>45535</v>
      </c>
      <c r="B967" s="526" t="s">
        <v>143</v>
      </c>
      <c r="C967" s="526" t="s">
        <v>81</v>
      </c>
      <c r="D967" t="s">
        <v>18</v>
      </c>
      <c r="E967" s="240"/>
      <c r="F967" s="240">
        <v>60</v>
      </c>
      <c r="G967" s="2">
        <f t="shared" si="20"/>
        <v>235.60000000000008</v>
      </c>
      <c r="H967" s="525"/>
      <c r="K967" s="240"/>
    </row>
    <row r="968" spans="1:11">
      <c r="A968" s="7">
        <v>45535</v>
      </c>
      <c r="B968" s="526" t="s">
        <v>143</v>
      </c>
      <c r="C968" s="526" t="s">
        <v>81</v>
      </c>
      <c r="D968" t="s">
        <v>19</v>
      </c>
      <c r="E968" s="240"/>
      <c r="F968" s="240">
        <v>5</v>
      </c>
      <c r="G968" s="2">
        <f t="shared" si="20"/>
        <v>230.60000000000008</v>
      </c>
      <c r="H968" s="526"/>
      <c r="K968" s="240"/>
    </row>
    <row r="969" spans="1:11">
      <c r="A969" s="7">
        <v>45607</v>
      </c>
      <c r="B969" s="526">
        <v>29987</v>
      </c>
      <c r="C969" s="526" t="s">
        <v>81</v>
      </c>
      <c r="D969" t="s">
        <v>16</v>
      </c>
      <c r="E969" s="240"/>
      <c r="F969" s="240">
        <v>73.599999999999994</v>
      </c>
      <c r="G969" s="2">
        <f t="shared" si="20"/>
        <v>157.00000000000009</v>
      </c>
      <c r="H969" s="526"/>
      <c r="K969" s="240"/>
    </row>
    <row r="970" spans="1:11">
      <c r="A970" s="7">
        <v>45670</v>
      </c>
      <c r="B970" s="526">
        <v>30291</v>
      </c>
      <c r="C970" s="526" t="s">
        <v>81</v>
      </c>
      <c r="D970" s="242" t="s">
        <v>662</v>
      </c>
      <c r="E970" s="240"/>
      <c r="F970" s="240">
        <v>150</v>
      </c>
      <c r="G970" s="2">
        <f t="shared" si="20"/>
        <v>7.0000000000000853</v>
      </c>
      <c r="H970" s="526"/>
      <c r="K970" s="240"/>
    </row>
    <row r="971" spans="1:11">
      <c r="A971" s="7">
        <v>45743</v>
      </c>
      <c r="B971" s="526">
        <v>30854</v>
      </c>
      <c r="C971" s="526" t="s">
        <v>81</v>
      </c>
      <c r="D971" t="s">
        <v>17</v>
      </c>
      <c r="E971" s="240"/>
      <c r="F971" s="240">
        <v>7</v>
      </c>
      <c r="G971" s="2">
        <f t="shared" si="20"/>
        <v>8.5265128291212022E-14</v>
      </c>
      <c r="H971" s="526"/>
      <c r="K971" s="240"/>
    </row>
    <row r="972" spans="1:11">
      <c r="A972" s="88">
        <v>45565</v>
      </c>
      <c r="B972" s="525" t="s">
        <v>14</v>
      </c>
      <c r="C972" s="525" t="s">
        <v>53</v>
      </c>
      <c r="D972" t="s">
        <v>16</v>
      </c>
      <c r="E972" s="240">
        <v>74.099999999999994</v>
      </c>
      <c r="F972" s="240"/>
      <c r="G972" s="2">
        <f t="shared" si="20"/>
        <v>74.10000000000008</v>
      </c>
      <c r="I972" s="242"/>
      <c r="J972" s="240"/>
    </row>
    <row r="973" spans="1:11">
      <c r="A973" s="86"/>
      <c r="B973" s="526"/>
      <c r="C973" s="526"/>
      <c r="D973" t="s">
        <v>17</v>
      </c>
      <c r="E973" s="240">
        <v>5</v>
      </c>
      <c r="F973" s="240"/>
      <c r="G973" s="2">
        <f t="shared" si="20"/>
        <v>79.10000000000008</v>
      </c>
      <c r="H973" s="525"/>
      <c r="J973" s="240"/>
    </row>
    <row r="974" spans="1:11">
      <c r="A974" s="86"/>
      <c r="B974" s="526"/>
      <c r="C974" s="526"/>
      <c r="D974" t="s">
        <v>18</v>
      </c>
      <c r="E974" s="240">
        <v>60</v>
      </c>
      <c r="F974" s="240"/>
      <c r="G974" s="2">
        <f t="shared" si="20"/>
        <v>139.10000000000008</v>
      </c>
      <c r="H974" s="526"/>
      <c r="J974" s="240"/>
    </row>
    <row r="975" spans="1:11">
      <c r="A975" s="86"/>
      <c r="B975" s="526"/>
      <c r="C975" s="526"/>
      <c r="D975" t="s">
        <v>19</v>
      </c>
      <c r="E975" s="240">
        <v>5</v>
      </c>
      <c r="F975" s="240"/>
      <c r="G975" s="2">
        <f t="shared" si="20"/>
        <v>144.10000000000008</v>
      </c>
      <c r="I975" s="242"/>
      <c r="J975" s="240"/>
    </row>
    <row r="976" spans="1:11">
      <c r="A976" s="86"/>
      <c r="B976" s="526"/>
      <c r="C976" s="526"/>
      <c r="D976" s="242" t="s">
        <v>662</v>
      </c>
      <c r="E976" s="240">
        <v>150</v>
      </c>
      <c r="F976" s="240"/>
      <c r="G976" s="2">
        <f t="shared" si="20"/>
        <v>294.10000000000008</v>
      </c>
      <c r="J976" s="37"/>
      <c r="K976" s="37"/>
    </row>
    <row r="977" spans="1:16">
      <c r="A977" s="86">
        <v>45565</v>
      </c>
      <c r="B977" s="526" t="s">
        <v>117</v>
      </c>
      <c r="C977" s="526" t="s">
        <v>53</v>
      </c>
      <c r="D977" t="s">
        <v>18</v>
      </c>
      <c r="E977" s="240"/>
      <c r="F977" s="240">
        <v>60</v>
      </c>
      <c r="G977" s="2">
        <f t="shared" si="20"/>
        <v>234.10000000000008</v>
      </c>
      <c r="L977" s="37"/>
    </row>
    <row r="978" spans="1:16">
      <c r="A978" s="86">
        <v>45565</v>
      </c>
      <c r="B978" s="526" t="s">
        <v>117</v>
      </c>
      <c r="C978" s="526" t="s">
        <v>53</v>
      </c>
      <c r="D978" t="s">
        <v>19</v>
      </c>
      <c r="E978" s="240"/>
      <c r="F978" s="240">
        <v>5</v>
      </c>
      <c r="G978" s="2">
        <f t="shared" si="20"/>
        <v>229.10000000000008</v>
      </c>
    </row>
    <row r="979" spans="1:16">
      <c r="A979" s="86">
        <v>45685</v>
      </c>
      <c r="B979" s="526">
        <v>30372</v>
      </c>
      <c r="C979" s="526" t="s">
        <v>53</v>
      </c>
      <c r="D979" s="242" t="s">
        <v>662</v>
      </c>
      <c r="E979" s="240"/>
      <c r="F979" s="240">
        <v>150</v>
      </c>
      <c r="G979" s="2">
        <f t="shared" si="20"/>
        <v>79.10000000000008</v>
      </c>
    </row>
    <row r="980" spans="1:16">
      <c r="A980" s="86">
        <v>45687</v>
      </c>
      <c r="B980" s="526">
        <v>30393</v>
      </c>
      <c r="C980" s="526" t="s">
        <v>53</v>
      </c>
      <c r="D980" t="s">
        <v>16</v>
      </c>
      <c r="E980" s="240"/>
      <c r="F980" s="240">
        <v>74.099999999999994</v>
      </c>
      <c r="G980" s="2">
        <f t="shared" si="20"/>
        <v>5.0000000000000853</v>
      </c>
    </row>
    <row r="981" spans="1:16">
      <c r="A981" s="7">
        <v>45743</v>
      </c>
      <c r="B981" s="526">
        <v>30854</v>
      </c>
      <c r="C981" s="526" t="s">
        <v>53</v>
      </c>
      <c r="D981" t="s">
        <v>17</v>
      </c>
      <c r="E981" s="240"/>
      <c r="F981" s="240">
        <v>5</v>
      </c>
      <c r="G981" s="2">
        <f t="shared" si="20"/>
        <v>8.5265128291212022E-14</v>
      </c>
    </row>
    <row r="982" spans="1:16">
      <c r="A982" s="88">
        <v>45596</v>
      </c>
      <c r="B982" s="525" t="s">
        <v>14</v>
      </c>
      <c r="C982" s="525" t="s">
        <v>30</v>
      </c>
      <c r="D982" t="s">
        <v>16</v>
      </c>
      <c r="E982" s="240">
        <v>19.8</v>
      </c>
      <c r="F982" s="240"/>
      <c r="G982" s="2">
        <f t="shared" si="20"/>
        <v>19.800000000000086</v>
      </c>
    </row>
    <row r="983" spans="1:16">
      <c r="A983" s="86"/>
      <c r="B983" s="526"/>
      <c r="C983" s="526"/>
      <c r="D983" t="s">
        <v>17</v>
      </c>
      <c r="E983" s="240">
        <v>7</v>
      </c>
      <c r="F983" s="240"/>
      <c r="G983" s="2">
        <f t="shared" si="20"/>
        <v>26.800000000000086</v>
      </c>
    </row>
    <row r="984" spans="1:16">
      <c r="A984" s="86"/>
      <c r="B984" s="526"/>
      <c r="C984" s="526"/>
      <c r="D984" t="s">
        <v>18</v>
      </c>
      <c r="E984" s="240">
        <v>60</v>
      </c>
      <c r="F984" s="240"/>
      <c r="G984" s="2">
        <f t="shared" si="20"/>
        <v>86.800000000000082</v>
      </c>
    </row>
    <row r="985" spans="1:16">
      <c r="A985" s="86"/>
      <c r="B985" s="526"/>
      <c r="C985" s="526"/>
      <c r="D985" t="s">
        <v>19</v>
      </c>
      <c r="E985" s="240">
        <v>5</v>
      </c>
      <c r="F985" s="240"/>
      <c r="G985" s="2">
        <f t="shared" si="20"/>
        <v>91.800000000000082</v>
      </c>
      <c r="N985" s="543"/>
      <c r="O985" s="543"/>
      <c r="P985" s="543"/>
    </row>
    <row r="986" spans="1:16">
      <c r="A986" s="86"/>
      <c r="B986" s="526"/>
      <c r="C986" s="526"/>
      <c r="D986" s="242" t="s">
        <v>662</v>
      </c>
      <c r="E986" s="240">
        <v>150</v>
      </c>
      <c r="F986" s="240"/>
      <c r="G986" s="2">
        <f t="shared" si="20"/>
        <v>241.80000000000007</v>
      </c>
      <c r="I986" s="525"/>
      <c r="K986" s="240"/>
      <c r="N986" s="525"/>
      <c r="P986" s="240"/>
    </row>
    <row r="987" spans="1:16">
      <c r="A987" s="86">
        <v>45596</v>
      </c>
      <c r="B987" s="526" t="s">
        <v>118</v>
      </c>
      <c r="C987" s="526" t="s">
        <v>30</v>
      </c>
      <c r="D987" t="s">
        <v>18</v>
      </c>
      <c r="E987" s="240"/>
      <c r="F987" s="240">
        <v>20</v>
      </c>
      <c r="G987" s="2">
        <f t="shared" si="20"/>
        <v>221.80000000000007</v>
      </c>
      <c r="I987" s="525"/>
      <c r="K987" s="240"/>
      <c r="N987" s="525"/>
      <c r="P987" s="240"/>
    </row>
    <row r="988" spans="1:16">
      <c r="A988" s="86">
        <v>45687</v>
      </c>
      <c r="B988" s="526">
        <v>30393</v>
      </c>
      <c r="C988" s="526" t="s">
        <v>30</v>
      </c>
      <c r="D988" t="s">
        <v>16</v>
      </c>
      <c r="E988" s="240"/>
      <c r="F988" s="240">
        <v>19.8</v>
      </c>
      <c r="G988" s="2">
        <f t="shared" si="20"/>
        <v>202.00000000000006</v>
      </c>
      <c r="I988" s="525"/>
      <c r="K988" s="240"/>
      <c r="N988" s="525"/>
      <c r="P988" s="240"/>
    </row>
    <row r="989" spans="1:16">
      <c r="A989" s="86">
        <v>45705</v>
      </c>
      <c r="B989" s="526">
        <v>30465</v>
      </c>
      <c r="C989" s="526" t="s">
        <v>30</v>
      </c>
      <c r="D989" s="242" t="s">
        <v>662</v>
      </c>
      <c r="E989" s="240"/>
      <c r="F989" s="240">
        <v>150</v>
      </c>
      <c r="G989" s="2">
        <f t="shared" si="20"/>
        <v>52.000000000000057</v>
      </c>
      <c r="I989" s="525"/>
      <c r="K989" s="240"/>
      <c r="N989" s="525"/>
      <c r="P989" s="240"/>
    </row>
    <row r="990" spans="1:16">
      <c r="A990" s="86">
        <v>45727</v>
      </c>
      <c r="B990" s="526">
        <v>30627</v>
      </c>
      <c r="C990" s="526" t="s">
        <v>30</v>
      </c>
      <c r="D990" t="s">
        <v>18</v>
      </c>
      <c r="E990" s="240"/>
      <c r="F990" s="240">
        <v>40</v>
      </c>
      <c r="G990" s="2">
        <f t="shared" si="20"/>
        <v>12.000000000000057</v>
      </c>
      <c r="I990" s="525"/>
      <c r="K990" s="240"/>
      <c r="N990" s="525"/>
      <c r="P990" s="240"/>
    </row>
    <row r="991" spans="1:16">
      <c r="A991" s="86">
        <v>45727</v>
      </c>
      <c r="B991" s="526">
        <v>30627</v>
      </c>
      <c r="C991" s="526" t="s">
        <v>30</v>
      </c>
      <c r="D991" t="s">
        <v>19</v>
      </c>
      <c r="E991" s="240"/>
      <c r="F991" s="240">
        <v>5</v>
      </c>
      <c r="G991" s="2">
        <f t="shared" si="20"/>
        <v>7.0000000000000568</v>
      </c>
      <c r="I991" s="525"/>
      <c r="K991" s="240"/>
      <c r="N991" s="525"/>
      <c r="P991" s="240"/>
    </row>
    <row r="992" spans="1:16">
      <c r="A992" s="7">
        <v>45743</v>
      </c>
      <c r="B992" s="526">
        <v>30854</v>
      </c>
      <c r="C992" s="526" t="s">
        <v>30</v>
      </c>
      <c r="D992" t="s">
        <v>17</v>
      </c>
      <c r="E992" s="240"/>
      <c r="F992" s="240">
        <v>7</v>
      </c>
      <c r="G992" s="2">
        <f t="shared" si="20"/>
        <v>5.6843418860808015E-14</v>
      </c>
      <c r="I992" s="525"/>
      <c r="K992" s="240"/>
      <c r="N992" s="525"/>
      <c r="P992" s="240"/>
    </row>
    <row r="993" spans="1:16">
      <c r="A993" s="44">
        <v>45626</v>
      </c>
      <c r="B993" s="525" t="s">
        <v>14</v>
      </c>
      <c r="C993" s="525" t="s">
        <v>33</v>
      </c>
      <c r="D993" t="s">
        <v>16</v>
      </c>
      <c r="E993" s="2">
        <v>22.2</v>
      </c>
      <c r="G993" s="2">
        <f t="shared" si="20"/>
        <v>22.200000000000056</v>
      </c>
      <c r="I993" s="525"/>
      <c r="K993" s="240"/>
      <c r="N993" s="525"/>
      <c r="P993" s="240"/>
    </row>
    <row r="994" spans="1:16">
      <c r="B994" s="526"/>
      <c r="C994" s="526"/>
      <c r="D994" t="s">
        <v>17</v>
      </c>
      <c r="E994" s="2">
        <v>7</v>
      </c>
      <c r="G994" s="2">
        <f t="shared" si="20"/>
        <v>29.200000000000056</v>
      </c>
      <c r="I994" s="525"/>
      <c r="K994" s="240"/>
      <c r="L994" s="240"/>
      <c r="M994" s="37"/>
      <c r="P994" s="37"/>
    </row>
    <row r="995" spans="1:16">
      <c r="B995" s="526"/>
      <c r="C995" s="526"/>
      <c r="D995" t="s">
        <v>18</v>
      </c>
      <c r="E995" s="2">
        <v>60</v>
      </c>
      <c r="G995" s="2">
        <f t="shared" si="20"/>
        <v>89.20000000000006</v>
      </c>
      <c r="P995" s="240"/>
    </row>
    <row r="996" spans="1:16">
      <c r="B996" s="526"/>
      <c r="C996" s="526"/>
      <c r="D996" t="s">
        <v>19</v>
      </c>
      <c r="E996" s="2">
        <v>5</v>
      </c>
      <c r="G996" s="2">
        <f t="shared" si="20"/>
        <v>94.20000000000006</v>
      </c>
      <c r="N996" s="525"/>
      <c r="P996" s="2"/>
    </row>
    <row r="997" spans="1:16">
      <c r="B997" s="526"/>
      <c r="C997" s="526"/>
      <c r="D997" s="242" t="s">
        <v>662</v>
      </c>
      <c r="E997" s="240">
        <v>150</v>
      </c>
      <c r="G997" s="2">
        <f t="shared" si="20"/>
        <v>244.20000000000005</v>
      </c>
      <c r="L997" s="240"/>
      <c r="O997" s="242"/>
      <c r="P997" s="240"/>
    </row>
    <row r="998" spans="1:16">
      <c r="A998" s="7">
        <v>45626</v>
      </c>
      <c r="B998" s="526" t="s">
        <v>132</v>
      </c>
      <c r="C998" s="526" t="s">
        <v>33</v>
      </c>
      <c r="D998" t="s">
        <v>18</v>
      </c>
      <c r="E998" s="2"/>
      <c r="F998" s="2">
        <v>60</v>
      </c>
      <c r="G998" s="2">
        <f t="shared" si="20"/>
        <v>184.20000000000005</v>
      </c>
      <c r="N998" s="525"/>
      <c r="P998" s="240"/>
    </row>
    <row r="999" spans="1:16">
      <c r="A999" s="7">
        <v>45626</v>
      </c>
      <c r="B999" s="526" t="s">
        <v>132</v>
      </c>
      <c r="C999" s="526" t="s">
        <v>33</v>
      </c>
      <c r="D999" t="s">
        <v>19</v>
      </c>
      <c r="E999" s="2"/>
      <c r="F999" s="2">
        <v>5</v>
      </c>
      <c r="G999" s="2">
        <f t="shared" si="20"/>
        <v>179.20000000000005</v>
      </c>
      <c r="I999" s="525"/>
      <c r="K999" s="240"/>
      <c r="O999" s="242"/>
      <c r="P999" s="240"/>
    </row>
    <row r="1000" spans="1:16">
      <c r="A1000" s="86">
        <v>45687</v>
      </c>
      <c r="B1000" s="526">
        <v>30393</v>
      </c>
      <c r="C1000" s="526" t="s">
        <v>33</v>
      </c>
      <c r="D1000" t="s">
        <v>16</v>
      </c>
      <c r="E1000" s="2"/>
      <c r="F1000" s="2">
        <v>22.2</v>
      </c>
      <c r="G1000" s="2">
        <f t="shared" si="20"/>
        <v>157.00000000000006</v>
      </c>
      <c r="I1000" s="526"/>
      <c r="J1000" s="242"/>
      <c r="K1000" s="240"/>
      <c r="N1000" s="525"/>
      <c r="P1000" s="240"/>
    </row>
    <row r="1001" spans="1:16">
      <c r="A1001" s="86">
        <v>45722</v>
      </c>
      <c r="B1001" s="526">
        <v>30598</v>
      </c>
      <c r="C1001" s="526" t="s">
        <v>33</v>
      </c>
      <c r="D1001" s="242" t="s">
        <v>662</v>
      </c>
      <c r="E1001" s="2"/>
      <c r="F1001" s="2">
        <v>150</v>
      </c>
      <c r="G1001" s="2">
        <f t="shared" si="20"/>
        <v>7.0000000000000568</v>
      </c>
      <c r="I1001" s="526"/>
      <c r="J1001" s="242"/>
      <c r="K1001" s="240"/>
      <c r="N1001" s="525"/>
      <c r="P1001" s="240"/>
    </row>
    <row r="1002" spans="1:16">
      <c r="A1002" s="7">
        <v>45743</v>
      </c>
      <c r="B1002" s="526">
        <v>30854</v>
      </c>
      <c r="C1002" s="526" t="s">
        <v>33</v>
      </c>
      <c r="D1002" t="s">
        <v>17</v>
      </c>
      <c r="E1002" s="240"/>
      <c r="F1002" s="240">
        <v>7</v>
      </c>
      <c r="G1002" s="2">
        <f t="shared" si="20"/>
        <v>5.6843418860808015E-14</v>
      </c>
      <c r="I1002" s="526"/>
      <c r="J1002" s="242"/>
      <c r="K1002" s="240"/>
      <c r="N1002" s="525"/>
      <c r="P1002" s="240"/>
    </row>
    <row r="1003" spans="1:16">
      <c r="A1003" s="44">
        <v>45657</v>
      </c>
      <c r="B1003" s="525" t="s">
        <v>14</v>
      </c>
      <c r="C1003" s="525" t="s">
        <v>34</v>
      </c>
      <c r="D1003" t="s">
        <v>16</v>
      </c>
      <c r="E1003" s="240">
        <v>24.5</v>
      </c>
      <c r="F1003" s="240"/>
      <c r="G1003" s="2">
        <f t="shared" si="20"/>
        <v>24.500000000000057</v>
      </c>
      <c r="I1003" s="525"/>
      <c r="K1003" s="240"/>
      <c r="P1003" s="240"/>
    </row>
    <row r="1004" spans="1:16">
      <c r="B1004" s="526"/>
      <c r="C1004" s="526"/>
      <c r="D1004" t="s">
        <v>17</v>
      </c>
      <c r="E1004" s="240">
        <v>3</v>
      </c>
      <c r="F1004" s="240"/>
      <c r="G1004" s="2">
        <f t="shared" si="20"/>
        <v>27.500000000000057</v>
      </c>
      <c r="I1004" s="526"/>
      <c r="K1004" s="240"/>
      <c r="P1004" s="37"/>
    </row>
    <row r="1005" spans="1:16">
      <c r="B1005" s="526"/>
      <c r="C1005" s="526"/>
      <c r="D1005" t="s">
        <v>18</v>
      </c>
      <c r="E1005" s="240">
        <v>60</v>
      </c>
      <c r="F1005" s="240"/>
      <c r="G1005" s="2">
        <f t="shared" si="20"/>
        <v>87.500000000000057</v>
      </c>
      <c r="L1005" s="2"/>
      <c r="P1005" s="240"/>
    </row>
    <row r="1006" spans="1:16">
      <c r="B1006" s="526"/>
      <c r="C1006" s="526"/>
      <c r="D1006" t="s">
        <v>19</v>
      </c>
      <c r="E1006" s="240">
        <v>5</v>
      </c>
      <c r="F1006" s="240"/>
      <c r="G1006" s="2">
        <f t="shared" si="20"/>
        <v>92.500000000000057</v>
      </c>
      <c r="I1006" s="525"/>
      <c r="K1006" s="240"/>
      <c r="O1006" s="242"/>
      <c r="P1006" s="282"/>
    </row>
    <row r="1007" spans="1:16">
      <c r="B1007" s="526"/>
      <c r="C1007" s="526"/>
      <c r="D1007" s="242" t="s">
        <v>662</v>
      </c>
      <c r="E1007" s="240">
        <v>150</v>
      </c>
      <c r="F1007" s="240"/>
      <c r="G1007" s="2">
        <f t="shared" si="20"/>
        <v>242.50000000000006</v>
      </c>
      <c r="I1007" s="525"/>
      <c r="K1007" s="240"/>
      <c r="P1007" s="362"/>
    </row>
    <row r="1008" spans="1:16">
      <c r="A1008" s="7">
        <v>45657</v>
      </c>
      <c r="B1008" s="526" t="s">
        <v>121</v>
      </c>
      <c r="C1008" s="526" t="s">
        <v>34</v>
      </c>
      <c r="D1008" t="s">
        <v>18</v>
      </c>
      <c r="E1008" s="240"/>
      <c r="F1008" s="240">
        <v>60</v>
      </c>
      <c r="G1008" s="2">
        <f t="shared" si="20"/>
        <v>182.50000000000006</v>
      </c>
      <c r="I1008" s="525"/>
      <c r="K1008" s="240"/>
      <c r="P1008" s="339"/>
    </row>
    <row r="1009" spans="1:16">
      <c r="A1009" s="7">
        <v>45657</v>
      </c>
      <c r="B1009" s="526" t="s">
        <v>121</v>
      </c>
      <c r="C1009" s="526" t="s">
        <v>34</v>
      </c>
      <c r="D1009" t="s">
        <v>19</v>
      </c>
      <c r="E1009" s="240"/>
      <c r="F1009" s="240">
        <v>5</v>
      </c>
      <c r="G1009" s="2">
        <f t="shared" si="20"/>
        <v>177.50000000000006</v>
      </c>
      <c r="I1009" s="525"/>
      <c r="K1009" s="240"/>
      <c r="L1009" s="240"/>
      <c r="N1009" s="543"/>
      <c r="O1009" s="543"/>
      <c r="P1009" s="543"/>
    </row>
    <row r="1010" spans="1:16">
      <c r="A1010" s="86">
        <v>45687</v>
      </c>
      <c r="B1010" s="526">
        <v>30393</v>
      </c>
      <c r="C1010" s="526" t="s">
        <v>34</v>
      </c>
      <c r="D1010" t="s">
        <v>16</v>
      </c>
      <c r="F1010" s="2">
        <v>24.5</v>
      </c>
      <c r="G1010" s="2">
        <f t="shared" si="20"/>
        <v>153.00000000000006</v>
      </c>
      <c r="I1010" s="525"/>
      <c r="K1010" s="240"/>
      <c r="N1010" s="525"/>
    </row>
    <row r="1011" spans="1:16">
      <c r="A1011" s="86">
        <v>45722</v>
      </c>
      <c r="B1011" s="526">
        <v>30598</v>
      </c>
      <c r="C1011" s="526" t="s">
        <v>34</v>
      </c>
      <c r="D1011" s="242" t="s">
        <v>662</v>
      </c>
      <c r="F1011" s="2">
        <v>150</v>
      </c>
      <c r="G1011" s="2">
        <f t="shared" si="20"/>
        <v>3.0000000000000568</v>
      </c>
      <c r="I1011" s="525"/>
      <c r="K1011" s="2"/>
      <c r="N1011" s="525"/>
    </row>
    <row r="1012" spans="1:16">
      <c r="A1012" s="7">
        <v>45743</v>
      </c>
      <c r="B1012" s="526">
        <v>30854</v>
      </c>
      <c r="C1012" s="526" t="s">
        <v>34</v>
      </c>
      <c r="D1012" t="s">
        <v>17</v>
      </c>
      <c r="F1012" s="2">
        <v>3</v>
      </c>
      <c r="G1012" s="2">
        <f t="shared" si="20"/>
        <v>5.6843418860808015E-14</v>
      </c>
      <c r="I1012" s="525"/>
      <c r="K1012" s="2"/>
      <c r="N1012" s="525"/>
    </row>
    <row r="1013" spans="1:16">
      <c r="A1013" s="88">
        <v>45688</v>
      </c>
      <c r="B1013" s="525" t="s">
        <v>14</v>
      </c>
      <c r="C1013" s="525" t="s">
        <v>15</v>
      </c>
      <c r="D1013" t="s">
        <v>16</v>
      </c>
      <c r="E1013" s="240">
        <v>19.600000000000001</v>
      </c>
      <c r="F1013" s="240"/>
      <c r="G1013" s="2">
        <f t="shared" si="20"/>
        <v>19.600000000000058</v>
      </c>
      <c r="I1013" s="525"/>
      <c r="K1013" s="240"/>
      <c r="L1013" s="37"/>
      <c r="M1013" s="37"/>
      <c r="P1013" s="240"/>
    </row>
    <row r="1014" spans="1:16">
      <c r="A1014" s="86"/>
      <c r="B1014" s="526"/>
      <c r="C1014" s="526"/>
      <c r="D1014" t="s">
        <v>17</v>
      </c>
      <c r="E1014" s="240">
        <v>3</v>
      </c>
      <c r="F1014" s="240"/>
      <c r="G1014" s="2">
        <f t="shared" si="20"/>
        <v>22.600000000000058</v>
      </c>
      <c r="I1014" s="525"/>
      <c r="K1014" s="240"/>
    </row>
    <row r="1015" spans="1:16">
      <c r="A1015" s="86"/>
      <c r="B1015" s="526"/>
      <c r="C1015" s="526"/>
      <c r="D1015" t="s">
        <v>18</v>
      </c>
      <c r="E1015" s="240">
        <v>60</v>
      </c>
      <c r="F1015" s="240"/>
      <c r="G1015" s="2">
        <f t="shared" si="20"/>
        <v>82.600000000000051</v>
      </c>
      <c r="I1015" s="525"/>
      <c r="K1015" s="240"/>
    </row>
    <row r="1016" spans="1:16">
      <c r="A1016" s="86"/>
      <c r="B1016" s="526"/>
      <c r="C1016" s="526"/>
      <c r="D1016" t="s">
        <v>19</v>
      </c>
      <c r="E1016" s="240">
        <v>5</v>
      </c>
      <c r="F1016" s="240"/>
      <c r="G1016" s="2">
        <f t="shared" si="20"/>
        <v>87.600000000000051</v>
      </c>
      <c r="I1016" s="526"/>
      <c r="K1016" s="37"/>
    </row>
    <row r="1017" spans="1:16">
      <c r="A1017" s="86"/>
      <c r="B1017" s="526"/>
      <c r="C1017" s="526"/>
      <c r="D1017" s="242" t="s">
        <v>662</v>
      </c>
      <c r="E1017" s="240">
        <v>150</v>
      </c>
      <c r="F1017" s="240"/>
      <c r="G1017" s="2">
        <f t="shared" si="20"/>
        <v>237.60000000000005</v>
      </c>
    </row>
    <row r="1018" spans="1:16">
      <c r="A1018" s="86">
        <v>45688</v>
      </c>
      <c r="B1018" s="526" t="s">
        <v>119</v>
      </c>
      <c r="C1018" s="526" t="s">
        <v>15</v>
      </c>
      <c r="D1018" t="s">
        <v>18</v>
      </c>
      <c r="E1018" s="240"/>
      <c r="F1018" s="240">
        <v>40</v>
      </c>
      <c r="G1018" s="2">
        <f t="shared" si="20"/>
        <v>197.60000000000005</v>
      </c>
      <c r="J1018" s="242"/>
      <c r="K1018" s="240"/>
    </row>
    <row r="1019" spans="1:16">
      <c r="A1019" s="86">
        <v>45727</v>
      </c>
      <c r="B1019" s="526">
        <v>30627</v>
      </c>
      <c r="C1019" s="526" t="s">
        <v>15</v>
      </c>
      <c r="D1019" t="s">
        <v>18</v>
      </c>
      <c r="E1019" s="240"/>
      <c r="F1019" s="240">
        <v>20</v>
      </c>
      <c r="G1019" s="2">
        <f t="shared" si="20"/>
        <v>177.60000000000005</v>
      </c>
      <c r="K1019" s="37"/>
    </row>
    <row r="1020" spans="1:16">
      <c r="A1020" s="86">
        <v>45727</v>
      </c>
      <c r="B1020" s="526">
        <v>30627</v>
      </c>
      <c r="C1020" s="526" t="s">
        <v>15</v>
      </c>
      <c r="D1020" t="s">
        <v>19</v>
      </c>
      <c r="E1020" s="240"/>
      <c r="F1020" s="240">
        <v>5</v>
      </c>
      <c r="G1020" s="2">
        <f t="shared" si="20"/>
        <v>172.60000000000005</v>
      </c>
    </row>
    <row r="1021" spans="1:16">
      <c r="A1021" s="86">
        <v>45738</v>
      </c>
      <c r="B1021" s="526">
        <v>30700</v>
      </c>
      <c r="C1021" s="526" t="s">
        <v>15</v>
      </c>
      <c r="D1021" s="242" t="s">
        <v>662</v>
      </c>
      <c r="E1021" s="240"/>
      <c r="F1021" s="240">
        <v>150</v>
      </c>
      <c r="G1021" s="2">
        <f t="shared" si="20"/>
        <v>22.600000000000051</v>
      </c>
    </row>
    <row r="1022" spans="1:16">
      <c r="A1022" s="7">
        <v>45742</v>
      </c>
      <c r="B1022" s="526">
        <v>30804</v>
      </c>
      <c r="C1022" s="526" t="s">
        <v>15</v>
      </c>
      <c r="D1022" t="s">
        <v>16</v>
      </c>
      <c r="F1022" s="2">
        <v>19.600000000000001</v>
      </c>
      <c r="G1022" s="2">
        <f t="shared" si="20"/>
        <v>3.0000000000000497</v>
      </c>
    </row>
    <row r="1023" spans="1:16">
      <c r="A1023" s="7">
        <v>45742</v>
      </c>
      <c r="B1023" s="526">
        <v>30854</v>
      </c>
      <c r="C1023" s="526" t="s">
        <v>15</v>
      </c>
      <c r="D1023" t="s">
        <v>17</v>
      </c>
      <c r="F1023" s="2">
        <v>3</v>
      </c>
      <c r="G1023" s="2">
        <f t="shared" si="20"/>
        <v>4.9737991503207013E-14</v>
      </c>
    </row>
    <row r="1024" spans="1:16">
      <c r="A1024" s="44">
        <v>45716</v>
      </c>
      <c r="B1024" s="525" t="s">
        <v>14</v>
      </c>
      <c r="C1024" s="525" t="s">
        <v>20</v>
      </c>
      <c r="D1024" t="s">
        <v>16</v>
      </c>
      <c r="E1024" s="240">
        <v>26.5</v>
      </c>
      <c r="F1024" s="240"/>
      <c r="G1024" s="2">
        <f t="shared" si="20"/>
        <v>26.50000000000005</v>
      </c>
      <c r="I1024" s="525"/>
      <c r="K1024" s="240"/>
    </row>
    <row r="1025" spans="1:11">
      <c r="B1025" s="526"/>
      <c r="C1025" s="526"/>
      <c r="D1025" t="s">
        <v>17</v>
      </c>
      <c r="E1025" s="240">
        <v>3</v>
      </c>
      <c r="F1025" s="240"/>
      <c r="G1025" s="2">
        <f t="shared" si="20"/>
        <v>29.50000000000005</v>
      </c>
      <c r="I1025" s="525"/>
      <c r="K1025" s="240"/>
    </row>
    <row r="1026" spans="1:11">
      <c r="B1026" s="526"/>
      <c r="C1026" s="526"/>
      <c r="D1026" t="s">
        <v>18</v>
      </c>
      <c r="E1026" s="240">
        <v>56</v>
      </c>
      <c r="F1026" s="240"/>
      <c r="G1026" s="2">
        <f t="shared" si="20"/>
        <v>85.500000000000057</v>
      </c>
      <c r="K1026" s="37"/>
    </row>
    <row r="1027" spans="1:11">
      <c r="B1027" s="526"/>
      <c r="C1027" s="526"/>
      <c r="D1027" t="s">
        <v>19</v>
      </c>
      <c r="E1027" s="240">
        <v>5</v>
      </c>
      <c r="F1027" s="240"/>
      <c r="G1027" s="2">
        <f t="shared" si="20"/>
        <v>90.500000000000057</v>
      </c>
    </row>
    <row r="1028" spans="1:11">
      <c r="B1028" s="526"/>
      <c r="C1028" s="526"/>
      <c r="D1028" s="242" t="s">
        <v>662</v>
      </c>
      <c r="E1028" s="240">
        <v>200</v>
      </c>
      <c r="F1028" s="240"/>
      <c r="G1028" s="2">
        <f t="shared" ref="G1028:G1031" si="21">+G1027+E1028-F1028</f>
        <v>290.50000000000006</v>
      </c>
    </row>
    <row r="1029" spans="1:11">
      <c r="A1029" s="7">
        <v>45716</v>
      </c>
      <c r="B1029" s="526" t="s">
        <v>135</v>
      </c>
      <c r="C1029" s="526" t="s">
        <v>20</v>
      </c>
      <c r="D1029" t="s">
        <v>18</v>
      </c>
      <c r="E1029" s="240"/>
      <c r="F1029" s="240">
        <v>56</v>
      </c>
      <c r="G1029" s="2">
        <f t="shared" si="21"/>
        <v>234.50000000000006</v>
      </c>
    </row>
    <row r="1030" spans="1:11">
      <c r="A1030" s="7">
        <v>45716</v>
      </c>
      <c r="B1030" s="526" t="s">
        <v>135</v>
      </c>
      <c r="C1030" s="526" t="s">
        <v>20</v>
      </c>
      <c r="D1030" t="s">
        <v>19</v>
      </c>
      <c r="E1030" s="240"/>
      <c r="F1030" s="240">
        <v>5</v>
      </c>
      <c r="G1030" s="2">
        <f t="shared" si="21"/>
        <v>229.50000000000006</v>
      </c>
    </row>
    <row r="1031" spans="1:11">
      <c r="A1031" s="7">
        <v>45742</v>
      </c>
      <c r="B1031" s="526">
        <v>30804</v>
      </c>
      <c r="C1031" s="526" t="s">
        <v>20</v>
      </c>
      <c r="D1031" t="s">
        <v>662</v>
      </c>
      <c r="F1031" s="2">
        <v>200</v>
      </c>
      <c r="G1031" s="2">
        <f t="shared" si="21"/>
        <v>29.500000000000057</v>
      </c>
    </row>
    <row r="1032" spans="1:11">
      <c r="A1032" s="7">
        <v>45742</v>
      </c>
      <c r="B1032" s="526">
        <v>30804</v>
      </c>
      <c r="C1032" s="526" t="s">
        <v>20</v>
      </c>
      <c r="D1032" t="s">
        <v>16</v>
      </c>
      <c r="F1032" s="2">
        <v>26.5</v>
      </c>
      <c r="G1032" s="2">
        <f t="shared" ref="G1032:G1106" si="22">+G1031+E1032-F1032</f>
        <v>3.0000000000000568</v>
      </c>
    </row>
    <row r="1033" spans="1:11">
      <c r="A1033" s="7">
        <v>45742</v>
      </c>
      <c r="B1033" s="526">
        <v>30854</v>
      </c>
      <c r="C1033" s="526" t="s">
        <v>20</v>
      </c>
      <c r="D1033" t="s">
        <v>17</v>
      </c>
      <c r="F1033" s="2">
        <v>3</v>
      </c>
      <c r="G1033" s="2">
        <f t="shared" si="22"/>
        <v>5.6843418860808015E-14</v>
      </c>
    </row>
    <row r="1034" spans="1:11">
      <c r="A1034" s="44">
        <v>45747</v>
      </c>
      <c r="B1034" s="525" t="s">
        <v>14</v>
      </c>
      <c r="C1034" s="525" t="s">
        <v>23</v>
      </c>
      <c r="D1034" t="s">
        <v>16</v>
      </c>
      <c r="E1034" s="240">
        <v>27.8</v>
      </c>
      <c r="F1034" s="240"/>
      <c r="G1034" s="2">
        <f t="shared" si="22"/>
        <v>27.800000000000058</v>
      </c>
    </row>
    <row r="1035" spans="1:11">
      <c r="B1035" s="526"/>
      <c r="C1035" s="526"/>
      <c r="D1035" t="s">
        <v>17</v>
      </c>
      <c r="E1035" s="240">
        <v>3</v>
      </c>
      <c r="F1035" s="240"/>
      <c r="G1035" s="2">
        <f t="shared" si="22"/>
        <v>30.800000000000058</v>
      </c>
      <c r="I1035" s="525"/>
      <c r="K1035" s="240"/>
    </row>
    <row r="1036" spans="1:11">
      <c r="B1036" s="526"/>
      <c r="C1036" s="526"/>
      <c r="D1036" t="s">
        <v>18</v>
      </c>
      <c r="E1036" s="240">
        <v>60</v>
      </c>
      <c r="F1036" s="240"/>
      <c r="G1036" s="2">
        <f t="shared" si="22"/>
        <v>90.800000000000054</v>
      </c>
      <c r="I1036" s="526"/>
      <c r="K1036" s="240"/>
    </row>
    <row r="1037" spans="1:11">
      <c r="B1037" s="526"/>
      <c r="C1037" s="526"/>
      <c r="D1037" t="s">
        <v>19</v>
      </c>
      <c r="E1037" s="240">
        <v>5</v>
      </c>
      <c r="F1037" s="240"/>
      <c r="G1037" s="2">
        <f t="shared" si="22"/>
        <v>95.800000000000054</v>
      </c>
      <c r="J1037" s="242"/>
      <c r="K1037" s="240"/>
    </row>
    <row r="1038" spans="1:11">
      <c r="B1038" s="526"/>
      <c r="C1038" s="526"/>
      <c r="D1038" s="242" t="s">
        <v>662</v>
      </c>
      <c r="E1038" s="240">
        <v>200</v>
      </c>
      <c r="F1038" s="240"/>
      <c r="G1038" s="2">
        <f t="shared" si="22"/>
        <v>295.80000000000007</v>
      </c>
      <c r="I1038" s="543"/>
      <c r="J1038" s="543"/>
      <c r="K1038" s="543"/>
    </row>
    <row r="1039" spans="1:11">
      <c r="A1039" s="7">
        <v>45747</v>
      </c>
      <c r="B1039" s="526" t="s">
        <v>124</v>
      </c>
      <c r="C1039" s="526" t="s">
        <v>23</v>
      </c>
      <c r="D1039" t="s">
        <v>18</v>
      </c>
      <c r="E1039" s="240"/>
      <c r="F1039" s="240">
        <v>60</v>
      </c>
      <c r="G1039" s="2">
        <f t="shared" si="22"/>
        <v>235.80000000000007</v>
      </c>
      <c r="I1039" s="525"/>
      <c r="K1039" s="240"/>
    </row>
    <row r="1040" spans="1:11">
      <c r="A1040" s="7">
        <v>45747</v>
      </c>
      <c r="B1040" s="526" t="s">
        <v>124</v>
      </c>
      <c r="C1040" s="526" t="s">
        <v>23</v>
      </c>
      <c r="D1040" t="s">
        <v>19</v>
      </c>
      <c r="E1040" s="240"/>
      <c r="F1040" s="240">
        <v>5</v>
      </c>
      <c r="G1040" s="2">
        <f t="shared" si="22"/>
        <v>230.80000000000007</v>
      </c>
      <c r="I1040" s="526"/>
      <c r="K1040" s="240"/>
    </row>
    <row r="1041" spans="1:14">
      <c r="A1041" s="7">
        <v>45808</v>
      </c>
      <c r="B1041" s="526" t="s">
        <v>128</v>
      </c>
      <c r="C1041" s="526" t="s">
        <v>23</v>
      </c>
      <c r="D1041" t="s">
        <v>16</v>
      </c>
      <c r="E1041" s="240"/>
      <c r="F1041" s="240">
        <v>27.8</v>
      </c>
      <c r="G1041" s="2">
        <f t="shared" si="22"/>
        <v>203.00000000000006</v>
      </c>
      <c r="I1041" s="526"/>
      <c r="K1041" s="240"/>
    </row>
    <row r="1042" spans="1:14">
      <c r="A1042" s="7">
        <v>45808</v>
      </c>
      <c r="B1042" s="526" t="s">
        <v>128</v>
      </c>
      <c r="C1042" s="526" t="s">
        <v>23</v>
      </c>
      <c r="D1042" t="s">
        <v>17</v>
      </c>
      <c r="E1042" s="240"/>
      <c r="F1042" s="240">
        <v>3</v>
      </c>
      <c r="G1042" s="2">
        <f t="shared" si="22"/>
        <v>200.00000000000006</v>
      </c>
      <c r="I1042" s="526"/>
      <c r="K1042" s="240"/>
    </row>
    <row r="1043" spans="1:14">
      <c r="A1043" s="7">
        <v>45838</v>
      </c>
      <c r="B1043" s="526" t="s">
        <v>129</v>
      </c>
      <c r="C1043" s="526" t="s">
        <v>23</v>
      </c>
      <c r="D1043" s="242" t="s">
        <v>662</v>
      </c>
      <c r="E1043" s="240"/>
      <c r="F1043" s="240">
        <v>200</v>
      </c>
      <c r="G1043" s="2">
        <f t="shared" si="22"/>
        <v>0</v>
      </c>
      <c r="I1043" s="526"/>
      <c r="K1043" s="240"/>
    </row>
    <row r="1044" spans="1:14">
      <c r="A1044" s="88">
        <v>45777</v>
      </c>
      <c r="B1044" s="525" t="s">
        <v>14</v>
      </c>
      <c r="C1044" s="525" t="s">
        <v>24</v>
      </c>
      <c r="D1044" t="s">
        <v>16</v>
      </c>
      <c r="E1044" s="240">
        <v>26.5</v>
      </c>
      <c r="F1044" s="240"/>
      <c r="G1044" s="2">
        <f t="shared" si="22"/>
        <v>26.5</v>
      </c>
      <c r="H1044" s="37"/>
      <c r="J1044" s="242"/>
      <c r="K1044" s="240"/>
    </row>
    <row r="1045" spans="1:14">
      <c r="A1045" s="86"/>
      <c r="B1045" s="526"/>
      <c r="C1045" s="526"/>
      <c r="D1045" t="s">
        <v>17</v>
      </c>
      <c r="E1045" s="240">
        <v>3</v>
      </c>
      <c r="F1045" s="240"/>
      <c r="G1045" s="2">
        <f t="shared" si="22"/>
        <v>29.5</v>
      </c>
      <c r="I1045" s="525"/>
      <c r="K1045" s="240"/>
    </row>
    <row r="1046" spans="1:14">
      <c r="A1046" s="86"/>
      <c r="B1046" s="526"/>
      <c r="C1046" s="526"/>
      <c r="D1046" t="s">
        <v>18</v>
      </c>
      <c r="E1046" s="240">
        <v>60</v>
      </c>
      <c r="F1046" s="240"/>
      <c r="G1046" s="2">
        <f t="shared" si="22"/>
        <v>89.5</v>
      </c>
      <c r="L1046" s="367"/>
      <c r="M1046" s="367"/>
      <c r="N1046" s="367"/>
    </row>
    <row r="1047" spans="1:14">
      <c r="A1047" s="86"/>
      <c r="B1047" s="526"/>
      <c r="C1047" s="526"/>
      <c r="D1047" t="s">
        <v>19</v>
      </c>
      <c r="E1047" s="240">
        <v>5</v>
      </c>
      <c r="F1047" s="240"/>
      <c r="G1047" s="2">
        <f t="shared" si="22"/>
        <v>94.5</v>
      </c>
      <c r="L1047" s="240"/>
    </row>
    <row r="1048" spans="1:14">
      <c r="A1048" s="86"/>
      <c r="B1048" s="526"/>
      <c r="C1048" s="526"/>
      <c r="D1048" s="242" t="s">
        <v>662</v>
      </c>
      <c r="E1048" s="240">
        <v>200</v>
      </c>
      <c r="F1048" s="240"/>
      <c r="G1048" s="2">
        <f t="shared" si="22"/>
        <v>294.5</v>
      </c>
    </row>
    <row r="1049" spans="1:14">
      <c r="A1049" s="86">
        <v>45777</v>
      </c>
      <c r="B1049" s="526" t="s">
        <v>125</v>
      </c>
      <c r="C1049" s="526" t="s">
        <v>24</v>
      </c>
      <c r="D1049" t="s">
        <v>18</v>
      </c>
      <c r="E1049" s="240"/>
      <c r="F1049" s="240">
        <v>60</v>
      </c>
      <c r="G1049" s="2">
        <f t="shared" si="22"/>
        <v>234.5</v>
      </c>
    </row>
    <row r="1050" spans="1:14">
      <c r="A1050" s="86">
        <v>45777</v>
      </c>
      <c r="B1050" s="526" t="s">
        <v>125</v>
      </c>
      <c r="C1050" s="526" t="s">
        <v>24</v>
      </c>
      <c r="D1050" t="s">
        <v>19</v>
      </c>
      <c r="E1050" s="240"/>
      <c r="F1050" s="240">
        <v>5</v>
      </c>
      <c r="G1050" s="2">
        <f t="shared" si="22"/>
        <v>229.5</v>
      </c>
    </row>
    <row r="1051" spans="1:14">
      <c r="A1051" s="7">
        <v>45808</v>
      </c>
      <c r="B1051" s="526" t="s">
        <v>128</v>
      </c>
      <c r="C1051" s="526" t="s">
        <v>24</v>
      </c>
      <c r="D1051" t="s">
        <v>16</v>
      </c>
      <c r="E1051" s="2"/>
      <c r="F1051" s="2">
        <v>26.5</v>
      </c>
      <c r="G1051" s="2">
        <f t="shared" si="22"/>
        <v>203</v>
      </c>
    </row>
    <row r="1052" spans="1:14">
      <c r="A1052" s="7">
        <v>45808</v>
      </c>
      <c r="B1052" s="526" t="s">
        <v>128</v>
      </c>
      <c r="C1052" s="526" t="s">
        <v>24</v>
      </c>
      <c r="D1052" t="s">
        <v>17</v>
      </c>
      <c r="E1052" s="2"/>
      <c r="F1052" s="2">
        <v>3</v>
      </c>
      <c r="G1052" s="2">
        <f t="shared" si="22"/>
        <v>200</v>
      </c>
      <c r="J1052" s="242"/>
      <c r="K1052" s="240"/>
    </row>
    <row r="1053" spans="1:14">
      <c r="A1053" s="7">
        <v>45869</v>
      </c>
      <c r="B1053" s="526" t="s">
        <v>115</v>
      </c>
      <c r="C1053" s="526" t="s">
        <v>24</v>
      </c>
      <c r="D1053" s="242" t="s">
        <v>662</v>
      </c>
      <c r="E1053" s="2"/>
      <c r="F1053" s="2">
        <v>200</v>
      </c>
      <c r="G1053" s="2">
        <f t="shared" si="22"/>
        <v>0</v>
      </c>
      <c r="J1053" s="242"/>
      <c r="K1053" s="240"/>
    </row>
    <row r="1054" spans="1:14">
      <c r="A1054" s="44">
        <v>45808</v>
      </c>
      <c r="B1054" s="525" t="s">
        <v>14</v>
      </c>
      <c r="C1054" s="525" t="s">
        <v>25</v>
      </c>
      <c r="D1054" t="s">
        <v>16</v>
      </c>
      <c r="E1054" s="2">
        <v>27.6</v>
      </c>
      <c r="G1054" s="2">
        <f t="shared" si="22"/>
        <v>27.6</v>
      </c>
      <c r="K1054" s="37"/>
    </row>
    <row r="1055" spans="1:14">
      <c r="B1055" s="526"/>
      <c r="C1055" s="526"/>
      <c r="D1055" t="s">
        <v>17</v>
      </c>
      <c r="E1055" s="2">
        <v>5</v>
      </c>
      <c r="G1055" s="2">
        <f t="shared" si="22"/>
        <v>32.6</v>
      </c>
    </row>
    <row r="1056" spans="1:14">
      <c r="B1056" s="526"/>
      <c r="C1056" s="526"/>
      <c r="D1056" t="s">
        <v>18</v>
      </c>
      <c r="E1056" s="2">
        <v>60</v>
      </c>
      <c r="G1056" s="2">
        <f t="shared" si="22"/>
        <v>92.6</v>
      </c>
    </row>
    <row r="1057" spans="1:12">
      <c r="B1057" s="526"/>
      <c r="C1057" s="526"/>
      <c r="D1057" t="s">
        <v>19</v>
      </c>
      <c r="E1057" s="2">
        <v>5</v>
      </c>
      <c r="G1057" s="2">
        <f t="shared" si="22"/>
        <v>97.6</v>
      </c>
    </row>
    <row r="1058" spans="1:12">
      <c r="B1058" s="526"/>
      <c r="C1058" s="526"/>
      <c r="D1058" s="242" t="s">
        <v>662</v>
      </c>
      <c r="E1058" s="240">
        <v>200</v>
      </c>
      <c r="G1058" s="2">
        <f t="shared" si="22"/>
        <v>297.60000000000002</v>
      </c>
      <c r="I1058" s="542" t="s">
        <v>653</v>
      </c>
      <c r="J1058" s="542"/>
      <c r="K1058" s="542"/>
    </row>
    <row r="1059" spans="1:12">
      <c r="A1059" s="7">
        <v>45808</v>
      </c>
      <c r="B1059" s="526" t="s">
        <v>128</v>
      </c>
      <c r="C1059" s="526" t="s">
        <v>25</v>
      </c>
      <c r="D1059" t="s">
        <v>18</v>
      </c>
      <c r="E1059" s="2"/>
      <c r="F1059" s="2">
        <v>60</v>
      </c>
      <c r="G1059" s="2">
        <f t="shared" si="22"/>
        <v>237.60000000000002</v>
      </c>
      <c r="H1059">
        <v>2025</v>
      </c>
      <c r="I1059" s="525" t="s">
        <v>25</v>
      </c>
      <c r="J1059" s="242" t="s">
        <v>662</v>
      </c>
      <c r="K1059" s="240">
        <v>50</v>
      </c>
    </row>
    <row r="1060" spans="1:12">
      <c r="A1060" s="7">
        <v>45808</v>
      </c>
      <c r="B1060" s="526" t="s">
        <v>128</v>
      </c>
      <c r="C1060" s="526" t="s">
        <v>25</v>
      </c>
      <c r="D1060" t="s">
        <v>19</v>
      </c>
      <c r="E1060" s="2"/>
      <c r="F1060" s="2">
        <v>5</v>
      </c>
      <c r="G1060" s="2">
        <f t="shared" si="22"/>
        <v>232.60000000000002</v>
      </c>
      <c r="I1060" s="525" t="s">
        <v>26</v>
      </c>
      <c r="J1060" s="242" t="s">
        <v>662</v>
      </c>
      <c r="K1060" s="240">
        <f>E1070-F1075</f>
        <v>165.1</v>
      </c>
    </row>
    <row r="1061" spans="1:12">
      <c r="A1061" s="7">
        <v>45808</v>
      </c>
      <c r="B1061" s="526" t="s">
        <v>128</v>
      </c>
      <c r="C1061" s="526" t="s">
        <v>25</v>
      </c>
      <c r="D1061" t="s">
        <v>16</v>
      </c>
      <c r="F1061" s="2">
        <v>27.6</v>
      </c>
      <c r="G1061" s="2">
        <f t="shared" si="22"/>
        <v>205.00000000000003</v>
      </c>
      <c r="I1061" s="525"/>
      <c r="J1061" s="242"/>
      <c r="K1061" s="2">
        <f>SUM(K1059:K1060)</f>
        <v>215.1</v>
      </c>
    </row>
    <row r="1062" spans="1:12">
      <c r="A1062" s="7">
        <v>45808</v>
      </c>
      <c r="B1062" s="526" t="s">
        <v>128</v>
      </c>
      <c r="C1062" s="526" t="s">
        <v>25</v>
      </c>
      <c r="D1062" t="s">
        <v>17</v>
      </c>
      <c r="F1062" s="2">
        <v>5</v>
      </c>
      <c r="G1062" s="2">
        <f t="shared" si="22"/>
        <v>200.00000000000003</v>
      </c>
      <c r="I1062" s="525"/>
    </row>
    <row r="1063" spans="1:12">
      <c r="A1063" s="7">
        <v>45869</v>
      </c>
      <c r="B1063" s="526" t="s">
        <v>115</v>
      </c>
      <c r="C1063" s="526" t="s">
        <v>25</v>
      </c>
      <c r="D1063" s="242" t="s">
        <v>662</v>
      </c>
      <c r="F1063" s="2">
        <v>50</v>
      </c>
      <c r="G1063" s="2">
        <f t="shared" si="22"/>
        <v>150.00000000000003</v>
      </c>
      <c r="I1063" s="525"/>
      <c r="K1063" s="37">
        <f>220-K1061</f>
        <v>4.9000000000000057</v>
      </c>
    </row>
    <row r="1064" spans="1:12">
      <c r="A1064" s="7">
        <v>45854</v>
      </c>
      <c r="B1064" s="526">
        <v>31414</v>
      </c>
      <c r="C1064" s="526" t="s">
        <v>25</v>
      </c>
      <c r="D1064" s="242" t="s">
        <v>662</v>
      </c>
      <c r="F1064" s="2">
        <v>100</v>
      </c>
      <c r="G1064" s="2">
        <f t="shared" si="22"/>
        <v>50.000000000000028</v>
      </c>
      <c r="I1064" s="525"/>
      <c r="J1064" s="242"/>
      <c r="K1064" s="2"/>
    </row>
    <row r="1065" spans="1:12">
      <c r="A1065" s="7">
        <v>45855</v>
      </c>
      <c r="B1065" s="526">
        <v>31497</v>
      </c>
      <c r="C1065" s="526" t="s">
        <v>25</v>
      </c>
      <c r="D1065" s="242" t="s">
        <v>662</v>
      </c>
      <c r="F1065" s="2">
        <v>50</v>
      </c>
      <c r="G1065" s="2">
        <f t="shared" si="22"/>
        <v>0</v>
      </c>
      <c r="I1065" s="525"/>
      <c r="J1065" s="242"/>
      <c r="K1065" s="2"/>
    </row>
    <row r="1066" spans="1:12">
      <c r="A1066" s="44">
        <v>45838</v>
      </c>
      <c r="B1066" s="525" t="s">
        <v>14</v>
      </c>
      <c r="C1066" s="525" t="s">
        <v>26</v>
      </c>
      <c r="D1066" t="s">
        <v>16</v>
      </c>
      <c r="E1066" s="26">
        <v>23.2</v>
      </c>
      <c r="F1066" s="160"/>
      <c r="G1066" s="2">
        <f t="shared" si="22"/>
        <v>23.2</v>
      </c>
      <c r="I1066" s="525"/>
      <c r="K1066" s="37"/>
    </row>
    <row r="1067" spans="1:12">
      <c r="A1067"/>
      <c r="B1067" s="526"/>
      <c r="C1067" s="526"/>
      <c r="D1067" t="s">
        <v>17</v>
      </c>
      <c r="E1067" s="26">
        <v>4</v>
      </c>
      <c r="F1067" s="160"/>
      <c r="G1067" s="2">
        <f t="shared" si="22"/>
        <v>27.2</v>
      </c>
    </row>
    <row r="1068" spans="1:12">
      <c r="A1068"/>
      <c r="B1068" s="526"/>
      <c r="C1068" s="526"/>
      <c r="D1068" t="s">
        <v>18</v>
      </c>
      <c r="E1068" s="26">
        <v>60</v>
      </c>
      <c r="F1068" s="160"/>
      <c r="G1068" s="2">
        <f t="shared" si="22"/>
        <v>87.2</v>
      </c>
    </row>
    <row r="1069" spans="1:12">
      <c r="A1069"/>
      <c r="B1069" s="526"/>
      <c r="C1069" s="526"/>
      <c r="D1069" t="s">
        <v>19</v>
      </c>
      <c r="E1069" s="26">
        <v>5</v>
      </c>
      <c r="F1069" s="160"/>
      <c r="G1069" s="2">
        <f t="shared" si="22"/>
        <v>92.2</v>
      </c>
      <c r="L1069">
        <v>20</v>
      </c>
    </row>
    <row r="1070" spans="1:12">
      <c r="A1070"/>
      <c r="B1070" s="526"/>
      <c r="C1070" s="526"/>
      <c r="D1070" s="242" t="s">
        <v>662</v>
      </c>
      <c r="E1070" s="240">
        <v>200</v>
      </c>
      <c r="F1070" s="160"/>
      <c r="G1070" s="2">
        <f t="shared" si="22"/>
        <v>292.2</v>
      </c>
      <c r="L1070">
        <v>20</v>
      </c>
    </row>
    <row r="1071" spans="1:12">
      <c r="A1071" s="7">
        <v>45838</v>
      </c>
      <c r="B1071" s="526" t="s">
        <v>129</v>
      </c>
      <c r="C1071" s="526" t="s">
        <v>26</v>
      </c>
      <c r="D1071" t="s">
        <v>18</v>
      </c>
      <c r="E1071" s="26"/>
      <c r="F1071" s="160">
        <v>60</v>
      </c>
      <c r="G1071" s="2">
        <f t="shared" si="22"/>
        <v>232.2</v>
      </c>
      <c r="L1071">
        <v>20</v>
      </c>
    </row>
    <row r="1072" spans="1:12">
      <c r="A1072" s="7">
        <v>45838</v>
      </c>
      <c r="B1072" s="526" t="s">
        <v>129</v>
      </c>
      <c r="C1072" s="526" t="s">
        <v>26</v>
      </c>
      <c r="D1072" t="s">
        <v>19</v>
      </c>
      <c r="E1072" s="26"/>
      <c r="F1072" s="160">
        <v>5</v>
      </c>
      <c r="G1072" s="2">
        <f t="shared" si="22"/>
        <v>227.2</v>
      </c>
      <c r="L1072">
        <v>50</v>
      </c>
    </row>
    <row r="1073" spans="1:12">
      <c r="A1073" s="7">
        <v>45808</v>
      </c>
      <c r="B1073" s="526" t="s">
        <v>128</v>
      </c>
      <c r="C1073" s="526" t="s">
        <v>26</v>
      </c>
      <c r="D1073" t="s">
        <v>16</v>
      </c>
      <c r="F1073" s="26">
        <v>23.2</v>
      </c>
      <c r="G1073" s="2">
        <f t="shared" si="22"/>
        <v>204</v>
      </c>
      <c r="L1073">
        <v>50</v>
      </c>
    </row>
    <row r="1074" spans="1:12">
      <c r="A1074" s="7">
        <v>45808</v>
      </c>
      <c r="B1074" s="526" t="s">
        <v>128</v>
      </c>
      <c r="C1074" s="526" t="s">
        <v>26</v>
      </c>
      <c r="D1074" t="s">
        <v>17</v>
      </c>
      <c r="F1074" s="26">
        <v>4</v>
      </c>
      <c r="G1074" s="2">
        <f t="shared" si="22"/>
        <v>200</v>
      </c>
      <c r="L1074">
        <v>20</v>
      </c>
    </row>
    <row r="1075" spans="1:12">
      <c r="A1075" s="7">
        <v>45808</v>
      </c>
      <c r="B1075" s="526" t="s">
        <v>128</v>
      </c>
      <c r="C1075" s="526" t="s">
        <v>26</v>
      </c>
      <c r="D1075" s="242" t="s">
        <v>662</v>
      </c>
      <c r="F1075" s="2">
        <v>34.9</v>
      </c>
      <c r="G1075" s="2">
        <f t="shared" si="22"/>
        <v>165.1</v>
      </c>
      <c r="L1075">
        <v>20</v>
      </c>
    </row>
    <row r="1076" spans="1:12">
      <c r="A1076" s="7">
        <v>45855</v>
      </c>
      <c r="B1076" s="526">
        <v>31497</v>
      </c>
      <c r="C1076" s="526" t="s">
        <v>26</v>
      </c>
      <c r="D1076" s="242" t="s">
        <v>662</v>
      </c>
      <c r="F1076" s="2">
        <v>165.1</v>
      </c>
      <c r="G1076" s="2">
        <f t="shared" si="22"/>
        <v>0</v>
      </c>
      <c r="L1076">
        <v>50</v>
      </c>
    </row>
    <row r="1077" spans="1:12">
      <c r="A1077" s="88">
        <v>45869</v>
      </c>
      <c r="B1077" s="525" t="s">
        <v>14</v>
      </c>
      <c r="C1077" s="525" t="s">
        <v>27</v>
      </c>
      <c r="D1077" t="s">
        <v>16</v>
      </c>
      <c r="E1077" s="240">
        <v>24.1</v>
      </c>
      <c r="F1077" s="240"/>
      <c r="G1077" s="2">
        <f t="shared" si="22"/>
        <v>24.1</v>
      </c>
      <c r="L1077">
        <f>SUM(L1069:L1076)</f>
        <v>250</v>
      </c>
    </row>
    <row r="1078" spans="1:12">
      <c r="A1078" s="86"/>
      <c r="B1078" s="526"/>
      <c r="C1078" s="526"/>
      <c r="D1078" t="s">
        <v>17</v>
      </c>
      <c r="E1078" s="240">
        <v>4</v>
      </c>
      <c r="F1078" s="240"/>
      <c r="G1078" s="2">
        <f t="shared" si="22"/>
        <v>28.1</v>
      </c>
    </row>
    <row r="1079" spans="1:12">
      <c r="A1079" s="86"/>
      <c r="B1079" s="526"/>
      <c r="C1079" s="526"/>
      <c r="D1079" t="s">
        <v>18</v>
      </c>
      <c r="E1079" s="240">
        <v>60</v>
      </c>
      <c r="F1079" s="240"/>
      <c r="G1079" s="2">
        <f t="shared" si="22"/>
        <v>88.1</v>
      </c>
    </row>
    <row r="1080" spans="1:12">
      <c r="A1080" s="86"/>
      <c r="B1080" s="526"/>
      <c r="C1080" s="526"/>
      <c r="D1080" t="s">
        <v>19</v>
      </c>
      <c r="E1080" s="240">
        <v>5</v>
      </c>
      <c r="F1080" s="240"/>
      <c r="G1080" s="2">
        <f t="shared" si="22"/>
        <v>93.1</v>
      </c>
    </row>
    <row r="1081" spans="1:12">
      <c r="A1081" s="86"/>
      <c r="B1081" s="526"/>
      <c r="C1081" s="526"/>
      <c r="D1081" s="242" t="s">
        <v>662</v>
      </c>
      <c r="E1081" s="240">
        <v>200</v>
      </c>
      <c r="F1081" s="240"/>
      <c r="G1081" s="2">
        <f t="shared" si="22"/>
        <v>293.10000000000002</v>
      </c>
    </row>
    <row r="1082" spans="1:12">
      <c r="A1082" s="86">
        <v>45869</v>
      </c>
      <c r="B1082" s="526" t="s">
        <v>115</v>
      </c>
      <c r="C1082" s="526" t="s">
        <v>27</v>
      </c>
      <c r="D1082" t="s">
        <v>18</v>
      </c>
      <c r="E1082" s="240"/>
      <c r="F1082" s="240">
        <v>60</v>
      </c>
      <c r="G1082" s="2">
        <f t="shared" si="22"/>
        <v>233.10000000000002</v>
      </c>
      <c r="J1082">
        <f>20-17.7</f>
        <v>2.3000000000000007</v>
      </c>
    </row>
    <row r="1083" spans="1:12">
      <c r="A1083" s="86">
        <v>45869</v>
      </c>
      <c r="B1083" s="526" t="s">
        <v>115</v>
      </c>
      <c r="C1083" s="526" t="s">
        <v>27</v>
      </c>
      <c r="D1083" t="s">
        <v>19</v>
      </c>
      <c r="E1083" s="240"/>
      <c r="F1083" s="240">
        <v>5</v>
      </c>
      <c r="G1083" s="2">
        <f t="shared" si="22"/>
        <v>228.10000000000002</v>
      </c>
    </row>
    <row r="1084" spans="1:12">
      <c r="A1084" s="86">
        <v>45960</v>
      </c>
      <c r="B1084" s="526">
        <v>31836</v>
      </c>
      <c r="C1084" s="526" t="s">
        <v>27</v>
      </c>
      <c r="D1084" t="s">
        <v>16</v>
      </c>
      <c r="E1084" s="240"/>
      <c r="F1084" s="240">
        <v>24.1</v>
      </c>
      <c r="G1084" s="2">
        <f t="shared" si="22"/>
        <v>204.00000000000003</v>
      </c>
    </row>
    <row r="1085" spans="1:12">
      <c r="A1085" s="86">
        <v>45960</v>
      </c>
      <c r="B1085" s="526">
        <v>31836</v>
      </c>
      <c r="C1085" s="526" t="s">
        <v>27</v>
      </c>
      <c r="D1085" t="s">
        <v>17</v>
      </c>
      <c r="E1085" s="240"/>
      <c r="F1085" s="240">
        <v>4</v>
      </c>
      <c r="G1085" s="2">
        <f t="shared" si="22"/>
        <v>200.00000000000003</v>
      </c>
    </row>
    <row r="1086" spans="1:12">
      <c r="A1086" s="86">
        <v>45982</v>
      </c>
      <c r="B1086" s="526">
        <v>31986</v>
      </c>
      <c r="C1086" s="526" t="s">
        <v>27</v>
      </c>
      <c r="D1086" s="242" t="s">
        <v>662</v>
      </c>
      <c r="E1086" s="240"/>
      <c r="F1086" s="240">
        <v>200</v>
      </c>
      <c r="G1086" s="2">
        <f t="shared" si="22"/>
        <v>0</v>
      </c>
    </row>
    <row r="1087" spans="1:12">
      <c r="A1087" s="44">
        <v>45900</v>
      </c>
      <c r="B1087" s="525" t="s">
        <v>14</v>
      </c>
      <c r="C1087" s="525" t="s">
        <v>28</v>
      </c>
      <c r="D1087" t="s">
        <v>16</v>
      </c>
      <c r="E1087" s="240">
        <v>24.1</v>
      </c>
      <c r="G1087" s="2">
        <f t="shared" si="22"/>
        <v>24.1</v>
      </c>
    </row>
    <row r="1088" spans="1:12">
      <c r="B1088" s="526"/>
      <c r="C1088" s="526"/>
      <c r="D1088" t="s">
        <v>17</v>
      </c>
      <c r="E1088" s="240">
        <v>8</v>
      </c>
      <c r="G1088" s="2">
        <f t="shared" si="22"/>
        <v>32.1</v>
      </c>
    </row>
    <row r="1089" spans="1:12">
      <c r="B1089" s="526"/>
      <c r="C1089" s="526"/>
      <c r="D1089" t="s">
        <v>18</v>
      </c>
      <c r="E1089" s="240">
        <v>60</v>
      </c>
      <c r="G1089" s="2">
        <f t="shared" si="22"/>
        <v>92.1</v>
      </c>
      <c r="I1089" s="542"/>
      <c r="J1089" s="542"/>
      <c r="K1089" s="542"/>
    </row>
    <row r="1090" spans="1:12">
      <c r="B1090" s="526"/>
      <c r="C1090" s="526"/>
      <c r="D1090" t="s">
        <v>19</v>
      </c>
      <c r="E1090" s="240">
        <v>5</v>
      </c>
      <c r="G1090" s="2">
        <f t="shared" si="22"/>
        <v>97.1</v>
      </c>
      <c r="H1090" s="5"/>
      <c r="I1090" s="542" t="s">
        <v>653</v>
      </c>
      <c r="J1090" s="542"/>
      <c r="K1090" s="542"/>
    </row>
    <row r="1091" spans="1:12">
      <c r="B1091" s="526"/>
      <c r="C1091" s="526"/>
      <c r="D1091" s="242" t="s">
        <v>662</v>
      </c>
      <c r="E1091" s="240">
        <v>200</v>
      </c>
      <c r="G1091" s="2">
        <f t="shared" si="22"/>
        <v>297.10000000000002</v>
      </c>
      <c r="H1091" s="5">
        <v>2025</v>
      </c>
      <c r="I1091" s="525" t="s">
        <v>28</v>
      </c>
      <c r="J1091" s="242" t="s">
        <v>662</v>
      </c>
      <c r="K1091" s="240">
        <v>200</v>
      </c>
    </row>
    <row r="1092" spans="1:12">
      <c r="B1092" s="526"/>
      <c r="C1092" s="526"/>
      <c r="D1092" s="463" t="s">
        <v>66</v>
      </c>
      <c r="E1092" s="462">
        <v>15</v>
      </c>
      <c r="G1092" s="2">
        <f t="shared" si="22"/>
        <v>312.10000000000002</v>
      </c>
      <c r="H1092" s="5"/>
      <c r="I1092" s="525"/>
      <c r="J1092" s="242"/>
      <c r="K1092" s="240"/>
    </row>
    <row r="1093" spans="1:12">
      <c r="A1093" s="7">
        <v>45900</v>
      </c>
      <c r="B1093" s="526" t="s">
        <v>143</v>
      </c>
      <c r="C1093" s="526" t="s">
        <v>28</v>
      </c>
      <c r="D1093" t="s">
        <v>18</v>
      </c>
      <c r="E1093" s="240"/>
      <c r="F1093" s="240">
        <v>60</v>
      </c>
      <c r="G1093" s="2">
        <f t="shared" si="22"/>
        <v>252.10000000000002</v>
      </c>
      <c r="I1093" s="525" t="s">
        <v>85</v>
      </c>
      <c r="J1093" s="242" t="s">
        <v>662</v>
      </c>
      <c r="K1093" s="240">
        <v>200</v>
      </c>
    </row>
    <row r="1094" spans="1:12">
      <c r="A1094" s="7">
        <v>45900</v>
      </c>
      <c r="B1094" s="526" t="s">
        <v>143</v>
      </c>
      <c r="C1094" s="526" t="s">
        <v>28</v>
      </c>
      <c r="D1094" t="s">
        <v>19</v>
      </c>
      <c r="E1094" s="240"/>
      <c r="F1094" s="240">
        <v>5</v>
      </c>
      <c r="G1094" s="2">
        <f t="shared" si="22"/>
        <v>247.10000000000002</v>
      </c>
      <c r="I1094" s="525" t="s">
        <v>30</v>
      </c>
      <c r="J1094" t="s">
        <v>16</v>
      </c>
      <c r="K1094" s="8">
        <v>21.5</v>
      </c>
    </row>
    <row r="1095" spans="1:12">
      <c r="A1095" s="86">
        <v>45960</v>
      </c>
      <c r="B1095" s="526">
        <v>31836</v>
      </c>
      <c r="C1095" s="526" t="s">
        <v>28</v>
      </c>
      <c r="D1095" t="s">
        <v>16</v>
      </c>
      <c r="E1095" s="240"/>
      <c r="F1095" s="240">
        <v>24.1</v>
      </c>
      <c r="G1095" s="2">
        <f t="shared" si="22"/>
        <v>223.00000000000003</v>
      </c>
      <c r="I1095" s="525"/>
      <c r="J1095" t="s">
        <v>17</v>
      </c>
      <c r="K1095" s="8">
        <v>7</v>
      </c>
    </row>
    <row r="1096" spans="1:12">
      <c r="A1096" s="86">
        <v>45960</v>
      </c>
      <c r="B1096" s="526">
        <v>31836</v>
      </c>
      <c r="C1096" s="526" t="s">
        <v>28</v>
      </c>
      <c r="D1096" t="s">
        <v>17</v>
      </c>
      <c r="E1096" s="240"/>
      <c r="F1096" s="240">
        <v>8</v>
      </c>
      <c r="G1096" s="2">
        <f t="shared" si="22"/>
        <v>215.00000000000003</v>
      </c>
      <c r="I1096" s="525"/>
      <c r="J1096" s="242" t="s">
        <v>662</v>
      </c>
      <c r="K1096" s="240">
        <v>200</v>
      </c>
    </row>
    <row r="1097" spans="1:12">
      <c r="A1097" s="86">
        <v>45985</v>
      </c>
      <c r="B1097" s="526">
        <v>32030</v>
      </c>
      <c r="C1097" s="526" t="s">
        <v>28</v>
      </c>
      <c r="D1097" s="242" t="s">
        <v>662</v>
      </c>
      <c r="E1097" s="240"/>
      <c r="F1097" s="240">
        <v>200</v>
      </c>
      <c r="G1097" s="2">
        <f t="shared" si="22"/>
        <v>15.000000000000028</v>
      </c>
      <c r="I1097" s="525"/>
      <c r="J1097" s="242"/>
      <c r="K1097" s="240"/>
    </row>
    <row r="1098" spans="1:12">
      <c r="A1098" s="86">
        <v>46079</v>
      </c>
      <c r="B1098" s="526">
        <v>32574</v>
      </c>
      <c r="C1098" s="526" t="s">
        <v>28</v>
      </c>
      <c r="D1098" s="242" t="s">
        <v>66</v>
      </c>
      <c r="E1098" s="240"/>
      <c r="F1098" s="240">
        <v>15</v>
      </c>
      <c r="G1098" s="2">
        <f t="shared" si="22"/>
        <v>2.8421709430404007E-14</v>
      </c>
      <c r="I1098" s="525"/>
      <c r="J1098" s="242"/>
      <c r="K1098" s="240"/>
    </row>
    <row r="1099" spans="1:12">
      <c r="A1099" s="88">
        <v>45930</v>
      </c>
      <c r="B1099" s="525" t="s">
        <v>14</v>
      </c>
      <c r="C1099" s="525" t="s">
        <v>85</v>
      </c>
      <c r="D1099" t="s">
        <v>16</v>
      </c>
      <c r="E1099" s="240">
        <v>24.2</v>
      </c>
      <c r="G1099" s="2">
        <f t="shared" si="22"/>
        <v>24.200000000000028</v>
      </c>
      <c r="K1099" s="240">
        <f>SUM(K1091:K1096)</f>
        <v>628.5</v>
      </c>
    </row>
    <row r="1100" spans="1:12">
      <c r="B1100" s="526"/>
      <c r="C1100" s="526"/>
      <c r="D1100" t="s">
        <v>17</v>
      </c>
      <c r="E1100" s="26">
        <v>4</v>
      </c>
      <c r="G1100" s="2">
        <f t="shared" si="22"/>
        <v>28.200000000000028</v>
      </c>
      <c r="I1100" s="525"/>
      <c r="K1100" s="240"/>
    </row>
    <row r="1101" spans="1:12">
      <c r="B1101" s="526"/>
      <c r="C1101" s="526"/>
      <c r="D1101" t="s">
        <v>18</v>
      </c>
      <c r="E1101" s="26">
        <v>60</v>
      </c>
      <c r="G1101" s="2">
        <f t="shared" si="22"/>
        <v>88.200000000000031</v>
      </c>
      <c r="I1101" s="526"/>
      <c r="K1101" s="26"/>
    </row>
    <row r="1102" spans="1:12">
      <c r="B1102" s="526"/>
      <c r="C1102" s="526"/>
      <c r="D1102" t="s">
        <v>19</v>
      </c>
      <c r="E1102" s="26">
        <v>5</v>
      </c>
      <c r="G1102" s="2">
        <f t="shared" si="22"/>
        <v>93.200000000000031</v>
      </c>
      <c r="K1102" s="37"/>
      <c r="L1102" s="37"/>
    </row>
    <row r="1103" spans="1:12">
      <c r="B1103" s="526"/>
      <c r="C1103" s="526"/>
      <c r="D1103" s="242" t="s">
        <v>662</v>
      </c>
      <c r="E1103" s="240">
        <v>200</v>
      </c>
      <c r="G1103" s="2">
        <f t="shared" si="22"/>
        <v>293.20000000000005</v>
      </c>
      <c r="K1103" s="37"/>
      <c r="L1103" s="37"/>
    </row>
    <row r="1104" spans="1:12">
      <c r="B1104" s="526"/>
      <c r="C1104" s="526"/>
      <c r="D1104" t="s">
        <v>86</v>
      </c>
      <c r="E1104" s="240">
        <v>10</v>
      </c>
      <c r="F1104" s="26"/>
      <c r="G1104" s="2">
        <f t="shared" si="22"/>
        <v>303.20000000000005</v>
      </c>
      <c r="I1104" s="525" t="s">
        <v>85</v>
      </c>
      <c r="J1104" s="242" t="s">
        <v>662</v>
      </c>
      <c r="K1104" s="240">
        <v>200</v>
      </c>
    </row>
    <row r="1105" spans="1:12">
      <c r="A1105" s="7">
        <v>45905</v>
      </c>
      <c r="B1105" s="526"/>
      <c r="C1105" s="526" t="s">
        <v>53</v>
      </c>
      <c r="D1105" t="s">
        <v>86</v>
      </c>
      <c r="E1105" s="240"/>
      <c r="F1105" s="26">
        <v>10</v>
      </c>
      <c r="G1105" s="2">
        <f t="shared" si="22"/>
        <v>293.20000000000005</v>
      </c>
      <c r="I1105" s="525" t="s">
        <v>30</v>
      </c>
      <c r="J1105" t="s">
        <v>16</v>
      </c>
      <c r="K1105" s="8">
        <v>21.5</v>
      </c>
    </row>
    <row r="1106" spans="1:12">
      <c r="A1106" s="7">
        <v>45930</v>
      </c>
      <c r="B1106" s="526" t="s">
        <v>145</v>
      </c>
      <c r="C1106" s="526" t="s">
        <v>53</v>
      </c>
      <c r="D1106" t="s">
        <v>18</v>
      </c>
      <c r="E1106" s="240"/>
      <c r="F1106" s="26">
        <v>60</v>
      </c>
      <c r="G1106" s="2">
        <f t="shared" si="22"/>
        <v>233.20000000000005</v>
      </c>
      <c r="I1106" s="526"/>
      <c r="J1106" t="s">
        <v>17</v>
      </c>
      <c r="K1106" s="8">
        <v>7</v>
      </c>
    </row>
    <row r="1107" spans="1:12">
      <c r="A1107" s="7">
        <v>45930</v>
      </c>
      <c r="B1107" s="526" t="s">
        <v>145</v>
      </c>
      <c r="C1107" s="526" t="s">
        <v>53</v>
      </c>
      <c r="D1107" t="s">
        <v>19</v>
      </c>
      <c r="E1107" s="240"/>
      <c r="F1107" s="26">
        <v>5</v>
      </c>
      <c r="G1107" s="2">
        <f t="shared" ref="G1107:G1168" si="23">+G1106+E1107-F1107</f>
        <v>228.20000000000005</v>
      </c>
      <c r="J1107" s="242" t="s">
        <v>662</v>
      </c>
      <c r="K1107" s="240">
        <v>200</v>
      </c>
    </row>
    <row r="1108" spans="1:12">
      <c r="A1108" s="86">
        <v>45960</v>
      </c>
      <c r="B1108" s="526">
        <v>31836</v>
      </c>
      <c r="C1108" s="526" t="s">
        <v>53</v>
      </c>
      <c r="D1108" t="s">
        <v>16</v>
      </c>
      <c r="E1108" s="240"/>
      <c r="F1108" s="240">
        <v>24.2</v>
      </c>
      <c r="G1108" s="2">
        <f t="shared" si="23"/>
        <v>204.00000000000006</v>
      </c>
      <c r="J1108">
        <v>450</v>
      </c>
      <c r="K1108" s="37">
        <f>SUM(K1104:K1107)</f>
        <v>428.5</v>
      </c>
      <c r="L1108" s="37">
        <f>J1108-K1108</f>
        <v>21.5</v>
      </c>
    </row>
    <row r="1109" spans="1:12">
      <c r="A1109" s="86">
        <v>45960</v>
      </c>
      <c r="B1109" s="526">
        <v>31836</v>
      </c>
      <c r="C1109" s="526" t="s">
        <v>53</v>
      </c>
      <c r="D1109" t="s">
        <v>17</v>
      </c>
      <c r="E1109" s="240"/>
      <c r="F1109" s="26">
        <v>4</v>
      </c>
      <c r="G1109" s="2">
        <f>+G1108+E1109-F1109</f>
        <v>200.00000000000006</v>
      </c>
    </row>
    <row r="1110" spans="1:12">
      <c r="A1110" s="86">
        <v>45986</v>
      </c>
      <c r="B1110" s="526">
        <v>32097</v>
      </c>
      <c r="C1110" s="526" t="s">
        <v>53</v>
      </c>
      <c r="D1110" s="242" t="s">
        <v>662</v>
      </c>
      <c r="E1110" s="240"/>
      <c r="F1110" s="240">
        <v>200</v>
      </c>
      <c r="G1110" s="2">
        <f>+G1109+E1110-F1110</f>
        <v>0</v>
      </c>
    </row>
    <row r="1111" spans="1:12">
      <c r="A1111" s="88">
        <v>45961</v>
      </c>
      <c r="B1111" s="525" t="s">
        <v>14</v>
      </c>
      <c r="C1111" s="525" t="s">
        <v>30</v>
      </c>
      <c r="D1111" t="s">
        <v>16</v>
      </c>
      <c r="E1111" s="8">
        <v>21.5</v>
      </c>
      <c r="G1111" s="2">
        <f>+G1110+E1111-F1111</f>
        <v>21.5</v>
      </c>
    </row>
    <row r="1112" spans="1:12">
      <c r="A1112" s="86"/>
      <c r="B1112" s="526"/>
      <c r="C1112" s="526"/>
      <c r="D1112" t="s">
        <v>17</v>
      </c>
      <c r="E1112" s="8">
        <v>7</v>
      </c>
      <c r="G1112" s="2">
        <f>+G1111+E1112-F1112</f>
        <v>28.5</v>
      </c>
    </row>
    <row r="1113" spans="1:12">
      <c r="A1113" s="86"/>
      <c r="B1113" s="526"/>
      <c r="C1113" s="526"/>
      <c r="D1113" t="s">
        <v>18</v>
      </c>
      <c r="E1113" s="26">
        <v>60</v>
      </c>
      <c r="G1113" s="2">
        <f>+G1112+E1113-F1113</f>
        <v>88.5</v>
      </c>
    </row>
    <row r="1114" spans="1:12">
      <c r="A1114" s="86"/>
      <c r="B1114" s="526"/>
      <c r="C1114" s="526"/>
      <c r="D1114" t="s">
        <v>19</v>
      </c>
      <c r="E1114" s="26">
        <v>5</v>
      </c>
      <c r="G1114" s="2">
        <f>+G1113+E1114-F1114</f>
        <v>93.5</v>
      </c>
    </row>
    <row r="1115" spans="1:12">
      <c r="B1115" s="526"/>
      <c r="C1115" s="526"/>
      <c r="D1115" s="242" t="s">
        <v>662</v>
      </c>
      <c r="E1115" s="240">
        <v>200</v>
      </c>
      <c r="G1115" s="2">
        <f>+G1114+E1115-F1115</f>
        <v>293.5</v>
      </c>
    </row>
    <row r="1116" spans="1:12">
      <c r="A1116" s="7">
        <v>45961</v>
      </c>
      <c r="B1116" s="526" t="s">
        <v>118</v>
      </c>
      <c r="C1116" s="526" t="s">
        <v>30</v>
      </c>
      <c r="D1116" t="s">
        <v>18</v>
      </c>
      <c r="E1116" s="26"/>
      <c r="F1116" s="26">
        <v>60</v>
      </c>
      <c r="G1116" s="2">
        <f>+G1115+E1116-F1116</f>
        <v>233.5</v>
      </c>
    </row>
    <row r="1117" spans="1:12">
      <c r="A1117" s="7">
        <v>45961</v>
      </c>
      <c r="B1117" s="526" t="s">
        <v>118</v>
      </c>
      <c r="C1117" s="526" t="s">
        <v>30</v>
      </c>
      <c r="D1117" t="s">
        <v>19</v>
      </c>
      <c r="E1117" s="26"/>
      <c r="F1117" s="26">
        <v>5</v>
      </c>
      <c r="G1117" s="2">
        <f>+G1116+E1117-F1117</f>
        <v>228.5</v>
      </c>
    </row>
    <row r="1118" spans="1:12">
      <c r="A1118" s="86">
        <v>45986</v>
      </c>
      <c r="B1118" s="526">
        <v>32097</v>
      </c>
      <c r="C1118" s="526" t="s">
        <v>30</v>
      </c>
      <c r="D1118" t="s">
        <v>16</v>
      </c>
      <c r="F1118" s="8">
        <v>21.5</v>
      </c>
      <c r="G1118" s="2">
        <f>+G1117+E1118-F1118</f>
        <v>207</v>
      </c>
    </row>
    <row r="1119" spans="1:12">
      <c r="A1119" s="86">
        <v>45986</v>
      </c>
      <c r="B1119" s="526">
        <v>32097</v>
      </c>
      <c r="C1119" s="526" t="s">
        <v>30</v>
      </c>
      <c r="D1119" t="s">
        <v>17</v>
      </c>
      <c r="F1119" s="8">
        <v>7</v>
      </c>
      <c r="G1119" s="2">
        <f>+G1118+E1119-F1119</f>
        <v>200</v>
      </c>
    </row>
    <row r="1120" spans="1:12">
      <c r="A1120" s="86">
        <v>45986</v>
      </c>
      <c r="B1120" s="526">
        <v>32097</v>
      </c>
      <c r="C1120" s="526" t="s">
        <v>30</v>
      </c>
      <c r="D1120" s="242" t="s">
        <v>662</v>
      </c>
      <c r="F1120" s="240">
        <v>200</v>
      </c>
      <c r="G1120" s="2">
        <f>+G1119+E1120-F1120</f>
        <v>0</v>
      </c>
    </row>
    <row r="1121" spans="1:12">
      <c r="A1121" s="88">
        <v>45991</v>
      </c>
      <c r="B1121" s="525" t="s">
        <v>14</v>
      </c>
      <c r="C1121" s="525" t="s">
        <v>33</v>
      </c>
      <c r="D1121" t="s">
        <v>16</v>
      </c>
      <c r="E1121" s="26">
        <v>22.3</v>
      </c>
      <c r="G1121" s="2">
        <f>+G1120+E1121-F1121</f>
        <v>22.3</v>
      </c>
    </row>
    <row r="1122" spans="1:12">
      <c r="A1122" s="86"/>
      <c r="B1122" s="526"/>
      <c r="C1122" s="526"/>
      <c r="D1122" t="s">
        <v>17</v>
      </c>
      <c r="E1122" s="26">
        <v>6</v>
      </c>
      <c r="G1122" s="2">
        <f t="shared" si="23"/>
        <v>28.3</v>
      </c>
    </row>
    <row r="1123" spans="1:12">
      <c r="A1123" s="86"/>
      <c r="B1123" s="526"/>
      <c r="C1123" s="526"/>
      <c r="D1123" t="s">
        <v>18</v>
      </c>
      <c r="E1123" s="240">
        <v>60</v>
      </c>
      <c r="G1123" s="2">
        <f t="shared" si="23"/>
        <v>88.3</v>
      </c>
      <c r="I1123" s="542" t="s">
        <v>664</v>
      </c>
      <c r="J1123" s="542"/>
      <c r="K1123" s="542"/>
    </row>
    <row r="1124" spans="1:12">
      <c r="A1124" s="86"/>
      <c r="B1124" s="526"/>
      <c r="C1124" s="526"/>
      <c r="D1124" t="s">
        <v>19</v>
      </c>
      <c r="E1124" s="240">
        <v>5</v>
      </c>
      <c r="G1124" s="2">
        <f t="shared" si="23"/>
        <v>93.3</v>
      </c>
      <c r="H1124" s="525">
        <v>2025</v>
      </c>
      <c r="I1124" s="525" t="s">
        <v>33</v>
      </c>
      <c r="J1124" s="242" t="s">
        <v>662</v>
      </c>
      <c r="K1124" s="282">
        <f>E1125-F1131</f>
        <v>168.3</v>
      </c>
    </row>
    <row r="1125" spans="1:12">
      <c r="A1125" s="86"/>
      <c r="B1125" s="526"/>
      <c r="C1125" s="526"/>
      <c r="D1125" s="242" t="s">
        <v>662</v>
      </c>
      <c r="E1125" s="240">
        <v>200</v>
      </c>
      <c r="G1125" s="2">
        <f t="shared" si="23"/>
        <v>293.3</v>
      </c>
      <c r="I1125" s="525" t="s">
        <v>34</v>
      </c>
      <c r="J1125" t="s">
        <v>16</v>
      </c>
      <c r="K1125" s="99">
        <v>20.399999999999999</v>
      </c>
    </row>
    <row r="1126" spans="1:12">
      <c r="A1126" s="7">
        <v>45991</v>
      </c>
      <c r="B1126" s="526" t="s">
        <v>132</v>
      </c>
      <c r="C1126" s="526" t="s">
        <v>33</v>
      </c>
      <c r="D1126" t="s">
        <v>18</v>
      </c>
      <c r="F1126" s="2">
        <v>20</v>
      </c>
      <c r="G1126" s="2">
        <f t="shared" si="23"/>
        <v>273.3</v>
      </c>
      <c r="I1126" s="529"/>
      <c r="J1126" t="s">
        <v>17</v>
      </c>
      <c r="K1126" s="99">
        <v>6</v>
      </c>
    </row>
    <row r="1127" spans="1:12">
      <c r="A1127" s="7">
        <v>46079</v>
      </c>
      <c r="B1127" s="526">
        <v>32574</v>
      </c>
      <c r="C1127" s="526" t="s">
        <v>33</v>
      </c>
      <c r="D1127" t="s">
        <v>16</v>
      </c>
      <c r="F1127" s="2">
        <v>22.3</v>
      </c>
      <c r="G1127" s="2">
        <f t="shared" si="23"/>
        <v>251</v>
      </c>
      <c r="I1127" s="529"/>
      <c r="J1127" s="242" t="s">
        <v>662</v>
      </c>
      <c r="K1127" s="381">
        <v>5.3</v>
      </c>
    </row>
    <row r="1128" spans="1:12">
      <c r="A1128" s="7">
        <v>46079</v>
      </c>
      <c r="B1128" s="526">
        <v>32574</v>
      </c>
      <c r="C1128" s="526" t="s">
        <v>33</v>
      </c>
      <c r="D1128" t="s">
        <v>17</v>
      </c>
      <c r="F1128" s="2">
        <v>6</v>
      </c>
      <c r="G1128" s="2">
        <f t="shared" si="23"/>
        <v>245</v>
      </c>
      <c r="H1128" s="339"/>
      <c r="I1128" s="529"/>
      <c r="J1128" s="339"/>
      <c r="K1128" s="381"/>
      <c r="L1128" s="339"/>
    </row>
    <row r="1129" spans="1:12">
      <c r="A1129" s="7">
        <v>46079</v>
      </c>
      <c r="B1129" s="526">
        <v>32574</v>
      </c>
      <c r="C1129" s="526" t="s">
        <v>33</v>
      </c>
      <c r="D1129" t="s">
        <v>18</v>
      </c>
      <c r="F1129" s="2">
        <v>40</v>
      </c>
      <c r="G1129" s="2">
        <f t="shared" si="23"/>
        <v>205</v>
      </c>
      <c r="H1129" s="339"/>
      <c r="I1129" s="529"/>
      <c r="J1129" s="339"/>
      <c r="K1129" s="381"/>
      <c r="L1129" s="339"/>
    </row>
    <row r="1130" spans="1:12">
      <c r="A1130" s="7">
        <v>46079</v>
      </c>
      <c r="B1130" s="526">
        <v>32574</v>
      </c>
      <c r="C1130" s="526" t="s">
        <v>33</v>
      </c>
      <c r="D1130" t="s">
        <v>19</v>
      </c>
      <c r="F1130" s="2">
        <v>5</v>
      </c>
      <c r="G1130" s="2">
        <f t="shared" si="23"/>
        <v>200</v>
      </c>
      <c r="H1130" s="339"/>
      <c r="I1130" s="529"/>
      <c r="J1130" s="339"/>
      <c r="K1130" s="381"/>
      <c r="L1130" s="339"/>
    </row>
    <row r="1131" spans="1:12">
      <c r="A1131" s="7">
        <v>46079</v>
      </c>
      <c r="B1131" s="526">
        <v>32574</v>
      </c>
      <c r="C1131" s="526" t="s">
        <v>33</v>
      </c>
      <c r="D1131" t="s">
        <v>662</v>
      </c>
      <c r="F1131" s="2">
        <v>31.7</v>
      </c>
      <c r="G1131" s="2">
        <f t="shared" si="23"/>
        <v>168.3</v>
      </c>
      <c r="H1131" s="339"/>
      <c r="I1131" s="529"/>
      <c r="J1131" s="339"/>
      <c r="K1131" s="381">
        <f>SUM(K1124:K1130)</f>
        <v>200.00000000000003</v>
      </c>
      <c r="L1131" s="339"/>
    </row>
    <row r="1132" spans="1:12">
      <c r="A1132" s="7">
        <v>46086</v>
      </c>
      <c r="B1132" s="526">
        <v>32629</v>
      </c>
      <c r="C1132" s="526" t="s">
        <v>33</v>
      </c>
      <c r="D1132" t="s">
        <v>662</v>
      </c>
      <c r="F1132" s="2">
        <v>168.3</v>
      </c>
      <c r="G1132" s="2">
        <f t="shared" si="23"/>
        <v>0</v>
      </c>
      <c r="H1132" s="339"/>
      <c r="I1132" s="529"/>
      <c r="J1132" s="339"/>
      <c r="K1132" s="381"/>
      <c r="L1132" s="339"/>
    </row>
    <row r="1133" spans="1:12">
      <c r="A1133" s="44">
        <v>46022</v>
      </c>
      <c r="B1133" s="525" t="s">
        <v>14</v>
      </c>
      <c r="C1133" s="525" t="s">
        <v>34</v>
      </c>
      <c r="D1133" t="s">
        <v>16</v>
      </c>
      <c r="E1133" s="99">
        <v>20.399999999999999</v>
      </c>
      <c r="F1133" s="99"/>
      <c r="G1133" s="2">
        <f t="shared" si="23"/>
        <v>20.399999999999999</v>
      </c>
      <c r="H1133" s="339"/>
      <c r="I1133" s="529"/>
      <c r="J1133" s="339"/>
      <c r="K1133" s="282"/>
      <c r="L1133" s="339"/>
    </row>
    <row r="1134" spans="1:12">
      <c r="A1134" s="62"/>
      <c r="B1134" s="60"/>
      <c r="C1134" s="60"/>
      <c r="D1134" t="s">
        <v>17</v>
      </c>
      <c r="E1134" s="99">
        <v>6</v>
      </c>
      <c r="F1134" s="99"/>
      <c r="G1134" s="2">
        <f t="shared" si="23"/>
        <v>26.4</v>
      </c>
      <c r="H1134" s="339"/>
      <c r="I1134" s="529"/>
      <c r="J1134" s="339"/>
      <c r="K1134" s="282"/>
      <c r="L1134" s="339"/>
    </row>
    <row r="1135" spans="1:12">
      <c r="A1135" s="62"/>
      <c r="B1135" s="60"/>
      <c r="C1135" s="60"/>
      <c r="D1135" t="s">
        <v>18</v>
      </c>
      <c r="E1135" s="99">
        <v>60</v>
      </c>
      <c r="F1135" s="99"/>
      <c r="G1135" s="2">
        <f t="shared" si="23"/>
        <v>86.4</v>
      </c>
      <c r="H1135" s="339"/>
      <c r="I1135" s="529"/>
      <c r="J1135" s="489"/>
      <c r="K1135" s="282"/>
      <c r="L1135" s="339"/>
    </row>
    <row r="1136" spans="1:12">
      <c r="A1136" s="62"/>
      <c r="B1136" s="60"/>
      <c r="C1136" s="60"/>
      <c r="D1136" t="s">
        <v>19</v>
      </c>
      <c r="E1136" s="99">
        <v>5</v>
      </c>
      <c r="F1136" s="99"/>
      <c r="G1136" s="2">
        <f t="shared" si="23"/>
        <v>91.4</v>
      </c>
      <c r="H1136" s="339"/>
      <c r="I1136" s="530"/>
      <c r="J1136" s="542" t="s">
        <v>664</v>
      </c>
      <c r="K1136" s="542"/>
      <c r="L1136" s="542"/>
    </row>
    <row r="1137" spans="1:12">
      <c r="B1137" s="526"/>
      <c r="C1137" s="526"/>
      <c r="D1137" s="242" t="s">
        <v>662</v>
      </c>
      <c r="E1137" s="240">
        <v>200</v>
      </c>
      <c r="G1137" s="2">
        <f t="shared" si="23"/>
        <v>291.39999999999998</v>
      </c>
      <c r="H1137" s="339"/>
      <c r="I1137" s="525">
        <v>2026</v>
      </c>
      <c r="J1137" s="525" t="s">
        <v>15</v>
      </c>
      <c r="K1137" t="s">
        <v>16</v>
      </c>
      <c r="L1137" s="26">
        <v>20.9</v>
      </c>
    </row>
    <row r="1138" spans="1:12">
      <c r="A1138" s="86">
        <v>46022</v>
      </c>
      <c r="B1138" s="526" t="s">
        <v>121</v>
      </c>
      <c r="C1138" s="65" t="s">
        <v>34</v>
      </c>
      <c r="D1138" t="s">
        <v>18</v>
      </c>
      <c r="F1138" s="26">
        <v>60</v>
      </c>
      <c r="G1138" s="2">
        <f t="shared" si="23"/>
        <v>231.39999999999998</v>
      </c>
      <c r="H1138" s="339"/>
      <c r="I1138" s="530"/>
      <c r="J1138" s="526"/>
      <c r="K1138" t="s">
        <v>17</v>
      </c>
      <c r="L1138" s="26">
        <v>5</v>
      </c>
    </row>
    <row r="1139" spans="1:12">
      <c r="A1139" s="86">
        <v>46022</v>
      </c>
      <c r="B1139" s="526" t="s">
        <v>121</v>
      </c>
      <c r="C1139" s="65" t="s">
        <v>34</v>
      </c>
      <c r="D1139" t="s">
        <v>19</v>
      </c>
      <c r="F1139" s="26">
        <v>5</v>
      </c>
      <c r="G1139" s="2">
        <f t="shared" si="23"/>
        <v>226.39999999999998</v>
      </c>
      <c r="H1139" s="530"/>
      <c r="I1139" s="530"/>
      <c r="J1139" s="339"/>
      <c r="K1139" t="s">
        <v>146</v>
      </c>
      <c r="L1139" s="240">
        <v>10</v>
      </c>
    </row>
    <row r="1140" spans="1:12">
      <c r="A1140" s="86">
        <v>46086</v>
      </c>
      <c r="B1140" s="526">
        <v>32629</v>
      </c>
      <c r="C1140" s="65" t="s">
        <v>34</v>
      </c>
      <c r="D1140" t="s">
        <v>16</v>
      </c>
      <c r="F1140" s="26">
        <v>20.399999999999999</v>
      </c>
      <c r="G1140" s="2">
        <f t="shared" si="23"/>
        <v>205.99999999999997</v>
      </c>
      <c r="H1140" s="530"/>
      <c r="I1140" s="530"/>
      <c r="J1140" s="525" t="s">
        <v>20</v>
      </c>
      <c r="K1140" t="s">
        <v>16</v>
      </c>
      <c r="L1140" s="240">
        <v>19.399999999999999</v>
      </c>
    </row>
    <row r="1141" spans="1:12">
      <c r="A1141" s="86">
        <v>46086</v>
      </c>
      <c r="B1141" s="526">
        <v>32629</v>
      </c>
      <c r="C1141" s="65" t="s">
        <v>34</v>
      </c>
      <c r="D1141" t="s">
        <v>17</v>
      </c>
      <c r="F1141" s="26">
        <v>6</v>
      </c>
      <c r="G1141" s="2">
        <f t="shared" si="23"/>
        <v>199.99999999999997</v>
      </c>
      <c r="H1141" s="530"/>
      <c r="I1141" s="530"/>
      <c r="J1141" s="339"/>
      <c r="K1141" t="s">
        <v>17</v>
      </c>
      <c r="L1141" s="8">
        <v>10</v>
      </c>
    </row>
    <row r="1142" spans="1:12">
      <c r="A1142" s="86">
        <v>46086</v>
      </c>
      <c r="B1142" s="526">
        <v>32629</v>
      </c>
      <c r="C1142" s="65" t="s">
        <v>34</v>
      </c>
      <c r="D1142" t="s">
        <v>662</v>
      </c>
      <c r="F1142" s="26">
        <v>5.3</v>
      </c>
      <c r="G1142" s="2">
        <f t="shared" si="23"/>
        <v>194.69999999999996</v>
      </c>
      <c r="H1142" s="530"/>
      <c r="I1142" s="339"/>
      <c r="J1142" s="489"/>
      <c r="K1142" s="242" t="s">
        <v>662</v>
      </c>
      <c r="L1142" s="339">
        <v>194.7</v>
      </c>
    </row>
    <row r="1143" spans="1:12">
      <c r="A1143" s="86">
        <v>46100</v>
      </c>
      <c r="B1143" s="526">
        <v>32712</v>
      </c>
      <c r="C1143" s="65" t="s">
        <v>34</v>
      </c>
      <c r="D1143" t="s">
        <v>662</v>
      </c>
      <c r="F1143" s="26">
        <v>194.7</v>
      </c>
      <c r="G1143" s="2">
        <f t="shared" si="23"/>
        <v>0</v>
      </c>
      <c r="H1143" s="530"/>
      <c r="I1143" s="339"/>
      <c r="J1143" s="489"/>
      <c r="K1143" s="242"/>
      <c r="L1143" s="339"/>
    </row>
    <row r="1144" spans="1:12">
      <c r="A1144" s="88">
        <v>46053</v>
      </c>
      <c r="B1144" s="525" t="s">
        <v>14</v>
      </c>
      <c r="C1144" s="525" t="s">
        <v>15</v>
      </c>
      <c r="D1144" t="s">
        <v>16</v>
      </c>
      <c r="E1144" s="26">
        <v>20.9</v>
      </c>
      <c r="G1144" s="2">
        <f t="shared" si="23"/>
        <v>20.9</v>
      </c>
      <c r="H1144" s="339"/>
      <c r="I1144" s="339"/>
      <c r="L1144" s="168">
        <f>SUM(L1137:L1142)</f>
        <v>260</v>
      </c>
    </row>
    <row r="1145" spans="1:12">
      <c r="A1145" s="86"/>
      <c r="B1145" s="526"/>
      <c r="C1145" s="526"/>
      <c r="D1145" t="s">
        <v>17</v>
      </c>
      <c r="E1145" s="26">
        <v>5</v>
      </c>
      <c r="G1145" s="2">
        <f t="shared" si="23"/>
        <v>25.9</v>
      </c>
      <c r="H1145" s="339"/>
      <c r="I1145" s="339"/>
      <c r="J1145" s="339"/>
      <c r="K1145" s="282"/>
      <c r="L1145" s="339"/>
    </row>
    <row r="1146" spans="1:12">
      <c r="A1146" s="86"/>
      <c r="B1146" s="526"/>
      <c r="C1146" s="526"/>
      <c r="D1146" t="s">
        <v>18</v>
      </c>
      <c r="E1146" s="240">
        <v>60</v>
      </c>
      <c r="G1146" s="2">
        <f t="shared" si="23"/>
        <v>85.9</v>
      </c>
      <c r="H1146" s="339"/>
      <c r="I1146" s="339"/>
      <c r="J1146" s="339"/>
      <c r="K1146" s="362"/>
      <c r="L1146" s="339"/>
    </row>
    <row r="1147" spans="1:12">
      <c r="A1147" s="86"/>
      <c r="B1147" s="526"/>
      <c r="C1147" s="526"/>
      <c r="D1147" t="s">
        <v>19</v>
      </c>
      <c r="E1147" s="240">
        <v>5</v>
      </c>
      <c r="G1147" s="2">
        <f t="shared" si="23"/>
        <v>90.9</v>
      </c>
      <c r="H1147" s="339"/>
      <c r="I1147" s="339"/>
      <c r="J1147" s="339"/>
      <c r="K1147" s="339"/>
    </row>
    <row r="1148" spans="1:12">
      <c r="A1148" s="86"/>
      <c r="B1148" s="526"/>
      <c r="C1148" s="526"/>
      <c r="D1148" s="242" t="s">
        <v>662</v>
      </c>
      <c r="E1148" s="240">
        <v>200</v>
      </c>
      <c r="G1148" s="2">
        <f t="shared" si="23"/>
        <v>290.89999999999998</v>
      </c>
      <c r="H1148" s="339"/>
      <c r="I1148" s="339"/>
      <c r="J1148" s="339"/>
      <c r="K1148" s="339"/>
      <c r="L1148" s="339"/>
    </row>
    <row r="1149" spans="1:12">
      <c r="A1149" s="86"/>
      <c r="B1149" s="526"/>
      <c r="C1149" s="526"/>
      <c r="D1149" t="s">
        <v>146</v>
      </c>
      <c r="E1149" s="240">
        <v>10</v>
      </c>
      <c r="G1149" s="2">
        <f t="shared" si="23"/>
        <v>300.89999999999998</v>
      </c>
      <c r="H1149" s="339"/>
      <c r="I1149" s="525"/>
      <c r="J1149" s="525"/>
      <c r="K1149" s="242"/>
      <c r="L1149" s="339"/>
    </row>
    <row r="1150" spans="1:12">
      <c r="A1150" s="86">
        <v>46053</v>
      </c>
      <c r="B1150" s="526" t="s">
        <v>119</v>
      </c>
      <c r="C1150" s="526" t="s">
        <v>15</v>
      </c>
      <c r="D1150" t="s">
        <v>18</v>
      </c>
      <c r="E1150" s="240"/>
      <c r="F1150" s="240">
        <v>60</v>
      </c>
      <c r="G1150" s="2">
        <f t="shared" si="23"/>
        <v>240.89999999999998</v>
      </c>
      <c r="H1150" s="339"/>
      <c r="I1150" s="525"/>
      <c r="J1150" s="525"/>
      <c r="K1150" s="242"/>
      <c r="L1150" s="240"/>
    </row>
    <row r="1151" spans="1:12">
      <c r="A1151" s="86">
        <v>46053</v>
      </c>
      <c r="B1151" s="526" t="s">
        <v>119</v>
      </c>
      <c r="C1151" s="526" t="s">
        <v>15</v>
      </c>
      <c r="D1151" t="s">
        <v>19</v>
      </c>
      <c r="E1151" s="240"/>
      <c r="F1151" s="240">
        <v>5</v>
      </c>
      <c r="G1151" s="2">
        <f t="shared" si="23"/>
        <v>235.89999999999998</v>
      </c>
      <c r="H1151" s="530"/>
      <c r="I1151" s="530"/>
      <c r="J1151" s="525"/>
      <c r="K1151" s="242"/>
      <c r="L1151" s="240"/>
    </row>
    <row r="1152" spans="1:12">
      <c r="A1152" s="86">
        <v>46100</v>
      </c>
      <c r="B1152" s="526">
        <v>32712</v>
      </c>
      <c r="C1152" s="526" t="s">
        <v>15</v>
      </c>
      <c r="D1152" t="s">
        <v>662</v>
      </c>
      <c r="E1152" s="240"/>
      <c r="F1152" s="240">
        <v>200</v>
      </c>
      <c r="G1152" s="2">
        <f t="shared" si="23"/>
        <v>35.899999999999977</v>
      </c>
      <c r="H1152" s="530"/>
      <c r="I1152" s="530"/>
      <c r="J1152" s="525"/>
      <c r="K1152" s="242"/>
      <c r="L1152" s="240"/>
    </row>
    <row r="1153" spans="1:12">
      <c r="A1153" s="86">
        <v>46105</v>
      </c>
      <c r="B1153" s="526">
        <v>32869</v>
      </c>
      <c r="C1153" s="526" t="s">
        <v>15</v>
      </c>
      <c r="D1153" t="s">
        <v>16</v>
      </c>
      <c r="E1153" s="240"/>
      <c r="F1153" s="240">
        <v>20.9</v>
      </c>
      <c r="G1153" s="2">
        <f t="shared" si="23"/>
        <v>14.999999999999979</v>
      </c>
      <c r="H1153" s="530"/>
      <c r="I1153" s="530"/>
      <c r="J1153" s="525"/>
      <c r="K1153" s="242"/>
      <c r="L1153" s="240"/>
    </row>
    <row r="1154" spans="1:12">
      <c r="A1154" s="86">
        <v>46105</v>
      </c>
      <c r="B1154" s="526">
        <v>32869</v>
      </c>
      <c r="C1154" s="526" t="s">
        <v>15</v>
      </c>
      <c r="D1154" t="s">
        <v>17</v>
      </c>
      <c r="E1154" s="240"/>
      <c r="F1154" s="240">
        <v>5</v>
      </c>
      <c r="G1154" s="2">
        <f t="shared" si="23"/>
        <v>9.9999999999999787</v>
      </c>
      <c r="H1154" s="530"/>
      <c r="I1154" s="530"/>
      <c r="J1154" s="525"/>
      <c r="K1154" s="242"/>
      <c r="L1154" s="240"/>
    </row>
    <row r="1155" spans="1:12">
      <c r="A1155" s="86">
        <v>46105</v>
      </c>
      <c r="B1155" s="526">
        <v>32869</v>
      </c>
      <c r="C1155" s="526" t="s">
        <v>15</v>
      </c>
      <c r="D1155" t="s">
        <v>146</v>
      </c>
      <c r="E1155" s="240"/>
      <c r="F1155" s="240">
        <v>10</v>
      </c>
      <c r="G1155" s="2">
        <f t="shared" si="23"/>
        <v>-2.1316282072803006E-14</v>
      </c>
      <c r="H1155" s="530"/>
      <c r="I1155" s="530"/>
      <c r="J1155" s="525"/>
      <c r="K1155" s="242"/>
      <c r="L1155" s="240"/>
    </row>
    <row r="1156" spans="1:12">
      <c r="A1156" s="88">
        <v>46081</v>
      </c>
      <c r="B1156" s="525" t="s">
        <v>14</v>
      </c>
      <c r="C1156" s="525" t="s">
        <v>20</v>
      </c>
      <c r="D1156" t="s">
        <v>16</v>
      </c>
      <c r="E1156" s="240">
        <v>19.399999999999999</v>
      </c>
      <c r="G1156" s="2">
        <f t="shared" si="23"/>
        <v>19.399999999999977</v>
      </c>
      <c r="H1156" s="339"/>
      <c r="I1156" s="529"/>
      <c r="J1156" s="339"/>
      <c r="K1156" s="381"/>
      <c r="L1156" s="339"/>
    </row>
    <row r="1157" spans="1:12">
      <c r="B1157" s="526"/>
      <c r="C1157" s="526"/>
      <c r="D1157" t="s">
        <v>17</v>
      </c>
      <c r="E1157" s="8">
        <v>10</v>
      </c>
      <c r="G1157" s="2">
        <f t="shared" si="23"/>
        <v>29.399999999999977</v>
      </c>
      <c r="H1157" s="339"/>
      <c r="I1157" s="529"/>
      <c r="J1157" s="339"/>
      <c r="K1157" s="282"/>
      <c r="L1157" s="339"/>
    </row>
    <row r="1158" spans="1:12">
      <c r="B1158" s="526"/>
      <c r="C1158" s="526"/>
      <c r="D1158" t="s">
        <v>18</v>
      </c>
      <c r="E1158" s="8">
        <v>56</v>
      </c>
      <c r="G1158" s="2">
        <f t="shared" si="23"/>
        <v>85.399999999999977</v>
      </c>
      <c r="H1158" s="339"/>
      <c r="I1158" s="529"/>
      <c r="J1158" s="339"/>
      <c r="K1158" s="282"/>
      <c r="L1158" s="339"/>
    </row>
    <row r="1159" spans="1:12">
      <c r="B1159" s="526"/>
      <c r="C1159" s="526"/>
      <c r="D1159" t="s">
        <v>19</v>
      </c>
      <c r="E1159" s="8">
        <v>5</v>
      </c>
      <c r="G1159" s="2">
        <f t="shared" si="23"/>
        <v>90.399999999999977</v>
      </c>
      <c r="H1159" s="339"/>
      <c r="I1159" s="529"/>
      <c r="J1159" s="489"/>
      <c r="K1159" s="282"/>
      <c r="L1159" s="339"/>
    </row>
    <row r="1160" spans="1:12">
      <c r="B1160" s="526"/>
      <c r="C1160" s="526"/>
      <c r="D1160" s="242" t="s">
        <v>662</v>
      </c>
      <c r="E1160" s="240">
        <v>200</v>
      </c>
      <c r="G1160" s="2">
        <f t="shared" si="23"/>
        <v>290.39999999999998</v>
      </c>
      <c r="H1160" s="339"/>
      <c r="I1160" s="339"/>
      <c r="J1160" s="339"/>
      <c r="K1160" s="339"/>
      <c r="L1160" s="339"/>
    </row>
    <row r="1161" spans="1:12">
      <c r="A1161" s="86">
        <v>46081</v>
      </c>
      <c r="B1161" s="526" t="s">
        <v>135</v>
      </c>
      <c r="C1161" s="536" t="s">
        <v>20</v>
      </c>
      <c r="D1161" t="s">
        <v>18</v>
      </c>
      <c r="F1161" s="8">
        <v>56</v>
      </c>
      <c r="G1161" s="2">
        <f t="shared" si="23"/>
        <v>234.39999999999998</v>
      </c>
      <c r="H1161" s="339"/>
      <c r="I1161" s="339"/>
      <c r="J1161" s="339"/>
      <c r="K1161" s="362"/>
      <c r="L1161" s="339"/>
    </row>
    <row r="1162" spans="1:12">
      <c r="A1162" s="86">
        <v>46081</v>
      </c>
      <c r="B1162" s="526" t="s">
        <v>135</v>
      </c>
      <c r="C1162" s="536" t="s">
        <v>20</v>
      </c>
      <c r="D1162" t="s">
        <v>19</v>
      </c>
      <c r="F1162" s="8">
        <v>5</v>
      </c>
      <c r="G1162" s="2">
        <f t="shared" si="23"/>
        <v>229.39999999999998</v>
      </c>
      <c r="H1162" s="339"/>
      <c r="I1162" s="339"/>
      <c r="J1162" s="339"/>
      <c r="K1162" s="339"/>
      <c r="L1162" s="339"/>
    </row>
    <row r="1163" spans="1:12">
      <c r="A1163" s="86">
        <v>46100</v>
      </c>
      <c r="B1163" s="526">
        <v>32712</v>
      </c>
      <c r="C1163" s="526" t="s">
        <v>20</v>
      </c>
      <c r="D1163" t="s">
        <v>662</v>
      </c>
      <c r="F1163" s="2">
        <v>5.3</v>
      </c>
      <c r="G1163" s="2">
        <f t="shared" si="23"/>
        <v>224.09999999999997</v>
      </c>
      <c r="H1163" s="339"/>
      <c r="I1163" s="339"/>
      <c r="J1163" s="339"/>
      <c r="K1163" s="339"/>
      <c r="L1163" s="339"/>
    </row>
    <row r="1164" spans="1:12">
      <c r="A1164" s="7">
        <v>46105</v>
      </c>
      <c r="B1164" s="526">
        <v>32869</v>
      </c>
      <c r="C1164" s="526" t="s">
        <v>20</v>
      </c>
      <c r="D1164" t="s">
        <v>16</v>
      </c>
      <c r="F1164" s="2">
        <v>19.399999999999999</v>
      </c>
      <c r="G1164" s="2">
        <f t="shared" si="23"/>
        <v>204.69999999999996</v>
      </c>
      <c r="H1164" s="339"/>
      <c r="I1164" s="339"/>
      <c r="J1164" s="339"/>
      <c r="K1164" s="339"/>
      <c r="L1164" s="339"/>
    </row>
    <row r="1165" spans="1:12">
      <c r="A1165" s="7">
        <v>46105</v>
      </c>
      <c r="B1165" s="526">
        <v>32869</v>
      </c>
      <c r="C1165" s="526" t="s">
        <v>20</v>
      </c>
      <c r="D1165" t="s">
        <v>17</v>
      </c>
      <c r="F1165" s="2">
        <v>10</v>
      </c>
      <c r="G1165" s="2">
        <f t="shared" si="23"/>
        <v>194.69999999999996</v>
      </c>
      <c r="H1165" s="339"/>
      <c r="I1165" s="542" t="s">
        <v>664</v>
      </c>
      <c r="J1165" s="542"/>
      <c r="K1165" s="542"/>
      <c r="L1165" s="339"/>
    </row>
    <row r="1166" spans="1:12">
      <c r="A1166" s="7">
        <v>46105</v>
      </c>
      <c r="B1166" s="526">
        <v>32869</v>
      </c>
      <c r="C1166" s="526" t="s">
        <v>20</v>
      </c>
      <c r="D1166" t="s">
        <v>662</v>
      </c>
      <c r="F1166" s="2">
        <v>194.7</v>
      </c>
      <c r="G1166" s="2">
        <f t="shared" si="23"/>
        <v>0</v>
      </c>
      <c r="H1166" s="525">
        <v>2026</v>
      </c>
      <c r="I1166" s="525" t="s">
        <v>23</v>
      </c>
      <c r="J1166" s="339" t="s">
        <v>16</v>
      </c>
      <c r="K1166" s="2">
        <v>20.399999999999999</v>
      </c>
      <c r="L1166" s="339"/>
    </row>
    <row r="1167" spans="1:12">
      <c r="A1167" s="88">
        <v>46112</v>
      </c>
      <c r="B1167" s="525" t="s">
        <v>14</v>
      </c>
      <c r="C1167" s="525" t="s">
        <v>23</v>
      </c>
      <c r="D1167" s="339" t="s">
        <v>16</v>
      </c>
      <c r="E1167" s="79">
        <v>20.399999999999999</v>
      </c>
      <c r="G1167" s="2">
        <f t="shared" si="23"/>
        <v>20.399999999999999</v>
      </c>
      <c r="H1167" s="339"/>
      <c r="I1167" s="526"/>
      <c r="J1167" t="s">
        <v>17</v>
      </c>
      <c r="K1167" s="2">
        <v>6</v>
      </c>
      <c r="L1167" s="339"/>
    </row>
    <row r="1168" spans="1:12">
      <c r="B1168" s="526"/>
      <c r="C1168" s="526"/>
      <c r="D1168" t="s">
        <v>17</v>
      </c>
      <c r="E1168" s="2">
        <v>6</v>
      </c>
      <c r="G1168" s="2">
        <f t="shared" si="23"/>
        <v>26.4</v>
      </c>
      <c r="H1168" s="339"/>
      <c r="I1168" s="526"/>
      <c r="J1168" t="s">
        <v>18</v>
      </c>
      <c r="K1168" s="2">
        <v>60</v>
      </c>
      <c r="L1168" s="339"/>
    </row>
    <row r="1169" spans="2:12">
      <c r="B1169" s="526"/>
      <c r="C1169" s="526"/>
      <c r="D1169" t="s">
        <v>18</v>
      </c>
      <c r="E1169" s="2">
        <v>60</v>
      </c>
      <c r="G1169" s="2">
        <f t="shared" ref="G1169:G1192" si="24">+G1168+E1169-F1169</f>
        <v>86.4</v>
      </c>
      <c r="H1169" s="339"/>
      <c r="I1169" s="526"/>
      <c r="J1169" t="s">
        <v>19</v>
      </c>
      <c r="K1169" s="2">
        <v>5</v>
      </c>
      <c r="L1169" s="339"/>
    </row>
    <row r="1170" spans="2:12">
      <c r="B1170" s="526"/>
      <c r="C1170" s="526"/>
      <c r="D1170" t="s">
        <v>19</v>
      </c>
      <c r="E1170" s="2">
        <v>5</v>
      </c>
      <c r="G1170" s="2">
        <f t="shared" si="24"/>
        <v>91.4</v>
      </c>
      <c r="H1170" s="339"/>
      <c r="I1170" s="526"/>
      <c r="J1170" s="242" t="s">
        <v>662</v>
      </c>
      <c r="K1170" s="240">
        <v>200</v>
      </c>
      <c r="L1170" s="339"/>
    </row>
    <row r="1171" spans="2:12">
      <c r="B1171" s="526"/>
      <c r="C1171" s="526"/>
      <c r="D1171" s="242" t="s">
        <v>662</v>
      </c>
      <c r="E1171" s="240">
        <v>200</v>
      </c>
      <c r="G1171" s="2">
        <f t="shared" si="24"/>
        <v>291.39999999999998</v>
      </c>
      <c r="H1171" s="339"/>
      <c r="K1171" s="113">
        <f>SUM(K1166:K1170)</f>
        <v>291.39999999999998</v>
      </c>
    </row>
    <row r="1172" spans="2:12">
      <c r="B1172" s="526"/>
      <c r="C1172" s="526"/>
      <c r="G1172" s="2">
        <f t="shared" si="24"/>
        <v>291.39999999999998</v>
      </c>
    </row>
    <row r="1173" spans="2:12">
      <c r="B1173" s="526"/>
      <c r="C1173" s="526"/>
      <c r="G1173" s="2">
        <f t="shared" si="24"/>
        <v>291.39999999999998</v>
      </c>
    </row>
    <row r="1174" spans="2:12">
      <c r="B1174" s="526"/>
      <c r="C1174" s="526"/>
      <c r="G1174" s="2">
        <f t="shared" si="24"/>
        <v>291.39999999999998</v>
      </c>
    </row>
    <row r="1175" spans="2:12">
      <c r="B1175" s="526"/>
      <c r="C1175" s="526"/>
      <c r="G1175" s="2">
        <f t="shared" si="24"/>
        <v>291.39999999999998</v>
      </c>
    </row>
    <row r="1176" spans="2:12">
      <c r="B1176" s="526"/>
      <c r="C1176" s="526"/>
      <c r="G1176" s="2">
        <f t="shared" si="24"/>
        <v>291.39999999999998</v>
      </c>
    </row>
    <row r="1177" spans="2:12">
      <c r="B1177" s="526"/>
      <c r="C1177" s="526"/>
      <c r="G1177" s="2">
        <f t="shared" si="24"/>
        <v>291.39999999999998</v>
      </c>
    </row>
    <row r="1178" spans="2:12">
      <c r="B1178" s="526"/>
      <c r="C1178" s="526"/>
      <c r="G1178" s="2">
        <f t="shared" si="24"/>
        <v>291.39999999999998</v>
      </c>
    </row>
    <row r="1179" spans="2:12">
      <c r="B1179" s="526"/>
      <c r="C1179" s="526"/>
      <c r="G1179" s="2">
        <f t="shared" si="24"/>
        <v>291.39999999999998</v>
      </c>
    </row>
    <row r="1180" spans="2:12">
      <c r="B1180" s="526"/>
      <c r="C1180" s="526"/>
      <c r="G1180" s="2">
        <f t="shared" si="24"/>
        <v>291.39999999999998</v>
      </c>
    </row>
    <row r="1181" spans="2:12">
      <c r="B1181" s="526"/>
      <c r="C1181" s="526"/>
      <c r="G1181" s="2">
        <f t="shared" si="24"/>
        <v>291.39999999999998</v>
      </c>
    </row>
    <row r="1182" spans="2:12">
      <c r="B1182" s="526"/>
      <c r="C1182" s="526"/>
      <c r="G1182" s="2">
        <f t="shared" si="24"/>
        <v>291.39999999999998</v>
      </c>
    </row>
    <row r="1183" spans="2:12">
      <c r="B1183" s="526"/>
      <c r="C1183" s="526"/>
      <c r="G1183" s="2">
        <f t="shared" si="24"/>
        <v>291.39999999999998</v>
      </c>
    </row>
    <row r="1184" spans="2:12">
      <c r="B1184" s="526"/>
      <c r="C1184" s="526"/>
      <c r="G1184" s="2">
        <f t="shared" si="24"/>
        <v>291.39999999999998</v>
      </c>
    </row>
    <row r="1185" spans="2:7">
      <c r="B1185" s="526"/>
      <c r="C1185" s="526"/>
      <c r="G1185" s="2">
        <f t="shared" si="24"/>
        <v>291.39999999999998</v>
      </c>
    </row>
    <row r="1186" spans="2:7">
      <c r="B1186" s="526"/>
      <c r="C1186" s="526"/>
      <c r="G1186" s="2">
        <f t="shared" si="24"/>
        <v>291.39999999999998</v>
      </c>
    </row>
    <row r="1187" spans="2:7">
      <c r="B1187" s="526"/>
      <c r="C1187" s="526"/>
      <c r="G1187" s="2">
        <f t="shared" si="24"/>
        <v>291.39999999999998</v>
      </c>
    </row>
    <row r="1188" spans="2:7">
      <c r="B1188" s="526"/>
      <c r="C1188" s="526"/>
      <c r="G1188" s="2">
        <f t="shared" si="24"/>
        <v>291.39999999999998</v>
      </c>
    </row>
    <row r="1189" spans="2:7">
      <c r="B1189" s="526"/>
      <c r="C1189" s="526"/>
      <c r="G1189" s="2">
        <f t="shared" si="24"/>
        <v>291.39999999999998</v>
      </c>
    </row>
    <row r="1190" spans="2:7">
      <c r="B1190" s="526"/>
      <c r="C1190" s="526"/>
      <c r="G1190" s="2">
        <f t="shared" si="24"/>
        <v>291.39999999999998</v>
      </c>
    </row>
    <row r="1191" spans="2:7">
      <c r="B1191" s="526"/>
      <c r="C1191" s="526"/>
      <c r="G1191" s="2">
        <f t="shared" si="24"/>
        <v>291.39999999999998</v>
      </c>
    </row>
    <row r="1192" spans="2:7">
      <c r="B1192" s="526"/>
      <c r="C1192" s="526"/>
      <c r="G1192" s="2">
        <f t="shared" si="24"/>
        <v>291.39999999999998</v>
      </c>
    </row>
    <row r="1193" spans="2:7">
      <c r="B1193" s="526"/>
      <c r="C1193" s="526"/>
      <c r="G1193" s="2">
        <f t="shared" ref="G1193:G1256" si="25">+G1192+E1193-F1193</f>
        <v>291.39999999999998</v>
      </c>
    </row>
    <row r="1194" spans="2:7">
      <c r="B1194" s="526"/>
      <c r="C1194" s="526"/>
      <c r="G1194" s="2">
        <f t="shared" si="25"/>
        <v>291.39999999999998</v>
      </c>
    </row>
    <row r="1195" spans="2:7">
      <c r="B1195" s="526"/>
      <c r="C1195" s="526"/>
      <c r="G1195" s="2">
        <f t="shared" si="25"/>
        <v>291.39999999999998</v>
      </c>
    </row>
    <row r="1196" spans="2:7">
      <c r="B1196" s="526"/>
      <c r="C1196" s="526"/>
      <c r="G1196" s="2">
        <f t="shared" si="25"/>
        <v>291.39999999999998</v>
      </c>
    </row>
    <row r="1197" spans="2:7">
      <c r="B1197" s="526"/>
      <c r="C1197" s="526"/>
      <c r="G1197" s="2">
        <f t="shared" si="25"/>
        <v>291.39999999999998</v>
      </c>
    </row>
    <row r="1198" spans="2:7">
      <c r="B1198" s="526"/>
      <c r="C1198" s="526"/>
      <c r="G1198" s="2">
        <f t="shared" si="25"/>
        <v>291.39999999999998</v>
      </c>
    </row>
    <row r="1199" spans="2:7">
      <c r="B1199" s="526"/>
      <c r="C1199" s="526"/>
      <c r="G1199" s="2">
        <f t="shared" si="25"/>
        <v>291.39999999999998</v>
      </c>
    </row>
    <row r="1200" spans="2:7">
      <c r="B1200" s="526"/>
      <c r="C1200" s="526"/>
      <c r="G1200" s="2">
        <f t="shared" si="25"/>
        <v>291.39999999999998</v>
      </c>
    </row>
    <row r="1201" spans="2:7">
      <c r="B1201" s="526"/>
      <c r="C1201" s="526"/>
      <c r="G1201" s="2">
        <f t="shared" si="25"/>
        <v>291.39999999999998</v>
      </c>
    </row>
    <row r="1202" spans="2:7">
      <c r="B1202" s="526"/>
      <c r="C1202" s="526"/>
      <c r="G1202" s="2">
        <f t="shared" si="25"/>
        <v>291.39999999999998</v>
      </c>
    </row>
    <row r="1203" spans="2:7">
      <c r="B1203" s="526"/>
      <c r="C1203" s="526"/>
      <c r="G1203" s="2">
        <f t="shared" si="25"/>
        <v>291.39999999999998</v>
      </c>
    </row>
    <row r="1204" spans="2:7">
      <c r="B1204" s="526"/>
      <c r="C1204" s="526"/>
      <c r="G1204" s="2">
        <f t="shared" si="25"/>
        <v>291.39999999999998</v>
      </c>
    </row>
    <row r="1205" spans="2:7">
      <c r="B1205" s="526"/>
      <c r="C1205" s="526"/>
      <c r="G1205" s="2">
        <f t="shared" si="25"/>
        <v>291.39999999999998</v>
      </c>
    </row>
    <row r="1206" spans="2:7">
      <c r="B1206" s="526"/>
      <c r="C1206" s="526"/>
      <c r="G1206" s="2">
        <f t="shared" si="25"/>
        <v>291.39999999999998</v>
      </c>
    </row>
    <row r="1207" spans="2:7">
      <c r="B1207" s="526"/>
      <c r="C1207" s="526"/>
      <c r="G1207" s="2">
        <f t="shared" si="25"/>
        <v>291.39999999999998</v>
      </c>
    </row>
    <row r="1208" spans="2:7">
      <c r="B1208" s="526"/>
      <c r="C1208" s="526"/>
      <c r="G1208" s="2">
        <f t="shared" si="25"/>
        <v>291.39999999999998</v>
      </c>
    </row>
    <row r="1209" spans="2:7">
      <c r="B1209" s="526"/>
      <c r="C1209" s="526"/>
      <c r="G1209" s="2">
        <f t="shared" si="25"/>
        <v>291.39999999999998</v>
      </c>
    </row>
    <row r="1210" spans="2:7">
      <c r="B1210" s="526"/>
      <c r="C1210" s="526"/>
      <c r="G1210" s="2">
        <f t="shared" si="25"/>
        <v>291.39999999999998</v>
      </c>
    </row>
    <row r="1211" spans="2:7">
      <c r="B1211" s="526"/>
      <c r="C1211" s="526"/>
      <c r="G1211" s="2">
        <f t="shared" si="25"/>
        <v>291.39999999999998</v>
      </c>
    </row>
    <row r="1212" spans="2:7">
      <c r="B1212" s="526"/>
      <c r="C1212" s="526"/>
      <c r="G1212" s="2">
        <f t="shared" si="25"/>
        <v>291.39999999999998</v>
      </c>
    </row>
    <row r="1213" spans="2:7">
      <c r="B1213" s="526"/>
      <c r="C1213" s="526"/>
      <c r="G1213" s="2">
        <f t="shared" si="25"/>
        <v>291.39999999999998</v>
      </c>
    </row>
    <row r="1214" spans="2:7">
      <c r="B1214" s="526"/>
      <c r="C1214" s="526"/>
      <c r="G1214" s="2">
        <f t="shared" si="25"/>
        <v>291.39999999999998</v>
      </c>
    </row>
    <row r="1215" spans="2:7">
      <c r="B1215" s="526"/>
      <c r="C1215" s="526"/>
      <c r="G1215" s="2">
        <f t="shared" si="25"/>
        <v>291.39999999999998</v>
      </c>
    </row>
    <row r="1216" spans="2:7">
      <c r="B1216" s="526"/>
      <c r="C1216" s="526"/>
      <c r="G1216" s="2">
        <f t="shared" si="25"/>
        <v>291.39999999999998</v>
      </c>
    </row>
    <row r="1217" spans="2:7">
      <c r="B1217" s="526"/>
      <c r="C1217" s="526"/>
      <c r="G1217" s="2">
        <f t="shared" si="25"/>
        <v>291.39999999999998</v>
      </c>
    </row>
    <row r="1218" spans="2:7">
      <c r="B1218" s="526"/>
      <c r="C1218" s="526"/>
      <c r="G1218" s="2">
        <f t="shared" si="25"/>
        <v>291.39999999999998</v>
      </c>
    </row>
    <row r="1219" spans="2:7">
      <c r="B1219" s="526"/>
      <c r="C1219" s="526"/>
      <c r="G1219" s="2">
        <f t="shared" si="25"/>
        <v>291.39999999999998</v>
      </c>
    </row>
    <row r="1220" spans="2:7">
      <c r="B1220" s="526"/>
      <c r="C1220" s="526"/>
      <c r="G1220" s="2">
        <f t="shared" si="25"/>
        <v>291.39999999999998</v>
      </c>
    </row>
    <row r="1221" spans="2:7">
      <c r="B1221" s="526"/>
      <c r="C1221" s="526"/>
      <c r="G1221" s="2">
        <f t="shared" si="25"/>
        <v>291.39999999999998</v>
      </c>
    </row>
    <row r="1222" spans="2:7">
      <c r="B1222" s="526"/>
      <c r="C1222" s="526"/>
      <c r="G1222" s="2">
        <f t="shared" si="25"/>
        <v>291.39999999999998</v>
      </c>
    </row>
    <row r="1223" spans="2:7">
      <c r="B1223" s="526"/>
      <c r="C1223" s="526"/>
      <c r="G1223" s="2">
        <f t="shared" si="25"/>
        <v>291.39999999999998</v>
      </c>
    </row>
    <row r="1224" spans="2:7">
      <c r="B1224" s="526"/>
      <c r="C1224" s="526"/>
      <c r="G1224" s="2">
        <f t="shared" si="25"/>
        <v>291.39999999999998</v>
      </c>
    </row>
    <row r="1225" spans="2:7">
      <c r="B1225" s="526"/>
      <c r="C1225" s="526"/>
      <c r="G1225" s="2">
        <f t="shared" si="25"/>
        <v>291.39999999999998</v>
      </c>
    </row>
    <row r="1226" spans="2:7">
      <c r="B1226" s="526"/>
      <c r="C1226" s="526"/>
      <c r="G1226" s="2">
        <f t="shared" si="25"/>
        <v>291.39999999999998</v>
      </c>
    </row>
    <row r="1227" spans="2:7">
      <c r="B1227" s="526"/>
      <c r="C1227" s="526"/>
      <c r="G1227" s="2">
        <f t="shared" si="25"/>
        <v>291.39999999999998</v>
      </c>
    </row>
    <row r="1228" spans="2:7">
      <c r="B1228" s="526"/>
      <c r="C1228" s="526"/>
      <c r="G1228" s="2">
        <f t="shared" si="25"/>
        <v>291.39999999999998</v>
      </c>
    </row>
    <row r="1229" spans="2:7">
      <c r="B1229" s="526"/>
      <c r="C1229" s="526"/>
      <c r="G1229" s="2">
        <f t="shared" si="25"/>
        <v>291.39999999999998</v>
      </c>
    </row>
    <row r="1230" spans="2:7">
      <c r="B1230" s="526"/>
      <c r="C1230" s="526"/>
      <c r="G1230" s="2">
        <f t="shared" si="25"/>
        <v>291.39999999999998</v>
      </c>
    </row>
    <row r="1231" spans="2:7">
      <c r="B1231" s="526"/>
      <c r="C1231" s="526"/>
      <c r="G1231" s="2">
        <f t="shared" si="25"/>
        <v>291.39999999999998</v>
      </c>
    </row>
    <row r="1232" spans="2:7">
      <c r="B1232" s="526"/>
      <c r="C1232" s="526"/>
      <c r="G1232" s="2">
        <f t="shared" si="25"/>
        <v>291.39999999999998</v>
      </c>
    </row>
    <row r="1233" spans="2:7">
      <c r="B1233" s="526"/>
      <c r="C1233" s="526"/>
      <c r="G1233" s="2">
        <f t="shared" si="25"/>
        <v>291.39999999999998</v>
      </c>
    </row>
    <row r="1234" spans="2:7">
      <c r="B1234" s="526"/>
      <c r="C1234" s="526"/>
      <c r="G1234" s="2">
        <f t="shared" si="25"/>
        <v>291.39999999999998</v>
      </c>
    </row>
    <row r="1235" spans="2:7">
      <c r="B1235" s="526"/>
      <c r="C1235" s="526"/>
      <c r="G1235" s="2">
        <f t="shared" si="25"/>
        <v>291.39999999999998</v>
      </c>
    </row>
    <row r="1236" spans="2:7">
      <c r="B1236" s="526"/>
      <c r="C1236" s="526"/>
      <c r="G1236" s="2">
        <f t="shared" si="25"/>
        <v>291.39999999999998</v>
      </c>
    </row>
    <row r="1237" spans="2:7">
      <c r="B1237" s="526"/>
      <c r="C1237" s="526"/>
      <c r="G1237" s="2">
        <f t="shared" si="25"/>
        <v>291.39999999999998</v>
      </c>
    </row>
    <row r="1238" spans="2:7">
      <c r="B1238" s="526"/>
      <c r="C1238" s="526"/>
      <c r="G1238" s="2">
        <f t="shared" si="25"/>
        <v>291.39999999999998</v>
      </c>
    </row>
    <row r="1239" spans="2:7">
      <c r="B1239" s="526"/>
      <c r="C1239" s="526"/>
      <c r="G1239" s="2">
        <f t="shared" si="25"/>
        <v>291.39999999999998</v>
      </c>
    </row>
    <row r="1240" spans="2:7">
      <c r="B1240" s="526"/>
      <c r="C1240" s="526"/>
      <c r="G1240" s="2">
        <f t="shared" si="25"/>
        <v>291.39999999999998</v>
      </c>
    </row>
    <row r="1241" spans="2:7">
      <c r="B1241" s="526"/>
      <c r="C1241" s="526"/>
      <c r="G1241" s="2">
        <f t="shared" si="25"/>
        <v>291.39999999999998</v>
      </c>
    </row>
    <row r="1242" spans="2:7">
      <c r="B1242" s="526"/>
      <c r="C1242" s="526"/>
      <c r="G1242" s="2">
        <f t="shared" si="25"/>
        <v>291.39999999999998</v>
      </c>
    </row>
    <row r="1243" spans="2:7">
      <c r="B1243" s="526"/>
      <c r="C1243" s="526"/>
      <c r="G1243" s="2">
        <f t="shared" si="25"/>
        <v>291.39999999999998</v>
      </c>
    </row>
    <row r="1244" spans="2:7">
      <c r="B1244" s="526"/>
      <c r="C1244" s="526"/>
      <c r="G1244" s="2">
        <f t="shared" si="25"/>
        <v>291.39999999999998</v>
      </c>
    </row>
    <row r="1245" spans="2:7">
      <c r="B1245" s="526"/>
      <c r="C1245" s="526"/>
      <c r="G1245" s="2">
        <f t="shared" si="25"/>
        <v>291.39999999999998</v>
      </c>
    </row>
    <row r="1246" spans="2:7">
      <c r="B1246" s="526"/>
      <c r="C1246" s="526"/>
      <c r="G1246" s="2">
        <f t="shared" si="25"/>
        <v>291.39999999999998</v>
      </c>
    </row>
    <row r="1247" spans="2:7">
      <c r="B1247" s="526"/>
      <c r="C1247" s="526"/>
      <c r="G1247" s="2">
        <f t="shared" si="25"/>
        <v>291.39999999999998</v>
      </c>
    </row>
    <row r="1248" spans="2:7">
      <c r="B1248" s="526"/>
      <c r="C1248" s="526"/>
      <c r="G1248" s="2">
        <f t="shared" si="25"/>
        <v>291.39999999999998</v>
      </c>
    </row>
    <row r="1249" spans="2:7">
      <c r="B1249" s="526"/>
      <c r="C1249" s="526"/>
      <c r="G1249" s="2">
        <f t="shared" si="25"/>
        <v>291.39999999999998</v>
      </c>
    </row>
    <row r="1250" spans="2:7">
      <c r="B1250" s="526"/>
      <c r="C1250" s="526"/>
      <c r="G1250" s="2">
        <f t="shared" si="25"/>
        <v>291.39999999999998</v>
      </c>
    </row>
    <row r="1251" spans="2:7">
      <c r="B1251" s="526"/>
      <c r="C1251" s="526"/>
      <c r="G1251" s="2">
        <f t="shared" si="25"/>
        <v>291.39999999999998</v>
      </c>
    </row>
    <row r="1252" spans="2:7">
      <c r="B1252" s="526"/>
      <c r="C1252" s="526"/>
      <c r="G1252" s="2">
        <f t="shared" si="25"/>
        <v>291.39999999999998</v>
      </c>
    </row>
    <row r="1253" spans="2:7">
      <c r="B1253" s="526"/>
      <c r="C1253" s="526"/>
      <c r="G1253" s="2">
        <f t="shared" si="25"/>
        <v>291.39999999999998</v>
      </c>
    </row>
    <row r="1254" spans="2:7">
      <c r="B1254" s="526"/>
      <c r="C1254" s="526"/>
      <c r="G1254" s="2">
        <f t="shared" si="25"/>
        <v>291.39999999999998</v>
      </c>
    </row>
    <row r="1255" spans="2:7">
      <c r="B1255" s="526"/>
      <c r="C1255" s="526"/>
      <c r="G1255" s="2">
        <f t="shared" si="25"/>
        <v>291.39999999999998</v>
      </c>
    </row>
    <row r="1256" spans="2:7">
      <c r="B1256" s="526"/>
      <c r="C1256" s="526"/>
      <c r="G1256" s="2">
        <f t="shared" si="25"/>
        <v>291.39999999999998</v>
      </c>
    </row>
    <row r="1257" spans="2:7">
      <c r="B1257" s="526"/>
      <c r="C1257" s="526"/>
      <c r="G1257" s="2">
        <f t="shared" ref="G1257:G1320" si="26">+G1256+E1257-F1257</f>
        <v>291.39999999999998</v>
      </c>
    </row>
    <row r="1258" spans="2:7">
      <c r="B1258" s="526"/>
      <c r="C1258" s="526"/>
      <c r="G1258" s="2">
        <f t="shared" si="26"/>
        <v>291.39999999999998</v>
      </c>
    </row>
    <row r="1259" spans="2:7">
      <c r="B1259" s="526"/>
      <c r="C1259" s="526"/>
      <c r="G1259" s="2">
        <f t="shared" si="26"/>
        <v>291.39999999999998</v>
      </c>
    </row>
    <row r="1260" spans="2:7">
      <c r="B1260" s="526"/>
      <c r="C1260" s="526"/>
      <c r="G1260" s="2">
        <f t="shared" si="26"/>
        <v>291.39999999999998</v>
      </c>
    </row>
    <row r="1261" spans="2:7">
      <c r="B1261" s="526"/>
      <c r="C1261" s="526"/>
      <c r="G1261" s="2">
        <f t="shared" si="26"/>
        <v>291.39999999999998</v>
      </c>
    </row>
    <row r="1262" spans="2:7">
      <c r="B1262" s="526"/>
      <c r="C1262" s="526"/>
      <c r="G1262" s="2">
        <f t="shared" si="26"/>
        <v>291.39999999999998</v>
      </c>
    </row>
    <row r="1263" spans="2:7">
      <c r="B1263" s="526"/>
      <c r="C1263" s="526"/>
      <c r="G1263" s="2">
        <f t="shared" si="26"/>
        <v>291.39999999999998</v>
      </c>
    </row>
    <row r="1264" spans="2:7">
      <c r="B1264" s="526"/>
      <c r="C1264" s="526"/>
      <c r="G1264" s="2">
        <f t="shared" si="26"/>
        <v>291.39999999999998</v>
      </c>
    </row>
    <row r="1265" spans="2:7">
      <c r="B1265" s="526"/>
      <c r="C1265" s="526"/>
      <c r="G1265" s="2">
        <f t="shared" si="26"/>
        <v>291.39999999999998</v>
      </c>
    </row>
    <row r="1266" spans="2:7">
      <c r="B1266" s="526"/>
      <c r="C1266" s="526"/>
      <c r="G1266" s="2">
        <f t="shared" si="26"/>
        <v>291.39999999999998</v>
      </c>
    </row>
    <row r="1267" spans="2:7">
      <c r="B1267" s="526"/>
      <c r="C1267" s="526"/>
      <c r="G1267" s="2">
        <f t="shared" si="26"/>
        <v>291.39999999999998</v>
      </c>
    </row>
    <row r="1268" spans="2:7">
      <c r="B1268" s="526"/>
      <c r="C1268" s="526"/>
      <c r="G1268" s="2">
        <f t="shared" si="26"/>
        <v>291.39999999999998</v>
      </c>
    </row>
    <row r="1269" spans="2:7">
      <c r="B1269" s="526"/>
      <c r="C1269" s="526"/>
      <c r="G1269" s="2">
        <f t="shared" si="26"/>
        <v>291.39999999999998</v>
      </c>
    </row>
    <row r="1270" spans="2:7">
      <c r="B1270" s="526"/>
      <c r="C1270" s="526"/>
      <c r="G1270" s="2">
        <f t="shared" si="26"/>
        <v>291.39999999999998</v>
      </c>
    </row>
    <row r="1271" spans="2:7">
      <c r="B1271" s="526"/>
      <c r="C1271" s="526"/>
      <c r="G1271" s="2">
        <f t="shared" si="26"/>
        <v>291.39999999999998</v>
      </c>
    </row>
    <row r="1272" spans="2:7">
      <c r="B1272" s="526"/>
      <c r="C1272" s="526"/>
      <c r="G1272" s="2">
        <f t="shared" si="26"/>
        <v>291.39999999999998</v>
      </c>
    </row>
    <row r="1273" spans="2:7">
      <c r="B1273" s="526"/>
      <c r="C1273" s="526"/>
      <c r="G1273" s="2">
        <f t="shared" si="26"/>
        <v>291.39999999999998</v>
      </c>
    </row>
    <row r="1274" spans="2:7">
      <c r="B1274" s="526"/>
      <c r="C1274" s="526"/>
      <c r="G1274" s="2">
        <f t="shared" si="26"/>
        <v>291.39999999999998</v>
      </c>
    </row>
    <row r="1275" spans="2:7">
      <c r="B1275" s="526"/>
      <c r="C1275" s="526"/>
      <c r="G1275" s="2">
        <f t="shared" si="26"/>
        <v>291.39999999999998</v>
      </c>
    </row>
    <row r="1276" spans="2:7">
      <c r="B1276" s="526"/>
      <c r="C1276" s="526"/>
      <c r="G1276" s="2">
        <f t="shared" si="26"/>
        <v>291.39999999999998</v>
      </c>
    </row>
    <row r="1277" spans="2:7">
      <c r="B1277" s="526"/>
      <c r="C1277" s="526"/>
      <c r="G1277" s="2">
        <f t="shared" si="26"/>
        <v>291.39999999999998</v>
      </c>
    </row>
    <row r="1278" spans="2:7">
      <c r="B1278" s="526"/>
      <c r="C1278" s="526"/>
      <c r="G1278" s="2">
        <f t="shared" si="26"/>
        <v>291.39999999999998</v>
      </c>
    </row>
    <row r="1279" spans="2:7">
      <c r="B1279" s="526"/>
      <c r="C1279" s="526"/>
      <c r="G1279" s="2">
        <f t="shared" si="26"/>
        <v>291.39999999999998</v>
      </c>
    </row>
    <row r="1280" spans="2:7">
      <c r="B1280" s="526"/>
      <c r="C1280" s="526"/>
      <c r="G1280" s="2">
        <f t="shared" si="26"/>
        <v>291.39999999999998</v>
      </c>
    </row>
    <row r="1281" spans="2:7">
      <c r="B1281" s="526"/>
      <c r="C1281" s="526"/>
      <c r="G1281" s="2">
        <f t="shared" si="26"/>
        <v>291.39999999999998</v>
      </c>
    </row>
    <row r="1282" spans="2:7">
      <c r="B1282" s="526"/>
      <c r="C1282" s="526"/>
      <c r="G1282" s="2">
        <f t="shared" si="26"/>
        <v>291.39999999999998</v>
      </c>
    </row>
    <row r="1283" spans="2:7">
      <c r="B1283" s="526"/>
      <c r="C1283" s="526"/>
      <c r="G1283" s="2">
        <f t="shared" si="26"/>
        <v>291.39999999999998</v>
      </c>
    </row>
    <row r="1284" spans="2:7">
      <c r="B1284" s="526"/>
      <c r="C1284" s="526"/>
      <c r="G1284" s="2">
        <f t="shared" si="26"/>
        <v>291.39999999999998</v>
      </c>
    </row>
    <row r="1285" spans="2:7">
      <c r="B1285" s="526"/>
      <c r="C1285" s="526"/>
      <c r="G1285" s="2">
        <f t="shared" si="26"/>
        <v>291.39999999999998</v>
      </c>
    </row>
    <row r="1286" spans="2:7">
      <c r="B1286" s="526"/>
      <c r="C1286" s="526"/>
      <c r="G1286" s="2">
        <f t="shared" si="26"/>
        <v>291.39999999999998</v>
      </c>
    </row>
    <row r="1287" spans="2:7">
      <c r="B1287" s="526"/>
      <c r="C1287" s="526"/>
      <c r="G1287" s="2">
        <f t="shared" si="26"/>
        <v>291.39999999999998</v>
      </c>
    </row>
    <row r="1288" spans="2:7">
      <c r="B1288" s="526"/>
      <c r="C1288" s="526"/>
      <c r="G1288" s="2">
        <f t="shared" si="26"/>
        <v>291.39999999999998</v>
      </c>
    </row>
    <row r="1289" spans="2:7">
      <c r="B1289" s="526"/>
      <c r="C1289" s="526"/>
      <c r="G1289" s="2">
        <f t="shared" si="26"/>
        <v>291.39999999999998</v>
      </c>
    </row>
    <row r="1290" spans="2:7">
      <c r="B1290" s="526"/>
      <c r="C1290" s="526"/>
      <c r="G1290" s="2">
        <f t="shared" si="26"/>
        <v>291.39999999999998</v>
      </c>
    </row>
    <row r="1291" spans="2:7">
      <c r="B1291" s="526"/>
      <c r="C1291" s="526"/>
      <c r="G1291" s="2">
        <f t="shared" si="26"/>
        <v>291.39999999999998</v>
      </c>
    </row>
    <row r="1292" spans="2:7">
      <c r="B1292" s="526"/>
      <c r="C1292" s="526"/>
      <c r="G1292" s="2">
        <f t="shared" si="26"/>
        <v>291.39999999999998</v>
      </c>
    </row>
    <row r="1293" spans="2:7">
      <c r="B1293" s="526"/>
      <c r="C1293" s="526"/>
      <c r="G1293" s="2">
        <f t="shared" si="26"/>
        <v>291.39999999999998</v>
      </c>
    </row>
    <row r="1294" spans="2:7">
      <c r="B1294" s="526"/>
      <c r="C1294" s="526"/>
      <c r="G1294" s="2">
        <f t="shared" si="26"/>
        <v>291.39999999999998</v>
      </c>
    </row>
    <row r="1295" spans="2:7">
      <c r="B1295" s="526"/>
      <c r="C1295" s="526"/>
      <c r="G1295" s="2">
        <f t="shared" si="26"/>
        <v>291.39999999999998</v>
      </c>
    </row>
    <row r="1296" spans="2:7">
      <c r="B1296" s="526"/>
      <c r="C1296" s="526"/>
      <c r="G1296" s="2">
        <f t="shared" si="26"/>
        <v>291.39999999999998</v>
      </c>
    </row>
    <row r="1297" spans="2:7">
      <c r="B1297" s="526"/>
      <c r="C1297" s="526"/>
      <c r="G1297" s="2">
        <f t="shared" si="26"/>
        <v>291.39999999999998</v>
      </c>
    </row>
    <row r="1298" spans="2:7">
      <c r="B1298" s="526"/>
      <c r="C1298" s="526"/>
      <c r="G1298" s="2">
        <f t="shared" si="26"/>
        <v>291.39999999999998</v>
      </c>
    </row>
    <row r="1299" spans="2:7">
      <c r="B1299" s="526"/>
      <c r="C1299" s="526"/>
      <c r="G1299" s="2">
        <f t="shared" si="26"/>
        <v>291.39999999999998</v>
      </c>
    </row>
    <row r="1300" spans="2:7">
      <c r="B1300" s="526"/>
      <c r="C1300" s="526"/>
      <c r="G1300" s="2">
        <f t="shared" si="26"/>
        <v>291.39999999999998</v>
      </c>
    </row>
    <row r="1301" spans="2:7">
      <c r="B1301" s="526"/>
      <c r="C1301" s="526"/>
      <c r="G1301" s="2">
        <f t="shared" si="26"/>
        <v>291.39999999999998</v>
      </c>
    </row>
    <row r="1302" spans="2:7">
      <c r="B1302" s="526"/>
      <c r="C1302" s="526"/>
      <c r="G1302" s="2">
        <f t="shared" si="26"/>
        <v>291.39999999999998</v>
      </c>
    </row>
    <row r="1303" spans="2:7">
      <c r="B1303" s="526"/>
      <c r="C1303" s="526"/>
      <c r="G1303" s="2">
        <f t="shared" si="26"/>
        <v>291.39999999999998</v>
      </c>
    </row>
    <row r="1304" spans="2:7">
      <c r="B1304" s="526"/>
      <c r="C1304" s="526"/>
      <c r="G1304" s="2">
        <f t="shared" si="26"/>
        <v>291.39999999999998</v>
      </c>
    </row>
    <row r="1305" spans="2:7">
      <c r="B1305" s="526"/>
      <c r="C1305" s="526"/>
      <c r="G1305" s="2">
        <f t="shared" si="26"/>
        <v>291.39999999999998</v>
      </c>
    </row>
    <row r="1306" spans="2:7">
      <c r="B1306" s="526"/>
      <c r="C1306" s="526"/>
      <c r="G1306" s="2">
        <f t="shared" si="26"/>
        <v>291.39999999999998</v>
      </c>
    </row>
    <row r="1307" spans="2:7">
      <c r="B1307" s="526"/>
      <c r="C1307" s="526"/>
      <c r="G1307" s="2">
        <f t="shared" si="26"/>
        <v>291.39999999999998</v>
      </c>
    </row>
    <row r="1308" spans="2:7">
      <c r="B1308" s="526"/>
      <c r="C1308" s="526"/>
      <c r="G1308" s="2">
        <f t="shared" si="26"/>
        <v>291.39999999999998</v>
      </c>
    </row>
    <row r="1309" spans="2:7">
      <c r="B1309" s="526"/>
      <c r="C1309" s="526"/>
      <c r="G1309" s="2">
        <f t="shared" si="26"/>
        <v>291.39999999999998</v>
      </c>
    </row>
    <row r="1310" spans="2:7">
      <c r="B1310" s="526"/>
      <c r="C1310" s="526"/>
      <c r="G1310" s="2">
        <f t="shared" si="26"/>
        <v>291.39999999999998</v>
      </c>
    </row>
    <row r="1311" spans="2:7">
      <c r="B1311" s="526"/>
      <c r="C1311" s="526"/>
      <c r="G1311" s="2">
        <f t="shared" si="26"/>
        <v>291.39999999999998</v>
      </c>
    </row>
    <row r="1312" spans="2:7">
      <c r="B1312" s="526"/>
      <c r="C1312" s="526"/>
      <c r="G1312" s="2">
        <f t="shared" si="26"/>
        <v>291.39999999999998</v>
      </c>
    </row>
    <row r="1313" spans="2:7">
      <c r="B1313" s="526"/>
      <c r="C1313" s="526"/>
      <c r="G1313" s="2">
        <f t="shared" si="26"/>
        <v>291.39999999999998</v>
      </c>
    </row>
    <row r="1314" spans="2:7">
      <c r="B1314" s="526"/>
      <c r="C1314" s="526"/>
      <c r="G1314" s="2">
        <f t="shared" si="26"/>
        <v>291.39999999999998</v>
      </c>
    </row>
    <row r="1315" spans="2:7">
      <c r="B1315" s="526"/>
      <c r="C1315" s="526"/>
      <c r="G1315" s="2">
        <f t="shared" si="26"/>
        <v>291.39999999999998</v>
      </c>
    </row>
    <row r="1316" spans="2:7">
      <c r="B1316" s="526"/>
      <c r="C1316" s="526"/>
      <c r="G1316" s="2">
        <f t="shared" si="26"/>
        <v>291.39999999999998</v>
      </c>
    </row>
    <row r="1317" spans="2:7">
      <c r="B1317" s="526"/>
      <c r="C1317" s="526"/>
      <c r="G1317" s="2">
        <f t="shared" si="26"/>
        <v>291.39999999999998</v>
      </c>
    </row>
    <row r="1318" spans="2:7">
      <c r="B1318" s="526"/>
      <c r="C1318" s="526"/>
      <c r="G1318" s="2">
        <f t="shared" si="26"/>
        <v>291.39999999999998</v>
      </c>
    </row>
    <row r="1319" spans="2:7">
      <c r="B1319" s="526"/>
      <c r="C1319" s="526"/>
      <c r="G1319" s="2">
        <f t="shared" si="26"/>
        <v>291.39999999999998</v>
      </c>
    </row>
    <row r="1320" spans="2:7">
      <c r="B1320" s="526"/>
      <c r="C1320" s="526"/>
      <c r="G1320" s="2">
        <f t="shared" si="26"/>
        <v>291.39999999999998</v>
      </c>
    </row>
    <row r="1321" spans="2:7">
      <c r="B1321" s="526"/>
      <c r="C1321" s="526"/>
      <c r="G1321" s="2">
        <f t="shared" ref="G1321:G1326" si="27">+G1320+E1321-F1321</f>
        <v>291.39999999999998</v>
      </c>
    </row>
    <row r="1322" spans="2:7">
      <c r="B1322" s="526"/>
      <c r="C1322" s="526"/>
      <c r="G1322" s="2">
        <f t="shared" si="27"/>
        <v>291.39999999999998</v>
      </c>
    </row>
    <row r="1323" spans="2:7">
      <c r="B1323" s="526"/>
      <c r="C1323" s="526"/>
      <c r="G1323" s="2">
        <f t="shared" si="27"/>
        <v>291.39999999999998</v>
      </c>
    </row>
    <row r="1324" spans="2:7">
      <c r="B1324" s="526"/>
      <c r="C1324" s="526"/>
      <c r="G1324" s="2">
        <f t="shared" si="27"/>
        <v>291.39999999999998</v>
      </c>
    </row>
    <row r="1325" spans="2:7">
      <c r="B1325" s="526"/>
      <c r="C1325" s="526"/>
      <c r="G1325" s="2">
        <f t="shared" si="27"/>
        <v>291.39999999999998</v>
      </c>
    </row>
    <row r="1326" spans="2:7">
      <c r="B1326" s="526"/>
      <c r="C1326" s="526"/>
      <c r="G1326" s="2">
        <f t="shared" si="27"/>
        <v>291.39999999999998</v>
      </c>
    </row>
    <row r="1327" spans="2:7">
      <c r="B1327" s="526"/>
      <c r="C1327" s="526"/>
    </row>
  </sheetData>
  <autoFilter ref="A4:G196" xr:uid="{00000000-0009-0000-0000-000026000000}"/>
  <mergeCells count="13">
    <mergeCell ref="N985:P985"/>
    <mergeCell ref="N1009:P1009"/>
    <mergeCell ref="I1090:K1090"/>
    <mergeCell ref="I1165:K1165"/>
    <mergeCell ref="B2:G2"/>
    <mergeCell ref="I778:K778"/>
    <mergeCell ref="I861:K861"/>
    <mergeCell ref="I918:K918"/>
    <mergeCell ref="I1089:K1089"/>
    <mergeCell ref="I1058:K1058"/>
    <mergeCell ref="I1038:K1038"/>
    <mergeCell ref="J1136:L1136"/>
    <mergeCell ref="I1123:K1123"/>
  </mergeCells>
  <phoneticPr fontId="27" type="noConversion"/>
  <pageMargins left="0.7" right="0.7" top="0.75" bottom="0.75" header="0.3" footer="0.3"/>
  <pageSetup paperSize="9" scale="110" fitToWidth="0" fitToHeight="0" orientation="portrait"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2:M1324"/>
  <sheetViews>
    <sheetView topLeftCell="A1127" zoomScaleNormal="100" workbookViewId="0">
      <selection activeCell="I1147" sqref="I1147"/>
    </sheetView>
  </sheetViews>
  <sheetFormatPr defaultColWidth="11.42578125" defaultRowHeight="15"/>
  <cols>
    <col min="1" max="1" width="11.7109375" style="7" bestFit="1" customWidth="1"/>
    <col min="2" max="2" width="14.7109375" style="9" customWidth="1"/>
    <col min="3" max="3" width="14.28515625" style="9" bestFit="1" customWidth="1"/>
    <col min="4" max="4" width="51.5703125" bestFit="1" customWidth="1"/>
    <col min="5" max="6" width="11.42578125" style="2"/>
    <col min="7" max="7" width="12.85546875" style="2" customWidth="1"/>
    <col min="9" max="10" width="21.140625" bestFit="1" customWidth="1"/>
  </cols>
  <sheetData>
    <row r="2" spans="1:7">
      <c r="B2" s="542" t="s">
        <v>665</v>
      </c>
      <c r="C2" s="542"/>
      <c r="D2" s="542"/>
      <c r="E2" s="542"/>
      <c r="F2" s="542"/>
      <c r="G2" s="542"/>
    </row>
    <row r="4" spans="1:7" ht="30">
      <c r="A4" s="43" t="s">
        <v>1</v>
      </c>
      <c r="B4" s="528" t="s">
        <v>2</v>
      </c>
      <c r="C4" s="528" t="s">
        <v>3</v>
      </c>
      <c r="D4" s="528" t="s">
        <v>4</v>
      </c>
      <c r="E4" s="13" t="s">
        <v>5</v>
      </c>
      <c r="F4" s="13" t="s">
        <v>6</v>
      </c>
      <c r="G4" s="13" t="s">
        <v>7</v>
      </c>
    </row>
    <row r="5" spans="1:7">
      <c r="A5" s="44">
        <v>42736</v>
      </c>
      <c r="B5" s="525" t="s">
        <v>8</v>
      </c>
      <c r="C5" s="526"/>
      <c r="G5" s="2">
        <v>501.5</v>
      </c>
    </row>
    <row r="6" spans="1:7">
      <c r="A6" s="7">
        <v>42786</v>
      </c>
      <c r="B6" s="526">
        <v>12309</v>
      </c>
      <c r="C6" s="526" t="s">
        <v>9</v>
      </c>
      <c r="F6" s="2">
        <v>327.5</v>
      </c>
      <c r="G6" s="2">
        <f t="shared" ref="G6:G70" si="0">+G5+E6-F6</f>
        <v>174</v>
      </c>
    </row>
    <row r="7" spans="1:7">
      <c r="A7" s="7">
        <v>42787</v>
      </c>
      <c r="B7" s="526">
        <v>12319</v>
      </c>
      <c r="C7" s="526" t="s">
        <v>9</v>
      </c>
      <c r="F7" s="2">
        <v>174</v>
      </c>
      <c r="G7" s="2">
        <f t="shared" si="0"/>
        <v>0</v>
      </c>
    </row>
    <row r="8" spans="1:7">
      <c r="A8" s="44">
        <v>42766</v>
      </c>
      <c r="B8" s="525" t="s">
        <v>14</v>
      </c>
      <c r="C8" s="525" t="s">
        <v>15</v>
      </c>
      <c r="D8" t="s">
        <v>16</v>
      </c>
      <c r="E8" s="2">
        <v>166.6</v>
      </c>
      <c r="G8" s="2">
        <f t="shared" si="0"/>
        <v>166.6</v>
      </c>
    </row>
    <row r="9" spans="1:7">
      <c r="B9" s="526"/>
      <c r="C9" s="526"/>
      <c r="D9" t="s">
        <v>17</v>
      </c>
      <c r="E9" s="2">
        <v>43</v>
      </c>
      <c r="G9" s="2">
        <f t="shared" si="0"/>
        <v>209.6</v>
      </c>
    </row>
    <row r="10" spans="1:7">
      <c r="B10" s="526"/>
      <c r="C10" s="526"/>
      <c r="D10" t="s">
        <v>18</v>
      </c>
      <c r="E10" s="2">
        <v>60</v>
      </c>
      <c r="G10" s="2">
        <f t="shared" si="0"/>
        <v>269.60000000000002</v>
      </c>
    </row>
    <row r="11" spans="1:7">
      <c r="B11" s="526"/>
      <c r="C11" s="526"/>
      <c r="D11" t="s">
        <v>19</v>
      </c>
      <c r="E11" s="2">
        <v>2</v>
      </c>
      <c r="G11" s="2">
        <f t="shared" si="0"/>
        <v>271.60000000000002</v>
      </c>
    </row>
    <row r="12" spans="1:7">
      <c r="A12" s="7">
        <v>42766</v>
      </c>
      <c r="B12" s="526" t="s">
        <v>114</v>
      </c>
      <c r="C12" s="526" t="s">
        <v>15</v>
      </c>
      <c r="D12" t="s">
        <v>18</v>
      </c>
      <c r="F12" s="2">
        <v>60</v>
      </c>
      <c r="G12" s="2">
        <f t="shared" si="0"/>
        <v>211.60000000000002</v>
      </c>
    </row>
    <row r="13" spans="1:7">
      <c r="A13" s="7">
        <v>42766</v>
      </c>
      <c r="B13" s="526" t="s">
        <v>114</v>
      </c>
      <c r="C13" s="526" t="s">
        <v>15</v>
      </c>
      <c r="D13" t="s">
        <v>19</v>
      </c>
      <c r="F13" s="2">
        <v>2</v>
      </c>
      <c r="G13" s="2">
        <f t="shared" si="0"/>
        <v>209.60000000000002</v>
      </c>
    </row>
    <row r="14" spans="1:7">
      <c r="A14" s="7">
        <v>42786</v>
      </c>
      <c r="B14" s="526">
        <v>12309</v>
      </c>
      <c r="C14" s="526" t="s">
        <v>15</v>
      </c>
      <c r="D14" t="s">
        <v>16</v>
      </c>
      <c r="F14" s="2">
        <v>22.5</v>
      </c>
      <c r="G14" s="2">
        <f t="shared" si="0"/>
        <v>187.10000000000002</v>
      </c>
    </row>
    <row r="15" spans="1:7">
      <c r="A15" s="7">
        <v>42787</v>
      </c>
      <c r="B15" s="526">
        <v>12319</v>
      </c>
      <c r="C15" s="526" t="s">
        <v>15</v>
      </c>
      <c r="D15" t="s">
        <v>16</v>
      </c>
      <c r="F15" s="2">
        <v>144.1</v>
      </c>
      <c r="G15" s="2">
        <f t="shared" si="0"/>
        <v>43.000000000000028</v>
      </c>
    </row>
    <row r="16" spans="1:7">
      <c r="A16" s="7">
        <v>42787</v>
      </c>
      <c r="B16" s="526">
        <v>12319</v>
      </c>
      <c r="C16" s="526" t="s">
        <v>15</v>
      </c>
      <c r="D16" t="s">
        <v>17</v>
      </c>
      <c r="F16" s="2">
        <v>43</v>
      </c>
      <c r="G16" s="2">
        <f t="shared" si="0"/>
        <v>0</v>
      </c>
    </row>
    <row r="17" spans="1:7">
      <c r="A17" s="44">
        <v>42794</v>
      </c>
      <c r="B17" s="525" t="s">
        <v>14</v>
      </c>
      <c r="C17" s="525" t="s">
        <v>20</v>
      </c>
      <c r="D17" t="s">
        <v>16</v>
      </c>
      <c r="E17" s="2">
        <v>194.2</v>
      </c>
      <c r="G17" s="2">
        <f t="shared" si="0"/>
        <v>194.2</v>
      </c>
    </row>
    <row r="18" spans="1:7">
      <c r="B18" s="526"/>
      <c r="C18" s="526"/>
      <c r="D18" t="s">
        <v>17</v>
      </c>
      <c r="E18" s="2">
        <v>30</v>
      </c>
      <c r="G18" s="2">
        <f t="shared" si="0"/>
        <v>224.2</v>
      </c>
    </row>
    <row r="19" spans="1:7">
      <c r="B19" s="526"/>
      <c r="C19" s="526"/>
      <c r="D19" t="s">
        <v>18</v>
      </c>
      <c r="E19" s="2">
        <v>56</v>
      </c>
      <c r="G19" s="2">
        <f t="shared" si="0"/>
        <v>280.2</v>
      </c>
    </row>
    <row r="20" spans="1:7">
      <c r="B20" s="526"/>
      <c r="C20" s="526"/>
      <c r="D20" t="s">
        <v>19</v>
      </c>
      <c r="E20" s="2">
        <v>2</v>
      </c>
      <c r="G20" s="2">
        <f t="shared" si="0"/>
        <v>282.2</v>
      </c>
    </row>
    <row r="21" spans="1:7">
      <c r="A21" s="7">
        <v>42794</v>
      </c>
      <c r="B21" s="526" t="s">
        <v>114</v>
      </c>
      <c r="C21" s="526" t="s">
        <v>20</v>
      </c>
      <c r="D21" t="s">
        <v>18</v>
      </c>
      <c r="F21" s="2">
        <v>56</v>
      </c>
      <c r="G21" s="2">
        <f t="shared" si="0"/>
        <v>226.2</v>
      </c>
    </row>
    <row r="22" spans="1:7">
      <c r="A22" s="7">
        <v>42794</v>
      </c>
      <c r="B22" s="526" t="s">
        <v>114</v>
      </c>
      <c r="C22" s="526" t="s">
        <v>20</v>
      </c>
      <c r="D22" t="s">
        <v>19</v>
      </c>
      <c r="F22" s="2">
        <v>2</v>
      </c>
      <c r="G22" s="2">
        <f t="shared" si="0"/>
        <v>224.2</v>
      </c>
    </row>
    <row r="23" spans="1:7">
      <c r="A23" s="7">
        <v>42822</v>
      </c>
      <c r="B23" s="526">
        <v>12583</v>
      </c>
      <c r="C23" s="526" t="s">
        <v>20</v>
      </c>
      <c r="D23" t="s">
        <v>16</v>
      </c>
      <c r="F23" s="2">
        <v>194.2</v>
      </c>
      <c r="G23" s="2">
        <f t="shared" si="0"/>
        <v>30</v>
      </c>
    </row>
    <row r="24" spans="1:7">
      <c r="A24" s="7">
        <v>42822</v>
      </c>
      <c r="B24" s="526">
        <v>12583</v>
      </c>
      <c r="C24" s="526" t="s">
        <v>20</v>
      </c>
      <c r="D24" t="s">
        <v>17</v>
      </c>
      <c r="F24" s="2">
        <v>30</v>
      </c>
      <c r="G24" s="2">
        <f t="shared" si="0"/>
        <v>0</v>
      </c>
    </row>
    <row r="25" spans="1:7">
      <c r="A25" s="44">
        <v>42825</v>
      </c>
      <c r="B25" s="525" t="s">
        <v>14</v>
      </c>
      <c r="C25" s="525" t="s">
        <v>23</v>
      </c>
      <c r="D25" t="s">
        <v>16</v>
      </c>
      <c r="E25" s="2">
        <v>186.7</v>
      </c>
      <c r="G25" s="2">
        <f t="shared" si="0"/>
        <v>186.7</v>
      </c>
    </row>
    <row r="26" spans="1:7">
      <c r="B26" s="526"/>
      <c r="C26" s="526"/>
      <c r="D26" t="s">
        <v>17</v>
      </c>
      <c r="E26" s="2">
        <v>31.2</v>
      </c>
      <c r="G26" s="2">
        <f t="shared" si="0"/>
        <v>217.89999999999998</v>
      </c>
    </row>
    <row r="27" spans="1:7">
      <c r="B27" s="526"/>
      <c r="C27" s="526"/>
      <c r="D27" t="s">
        <v>18</v>
      </c>
      <c r="E27" s="2">
        <v>60</v>
      </c>
      <c r="G27" s="2">
        <f t="shared" si="0"/>
        <v>277.89999999999998</v>
      </c>
    </row>
    <row r="28" spans="1:7">
      <c r="B28" s="526"/>
      <c r="C28" s="526"/>
      <c r="D28" t="s">
        <v>19</v>
      </c>
      <c r="E28" s="2">
        <v>2</v>
      </c>
      <c r="G28" s="2">
        <f t="shared" si="0"/>
        <v>279.89999999999998</v>
      </c>
    </row>
    <row r="29" spans="1:7">
      <c r="B29" s="526" t="s">
        <v>114</v>
      </c>
      <c r="C29" s="526" t="s">
        <v>23</v>
      </c>
      <c r="D29" t="s">
        <v>18</v>
      </c>
      <c r="F29" s="2">
        <v>60</v>
      </c>
      <c r="G29" s="2">
        <f t="shared" si="0"/>
        <v>219.89999999999998</v>
      </c>
    </row>
    <row r="30" spans="1:7">
      <c r="B30" s="526" t="s">
        <v>114</v>
      </c>
      <c r="C30" s="526" t="s">
        <v>23</v>
      </c>
      <c r="D30" t="s">
        <v>19</v>
      </c>
      <c r="F30" s="2">
        <v>2</v>
      </c>
      <c r="G30" s="2">
        <f t="shared" si="0"/>
        <v>217.89999999999998</v>
      </c>
    </row>
    <row r="31" spans="1:7">
      <c r="A31" s="7">
        <v>42893</v>
      </c>
      <c r="B31" s="526">
        <v>13081</v>
      </c>
      <c r="C31" s="526" t="s">
        <v>23</v>
      </c>
      <c r="D31" t="s">
        <v>16</v>
      </c>
      <c r="F31" s="2">
        <v>186.7</v>
      </c>
      <c r="G31" s="2">
        <f t="shared" si="0"/>
        <v>31.199999999999989</v>
      </c>
    </row>
    <row r="32" spans="1:7">
      <c r="A32" s="7">
        <v>42893</v>
      </c>
      <c r="B32" s="526">
        <v>13081</v>
      </c>
      <c r="C32" s="526" t="s">
        <v>23</v>
      </c>
      <c r="D32" t="s">
        <v>17</v>
      </c>
      <c r="F32" s="2">
        <v>31.2</v>
      </c>
      <c r="G32" s="2">
        <f t="shared" si="0"/>
        <v>0</v>
      </c>
    </row>
    <row r="33" spans="1:7">
      <c r="A33" s="44">
        <v>42855</v>
      </c>
      <c r="B33" s="525" t="s">
        <v>14</v>
      </c>
      <c r="C33" s="525" t="s">
        <v>24</v>
      </c>
      <c r="D33" t="s">
        <v>16</v>
      </c>
      <c r="E33" s="2">
        <v>189.3</v>
      </c>
      <c r="G33" s="2">
        <f t="shared" si="0"/>
        <v>189.3</v>
      </c>
    </row>
    <row r="34" spans="1:7">
      <c r="B34" s="526"/>
      <c r="C34" s="526"/>
      <c r="D34" t="s">
        <v>17</v>
      </c>
      <c r="E34" s="2">
        <v>30.6</v>
      </c>
      <c r="G34" s="2">
        <f t="shared" si="0"/>
        <v>219.9</v>
      </c>
    </row>
    <row r="35" spans="1:7">
      <c r="B35" s="526"/>
      <c r="C35" s="526"/>
      <c r="D35" t="s">
        <v>18</v>
      </c>
      <c r="E35" s="2">
        <v>60</v>
      </c>
      <c r="G35" s="2">
        <f t="shared" si="0"/>
        <v>279.89999999999998</v>
      </c>
    </row>
    <row r="36" spans="1:7">
      <c r="B36" s="526"/>
      <c r="C36" s="526"/>
      <c r="D36" t="s">
        <v>19</v>
      </c>
      <c r="E36" s="2">
        <v>2</v>
      </c>
      <c r="G36" s="2">
        <f t="shared" si="0"/>
        <v>281.89999999999998</v>
      </c>
    </row>
    <row r="37" spans="1:7">
      <c r="A37" s="7">
        <v>42855</v>
      </c>
      <c r="B37" s="526" t="s">
        <v>114</v>
      </c>
      <c r="C37" s="526" t="s">
        <v>24</v>
      </c>
      <c r="D37" t="s">
        <v>18</v>
      </c>
      <c r="F37" s="2">
        <v>60</v>
      </c>
      <c r="G37" s="2">
        <f t="shared" si="0"/>
        <v>221.89999999999998</v>
      </c>
    </row>
    <row r="38" spans="1:7">
      <c r="A38" s="7">
        <v>42855</v>
      </c>
      <c r="B38" s="526" t="s">
        <v>114</v>
      </c>
      <c r="C38" s="526" t="s">
        <v>24</v>
      </c>
      <c r="D38" t="s">
        <v>19</v>
      </c>
      <c r="F38" s="2">
        <v>2</v>
      </c>
      <c r="G38" s="2">
        <f t="shared" si="0"/>
        <v>219.89999999999998</v>
      </c>
    </row>
    <row r="39" spans="1:7">
      <c r="A39" s="7">
        <v>42893</v>
      </c>
      <c r="B39" s="526">
        <v>13081</v>
      </c>
      <c r="C39" s="526" t="s">
        <v>24</v>
      </c>
      <c r="D39" t="s">
        <v>17</v>
      </c>
      <c r="F39" s="2">
        <v>30.6</v>
      </c>
      <c r="G39" s="2">
        <f t="shared" si="0"/>
        <v>189.29999999999998</v>
      </c>
    </row>
    <row r="40" spans="1:7">
      <c r="A40" s="7">
        <v>42893</v>
      </c>
      <c r="B40" s="526">
        <v>13081</v>
      </c>
      <c r="C40" s="526" t="s">
        <v>24</v>
      </c>
      <c r="D40" t="s">
        <v>16</v>
      </c>
      <c r="F40" s="2">
        <v>189.3</v>
      </c>
      <c r="G40" s="2">
        <f t="shared" si="0"/>
        <v>0</v>
      </c>
    </row>
    <row r="41" spans="1:7">
      <c r="A41" s="44">
        <v>42886</v>
      </c>
      <c r="B41" s="525" t="s">
        <v>14</v>
      </c>
      <c r="C41" s="525" t="s">
        <v>25</v>
      </c>
      <c r="D41" t="s">
        <v>16</v>
      </c>
      <c r="E41" s="2">
        <v>175.4</v>
      </c>
      <c r="G41" s="2">
        <f t="shared" si="0"/>
        <v>175.4</v>
      </c>
    </row>
    <row r="42" spans="1:7">
      <c r="B42" s="526"/>
      <c r="C42" s="526"/>
      <c r="D42" t="s">
        <v>17</v>
      </c>
      <c r="E42" s="2">
        <v>30</v>
      </c>
      <c r="G42" s="2">
        <f t="shared" si="0"/>
        <v>205.4</v>
      </c>
    </row>
    <row r="43" spans="1:7">
      <c r="B43" s="526"/>
      <c r="C43" s="526"/>
      <c r="D43" t="s">
        <v>18</v>
      </c>
      <c r="E43" s="2">
        <v>60</v>
      </c>
      <c r="G43" s="2">
        <f t="shared" si="0"/>
        <v>265.39999999999998</v>
      </c>
    </row>
    <row r="44" spans="1:7">
      <c r="B44" s="526"/>
      <c r="C44" s="526"/>
      <c r="D44" t="s">
        <v>19</v>
      </c>
      <c r="E44" s="2">
        <v>2</v>
      </c>
      <c r="G44" s="2">
        <f t="shared" si="0"/>
        <v>267.39999999999998</v>
      </c>
    </row>
    <row r="45" spans="1:7">
      <c r="A45" s="7">
        <v>42885</v>
      </c>
      <c r="B45" s="526" t="s">
        <v>114</v>
      </c>
      <c r="C45" s="526" t="s">
        <v>25</v>
      </c>
      <c r="D45" t="s">
        <v>18</v>
      </c>
      <c r="F45" s="2">
        <v>60</v>
      </c>
      <c r="G45" s="2">
        <f t="shared" si="0"/>
        <v>207.39999999999998</v>
      </c>
    </row>
    <row r="46" spans="1:7">
      <c r="A46" s="7">
        <v>42885</v>
      </c>
      <c r="B46" s="526" t="s">
        <v>114</v>
      </c>
      <c r="C46" s="526" t="s">
        <v>25</v>
      </c>
      <c r="D46" t="s">
        <v>19</v>
      </c>
      <c r="F46" s="2">
        <v>2</v>
      </c>
      <c r="G46" s="2">
        <f t="shared" si="0"/>
        <v>205.39999999999998</v>
      </c>
    </row>
    <row r="47" spans="1:7">
      <c r="A47" s="7">
        <v>42949</v>
      </c>
      <c r="B47" s="526">
        <v>13372</v>
      </c>
      <c r="C47" s="526" t="s">
        <v>25</v>
      </c>
      <c r="D47" t="s">
        <v>17</v>
      </c>
      <c r="F47" s="2">
        <v>30</v>
      </c>
      <c r="G47" s="2">
        <f t="shared" si="0"/>
        <v>175.39999999999998</v>
      </c>
    </row>
    <row r="48" spans="1:7">
      <c r="A48" s="7">
        <v>42949</v>
      </c>
      <c r="B48" s="526">
        <v>13372</v>
      </c>
      <c r="C48" s="526" t="s">
        <v>25</v>
      </c>
      <c r="D48" t="s">
        <v>16</v>
      </c>
      <c r="F48" s="2">
        <v>175.4</v>
      </c>
      <c r="G48" s="2">
        <f t="shared" si="0"/>
        <v>0</v>
      </c>
    </row>
    <row r="49" spans="1:7">
      <c r="A49" s="44">
        <v>42916</v>
      </c>
      <c r="B49" s="525" t="s">
        <v>14</v>
      </c>
      <c r="C49" s="525" t="s">
        <v>26</v>
      </c>
      <c r="D49" t="s">
        <v>16</v>
      </c>
      <c r="E49" s="2">
        <v>171.7</v>
      </c>
      <c r="G49" s="2">
        <f t="shared" si="0"/>
        <v>171.7</v>
      </c>
    </row>
    <row r="50" spans="1:7">
      <c r="B50" s="526"/>
      <c r="C50" s="526"/>
      <c r="D50" t="s">
        <v>17</v>
      </c>
      <c r="E50" s="2">
        <v>30.5</v>
      </c>
      <c r="G50" s="2">
        <f t="shared" si="0"/>
        <v>202.2</v>
      </c>
    </row>
    <row r="51" spans="1:7">
      <c r="B51" s="526"/>
      <c r="C51" s="526"/>
      <c r="D51" t="s">
        <v>18</v>
      </c>
      <c r="E51" s="2">
        <v>60</v>
      </c>
      <c r="G51" s="2">
        <f t="shared" si="0"/>
        <v>262.2</v>
      </c>
    </row>
    <row r="52" spans="1:7">
      <c r="B52" s="526"/>
      <c r="C52" s="526"/>
      <c r="D52" t="s">
        <v>19</v>
      </c>
      <c r="E52" s="2">
        <v>2</v>
      </c>
      <c r="G52" s="2">
        <f t="shared" si="0"/>
        <v>264.2</v>
      </c>
    </row>
    <row r="53" spans="1:7">
      <c r="A53" s="7">
        <v>42916</v>
      </c>
      <c r="B53" s="526" t="s">
        <v>114</v>
      </c>
      <c r="C53" s="526" t="s">
        <v>26</v>
      </c>
      <c r="D53" t="s">
        <v>18</v>
      </c>
      <c r="F53" s="2">
        <v>60</v>
      </c>
      <c r="G53" s="2">
        <f t="shared" si="0"/>
        <v>204.2</v>
      </c>
    </row>
    <row r="54" spans="1:7">
      <c r="A54" s="7">
        <v>42916</v>
      </c>
      <c r="B54" s="526" t="s">
        <v>114</v>
      </c>
      <c r="C54" s="526" t="s">
        <v>26</v>
      </c>
      <c r="D54" t="s">
        <v>19</v>
      </c>
      <c r="F54" s="2">
        <v>2</v>
      </c>
      <c r="G54" s="2">
        <f t="shared" si="0"/>
        <v>202.2</v>
      </c>
    </row>
    <row r="55" spans="1:7">
      <c r="A55" s="7">
        <v>42949</v>
      </c>
      <c r="B55" s="526">
        <v>13372</v>
      </c>
      <c r="C55" s="526" t="s">
        <v>26</v>
      </c>
      <c r="D55" t="s">
        <v>16</v>
      </c>
      <c r="F55" s="2">
        <v>171.7</v>
      </c>
      <c r="G55" s="2">
        <f t="shared" si="0"/>
        <v>30.5</v>
      </c>
    </row>
    <row r="56" spans="1:7">
      <c r="A56" s="7">
        <v>42949</v>
      </c>
      <c r="B56" s="526">
        <v>13372</v>
      </c>
      <c r="C56" s="526" t="s">
        <v>26</v>
      </c>
      <c r="D56" t="s">
        <v>17</v>
      </c>
      <c r="F56" s="2">
        <v>30.5</v>
      </c>
      <c r="G56" s="2">
        <f t="shared" si="0"/>
        <v>0</v>
      </c>
    </row>
    <row r="57" spans="1:7">
      <c r="A57" s="44">
        <v>42947</v>
      </c>
      <c r="B57" s="525" t="s">
        <v>14</v>
      </c>
      <c r="C57" s="525" t="s">
        <v>27</v>
      </c>
      <c r="D57" t="s">
        <v>16</v>
      </c>
      <c r="E57" s="2">
        <v>152.4</v>
      </c>
      <c r="G57" s="2">
        <f t="shared" si="0"/>
        <v>152.4</v>
      </c>
    </row>
    <row r="58" spans="1:7">
      <c r="B58" s="526"/>
      <c r="C58" s="526"/>
      <c r="D58" t="s">
        <v>17</v>
      </c>
      <c r="E58" s="2">
        <v>30</v>
      </c>
      <c r="G58" s="2">
        <f t="shared" si="0"/>
        <v>182.4</v>
      </c>
    </row>
    <row r="59" spans="1:7">
      <c r="B59" s="526"/>
      <c r="C59" s="526"/>
      <c r="D59" t="s">
        <v>18</v>
      </c>
      <c r="E59" s="2">
        <v>60</v>
      </c>
      <c r="G59" s="2">
        <f t="shared" si="0"/>
        <v>242.4</v>
      </c>
    </row>
    <row r="60" spans="1:7">
      <c r="B60" s="526"/>
      <c r="C60" s="526"/>
      <c r="D60" t="s">
        <v>19</v>
      </c>
      <c r="E60" s="2">
        <v>2</v>
      </c>
      <c r="G60" s="2">
        <f t="shared" si="0"/>
        <v>244.4</v>
      </c>
    </row>
    <row r="61" spans="1:7">
      <c r="A61" s="7">
        <v>42947</v>
      </c>
      <c r="B61" s="526" t="s">
        <v>114</v>
      </c>
      <c r="C61" s="526" t="s">
        <v>27</v>
      </c>
      <c r="D61" t="s">
        <v>18</v>
      </c>
      <c r="F61" s="2">
        <v>60</v>
      </c>
      <c r="G61" s="2">
        <f t="shared" si="0"/>
        <v>184.4</v>
      </c>
    </row>
    <row r="62" spans="1:7">
      <c r="A62" s="7">
        <v>42947</v>
      </c>
      <c r="B62" s="526" t="s">
        <v>114</v>
      </c>
      <c r="C62" s="526" t="s">
        <v>27</v>
      </c>
      <c r="D62" t="s">
        <v>19</v>
      </c>
      <c r="F62" s="2">
        <v>2</v>
      </c>
      <c r="G62" s="2">
        <f t="shared" si="0"/>
        <v>182.4</v>
      </c>
    </row>
    <row r="63" spans="1:7">
      <c r="A63" s="7">
        <v>43004</v>
      </c>
      <c r="B63" s="526">
        <v>13680</v>
      </c>
      <c r="C63" s="526" t="s">
        <v>27</v>
      </c>
      <c r="D63" t="s">
        <v>16</v>
      </c>
      <c r="F63" s="2">
        <v>152.4</v>
      </c>
      <c r="G63" s="2">
        <f t="shared" si="0"/>
        <v>30</v>
      </c>
    </row>
    <row r="64" spans="1:7">
      <c r="A64" s="7">
        <v>43004</v>
      </c>
      <c r="B64" s="526">
        <v>13680</v>
      </c>
      <c r="C64" s="526" t="s">
        <v>27</v>
      </c>
      <c r="D64" t="s">
        <v>17</v>
      </c>
      <c r="F64" s="2">
        <v>30</v>
      </c>
      <c r="G64" s="2">
        <f t="shared" si="0"/>
        <v>0</v>
      </c>
    </row>
    <row r="65" spans="1:7">
      <c r="A65" s="44">
        <v>42978</v>
      </c>
      <c r="B65" s="525" t="s">
        <v>14</v>
      </c>
      <c r="C65" s="525" t="s">
        <v>28</v>
      </c>
      <c r="D65" t="s">
        <v>16</v>
      </c>
      <c r="E65" s="2">
        <v>152.4</v>
      </c>
      <c r="G65" s="2">
        <f t="shared" si="0"/>
        <v>152.4</v>
      </c>
    </row>
    <row r="66" spans="1:7">
      <c r="B66" s="526"/>
      <c r="C66" s="526"/>
      <c r="D66" t="s">
        <v>17</v>
      </c>
      <c r="E66" s="2">
        <v>30</v>
      </c>
      <c r="G66" s="2">
        <f t="shared" si="0"/>
        <v>182.4</v>
      </c>
    </row>
    <row r="67" spans="1:7">
      <c r="B67" s="526"/>
      <c r="C67" s="526"/>
      <c r="D67" t="s">
        <v>18</v>
      </c>
      <c r="E67" s="2">
        <v>60</v>
      </c>
      <c r="G67" s="2">
        <f t="shared" si="0"/>
        <v>242.4</v>
      </c>
    </row>
    <row r="68" spans="1:7">
      <c r="B68" s="526"/>
      <c r="C68" s="526"/>
      <c r="D68" t="s">
        <v>19</v>
      </c>
      <c r="E68" s="2">
        <v>2</v>
      </c>
      <c r="G68" s="2">
        <f t="shared" si="0"/>
        <v>244.4</v>
      </c>
    </row>
    <row r="69" spans="1:7">
      <c r="A69" s="7">
        <v>42978</v>
      </c>
      <c r="B69" s="526" t="s">
        <v>114</v>
      </c>
      <c r="C69" s="526" t="s">
        <v>28</v>
      </c>
      <c r="D69" t="s">
        <v>18</v>
      </c>
      <c r="F69" s="2">
        <v>60</v>
      </c>
      <c r="G69" s="2">
        <f t="shared" si="0"/>
        <v>184.4</v>
      </c>
    </row>
    <row r="70" spans="1:7">
      <c r="A70" s="7">
        <v>42978</v>
      </c>
      <c r="B70" s="526" t="s">
        <v>114</v>
      </c>
      <c r="C70" s="526" t="s">
        <v>28</v>
      </c>
      <c r="D70" t="s">
        <v>19</v>
      </c>
      <c r="F70" s="2">
        <v>2</v>
      </c>
      <c r="G70" s="2">
        <f t="shared" si="0"/>
        <v>182.4</v>
      </c>
    </row>
    <row r="71" spans="1:7">
      <c r="A71" s="7">
        <v>43004</v>
      </c>
      <c r="B71" s="526">
        <v>13680</v>
      </c>
      <c r="C71" s="526" t="s">
        <v>28</v>
      </c>
      <c r="D71" t="s">
        <v>16</v>
      </c>
      <c r="F71" s="2">
        <v>152.4</v>
      </c>
      <c r="G71" s="2">
        <f t="shared" ref="G71:G134" si="1">+G70+E71-F71</f>
        <v>30</v>
      </c>
    </row>
    <row r="72" spans="1:7">
      <c r="A72" s="7">
        <v>43004</v>
      </c>
      <c r="B72" s="526">
        <v>13680</v>
      </c>
      <c r="C72" s="526" t="s">
        <v>28</v>
      </c>
      <c r="D72" t="s">
        <v>17</v>
      </c>
      <c r="F72" s="2">
        <v>30</v>
      </c>
      <c r="G72" s="2">
        <f t="shared" si="1"/>
        <v>0</v>
      </c>
    </row>
    <row r="73" spans="1:7">
      <c r="A73" s="44">
        <v>43008</v>
      </c>
      <c r="B73" s="525" t="s">
        <v>14</v>
      </c>
      <c r="C73" s="525" t="s">
        <v>29</v>
      </c>
      <c r="D73" t="s">
        <v>16</v>
      </c>
      <c r="E73" s="2">
        <v>188.1</v>
      </c>
      <c r="G73" s="2">
        <f t="shared" si="1"/>
        <v>188.1</v>
      </c>
    </row>
    <row r="74" spans="1:7">
      <c r="B74" s="526"/>
      <c r="C74" s="526"/>
      <c r="D74" t="s">
        <v>17</v>
      </c>
      <c r="E74" s="2">
        <v>30</v>
      </c>
      <c r="G74" s="2">
        <f t="shared" si="1"/>
        <v>218.1</v>
      </c>
    </row>
    <row r="75" spans="1:7">
      <c r="B75" s="526"/>
      <c r="C75" s="526"/>
      <c r="D75" t="s">
        <v>18</v>
      </c>
      <c r="E75" s="2">
        <v>60</v>
      </c>
      <c r="G75" s="2">
        <f t="shared" si="1"/>
        <v>278.10000000000002</v>
      </c>
    </row>
    <row r="76" spans="1:7">
      <c r="B76" s="526"/>
      <c r="C76" s="526"/>
      <c r="D76" t="s">
        <v>19</v>
      </c>
      <c r="E76" s="2">
        <v>2</v>
      </c>
      <c r="G76" s="2">
        <f t="shared" si="1"/>
        <v>280.10000000000002</v>
      </c>
    </row>
    <row r="77" spans="1:7">
      <c r="A77" s="7">
        <v>43008</v>
      </c>
      <c r="B77" s="526" t="s">
        <v>114</v>
      </c>
      <c r="C77" s="526" t="s">
        <v>29</v>
      </c>
      <c r="D77" t="s">
        <v>18</v>
      </c>
      <c r="F77" s="2">
        <v>60</v>
      </c>
      <c r="G77" s="2">
        <f t="shared" si="1"/>
        <v>220.10000000000002</v>
      </c>
    </row>
    <row r="78" spans="1:7">
      <c r="A78" s="7">
        <v>43008</v>
      </c>
      <c r="B78" s="526" t="s">
        <v>114</v>
      </c>
      <c r="C78" s="526" t="s">
        <v>29</v>
      </c>
      <c r="D78" t="s">
        <v>19</v>
      </c>
      <c r="F78" s="2">
        <v>2</v>
      </c>
      <c r="G78" s="2">
        <f t="shared" si="1"/>
        <v>218.10000000000002</v>
      </c>
    </row>
    <row r="79" spans="1:7">
      <c r="A79" s="7">
        <v>43067</v>
      </c>
      <c r="B79" s="526">
        <v>14148</v>
      </c>
      <c r="C79" s="526" t="s">
        <v>29</v>
      </c>
      <c r="D79" t="s">
        <v>16</v>
      </c>
      <c r="F79" s="2">
        <v>188.1</v>
      </c>
      <c r="G79" s="2">
        <f t="shared" si="1"/>
        <v>30.000000000000028</v>
      </c>
    </row>
    <row r="80" spans="1:7">
      <c r="A80" s="7">
        <v>43067</v>
      </c>
      <c r="B80" s="526">
        <v>14148</v>
      </c>
      <c r="C80" s="526" t="s">
        <v>29</v>
      </c>
      <c r="D80" t="s">
        <v>17</v>
      </c>
      <c r="F80" s="2">
        <v>30</v>
      </c>
      <c r="G80" s="2">
        <f t="shared" si="1"/>
        <v>2.8421709430404007E-14</v>
      </c>
    </row>
    <row r="81" spans="1:7">
      <c r="A81" s="44">
        <v>43039</v>
      </c>
      <c r="B81" s="525" t="s">
        <v>14</v>
      </c>
      <c r="C81" s="525" t="s">
        <v>30</v>
      </c>
      <c r="D81" t="s">
        <v>16</v>
      </c>
      <c r="E81" s="2">
        <v>187.1</v>
      </c>
      <c r="G81" s="2">
        <f t="shared" si="1"/>
        <v>187.10000000000002</v>
      </c>
    </row>
    <row r="82" spans="1:7">
      <c r="B82" s="526"/>
      <c r="C82" s="526"/>
      <c r="D82" t="s">
        <v>17</v>
      </c>
      <c r="E82" s="2">
        <v>30</v>
      </c>
      <c r="G82" s="2">
        <f t="shared" si="1"/>
        <v>217.10000000000002</v>
      </c>
    </row>
    <row r="83" spans="1:7">
      <c r="B83" s="526"/>
      <c r="C83" s="526"/>
      <c r="D83" t="s">
        <v>18</v>
      </c>
      <c r="E83" s="2">
        <v>60</v>
      </c>
      <c r="G83" s="2">
        <f t="shared" si="1"/>
        <v>277.10000000000002</v>
      </c>
    </row>
    <row r="84" spans="1:7">
      <c r="B84" s="526"/>
      <c r="C84" s="526"/>
      <c r="D84" t="s">
        <v>19</v>
      </c>
      <c r="E84" s="2">
        <v>2</v>
      </c>
      <c r="G84" s="2">
        <f t="shared" si="1"/>
        <v>279.10000000000002</v>
      </c>
    </row>
    <row r="85" spans="1:7">
      <c r="A85" s="7">
        <v>43039</v>
      </c>
      <c r="B85" s="526" t="s">
        <v>114</v>
      </c>
      <c r="C85" s="526" t="s">
        <v>30</v>
      </c>
      <c r="D85" t="s">
        <v>18</v>
      </c>
      <c r="F85" s="2">
        <v>60</v>
      </c>
      <c r="G85" s="2">
        <f t="shared" si="1"/>
        <v>219.10000000000002</v>
      </c>
    </row>
    <row r="86" spans="1:7" ht="15.75" customHeight="1">
      <c r="A86" s="7">
        <v>43039</v>
      </c>
      <c r="B86" s="526" t="s">
        <v>114</v>
      </c>
      <c r="C86" s="526" t="s">
        <v>30</v>
      </c>
      <c r="D86" t="s">
        <v>19</v>
      </c>
      <c r="F86" s="2">
        <v>2</v>
      </c>
      <c r="G86" s="2">
        <f t="shared" si="1"/>
        <v>217.10000000000002</v>
      </c>
    </row>
    <row r="87" spans="1:7">
      <c r="A87" s="7">
        <v>43067</v>
      </c>
      <c r="B87" s="526">
        <v>14148</v>
      </c>
      <c r="C87" s="526" t="s">
        <v>30</v>
      </c>
      <c r="D87" t="s">
        <v>16</v>
      </c>
      <c r="F87" s="2">
        <v>187.1</v>
      </c>
      <c r="G87" s="2">
        <f t="shared" si="1"/>
        <v>30.000000000000028</v>
      </c>
    </row>
    <row r="88" spans="1:7">
      <c r="A88" s="7">
        <v>43067</v>
      </c>
      <c r="B88" s="526">
        <v>14148</v>
      </c>
      <c r="C88" s="526" t="s">
        <v>30</v>
      </c>
      <c r="D88" t="s">
        <v>17</v>
      </c>
      <c r="F88" s="2">
        <v>30</v>
      </c>
      <c r="G88" s="2">
        <f t="shared" si="1"/>
        <v>2.8421709430404007E-14</v>
      </c>
    </row>
    <row r="89" spans="1:7">
      <c r="A89" s="44">
        <v>43069</v>
      </c>
      <c r="B89" s="525" t="s">
        <v>14</v>
      </c>
      <c r="C89" s="525" t="s">
        <v>33</v>
      </c>
      <c r="D89" t="s">
        <v>16</v>
      </c>
      <c r="E89" s="2">
        <v>199.8</v>
      </c>
      <c r="G89" s="2">
        <f t="shared" si="1"/>
        <v>199.80000000000004</v>
      </c>
    </row>
    <row r="90" spans="1:7">
      <c r="B90" s="526"/>
      <c r="C90" s="526"/>
      <c r="D90" t="s">
        <v>17</v>
      </c>
      <c r="E90" s="2">
        <v>30</v>
      </c>
      <c r="G90" s="2">
        <f t="shared" si="1"/>
        <v>229.80000000000004</v>
      </c>
    </row>
    <row r="91" spans="1:7">
      <c r="B91" s="526"/>
      <c r="C91" s="526"/>
      <c r="D91" t="s">
        <v>18</v>
      </c>
      <c r="E91" s="2">
        <v>60</v>
      </c>
      <c r="G91" s="2">
        <f t="shared" si="1"/>
        <v>289.80000000000007</v>
      </c>
    </row>
    <row r="92" spans="1:7">
      <c r="B92" s="526"/>
      <c r="C92" s="526"/>
      <c r="D92" t="s">
        <v>19</v>
      </c>
      <c r="E92" s="2">
        <v>2</v>
      </c>
      <c r="G92" s="2">
        <f t="shared" si="1"/>
        <v>291.80000000000007</v>
      </c>
    </row>
    <row r="93" spans="1:7">
      <c r="A93" s="7">
        <v>43088</v>
      </c>
      <c r="B93" s="526">
        <v>14327</v>
      </c>
      <c r="C93" s="526" t="s">
        <v>33</v>
      </c>
      <c r="D93" t="s">
        <v>16</v>
      </c>
      <c r="F93" s="2">
        <v>199.8</v>
      </c>
      <c r="G93" s="2">
        <f t="shared" si="1"/>
        <v>92.000000000000057</v>
      </c>
    </row>
    <row r="94" spans="1:7">
      <c r="A94" s="7">
        <v>43088</v>
      </c>
      <c r="B94" s="526">
        <v>14327</v>
      </c>
      <c r="C94" s="526" t="s">
        <v>33</v>
      </c>
      <c r="D94" t="s">
        <v>17</v>
      </c>
      <c r="F94" s="2">
        <v>30</v>
      </c>
      <c r="G94" s="2">
        <f t="shared" si="1"/>
        <v>62.000000000000057</v>
      </c>
    </row>
    <row r="95" spans="1:7">
      <c r="A95" s="7">
        <v>43069</v>
      </c>
      <c r="B95" s="526" t="s">
        <v>114</v>
      </c>
      <c r="C95" s="526" t="s">
        <v>33</v>
      </c>
      <c r="D95" t="s">
        <v>18</v>
      </c>
      <c r="F95" s="2">
        <v>60</v>
      </c>
      <c r="G95" s="2">
        <f t="shared" si="1"/>
        <v>2.0000000000000568</v>
      </c>
    </row>
    <row r="96" spans="1:7">
      <c r="A96" s="7">
        <v>43069</v>
      </c>
      <c r="B96" s="526" t="s">
        <v>114</v>
      </c>
      <c r="C96" s="526" t="s">
        <v>33</v>
      </c>
      <c r="D96" t="s">
        <v>19</v>
      </c>
      <c r="F96" s="2">
        <v>2</v>
      </c>
      <c r="G96" s="2">
        <f t="shared" si="1"/>
        <v>5.6843418860808015E-14</v>
      </c>
    </row>
    <row r="97" spans="1:7">
      <c r="A97" s="44">
        <v>43100</v>
      </c>
      <c r="B97" s="525" t="s">
        <v>14</v>
      </c>
      <c r="C97" s="525" t="s">
        <v>34</v>
      </c>
      <c r="D97" t="s">
        <v>16</v>
      </c>
      <c r="E97" s="2">
        <v>217.3</v>
      </c>
      <c r="G97" s="2">
        <f t="shared" si="1"/>
        <v>217.30000000000007</v>
      </c>
    </row>
    <row r="98" spans="1:7">
      <c r="B98" s="526"/>
      <c r="C98" s="526"/>
      <c r="D98" t="s">
        <v>17</v>
      </c>
      <c r="E98" s="2">
        <v>30</v>
      </c>
      <c r="G98" s="2">
        <f t="shared" si="1"/>
        <v>247.30000000000007</v>
      </c>
    </row>
    <row r="99" spans="1:7">
      <c r="B99" s="526"/>
      <c r="C99" s="526"/>
      <c r="D99" t="s">
        <v>18</v>
      </c>
      <c r="E99" s="2">
        <v>60</v>
      </c>
      <c r="G99" s="2">
        <f t="shared" si="1"/>
        <v>307.30000000000007</v>
      </c>
    </row>
    <row r="100" spans="1:7">
      <c r="B100" s="526"/>
      <c r="C100" s="526"/>
      <c r="D100" t="s">
        <v>19</v>
      </c>
      <c r="E100" s="2">
        <v>2</v>
      </c>
      <c r="G100" s="2">
        <f t="shared" si="1"/>
        <v>309.30000000000007</v>
      </c>
    </row>
    <row r="101" spans="1:7">
      <c r="A101" s="7">
        <v>43099</v>
      </c>
      <c r="B101" s="526" t="s">
        <v>114</v>
      </c>
      <c r="C101" s="526" t="s">
        <v>34</v>
      </c>
      <c r="D101" t="s">
        <v>18</v>
      </c>
      <c r="F101" s="2">
        <v>60</v>
      </c>
      <c r="G101" s="2">
        <f t="shared" si="1"/>
        <v>249.30000000000007</v>
      </c>
    </row>
    <row r="102" spans="1:7">
      <c r="A102" s="7">
        <v>43099</v>
      </c>
      <c r="B102" s="526" t="s">
        <v>114</v>
      </c>
      <c r="C102" s="526" t="s">
        <v>34</v>
      </c>
      <c r="D102" t="s">
        <v>19</v>
      </c>
      <c r="F102" s="2">
        <v>2</v>
      </c>
      <c r="G102" s="2">
        <f t="shared" si="1"/>
        <v>247.30000000000007</v>
      </c>
    </row>
    <row r="103" spans="1:7">
      <c r="A103" s="7">
        <v>43181</v>
      </c>
      <c r="B103" s="526">
        <v>14902</v>
      </c>
      <c r="C103" s="526" t="s">
        <v>34</v>
      </c>
      <c r="D103" t="s">
        <v>16</v>
      </c>
      <c r="F103" s="2">
        <v>217.3</v>
      </c>
      <c r="G103" s="2">
        <f t="shared" si="1"/>
        <v>30.000000000000057</v>
      </c>
    </row>
    <row r="104" spans="1:7">
      <c r="A104" s="7">
        <v>43181</v>
      </c>
      <c r="B104" s="526">
        <v>14902</v>
      </c>
      <c r="C104" s="526" t="s">
        <v>34</v>
      </c>
      <c r="D104" t="s">
        <v>17</v>
      </c>
      <c r="F104" s="2">
        <v>30</v>
      </c>
      <c r="G104" s="2">
        <f t="shared" si="1"/>
        <v>5.6843418860808015E-14</v>
      </c>
    </row>
    <row r="105" spans="1:7">
      <c r="A105" s="44">
        <v>43131</v>
      </c>
      <c r="B105" s="525" t="s">
        <v>14</v>
      </c>
      <c r="C105" s="525" t="s">
        <v>15</v>
      </c>
      <c r="D105" t="s">
        <v>16</v>
      </c>
      <c r="E105" s="2">
        <v>193.5</v>
      </c>
      <c r="G105" s="2">
        <f t="shared" si="1"/>
        <v>193.50000000000006</v>
      </c>
    </row>
    <row r="106" spans="1:7">
      <c r="B106" s="526"/>
      <c r="C106" s="526"/>
      <c r="D106" t="s">
        <v>17</v>
      </c>
      <c r="E106" s="2">
        <v>30</v>
      </c>
      <c r="G106" s="2">
        <f t="shared" si="1"/>
        <v>223.50000000000006</v>
      </c>
    </row>
    <row r="107" spans="1:7">
      <c r="B107" s="526"/>
      <c r="C107" s="526"/>
      <c r="D107" t="s">
        <v>18</v>
      </c>
      <c r="E107" s="2">
        <v>60</v>
      </c>
      <c r="G107" s="2">
        <f t="shared" si="1"/>
        <v>283.50000000000006</v>
      </c>
    </row>
    <row r="108" spans="1:7">
      <c r="B108" s="526"/>
      <c r="C108" s="526"/>
      <c r="D108" t="s">
        <v>19</v>
      </c>
      <c r="E108" s="2">
        <v>2</v>
      </c>
      <c r="G108" s="2">
        <f t="shared" si="1"/>
        <v>285.50000000000006</v>
      </c>
    </row>
    <row r="109" spans="1:7">
      <c r="A109" s="7">
        <v>43131</v>
      </c>
      <c r="B109" s="526" t="s">
        <v>114</v>
      </c>
      <c r="C109" s="526" t="s">
        <v>15</v>
      </c>
      <c r="D109" t="s">
        <v>18</v>
      </c>
      <c r="F109" s="2">
        <v>60</v>
      </c>
      <c r="G109" s="2">
        <f t="shared" si="1"/>
        <v>225.50000000000006</v>
      </c>
    </row>
    <row r="110" spans="1:7">
      <c r="A110" s="7">
        <v>43131</v>
      </c>
      <c r="B110" s="526" t="s">
        <v>114</v>
      </c>
      <c r="C110" s="526" t="s">
        <v>15</v>
      </c>
      <c r="D110" t="s">
        <v>19</v>
      </c>
      <c r="F110" s="2">
        <v>2</v>
      </c>
      <c r="G110" s="2">
        <f t="shared" si="1"/>
        <v>223.50000000000006</v>
      </c>
    </row>
    <row r="111" spans="1:7">
      <c r="A111" s="7">
        <v>43181</v>
      </c>
      <c r="B111" s="526">
        <v>14902</v>
      </c>
      <c r="C111" s="526" t="s">
        <v>15</v>
      </c>
      <c r="D111" t="s">
        <v>16</v>
      </c>
      <c r="F111" s="2">
        <v>193.5</v>
      </c>
      <c r="G111" s="2">
        <f t="shared" si="1"/>
        <v>30.000000000000057</v>
      </c>
    </row>
    <row r="112" spans="1:7">
      <c r="A112" s="7">
        <v>43181</v>
      </c>
      <c r="B112" s="526">
        <v>14902</v>
      </c>
      <c r="C112" s="526" t="s">
        <v>15</v>
      </c>
      <c r="D112" t="s">
        <v>17</v>
      </c>
      <c r="F112" s="2">
        <v>30</v>
      </c>
      <c r="G112" s="2">
        <f t="shared" si="1"/>
        <v>5.6843418860808015E-14</v>
      </c>
    </row>
    <row r="113" spans="1:7">
      <c r="A113" s="44">
        <v>43159</v>
      </c>
      <c r="B113" s="525" t="s">
        <v>14</v>
      </c>
      <c r="C113" s="525" t="s">
        <v>20</v>
      </c>
      <c r="D113" t="s">
        <v>16</v>
      </c>
      <c r="E113" s="2">
        <v>148.9</v>
      </c>
      <c r="G113" s="2">
        <f t="shared" si="1"/>
        <v>148.90000000000006</v>
      </c>
    </row>
    <row r="114" spans="1:7">
      <c r="B114" s="526"/>
      <c r="C114" s="526"/>
      <c r="D114" t="s">
        <v>17</v>
      </c>
      <c r="E114" s="2">
        <v>30</v>
      </c>
      <c r="G114" s="2">
        <f t="shared" si="1"/>
        <v>178.90000000000006</v>
      </c>
    </row>
    <row r="115" spans="1:7">
      <c r="B115" s="526"/>
      <c r="C115" s="526"/>
      <c r="D115" t="s">
        <v>18</v>
      </c>
      <c r="E115" s="2">
        <v>56</v>
      </c>
      <c r="G115" s="2">
        <f t="shared" si="1"/>
        <v>234.90000000000006</v>
      </c>
    </row>
    <row r="116" spans="1:7">
      <c r="B116" s="526"/>
      <c r="C116" s="526"/>
      <c r="D116" t="s">
        <v>19</v>
      </c>
      <c r="E116" s="2">
        <v>5</v>
      </c>
      <c r="G116" s="2">
        <f t="shared" si="1"/>
        <v>239.90000000000006</v>
      </c>
    </row>
    <row r="117" spans="1:7">
      <c r="A117" s="7">
        <v>43159</v>
      </c>
      <c r="B117" s="526" t="s">
        <v>114</v>
      </c>
      <c r="C117" s="526" t="s">
        <v>20</v>
      </c>
      <c r="D117" t="s">
        <v>18</v>
      </c>
      <c r="F117" s="2">
        <v>56</v>
      </c>
      <c r="G117" s="2">
        <f t="shared" si="1"/>
        <v>183.90000000000006</v>
      </c>
    </row>
    <row r="118" spans="1:7">
      <c r="A118" s="7">
        <v>43159</v>
      </c>
      <c r="B118" s="526" t="s">
        <v>114</v>
      </c>
      <c r="C118" s="526" t="s">
        <v>20</v>
      </c>
      <c r="D118" t="s">
        <v>19</v>
      </c>
      <c r="F118" s="2">
        <v>5</v>
      </c>
      <c r="G118" s="2">
        <f t="shared" si="1"/>
        <v>178.90000000000006</v>
      </c>
    </row>
    <row r="119" spans="1:7">
      <c r="A119" s="7">
        <v>43181</v>
      </c>
      <c r="B119" s="526">
        <v>14902</v>
      </c>
      <c r="C119" s="526" t="s">
        <v>20</v>
      </c>
      <c r="D119" t="s">
        <v>16</v>
      </c>
      <c r="F119" s="2">
        <v>148.9</v>
      </c>
      <c r="G119" s="2">
        <f t="shared" si="1"/>
        <v>30.000000000000057</v>
      </c>
    </row>
    <row r="120" spans="1:7">
      <c r="A120" s="7">
        <v>43181</v>
      </c>
      <c r="B120" s="526">
        <v>14902</v>
      </c>
      <c r="C120" s="526" t="s">
        <v>20</v>
      </c>
      <c r="D120" t="s">
        <v>17</v>
      </c>
      <c r="F120" s="2">
        <v>30</v>
      </c>
      <c r="G120" s="2">
        <f t="shared" si="1"/>
        <v>5.6843418860808015E-14</v>
      </c>
    </row>
    <row r="121" spans="1:7">
      <c r="A121" s="44">
        <v>43189</v>
      </c>
      <c r="B121" s="525" t="s">
        <v>14</v>
      </c>
      <c r="C121" s="525" t="s">
        <v>23</v>
      </c>
      <c r="D121" t="s">
        <v>16</v>
      </c>
      <c r="E121" s="2">
        <v>204.1</v>
      </c>
      <c r="G121" s="2">
        <f t="shared" si="1"/>
        <v>204.10000000000005</v>
      </c>
    </row>
    <row r="122" spans="1:7">
      <c r="B122" s="526"/>
      <c r="C122" s="526"/>
      <c r="D122" t="s">
        <v>17</v>
      </c>
      <c r="E122" s="2">
        <v>30</v>
      </c>
      <c r="G122" s="2">
        <f t="shared" si="1"/>
        <v>234.10000000000005</v>
      </c>
    </row>
    <row r="123" spans="1:7">
      <c r="B123" s="526"/>
      <c r="C123" s="526"/>
      <c r="D123" t="s">
        <v>18</v>
      </c>
      <c r="E123" s="2">
        <v>60</v>
      </c>
      <c r="G123" s="2">
        <f t="shared" si="1"/>
        <v>294.10000000000002</v>
      </c>
    </row>
    <row r="124" spans="1:7">
      <c r="B124" s="526"/>
      <c r="C124" s="526"/>
      <c r="D124" t="s">
        <v>19</v>
      </c>
      <c r="E124" s="2">
        <v>5</v>
      </c>
      <c r="G124" s="2">
        <f t="shared" si="1"/>
        <v>299.10000000000002</v>
      </c>
    </row>
    <row r="125" spans="1:7">
      <c r="A125" s="7">
        <v>43190</v>
      </c>
      <c r="B125" s="526" t="s">
        <v>114</v>
      </c>
      <c r="C125" s="526" t="s">
        <v>23</v>
      </c>
      <c r="D125" t="s">
        <v>18</v>
      </c>
      <c r="F125" s="2">
        <v>60</v>
      </c>
      <c r="G125" s="2">
        <f t="shared" si="1"/>
        <v>239.10000000000002</v>
      </c>
    </row>
    <row r="126" spans="1:7">
      <c r="A126" s="7">
        <v>43190</v>
      </c>
      <c r="B126" s="526" t="s">
        <v>114</v>
      </c>
      <c r="C126" s="526" t="s">
        <v>23</v>
      </c>
      <c r="D126" t="s">
        <v>19</v>
      </c>
      <c r="F126" s="2">
        <v>5</v>
      </c>
      <c r="G126" s="2">
        <f t="shared" si="1"/>
        <v>234.10000000000002</v>
      </c>
    </row>
    <row r="127" spans="1:7">
      <c r="A127" s="7">
        <v>43216</v>
      </c>
      <c r="B127" s="526">
        <v>15250</v>
      </c>
      <c r="C127" s="526" t="s">
        <v>23</v>
      </c>
      <c r="D127" t="s">
        <v>16</v>
      </c>
      <c r="F127" s="2">
        <v>204.1</v>
      </c>
      <c r="G127" s="2">
        <f t="shared" si="1"/>
        <v>30.000000000000028</v>
      </c>
    </row>
    <row r="128" spans="1:7">
      <c r="A128" s="7">
        <v>43216</v>
      </c>
      <c r="B128" s="526">
        <v>15250</v>
      </c>
      <c r="C128" s="526" t="s">
        <v>23</v>
      </c>
      <c r="D128" t="s">
        <v>17</v>
      </c>
      <c r="F128" s="2">
        <v>30</v>
      </c>
      <c r="G128" s="2">
        <f t="shared" si="1"/>
        <v>2.8421709430404007E-14</v>
      </c>
    </row>
    <row r="129" spans="1:7">
      <c r="A129" s="7">
        <v>43220</v>
      </c>
      <c r="B129" s="526" t="s">
        <v>14</v>
      </c>
      <c r="C129" s="526" t="s">
        <v>24</v>
      </c>
      <c r="D129" t="s">
        <v>16</v>
      </c>
      <c r="E129" s="2">
        <v>210.7</v>
      </c>
      <c r="G129" s="2">
        <f t="shared" si="1"/>
        <v>210.70000000000002</v>
      </c>
    </row>
    <row r="130" spans="1:7">
      <c r="B130" s="526"/>
      <c r="C130" s="526"/>
      <c r="D130" t="s">
        <v>17</v>
      </c>
      <c r="E130" s="2">
        <v>30</v>
      </c>
      <c r="G130" s="2">
        <f t="shared" si="1"/>
        <v>240.70000000000002</v>
      </c>
    </row>
    <row r="131" spans="1:7">
      <c r="B131" s="526"/>
      <c r="C131" s="526"/>
      <c r="D131" t="s">
        <v>18</v>
      </c>
      <c r="E131" s="2">
        <v>60</v>
      </c>
      <c r="G131" s="2">
        <f t="shared" si="1"/>
        <v>300.70000000000005</v>
      </c>
    </row>
    <row r="132" spans="1:7">
      <c r="B132" s="526"/>
      <c r="C132" s="526"/>
      <c r="D132" t="s">
        <v>19</v>
      </c>
      <c r="E132" s="2">
        <v>5</v>
      </c>
      <c r="G132" s="2">
        <f t="shared" si="1"/>
        <v>305.70000000000005</v>
      </c>
    </row>
    <row r="133" spans="1:7">
      <c r="A133" s="7">
        <v>43250</v>
      </c>
      <c r="B133" s="526" t="s">
        <v>666</v>
      </c>
      <c r="C133" s="526" t="s">
        <v>24</v>
      </c>
      <c r="D133" t="s">
        <v>18</v>
      </c>
      <c r="F133" s="2">
        <v>60</v>
      </c>
      <c r="G133" s="2">
        <f t="shared" si="1"/>
        <v>245.70000000000005</v>
      </c>
    </row>
    <row r="134" spans="1:7">
      <c r="A134" s="7">
        <v>43250</v>
      </c>
      <c r="B134" s="526" t="s">
        <v>666</v>
      </c>
      <c r="C134" s="526" t="s">
        <v>24</v>
      </c>
      <c r="D134" t="s">
        <v>19</v>
      </c>
      <c r="F134" s="2">
        <v>5</v>
      </c>
      <c r="G134" s="2">
        <f t="shared" si="1"/>
        <v>240.70000000000005</v>
      </c>
    </row>
    <row r="135" spans="1:7">
      <c r="A135" s="7">
        <v>43278</v>
      </c>
      <c r="B135" s="526">
        <v>15618</v>
      </c>
      <c r="C135" s="526" t="s">
        <v>24</v>
      </c>
      <c r="D135" t="s">
        <v>16</v>
      </c>
      <c r="F135" s="2">
        <v>210.7</v>
      </c>
      <c r="G135" s="2">
        <f t="shared" ref="G135:G208" si="2">+G134+E135-F135</f>
        <v>30.000000000000057</v>
      </c>
    </row>
    <row r="136" spans="1:7">
      <c r="A136" s="7">
        <v>43278</v>
      </c>
      <c r="B136" s="526">
        <v>15618</v>
      </c>
      <c r="C136" s="526" t="s">
        <v>24</v>
      </c>
      <c r="D136" t="s">
        <v>17</v>
      </c>
      <c r="F136" s="2">
        <v>30</v>
      </c>
      <c r="G136" s="2">
        <f t="shared" si="2"/>
        <v>5.6843418860808015E-14</v>
      </c>
    </row>
    <row r="137" spans="1:7">
      <c r="A137" s="7">
        <v>43251</v>
      </c>
      <c r="B137" s="526" t="s">
        <v>14</v>
      </c>
      <c r="C137" s="526" t="s">
        <v>25</v>
      </c>
      <c r="D137" t="s">
        <v>16</v>
      </c>
      <c r="E137" s="2">
        <v>195.9</v>
      </c>
      <c r="G137" s="2">
        <f t="shared" si="2"/>
        <v>195.90000000000006</v>
      </c>
    </row>
    <row r="138" spans="1:7">
      <c r="B138" s="526"/>
      <c r="C138" s="526"/>
      <c r="D138" t="s">
        <v>17</v>
      </c>
      <c r="E138" s="2">
        <v>30</v>
      </c>
      <c r="G138" s="2">
        <f t="shared" si="2"/>
        <v>225.90000000000006</v>
      </c>
    </row>
    <row r="139" spans="1:7">
      <c r="B139" s="526"/>
      <c r="C139" s="526"/>
      <c r="D139" t="s">
        <v>18</v>
      </c>
      <c r="E139" s="2">
        <v>60</v>
      </c>
      <c r="G139" s="2">
        <f t="shared" si="2"/>
        <v>285.90000000000009</v>
      </c>
    </row>
    <row r="140" spans="1:7">
      <c r="B140" s="526"/>
      <c r="C140" s="526"/>
      <c r="D140" t="s">
        <v>19</v>
      </c>
      <c r="E140" s="2">
        <v>5</v>
      </c>
      <c r="G140" s="2">
        <f t="shared" si="2"/>
        <v>290.90000000000009</v>
      </c>
    </row>
    <row r="141" spans="1:7">
      <c r="A141" s="7">
        <v>43251</v>
      </c>
      <c r="B141" s="526" t="s">
        <v>114</v>
      </c>
      <c r="C141" s="526" t="s">
        <v>25</v>
      </c>
      <c r="D141" t="s">
        <v>18</v>
      </c>
      <c r="F141" s="2">
        <v>60</v>
      </c>
      <c r="G141" s="2">
        <f t="shared" si="2"/>
        <v>230.90000000000009</v>
      </c>
    </row>
    <row r="142" spans="1:7">
      <c r="A142" s="7">
        <v>43251</v>
      </c>
      <c r="B142" s="526" t="s">
        <v>114</v>
      </c>
      <c r="C142" s="526" t="s">
        <v>25</v>
      </c>
      <c r="D142" t="s">
        <v>19</v>
      </c>
      <c r="F142" s="2">
        <v>5</v>
      </c>
      <c r="G142" s="2">
        <f t="shared" si="2"/>
        <v>225.90000000000009</v>
      </c>
    </row>
    <row r="143" spans="1:7">
      <c r="A143" s="7">
        <v>43278</v>
      </c>
      <c r="B143" s="526">
        <v>15618</v>
      </c>
      <c r="C143" s="526" t="s">
        <v>25</v>
      </c>
      <c r="D143" t="s">
        <v>16</v>
      </c>
      <c r="F143" s="2">
        <v>195.9</v>
      </c>
      <c r="G143" s="2">
        <f t="shared" si="2"/>
        <v>30.000000000000085</v>
      </c>
    </row>
    <row r="144" spans="1:7">
      <c r="A144" s="7">
        <v>43278</v>
      </c>
      <c r="B144" s="526">
        <v>15618</v>
      </c>
      <c r="C144" s="526" t="s">
        <v>25</v>
      </c>
      <c r="D144" t="s">
        <v>17</v>
      </c>
      <c r="F144" s="2">
        <v>30</v>
      </c>
      <c r="G144" s="2">
        <f t="shared" si="2"/>
        <v>8.5265128291212022E-14</v>
      </c>
    </row>
    <row r="145" spans="1:7">
      <c r="A145" s="7">
        <v>43281</v>
      </c>
      <c r="B145" s="526" t="s">
        <v>14</v>
      </c>
      <c r="C145" s="526" t="s">
        <v>26</v>
      </c>
      <c r="D145" t="s">
        <v>16</v>
      </c>
      <c r="E145" s="2">
        <v>180.9</v>
      </c>
      <c r="G145" s="2">
        <f t="shared" si="2"/>
        <v>180.90000000000009</v>
      </c>
    </row>
    <row r="146" spans="1:7">
      <c r="B146" s="526"/>
      <c r="C146" s="526"/>
      <c r="D146" t="s">
        <v>17</v>
      </c>
      <c r="E146" s="2">
        <v>30</v>
      </c>
      <c r="G146" s="2">
        <f t="shared" si="2"/>
        <v>210.90000000000009</v>
      </c>
    </row>
    <row r="147" spans="1:7">
      <c r="B147" s="526"/>
      <c r="C147" s="526"/>
      <c r="D147" t="s">
        <v>18</v>
      </c>
      <c r="E147" s="2">
        <v>60</v>
      </c>
      <c r="G147" s="2">
        <f t="shared" si="2"/>
        <v>270.90000000000009</v>
      </c>
    </row>
    <row r="148" spans="1:7">
      <c r="B148" s="526"/>
      <c r="C148" s="526"/>
      <c r="D148" t="s">
        <v>19</v>
      </c>
      <c r="E148" s="2">
        <v>5</v>
      </c>
      <c r="G148" s="2">
        <f t="shared" si="2"/>
        <v>275.90000000000009</v>
      </c>
    </row>
    <row r="149" spans="1:7">
      <c r="A149" s="7">
        <v>43281</v>
      </c>
      <c r="B149" s="526" t="s">
        <v>114</v>
      </c>
      <c r="C149" s="526" t="s">
        <v>26</v>
      </c>
      <c r="D149" t="s">
        <v>18</v>
      </c>
      <c r="F149" s="2">
        <v>60</v>
      </c>
      <c r="G149" s="2">
        <f t="shared" si="2"/>
        <v>215.90000000000009</v>
      </c>
    </row>
    <row r="150" spans="1:7">
      <c r="A150" s="7">
        <v>43281</v>
      </c>
      <c r="B150" s="526" t="s">
        <v>114</v>
      </c>
      <c r="C150" s="526" t="s">
        <v>26</v>
      </c>
      <c r="D150" t="s">
        <v>19</v>
      </c>
      <c r="F150" s="2">
        <v>5</v>
      </c>
      <c r="G150" s="2">
        <f t="shared" si="2"/>
        <v>210.90000000000009</v>
      </c>
    </row>
    <row r="151" spans="1:7">
      <c r="A151" s="7">
        <v>43355</v>
      </c>
      <c r="B151" s="526">
        <v>16119</v>
      </c>
      <c r="C151" s="526" t="s">
        <v>26</v>
      </c>
      <c r="D151" t="s">
        <v>16</v>
      </c>
      <c r="F151" s="2">
        <v>180.9</v>
      </c>
      <c r="G151" s="2">
        <f t="shared" si="2"/>
        <v>30.000000000000085</v>
      </c>
    </row>
    <row r="152" spans="1:7">
      <c r="A152" s="7">
        <v>43355</v>
      </c>
      <c r="B152" s="526">
        <v>16119</v>
      </c>
      <c r="C152" s="526" t="s">
        <v>26</v>
      </c>
      <c r="D152" t="s">
        <v>17</v>
      </c>
      <c r="F152" s="2">
        <v>30</v>
      </c>
      <c r="G152" s="2">
        <f t="shared" si="2"/>
        <v>8.5265128291212022E-14</v>
      </c>
    </row>
    <row r="153" spans="1:7">
      <c r="A153" s="7">
        <v>43312</v>
      </c>
      <c r="B153" s="526" t="s">
        <v>14</v>
      </c>
      <c r="C153" s="526" t="s">
        <v>27</v>
      </c>
      <c r="D153" t="s">
        <v>16</v>
      </c>
      <c r="E153" s="2">
        <v>177.3</v>
      </c>
      <c r="G153" s="2">
        <f t="shared" si="2"/>
        <v>177.3000000000001</v>
      </c>
    </row>
    <row r="154" spans="1:7">
      <c r="B154" s="526"/>
      <c r="C154" s="526"/>
      <c r="D154" t="s">
        <v>17</v>
      </c>
      <c r="E154" s="2">
        <v>30</v>
      </c>
      <c r="G154" s="2">
        <f t="shared" si="2"/>
        <v>207.3000000000001</v>
      </c>
    </row>
    <row r="155" spans="1:7">
      <c r="B155" s="526"/>
      <c r="C155" s="526"/>
      <c r="D155" t="s">
        <v>18</v>
      </c>
      <c r="E155" s="2">
        <v>60</v>
      </c>
      <c r="G155" s="2">
        <f t="shared" si="2"/>
        <v>267.30000000000007</v>
      </c>
    </row>
    <row r="156" spans="1:7">
      <c r="B156" s="526"/>
      <c r="C156" s="526"/>
      <c r="D156" t="s">
        <v>19</v>
      </c>
      <c r="E156" s="2">
        <v>5</v>
      </c>
      <c r="G156" s="2">
        <f t="shared" si="2"/>
        <v>272.30000000000007</v>
      </c>
    </row>
    <row r="157" spans="1:7">
      <c r="B157" s="526"/>
      <c r="C157" s="526"/>
      <c r="D157" t="s">
        <v>220</v>
      </c>
      <c r="E157" s="2">
        <v>50</v>
      </c>
      <c r="G157" s="2">
        <f t="shared" si="2"/>
        <v>322.30000000000007</v>
      </c>
    </row>
    <row r="158" spans="1:7">
      <c r="A158" s="7">
        <v>43312</v>
      </c>
      <c r="B158" s="526" t="s">
        <v>114</v>
      </c>
      <c r="C158" s="526" t="s">
        <v>27</v>
      </c>
      <c r="D158" t="s">
        <v>18</v>
      </c>
      <c r="F158" s="2">
        <v>40</v>
      </c>
      <c r="G158" s="2">
        <f t="shared" si="2"/>
        <v>282.30000000000007</v>
      </c>
    </row>
    <row r="159" spans="1:7">
      <c r="A159" s="7">
        <v>43332</v>
      </c>
      <c r="B159" s="526">
        <v>15993</v>
      </c>
      <c r="C159" s="526" t="s">
        <v>27</v>
      </c>
      <c r="D159" t="s">
        <v>18</v>
      </c>
      <c r="F159" s="2">
        <v>20</v>
      </c>
      <c r="G159" s="2">
        <f t="shared" si="2"/>
        <v>262.30000000000007</v>
      </c>
    </row>
    <row r="160" spans="1:7">
      <c r="A160" s="7">
        <v>43332</v>
      </c>
      <c r="B160" s="526">
        <v>15993</v>
      </c>
      <c r="C160" s="526" t="s">
        <v>27</v>
      </c>
      <c r="D160" t="s">
        <v>19</v>
      </c>
      <c r="F160" s="2">
        <v>5</v>
      </c>
      <c r="G160" s="2">
        <f t="shared" si="2"/>
        <v>257.30000000000007</v>
      </c>
    </row>
    <row r="161" spans="1:7">
      <c r="A161" s="7">
        <v>43355</v>
      </c>
      <c r="B161" s="526">
        <v>16119</v>
      </c>
      <c r="C161" s="526" t="s">
        <v>27</v>
      </c>
      <c r="D161" t="s">
        <v>16</v>
      </c>
      <c r="F161" s="2">
        <v>177.3</v>
      </c>
      <c r="G161" s="2">
        <f t="shared" si="2"/>
        <v>80.000000000000057</v>
      </c>
    </row>
    <row r="162" spans="1:7">
      <c r="A162" s="7">
        <v>43355</v>
      </c>
      <c r="B162" s="526">
        <v>16119</v>
      </c>
      <c r="C162" s="526" t="s">
        <v>27</v>
      </c>
      <c r="D162" t="s">
        <v>17</v>
      </c>
      <c r="F162" s="2">
        <v>30</v>
      </c>
      <c r="G162" s="2">
        <f t="shared" si="2"/>
        <v>50.000000000000057</v>
      </c>
    </row>
    <row r="163" spans="1:7">
      <c r="A163" s="7">
        <v>43395</v>
      </c>
      <c r="B163" s="526">
        <v>16443</v>
      </c>
      <c r="C163" s="526" t="s">
        <v>27</v>
      </c>
      <c r="D163" t="s">
        <v>220</v>
      </c>
      <c r="F163" s="2">
        <v>50</v>
      </c>
      <c r="G163" s="2">
        <f t="shared" si="2"/>
        <v>5.6843418860808015E-14</v>
      </c>
    </row>
    <row r="164" spans="1:7">
      <c r="A164" s="7">
        <v>43343</v>
      </c>
      <c r="B164" s="526" t="s">
        <v>14</v>
      </c>
      <c r="C164" s="526" t="s">
        <v>28</v>
      </c>
      <c r="D164" t="s">
        <v>16</v>
      </c>
      <c r="E164" s="2">
        <v>176</v>
      </c>
      <c r="G164" s="2">
        <f t="shared" si="2"/>
        <v>176.00000000000006</v>
      </c>
    </row>
    <row r="165" spans="1:7">
      <c r="B165" s="526"/>
      <c r="C165" s="526"/>
      <c r="D165" t="s">
        <v>17</v>
      </c>
      <c r="E165" s="2">
        <v>30</v>
      </c>
      <c r="G165" s="2">
        <f t="shared" si="2"/>
        <v>206.00000000000006</v>
      </c>
    </row>
    <row r="166" spans="1:7">
      <c r="B166" s="526"/>
      <c r="C166" s="526"/>
      <c r="D166" t="s">
        <v>18</v>
      </c>
      <c r="E166" s="2">
        <v>60</v>
      </c>
      <c r="G166" s="2">
        <f t="shared" si="2"/>
        <v>266.00000000000006</v>
      </c>
    </row>
    <row r="167" spans="1:7">
      <c r="B167" s="526"/>
      <c r="C167" s="526"/>
      <c r="D167" t="s">
        <v>19</v>
      </c>
      <c r="E167" s="2">
        <v>5</v>
      </c>
      <c r="G167" s="2">
        <f t="shared" si="2"/>
        <v>271.00000000000006</v>
      </c>
    </row>
    <row r="168" spans="1:7">
      <c r="B168" s="526"/>
      <c r="C168" s="526"/>
      <c r="D168" t="s">
        <v>220</v>
      </c>
      <c r="E168" s="2">
        <v>50</v>
      </c>
      <c r="G168" s="2">
        <f t="shared" si="2"/>
        <v>321.00000000000006</v>
      </c>
    </row>
    <row r="169" spans="1:7">
      <c r="A169" s="7">
        <v>43343</v>
      </c>
      <c r="B169" s="526" t="s">
        <v>114</v>
      </c>
      <c r="C169" s="526" t="s">
        <v>28</v>
      </c>
      <c r="D169" t="s">
        <v>18</v>
      </c>
      <c r="F169" s="2">
        <v>60</v>
      </c>
      <c r="G169" s="2">
        <f t="shared" si="2"/>
        <v>261.00000000000006</v>
      </c>
    </row>
    <row r="170" spans="1:7">
      <c r="A170" s="7">
        <v>43343</v>
      </c>
      <c r="B170" s="526" t="s">
        <v>114</v>
      </c>
      <c r="C170" s="526" t="s">
        <v>28</v>
      </c>
      <c r="D170" t="s">
        <v>19</v>
      </c>
      <c r="F170" s="2">
        <v>5</v>
      </c>
      <c r="G170" s="2">
        <f t="shared" si="2"/>
        <v>256.00000000000006</v>
      </c>
    </row>
    <row r="171" spans="1:7">
      <c r="A171" s="7">
        <v>43391</v>
      </c>
      <c r="B171" s="526">
        <v>16371</v>
      </c>
      <c r="C171" s="526" t="s">
        <v>28</v>
      </c>
      <c r="D171" t="s">
        <v>16</v>
      </c>
      <c r="F171" s="2">
        <v>176</v>
      </c>
      <c r="G171" s="2">
        <f t="shared" si="2"/>
        <v>80.000000000000057</v>
      </c>
    </row>
    <row r="172" spans="1:7">
      <c r="A172" s="7">
        <v>43391</v>
      </c>
      <c r="B172" s="526">
        <v>16371</v>
      </c>
      <c r="C172" s="526" t="s">
        <v>28</v>
      </c>
      <c r="D172" t="s">
        <v>17</v>
      </c>
      <c r="F172" s="2">
        <v>30</v>
      </c>
      <c r="G172" s="2">
        <f t="shared" si="2"/>
        <v>50.000000000000057</v>
      </c>
    </row>
    <row r="173" spans="1:7">
      <c r="A173" s="7">
        <v>43395</v>
      </c>
      <c r="B173" s="526">
        <v>16443</v>
      </c>
      <c r="C173" s="526" t="s">
        <v>28</v>
      </c>
      <c r="D173" t="s">
        <v>220</v>
      </c>
      <c r="F173" s="2">
        <v>50</v>
      </c>
      <c r="G173" s="2">
        <f t="shared" si="2"/>
        <v>5.6843418860808015E-14</v>
      </c>
    </row>
    <row r="174" spans="1:7">
      <c r="A174" s="7">
        <v>43373</v>
      </c>
      <c r="B174" s="526" t="s">
        <v>14</v>
      </c>
      <c r="C174" s="526" t="s">
        <v>29</v>
      </c>
      <c r="D174" t="s">
        <v>16</v>
      </c>
      <c r="E174" s="2">
        <v>180.4</v>
      </c>
      <c r="G174" s="2">
        <f t="shared" si="2"/>
        <v>180.40000000000006</v>
      </c>
    </row>
    <row r="175" spans="1:7">
      <c r="B175" s="526"/>
      <c r="C175" s="526"/>
      <c r="D175" t="s">
        <v>17</v>
      </c>
      <c r="E175" s="2">
        <v>30</v>
      </c>
      <c r="G175" s="2">
        <f t="shared" si="2"/>
        <v>210.40000000000006</v>
      </c>
    </row>
    <row r="176" spans="1:7">
      <c r="B176" s="526"/>
      <c r="C176" s="526"/>
      <c r="D176" t="s">
        <v>18</v>
      </c>
      <c r="E176" s="2">
        <v>60</v>
      </c>
      <c r="G176" s="2">
        <f t="shared" si="2"/>
        <v>270.40000000000009</v>
      </c>
    </row>
    <row r="177" spans="1:7">
      <c r="B177" s="526"/>
      <c r="C177" s="526"/>
      <c r="D177" t="s">
        <v>19</v>
      </c>
      <c r="E177" s="2">
        <v>5</v>
      </c>
      <c r="G177" s="2">
        <f t="shared" si="2"/>
        <v>275.40000000000009</v>
      </c>
    </row>
    <row r="178" spans="1:7">
      <c r="B178" s="526"/>
      <c r="C178" s="526"/>
      <c r="D178" t="s">
        <v>220</v>
      </c>
      <c r="E178" s="2">
        <v>50</v>
      </c>
      <c r="G178" s="2">
        <f t="shared" si="2"/>
        <v>325.40000000000009</v>
      </c>
    </row>
    <row r="179" spans="1:7">
      <c r="A179" s="7">
        <v>43373</v>
      </c>
      <c r="B179" s="526" t="s">
        <v>114</v>
      </c>
      <c r="C179" s="526" t="s">
        <v>29</v>
      </c>
      <c r="D179" t="s">
        <v>18</v>
      </c>
      <c r="F179" s="2">
        <v>60</v>
      </c>
      <c r="G179" s="2">
        <f t="shared" si="2"/>
        <v>265.40000000000009</v>
      </c>
    </row>
    <row r="180" spans="1:7">
      <c r="A180" s="7">
        <v>43373</v>
      </c>
      <c r="B180" s="526" t="s">
        <v>114</v>
      </c>
      <c r="C180" s="526" t="s">
        <v>29</v>
      </c>
      <c r="D180" t="s">
        <v>19</v>
      </c>
      <c r="F180" s="2">
        <v>5</v>
      </c>
      <c r="G180" s="2">
        <f t="shared" si="2"/>
        <v>260.40000000000009</v>
      </c>
    </row>
    <row r="181" spans="1:7">
      <c r="A181" s="7">
        <v>43395</v>
      </c>
      <c r="B181" s="526">
        <v>16443</v>
      </c>
      <c r="C181" s="526" t="s">
        <v>29</v>
      </c>
      <c r="D181" t="s">
        <v>220</v>
      </c>
      <c r="F181" s="2">
        <v>50</v>
      </c>
      <c r="G181" s="2">
        <f t="shared" si="2"/>
        <v>210.40000000000009</v>
      </c>
    </row>
    <row r="182" spans="1:7">
      <c r="A182" s="7">
        <v>43440</v>
      </c>
      <c r="B182" s="526">
        <v>16714</v>
      </c>
      <c r="C182" s="526" t="s">
        <v>29</v>
      </c>
      <c r="D182" t="s">
        <v>16</v>
      </c>
      <c r="F182" s="2">
        <v>180.4</v>
      </c>
      <c r="G182" s="2">
        <f t="shared" si="2"/>
        <v>30.000000000000085</v>
      </c>
    </row>
    <row r="183" spans="1:7">
      <c r="A183" s="7">
        <v>43440</v>
      </c>
      <c r="B183" s="526">
        <v>16714</v>
      </c>
      <c r="C183" s="526" t="s">
        <v>29</v>
      </c>
      <c r="D183" t="s">
        <v>17</v>
      </c>
      <c r="F183" s="2">
        <v>30</v>
      </c>
      <c r="G183" s="2">
        <f t="shared" si="2"/>
        <v>8.5265128291212022E-14</v>
      </c>
    </row>
    <row r="184" spans="1:7">
      <c r="A184" s="7">
        <v>43404</v>
      </c>
      <c r="B184" s="526" t="s">
        <v>14</v>
      </c>
      <c r="C184" s="526" t="s">
        <v>30</v>
      </c>
      <c r="D184" t="s">
        <v>16</v>
      </c>
      <c r="E184" s="2">
        <v>181.7</v>
      </c>
      <c r="G184" s="2">
        <f t="shared" si="2"/>
        <v>181.70000000000007</v>
      </c>
    </row>
    <row r="185" spans="1:7">
      <c r="B185" s="526"/>
      <c r="C185" s="526"/>
      <c r="D185" t="s">
        <v>17</v>
      </c>
      <c r="E185" s="2">
        <v>36</v>
      </c>
      <c r="G185" s="2">
        <f t="shared" si="2"/>
        <v>217.70000000000007</v>
      </c>
    </row>
    <row r="186" spans="1:7">
      <c r="B186" s="526"/>
      <c r="C186" s="526"/>
      <c r="D186" t="s">
        <v>18</v>
      </c>
      <c r="E186" s="2">
        <v>60</v>
      </c>
      <c r="G186" s="2">
        <f t="shared" si="2"/>
        <v>277.70000000000005</v>
      </c>
    </row>
    <row r="187" spans="1:7">
      <c r="B187" s="526"/>
      <c r="C187" s="526"/>
      <c r="D187" t="s">
        <v>19</v>
      </c>
      <c r="E187" s="2">
        <v>5</v>
      </c>
      <c r="G187" s="2">
        <f t="shared" si="2"/>
        <v>282.70000000000005</v>
      </c>
    </row>
    <row r="188" spans="1:7">
      <c r="B188" s="526"/>
      <c r="C188" s="526"/>
      <c r="D188" t="s">
        <v>220</v>
      </c>
      <c r="E188" s="2">
        <v>50</v>
      </c>
      <c r="G188" s="2">
        <f t="shared" si="2"/>
        <v>332.70000000000005</v>
      </c>
    </row>
    <row r="189" spans="1:7">
      <c r="A189" s="7">
        <v>43404</v>
      </c>
      <c r="B189" s="526" t="s">
        <v>114</v>
      </c>
      <c r="C189" s="526" t="s">
        <v>30</v>
      </c>
      <c r="D189" t="s">
        <v>18</v>
      </c>
      <c r="F189" s="2">
        <v>60</v>
      </c>
      <c r="G189" s="2">
        <f t="shared" si="2"/>
        <v>272.70000000000005</v>
      </c>
    </row>
    <row r="190" spans="1:7">
      <c r="A190" s="7">
        <v>43404</v>
      </c>
      <c r="B190" s="526" t="s">
        <v>114</v>
      </c>
      <c r="C190" s="526" t="s">
        <v>30</v>
      </c>
      <c r="D190" t="s">
        <v>19</v>
      </c>
      <c r="F190" s="2">
        <v>5</v>
      </c>
      <c r="G190" s="2">
        <f t="shared" si="2"/>
        <v>267.70000000000005</v>
      </c>
    </row>
    <row r="191" spans="1:7">
      <c r="A191" s="7">
        <v>43440</v>
      </c>
      <c r="B191" s="526">
        <v>16714</v>
      </c>
      <c r="C191" s="526" t="s">
        <v>30</v>
      </c>
      <c r="D191" t="s">
        <v>16</v>
      </c>
      <c r="F191" s="2">
        <v>181.7</v>
      </c>
      <c r="G191" s="2">
        <f t="shared" si="2"/>
        <v>86.000000000000057</v>
      </c>
    </row>
    <row r="192" spans="1:7">
      <c r="A192" s="7">
        <v>43440</v>
      </c>
      <c r="B192" s="526">
        <v>16714</v>
      </c>
      <c r="C192" s="526" t="s">
        <v>30</v>
      </c>
      <c r="D192" t="s">
        <v>17</v>
      </c>
      <c r="F192" s="2">
        <v>36</v>
      </c>
      <c r="G192" s="2">
        <f t="shared" si="2"/>
        <v>50.000000000000057</v>
      </c>
    </row>
    <row r="193" spans="1:8">
      <c r="A193" s="7">
        <v>43440</v>
      </c>
      <c r="B193" s="526">
        <v>16714</v>
      </c>
      <c r="C193" s="526" t="s">
        <v>30</v>
      </c>
      <c r="D193" t="s">
        <v>220</v>
      </c>
      <c r="F193" s="2">
        <v>50</v>
      </c>
      <c r="G193" s="2">
        <f t="shared" si="2"/>
        <v>5.6843418860808015E-14</v>
      </c>
    </row>
    <row r="194" spans="1:8">
      <c r="A194" s="7">
        <v>43434</v>
      </c>
      <c r="B194" s="526" t="s">
        <v>14</v>
      </c>
      <c r="C194" s="526" t="s">
        <v>33</v>
      </c>
      <c r="D194" t="s">
        <v>16</v>
      </c>
      <c r="E194" s="2">
        <v>186.7</v>
      </c>
      <c r="G194" s="2">
        <f t="shared" si="2"/>
        <v>186.70000000000005</v>
      </c>
    </row>
    <row r="195" spans="1:8">
      <c r="B195" s="526"/>
      <c r="C195" s="526"/>
      <c r="D195" t="s">
        <v>17</v>
      </c>
      <c r="E195" s="2">
        <v>36</v>
      </c>
      <c r="G195" s="2">
        <f t="shared" si="2"/>
        <v>222.70000000000005</v>
      </c>
    </row>
    <row r="196" spans="1:8">
      <c r="B196" s="526"/>
      <c r="C196" s="526"/>
      <c r="D196" t="s">
        <v>18</v>
      </c>
      <c r="E196" s="2">
        <v>60</v>
      </c>
      <c r="G196" s="2">
        <f t="shared" si="2"/>
        <v>282.70000000000005</v>
      </c>
    </row>
    <row r="197" spans="1:8">
      <c r="B197" s="526"/>
      <c r="C197" s="526"/>
      <c r="D197" t="s">
        <v>19</v>
      </c>
      <c r="E197" s="2">
        <v>5</v>
      </c>
      <c r="G197" s="2">
        <f t="shared" si="2"/>
        <v>287.70000000000005</v>
      </c>
    </row>
    <row r="198" spans="1:8">
      <c r="B198" s="526"/>
      <c r="C198" s="526"/>
      <c r="D198" t="s">
        <v>220</v>
      </c>
      <c r="E198" s="2">
        <v>50</v>
      </c>
      <c r="G198" s="2">
        <f t="shared" si="2"/>
        <v>337.70000000000005</v>
      </c>
    </row>
    <row r="199" spans="1:8">
      <c r="A199" s="7">
        <v>43434</v>
      </c>
      <c r="B199" s="526" t="s">
        <v>114</v>
      </c>
      <c r="C199" s="526" t="s">
        <v>33</v>
      </c>
      <c r="D199" t="s">
        <v>18</v>
      </c>
      <c r="F199" s="2">
        <v>60</v>
      </c>
      <c r="G199" s="2">
        <f t="shared" si="2"/>
        <v>277.70000000000005</v>
      </c>
    </row>
    <row r="200" spans="1:8">
      <c r="A200" s="7">
        <v>43434</v>
      </c>
      <c r="B200" s="526" t="s">
        <v>114</v>
      </c>
      <c r="C200" s="526" t="s">
        <v>33</v>
      </c>
      <c r="D200" t="s">
        <v>19</v>
      </c>
      <c r="F200" s="2">
        <v>5</v>
      </c>
      <c r="G200" s="2">
        <f t="shared" si="2"/>
        <v>272.70000000000005</v>
      </c>
    </row>
    <row r="201" spans="1:8">
      <c r="A201" s="7">
        <v>43502</v>
      </c>
      <c r="B201" s="526">
        <v>17116</v>
      </c>
      <c r="C201" s="526" t="s">
        <v>33</v>
      </c>
      <c r="D201" t="s">
        <v>16</v>
      </c>
      <c r="F201" s="2">
        <v>186.7</v>
      </c>
      <c r="G201" s="2">
        <f t="shared" si="2"/>
        <v>86.000000000000057</v>
      </c>
    </row>
    <row r="202" spans="1:8">
      <c r="A202" s="7">
        <v>43502</v>
      </c>
      <c r="B202" s="526">
        <v>17116</v>
      </c>
      <c r="C202" s="526" t="s">
        <v>33</v>
      </c>
      <c r="D202" t="s">
        <v>17</v>
      </c>
      <c r="F202" s="2">
        <v>36</v>
      </c>
      <c r="G202" s="2">
        <f t="shared" si="2"/>
        <v>50.000000000000057</v>
      </c>
    </row>
    <row r="203" spans="1:8">
      <c r="A203" s="7">
        <v>43502</v>
      </c>
      <c r="B203" s="526">
        <v>17116</v>
      </c>
      <c r="C203" s="526" t="s">
        <v>33</v>
      </c>
      <c r="D203" t="s">
        <v>220</v>
      </c>
      <c r="F203" s="2">
        <v>50</v>
      </c>
      <c r="G203" s="2">
        <f t="shared" si="2"/>
        <v>5.6843418860808015E-14</v>
      </c>
    </row>
    <row r="204" spans="1:8">
      <c r="A204" s="7">
        <v>43465</v>
      </c>
      <c r="B204" s="526" t="s">
        <v>14</v>
      </c>
      <c r="C204" s="526" t="s">
        <v>34</v>
      </c>
      <c r="D204" t="s">
        <v>16</v>
      </c>
      <c r="E204" s="2">
        <v>199.5</v>
      </c>
      <c r="G204" s="2">
        <f t="shared" si="2"/>
        <v>199.50000000000006</v>
      </c>
      <c r="H204" s="35"/>
    </row>
    <row r="205" spans="1:8">
      <c r="B205" s="526"/>
      <c r="C205" s="526"/>
      <c r="D205" t="s">
        <v>17</v>
      </c>
      <c r="E205" s="2">
        <v>36</v>
      </c>
      <c r="G205" s="2">
        <f t="shared" si="2"/>
        <v>235.50000000000006</v>
      </c>
    </row>
    <row r="206" spans="1:8">
      <c r="B206" s="526"/>
      <c r="C206" s="526"/>
      <c r="D206" t="s">
        <v>18</v>
      </c>
      <c r="E206" s="2">
        <v>60</v>
      </c>
      <c r="G206" s="2">
        <f t="shared" si="2"/>
        <v>295.50000000000006</v>
      </c>
    </row>
    <row r="207" spans="1:8">
      <c r="B207" s="526"/>
      <c r="C207" s="526"/>
      <c r="D207" t="s">
        <v>19</v>
      </c>
      <c r="E207" s="2">
        <v>5</v>
      </c>
      <c r="G207" s="2">
        <f t="shared" si="2"/>
        <v>300.50000000000006</v>
      </c>
    </row>
    <row r="208" spans="1:8">
      <c r="B208" s="526"/>
      <c r="C208" s="526"/>
      <c r="D208" t="s">
        <v>220</v>
      </c>
      <c r="E208" s="2">
        <v>50</v>
      </c>
      <c r="G208" s="2">
        <f t="shared" si="2"/>
        <v>350.50000000000006</v>
      </c>
    </row>
    <row r="209" spans="1:7">
      <c r="A209" s="7">
        <v>43465</v>
      </c>
      <c r="B209" s="526" t="s">
        <v>114</v>
      </c>
      <c r="C209" s="526" t="s">
        <v>34</v>
      </c>
      <c r="D209" t="s">
        <v>18</v>
      </c>
      <c r="F209" s="2">
        <v>60</v>
      </c>
      <c r="G209" s="2">
        <f t="shared" ref="G209:G275" si="3">+G208+E209-F209</f>
        <v>290.50000000000006</v>
      </c>
    </row>
    <row r="210" spans="1:7">
      <c r="A210" s="7">
        <v>43465</v>
      </c>
      <c r="B210" s="526" t="s">
        <v>114</v>
      </c>
      <c r="C210" s="526" t="s">
        <v>34</v>
      </c>
      <c r="D210" t="s">
        <v>19</v>
      </c>
      <c r="F210" s="2">
        <v>5</v>
      </c>
      <c r="G210" s="2">
        <f t="shared" si="3"/>
        <v>285.50000000000006</v>
      </c>
    </row>
    <row r="211" spans="1:7">
      <c r="A211" s="7">
        <v>43502</v>
      </c>
      <c r="B211" s="526">
        <v>17116</v>
      </c>
      <c r="C211" s="526" t="s">
        <v>34</v>
      </c>
      <c r="D211" t="s">
        <v>16</v>
      </c>
      <c r="F211" s="2">
        <v>199.5</v>
      </c>
      <c r="G211" s="2">
        <f t="shared" si="3"/>
        <v>86.000000000000057</v>
      </c>
    </row>
    <row r="212" spans="1:7">
      <c r="A212" s="7">
        <v>43502</v>
      </c>
      <c r="B212" s="526">
        <v>17116</v>
      </c>
      <c r="C212" s="526" t="s">
        <v>34</v>
      </c>
      <c r="D212" t="s">
        <v>17</v>
      </c>
      <c r="F212" s="2">
        <v>36</v>
      </c>
      <c r="G212" s="2">
        <f t="shared" si="3"/>
        <v>50.000000000000057</v>
      </c>
    </row>
    <row r="213" spans="1:7">
      <c r="A213" s="7">
        <v>43502</v>
      </c>
      <c r="B213" s="526">
        <v>17116</v>
      </c>
      <c r="C213" s="526" t="s">
        <v>34</v>
      </c>
      <c r="D213" t="s">
        <v>220</v>
      </c>
      <c r="F213" s="2">
        <v>50</v>
      </c>
      <c r="G213" s="2">
        <f t="shared" si="3"/>
        <v>5.6843418860808015E-14</v>
      </c>
    </row>
    <row r="214" spans="1:7">
      <c r="A214" s="7">
        <v>43496</v>
      </c>
      <c r="B214" s="526" t="s">
        <v>14</v>
      </c>
      <c r="C214" s="526" t="s">
        <v>15</v>
      </c>
      <c r="D214" t="s">
        <v>16</v>
      </c>
      <c r="E214" s="2">
        <v>207.8</v>
      </c>
      <c r="G214" s="2">
        <f t="shared" si="3"/>
        <v>207.80000000000007</v>
      </c>
    </row>
    <row r="215" spans="1:7">
      <c r="B215" s="526"/>
      <c r="C215" s="526"/>
      <c r="D215" t="s">
        <v>17</v>
      </c>
      <c r="E215" s="2">
        <v>36</v>
      </c>
      <c r="G215" s="2">
        <f t="shared" si="3"/>
        <v>243.80000000000007</v>
      </c>
    </row>
    <row r="216" spans="1:7">
      <c r="B216" s="526"/>
      <c r="C216" s="526"/>
      <c r="D216" t="s">
        <v>18</v>
      </c>
      <c r="E216" s="2">
        <v>60</v>
      </c>
      <c r="G216" s="2">
        <f t="shared" si="3"/>
        <v>303.80000000000007</v>
      </c>
    </row>
    <row r="217" spans="1:7">
      <c r="B217" s="526"/>
      <c r="C217" s="526"/>
      <c r="D217" t="s">
        <v>19</v>
      </c>
      <c r="E217" s="2">
        <v>5</v>
      </c>
      <c r="G217" s="2">
        <f t="shared" si="3"/>
        <v>308.80000000000007</v>
      </c>
    </row>
    <row r="218" spans="1:7">
      <c r="B218" s="526"/>
      <c r="C218" s="526"/>
      <c r="D218" t="s">
        <v>220</v>
      </c>
      <c r="E218" s="2">
        <v>50</v>
      </c>
      <c r="G218" s="2">
        <f t="shared" si="3"/>
        <v>358.80000000000007</v>
      </c>
    </row>
    <row r="219" spans="1:7">
      <c r="A219" s="7">
        <v>43496</v>
      </c>
      <c r="B219" s="526" t="s">
        <v>114</v>
      </c>
      <c r="C219" s="526" t="s">
        <v>15</v>
      </c>
      <c r="D219" t="s">
        <v>18</v>
      </c>
      <c r="F219" s="2">
        <v>60</v>
      </c>
      <c r="G219" s="2">
        <f t="shared" si="3"/>
        <v>298.80000000000007</v>
      </c>
    </row>
    <row r="220" spans="1:7">
      <c r="A220" s="7">
        <v>43496</v>
      </c>
      <c r="B220" s="526" t="s">
        <v>114</v>
      </c>
      <c r="C220" s="526" t="s">
        <v>15</v>
      </c>
      <c r="D220" t="s">
        <v>19</v>
      </c>
      <c r="F220" s="2">
        <v>5</v>
      </c>
      <c r="G220" s="2">
        <f t="shared" si="3"/>
        <v>293.80000000000007</v>
      </c>
    </row>
    <row r="221" spans="1:7">
      <c r="A221" s="7">
        <v>43549</v>
      </c>
      <c r="B221" s="526">
        <v>17398</v>
      </c>
      <c r="C221" s="526" t="s">
        <v>15</v>
      </c>
      <c r="D221" t="s">
        <v>16</v>
      </c>
      <c r="F221" s="2">
        <v>207.8</v>
      </c>
      <c r="G221" s="2">
        <f t="shared" si="3"/>
        <v>86.000000000000057</v>
      </c>
    </row>
    <row r="222" spans="1:7">
      <c r="A222" s="7">
        <v>43549</v>
      </c>
      <c r="B222" s="526">
        <v>17398</v>
      </c>
      <c r="C222" s="526" t="s">
        <v>15</v>
      </c>
      <c r="D222" t="s">
        <v>17</v>
      </c>
      <c r="F222" s="2">
        <v>36</v>
      </c>
      <c r="G222" s="2">
        <f t="shared" si="3"/>
        <v>50.000000000000057</v>
      </c>
    </row>
    <row r="223" spans="1:7">
      <c r="A223" s="7">
        <v>43549</v>
      </c>
      <c r="B223" s="526">
        <v>17398</v>
      </c>
      <c r="C223" s="526" t="s">
        <v>15</v>
      </c>
      <c r="D223" t="s">
        <v>220</v>
      </c>
      <c r="F223" s="2">
        <v>50</v>
      </c>
      <c r="G223" s="2">
        <f t="shared" si="3"/>
        <v>5.6843418860808015E-14</v>
      </c>
    </row>
    <row r="224" spans="1:7">
      <c r="A224" s="7">
        <v>43524</v>
      </c>
      <c r="B224" s="526" t="s">
        <v>14</v>
      </c>
      <c r="C224" s="526" t="s">
        <v>20</v>
      </c>
      <c r="D224" t="s">
        <v>16</v>
      </c>
      <c r="E224" s="2">
        <v>219.7</v>
      </c>
      <c r="G224" s="2">
        <f t="shared" si="3"/>
        <v>219.70000000000005</v>
      </c>
    </row>
    <row r="225" spans="1:7">
      <c r="B225" s="526"/>
      <c r="C225" s="526"/>
      <c r="D225" t="s">
        <v>17</v>
      </c>
      <c r="E225" s="2">
        <v>44</v>
      </c>
      <c r="G225" s="2">
        <f t="shared" si="3"/>
        <v>263.70000000000005</v>
      </c>
    </row>
    <row r="226" spans="1:7">
      <c r="B226" s="526"/>
      <c r="C226" s="526"/>
      <c r="D226" t="s">
        <v>18</v>
      </c>
      <c r="E226" s="2">
        <v>56</v>
      </c>
      <c r="G226" s="2">
        <f t="shared" si="3"/>
        <v>319.70000000000005</v>
      </c>
    </row>
    <row r="227" spans="1:7">
      <c r="B227" s="526"/>
      <c r="C227" s="526"/>
      <c r="D227" t="s">
        <v>19</v>
      </c>
      <c r="E227" s="2">
        <v>5</v>
      </c>
      <c r="G227" s="2">
        <f t="shared" si="3"/>
        <v>324.70000000000005</v>
      </c>
    </row>
    <row r="228" spans="1:7">
      <c r="B228" s="526"/>
      <c r="C228" s="526"/>
      <c r="D228" t="s">
        <v>220</v>
      </c>
      <c r="E228" s="2">
        <v>50</v>
      </c>
      <c r="G228" s="2">
        <f t="shared" si="3"/>
        <v>374.70000000000005</v>
      </c>
    </row>
    <row r="229" spans="1:7">
      <c r="A229" s="7">
        <v>43524</v>
      </c>
      <c r="B229" s="526" t="s">
        <v>114</v>
      </c>
      <c r="C229" s="526" t="s">
        <v>20</v>
      </c>
      <c r="D229" t="s">
        <v>18</v>
      </c>
      <c r="F229" s="2">
        <v>56</v>
      </c>
      <c r="G229" s="2">
        <f t="shared" si="3"/>
        <v>318.70000000000005</v>
      </c>
    </row>
    <row r="230" spans="1:7">
      <c r="A230" s="7">
        <v>43524</v>
      </c>
      <c r="B230" s="526" t="s">
        <v>114</v>
      </c>
      <c r="C230" s="526" t="s">
        <v>20</v>
      </c>
      <c r="D230" t="s">
        <v>19</v>
      </c>
      <c r="F230" s="2">
        <v>5</v>
      </c>
      <c r="G230" s="2">
        <f t="shared" si="3"/>
        <v>313.70000000000005</v>
      </c>
    </row>
    <row r="231" spans="1:7">
      <c r="A231" s="7">
        <v>43549</v>
      </c>
      <c r="B231" s="526">
        <v>17398</v>
      </c>
      <c r="C231" s="526" t="s">
        <v>20</v>
      </c>
      <c r="D231" t="s">
        <v>220</v>
      </c>
      <c r="F231" s="2">
        <v>50</v>
      </c>
      <c r="G231" s="2">
        <f t="shared" si="3"/>
        <v>263.70000000000005</v>
      </c>
    </row>
    <row r="232" spans="1:7">
      <c r="A232" s="7">
        <v>43552</v>
      </c>
      <c r="B232" s="526">
        <v>17539</v>
      </c>
      <c r="C232" s="526" t="s">
        <v>20</v>
      </c>
      <c r="D232" t="s">
        <v>16</v>
      </c>
      <c r="F232" s="2">
        <v>219.7</v>
      </c>
      <c r="G232" s="2">
        <f t="shared" si="3"/>
        <v>44.000000000000057</v>
      </c>
    </row>
    <row r="233" spans="1:7">
      <c r="A233" s="7">
        <v>43602</v>
      </c>
      <c r="B233" s="526">
        <v>17854</v>
      </c>
      <c r="C233" s="526" t="s">
        <v>20</v>
      </c>
      <c r="D233" t="s">
        <v>17</v>
      </c>
      <c r="F233" s="2">
        <v>44</v>
      </c>
      <c r="G233" s="2">
        <f t="shared" si="3"/>
        <v>5.6843418860808015E-14</v>
      </c>
    </row>
    <row r="234" spans="1:7">
      <c r="A234" s="7">
        <v>43555</v>
      </c>
      <c r="B234" s="526" t="s">
        <v>14</v>
      </c>
      <c r="C234" s="526" t="s">
        <v>23</v>
      </c>
      <c r="D234" t="s">
        <v>16</v>
      </c>
      <c r="E234" s="2">
        <v>204</v>
      </c>
      <c r="G234" s="2">
        <f t="shared" si="3"/>
        <v>204.00000000000006</v>
      </c>
    </row>
    <row r="235" spans="1:7">
      <c r="B235" s="526"/>
      <c r="C235" s="526"/>
      <c r="D235" t="s">
        <v>17</v>
      </c>
      <c r="E235" s="2">
        <v>35</v>
      </c>
      <c r="G235" s="2">
        <f t="shared" si="3"/>
        <v>239.00000000000006</v>
      </c>
    </row>
    <row r="236" spans="1:7">
      <c r="B236" s="526"/>
      <c r="C236" s="526"/>
      <c r="D236" t="s">
        <v>18</v>
      </c>
      <c r="E236" s="2">
        <v>60</v>
      </c>
      <c r="G236" s="2">
        <f t="shared" si="3"/>
        <v>299.00000000000006</v>
      </c>
    </row>
    <row r="237" spans="1:7">
      <c r="B237" s="526"/>
      <c r="C237" s="526"/>
      <c r="D237" t="s">
        <v>19</v>
      </c>
      <c r="E237" s="2">
        <v>5</v>
      </c>
      <c r="G237" s="2">
        <f t="shared" si="3"/>
        <v>304.00000000000006</v>
      </c>
    </row>
    <row r="238" spans="1:7">
      <c r="B238" s="526"/>
      <c r="C238" s="526"/>
      <c r="D238" t="s">
        <v>220</v>
      </c>
      <c r="E238" s="2">
        <v>50</v>
      </c>
      <c r="G238" s="2">
        <f t="shared" si="3"/>
        <v>354.00000000000006</v>
      </c>
    </row>
    <row r="239" spans="1:7">
      <c r="A239" s="7">
        <v>43555</v>
      </c>
      <c r="B239" s="526" t="s">
        <v>114</v>
      </c>
      <c r="C239" s="526" t="s">
        <v>23</v>
      </c>
      <c r="D239" t="s">
        <v>18</v>
      </c>
      <c r="F239" s="2">
        <v>60</v>
      </c>
      <c r="G239" s="2">
        <f t="shared" si="3"/>
        <v>294.00000000000006</v>
      </c>
    </row>
    <row r="240" spans="1:7">
      <c r="A240" s="7">
        <v>43555</v>
      </c>
      <c r="B240" s="526" t="s">
        <v>114</v>
      </c>
      <c r="C240" s="526" t="s">
        <v>23</v>
      </c>
      <c r="D240" t="s">
        <v>19</v>
      </c>
      <c r="F240" s="2">
        <v>5</v>
      </c>
      <c r="G240" s="2">
        <f t="shared" si="3"/>
        <v>289.00000000000006</v>
      </c>
    </row>
    <row r="241" spans="1:7">
      <c r="A241" s="7">
        <v>43602</v>
      </c>
      <c r="B241" s="526">
        <v>17854</v>
      </c>
      <c r="C241" s="526" t="s">
        <v>23</v>
      </c>
      <c r="D241" t="s">
        <v>16</v>
      </c>
      <c r="F241" s="2">
        <v>204</v>
      </c>
      <c r="G241" s="2">
        <f t="shared" si="3"/>
        <v>85.000000000000057</v>
      </c>
    </row>
    <row r="242" spans="1:7">
      <c r="A242" s="7">
        <v>43602</v>
      </c>
      <c r="B242" s="526">
        <v>17854</v>
      </c>
      <c r="C242" s="526" t="s">
        <v>23</v>
      </c>
      <c r="D242" t="s">
        <v>17</v>
      </c>
      <c r="F242" s="2">
        <v>35</v>
      </c>
      <c r="G242" s="2">
        <f t="shared" si="3"/>
        <v>50.000000000000057</v>
      </c>
    </row>
    <row r="243" spans="1:7">
      <c r="A243" s="7">
        <v>43602</v>
      </c>
      <c r="B243" s="526">
        <v>17854</v>
      </c>
      <c r="C243" s="526" t="s">
        <v>23</v>
      </c>
      <c r="D243" t="s">
        <v>220</v>
      </c>
      <c r="F243" s="2">
        <v>50</v>
      </c>
      <c r="G243" s="2">
        <f t="shared" si="3"/>
        <v>5.6843418860808015E-14</v>
      </c>
    </row>
    <row r="244" spans="1:7">
      <c r="A244" s="44">
        <v>43585</v>
      </c>
      <c r="B244" s="525" t="s">
        <v>14</v>
      </c>
      <c r="C244" s="525" t="s">
        <v>24</v>
      </c>
      <c r="D244" t="s">
        <v>16</v>
      </c>
      <c r="E244" s="2">
        <v>206.5</v>
      </c>
      <c r="G244" s="2">
        <f t="shared" si="3"/>
        <v>206.50000000000006</v>
      </c>
    </row>
    <row r="245" spans="1:7">
      <c r="B245" s="526"/>
      <c r="C245" s="526"/>
      <c r="D245" t="s">
        <v>17</v>
      </c>
      <c r="E245" s="2">
        <v>31.9</v>
      </c>
      <c r="G245" s="2">
        <f t="shared" si="3"/>
        <v>238.40000000000006</v>
      </c>
    </row>
    <row r="246" spans="1:7">
      <c r="B246" s="526"/>
      <c r="C246" s="526"/>
      <c r="D246" t="s">
        <v>18</v>
      </c>
      <c r="E246" s="2">
        <v>60</v>
      </c>
      <c r="G246" s="2">
        <f t="shared" si="3"/>
        <v>298.40000000000009</v>
      </c>
    </row>
    <row r="247" spans="1:7">
      <c r="B247" s="526"/>
      <c r="C247" s="526"/>
      <c r="D247" t="s">
        <v>19</v>
      </c>
      <c r="E247" s="2">
        <v>5</v>
      </c>
      <c r="G247" s="2">
        <f t="shared" si="3"/>
        <v>303.40000000000009</v>
      </c>
    </row>
    <row r="248" spans="1:7">
      <c r="B248" s="526"/>
      <c r="C248" s="526"/>
      <c r="D248" t="s">
        <v>220</v>
      </c>
      <c r="E248" s="2">
        <v>50</v>
      </c>
      <c r="G248" s="2">
        <f t="shared" si="3"/>
        <v>353.40000000000009</v>
      </c>
    </row>
    <row r="249" spans="1:7">
      <c r="A249" s="7">
        <v>43585</v>
      </c>
      <c r="B249" s="526" t="s">
        <v>114</v>
      </c>
      <c r="C249" s="526" t="s">
        <v>24</v>
      </c>
      <c r="D249" t="s">
        <v>18</v>
      </c>
      <c r="F249" s="2">
        <v>40</v>
      </c>
      <c r="G249" s="2">
        <f t="shared" si="3"/>
        <v>313.40000000000009</v>
      </c>
    </row>
    <row r="250" spans="1:7">
      <c r="A250" s="7">
        <v>43602</v>
      </c>
      <c r="B250" s="526">
        <v>17854</v>
      </c>
      <c r="C250" s="526" t="s">
        <v>24</v>
      </c>
      <c r="D250" t="s">
        <v>18</v>
      </c>
      <c r="F250" s="2">
        <v>20</v>
      </c>
      <c r="G250" s="2">
        <f t="shared" si="3"/>
        <v>293.40000000000009</v>
      </c>
    </row>
    <row r="251" spans="1:7">
      <c r="A251" s="7">
        <v>43602</v>
      </c>
      <c r="B251" s="526">
        <v>17854</v>
      </c>
      <c r="C251" s="526" t="s">
        <v>24</v>
      </c>
      <c r="D251" t="s">
        <v>19</v>
      </c>
      <c r="F251" s="2">
        <v>5</v>
      </c>
      <c r="G251" s="2">
        <f t="shared" si="3"/>
        <v>288.40000000000009</v>
      </c>
    </row>
    <row r="252" spans="1:7">
      <c r="A252" s="7">
        <v>43602</v>
      </c>
      <c r="B252" s="526">
        <v>17854</v>
      </c>
      <c r="C252" s="526" t="s">
        <v>24</v>
      </c>
      <c r="D252" t="s">
        <v>220</v>
      </c>
      <c r="F252" s="2">
        <v>50</v>
      </c>
      <c r="G252" s="2">
        <f t="shared" si="3"/>
        <v>238.40000000000009</v>
      </c>
    </row>
    <row r="253" spans="1:7">
      <c r="A253" s="7">
        <v>43656</v>
      </c>
      <c r="B253" s="526">
        <v>18217</v>
      </c>
      <c r="C253" s="526" t="s">
        <v>24</v>
      </c>
      <c r="D253" t="s">
        <v>16</v>
      </c>
      <c r="F253" s="2">
        <v>206.5</v>
      </c>
      <c r="G253" s="2">
        <f t="shared" si="3"/>
        <v>31.900000000000091</v>
      </c>
    </row>
    <row r="254" spans="1:7">
      <c r="A254" s="7">
        <v>43656</v>
      </c>
      <c r="B254" s="526">
        <v>18217</v>
      </c>
      <c r="C254" s="526" t="s">
        <v>24</v>
      </c>
      <c r="D254" t="s">
        <v>17</v>
      </c>
      <c r="F254" s="2">
        <v>31.9</v>
      </c>
      <c r="G254" s="2">
        <f t="shared" si="3"/>
        <v>9.2370555648813024E-14</v>
      </c>
    </row>
    <row r="255" spans="1:7">
      <c r="A255" s="44">
        <v>43616</v>
      </c>
      <c r="B255" s="525" t="s">
        <v>14</v>
      </c>
      <c r="C255" s="525" t="s">
        <v>25</v>
      </c>
      <c r="D255" t="s">
        <v>16</v>
      </c>
      <c r="E255" s="2">
        <v>190.2</v>
      </c>
      <c r="G255" s="2">
        <f t="shared" si="3"/>
        <v>190.20000000000007</v>
      </c>
    </row>
    <row r="256" spans="1:7">
      <c r="B256" s="526"/>
      <c r="C256" s="526"/>
      <c r="D256" t="s">
        <v>17</v>
      </c>
      <c r="E256" s="2">
        <v>37</v>
      </c>
      <c r="G256" s="2">
        <f t="shared" si="3"/>
        <v>227.20000000000007</v>
      </c>
    </row>
    <row r="257" spans="1:7">
      <c r="B257" s="526"/>
      <c r="C257" s="526"/>
      <c r="D257" t="s">
        <v>18</v>
      </c>
      <c r="E257" s="2">
        <v>60</v>
      </c>
      <c r="G257" s="2">
        <f t="shared" si="3"/>
        <v>287.20000000000005</v>
      </c>
    </row>
    <row r="258" spans="1:7">
      <c r="B258" s="526"/>
      <c r="C258" s="526"/>
      <c r="D258" t="s">
        <v>19</v>
      </c>
      <c r="E258" s="2">
        <v>5</v>
      </c>
      <c r="G258" s="2">
        <f t="shared" si="3"/>
        <v>292.20000000000005</v>
      </c>
    </row>
    <row r="259" spans="1:7">
      <c r="B259" s="526"/>
      <c r="C259" s="526"/>
      <c r="D259" t="s">
        <v>220</v>
      </c>
      <c r="E259" s="2">
        <v>50</v>
      </c>
      <c r="G259" s="2">
        <f t="shared" si="3"/>
        <v>342.20000000000005</v>
      </c>
    </row>
    <row r="260" spans="1:7">
      <c r="A260" s="7">
        <v>43616</v>
      </c>
      <c r="B260" s="526" t="s">
        <v>114</v>
      </c>
      <c r="C260" s="526" t="s">
        <v>25</v>
      </c>
      <c r="D260" t="s">
        <v>18</v>
      </c>
      <c r="F260" s="2">
        <v>60</v>
      </c>
      <c r="G260" s="2">
        <f t="shared" si="3"/>
        <v>282.20000000000005</v>
      </c>
    </row>
    <row r="261" spans="1:7">
      <c r="A261" s="7">
        <v>43616</v>
      </c>
      <c r="B261" s="526" t="s">
        <v>114</v>
      </c>
      <c r="C261" s="526" t="s">
        <v>25</v>
      </c>
      <c r="D261" t="s">
        <v>19</v>
      </c>
      <c r="F261" s="2">
        <v>5</v>
      </c>
      <c r="G261" s="2">
        <f t="shared" si="3"/>
        <v>277.20000000000005</v>
      </c>
    </row>
    <row r="262" spans="1:7">
      <c r="A262" s="7">
        <v>43656</v>
      </c>
      <c r="B262" s="526">
        <v>18217</v>
      </c>
      <c r="C262" s="526" t="s">
        <v>25</v>
      </c>
      <c r="D262" t="s">
        <v>16</v>
      </c>
      <c r="F262" s="2">
        <v>190.2</v>
      </c>
      <c r="G262" s="2">
        <f t="shared" si="3"/>
        <v>87.000000000000057</v>
      </c>
    </row>
    <row r="263" spans="1:7">
      <c r="A263" s="7">
        <v>43656</v>
      </c>
      <c r="B263" s="526">
        <v>18217</v>
      </c>
      <c r="C263" s="526" t="s">
        <v>25</v>
      </c>
      <c r="D263" t="s">
        <v>17</v>
      </c>
      <c r="F263" s="2">
        <v>37</v>
      </c>
      <c r="G263" s="2">
        <f t="shared" si="3"/>
        <v>50.000000000000057</v>
      </c>
    </row>
    <row r="264" spans="1:7">
      <c r="A264" s="7">
        <v>43656</v>
      </c>
      <c r="B264" s="526">
        <v>18217</v>
      </c>
      <c r="C264" s="526" t="s">
        <v>25</v>
      </c>
      <c r="D264" t="s">
        <v>220</v>
      </c>
      <c r="F264" s="2">
        <v>50</v>
      </c>
      <c r="G264" s="2">
        <f t="shared" si="3"/>
        <v>5.6843418860808015E-14</v>
      </c>
    </row>
    <row r="265" spans="1:7">
      <c r="A265" s="44">
        <v>43646</v>
      </c>
      <c r="B265" s="525" t="s">
        <v>14</v>
      </c>
      <c r="C265" s="525" t="s">
        <v>26</v>
      </c>
      <c r="D265" t="s">
        <v>16</v>
      </c>
      <c r="E265" s="2">
        <v>179.8</v>
      </c>
      <c r="G265" s="2">
        <f t="shared" si="3"/>
        <v>179.80000000000007</v>
      </c>
    </row>
    <row r="266" spans="1:7">
      <c r="B266" s="526"/>
      <c r="C266" s="526"/>
      <c r="D266" t="s">
        <v>17</v>
      </c>
      <c r="E266" s="2">
        <v>35.4</v>
      </c>
      <c r="G266" s="2">
        <f t="shared" si="3"/>
        <v>215.20000000000007</v>
      </c>
    </row>
    <row r="267" spans="1:7">
      <c r="B267" s="526"/>
      <c r="C267" s="526"/>
      <c r="D267" t="s">
        <v>18</v>
      </c>
      <c r="E267" s="2">
        <v>60</v>
      </c>
      <c r="G267" s="2">
        <f t="shared" si="3"/>
        <v>275.20000000000005</v>
      </c>
    </row>
    <row r="268" spans="1:7">
      <c r="B268" s="526"/>
      <c r="C268" s="526"/>
      <c r="D268" t="s">
        <v>19</v>
      </c>
      <c r="E268" s="2">
        <v>5</v>
      </c>
      <c r="G268" s="2">
        <f t="shared" si="3"/>
        <v>280.20000000000005</v>
      </c>
    </row>
    <row r="269" spans="1:7">
      <c r="B269" s="526"/>
      <c r="C269" s="526"/>
      <c r="D269" t="s">
        <v>220</v>
      </c>
      <c r="E269" s="2">
        <v>50</v>
      </c>
      <c r="G269" s="2">
        <f t="shared" si="3"/>
        <v>330.20000000000005</v>
      </c>
    </row>
    <row r="270" spans="1:7">
      <c r="A270" s="7">
        <v>43646</v>
      </c>
      <c r="B270" s="526" t="s">
        <v>114</v>
      </c>
      <c r="C270" s="526" t="s">
        <v>26</v>
      </c>
      <c r="D270" t="s">
        <v>18</v>
      </c>
      <c r="F270" s="2">
        <v>60</v>
      </c>
      <c r="G270" s="2">
        <f t="shared" si="3"/>
        <v>270.20000000000005</v>
      </c>
    </row>
    <row r="271" spans="1:7">
      <c r="A271" s="7">
        <v>43646</v>
      </c>
      <c r="B271" s="526" t="s">
        <v>114</v>
      </c>
      <c r="C271" s="526" t="s">
        <v>26</v>
      </c>
      <c r="D271" t="s">
        <v>19</v>
      </c>
      <c r="F271" s="2">
        <v>5</v>
      </c>
      <c r="G271" s="2">
        <f t="shared" si="3"/>
        <v>265.20000000000005</v>
      </c>
    </row>
    <row r="272" spans="1:7">
      <c r="A272" s="7">
        <v>43656</v>
      </c>
      <c r="B272" s="526">
        <v>18217</v>
      </c>
      <c r="C272" s="526" t="s">
        <v>26</v>
      </c>
      <c r="D272" t="s">
        <v>220</v>
      </c>
      <c r="F272" s="2">
        <v>50</v>
      </c>
      <c r="G272" s="2">
        <f t="shared" si="3"/>
        <v>215.20000000000005</v>
      </c>
    </row>
    <row r="273" spans="1:7">
      <c r="A273" s="7">
        <v>43683</v>
      </c>
      <c r="B273" s="526">
        <v>18474</v>
      </c>
      <c r="C273" s="526" t="s">
        <v>26</v>
      </c>
      <c r="D273" t="s">
        <v>16</v>
      </c>
      <c r="F273" s="2">
        <v>179.8</v>
      </c>
      <c r="G273" s="2">
        <f t="shared" si="3"/>
        <v>35.400000000000034</v>
      </c>
    </row>
    <row r="274" spans="1:7">
      <c r="A274" s="7">
        <v>43683</v>
      </c>
      <c r="B274" s="526">
        <v>18474</v>
      </c>
      <c r="C274" s="526" t="s">
        <v>26</v>
      </c>
      <c r="D274" t="s">
        <v>17</v>
      </c>
      <c r="F274" s="2">
        <v>35.4</v>
      </c>
      <c r="G274" s="2">
        <f t="shared" si="3"/>
        <v>0</v>
      </c>
    </row>
    <row r="275" spans="1:7">
      <c r="A275" s="44">
        <v>43677</v>
      </c>
      <c r="B275" s="525" t="s">
        <v>14</v>
      </c>
      <c r="C275" s="525" t="s">
        <v>27</v>
      </c>
      <c r="D275" t="s">
        <v>16</v>
      </c>
      <c r="E275" s="2">
        <v>179.8</v>
      </c>
      <c r="G275" s="2">
        <f t="shared" si="3"/>
        <v>179.8</v>
      </c>
    </row>
    <row r="276" spans="1:7">
      <c r="B276" s="526"/>
      <c r="C276" s="526"/>
      <c r="D276" t="s">
        <v>17</v>
      </c>
      <c r="E276" s="2">
        <v>34.299999999999997</v>
      </c>
      <c r="G276" s="2">
        <f t="shared" ref="G276:G339" si="4">+G275+E276-F276</f>
        <v>214.10000000000002</v>
      </c>
    </row>
    <row r="277" spans="1:7">
      <c r="B277" s="526"/>
      <c r="C277" s="526"/>
      <c r="D277" t="s">
        <v>18</v>
      </c>
      <c r="E277" s="2">
        <v>60</v>
      </c>
      <c r="G277" s="2">
        <f t="shared" si="4"/>
        <v>274.10000000000002</v>
      </c>
    </row>
    <row r="278" spans="1:7">
      <c r="B278" s="526"/>
      <c r="C278" s="526"/>
      <c r="D278" t="s">
        <v>19</v>
      </c>
      <c r="E278" s="2">
        <v>5</v>
      </c>
      <c r="G278" s="2">
        <f t="shared" si="4"/>
        <v>279.10000000000002</v>
      </c>
    </row>
    <row r="279" spans="1:7">
      <c r="B279" s="526"/>
      <c r="C279" s="526"/>
      <c r="D279" t="s">
        <v>220</v>
      </c>
      <c r="E279" s="2">
        <v>50</v>
      </c>
      <c r="G279" s="2">
        <f t="shared" si="4"/>
        <v>329.1</v>
      </c>
    </row>
    <row r="280" spans="1:7">
      <c r="A280" s="7">
        <v>43677</v>
      </c>
      <c r="B280" s="526" t="s">
        <v>114</v>
      </c>
      <c r="C280" s="526" t="s">
        <v>27</v>
      </c>
      <c r="D280" t="s">
        <v>18</v>
      </c>
      <c r="F280" s="2">
        <v>60</v>
      </c>
      <c r="G280" s="2">
        <f t="shared" si="4"/>
        <v>269.10000000000002</v>
      </c>
    </row>
    <row r="281" spans="1:7">
      <c r="A281" s="7">
        <v>43677</v>
      </c>
      <c r="B281" s="526" t="s">
        <v>114</v>
      </c>
      <c r="C281" s="526" t="s">
        <v>27</v>
      </c>
      <c r="D281" t="s">
        <v>19</v>
      </c>
      <c r="F281" s="2">
        <v>5</v>
      </c>
      <c r="G281" s="2">
        <f t="shared" si="4"/>
        <v>264.10000000000002</v>
      </c>
    </row>
    <row r="282" spans="1:7">
      <c r="A282" s="7">
        <v>43683</v>
      </c>
      <c r="B282" s="526">
        <v>18474</v>
      </c>
      <c r="C282" s="526" t="s">
        <v>27</v>
      </c>
      <c r="D282" t="s">
        <v>220</v>
      </c>
      <c r="F282" s="2">
        <v>50</v>
      </c>
      <c r="G282" s="2">
        <f t="shared" si="4"/>
        <v>214.10000000000002</v>
      </c>
    </row>
    <row r="283" spans="1:7">
      <c r="A283" s="7">
        <v>43734</v>
      </c>
      <c r="B283" s="526">
        <v>18811</v>
      </c>
      <c r="C283" s="526" t="s">
        <v>27</v>
      </c>
      <c r="D283" t="s">
        <v>16</v>
      </c>
      <c r="F283" s="2">
        <v>179.8</v>
      </c>
      <c r="G283" s="2">
        <f t="shared" si="4"/>
        <v>34.300000000000011</v>
      </c>
    </row>
    <row r="284" spans="1:7">
      <c r="A284" s="7">
        <v>43734</v>
      </c>
      <c r="B284" s="526">
        <v>18811</v>
      </c>
      <c r="C284" s="526" t="s">
        <v>27</v>
      </c>
      <c r="D284" t="s">
        <v>17</v>
      </c>
      <c r="F284" s="2">
        <v>34.299999999999997</v>
      </c>
      <c r="G284" s="2">
        <f t="shared" si="4"/>
        <v>0</v>
      </c>
    </row>
    <row r="285" spans="1:7">
      <c r="A285" s="44">
        <v>43677</v>
      </c>
      <c r="B285" s="525" t="s">
        <v>14</v>
      </c>
      <c r="C285" s="525" t="s">
        <v>28</v>
      </c>
      <c r="D285" t="s">
        <v>16</v>
      </c>
      <c r="E285" s="2">
        <v>174.9</v>
      </c>
      <c r="G285" s="2">
        <f t="shared" si="4"/>
        <v>174.9</v>
      </c>
    </row>
    <row r="286" spans="1:7">
      <c r="B286" s="526"/>
      <c r="C286" s="526"/>
      <c r="D286" t="s">
        <v>17</v>
      </c>
      <c r="E286" s="2">
        <v>33.200000000000003</v>
      </c>
      <c r="G286" s="2">
        <f t="shared" si="4"/>
        <v>208.10000000000002</v>
      </c>
    </row>
    <row r="287" spans="1:7">
      <c r="B287" s="526"/>
      <c r="C287" s="526"/>
      <c r="D287" t="s">
        <v>18</v>
      </c>
      <c r="E287" s="2">
        <v>60</v>
      </c>
      <c r="G287" s="2">
        <f t="shared" si="4"/>
        <v>268.10000000000002</v>
      </c>
    </row>
    <row r="288" spans="1:7">
      <c r="B288" s="526"/>
      <c r="C288" s="526"/>
      <c r="D288" t="s">
        <v>19</v>
      </c>
      <c r="E288" s="2">
        <v>5</v>
      </c>
      <c r="G288" s="2">
        <f t="shared" si="4"/>
        <v>273.10000000000002</v>
      </c>
    </row>
    <row r="289" spans="1:7">
      <c r="B289" s="526"/>
      <c r="C289" s="526"/>
      <c r="D289" t="s">
        <v>220</v>
      </c>
      <c r="E289" s="2">
        <v>50</v>
      </c>
      <c r="G289" s="2">
        <f t="shared" si="4"/>
        <v>323.10000000000002</v>
      </c>
    </row>
    <row r="290" spans="1:7">
      <c r="A290" s="7">
        <v>43708</v>
      </c>
      <c r="B290" s="526" t="s">
        <v>114</v>
      </c>
      <c r="C290" s="526" t="s">
        <v>28</v>
      </c>
      <c r="D290" t="s">
        <v>18</v>
      </c>
      <c r="F290" s="2">
        <v>60</v>
      </c>
      <c r="G290" s="2">
        <f t="shared" si="4"/>
        <v>263.10000000000002</v>
      </c>
    </row>
    <row r="291" spans="1:7" ht="14.25" customHeight="1">
      <c r="A291" s="7">
        <v>43708</v>
      </c>
      <c r="B291" s="526" t="s">
        <v>114</v>
      </c>
      <c r="C291" s="526" t="s">
        <v>28</v>
      </c>
      <c r="D291" t="s">
        <v>19</v>
      </c>
      <c r="F291" s="2">
        <v>5</v>
      </c>
      <c r="G291" s="2">
        <f t="shared" si="4"/>
        <v>258.10000000000002</v>
      </c>
    </row>
    <row r="292" spans="1:7" ht="14.25" customHeight="1">
      <c r="A292" s="7">
        <v>43734</v>
      </c>
      <c r="B292" s="526">
        <v>18811</v>
      </c>
      <c r="C292" s="526" t="s">
        <v>28</v>
      </c>
      <c r="D292" t="s">
        <v>16</v>
      </c>
      <c r="F292" s="2">
        <v>35.9</v>
      </c>
      <c r="G292" s="2">
        <f t="shared" si="4"/>
        <v>222.20000000000002</v>
      </c>
    </row>
    <row r="293" spans="1:7" ht="14.25" customHeight="1">
      <c r="A293" s="7">
        <v>43766</v>
      </c>
      <c r="B293" s="526">
        <v>19064</v>
      </c>
      <c r="C293" s="526" t="s">
        <v>28</v>
      </c>
      <c r="D293" t="s">
        <v>16</v>
      </c>
      <c r="F293" s="2">
        <v>139</v>
      </c>
      <c r="G293" s="2">
        <f t="shared" si="4"/>
        <v>83.200000000000017</v>
      </c>
    </row>
    <row r="294" spans="1:7" ht="14.25" customHeight="1">
      <c r="A294" s="7">
        <v>43766</v>
      </c>
      <c r="B294" s="526">
        <v>19064</v>
      </c>
      <c r="C294" s="526" t="s">
        <v>28</v>
      </c>
      <c r="D294" t="s">
        <v>17</v>
      </c>
      <c r="F294" s="2">
        <v>33.200000000000003</v>
      </c>
      <c r="G294" s="2">
        <f t="shared" si="4"/>
        <v>50.000000000000014</v>
      </c>
    </row>
    <row r="295" spans="1:7" ht="14.25" customHeight="1">
      <c r="A295" s="7">
        <v>43766</v>
      </c>
      <c r="B295" s="526">
        <v>19064</v>
      </c>
      <c r="C295" s="526" t="s">
        <v>28</v>
      </c>
      <c r="D295" t="s">
        <v>220</v>
      </c>
      <c r="F295" s="2">
        <v>50</v>
      </c>
      <c r="G295" s="2">
        <f t="shared" si="4"/>
        <v>0</v>
      </c>
    </row>
    <row r="296" spans="1:7" ht="14.25" customHeight="1">
      <c r="A296" s="44">
        <v>43738</v>
      </c>
      <c r="B296" s="525" t="s">
        <v>14</v>
      </c>
      <c r="C296" s="525" t="s">
        <v>29</v>
      </c>
      <c r="D296" t="s">
        <v>16</v>
      </c>
      <c r="E296" s="2">
        <v>175.7</v>
      </c>
      <c r="G296" s="2">
        <f t="shared" si="4"/>
        <v>175.7</v>
      </c>
    </row>
    <row r="297" spans="1:7" ht="14.25" customHeight="1">
      <c r="B297" s="526"/>
      <c r="C297" s="526"/>
      <c r="D297" t="s">
        <v>17</v>
      </c>
      <c r="E297" s="2">
        <v>33.700000000000003</v>
      </c>
      <c r="G297" s="2">
        <f t="shared" si="4"/>
        <v>209.39999999999998</v>
      </c>
    </row>
    <row r="298" spans="1:7" ht="14.25" customHeight="1">
      <c r="B298" s="526"/>
      <c r="C298" s="526"/>
      <c r="D298" t="s">
        <v>18</v>
      </c>
      <c r="E298" s="2">
        <v>60</v>
      </c>
      <c r="G298" s="2">
        <f t="shared" si="4"/>
        <v>269.39999999999998</v>
      </c>
    </row>
    <row r="299" spans="1:7" ht="14.25" customHeight="1">
      <c r="B299" s="526"/>
      <c r="C299" s="526"/>
      <c r="D299" t="s">
        <v>19</v>
      </c>
      <c r="E299" s="2">
        <v>5</v>
      </c>
      <c r="G299" s="2">
        <f t="shared" si="4"/>
        <v>274.39999999999998</v>
      </c>
    </row>
    <row r="300" spans="1:7" ht="14.25" customHeight="1">
      <c r="B300" s="526"/>
      <c r="C300" s="526"/>
      <c r="D300" t="s">
        <v>220</v>
      </c>
      <c r="E300" s="2">
        <v>50</v>
      </c>
      <c r="G300" s="2">
        <f t="shared" si="4"/>
        <v>324.39999999999998</v>
      </c>
    </row>
    <row r="301" spans="1:7" ht="14.25" customHeight="1">
      <c r="A301" s="7">
        <v>43738</v>
      </c>
      <c r="B301" s="526" t="s">
        <v>114</v>
      </c>
      <c r="C301" s="526" t="s">
        <v>29</v>
      </c>
      <c r="D301" t="s">
        <v>18</v>
      </c>
      <c r="F301" s="2">
        <v>60</v>
      </c>
      <c r="G301" s="2">
        <f t="shared" si="4"/>
        <v>264.39999999999998</v>
      </c>
    </row>
    <row r="302" spans="1:7" ht="14.25" customHeight="1">
      <c r="A302" s="7">
        <v>43738</v>
      </c>
      <c r="B302" s="526" t="s">
        <v>114</v>
      </c>
      <c r="C302" s="526" t="s">
        <v>29</v>
      </c>
      <c r="D302" t="s">
        <v>19</v>
      </c>
      <c r="F302" s="2">
        <v>5</v>
      </c>
      <c r="G302" s="2">
        <f t="shared" si="4"/>
        <v>259.39999999999998</v>
      </c>
    </row>
    <row r="303" spans="1:7" ht="14.25" customHeight="1">
      <c r="A303" s="7">
        <v>43766</v>
      </c>
      <c r="B303" s="526">
        <v>19064</v>
      </c>
      <c r="C303" s="526" t="s">
        <v>29</v>
      </c>
      <c r="D303" t="s">
        <v>16</v>
      </c>
      <c r="F303" s="2">
        <v>175.7</v>
      </c>
      <c r="G303" s="2">
        <f t="shared" si="4"/>
        <v>83.699999999999989</v>
      </c>
    </row>
    <row r="304" spans="1:7" ht="14.25" customHeight="1">
      <c r="A304" s="7">
        <v>43766</v>
      </c>
      <c r="B304" s="526">
        <v>19064</v>
      </c>
      <c r="C304" s="526" t="s">
        <v>29</v>
      </c>
      <c r="D304" t="s">
        <v>17</v>
      </c>
      <c r="F304" s="2">
        <v>33.700000000000003</v>
      </c>
      <c r="G304" s="2">
        <f t="shared" si="4"/>
        <v>49.999999999999986</v>
      </c>
    </row>
    <row r="305" spans="1:7" ht="14.25" customHeight="1">
      <c r="A305" s="7">
        <v>43766</v>
      </c>
      <c r="B305" s="526">
        <v>19064</v>
      </c>
      <c r="C305" s="526" t="s">
        <v>29</v>
      </c>
      <c r="D305" t="s">
        <v>220</v>
      </c>
      <c r="F305" s="2">
        <v>50</v>
      </c>
      <c r="G305" s="2">
        <f t="shared" si="4"/>
        <v>0</v>
      </c>
    </row>
    <row r="306" spans="1:7" ht="14.25" customHeight="1">
      <c r="A306" s="44">
        <v>43769</v>
      </c>
      <c r="B306" s="525" t="s">
        <v>14</v>
      </c>
      <c r="C306" s="525" t="s">
        <v>30</v>
      </c>
      <c r="D306" t="s">
        <v>16</v>
      </c>
      <c r="E306" s="2">
        <v>176.8</v>
      </c>
      <c r="G306" s="2">
        <f t="shared" si="4"/>
        <v>176.8</v>
      </c>
    </row>
    <row r="307" spans="1:7" ht="14.25" customHeight="1">
      <c r="B307" s="526"/>
      <c r="C307" s="526"/>
      <c r="D307" t="s">
        <v>17</v>
      </c>
      <c r="E307" s="2">
        <v>32.5</v>
      </c>
      <c r="G307" s="2">
        <f t="shared" si="4"/>
        <v>209.3</v>
      </c>
    </row>
    <row r="308" spans="1:7" ht="14.25" customHeight="1">
      <c r="B308" s="526"/>
      <c r="C308" s="526"/>
      <c r="D308" t="s">
        <v>18</v>
      </c>
      <c r="E308" s="2">
        <v>60</v>
      </c>
      <c r="G308" s="2">
        <f t="shared" si="4"/>
        <v>269.3</v>
      </c>
    </row>
    <row r="309" spans="1:7" ht="14.25" customHeight="1">
      <c r="B309" s="526"/>
      <c r="C309" s="526"/>
      <c r="D309" t="s">
        <v>19</v>
      </c>
      <c r="E309" s="2">
        <v>5</v>
      </c>
      <c r="G309" s="2">
        <f t="shared" si="4"/>
        <v>274.3</v>
      </c>
    </row>
    <row r="310" spans="1:7" ht="14.25" customHeight="1">
      <c r="B310" s="526"/>
      <c r="C310" s="526"/>
      <c r="D310" t="s">
        <v>220</v>
      </c>
      <c r="E310" s="2">
        <v>50</v>
      </c>
      <c r="G310" s="2">
        <f t="shared" si="4"/>
        <v>324.3</v>
      </c>
    </row>
    <row r="311" spans="1:7" ht="14.25" customHeight="1">
      <c r="A311" s="7">
        <v>43769</v>
      </c>
      <c r="B311" s="526" t="s">
        <v>114</v>
      </c>
      <c r="C311" s="526" t="s">
        <v>30</v>
      </c>
      <c r="D311" t="s">
        <v>18</v>
      </c>
      <c r="F311" s="2">
        <v>60</v>
      </c>
      <c r="G311" s="2">
        <f t="shared" si="4"/>
        <v>264.3</v>
      </c>
    </row>
    <row r="312" spans="1:7" ht="14.25" customHeight="1">
      <c r="A312" s="7">
        <v>43769</v>
      </c>
      <c r="B312" s="526" t="s">
        <v>114</v>
      </c>
      <c r="C312" s="526" t="s">
        <v>30</v>
      </c>
      <c r="D312" t="s">
        <v>19</v>
      </c>
      <c r="F312" s="2">
        <v>5</v>
      </c>
      <c r="G312" s="2">
        <f t="shared" si="4"/>
        <v>259.3</v>
      </c>
    </row>
    <row r="313" spans="1:7" ht="14.25" customHeight="1">
      <c r="A313" s="7">
        <v>43829</v>
      </c>
      <c r="B313" s="526">
        <v>19445</v>
      </c>
      <c r="C313" s="526" t="s">
        <v>30</v>
      </c>
      <c r="D313" t="s">
        <v>16</v>
      </c>
      <c r="F313" s="2">
        <v>176.8</v>
      </c>
      <c r="G313" s="2">
        <f t="shared" si="4"/>
        <v>82.5</v>
      </c>
    </row>
    <row r="314" spans="1:7" ht="14.25" customHeight="1">
      <c r="A314" s="7">
        <v>43829</v>
      </c>
      <c r="B314" s="526">
        <v>19445</v>
      </c>
      <c r="C314" s="526" t="s">
        <v>30</v>
      </c>
      <c r="D314" t="s">
        <v>17</v>
      </c>
      <c r="F314" s="2">
        <v>32.5</v>
      </c>
      <c r="G314" s="2">
        <f t="shared" si="4"/>
        <v>50</v>
      </c>
    </row>
    <row r="315" spans="1:7" ht="14.25" customHeight="1">
      <c r="A315" s="7">
        <v>43829</v>
      </c>
      <c r="B315" s="526">
        <v>19445</v>
      </c>
      <c r="C315" s="526" t="s">
        <v>30</v>
      </c>
      <c r="D315" t="s">
        <v>220</v>
      </c>
      <c r="F315" s="2">
        <v>50</v>
      </c>
      <c r="G315" s="2">
        <f t="shared" si="4"/>
        <v>0</v>
      </c>
    </row>
    <row r="316" spans="1:7" ht="14.25" customHeight="1">
      <c r="A316" s="44">
        <v>43799</v>
      </c>
      <c r="B316" s="525" t="s">
        <v>14</v>
      </c>
      <c r="C316" s="525" t="s">
        <v>33</v>
      </c>
      <c r="D316" t="s">
        <v>16</v>
      </c>
      <c r="E316" s="2">
        <v>198.1</v>
      </c>
      <c r="G316" s="2">
        <f t="shared" si="4"/>
        <v>198.1</v>
      </c>
    </row>
    <row r="317" spans="1:7" ht="14.25" customHeight="1">
      <c r="B317" s="526"/>
      <c r="C317" s="526"/>
      <c r="D317" t="s">
        <v>17</v>
      </c>
      <c r="E317" s="2">
        <v>33.700000000000003</v>
      </c>
      <c r="G317" s="2">
        <f t="shared" si="4"/>
        <v>231.8</v>
      </c>
    </row>
    <row r="318" spans="1:7" ht="14.25" customHeight="1">
      <c r="B318" s="526"/>
      <c r="C318" s="526"/>
      <c r="D318" t="s">
        <v>18</v>
      </c>
      <c r="E318" s="2">
        <v>60</v>
      </c>
      <c r="G318" s="2">
        <f t="shared" si="4"/>
        <v>291.8</v>
      </c>
    </row>
    <row r="319" spans="1:7" ht="14.25" customHeight="1">
      <c r="B319" s="526"/>
      <c r="C319" s="526"/>
      <c r="D319" t="s">
        <v>19</v>
      </c>
      <c r="E319" s="2">
        <v>5</v>
      </c>
      <c r="G319" s="2">
        <f t="shared" si="4"/>
        <v>296.8</v>
      </c>
    </row>
    <row r="320" spans="1:7" ht="13.5" customHeight="1">
      <c r="B320" s="526"/>
      <c r="C320" s="526"/>
      <c r="D320" t="s">
        <v>220</v>
      </c>
      <c r="E320" s="2">
        <v>50</v>
      </c>
      <c r="G320" s="2">
        <f t="shared" si="4"/>
        <v>346.8</v>
      </c>
    </row>
    <row r="321" spans="1:7" ht="14.25" customHeight="1">
      <c r="A321" s="7">
        <v>43799</v>
      </c>
      <c r="B321" s="526" t="s">
        <v>114</v>
      </c>
      <c r="C321" s="526" t="s">
        <v>33</v>
      </c>
      <c r="D321" t="s">
        <v>18</v>
      </c>
      <c r="F321" s="2">
        <v>60</v>
      </c>
      <c r="G321" s="2">
        <f t="shared" si="4"/>
        <v>286.8</v>
      </c>
    </row>
    <row r="322" spans="1:7" ht="13.5" customHeight="1">
      <c r="A322" s="7">
        <v>43799</v>
      </c>
      <c r="B322" s="526" t="s">
        <v>114</v>
      </c>
      <c r="C322" s="526" t="s">
        <v>33</v>
      </c>
      <c r="D322" t="s">
        <v>19</v>
      </c>
      <c r="F322" s="2">
        <v>5</v>
      </c>
      <c r="G322" s="2">
        <f t="shared" si="4"/>
        <v>281.8</v>
      </c>
    </row>
    <row r="323" spans="1:7" ht="13.5" customHeight="1">
      <c r="A323" s="7">
        <v>43829</v>
      </c>
      <c r="B323" s="526">
        <v>19445</v>
      </c>
      <c r="C323" s="526" t="s">
        <v>33</v>
      </c>
      <c r="D323" t="s">
        <v>16</v>
      </c>
      <c r="F323" s="2">
        <v>198.1</v>
      </c>
      <c r="G323" s="2">
        <f t="shared" si="4"/>
        <v>83.700000000000017</v>
      </c>
    </row>
    <row r="324" spans="1:7" ht="13.5" customHeight="1">
      <c r="A324" s="7">
        <v>43829</v>
      </c>
      <c r="B324" s="526">
        <v>19445</v>
      </c>
      <c r="C324" s="526" t="s">
        <v>33</v>
      </c>
      <c r="D324" t="s">
        <v>17</v>
      </c>
      <c r="F324" s="2">
        <v>33.700000000000003</v>
      </c>
      <c r="G324" s="2">
        <f t="shared" si="4"/>
        <v>50.000000000000014</v>
      </c>
    </row>
    <row r="325" spans="1:7" ht="13.5" customHeight="1">
      <c r="A325" s="7">
        <v>43857</v>
      </c>
      <c r="B325" s="526">
        <v>19717</v>
      </c>
      <c r="C325" s="526" t="s">
        <v>33</v>
      </c>
      <c r="D325" t="s">
        <v>220</v>
      </c>
      <c r="F325" s="2">
        <v>50</v>
      </c>
      <c r="G325" s="2">
        <f t="shared" si="4"/>
        <v>0</v>
      </c>
    </row>
    <row r="326" spans="1:7" ht="14.25" customHeight="1">
      <c r="A326" s="44">
        <v>43830</v>
      </c>
      <c r="B326" s="525" t="s">
        <v>14</v>
      </c>
      <c r="C326" s="525" t="s">
        <v>34</v>
      </c>
      <c r="D326" t="s">
        <v>16</v>
      </c>
      <c r="E326" s="2">
        <v>207.1</v>
      </c>
      <c r="G326" s="2">
        <f t="shared" si="4"/>
        <v>207.1</v>
      </c>
    </row>
    <row r="327" spans="1:7" ht="14.25" customHeight="1">
      <c r="B327" s="526"/>
      <c r="C327" s="526"/>
      <c r="D327" t="s">
        <v>17</v>
      </c>
      <c r="E327" s="2">
        <v>33.9</v>
      </c>
      <c r="G327" s="2">
        <f t="shared" si="4"/>
        <v>241</v>
      </c>
    </row>
    <row r="328" spans="1:7" ht="14.25" customHeight="1">
      <c r="B328" s="526"/>
      <c r="C328" s="526"/>
      <c r="D328" t="s">
        <v>18</v>
      </c>
      <c r="E328" s="2">
        <v>60</v>
      </c>
      <c r="G328" s="2">
        <f t="shared" si="4"/>
        <v>301</v>
      </c>
    </row>
    <row r="329" spans="1:7" ht="14.25" customHeight="1">
      <c r="B329" s="526"/>
      <c r="C329" s="526"/>
      <c r="D329" t="s">
        <v>19</v>
      </c>
      <c r="E329" s="2">
        <v>5</v>
      </c>
      <c r="G329" s="2">
        <f t="shared" si="4"/>
        <v>306</v>
      </c>
    </row>
    <row r="330" spans="1:7" ht="14.25" customHeight="1">
      <c r="B330" s="526"/>
      <c r="C330" s="526"/>
      <c r="D330" t="s">
        <v>220</v>
      </c>
      <c r="E330" s="2">
        <v>50</v>
      </c>
      <c r="G330" s="2">
        <f t="shared" si="4"/>
        <v>356</v>
      </c>
    </row>
    <row r="331" spans="1:7" ht="14.25" customHeight="1">
      <c r="A331" s="7">
        <v>43830</v>
      </c>
      <c r="B331" s="526" t="s">
        <v>114</v>
      </c>
      <c r="C331" s="526" t="s">
        <v>34</v>
      </c>
      <c r="D331" t="s">
        <v>18</v>
      </c>
      <c r="F331" s="2">
        <v>60</v>
      </c>
      <c r="G331" s="2">
        <f t="shared" si="4"/>
        <v>296</v>
      </c>
    </row>
    <row r="332" spans="1:7" ht="14.25" customHeight="1">
      <c r="A332" s="7">
        <v>43830</v>
      </c>
      <c r="B332" s="526" t="s">
        <v>114</v>
      </c>
      <c r="C332" s="526" t="s">
        <v>34</v>
      </c>
      <c r="D332" t="s">
        <v>19</v>
      </c>
      <c r="F332" s="2">
        <v>5</v>
      </c>
      <c r="G332" s="2">
        <f t="shared" si="4"/>
        <v>291</v>
      </c>
    </row>
    <row r="333" spans="1:7" ht="14.25" customHeight="1">
      <c r="A333" s="7">
        <v>43857</v>
      </c>
      <c r="B333" s="526">
        <v>19717</v>
      </c>
      <c r="C333" s="526" t="s">
        <v>34</v>
      </c>
      <c r="D333" t="s">
        <v>16</v>
      </c>
      <c r="F333" s="2">
        <v>207.1</v>
      </c>
      <c r="G333" s="2">
        <f t="shared" si="4"/>
        <v>83.9</v>
      </c>
    </row>
    <row r="334" spans="1:7" ht="14.25" customHeight="1">
      <c r="A334" s="7">
        <v>43857</v>
      </c>
      <c r="B334" s="526">
        <v>19717</v>
      </c>
      <c r="C334" s="526" t="s">
        <v>34</v>
      </c>
      <c r="D334" t="s">
        <v>17</v>
      </c>
      <c r="F334" s="2">
        <v>33.9</v>
      </c>
      <c r="G334" s="2">
        <f t="shared" si="4"/>
        <v>50.000000000000007</v>
      </c>
    </row>
    <row r="335" spans="1:7" ht="14.25" customHeight="1">
      <c r="A335" s="7">
        <v>43857</v>
      </c>
      <c r="B335" s="526">
        <v>19717</v>
      </c>
      <c r="C335" s="526" t="s">
        <v>34</v>
      </c>
      <c r="D335" t="s">
        <v>220</v>
      </c>
      <c r="F335" s="2">
        <v>50</v>
      </c>
      <c r="G335" s="2">
        <f t="shared" si="4"/>
        <v>0</v>
      </c>
    </row>
    <row r="336" spans="1:7" ht="14.25" customHeight="1">
      <c r="A336" s="44">
        <v>43861</v>
      </c>
      <c r="B336" s="525" t="s">
        <v>14</v>
      </c>
      <c r="C336" s="525" t="s">
        <v>15</v>
      </c>
      <c r="D336" t="s">
        <v>16</v>
      </c>
      <c r="E336" s="2">
        <v>236.8</v>
      </c>
      <c r="G336" s="2">
        <f t="shared" si="4"/>
        <v>236.8</v>
      </c>
    </row>
    <row r="337" spans="1:7" ht="14.25" customHeight="1">
      <c r="B337" s="526"/>
      <c r="C337" s="526"/>
      <c r="D337" t="s">
        <v>17</v>
      </c>
      <c r="E337" s="2">
        <v>32.200000000000003</v>
      </c>
      <c r="G337" s="2">
        <f t="shared" si="4"/>
        <v>269</v>
      </c>
    </row>
    <row r="338" spans="1:7" ht="14.25" customHeight="1">
      <c r="B338" s="526"/>
      <c r="C338" s="526"/>
      <c r="D338" t="s">
        <v>18</v>
      </c>
      <c r="E338" s="2">
        <v>60</v>
      </c>
      <c r="G338" s="2">
        <f t="shared" si="4"/>
        <v>329</v>
      </c>
    </row>
    <row r="339" spans="1:7" ht="14.25" customHeight="1">
      <c r="B339" s="526"/>
      <c r="C339" s="526"/>
      <c r="D339" t="s">
        <v>19</v>
      </c>
      <c r="E339" s="2">
        <v>5</v>
      </c>
      <c r="G339" s="2">
        <f t="shared" si="4"/>
        <v>334</v>
      </c>
    </row>
    <row r="340" spans="1:7" ht="14.25" customHeight="1">
      <c r="B340" s="526"/>
      <c r="C340" s="526"/>
      <c r="D340" t="s">
        <v>220</v>
      </c>
      <c r="E340" s="2">
        <v>50</v>
      </c>
      <c r="G340" s="2">
        <f t="shared" ref="G340:G409" si="5">+G339+E340-F340</f>
        <v>384</v>
      </c>
    </row>
    <row r="341" spans="1:7" ht="14.25" customHeight="1">
      <c r="A341" s="7">
        <v>43861</v>
      </c>
      <c r="B341" s="526" t="s">
        <v>114</v>
      </c>
      <c r="C341" s="526" t="s">
        <v>15</v>
      </c>
      <c r="D341" t="s">
        <v>18</v>
      </c>
      <c r="F341" s="2">
        <v>60</v>
      </c>
      <c r="G341" s="2">
        <f t="shared" si="5"/>
        <v>324</v>
      </c>
    </row>
    <row r="342" spans="1:7" ht="14.25" customHeight="1">
      <c r="A342" s="7">
        <v>43861</v>
      </c>
      <c r="B342" s="526" t="s">
        <v>114</v>
      </c>
      <c r="C342" s="526" t="s">
        <v>15</v>
      </c>
      <c r="D342" t="s">
        <v>19</v>
      </c>
      <c r="F342" s="2">
        <v>5</v>
      </c>
      <c r="G342" s="2">
        <f t="shared" si="5"/>
        <v>319</v>
      </c>
    </row>
    <row r="343" spans="1:7" ht="14.25" customHeight="1">
      <c r="A343" s="7">
        <v>44153</v>
      </c>
      <c r="B343" s="526">
        <v>20758</v>
      </c>
      <c r="C343" s="526" t="s">
        <v>15</v>
      </c>
      <c r="D343" t="s">
        <v>220</v>
      </c>
      <c r="F343" s="2">
        <v>50</v>
      </c>
      <c r="G343" s="2">
        <f t="shared" si="5"/>
        <v>269</v>
      </c>
    </row>
    <row r="344" spans="1:7" ht="14.25" customHeight="1">
      <c r="A344" s="7">
        <v>44153</v>
      </c>
      <c r="B344" s="526">
        <v>20759</v>
      </c>
      <c r="C344" s="526" t="s">
        <v>15</v>
      </c>
      <c r="D344" t="s">
        <v>16</v>
      </c>
      <c r="F344" s="2">
        <v>236.8</v>
      </c>
      <c r="G344" s="2">
        <f t="shared" si="5"/>
        <v>32.199999999999989</v>
      </c>
    </row>
    <row r="345" spans="1:7" ht="14.25" customHeight="1">
      <c r="A345" s="7">
        <v>44153</v>
      </c>
      <c r="B345" s="526">
        <v>20759</v>
      </c>
      <c r="C345" s="526" t="s">
        <v>15</v>
      </c>
      <c r="D345" t="s">
        <v>17</v>
      </c>
      <c r="F345" s="2">
        <v>32.200000000000003</v>
      </c>
      <c r="G345" s="2">
        <f t="shared" si="5"/>
        <v>0</v>
      </c>
    </row>
    <row r="346" spans="1:7" ht="14.25" customHeight="1">
      <c r="A346" s="44">
        <v>43890</v>
      </c>
      <c r="B346" s="525" t="s">
        <v>14</v>
      </c>
      <c r="C346" s="525" t="s">
        <v>20</v>
      </c>
      <c r="D346" t="s">
        <v>16</v>
      </c>
      <c r="E346" s="2">
        <v>245.8</v>
      </c>
      <c r="G346" s="2">
        <f t="shared" si="5"/>
        <v>245.8</v>
      </c>
    </row>
    <row r="347" spans="1:7" ht="14.25" customHeight="1">
      <c r="B347" s="526"/>
      <c r="C347" s="526"/>
      <c r="D347" t="s">
        <v>17</v>
      </c>
      <c r="E347" s="2">
        <v>34.5</v>
      </c>
      <c r="G347" s="2">
        <f t="shared" si="5"/>
        <v>280.3</v>
      </c>
    </row>
    <row r="348" spans="1:7" ht="14.25" customHeight="1">
      <c r="B348" s="526"/>
      <c r="C348" s="526"/>
      <c r="D348" t="s">
        <v>18</v>
      </c>
      <c r="E348" s="2">
        <v>58</v>
      </c>
      <c r="G348" s="2">
        <f t="shared" si="5"/>
        <v>338.3</v>
      </c>
    </row>
    <row r="349" spans="1:7" ht="14.25" customHeight="1">
      <c r="B349" s="526"/>
      <c r="C349" s="526"/>
      <c r="D349" t="s">
        <v>19</v>
      </c>
      <c r="E349" s="2">
        <v>5</v>
      </c>
      <c r="G349" s="2">
        <f t="shared" si="5"/>
        <v>343.3</v>
      </c>
    </row>
    <row r="350" spans="1:7" ht="14.25" customHeight="1">
      <c r="B350" s="526"/>
      <c r="C350" s="526"/>
      <c r="D350" t="s">
        <v>220</v>
      </c>
      <c r="E350" s="2">
        <v>50</v>
      </c>
      <c r="G350" s="2">
        <f t="shared" si="5"/>
        <v>393.3</v>
      </c>
    </row>
    <row r="351" spans="1:7" ht="14.25" customHeight="1">
      <c r="A351" s="7">
        <v>43890</v>
      </c>
      <c r="B351" s="526" t="s">
        <v>114</v>
      </c>
      <c r="C351" s="526" t="s">
        <v>20</v>
      </c>
      <c r="D351" t="s">
        <v>18</v>
      </c>
      <c r="F351" s="2">
        <v>58</v>
      </c>
      <c r="G351" s="2">
        <f t="shared" si="5"/>
        <v>335.3</v>
      </c>
    </row>
    <row r="352" spans="1:7" ht="14.25" customHeight="1">
      <c r="A352" s="7">
        <v>43890</v>
      </c>
      <c r="B352" s="526" t="s">
        <v>114</v>
      </c>
      <c r="C352" s="526" t="s">
        <v>20</v>
      </c>
      <c r="D352" t="s">
        <v>40</v>
      </c>
      <c r="F352" s="2">
        <v>5</v>
      </c>
      <c r="G352" s="2">
        <f t="shared" si="5"/>
        <v>330.3</v>
      </c>
    </row>
    <row r="353" spans="1:7" ht="14.25" customHeight="1">
      <c r="A353" s="7">
        <v>44153</v>
      </c>
      <c r="B353" s="526">
        <v>20758</v>
      </c>
      <c r="C353" s="526" t="s">
        <v>20</v>
      </c>
      <c r="D353" t="s">
        <v>220</v>
      </c>
      <c r="F353" s="2">
        <v>50</v>
      </c>
      <c r="G353" s="2">
        <f t="shared" si="5"/>
        <v>280.3</v>
      </c>
    </row>
    <row r="354" spans="1:7" ht="14.25" customHeight="1">
      <c r="A354" s="7">
        <v>44153</v>
      </c>
      <c r="B354" s="526">
        <v>20759</v>
      </c>
      <c r="C354" s="526" t="s">
        <v>20</v>
      </c>
      <c r="D354" t="s">
        <v>16</v>
      </c>
      <c r="F354" s="2">
        <v>245.8</v>
      </c>
      <c r="G354" s="2">
        <f t="shared" si="5"/>
        <v>34.5</v>
      </c>
    </row>
    <row r="355" spans="1:7" ht="14.25" customHeight="1">
      <c r="A355" s="7">
        <v>44153</v>
      </c>
      <c r="B355" s="526">
        <v>20759</v>
      </c>
      <c r="C355" s="526" t="s">
        <v>20</v>
      </c>
      <c r="D355" t="s">
        <v>17</v>
      </c>
      <c r="F355" s="2">
        <v>34.5</v>
      </c>
      <c r="G355" s="2">
        <f t="shared" si="5"/>
        <v>0</v>
      </c>
    </row>
    <row r="356" spans="1:7" ht="14.25" customHeight="1">
      <c r="A356" s="44">
        <v>43921</v>
      </c>
      <c r="B356" s="525" t="s">
        <v>14</v>
      </c>
      <c r="C356" s="525" t="s">
        <v>23</v>
      </c>
      <c r="D356" t="s">
        <v>16</v>
      </c>
      <c r="E356" s="2">
        <v>256.8</v>
      </c>
      <c r="G356" s="2">
        <f t="shared" si="5"/>
        <v>256.8</v>
      </c>
    </row>
    <row r="357" spans="1:7" ht="14.25" customHeight="1">
      <c r="B357" s="526"/>
      <c r="C357" s="526"/>
      <c r="D357" t="s">
        <v>17</v>
      </c>
      <c r="E357" s="2">
        <v>35</v>
      </c>
      <c r="G357" s="2">
        <f t="shared" si="5"/>
        <v>291.8</v>
      </c>
    </row>
    <row r="358" spans="1:7" ht="14.25" customHeight="1">
      <c r="B358" s="526"/>
      <c r="C358" s="526"/>
      <c r="D358" t="s">
        <v>18</v>
      </c>
      <c r="E358" s="2">
        <v>60</v>
      </c>
      <c r="G358" s="2">
        <f t="shared" si="5"/>
        <v>351.8</v>
      </c>
    </row>
    <row r="359" spans="1:7" ht="14.25" customHeight="1">
      <c r="B359" s="526"/>
      <c r="C359" s="526"/>
      <c r="D359" t="s">
        <v>19</v>
      </c>
      <c r="E359" s="2">
        <v>5</v>
      </c>
      <c r="G359" s="2">
        <f t="shared" si="5"/>
        <v>356.8</v>
      </c>
    </row>
    <row r="360" spans="1:7" ht="14.25" customHeight="1">
      <c r="B360" s="526"/>
      <c r="C360" s="526"/>
      <c r="D360" t="s">
        <v>220</v>
      </c>
      <c r="E360" s="2">
        <v>50</v>
      </c>
      <c r="G360" s="2">
        <f t="shared" si="5"/>
        <v>406.8</v>
      </c>
    </row>
    <row r="361" spans="1:7" ht="14.25" customHeight="1">
      <c r="A361" s="7">
        <v>43921</v>
      </c>
      <c r="B361" s="526" t="s">
        <v>114</v>
      </c>
      <c r="C361" s="526" t="s">
        <v>23</v>
      </c>
      <c r="D361" t="s">
        <v>18</v>
      </c>
      <c r="F361" s="2">
        <v>60</v>
      </c>
      <c r="G361" s="2">
        <f t="shared" si="5"/>
        <v>346.8</v>
      </c>
    </row>
    <row r="362" spans="1:7" ht="14.25" customHeight="1">
      <c r="A362" s="7">
        <v>43921</v>
      </c>
      <c r="B362" s="526" t="s">
        <v>114</v>
      </c>
      <c r="C362" s="526" t="s">
        <v>23</v>
      </c>
      <c r="D362" t="s">
        <v>19</v>
      </c>
      <c r="F362" s="2">
        <v>5</v>
      </c>
      <c r="G362" s="2">
        <f t="shared" si="5"/>
        <v>341.8</v>
      </c>
    </row>
    <row r="363" spans="1:7" ht="14.25" customHeight="1">
      <c r="A363" s="7">
        <v>44153</v>
      </c>
      <c r="B363" s="526">
        <v>20758</v>
      </c>
      <c r="C363" s="526" t="s">
        <v>23</v>
      </c>
      <c r="D363" t="s">
        <v>220</v>
      </c>
      <c r="F363" s="2">
        <v>50</v>
      </c>
      <c r="G363" s="2">
        <f t="shared" si="5"/>
        <v>291.8</v>
      </c>
    </row>
    <row r="364" spans="1:7" ht="14.25" customHeight="1">
      <c r="A364" s="7">
        <v>44158</v>
      </c>
      <c r="B364" s="526">
        <v>20894</v>
      </c>
      <c r="C364" s="526" t="s">
        <v>23</v>
      </c>
      <c r="D364" t="s">
        <v>16</v>
      </c>
      <c r="F364" s="2">
        <v>256.8</v>
      </c>
      <c r="G364" s="2">
        <f t="shared" si="5"/>
        <v>35</v>
      </c>
    </row>
    <row r="365" spans="1:7" ht="14.25" customHeight="1">
      <c r="A365" s="7">
        <v>44158</v>
      </c>
      <c r="B365" s="526">
        <v>20894</v>
      </c>
      <c r="C365" s="526" t="s">
        <v>23</v>
      </c>
      <c r="D365" t="s">
        <v>17</v>
      </c>
      <c r="F365" s="2">
        <v>35</v>
      </c>
      <c r="G365" s="2">
        <f t="shared" si="5"/>
        <v>0</v>
      </c>
    </row>
    <row r="366" spans="1:7" ht="14.25" customHeight="1">
      <c r="A366" s="44">
        <v>43951</v>
      </c>
      <c r="B366" s="525" t="s">
        <v>14</v>
      </c>
      <c r="C366" s="525" t="s">
        <v>24</v>
      </c>
      <c r="D366" t="s">
        <v>16</v>
      </c>
      <c r="E366" s="2">
        <v>266.2</v>
      </c>
      <c r="G366" s="2">
        <f t="shared" si="5"/>
        <v>266.2</v>
      </c>
    </row>
    <row r="367" spans="1:7" ht="14.25" customHeight="1">
      <c r="B367" s="526"/>
      <c r="C367" s="526"/>
      <c r="D367" t="s">
        <v>17</v>
      </c>
      <c r="E367" s="2">
        <v>55.4</v>
      </c>
      <c r="G367" s="2">
        <f t="shared" si="5"/>
        <v>321.59999999999997</v>
      </c>
    </row>
    <row r="368" spans="1:7" ht="14.25" customHeight="1">
      <c r="B368" s="526"/>
      <c r="C368" s="526"/>
      <c r="D368" t="s">
        <v>18</v>
      </c>
      <c r="E368" s="2">
        <v>60</v>
      </c>
      <c r="G368" s="2">
        <f t="shared" si="5"/>
        <v>381.59999999999997</v>
      </c>
    </row>
    <row r="369" spans="1:7" ht="14.25" customHeight="1">
      <c r="B369" s="526"/>
      <c r="C369" s="526"/>
      <c r="D369" t="s">
        <v>19</v>
      </c>
      <c r="E369" s="2">
        <v>5</v>
      </c>
      <c r="G369" s="2">
        <f t="shared" si="5"/>
        <v>386.59999999999997</v>
      </c>
    </row>
    <row r="370" spans="1:7" ht="14.25" customHeight="1">
      <c r="B370" s="526"/>
      <c r="C370" s="526"/>
      <c r="D370" t="s">
        <v>220</v>
      </c>
      <c r="E370" s="2">
        <v>50</v>
      </c>
      <c r="G370" s="2">
        <f t="shared" si="5"/>
        <v>436.59999999999997</v>
      </c>
    </row>
    <row r="371" spans="1:7" ht="14.25" customHeight="1">
      <c r="A371" s="7">
        <v>44153</v>
      </c>
      <c r="B371" s="526">
        <v>20758</v>
      </c>
      <c r="C371" s="526" t="s">
        <v>24</v>
      </c>
      <c r="D371" t="s">
        <v>220</v>
      </c>
      <c r="F371" s="2">
        <v>50</v>
      </c>
      <c r="G371" s="2">
        <f t="shared" si="5"/>
        <v>386.59999999999997</v>
      </c>
    </row>
    <row r="372" spans="1:7" ht="14.25" customHeight="1">
      <c r="A372" s="7">
        <v>44158</v>
      </c>
      <c r="B372" s="526">
        <v>20894</v>
      </c>
      <c r="C372" s="526" t="s">
        <v>24</v>
      </c>
      <c r="D372" t="s">
        <v>16</v>
      </c>
      <c r="F372" s="2">
        <v>266.2</v>
      </c>
      <c r="G372" s="2">
        <f t="shared" si="5"/>
        <v>120.39999999999998</v>
      </c>
    </row>
    <row r="373" spans="1:7" ht="14.25" customHeight="1">
      <c r="A373" s="7">
        <v>44158</v>
      </c>
      <c r="B373" s="526">
        <v>20894</v>
      </c>
      <c r="C373" s="526" t="s">
        <v>24</v>
      </c>
      <c r="D373" t="s">
        <v>17</v>
      </c>
      <c r="F373" s="2">
        <v>55.4</v>
      </c>
      <c r="G373" s="2">
        <f t="shared" si="5"/>
        <v>64.999999999999972</v>
      </c>
    </row>
    <row r="374" spans="1:7" ht="14.25" customHeight="1">
      <c r="A374" s="7">
        <v>44165</v>
      </c>
      <c r="B374" s="526" t="s">
        <v>114</v>
      </c>
      <c r="C374" s="526" t="s">
        <v>24</v>
      </c>
      <c r="D374" t="s">
        <v>18</v>
      </c>
      <c r="F374" s="2">
        <v>40</v>
      </c>
      <c r="G374" s="2">
        <f t="shared" si="5"/>
        <v>24.999999999999972</v>
      </c>
    </row>
    <row r="375" spans="1:7" ht="14.25" customHeight="1">
      <c r="A375" s="7">
        <v>44196</v>
      </c>
      <c r="B375" s="526" t="s">
        <v>114</v>
      </c>
      <c r="C375" s="526" t="s">
        <v>24</v>
      </c>
      <c r="D375" t="s">
        <v>48</v>
      </c>
      <c r="F375" s="2">
        <v>20</v>
      </c>
      <c r="G375" s="2">
        <f t="shared" si="5"/>
        <v>4.9999999999999716</v>
      </c>
    </row>
    <row r="376" spans="1:7" ht="14.25" customHeight="1">
      <c r="A376" s="7">
        <v>44227</v>
      </c>
      <c r="B376" s="526" t="s">
        <v>114</v>
      </c>
      <c r="C376" s="526" t="s">
        <v>24</v>
      </c>
      <c r="D376" t="s">
        <v>40</v>
      </c>
      <c r="F376" s="2">
        <v>5</v>
      </c>
      <c r="G376" s="2">
        <f t="shared" si="5"/>
        <v>-2.8421709430404007E-14</v>
      </c>
    </row>
    <row r="377" spans="1:7" ht="14.25" customHeight="1">
      <c r="A377" s="44">
        <v>43981</v>
      </c>
      <c r="B377" s="525" t="s">
        <v>14</v>
      </c>
      <c r="C377" s="525" t="s">
        <v>25</v>
      </c>
      <c r="D377" t="s">
        <v>16</v>
      </c>
      <c r="E377" s="16">
        <v>247.4</v>
      </c>
      <c r="G377" s="2">
        <f t="shared" si="5"/>
        <v>247.39999999999998</v>
      </c>
    </row>
    <row r="378" spans="1:7" ht="14.25" customHeight="1">
      <c r="B378" s="526"/>
      <c r="C378" s="526"/>
      <c r="D378" t="s">
        <v>17</v>
      </c>
      <c r="E378" s="16">
        <v>29.9</v>
      </c>
      <c r="G378" s="2">
        <f t="shared" si="5"/>
        <v>277.29999999999995</v>
      </c>
    </row>
    <row r="379" spans="1:7" ht="14.25" customHeight="1">
      <c r="B379" s="526"/>
      <c r="C379" s="526"/>
      <c r="D379" t="s">
        <v>18</v>
      </c>
      <c r="E379" s="16">
        <v>60</v>
      </c>
      <c r="G379" s="2">
        <f t="shared" si="5"/>
        <v>337.29999999999995</v>
      </c>
    </row>
    <row r="380" spans="1:7" ht="14.25" customHeight="1">
      <c r="B380" s="526"/>
      <c r="C380" s="526"/>
      <c r="D380" t="s">
        <v>40</v>
      </c>
      <c r="E380" s="16">
        <v>5</v>
      </c>
      <c r="G380" s="2">
        <f t="shared" si="5"/>
        <v>342.29999999999995</v>
      </c>
    </row>
    <row r="381" spans="1:7" ht="14.25" customHeight="1">
      <c r="B381" s="526"/>
      <c r="C381" s="526"/>
      <c r="D381" t="s">
        <v>220</v>
      </c>
      <c r="E381" s="16">
        <v>50</v>
      </c>
      <c r="G381" s="2">
        <f t="shared" si="5"/>
        <v>392.29999999999995</v>
      </c>
    </row>
    <row r="382" spans="1:7" ht="14.25" customHeight="1">
      <c r="A382" s="7">
        <v>44153</v>
      </c>
      <c r="B382" s="526">
        <v>20758</v>
      </c>
      <c r="C382" s="526" t="s">
        <v>25</v>
      </c>
      <c r="D382" t="s">
        <v>220</v>
      </c>
      <c r="F382" s="2">
        <v>50</v>
      </c>
      <c r="G382" s="2">
        <f t="shared" si="5"/>
        <v>342.29999999999995</v>
      </c>
    </row>
    <row r="383" spans="1:7" ht="14.25" customHeight="1">
      <c r="A383" s="7">
        <v>44172</v>
      </c>
      <c r="B383" s="526">
        <v>20968</v>
      </c>
      <c r="C383" s="526" t="s">
        <v>25</v>
      </c>
      <c r="D383" t="s">
        <v>16</v>
      </c>
      <c r="F383" s="2">
        <v>247.4</v>
      </c>
      <c r="G383" s="2">
        <f t="shared" si="5"/>
        <v>94.899999999999949</v>
      </c>
    </row>
    <row r="384" spans="1:7" ht="14.25" customHeight="1">
      <c r="A384" s="7">
        <v>44172</v>
      </c>
      <c r="B384" s="526">
        <v>20968</v>
      </c>
      <c r="C384" s="526" t="s">
        <v>25</v>
      </c>
      <c r="D384" t="s">
        <v>17</v>
      </c>
      <c r="F384" s="2">
        <v>29.9</v>
      </c>
      <c r="G384" s="2">
        <f t="shared" si="5"/>
        <v>64.999999999999943</v>
      </c>
    </row>
    <row r="385" spans="1:7" ht="14.25" customHeight="1">
      <c r="A385" s="7">
        <v>44227</v>
      </c>
      <c r="B385" s="526" t="s">
        <v>114</v>
      </c>
      <c r="C385" s="526" t="s">
        <v>25</v>
      </c>
      <c r="D385" t="s">
        <v>48</v>
      </c>
      <c r="F385" s="2">
        <v>55</v>
      </c>
      <c r="G385" s="2">
        <f t="shared" si="5"/>
        <v>9.9999999999999432</v>
      </c>
    </row>
    <row r="386" spans="1:7" ht="14.25" customHeight="1">
      <c r="A386" s="7">
        <v>44255</v>
      </c>
      <c r="B386" s="526" t="s">
        <v>114</v>
      </c>
      <c r="C386" s="526" t="s">
        <v>25</v>
      </c>
      <c r="D386" t="s">
        <v>18</v>
      </c>
      <c r="F386" s="2">
        <v>5</v>
      </c>
      <c r="G386" s="2">
        <f t="shared" si="5"/>
        <v>4.9999999999999432</v>
      </c>
    </row>
    <row r="387" spans="1:7" ht="14.25" customHeight="1">
      <c r="A387" s="7">
        <v>44255</v>
      </c>
      <c r="B387" s="526" t="s">
        <v>114</v>
      </c>
      <c r="C387" s="526" t="s">
        <v>25</v>
      </c>
      <c r="D387" t="s">
        <v>19</v>
      </c>
      <c r="F387" s="2">
        <v>5</v>
      </c>
      <c r="G387" s="2">
        <f t="shared" si="5"/>
        <v>-5.6843418860808015E-14</v>
      </c>
    </row>
    <row r="388" spans="1:7" ht="14.25" customHeight="1">
      <c r="A388" s="44">
        <v>44012</v>
      </c>
      <c r="B388" s="525" t="s">
        <v>14</v>
      </c>
      <c r="C388" s="525" t="s">
        <v>26</v>
      </c>
      <c r="D388" t="s">
        <v>16</v>
      </c>
      <c r="E388" s="16">
        <v>218.7</v>
      </c>
      <c r="G388" s="2">
        <f t="shared" si="5"/>
        <v>218.69999999999993</v>
      </c>
    </row>
    <row r="389" spans="1:7" ht="14.25" customHeight="1">
      <c r="B389" s="526"/>
      <c r="C389" s="526"/>
      <c r="D389" t="s">
        <v>17</v>
      </c>
      <c r="E389" s="16">
        <v>14.3</v>
      </c>
      <c r="G389" s="2">
        <f t="shared" si="5"/>
        <v>232.99999999999994</v>
      </c>
    </row>
    <row r="390" spans="1:7" ht="14.25" customHeight="1">
      <c r="B390" s="526"/>
      <c r="C390" s="526"/>
      <c r="D390" t="s">
        <v>18</v>
      </c>
      <c r="E390" s="16">
        <v>60</v>
      </c>
      <c r="G390" s="2">
        <f t="shared" si="5"/>
        <v>292.99999999999994</v>
      </c>
    </row>
    <row r="391" spans="1:7" ht="14.25" customHeight="1">
      <c r="B391" s="526"/>
      <c r="C391" s="526"/>
      <c r="D391" t="s">
        <v>40</v>
      </c>
      <c r="E391" s="16">
        <v>5</v>
      </c>
      <c r="G391" s="2">
        <f t="shared" si="5"/>
        <v>297.99999999999994</v>
      </c>
    </row>
    <row r="392" spans="1:7" ht="14.25" customHeight="1">
      <c r="B392" s="526"/>
      <c r="C392" s="526"/>
      <c r="D392" t="s">
        <v>220</v>
      </c>
      <c r="E392" s="16">
        <v>50</v>
      </c>
      <c r="G392" s="2">
        <f t="shared" si="5"/>
        <v>347.99999999999994</v>
      </c>
    </row>
    <row r="393" spans="1:7" ht="14.25" customHeight="1">
      <c r="A393" s="7">
        <v>44153</v>
      </c>
      <c r="B393" s="526">
        <v>20758</v>
      </c>
      <c r="C393" s="526" t="s">
        <v>26</v>
      </c>
      <c r="D393" t="s">
        <v>220</v>
      </c>
      <c r="F393" s="2">
        <v>50</v>
      </c>
      <c r="G393" s="2">
        <f t="shared" si="5"/>
        <v>297.99999999999994</v>
      </c>
    </row>
    <row r="394" spans="1:7" ht="14.25" customHeight="1">
      <c r="A394" s="7">
        <v>44172</v>
      </c>
      <c r="B394" s="526">
        <v>20968</v>
      </c>
      <c r="C394" s="526" t="s">
        <v>26</v>
      </c>
      <c r="D394" t="s">
        <v>16</v>
      </c>
      <c r="F394" s="2">
        <v>218.7</v>
      </c>
      <c r="G394" s="2">
        <f t="shared" si="5"/>
        <v>79.299999999999955</v>
      </c>
    </row>
    <row r="395" spans="1:7" ht="14.25" customHeight="1">
      <c r="A395" s="7">
        <v>44172</v>
      </c>
      <c r="B395" s="526">
        <v>20968</v>
      </c>
      <c r="C395" s="526" t="s">
        <v>26</v>
      </c>
      <c r="D395" t="s">
        <v>17</v>
      </c>
      <c r="F395" s="2">
        <v>14.3</v>
      </c>
      <c r="G395" s="2">
        <f t="shared" si="5"/>
        <v>64.999999999999957</v>
      </c>
    </row>
    <row r="396" spans="1:7" ht="14.25" customHeight="1">
      <c r="A396" s="7">
        <v>44255</v>
      </c>
      <c r="B396" s="526" t="s">
        <v>114</v>
      </c>
      <c r="C396" s="526" t="s">
        <v>26</v>
      </c>
      <c r="D396" t="s">
        <v>18</v>
      </c>
      <c r="F396" s="2">
        <v>50</v>
      </c>
      <c r="G396" s="2">
        <f t="shared" si="5"/>
        <v>14.999999999999957</v>
      </c>
    </row>
    <row r="397" spans="1:7" ht="14.25" customHeight="1">
      <c r="A397" s="7">
        <v>44286</v>
      </c>
      <c r="B397" s="526" t="s">
        <v>114</v>
      </c>
      <c r="C397" s="526" t="s">
        <v>26</v>
      </c>
      <c r="D397" t="s">
        <v>18</v>
      </c>
      <c r="F397" s="2">
        <v>10</v>
      </c>
      <c r="G397" s="2">
        <f t="shared" si="5"/>
        <v>4.9999999999999574</v>
      </c>
    </row>
    <row r="398" spans="1:7" ht="14.25" customHeight="1">
      <c r="A398" s="7">
        <v>44286</v>
      </c>
      <c r="B398" s="526" t="s">
        <v>114</v>
      </c>
      <c r="C398" s="526" t="s">
        <v>26</v>
      </c>
      <c r="D398" t="s">
        <v>19</v>
      </c>
      <c r="F398" s="2">
        <v>5</v>
      </c>
      <c r="G398" s="2">
        <f t="shared" si="5"/>
        <v>-4.2632564145606011E-14</v>
      </c>
    </row>
    <row r="399" spans="1:7" ht="14.25" customHeight="1">
      <c r="A399" s="44">
        <v>44043</v>
      </c>
      <c r="B399" s="525" t="s">
        <v>14</v>
      </c>
      <c r="C399" s="525" t="s">
        <v>27</v>
      </c>
      <c r="D399" t="s">
        <v>16</v>
      </c>
      <c r="E399" s="16">
        <v>183.3</v>
      </c>
      <c r="G399" s="2">
        <f t="shared" si="5"/>
        <v>183.29999999999995</v>
      </c>
    </row>
    <row r="400" spans="1:7" ht="14.25" customHeight="1">
      <c r="B400" s="526"/>
      <c r="C400" s="526"/>
      <c r="D400" t="s">
        <v>17</v>
      </c>
      <c r="E400" s="16">
        <v>44.8</v>
      </c>
      <c r="G400" s="2">
        <f t="shared" si="5"/>
        <v>228.09999999999997</v>
      </c>
    </row>
    <row r="401" spans="1:7" ht="14.25" customHeight="1">
      <c r="B401" s="526"/>
      <c r="C401" s="526"/>
      <c r="D401" t="s">
        <v>18</v>
      </c>
      <c r="E401" s="16">
        <v>60</v>
      </c>
      <c r="G401" s="2">
        <f t="shared" si="5"/>
        <v>288.09999999999997</v>
      </c>
    </row>
    <row r="402" spans="1:7" ht="14.25" customHeight="1">
      <c r="B402" s="526"/>
      <c r="C402" s="526"/>
      <c r="D402" t="s">
        <v>40</v>
      </c>
      <c r="E402" s="16">
        <v>5</v>
      </c>
      <c r="G402" s="2">
        <f t="shared" si="5"/>
        <v>293.09999999999997</v>
      </c>
    </row>
    <row r="403" spans="1:7" ht="14.25" customHeight="1">
      <c r="B403" s="526"/>
      <c r="C403" s="526"/>
      <c r="D403" t="s">
        <v>220</v>
      </c>
      <c r="E403" s="2">
        <v>50</v>
      </c>
      <c r="G403" s="2">
        <f t="shared" si="5"/>
        <v>343.09999999999997</v>
      </c>
    </row>
    <row r="404" spans="1:7" ht="14.25" customHeight="1">
      <c r="A404" s="7">
        <v>44043</v>
      </c>
      <c r="B404" s="526" t="s">
        <v>114</v>
      </c>
      <c r="C404" s="526" t="s">
        <v>27</v>
      </c>
      <c r="D404" t="s">
        <v>18</v>
      </c>
      <c r="F404" s="2">
        <v>60</v>
      </c>
      <c r="G404" s="2">
        <f t="shared" si="5"/>
        <v>283.09999999999997</v>
      </c>
    </row>
    <row r="405" spans="1:7" ht="14.25" customHeight="1">
      <c r="A405" s="7">
        <v>44043</v>
      </c>
      <c r="B405" s="526" t="s">
        <v>114</v>
      </c>
      <c r="C405" s="526" t="s">
        <v>27</v>
      </c>
      <c r="D405" t="s">
        <v>40</v>
      </c>
      <c r="F405" s="2">
        <v>5</v>
      </c>
      <c r="G405" s="2">
        <f t="shared" si="5"/>
        <v>278.09999999999997</v>
      </c>
    </row>
    <row r="406" spans="1:7" ht="14.25" customHeight="1">
      <c r="A406" s="7">
        <v>44153</v>
      </c>
      <c r="B406" s="526">
        <v>20758</v>
      </c>
      <c r="C406" s="526" t="s">
        <v>27</v>
      </c>
      <c r="D406" t="s">
        <v>220</v>
      </c>
      <c r="F406" s="2">
        <v>50</v>
      </c>
      <c r="G406" s="2">
        <f t="shared" si="5"/>
        <v>228.09999999999997</v>
      </c>
    </row>
    <row r="407" spans="1:7" ht="14.25" customHeight="1">
      <c r="A407" s="7">
        <v>44183</v>
      </c>
      <c r="B407" s="526">
        <v>21137</v>
      </c>
      <c r="C407" s="526" t="s">
        <v>27</v>
      </c>
      <c r="D407" t="s">
        <v>16</v>
      </c>
      <c r="F407" s="2">
        <v>183.3</v>
      </c>
      <c r="G407" s="2">
        <f t="shared" si="5"/>
        <v>44.799999999999955</v>
      </c>
    </row>
    <row r="408" spans="1:7" ht="14.25" customHeight="1">
      <c r="A408" s="7">
        <v>44183</v>
      </c>
      <c r="B408" s="526">
        <v>21137</v>
      </c>
      <c r="C408" s="526" t="s">
        <v>27</v>
      </c>
      <c r="D408" t="s">
        <v>17</v>
      </c>
      <c r="F408" s="2">
        <v>44.8</v>
      </c>
      <c r="G408" s="79">
        <f t="shared" si="5"/>
        <v>0</v>
      </c>
    </row>
    <row r="409" spans="1:7" ht="14.25" customHeight="1">
      <c r="A409" s="44">
        <v>44074</v>
      </c>
      <c r="B409" s="525" t="s">
        <v>14</v>
      </c>
      <c r="C409" s="525" t="s">
        <v>28</v>
      </c>
      <c r="D409" t="s">
        <v>16</v>
      </c>
      <c r="E409" s="2">
        <v>176.2</v>
      </c>
      <c r="G409" s="79">
        <f t="shared" si="5"/>
        <v>176.2</v>
      </c>
    </row>
    <row r="410" spans="1:7" ht="14.25" customHeight="1">
      <c r="B410" s="526"/>
      <c r="C410" s="526"/>
      <c r="D410" t="s">
        <v>17</v>
      </c>
      <c r="E410" s="2">
        <v>31.9</v>
      </c>
      <c r="G410" s="79">
        <f t="shared" ref="G410:G476" si="6">+G409+E410-F410</f>
        <v>208.1</v>
      </c>
    </row>
    <row r="411" spans="1:7" ht="14.25" customHeight="1">
      <c r="B411" s="526"/>
      <c r="C411" s="526"/>
      <c r="D411" t="s">
        <v>18</v>
      </c>
      <c r="E411" s="2">
        <v>60</v>
      </c>
      <c r="G411" s="79">
        <f t="shared" si="6"/>
        <v>268.10000000000002</v>
      </c>
    </row>
    <row r="412" spans="1:7" ht="14.25" customHeight="1">
      <c r="B412" s="526"/>
      <c r="C412" s="526"/>
      <c r="D412" t="s">
        <v>40</v>
      </c>
      <c r="E412" s="2">
        <v>5</v>
      </c>
      <c r="G412" s="79">
        <f t="shared" si="6"/>
        <v>273.10000000000002</v>
      </c>
    </row>
    <row r="413" spans="1:7" ht="14.25" customHeight="1">
      <c r="B413" s="526"/>
      <c r="C413" s="526"/>
      <c r="D413" t="s">
        <v>220</v>
      </c>
      <c r="E413" s="2">
        <v>50</v>
      </c>
      <c r="G413" s="79">
        <f t="shared" si="6"/>
        <v>323.10000000000002</v>
      </c>
    </row>
    <row r="414" spans="1:7" ht="14.25" customHeight="1">
      <c r="B414" s="526"/>
      <c r="C414" s="526"/>
      <c r="D414" s="48" t="s">
        <v>95</v>
      </c>
      <c r="E414" s="24">
        <v>15</v>
      </c>
      <c r="G414" s="79">
        <f t="shared" si="6"/>
        <v>338.1</v>
      </c>
    </row>
    <row r="415" spans="1:7" ht="14.25" customHeight="1">
      <c r="A415" s="7">
        <v>44073</v>
      </c>
      <c r="B415" s="526" t="s">
        <v>114</v>
      </c>
      <c r="C415" s="526" t="s">
        <v>28</v>
      </c>
      <c r="D415" t="s">
        <v>18</v>
      </c>
      <c r="F415" s="2">
        <v>60</v>
      </c>
      <c r="G415" s="79">
        <f t="shared" si="6"/>
        <v>278.10000000000002</v>
      </c>
    </row>
    <row r="416" spans="1:7" ht="14.25" customHeight="1">
      <c r="A416" s="7">
        <v>44073</v>
      </c>
      <c r="B416" s="526" t="s">
        <v>114</v>
      </c>
      <c r="C416" s="526" t="s">
        <v>28</v>
      </c>
      <c r="D416" t="s">
        <v>40</v>
      </c>
      <c r="F416" s="2">
        <v>5</v>
      </c>
      <c r="G416" s="79">
        <f t="shared" si="6"/>
        <v>273.10000000000002</v>
      </c>
    </row>
    <row r="417" spans="1:7" ht="14.25" customHeight="1">
      <c r="A417" s="7">
        <v>44153</v>
      </c>
      <c r="B417" s="526">
        <v>20758</v>
      </c>
      <c r="C417" s="526" t="s">
        <v>28</v>
      </c>
      <c r="D417" t="s">
        <v>220</v>
      </c>
      <c r="F417" s="2">
        <v>50</v>
      </c>
      <c r="G417" s="79">
        <f t="shared" si="6"/>
        <v>223.10000000000002</v>
      </c>
    </row>
    <row r="418" spans="1:7" ht="14.25" customHeight="1">
      <c r="A418" s="7">
        <v>44187</v>
      </c>
      <c r="B418" s="526">
        <v>21168</v>
      </c>
      <c r="C418" s="526" t="s">
        <v>28</v>
      </c>
      <c r="D418" t="s">
        <v>16</v>
      </c>
      <c r="F418" s="2">
        <v>176.2</v>
      </c>
      <c r="G418" s="79">
        <f t="shared" si="6"/>
        <v>46.900000000000034</v>
      </c>
    </row>
    <row r="419" spans="1:7" ht="14.25" customHeight="1">
      <c r="A419" s="7">
        <v>44187</v>
      </c>
      <c r="B419" s="526">
        <v>21168</v>
      </c>
      <c r="C419" s="526" t="s">
        <v>28</v>
      </c>
      <c r="D419" t="s">
        <v>17</v>
      </c>
      <c r="F419" s="2">
        <v>31.9</v>
      </c>
      <c r="G419" s="79">
        <f t="shared" si="6"/>
        <v>15.000000000000036</v>
      </c>
    </row>
    <row r="420" spans="1:7" ht="14.25" customHeight="1">
      <c r="A420" s="7">
        <v>44517</v>
      </c>
      <c r="B420" s="526">
        <v>23939</v>
      </c>
      <c r="C420" s="526" t="s">
        <v>28</v>
      </c>
      <c r="D420" s="48" t="s">
        <v>95</v>
      </c>
      <c r="F420" s="24">
        <v>15</v>
      </c>
      <c r="G420" s="79">
        <f t="shared" si="6"/>
        <v>3.5527136788005009E-14</v>
      </c>
    </row>
    <row r="421" spans="1:7" ht="14.25" customHeight="1">
      <c r="A421" s="44">
        <v>44104</v>
      </c>
      <c r="B421" s="525" t="s">
        <v>14</v>
      </c>
      <c r="C421" s="525" t="s">
        <v>29</v>
      </c>
      <c r="D421" t="s">
        <v>16</v>
      </c>
      <c r="E421" s="2">
        <v>185.1</v>
      </c>
      <c r="G421" s="79">
        <f t="shared" si="6"/>
        <v>185.10000000000002</v>
      </c>
    </row>
    <row r="422" spans="1:7" ht="14.25" customHeight="1">
      <c r="B422" s="526"/>
      <c r="C422" s="526"/>
      <c r="D422" t="s">
        <v>17</v>
      </c>
      <c r="E422" s="2">
        <v>36.9</v>
      </c>
      <c r="G422" s="79">
        <f t="shared" si="6"/>
        <v>222.00000000000003</v>
      </c>
    </row>
    <row r="423" spans="1:7" ht="14.25" customHeight="1">
      <c r="B423" s="526"/>
      <c r="C423" s="526"/>
      <c r="D423" t="s">
        <v>18</v>
      </c>
      <c r="E423" s="2">
        <v>60</v>
      </c>
      <c r="G423" s="79">
        <f t="shared" si="6"/>
        <v>282</v>
      </c>
    </row>
    <row r="424" spans="1:7" ht="14.25" customHeight="1">
      <c r="B424" s="526"/>
      <c r="C424" s="526"/>
      <c r="D424" t="s">
        <v>40</v>
      </c>
      <c r="E424" s="2">
        <v>5</v>
      </c>
      <c r="G424" s="79">
        <f t="shared" si="6"/>
        <v>287</v>
      </c>
    </row>
    <row r="425" spans="1:7" ht="14.25" customHeight="1">
      <c r="B425" s="526"/>
      <c r="C425" s="526"/>
      <c r="D425" t="s">
        <v>220</v>
      </c>
      <c r="E425" s="2">
        <v>50</v>
      </c>
      <c r="G425" s="79">
        <f t="shared" si="6"/>
        <v>337</v>
      </c>
    </row>
    <row r="426" spans="1:7" ht="14.25" customHeight="1">
      <c r="B426" s="526"/>
      <c r="C426" s="526"/>
      <c r="D426" t="s">
        <v>95</v>
      </c>
      <c r="E426" s="2">
        <v>8.5</v>
      </c>
      <c r="G426" s="79">
        <f t="shared" si="6"/>
        <v>345.5</v>
      </c>
    </row>
    <row r="427" spans="1:7" ht="14.25" customHeight="1">
      <c r="A427" s="7">
        <v>44104</v>
      </c>
      <c r="B427" s="526" t="s">
        <v>114</v>
      </c>
      <c r="C427" s="526" t="s">
        <v>29</v>
      </c>
      <c r="D427" t="s">
        <v>18</v>
      </c>
      <c r="F427" s="2">
        <v>40</v>
      </c>
      <c r="G427" s="79">
        <f t="shared" si="6"/>
        <v>305.5</v>
      </c>
    </row>
    <row r="428" spans="1:7" ht="14.25" customHeight="1">
      <c r="A428" s="7">
        <v>44153</v>
      </c>
      <c r="B428" s="526">
        <v>20758</v>
      </c>
      <c r="C428" s="526" t="s">
        <v>29</v>
      </c>
      <c r="D428" t="s">
        <v>220</v>
      </c>
      <c r="F428" s="2">
        <v>50</v>
      </c>
      <c r="G428" s="79">
        <f t="shared" si="6"/>
        <v>255.5</v>
      </c>
    </row>
    <row r="429" spans="1:7" ht="14.25" customHeight="1">
      <c r="A429" s="7">
        <v>44191</v>
      </c>
      <c r="B429" s="526">
        <v>21204</v>
      </c>
      <c r="C429" s="526" t="s">
        <v>29</v>
      </c>
      <c r="D429" t="s">
        <v>16</v>
      </c>
      <c r="F429" s="2">
        <v>185.1</v>
      </c>
      <c r="G429" s="79">
        <f t="shared" si="6"/>
        <v>70.400000000000006</v>
      </c>
    </row>
    <row r="430" spans="1:7" ht="14.25" customHeight="1">
      <c r="A430" s="7">
        <v>44191</v>
      </c>
      <c r="B430" s="526">
        <v>21204</v>
      </c>
      <c r="C430" s="526" t="s">
        <v>29</v>
      </c>
      <c r="D430" t="s">
        <v>17</v>
      </c>
      <c r="F430" s="2">
        <v>36.9</v>
      </c>
      <c r="G430" s="79">
        <f t="shared" si="6"/>
        <v>33.500000000000007</v>
      </c>
    </row>
    <row r="431" spans="1:7" ht="14.25" customHeight="1">
      <c r="A431" s="7">
        <v>44286</v>
      </c>
      <c r="B431" s="526" t="s">
        <v>114</v>
      </c>
      <c r="C431" s="526" t="s">
        <v>29</v>
      </c>
      <c r="D431" t="s">
        <v>18</v>
      </c>
      <c r="F431" s="2">
        <v>20</v>
      </c>
      <c r="G431" s="79">
        <f t="shared" si="6"/>
        <v>13.500000000000007</v>
      </c>
    </row>
    <row r="432" spans="1:7" ht="14.25" customHeight="1">
      <c r="A432" s="7">
        <v>44286</v>
      </c>
      <c r="B432" s="526" t="s">
        <v>114</v>
      </c>
      <c r="C432" s="526" t="s">
        <v>29</v>
      </c>
      <c r="D432" t="s">
        <v>19</v>
      </c>
      <c r="F432" s="2">
        <v>5</v>
      </c>
      <c r="G432" s="79">
        <f t="shared" si="6"/>
        <v>8.5000000000000071</v>
      </c>
    </row>
    <row r="433" spans="1:7" ht="14.25" customHeight="1">
      <c r="A433" s="7">
        <v>44517</v>
      </c>
      <c r="B433" s="526">
        <v>23939</v>
      </c>
      <c r="C433" s="526" t="s">
        <v>29</v>
      </c>
      <c r="D433" s="48" t="s">
        <v>95</v>
      </c>
      <c r="F433" s="2">
        <v>8.5</v>
      </c>
      <c r="G433" s="79">
        <f t="shared" si="6"/>
        <v>0</v>
      </c>
    </row>
    <row r="434" spans="1:7" ht="14.25" customHeight="1">
      <c r="A434" s="44">
        <v>44135</v>
      </c>
      <c r="B434" s="525" t="s">
        <v>14</v>
      </c>
      <c r="C434" s="525" t="s">
        <v>30</v>
      </c>
      <c r="D434" t="s">
        <v>16</v>
      </c>
      <c r="E434" s="2">
        <v>217.1</v>
      </c>
      <c r="G434" s="79">
        <f t="shared" si="6"/>
        <v>217.1</v>
      </c>
    </row>
    <row r="435" spans="1:7" ht="14.25" customHeight="1">
      <c r="B435" s="526"/>
      <c r="C435" s="526"/>
      <c r="D435" t="s">
        <v>17</v>
      </c>
      <c r="E435" s="2">
        <v>39.1</v>
      </c>
      <c r="G435" s="79">
        <f t="shared" si="6"/>
        <v>256.2</v>
      </c>
    </row>
    <row r="436" spans="1:7" ht="14.25" customHeight="1">
      <c r="B436" s="526"/>
      <c r="C436" s="526"/>
      <c r="D436" t="s">
        <v>18</v>
      </c>
      <c r="E436" s="2">
        <v>60</v>
      </c>
      <c r="G436" s="79">
        <f t="shared" si="6"/>
        <v>316.2</v>
      </c>
    </row>
    <row r="437" spans="1:7" ht="14.25" customHeight="1">
      <c r="B437" s="526"/>
      <c r="C437" s="526"/>
      <c r="D437" t="s">
        <v>40</v>
      </c>
      <c r="E437" s="2">
        <v>5</v>
      </c>
      <c r="G437" s="79">
        <f t="shared" si="6"/>
        <v>321.2</v>
      </c>
    </row>
    <row r="438" spans="1:7" ht="14.25" customHeight="1">
      <c r="B438" s="526"/>
      <c r="C438" s="526"/>
      <c r="D438" t="s">
        <v>220</v>
      </c>
      <c r="E438" s="2">
        <v>50</v>
      </c>
      <c r="G438" s="79">
        <f t="shared" si="6"/>
        <v>371.2</v>
      </c>
    </row>
    <row r="439" spans="1:7" ht="14.25" customHeight="1">
      <c r="A439" s="7">
        <v>44135</v>
      </c>
      <c r="B439" s="526" t="s">
        <v>114</v>
      </c>
      <c r="C439" s="526" t="s">
        <v>30</v>
      </c>
      <c r="D439" t="s">
        <v>18</v>
      </c>
      <c r="F439" s="2">
        <v>60</v>
      </c>
      <c r="G439" s="79">
        <f t="shared" si="6"/>
        <v>311.2</v>
      </c>
    </row>
    <row r="440" spans="1:7" ht="14.25" customHeight="1">
      <c r="A440" s="7">
        <v>44135</v>
      </c>
      <c r="B440" s="526" t="s">
        <v>114</v>
      </c>
      <c r="C440" s="526" t="s">
        <v>30</v>
      </c>
      <c r="D440" t="s">
        <v>40</v>
      </c>
      <c r="F440" s="2">
        <v>5</v>
      </c>
      <c r="G440" s="79">
        <f t="shared" si="6"/>
        <v>306.2</v>
      </c>
    </row>
    <row r="441" spans="1:7" ht="14.25" customHeight="1">
      <c r="A441" s="7">
        <v>44153</v>
      </c>
      <c r="B441" s="526">
        <v>20758</v>
      </c>
      <c r="C441" s="526" t="s">
        <v>30</v>
      </c>
      <c r="D441" t="s">
        <v>220</v>
      </c>
      <c r="F441" s="2">
        <v>50</v>
      </c>
      <c r="G441" s="79">
        <f t="shared" si="6"/>
        <v>256.2</v>
      </c>
    </row>
    <row r="442" spans="1:7" ht="14.25" customHeight="1">
      <c r="A442" s="7">
        <v>44196</v>
      </c>
      <c r="B442" s="526">
        <v>21301</v>
      </c>
      <c r="C442" s="526" t="s">
        <v>30</v>
      </c>
      <c r="D442" t="s">
        <v>16</v>
      </c>
      <c r="F442" s="2">
        <v>217.1</v>
      </c>
      <c r="G442" s="79">
        <f t="shared" si="6"/>
        <v>39.099999999999994</v>
      </c>
    </row>
    <row r="443" spans="1:7" ht="14.25" customHeight="1">
      <c r="A443" s="7">
        <v>44196</v>
      </c>
      <c r="B443" s="526">
        <v>21301</v>
      </c>
      <c r="C443" s="526" t="s">
        <v>30</v>
      </c>
      <c r="D443" t="s">
        <v>17</v>
      </c>
      <c r="F443" s="2">
        <v>39.1</v>
      </c>
      <c r="G443" s="79">
        <f t="shared" si="6"/>
        <v>0</v>
      </c>
    </row>
    <row r="444" spans="1:7" ht="14.25" customHeight="1">
      <c r="A444" s="44">
        <v>44165</v>
      </c>
      <c r="B444" s="525" t="s">
        <v>14</v>
      </c>
      <c r="C444" s="525" t="s">
        <v>33</v>
      </c>
      <c r="D444" t="s">
        <v>16</v>
      </c>
      <c r="E444" s="2">
        <v>205.8</v>
      </c>
      <c r="G444" s="79">
        <f t="shared" si="6"/>
        <v>205.8</v>
      </c>
    </row>
    <row r="445" spans="1:7" ht="14.25" customHeight="1">
      <c r="B445" s="526"/>
      <c r="C445" s="526"/>
      <c r="D445" t="s">
        <v>17</v>
      </c>
      <c r="E445" s="2">
        <v>40.200000000000003</v>
      </c>
      <c r="G445" s="79">
        <f t="shared" si="6"/>
        <v>246</v>
      </c>
    </row>
    <row r="446" spans="1:7" ht="14.25" customHeight="1">
      <c r="B446" s="526"/>
      <c r="C446" s="526"/>
      <c r="D446" t="s">
        <v>18</v>
      </c>
      <c r="E446" s="2">
        <v>60</v>
      </c>
      <c r="G446" s="79">
        <f t="shared" si="6"/>
        <v>306</v>
      </c>
    </row>
    <row r="447" spans="1:7" ht="14.25" customHeight="1">
      <c r="B447" s="526"/>
      <c r="C447" s="526"/>
      <c r="D447" t="s">
        <v>40</v>
      </c>
      <c r="E447" s="2">
        <v>5</v>
      </c>
      <c r="G447" s="79">
        <f t="shared" si="6"/>
        <v>311</v>
      </c>
    </row>
    <row r="448" spans="1:7" ht="14.25" customHeight="1">
      <c r="B448" s="526"/>
      <c r="C448" s="526"/>
      <c r="D448" t="s">
        <v>220</v>
      </c>
      <c r="E448" s="2">
        <v>50</v>
      </c>
      <c r="G448" s="79">
        <f t="shared" si="6"/>
        <v>361</v>
      </c>
    </row>
    <row r="449" spans="1:7" ht="14.25" customHeight="1">
      <c r="A449" s="7">
        <v>44153</v>
      </c>
      <c r="B449" s="526">
        <v>20758</v>
      </c>
      <c r="C449" s="526" t="s">
        <v>33</v>
      </c>
      <c r="D449" t="s">
        <v>220</v>
      </c>
      <c r="F449" s="2">
        <v>50</v>
      </c>
      <c r="G449" s="79">
        <f t="shared" si="6"/>
        <v>311</v>
      </c>
    </row>
    <row r="450" spans="1:7" ht="14.25" customHeight="1">
      <c r="A450" s="7">
        <v>44165</v>
      </c>
      <c r="B450" s="526" t="s">
        <v>114</v>
      </c>
      <c r="C450" s="526" t="s">
        <v>33</v>
      </c>
      <c r="D450" s="67" t="s">
        <v>18</v>
      </c>
      <c r="F450" s="2">
        <v>60</v>
      </c>
      <c r="G450" s="79">
        <f t="shared" si="6"/>
        <v>251</v>
      </c>
    </row>
    <row r="451" spans="1:7" ht="14.25" customHeight="1">
      <c r="A451" s="7">
        <v>44165</v>
      </c>
      <c r="B451" s="526" t="s">
        <v>114</v>
      </c>
      <c r="C451" s="526" t="s">
        <v>33</v>
      </c>
      <c r="D451" s="67" t="s">
        <v>40</v>
      </c>
      <c r="F451" s="2">
        <v>5</v>
      </c>
      <c r="G451" s="79">
        <f t="shared" si="6"/>
        <v>246</v>
      </c>
    </row>
    <row r="452" spans="1:7" ht="14.25" customHeight="1">
      <c r="A452" s="7">
        <v>44196</v>
      </c>
      <c r="B452" s="526">
        <v>21302</v>
      </c>
      <c r="C452" s="526" t="s">
        <v>33</v>
      </c>
      <c r="D452" s="67" t="s">
        <v>16</v>
      </c>
      <c r="F452" s="2">
        <v>205.8</v>
      </c>
      <c r="G452" s="79">
        <f t="shared" si="6"/>
        <v>40.199999999999989</v>
      </c>
    </row>
    <row r="453" spans="1:7" ht="14.25" customHeight="1">
      <c r="A453" s="7">
        <v>44196</v>
      </c>
      <c r="B453" s="526">
        <v>21302</v>
      </c>
      <c r="C453" s="526" t="s">
        <v>33</v>
      </c>
      <c r="D453" s="67" t="s">
        <v>17</v>
      </c>
      <c r="F453" s="2">
        <v>40.200000000000003</v>
      </c>
      <c r="G453" s="79">
        <f t="shared" si="6"/>
        <v>0</v>
      </c>
    </row>
    <row r="454" spans="1:7" ht="14.25" customHeight="1">
      <c r="A454" s="44">
        <v>44196</v>
      </c>
      <c r="B454" s="525" t="s">
        <v>14</v>
      </c>
      <c r="C454" s="525" t="s">
        <v>34</v>
      </c>
      <c r="D454" t="s">
        <v>16</v>
      </c>
      <c r="E454" s="2">
        <v>238.9</v>
      </c>
      <c r="G454" s="79">
        <f t="shared" si="6"/>
        <v>238.9</v>
      </c>
    </row>
    <row r="455" spans="1:7" ht="14.25" customHeight="1">
      <c r="B455" s="526"/>
      <c r="C455" s="526"/>
      <c r="D455" t="s">
        <v>17</v>
      </c>
      <c r="E455" s="2">
        <v>35.6</v>
      </c>
      <c r="G455" s="79">
        <f t="shared" si="6"/>
        <v>274.5</v>
      </c>
    </row>
    <row r="456" spans="1:7" ht="14.25" customHeight="1">
      <c r="B456" s="526"/>
      <c r="C456" s="526"/>
      <c r="D456" t="s">
        <v>18</v>
      </c>
      <c r="E456" s="2">
        <v>60</v>
      </c>
      <c r="G456" s="79">
        <f t="shared" si="6"/>
        <v>334.5</v>
      </c>
    </row>
    <row r="457" spans="1:7" ht="14.25" customHeight="1">
      <c r="B457" s="526"/>
      <c r="C457" s="526"/>
      <c r="D457" t="s">
        <v>40</v>
      </c>
      <c r="E457" s="2">
        <v>5</v>
      </c>
      <c r="G457" s="79">
        <f t="shared" si="6"/>
        <v>339.5</v>
      </c>
    </row>
    <row r="458" spans="1:7" ht="14.25" customHeight="1">
      <c r="B458" s="526"/>
      <c r="C458" s="526"/>
      <c r="D458" t="s">
        <v>220</v>
      </c>
      <c r="E458" s="2">
        <v>50</v>
      </c>
      <c r="G458" s="79">
        <f t="shared" si="6"/>
        <v>389.5</v>
      </c>
    </row>
    <row r="459" spans="1:7" ht="14.25" customHeight="1">
      <c r="A459" s="7">
        <v>44153</v>
      </c>
      <c r="B459" s="526">
        <v>20758</v>
      </c>
      <c r="C459" s="526" t="s">
        <v>34</v>
      </c>
      <c r="D459" t="s">
        <v>220</v>
      </c>
      <c r="F459" s="2">
        <v>50</v>
      </c>
      <c r="G459" s="79">
        <f t="shared" si="6"/>
        <v>339.5</v>
      </c>
    </row>
    <row r="460" spans="1:7" ht="14.25" customHeight="1">
      <c r="A460" s="86">
        <v>44196</v>
      </c>
      <c r="B460" s="526" t="s">
        <v>114</v>
      </c>
      <c r="C460" s="526" t="s">
        <v>34</v>
      </c>
      <c r="D460" t="s">
        <v>48</v>
      </c>
      <c r="F460" s="2">
        <v>60</v>
      </c>
      <c r="G460" s="79">
        <f t="shared" si="6"/>
        <v>279.5</v>
      </c>
    </row>
    <row r="461" spans="1:7" ht="14.25" customHeight="1">
      <c r="A461" s="86">
        <v>44196</v>
      </c>
      <c r="B461" s="526" t="s">
        <v>114</v>
      </c>
      <c r="C461" s="526" t="s">
        <v>34</v>
      </c>
      <c r="D461" t="s">
        <v>40</v>
      </c>
      <c r="F461" s="2">
        <v>5</v>
      </c>
      <c r="G461" s="79">
        <f t="shared" si="6"/>
        <v>274.5</v>
      </c>
    </row>
    <row r="462" spans="1:7" ht="14.25" customHeight="1">
      <c r="A462" s="86">
        <v>44233</v>
      </c>
      <c r="B462" s="526">
        <v>21533</v>
      </c>
      <c r="C462" s="526" t="s">
        <v>34</v>
      </c>
      <c r="D462" t="s">
        <v>16</v>
      </c>
      <c r="F462" s="2">
        <v>238.9</v>
      </c>
      <c r="G462" s="79">
        <f t="shared" si="6"/>
        <v>35.599999999999994</v>
      </c>
    </row>
    <row r="463" spans="1:7" ht="14.25" customHeight="1">
      <c r="A463" s="86">
        <v>44233</v>
      </c>
      <c r="B463" s="526">
        <v>21533</v>
      </c>
      <c r="C463" s="526" t="s">
        <v>34</v>
      </c>
      <c r="D463" t="s">
        <v>17</v>
      </c>
      <c r="F463" s="2">
        <v>35.6</v>
      </c>
      <c r="G463" s="79">
        <f t="shared" si="6"/>
        <v>0</v>
      </c>
    </row>
    <row r="464" spans="1:7" ht="14.25" customHeight="1">
      <c r="A464" s="44">
        <v>44227</v>
      </c>
      <c r="B464" s="525" t="s">
        <v>14</v>
      </c>
      <c r="C464" s="525" t="s">
        <v>15</v>
      </c>
      <c r="D464" t="s">
        <v>16</v>
      </c>
      <c r="E464" s="2">
        <v>251.4</v>
      </c>
      <c r="G464" s="79">
        <f t="shared" si="6"/>
        <v>251.4</v>
      </c>
    </row>
    <row r="465" spans="1:7" ht="14.25" customHeight="1">
      <c r="B465" s="526"/>
      <c r="C465" s="526"/>
      <c r="D465" t="s">
        <v>17</v>
      </c>
      <c r="E465" s="2">
        <v>45.1</v>
      </c>
      <c r="G465" s="79">
        <f t="shared" si="6"/>
        <v>296.5</v>
      </c>
    </row>
    <row r="466" spans="1:7" ht="14.25" customHeight="1">
      <c r="B466" s="526"/>
      <c r="C466" s="526"/>
      <c r="D466" t="s">
        <v>18</v>
      </c>
      <c r="E466" s="2">
        <v>60</v>
      </c>
      <c r="G466" s="79">
        <f t="shared" si="6"/>
        <v>356.5</v>
      </c>
    </row>
    <row r="467" spans="1:7" ht="14.25" customHeight="1">
      <c r="B467" s="526"/>
      <c r="C467" s="526"/>
      <c r="D467" t="s">
        <v>40</v>
      </c>
      <c r="E467" s="2">
        <v>5</v>
      </c>
      <c r="G467" s="79">
        <f t="shared" si="6"/>
        <v>361.5</v>
      </c>
    </row>
    <row r="468" spans="1:7" ht="14.25" customHeight="1">
      <c r="B468" s="526"/>
      <c r="C468" s="526"/>
      <c r="D468" t="s">
        <v>220</v>
      </c>
      <c r="E468" s="2">
        <v>50</v>
      </c>
      <c r="G468" s="79">
        <f t="shared" si="6"/>
        <v>411.5</v>
      </c>
    </row>
    <row r="469" spans="1:7" ht="14.25" customHeight="1">
      <c r="A469" s="86">
        <v>44227</v>
      </c>
      <c r="B469" s="526" t="s">
        <v>114</v>
      </c>
      <c r="C469" s="526" t="s">
        <v>15</v>
      </c>
      <c r="D469" t="s">
        <v>48</v>
      </c>
      <c r="F469" s="2">
        <v>60</v>
      </c>
      <c r="G469" s="79">
        <f t="shared" si="6"/>
        <v>351.5</v>
      </c>
    </row>
    <row r="470" spans="1:7" ht="14.25" customHeight="1">
      <c r="A470" s="86">
        <v>44227</v>
      </c>
      <c r="B470" s="526" t="s">
        <v>114</v>
      </c>
      <c r="C470" s="526" t="s">
        <v>15</v>
      </c>
      <c r="D470" t="s">
        <v>40</v>
      </c>
      <c r="F470" s="2">
        <v>5</v>
      </c>
      <c r="G470" s="79">
        <f t="shared" si="6"/>
        <v>346.5</v>
      </c>
    </row>
    <row r="471" spans="1:7" ht="14.25" customHeight="1">
      <c r="A471" s="86">
        <v>44261</v>
      </c>
      <c r="B471" s="526">
        <v>21766</v>
      </c>
      <c r="C471" s="526" t="s">
        <v>15</v>
      </c>
      <c r="D471" t="s">
        <v>16</v>
      </c>
      <c r="F471" s="2">
        <v>251.4</v>
      </c>
      <c r="G471" s="79">
        <f t="shared" si="6"/>
        <v>95.1</v>
      </c>
    </row>
    <row r="472" spans="1:7" ht="14.25" customHeight="1">
      <c r="A472" s="86">
        <v>44261</v>
      </c>
      <c r="B472" s="526">
        <v>21766</v>
      </c>
      <c r="C472" s="526" t="s">
        <v>15</v>
      </c>
      <c r="D472" t="s">
        <v>17</v>
      </c>
      <c r="F472" s="2">
        <v>45.1</v>
      </c>
      <c r="G472" s="79">
        <f t="shared" si="6"/>
        <v>49.999999999999993</v>
      </c>
    </row>
    <row r="473" spans="1:7" ht="14.25" customHeight="1">
      <c r="A473" s="7">
        <v>44517</v>
      </c>
      <c r="B473" s="526">
        <v>23939</v>
      </c>
      <c r="C473" s="526" t="s">
        <v>15</v>
      </c>
      <c r="D473" t="s">
        <v>220</v>
      </c>
      <c r="F473" s="2">
        <v>50</v>
      </c>
      <c r="G473" s="79">
        <f t="shared" si="6"/>
        <v>0</v>
      </c>
    </row>
    <row r="474" spans="1:7" ht="14.25" customHeight="1">
      <c r="A474" s="44">
        <v>44255</v>
      </c>
      <c r="B474" s="525" t="s">
        <v>14</v>
      </c>
      <c r="C474" s="525" t="s">
        <v>20</v>
      </c>
      <c r="D474" t="s">
        <v>16</v>
      </c>
      <c r="E474" s="2">
        <v>238.4</v>
      </c>
      <c r="G474" s="79">
        <f t="shared" si="6"/>
        <v>238.4</v>
      </c>
    </row>
    <row r="475" spans="1:7" ht="14.25" customHeight="1">
      <c r="B475" s="526"/>
      <c r="C475" s="526"/>
      <c r="D475" t="s">
        <v>17</v>
      </c>
      <c r="E475" s="2">
        <v>37.700000000000003</v>
      </c>
      <c r="G475" s="79">
        <f t="shared" si="6"/>
        <v>276.10000000000002</v>
      </c>
    </row>
    <row r="476" spans="1:7" ht="14.25" customHeight="1">
      <c r="B476" s="526"/>
      <c r="C476" s="526"/>
      <c r="D476" t="s">
        <v>18</v>
      </c>
      <c r="E476" s="2">
        <v>56</v>
      </c>
      <c r="G476" s="79">
        <f t="shared" si="6"/>
        <v>332.1</v>
      </c>
    </row>
    <row r="477" spans="1:7" ht="14.25" customHeight="1">
      <c r="B477" s="526"/>
      <c r="C477" s="526"/>
      <c r="D477" t="s">
        <v>40</v>
      </c>
      <c r="E477" s="2">
        <v>5</v>
      </c>
      <c r="G477" s="79">
        <f t="shared" ref="G477:G553" si="7">+G476+E477-F477</f>
        <v>337.1</v>
      </c>
    </row>
    <row r="478" spans="1:7" ht="14.25" customHeight="1">
      <c r="B478" s="526"/>
      <c r="C478" s="526"/>
      <c r="D478" t="s">
        <v>220</v>
      </c>
      <c r="E478" s="2">
        <v>50</v>
      </c>
      <c r="G478" s="79">
        <f t="shared" si="7"/>
        <v>387.1</v>
      </c>
    </row>
    <row r="479" spans="1:7" ht="14.25" customHeight="1">
      <c r="A479" s="7">
        <v>44255</v>
      </c>
      <c r="B479" s="526" t="s">
        <v>114</v>
      </c>
      <c r="C479" s="526" t="s">
        <v>20</v>
      </c>
      <c r="D479" t="s">
        <v>18</v>
      </c>
      <c r="F479" s="2">
        <v>56</v>
      </c>
      <c r="G479" s="79">
        <f t="shared" si="7"/>
        <v>331.1</v>
      </c>
    </row>
    <row r="480" spans="1:7" ht="14.25" customHeight="1">
      <c r="A480" s="7">
        <v>44255</v>
      </c>
      <c r="B480" s="526" t="s">
        <v>114</v>
      </c>
      <c r="C480" s="526" t="s">
        <v>20</v>
      </c>
      <c r="D480" t="s">
        <v>19</v>
      </c>
      <c r="F480" s="2">
        <v>5</v>
      </c>
      <c r="G480" s="79">
        <f t="shared" si="7"/>
        <v>326.10000000000002</v>
      </c>
    </row>
    <row r="481" spans="1:7" ht="14.25" customHeight="1">
      <c r="A481" s="7">
        <v>44306</v>
      </c>
      <c r="B481" s="526">
        <v>22214</v>
      </c>
      <c r="C481" s="526" t="s">
        <v>20</v>
      </c>
      <c r="D481" t="s">
        <v>16</v>
      </c>
      <c r="F481" s="2">
        <v>238.4</v>
      </c>
      <c r="G481" s="79">
        <f t="shared" si="7"/>
        <v>87.700000000000017</v>
      </c>
    </row>
    <row r="482" spans="1:7" ht="14.25" customHeight="1">
      <c r="A482" s="7">
        <v>44306</v>
      </c>
      <c r="B482" s="526">
        <v>22214</v>
      </c>
      <c r="C482" s="526" t="s">
        <v>20</v>
      </c>
      <c r="D482" t="s">
        <v>17</v>
      </c>
      <c r="F482" s="2">
        <v>37.700000000000003</v>
      </c>
      <c r="G482" s="79">
        <f t="shared" si="7"/>
        <v>50.000000000000014</v>
      </c>
    </row>
    <row r="483" spans="1:7" ht="14.25" customHeight="1">
      <c r="A483" s="7">
        <v>44517</v>
      </c>
      <c r="B483" s="526">
        <v>23939</v>
      </c>
      <c r="C483" s="526" t="s">
        <v>20</v>
      </c>
      <c r="D483" t="s">
        <v>220</v>
      </c>
      <c r="F483" s="2">
        <v>50</v>
      </c>
      <c r="G483" s="79">
        <f t="shared" si="7"/>
        <v>0</v>
      </c>
    </row>
    <row r="484" spans="1:7" ht="14.25" customHeight="1">
      <c r="A484" s="44">
        <v>44286</v>
      </c>
      <c r="B484" s="525" t="s">
        <v>14</v>
      </c>
      <c r="C484" s="525" t="s">
        <v>23</v>
      </c>
      <c r="D484" t="s">
        <v>16</v>
      </c>
      <c r="E484" s="2">
        <v>261.60000000000002</v>
      </c>
      <c r="G484" s="79">
        <f t="shared" si="7"/>
        <v>261.60000000000002</v>
      </c>
    </row>
    <row r="485" spans="1:7" ht="14.25" customHeight="1">
      <c r="B485" s="526"/>
      <c r="C485" s="526"/>
      <c r="D485" t="s">
        <v>17</v>
      </c>
      <c r="E485" s="2">
        <v>36.9</v>
      </c>
      <c r="G485" s="79">
        <f t="shared" si="7"/>
        <v>298.5</v>
      </c>
    </row>
    <row r="486" spans="1:7" ht="14.25" customHeight="1">
      <c r="B486" s="526"/>
      <c r="C486" s="526"/>
      <c r="D486" t="s">
        <v>18</v>
      </c>
      <c r="E486" s="2">
        <v>60</v>
      </c>
      <c r="G486" s="79">
        <f t="shared" si="7"/>
        <v>358.5</v>
      </c>
    </row>
    <row r="487" spans="1:7" ht="14.25" customHeight="1">
      <c r="B487" s="526"/>
      <c r="C487" s="526"/>
      <c r="D487" t="s">
        <v>40</v>
      </c>
      <c r="E487" s="2">
        <v>5</v>
      </c>
      <c r="G487" s="79">
        <f t="shared" si="7"/>
        <v>363.5</v>
      </c>
    </row>
    <row r="488" spans="1:7" ht="14.25" customHeight="1">
      <c r="B488" s="526"/>
      <c r="C488" s="526"/>
      <c r="D488" t="s">
        <v>220</v>
      </c>
      <c r="E488" s="2">
        <v>50</v>
      </c>
      <c r="G488" s="79">
        <f t="shared" si="7"/>
        <v>413.5</v>
      </c>
    </row>
    <row r="489" spans="1:7" ht="14.25" customHeight="1">
      <c r="B489" s="526"/>
      <c r="C489" s="526"/>
      <c r="D489" t="s">
        <v>50</v>
      </c>
      <c r="E489" s="2">
        <v>10</v>
      </c>
      <c r="G489" s="79">
        <f t="shared" si="7"/>
        <v>423.5</v>
      </c>
    </row>
    <row r="490" spans="1:7" ht="14.25" customHeight="1">
      <c r="A490" s="7">
        <v>44277</v>
      </c>
      <c r="B490" s="526">
        <v>22042</v>
      </c>
      <c r="C490" s="526" t="s">
        <v>23</v>
      </c>
      <c r="D490" t="s">
        <v>50</v>
      </c>
      <c r="F490" s="2">
        <v>10</v>
      </c>
      <c r="G490" s="79">
        <f t="shared" si="7"/>
        <v>413.5</v>
      </c>
    </row>
    <row r="491" spans="1:7" ht="14.25" customHeight="1">
      <c r="A491" s="7">
        <v>44286</v>
      </c>
      <c r="B491" s="526" t="s">
        <v>114</v>
      </c>
      <c r="C491" s="526" t="s">
        <v>23</v>
      </c>
      <c r="D491" t="s">
        <v>18</v>
      </c>
      <c r="F491" s="2">
        <v>60</v>
      </c>
      <c r="G491" s="79">
        <f t="shared" si="7"/>
        <v>353.5</v>
      </c>
    </row>
    <row r="492" spans="1:7" ht="14.25" customHeight="1">
      <c r="A492" s="7">
        <v>44286</v>
      </c>
      <c r="B492" s="526" t="s">
        <v>114</v>
      </c>
      <c r="C492" s="526" t="s">
        <v>23</v>
      </c>
      <c r="D492" t="s">
        <v>19</v>
      </c>
      <c r="F492" s="2">
        <v>5</v>
      </c>
      <c r="G492" s="79">
        <f t="shared" si="7"/>
        <v>348.5</v>
      </c>
    </row>
    <row r="493" spans="1:7" ht="14.25" customHeight="1">
      <c r="A493" s="7">
        <v>44320</v>
      </c>
      <c r="B493" s="526">
        <v>22346</v>
      </c>
      <c r="C493" s="526" t="s">
        <v>23</v>
      </c>
      <c r="D493" t="s">
        <v>16</v>
      </c>
      <c r="F493" s="2">
        <v>261.60000000000002</v>
      </c>
      <c r="G493" s="79">
        <f t="shared" si="7"/>
        <v>86.899999999999977</v>
      </c>
    </row>
    <row r="494" spans="1:7" ht="14.25" customHeight="1">
      <c r="A494" s="7">
        <v>44517</v>
      </c>
      <c r="B494" s="526">
        <v>23939</v>
      </c>
      <c r="C494" s="526" t="s">
        <v>23</v>
      </c>
      <c r="D494" t="s">
        <v>220</v>
      </c>
      <c r="F494" s="2">
        <v>50</v>
      </c>
      <c r="G494" s="79">
        <f t="shared" si="7"/>
        <v>36.899999999999977</v>
      </c>
    </row>
    <row r="495" spans="1:7" ht="14.25" customHeight="1">
      <c r="A495" s="7">
        <v>44320</v>
      </c>
      <c r="B495" s="526">
        <v>22346</v>
      </c>
      <c r="C495" s="526" t="s">
        <v>23</v>
      </c>
      <c r="D495" t="s">
        <v>17</v>
      </c>
      <c r="F495" s="2">
        <v>36.9</v>
      </c>
      <c r="G495" s="79">
        <f t="shared" si="7"/>
        <v>0</v>
      </c>
    </row>
    <row r="496" spans="1:7" ht="14.25" customHeight="1">
      <c r="A496" s="44">
        <v>44316</v>
      </c>
      <c r="B496" s="525" t="s">
        <v>14</v>
      </c>
      <c r="C496" s="525" t="s">
        <v>24</v>
      </c>
      <c r="D496" t="s">
        <v>16</v>
      </c>
      <c r="E496" s="2">
        <v>252.4</v>
      </c>
      <c r="G496" s="79">
        <f t="shared" si="7"/>
        <v>252.4</v>
      </c>
    </row>
    <row r="497" spans="1:7" ht="14.25" customHeight="1">
      <c r="B497" s="526"/>
      <c r="C497" s="526"/>
      <c r="D497" t="s">
        <v>17</v>
      </c>
      <c r="E497" s="2">
        <v>54.3</v>
      </c>
      <c r="G497" s="79">
        <f t="shared" si="7"/>
        <v>306.7</v>
      </c>
    </row>
    <row r="498" spans="1:7" ht="14.25" customHeight="1">
      <c r="B498" s="526"/>
      <c r="C498" s="526"/>
      <c r="D498" t="s">
        <v>18</v>
      </c>
      <c r="E498" s="2">
        <v>60</v>
      </c>
      <c r="G498" s="79">
        <f t="shared" si="7"/>
        <v>366.7</v>
      </c>
    </row>
    <row r="499" spans="1:7" ht="14.25" customHeight="1">
      <c r="B499" s="526"/>
      <c r="C499" s="526"/>
      <c r="D499" t="s">
        <v>40</v>
      </c>
      <c r="E499" s="2">
        <v>5</v>
      </c>
      <c r="G499" s="79">
        <f t="shared" si="7"/>
        <v>371.7</v>
      </c>
    </row>
    <row r="500" spans="1:7" ht="14.25" customHeight="1">
      <c r="B500" s="526"/>
      <c r="C500" s="526"/>
      <c r="D500" t="s">
        <v>220</v>
      </c>
      <c r="E500" s="2">
        <v>50</v>
      </c>
      <c r="G500" s="79">
        <f t="shared" si="7"/>
        <v>421.7</v>
      </c>
    </row>
    <row r="501" spans="1:7" ht="14.25" customHeight="1">
      <c r="A501" s="7">
        <v>44316</v>
      </c>
      <c r="B501" s="526" t="s">
        <v>114</v>
      </c>
      <c r="C501" s="526" t="s">
        <v>24</v>
      </c>
      <c r="D501" t="s">
        <v>18</v>
      </c>
      <c r="F501" s="2">
        <v>60</v>
      </c>
      <c r="G501" s="79">
        <f t="shared" si="7"/>
        <v>361.7</v>
      </c>
    </row>
    <row r="502" spans="1:7" ht="14.25" customHeight="1">
      <c r="A502" s="7">
        <v>44316</v>
      </c>
      <c r="B502" s="526" t="s">
        <v>114</v>
      </c>
      <c r="C502" s="526" t="s">
        <v>24</v>
      </c>
      <c r="D502" t="s">
        <v>19</v>
      </c>
      <c r="F502" s="2">
        <v>5</v>
      </c>
      <c r="G502" s="79">
        <f t="shared" si="7"/>
        <v>356.7</v>
      </c>
    </row>
    <row r="503" spans="1:7" ht="14.25" customHeight="1">
      <c r="A503" s="7">
        <v>44344</v>
      </c>
      <c r="B503" s="526">
        <v>22666</v>
      </c>
      <c r="C503" s="526" t="s">
        <v>24</v>
      </c>
      <c r="D503" t="s">
        <v>16</v>
      </c>
      <c r="F503" s="2">
        <v>252.4</v>
      </c>
      <c r="G503" s="79">
        <f t="shared" si="7"/>
        <v>104.29999999999998</v>
      </c>
    </row>
    <row r="504" spans="1:7" ht="14.25" customHeight="1">
      <c r="A504" s="7">
        <v>44344</v>
      </c>
      <c r="B504" s="526">
        <v>22666</v>
      </c>
      <c r="C504" s="526" t="s">
        <v>24</v>
      </c>
      <c r="D504" t="s">
        <v>17</v>
      </c>
      <c r="F504" s="2">
        <v>54.3</v>
      </c>
      <c r="G504" s="79">
        <f t="shared" si="7"/>
        <v>49.999999999999986</v>
      </c>
    </row>
    <row r="505" spans="1:7" ht="14.25" customHeight="1">
      <c r="A505" s="7">
        <v>44517</v>
      </c>
      <c r="B505" s="526">
        <v>23939</v>
      </c>
      <c r="C505" s="526" t="s">
        <v>24</v>
      </c>
      <c r="D505" t="s">
        <v>220</v>
      </c>
      <c r="F505" s="2">
        <v>50</v>
      </c>
      <c r="G505" s="79">
        <f t="shared" si="7"/>
        <v>0</v>
      </c>
    </row>
    <row r="506" spans="1:7" ht="14.25" customHeight="1">
      <c r="A506" s="44">
        <v>44347</v>
      </c>
      <c r="B506" s="525" t="s">
        <v>14</v>
      </c>
      <c r="C506" s="525" t="s">
        <v>25</v>
      </c>
      <c r="D506" t="s">
        <v>16</v>
      </c>
      <c r="E506" s="2">
        <v>214.4</v>
      </c>
      <c r="G506" s="79">
        <f>+G505+E506-F506</f>
        <v>214.4</v>
      </c>
    </row>
    <row r="507" spans="1:7" ht="14.25" customHeight="1">
      <c r="B507" s="526"/>
      <c r="C507" s="526"/>
      <c r="D507" t="s">
        <v>17</v>
      </c>
      <c r="E507" s="2">
        <v>40</v>
      </c>
      <c r="G507" s="79">
        <f t="shared" si="7"/>
        <v>254.4</v>
      </c>
    </row>
    <row r="508" spans="1:7" ht="14.25" customHeight="1">
      <c r="B508" s="526"/>
      <c r="C508" s="526"/>
      <c r="D508" t="s">
        <v>18</v>
      </c>
      <c r="E508" s="2">
        <v>60</v>
      </c>
      <c r="G508" s="79">
        <f t="shared" si="7"/>
        <v>314.39999999999998</v>
      </c>
    </row>
    <row r="509" spans="1:7" ht="14.25" customHeight="1">
      <c r="B509" s="526"/>
      <c r="C509" s="526"/>
      <c r="D509" t="s">
        <v>40</v>
      </c>
      <c r="E509" s="2">
        <v>5</v>
      </c>
      <c r="G509" s="79">
        <f t="shared" si="7"/>
        <v>319.39999999999998</v>
      </c>
    </row>
    <row r="510" spans="1:7" ht="14.25" customHeight="1">
      <c r="B510" s="526"/>
      <c r="C510" s="526"/>
      <c r="D510" t="s">
        <v>220</v>
      </c>
      <c r="E510" s="2">
        <v>50</v>
      </c>
      <c r="G510" s="79">
        <f t="shared" si="7"/>
        <v>369.4</v>
      </c>
    </row>
    <row r="511" spans="1:7" ht="14.25" customHeight="1">
      <c r="A511" s="7">
        <v>44347</v>
      </c>
      <c r="B511" s="526" t="s">
        <v>114</v>
      </c>
      <c r="C511" s="526" t="s">
        <v>25</v>
      </c>
      <c r="D511" t="s">
        <v>18</v>
      </c>
      <c r="F511" s="2">
        <v>40</v>
      </c>
      <c r="G511" s="79">
        <f t="shared" si="7"/>
        <v>329.4</v>
      </c>
    </row>
    <row r="512" spans="1:7" ht="14.25" customHeight="1">
      <c r="A512" s="7">
        <v>44429</v>
      </c>
      <c r="B512" s="526">
        <v>23273</v>
      </c>
      <c r="C512" s="526" t="s">
        <v>25</v>
      </c>
      <c r="D512" t="s">
        <v>16</v>
      </c>
      <c r="F512" s="2">
        <v>214.4</v>
      </c>
      <c r="G512" s="79">
        <f t="shared" si="7"/>
        <v>114.99999999999997</v>
      </c>
    </row>
    <row r="513" spans="1:8" ht="14.25" customHeight="1">
      <c r="A513" s="7">
        <v>44429</v>
      </c>
      <c r="B513" s="526">
        <v>23273</v>
      </c>
      <c r="C513" s="526" t="s">
        <v>25</v>
      </c>
      <c r="D513" t="s">
        <v>17</v>
      </c>
      <c r="F513" s="2">
        <v>40</v>
      </c>
      <c r="G513" s="79">
        <f t="shared" si="7"/>
        <v>74.999999999999972</v>
      </c>
    </row>
    <row r="514" spans="1:8" ht="14.25" customHeight="1">
      <c r="A514" s="7">
        <v>44517</v>
      </c>
      <c r="B514" s="526">
        <v>23939</v>
      </c>
      <c r="C514" s="526" t="s">
        <v>25</v>
      </c>
      <c r="D514" t="s">
        <v>220</v>
      </c>
      <c r="F514" s="2">
        <v>50</v>
      </c>
      <c r="G514" s="79">
        <f t="shared" si="7"/>
        <v>24.999999999999972</v>
      </c>
    </row>
    <row r="515" spans="1:8" ht="14.25" customHeight="1">
      <c r="A515" s="7">
        <v>44517</v>
      </c>
      <c r="B515" s="526">
        <v>23939</v>
      </c>
      <c r="C515" s="526" t="s">
        <v>25</v>
      </c>
      <c r="D515" t="s">
        <v>18</v>
      </c>
      <c r="F515" s="2">
        <v>20</v>
      </c>
      <c r="G515" s="79">
        <f t="shared" si="7"/>
        <v>4.9999999999999716</v>
      </c>
    </row>
    <row r="516" spans="1:8" ht="14.25" customHeight="1">
      <c r="A516" s="7">
        <v>44517</v>
      </c>
      <c r="B516" s="526">
        <v>23939</v>
      </c>
      <c r="C516" s="526" t="s">
        <v>25</v>
      </c>
      <c r="D516" t="s">
        <v>40</v>
      </c>
      <c r="F516" s="2">
        <v>5</v>
      </c>
      <c r="G516" s="79">
        <f t="shared" si="7"/>
        <v>-2.8421709430404007E-14</v>
      </c>
    </row>
    <row r="517" spans="1:8" ht="14.25" customHeight="1">
      <c r="A517" s="44">
        <v>44377</v>
      </c>
      <c r="B517" s="525" t="s">
        <v>14</v>
      </c>
      <c r="C517" s="525" t="s">
        <v>26</v>
      </c>
      <c r="D517" t="s">
        <v>16</v>
      </c>
      <c r="E517" s="2">
        <v>235</v>
      </c>
      <c r="G517" s="79">
        <f t="shared" si="7"/>
        <v>234.99999999999997</v>
      </c>
    </row>
    <row r="518" spans="1:8" ht="14.25" customHeight="1">
      <c r="B518" s="526"/>
      <c r="C518" s="526"/>
      <c r="D518" t="s">
        <v>17</v>
      </c>
      <c r="E518" s="2">
        <v>35.700000000000003</v>
      </c>
      <c r="G518" s="79">
        <f t="shared" si="7"/>
        <v>270.7</v>
      </c>
    </row>
    <row r="519" spans="1:8" ht="14.25" customHeight="1">
      <c r="B519" s="526"/>
      <c r="C519" s="526"/>
      <c r="D519" t="s">
        <v>18</v>
      </c>
      <c r="E519" s="2">
        <v>60</v>
      </c>
      <c r="G519" s="79">
        <f t="shared" si="7"/>
        <v>330.7</v>
      </c>
    </row>
    <row r="520" spans="1:8" ht="14.25" customHeight="1">
      <c r="B520" s="526"/>
      <c r="C520" s="526"/>
      <c r="D520" t="s">
        <v>40</v>
      </c>
      <c r="E520" s="2">
        <v>5</v>
      </c>
      <c r="G520" s="79">
        <f t="shared" si="7"/>
        <v>335.7</v>
      </c>
    </row>
    <row r="521" spans="1:8" ht="14.25" customHeight="1">
      <c r="B521" s="526"/>
      <c r="C521" s="526"/>
      <c r="D521" t="s">
        <v>220</v>
      </c>
      <c r="E521" s="2">
        <v>50</v>
      </c>
      <c r="G521" s="79">
        <f t="shared" si="7"/>
        <v>385.7</v>
      </c>
    </row>
    <row r="522" spans="1:8" ht="14.25" customHeight="1">
      <c r="A522" s="7">
        <v>44377</v>
      </c>
      <c r="B522" s="526" t="s">
        <v>114</v>
      </c>
      <c r="C522" s="526" t="s">
        <v>26</v>
      </c>
      <c r="D522" t="s">
        <v>18</v>
      </c>
      <c r="F522" s="2">
        <v>40</v>
      </c>
      <c r="G522" s="79">
        <f t="shared" si="7"/>
        <v>345.7</v>
      </c>
    </row>
    <row r="523" spans="1:8" ht="14.25" customHeight="1">
      <c r="A523" s="10">
        <v>44429</v>
      </c>
      <c r="B523" s="526">
        <v>23273</v>
      </c>
      <c r="C523" s="526" t="s">
        <v>26</v>
      </c>
      <c r="D523" t="s">
        <v>16</v>
      </c>
      <c r="F523" s="2">
        <v>235</v>
      </c>
      <c r="G523" s="79">
        <f t="shared" si="7"/>
        <v>110.69999999999999</v>
      </c>
    </row>
    <row r="524" spans="1:8" ht="14.25" customHeight="1">
      <c r="A524" s="10">
        <v>44429</v>
      </c>
      <c r="B524" s="526">
        <v>23273</v>
      </c>
      <c r="C524" s="526" t="s">
        <v>26</v>
      </c>
      <c r="D524" t="s">
        <v>17</v>
      </c>
      <c r="F524" s="2">
        <v>35.700000000000003</v>
      </c>
      <c r="G524" s="79">
        <f t="shared" si="7"/>
        <v>74.999999999999986</v>
      </c>
    </row>
    <row r="525" spans="1:8" ht="14.25" customHeight="1">
      <c r="A525" s="7">
        <v>44517</v>
      </c>
      <c r="B525" s="526">
        <v>23939</v>
      </c>
      <c r="C525" s="526" t="s">
        <v>26</v>
      </c>
      <c r="D525" t="s">
        <v>220</v>
      </c>
      <c r="F525" s="2">
        <v>50</v>
      </c>
      <c r="G525" s="79">
        <f t="shared" si="7"/>
        <v>24.999999999999986</v>
      </c>
    </row>
    <row r="526" spans="1:8" ht="14.25" customHeight="1">
      <c r="A526" s="7">
        <v>44517</v>
      </c>
      <c r="B526" s="526">
        <v>23939</v>
      </c>
      <c r="C526" s="526" t="s">
        <v>26</v>
      </c>
      <c r="D526" t="s">
        <v>18</v>
      </c>
      <c r="F526" s="2">
        <v>20</v>
      </c>
      <c r="G526" s="79">
        <f t="shared" si="7"/>
        <v>4.9999999999999858</v>
      </c>
    </row>
    <row r="527" spans="1:8" ht="14.25" customHeight="1">
      <c r="A527" s="7">
        <v>44517</v>
      </c>
      <c r="B527" s="526">
        <v>23939</v>
      </c>
      <c r="C527" s="526" t="s">
        <v>26</v>
      </c>
      <c r="D527" t="s">
        <v>40</v>
      </c>
      <c r="F527" s="2">
        <v>5</v>
      </c>
      <c r="G527" s="79">
        <f t="shared" si="7"/>
        <v>-1.4210854715202004E-14</v>
      </c>
    </row>
    <row r="528" spans="1:8">
      <c r="A528" s="88">
        <v>44408</v>
      </c>
      <c r="B528" s="525" t="s">
        <v>14</v>
      </c>
      <c r="C528" s="525" t="s">
        <v>27</v>
      </c>
      <c r="D528" t="s">
        <v>16</v>
      </c>
      <c r="E528" s="2">
        <v>205.7</v>
      </c>
      <c r="G528" s="79">
        <f t="shared" si="7"/>
        <v>205.7</v>
      </c>
      <c r="H528" s="8"/>
    </row>
    <row r="529" spans="1:7">
      <c r="A529" s="86"/>
      <c r="B529" s="526"/>
      <c r="C529" s="526"/>
      <c r="D529" t="s">
        <v>17</v>
      </c>
      <c r="E529" s="2">
        <v>39</v>
      </c>
      <c r="G529" s="79">
        <f t="shared" si="7"/>
        <v>244.7</v>
      </c>
    </row>
    <row r="530" spans="1:7">
      <c r="A530" s="86"/>
      <c r="B530" s="526"/>
      <c r="C530" s="526"/>
      <c r="D530" t="s">
        <v>18</v>
      </c>
      <c r="E530" s="2">
        <v>60</v>
      </c>
      <c r="G530" s="79">
        <f t="shared" si="7"/>
        <v>304.7</v>
      </c>
    </row>
    <row r="531" spans="1:7">
      <c r="A531" s="86"/>
      <c r="B531" s="526"/>
      <c r="C531" s="526"/>
      <c r="D531" t="s">
        <v>19</v>
      </c>
      <c r="E531" s="2">
        <v>5</v>
      </c>
      <c r="G531" s="79">
        <f t="shared" si="7"/>
        <v>309.7</v>
      </c>
    </row>
    <row r="532" spans="1:7">
      <c r="B532" s="526"/>
      <c r="C532" s="526"/>
      <c r="D532" s="67" t="s">
        <v>220</v>
      </c>
      <c r="E532" s="8">
        <v>50</v>
      </c>
      <c r="G532" s="79">
        <f t="shared" si="7"/>
        <v>359.7</v>
      </c>
    </row>
    <row r="533" spans="1:7">
      <c r="A533" s="86">
        <v>44408</v>
      </c>
      <c r="B533" s="526" t="s">
        <v>114</v>
      </c>
      <c r="C533" s="526" t="s">
        <v>27</v>
      </c>
      <c r="D533" t="s">
        <v>18</v>
      </c>
      <c r="F533" s="2">
        <v>60</v>
      </c>
      <c r="G533" s="79">
        <f t="shared" si="7"/>
        <v>299.7</v>
      </c>
    </row>
    <row r="534" spans="1:7">
      <c r="A534" s="86">
        <v>44408</v>
      </c>
      <c r="B534" s="526" t="s">
        <v>114</v>
      </c>
      <c r="C534" s="526" t="s">
        <v>27</v>
      </c>
      <c r="D534" t="s">
        <v>19</v>
      </c>
      <c r="F534" s="2">
        <v>5</v>
      </c>
      <c r="G534" s="79">
        <f t="shared" si="7"/>
        <v>294.7</v>
      </c>
    </row>
    <row r="535" spans="1:7">
      <c r="A535" s="86">
        <v>44482</v>
      </c>
      <c r="B535" s="526">
        <v>23622</v>
      </c>
      <c r="C535" s="526" t="s">
        <v>27</v>
      </c>
      <c r="D535" t="s">
        <v>16</v>
      </c>
      <c r="F535" s="2">
        <v>205.7</v>
      </c>
      <c r="G535" s="79">
        <f t="shared" si="7"/>
        <v>89</v>
      </c>
    </row>
    <row r="536" spans="1:7">
      <c r="A536" s="86">
        <v>44482</v>
      </c>
      <c r="B536" s="526">
        <v>23622</v>
      </c>
      <c r="C536" s="526" t="s">
        <v>27</v>
      </c>
      <c r="D536" t="s">
        <v>17</v>
      </c>
      <c r="F536" s="2">
        <v>39</v>
      </c>
      <c r="G536" s="79">
        <f t="shared" si="7"/>
        <v>50</v>
      </c>
    </row>
    <row r="537" spans="1:7">
      <c r="A537" s="7">
        <v>44517</v>
      </c>
      <c r="B537" s="526">
        <v>23939</v>
      </c>
      <c r="C537" s="526" t="s">
        <v>24</v>
      </c>
      <c r="D537" t="s">
        <v>220</v>
      </c>
      <c r="F537" s="2">
        <v>50</v>
      </c>
      <c r="G537" s="79">
        <f t="shared" si="7"/>
        <v>0</v>
      </c>
    </row>
    <row r="538" spans="1:7">
      <c r="A538" s="90">
        <v>44439</v>
      </c>
      <c r="B538" s="64" t="s">
        <v>14</v>
      </c>
      <c r="C538" s="64" t="s">
        <v>28</v>
      </c>
      <c r="D538" t="s">
        <v>16</v>
      </c>
      <c r="E538" s="2">
        <v>233</v>
      </c>
      <c r="G538" s="79">
        <f t="shared" si="7"/>
        <v>233</v>
      </c>
    </row>
    <row r="539" spans="1:7">
      <c r="B539" s="526"/>
      <c r="C539" s="526"/>
      <c r="D539" t="s">
        <v>17</v>
      </c>
      <c r="E539" s="2">
        <v>33.700000000000003</v>
      </c>
      <c r="G539" s="79">
        <f t="shared" si="7"/>
        <v>266.7</v>
      </c>
    </row>
    <row r="540" spans="1:7">
      <c r="B540" s="526"/>
      <c r="C540" s="526"/>
      <c r="D540" t="s">
        <v>18</v>
      </c>
      <c r="E540" s="2">
        <v>60</v>
      </c>
      <c r="G540" s="79">
        <f t="shared" si="7"/>
        <v>326.7</v>
      </c>
    </row>
    <row r="541" spans="1:7">
      <c r="B541" s="526"/>
      <c r="C541" s="526"/>
      <c r="D541" t="s">
        <v>19</v>
      </c>
      <c r="E541" s="2">
        <v>5</v>
      </c>
      <c r="G541" s="79">
        <f t="shared" si="7"/>
        <v>331.7</v>
      </c>
    </row>
    <row r="542" spans="1:7">
      <c r="B542" s="526"/>
      <c r="C542" s="526"/>
      <c r="D542" s="67" t="s">
        <v>220</v>
      </c>
      <c r="E542" s="8">
        <v>50</v>
      </c>
      <c r="G542" s="79">
        <f t="shared" si="7"/>
        <v>381.7</v>
      </c>
    </row>
    <row r="543" spans="1:7">
      <c r="A543" s="7">
        <v>44439</v>
      </c>
      <c r="B543" s="526" t="s">
        <v>114</v>
      </c>
      <c r="C543" s="526" t="s">
        <v>28</v>
      </c>
      <c r="D543" t="s">
        <v>18</v>
      </c>
      <c r="E543" s="8"/>
      <c r="F543" s="2">
        <v>60</v>
      </c>
      <c r="G543" s="79">
        <f t="shared" si="7"/>
        <v>321.7</v>
      </c>
    </row>
    <row r="544" spans="1:7">
      <c r="A544" s="7">
        <v>44439</v>
      </c>
      <c r="B544" s="526" t="s">
        <v>114</v>
      </c>
      <c r="C544" s="526" t="s">
        <v>28</v>
      </c>
      <c r="D544" t="s">
        <v>19</v>
      </c>
      <c r="E544" s="8"/>
      <c r="F544" s="2">
        <v>5</v>
      </c>
      <c r="G544" s="79">
        <f t="shared" si="7"/>
        <v>316.7</v>
      </c>
    </row>
    <row r="545" spans="1:7">
      <c r="A545" s="7">
        <v>44621</v>
      </c>
      <c r="B545" s="65">
        <v>24484</v>
      </c>
      <c r="C545" s="526" t="s">
        <v>28</v>
      </c>
      <c r="D545" t="s">
        <v>16</v>
      </c>
      <c r="E545" s="8"/>
      <c r="F545" s="2">
        <v>233</v>
      </c>
      <c r="G545" s="79">
        <f t="shared" si="7"/>
        <v>83.699999999999989</v>
      </c>
    </row>
    <row r="546" spans="1:7">
      <c r="A546" s="7">
        <v>44621</v>
      </c>
      <c r="B546" s="65">
        <v>24484</v>
      </c>
      <c r="C546" s="526" t="s">
        <v>28</v>
      </c>
      <c r="D546" t="s">
        <v>17</v>
      </c>
      <c r="E546" s="8"/>
      <c r="F546" s="2">
        <v>33.700000000000003</v>
      </c>
      <c r="G546" s="79">
        <f t="shared" si="7"/>
        <v>49.999999999999986</v>
      </c>
    </row>
    <row r="547" spans="1:7">
      <c r="A547" s="7">
        <v>44621</v>
      </c>
      <c r="B547" s="65">
        <v>24484</v>
      </c>
      <c r="C547" s="526" t="s">
        <v>28</v>
      </c>
      <c r="D547" s="67" t="s">
        <v>220</v>
      </c>
      <c r="E547" s="8"/>
      <c r="F547" s="2">
        <v>50</v>
      </c>
      <c r="G547" s="79">
        <f t="shared" si="7"/>
        <v>0</v>
      </c>
    </row>
    <row r="548" spans="1:7">
      <c r="A548" s="90">
        <v>44469</v>
      </c>
      <c r="B548" s="64" t="s">
        <v>14</v>
      </c>
      <c r="C548" s="64" t="s">
        <v>53</v>
      </c>
      <c r="D548" t="s">
        <v>16</v>
      </c>
      <c r="E548" s="2">
        <v>241.1</v>
      </c>
      <c r="G548" s="79">
        <f t="shared" si="7"/>
        <v>241.1</v>
      </c>
    </row>
    <row r="549" spans="1:7">
      <c r="B549" s="526"/>
      <c r="C549" s="526"/>
      <c r="D549" t="s">
        <v>17</v>
      </c>
      <c r="E549" s="2">
        <v>33.5</v>
      </c>
      <c r="G549" s="79">
        <f t="shared" si="7"/>
        <v>274.60000000000002</v>
      </c>
    </row>
    <row r="550" spans="1:7">
      <c r="B550" s="526"/>
      <c r="C550" s="526"/>
      <c r="D550" t="s">
        <v>18</v>
      </c>
      <c r="E550" s="2">
        <v>60</v>
      </c>
      <c r="G550" s="79">
        <f t="shared" si="7"/>
        <v>334.6</v>
      </c>
    </row>
    <row r="551" spans="1:7">
      <c r="B551" s="526"/>
      <c r="C551" s="526"/>
      <c r="D551" t="s">
        <v>19</v>
      </c>
      <c r="E551" s="2">
        <v>5</v>
      </c>
      <c r="G551" s="79">
        <f t="shared" si="7"/>
        <v>339.6</v>
      </c>
    </row>
    <row r="552" spans="1:7">
      <c r="B552" s="526"/>
      <c r="C552" s="526"/>
      <c r="D552" s="67" t="s">
        <v>220</v>
      </c>
      <c r="E552" s="8">
        <v>50</v>
      </c>
      <c r="G552" s="79">
        <f t="shared" si="7"/>
        <v>389.6</v>
      </c>
    </row>
    <row r="553" spans="1:7">
      <c r="A553" s="95">
        <v>44469</v>
      </c>
      <c r="B553" s="65" t="s">
        <v>114</v>
      </c>
      <c r="C553" s="65" t="s">
        <v>53</v>
      </c>
      <c r="D553" t="s">
        <v>18</v>
      </c>
      <c r="E553" s="8"/>
      <c r="F553" s="2">
        <v>60</v>
      </c>
      <c r="G553" s="79">
        <f t="shared" si="7"/>
        <v>329.6</v>
      </c>
    </row>
    <row r="554" spans="1:7">
      <c r="A554" s="95">
        <v>44469</v>
      </c>
      <c r="B554" s="65" t="s">
        <v>114</v>
      </c>
      <c r="C554" s="65" t="s">
        <v>53</v>
      </c>
      <c r="D554" t="s">
        <v>19</v>
      </c>
      <c r="E554" s="8"/>
      <c r="F554" s="2">
        <v>5</v>
      </c>
      <c r="G554" s="79">
        <f t="shared" ref="G554:G560" si="8">+G553+E554-F554</f>
        <v>324.60000000000002</v>
      </c>
    </row>
    <row r="555" spans="1:7">
      <c r="A555" s="95">
        <v>44621</v>
      </c>
      <c r="B555" s="65">
        <v>24484</v>
      </c>
      <c r="C555" s="65" t="s">
        <v>53</v>
      </c>
      <c r="D555" t="s">
        <v>16</v>
      </c>
      <c r="E555" s="8"/>
      <c r="F555" s="2">
        <v>241.1</v>
      </c>
      <c r="G555" s="79">
        <f t="shared" si="8"/>
        <v>83.500000000000028</v>
      </c>
    </row>
    <row r="556" spans="1:7">
      <c r="A556" s="95">
        <v>44621</v>
      </c>
      <c r="B556" s="65">
        <v>24484</v>
      </c>
      <c r="C556" s="65" t="s">
        <v>53</v>
      </c>
      <c r="D556" t="s">
        <v>17</v>
      </c>
      <c r="E556" s="8"/>
      <c r="F556" s="2">
        <v>33.5</v>
      </c>
      <c r="G556" s="79">
        <f t="shared" si="8"/>
        <v>50.000000000000028</v>
      </c>
    </row>
    <row r="557" spans="1:7">
      <c r="A557" s="95">
        <v>44621</v>
      </c>
      <c r="B557" s="65">
        <v>24484</v>
      </c>
      <c r="C557" s="65" t="s">
        <v>53</v>
      </c>
      <c r="D557" s="67" t="s">
        <v>220</v>
      </c>
      <c r="E557" s="8"/>
      <c r="F557" s="2">
        <v>50</v>
      </c>
      <c r="G557" s="79">
        <f t="shared" si="8"/>
        <v>0</v>
      </c>
    </row>
    <row r="558" spans="1:7">
      <c r="A558" s="88">
        <v>44500</v>
      </c>
      <c r="B558" s="525" t="s">
        <v>14</v>
      </c>
      <c r="C558" s="525" t="s">
        <v>30</v>
      </c>
      <c r="D558" t="s">
        <v>16</v>
      </c>
      <c r="E558" s="2">
        <v>249</v>
      </c>
      <c r="G558" s="79">
        <f t="shared" si="8"/>
        <v>249</v>
      </c>
    </row>
    <row r="559" spans="1:7">
      <c r="A559" s="86"/>
      <c r="B559" s="526"/>
      <c r="C559" s="526"/>
      <c r="D559" t="s">
        <v>17</v>
      </c>
      <c r="E559" s="2">
        <v>45.7</v>
      </c>
      <c r="G559" s="79">
        <f t="shared" si="8"/>
        <v>294.7</v>
      </c>
    </row>
    <row r="560" spans="1:7">
      <c r="A560" s="86"/>
      <c r="B560" s="526"/>
      <c r="C560" s="526"/>
      <c r="D560" t="s">
        <v>18</v>
      </c>
      <c r="E560" s="2">
        <v>60</v>
      </c>
      <c r="G560" s="79">
        <f t="shared" si="8"/>
        <v>354.7</v>
      </c>
    </row>
    <row r="561" spans="1:13">
      <c r="A561" s="86"/>
      <c r="B561" s="526"/>
      <c r="C561" s="526"/>
      <c r="D561" t="s">
        <v>19</v>
      </c>
      <c r="E561" s="2">
        <v>5</v>
      </c>
      <c r="G561" s="79">
        <f t="shared" ref="G561:G645" si="9">+G560+E561-F561</f>
        <v>359.7</v>
      </c>
    </row>
    <row r="562" spans="1:13">
      <c r="A562" s="86"/>
      <c r="B562" s="526"/>
      <c r="C562" s="526"/>
      <c r="D562" s="67" t="s">
        <v>220</v>
      </c>
      <c r="E562" s="8">
        <v>50</v>
      </c>
      <c r="G562" s="79">
        <f t="shared" si="9"/>
        <v>409.7</v>
      </c>
    </row>
    <row r="563" spans="1:13">
      <c r="A563" s="86">
        <v>44500</v>
      </c>
      <c r="B563" s="526" t="s">
        <v>118</v>
      </c>
      <c r="C563" s="526" t="s">
        <v>30</v>
      </c>
      <c r="D563" t="s">
        <v>18</v>
      </c>
      <c r="E563" s="99"/>
      <c r="F563" s="99">
        <v>60</v>
      </c>
      <c r="G563" s="79">
        <f t="shared" si="9"/>
        <v>349.7</v>
      </c>
      <c r="H563" s="537"/>
      <c r="M563" s="99"/>
    </row>
    <row r="564" spans="1:13">
      <c r="A564" s="86">
        <v>44500</v>
      </c>
      <c r="B564" s="526" t="s">
        <v>118</v>
      </c>
      <c r="C564" s="526" t="s">
        <v>30</v>
      </c>
      <c r="D564" t="s">
        <v>19</v>
      </c>
      <c r="E564" s="99"/>
      <c r="F564" s="99">
        <v>5</v>
      </c>
      <c r="G564" s="79">
        <f t="shared" si="9"/>
        <v>344.7</v>
      </c>
      <c r="H564" s="537"/>
      <c r="M564" s="99"/>
    </row>
    <row r="565" spans="1:13">
      <c r="A565" s="95">
        <v>44621</v>
      </c>
      <c r="B565" s="65">
        <v>24484</v>
      </c>
      <c r="C565" s="526" t="s">
        <v>30</v>
      </c>
      <c r="D565" t="s">
        <v>16</v>
      </c>
      <c r="E565" s="99"/>
      <c r="F565" s="2">
        <v>249</v>
      </c>
      <c r="G565" s="79">
        <f t="shared" si="9"/>
        <v>95.699999999999989</v>
      </c>
      <c r="H565" s="537"/>
      <c r="M565" s="99"/>
    </row>
    <row r="566" spans="1:13">
      <c r="A566" s="95">
        <v>44621</v>
      </c>
      <c r="B566" s="65">
        <v>24484</v>
      </c>
      <c r="C566" s="526" t="s">
        <v>30</v>
      </c>
      <c r="D566" t="s">
        <v>17</v>
      </c>
      <c r="E566" s="99"/>
      <c r="F566" s="2">
        <v>45.7</v>
      </c>
      <c r="G566" s="79">
        <f t="shared" si="9"/>
        <v>49.999999999999986</v>
      </c>
      <c r="H566" s="537"/>
      <c r="M566" s="99"/>
    </row>
    <row r="567" spans="1:13">
      <c r="A567" s="95">
        <v>44621</v>
      </c>
      <c r="B567" s="65">
        <v>24484</v>
      </c>
      <c r="C567" s="526" t="s">
        <v>30</v>
      </c>
      <c r="D567" s="67" t="s">
        <v>220</v>
      </c>
      <c r="E567" s="99"/>
      <c r="F567" s="8">
        <v>50</v>
      </c>
      <c r="G567" s="79">
        <f t="shared" si="9"/>
        <v>0</v>
      </c>
      <c r="H567" s="537"/>
      <c r="M567" s="99"/>
    </row>
    <row r="568" spans="1:13">
      <c r="A568" s="88">
        <v>44530</v>
      </c>
      <c r="B568" s="525" t="s">
        <v>14</v>
      </c>
      <c r="C568" s="525" t="s">
        <v>33</v>
      </c>
      <c r="D568" t="s">
        <v>16</v>
      </c>
      <c r="E568" s="2">
        <v>266.60000000000002</v>
      </c>
      <c r="G568" s="79">
        <f t="shared" si="9"/>
        <v>266.60000000000002</v>
      </c>
    </row>
    <row r="569" spans="1:13">
      <c r="A569" s="86"/>
      <c r="B569" s="526"/>
      <c r="C569" s="526"/>
      <c r="D569" t="s">
        <v>17</v>
      </c>
      <c r="E569" s="2">
        <v>43.6</v>
      </c>
      <c r="G569" s="79">
        <f t="shared" si="9"/>
        <v>310.20000000000005</v>
      </c>
    </row>
    <row r="570" spans="1:13">
      <c r="A570" s="86"/>
      <c r="B570" s="526"/>
      <c r="C570" s="526"/>
      <c r="D570" t="s">
        <v>18</v>
      </c>
      <c r="E570" s="2">
        <v>60</v>
      </c>
      <c r="G570" s="79">
        <f t="shared" si="9"/>
        <v>370.20000000000005</v>
      </c>
    </row>
    <row r="571" spans="1:13">
      <c r="A571" s="86"/>
      <c r="B571" s="526"/>
      <c r="C571" s="526"/>
      <c r="D571" t="s">
        <v>19</v>
      </c>
      <c r="E571" s="2">
        <v>5</v>
      </c>
      <c r="G571" s="79">
        <f t="shared" si="9"/>
        <v>375.20000000000005</v>
      </c>
    </row>
    <row r="572" spans="1:13">
      <c r="A572" s="86"/>
      <c r="B572" s="526"/>
      <c r="C572" s="526"/>
      <c r="D572" s="67" t="s">
        <v>220</v>
      </c>
      <c r="E572" s="8">
        <v>50</v>
      </c>
      <c r="G572" s="79">
        <f t="shared" si="9"/>
        <v>425.20000000000005</v>
      </c>
    </row>
    <row r="573" spans="1:13">
      <c r="A573" s="86">
        <v>44530</v>
      </c>
      <c r="B573" s="526" t="s">
        <v>114</v>
      </c>
      <c r="C573" s="526" t="s">
        <v>33</v>
      </c>
      <c r="D573" t="s">
        <v>18</v>
      </c>
      <c r="F573" s="2">
        <v>60</v>
      </c>
      <c r="G573" s="79">
        <f t="shared" si="9"/>
        <v>365.20000000000005</v>
      </c>
    </row>
    <row r="574" spans="1:13">
      <c r="A574" s="86">
        <v>44530</v>
      </c>
      <c r="B574" s="526" t="s">
        <v>114</v>
      </c>
      <c r="C574" s="526" t="s">
        <v>33</v>
      </c>
      <c r="D574" t="s">
        <v>19</v>
      </c>
      <c r="F574" s="2">
        <v>5</v>
      </c>
      <c r="G574" s="79">
        <f t="shared" si="9"/>
        <v>360.20000000000005</v>
      </c>
    </row>
    <row r="575" spans="1:13">
      <c r="A575" s="86">
        <v>44621</v>
      </c>
      <c r="B575" s="526">
        <v>24485</v>
      </c>
      <c r="C575" s="526" t="s">
        <v>33</v>
      </c>
      <c r="D575" t="s">
        <v>16</v>
      </c>
      <c r="F575" s="2">
        <v>266.60000000000002</v>
      </c>
      <c r="G575" s="79">
        <f t="shared" si="9"/>
        <v>93.600000000000023</v>
      </c>
    </row>
    <row r="576" spans="1:13">
      <c r="A576" s="86">
        <v>44621</v>
      </c>
      <c r="B576" s="526">
        <v>24485</v>
      </c>
      <c r="C576" s="526" t="s">
        <v>33</v>
      </c>
      <c r="D576" t="s">
        <v>17</v>
      </c>
      <c r="F576" s="2">
        <v>43.6</v>
      </c>
      <c r="G576" s="79">
        <f t="shared" si="9"/>
        <v>50.000000000000021</v>
      </c>
    </row>
    <row r="577" spans="1:7">
      <c r="A577" s="86">
        <v>44621</v>
      </c>
      <c r="B577" s="526">
        <v>24485</v>
      </c>
      <c r="C577" s="526" t="s">
        <v>33</v>
      </c>
      <c r="D577" s="67" t="s">
        <v>220</v>
      </c>
      <c r="F577" s="2">
        <v>50</v>
      </c>
      <c r="G577" s="79">
        <f t="shared" si="9"/>
        <v>0</v>
      </c>
    </row>
    <row r="578" spans="1:7">
      <c r="A578" s="88">
        <v>44561</v>
      </c>
      <c r="B578" s="525" t="s">
        <v>14</v>
      </c>
      <c r="C578" s="525" t="s">
        <v>34</v>
      </c>
      <c r="D578" t="s">
        <v>16</v>
      </c>
      <c r="E578" s="2">
        <v>280</v>
      </c>
      <c r="G578" s="79">
        <f t="shared" si="9"/>
        <v>280</v>
      </c>
    </row>
    <row r="579" spans="1:7">
      <c r="A579" s="86"/>
      <c r="B579" s="526"/>
      <c r="C579" s="526"/>
      <c r="D579" t="s">
        <v>17</v>
      </c>
      <c r="E579" s="2">
        <v>33.200000000000003</v>
      </c>
      <c r="G579" s="79">
        <f t="shared" si="9"/>
        <v>313.2</v>
      </c>
    </row>
    <row r="580" spans="1:7">
      <c r="A580" s="86"/>
      <c r="B580" s="526"/>
      <c r="C580" s="526"/>
      <c r="D580" t="s">
        <v>18</v>
      </c>
      <c r="E580" s="2">
        <v>60</v>
      </c>
      <c r="G580" s="79">
        <f t="shared" si="9"/>
        <v>373.2</v>
      </c>
    </row>
    <row r="581" spans="1:7">
      <c r="A581" s="86"/>
      <c r="B581" s="526"/>
      <c r="C581" s="526"/>
      <c r="D581" t="s">
        <v>19</v>
      </c>
      <c r="E581" s="2">
        <v>5</v>
      </c>
      <c r="G581" s="79">
        <f t="shared" si="9"/>
        <v>378.2</v>
      </c>
    </row>
    <row r="582" spans="1:7">
      <c r="A582" s="86"/>
      <c r="B582" s="526"/>
      <c r="C582" s="526"/>
      <c r="D582" s="67" t="s">
        <v>220</v>
      </c>
      <c r="E582" s="8">
        <v>50</v>
      </c>
      <c r="G582" s="79">
        <f t="shared" si="9"/>
        <v>428.2</v>
      </c>
    </row>
    <row r="583" spans="1:7">
      <c r="A583" s="7">
        <v>44561</v>
      </c>
      <c r="B583" s="526" t="s">
        <v>121</v>
      </c>
      <c r="C583" s="526" t="s">
        <v>34</v>
      </c>
      <c r="D583" t="s">
        <v>18</v>
      </c>
      <c r="F583" s="2">
        <v>60</v>
      </c>
      <c r="G583" s="79">
        <f t="shared" si="9"/>
        <v>368.2</v>
      </c>
    </row>
    <row r="584" spans="1:7">
      <c r="A584" s="7">
        <v>44561</v>
      </c>
      <c r="B584" s="526" t="s">
        <v>121</v>
      </c>
      <c r="C584" s="526" t="s">
        <v>34</v>
      </c>
      <c r="D584" t="s">
        <v>19</v>
      </c>
      <c r="F584" s="2">
        <v>5</v>
      </c>
      <c r="G584" s="79">
        <f t="shared" si="9"/>
        <v>363.2</v>
      </c>
    </row>
    <row r="585" spans="1:7">
      <c r="A585" s="86">
        <v>44621</v>
      </c>
      <c r="B585" s="526">
        <v>24485</v>
      </c>
      <c r="C585" s="526" t="s">
        <v>34</v>
      </c>
      <c r="D585" t="s">
        <v>16</v>
      </c>
      <c r="F585" s="2">
        <v>280</v>
      </c>
      <c r="G585" s="79">
        <f t="shared" si="9"/>
        <v>83.199999999999989</v>
      </c>
    </row>
    <row r="586" spans="1:7">
      <c r="A586" s="86">
        <v>44621</v>
      </c>
      <c r="B586" s="526">
        <v>24485</v>
      </c>
      <c r="C586" s="526" t="s">
        <v>34</v>
      </c>
      <c r="D586" t="s">
        <v>17</v>
      </c>
      <c r="F586" s="2">
        <v>33.200000000000003</v>
      </c>
      <c r="G586" s="79">
        <f t="shared" si="9"/>
        <v>49.999999999999986</v>
      </c>
    </row>
    <row r="587" spans="1:7">
      <c r="A587" s="86">
        <v>44621</v>
      </c>
      <c r="B587" s="526">
        <v>24485</v>
      </c>
      <c r="C587" s="526" t="s">
        <v>34</v>
      </c>
      <c r="D587" s="67" t="s">
        <v>220</v>
      </c>
      <c r="F587" s="8">
        <v>50</v>
      </c>
      <c r="G587" s="79">
        <f t="shared" si="9"/>
        <v>0</v>
      </c>
    </row>
    <row r="588" spans="1:7">
      <c r="A588" s="44">
        <v>44592</v>
      </c>
      <c r="B588" s="525" t="s">
        <v>14</v>
      </c>
      <c r="C588" s="525" t="s">
        <v>15</v>
      </c>
      <c r="D588" t="s">
        <v>16</v>
      </c>
      <c r="E588" s="2">
        <v>296.10000000000002</v>
      </c>
      <c r="G588" s="79">
        <f t="shared" si="9"/>
        <v>296.10000000000002</v>
      </c>
    </row>
    <row r="589" spans="1:7">
      <c r="B589" s="526"/>
      <c r="C589" s="526"/>
      <c r="D589" t="s">
        <v>17</v>
      </c>
      <c r="E589" s="2">
        <v>43.4</v>
      </c>
      <c r="G589" s="79">
        <f t="shared" si="9"/>
        <v>339.5</v>
      </c>
    </row>
    <row r="590" spans="1:7">
      <c r="B590" s="526"/>
      <c r="C590" s="526"/>
      <c r="D590" t="s">
        <v>18</v>
      </c>
      <c r="E590" s="2">
        <v>60</v>
      </c>
      <c r="G590" s="79">
        <f t="shared" si="9"/>
        <v>399.5</v>
      </c>
    </row>
    <row r="591" spans="1:7">
      <c r="B591" s="526"/>
      <c r="C591" s="526"/>
      <c r="D591" t="s">
        <v>19</v>
      </c>
      <c r="E591" s="2">
        <v>5</v>
      </c>
      <c r="G591" s="79">
        <f t="shared" si="9"/>
        <v>404.5</v>
      </c>
    </row>
    <row r="592" spans="1:7">
      <c r="B592" s="526"/>
      <c r="C592" s="526"/>
      <c r="D592" s="67" t="s">
        <v>220</v>
      </c>
      <c r="E592" s="2">
        <v>50</v>
      </c>
      <c r="G592" s="79">
        <f t="shared" si="9"/>
        <v>454.5</v>
      </c>
    </row>
    <row r="593" spans="1:7">
      <c r="A593" s="7">
        <v>44592</v>
      </c>
      <c r="B593" s="526" t="s">
        <v>119</v>
      </c>
      <c r="C593" s="526" t="s">
        <v>15</v>
      </c>
      <c r="D593" t="s">
        <v>18</v>
      </c>
      <c r="F593" s="2">
        <v>60</v>
      </c>
      <c r="G593" s="79">
        <f t="shared" si="9"/>
        <v>394.5</v>
      </c>
    </row>
    <row r="594" spans="1:7">
      <c r="A594" s="7">
        <v>44592</v>
      </c>
      <c r="B594" s="526" t="s">
        <v>667</v>
      </c>
      <c r="C594" s="526" t="s">
        <v>15</v>
      </c>
      <c r="D594" t="s">
        <v>19</v>
      </c>
      <c r="F594" s="2">
        <v>5</v>
      </c>
      <c r="G594" s="79">
        <f t="shared" si="9"/>
        <v>389.5</v>
      </c>
    </row>
    <row r="595" spans="1:7">
      <c r="A595" s="86">
        <v>44621</v>
      </c>
      <c r="B595" s="526">
        <v>24485</v>
      </c>
      <c r="C595" s="526" t="s">
        <v>15</v>
      </c>
      <c r="D595" t="s">
        <v>16</v>
      </c>
      <c r="F595" s="2">
        <v>296.10000000000002</v>
      </c>
      <c r="G595" s="79">
        <f t="shared" si="9"/>
        <v>93.399999999999977</v>
      </c>
    </row>
    <row r="596" spans="1:7">
      <c r="A596" s="86">
        <v>44621</v>
      </c>
      <c r="B596" s="526">
        <v>24485</v>
      </c>
      <c r="C596" s="526" t="s">
        <v>15</v>
      </c>
      <c r="D596" t="s">
        <v>17</v>
      </c>
      <c r="F596" s="2">
        <v>43.4</v>
      </c>
      <c r="G596" s="79">
        <f t="shared" si="9"/>
        <v>49.999999999999979</v>
      </c>
    </row>
    <row r="597" spans="1:7">
      <c r="A597" s="86">
        <v>44621</v>
      </c>
      <c r="B597" s="526">
        <v>24485</v>
      </c>
      <c r="C597" s="526" t="s">
        <v>15</v>
      </c>
      <c r="D597" s="67" t="s">
        <v>220</v>
      </c>
      <c r="F597" s="2">
        <v>50</v>
      </c>
      <c r="G597" s="97">
        <f t="shared" si="9"/>
        <v>0</v>
      </c>
    </row>
    <row r="598" spans="1:7">
      <c r="A598" s="44">
        <v>44620</v>
      </c>
      <c r="B598" s="525" t="s">
        <v>14</v>
      </c>
      <c r="C598" s="525" t="s">
        <v>20</v>
      </c>
      <c r="D598" t="s">
        <v>16</v>
      </c>
      <c r="E598" s="8">
        <v>286.39999999999998</v>
      </c>
      <c r="G598" s="79">
        <f t="shared" si="9"/>
        <v>286.39999999999998</v>
      </c>
    </row>
    <row r="599" spans="1:7">
      <c r="B599" s="526"/>
      <c r="C599" s="526"/>
      <c r="D599" t="s">
        <v>17</v>
      </c>
      <c r="E599" s="8">
        <v>33.4</v>
      </c>
      <c r="G599" s="79">
        <f t="shared" si="9"/>
        <v>319.79999999999995</v>
      </c>
    </row>
    <row r="600" spans="1:7">
      <c r="B600" s="526"/>
      <c r="C600" s="526"/>
      <c r="D600" t="s">
        <v>18</v>
      </c>
      <c r="E600" s="8">
        <v>56</v>
      </c>
      <c r="G600" s="79">
        <f t="shared" si="9"/>
        <v>375.79999999999995</v>
      </c>
    </row>
    <row r="601" spans="1:7">
      <c r="B601" s="526"/>
      <c r="C601" s="526"/>
      <c r="D601" t="s">
        <v>19</v>
      </c>
      <c r="E601" s="8">
        <v>5</v>
      </c>
      <c r="G601" s="79">
        <f t="shared" si="9"/>
        <v>380.79999999999995</v>
      </c>
    </row>
    <row r="602" spans="1:7">
      <c r="B602" s="526"/>
      <c r="C602" s="526"/>
      <c r="D602" s="67" t="s">
        <v>220</v>
      </c>
      <c r="E602" s="8">
        <v>50</v>
      </c>
      <c r="G602" s="79">
        <f t="shared" si="9"/>
        <v>430.79999999999995</v>
      </c>
    </row>
    <row r="603" spans="1:7">
      <c r="A603" s="7">
        <v>44620</v>
      </c>
      <c r="B603" s="526" t="s">
        <v>135</v>
      </c>
      <c r="C603" s="526" t="s">
        <v>20</v>
      </c>
      <c r="D603" t="s">
        <v>18</v>
      </c>
      <c r="E603" s="8"/>
      <c r="F603" s="2">
        <v>56</v>
      </c>
      <c r="G603" s="79">
        <f t="shared" si="9"/>
        <v>374.79999999999995</v>
      </c>
    </row>
    <row r="604" spans="1:7">
      <c r="A604" s="7">
        <v>44620</v>
      </c>
      <c r="B604" s="526" t="s">
        <v>135</v>
      </c>
      <c r="C604" s="526" t="s">
        <v>20</v>
      </c>
      <c r="D604" t="s">
        <v>19</v>
      </c>
      <c r="E604" s="8"/>
      <c r="F604" s="2">
        <v>5</v>
      </c>
      <c r="G604" s="79">
        <f t="shared" si="9"/>
        <v>369.79999999999995</v>
      </c>
    </row>
    <row r="605" spans="1:7">
      <c r="A605" s="7">
        <v>44651</v>
      </c>
      <c r="B605" s="526" t="s">
        <v>124</v>
      </c>
      <c r="C605" s="526" t="s">
        <v>20</v>
      </c>
      <c r="D605" t="s">
        <v>16</v>
      </c>
      <c r="E605" s="8"/>
      <c r="F605" s="2">
        <v>260</v>
      </c>
      <c r="G605" s="79">
        <f t="shared" si="9"/>
        <v>109.79999999999995</v>
      </c>
    </row>
    <row r="606" spans="1:7">
      <c r="A606" s="7">
        <v>44649</v>
      </c>
      <c r="B606" s="526">
        <v>24751</v>
      </c>
      <c r="C606" s="526" t="s">
        <v>20</v>
      </c>
      <c r="D606" t="s">
        <v>16</v>
      </c>
      <c r="F606" s="2">
        <v>26.4</v>
      </c>
      <c r="G606" s="79">
        <f t="shared" si="9"/>
        <v>83.399999999999949</v>
      </c>
    </row>
    <row r="607" spans="1:7">
      <c r="A607" s="7">
        <v>44649</v>
      </c>
      <c r="B607" s="526">
        <v>24751</v>
      </c>
      <c r="C607" s="526" t="s">
        <v>20</v>
      </c>
      <c r="D607" t="s">
        <v>17</v>
      </c>
      <c r="F607" s="2">
        <v>33.4</v>
      </c>
      <c r="G607" s="79">
        <f t="shared" si="9"/>
        <v>49.99999999999995</v>
      </c>
    </row>
    <row r="608" spans="1:7">
      <c r="A608" s="7">
        <v>44649</v>
      </c>
      <c r="B608" s="526">
        <v>24751</v>
      </c>
      <c r="C608" s="526" t="s">
        <v>20</v>
      </c>
      <c r="D608" s="67" t="s">
        <v>220</v>
      </c>
      <c r="F608" s="2">
        <v>50</v>
      </c>
      <c r="G608" s="24">
        <f t="shared" si="9"/>
        <v>0</v>
      </c>
    </row>
    <row r="609" spans="1:7">
      <c r="A609" s="44">
        <v>44651</v>
      </c>
      <c r="B609" s="525" t="s">
        <v>14</v>
      </c>
      <c r="C609" s="525" t="s">
        <v>23</v>
      </c>
      <c r="D609" t="s">
        <v>16</v>
      </c>
      <c r="E609" s="8">
        <v>277.2</v>
      </c>
      <c r="G609" s="79">
        <f t="shared" si="9"/>
        <v>277.2</v>
      </c>
    </row>
    <row r="610" spans="1:7">
      <c r="B610" s="526"/>
      <c r="C610" s="526"/>
      <c r="D610" t="s">
        <v>17</v>
      </c>
      <c r="E610" s="8">
        <v>40.299999999999997</v>
      </c>
      <c r="G610" s="79">
        <f t="shared" si="9"/>
        <v>317.5</v>
      </c>
    </row>
    <row r="611" spans="1:7">
      <c r="B611" s="526"/>
      <c r="C611" s="526"/>
      <c r="D611" t="s">
        <v>18</v>
      </c>
      <c r="E611" s="8">
        <v>60</v>
      </c>
      <c r="G611" s="79">
        <f t="shared" si="9"/>
        <v>377.5</v>
      </c>
    </row>
    <row r="612" spans="1:7">
      <c r="B612" s="526"/>
      <c r="C612" s="526"/>
      <c r="D612" t="s">
        <v>19</v>
      </c>
      <c r="E612" s="8">
        <v>5</v>
      </c>
      <c r="G612" s="79">
        <f t="shared" si="9"/>
        <v>382.5</v>
      </c>
    </row>
    <row r="613" spans="1:7">
      <c r="B613" s="526"/>
      <c r="C613" s="526"/>
      <c r="D613" s="67" t="s">
        <v>220</v>
      </c>
      <c r="E613" s="8">
        <v>50</v>
      </c>
      <c r="G613" s="79">
        <f t="shared" si="9"/>
        <v>432.5</v>
      </c>
    </row>
    <row r="614" spans="1:7">
      <c r="A614" s="7">
        <v>44651</v>
      </c>
      <c r="B614" s="526" t="s">
        <v>124</v>
      </c>
      <c r="C614" s="526" t="s">
        <v>23</v>
      </c>
      <c r="D614" t="s">
        <v>18</v>
      </c>
      <c r="E614" s="8"/>
      <c r="F614" s="2">
        <v>60</v>
      </c>
      <c r="G614" s="79">
        <f t="shared" si="9"/>
        <v>372.5</v>
      </c>
    </row>
    <row r="615" spans="1:7">
      <c r="A615" s="7">
        <v>44651</v>
      </c>
      <c r="B615" s="526" t="s">
        <v>124</v>
      </c>
      <c r="C615" s="526" t="s">
        <v>23</v>
      </c>
      <c r="D615" t="s">
        <v>19</v>
      </c>
      <c r="E615" s="8"/>
      <c r="F615" s="2">
        <v>5</v>
      </c>
      <c r="G615" s="79">
        <f t="shared" si="9"/>
        <v>367.5</v>
      </c>
    </row>
    <row r="616" spans="1:7">
      <c r="A616" s="7">
        <v>44681</v>
      </c>
      <c r="B616" s="526" t="s">
        <v>125</v>
      </c>
      <c r="C616" s="526" t="s">
        <v>23</v>
      </c>
      <c r="D616" t="s">
        <v>16</v>
      </c>
      <c r="E616" s="8"/>
      <c r="F616" s="2">
        <v>277.2</v>
      </c>
      <c r="G616" s="79">
        <f t="shared" si="9"/>
        <v>90.300000000000011</v>
      </c>
    </row>
    <row r="617" spans="1:7">
      <c r="A617" s="7">
        <v>44681</v>
      </c>
      <c r="B617" s="526" t="s">
        <v>125</v>
      </c>
      <c r="C617" s="526" t="s">
        <v>23</v>
      </c>
      <c r="D617" t="s">
        <v>17</v>
      </c>
      <c r="E617" s="8"/>
      <c r="F617" s="2">
        <v>12.8</v>
      </c>
      <c r="G617" s="79">
        <f t="shared" si="9"/>
        <v>77.500000000000014</v>
      </c>
    </row>
    <row r="618" spans="1:7">
      <c r="A618" s="7">
        <v>44712</v>
      </c>
      <c r="B618" s="526" t="s">
        <v>128</v>
      </c>
      <c r="C618" s="526" t="s">
        <v>23</v>
      </c>
      <c r="D618" t="s">
        <v>17</v>
      </c>
      <c r="E618" s="8"/>
      <c r="F618" s="2">
        <v>27.5</v>
      </c>
      <c r="G618" s="79">
        <f t="shared" si="9"/>
        <v>50.000000000000014</v>
      </c>
    </row>
    <row r="619" spans="1:7">
      <c r="A619" s="7">
        <v>44796</v>
      </c>
      <c r="B619" s="526">
        <v>25369</v>
      </c>
      <c r="C619" s="526" t="s">
        <v>23</v>
      </c>
      <c r="D619" s="67" t="s">
        <v>220</v>
      </c>
      <c r="E619" s="8"/>
      <c r="F619" s="2">
        <v>50</v>
      </c>
      <c r="G619" s="79">
        <f t="shared" si="9"/>
        <v>0</v>
      </c>
    </row>
    <row r="620" spans="1:7">
      <c r="A620" s="6">
        <v>44681</v>
      </c>
      <c r="B620" s="64" t="s">
        <v>14</v>
      </c>
      <c r="C620" s="525" t="s">
        <v>24</v>
      </c>
      <c r="D620" t="s">
        <v>16</v>
      </c>
      <c r="E620" s="2">
        <v>284.3</v>
      </c>
      <c r="G620" s="79">
        <f t="shared" si="9"/>
        <v>284.3</v>
      </c>
    </row>
    <row r="621" spans="1:7">
      <c r="A621"/>
      <c r="B621" s="64"/>
      <c r="C621" s="526"/>
      <c r="D621" t="s">
        <v>17</v>
      </c>
      <c r="E621" s="2">
        <v>44.3</v>
      </c>
      <c r="G621" s="79">
        <f t="shared" si="9"/>
        <v>328.6</v>
      </c>
    </row>
    <row r="622" spans="1:7">
      <c r="A622"/>
      <c r="B622" s="526"/>
      <c r="C622" s="526"/>
      <c r="D622" t="s">
        <v>18</v>
      </c>
      <c r="E622" s="2">
        <v>60</v>
      </c>
      <c r="G622" s="79">
        <f t="shared" si="9"/>
        <v>388.6</v>
      </c>
    </row>
    <row r="623" spans="1:7">
      <c r="A623"/>
      <c r="B623" s="526"/>
      <c r="C623" s="526"/>
      <c r="D623" t="s">
        <v>19</v>
      </c>
      <c r="E623" s="2">
        <v>5</v>
      </c>
      <c r="G623" s="79">
        <f t="shared" si="9"/>
        <v>393.6</v>
      </c>
    </row>
    <row r="624" spans="1:7">
      <c r="A624"/>
      <c r="B624" s="526"/>
      <c r="C624" s="526"/>
      <c r="D624" s="67" t="s">
        <v>220</v>
      </c>
      <c r="E624" s="8">
        <v>50</v>
      </c>
      <c r="G624" s="79">
        <f t="shared" si="9"/>
        <v>443.6</v>
      </c>
    </row>
    <row r="625" spans="1:12">
      <c r="A625" s="7">
        <v>44681</v>
      </c>
      <c r="B625" s="526" t="s">
        <v>125</v>
      </c>
      <c r="C625" s="526" t="s">
        <v>24</v>
      </c>
      <c r="D625" t="s">
        <v>18</v>
      </c>
      <c r="F625" s="2">
        <v>60</v>
      </c>
      <c r="G625" s="79">
        <f t="shared" si="9"/>
        <v>383.6</v>
      </c>
    </row>
    <row r="626" spans="1:12">
      <c r="A626" s="7">
        <v>44681</v>
      </c>
      <c r="B626" s="526" t="s">
        <v>125</v>
      </c>
      <c r="C626" s="526" t="s">
        <v>24</v>
      </c>
      <c r="D626" t="s">
        <v>19</v>
      </c>
      <c r="F626" s="2">
        <v>5</v>
      </c>
      <c r="G626" s="79">
        <f t="shared" si="9"/>
        <v>378.6</v>
      </c>
    </row>
    <row r="627" spans="1:12">
      <c r="A627" s="7">
        <v>44712</v>
      </c>
      <c r="B627" s="526" t="s">
        <v>128</v>
      </c>
      <c r="C627" s="526" t="s">
        <v>24</v>
      </c>
      <c r="D627" t="s">
        <v>16</v>
      </c>
      <c r="F627" s="2">
        <v>232.5</v>
      </c>
      <c r="G627" s="79">
        <f t="shared" si="9"/>
        <v>146.10000000000002</v>
      </c>
    </row>
    <row r="628" spans="1:12">
      <c r="A628" s="7">
        <v>44742</v>
      </c>
      <c r="B628" s="526" t="s">
        <v>129</v>
      </c>
      <c r="C628" s="526" t="s">
        <v>24</v>
      </c>
      <c r="D628" t="s">
        <v>16</v>
      </c>
      <c r="F628" s="2">
        <v>51.8</v>
      </c>
      <c r="G628" s="79">
        <f t="shared" si="9"/>
        <v>94.300000000000026</v>
      </c>
    </row>
    <row r="629" spans="1:12">
      <c r="A629" s="7">
        <v>44742</v>
      </c>
      <c r="B629" s="526" t="s">
        <v>129</v>
      </c>
      <c r="C629" s="526" t="s">
        <v>24</v>
      </c>
      <c r="D629" t="s">
        <v>17</v>
      </c>
      <c r="F629" s="2">
        <v>44.3</v>
      </c>
      <c r="G629" s="79">
        <f t="shared" si="9"/>
        <v>50.000000000000028</v>
      </c>
      <c r="I629" s="8"/>
    </row>
    <row r="630" spans="1:12">
      <c r="A630" s="7">
        <v>44796</v>
      </c>
      <c r="B630" s="526">
        <v>25369</v>
      </c>
      <c r="C630" s="526" t="s">
        <v>24</v>
      </c>
      <c r="D630" s="67" t="s">
        <v>220</v>
      </c>
      <c r="E630" s="8"/>
      <c r="F630" s="2">
        <v>50</v>
      </c>
      <c r="G630" s="79">
        <f t="shared" si="9"/>
        <v>0</v>
      </c>
      <c r="I630" s="8"/>
    </row>
    <row r="631" spans="1:12">
      <c r="A631" s="44">
        <v>44712</v>
      </c>
      <c r="B631" s="525" t="s">
        <v>14</v>
      </c>
      <c r="C631" s="525" t="s">
        <v>25</v>
      </c>
      <c r="D631" t="s">
        <v>16</v>
      </c>
      <c r="E631" s="2">
        <v>277.89999999999998</v>
      </c>
      <c r="G631" s="79">
        <f t="shared" si="9"/>
        <v>277.89999999999998</v>
      </c>
      <c r="I631" s="8"/>
    </row>
    <row r="632" spans="1:12">
      <c r="B632" s="526"/>
      <c r="C632" s="526"/>
      <c r="D632" t="s">
        <v>17</v>
      </c>
      <c r="E632" s="2">
        <v>34</v>
      </c>
      <c r="G632" s="79">
        <f t="shared" si="9"/>
        <v>311.89999999999998</v>
      </c>
    </row>
    <row r="633" spans="1:12">
      <c r="B633" s="526"/>
      <c r="C633" s="526"/>
      <c r="D633" t="s">
        <v>18</v>
      </c>
      <c r="E633" s="2">
        <v>60</v>
      </c>
      <c r="G633" s="79">
        <f t="shared" si="9"/>
        <v>371.9</v>
      </c>
    </row>
    <row r="634" spans="1:12">
      <c r="B634" s="526"/>
      <c r="C634" s="526"/>
      <c r="D634" t="s">
        <v>19</v>
      </c>
      <c r="E634" s="2">
        <v>5</v>
      </c>
      <c r="G634" s="79">
        <f t="shared" si="9"/>
        <v>376.9</v>
      </c>
    </row>
    <row r="635" spans="1:12">
      <c r="B635" s="526"/>
      <c r="C635" s="526"/>
      <c r="D635" s="67" t="s">
        <v>220</v>
      </c>
      <c r="E635" s="8">
        <v>50</v>
      </c>
      <c r="G635" s="79">
        <f t="shared" si="9"/>
        <v>426.9</v>
      </c>
    </row>
    <row r="636" spans="1:12">
      <c r="A636" s="7">
        <v>44712</v>
      </c>
      <c r="B636" s="526" t="s">
        <v>128</v>
      </c>
      <c r="C636" s="526" t="s">
        <v>25</v>
      </c>
      <c r="D636" t="s">
        <v>18</v>
      </c>
      <c r="F636" s="2">
        <v>60</v>
      </c>
      <c r="G636" s="79">
        <f t="shared" si="9"/>
        <v>366.9</v>
      </c>
      <c r="J636" s="525"/>
      <c r="K636" s="67"/>
      <c r="L636" s="8"/>
    </row>
    <row r="637" spans="1:12">
      <c r="A637" s="7">
        <v>44712</v>
      </c>
      <c r="B637" s="526" t="s">
        <v>128</v>
      </c>
      <c r="C637" s="526" t="s">
        <v>25</v>
      </c>
      <c r="D637" t="s">
        <v>19</v>
      </c>
      <c r="F637" s="2">
        <v>5</v>
      </c>
      <c r="G637" s="79">
        <f t="shared" si="9"/>
        <v>361.9</v>
      </c>
      <c r="J637" s="525"/>
      <c r="K637" s="67"/>
      <c r="L637" s="8"/>
    </row>
    <row r="638" spans="1:12">
      <c r="A638" s="7">
        <v>44742</v>
      </c>
      <c r="B638" s="526" t="s">
        <v>129</v>
      </c>
      <c r="C638" s="526" t="s">
        <v>25</v>
      </c>
      <c r="D638" t="s">
        <v>16</v>
      </c>
      <c r="F638" s="2">
        <v>203.9</v>
      </c>
      <c r="G638" s="79">
        <f t="shared" si="9"/>
        <v>157.99999999999997</v>
      </c>
      <c r="J638" s="525"/>
      <c r="K638" s="67"/>
      <c r="L638" s="8"/>
    </row>
    <row r="639" spans="1:12">
      <c r="A639" s="7">
        <v>44773</v>
      </c>
      <c r="B639" s="526" t="s">
        <v>115</v>
      </c>
      <c r="C639" s="526" t="s">
        <v>25</v>
      </c>
      <c r="D639" t="s">
        <v>16</v>
      </c>
      <c r="F639" s="2">
        <v>74</v>
      </c>
      <c r="G639" s="79">
        <f t="shared" si="9"/>
        <v>83.999999999999972</v>
      </c>
      <c r="J639" s="525"/>
      <c r="L639" s="8"/>
    </row>
    <row r="640" spans="1:12">
      <c r="A640" s="7">
        <v>44773</v>
      </c>
      <c r="B640" s="526" t="s">
        <v>115</v>
      </c>
      <c r="C640" s="526" t="s">
        <v>25</v>
      </c>
      <c r="D640" t="s">
        <v>17</v>
      </c>
      <c r="F640" s="2">
        <v>34</v>
      </c>
      <c r="G640" s="79">
        <f t="shared" si="9"/>
        <v>49.999999999999972</v>
      </c>
      <c r="L640" s="8"/>
    </row>
    <row r="641" spans="1:12">
      <c r="A641" s="7">
        <v>44796</v>
      </c>
      <c r="B641" s="526">
        <v>25369</v>
      </c>
      <c r="C641" s="526" t="s">
        <v>25</v>
      </c>
      <c r="D641" s="67" t="s">
        <v>220</v>
      </c>
      <c r="E641" s="8"/>
      <c r="F641" s="2">
        <v>50</v>
      </c>
      <c r="G641" s="79">
        <f t="shared" si="9"/>
        <v>0</v>
      </c>
      <c r="L641" s="8"/>
    </row>
    <row r="642" spans="1:12">
      <c r="A642" s="44">
        <v>44742</v>
      </c>
      <c r="B642" s="525" t="s">
        <v>14</v>
      </c>
      <c r="C642" s="525" t="s">
        <v>26</v>
      </c>
      <c r="D642" t="s">
        <v>16</v>
      </c>
      <c r="E642" s="2">
        <v>269.2</v>
      </c>
      <c r="G642" s="79">
        <f t="shared" si="9"/>
        <v>269.2</v>
      </c>
      <c r="K642" s="67"/>
      <c r="L642" s="8"/>
    </row>
    <row r="643" spans="1:12">
      <c r="B643" s="526"/>
      <c r="C643" s="526"/>
      <c r="D643" t="s">
        <v>17</v>
      </c>
      <c r="E643" s="2">
        <v>40.9</v>
      </c>
      <c r="G643" s="79">
        <f t="shared" si="9"/>
        <v>310.09999999999997</v>
      </c>
      <c r="J643" s="525"/>
      <c r="L643" s="8"/>
    </row>
    <row r="644" spans="1:12">
      <c r="B644" s="526"/>
      <c r="C644" s="526"/>
      <c r="D644" t="s">
        <v>18</v>
      </c>
      <c r="E644" s="2">
        <v>60</v>
      </c>
      <c r="G644" s="79">
        <f t="shared" si="9"/>
        <v>370.09999999999997</v>
      </c>
      <c r="J644" s="526"/>
      <c r="L644" s="8"/>
    </row>
    <row r="645" spans="1:12">
      <c r="B645" s="526"/>
      <c r="C645" s="526"/>
      <c r="D645" t="s">
        <v>19</v>
      </c>
      <c r="E645" s="2">
        <v>5</v>
      </c>
      <c r="G645" s="79">
        <f t="shared" si="9"/>
        <v>375.09999999999997</v>
      </c>
      <c r="K645" s="67"/>
      <c r="L645" s="8"/>
    </row>
    <row r="646" spans="1:12">
      <c r="B646" s="526"/>
      <c r="C646" s="526"/>
      <c r="D646" s="67" t="s">
        <v>220</v>
      </c>
      <c r="E646" s="8">
        <v>50</v>
      </c>
      <c r="G646" s="79">
        <f t="shared" ref="G646:G655" si="10">+G645+E646-F646</f>
        <v>425.09999999999997</v>
      </c>
      <c r="L646" s="8"/>
    </row>
    <row r="647" spans="1:12">
      <c r="A647" s="7">
        <v>44742</v>
      </c>
      <c r="B647" s="526" t="s">
        <v>129</v>
      </c>
      <c r="C647" s="526" t="s">
        <v>26</v>
      </c>
      <c r="D647" t="s">
        <v>18</v>
      </c>
      <c r="F647" s="2">
        <v>60</v>
      </c>
      <c r="G647" s="79">
        <f t="shared" si="10"/>
        <v>365.09999999999997</v>
      </c>
      <c r="J647" s="8"/>
    </row>
    <row r="648" spans="1:12">
      <c r="A648" s="7">
        <v>44742</v>
      </c>
      <c r="B648" s="526" t="s">
        <v>129</v>
      </c>
      <c r="C648" s="526" t="s">
        <v>26</v>
      </c>
      <c r="D648" t="s">
        <v>19</v>
      </c>
      <c r="F648" s="2">
        <v>5</v>
      </c>
      <c r="G648" s="79">
        <f t="shared" si="10"/>
        <v>360.09999999999997</v>
      </c>
    </row>
    <row r="649" spans="1:12">
      <c r="A649" s="7">
        <v>44773</v>
      </c>
      <c r="B649" s="526" t="s">
        <v>115</v>
      </c>
      <c r="C649" s="526" t="s">
        <v>26</v>
      </c>
      <c r="D649" t="s">
        <v>16</v>
      </c>
      <c r="F649" s="2">
        <v>152</v>
      </c>
      <c r="G649" s="79">
        <f t="shared" si="10"/>
        <v>208.09999999999997</v>
      </c>
    </row>
    <row r="650" spans="1:12">
      <c r="A650" s="7">
        <v>44796</v>
      </c>
      <c r="B650" s="526">
        <v>25369</v>
      </c>
      <c r="C650" s="526" t="s">
        <v>26</v>
      </c>
      <c r="D650" s="67" t="s">
        <v>220</v>
      </c>
      <c r="E650" s="8"/>
      <c r="F650" s="2">
        <v>50</v>
      </c>
      <c r="G650" s="79">
        <f t="shared" si="10"/>
        <v>158.09999999999997</v>
      </c>
    </row>
    <row r="651" spans="1:12">
      <c r="A651" s="7">
        <v>44796</v>
      </c>
      <c r="B651" s="526">
        <v>25369</v>
      </c>
      <c r="C651" s="526" t="s">
        <v>26</v>
      </c>
      <c r="D651" t="s">
        <v>16</v>
      </c>
      <c r="E651" s="8"/>
      <c r="F651" s="2">
        <v>117.2</v>
      </c>
      <c r="G651" s="79">
        <f t="shared" si="10"/>
        <v>40.899999999999963</v>
      </c>
    </row>
    <row r="652" spans="1:12">
      <c r="A652" s="7">
        <v>44796</v>
      </c>
      <c r="B652" s="526">
        <v>25369</v>
      </c>
      <c r="C652" s="526" t="s">
        <v>26</v>
      </c>
      <c r="D652" t="s">
        <v>17</v>
      </c>
      <c r="E652" s="8"/>
      <c r="F652" s="2">
        <v>40.9</v>
      </c>
      <c r="G652" s="79">
        <f t="shared" si="10"/>
        <v>0</v>
      </c>
    </row>
    <row r="653" spans="1:12">
      <c r="A653" s="44">
        <v>44773</v>
      </c>
      <c r="B653" s="525" t="s">
        <v>14</v>
      </c>
      <c r="C653" s="525" t="s">
        <v>27</v>
      </c>
      <c r="D653" t="s">
        <v>16</v>
      </c>
      <c r="E653" s="8">
        <v>267.89999999999998</v>
      </c>
      <c r="G653" s="79">
        <f t="shared" si="10"/>
        <v>267.89999999999998</v>
      </c>
      <c r="J653" s="8"/>
    </row>
    <row r="654" spans="1:12">
      <c r="B654" s="526"/>
      <c r="C654" s="526"/>
      <c r="D654" t="s">
        <v>17</v>
      </c>
      <c r="E654" s="8">
        <v>30.1</v>
      </c>
      <c r="G654" s="79">
        <f t="shared" si="10"/>
        <v>298</v>
      </c>
      <c r="J654" s="8"/>
    </row>
    <row r="655" spans="1:12">
      <c r="B655" s="526"/>
      <c r="C655" s="526"/>
      <c r="D655" t="s">
        <v>18</v>
      </c>
      <c r="E655" s="148">
        <v>60</v>
      </c>
      <c r="G655" s="79">
        <f t="shared" si="10"/>
        <v>358</v>
      </c>
      <c r="L655" s="8"/>
    </row>
    <row r="656" spans="1:12">
      <c r="B656" s="526"/>
      <c r="C656" s="526"/>
      <c r="D656" t="s">
        <v>19</v>
      </c>
      <c r="E656" s="148">
        <v>5</v>
      </c>
      <c r="G656" s="79">
        <f t="shared" ref="G656:G703" si="11">+G655+E656-F656</f>
        <v>363</v>
      </c>
    </row>
    <row r="657" spans="1:9">
      <c r="B657" s="526"/>
      <c r="C657" s="526"/>
      <c r="D657" s="67" t="s">
        <v>220</v>
      </c>
      <c r="E657" s="8">
        <v>50</v>
      </c>
      <c r="G657" s="79">
        <f t="shared" si="11"/>
        <v>413</v>
      </c>
    </row>
    <row r="658" spans="1:9">
      <c r="A658" s="7">
        <v>44773</v>
      </c>
      <c r="B658" s="526" t="s">
        <v>115</v>
      </c>
      <c r="C658" s="526" t="s">
        <v>27</v>
      </c>
      <c r="D658" t="s">
        <v>18</v>
      </c>
      <c r="F658" s="148">
        <v>60</v>
      </c>
      <c r="G658" s="79">
        <f t="shared" si="11"/>
        <v>353</v>
      </c>
    </row>
    <row r="659" spans="1:9">
      <c r="A659" s="7">
        <v>44773</v>
      </c>
      <c r="B659" s="526" t="s">
        <v>115</v>
      </c>
      <c r="C659" s="526" t="s">
        <v>27</v>
      </c>
      <c r="D659" t="s">
        <v>19</v>
      </c>
      <c r="F659" s="148">
        <v>5</v>
      </c>
      <c r="G659" s="79">
        <f t="shared" si="11"/>
        <v>348</v>
      </c>
    </row>
    <row r="660" spans="1:9">
      <c r="A660" s="7">
        <v>44796</v>
      </c>
      <c r="B660" s="526">
        <v>25369</v>
      </c>
      <c r="C660" s="526" t="s">
        <v>27</v>
      </c>
      <c r="D660" s="67" t="s">
        <v>220</v>
      </c>
      <c r="E660" s="8"/>
      <c r="F660" s="2">
        <v>50</v>
      </c>
      <c r="G660" s="79">
        <f t="shared" si="11"/>
        <v>298</v>
      </c>
    </row>
    <row r="661" spans="1:9">
      <c r="A661" s="7">
        <v>44796</v>
      </c>
      <c r="B661" s="526">
        <v>25369</v>
      </c>
      <c r="C661" s="526" t="s">
        <v>27</v>
      </c>
      <c r="D661" t="s">
        <v>16</v>
      </c>
      <c r="F661" s="2">
        <v>17.899999999999999</v>
      </c>
      <c r="G661" s="79">
        <f t="shared" si="11"/>
        <v>280.10000000000002</v>
      </c>
    </row>
    <row r="662" spans="1:9">
      <c r="A662" s="7">
        <v>44796</v>
      </c>
      <c r="B662" s="526">
        <v>25369</v>
      </c>
      <c r="C662" s="526" t="s">
        <v>27</v>
      </c>
      <c r="D662" t="s">
        <v>17</v>
      </c>
      <c r="F662" s="2">
        <v>30.1</v>
      </c>
      <c r="G662" s="79">
        <f t="shared" si="11"/>
        <v>250.00000000000003</v>
      </c>
    </row>
    <row r="663" spans="1:9">
      <c r="A663" s="7">
        <v>44796</v>
      </c>
      <c r="B663" s="526" t="s">
        <v>116</v>
      </c>
      <c r="C663" s="526" t="s">
        <v>27</v>
      </c>
      <c r="D663" t="s">
        <v>16</v>
      </c>
      <c r="F663" s="2">
        <v>250</v>
      </c>
      <c r="G663" s="79">
        <f t="shared" si="11"/>
        <v>0</v>
      </c>
    </row>
    <row r="664" spans="1:9">
      <c r="A664" s="44">
        <v>44804</v>
      </c>
      <c r="B664" s="525" t="s">
        <v>14</v>
      </c>
      <c r="C664" s="525" t="s">
        <v>28</v>
      </c>
      <c r="D664" t="s">
        <v>16</v>
      </c>
      <c r="E664" s="2">
        <v>269.5</v>
      </c>
      <c r="G664" s="79">
        <f t="shared" si="11"/>
        <v>269.5</v>
      </c>
    </row>
    <row r="665" spans="1:9">
      <c r="B665" s="526"/>
      <c r="C665" s="526"/>
      <c r="D665" t="s">
        <v>17</v>
      </c>
      <c r="E665" s="2">
        <v>37.5</v>
      </c>
      <c r="G665" s="79">
        <f t="shared" si="11"/>
        <v>307</v>
      </c>
    </row>
    <row r="666" spans="1:9">
      <c r="B666" s="526"/>
      <c r="C666" s="526"/>
      <c r="D666" t="s">
        <v>18</v>
      </c>
      <c r="E666" s="148">
        <v>60</v>
      </c>
      <c r="G666" s="79">
        <f t="shared" si="11"/>
        <v>367</v>
      </c>
    </row>
    <row r="667" spans="1:9">
      <c r="B667" s="526"/>
      <c r="C667" s="526"/>
      <c r="D667" t="s">
        <v>19</v>
      </c>
      <c r="E667" s="148">
        <v>5</v>
      </c>
      <c r="G667" s="79">
        <f t="shared" si="11"/>
        <v>372</v>
      </c>
    </row>
    <row r="668" spans="1:9">
      <c r="B668" s="526"/>
      <c r="C668" s="526"/>
      <c r="D668" s="67" t="s">
        <v>220</v>
      </c>
      <c r="E668" s="8">
        <v>50</v>
      </c>
      <c r="G668" s="79">
        <f t="shared" si="11"/>
        <v>422</v>
      </c>
    </row>
    <row r="669" spans="1:9">
      <c r="A669" s="7">
        <v>44804</v>
      </c>
      <c r="B669" s="526" t="s">
        <v>116</v>
      </c>
      <c r="C669" s="526" t="s">
        <v>28</v>
      </c>
      <c r="D669" t="s">
        <v>18</v>
      </c>
      <c r="E669" s="8"/>
      <c r="F669" s="2">
        <v>30</v>
      </c>
      <c r="G669" s="79">
        <f t="shared" si="11"/>
        <v>392</v>
      </c>
    </row>
    <row r="670" spans="1:9">
      <c r="A670" s="7">
        <v>44812</v>
      </c>
      <c r="B670" s="526" t="s">
        <v>668</v>
      </c>
      <c r="C670" s="526" t="s">
        <v>28</v>
      </c>
      <c r="D670" t="s">
        <v>18</v>
      </c>
      <c r="F670" s="2">
        <v>30</v>
      </c>
      <c r="G670" s="79">
        <f t="shared" si="11"/>
        <v>362</v>
      </c>
    </row>
    <row r="671" spans="1:9">
      <c r="A671" s="7">
        <v>44812</v>
      </c>
      <c r="B671" s="526" t="s">
        <v>668</v>
      </c>
      <c r="C671" s="526" t="s">
        <v>28</v>
      </c>
      <c r="D671" t="s">
        <v>19</v>
      </c>
      <c r="F671" s="2">
        <v>5</v>
      </c>
      <c r="G671" s="79">
        <f t="shared" si="11"/>
        <v>357</v>
      </c>
    </row>
    <row r="672" spans="1:9">
      <c r="A672" s="7">
        <v>44812</v>
      </c>
      <c r="B672" s="526" t="s">
        <v>668</v>
      </c>
      <c r="C672" s="526" t="s">
        <v>28</v>
      </c>
      <c r="D672" s="67" t="s">
        <v>220</v>
      </c>
      <c r="F672" s="2">
        <v>50</v>
      </c>
      <c r="G672" s="79">
        <f t="shared" si="11"/>
        <v>307</v>
      </c>
      <c r="I672" s="8"/>
    </row>
    <row r="673" spans="1:9">
      <c r="A673" s="7">
        <v>44804</v>
      </c>
      <c r="B673" s="526" t="s">
        <v>116</v>
      </c>
      <c r="C673" s="526" t="s">
        <v>28</v>
      </c>
      <c r="D673" t="s">
        <v>16</v>
      </c>
      <c r="F673" s="2">
        <v>70</v>
      </c>
      <c r="G673" s="79">
        <f t="shared" si="11"/>
        <v>237</v>
      </c>
    </row>
    <row r="674" spans="1:9">
      <c r="A674" s="86">
        <v>44834</v>
      </c>
      <c r="B674" s="526" t="s">
        <v>117</v>
      </c>
      <c r="C674" s="526" t="s">
        <v>28</v>
      </c>
      <c r="D674" t="s">
        <v>16</v>
      </c>
      <c r="F674" s="2">
        <v>199.5</v>
      </c>
      <c r="G674" s="79">
        <f t="shared" si="11"/>
        <v>37.5</v>
      </c>
      <c r="I674" s="8"/>
    </row>
    <row r="675" spans="1:9">
      <c r="A675" s="86">
        <v>44834</v>
      </c>
      <c r="B675" s="526" t="s">
        <v>117</v>
      </c>
      <c r="C675" s="526" t="s">
        <v>28</v>
      </c>
      <c r="D675" t="s">
        <v>17</v>
      </c>
      <c r="F675" s="2">
        <v>37.5</v>
      </c>
      <c r="G675" s="79">
        <f t="shared" si="11"/>
        <v>0</v>
      </c>
    </row>
    <row r="676" spans="1:9">
      <c r="A676" s="88">
        <v>44834</v>
      </c>
      <c r="B676" s="525" t="s">
        <v>14</v>
      </c>
      <c r="C676" s="525" t="s">
        <v>53</v>
      </c>
      <c r="D676" t="s">
        <v>16</v>
      </c>
      <c r="E676" s="2">
        <v>287</v>
      </c>
      <c r="G676" s="79">
        <f t="shared" si="11"/>
        <v>287</v>
      </c>
    </row>
    <row r="677" spans="1:9">
      <c r="A677" s="86"/>
      <c r="B677" s="526"/>
      <c r="C677" s="526"/>
      <c r="D677" t="s">
        <v>17</v>
      </c>
      <c r="E677" s="2">
        <v>40.1</v>
      </c>
      <c r="G677" s="79">
        <f t="shared" si="11"/>
        <v>327.10000000000002</v>
      </c>
    </row>
    <row r="678" spans="1:9">
      <c r="A678" s="86"/>
      <c r="B678" s="526"/>
      <c r="C678" s="526"/>
      <c r="D678" t="s">
        <v>18</v>
      </c>
      <c r="E678" s="2">
        <v>60</v>
      </c>
      <c r="G678" s="79">
        <f t="shared" si="11"/>
        <v>387.1</v>
      </c>
    </row>
    <row r="679" spans="1:9">
      <c r="A679" s="86"/>
      <c r="B679" s="526"/>
      <c r="C679" s="526"/>
      <c r="D679" t="s">
        <v>19</v>
      </c>
      <c r="E679" s="2">
        <v>5</v>
      </c>
      <c r="G679" s="79">
        <f t="shared" si="11"/>
        <v>392.1</v>
      </c>
    </row>
    <row r="680" spans="1:9">
      <c r="A680" s="86"/>
      <c r="B680" s="526"/>
      <c r="C680" s="526"/>
      <c r="D680" s="67" t="s">
        <v>220</v>
      </c>
      <c r="E680" s="8">
        <v>50</v>
      </c>
      <c r="G680" s="79">
        <f t="shared" si="11"/>
        <v>442.1</v>
      </c>
    </row>
    <row r="681" spans="1:9">
      <c r="A681" s="86">
        <v>44834</v>
      </c>
      <c r="B681" s="526" t="s">
        <v>117</v>
      </c>
      <c r="C681" s="526" t="s">
        <v>184</v>
      </c>
      <c r="D681" t="s">
        <v>18</v>
      </c>
      <c r="F681" s="2">
        <v>60</v>
      </c>
      <c r="G681" s="79">
        <f t="shared" si="11"/>
        <v>382.1</v>
      </c>
    </row>
    <row r="682" spans="1:9">
      <c r="A682" s="86">
        <v>44834</v>
      </c>
      <c r="B682" s="526" t="s">
        <v>117</v>
      </c>
      <c r="C682" s="526" t="s">
        <v>184</v>
      </c>
      <c r="D682" t="s">
        <v>19</v>
      </c>
      <c r="F682" s="2">
        <v>5</v>
      </c>
      <c r="G682" s="79">
        <f t="shared" si="11"/>
        <v>377.1</v>
      </c>
      <c r="H682">
        <v>140</v>
      </c>
    </row>
    <row r="683" spans="1:9">
      <c r="A683" s="86">
        <v>44834</v>
      </c>
      <c r="B683" s="526" t="s">
        <v>117</v>
      </c>
      <c r="C683" s="526" t="s">
        <v>184</v>
      </c>
      <c r="D683" s="67" t="s">
        <v>220</v>
      </c>
      <c r="F683" s="8">
        <v>50</v>
      </c>
      <c r="G683" s="79">
        <f t="shared" si="11"/>
        <v>327.10000000000002</v>
      </c>
    </row>
    <row r="684" spans="1:9">
      <c r="A684" s="86">
        <v>44834</v>
      </c>
      <c r="B684" s="526" t="s">
        <v>117</v>
      </c>
      <c r="C684" s="526" t="s">
        <v>184</v>
      </c>
      <c r="D684" t="s">
        <v>16</v>
      </c>
      <c r="F684" s="2">
        <v>173</v>
      </c>
      <c r="G684" s="79">
        <f t="shared" si="11"/>
        <v>154.10000000000002</v>
      </c>
    </row>
    <row r="685" spans="1:9">
      <c r="A685" s="7">
        <v>44865</v>
      </c>
      <c r="B685" s="526" t="s">
        <v>118</v>
      </c>
      <c r="C685" s="526" t="s">
        <v>184</v>
      </c>
      <c r="D685" t="s">
        <v>16</v>
      </c>
      <c r="F685" s="2">
        <v>90</v>
      </c>
      <c r="G685" s="79">
        <f t="shared" si="11"/>
        <v>64.100000000000023</v>
      </c>
    </row>
    <row r="686" spans="1:9">
      <c r="A686" s="7">
        <v>44868</v>
      </c>
      <c r="B686" s="526">
        <v>25739</v>
      </c>
      <c r="C686" s="526" t="s">
        <v>184</v>
      </c>
      <c r="D686" t="s">
        <v>16</v>
      </c>
      <c r="F686" s="2">
        <v>24</v>
      </c>
      <c r="G686" s="79">
        <f t="shared" si="11"/>
        <v>40.100000000000023</v>
      </c>
    </row>
    <row r="687" spans="1:9">
      <c r="A687" s="7">
        <v>44868</v>
      </c>
      <c r="B687" s="526">
        <v>25739</v>
      </c>
      <c r="C687" s="526" t="s">
        <v>184</v>
      </c>
      <c r="D687" t="s">
        <v>17</v>
      </c>
      <c r="F687" s="2">
        <v>40.1</v>
      </c>
      <c r="G687" s="79">
        <f t="shared" si="11"/>
        <v>0</v>
      </c>
    </row>
    <row r="688" spans="1:9">
      <c r="A688" s="44">
        <v>44865</v>
      </c>
      <c r="B688" s="525" t="s">
        <v>14</v>
      </c>
      <c r="C688" s="525" t="s">
        <v>30</v>
      </c>
      <c r="D688" t="s">
        <v>16</v>
      </c>
      <c r="E688" s="148">
        <v>286.10000000000002</v>
      </c>
      <c r="G688" s="79">
        <f t="shared" si="11"/>
        <v>286.10000000000002</v>
      </c>
    </row>
    <row r="689" spans="1:10">
      <c r="A689" s="44"/>
      <c r="B689" s="525"/>
      <c r="C689" s="525"/>
      <c r="D689" t="s">
        <v>17</v>
      </c>
      <c r="E689" s="148">
        <v>41.8</v>
      </c>
      <c r="G689" s="79">
        <f t="shared" si="11"/>
        <v>327.90000000000003</v>
      </c>
    </row>
    <row r="690" spans="1:10">
      <c r="A690" s="44"/>
      <c r="B690" s="525"/>
      <c r="C690" s="525"/>
      <c r="D690" t="s">
        <v>18</v>
      </c>
      <c r="E690" s="148">
        <v>60</v>
      </c>
      <c r="G690" s="79">
        <f t="shared" si="11"/>
        <v>387.90000000000003</v>
      </c>
    </row>
    <row r="691" spans="1:10">
      <c r="A691" s="44"/>
      <c r="B691" s="525"/>
      <c r="C691" s="525"/>
      <c r="D691" t="s">
        <v>19</v>
      </c>
      <c r="E691" s="148">
        <v>5</v>
      </c>
      <c r="G691" s="79">
        <f t="shared" si="11"/>
        <v>392.90000000000003</v>
      </c>
    </row>
    <row r="692" spans="1:10">
      <c r="A692" s="44"/>
      <c r="B692" s="525"/>
      <c r="C692" s="525"/>
      <c r="D692" s="67" t="s">
        <v>220</v>
      </c>
      <c r="E692" s="148">
        <v>50</v>
      </c>
      <c r="G692" s="79">
        <f t="shared" si="11"/>
        <v>442.90000000000003</v>
      </c>
    </row>
    <row r="693" spans="1:10">
      <c r="A693" s="7">
        <v>44865</v>
      </c>
      <c r="B693" s="526" t="s">
        <v>118</v>
      </c>
      <c r="C693" s="526" t="s">
        <v>30</v>
      </c>
      <c r="D693" t="s">
        <v>18</v>
      </c>
      <c r="E693" s="148"/>
      <c r="F693" s="148">
        <v>60</v>
      </c>
      <c r="G693" s="79">
        <f t="shared" si="11"/>
        <v>382.90000000000003</v>
      </c>
    </row>
    <row r="694" spans="1:10">
      <c r="A694" s="7">
        <v>44865</v>
      </c>
      <c r="B694" s="526" t="s">
        <v>118</v>
      </c>
      <c r="C694" s="526" t="s">
        <v>30</v>
      </c>
      <c r="D694" t="s">
        <v>19</v>
      </c>
      <c r="E694" s="148"/>
      <c r="F694" s="148">
        <v>5</v>
      </c>
      <c r="G694" s="79">
        <f t="shared" si="11"/>
        <v>377.90000000000003</v>
      </c>
    </row>
    <row r="695" spans="1:10">
      <c r="A695" s="7">
        <v>44865</v>
      </c>
      <c r="B695" s="526" t="s">
        <v>118</v>
      </c>
      <c r="C695" s="526" t="s">
        <v>30</v>
      </c>
      <c r="D695" s="67" t="s">
        <v>220</v>
      </c>
      <c r="F695" s="2">
        <v>50</v>
      </c>
      <c r="G695" s="79">
        <f t="shared" si="11"/>
        <v>327.90000000000003</v>
      </c>
    </row>
    <row r="696" spans="1:10">
      <c r="A696" s="86">
        <v>44895</v>
      </c>
      <c r="B696" s="526" t="s">
        <v>132</v>
      </c>
      <c r="C696" s="526" t="s">
        <v>33</v>
      </c>
      <c r="D696" t="s">
        <v>16</v>
      </c>
      <c r="F696" s="2">
        <v>240</v>
      </c>
      <c r="G696" s="79">
        <f t="shared" si="11"/>
        <v>87.900000000000034</v>
      </c>
    </row>
    <row r="697" spans="1:10">
      <c r="A697" s="86">
        <v>44903</v>
      </c>
      <c r="B697" s="526" t="s">
        <v>669</v>
      </c>
      <c r="C697" s="526" t="s">
        <v>33</v>
      </c>
      <c r="D697" t="s">
        <v>16</v>
      </c>
      <c r="F697" s="2">
        <v>46.1</v>
      </c>
      <c r="G697" s="79">
        <f t="shared" si="11"/>
        <v>41.800000000000033</v>
      </c>
    </row>
    <row r="698" spans="1:10">
      <c r="A698" s="86">
        <v>44903</v>
      </c>
      <c r="B698" s="526" t="s">
        <v>669</v>
      </c>
      <c r="C698" s="526" t="s">
        <v>33</v>
      </c>
      <c r="D698" t="s">
        <v>17</v>
      </c>
      <c r="F698" s="2">
        <v>41.8</v>
      </c>
      <c r="G698" s="79">
        <f t="shared" si="11"/>
        <v>0</v>
      </c>
    </row>
    <row r="699" spans="1:10">
      <c r="A699" s="88">
        <v>44895</v>
      </c>
      <c r="B699" s="525" t="s">
        <v>14</v>
      </c>
      <c r="C699" s="525" t="s">
        <v>33</v>
      </c>
      <c r="D699" t="s">
        <v>16</v>
      </c>
      <c r="E699" s="8">
        <v>319.3</v>
      </c>
      <c r="G699" s="79">
        <f t="shared" si="11"/>
        <v>319.3</v>
      </c>
    </row>
    <row r="700" spans="1:10">
      <c r="A700" s="86"/>
      <c r="B700" s="526"/>
      <c r="C700" s="526"/>
      <c r="D700" t="s">
        <v>17</v>
      </c>
      <c r="E700" s="8">
        <v>10.9</v>
      </c>
      <c r="G700" s="79">
        <f t="shared" si="11"/>
        <v>330.2</v>
      </c>
    </row>
    <row r="701" spans="1:10">
      <c r="A701" s="86"/>
      <c r="B701" s="526"/>
      <c r="C701" s="526"/>
      <c r="D701" t="s">
        <v>18</v>
      </c>
      <c r="E701" s="2">
        <v>60</v>
      </c>
      <c r="G701" s="79">
        <f t="shared" si="11"/>
        <v>390.2</v>
      </c>
    </row>
    <row r="702" spans="1:10">
      <c r="A702" s="86"/>
      <c r="B702" s="526"/>
      <c r="C702" s="526"/>
      <c r="D702" t="s">
        <v>19</v>
      </c>
      <c r="E702" s="2">
        <v>5</v>
      </c>
      <c r="G702" s="79">
        <f t="shared" si="11"/>
        <v>395.2</v>
      </c>
    </row>
    <row r="703" spans="1:10">
      <c r="A703" s="86"/>
      <c r="B703" s="526"/>
      <c r="C703" s="526"/>
      <c r="D703" s="67" t="s">
        <v>220</v>
      </c>
      <c r="E703" s="2">
        <v>50</v>
      </c>
      <c r="G703" s="79">
        <f t="shared" si="11"/>
        <v>445.2</v>
      </c>
    </row>
    <row r="704" spans="1:10">
      <c r="A704" s="86">
        <v>44895</v>
      </c>
      <c r="B704" s="526" t="s">
        <v>132</v>
      </c>
      <c r="C704" s="526" t="s">
        <v>33</v>
      </c>
      <c r="D704" t="s">
        <v>18</v>
      </c>
      <c r="F704" s="2">
        <v>60</v>
      </c>
      <c r="G704" s="79">
        <f>+G703+E704-F704</f>
        <v>385.2</v>
      </c>
      <c r="J704" s="37"/>
    </row>
    <row r="705" spans="1:11">
      <c r="A705" s="86">
        <v>44895</v>
      </c>
      <c r="B705" s="526" t="s">
        <v>132</v>
      </c>
      <c r="C705" s="526" t="s">
        <v>33</v>
      </c>
      <c r="D705" t="s">
        <v>19</v>
      </c>
      <c r="F705" s="2">
        <v>5</v>
      </c>
      <c r="G705" s="79">
        <f>+G704+E705-F705</f>
        <v>380.2</v>
      </c>
      <c r="I705" s="525"/>
      <c r="K705" s="8"/>
    </row>
    <row r="706" spans="1:11">
      <c r="A706" s="86">
        <v>44903</v>
      </c>
      <c r="B706" s="526" t="s">
        <v>669</v>
      </c>
      <c r="C706" s="526" t="s">
        <v>33</v>
      </c>
      <c r="D706" s="67" t="s">
        <v>220</v>
      </c>
      <c r="F706" s="2">
        <v>50</v>
      </c>
      <c r="G706" s="79">
        <f>+G705+E706-F706</f>
        <v>330.2</v>
      </c>
      <c r="I706" s="526"/>
      <c r="K706" s="8"/>
    </row>
    <row r="707" spans="1:11">
      <c r="A707" s="86">
        <v>44926</v>
      </c>
      <c r="B707" s="526" t="s">
        <v>121</v>
      </c>
      <c r="C707" s="526" t="s">
        <v>33</v>
      </c>
      <c r="D707" t="s">
        <v>16</v>
      </c>
      <c r="F707" s="2">
        <v>240</v>
      </c>
      <c r="G707" s="79">
        <f>+G706+E707-F707</f>
        <v>90.199999999999989</v>
      </c>
      <c r="I707" s="525"/>
      <c r="K707" s="2"/>
    </row>
    <row r="708" spans="1:11">
      <c r="A708" s="7">
        <v>44985</v>
      </c>
      <c r="B708" s="526" t="s">
        <v>135</v>
      </c>
      <c r="C708" s="526" t="s">
        <v>33</v>
      </c>
      <c r="D708" t="s">
        <v>16</v>
      </c>
      <c r="F708" s="2">
        <v>79.3</v>
      </c>
      <c r="G708" s="79">
        <f>+G707+E708-F708</f>
        <v>10.899999999999991</v>
      </c>
      <c r="I708" s="525"/>
      <c r="K708" s="2"/>
    </row>
    <row r="709" spans="1:11">
      <c r="A709" s="7">
        <v>44985</v>
      </c>
      <c r="B709" s="526" t="s">
        <v>135</v>
      </c>
      <c r="C709" s="526" t="s">
        <v>33</v>
      </c>
      <c r="D709" t="s">
        <v>17</v>
      </c>
      <c r="F709" s="2">
        <v>10.9</v>
      </c>
      <c r="G709" s="79">
        <f>+G708+E709-F709</f>
        <v>0</v>
      </c>
      <c r="I709" s="525"/>
      <c r="K709" s="2"/>
    </row>
    <row r="710" spans="1:11">
      <c r="A710" s="88">
        <v>44926</v>
      </c>
      <c r="B710" s="525" t="s">
        <v>14</v>
      </c>
      <c r="C710" s="525" t="s">
        <v>34</v>
      </c>
      <c r="D710" t="s">
        <v>16</v>
      </c>
      <c r="E710" s="2">
        <v>365</v>
      </c>
      <c r="G710" s="79">
        <f>+G709+E710-F710</f>
        <v>365</v>
      </c>
      <c r="I710" s="526"/>
      <c r="K710" s="2"/>
    </row>
    <row r="711" spans="1:11">
      <c r="A711" s="86"/>
      <c r="B711" s="526"/>
      <c r="C711" s="526"/>
      <c r="D711" t="s">
        <v>17</v>
      </c>
      <c r="E711" s="2">
        <v>70.7</v>
      </c>
      <c r="G711" s="79">
        <f>+G710+E711-F711</f>
        <v>435.7</v>
      </c>
      <c r="J711" s="244"/>
      <c r="K711" s="2"/>
    </row>
    <row r="712" spans="1:11">
      <c r="A712" s="86"/>
      <c r="B712" s="526"/>
      <c r="C712" s="526"/>
      <c r="D712" t="s">
        <v>18</v>
      </c>
      <c r="E712" s="2">
        <v>60</v>
      </c>
      <c r="G712" s="79">
        <f>+G711+E712-F712</f>
        <v>495.7</v>
      </c>
      <c r="I712" s="525"/>
      <c r="J712" s="244"/>
      <c r="K712" s="2"/>
    </row>
    <row r="713" spans="1:11">
      <c r="A713" s="86"/>
      <c r="B713" s="526"/>
      <c r="C713" s="526"/>
      <c r="D713" t="s">
        <v>19</v>
      </c>
      <c r="E713" s="2">
        <v>5</v>
      </c>
      <c r="G713" s="79">
        <f>+G712+E713-F713</f>
        <v>500.7</v>
      </c>
    </row>
    <row r="714" spans="1:11">
      <c r="A714" s="86"/>
      <c r="B714" s="526"/>
      <c r="C714" s="526"/>
      <c r="D714" s="67" t="s">
        <v>220</v>
      </c>
      <c r="E714" s="2">
        <v>50</v>
      </c>
      <c r="G714" s="79">
        <f>+G713+E714-F714</f>
        <v>550.70000000000005</v>
      </c>
    </row>
    <row r="715" spans="1:11">
      <c r="A715" s="86">
        <v>44926</v>
      </c>
      <c r="B715" s="526" t="s">
        <v>121</v>
      </c>
      <c r="C715" s="526" t="s">
        <v>34</v>
      </c>
      <c r="D715" t="s">
        <v>18</v>
      </c>
      <c r="F715" s="2">
        <v>60</v>
      </c>
      <c r="G715" s="79">
        <f>+G714+E715-F715</f>
        <v>490.70000000000005</v>
      </c>
      <c r="K715" s="8"/>
    </row>
    <row r="716" spans="1:11">
      <c r="A716" s="86">
        <v>44926</v>
      </c>
      <c r="B716" s="526" t="s">
        <v>121</v>
      </c>
      <c r="C716" s="526" t="s">
        <v>34</v>
      </c>
      <c r="D716" t="s">
        <v>19</v>
      </c>
      <c r="F716" s="2">
        <v>5</v>
      </c>
      <c r="G716" s="79">
        <f>+G715+E716-F716</f>
        <v>485.70000000000005</v>
      </c>
      <c r="I716" s="37"/>
      <c r="J716" s="37"/>
    </row>
    <row r="717" spans="1:11">
      <c r="A717" s="7">
        <v>44957</v>
      </c>
      <c r="B717" s="526" t="s">
        <v>119</v>
      </c>
      <c r="C717" s="526" t="s">
        <v>34</v>
      </c>
      <c r="D717" t="s">
        <v>16</v>
      </c>
      <c r="F717" s="2">
        <v>320</v>
      </c>
      <c r="G717" s="79">
        <f>+G716+E717-F717</f>
        <v>165.70000000000005</v>
      </c>
      <c r="I717" s="37"/>
    </row>
    <row r="718" spans="1:11">
      <c r="A718" s="7">
        <v>44985</v>
      </c>
      <c r="B718" s="526" t="s">
        <v>135</v>
      </c>
      <c r="C718" s="526" t="s">
        <v>34</v>
      </c>
      <c r="D718" t="s">
        <v>16</v>
      </c>
      <c r="F718" s="2">
        <v>45</v>
      </c>
      <c r="G718" s="79">
        <f>+G717+E718-F718</f>
        <v>120.70000000000005</v>
      </c>
    </row>
    <row r="719" spans="1:11">
      <c r="A719" s="7">
        <v>44985</v>
      </c>
      <c r="B719" s="526" t="s">
        <v>135</v>
      </c>
      <c r="C719" s="526" t="s">
        <v>34</v>
      </c>
      <c r="D719" t="s">
        <v>17</v>
      </c>
      <c r="F719" s="2">
        <v>70.7</v>
      </c>
      <c r="G719" s="79">
        <f>+G718+E719-F719</f>
        <v>50.000000000000043</v>
      </c>
    </row>
    <row r="720" spans="1:11">
      <c r="A720" s="7">
        <v>44985</v>
      </c>
      <c r="B720" s="526" t="s">
        <v>135</v>
      </c>
      <c r="C720" s="526" t="s">
        <v>34</v>
      </c>
      <c r="D720" t="s">
        <v>18</v>
      </c>
      <c r="F720" s="2">
        <v>50</v>
      </c>
      <c r="G720" s="79">
        <f>+G719+E720-F720</f>
        <v>0</v>
      </c>
    </row>
    <row r="721" spans="1:10">
      <c r="A721" s="44">
        <v>44957</v>
      </c>
      <c r="B721" s="525" t="s">
        <v>14</v>
      </c>
      <c r="C721" s="525" t="s">
        <v>15</v>
      </c>
      <c r="D721" t="s">
        <v>16</v>
      </c>
      <c r="E721" s="241">
        <v>306.10000000000002</v>
      </c>
      <c r="F721" s="241"/>
      <c r="G721" s="79">
        <f>+G720+E721-F721</f>
        <v>306.10000000000002</v>
      </c>
    </row>
    <row r="722" spans="1:10">
      <c r="B722" s="526"/>
      <c r="C722" s="526"/>
      <c r="D722" t="s">
        <v>17</v>
      </c>
      <c r="E722" s="241">
        <v>35</v>
      </c>
      <c r="F722" s="241"/>
      <c r="G722" s="79">
        <f>+G721+E722-F722</f>
        <v>341.1</v>
      </c>
    </row>
    <row r="723" spans="1:10">
      <c r="B723" s="526"/>
      <c r="C723" s="526"/>
      <c r="D723" t="s">
        <v>18</v>
      </c>
      <c r="E723" s="241">
        <v>60</v>
      </c>
      <c r="F723" s="241"/>
      <c r="G723" s="79">
        <f>+G722+E723-F723</f>
        <v>401.1</v>
      </c>
    </row>
    <row r="724" spans="1:10">
      <c r="B724" s="526"/>
      <c r="C724" s="526"/>
      <c r="D724" t="s">
        <v>19</v>
      </c>
      <c r="E724" s="241">
        <v>5</v>
      </c>
      <c r="F724" s="241"/>
      <c r="G724" s="79">
        <f t="shared" ref="G724:G733" si="12">+G723+E724-F724</f>
        <v>406.1</v>
      </c>
    </row>
    <row r="725" spans="1:10">
      <c r="B725" s="526"/>
      <c r="C725" s="526"/>
      <c r="D725" s="242" t="s">
        <v>220</v>
      </c>
      <c r="E725" s="2">
        <v>50</v>
      </c>
      <c r="F725" s="241"/>
      <c r="G725" s="79">
        <f t="shared" si="12"/>
        <v>456.1</v>
      </c>
      <c r="I725" s="37"/>
    </row>
    <row r="726" spans="1:10">
      <c r="A726" s="7">
        <v>44957</v>
      </c>
      <c r="B726" s="526" t="s">
        <v>119</v>
      </c>
      <c r="C726" s="526" t="s">
        <v>15</v>
      </c>
      <c r="D726" t="s">
        <v>18</v>
      </c>
      <c r="E726" s="241"/>
      <c r="F726" s="241">
        <v>60</v>
      </c>
      <c r="G726" s="79">
        <f t="shared" si="12"/>
        <v>396.1</v>
      </c>
    </row>
    <row r="727" spans="1:10">
      <c r="A727" s="7">
        <v>44957</v>
      </c>
      <c r="B727" s="526" t="s">
        <v>119</v>
      </c>
      <c r="C727" s="526" t="s">
        <v>15</v>
      </c>
      <c r="D727" t="s">
        <v>19</v>
      </c>
      <c r="E727" s="241"/>
      <c r="F727" s="241">
        <v>5</v>
      </c>
      <c r="G727" s="79">
        <f t="shared" si="12"/>
        <v>391.1</v>
      </c>
      <c r="H727" s="525"/>
      <c r="J727" s="241"/>
    </row>
    <row r="728" spans="1:10">
      <c r="A728" s="7">
        <v>44985</v>
      </c>
      <c r="B728" s="526" t="s">
        <v>135</v>
      </c>
      <c r="C728" s="526" t="s">
        <v>15</v>
      </c>
      <c r="D728" t="s">
        <v>16</v>
      </c>
      <c r="E728" s="241"/>
      <c r="F728" s="241">
        <v>84.1</v>
      </c>
      <c r="G728" s="79">
        <f t="shared" si="12"/>
        <v>307</v>
      </c>
      <c r="H728" s="526"/>
      <c r="J728" s="241"/>
    </row>
    <row r="729" spans="1:10">
      <c r="A729" s="7">
        <v>44992</v>
      </c>
      <c r="B729" s="526">
        <v>26515</v>
      </c>
      <c r="C729" s="526" t="s">
        <v>15</v>
      </c>
      <c r="D729" t="s">
        <v>16</v>
      </c>
      <c r="E729" s="241"/>
      <c r="F729" s="241">
        <v>222</v>
      </c>
      <c r="G729" s="79">
        <f t="shared" si="12"/>
        <v>85</v>
      </c>
      <c r="H729" s="526"/>
      <c r="J729" s="241"/>
    </row>
    <row r="730" spans="1:10">
      <c r="A730" s="7">
        <v>44992</v>
      </c>
      <c r="B730" s="526">
        <v>26515</v>
      </c>
      <c r="C730" s="526" t="s">
        <v>15</v>
      </c>
      <c r="D730" t="s">
        <v>17</v>
      </c>
      <c r="E730" s="241"/>
      <c r="F730" s="241">
        <v>35</v>
      </c>
      <c r="G730" s="79">
        <f t="shared" si="12"/>
        <v>50</v>
      </c>
      <c r="H730" s="526"/>
      <c r="J730" s="241"/>
    </row>
    <row r="731" spans="1:10">
      <c r="A731" s="7">
        <v>44992</v>
      </c>
      <c r="B731" s="526">
        <v>26515</v>
      </c>
      <c r="C731" s="526" t="s">
        <v>15</v>
      </c>
      <c r="D731" s="242" t="s">
        <v>220</v>
      </c>
      <c r="E731" s="241"/>
      <c r="F731" s="241">
        <v>50</v>
      </c>
      <c r="G731" s="79">
        <f t="shared" si="12"/>
        <v>0</v>
      </c>
      <c r="H731" s="526"/>
      <c r="J731" s="241"/>
    </row>
    <row r="732" spans="1:10">
      <c r="A732" s="44">
        <v>44985</v>
      </c>
      <c r="B732" s="525" t="s">
        <v>14</v>
      </c>
      <c r="C732" s="525" t="s">
        <v>20</v>
      </c>
      <c r="D732" t="s">
        <v>16</v>
      </c>
      <c r="E732" s="241">
        <v>333.9</v>
      </c>
      <c r="F732" s="241"/>
      <c r="G732" s="79">
        <f t="shared" si="12"/>
        <v>333.9</v>
      </c>
      <c r="I732" s="242"/>
      <c r="J732" s="2"/>
    </row>
    <row r="733" spans="1:10">
      <c r="B733" s="526"/>
      <c r="C733" s="526"/>
      <c r="D733" t="s">
        <v>17</v>
      </c>
      <c r="E733" s="241">
        <v>35</v>
      </c>
      <c r="F733" s="241"/>
      <c r="G733" s="79">
        <f t="shared" si="12"/>
        <v>368.9</v>
      </c>
      <c r="H733" s="525"/>
      <c r="I733" s="242"/>
      <c r="J733" s="2"/>
    </row>
    <row r="734" spans="1:10">
      <c r="B734" s="526"/>
      <c r="C734" s="526"/>
      <c r="D734" t="s">
        <v>18</v>
      </c>
      <c r="E734" s="241">
        <v>56</v>
      </c>
      <c r="F734" s="241"/>
      <c r="G734" s="79">
        <f>+G733+E734-F734</f>
        <v>424.9</v>
      </c>
      <c r="H734" s="37"/>
      <c r="J734" s="37"/>
    </row>
    <row r="735" spans="1:10">
      <c r="B735" s="526"/>
      <c r="C735" s="526"/>
      <c r="D735" t="s">
        <v>19</v>
      </c>
      <c r="E735" s="241">
        <v>5</v>
      </c>
      <c r="F735" s="241"/>
      <c r="G735" s="79">
        <f>+G734+E735-F735</f>
        <v>429.9</v>
      </c>
      <c r="H735" s="37"/>
    </row>
    <row r="736" spans="1:10">
      <c r="B736" s="526"/>
      <c r="C736" s="526"/>
      <c r="D736" s="242" t="s">
        <v>220</v>
      </c>
      <c r="E736" s="2">
        <v>50</v>
      </c>
      <c r="F736" s="241"/>
      <c r="G736" s="79">
        <f>+G735+E736-F736</f>
        <v>479.9</v>
      </c>
    </row>
    <row r="737" spans="1:10">
      <c r="A737" s="7">
        <v>44985</v>
      </c>
      <c r="B737" s="526" t="s">
        <v>135</v>
      </c>
      <c r="C737" s="526" t="s">
        <v>20</v>
      </c>
      <c r="D737" t="s">
        <v>18</v>
      </c>
      <c r="E737" s="241"/>
      <c r="F737" s="241">
        <v>56</v>
      </c>
      <c r="G737" s="79">
        <f>+G736+E737-F737</f>
        <v>423.9</v>
      </c>
    </row>
    <row r="738" spans="1:10">
      <c r="A738" s="7">
        <v>44985</v>
      </c>
      <c r="B738" s="526" t="s">
        <v>135</v>
      </c>
      <c r="C738" s="526" t="s">
        <v>20</v>
      </c>
      <c r="D738" t="s">
        <v>19</v>
      </c>
      <c r="E738" s="241"/>
      <c r="F738" s="241">
        <v>5</v>
      </c>
      <c r="G738" s="79">
        <f t="shared" ref="G738:G814" si="13">+G737+E738-F738</f>
        <v>418.9</v>
      </c>
    </row>
    <row r="739" spans="1:10">
      <c r="A739" s="7">
        <v>44992</v>
      </c>
      <c r="B739" s="526">
        <v>26515</v>
      </c>
      <c r="C739" s="526" t="s">
        <v>20</v>
      </c>
      <c r="D739" s="242" t="s">
        <v>220</v>
      </c>
      <c r="E739" s="241"/>
      <c r="F739" s="241">
        <v>50</v>
      </c>
      <c r="G739" s="79">
        <f t="shared" si="13"/>
        <v>368.9</v>
      </c>
    </row>
    <row r="740" spans="1:10">
      <c r="A740" s="7">
        <v>45016</v>
      </c>
      <c r="B740" s="526" t="s">
        <v>124</v>
      </c>
      <c r="C740" s="526" t="s">
        <v>20</v>
      </c>
      <c r="D740" t="s">
        <v>16</v>
      </c>
      <c r="E740" s="241"/>
      <c r="F740" s="241">
        <v>70</v>
      </c>
      <c r="G740" s="79">
        <f t="shared" si="13"/>
        <v>298.89999999999998</v>
      </c>
      <c r="I740" s="248"/>
      <c r="J740" s="249"/>
    </row>
    <row r="741" spans="1:10">
      <c r="A741" s="7">
        <v>45012</v>
      </c>
      <c r="B741" s="526">
        <v>26754</v>
      </c>
      <c r="C741" s="526" t="s">
        <v>20</v>
      </c>
      <c r="D741" t="s">
        <v>16</v>
      </c>
      <c r="E741" s="241"/>
      <c r="F741" s="241">
        <v>263.89999999999998</v>
      </c>
      <c r="G741" s="79">
        <f t="shared" si="13"/>
        <v>35</v>
      </c>
    </row>
    <row r="742" spans="1:10">
      <c r="A742" s="7">
        <v>45012</v>
      </c>
      <c r="B742" s="526">
        <v>26754</v>
      </c>
      <c r="C742" s="526" t="s">
        <v>20</v>
      </c>
      <c r="D742" t="s">
        <v>17</v>
      </c>
      <c r="F742" s="2">
        <v>35</v>
      </c>
      <c r="G742" s="79">
        <f t="shared" si="13"/>
        <v>0</v>
      </c>
    </row>
    <row r="743" spans="1:10">
      <c r="A743" s="88">
        <v>45016</v>
      </c>
      <c r="B743" s="525" t="s">
        <v>14</v>
      </c>
      <c r="C743" s="525" t="s">
        <v>23</v>
      </c>
      <c r="D743" t="s">
        <v>16</v>
      </c>
      <c r="E743" s="241">
        <v>73.7</v>
      </c>
      <c r="F743" s="241"/>
      <c r="G743" s="79">
        <f t="shared" si="13"/>
        <v>73.7</v>
      </c>
    </row>
    <row r="744" spans="1:10">
      <c r="A744" s="86"/>
      <c r="B744" s="526"/>
      <c r="C744" s="526"/>
      <c r="D744" t="s">
        <v>17</v>
      </c>
      <c r="E744" s="241">
        <v>35</v>
      </c>
      <c r="F744" s="241"/>
      <c r="G744" s="79">
        <f t="shared" si="13"/>
        <v>108.7</v>
      </c>
    </row>
    <row r="745" spans="1:10">
      <c r="A745" s="86"/>
      <c r="B745" s="526"/>
      <c r="C745" s="526"/>
      <c r="D745" t="s">
        <v>18</v>
      </c>
      <c r="E745" s="241">
        <v>60</v>
      </c>
      <c r="F745" s="241"/>
      <c r="G745" s="79">
        <f t="shared" si="13"/>
        <v>168.7</v>
      </c>
    </row>
    <row r="746" spans="1:10">
      <c r="A746" s="86"/>
      <c r="B746" s="526"/>
      <c r="C746" s="526"/>
      <c r="D746" t="s">
        <v>19</v>
      </c>
      <c r="E746" s="241">
        <v>5</v>
      </c>
      <c r="F746" s="241"/>
      <c r="G746" s="79">
        <f t="shared" si="13"/>
        <v>173.7</v>
      </c>
    </row>
    <row r="747" spans="1:10">
      <c r="A747" s="86"/>
      <c r="B747" s="526"/>
      <c r="C747" s="526"/>
      <c r="D747" s="242" t="s">
        <v>220</v>
      </c>
      <c r="E747" s="2">
        <v>50</v>
      </c>
      <c r="F747" s="241"/>
      <c r="G747" s="79">
        <f t="shared" si="13"/>
        <v>223.7</v>
      </c>
    </row>
    <row r="748" spans="1:10">
      <c r="A748" s="86">
        <v>45107</v>
      </c>
      <c r="B748" s="526" t="s">
        <v>129</v>
      </c>
      <c r="C748" s="526" t="s">
        <v>23</v>
      </c>
      <c r="D748" t="s">
        <v>16</v>
      </c>
      <c r="F748" s="241">
        <v>73.7</v>
      </c>
      <c r="G748" s="79">
        <f t="shared" si="13"/>
        <v>150</v>
      </c>
    </row>
    <row r="749" spans="1:10">
      <c r="A749" s="86">
        <v>45107</v>
      </c>
      <c r="B749" s="526" t="s">
        <v>129</v>
      </c>
      <c r="C749" s="526" t="s">
        <v>23</v>
      </c>
      <c r="D749" t="s">
        <v>17</v>
      </c>
      <c r="F749" s="241">
        <v>35</v>
      </c>
      <c r="G749" s="79">
        <f t="shared" si="13"/>
        <v>115</v>
      </c>
    </row>
    <row r="750" spans="1:10">
      <c r="A750" s="86">
        <v>45107</v>
      </c>
      <c r="B750" s="526" t="s">
        <v>129</v>
      </c>
      <c r="C750" s="526" t="s">
        <v>23</v>
      </c>
      <c r="D750" t="s">
        <v>18</v>
      </c>
      <c r="F750" s="241">
        <v>60</v>
      </c>
      <c r="G750" s="79">
        <f t="shared" si="13"/>
        <v>55</v>
      </c>
    </row>
    <row r="751" spans="1:10">
      <c r="A751" s="86">
        <v>45107</v>
      </c>
      <c r="B751" s="526" t="s">
        <v>129</v>
      </c>
      <c r="C751" s="526" t="s">
        <v>23</v>
      </c>
      <c r="D751" t="s">
        <v>19</v>
      </c>
      <c r="F751" s="241">
        <v>5</v>
      </c>
      <c r="G751" s="79">
        <f t="shared" si="13"/>
        <v>50</v>
      </c>
    </row>
    <row r="752" spans="1:10">
      <c r="A752" s="86">
        <v>45107</v>
      </c>
      <c r="B752" s="526" t="s">
        <v>129</v>
      </c>
      <c r="C752" s="526" t="s">
        <v>23</v>
      </c>
      <c r="D752" s="242" t="s">
        <v>220</v>
      </c>
      <c r="F752" s="2">
        <v>50</v>
      </c>
      <c r="G752" s="79">
        <f t="shared" si="13"/>
        <v>0</v>
      </c>
    </row>
    <row r="753" spans="1:11">
      <c r="A753" s="88">
        <v>45046</v>
      </c>
      <c r="B753" s="525" t="s">
        <v>14</v>
      </c>
      <c r="C753" s="525" t="s">
        <v>24</v>
      </c>
      <c r="D753" t="s">
        <v>16</v>
      </c>
      <c r="E753" s="241">
        <v>83.6</v>
      </c>
      <c r="G753" s="79">
        <f t="shared" si="13"/>
        <v>83.6</v>
      </c>
    </row>
    <row r="754" spans="1:11">
      <c r="A754" s="86"/>
      <c r="B754" s="526"/>
      <c r="C754" s="526"/>
      <c r="D754" t="s">
        <v>17</v>
      </c>
      <c r="E754" s="241">
        <v>25</v>
      </c>
      <c r="G754" s="79">
        <f t="shared" si="13"/>
        <v>108.6</v>
      </c>
    </row>
    <row r="755" spans="1:11">
      <c r="A755" s="86"/>
      <c r="B755" s="526"/>
      <c r="C755" s="526"/>
      <c r="D755" t="s">
        <v>18</v>
      </c>
      <c r="E755" s="241">
        <v>60</v>
      </c>
      <c r="G755" s="79">
        <f t="shared" si="13"/>
        <v>168.6</v>
      </c>
    </row>
    <row r="756" spans="1:11">
      <c r="A756" s="86"/>
      <c r="B756" s="526"/>
      <c r="C756" s="526"/>
      <c r="D756" t="s">
        <v>19</v>
      </c>
      <c r="E756" s="241">
        <v>5</v>
      </c>
      <c r="G756" s="79">
        <f t="shared" si="13"/>
        <v>173.6</v>
      </c>
    </row>
    <row r="757" spans="1:11">
      <c r="A757" s="86"/>
      <c r="B757" s="526"/>
      <c r="C757" s="526"/>
      <c r="D757" s="242" t="s">
        <v>220</v>
      </c>
      <c r="E757" s="2">
        <v>50</v>
      </c>
      <c r="G757" s="79">
        <f t="shared" si="13"/>
        <v>223.6</v>
      </c>
      <c r="I757" s="525"/>
      <c r="K757" s="241"/>
    </row>
    <row r="758" spans="1:11">
      <c r="A758" s="86">
        <v>45138</v>
      </c>
      <c r="B758" s="526" t="s">
        <v>115</v>
      </c>
      <c r="C758" s="526" t="s">
        <v>24</v>
      </c>
      <c r="D758" t="s">
        <v>16</v>
      </c>
      <c r="F758" s="241">
        <v>83.6</v>
      </c>
      <c r="G758" s="79">
        <f t="shared" si="13"/>
        <v>140</v>
      </c>
      <c r="I758" s="525"/>
      <c r="K758" s="241"/>
    </row>
    <row r="759" spans="1:11">
      <c r="A759" s="86">
        <v>45138</v>
      </c>
      <c r="B759" s="526" t="s">
        <v>115</v>
      </c>
      <c r="C759" s="526" t="s">
        <v>24</v>
      </c>
      <c r="D759" t="s">
        <v>17</v>
      </c>
      <c r="F759" s="241">
        <v>25</v>
      </c>
      <c r="G759" s="79">
        <f t="shared" si="13"/>
        <v>115</v>
      </c>
      <c r="I759" s="525"/>
      <c r="K759" s="241"/>
    </row>
    <row r="760" spans="1:11">
      <c r="A760" s="86">
        <v>45138</v>
      </c>
      <c r="B760" s="526" t="s">
        <v>115</v>
      </c>
      <c r="C760" s="526" t="s">
        <v>24</v>
      </c>
      <c r="D760" t="s">
        <v>18</v>
      </c>
      <c r="F760" s="241">
        <v>60</v>
      </c>
      <c r="G760" s="79">
        <f t="shared" si="13"/>
        <v>55</v>
      </c>
      <c r="I760" s="525"/>
      <c r="K760" s="241"/>
    </row>
    <row r="761" spans="1:11">
      <c r="A761" s="86">
        <v>45138</v>
      </c>
      <c r="B761" s="526" t="s">
        <v>115</v>
      </c>
      <c r="C761" s="526" t="s">
        <v>24</v>
      </c>
      <c r="D761" t="s">
        <v>19</v>
      </c>
      <c r="F761" s="241">
        <v>5</v>
      </c>
      <c r="G761" s="79">
        <f t="shared" si="13"/>
        <v>50</v>
      </c>
      <c r="I761" s="525"/>
      <c r="K761" s="241"/>
    </row>
    <row r="762" spans="1:11">
      <c r="A762" s="86">
        <v>45138</v>
      </c>
      <c r="B762" s="526" t="s">
        <v>115</v>
      </c>
      <c r="C762" s="526" t="s">
        <v>24</v>
      </c>
      <c r="D762" s="242" t="s">
        <v>220</v>
      </c>
      <c r="F762" s="2">
        <v>50</v>
      </c>
      <c r="G762" s="79">
        <f t="shared" si="13"/>
        <v>0</v>
      </c>
      <c r="I762" s="525"/>
      <c r="K762" s="241"/>
    </row>
    <row r="763" spans="1:11">
      <c r="A763" s="88">
        <v>45077</v>
      </c>
      <c r="B763" s="525" t="s">
        <v>14</v>
      </c>
      <c r="C763" s="525" t="s">
        <v>25</v>
      </c>
      <c r="D763" t="s">
        <v>16</v>
      </c>
      <c r="E763" s="240">
        <v>343.5</v>
      </c>
      <c r="F763" s="240"/>
      <c r="G763" s="79">
        <f t="shared" si="13"/>
        <v>343.5</v>
      </c>
      <c r="I763" s="526"/>
      <c r="K763" s="241"/>
    </row>
    <row r="764" spans="1:11">
      <c r="A764" s="86"/>
      <c r="B764" s="526"/>
      <c r="C764" s="526"/>
      <c r="D764" t="s">
        <v>17</v>
      </c>
      <c r="E764" s="240">
        <v>35</v>
      </c>
      <c r="F764" s="240"/>
      <c r="G764" s="79">
        <f t="shared" si="13"/>
        <v>378.5</v>
      </c>
      <c r="I764" s="526"/>
      <c r="K764" s="241"/>
    </row>
    <row r="765" spans="1:11">
      <c r="A765" s="86"/>
      <c r="B765" s="526"/>
      <c r="C765" s="526"/>
      <c r="D765" t="s">
        <v>18</v>
      </c>
      <c r="E765" s="240">
        <v>60</v>
      </c>
      <c r="F765" s="240"/>
      <c r="G765" s="79">
        <f t="shared" si="13"/>
        <v>438.5</v>
      </c>
      <c r="I765" s="526"/>
      <c r="K765" s="241"/>
    </row>
    <row r="766" spans="1:11">
      <c r="A766" s="86"/>
      <c r="B766" s="526"/>
      <c r="C766" s="526"/>
      <c r="D766" t="s">
        <v>19</v>
      </c>
      <c r="E766" s="240">
        <v>5</v>
      </c>
      <c r="F766" s="240"/>
      <c r="G766" s="79">
        <f t="shared" si="13"/>
        <v>443.5</v>
      </c>
      <c r="I766" s="526"/>
      <c r="J766" s="242"/>
      <c r="K766" s="2"/>
    </row>
    <row r="767" spans="1:11">
      <c r="A767" s="86"/>
      <c r="B767" s="526"/>
      <c r="C767" s="526"/>
      <c r="D767" s="242" t="s">
        <v>220</v>
      </c>
      <c r="E767" s="8">
        <v>50</v>
      </c>
      <c r="F767" s="240"/>
      <c r="G767" s="79">
        <f t="shared" si="13"/>
        <v>493.5</v>
      </c>
      <c r="K767" s="37"/>
    </row>
    <row r="768" spans="1:11">
      <c r="A768" s="86"/>
      <c r="B768" s="526"/>
      <c r="C768" s="526"/>
      <c r="D768" t="s">
        <v>493</v>
      </c>
      <c r="E768" s="240">
        <v>10</v>
      </c>
      <c r="F768" s="240"/>
      <c r="G768" s="79">
        <f t="shared" si="13"/>
        <v>503.5</v>
      </c>
    </row>
    <row r="769" spans="1:7">
      <c r="A769" s="86">
        <v>45077</v>
      </c>
      <c r="B769" s="526" t="s">
        <v>128</v>
      </c>
      <c r="C769" s="526" t="s">
        <v>25</v>
      </c>
      <c r="D769" t="s">
        <v>18</v>
      </c>
      <c r="E769" s="240"/>
      <c r="F769" s="240">
        <v>60</v>
      </c>
      <c r="G769" s="79">
        <f t="shared" si="13"/>
        <v>443.5</v>
      </c>
    </row>
    <row r="770" spans="1:7">
      <c r="A770" s="86">
        <v>45077</v>
      </c>
      <c r="B770" s="526" t="s">
        <v>128</v>
      </c>
      <c r="C770" s="526" t="s">
        <v>25</v>
      </c>
      <c r="D770" t="s">
        <v>19</v>
      </c>
      <c r="E770" s="240"/>
      <c r="F770" s="240">
        <v>5</v>
      </c>
      <c r="G770" s="79">
        <f t="shared" si="13"/>
        <v>438.5</v>
      </c>
    </row>
    <row r="771" spans="1:7">
      <c r="A771" s="86">
        <v>45077</v>
      </c>
      <c r="B771" s="526" t="s">
        <v>128</v>
      </c>
      <c r="C771" s="526" t="s">
        <v>25</v>
      </c>
      <c r="D771" t="s">
        <v>16</v>
      </c>
      <c r="F771" s="2">
        <v>200</v>
      </c>
      <c r="G771" s="79">
        <f t="shared" si="13"/>
        <v>238.5</v>
      </c>
    </row>
    <row r="772" spans="1:7">
      <c r="A772" s="86">
        <v>45107</v>
      </c>
      <c r="B772" s="526" t="s">
        <v>129</v>
      </c>
      <c r="C772" s="526" t="s">
        <v>25</v>
      </c>
      <c r="D772" t="s">
        <v>16</v>
      </c>
      <c r="F772" s="2">
        <v>143.5</v>
      </c>
      <c r="G772" s="79">
        <f t="shared" si="13"/>
        <v>95</v>
      </c>
    </row>
    <row r="773" spans="1:7">
      <c r="A773" s="86">
        <v>45107</v>
      </c>
      <c r="B773" s="526" t="s">
        <v>129</v>
      </c>
      <c r="C773" s="526" t="s">
        <v>25</v>
      </c>
      <c r="D773" t="s">
        <v>17</v>
      </c>
      <c r="F773" s="2">
        <v>35</v>
      </c>
      <c r="G773" s="79">
        <f t="shared" si="13"/>
        <v>60</v>
      </c>
    </row>
    <row r="774" spans="1:7">
      <c r="A774" s="86">
        <v>45107</v>
      </c>
      <c r="B774" s="526" t="s">
        <v>129</v>
      </c>
      <c r="C774" s="526" t="s">
        <v>25</v>
      </c>
      <c r="D774" s="242" t="s">
        <v>220</v>
      </c>
      <c r="F774" s="2">
        <v>50</v>
      </c>
      <c r="G774" s="79">
        <f t="shared" si="13"/>
        <v>10</v>
      </c>
    </row>
    <row r="775" spans="1:7">
      <c r="A775" s="86">
        <v>45107</v>
      </c>
      <c r="B775" s="526" t="s">
        <v>129</v>
      </c>
      <c r="C775" s="526" t="s">
        <v>25</v>
      </c>
      <c r="D775" t="s">
        <v>493</v>
      </c>
      <c r="F775" s="2">
        <v>7.8</v>
      </c>
      <c r="G775" s="79">
        <f t="shared" si="13"/>
        <v>2.2000000000000002</v>
      </c>
    </row>
    <row r="776" spans="1:7">
      <c r="A776" s="7">
        <v>45138</v>
      </c>
      <c r="B776" s="526" t="s">
        <v>115</v>
      </c>
      <c r="C776" s="526" t="s">
        <v>25</v>
      </c>
      <c r="D776" t="s">
        <v>493</v>
      </c>
      <c r="F776" s="2">
        <v>2.2000000000000002</v>
      </c>
      <c r="G776" s="79">
        <f t="shared" si="13"/>
        <v>0</v>
      </c>
    </row>
    <row r="777" spans="1:7">
      <c r="A777" s="88">
        <v>45107</v>
      </c>
      <c r="B777" s="525" t="s">
        <v>14</v>
      </c>
      <c r="C777" s="525" t="s">
        <v>26</v>
      </c>
      <c r="D777" t="s">
        <v>16</v>
      </c>
      <c r="E777" s="240">
        <v>349.9</v>
      </c>
      <c r="F777" s="240"/>
      <c r="G777" s="79">
        <f t="shared" si="13"/>
        <v>349.9</v>
      </c>
    </row>
    <row r="778" spans="1:7">
      <c r="A778" s="86"/>
      <c r="B778" s="526"/>
      <c r="C778" s="526"/>
      <c r="D778" t="s">
        <v>17</v>
      </c>
      <c r="E778" s="240">
        <v>35</v>
      </c>
      <c r="F778" s="240"/>
      <c r="G778" s="79">
        <f t="shared" si="13"/>
        <v>384.9</v>
      </c>
    </row>
    <row r="779" spans="1:7">
      <c r="A779" s="86"/>
      <c r="B779" s="526"/>
      <c r="C779" s="526"/>
      <c r="D779" t="s">
        <v>18</v>
      </c>
      <c r="E779" s="240">
        <v>60</v>
      </c>
      <c r="F779" s="240"/>
      <c r="G779" s="79">
        <f t="shared" si="13"/>
        <v>444.9</v>
      </c>
    </row>
    <row r="780" spans="1:7">
      <c r="A780" s="86"/>
      <c r="B780" s="526"/>
      <c r="C780" s="526"/>
      <c r="D780" t="s">
        <v>19</v>
      </c>
      <c r="E780" s="240">
        <v>5</v>
      </c>
      <c r="F780" s="240"/>
      <c r="G780" s="79">
        <f t="shared" si="13"/>
        <v>449.9</v>
      </c>
    </row>
    <row r="781" spans="1:7">
      <c r="A781" s="86"/>
      <c r="B781" s="526"/>
      <c r="C781" s="526"/>
      <c r="D781" s="242" t="s">
        <v>220</v>
      </c>
      <c r="E781" s="2">
        <v>50</v>
      </c>
      <c r="G781" s="79">
        <f t="shared" si="13"/>
        <v>499.9</v>
      </c>
    </row>
    <row r="782" spans="1:7">
      <c r="A782" s="86">
        <v>45107</v>
      </c>
      <c r="B782" s="526" t="s">
        <v>129</v>
      </c>
      <c r="C782" s="526" t="s">
        <v>26</v>
      </c>
      <c r="D782" t="s">
        <v>18</v>
      </c>
      <c r="E782" s="240"/>
      <c r="F782" s="240">
        <v>60</v>
      </c>
      <c r="G782" s="79">
        <f t="shared" si="13"/>
        <v>439.9</v>
      </c>
    </row>
    <row r="783" spans="1:7">
      <c r="A783" s="86">
        <v>45107</v>
      </c>
      <c r="B783" s="526" t="s">
        <v>129</v>
      </c>
      <c r="C783" s="526" t="s">
        <v>26</v>
      </c>
      <c r="D783" t="s">
        <v>19</v>
      </c>
      <c r="E783" s="240"/>
      <c r="F783" s="240">
        <v>5</v>
      </c>
      <c r="G783" s="79">
        <f t="shared" si="13"/>
        <v>434.9</v>
      </c>
    </row>
    <row r="784" spans="1:7">
      <c r="A784" s="7">
        <v>45138</v>
      </c>
      <c r="B784" s="526" t="s">
        <v>115</v>
      </c>
      <c r="C784" s="526" t="s">
        <v>26</v>
      </c>
      <c r="D784" t="s">
        <v>16</v>
      </c>
      <c r="F784" s="2">
        <v>116.4</v>
      </c>
      <c r="G784" s="79">
        <f t="shared" si="13"/>
        <v>318.5</v>
      </c>
    </row>
    <row r="785" spans="1:13">
      <c r="A785" s="7">
        <v>45169</v>
      </c>
      <c r="B785" s="526" t="s">
        <v>116</v>
      </c>
      <c r="C785" s="526" t="s">
        <v>26</v>
      </c>
      <c r="D785" s="242" t="s">
        <v>670</v>
      </c>
      <c r="F785" s="2">
        <v>50</v>
      </c>
      <c r="G785" s="79">
        <f t="shared" si="13"/>
        <v>268.5</v>
      </c>
    </row>
    <row r="786" spans="1:13">
      <c r="A786" s="7">
        <v>45169</v>
      </c>
      <c r="B786" s="526" t="s">
        <v>116</v>
      </c>
      <c r="C786" s="526" t="s">
        <v>26</v>
      </c>
      <c r="D786" t="s">
        <v>16</v>
      </c>
      <c r="F786" s="2">
        <v>233.5</v>
      </c>
      <c r="G786" s="79">
        <f t="shared" si="13"/>
        <v>35</v>
      </c>
    </row>
    <row r="787" spans="1:13">
      <c r="A787" s="7">
        <v>45169</v>
      </c>
      <c r="B787" s="526" t="s">
        <v>116</v>
      </c>
      <c r="C787" s="526" t="s">
        <v>26</v>
      </c>
      <c r="D787" t="s">
        <v>17</v>
      </c>
      <c r="F787" s="2">
        <v>35</v>
      </c>
      <c r="G787" s="79">
        <f t="shared" si="13"/>
        <v>0</v>
      </c>
    </row>
    <row r="788" spans="1:13">
      <c r="A788" s="88">
        <v>45138</v>
      </c>
      <c r="B788" s="525" t="s">
        <v>14</v>
      </c>
      <c r="C788" s="525" t="s">
        <v>27</v>
      </c>
      <c r="D788" t="s">
        <v>16</v>
      </c>
      <c r="E788" s="240">
        <v>375.2</v>
      </c>
      <c r="F788" s="240"/>
      <c r="G788" s="79">
        <f t="shared" si="13"/>
        <v>375.2</v>
      </c>
      <c r="I788" s="525"/>
      <c r="K788" s="240"/>
      <c r="M788" s="37"/>
    </row>
    <row r="789" spans="1:13">
      <c r="A789" s="86"/>
      <c r="B789" s="526"/>
      <c r="C789" s="526"/>
      <c r="D789" t="s">
        <v>17</v>
      </c>
      <c r="E789" s="240">
        <v>35</v>
      </c>
      <c r="F789" s="240"/>
      <c r="G789" s="79">
        <f t="shared" si="13"/>
        <v>410.2</v>
      </c>
      <c r="I789" s="526"/>
      <c r="K789" s="240"/>
    </row>
    <row r="790" spans="1:13">
      <c r="A790" s="86"/>
      <c r="B790" s="526"/>
      <c r="C790" s="526"/>
      <c r="D790" t="s">
        <v>18</v>
      </c>
      <c r="E790" s="240">
        <v>60</v>
      </c>
      <c r="F790" s="240"/>
      <c r="G790" s="79">
        <f t="shared" si="13"/>
        <v>470.2</v>
      </c>
      <c r="I790" s="526"/>
      <c r="J790" s="242"/>
      <c r="K790" s="2"/>
    </row>
    <row r="791" spans="1:13">
      <c r="A791" s="86"/>
      <c r="B791" s="526"/>
      <c r="C791" s="526"/>
      <c r="D791" t="s">
        <v>19</v>
      </c>
      <c r="E791" s="240">
        <v>5</v>
      </c>
      <c r="F791" s="240"/>
      <c r="G791" s="79">
        <f t="shared" si="13"/>
        <v>475.2</v>
      </c>
      <c r="I791" s="525"/>
      <c r="K791" s="240"/>
    </row>
    <row r="792" spans="1:13">
      <c r="A792" s="86"/>
      <c r="B792" s="526"/>
      <c r="C792" s="526"/>
      <c r="D792" s="242" t="s">
        <v>670</v>
      </c>
      <c r="E792" s="2">
        <v>200</v>
      </c>
      <c r="F792" s="240"/>
      <c r="G792" s="79">
        <f t="shared" si="13"/>
        <v>675.2</v>
      </c>
      <c r="I792" s="526"/>
      <c r="K792" s="240"/>
    </row>
    <row r="793" spans="1:13">
      <c r="A793" s="86">
        <v>45138</v>
      </c>
      <c r="B793" s="526" t="s">
        <v>115</v>
      </c>
      <c r="C793" s="526" t="s">
        <v>27</v>
      </c>
      <c r="D793" t="s">
        <v>18</v>
      </c>
      <c r="E793" s="240"/>
      <c r="F793" s="240">
        <v>60</v>
      </c>
      <c r="G793" s="79">
        <f t="shared" si="13"/>
        <v>615.20000000000005</v>
      </c>
      <c r="I793" s="526"/>
      <c r="J793" s="242"/>
      <c r="K793" s="2"/>
    </row>
    <row r="794" spans="1:13">
      <c r="A794" s="86">
        <v>45138</v>
      </c>
      <c r="B794" s="526" t="s">
        <v>115</v>
      </c>
      <c r="C794" s="526" t="s">
        <v>27</v>
      </c>
      <c r="D794" t="s">
        <v>19</v>
      </c>
      <c r="E794" s="240"/>
      <c r="F794" s="2">
        <v>5</v>
      </c>
      <c r="G794" s="79">
        <f t="shared" si="13"/>
        <v>610.20000000000005</v>
      </c>
      <c r="I794" s="526"/>
      <c r="K794" s="37"/>
    </row>
    <row r="795" spans="1:13">
      <c r="A795" s="7">
        <v>45169</v>
      </c>
      <c r="B795" s="526" t="s">
        <v>116</v>
      </c>
      <c r="C795" s="526" t="s">
        <v>27</v>
      </c>
      <c r="D795" t="s">
        <v>16</v>
      </c>
      <c r="E795" s="240"/>
      <c r="F795" s="2">
        <v>21.5</v>
      </c>
      <c r="G795" s="79">
        <f t="shared" si="13"/>
        <v>588.70000000000005</v>
      </c>
      <c r="I795" s="526"/>
    </row>
    <row r="796" spans="1:13">
      <c r="A796" s="7">
        <v>45199</v>
      </c>
      <c r="B796" s="526" t="s">
        <v>117</v>
      </c>
      <c r="C796" s="526" t="s">
        <v>27</v>
      </c>
      <c r="D796" t="s">
        <v>16</v>
      </c>
      <c r="E796" s="240"/>
      <c r="F796" s="2">
        <v>353.7</v>
      </c>
      <c r="G796" s="79">
        <f t="shared" si="13"/>
        <v>235.00000000000006</v>
      </c>
      <c r="I796" s="526"/>
    </row>
    <row r="797" spans="1:13">
      <c r="A797" s="7">
        <v>45199</v>
      </c>
      <c r="B797" s="526" t="s">
        <v>117</v>
      </c>
      <c r="C797" s="526" t="s">
        <v>27</v>
      </c>
      <c r="D797" t="s">
        <v>17</v>
      </c>
      <c r="E797" s="240"/>
      <c r="F797" s="2">
        <v>35</v>
      </c>
      <c r="G797" s="79">
        <f t="shared" si="13"/>
        <v>200.00000000000006</v>
      </c>
      <c r="I797" s="526"/>
    </row>
    <row r="798" spans="1:13">
      <c r="A798" s="7">
        <v>45199</v>
      </c>
      <c r="B798" s="526" t="s">
        <v>117</v>
      </c>
      <c r="C798" s="526" t="s">
        <v>27</v>
      </c>
      <c r="D798" s="242" t="s">
        <v>670</v>
      </c>
      <c r="E798" s="240"/>
      <c r="F798" s="2">
        <v>31.3</v>
      </c>
      <c r="G798" s="79">
        <f t="shared" si="13"/>
        <v>168.70000000000005</v>
      </c>
      <c r="I798" s="526"/>
    </row>
    <row r="799" spans="1:13">
      <c r="A799" s="86">
        <v>45230</v>
      </c>
      <c r="B799" s="526" t="s">
        <v>118</v>
      </c>
      <c r="C799" s="526" t="s">
        <v>27</v>
      </c>
      <c r="D799" s="242" t="s">
        <v>670</v>
      </c>
      <c r="E799" s="240"/>
      <c r="F799" s="2">
        <v>168.7</v>
      </c>
      <c r="G799" s="79">
        <f t="shared" si="13"/>
        <v>0</v>
      </c>
      <c r="I799" s="526"/>
    </row>
    <row r="800" spans="1:13">
      <c r="A800" s="44">
        <v>45169</v>
      </c>
      <c r="B800" s="525" t="s">
        <v>14</v>
      </c>
      <c r="C800" s="525" t="s">
        <v>28</v>
      </c>
      <c r="D800" t="s">
        <v>16</v>
      </c>
      <c r="E800" s="240">
        <v>358.9</v>
      </c>
      <c r="F800" s="240"/>
      <c r="G800" s="79">
        <f t="shared" si="13"/>
        <v>358.9</v>
      </c>
    </row>
    <row r="801" spans="1:7">
      <c r="B801" s="526"/>
      <c r="C801" s="526"/>
      <c r="D801" t="s">
        <v>17</v>
      </c>
      <c r="E801" s="240">
        <v>35</v>
      </c>
      <c r="F801" s="240"/>
      <c r="G801" s="79">
        <f t="shared" si="13"/>
        <v>393.9</v>
      </c>
    </row>
    <row r="802" spans="1:7">
      <c r="B802" s="526"/>
      <c r="C802" s="526"/>
      <c r="D802" t="s">
        <v>18</v>
      </c>
      <c r="E802" s="240">
        <v>60</v>
      </c>
      <c r="F802" s="240"/>
      <c r="G802" s="79">
        <f t="shared" si="13"/>
        <v>453.9</v>
      </c>
    </row>
    <row r="803" spans="1:7">
      <c r="B803" s="526"/>
      <c r="C803" s="526"/>
      <c r="D803" t="s">
        <v>19</v>
      </c>
      <c r="E803" s="240">
        <v>5</v>
      </c>
      <c r="F803" s="240"/>
      <c r="G803" s="79">
        <f t="shared" si="13"/>
        <v>458.9</v>
      </c>
    </row>
    <row r="804" spans="1:7">
      <c r="B804" s="526"/>
      <c r="C804" s="526"/>
      <c r="D804" s="242" t="s">
        <v>670</v>
      </c>
      <c r="E804" s="2">
        <v>200</v>
      </c>
      <c r="F804" s="240"/>
      <c r="G804" s="79">
        <f t="shared" si="13"/>
        <v>658.9</v>
      </c>
    </row>
    <row r="805" spans="1:7">
      <c r="A805" s="7">
        <v>45169</v>
      </c>
      <c r="B805" s="526" t="s">
        <v>116</v>
      </c>
      <c r="C805" s="526" t="s">
        <v>28</v>
      </c>
      <c r="D805" t="s">
        <v>18</v>
      </c>
      <c r="E805" s="240"/>
      <c r="F805" s="240">
        <v>60</v>
      </c>
      <c r="G805" s="79">
        <f t="shared" si="13"/>
        <v>598.9</v>
      </c>
    </row>
    <row r="806" spans="1:7">
      <c r="A806" s="7">
        <v>45169</v>
      </c>
      <c r="B806" s="526" t="s">
        <v>116</v>
      </c>
      <c r="C806" s="526" t="s">
        <v>28</v>
      </c>
      <c r="D806" t="s">
        <v>19</v>
      </c>
      <c r="E806" s="240"/>
      <c r="F806" s="240">
        <v>5</v>
      </c>
      <c r="G806" s="79">
        <f t="shared" si="13"/>
        <v>593.9</v>
      </c>
    </row>
    <row r="807" spans="1:7">
      <c r="A807" s="86">
        <v>45230</v>
      </c>
      <c r="B807" s="526" t="s">
        <v>118</v>
      </c>
      <c r="C807" s="526" t="s">
        <v>28</v>
      </c>
      <c r="D807" t="s">
        <v>16</v>
      </c>
      <c r="E807" s="240"/>
      <c r="F807" s="240">
        <v>358.9</v>
      </c>
      <c r="G807" s="79">
        <f t="shared" si="13"/>
        <v>235</v>
      </c>
    </row>
    <row r="808" spans="1:7">
      <c r="A808" s="86">
        <v>45230</v>
      </c>
      <c r="B808" s="526" t="s">
        <v>118</v>
      </c>
      <c r="C808" s="526" t="s">
        <v>28</v>
      </c>
      <c r="D808" t="s">
        <v>17</v>
      </c>
      <c r="E808" s="240"/>
      <c r="F808" s="240">
        <v>35</v>
      </c>
      <c r="G808" s="79">
        <f t="shared" si="13"/>
        <v>200</v>
      </c>
    </row>
    <row r="809" spans="1:7">
      <c r="A809" s="86">
        <v>45230</v>
      </c>
      <c r="B809" s="526" t="s">
        <v>118</v>
      </c>
      <c r="C809" s="526" t="s">
        <v>28</v>
      </c>
      <c r="D809" s="242" t="s">
        <v>670</v>
      </c>
      <c r="E809" s="240"/>
      <c r="F809" s="240">
        <v>47.4</v>
      </c>
      <c r="G809" s="79">
        <f t="shared" si="13"/>
        <v>152.6</v>
      </c>
    </row>
    <row r="810" spans="1:7">
      <c r="A810" s="1">
        <v>45260</v>
      </c>
      <c r="B810" s="526" t="s">
        <v>132</v>
      </c>
      <c r="C810" s="526" t="s">
        <v>28</v>
      </c>
      <c r="D810" s="242" t="s">
        <v>670</v>
      </c>
      <c r="E810" s="240"/>
      <c r="F810" s="240">
        <v>152.6</v>
      </c>
      <c r="G810" s="79">
        <f t="shared" si="13"/>
        <v>0</v>
      </c>
    </row>
    <row r="811" spans="1:7">
      <c r="A811" s="44">
        <v>45199</v>
      </c>
      <c r="B811" s="525" t="s">
        <v>14</v>
      </c>
      <c r="C811" s="525" t="s">
        <v>53</v>
      </c>
      <c r="D811" t="s">
        <v>16</v>
      </c>
      <c r="E811" s="240">
        <v>357.2</v>
      </c>
      <c r="F811" s="240"/>
      <c r="G811" s="79">
        <f t="shared" si="13"/>
        <v>357.2</v>
      </c>
    </row>
    <row r="812" spans="1:7">
      <c r="B812" s="526"/>
      <c r="C812" s="526"/>
      <c r="D812" t="s">
        <v>17</v>
      </c>
      <c r="E812" s="240">
        <v>35</v>
      </c>
      <c r="F812" s="240"/>
      <c r="G812" s="79">
        <f t="shared" si="13"/>
        <v>392.2</v>
      </c>
    </row>
    <row r="813" spans="1:7">
      <c r="B813" s="526"/>
      <c r="C813" s="526"/>
      <c r="D813" t="s">
        <v>18</v>
      </c>
      <c r="E813" s="240">
        <v>60</v>
      </c>
      <c r="F813" s="240"/>
      <c r="G813" s="79">
        <f t="shared" si="13"/>
        <v>452.2</v>
      </c>
    </row>
    <row r="814" spans="1:7">
      <c r="B814" s="526"/>
      <c r="C814" s="526"/>
      <c r="D814" t="s">
        <v>19</v>
      </c>
      <c r="E814" s="240">
        <v>5</v>
      </c>
      <c r="F814" s="240"/>
      <c r="G814" s="79">
        <f t="shared" si="13"/>
        <v>457.2</v>
      </c>
    </row>
    <row r="815" spans="1:7">
      <c r="B815" s="526"/>
      <c r="C815" s="526"/>
      <c r="D815" s="242" t="s">
        <v>670</v>
      </c>
      <c r="E815" s="240">
        <v>200</v>
      </c>
      <c r="F815" s="240"/>
      <c r="G815" s="79">
        <f t="shared" ref="G815:G839" si="14">+G814+E815-F815</f>
        <v>657.2</v>
      </c>
    </row>
    <row r="816" spans="1:7">
      <c r="A816" s="7">
        <v>45199</v>
      </c>
      <c r="B816" s="526" t="s">
        <v>117</v>
      </c>
      <c r="C816" s="526" t="s">
        <v>53</v>
      </c>
      <c r="D816" t="s">
        <v>18</v>
      </c>
      <c r="E816" s="240"/>
      <c r="F816" s="240">
        <v>60</v>
      </c>
      <c r="G816" s="79">
        <f t="shared" si="14"/>
        <v>597.20000000000005</v>
      </c>
    </row>
    <row r="817" spans="1:11">
      <c r="A817" s="7">
        <v>45199</v>
      </c>
      <c r="B817" s="526" t="s">
        <v>117</v>
      </c>
      <c r="C817" s="526" t="s">
        <v>53</v>
      </c>
      <c r="D817" t="s">
        <v>19</v>
      </c>
      <c r="E817" s="240"/>
      <c r="F817" s="240">
        <v>5</v>
      </c>
      <c r="G817" s="79">
        <f t="shared" si="14"/>
        <v>592.20000000000005</v>
      </c>
    </row>
    <row r="818" spans="1:11">
      <c r="A818" s="1">
        <v>45260</v>
      </c>
      <c r="B818" s="526" t="s">
        <v>132</v>
      </c>
      <c r="C818" s="526" t="s">
        <v>53</v>
      </c>
      <c r="D818" t="s">
        <v>16</v>
      </c>
      <c r="E818" s="240"/>
      <c r="F818" s="240">
        <v>357.2</v>
      </c>
      <c r="G818" s="79">
        <f t="shared" si="14"/>
        <v>235.00000000000006</v>
      </c>
    </row>
    <row r="819" spans="1:11">
      <c r="A819" s="1">
        <v>45260</v>
      </c>
      <c r="B819" s="526" t="s">
        <v>132</v>
      </c>
      <c r="C819" s="526" t="s">
        <v>53</v>
      </c>
      <c r="D819" t="s">
        <v>17</v>
      </c>
      <c r="E819" s="240"/>
      <c r="F819" s="240">
        <v>10.199999999999999</v>
      </c>
      <c r="G819" s="79">
        <f t="shared" si="14"/>
        <v>224.80000000000007</v>
      </c>
      <c r="H819" s="525"/>
      <c r="I819" s="526"/>
      <c r="J819" s="240"/>
      <c r="K819" s="240"/>
    </row>
    <row r="820" spans="1:11">
      <c r="A820" s="7">
        <v>45291</v>
      </c>
      <c r="B820" s="526" t="s">
        <v>121</v>
      </c>
      <c r="C820" s="526" t="s">
        <v>53</v>
      </c>
      <c r="D820" t="s">
        <v>17</v>
      </c>
      <c r="E820" s="240"/>
      <c r="F820" s="240">
        <v>24.8</v>
      </c>
      <c r="G820" s="79">
        <f t="shared" si="14"/>
        <v>200.00000000000006</v>
      </c>
      <c r="J820" s="26"/>
      <c r="K820" s="26"/>
    </row>
    <row r="821" spans="1:11">
      <c r="A821" s="7">
        <v>45291</v>
      </c>
      <c r="B821" s="526" t="s">
        <v>121</v>
      </c>
      <c r="C821" s="526" t="s">
        <v>53</v>
      </c>
      <c r="D821" s="242" t="s">
        <v>670</v>
      </c>
      <c r="E821" s="240"/>
      <c r="F821" s="240">
        <v>200</v>
      </c>
      <c r="G821" s="79">
        <f t="shared" si="14"/>
        <v>0</v>
      </c>
      <c r="I821" s="242"/>
      <c r="J821" s="240"/>
      <c r="K821" s="240"/>
    </row>
    <row r="822" spans="1:11">
      <c r="A822" s="44">
        <v>45230</v>
      </c>
      <c r="B822" s="525" t="s">
        <v>14</v>
      </c>
      <c r="C822" s="525" t="s">
        <v>30</v>
      </c>
      <c r="D822" t="s">
        <v>16</v>
      </c>
      <c r="E822" s="26">
        <v>347.4</v>
      </c>
      <c r="F822" s="148"/>
      <c r="G822" s="79">
        <f t="shared" si="14"/>
        <v>347.4</v>
      </c>
      <c r="H822" s="525"/>
      <c r="J822" s="26"/>
      <c r="K822" s="240"/>
    </row>
    <row r="823" spans="1:11">
      <c r="B823" s="526"/>
      <c r="C823" s="526"/>
      <c r="D823" t="s">
        <v>17</v>
      </c>
      <c r="E823" s="26">
        <v>35</v>
      </c>
      <c r="F823" s="148"/>
      <c r="G823" s="79">
        <f t="shared" si="14"/>
        <v>382.4</v>
      </c>
      <c r="H823" s="526"/>
      <c r="J823" s="26"/>
      <c r="K823" s="26"/>
    </row>
    <row r="824" spans="1:11">
      <c r="B824" s="526"/>
      <c r="C824" s="526"/>
      <c r="D824" t="s">
        <v>18</v>
      </c>
      <c r="E824" s="240">
        <v>60</v>
      </c>
      <c r="F824" s="148"/>
      <c r="G824" s="79">
        <f t="shared" si="14"/>
        <v>442.4</v>
      </c>
      <c r="I824" s="526"/>
      <c r="K824" s="26"/>
    </row>
    <row r="825" spans="1:11">
      <c r="B825" s="526"/>
      <c r="C825" s="526"/>
      <c r="D825" t="s">
        <v>19</v>
      </c>
      <c r="E825" s="240">
        <v>5</v>
      </c>
      <c r="F825" s="148"/>
      <c r="G825" s="79">
        <f t="shared" si="14"/>
        <v>447.4</v>
      </c>
      <c r="J825" s="242"/>
      <c r="K825" s="240"/>
    </row>
    <row r="826" spans="1:11">
      <c r="B826" s="526"/>
      <c r="C826" s="526"/>
      <c r="D826" s="242" t="s">
        <v>670</v>
      </c>
      <c r="E826" s="240">
        <v>200</v>
      </c>
      <c r="F826" s="148"/>
      <c r="G826" s="79">
        <f t="shared" si="14"/>
        <v>647.4</v>
      </c>
      <c r="I826" s="525"/>
      <c r="K826" s="26"/>
    </row>
    <row r="827" spans="1:11">
      <c r="A827" s="86">
        <v>45230</v>
      </c>
      <c r="B827" s="526" t="s">
        <v>118</v>
      </c>
      <c r="C827" s="526" t="s">
        <v>30</v>
      </c>
      <c r="D827" t="s">
        <v>18</v>
      </c>
      <c r="E827" s="240"/>
      <c r="F827" s="240">
        <v>60</v>
      </c>
      <c r="G827" s="79">
        <f t="shared" si="14"/>
        <v>587.4</v>
      </c>
      <c r="K827" s="26"/>
    </row>
    <row r="828" spans="1:11">
      <c r="A828" s="86">
        <v>45230</v>
      </c>
      <c r="B828" s="526" t="s">
        <v>118</v>
      </c>
      <c r="C828" s="526" t="s">
        <v>30</v>
      </c>
      <c r="D828" t="s">
        <v>19</v>
      </c>
      <c r="E828" s="240"/>
      <c r="F828" s="240">
        <v>5</v>
      </c>
      <c r="G828" s="79">
        <f t="shared" si="14"/>
        <v>582.4</v>
      </c>
      <c r="K828" s="240"/>
    </row>
    <row r="829" spans="1:11">
      <c r="A829" s="7">
        <v>45291</v>
      </c>
      <c r="B829" s="526" t="s">
        <v>121</v>
      </c>
      <c r="C829" s="526" t="s">
        <v>30</v>
      </c>
      <c r="D829" t="s">
        <v>16</v>
      </c>
      <c r="E829" s="240"/>
      <c r="F829" s="240">
        <v>155.19999999999999</v>
      </c>
      <c r="G829" s="79">
        <f t="shared" si="14"/>
        <v>427.2</v>
      </c>
      <c r="K829" s="240"/>
    </row>
    <row r="830" spans="1:11">
      <c r="A830" s="311">
        <v>45322</v>
      </c>
      <c r="B830" s="312" t="s">
        <v>119</v>
      </c>
      <c r="C830" s="312" t="s">
        <v>30</v>
      </c>
      <c r="D830" s="313" t="s">
        <v>16</v>
      </c>
      <c r="E830" s="314"/>
      <c r="F830" s="314">
        <v>192.2</v>
      </c>
      <c r="G830" s="79">
        <f t="shared" si="14"/>
        <v>235</v>
      </c>
      <c r="K830" s="240"/>
    </row>
    <row r="831" spans="1:11">
      <c r="A831" s="311">
        <v>45322</v>
      </c>
      <c r="B831" s="312" t="s">
        <v>119</v>
      </c>
      <c r="C831" s="312" t="s">
        <v>30</v>
      </c>
      <c r="D831" s="313" t="s">
        <v>17</v>
      </c>
      <c r="E831" s="314"/>
      <c r="F831" s="314">
        <v>35</v>
      </c>
      <c r="G831" s="79">
        <f t="shared" si="14"/>
        <v>200</v>
      </c>
      <c r="K831" s="240"/>
    </row>
    <row r="832" spans="1:11">
      <c r="A832" s="311">
        <v>45322</v>
      </c>
      <c r="B832" s="312" t="s">
        <v>119</v>
      </c>
      <c r="C832" s="312" t="s">
        <v>30</v>
      </c>
      <c r="D832" s="315" t="s">
        <v>670</v>
      </c>
      <c r="E832" s="314"/>
      <c r="F832" s="314">
        <v>200</v>
      </c>
      <c r="G832" s="79">
        <f t="shared" si="14"/>
        <v>0</v>
      </c>
      <c r="K832" s="240"/>
    </row>
    <row r="833" spans="1:13">
      <c r="A833" s="6">
        <v>45260</v>
      </c>
      <c r="B833" s="525" t="s">
        <v>14</v>
      </c>
      <c r="C833" s="525" t="s">
        <v>33</v>
      </c>
      <c r="D833" t="s">
        <v>16</v>
      </c>
      <c r="E833" s="26">
        <v>377.5</v>
      </c>
      <c r="F833" s="240"/>
      <c r="G833" s="79">
        <f t="shared" si="14"/>
        <v>377.5</v>
      </c>
      <c r="K833" s="37"/>
    </row>
    <row r="834" spans="1:13">
      <c r="A834"/>
      <c r="B834" s="526"/>
      <c r="C834" s="526"/>
      <c r="D834" t="s">
        <v>17</v>
      </c>
      <c r="E834" s="26">
        <v>35</v>
      </c>
      <c r="F834" s="240"/>
      <c r="G834" s="79">
        <f t="shared" si="14"/>
        <v>412.5</v>
      </c>
    </row>
    <row r="835" spans="1:13">
      <c r="A835"/>
      <c r="B835" s="526"/>
      <c r="C835" s="526"/>
      <c r="D835" t="s">
        <v>18</v>
      </c>
      <c r="E835" s="240">
        <v>60</v>
      </c>
      <c r="F835" s="240"/>
      <c r="G835" s="79">
        <f t="shared" si="14"/>
        <v>472.5</v>
      </c>
    </row>
    <row r="836" spans="1:13">
      <c r="A836"/>
      <c r="B836" s="526"/>
      <c r="C836" s="526"/>
      <c r="D836" t="s">
        <v>19</v>
      </c>
      <c r="E836" s="240">
        <v>5</v>
      </c>
      <c r="F836" s="240"/>
      <c r="G836" s="79">
        <f t="shared" si="14"/>
        <v>477.5</v>
      </c>
    </row>
    <row r="837" spans="1:13">
      <c r="A837"/>
      <c r="B837" s="526"/>
      <c r="C837" s="526"/>
      <c r="D837" s="242" t="s">
        <v>670</v>
      </c>
      <c r="E837" s="240">
        <v>200</v>
      </c>
      <c r="F837" s="240"/>
      <c r="G837" s="79">
        <f t="shared" si="14"/>
        <v>677.5</v>
      </c>
    </row>
    <row r="838" spans="1:13">
      <c r="A838" s="1">
        <v>45260</v>
      </c>
      <c r="B838" s="526" t="s">
        <v>132</v>
      </c>
      <c r="C838" s="526" t="s">
        <v>33</v>
      </c>
      <c r="D838" t="s">
        <v>18</v>
      </c>
      <c r="E838" s="240"/>
      <c r="F838" s="240">
        <v>60</v>
      </c>
      <c r="G838" s="79">
        <f t="shared" si="14"/>
        <v>617.5</v>
      </c>
    </row>
    <row r="839" spans="1:13">
      <c r="A839" s="1">
        <v>45260</v>
      </c>
      <c r="B839" s="526" t="s">
        <v>132</v>
      </c>
      <c r="C839" s="526" t="s">
        <v>33</v>
      </c>
      <c r="D839" t="s">
        <v>19</v>
      </c>
      <c r="E839" s="240"/>
      <c r="F839" s="240">
        <v>5</v>
      </c>
      <c r="G839" s="79">
        <f t="shared" si="14"/>
        <v>612.5</v>
      </c>
    </row>
    <row r="840" spans="1:13">
      <c r="A840" s="7">
        <v>45322</v>
      </c>
      <c r="B840" s="526" t="s">
        <v>119</v>
      </c>
      <c r="C840" s="526" t="s">
        <v>33</v>
      </c>
      <c r="D840" t="s">
        <v>16</v>
      </c>
      <c r="E840" s="282"/>
      <c r="F840" s="282">
        <v>173</v>
      </c>
      <c r="G840" s="79">
        <f>+G839+E840-F840</f>
        <v>439.5</v>
      </c>
    </row>
    <row r="841" spans="1:13">
      <c r="A841" s="7">
        <v>45380</v>
      </c>
      <c r="B841" s="526" t="s">
        <v>135</v>
      </c>
      <c r="C841" s="526" t="s">
        <v>33</v>
      </c>
      <c r="D841" t="s">
        <v>16</v>
      </c>
      <c r="E841" s="282"/>
      <c r="F841" s="282">
        <v>204.5</v>
      </c>
      <c r="G841" s="79">
        <f>+G840+E841-F841</f>
        <v>235</v>
      </c>
    </row>
    <row r="842" spans="1:13">
      <c r="A842" s="7">
        <v>45380</v>
      </c>
      <c r="B842" s="526" t="s">
        <v>135</v>
      </c>
      <c r="C842" s="526" t="s">
        <v>33</v>
      </c>
      <c r="D842" t="s">
        <v>17</v>
      </c>
      <c r="E842" s="282"/>
      <c r="F842" s="282">
        <v>35</v>
      </c>
      <c r="G842" s="79">
        <f>+G841+E842-F842</f>
        <v>200</v>
      </c>
    </row>
    <row r="843" spans="1:13">
      <c r="A843" s="7">
        <v>45380</v>
      </c>
      <c r="B843" s="526" t="s">
        <v>135</v>
      </c>
      <c r="C843" s="526" t="s">
        <v>33</v>
      </c>
      <c r="D843" t="s">
        <v>670</v>
      </c>
      <c r="E843" s="282"/>
      <c r="F843" s="282">
        <v>200</v>
      </c>
      <c r="G843" s="79">
        <f>+G842+E843-F843</f>
        <v>0</v>
      </c>
    </row>
    <row r="844" spans="1:13">
      <c r="A844" s="44">
        <v>45291</v>
      </c>
      <c r="B844" s="525" t="s">
        <v>14</v>
      </c>
      <c r="C844" s="525" t="s">
        <v>34</v>
      </c>
      <c r="D844" t="s">
        <v>16</v>
      </c>
      <c r="E844" s="26">
        <v>354.3</v>
      </c>
      <c r="F844" s="240"/>
      <c r="G844" s="79">
        <f>+G843+E844-F844</f>
        <v>354.3</v>
      </c>
      <c r="J844" s="26"/>
    </row>
    <row r="845" spans="1:13">
      <c r="B845" s="526"/>
      <c r="C845" s="526"/>
      <c r="D845" t="s">
        <v>17</v>
      </c>
      <c r="E845" s="26">
        <v>35</v>
      </c>
      <c r="F845" s="240"/>
      <c r="G845" s="79">
        <f>+G844+E845-F845</f>
        <v>389.3</v>
      </c>
    </row>
    <row r="846" spans="1:13">
      <c r="B846" s="526"/>
      <c r="C846" s="526"/>
      <c r="D846" t="s">
        <v>18</v>
      </c>
      <c r="E846" s="240">
        <v>60</v>
      </c>
      <c r="F846" s="240"/>
      <c r="G846" s="79">
        <f>+G845+E846-F846</f>
        <v>449.3</v>
      </c>
    </row>
    <row r="847" spans="1:13">
      <c r="B847" s="526"/>
      <c r="C847" s="526"/>
      <c r="D847" t="s">
        <v>19</v>
      </c>
      <c r="E847" s="240">
        <v>5</v>
      </c>
      <c r="F847" s="240"/>
      <c r="G847" s="79">
        <f>+G846+E847-F847</f>
        <v>454.3</v>
      </c>
    </row>
    <row r="848" spans="1:13">
      <c r="B848" s="526"/>
      <c r="C848" s="526"/>
      <c r="D848" s="242" t="s">
        <v>670</v>
      </c>
      <c r="E848" s="240">
        <v>200</v>
      </c>
      <c r="F848" s="240"/>
      <c r="G848" s="79">
        <f>+G847+E848-F848</f>
        <v>654.29999999999995</v>
      </c>
      <c r="K848" s="5"/>
      <c r="L848" s="5"/>
      <c r="M848" s="5"/>
    </row>
    <row r="849" spans="1:10">
      <c r="A849" s="7">
        <v>45291</v>
      </c>
      <c r="B849" s="526" t="s">
        <v>121</v>
      </c>
      <c r="C849" s="526" t="s">
        <v>34</v>
      </c>
      <c r="D849" t="s">
        <v>18</v>
      </c>
      <c r="E849" s="240"/>
      <c r="F849" s="240">
        <v>60</v>
      </c>
      <c r="G849" s="79">
        <f>+G848+E849-F849</f>
        <v>594.29999999999995</v>
      </c>
    </row>
    <row r="850" spans="1:10">
      <c r="A850" s="7">
        <v>45291</v>
      </c>
      <c r="B850" s="526" t="s">
        <v>121</v>
      </c>
      <c r="C850" s="526" t="s">
        <v>34</v>
      </c>
      <c r="D850" t="s">
        <v>19</v>
      </c>
      <c r="E850" s="240"/>
      <c r="F850" s="240">
        <v>5</v>
      </c>
      <c r="G850" s="79">
        <f>+G849+E850-F850</f>
        <v>589.29999999999995</v>
      </c>
    </row>
    <row r="851" spans="1:10">
      <c r="A851" s="7">
        <v>45380</v>
      </c>
      <c r="B851" s="526" t="s">
        <v>135</v>
      </c>
      <c r="C851" s="526" t="s">
        <v>34</v>
      </c>
      <c r="D851" t="s">
        <v>16</v>
      </c>
      <c r="E851" s="282"/>
      <c r="F851" s="282">
        <v>60.5</v>
      </c>
      <c r="G851" s="79">
        <f>+G850+E851-F851</f>
        <v>528.79999999999995</v>
      </c>
    </row>
    <row r="852" spans="1:10">
      <c r="A852" s="7">
        <v>45357</v>
      </c>
      <c r="B852" s="526">
        <v>28508</v>
      </c>
      <c r="C852" s="526" t="s">
        <v>34</v>
      </c>
      <c r="D852" t="s">
        <v>16</v>
      </c>
      <c r="E852" s="282"/>
      <c r="F852" s="26">
        <v>293.8</v>
      </c>
      <c r="G852" s="79">
        <f>+G851+E852-F852</f>
        <v>234.99999999999994</v>
      </c>
    </row>
    <row r="853" spans="1:10">
      <c r="A853" s="7">
        <v>45357</v>
      </c>
      <c r="B853" s="526">
        <v>28508</v>
      </c>
      <c r="C853" s="526" t="s">
        <v>34</v>
      </c>
      <c r="D853" t="s">
        <v>17</v>
      </c>
      <c r="E853" s="282"/>
      <c r="F853" s="26">
        <v>35</v>
      </c>
      <c r="G853" s="79">
        <f>+G852+E853-F853</f>
        <v>199.99999999999994</v>
      </c>
    </row>
    <row r="854" spans="1:10">
      <c r="A854" s="7">
        <v>45357</v>
      </c>
      <c r="B854" s="526">
        <v>28508</v>
      </c>
      <c r="C854" s="526" t="s">
        <v>34</v>
      </c>
      <c r="D854" s="242" t="s">
        <v>670</v>
      </c>
      <c r="E854" s="282"/>
      <c r="F854" s="282">
        <v>200</v>
      </c>
      <c r="G854" s="79">
        <f>+G853+E854-F854</f>
        <v>0</v>
      </c>
    </row>
    <row r="855" spans="1:10">
      <c r="A855" s="44">
        <v>45322</v>
      </c>
      <c r="B855" s="525" t="s">
        <v>14</v>
      </c>
      <c r="C855" s="525" t="s">
        <v>393</v>
      </c>
      <c r="D855" t="s">
        <v>16</v>
      </c>
      <c r="E855" s="26">
        <v>395.6</v>
      </c>
      <c r="F855" s="79"/>
      <c r="G855" s="79">
        <f>+G854+E855-F855</f>
        <v>395.6</v>
      </c>
    </row>
    <row r="856" spans="1:10">
      <c r="B856" s="526"/>
      <c r="C856" s="526"/>
      <c r="D856" t="s">
        <v>17</v>
      </c>
      <c r="E856" s="26">
        <v>123.2</v>
      </c>
      <c r="F856" s="79"/>
      <c r="G856" s="79">
        <f>+G855+E856-F856</f>
        <v>518.80000000000007</v>
      </c>
    </row>
    <row r="857" spans="1:10">
      <c r="B857" s="526"/>
      <c r="C857" s="526"/>
      <c r="D857" t="s">
        <v>18</v>
      </c>
      <c r="E857" s="282">
        <v>60</v>
      </c>
      <c r="F857" s="79"/>
      <c r="G857" s="79">
        <f>+G856+E857-F857</f>
        <v>578.80000000000007</v>
      </c>
      <c r="H857" s="580" t="s">
        <v>665</v>
      </c>
      <c r="I857" s="542"/>
      <c r="J857" s="542"/>
    </row>
    <row r="858" spans="1:10">
      <c r="B858" s="526"/>
      <c r="C858" s="526"/>
      <c r="D858" t="s">
        <v>19</v>
      </c>
      <c r="E858" s="282">
        <v>5</v>
      </c>
      <c r="F858" s="79"/>
      <c r="G858" s="79">
        <f>+G857+E858-F858</f>
        <v>583.80000000000007</v>
      </c>
      <c r="H858" s="525" t="s">
        <v>34</v>
      </c>
      <c r="I858" t="s">
        <v>16</v>
      </c>
      <c r="J858" s="26">
        <v>293.8</v>
      </c>
    </row>
    <row r="859" spans="1:10">
      <c r="B859" s="526"/>
      <c r="C859" s="526"/>
      <c r="D859" s="242" t="s">
        <v>670</v>
      </c>
      <c r="E859" s="282">
        <v>200</v>
      </c>
      <c r="F859" s="79"/>
      <c r="G859" s="79">
        <f>+G858+E859-F859</f>
        <v>783.80000000000007</v>
      </c>
      <c r="I859" t="s">
        <v>17</v>
      </c>
      <c r="J859" s="26">
        <v>35</v>
      </c>
    </row>
    <row r="860" spans="1:10">
      <c r="B860" s="526"/>
      <c r="C860" s="526"/>
      <c r="D860" s="242" t="s">
        <v>139</v>
      </c>
      <c r="E860" s="282">
        <v>24.2</v>
      </c>
      <c r="F860" s="79"/>
      <c r="G860" s="79">
        <f>+G859+E860-F860</f>
        <v>808.00000000000011</v>
      </c>
      <c r="I860" s="242" t="s">
        <v>670</v>
      </c>
      <c r="J860" s="282">
        <v>200</v>
      </c>
    </row>
    <row r="861" spans="1:10">
      <c r="A861" s="7">
        <v>45322</v>
      </c>
      <c r="B861" s="526" t="s">
        <v>119</v>
      </c>
      <c r="C861" s="526" t="s">
        <v>393</v>
      </c>
      <c r="D861" t="s">
        <v>18</v>
      </c>
      <c r="E861" s="79"/>
      <c r="F861" s="282">
        <v>60</v>
      </c>
      <c r="G861" s="79">
        <f>+G860+E861-F861</f>
        <v>748.00000000000011</v>
      </c>
      <c r="H861" s="525" t="s">
        <v>393</v>
      </c>
      <c r="I861" t="s">
        <v>16</v>
      </c>
      <c r="J861" s="26">
        <v>395.6</v>
      </c>
    </row>
    <row r="862" spans="1:10">
      <c r="A862" s="7">
        <v>45322</v>
      </c>
      <c r="B862" s="526" t="s">
        <v>119</v>
      </c>
      <c r="C862" s="526" t="s">
        <v>393</v>
      </c>
      <c r="D862" t="s">
        <v>19</v>
      </c>
      <c r="E862" s="79"/>
      <c r="F862" s="282">
        <v>5</v>
      </c>
      <c r="G862" s="79">
        <f>+G861+E862-F862</f>
        <v>743.00000000000011</v>
      </c>
      <c r="H862" s="526"/>
      <c r="I862" t="s">
        <v>17</v>
      </c>
      <c r="J862" s="26">
        <v>123.2</v>
      </c>
    </row>
    <row r="863" spans="1:10">
      <c r="A863" s="7">
        <v>45357</v>
      </c>
      <c r="B863" s="526">
        <v>28508</v>
      </c>
      <c r="C863" s="526" t="s">
        <v>393</v>
      </c>
      <c r="D863" t="s">
        <v>16</v>
      </c>
      <c r="E863" s="79"/>
      <c r="F863" s="26">
        <v>395.6</v>
      </c>
      <c r="G863" s="79">
        <f>+G862+E863-F863</f>
        <v>347.40000000000009</v>
      </c>
      <c r="H863" s="526"/>
      <c r="I863" s="242" t="s">
        <v>670</v>
      </c>
      <c r="J863" s="282">
        <v>200</v>
      </c>
    </row>
    <row r="864" spans="1:10">
      <c r="A864" s="7">
        <v>45357</v>
      </c>
      <c r="B864" s="526">
        <v>28508</v>
      </c>
      <c r="C864" s="526" t="s">
        <v>393</v>
      </c>
      <c r="D864" t="s">
        <v>17</v>
      </c>
      <c r="E864" s="79"/>
      <c r="F864" s="26">
        <v>123.2</v>
      </c>
      <c r="G864" s="79">
        <f>+G863+E864-F864</f>
        <v>224.2000000000001</v>
      </c>
      <c r="H864" s="526"/>
      <c r="I864" s="242" t="s">
        <v>139</v>
      </c>
      <c r="J864" s="282">
        <v>24.2</v>
      </c>
    </row>
    <row r="865" spans="1:11">
      <c r="A865" s="7">
        <v>45357</v>
      </c>
      <c r="B865" s="526">
        <v>28508</v>
      </c>
      <c r="C865" s="526" t="s">
        <v>393</v>
      </c>
      <c r="D865" s="242" t="s">
        <v>670</v>
      </c>
      <c r="E865" s="79"/>
      <c r="F865" s="282">
        <v>200</v>
      </c>
      <c r="G865" s="79">
        <f>+G864+E865-F865</f>
        <v>24.200000000000102</v>
      </c>
      <c r="H865" s="525" t="s">
        <v>671</v>
      </c>
      <c r="I865" s="242" t="s">
        <v>670</v>
      </c>
      <c r="J865" s="282">
        <v>200</v>
      </c>
    </row>
    <row r="866" spans="1:11">
      <c r="A866" s="7">
        <v>45357</v>
      </c>
      <c r="B866" s="526">
        <v>28508</v>
      </c>
      <c r="C866" s="526" t="s">
        <v>393</v>
      </c>
      <c r="D866" s="242" t="s">
        <v>139</v>
      </c>
      <c r="E866" s="79"/>
      <c r="F866" s="282">
        <v>24.2</v>
      </c>
      <c r="G866" s="79">
        <f>+G865+E866-F866</f>
        <v>1.0302869668521453E-13</v>
      </c>
      <c r="J866" s="26">
        <f>SUM(J858:J865)</f>
        <v>1471.8</v>
      </c>
    </row>
    <row r="867" spans="1:11">
      <c r="A867" s="44">
        <v>45380</v>
      </c>
      <c r="B867" s="525" t="s">
        <v>14</v>
      </c>
      <c r="C867" s="525" t="s">
        <v>671</v>
      </c>
      <c r="D867" t="s">
        <v>16</v>
      </c>
      <c r="E867" s="26">
        <v>409.9</v>
      </c>
      <c r="F867" s="79"/>
      <c r="G867" s="79">
        <f>+G866+E867-F867</f>
        <v>409.90000000000009</v>
      </c>
    </row>
    <row r="868" spans="1:11">
      <c r="B868" s="526"/>
      <c r="C868" s="526"/>
      <c r="D868" t="s">
        <v>17</v>
      </c>
      <c r="E868" s="26">
        <v>98.3</v>
      </c>
      <c r="F868" s="79"/>
      <c r="G868" s="79">
        <f>+G867+E868-F868</f>
        <v>508.2000000000001</v>
      </c>
    </row>
    <row r="869" spans="1:11">
      <c r="B869" s="526"/>
      <c r="C869" s="526"/>
      <c r="D869" t="s">
        <v>18</v>
      </c>
      <c r="E869" s="282">
        <v>58</v>
      </c>
      <c r="F869" s="79"/>
      <c r="G869" s="79">
        <f>+G868+E869-F869</f>
        <v>566.20000000000005</v>
      </c>
    </row>
    <row r="870" spans="1:11">
      <c r="B870" s="526"/>
      <c r="C870" s="526"/>
      <c r="D870" t="s">
        <v>19</v>
      </c>
      <c r="E870" s="282">
        <v>5</v>
      </c>
      <c r="F870" s="79"/>
      <c r="G870" s="79">
        <f>+G869+E870-F870</f>
        <v>571.20000000000005</v>
      </c>
    </row>
    <row r="871" spans="1:11">
      <c r="B871" s="526"/>
      <c r="C871" s="526"/>
      <c r="D871" s="242" t="s">
        <v>670</v>
      </c>
      <c r="E871" s="282">
        <v>200</v>
      </c>
      <c r="F871" s="79"/>
      <c r="G871" s="79">
        <f t="shared" ref="G871:G946" si="15">+G870+E871-F871</f>
        <v>771.2</v>
      </c>
    </row>
    <row r="872" spans="1:11">
      <c r="A872" s="7">
        <v>45380</v>
      </c>
      <c r="B872" s="526" t="s">
        <v>135</v>
      </c>
      <c r="C872" s="526" t="s">
        <v>671</v>
      </c>
      <c r="D872" t="s">
        <v>18</v>
      </c>
      <c r="E872" s="79"/>
      <c r="F872" s="79">
        <v>58</v>
      </c>
      <c r="G872" s="79">
        <f t="shared" si="15"/>
        <v>713.2</v>
      </c>
    </row>
    <row r="873" spans="1:11">
      <c r="A873" s="7">
        <v>45380</v>
      </c>
      <c r="B873" s="526" t="s">
        <v>135</v>
      </c>
      <c r="C873" s="526" t="s">
        <v>671</v>
      </c>
      <c r="D873" t="s">
        <v>19</v>
      </c>
      <c r="E873" s="79"/>
      <c r="F873" s="79">
        <v>5</v>
      </c>
      <c r="G873" s="79">
        <f t="shared" si="15"/>
        <v>708.2</v>
      </c>
    </row>
    <row r="874" spans="1:11">
      <c r="A874" s="7">
        <v>45357</v>
      </c>
      <c r="B874" s="526">
        <v>28508</v>
      </c>
      <c r="C874" s="526" t="s">
        <v>671</v>
      </c>
      <c r="D874" s="242" t="s">
        <v>670</v>
      </c>
      <c r="F874" s="2">
        <v>200</v>
      </c>
      <c r="G874" s="79">
        <f t="shared" si="15"/>
        <v>508.20000000000005</v>
      </c>
    </row>
    <row r="875" spans="1:11">
      <c r="A875" s="7">
        <v>45376</v>
      </c>
      <c r="B875" s="526">
        <v>28645</v>
      </c>
      <c r="C875" s="526" t="s">
        <v>671</v>
      </c>
      <c r="D875" t="s">
        <v>16</v>
      </c>
      <c r="F875" s="26">
        <v>409.9</v>
      </c>
      <c r="G875" s="79">
        <f t="shared" si="15"/>
        <v>98.300000000000068</v>
      </c>
    </row>
    <row r="876" spans="1:11">
      <c r="A876" s="7">
        <v>45376</v>
      </c>
      <c r="B876" s="526">
        <v>28645</v>
      </c>
      <c r="C876" s="526" t="s">
        <v>671</v>
      </c>
      <c r="D876" t="s">
        <v>17</v>
      </c>
      <c r="F876" s="26">
        <v>98.3</v>
      </c>
      <c r="G876" s="79">
        <f t="shared" si="15"/>
        <v>0</v>
      </c>
      <c r="I876" s="525"/>
      <c r="K876" s="26"/>
    </row>
    <row r="877" spans="1:11">
      <c r="A877" s="44">
        <v>45382</v>
      </c>
      <c r="B877" s="525" t="s">
        <v>14</v>
      </c>
      <c r="C877" s="525" t="s">
        <v>23</v>
      </c>
      <c r="D877" t="s">
        <v>16</v>
      </c>
      <c r="E877" s="240">
        <v>396.8</v>
      </c>
      <c r="F877" s="240"/>
      <c r="G877" s="79">
        <f t="shared" si="15"/>
        <v>396.8</v>
      </c>
      <c r="I877" s="526"/>
      <c r="K877" s="26"/>
    </row>
    <row r="878" spans="1:11">
      <c r="B878" s="526"/>
      <c r="C878" s="526"/>
      <c r="D878" t="s">
        <v>17</v>
      </c>
      <c r="E878" s="240">
        <v>66.2</v>
      </c>
      <c r="F878" s="240"/>
      <c r="G878" s="79">
        <f t="shared" si="15"/>
        <v>463</v>
      </c>
      <c r="K878" s="26"/>
    </row>
    <row r="879" spans="1:11">
      <c r="B879" s="526"/>
      <c r="C879" s="526"/>
      <c r="D879" t="s">
        <v>18</v>
      </c>
      <c r="E879" s="240">
        <v>60</v>
      </c>
      <c r="F879" s="240"/>
      <c r="G879" s="79">
        <f t="shared" si="15"/>
        <v>523</v>
      </c>
      <c r="K879" s="26"/>
    </row>
    <row r="880" spans="1:11">
      <c r="B880" s="526"/>
      <c r="C880" s="526"/>
      <c r="D880" t="s">
        <v>19</v>
      </c>
      <c r="E880" s="240">
        <v>5</v>
      </c>
      <c r="F880" s="240"/>
      <c r="G880" s="79">
        <f t="shared" si="15"/>
        <v>528</v>
      </c>
    </row>
    <row r="881" spans="1:11">
      <c r="B881" s="526"/>
      <c r="C881" s="526"/>
      <c r="D881" s="242" t="s">
        <v>670</v>
      </c>
      <c r="E881" s="282">
        <v>200</v>
      </c>
      <c r="F881" s="240"/>
      <c r="G881" s="79">
        <f t="shared" si="15"/>
        <v>728</v>
      </c>
    </row>
    <row r="882" spans="1:11">
      <c r="A882" s="7">
        <v>45382</v>
      </c>
      <c r="B882" s="526" t="s">
        <v>124</v>
      </c>
      <c r="C882" s="526" t="s">
        <v>23</v>
      </c>
      <c r="D882" t="s">
        <v>18</v>
      </c>
      <c r="E882" s="240"/>
      <c r="F882" s="240">
        <v>30</v>
      </c>
      <c r="G882" s="79">
        <f t="shared" si="15"/>
        <v>698</v>
      </c>
    </row>
    <row r="883" spans="1:11">
      <c r="A883" s="7">
        <v>45382</v>
      </c>
      <c r="B883" s="526" t="s">
        <v>124</v>
      </c>
      <c r="C883" s="526" t="s">
        <v>23</v>
      </c>
      <c r="D883" t="s">
        <v>16</v>
      </c>
      <c r="E883" s="240"/>
      <c r="F883" s="240">
        <v>60</v>
      </c>
      <c r="G883" s="79">
        <f t="shared" si="15"/>
        <v>638</v>
      </c>
    </row>
    <row r="884" spans="1:11">
      <c r="A884" s="7">
        <v>45388</v>
      </c>
      <c r="B884" s="526">
        <v>28740</v>
      </c>
      <c r="C884" s="526" t="s">
        <v>23</v>
      </c>
      <c r="D884" t="s">
        <v>18</v>
      </c>
      <c r="F884" s="2">
        <v>30</v>
      </c>
      <c r="G884" s="79">
        <f t="shared" si="15"/>
        <v>608</v>
      </c>
      <c r="I884" s="525" t="s">
        <v>23</v>
      </c>
      <c r="J884" s="242" t="s">
        <v>670</v>
      </c>
      <c r="K884" s="282">
        <v>200</v>
      </c>
    </row>
    <row r="885" spans="1:11">
      <c r="A885" s="7">
        <v>45388</v>
      </c>
      <c r="B885" s="526">
        <v>28740</v>
      </c>
      <c r="C885" s="526" t="s">
        <v>23</v>
      </c>
      <c r="D885" t="s">
        <v>19</v>
      </c>
      <c r="F885" s="2">
        <v>5</v>
      </c>
      <c r="G885" s="79">
        <f t="shared" si="15"/>
        <v>603</v>
      </c>
      <c r="I885" s="525" t="s">
        <v>24</v>
      </c>
      <c r="J885" t="s">
        <v>16</v>
      </c>
      <c r="K885" s="240">
        <f>E889-F895</f>
        <v>357.4</v>
      </c>
    </row>
    <row r="886" spans="1:11">
      <c r="A886" s="7">
        <v>45412</v>
      </c>
      <c r="B886" s="526" t="s">
        <v>140</v>
      </c>
      <c r="C886" s="526" t="s">
        <v>23</v>
      </c>
      <c r="D886" t="s">
        <v>16</v>
      </c>
      <c r="F886" s="2">
        <v>336.8</v>
      </c>
      <c r="G886" s="79">
        <f t="shared" si="15"/>
        <v>266.2</v>
      </c>
      <c r="I886" s="526"/>
      <c r="J886" t="s">
        <v>17</v>
      </c>
      <c r="K886" s="240">
        <v>59.6</v>
      </c>
    </row>
    <row r="887" spans="1:11">
      <c r="A887" s="7">
        <v>45412</v>
      </c>
      <c r="B887" s="526" t="s">
        <v>140</v>
      </c>
      <c r="C887" s="526" t="s">
        <v>23</v>
      </c>
      <c r="D887" t="s">
        <v>17</v>
      </c>
      <c r="F887" s="2">
        <v>66.2</v>
      </c>
      <c r="G887" s="79">
        <f t="shared" si="15"/>
        <v>200</v>
      </c>
      <c r="J887" s="242" t="s">
        <v>670</v>
      </c>
      <c r="K887" s="282">
        <v>200</v>
      </c>
    </row>
    <row r="888" spans="1:11">
      <c r="A888" s="7">
        <v>45446</v>
      </c>
      <c r="B888" s="526">
        <v>28969</v>
      </c>
      <c r="C888" s="526" t="s">
        <v>23</v>
      </c>
      <c r="D888" s="242" t="s">
        <v>670</v>
      </c>
      <c r="F888" s="2">
        <v>200</v>
      </c>
      <c r="G888" s="79">
        <f t="shared" si="15"/>
        <v>0</v>
      </c>
      <c r="J888" s="242"/>
      <c r="K888" s="282"/>
    </row>
    <row r="889" spans="1:11">
      <c r="A889" s="44">
        <v>45412</v>
      </c>
      <c r="B889" s="525" t="s">
        <v>14</v>
      </c>
      <c r="C889" s="525" t="s">
        <v>24</v>
      </c>
      <c r="D889" t="s">
        <v>16</v>
      </c>
      <c r="E889" s="240">
        <v>394.4</v>
      </c>
      <c r="G889" s="79">
        <f t="shared" si="15"/>
        <v>394.4</v>
      </c>
      <c r="K889" s="37">
        <f>SUM(K884:K887)</f>
        <v>817</v>
      </c>
    </row>
    <row r="890" spans="1:11">
      <c r="B890" s="526"/>
      <c r="C890" s="526"/>
      <c r="D890" t="s">
        <v>17</v>
      </c>
      <c r="E890" s="240">
        <v>59.6</v>
      </c>
      <c r="G890" s="79">
        <f t="shared" si="15"/>
        <v>454</v>
      </c>
      <c r="K890" s="37"/>
    </row>
    <row r="891" spans="1:11">
      <c r="B891" s="526"/>
      <c r="C891" s="526"/>
      <c r="D891" t="s">
        <v>18</v>
      </c>
      <c r="E891" s="240">
        <v>60</v>
      </c>
      <c r="G891" s="79">
        <f t="shared" si="15"/>
        <v>514</v>
      </c>
    </row>
    <row r="892" spans="1:11">
      <c r="B892" s="526"/>
      <c r="C892" s="526"/>
      <c r="D892" t="s">
        <v>19</v>
      </c>
      <c r="E892" s="240">
        <v>5</v>
      </c>
      <c r="G892" s="79">
        <f t="shared" si="15"/>
        <v>519</v>
      </c>
    </row>
    <row r="893" spans="1:11">
      <c r="B893" s="526"/>
      <c r="C893" s="526"/>
      <c r="D893" s="242" t="s">
        <v>670</v>
      </c>
      <c r="E893" s="282">
        <v>200</v>
      </c>
      <c r="G893" s="79">
        <f t="shared" si="15"/>
        <v>719</v>
      </c>
    </row>
    <row r="894" spans="1:11">
      <c r="A894" s="7">
        <v>45412</v>
      </c>
      <c r="B894" s="526" t="s">
        <v>140</v>
      </c>
      <c r="C894" s="526" t="s">
        <v>24</v>
      </c>
      <c r="D894" t="s">
        <v>18</v>
      </c>
      <c r="F894" s="2">
        <v>30</v>
      </c>
      <c r="G894" s="79">
        <f t="shared" si="15"/>
        <v>689</v>
      </c>
    </row>
    <row r="895" spans="1:11">
      <c r="A895" s="7">
        <v>45412</v>
      </c>
      <c r="B895" s="526" t="s">
        <v>140</v>
      </c>
      <c r="C895" s="526" t="s">
        <v>24</v>
      </c>
      <c r="D895" t="s">
        <v>16</v>
      </c>
      <c r="F895" s="2">
        <v>37</v>
      </c>
      <c r="G895" s="79">
        <f t="shared" si="15"/>
        <v>652</v>
      </c>
    </row>
    <row r="896" spans="1:11">
      <c r="A896" s="7">
        <v>45397</v>
      </c>
      <c r="B896" s="526">
        <v>28872</v>
      </c>
      <c r="C896" s="526" t="s">
        <v>24</v>
      </c>
      <c r="D896" t="s">
        <v>18</v>
      </c>
      <c r="F896" s="2">
        <v>30</v>
      </c>
      <c r="G896" s="79">
        <f t="shared" si="15"/>
        <v>622</v>
      </c>
    </row>
    <row r="897" spans="1:10">
      <c r="A897" s="7">
        <v>45397</v>
      </c>
      <c r="B897" s="526">
        <v>28872</v>
      </c>
      <c r="C897" s="526" t="s">
        <v>24</v>
      </c>
      <c r="D897" t="s">
        <v>19</v>
      </c>
      <c r="F897" s="2">
        <v>5</v>
      </c>
      <c r="G897" s="79">
        <f t="shared" si="15"/>
        <v>617</v>
      </c>
    </row>
    <row r="898" spans="1:10">
      <c r="A898" s="7">
        <v>45446</v>
      </c>
      <c r="B898" s="526">
        <v>28969</v>
      </c>
      <c r="C898" s="526" t="s">
        <v>24</v>
      </c>
      <c r="D898" t="s">
        <v>16</v>
      </c>
      <c r="F898" s="240">
        <v>357.4</v>
      </c>
      <c r="G898" s="79">
        <f t="shared" si="15"/>
        <v>259.60000000000002</v>
      </c>
    </row>
    <row r="899" spans="1:10">
      <c r="A899" s="7">
        <v>45446</v>
      </c>
      <c r="B899" s="526">
        <v>28969</v>
      </c>
      <c r="C899" s="526" t="s">
        <v>24</v>
      </c>
      <c r="D899" t="s">
        <v>17</v>
      </c>
      <c r="F899" s="240">
        <v>59.6</v>
      </c>
      <c r="G899" s="79">
        <f t="shared" si="15"/>
        <v>200.00000000000003</v>
      </c>
    </row>
    <row r="900" spans="1:10">
      <c r="A900" s="7">
        <v>45446</v>
      </c>
      <c r="B900" s="526">
        <v>28969</v>
      </c>
      <c r="C900" s="526" t="s">
        <v>24</v>
      </c>
      <c r="D900" s="242" t="s">
        <v>670</v>
      </c>
      <c r="F900" s="2">
        <v>200</v>
      </c>
      <c r="G900" s="79">
        <f t="shared" si="15"/>
        <v>0</v>
      </c>
    </row>
    <row r="901" spans="1:10">
      <c r="A901" s="44">
        <v>45443</v>
      </c>
      <c r="B901" s="525" t="s">
        <v>14</v>
      </c>
      <c r="C901" s="525" t="s">
        <v>25</v>
      </c>
      <c r="D901" t="s">
        <v>16</v>
      </c>
      <c r="E901" s="240">
        <v>358.9</v>
      </c>
      <c r="F901" s="240"/>
      <c r="G901" s="79">
        <f t="shared" si="15"/>
        <v>358.9</v>
      </c>
      <c r="H901" s="525"/>
      <c r="J901" s="240"/>
    </row>
    <row r="902" spans="1:10">
      <c r="B902" s="526"/>
      <c r="C902" s="526"/>
      <c r="D902" t="s">
        <v>17</v>
      </c>
      <c r="E902" s="240">
        <v>30.2</v>
      </c>
      <c r="F902" s="240"/>
      <c r="G902" s="79">
        <f t="shared" si="15"/>
        <v>389.09999999999997</v>
      </c>
      <c r="J902" s="240"/>
    </row>
    <row r="903" spans="1:10">
      <c r="B903" s="526"/>
      <c r="C903" s="526"/>
      <c r="D903" t="s">
        <v>18</v>
      </c>
      <c r="E903" s="240">
        <v>60</v>
      </c>
      <c r="F903" s="240"/>
      <c r="G903" s="79">
        <f t="shared" si="15"/>
        <v>449.09999999999997</v>
      </c>
      <c r="I903" s="242"/>
      <c r="J903" s="282"/>
    </row>
    <row r="904" spans="1:10">
      <c r="B904" s="526"/>
      <c r="C904" s="526"/>
      <c r="D904" t="s">
        <v>19</v>
      </c>
      <c r="E904" s="240">
        <v>5</v>
      </c>
      <c r="F904" s="240"/>
      <c r="G904" s="79">
        <f t="shared" si="15"/>
        <v>454.09999999999997</v>
      </c>
      <c r="J904" s="37"/>
    </row>
    <row r="905" spans="1:10">
      <c r="B905" s="526"/>
      <c r="C905" s="526"/>
      <c r="D905" s="242" t="s">
        <v>670</v>
      </c>
      <c r="E905" s="282">
        <v>200</v>
      </c>
      <c r="F905" s="240"/>
      <c r="G905" s="79">
        <f t="shared" si="15"/>
        <v>654.09999999999991</v>
      </c>
    </row>
    <row r="906" spans="1:10">
      <c r="A906" s="7">
        <v>45443</v>
      </c>
      <c r="B906" s="526" t="s">
        <v>141</v>
      </c>
      <c r="C906" s="526" t="s">
        <v>25</v>
      </c>
      <c r="D906" t="s">
        <v>18</v>
      </c>
      <c r="E906" s="240"/>
      <c r="F906" s="240">
        <v>60</v>
      </c>
      <c r="G906" s="79">
        <f t="shared" si="15"/>
        <v>594.09999999999991</v>
      </c>
    </row>
    <row r="907" spans="1:10">
      <c r="A907" s="7">
        <v>45443</v>
      </c>
      <c r="B907" s="526" t="s">
        <v>141</v>
      </c>
      <c r="C907" s="526" t="s">
        <v>25</v>
      </c>
      <c r="D907" t="s">
        <v>19</v>
      </c>
      <c r="E907" s="240"/>
      <c r="F907" s="240">
        <v>5</v>
      </c>
      <c r="G907" s="79">
        <f t="shared" si="15"/>
        <v>589.09999999999991</v>
      </c>
    </row>
    <row r="908" spans="1:10">
      <c r="A908" s="7">
        <v>45443</v>
      </c>
      <c r="B908" s="526" t="s">
        <v>141</v>
      </c>
      <c r="C908" s="526" t="s">
        <v>25</v>
      </c>
      <c r="D908" t="s">
        <v>16</v>
      </c>
      <c r="F908" s="2">
        <v>100</v>
      </c>
      <c r="G908" s="79">
        <f t="shared" si="15"/>
        <v>489.09999999999991</v>
      </c>
    </row>
    <row r="909" spans="1:10">
      <c r="A909" s="7">
        <v>45484</v>
      </c>
      <c r="B909" s="526">
        <v>29327</v>
      </c>
      <c r="C909" s="526" t="s">
        <v>25</v>
      </c>
      <c r="D909" t="s">
        <v>16</v>
      </c>
      <c r="F909" s="2">
        <v>258.89999999999998</v>
      </c>
      <c r="G909" s="79">
        <f t="shared" si="15"/>
        <v>230.19999999999993</v>
      </c>
    </row>
    <row r="910" spans="1:10">
      <c r="A910" s="7">
        <v>45484</v>
      </c>
      <c r="B910" s="526">
        <v>29327</v>
      </c>
      <c r="C910" s="526" t="s">
        <v>25</v>
      </c>
      <c r="D910" t="s">
        <v>17</v>
      </c>
      <c r="F910" s="2">
        <v>30.2</v>
      </c>
      <c r="G910" s="79">
        <f t="shared" si="15"/>
        <v>199.99999999999994</v>
      </c>
    </row>
    <row r="911" spans="1:10">
      <c r="A911" s="7">
        <v>45484</v>
      </c>
      <c r="B911" s="526">
        <v>29327</v>
      </c>
      <c r="C911" s="526" t="s">
        <v>25</v>
      </c>
      <c r="D911" s="242" t="s">
        <v>670</v>
      </c>
      <c r="F911" s="2">
        <v>200</v>
      </c>
      <c r="G911" s="79">
        <f t="shared" si="15"/>
        <v>0</v>
      </c>
    </row>
    <row r="912" spans="1:10">
      <c r="A912" s="88">
        <v>45473</v>
      </c>
      <c r="B912" s="525" t="s">
        <v>14</v>
      </c>
      <c r="C912" s="525" t="s">
        <v>26</v>
      </c>
      <c r="D912" t="s">
        <v>16</v>
      </c>
      <c r="E912" s="240">
        <v>348.6</v>
      </c>
      <c r="F912" s="240"/>
      <c r="G912" s="79">
        <f t="shared" si="15"/>
        <v>348.6</v>
      </c>
    </row>
    <row r="913" spans="1:11">
      <c r="A913" s="86"/>
      <c r="B913" s="526"/>
      <c r="C913" s="526"/>
      <c r="D913" t="s">
        <v>17</v>
      </c>
      <c r="E913" s="240">
        <v>45.1</v>
      </c>
      <c r="F913" s="240"/>
      <c r="G913" s="79">
        <f t="shared" si="15"/>
        <v>393.70000000000005</v>
      </c>
    </row>
    <row r="914" spans="1:11">
      <c r="A914" s="86"/>
      <c r="B914" s="526"/>
      <c r="C914" s="526"/>
      <c r="D914" t="s">
        <v>18</v>
      </c>
      <c r="E914" s="240">
        <v>60</v>
      </c>
      <c r="F914" s="240"/>
      <c r="G914" s="79">
        <f t="shared" si="15"/>
        <v>453.70000000000005</v>
      </c>
    </row>
    <row r="915" spans="1:11">
      <c r="A915" s="86"/>
      <c r="B915" s="526"/>
      <c r="C915" s="526"/>
      <c r="D915" t="s">
        <v>19</v>
      </c>
      <c r="E915" s="240">
        <v>5</v>
      </c>
      <c r="F915" s="240"/>
      <c r="G915" s="79">
        <f t="shared" si="15"/>
        <v>458.70000000000005</v>
      </c>
    </row>
    <row r="916" spans="1:11">
      <c r="A916" s="86"/>
      <c r="B916" s="526"/>
      <c r="C916" s="526"/>
      <c r="D916" s="242" t="s">
        <v>670</v>
      </c>
      <c r="E916" s="282">
        <v>200</v>
      </c>
      <c r="F916" s="240"/>
      <c r="G916" s="79">
        <f t="shared" si="15"/>
        <v>658.7</v>
      </c>
    </row>
    <row r="917" spans="1:11">
      <c r="A917" s="86">
        <v>45473</v>
      </c>
      <c r="B917" s="526" t="s">
        <v>129</v>
      </c>
      <c r="C917" s="526" t="s">
        <v>26</v>
      </c>
      <c r="D917" t="s">
        <v>18</v>
      </c>
      <c r="E917" s="240"/>
      <c r="F917" s="240">
        <v>60</v>
      </c>
      <c r="G917" s="79">
        <f t="shared" si="15"/>
        <v>598.70000000000005</v>
      </c>
      <c r="I917" s="543"/>
      <c r="J917" s="543"/>
      <c r="K917" s="543"/>
    </row>
    <row r="918" spans="1:11">
      <c r="A918" s="86">
        <v>45473</v>
      </c>
      <c r="B918" s="526" t="s">
        <v>129</v>
      </c>
      <c r="C918" s="526" t="s">
        <v>26</v>
      </c>
      <c r="D918" t="s">
        <v>19</v>
      </c>
      <c r="E918" s="240"/>
      <c r="F918" s="240">
        <v>5</v>
      </c>
      <c r="G918" s="79">
        <f t="shared" si="15"/>
        <v>593.70000000000005</v>
      </c>
      <c r="H918">
        <v>2024</v>
      </c>
      <c r="I918" s="525"/>
      <c r="K918" s="240"/>
    </row>
    <row r="919" spans="1:11">
      <c r="A919" s="86">
        <v>45504</v>
      </c>
      <c r="B919" s="526" t="s">
        <v>115</v>
      </c>
      <c r="C919" s="526" t="s">
        <v>26</v>
      </c>
      <c r="D919" s="242" t="s">
        <v>670</v>
      </c>
      <c r="E919" s="240"/>
      <c r="F919" s="240">
        <v>70</v>
      </c>
      <c r="G919" s="79">
        <f t="shared" si="15"/>
        <v>523.70000000000005</v>
      </c>
      <c r="I919" s="526"/>
      <c r="K919" s="240"/>
    </row>
    <row r="920" spans="1:11">
      <c r="A920" s="86">
        <v>45586</v>
      </c>
      <c r="B920" s="526">
        <v>29863</v>
      </c>
      <c r="C920" s="526" t="s">
        <v>26</v>
      </c>
      <c r="D920" t="s">
        <v>16</v>
      </c>
      <c r="E920" s="240"/>
      <c r="F920" s="240">
        <v>348.6</v>
      </c>
      <c r="G920" s="79">
        <f t="shared" si="15"/>
        <v>175.10000000000002</v>
      </c>
      <c r="I920" s="526"/>
      <c r="K920" s="240"/>
    </row>
    <row r="921" spans="1:11">
      <c r="A921" s="86">
        <v>45586</v>
      </c>
      <c r="B921" s="526">
        <v>29863</v>
      </c>
      <c r="C921" s="526" t="s">
        <v>26</v>
      </c>
      <c r="D921" t="s">
        <v>17</v>
      </c>
      <c r="E921" s="240"/>
      <c r="F921" s="240">
        <v>45.1</v>
      </c>
      <c r="G921" s="79">
        <f t="shared" si="15"/>
        <v>130.00000000000003</v>
      </c>
      <c r="I921" s="526"/>
      <c r="K921" s="240"/>
    </row>
    <row r="922" spans="1:11">
      <c r="A922" s="86">
        <v>45586</v>
      </c>
      <c r="B922" s="526">
        <v>29863</v>
      </c>
      <c r="C922" s="526" t="s">
        <v>26</v>
      </c>
      <c r="D922" s="242" t="s">
        <v>670</v>
      </c>
      <c r="E922" s="240"/>
      <c r="F922" s="240">
        <v>130</v>
      </c>
      <c r="G922" s="79">
        <f t="shared" si="15"/>
        <v>0</v>
      </c>
      <c r="I922" s="526"/>
      <c r="K922" s="240"/>
    </row>
    <row r="923" spans="1:11">
      <c r="A923" s="88">
        <v>45504</v>
      </c>
      <c r="B923" s="525" t="s">
        <v>14</v>
      </c>
      <c r="C923" s="525" t="s">
        <v>27</v>
      </c>
      <c r="D923" t="s">
        <v>16</v>
      </c>
      <c r="E923" s="240">
        <v>342.2</v>
      </c>
      <c r="F923" s="240"/>
      <c r="G923" s="79">
        <f t="shared" si="15"/>
        <v>342.2</v>
      </c>
      <c r="J923" s="242"/>
      <c r="K923" s="282"/>
    </row>
    <row r="924" spans="1:11">
      <c r="A924" s="86"/>
      <c r="B924" s="526"/>
      <c r="C924" s="526"/>
      <c r="D924" t="s">
        <v>17</v>
      </c>
      <c r="E924" s="240">
        <v>40</v>
      </c>
      <c r="F924" s="240"/>
      <c r="G924" s="79">
        <f t="shared" si="15"/>
        <v>382.2</v>
      </c>
      <c r="I924" s="525"/>
      <c r="K924" s="240"/>
    </row>
    <row r="925" spans="1:11">
      <c r="A925" s="86"/>
      <c r="B925" s="526"/>
      <c r="C925" s="526"/>
      <c r="D925" t="s">
        <v>18</v>
      </c>
      <c r="E925" s="240">
        <v>60</v>
      </c>
      <c r="F925" s="240"/>
      <c r="G925" s="79">
        <f t="shared" si="15"/>
        <v>442.2</v>
      </c>
      <c r="I925" s="526"/>
      <c r="K925" s="240"/>
    </row>
    <row r="926" spans="1:11">
      <c r="A926" s="86"/>
      <c r="B926" s="526"/>
      <c r="C926" s="526"/>
      <c r="D926" t="s">
        <v>19</v>
      </c>
      <c r="E926" s="240">
        <v>5</v>
      </c>
      <c r="F926" s="240"/>
      <c r="G926" s="79">
        <f t="shared" si="15"/>
        <v>447.2</v>
      </c>
      <c r="J926" s="242"/>
      <c r="K926" s="282"/>
    </row>
    <row r="927" spans="1:11">
      <c r="A927" s="86"/>
      <c r="B927" s="526"/>
      <c r="C927" s="526"/>
      <c r="D927" s="242" t="s">
        <v>670</v>
      </c>
      <c r="E927" s="282">
        <v>200</v>
      </c>
      <c r="F927" s="240"/>
      <c r="G927" s="79">
        <f t="shared" si="15"/>
        <v>647.20000000000005</v>
      </c>
      <c r="I927" s="525"/>
      <c r="K927" s="240"/>
    </row>
    <row r="928" spans="1:11">
      <c r="A928" s="86"/>
      <c r="B928" s="526"/>
      <c r="C928" s="526"/>
      <c r="D928" t="s">
        <v>107</v>
      </c>
      <c r="E928" s="240">
        <v>250</v>
      </c>
      <c r="F928" s="240"/>
      <c r="G928" s="79">
        <f t="shared" si="15"/>
        <v>897.2</v>
      </c>
      <c r="I928" s="526"/>
      <c r="K928" s="240"/>
    </row>
    <row r="929" spans="1:11">
      <c r="A929" s="86">
        <v>45504</v>
      </c>
      <c r="B929" s="526" t="s">
        <v>115</v>
      </c>
      <c r="C929" s="526" t="s">
        <v>27</v>
      </c>
      <c r="D929" t="s">
        <v>18</v>
      </c>
      <c r="E929" s="240"/>
      <c r="F929" s="240">
        <v>60</v>
      </c>
      <c r="G929" s="79">
        <f t="shared" si="15"/>
        <v>837.2</v>
      </c>
      <c r="J929" s="242"/>
      <c r="K929" s="282"/>
    </row>
    <row r="930" spans="1:11">
      <c r="A930" s="86">
        <v>45504</v>
      </c>
      <c r="B930" s="526" t="s">
        <v>115</v>
      </c>
      <c r="C930" s="526" t="s">
        <v>27</v>
      </c>
      <c r="D930" t="s">
        <v>19</v>
      </c>
      <c r="E930" s="240"/>
      <c r="F930" s="240">
        <v>5</v>
      </c>
      <c r="G930" s="79">
        <f t="shared" si="15"/>
        <v>832.2</v>
      </c>
      <c r="I930" s="525"/>
      <c r="K930" s="240"/>
    </row>
    <row r="931" spans="1:11">
      <c r="A931" s="86">
        <v>45499</v>
      </c>
      <c r="B931" s="526">
        <v>29446</v>
      </c>
      <c r="C931" s="526" t="s">
        <v>27</v>
      </c>
      <c r="D931" t="s">
        <v>107</v>
      </c>
      <c r="E931" s="240"/>
      <c r="F931" s="240">
        <v>250</v>
      </c>
      <c r="G931" s="79">
        <f t="shared" si="15"/>
        <v>582.20000000000005</v>
      </c>
      <c r="I931" s="526"/>
      <c r="K931" s="240"/>
    </row>
    <row r="932" spans="1:11">
      <c r="A932" s="86">
        <v>45586</v>
      </c>
      <c r="B932" s="526">
        <v>29863</v>
      </c>
      <c r="C932" s="526" t="s">
        <v>27</v>
      </c>
      <c r="D932" t="s">
        <v>16</v>
      </c>
      <c r="E932" s="240"/>
      <c r="F932" s="240">
        <v>342.2</v>
      </c>
      <c r="G932" s="79">
        <f t="shared" si="15"/>
        <v>240.00000000000006</v>
      </c>
      <c r="I932" s="526"/>
      <c r="K932" s="240"/>
    </row>
    <row r="933" spans="1:11">
      <c r="A933" s="86">
        <v>45586</v>
      </c>
      <c r="B933" s="526">
        <v>29863</v>
      </c>
      <c r="C933" s="526" t="s">
        <v>27</v>
      </c>
      <c r="D933" t="s">
        <v>17</v>
      </c>
      <c r="E933" s="240"/>
      <c r="F933" s="240">
        <v>40</v>
      </c>
      <c r="G933" s="79">
        <f t="shared" si="15"/>
        <v>200.00000000000006</v>
      </c>
      <c r="I933" s="526"/>
      <c r="K933" s="240"/>
    </row>
    <row r="934" spans="1:11">
      <c r="A934" s="86">
        <v>45586</v>
      </c>
      <c r="B934" s="526">
        <v>29863</v>
      </c>
      <c r="C934" s="526" t="s">
        <v>27</v>
      </c>
      <c r="D934" s="242" t="s">
        <v>670</v>
      </c>
      <c r="E934" s="240"/>
      <c r="F934" s="282">
        <v>200</v>
      </c>
      <c r="G934" s="79">
        <f t="shared" si="15"/>
        <v>0</v>
      </c>
      <c r="I934" s="526"/>
      <c r="K934" s="240"/>
    </row>
    <row r="935" spans="1:11">
      <c r="A935" s="44">
        <v>45535</v>
      </c>
      <c r="B935" s="525" t="s">
        <v>14</v>
      </c>
      <c r="C935" s="525" t="s">
        <v>81</v>
      </c>
      <c r="D935" t="s">
        <v>16</v>
      </c>
      <c r="E935" s="240">
        <v>343.1</v>
      </c>
      <c r="F935" s="240"/>
      <c r="G935" s="79">
        <f t="shared" si="15"/>
        <v>343.1</v>
      </c>
      <c r="K935" s="240"/>
    </row>
    <row r="936" spans="1:11">
      <c r="B936" s="526"/>
      <c r="C936" s="526"/>
      <c r="D936" t="s">
        <v>17</v>
      </c>
      <c r="E936" s="240">
        <v>40</v>
      </c>
      <c r="F936" s="240"/>
      <c r="G936" s="79">
        <f t="shared" si="15"/>
        <v>383.1</v>
      </c>
      <c r="K936" s="240"/>
    </row>
    <row r="937" spans="1:11">
      <c r="B937" s="526"/>
      <c r="C937" s="526"/>
      <c r="D937" t="s">
        <v>18</v>
      </c>
      <c r="E937" s="240">
        <v>60</v>
      </c>
      <c r="F937" s="240"/>
      <c r="G937" s="79">
        <f t="shared" si="15"/>
        <v>443.1</v>
      </c>
      <c r="J937" s="242"/>
      <c r="K937" s="240"/>
    </row>
    <row r="938" spans="1:11">
      <c r="B938" s="526"/>
      <c r="C938" s="526"/>
      <c r="D938" t="s">
        <v>19</v>
      </c>
      <c r="E938" s="240">
        <v>5</v>
      </c>
      <c r="F938" s="240"/>
      <c r="G938" s="79">
        <f t="shared" si="15"/>
        <v>448.1</v>
      </c>
      <c r="J938" s="526"/>
      <c r="K938" s="37"/>
    </row>
    <row r="939" spans="1:11">
      <c r="B939" s="526"/>
      <c r="C939" s="526"/>
      <c r="D939" s="242" t="s">
        <v>670</v>
      </c>
      <c r="E939" s="282">
        <v>200</v>
      </c>
      <c r="F939" s="240"/>
      <c r="G939" s="79">
        <f t="shared" si="15"/>
        <v>648.1</v>
      </c>
    </row>
    <row r="940" spans="1:11">
      <c r="A940" s="7">
        <v>45535</v>
      </c>
      <c r="B940" s="526" t="s">
        <v>143</v>
      </c>
      <c r="C940" s="526" t="s">
        <v>81</v>
      </c>
      <c r="D940" t="s">
        <v>18</v>
      </c>
      <c r="E940" s="240"/>
      <c r="F940" s="240">
        <v>60</v>
      </c>
      <c r="G940" s="79">
        <f t="shared" si="15"/>
        <v>588.1</v>
      </c>
    </row>
    <row r="941" spans="1:11">
      <c r="A941" s="7">
        <v>45535</v>
      </c>
      <c r="B941" s="526" t="s">
        <v>143</v>
      </c>
      <c r="C941" s="526" t="s">
        <v>81</v>
      </c>
      <c r="D941" t="s">
        <v>19</v>
      </c>
      <c r="E941" s="240"/>
      <c r="F941" s="240">
        <v>5</v>
      </c>
      <c r="G941" s="79">
        <f t="shared" si="15"/>
        <v>583.1</v>
      </c>
      <c r="J941" s="37"/>
    </row>
    <row r="942" spans="1:11">
      <c r="A942" s="86">
        <v>45586</v>
      </c>
      <c r="B942" s="526">
        <v>29863</v>
      </c>
      <c r="C942" s="526" t="s">
        <v>81</v>
      </c>
      <c r="D942" t="s">
        <v>16</v>
      </c>
      <c r="E942" s="240"/>
      <c r="F942" s="240">
        <v>343.1</v>
      </c>
      <c r="G942" s="79">
        <f t="shared" si="15"/>
        <v>240</v>
      </c>
      <c r="J942" s="37"/>
    </row>
    <row r="943" spans="1:11">
      <c r="A943" s="86">
        <v>45586</v>
      </c>
      <c r="B943" s="526">
        <v>29863</v>
      </c>
      <c r="C943" s="526" t="s">
        <v>81</v>
      </c>
      <c r="D943" t="s">
        <v>17</v>
      </c>
      <c r="E943" s="240"/>
      <c r="F943" s="240">
        <v>40</v>
      </c>
      <c r="G943" s="79">
        <f t="shared" si="15"/>
        <v>200</v>
      </c>
      <c r="J943" s="37"/>
    </row>
    <row r="944" spans="1:11">
      <c r="A944" s="86">
        <v>45586</v>
      </c>
      <c r="B944" s="526">
        <v>29863</v>
      </c>
      <c r="C944" s="526" t="s">
        <v>81</v>
      </c>
      <c r="D944" s="242" t="s">
        <v>670</v>
      </c>
      <c r="E944" s="240"/>
      <c r="F944" s="282">
        <v>200</v>
      </c>
      <c r="G944" s="79">
        <f t="shared" si="15"/>
        <v>0</v>
      </c>
      <c r="J944" s="37"/>
    </row>
    <row r="945" spans="1:11">
      <c r="A945" s="88">
        <v>45565</v>
      </c>
      <c r="B945" s="525" t="s">
        <v>14</v>
      </c>
      <c r="C945" s="525" t="s">
        <v>53</v>
      </c>
      <c r="D945" t="s">
        <v>16</v>
      </c>
      <c r="E945" s="240">
        <v>345</v>
      </c>
      <c r="F945" s="240"/>
      <c r="G945" s="79">
        <f t="shared" si="15"/>
        <v>345</v>
      </c>
      <c r="J945" s="37"/>
    </row>
    <row r="946" spans="1:11">
      <c r="A946" s="86"/>
      <c r="B946" s="526"/>
      <c r="C946" s="526"/>
      <c r="D946" t="s">
        <v>17</v>
      </c>
      <c r="E946" s="240">
        <v>88</v>
      </c>
      <c r="F946" s="240"/>
      <c r="G946" s="79">
        <f t="shared" si="15"/>
        <v>433</v>
      </c>
    </row>
    <row r="947" spans="1:11">
      <c r="A947" s="86"/>
      <c r="B947" s="526"/>
      <c r="C947" s="526"/>
      <c r="D947" t="s">
        <v>18</v>
      </c>
      <c r="E947" s="240">
        <v>60</v>
      </c>
      <c r="F947" s="240"/>
      <c r="G947" s="79">
        <f t="shared" ref="G947:G1021" si="16">+G946+E947-F947</f>
        <v>493</v>
      </c>
    </row>
    <row r="948" spans="1:11">
      <c r="A948" s="86"/>
      <c r="B948" s="526"/>
      <c r="C948" s="526"/>
      <c r="D948" t="s">
        <v>19</v>
      </c>
      <c r="E948" s="240">
        <v>5</v>
      </c>
      <c r="F948" s="240"/>
      <c r="G948" s="79">
        <f t="shared" si="16"/>
        <v>498</v>
      </c>
    </row>
    <row r="949" spans="1:11">
      <c r="A949" s="86"/>
      <c r="B949" s="526"/>
      <c r="C949" s="526"/>
      <c r="D949" s="242" t="s">
        <v>670</v>
      </c>
      <c r="E949" s="240">
        <v>200</v>
      </c>
      <c r="F949" s="240"/>
      <c r="G949" s="79">
        <f t="shared" si="16"/>
        <v>698</v>
      </c>
    </row>
    <row r="950" spans="1:11">
      <c r="A950" s="86">
        <v>45565</v>
      </c>
      <c r="B950" s="526" t="s">
        <v>117</v>
      </c>
      <c r="C950" s="526" t="s">
        <v>53</v>
      </c>
      <c r="D950" t="s">
        <v>18</v>
      </c>
      <c r="E950" s="240"/>
      <c r="F950" s="240">
        <v>30</v>
      </c>
      <c r="G950" s="79">
        <f t="shared" si="16"/>
        <v>668</v>
      </c>
    </row>
    <row r="951" spans="1:11">
      <c r="A951" s="86">
        <v>45586</v>
      </c>
      <c r="B951" s="526">
        <v>29863</v>
      </c>
      <c r="C951" s="526" t="s">
        <v>53</v>
      </c>
      <c r="D951" t="s">
        <v>16</v>
      </c>
      <c r="E951" s="240"/>
      <c r="F951" s="240">
        <v>345</v>
      </c>
      <c r="G951" s="79">
        <f t="shared" si="16"/>
        <v>323</v>
      </c>
    </row>
    <row r="952" spans="1:11">
      <c r="A952" s="86">
        <v>45586</v>
      </c>
      <c r="B952" s="526">
        <v>29863</v>
      </c>
      <c r="C952" s="526" t="s">
        <v>53</v>
      </c>
      <c r="D952" t="s">
        <v>17</v>
      </c>
      <c r="E952" s="8"/>
      <c r="F952" s="240">
        <v>88</v>
      </c>
      <c r="G952" s="79">
        <f t="shared" si="16"/>
        <v>235</v>
      </c>
    </row>
    <row r="953" spans="1:11">
      <c r="A953" s="86">
        <v>45586</v>
      </c>
      <c r="B953" s="526">
        <v>29863</v>
      </c>
      <c r="C953" s="526" t="s">
        <v>53</v>
      </c>
      <c r="D953" s="242" t="s">
        <v>670</v>
      </c>
      <c r="F953" s="240">
        <v>200</v>
      </c>
      <c r="G953" s="79">
        <f t="shared" si="16"/>
        <v>35</v>
      </c>
    </row>
    <row r="954" spans="1:11">
      <c r="A954" s="7">
        <v>45586</v>
      </c>
      <c r="B954" s="526">
        <v>29864</v>
      </c>
      <c r="C954" s="526" t="s">
        <v>53</v>
      </c>
      <c r="D954" t="s">
        <v>16</v>
      </c>
      <c r="F954" s="2">
        <v>30</v>
      </c>
      <c r="G954" s="79">
        <f t="shared" si="16"/>
        <v>5</v>
      </c>
    </row>
    <row r="955" spans="1:11">
      <c r="A955" s="7">
        <v>45586</v>
      </c>
      <c r="B955" s="526">
        <v>29864</v>
      </c>
      <c r="C955" s="526" t="s">
        <v>53</v>
      </c>
      <c r="D955" t="s">
        <v>17</v>
      </c>
      <c r="F955" s="2">
        <v>5</v>
      </c>
      <c r="G955" s="79">
        <f t="shared" si="16"/>
        <v>0</v>
      </c>
    </row>
    <row r="956" spans="1:11">
      <c r="A956" s="88">
        <v>45596</v>
      </c>
      <c r="B956" s="525" t="s">
        <v>14</v>
      </c>
      <c r="C956" s="525" t="s">
        <v>30</v>
      </c>
      <c r="D956" t="s">
        <v>16</v>
      </c>
      <c r="E956" s="240">
        <v>861.5</v>
      </c>
      <c r="F956" s="240"/>
      <c r="G956" s="79">
        <f t="shared" si="16"/>
        <v>861.5</v>
      </c>
    </row>
    <row r="957" spans="1:11">
      <c r="A957" s="86"/>
      <c r="B957" s="526"/>
      <c r="C957" s="526"/>
      <c r="D957" t="s">
        <v>17</v>
      </c>
      <c r="E957" s="240">
        <v>96.6</v>
      </c>
      <c r="F957" s="240"/>
      <c r="G957" s="79">
        <f t="shared" si="16"/>
        <v>958.1</v>
      </c>
    </row>
    <row r="958" spans="1:11">
      <c r="A958" s="86"/>
      <c r="B958" s="526"/>
      <c r="C958" s="526"/>
      <c r="D958" t="s">
        <v>18</v>
      </c>
      <c r="E958" s="240">
        <v>60</v>
      </c>
      <c r="F958" s="240"/>
      <c r="G958" s="79">
        <f t="shared" si="16"/>
        <v>1018.1</v>
      </c>
    </row>
    <row r="959" spans="1:11">
      <c r="A959" s="86"/>
      <c r="B959" s="526"/>
      <c r="C959" s="526"/>
      <c r="D959" t="s">
        <v>19</v>
      </c>
      <c r="E959" s="240">
        <v>5</v>
      </c>
      <c r="F959" s="240"/>
      <c r="G959" s="79">
        <f t="shared" si="16"/>
        <v>1023.1</v>
      </c>
    </row>
    <row r="960" spans="1:11">
      <c r="A960" s="86"/>
      <c r="B960" s="526"/>
      <c r="C960" s="526"/>
      <c r="D960" s="242" t="s">
        <v>662</v>
      </c>
      <c r="E960" s="240">
        <v>200</v>
      </c>
      <c r="F960" s="240"/>
      <c r="G960" s="79">
        <f t="shared" si="16"/>
        <v>1223.0999999999999</v>
      </c>
      <c r="I960" s="525" t="s">
        <v>30</v>
      </c>
      <c r="J960" t="s">
        <v>16</v>
      </c>
      <c r="K960" s="240">
        <v>861.5</v>
      </c>
    </row>
    <row r="961" spans="1:11">
      <c r="A961" s="86">
        <v>45596</v>
      </c>
      <c r="B961" s="526" t="s">
        <v>118</v>
      </c>
      <c r="C961" s="526" t="s">
        <v>30</v>
      </c>
      <c r="D961" t="s">
        <v>18</v>
      </c>
      <c r="E961" s="240"/>
      <c r="F961" s="240">
        <v>60</v>
      </c>
      <c r="G961" s="79">
        <f t="shared" si="16"/>
        <v>1163.0999999999999</v>
      </c>
      <c r="I961" s="526"/>
      <c r="J961" t="s">
        <v>17</v>
      </c>
      <c r="K961" s="240">
        <v>96.6</v>
      </c>
    </row>
    <row r="962" spans="1:11">
      <c r="A962" s="86">
        <v>45596</v>
      </c>
      <c r="B962" s="526" t="s">
        <v>118</v>
      </c>
      <c r="C962" s="526" t="s">
        <v>30</v>
      </c>
      <c r="D962" t="s">
        <v>19</v>
      </c>
      <c r="F962" s="2">
        <v>5</v>
      </c>
      <c r="G962" s="79">
        <f t="shared" si="16"/>
        <v>1158.0999999999999</v>
      </c>
      <c r="I962" s="525"/>
      <c r="J962" s="242" t="s">
        <v>662</v>
      </c>
      <c r="K962" s="240">
        <v>200</v>
      </c>
    </row>
    <row r="963" spans="1:11">
      <c r="A963" s="86">
        <v>45657</v>
      </c>
      <c r="B963" s="526">
        <v>30257</v>
      </c>
      <c r="C963" s="526" t="s">
        <v>30</v>
      </c>
      <c r="D963" t="s">
        <v>16</v>
      </c>
      <c r="F963" s="2">
        <v>861.5</v>
      </c>
      <c r="G963" s="79">
        <f t="shared" si="16"/>
        <v>296.59999999999991</v>
      </c>
      <c r="I963" s="525"/>
      <c r="J963" s="242"/>
      <c r="K963" s="240"/>
    </row>
    <row r="964" spans="1:11">
      <c r="A964" s="86">
        <v>45657</v>
      </c>
      <c r="B964" s="526">
        <v>30257</v>
      </c>
      <c r="C964" s="526" t="s">
        <v>30</v>
      </c>
      <c r="D964" t="s">
        <v>17</v>
      </c>
      <c r="F964" s="2">
        <v>96.6</v>
      </c>
      <c r="G964" s="79">
        <f t="shared" si="16"/>
        <v>199.99999999999991</v>
      </c>
      <c r="I964" s="525"/>
      <c r="J964" s="242"/>
      <c r="K964" s="240"/>
    </row>
    <row r="965" spans="1:11">
      <c r="A965" s="86">
        <v>45657</v>
      </c>
      <c r="B965" s="526">
        <v>30257</v>
      </c>
      <c r="C965" s="526" t="s">
        <v>30</v>
      </c>
      <c r="D965" s="242" t="s">
        <v>662</v>
      </c>
      <c r="F965" s="2">
        <v>200</v>
      </c>
      <c r="G965" s="79">
        <f t="shared" si="16"/>
        <v>0</v>
      </c>
      <c r="I965" s="525"/>
      <c r="J965" s="242"/>
      <c r="K965" s="240"/>
    </row>
    <row r="966" spans="1:11">
      <c r="A966" s="88">
        <v>45626</v>
      </c>
      <c r="B966" s="525" t="s">
        <v>14</v>
      </c>
      <c r="C966" s="525" t="s">
        <v>83</v>
      </c>
      <c r="D966" t="s">
        <v>16</v>
      </c>
      <c r="E966" s="240">
        <v>948.2</v>
      </c>
      <c r="F966" s="240"/>
      <c r="G966" s="79">
        <f t="shared" si="16"/>
        <v>948.2</v>
      </c>
      <c r="I966" s="525" t="s">
        <v>83</v>
      </c>
      <c r="J966" t="s">
        <v>16</v>
      </c>
      <c r="K966" s="240">
        <v>948.2</v>
      </c>
    </row>
    <row r="967" spans="1:11">
      <c r="A967" s="86"/>
      <c r="B967" s="526"/>
      <c r="C967" s="526"/>
      <c r="D967" t="s">
        <v>17</v>
      </c>
      <c r="E967" s="240">
        <v>94</v>
      </c>
      <c r="F967" s="240"/>
      <c r="G967" s="79">
        <f t="shared" si="16"/>
        <v>1042.2</v>
      </c>
      <c r="I967" s="526"/>
      <c r="J967" t="s">
        <v>17</v>
      </c>
      <c r="K967" s="240">
        <v>94</v>
      </c>
    </row>
    <row r="968" spans="1:11">
      <c r="A968" s="86"/>
      <c r="B968" s="526"/>
      <c r="C968" s="526"/>
      <c r="D968" t="s">
        <v>18</v>
      </c>
      <c r="E968" s="240">
        <v>60</v>
      </c>
      <c r="F968" s="240"/>
      <c r="G968" s="79">
        <f t="shared" si="16"/>
        <v>1102.2</v>
      </c>
      <c r="J968" s="242" t="s">
        <v>662</v>
      </c>
      <c r="K968" s="240">
        <v>200</v>
      </c>
    </row>
    <row r="969" spans="1:11">
      <c r="A969" s="86"/>
      <c r="B969" s="526"/>
      <c r="C969" s="526"/>
      <c r="D969" t="s">
        <v>19</v>
      </c>
      <c r="E969" s="240">
        <v>5</v>
      </c>
      <c r="F969" s="240"/>
      <c r="G969" s="79">
        <f t="shared" si="16"/>
        <v>1107.2</v>
      </c>
      <c r="I969" s="325" t="s">
        <v>34</v>
      </c>
      <c r="J969" s="242" t="s">
        <v>662</v>
      </c>
      <c r="K969" s="2">
        <v>200</v>
      </c>
    </row>
    <row r="970" spans="1:11">
      <c r="A970" s="86"/>
      <c r="B970" s="526"/>
      <c r="C970" s="526"/>
      <c r="D970" s="242" t="s">
        <v>662</v>
      </c>
      <c r="E970" s="240">
        <v>200</v>
      </c>
      <c r="F970" s="240"/>
      <c r="G970" s="79">
        <f t="shared" si="16"/>
        <v>1307.2</v>
      </c>
      <c r="K970" s="37">
        <f>SUM(K960:K969)</f>
        <v>2600.3000000000002</v>
      </c>
    </row>
    <row r="971" spans="1:11">
      <c r="A971" s="86">
        <v>45626</v>
      </c>
      <c r="B971" s="526" t="s">
        <v>132</v>
      </c>
      <c r="C971" s="526" t="s">
        <v>83</v>
      </c>
      <c r="D971" t="s">
        <v>18</v>
      </c>
      <c r="E971" s="240"/>
      <c r="F971" s="240">
        <v>60</v>
      </c>
      <c r="G971" s="79">
        <f t="shared" si="16"/>
        <v>1247.2</v>
      </c>
    </row>
    <row r="972" spans="1:11">
      <c r="A972" s="86">
        <v>45626</v>
      </c>
      <c r="B972" s="526" t="s">
        <v>132</v>
      </c>
      <c r="C972" s="526" t="s">
        <v>83</v>
      </c>
      <c r="D972" t="s">
        <v>19</v>
      </c>
      <c r="E972" s="240"/>
      <c r="F972" s="240">
        <v>5</v>
      </c>
      <c r="G972" s="79">
        <f t="shared" si="16"/>
        <v>1242.2</v>
      </c>
    </row>
    <row r="973" spans="1:11">
      <c r="A973" s="86">
        <v>45657</v>
      </c>
      <c r="B973" s="526">
        <v>30258</v>
      </c>
      <c r="C973" s="526" t="s">
        <v>83</v>
      </c>
      <c r="D973" t="s">
        <v>16</v>
      </c>
      <c r="E973" s="240"/>
      <c r="F973" s="240">
        <v>948.2</v>
      </c>
      <c r="G973" s="79">
        <f t="shared" si="16"/>
        <v>294</v>
      </c>
    </row>
    <row r="974" spans="1:11">
      <c r="A974" s="86">
        <v>45657</v>
      </c>
      <c r="B974" s="526">
        <v>30258</v>
      </c>
      <c r="C974" s="526" t="s">
        <v>83</v>
      </c>
      <c r="D974" t="s">
        <v>17</v>
      </c>
      <c r="E974" s="240"/>
      <c r="F974" s="240">
        <v>94</v>
      </c>
      <c r="G974" s="79">
        <f t="shared" si="16"/>
        <v>200</v>
      </c>
    </row>
    <row r="975" spans="1:11">
      <c r="A975" s="86">
        <v>45657</v>
      </c>
      <c r="B975" s="526">
        <v>30258</v>
      </c>
      <c r="C975" s="526" t="s">
        <v>83</v>
      </c>
      <c r="D975" s="242" t="s">
        <v>662</v>
      </c>
      <c r="E975" s="240"/>
      <c r="F975" s="240">
        <v>200</v>
      </c>
      <c r="G975" s="79">
        <f t="shared" si="16"/>
        <v>0</v>
      </c>
    </row>
    <row r="976" spans="1:11">
      <c r="A976" s="44">
        <v>45657</v>
      </c>
      <c r="B976" s="525" t="s">
        <v>14</v>
      </c>
      <c r="C976" s="525" t="s">
        <v>34</v>
      </c>
      <c r="D976" t="s">
        <v>16</v>
      </c>
      <c r="E976" s="240">
        <v>1110.3</v>
      </c>
      <c r="F976" s="240"/>
      <c r="G976" s="79">
        <f t="shared" si="16"/>
        <v>1110.3</v>
      </c>
    </row>
    <row r="977" spans="1:11">
      <c r="B977" s="526"/>
      <c r="C977" s="526"/>
      <c r="D977" t="s">
        <v>17</v>
      </c>
      <c r="E977" s="240">
        <v>78.599999999999994</v>
      </c>
      <c r="F977" s="240"/>
      <c r="G977" s="79">
        <f t="shared" si="16"/>
        <v>1188.8999999999999</v>
      </c>
    </row>
    <row r="978" spans="1:11">
      <c r="B978" s="526"/>
      <c r="C978" s="526"/>
      <c r="D978" t="s">
        <v>18</v>
      </c>
      <c r="E978" s="240">
        <v>60</v>
      </c>
      <c r="F978" s="240"/>
      <c r="G978" s="79">
        <f t="shared" si="16"/>
        <v>1248.8999999999999</v>
      </c>
    </row>
    <row r="979" spans="1:11">
      <c r="B979" s="526"/>
      <c r="C979" s="526"/>
      <c r="D979" t="s">
        <v>19</v>
      </c>
      <c r="E979" s="240">
        <v>5</v>
      </c>
      <c r="F979" s="240"/>
      <c r="G979" s="79">
        <f t="shared" si="16"/>
        <v>1253.8999999999999</v>
      </c>
    </row>
    <row r="980" spans="1:11">
      <c r="B980" s="526"/>
      <c r="C980" s="526"/>
      <c r="D980" s="242" t="s">
        <v>662</v>
      </c>
      <c r="E980" s="240">
        <v>200</v>
      </c>
      <c r="F980" s="240"/>
      <c r="G980" s="79">
        <f t="shared" si="16"/>
        <v>1453.8999999999999</v>
      </c>
    </row>
    <row r="981" spans="1:11">
      <c r="A981" s="7">
        <v>45657</v>
      </c>
      <c r="B981" s="526" t="s">
        <v>121</v>
      </c>
      <c r="C981" s="526" t="s">
        <v>34</v>
      </c>
      <c r="D981" t="s">
        <v>18</v>
      </c>
      <c r="E981" s="240"/>
      <c r="F981" s="240">
        <v>60</v>
      </c>
      <c r="G981" s="79">
        <f t="shared" si="16"/>
        <v>1393.8999999999999</v>
      </c>
    </row>
    <row r="982" spans="1:11">
      <c r="A982" s="7">
        <v>45657</v>
      </c>
      <c r="B982" s="526" t="s">
        <v>121</v>
      </c>
      <c r="C982" s="526" t="s">
        <v>34</v>
      </c>
      <c r="D982" t="s">
        <v>19</v>
      </c>
      <c r="E982" s="240"/>
      <c r="F982" s="240">
        <v>5</v>
      </c>
      <c r="G982" s="79">
        <f t="shared" si="16"/>
        <v>1388.8999999999999</v>
      </c>
    </row>
    <row r="983" spans="1:11">
      <c r="A983" s="86">
        <v>45657</v>
      </c>
      <c r="B983" s="526">
        <v>30258</v>
      </c>
      <c r="C983" s="526" t="s">
        <v>34</v>
      </c>
      <c r="D983" s="242" t="s">
        <v>662</v>
      </c>
      <c r="F983" s="2">
        <v>200</v>
      </c>
      <c r="G983" s="79">
        <f t="shared" si="16"/>
        <v>1188.8999999999999</v>
      </c>
    </row>
    <row r="984" spans="1:11">
      <c r="A984" s="86">
        <v>45688</v>
      </c>
      <c r="B984" s="526" t="s">
        <v>119</v>
      </c>
      <c r="C984" s="526" t="s">
        <v>34</v>
      </c>
      <c r="D984" t="s">
        <v>16</v>
      </c>
      <c r="F984" s="2">
        <v>770</v>
      </c>
      <c r="G984" s="79">
        <f t="shared" si="16"/>
        <v>418.89999999999986</v>
      </c>
    </row>
    <row r="985" spans="1:11">
      <c r="A985" s="7">
        <v>45716</v>
      </c>
      <c r="B985" s="526" t="s">
        <v>135</v>
      </c>
      <c r="C985" s="526" t="s">
        <v>34</v>
      </c>
      <c r="D985" t="s">
        <v>16</v>
      </c>
      <c r="F985" s="2">
        <v>340.3</v>
      </c>
      <c r="G985" s="79">
        <f t="shared" si="16"/>
        <v>78.599999999999852</v>
      </c>
    </row>
    <row r="986" spans="1:11">
      <c r="A986" s="7">
        <v>45716</v>
      </c>
      <c r="B986" s="526" t="s">
        <v>135</v>
      </c>
      <c r="C986" s="526" t="s">
        <v>34</v>
      </c>
      <c r="D986" t="s">
        <v>17</v>
      </c>
      <c r="F986" s="2">
        <v>78.599999999999994</v>
      </c>
      <c r="G986" s="79">
        <f t="shared" si="16"/>
        <v>-1.4210854715202004E-13</v>
      </c>
    </row>
    <row r="987" spans="1:11">
      <c r="A987" s="88">
        <v>45688</v>
      </c>
      <c r="B987" s="525" t="s">
        <v>14</v>
      </c>
      <c r="C987" s="525" t="s">
        <v>15</v>
      </c>
      <c r="D987" t="s">
        <v>16</v>
      </c>
      <c r="E987" s="240">
        <v>1021.6</v>
      </c>
      <c r="F987" s="240"/>
      <c r="G987" s="79">
        <f t="shared" si="16"/>
        <v>1021.5999999999999</v>
      </c>
    </row>
    <row r="988" spans="1:11">
      <c r="A988" s="86"/>
      <c r="B988" s="526"/>
      <c r="C988" s="526"/>
      <c r="D988" t="s">
        <v>17</v>
      </c>
      <c r="E988" s="240">
        <v>48.5</v>
      </c>
      <c r="F988" s="240"/>
      <c r="G988" s="79">
        <f t="shared" si="16"/>
        <v>1070.0999999999999</v>
      </c>
    </row>
    <row r="989" spans="1:11">
      <c r="A989" s="86"/>
      <c r="B989" s="526"/>
      <c r="C989" s="526"/>
      <c r="D989" t="s">
        <v>18</v>
      </c>
      <c r="E989" s="240">
        <v>60</v>
      </c>
      <c r="F989" s="240"/>
      <c r="G989" s="79">
        <f t="shared" si="16"/>
        <v>1130.0999999999999</v>
      </c>
    </row>
    <row r="990" spans="1:11">
      <c r="A990" s="86"/>
      <c r="B990" s="526"/>
      <c r="C990" s="526"/>
      <c r="D990" t="s">
        <v>19</v>
      </c>
      <c r="E990" s="240">
        <v>5</v>
      </c>
      <c r="F990" s="240"/>
      <c r="G990" s="79">
        <f t="shared" si="16"/>
        <v>1135.0999999999999</v>
      </c>
      <c r="I990" s="580" t="s">
        <v>665</v>
      </c>
      <c r="J990" s="542"/>
      <c r="K990" s="542"/>
    </row>
    <row r="991" spans="1:11">
      <c r="A991" s="86"/>
      <c r="B991" s="526"/>
      <c r="C991" s="526"/>
      <c r="D991" s="242" t="s">
        <v>662</v>
      </c>
      <c r="E991" s="240">
        <v>200</v>
      </c>
      <c r="F991" s="240"/>
      <c r="G991" s="79">
        <f t="shared" si="16"/>
        <v>1335.1</v>
      </c>
      <c r="H991" s="5">
        <v>2025</v>
      </c>
      <c r="I991" s="525" t="s">
        <v>15</v>
      </c>
      <c r="J991" t="s">
        <v>16</v>
      </c>
      <c r="K991" s="240">
        <f>E987-F994</f>
        <v>850.5</v>
      </c>
    </row>
    <row r="992" spans="1:11">
      <c r="A992" s="86">
        <v>45688</v>
      </c>
      <c r="B992" s="526" t="s">
        <v>119</v>
      </c>
      <c r="C992" s="526" t="s">
        <v>15</v>
      </c>
      <c r="D992" t="s">
        <v>18</v>
      </c>
      <c r="E992" s="240"/>
      <c r="F992" s="240">
        <v>60</v>
      </c>
      <c r="G992" s="79">
        <f t="shared" si="16"/>
        <v>1275.0999999999999</v>
      </c>
      <c r="H992" s="37"/>
      <c r="J992" t="s">
        <v>17</v>
      </c>
      <c r="K992" s="240">
        <v>48.5</v>
      </c>
    </row>
    <row r="993" spans="1:11">
      <c r="A993" s="86">
        <v>45688</v>
      </c>
      <c r="B993" s="526" t="s">
        <v>119</v>
      </c>
      <c r="C993" s="526" t="s">
        <v>15</v>
      </c>
      <c r="D993" t="s">
        <v>19</v>
      </c>
      <c r="E993" s="240"/>
      <c r="F993" s="240">
        <v>5</v>
      </c>
      <c r="G993" s="79">
        <f t="shared" si="16"/>
        <v>1270.0999999999999</v>
      </c>
      <c r="I993" s="525"/>
      <c r="J993" s="242" t="s">
        <v>662</v>
      </c>
      <c r="K993" s="240">
        <v>200</v>
      </c>
    </row>
    <row r="994" spans="1:11">
      <c r="A994" s="7">
        <v>45716</v>
      </c>
      <c r="B994" s="526" t="s">
        <v>135</v>
      </c>
      <c r="C994" s="526" t="s">
        <v>15</v>
      </c>
      <c r="D994" t="s">
        <v>16</v>
      </c>
      <c r="F994" s="2">
        <v>171.1</v>
      </c>
      <c r="G994" s="79">
        <f t="shared" si="16"/>
        <v>1099</v>
      </c>
      <c r="I994" s="525" t="s">
        <v>20</v>
      </c>
      <c r="J994" s="242" t="s">
        <v>662</v>
      </c>
      <c r="K994" s="240">
        <v>200</v>
      </c>
    </row>
    <row r="995" spans="1:11">
      <c r="A995" s="7">
        <v>45743</v>
      </c>
      <c r="B995" s="526">
        <v>30861</v>
      </c>
      <c r="C995" s="526" t="s">
        <v>15</v>
      </c>
      <c r="D995" t="s">
        <v>16</v>
      </c>
      <c r="F995" s="2">
        <v>850.5</v>
      </c>
      <c r="G995" s="79">
        <f t="shared" si="16"/>
        <v>248.5</v>
      </c>
      <c r="I995" s="525"/>
      <c r="J995" s="242"/>
      <c r="K995" s="240"/>
    </row>
    <row r="996" spans="1:11">
      <c r="A996" s="7">
        <v>45743</v>
      </c>
      <c r="B996" s="526">
        <v>30861</v>
      </c>
      <c r="C996" s="526" t="s">
        <v>15</v>
      </c>
      <c r="D996" t="s">
        <v>17</v>
      </c>
      <c r="F996" s="2">
        <v>48.5</v>
      </c>
      <c r="G996" s="79">
        <f t="shared" si="16"/>
        <v>200</v>
      </c>
      <c r="I996" s="525"/>
      <c r="J996" s="242"/>
      <c r="K996" s="240"/>
    </row>
    <row r="997" spans="1:11">
      <c r="A997" s="7">
        <v>45743</v>
      </c>
      <c r="B997" s="526">
        <v>30861</v>
      </c>
      <c r="C997" s="526" t="s">
        <v>15</v>
      </c>
      <c r="D997" s="242" t="s">
        <v>662</v>
      </c>
      <c r="F997" s="2">
        <v>200</v>
      </c>
      <c r="G997" s="79">
        <f t="shared" si="16"/>
        <v>0</v>
      </c>
      <c r="I997" s="525"/>
      <c r="J997" s="242"/>
      <c r="K997" s="240"/>
    </row>
    <row r="998" spans="1:11">
      <c r="A998" s="44">
        <v>45716</v>
      </c>
      <c r="B998" s="525" t="s">
        <v>14</v>
      </c>
      <c r="C998" s="525" t="s">
        <v>20</v>
      </c>
      <c r="D998" t="s">
        <v>16</v>
      </c>
      <c r="E998" s="240">
        <v>913.3</v>
      </c>
      <c r="F998" s="240"/>
      <c r="G998" s="79">
        <f t="shared" si="16"/>
        <v>913.3</v>
      </c>
      <c r="J998" t="s">
        <v>16</v>
      </c>
      <c r="K998" s="240">
        <v>913.3</v>
      </c>
    </row>
    <row r="999" spans="1:11">
      <c r="B999" s="526"/>
      <c r="C999" s="526"/>
      <c r="D999" t="s">
        <v>17</v>
      </c>
      <c r="E999" s="240">
        <v>54</v>
      </c>
      <c r="F999" s="240"/>
      <c r="G999" s="79">
        <f t="shared" si="16"/>
        <v>967.3</v>
      </c>
      <c r="J999" t="s">
        <v>17</v>
      </c>
      <c r="K999" s="240">
        <v>54</v>
      </c>
    </row>
    <row r="1000" spans="1:11">
      <c r="B1000" s="526"/>
      <c r="C1000" s="526"/>
      <c r="D1000" t="s">
        <v>18</v>
      </c>
      <c r="E1000" s="240">
        <v>56</v>
      </c>
      <c r="F1000" s="240"/>
      <c r="G1000" s="79">
        <f t="shared" si="16"/>
        <v>1023.3</v>
      </c>
      <c r="K1000" s="37">
        <f>SUM(K991:K999)</f>
        <v>2266.3000000000002</v>
      </c>
    </row>
    <row r="1001" spans="1:11">
      <c r="B1001" s="526"/>
      <c r="C1001" s="526"/>
      <c r="D1001" t="s">
        <v>19</v>
      </c>
      <c r="E1001" s="240">
        <v>5</v>
      </c>
      <c r="F1001" s="240"/>
      <c r="G1001" s="79">
        <f t="shared" si="16"/>
        <v>1028.3</v>
      </c>
    </row>
    <row r="1002" spans="1:11">
      <c r="B1002" s="526"/>
      <c r="C1002" s="526"/>
      <c r="D1002" s="242" t="s">
        <v>662</v>
      </c>
      <c r="E1002" s="240">
        <v>200</v>
      </c>
      <c r="F1002" s="240"/>
      <c r="G1002" s="79">
        <f t="shared" si="16"/>
        <v>1228.3</v>
      </c>
      <c r="K1002" s="37">
        <f>K1000-450</f>
        <v>1816.3000000000002</v>
      </c>
    </row>
    <row r="1003" spans="1:11">
      <c r="A1003" s="7">
        <v>45716</v>
      </c>
      <c r="B1003" s="526" t="s">
        <v>135</v>
      </c>
      <c r="C1003" s="526" t="s">
        <v>20</v>
      </c>
      <c r="D1003" t="s">
        <v>18</v>
      </c>
      <c r="E1003" s="240"/>
      <c r="F1003" s="240">
        <v>56</v>
      </c>
      <c r="G1003" s="79">
        <f t="shared" si="16"/>
        <v>1172.3</v>
      </c>
    </row>
    <row r="1004" spans="1:11">
      <c r="A1004" s="7">
        <v>45716</v>
      </c>
      <c r="B1004" s="526" t="s">
        <v>135</v>
      </c>
      <c r="C1004" s="526" t="s">
        <v>20</v>
      </c>
      <c r="D1004" t="s">
        <v>19</v>
      </c>
      <c r="E1004" s="240"/>
      <c r="F1004" s="240">
        <v>5</v>
      </c>
      <c r="G1004" s="79">
        <f t="shared" si="16"/>
        <v>1167.3</v>
      </c>
    </row>
    <row r="1005" spans="1:11">
      <c r="A1005" s="7">
        <v>45743</v>
      </c>
      <c r="B1005" s="526">
        <v>30863</v>
      </c>
      <c r="C1005" s="526" t="s">
        <v>20</v>
      </c>
      <c r="D1005" t="s">
        <v>16</v>
      </c>
      <c r="F1005" s="2">
        <v>913.3</v>
      </c>
      <c r="G1005" s="79">
        <f t="shared" si="16"/>
        <v>254</v>
      </c>
    </row>
    <row r="1006" spans="1:11">
      <c r="A1006" s="7">
        <v>45743</v>
      </c>
      <c r="B1006" s="526">
        <v>30863</v>
      </c>
      <c r="C1006" s="526" t="s">
        <v>20</v>
      </c>
      <c r="D1006" t="s">
        <v>17</v>
      </c>
      <c r="F1006" s="2">
        <v>54</v>
      </c>
      <c r="G1006" s="79">
        <f t="shared" si="16"/>
        <v>200</v>
      </c>
    </row>
    <row r="1007" spans="1:11">
      <c r="A1007" s="7">
        <v>45743</v>
      </c>
      <c r="B1007" s="526">
        <v>30863</v>
      </c>
      <c r="C1007" s="526" t="s">
        <v>20</v>
      </c>
      <c r="D1007" s="242" t="s">
        <v>662</v>
      </c>
      <c r="F1007" s="2">
        <v>200</v>
      </c>
      <c r="G1007" s="79">
        <f t="shared" si="16"/>
        <v>0</v>
      </c>
    </row>
    <row r="1008" spans="1:11">
      <c r="A1008" s="44">
        <v>45747</v>
      </c>
      <c r="B1008" s="525" t="s">
        <v>14</v>
      </c>
      <c r="C1008" s="525" t="s">
        <v>23</v>
      </c>
      <c r="D1008" t="s">
        <v>16</v>
      </c>
      <c r="E1008" s="240">
        <v>1266</v>
      </c>
      <c r="F1008" s="240"/>
      <c r="G1008" s="79">
        <f t="shared" si="16"/>
        <v>1266</v>
      </c>
      <c r="I1008" s="525"/>
      <c r="K1008" s="240"/>
    </row>
    <row r="1009" spans="1:11">
      <c r="B1009" s="526"/>
      <c r="C1009" s="526"/>
      <c r="D1009" t="s">
        <v>17</v>
      </c>
      <c r="E1009" s="240">
        <v>48.5</v>
      </c>
      <c r="F1009" s="240"/>
      <c r="G1009" s="79">
        <f t="shared" si="16"/>
        <v>1314.5</v>
      </c>
      <c r="I1009" s="526"/>
      <c r="K1009" s="240"/>
    </row>
    <row r="1010" spans="1:11">
      <c r="B1010" s="526"/>
      <c r="C1010" s="526"/>
      <c r="D1010" t="s">
        <v>18</v>
      </c>
      <c r="E1010" s="240">
        <v>60</v>
      </c>
      <c r="F1010" s="240"/>
      <c r="G1010" s="79">
        <f t="shared" si="16"/>
        <v>1374.5</v>
      </c>
      <c r="J1010" s="242"/>
      <c r="K1010" s="240"/>
    </row>
    <row r="1011" spans="1:11">
      <c r="B1011" s="526"/>
      <c r="C1011" s="526"/>
      <c r="D1011" t="s">
        <v>19</v>
      </c>
      <c r="E1011" s="240">
        <v>5</v>
      </c>
      <c r="F1011" s="240"/>
      <c r="G1011" s="79">
        <f t="shared" si="16"/>
        <v>1379.5</v>
      </c>
      <c r="K1011" s="37"/>
    </row>
    <row r="1012" spans="1:11">
      <c r="B1012" s="526"/>
      <c r="C1012" s="526"/>
      <c r="D1012" s="242" t="s">
        <v>662</v>
      </c>
      <c r="E1012" s="240">
        <v>200</v>
      </c>
      <c r="F1012" s="240"/>
      <c r="G1012" s="79">
        <f t="shared" si="16"/>
        <v>1579.5</v>
      </c>
    </row>
    <row r="1013" spans="1:11">
      <c r="A1013" s="7">
        <v>45747</v>
      </c>
      <c r="B1013" s="526" t="s">
        <v>124</v>
      </c>
      <c r="C1013" s="526" t="s">
        <v>23</v>
      </c>
      <c r="D1013" t="s">
        <v>18</v>
      </c>
      <c r="E1013" s="240"/>
      <c r="F1013" s="240">
        <v>60</v>
      </c>
      <c r="G1013" s="79">
        <f t="shared" si="16"/>
        <v>1519.5</v>
      </c>
      <c r="K1013" s="37"/>
    </row>
    <row r="1014" spans="1:11">
      <c r="A1014" s="7">
        <v>45747</v>
      </c>
      <c r="B1014" s="526" t="s">
        <v>124</v>
      </c>
      <c r="C1014" s="526" t="s">
        <v>23</v>
      </c>
      <c r="D1014" t="s">
        <v>19</v>
      </c>
      <c r="E1014" s="240"/>
      <c r="F1014" s="240">
        <v>5</v>
      </c>
      <c r="G1014" s="79">
        <f t="shared" si="16"/>
        <v>1514.5</v>
      </c>
    </row>
    <row r="1015" spans="1:11">
      <c r="A1015" s="7">
        <v>45790</v>
      </c>
      <c r="B1015" s="526">
        <v>30971</v>
      </c>
      <c r="C1015" s="526" t="s">
        <v>23</v>
      </c>
      <c r="D1015" t="s">
        <v>16</v>
      </c>
      <c r="E1015" s="240"/>
      <c r="F1015" s="240">
        <v>1266</v>
      </c>
      <c r="G1015" s="79">
        <f t="shared" si="16"/>
        <v>248.5</v>
      </c>
    </row>
    <row r="1016" spans="1:11">
      <c r="A1016" s="7">
        <v>45790</v>
      </c>
      <c r="B1016" s="526">
        <v>30971</v>
      </c>
      <c r="C1016" s="526" t="s">
        <v>23</v>
      </c>
      <c r="D1016" t="s">
        <v>17</v>
      </c>
      <c r="E1016" s="240"/>
      <c r="F1016" s="240">
        <v>48.5</v>
      </c>
      <c r="G1016" s="79">
        <f t="shared" si="16"/>
        <v>200</v>
      </c>
    </row>
    <row r="1017" spans="1:11">
      <c r="A1017" s="7">
        <v>45790</v>
      </c>
      <c r="B1017" s="526">
        <v>30971</v>
      </c>
      <c r="C1017" s="526" t="s">
        <v>23</v>
      </c>
      <c r="D1017" s="242" t="s">
        <v>662</v>
      </c>
      <c r="E1017" s="240"/>
      <c r="F1017" s="240">
        <v>200</v>
      </c>
      <c r="G1017" s="79">
        <f t="shared" si="16"/>
        <v>0</v>
      </c>
    </row>
    <row r="1018" spans="1:11">
      <c r="A1018" s="88">
        <v>45777</v>
      </c>
      <c r="B1018" s="525" t="s">
        <v>14</v>
      </c>
      <c r="C1018" s="525" t="s">
        <v>24</v>
      </c>
      <c r="D1018" t="s">
        <v>16</v>
      </c>
      <c r="E1018" s="240">
        <v>1233.5</v>
      </c>
      <c r="F1018" s="240"/>
      <c r="G1018" s="79">
        <f t="shared" si="16"/>
        <v>1233.5</v>
      </c>
      <c r="I1018" s="525"/>
      <c r="K1018" s="240"/>
    </row>
    <row r="1019" spans="1:11">
      <c r="A1019" s="86"/>
      <c r="B1019" s="526"/>
      <c r="C1019" s="526"/>
      <c r="D1019" t="s">
        <v>17</v>
      </c>
      <c r="E1019" s="240">
        <v>57.2</v>
      </c>
      <c r="F1019" s="240"/>
      <c r="G1019" s="79">
        <f t="shared" si="16"/>
        <v>1290.7</v>
      </c>
      <c r="I1019" s="526"/>
      <c r="K1019" s="240"/>
    </row>
    <row r="1020" spans="1:11">
      <c r="A1020" s="86"/>
      <c r="B1020" s="526"/>
      <c r="C1020" s="526"/>
      <c r="D1020" t="s">
        <v>18</v>
      </c>
      <c r="E1020" s="240">
        <v>60</v>
      </c>
      <c r="F1020" s="240"/>
      <c r="G1020" s="79">
        <f t="shared" si="16"/>
        <v>1350.7</v>
      </c>
      <c r="I1020" s="525" t="s">
        <v>24</v>
      </c>
      <c r="J1020" t="s">
        <v>16</v>
      </c>
      <c r="K1020" s="240">
        <v>783.5</v>
      </c>
    </row>
    <row r="1021" spans="1:11">
      <c r="A1021" s="86"/>
      <c r="B1021" s="526"/>
      <c r="C1021" s="526"/>
      <c r="D1021" t="s">
        <v>19</v>
      </c>
      <c r="E1021" s="240">
        <v>5</v>
      </c>
      <c r="F1021" s="240"/>
      <c r="G1021" s="79">
        <f t="shared" si="16"/>
        <v>1355.7</v>
      </c>
      <c r="I1021" s="526"/>
      <c r="J1021" t="s">
        <v>17</v>
      </c>
      <c r="K1021" s="240">
        <v>57.2</v>
      </c>
    </row>
    <row r="1022" spans="1:11">
      <c r="A1022" s="86"/>
      <c r="B1022" s="526"/>
      <c r="C1022" s="526"/>
      <c r="D1022" s="242" t="s">
        <v>662</v>
      </c>
      <c r="E1022" s="240">
        <v>200</v>
      </c>
      <c r="F1022" s="240"/>
      <c r="G1022" s="79">
        <f t="shared" ref="G1022:G1097" si="17">+G1021+E1022-F1022</f>
        <v>1555.7</v>
      </c>
      <c r="J1022" s="242" t="s">
        <v>662</v>
      </c>
      <c r="K1022" s="240">
        <v>200</v>
      </c>
    </row>
    <row r="1023" spans="1:11">
      <c r="A1023" s="86">
        <v>45777</v>
      </c>
      <c r="B1023" s="526" t="s">
        <v>125</v>
      </c>
      <c r="C1023" s="526" t="s">
        <v>24</v>
      </c>
      <c r="D1023" t="s">
        <v>18</v>
      </c>
      <c r="E1023" s="240"/>
      <c r="F1023" s="240">
        <v>60</v>
      </c>
      <c r="G1023" s="79">
        <f t="shared" si="17"/>
        <v>1495.7</v>
      </c>
      <c r="I1023" s="525" t="s">
        <v>42</v>
      </c>
      <c r="J1023" s="242" t="s">
        <v>662</v>
      </c>
      <c r="K1023" s="2">
        <v>200</v>
      </c>
    </row>
    <row r="1024" spans="1:11">
      <c r="A1024" s="86">
        <v>45777</v>
      </c>
      <c r="B1024" s="526" t="s">
        <v>125</v>
      </c>
      <c r="C1024" s="526" t="s">
        <v>24</v>
      </c>
      <c r="D1024" t="s">
        <v>19</v>
      </c>
      <c r="E1024" s="240"/>
      <c r="F1024" s="240">
        <v>5</v>
      </c>
      <c r="G1024" s="79">
        <f t="shared" si="17"/>
        <v>1490.7</v>
      </c>
      <c r="K1024" s="37">
        <f>SUM(K1020:K1023)</f>
        <v>1240.7</v>
      </c>
    </row>
    <row r="1025" spans="1:11">
      <c r="A1025" s="86">
        <v>45808</v>
      </c>
      <c r="B1025" s="526" t="s">
        <v>128</v>
      </c>
      <c r="C1025" s="526" t="s">
        <v>24</v>
      </c>
      <c r="D1025" t="s">
        <v>16</v>
      </c>
      <c r="E1025" s="240"/>
      <c r="F1025" s="240">
        <v>450</v>
      </c>
      <c r="G1025" s="79">
        <f t="shared" si="17"/>
        <v>1040.7</v>
      </c>
      <c r="K1025" s="37">
        <f>K1024-150</f>
        <v>1090.7</v>
      </c>
    </row>
    <row r="1026" spans="1:11">
      <c r="A1026" s="7">
        <v>45827</v>
      </c>
      <c r="B1026" s="526">
        <v>31179</v>
      </c>
      <c r="C1026" s="526" t="s">
        <v>24</v>
      </c>
      <c r="D1026" t="s">
        <v>16</v>
      </c>
      <c r="E1026" s="240"/>
      <c r="F1026" s="240">
        <v>783.5</v>
      </c>
      <c r="G1026" s="79">
        <f t="shared" si="17"/>
        <v>257.20000000000005</v>
      </c>
      <c r="K1026" s="37"/>
    </row>
    <row r="1027" spans="1:11">
      <c r="A1027" s="7">
        <v>45827</v>
      </c>
      <c r="B1027" s="526">
        <v>31179</v>
      </c>
      <c r="C1027" s="526" t="s">
        <v>24</v>
      </c>
      <c r="D1027" t="s">
        <v>17</v>
      </c>
      <c r="E1027" s="240"/>
      <c r="F1027" s="240">
        <v>57.2</v>
      </c>
      <c r="G1027" s="79">
        <f t="shared" si="17"/>
        <v>200.00000000000006</v>
      </c>
      <c r="K1027" s="37"/>
    </row>
    <row r="1028" spans="1:11">
      <c r="A1028" s="7">
        <v>45827</v>
      </c>
      <c r="B1028" s="526">
        <v>31179</v>
      </c>
      <c r="C1028" s="526" t="s">
        <v>24</v>
      </c>
      <c r="D1028" s="242" t="s">
        <v>662</v>
      </c>
      <c r="E1028" s="240"/>
      <c r="F1028" s="240">
        <v>200</v>
      </c>
      <c r="G1028" s="79">
        <f t="shared" si="17"/>
        <v>0</v>
      </c>
      <c r="K1028" s="37"/>
    </row>
    <row r="1029" spans="1:11">
      <c r="A1029" s="44">
        <v>45808</v>
      </c>
      <c r="B1029" s="525" t="s">
        <v>14</v>
      </c>
      <c r="C1029" s="525" t="s">
        <v>42</v>
      </c>
      <c r="D1029" t="s">
        <v>16</v>
      </c>
      <c r="E1029" s="2">
        <v>1131.2</v>
      </c>
      <c r="G1029" s="79">
        <f t="shared" si="17"/>
        <v>1131.2</v>
      </c>
    </row>
    <row r="1030" spans="1:11">
      <c r="B1030" s="526"/>
      <c r="C1030" s="526"/>
      <c r="D1030" t="s">
        <v>17</v>
      </c>
      <c r="E1030" s="2">
        <v>64.900000000000006</v>
      </c>
      <c r="G1030" s="79">
        <f t="shared" si="17"/>
        <v>1196.1000000000001</v>
      </c>
    </row>
    <row r="1031" spans="1:11">
      <c r="B1031" s="526"/>
      <c r="C1031" s="526"/>
      <c r="D1031" t="s">
        <v>18</v>
      </c>
      <c r="E1031" s="2">
        <v>60</v>
      </c>
      <c r="G1031" s="79">
        <f t="shared" si="17"/>
        <v>1256.1000000000001</v>
      </c>
    </row>
    <row r="1032" spans="1:11">
      <c r="B1032" s="526"/>
      <c r="C1032" s="526"/>
      <c r="D1032" t="s">
        <v>19</v>
      </c>
      <c r="E1032" s="2">
        <v>5</v>
      </c>
      <c r="G1032" s="79">
        <f t="shared" si="17"/>
        <v>1261.1000000000001</v>
      </c>
      <c r="I1032" s="525"/>
      <c r="K1032" s="37"/>
    </row>
    <row r="1033" spans="1:11">
      <c r="B1033" s="526"/>
      <c r="C1033" s="526"/>
      <c r="D1033" s="242" t="s">
        <v>662</v>
      </c>
      <c r="E1033" s="2">
        <v>200</v>
      </c>
      <c r="G1033" s="79">
        <f t="shared" si="17"/>
        <v>1461.1000000000001</v>
      </c>
      <c r="K1033" s="240"/>
    </row>
    <row r="1034" spans="1:11">
      <c r="A1034" s="7">
        <v>45808</v>
      </c>
      <c r="B1034" s="526" t="s">
        <v>128</v>
      </c>
      <c r="C1034" s="526" t="s">
        <v>42</v>
      </c>
      <c r="D1034" t="s">
        <v>18</v>
      </c>
      <c r="F1034" s="2">
        <v>60</v>
      </c>
      <c r="G1034" s="79">
        <f t="shared" si="17"/>
        <v>1401.1000000000001</v>
      </c>
      <c r="J1034" s="242"/>
      <c r="K1034" s="240"/>
    </row>
    <row r="1035" spans="1:11">
      <c r="A1035" s="7">
        <v>45808</v>
      </c>
      <c r="B1035" s="526" t="s">
        <v>128</v>
      </c>
      <c r="C1035" s="526" t="s">
        <v>42</v>
      </c>
      <c r="D1035" t="s">
        <v>19</v>
      </c>
      <c r="F1035" s="2">
        <v>5</v>
      </c>
      <c r="G1035" s="79">
        <f t="shared" si="17"/>
        <v>1396.1000000000001</v>
      </c>
      <c r="I1035" s="525"/>
      <c r="J1035" s="242"/>
      <c r="K1035" s="2"/>
    </row>
    <row r="1036" spans="1:11">
      <c r="A1036" s="7">
        <v>45827</v>
      </c>
      <c r="B1036" s="526">
        <v>31179</v>
      </c>
      <c r="C1036" s="526" t="s">
        <v>42</v>
      </c>
      <c r="D1036" s="242" t="s">
        <v>662</v>
      </c>
      <c r="F1036" s="2">
        <v>200</v>
      </c>
      <c r="G1036" s="79">
        <f t="shared" si="17"/>
        <v>1196.1000000000001</v>
      </c>
      <c r="K1036" s="37"/>
    </row>
    <row r="1037" spans="1:11">
      <c r="A1037" s="7">
        <v>45840</v>
      </c>
      <c r="B1037" s="526">
        <v>31258</v>
      </c>
      <c r="C1037" s="526" t="s">
        <v>42</v>
      </c>
      <c r="D1037" t="s">
        <v>16</v>
      </c>
      <c r="F1037" s="2">
        <v>1131.2</v>
      </c>
      <c r="G1037" s="79">
        <f t="shared" si="17"/>
        <v>64.900000000000091</v>
      </c>
      <c r="K1037" s="37"/>
    </row>
    <row r="1038" spans="1:11">
      <c r="A1038" s="7">
        <v>45840</v>
      </c>
      <c r="B1038" s="526">
        <v>31258</v>
      </c>
      <c r="C1038" s="526" t="s">
        <v>42</v>
      </c>
      <c r="D1038" t="s">
        <v>17</v>
      </c>
      <c r="F1038" s="2">
        <v>64.900000000000006</v>
      </c>
      <c r="G1038" s="79">
        <f t="shared" si="17"/>
        <v>0</v>
      </c>
      <c r="K1038" s="37"/>
    </row>
    <row r="1039" spans="1:11">
      <c r="A1039" s="44">
        <v>45838</v>
      </c>
      <c r="B1039" s="525" t="s">
        <v>14</v>
      </c>
      <c r="C1039" s="525" t="s">
        <v>26</v>
      </c>
      <c r="D1039" t="s">
        <v>16</v>
      </c>
      <c r="E1039" s="26">
        <v>1113.8</v>
      </c>
      <c r="F1039" s="160"/>
      <c r="G1039" s="79">
        <f t="shared" si="17"/>
        <v>1113.8</v>
      </c>
    </row>
    <row r="1040" spans="1:11">
      <c r="A1040"/>
      <c r="B1040" s="526"/>
      <c r="C1040" s="526"/>
      <c r="D1040" t="s">
        <v>17</v>
      </c>
      <c r="E1040" s="26">
        <v>53.4</v>
      </c>
      <c r="F1040" s="160"/>
      <c r="G1040" s="79">
        <f t="shared" si="17"/>
        <v>1167.2</v>
      </c>
      <c r="I1040" s="525" t="s">
        <v>26</v>
      </c>
      <c r="J1040" t="s">
        <v>16</v>
      </c>
      <c r="K1040" s="26">
        <v>1113.8</v>
      </c>
    </row>
    <row r="1041" spans="1:11">
      <c r="A1041"/>
      <c r="B1041" s="526"/>
      <c r="C1041" s="526"/>
      <c r="D1041" t="s">
        <v>18</v>
      </c>
      <c r="E1041" s="26">
        <v>60</v>
      </c>
      <c r="F1041" s="160"/>
      <c r="G1041" s="79">
        <f t="shared" si="17"/>
        <v>1227.2</v>
      </c>
      <c r="I1041" s="526"/>
      <c r="J1041" t="s">
        <v>17</v>
      </c>
      <c r="K1041" s="26">
        <v>53.4</v>
      </c>
    </row>
    <row r="1042" spans="1:11">
      <c r="A1042"/>
      <c r="B1042" s="526"/>
      <c r="C1042" s="526"/>
      <c r="D1042" t="s">
        <v>19</v>
      </c>
      <c r="E1042" s="26">
        <v>5</v>
      </c>
      <c r="F1042" s="160"/>
      <c r="G1042" s="79">
        <f t="shared" si="17"/>
        <v>1232.2</v>
      </c>
      <c r="J1042" s="242" t="s">
        <v>662</v>
      </c>
      <c r="K1042" s="2">
        <v>200</v>
      </c>
    </row>
    <row r="1043" spans="1:11">
      <c r="A1043"/>
      <c r="B1043" s="526"/>
      <c r="C1043" s="526"/>
      <c r="D1043" s="242" t="s">
        <v>662</v>
      </c>
      <c r="E1043" s="2">
        <v>200</v>
      </c>
      <c r="F1043" s="160"/>
      <c r="G1043" s="79">
        <f t="shared" si="17"/>
        <v>1432.2</v>
      </c>
      <c r="K1043" s="8">
        <f>SUM(K1040:K1042)</f>
        <v>1367.2</v>
      </c>
    </row>
    <row r="1044" spans="1:11">
      <c r="A1044" s="7">
        <v>45838</v>
      </c>
      <c r="B1044" s="526" t="s">
        <v>129</v>
      </c>
      <c r="C1044" s="526" t="s">
        <v>26</v>
      </c>
      <c r="D1044" t="s">
        <v>18</v>
      </c>
      <c r="E1044" s="26"/>
      <c r="F1044" s="160">
        <v>60</v>
      </c>
      <c r="G1044" s="79">
        <f t="shared" si="17"/>
        <v>1372.2</v>
      </c>
      <c r="K1044" s="37">
        <f>1400-K1043</f>
        <v>32.799999999999955</v>
      </c>
    </row>
    <row r="1045" spans="1:11">
      <c r="A1045" s="7">
        <v>45838</v>
      </c>
      <c r="B1045" s="526" t="s">
        <v>129</v>
      </c>
      <c r="C1045" s="526" t="s">
        <v>26</v>
      </c>
      <c r="D1045" t="s">
        <v>19</v>
      </c>
      <c r="E1045" s="26"/>
      <c r="F1045" s="160">
        <v>5</v>
      </c>
      <c r="G1045" s="79">
        <f t="shared" si="17"/>
        <v>1367.2</v>
      </c>
      <c r="K1045" s="37"/>
    </row>
    <row r="1046" spans="1:11">
      <c r="A1046" s="7">
        <v>45854</v>
      </c>
      <c r="B1046" s="526">
        <v>31461</v>
      </c>
      <c r="C1046" s="526" t="s">
        <v>26</v>
      </c>
      <c r="D1046" t="s">
        <v>16</v>
      </c>
      <c r="F1046" s="2">
        <v>1113.8</v>
      </c>
      <c r="G1046" s="79">
        <f t="shared" si="17"/>
        <v>253.40000000000009</v>
      </c>
      <c r="K1046" s="37"/>
    </row>
    <row r="1047" spans="1:11">
      <c r="A1047" s="7">
        <v>45854</v>
      </c>
      <c r="B1047" s="526">
        <v>31461</v>
      </c>
      <c r="C1047" s="526" t="s">
        <v>26</v>
      </c>
      <c r="D1047" t="s">
        <v>17</v>
      </c>
      <c r="F1047" s="2">
        <v>53.4</v>
      </c>
      <c r="G1047" s="79">
        <f t="shared" si="17"/>
        <v>200.00000000000009</v>
      </c>
    </row>
    <row r="1048" spans="1:11">
      <c r="A1048" s="7">
        <v>45854</v>
      </c>
      <c r="B1048" s="526">
        <v>31461</v>
      </c>
      <c r="C1048" s="526" t="s">
        <v>26</v>
      </c>
      <c r="D1048" s="242" t="s">
        <v>662</v>
      </c>
      <c r="F1048" s="2">
        <v>200</v>
      </c>
      <c r="G1048" s="79">
        <f t="shared" si="17"/>
        <v>0</v>
      </c>
    </row>
    <row r="1049" spans="1:11">
      <c r="A1049" s="88">
        <v>45869</v>
      </c>
      <c r="B1049" s="525" t="s">
        <v>14</v>
      </c>
      <c r="C1049" s="525" t="s">
        <v>27</v>
      </c>
      <c r="D1049" t="s">
        <v>16</v>
      </c>
      <c r="E1049" s="240">
        <v>811.7</v>
      </c>
      <c r="F1049" s="240"/>
      <c r="G1049" s="79">
        <f t="shared" si="17"/>
        <v>811.7</v>
      </c>
      <c r="I1049" s="525"/>
      <c r="K1049" s="26"/>
    </row>
    <row r="1050" spans="1:11">
      <c r="A1050" s="86"/>
      <c r="B1050" s="526"/>
      <c r="C1050" s="526"/>
      <c r="D1050" t="s">
        <v>17</v>
      </c>
      <c r="E1050" s="240">
        <v>50</v>
      </c>
      <c r="F1050" s="240"/>
      <c r="G1050" s="79">
        <f t="shared" si="17"/>
        <v>861.7</v>
      </c>
      <c r="I1050" s="525" t="s">
        <v>27</v>
      </c>
      <c r="J1050" t="s">
        <v>16</v>
      </c>
      <c r="K1050" s="240">
        <v>811.7</v>
      </c>
    </row>
    <row r="1051" spans="1:11">
      <c r="A1051" s="86"/>
      <c r="B1051" s="526"/>
      <c r="C1051" s="526"/>
      <c r="D1051" t="s">
        <v>18</v>
      </c>
      <c r="E1051" s="240">
        <v>60</v>
      </c>
      <c r="F1051" s="240"/>
      <c r="G1051" s="79">
        <f t="shared" si="17"/>
        <v>921.7</v>
      </c>
      <c r="I1051" s="526"/>
      <c r="J1051" t="s">
        <v>17</v>
      </c>
      <c r="K1051" s="240">
        <v>208.7</v>
      </c>
    </row>
    <row r="1052" spans="1:11">
      <c r="A1052" s="86"/>
      <c r="B1052" s="526"/>
      <c r="C1052" s="526"/>
      <c r="D1052" t="s">
        <v>19</v>
      </c>
      <c r="E1052" s="240">
        <v>5</v>
      </c>
      <c r="F1052" s="240"/>
      <c r="G1052" s="79">
        <f t="shared" si="17"/>
        <v>926.7</v>
      </c>
      <c r="J1052" s="242" t="s">
        <v>662</v>
      </c>
      <c r="K1052" s="2">
        <v>200</v>
      </c>
    </row>
    <row r="1053" spans="1:11">
      <c r="A1053" s="86"/>
      <c r="B1053" s="526"/>
      <c r="C1053" s="526"/>
      <c r="D1053" s="242" t="s">
        <v>662</v>
      </c>
      <c r="E1053" s="2">
        <v>200</v>
      </c>
      <c r="F1053" s="240"/>
      <c r="G1053" s="79">
        <f t="shared" si="17"/>
        <v>1126.7</v>
      </c>
      <c r="K1053" s="26">
        <f>SUM(K1050:K1052)</f>
        <v>1220.4000000000001</v>
      </c>
    </row>
    <row r="1054" spans="1:11">
      <c r="A1054" s="86">
        <v>45869</v>
      </c>
      <c r="B1054" s="526" t="s">
        <v>115</v>
      </c>
      <c r="C1054" s="526" t="s">
        <v>27</v>
      </c>
      <c r="D1054" t="s">
        <v>18</v>
      </c>
      <c r="E1054" s="240"/>
      <c r="F1054" s="240">
        <v>60</v>
      </c>
      <c r="G1054" s="79">
        <f t="shared" si="17"/>
        <v>1066.7</v>
      </c>
    </row>
    <row r="1055" spans="1:11">
      <c r="A1055" s="86">
        <v>45869</v>
      </c>
      <c r="B1055" s="526" t="s">
        <v>115</v>
      </c>
      <c r="C1055" s="526" t="s">
        <v>27</v>
      </c>
      <c r="D1055" t="s">
        <v>19</v>
      </c>
      <c r="E1055" s="240"/>
      <c r="F1055" s="240">
        <v>5</v>
      </c>
      <c r="G1055" s="79">
        <f t="shared" si="17"/>
        <v>1061.7</v>
      </c>
    </row>
    <row r="1056" spans="1:11">
      <c r="A1056" s="86">
        <v>45945</v>
      </c>
      <c r="B1056" s="526">
        <v>31750</v>
      </c>
      <c r="C1056" s="526" t="s">
        <v>27</v>
      </c>
      <c r="D1056" t="s">
        <v>16</v>
      </c>
      <c r="E1056" s="240"/>
      <c r="F1056" s="240">
        <v>811.7</v>
      </c>
      <c r="G1056" s="79">
        <f t="shared" si="17"/>
        <v>250</v>
      </c>
    </row>
    <row r="1057" spans="1:12">
      <c r="A1057" s="86">
        <v>45945</v>
      </c>
      <c r="B1057" s="526">
        <v>31750</v>
      </c>
      <c r="C1057" s="526" t="s">
        <v>27</v>
      </c>
      <c r="D1057" t="s">
        <v>17</v>
      </c>
      <c r="E1057" s="240"/>
      <c r="F1057" s="240">
        <v>50</v>
      </c>
      <c r="G1057" s="79">
        <f t="shared" si="17"/>
        <v>200</v>
      </c>
    </row>
    <row r="1058" spans="1:12">
      <c r="A1058" s="86">
        <v>45945</v>
      </c>
      <c r="B1058" s="526">
        <v>31750</v>
      </c>
      <c r="C1058" s="526" t="s">
        <v>27</v>
      </c>
      <c r="D1058" s="242" t="s">
        <v>662</v>
      </c>
      <c r="E1058" s="240"/>
      <c r="F1058" s="2">
        <v>200</v>
      </c>
      <c r="G1058" s="79">
        <f t="shared" si="17"/>
        <v>0</v>
      </c>
    </row>
    <row r="1059" spans="1:12">
      <c r="A1059" s="44">
        <v>45900</v>
      </c>
      <c r="B1059" s="525" t="s">
        <v>14</v>
      </c>
      <c r="C1059" s="525" t="s">
        <v>28</v>
      </c>
      <c r="D1059" t="s">
        <v>16</v>
      </c>
      <c r="E1059" s="240">
        <v>717.3</v>
      </c>
      <c r="G1059" s="79">
        <f t="shared" si="17"/>
        <v>717.3</v>
      </c>
    </row>
    <row r="1060" spans="1:12">
      <c r="B1060" s="526"/>
      <c r="C1060" s="526"/>
      <c r="D1060" t="s">
        <v>17</v>
      </c>
      <c r="E1060" s="240">
        <v>50</v>
      </c>
      <c r="G1060" s="79">
        <f t="shared" si="17"/>
        <v>767.3</v>
      </c>
    </row>
    <row r="1061" spans="1:12">
      <c r="B1061" s="526"/>
      <c r="C1061" s="526"/>
      <c r="D1061" t="s">
        <v>18</v>
      </c>
      <c r="E1061" s="240">
        <v>60</v>
      </c>
      <c r="G1061" s="79">
        <f t="shared" si="17"/>
        <v>827.3</v>
      </c>
      <c r="I1061" s="580" t="s">
        <v>665</v>
      </c>
      <c r="J1061" s="542"/>
      <c r="K1061" s="542"/>
    </row>
    <row r="1062" spans="1:12">
      <c r="B1062" s="526"/>
      <c r="C1062" s="526"/>
      <c r="D1062" t="s">
        <v>19</v>
      </c>
      <c r="E1062" s="240">
        <v>5</v>
      </c>
      <c r="G1062" s="79">
        <f t="shared" si="17"/>
        <v>832.3</v>
      </c>
      <c r="H1062" s="5">
        <v>2025</v>
      </c>
      <c r="I1062" s="525" t="s">
        <v>27</v>
      </c>
      <c r="J1062" t="s">
        <v>16</v>
      </c>
      <c r="K1062" s="240">
        <v>811.7</v>
      </c>
    </row>
    <row r="1063" spans="1:12">
      <c r="B1063" s="526"/>
      <c r="C1063" s="526"/>
      <c r="D1063" s="242" t="s">
        <v>662</v>
      </c>
      <c r="E1063" s="2">
        <v>200</v>
      </c>
      <c r="G1063" s="79">
        <f t="shared" si="17"/>
        <v>1032.3</v>
      </c>
      <c r="I1063" s="526"/>
      <c r="J1063" t="s">
        <v>17</v>
      </c>
      <c r="K1063" s="240">
        <v>50</v>
      </c>
    </row>
    <row r="1064" spans="1:12">
      <c r="A1064" s="7">
        <v>45900</v>
      </c>
      <c r="B1064" s="526" t="s">
        <v>143</v>
      </c>
      <c r="C1064" s="526" t="s">
        <v>28</v>
      </c>
      <c r="D1064" t="s">
        <v>18</v>
      </c>
      <c r="E1064" s="240"/>
      <c r="F1064" s="240">
        <v>60</v>
      </c>
      <c r="G1064" s="79">
        <f t="shared" si="17"/>
        <v>972.3</v>
      </c>
      <c r="I1064" s="525"/>
      <c r="J1064" s="242" t="s">
        <v>662</v>
      </c>
      <c r="K1064" s="2">
        <v>200</v>
      </c>
    </row>
    <row r="1065" spans="1:12">
      <c r="A1065" s="7">
        <v>45900</v>
      </c>
      <c r="B1065" s="526" t="s">
        <v>143</v>
      </c>
      <c r="C1065" s="526" t="s">
        <v>28</v>
      </c>
      <c r="D1065" t="s">
        <v>19</v>
      </c>
      <c r="E1065" s="240"/>
      <c r="F1065" s="240">
        <v>5</v>
      </c>
      <c r="G1065" s="79">
        <f t="shared" si="17"/>
        <v>967.3</v>
      </c>
      <c r="I1065" s="525" t="s">
        <v>28</v>
      </c>
      <c r="J1065" t="s">
        <v>16</v>
      </c>
      <c r="K1065" s="240">
        <v>717.3</v>
      </c>
    </row>
    <row r="1066" spans="1:12">
      <c r="A1066" s="86">
        <v>45945</v>
      </c>
      <c r="B1066" s="526">
        <v>31750</v>
      </c>
      <c r="C1066" s="526" t="s">
        <v>28</v>
      </c>
      <c r="D1066" t="s">
        <v>16</v>
      </c>
      <c r="E1066" s="240"/>
      <c r="F1066" s="240">
        <v>717.3</v>
      </c>
      <c r="G1066" s="79">
        <f t="shared" si="17"/>
        <v>250</v>
      </c>
      <c r="I1066" s="525"/>
      <c r="K1066" s="240"/>
    </row>
    <row r="1067" spans="1:12">
      <c r="A1067" s="86">
        <v>45945</v>
      </c>
      <c r="B1067" s="526">
        <v>31750</v>
      </c>
      <c r="C1067" s="526" t="s">
        <v>28</v>
      </c>
      <c r="D1067" t="s">
        <v>17</v>
      </c>
      <c r="E1067" s="240"/>
      <c r="F1067" s="240">
        <v>50</v>
      </c>
      <c r="G1067" s="79">
        <f t="shared" si="17"/>
        <v>200</v>
      </c>
      <c r="I1067" s="525"/>
      <c r="K1067" s="240"/>
    </row>
    <row r="1068" spans="1:12">
      <c r="A1068" s="86">
        <v>45945</v>
      </c>
      <c r="B1068" s="526">
        <v>31750</v>
      </c>
      <c r="C1068" s="526" t="s">
        <v>28</v>
      </c>
      <c r="D1068" s="242" t="s">
        <v>662</v>
      </c>
      <c r="F1068" s="2">
        <v>200</v>
      </c>
      <c r="G1068" s="79">
        <f t="shared" si="17"/>
        <v>0</v>
      </c>
      <c r="I1068" s="525"/>
      <c r="K1068" s="240"/>
    </row>
    <row r="1069" spans="1:12">
      <c r="A1069" s="88">
        <v>45930</v>
      </c>
      <c r="B1069" s="525" t="s">
        <v>14</v>
      </c>
      <c r="C1069" s="525" t="s">
        <v>85</v>
      </c>
      <c r="D1069" t="s">
        <v>16</v>
      </c>
      <c r="E1069" s="240">
        <v>853.2</v>
      </c>
      <c r="G1069" s="79">
        <f t="shared" si="17"/>
        <v>853.2</v>
      </c>
      <c r="I1069" s="526"/>
      <c r="J1069" t="s">
        <v>17</v>
      </c>
      <c r="K1069" s="240">
        <v>50</v>
      </c>
    </row>
    <row r="1070" spans="1:12">
      <c r="B1070" s="526"/>
      <c r="C1070" s="526"/>
      <c r="D1070" t="s">
        <v>17</v>
      </c>
      <c r="E1070" s="26">
        <v>50</v>
      </c>
      <c r="G1070" s="79">
        <f t="shared" si="17"/>
        <v>903.2</v>
      </c>
      <c r="J1070" s="242" t="s">
        <v>662</v>
      </c>
      <c r="K1070" s="2">
        <v>200</v>
      </c>
    </row>
    <row r="1071" spans="1:12">
      <c r="B1071" s="526"/>
      <c r="C1071" s="526"/>
      <c r="D1071" t="s">
        <v>18</v>
      </c>
      <c r="E1071" s="26">
        <v>60</v>
      </c>
      <c r="G1071" s="79">
        <f t="shared" si="17"/>
        <v>963.2</v>
      </c>
      <c r="J1071">
        <v>2050</v>
      </c>
      <c r="K1071" s="359">
        <f>SUM(K1062:K1070)</f>
        <v>2029</v>
      </c>
      <c r="L1071" s="37">
        <f>J1071-K1071</f>
        <v>21</v>
      </c>
    </row>
    <row r="1072" spans="1:12">
      <c r="B1072" s="526"/>
      <c r="C1072" s="526"/>
      <c r="D1072" t="s">
        <v>19</v>
      </c>
      <c r="E1072" s="26">
        <v>5</v>
      </c>
      <c r="G1072" s="79">
        <f t="shared" si="17"/>
        <v>968.2</v>
      </c>
    </row>
    <row r="1073" spans="1:11">
      <c r="B1073" s="526"/>
      <c r="C1073" s="526"/>
      <c r="D1073" s="242" t="s">
        <v>662</v>
      </c>
      <c r="E1073" s="2">
        <v>200</v>
      </c>
      <c r="G1073" s="79">
        <f t="shared" si="17"/>
        <v>1168.2</v>
      </c>
    </row>
    <row r="1074" spans="1:11">
      <c r="B1074" s="526"/>
      <c r="C1074" s="526"/>
      <c r="D1074" t="s">
        <v>86</v>
      </c>
      <c r="E1074" s="240">
        <v>10</v>
      </c>
      <c r="F1074" s="26"/>
      <c r="G1074" s="79">
        <f t="shared" si="17"/>
        <v>1178.2</v>
      </c>
    </row>
    <row r="1075" spans="1:11">
      <c r="A1075" s="7">
        <v>45905</v>
      </c>
      <c r="B1075" s="526"/>
      <c r="C1075" s="526" t="s">
        <v>53</v>
      </c>
      <c r="D1075" t="s">
        <v>86</v>
      </c>
      <c r="E1075" s="240"/>
      <c r="F1075" s="26">
        <v>10</v>
      </c>
      <c r="G1075" s="79">
        <f t="shared" si="17"/>
        <v>1168.2</v>
      </c>
    </row>
    <row r="1076" spans="1:11">
      <c r="A1076" s="7">
        <v>45930</v>
      </c>
      <c r="B1076" s="526" t="s">
        <v>145</v>
      </c>
      <c r="C1076" s="526" t="s">
        <v>53</v>
      </c>
      <c r="D1076" t="s">
        <v>18</v>
      </c>
      <c r="E1076" s="240"/>
      <c r="F1076" s="26">
        <v>60</v>
      </c>
      <c r="G1076" s="79">
        <f t="shared" si="17"/>
        <v>1108.2</v>
      </c>
    </row>
    <row r="1077" spans="1:11">
      <c r="A1077" s="7">
        <v>45930</v>
      </c>
      <c r="B1077" s="526" t="s">
        <v>145</v>
      </c>
      <c r="C1077" s="526" t="s">
        <v>53</v>
      </c>
      <c r="D1077" t="s">
        <v>19</v>
      </c>
      <c r="E1077" s="240"/>
      <c r="F1077" s="26">
        <v>5</v>
      </c>
      <c r="G1077" s="79">
        <f t="shared" si="17"/>
        <v>1103.2</v>
      </c>
    </row>
    <row r="1078" spans="1:11">
      <c r="A1078" s="7">
        <v>45980</v>
      </c>
      <c r="B1078" s="526">
        <v>31967</v>
      </c>
      <c r="C1078" s="526" t="s">
        <v>53</v>
      </c>
      <c r="D1078" t="s">
        <v>16</v>
      </c>
      <c r="E1078" s="240"/>
      <c r="F1078" s="240">
        <v>853.2</v>
      </c>
      <c r="G1078" s="79">
        <f t="shared" si="17"/>
        <v>250</v>
      </c>
    </row>
    <row r="1079" spans="1:11">
      <c r="A1079" s="7">
        <v>45980</v>
      </c>
      <c r="B1079" s="526">
        <v>31967</v>
      </c>
      <c r="C1079" s="526" t="s">
        <v>53</v>
      </c>
      <c r="D1079" t="s">
        <v>17</v>
      </c>
      <c r="E1079" s="240"/>
      <c r="F1079" s="26">
        <v>50</v>
      </c>
      <c r="G1079" s="79">
        <f t="shared" si="17"/>
        <v>200</v>
      </c>
    </row>
    <row r="1080" spans="1:11">
      <c r="A1080" s="7">
        <v>45980</v>
      </c>
      <c r="B1080" s="526">
        <v>31967</v>
      </c>
      <c r="C1080" s="526" t="s">
        <v>53</v>
      </c>
      <c r="D1080" s="242" t="s">
        <v>662</v>
      </c>
      <c r="E1080" s="240"/>
      <c r="F1080" s="2">
        <v>200</v>
      </c>
      <c r="G1080" s="79">
        <f t="shared" si="17"/>
        <v>0</v>
      </c>
    </row>
    <row r="1081" spans="1:11">
      <c r="A1081" s="88">
        <v>45961</v>
      </c>
      <c r="B1081" s="525" t="s">
        <v>14</v>
      </c>
      <c r="C1081" s="525" t="s">
        <v>30</v>
      </c>
      <c r="D1081" t="s">
        <v>16</v>
      </c>
      <c r="E1081" s="2">
        <v>576.29999999999995</v>
      </c>
      <c r="G1081" s="79">
        <f t="shared" si="17"/>
        <v>576.29999999999995</v>
      </c>
      <c r="I1081" s="525" t="s">
        <v>85</v>
      </c>
      <c r="J1081" t="s">
        <v>16</v>
      </c>
      <c r="K1081" s="240">
        <v>853.2</v>
      </c>
    </row>
    <row r="1082" spans="1:11">
      <c r="A1082" s="86"/>
      <c r="B1082" s="526"/>
      <c r="C1082" s="526"/>
      <c r="D1082" t="s">
        <v>17</v>
      </c>
      <c r="E1082" s="2">
        <v>52.3</v>
      </c>
      <c r="G1082" s="79">
        <f t="shared" si="17"/>
        <v>628.59999999999991</v>
      </c>
      <c r="I1082" s="526"/>
      <c r="J1082" t="s">
        <v>17</v>
      </c>
      <c r="K1082" s="26">
        <v>100</v>
      </c>
    </row>
    <row r="1083" spans="1:11">
      <c r="A1083" s="86"/>
      <c r="B1083" s="526"/>
      <c r="C1083" s="526"/>
      <c r="D1083" t="s">
        <v>18</v>
      </c>
      <c r="E1083" s="26">
        <v>60</v>
      </c>
      <c r="G1083" s="79">
        <f t="shared" si="17"/>
        <v>688.59999999999991</v>
      </c>
      <c r="J1083" s="242" t="s">
        <v>662</v>
      </c>
      <c r="K1083" s="2">
        <v>200</v>
      </c>
    </row>
    <row r="1084" spans="1:11">
      <c r="A1084" s="86"/>
      <c r="B1084" s="526"/>
      <c r="C1084" s="526"/>
      <c r="D1084" t="s">
        <v>19</v>
      </c>
      <c r="E1084" s="26">
        <v>5</v>
      </c>
      <c r="G1084" s="79">
        <f t="shared" si="17"/>
        <v>693.59999999999991</v>
      </c>
      <c r="K1084" s="37">
        <f>SUM(K1081:K1083)</f>
        <v>1153.2</v>
      </c>
    </row>
    <row r="1085" spans="1:11">
      <c r="B1085" s="526"/>
      <c r="C1085" s="526"/>
      <c r="D1085" s="242" t="s">
        <v>662</v>
      </c>
      <c r="E1085" s="2">
        <v>200</v>
      </c>
      <c r="G1085" s="79">
        <f t="shared" si="17"/>
        <v>893.59999999999991</v>
      </c>
    </row>
    <row r="1086" spans="1:11">
      <c r="A1086" s="7">
        <v>45961</v>
      </c>
      <c r="B1086" s="526" t="s">
        <v>118</v>
      </c>
      <c r="C1086" s="526" t="s">
        <v>30</v>
      </c>
      <c r="D1086" t="s">
        <v>18</v>
      </c>
      <c r="E1086" s="26"/>
      <c r="F1086" s="26">
        <v>60</v>
      </c>
      <c r="G1086" s="79">
        <f t="shared" si="17"/>
        <v>833.59999999999991</v>
      </c>
    </row>
    <row r="1087" spans="1:11">
      <c r="A1087" s="7">
        <v>45961</v>
      </c>
      <c r="B1087" s="526" t="s">
        <v>118</v>
      </c>
      <c r="C1087" s="526" t="s">
        <v>30</v>
      </c>
      <c r="D1087" t="s">
        <v>19</v>
      </c>
      <c r="E1087" s="26"/>
      <c r="F1087" s="26">
        <v>5</v>
      </c>
      <c r="G1087" s="79">
        <f t="shared" si="17"/>
        <v>828.59999999999991</v>
      </c>
    </row>
    <row r="1088" spans="1:11">
      <c r="A1088" s="7">
        <v>45980</v>
      </c>
      <c r="B1088" s="526">
        <v>31967</v>
      </c>
      <c r="C1088" s="526" t="s">
        <v>30</v>
      </c>
      <c r="D1088" t="s">
        <v>16</v>
      </c>
      <c r="F1088" s="2">
        <v>576.29999999999995</v>
      </c>
      <c r="G1088" s="79">
        <f t="shared" si="17"/>
        <v>252.29999999999995</v>
      </c>
    </row>
    <row r="1089" spans="1:12">
      <c r="A1089" s="7">
        <v>45980</v>
      </c>
      <c r="B1089" s="526">
        <v>31967</v>
      </c>
      <c r="C1089" s="526" t="s">
        <v>30</v>
      </c>
      <c r="D1089" t="s">
        <v>17</v>
      </c>
      <c r="F1089" s="2">
        <v>52.3</v>
      </c>
      <c r="G1089" s="79">
        <f t="shared" si="17"/>
        <v>199.99999999999994</v>
      </c>
      <c r="I1089" s="525" t="s">
        <v>85</v>
      </c>
      <c r="J1089" t="s">
        <v>16</v>
      </c>
      <c r="K1089" s="240">
        <v>853.2</v>
      </c>
    </row>
    <row r="1090" spans="1:12">
      <c r="A1090" s="7">
        <v>45980</v>
      </c>
      <c r="B1090" s="526">
        <v>31967</v>
      </c>
      <c r="C1090" s="526" t="s">
        <v>30</v>
      </c>
      <c r="D1090" s="242" t="s">
        <v>662</v>
      </c>
      <c r="F1090" s="2">
        <v>200</v>
      </c>
      <c r="G1090" s="79">
        <f t="shared" si="17"/>
        <v>0</v>
      </c>
      <c r="J1090" t="s">
        <v>17</v>
      </c>
      <c r="K1090" s="26">
        <v>50</v>
      </c>
    </row>
    <row r="1091" spans="1:12">
      <c r="A1091" s="88">
        <v>45991</v>
      </c>
      <c r="B1091" s="525" t="s">
        <v>14</v>
      </c>
      <c r="C1091" s="525" t="s">
        <v>33</v>
      </c>
      <c r="D1091" t="s">
        <v>16</v>
      </c>
      <c r="E1091" s="26">
        <v>569.79999999999995</v>
      </c>
      <c r="G1091" s="79">
        <f t="shared" si="17"/>
        <v>569.79999999999995</v>
      </c>
      <c r="J1091" s="242" t="s">
        <v>662</v>
      </c>
      <c r="K1091" s="2">
        <v>200</v>
      </c>
    </row>
    <row r="1092" spans="1:12">
      <c r="A1092" s="86"/>
      <c r="B1092" s="526"/>
      <c r="C1092" s="526"/>
      <c r="D1092" t="s">
        <v>17</v>
      </c>
      <c r="E1092" s="26">
        <v>53.2</v>
      </c>
      <c r="G1092" s="79">
        <f t="shared" si="17"/>
        <v>623</v>
      </c>
      <c r="I1092" s="525" t="s">
        <v>30</v>
      </c>
      <c r="J1092" t="s">
        <v>16</v>
      </c>
      <c r="K1092" s="2">
        <v>576.29999999999995</v>
      </c>
    </row>
    <row r="1093" spans="1:12">
      <c r="A1093" s="86"/>
      <c r="B1093" s="526"/>
      <c r="C1093" s="526"/>
      <c r="D1093" t="s">
        <v>18</v>
      </c>
      <c r="E1093" s="240">
        <v>60</v>
      </c>
      <c r="G1093" s="79">
        <f t="shared" si="17"/>
        <v>683</v>
      </c>
      <c r="I1093" s="526"/>
      <c r="J1093" t="s">
        <v>17</v>
      </c>
      <c r="K1093" s="2">
        <v>52.3</v>
      </c>
    </row>
    <row r="1094" spans="1:12">
      <c r="A1094" s="86"/>
      <c r="B1094" s="526"/>
      <c r="C1094" s="526"/>
      <c r="D1094" t="s">
        <v>19</v>
      </c>
      <c r="E1094" s="240">
        <v>5</v>
      </c>
      <c r="G1094" s="79">
        <f t="shared" si="17"/>
        <v>688</v>
      </c>
      <c r="J1094" s="242" t="s">
        <v>662</v>
      </c>
      <c r="K1094" s="2">
        <v>200</v>
      </c>
    </row>
    <row r="1095" spans="1:12">
      <c r="B1095" s="526"/>
      <c r="C1095" s="526"/>
      <c r="D1095" s="242" t="s">
        <v>662</v>
      </c>
      <c r="E1095" s="2">
        <v>200</v>
      </c>
      <c r="G1095" s="79">
        <f t="shared" si="17"/>
        <v>888</v>
      </c>
      <c r="J1095">
        <v>1950</v>
      </c>
      <c r="K1095" s="359">
        <f>SUM(K1089:K1094)</f>
        <v>1931.8</v>
      </c>
      <c r="L1095" s="37">
        <f>J1095-K1095</f>
        <v>18.200000000000045</v>
      </c>
    </row>
    <row r="1096" spans="1:12">
      <c r="A1096" s="7">
        <v>45991</v>
      </c>
      <c r="B1096" s="526" t="s">
        <v>132</v>
      </c>
      <c r="C1096" s="526" t="s">
        <v>33</v>
      </c>
      <c r="D1096" t="s">
        <v>18</v>
      </c>
      <c r="E1096" s="8"/>
      <c r="F1096" s="26">
        <v>60</v>
      </c>
      <c r="G1096" s="79">
        <f t="shared" si="17"/>
        <v>828</v>
      </c>
    </row>
    <row r="1097" spans="1:12">
      <c r="A1097" s="7">
        <v>45991</v>
      </c>
      <c r="B1097" s="526" t="s">
        <v>132</v>
      </c>
      <c r="C1097" s="526" t="s">
        <v>33</v>
      </c>
      <c r="D1097" t="s">
        <v>19</v>
      </c>
      <c r="E1097" s="8"/>
      <c r="F1097" s="26">
        <v>5</v>
      </c>
      <c r="G1097" s="79">
        <f t="shared" si="17"/>
        <v>823</v>
      </c>
    </row>
    <row r="1098" spans="1:12">
      <c r="A1098" s="7">
        <v>46017</v>
      </c>
      <c r="B1098" s="526">
        <v>32233</v>
      </c>
      <c r="C1098" s="526" t="s">
        <v>33</v>
      </c>
      <c r="D1098" t="s">
        <v>16</v>
      </c>
      <c r="F1098" s="2">
        <v>569.79999999999995</v>
      </c>
      <c r="G1098" s="79">
        <f t="shared" ref="G1098:G1099" si="18">+G1097+E1098-F1098</f>
        <v>253.20000000000005</v>
      </c>
    </row>
    <row r="1099" spans="1:12">
      <c r="A1099" s="7">
        <v>46017</v>
      </c>
      <c r="B1099" s="526">
        <v>32233</v>
      </c>
      <c r="C1099" s="526" t="s">
        <v>33</v>
      </c>
      <c r="D1099" t="s">
        <v>17</v>
      </c>
      <c r="F1099" s="2">
        <v>53.2</v>
      </c>
      <c r="G1099" s="79">
        <f t="shared" si="18"/>
        <v>200.00000000000006</v>
      </c>
    </row>
    <row r="1100" spans="1:12">
      <c r="A1100" s="7">
        <v>46017</v>
      </c>
      <c r="B1100" s="526">
        <v>32233</v>
      </c>
      <c r="C1100" s="526" t="s">
        <v>33</v>
      </c>
      <c r="D1100" t="s">
        <v>662</v>
      </c>
      <c r="F1100" s="2">
        <v>200</v>
      </c>
      <c r="G1100" s="79">
        <f t="shared" ref="G1100:G1164" si="19">+G1099+E1100-F1100</f>
        <v>0</v>
      </c>
    </row>
    <row r="1101" spans="1:12">
      <c r="A1101" s="44">
        <v>46022</v>
      </c>
      <c r="B1101" s="525" t="s">
        <v>14</v>
      </c>
      <c r="C1101" s="525" t="s">
        <v>34</v>
      </c>
      <c r="D1101" t="s">
        <v>16</v>
      </c>
      <c r="E1101" s="99">
        <v>660.3</v>
      </c>
      <c r="G1101" s="79">
        <f t="shared" si="19"/>
        <v>660.3</v>
      </c>
      <c r="L1101" s="26"/>
    </row>
    <row r="1102" spans="1:12">
      <c r="A1102" s="62"/>
      <c r="B1102" s="60"/>
      <c r="C1102" s="60"/>
      <c r="D1102" t="s">
        <v>17</v>
      </c>
      <c r="E1102" s="99">
        <v>57.1</v>
      </c>
      <c r="G1102" s="79">
        <f t="shared" si="19"/>
        <v>717.4</v>
      </c>
    </row>
    <row r="1103" spans="1:12">
      <c r="A1103" s="62"/>
      <c r="B1103" s="60"/>
      <c r="C1103" s="60"/>
      <c r="D1103" t="s">
        <v>18</v>
      </c>
      <c r="E1103" s="99">
        <v>60</v>
      </c>
      <c r="G1103" s="79">
        <f t="shared" si="19"/>
        <v>777.4</v>
      </c>
      <c r="I1103" s="580" t="s">
        <v>665</v>
      </c>
      <c r="J1103" s="542"/>
      <c r="K1103" s="542"/>
    </row>
    <row r="1104" spans="1:12">
      <c r="A1104" s="62"/>
      <c r="B1104" s="60"/>
      <c r="C1104" s="60"/>
      <c r="D1104" t="s">
        <v>19</v>
      </c>
      <c r="E1104" s="99">
        <v>5</v>
      </c>
      <c r="G1104" s="79">
        <f t="shared" si="19"/>
        <v>782.4</v>
      </c>
      <c r="H1104" s="5">
        <v>2025</v>
      </c>
      <c r="I1104" s="525" t="s">
        <v>34</v>
      </c>
      <c r="J1104" t="s">
        <v>16</v>
      </c>
      <c r="K1104" s="99">
        <v>660.3</v>
      </c>
    </row>
    <row r="1105" spans="1:12">
      <c r="B1105" s="526"/>
      <c r="C1105" s="526"/>
      <c r="D1105" s="242" t="s">
        <v>662</v>
      </c>
      <c r="E1105" s="2">
        <v>200</v>
      </c>
      <c r="G1105" s="79">
        <f t="shared" si="19"/>
        <v>982.4</v>
      </c>
      <c r="I1105" s="60"/>
      <c r="J1105" t="s">
        <v>17</v>
      </c>
      <c r="K1105" s="99">
        <v>57.1</v>
      </c>
    </row>
    <row r="1106" spans="1:12">
      <c r="A1106" s="86">
        <v>46022</v>
      </c>
      <c r="B1106" s="526" t="s">
        <v>121</v>
      </c>
      <c r="C1106" s="65" t="s">
        <v>34</v>
      </c>
      <c r="D1106" t="s">
        <v>18</v>
      </c>
      <c r="E1106" s="8"/>
      <c r="F1106" s="26">
        <v>60</v>
      </c>
      <c r="G1106" s="79">
        <f t="shared" si="19"/>
        <v>922.4</v>
      </c>
      <c r="J1106" s="242" t="s">
        <v>662</v>
      </c>
      <c r="K1106" s="2">
        <v>200</v>
      </c>
    </row>
    <row r="1107" spans="1:12">
      <c r="A1107" s="86">
        <v>46022</v>
      </c>
      <c r="B1107" s="526" t="s">
        <v>121</v>
      </c>
      <c r="C1107" s="65" t="s">
        <v>34</v>
      </c>
      <c r="D1107" t="s">
        <v>19</v>
      </c>
      <c r="E1107" s="8"/>
      <c r="F1107" s="26">
        <v>5</v>
      </c>
      <c r="G1107" s="79">
        <f t="shared" si="19"/>
        <v>917.4</v>
      </c>
      <c r="H1107" s="5">
        <v>2026</v>
      </c>
      <c r="I1107" s="525" t="s">
        <v>15</v>
      </c>
      <c r="J1107" t="s">
        <v>16</v>
      </c>
      <c r="K1107" s="26">
        <v>727.2</v>
      </c>
    </row>
    <row r="1108" spans="1:12">
      <c r="A1108" s="86">
        <v>46080</v>
      </c>
      <c r="B1108" s="526">
        <v>32585</v>
      </c>
      <c r="C1108" s="65" t="s">
        <v>34</v>
      </c>
      <c r="D1108" t="s">
        <v>16</v>
      </c>
      <c r="E1108" s="8"/>
      <c r="F1108" s="26">
        <v>660.3</v>
      </c>
      <c r="G1108" s="79">
        <f t="shared" si="19"/>
        <v>257.10000000000002</v>
      </c>
      <c r="H1108" s="5"/>
      <c r="I1108" s="525"/>
      <c r="K1108" s="26"/>
    </row>
    <row r="1109" spans="1:12">
      <c r="A1109" s="86">
        <v>46080</v>
      </c>
      <c r="B1109" s="526">
        <v>32585</v>
      </c>
      <c r="C1109" s="65" t="s">
        <v>34</v>
      </c>
      <c r="D1109" t="s">
        <v>17</v>
      </c>
      <c r="E1109" s="8"/>
      <c r="F1109" s="26">
        <v>57.1</v>
      </c>
      <c r="G1109" s="79">
        <f t="shared" si="19"/>
        <v>200.00000000000003</v>
      </c>
      <c r="H1109" s="5"/>
      <c r="I1109" s="525"/>
      <c r="K1109" s="26"/>
    </row>
    <row r="1110" spans="1:12">
      <c r="A1110" s="86">
        <v>46080</v>
      </c>
      <c r="B1110" s="526">
        <v>32585</v>
      </c>
      <c r="C1110" s="65" t="s">
        <v>34</v>
      </c>
      <c r="D1110" t="s">
        <v>662</v>
      </c>
      <c r="E1110" s="8"/>
      <c r="F1110" s="26">
        <v>200</v>
      </c>
      <c r="G1110" s="79">
        <f t="shared" si="19"/>
        <v>0</v>
      </c>
      <c r="H1110" s="5"/>
      <c r="I1110" s="525"/>
      <c r="K1110" s="26"/>
    </row>
    <row r="1111" spans="1:12">
      <c r="A1111" s="88">
        <v>46053</v>
      </c>
      <c r="B1111" s="525" t="s">
        <v>14</v>
      </c>
      <c r="C1111" s="525" t="s">
        <v>15</v>
      </c>
      <c r="D1111" t="s">
        <v>16</v>
      </c>
      <c r="E1111" s="26">
        <v>727.2</v>
      </c>
      <c r="G1111" s="79">
        <f t="shared" si="19"/>
        <v>727.2</v>
      </c>
      <c r="I1111" s="526"/>
      <c r="J1111" t="s">
        <v>17</v>
      </c>
      <c r="K1111" s="26">
        <v>69.3</v>
      </c>
    </row>
    <row r="1112" spans="1:12">
      <c r="A1112" s="86"/>
      <c r="B1112" s="526"/>
      <c r="C1112" s="526"/>
      <c r="D1112" t="s">
        <v>17</v>
      </c>
      <c r="E1112" s="26">
        <v>69.3</v>
      </c>
      <c r="G1112" s="79">
        <f t="shared" si="19"/>
        <v>796.5</v>
      </c>
      <c r="J1112" s="242" t="s">
        <v>662</v>
      </c>
      <c r="K1112" s="2">
        <v>200</v>
      </c>
    </row>
    <row r="1113" spans="1:12">
      <c r="A1113" s="86"/>
      <c r="B1113" s="526"/>
      <c r="C1113" s="526"/>
      <c r="D1113" t="s">
        <v>18</v>
      </c>
      <c r="E1113" s="240">
        <v>60</v>
      </c>
      <c r="G1113" s="79">
        <f t="shared" si="19"/>
        <v>856.5</v>
      </c>
      <c r="J1113">
        <v>2000</v>
      </c>
      <c r="K1113" s="8">
        <f>SUM(K1104:K1112)</f>
        <v>1913.8999999999999</v>
      </c>
      <c r="L1113" s="37">
        <f>J1113-K1113</f>
        <v>86.100000000000136</v>
      </c>
    </row>
    <row r="1114" spans="1:12">
      <c r="A1114" s="86"/>
      <c r="B1114" s="526"/>
      <c r="C1114" s="526"/>
      <c r="D1114" t="s">
        <v>19</v>
      </c>
      <c r="E1114" s="240">
        <v>5</v>
      </c>
      <c r="G1114" s="79">
        <f t="shared" si="19"/>
        <v>861.5</v>
      </c>
    </row>
    <row r="1115" spans="1:12">
      <c r="B1115" s="526"/>
      <c r="C1115" s="526"/>
      <c r="D1115" s="242" t="s">
        <v>662</v>
      </c>
      <c r="E1115" s="2">
        <v>200</v>
      </c>
      <c r="G1115" s="79">
        <f t="shared" si="19"/>
        <v>1061.5</v>
      </c>
    </row>
    <row r="1116" spans="1:12">
      <c r="A1116" s="86">
        <v>46053</v>
      </c>
      <c r="B1116" s="526" t="s">
        <v>119</v>
      </c>
      <c r="C1116" s="526" t="s">
        <v>15</v>
      </c>
      <c r="D1116" t="s">
        <v>18</v>
      </c>
      <c r="E1116" s="240"/>
      <c r="F1116" s="240">
        <v>60</v>
      </c>
      <c r="G1116" s="79">
        <f t="shared" si="19"/>
        <v>1001.5</v>
      </c>
    </row>
    <row r="1117" spans="1:12">
      <c r="A1117" s="86">
        <v>46053</v>
      </c>
      <c r="B1117" s="526" t="s">
        <v>119</v>
      </c>
      <c r="C1117" s="526" t="s">
        <v>15</v>
      </c>
      <c r="D1117" t="s">
        <v>19</v>
      </c>
      <c r="E1117" s="240"/>
      <c r="F1117" s="240">
        <v>5</v>
      </c>
      <c r="G1117" s="79">
        <f t="shared" si="19"/>
        <v>996.5</v>
      </c>
    </row>
    <row r="1118" spans="1:12">
      <c r="A1118" s="86">
        <v>46080</v>
      </c>
      <c r="B1118" s="526">
        <v>32585</v>
      </c>
      <c r="C1118" s="526" t="s">
        <v>15</v>
      </c>
      <c r="D1118" t="s">
        <v>16</v>
      </c>
      <c r="F1118" s="2">
        <v>727.2</v>
      </c>
      <c r="G1118" s="79">
        <f t="shared" si="19"/>
        <v>269.29999999999995</v>
      </c>
    </row>
    <row r="1119" spans="1:12">
      <c r="A1119" s="86">
        <v>46080</v>
      </c>
      <c r="B1119" s="526">
        <v>32585</v>
      </c>
      <c r="C1119" s="526" t="s">
        <v>15</v>
      </c>
      <c r="D1119" t="s">
        <v>17</v>
      </c>
      <c r="F1119" s="2">
        <v>69.3</v>
      </c>
      <c r="G1119" s="79">
        <f t="shared" si="19"/>
        <v>199.99999999999994</v>
      </c>
    </row>
    <row r="1120" spans="1:12">
      <c r="A1120" s="86">
        <v>46080</v>
      </c>
      <c r="B1120" s="526">
        <v>32585</v>
      </c>
      <c r="C1120" s="526" t="s">
        <v>15</v>
      </c>
      <c r="D1120" t="s">
        <v>662</v>
      </c>
      <c r="F1120" s="2">
        <v>200</v>
      </c>
      <c r="G1120" s="79">
        <f t="shared" si="19"/>
        <v>0</v>
      </c>
    </row>
    <row r="1121" spans="1:12">
      <c r="A1121" s="88">
        <v>46081</v>
      </c>
      <c r="B1121" s="525" t="s">
        <v>14</v>
      </c>
      <c r="C1121" s="525" t="s">
        <v>20</v>
      </c>
      <c r="D1121" t="s">
        <v>16</v>
      </c>
      <c r="E1121" s="240">
        <v>729.9</v>
      </c>
      <c r="G1121" s="79">
        <f t="shared" si="19"/>
        <v>729.9</v>
      </c>
    </row>
    <row r="1122" spans="1:12">
      <c r="B1122" s="526"/>
      <c r="C1122" s="526"/>
      <c r="D1122" t="s">
        <v>17</v>
      </c>
      <c r="E1122" s="8">
        <v>72</v>
      </c>
      <c r="G1122" s="79">
        <f t="shared" si="19"/>
        <v>801.9</v>
      </c>
      <c r="I1122" s="525" t="s">
        <v>20</v>
      </c>
      <c r="J1122" t="s">
        <v>16</v>
      </c>
      <c r="K1122" s="240">
        <v>729.9</v>
      </c>
      <c r="L1122">
        <v>29.9</v>
      </c>
    </row>
    <row r="1123" spans="1:12">
      <c r="B1123" s="526"/>
      <c r="C1123" s="526"/>
      <c r="D1123" t="s">
        <v>18</v>
      </c>
      <c r="E1123" s="8">
        <v>56</v>
      </c>
      <c r="G1123" s="79">
        <f t="shared" si="19"/>
        <v>857.9</v>
      </c>
      <c r="I1123" s="526"/>
      <c r="J1123" t="s">
        <v>17</v>
      </c>
      <c r="K1123" s="8">
        <v>72</v>
      </c>
      <c r="L1123">
        <v>72</v>
      </c>
    </row>
    <row r="1124" spans="1:12">
      <c r="B1124" s="526"/>
      <c r="C1124" s="526"/>
      <c r="D1124" t="s">
        <v>19</v>
      </c>
      <c r="E1124" s="8">
        <v>5</v>
      </c>
      <c r="G1124" s="79">
        <f t="shared" si="19"/>
        <v>862.9</v>
      </c>
      <c r="J1124" s="242" t="s">
        <v>662</v>
      </c>
      <c r="K1124" s="2">
        <v>200</v>
      </c>
      <c r="L1124">
        <v>200</v>
      </c>
    </row>
    <row r="1125" spans="1:12">
      <c r="B1125" s="526"/>
      <c r="C1125" s="526"/>
      <c r="D1125" s="242" t="s">
        <v>662</v>
      </c>
      <c r="E1125" s="2">
        <v>200</v>
      </c>
      <c r="G1125" s="79">
        <f>+G1124+E1125-F1126</f>
        <v>1006.9000000000001</v>
      </c>
      <c r="K1125" s="37">
        <f>SUM(K1122:K1124)</f>
        <v>1001.9</v>
      </c>
      <c r="L1125">
        <f>SUM(L1122:L1124)</f>
        <v>301.89999999999998</v>
      </c>
    </row>
    <row r="1126" spans="1:12">
      <c r="A1126" s="86">
        <v>46081</v>
      </c>
      <c r="B1126" s="526" t="s">
        <v>135</v>
      </c>
      <c r="C1126" s="536" t="s">
        <v>20</v>
      </c>
      <c r="D1126" t="s">
        <v>18</v>
      </c>
      <c r="F1126" s="8">
        <v>56</v>
      </c>
      <c r="G1126" s="79">
        <f>+G1125+E1126-F1127</f>
        <v>1001.9000000000001</v>
      </c>
    </row>
    <row r="1127" spans="1:12">
      <c r="A1127" s="86">
        <v>46081</v>
      </c>
      <c r="B1127" s="526" t="s">
        <v>135</v>
      </c>
      <c r="C1127" s="536" t="s">
        <v>20</v>
      </c>
      <c r="D1127" t="s">
        <v>19</v>
      </c>
      <c r="F1127" s="8">
        <v>5</v>
      </c>
      <c r="G1127" s="79">
        <f>+G1126+E1127-F1128</f>
        <v>301.90000000000009</v>
      </c>
    </row>
    <row r="1128" spans="1:12">
      <c r="A1128" s="7">
        <v>46099</v>
      </c>
      <c r="B1128" s="526">
        <v>32694</v>
      </c>
      <c r="C1128" s="526" t="s">
        <v>20</v>
      </c>
      <c r="D1128" t="s">
        <v>16</v>
      </c>
      <c r="F1128" s="2">
        <v>700</v>
      </c>
      <c r="G1128" s="79">
        <f>+G1127+E1128-F1129</f>
        <v>272.00000000000011</v>
      </c>
    </row>
    <row r="1129" spans="1:12">
      <c r="A1129" s="7">
        <v>46099</v>
      </c>
      <c r="B1129" s="526">
        <v>32695</v>
      </c>
      <c r="C1129" s="536" t="s">
        <v>20</v>
      </c>
      <c r="D1129" t="s">
        <v>16</v>
      </c>
      <c r="F1129" s="2">
        <v>29.9</v>
      </c>
      <c r="G1129" s="79">
        <f>+G1128+E1129-F1130</f>
        <v>200.00000000000011</v>
      </c>
    </row>
    <row r="1130" spans="1:12">
      <c r="A1130" s="7">
        <v>46099</v>
      </c>
      <c r="B1130" s="526">
        <v>32695</v>
      </c>
      <c r="C1130" s="536" t="s">
        <v>20</v>
      </c>
      <c r="D1130" t="s">
        <v>17</v>
      </c>
      <c r="F1130" s="2">
        <v>72</v>
      </c>
      <c r="G1130" s="79">
        <f>+G1129+E1130-F1131</f>
        <v>0</v>
      </c>
    </row>
    <row r="1131" spans="1:12">
      <c r="A1131" s="7">
        <v>46099</v>
      </c>
      <c r="B1131" s="526">
        <v>32695</v>
      </c>
      <c r="C1131" s="526" t="s">
        <v>20</v>
      </c>
      <c r="D1131" t="s">
        <v>662</v>
      </c>
      <c r="F1131" s="2">
        <v>200</v>
      </c>
      <c r="G1131" s="79">
        <f>+G1130+E1131-F1132</f>
        <v>0</v>
      </c>
    </row>
    <row r="1132" spans="1:12">
      <c r="A1132" s="88">
        <v>46112</v>
      </c>
      <c r="B1132" s="525" t="s">
        <v>14</v>
      </c>
      <c r="C1132" s="525" t="s">
        <v>23</v>
      </c>
      <c r="D1132" s="339" t="s">
        <v>16</v>
      </c>
      <c r="E1132" s="79">
        <v>766.5</v>
      </c>
      <c r="G1132" s="79">
        <f>+G1131+E1132-F1133</f>
        <v>766.5</v>
      </c>
    </row>
    <row r="1133" spans="1:12">
      <c r="B1133" s="526"/>
      <c r="C1133" s="526"/>
      <c r="D1133" t="s">
        <v>17</v>
      </c>
      <c r="E1133" s="2">
        <v>76</v>
      </c>
      <c r="G1133" s="79">
        <f>+G1132+E1133-F1134</f>
        <v>842.5</v>
      </c>
    </row>
    <row r="1134" spans="1:12">
      <c r="B1134" s="526"/>
      <c r="C1134" s="526"/>
      <c r="D1134" t="s">
        <v>18</v>
      </c>
      <c r="E1134" s="2">
        <v>60</v>
      </c>
      <c r="G1134" s="79">
        <f>+G1133+E1134-F1135</f>
        <v>902.5</v>
      </c>
      <c r="I1134" s="525" t="s">
        <v>23</v>
      </c>
      <c r="J1134" t="s">
        <v>16</v>
      </c>
      <c r="K1134" s="2">
        <v>766.5</v>
      </c>
    </row>
    <row r="1135" spans="1:12">
      <c r="B1135" s="526"/>
      <c r="C1135" s="526"/>
      <c r="D1135" t="s">
        <v>19</v>
      </c>
      <c r="E1135" s="2">
        <v>5</v>
      </c>
      <c r="G1135" s="79">
        <f>+G1134+E1135-F1136</f>
        <v>907.5</v>
      </c>
      <c r="I1135" s="526"/>
      <c r="J1135" t="s">
        <v>17</v>
      </c>
      <c r="K1135" s="2">
        <v>76</v>
      </c>
    </row>
    <row r="1136" spans="1:12">
      <c r="B1136" s="526"/>
      <c r="C1136" s="526"/>
      <c r="D1136" s="242" t="s">
        <v>662</v>
      </c>
      <c r="E1136" s="2">
        <v>200</v>
      </c>
      <c r="G1136" s="79">
        <f t="shared" ref="G1136:G1155" si="20">+G1135+E1136-F1137</f>
        <v>1047.5</v>
      </c>
      <c r="J1136" s="242" t="s">
        <v>662</v>
      </c>
      <c r="K1136" s="2">
        <v>200</v>
      </c>
    </row>
    <row r="1137" spans="1:12">
      <c r="A1137" s="86">
        <v>46112</v>
      </c>
      <c r="B1137" s="526" t="s">
        <v>124</v>
      </c>
      <c r="C1137" s="526" t="s">
        <v>23</v>
      </c>
      <c r="D1137" t="s">
        <v>18</v>
      </c>
      <c r="E1137" s="240"/>
      <c r="F1137" s="240">
        <v>60</v>
      </c>
      <c r="G1137" s="79">
        <f t="shared" si="20"/>
        <v>1042.5</v>
      </c>
      <c r="J1137">
        <v>1050</v>
      </c>
      <c r="K1137" s="8">
        <f>SUM(K1134:K1136)</f>
        <v>1042.5</v>
      </c>
      <c r="L1137" s="37">
        <f>J1137-K1137</f>
        <v>7.5</v>
      </c>
    </row>
    <row r="1138" spans="1:12">
      <c r="A1138" s="86">
        <v>46112</v>
      </c>
      <c r="B1138" s="526" t="s">
        <v>124</v>
      </c>
      <c r="C1138" s="526" t="s">
        <v>23</v>
      </c>
      <c r="D1138" t="s">
        <v>19</v>
      </c>
      <c r="E1138" s="240"/>
      <c r="F1138" s="240">
        <v>5</v>
      </c>
      <c r="G1138" s="79">
        <f t="shared" si="20"/>
        <v>276</v>
      </c>
    </row>
    <row r="1139" spans="1:12">
      <c r="A1139" s="7">
        <v>46133</v>
      </c>
      <c r="B1139" s="526">
        <v>32950</v>
      </c>
      <c r="C1139" s="526" t="s">
        <v>23</v>
      </c>
      <c r="D1139" t="s">
        <v>16</v>
      </c>
      <c r="F1139" s="2">
        <v>766.5</v>
      </c>
      <c r="G1139" s="79">
        <f t="shared" si="20"/>
        <v>200</v>
      </c>
    </row>
    <row r="1140" spans="1:12">
      <c r="A1140" s="7">
        <v>46133</v>
      </c>
      <c r="B1140" s="526">
        <v>32950</v>
      </c>
      <c r="C1140" s="526" t="s">
        <v>23</v>
      </c>
      <c r="D1140" t="s">
        <v>17</v>
      </c>
      <c r="F1140" s="2">
        <v>76</v>
      </c>
      <c r="G1140" s="79">
        <f t="shared" si="20"/>
        <v>0</v>
      </c>
    </row>
    <row r="1141" spans="1:12">
      <c r="A1141" s="7">
        <v>46133</v>
      </c>
      <c r="B1141" s="526">
        <v>32950</v>
      </c>
      <c r="C1141" s="526" t="s">
        <v>23</v>
      </c>
      <c r="D1141" t="s">
        <v>662</v>
      </c>
      <c r="F1141" s="2">
        <v>200</v>
      </c>
      <c r="G1141" s="79">
        <f t="shared" si="20"/>
        <v>0</v>
      </c>
    </row>
    <row r="1142" spans="1:12">
      <c r="B1142" s="526"/>
      <c r="C1142" s="526"/>
      <c r="G1142" s="79">
        <f t="shared" si="20"/>
        <v>0</v>
      </c>
    </row>
    <row r="1143" spans="1:12">
      <c r="B1143" s="526"/>
      <c r="C1143" s="526"/>
      <c r="G1143" s="79">
        <f t="shared" si="20"/>
        <v>0</v>
      </c>
    </row>
    <row r="1144" spans="1:12">
      <c r="B1144" s="526"/>
      <c r="C1144" s="526"/>
      <c r="G1144" s="79">
        <f t="shared" si="20"/>
        <v>0</v>
      </c>
    </row>
    <row r="1145" spans="1:12">
      <c r="B1145" s="526"/>
      <c r="C1145" s="526"/>
      <c r="G1145" s="79">
        <f t="shared" si="20"/>
        <v>0</v>
      </c>
    </row>
    <row r="1146" spans="1:12">
      <c r="B1146" s="526"/>
      <c r="C1146" s="526"/>
      <c r="G1146" s="79">
        <f t="shared" si="20"/>
        <v>0</v>
      </c>
    </row>
    <row r="1147" spans="1:12">
      <c r="B1147" s="526"/>
      <c r="C1147" s="526"/>
      <c r="G1147" s="79">
        <f t="shared" si="20"/>
        <v>0</v>
      </c>
    </row>
    <row r="1148" spans="1:12">
      <c r="B1148" s="526"/>
      <c r="C1148" s="526"/>
      <c r="G1148" s="79">
        <f t="shared" si="20"/>
        <v>0</v>
      </c>
    </row>
    <row r="1149" spans="1:12">
      <c r="B1149" s="526"/>
      <c r="C1149" s="526"/>
      <c r="G1149" s="79">
        <f t="shared" si="20"/>
        <v>0</v>
      </c>
    </row>
    <row r="1150" spans="1:12">
      <c r="B1150" s="526"/>
      <c r="C1150" s="526"/>
      <c r="G1150" s="79">
        <f t="shared" si="20"/>
        <v>0</v>
      </c>
    </row>
    <row r="1151" spans="1:12">
      <c r="B1151" s="526"/>
      <c r="C1151" s="526"/>
      <c r="G1151" s="79">
        <f t="shared" si="20"/>
        <v>0</v>
      </c>
    </row>
    <row r="1152" spans="1:12">
      <c r="B1152" s="526"/>
      <c r="C1152" s="526"/>
      <c r="G1152" s="79">
        <f t="shared" si="20"/>
        <v>0</v>
      </c>
    </row>
    <row r="1153" spans="2:7">
      <c r="B1153" s="526"/>
      <c r="C1153" s="526"/>
      <c r="G1153" s="79">
        <f t="shared" si="20"/>
        <v>0</v>
      </c>
    </row>
    <row r="1154" spans="2:7">
      <c r="B1154" s="526"/>
      <c r="C1154" s="526"/>
      <c r="G1154" s="79">
        <f t="shared" si="20"/>
        <v>0</v>
      </c>
    </row>
    <row r="1155" spans="2:7">
      <c r="B1155" s="526"/>
      <c r="C1155" s="526"/>
      <c r="G1155" s="79">
        <f t="shared" si="20"/>
        <v>0</v>
      </c>
    </row>
    <row r="1156" spans="2:7">
      <c r="B1156" s="526"/>
      <c r="C1156" s="526"/>
      <c r="G1156" s="79">
        <f t="shared" si="19"/>
        <v>0</v>
      </c>
    </row>
    <row r="1157" spans="2:7">
      <c r="B1157" s="526"/>
      <c r="C1157" s="526"/>
      <c r="G1157" s="79">
        <f t="shared" si="19"/>
        <v>0</v>
      </c>
    </row>
    <row r="1158" spans="2:7">
      <c r="B1158" s="526"/>
      <c r="C1158" s="526"/>
      <c r="G1158" s="79">
        <f t="shared" si="19"/>
        <v>0</v>
      </c>
    </row>
    <row r="1159" spans="2:7">
      <c r="B1159" s="526"/>
      <c r="C1159" s="526"/>
      <c r="G1159" s="79">
        <f t="shared" si="19"/>
        <v>0</v>
      </c>
    </row>
    <row r="1160" spans="2:7">
      <c r="B1160" s="526"/>
      <c r="C1160" s="526"/>
      <c r="G1160" s="79">
        <f t="shared" si="19"/>
        <v>0</v>
      </c>
    </row>
    <row r="1161" spans="2:7">
      <c r="B1161" s="526"/>
      <c r="C1161" s="526"/>
      <c r="G1161" s="79">
        <f t="shared" si="19"/>
        <v>0</v>
      </c>
    </row>
    <row r="1162" spans="2:7">
      <c r="B1162" s="526"/>
      <c r="C1162" s="526"/>
      <c r="G1162" s="79">
        <f t="shared" si="19"/>
        <v>0</v>
      </c>
    </row>
    <row r="1163" spans="2:7">
      <c r="B1163" s="526"/>
      <c r="C1163" s="526"/>
      <c r="G1163" s="79">
        <f t="shared" si="19"/>
        <v>0</v>
      </c>
    </row>
    <row r="1164" spans="2:7">
      <c r="B1164" s="526"/>
      <c r="C1164" s="526"/>
      <c r="G1164" s="79">
        <f t="shared" si="19"/>
        <v>0</v>
      </c>
    </row>
    <row r="1165" spans="2:7">
      <c r="B1165" s="526"/>
      <c r="C1165" s="526"/>
      <c r="G1165" s="79">
        <f t="shared" ref="G1165:G1228" si="21">+G1164+E1165-F1165</f>
        <v>0</v>
      </c>
    </row>
    <row r="1166" spans="2:7">
      <c r="B1166" s="526"/>
      <c r="C1166" s="526"/>
      <c r="G1166" s="79">
        <f t="shared" si="21"/>
        <v>0</v>
      </c>
    </row>
    <row r="1167" spans="2:7">
      <c r="B1167" s="526"/>
      <c r="C1167" s="526"/>
      <c r="G1167" s="79">
        <f t="shared" si="21"/>
        <v>0</v>
      </c>
    </row>
    <row r="1168" spans="2:7">
      <c r="B1168" s="526"/>
      <c r="C1168" s="526"/>
      <c r="G1168" s="79">
        <f t="shared" si="21"/>
        <v>0</v>
      </c>
    </row>
    <row r="1169" spans="2:7">
      <c r="B1169" s="526"/>
      <c r="C1169" s="526"/>
      <c r="G1169" s="79">
        <f t="shared" si="21"/>
        <v>0</v>
      </c>
    </row>
    <row r="1170" spans="2:7">
      <c r="B1170" s="526"/>
      <c r="C1170" s="526"/>
      <c r="G1170" s="79">
        <f t="shared" si="21"/>
        <v>0</v>
      </c>
    </row>
    <row r="1171" spans="2:7">
      <c r="B1171" s="526"/>
      <c r="C1171" s="526"/>
      <c r="G1171" s="79">
        <f t="shared" si="21"/>
        <v>0</v>
      </c>
    </row>
    <row r="1172" spans="2:7">
      <c r="B1172" s="526"/>
      <c r="C1172" s="526"/>
      <c r="G1172" s="79">
        <f t="shared" si="21"/>
        <v>0</v>
      </c>
    </row>
    <row r="1173" spans="2:7">
      <c r="B1173" s="526"/>
      <c r="C1173" s="526"/>
      <c r="G1173" s="79">
        <f t="shared" si="21"/>
        <v>0</v>
      </c>
    </row>
    <row r="1174" spans="2:7">
      <c r="B1174" s="526"/>
      <c r="C1174" s="526"/>
      <c r="G1174" s="79">
        <f t="shared" si="21"/>
        <v>0</v>
      </c>
    </row>
    <row r="1175" spans="2:7">
      <c r="B1175" s="526"/>
      <c r="C1175" s="526"/>
      <c r="G1175" s="79">
        <f t="shared" si="21"/>
        <v>0</v>
      </c>
    </row>
    <row r="1176" spans="2:7">
      <c r="B1176" s="526"/>
      <c r="C1176" s="526"/>
      <c r="G1176" s="79">
        <f t="shared" si="21"/>
        <v>0</v>
      </c>
    </row>
    <row r="1177" spans="2:7">
      <c r="B1177" s="526"/>
      <c r="C1177" s="526"/>
      <c r="G1177" s="79">
        <f t="shared" si="21"/>
        <v>0</v>
      </c>
    </row>
    <row r="1178" spans="2:7">
      <c r="B1178" s="526"/>
      <c r="C1178" s="526"/>
      <c r="G1178" s="79">
        <f t="shared" si="21"/>
        <v>0</v>
      </c>
    </row>
    <row r="1179" spans="2:7">
      <c r="B1179" s="526"/>
      <c r="C1179" s="526"/>
      <c r="G1179" s="79">
        <f t="shared" si="21"/>
        <v>0</v>
      </c>
    </row>
    <row r="1180" spans="2:7">
      <c r="B1180" s="526"/>
      <c r="C1180" s="526"/>
      <c r="G1180" s="79">
        <f t="shared" si="21"/>
        <v>0</v>
      </c>
    </row>
    <row r="1181" spans="2:7">
      <c r="B1181" s="526"/>
      <c r="C1181" s="526"/>
      <c r="G1181" s="79">
        <f t="shared" si="21"/>
        <v>0</v>
      </c>
    </row>
    <row r="1182" spans="2:7">
      <c r="B1182" s="526"/>
      <c r="C1182" s="526"/>
      <c r="G1182" s="79">
        <f t="shared" si="21"/>
        <v>0</v>
      </c>
    </row>
    <row r="1183" spans="2:7">
      <c r="B1183" s="526"/>
      <c r="C1183" s="526"/>
      <c r="G1183" s="79">
        <f t="shared" si="21"/>
        <v>0</v>
      </c>
    </row>
    <row r="1184" spans="2:7">
      <c r="B1184" s="526"/>
      <c r="C1184" s="526"/>
      <c r="G1184" s="79">
        <f t="shared" si="21"/>
        <v>0</v>
      </c>
    </row>
    <row r="1185" spans="2:7">
      <c r="B1185" s="526"/>
      <c r="C1185" s="526"/>
      <c r="G1185" s="79">
        <f t="shared" si="21"/>
        <v>0</v>
      </c>
    </row>
    <row r="1186" spans="2:7">
      <c r="B1186" s="526"/>
      <c r="C1186" s="526"/>
      <c r="G1186" s="79">
        <f t="shared" si="21"/>
        <v>0</v>
      </c>
    </row>
    <row r="1187" spans="2:7">
      <c r="B1187" s="526"/>
      <c r="C1187" s="526"/>
      <c r="G1187" s="79">
        <f t="shared" si="21"/>
        <v>0</v>
      </c>
    </row>
    <row r="1188" spans="2:7">
      <c r="B1188" s="526"/>
      <c r="C1188" s="526"/>
      <c r="G1188" s="79">
        <f t="shared" si="21"/>
        <v>0</v>
      </c>
    </row>
    <row r="1189" spans="2:7">
      <c r="B1189" s="526"/>
      <c r="C1189" s="526"/>
      <c r="G1189" s="79">
        <f t="shared" si="21"/>
        <v>0</v>
      </c>
    </row>
    <row r="1190" spans="2:7">
      <c r="B1190" s="526"/>
      <c r="C1190" s="526"/>
      <c r="G1190" s="79">
        <f t="shared" si="21"/>
        <v>0</v>
      </c>
    </row>
    <row r="1191" spans="2:7">
      <c r="B1191" s="526"/>
      <c r="C1191" s="526"/>
      <c r="G1191" s="79">
        <f t="shared" si="21"/>
        <v>0</v>
      </c>
    </row>
    <row r="1192" spans="2:7">
      <c r="B1192" s="526"/>
      <c r="C1192" s="526"/>
      <c r="G1192" s="79">
        <f t="shared" si="21"/>
        <v>0</v>
      </c>
    </row>
    <row r="1193" spans="2:7">
      <c r="B1193" s="526"/>
      <c r="C1193" s="526"/>
      <c r="G1193" s="79">
        <f t="shared" si="21"/>
        <v>0</v>
      </c>
    </row>
    <row r="1194" spans="2:7">
      <c r="B1194" s="526"/>
      <c r="C1194" s="526"/>
      <c r="G1194" s="79">
        <f t="shared" si="21"/>
        <v>0</v>
      </c>
    </row>
    <row r="1195" spans="2:7">
      <c r="B1195" s="526"/>
      <c r="C1195" s="526"/>
      <c r="G1195" s="79">
        <f t="shared" si="21"/>
        <v>0</v>
      </c>
    </row>
    <row r="1196" spans="2:7">
      <c r="B1196" s="526"/>
      <c r="C1196" s="526"/>
      <c r="G1196" s="79">
        <f t="shared" si="21"/>
        <v>0</v>
      </c>
    </row>
    <row r="1197" spans="2:7">
      <c r="B1197" s="526"/>
      <c r="C1197" s="526"/>
      <c r="G1197" s="79">
        <f t="shared" si="21"/>
        <v>0</v>
      </c>
    </row>
    <row r="1198" spans="2:7">
      <c r="B1198" s="526"/>
      <c r="C1198" s="526"/>
      <c r="G1198" s="79">
        <f t="shared" si="21"/>
        <v>0</v>
      </c>
    </row>
    <row r="1199" spans="2:7">
      <c r="B1199" s="526"/>
      <c r="C1199" s="526"/>
      <c r="G1199" s="79">
        <f t="shared" si="21"/>
        <v>0</v>
      </c>
    </row>
    <row r="1200" spans="2:7">
      <c r="B1200" s="526"/>
      <c r="C1200" s="526"/>
      <c r="G1200" s="79">
        <f t="shared" si="21"/>
        <v>0</v>
      </c>
    </row>
    <row r="1201" spans="2:7">
      <c r="B1201" s="526"/>
      <c r="C1201" s="526"/>
      <c r="G1201" s="79">
        <f t="shared" si="21"/>
        <v>0</v>
      </c>
    </row>
    <row r="1202" spans="2:7">
      <c r="B1202" s="526"/>
      <c r="C1202" s="526"/>
      <c r="G1202" s="79">
        <f t="shared" si="21"/>
        <v>0</v>
      </c>
    </row>
    <row r="1203" spans="2:7">
      <c r="B1203" s="526"/>
      <c r="C1203" s="526"/>
      <c r="G1203" s="79">
        <f t="shared" si="21"/>
        <v>0</v>
      </c>
    </row>
    <row r="1204" spans="2:7">
      <c r="B1204" s="526"/>
      <c r="C1204" s="526"/>
      <c r="G1204" s="79">
        <f t="shared" si="21"/>
        <v>0</v>
      </c>
    </row>
    <row r="1205" spans="2:7">
      <c r="B1205" s="526"/>
      <c r="C1205" s="526"/>
      <c r="G1205" s="79">
        <f t="shared" si="21"/>
        <v>0</v>
      </c>
    </row>
    <row r="1206" spans="2:7">
      <c r="B1206" s="526"/>
      <c r="C1206" s="526"/>
      <c r="G1206" s="79">
        <f t="shared" si="21"/>
        <v>0</v>
      </c>
    </row>
    <row r="1207" spans="2:7">
      <c r="B1207" s="526"/>
      <c r="C1207" s="526"/>
      <c r="G1207" s="79">
        <f t="shared" si="21"/>
        <v>0</v>
      </c>
    </row>
    <row r="1208" spans="2:7">
      <c r="B1208" s="526"/>
      <c r="C1208" s="526"/>
      <c r="G1208" s="79">
        <f t="shared" si="21"/>
        <v>0</v>
      </c>
    </row>
    <row r="1209" spans="2:7">
      <c r="B1209" s="526"/>
      <c r="C1209" s="526"/>
      <c r="G1209" s="79">
        <f t="shared" si="21"/>
        <v>0</v>
      </c>
    </row>
    <row r="1210" spans="2:7">
      <c r="B1210" s="526"/>
      <c r="C1210" s="526"/>
      <c r="G1210" s="79">
        <f t="shared" si="21"/>
        <v>0</v>
      </c>
    </row>
    <row r="1211" spans="2:7">
      <c r="B1211" s="526"/>
      <c r="C1211" s="526"/>
      <c r="G1211" s="79">
        <f t="shared" si="21"/>
        <v>0</v>
      </c>
    </row>
    <row r="1212" spans="2:7">
      <c r="B1212" s="526"/>
      <c r="C1212" s="526"/>
      <c r="G1212" s="79">
        <f t="shared" si="21"/>
        <v>0</v>
      </c>
    </row>
    <row r="1213" spans="2:7">
      <c r="B1213" s="526"/>
      <c r="C1213" s="526"/>
      <c r="G1213" s="79">
        <f t="shared" si="21"/>
        <v>0</v>
      </c>
    </row>
    <row r="1214" spans="2:7">
      <c r="B1214" s="526"/>
      <c r="C1214" s="526"/>
      <c r="G1214" s="79">
        <f t="shared" si="21"/>
        <v>0</v>
      </c>
    </row>
    <row r="1215" spans="2:7">
      <c r="B1215" s="526"/>
      <c r="C1215" s="526"/>
      <c r="G1215" s="79">
        <f t="shared" si="21"/>
        <v>0</v>
      </c>
    </row>
    <row r="1216" spans="2:7">
      <c r="B1216" s="526"/>
      <c r="C1216" s="526"/>
      <c r="G1216" s="79">
        <f t="shared" si="21"/>
        <v>0</v>
      </c>
    </row>
    <row r="1217" spans="2:7">
      <c r="B1217" s="526"/>
      <c r="C1217" s="526"/>
      <c r="G1217" s="79">
        <f t="shared" si="21"/>
        <v>0</v>
      </c>
    </row>
    <row r="1218" spans="2:7">
      <c r="B1218" s="526"/>
      <c r="C1218" s="526"/>
      <c r="G1218" s="79">
        <f t="shared" si="21"/>
        <v>0</v>
      </c>
    </row>
    <row r="1219" spans="2:7">
      <c r="B1219" s="526"/>
      <c r="C1219" s="526"/>
      <c r="G1219" s="79">
        <f t="shared" si="21"/>
        <v>0</v>
      </c>
    </row>
    <row r="1220" spans="2:7">
      <c r="B1220" s="526"/>
      <c r="C1220" s="526"/>
      <c r="G1220" s="79">
        <f t="shared" si="21"/>
        <v>0</v>
      </c>
    </row>
    <row r="1221" spans="2:7">
      <c r="B1221" s="526"/>
      <c r="C1221" s="526"/>
      <c r="G1221" s="79">
        <f t="shared" si="21"/>
        <v>0</v>
      </c>
    </row>
    <row r="1222" spans="2:7">
      <c r="B1222" s="526"/>
      <c r="C1222" s="526"/>
      <c r="G1222" s="79">
        <f t="shared" si="21"/>
        <v>0</v>
      </c>
    </row>
    <row r="1223" spans="2:7">
      <c r="B1223" s="526"/>
      <c r="C1223" s="526"/>
      <c r="G1223" s="79">
        <f t="shared" si="21"/>
        <v>0</v>
      </c>
    </row>
    <row r="1224" spans="2:7">
      <c r="B1224" s="526"/>
      <c r="C1224" s="526"/>
      <c r="G1224" s="79">
        <f t="shared" si="21"/>
        <v>0</v>
      </c>
    </row>
    <row r="1225" spans="2:7">
      <c r="B1225" s="526"/>
      <c r="C1225" s="526"/>
      <c r="G1225" s="79">
        <f t="shared" si="21"/>
        <v>0</v>
      </c>
    </row>
    <row r="1226" spans="2:7">
      <c r="B1226" s="526"/>
      <c r="C1226" s="526"/>
      <c r="G1226" s="79">
        <f t="shared" si="21"/>
        <v>0</v>
      </c>
    </row>
    <row r="1227" spans="2:7">
      <c r="B1227" s="526"/>
      <c r="C1227" s="526"/>
      <c r="G1227" s="79">
        <f t="shared" si="21"/>
        <v>0</v>
      </c>
    </row>
    <row r="1228" spans="2:7">
      <c r="B1228" s="526"/>
      <c r="C1228" s="526"/>
      <c r="G1228" s="79">
        <f t="shared" si="21"/>
        <v>0</v>
      </c>
    </row>
    <row r="1229" spans="2:7">
      <c r="B1229" s="526"/>
      <c r="C1229" s="526"/>
      <c r="G1229" s="79">
        <f t="shared" ref="G1229:G1292" si="22">+G1228+E1229-F1229</f>
        <v>0</v>
      </c>
    </row>
    <row r="1230" spans="2:7">
      <c r="B1230" s="526"/>
      <c r="C1230" s="526"/>
      <c r="G1230" s="79">
        <f t="shared" si="22"/>
        <v>0</v>
      </c>
    </row>
    <row r="1231" spans="2:7">
      <c r="B1231" s="526"/>
      <c r="C1231" s="526"/>
      <c r="G1231" s="79">
        <f t="shared" si="22"/>
        <v>0</v>
      </c>
    </row>
    <row r="1232" spans="2:7">
      <c r="B1232" s="526"/>
      <c r="C1232" s="526"/>
      <c r="G1232" s="79">
        <f t="shared" si="22"/>
        <v>0</v>
      </c>
    </row>
    <row r="1233" spans="2:7">
      <c r="B1233" s="526"/>
      <c r="C1233" s="526"/>
      <c r="G1233" s="79">
        <f t="shared" si="22"/>
        <v>0</v>
      </c>
    </row>
    <row r="1234" spans="2:7">
      <c r="B1234" s="526"/>
      <c r="C1234" s="526"/>
      <c r="G1234" s="79">
        <f t="shared" si="22"/>
        <v>0</v>
      </c>
    </row>
    <row r="1235" spans="2:7">
      <c r="B1235" s="526"/>
      <c r="C1235" s="526"/>
      <c r="G1235" s="79">
        <f t="shared" si="22"/>
        <v>0</v>
      </c>
    </row>
    <row r="1236" spans="2:7">
      <c r="B1236" s="526"/>
      <c r="C1236" s="526"/>
      <c r="G1236" s="79">
        <f t="shared" si="22"/>
        <v>0</v>
      </c>
    </row>
    <row r="1237" spans="2:7">
      <c r="B1237" s="526"/>
      <c r="C1237" s="526"/>
      <c r="G1237" s="79">
        <f t="shared" si="22"/>
        <v>0</v>
      </c>
    </row>
    <row r="1238" spans="2:7">
      <c r="B1238" s="526"/>
      <c r="C1238" s="526"/>
      <c r="G1238" s="79">
        <f t="shared" si="22"/>
        <v>0</v>
      </c>
    </row>
    <row r="1239" spans="2:7">
      <c r="B1239" s="526"/>
      <c r="C1239" s="526"/>
      <c r="G1239" s="79">
        <f t="shared" si="22"/>
        <v>0</v>
      </c>
    </row>
    <row r="1240" spans="2:7">
      <c r="B1240" s="526"/>
      <c r="C1240" s="526"/>
      <c r="G1240" s="79">
        <f t="shared" si="22"/>
        <v>0</v>
      </c>
    </row>
    <row r="1241" spans="2:7">
      <c r="B1241" s="526"/>
      <c r="C1241" s="526"/>
      <c r="G1241" s="79">
        <f t="shared" si="22"/>
        <v>0</v>
      </c>
    </row>
    <row r="1242" spans="2:7">
      <c r="B1242" s="526"/>
      <c r="C1242" s="526"/>
      <c r="G1242" s="79">
        <f t="shared" si="22"/>
        <v>0</v>
      </c>
    </row>
    <row r="1243" spans="2:7">
      <c r="B1243" s="526"/>
      <c r="C1243" s="526"/>
      <c r="G1243" s="79">
        <f t="shared" si="22"/>
        <v>0</v>
      </c>
    </row>
    <row r="1244" spans="2:7">
      <c r="B1244" s="526"/>
      <c r="C1244" s="526"/>
      <c r="G1244" s="79">
        <f t="shared" si="22"/>
        <v>0</v>
      </c>
    </row>
    <row r="1245" spans="2:7">
      <c r="B1245" s="526"/>
      <c r="C1245" s="526"/>
      <c r="G1245" s="79">
        <f t="shared" si="22"/>
        <v>0</v>
      </c>
    </row>
    <row r="1246" spans="2:7">
      <c r="B1246" s="526"/>
      <c r="C1246" s="526"/>
      <c r="G1246" s="79">
        <f t="shared" si="22"/>
        <v>0</v>
      </c>
    </row>
    <row r="1247" spans="2:7">
      <c r="B1247" s="526"/>
      <c r="C1247" s="526"/>
      <c r="G1247" s="79">
        <f t="shared" si="22"/>
        <v>0</v>
      </c>
    </row>
    <row r="1248" spans="2:7">
      <c r="B1248" s="526"/>
      <c r="C1248" s="526"/>
      <c r="G1248" s="79">
        <f t="shared" si="22"/>
        <v>0</v>
      </c>
    </row>
    <row r="1249" spans="2:7">
      <c r="B1249" s="526"/>
      <c r="C1249" s="526"/>
      <c r="G1249" s="79">
        <f t="shared" si="22"/>
        <v>0</v>
      </c>
    </row>
    <row r="1250" spans="2:7">
      <c r="B1250" s="526"/>
      <c r="C1250" s="526"/>
      <c r="G1250" s="79">
        <f t="shared" si="22"/>
        <v>0</v>
      </c>
    </row>
    <row r="1251" spans="2:7">
      <c r="B1251" s="526"/>
      <c r="C1251" s="526"/>
      <c r="G1251" s="79">
        <f t="shared" si="22"/>
        <v>0</v>
      </c>
    </row>
    <row r="1252" spans="2:7">
      <c r="B1252" s="526"/>
      <c r="C1252" s="526"/>
      <c r="G1252" s="79">
        <f t="shared" si="22"/>
        <v>0</v>
      </c>
    </row>
    <row r="1253" spans="2:7">
      <c r="B1253" s="526"/>
      <c r="C1253" s="526"/>
      <c r="G1253" s="79">
        <f t="shared" si="22"/>
        <v>0</v>
      </c>
    </row>
    <row r="1254" spans="2:7">
      <c r="B1254" s="526"/>
      <c r="C1254" s="526"/>
      <c r="G1254" s="79">
        <f t="shared" si="22"/>
        <v>0</v>
      </c>
    </row>
    <row r="1255" spans="2:7">
      <c r="B1255" s="526"/>
      <c r="C1255" s="526"/>
      <c r="G1255" s="79">
        <f t="shared" si="22"/>
        <v>0</v>
      </c>
    </row>
    <row r="1256" spans="2:7">
      <c r="B1256" s="526"/>
      <c r="C1256" s="526"/>
      <c r="G1256" s="79">
        <f t="shared" si="22"/>
        <v>0</v>
      </c>
    </row>
    <row r="1257" spans="2:7">
      <c r="B1257" s="526"/>
      <c r="C1257" s="526"/>
      <c r="G1257" s="79">
        <f t="shared" si="22"/>
        <v>0</v>
      </c>
    </row>
    <row r="1258" spans="2:7">
      <c r="B1258" s="526"/>
      <c r="C1258" s="526"/>
      <c r="G1258" s="79">
        <f t="shared" si="22"/>
        <v>0</v>
      </c>
    </row>
    <row r="1259" spans="2:7">
      <c r="B1259" s="526"/>
      <c r="C1259" s="526"/>
      <c r="G1259" s="79">
        <f t="shared" si="22"/>
        <v>0</v>
      </c>
    </row>
    <row r="1260" spans="2:7">
      <c r="B1260" s="526"/>
      <c r="C1260" s="526"/>
      <c r="G1260" s="79">
        <f t="shared" si="22"/>
        <v>0</v>
      </c>
    </row>
    <row r="1261" spans="2:7">
      <c r="B1261" s="526"/>
      <c r="C1261" s="526"/>
      <c r="G1261" s="79">
        <f t="shared" si="22"/>
        <v>0</v>
      </c>
    </row>
    <row r="1262" spans="2:7">
      <c r="B1262" s="526"/>
      <c r="C1262" s="526"/>
      <c r="G1262" s="79">
        <f t="shared" si="22"/>
        <v>0</v>
      </c>
    </row>
    <row r="1263" spans="2:7">
      <c r="B1263" s="526"/>
      <c r="C1263" s="526"/>
      <c r="G1263" s="79">
        <f t="shared" si="22"/>
        <v>0</v>
      </c>
    </row>
    <row r="1264" spans="2:7">
      <c r="B1264" s="526"/>
      <c r="C1264" s="526"/>
      <c r="G1264" s="79">
        <f t="shared" si="22"/>
        <v>0</v>
      </c>
    </row>
    <row r="1265" spans="2:7">
      <c r="B1265" s="526"/>
      <c r="C1265" s="526"/>
      <c r="G1265" s="79">
        <f t="shared" si="22"/>
        <v>0</v>
      </c>
    </row>
    <row r="1266" spans="2:7">
      <c r="B1266" s="526"/>
      <c r="C1266" s="526"/>
      <c r="G1266" s="79">
        <f t="shared" si="22"/>
        <v>0</v>
      </c>
    </row>
    <row r="1267" spans="2:7">
      <c r="B1267" s="526"/>
      <c r="C1267" s="526"/>
      <c r="G1267" s="79">
        <f t="shared" si="22"/>
        <v>0</v>
      </c>
    </row>
    <row r="1268" spans="2:7">
      <c r="B1268" s="526"/>
      <c r="C1268" s="526"/>
      <c r="G1268" s="79">
        <f t="shared" si="22"/>
        <v>0</v>
      </c>
    </row>
    <row r="1269" spans="2:7">
      <c r="B1269" s="526"/>
      <c r="C1269" s="526"/>
      <c r="G1269" s="79">
        <f t="shared" si="22"/>
        <v>0</v>
      </c>
    </row>
    <row r="1270" spans="2:7">
      <c r="B1270" s="526"/>
      <c r="C1270" s="526"/>
      <c r="G1270" s="79">
        <f t="shared" si="22"/>
        <v>0</v>
      </c>
    </row>
    <row r="1271" spans="2:7">
      <c r="B1271" s="526"/>
      <c r="C1271" s="526"/>
      <c r="G1271" s="79">
        <f t="shared" si="22"/>
        <v>0</v>
      </c>
    </row>
    <row r="1272" spans="2:7">
      <c r="B1272" s="526"/>
      <c r="C1272" s="526"/>
      <c r="G1272" s="79">
        <f t="shared" si="22"/>
        <v>0</v>
      </c>
    </row>
    <row r="1273" spans="2:7">
      <c r="B1273" s="526"/>
      <c r="C1273" s="526"/>
      <c r="G1273" s="79">
        <f t="shared" si="22"/>
        <v>0</v>
      </c>
    </row>
    <row r="1274" spans="2:7">
      <c r="B1274" s="526"/>
      <c r="C1274" s="526"/>
      <c r="G1274" s="79">
        <f t="shared" si="22"/>
        <v>0</v>
      </c>
    </row>
    <row r="1275" spans="2:7">
      <c r="B1275" s="526"/>
      <c r="C1275" s="526"/>
      <c r="G1275" s="79">
        <f t="shared" si="22"/>
        <v>0</v>
      </c>
    </row>
    <row r="1276" spans="2:7">
      <c r="B1276" s="526"/>
      <c r="C1276" s="526"/>
      <c r="G1276" s="79">
        <f t="shared" si="22"/>
        <v>0</v>
      </c>
    </row>
    <row r="1277" spans="2:7">
      <c r="B1277" s="526"/>
      <c r="C1277" s="526"/>
      <c r="G1277" s="79">
        <f t="shared" si="22"/>
        <v>0</v>
      </c>
    </row>
    <row r="1278" spans="2:7">
      <c r="B1278" s="526"/>
      <c r="C1278" s="526"/>
      <c r="G1278" s="79">
        <f t="shared" si="22"/>
        <v>0</v>
      </c>
    </row>
    <row r="1279" spans="2:7">
      <c r="B1279" s="526"/>
      <c r="C1279" s="526"/>
      <c r="G1279" s="79">
        <f t="shared" si="22"/>
        <v>0</v>
      </c>
    </row>
    <row r="1280" spans="2:7">
      <c r="B1280" s="526"/>
      <c r="C1280" s="526"/>
      <c r="G1280" s="79">
        <f t="shared" si="22"/>
        <v>0</v>
      </c>
    </row>
    <row r="1281" spans="2:7">
      <c r="B1281" s="526"/>
      <c r="C1281" s="526"/>
      <c r="G1281" s="79">
        <f t="shared" si="22"/>
        <v>0</v>
      </c>
    </row>
    <row r="1282" spans="2:7">
      <c r="B1282" s="526"/>
      <c r="C1282" s="526"/>
      <c r="G1282" s="79">
        <f t="shared" si="22"/>
        <v>0</v>
      </c>
    </row>
    <row r="1283" spans="2:7">
      <c r="B1283" s="526"/>
      <c r="C1283" s="526"/>
      <c r="G1283" s="79">
        <f t="shared" si="22"/>
        <v>0</v>
      </c>
    </row>
    <row r="1284" spans="2:7">
      <c r="B1284" s="526"/>
      <c r="C1284" s="526"/>
      <c r="G1284" s="79">
        <f t="shared" si="22"/>
        <v>0</v>
      </c>
    </row>
    <row r="1285" spans="2:7">
      <c r="B1285" s="526"/>
      <c r="C1285" s="526"/>
      <c r="G1285" s="79">
        <f t="shared" si="22"/>
        <v>0</v>
      </c>
    </row>
    <row r="1286" spans="2:7">
      <c r="B1286" s="526"/>
      <c r="C1286" s="526"/>
      <c r="G1286" s="79">
        <f t="shared" si="22"/>
        <v>0</v>
      </c>
    </row>
    <row r="1287" spans="2:7">
      <c r="B1287" s="526"/>
      <c r="C1287" s="526"/>
      <c r="G1287" s="79">
        <f t="shared" si="22"/>
        <v>0</v>
      </c>
    </row>
    <row r="1288" spans="2:7">
      <c r="B1288" s="526"/>
      <c r="C1288" s="526"/>
      <c r="G1288" s="79">
        <f t="shared" si="22"/>
        <v>0</v>
      </c>
    </row>
    <row r="1289" spans="2:7">
      <c r="B1289" s="526"/>
      <c r="C1289" s="526"/>
      <c r="G1289" s="79">
        <f t="shared" si="22"/>
        <v>0</v>
      </c>
    </row>
    <row r="1290" spans="2:7">
      <c r="B1290" s="526"/>
      <c r="C1290" s="526"/>
      <c r="G1290" s="79">
        <f t="shared" si="22"/>
        <v>0</v>
      </c>
    </row>
    <row r="1291" spans="2:7">
      <c r="B1291" s="526"/>
      <c r="C1291" s="526"/>
      <c r="G1291" s="79">
        <f t="shared" si="22"/>
        <v>0</v>
      </c>
    </row>
    <row r="1292" spans="2:7">
      <c r="B1292" s="526"/>
      <c r="C1292" s="526"/>
      <c r="G1292" s="79">
        <f t="shared" si="22"/>
        <v>0</v>
      </c>
    </row>
    <row r="1293" spans="2:7">
      <c r="B1293" s="526"/>
      <c r="C1293" s="526"/>
      <c r="G1293" s="79">
        <f t="shared" ref="G1293:G1324" si="23">+G1292+E1293-F1293</f>
        <v>0</v>
      </c>
    </row>
    <row r="1294" spans="2:7">
      <c r="B1294" s="526"/>
      <c r="C1294" s="526"/>
      <c r="G1294" s="79">
        <f t="shared" si="23"/>
        <v>0</v>
      </c>
    </row>
    <row r="1295" spans="2:7">
      <c r="B1295" s="526"/>
      <c r="C1295" s="526"/>
      <c r="G1295" s="79">
        <f t="shared" si="23"/>
        <v>0</v>
      </c>
    </row>
    <row r="1296" spans="2:7">
      <c r="B1296" s="526"/>
      <c r="C1296" s="526"/>
      <c r="G1296" s="79">
        <f t="shared" si="23"/>
        <v>0</v>
      </c>
    </row>
    <row r="1297" spans="2:7">
      <c r="B1297" s="526"/>
      <c r="C1297" s="526"/>
      <c r="G1297" s="79">
        <f t="shared" si="23"/>
        <v>0</v>
      </c>
    </row>
    <row r="1298" spans="2:7">
      <c r="B1298" s="526"/>
      <c r="C1298" s="526"/>
      <c r="G1298" s="79">
        <f t="shared" si="23"/>
        <v>0</v>
      </c>
    </row>
    <row r="1299" spans="2:7">
      <c r="B1299" s="526"/>
      <c r="C1299" s="526"/>
      <c r="G1299" s="79">
        <f t="shared" si="23"/>
        <v>0</v>
      </c>
    </row>
    <row r="1300" spans="2:7">
      <c r="B1300" s="526"/>
      <c r="C1300" s="526"/>
      <c r="G1300" s="79">
        <f t="shared" si="23"/>
        <v>0</v>
      </c>
    </row>
    <row r="1301" spans="2:7">
      <c r="B1301" s="526"/>
      <c r="C1301" s="526"/>
      <c r="G1301" s="79">
        <f t="shared" si="23"/>
        <v>0</v>
      </c>
    </row>
    <row r="1302" spans="2:7">
      <c r="B1302" s="526"/>
      <c r="C1302" s="526"/>
      <c r="G1302" s="79">
        <f t="shared" si="23"/>
        <v>0</v>
      </c>
    </row>
    <row r="1303" spans="2:7">
      <c r="B1303" s="526"/>
      <c r="C1303" s="526"/>
      <c r="G1303" s="79">
        <f t="shared" si="23"/>
        <v>0</v>
      </c>
    </row>
    <row r="1304" spans="2:7">
      <c r="B1304" s="526"/>
      <c r="C1304" s="526"/>
      <c r="G1304" s="79">
        <f t="shared" si="23"/>
        <v>0</v>
      </c>
    </row>
    <row r="1305" spans="2:7">
      <c r="B1305" s="526"/>
      <c r="C1305" s="526"/>
      <c r="G1305" s="79">
        <f t="shared" si="23"/>
        <v>0</v>
      </c>
    </row>
    <row r="1306" spans="2:7">
      <c r="B1306" s="526"/>
      <c r="C1306" s="526"/>
      <c r="G1306" s="79">
        <f t="shared" si="23"/>
        <v>0</v>
      </c>
    </row>
    <row r="1307" spans="2:7">
      <c r="B1307" s="526"/>
      <c r="C1307" s="526"/>
      <c r="G1307" s="79">
        <f t="shared" si="23"/>
        <v>0</v>
      </c>
    </row>
    <row r="1308" spans="2:7">
      <c r="B1308" s="526"/>
      <c r="C1308" s="526"/>
      <c r="G1308" s="79">
        <f t="shared" si="23"/>
        <v>0</v>
      </c>
    </row>
    <row r="1309" spans="2:7">
      <c r="B1309" s="526"/>
      <c r="C1309" s="526"/>
      <c r="G1309" s="79">
        <f t="shared" si="23"/>
        <v>0</v>
      </c>
    </row>
    <row r="1310" spans="2:7">
      <c r="B1310" s="526"/>
      <c r="C1310" s="526"/>
      <c r="G1310" s="79">
        <f t="shared" si="23"/>
        <v>0</v>
      </c>
    </row>
    <row r="1311" spans="2:7">
      <c r="B1311" s="526"/>
      <c r="C1311" s="526"/>
      <c r="G1311" s="79">
        <f t="shared" si="23"/>
        <v>0</v>
      </c>
    </row>
    <row r="1312" spans="2:7">
      <c r="B1312" s="526"/>
      <c r="C1312" s="526"/>
      <c r="G1312" s="79">
        <f t="shared" si="23"/>
        <v>0</v>
      </c>
    </row>
    <row r="1313" spans="2:7">
      <c r="B1313" s="526"/>
      <c r="C1313" s="526"/>
      <c r="G1313" s="79">
        <f t="shared" si="23"/>
        <v>0</v>
      </c>
    </row>
    <row r="1314" spans="2:7">
      <c r="B1314" s="526"/>
      <c r="C1314" s="526"/>
      <c r="G1314" s="79">
        <f t="shared" si="23"/>
        <v>0</v>
      </c>
    </row>
    <row r="1315" spans="2:7">
      <c r="B1315" s="526"/>
      <c r="C1315" s="526"/>
      <c r="G1315" s="79">
        <f t="shared" si="23"/>
        <v>0</v>
      </c>
    </row>
    <row r="1316" spans="2:7">
      <c r="B1316" s="526"/>
      <c r="C1316" s="526"/>
      <c r="G1316" s="79">
        <f t="shared" si="23"/>
        <v>0</v>
      </c>
    </row>
    <row r="1317" spans="2:7">
      <c r="B1317" s="526"/>
      <c r="C1317" s="526"/>
      <c r="G1317" s="79">
        <f t="shared" si="23"/>
        <v>0</v>
      </c>
    </row>
    <row r="1318" spans="2:7">
      <c r="B1318" s="526"/>
      <c r="C1318" s="526"/>
      <c r="G1318" s="79">
        <f t="shared" si="23"/>
        <v>0</v>
      </c>
    </row>
    <row r="1319" spans="2:7">
      <c r="B1319" s="526"/>
      <c r="C1319" s="526"/>
      <c r="G1319" s="79">
        <f t="shared" si="23"/>
        <v>0</v>
      </c>
    </row>
    <row r="1320" spans="2:7">
      <c r="B1320" s="526"/>
      <c r="C1320" s="526"/>
      <c r="G1320" s="79">
        <f t="shared" si="23"/>
        <v>0</v>
      </c>
    </row>
    <row r="1321" spans="2:7">
      <c r="B1321" s="526"/>
      <c r="C1321" s="526"/>
      <c r="G1321" s="79">
        <f t="shared" si="23"/>
        <v>0</v>
      </c>
    </row>
    <row r="1322" spans="2:7">
      <c r="B1322" s="526"/>
      <c r="C1322" s="526"/>
      <c r="G1322" s="79">
        <f t="shared" si="23"/>
        <v>0</v>
      </c>
    </row>
    <row r="1323" spans="2:7">
      <c r="B1323" s="526"/>
      <c r="C1323" s="526"/>
      <c r="G1323" s="79">
        <f t="shared" si="23"/>
        <v>0</v>
      </c>
    </row>
    <row r="1324" spans="2:7">
      <c r="B1324" s="526"/>
      <c r="C1324" s="526"/>
      <c r="G1324" s="79">
        <f t="shared" si="23"/>
        <v>0</v>
      </c>
    </row>
  </sheetData>
  <autoFilter ref="A4:M4" xr:uid="{00000000-0001-0000-2700-000000000000}"/>
  <mergeCells count="6">
    <mergeCell ref="I1103:K1103"/>
    <mergeCell ref="B2:G2"/>
    <mergeCell ref="H857:J857"/>
    <mergeCell ref="I917:K917"/>
    <mergeCell ref="I990:K990"/>
    <mergeCell ref="I1061:K1061"/>
  </mergeCells>
  <phoneticPr fontId="27" type="noConversion"/>
  <pageMargins left="0" right="0" top="0.75" bottom="0.75" header="0.3" footer="0.3"/>
  <pageSetup paperSize="9" orientation="portrait"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Q1318"/>
  <sheetViews>
    <sheetView topLeftCell="A1145" zoomScaleNormal="100" workbookViewId="0">
      <selection activeCell="F1167" sqref="F1167"/>
    </sheetView>
  </sheetViews>
  <sheetFormatPr defaultColWidth="11.42578125" defaultRowHeight="15"/>
  <cols>
    <col min="1" max="1" width="11.42578125" style="7" bestFit="1" customWidth="1"/>
    <col min="2" max="2" width="16" style="9" customWidth="1"/>
    <col min="3" max="3" width="15.140625" style="9" customWidth="1"/>
    <col min="4" max="4" width="47.28515625" bestFit="1" customWidth="1"/>
    <col min="5" max="6" width="11.42578125" style="2"/>
    <col min="7" max="8" width="13" style="2" customWidth="1"/>
    <col min="10" max="10" width="20.5703125" bestFit="1" customWidth="1"/>
    <col min="11" max="11" width="21.140625" bestFit="1" customWidth="1"/>
  </cols>
  <sheetData>
    <row r="2" spans="1:8">
      <c r="B2" s="542" t="s">
        <v>672</v>
      </c>
      <c r="C2" s="542"/>
      <c r="D2" s="542"/>
      <c r="E2" s="542"/>
      <c r="F2" s="542"/>
      <c r="G2" s="542"/>
      <c r="H2" s="525"/>
    </row>
    <row r="4" spans="1:8" ht="30.75">
      <c r="A4" s="43" t="s">
        <v>1</v>
      </c>
      <c r="B4" s="528" t="s">
        <v>2</v>
      </c>
      <c r="C4" s="528" t="s">
        <v>3</v>
      </c>
      <c r="D4" s="528" t="s">
        <v>4</v>
      </c>
      <c r="E4" s="13" t="s">
        <v>5</v>
      </c>
      <c r="F4" s="13" t="s">
        <v>6</v>
      </c>
      <c r="G4" s="13" t="s">
        <v>7</v>
      </c>
      <c r="H4" s="13"/>
    </row>
    <row r="5" spans="1:8">
      <c r="A5" s="44">
        <v>42736</v>
      </c>
      <c r="B5" s="525" t="s">
        <v>8</v>
      </c>
      <c r="C5" s="526"/>
      <c r="G5" s="2">
        <v>192.2</v>
      </c>
    </row>
    <row r="6" spans="1:8">
      <c r="A6" s="7">
        <v>42787</v>
      </c>
      <c r="B6" s="526">
        <v>12358</v>
      </c>
      <c r="C6" s="526" t="s">
        <v>9</v>
      </c>
      <c r="F6" s="2">
        <v>152.19999999999999</v>
      </c>
      <c r="G6" s="2">
        <f t="shared" ref="G6:G74" si="0">+G5+E6-F6</f>
        <v>40</v>
      </c>
    </row>
    <row r="7" spans="1:8">
      <c r="A7" s="7">
        <v>42787</v>
      </c>
      <c r="B7" s="526">
        <v>12983</v>
      </c>
      <c r="C7" s="526" t="s">
        <v>9</v>
      </c>
      <c r="F7" s="2">
        <v>40</v>
      </c>
      <c r="G7" s="2">
        <f t="shared" si="0"/>
        <v>0</v>
      </c>
    </row>
    <row r="8" spans="1:8">
      <c r="A8" s="44">
        <v>42766</v>
      </c>
      <c r="B8" s="525" t="s">
        <v>14</v>
      </c>
      <c r="C8" s="525" t="s">
        <v>15</v>
      </c>
      <c r="D8" t="s">
        <v>16</v>
      </c>
      <c r="E8" s="2">
        <v>67.7</v>
      </c>
      <c r="G8" s="2">
        <f t="shared" si="0"/>
        <v>67.7</v>
      </c>
    </row>
    <row r="9" spans="1:8">
      <c r="B9" s="526"/>
      <c r="C9" s="526"/>
      <c r="D9" t="s">
        <v>17</v>
      </c>
      <c r="E9" s="2">
        <v>3</v>
      </c>
      <c r="G9" s="2">
        <f t="shared" si="0"/>
        <v>70.7</v>
      </c>
    </row>
    <row r="10" spans="1:8">
      <c r="B10" s="526"/>
      <c r="C10" s="526"/>
      <c r="D10" t="s">
        <v>18</v>
      </c>
      <c r="E10" s="2">
        <v>60</v>
      </c>
      <c r="G10" s="2">
        <f t="shared" si="0"/>
        <v>130.69999999999999</v>
      </c>
    </row>
    <row r="11" spans="1:8">
      <c r="B11" s="526"/>
      <c r="C11" s="526"/>
      <c r="D11" t="s">
        <v>19</v>
      </c>
      <c r="E11" s="2">
        <v>2</v>
      </c>
      <c r="G11" s="2">
        <f t="shared" si="0"/>
        <v>132.69999999999999</v>
      </c>
    </row>
    <row r="12" spans="1:8">
      <c r="B12" s="526"/>
      <c r="C12" s="526"/>
      <c r="D12" t="s">
        <v>673</v>
      </c>
      <c r="E12" s="2">
        <v>20</v>
      </c>
      <c r="G12" s="2">
        <f t="shared" si="0"/>
        <v>152.69999999999999</v>
      </c>
    </row>
    <row r="13" spans="1:8">
      <c r="A13" s="7">
        <v>42765</v>
      </c>
      <c r="B13" s="526" t="s">
        <v>114</v>
      </c>
      <c r="C13" s="526"/>
      <c r="D13" t="s">
        <v>18</v>
      </c>
      <c r="F13" s="2">
        <v>60</v>
      </c>
      <c r="G13" s="2">
        <f t="shared" si="0"/>
        <v>92.699999999999989</v>
      </c>
    </row>
    <row r="14" spans="1:8">
      <c r="A14" s="7">
        <v>42765</v>
      </c>
      <c r="B14" s="526" t="s">
        <v>114</v>
      </c>
      <c r="C14" s="526"/>
      <c r="D14" t="s">
        <v>19</v>
      </c>
      <c r="F14" s="2">
        <v>2</v>
      </c>
      <c r="G14" s="2">
        <f t="shared" si="0"/>
        <v>90.699999999999989</v>
      </c>
    </row>
    <row r="15" spans="1:8">
      <c r="A15" s="7">
        <v>42783</v>
      </c>
      <c r="B15" s="526">
        <v>12983</v>
      </c>
      <c r="C15" s="526" t="s">
        <v>15</v>
      </c>
      <c r="D15" t="s">
        <v>673</v>
      </c>
      <c r="F15" s="2">
        <v>20</v>
      </c>
      <c r="G15" s="2">
        <f t="shared" si="0"/>
        <v>70.699999999999989</v>
      </c>
    </row>
    <row r="16" spans="1:8">
      <c r="A16" s="7">
        <v>42783</v>
      </c>
      <c r="B16" s="526">
        <v>12972</v>
      </c>
      <c r="C16" s="526" t="s">
        <v>15</v>
      </c>
      <c r="D16" t="s">
        <v>16</v>
      </c>
      <c r="F16" s="2">
        <v>67.7</v>
      </c>
      <c r="G16" s="2">
        <f t="shared" si="0"/>
        <v>2.9999999999999858</v>
      </c>
    </row>
    <row r="17" spans="1:7">
      <c r="A17" s="7">
        <v>42783</v>
      </c>
      <c r="B17" s="526">
        <v>12972</v>
      </c>
      <c r="C17" s="526" t="s">
        <v>15</v>
      </c>
      <c r="D17" t="s">
        <v>17</v>
      </c>
      <c r="F17" s="2">
        <v>3</v>
      </c>
      <c r="G17" s="2">
        <f t="shared" si="0"/>
        <v>-1.4210854715202004E-14</v>
      </c>
    </row>
    <row r="18" spans="1:7">
      <c r="A18" s="44">
        <v>42794</v>
      </c>
      <c r="B18" s="525" t="s">
        <v>14</v>
      </c>
      <c r="C18" s="525" t="s">
        <v>20</v>
      </c>
      <c r="D18" t="s">
        <v>16</v>
      </c>
      <c r="E18" s="2">
        <v>64.900000000000006</v>
      </c>
      <c r="G18" s="2">
        <f t="shared" si="0"/>
        <v>64.899999999999991</v>
      </c>
    </row>
    <row r="19" spans="1:7">
      <c r="B19" s="526"/>
      <c r="C19" s="526"/>
      <c r="D19" t="s">
        <v>17</v>
      </c>
      <c r="E19" s="2">
        <v>2</v>
      </c>
      <c r="G19" s="2">
        <f t="shared" si="0"/>
        <v>66.899999999999991</v>
      </c>
    </row>
    <row r="20" spans="1:7">
      <c r="B20" s="526"/>
      <c r="C20" s="526"/>
      <c r="D20" t="s">
        <v>18</v>
      </c>
      <c r="E20" s="2">
        <v>56</v>
      </c>
      <c r="G20" s="2">
        <f t="shared" si="0"/>
        <v>122.89999999999999</v>
      </c>
    </row>
    <row r="21" spans="1:7">
      <c r="B21" s="526"/>
      <c r="C21" s="526"/>
      <c r="D21" t="s">
        <v>19</v>
      </c>
      <c r="E21" s="2">
        <v>2</v>
      </c>
      <c r="G21" s="2">
        <f t="shared" si="0"/>
        <v>124.89999999999999</v>
      </c>
    </row>
    <row r="22" spans="1:7">
      <c r="B22" s="526"/>
      <c r="C22" s="526"/>
      <c r="D22" t="s">
        <v>673</v>
      </c>
      <c r="E22" s="2">
        <v>20</v>
      </c>
      <c r="G22" s="2">
        <f t="shared" si="0"/>
        <v>144.89999999999998</v>
      </c>
    </row>
    <row r="23" spans="1:7">
      <c r="A23" s="7">
        <v>42794</v>
      </c>
      <c r="B23" s="526" t="s">
        <v>114</v>
      </c>
      <c r="C23" s="526"/>
      <c r="D23" t="s">
        <v>18</v>
      </c>
      <c r="F23" s="2">
        <v>56</v>
      </c>
      <c r="G23" s="2">
        <f t="shared" si="0"/>
        <v>88.899999999999977</v>
      </c>
    </row>
    <row r="24" spans="1:7">
      <c r="A24" s="7">
        <v>42794</v>
      </c>
      <c r="B24" s="526" t="s">
        <v>114</v>
      </c>
      <c r="C24" s="526"/>
      <c r="D24" t="s">
        <v>19</v>
      </c>
      <c r="F24" s="2">
        <v>2</v>
      </c>
      <c r="G24" s="2">
        <f t="shared" si="0"/>
        <v>86.899999999999977</v>
      </c>
    </row>
    <row r="25" spans="1:7">
      <c r="A25" s="7">
        <v>42819</v>
      </c>
      <c r="B25" s="526">
        <v>12481</v>
      </c>
      <c r="C25" s="526" t="s">
        <v>20</v>
      </c>
      <c r="D25" t="s">
        <v>16</v>
      </c>
      <c r="F25" s="2">
        <v>64.900000000000006</v>
      </c>
      <c r="G25" s="2">
        <f t="shared" si="0"/>
        <v>21.999999999999972</v>
      </c>
    </row>
    <row r="26" spans="1:7">
      <c r="A26" s="7">
        <v>42819</v>
      </c>
      <c r="B26" s="526">
        <v>12481</v>
      </c>
      <c r="C26" s="526" t="s">
        <v>20</v>
      </c>
      <c r="D26" t="s">
        <v>17</v>
      </c>
      <c r="F26" s="2">
        <v>2</v>
      </c>
      <c r="G26" s="2">
        <f t="shared" si="0"/>
        <v>19.999999999999972</v>
      </c>
    </row>
    <row r="27" spans="1:7">
      <c r="A27" s="7">
        <v>42819</v>
      </c>
      <c r="B27" s="526">
        <v>12482</v>
      </c>
      <c r="C27" s="526" t="s">
        <v>20</v>
      </c>
      <c r="D27" t="s">
        <v>673</v>
      </c>
      <c r="F27" s="2">
        <v>20</v>
      </c>
      <c r="G27" s="2">
        <f t="shared" si="0"/>
        <v>-2.8421709430404007E-14</v>
      </c>
    </row>
    <row r="28" spans="1:7">
      <c r="A28" s="44">
        <v>42825</v>
      </c>
      <c r="B28" s="525" t="s">
        <v>14</v>
      </c>
      <c r="C28" s="525" t="s">
        <v>23</v>
      </c>
      <c r="D28" t="s">
        <v>16</v>
      </c>
      <c r="E28" s="2">
        <v>62.1</v>
      </c>
      <c r="G28" s="2">
        <f t="shared" si="0"/>
        <v>62.099999999999973</v>
      </c>
    </row>
    <row r="29" spans="1:7">
      <c r="B29" s="526"/>
      <c r="C29" s="526"/>
      <c r="D29" t="s">
        <v>17</v>
      </c>
      <c r="E29" s="2">
        <v>2</v>
      </c>
      <c r="G29" s="2">
        <f t="shared" si="0"/>
        <v>64.099999999999966</v>
      </c>
    </row>
    <row r="30" spans="1:7">
      <c r="B30" s="526"/>
      <c r="C30" s="526"/>
      <c r="D30" t="s">
        <v>18</v>
      </c>
      <c r="E30" s="2">
        <v>60</v>
      </c>
      <c r="G30" s="2">
        <f t="shared" si="0"/>
        <v>124.09999999999997</v>
      </c>
    </row>
    <row r="31" spans="1:7">
      <c r="B31" s="526"/>
      <c r="C31" s="526"/>
      <c r="D31" t="s">
        <v>19</v>
      </c>
      <c r="E31" s="2">
        <v>2</v>
      </c>
      <c r="G31" s="2">
        <f t="shared" si="0"/>
        <v>126.09999999999997</v>
      </c>
    </row>
    <row r="32" spans="1:7">
      <c r="B32" s="526"/>
      <c r="C32" s="526"/>
      <c r="D32" t="s">
        <v>673</v>
      </c>
      <c r="E32" s="2">
        <v>20</v>
      </c>
      <c r="G32" s="2">
        <f t="shared" si="0"/>
        <v>146.09999999999997</v>
      </c>
    </row>
    <row r="33" spans="1:7">
      <c r="A33" s="7">
        <v>42824</v>
      </c>
      <c r="B33" s="526" t="s">
        <v>114</v>
      </c>
      <c r="C33" s="526"/>
      <c r="D33" t="s">
        <v>18</v>
      </c>
      <c r="F33" s="2">
        <v>60</v>
      </c>
      <c r="G33" s="2">
        <f t="shared" si="0"/>
        <v>86.099999999999966</v>
      </c>
    </row>
    <row r="34" spans="1:7">
      <c r="A34" s="7">
        <v>42824</v>
      </c>
      <c r="B34" s="526" t="s">
        <v>114</v>
      </c>
      <c r="C34" s="526"/>
      <c r="D34" t="s">
        <v>19</v>
      </c>
      <c r="F34" s="2">
        <v>2</v>
      </c>
      <c r="G34" s="2">
        <f t="shared" si="0"/>
        <v>84.099999999999966</v>
      </c>
    </row>
    <row r="35" spans="1:7">
      <c r="A35" s="7">
        <v>42864</v>
      </c>
      <c r="B35" s="526">
        <v>12734</v>
      </c>
      <c r="C35" s="526" t="s">
        <v>23</v>
      </c>
      <c r="D35" t="s">
        <v>16</v>
      </c>
      <c r="F35" s="2">
        <v>62.1</v>
      </c>
      <c r="G35" s="2">
        <f t="shared" si="0"/>
        <v>21.999999999999964</v>
      </c>
    </row>
    <row r="36" spans="1:7">
      <c r="A36" s="7">
        <v>42864</v>
      </c>
      <c r="B36" s="526">
        <v>12734</v>
      </c>
      <c r="C36" s="526" t="s">
        <v>23</v>
      </c>
      <c r="D36" t="s">
        <v>17</v>
      </c>
      <c r="F36" s="2">
        <v>2</v>
      </c>
      <c r="G36" s="2">
        <f t="shared" si="0"/>
        <v>19.999999999999964</v>
      </c>
    </row>
    <row r="37" spans="1:7">
      <c r="A37" s="7">
        <v>42864</v>
      </c>
      <c r="B37" s="526">
        <v>12734</v>
      </c>
      <c r="C37" s="526" t="s">
        <v>23</v>
      </c>
      <c r="D37" t="s">
        <v>673</v>
      </c>
      <c r="F37" s="2">
        <v>20</v>
      </c>
      <c r="G37" s="2">
        <f t="shared" si="0"/>
        <v>-3.5527136788005009E-14</v>
      </c>
    </row>
    <row r="38" spans="1:7">
      <c r="A38" s="44">
        <v>42855</v>
      </c>
      <c r="B38" s="525" t="s">
        <v>14</v>
      </c>
      <c r="C38" s="525" t="s">
        <v>24</v>
      </c>
      <c r="D38" t="s">
        <v>16</v>
      </c>
      <c r="E38" s="2">
        <v>63.5</v>
      </c>
      <c r="G38" s="2">
        <f t="shared" si="0"/>
        <v>63.499999999999964</v>
      </c>
    </row>
    <row r="39" spans="1:7">
      <c r="B39" s="526"/>
      <c r="C39" s="526"/>
      <c r="D39" t="s">
        <v>17</v>
      </c>
      <c r="E39" s="2">
        <v>2</v>
      </c>
      <c r="G39" s="2">
        <f t="shared" si="0"/>
        <v>65.499999999999972</v>
      </c>
    </row>
    <row r="40" spans="1:7">
      <c r="B40" s="526"/>
      <c r="C40" s="526"/>
      <c r="D40" t="s">
        <v>18</v>
      </c>
      <c r="E40" s="2">
        <v>60</v>
      </c>
      <c r="G40" s="2">
        <f t="shared" si="0"/>
        <v>125.49999999999997</v>
      </c>
    </row>
    <row r="41" spans="1:7">
      <c r="B41" s="526"/>
      <c r="C41" s="526"/>
      <c r="D41" t="s">
        <v>19</v>
      </c>
      <c r="E41" s="2">
        <v>2</v>
      </c>
      <c r="G41" s="2">
        <f t="shared" si="0"/>
        <v>127.49999999999997</v>
      </c>
    </row>
    <row r="42" spans="1:7">
      <c r="B42" s="526"/>
      <c r="C42" s="526"/>
      <c r="D42" t="s">
        <v>673</v>
      </c>
      <c r="E42" s="2">
        <v>20</v>
      </c>
      <c r="G42" s="2">
        <f t="shared" si="0"/>
        <v>147.49999999999997</v>
      </c>
    </row>
    <row r="43" spans="1:7">
      <c r="A43" s="7">
        <v>42855</v>
      </c>
      <c r="B43" s="526" t="s">
        <v>114</v>
      </c>
      <c r="C43" s="526"/>
      <c r="D43" t="s">
        <v>18</v>
      </c>
      <c r="F43" s="2">
        <v>60</v>
      </c>
      <c r="G43" s="2">
        <f t="shared" si="0"/>
        <v>87.499999999999972</v>
      </c>
    </row>
    <row r="44" spans="1:7">
      <c r="A44" s="7">
        <v>42855</v>
      </c>
      <c r="B44" s="526" t="s">
        <v>114</v>
      </c>
      <c r="C44" s="526"/>
      <c r="D44" t="s">
        <v>19</v>
      </c>
      <c r="F44" s="2">
        <v>2</v>
      </c>
      <c r="G44" s="2">
        <f t="shared" si="0"/>
        <v>85.499999999999972</v>
      </c>
    </row>
    <row r="45" spans="1:7">
      <c r="A45" s="7">
        <v>42864</v>
      </c>
      <c r="B45" s="526">
        <v>12734</v>
      </c>
      <c r="C45" s="526" t="s">
        <v>24</v>
      </c>
      <c r="D45" t="s">
        <v>673</v>
      </c>
      <c r="F45" s="2">
        <v>20</v>
      </c>
      <c r="G45" s="2">
        <f t="shared" si="0"/>
        <v>65.499999999999972</v>
      </c>
    </row>
    <row r="46" spans="1:7">
      <c r="A46" s="7">
        <v>42886</v>
      </c>
      <c r="B46" s="526">
        <v>13015</v>
      </c>
      <c r="C46" s="526" t="s">
        <v>24</v>
      </c>
      <c r="D46" t="s">
        <v>16</v>
      </c>
      <c r="F46" s="2">
        <v>63.5</v>
      </c>
      <c r="G46" s="2">
        <f t="shared" si="0"/>
        <v>1.9999999999999716</v>
      </c>
    </row>
    <row r="47" spans="1:7">
      <c r="A47" s="7">
        <v>42886</v>
      </c>
      <c r="B47" s="526">
        <v>13015</v>
      </c>
      <c r="C47" s="526" t="s">
        <v>24</v>
      </c>
      <c r="D47" t="s">
        <v>17</v>
      </c>
      <c r="F47" s="2">
        <v>2</v>
      </c>
      <c r="G47" s="2">
        <f t="shared" si="0"/>
        <v>-2.8421709430404007E-14</v>
      </c>
    </row>
    <row r="48" spans="1:7">
      <c r="A48" s="44">
        <v>42886</v>
      </c>
      <c r="B48" s="525" t="s">
        <v>14</v>
      </c>
      <c r="C48" s="525" t="s">
        <v>25</v>
      </c>
      <c r="D48" t="s">
        <v>16</v>
      </c>
      <c r="E48" s="2">
        <v>59.5</v>
      </c>
      <c r="G48" s="2">
        <f t="shared" si="0"/>
        <v>59.499999999999972</v>
      </c>
    </row>
    <row r="49" spans="1:7">
      <c r="B49" s="526"/>
      <c r="C49" s="526"/>
      <c r="D49" t="s">
        <v>17</v>
      </c>
      <c r="E49" s="2">
        <v>2</v>
      </c>
      <c r="G49" s="2">
        <f t="shared" si="0"/>
        <v>61.499999999999972</v>
      </c>
    </row>
    <row r="50" spans="1:7">
      <c r="B50" s="526"/>
      <c r="C50" s="526"/>
      <c r="D50" t="s">
        <v>18</v>
      </c>
      <c r="E50" s="2">
        <v>60</v>
      </c>
      <c r="G50" s="2">
        <f t="shared" si="0"/>
        <v>121.49999999999997</v>
      </c>
    </row>
    <row r="51" spans="1:7">
      <c r="B51" s="526"/>
      <c r="C51" s="526"/>
      <c r="D51" t="s">
        <v>19</v>
      </c>
      <c r="E51" s="2">
        <v>2</v>
      </c>
      <c r="G51" s="2">
        <f t="shared" si="0"/>
        <v>123.49999999999997</v>
      </c>
    </row>
    <row r="52" spans="1:7">
      <c r="B52" s="526"/>
      <c r="C52" s="526"/>
      <c r="D52" t="s">
        <v>673</v>
      </c>
      <c r="E52" s="2">
        <v>20</v>
      </c>
      <c r="G52" s="2">
        <f t="shared" si="0"/>
        <v>143.49999999999997</v>
      </c>
    </row>
    <row r="53" spans="1:7">
      <c r="A53" s="7">
        <v>42885</v>
      </c>
      <c r="B53" s="526" t="s">
        <v>114</v>
      </c>
      <c r="C53" s="526" t="s">
        <v>25</v>
      </c>
      <c r="D53" t="s">
        <v>18</v>
      </c>
      <c r="F53" s="2">
        <v>60</v>
      </c>
      <c r="G53" s="2">
        <f t="shared" si="0"/>
        <v>83.499999999999972</v>
      </c>
    </row>
    <row r="54" spans="1:7">
      <c r="A54" s="7">
        <v>42885</v>
      </c>
      <c r="B54" s="526" t="s">
        <v>114</v>
      </c>
      <c r="C54" s="526" t="s">
        <v>25</v>
      </c>
      <c r="D54" t="s">
        <v>19</v>
      </c>
      <c r="F54" s="2">
        <v>2</v>
      </c>
      <c r="G54" s="2">
        <f t="shared" si="0"/>
        <v>81.499999999999972</v>
      </c>
    </row>
    <row r="55" spans="1:7">
      <c r="A55" s="7">
        <v>42948</v>
      </c>
      <c r="B55" s="526">
        <v>13301</v>
      </c>
      <c r="C55" s="526" t="s">
        <v>25</v>
      </c>
      <c r="D55" t="s">
        <v>16</v>
      </c>
      <c r="F55" s="2">
        <v>59.5</v>
      </c>
      <c r="G55" s="2">
        <f t="shared" si="0"/>
        <v>21.999999999999972</v>
      </c>
    </row>
    <row r="56" spans="1:7">
      <c r="A56" s="7">
        <v>42948</v>
      </c>
      <c r="B56" s="526">
        <v>13301</v>
      </c>
      <c r="C56" s="526" t="s">
        <v>25</v>
      </c>
      <c r="D56" t="s">
        <v>17</v>
      </c>
      <c r="F56" s="2">
        <v>2</v>
      </c>
      <c r="G56" s="2">
        <f t="shared" si="0"/>
        <v>19.999999999999972</v>
      </c>
    </row>
    <row r="57" spans="1:7">
      <c r="A57" s="7">
        <v>42948</v>
      </c>
      <c r="B57" s="526">
        <v>13303</v>
      </c>
      <c r="C57" s="526" t="s">
        <v>25</v>
      </c>
      <c r="D57" t="s">
        <v>673</v>
      </c>
      <c r="F57" s="2">
        <v>20</v>
      </c>
      <c r="G57" s="2">
        <f t="shared" si="0"/>
        <v>-2.8421709430404007E-14</v>
      </c>
    </row>
    <row r="58" spans="1:7">
      <c r="A58" s="44">
        <v>42916</v>
      </c>
      <c r="B58" s="525" t="s">
        <v>14</v>
      </c>
      <c r="C58" s="525" t="s">
        <v>26</v>
      </c>
      <c r="D58" t="s">
        <v>16</v>
      </c>
      <c r="E58" s="2">
        <v>58.1</v>
      </c>
      <c r="G58" s="2">
        <f t="shared" si="0"/>
        <v>58.099999999999973</v>
      </c>
    </row>
    <row r="59" spans="1:7">
      <c r="B59" s="526"/>
      <c r="C59" s="526"/>
      <c r="D59" t="s">
        <v>17</v>
      </c>
      <c r="E59" s="2">
        <v>2</v>
      </c>
      <c r="G59" s="2">
        <f t="shared" si="0"/>
        <v>60.099999999999973</v>
      </c>
    </row>
    <row r="60" spans="1:7">
      <c r="B60" s="526"/>
      <c r="C60" s="526"/>
      <c r="D60" t="s">
        <v>18</v>
      </c>
      <c r="E60" s="2">
        <v>60</v>
      </c>
      <c r="G60" s="2">
        <f t="shared" si="0"/>
        <v>120.09999999999997</v>
      </c>
    </row>
    <row r="61" spans="1:7">
      <c r="B61" s="526"/>
      <c r="C61" s="526"/>
      <c r="D61" t="s">
        <v>19</v>
      </c>
      <c r="E61" s="2">
        <v>2</v>
      </c>
      <c r="G61" s="2">
        <f t="shared" si="0"/>
        <v>122.09999999999997</v>
      </c>
    </row>
    <row r="62" spans="1:7">
      <c r="B62" s="526"/>
      <c r="C62" s="526"/>
      <c r="D62" t="s">
        <v>673</v>
      </c>
      <c r="E62" s="2">
        <v>20</v>
      </c>
      <c r="G62" s="2">
        <f t="shared" si="0"/>
        <v>142.09999999999997</v>
      </c>
    </row>
    <row r="63" spans="1:7">
      <c r="A63" s="7">
        <v>42916</v>
      </c>
      <c r="B63" s="526" t="s">
        <v>114</v>
      </c>
      <c r="C63" s="526" t="s">
        <v>26</v>
      </c>
      <c r="D63" t="s">
        <v>18</v>
      </c>
      <c r="F63" s="2">
        <v>60</v>
      </c>
      <c r="G63" s="2">
        <f t="shared" si="0"/>
        <v>82.099999999999966</v>
      </c>
    </row>
    <row r="64" spans="1:7">
      <c r="A64" s="7">
        <v>42916</v>
      </c>
      <c r="B64" s="526" t="s">
        <v>114</v>
      </c>
      <c r="C64" s="526" t="s">
        <v>26</v>
      </c>
      <c r="D64" t="s">
        <v>19</v>
      </c>
      <c r="F64" s="2">
        <v>2</v>
      </c>
      <c r="G64" s="2">
        <f t="shared" si="0"/>
        <v>80.099999999999966</v>
      </c>
    </row>
    <row r="65" spans="1:7">
      <c r="A65" s="7">
        <v>42948</v>
      </c>
      <c r="B65" s="526">
        <v>13303</v>
      </c>
      <c r="C65" s="526" t="s">
        <v>26</v>
      </c>
      <c r="D65" t="s">
        <v>673</v>
      </c>
      <c r="F65" s="2">
        <v>20</v>
      </c>
      <c r="G65" s="2">
        <f t="shared" si="0"/>
        <v>60.099999999999966</v>
      </c>
    </row>
    <row r="66" spans="1:7">
      <c r="A66" s="7">
        <v>42948</v>
      </c>
      <c r="B66" s="526">
        <v>13302</v>
      </c>
      <c r="C66" s="526" t="s">
        <v>26</v>
      </c>
      <c r="D66" t="s">
        <v>16</v>
      </c>
      <c r="F66" s="2">
        <v>58.1</v>
      </c>
      <c r="G66" s="2">
        <f t="shared" si="0"/>
        <v>1.9999999999999645</v>
      </c>
    </row>
    <row r="67" spans="1:7">
      <c r="A67" s="7">
        <v>42948</v>
      </c>
      <c r="B67" s="526">
        <v>13302</v>
      </c>
      <c r="C67" s="526" t="s">
        <v>26</v>
      </c>
      <c r="D67" t="s">
        <v>17</v>
      </c>
      <c r="F67" s="2">
        <v>2</v>
      </c>
      <c r="G67" s="2">
        <f t="shared" si="0"/>
        <v>-3.5527136788005009E-14</v>
      </c>
    </row>
    <row r="68" spans="1:7">
      <c r="A68" s="7">
        <v>42947</v>
      </c>
      <c r="B68" s="526" t="s">
        <v>14</v>
      </c>
      <c r="C68" s="526" t="s">
        <v>27</v>
      </c>
      <c r="D68" t="s">
        <v>16</v>
      </c>
      <c r="E68" s="2">
        <v>53</v>
      </c>
      <c r="G68" s="2">
        <f t="shared" si="0"/>
        <v>52.999999999999964</v>
      </c>
    </row>
    <row r="69" spans="1:7">
      <c r="B69" s="526"/>
      <c r="C69" s="526"/>
      <c r="D69" t="s">
        <v>17</v>
      </c>
      <c r="E69" s="2">
        <v>2</v>
      </c>
      <c r="G69" s="2">
        <f t="shared" si="0"/>
        <v>54.999999999999964</v>
      </c>
    </row>
    <row r="70" spans="1:7">
      <c r="B70" s="526"/>
      <c r="C70" s="526"/>
      <c r="D70" t="s">
        <v>18</v>
      </c>
      <c r="E70" s="2">
        <v>60</v>
      </c>
      <c r="G70" s="2">
        <f t="shared" si="0"/>
        <v>114.99999999999997</v>
      </c>
    </row>
    <row r="71" spans="1:7">
      <c r="B71" s="526"/>
      <c r="C71" s="526"/>
      <c r="D71" t="s">
        <v>19</v>
      </c>
      <c r="E71" s="2">
        <v>2</v>
      </c>
      <c r="G71" s="2">
        <f t="shared" si="0"/>
        <v>116.99999999999997</v>
      </c>
    </row>
    <row r="72" spans="1:7">
      <c r="B72" s="526"/>
      <c r="C72" s="526"/>
      <c r="D72" t="s">
        <v>673</v>
      </c>
      <c r="E72" s="2">
        <v>20</v>
      </c>
      <c r="G72" s="2">
        <f t="shared" si="0"/>
        <v>136.99999999999997</v>
      </c>
    </row>
    <row r="73" spans="1:7">
      <c r="A73" s="7">
        <v>42944</v>
      </c>
      <c r="B73" s="526" t="s">
        <v>114</v>
      </c>
      <c r="C73" s="526" t="s">
        <v>27</v>
      </c>
      <c r="D73" t="s">
        <v>18</v>
      </c>
      <c r="F73" s="2">
        <v>60</v>
      </c>
      <c r="G73" s="2">
        <f t="shared" si="0"/>
        <v>76.999999999999972</v>
      </c>
    </row>
    <row r="74" spans="1:7">
      <c r="A74" s="7">
        <v>42944</v>
      </c>
      <c r="B74" s="526" t="s">
        <v>114</v>
      </c>
      <c r="C74" s="526" t="s">
        <v>27</v>
      </c>
      <c r="D74" t="s">
        <v>19</v>
      </c>
      <c r="F74" s="2">
        <v>2</v>
      </c>
      <c r="G74" s="2">
        <f t="shared" si="0"/>
        <v>74.999999999999972</v>
      </c>
    </row>
    <row r="75" spans="1:7">
      <c r="A75" s="7">
        <v>42948</v>
      </c>
      <c r="B75" s="526" t="s">
        <v>114</v>
      </c>
      <c r="C75" s="526" t="s">
        <v>27</v>
      </c>
      <c r="D75" t="s">
        <v>673</v>
      </c>
      <c r="F75" s="2">
        <v>20</v>
      </c>
      <c r="G75" s="2">
        <f t="shared" ref="G75:G138" si="1">+G74+E75-F75</f>
        <v>54.999999999999972</v>
      </c>
    </row>
    <row r="76" spans="1:7">
      <c r="A76" s="7">
        <v>42973</v>
      </c>
      <c r="B76" s="526">
        <v>13507</v>
      </c>
      <c r="C76" s="526" t="s">
        <v>27</v>
      </c>
      <c r="D76" t="s">
        <v>16</v>
      </c>
      <c r="F76" s="2">
        <v>53</v>
      </c>
      <c r="G76" s="2">
        <f t="shared" si="1"/>
        <v>1.9999999999999716</v>
      </c>
    </row>
    <row r="77" spans="1:7">
      <c r="A77" s="7">
        <v>42973</v>
      </c>
      <c r="B77" s="526">
        <v>13507</v>
      </c>
      <c r="C77" s="526" t="s">
        <v>27</v>
      </c>
      <c r="D77" t="s">
        <v>17</v>
      </c>
      <c r="F77" s="2">
        <v>2</v>
      </c>
      <c r="G77" s="2">
        <f t="shared" si="1"/>
        <v>-2.8421709430404007E-14</v>
      </c>
    </row>
    <row r="78" spans="1:7">
      <c r="A78" s="7">
        <v>42978</v>
      </c>
      <c r="B78" s="526" t="s">
        <v>14</v>
      </c>
      <c r="C78" s="526" t="s">
        <v>28</v>
      </c>
      <c r="D78" t="s">
        <v>16</v>
      </c>
      <c r="E78" s="2">
        <v>53</v>
      </c>
      <c r="G78" s="2">
        <f t="shared" si="1"/>
        <v>52.999999999999972</v>
      </c>
    </row>
    <row r="79" spans="1:7">
      <c r="B79" s="526"/>
      <c r="C79" s="526"/>
      <c r="D79" t="s">
        <v>17</v>
      </c>
      <c r="E79" s="2">
        <v>2</v>
      </c>
      <c r="G79" s="2">
        <f t="shared" si="1"/>
        <v>54.999999999999972</v>
      </c>
    </row>
    <row r="80" spans="1:7">
      <c r="B80" s="526"/>
      <c r="C80" s="526"/>
      <c r="D80" t="s">
        <v>18</v>
      </c>
      <c r="E80" s="2">
        <v>60</v>
      </c>
      <c r="G80" s="2">
        <f t="shared" si="1"/>
        <v>114.99999999999997</v>
      </c>
    </row>
    <row r="81" spans="1:7">
      <c r="B81" s="526"/>
      <c r="C81" s="526"/>
      <c r="D81" t="s">
        <v>19</v>
      </c>
      <c r="E81" s="2">
        <v>2</v>
      </c>
      <c r="G81" s="2">
        <f t="shared" si="1"/>
        <v>116.99999999999997</v>
      </c>
    </row>
    <row r="82" spans="1:7">
      <c r="B82" s="526"/>
      <c r="C82" s="526"/>
      <c r="D82" t="s">
        <v>673</v>
      </c>
      <c r="E82" s="2">
        <v>20</v>
      </c>
      <c r="G82" s="2">
        <f t="shared" si="1"/>
        <v>136.99999999999997</v>
      </c>
    </row>
    <row r="83" spans="1:7">
      <c r="B83" s="526"/>
      <c r="C83" s="526"/>
      <c r="D83" t="s">
        <v>21</v>
      </c>
      <c r="E83" s="2">
        <v>85</v>
      </c>
      <c r="G83" s="2">
        <f t="shared" si="1"/>
        <v>221.99999999999997</v>
      </c>
    </row>
    <row r="84" spans="1:7">
      <c r="A84" s="7">
        <v>42978</v>
      </c>
      <c r="B84" s="526" t="s">
        <v>114</v>
      </c>
      <c r="C84" s="526" t="s">
        <v>28</v>
      </c>
      <c r="D84" t="s">
        <v>18</v>
      </c>
      <c r="F84" s="2">
        <v>60</v>
      </c>
      <c r="G84" s="2">
        <f t="shared" si="1"/>
        <v>161.99999999999997</v>
      </c>
    </row>
    <row r="85" spans="1:7">
      <c r="A85" s="7">
        <v>42978</v>
      </c>
      <c r="B85" s="526" t="s">
        <v>114</v>
      </c>
      <c r="C85" s="526" t="s">
        <v>28</v>
      </c>
      <c r="D85" t="s">
        <v>19</v>
      </c>
      <c r="F85" s="2">
        <v>2</v>
      </c>
      <c r="G85" s="2">
        <f t="shared" si="1"/>
        <v>159.99999999999997</v>
      </c>
    </row>
    <row r="86" spans="1:7" ht="15.75" customHeight="1">
      <c r="A86" s="7">
        <v>43067</v>
      </c>
      <c r="B86" s="526" t="s">
        <v>674</v>
      </c>
      <c r="C86" s="526" t="s">
        <v>28</v>
      </c>
      <c r="D86" t="s">
        <v>21</v>
      </c>
      <c r="F86" s="2">
        <v>85</v>
      </c>
      <c r="G86" s="2">
        <f t="shared" si="1"/>
        <v>74.999999999999972</v>
      </c>
    </row>
    <row r="87" spans="1:7">
      <c r="A87" s="7">
        <v>43068</v>
      </c>
      <c r="B87" s="526">
        <v>14190</v>
      </c>
      <c r="C87" s="526" t="s">
        <v>28</v>
      </c>
      <c r="D87" t="s">
        <v>16</v>
      </c>
      <c r="F87" s="2">
        <v>53</v>
      </c>
      <c r="G87" s="2">
        <f t="shared" si="1"/>
        <v>21.999999999999972</v>
      </c>
    </row>
    <row r="88" spans="1:7">
      <c r="A88" s="7">
        <v>43068</v>
      </c>
      <c r="B88" s="526">
        <v>14190</v>
      </c>
      <c r="C88" s="526" t="s">
        <v>28</v>
      </c>
      <c r="D88" t="s">
        <v>17</v>
      </c>
      <c r="F88" s="2">
        <v>2</v>
      </c>
      <c r="G88" s="2">
        <f t="shared" si="1"/>
        <v>19.999999999999972</v>
      </c>
    </row>
    <row r="89" spans="1:7">
      <c r="A89" s="7">
        <v>43068</v>
      </c>
      <c r="B89" s="526">
        <v>14190</v>
      </c>
      <c r="C89" s="526" t="s">
        <v>28</v>
      </c>
      <c r="D89" t="s">
        <v>673</v>
      </c>
      <c r="F89" s="2">
        <v>20</v>
      </c>
      <c r="G89" s="2">
        <f t="shared" si="1"/>
        <v>-2.8421709430404007E-14</v>
      </c>
    </row>
    <row r="90" spans="1:7">
      <c r="A90" s="7">
        <v>43008</v>
      </c>
      <c r="B90" s="526" t="s">
        <v>14</v>
      </c>
      <c r="C90" s="526" t="s">
        <v>29</v>
      </c>
      <c r="D90" t="s">
        <v>16</v>
      </c>
      <c r="E90" s="2">
        <v>71</v>
      </c>
      <c r="G90" s="2">
        <f t="shared" si="1"/>
        <v>70.999999999999972</v>
      </c>
    </row>
    <row r="91" spans="1:7">
      <c r="B91" s="526"/>
      <c r="C91" s="526"/>
      <c r="D91" t="s">
        <v>17</v>
      </c>
      <c r="E91" s="2">
        <v>2</v>
      </c>
      <c r="G91" s="2">
        <f t="shared" si="1"/>
        <v>72.999999999999972</v>
      </c>
    </row>
    <row r="92" spans="1:7">
      <c r="B92" s="526"/>
      <c r="C92" s="526"/>
      <c r="D92" t="s">
        <v>18</v>
      </c>
      <c r="E92" s="2">
        <v>60</v>
      </c>
      <c r="G92" s="2">
        <f t="shared" si="1"/>
        <v>132.99999999999997</v>
      </c>
    </row>
    <row r="93" spans="1:7">
      <c r="B93" s="526"/>
      <c r="C93" s="526"/>
      <c r="D93" t="s">
        <v>19</v>
      </c>
      <c r="E93" s="2">
        <v>2</v>
      </c>
      <c r="G93" s="2">
        <f t="shared" si="1"/>
        <v>134.99999999999997</v>
      </c>
    </row>
    <row r="94" spans="1:7">
      <c r="B94" s="526"/>
      <c r="C94" s="526"/>
      <c r="D94" t="s">
        <v>673</v>
      </c>
      <c r="E94" s="2">
        <v>20</v>
      </c>
      <c r="G94" s="2">
        <f t="shared" si="1"/>
        <v>154.99999999999997</v>
      </c>
    </row>
    <row r="95" spans="1:7">
      <c r="A95" s="7">
        <v>42823</v>
      </c>
      <c r="B95" s="526"/>
      <c r="C95" s="526"/>
      <c r="D95" t="s">
        <v>21</v>
      </c>
      <c r="E95" s="2">
        <v>85</v>
      </c>
      <c r="G95" s="2">
        <f t="shared" si="1"/>
        <v>239.99999999999997</v>
      </c>
    </row>
    <row r="96" spans="1:7">
      <c r="A96" s="7">
        <v>43008</v>
      </c>
      <c r="B96" s="526" t="s">
        <v>114</v>
      </c>
      <c r="C96" s="526" t="s">
        <v>29</v>
      </c>
      <c r="D96" t="s">
        <v>18</v>
      </c>
      <c r="F96" s="2">
        <v>60</v>
      </c>
      <c r="G96" s="2">
        <f t="shared" si="1"/>
        <v>179.99999999999997</v>
      </c>
    </row>
    <row r="97" spans="1:7">
      <c r="A97" s="7">
        <v>43008</v>
      </c>
      <c r="B97" s="526" t="s">
        <v>114</v>
      </c>
      <c r="C97" s="526" t="s">
        <v>29</v>
      </c>
      <c r="D97" t="s">
        <v>19</v>
      </c>
      <c r="F97" s="2">
        <v>2</v>
      </c>
      <c r="G97" s="2">
        <f t="shared" si="1"/>
        <v>177.99999999999997</v>
      </c>
    </row>
    <row r="98" spans="1:7">
      <c r="A98" s="7">
        <v>43067</v>
      </c>
      <c r="B98" s="526" t="s">
        <v>674</v>
      </c>
      <c r="C98" s="20">
        <v>42823</v>
      </c>
      <c r="D98" t="s">
        <v>21</v>
      </c>
      <c r="F98" s="2">
        <v>85</v>
      </c>
      <c r="G98" s="2">
        <f t="shared" si="1"/>
        <v>92.999999999999972</v>
      </c>
    </row>
    <row r="99" spans="1:7">
      <c r="A99" s="7">
        <v>43068</v>
      </c>
      <c r="B99" s="526">
        <v>14190</v>
      </c>
      <c r="C99" s="20" t="s">
        <v>29</v>
      </c>
      <c r="D99" t="s">
        <v>16</v>
      </c>
      <c r="F99" s="2">
        <v>71</v>
      </c>
      <c r="G99" s="2">
        <f t="shared" si="1"/>
        <v>21.999999999999972</v>
      </c>
    </row>
    <row r="100" spans="1:7">
      <c r="A100" s="7">
        <v>43068</v>
      </c>
      <c r="B100" s="526">
        <v>14190</v>
      </c>
      <c r="C100" s="20" t="s">
        <v>29</v>
      </c>
      <c r="D100" t="s">
        <v>17</v>
      </c>
      <c r="F100" s="2">
        <v>2</v>
      </c>
      <c r="G100" s="2">
        <f t="shared" si="1"/>
        <v>19.999999999999972</v>
      </c>
    </row>
    <row r="101" spans="1:7">
      <c r="A101" s="7">
        <v>43068</v>
      </c>
      <c r="B101" s="526">
        <v>14190</v>
      </c>
      <c r="C101" s="20" t="s">
        <v>29</v>
      </c>
      <c r="D101" t="s">
        <v>673</v>
      </c>
      <c r="F101" s="2">
        <v>20</v>
      </c>
      <c r="G101" s="2">
        <f t="shared" si="1"/>
        <v>-2.8421709430404007E-14</v>
      </c>
    </row>
    <row r="102" spans="1:7">
      <c r="A102" s="7">
        <v>43039</v>
      </c>
      <c r="B102" s="526" t="s">
        <v>14</v>
      </c>
      <c r="C102" s="526" t="s">
        <v>30</v>
      </c>
      <c r="D102" t="s">
        <v>16</v>
      </c>
      <c r="E102" s="2">
        <v>70.7</v>
      </c>
      <c r="G102" s="2">
        <f t="shared" si="1"/>
        <v>70.699999999999974</v>
      </c>
    </row>
    <row r="103" spans="1:7">
      <c r="B103" s="526"/>
      <c r="C103" s="526"/>
      <c r="D103" t="s">
        <v>17</v>
      </c>
      <c r="E103" s="2">
        <v>2</v>
      </c>
      <c r="G103" s="2">
        <f t="shared" si="1"/>
        <v>72.699999999999974</v>
      </c>
    </row>
    <row r="104" spans="1:7">
      <c r="B104" s="526"/>
      <c r="C104" s="526"/>
      <c r="D104" t="s">
        <v>18</v>
      </c>
      <c r="E104" s="2">
        <v>60</v>
      </c>
      <c r="G104" s="2">
        <f t="shared" si="1"/>
        <v>132.69999999999999</v>
      </c>
    </row>
    <row r="105" spans="1:7">
      <c r="B105" s="526"/>
      <c r="C105" s="526"/>
      <c r="D105" t="s">
        <v>19</v>
      </c>
      <c r="E105" s="2">
        <v>2</v>
      </c>
      <c r="G105" s="2">
        <f t="shared" si="1"/>
        <v>134.69999999999999</v>
      </c>
    </row>
    <row r="106" spans="1:7">
      <c r="B106" s="526"/>
      <c r="C106" s="526"/>
      <c r="D106" t="s">
        <v>673</v>
      </c>
      <c r="E106" s="2">
        <v>20</v>
      </c>
      <c r="G106" s="2">
        <f t="shared" si="1"/>
        <v>154.69999999999999</v>
      </c>
    </row>
    <row r="107" spans="1:7">
      <c r="A107" s="7">
        <v>43039</v>
      </c>
      <c r="B107" s="526" t="s">
        <v>114</v>
      </c>
      <c r="C107" s="526" t="s">
        <v>30</v>
      </c>
      <c r="D107" t="s">
        <v>18</v>
      </c>
      <c r="F107" s="2">
        <v>60</v>
      </c>
      <c r="G107" s="2">
        <f t="shared" si="1"/>
        <v>94.699999999999989</v>
      </c>
    </row>
    <row r="108" spans="1:7">
      <c r="A108" s="7">
        <v>43039</v>
      </c>
      <c r="B108" s="526" t="s">
        <v>114</v>
      </c>
      <c r="C108" s="526" t="s">
        <v>30</v>
      </c>
      <c r="D108" t="s">
        <v>19</v>
      </c>
      <c r="F108" s="2">
        <v>2</v>
      </c>
      <c r="G108" s="2">
        <f t="shared" si="1"/>
        <v>92.699999999999989</v>
      </c>
    </row>
    <row r="109" spans="1:7">
      <c r="A109" s="7">
        <v>43068</v>
      </c>
      <c r="B109" s="526">
        <v>14190</v>
      </c>
      <c r="C109" s="526" t="s">
        <v>30</v>
      </c>
      <c r="D109" t="s">
        <v>16</v>
      </c>
      <c r="F109" s="2">
        <v>70.7</v>
      </c>
      <c r="G109" s="2">
        <f t="shared" si="1"/>
        <v>21.999999999999986</v>
      </c>
    </row>
    <row r="110" spans="1:7">
      <c r="A110" s="7">
        <v>43068</v>
      </c>
      <c r="B110" s="526">
        <v>14190</v>
      </c>
      <c r="C110" s="526" t="s">
        <v>30</v>
      </c>
      <c r="D110" t="s">
        <v>17</v>
      </c>
      <c r="F110" s="2">
        <v>2</v>
      </c>
      <c r="G110" s="2">
        <f t="shared" si="1"/>
        <v>19.999999999999986</v>
      </c>
    </row>
    <row r="111" spans="1:7">
      <c r="A111" s="7">
        <v>43068</v>
      </c>
      <c r="B111" s="526">
        <v>14190</v>
      </c>
      <c r="C111" s="526" t="s">
        <v>30</v>
      </c>
      <c r="D111" t="s">
        <v>673</v>
      </c>
      <c r="F111" s="2">
        <v>20</v>
      </c>
      <c r="G111" s="2">
        <f t="shared" si="1"/>
        <v>0</v>
      </c>
    </row>
    <row r="112" spans="1:7">
      <c r="A112" s="7">
        <v>43069</v>
      </c>
      <c r="B112" s="526" t="s">
        <v>14</v>
      </c>
      <c r="C112" s="526" t="s">
        <v>33</v>
      </c>
      <c r="D112" t="s">
        <v>16</v>
      </c>
      <c r="E112" s="2">
        <v>76.5</v>
      </c>
      <c r="G112" s="2">
        <f t="shared" si="1"/>
        <v>76.5</v>
      </c>
    </row>
    <row r="113" spans="1:7">
      <c r="B113" s="526"/>
      <c r="C113" s="526"/>
      <c r="D113" t="s">
        <v>17</v>
      </c>
      <c r="E113" s="2">
        <v>2</v>
      </c>
      <c r="G113" s="2">
        <f t="shared" si="1"/>
        <v>78.5</v>
      </c>
    </row>
    <row r="114" spans="1:7">
      <c r="B114" s="526"/>
      <c r="C114" s="526"/>
      <c r="D114" t="s">
        <v>18</v>
      </c>
      <c r="E114" s="2">
        <v>60</v>
      </c>
      <c r="G114" s="2">
        <f t="shared" si="1"/>
        <v>138.5</v>
      </c>
    </row>
    <row r="115" spans="1:7">
      <c r="B115" s="526"/>
      <c r="C115" s="526"/>
      <c r="D115" t="s">
        <v>19</v>
      </c>
      <c r="E115" s="2">
        <v>2</v>
      </c>
      <c r="G115" s="2">
        <f t="shared" si="1"/>
        <v>140.5</v>
      </c>
    </row>
    <row r="116" spans="1:7">
      <c r="B116" s="526"/>
      <c r="C116" s="526"/>
      <c r="D116" t="s">
        <v>673</v>
      </c>
      <c r="E116" s="2">
        <v>20</v>
      </c>
      <c r="G116" s="2">
        <f t="shared" si="1"/>
        <v>160.5</v>
      </c>
    </row>
    <row r="117" spans="1:7">
      <c r="A117" s="7">
        <v>43069</v>
      </c>
      <c r="B117" s="526" t="s">
        <v>114</v>
      </c>
      <c r="C117" s="526" t="s">
        <v>33</v>
      </c>
      <c r="D117" t="s">
        <v>18</v>
      </c>
      <c r="F117" s="2">
        <v>60</v>
      </c>
      <c r="G117" s="2">
        <f t="shared" si="1"/>
        <v>100.5</v>
      </c>
    </row>
    <row r="118" spans="1:7">
      <c r="A118" s="7">
        <v>43155</v>
      </c>
      <c r="B118" s="526">
        <v>14728</v>
      </c>
      <c r="C118" s="526" t="s">
        <v>33</v>
      </c>
      <c r="D118" t="s">
        <v>673</v>
      </c>
      <c r="F118" s="2">
        <v>20</v>
      </c>
      <c r="G118" s="2">
        <f t="shared" si="1"/>
        <v>80.5</v>
      </c>
    </row>
    <row r="119" spans="1:7">
      <c r="A119" s="7">
        <v>43155</v>
      </c>
      <c r="B119" s="526">
        <v>14728</v>
      </c>
      <c r="C119" s="526" t="s">
        <v>33</v>
      </c>
      <c r="D119" t="s">
        <v>16</v>
      </c>
      <c r="F119" s="2">
        <v>76.5</v>
      </c>
      <c r="G119" s="2">
        <f t="shared" si="1"/>
        <v>4</v>
      </c>
    </row>
    <row r="120" spans="1:7">
      <c r="A120" s="7">
        <v>43155</v>
      </c>
      <c r="B120" s="526">
        <v>14728</v>
      </c>
      <c r="C120" s="526" t="s">
        <v>33</v>
      </c>
      <c r="D120" t="s">
        <v>17</v>
      </c>
      <c r="F120" s="2">
        <v>2</v>
      </c>
      <c r="G120" s="2">
        <f t="shared" si="1"/>
        <v>2</v>
      </c>
    </row>
    <row r="121" spans="1:7">
      <c r="A121" s="7">
        <v>43186</v>
      </c>
      <c r="B121" s="526">
        <v>15041</v>
      </c>
      <c r="C121" s="526" t="s">
        <v>33</v>
      </c>
      <c r="D121" t="s">
        <v>19</v>
      </c>
      <c r="F121" s="2">
        <v>2</v>
      </c>
      <c r="G121" s="2">
        <f t="shared" si="1"/>
        <v>0</v>
      </c>
    </row>
    <row r="122" spans="1:7">
      <c r="A122" s="7">
        <v>43100</v>
      </c>
      <c r="B122" s="526" t="s">
        <v>14</v>
      </c>
      <c r="C122" s="526" t="s">
        <v>34</v>
      </c>
      <c r="D122" t="s">
        <v>16</v>
      </c>
      <c r="E122" s="2">
        <v>81.2</v>
      </c>
      <c r="G122" s="2">
        <f t="shared" si="1"/>
        <v>81.2</v>
      </c>
    </row>
    <row r="123" spans="1:7">
      <c r="B123" s="526"/>
      <c r="C123" s="526"/>
      <c r="D123" t="s">
        <v>17</v>
      </c>
      <c r="E123" s="2">
        <v>2</v>
      </c>
      <c r="G123" s="2">
        <f t="shared" si="1"/>
        <v>83.2</v>
      </c>
    </row>
    <row r="124" spans="1:7">
      <c r="B124" s="526"/>
      <c r="C124" s="526"/>
      <c r="D124" t="s">
        <v>18</v>
      </c>
      <c r="E124" s="2">
        <v>60</v>
      </c>
      <c r="G124" s="2">
        <f t="shared" si="1"/>
        <v>143.19999999999999</v>
      </c>
    </row>
    <row r="125" spans="1:7">
      <c r="B125" s="526"/>
      <c r="C125" s="526"/>
      <c r="D125" t="s">
        <v>19</v>
      </c>
      <c r="E125" s="2">
        <v>2</v>
      </c>
      <c r="G125" s="2">
        <f t="shared" si="1"/>
        <v>145.19999999999999</v>
      </c>
    </row>
    <row r="126" spans="1:7">
      <c r="B126" s="526"/>
      <c r="C126" s="526"/>
      <c r="D126" t="s">
        <v>673</v>
      </c>
      <c r="E126" s="2">
        <v>20</v>
      </c>
      <c r="G126" s="2">
        <f t="shared" si="1"/>
        <v>165.2</v>
      </c>
    </row>
    <row r="127" spans="1:7">
      <c r="A127" s="7">
        <v>43099</v>
      </c>
      <c r="B127" s="526" t="s">
        <v>114</v>
      </c>
      <c r="C127" s="526" t="s">
        <v>34</v>
      </c>
      <c r="D127" t="s">
        <v>18</v>
      </c>
      <c r="F127" s="2">
        <v>56</v>
      </c>
      <c r="G127" s="2">
        <f t="shared" si="1"/>
        <v>109.19999999999999</v>
      </c>
    </row>
    <row r="128" spans="1:7">
      <c r="A128" s="7">
        <v>43123</v>
      </c>
      <c r="B128" s="526">
        <v>14568</v>
      </c>
      <c r="C128" s="526" t="s">
        <v>34</v>
      </c>
      <c r="D128" t="s">
        <v>18</v>
      </c>
      <c r="F128" s="2">
        <v>4</v>
      </c>
      <c r="G128" s="2">
        <f t="shared" si="1"/>
        <v>105.19999999999999</v>
      </c>
    </row>
    <row r="129" spans="1:7">
      <c r="A129" s="7">
        <v>43123</v>
      </c>
      <c r="B129" s="526">
        <v>14568</v>
      </c>
      <c r="C129" s="526" t="s">
        <v>34</v>
      </c>
      <c r="D129" t="s">
        <v>19</v>
      </c>
      <c r="F129" s="2">
        <v>2</v>
      </c>
      <c r="G129" s="2">
        <f t="shared" si="1"/>
        <v>103.19999999999999</v>
      </c>
    </row>
    <row r="130" spans="1:7">
      <c r="A130" s="7">
        <v>43155</v>
      </c>
      <c r="B130" s="526">
        <v>14728</v>
      </c>
      <c r="C130" s="526" t="s">
        <v>34</v>
      </c>
      <c r="D130" t="s">
        <v>17</v>
      </c>
      <c r="F130" s="2">
        <v>2</v>
      </c>
      <c r="G130" s="2">
        <f t="shared" si="1"/>
        <v>101.19999999999999</v>
      </c>
    </row>
    <row r="131" spans="1:7">
      <c r="A131" s="7">
        <v>43155</v>
      </c>
      <c r="B131" s="526">
        <v>14728</v>
      </c>
      <c r="C131" s="526" t="s">
        <v>34</v>
      </c>
      <c r="D131" t="s">
        <v>673</v>
      </c>
      <c r="F131" s="2">
        <v>20</v>
      </c>
      <c r="G131" s="2">
        <f t="shared" si="1"/>
        <v>81.199999999999989</v>
      </c>
    </row>
    <row r="132" spans="1:7">
      <c r="A132" s="7">
        <v>43186</v>
      </c>
      <c r="B132" s="526">
        <v>15041</v>
      </c>
      <c r="C132" s="526" t="s">
        <v>34</v>
      </c>
      <c r="D132" t="s">
        <v>16</v>
      </c>
      <c r="F132" s="2">
        <v>81.2</v>
      </c>
      <c r="G132" s="2">
        <f t="shared" si="1"/>
        <v>0</v>
      </c>
    </row>
    <row r="133" spans="1:7">
      <c r="A133" s="7">
        <v>43131</v>
      </c>
      <c r="B133" s="526" t="s">
        <v>14</v>
      </c>
      <c r="C133" s="526" t="s">
        <v>15</v>
      </c>
      <c r="D133" t="s">
        <v>16</v>
      </c>
      <c r="E133" s="2">
        <v>84</v>
      </c>
      <c r="G133" s="2">
        <f t="shared" si="1"/>
        <v>84</v>
      </c>
    </row>
    <row r="134" spans="1:7">
      <c r="B134" s="526"/>
      <c r="C134" s="526"/>
      <c r="D134" t="s">
        <v>17</v>
      </c>
      <c r="E134" s="2">
        <v>2</v>
      </c>
      <c r="G134" s="2">
        <f t="shared" si="1"/>
        <v>86</v>
      </c>
    </row>
    <row r="135" spans="1:7">
      <c r="B135" s="526"/>
      <c r="C135" s="526"/>
      <c r="D135" t="s">
        <v>18</v>
      </c>
      <c r="E135" s="2">
        <v>60</v>
      </c>
      <c r="G135" s="2">
        <f t="shared" si="1"/>
        <v>146</v>
      </c>
    </row>
    <row r="136" spans="1:7">
      <c r="B136" s="526"/>
      <c r="C136" s="526"/>
      <c r="D136" t="s">
        <v>19</v>
      </c>
      <c r="E136" s="2">
        <v>2</v>
      </c>
      <c r="G136" s="2">
        <f t="shared" si="1"/>
        <v>148</v>
      </c>
    </row>
    <row r="137" spans="1:7">
      <c r="B137" s="526"/>
      <c r="C137" s="526"/>
      <c r="D137" t="s">
        <v>673</v>
      </c>
      <c r="E137" s="2">
        <v>20</v>
      </c>
      <c r="G137" s="2">
        <f t="shared" si="1"/>
        <v>168</v>
      </c>
    </row>
    <row r="138" spans="1:7">
      <c r="A138" s="7">
        <v>43131</v>
      </c>
      <c r="B138" s="526" t="s">
        <v>114</v>
      </c>
      <c r="C138" s="526" t="s">
        <v>15</v>
      </c>
      <c r="D138" t="s">
        <v>18</v>
      </c>
      <c r="F138" s="2">
        <v>60</v>
      </c>
      <c r="G138" s="2">
        <f t="shared" si="1"/>
        <v>108</v>
      </c>
    </row>
    <row r="139" spans="1:7">
      <c r="A139" s="7">
        <v>43131</v>
      </c>
      <c r="B139" s="526" t="s">
        <v>114</v>
      </c>
      <c r="C139" s="526" t="s">
        <v>15</v>
      </c>
      <c r="D139" t="s">
        <v>19</v>
      </c>
      <c r="F139" s="2">
        <v>2</v>
      </c>
      <c r="G139" s="2">
        <f t="shared" ref="G139:G202" si="2">+G138+E139-F139</f>
        <v>106</v>
      </c>
    </row>
    <row r="140" spans="1:7">
      <c r="A140" s="7">
        <v>43155</v>
      </c>
      <c r="B140" s="526">
        <v>14728</v>
      </c>
      <c r="C140" s="526" t="s">
        <v>15</v>
      </c>
      <c r="D140" t="s">
        <v>17</v>
      </c>
      <c r="F140" s="2">
        <v>2</v>
      </c>
      <c r="G140" s="2">
        <f t="shared" si="2"/>
        <v>104</v>
      </c>
    </row>
    <row r="141" spans="1:7">
      <c r="A141" s="7">
        <v>43155</v>
      </c>
      <c r="B141" s="526">
        <v>14728</v>
      </c>
      <c r="C141" s="526" t="s">
        <v>15</v>
      </c>
      <c r="D141" t="s">
        <v>673</v>
      </c>
      <c r="F141" s="2">
        <v>20</v>
      </c>
      <c r="G141" s="2">
        <f t="shared" si="2"/>
        <v>84</v>
      </c>
    </row>
    <row r="142" spans="1:7">
      <c r="A142" s="7">
        <v>43162</v>
      </c>
      <c r="B142" s="526">
        <v>14790</v>
      </c>
      <c r="C142" s="526" t="s">
        <v>15</v>
      </c>
      <c r="D142" t="s">
        <v>16</v>
      </c>
      <c r="F142" s="2">
        <v>84</v>
      </c>
      <c r="G142" s="2">
        <f t="shared" si="2"/>
        <v>0</v>
      </c>
    </row>
    <row r="143" spans="1:7">
      <c r="A143" s="7">
        <v>43159</v>
      </c>
      <c r="B143" s="526" t="s">
        <v>14</v>
      </c>
      <c r="C143" s="526" t="s">
        <v>20</v>
      </c>
      <c r="D143" t="s">
        <v>16</v>
      </c>
      <c r="E143" s="2">
        <v>77.5</v>
      </c>
      <c r="G143" s="2">
        <f t="shared" si="2"/>
        <v>77.5</v>
      </c>
    </row>
    <row r="144" spans="1:7">
      <c r="B144" s="526"/>
      <c r="C144" s="526"/>
      <c r="D144" t="s">
        <v>17</v>
      </c>
      <c r="E144" s="2">
        <v>2</v>
      </c>
      <c r="G144" s="2">
        <f t="shared" si="2"/>
        <v>79.5</v>
      </c>
    </row>
    <row r="145" spans="1:7">
      <c r="B145" s="526"/>
      <c r="C145" s="526"/>
      <c r="D145" t="s">
        <v>18</v>
      </c>
      <c r="E145" s="2">
        <v>56</v>
      </c>
      <c r="G145" s="2">
        <f t="shared" si="2"/>
        <v>135.5</v>
      </c>
    </row>
    <row r="146" spans="1:7">
      <c r="B146" s="526"/>
      <c r="C146" s="526"/>
      <c r="D146" t="s">
        <v>19</v>
      </c>
      <c r="E146" s="2">
        <v>5</v>
      </c>
      <c r="G146" s="2">
        <f t="shared" si="2"/>
        <v>140.5</v>
      </c>
    </row>
    <row r="147" spans="1:7">
      <c r="B147" s="526"/>
      <c r="C147" s="526"/>
      <c r="D147" t="s">
        <v>673</v>
      </c>
      <c r="E147" s="2">
        <v>20</v>
      </c>
      <c r="G147" s="2">
        <f t="shared" si="2"/>
        <v>160.5</v>
      </c>
    </row>
    <row r="148" spans="1:7">
      <c r="A148" s="7">
        <v>43159</v>
      </c>
      <c r="B148" s="526" t="s">
        <v>114</v>
      </c>
      <c r="C148" s="526" t="s">
        <v>20</v>
      </c>
      <c r="D148" t="s">
        <v>19</v>
      </c>
      <c r="F148" s="2">
        <v>5</v>
      </c>
      <c r="G148" s="2">
        <f t="shared" si="2"/>
        <v>155.5</v>
      </c>
    </row>
    <row r="149" spans="1:7">
      <c r="A149" s="7">
        <v>43159</v>
      </c>
      <c r="B149" s="526" t="s">
        <v>114</v>
      </c>
      <c r="C149" s="526" t="s">
        <v>20</v>
      </c>
      <c r="D149" t="s">
        <v>18</v>
      </c>
      <c r="F149" s="2">
        <v>56</v>
      </c>
      <c r="G149" s="2">
        <f t="shared" si="2"/>
        <v>99.5</v>
      </c>
    </row>
    <row r="150" spans="1:7">
      <c r="A150" s="7">
        <v>43186</v>
      </c>
      <c r="B150" s="526">
        <v>15041</v>
      </c>
      <c r="C150" s="526" t="s">
        <v>20</v>
      </c>
      <c r="D150" t="s">
        <v>16</v>
      </c>
      <c r="F150" s="2">
        <v>77.5</v>
      </c>
      <c r="G150" s="2">
        <f t="shared" si="2"/>
        <v>22</v>
      </c>
    </row>
    <row r="151" spans="1:7">
      <c r="A151" s="7">
        <v>43186</v>
      </c>
      <c r="B151" s="526">
        <v>15041</v>
      </c>
      <c r="C151" s="526" t="s">
        <v>20</v>
      </c>
      <c r="D151" t="s">
        <v>17</v>
      </c>
      <c r="F151" s="2">
        <v>2</v>
      </c>
      <c r="G151" s="2">
        <f t="shared" si="2"/>
        <v>20</v>
      </c>
    </row>
    <row r="152" spans="1:7">
      <c r="A152" s="7">
        <v>43186</v>
      </c>
      <c r="B152" s="526">
        <v>15041</v>
      </c>
      <c r="C152" s="526" t="s">
        <v>20</v>
      </c>
      <c r="D152" t="s">
        <v>673</v>
      </c>
      <c r="F152" s="2">
        <v>20</v>
      </c>
      <c r="G152" s="2">
        <f t="shared" si="2"/>
        <v>0</v>
      </c>
    </row>
    <row r="153" spans="1:7">
      <c r="A153" s="44">
        <v>43189</v>
      </c>
      <c r="B153" s="525" t="s">
        <v>14</v>
      </c>
      <c r="C153" s="525" t="s">
        <v>23</v>
      </c>
      <c r="D153" t="s">
        <v>16</v>
      </c>
      <c r="E153" s="2">
        <v>86.4</v>
      </c>
      <c r="G153" s="2">
        <f t="shared" si="2"/>
        <v>86.4</v>
      </c>
    </row>
    <row r="154" spans="1:7">
      <c r="B154" s="526"/>
      <c r="C154" s="526"/>
      <c r="D154" t="s">
        <v>17</v>
      </c>
      <c r="E154" s="2">
        <v>2</v>
      </c>
      <c r="G154" s="2">
        <f t="shared" si="2"/>
        <v>88.4</v>
      </c>
    </row>
    <row r="155" spans="1:7">
      <c r="B155" s="526"/>
      <c r="C155" s="526"/>
      <c r="D155" t="s">
        <v>18</v>
      </c>
      <c r="E155" s="2">
        <v>60</v>
      </c>
      <c r="G155" s="2">
        <f t="shared" si="2"/>
        <v>148.4</v>
      </c>
    </row>
    <row r="156" spans="1:7">
      <c r="B156" s="526"/>
      <c r="C156" s="526"/>
      <c r="D156" t="s">
        <v>19</v>
      </c>
      <c r="E156" s="2">
        <v>5</v>
      </c>
      <c r="G156" s="2">
        <f t="shared" si="2"/>
        <v>153.4</v>
      </c>
    </row>
    <row r="157" spans="1:7">
      <c r="B157" s="526"/>
      <c r="C157" s="526"/>
      <c r="D157" t="s">
        <v>673</v>
      </c>
      <c r="E157" s="2">
        <v>20</v>
      </c>
      <c r="G157" s="2">
        <f t="shared" si="2"/>
        <v>173.4</v>
      </c>
    </row>
    <row r="158" spans="1:7">
      <c r="A158" s="7">
        <v>43190</v>
      </c>
      <c r="B158" s="526" t="s">
        <v>114</v>
      </c>
      <c r="C158" s="526" t="s">
        <v>23</v>
      </c>
      <c r="D158" t="s">
        <v>18</v>
      </c>
      <c r="F158" s="2">
        <v>60</v>
      </c>
      <c r="G158" s="2">
        <f t="shared" si="2"/>
        <v>113.4</v>
      </c>
    </row>
    <row r="159" spans="1:7">
      <c r="A159" s="7">
        <v>43190</v>
      </c>
      <c r="B159" s="526" t="s">
        <v>114</v>
      </c>
      <c r="C159" s="526" t="s">
        <v>23</v>
      </c>
      <c r="D159" t="s">
        <v>19</v>
      </c>
      <c r="F159" s="2">
        <v>5</v>
      </c>
      <c r="G159" s="2">
        <f t="shared" si="2"/>
        <v>108.4</v>
      </c>
    </row>
    <row r="160" spans="1:7">
      <c r="A160" s="7">
        <v>43216</v>
      </c>
      <c r="B160" s="526">
        <v>15230</v>
      </c>
      <c r="C160" s="526" t="s">
        <v>23</v>
      </c>
      <c r="D160" t="s">
        <v>16</v>
      </c>
      <c r="F160" s="2">
        <v>86.4</v>
      </c>
      <c r="G160" s="2">
        <f t="shared" si="2"/>
        <v>22</v>
      </c>
    </row>
    <row r="161" spans="1:7">
      <c r="A161" s="7">
        <v>43216</v>
      </c>
      <c r="B161" s="526">
        <v>15230</v>
      </c>
      <c r="C161" s="526" t="s">
        <v>23</v>
      </c>
      <c r="D161" t="s">
        <v>17</v>
      </c>
      <c r="F161" s="2">
        <v>2</v>
      </c>
      <c r="G161" s="2">
        <f t="shared" si="2"/>
        <v>20</v>
      </c>
    </row>
    <row r="162" spans="1:7">
      <c r="A162" s="7">
        <v>43216</v>
      </c>
      <c r="B162" s="526">
        <v>15230</v>
      </c>
      <c r="C162" s="526" t="s">
        <v>23</v>
      </c>
      <c r="D162" t="s">
        <v>673</v>
      </c>
      <c r="F162" s="2">
        <v>20</v>
      </c>
      <c r="G162" s="2">
        <f t="shared" si="2"/>
        <v>0</v>
      </c>
    </row>
    <row r="163" spans="1:7">
      <c r="A163" s="44">
        <v>43220</v>
      </c>
      <c r="B163" s="525" t="s">
        <v>14</v>
      </c>
      <c r="C163" s="525" t="s">
        <v>24</v>
      </c>
      <c r="D163" t="s">
        <v>16</v>
      </c>
      <c r="E163" s="2">
        <v>82.7</v>
      </c>
      <c r="G163" s="2">
        <f t="shared" si="2"/>
        <v>82.7</v>
      </c>
    </row>
    <row r="164" spans="1:7">
      <c r="B164" s="526"/>
      <c r="C164" s="526"/>
      <c r="D164" t="s">
        <v>17</v>
      </c>
      <c r="E164" s="2">
        <v>2</v>
      </c>
      <c r="G164" s="2">
        <f t="shared" si="2"/>
        <v>84.7</v>
      </c>
    </row>
    <row r="165" spans="1:7">
      <c r="B165" s="526"/>
      <c r="C165" s="526"/>
      <c r="D165" t="s">
        <v>18</v>
      </c>
      <c r="E165" s="2">
        <v>60</v>
      </c>
      <c r="G165" s="2">
        <f t="shared" si="2"/>
        <v>144.69999999999999</v>
      </c>
    </row>
    <row r="166" spans="1:7">
      <c r="B166" s="526"/>
      <c r="C166" s="526"/>
      <c r="D166" t="s">
        <v>19</v>
      </c>
      <c r="E166" s="2">
        <v>5</v>
      </c>
      <c r="G166" s="2">
        <f t="shared" si="2"/>
        <v>149.69999999999999</v>
      </c>
    </row>
    <row r="167" spans="1:7">
      <c r="B167" s="526"/>
      <c r="C167" s="526"/>
      <c r="D167" t="s">
        <v>673</v>
      </c>
      <c r="E167" s="2">
        <v>20</v>
      </c>
      <c r="G167" s="2">
        <f t="shared" si="2"/>
        <v>169.7</v>
      </c>
    </row>
    <row r="168" spans="1:7">
      <c r="A168" s="7">
        <v>43220</v>
      </c>
      <c r="B168" s="526" t="s">
        <v>114</v>
      </c>
      <c r="C168" s="526" t="s">
        <v>24</v>
      </c>
      <c r="D168" t="s">
        <v>18</v>
      </c>
      <c r="F168" s="2">
        <v>60</v>
      </c>
      <c r="G168" s="2">
        <f t="shared" si="2"/>
        <v>109.69999999999999</v>
      </c>
    </row>
    <row r="169" spans="1:7">
      <c r="A169" s="7">
        <v>43220</v>
      </c>
      <c r="B169" s="526" t="s">
        <v>114</v>
      </c>
      <c r="C169" s="526" t="s">
        <v>24</v>
      </c>
      <c r="D169" t="s">
        <v>19</v>
      </c>
      <c r="F169" s="2">
        <v>5</v>
      </c>
      <c r="G169" s="2">
        <f t="shared" si="2"/>
        <v>104.69999999999999</v>
      </c>
    </row>
    <row r="170" spans="1:7">
      <c r="A170" s="7">
        <v>43269</v>
      </c>
      <c r="B170" s="526">
        <v>15508</v>
      </c>
      <c r="C170" s="526" t="s">
        <v>24</v>
      </c>
      <c r="D170" t="s">
        <v>16</v>
      </c>
      <c r="F170" s="2">
        <v>82.7</v>
      </c>
      <c r="G170" s="2">
        <f t="shared" si="2"/>
        <v>21.999999999999986</v>
      </c>
    </row>
    <row r="171" spans="1:7">
      <c r="A171" s="7">
        <v>43269</v>
      </c>
      <c r="B171" s="526">
        <v>15508</v>
      </c>
      <c r="C171" s="526" t="s">
        <v>24</v>
      </c>
      <c r="D171" t="s">
        <v>17</v>
      </c>
      <c r="F171" s="2">
        <v>2</v>
      </c>
      <c r="G171" s="2">
        <f t="shared" si="2"/>
        <v>19.999999999999986</v>
      </c>
    </row>
    <row r="172" spans="1:7">
      <c r="A172" s="7">
        <v>43269</v>
      </c>
      <c r="B172" s="526">
        <v>15508</v>
      </c>
      <c r="C172" s="526" t="s">
        <v>24</v>
      </c>
      <c r="D172" t="s">
        <v>673</v>
      </c>
      <c r="F172" s="2">
        <v>20</v>
      </c>
      <c r="G172" s="2">
        <f t="shared" si="2"/>
        <v>0</v>
      </c>
    </row>
    <row r="173" spans="1:7">
      <c r="A173" s="44">
        <v>43251</v>
      </c>
      <c r="B173" s="525" t="s">
        <v>14</v>
      </c>
      <c r="C173" s="525" t="s">
        <v>25</v>
      </c>
      <c r="D173" t="s">
        <v>16</v>
      </c>
      <c r="E173" s="2">
        <v>82.6</v>
      </c>
      <c r="G173" s="2">
        <f t="shared" si="2"/>
        <v>82.6</v>
      </c>
    </row>
    <row r="174" spans="1:7">
      <c r="B174" s="526"/>
      <c r="C174" s="526"/>
      <c r="D174" t="s">
        <v>17</v>
      </c>
      <c r="E174" s="2">
        <v>5</v>
      </c>
      <c r="G174" s="2">
        <f t="shared" si="2"/>
        <v>87.6</v>
      </c>
    </row>
    <row r="175" spans="1:7">
      <c r="B175" s="526"/>
      <c r="C175" s="526"/>
      <c r="D175" t="s">
        <v>18</v>
      </c>
      <c r="E175" s="2">
        <v>60</v>
      </c>
      <c r="G175" s="2">
        <f t="shared" si="2"/>
        <v>147.6</v>
      </c>
    </row>
    <row r="176" spans="1:7">
      <c r="B176" s="526"/>
      <c r="C176" s="526"/>
      <c r="D176" t="s">
        <v>19</v>
      </c>
      <c r="E176" s="2">
        <v>5</v>
      </c>
      <c r="G176" s="2">
        <f t="shared" si="2"/>
        <v>152.6</v>
      </c>
    </row>
    <row r="177" spans="1:7">
      <c r="B177" s="526"/>
      <c r="C177" s="526"/>
      <c r="D177" t="s">
        <v>673</v>
      </c>
      <c r="E177" s="2">
        <v>20</v>
      </c>
      <c r="G177" s="2">
        <f t="shared" si="2"/>
        <v>172.6</v>
      </c>
    </row>
    <row r="178" spans="1:7">
      <c r="A178" s="7">
        <v>43251</v>
      </c>
      <c r="B178" s="526" t="s">
        <v>114</v>
      </c>
      <c r="C178" s="526" t="s">
        <v>25</v>
      </c>
      <c r="D178" t="s">
        <v>18</v>
      </c>
      <c r="F178" s="2">
        <v>60</v>
      </c>
      <c r="G178" s="2">
        <f t="shared" si="2"/>
        <v>112.6</v>
      </c>
    </row>
    <row r="179" spans="1:7">
      <c r="A179" s="7">
        <v>43251</v>
      </c>
      <c r="B179" s="526" t="s">
        <v>114</v>
      </c>
      <c r="C179" s="526" t="s">
        <v>25</v>
      </c>
      <c r="D179" t="s">
        <v>19</v>
      </c>
      <c r="F179" s="2">
        <v>5</v>
      </c>
      <c r="G179" s="2">
        <f t="shared" si="2"/>
        <v>107.6</v>
      </c>
    </row>
    <row r="180" spans="1:7">
      <c r="A180" s="7">
        <v>43269</v>
      </c>
      <c r="B180" s="526">
        <v>15508</v>
      </c>
      <c r="C180" s="526" t="s">
        <v>25</v>
      </c>
      <c r="D180" t="s">
        <v>673</v>
      </c>
      <c r="F180" s="2">
        <v>20</v>
      </c>
      <c r="G180" s="2">
        <f t="shared" si="2"/>
        <v>87.6</v>
      </c>
    </row>
    <row r="181" spans="1:7">
      <c r="A181" s="7">
        <v>43321</v>
      </c>
      <c r="B181" s="526">
        <v>15973</v>
      </c>
      <c r="C181" s="526" t="s">
        <v>25</v>
      </c>
      <c r="D181" t="s">
        <v>16</v>
      </c>
      <c r="F181" s="2">
        <v>82.6</v>
      </c>
      <c r="G181" s="2">
        <f t="shared" si="2"/>
        <v>5</v>
      </c>
    </row>
    <row r="182" spans="1:7">
      <c r="A182" s="7">
        <v>43321</v>
      </c>
      <c r="B182" s="526">
        <v>15973</v>
      </c>
      <c r="C182" s="526" t="s">
        <v>25</v>
      </c>
      <c r="D182" t="s">
        <v>17</v>
      </c>
      <c r="F182" s="2">
        <v>5</v>
      </c>
      <c r="G182" s="2">
        <f t="shared" si="2"/>
        <v>0</v>
      </c>
    </row>
    <row r="183" spans="1:7">
      <c r="A183" s="44">
        <v>43281</v>
      </c>
      <c r="B183" s="525" t="s">
        <v>14</v>
      </c>
      <c r="C183" s="525" t="s">
        <v>26</v>
      </c>
      <c r="D183" t="s">
        <v>16</v>
      </c>
      <c r="E183" s="2">
        <v>77.099999999999994</v>
      </c>
      <c r="G183" s="2">
        <f t="shared" si="2"/>
        <v>77.099999999999994</v>
      </c>
    </row>
    <row r="184" spans="1:7">
      <c r="B184" s="526"/>
      <c r="C184" s="526"/>
      <c r="D184" t="s">
        <v>17</v>
      </c>
      <c r="E184" s="2">
        <v>4</v>
      </c>
      <c r="G184" s="2">
        <f t="shared" si="2"/>
        <v>81.099999999999994</v>
      </c>
    </row>
    <row r="185" spans="1:7">
      <c r="B185" s="526"/>
      <c r="C185" s="526"/>
      <c r="D185" t="s">
        <v>18</v>
      </c>
      <c r="E185" s="2">
        <v>60</v>
      </c>
      <c r="G185" s="2">
        <f t="shared" si="2"/>
        <v>141.1</v>
      </c>
    </row>
    <row r="186" spans="1:7">
      <c r="B186" s="526"/>
      <c r="C186" s="526"/>
      <c r="D186" t="s">
        <v>19</v>
      </c>
      <c r="E186" s="2">
        <v>5</v>
      </c>
      <c r="G186" s="2">
        <f t="shared" si="2"/>
        <v>146.1</v>
      </c>
    </row>
    <row r="187" spans="1:7">
      <c r="B187" s="526"/>
      <c r="C187" s="526"/>
      <c r="D187" t="s">
        <v>673</v>
      </c>
      <c r="E187" s="2">
        <v>20</v>
      </c>
      <c r="G187" s="2">
        <f t="shared" si="2"/>
        <v>166.1</v>
      </c>
    </row>
    <row r="188" spans="1:7">
      <c r="A188" s="7">
        <v>43281</v>
      </c>
      <c r="B188" s="526" t="s">
        <v>114</v>
      </c>
      <c r="C188" s="526" t="s">
        <v>26</v>
      </c>
      <c r="D188" t="s">
        <v>18</v>
      </c>
      <c r="F188" s="2">
        <v>60</v>
      </c>
      <c r="G188" s="2">
        <f t="shared" si="2"/>
        <v>106.1</v>
      </c>
    </row>
    <row r="189" spans="1:7">
      <c r="A189" s="7">
        <v>43281</v>
      </c>
      <c r="B189" s="526" t="s">
        <v>114</v>
      </c>
      <c r="C189" s="526" t="s">
        <v>26</v>
      </c>
      <c r="D189" t="s">
        <v>19</v>
      </c>
      <c r="F189" s="2">
        <v>5</v>
      </c>
      <c r="G189" s="2">
        <f t="shared" si="2"/>
        <v>101.1</v>
      </c>
    </row>
    <row r="190" spans="1:7">
      <c r="A190" s="7">
        <v>43305</v>
      </c>
      <c r="B190" s="526">
        <v>15804</v>
      </c>
      <c r="C190" s="526" t="s">
        <v>26</v>
      </c>
      <c r="D190" t="s">
        <v>16</v>
      </c>
      <c r="F190" s="2">
        <v>77.099999999999994</v>
      </c>
      <c r="G190" s="2">
        <f t="shared" si="2"/>
        <v>24</v>
      </c>
    </row>
    <row r="191" spans="1:7">
      <c r="A191" s="7">
        <v>43305</v>
      </c>
      <c r="B191" s="526">
        <v>15804</v>
      </c>
      <c r="C191" s="526" t="s">
        <v>26</v>
      </c>
      <c r="D191" t="s">
        <v>17</v>
      </c>
      <c r="F191" s="2">
        <v>4</v>
      </c>
      <c r="G191" s="2">
        <f t="shared" si="2"/>
        <v>20</v>
      </c>
    </row>
    <row r="192" spans="1:7">
      <c r="A192" s="7">
        <v>43305</v>
      </c>
      <c r="B192" s="526">
        <v>15804</v>
      </c>
      <c r="C192" s="526" t="s">
        <v>26</v>
      </c>
      <c r="D192" t="s">
        <v>673</v>
      </c>
      <c r="F192" s="2">
        <v>20</v>
      </c>
      <c r="G192" s="2">
        <f t="shared" si="2"/>
        <v>0</v>
      </c>
    </row>
    <row r="193" spans="1:7">
      <c r="A193" s="44">
        <v>43312</v>
      </c>
      <c r="B193" s="525" t="s">
        <v>14</v>
      </c>
      <c r="C193" s="525" t="s">
        <v>27</v>
      </c>
      <c r="D193" t="s">
        <v>16</v>
      </c>
      <c r="E193" s="2">
        <v>74.8</v>
      </c>
      <c r="G193" s="2">
        <f t="shared" si="2"/>
        <v>74.8</v>
      </c>
    </row>
    <row r="194" spans="1:7">
      <c r="B194" s="526"/>
      <c r="C194" s="526"/>
      <c r="D194" t="s">
        <v>17</v>
      </c>
      <c r="E194" s="2">
        <v>4</v>
      </c>
      <c r="G194" s="2">
        <f t="shared" si="2"/>
        <v>78.8</v>
      </c>
    </row>
    <row r="195" spans="1:7">
      <c r="B195" s="526"/>
      <c r="C195" s="526"/>
      <c r="D195" t="s">
        <v>18</v>
      </c>
      <c r="E195" s="2">
        <v>60</v>
      </c>
      <c r="G195" s="2">
        <f t="shared" si="2"/>
        <v>138.80000000000001</v>
      </c>
    </row>
    <row r="196" spans="1:7">
      <c r="B196" s="526"/>
      <c r="C196" s="526"/>
      <c r="D196" t="s">
        <v>19</v>
      </c>
      <c r="E196" s="2">
        <v>5</v>
      </c>
      <c r="G196" s="2">
        <f t="shared" si="2"/>
        <v>143.80000000000001</v>
      </c>
    </row>
    <row r="197" spans="1:7">
      <c r="B197" s="526"/>
      <c r="C197" s="526"/>
      <c r="D197" t="s">
        <v>673</v>
      </c>
      <c r="E197" s="2">
        <v>20</v>
      </c>
      <c r="G197" s="2">
        <f t="shared" si="2"/>
        <v>163.80000000000001</v>
      </c>
    </row>
    <row r="198" spans="1:7">
      <c r="A198" s="7">
        <v>43312</v>
      </c>
      <c r="B198" s="526" t="s">
        <v>114</v>
      </c>
      <c r="C198" s="526" t="s">
        <v>27</v>
      </c>
      <c r="D198" t="s">
        <v>18</v>
      </c>
      <c r="F198" s="2">
        <v>36</v>
      </c>
      <c r="G198" s="2">
        <f t="shared" si="2"/>
        <v>127.80000000000001</v>
      </c>
    </row>
    <row r="199" spans="1:7">
      <c r="A199" s="7">
        <v>43321</v>
      </c>
      <c r="B199" s="526">
        <v>15973</v>
      </c>
      <c r="C199" s="526" t="s">
        <v>27</v>
      </c>
      <c r="D199" t="s">
        <v>18</v>
      </c>
      <c r="F199" s="2">
        <v>24</v>
      </c>
      <c r="G199" s="2">
        <f t="shared" si="2"/>
        <v>103.80000000000001</v>
      </c>
    </row>
    <row r="200" spans="1:7">
      <c r="A200" s="7">
        <v>43321</v>
      </c>
      <c r="B200" s="526">
        <v>15973</v>
      </c>
      <c r="C200" s="526" t="s">
        <v>27</v>
      </c>
      <c r="D200" t="s">
        <v>19</v>
      </c>
      <c r="F200" s="2">
        <v>5</v>
      </c>
      <c r="G200" s="2">
        <f t="shared" si="2"/>
        <v>98.800000000000011</v>
      </c>
    </row>
    <row r="201" spans="1:7">
      <c r="A201" s="7">
        <v>43321</v>
      </c>
      <c r="B201" s="526">
        <v>15973</v>
      </c>
      <c r="C201" s="526" t="s">
        <v>27</v>
      </c>
      <c r="D201" t="s">
        <v>673</v>
      </c>
      <c r="F201" s="2">
        <v>20</v>
      </c>
      <c r="G201" s="2">
        <f t="shared" si="2"/>
        <v>78.800000000000011</v>
      </c>
    </row>
    <row r="202" spans="1:7">
      <c r="A202" s="7">
        <v>43334</v>
      </c>
      <c r="B202" s="526">
        <v>16040</v>
      </c>
      <c r="C202" s="526" t="s">
        <v>27</v>
      </c>
      <c r="D202" t="s">
        <v>16</v>
      </c>
      <c r="F202" s="2">
        <v>74.8</v>
      </c>
      <c r="G202" s="2">
        <f t="shared" si="2"/>
        <v>4.0000000000000142</v>
      </c>
    </row>
    <row r="203" spans="1:7">
      <c r="A203" s="7">
        <v>43334</v>
      </c>
      <c r="B203" s="526">
        <v>16040</v>
      </c>
      <c r="C203" s="526" t="s">
        <v>27</v>
      </c>
      <c r="D203" t="s">
        <v>17</v>
      </c>
      <c r="F203" s="2">
        <v>4</v>
      </c>
      <c r="G203" s="2">
        <f t="shared" ref="G203:G268" si="3">+G202+E203-F203</f>
        <v>1.4210854715202004E-14</v>
      </c>
    </row>
    <row r="204" spans="1:7">
      <c r="A204" s="44">
        <v>43343</v>
      </c>
      <c r="B204" s="525" t="s">
        <v>14</v>
      </c>
      <c r="C204" s="525" t="s">
        <v>28</v>
      </c>
      <c r="D204" t="s">
        <v>16</v>
      </c>
      <c r="E204" s="2">
        <v>74.2</v>
      </c>
      <c r="G204" s="2">
        <f t="shared" si="3"/>
        <v>74.200000000000017</v>
      </c>
    </row>
    <row r="205" spans="1:7">
      <c r="B205" s="526"/>
      <c r="C205" s="526"/>
      <c r="D205" t="s">
        <v>17</v>
      </c>
      <c r="E205" s="2">
        <v>4</v>
      </c>
      <c r="G205" s="2">
        <f t="shared" si="3"/>
        <v>78.200000000000017</v>
      </c>
    </row>
    <row r="206" spans="1:7">
      <c r="B206" s="526"/>
      <c r="C206" s="526"/>
      <c r="D206" t="s">
        <v>18</v>
      </c>
      <c r="E206" s="2">
        <v>60</v>
      </c>
      <c r="G206" s="2">
        <f t="shared" si="3"/>
        <v>138.20000000000002</v>
      </c>
    </row>
    <row r="207" spans="1:7">
      <c r="B207" s="526"/>
      <c r="C207" s="526"/>
      <c r="D207" t="s">
        <v>19</v>
      </c>
      <c r="E207" s="2">
        <v>5</v>
      </c>
      <c r="G207" s="2">
        <f t="shared" si="3"/>
        <v>143.20000000000002</v>
      </c>
    </row>
    <row r="208" spans="1:7">
      <c r="B208" s="526"/>
      <c r="C208" s="526"/>
      <c r="D208" t="s">
        <v>673</v>
      </c>
      <c r="E208" s="2">
        <v>20</v>
      </c>
      <c r="G208" s="2">
        <f t="shared" si="3"/>
        <v>163.20000000000002</v>
      </c>
    </row>
    <row r="209" spans="1:7">
      <c r="A209" s="7">
        <v>43334</v>
      </c>
      <c r="B209" s="526">
        <v>16040</v>
      </c>
      <c r="C209" s="526" t="s">
        <v>28</v>
      </c>
      <c r="D209" t="s">
        <v>673</v>
      </c>
      <c r="F209" s="2">
        <v>20</v>
      </c>
      <c r="G209" s="2">
        <f t="shared" si="3"/>
        <v>143.20000000000002</v>
      </c>
    </row>
    <row r="210" spans="1:7">
      <c r="A210" s="7">
        <v>43343</v>
      </c>
      <c r="B210" s="526" t="s">
        <v>114</v>
      </c>
      <c r="C210" s="526" t="s">
        <v>28</v>
      </c>
      <c r="D210" t="s">
        <v>18</v>
      </c>
      <c r="F210" s="2">
        <v>60</v>
      </c>
      <c r="G210" s="2">
        <f t="shared" si="3"/>
        <v>83.200000000000017</v>
      </c>
    </row>
    <row r="211" spans="1:7">
      <c r="A211" s="7">
        <v>43343</v>
      </c>
      <c r="B211" s="526" t="s">
        <v>114</v>
      </c>
      <c r="C211" s="526" t="s">
        <v>28</v>
      </c>
      <c r="D211" t="s">
        <v>19</v>
      </c>
      <c r="F211" s="2">
        <v>5</v>
      </c>
      <c r="G211" s="2">
        <f t="shared" si="3"/>
        <v>78.200000000000017</v>
      </c>
    </row>
    <row r="212" spans="1:7">
      <c r="A212" s="7">
        <v>43367</v>
      </c>
      <c r="B212" s="526">
        <v>16186</v>
      </c>
      <c r="C212" s="526" t="s">
        <v>28</v>
      </c>
      <c r="D212" t="s">
        <v>16</v>
      </c>
      <c r="F212" s="2">
        <v>74.2</v>
      </c>
      <c r="G212" s="2">
        <f t="shared" si="3"/>
        <v>4.0000000000000142</v>
      </c>
    </row>
    <row r="213" spans="1:7">
      <c r="A213" s="7">
        <v>43367</v>
      </c>
      <c r="B213" s="526">
        <v>16186</v>
      </c>
      <c r="C213" s="526" t="s">
        <v>28</v>
      </c>
      <c r="D213" t="s">
        <v>17</v>
      </c>
      <c r="F213" s="2">
        <v>4</v>
      </c>
      <c r="G213" s="2">
        <f t="shared" si="3"/>
        <v>1.4210854715202004E-14</v>
      </c>
    </row>
    <row r="214" spans="1:7">
      <c r="A214" s="44">
        <v>43373</v>
      </c>
      <c r="B214" s="525" t="s">
        <v>14</v>
      </c>
      <c r="C214" s="525" t="s">
        <v>29</v>
      </c>
      <c r="D214" t="s">
        <v>16</v>
      </c>
      <c r="E214" s="2">
        <v>76.099999999999994</v>
      </c>
      <c r="G214" s="2">
        <f t="shared" si="3"/>
        <v>76.100000000000009</v>
      </c>
    </row>
    <row r="215" spans="1:7">
      <c r="B215" s="526"/>
      <c r="C215" s="526"/>
      <c r="D215" t="s">
        <v>17</v>
      </c>
      <c r="E215" s="2">
        <v>4</v>
      </c>
      <c r="G215" s="2">
        <f t="shared" si="3"/>
        <v>80.100000000000009</v>
      </c>
    </row>
    <row r="216" spans="1:7">
      <c r="B216" s="526"/>
      <c r="C216" s="526"/>
      <c r="D216" t="s">
        <v>18</v>
      </c>
      <c r="E216" s="2">
        <v>60</v>
      </c>
      <c r="G216" s="2">
        <f t="shared" si="3"/>
        <v>140.10000000000002</v>
      </c>
    </row>
    <row r="217" spans="1:7">
      <c r="B217" s="526"/>
      <c r="C217" s="526"/>
      <c r="D217" t="s">
        <v>19</v>
      </c>
      <c r="E217" s="2">
        <v>5</v>
      </c>
      <c r="G217" s="2">
        <f t="shared" si="3"/>
        <v>145.10000000000002</v>
      </c>
    </row>
    <row r="218" spans="1:7">
      <c r="B218" s="526"/>
      <c r="C218" s="526"/>
      <c r="D218" t="s">
        <v>673</v>
      </c>
      <c r="E218" s="2">
        <v>20</v>
      </c>
      <c r="G218" s="2">
        <f t="shared" si="3"/>
        <v>165.10000000000002</v>
      </c>
    </row>
    <row r="219" spans="1:7">
      <c r="A219" s="7">
        <v>43373</v>
      </c>
      <c r="B219" s="526" t="s">
        <v>114</v>
      </c>
      <c r="C219" s="526" t="s">
        <v>29</v>
      </c>
      <c r="D219" t="s">
        <v>18</v>
      </c>
      <c r="F219" s="2">
        <v>60</v>
      </c>
      <c r="G219" s="2">
        <f t="shared" si="3"/>
        <v>105.10000000000002</v>
      </c>
    </row>
    <row r="220" spans="1:7">
      <c r="A220" s="7">
        <v>43373</v>
      </c>
      <c r="B220" s="526" t="s">
        <v>114</v>
      </c>
      <c r="C220" s="526" t="s">
        <v>29</v>
      </c>
      <c r="D220" t="s">
        <v>19</v>
      </c>
      <c r="F220" s="2">
        <v>5</v>
      </c>
      <c r="G220" s="2">
        <f t="shared" si="3"/>
        <v>100.10000000000002</v>
      </c>
    </row>
    <row r="221" spans="1:7">
      <c r="A221" s="7">
        <v>43395</v>
      </c>
      <c r="B221" s="526">
        <v>16432</v>
      </c>
      <c r="C221" s="526" t="s">
        <v>29</v>
      </c>
      <c r="D221" t="s">
        <v>673</v>
      </c>
      <c r="F221" s="2">
        <v>20</v>
      </c>
      <c r="G221" s="2">
        <f t="shared" si="3"/>
        <v>80.100000000000023</v>
      </c>
    </row>
    <row r="222" spans="1:7">
      <c r="A222" s="7">
        <v>43433</v>
      </c>
      <c r="B222" s="526">
        <v>16631</v>
      </c>
      <c r="C222" s="526" t="s">
        <v>29</v>
      </c>
      <c r="D222" t="s">
        <v>16</v>
      </c>
      <c r="F222" s="2">
        <v>76.099999999999994</v>
      </c>
      <c r="G222" s="2">
        <f t="shared" si="3"/>
        <v>4.0000000000000284</v>
      </c>
    </row>
    <row r="223" spans="1:7">
      <c r="A223" s="7">
        <v>43433</v>
      </c>
      <c r="B223" s="526">
        <v>16631</v>
      </c>
      <c r="C223" s="526" t="s">
        <v>29</v>
      </c>
      <c r="D223" t="s">
        <v>17</v>
      </c>
      <c r="F223" s="2">
        <v>4</v>
      </c>
      <c r="G223" s="2">
        <f t="shared" si="3"/>
        <v>2.8421709430404007E-14</v>
      </c>
    </row>
    <row r="224" spans="1:7">
      <c r="A224" s="44">
        <v>43404</v>
      </c>
      <c r="B224" s="525" t="s">
        <v>14</v>
      </c>
      <c r="C224" s="525" t="s">
        <v>30</v>
      </c>
      <c r="D224" t="s">
        <v>16</v>
      </c>
      <c r="E224" s="2">
        <v>76.599999999999994</v>
      </c>
      <c r="G224" s="2">
        <f t="shared" si="3"/>
        <v>76.600000000000023</v>
      </c>
    </row>
    <row r="225" spans="1:7">
      <c r="B225" s="526"/>
      <c r="C225" s="526"/>
      <c r="D225" t="s">
        <v>17</v>
      </c>
      <c r="E225" s="2">
        <v>5</v>
      </c>
      <c r="G225" s="2">
        <f t="shared" si="3"/>
        <v>81.600000000000023</v>
      </c>
    </row>
    <row r="226" spans="1:7">
      <c r="B226" s="526"/>
      <c r="C226" s="526"/>
      <c r="D226" t="s">
        <v>18</v>
      </c>
      <c r="E226" s="2">
        <v>60</v>
      </c>
      <c r="G226" s="2">
        <f t="shared" si="3"/>
        <v>141.60000000000002</v>
      </c>
    </row>
    <row r="227" spans="1:7">
      <c r="B227" s="526"/>
      <c r="C227" s="526"/>
      <c r="D227" t="s">
        <v>19</v>
      </c>
      <c r="E227" s="2">
        <v>5</v>
      </c>
      <c r="G227" s="2">
        <f t="shared" si="3"/>
        <v>146.60000000000002</v>
      </c>
    </row>
    <row r="228" spans="1:7">
      <c r="B228" s="526"/>
      <c r="C228" s="526"/>
      <c r="D228" t="s">
        <v>673</v>
      </c>
      <c r="E228" s="2">
        <v>20</v>
      </c>
      <c r="G228" s="2">
        <f t="shared" si="3"/>
        <v>166.60000000000002</v>
      </c>
    </row>
    <row r="229" spans="1:7">
      <c r="A229" s="7">
        <v>43404</v>
      </c>
      <c r="B229" s="526" t="s">
        <v>114</v>
      </c>
      <c r="C229" s="526" t="s">
        <v>30</v>
      </c>
      <c r="D229" t="s">
        <v>18</v>
      </c>
      <c r="F229" s="2">
        <v>60</v>
      </c>
      <c r="G229" s="2">
        <f t="shared" si="3"/>
        <v>106.60000000000002</v>
      </c>
    </row>
    <row r="230" spans="1:7">
      <c r="A230" s="7">
        <v>43404</v>
      </c>
      <c r="B230" s="526" t="s">
        <v>114</v>
      </c>
      <c r="C230" s="526" t="s">
        <v>30</v>
      </c>
      <c r="D230" t="s">
        <v>19</v>
      </c>
      <c r="F230" s="2">
        <v>5</v>
      </c>
      <c r="G230" s="2">
        <f t="shared" si="3"/>
        <v>101.60000000000002</v>
      </c>
    </row>
    <row r="231" spans="1:7">
      <c r="A231" s="7">
        <v>43433</v>
      </c>
      <c r="B231" s="526">
        <v>16631</v>
      </c>
      <c r="C231" s="526" t="s">
        <v>30</v>
      </c>
      <c r="D231" t="s">
        <v>16</v>
      </c>
      <c r="F231" s="2">
        <v>76.599999999999994</v>
      </c>
      <c r="G231" s="2">
        <f t="shared" si="3"/>
        <v>25.000000000000028</v>
      </c>
    </row>
    <row r="232" spans="1:7">
      <c r="A232" s="7">
        <v>43433</v>
      </c>
      <c r="B232" s="526">
        <v>16631</v>
      </c>
      <c r="C232" s="526" t="s">
        <v>30</v>
      </c>
      <c r="D232" t="s">
        <v>17</v>
      </c>
      <c r="F232" s="2">
        <v>5</v>
      </c>
      <c r="G232" s="2">
        <f t="shared" si="3"/>
        <v>20.000000000000028</v>
      </c>
    </row>
    <row r="233" spans="1:7">
      <c r="A233" s="7">
        <v>43433</v>
      </c>
      <c r="B233" s="526">
        <v>16632</v>
      </c>
      <c r="C233" s="526" t="s">
        <v>30</v>
      </c>
      <c r="D233" t="s">
        <v>673</v>
      </c>
      <c r="F233" s="2">
        <v>20</v>
      </c>
      <c r="G233" s="2">
        <f t="shared" si="3"/>
        <v>2.8421709430404007E-14</v>
      </c>
    </row>
    <row r="234" spans="1:7">
      <c r="A234" s="44">
        <v>43434</v>
      </c>
      <c r="B234" s="525" t="s">
        <v>14</v>
      </c>
      <c r="C234" s="525" t="s">
        <v>33</v>
      </c>
      <c r="D234" t="s">
        <v>16</v>
      </c>
      <c r="E234" s="2">
        <v>78.7</v>
      </c>
      <c r="G234" s="2">
        <f t="shared" si="3"/>
        <v>78.700000000000031</v>
      </c>
    </row>
    <row r="235" spans="1:7">
      <c r="B235" s="526"/>
      <c r="C235" s="526"/>
      <c r="D235" t="s">
        <v>17</v>
      </c>
      <c r="E235" s="2">
        <v>5</v>
      </c>
      <c r="G235" s="2">
        <f t="shared" si="3"/>
        <v>83.700000000000031</v>
      </c>
    </row>
    <row r="236" spans="1:7">
      <c r="B236" s="526"/>
      <c r="C236" s="526"/>
      <c r="D236" t="s">
        <v>18</v>
      </c>
      <c r="E236" s="2">
        <v>60</v>
      </c>
      <c r="G236" s="2">
        <f t="shared" si="3"/>
        <v>143.70000000000005</v>
      </c>
    </row>
    <row r="237" spans="1:7">
      <c r="B237" s="526"/>
      <c r="C237" s="526"/>
      <c r="D237" t="s">
        <v>19</v>
      </c>
      <c r="E237" s="2">
        <v>5</v>
      </c>
      <c r="G237" s="2">
        <f t="shared" si="3"/>
        <v>148.70000000000005</v>
      </c>
    </row>
    <row r="238" spans="1:7">
      <c r="B238" s="526"/>
      <c r="C238" s="526"/>
      <c r="D238" t="s">
        <v>673</v>
      </c>
      <c r="E238" s="2">
        <v>20</v>
      </c>
      <c r="G238" s="2">
        <f t="shared" si="3"/>
        <v>168.70000000000005</v>
      </c>
    </row>
    <row r="239" spans="1:7">
      <c r="A239" s="7">
        <v>43433</v>
      </c>
      <c r="B239" s="526">
        <v>16632</v>
      </c>
      <c r="C239" s="526" t="s">
        <v>33</v>
      </c>
      <c r="D239" t="s">
        <v>673</v>
      </c>
      <c r="F239" s="2">
        <v>20</v>
      </c>
      <c r="G239" s="2">
        <f t="shared" si="3"/>
        <v>148.70000000000005</v>
      </c>
    </row>
    <row r="240" spans="1:7">
      <c r="A240" s="7">
        <v>43434</v>
      </c>
      <c r="B240" s="526" t="s">
        <v>114</v>
      </c>
      <c r="C240" s="526" t="s">
        <v>33</v>
      </c>
      <c r="D240" t="s">
        <v>18</v>
      </c>
      <c r="F240" s="2">
        <v>56</v>
      </c>
      <c r="G240" s="2">
        <f t="shared" si="3"/>
        <v>92.700000000000045</v>
      </c>
    </row>
    <row r="241" spans="1:7">
      <c r="A241" s="7">
        <v>43460</v>
      </c>
      <c r="B241" s="526">
        <v>16798</v>
      </c>
      <c r="C241" s="526" t="s">
        <v>33</v>
      </c>
      <c r="D241" t="s">
        <v>18</v>
      </c>
      <c r="F241" s="2">
        <v>4</v>
      </c>
      <c r="G241" s="2">
        <f t="shared" si="3"/>
        <v>88.700000000000045</v>
      </c>
    </row>
    <row r="242" spans="1:7">
      <c r="A242" s="7">
        <v>43460</v>
      </c>
      <c r="B242" s="526">
        <v>16798</v>
      </c>
      <c r="C242" s="526" t="s">
        <v>33</v>
      </c>
      <c r="D242" t="s">
        <v>19</v>
      </c>
      <c r="F242" s="2">
        <v>5</v>
      </c>
      <c r="G242" s="2">
        <f t="shared" si="3"/>
        <v>83.700000000000045</v>
      </c>
    </row>
    <row r="243" spans="1:7">
      <c r="A243" s="7">
        <v>43474</v>
      </c>
      <c r="B243" s="526">
        <v>16886</v>
      </c>
      <c r="C243" s="526" t="s">
        <v>33</v>
      </c>
      <c r="D243" t="s">
        <v>16</v>
      </c>
      <c r="F243" s="2">
        <v>78.7</v>
      </c>
      <c r="G243" s="2">
        <f t="shared" si="3"/>
        <v>5.0000000000000426</v>
      </c>
    </row>
    <row r="244" spans="1:7">
      <c r="A244" s="7">
        <v>43474</v>
      </c>
      <c r="B244" s="526">
        <v>16886</v>
      </c>
      <c r="C244" s="526" t="s">
        <v>33</v>
      </c>
      <c r="D244" t="s">
        <v>17</v>
      </c>
      <c r="F244" s="2">
        <v>5</v>
      </c>
      <c r="G244" s="2">
        <f t="shared" si="3"/>
        <v>4.2632564145606011E-14</v>
      </c>
    </row>
    <row r="245" spans="1:7">
      <c r="A245" s="44">
        <v>43465</v>
      </c>
      <c r="B245" s="525" t="s">
        <v>14</v>
      </c>
      <c r="C245" s="525" t="s">
        <v>34</v>
      </c>
      <c r="D245" t="s">
        <v>16</v>
      </c>
      <c r="E245" s="2">
        <v>84.1</v>
      </c>
      <c r="G245" s="2">
        <f t="shared" si="3"/>
        <v>84.100000000000037</v>
      </c>
    </row>
    <row r="246" spans="1:7">
      <c r="B246" s="526"/>
      <c r="C246" s="526"/>
      <c r="D246" t="s">
        <v>17</v>
      </c>
      <c r="E246" s="2">
        <v>5</v>
      </c>
      <c r="G246" s="2">
        <f t="shared" si="3"/>
        <v>89.100000000000037</v>
      </c>
    </row>
    <row r="247" spans="1:7">
      <c r="B247" s="526"/>
      <c r="C247" s="526"/>
      <c r="D247" t="s">
        <v>18</v>
      </c>
      <c r="E247" s="2">
        <v>60</v>
      </c>
      <c r="G247" s="2">
        <f t="shared" si="3"/>
        <v>149.10000000000002</v>
      </c>
    </row>
    <row r="248" spans="1:7">
      <c r="B248" s="526"/>
      <c r="C248" s="526"/>
      <c r="D248" t="s">
        <v>19</v>
      </c>
      <c r="E248" s="2">
        <v>5</v>
      </c>
      <c r="G248" s="2">
        <f t="shared" si="3"/>
        <v>154.10000000000002</v>
      </c>
    </row>
    <row r="249" spans="1:7">
      <c r="B249" s="526"/>
      <c r="C249" s="526"/>
      <c r="D249" t="s">
        <v>673</v>
      </c>
      <c r="E249" s="2">
        <v>20</v>
      </c>
      <c r="G249" s="2">
        <f t="shared" si="3"/>
        <v>174.10000000000002</v>
      </c>
    </row>
    <row r="250" spans="1:7">
      <c r="A250" s="7">
        <v>43465</v>
      </c>
      <c r="B250" s="526" t="s">
        <v>114</v>
      </c>
      <c r="C250" s="526" t="s">
        <v>34</v>
      </c>
      <c r="D250" t="s">
        <v>18</v>
      </c>
      <c r="F250" s="2">
        <v>60</v>
      </c>
      <c r="G250" s="2">
        <f t="shared" si="3"/>
        <v>114.10000000000002</v>
      </c>
    </row>
    <row r="251" spans="1:7">
      <c r="A251" s="7">
        <v>43465</v>
      </c>
      <c r="B251" s="526" t="s">
        <v>114</v>
      </c>
      <c r="C251" s="526" t="s">
        <v>34</v>
      </c>
      <c r="D251" t="s">
        <v>19</v>
      </c>
      <c r="F251" s="2">
        <v>5</v>
      </c>
      <c r="G251" s="2">
        <f t="shared" si="3"/>
        <v>109.10000000000002</v>
      </c>
    </row>
    <row r="252" spans="1:7">
      <c r="A252" s="7">
        <v>43474</v>
      </c>
      <c r="B252" s="526">
        <v>16886</v>
      </c>
      <c r="C252" s="526" t="s">
        <v>34</v>
      </c>
      <c r="D252" t="s">
        <v>673</v>
      </c>
      <c r="F252" s="2">
        <v>20</v>
      </c>
      <c r="G252" s="2">
        <f t="shared" si="3"/>
        <v>89.100000000000023</v>
      </c>
    </row>
    <row r="253" spans="1:7">
      <c r="A253" s="7">
        <v>43496</v>
      </c>
      <c r="B253" s="526">
        <v>17059</v>
      </c>
      <c r="C253" s="526" t="s">
        <v>34</v>
      </c>
      <c r="D253" t="s">
        <v>16</v>
      </c>
      <c r="F253" s="2">
        <v>84.1</v>
      </c>
      <c r="G253" s="2">
        <f t="shared" si="3"/>
        <v>5.0000000000000284</v>
      </c>
    </row>
    <row r="254" spans="1:7">
      <c r="A254" s="7">
        <v>43496</v>
      </c>
      <c r="B254" s="526">
        <v>17059</v>
      </c>
      <c r="C254" s="526" t="s">
        <v>34</v>
      </c>
      <c r="D254" t="s">
        <v>17</v>
      </c>
      <c r="F254" s="2">
        <v>5</v>
      </c>
      <c r="G254" s="2">
        <f t="shared" si="3"/>
        <v>2.8421709430404007E-14</v>
      </c>
    </row>
    <row r="255" spans="1:7">
      <c r="A255" s="44">
        <v>43496</v>
      </c>
      <c r="B255" s="525" t="s">
        <v>14</v>
      </c>
      <c r="C255" s="525" t="s">
        <v>15</v>
      </c>
      <c r="D255" t="s">
        <v>16</v>
      </c>
      <c r="E255" s="2">
        <v>93.6</v>
      </c>
      <c r="G255" s="2">
        <f t="shared" si="3"/>
        <v>93.600000000000023</v>
      </c>
    </row>
    <row r="256" spans="1:7">
      <c r="B256" s="526"/>
      <c r="C256" s="526"/>
      <c r="D256" t="s">
        <v>17</v>
      </c>
      <c r="E256" s="2">
        <v>5</v>
      </c>
      <c r="G256" s="2">
        <f t="shared" si="3"/>
        <v>98.600000000000023</v>
      </c>
    </row>
    <row r="257" spans="1:7">
      <c r="B257" s="526"/>
      <c r="C257" s="526"/>
      <c r="D257" t="s">
        <v>18</v>
      </c>
      <c r="E257" s="2">
        <v>60</v>
      </c>
      <c r="G257" s="2">
        <f t="shared" si="3"/>
        <v>158.60000000000002</v>
      </c>
    </row>
    <row r="258" spans="1:7">
      <c r="B258" s="526"/>
      <c r="C258" s="526"/>
      <c r="D258" t="s">
        <v>19</v>
      </c>
      <c r="E258" s="2">
        <v>5</v>
      </c>
      <c r="G258" s="2">
        <f t="shared" si="3"/>
        <v>163.60000000000002</v>
      </c>
    </row>
    <row r="259" spans="1:7">
      <c r="B259" s="526"/>
      <c r="C259" s="526"/>
      <c r="D259" t="s">
        <v>673</v>
      </c>
      <c r="E259" s="2">
        <v>20</v>
      </c>
      <c r="G259" s="2">
        <f t="shared" si="3"/>
        <v>183.60000000000002</v>
      </c>
    </row>
    <row r="260" spans="1:7">
      <c r="A260" s="7">
        <v>43496</v>
      </c>
      <c r="B260" s="526" t="s">
        <v>114</v>
      </c>
      <c r="C260" s="526" t="s">
        <v>15</v>
      </c>
      <c r="D260" t="s">
        <v>18</v>
      </c>
      <c r="F260" s="2">
        <v>60</v>
      </c>
      <c r="G260" s="2">
        <f t="shared" si="3"/>
        <v>123.60000000000002</v>
      </c>
    </row>
    <row r="261" spans="1:7">
      <c r="A261" s="7">
        <v>43496</v>
      </c>
      <c r="B261" s="526" t="s">
        <v>114</v>
      </c>
      <c r="C261" s="526" t="s">
        <v>15</v>
      </c>
      <c r="D261" t="s">
        <v>19</v>
      </c>
      <c r="F261" s="2">
        <v>5</v>
      </c>
      <c r="G261" s="2">
        <f t="shared" si="3"/>
        <v>118.60000000000002</v>
      </c>
    </row>
    <row r="262" spans="1:7">
      <c r="A262" s="7">
        <v>43496</v>
      </c>
      <c r="B262" s="526">
        <v>17059</v>
      </c>
      <c r="C262" s="526" t="s">
        <v>15</v>
      </c>
      <c r="D262" t="s">
        <v>673</v>
      </c>
      <c r="F262" s="2">
        <v>20</v>
      </c>
      <c r="G262" s="2">
        <f t="shared" si="3"/>
        <v>98.600000000000023</v>
      </c>
    </row>
    <row r="263" spans="1:7">
      <c r="A263" s="7">
        <v>43523</v>
      </c>
      <c r="B263" s="526">
        <v>17225</v>
      </c>
      <c r="C263" s="526" t="s">
        <v>15</v>
      </c>
      <c r="D263" t="s">
        <v>16</v>
      </c>
      <c r="F263" s="2">
        <v>93.6</v>
      </c>
      <c r="G263" s="2">
        <f t="shared" si="3"/>
        <v>5.0000000000000284</v>
      </c>
    </row>
    <row r="264" spans="1:7">
      <c r="A264" s="7">
        <v>43523</v>
      </c>
      <c r="B264" s="526">
        <v>17225</v>
      </c>
      <c r="C264" s="526" t="s">
        <v>15</v>
      </c>
      <c r="D264" t="s">
        <v>17</v>
      </c>
      <c r="F264" s="2">
        <v>5</v>
      </c>
      <c r="G264" s="2">
        <f t="shared" si="3"/>
        <v>2.8421709430404007E-14</v>
      </c>
    </row>
    <row r="265" spans="1:7">
      <c r="A265" s="44">
        <v>43524</v>
      </c>
      <c r="B265" s="525" t="s">
        <v>14</v>
      </c>
      <c r="C265" s="525" t="s">
        <v>20</v>
      </c>
      <c r="D265" t="s">
        <v>16</v>
      </c>
      <c r="E265" s="2">
        <v>99</v>
      </c>
      <c r="G265" s="2">
        <f t="shared" si="3"/>
        <v>99.000000000000028</v>
      </c>
    </row>
    <row r="266" spans="1:7">
      <c r="B266" s="526"/>
      <c r="C266" s="526"/>
      <c r="D266" t="s">
        <v>17</v>
      </c>
      <c r="E266" s="2">
        <v>6.1</v>
      </c>
      <c r="G266" s="2">
        <f t="shared" si="3"/>
        <v>105.10000000000002</v>
      </c>
    </row>
    <row r="267" spans="1:7">
      <c r="B267" s="526"/>
      <c r="C267" s="526"/>
      <c r="D267" t="s">
        <v>18</v>
      </c>
      <c r="E267" s="2">
        <v>56</v>
      </c>
      <c r="G267" s="2">
        <f t="shared" si="3"/>
        <v>161.10000000000002</v>
      </c>
    </row>
    <row r="268" spans="1:7">
      <c r="B268" s="526"/>
      <c r="C268" s="526"/>
      <c r="D268" t="s">
        <v>19</v>
      </c>
      <c r="E268" s="2">
        <v>5</v>
      </c>
      <c r="G268" s="2">
        <f t="shared" si="3"/>
        <v>166.10000000000002</v>
      </c>
    </row>
    <row r="269" spans="1:7">
      <c r="B269" s="526"/>
      <c r="C269" s="526"/>
      <c r="D269" t="s">
        <v>673</v>
      </c>
      <c r="E269" s="2">
        <v>20</v>
      </c>
      <c r="G269" s="2">
        <f t="shared" ref="G269:G332" si="4">+G268+E269-F269</f>
        <v>186.10000000000002</v>
      </c>
    </row>
    <row r="270" spans="1:7">
      <c r="A270" s="7">
        <v>43523</v>
      </c>
      <c r="B270" s="526">
        <v>17226</v>
      </c>
      <c r="C270" s="526" t="s">
        <v>20</v>
      </c>
      <c r="D270" t="s">
        <v>673</v>
      </c>
      <c r="F270" s="2">
        <v>20</v>
      </c>
      <c r="G270" s="2">
        <f t="shared" si="4"/>
        <v>166.10000000000002</v>
      </c>
    </row>
    <row r="271" spans="1:7">
      <c r="A271" s="7">
        <v>43524</v>
      </c>
      <c r="B271" s="526" t="s">
        <v>114</v>
      </c>
      <c r="C271" s="526" t="s">
        <v>20</v>
      </c>
      <c r="D271" t="s">
        <v>18</v>
      </c>
      <c r="F271" s="2">
        <v>56</v>
      </c>
      <c r="G271" s="2">
        <f t="shared" si="4"/>
        <v>110.10000000000002</v>
      </c>
    </row>
    <row r="272" spans="1:7">
      <c r="A272" s="7">
        <v>43524</v>
      </c>
      <c r="B272" s="526" t="s">
        <v>114</v>
      </c>
      <c r="C272" s="526" t="s">
        <v>20</v>
      </c>
      <c r="D272" t="s">
        <v>19</v>
      </c>
      <c r="F272" s="2">
        <v>5</v>
      </c>
      <c r="G272" s="2">
        <f t="shared" si="4"/>
        <v>105.10000000000002</v>
      </c>
    </row>
    <row r="273" spans="1:7">
      <c r="A273" s="7">
        <v>43552</v>
      </c>
      <c r="B273" s="526">
        <v>17572</v>
      </c>
      <c r="C273" s="526" t="s">
        <v>20</v>
      </c>
      <c r="D273" t="s">
        <v>16</v>
      </c>
      <c r="F273" s="2">
        <v>99</v>
      </c>
      <c r="G273" s="2">
        <f t="shared" si="4"/>
        <v>6.1000000000000227</v>
      </c>
    </row>
    <row r="274" spans="1:7">
      <c r="A274" s="7">
        <v>43602</v>
      </c>
      <c r="B274" s="526">
        <v>17852</v>
      </c>
      <c r="C274" s="526" t="s">
        <v>20</v>
      </c>
      <c r="D274" t="s">
        <v>17</v>
      </c>
      <c r="F274" s="2">
        <v>6.1</v>
      </c>
      <c r="G274" s="2">
        <f t="shared" si="4"/>
        <v>2.3092638912203256E-14</v>
      </c>
    </row>
    <row r="275" spans="1:7">
      <c r="A275" s="44">
        <v>43555</v>
      </c>
      <c r="B275" s="525" t="s">
        <v>14</v>
      </c>
      <c r="C275" s="525" t="s">
        <v>23</v>
      </c>
      <c r="D275" t="s">
        <v>16</v>
      </c>
      <c r="E275" s="2">
        <v>91.9</v>
      </c>
      <c r="G275" s="2">
        <f t="shared" si="4"/>
        <v>91.900000000000034</v>
      </c>
    </row>
    <row r="276" spans="1:7">
      <c r="B276" s="526"/>
      <c r="C276" s="526"/>
      <c r="D276" t="s">
        <v>17</v>
      </c>
      <c r="E276" s="2">
        <v>4.9000000000000004</v>
      </c>
      <c r="G276" s="2">
        <f t="shared" si="4"/>
        <v>96.80000000000004</v>
      </c>
    </row>
    <row r="277" spans="1:7">
      <c r="B277" s="526"/>
      <c r="C277" s="526"/>
      <c r="D277" t="s">
        <v>18</v>
      </c>
      <c r="E277" s="2">
        <v>60</v>
      </c>
      <c r="G277" s="2">
        <f t="shared" si="4"/>
        <v>156.80000000000004</v>
      </c>
    </row>
    <row r="278" spans="1:7">
      <c r="B278" s="526"/>
      <c r="C278" s="526"/>
      <c r="D278" t="s">
        <v>19</v>
      </c>
      <c r="E278" s="2">
        <v>5</v>
      </c>
      <c r="G278" s="2">
        <f t="shared" si="4"/>
        <v>161.80000000000004</v>
      </c>
    </row>
    <row r="279" spans="1:7">
      <c r="B279" s="526"/>
      <c r="C279" s="526"/>
      <c r="D279" t="s">
        <v>673</v>
      </c>
      <c r="E279" s="2">
        <v>20</v>
      </c>
      <c r="G279" s="2">
        <f t="shared" si="4"/>
        <v>181.80000000000004</v>
      </c>
    </row>
    <row r="280" spans="1:7">
      <c r="A280" s="7">
        <v>43552</v>
      </c>
      <c r="B280" s="526">
        <v>17572</v>
      </c>
      <c r="C280" s="526" t="s">
        <v>23</v>
      </c>
      <c r="D280" t="s">
        <v>673</v>
      </c>
      <c r="F280" s="2">
        <v>20</v>
      </c>
      <c r="G280" s="2">
        <f t="shared" si="4"/>
        <v>161.80000000000004</v>
      </c>
    </row>
    <row r="281" spans="1:7">
      <c r="A281" s="7">
        <v>43555</v>
      </c>
      <c r="B281" s="526" t="s">
        <v>114</v>
      </c>
      <c r="C281" s="526" t="s">
        <v>23</v>
      </c>
      <c r="D281" t="s">
        <v>18</v>
      </c>
      <c r="F281" s="2">
        <v>60</v>
      </c>
      <c r="G281" s="2">
        <f t="shared" si="4"/>
        <v>101.80000000000004</v>
      </c>
    </row>
    <row r="282" spans="1:7">
      <c r="A282" s="7">
        <v>43555</v>
      </c>
      <c r="B282" s="526" t="s">
        <v>114</v>
      </c>
      <c r="C282" s="526" t="s">
        <v>23</v>
      </c>
      <c r="D282" t="s">
        <v>19</v>
      </c>
      <c r="F282" s="2">
        <v>5</v>
      </c>
      <c r="G282" s="2">
        <f t="shared" si="4"/>
        <v>96.80000000000004</v>
      </c>
    </row>
    <row r="283" spans="1:7">
      <c r="A283" s="7">
        <v>43602</v>
      </c>
      <c r="B283" s="526">
        <v>17852</v>
      </c>
      <c r="C283" s="526" t="s">
        <v>23</v>
      </c>
      <c r="D283" t="s">
        <v>16</v>
      </c>
      <c r="F283" s="2">
        <v>91.9</v>
      </c>
      <c r="G283" s="2">
        <f t="shared" si="4"/>
        <v>4.9000000000000341</v>
      </c>
    </row>
    <row r="284" spans="1:7">
      <c r="A284" s="7">
        <v>43602</v>
      </c>
      <c r="B284" s="526">
        <v>17852</v>
      </c>
      <c r="C284" s="526" t="s">
        <v>23</v>
      </c>
      <c r="D284" t="s">
        <v>17</v>
      </c>
      <c r="F284" s="2">
        <v>4.9000000000000004</v>
      </c>
      <c r="G284" s="2">
        <f t="shared" si="4"/>
        <v>3.3750779948604759E-14</v>
      </c>
    </row>
    <row r="285" spans="1:7">
      <c r="A285" s="44">
        <v>43585</v>
      </c>
      <c r="B285" s="525" t="s">
        <v>14</v>
      </c>
      <c r="C285" s="525" t="s">
        <v>24</v>
      </c>
      <c r="D285" t="s">
        <v>16</v>
      </c>
      <c r="E285" s="2">
        <v>93</v>
      </c>
      <c r="G285" s="2">
        <f t="shared" si="4"/>
        <v>93.000000000000028</v>
      </c>
    </row>
    <row r="286" spans="1:7">
      <c r="B286" s="526"/>
      <c r="C286" s="526"/>
      <c r="D286" t="s">
        <v>17</v>
      </c>
      <c r="E286" s="2">
        <v>4.5</v>
      </c>
      <c r="G286" s="2">
        <f t="shared" si="4"/>
        <v>97.500000000000028</v>
      </c>
    </row>
    <row r="287" spans="1:7">
      <c r="B287" s="526"/>
      <c r="C287" s="526"/>
      <c r="D287" t="s">
        <v>18</v>
      </c>
      <c r="E287" s="2">
        <v>60</v>
      </c>
      <c r="G287" s="2">
        <f t="shared" si="4"/>
        <v>157.50000000000003</v>
      </c>
    </row>
    <row r="288" spans="1:7">
      <c r="B288" s="526"/>
      <c r="C288" s="526"/>
      <c r="D288" t="s">
        <v>19</v>
      </c>
      <c r="E288" s="2">
        <v>5</v>
      </c>
      <c r="G288" s="2">
        <f t="shared" si="4"/>
        <v>162.50000000000003</v>
      </c>
    </row>
    <row r="289" spans="1:7">
      <c r="B289" s="526"/>
      <c r="C289" s="526"/>
      <c r="D289" t="s">
        <v>673</v>
      </c>
      <c r="E289" s="2">
        <v>20</v>
      </c>
      <c r="G289" s="2">
        <f t="shared" si="4"/>
        <v>182.50000000000003</v>
      </c>
    </row>
    <row r="290" spans="1:7">
      <c r="A290" s="7">
        <v>43585</v>
      </c>
      <c r="B290" s="526" t="s">
        <v>114</v>
      </c>
      <c r="C290" s="526" t="s">
        <v>24</v>
      </c>
      <c r="D290" t="s">
        <v>18</v>
      </c>
      <c r="F290" s="2">
        <v>60</v>
      </c>
      <c r="G290" s="2">
        <f t="shared" si="4"/>
        <v>122.50000000000003</v>
      </c>
    </row>
    <row r="291" spans="1:7">
      <c r="A291" s="7">
        <v>43585</v>
      </c>
      <c r="B291" s="526" t="s">
        <v>114</v>
      </c>
      <c r="C291" s="526" t="s">
        <v>24</v>
      </c>
      <c r="D291" t="s">
        <v>19</v>
      </c>
      <c r="F291" s="2">
        <v>5</v>
      </c>
      <c r="G291" s="2">
        <f t="shared" si="4"/>
        <v>117.50000000000003</v>
      </c>
    </row>
    <row r="292" spans="1:7">
      <c r="A292" s="7">
        <v>43602</v>
      </c>
      <c r="B292" s="526">
        <v>17852</v>
      </c>
      <c r="C292" s="526" t="s">
        <v>24</v>
      </c>
      <c r="D292" t="s">
        <v>673</v>
      </c>
      <c r="F292" s="2">
        <v>20</v>
      </c>
      <c r="G292" s="2">
        <f t="shared" si="4"/>
        <v>97.500000000000028</v>
      </c>
    </row>
    <row r="293" spans="1:7">
      <c r="A293" s="7">
        <v>43608</v>
      </c>
      <c r="B293" s="526">
        <v>17941</v>
      </c>
      <c r="C293" s="526" t="s">
        <v>24</v>
      </c>
      <c r="D293" t="s">
        <v>16</v>
      </c>
      <c r="F293" s="2">
        <v>93</v>
      </c>
      <c r="G293" s="2">
        <f t="shared" si="4"/>
        <v>4.5000000000000284</v>
      </c>
    </row>
    <row r="294" spans="1:7">
      <c r="A294" s="7">
        <v>43608</v>
      </c>
      <c r="B294" s="526">
        <v>17941</v>
      </c>
      <c r="C294" s="526" t="s">
        <v>24</v>
      </c>
      <c r="D294" t="s">
        <v>17</v>
      </c>
      <c r="F294" s="2">
        <v>4.5</v>
      </c>
      <c r="G294" s="2">
        <f t="shared" si="4"/>
        <v>2.8421709430404007E-14</v>
      </c>
    </row>
    <row r="295" spans="1:7">
      <c r="A295" s="44">
        <v>43616</v>
      </c>
      <c r="B295" s="525" t="s">
        <v>14</v>
      </c>
      <c r="C295" s="525" t="s">
        <v>25</v>
      </c>
      <c r="D295" t="s">
        <v>16</v>
      </c>
      <c r="E295" s="2">
        <v>85.7</v>
      </c>
      <c r="G295" s="2">
        <f t="shared" si="4"/>
        <v>85.700000000000031</v>
      </c>
    </row>
    <row r="296" spans="1:7">
      <c r="B296" s="526"/>
      <c r="C296" s="526"/>
      <c r="D296" t="s">
        <v>17</v>
      </c>
      <c r="E296" s="2">
        <v>5.2</v>
      </c>
      <c r="G296" s="2">
        <f t="shared" si="4"/>
        <v>90.900000000000034</v>
      </c>
    </row>
    <row r="297" spans="1:7">
      <c r="B297" s="526"/>
      <c r="C297" s="526"/>
      <c r="D297" t="s">
        <v>18</v>
      </c>
      <c r="E297" s="2">
        <v>60</v>
      </c>
      <c r="G297" s="2">
        <f t="shared" si="4"/>
        <v>150.90000000000003</v>
      </c>
    </row>
    <row r="298" spans="1:7">
      <c r="B298" s="526"/>
      <c r="C298" s="526"/>
      <c r="D298" t="s">
        <v>19</v>
      </c>
      <c r="E298" s="2">
        <v>5</v>
      </c>
      <c r="G298" s="2">
        <f t="shared" si="4"/>
        <v>155.90000000000003</v>
      </c>
    </row>
    <row r="299" spans="1:7">
      <c r="B299" s="526"/>
      <c r="C299" s="526"/>
      <c r="D299" t="s">
        <v>673</v>
      </c>
      <c r="E299" s="2">
        <v>20</v>
      </c>
      <c r="G299" s="2">
        <f t="shared" si="4"/>
        <v>175.90000000000003</v>
      </c>
    </row>
    <row r="300" spans="1:7">
      <c r="A300" s="7">
        <v>43608</v>
      </c>
      <c r="B300" s="526">
        <v>17941</v>
      </c>
      <c r="C300" s="526" t="s">
        <v>25</v>
      </c>
      <c r="D300" t="s">
        <v>673</v>
      </c>
      <c r="F300" s="2">
        <v>20</v>
      </c>
      <c r="G300" s="2">
        <f t="shared" si="4"/>
        <v>155.90000000000003</v>
      </c>
    </row>
    <row r="301" spans="1:7">
      <c r="A301" s="7">
        <v>43616</v>
      </c>
      <c r="B301" s="526" t="s">
        <v>114</v>
      </c>
      <c r="C301" s="526" t="s">
        <v>25</v>
      </c>
      <c r="D301" t="s">
        <v>18</v>
      </c>
      <c r="F301" s="2">
        <v>60</v>
      </c>
      <c r="G301" s="2">
        <f t="shared" si="4"/>
        <v>95.900000000000034</v>
      </c>
    </row>
    <row r="302" spans="1:7">
      <c r="A302" s="7">
        <v>43616</v>
      </c>
      <c r="B302" s="526" t="s">
        <v>114</v>
      </c>
      <c r="C302" s="526" t="s">
        <v>25</v>
      </c>
      <c r="D302" t="s">
        <v>19</v>
      </c>
      <c r="F302" s="2">
        <v>5</v>
      </c>
      <c r="G302" s="2">
        <f t="shared" si="4"/>
        <v>90.900000000000034</v>
      </c>
    </row>
    <row r="303" spans="1:7">
      <c r="A303" s="7">
        <v>43642</v>
      </c>
      <c r="B303" s="526">
        <v>18108</v>
      </c>
      <c r="C303" s="526" t="s">
        <v>25</v>
      </c>
      <c r="D303" t="s">
        <v>16</v>
      </c>
      <c r="F303" s="2">
        <v>85.7</v>
      </c>
      <c r="G303" s="2">
        <f t="shared" si="4"/>
        <v>5.2000000000000313</v>
      </c>
    </row>
    <row r="304" spans="1:7">
      <c r="A304" s="7">
        <v>43642</v>
      </c>
      <c r="B304" s="526">
        <v>18108</v>
      </c>
      <c r="C304" s="526" t="s">
        <v>25</v>
      </c>
      <c r="D304" t="s">
        <v>17</v>
      </c>
      <c r="F304" s="2">
        <v>5.2</v>
      </c>
      <c r="G304" s="2">
        <f t="shared" si="4"/>
        <v>3.1086244689504383E-14</v>
      </c>
    </row>
    <row r="305" spans="1:7">
      <c r="A305" s="44">
        <v>43646</v>
      </c>
      <c r="B305" s="525" t="s">
        <v>14</v>
      </c>
      <c r="C305" s="525" t="s">
        <v>26</v>
      </c>
      <c r="D305" t="s">
        <v>16</v>
      </c>
      <c r="E305" s="2">
        <v>76.5</v>
      </c>
      <c r="G305" s="2">
        <f t="shared" si="4"/>
        <v>76.500000000000028</v>
      </c>
    </row>
    <row r="306" spans="1:7">
      <c r="B306" s="526"/>
      <c r="C306" s="526"/>
      <c r="D306" t="s">
        <v>17</v>
      </c>
      <c r="E306" s="2">
        <v>4.9000000000000004</v>
      </c>
      <c r="G306" s="2">
        <f t="shared" si="4"/>
        <v>81.400000000000034</v>
      </c>
    </row>
    <row r="307" spans="1:7">
      <c r="B307" s="526"/>
      <c r="C307" s="526"/>
      <c r="D307" t="s">
        <v>18</v>
      </c>
      <c r="E307" s="2">
        <v>60</v>
      </c>
      <c r="G307" s="2">
        <f t="shared" si="4"/>
        <v>141.40000000000003</v>
      </c>
    </row>
    <row r="308" spans="1:7">
      <c r="B308" s="526"/>
      <c r="C308" s="526"/>
      <c r="D308" t="s">
        <v>19</v>
      </c>
      <c r="E308" s="2">
        <v>5</v>
      </c>
      <c r="G308" s="2">
        <f t="shared" si="4"/>
        <v>146.40000000000003</v>
      </c>
    </row>
    <row r="309" spans="1:7">
      <c r="B309" s="526"/>
      <c r="C309" s="526"/>
      <c r="D309" t="s">
        <v>673</v>
      </c>
      <c r="E309" s="2">
        <v>20</v>
      </c>
      <c r="G309" s="2">
        <f t="shared" si="4"/>
        <v>166.40000000000003</v>
      </c>
    </row>
    <row r="310" spans="1:7">
      <c r="A310" s="7">
        <v>43642</v>
      </c>
      <c r="B310" s="526">
        <v>18108</v>
      </c>
      <c r="C310" s="526" t="s">
        <v>26</v>
      </c>
      <c r="D310" t="s">
        <v>673</v>
      </c>
      <c r="F310" s="2">
        <v>20</v>
      </c>
      <c r="G310" s="2">
        <f t="shared" si="4"/>
        <v>146.40000000000003</v>
      </c>
    </row>
    <row r="311" spans="1:7">
      <c r="A311" s="7">
        <v>43646</v>
      </c>
      <c r="B311" s="526" t="s">
        <v>114</v>
      </c>
      <c r="C311" s="526" t="s">
        <v>26</v>
      </c>
      <c r="D311" t="s">
        <v>18</v>
      </c>
      <c r="F311" s="2">
        <v>60</v>
      </c>
      <c r="G311" s="2">
        <f t="shared" si="4"/>
        <v>86.400000000000034</v>
      </c>
    </row>
    <row r="312" spans="1:7">
      <c r="A312" s="7">
        <v>43646</v>
      </c>
      <c r="B312" s="526" t="s">
        <v>114</v>
      </c>
      <c r="C312" s="526" t="s">
        <v>26</v>
      </c>
      <c r="D312" t="s">
        <v>19</v>
      </c>
      <c r="F312" s="2">
        <v>5</v>
      </c>
      <c r="G312" s="2">
        <f t="shared" si="4"/>
        <v>81.400000000000034</v>
      </c>
    </row>
    <row r="313" spans="1:7">
      <c r="A313" s="7">
        <v>43670</v>
      </c>
      <c r="B313" s="526">
        <v>18285</v>
      </c>
      <c r="C313" s="526" t="s">
        <v>26</v>
      </c>
      <c r="D313" t="s">
        <v>16</v>
      </c>
      <c r="F313" s="2">
        <v>76.5</v>
      </c>
      <c r="G313" s="2">
        <f t="shared" si="4"/>
        <v>4.9000000000000341</v>
      </c>
    </row>
    <row r="314" spans="1:7">
      <c r="A314" s="7">
        <v>43670</v>
      </c>
      <c r="B314" s="526">
        <v>18285</v>
      </c>
      <c r="C314" s="526" t="s">
        <v>26</v>
      </c>
      <c r="D314" t="s">
        <v>17</v>
      </c>
      <c r="F314" s="2">
        <v>4.9000000000000004</v>
      </c>
      <c r="G314" s="2">
        <f t="shared" si="4"/>
        <v>3.3750779948604759E-14</v>
      </c>
    </row>
    <row r="315" spans="1:7">
      <c r="A315" s="44">
        <v>43677</v>
      </c>
      <c r="B315" s="525" t="s">
        <v>14</v>
      </c>
      <c r="C315" s="525" t="s">
        <v>27</v>
      </c>
      <c r="D315" t="s">
        <v>16</v>
      </c>
      <c r="E315" s="2">
        <v>76.599999999999994</v>
      </c>
      <c r="G315" s="2">
        <f t="shared" si="4"/>
        <v>76.600000000000023</v>
      </c>
    </row>
    <row r="316" spans="1:7">
      <c r="B316" s="526"/>
      <c r="C316" s="526"/>
      <c r="D316" t="s">
        <v>17</v>
      </c>
      <c r="E316" s="2">
        <v>4.8</v>
      </c>
      <c r="G316" s="2">
        <f t="shared" si="4"/>
        <v>81.40000000000002</v>
      </c>
    </row>
    <row r="317" spans="1:7">
      <c r="B317" s="526"/>
      <c r="C317" s="526"/>
      <c r="D317" t="s">
        <v>18</v>
      </c>
      <c r="E317" s="2">
        <v>60</v>
      </c>
      <c r="G317" s="2">
        <f t="shared" si="4"/>
        <v>141.40000000000003</v>
      </c>
    </row>
    <row r="318" spans="1:7">
      <c r="B318" s="526"/>
      <c r="C318" s="526"/>
      <c r="D318" t="s">
        <v>19</v>
      </c>
      <c r="E318" s="2">
        <v>5</v>
      </c>
      <c r="G318" s="2">
        <f t="shared" si="4"/>
        <v>146.40000000000003</v>
      </c>
    </row>
    <row r="319" spans="1:7">
      <c r="B319" s="526"/>
      <c r="C319" s="526"/>
      <c r="D319" t="s">
        <v>673</v>
      </c>
      <c r="E319" s="2">
        <v>20</v>
      </c>
      <c r="G319" s="2">
        <f t="shared" si="4"/>
        <v>166.40000000000003</v>
      </c>
    </row>
    <row r="320" spans="1:7">
      <c r="A320" s="7">
        <v>43670</v>
      </c>
      <c r="B320" s="526">
        <v>18285</v>
      </c>
      <c r="C320" s="526" t="s">
        <v>27</v>
      </c>
      <c r="D320" t="s">
        <v>673</v>
      </c>
      <c r="F320" s="2">
        <v>20</v>
      </c>
      <c r="G320" s="2">
        <f t="shared" si="4"/>
        <v>146.40000000000003</v>
      </c>
    </row>
    <row r="321" spans="1:7">
      <c r="A321" s="7">
        <v>43677</v>
      </c>
      <c r="B321" s="526" t="s">
        <v>114</v>
      </c>
      <c r="C321" s="526" t="s">
        <v>27</v>
      </c>
      <c r="D321" t="s">
        <v>18</v>
      </c>
      <c r="F321" s="2">
        <v>60</v>
      </c>
      <c r="G321" s="2">
        <f t="shared" si="4"/>
        <v>86.400000000000034</v>
      </c>
    </row>
    <row r="322" spans="1:7">
      <c r="A322" s="7">
        <v>43677</v>
      </c>
      <c r="B322" s="526" t="s">
        <v>114</v>
      </c>
      <c r="C322" s="526" t="s">
        <v>27</v>
      </c>
      <c r="D322" t="s">
        <v>19</v>
      </c>
      <c r="F322" s="2">
        <v>5</v>
      </c>
      <c r="G322" s="2">
        <f t="shared" si="4"/>
        <v>81.400000000000034</v>
      </c>
    </row>
    <row r="323" spans="1:7">
      <c r="A323" s="7">
        <v>43705</v>
      </c>
      <c r="B323" s="526">
        <v>18591</v>
      </c>
      <c r="C323" s="526" t="s">
        <v>27</v>
      </c>
      <c r="D323" t="s">
        <v>16</v>
      </c>
      <c r="F323" s="2">
        <v>76.599999999999994</v>
      </c>
      <c r="G323" s="2">
        <f t="shared" si="4"/>
        <v>4.8000000000000398</v>
      </c>
    </row>
    <row r="324" spans="1:7">
      <c r="A324" s="7">
        <v>43705</v>
      </c>
      <c r="B324" s="526">
        <v>18591</v>
      </c>
      <c r="C324" s="526" t="s">
        <v>27</v>
      </c>
      <c r="D324" t="s">
        <v>17</v>
      </c>
      <c r="F324" s="2">
        <v>4.8</v>
      </c>
      <c r="G324" s="2">
        <f t="shared" si="4"/>
        <v>3.9968028886505635E-14</v>
      </c>
    </row>
    <row r="325" spans="1:7">
      <c r="A325" s="44">
        <v>43708</v>
      </c>
      <c r="B325" s="525" t="s">
        <v>14</v>
      </c>
      <c r="C325" s="525" t="s">
        <v>28</v>
      </c>
      <c r="D325" t="s">
        <v>16</v>
      </c>
      <c r="E325" s="2">
        <v>74.5</v>
      </c>
      <c r="G325" s="2">
        <f t="shared" si="4"/>
        <v>74.500000000000043</v>
      </c>
    </row>
    <row r="326" spans="1:7">
      <c r="B326" s="526"/>
      <c r="C326" s="526"/>
      <c r="D326" t="s">
        <v>17</v>
      </c>
      <c r="E326" s="2">
        <v>4.5999999999999996</v>
      </c>
      <c r="G326" s="2">
        <f t="shared" si="4"/>
        <v>79.100000000000037</v>
      </c>
    </row>
    <row r="327" spans="1:7">
      <c r="B327" s="526"/>
      <c r="C327" s="526"/>
      <c r="D327" t="s">
        <v>18</v>
      </c>
      <c r="E327" s="2">
        <v>60</v>
      </c>
      <c r="G327" s="2">
        <f t="shared" si="4"/>
        <v>139.10000000000002</v>
      </c>
    </row>
    <row r="328" spans="1:7">
      <c r="B328" s="526"/>
      <c r="C328" s="526"/>
      <c r="D328" t="s">
        <v>19</v>
      </c>
      <c r="E328" s="2">
        <v>5</v>
      </c>
      <c r="G328" s="2">
        <f t="shared" si="4"/>
        <v>144.10000000000002</v>
      </c>
    </row>
    <row r="329" spans="1:7">
      <c r="B329" s="526"/>
      <c r="C329" s="526"/>
      <c r="D329" t="s">
        <v>673</v>
      </c>
      <c r="E329" s="2">
        <v>20</v>
      </c>
      <c r="G329" s="2">
        <f t="shared" si="4"/>
        <v>164.10000000000002</v>
      </c>
    </row>
    <row r="330" spans="1:7">
      <c r="A330" s="7">
        <v>43705</v>
      </c>
      <c r="B330" s="526">
        <v>18591</v>
      </c>
      <c r="C330" s="526" t="s">
        <v>28</v>
      </c>
      <c r="D330" t="s">
        <v>673</v>
      </c>
      <c r="F330" s="2">
        <v>20</v>
      </c>
      <c r="G330" s="2">
        <f t="shared" si="4"/>
        <v>144.10000000000002</v>
      </c>
    </row>
    <row r="331" spans="1:7">
      <c r="A331" s="7">
        <v>43708</v>
      </c>
      <c r="B331" s="526" t="s">
        <v>114</v>
      </c>
      <c r="C331" s="526" t="s">
        <v>28</v>
      </c>
      <c r="D331" t="s">
        <v>18</v>
      </c>
      <c r="F331" s="2">
        <v>60</v>
      </c>
      <c r="G331" s="2">
        <f t="shared" si="4"/>
        <v>84.100000000000023</v>
      </c>
    </row>
    <row r="332" spans="1:7" ht="15.75" customHeight="1">
      <c r="A332" s="7">
        <v>43708</v>
      </c>
      <c r="B332" s="526" t="s">
        <v>114</v>
      </c>
      <c r="C332" s="526" t="s">
        <v>28</v>
      </c>
      <c r="D332" t="s">
        <v>19</v>
      </c>
      <c r="F332" s="2">
        <v>5</v>
      </c>
      <c r="G332" s="2">
        <f t="shared" si="4"/>
        <v>79.100000000000023</v>
      </c>
    </row>
    <row r="333" spans="1:7" ht="15.75" customHeight="1">
      <c r="A333" s="7">
        <v>43729</v>
      </c>
      <c r="B333" s="526">
        <v>18712</v>
      </c>
      <c r="C333" s="526" t="s">
        <v>28</v>
      </c>
      <c r="D333" t="s">
        <v>16</v>
      </c>
      <c r="F333" s="2">
        <v>74.5</v>
      </c>
      <c r="G333" s="2">
        <f t="shared" ref="G333:G398" si="5">+G332+E333-F333</f>
        <v>4.6000000000000227</v>
      </c>
    </row>
    <row r="334" spans="1:7" ht="15.75" customHeight="1">
      <c r="A334" s="7">
        <v>43729</v>
      </c>
      <c r="B334" s="526">
        <v>18712</v>
      </c>
      <c r="C334" s="526" t="s">
        <v>28</v>
      </c>
      <c r="D334" t="s">
        <v>17</v>
      </c>
      <c r="F334" s="2">
        <v>4.5999999999999996</v>
      </c>
      <c r="G334" s="2">
        <f t="shared" si="5"/>
        <v>2.3092638912203256E-14</v>
      </c>
    </row>
    <row r="335" spans="1:7" ht="15.75" customHeight="1">
      <c r="A335" s="44">
        <v>43738</v>
      </c>
      <c r="B335" s="525" t="s">
        <v>14</v>
      </c>
      <c r="C335" s="525" t="s">
        <v>29</v>
      </c>
      <c r="D335" t="s">
        <v>16</v>
      </c>
      <c r="E335" s="2">
        <v>74.8</v>
      </c>
      <c r="G335" s="2">
        <f t="shared" si="5"/>
        <v>74.800000000000026</v>
      </c>
    </row>
    <row r="336" spans="1:7" ht="15.75" customHeight="1">
      <c r="B336" s="526"/>
      <c r="C336" s="526"/>
      <c r="D336" t="s">
        <v>17</v>
      </c>
      <c r="E336" s="2">
        <v>4.7</v>
      </c>
      <c r="G336" s="2">
        <f t="shared" si="5"/>
        <v>79.500000000000028</v>
      </c>
    </row>
    <row r="337" spans="1:7" ht="15.75" customHeight="1">
      <c r="B337" s="526"/>
      <c r="C337" s="526"/>
      <c r="D337" t="s">
        <v>18</v>
      </c>
      <c r="E337" s="2">
        <v>60</v>
      </c>
      <c r="G337" s="2">
        <f t="shared" si="5"/>
        <v>139.50000000000003</v>
      </c>
    </row>
    <row r="338" spans="1:7" ht="15.75" customHeight="1">
      <c r="B338" s="526"/>
      <c r="C338" s="526"/>
      <c r="D338" t="s">
        <v>19</v>
      </c>
      <c r="E338" s="2">
        <v>5</v>
      </c>
      <c r="G338" s="2">
        <f t="shared" si="5"/>
        <v>144.50000000000003</v>
      </c>
    </row>
    <row r="339" spans="1:7" ht="15.75" customHeight="1">
      <c r="B339" s="526"/>
      <c r="C339" s="526"/>
      <c r="D339" t="s">
        <v>673</v>
      </c>
      <c r="E339" s="2">
        <v>20</v>
      </c>
      <c r="G339" s="2">
        <f t="shared" si="5"/>
        <v>164.50000000000003</v>
      </c>
    </row>
    <row r="340" spans="1:7" ht="15.75" customHeight="1">
      <c r="A340" s="7">
        <v>43729</v>
      </c>
      <c r="B340" s="526">
        <v>18712</v>
      </c>
      <c r="C340" s="526" t="s">
        <v>29</v>
      </c>
      <c r="D340" t="s">
        <v>673</v>
      </c>
      <c r="F340" s="2">
        <v>20</v>
      </c>
      <c r="G340" s="2">
        <f t="shared" si="5"/>
        <v>144.50000000000003</v>
      </c>
    </row>
    <row r="341" spans="1:7" ht="15.75" customHeight="1">
      <c r="A341" s="7">
        <v>43738</v>
      </c>
      <c r="B341" s="526" t="s">
        <v>114</v>
      </c>
      <c r="C341" s="526" t="s">
        <v>29</v>
      </c>
      <c r="D341" t="s">
        <v>18</v>
      </c>
      <c r="F341" s="2">
        <v>60</v>
      </c>
      <c r="G341" s="2">
        <f t="shared" si="5"/>
        <v>84.500000000000028</v>
      </c>
    </row>
    <row r="342" spans="1:7" ht="15.75" customHeight="1">
      <c r="A342" s="7">
        <v>43738</v>
      </c>
      <c r="B342" s="526" t="s">
        <v>114</v>
      </c>
      <c r="C342" s="526" t="s">
        <v>29</v>
      </c>
      <c r="D342" t="s">
        <v>19</v>
      </c>
      <c r="F342" s="2">
        <v>5</v>
      </c>
      <c r="G342" s="2">
        <f t="shared" si="5"/>
        <v>79.500000000000028</v>
      </c>
    </row>
    <row r="343" spans="1:7" ht="15.75" customHeight="1">
      <c r="A343" s="7">
        <v>43760</v>
      </c>
      <c r="B343" s="526">
        <v>18928</v>
      </c>
      <c r="C343" s="526" t="s">
        <v>29</v>
      </c>
      <c r="D343" t="s">
        <v>16</v>
      </c>
      <c r="F343" s="2">
        <v>74.8</v>
      </c>
      <c r="G343" s="2">
        <f t="shared" si="5"/>
        <v>4.7000000000000313</v>
      </c>
    </row>
    <row r="344" spans="1:7" ht="15.75" customHeight="1">
      <c r="A344" s="7">
        <v>43760</v>
      </c>
      <c r="B344" s="526">
        <v>18928</v>
      </c>
      <c r="C344" s="526" t="s">
        <v>29</v>
      </c>
      <c r="D344" t="s">
        <v>17</v>
      </c>
      <c r="F344" s="2">
        <v>4.7</v>
      </c>
      <c r="G344" s="2">
        <f t="shared" si="5"/>
        <v>3.1086244689504383E-14</v>
      </c>
    </row>
    <row r="345" spans="1:7" ht="15.75" customHeight="1">
      <c r="A345" s="44">
        <v>43769</v>
      </c>
      <c r="B345" s="525" t="s">
        <v>14</v>
      </c>
      <c r="C345" s="525" t="s">
        <v>30</v>
      </c>
      <c r="D345" t="s">
        <v>16</v>
      </c>
      <c r="E345" s="2">
        <v>77.7</v>
      </c>
      <c r="G345" s="2">
        <f t="shared" si="5"/>
        <v>77.700000000000031</v>
      </c>
    </row>
    <row r="346" spans="1:7" ht="15.75" customHeight="1">
      <c r="B346" s="526"/>
      <c r="C346" s="526"/>
      <c r="D346" t="s">
        <v>17</v>
      </c>
      <c r="E346" s="2">
        <v>4.5</v>
      </c>
      <c r="G346" s="2">
        <f t="shared" si="5"/>
        <v>82.200000000000031</v>
      </c>
    </row>
    <row r="347" spans="1:7" ht="15.75" customHeight="1">
      <c r="B347" s="526"/>
      <c r="C347" s="526"/>
      <c r="D347" t="s">
        <v>18</v>
      </c>
      <c r="E347" s="2">
        <v>60</v>
      </c>
      <c r="G347" s="2">
        <f t="shared" si="5"/>
        <v>142.20000000000005</v>
      </c>
    </row>
    <row r="348" spans="1:7" ht="15.75" customHeight="1">
      <c r="B348" s="526"/>
      <c r="C348" s="526"/>
      <c r="D348" t="s">
        <v>19</v>
      </c>
      <c r="E348" s="2">
        <v>5</v>
      </c>
      <c r="G348" s="2">
        <f t="shared" si="5"/>
        <v>147.20000000000005</v>
      </c>
    </row>
    <row r="349" spans="1:7" ht="15.75" customHeight="1">
      <c r="B349" s="526"/>
      <c r="C349" s="526"/>
      <c r="D349" t="s">
        <v>673</v>
      </c>
      <c r="E349" s="2">
        <v>20</v>
      </c>
      <c r="G349" s="2">
        <f t="shared" si="5"/>
        <v>167.20000000000005</v>
      </c>
    </row>
    <row r="350" spans="1:7" ht="15.75" customHeight="1">
      <c r="A350" s="7">
        <v>43760</v>
      </c>
      <c r="B350" s="526">
        <v>18928</v>
      </c>
      <c r="C350" s="526" t="s">
        <v>30</v>
      </c>
      <c r="D350" t="s">
        <v>673</v>
      </c>
      <c r="F350" s="2">
        <v>20</v>
      </c>
      <c r="G350" s="2">
        <f t="shared" si="5"/>
        <v>147.20000000000005</v>
      </c>
    </row>
    <row r="351" spans="1:7" ht="15.75" customHeight="1">
      <c r="A351" s="7">
        <v>43769</v>
      </c>
      <c r="B351" s="526" t="s">
        <v>114</v>
      </c>
      <c r="C351" s="526" t="s">
        <v>30</v>
      </c>
      <c r="D351" t="s">
        <v>18</v>
      </c>
      <c r="F351" s="2">
        <v>60</v>
      </c>
      <c r="G351" s="2">
        <f t="shared" si="5"/>
        <v>87.200000000000045</v>
      </c>
    </row>
    <row r="352" spans="1:7" ht="15.75" customHeight="1">
      <c r="A352" s="7">
        <v>43769</v>
      </c>
      <c r="B352" s="526" t="s">
        <v>114</v>
      </c>
      <c r="C352" s="526" t="s">
        <v>30</v>
      </c>
      <c r="D352" t="s">
        <v>19</v>
      </c>
      <c r="F352" s="2">
        <v>5</v>
      </c>
      <c r="G352" s="2">
        <f t="shared" si="5"/>
        <v>82.200000000000045</v>
      </c>
    </row>
    <row r="353" spans="1:7" ht="15.75" customHeight="1">
      <c r="A353" s="7">
        <v>43796</v>
      </c>
      <c r="B353" s="526">
        <v>19211</v>
      </c>
      <c r="C353" s="526" t="s">
        <v>30</v>
      </c>
      <c r="D353" t="s">
        <v>16</v>
      </c>
      <c r="F353" s="2">
        <v>77.7</v>
      </c>
      <c r="G353" s="2">
        <f t="shared" si="5"/>
        <v>4.5000000000000426</v>
      </c>
    </row>
    <row r="354" spans="1:7" ht="15.75" customHeight="1">
      <c r="A354" s="7">
        <v>43796</v>
      </c>
      <c r="B354" s="526">
        <v>19211</v>
      </c>
      <c r="C354" s="526" t="s">
        <v>30</v>
      </c>
      <c r="D354" t="s">
        <v>17</v>
      </c>
      <c r="F354" s="2">
        <v>4.5</v>
      </c>
      <c r="G354" s="2">
        <f t="shared" si="5"/>
        <v>4.2632564145606011E-14</v>
      </c>
    </row>
    <row r="355" spans="1:7" ht="15.75" customHeight="1">
      <c r="A355" s="44">
        <v>43799</v>
      </c>
      <c r="B355" s="525" t="s">
        <v>14</v>
      </c>
      <c r="C355" s="525" t="s">
        <v>33</v>
      </c>
      <c r="D355" t="s">
        <v>16</v>
      </c>
      <c r="E355" s="2">
        <v>87.1</v>
      </c>
      <c r="G355" s="2">
        <f t="shared" si="5"/>
        <v>87.100000000000037</v>
      </c>
    </row>
    <row r="356" spans="1:7" ht="15.75" customHeight="1">
      <c r="B356" s="526"/>
      <c r="C356" s="526"/>
      <c r="D356" t="s">
        <v>17</v>
      </c>
      <c r="E356" s="2">
        <v>4.7</v>
      </c>
      <c r="G356" s="2">
        <f t="shared" si="5"/>
        <v>91.80000000000004</v>
      </c>
    </row>
    <row r="357" spans="1:7" ht="15.75" customHeight="1">
      <c r="B357" s="526"/>
      <c r="C357" s="526"/>
      <c r="D357" t="s">
        <v>18</v>
      </c>
      <c r="E357" s="2">
        <v>60</v>
      </c>
      <c r="G357" s="2">
        <f t="shared" si="5"/>
        <v>151.80000000000004</v>
      </c>
    </row>
    <row r="358" spans="1:7" ht="15.75" customHeight="1">
      <c r="B358" s="526"/>
      <c r="C358" s="526"/>
      <c r="D358" t="s">
        <v>19</v>
      </c>
      <c r="E358" s="2">
        <v>5</v>
      </c>
      <c r="G358" s="2">
        <f t="shared" si="5"/>
        <v>156.80000000000004</v>
      </c>
    </row>
    <row r="359" spans="1:7" ht="15.75" customHeight="1">
      <c r="B359" s="526"/>
      <c r="C359" s="526"/>
      <c r="D359" t="s">
        <v>673</v>
      </c>
      <c r="E359" s="2">
        <v>20</v>
      </c>
      <c r="G359" s="2">
        <f t="shared" si="5"/>
        <v>176.80000000000004</v>
      </c>
    </row>
    <row r="360" spans="1:7" ht="15.75" customHeight="1">
      <c r="A360" s="7">
        <v>43796</v>
      </c>
      <c r="B360" s="526">
        <v>19211</v>
      </c>
      <c r="C360" s="526" t="s">
        <v>33</v>
      </c>
      <c r="D360" t="s">
        <v>673</v>
      </c>
      <c r="F360" s="2">
        <v>20</v>
      </c>
      <c r="G360" s="2">
        <f t="shared" si="5"/>
        <v>156.80000000000004</v>
      </c>
    </row>
    <row r="361" spans="1:7" ht="15.75" customHeight="1">
      <c r="A361" s="7">
        <v>43799</v>
      </c>
      <c r="B361" s="526" t="s">
        <v>114</v>
      </c>
      <c r="C361" s="526" t="s">
        <v>33</v>
      </c>
      <c r="D361" t="s">
        <v>18</v>
      </c>
      <c r="F361" s="2">
        <v>60</v>
      </c>
      <c r="G361" s="2">
        <f t="shared" si="5"/>
        <v>96.80000000000004</v>
      </c>
    </row>
    <row r="362" spans="1:7" ht="15.75" customHeight="1">
      <c r="A362" s="7">
        <v>43799</v>
      </c>
      <c r="B362" s="526" t="s">
        <v>114</v>
      </c>
      <c r="C362" s="526" t="s">
        <v>33</v>
      </c>
      <c r="D362" t="s">
        <v>19</v>
      </c>
      <c r="F362" s="2">
        <v>5</v>
      </c>
      <c r="G362" s="2">
        <f t="shared" si="5"/>
        <v>91.80000000000004</v>
      </c>
    </row>
    <row r="363" spans="1:7" ht="15.75" customHeight="1">
      <c r="A363" s="7">
        <v>43825</v>
      </c>
      <c r="B363" s="526">
        <v>19379</v>
      </c>
      <c r="C363" s="526" t="s">
        <v>33</v>
      </c>
      <c r="D363" t="s">
        <v>16</v>
      </c>
      <c r="F363" s="2">
        <v>87.1</v>
      </c>
      <c r="G363" s="2">
        <f t="shared" si="5"/>
        <v>4.7000000000000455</v>
      </c>
    </row>
    <row r="364" spans="1:7" ht="15.75" customHeight="1">
      <c r="A364" s="7">
        <v>43825</v>
      </c>
      <c r="B364" s="526">
        <v>19379</v>
      </c>
      <c r="C364" s="526" t="s">
        <v>33</v>
      </c>
      <c r="D364" t="s">
        <v>17</v>
      </c>
      <c r="F364" s="2">
        <v>4.7</v>
      </c>
      <c r="G364" s="2">
        <f t="shared" si="5"/>
        <v>4.5297099404706387E-14</v>
      </c>
    </row>
    <row r="365" spans="1:7" ht="15.75" customHeight="1">
      <c r="A365" s="44">
        <v>43830</v>
      </c>
      <c r="B365" s="525" t="s">
        <v>14</v>
      </c>
      <c r="C365" s="525" t="s">
        <v>34</v>
      </c>
      <c r="D365" t="s">
        <v>16</v>
      </c>
      <c r="E365" s="2">
        <v>91</v>
      </c>
      <c r="G365" s="2">
        <f t="shared" si="5"/>
        <v>91.000000000000043</v>
      </c>
    </row>
    <row r="366" spans="1:7" ht="15.75" customHeight="1">
      <c r="B366" s="526"/>
      <c r="C366" s="526"/>
      <c r="D366" t="s">
        <v>17</v>
      </c>
      <c r="E366" s="2">
        <v>4.7</v>
      </c>
      <c r="G366" s="2">
        <f t="shared" si="5"/>
        <v>95.700000000000045</v>
      </c>
    </row>
    <row r="367" spans="1:7" ht="15.75" customHeight="1">
      <c r="B367" s="526"/>
      <c r="C367" s="526"/>
      <c r="D367" t="s">
        <v>18</v>
      </c>
      <c r="E367" s="2">
        <v>60</v>
      </c>
      <c r="G367" s="2">
        <f t="shared" si="5"/>
        <v>155.70000000000005</v>
      </c>
    </row>
    <row r="368" spans="1:7" ht="15.75" customHeight="1">
      <c r="B368" s="526"/>
      <c r="C368" s="526"/>
      <c r="D368" t="s">
        <v>19</v>
      </c>
      <c r="E368" s="2">
        <v>5</v>
      </c>
      <c r="G368" s="2">
        <f t="shared" si="5"/>
        <v>160.70000000000005</v>
      </c>
    </row>
    <row r="369" spans="1:7" ht="15.75" customHeight="1">
      <c r="B369" s="526"/>
      <c r="C369" s="526"/>
      <c r="D369" t="s">
        <v>673</v>
      </c>
      <c r="E369" s="2">
        <v>20</v>
      </c>
      <c r="G369" s="2">
        <f t="shared" si="5"/>
        <v>180.70000000000005</v>
      </c>
    </row>
    <row r="370" spans="1:7" ht="15.75" customHeight="1">
      <c r="A370" s="7">
        <v>43825</v>
      </c>
      <c r="B370" s="526">
        <v>19379</v>
      </c>
      <c r="C370" s="526" t="s">
        <v>34</v>
      </c>
      <c r="D370" t="s">
        <v>673</v>
      </c>
      <c r="F370" s="2">
        <v>20</v>
      </c>
      <c r="G370" s="2">
        <f t="shared" si="5"/>
        <v>160.70000000000005</v>
      </c>
    </row>
    <row r="371" spans="1:7" ht="15.75" customHeight="1">
      <c r="A371" s="7">
        <v>43830</v>
      </c>
      <c r="B371" s="526" t="s">
        <v>114</v>
      </c>
      <c r="C371" s="526" t="s">
        <v>34</v>
      </c>
      <c r="D371" t="s">
        <v>18</v>
      </c>
      <c r="F371" s="2">
        <v>60</v>
      </c>
      <c r="G371" s="2">
        <f t="shared" si="5"/>
        <v>100.70000000000005</v>
      </c>
    </row>
    <row r="372" spans="1:7" ht="15.75" customHeight="1">
      <c r="A372" s="7">
        <v>43830</v>
      </c>
      <c r="B372" s="526" t="s">
        <v>114</v>
      </c>
      <c r="C372" s="526" t="s">
        <v>34</v>
      </c>
      <c r="D372" t="s">
        <v>19</v>
      </c>
      <c r="F372" s="2">
        <v>5</v>
      </c>
      <c r="G372" s="2">
        <f t="shared" si="5"/>
        <v>95.700000000000045</v>
      </c>
    </row>
    <row r="373" spans="1:7" ht="15.75" customHeight="1">
      <c r="A373" s="7">
        <v>43853</v>
      </c>
      <c r="B373" s="526">
        <v>19591</v>
      </c>
      <c r="C373" s="526" t="s">
        <v>34</v>
      </c>
      <c r="D373" t="s">
        <v>16</v>
      </c>
      <c r="F373" s="2">
        <v>91</v>
      </c>
      <c r="G373" s="2">
        <f t="shared" si="5"/>
        <v>4.7000000000000455</v>
      </c>
    </row>
    <row r="374" spans="1:7" ht="15.75" customHeight="1">
      <c r="A374" s="7">
        <v>43853</v>
      </c>
      <c r="B374" s="526">
        <v>19591</v>
      </c>
      <c r="C374" s="526" t="s">
        <v>34</v>
      </c>
      <c r="D374" t="s">
        <v>17</v>
      </c>
      <c r="F374" s="2">
        <v>4.7</v>
      </c>
      <c r="G374" s="2">
        <f t="shared" si="5"/>
        <v>4.5297099404706387E-14</v>
      </c>
    </row>
    <row r="375" spans="1:7" ht="15.75" customHeight="1">
      <c r="A375" s="44">
        <v>43861</v>
      </c>
      <c r="B375" s="525" t="s">
        <v>14</v>
      </c>
      <c r="C375" s="525" t="s">
        <v>15</v>
      </c>
      <c r="D375" t="s">
        <v>16</v>
      </c>
      <c r="E375" s="2">
        <v>98.7</v>
      </c>
      <c r="G375" s="2">
        <f t="shared" si="5"/>
        <v>98.700000000000045</v>
      </c>
    </row>
    <row r="376" spans="1:7" ht="15.75" customHeight="1">
      <c r="A376" s="44"/>
      <c r="B376" s="525"/>
      <c r="C376" s="525"/>
      <c r="D376" t="s">
        <v>17</v>
      </c>
      <c r="E376" s="2">
        <v>4.5</v>
      </c>
      <c r="G376" s="2">
        <f t="shared" si="5"/>
        <v>103.20000000000005</v>
      </c>
    </row>
    <row r="377" spans="1:7" ht="15.75" customHeight="1">
      <c r="A377" s="44"/>
      <c r="B377" s="525"/>
      <c r="C377" s="525"/>
      <c r="D377" t="s">
        <v>18</v>
      </c>
      <c r="E377" s="2">
        <v>60</v>
      </c>
      <c r="G377" s="2">
        <f t="shared" si="5"/>
        <v>163.20000000000005</v>
      </c>
    </row>
    <row r="378" spans="1:7" ht="15.75" customHeight="1">
      <c r="A378" s="44"/>
      <c r="B378" s="525"/>
      <c r="C378" s="525"/>
      <c r="D378" t="s">
        <v>19</v>
      </c>
      <c r="E378" s="2">
        <v>5</v>
      </c>
      <c r="G378" s="2">
        <f t="shared" si="5"/>
        <v>168.20000000000005</v>
      </c>
    </row>
    <row r="379" spans="1:7" ht="15.75" customHeight="1">
      <c r="A379" s="44"/>
      <c r="B379" s="525"/>
      <c r="C379" s="525"/>
      <c r="D379" t="s">
        <v>673</v>
      </c>
      <c r="E379" s="2">
        <v>20</v>
      </c>
      <c r="G379" s="2">
        <f t="shared" si="5"/>
        <v>188.20000000000005</v>
      </c>
    </row>
    <row r="380" spans="1:7" ht="15.75" customHeight="1">
      <c r="A380" s="7">
        <v>43853</v>
      </c>
      <c r="B380" s="526">
        <v>19591</v>
      </c>
      <c r="C380" s="526" t="s">
        <v>15</v>
      </c>
      <c r="D380" t="s">
        <v>673</v>
      </c>
      <c r="F380" s="2">
        <v>20</v>
      </c>
      <c r="G380" s="2">
        <f t="shared" si="5"/>
        <v>168.20000000000005</v>
      </c>
    </row>
    <row r="381" spans="1:7" ht="15.75" customHeight="1">
      <c r="A381" s="7">
        <v>43861</v>
      </c>
      <c r="B381" s="526" t="s">
        <v>114</v>
      </c>
      <c r="C381" s="526" t="s">
        <v>15</v>
      </c>
      <c r="D381" t="s">
        <v>18</v>
      </c>
      <c r="F381" s="2">
        <v>60</v>
      </c>
      <c r="G381" s="2">
        <f t="shared" si="5"/>
        <v>108.20000000000005</v>
      </c>
    </row>
    <row r="382" spans="1:7" ht="15.75" customHeight="1">
      <c r="A382" s="7">
        <v>43861</v>
      </c>
      <c r="B382" s="526" t="s">
        <v>114</v>
      </c>
      <c r="C382" s="526" t="s">
        <v>15</v>
      </c>
      <c r="D382" t="s">
        <v>19</v>
      </c>
      <c r="F382" s="2">
        <v>5</v>
      </c>
      <c r="G382" s="2">
        <f t="shared" si="5"/>
        <v>103.20000000000005</v>
      </c>
    </row>
    <row r="383" spans="1:7" ht="15.75" customHeight="1">
      <c r="A383" s="7">
        <v>43888</v>
      </c>
      <c r="B383" s="526">
        <v>19820</v>
      </c>
      <c r="C383" s="526" t="s">
        <v>15</v>
      </c>
      <c r="D383" t="s">
        <v>16</v>
      </c>
      <c r="F383" s="2">
        <v>98.7</v>
      </c>
      <c r="G383" s="2">
        <f t="shared" si="5"/>
        <v>4.5000000000000426</v>
      </c>
    </row>
    <row r="384" spans="1:7" ht="15.75" customHeight="1">
      <c r="A384" s="7">
        <v>43888</v>
      </c>
      <c r="B384" s="526">
        <v>19820</v>
      </c>
      <c r="C384" s="526" t="s">
        <v>15</v>
      </c>
      <c r="D384" t="s">
        <v>17</v>
      </c>
      <c r="F384" s="2">
        <v>4.5</v>
      </c>
      <c r="G384" s="2">
        <f t="shared" si="5"/>
        <v>4.2632564145606011E-14</v>
      </c>
    </row>
    <row r="385" spans="1:7" ht="15.75" customHeight="1">
      <c r="A385" s="44">
        <v>43890</v>
      </c>
      <c r="B385" s="525" t="s">
        <v>14</v>
      </c>
      <c r="C385" s="525" t="s">
        <v>20</v>
      </c>
      <c r="D385" t="s">
        <v>16</v>
      </c>
      <c r="E385" s="2">
        <v>102.4</v>
      </c>
      <c r="G385" s="2">
        <f t="shared" si="5"/>
        <v>102.40000000000005</v>
      </c>
    </row>
    <row r="386" spans="1:7" ht="15.75" customHeight="1">
      <c r="B386" s="526"/>
      <c r="C386" s="526"/>
      <c r="D386" t="s">
        <v>17</v>
      </c>
      <c r="E386" s="2">
        <v>4.8</v>
      </c>
      <c r="G386" s="2">
        <f t="shared" si="5"/>
        <v>107.20000000000005</v>
      </c>
    </row>
    <row r="387" spans="1:7" ht="15.75" customHeight="1">
      <c r="B387" s="526"/>
      <c r="C387" s="526"/>
      <c r="D387" t="s">
        <v>18</v>
      </c>
      <c r="E387" s="2">
        <v>58</v>
      </c>
      <c r="G387" s="2">
        <f t="shared" si="5"/>
        <v>165.20000000000005</v>
      </c>
    </row>
    <row r="388" spans="1:7" ht="15.75" customHeight="1">
      <c r="B388" s="526"/>
      <c r="C388" s="526"/>
      <c r="D388" t="s">
        <v>19</v>
      </c>
      <c r="E388" s="2">
        <v>5</v>
      </c>
      <c r="G388" s="2">
        <f t="shared" si="5"/>
        <v>170.20000000000005</v>
      </c>
    </row>
    <row r="389" spans="1:7" ht="15.75" customHeight="1">
      <c r="B389" s="526"/>
      <c r="C389" s="526"/>
      <c r="D389" t="s">
        <v>673</v>
      </c>
      <c r="E389" s="2">
        <v>20</v>
      </c>
      <c r="G389" s="2">
        <f t="shared" si="5"/>
        <v>190.20000000000005</v>
      </c>
    </row>
    <row r="390" spans="1:7" ht="15.75" customHeight="1">
      <c r="A390" s="7">
        <v>43888</v>
      </c>
      <c r="B390" s="526">
        <v>19820</v>
      </c>
      <c r="C390" s="526" t="s">
        <v>20</v>
      </c>
      <c r="D390" t="s">
        <v>673</v>
      </c>
      <c r="F390" s="2">
        <v>20</v>
      </c>
      <c r="G390" s="2">
        <f t="shared" si="5"/>
        <v>170.20000000000005</v>
      </c>
    </row>
    <row r="391" spans="1:7" ht="15.75" customHeight="1">
      <c r="A391" s="7">
        <v>43890</v>
      </c>
      <c r="B391" s="526" t="s">
        <v>114</v>
      </c>
      <c r="C391" s="526" t="s">
        <v>20</v>
      </c>
      <c r="D391" t="s">
        <v>18</v>
      </c>
      <c r="F391" s="2">
        <v>58</v>
      </c>
      <c r="G391" s="2">
        <f t="shared" si="5"/>
        <v>112.20000000000005</v>
      </c>
    </row>
    <row r="392" spans="1:7" ht="15.75" customHeight="1">
      <c r="A392" s="7">
        <v>43890</v>
      </c>
      <c r="B392" s="526" t="s">
        <v>114</v>
      </c>
      <c r="C392" s="526" t="s">
        <v>20</v>
      </c>
      <c r="D392" t="s">
        <v>40</v>
      </c>
      <c r="F392" s="2">
        <v>5</v>
      </c>
      <c r="G392" s="2">
        <f t="shared" si="5"/>
        <v>107.20000000000005</v>
      </c>
    </row>
    <row r="393" spans="1:7" ht="15.75" customHeight="1">
      <c r="A393" s="7">
        <v>44145</v>
      </c>
      <c r="B393" s="526">
        <v>20646</v>
      </c>
      <c r="C393" s="526" t="s">
        <v>20</v>
      </c>
      <c r="D393" t="s">
        <v>16</v>
      </c>
      <c r="F393" s="2">
        <v>102.4</v>
      </c>
      <c r="G393" s="2">
        <f t="shared" si="5"/>
        <v>4.8000000000000398</v>
      </c>
    </row>
    <row r="394" spans="1:7" ht="15.75" customHeight="1">
      <c r="A394" s="7">
        <v>44145</v>
      </c>
      <c r="B394" s="526">
        <v>20646</v>
      </c>
      <c r="C394" s="526" t="s">
        <v>20</v>
      </c>
      <c r="D394" t="s">
        <v>17</v>
      </c>
      <c r="F394" s="2">
        <v>4.8</v>
      </c>
      <c r="G394" s="2">
        <f t="shared" si="5"/>
        <v>3.9968028886505635E-14</v>
      </c>
    </row>
    <row r="395" spans="1:7" ht="15.75" customHeight="1">
      <c r="A395" s="44">
        <v>43921</v>
      </c>
      <c r="B395" s="525" t="s">
        <v>14</v>
      </c>
      <c r="C395" s="525" t="s">
        <v>23</v>
      </c>
      <c r="D395" t="s">
        <v>16</v>
      </c>
      <c r="E395" s="2">
        <v>107</v>
      </c>
      <c r="G395" s="2">
        <f t="shared" si="5"/>
        <v>107.00000000000004</v>
      </c>
    </row>
    <row r="396" spans="1:7" ht="15.75" customHeight="1">
      <c r="B396" s="526"/>
      <c r="C396" s="526"/>
      <c r="D396" t="s">
        <v>17</v>
      </c>
      <c r="E396" s="2">
        <v>4.9000000000000004</v>
      </c>
      <c r="G396" s="2">
        <f t="shared" si="5"/>
        <v>111.90000000000005</v>
      </c>
    </row>
    <row r="397" spans="1:7" ht="15.75" customHeight="1">
      <c r="B397" s="526"/>
      <c r="C397" s="526"/>
      <c r="D397" t="s">
        <v>18</v>
      </c>
      <c r="E397" s="2">
        <v>60</v>
      </c>
      <c r="G397" s="2">
        <f t="shared" si="5"/>
        <v>171.90000000000003</v>
      </c>
    </row>
    <row r="398" spans="1:7" ht="15.75" customHeight="1">
      <c r="B398" s="526"/>
      <c r="C398" s="526"/>
      <c r="D398" t="s">
        <v>19</v>
      </c>
      <c r="E398" s="2">
        <v>5</v>
      </c>
      <c r="G398" s="2">
        <f t="shared" si="5"/>
        <v>176.90000000000003</v>
      </c>
    </row>
    <row r="399" spans="1:7" ht="15.75" customHeight="1">
      <c r="B399" s="526"/>
      <c r="C399" s="526"/>
      <c r="D399" t="s">
        <v>673</v>
      </c>
      <c r="E399" s="2">
        <v>20</v>
      </c>
      <c r="G399" s="2">
        <f t="shared" ref="G399:G404" si="6">+G398+E399-F399</f>
        <v>196.90000000000003</v>
      </c>
    </row>
    <row r="400" spans="1:7" ht="15.75" customHeight="1">
      <c r="A400" s="7">
        <v>43921</v>
      </c>
      <c r="B400" s="526" t="s">
        <v>114</v>
      </c>
      <c r="C400" s="526" t="s">
        <v>23</v>
      </c>
      <c r="D400" t="s">
        <v>18</v>
      </c>
      <c r="F400" s="2">
        <v>60</v>
      </c>
      <c r="G400" s="2">
        <f t="shared" si="6"/>
        <v>136.90000000000003</v>
      </c>
    </row>
    <row r="401" spans="1:8" ht="15.75" customHeight="1">
      <c r="A401" s="7">
        <v>43921</v>
      </c>
      <c r="B401" s="526" t="s">
        <v>114</v>
      </c>
      <c r="C401" s="526" t="s">
        <v>23</v>
      </c>
      <c r="D401" t="s">
        <v>19</v>
      </c>
      <c r="F401" s="2">
        <v>5</v>
      </c>
      <c r="G401" s="2">
        <f t="shared" si="6"/>
        <v>131.90000000000003</v>
      </c>
    </row>
    <row r="402" spans="1:8" ht="15.75" customHeight="1">
      <c r="A402" s="7">
        <v>44145</v>
      </c>
      <c r="B402" s="526">
        <v>20646</v>
      </c>
      <c r="C402" s="526" t="s">
        <v>23</v>
      </c>
      <c r="D402" t="s">
        <v>673</v>
      </c>
      <c r="F402" s="2">
        <v>20</v>
      </c>
      <c r="G402" s="2">
        <f t="shared" si="6"/>
        <v>111.90000000000003</v>
      </c>
    </row>
    <row r="403" spans="1:8" ht="15.75" customHeight="1">
      <c r="A403" s="7">
        <v>44158</v>
      </c>
      <c r="B403" s="526">
        <v>20853</v>
      </c>
      <c r="C403" s="526" t="s">
        <v>23</v>
      </c>
      <c r="D403" t="s">
        <v>16</v>
      </c>
      <c r="F403" s="2">
        <v>107</v>
      </c>
      <c r="G403" s="2">
        <f t="shared" si="6"/>
        <v>4.9000000000000341</v>
      </c>
    </row>
    <row r="404" spans="1:8" ht="15.75" customHeight="1">
      <c r="A404" s="7">
        <v>44158</v>
      </c>
      <c r="B404" s="526">
        <v>20853</v>
      </c>
      <c r="C404" s="526" t="s">
        <v>23</v>
      </c>
      <c r="D404" t="s">
        <v>17</v>
      </c>
      <c r="F404" s="2">
        <v>4.9000000000000004</v>
      </c>
      <c r="G404" s="97">
        <f t="shared" si="6"/>
        <v>3.3750779948604759E-14</v>
      </c>
      <c r="H404" s="97"/>
    </row>
    <row r="405" spans="1:8" ht="15.75" customHeight="1">
      <c r="A405" s="44">
        <v>43951</v>
      </c>
      <c r="B405" s="525" t="s">
        <v>14</v>
      </c>
      <c r="C405" s="525" t="s">
        <v>24</v>
      </c>
      <c r="D405" t="s">
        <v>16</v>
      </c>
      <c r="E405" s="2">
        <v>110.9</v>
      </c>
      <c r="G405" s="2">
        <f>+G404+E405-F405</f>
        <v>110.90000000000003</v>
      </c>
    </row>
    <row r="406" spans="1:8" ht="15.75" customHeight="1">
      <c r="B406" s="526"/>
      <c r="C406" s="526"/>
      <c r="D406" t="s">
        <v>17</v>
      </c>
      <c r="E406" s="2">
        <v>7.7</v>
      </c>
      <c r="G406" s="2">
        <f t="shared" ref="G406:G486" si="7">+G405+E406-F406</f>
        <v>118.60000000000004</v>
      </c>
    </row>
    <row r="407" spans="1:8" ht="15.75" customHeight="1">
      <c r="B407" s="526"/>
      <c r="C407" s="526"/>
      <c r="D407" t="s">
        <v>18</v>
      </c>
      <c r="E407" s="24">
        <v>60</v>
      </c>
      <c r="G407" s="2">
        <f t="shared" si="7"/>
        <v>178.60000000000002</v>
      </c>
    </row>
    <row r="408" spans="1:8" ht="15.75" customHeight="1">
      <c r="B408" s="526"/>
      <c r="C408" s="526"/>
      <c r="D408" t="s">
        <v>19</v>
      </c>
      <c r="E408" s="24">
        <v>5</v>
      </c>
      <c r="G408" s="2">
        <f t="shared" si="7"/>
        <v>183.60000000000002</v>
      </c>
    </row>
    <row r="409" spans="1:8" ht="15.75" customHeight="1">
      <c r="B409" s="526"/>
      <c r="C409" s="526"/>
      <c r="D409" t="s">
        <v>673</v>
      </c>
      <c r="E409" s="2">
        <v>20</v>
      </c>
      <c r="G409" s="2">
        <f t="shared" si="7"/>
        <v>203.60000000000002</v>
      </c>
    </row>
    <row r="410" spans="1:8" ht="15.75" customHeight="1">
      <c r="A410" s="7">
        <v>44175</v>
      </c>
      <c r="B410" s="526">
        <v>21025</v>
      </c>
      <c r="C410" s="526" t="s">
        <v>24</v>
      </c>
      <c r="D410" t="s">
        <v>16</v>
      </c>
      <c r="F410" s="2">
        <v>100</v>
      </c>
      <c r="G410" s="2">
        <f t="shared" si="7"/>
        <v>103.60000000000002</v>
      </c>
    </row>
    <row r="411" spans="1:8" ht="15.75" customHeight="1">
      <c r="A411" s="7">
        <v>44179</v>
      </c>
      <c r="B411" s="526">
        <v>21065</v>
      </c>
      <c r="C411" s="526" t="s">
        <v>24</v>
      </c>
      <c r="D411" t="s">
        <v>16</v>
      </c>
      <c r="F411" s="2">
        <v>10.9</v>
      </c>
      <c r="G411" s="2">
        <f t="shared" si="7"/>
        <v>92.700000000000017</v>
      </c>
    </row>
    <row r="412" spans="1:8" ht="15.75" customHeight="1">
      <c r="A412" s="7">
        <v>44179</v>
      </c>
      <c r="B412" s="526">
        <v>21065</v>
      </c>
      <c r="C412" s="526" t="s">
        <v>24</v>
      </c>
      <c r="D412" t="s">
        <v>17</v>
      </c>
      <c r="F412" s="2">
        <v>7.7</v>
      </c>
      <c r="G412" s="2">
        <f t="shared" si="7"/>
        <v>85.000000000000014</v>
      </c>
    </row>
    <row r="413" spans="1:8" ht="15.75" customHeight="1">
      <c r="A413" s="7">
        <v>44245</v>
      </c>
      <c r="B413" s="526">
        <v>21602</v>
      </c>
      <c r="C413" s="526" t="s">
        <v>24</v>
      </c>
      <c r="D413" t="s">
        <v>673</v>
      </c>
      <c r="F413" s="2">
        <v>20</v>
      </c>
      <c r="G413" s="79">
        <f t="shared" si="7"/>
        <v>65.000000000000014</v>
      </c>
      <c r="H413" s="79"/>
    </row>
    <row r="414" spans="1:8" ht="15.75" customHeight="1">
      <c r="A414" s="7">
        <v>44516</v>
      </c>
      <c r="B414" s="526">
        <v>23904</v>
      </c>
      <c r="C414" s="526" t="s">
        <v>24</v>
      </c>
      <c r="D414" t="s">
        <v>18</v>
      </c>
      <c r="F414" s="24">
        <v>60</v>
      </c>
      <c r="G414" s="79">
        <f t="shared" si="7"/>
        <v>5.0000000000000142</v>
      </c>
      <c r="H414" s="79"/>
    </row>
    <row r="415" spans="1:8" ht="15.75" customHeight="1">
      <c r="A415" s="7">
        <v>44516</v>
      </c>
      <c r="B415" s="526">
        <v>23904</v>
      </c>
      <c r="C415" s="526" t="s">
        <v>24</v>
      </c>
      <c r="D415" t="s">
        <v>19</v>
      </c>
      <c r="F415" s="24">
        <v>5</v>
      </c>
      <c r="G415" s="79">
        <f t="shared" si="7"/>
        <v>1.4210854715202004E-14</v>
      </c>
      <c r="H415" s="79"/>
    </row>
    <row r="416" spans="1:8" ht="15.75" customHeight="1">
      <c r="A416" s="44">
        <v>43981</v>
      </c>
      <c r="B416" s="525" t="s">
        <v>14</v>
      </c>
      <c r="C416" s="525" t="s">
        <v>25</v>
      </c>
      <c r="D416" t="s">
        <v>16</v>
      </c>
      <c r="E416" s="16">
        <v>103.1</v>
      </c>
      <c r="G416" s="79">
        <f t="shared" si="7"/>
        <v>103.10000000000001</v>
      </c>
      <c r="H416" s="79"/>
    </row>
    <row r="417" spans="1:7" ht="15.75" customHeight="1">
      <c r="B417" s="526"/>
      <c r="C417" s="526"/>
      <c r="D417" t="s">
        <v>17</v>
      </c>
      <c r="E417" s="16">
        <v>4.2</v>
      </c>
      <c r="G417" s="2">
        <f t="shared" si="7"/>
        <v>107.30000000000001</v>
      </c>
    </row>
    <row r="418" spans="1:7" ht="15.75" customHeight="1">
      <c r="B418" s="526"/>
      <c r="C418" s="526"/>
      <c r="D418" t="s">
        <v>18</v>
      </c>
      <c r="E418" s="111">
        <v>60</v>
      </c>
      <c r="G418" s="2">
        <f t="shared" si="7"/>
        <v>167.3</v>
      </c>
    </row>
    <row r="419" spans="1:7" ht="15.75" customHeight="1">
      <c r="B419" s="526"/>
      <c r="C419" s="526"/>
      <c r="D419" t="s">
        <v>40</v>
      </c>
      <c r="E419" s="111">
        <v>5</v>
      </c>
      <c r="G419" s="2">
        <f t="shared" si="7"/>
        <v>172.3</v>
      </c>
    </row>
    <row r="420" spans="1:7" ht="15.75" customHeight="1">
      <c r="B420" s="526"/>
      <c r="C420" s="526"/>
      <c r="D420" t="s">
        <v>673</v>
      </c>
      <c r="E420" s="16">
        <v>20</v>
      </c>
      <c r="G420" s="2">
        <f t="shared" si="7"/>
        <v>192.3</v>
      </c>
    </row>
    <row r="421" spans="1:7" ht="15.75" customHeight="1">
      <c r="A421" s="7">
        <v>44179</v>
      </c>
      <c r="B421" s="526">
        <v>21065</v>
      </c>
      <c r="C421" s="526" t="s">
        <v>25</v>
      </c>
      <c r="D421" t="s">
        <v>16</v>
      </c>
      <c r="E421" s="16"/>
      <c r="F421" s="2">
        <v>81.400000000000006</v>
      </c>
      <c r="G421" s="2">
        <f t="shared" si="7"/>
        <v>110.9</v>
      </c>
    </row>
    <row r="422" spans="1:7" ht="15.75" customHeight="1">
      <c r="A422" s="7">
        <v>44184</v>
      </c>
      <c r="B422" s="526">
        <v>21141</v>
      </c>
      <c r="C422" s="526" t="s">
        <v>25</v>
      </c>
      <c r="D422" t="s">
        <v>16</v>
      </c>
      <c r="E422" s="16"/>
      <c r="F422" s="2">
        <v>21.7</v>
      </c>
      <c r="G422" s="2">
        <f t="shared" si="7"/>
        <v>89.2</v>
      </c>
    </row>
    <row r="423" spans="1:7" ht="15.75" customHeight="1">
      <c r="A423" s="7">
        <v>44184</v>
      </c>
      <c r="B423" s="526">
        <v>21141</v>
      </c>
      <c r="C423" s="526" t="s">
        <v>25</v>
      </c>
      <c r="D423" t="s">
        <v>17</v>
      </c>
      <c r="E423" s="16"/>
      <c r="F423" s="2">
        <v>4.2</v>
      </c>
      <c r="G423" s="2">
        <f t="shared" si="7"/>
        <v>85</v>
      </c>
    </row>
    <row r="424" spans="1:7" ht="15.75" customHeight="1">
      <c r="A424" s="7">
        <v>44245</v>
      </c>
      <c r="B424" s="526">
        <v>21602</v>
      </c>
      <c r="C424" s="526" t="s">
        <v>25</v>
      </c>
      <c r="D424" t="s">
        <v>673</v>
      </c>
      <c r="E424" s="16"/>
      <c r="F424" s="2">
        <v>20</v>
      </c>
      <c r="G424" s="2">
        <f t="shared" si="7"/>
        <v>65</v>
      </c>
    </row>
    <row r="425" spans="1:7" ht="15.75" customHeight="1">
      <c r="A425" s="7">
        <v>44516</v>
      </c>
      <c r="B425" s="526">
        <v>23904</v>
      </c>
      <c r="C425" s="526" t="s">
        <v>25</v>
      </c>
      <c r="D425" t="s">
        <v>18</v>
      </c>
      <c r="E425" s="16"/>
      <c r="F425" s="24">
        <v>60</v>
      </c>
      <c r="G425" s="2">
        <f t="shared" si="7"/>
        <v>5</v>
      </c>
    </row>
    <row r="426" spans="1:7" ht="15.75" customHeight="1">
      <c r="A426" s="7">
        <v>44516</v>
      </c>
      <c r="B426" s="526">
        <v>23904</v>
      </c>
      <c r="C426" s="526" t="s">
        <v>25</v>
      </c>
      <c r="D426" t="s">
        <v>19</v>
      </c>
      <c r="E426" s="16"/>
      <c r="F426" s="24">
        <v>5</v>
      </c>
      <c r="G426" s="2">
        <f t="shared" si="7"/>
        <v>0</v>
      </c>
    </row>
    <row r="427" spans="1:7" ht="15.75" customHeight="1">
      <c r="A427" s="44">
        <v>44012</v>
      </c>
      <c r="B427" s="525" t="s">
        <v>14</v>
      </c>
      <c r="C427" s="525" t="s">
        <v>26</v>
      </c>
      <c r="D427" t="s">
        <v>16</v>
      </c>
      <c r="E427" s="16">
        <v>91.1</v>
      </c>
      <c r="G427" s="2">
        <f t="shared" si="7"/>
        <v>91.1</v>
      </c>
    </row>
    <row r="428" spans="1:7" ht="15.75" customHeight="1">
      <c r="B428" s="526"/>
      <c r="C428" s="526"/>
      <c r="D428" t="s">
        <v>17</v>
      </c>
      <c r="E428" s="16">
        <v>2</v>
      </c>
      <c r="G428" s="2">
        <f t="shared" si="7"/>
        <v>93.1</v>
      </c>
    </row>
    <row r="429" spans="1:7" ht="15.75" customHeight="1">
      <c r="B429" s="526"/>
      <c r="C429" s="526"/>
      <c r="D429" t="s">
        <v>18</v>
      </c>
      <c r="E429" s="111">
        <v>60</v>
      </c>
      <c r="G429" s="2">
        <f t="shared" si="7"/>
        <v>153.1</v>
      </c>
    </row>
    <row r="430" spans="1:7" ht="15.75" customHeight="1">
      <c r="B430" s="526"/>
      <c r="C430" s="526"/>
      <c r="D430" t="s">
        <v>40</v>
      </c>
      <c r="E430" s="111">
        <v>5</v>
      </c>
      <c r="G430" s="2">
        <f t="shared" si="7"/>
        <v>158.1</v>
      </c>
    </row>
    <row r="431" spans="1:7" ht="15.75" customHeight="1">
      <c r="B431" s="526"/>
      <c r="C431" s="526"/>
      <c r="D431" t="s">
        <v>673</v>
      </c>
      <c r="E431" s="16">
        <v>20</v>
      </c>
      <c r="G431" s="2">
        <f t="shared" si="7"/>
        <v>178.1</v>
      </c>
    </row>
    <row r="432" spans="1:7" ht="15.75" customHeight="1">
      <c r="A432" s="7">
        <v>44184</v>
      </c>
      <c r="B432" s="526">
        <v>21141</v>
      </c>
      <c r="C432" s="526" t="s">
        <v>26</v>
      </c>
      <c r="D432" t="s">
        <v>16</v>
      </c>
      <c r="E432" s="16"/>
      <c r="F432" s="2">
        <v>91.1</v>
      </c>
      <c r="G432" s="2">
        <f t="shared" si="7"/>
        <v>87</v>
      </c>
    </row>
    <row r="433" spans="1:7" ht="15.75" customHeight="1">
      <c r="A433" s="7">
        <v>44184</v>
      </c>
      <c r="B433" s="526">
        <v>21141</v>
      </c>
      <c r="C433" s="526" t="s">
        <v>26</v>
      </c>
      <c r="D433" t="s">
        <v>17</v>
      </c>
      <c r="E433" s="16"/>
      <c r="F433" s="2">
        <v>2</v>
      </c>
      <c r="G433" s="2">
        <f t="shared" si="7"/>
        <v>85</v>
      </c>
    </row>
    <row r="434" spans="1:7" ht="15.75" customHeight="1">
      <c r="A434" s="7">
        <v>44245</v>
      </c>
      <c r="B434" s="526">
        <v>21602</v>
      </c>
      <c r="C434" s="526" t="s">
        <v>26</v>
      </c>
      <c r="D434" t="s">
        <v>673</v>
      </c>
      <c r="E434" s="16"/>
      <c r="F434" s="2">
        <v>20</v>
      </c>
      <c r="G434" s="2">
        <f t="shared" si="7"/>
        <v>65</v>
      </c>
    </row>
    <row r="435" spans="1:7" ht="15.75" customHeight="1">
      <c r="A435" s="7">
        <v>44516</v>
      </c>
      <c r="B435" s="526">
        <v>23904</v>
      </c>
      <c r="C435" s="526" t="s">
        <v>26</v>
      </c>
      <c r="D435" t="s">
        <v>18</v>
      </c>
      <c r="E435" s="16"/>
      <c r="F435" s="24">
        <v>60</v>
      </c>
      <c r="G435" s="2">
        <f t="shared" si="7"/>
        <v>5</v>
      </c>
    </row>
    <row r="436" spans="1:7" ht="15.75" customHeight="1">
      <c r="A436" s="7">
        <v>44516</v>
      </c>
      <c r="B436" s="526">
        <v>23904</v>
      </c>
      <c r="C436" s="526" t="s">
        <v>26</v>
      </c>
      <c r="D436" t="s">
        <v>19</v>
      </c>
      <c r="E436" s="16"/>
      <c r="F436" s="24">
        <v>5</v>
      </c>
      <c r="G436" s="2">
        <f t="shared" si="7"/>
        <v>0</v>
      </c>
    </row>
    <row r="437" spans="1:7" ht="15.75" customHeight="1">
      <c r="A437" s="44">
        <v>44043</v>
      </c>
      <c r="B437" s="525" t="s">
        <v>14</v>
      </c>
      <c r="C437" s="525" t="s">
        <v>27</v>
      </c>
      <c r="D437" t="s">
        <v>16</v>
      </c>
      <c r="E437" s="16">
        <v>9</v>
      </c>
      <c r="G437" s="2">
        <f t="shared" si="7"/>
        <v>9</v>
      </c>
    </row>
    <row r="438" spans="1:7" ht="15.75" customHeight="1">
      <c r="B438" s="526"/>
      <c r="C438" s="526"/>
      <c r="D438" t="s">
        <v>17</v>
      </c>
      <c r="E438" s="16">
        <v>3.7</v>
      </c>
      <c r="G438" s="2">
        <f t="shared" si="7"/>
        <v>12.7</v>
      </c>
    </row>
    <row r="439" spans="1:7" ht="15.75" customHeight="1">
      <c r="B439" s="526"/>
      <c r="C439" s="526"/>
      <c r="D439" t="s">
        <v>18</v>
      </c>
      <c r="E439" s="111">
        <v>60</v>
      </c>
      <c r="G439" s="2">
        <f t="shared" si="7"/>
        <v>72.7</v>
      </c>
    </row>
    <row r="440" spans="1:7" ht="15.75" customHeight="1">
      <c r="B440" s="526"/>
      <c r="C440" s="526"/>
      <c r="D440" t="s">
        <v>40</v>
      </c>
      <c r="E440" s="111">
        <v>5</v>
      </c>
      <c r="G440" s="2">
        <f t="shared" si="7"/>
        <v>77.7</v>
      </c>
    </row>
    <row r="441" spans="1:7" ht="15.75" customHeight="1">
      <c r="B441" s="526"/>
      <c r="C441" s="526"/>
      <c r="D441" s="67" t="s">
        <v>43</v>
      </c>
      <c r="E441" s="111">
        <v>10</v>
      </c>
      <c r="G441" s="2">
        <f t="shared" si="7"/>
        <v>87.7</v>
      </c>
    </row>
    <row r="442" spans="1:7" ht="15.75" customHeight="1">
      <c r="B442" s="526"/>
      <c r="C442" s="526"/>
      <c r="D442" s="67" t="s">
        <v>44</v>
      </c>
      <c r="E442" s="111">
        <v>10</v>
      </c>
      <c r="G442" s="2">
        <f t="shared" si="7"/>
        <v>97.7</v>
      </c>
    </row>
    <row r="443" spans="1:7" ht="15.75" customHeight="1">
      <c r="B443" s="526"/>
      <c r="C443" s="526"/>
      <c r="D443" s="67" t="s">
        <v>673</v>
      </c>
      <c r="E443" s="16">
        <v>20</v>
      </c>
      <c r="G443" s="2">
        <f t="shared" si="7"/>
        <v>117.7</v>
      </c>
    </row>
    <row r="444" spans="1:7" ht="15.75" customHeight="1">
      <c r="A444" s="7">
        <v>44184</v>
      </c>
      <c r="B444" s="526">
        <v>21141</v>
      </c>
      <c r="C444" s="526" t="s">
        <v>27</v>
      </c>
      <c r="D444" s="67" t="s">
        <v>16</v>
      </c>
      <c r="E444" s="16"/>
      <c r="F444" s="2">
        <v>9</v>
      </c>
      <c r="G444" s="2">
        <f t="shared" si="7"/>
        <v>108.7</v>
      </c>
    </row>
    <row r="445" spans="1:7" ht="15.75" customHeight="1">
      <c r="A445" s="7">
        <v>44184</v>
      </c>
      <c r="B445" s="526">
        <v>21141</v>
      </c>
      <c r="C445" s="526" t="s">
        <v>27</v>
      </c>
      <c r="D445" s="67" t="s">
        <v>17</v>
      </c>
      <c r="E445" s="16"/>
      <c r="F445" s="2">
        <v>3.7</v>
      </c>
      <c r="G445" s="2">
        <f t="shared" si="7"/>
        <v>105</v>
      </c>
    </row>
    <row r="446" spans="1:7" ht="15.75" customHeight="1">
      <c r="A446" s="7">
        <v>44245</v>
      </c>
      <c r="B446" s="526">
        <v>21602</v>
      </c>
      <c r="C446" s="526" t="s">
        <v>27</v>
      </c>
      <c r="D446" s="67" t="s">
        <v>673</v>
      </c>
      <c r="E446" s="16"/>
      <c r="F446" s="2">
        <v>20</v>
      </c>
      <c r="G446" s="2">
        <f t="shared" si="7"/>
        <v>85</v>
      </c>
    </row>
    <row r="447" spans="1:7" ht="15.75" customHeight="1">
      <c r="A447" s="7">
        <v>44516</v>
      </c>
      <c r="B447" s="526">
        <v>23904</v>
      </c>
      <c r="C447" s="526" t="s">
        <v>27</v>
      </c>
      <c r="D447" t="s">
        <v>18</v>
      </c>
      <c r="E447" s="16"/>
      <c r="F447" s="24">
        <v>60</v>
      </c>
      <c r="G447" s="2">
        <f t="shared" si="7"/>
        <v>25</v>
      </c>
    </row>
    <row r="448" spans="1:7" ht="15.75" customHeight="1">
      <c r="A448" s="7">
        <v>44516</v>
      </c>
      <c r="B448" s="526">
        <v>23904</v>
      </c>
      <c r="C448" s="526" t="s">
        <v>27</v>
      </c>
      <c r="D448" t="s">
        <v>19</v>
      </c>
      <c r="E448" s="16"/>
      <c r="F448" s="24">
        <v>5</v>
      </c>
      <c r="G448" s="2">
        <f t="shared" si="7"/>
        <v>20</v>
      </c>
    </row>
    <row r="449" spans="1:7" ht="15.75" customHeight="1">
      <c r="A449" s="7">
        <v>44516</v>
      </c>
      <c r="B449" s="526">
        <v>23904</v>
      </c>
      <c r="C449" s="526" t="s">
        <v>27</v>
      </c>
      <c r="D449" s="67" t="s">
        <v>43</v>
      </c>
      <c r="E449" s="16"/>
      <c r="F449" s="111">
        <v>10</v>
      </c>
      <c r="G449" s="2">
        <f t="shared" si="7"/>
        <v>10</v>
      </c>
    </row>
    <row r="450" spans="1:7" ht="15.75" customHeight="1">
      <c r="A450" s="7">
        <v>44516</v>
      </c>
      <c r="B450" s="526">
        <v>23904</v>
      </c>
      <c r="C450" s="526" t="s">
        <v>27</v>
      </c>
      <c r="D450" s="67" t="s">
        <v>44</v>
      </c>
      <c r="E450" s="16"/>
      <c r="F450" s="111">
        <v>10</v>
      </c>
      <c r="G450" s="2">
        <f t="shared" si="7"/>
        <v>0</v>
      </c>
    </row>
    <row r="451" spans="1:7" ht="15.75" customHeight="1">
      <c r="A451" s="44">
        <v>44074</v>
      </c>
      <c r="B451" s="525" t="s">
        <v>14</v>
      </c>
      <c r="C451" s="525" t="s">
        <v>28</v>
      </c>
      <c r="D451" t="s">
        <v>16</v>
      </c>
      <c r="E451" s="16">
        <v>8.6</v>
      </c>
      <c r="G451" s="2">
        <f t="shared" si="7"/>
        <v>8.6</v>
      </c>
    </row>
    <row r="452" spans="1:7" ht="15.75" customHeight="1">
      <c r="B452" s="526"/>
      <c r="C452" s="526"/>
      <c r="D452" t="s">
        <v>17</v>
      </c>
      <c r="E452" s="16">
        <v>2.7</v>
      </c>
      <c r="G452" s="2">
        <f t="shared" si="7"/>
        <v>11.3</v>
      </c>
    </row>
    <row r="453" spans="1:7" ht="15.75" customHeight="1">
      <c r="B453" s="526"/>
      <c r="C453" s="526"/>
      <c r="D453" t="s">
        <v>18</v>
      </c>
      <c r="E453" s="111">
        <v>60</v>
      </c>
      <c r="G453" s="2">
        <f t="shared" si="7"/>
        <v>71.3</v>
      </c>
    </row>
    <row r="454" spans="1:7" ht="15.75" customHeight="1">
      <c r="B454" s="526"/>
      <c r="C454" s="526"/>
      <c r="D454" t="s">
        <v>40</v>
      </c>
      <c r="E454" s="111">
        <v>5</v>
      </c>
      <c r="G454" s="2">
        <f t="shared" si="7"/>
        <v>76.3</v>
      </c>
    </row>
    <row r="455" spans="1:7" ht="15.75" customHeight="1">
      <c r="B455" s="526"/>
      <c r="C455" s="526"/>
      <c r="D455" t="s">
        <v>45</v>
      </c>
      <c r="E455" s="111">
        <v>15</v>
      </c>
      <c r="G455" s="2">
        <f t="shared" si="7"/>
        <v>91.3</v>
      </c>
    </row>
    <row r="456" spans="1:7" ht="15.75" customHeight="1">
      <c r="B456" s="526"/>
      <c r="C456" s="526"/>
      <c r="D456" t="s">
        <v>673</v>
      </c>
      <c r="E456" s="16">
        <v>20</v>
      </c>
      <c r="G456" s="2">
        <f t="shared" si="7"/>
        <v>111.3</v>
      </c>
    </row>
    <row r="457" spans="1:7" ht="15.75" customHeight="1">
      <c r="A457" s="7">
        <v>44184</v>
      </c>
      <c r="B457" s="526">
        <v>21141</v>
      </c>
      <c r="C457" s="526" t="s">
        <v>28</v>
      </c>
      <c r="D457" t="s">
        <v>16</v>
      </c>
      <c r="E457" s="16"/>
      <c r="F457" s="2">
        <v>8.6</v>
      </c>
      <c r="G457" s="2">
        <f t="shared" si="7"/>
        <v>102.7</v>
      </c>
    </row>
    <row r="458" spans="1:7" ht="15.75" customHeight="1">
      <c r="A458" s="7">
        <v>44184</v>
      </c>
      <c r="B458" s="526">
        <v>21141</v>
      </c>
      <c r="C458" s="526" t="s">
        <v>28</v>
      </c>
      <c r="D458" t="s">
        <v>17</v>
      </c>
      <c r="E458" s="16"/>
      <c r="F458" s="2">
        <v>2.7</v>
      </c>
      <c r="G458" s="2">
        <f t="shared" si="7"/>
        <v>100</v>
      </c>
    </row>
    <row r="459" spans="1:7" ht="15.75" customHeight="1">
      <c r="A459" s="7">
        <v>44245</v>
      </c>
      <c r="B459" s="526">
        <v>21602</v>
      </c>
      <c r="C459" s="526" t="s">
        <v>28</v>
      </c>
      <c r="D459" t="s">
        <v>673</v>
      </c>
      <c r="E459" s="16"/>
      <c r="F459" s="2">
        <v>20</v>
      </c>
      <c r="G459" s="2">
        <f t="shared" si="7"/>
        <v>80</v>
      </c>
    </row>
    <row r="460" spans="1:7" ht="15.75" customHeight="1">
      <c r="A460" s="7">
        <v>44516</v>
      </c>
      <c r="B460" s="526">
        <v>23904</v>
      </c>
      <c r="C460" s="526" t="s">
        <v>28</v>
      </c>
      <c r="D460" t="s">
        <v>18</v>
      </c>
      <c r="E460" s="16"/>
      <c r="F460" s="24">
        <v>60</v>
      </c>
      <c r="G460" s="2">
        <f t="shared" si="7"/>
        <v>20</v>
      </c>
    </row>
    <row r="461" spans="1:7" ht="15.75" customHeight="1">
      <c r="A461" s="7">
        <v>44516</v>
      </c>
      <c r="B461" s="526">
        <v>23904</v>
      </c>
      <c r="C461" s="526" t="s">
        <v>28</v>
      </c>
      <c r="D461" t="s">
        <v>19</v>
      </c>
      <c r="E461" s="16"/>
      <c r="F461" s="24">
        <v>5</v>
      </c>
      <c r="G461" s="2">
        <f t="shared" si="7"/>
        <v>15</v>
      </c>
    </row>
    <row r="462" spans="1:7" ht="15.75" customHeight="1">
      <c r="A462" s="7">
        <v>44516</v>
      </c>
      <c r="B462" s="526">
        <v>23904</v>
      </c>
      <c r="C462" s="526" t="s">
        <v>28</v>
      </c>
      <c r="D462" t="s">
        <v>45</v>
      </c>
      <c r="E462" s="16"/>
      <c r="F462" s="111">
        <v>15</v>
      </c>
      <c r="G462" s="2">
        <f t="shared" si="7"/>
        <v>0</v>
      </c>
    </row>
    <row r="463" spans="1:7" ht="15.75" customHeight="1">
      <c r="A463" s="44">
        <v>44104</v>
      </c>
      <c r="B463" s="525" t="s">
        <v>14</v>
      </c>
      <c r="C463" s="525" t="s">
        <v>29</v>
      </c>
      <c r="D463" t="s">
        <v>16</v>
      </c>
      <c r="E463" s="16">
        <v>43.4</v>
      </c>
      <c r="G463" s="2">
        <f t="shared" si="7"/>
        <v>43.4</v>
      </c>
    </row>
    <row r="464" spans="1:7" ht="15.75" customHeight="1">
      <c r="B464" s="526"/>
      <c r="C464" s="526"/>
      <c r="D464" t="s">
        <v>17</v>
      </c>
      <c r="E464" s="16">
        <v>3.1</v>
      </c>
      <c r="G464" s="2">
        <f t="shared" si="7"/>
        <v>46.5</v>
      </c>
    </row>
    <row r="465" spans="1:7" ht="15.75" customHeight="1">
      <c r="B465" s="526"/>
      <c r="C465" s="526"/>
      <c r="D465" t="s">
        <v>18</v>
      </c>
      <c r="E465" s="111">
        <v>60</v>
      </c>
      <c r="G465" s="2">
        <f t="shared" si="7"/>
        <v>106.5</v>
      </c>
    </row>
    <row r="466" spans="1:7" ht="15.75" customHeight="1">
      <c r="B466" s="526"/>
      <c r="C466" s="526"/>
      <c r="D466" t="s">
        <v>40</v>
      </c>
      <c r="E466" s="111">
        <v>5</v>
      </c>
      <c r="G466" s="2">
        <f t="shared" si="7"/>
        <v>111.5</v>
      </c>
    </row>
    <row r="467" spans="1:7" ht="15.75" customHeight="1">
      <c r="B467" s="526"/>
      <c r="C467" s="526"/>
      <c r="D467" t="s">
        <v>45</v>
      </c>
      <c r="E467" s="111">
        <v>8.5</v>
      </c>
      <c r="G467" s="2">
        <f t="shared" si="7"/>
        <v>120</v>
      </c>
    </row>
    <row r="468" spans="1:7" ht="15.75" customHeight="1">
      <c r="B468" s="526"/>
      <c r="C468" s="526"/>
      <c r="D468" t="s">
        <v>673</v>
      </c>
      <c r="E468" s="111">
        <v>20</v>
      </c>
      <c r="G468" s="2">
        <f t="shared" si="7"/>
        <v>140</v>
      </c>
    </row>
    <row r="469" spans="1:7" ht="15.75" customHeight="1">
      <c r="A469" s="7">
        <v>44231</v>
      </c>
      <c r="B469" s="526">
        <v>21520</v>
      </c>
      <c r="C469" s="526" t="s">
        <v>29</v>
      </c>
      <c r="D469" t="s">
        <v>16</v>
      </c>
      <c r="E469" s="16"/>
      <c r="F469" s="2">
        <v>43.4</v>
      </c>
      <c r="G469" s="2">
        <f t="shared" si="7"/>
        <v>96.6</v>
      </c>
    </row>
    <row r="470" spans="1:7" ht="15.75" customHeight="1">
      <c r="A470" s="7">
        <v>44231</v>
      </c>
      <c r="B470" s="526">
        <v>21520</v>
      </c>
      <c r="C470" s="526" t="s">
        <v>29</v>
      </c>
      <c r="D470" t="s">
        <v>17</v>
      </c>
      <c r="E470" s="16"/>
      <c r="F470" s="2">
        <v>3.1</v>
      </c>
      <c r="G470" s="2">
        <f t="shared" si="7"/>
        <v>93.5</v>
      </c>
    </row>
    <row r="471" spans="1:7" ht="15.75" customHeight="1">
      <c r="A471" s="7">
        <v>44516</v>
      </c>
      <c r="B471" s="526">
        <v>23904</v>
      </c>
      <c r="C471" s="526" t="s">
        <v>29</v>
      </c>
      <c r="D471" t="s">
        <v>18</v>
      </c>
      <c r="E471" s="16"/>
      <c r="F471" s="24">
        <v>60</v>
      </c>
      <c r="G471" s="2">
        <f t="shared" si="7"/>
        <v>33.5</v>
      </c>
    </row>
    <row r="472" spans="1:7" ht="15.75" customHeight="1">
      <c r="A472" s="7">
        <v>44516</v>
      </c>
      <c r="B472" s="526">
        <v>23904</v>
      </c>
      <c r="C472" s="526" t="s">
        <v>29</v>
      </c>
      <c r="D472" t="s">
        <v>19</v>
      </c>
      <c r="E472" s="16"/>
      <c r="F472" s="24">
        <v>5</v>
      </c>
      <c r="G472" s="2">
        <f t="shared" si="7"/>
        <v>28.5</v>
      </c>
    </row>
    <row r="473" spans="1:7" ht="15" customHeight="1">
      <c r="A473" s="7">
        <v>44516</v>
      </c>
      <c r="B473" s="526">
        <v>23904</v>
      </c>
      <c r="C473" s="526" t="s">
        <v>29</v>
      </c>
      <c r="D473" t="s">
        <v>45</v>
      </c>
      <c r="E473" s="16"/>
      <c r="F473" s="111">
        <v>8.5</v>
      </c>
      <c r="G473" s="2">
        <f t="shared" si="7"/>
        <v>20</v>
      </c>
    </row>
    <row r="474" spans="1:7" ht="15" customHeight="1">
      <c r="A474" s="7">
        <v>44516</v>
      </c>
      <c r="B474" s="526">
        <v>23904</v>
      </c>
      <c r="C474" s="526" t="s">
        <v>29</v>
      </c>
      <c r="D474" t="s">
        <v>673</v>
      </c>
      <c r="E474" s="16"/>
      <c r="F474" s="111">
        <v>20</v>
      </c>
      <c r="G474" s="2">
        <f t="shared" si="7"/>
        <v>0</v>
      </c>
    </row>
    <row r="475" spans="1:7" ht="15.75" customHeight="1">
      <c r="A475" s="44">
        <v>44135</v>
      </c>
      <c r="B475" s="525" t="s">
        <v>14</v>
      </c>
      <c r="C475" s="525" t="s">
        <v>30</v>
      </c>
      <c r="D475" t="s">
        <v>16</v>
      </c>
      <c r="E475" s="16">
        <v>50.9</v>
      </c>
      <c r="G475" s="2">
        <f t="shared" si="7"/>
        <v>50.9</v>
      </c>
    </row>
    <row r="476" spans="1:7" ht="15.75" customHeight="1">
      <c r="B476" s="526"/>
      <c r="C476" s="526"/>
      <c r="D476" t="s">
        <v>17</v>
      </c>
      <c r="E476" s="16">
        <v>3.3</v>
      </c>
      <c r="G476" s="2">
        <f t="shared" si="7"/>
        <v>54.199999999999996</v>
      </c>
    </row>
    <row r="477" spans="1:7" ht="15.75" customHeight="1">
      <c r="B477" s="526"/>
      <c r="C477" s="526"/>
      <c r="D477" t="s">
        <v>18</v>
      </c>
      <c r="E477" s="16">
        <v>60</v>
      </c>
      <c r="G477" s="2">
        <f t="shared" si="7"/>
        <v>114.19999999999999</v>
      </c>
    </row>
    <row r="478" spans="1:7" ht="15.75" customHeight="1">
      <c r="B478" s="526"/>
      <c r="C478" s="526"/>
      <c r="D478" t="s">
        <v>40</v>
      </c>
      <c r="E478" s="16">
        <v>5</v>
      </c>
      <c r="G478" s="2">
        <f t="shared" si="7"/>
        <v>119.19999999999999</v>
      </c>
    </row>
    <row r="479" spans="1:7" ht="15.75" customHeight="1">
      <c r="B479" s="526"/>
      <c r="C479" s="526"/>
      <c r="D479" t="s">
        <v>675</v>
      </c>
      <c r="E479" s="111">
        <v>10</v>
      </c>
      <c r="G479" s="2">
        <f t="shared" si="7"/>
        <v>129.19999999999999</v>
      </c>
    </row>
    <row r="480" spans="1:7" ht="15.75" customHeight="1">
      <c r="B480" s="526"/>
      <c r="C480" s="526"/>
      <c r="D480" t="s">
        <v>676</v>
      </c>
      <c r="E480" s="111">
        <v>10</v>
      </c>
      <c r="G480" s="2">
        <f t="shared" si="7"/>
        <v>139.19999999999999</v>
      </c>
    </row>
    <row r="481" spans="1:7" ht="15.75" customHeight="1">
      <c r="B481" s="526"/>
      <c r="C481" s="526"/>
      <c r="D481" t="s">
        <v>673</v>
      </c>
      <c r="E481" s="111">
        <v>20</v>
      </c>
      <c r="G481" s="2">
        <f t="shared" si="7"/>
        <v>159.19999999999999</v>
      </c>
    </row>
    <row r="482" spans="1:7" ht="15.75" customHeight="1">
      <c r="A482" s="7">
        <v>44135</v>
      </c>
      <c r="B482" s="526" t="s">
        <v>114</v>
      </c>
      <c r="C482" s="526" t="s">
        <v>30</v>
      </c>
      <c r="D482" t="s">
        <v>18</v>
      </c>
      <c r="E482" s="16"/>
      <c r="F482" s="2">
        <v>60</v>
      </c>
      <c r="G482" s="2">
        <f t="shared" si="7"/>
        <v>99.199999999999989</v>
      </c>
    </row>
    <row r="483" spans="1:7" ht="15.75" customHeight="1">
      <c r="A483" s="7">
        <v>44135</v>
      </c>
      <c r="B483" s="526" t="s">
        <v>114</v>
      </c>
      <c r="C483" s="526" t="s">
        <v>30</v>
      </c>
      <c r="D483" t="s">
        <v>19</v>
      </c>
      <c r="E483" s="16"/>
      <c r="F483" s="2">
        <v>5</v>
      </c>
      <c r="G483" s="2">
        <f t="shared" si="7"/>
        <v>94.199999999999989</v>
      </c>
    </row>
    <row r="484" spans="1:7" ht="15.75" customHeight="1">
      <c r="A484" s="7">
        <v>44194</v>
      </c>
      <c r="B484" s="526">
        <v>21242</v>
      </c>
      <c r="C484" s="526" t="s">
        <v>30</v>
      </c>
      <c r="D484" t="s">
        <v>16</v>
      </c>
      <c r="E484" s="16"/>
      <c r="F484" s="2">
        <v>50.9</v>
      </c>
      <c r="G484" s="2">
        <f t="shared" si="7"/>
        <v>43.29999999999999</v>
      </c>
    </row>
    <row r="485" spans="1:7" ht="15.75" customHeight="1">
      <c r="A485" s="7">
        <v>44194</v>
      </c>
      <c r="B485" s="526">
        <v>21242</v>
      </c>
      <c r="C485" s="526" t="s">
        <v>30</v>
      </c>
      <c r="D485" t="s">
        <v>17</v>
      </c>
      <c r="E485" s="16"/>
      <c r="F485" s="2">
        <v>3.3</v>
      </c>
      <c r="G485" s="2">
        <f t="shared" si="7"/>
        <v>39.999999999999993</v>
      </c>
    </row>
    <row r="486" spans="1:7" ht="15.75" customHeight="1">
      <c r="A486" s="7">
        <v>44516</v>
      </c>
      <c r="B486" s="526">
        <v>23904</v>
      </c>
      <c r="C486" s="526" t="s">
        <v>30</v>
      </c>
      <c r="D486" t="s">
        <v>675</v>
      </c>
      <c r="E486" s="16"/>
      <c r="F486" s="111">
        <v>10</v>
      </c>
      <c r="G486" s="2">
        <f t="shared" si="7"/>
        <v>29.999999999999993</v>
      </c>
    </row>
    <row r="487" spans="1:7" ht="15.75" customHeight="1">
      <c r="A487" s="7">
        <v>44516</v>
      </c>
      <c r="B487" s="526">
        <v>23904</v>
      </c>
      <c r="C487" s="526" t="s">
        <v>30</v>
      </c>
      <c r="D487" t="s">
        <v>676</v>
      </c>
      <c r="E487" s="16"/>
      <c r="F487" s="111">
        <v>10</v>
      </c>
      <c r="G487" s="2">
        <f t="shared" ref="G487:G489" si="8">+G486+E487-F487</f>
        <v>19.999999999999993</v>
      </c>
    </row>
    <row r="488" spans="1:7" ht="15.75" customHeight="1">
      <c r="A488" s="7">
        <v>44516</v>
      </c>
      <c r="B488" s="526">
        <v>23904</v>
      </c>
      <c r="C488" s="526" t="s">
        <v>30</v>
      </c>
      <c r="D488" t="s">
        <v>673</v>
      </c>
      <c r="E488" s="16"/>
      <c r="F488" s="111">
        <v>20</v>
      </c>
      <c r="G488" s="2">
        <f t="shared" si="8"/>
        <v>0</v>
      </c>
    </row>
    <row r="489" spans="1:7" ht="15.75" customHeight="1">
      <c r="A489" s="44">
        <v>44165</v>
      </c>
      <c r="B489" s="525" t="s">
        <v>14</v>
      </c>
      <c r="C489" s="525" t="s">
        <v>33</v>
      </c>
      <c r="D489" s="67" t="s">
        <v>16</v>
      </c>
      <c r="E489" s="16">
        <v>48.3</v>
      </c>
      <c r="G489" s="2">
        <f t="shared" si="8"/>
        <v>48.3</v>
      </c>
    </row>
    <row r="490" spans="1:7" ht="15.75" customHeight="1">
      <c r="B490" s="526"/>
      <c r="C490" s="526"/>
      <c r="D490" s="67" t="s">
        <v>17</v>
      </c>
      <c r="E490" s="16">
        <v>3.3</v>
      </c>
      <c r="G490" s="2">
        <f t="shared" ref="G490:G561" si="9">+G489+E490-F490</f>
        <v>51.599999999999994</v>
      </c>
    </row>
    <row r="491" spans="1:7" ht="15.75" customHeight="1">
      <c r="B491" s="526"/>
      <c r="C491" s="526"/>
      <c r="D491" s="67" t="s">
        <v>18</v>
      </c>
      <c r="E491" s="16">
        <v>60</v>
      </c>
      <c r="G491" s="2">
        <f t="shared" si="9"/>
        <v>111.6</v>
      </c>
    </row>
    <row r="492" spans="1:7" ht="15.75" customHeight="1">
      <c r="B492" s="526"/>
      <c r="C492" s="526"/>
      <c r="D492" s="67" t="s">
        <v>40</v>
      </c>
      <c r="E492" s="16">
        <v>5</v>
      </c>
      <c r="G492" s="2">
        <f t="shared" si="9"/>
        <v>116.6</v>
      </c>
    </row>
    <row r="493" spans="1:7">
      <c r="B493" s="526"/>
      <c r="C493" s="526"/>
      <c r="D493" s="67" t="s">
        <v>673</v>
      </c>
      <c r="E493" s="111">
        <v>20</v>
      </c>
      <c r="G493" s="2">
        <f t="shared" si="9"/>
        <v>136.6</v>
      </c>
    </row>
    <row r="494" spans="1:7">
      <c r="A494" s="7">
        <v>44165</v>
      </c>
      <c r="B494" s="526" t="s">
        <v>114</v>
      </c>
      <c r="C494" s="526" t="s">
        <v>33</v>
      </c>
      <c r="D494" s="67" t="s">
        <v>18</v>
      </c>
      <c r="F494" s="2">
        <v>60</v>
      </c>
      <c r="G494" s="2">
        <f t="shared" si="9"/>
        <v>76.599999999999994</v>
      </c>
    </row>
    <row r="495" spans="1:7">
      <c r="A495" s="7">
        <v>44165</v>
      </c>
      <c r="B495" s="526" t="s">
        <v>114</v>
      </c>
      <c r="C495" s="526" t="s">
        <v>33</v>
      </c>
      <c r="D495" s="67" t="s">
        <v>40</v>
      </c>
      <c r="F495" s="2">
        <v>5</v>
      </c>
      <c r="G495" s="2">
        <f t="shared" si="9"/>
        <v>71.599999999999994</v>
      </c>
    </row>
    <row r="496" spans="1:7">
      <c r="A496" s="7">
        <v>44194</v>
      </c>
      <c r="B496" s="526">
        <v>21242</v>
      </c>
      <c r="C496" s="526" t="s">
        <v>33</v>
      </c>
      <c r="D496" s="67" t="s">
        <v>16</v>
      </c>
      <c r="F496" s="2">
        <v>48.3</v>
      </c>
      <c r="G496" s="2">
        <f t="shared" si="9"/>
        <v>23.299999999999997</v>
      </c>
    </row>
    <row r="497" spans="1:17">
      <c r="A497" s="7">
        <v>44194</v>
      </c>
      <c r="B497" s="526">
        <v>21242</v>
      </c>
      <c r="C497" s="526" t="s">
        <v>33</v>
      </c>
      <c r="D497" s="67" t="s">
        <v>17</v>
      </c>
      <c r="F497" s="2">
        <v>3.3</v>
      </c>
      <c r="G497" s="2">
        <f t="shared" si="9"/>
        <v>19.999999999999996</v>
      </c>
    </row>
    <row r="498" spans="1:17">
      <c r="A498" s="7">
        <v>44516</v>
      </c>
      <c r="B498" s="526">
        <v>23905</v>
      </c>
      <c r="C498" s="526" t="s">
        <v>33</v>
      </c>
      <c r="D498" s="67" t="s">
        <v>673</v>
      </c>
      <c r="F498" s="111">
        <v>20</v>
      </c>
      <c r="G498" s="2">
        <f t="shared" si="9"/>
        <v>0</v>
      </c>
    </row>
    <row r="499" spans="1:17">
      <c r="A499" s="44">
        <v>44196</v>
      </c>
      <c r="B499" s="525" t="s">
        <v>14</v>
      </c>
      <c r="C499" s="525" t="s">
        <v>34</v>
      </c>
      <c r="D499" t="s">
        <v>16</v>
      </c>
      <c r="E499" s="80">
        <v>53.4</v>
      </c>
      <c r="G499" s="2">
        <f t="shared" si="9"/>
        <v>53.4</v>
      </c>
    </row>
    <row r="500" spans="1:17">
      <c r="B500" s="526"/>
      <c r="C500" s="526"/>
      <c r="D500" t="s">
        <v>17</v>
      </c>
      <c r="E500" s="80">
        <v>3</v>
      </c>
      <c r="G500" s="2">
        <f t="shared" si="9"/>
        <v>56.4</v>
      </c>
    </row>
    <row r="501" spans="1:17">
      <c r="B501" s="526"/>
      <c r="C501" s="526"/>
      <c r="D501" t="s">
        <v>48</v>
      </c>
      <c r="E501" s="80">
        <v>60</v>
      </c>
      <c r="G501" s="2">
        <f t="shared" si="9"/>
        <v>116.4</v>
      </c>
    </row>
    <row r="502" spans="1:17">
      <c r="B502" s="526"/>
      <c r="C502" s="526"/>
      <c r="D502" t="s">
        <v>40</v>
      </c>
      <c r="E502" s="80">
        <v>5</v>
      </c>
      <c r="G502" s="2">
        <f t="shared" si="9"/>
        <v>121.4</v>
      </c>
    </row>
    <row r="503" spans="1:17">
      <c r="B503" s="526"/>
      <c r="C503" s="526"/>
      <c r="D503" s="67" t="s">
        <v>673</v>
      </c>
      <c r="E503" s="24">
        <v>20</v>
      </c>
      <c r="G503" s="2">
        <f t="shared" si="9"/>
        <v>141.4</v>
      </c>
    </row>
    <row r="504" spans="1:17">
      <c r="B504" s="526"/>
      <c r="C504" s="526"/>
      <c r="D504" s="67" t="s">
        <v>270</v>
      </c>
      <c r="E504" s="2">
        <v>30</v>
      </c>
      <c r="G504" s="2">
        <f t="shared" si="9"/>
        <v>171.4</v>
      </c>
    </row>
    <row r="505" spans="1:17">
      <c r="A505" s="86">
        <v>44196</v>
      </c>
      <c r="B505" s="526" t="s">
        <v>114</v>
      </c>
      <c r="C505" s="526" t="s">
        <v>34</v>
      </c>
      <c r="D505" t="s">
        <v>48</v>
      </c>
      <c r="F505" s="2">
        <v>60</v>
      </c>
      <c r="G505" s="2">
        <f t="shared" si="9"/>
        <v>111.4</v>
      </c>
    </row>
    <row r="506" spans="1:17">
      <c r="A506" s="86">
        <v>44196</v>
      </c>
      <c r="B506" s="526" t="s">
        <v>114</v>
      </c>
      <c r="C506" s="526" t="s">
        <v>34</v>
      </c>
      <c r="D506" t="s">
        <v>40</v>
      </c>
      <c r="F506" s="2">
        <v>5</v>
      </c>
      <c r="G506" s="2">
        <f t="shared" si="9"/>
        <v>106.4</v>
      </c>
    </row>
    <row r="507" spans="1:17">
      <c r="A507" s="86">
        <v>44231</v>
      </c>
      <c r="B507" s="526">
        <v>21520</v>
      </c>
      <c r="C507" s="526" t="s">
        <v>34</v>
      </c>
      <c r="D507" t="s">
        <v>270</v>
      </c>
      <c r="F507" s="2">
        <v>30</v>
      </c>
      <c r="G507" s="2">
        <f t="shared" si="9"/>
        <v>76.400000000000006</v>
      </c>
    </row>
    <row r="508" spans="1:17">
      <c r="A508" s="86">
        <v>44270</v>
      </c>
      <c r="B508" s="526">
        <v>21919</v>
      </c>
      <c r="C508" s="526" t="s">
        <v>34</v>
      </c>
      <c r="D508" t="s">
        <v>16</v>
      </c>
      <c r="F508" s="2">
        <v>53.4</v>
      </c>
      <c r="G508" s="2">
        <f t="shared" si="9"/>
        <v>23.000000000000007</v>
      </c>
    </row>
    <row r="509" spans="1:17">
      <c r="A509" s="86">
        <v>44270</v>
      </c>
      <c r="B509" s="526">
        <v>21919</v>
      </c>
      <c r="C509" s="526" t="s">
        <v>34</v>
      </c>
      <c r="D509" t="s">
        <v>17</v>
      </c>
      <c r="F509" s="2">
        <v>3</v>
      </c>
      <c r="G509" s="2">
        <f t="shared" si="9"/>
        <v>20.000000000000007</v>
      </c>
    </row>
    <row r="510" spans="1:17">
      <c r="A510" s="7">
        <v>44516</v>
      </c>
      <c r="B510" s="526">
        <v>23905</v>
      </c>
      <c r="C510" s="526" t="s">
        <v>34</v>
      </c>
      <c r="D510" s="67" t="s">
        <v>673</v>
      </c>
      <c r="F510" s="24">
        <v>20</v>
      </c>
      <c r="G510" s="2">
        <f t="shared" si="9"/>
        <v>0</v>
      </c>
    </row>
    <row r="511" spans="1:17">
      <c r="A511" s="44">
        <v>44227</v>
      </c>
      <c r="B511" s="525" t="s">
        <v>14</v>
      </c>
      <c r="C511" s="525" t="s">
        <v>15</v>
      </c>
      <c r="D511" t="s">
        <v>16</v>
      </c>
      <c r="E511" s="80">
        <v>37.299999999999997</v>
      </c>
      <c r="G511" s="2">
        <f t="shared" si="9"/>
        <v>37.299999999999997</v>
      </c>
      <c r="Q511" s="2"/>
    </row>
    <row r="512" spans="1:17">
      <c r="B512" s="526"/>
      <c r="C512" s="526"/>
      <c r="D512" t="s">
        <v>17</v>
      </c>
      <c r="E512" s="80">
        <v>3.8</v>
      </c>
      <c r="G512" s="2">
        <f t="shared" si="9"/>
        <v>41.099999999999994</v>
      </c>
    </row>
    <row r="513" spans="1:7">
      <c r="B513" s="526"/>
      <c r="C513" s="526"/>
      <c r="D513" t="s">
        <v>48</v>
      </c>
      <c r="E513" s="112">
        <v>60</v>
      </c>
      <c r="G513" s="2">
        <f t="shared" si="9"/>
        <v>101.1</v>
      </c>
    </row>
    <row r="514" spans="1:7">
      <c r="B514" s="526"/>
      <c r="C514" s="526"/>
      <c r="D514" t="s">
        <v>40</v>
      </c>
      <c r="E514" s="112">
        <v>5</v>
      </c>
      <c r="G514" s="2">
        <f t="shared" si="9"/>
        <v>106.1</v>
      </c>
    </row>
    <row r="515" spans="1:7">
      <c r="B515" s="526"/>
      <c r="C515" s="526"/>
      <c r="D515" s="67" t="s">
        <v>673</v>
      </c>
      <c r="E515" s="2">
        <v>20</v>
      </c>
      <c r="G515" s="2">
        <f t="shared" si="9"/>
        <v>126.1</v>
      </c>
    </row>
    <row r="516" spans="1:7">
      <c r="A516" s="7">
        <v>44227</v>
      </c>
      <c r="B516" s="526" t="s">
        <v>114</v>
      </c>
      <c r="C516" s="526" t="s">
        <v>15</v>
      </c>
      <c r="D516" s="67" t="s">
        <v>673</v>
      </c>
      <c r="F516" s="2">
        <v>20</v>
      </c>
      <c r="G516" s="2">
        <f t="shared" si="9"/>
        <v>106.1</v>
      </c>
    </row>
    <row r="517" spans="1:7">
      <c r="A517" s="7">
        <v>44270</v>
      </c>
      <c r="B517" s="526">
        <v>21919</v>
      </c>
      <c r="C517" s="526" t="s">
        <v>15</v>
      </c>
      <c r="D517" s="67" t="s">
        <v>16</v>
      </c>
      <c r="F517" s="2">
        <v>37.299999999999997</v>
      </c>
      <c r="G517" s="2">
        <f t="shared" si="9"/>
        <v>68.8</v>
      </c>
    </row>
    <row r="518" spans="1:7">
      <c r="A518" s="7">
        <v>44270</v>
      </c>
      <c r="B518" s="526">
        <v>21919</v>
      </c>
      <c r="C518" s="526" t="s">
        <v>15</v>
      </c>
      <c r="D518" s="67" t="s">
        <v>17</v>
      </c>
      <c r="F518" s="2">
        <v>3.8</v>
      </c>
      <c r="G518" s="2">
        <f t="shared" si="9"/>
        <v>65</v>
      </c>
    </row>
    <row r="519" spans="1:7">
      <c r="A519" s="7">
        <v>44516</v>
      </c>
      <c r="B519" s="526">
        <v>23905</v>
      </c>
      <c r="C519" s="526" t="s">
        <v>15</v>
      </c>
      <c r="D519" t="s">
        <v>48</v>
      </c>
      <c r="F519" s="112">
        <v>60</v>
      </c>
      <c r="G519" s="2">
        <f t="shared" si="9"/>
        <v>5</v>
      </c>
    </row>
    <row r="520" spans="1:7">
      <c r="A520" s="7">
        <v>44516</v>
      </c>
      <c r="B520" s="526">
        <v>23905</v>
      </c>
      <c r="C520" s="526" t="s">
        <v>15</v>
      </c>
      <c r="D520" t="s">
        <v>40</v>
      </c>
      <c r="F520" s="112">
        <v>5</v>
      </c>
      <c r="G520" s="2">
        <f t="shared" si="9"/>
        <v>0</v>
      </c>
    </row>
    <row r="521" spans="1:7">
      <c r="A521" s="44">
        <v>44255</v>
      </c>
      <c r="B521" s="525" t="s">
        <v>14</v>
      </c>
      <c r="C521" s="525" t="s">
        <v>20</v>
      </c>
      <c r="D521" t="s">
        <v>16</v>
      </c>
      <c r="E521" s="80">
        <v>36.6</v>
      </c>
      <c r="G521" s="2">
        <f t="shared" si="9"/>
        <v>36.6</v>
      </c>
    </row>
    <row r="522" spans="1:7">
      <c r="B522" s="526"/>
      <c r="C522" s="526"/>
      <c r="D522" t="s">
        <v>17</v>
      </c>
      <c r="E522" s="80">
        <v>5.7</v>
      </c>
      <c r="G522" s="2">
        <f t="shared" si="9"/>
        <v>42.300000000000004</v>
      </c>
    </row>
    <row r="523" spans="1:7">
      <c r="B523" s="526"/>
      <c r="C523" s="526"/>
      <c r="D523" t="s">
        <v>48</v>
      </c>
      <c r="E523" s="80">
        <v>56</v>
      </c>
      <c r="G523" s="2">
        <f t="shared" si="9"/>
        <v>98.300000000000011</v>
      </c>
    </row>
    <row r="524" spans="1:7">
      <c r="B524" s="526"/>
      <c r="C524" s="526"/>
      <c r="D524" t="s">
        <v>40</v>
      </c>
      <c r="E524" s="80">
        <v>5</v>
      </c>
      <c r="G524" s="2">
        <f t="shared" si="9"/>
        <v>103.30000000000001</v>
      </c>
    </row>
    <row r="525" spans="1:7">
      <c r="B525" s="526"/>
      <c r="C525" s="526"/>
      <c r="D525" s="67" t="s">
        <v>673</v>
      </c>
      <c r="E525" s="24">
        <v>20</v>
      </c>
      <c r="G525" s="2">
        <f t="shared" si="9"/>
        <v>123.30000000000001</v>
      </c>
    </row>
    <row r="526" spans="1:7">
      <c r="B526" s="526"/>
      <c r="C526" s="526"/>
      <c r="D526" s="67" t="s">
        <v>49</v>
      </c>
      <c r="E526" s="24">
        <v>10</v>
      </c>
      <c r="G526" s="2">
        <f t="shared" si="9"/>
        <v>133.30000000000001</v>
      </c>
    </row>
    <row r="527" spans="1:7">
      <c r="A527" s="7">
        <v>44255</v>
      </c>
      <c r="B527" s="526" t="s">
        <v>114</v>
      </c>
      <c r="C527" s="526" t="s">
        <v>20</v>
      </c>
      <c r="D527" s="67" t="s">
        <v>18</v>
      </c>
      <c r="F527" s="2">
        <v>56</v>
      </c>
      <c r="G527" s="2">
        <f t="shared" si="9"/>
        <v>77.300000000000011</v>
      </c>
    </row>
    <row r="528" spans="1:7">
      <c r="A528" s="7">
        <v>44255</v>
      </c>
      <c r="B528" s="526" t="s">
        <v>114</v>
      </c>
      <c r="C528" s="526" t="s">
        <v>20</v>
      </c>
      <c r="D528" s="67" t="s">
        <v>19</v>
      </c>
      <c r="F528" s="2">
        <v>5</v>
      </c>
      <c r="G528" s="2">
        <f t="shared" si="9"/>
        <v>72.300000000000011</v>
      </c>
    </row>
    <row r="529" spans="1:7">
      <c r="A529" s="7">
        <v>44305</v>
      </c>
      <c r="B529" s="526">
        <v>22206</v>
      </c>
      <c r="C529" s="526" t="s">
        <v>20</v>
      </c>
      <c r="D529" s="67" t="s">
        <v>16</v>
      </c>
      <c r="F529" s="2">
        <v>36.6</v>
      </c>
      <c r="G529" s="2">
        <f t="shared" si="9"/>
        <v>35.70000000000001</v>
      </c>
    </row>
    <row r="530" spans="1:7">
      <c r="A530" s="7">
        <v>44305</v>
      </c>
      <c r="B530" s="526">
        <v>22206</v>
      </c>
      <c r="C530" s="526" t="s">
        <v>20</v>
      </c>
      <c r="D530" s="67" t="s">
        <v>17</v>
      </c>
      <c r="F530" s="2">
        <v>5.7</v>
      </c>
      <c r="G530" s="2">
        <f t="shared" si="9"/>
        <v>30.000000000000011</v>
      </c>
    </row>
    <row r="531" spans="1:7">
      <c r="A531" s="7">
        <v>44516</v>
      </c>
      <c r="B531" s="526">
        <v>23905</v>
      </c>
      <c r="C531" s="526" t="s">
        <v>20</v>
      </c>
      <c r="D531" s="67" t="s">
        <v>673</v>
      </c>
      <c r="F531" s="24">
        <v>20</v>
      </c>
      <c r="G531" s="2">
        <f t="shared" si="9"/>
        <v>10.000000000000011</v>
      </c>
    </row>
    <row r="532" spans="1:7">
      <c r="A532" s="7">
        <v>44516</v>
      </c>
      <c r="B532" s="526">
        <v>23905</v>
      </c>
      <c r="C532" s="526" t="s">
        <v>20</v>
      </c>
      <c r="D532" s="67" t="s">
        <v>49</v>
      </c>
      <c r="F532" s="24">
        <v>10</v>
      </c>
      <c r="G532" s="2">
        <f t="shared" si="9"/>
        <v>0</v>
      </c>
    </row>
    <row r="533" spans="1:7">
      <c r="A533" s="44">
        <v>44286</v>
      </c>
      <c r="B533" s="525" t="s">
        <v>14</v>
      </c>
      <c r="C533" s="525" t="s">
        <v>23</v>
      </c>
      <c r="D533" t="s">
        <v>16</v>
      </c>
      <c r="E533" s="80">
        <v>46.6</v>
      </c>
      <c r="G533" s="2">
        <f t="shared" si="9"/>
        <v>46.6</v>
      </c>
    </row>
    <row r="534" spans="1:7">
      <c r="B534" s="526"/>
      <c r="C534" s="526"/>
      <c r="D534" t="s">
        <v>17</v>
      </c>
      <c r="E534" s="80">
        <v>3.8</v>
      </c>
      <c r="G534" s="2">
        <f t="shared" si="9"/>
        <v>50.4</v>
      </c>
    </row>
    <row r="535" spans="1:7">
      <c r="B535" s="526"/>
      <c r="C535" s="526"/>
      <c r="D535" t="s">
        <v>48</v>
      </c>
      <c r="E535" s="80">
        <v>60</v>
      </c>
      <c r="G535" s="2">
        <f t="shared" si="9"/>
        <v>110.4</v>
      </c>
    </row>
    <row r="536" spans="1:7">
      <c r="B536" s="526"/>
      <c r="C536" s="526"/>
      <c r="D536" t="s">
        <v>40</v>
      </c>
      <c r="E536" s="80">
        <v>5</v>
      </c>
      <c r="G536" s="2">
        <f t="shared" si="9"/>
        <v>115.4</v>
      </c>
    </row>
    <row r="537" spans="1:7">
      <c r="B537" s="526"/>
      <c r="C537" s="526"/>
      <c r="D537" s="67" t="s">
        <v>673</v>
      </c>
      <c r="E537" s="24">
        <v>20</v>
      </c>
      <c r="G537" s="2">
        <f t="shared" si="9"/>
        <v>135.4</v>
      </c>
    </row>
    <row r="538" spans="1:7">
      <c r="B538" s="526"/>
      <c r="C538" s="526"/>
      <c r="D538" s="67" t="s">
        <v>50</v>
      </c>
      <c r="E538" s="79">
        <v>10</v>
      </c>
      <c r="G538" s="2">
        <f t="shared" si="9"/>
        <v>145.4</v>
      </c>
    </row>
    <row r="539" spans="1:7">
      <c r="A539" s="7">
        <v>44277</v>
      </c>
      <c r="B539" s="526">
        <v>22043</v>
      </c>
      <c r="C539" s="526" t="s">
        <v>23</v>
      </c>
      <c r="D539" s="67" t="s">
        <v>50</v>
      </c>
      <c r="F539" s="2">
        <v>10</v>
      </c>
      <c r="G539" s="2">
        <f t="shared" si="9"/>
        <v>135.4</v>
      </c>
    </row>
    <row r="540" spans="1:7">
      <c r="A540" s="7">
        <v>44286</v>
      </c>
      <c r="B540" s="526" t="s">
        <v>114</v>
      </c>
      <c r="C540" s="526" t="s">
        <v>23</v>
      </c>
      <c r="D540" s="67" t="s">
        <v>18</v>
      </c>
      <c r="F540" s="2">
        <v>60</v>
      </c>
      <c r="G540" s="2">
        <f t="shared" si="9"/>
        <v>75.400000000000006</v>
      </c>
    </row>
    <row r="541" spans="1:7">
      <c r="A541" s="7">
        <v>44286</v>
      </c>
      <c r="B541" s="526" t="s">
        <v>114</v>
      </c>
      <c r="C541" s="526" t="s">
        <v>23</v>
      </c>
      <c r="D541" s="67" t="s">
        <v>19</v>
      </c>
      <c r="F541" s="2">
        <v>5</v>
      </c>
      <c r="G541" s="2">
        <f t="shared" si="9"/>
        <v>70.400000000000006</v>
      </c>
    </row>
    <row r="542" spans="1:7">
      <c r="A542" s="7">
        <v>44320</v>
      </c>
      <c r="B542" s="526">
        <v>22336</v>
      </c>
      <c r="C542" s="526" t="s">
        <v>23</v>
      </c>
      <c r="D542" s="67" t="s">
        <v>16</v>
      </c>
      <c r="F542" s="2">
        <v>46.6</v>
      </c>
      <c r="G542" s="2">
        <f t="shared" si="9"/>
        <v>23.800000000000004</v>
      </c>
    </row>
    <row r="543" spans="1:7">
      <c r="A543" s="7">
        <v>44320</v>
      </c>
      <c r="B543" s="526">
        <v>22336</v>
      </c>
      <c r="C543" s="526" t="s">
        <v>23</v>
      </c>
      <c r="D543" s="67" t="s">
        <v>17</v>
      </c>
      <c r="F543" s="2">
        <v>3.8</v>
      </c>
      <c r="G543" s="2">
        <f t="shared" si="9"/>
        <v>20.000000000000004</v>
      </c>
    </row>
    <row r="544" spans="1:7">
      <c r="A544" s="7">
        <v>44516</v>
      </c>
      <c r="B544" s="526">
        <v>23905</v>
      </c>
      <c r="C544" s="526" t="s">
        <v>23</v>
      </c>
      <c r="D544" s="67" t="s">
        <v>673</v>
      </c>
      <c r="F544" s="2">
        <v>20</v>
      </c>
      <c r="G544" s="2">
        <f t="shared" si="9"/>
        <v>0</v>
      </c>
    </row>
    <row r="545" spans="1:8">
      <c r="A545" s="44">
        <v>44316</v>
      </c>
      <c r="B545" s="525" t="s">
        <v>14</v>
      </c>
      <c r="C545" s="525" t="s">
        <v>24</v>
      </c>
      <c r="D545" t="s">
        <v>16</v>
      </c>
      <c r="E545" s="80">
        <v>45</v>
      </c>
      <c r="G545" s="2">
        <f t="shared" si="9"/>
        <v>45</v>
      </c>
    </row>
    <row r="546" spans="1:8">
      <c r="B546" s="526"/>
      <c r="C546" s="526"/>
      <c r="D546" t="s">
        <v>17</v>
      </c>
      <c r="E546" s="101">
        <v>4.8</v>
      </c>
      <c r="F546" s="79"/>
      <c r="G546" s="79">
        <f t="shared" si="9"/>
        <v>49.8</v>
      </c>
      <c r="H546" s="79"/>
    </row>
    <row r="547" spans="1:8">
      <c r="B547" s="526"/>
      <c r="C547" s="526"/>
      <c r="D547" t="s">
        <v>48</v>
      </c>
      <c r="E547" s="101">
        <v>60</v>
      </c>
      <c r="F547" s="79"/>
      <c r="G547" s="79">
        <f t="shared" si="9"/>
        <v>109.8</v>
      </c>
      <c r="H547" s="79"/>
    </row>
    <row r="548" spans="1:8">
      <c r="B548" s="526"/>
      <c r="C548" s="526"/>
      <c r="D548" t="s">
        <v>40</v>
      </c>
      <c r="E548" s="101">
        <v>5</v>
      </c>
      <c r="F548" s="79"/>
      <c r="G548" s="79">
        <f t="shared" si="9"/>
        <v>114.8</v>
      </c>
      <c r="H548" s="79"/>
    </row>
    <row r="549" spans="1:8">
      <c r="B549" s="526"/>
      <c r="C549" s="526"/>
      <c r="D549" s="67" t="s">
        <v>673</v>
      </c>
      <c r="E549" s="79">
        <v>20</v>
      </c>
      <c r="F549" s="79"/>
      <c r="G549" s="79">
        <f t="shared" si="9"/>
        <v>134.80000000000001</v>
      </c>
      <c r="H549" s="79"/>
    </row>
    <row r="550" spans="1:8">
      <c r="A550" s="7">
        <v>44316</v>
      </c>
      <c r="B550" s="526" t="s">
        <v>114</v>
      </c>
      <c r="C550" s="526" t="s">
        <v>24</v>
      </c>
      <c r="D550" s="67" t="s">
        <v>18</v>
      </c>
      <c r="E550" s="79"/>
      <c r="F550" s="79">
        <v>60</v>
      </c>
      <c r="G550" s="79">
        <f t="shared" si="9"/>
        <v>74.800000000000011</v>
      </c>
      <c r="H550" s="79"/>
    </row>
    <row r="551" spans="1:8">
      <c r="A551" s="7">
        <v>44316</v>
      </c>
      <c r="B551" s="526" t="s">
        <v>114</v>
      </c>
      <c r="C551" s="526" t="s">
        <v>24</v>
      </c>
      <c r="D551" s="67" t="s">
        <v>19</v>
      </c>
      <c r="E551" s="79"/>
      <c r="F551" s="79">
        <v>5</v>
      </c>
      <c r="G551" s="79">
        <f t="shared" si="9"/>
        <v>69.800000000000011</v>
      </c>
      <c r="H551" s="79"/>
    </row>
    <row r="552" spans="1:8">
      <c r="A552" s="7">
        <v>44337</v>
      </c>
      <c r="B552" s="526">
        <v>22531</v>
      </c>
      <c r="C552" s="526" t="s">
        <v>24</v>
      </c>
      <c r="D552" s="67" t="s">
        <v>16</v>
      </c>
      <c r="E552" s="79"/>
      <c r="F552" s="79">
        <v>45</v>
      </c>
      <c r="G552" s="79">
        <f t="shared" si="9"/>
        <v>24.800000000000011</v>
      </c>
      <c r="H552" s="79"/>
    </row>
    <row r="553" spans="1:8">
      <c r="A553" s="7">
        <v>44337</v>
      </c>
      <c r="B553" s="526">
        <v>22531</v>
      </c>
      <c r="C553" s="526" t="s">
        <v>24</v>
      </c>
      <c r="D553" s="67" t="s">
        <v>17</v>
      </c>
      <c r="E553" s="79"/>
      <c r="F553" s="79">
        <v>4.8</v>
      </c>
      <c r="G553" s="79">
        <f t="shared" si="9"/>
        <v>20.000000000000011</v>
      </c>
      <c r="H553" s="79"/>
    </row>
    <row r="554" spans="1:8">
      <c r="A554" s="7">
        <v>44516</v>
      </c>
      <c r="B554" s="526">
        <v>23905</v>
      </c>
      <c r="C554" s="526" t="s">
        <v>24</v>
      </c>
      <c r="D554" s="67" t="s">
        <v>673</v>
      </c>
      <c r="E554" s="79"/>
      <c r="F554" s="79">
        <v>20</v>
      </c>
      <c r="G554" s="79">
        <f t="shared" si="9"/>
        <v>0</v>
      </c>
      <c r="H554" s="79"/>
    </row>
    <row r="555" spans="1:8">
      <c r="A555" s="44">
        <v>44347</v>
      </c>
      <c r="B555" s="525" t="s">
        <v>14</v>
      </c>
      <c r="C555" s="525" t="s">
        <v>25</v>
      </c>
      <c r="D555" t="s">
        <v>16</v>
      </c>
      <c r="E555" s="101">
        <v>36.5</v>
      </c>
      <c r="F555" s="79"/>
      <c r="G555" s="79">
        <f t="shared" si="9"/>
        <v>36.5</v>
      </c>
      <c r="H555" s="79"/>
    </row>
    <row r="556" spans="1:8">
      <c r="B556" s="526"/>
      <c r="C556" s="526"/>
      <c r="D556" t="s">
        <v>17</v>
      </c>
      <c r="E556" s="101">
        <v>3.5</v>
      </c>
      <c r="F556" s="79"/>
      <c r="G556" s="79">
        <f t="shared" si="9"/>
        <v>40</v>
      </c>
      <c r="H556" s="79"/>
    </row>
    <row r="557" spans="1:8">
      <c r="B557" s="526"/>
      <c r="C557" s="526"/>
      <c r="D557" t="s">
        <v>48</v>
      </c>
      <c r="E557" s="101">
        <v>60</v>
      </c>
      <c r="F557" s="79"/>
      <c r="G557" s="79">
        <f t="shared" si="9"/>
        <v>100</v>
      </c>
      <c r="H557" s="79"/>
    </row>
    <row r="558" spans="1:8">
      <c r="B558" s="526"/>
      <c r="C558" s="526"/>
      <c r="D558" t="s">
        <v>40</v>
      </c>
      <c r="E558" s="101">
        <v>5</v>
      </c>
      <c r="F558" s="79"/>
      <c r="G558" s="79">
        <f t="shared" si="9"/>
        <v>105</v>
      </c>
      <c r="H558" s="79"/>
    </row>
    <row r="559" spans="1:8">
      <c r="B559" s="526"/>
      <c r="C559" s="526"/>
      <c r="D559" s="67" t="s">
        <v>673</v>
      </c>
      <c r="E559" s="79">
        <v>20</v>
      </c>
      <c r="F559" s="79"/>
      <c r="G559" s="79">
        <f t="shared" si="9"/>
        <v>125</v>
      </c>
      <c r="H559" s="79"/>
    </row>
    <row r="560" spans="1:8">
      <c r="A560" s="7">
        <v>44347</v>
      </c>
      <c r="B560" s="526" t="s">
        <v>114</v>
      </c>
      <c r="C560" s="526" t="s">
        <v>25</v>
      </c>
      <c r="D560" s="67" t="s">
        <v>18</v>
      </c>
      <c r="E560" s="79"/>
      <c r="F560" s="79">
        <v>60</v>
      </c>
      <c r="G560" s="79">
        <f t="shared" si="9"/>
        <v>65</v>
      </c>
      <c r="H560" s="79"/>
    </row>
    <row r="561" spans="1:9">
      <c r="A561" s="7">
        <v>44347</v>
      </c>
      <c r="B561" s="526" t="s">
        <v>114</v>
      </c>
      <c r="C561" s="526" t="s">
        <v>25</v>
      </c>
      <c r="D561" s="67" t="s">
        <v>19</v>
      </c>
      <c r="E561" s="79"/>
      <c r="F561" s="79">
        <v>5</v>
      </c>
      <c r="G561" s="79">
        <f t="shared" si="9"/>
        <v>60</v>
      </c>
      <c r="H561" s="79"/>
    </row>
    <row r="562" spans="1:9">
      <c r="A562" s="7">
        <v>44371</v>
      </c>
      <c r="B562" s="526">
        <v>22876</v>
      </c>
      <c r="C562" s="526" t="s">
        <v>25</v>
      </c>
      <c r="D562" s="67" t="s">
        <v>16</v>
      </c>
      <c r="E562" s="79"/>
      <c r="F562" s="79">
        <v>36.5</v>
      </c>
      <c r="G562" s="79">
        <f t="shared" ref="G562:G637" si="10">+G561+E562-F562</f>
        <v>23.5</v>
      </c>
      <c r="H562" s="79"/>
    </row>
    <row r="563" spans="1:9">
      <c r="A563" s="7">
        <v>44371</v>
      </c>
      <c r="B563" s="526">
        <v>22876</v>
      </c>
      <c r="C563" s="526" t="s">
        <v>25</v>
      </c>
      <c r="D563" s="67" t="s">
        <v>17</v>
      </c>
      <c r="E563" s="79"/>
      <c r="F563" s="79">
        <v>3.5</v>
      </c>
      <c r="G563" s="79">
        <f t="shared" si="10"/>
        <v>20</v>
      </c>
      <c r="H563" s="79"/>
    </row>
    <row r="564" spans="1:9">
      <c r="A564" s="7">
        <v>44516</v>
      </c>
      <c r="B564" s="526">
        <v>23906</v>
      </c>
      <c r="C564" s="526" t="s">
        <v>25</v>
      </c>
      <c r="D564" s="67" t="s">
        <v>673</v>
      </c>
      <c r="E564" s="79"/>
      <c r="F564" s="79">
        <v>20</v>
      </c>
      <c r="G564" s="79">
        <f t="shared" si="10"/>
        <v>0</v>
      </c>
      <c r="H564" s="79"/>
    </row>
    <row r="565" spans="1:9">
      <c r="A565" s="44">
        <v>44377</v>
      </c>
      <c r="B565" s="525" t="s">
        <v>14</v>
      </c>
      <c r="C565" s="525" t="s">
        <v>26</v>
      </c>
      <c r="D565" t="s">
        <v>16</v>
      </c>
      <c r="E565" s="101">
        <v>40</v>
      </c>
      <c r="F565" s="79"/>
      <c r="G565" s="79">
        <f t="shared" si="10"/>
        <v>40</v>
      </c>
      <c r="H565" s="79"/>
    </row>
    <row r="566" spans="1:9">
      <c r="B566" s="526"/>
      <c r="C566" s="526"/>
      <c r="D566" t="s">
        <v>17</v>
      </c>
      <c r="E566" s="87">
        <v>5.4</v>
      </c>
      <c r="F566" s="79"/>
      <c r="G566" s="79">
        <f t="shared" si="10"/>
        <v>45.4</v>
      </c>
      <c r="H566" s="79"/>
    </row>
    <row r="567" spans="1:9">
      <c r="B567" s="526"/>
      <c r="C567" s="526"/>
      <c r="D567" t="s">
        <v>48</v>
      </c>
      <c r="E567" s="101">
        <v>60</v>
      </c>
      <c r="F567" s="79"/>
      <c r="G567" s="79">
        <f t="shared" si="10"/>
        <v>105.4</v>
      </c>
      <c r="H567" s="79"/>
    </row>
    <row r="568" spans="1:9">
      <c r="B568" s="526"/>
      <c r="C568" s="526"/>
      <c r="D568" t="s">
        <v>40</v>
      </c>
      <c r="E568" s="101">
        <v>5</v>
      </c>
      <c r="F568" s="79"/>
      <c r="G568" s="79">
        <f t="shared" si="10"/>
        <v>110.4</v>
      </c>
      <c r="H568" s="79"/>
    </row>
    <row r="569" spans="1:9">
      <c r="B569" s="526"/>
      <c r="C569" s="526"/>
      <c r="D569" s="67" t="s">
        <v>673</v>
      </c>
      <c r="E569" s="79">
        <v>20</v>
      </c>
      <c r="F569" s="79"/>
      <c r="G569" s="79">
        <f t="shared" si="10"/>
        <v>130.4</v>
      </c>
      <c r="H569" s="79"/>
    </row>
    <row r="570" spans="1:9">
      <c r="A570" s="7">
        <v>44377</v>
      </c>
      <c r="B570" s="526" t="s">
        <v>114</v>
      </c>
      <c r="C570" s="526" t="s">
        <v>26</v>
      </c>
      <c r="D570" s="67" t="s">
        <v>18</v>
      </c>
      <c r="E570" s="79"/>
      <c r="F570" s="79">
        <v>32</v>
      </c>
      <c r="G570" s="79">
        <f t="shared" si="10"/>
        <v>98.4</v>
      </c>
      <c r="H570" s="79"/>
    </row>
    <row r="571" spans="1:9">
      <c r="A571" s="7">
        <v>44393</v>
      </c>
      <c r="B571" s="526">
        <v>23055</v>
      </c>
      <c r="C571" s="526" t="s">
        <v>26</v>
      </c>
      <c r="D571" s="67" t="s">
        <v>18</v>
      </c>
      <c r="E571" s="79"/>
      <c r="F571" s="79">
        <v>28</v>
      </c>
      <c r="G571" s="79">
        <f t="shared" si="10"/>
        <v>70.400000000000006</v>
      </c>
      <c r="H571" s="79"/>
    </row>
    <row r="572" spans="1:9">
      <c r="A572" s="7">
        <v>44393</v>
      </c>
      <c r="B572" s="526">
        <v>23055</v>
      </c>
      <c r="C572" s="526" t="s">
        <v>26</v>
      </c>
      <c r="D572" s="67" t="s">
        <v>19</v>
      </c>
      <c r="E572" s="79"/>
      <c r="F572" s="79">
        <v>5</v>
      </c>
      <c r="G572" s="79">
        <f t="shared" si="10"/>
        <v>65.400000000000006</v>
      </c>
      <c r="H572" s="79"/>
    </row>
    <row r="573" spans="1:9">
      <c r="A573" s="7">
        <v>44407</v>
      </c>
      <c r="B573" s="526">
        <v>23138</v>
      </c>
      <c r="C573" s="526" t="s">
        <v>26</v>
      </c>
      <c r="D573" t="s">
        <v>16</v>
      </c>
      <c r="E573" s="79"/>
      <c r="F573" s="79">
        <v>40</v>
      </c>
      <c r="G573" s="79">
        <f t="shared" si="10"/>
        <v>25.400000000000006</v>
      </c>
      <c r="H573" s="79"/>
    </row>
    <row r="574" spans="1:9">
      <c r="A574" s="7">
        <v>44407</v>
      </c>
      <c r="B574" s="526">
        <v>23138</v>
      </c>
      <c r="C574" s="526" t="s">
        <v>26</v>
      </c>
      <c r="D574" t="s">
        <v>17</v>
      </c>
      <c r="E574" s="79"/>
      <c r="F574" s="79">
        <v>5.4</v>
      </c>
      <c r="G574" s="79">
        <f t="shared" si="10"/>
        <v>20.000000000000007</v>
      </c>
      <c r="H574" s="79"/>
    </row>
    <row r="575" spans="1:9">
      <c r="A575" s="7">
        <v>44516</v>
      </c>
      <c r="B575" s="526">
        <v>23906</v>
      </c>
      <c r="C575" s="526" t="s">
        <v>26</v>
      </c>
      <c r="D575" s="67" t="s">
        <v>673</v>
      </c>
      <c r="E575" s="79"/>
      <c r="F575" s="79">
        <v>20</v>
      </c>
      <c r="G575" s="79">
        <f t="shared" si="10"/>
        <v>0</v>
      </c>
      <c r="H575" s="79"/>
    </row>
    <row r="576" spans="1:9">
      <c r="A576" s="88">
        <v>44408</v>
      </c>
      <c r="B576" s="525" t="s">
        <v>14</v>
      </c>
      <c r="C576" s="525" t="s">
        <v>27</v>
      </c>
      <c r="D576" t="s">
        <v>16</v>
      </c>
      <c r="E576" s="79">
        <v>35</v>
      </c>
      <c r="F576" s="79"/>
      <c r="G576" s="79">
        <f t="shared" si="10"/>
        <v>35</v>
      </c>
      <c r="H576" s="79"/>
      <c r="I576" s="8"/>
    </row>
    <row r="577" spans="1:16">
      <c r="A577" s="86"/>
      <c r="B577" s="526"/>
      <c r="C577" s="526"/>
      <c r="D577" t="s">
        <v>17</v>
      </c>
      <c r="E577" s="79">
        <v>2.8</v>
      </c>
      <c r="F577" s="79"/>
      <c r="G577" s="79">
        <f t="shared" si="10"/>
        <v>37.799999999999997</v>
      </c>
      <c r="H577" s="79"/>
    </row>
    <row r="578" spans="1:16">
      <c r="A578" s="86"/>
      <c r="B578" s="526"/>
      <c r="C578" s="526"/>
      <c r="D578" t="s">
        <v>18</v>
      </c>
      <c r="E578" s="79">
        <v>60</v>
      </c>
      <c r="F578" s="79"/>
      <c r="G578" s="79">
        <f t="shared" si="10"/>
        <v>97.8</v>
      </c>
      <c r="H578" s="79"/>
    </row>
    <row r="579" spans="1:16">
      <c r="A579" s="86"/>
      <c r="B579" s="526"/>
      <c r="C579" s="526"/>
      <c r="D579" t="s">
        <v>19</v>
      </c>
      <c r="E579" s="79">
        <v>5</v>
      </c>
      <c r="F579" s="79"/>
      <c r="G579" s="79">
        <f t="shared" si="10"/>
        <v>102.8</v>
      </c>
      <c r="H579" s="79"/>
    </row>
    <row r="580" spans="1:16">
      <c r="B580" s="526"/>
      <c r="C580" s="526"/>
      <c r="D580" s="67" t="s">
        <v>220</v>
      </c>
      <c r="E580" s="8">
        <v>20</v>
      </c>
      <c r="F580" s="79"/>
      <c r="G580" s="79">
        <f t="shared" si="10"/>
        <v>122.8</v>
      </c>
      <c r="H580" s="79"/>
    </row>
    <row r="581" spans="1:16">
      <c r="A581" s="86">
        <v>44408</v>
      </c>
      <c r="B581" s="526" t="s">
        <v>114</v>
      </c>
      <c r="C581" s="526" t="s">
        <v>27</v>
      </c>
      <c r="D581" t="s">
        <v>18</v>
      </c>
      <c r="E581" s="79"/>
      <c r="F581" s="79">
        <v>60</v>
      </c>
      <c r="G581" s="79">
        <f t="shared" si="10"/>
        <v>62.8</v>
      </c>
      <c r="H581" s="79"/>
    </row>
    <row r="582" spans="1:16">
      <c r="A582" s="86">
        <v>44408</v>
      </c>
      <c r="B582" s="526" t="s">
        <v>114</v>
      </c>
      <c r="C582" s="526" t="s">
        <v>27</v>
      </c>
      <c r="D582" t="s">
        <v>19</v>
      </c>
      <c r="E582" s="79"/>
      <c r="F582" s="79">
        <v>5</v>
      </c>
      <c r="G582" s="79">
        <f t="shared" si="10"/>
        <v>57.8</v>
      </c>
      <c r="H582" s="79"/>
    </row>
    <row r="583" spans="1:16">
      <c r="A583" s="86">
        <v>44508</v>
      </c>
      <c r="B583" s="526">
        <v>23706</v>
      </c>
      <c r="C583" s="526" t="s">
        <v>27</v>
      </c>
      <c r="D583" t="s">
        <v>16</v>
      </c>
      <c r="E583" s="79"/>
      <c r="F583" s="79">
        <v>35</v>
      </c>
      <c r="G583" s="79">
        <f t="shared" si="10"/>
        <v>22.799999999999997</v>
      </c>
      <c r="H583" s="79"/>
    </row>
    <row r="584" spans="1:16">
      <c r="A584" s="86">
        <v>44508</v>
      </c>
      <c r="B584" s="526">
        <v>23706</v>
      </c>
      <c r="C584" s="526" t="s">
        <v>27</v>
      </c>
      <c r="D584" t="s">
        <v>17</v>
      </c>
      <c r="E584" s="79"/>
      <c r="F584" s="79">
        <v>2.8</v>
      </c>
      <c r="G584" s="79">
        <f t="shared" si="10"/>
        <v>19.999999999999996</v>
      </c>
      <c r="H584" s="79"/>
    </row>
    <row r="585" spans="1:16">
      <c r="A585" s="7">
        <v>44516</v>
      </c>
      <c r="B585" s="526">
        <v>23906</v>
      </c>
      <c r="C585" s="526" t="s">
        <v>27</v>
      </c>
      <c r="D585" s="67" t="s">
        <v>673</v>
      </c>
      <c r="E585" s="79"/>
      <c r="F585" s="79">
        <v>20</v>
      </c>
      <c r="G585" s="79">
        <f t="shared" si="10"/>
        <v>0</v>
      </c>
      <c r="H585" s="79"/>
    </row>
    <row r="586" spans="1:16">
      <c r="A586" s="90">
        <v>44439</v>
      </c>
      <c r="B586" s="64" t="s">
        <v>14</v>
      </c>
      <c r="C586" s="64" t="s">
        <v>28</v>
      </c>
      <c r="D586" t="s">
        <v>16</v>
      </c>
      <c r="E586" s="79">
        <v>39.700000000000003</v>
      </c>
      <c r="F586" s="79"/>
      <c r="G586" s="79">
        <f t="shared" si="10"/>
        <v>39.700000000000003</v>
      </c>
      <c r="H586" s="79"/>
    </row>
    <row r="587" spans="1:16">
      <c r="B587" s="526"/>
      <c r="C587" s="526"/>
      <c r="D587" t="s">
        <v>17</v>
      </c>
      <c r="E587" s="79">
        <v>3.1</v>
      </c>
      <c r="F587" s="79"/>
      <c r="G587" s="79">
        <f t="shared" si="10"/>
        <v>42.800000000000004</v>
      </c>
      <c r="H587" s="79"/>
    </row>
    <row r="588" spans="1:16">
      <c r="B588" s="526"/>
      <c r="C588" s="526"/>
      <c r="D588" t="s">
        <v>18</v>
      </c>
      <c r="E588" s="79">
        <v>60</v>
      </c>
      <c r="F588" s="79"/>
      <c r="G588" s="79">
        <f t="shared" si="10"/>
        <v>102.80000000000001</v>
      </c>
      <c r="H588" s="79"/>
    </row>
    <row r="589" spans="1:16">
      <c r="B589" s="526"/>
      <c r="C589" s="526"/>
      <c r="D589" t="s">
        <v>19</v>
      </c>
      <c r="E589" s="79">
        <v>5</v>
      </c>
      <c r="F589" s="79"/>
      <c r="G589" s="79">
        <f t="shared" si="10"/>
        <v>107.80000000000001</v>
      </c>
      <c r="H589" s="79"/>
      <c r="K589" s="144"/>
      <c r="L589" s="7"/>
      <c r="M589" s="526"/>
      <c r="N589" s="526"/>
      <c r="O589" s="67"/>
    </row>
    <row r="590" spans="1:16">
      <c r="B590" s="526"/>
      <c r="C590" s="526"/>
      <c r="D590" s="67" t="s">
        <v>220</v>
      </c>
      <c r="E590" s="8">
        <v>20</v>
      </c>
      <c r="F590" s="79"/>
      <c r="G590" s="79">
        <f t="shared" si="10"/>
        <v>127.80000000000001</v>
      </c>
      <c r="H590" s="79"/>
      <c r="K590" s="96"/>
      <c r="L590" s="7"/>
      <c r="M590" s="526"/>
      <c r="N590" s="526"/>
      <c r="O590" s="67"/>
      <c r="P590" s="2"/>
    </row>
    <row r="591" spans="1:16">
      <c r="A591" s="7">
        <v>44439</v>
      </c>
      <c r="B591" s="526" t="s">
        <v>114</v>
      </c>
      <c r="C591" s="526" t="s">
        <v>28</v>
      </c>
      <c r="D591" t="s">
        <v>18</v>
      </c>
      <c r="E591" s="8"/>
      <c r="F591" s="79">
        <v>60</v>
      </c>
      <c r="G591" s="79">
        <f t="shared" si="10"/>
        <v>67.800000000000011</v>
      </c>
      <c r="H591" s="79"/>
      <c r="K591" s="96"/>
      <c r="L591" s="7"/>
      <c r="M591" s="526"/>
      <c r="N591" s="526"/>
      <c r="O591" s="67"/>
      <c r="P591" s="2"/>
    </row>
    <row r="592" spans="1:16">
      <c r="A592" s="7">
        <v>44439</v>
      </c>
      <c r="B592" s="526" t="s">
        <v>114</v>
      </c>
      <c r="C592" s="526" t="s">
        <v>28</v>
      </c>
      <c r="D592" t="s">
        <v>19</v>
      </c>
      <c r="E592" s="8"/>
      <c r="F592" s="79">
        <v>5</v>
      </c>
      <c r="G592" s="79">
        <f t="shared" si="10"/>
        <v>62.800000000000011</v>
      </c>
      <c r="H592" s="79"/>
      <c r="K592" s="96"/>
      <c r="L592" s="7"/>
      <c r="M592" s="526"/>
      <c r="N592" s="526"/>
      <c r="O592" s="67"/>
      <c r="P592" s="2"/>
    </row>
    <row r="593" spans="1:16">
      <c r="A593" s="7">
        <v>44508</v>
      </c>
      <c r="B593" s="526">
        <v>23706</v>
      </c>
      <c r="C593" s="526" t="s">
        <v>28</v>
      </c>
      <c r="D593" t="s">
        <v>16</v>
      </c>
      <c r="E593" s="8"/>
      <c r="F593" s="79">
        <v>39.700000000000003</v>
      </c>
      <c r="G593" s="79">
        <f t="shared" si="10"/>
        <v>23.100000000000009</v>
      </c>
      <c r="H593" s="79"/>
      <c r="K593" s="96"/>
      <c r="L593" s="7"/>
      <c r="M593" s="526"/>
      <c r="N593" s="526"/>
      <c r="O593" s="67"/>
      <c r="P593" s="2"/>
    </row>
    <row r="594" spans="1:16">
      <c r="A594" s="7">
        <v>44508</v>
      </c>
      <c r="B594" s="526">
        <v>23706</v>
      </c>
      <c r="C594" s="526" t="s">
        <v>28</v>
      </c>
      <c r="D594" t="s">
        <v>17</v>
      </c>
      <c r="E594" s="8"/>
      <c r="F594" s="79">
        <v>3.1</v>
      </c>
      <c r="G594" s="79">
        <f t="shared" si="10"/>
        <v>20.000000000000007</v>
      </c>
      <c r="H594" s="79"/>
      <c r="K594" s="96"/>
      <c r="L594" s="7"/>
      <c r="M594" s="526"/>
      <c r="N594" s="526"/>
      <c r="O594" s="67"/>
      <c r="P594" s="2"/>
    </row>
    <row r="595" spans="1:16">
      <c r="A595" s="7">
        <v>44516</v>
      </c>
      <c r="B595" s="526">
        <v>23906</v>
      </c>
      <c r="C595" s="526" t="s">
        <v>28</v>
      </c>
      <c r="D595" s="67" t="s">
        <v>673</v>
      </c>
      <c r="E595" s="8"/>
      <c r="F595" s="79">
        <v>20</v>
      </c>
      <c r="G595" s="79">
        <f t="shared" si="10"/>
        <v>0</v>
      </c>
      <c r="H595" s="79"/>
      <c r="K595" s="96"/>
      <c r="L595" s="7"/>
      <c r="M595" s="526"/>
      <c r="N595" s="526"/>
      <c r="O595" s="67"/>
      <c r="P595" s="2"/>
    </row>
    <row r="596" spans="1:16">
      <c r="A596" s="90">
        <v>44469</v>
      </c>
      <c r="B596" s="64" t="s">
        <v>14</v>
      </c>
      <c r="C596" s="64" t="s">
        <v>53</v>
      </c>
      <c r="D596" t="s">
        <v>16</v>
      </c>
      <c r="E596" s="79">
        <v>41.1</v>
      </c>
      <c r="F596" s="79"/>
      <c r="G596" s="79">
        <f t="shared" si="10"/>
        <v>41.1</v>
      </c>
      <c r="H596" s="79"/>
      <c r="K596" s="96"/>
      <c r="L596" s="7"/>
      <c r="M596" s="526"/>
      <c r="N596" s="526"/>
      <c r="O596" s="67"/>
      <c r="P596" s="2"/>
    </row>
    <row r="597" spans="1:16">
      <c r="B597" s="526"/>
      <c r="C597" s="526"/>
      <c r="D597" t="s">
        <v>17</v>
      </c>
      <c r="E597" s="79">
        <v>4.7</v>
      </c>
      <c r="F597" s="79"/>
      <c r="G597" s="79">
        <f t="shared" si="10"/>
        <v>45.800000000000004</v>
      </c>
      <c r="H597" s="79"/>
      <c r="K597" s="96"/>
      <c r="L597" s="7"/>
      <c r="M597" s="526"/>
      <c r="N597" s="526"/>
      <c r="O597" s="67"/>
      <c r="P597" s="2"/>
    </row>
    <row r="598" spans="1:16">
      <c r="B598" s="526"/>
      <c r="C598" s="526"/>
      <c r="D598" t="s">
        <v>18</v>
      </c>
      <c r="E598" s="79">
        <v>60</v>
      </c>
      <c r="F598" s="79"/>
      <c r="G598" s="79">
        <f t="shared" si="10"/>
        <v>105.80000000000001</v>
      </c>
      <c r="H598" s="79"/>
      <c r="K598" s="96"/>
      <c r="L598" s="7"/>
      <c r="M598" s="526"/>
      <c r="N598" s="65"/>
      <c r="P598" s="2"/>
    </row>
    <row r="599" spans="1:16">
      <c r="B599" s="526"/>
      <c r="C599" s="526"/>
      <c r="D599" t="s">
        <v>19</v>
      </c>
      <c r="E599" s="79">
        <v>5</v>
      </c>
      <c r="F599" s="79"/>
      <c r="G599" s="79">
        <f t="shared" si="10"/>
        <v>110.80000000000001</v>
      </c>
      <c r="H599" s="79"/>
    </row>
    <row r="600" spans="1:16">
      <c r="B600" s="526"/>
      <c r="C600" s="526"/>
      <c r="D600" s="67" t="s">
        <v>220</v>
      </c>
      <c r="E600" s="8">
        <v>20</v>
      </c>
      <c r="F600" s="79"/>
      <c r="G600" s="79">
        <f t="shared" si="10"/>
        <v>130.80000000000001</v>
      </c>
      <c r="H600" s="79"/>
    </row>
    <row r="601" spans="1:16">
      <c r="A601" s="95">
        <v>44469</v>
      </c>
      <c r="B601" s="65" t="s">
        <v>114</v>
      </c>
      <c r="C601" s="65" t="s">
        <v>53</v>
      </c>
      <c r="D601" t="s">
        <v>18</v>
      </c>
      <c r="E601" s="8"/>
      <c r="F601" s="79">
        <v>60</v>
      </c>
      <c r="G601" s="79">
        <f t="shared" si="10"/>
        <v>70.800000000000011</v>
      </c>
      <c r="H601" s="79"/>
      <c r="K601" s="525"/>
      <c r="L601" s="67"/>
    </row>
    <row r="602" spans="1:16">
      <c r="A602" s="95">
        <v>44469</v>
      </c>
      <c r="B602" s="65" t="s">
        <v>114</v>
      </c>
      <c r="C602" s="65" t="s">
        <v>53</v>
      </c>
      <c r="D602" t="s">
        <v>19</v>
      </c>
      <c r="E602" s="8"/>
      <c r="F602" s="79">
        <v>5</v>
      </c>
      <c r="G602" s="79">
        <f t="shared" si="10"/>
        <v>65.800000000000011</v>
      </c>
      <c r="H602" s="79"/>
      <c r="K602" s="525"/>
      <c r="L602" s="67"/>
    </row>
    <row r="603" spans="1:16">
      <c r="A603" s="7">
        <v>44516</v>
      </c>
      <c r="B603" s="526">
        <v>23906</v>
      </c>
      <c r="C603" s="65" t="s">
        <v>53</v>
      </c>
      <c r="D603" s="67" t="s">
        <v>16</v>
      </c>
      <c r="E603" s="8"/>
      <c r="F603" s="79">
        <v>41.1</v>
      </c>
      <c r="G603" s="79">
        <f t="shared" si="10"/>
        <v>24.70000000000001</v>
      </c>
      <c r="H603" s="79"/>
      <c r="K603" s="525"/>
      <c r="L603" s="67"/>
    </row>
    <row r="604" spans="1:16">
      <c r="A604" s="7">
        <v>44516</v>
      </c>
      <c r="B604" s="526">
        <v>23906</v>
      </c>
      <c r="C604" s="65" t="s">
        <v>53</v>
      </c>
      <c r="D604" t="s">
        <v>677</v>
      </c>
      <c r="E604" s="8"/>
      <c r="F604" s="79">
        <v>4.7</v>
      </c>
      <c r="G604" s="79">
        <f t="shared" si="10"/>
        <v>20.000000000000011</v>
      </c>
      <c r="H604" s="79"/>
    </row>
    <row r="605" spans="1:16">
      <c r="A605" s="7">
        <v>44516</v>
      </c>
      <c r="B605" s="526">
        <v>23906</v>
      </c>
      <c r="C605" s="65" t="s">
        <v>53</v>
      </c>
      <c r="D605" t="s">
        <v>220</v>
      </c>
      <c r="E605" s="8"/>
      <c r="F605" s="8">
        <v>20</v>
      </c>
      <c r="G605" s="79">
        <f t="shared" si="10"/>
        <v>0</v>
      </c>
      <c r="H605" s="79"/>
    </row>
    <row r="606" spans="1:16">
      <c r="A606" s="88">
        <v>44500</v>
      </c>
      <c r="B606" s="525" t="s">
        <v>14</v>
      </c>
      <c r="C606" s="525" t="s">
        <v>30</v>
      </c>
      <c r="D606" t="s">
        <v>16</v>
      </c>
      <c r="E606" s="79">
        <v>42.6</v>
      </c>
      <c r="F606" s="79"/>
      <c r="G606" s="79">
        <f t="shared" si="10"/>
        <v>42.6</v>
      </c>
      <c r="H606" s="79"/>
      <c r="K606" s="525"/>
      <c r="L606" s="70"/>
    </row>
    <row r="607" spans="1:16">
      <c r="A607" s="86"/>
      <c r="B607" s="526"/>
      <c r="C607" s="526"/>
      <c r="D607" t="s">
        <v>17</v>
      </c>
      <c r="E607" s="79">
        <v>2.6</v>
      </c>
      <c r="F607" s="79"/>
      <c r="G607" s="79">
        <f t="shared" si="10"/>
        <v>45.2</v>
      </c>
      <c r="H607" s="79"/>
    </row>
    <row r="608" spans="1:16">
      <c r="A608" s="86"/>
      <c r="B608" s="526"/>
      <c r="C608" s="526"/>
      <c r="D608" t="s">
        <v>18</v>
      </c>
      <c r="E608" s="79">
        <v>60</v>
      </c>
      <c r="F608" s="79"/>
      <c r="G608" s="79">
        <f t="shared" si="10"/>
        <v>105.2</v>
      </c>
      <c r="H608" s="79"/>
    </row>
    <row r="609" spans="1:14">
      <c r="A609" s="86"/>
      <c r="B609" s="526"/>
      <c r="C609" s="526"/>
      <c r="D609" t="s">
        <v>19</v>
      </c>
      <c r="E609" s="79">
        <v>5</v>
      </c>
      <c r="F609" s="79"/>
      <c r="G609" s="79">
        <f t="shared" si="10"/>
        <v>110.2</v>
      </c>
      <c r="H609" s="79"/>
    </row>
    <row r="610" spans="1:14">
      <c r="A610" s="86"/>
      <c r="B610" s="526"/>
      <c r="C610" s="526"/>
      <c r="D610" s="67" t="s">
        <v>220</v>
      </c>
      <c r="E610" s="8">
        <v>50</v>
      </c>
      <c r="F610" s="79"/>
      <c r="G610" s="79">
        <f t="shared" si="10"/>
        <v>160.19999999999999</v>
      </c>
      <c r="H610" s="79"/>
    </row>
    <row r="611" spans="1:14">
      <c r="A611" s="86">
        <v>44500</v>
      </c>
      <c r="B611" s="526" t="s">
        <v>118</v>
      </c>
      <c r="C611" s="526" t="s">
        <v>30</v>
      </c>
      <c r="D611" t="s">
        <v>18</v>
      </c>
      <c r="E611" s="99"/>
      <c r="F611" s="99">
        <v>60</v>
      </c>
      <c r="G611" s="79">
        <f t="shared" si="10"/>
        <v>100.19999999999999</v>
      </c>
      <c r="H611" s="79"/>
      <c r="I611" s="537"/>
      <c r="N611" s="99"/>
    </row>
    <row r="612" spans="1:14">
      <c r="A612" s="86">
        <v>44500</v>
      </c>
      <c r="B612" s="526" t="s">
        <v>118</v>
      </c>
      <c r="C612" s="526" t="s">
        <v>30</v>
      </c>
      <c r="D612" t="s">
        <v>19</v>
      </c>
      <c r="E612" s="99"/>
      <c r="F612" s="99">
        <v>5</v>
      </c>
      <c r="G612" s="79">
        <f t="shared" si="10"/>
        <v>95.199999999999989</v>
      </c>
      <c r="H612" s="79"/>
      <c r="I612" s="537"/>
      <c r="N612" s="99"/>
    </row>
    <row r="613" spans="1:14">
      <c r="A613" s="86">
        <v>44620</v>
      </c>
      <c r="B613" s="526">
        <v>24397</v>
      </c>
      <c r="C613" s="526" t="s">
        <v>30</v>
      </c>
      <c r="D613" t="s">
        <v>16</v>
      </c>
      <c r="E613" s="99"/>
      <c r="F613" s="79">
        <v>42.6</v>
      </c>
      <c r="G613" s="79">
        <f t="shared" si="10"/>
        <v>52.599999999999987</v>
      </c>
      <c r="H613" s="79"/>
      <c r="I613" s="537"/>
      <c r="N613" s="99"/>
    </row>
    <row r="614" spans="1:14">
      <c r="A614" s="86">
        <v>44620</v>
      </c>
      <c r="B614" s="526">
        <v>24397</v>
      </c>
      <c r="C614" s="526" t="s">
        <v>30</v>
      </c>
      <c r="D614" t="s">
        <v>17</v>
      </c>
      <c r="E614" s="99"/>
      <c r="F614" s="79">
        <v>2.6</v>
      </c>
      <c r="G614" s="79">
        <f t="shared" si="10"/>
        <v>49.999999999999986</v>
      </c>
      <c r="H614" s="79"/>
      <c r="I614" s="537"/>
      <c r="N614" s="99"/>
    </row>
    <row r="615" spans="1:14">
      <c r="A615" s="86">
        <v>44620</v>
      </c>
      <c r="B615" s="526">
        <v>24398</v>
      </c>
      <c r="C615" s="526" t="s">
        <v>30</v>
      </c>
      <c r="D615" s="67" t="s">
        <v>220</v>
      </c>
      <c r="E615" s="99"/>
      <c r="F615" s="79">
        <v>50</v>
      </c>
      <c r="G615" s="79">
        <f t="shared" si="10"/>
        <v>0</v>
      </c>
      <c r="H615" s="79"/>
      <c r="I615" s="537"/>
      <c r="N615" s="99"/>
    </row>
    <row r="616" spans="1:14">
      <c r="A616" s="88">
        <v>44530</v>
      </c>
      <c r="B616" s="525" t="s">
        <v>14</v>
      </c>
      <c r="C616" s="525" t="s">
        <v>33</v>
      </c>
      <c r="D616" t="s">
        <v>16</v>
      </c>
      <c r="E616" s="79">
        <v>45.4</v>
      </c>
      <c r="F616" s="79"/>
      <c r="G616" s="79">
        <f t="shared" si="10"/>
        <v>45.4</v>
      </c>
      <c r="H616" s="79"/>
    </row>
    <row r="617" spans="1:14">
      <c r="A617" s="86"/>
      <c r="B617" s="526"/>
      <c r="C617" s="526"/>
      <c r="D617" t="s">
        <v>17</v>
      </c>
      <c r="E617" s="79">
        <v>4</v>
      </c>
      <c r="F617" s="79"/>
      <c r="G617" s="79">
        <f t="shared" si="10"/>
        <v>49.4</v>
      </c>
      <c r="H617" s="79"/>
    </row>
    <row r="618" spans="1:14">
      <c r="A618" s="86"/>
      <c r="B618" s="526"/>
      <c r="C618" s="526"/>
      <c r="D618" t="s">
        <v>18</v>
      </c>
      <c r="E618" s="79">
        <v>60</v>
      </c>
      <c r="F618" s="79"/>
      <c r="G618" s="79">
        <f t="shared" si="10"/>
        <v>109.4</v>
      </c>
      <c r="H618" s="79"/>
    </row>
    <row r="619" spans="1:14">
      <c r="A619" s="86"/>
      <c r="B619" s="526"/>
      <c r="C619" s="526"/>
      <c r="D619" t="s">
        <v>19</v>
      </c>
      <c r="E619" s="79">
        <v>5</v>
      </c>
      <c r="F619" s="79"/>
      <c r="G619" s="79">
        <f t="shared" si="10"/>
        <v>114.4</v>
      </c>
      <c r="H619" s="79"/>
    </row>
    <row r="620" spans="1:14">
      <c r="A620" s="86"/>
      <c r="B620" s="526"/>
      <c r="C620" s="526"/>
      <c r="D620" s="67" t="s">
        <v>220</v>
      </c>
      <c r="E620" s="8">
        <v>50</v>
      </c>
      <c r="F620" s="79"/>
      <c r="G620" s="79">
        <f t="shared" si="10"/>
        <v>164.4</v>
      </c>
      <c r="H620" s="79"/>
    </row>
    <row r="621" spans="1:14">
      <c r="A621" s="86">
        <v>44530</v>
      </c>
      <c r="B621" s="526" t="s">
        <v>114</v>
      </c>
      <c r="C621" s="526" t="s">
        <v>33</v>
      </c>
      <c r="D621" t="s">
        <v>18</v>
      </c>
      <c r="E621" s="79"/>
      <c r="F621" s="79">
        <v>60</v>
      </c>
      <c r="G621" s="79">
        <f t="shared" si="10"/>
        <v>104.4</v>
      </c>
      <c r="H621" s="79"/>
    </row>
    <row r="622" spans="1:14">
      <c r="A622" s="86">
        <v>44530</v>
      </c>
      <c r="B622" s="526" t="s">
        <v>114</v>
      </c>
      <c r="C622" s="526" t="s">
        <v>33</v>
      </c>
      <c r="D622" t="s">
        <v>19</v>
      </c>
      <c r="E622" s="79"/>
      <c r="F622" s="79">
        <v>5</v>
      </c>
      <c r="G622" s="79">
        <f t="shared" si="10"/>
        <v>99.4</v>
      </c>
      <c r="H622" s="79"/>
    </row>
    <row r="623" spans="1:14">
      <c r="A623" s="86">
        <v>44620</v>
      </c>
      <c r="B623" s="526">
        <v>24397</v>
      </c>
      <c r="C623" s="526" t="s">
        <v>33</v>
      </c>
      <c r="D623" t="s">
        <v>16</v>
      </c>
      <c r="E623" s="79"/>
      <c r="F623" s="79">
        <v>45.4</v>
      </c>
      <c r="G623" s="79">
        <f t="shared" si="10"/>
        <v>54.000000000000007</v>
      </c>
      <c r="H623" s="79"/>
    </row>
    <row r="624" spans="1:14">
      <c r="A624" s="86">
        <v>44620</v>
      </c>
      <c r="B624" s="526">
        <v>24397</v>
      </c>
      <c r="C624" s="526" t="s">
        <v>33</v>
      </c>
      <c r="D624" t="s">
        <v>17</v>
      </c>
      <c r="E624" s="79"/>
      <c r="F624" s="79">
        <v>4</v>
      </c>
      <c r="G624" s="79">
        <f t="shared" si="10"/>
        <v>50.000000000000007</v>
      </c>
      <c r="H624" s="79"/>
    </row>
    <row r="625" spans="1:8">
      <c r="A625" s="86">
        <v>44620</v>
      </c>
      <c r="B625" s="526">
        <v>24398</v>
      </c>
      <c r="C625" s="526" t="s">
        <v>33</v>
      </c>
      <c r="D625" s="67" t="s">
        <v>220</v>
      </c>
      <c r="E625" s="79"/>
      <c r="F625" s="79">
        <v>50</v>
      </c>
      <c r="G625" s="79">
        <f t="shared" si="10"/>
        <v>0</v>
      </c>
      <c r="H625" s="79"/>
    </row>
    <row r="626" spans="1:8">
      <c r="A626" s="88">
        <v>44561</v>
      </c>
      <c r="B626" s="525" t="s">
        <v>14</v>
      </c>
      <c r="C626" s="525" t="s">
        <v>34</v>
      </c>
      <c r="D626" t="s">
        <v>16</v>
      </c>
      <c r="E626" s="79">
        <v>47.7</v>
      </c>
      <c r="F626" s="79"/>
      <c r="G626" s="79">
        <f t="shared" si="10"/>
        <v>47.7</v>
      </c>
      <c r="H626" s="79"/>
    </row>
    <row r="627" spans="1:8">
      <c r="A627" s="86"/>
      <c r="B627" s="526"/>
      <c r="C627" s="526"/>
      <c r="D627" t="s">
        <v>17</v>
      </c>
      <c r="E627" s="79">
        <v>4.4000000000000004</v>
      </c>
      <c r="F627" s="79"/>
      <c r="G627" s="79">
        <f t="shared" si="10"/>
        <v>52.1</v>
      </c>
      <c r="H627" s="79"/>
    </row>
    <row r="628" spans="1:8">
      <c r="A628" s="86"/>
      <c r="B628" s="526"/>
      <c r="C628" s="526"/>
      <c r="D628" t="s">
        <v>18</v>
      </c>
      <c r="E628" s="79">
        <v>60</v>
      </c>
      <c r="F628" s="79"/>
      <c r="G628" s="79">
        <f t="shared" si="10"/>
        <v>112.1</v>
      </c>
      <c r="H628" s="79"/>
    </row>
    <row r="629" spans="1:8">
      <c r="A629" s="86"/>
      <c r="B629" s="526"/>
      <c r="C629" s="526"/>
      <c r="D629" t="s">
        <v>19</v>
      </c>
      <c r="E629" s="79">
        <v>5</v>
      </c>
      <c r="F629" s="79"/>
      <c r="G629" s="79">
        <f t="shared" si="10"/>
        <v>117.1</v>
      </c>
      <c r="H629" s="79"/>
    </row>
    <row r="630" spans="1:8">
      <c r="A630" s="86"/>
      <c r="B630" s="526"/>
      <c r="C630" s="526"/>
      <c r="D630" s="67" t="s">
        <v>220</v>
      </c>
      <c r="E630" s="8">
        <v>50</v>
      </c>
      <c r="F630" s="79"/>
      <c r="G630" s="79">
        <f t="shared" si="10"/>
        <v>167.1</v>
      </c>
      <c r="H630" s="79"/>
    </row>
    <row r="631" spans="1:8">
      <c r="A631" s="7">
        <v>44561</v>
      </c>
      <c r="B631" s="526" t="s">
        <v>121</v>
      </c>
      <c r="C631" s="526" t="s">
        <v>34</v>
      </c>
      <c r="D631" t="s">
        <v>18</v>
      </c>
      <c r="E631" s="79"/>
      <c r="F631" s="79">
        <v>60</v>
      </c>
      <c r="G631" s="79">
        <f t="shared" si="10"/>
        <v>107.1</v>
      </c>
      <c r="H631" s="79"/>
    </row>
    <row r="632" spans="1:8">
      <c r="A632" s="7">
        <v>44561</v>
      </c>
      <c r="B632" s="526" t="s">
        <v>121</v>
      </c>
      <c r="C632" s="526" t="s">
        <v>34</v>
      </c>
      <c r="D632" t="s">
        <v>19</v>
      </c>
      <c r="E632" s="79"/>
      <c r="F632" s="79">
        <v>5</v>
      </c>
      <c r="G632" s="79">
        <f t="shared" si="10"/>
        <v>102.1</v>
      </c>
      <c r="H632" s="79"/>
    </row>
    <row r="633" spans="1:8">
      <c r="A633" s="86">
        <v>44620</v>
      </c>
      <c r="B633" s="526">
        <v>24397</v>
      </c>
      <c r="C633" s="526" t="s">
        <v>34</v>
      </c>
      <c r="D633" t="s">
        <v>16</v>
      </c>
      <c r="E633" s="79"/>
      <c r="F633" s="79">
        <v>47.7</v>
      </c>
      <c r="G633" s="79">
        <f t="shared" si="10"/>
        <v>54.399999999999991</v>
      </c>
      <c r="H633" s="79"/>
    </row>
    <row r="634" spans="1:8">
      <c r="A634" s="86">
        <v>44620</v>
      </c>
      <c r="B634" s="526">
        <v>24397</v>
      </c>
      <c r="C634" s="526" t="s">
        <v>34</v>
      </c>
      <c r="D634" t="s">
        <v>17</v>
      </c>
      <c r="E634" s="79"/>
      <c r="F634" s="79">
        <v>4.4000000000000004</v>
      </c>
      <c r="G634" s="79">
        <f t="shared" si="10"/>
        <v>49.999999999999993</v>
      </c>
      <c r="H634" s="79"/>
    </row>
    <row r="635" spans="1:8">
      <c r="A635" s="86">
        <v>44620</v>
      </c>
      <c r="B635" s="526">
        <v>24398</v>
      </c>
      <c r="C635" s="526" t="s">
        <v>34</v>
      </c>
      <c r="D635" s="67" t="s">
        <v>220</v>
      </c>
      <c r="E635" s="79"/>
      <c r="F635" s="79">
        <v>50</v>
      </c>
      <c r="G635" s="79">
        <f t="shared" si="10"/>
        <v>0</v>
      </c>
      <c r="H635" s="79"/>
    </row>
    <row r="636" spans="1:8">
      <c r="A636" s="44">
        <v>44592</v>
      </c>
      <c r="B636" s="525" t="s">
        <v>14</v>
      </c>
      <c r="C636" s="525" t="s">
        <v>15</v>
      </c>
      <c r="D636" t="s">
        <v>16</v>
      </c>
      <c r="E636" s="2">
        <v>50.4</v>
      </c>
      <c r="G636" s="2">
        <f t="shared" si="10"/>
        <v>50.4</v>
      </c>
    </row>
    <row r="637" spans="1:8">
      <c r="B637" s="526"/>
      <c r="C637" s="526"/>
      <c r="D637" t="s">
        <v>17</v>
      </c>
      <c r="E637" s="2">
        <v>13</v>
      </c>
      <c r="G637" s="2">
        <f t="shared" si="10"/>
        <v>63.4</v>
      </c>
    </row>
    <row r="638" spans="1:8">
      <c r="B638" s="526"/>
      <c r="C638" s="526"/>
      <c r="D638" t="s">
        <v>18</v>
      </c>
      <c r="E638" s="2">
        <v>60</v>
      </c>
      <c r="G638" s="2">
        <f t="shared" ref="G638" si="11">+G637+E638-F638</f>
        <v>123.4</v>
      </c>
    </row>
    <row r="639" spans="1:8">
      <c r="B639" s="526"/>
      <c r="C639" s="526"/>
      <c r="D639" t="s">
        <v>19</v>
      </c>
      <c r="E639" s="2">
        <v>5</v>
      </c>
      <c r="G639" s="2">
        <f t="shared" ref="G639:G714" si="12">+G638+E639-F639</f>
        <v>128.4</v>
      </c>
    </row>
    <row r="640" spans="1:8">
      <c r="B640" s="526"/>
      <c r="C640" s="526"/>
      <c r="D640" s="67" t="s">
        <v>220</v>
      </c>
      <c r="E640" s="2">
        <v>50</v>
      </c>
      <c r="G640" s="2">
        <f t="shared" si="12"/>
        <v>178.4</v>
      </c>
    </row>
    <row r="641" spans="1:7">
      <c r="B641" s="526"/>
      <c r="C641" s="526"/>
      <c r="D641" t="s">
        <v>57</v>
      </c>
      <c r="E641" s="2">
        <v>10</v>
      </c>
      <c r="G641" s="2">
        <f t="shared" si="12"/>
        <v>188.4</v>
      </c>
    </row>
    <row r="642" spans="1:7">
      <c r="B642" s="526"/>
      <c r="C642" s="526"/>
      <c r="D642" t="s">
        <v>678</v>
      </c>
      <c r="E642" s="2">
        <v>300</v>
      </c>
      <c r="G642" s="2">
        <f t="shared" si="12"/>
        <v>488.4</v>
      </c>
    </row>
    <row r="643" spans="1:7">
      <c r="A643" s="7">
        <v>44592</v>
      </c>
      <c r="B643" s="526" t="s">
        <v>119</v>
      </c>
      <c r="C643" s="526" t="s">
        <v>15</v>
      </c>
      <c r="D643" t="s">
        <v>18</v>
      </c>
      <c r="F643" s="2">
        <v>60</v>
      </c>
      <c r="G643" s="2">
        <f t="shared" si="12"/>
        <v>428.4</v>
      </c>
    </row>
    <row r="644" spans="1:7">
      <c r="A644" s="7">
        <v>44592</v>
      </c>
      <c r="B644" s="526" t="s">
        <v>119</v>
      </c>
      <c r="C644" s="526" t="s">
        <v>15</v>
      </c>
      <c r="D644" t="s">
        <v>19</v>
      </c>
      <c r="F644" s="2">
        <v>5</v>
      </c>
      <c r="G644" s="2">
        <f t="shared" si="12"/>
        <v>423.4</v>
      </c>
    </row>
    <row r="645" spans="1:7">
      <c r="A645" s="86">
        <v>44620</v>
      </c>
      <c r="B645" s="526">
        <v>24397</v>
      </c>
      <c r="C645" s="526" t="s">
        <v>15</v>
      </c>
      <c r="D645" t="s">
        <v>16</v>
      </c>
      <c r="F645" s="2">
        <v>50.4</v>
      </c>
      <c r="G645" s="2">
        <f t="shared" si="12"/>
        <v>373</v>
      </c>
    </row>
    <row r="646" spans="1:7">
      <c r="A646" s="86">
        <v>44620</v>
      </c>
      <c r="B646" s="526">
        <v>24397</v>
      </c>
      <c r="C646" s="526" t="s">
        <v>15</v>
      </c>
      <c r="D646" t="s">
        <v>17</v>
      </c>
      <c r="F646" s="2">
        <v>13</v>
      </c>
      <c r="G646" s="2">
        <f t="shared" si="12"/>
        <v>360</v>
      </c>
    </row>
    <row r="647" spans="1:7">
      <c r="A647" s="86">
        <v>44620</v>
      </c>
      <c r="B647" s="526">
        <v>24397</v>
      </c>
      <c r="C647" s="526" t="s">
        <v>15</v>
      </c>
      <c r="D647" t="s">
        <v>57</v>
      </c>
      <c r="F647" s="2">
        <v>10</v>
      </c>
      <c r="G647" s="2">
        <f t="shared" si="12"/>
        <v>350</v>
      </c>
    </row>
    <row r="648" spans="1:7">
      <c r="A648" s="86">
        <v>44620</v>
      </c>
      <c r="B648" s="526">
        <v>24398</v>
      </c>
      <c r="C648" s="526" t="s">
        <v>15</v>
      </c>
      <c r="D648" s="67" t="s">
        <v>220</v>
      </c>
      <c r="F648" s="2">
        <v>50</v>
      </c>
      <c r="G648" s="2">
        <f t="shared" si="12"/>
        <v>300</v>
      </c>
    </row>
    <row r="649" spans="1:7">
      <c r="A649" s="86">
        <v>44620</v>
      </c>
      <c r="B649" s="526">
        <v>24398</v>
      </c>
      <c r="C649" s="526" t="s">
        <v>15</v>
      </c>
      <c r="D649" t="s">
        <v>678</v>
      </c>
      <c r="F649" s="2">
        <v>300</v>
      </c>
      <c r="G649" s="2">
        <f t="shared" si="12"/>
        <v>0</v>
      </c>
    </row>
    <row r="650" spans="1:7">
      <c r="A650" s="44">
        <v>44620</v>
      </c>
      <c r="B650" s="525" t="s">
        <v>14</v>
      </c>
      <c r="C650" s="525" t="s">
        <v>20</v>
      </c>
      <c r="D650" t="s">
        <v>16</v>
      </c>
      <c r="E650" s="8">
        <v>78.900000000000006</v>
      </c>
      <c r="G650" s="2">
        <f t="shared" si="12"/>
        <v>78.900000000000006</v>
      </c>
    </row>
    <row r="651" spans="1:7">
      <c r="B651" s="526"/>
      <c r="C651" s="526"/>
      <c r="D651" t="s">
        <v>17</v>
      </c>
      <c r="E651" s="8">
        <v>4.3</v>
      </c>
      <c r="G651" s="2">
        <f t="shared" si="12"/>
        <v>83.2</v>
      </c>
    </row>
    <row r="652" spans="1:7">
      <c r="B652" s="526"/>
      <c r="C652" s="526"/>
      <c r="D652" t="s">
        <v>18</v>
      </c>
      <c r="E652" s="8">
        <v>56</v>
      </c>
      <c r="G652" s="2">
        <f t="shared" si="12"/>
        <v>139.19999999999999</v>
      </c>
    </row>
    <row r="653" spans="1:7">
      <c r="B653" s="526"/>
      <c r="C653" s="526"/>
      <c r="D653" t="s">
        <v>19</v>
      </c>
      <c r="E653" s="8">
        <v>5</v>
      </c>
      <c r="G653" s="2">
        <f t="shared" si="12"/>
        <v>144.19999999999999</v>
      </c>
    </row>
    <row r="654" spans="1:7">
      <c r="B654" s="526"/>
      <c r="C654" s="526"/>
      <c r="D654" s="67" t="s">
        <v>220</v>
      </c>
      <c r="E654" s="2">
        <v>50</v>
      </c>
      <c r="G654" s="2">
        <f t="shared" si="12"/>
        <v>194.2</v>
      </c>
    </row>
    <row r="655" spans="1:7">
      <c r="A655" s="7">
        <v>44620</v>
      </c>
      <c r="B655" s="526" t="s">
        <v>135</v>
      </c>
      <c r="C655" s="526" t="s">
        <v>20</v>
      </c>
      <c r="D655" t="s">
        <v>18</v>
      </c>
      <c r="E655" s="8"/>
      <c r="F655" s="2">
        <v>56</v>
      </c>
      <c r="G655" s="2">
        <f t="shared" si="12"/>
        <v>138.19999999999999</v>
      </c>
    </row>
    <row r="656" spans="1:7">
      <c r="A656" s="7">
        <v>44620</v>
      </c>
      <c r="B656" s="526" t="s">
        <v>135</v>
      </c>
      <c r="C656" s="526" t="s">
        <v>20</v>
      </c>
      <c r="D656" t="s">
        <v>19</v>
      </c>
      <c r="E656" s="8"/>
      <c r="F656" s="2">
        <v>5</v>
      </c>
      <c r="G656" s="2">
        <f t="shared" si="12"/>
        <v>133.19999999999999</v>
      </c>
    </row>
    <row r="657" spans="1:7">
      <c r="A657" s="7">
        <v>44648</v>
      </c>
      <c r="B657" s="526">
        <v>24672</v>
      </c>
      <c r="C657" s="526" t="s">
        <v>20</v>
      </c>
      <c r="D657" t="s">
        <v>16</v>
      </c>
      <c r="F657" s="2">
        <v>78.900000000000006</v>
      </c>
      <c r="G657" s="2">
        <f t="shared" si="12"/>
        <v>54.299999999999983</v>
      </c>
    </row>
    <row r="658" spans="1:7">
      <c r="A658" s="7">
        <v>44648</v>
      </c>
      <c r="B658" s="526">
        <v>24672</v>
      </c>
      <c r="C658" s="526" t="s">
        <v>20</v>
      </c>
      <c r="D658" t="s">
        <v>17</v>
      </c>
      <c r="F658" s="2">
        <v>4.3</v>
      </c>
      <c r="G658" s="2">
        <f t="shared" si="12"/>
        <v>49.999999999999986</v>
      </c>
    </row>
    <row r="659" spans="1:7">
      <c r="A659" s="7">
        <v>44648</v>
      </c>
      <c r="B659" s="526">
        <v>24672</v>
      </c>
      <c r="C659" s="526" t="s">
        <v>20</v>
      </c>
      <c r="D659" s="67" t="s">
        <v>220</v>
      </c>
      <c r="F659" s="2">
        <v>50</v>
      </c>
      <c r="G659" s="2">
        <f t="shared" si="12"/>
        <v>0</v>
      </c>
    </row>
    <row r="660" spans="1:7">
      <c r="A660" s="44">
        <v>44651</v>
      </c>
      <c r="B660" s="525" t="s">
        <v>14</v>
      </c>
      <c r="C660" s="525" t="s">
        <v>23</v>
      </c>
      <c r="D660" t="s">
        <v>16</v>
      </c>
      <c r="E660" s="8">
        <v>59.6</v>
      </c>
      <c r="G660" s="2">
        <f t="shared" si="12"/>
        <v>59.6</v>
      </c>
    </row>
    <row r="661" spans="1:7">
      <c r="B661" s="526"/>
      <c r="C661" s="526"/>
      <c r="D661" t="s">
        <v>17</v>
      </c>
      <c r="E661" s="8">
        <v>5.2</v>
      </c>
      <c r="G661" s="2">
        <f t="shared" si="12"/>
        <v>64.8</v>
      </c>
    </row>
    <row r="662" spans="1:7">
      <c r="B662" s="526"/>
      <c r="C662" s="526"/>
      <c r="D662" t="s">
        <v>18</v>
      </c>
      <c r="E662" s="8">
        <v>60</v>
      </c>
      <c r="G662" s="2">
        <f t="shared" si="12"/>
        <v>124.8</v>
      </c>
    </row>
    <row r="663" spans="1:7">
      <c r="B663" s="526"/>
      <c r="C663" s="526"/>
      <c r="D663" t="s">
        <v>19</v>
      </c>
      <c r="E663" s="8">
        <v>5</v>
      </c>
      <c r="G663" s="2">
        <f t="shared" si="12"/>
        <v>129.80000000000001</v>
      </c>
    </row>
    <row r="664" spans="1:7">
      <c r="B664" s="526"/>
      <c r="C664" s="526"/>
      <c r="D664" s="67" t="s">
        <v>220</v>
      </c>
      <c r="E664" s="2">
        <v>50</v>
      </c>
      <c r="G664" s="2">
        <f t="shared" si="12"/>
        <v>179.8</v>
      </c>
    </row>
    <row r="665" spans="1:7">
      <c r="A665" s="7">
        <v>44651</v>
      </c>
      <c r="B665" s="526" t="s">
        <v>124</v>
      </c>
      <c r="C665" s="526" t="s">
        <v>23</v>
      </c>
      <c r="D665" t="s">
        <v>18</v>
      </c>
      <c r="E665" s="8"/>
      <c r="F665" s="2">
        <v>60</v>
      </c>
      <c r="G665" s="2">
        <f t="shared" si="12"/>
        <v>119.80000000000001</v>
      </c>
    </row>
    <row r="666" spans="1:7">
      <c r="A666" s="7">
        <v>44651</v>
      </c>
      <c r="B666" s="526" t="s">
        <v>124</v>
      </c>
      <c r="C666" s="526" t="s">
        <v>23</v>
      </c>
      <c r="D666" t="s">
        <v>19</v>
      </c>
      <c r="E666" s="8"/>
      <c r="F666" s="2">
        <v>5</v>
      </c>
      <c r="G666" s="2">
        <f t="shared" si="12"/>
        <v>114.80000000000001</v>
      </c>
    </row>
    <row r="667" spans="1:7">
      <c r="A667" s="7">
        <v>44795</v>
      </c>
      <c r="B667" s="526">
        <v>25299</v>
      </c>
      <c r="C667" s="526" t="s">
        <v>23</v>
      </c>
      <c r="D667" t="s">
        <v>16</v>
      </c>
      <c r="E667" s="8"/>
      <c r="F667" s="8">
        <v>59.6</v>
      </c>
      <c r="G667" s="2">
        <f t="shared" si="12"/>
        <v>55.20000000000001</v>
      </c>
    </row>
    <row r="668" spans="1:7">
      <c r="A668" s="7">
        <v>44795</v>
      </c>
      <c r="B668" s="526">
        <v>25299</v>
      </c>
      <c r="C668" s="526" t="s">
        <v>23</v>
      </c>
      <c r="D668" t="s">
        <v>17</v>
      </c>
      <c r="E668" s="8"/>
      <c r="F668" s="8">
        <v>5.2</v>
      </c>
      <c r="G668" s="2">
        <f t="shared" si="12"/>
        <v>50.000000000000007</v>
      </c>
    </row>
    <row r="669" spans="1:7">
      <c r="A669" s="7">
        <v>44795</v>
      </c>
      <c r="B669" s="526">
        <v>25299</v>
      </c>
      <c r="C669" s="526" t="s">
        <v>23</v>
      </c>
      <c r="D669" s="67" t="s">
        <v>220</v>
      </c>
      <c r="E669" s="8"/>
      <c r="F669" s="2">
        <v>50</v>
      </c>
      <c r="G669" s="2">
        <f t="shared" si="12"/>
        <v>0</v>
      </c>
    </row>
    <row r="670" spans="1:7">
      <c r="A670" s="6">
        <v>44681</v>
      </c>
      <c r="B670" s="64" t="s">
        <v>14</v>
      </c>
      <c r="C670" s="525" t="s">
        <v>24</v>
      </c>
      <c r="D670" t="s">
        <v>16</v>
      </c>
      <c r="E670" s="2">
        <v>60.7</v>
      </c>
      <c r="G670" s="2">
        <f t="shared" si="12"/>
        <v>60.7</v>
      </c>
    </row>
    <row r="671" spans="1:7">
      <c r="A671"/>
      <c r="B671" s="64"/>
      <c r="C671" s="526"/>
      <c r="D671" t="s">
        <v>17</v>
      </c>
      <c r="E671" s="2">
        <v>2.8</v>
      </c>
      <c r="G671" s="2">
        <f t="shared" si="12"/>
        <v>63.5</v>
      </c>
    </row>
    <row r="672" spans="1:7">
      <c r="A672"/>
      <c r="B672" s="526"/>
      <c r="C672" s="526"/>
      <c r="D672" t="s">
        <v>18</v>
      </c>
      <c r="E672" s="2">
        <v>60</v>
      </c>
      <c r="G672" s="2">
        <f t="shared" si="12"/>
        <v>123.5</v>
      </c>
    </row>
    <row r="673" spans="1:7">
      <c r="A673"/>
      <c r="B673" s="526"/>
      <c r="C673" s="526"/>
      <c r="D673" t="s">
        <v>19</v>
      </c>
      <c r="E673" s="2">
        <v>5</v>
      </c>
      <c r="G673" s="2">
        <f t="shared" si="12"/>
        <v>128.5</v>
      </c>
    </row>
    <row r="674" spans="1:7">
      <c r="A674"/>
      <c r="B674" s="526"/>
      <c r="C674" s="526"/>
      <c r="D674" s="67" t="s">
        <v>220</v>
      </c>
      <c r="E674" s="2">
        <v>50</v>
      </c>
      <c r="G674" s="2">
        <f t="shared" si="12"/>
        <v>178.5</v>
      </c>
    </row>
    <row r="675" spans="1:7">
      <c r="A675" s="7">
        <v>44681</v>
      </c>
      <c r="B675" s="526" t="s">
        <v>125</v>
      </c>
      <c r="C675" s="526" t="s">
        <v>24</v>
      </c>
      <c r="D675" t="s">
        <v>18</v>
      </c>
      <c r="F675" s="2">
        <v>60</v>
      </c>
      <c r="G675" s="2">
        <f t="shared" si="12"/>
        <v>118.5</v>
      </c>
    </row>
    <row r="676" spans="1:7">
      <c r="A676" s="7">
        <v>44681</v>
      </c>
      <c r="B676" s="526" t="s">
        <v>125</v>
      </c>
      <c r="C676" s="526" t="s">
        <v>24</v>
      </c>
      <c r="D676" t="s">
        <v>19</v>
      </c>
      <c r="F676" s="2">
        <v>5</v>
      </c>
      <c r="G676" s="2">
        <f t="shared" si="12"/>
        <v>113.5</v>
      </c>
    </row>
    <row r="677" spans="1:7">
      <c r="A677" s="7">
        <v>44795</v>
      </c>
      <c r="B677" s="526">
        <v>25299</v>
      </c>
      <c r="C677" s="526" t="s">
        <v>24</v>
      </c>
      <c r="D677" t="s">
        <v>16</v>
      </c>
      <c r="F677" s="2">
        <v>60.7</v>
      </c>
      <c r="G677" s="2">
        <f t="shared" si="12"/>
        <v>52.8</v>
      </c>
    </row>
    <row r="678" spans="1:7">
      <c r="A678" s="7">
        <v>44795</v>
      </c>
      <c r="B678" s="526">
        <v>25299</v>
      </c>
      <c r="C678" s="526" t="s">
        <v>24</v>
      </c>
      <c r="D678" t="s">
        <v>17</v>
      </c>
      <c r="F678" s="2">
        <v>2.8</v>
      </c>
      <c r="G678" s="2">
        <f t="shared" si="12"/>
        <v>50</v>
      </c>
    </row>
    <row r="679" spans="1:7">
      <c r="A679" s="7">
        <v>44795</v>
      </c>
      <c r="B679" s="526">
        <v>25299</v>
      </c>
      <c r="C679" s="526" t="s">
        <v>24</v>
      </c>
      <c r="D679" s="67" t="s">
        <v>220</v>
      </c>
      <c r="F679" s="2">
        <v>50</v>
      </c>
      <c r="G679" s="2">
        <f t="shared" si="12"/>
        <v>0</v>
      </c>
    </row>
    <row r="680" spans="1:7">
      <c r="A680" s="44">
        <v>44712</v>
      </c>
      <c r="B680" s="525" t="s">
        <v>14</v>
      </c>
      <c r="C680" s="525" t="s">
        <v>25</v>
      </c>
      <c r="D680" t="s">
        <v>16</v>
      </c>
      <c r="E680" s="2">
        <v>58.1</v>
      </c>
      <c r="G680" s="2">
        <f t="shared" si="12"/>
        <v>58.1</v>
      </c>
    </row>
    <row r="681" spans="1:7">
      <c r="B681" s="526"/>
      <c r="C681" s="526"/>
      <c r="D681" t="s">
        <v>17</v>
      </c>
      <c r="E681" s="2">
        <v>9.1</v>
      </c>
      <c r="G681" s="2">
        <f t="shared" si="12"/>
        <v>67.2</v>
      </c>
    </row>
    <row r="682" spans="1:7">
      <c r="B682" s="526"/>
      <c r="C682" s="526"/>
      <c r="D682" t="s">
        <v>18</v>
      </c>
      <c r="E682" s="2">
        <v>60</v>
      </c>
      <c r="G682" s="2">
        <f t="shared" si="12"/>
        <v>127.2</v>
      </c>
    </row>
    <row r="683" spans="1:7">
      <c r="B683" s="526"/>
      <c r="C683" s="526"/>
      <c r="D683" t="s">
        <v>19</v>
      </c>
      <c r="E683" s="2">
        <v>5</v>
      </c>
      <c r="G683" s="2">
        <f t="shared" si="12"/>
        <v>132.19999999999999</v>
      </c>
    </row>
    <row r="684" spans="1:7">
      <c r="B684" s="526"/>
      <c r="C684" s="526"/>
      <c r="D684" s="67" t="s">
        <v>220</v>
      </c>
      <c r="E684" s="2">
        <v>50</v>
      </c>
      <c r="G684" s="2">
        <f t="shared" si="12"/>
        <v>182.2</v>
      </c>
    </row>
    <row r="685" spans="1:7">
      <c r="A685" s="7">
        <v>44712</v>
      </c>
      <c r="B685" s="526" t="s">
        <v>128</v>
      </c>
      <c r="C685" s="526" t="s">
        <v>25</v>
      </c>
      <c r="D685" t="s">
        <v>18</v>
      </c>
      <c r="F685" s="2">
        <v>60</v>
      </c>
      <c r="G685" s="2">
        <f t="shared" si="12"/>
        <v>122.19999999999999</v>
      </c>
    </row>
    <row r="686" spans="1:7">
      <c r="A686" s="7">
        <v>44712</v>
      </c>
      <c r="B686" s="526" t="s">
        <v>128</v>
      </c>
      <c r="C686" s="526" t="s">
        <v>25</v>
      </c>
      <c r="D686" t="s">
        <v>19</v>
      </c>
      <c r="F686" s="2">
        <v>5</v>
      </c>
      <c r="G686" s="2">
        <f t="shared" si="12"/>
        <v>117.19999999999999</v>
      </c>
    </row>
    <row r="687" spans="1:7">
      <c r="A687" s="7">
        <v>44795</v>
      </c>
      <c r="B687" s="526">
        <v>25299</v>
      </c>
      <c r="C687" s="526" t="s">
        <v>25</v>
      </c>
      <c r="D687" t="s">
        <v>16</v>
      </c>
      <c r="F687" s="2">
        <v>58.1</v>
      </c>
      <c r="G687" s="2">
        <f t="shared" si="12"/>
        <v>59.099999999999987</v>
      </c>
    </row>
    <row r="688" spans="1:7">
      <c r="A688" s="7">
        <v>44795</v>
      </c>
      <c r="B688" s="526">
        <v>25299</v>
      </c>
      <c r="C688" s="526" t="s">
        <v>25</v>
      </c>
      <c r="D688" t="s">
        <v>17</v>
      </c>
      <c r="F688" s="2">
        <v>9.1</v>
      </c>
      <c r="G688" s="2">
        <f t="shared" si="12"/>
        <v>49.999999999999986</v>
      </c>
    </row>
    <row r="689" spans="1:7">
      <c r="A689" s="7">
        <v>44795</v>
      </c>
      <c r="B689" s="526">
        <v>25299</v>
      </c>
      <c r="C689" s="526" t="s">
        <v>25</v>
      </c>
      <c r="D689" s="67" t="s">
        <v>220</v>
      </c>
      <c r="F689" s="2">
        <v>50</v>
      </c>
      <c r="G689" s="2">
        <f t="shared" si="12"/>
        <v>0</v>
      </c>
    </row>
    <row r="690" spans="1:7">
      <c r="A690" s="44">
        <v>44742</v>
      </c>
      <c r="B690" s="525" t="s">
        <v>14</v>
      </c>
      <c r="C690" s="525" t="s">
        <v>26</v>
      </c>
      <c r="D690" t="s">
        <v>16</v>
      </c>
      <c r="E690" s="2">
        <v>56.2</v>
      </c>
      <c r="G690" s="2">
        <f t="shared" si="12"/>
        <v>56.2</v>
      </c>
    </row>
    <row r="691" spans="1:7">
      <c r="B691" s="526"/>
      <c r="C691" s="526"/>
      <c r="D691" t="s">
        <v>17</v>
      </c>
      <c r="E691" s="2">
        <v>6.9</v>
      </c>
      <c r="G691" s="2">
        <f t="shared" si="12"/>
        <v>63.1</v>
      </c>
    </row>
    <row r="692" spans="1:7">
      <c r="B692" s="526"/>
      <c r="C692" s="526"/>
      <c r="D692" t="s">
        <v>18</v>
      </c>
      <c r="E692" s="2">
        <v>60</v>
      </c>
      <c r="G692" s="2">
        <f t="shared" si="12"/>
        <v>123.1</v>
      </c>
    </row>
    <row r="693" spans="1:7">
      <c r="B693" s="526"/>
      <c r="C693" s="526"/>
      <c r="D693" t="s">
        <v>19</v>
      </c>
      <c r="E693" s="2">
        <v>5</v>
      </c>
      <c r="G693" s="2">
        <f t="shared" si="12"/>
        <v>128.1</v>
      </c>
    </row>
    <row r="694" spans="1:7">
      <c r="B694" s="526"/>
      <c r="C694" s="526"/>
      <c r="D694" s="67" t="s">
        <v>220</v>
      </c>
      <c r="E694" s="2">
        <v>50</v>
      </c>
      <c r="G694" s="2">
        <f t="shared" si="12"/>
        <v>178.1</v>
      </c>
    </row>
    <row r="695" spans="1:7">
      <c r="A695" s="7">
        <v>44742</v>
      </c>
      <c r="B695" s="526" t="s">
        <v>129</v>
      </c>
      <c r="C695" s="526" t="s">
        <v>26</v>
      </c>
      <c r="D695" t="s">
        <v>18</v>
      </c>
      <c r="F695" s="2">
        <v>60</v>
      </c>
      <c r="G695" s="2">
        <f t="shared" si="12"/>
        <v>118.1</v>
      </c>
    </row>
    <row r="696" spans="1:7">
      <c r="A696" s="7">
        <v>44742</v>
      </c>
      <c r="B696" s="526" t="s">
        <v>129</v>
      </c>
      <c r="C696" s="526" t="s">
        <v>26</v>
      </c>
      <c r="D696" t="s">
        <v>19</v>
      </c>
      <c r="F696" s="2">
        <v>5</v>
      </c>
      <c r="G696" s="2">
        <f t="shared" si="12"/>
        <v>113.1</v>
      </c>
    </row>
    <row r="697" spans="1:7">
      <c r="A697" s="7">
        <v>44795</v>
      </c>
      <c r="B697" s="526">
        <v>25300</v>
      </c>
      <c r="C697" s="526" t="s">
        <v>26</v>
      </c>
      <c r="D697" t="s">
        <v>16</v>
      </c>
      <c r="F697" s="2">
        <v>56.2</v>
      </c>
      <c r="G697" s="2">
        <f t="shared" si="12"/>
        <v>56.899999999999991</v>
      </c>
    </row>
    <row r="698" spans="1:7">
      <c r="A698" s="7">
        <v>44795</v>
      </c>
      <c r="B698" s="526">
        <v>25300</v>
      </c>
      <c r="C698" s="526" t="s">
        <v>26</v>
      </c>
      <c r="D698" t="s">
        <v>17</v>
      </c>
      <c r="F698" s="2">
        <v>6.9</v>
      </c>
      <c r="G698" s="2">
        <f t="shared" si="12"/>
        <v>49.999999999999993</v>
      </c>
    </row>
    <row r="699" spans="1:7">
      <c r="A699" s="7">
        <v>44795</v>
      </c>
      <c r="B699" s="526">
        <v>25300</v>
      </c>
      <c r="C699" s="526" t="s">
        <v>26</v>
      </c>
      <c r="D699" s="67" t="s">
        <v>220</v>
      </c>
      <c r="F699" s="2">
        <v>50</v>
      </c>
      <c r="G699" s="2">
        <f t="shared" si="12"/>
        <v>0</v>
      </c>
    </row>
    <row r="700" spans="1:7">
      <c r="A700" s="44">
        <v>44773</v>
      </c>
      <c r="B700" s="525" t="s">
        <v>14</v>
      </c>
      <c r="C700" s="525" t="s">
        <v>27</v>
      </c>
      <c r="D700" t="s">
        <v>16</v>
      </c>
      <c r="E700" s="2">
        <v>56</v>
      </c>
      <c r="G700" s="2">
        <f t="shared" si="12"/>
        <v>56</v>
      </c>
    </row>
    <row r="701" spans="1:7">
      <c r="B701" s="526"/>
      <c r="C701" s="526"/>
      <c r="D701" t="s">
        <v>17</v>
      </c>
      <c r="E701" s="2">
        <v>9.6999999999999993</v>
      </c>
      <c r="G701" s="2">
        <f t="shared" si="12"/>
        <v>65.7</v>
      </c>
    </row>
    <row r="702" spans="1:7">
      <c r="B702" s="526"/>
      <c r="C702" s="526"/>
      <c r="D702" t="s">
        <v>18</v>
      </c>
      <c r="E702" s="148">
        <v>60</v>
      </c>
      <c r="G702" s="2">
        <f t="shared" si="12"/>
        <v>125.7</v>
      </c>
    </row>
    <row r="703" spans="1:7">
      <c r="B703" s="526"/>
      <c r="C703" s="526"/>
      <c r="D703" t="s">
        <v>19</v>
      </c>
      <c r="E703" s="148">
        <v>5</v>
      </c>
      <c r="G703" s="2">
        <f t="shared" si="12"/>
        <v>130.69999999999999</v>
      </c>
    </row>
    <row r="704" spans="1:7">
      <c r="B704" s="526"/>
      <c r="C704" s="526"/>
      <c r="D704" s="67" t="s">
        <v>220</v>
      </c>
      <c r="E704" s="2">
        <v>50</v>
      </c>
      <c r="G704" s="2">
        <f t="shared" si="12"/>
        <v>180.7</v>
      </c>
    </row>
    <row r="705" spans="1:13">
      <c r="A705" s="7">
        <v>44773</v>
      </c>
      <c r="B705" s="526" t="s">
        <v>115</v>
      </c>
      <c r="C705" s="526" t="s">
        <v>27</v>
      </c>
      <c r="D705" t="s">
        <v>18</v>
      </c>
      <c r="F705" s="148">
        <v>60</v>
      </c>
      <c r="G705" s="2">
        <f t="shared" si="12"/>
        <v>120.69999999999999</v>
      </c>
      <c r="K705" s="525"/>
      <c r="M705" s="2"/>
    </row>
    <row r="706" spans="1:13">
      <c r="A706" s="7">
        <v>44773</v>
      </c>
      <c r="B706" s="526" t="s">
        <v>115</v>
      </c>
      <c r="C706" s="526" t="s">
        <v>27</v>
      </c>
      <c r="D706" t="s">
        <v>19</v>
      </c>
      <c r="F706" s="148">
        <v>5</v>
      </c>
      <c r="G706" s="2">
        <f t="shared" si="12"/>
        <v>115.69999999999999</v>
      </c>
      <c r="K706" s="526"/>
      <c r="M706" s="2"/>
    </row>
    <row r="707" spans="1:13">
      <c r="A707" s="7">
        <v>44795</v>
      </c>
      <c r="B707" s="526">
        <v>25300</v>
      </c>
      <c r="C707" s="526" t="s">
        <v>27</v>
      </c>
      <c r="D707" t="s">
        <v>16</v>
      </c>
      <c r="F707" s="2">
        <v>56</v>
      </c>
      <c r="G707" s="2">
        <f t="shared" si="12"/>
        <v>59.699999999999989</v>
      </c>
      <c r="L707" s="67"/>
      <c r="M707" s="2"/>
    </row>
    <row r="708" spans="1:13">
      <c r="A708" s="7">
        <v>44795</v>
      </c>
      <c r="B708" s="526">
        <v>25300</v>
      </c>
      <c r="C708" s="526" t="s">
        <v>27</v>
      </c>
      <c r="D708" t="s">
        <v>17</v>
      </c>
      <c r="F708" s="2">
        <v>9.6999999999999993</v>
      </c>
      <c r="G708" s="2">
        <f t="shared" si="12"/>
        <v>49.999999999999986</v>
      </c>
      <c r="K708" s="525"/>
      <c r="M708" s="2"/>
    </row>
    <row r="709" spans="1:13">
      <c r="A709" s="7">
        <v>44795</v>
      </c>
      <c r="B709" s="526">
        <v>25300</v>
      </c>
      <c r="C709" s="526" t="s">
        <v>27</v>
      </c>
      <c r="D709" s="67" t="s">
        <v>220</v>
      </c>
      <c r="F709" s="2">
        <v>50</v>
      </c>
      <c r="G709" s="2">
        <f t="shared" si="12"/>
        <v>0</v>
      </c>
      <c r="K709" s="526"/>
      <c r="M709" s="2"/>
    </row>
    <row r="710" spans="1:13">
      <c r="A710" s="44">
        <v>44804</v>
      </c>
      <c r="B710" s="525" t="s">
        <v>14</v>
      </c>
      <c r="C710" s="525" t="s">
        <v>28</v>
      </c>
      <c r="D710" t="s">
        <v>16</v>
      </c>
      <c r="E710" s="2">
        <v>38.299999999999997</v>
      </c>
      <c r="G710" s="2">
        <f t="shared" si="12"/>
        <v>38.299999999999997</v>
      </c>
      <c r="L710" s="67"/>
      <c r="M710" s="2"/>
    </row>
    <row r="711" spans="1:13">
      <c r="B711" s="526"/>
      <c r="C711" s="526"/>
      <c r="D711" t="s">
        <v>17</v>
      </c>
      <c r="E711" s="2">
        <v>7</v>
      </c>
      <c r="G711" s="2">
        <f t="shared" si="12"/>
        <v>45.3</v>
      </c>
    </row>
    <row r="712" spans="1:13">
      <c r="B712" s="526"/>
      <c r="C712" s="526"/>
      <c r="D712" t="s">
        <v>18</v>
      </c>
      <c r="E712" s="2">
        <v>60</v>
      </c>
      <c r="G712" s="2">
        <f t="shared" si="12"/>
        <v>105.3</v>
      </c>
      <c r="M712" s="8"/>
    </row>
    <row r="713" spans="1:13">
      <c r="B713" s="526"/>
      <c r="C713" s="526"/>
      <c r="D713" t="s">
        <v>19</v>
      </c>
      <c r="E713" s="2">
        <v>5</v>
      </c>
      <c r="G713" s="2">
        <f t="shared" si="12"/>
        <v>110.3</v>
      </c>
    </row>
    <row r="714" spans="1:13">
      <c r="B714" s="526"/>
      <c r="C714" s="526"/>
      <c r="D714" s="67" t="s">
        <v>220</v>
      </c>
      <c r="E714" s="2">
        <v>50</v>
      </c>
      <c r="G714" s="2">
        <f t="shared" si="12"/>
        <v>160.30000000000001</v>
      </c>
    </row>
    <row r="715" spans="1:13">
      <c r="A715" s="7">
        <v>44804</v>
      </c>
      <c r="B715" s="526" t="s">
        <v>116</v>
      </c>
      <c r="C715" s="526" t="s">
        <v>28</v>
      </c>
      <c r="D715" t="s">
        <v>18</v>
      </c>
      <c r="F715" s="2">
        <v>60</v>
      </c>
      <c r="G715" s="2">
        <f t="shared" ref="G715:G776" si="13">+G714+E715-F715</f>
        <v>100.30000000000001</v>
      </c>
    </row>
    <row r="716" spans="1:13">
      <c r="A716" s="7">
        <v>44804</v>
      </c>
      <c r="B716" s="526" t="s">
        <v>116</v>
      </c>
      <c r="C716" s="526" t="s">
        <v>28</v>
      </c>
      <c r="D716" t="s">
        <v>19</v>
      </c>
      <c r="F716" s="2">
        <v>5</v>
      </c>
      <c r="G716" s="2">
        <f t="shared" si="13"/>
        <v>95.300000000000011</v>
      </c>
    </row>
    <row r="717" spans="1:13">
      <c r="A717" s="7">
        <v>44860</v>
      </c>
      <c r="B717" s="526" t="s">
        <v>679</v>
      </c>
      <c r="C717" s="526" t="s">
        <v>28</v>
      </c>
      <c r="D717" t="s">
        <v>16</v>
      </c>
      <c r="F717" s="2">
        <v>38.299999999999997</v>
      </c>
      <c r="G717" s="2">
        <f t="shared" si="13"/>
        <v>57.000000000000014</v>
      </c>
    </row>
    <row r="718" spans="1:13">
      <c r="A718" s="7">
        <v>44860</v>
      </c>
      <c r="B718" s="526" t="s">
        <v>679</v>
      </c>
      <c r="C718" s="526" t="s">
        <v>28</v>
      </c>
      <c r="D718" t="s">
        <v>17</v>
      </c>
      <c r="F718" s="2">
        <v>7</v>
      </c>
      <c r="G718" s="2">
        <f t="shared" si="13"/>
        <v>50.000000000000014</v>
      </c>
    </row>
    <row r="719" spans="1:13">
      <c r="A719" s="7">
        <v>44860</v>
      </c>
      <c r="B719" s="526" t="s">
        <v>679</v>
      </c>
      <c r="C719" s="526" t="s">
        <v>28</v>
      </c>
      <c r="D719" s="67" t="s">
        <v>220</v>
      </c>
      <c r="F719" s="2">
        <v>50</v>
      </c>
      <c r="G719" s="2">
        <f t="shared" si="13"/>
        <v>0</v>
      </c>
    </row>
    <row r="720" spans="1:13">
      <c r="A720" s="88">
        <v>44834</v>
      </c>
      <c r="B720" s="525" t="s">
        <v>14</v>
      </c>
      <c r="C720" s="525" t="s">
        <v>184</v>
      </c>
      <c r="D720" t="s">
        <v>16</v>
      </c>
      <c r="E720" s="2">
        <v>50</v>
      </c>
      <c r="G720" s="2">
        <f t="shared" si="13"/>
        <v>50</v>
      </c>
    </row>
    <row r="721" spans="1:12">
      <c r="A721" s="86"/>
      <c r="B721" s="526"/>
      <c r="C721" s="526"/>
      <c r="D721" t="s">
        <v>17</v>
      </c>
      <c r="E721" s="2">
        <v>8.1999999999999993</v>
      </c>
      <c r="G721" s="2">
        <f t="shared" si="13"/>
        <v>58.2</v>
      </c>
    </row>
    <row r="722" spans="1:12">
      <c r="A722" s="86"/>
      <c r="B722" s="526"/>
      <c r="C722" s="526"/>
      <c r="D722" t="s">
        <v>18</v>
      </c>
      <c r="E722" s="2">
        <v>60</v>
      </c>
      <c r="G722" s="2">
        <f t="shared" si="13"/>
        <v>118.2</v>
      </c>
    </row>
    <row r="723" spans="1:12">
      <c r="A723" s="86"/>
      <c r="B723" s="526"/>
      <c r="C723" s="526"/>
      <c r="D723" t="s">
        <v>19</v>
      </c>
      <c r="E723" s="2">
        <v>5</v>
      </c>
      <c r="G723" s="2">
        <f t="shared" si="13"/>
        <v>123.2</v>
      </c>
    </row>
    <row r="724" spans="1:12">
      <c r="A724" s="86"/>
      <c r="B724" s="526"/>
      <c r="C724" s="526"/>
      <c r="D724" s="67" t="s">
        <v>220</v>
      </c>
      <c r="E724" s="2">
        <v>50</v>
      </c>
      <c r="G724" s="2">
        <f t="shared" si="13"/>
        <v>173.2</v>
      </c>
    </row>
    <row r="725" spans="1:12">
      <c r="A725" s="86">
        <v>44834</v>
      </c>
      <c r="B725" s="526" t="s">
        <v>117</v>
      </c>
      <c r="C725" s="526" t="s">
        <v>184</v>
      </c>
      <c r="D725" t="s">
        <v>18</v>
      </c>
      <c r="F725" s="2">
        <v>60</v>
      </c>
      <c r="G725" s="2">
        <f t="shared" si="13"/>
        <v>113.19999999999999</v>
      </c>
    </row>
    <row r="726" spans="1:12">
      <c r="A726" s="86">
        <v>44834</v>
      </c>
      <c r="B726" s="526" t="s">
        <v>117</v>
      </c>
      <c r="C726" s="526" t="s">
        <v>184</v>
      </c>
      <c r="D726" t="s">
        <v>19</v>
      </c>
      <c r="F726" s="2">
        <v>5</v>
      </c>
      <c r="G726" s="2">
        <f t="shared" si="13"/>
        <v>108.19999999999999</v>
      </c>
    </row>
    <row r="727" spans="1:12">
      <c r="A727" s="7">
        <v>44860</v>
      </c>
      <c r="B727" s="526" t="s">
        <v>679</v>
      </c>
      <c r="C727" s="526" t="s">
        <v>184</v>
      </c>
      <c r="D727" t="s">
        <v>16</v>
      </c>
      <c r="F727" s="2">
        <v>50</v>
      </c>
      <c r="G727" s="2">
        <f t="shared" si="13"/>
        <v>58.199999999999989</v>
      </c>
    </row>
    <row r="728" spans="1:12">
      <c r="A728" s="7">
        <v>44860</v>
      </c>
      <c r="B728" s="526" t="s">
        <v>679</v>
      </c>
      <c r="C728" s="526" t="s">
        <v>184</v>
      </c>
      <c r="D728" t="s">
        <v>17</v>
      </c>
      <c r="F728" s="2">
        <v>8.1999999999999993</v>
      </c>
      <c r="G728" s="2">
        <f t="shared" si="13"/>
        <v>49.999999999999986</v>
      </c>
    </row>
    <row r="729" spans="1:12">
      <c r="A729" s="7">
        <v>44860</v>
      </c>
      <c r="B729" s="526" t="s">
        <v>679</v>
      </c>
      <c r="C729" s="526" t="s">
        <v>184</v>
      </c>
      <c r="D729" s="67" t="s">
        <v>220</v>
      </c>
      <c r="F729" s="2">
        <v>46.5</v>
      </c>
      <c r="G729" s="2">
        <f t="shared" si="13"/>
        <v>3.4999999999999858</v>
      </c>
    </row>
    <row r="730" spans="1:12">
      <c r="A730" s="86">
        <v>44861</v>
      </c>
      <c r="B730" s="526" t="s">
        <v>680</v>
      </c>
      <c r="C730" s="526" t="s">
        <v>184</v>
      </c>
      <c r="D730" t="s">
        <v>220</v>
      </c>
      <c r="F730" s="2">
        <v>3.5</v>
      </c>
      <c r="G730" s="2">
        <f t="shared" si="13"/>
        <v>-1.4210854715202004E-14</v>
      </c>
    </row>
    <row r="731" spans="1:12">
      <c r="A731" s="44">
        <v>44865</v>
      </c>
      <c r="B731" s="525" t="s">
        <v>14</v>
      </c>
      <c r="C731" s="525" t="s">
        <v>30</v>
      </c>
      <c r="D731" t="s">
        <v>16</v>
      </c>
      <c r="E731" s="148">
        <v>49.8</v>
      </c>
      <c r="G731" s="2">
        <f t="shared" si="13"/>
        <v>49.799999999999983</v>
      </c>
      <c r="J731" s="525" t="s">
        <v>30</v>
      </c>
      <c r="K731" t="s">
        <v>16</v>
      </c>
      <c r="L731" s="148">
        <v>49.8</v>
      </c>
    </row>
    <row r="732" spans="1:12">
      <c r="A732" s="44"/>
      <c r="B732" s="525"/>
      <c r="C732" s="525"/>
      <c r="D732" t="s">
        <v>17</v>
      </c>
      <c r="E732" s="148">
        <v>4.9000000000000004</v>
      </c>
      <c r="G732" s="2">
        <f t="shared" si="13"/>
        <v>54.699999999999982</v>
      </c>
      <c r="J732" s="525"/>
      <c r="K732" t="s">
        <v>17</v>
      </c>
      <c r="L732" s="148">
        <v>4.9000000000000004</v>
      </c>
    </row>
    <row r="733" spans="1:12">
      <c r="A733" s="44"/>
      <c r="B733" s="525"/>
      <c r="C733" s="525"/>
      <c r="D733" t="s">
        <v>18</v>
      </c>
      <c r="E733" s="148">
        <v>60</v>
      </c>
      <c r="G733" s="2">
        <f t="shared" si="13"/>
        <v>114.69999999999999</v>
      </c>
      <c r="K733" s="67" t="s">
        <v>220</v>
      </c>
      <c r="L733" s="148">
        <v>50</v>
      </c>
    </row>
    <row r="734" spans="1:12">
      <c r="A734" s="44"/>
      <c r="B734" s="525"/>
      <c r="C734" s="525"/>
      <c r="D734" t="s">
        <v>19</v>
      </c>
      <c r="E734" s="148">
        <v>5</v>
      </c>
      <c r="G734" s="2">
        <f t="shared" si="13"/>
        <v>119.69999999999999</v>
      </c>
    </row>
    <row r="735" spans="1:12">
      <c r="A735" s="44"/>
      <c r="B735" s="525"/>
      <c r="C735" s="525"/>
      <c r="D735" s="67" t="s">
        <v>220</v>
      </c>
      <c r="E735" s="148">
        <v>50</v>
      </c>
      <c r="G735" s="2">
        <f t="shared" si="13"/>
        <v>169.7</v>
      </c>
      <c r="L735" s="8">
        <f>SUM(L731:L734)</f>
        <v>104.69999999999999</v>
      </c>
    </row>
    <row r="736" spans="1:12">
      <c r="A736" s="7">
        <v>44865</v>
      </c>
      <c r="B736" s="526" t="s">
        <v>118</v>
      </c>
      <c r="C736" s="526" t="s">
        <v>30</v>
      </c>
      <c r="D736" t="s">
        <v>18</v>
      </c>
      <c r="E736" s="148"/>
      <c r="F736" s="148">
        <v>60</v>
      </c>
      <c r="G736" s="2">
        <f t="shared" si="13"/>
        <v>109.69999999999999</v>
      </c>
    </row>
    <row r="737" spans="1:12">
      <c r="A737" s="7">
        <v>44865</v>
      </c>
      <c r="B737" s="526" t="s">
        <v>118</v>
      </c>
      <c r="C737" s="526" t="s">
        <v>30</v>
      </c>
      <c r="D737" t="s">
        <v>19</v>
      </c>
      <c r="E737" s="148"/>
      <c r="F737" s="148">
        <v>5</v>
      </c>
      <c r="G737" s="2">
        <f t="shared" si="13"/>
        <v>104.69999999999999</v>
      </c>
    </row>
    <row r="738" spans="1:12">
      <c r="A738" s="7">
        <v>44915</v>
      </c>
      <c r="B738" s="526" t="s">
        <v>681</v>
      </c>
      <c r="C738" s="526" t="s">
        <v>30</v>
      </c>
      <c r="D738" t="s">
        <v>16</v>
      </c>
      <c r="E738" s="148"/>
      <c r="F738" s="148">
        <v>49.8</v>
      </c>
      <c r="G738" s="2">
        <f t="shared" si="13"/>
        <v>54.899999999999991</v>
      </c>
    </row>
    <row r="739" spans="1:12">
      <c r="A739" s="7">
        <v>44915</v>
      </c>
      <c r="B739" s="526" t="s">
        <v>681</v>
      </c>
      <c r="C739" s="526" t="s">
        <v>30</v>
      </c>
      <c r="D739" t="s">
        <v>17</v>
      </c>
      <c r="E739" s="148"/>
      <c r="F739" s="148">
        <v>4.9000000000000004</v>
      </c>
      <c r="G739" s="2">
        <f t="shared" si="13"/>
        <v>49.999999999999993</v>
      </c>
    </row>
    <row r="740" spans="1:12">
      <c r="A740" s="7">
        <v>44915</v>
      </c>
      <c r="B740" s="526" t="s">
        <v>681</v>
      </c>
      <c r="C740" s="526" t="s">
        <v>30</v>
      </c>
      <c r="D740" s="67" t="s">
        <v>220</v>
      </c>
      <c r="E740" s="148"/>
      <c r="F740" s="148">
        <v>50</v>
      </c>
      <c r="G740" s="2">
        <f t="shared" si="13"/>
        <v>0</v>
      </c>
    </row>
    <row r="741" spans="1:12">
      <c r="A741" s="88">
        <v>44895</v>
      </c>
      <c r="B741" s="525" t="s">
        <v>14</v>
      </c>
      <c r="C741" s="525" t="s">
        <v>33</v>
      </c>
      <c r="D741" t="s">
        <v>16</v>
      </c>
      <c r="E741" s="8">
        <v>55.6</v>
      </c>
      <c r="G741" s="2">
        <f t="shared" si="13"/>
        <v>55.6</v>
      </c>
    </row>
    <row r="742" spans="1:12">
      <c r="A742" s="86"/>
      <c r="B742" s="526"/>
      <c r="C742" s="526"/>
      <c r="D742" t="s">
        <v>17</v>
      </c>
      <c r="E742" s="8">
        <v>6.3</v>
      </c>
      <c r="G742" s="2">
        <f t="shared" si="13"/>
        <v>61.9</v>
      </c>
    </row>
    <row r="743" spans="1:12">
      <c r="A743" s="86"/>
      <c r="B743" s="526"/>
      <c r="C743" s="526"/>
      <c r="D743" t="s">
        <v>18</v>
      </c>
      <c r="E743" s="2">
        <v>60</v>
      </c>
      <c r="G743" s="2">
        <f t="shared" si="13"/>
        <v>121.9</v>
      </c>
    </row>
    <row r="744" spans="1:12">
      <c r="A744" s="86"/>
      <c r="B744" s="526"/>
      <c r="C744" s="526"/>
      <c r="D744" t="s">
        <v>19</v>
      </c>
      <c r="E744" s="2">
        <v>5</v>
      </c>
      <c r="G744" s="2">
        <f t="shared" si="13"/>
        <v>126.9</v>
      </c>
    </row>
    <row r="745" spans="1:12">
      <c r="A745" s="86"/>
      <c r="B745" s="526"/>
      <c r="C745" s="526"/>
      <c r="D745" s="67" t="s">
        <v>220</v>
      </c>
      <c r="E745" s="2">
        <v>50</v>
      </c>
      <c r="G745" s="2">
        <f t="shared" si="13"/>
        <v>176.9</v>
      </c>
    </row>
    <row r="746" spans="1:12">
      <c r="A746" s="86">
        <v>44895</v>
      </c>
      <c r="B746" s="526" t="s">
        <v>132</v>
      </c>
      <c r="C746" s="526" t="s">
        <v>33</v>
      </c>
      <c r="D746" t="s">
        <v>18</v>
      </c>
      <c r="F746" s="2">
        <v>60</v>
      </c>
      <c r="G746" s="2">
        <f t="shared" si="13"/>
        <v>116.9</v>
      </c>
      <c r="J746" s="525"/>
      <c r="L746" s="8"/>
    </row>
    <row r="747" spans="1:12">
      <c r="A747" s="86">
        <v>44895</v>
      </c>
      <c r="B747" s="526" t="s">
        <v>132</v>
      </c>
      <c r="C747" s="526" t="s">
        <v>33</v>
      </c>
      <c r="D747" t="s">
        <v>19</v>
      </c>
      <c r="F747" s="2">
        <v>5</v>
      </c>
      <c r="G747" s="2">
        <f t="shared" si="13"/>
        <v>111.9</v>
      </c>
      <c r="J747" s="526"/>
      <c r="L747" s="8"/>
    </row>
    <row r="748" spans="1:12">
      <c r="A748" s="86">
        <v>44966</v>
      </c>
      <c r="B748" s="526" t="s">
        <v>682</v>
      </c>
      <c r="C748" s="526" t="s">
        <v>33</v>
      </c>
      <c r="D748" t="s">
        <v>16</v>
      </c>
      <c r="F748" s="8">
        <v>55.6</v>
      </c>
      <c r="G748" s="2">
        <f t="shared" si="13"/>
        <v>56.300000000000004</v>
      </c>
      <c r="J748" s="526"/>
      <c r="L748" s="8"/>
    </row>
    <row r="749" spans="1:12">
      <c r="A749" s="86">
        <v>44966</v>
      </c>
      <c r="B749" s="526" t="s">
        <v>682</v>
      </c>
      <c r="C749" s="526" t="s">
        <v>33</v>
      </c>
      <c r="D749" t="s">
        <v>17</v>
      </c>
      <c r="F749" s="8">
        <v>6.3</v>
      </c>
      <c r="G749" s="2">
        <f t="shared" si="13"/>
        <v>50.000000000000007</v>
      </c>
      <c r="J749" s="526"/>
      <c r="L749" s="8"/>
    </row>
    <row r="750" spans="1:12">
      <c r="A750" s="86">
        <v>44966</v>
      </c>
      <c r="B750" s="526" t="s">
        <v>682</v>
      </c>
      <c r="C750" s="526" t="s">
        <v>33</v>
      </c>
      <c r="D750" s="67" t="s">
        <v>220</v>
      </c>
      <c r="F750" s="2">
        <v>50</v>
      </c>
      <c r="G750" s="2">
        <f t="shared" si="13"/>
        <v>0</v>
      </c>
      <c r="J750" s="526"/>
      <c r="L750" s="8"/>
    </row>
    <row r="751" spans="1:12">
      <c r="A751" s="88">
        <v>44926</v>
      </c>
      <c r="B751" s="525" t="s">
        <v>14</v>
      </c>
      <c r="C751" s="525" t="s">
        <v>34</v>
      </c>
      <c r="D751" t="s">
        <v>16</v>
      </c>
      <c r="E751" s="2">
        <v>52.7</v>
      </c>
      <c r="G751" s="2">
        <f t="shared" si="13"/>
        <v>52.7</v>
      </c>
      <c r="K751" s="67"/>
      <c r="L751" s="2"/>
    </row>
    <row r="752" spans="1:12">
      <c r="A752" s="86"/>
      <c r="B752" s="526"/>
      <c r="C752" s="526"/>
      <c r="D752" t="s">
        <v>17</v>
      </c>
      <c r="E752" s="2">
        <v>5.7</v>
      </c>
      <c r="G752" s="2">
        <f t="shared" si="13"/>
        <v>58.400000000000006</v>
      </c>
      <c r="J752" s="525"/>
      <c r="L752" s="2"/>
    </row>
    <row r="753" spans="1:13">
      <c r="A753" s="86"/>
      <c r="B753" s="526"/>
      <c r="C753" s="526"/>
      <c r="D753" t="s">
        <v>18</v>
      </c>
      <c r="E753" s="2">
        <v>60</v>
      </c>
      <c r="G753" s="2">
        <f t="shared" si="13"/>
        <v>118.4</v>
      </c>
      <c r="J753" s="526"/>
      <c r="L753" s="2"/>
    </row>
    <row r="754" spans="1:13">
      <c r="A754" s="86"/>
      <c r="B754" s="526"/>
      <c r="C754" s="526"/>
      <c r="D754" t="s">
        <v>19</v>
      </c>
      <c r="E754" s="2">
        <v>5</v>
      </c>
      <c r="G754" s="2">
        <f t="shared" si="13"/>
        <v>123.4</v>
      </c>
      <c r="K754" s="67"/>
      <c r="L754" s="2"/>
    </row>
    <row r="755" spans="1:13">
      <c r="A755" s="86"/>
      <c r="B755" s="526"/>
      <c r="C755" s="526"/>
      <c r="D755" s="67" t="s">
        <v>220</v>
      </c>
      <c r="E755" s="2">
        <v>50</v>
      </c>
      <c r="G755" s="2">
        <f t="shared" si="13"/>
        <v>173.4</v>
      </c>
      <c r="J755" s="525"/>
      <c r="K755" s="67"/>
      <c r="M755" s="2"/>
    </row>
    <row r="756" spans="1:13">
      <c r="A756" s="86">
        <v>44926</v>
      </c>
      <c r="B756" s="526" t="s">
        <v>121</v>
      </c>
      <c r="C756" s="526" t="s">
        <v>34</v>
      </c>
      <c r="D756" t="s">
        <v>18</v>
      </c>
      <c r="F756" s="2">
        <v>60</v>
      </c>
      <c r="G756" s="2">
        <f t="shared" si="13"/>
        <v>113.4</v>
      </c>
    </row>
    <row r="757" spans="1:13">
      <c r="A757" s="86">
        <v>44926</v>
      </c>
      <c r="B757" s="526" t="s">
        <v>121</v>
      </c>
      <c r="C757" s="526" t="s">
        <v>34</v>
      </c>
      <c r="D757" t="s">
        <v>19</v>
      </c>
      <c r="F757" s="2">
        <v>5</v>
      </c>
      <c r="G757" s="2">
        <f t="shared" si="13"/>
        <v>108.4</v>
      </c>
      <c r="L757" s="8"/>
    </row>
    <row r="758" spans="1:13">
      <c r="A758" s="86">
        <v>44966</v>
      </c>
      <c r="B758" s="526" t="s">
        <v>682</v>
      </c>
      <c r="C758" s="526" t="s">
        <v>34</v>
      </c>
      <c r="D758" t="s">
        <v>16</v>
      </c>
      <c r="F758" s="2">
        <v>52.7</v>
      </c>
      <c r="G758" s="2">
        <f t="shared" si="13"/>
        <v>55.7</v>
      </c>
      <c r="L758" s="8"/>
    </row>
    <row r="759" spans="1:13">
      <c r="A759" s="86">
        <v>44966</v>
      </c>
      <c r="B759" s="526" t="s">
        <v>682</v>
      </c>
      <c r="C759" s="526" t="s">
        <v>34</v>
      </c>
      <c r="D759" t="s">
        <v>17</v>
      </c>
      <c r="F759" s="2">
        <v>5.7</v>
      </c>
      <c r="G759" s="2">
        <f t="shared" si="13"/>
        <v>50</v>
      </c>
      <c r="L759" s="8"/>
    </row>
    <row r="760" spans="1:13">
      <c r="A760" s="86">
        <v>44966</v>
      </c>
      <c r="B760" s="526" t="s">
        <v>682</v>
      </c>
      <c r="C760" s="526" t="s">
        <v>34</v>
      </c>
      <c r="D760" s="67" t="s">
        <v>220</v>
      </c>
      <c r="F760" s="2">
        <v>50</v>
      </c>
      <c r="G760" s="2">
        <f t="shared" si="13"/>
        <v>0</v>
      </c>
      <c r="L760" s="8"/>
    </row>
    <row r="761" spans="1:13">
      <c r="A761" s="44">
        <v>44957</v>
      </c>
      <c r="B761" s="525" t="s">
        <v>14</v>
      </c>
      <c r="C761" s="525" t="s">
        <v>15</v>
      </c>
      <c r="D761" t="s">
        <v>16</v>
      </c>
      <c r="E761" s="241">
        <v>47.8</v>
      </c>
      <c r="F761" s="241"/>
      <c r="G761" s="2">
        <f t="shared" si="13"/>
        <v>47.8</v>
      </c>
    </row>
    <row r="762" spans="1:13">
      <c r="B762" s="526"/>
      <c r="C762" s="526"/>
      <c r="D762" t="s">
        <v>17</v>
      </c>
      <c r="E762" s="241">
        <v>4.8</v>
      </c>
      <c r="F762" s="241"/>
      <c r="G762" s="2">
        <f t="shared" si="13"/>
        <v>52.599999999999994</v>
      </c>
    </row>
    <row r="763" spans="1:13">
      <c r="B763" s="526"/>
      <c r="C763" s="526"/>
      <c r="D763" t="s">
        <v>18</v>
      </c>
      <c r="E763" s="241">
        <v>60</v>
      </c>
      <c r="F763" s="241"/>
      <c r="G763" s="2">
        <f t="shared" si="13"/>
        <v>112.6</v>
      </c>
    </row>
    <row r="764" spans="1:13">
      <c r="B764" s="526"/>
      <c r="C764" s="526"/>
      <c r="D764" t="s">
        <v>19</v>
      </c>
      <c r="E764" s="241">
        <v>5</v>
      </c>
      <c r="F764" s="241"/>
      <c r="G764" s="2">
        <f t="shared" si="13"/>
        <v>117.6</v>
      </c>
    </row>
    <row r="765" spans="1:13">
      <c r="B765" s="526"/>
      <c r="C765" s="526"/>
      <c r="D765" s="67" t="s">
        <v>220</v>
      </c>
      <c r="E765" s="2">
        <v>150</v>
      </c>
      <c r="F765" s="241"/>
      <c r="G765" s="2">
        <f t="shared" si="13"/>
        <v>267.60000000000002</v>
      </c>
      <c r="I765" s="525"/>
      <c r="K765" s="241"/>
    </row>
    <row r="766" spans="1:13">
      <c r="A766" s="7">
        <v>44957</v>
      </c>
      <c r="B766" s="526" t="s">
        <v>119</v>
      </c>
      <c r="C766" s="526" t="s">
        <v>15</v>
      </c>
      <c r="D766" t="s">
        <v>18</v>
      </c>
      <c r="E766" s="241"/>
      <c r="F766" s="241">
        <v>60</v>
      </c>
      <c r="G766" s="2">
        <f t="shared" si="13"/>
        <v>207.60000000000002</v>
      </c>
      <c r="I766" s="526"/>
      <c r="K766" s="241"/>
    </row>
    <row r="767" spans="1:13">
      <c r="A767" s="7">
        <v>44957</v>
      </c>
      <c r="B767" s="526" t="s">
        <v>119</v>
      </c>
      <c r="C767" s="526" t="s">
        <v>15</v>
      </c>
      <c r="D767" t="s">
        <v>19</v>
      </c>
      <c r="E767" s="241"/>
      <c r="F767" s="241">
        <v>5</v>
      </c>
      <c r="G767" s="2">
        <f t="shared" si="13"/>
        <v>202.60000000000002</v>
      </c>
      <c r="J767" s="242"/>
      <c r="K767" s="2"/>
    </row>
    <row r="768" spans="1:13">
      <c r="A768" s="7">
        <v>44992</v>
      </c>
      <c r="B768" s="526">
        <v>26568</v>
      </c>
      <c r="C768" s="526" t="s">
        <v>15</v>
      </c>
      <c r="D768" t="s">
        <v>16</v>
      </c>
      <c r="E768" s="241"/>
      <c r="F768" s="241">
        <v>47.8</v>
      </c>
      <c r="G768" s="2">
        <f t="shared" si="13"/>
        <v>154.80000000000001</v>
      </c>
      <c r="J768" s="242"/>
      <c r="K768" s="2"/>
    </row>
    <row r="769" spans="1:11">
      <c r="A769" s="7">
        <v>44992</v>
      </c>
      <c r="B769" s="526">
        <v>26568</v>
      </c>
      <c r="C769" s="526" t="s">
        <v>15</v>
      </c>
      <c r="D769" t="s">
        <v>17</v>
      </c>
      <c r="E769" s="241"/>
      <c r="F769" s="241">
        <v>4.8</v>
      </c>
      <c r="G769" s="2">
        <f t="shared" si="13"/>
        <v>150</v>
      </c>
      <c r="J769" s="242"/>
      <c r="K769" s="2"/>
    </row>
    <row r="770" spans="1:11">
      <c r="A770" s="7">
        <v>44992</v>
      </c>
      <c r="B770" s="526">
        <v>26568</v>
      </c>
      <c r="C770" s="526" t="s">
        <v>15</v>
      </c>
      <c r="D770" s="67" t="s">
        <v>220</v>
      </c>
      <c r="E770" s="241"/>
      <c r="F770" s="2">
        <v>150</v>
      </c>
      <c r="G770" s="2">
        <f t="shared" si="13"/>
        <v>0</v>
      </c>
      <c r="J770" s="242"/>
      <c r="K770" s="2"/>
    </row>
    <row r="771" spans="1:11">
      <c r="A771" s="44">
        <v>44985</v>
      </c>
      <c r="B771" s="525" t="s">
        <v>14</v>
      </c>
      <c r="C771" s="525" t="s">
        <v>20</v>
      </c>
      <c r="D771" t="s">
        <v>16</v>
      </c>
      <c r="E771" s="241">
        <v>52.1</v>
      </c>
      <c r="F771" s="241"/>
      <c r="G771" s="2">
        <f t="shared" si="13"/>
        <v>52.1</v>
      </c>
      <c r="J771" s="242"/>
      <c r="K771" s="2"/>
    </row>
    <row r="772" spans="1:11">
      <c r="B772" s="526"/>
      <c r="C772" s="526"/>
      <c r="D772" t="s">
        <v>17</v>
      </c>
      <c r="E772" s="241">
        <v>1.2</v>
      </c>
      <c r="F772" s="241"/>
      <c r="G772" s="2">
        <f t="shared" si="13"/>
        <v>53.300000000000004</v>
      </c>
    </row>
    <row r="773" spans="1:11">
      <c r="B773" s="526"/>
      <c r="C773" s="526"/>
      <c r="D773" t="s">
        <v>18</v>
      </c>
      <c r="E773" s="241">
        <v>56</v>
      </c>
      <c r="F773" s="241"/>
      <c r="G773" s="2">
        <f t="shared" si="13"/>
        <v>109.30000000000001</v>
      </c>
      <c r="K773" s="37"/>
    </row>
    <row r="774" spans="1:11">
      <c r="B774" s="526"/>
      <c r="C774" s="526"/>
      <c r="D774" t="s">
        <v>19</v>
      </c>
      <c r="E774" s="241">
        <v>5</v>
      </c>
      <c r="F774" s="241"/>
      <c r="G774" s="2">
        <f t="shared" si="13"/>
        <v>114.30000000000001</v>
      </c>
    </row>
    <row r="775" spans="1:11">
      <c r="B775" s="526"/>
      <c r="C775" s="526"/>
      <c r="D775" s="242" t="s">
        <v>220</v>
      </c>
      <c r="E775" s="2">
        <v>150</v>
      </c>
      <c r="F775" s="241"/>
      <c r="G775" s="2">
        <f t="shared" si="13"/>
        <v>264.3</v>
      </c>
    </row>
    <row r="776" spans="1:11">
      <c r="A776" s="7">
        <v>44985</v>
      </c>
      <c r="B776" s="526" t="s">
        <v>135</v>
      </c>
      <c r="C776" s="526" t="s">
        <v>20</v>
      </c>
      <c r="D776" t="s">
        <v>18</v>
      </c>
      <c r="E776" s="241"/>
      <c r="F776" s="241">
        <v>56</v>
      </c>
      <c r="G776" s="2">
        <f t="shared" si="13"/>
        <v>208.3</v>
      </c>
    </row>
    <row r="777" spans="1:11">
      <c r="A777" s="7">
        <v>44985</v>
      </c>
      <c r="B777" s="526" t="s">
        <v>135</v>
      </c>
      <c r="C777" s="526" t="s">
        <v>20</v>
      </c>
      <c r="D777" t="s">
        <v>19</v>
      </c>
      <c r="E777" s="241"/>
      <c r="F777" s="241">
        <v>5</v>
      </c>
      <c r="G777" s="2">
        <f>+G776+E777-F777</f>
        <v>203.3</v>
      </c>
    </row>
    <row r="778" spans="1:11">
      <c r="A778" s="7">
        <v>44992</v>
      </c>
      <c r="B778" s="526">
        <v>26568</v>
      </c>
      <c r="C778" s="526" t="s">
        <v>20</v>
      </c>
      <c r="D778" s="242" t="s">
        <v>220</v>
      </c>
      <c r="F778" s="2">
        <v>150</v>
      </c>
      <c r="G778" s="2">
        <f>+G777+E778-F778</f>
        <v>53.300000000000011</v>
      </c>
    </row>
    <row r="779" spans="1:11">
      <c r="A779" s="7">
        <v>45013</v>
      </c>
      <c r="B779" s="526" t="s">
        <v>683</v>
      </c>
      <c r="C779" s="526" t="s">
        <v>20</v>
      </c>
      <c r="D779" t="s">
        <v>16</v>
      </c>
      <c r="F779" s="241">
        <v>52.1</v>
      </c>
      <c r="G779" s="2">
        <f>+G778+E779-F779</f>
        <v>1.2000000000000099</v>
      </c>
    </row>
    <row r="780" spans="1:11">
      <c r="A780" s="7">
        <v>45013</v>
      </c>
      <c r="B780" s="526" t="s">
        <v>683</v>
      </c>
      <c r="C780" s="526" t="s">
        <v>20</v>
      </c>
      <c r="D780" t="s">
        <v>17</v>
      </c>
      <c r="F780" s="241">
        <v>1.2</v>
      </c>
      <c r="G780" s="2">
        <f t="shared" ref="G780:G852" si="14">+G779+E780-F780</f>
        <v>9.9920072216264089E-15</v>
      </c>
    </row>
    <row r="781" spans="1:11">
      <c r="A781" s="88">
        <v>45016</v>
      </c>
      <c r="B781" s="525" t="s">
        <v>14</v>
      </c>
      <c r="C781" s="525" t="s">
        <v>23</v>
      </c>
      <c r="D781" t="s">
        <v>16</v>
      </c>
      <c r="E781" s="241">
        <v>54.1</v>
      </c>
      <c r="F781" s="241"/>
      <c r="G781" s="2">
        <f t="shared" si="14"/>
        <v>54.100000000000009</v>
      </c>
    </row>
    <row r="782" spans="1:11">
      <c r="A782" s="86"/>
      <c r="B782" s="526"/>
      <c r="C782" s="526"/>
      <c r="D782" t="s">
        <v>17</v>
      </c>
      <c r="E782" s="241">
        <v>1.3</v>
      </c>
      <c r="F782" s="241"/>
      <c r="G782" s="2">
        <f t="shared" si="14"/>
        <v>55.400000000000006</v>
      </c>
    </row>
    <row r="783" spans="1:11">
      <c r="A783" s="86"/>
      <c r="B783" s="526"/>
      <c r="C783" s="526"/>
      <c r="D783" t="s">
        <v>18</v>
      </c>
      <c r="E783" s="241">
        <v>60</v>
      </c>
      <c r="F783" s="241"/>
      <c r="G783" s="2">
        <f t="shared" si="14"/>
        <v>115.4</v>
      </c>
    </row>
    <row r="784" spans="1:11">
      <c r="A784" s="86"/>
      <c r="B784" s="526"/>
      <c r="C784" s="526"/>
      <c r="D784" t="s">
        <v>19</v>
      </c>
      <c r="E784" s="241">
        <v>5</v>
      </c>
      <c r="F784" s="241"/>
      <c r="G784" s="2">
        <f t="shared" si="14"/>
        <v>120.4</v>
      </c>
    </row>
    <row r="785" spans="1:13">
      <c r="A785" s="86"/>
      <c r="B785" s="526"/>
      <c r="C785" s="526"/>
      <c r="D785" s="242" t="s">
        <v>220</v>
      </c>
      <c r="E785" s="8">
        <v>150</v>
      </c>
      <c r="F785" s="241"/>
      <c r="G785" s="2">
        <f t="shared" si="14"/>
        <v>270.39999999999998</v>
      </c>
    </row>
    <row r="786" spans="1:13">
      <c r="A786" s="86">
        <v>45016</v>
      </c>
      <c r="B786" s="526" t="s">
        <v>124</v>
      </c>
      <c r="C786" s="526" t="s">
        <v>23</v>
      </c>
      <c r="D786" t="s">
        <v>18</v>
      </c>
      <c r="E786" s="241"/>
      <c r="F786" s="241">
        <v>60</v>
      </c>
      <c r="G786" s="2">
        <f t="shared" si="14"/>
        <v>210.39999999999998</v>
      </c>
    </row>
    <row r="787" spans="1:13">
      <c r="A787" s="86">
        <v>45016</v>
      </c>
      <c r="B787" s="526" t="s">
        <v>124</v>
      </c>
      <c r="C787" s="526" t="s">
        <v>23</v>
      </c>
      <c r="D787" t="s">
        <v>19</v>
      </c>
      <c r="E787" s="241"/>
      <c r="F787" s="241">
        <v>5</v>
      </c>
      <c r="G787" s="2">
        <f t="shared" si="14"/>
        <v>205.39999999999998</v>
      </c>
      <c r="K787" s="525" t="s">
        <v>23</v>
      </c>
      <c r="L787" t="s">
        <v>16</v>
      </c>
      <c r="M787" s="241">
        <v>54.1</v>
      </c>
    </row>
    <row r="788" spans="1:13">
      <c r="A788" s="86">
        <v>45110</v>
      </c>
      <c r="B788" s="526">
        <v>27052</v>
      </c>
      <c r="C788" s="526" t="s">
        <v>23</v>
      </c>
      <c r="D788" t="s">
        <v>16</v>
      </c>
      <c r="E788" s="241"/>
      <c r="F788" s="241">
        <v>54.1</v>
      </c>
      <c r="G788" s="2">
        <f t="shared" si="14"/>
        <v>151.29999999999998</v>
      </c>
      <c r="K788" s="525"/>
      <c r="M788" s="241"/>
    </row>
    <row r="789" spans="1:13">
      <c r="A789" s="86">
        <v>45110</v>
      </c>
      <c r="B789" s="526">
        <v>27052</v>
      </c>
      <c r="C789" s="526" t="s">
        <v>23</v>
      </c>
      <c r="D789" t="s">
        <v>17</v>
      </c>
      <c r="E789" s="241"/>
      <c r="F789" s="241">
        <v>1.3</v>
      </c>
      <c r="G789" s="2">
        <f t="shared" si="14"/>
        <v>149.99999999999997</v>
      </c>
      <c r="K789" s="525"/>
      <c r="M789" s="241"/>
    </row>
    <row r="790" spans="1:13">
      <c r="A790" s="86">
        <v>45110</v>
      </c>
      <c r="B790" s="526">
        <v>27052</v>
      </c>
      <c r="C790" s="526" t="s">
        <v>23</v>
      </c>
      <c r="D790" t="s">
        <v>220</v>
      </c>
      <c r="E790" s="241"/>
      <c r="F790" s="241">
        <v>150</v>
      </c>
      <c r="G790" s="2">
        <f t="shared" si="14"/>
        <v>0</v>
      </c>
      <c r="K790" s="525"/>
      <c r="M790" s="241"/>
    </row>
    <row r="791" spans="1:13">
      <c r="A791" s="88">
        <v>45046</v>
      </c>
      <c r="B791" s="525" t="s">
        <v>14</v>
      </c>
      <c r="C791" s="525" t="s">
        <v>24</v>
      </c>
      <c r="D791" t="s">
        <v>16</v>
      </c>
      <c r="E791" s="240">
        <v>56.6</v>
      </c>
      <c r="F791" s="240"/>
      <c r="G791" s="2">
        <f t="shared" si="14"/>
        <v>56.6</v>
      </c>
      <c r="K791" s="526"/>
      <c r="L791" t="s">
        <v>17</v>
      </c>
      <c r="M791" s="241">
        <v>1.3</v>
      </c>
    </row>
    <row r="792" spans="1:13">
      <c r="A792" s="86"/>
      <c r="B792" s="526"/>
      <c r="C792" s="526"/>
      <c r="D792" t="s">
        <v>17</v>
      </c>
      <c r="E792" s="240">
        <v>1.5</v>
      </c>
      <c r="F792" s="240"/>
      <c r="G792" s="2">
        <f t="shared" si="14"/>
        <v>58.1</v>
      </c>
      <c r="L792" s="242" t="s">
        <v>220</v>
      </c>
      <c r="M792" s="8">
        <v>150</v>
      </c>
    </row>
    <row r="793" spans="1:13">
      <c r="A793" s="86"/>
      <c r="B793" s="526"/>
      <c r="C793" s="526"/>
      <c r="D793" t="s">
        <v>18</v>
      </c>
      <c r="E793" s="240">
        <v>60</v>
      </c>
      <c r="F793" s="240"/>
      <c r="G793" s="2">
        <f t="shared" si="14"/>
        <v>118.1</v>
      </c>
      <c r="K793" s="525" t="s">
        <v>24</v>
      </c>
      <c r="L793" t="s">
        <v>16</v>
      </c>
      <c r="M793" s="240">
        <v>56.6</v>
      </c>
    </row>
    <row r="794" spans="1:13">
      <c r="A794" s="86"/>
      <c r="B794" s="526"/>
      <c r="C794" s="526"/>
      <c r="D794" t="s">
        <v>19</v>
      </c>
      <c r="E794" s="240">
        <v>5</v>
      </c>
      <c r="F794" s="240"/>
      <c r="G794" s="2">
        <f t="shared" si="14"/>
        <v>123.1</v>
      </c>
      <c r="K794" s="526"/>
      <c r="L794" t="s">
        <v>17</v>
      </c>
      <c r="M794" s="240">
        <v>1.5</v>
      </c>
    </row>
    <row r="795" spans="1:13">
      <c r="A795" s="86"/>
      <c r="B795" s="526"/>
      <c r="C795" s="526"/>
      <c r="D795" s="242" t="s">
        <v>220</v>
      </c>
      <c r="E795" s="8">
        <v>150</v>
      </c>
      <c r="F795" s="240"/>
      <c r="G795" s="2">
        <f t="shared" si="14"/>
        <v>273.10000000000002</v>
      </c>
      <c r="L795" s="242" t="s">
        <v>220</v>
      </c>
      <c r="M795" s="8">
        <v>150</v>
      </c>
    </row>
    <row r="796" spans="1:13">
      <c r="A796" s="86">
        <v>45046</v>
      </c>
      <c r="B796" s="526" t="s">
        <v>125</v>
      </c>
      <c r="C796" s="526" t="s">
        <v>24</v>
      </c>
      <c r="D796" t="s">
        <v>18</v>
      </c>
      <c r="E796" s="240"/>
      <c r="F796" s="240">
        <v>60</v>
      </c>
      <c r="G796" s="2">
        <f t="shared" si="14"/>
        <v>213.10000000000002</v>
      </c>
      <c r="K796" s="525" t="s">
        <v>25</v>
      </c>
      <c r="L796" t="s">
        <v>16</v>
      </c>
      <c r="M796" s="240">
        <v>52.3</v>
      </c>
    </row>
    <row r="797" spans="1:13">
      <c r="A797" s="86">
        <v>45046</v>
      </c>
      <c r="B797" s="526" t="s">
        <v>125</v>
      </c>
      <c r="C797" s="526" t="s">
        <v>24</v>
      </c>
      <c r="D797" t="s">
        <v>19</v>
      </c>
      <c r="E797" s="240"/>
      <c r="F797" s="240">
        <v>5</v>
      </c>
      <c r="G797" s="2">
        <f t="shared" si="14"/>
        <v>208.10000000000002</v>
      </c>
      <c r="K797" s="526"/>
      <c r="L797" t="s">
        <v>17</v>
      </c>
      <c r="M797" s="240">
        <v>2.1</v>
      </c>
    </row>
    <row r="798" spans="1:13">
      <c r="A798" s="86">
        <v>45110</v>
      </c>
      <c r="B798" s="526">
        <v>27052</v>
      </c>
      <c r="C798" s="526" t="s">
        <v>24</v>
      </c>
      <c r="D798" t="s">
        <v>16</v>
      </c>
      <c r="E798" s="240"/>
      <c r="F798" s="240">
        <v>56.6</v>
      </c>
      <c r="G798" s="2">
        <f t="shared" si="14"/>
        <v>151.50000000000003</v>
      </c>
      <c r="K798" s="526"/>
      <c r="M798" s="240"/>
    </row>
    <row r="799" spans="1:13">
      <c r="A799" s="86">
        <v>45110</v>
      </c>
      <c r="B799" s="526">
        <v>27052</v>
      </c>
      <c r="C799" s="526" t="s">
        <v>24</v>
      </c>
      <c r="D799" t="s">
        <v>17</v>
      </c>
      <c r="E799" s="240"/>
      <c r="F799" s="240">
        <v>1.5</v>
      </c>
      <c r="G799" s="2">
        <f t="shared" si="14"/>
        <v>150.00000000000003</v>
      </c>
      <c r="K799" s="526"/>
      <c r="M799" s="240"/>
    </row>
    <row r="800" spans="1:13">
      <c r="A800" s="86">
        <v>45110</v>
      </c>
      <c r="B800" s="526">
        <v>27052</v>
      </c>
      <c r="C800" s="526" t="s">
        <v>24</v>
      </c>
      <c r="D800" t="s">
        <v>220</v>
      </c>
      <c r="E800" s="240"/>
      <c r="F800" s="240">
        <v>150</v>
      </c>
      <c r="G800" s="2">
        <f t="shared" si="14"/>
        <v>0</v>
      </c>
      <c r="K800" s="526"/>
      <c r="M800" s="240"/>
    </row>
    <row r="801" spans="1:13">
      <c r="A801" s="88">
        <v>45077</v>
      </c>
      <c r="B801" s="525" t="s">
        <v>14</v>
      </c>
      <c r="C801" s="525" t="s">
        <v>25</v>
      </c>
      <c r="D801" t="s">
        <v>16</v>
      </c>
      <c r="E801" s="240">
        <v>52.3</v>
      </c>
      <c r="F801" s="240"/>
      <c r="G801" s="2">
        <f t="shared" si="14"/>
        <v>52.3</v>
      </c>
      <c r="L801" s="242" t="s">
        <v>220</v>
      </c>
      <c r="M801" s="8">
        <v>150</v>
      </c>
    </row>
    <row r="802" spans="1:13">
      <c r="A802" s="86"/>
      <c r="B802" s="526"/>
      <c r="C802" s="526"/>
      <c r="D802" t="s">
        <v>17</v>
      </c>
      <c r="E802" s="240">
        <v>2.1</v>
      </c>
      <c r="F802" s="240"/>
      <c r="G802" s="2">
        <f t="shared" si="14"/>
        <v>54.4</v>
      </c>
      <c r="L802" t="s">
        <v>493</v>
      </c>
      <c r="M802" s="240">
        <v>10</v>
      </c>
    </row>
    <row r="803" spans="1:13">
      <c r="A803" s="86"/>
      <c r="B803" s="526"/>
      <c r="C803" s="526"/>
      <c r="D803" t="s">
        <v>18</v>
      </c>
      <c r="E803" s="240">
        <v>60</v>
      </c>
      <c r="F803" s="240"/>
      <c r="G803" s="2">
        <f t="shared" si="14"/>
        <v>114.4</v>
      </c>
      <c r="M803" s="37">
        <f>SUM(M787:M802)</f>
        <v>627.90000000000009</v>
      </c>
    </row>
    <row r="804" spans="1:13">
      <c r="A804" s="86"/>
      <c r="B804" s="526"/>
      <c r="C804" s="526"/>
      <c r="D804" t="s">
        <v>19</v>
      </c>
      <c r="E804" s="240">
        <v>5</v>
      </c>
      <c r="F804" s="240"/>
      <c r="G804" s="2">
        <f t="shared" si="14"/>
        <v>119.4</v>
      </c>
    </row>
    <row r="805" spans="1:13">
      <c r="A805" s="86"/>
      <c r="B805" s="526"/>
      <c r="C805" s="526"/>
      <c r="D805" s="242" t="s">
        <v>220</v>
      </c>
      <c r="E805" s="8">
        <v>150</v>
      </c>
      <c r="F805" s="240"/>
      <c r="G805" s="2">
        <f t="shared" si="14"/>
        <v>269.39999999999998</v>
      </c>
    </row>
    <row r="806" spans="1:13">
      <c r="A806" s="86"/>
      <c r="B806" s="526"/>
      <c r="C806" s="526"/>
      <c r="D806" t="s">
        <v>493</v>
      </c>
      <c r="E806" s="240">
        <v>10</v>
      </c>
      <c r="F806" s="240"/>
      <c r="G806" s="2">
        <f t="shared" si="14"/>
        <v>279.39999999999998</v>
      </c>
    </row>
    <row r="807" spans="1:13">
      <c r="A807" s="86">
        <v>45077</v>
      </c>
      <c r="B807" s="526" t="s">
        <v>128</v>
      </c>
      <c r="C807" s="526" t="s">
        <v>25</v>
      </c>
      <c r="D807" t="s">
        <v>18</v>
      </c>
      <c r="E807" s="240"/>
      <c r="F807" s="240">
        <v>60</v>
      </c>
      <c r="G807" s="2">
        <f t="shared" si="14"/>
        <v>219.39999999999998</v>
      </c>
    </row>
    <row r="808" spans="1:13">
      <c r="A808" s="86">
        <v>45077</v>
      </c>
      <c r="B808" s="526" t="s">
        <v>128</v>
      </c>
      <c r="C808" s="526" t="s">
        <v>25</v>
      </c>
      <c r="D808" t="s">
        <v>19</v>
      </c>
      <c r="E808" s="240"/>
      <c r="F808" s="240">
        <v>5</v>
      </c>
      <c r="G808" s="2">
        <f t="shared" si="14"/>
        <v>214.39999999999998</v>
      </c>
    </row>
    <row r="809" spans="1:13">
      <c r="A809" s="7">
        <v>45110</v>
      </c>
      <c r="B809" s="526">
        <v>27052</v>
      </c>
      <c r="C809" s="526" t="s">
        <v>25</v>
      </c>
      <c r="D809" t="s">
        <v>16</v>
      </c>
      <c r="F809" s="2">
        <v>52.3</v>
      </c>
      <c r="G809" s="2">
        <f t="shared" si="14"/>
        <v>162.09999999999997</v>
      </c>
    </row>
    <row r="810" spans="1:13">
      <c r="A810" s="7">
        <v>45110</v>
      </c>
      <c r="B810" s="526">
        <v>27052</v>
      </c>
      <c r="C810" s="526" t="s">
        <v>25</v>
      </c>
      <c r="D810" t="s">
        <v>17</v>
      </c>
      <c r="F810" s="2">
        <v>2.1</v>
      </c>
      <c r="G810" s="2">
        <f t="shared" si="14"/>
        <v>159.99999999999997</v>
      </c>
    </row>
    <row r="811" spans="1:13">
      <c r="A811" s="7">
        <v>45110</v>
      </c>
      <c r="B811" s="526">
        <v>27052</v>
      </c>
      <c r="C811" s="526" t="s">
        <v>25</v>
      </c>
      <c r="D811" t="s">
        <v>220</v>
      </c>
      <c r="F811" s="2">
        <v>150</v>
      </c>
      <c r="G811" s="2">
        <f t="shared" si="14"/>
        <v>9.9999999999999716</v>
      </c>
    </row>
    <row r="812" spans="1:13">
      <c r="A812" s="7">
        <v>45110</v>
      </c>
      <c r="B812" s="526">
        <v>27053</v>
      </c>
      <c r="C812" s="526" t="s">
        <v>25</v>
      </c>
      <c r="D812" t="s">
        <v>493</v>
      </c>
      <c r="F812" s="2">
        <v>10</v>
      </c>
      <c r="G812" s="2">
        <f t="shared" si="14"/>
        <v>-2.8421709430404007E-14</v>
      </c>
    </row>
    <row r="813" spans="1:13">
      <c r="A813" s="88">
        <v>45107</v>
      </c>
      <c r="B813" s="525" t="s">
        <v>14</v>
      </c>
      <c r="C813" s="525" t="s">
        <v>26</v>
      </c>
      <c r="D813" t="s">
        <v>16</v>
      </c>
      <c r="E813" s="240">
        <v>53.3</v>
      </c>
      <c r="F813" s="240"/>
      <c r="G813" s="2">
        <f t="shared" si="14"/>
        <v>53.299999999999969</v>
      </c>
    </row>
    <row r="814" spans="1:13">
      <c r="A814" s="86"/>
      <c r="B814" s="526"/>
      <c r="C814" s="526"/>
      <c r="D814" t="s">
        <v>17</v>
      </c>
      <c r="E814" s="240">
        <v>2</v>
      </c>
      <c r="F814" s="240"/>
      <c r="G814" s="2">
        <f t="shared" si="14"/>
        <v>55.299999999999969</v>
      </c>
    </row>
    <row r="815" spans="1:13">
      <c r="A815" s="86"/>
      <c r="B815" s="526"/>
      <c r="C815" s="526"/>
      <c r="D815" t="s">
        <v>18</v>
      </c>
      <c r="E815" s="240">
        <v>60</v>
      </c>
      <c r="F815" s="240"/>
      <c r="G815" s="2">
        <f t="shared" si="14"/>
        <v>115.29999999999997</v>
      </c>
    </row>
    <row r="816" spans="1:13">
      <c r="A816" s="86"/>
      <c r="B816" s="526"/>
      <c r="C816" s="526"/>
      <c r="D816" t="s">
        <v>19</v>
      </c>
      <c r="E816" s="240">
        <v>5</v>
      </c>
      <c r="F816" s="240"/>
      <c r="G816" s="2">
        <f t="shared" si="14"/>
        <v>120.29999999999997</v>
      </c>
    </row>
    <row r="817" spans="1:7">
      <c r="A817" s="86"/>
      <c r="B817" s="526"/>
      <c r="C817" s="526"/>
      <c r="D817" s="242" t="s">
        <v>220</v>
      </c>
      <c r="E817" s="8">
        <v>150</v>
      </c>
      <c r="F817" s="240"/>
      <c r="G817" s="2">
        <f t="shared" si="14"/>
        <v>270.29999999999995</v>
      </c>
    </row>
    <row r="818" spans="1:7">
      <c r="A818" s="86">
        <v>45107</v>
      </c>
      <c r="B818" s="526" t="s">
        <v>129</v>
      </c>
      <c r="C818" s="526" t="s">
        <v>26</v>
      </c>
      <c r="D818" t="s">
        <v>18</v>
      </c>
      <c r="E818" s="240"/>
      <c r="F818" s="240">
        <v>48</v>
      </c>
      <c r="G818" s="2">
        <f t="shared" si="14"/>
        <v>222.29999999999995</v>
      </c>
    </row>
    <row r="819" spans="1:7">
      <c r="A819" s="86">
        <v>45142</v>
      </c>
      <c r="B819" s="526">
        <v>27302</v>
      </c>
      <c r="C819" s="526" t="s">
        <v>26</v>
      </c>
      <c r="D819" t="s">
        <v>18</v>
      </c>
      <c r="E819" s="240"/>
      <c r="F819" s="240">
        <v>12</v>
      </c>
      <c r="G819" s="2">
        <f t="shared" si="14"/>
        <v>210.29999999999995</v>
      </c>
    </row>
    <row r="820" spans="1:7">
      <c r="A820" s="86">
        <v>45142</v>
      </c>
      <c r="B820" s="526">
        <v>27302</v>
      </c>
      <c r="C820" s="526" t="s">
        <v>26</v>
      </c>
      <c r="D820" t="s">
        <v>19</v>
      </c>
      <c r="E820" s="240"/>
      <c r="F820" s="240">
        <v>5</v>
      </c>
      <c r="G820" s="2">
        <f t="shared" si="14"/>
        <v>205.29999999999995</v>
      </c>
    </row>
    <row r="821" spans="1:7">
      <c r="A821" s="86">
        <v>45217</v>
      </c>
      <c r="B821" s="526">
        <v>27652</v>
      </c>
      <c r="C821" s="526" t="s">
        <v>26</v>
      </c>
      <c r="D821" t="s">
        <v>16</v>
      </c>
      <c r="E821" s="240"/>
      <c r="F821" s="240">
        <v>53.3</v>
      </c>
      <c r="G821" s="2">
        <f t="shared" si="14"/>
        <v>151.99999999999994</v>
      </c>
    </row>
    <row r="822" spans="1:7">
      <c r="A822" s="86">
        <v>45217</v>
      </c>
      <c r="B822" s="526">
        <v>27652</v>
      </c>
      <c r="C822" s="526" t="s">
        <v>26</v>
      </c>
      <c r="D822" t="s">
        <v>17</v>
      </c>
      <c r="E822" s="240"/>
      <c r="F822" s="240">
        <v>2</v>
      </c>
      <c r="G822" s="2">
        <f t="shared" si="14"/>
        <v>149.99999999999994</v>
      </c>
    </row>
    <row r="823" spans="1:7">
      <c r="A823" s="86">
        <v>45217</v>
      </c>
      <c r="B823" s="526">
        <v>27652</v>
      </c>
      <c r="C823" s="526" t="s">
        <v>26</v>
      </c>
      <c r="D823" s="242" t="s">
        <v>220</v>
      </c>
      <c r="E823" s="240"/>
      <c r="F823" s="8">
        <v>150</v>
      </c>
      <c r="G823" s="2">
        <f t="shared" si="14"/>
        <v>0</v>
      </c>
    </row>
    <row r="824" spans="1:7">
      <c r="A824" s="88">
        <v>45138</v>
      </c>
      <c r="B824" s="525" t="s">
        <v>14</v>
      </c>
      <c r="C824" s="525" t="s">
        <v>27</v>
      </c>
      <c r="D824" t="s">
        <v>16</v>
      </c>
      <c r="E824" s="240">
        <v>50.2</v>
      </c>
      <c r="F824" s="240"/>
      <c r="G824" s="2">
        <f t="shared" si="14"/>
        <v>50.2</v>
      </c>
    </row>
    <row r="825" spans="1:7">
      <c r="A825" s="86"/>
      <c r="B825" s="526"/>
      <c r="C825" s="526"/>
      <c r="D825" t="s">
        <v>17</v>
      </c>
      <c r="E825" s="240">
        <v>2</v>
      </c>
      <c r="F825" s="240"/>
      <c r="G825" s="2">
        <f t="shared" si="14"/>
        <v>52.2</v>
      </c>
    </row>
    <row r="826" spans="1:7">
      <c r="A826" s="86"/>
      <c r="B826" s="526"/>
      <c r="C826" s="526"/>
      <c r="D826" t="s">
        <v>18</v>
      </c>
      <c r="E826" s="240">
        <v>60</v>
      </c>
      <c r="F826" s="240"/>
      <c r="G826" s="2">
        <f t="shared" si="14"/>
        <v>112.2</v>
      </c>
    </row>
    <row r="827" spans="1:7">
      <c r="A827" s="86"/>
      <c r="B827" s="526"/>
      <c r="C827" s="526"/>
      <c r="D827" t="s">
        <v>19</v>
      </c>
      <c r="E827" s="240">
        <v>5</v>
      </c>
      <c r="F827" s="240"/>
      <c r="G827" s="2">
        <f t="shared" si="14"/>
        <v>117.2</v>
      </c>
    </row>
    <row r="828" spans="1:7">
      <c r="A828" s="86"/>
      <c r="B828" s="526"/>
      <c r="C828" s="526"/>
      <c r="D828" s="242" t="s">
        <v>220</v>
      </c>
      <c r="E828" s="8">
        <v>150</v>
      </c>
      <c r="F828" s="240"/>
      <c r="G828" s="2">
        <f t="shared" si="14"/>
        <v>267.2</v>
      </c>
    </row>
    <row r="829" spans="1:7">
      <c r="A829" s="86">
        <v>45138</v>
      </c>
      <c r="B829" s="526" t="s">
        <v>115</v>
      </c>
      <c r="C829" s="526" t="s">
        <v>27</v>
      </c>
      <c r="D829" t="s">
        <v>18</v>
      </c>
      <c r="E829" s="240"/>
      <c r="F829" s="240">
        <v>60</v>
      </c>
      <c r="G829" s="2">
        <f t="shared" si="14"/>
        <v>207.2</v>
      </c>
    </row>
    <row r="830" spans="1:7">
      <c r="A830" s="86">
        <v>45138</v>
      </c>
      <c r="B830" s="526" t="s">
        <v>115</v>
      </c>
      <c r="C830" s="526" t="s">
        <v>27</v>
      </c>
      <c r="D830" t="s">
        <v>19</v>
      </c>
      <c r="E830" s="240"/>
      <c r="F830" s="240">
        <v>5</v>
      </c>
      <c r="G830" s="2">
        <f t="shared" si="14"/>
        <v>202.2</v>
      </c>
    </row>
    <row r="831" spans="1:7">
      <c r="A831" s="86">
        <v>45217</v>
      </c>
      <c r="B831" s="526">
        <v>27652</v>
      </c>
      <c r="C831" s="526" t="s">
        <v>27</v>
      </c>
      <c r="D831" t="s">
        <v>16</v>
      </c>
      <c r="E831" s="240"/>
      <c r="F831" s="240">
        <v>50.2</v>
      </c>
      <c r="G831" s="2">
        <f t="shared" si="14"/>
        <v>152</v>
      </c>
    </row>
    <row r="832" spans="1:7">
      <c r="A832" s="86">
        <v>45217</v>
      </c>
      <c r="B832" s="526">
        <v>27652</v>
      </c>
      <c r="C832" s="526" t="s">
        <v>27</v>
      </c>
      <c r="D832" t="s">
        <v>17</v>
      </c>
      <c r="E832" s="240"/>
      <c r="F832" s="240">
        <v>2</v>
      </c>
      <c r="G832" s="2">
        <f t="shared" si="14"/>
        <v>150</v>
      </c>
    </row>
    <row r="833" spans="1:12">
      <c r="A833" s="86">
        <v>45217</v>
      </c>
      <c r="B833" s="526">
        <v>27652</v>
      </c>
      <c r="C833" s="526" t="s">
        <v>27</v>
      </c>
      <c r="D833" s="242" t="s">
        <v>684</v>
      </c>
      <c r="E833" s="240"/>
      <c r="F833" s="8">
        <v>150</v>
      </c>
      <c r="G833" s="2">
        <f t="shared" si="14"/>
        <v>0</v>
      </c>
    </row>
    <row r="834" spans="1:12">
      <c r="A834" s="44">
        <v>45169</v>
      </c>
      <c r="B834" s="525" t="s">
        <v>14</v>
      </c>
      <c r="C834" s="525" t="s">
        <v>28</v>
      </c>
      <c r="D834" t="s">
        <v>16</v>
      </c>
      <c r="E834" s="240">
        <v>48</v>
      </c>
      <c r="F834" s="240"/>
      <c r="G834" s="2">
        <f t="shared" si="14"/>
        <v>48</v>
      </c>
    </row>
    <row r="835" spans="1:12">
      <c r="B835" s="526"/>
      <c r="C835" s="526"/>
      <c r="D835" t="s">
        <v>17</v>
      </c>
      <c r="E835" s="240">
        <v>2.2999999999999998</v>
      </c>
      <c r="F835" s="240"/>
      <c r="G835" s="2">
        <f t="shared" si="14"/>
        <v>50.3</v>
      </c>
    </row>
    <row r="836" spans="1:12">
      <c r="B836" s="526"/>
      <c r="C836" s="526"/>
      <c r="D836" t="s">
        <v>18</v>
      </c>
      <c r="E836" s="240">
        <v>60</v>
      </c>
      <c r="F836" s="240"/>
      <c r="G836" s="2">
        <f t="shared" si="14"/>
        <v>110.3</v>
      </c>
      <c r="J836" s="526"/>
      <c r="K836" s="526"/>
      <c r="L836" s="526"/>
    </row>
    <row r="837" spans="1:12">
      <c r="B837" s="526"/>
      <c r="C837" s="526"/>
      <c r="D837" t="s">
        <v>19</v>
      </c>
      <c r="E837" s="240">
        <v>5</v>
      </c>
      <c r="F837" s="240"/>
      <c r="G837" s="2">
        <f t="shared" si="14"/>
        <v>115.3</v>
      </c>
      <c r="J837" s="525"/>
      <c r="L837" s="240"/>
    </row>
    <row r="838" spans="1:12">
      <c r="B838" s="526"/>
      <c r="C838" s="526"/>
      <c r="D838" s="242" t="s">
        <v>684</v>
      </c>
      <c r="E838" s="240">
        <v>150</v>
      </c>
      <c r="F838" s="240"/>
      <c r="G838" s="2">
        <f t="shared" si="14"/>
        <v>265.3</v>
      </c>
      <c r="J838" s="526"/>
      <c r="L838" s="240"/>
    </row>
    <row r="839" spans="1:12">
      <c r="A839" s="7">
        <v>45169</v>
      </c>
      <c r="B839" s="526" t="s">
        <v>116</v>
      </c>
      <c r="C839" s="526" t="s">
        <v>28</v>
      </c>
      <c r="D839" t="s">
        <v>18</v>
      </c>
      <c r="E839" s="240"/>
      <c r="F839" s="240">
        <v>60</v>
      </c>
      <c r="G839" s="2">
        <f t="shared" si="14"/>
        <v>205.3</v>
      </c>
      <c r="K839" s="242"/>
      <c r="L839" s="8"/>
    </row>
    <row r="840" spans="1:12">
      <c r="A840" s="7">
        <v>45169</v>
      </c>
      <c r="B840" s="526" t="s">
        <v>116</v>
      </c>
      <c r="C840" s="526" t="s">
        <v>28</v>
      </c>
      <c r="D840" t="s">
        <v>19</v>
      </c>
      <c r="E840" s="240"/>
      <c r="F840" s="240">
        <v>5</v>
      </c>
      <c r="G840" s="2">
        <f t="shared" si="14"/>
        <v>200.3</v>
      </c>
      <c r="J840" s="525"/>
      <c r="L840" s="240"/>
    </row>
    <row r="841" spans="1:12">
      <c r="A841" s="86">
        <v>45217</v>
      </c>
      <c r="B841" s="526">
        <v>27652</v>
      </c>
      <c r="C841" s="526" t="s">
        <v>28</v>
      </c>
      <c r="D841" t="s">
        <v>16</v>
      </c>
      <c r="E841" s="240"/>
      <c r="F841" s="240">
        <v>48</v>
      </c>
      <c r="G841" s="2">
        <f t="shared" si="14"/>
        <v>152.30000000000001</v>
      </c>
      <c r="J841" s="525"/>
      <c r="L841" s="240"/>
    </row>
    <row r="842" spans="1:12">
      <c r="A842" s="86">
        <v>45217</v>
      </c>
      <c r="B842" s="526">
        <v>27652</v>
      </c>
      <c r="C842" s="526" t="s">
        <v>28</v>
      </c>
      <c r="D842" t="s">
        <v>17</v>
      </c>
      <c r="E842" s="240"/>
      <c r="F842" s="240">
        <v>2.2999999999999998</v>
      </c>
      <c r="G842" s="2">
        <f t="shared" si="14"/>
        <v>150</v>
      </c>
      <c r="J842" s="525"/>
      <c r="L842" s="240"/>
    </row>
    <row r="843" spans="1:12">
      <c r="A843" s="86">
        <v>45217</v>
      </c>
      <c r="B843" s="526">
        <v>27652</v>
      </c>
      <c r="C843" s="526" t="s">
        <v>28</v>
      </c>
      <c r="D843" s="242" t="s">
        <v>684</v>
      </c>
      <c r="E843" s="240"/>
      <c r="F843" s="240">
        <v>150</v>
      </c>
      <c r="G843" s="2">
        <f t="shared" si="14"/>
        <v>0</v>
      </c>
      <c r="J843" s="525"/>
      <c r="L843" s="240"/>
    </row>
    <row r="844" spans="1:12">
      <c r="A844" s="44">
        <v>45199</v>
      </c>
      <c r="B844" s="525" t="s">
        <v>14</v>
      </c>
      <c r="C844" s="525" t="s">
        <v>53</v>
      </c>
      <c r="D844" t="s">
        <v>16</v>
      </c>
      <c r="E844" s="240">
        <v>47.8</v>
      </c>
      <c r="F844" s="240"/>
      <c r="G844" s="2">
        <f t="shared" si="14"/>
        <v>47.8</v>
      </c>
      <c r="J844" s="526"/>
      <c r="L844" s="240"/>
    </row>
    <row r="845" spans="1:12">
      <c r="B845" s="526"/>
      <c r="C845" s="526"/>
      <c r="D845" t="s">
        <v>17</v>
      </c>
      <c r="E845" s="240">
        <v>2</v>
      </c>
      <c r="F845" s="240"/>
      <c r="G845" s="2">
        <f t="shared" si="14"/>
        <v>49.8</v>
      </c>
      <c r="K845" s="242"/>
      <c r="L845" s="8"/>
    </row>
    <row r="846" spans="1:12">
      <c r="B846" s="526"/>
      <c r="C846" s="526"/>
      <c r="D846" t="s">
        <v>18</v>
      </c>
      <c r="E846" s="240">
        <v>60</v>
      </c>
      <c r="F846" s="240"/>
      <c r="G846" s="2">
        <f t="shared" si="14"/>
        <v>109.8</v>
      </c>
      <c r="J846" s="525"/>
      <c r="L846" s="240"/>
    </row>
    <row r="847" spans="1:12">
      <c r="B847" s="526"/>
      <c r="C847" s="526"/>
      <c r="D847" t="s">
        <v>19</v>
      </c>
      <c r="E847" s="240">
        <v>5</v>
      </c>
      <c r="F847" s="240"/>
      <c r="G847" s="2">
        <f t="shared" si="14"/>
        <v>114.8</v>
      </c>
      <c r="J847" s="526"/>
      <c r="L847" s="240"/>
    </row>
    <row r="848" spans="1:12">
      <c r="B848" s="526"/>
      <c r="C848" s="526"/>
      <c r="D848" s="242" t="s">
        <v>684</v>
      </c>
      <c r="E848" s="240">
        <v>100</v>
      </c>
      <c r="F848" s="240"/>
      <c r="G848" s="2">
        <f t="shared" si="14"/>
        <v>214.8</v>
      </c>
      <c r="K848" s="242"/>
      <c r="L848" s="240"/>
    </row>
    <row r="849" spans="1:13">
      <c r="A849" s="7">
        <v>45199</v>
      </c>
      <c r="B849" s="526" t="s">
        <v>117</v>
      </c>
      <c r="C849" s="526" t="s">
        <v>53</v>
      </c>
      <c r="D849" t="s">
        <v>18</v>
      </c>
      <c r="E849" s="240"/>
      <c r="F849" s="240">
        <v>60</v>
      </c>
      <c r="G849" s="2">
        <f t="shared" si="14"/>
        <v>154.80000000000001</v>
      </c>
      <c r="J849" s="525"/>
      <c r="K849" s="242"/>
      <c r="M849" s="240"/>
    </row>
    <row r="850" spans="1:13">
      <c r="A850" s="7">
        <v>45199</v>
      </c>
      <c r="B850" s="526" t="s">
        <v>117</v>
      </c>
      <c r="C850" s="526" t="s">
        <v>53</v>
      </c>
      <c r="D850" t="s">
        <v>19</v>
      </c>
      <c r="E850" s="240"/>
      <c r="F850" s="240">
        <v>5</v>
      </c>
      <c r="G850" s="2">
        <f t="shared" si="14"/>
        <v>149.80000000000001</v>
      </c>
      <c r="L850" s="240"/>
    </row>
    <row r="851" spans="1:13">
      <c r="A851" s="86">
        <v>45217</v>
      </c>
      <c r="B851" s="526">
        <v>27652</v>
      </c>
      <c r="C851" s="526" t="s">
        <v>53</v>
      </c>
      <c r="D851" t="s">
        <v>16</v>
      </c>
      <c r="F851" s="240">
        <v>47.8</v>
      </c>
      <c r="G851" s="2">
        <f t="shared" si="14"/>
        <v>102.00000000000001</v>
      </c>
      <c r="L851" s="240"/>
    </row>
    <row r="852" spans="1:13">
      <c r="A852" s="86">
        <v>45217</v>
      </c>
      <c r="B852" s="526">
        <v>27652</v>
      </c>
      <c r="C852" s="526" t="s">
        <v>53</v>
      </c>
      <c r="D852" t="s">
        <v>17</v>
      </c>
      <c r="F852" s="240">
        <v>2</v>
      </c>
      <c r="G852" s="2">
        <f t="shared" si="14"/>
        <v>100.00000000000001</v>
      </c>
      <c r="J852" s="543"/>
      <c r="K852" s="543"/>
      <c r="L852" s="543"/>
      <c r="M852" s="37"/>
    </row>
    <row r="853" spans="1:13">
      <c r="A853" s="86">
        <v>45356</v>
      </c>
      <c r="B853" s="526">
        <v>28432</v>
      </c>
      <c r="C853" s="526" t="s">
        <v>53</v>
      </c>
      <c r="D853" s="242" t="s">
        <v>684</v>
      </c>
      <c r="F853" s="240">
        <v>100</v>
      </c>
      <c r="G853" s="2">
        <f t="shared" ref="G853:G921" si="15">+G852+E853-F853</f>
        <v>0</v>
      </c>
      <c r="J853" s="526"/>
      <c r="K853" s="526"/>
      <c r="L853" s="526"/>
      <c r="M853" s="37"/>
    </row>
    <row r="854" spans="1:13">
      <c r="A854" s="44">
        <v>45230</v>
      </c>
      <c r="B854" s="525" t="s">
        <v>14</v>
      </c>
      <c r="C854" s="525" t="s">
        <v>30</v>
      </c>
      <c r="D854" t="s">
        <v>16</v>
      </c>
      <c r="E854" s="26">
        <v>46.5</v>
      </c>
      <c r="F854" s="148"/>
      <c r="G854" s="2">
        <f t="shared" si="15"/>
        <v>46.5</v>
      </c>
      <c r="J854" s="525"/>
      <c r="K854" s="242"/>
      <c r="L854" s="240"/>
    </row>
    <row r="855" spans="1:13">
      <c r="B855" s="526"/>
      <c r="C855" s="526"/>
      <c r="D855" t="s">
        <v>17</v>
      </c>
      <c r="E855" s="26">
        <v>2</v>
      </c>
      <c r="F855" s="148"/>
      <c r="G855" s="2">
        <f t="shared" si="15"/>
        <v>48.5</v>
      </c>
      <c r="J855" s="525"/>
      <c r="M855" s="26"/>
    </row>
    <row r="856" spans="1:13">
      <c r="B856" s="526"/>
      <c r="C856" s="526"/>
      <c r="D856" t="s">
        <v>18</v>
      </c>
      <c r="E856" s="240">
        <v>60</v>
      </c>
      <c r="F856" s="148"/>
      <c r="G856" s="2">
        <f t="shared" si="15"/>
        <v>108.5</v>
      </c>
      <c r="J856" s="526"/>
      <c r="M856" s="26"/>
    </row>
    <row r="857" spans="1:13">
      <c r="B857" s="526"/>
      <c r="C857" s="526"/>
      <c r="D857" t="s">
        <v>19</v>
      </c>
      <c r="E857" s="240">
        <v>5</v>
      </c>
      <c r="F857" s="148"/>
      <c r="G857" s="2">
        <f t="shared" si="15"/>
        <v>113.5</v>
      </c>
      <c r="K857" s="242"/>
      <c r="L857" s="240"/>
    </row>
    <row r="858" spans="1:13">
      <c r="B858" s="526"/>
      <c r="C858" s="526"/>
      <c r="D858" s="242" t="s">
        <v>684</v>
      </c>
      <c r="E858" s="240">
        <v>100</v>
      </c>
      <c r="F858" s="148"/>
      <c r="G858" s="2">
        <f t="shared" si="15"/>
        <v>213.5</v>
      </c>
      <c r="J858" s="525"/>
      <c r="M858" s="26"/>
    </row>
    <row r="859" spans="1:13">
      <c r="A859" s="86">
        <v>45230</v>
      </c>
      <c r="B859" s="526" t="s">
        <v>118</v>
      </c>
      <c r="C859" s="526" t="s">
        <v>30</v>
      </c>
      <c r="D859" t="s">
        <v>18</v>
      </c>
      <c r="E859" s="240"/>
      <c r="F859" s="240">
        <v>60</v>
      </c>
      <c r="G859" s="2">
        <f t="shared" si="15"/>
        <v>153.5</v>
      </c>
      <c r="J859" s="526"/>
      <c r="M859" s="26"/>
    </row>
    <row r="860" spans="1:13">
      <c r="A860" s="86">
        <v>45230</v>
      </c>
      <c r="B860" s="526" t="s">
        <v>118</v>
      </c>
      <c r="C860" s="526" t="s">
        <v>30</v>
      </c>
      <c r="D860" t="s">
        <v>19</v>
      </c>
      <c r="E860" s="240"/>
      <c r="F860" s="240">
        <v>5</v>
      </c>
      <c r="G860" s="2">
        <f t="shared" si="15"/>
        <v>148.5</v>
      </c>
      <c r="K860" s="242"/>
      <c r="L860" s="240"/>
    </row>
    <row r="861" spans="1:13">
      <c r="A861" s="86">
        <v>45355</v>
      </c>
      <c r="B861" s="526">
        <v>28361</v>
      </c>
      <c r="C861" s="526" t="s">
        <v>30</v>
      </c>
      <c r="D861" t="s">
        <v>16</v>
      </c>
      <c r="E861" s="240"/>
      <c r="F861" s="26">
        <v>46.5</v>
      </c>
      <c r="G861" s="2">
        <f t="shared" si="15"/>
        <v>102</v>
      </c>
      <c r="K861" s="242"/>
      <c r="L861" s="240"/>
    </row>
    <row r="862" spans="1:13">
      <c r="A862" s="86">
        <v>45355</v>
      </c>
      <c r="B862" s="526">
        <v>28361</v>
      </c>
      <c r="C862" s="526" t="s">
        <v>30</v>
      </c>
      <c r="D862" t="s">
        <v>17</v>
      </c>
      <c r="E862" s="240"/>
      <c r="F862" s="26">
        <v>2</v>
      </c>
      <c r="G862" s="2">
        <f t="shared" si="15"/>
        <v>100</v>
      </c>
      <c r="K862" s="242"/>
      <c r="L862" s="240"/>
    </row>
    <row r="863" spans="1:13">
      <c r="A863" s="86">
        <v>45356</v>
      </c>
      <c r="B863" s="526">
        <v>28432</v>
      </c>
      <c r="C863" s="526" t="s">
        <v>30</v>
      </c>
      <c r="D863" s="242" t="s">
        <v>684</v>
      </c>
      <c r="F863" s="240">
        <v>100</v>
      </c>
      <c r="G863" s="2">
        <f t="shared" si="15"/>
        <v>0</v>
      </c>
      <c r="K863" s="242"/>
      <c r="L863" s="240"/>
    </row>
    <row r="864" spans="1:13">
      <c r="A864" s="6">
        <v>45260</v>
      </c>
      <c r="B864" s="525" t="s">
        <v>14</v>
      </c>
      <c r="C864" s="525" t="s">
        <v>33</v>
      </c>
      <c r="D864" t="s">
        <v>16</v>
      </c>
      <c r="E864" s="26">
        <v>50.5</v>
      </c>
      <c r="F864" s="240"/>
      <c r="G864" s="2">
        <f t="shared" si="15"/>
        <v>50.5</v>
      </c>
      <c r="I864" s="525"/>
      <c r="J864" s="525"/>
    </row>
    <row r="865" spans="1:14">
      <c r="A865"/>
      <c r="B865" s="526"/>
      <c r="C865" s="526"/>
      <c r="D865" t="s">
        <v>17</v>
      </c>
      <c r="E865" s="26">
        <v>5</v>
      </c>
      <c r="F865" s="240"/>
      <c r="G865" s="2">
        <f t="shared" si="15"/>
        <v>55.5</v>
      </c>
      <c r="I865" s="525"/>
      <c r="J865" s="526"/>
      <c r="M865" s="26"/>
    </row>
    <row r="866" spans="1:14">
      <c r="A866"/>
      <c r="B866" s="526"/>
      <c r="C866" s="526"/>
      <c r="D866" t="s">
        <v>18</v>
      </c>
      <c r="E866" s="240">
        <v>60</v>
      </c>
      <c r="F866" s="240"/>
      <c r="G866" s="2">
        <f t="shared" si="15"/>
        <v>115.5</v>
      </c>
      <c r="K866" s="242"/>
      <c r="L866" s="240"/>
      <c r="M866" s="26"/>
    </row>
    <row r="867" spans="1:14">
      <c r="A867"/>
      <c r="B867" s="526"/>
      <c r="C867" s="526"/>
      <c r="D867" t="s">
        <v>19</v>
      </c>
      <c r="E867" s="240">
        <v>5</v>
      </c>
      <c r="F867" s="240"/>
      <c r="G867" s="2">
        <f t="shared" si="15"/>
        <v>120.5</v>
      </c>
      <c r="J867" s="525"/>
      <c r="M867" s="26"/>
    </row>
    <row r="868" spans="1:14">
      <c r="A868"/>
      <c r="B868" s="526"/>
      <c r="C868" s="526"/>
      <c r="D868" s="242" t="s">
        <v>684</v>
      </c>
      <c r="E868" s="240">
        <v>100</v>
      </c>
      <c r="F868" s="240"/>
      <c r="G868" s="2">
        <f t="shared" si="15"/>
        <v>220.5</v>
      </c>
      <c r="I868" s="525"/>
      <c r="J868" s="526"/>
      <c r="M868" s="26"/>
    </row>
    <row r="869" spans="1:14">
      <c r="A869" s="1">
        <v>45260</v>
      </c>
      <c r="B869" s="526" t="s">
        <v>132</v>
      </c>
      <c r="C869" s="526" t="s">
        <v>33</v>
      </c>
      <c r="D869" t="s">
        <v>18</v>
      </c>
      <c r="E869" s="240"/>
      <c r="F869" s="240">
        <v>60</v>
      </c>
      <c r="G869" s="2">
        <f t="shared" si="15"/>
        <v>160.5</v>
      </c>
      <c r="I869" s="526"/>
      <c r="K869" s="242"/>
      <c r="L869" s="8"/>
    </row>
    <row r="870" spans="1:14">
      <c r="A870" s="1">
        <v>45260</v>
      </c>
      <c r="B870" s="526" t="s">
        <v>132</v>
      </c>
      <c r="C870" s="526" t="s">
        <v>33</v>
      </c>
      <c r="D870" t="s">
        <v>19</v>
      </c>
      <c r="E870" s="240"/>
      <c r="F870" s="240">
        <v>5</v>
      </c>
      <c r="G870" s="2">
        <f t="shared" si="15"/>
        <v>155.5</v>
      </c>
      <c r="J870" s="242"/>
      <c r="K870" s="240"/>
      <c r="L870" s="37"/>
      <c r="M870" s="37"/>
      <c r="N870" s="37"/>
    </row>
    <row r="871" spans="1:14">
      <c r="A871" s="86">
        <v>45355</v>
      </c>
      <c r="B871" s="526">
        <v>28361</v>
      </c>
      <c r="C871" s="526" t="s">
        <v>33</v>
      </c>
      <c r="D871" t="s">
        <v>16</v>
      </c>
      <c r="E871" s="240"/>
      <c r="F871" s="26">
        <v>50.5</v>
      </c>
      <c r="G871" s="2">
        <f t="shared" si="15"/>
        <v>105</v>
      </c>
      <c r="J871" s="242"/>
      <c r="K871" s="240"/>
      <c r="L871" s="37"/>
      <c r="M871" s="37"/>
      <c r="N871" s="37"/>
    </row>
    <row r="872" spans="1:14">
      <c r="A872" s="86">
        <v>45355</v>
      </c>
      <c r="B872" s="526">
        <v>28361</v>
      </c>
      <c r="C872" s="526" t="s">
        <v>33</v>
      </c>
      <c r="D872" t="s">
        <v>17</v>
      </c>
      <c r="E872" s="240"/>
      <c r="F872" s="26">
        <v>5</v>
      </c>
      <c r="G872" s="2">
        <f t="shared" si="15"/>
        <v>100</v>
      </c>
      <c r="J872" s="242"/>
      <c r="K872" s="240"/>
      <c r="L872" s="37"/>
      <c r="M872" s="37"/>
      <c r="N872" s="37"/>
    </row>
    <row r="873" spans="1:14">
      <c r="A873" s="86">
        <v>45356</v>
      </c>
      <c r="B873" s="526">
        <v>28432</v>
      </c>
      <c r="C873" s="526" t="s">
        <v>33</v>
      </c>
      <c r="D873" s="242" t="s">
        <v>684</v>
      </c>
      <c r="F873" s="240">
        <v>100</v>
      </c>
      <c r="G873" s="2">
        <f t="shared" si="15"/>
        <v>0</v>
      </c>
      <c r="J873" s="242"/>
      <c r="K873" s="240"/>
      <c r="L873" s="37"/>
      <c r="M873" s="37"/>
      <c r="N873" s="37"/>
    </row>
    <row r="874" spans="1:14">
      <c r="A874" s="44">
        <v>45291</v>
      </c>
      <c r="B874" s="525" t="s">
        <v>14</v>
      </c>
      <c r="C874" s="525" t="s">
        <v>34</v>
      </c>
      <c r="D874" t="s">
        <v>16</v>
      </c>
      <c r="E874" s="26">
        <v>53.9</v>
      </c>
      <c r="F874" s="240"/>
      <c r="G874" s="2">
        <f t="shared" si="15"/>
        <v>53.9</v>
      </c>
      <c r="I874" s="525"/>
      <c r="J874" s="242"/>
      <c r="K874" s="240"/>
    </row>
    <row r="875" spans="1:14">
      <c r="B875" s="526"/>
      <c r="C875" s="526"/>
      <c r="D875" t="s">
        <v>17</v>
      </c>
      <c r="E875" s="26">
        <v>5</v>
      </c>
      <c r="F875" s="240"/>
      <c r="G875" s="2">
        <f t="shared" si="15"/>
        <v>58.9</v>
      </c>
      <c r="K875" s="37"/>
    </row>
    <row r="876" spans="1:14">
      <c r="B876" s="526"/>
      <c r="C876" s="526"/>
      <c r="D876" t="s">
        <v>18</v>
      </c>
      <c r="E876" s="240">
        <v>60</v>
      </c>
      <c r="F876" s="240"/>
      <c r="G876" s="2">
        <f t="shared" si="15"/>
        <v>118.9</v>
      </c>
    </row>
    <row r="877" spans="1:14">
      <c r="B877" s="526"/>
      <c r="C877" s="526"/>
      <c r="D877" t="s">
        <v>19</v>
      </c>
      <c r="E877" s="240">
        <v>5</v>
      </c>
      <c r="F877" s="240"/>
      <c r="G877" s="2">
        <f t="shared" si="15"/>
        <v>123.9</v>
      </c>
    </row>
    <row r="878" spans="1:14">
      <c r="B878" s="526"/>
      <c r="C878" s="526"/>
      <c r="D878" s="242" t="s">
        <v>684</v>
      </c>
      <c r="E878" s="240">
        <v>100</v>
      </c>
      <c r="F878" s="240"/>
      <c r="G878" s="2">
        <f t="shared" si="15"/>
        <v>223.9</v>
      </c>
    </row>
    <row r="879" spans="1:14">
      <c r="A879" s="7">
        <v>45291</v>
      </c>
      <c r="B879" s="526" t="s">
        <v>121</v>
      </c>
      <c r="C879" s="526" t="s">
        <v>34</v>
      </c>
      <c r="D879" t="s">
        <v>18</v>
      </c>
      <c r="E879" s="240"/>
      <c r="F879" s="240">
        <v>60</v>
      </c>
      <c r="G879" s="2">
        <f t="shared" si="15"/>
        <v>163.9</v>
      </c>
    </row>
    <row r="880" spans="1:14">
      <c r="A880" s="7">
        <v>45291</v>
      </c>
      <c r="B880" s="526" t="s">
        <v>121</v>
      </c>
      <c r="C880" s="526" t="s">
        <v>34</v>
      </c>
      <c r="D880" t="s">
        <v>19</v>
      </c>
      <c r="E880" s="240"/>
      <c r="F880" s="240">
        <v>5</v>
      </c>
      <c r="G880" s="2">
        <f t="shared" si="15"/>
        <v>158.9</v>
      </c>
    </row>
    <row r="881" spans="1:7">
      <c r="A881" s="86">
        <v>45355</v>
      </c>
      <c r="B881" s="526">
        <v>28361</v>
      </c>
      <c r="C881" s="526" t="s">
        <v>34</v>
      </c>
      <c r="D881" t="s">
        <v>16</v>
      </c>
      <c r="E881" s="240"/>
      <c r="F881" s="26">
        <v>53.9</v>
      </c>
      <c r="G881" s="2">
        <f t="shared" si="15"/>
        <v>105</v>
      </c>
    </row>
    <row r="882" spans="1:7">
      <c r="A882" s="86">
        <v>45355</v>
      </c>
      <c r="B882" s="526">
        <v>28361</v>
      </c>
      <c r="C882" s="526" t="s">
        <v>34</v>
      </c>
      <c r="D882" t="s">
        <v>17</v>
      </c>
      <c r="E882" s="240"/>
      <c r="F882" s="26">
        <v>5</v>
      </c>
      <c r="G882" s="2">
        <f t="shared" si="15"/>
        <v>100</v>
      </c>
    </row>
    <row r="883" spans="1:7">
      <c r="A883" s="86">
        <v>45356</v>
      </c>
      <c r="B883" s="526">
        <v>28432</v>
      </c>
      <c r="C883" s="526" t="s">
        <v>34</v>
      </c>
      <c r="D883" s="242" t="s">
        <v>684</v>
      </c>
      <c r="F883" s="240">
        <v>100</v>
      </c>
      <c r="G883" s="2">
        <f t="shared" si="15"/>
        <v>0</v>
      </c>
    </row>
    <row r="884" spans="1:7">
      <c r="A884" s="88">
        <v>45322</v>
      </c>
      <c r="B884" s="525" t="s">
        <v>14</v>
      </c>
      <c r="C884" s="525" t="s">
        <v>15</v>
      </c>
      <c r="D884" t="s">
        <v>16</v>
      </c>
      <c r="E884" s="26">
        <v>60.2</v>
      </c>
      <c r="F884" s="240"/>
      <c r="G884" s="2">
        <f t="shared" si="15"/>
        <v>60.2</v>
      </c>
    </row>
    <row r="885" spans="1:7">
      <c r="A885" s="86"/>
      <c r="B885" s="526"/>
      <c r="C885" s="526"/>
      <c r="D885" t="s">
        <v>17</v>
      </c>
      <c r="E885" s="26">
        <v>8.8000000000000007</v>
      </c>
      <c r="F885" s="240"/>
      <c r="G885" s="2">
        <f t="shared" si="15"/>
        <v>69</v>
      </c>
    </row>
    <row r="886" spans="1:7">
      <c r="A886" s="86"/>
      <c r="B886" s="526"/>
      <c r="C886" s="526"/>
      <c r="D886" t="s">
        <v>18</v>
      </c>
      <c r="E886" s="240">
        <v>60</v>
      </c>
      <c r="F886" s="240"/>
      <c r="G886" s="2">
        <f t="shared" si="15"/>
        <v>129</v>
      </c>
    </row>
    <row r="887" spans="1:7">
      <c r="A887" s="86"/>
      <c r="B887" s="526"/>
      <c r="C887" s="526"/>
      <c r="D887" t="s">
        <v>19</v>
      </c>
      <c r="E887" s="240">
        <v>5</v>
      </c>
      <c r="F887" s="240"/>
      <c r="G887" s="2">
        <f t="shared" si="15"/>
        <v>134</v>
      </c>
    </row>
    <row r="888" spans="1:7">
      <c r="A888" s="86"/>
      <c r="B888" s="526"/>
      <c r="C888" s="526"/>
      <c r="D888" s="242" t="s">
        <v>684</v>
      </c>
      <c r="E888" s="8">
        <v>100</v>
      </c>
      <c r="F888" s="240"/>
      <c r="G888" s="2">
        <f t="shared" si="15"/>
        <v>234</v>
      </c>
    </row>
    <row r="889" spans="1:7">
      <c r="A889" s="86">
        <v>45322</v>
      </c>
      <c r="B889" s="526" t="s">
        <v>119</v>
      </c>
      <c r="C889" s="526" t="s">
        <v>15</v>
      </c>
      <c r="D889" t="s">
        <v>18</v>
      </c>
      <c r="E889" s="240"/>
      <c r="F889" s="240">
        <v>60</v>
      </c>
      <c r="G889" s="2">
        <f t="shared" si="15"/>
        <v>174</v>
      </c>
    </row>
    <row r="890" spans="1:7">
      <c r="A890" s="86">
        <v>45322</v>
      </c>
      <c r="B890" s="526" t="s">
        <v>119</v>
      </c>
      <c r="C890" s="526" t="s">
        <v>15</v>
      </c>
      <c r="D890" t="s">
        <v>19</v>
      </c>
      <c r="E890" s="240"/>
      <c r="F890" s="240">
        <v>5</v>
      </c>
      <c r="G890" s="2">
        <f t="shared" si="15"/>
        <v>169</v>
      </c>
    </row>
    <row r="891" spans="1:7">
      <c r="A891" s="86">
        <v>45355</v>
      </c>
      <c r="B891" s="526">
        <v>28361</v>
      </c>
      <c r="C891" s="526" t="s">
        <v>15</v>
      </c>
      <c r="D891" t="s">
        <v>16</v>
      </c>
      <c r="F891" s="26">
        <v>60.2</v>
      </c>
      <c r="G891" s="2">
        <f t="shared" si="15"/>
        <v>108.8</v>
      </c>
    </row>
    <row r="892" spans="1:7">
      <c r="A892" s="86">
        <v>45355</v>
      </c>
      <c r="B892" s="526">
        <v>28361</v>
      </c>
      <c r="C892" s="526" t="s">
        <v>15</v>
      </c>
      <c r="D892" t="s">
        <v>17</v>
      </c>
      <c r="F892" s="26">
        <v>8.8000000000000007</v>
      </c>
      <c r="G892" s="2">
        <f t="shared" si="15"/>
        <v>100</v>
      </c>
    </row>
    <row r="893" spans="1:7">
      <c r="A893" s="86">
        <v>45356</v>
      </c>
      <c r="B893" s="526">
        <v>28432</v>
      </c>
      <c r="C893" s="526" t="s">
        <v>15</v>
      </c>
      <c r="D893" s="242" t="s">
        <v>684</v>
      </c>
      <c r="F893" s="240">
        <v>100</v>
      </c>
      <c r="G893" s="2">
        <f t="shared" si="15"/>
        <v>0</v>
      </c>
    </row>
    <row r="894" spans="1:7">
      <c r="A894" s="44">
        <v>45351</v>
      </c>
      <c r="B894" s="525" t="s">
        <v>14</v>
      </c>
      <c r="C894" s="525" t="s">
        <v>20</v>
      </c>
      <c r="D894" t="s">
        <v>16</v>
      </c>
      <c r="E894" s="26">
        <v>62.4</v>
      </c>
      <c r="G894" s="2">
        <f t="shared" si="15"/>
        <v>62.4</v>
      </c>
    </row>
    <row r="895" spans="1:7">
      <c r="B895" s="526"/>
      <c r="C895" s="526"/>
      <c r="D895" t="s">
        <v>17</v>
      </c>
      <c r="E895" s="26">
        <v>5</v>
      </c>
      <c r="G895" s="2">
        <f t="shared" si="15"/>
        <v>67.400000000000006</v>
      </c>
    </row>
    <row r="896" spans="1:7">
      <c r="B896" s="526"/>
      <c r="C896" s="526"/>
      <c r="D896" t="s">
        <v>18</v>
      </c>
      <c r="E896" s="240">
        <v>58</v>
      </c>
      <c r="G896" s="2">
        <f t="shared" si="15"/>
        <v>125.4</v>
      </c>
    </row>
    <row r="897" spans="1:9">
      <c r="B897" s="526"/>
      <c r="C897" s="526"/>
      <c r="D897" t="s">
        <v>19</v>
      </c>
      <c r="E897" s="240">
        <v>5</v>
      </c>
      <c r="G897" s="2">
        <f t="shared" si="15"/>
        <v>130.4</v>
      </c>
    </row>
    <row r="898" spans="1:9">
      <c r="B898" s="526"/>
      <c r="C898" s="526"/>
      <c r="D898" s="242" t="s">
        <v>684</v>
      </c>
      <c r="E898" s="8">
        <v>100</v>
      </c>
      <c r="G898" s="2">
        <f t="shared" si="15"/>
        <v>230.4</v>
      </c>
    </row>
    <row r="899" spans="1:9">
      <c r="A899" s="7">
        <v>45351</v>
      </c>
      <c r="B899" s="526" t="s">
        <v>135</v>
      </c>
      <c r="C899" s="526" t="s">
        <v>20</v>
      </c>
      <c r="D899" t="s">
        <v>18</v>
      </c>
      <c r="F899" s="240">
        <v>58</v>
      </c>
      <c r="G899" s="2">
        <f t="shared" si="15"/>
        <v>172.4</v>
      </c>
    </row>
    <row r="900" spans="1:9">
      <c r="A900" s="7">
        <v>45351</v>
      </c>
      <c r="B900" s="526" t="s">
        <v>135</v>
      </c>
      <c r="C900" s="526" t="s">
        <v>20</v>
      </c>
      <c r="D900" t="s">
        <v>19</v>
      </c>
      <c r="F900" s="240">
        <v>5</v>
      </c>
      <c r="G900" s="2">
        <f t="shared" si="15"/>
        <v>167.4</v>
      </c>
    </row>
    <row r="901" spans="1:9">
      <c r="A901" s="7">
        <v>45376</v>
      </c>
      <c r="B901" s="526">
        <v>28644</v>
      </c>
      <c r="C901" s="526" t="s">
        <v>20</v>
      </c>
      <c r="D901" t="s">
        <v>16</v>
      </c>
      <c r="F901" s="26">
        <v>62.4</v>
      </c>
      <c r="G901" s="2">
        <f t="shared" si="15"/>
        <v>105</v>
      </c>
    </row>
    <row r="902" spans="1:9">
      <c r="A902" s="7">
        <v>45376</v>
      </c>
      <c r="B902" s="526">
        <v>28644</v>
      </c>
      <c r="C902" s="526" t="s">
        <v>20</v>
      </c>
      <c r="D902" t="s">
        <v>17</v>
      </c>
      <c r="F902" s="26">
        <v>5</v>
      </c>
      <c r="G902" s="2">
        <f t="shared" si="15"/>
        <v>100</v>
      </c>
    </row>
    <row r="903" spans="1:9">
      <c r="A903" s="7">
        <v>45376</v>
      </c>
      <c r="B903" s="526">
        <v>28644</v>
      </c>
      <c r="C903" s="526" t="s">
        <v>20</v>
      </c>
      <c r="D903" s="242" t="s">
        <v>684</v>
      </c>
      <c r="F903" s="8">
        <v>100</v>
      </c>
      <c r="G903" s="2">
        <f t="shared" si="15"/>
        <v>0</v>
      </c>
    </row>
    <row r="904" spans="1:9">
      <c r="A904" s="44">
        <v>45382</v>
      </c>
      <c r="B904" s="525" t="s">
        <v>14</v>
      </c>
      <c r="C904" s="525" t="s">
        <v>23</v>
      </c>
      <c r="D904" t="s">
        <v>16</v>
      </c>
      <c r="E904" s="240">
        <v>60.4</v>
      </c>
      <c r="F904" s="240"/>
      <c r="G904" s="2">
        <f t="shared" si="15"/>
        <v>60.4</v>
      </c>
      <c r="I904" s="37"/>
    </row>
    <row r="905" spans="1:9">
      <c r="B905" s="526"/>
      <c r="C905" s="526"/>
      <c r="D905" t="s">
        <v>17</v>
      </c>
      <c r="E905" s="240">
        <v>5</v>
      </c>
      <c r="F905" s="240"/>
      <c r="G905" s="2">
        <f t="shared" si="15"/>
        <v>65.400000000000006</v>
      </c>
    </row>
    <row r="906" spans="1:9">
      <c r="B906" s="526"/>
      <c r="C906" s="526"/>
      <c r="D906" t="s">
        <v>18</v>
      </c>
      <c r="E906" s="240">
        <v>60</v>
      </c>
      <c r="F906" s="240"/>
      <c r="G906" s="2">
        <f t="shared" si="15"/>
        <v>125.4</v>
      </c>
    </row>
    <row r="907" spans="1:9">
      <c r="B907" s="526"/>
      <c r="C907" s="526"/>
      <c r="D907" t="s">
        <v>19</v>
      </c>
      <c r="E907" s="240">
        <v>5</v>
      </c>
      <c r="F907" s="240"/>
      <c r="G907" s="2">
        <f t="shared" si="15"/>
        <v>130.4</v>
      </c>
    </row>
    <row r="908" spans="1:9">
      <c r="B908" s="526"/>
      <c r="C908" s="526"/>
      <c r="D908" s="242" t="s">
        <v>684</v>
      </c>
      <c r="E908" s="8">
        <v>100</v>
      </c>
      <c r="F908" s="240"/>
      <c r="G908" s="2">
        <f t="shared" si="15"/>
        <v>230.4</v>
      </c>
    </row>
    <row r="909" spans="1:9">
      <c r="A909" s="7">
        <v>45382</v>
      </c>
      <c r="B909" s="526" t="s">
        <v>124</v>
      </c>
      <c r="C909" s="526" t="s">
        <v>23</v>
      </c>
      <c r="D909" t="s">
        <v>18</v>
      </c>
      <c r="E909" s="240"/>
      <c r="F909" s="240">
        <v>60</v>
      </c>
      <c r="G909" s="2">
        <f t="shared" si="15"/>
        <v>170.4</v>
      </c>
    </row>
    <row r="910" spans="1:9">
      <c r="A910" s="7">
        <v>45382</v>
      </c>
      <c r="B910" s="526" t="s">
        <v>124</v>
      </c>
      <c r="C910" s="526" t="s">
        <v>23</v>
      </c>
      <c r="D910" t="s">
        <v>19</v>
      </c>
      <c r="E910" s="240"/>
      <c r="F910" s="240">
        <v>5</v>
      </c>
      <c r="G910" s="2">
        <f t="shared" si="15"/>
        <v>165.4</v>
      </c>
    </row>
    <row r="911" spans="1:9">
      <c r="A911" s="86">
        <v>45482</v>
      </c>
      <c r="B911" s="526">
        <v>29228</v>
      </c>
      <c r="C911" s="526" t="s">
        <v>23</v>
      </c>
      <c r="D911" s="242" t="s">
        <v>684</v>
      </c>
      <c r="F911" s="8">
        <v>100</v>
      </c>
      <c r="G911" s="2">
        <f t="shared" si="15"/>
        <v>65.400000000000006</v>
      </c>
    </row>
    <row r="912" spans="1:9">
      <c r="A912" s="86">
        <v>45483</v>
      </c>
      <c r="B912" s="526">
        <v>29279</v>
      </c>
      <c r="C912" s="526" t="s">
        <v>23</v>
      </c>
      <c r="D912" t="s">
        <v>16</v>
      </c>
      <c r="F912" s="8">
        <v>60.4</v>
      </c>
      <c r="G912" s="2">
        <f t="shared" si="15"/>
        <v>5.0000000000000071</v>
      </c>
    </row>
    <row r="913" spans="1:12">
      <c r="A913" s="86">
        <v>45483</v>
      </c>
      <c r="B913" s="526">
        <v>29279</v>
      </c>
      <c r="C913" s="526" t="s">
        <v>23</v>
      </c>
      <c r="D913" t="s">
        <v>17</v>
      </c>
      <c r="F913" s="8">
        <v>5</v>
      </c>
      <c r="G913" s="2">
        <f t="shared" si="15"/>
        <v>7.1054273576010019E-15</v>
      </c>
    </row>
    <row r="914" spans="1:12">
      <c r="A914" s="44">
        <v>45412</v>
      </c>
      <c r="B914" s="525" t="s">
        <v>14</v>
      </c>
      <c r="C914" s="525" t="s">
        <v>24</v>
      </c>
      <c r="D914" t="s">
        <v>16</v>
      </c>
      <c r="E914" s="240">
        <v>60.1</v>
      </c>
      <c r="F914" s="240"/>
      <c r="G914" s="2">
        <f t="shared" si="15"/>
        <v>60.100000000000009</v>
      </c>
    </row>
    <row r="915" spans="1:12">
      <c r="B915" s="526"/>
      <c r="C915" s="526"/>
      <c r="D915" t="s">
        <v>17</v>
      </c>
      <c r="E915" s="240">
        <v>5</v>
      </c>
      <c r="F915" s="240"/>
      <c r="G915" s="2">
        <f t="shared" si="15"/>
        <v>65.100000000000009</v>
      </c>
    </row>
    <row r="916" spans="1:12">
      <c r="B916" s="526"/>
      <c r="C916" s="526"/>
      <c r="D916" t="s">
        <v>18</v>
      </c>
      <c r="E916" s="240">
        <v>60</v>
      </c>
      <c r="F916" s="240"/>
      <c r="G916" s="2">
        <f t="shared" si="15"/>
        <v>125.10000000000001</v>
      </c>
      <c r="J916" s="525"/>
      <c r="L916" s="240"/>
    </row>
    <row r="917" spans="1:12">
      <c r="B917" s="526"/>
      <c r="C917" s="526"/>
      <c r="D917" t="s">
        <v>19</v>
      </c>
      <c r="E917" s="240">
        <v>5</v>
      </c>
      <c r="F917" s="240"/>
      <c r="G917" s="2">
        <f t="shared" si="15"/>
        <v>130.10000000000002</v>
      </c>
      <c r="J917" s="526"/>
      <c r="L917" s="240"/>
    </row>
    <row r="918" spans="1:12">
      <c r="B918" s="526"/>
      <c r="C918" s="526"/>
      <c r="D918" s="242" t="s">
        <v>684</v>
      </c>
      <c r="E918" s="8">
        <v>100</v>
      </c>
      <c r="F918" s="240"/>
      <c r="G918" s="2">
        <f t="shared" si="15"/>
        <v>230.10000000000002</v>
      </c>
      <c r="K918" s="242"/>
      <c r="L918" s="8"/>
    </row>
    <row r="919" spans="1:12">
      <c r="A919" s="7">
        <v>45421</v>
      </c>
      <c r="B919" s="526">
        <v>28854</v>
      </c>
      <c r="C919" s="526" t="s">
        <v>24</v>
      </c>
      <c r="D919" t="s">
        <v>18</v>
      </c>
      <c r="E919" s="240"/>
      <c r="F919" s="240">
        <v>22</v>
      </c>
      <c r="G919" s="2">
        <f t="shared" si="15"/>
        <v>208.10000000000002</v>
      </c>
      <c r="J919" s="525"/>
      <c r="L919" s="240"/>
    </row>
    <row r="920" spans="1:12">
      <c r="A920" s="7">
        <v>45421</v>
      </c>
      <c r="B920" s="526">
        <v>28854</v>
      </c>
      <c r="C920" s="526" t="s">
        <v>24</v>
      </c>
      <c r="D920" t="s">
        <v>19</v>
      </c>
      <c r="E920" s="240"/>
      <c r="F920" s="240">
        <v>5</v>
      </c>
      <c r="G920" s="2">
        <f t="shared" si="15"/>
        <v>203.10000000000002</v>
      </c>
      <c r="J920" s="526"/>
      <c r="L920" s="240"/>
    </row>
    <row r="921" spans="1:12">
      <c r="A921" s="7">
        <v>45412</v>
      </c>
      <c r="B921" s="526" t="s">
        <v>140</v>
      </c>
      <c r="C921" s="526" t="s">
        <v>24</v>
      </c>
      <c r="D921" t="s">
        <v>18</v>
      </c>
      <c r="F921" s="2">
        <v>38</v>
      </c>
      <c r="G921" s="2">
        <f t="shared" si="15"/>
        <v>165.10000000000002</v>
      </c>
      <c r="K921" s="242"/>
      <c r="L921" s="8"/>
    </row>
    <row r="922" spans="1:12">
      <c r="A922" s="86">
        <v>45482</v>
      </c>
      <c r="B922" s="526">
        <v>29228</v>
      </c>
      <c r="C922" s="526" t="s">
        <v>24</v>
      </c>
      <c r="D922" s="242" t="s">
        <v>684</v>
      </c>
      <c r="F922" s="8">
        <v>100</v>
      </c>
      <c r="G922" s="2">
        <f t="shared" ref="G922:G989" si="16">+G921+E922-F922</f>
        <v>65.100000000000023</v>
      </c>
      <c r="K922" s="242"/>
      <c r="L922" s="8"/>
    </row>
    <row r="923" spans="1:12">
      <c r="A923" s="86">
        <v>45483</v>
      </c>
      <c r="B923" s="526">
        <v>29279</v>
      </c>
      <c r="C923" s="526" t="s">
        <v>24</v>
      </c>
      <c r="D923" t="s">
        <v>16</v>
      </c>
      <c r="F923" s="8">
        <v>60.1</v>
      </c>
      <c r="G923" s="2">
        <f t="shared" si="16"/>
        <v>5.0000000000000213</v>
      </c>
      <c r="K923" s="242"/>
      <c r="L923" s="8"/>
    </row>
    <row r="924" spans="1:12">
      <c r="A924" s="86">
        <v>45483</v>
      </c>
      <c r="B924" s="526">
        <v>29279</v>
      </c>
      <c r="C924" s="526" t="s">
        <v>24</v>
      </c>
      <c r="D924" t="s">
        <v>17</v>
      </c>
      <c r="F924" s="8">
        <v>5</v>
      </c>
      <c r="G924" s="2">
        <f t="shared" si="16"/>
        <v>2.1316282072803006E-14</v>
      </c>
      <c r="K924" s="242"/>
      <c r="L924" s="8"/>
    </row>
    <row r="925" spans="1:12">
      <c r="A925" s="44">
        <v>45443</v>
      </c>
      <c r="B925" s="525" t="s">
        <v>14</v>
      </c>
      <c r="C925" s="525" t="s">
        <v>25</v>
      </c>
      <c r="D925" t="s">
        <v>16</v>
      </c>
      <c r="E925" s="240">
        <v>54.7</v>
      </c>
      <c r="G925" s="2">
        <f t="shared" si="16"/>
        <v>54.700000000000024</v>
      </c>
      <c r="J925" s="525"/>
      <c r="L925" s="240"/>
    </row>
    <row r="926" spans="1:12">
      <c r="B926" s="526"/>
      <c r="C926" s="526"/>
      <c r="D926" t="s">
        <v>17</v>
      </c>
      <c r="E926" s="240">
        <v>5</v>
      </c>
      <c r="G926" s="2">
        <f t="shared" si="16"/>
        <v>59.700000000000024</v>
      </c>
      <c r="J926" s="526"/>
      <c r="L926" s="240"/>
    </row>
    <row r="927" spans="1:12">
      <c r="B927" s="526"/>
      <c r="C927" s="526"/>
      <c r="D927" t="s">
        <v>18</v>
      </c>
      <c r="E927" s="240">
        <v>60</v>
      </c>
      <c r="G927" s="2">
        <f t="shared" si="16"/>
        <v>119.70000000000002</v>
      </c>
      <c r="J927" s="526"/>
      <c r="K927" s="242"/>
      <c r="L927" s="282"/>
    </row>
    <row r="928" spans="1:12">
      <c r="B928" s="526"/>
      <c r="C928" s="526"/>
      <c r="D928" t="s">
        <v>19</v>
      </c>
      <c r="E928" s="240">
        <v>5</v>
      </c>
      <c r="G928" s="2">
        <f t="shared" si="16"/>
        <v>124.70000000000002</v>
      </c>
      <c r="J928" s="525"/>
      <c r="K928" s="242"/>
      <c r="L928" s="282"/>
    </row>
    <row r="929" spans="1:12">
      <c r="B929" s="526"/>
      <c r="C929" s="526"/>
      <c r="D929" s="242" t="s">
        <v>684</v>
      </c>
      <c r="E929" s="282">
        <v>100</v>
      </c>
      <c r="G929" s="2">
        <f t="shared" si="16"/>
        <v>224.70000000000002</v>
      </c>
      <c r="L929" s="37"/>
    </row>
    <row r="930" spans="1:12">
      <c r="A930" s="86">
        <v>45443</v>
      </c>
      <c r="B930" s="526" t="s">
        <v>128</v>
      </c>
      <c r="C930" s="526" t="s">
        <v>26</v>
      </c>
      <c r="D930" t="s">
        <v>18</v>
      </c>
      <c r="E930" s="240"/>
      <c r="F930" s="240">
        <v>60</v>
      </c>
      <c r="G930" s="2">
        <f t="shared" si="16"/>
        <v>164.70000000000002</v>
      </c>
      <c r="J930" s="526"/>
      <c r="K930" s="242"/>
      <c r="L930" s="282"/>
    </row>
    <row r="931" spans="1:12">
      <c r="A931" s="86">
        <v>45443</v>
      </c>
      <c r="B931" s="526" t="s">
        <v>128</v>
      </c>
      <c r="C931" s="526" t="s">
        <v>26</v>
      </c>
      <c r="D931" t="s">
        <v>19</v>
      </c>
      <c r="E931" s="240"/>
      <c r="F931" s="240">
        <v>5</v>
      </c>
      <c r="G931" s="2">
        <f t="shared" si="16"/>
        <v>159.70000000000002</v>
      </c>
      <c r="J931" s="526"/>
      <c r="K931" s="242"/>
      <c r="L931" s="282"/>
    </row>
    <row r="932" spans="1:12">
      <c r="A932" s="86">
        <v>45482</v>
      </c>
      <c r="B932" s="526">
        <v>29228</v>
      </c>
      <c r="C932" s="526" t="s">
        <v>26</v>
      </c>
      <c r="D932" s="242" t="s">
        <v>684</v>
      </c>
      <c r="F932" s="8">
        <v>100</v>
      </c>
      <c r="G932" s="2">
        <f t="shared" si="16"/>
        <v>59.700000000000017</v>
      </c>
      <c r="J932" s="526"/>
      <c r="K932" s="242"/>
      <c r="L932" s="282"/>
    </row>
    <row r="933" spans="1:12">
      <c r="A933" s="86">
        <v>45483</v>
      </c>
      <c r="B933" s="526">
        <v>29279</v>
      </c>
      <c r="C933" s="526" t="s">
        <v>26</v>
      </c>
      <c r="D933" t="s">
        <v>16</v>
      </c>
      <c r="F933" s="8">
        <v>54.7</v>
      </c>
      <c r="G933" s="2">
        <f t="shared" si="16"/>
        <v>5.0000000000000142</v>
      </c>
      <c r="J933" s="526"/>
      <c r="K933" s="242"/>
      <c r="L933" s="282"/>
    </row>
    <row r="934" spans="1:12">
      <c r="A934" s="86">
        <v>45483</v>
      </c>
      <c r="B934" s="526">
        <v>29279</v>
      </c>
      <c r="C934" s="526" t="s">
        <v>26</v>
      </c>
      <c r="D934" t="s">
        <v>17</v>
      </c>
      <c r="F934" s="8">
        <v>5</v>
      </c>
      <c r="G934" s="2">
        <f t="shared" si="16"/>
        <v>1.4210854715202004E-14</v>
      </c>
      <c r="J934" s="526"/>
      <c r="K934" s="242"/>
      <c r="L934" s="282"/>
    </row>
    <row r="935" spans="1:12">
      <c r="A935" s="88">
        <v>45473</v>
      </c>
      <c r="B935" s="525" t="s">
        <v>14</v>
      </c>
      <c r="C935" s="525" t="s">
        <v>26</v>
      </c>
      <c r="D935" t="s">
        <v>16</v>
      </c>
      <c r="E935" s="240">
        <v>53.1</v>
      </c>
      <c r="F935" s="240"/>
      <c r="G935" s="2">
        <f t="shared" si="16"/>
        <v>53.100000000000016</v>
      </c>
    </row>
    <row r="936" spans="1:12">
      <c r="A936" s="86"/>
      <c r="B936" s="526"/>
      <c r="C936" s="526"/>
      <c r="D936" t="s">
        <v>17</v>
      </c>
      <c r="E936" s="240">
        <v>7</v>
      </c>
      <c r="F936" s="240"/>
      <c r="G936" s="2">
        <f t="shared" si="16"/>
        <v>60.100000000000016</v>
      </c>
    </row>
    <row r="937" spans="1:12">
      <c r="A937" s="86"/>
      <c r="B937" s="526"/>
      <c r="C937" s="526"/>
      <c r="D937" t="s">
        <v>18</v>
      </c>
      <c r="E937" s="240">
        <v>60</v>
      </c>
      <c r="F937" s="240"/>
      <c r="G937" s="2">
        <f t="shared" si="16"/>
        <v>120.10000000000002</v>
      </c>
    </row>
    <row r="938" spans="1:12">
      <c r="A938" s="86"/>
      <c r="B938" s="526"/>
      <c r="C938" s="526"/>
      <c r="D938" t="s">
        <v>19</v>
      </c>
      <c r="E938" s="240">
        <v>5</v>
      </c>
      <c r="F938" s="240"/>
      <c r="G938" s="2">
        <f t="shared" si="16"/>
        <v>125.10000000000002</v>
      </c>
    </row>
    <row r="939" spans="1:12">
      <c r="A939" s="86"/>
      <c r="B939" s="526"/>
      <c r="C939" s="526"/>
      <c r="D939" s="242" t="s">
        <v>684</v>
      </c>
      <c r="E939" s="282">
        <v>100</v>
      </c>
      <c r="F939" s="240"/>
      <c r="G939" s="2">
        <f t="shared" si="16"/>
        <v>225.10000000000002</v>
      </c>
    </row>
    <row r="940" spans="1:12">
      <c r="A940" s="86">
        <v>45473</v>
      </c>
      <c r="B940" s="526" t="s">
        <v>129</v>
      </c>
      <c r="C940" s="526" t="s">
        <v>26</v>
      </c>
      <c r="D940" t="s">
        <v>18</v>
      </c>
      <c r="E940" s="240"/>
      <c r="F940" s="240">
        <v>60</v>
      </c>
      <c r="G940" s="2">
        <f t="shared" si="16"/>
        <v>165.10000000000002</v>
      </c>
    </row>
    <row r="941" spans="1:12">
      <c r="A941" s="86">
        <v>45473</v>
      </c>
      <c r="B941" s="526" t="s">
        <v>129</v>
      </c>
      <c r="C941" s="526" t="s">
        <v>26</v>
      </c>
      <c r="D941" t="s">
        <v>19</v>
      </c>
      <c r="E941" s="240"/>
      <c r="F941" s="240">
        <v>5</v>
      </c>
      <c r="G941" s="2">
        <f t="shared" si="16"/>
        <v>160.10000000000002</v>
      </c>
    </row>
    <row r="942" spans="1:12">
      <c r="A942" s="86">
        <v>45483</v>
      </c>
      <c r="B942" s="526">
        <v>29279</v>
      </c>
      <c r="C942" s="526" t="s">
        <v>26</v>
      </c>
      <c r="D942" s="242" t="s">
        <v>684</v>
      </c>
      <c r="F942" s="2">
        <v>100</v>
      </c>
      <c r="G942" s="2">
        <f t="shared" si="16"/>
        <v>60.100000000000023</v>
      </c>
    </row>
    <row r="943" spans="1:12">
      <c r="A943" s="7">
        <v>45580</v>
      </c>
      <c r="B943" s="526">
        <v>29807</v>
      </c>
      <c r="C943" s="526" t="s">
        <v>26</v>
      </c>
      <c r="D943" t="s">
        <v>16</v>
      </c>
      <c r="F943" s="2">
        <v>53.1</v>
      </c>
      <c r="G943" s="2">
        <f t="shared" si="16"/>
        <v>7.0000000000000213</v>
      </c>
    </row>
    <row r="944" spans="1:12">
      <c r="A944" s="7">
        <v>45580</v>
      </c>
      <c r="B944" s="526">
        <v>29807</v>
      </c>
      <c r="C944" s="526" t="s">
        <v>26</v>
      </c>
      <c r="D944" t="s">
        <v>17</v>
      </c>
      <c r="F944" s="2">
        <v>7</v>
      </c>
      <c r="G944" s="2">
        <f t="shared" si="16"/>
        <v>2.1316282072803006E-14</v>
      </c>
    </row>
    <row r="945" spans="1:12">
      <c r="A945" s="88">
        <v>45504</v>
      </c>
      <c r="B945" s="525" t="s">
        <v>14</v>
      </c>
      <c r="C945" s="525" t="s">
        <v>27</v>
      </c>
      <c r="D945" t="s">
        <v>16</v>
      </c>
      <c r="E945" s="240">
        <v>52.1</v>
      </c>
      <c r="F945" s="240"/>
      <c r="G945" s="2">
        <f t="shared" si="16"/>
        <v>52.100000000000023</v>
      </c>
    </row>
    <row r="946" spans="1:12">
      <c r="A946" s="86"/>
      <c r="B946" s="526"/>
      <c r="C946" s="526"/>
      <c r="D946" t="s">
        <v>17</v>
      </c>
      <c r="E946" s="240">
        <v>7</v>
      </c>
      <c r="F946" s="240"/>
      <c r="G946" s="2">
        <f t="shared" si="16"/>
        <v>59.100000000000023</v>
      </c>
      <c r="J946" s="525"/>
      <c r="L946" s="240"/>
    </row>
    <row r="947" spans="1:12">
      <c r="A947" s="86"/>
      <c r="B947" s="526"/>
      <c r="C947" s="526"/>
      <c r="D947" t="s">
        <v>18</v>
      </c>
      <c r="E947" s="240">
        <v>60</v>
      </c>
      <c r="F947" s="240"/>
      <c r="G947" s="2">
        <f t="shared" si="16"/>
        <v>119.10000000000002</v>
      </c>
      <c r="J947" s="526"/>
      <c r="L947" s="240"/>
    </row>
    <row r="948" spans="1:12">
      <c r="A948" s="86"/>
      <c r="B948" s="526"/>
      <c r="C948" s="526"/>
      <c r="D948" t="s">
        <v>19</v>
      </c>
      <c r="E948" s="240">
        <v>5</v>
      </c>
      <c r="F948" s="240"/>
      <c r="G948" s="2">
        <f t="shared" si="16"/>
        <v>124.10000000000002</v>
      </c>
      <c r="J948" s="525"/>
      <c r="L948" s="240"/>
    </row>
    <row r="949" spans="1:12">
      <c r="A949" s="86"/>
      <c r="B949" s="526"/>
      <c r="C949" s="526"/>
      <c r="D949" s="242" t="s">
        <v>684</v>
      </c>
      <c r="E949" s="282">
        <v>100</v>
      </c>
      <c r="F949" s="240"/>
      <c r="G949" s="2">
        <f t="shared" si="16"/>
        <v>224.10000000000002</v>
      </c>
      <c r="J949" s="526"/>
      <c r="L949" s="240"/>
    </row>
    <row r="950" spans="1:12">
      <c r="A950" s="86"/>
      <c r="B950" s="526"/>
      <c r="C950" s="526"/>
      <c r="D950" s="67" t="s">
        <v>80</v>
      </c>
      <c r="E950" s="67">
        <v>250</v>
      </c>
      <c r="F950" s="240"/>
      <c r="G950" s="2">
        <f t="shared" si="16"/>
        <v>474.1</v>
      </c>
      <c r="K950" s="242"/>
      <c r="L950" s="282"/>
    </row>
    <row r="951" spans="1:12">
      <c r="A951" s="86">
        <v>45504</v>
      </c>
      <c r="B951" s="526" t="s">
        <v>115</v>
      </c>
      <c r="C951" s="526" t="s">
        <v>27</v>
      </c>
      <c r="D951" t="s">
        <v>18</v>
      </c>
      <c r="E951" s="240"/>
      <c r="F951" s="240">
        <v>60</v>
      </c>
      <c r="G951" s="2">
        <f t="shared" si="16"/>
        <v>414.1</v>
      </c>
      <c r="J951" s="525"/>
      <c r="L951" s="240"/>
    </row>
    <row r="952" spans="1:12">
      <c r="A952" s="86">
        <v>45504</v>
      </c>
      <c r="B952" s="526" t="s">
        <v>115</v>
      </c>
      <c r="C952" s="526" t="s">
        <v>27</v>
      </c>
      <c r="D952" t="s">
        <v>19</v>
      </c>
      <c r="E952" s="240"/>
      <c r="F952" s="240">
        <v>5</v>
      </c>
      <c r="G952" s="2">
        <f t="shared" si="16"/>
        <v>409.1</v>
      </c>
      <c r="J952" s="526"/>
      <c r="L952" s="240"/>
    </row>
    <row r="953" spans="1:12">
      <c r="A953" s="86">
        <v>45499</v>
      </c>
      <c r="B953" s="526">
        <v>29451</v>
      </c>
      <c r="C953" s="526" t="s">
        <v>27</v>
      </c>
      <c r="D953" t="s">
        <v>80</v>
      </c>
      <c r="E953" s="240"/>
      <c r="F953" s="240">
        <v>250</v>
      </c>
      <c r="G953" s="2">
        <f t="shared" si="16"/>
        <v>159.10000000000002</v>
      </c>
      <c r="K953" s="242"/>
      <c r="L953" s="282"/>
    </row>
    <row r="954" spans="1:12">
      <c r="A954" s="7">
        <v>45580</v>
      </c>
      <c r="B954" s="526">
        <v>29807</v>
      </c>
      <c r="C954" s="526" t="s">
        <v>27</v>
      </c>
      <c r="D954" t="s">
        <v>16</v>
      </c>
      <c r="E954" s="240"/>
      <c r="F954" s="240">
        <v>52.1</v>
      </c>
      <c r="G954" s="2">
        <f t="shared" si="16"/>
        <v>107.00000000000003</v>
      </c>
      <c r="K954" s="242"/>
      <c r="L954" s="282"/>
    </row>
    <row r="955" spans="1:12">
      <c r="A955" s="7">
        <v>45580</v>
      </c>
      <c r="B955" s="526">
        <v>29807</v>
      </c>
      <c r="C955" s="526" t="s">
        <v>27</v>
      </c>
      <c r="D955" t="s">
        <v>17</v>
      </c>
      <c r="E955" s="240"/>
      <c r="F955" s="240">
        <v>7</v>
      </c>
      <c r="G955" s="2">
        <f t="shared" si="16"/>
        <v>100.00000000000003</v>
      </c>
      <c r="K955" s="242"/>
      <c r="L955" s="282"/>
    </row>
    <row r="956" spans="1:12">
      <c r="A956" s="7">
        <v>45580</v>
      </c>
      <c r="B956" s="526">
        <v>29807</v>
      </c>
      <c r="C956" s="526" t="s">
        <v>27</v>
      </c>
      <c r="D956" s="242" t="s">
        <v>684</v>
      </c>
      <c r="E956" s="240"/>
      <c r="F956" s="240">
        <v>100</v>
      </c>
      <c r="G956" s="2">
        <f t="shared" si="16"/>
        <v>0</v>
      </c>
      <c r="K956" s="242"/>
      <c r="L956" s="282"/>
    </row>
    <row r="957" spans="1:12">
      <c r="A957" s="44">
        <v>45535</v>
      </c>
      <c r="B957" s="525" t="s">
        <v>14</v>
      </c>
      <c r="C957" s="525" t="s">
        <v>81</v>
      </c>
      <c r="D957" t="s">
        <v>16</v>
      </c>
      <c r="E957" s="240">
        <v>52.2</v>
      </c>
      <c r="F957" s="240"/>
      <c r="G957" s="2">
        <f t="shared" si="16"/>
        <v>52.2</v>
      </c>
      <c r="J957" s="525"/>
      <c r="K957" s="242"/>
      <c r="L957" s="240"/>
    </row>
    <row r="958" spans="1:12">
      <c r="B958" s="526"/>
      <c r="C958" s="526"/>
      <c r="D958" t="s">
        <v>17</v>
      </c>
      <c r="E958" s="240">
        <v>7</v>
      </c>
      <c r="F958" s="240"/>
      <c r="G958" s="2">
        <f t="shared" si="16"/>
        <v>59.2</v>
      </c>
      <c r="L958" s="37"/>
    </row>
    <row r="959" spans="1:12">
      <c r="B959" s="526"/>
      <c r="C959" s="526"/>
      <c r="D959" t="s">
        <v>18</v>
      </c>
      <c r="E959" s="240">
        <v>60</v>
      </c>
      <c r="F959" s="240"/>
      <c r="G959" s="2">
        <f t="shared" si="16"/>
        <v>119.2</v>
      </c>
      <c r="L959" s="37"/>
    </row>
    <row r="960" spans="1:12">
      <c r="B960" s="526"/>
      <c r="C960" s="526"/>
      <c r="D960" t="s">
        <v>19</v>
      </c>
      <c r="E960" s="240">
        <v>5</v>
      </c>
      <c r="F960" s="240"/>
      <c r="G960" s="2">
        <f t="shared" si="16"/>
        <v>124.2</v>
      </c>
    </row>
    <row r="961" spans="1:11">
      <c r="B961" s="526"/>
      <c r="C961" s="526"/>
      <c r="D961" s="242" t="s">
        <v>684</v>
      </c>
      <c r="E961" s="282">
        <v>100</v>
      </c>
      <c r="F961" s="240"/>
      <c r="G961" s="2">
        <f t="shared" si="16"/>
        <v>224.2</v>
      </c>
    </row>
    <row r="962" spans="1:11">
      <c r="A962" s="7">
        <v>45535</v>
      </c>
      <c r="B962" s="526" t="s">
        <v>143</v>
      </c>
      <c r="C962" s="526" t="s">
        <v>81</v>
      </c>
      <c r="D962" t="s">
        <v>18</v>
      </c>
      <c r="E962" s="240"/>
      <c r="F962" s="240">
        <v>60</v>
      </c>
      <c r="G962" s="2">
        <f t="shared" si="16"/>
        <v>164.2</v>
      </c>
    </row>
    <row r="963" spans="1:11">
      <c r="A963" s="7">
        <v>45535</v>
      </c>
      <c r="B963" s="526" t="s">
        <v>143</v>
      </c>
      <c r="C963" s="526" t="s">
        <v>81</v>
      </c>
      <c r="D963" t="s">
        <v>19</v>
      </c>
      <c r="E963" s="240"/>
      <c r="F963" s="240">
        <v>5</v>
      </c>
      <c r="G963" s="2">
        <f t="shared" si="16"/>
        <v>159.19999999999999</v>
      </c>
    </row>
    <row r="964" spans="1:11">
      <c r="A964" s="7">
        <v>45580</v>
      </c>
      <c r="B964" s="526">
        <v>29807</v>
      </c>
      <c r="C964" s="526" t="s">
        <v>81</v>
      </c>
      <c r="D964" t="s">
        <v>16</v>
      </c>
      <c r="E964" s="240"/>
      <c r="F964" s="240">
        <v>52.2</v>
      </c>
      <c r="G964" s="2">
        <f t="shared" si="16"/>
        <v>106.99999999999999</v>
      </c>
    </row>
    <row r="965" spans="1:11">
      <c r="A965" s="7">
        <v>45580</v>
      </c>
      <c r="B965" s="526">
        <v>29807</v>
      </c>
      <c r="C965" s="526" t="s">
        <v>81</v>
      </c>
      <c r="D965" t="s">
        <v>17</v>
      </c>
      <c r="E965" s="240"/>
      <c r="F965" s="240">
        <v>7</v>
      </c>
      <c r="G965" s="2">
        <f t="shared" si="16"/>
        <v>99.999999999999986</v>
      </c>
    </row>
    <row r="966" spans="1:11">
      <c r="A966" s="7">
        <v>45580</v>
      </c>
      <c r="B966" s="526">
        <v>29807</v>
      </c>
      <c r="C966" s="526" t="s">
        <v>81</v>
      </c>
      <c r="D966" s="242" t="s">
        <v>684</v>
      </c>
      <c r="E966" s="240"/>
      <c r="F966" s="240">
        <v>100</v>
      </c>
      <c r="G966" s="2">
        <f t="shared" si="16"/>
        <v>0</v>
      </c>
    </row>
    <row r="967" spans="1:11">
      <c r="A967" s="88">
        <v>45565</v>
      </c>
      <c r="B967" s="525" t="s">
        <v>14</v>
      </c>
      <c r="C967" s="525" t="s">
        <v>53</v>
      </c>
      <c r="D967" t="s">
        <v>16</v>
      </c>
      <c r="E967" s="240">
        <v>52.6</v>
      </c>
      <c r="F967" s="240"/>
      <c r="G967" s="2">
        <f t="shared" si="16"/>
        <v>52.6</v>
      </c>
    </row>
    <row r="968" spans="1:11">
      <c r="A968" s="86"/>
      <c r="B968" s="526"/>
      <c r="C968" s="526"/>
      <c r="D968" t="s">
        <v>17</v>
      </c>
      <c r="E968" s="240">
        <v>5</v>
      </c>
      <c r="F968" s="240"/>
      <c r="G968" s="2">
        <f t="shared" si="16"/>
        <v>57.6</v>
      </c>
    </row>
    <row r="969" spans="1:11">
      <c r="A969" s="86"/>
      <c r="B969" s="526"/>
      <c r="C969" s="526"/>
      <c r="D969" t="s">
        <v>18</v>
      </c>
      <c r="E969" s="240">
        <v>60</v>
      </c>
      <c r="F969" s="240"/>
      <c r="G969" s="2">
        <f t="shared" si="16"/>
        <v>117.6</v>
      </c>
    </row>
    <row r="970" spans="1:11">
      <c r="A970" s="86"/>
      <c r="B970" s="526"/>
      <c r="C970" s="526"/>
      <c r="D970" t="s">
        <v>19</v>
      </c>
      <c r="E970" s="240">
        <v>5</v>
      </c>
      <c r="F970" s="240"/>
      <c r="G970" s="2">
        <f t="shared" si="16"/>
        <v>122.6</v>
      </c>
      <c r="J970" s="325"/>
      <c r="K970" s="325"/>
    </row>
    <row r="971" spans="1:11">
      <c r="A971" s="86"/>
      <c r="B971" s="526"/>
      <c r="C971" s="526"/>
      <c r="D971" s="242" t="s">
        <v>684</v>
      </c>
      <c r="E971" s="240">
        <v>100</v>
      </c>
      <c r="F971" s="240"/>
      <c r="G971" s="2">
        <f t="shared" si="16"/>
        <v>222.6</v>
      </c>
    </row>
    <row r="972" spans="1:11">
      <c r="A972" s="86">
        <v>45565</v>
      </c>
      <c r="B972" s="526" t="s">
        <v>117</v>
      </c>
      <c r="C972" s="526" t="s">
        <v>53</v>
      </c>
      <c r="D972" t="s">
        <v>18</v>
      </c>
      <c r="E972" s="240"/>
      <c r="F972" s="240">
        <v>60</v>
      </c>
      <c r="G972" s="2">
        <f t="shared" si="16"/>
        <v>162.6</v>
      </c>
    </row>
    <row r="973" spans="1:11">
      <c r="A973" s="86">
        <v>45565</v>
      </c>
      <c r="B973" s="526" t="s">
        <v>117</v>
      </c>
      <c r="C973" s="526" t="s">
        <v>53</v>
      </c>
      <c r="D973" t="s">
        <v>19</v>
      </c>
      <c r="E973" s="240"/>
      <c r="F973" s="240">
        <v>5</v>
      </c>
      <c r="G973" s="2">
        <f t="shared" si="16"/>
        <v>157.6</v>
      </c>
    </row>
    <row r="974" spans="1:11">
      <c r="A974" s="7">
        <v>45580</v>
      </c>
      <c r="B974" s="526">
        <v>29807</v>
      </c>
      <c r="C974" s="526" t="s">
        <v>53</v>
      </c>
      <c r="D974" s="242" t="s">
        <v>684</v>
      </c>
      <c r="F974" s="2">
        <v>100</v>
      </c>
      <c r="G974" s="2">
        <f t="shared" si="16"/>
        <v>57.599999999999994</v>
      </c>
    </row>
    <row r="975" spans="1:11">
      <c r="A975" s="7">
        <v>45581</v>
      </c>
      <c r="B975" s="526">
        <v>29833</v>
      </c>
      <c r="C975" s="526" t="s">
        <v>53</v>
      </c>
      <c r="D975" t="s">
        <v>16</v>
      </c>
      <c r="F975" s="2">
        <v>52.6</v>
      </c>
      <c r="G975" s="2">
        <f>+G974+E975-F975</f>
        <v>4.9999999999999929</v>
      </c>
    </row>
    <row r="976" spans="1:11">
      <c r="A976" s="7">
        <v>45581</v>
      </c>
      <c r="B976" s="526">
        <v>29833</v>
      </c>
      <c r="C976" s="526" t="s">
        <v>53</v>
      </c>
      <c r="D976" t="s">
        <v>17</v>
      </c>
      <c r="F976" s="2">
        <v>5</v>
      </c>
      <c r="G976" s="2">
        <f t="shared" si="16"/>
        <v>-7.1054273576010019E-15</v>
      </c>
    </row>
    <row r="977" spans="1:12">
      <c r="A977" s="88">
        <v>45596</v>
      </c>
      <c r="B977" s="525" t="s">
        <v>14</v>
      </c>
      <c r="C977" s="525" t="s">
        <v>30</v>
      </c>
      <c r="D977" t="s">
        <v>16</v>
      </c>
      <c r="E977" s="240">
        <v>17.7</v>
      </c>
      <c r="F977" s="240"/>
      <c r="G977" s="2">
        <f t="shared" si="16"/>
        <v>17.699999999999992</v>
      </c>
    </row>
    <row r="978" spans="1:12">
      <c r="A978" s="86"/>
      <c r="B978" s="526"/>
      <c r="C978" s="526"/>
      <c r="D978" t="s">
        <v>17</v>
      </c>
      <c r="E978" s="240">
        <v>7</v>
      </c>
      <c r="F978" s="240"/>
      <c r="G978" s="2">
        <f t="shared" si="16"/>
        <v>24.699999999999992</v>
      </c>
    </row>
    <row r="979" spans="1:12">
      <c r="A979" s="86"/>
      <c r="B979" s="526"/>
      <c r="C979" s="526"/>
      <c r="D979" t="s">
        <v>18</v>
      </c>
      <c r="E979" s="240">
        <v>60</v>
      </c>
      <c r="F979" s="240"/>
      <c r="G979" s="2">
        <f t="shared" si="16"/>
        <v>84.699999999999989</v>
      </c>
    </row>
    <row r="980" spans="1:12">
      <c r="A980" s="86"/>
      <c r="B980" s="526"/>
      <c r="C980" s="526"/>
      <c r="D980" t="s">
        <v>19</v>
      </c>
      <c r="E980" s="240">
        <v>5</v>
      </c>
      <c r="F980" s="240"/>
      <c r="G980" s="2">
        <f t="shared" si="16"/>
        <v>89.699999999999989</v>
      </c>
    </row>
    <row r="981" spans="1:12">
      <c r="A981" s="86"/>
      <c r="B981" s="526"/>
      <c r="C981" s="526"/>
      <c r="D981" s="242" t="s">
        <v>684</v>
      </c>
      <c r="E981" s="240">
        <v>100</v>
      </c>
      <c r="F981" s="240"/>
      <c r="G981" s="2">
        <f t="shared" si="16"/>
        <v>189.7</v>
      </c>
    </row>
    <row r="982" spans="1:12">
      <c r="A982" s="86">
        <v>45596</v>
      </c>
      <c r="B982" s="526" t="s">
        <v>118</v>
      </c>
      <c r="C982" s="526" t="s">
        <v>30</v>
      </c>
      <c r="D982" t="s">
        <v>18</v>
      </c>
      <c r="E982" s="240"/>
      <c r="F982" s="240">
        <v>44</v>
      </c>
      <c r="G982" s="2">
        <f t="shared" si="16"/>
        <v>145.69999999999999</v>
      </c>
    </row>
    <row r="983" spans="1:12">
      <c r="A983" s="86">
        <v>45610</v>
      </c>
      <c r="B983" s="526">
        <v>30006</v>
      </c>
      <c r="C983" s="526" t="s">
        <v>30</v>
      </c>
      <c r="D983" t="s">
        <v>18</v>
      </c>
      <c r="E983" s="240"/>
      <c r="F983" s="240">
        <v>16</v>
      </c>
      <c r="G983" s="2">
        <f t="shared" si="16"/>
        <v>129.69999999999999</v>
      </c>
    </row>
    <row r="984" spans="1:12">
      <c r="A984" s="86">
        <v>45610</v>
      </c>
      <c r="B984" s="526">
        <v>30006</v>
      </c>
      <c r="C984" s="526" t="s">
        <v>30</v>
      </c>
      <c r="D984" t="s">
        <v>19</v>
      </c>
      <c r="F984" s="2">
        <v>5</v>
      </c>
      <c r="G984" s="2">
        <f t="shared" si="16"/>
        <v>124.69999999999999</v>
      </c>
      <c r="J984" s="324"/>
      <c r="K984" s="324"/>
      <c r="L984" s="324"/>
    </row>
    <row r="985" spans="1:12">
      <c r="A985" s="7">
        <v>45677</v>
      </c>
      <c r="B985" s="526">
        <v>30319</v>
      </c>
      <c r="C985" s="526" t="s">
        <v>30</v>
      </c>
      <c r="D985" t="s">
        <v>16</v>
      </c>
      <c r="F985" s="240">
        <v>17.7</v>
      </c>
      <c r="G985" s="2">
        <f t="shared" si="16"/>
        <v>106.99999999999999</v>
      </c>
      <c r="J985" s="324"/>
      <c r="K985" s="324"/>
      <c r="L985" s="324"/>
    </row>
    <row r="986" spans="1:12">
      <c r="A986" s="7">
        <v>45677</v>
      </c>
      <c r="B986" s="526">
        <v>30319</v>
      </c>
      <c r="C986" s="526" t="s">
        <v>30</v>
      </c>
      <c r="D986" t="s">
        <v>17</v>
      </c>
      <c r="F986" s="240">
        <v>7</v>
      </c>
      <c r="G986" s="2">
        <f t="shared" si="16"/>
        <v>99.999999999999986</v>
      </c>
      <c r="J986" s="324"/>
      <c r="K986" s="324"/>
      <c r="L986" s="324"/>
    </row>
    <row r="987" spans="1:12">
      <c r="A987" s="7">
        <v>45677</v>
      </c>
      <c r="B987" s="526">
        <v>30319</v>
      </c>
      <c r="C987" s="526" t="s">
        <v>30</v>
      </c>
      <c r="D987" s="242" t="s">
        <v>684</v>
      </c>
      <c r="F987" s="240">
        <v>100</v>
      </c>
      <c r="G987" s="2">
        <f t="shared" si="16"/>
        <v>0</v>
      </c>
      <c r="J987" s="324"/>
      <c r="K987" s="324"/>
      <c r="L987" s="324"/>
    </row>
    <row r="988" spans="1:12">
      <c r="A988" s="88">
        <v>45626</v>
      </c>
      <c r="B988" s="525" t="s">
        <v>14</v>
      </c>
      <c r="C988" s="525" t="s">
        <v>83</v>
      </c>
      <c r="D988" t="s">
        <v>16</v>
      </c>
      <c r="E988" s="240">
        <v>20.3</v>
      </c>
      <c r="F988" s="240"/>
      <c r="G988" s="2">
        <f t="shared" si="16"/>
        <v>20.3</v>
      </c>
      <c r="J988" s="525"/>
      <c r="L988" s="240"/>
    </row>
    <row r="989" spans="1:12">
      <c r="A989" s="86"/>
      <c r="B989" s="526"/>
      <c r="C989" s="526"/>
      <c r="D989" t="s">
        <v>17</v>
      </c>
      <c r="E989" s="240">
        <v>7</v>
      </c>
      <c r="F989" s="240"/>
      <c r="G989" s="2">
        <f t="shared" si="16"/>
        <v>27.3</v>
      </c>
      <c r="J989" s="526"/>
      <c r="L989" s="240"/>
    </row>
    <row r="990" spans="1:12">
      <c r="A990" s="86"/>
      <c r="B990" s="526"/>
      <c r="C990" s="526"/>
      <c r="D990" t="s">
        <v>18</v>
      </c>
      <c r="E990" s="240">
        <v>60</v>
      </c>
      <c r="F990" s="240"/>
      <c r="G990" s="2">
        <f t="shared" ref="G990:G1061" si="17">+G989+E990-F990</f>
        <v>87.3</v>
      </c>
      <c r="K990" s="242"/>
      <c r="L990" s="240"/>
    </row>
    <row r="991" spans="1:12">
      <c r="A991" s="86"/>
      <c r="B991" s="526"/>
      <c r="C991" s="526"/>
      <c r="D991" t="s">
        <v>19</v>
      </c>
      <c r="E991" s="240">
        <v>5</v>
      </c>
      <c r="F991" s="240"/>
      <c r="G991" s="2">
        <f t="shared" si="17"/>
        <v>92.3</v>
      </c>
      <c r="J991" s="525"/>
      <c r="L991" s="240"/>
    </row>
    <row r="992" spans="1:12">
      <c r="A992" s="86"/>
      <c r="B992" s="526"/>
      <c r="C992" s="526"/>
      <c r="D992" s="242" t="s">
        <v>684</v>
      </c>
      <c r="E992" s="240">
        <v>100</v>
      </c>
      <c r="F992" s="240"/>
      <c r="G992" s="2">
        <f t="shared" si="17"/>
        <v>192.3</v>
      </c>
      <c r="J992" s="526"/>
      <c r="L992" s="240"/>
    </row>
    <row r="993" spans="1:12">
      <c r="A993" s="86">
        <v>45626</v>
      </c>
      <c r="B993" s="526" t="s">
        <v>132</v>
      </c>
      <c r="C993" s="526" t="s">
        <v>83</v>
      </c>
      <c r="D993" t="s">
        <v>18</v>
      </c>
      <c r="E993" s="240"/>
      <c r="F993" s="240">
        <v>60</v>
      </c>
      <c r="G993" s="2">
        <f t="shared" si="17"/>
        <v>132.30000000000001</v>
      </c>
      <c r="K993" s="242"/>
      <c r="L993" s="240"/>
    </row>
    <row r="994" spans="1:12">
      <c r="A994" s="86">
        <v>45626</v>
      </c>
      <c r="B994" s="526" t="s">
        <v>132</v>
      </c>
      <c r="C994" s="526" t="s">
        <v>83</v>
      </c>
      <c r="D994" t="s">
        <v>19</v>
      </c>
      <c r="E994" s="240"/>
      <c r="F994" s="240">
        <v>5</v>
      </c>
      <c r="G994" s="2">
        <f t="shared" si="17"/>
        <v>127.30000000000001</v>
      </c>
      <c r="J994" s="525"/>
      <c r="L994" s="240"/>
    </row>
    <row r="995" spans="1:12">
      <c r="A995" s="7">
        <v>45677</v>
      </c>
      <c r="B995" s="526">
        <v>30319</v>
      </c>
      <c r="C995" s="526" t="s">
        <v>83</v>
      </c>
      <c r="D995" t="s">
        <v>16</v>
      </c>
      <c r="E995" s="240"/>
      <c r="F995" s="240">
        <v>20.3</v>
      </c>
      <c r="G995" s="2">
        <f t="shared" si="17"/>
        <v>107.00000000000001</v>
      </c>
      <c r="J995" s="525"/>
      <c r="L995" s="240"/>
    </row>
    <row r="996" spans="1:12">
      <c r="A996" s="7">
        <v>45677</v>
      </c>
      <c r="B996" s="526">
        <v>30319</v>
      </c>
      <c r="C996" s="526" t="s">
        <v>83</v>
      </c>
      <c r="D996" t="s">
        <v>17</v>
      </c>
      <c r="E996" s="240"/>
      <c r="F996" s="240">
        <v>7</v>
      </c>
      <c r="G996" s="2">
        <f t="shared" si="17"/>
        <v>100.00000000000001</v>
      </c>
      <c r="J996" s="525"/>
      <c r="L996" s="240"/>
    </row>
    <row r="997" spans="1:12">
      <c r="A997" s="7">
        <v>45677</v>
      </c>
      <c r="B997" s="526">
        <v>30319</v>
      </c>
      <c r="C997" s="526" t="s">
        <v>83</v>
      </c>
      <c r="D997" s="242" t="s">
        <v>684</v>
      </c>
      <c r="E997" s="240"/>
      <c r="F997" s="240">
        <v>100</v>
      </c>
      <c r="G997" s="2">
        <f t="shared" si="17"/>
        <v>0</v>
      </c>
      <c r="J997" s="525"/>
      <c r="L997" s="240"/>
    </row>
    <row r="998" spans="1:12">
      <c r="A998" s="44">
        <v>45657</v>
      </c>
      <c r="B998" s="525" t="s">
        <v>14</v>
      </c>
      <c r="C998" s="525" t="s">
        <v>34</v>
      </c>
      <c r="D998" t="s">
        <v>16</v>
      </c>
      <c r="E998" s="240">
        <v>26.2</v>
      </c>
      <c r="F998" s="240"/>
      <c r="G998" s="2">
        <f t="shared" si="17"/>
        <v>26.2</v>
      </c>
      <c r="J998" s="526"/>
      <c r="L998" s="240"/>
    </row>
    <row r="999" spans="1:12">
      <c r="B999" s="526"/>
      <c r="C999" s="526"/>
      <c r="D999" t="s">
        <v>17</v>
      </c>
      <c r="E999" s="240">
        <v>3</v>
      </c>
      <c r="F999" s="240"/>
      <c r="G999" s="2">
        <f t="shared" si="17"/>
        <v>29.2</v>
      </c>
      <c r="K999" s="242"/>
      <c r="L999" s="240"/>
    </row>
    <row r="1000" spans="1:12">
      <c r="B1000" s="526"/>
      <c r="C1000" s="526"/>
      <c r="D1000" t="s">
        <v>18</v>
      </c>
      <c r="E1000" s="240">
        <v>60</v>
      </c>
      <c r="F1000" s="240"/>
      <c r="G1000" s="2">
        <f t="shared" si="17"/>
        <v>89.2</v>
      </c>
      <c r="L1000" s="37"/>
    </row>
    <row r="1001" spans="1:12">
      <c r="B1001" s="526"/>
      <c r="C1001" s="526"/>
      <c r="D1001" t="s">
        <v>19</v>
      </c>
      <c r="E1001" s="240">
        <v>5</v>
      </c>
      <c r="F1001" s="240"/>
      <c r="G1001" s="2">
        <f t="shared" si="17"/>
        <v>94.2</v>
      </c>
      <c r="L1001" s="37"/>
    </row>
    <row r="1002" spans="1:12">
      <c r="B1002" s="526"/>
      <c r="C1002" s="526"/>
      <c r="D1002" s="242" t="s">
        <v>684</v>
      </c>
      <c r="E1002" s="240">
        <v>100</v>
      </c>
      <c r="F1002" s="240"/>
      <c r="G1002" s="2">
        <f t="shared" si="17"/>
        <v>194.2</v>
      </c>
    </row>
    <row r="1003" spans="1:12">
      <c r="A1003" s="7">
        <v>45657</v>
      </c>
      <c r="B1003" s="526" t="s">
        <v>121</v>
      </c>
      <c r="C1003" s="526" t="s">
        <v>34</v>
      </c>
      <c r="D1003" t="s">
        <v>18</v>
      </c>
      <c r="E1003" s="240"/>
      <c r="F1003" s="240">
        <v>60</v>
      </c>
      <c r="G1003" s="2">
        <f t="shared" si="17"/>
        <v>134.19999999999999</v>
      </c>
    </row>
    <row r="1004" spans="1:12">
      <c r="A1004" s="7">
        <v>45657</v>
      </c>
      <c r="B1004" s="526" t="s">
        <v>121</v>
      </c>
      <c r="C1004" s="526" t="s">
        <v>34</v>
      </c>
      <c r="D1004" t="s">
        <v>19</v>
      </c>
      <c r="E1004" s="240"/>
      <c r="F1004" s="240">
        <v>5</v>
      </c>
      <c r="G1004" s="2">
        <f t="shared" si="17"/>
        <v>129.19999999999999</v>
      </c>
    </row>
    <row r="1005" spans="1:12">
      <c r="A1005" s="7">
        <v>45677</v>
      </c>
      <c r="B1005" s="526">
        <v>30319</v>
      </c>
      <c r="C1005" s="526" t="s">
        <v>34</v>
      </c>
      <c r="D1005" t="s">
        <v>16</v>
      </c>
      <c r="F1005" s="240">
        <v>26.2</v>
      </c>
      <c r="G1005" s="2">
        <f t="shared" si="17"/>
        <v>102.99999999999999</v>
      </c>
    </row>
    <row r="1006" spans="1:12">
      <c r="A1006" s="7">
        <v>45677</v>
      </c>
      <c r="B1006" s="526">
        <v>30319</v>
      </c>
      <c r="C1006" s="526" t="s">
        <v>34</v>
      </c>
      <c r="D1006" t="s">
        <v>17</v>
      </c>
      <c r="F1006" s="240">
        <v>3</v>
      </c>
      <c r="G1006" s="2">
        <f t="shared" si="17"/>
        <v>99.999999999999986</v>
      </c>
    </row>
    <row r="1007" spans="1:12">
      <c r="A1007" s="7">
        <v>45677</v>
      </c>
      <c r="B1007" s="526">
        <v>30319</v>
      </c>
      <c r="C1007" s="526" t="s">
        <v>34</v>
      </c>
      <c r="D1007" s="242" t="s">
        <v>684</v>
      </c>
      <c r="F1007" s="240">
        <v>100</v>
      </c>
      <c r="G1007" s="2">
        <f t="shared" si="17"/>
        <v>0</v>
      </c>
    </row>
    <row r="1008" spans="1:12">
      <c r="A1008" s="88">
        <v>45688</v>
      </c>
      <c r="B1008" s="525" t="s">
        <v>14</v>
      </c>
      <c r="C1008" s="525" t="s">
        <v>15</v>
      </c>
      <c r="D1008" t="s">
        <v>16</v>
      </c>
      <c r="E1008" s="240">
        <v>21.8</v>
      </c>
      <c r="F1008" s="240"/>
      <c r="G1008" s="2">
        <f t="shared" si="17"/>
        <v>21.8</v>
      </c>
    </row>
    <row r="1009" spans="1:12">
      <c r="A1009" s="86"/>
      <c r="B1009" s="526"/>
      <c r="C1009" s="526"/>
      <c r="D1009" t="s">
        <v>17</v>
      </c>
      <c r="E1009" s="240">
        <v>3</v>
      </c>
      <c r="F1009" s="240"/>
      <c r="G1009" s="2">
        <f t="shared" si="17"/>
        <v>24.8</v>
      </c>
    </row>
    <row r="1010" spans="1:12">
      <c r="A1010" s="86"/>
      <c r="B1010" s="526"/>
      <c r="C1010" s="526"/>
      <c r="D1010" t="s">
        <v>18</v>
      </c>
      <c r="E1010" s="240">
        <v>60</v>
      </c>
      <c r="F1010" s="240"/>
      <c r="G1010" s="2">
        <f t="shared" si="17"/>
        <v>84.8</v>
      </c>
    </row>
    <row r="1011" spans="1:12">
      <c r="A1011" s="86"/>
      <c r="B1011" s="526"/>
      <c r="C1011" s="526"/>
      <c r="D1011" t="s">
        <v>19</v>
      </c>
      <c r="E1011" s="240">
        <v>5</v>
      </c>
      <c r="F1011" s="240"/>
      <c r="G1011" s="2">
        <f t="shared" si="17"/>
        <v>89.8</v>
      </c>
    </row>
    <row r="1012" spans="1:12">
      <c r="A1012" s="86"/>
      <c r="B1012" s="526"/>
      <c r="C1012" s="526"/>
      <c r="D1012" s="242" t="s">
        <v>684</v>
      </c>
      <c r="E1012" s="240">
        <v>100</v>
      </c>
      <c r="F1012" s="240"/>
      <c r="G1012" s="2">
        <f t="shared" si="17"/>
        <v>189.8</v>
      </c>
    </row>
    <row r="1013" spans="1:12">
      <c r="A1013" s="86">
        <v>45688</v>
      </c>
      <c r="B1013" s="526" t="s">
        <v>119</v>
      </c>
      <c r="C1013" s="526" t="s">
        <v>15</v>
      </c>
      <c r="D1013" t="s">
        <v>18</v>
      </c>
      <c r="E1013" s="240"/>
      <c r="F1013" s="240">
        <v>60</v>
      </c>
      <c r="G1013" s="2">
        <f t="shared" si="17"/>
        <v>129.80000000000001</v>
      </c>
      <c r="J1013" s="525" t="s">
        <v>15</v>
      </c>
      <c r="K1013" t="s">
        <v>16</v>
      </c>
      <c r="L1013" s="240">
        <v>21.8</v>
      </c>
    </row>
    <row r="1014" spans="1:12">
      <c r="A1014" s="86">
        <v>45688</v>
      </c>
      <c r="B1014" s="526" t="s">
        <v>119</v>
      </c>
      <c r="C1014" s="526" t="s">
        <v>15</v>
      </c>
      <c r="D1014" t="s">
        <v>19</v>
      </c>
      <c r="E1014" s="240"/>
      <c r="F1014" s="240">
        <v>5</v>
      </c>
      <c r="G1014" s="2">
        <f t="shared" si="17"/>
        <v>124.80000000000001</v>
      </c>
      <c r="J1014" s="526"/>
      <c r="K1014" t="s">
        <v>17</v>
      </c>
      <c r="L1014" s="240">
        <v>3</v>
      </c>
    </row>
    <row r="1015" spans="1:12">
      <c r="A1015" s="86">
        <v>45742</v>
      </c>
      <c r="B1015" s="526">
        <v>30833</v>
      </c>
      <c r="C1015" s="526" t="s">
        <v>15</v>
      </c>
      <c r="D1015" t="s">
        <v>16</v>
      </c>
      <c r="E1015" s="240"/>
      <c r="F1015" s="240">
        <v>21.8</v>
      </c>
      <c r="G1015" s="2">
        <f t="shared" si="17"/>
        <v>103.00000000000001</v>
      </c>
      <c r="J1015" s="526"/>
      <c r="L1015" s="240"/>
    </row>
    <row r="1016" spans="1:12">
      <c r="A1016" s="86">
        <v>45742</v>
      </c>
      <c r="B1016" s="526">
        <v>30833</v>
      </c>
      <c r="C1016" s="526" t="s">
        <v>15</v>
      </c>
      <c r="D1016" t="s">
        <v>17</v>
      </c>
      <c r="E1016" s="240"/>
      <c r="F1016" s="240">
        <v>3</v>
      </c>
      <c r="G1016" s="2">
        <f t="shared" si="17"/>
        <v>100.00000000000001</v>
      </c>
      <c r="J1016" s="526"/>
      <c r="L1016" s="240"/>
    </row>
    <row r="1017" spans="1:12">
      <c r="A1017" s="86">
        <v>45742</v>
      </c>
      <c r="B1017" s="526">
        <v>30833</v>
      </c>
      <c r="C1017" s="526" t="s">
        <v>15</v>
      </c>
      <c r="D1017" s="242" t="s">
        <v>684</v>
      </c>
      <c r="E1017" s="240"/>
      <c r="F1017" s="240">
        <v>100</v>
      </c>
      <c r="G1017" s="2">
        <f t="shared" si="17"/>
        <v>0</v>
      </c>
      <c r="J1017" s="526"/>
      <c r="L1017" s="240"/>
    </row>
    <row r="1018" spans="1:12">
      <c r="A1018" s="44">
        <v>45716</v>
      </c>
      <c r="B1018" s="525" t="s">
        <v>14</v>
      </c>
      <c r="C1018" s="525" t="s">
        <v>20</v>
      </c>
      <c r="D1018" t="s">
        <v>16</v>
      </c>
      <c r="E1018" s="240">
        <v>32.299999999999997</v>
      </c>
      <c r="F1018" s="240"/>
      <c r="G1018" s="2">
        <f t="shared" si="17"/>
        <v>32.299999999999997</v>
      </c>
      <c r="K1018" s="242" t="s">
        <v>684</v>
      </c>
      <c r="L1018" s="240">
        <v>100</v>
      </c>
    </row>
    <row r="1019" spans="1:12">
      <c r="B1019" s="526"/>
      <c r="C1019" s="526"/>
      <c r="D1019" t="s">
        <v>17</v>
      </c>
      <c r="E1019" s="240">
        <v>3</v>
      </c>
      <c r="F1019" s="240"/>
      <c r="G1019" s="2">
        <f t="shared" si="17"/>
        <v>35.299999999999997</v>
      </c>
      <c r="J1019" s="525" t="s">
        <v>20</v>
      </c>
      <c r="K1019" t="s">
        <v>16</v>
      </c>
      <c r="L1019" s="240">
        <v>32.299999999999997</v>
      </c>
    </row>
    <row r="1020" spans="1:12">
      <c r="B1020" s="526"/>
      <c r="C1020" s="526"/>
      <c r="D1020" t="s">
        <v>18</v>
      </c>
      <c r="E1020" s="240">
        <v>56</v>
      </c>
      <c r="F1020" s="240"/>
      <c r="G1020" s="2">
        <f t="shared" si="17"/>
        <v>91.3</v>
      </c>
      <c r="J1020" s="526"/>
      <c r="K1020" t="s">
        <v>17</v>
      </c>
      <c r="L1020" s="240">
        <v>3</v>
      </c>
    </row>
    <row r="1021" spans="1:12">
      <c r="B1021" s="526"/>
      <c r="C1021" s="526"/>
      <c r="D1021" t="s">
        <v>19</v>
      </c>
      <c r="E1021" s="240">
        <v>5</v>
      </c>
      <c r="F1021" s="240"/>
      <c r="G1021" s="2">
        <f t="shared" si="17"/>
        <v>96.3</v>
      </c>
      <c r="K1021" s="242" t="s">
        <v>684</v>
      </c>
      <c r="L1021" s="240">
        <v>100</v>
      </c>
    </row>
    <row r="1022" spans="1:12">
      <c r="B1022" s="526"/>
      <c r="C1022" s="526"/>
      <c r="D1022" s="242" t="s">
        <v>684</v>
      </c>
      <c r="E1022" s="240">
        <v>100</v>
      </c>
      <c r="F1022" s="240"/>
      <c r="G1022" s="2">
        <f t="shared" si="17"/>
        <v>196.3</v>
      </c>
      <c r="L1022" s="37">
        <f>SUM(L1013:L1021)</f>
        <v>260.10000000000002</v>
      </c>
    </row>
    <row r="1023" spans="1:12">
      <c r="A1023" s="7">
        <v>45716</v>
      </c>
      <c r="B1023" s="526" t="s">
        <v>135</v>
      </c>
      <c r="C1023" s="526" t="s">
        <v>20</v>
      </c>
      <c r="D1023" t="s">
        <v>18</v>
      </c>
      <c r="E1023" s="240"/>
      <c r="F1023" s="240">
        <v>34</v>
      </c>
      <c r="G1023" s="2">
        <f t="shared" si="17"/>
        <v>162.30000000000001</v>
      </c>
    </row>
    <row r="1024" spans="1:12">
      <c r="A1024" s="7">
        <v>45729</v>
      </c>
      <c r="B1024" s="526">
        <v>30645</v>
      </c>
      <c r="C1024" s="526" t="s">
        <v>20</v>
      </c>
      <c r="D1024" t="s">
        <v>18</v>
      </c>
      <c r="E1024" s="240"/>
      <c r="F1024" s="240">
        <v>22</v>
      </c>
      <c r="G1024" s="2">
        <f t="shared" si="17"/>
        <v>140.30000000000001</v>
      </c>
    </row>
    <row r="1025" spans="1:7">
      <c r="A1025" s="7">
        <v>45729</v>
      </c>
      <c r="B1025" s="526">
        <v>30645</v>
      </c>
      <c r="C1025" s="526" t="s">
        <v>20</v>
      </c>
      <c r="D1025" t="s">
        <v>19</v>
      </c>
      <c r="F1025" s="2">
        <v>5</v>
      </c>
      <c r="G1025" s="2">
        <f t="shared" si="17"/>
        <v>135.30000000000001</v>
      </c>
    </row>
    <row r="1026" spans="1:7">
      <c r="A1026" s="86">
        <v>45742</v>
      </c>
      <c r="B1026" s="526">
        <v>30833</v>
      </c>
      <c r="C1026" s="526" t="s">
        <v>20</v>
      </c>
      <c r="D1026" t="s">
        <v>16</v>
      </c>
      <c r="F1026" s="240">
        <v>32.299999999999997</v>
      </c>
      <c r="G1026" s="2">
        <f t="shared" si="17"/>
        <v>103.00000000000001</v>
      </c>
    </row>
    <row r="1027" spans="1:7">
      <c r="A1027" s="86">
        <v>45742</v>
      </c>
      <c r="B1027" s="526">
        <v>30833</v>
      </c>
      <c r="C1027" s="526" t="s">
        <v>20</v>
      </c>
      <c r="D1027" t="s">
        <v>17</v>
      </c>
      <c r="F1027" s="240">
        <v>3</v>
      </c>
      <c r="G1027" s="2">
        <f t="shared" si="17"/>
        <v>100.00000000000001</v>
      </c>
    </row>
    <row r="1028" spans="1:7">
      <c r="A1028" s="86">
        <v>45742</v>
      </c>
      <c r="B1028" s="526">
        <v>30833</v>
      </c>
      <c r="C1028" s="526" t="s">
        <v>20</v>
      </c>
      <c r="D1028" s="242" t="s">
        <v>684</v>
      </c>
      <c r="F1028" s="240">
        <v>100</v>
      </c>
      <c r="G1028" s="2">
        <f t="shared" si="17"/>
        <v>0</v>
      </c>
    </row>
    <row r="1029" spans="1:7">
      <c r="A1029" s="44">
        <v>45747</v>
      </c>
      <c r="B1029" s="525" t="s">
        <v>14</v>
      </c>
      <c r="C1029" s="525" t="s">
        <v>23</v>
      </c>
      <c r="D1029" t="s">
        <v>16</v>
      </c>
      <c r="E1029" s="240">
        <v>30</v>
      </c>
      <c r="F1029" s="240"/>
      <c r="G1029" s="2">
        <f t="shared" si="17"/>
        <v>30</v>
      </c>
    </row>
    <row r="1030" spans="1:7">
      <c r="B1030" s="526"/>
      <c r="C1030" s="526"/>
      <c r="D1030" t="s">
        <v>17</v>
      </c>
      <c r="E1030" s="240">
        <v>3</v>
      </c>
      <c r="F1030" s="240"/>
      <c r="G1030" s="2">
        <f t="shared" si="17"/>
        <v>33</v>
      </c>
    </row>
    <row r="1031" spans="1:7">
      <c r="B1031" s="526"/>
      <c r="C1031" s="526"/>
      <c r="D1031" t="s">
        <v>18</v>
      </c>
      <c r="E1031" s="240">
        <v>60</v>
      </c>
      <c r="F1031" s="240"/>
      <c r="G1031" s="2">
        <f t="shared" si="17"/>
        <v>93</v>
      </c>
    </row>
    <row r="1032" spans="1:7">
      <c r="B1032" s="526"/>
      <c r="C1032" s="526"/>
      <c r="D1032" t="s">
        <v>19</v>
      </c>
      <c r="E1032" s="240">
        <v>5</v>
      </c>
      <c r="F1032" s="240"/>
      <c r="G1032" s="2">
        <f t="shared" si="17"/>
        <v>98</v>
      </c>
    </row>
    <row r="1033" spans="1:7">
      <c r="B1033" s="526"/>
      <c r="C1033" s="526"/>
      <c r="D1033" s="242" t="s">
        <v>684</v>
      </c>
      <c r="E1033" s="240">
        <v>100</v>
      </c>
      <c r="F1033" s="240"/>
      <c r="G1033" s="2">
        <f t="shared" si="17"/>
        <v>198</v>
      </c>
    </row>
    <row r="1034" spans="1:7">
      <c r="A1034" s="7">
        <v>45747</v>
      </c>
      <c r="B1034" s="526" t="s">
        <v>124</v>
      </c>
      <c r="C1034" s="526" t="s">
        <v>23</v>
      </c>
      <c r="D1034" t="s">
        <v>18</v>
      </c>
      <c r="E1034" s="240"/>
      <c r="F1034" s="240">
        <v>60</v>
      </c>
      <c r="G1034" s="2">
        <f t="shared" si="17"/>
        <v>138</v>
      </c>
    </row>
    <row r="1035" spans="1:7">
      <c r="A1035" s="7">
        <v>45747</v>
      </c>
      <c r="B1035" s="526" t="s">
        <v>124</v>
      </c>
      <c r="C1035" s="526" t="s">
        <v>23</v>
      </c>
      <c r="D1035" t="s">
        <v>19</v>
      </c>
      <c r="E1035" s="240"/>
      <c r="F1035" s="240">
        <v>5</v>
      </c>
      <c r="G1035" s="2">
        <f t="shared" si="17"/>
        <v>133</v>
      </c>
    </row>
    <row r="1036" spans="1:7">
      <c r="A1036" s="7">
        <v>45818</v>
      </c>
      <c r="B1036" s="526">
        <v>31113</v>
      </c>
      <c r="C1036" s="526" t="s">
        <v>23</v>
      </c>
      <c r="D1036" t="s">
        <v>16</v>
      </c>
      <c r="E1036" s="240"/>
      <c r="F1036" s="240">
        <v>30</v>
      </c>
      <c r="G1036" s="2">
        <f t="shared" si="17"/>
        <v>103</v>
      </c>
    </row>
    <row r="1037" spans="1:7">
      <c r="A1037" s="7">
        <v>45818</v>
      </c>
      <c r="B1037" s="526">
        <v>31113</v>
      </c>
      <c r="C1037" s="526" t="s">
        <v>23</v>
      </c>
      <c r="D1037" t="s">
        <v>17</v>
      </c>
      <c r="E1037" s="240"/>
      <c r="F1037" s="240">
        <v>3</v>
      </c>
      <c r="G1037" s="2">
        <f t="shared" si="17"/>
        <v>100</v>
      </c>
    </row>
    <row r="1038" spans="1:7">
      <c r="A1038" s="7">
        <v>45818</v>
      </c>
      <c r="B1038" s="526">
        <v>31113</v>
      </c>
      <c r="C1038" s="526" t="s">
        <v>23</v>
      </c>
      <c r="D1038" s="242" t="s">
        <v>684</v>
      </c>
      <c r="E1038" s="240"/>
      <c r="F1038" s="240">
        <v>100</v>
      </c>
      <c r="G1038" s="2">
        <f t="shared" si="17"/>
        <v>0</v>
      </c>
    </row>
    <row r="1039" spans="1:7">
      <c r="A1039" s="88">
        <v>45777</v>
      </c>
      <c r="B1039" s="525" t="s">
        <v>14</v>
      </c>
      <c r="C1039" s="525" t="s">
        <v>24</v>
      </c>
      <c r="D1039" t="s">
        <v>16</v>
      </c>
      <c r="E1039" s="240">
        <v>23.5</v>
      </c>
      <c r="F1039" s="240"/>
      <c r="G1039" s="2">
        <f t="shared" si="17"/>
        <v>23.5</v>
      </c>
    </row>
    <row r="1040" spans="1:7">
      <c r="A1040" s="86"/>
      <c r="B1040" s="526"/>
      <c r="C1040" s="526"/>
      <c r="D1040" t="s">
        <v>17</v>
      </c>
      <c r="E1040" s="240">
        <v>3</v>
      </c>
      <c r="F1040" s="240"/>
      <c r="G1040" s="2">
        <f t="shared" si="17"/>
        <v>26.5</v>
      </c>
    </row>
    <row r="1041" spans="1:14">
      <c r="A1041" s="86"/>
      <c r="B1041" s="526"/>
      <c r="C1041" s="526"/>
      <c r="D1041" t="s">
        <v>18</v>
      </c>
      <c r="E1041" s="240">
        <v>60</v>
      </c>
      <c r="F1041" s="240"/>
      <c r="G1041" s="2">
        <f t="shared" si="17"/>
        <v>86.5</v>
      </c>
    </row>
    <row r="1042" spans="1:14">
      <c r="A1042" s="86"/>
      <c r="B1042" s="526"/>
      <c r="C1042" s="526"/>
      <c r="D1042" t="s">
        <v>19</v>
      </c>
      <c r="E1042" s="240">
        <v>5</v>
      </c>
      <c r="F1042" s="240"/>
      <c r="G1042" s="2">
        <f t="shared" si="17"/>
        <v>91.5</v>
      </c>
    </row>
    <row r="1043" spans="1:14">
      <c r="A1043" s="86"/>
      <c r="B1043" s="526"/>
      <c r="C1043" s="526"/>
      <c r="D1043" s="242" t="s">
        <v>684</v>
      </c>
      <c r="E1043" s="240">
        <v>200</v>
      </c>
      <c r="F1043" s="240"/>
      <c r="G1043" s="2">
        <f t="shared" si="17"/>
        <v>291.5</v>
      </c>
      <c r="I1043">
        <v>2025</v>
      </c>
      <c r="J1043" s="525"/>
      <c r="M1043" s="240"/>
    </row>
    <row r="1044" spans="1:14">
      <c r="A1044" s="86">
        <v>45777</v>
      </c>
      <c r="B1044" s="526" t="s">
        <v>125</v>
      </c>
      <c r="C1044" s="526" t="s">
        <v>24</v>
      </c>
      <c r="D1044" t="s">
        <v>18</v>
      </c>
      <c r="E1044" s="240"/>
      <c r="F1044" s="240">
        <v>60</v>
      </c>
      <c r="G1044" s="2">
        <f t="shared" si="17"/>
        <v>231.5</v>
      </c>
      <c r="J1044" s="526"/>
      <c r="M1044" s="240"/>
    </row>
    <row r="1045" spans="1:14">
      <c r="A1045" s="86">
        <v>45777</v>
      </c>
      <c r="B1045" s="526" t="s">
        <v>125</v>
      </c>
      <c r="C1045" s="526" t="s">
        <v>24</v>
      </c>
      <c r="D1045" t="s">
        <v>19</v>
      </c>
      <c r="E1045" s="240"/>
      <c r="F1045" s="240">
        <v>5</v>
      </c>
      <c r="G1045" s="2">
        <f t="shared" si="17"/>
        <v>226.5</v>
      </c>
      <c r="K1045" s="242"/>
      <c r="M1045" s="240"/>
    </row>
    <row r="1046" spans="1:14">
      <c r="A1046" s="7">
        <v>45818</v>
      </c>
      <c r="B1046" s="526">
        <v>31113</v>
      </c>
      <c r="C1046" s="526" t="s">
        <v>24</v>
      </c>
      <c r="D1046" t="s">
        <v>16</v>
      </c>
      <c r="E1046" s="240"/>
      <c r="F1046" s="240">
        <v>23.5</v>
      </c>
      <c r="G1046" s="2">
        <f t="shared" si="17"/>
        <v>203</v>
      </c>
      <c r="K1046" s="242"/>
      <c r="M1046" s="240"/>
    </row>
    <row r="1047" spans="1:14">
      <c r="A1047" s="7">
        <v>45818</v>
      </c>
      <c r="B1047" s="526">
        <v>31113</v>
      </c>
      <c r="C1047" s="526" t="s">
        <v>24</v>
      </c>
      <c r="D1047" t="s">
        <v>17</v>
      </c>
      <c r="E1047" s="240"/>
      <c r="F1047" s="240">
        <v>3</v>
      </c>
      <c r="G1047" s="2">
        <f t="shared" si="17"/>
        <v>200</v>
      </c>
      <c r="K1047" s="242"/>
      <c r="M1047" s="240"/>
    </row>
    <row r="1048" spans="1:14">
      <c r="A1048" s="7">
        <v>45818</v>
      </c>
      <c r="B1048" s="526">
        <v>31113</v>
      </c>
      <c r="C1048" s="526" t="s">
        <v>24</v>
      </c>
      <c r="D1048" s="242" t="s">
        <v>684</v>
      </c>
      <c r="E1048" s="240"/>
      <c r="F1048" s="240">
        <v>200</v>
      </c>
      <c r="G1048" s="2">
        <f t="shared" si="17"/>
        <v>0</v>
      </c>
      <c r="K1048" s="242"/>
      <c r="M1048" s="240"/>
    </row>
    <row r="1049" spans="1:14">
      <c r="A1049" s="44">
        <v>45808</v>
      </c>
      <c r="B1049" s="525" t="s">
        <v>14</v>
      </c>
      <c r="C1049" s="525" t="s">
        <v>25</v>
      </c>
      <c r="D1049" t="s">
        <v>16</v>
      </c>
      <c r="E1049" s="240">
        <v>21.9</v>
      </c>
      <c r="F1049" s="240"/>
      <c r="G1049" s="2">
        <f t="shared" si="17"/>
        <v>21.9</v>
      </c>
      <c r="J1049" s="525"/>
      <c r="M1049" s="240"/>
    </row>
    <row r="1050" spans="1:14">
      <c r="B1050" s="526"/>
      <c r="C1050" s="526"/>
      <c r="D1050" t="s">
        <v>17</v>
      </c>
      <c r="E1050" s="240">
        <v>5</v>
      </c>
      <c r="F1050" s="240"/>
      <c r="G1050" s="2">
        <f t="shared" si="17"/>
        <v>26.9</v>
      </c>
      <c r="J1050" s="526"/>
      <c r="M1050" s="240"/>
    </row>
    <row r="1051" spans="1:14">
      <c r="B1051" s="526"/>
      <c r="C1051" s="526"/>
      <c r="D1051" t="s">
        <v>18</v>
      </c>
      <c r="E1051" s="240">
        <v>60</v>
      </c>
      <c r="F1051" s="240"/>
      <c r="G1051" s="2">
        <f t="shared" si="17"/>
        <v>86.9</v>
      </c>
      <c r="K1051" s="242"/>
      <c r="M1051" s="240"/>
    </row>
    <row r="1052" spans="1:14">
      <c r="B1052" s="526"/>
      <c r="C1052" s="526"/>
      <c r="D1052" t="s">
        <v>19</v>
      </c>
      <c r="E1052" s="240">
        <v>5</v>
      </c>
      <c r="F1052" s="240"/>
      <c r="G1052" s="2">
        <f t="shared" si="17"/>
        <v>91.9</v>
      </c>
      <c r="J1052" s="525"/>
      <c r="K1052" s="242"/>
      <c r="L1052" s="240"/>
    </row>
    <row r="1053" spans="1:14">
      <c r="B1053" s="526"/>
      <c r="C1053" s="526"/>
      <c r="D1053" s="242" t="s">
        <v>684</v>
      </c>
      <c r="E1053" s="240">
        <v>200</v>
      </c>
      <c r="F1053" s="240"/>
      <c r="G1053" s="2">
        <f t="shared" si="17"/>
        <v>291.89999999999998</v>
      </c>
      <c r="L1053" s="37"/>
      <c r="M1053" s="37"/>
      <c r="N1053" s="37"/>
    </row>
    <row r="1054" spans="1:14">
      <c r="A1054" s="7">
        <v>45808</v>
      </c>
      <c r="B1054" s="526" t="s">
        <v>128</v>
      </c>
      <c r="C1054" s="526" t="s">
        <v>25</v>
      </c>
      <c r="D1054" t="s">
        <v>18</v>
      </c>
      <c r="E1054" s="240"/>
      <c r="F1054" s="240">
        <v>60</v>
      </c>
      <c r="G1054" s="2">
        <f t="shared" si="17"/>
        <v>231.89999999999998</v>
      </c>
    </row>
    <row r="1055" spans="1:14">
      <c r="A1055" s="7">
        <v>45808</v>
      </c>
      <c r="B1055" s="526" t="s">
        <v>128</v>
      </c>
      <c r="C1055" s="526" t="s">
        <v>25</v>
      </c>
      <c r="D1055" t="s">
        <v>19</v>
      </c>
      <c r="E1055" s="240"/>
      <c r="F1055" s="240">
        <v>5</v>
      </c>
      <c r="G1055" s="2">
        <f t="shared" si="17"/>
        <v>226.89999999999998</v>
      </c>
      <c r="J1055" s="525" t="s">
        <v>25</v>
      </c>
      <c r="K1055" t="s">
        <v>16</v>
      </c>
      <c r="L1055" s="240">
        <v>21.9</v>
      </c>
    </row>
    <row r="1056" spans="1:14">
      <c r="A1056" s="7">
        <v>45854</v>
      </c>
      <c r="B1056" s="526">
        <v>31449</v>
      </c>
      <c r="C1056" s="526" t="s">
        <v>25</v>
      </c>
      <c r="D1056" t="s">
        <v>16</v>
      </c>
      <c r="E1056" s="240"/>
      <c r="F1056" s="240">
        <v>21.9</v>
      </c>
      <c r="G1056" s="2">
        <f t="shared" si="17"/>
        <v>204.99999999999997</v>
      </c>
      <c r="J1056" s="525"/>
      <c r="L1056" s="240"/>
    </row>
    <row r="1057" spans="1:12">
      <c r="A1057" s="7">
        <v>45854</v>
      </c>
      <c r="B1057" s="526">
        <v>31449</v>
      </c>
      <c r="C1057" s="526" t="s">
        <v>25</v>
      </c>
      <c r="D1057" t="s">
        <v>17</v>
      </c>
      <c r="E1057" s="240"/>
      <c r="F1057" s="240">
        <v>5</v>
      </c>
      <c r="G1057" s="2">
        <f t="shared" si="17"/>
        <v>199.99999999999997</v>
      </c>
      <c r="J1057" s="525"/>
      <c r="L1057" s="240"/>
    </row>
    <row r="1058" spans="1:12">
      <c r="A1058" s="7">
        <v>45854</v>
      </c>
      <c r="B1058" s="526">
        <v>31449</v>
      </c>
      <c r="C1058" s="526" t="s">
        <v>25</v>
      </c>
      <c r="D1058" s="242" t="s">
        <v>684</v>
      </c>
      <c r="E1058" s="240"/>
      <c r="F1058" s="240">
        <v>200</v>
      </c>
      <c r="G1058" s="2">
        <f t="shared" si="17"/>
        <v>0</v>
      </c>
      <c r="J1058" s="525"/>
      <c r="L1058" s="240"/>
    </row>
    <row r="1059" spans="1:12">
      <c r="A1059" s="88">
        <v>45838</v>
      </c>
      <c r="B1059" s="525" t="s">
        <v>14</v>
      </c>
      <c r="C1059" s="525" t="s">
        <v>26</v>
      </c>
      <c r="D1059" t="s">
        <v>16</v>
      </c>
      <c r="E1059" s="240">
        <v>16.100000000000001</v>
      </c>
      <c r="F1059" s="240"/>
      <c r="G1059" s="2">
        <f t="shared" si="17"/>
        <v>16.100000000000001</v>
      </c>
      <c r="J1059" s="526"/>
      <c r="K1059" t="s">
        <v>17</v>
      </c>
      <c r="L1059" s="240">
        <v>5</v>
      </c>
    </row>
    <row r="1060" spans="1:12">
      <c r="A1060" s="86"/>
      <c r="B1060" s="526"/>
      <c r="C1060" s="526"/>
      <c r="D1060" t="s">
        <v>17</v>
      </c>
      <c r="E1060" s="240">
        <v>4</v>
      </c>
      <c r="F1060" s="240"/>
      <c r="G1060" s="2">
        <f t="shared" si="17"/>
        <v>20.100000000000001</v>
      </c>
      <c r="K1060" s="242" t="s">
        <v>684</v>
      </c>
      <c r="L1060" s="240">
        <v>200</v>
      </c>
    </row>
    <row r="1061" spans="1:12">
      <c r="A1061" s="86"/>
      <c r="B1061" s="526"/>
      <c r="C1061" s="526"/>
      <c r="D1061" t="s">
        <v>18</v>
      </c>
      <c r="E1061" s="240">
        <v>60</v>
      </c>
      <c r="F1061" s="240"/>
      <c r="G1061" s="2">
        <f t="shared" si="17"/>
        <v>80.099999999999994</v>
      </c>
      <c r="J1061" s="525" t="s">
        <v>26</v>
      </c>
      <c r="K1061" t="s">
        <v>16</v>
      </c>
      <c r="L1061" s="240">
        <v>16.100000000000001</v>
      </c>
    </row>
    <row r="1062" spans="1:12">
      <c r="A1062" s="86"/>
      <c r="B1062" s="526"/>
      <c r="C1062" s="526"/>
      <c r="D1062" t="s">
        <v>19</v>
      </c>
      <c r="E1062" s="240">
        <v>5</v>
      </c>
      <c r="F1062" s="240"/>
      <c r="G1062" s="2">
        <f t="shared" ref="G1062:G1064" si="18">+G1061+E1062-F1062</f>
        <v>85.1</v>
      </c>
      <c r="J1062" s="526"/>
      <c r="K1062" t="s">
        <v>17</v>
      </c>
      <c r="L1062" s="240">
        <v>4</v>
      </c>
    </row>
    <row r="1063" spans="1:12">
      <c r="A1063" s="86"/>
      <c r="B1063" s="526"/>
      <c r="C1063" s="526"/>
      <c r="D1063" s="242" t="s">
        <v>684</v>
      </c>
      <c r="E1063" s="240">
        <v>200</v>
      </c>
      <c r="F1063" s="240"/>
      <c r="G1063" s="2">
        <f t="shared" si="18"/>
        <v>285.10000000000002</v>
      </c>
      <c r="K1063" s="242" t="s">
        <v>684</v>
      </c>
      <c r="L1063" s="240">
        <v>200</v>
      </c>
    </row>
    <row r="1064" spans="1:12">
      <c r="A1064" s="86">
        <v>45838</v>
      </c>
      <c r="B1064" s="526" t="s">
        <v>129</v>
      </c>
      <c r="C1064" s="526" t="s">
        <v>26</v>
      </c>
      <c r="D1064" t="s">
        <v>18</v>
      </c>
      <c r="E1064" s="240"/>
      <c r="F1064" s="240">
        <v>60</v>
      </c>
      <c r="G1064" s="2">
        <f t="shared" si="18"/>
        <v>225.10000000000002</v>
      </c>
      <c r="L1064" s="37">
        <f>SUM(L1055:L1063)</f>
        <v>447</v>
      </c>
    </row>
    <row r="1065" spans="1:12">
      <c r="A1065" s="86">
        <v>45838</v>
      </c>
      <c r="B1065" s="526" t="s">
        <v>129</v>
      </c>
      <c r="C1065" s="526" t="s">
        <v>26</v>
      </c>
      <c r="D1065" t="s">
        <v>19</v>
      </c>
      <c r="E1065" s="240"/>
      <c r="F1065" s="240">
        <v>5</v>
      </c>
      <c r="G1065" s="2">
        <f t="shared" ref="G1065:G1132" si="19">+G1064+E1065-F1065</f>
        <v>220.10000000000002</v>
      </c>
    </row>
    <row r="1066" spans="1:12">
      <c r="A1066" s="7">
        <v>45854</v>
      </c>
      <c r="B1066" s="526">
        <v>31449</v>
      </c>
      <c r="C1066" s="526" t="s">
        <v>26</v>
      </c>
      <c r="D1066" t="s">
        <v>16</v>
      </c>
      <c r="F1066" s="2">
        <v>16.100000000000001</v>
      </c>
      <c r="G1066" s="2">
        <f t="shared" si="19"/>
        <v>204.00000000000003</v>
      </c>
    </row>
    <row r="1067" spans="1:12">
      <c r="A1067" s="7">
        <v>45854</v>
      </c>
      <c r="B1067" s="526">
        <v>31449</v>
      </c>
      <c r="C1067" s="526" t="s">
        <v>26</v>
      </c>
      <c r="D1067" t="s">
        <v>17</v>
      </c>
      <c r="F1067" s="2">
        <v>4</v>
      </c>
      <c r="G1067" s="2">
        <f t="shared" si="19"/>
        <v>200.00000000000003</v>
      </c>
    </row>
    <row r="1068" spans="1:12">
      <c r="A1068" s="7">
        <v>45854</v>
      </c>
      <c r="B1068" s="526">
        <v>31449</v>
      </c>
      <c r="C1068" s="526" t="s">
        <v>26</v>
      </c>
      <c r="D1068" s="242" t="s">
        <v>684</v>
      </c>
      <c r="F1068" s="2">
        <v>200</v>
      </c>
      <c r="G1068" s="2">
        <f t="shared" si="19"/>
        <v>0</v>
      </c>
    </row>
    <row r="1069" spans="1:12">
      <c r="A1069" s="88">
        <v>45869</v>
      </c>
      <c r="B1069" s="525" t="s">
        <v>14</v>
      </c>
      <c r="C1069" s="525" t="s">
        <v>27</v>
      </c>
      <c r="D1069" t="s">
        <v>16</v>
      </c>
      <c r="E1069" s="240">
        <v>28.8</v>
      </c>
      <c r="F1069" s="240"/>
      <c r="G1069" s="2">
        <f t="shared" si="19"/>
        <v>28.8</v>
      </c>
    </row>
    <row r="1070" spans="1:12">
      <c r="A1070" s="86"/>
      <c r="B1070" s="526"/>
      <c r="C1070" s="526"/>
      <c r="D1070" t="s">
        <v>17</v>
      </c>
      <c r="E1070" s="240">
        <v>4</v>
      </c>
      <c r="F1070" s="240"/>
      <c r="G1070" s="2">
        <f t="shared" si="19"/>
        <v>32.799999999999997</v>
      </c>
    </row>
    <row r="1071" spans="1:12">
      <c r="A1071" s="86"/>
      <c r="B1071" s="526"/>
      <c r="C1071" s="526"/>
      <c r="D1071" t="s">
        <v>18</v>
      </c>
      <c r="E1071" s="240">
        <v>60</v>
      </c>
      <c r="F1071" s="240"/>
      <c r="G1071" s="2">
        <f t="shared" si="19"/>
        <v>92.8</v>
      </c>
    </row>
    <row r="1072" spans="1:12">
      <c r="A1072" s="86"/>
      <c r="B1072" s="526"/>
      <c r="C1072" s="526"/>
      <c r="D1072" t="s">
        <v>19</v>
      </c>
      <c r="E1072" s="240">
        <v>5</v>
      </c>
      <c r="F1072" s="240"/>
      <c r="G1072" s="2">
        <f t="shared" si="19"/>
        <v>97.8</v>
      </c>
    </row>
    <row r="1073" spans="1:14">
      <c r="A1073" s="86"/>
      <c r="B1073" s="526"/>
      <c r="C1073" s="526"/>
      <c r="D1073" s="242" t="s">
        <v>662</v>
      </c>
      <c r="E1073" s="2">
        <v>200</v>
      </c>
      <c r="F1073" s="240"/>
      <c r="G1073" s="2">
        <f t="shared" si="19"/>
        <v>297.8</v>
      </c>
      <c r="J1073" s="542" t="s">
        <v>685</v>
      </c>
      <c r="K1073" s="542"/>
      <c r="L1073" s="542"/>
    </row>
    <row r="1074" spans="1:14">
      <c r="A1074" s="86">
        <v>45869</v>
      </c>
      <c r="B1074" s="526" t="s">
        <v>115</v>
      </c>
      <c r="C1074" s="526" t="s">
        <v>27</v>
      </c>
      <c r="D1074" t="s">
        <v>18</v>
      </c>
      <c r="E1074" s="240"/>
      <c r="F1074" s="240">
        <v>60</v>
      </c>
      <c r="G1074" s="2">
        <f t="shared" si="19"/>
        <v>237.8</v>
      </c>
      <c r="I1074" s="5">
        <v>2025</v>
      </c>
      <c r="J1074" s="525" t="s">
        <v>27</v>
      </c>
      <c r="K1074" t="s">
        <v>16</v>
      </c>
      <c r="L1074" s="240">
        <v>28.8</v>
      </c>
      <c r="M1074" s="240">
        <v>28.8</v>
      </c>
    </row>
    <row r="1075" spans="1:14">
      <c r="A1075" s="86">
        <v>45869</v>
      </c>
      <c r="B1075" s="526" t="s">
        <v>115</v>
      </c>
      <c r="C1075" s="526" t="s">
        <v>27</v>
      </c>
      <c r="D1075" t="s">
        <v>19</v>
      </c>
      <c r="E1075" s="240"/>
      <c r="F1075" s="240">
        <v>5</v>
      </c>
      <c r="G1075" s="2">
        <f t="shared" si="19"/>
        <v>232.8</v>
      </c>
      <c r="J1075" s="526"/>
      <c r="K1075" t="s">
        <v>17</v>
      </c>
      <c r="L1075" s="240">
        <v>4</v>
      </c>
      <c r="M1075" s="240">
        <v>4</v>
      </c>
    </row>
    <row r="1076" spans="1:14">
      <c r="A1076" s="86">
        <v>45952</v>
      </c>
      <c r="B1076" s="526">
        <v>31791</v>
      </c>
      <c r="C1076" s="526" t="s">
        <v>27</v>
      </c>
      <c r="D1076" t="s">
        <v>16</v>
      </c>
      <c r="E1076" s="240"/>
      <c r="F1076" s="240">
        <v>28.8</v>
      </c>
      <c r="G1076" s="2">
        <f t="shared" si="19"/>
        <v>204</v>
      </c>
      <c r="J1076" s="526"/>
      <c r="L1076" s="240"/>
      <c r="M1076" s="240"/>
    </row>
    <row r="1077" spans="1:14">
      <c r="A1077" s="86">
        <v>45952</v>
      </c>
      <c r="B1077" s="526">
        <v>31791</v>
      </c>
      <c r="C1077" s="526" t="s">
        <v>27</v>
      </c>
      <c r="D1077" t="s">
        <v>17</v>
      </c>
      <c r="E1077" s="240"/>
      <c r="F1077" s="240">
        <v>4</v>
      </c>
      <c r="G1077" s="2">
        <f t="shared" si="19"/>
        <v>200</v>
      </c>
      <c r="J1077" s="526"/>
      <c r="L1077" s="240"/>
      <c r="M1077" s="240"/>
    </row>
    <row r="1078" spans="1:14">
      <c r="A1078" s="86">
        <v>45952</v>
      </c>
      <c r="B1078" s="526">
        <v>31791</v>
      </c>
      <c r="C1078" s="526" t="s">
        <v>27</v>
      </c>
      <c r="D1078" s="242" t="s">
        <v>662</v>
      </c>
      <c r="E1078" s="240"/>
      <c r="F1078" s="2">
        <v>200</v>
      </c>
      <c r="G1078" s="2">
        <f t="shared" si="19"/>
        <v>0</v>
      </c>
      <c r="J1078" s="526"/>
      <c r="L1078" s="240"/>
      <c r="M1078" s="240"/>
    </row>
    <row r="1079" spans="1:14">
      <c r="A1079" s="44">
        <v>45900</v>
      </c>
      <c r="B1079" s="525" t="s">
        <v>14</v>
      </c>
      <c r="C1079" s="525" t="s">
        <v>28</v>
      </c>
      <c r="D1079" t="s">
        <v>16</v>
      </c>
      <c r="E1079" s="240">
        <v>34.700000000000003</v>
      </c>
      <c r="G1079" s="2">
        <f t="shared" si="19"/>
        <v>34.700000000000003</v>
      </c>
      <c r="K1079" s="242" t="s">
        <v>662</v>
      </c>
      <c r="L1079" s="2">
        <v>200</v>
      </c>
      <c r="M1079" s="2">
        <v>200</v>
      </c>
    </row>
    <row r="1080" spans="1:14">
      <c r="B1080" s="526"/>
      <c r="C1080" s="526"/>
      <c r="D1080" t="s">
        <v>17</v>
      </c>
      <c r="E1080" s="240">
        <v>8</v>
      </c>
      <c r="G1080" s="2">
        <f t="shared" si="19"/>
        <v>42.7</v>
      </c>
      <c r="J1080" s="525" t="s">
        <v>28</v>
      </c>
      <c r="K1080" t="s">
        <v>16</v>
      </c>
      <c r="L1080" s="240">
        <v>34.700000000000003</v>
      </c>
      <c r="M1080" s="240">
        <v>34.700000000000003</v>
      </c>
    </row>
    <row r="1081" spans="1:14">
      <c r="B1081" s="526"/>
      <c r="C1081" s="526"/>
      <c r="D1081" t="s">
        <v>18</v>
      </c>
      <c r="E1081" s="240">
        <v>60</v>
      </c>
      <c r="G1081" s="2">
        <f t="shared" si="19"/>
        <v>102.7</v>
      </c>
      <c r="J1081" s="526"/>
      <c r="K1081" t="s">
        <v>17</v>
      </c>
      <c r="L1081" s="240">
        <v>8</v>
      </c>
      <c r="M1081" s="240">
        <v>8</v>
      </c>
    </row>
    <row r="1082" spans="1:14">
      <c r="B1082" s="526"/>
      <c r="C1082" s="526"/>
      <c r="D1082" t="s">
        <v>19</v>
      </c>
      <c r="E1082" s="240">
        <v>5</v>
      </c>
      <c r="G1082" s="2">
        <f t="shared" si="19"/>
        <v>107.7</v>
      </c>
      <c r="K1082" s="242" t="s">
        <v>662</v>
      </c>
      <c r="L1082" s="2">
        <v>200</v>
      </c>
      <c r="M1082" s="2">
        <v>200</v>
      </c>
    </row>
    <row r="1083" spans="1:14">
      <c r="B1083" s="526"/>
      <c r="C1083" s="526"/>
      <c r="D1083" s="242" t="s">
        <v>662</v>
      </c>
      <c r="E1083" s="2">
        <v>200</v>
      </c>
      <c r="G1083" s="2">
        <f t="shared" si="19"/>
        <v>307.7</v>
      </c>
      <c r="J1083" s="525" t="s">
        <v>85</v>
      </c>
      <c r="K1083" t="s">
        <v>16</v>
      </c>
      <c r="L1083" s="240">
        <v>37.1</v>
      </c>
      <c r="M1083">
        <v>24.5</v>
      </c>
      <c r="N1083" s="37">
        <f>L1083-M1083</f>
        <v>12.600000000000001</v>
      </c>
    </row>
    <row r="1084" spans="1:14">
      <c r="A1084" s="7">
        <v>45900</v>
      </c>
      <c r="B1084" s="526" t="s">
        <v>143</v>
      </c>
      <c r="C1084" s="526" t="s">
        <v>28</v>
      </c>
      <c r="D1084" t="s">
        <v>18</v>
      </c>
      <c r="F1084" s="2">
        <v>46</v>
      </c>
      <c r="G1084" s="2">
        <f t="shared" si="19"/>
        <v>261.7</v>
      </c>
      <c r="K1084" t="s">
        <v>17</v>
      </c>
      <c r="L1084" s="26">
        <v>4</v>
      </c>
    </row>
    <row r="1085" spans="1:14">
      <c r="A1085" s="7">
        <v>45952</v>
      </c>
      <c r="B1085" s="526">
        <v>31791</v>
      </c>
      <c r="C1085" s="526" t="s">
        <v>28</v>
      </c>
      <c r="D1085" t="s">
        <v>16</v>
      </c>
      <c r="F1085" s="240">
        <v>34.700000000000003</v>
      </c>
      <c r="G1085" s="2">
        <f t="shared" si="19"/>
        <v>227</v>
      </c>
      <c r="L1085" s="26"/>
    </row>
    <row r="1086" spans="1:14">
      <c r="A1086" s="7">
        <v>45952</v>
      </c>
      <c r="B1086" s="526">
        <v>31791</v>
      </c>
      <c r="C1086" s="526" t="s">
        <v>28</v>
      </c>
      <c r="D1086" t="s">
        <v>17</v>
      </c>
      <c r="F1086" s="240">
        <v>8</v>
      </c>
      <c r="G1086" s="2">
        <f t="shared" si="19"/>
        <v>219</v>
      </c>
      <c r="L1086" s="26"/>
    </row>
    <row r="1087" spans="1:14">
      <c r="A1087" s="7">
        <v>45952</v>
      </c>
      <c r="B1087" s="526">
        <v>31791</v>
      </c>
      <c r="C1087" s="526" t="s">
        <v>28</v>
      </c>
      <c r="D1087" s="242" t="s">
        <v>662</v>
      </c>
      <c r="F1087" s="2">
        <v>200</v>
      </c>
      <c r="G1087" s="2">
        <f t="shared" si="19"/>
        <v>19</v>
      </c>
      <c r="L1087" s="26"/>
    </row>
    <row r="1088" spans="1:14">
      <c r="A1088" s="7">
        <v>45953</v>
      </c>
      <c r="B1088" s="526">
        <v>31805</v>
      </c>
      <c r="C1088" s="526" t="s">
        <v>28</v>
      </c>
      <c r="D1088" t="s">
        <v>18</v>
      </c>
      <c r="F1088" s="2">
        <v>14</v>
      </c>
      <c r="G1088" s="2">
        <f t="shared" si="19"/>
        <v>5</v>
      </c>
      <c r="L1088" s="26"/>
    </row>
    <row r="1089" spans="1:13">
      <c r="A1089" s="7">
        <v>45953</v>
      </c>
      <c r="B1089" s="526">
        <v>31805</v>
      </c>
      <c r="C1089" s="526" t="s">
        <v>28</v>
      </c>
      <c r="D1089" t="s">
        <v>19</v>
      </c>
      <c r="F1089" s="2">
        <v>5</v>
      </c>
      <c r="G1089" s="2">
        <f t="shared" si="19"/>
        <v>0</v>
      </c>
      <c r="L1089" s="26"/>
    </row>
    <row r="1090" spans="1:13">
      <c r="A1090" s="88">
        <v>45930</v>
      </c>
      <c r="B1090" s="525" t="s">
        <v>14</v>
      </c>
      <c r="C1090" s="525" t="s">
        <v>85</v>
      </c>
      <c r="D1090" t="s">
        <v>16</v>
      </c>
      <c r="E1090" s="240">
        <v>37.1</v>
      </c>
      <c r="G1090" s="2">
        <f t="shared" si="19"/>
        <v>37.1</v>
      </c>
      <c r="J1090" s="525"/>
      <c r="K1090" s="242" t="s">
        <v>662</v>
      </c>
      <c r="L1090" s="2">
        <v>200</v>
      </c>
    </row>
    <row r="1091" spans="1:13">
      <c r="B1091" s="526"/>
      <c r="C1091" s="526"/>
      <c r="D1091" t="s">
        <v>17</v>
      </c>
      <c r="E1091" s="26">
        <v>4</v>
      </c>
      <c r="G1091" s="2">
        <f t="shared" si="19"/>
        <v>41.1</v>
      </c>
      <c r="L1091" s="37">
        <f>SUM(L1074:L1090)</f>
        <v>716.6</v>
      </c>
      <c r="M1091" s="37">
        <f>SUM(M1074:M1090)</f>
        <v>500</v>
      </c>
    </row>
    <row r="1092" spans="1:13">
      <c r="B1092" s="526"/>
      <c r="C1092" s="526"/>
      <c r="D1092" t="s">
        <v>18</v>
      </c>
      <c r="E1092" s="26">
        <v>60</v>
      </c>
      <c r="G1092" s="2">
        <f t="shared" si="19"/>
        <v>101.1</v>
      </c>
      <c r="K1092" s="242"/>
      <c r="L1092" s="339"/>
      <c r="M1092" s="339"/>
    </row>
    <row r="1093" spans="1:13">
      <c r="B1093" s="526"/>
      <c r="C1093" s="526"/>
      <c r="D1093" t="s">
        <v>19</v>
      </c>
      <c r="E1093" s="26">
        <v>5</v>
      </c>
      <c r="G1093" s="2">
        <f t="shared" si="19"/>
        <v>106.1</v>
      </c>
      <c r="L1093" s="362"/>
      <c r="M1093" s="339"/>
    </row>
    <row r="1094" spans="1:13">
      <c r="B1094" s="526"/>
      <c r="C1094" s="526"/>
      <c r="D1094" s="242" t="s">
        <v>662</v>
      </c>
      <c r="E1094" s="2">
        <v>200</v>
      </c>
      <c r="G1094" s="2">
        <f t="shared" si="19"/>
        <v>306.10000000000002</v>
      </c>
      <c r="L1094" s="339"/>
      <c r="M1094" s="339"/>
    </row>
    <row r="1095" spans="1:13">
      <c r="B1095" s="526"/>
      <c r="C1095" s="526"/>
      <c r="D1095" t="s">
        <v>86</v>
      </c>
      <c r="E1095" s="240">
        <v>10</v>
      </c>
      <c r="F1095" s="26"/>
      <c r="G1095" s="2">
        <f t="shared" si="19"/>
        <v>316.10000000000002</v>
      </c>
      <c r="L1095" s="339"/>
      <c r="M1095" s="339"/>
    </row>
    <row r="1096" spans="1:13">
      <c r="A1096" s="7">
        <v>45905</v>
      </c>
      <c r="B1096" s="526"/>
      <c r="C1096" s="526" t="s">
        <v>53</v>
      </c>
      <c r="D1096" t="s">
        <v>86</v>
      </c>
      <c r="E1096" s="240"/>
      <c r="F1096" s="26">
        <v>10</v>
      </c>
      <c r="G1096" s="2">
        <f t="shared" si="19"/>
        <v>306.10000000000002</v>
      </c>
      <c r="J1096" s="525" t="s">
        <v>28</v>
      </c>
      <c r="K1096" t="s">
        <v>18</v>
      </c>
      <c r="L1096" s="362">
        <f>E1081-F1084</f>
        <v>14</v>
      </c>
      <c r="M1096" s="339"/>
    </row>
    <row r="1097" spans="1:13">
      <c r="A1097" s="7">
        <v>45930</v>
      </c>
      <c r="B1097" s="526" t="s">
        <v>145</v>
      </c>
      <c r="C1097" s="526" t="s">
        <v>53</v>
      </c>
      <c r="D1097" t="s">
        <v>18</v>
      </c>
      <c r="F1097" s="2">
        <v>46</v>
      </c>
      <c r="G1097" s="2">
        <f t="shared" si="19"/>
        <v>260.10000000000002</v>
      </c>
      <c r="K1097" t="s">
        <v>19</v>
      </c>
      <c r="L1097">
        <v>5</v>
      </c>
    </row>
    <row r="1098" spans="1:13">
      <c r="A1098" s="7">
        <v>45952</v>
      </c>
      <c r="B1098" s="526">
        <v>31791</v>
      </c>
      <c r="C1098" s="526" t="s">
        <v>53</v>
      </c>
      <c r="D1098" t="s">
        <v>16</v>
      </c>
      <c r="F1098" s="2">
        <v>24.5</v>
      </c>
      <c r="G1098" s="2">
        <f t="shared" si="19"/>
        <v>235.60000000000002</v>
      </c>
      <c r="J1098" s="525" t="s">
        <v>85</v>
      </c>
      <c r="K1098" t="s">
        <v>18</v>
      </c>
      <c r="L1098" s="37">
        <f>E1092-F1097</f>
        <v>14</v>
      </c>
    </row>
    <row r="1099" spans="1:13">
      <c r="A1099" s="7">
        <v>45952</v>
      </c>
      <c r="B1099" s="526">
        <v>31792</v>
      </c>
      <c r="C1099" s="526" t="s">
        <v>53</v>
      </c>
      <c r="D1099" t="s">
        <v>16</v>
      </c>
      <c r="F1099" s="2">
        <f>E1090-F1098</f>
        <v>12.600000000000001</v>
      </c>
      <c r="G1099" s="2">
        <f t="shared" si="19"/>
        <v>223.00000000000003</v>
      </c>
      <c r="K1099" t="s">
        <v>19</v>
      </c>
      <c r="L1099">
        <v>5</v>
      </c>
    </row>
    <row r="1100" spans="1:13">
      <c r="A1100" s="7">
        <v>45952</v>
      </c>
      <c r="B1100" s="526">
        <v>31792</v>
      </c>
      <c r="C1100" s="526" t="s">
        <v>53</v>
      </c>
      <c r="D1100" t="s">
        <v>17</v>
      </c>
      <c r="F1100" s="26">
        <v>4</v>
      </c>
      <c r="G1100" s="2">
        <f t="shared" si="19"/>
        <v>219.00000000000003</v>
      </c>
      <c r="K1100">
        <v>50</v>
      </c>
      <c r="L1100" s="37">
        <f>SUM(L1096:L1099)</f>
        <v>38</v>
      </c>
      <c r="M1100" s="37">
        <f>K1100-L1100</f>
        <v>12</v>
      </c>
    </row>
    <row r="1101" spans="1:13">
      <c r="A1101" s="7">
        <v>45952</v>
      </c>
      <c r="B1101" s="526">
        <v>31792</v>
      </c>
      <c r="C1101" s="526" t="s">
        <v>53</v>
      </c>
      <c r="D1101" s="242" t="s">
        <v>662</v>
      </c>
      <c r="F1101" s="2">
        <v>200</v>
      </c>
      <c r="G1101" s="2">
        <f t="shared" si="19"/>
        <v>19.000000000000028</v>
      </c>
    </row>
    <row r="1102" spans="1:13">
      <c r="A1102" s="7">
        <v>45953</v>
      </c>
      <c r="B1102" s="526">
        <v>31805</v>
      </c>
      <c r="C1102" s="526" t="s">
        <v>53</v>
      </c>
      <c r="D1102" t="s">
        <v>18</v>
      </c>
      <c r="F1102" s="2">
        <v>14</v>
      </c>
      <c r="G1102" s="2">
        <f t="shared" si="19"/>
        <v>5.0000000000000284</v>
      </c>
    </row>
    <row r="1103" spans="1:13">
      <c r="A1103" s="7">
        <v>45953</v>
      </c>
      <c r="B1103" s="526">
        <v>31805</v>
      </c>
      <c r="C1103" s="526" t="s">
        <v>53</v>
      </c>
      <c r="D1103" t="s">
        <v>19</v>
      </c>
      <c r="F1103" s="2">
        <v>5</v>
      </c>
      <c r="G1103" s="2">
        <f t="shared" si="19"/>
        <v>2.8421709430404007E-14</v>
      </c>
    </row>
    <row r="1104" spans="1:13">
      <c r="A1104" s="88">
        <v>45961</v>
      </c>
      <c r="B1104" s="525" t="s">
        <v>14</v>
      </c>
      <c r="C1104" s="525" t="s">
        <v>30</v>
      </c>
      <c r="D1104" t="s">
        <v>16</v>
      </c>
      <c r="E1104" s="2">
        <v>32.9</v>
      </c>
      <c r="G1104" s="2">
        <f t="shared" si="19"/>
        <v>32.900000000000027</v>
      </c>
    </row>
    <row r="1105" spans="1:12">
      <c r="A1105" s="86"/>
      <c r="B1105" s="526"/>
      <c r="C1105" s="526"/>
      <c r="D1105" t="s">
        <v>17</v>
      </c>
      <c r="E1105" s="2">
        <v>7</v>
      </c>
      <c r="G1105" s="2">
        <f t="shared" si="19"/>
        <v>39.900000000000027</v>
      </c>
    </row>
    <row r="1106" spans="1:12">
      <c r="A1106" s="86"/>
      <c r="B1106" s="526"/>
      <c r="C1106" s="526"/>
      <c r="D1106" t="s">
        <v>18</v>
      </c>
      <c r="E1106" s="26">
        <v>60</v>
      </c>
      <c r="G1106" s="2">
        <f t="shared" si="19"/>
        <v>99.900000000000034</v>
      </c>
    </row>
    <row r="1107" spans="1:12">
      <c r="A1107" s="86"/>
      <c r="B1107" s="526"/>
      <c r="C1107" s="526"/>
      <c r="D1107" t="s">
        <v>19</v>
      </c>
      <c r="E1107" s="26">
        <v>5</v>
      </c>
      <c r="G1107" s="2">
        <f t="shared" si="19"/>
        <v>104.90000000000003</v>
      </c>
    </row>
    <row r="1108" spans="1:12">
      <c r="B1108" s="526"/>
      <c r="C1108" s="526"/>
      <c r="D1108" s="242" t="s">
        <v>662</v>
      </c>
      <c r="E1108" s="2">
        <v>200</v>
      </c>
      <c r="G1108" s="2">
        <f t="shared" si="19"/>
        <v>304.90000000000003</v>
      </c>
    </row>
    <row r="1109" spans="1:12">
      <c r="A1109" s="7">
        <v>45961</v>
      </c>
      <c r="B1109" s="526" t="s">
        <v>118</v>
      </c>
      <c r="C1109" s="526" t="s">
        <v>30</v>
      </c>
      <c r="D1109" t="s">
        <v>18</v>
      </c>
      <c r="E1109" s="26"/>
      <c r="F1109" s="26">
        <v>60</v>
      </c>
      <c r="G1109" s="2">
        <f t="shared" si="19"/>
        <v>244.90000000000003</v>
      </c>
    </row>
    <row r="1110" spans="1:12">
      <c r="A1110" s="7">
        <v>45961</v>
      </c>
      <c r="B1110" s="526" t="s">
        <v>118</v>
      </c>
      <c r="C1110" s="526" t="s">
        <v>30</v>
      </c>
      <c r="D1110" t="s">
        <v>19</v>
      </c>
      <c r="E1110" s="26"/>
      <c r="F1110" s="26">
        <v>5</v>
      </c>
      <c r="G1110" s="2">
        <f t="shared" si="19"/>
        <v>239.90000000000003</v>
      </c>
      <c r="H1110" s="153">
        <v>2025</v>
      </c>
      <c r="I1110" s="525" t="s">
        <v>30</v>
      </c>
      <c r="J1110" t="s">
        <v>16</v>
      </c>
      <c r="K1110" s="2">
        <v>32.9</v>
      </c>
    </row>
    <row r="1111" spans="1:12">
      <c r="A1111" s="7">
        <v>45987</v>
      </c>
      <c r="B1111" s="526">
        <v>32162</v>
      </c>
      <c r="C1111" s="526" t="s">
        <v>30</v>
      </c>
      <c r="D1111" t="s">
        <v>16</v>
      </c>
      <c r="F1111" s="2">
        <v>32.9</v>
      </c>
      <c r="G1111" s="2">
        <f t="shared" si="19"/>
        <v>207.00000000000003</v>
      </c>
      <c r="J1111" t="s">
        <v>17</v>
      </c>
      <c r="K1111" s="2">
        <v>7</v>
      </c>
    </row>
    <row r="1112" spans="1:12">
      <c r="A1112" s="7">
        <v>45987</v>
      </c>
      <c r="B1112" s="526">
        <v>32162</v>
      </c>
      <c r="C1112" s="526" t="s">
        <v>30</v>
      </c>
      <c r="D1112" t="s">
        <v>17</v>
      </c>
      <c r="F1112" s="2">
        <v>7</v>
      </c>
      <c r="G1112" s="2">
        <f t="shared" si="19"/>
        <v>200.00000000000003</v>
      </c>
      <c r="J1112" s="242" t="s">
        <v>662</v>
      </c>
      <c r="K1112" s="2">
        <v>200</v>
      </c>
    </row>
    <row r="1113" spans="1:12">
      <c r="A1113" s="7">
        <v>45987</v>
      </c>
      <c r="B1113" s="526">
        <v>32162</v>
      </c>
      <c r="C1113" s="526" t="s">
        <v>30</v>
      </c>
      <c r="D1113" s="242" t="s">
        <v>662</v>
      </c>
      <c r="F1113" s="2">
        <v>200</v>
      </c>
      <c r="G1113" s="2">
        <f t="shared" si="19"/>
        <v>0</v>
      </c>
      <c r="J1113">
        <v>300</v>
      </c>
      <c r="K1113" s="8">
        <f>SUM(K1110:K1112)</f>
        <v>239.9</v>
      </c>
      <c r="L1113" s="8">
        <f>J1113-K1113</f>
        <v>60.099999999999994</v>
      </c>
    </row>
    <row r="1114" spans="1:12">
      <c r="A1114" s="88">
        <v>45991</v>
      </c>
      <c r="B1114" s="525" t="s">
        <v>14</v>
      </c>
      <c r="C1114" s="525" t="s">
        <v>33</v>
      </c>
      <c r="D1114" t="s">
        <v>16</v>
      </c>
      <c r="E1114" s="26">
        <v>35.799999999999997</v>
      </c>
      <c r="G1114" s="2">
        <f t="shared" si="19"/>
        <v>35.799999999999997</v>
      </c>
    </row>
    <row r="1115" spans="1:12">
      <c r="A1115" s="86"/>
      <c r="B1115" s="526"/>
      <c r="C1115" s="526"/>
      <c r="D1115" t="s">
        <v>17</v>
      </c>
      <c r="E1115" s="26">
        <v>6</v>
      </c>
      <c r="G1115" s="2">
        <f t="shared" si="19"/>
        <v>41.8</v>
      </c>
    </row>
    <row r="1116" spans="1:12">
      <c r="A1116" s="86"/>
      <c r="B1116" s="526"/>
      <c r="C1116" s="526"/>
      <c r="D1116" t="s">
        <v>18</v>
      </c>
      <c r="E1116" s="240">
        <v>60</v>
      </c>
      <c r="G1116" s="2">
        <f t="shared" si="19"/>
        <v>101.8</v>
      </c>
    </row>
    <row r="1117" spans="1:12">
      <c r="A1117" s="86"/>
      <c r="B1117" s="526"/>
      <c r="C1117" s="526"/>
      <c r="D1117" t="s">
        <v>19</v>
      </c>
      <c r="E1117" s="240">
        <v>5</v>
      </c>
      <c r="G1117" s="2">
        <f t="shared" si="19"/>
        <v>106.8</v>
      </c>
    </row>
    <row r="1118" spans="1:12">
      <c r="A1118" s="86"/>
      <c r="B1118" s="526"/>
      <c r="C1118" s="526"/>
      <c r="D1118" s="242" t="s">
        <v>662</v>
      </c>
      <c r="E1118" s="2">
        <v>200</v>
      </c>
      <c r="G1118" s="2">
        <f t="shared" si="19"/>
        <v>306.8</v>
      </c>
      <c r="I1118" s="324"/>
      <c r="J1118" s="542" t="s">
        <v>686</v>
      </c>
      <c r="K1118" s="542"/>
    </row>
    <row r="1119" spans="1:12">
      <c r="A1119" s="7">
        <v>45991</v>
      </c>
      <c r="B1119" s="526" t="s">
        <v>132</v>
      </c>
      <c r="C1119" s="526" t="s">
        <v>33</v>
      </c>
      <c r="D1119" t="s">
        <v>18</v>
      </c>
      <c r="E1119" s="8"/>
      <c r="F1119" s="26">
        <v>60</v>
      </c>
      <c r="G1119" s="2">
        <f t="shared" si="19"/>
        <v>246.8</v>
      </c>
      <c r="H1119" s="525">
        <v>2025</v>
      </c>
      <c r="I1119" s="525" t="s">
        <v>33</v>
      </c>
      <c r="J1119" t="s">
        <v>16</v>
      </c>
      <c r="K1119" s="26">
        <v>35.799999999999997</v>
      </c>
    </row>
    <row r="1120" spans="1:12">
      <c r="A1120" s="7">
        <v>45991</v>
      </c>
      <c r="B1120" s="526" t="s">
        <v>132</v>
      </c>
      <c r="C1120" s="526" t="s">
        <v>33</v>
      </c>
      <c r="D1120" t="s">
        <v>19</v>
      </c>
      <c r="E1120" s="8"/>
      <c r="F1120" s="26">
        <v>5</v>
      </c>
      <c r="G1120" s="2">
        <f t="shared" si="19"/>
        <v>241.8</v>
      </c>
      <c r="I1120" s="526"/>
      <c r="J1120" t="s">
        <v>17</v>
      </c>
      <c r="K1120" s="26">
        <v>6</v>
      </c>
    </row>
    <row r="1121" spans="1:12">
      <c r="A1121" s="7">
        <v>46050</v>
      </c>
      <c r="B1121" s="526">
        <v>32434</v>
      </c>
      <c r="C1121" s="526" t="s">
        <v>33</v>
      </c>
      <c r="D1121" t="s">
        <v>16</v>
      </c>
      <c r="E1121" s="8"/>
      <c r="F1121" s="26">
        <v>35.799999999999997</v>
      </c>
      <c r="G1121" s="2">
        <f t="shared" si="19"/>
        <v>206</v>
      </c>
      <c r="I1121" s="526"/>
      <c r="K1121" s="26"/>
    </row>
    <row r="1122" spans="1:12">
      <c r="A1122" s="7">
        <v>46050</v>
      </c>
      <c r="B1122" s="526">
        <v>32434</v>
      </c>
      <c r="C1122" s="526" t="s">
        <v>33</v>
      </c>
      <c r="D1122" t="s">
        <v>17</v>
      </c>
      <c r="E1122" s="8"/>
      <c r="F1122" s="26">
        <v>6</v>
      </c>
      <c r="G1122" s="2">
        <f t="shared" si="19"/>
        <v>200</v>
      </c>
      <c r="I1122" s="526"/>
      <c r="K1122" s="26"/>
    </row>
    <row r="1123" spans="1:12">
      <c r="A1123" s="7">
        <v>46050</v>
      </c>
      <c r="B1123" s="526">
        <v>32434</v>
      </c>
      <c r="C1123" s="526" t="s">
        <v>33</v>
      </c>
      <c r="D1123" t="s">
        <v>662</v>
      </c>
      <c r="E1123" s="8"/>
      <c r="F1123" s="26">
        <v>200</v>
      </c>
      <c r="G1123" s="2">
        <f t="shared" si="19"/>
        <v>0</v>
      </c>
      <c r="I1123" s="526"/>
      <c r="K1123" s="26"/>
    </row>
    <row r="1124" spans="1:12">
      <c r="A1124" s="44">
        <v>46022</v>
      </c>
      <c r="B1124" s="525" t="s">
        <v>14</v>
      </c>
      <c r="C1124" s="525" t="s">
        <v>34</v>
      </c>
      <c r="D1124" t="s">
        <v>16</v>
      </c>
      <c r="E1124" s="99">
        <v>35.9</v>
      </c>
      <c r="G1124" s="2">
        <f t="shared" si="19"/>
        <v>35.9</v>
      </c>
      <c r="J1124" s="242" t="s">
        <v>662</v>
      </c>
      <c r="K1124" s="2">
        <v>200</v>
      </c>
    </row>
    <row r="1125" spans="1:12">
      <c r="A1125" s="62"/>
      <c r="B1125" s="60"/>
      <c r="C1125" s="60"/>
      <c r="D1125" t="s">
        <v>17</v>
      </c>
      <c r="E1125" s="99">
        <v>6</v>
      </c>
      <c r="G1125" s="2">
        <f t="shared" si="19"/>
        <v>41.9</v>
      </c>
      <c r="I1125" s="525" t="s">
        <v>34</v>
      </c>
      <c r="J1125" t="s">
        <v>16</v>
      </c>
      <c r="K1125" s="99">
        <v>35.9</v>
      </c>
    </row>
    <row r="1126" spans="1:12">
      <c r="A1126" s="62"/>
      <c r="B1126" s="60"/>
      <c r="C1126" s="60"/>
      <c r="D1126" t="s">
        <v>18</v>
      </c>
      <c r="E1126" s="99">
        <v>60</v>
      </c>
      <c r="G1126" s="2">
        <f t="shared" si="19"/>
        <v>101.9</v>
      </c>
      <c r="I1126" s="60"/>
      <c r="J1126" t="s">
        <v>17</v>
      </c>
      <c r="K1126" s="99">
        <v>6</v>
      </c>
    </row>
    <row r="1127" spans="1:12">
      <c r="A1127" s="62"/>
      <c r="B1127" s="60"/>
      <c r="C1127" s="60"/>
      <c r="D1127" t="s">
        <v>19</v>
      </c>
      <c r="E1127" s="99">
        <v>5</v>
      </c>
      <c r="G1127" s="2">
        <f t="shared" si="19"/>
        <v>106.9</v>
      </c>
      <c r="J1127" s="242" t="s">
        <v>662</v>
      </c>
      <c r="K1127" s="2">
        <v>200</v>
      </c>
    </row>
    <row r="1128" spans="1:12">
      <c r="B1128" s="526"/>
      <c r="C1128" s="526"/>
      <c r="D1128" s="242" t="s">
        <v>662</v>
      </c>
      <c r="E1128" s="2">
        <v>200</v>
      </c>
      <c r="G1128" s="2">
        <f t="shared" si="19"/>
        <v>306.89999999999998</v>
      </c>
      <c r="J1128">
        <v>490</v>
      </c>
      <c r="K1128" s="168">
        <f>SUM(K1119:K1127)</f>
        <v>483.7</v>
      </c>
      <c r="L1128" s="26">
        <f>J1128-K1128</f>
        <v>6.3000000000000114</v>
      </c>
    </row>
    <row r="1129" spans="1:12">
      <c r="A1129" s="86">
        <v>46022</v>
      </c>
      <c r="B1129" s="526" t="s">
        <v>121</v>
      </c>
      <c r="C1129" s="65" t="s">
        <v>34</v>
      </c>
      <c r="D1129" t="s">
        <v>18</v>
      </c>
      <c r="E1129" s="8"/>
      <c r="F1129" s="26">
        <v>60</v>
      </c>
      <c r="G1129" s="2">
        <f t="shared" si="19"/>
        <v>246.89999999999998</v>
      </c>
    </row>
    <row r="1130" spans="1:12">
      <c r="A1130" s="86">
        <v>46022</v>
      </c>
      <c r="B1130" s="526" t="s">
        <v>121</v>
      </c>
      <c r="C1130" s="65" t="s">
        <v>34</v>
      </c>
      <c r="D1130" t="s">
        <v>19</v>
      </c>
      <c r="E1130" s="8"/>
      <c r="F1130" s="26">
        <v>5</v>
      </c>
      <c r="G1130" s="2">
        <f t="shared" si="19"/>
        <v>241.89999999999998</v>
      </c>
    </row>
    <row r="1131" spans="1:12">
      <c r="A1131" s="7">
        <v>46050</v>
      </c>
      <c r="B1131" s="526">
        <v>32434</v>
      </c>
      <c r="C1131" s="526" t="s">
        <v>34</v>
      </c>
      <c r="D1131" t="s">
        <v>16</v>
      </c>
      <c r="F1131" s="2">
        <v>35.9</v>
      </c>
      <c r="G1131" s="2">
        <f t="shared" si="19"/>
        <v>205.99999999999997</v>
      </c>
      <c r="I1131" s="525" t="s">
        <v>33</v>
      </c>
      <c r="J1131" t="s">
        <v>16</v>
      </c>
      <c r="K1131" s="26">
        <v>35.799999999999997</v>
      </c>
    </row>
    <row r="1132" spans="1:12">
      <c r="A1132" s="7">
        <v>46050</v>
      </c>
      <c r="B1132" s="526">
        <v>32434</v>
      </c>
      <c r="C1132" s="526" t="s">
        <v>34</v>
      </c>
      <c r="D1132" t="s">
        <v>17</v>
      </c>
      <c r="F1132" s="2">
        <v>6</v>
      </c>
      <c r="G1132" s="2">
        <f t="shared" si="19"/>
        <v>199.99999999999997</v>
      </c>
      <c r="I1132" s="526"/>
      <c r="J1132" t="s">
        <v>17</v>
      </c>
      <c r="K1132" s="26">
        <v>6</v>
      </c>
    </row>
    <row r="1133" spans="1:12">
      <c r="A1133" s="7">
        <v>46050</v>
      </c>
      <c r="B1133" s="526">
        <v>32434</v>
      </c>
      <c r="C1133" s="526" t="s">
        <v>34</v>
      </c>
      <c r="D1133" t="s">
        <v>662</v>
      </c>
      <c r="F1133" s="2">
        <v>200</v>
      </c>
      <c r="G1133" s="2">
        <f t="shared" ref="G1133:G1201" si="20">+G1132+E1133-F1133</f>
        <v>0</v>
      </c>
      <c r="I1133" s="525" t="s">
        <v>34</v>
      </c>
      <c r="J1133" t="s">
        <v>16</v>
      </c>
      <c r="K1133" s="99">
        <v>35.9</v>
      </c>
    </row>
    <row r="1134" spans="1:12">
      <c r="A1134" s="44">
        <v>46053</v>
      </c>
      <c r="B1134" s="525" t="s">
        <v>14</v>
      </c>
      <c r="C1134" s="525" t="s">
        <v>15</v>
      </c>
      <c r="D1134" t="s">
        <v>16</v>
      </c>
      <c r="E1134" s="2">
        <v>34.9</v>
      </c>
      <c r="G1134" s="2">
        <f t="shared" si="20"/>
        <v>34.9</v>
      </c>
      <c r="I1134" s="60"/>
      <c r="J1134" t="s">
        <v>17</v>
      </c>
      <c r="K1134" s="99">
        <v>6</v>
      </c>
    </row>
    <row r="1135" spans="1:12">
      <c r="B1135" s="526"/>
      <c r="C1135" s="526"/>
      <c r="D1135" t="s">
        <v>17</v>
      </c>
      <c r="E1135" s="2">
        <v>5</v>
      </c>
      <c r="G1135" s="2">
        <f t="shared" si="20"/>
        <v>39.9</v>
      </c>
      <c r="K1135" s="168">
        <f>SUM(K1131:K1134)</f>
        <v>83.699999999999989</v>
      </c>
    </row>
    <row r="1136" spans="1:12">
      <c r="B1136" s="526"/>
      <c r="C1136" s="526"/>
      <c r="D1136" t="s">
        <v>18</v>
      </c>
      <c r="E1136" s="2">
        <v>60</v>
      </c>
      <c r="G1136" s="2">
        <f t="shared" si="20"/>
        <v>99.9</v>
      </c>
    </row>
    <row r="1137" spans="1:11">
      <c r="B1137" s="526"/>
      <c r="C1137" s="526"/>
      <c r="D1137" t="s">
        <v>19</v>
      </c>
      <c r="E1137" s="2">
        <v>5</v>
      </c>
      <c r="G1137" s="2">
        <f t="shared" si="20"/>
        <v>104.9</v>
      </c>
      <c r="I1137" s="542" t="s">
        <v>686</v>
      </c>
      <c r="J1137" s="542"/>
      <c r="K1137" s="542"/>
    </row>
    <row r="1138" spans="1:11">
      <c r="B1138" s="526"/>
      <c r="C1138" s="526"/>
      <c r="D1138" s="242" t="s">
        <v>662</v>
      </c>
      <c r="E1138" s="2">
        <v>200</v>
      </c>
      <c r="G1138" s="2">
        <f t="shared" si="20"/>
        <v>304.89999999999998</v>
      </c>
      <c r="H1138" s="525">
        <v>2026</v>
      </c>
      <c r="I1138" s="525" t="s">
        <v>15</v>
      </c>
      <c r="J1138" t="s">
        <v>16</v>
      </c>
      <c r="K1138" s="2">
        <v>34.9</v>
      </c>
    </row>
    <row r="1139" spans="1:11">
      <c r="B1139" s="526"/>
      <c r="C1139" s="526"/>
      <c r="D1139" t="s">
        <v>146</v>
      </c>
      <c r="E1139" s="240">
        <v>10</v>
      </c>
      <c r="G1139" s="2">
        <f t="shared" si="20"/>
        <v>314.89999999999998</v>
      </c>
      <c r="I1139" s="526"/>
      <c r="J1139" t="s">
        <v>17</v>
      </c>
      <c r="K1139" s="2">
        <v>5</v>
      </c>
    </row>
    <row r="1140" spans="1:11">
      <c r="A1140" s="7">
        <v>46053</v>
      </c>
      <c r="B1140" s="526">
        <v>32443</v>
      </c>
      <c r="C1140" s="526" t="s">
        <v>15</v>
      </c>
      <c r="D1140" t="s">
        <v>18</v>
      </c>
      <c r="F1140" s="2">
        <v>14</v>
      </c>
      <c r="G1140" s="2">
        <f t="shared" si="20"/>
        <v>300.89999999999998</v>
      </c>
      <c r="J1140" s="242" t="s">
        <v>662</v>
      </c>
      <c r="K1140" s="2">
        <v>200</v>
      </c>
    </row>
    <row r="1141" spans="1:11">
      <c r="A1141" s="7">
        <v>46053</v>
      </c>
      <c r="B1141" s="526">
        <v>32443</v>
      </c>
      <c r="C1141" s="526" t="s">
        <v>15</v>
      </c>
      <c r="D1141" t="s">
        <v>19</v>
      </c>
      <c r="F1141" s="2">
        <v>5</v>
      </c>
      <c r="G1141" s="2">
        <f t="shared" si="20"/>
        <v>295.89999999999998</v>
      </c>
      <c r="J1141" t="s">
        <v>146</v>
      </c>
      <c r="K1141" s="240">
        <v>10</v>
      </c>
    </row>
    <row r="1142" spans="1:11">
      <c r="A1142" s="86">
        <v>46053</v>
      </c>
      <c r="B1142" s="526" t="s">
        <v>119</v>
      </c>
      <c r="C1142" s="526" t="s">
        <v>15</v>
      </c>
      <c r="D1142" t="s">
        <v>18</v>
      </c>
      <c r="E1142" s="240"/>
      <c r="F1142" s="240">
        <v>46</v>
      </c>
      <c r="G1142" s="2">
        <f t="shared" si="20"/>
        <v>249.89999999999998</v>
      </c>
      <c r="I1142" s="525" t="s">
        <v>20</v>
      </c>
      <c r="J1142" s="242" t="s">
        <v>662</v>
      </c>
      <c r="K1142" s="2">
        <v>200</v>
      </c>
    </row>
    <row r="1143" spans="1:11">
      <c r="A1143" s="86">
        <v>46090</v>
      </c>
      <c r="B1143" s="526">
        <v>32639</v>
      </c>
      <c r="C1143" s="526" t="s">
        <v>15</v>
      </c>
      <c r="D1143" t="s">
        <v>16</v>
      </c>
      <c r="E1143" s="240"/>
      <c r="F1143" s="240">
        <v>34.9</v>
      </c>
      <c r="G1143" s="2">
        <f t="shared" si="20"/>
        <v>214.99999999999997</v>
      </c>
      <c r="I1143" s="525"/>
      <c r="J1143" s="242"/>
      <c r="K1143" s="2"/>
    </row>
    <row r="1144" spans="1:11">
      <c r="A1144" s="86">
        <v>46090</v>
      </c>
      <c r="B1144" s="526">
        <v>32639</v>
      </c>
      <c r="C1144" s="526" t="s">
        <v>15</v>
      </c>
      <c r="D1144" t="s">
        <v>17</v>
      </c>
      <c r="E1144" s="240"/>
      <c r="F1144" s="240">
        <v>5</v>
      </c>
      <c r="G1144" s="2">
        <f t="shared" si="20"/>
        <v>209.99999999999997</v>
      </c>
      <c r="I1144" s="525"/>
      <c r="J1144" s="242"/>
      <c r="K1144" s="2"/>
    </row>
    <row r="1145" spans="1:11">
      <c r="A1145" s="86">
        <v>46090</v>
      </c>
      <c r="B1145" s="526">
        <v>32639</v>
      </c>
      <c r="C1145" s="526" t="s">
        <v>15</v>
      </c>
      <c r="D1145" t="s">
        <v>18</v>
      </c>
      <c r="E1145" s="240"/>
      <c r="F1145" s="240">
        <v>200</v>
      </c>
      <c r="G1145" s="2">
        <f t="shared" si="20"/>
        <v>9.9999999999999716</v>
      </c>
      <c r="I1145" s="525"/>
      <c r="J1145" s="242"/>
      <c r="K1145" s="2"/>
    </row>
    <row r="1146" spans="1:11">
      <c r="A1146" s="86">
        <v>46090</v>
      </c>
      <c r="B1146" s="526">
        <v>32639</v>
      </c>
      <c r="C1146" s="526" t="s">
        <v>15</v>
      </c>
      <c r="D1146" t="s">
        <v>19</v>
      </c>
      <c r="E1146" s="240"/>
      <c r="F1146" s="240">
        <v>10</v>
      </c>
      <c r="G1146" s="2">
        <f t="shared" si="20"/>
        <v>-2.8421709430404007E-14</v>
      </c>
      <c r="I1146" s="525"/>
      <c r="J1146" s="242"/>
      <c r="K1146" s="2"/>
    </row>
    <row r="1147" spans="1:11">
      <c r="A1147" s="88">
        <v>46081</v>
      </c>
      <c r="B1147" s="525" t="s">
        <v>14</v>
      </c>
      <c r="C1147" s="525" t="s">
        <v>20</v>
      </c>
      <c r="D1147" t="s">
        <v>16</v>
      </c>
      <c r="E1147" s="240">
        <v>33</v>
      </c>
      <c r="F1147" s="240"/>
      <c r="G1147" s="2">
        <f t="shared" si="20"/>
        <v>32.999999999999972</v>
      </c>
      <c r="K1147" s="113">
        <f>SUM(K1138:K1142)</f>
        <v>449.9</v>
      </c>
    </row>
    <row r="1148" spans="1:11">
      <c r="B1148" s="526"/>
      <c r="C1148" s="526"/>
      <c r="D1148" t="s">
        <v>17</v>
      </c>
      <c r="E1148" s="8">
        <v>10</v>
      </c>
      <c r="G1148" s="2">
        <f t="shared" si="20"/>
        <v>42.999999999999972</v>
      </c>
    </row>
    <row r="1149" spans="1:11">
      <c r="B1149" s="526"/>
      <c r="C1149" s="526"/>
      <c r="D1149" t="s">
        <v>18</v>
      </c>
      <c r="E1149" s="8">
        <v>56</v>
      </c>
      <c r="G1149" s="2">
        <f t="shared" si="20"/>
        <v>98.999999999999972</v>
      </c>
    </row>
    <row r="1150" spans="1:11">
      <c r="B1150" s="526"/>
      <c r="C1150" s="526"/>
      <c r="D1150" t="s">
        <v>19</v>
      </c>
      <c r="E1150" s="8">
        <v>5</v>
      </c>
      <c r="G1150" s="2">
        <f t="shared" si="20"/>
        <v>103.99999999999997</v>
      </c>
    </row>
    <row r="1151" spans="1:11">
      <c r="B1151" s="526"/>
      <c r="C1151" s="526"/>
      <c r="D1151" s="242" t="s">
        <v>662</v>
      </c>
      <c r="E1151" s="2">
        <v>200</v>
      </c>
      <c r="G1151" s="2">
        <f t="shared" si="20"/>
        <v>304</v>
      </c>
    </row>
    <row r="1152" spans="1:11">
      <c r="A1152" s="86">
        <v>46081</v>
      </c>
      <c r="B1152" s="526" t="s">
        <v>135</v>
      </c>
      <c r="C1152" s="536" t="s">
        <v>20</v>
      </c>
      <c r="D1152" t="s">
        <v>18</v>
      </c>
      <c r="F1152" s="8">
        <v>56</v>
      </c>
      <c r="G1152" s="2">
        <f t="shared" si="20"/>
        <v>248</v>
      </c>
    </row>
    <row r="1153" spans="1:11">
      <c r="A1153" s="86">
        <v>46081</v>
      </c>
      <c r="B1153" s="526" t="s">
        <v>135</v>
      </c>
      <c r="C1153" s="536" t="s">
        <v>20</v>
      </c>
      <c r="D1153" t="s">
        <v>19</v>
      </c>
      <c r="F1153" s="8">
        <v>5</v>
      </c>
      <c r="G1153" s="2">
        <f t="shared" si="20"/>
        <v>243</v>
      </c>
    </row>
    <row r="1154" spans="1:11">
      <c r="A1154" s="7">
        <v>46090</v>
      </c>
      <c r="B1154" s="526">
        <v>32639</v>
      </c>
      <c r="C1154" s="526" t="s">
        <v>20</v>
      </c>
      <c r="D1154" t="s">
        <v>662</v>
      </c>
      <c r="F1154" s="2">
        <v>200</v>
      </c>
      <c r="G1154" s="2">
        <f t="shared" si="20"/>
        <v>43</v>
      </c>
    </row>
    <row r="1155" spans="1:11">
      <c r="A1155" s="7">
        <v>46101</v>
      </c>
      <c r="B1155" s="526">
        <v>32716</v>
      </c>
      <c r="C1155" s="526" t="s">
        <v>20</v>
      </c>
      <c r="D1155" t="s">
        <v>16</v>
      </c>
      <c r="F1155" s="2">
        <v>33</v>
      </c>
      <c r="G1155" s="2">
        <f t="shared" si="20"/>
        <v>10</v>
      </c>
      <c r="I1155" s="542" t="s">
        <v>686</v>
      </c>
      <c r="J1155" s="542"/>
      <c r="K1155" s="542"/>
    </row>
    <row r="1156" spans="1:11">
      <c r="A1156" s="7">
        <v>46101</v>
      </c>
      <c r="B1156" s="526">
        <v>32716</v>
      </c>
      <c r="C1156" s="526" t="s">
        <v>20</v>
      </c>
      <c r="D1156" t="s">
        <v>17</v>
      </c>
      <c r="F1156" s="2">
        <v>10</v>
      </c>
      <c r="G1156" s="2">
        <f t="shared" si="20"/>
        <v>0</v>
      </c>
      <c r="H1156" s="525">
        <v>2026</v>
      </c>
      <c r="I1156" s="525" t="s">
        <v>23</v>
      </c>
      <c r="J1156" t="s">
        <v>16</v>
      </c>
      <c r="K1156" s="2">
        <v>34.200000000000003</v>
      </c>
    </row>
    <row r="1157" spans="1:11">
      <c r="A1157" s="88">
        <v>46112</v>
      </c>
      <c r="B1157" s="525" t="s">
        <v>14</v>
      </c>
      <c r="C1157" s="525" t="s">
        <v>23</v>
      </c>
      <c r="D1157" s="339" t="s">
        <v>16</v>
      </c>
      <c r="E1157" s="79">
        <v>34.200000000000003</v>
      </c>
      <c r="G1157" s="2">
        <f t="shared" si="20"/>
        <v>34.200000000000003</v>
      </c>
      <c r="I1157" s="526"/>
      <c r="J1157" t="s">
        <v>17</v>
      </c>
      <c r="K1157" s="2">
        <v>6</v>
      </c>
    </row>
    <row r="1158" spans="1:11">
      <c r="B1158" s="526"/>
      <c r="C1158" s="526"/>
      <c r="D1158" t="s">
        <v>17</v>
      </c>
      <c r="E1158" s="2">
        <v>6</v>
      </c>
      <c r="G1158" s="2">
        <f t="shared" si="20"/>
        <v>40.200000000000003</v>
      </c>
      <c r="I1158" s="526"/>
      <c r="J1158" s="242" t="s">
        <v>662</v>
      </c>
      <c r="K1158" s="2">
        <v>200</v>
      </c>
    </row>
    <row r="1159" spans="1:11">
      <c r="B1159" s="526"/>
      <c r="C1159" s="526"/>
      <c r="D1159" t="s">
        <v>18</v>
      </c>
      <c r="E1159" s="2">
        <v>60</v>
      </c>
      <c r="G1159" s="2">
        <f t="shared" si="20"/>
        <v>100.2</v>
      </c>
      <c r="I1159" s="526"/>
      <c r="K1159" s="113">
        <f>SUM(K1156:K1158)</f>
        <v>240.2</v>
      </c>
    </row>
    <row r="1160" spans="1:11">
      <c r="B1160" s="526"/>
      <c r="C1160" s="526"/>
      <c r="D1160" t="s">
        <v>19</v>
      </c>
      <c r="E1160" s="2">
        <v>5</v>
      </c>
      <c r="G1160" s="2">
        <f t="shared" si="20"/>
        <v>105.2</v>
      </c>
      <c r="I1160" s="526"/>
    </row>
    <row r="1161" spans="1:11">
      <c r="B1161" s="526"/>
      <c r="C1161" s="526"/>
      <c r="D1161" s="242" t="s">
        <v>662</v>
      </c>
      <c r="E1161" s="2">
        <v>200</v>
      </c>
      <c r="G1161" s="2">
        <f t="shared" si="20"/>
        <v>305.2</v>
      </c>
    </row>
    <row r="1162" spans="1:11">
      <c r="A1162" s="86">
        <v>46112</v>
      </c>
      <c r="B1162" s="526" t="s">
        <v>124</v>
      </c>
      <c r="C1162" s="526" t="s">
        <v>23</v>
      </c>
      <c r="D1162" t="s">
        <v>18</v>
      </c>
      <c r="E1162" s="240"/>
      <c r="F1162" s="240">
        <v>60</v>
      </c>
      <c r="G1162" s="2">
        <f t="shared" si="20"/>
        <v>245.2</v>
      </c>
    </row>
    <row r="1163" spans="1:11">
      <c r="A1163" s="86">
        <v>46112</v>
      </c>
      <c r="B1163" s="526" t="s">
        <v>124</v>
      </c>
      <c r="C1163" s="526" t="s">
        <v>23</v>
      </c>
      <c r="D1163" t="s">
        <v>19</v>
      </c>
      <c r="E1163" s="240"/>
      <c r="F1163" s="240">
        <v>5</v>
      </c>
      <c r="G1163" s="2">
        <f t="shared" si="20"/>
        <v>240.2</v>
      </c>
    </row>
    <row r="1164" spans="1:11">
      <c r="A1164" s="7">
        <v>46141</v>
      </c>
      <c r="B1164" s="526">
        <v>32981</v>
      </c>
      <c r="C1164" s="526" t="s">
        <v>23</v>
      </c>
      <c r="D1164" t="s">
        <v>16</v>
      </c>
      <c r="F1164" s="2">
        <v>34.200000000000003</v>
      </c>
      <c r="G1164" s="2">
        <f t="shared" si="20"/>
        <v>206</v>
      </c>
    </row>
    <row r="1165" spans="1:11">
      <c r="A1165" s="7">
        <v>46141</v>
      </c>
      <c r="B1165" s="526">
        <v>32981</v>
      </c>
      <c r="C1165" s="526" t="s">
        <v>23</v>
      </c>
      <c r="D1165" t="s">
        <v>17</v>
      </c>
      <c r="F1165" s="2">
        <v>6</v>
      </c>
      <c r="G1165" s="2">
        <f t="shared" si="20"/>
        <v>200</v>
      </c>
    </row>
    <row r="1166" spans="1:11">
      <c r="A1166" s="7">
        <v>46141</v>
      </c>
      <c r="B1166" s="526">
        <v>32981</v>
      </c>
      <c r="C1166" s="526" t="s">
        <v>23</v>
      </c>
      <c r="D1166" t="s">
        <v>662</v>
      </c>
      <c r="F1166" s="2">
        <v>200</v>
      </c>
      <c r="G1166" s="2">
        <f t="shared" si="20"/>
        <v>0</v>
      </c>
    </row>
    <row r="1167" spans="1:11">
      <c r="B1167" s="526"/>
      <c r="C1167" s="526"/>
      <c r="G1167" s="2">
        <f t="shared" si="20"/>
        <v>0</v>
      </c>
    </row>
    <row r="1168" spans="1:11">
      <c r="B1168" s="526"/>
      <c r="C1168" s="526"/>
      <c r="G1168" s="2">
        <f t="shared" si="20"/>
        <v>0</v>
      </c>
    </row>
    <row r="1169" spans="2:7">
      <c r="B1169" s="526"/>
      <c r="C1169" s="526"/>
      <c r="G1169" s="2">
        <f t="shared" si="20"/>
        <v>0</v>
      </c>
    </row>
    <row r="1170" spans="2:7">
      <c r="B1170" s="526"/>
      <c r="C1170" s="526"/>
      <c r="G1170" s="2">
        <f t="shared" si="20"/>
        <v>0</v>
      </c>
    </row>
    <row r="1171" spans="2:7">
      <c r="B1171" s="526"/>
      <c r="C1171" s="526"/>
      <c r="G1171" s="2">
        <f t="shared" si="20"/>
        <v>0</v>
      </c>
    </row>
    <row r="1172" spans="2:7">
      <c r="B1172" s="526"/>
      <c r="C1172" s="526"/>
      <c r="G1172" s="2">
        <f t="shared" si="20"/>
        <v>0</v>
      </c>
    </row>
    <row r="1173" spans="2:7">
      <c r="B1173" s="526"/>
      <c r="C1173" s="526"/>
      <c r="G1173" s="2">
        <f t="shared" si="20"/>
        <v>0</v>
      </c>
    </row>
    <row r="1174" spans="2:7">
      <c r="B1174" s="526"/>
      <c r="C1174" s="526"/>
      <c r="G1174" s="2">
        <f t="shared" si="20"/>
        <v>0</v>
      </c>
    </row>
    <row r="1175" spans="2:7">
      <c r="B1175" s="526"/>
      <c r="C1175" s="526"/>
      <c r="G1175" s="2">
        <f t="shared" si="20"/>
        <v>0</v>
      </c>
    </row>
    <row r="1176" spans="2:7">
      <c r="B1176" s="526"/>
      <c r="C1176" s="526"/>
      <c r="G1176" s="2">
        <f t="shared" si="20"/>
        <v>0</v>
      </c>
    </row>
    <row r="1177" spans="2:7">
      <c r="B1177" s="526"/>
      <c r="C1177" s="526"/>
      <c r="G1177" s="2">
        <f t="shared" si="20"/>
        <v>0</v>
      </c>
    </row>
    <row r="1178" spans="2:7">
      <c r="B1178" s="526"/>
      <c r="C1178" s="526"/>
      <c r="G1178" s="2">
        <f t="shared" si="20"/>
        <v>0</v>
      </c>
    </row>
    <row r="1179" spans="2:7">
      <c r="B1179" s="526"/>
      <c r="C1179" s="526"/>
      <c r="G1179" s="2">
        <f t="shared" si="20"/>
        <v>0</v>
      </c>
    </row>
    <row r="1180" spans="2:7">
      <c r="B1180" s="526"/>
      <c r="C1180" s="526"/>
      <c r="G1180" s="2">
        <f t="shared" si="20"/>
        <v>0</v>
      </c>
    </row>
    <row r="1181" spans="2:7">
      <c r="B1181" s="526"/>
      <c r="C1181" s="526"/>
      <c r="G1181" s="2">
        <f t="shared" si="20"/>
        <v>0</v>
      </c>
    </row>
    <row r="1182" spans="2:7">
      <c r="B1182" s="526"/>
      <c r="C1182" s="526"/>
      <c r="G1182" s="2">
        <f t="shared" si="20"/>
        <v>0</v>
      </c>
    </row>
    <row r="1183" spans="2:7">
      <c r="B1183" s="526"/>
      <c r="C1183" s="526"/>
      <c r="G1183" s="2">
        <f t="shared" si="20"/>
        <v>0</v>
      </c>
    </row>
    <row r="1184" spans="2:7">
      <c r="B1184" s="526"/>
      <c r="C1184" s="526"/>
      <c r="G1184" s="2">
        <f t="shared" si="20"/>
        <v>0</v>
      </c>
    </row>
    <row r="1185" spans="2:7">
      <c r="B1185" s="526"/>
      <c r="C1185" s="526"/>
      <c r="G1185" s="2">
        <f t="shared" si="20"/>
        <v>0</v>
      </c>
    </row>
    <row r="1186" spans="2:7">
      <c r="B1186" s="526"/>
      <c r="C1186" s="526"/>
      <c r="G1186" s="2">
        <f t="shared" si="20"/>
        <v>0</v>
      </c>
    </row>
    <row r="1187" spans="2:7">
      <c r="B1187" s="526"/>
      <c r="C1187" s="526"/>
      <c r="G1187" s="2">
        <f t="shared" si="20"/>
        <v>0</v>
      </c>
    </row>
    <row r="1188" spans="2:7">
      <c r="B1188" s="526"/>
      <c r="C1188" s="526"/>
      <c r="G1188" s="2">
        <f t="shared" si="20"/>
        <v>0</v>
      </c>
    </row>
    <row r="1189" spans="2:7">
      <c r="B1189" s="526"/>
      <c r="C1189" s="526"/>
      <c r="G1189" s="2">
        <f t="shared" si="20"/>
        <v>0</v>
      </c>
    </row>
    <row r="1190" spans="2:7">
      <c r="B1190" s="526"/>
      <c r="C1190" s="526"/>
      <c r="G1190" s="2">
        <f t="shared" si="20"/>
        <v>0</v>
      </c>
    </row>
    <row r="1191" spans="2:7">
      <c r="B1191" s="526"/>
      <c r="C1191" s="526"/>
      <c r="G1191" s="2">
        <f t="shared" si="20"/>
        <v>0</v>
      </c>
    </row>
    <row r="1192" spans="2:7">
      <c r="B1192" s="526"/>
      <c r="C1192" s="526"/>
      <c r="G1192" s="2">
        <f t="shared" si="20"/>
        <v>0</v>
      </c>
    </row>
    <row r="1193" spans="2:7">
      <c r="B1193" s="526"/>
      <c r="C1193" s="526"/>
      <c r="G1193" s="2">
        <f t="shared" si="20"/>
        <v>0</v>
      </c>
    </row>
    <row r="1194" spans="2:7">
      <c r="B1194" s="526"/>
      <c r="C1194" s="526"/>
      <c r="G1194" s="2">
        <f t="shared" si="20"/>
        <v>0</v>
      </c>
    </row>
    <row r="1195" spans="2:7">
      <c r="B1195" s="526"/>
      <c r="C1195" s="526"/>
      <c r="G1195" s="2">
        <f t="shared" si="20"/>
        <v>0</v>
      </c>
    </row>
    <row r="1196" spans="2:7">
      <c r="B1196" s="526"/>
      <c r="C1196" s="526"/>
      <c r="G1196" s="2">
        <f t="shared" si="20"/>
        <v>0</v>
      </c>
    </row>
    <row r="1197" spans="2:7">
      <c r="B1197" s="526"/>
      <c r="C1197" s="526"/>
      <c r="G1197" s="2">
        <f t="shared" si="20"/>
        <v>0</v>
      </c>
    </row>
    <row r="1198" spans="2:7">
      <c r="B1198" s="526"/>
      <c r="C1198" s="526"/>
      <c r="G1198" s="2">
        <f t="shared" si="20"/>
        <v>0</v>
      </c>
    </row>
    <row r="1199" spans="2:7">
      <c r="B1199" s="526"/>
      <c r="C1199" s="526"/>
      <c r="G1199" s="2">
        <f t="shared" si="20"/>
        <v>0</v>
      </c>
    </row>
    <row r="1200" spans="2:7">
      <c r="B1200" s="526"/>
      <c r="C1200" s="526"/>
      <c r="G1200" s="2">
        <f t="shared" si="20"/>
        <v>0</v>
      </c>
    </row>
    <row r="1201" spans="2:7">
      <c r="B1201" s="526"/>
      <c r="C1201" s="526"/>
      <c r="G1201" s="2">
        <f t="shared" si="20"/>
        <v>0</v>
      </c>
    </row>
    <row r="1202" spans="2:7">
      <c r="B1202" s="526"/>
      <c r="C1202" s="526"/>
      <c r="G1202" s="2">
        <f t="shared" ref="G1202:G1265" si="21">+G1201+E1202-F1202</f>
        <v>0</v>
      </c>
    </row>
    <row r="1203" spans="2:7">
      <c r="B1203" s="526"/>
      <c r="C1203" s="526"/>
      <c r="G1203" s="2">
        <f t="shared" si="21"/>
        <v>0</v>
      </c>
    </row>
    <row r="1204" spans="2:7">
      <c r="B1204" s="526"/>
      <c r="C1204" s="526"/>
      <c r="G1204" s="2">
        <f t="shared" si="21"/>
        <v>0</v>
      </c>
    </row>
    <row r="1205" spans="2:7">
      <c r="B1205" s="526"/>
      <c r="C1205" s="526"/>
      <c r="G1205" s="2">
        <f t="shared" si="21"/>
        <v>0</v>
      </c>
    </row>
    <row r="1206" spans="2:7">
      <c r="B1206" s="526"/>
      <c r="C1206" s="526"/>
      <c r="G1206" s="2">
        <f t="shared" si="21"/>
        <v>0</v>
      </c>
    </row>
    <row r="1207" spans="2:7">
      <c r="B1207" s="526"/>
      <c r="C1207" s="526"/>
      <c r="G1207" s="2">
        <f t="shared" si="21"/>
        <v>0</v>
      </c>
    </row>
    <row r="1208" spans="2:7">
      <c r="B1208" s="526"/>
      <c r="C1208" s="526"/>
      <c r="G1208" s="2">
        <f t="shared" si="21"/>
        <v>0</v>
      </c>
    </row>
    <row r="1209" spans="2:7">
      <c r="B1209" s="526"/>
      <c r="C1209" s="526"/>
      <c r="G1209" s="2">
        <f t="shared" si="21"/>
        <v>0</v>
      </c>
    </row>
    <row r="1210" spans="2:7">
      <c r="B1210" s="526"/>
      <c r="C1210" s="526"/>
      <c r="G1210" s="2">
        <f t="shared" si="21"/>
        <v>0</v>
      </c>
    </row>
    <row r="1211" spans="2:7">
      <c r="B1211" s="526"/>
      <c r="C1211" s="526"/>
      <c r="G1211" s="2">
        <f t="shared" si="21"/>
        <v>0</v>
      </c>
    </row>
    <row r="1212" spans="2:7">
      <c r="B1212" s="526"/>
      <c r="C1212" s="526"/>
      <c r="G1212" s="2">
        <f t="shared" si="21"/>
        <v>0</v>
      </c>
    </row>
    <row r="1213" spans="2:7">
      <c r="B1213" s="526"/>
      <c r="C1213" s="526"/>
      <c r="G1213" s="2">
        <f t="shared" si="21"/>
        <v>0</v>
      </c>
    </row>
    <row r="1214" spans="2:7">
      <c r="B1214" s="526"/>
      <c r="C1214" s="526"/>
      <c r="G1214" s="2">
        <f t="shared" si="21"/>
        <v>0</v>
      </c>
    </row>
    <row r="1215" spans="2:7">
      <c r="B1215" s="526"/>
      <c r="C1215" s="526"/>
      <c r="G1215" s="2">
        <f t="shared" si="21"/>
        <v>0</v>
      </c>
    </row>
    <row r="1216" spans="2:7">
      <c r="B1216" s="526"/>
      <c r="C1216" s="526"/>
      <c r="G1216" s="2">
        <f t="shared" si="21"/>
        <v>0</v>
      </c>
    </row>
    <row r="1217" spans="2:7">
      <c r="B1217" s="526"/>
      <c r="C1217" s="526"/>
      <c r="G1217" s="2">
        <f t="shared" si="21"/>
        <v>0</v>
      </c>
    </row>
    <row r="1218" spans="2:7">
      <c r="B1218" s="526"/>
      <c r="C1218" s="526"/>
      <c r="G1218" s="2">
        <f t="shared" si="21"/>
        <v>0</v>
      </c>
    </row>
    <row r="1219" spans="2:7">
      <c r="B1219" s="526"/>
      <c r="C1219" s="526"/>
      <c r="G1219" s="2">
        <f t="shared" si="21"/>
        <v>0</v>
      </c>
    </row>
    <row r="1220" spans="2:7">
      <c r="B1220" s="526"/>
      <c r="C1220" s="526"/>
      <c r="G1220" s="2">
        <f t="shared" si="21"/>
        <v>0</v>
      </c>
    </row>
    <row r="1221" spans="2:7">
      <c r="B1221" s="526"/>
      <c r="C1221" s="526"/>
      <c r="G1221" s="2">
        <f t="shared" si="21"/>
        <v>0</v>
      </c>
    </row>
    <row r="1222" spans="2:7">
      <c r="B1222" s="526"/>
      <c r="C1222" s="526"/>
      <c r="G1222" s="2">
        <f t="shared" si="21"/>
        <v>0</v>
      </c>
    </row>
    <row r="1223" spans="2:7">
      <c r="B1223" s="526"/>
      <c r="C1223" s="526"/>
      <c r="G1223" s="2">
        <f t="shared" si="21"/>
        <v>0</v>
      </c>
    </row>
    <row r="1224" spans="2:7">
      <c r="B1224" s="526"/>
      <c r="C1224" s="526"/>
      <c r="G1224" s="2">
        <f t="shared" si="21"/>
        <v>0</v>
      </c>
    </row>
    <row r="1225" spans="2:7">
      <c r="B1225" s="526"/>
      <c r="C1225" s="526"/>
      <c r="G1225" s="2">
        <f t="shared" si="21"/>
        <v>0</v>
      </c>
    </row>
    <row r="1226" spans="2:7">
      <c r="B1226" s="526"/>
      <c r="C1226" s="526"/>
      <c r="G1226" s="2">
        <f t="shared" si="21"/>
        <v>0</v>
      </c>
    </row>
    <row r="1227" spans="2:7">
      <c r="B1227" s="526"/>
      <c r="C1227" s="526"/>
      <c r="G1227" s="2">
        <f t="shared" si="21"/>
        <v>0</v>
      </c>
    </row>
    <row r="1228" spans="2:7">
      <c r="B1228" s="526"/>
      <c r="C1228" s="526"/>
      <c r="G1228" s="2">
        <f t="shared" si="21"/>
        <v>0</v>
      </c>
    </row>
    <row r="1229" spans="2:7">
      <c r="B1229" s="526"/>
      <c r="C1229" s="526"/>
      <c r="G1229" s="2">
        <f t="shared" si="21"/>
        <v>0</v>
      </c>
    </row>
    <row r="1230" spans="2:7">
      <c r="B1230" s="526"/>
      <c r="C1230" s="526"/>
      <c r="G1230" s="2">
        <f t="shared" si="21"/>
        <v>0</v>
      </c>
    </row>
    <row r="1231" spans="2:7">
      <c r="B1231" s="526"/>
      <c r="C1231" s="526"/>
      <c r="G1231" s="2">
        <f t="shared" si="21"/>
        <v>0</v>
      </c>
    </row>
    <row r="1232" spans="2:7">
      <c r="B1232" s="526"/>
      <c r="C1232" s="526"/>
      <c r="G1232" s="2">
        <f t="shared" si="21"/>
        <v>0</v>
      </c>
    </row>
    <row r="1233" spans="2:7">
      <c r="B1233" s="526"/>
      <c r="C1233" s="526"/>
      <c r="G1233" s="2">
        <f t="shared" si="21"/>
        <v>0</v>
      </c>
    </row>
    <row r="1234" spans="2:7">
      <c r="B1234" s="526"/>
      <c r="C1234" s="526"/>
      <c r="G1234" s="2">
        <f t="shared" si="21"/>
        <v>0</v>
      </c>
    </row>
    <row r="1235" spans="2:7">
      <c r="B1235" s="526"/>
      <c r="C1235" s="526"/>
      <c r="G1235" s="2">
        <f t="shared" si="21"/>
        <v>0</v>
      </c>
    </row>
    <row r="1236" spans="2:7">
      <c r="B1236" s="526"/>
      <c r="C1236" s="526"/>
      <c r="G1236" s="2">
        <f t="shared" si="21"/>
        <v>0</v>
      </c>
    </row>
    <row r="1237" spans="2:7">
      <c r="B1237" s="526"/>
      <c r="C1237" s="526"/>
      <c r="G1237" s="2">
        <f t="shared" si="21"/>
        <v>0</v>
      </c>
    </row>
    <row r="1238" spans="2:7">
      <c r="B1238" s="526"/>
      <c r="C1238" s="526"/>
      <c r="G1238" s="2">
        <f t="shared" si="21"/>
        <v>0</v>
      </c>
    </row>
    <row r="1239" spans="2:7">
      <c r="B1239" s="526"/>
      <c r="C1239" s="526"/>
      <c r="G1239" s="2">
        <f t="shared" si="21"/>
        <v>0</v>
      </c>
    </row>
    <row r="1240" spans="2:7">
      <c r="B1240" s="526"/>
      <c r="C1240" s="526"/>
      <c r="G1240" s="2">
        <f t="shared" si="21"/>
        <v>0</v>
      </c>
    </row>
    <row r="1241" spans="2:7">
      <c r="B1241" s="526"/>
      <c r="C1241" s="526"/>
      <c r="G1241" s="2">
        <f t="shared" si="21"/>
        <v>0</v>
      </c>
    </row>
    <row r="1242" spans="2:7">
      <c r="B1242" s="526"/>
      <c r="C1242" s="526"/>
      <c r="G1242" s="2">
        <f t="shared" si="21"/>
        <v>0</v>
      </c>
    </row>
    <row r="1243" spans="2:7">
      <c r="B1243" s="526"/>
      <c r="C1243" s="526"/>
      <c r="G1243" s="2">
        <f t="shared" si="21"/>
        <v>0</v>
      </c>
    </row>
    <row r="1244" spans="2:7">
      <c r="B1244" s="526"/>
      <c r="C1244" s="526"/>
      <c r="G1244" s="2">
        <f t="shared" si="21"/>
        <v>0</v>
      </c>
    </row>
    <row r="1245" spans="2:7">
      <c r="B1245" s="526"/>
      <c r="C1245" s="526"/>
      <c r="G1245" s="2">
        <f t="shared" si="21"/>
        <v>0</v>
      </c>
    </row>
    <row r="1246" spans="2:7">
      <c r="B1246" s="526"/>
      <c r="C1246" s="526"/>
      <c r="G1246" s="2">
        <f t="shared" si="21"/>
        <v>0</v>
      </c>
    </row>
    <row r="1247" spans="2:7">
      <c r="B1247" s="526"/>
      <c r="C1247" s="526"/>
      <c r="G1247" s="2">
        <f t="shared" si="21"/>
        <v>0</v>
      </c>
    </row>
    <row r="1248" spans="2:7">
      <c r="B1248" s="526"/>
      <c r="C1248" s="526"/>
      <c r="G1248" s="2">
        <f t="shared" si="21"/>
        <v>0</v>
      </c>
    </row>
    <row r="1249" spans="2:7">
      <c r="B1249" s="526"/>
      <c r="C1249" s="526"/>
      <c r="G1249" s="2">
        <f t="shared" si="21"/>
        <v>0</v>
      </c>
    </row>
    <row r="1250" spans="2:7">
      <c r="B1250" s="526"/>
      <c r="C1250" s="526"/>
      <c r="G1250" s="2">
        <f t="shared" si="21"/>
        <v>0</v>
      </c>
    </row>
    <row r="1251" spans="2:7">
      <c r="B1251" s="526"/>
      <c r="C1251" s="526"/>
      <c r="G1251" s="2">
        <f t="shared" si="21"/>
        <v>0</v>
      </c>
    </row>
    <row r="1252" spans="2:7">
      <c r="B1252" s="526"/>
      <c r="C1252" s="526"/>
      <c r="G1252" s="2">
        <f t="shared" si="21"/>
        <v>0</v>
      </c>
    </row>
    <row r="1253" spans="2:7">
      <c r="B1253" s="526"/>
      <c r="C1253" s="526"/>
      <c r="G1253" s="2">
        <f t="shared" si="21"/>
        <v>0</v>
      </c>
    </row>
    <row r="1254" spans="2:7">
      <c r="B1254" s="526"/>
      <c r="C1254" s="526"/>
      <c r="G1254" s="2">
        <f t="shared" si="21"/>
        <v>0</v>
      </c>
    </row>
    <row r="1255" spans="2:7">
      <c r="B1255" s="526"/>
      <c r="C1255" s="526"/>
      <c r="G1255" s="2">
        <f t="shared" si="21"/>
        <v>0</v>
      </c>
    </row>
    <row r="1256" spans="2:7">
      <c r="B1256" s="526"/>
      <c r="C1256" s="526"/>
      <c r="G1256" s="2">
        <f t="shared" si="21"/>
        <v>0</v>
      </c>
    </row>
    <row r="1257" spans="2:7">
      <c r="B1257" s="526"/>
      <c r="C1257" s="526"/>
      <c r="G1257" s="2">
        <f t="shared" si="21"/>
        <v>0</v>
      </c>
    </row>
    <row r="1258" spans="2:7">
      <c r="B1258" s="526"/>
      <c r="C1258" s="526"/>
      <c r="G1258" s="2">
        <f t="shared" si="21"/>
        <v>0</v>
      </c>
    </row>
    <row r="1259" spans="2:7">
      <c r="B1259" s="526"/>
      <c r="C1259" s="526"/>
      <c r="G1259" s="2">
        <f t="shared" si="21"/>
        <v>0</v>
      </c>
    </row>
    <row r="1260" spans="2:7">
      <c r="B1260" s="526"/>
      <c r="C1260" s="526"/>
      <c r="G1260" s="2">
        <f t="shared" si="21"/>
        <v>0</v>
      </c>
    </row>
    <row r="1261" spans="2:7">
      <c r="B1261" s="526"/>
      <c r="C1261" s="526"/>
      <c r="G1261" s="2">
        <f t="shared" si="21"/>
        <v>0</v>
      </c>
    </row>
    <row r="1262" spans="2:7">
      <c r="B1262" s="526"/>
      <c r="C1262" s="526"/>
      <c r="G1262" s="2">
        <f t="shared" si="21"/>
        <v>0</v>
      </c>
    </row>
    <row r="1263" spans="2:7">
      <c r="B1263" s="526"/>
      <c r="C1263" s="526"/>
      <c r="G1263" s="2">
        <f t="shared" si="21"/>
        <v>0</v>
      </c>
    </row>
    <row r="1264" spans="2:7">
      <c r="B1264" s="526"/>
      <c r="C1264" s="526"/>
      <c r="G1264" s="2">
        <f t="shared" si="21"/>
        <v>0</v>
      </c>
    </row>
    <row r="1265" spans="2:7">
      <c r="B1265" s="526"/>
      <c r="C1265" s="526"/>
      <c r="G1265" s="2">
        <f t="shared" si="21"/>
        <v>0</v>
      </c>
    </row>
    <row r="1266" spans="2:7">
      <c r="B1266" s="526"/>
      <c r="C1266" s="526"/>
      <c r="G1266" s="2">
        <f t="shared" ref="G1266:G1318" si="22">+G1265+E1266-F1266</f>
        <v>0</v>
      </c>
    </row>
    <row r="1267" spans="2:7">
      <c r="B1267" s="526"/>
      <c r="C1267" s="526"/>
      <c r="G1267" s="2">
        <f t="shared" si="22"/>
        <v>0</v>
      </c>
    </row>
    <row r="1268" spans="2:7">
      <c r="B1268" s="526"/>
      <c r="C1268" s="526"/>
      <c r="G1268" s="2">
        <f t="shared" si="22"/>
        <v>0</v>
      </c>
    </row>
    <row r="1269" spans="2:7">
      <c r="B1269" s="526"/>
      <c r="C1269" s="526"/>
      <c r="G1269" s="2">
        <f t="shared" si="22"/>
        <v>0</v>
      </c>
    </row>
    <row r="1270" spans="2:7">
      <c r="B1270" s="526"/>
      <c r="C1270" s="526"/>
      <c r="G1270" s="2">
        <f t="shared" si="22"/>
        <v>0</v>
      </c>
    </row>
    <row r="1271" spans="2:7">
      <c r="B1271" s="526"/>
      <c r="C1271" s="526"/>
      <c r="G1271" s="2">
        <f t="shared" si="22"/>
        <v>0</v>
      </c>
    </row>
    <row r="1272" spans="2:7">
      <c r="B1272" s="526"/>
      <c r="C1272" s="526"/>
      <c r="G1272" s="2">
        <f t="shared" si="22"/>
        <v>0</v>
      </c>
    </row>
    <row r="1273" spans="2:7">
      <c r="B1273" s="526"/>
      <c r="C1273" s="526"/>
      <c r="G1273" s="2">
        <f t="shared" si="22"/>
        <v>0</v>
      </c>
    </row>
    <row r="1274" spans="2:7">
      <c r="B1274" s="526"/>
      <c r="C1274" s="526"/>
      <c r="G1274" s="2">
        <f t="shared" si="22"/>
        <v>0</v>
      </c>
    </row>
    <row r="1275" spans="2:7">
      <c r="B1275" s="526"/>
      <c r="C1275" s="526"/>
      <c r="G1275" s="2">
        <f t="shared" si="22"/>
        <v>0</v>
      </c>
    </row>
    <row r="1276" spans="2:7">
      <c r="B1276" s="526"/>
      <c r="C1276" s="526"/>
      <c r="G1276" s="2">
        <f t="shared" si="22"/>
        <v>0</v>
      </c>
    </row>
    <row r="1277" spans="2:7">
      <c r="B1277" s="526"/>
      <c r="C1277" s="526"/>
      <c r="G1277" s="2">
        <f t="shared" si="22"/>
        <v>0</v>
      </c>
    </row>
    <row r="1278" spans="2:7">
      <c r="B1278" s="526"/>
      <c r="C1278" s="526"/>
      <c r="G1278" s="2">
        <f t="shared" si="22"/>
        <v>0</v>
      </c>
    </row>
    <row r="1279" spans="2:7">
      <c r="B1279" s="526"/>
      <c r="C1279" s="526"/>
      <c r="G1279" s="2">
        <f t="shared" si="22"/>
        <v>0</v>
      </c>
    </row>
    <row r="1280" spans="2:7">
      <c r="B1280" s="526"/>
      <c r="C1280" s="526"/>
      <c r="G1280" s="2">
        <f t="shared" si="22"/>
        <v>0</v>
      </c>
    </row>
    <row r="1281" spans="2:7">
      <c r="B1281" s="526"/>
      <c r="C1281" s="526"/>
      <c r="G1281" s="2">
        <f t="shared" si="22"/>
        <v>0</v>
      </c>
    </row>
    <row r="1282" spans="2:7">
      <c r="B1282" s="526"/>
      <c r="C1282" s="526"/>
      <c r="G1282" s="2">
        <f t="shared" si="22"/>
        <v>0</v>
      </c>
    </row>
    <row r="1283" spans="2:7">
      <c r="B1283" s="526"/>
      <c r="C1283" s="526"/>
      <c r="G1283" s="2">
        <f t="shared" si="22"/>
        <v>0</v>
      </c>
    </row>
    <row r="1284" spans="2:7">
      <c r="B1284" s="526"/>
      <c r="C1284" s="526"/>
      <c r="G1284" s="2">
        <f t="shared" si="22"/>
        <v>0</v>
      </c>
    </row>
    <row r="1285" spans="2:7">
      <c r="B1285" s="526"/>
      <c r="C1285" s="526"/>
      <c r="G1285" s="2">
        <f t="shared" si="22"/>
        <v>0</v>
      </c>
    </row>
    <row r="1286" spans="2:7">
      <c r="B1286" s="526"/>
      <c r="C1286" s="526"/>
      <c r="G1286" s="2">
        <f t="shared" si="22"/>
        <v>0</v>
      </c>
    </row>
    <row r="1287" spans="2:7">
      <c r="B1287" s="526"/>
      <c r="C1287" s="526"/>
      <c r="G1287" s="2">
        <f t="shared" si="22"/>
        <v>0</v>
      </c>
    </row>
    <row r="1288" spans="2:7">
      <c r="B1288" s="526"/>
      <c r="C1288" s="526"/>
      <c r="G1288" s="2">
        <f t="shared" si="22"/>
        <v>0</v>
      </c>
    </row>
    <row r="1289" spans="2:7">
      <c r="B1289" s="526"/>
      <c r="C1289" s="526"/>
      <c r="G1289" s="2">
        <f t="shared" si="22"/>
        <v>0</v>
      </c>
    </row>
    <row r="1290" spans="2:7">
      <c r="B1290" s="526"/>
      <c r="C1290" s="526"/>
      <c r="G1290" s="2">
        <f t="shared" si="22"/>
        <v>0</v>
      </c>
    </row>
    <row r="1291" spans="2:7">
      <c r="B1291" s="526"/>
      <c r="C1291" s="526"/>
      <c r="G1291" s="2">
        <f t="shared" si="22"/>
        <v>0</v>
      </c>
    </row>
    <row r="1292" spans="2:7">
      <c r="B1292" s="526"/>
      <c r="C1292" s="526"/>
      <c r="G1292" s="2">
        <f t="shared" si="22"/>
        <v>0</v>
      </c>
    </row>
    <row r="1293" spans="2:7">
      <c r="B1293" s="526"/>
      <c r="C1293" s="526"/>
      <c r="G1293" s="2">
        <f t="shared" si="22"/>
        <v>0</v>
      </c>
    </row>
    <row r="1294" spans="2:7">
      <c r="B1294" s="526"/>
      <c r="C1294" s="526"/>
      <c r="G1294" s="2">
        <f t="shared" si="22"/>
        <v>0</v>
      </c>
    </row>
    <row r="1295" spans="2:7">
      <c r="B1295" s="526"/>
      <c r="C1295" s="526"/>
      <c r="G1295" s="2">
        <f t="shared" si="22"/>
        <v>0</v>
      </c>
    </row>
    <row r="1296" spans="2:7">
      <c r="B1296" s="526"/>
      <c r="C1296" s="526"/>
      <c r="G1296" s="2">
        <f t="shared" si="22"/>
        <v>0</v>
      </c>
    </row>
    <row r="1297" spans="2:7">
      <c r="B1297" s="526"/>
      <c r="C1297" s="526"/>
      <c r="G1297" s="2">
        <f t="shared" si="22"/>
        <v>0</v>
      </c>
    </row>
    <row r="1298" spans="2:7">
      <c r="B1298" s="526"/>
      <c r="C1298" s="526"/>
      <c r="G1298" s="2">
        <f t="shared" si="22"/>
        <v>0</v>
      </c>
    </row>
    <row r="1299" spans="2:7">
      <c r="B1299" s="526"/>
      <c r="C1299" s="526"/>
      <c r="G1299" s="2">
        <f t="shared" si="22"/>
        <v>0</v>
      </c>
    </row>
    <row r="1300" spans="2:7">
      <c r="B1300" s="526"/>
      <c r="C1300" s="526"/>
      <c r="G1300" s="2">
        <f t="shared" si="22"/>
        <v>0</v>
      </c>
    </row>
    <row r="1301" spans="2:7">
      <c r="B1301" s="526"/>
      <c r="C1301" s="526"/>
      <c r="G1301" s="2">
        <f t="shared" si="22"/>
        <v>0</v>
      </c>
    </row>
    <row r="1302" spans="2:7">
      <c r="B1302" s="526"/>
      <c r="C1302" s="526"/>
      <c r="G1302" s="2">
        <f t="shared" si="22"/>
        <v>0</v>
      </c>
    </row>
    <row r="1303" spans="2:7">
      <c r="B1303" s="526"/>
      <c r="C1303" s="526"/>
      <c r="G1303" s="2">
        <f t="shared" si="22"/>
        <v>0</v>
      </c>
    </row>
    <row r="1304" spans="2:7">
      <c r="B1304" s="526"/>
      <c r="C1304" s="526"/>
      <c r="G1304" s="2">
        <f t="shared" si="22"/>
        <v>0</v>
      </c>
    </row>
    <row r="1305" spans="2:7">
      <c r="B1305" s="526"/>
      <c r="C1305" s="526"/>
      <c r="G1305" s="2">
        <f t="shared" si="22"/>
        <v>0</v>
      </c>
    </row>
    <row r="1306" spans="2:7">
      <c r="B1306" s="526"/>
      <c r="C1306" s="526"/>
      <c r="G1306" s="2">
        <f t="shared" si="22"/>
        <v>0</v>
      </c>
    </row>
    <row r="1307" spans="2:7">
      <c r="B1307" s="526"/>
      <c r="C1307" s="526"/>
      <c r="G1307" s="2">
        <f t="shared" si="22"/>
        <v>0</v>
      </c>
    </row>
    <row r="1308" spans="2:7">
      <c r="B1308" s="526"/>
      <c r="C1308" s="526"/>
      <c r="G1308" s="2">
        <f t="shared" si="22"/>
        <v>0</v>
      </c>
    </row>
    <row r="1309" spans="2:7">
      <c r="B1309" s="526"/>
      <c r="C1309" s="526"/>
      <c r="G1309" s="2">
        <f t="shared" si="22"/>
        <v>0</v>
      </c>
    </row>
    <row r="1310" spans="2:7">
      <c r="B1310" s="526"/>
      <c r="C1310" s="526"/>
      <c r="G1310" s="2">
        <f t="shared" si="22"/>
        <v>0</v>
      </c>
    </row>
    <row r="1311" spans="2:7">
      <c r="B1311" s="526"/>
      <c r="C1311" s="526"/>
      <c r="G1311" s="2">
        <f t="shared" si="22"/>
        <v>0</v>
      </c>
    </row>
    <row r="1312" spans="2:7">
      <c r="B1312" s="526"/>
      <c r="C1312" s="526"/>
      <c r="G1312" s="2">
        <f t="shared" si="22"/>
        <v>0</v>
      </c>
    </row>
    <row r="1313" spans="2:7">
      <c r="B1313" s="526"/>
      <c r="C1313" s="526"/>
      <c r="G1313" s="2">
        <f t="shared" si="22"/>
        <v>0</v>
      </c>
    </row>
    <row r="1314" spans="2:7">
      <c r="B1314" s="526"/>
      <c r="C1314" s="526"/>
      <c r="G1314" s="2">
        <f t="shared" si="22"/>
        <v>0</v>
      </c>
    </row>
    <row r="1315" spans="2:7">
      <c r="B1315" s="526"/>
      <c r="C1315" s="526"/>
      <c r="G1315" s="2">
        <f t="shared" si="22"/>
        <v>0</v>
      </c>
    </row>
    <row r="1316" spans="2:7">
      <c r="B1316" s="526"/>
      <c r="C1316" s="526"/>
      <c r="G1316" s="2">
        <f t="shared" si="22"/>
        <v>0</v>
      </c>
    </row>
    <row r="1317" spans="2:7">
      <c r="B1317" s="526"/>
      <c r="C1317" s="526"/>
      <c r="G1317" s="2">
        <f t="shared" si="22"/>
        <v>0</v>
      </c>
    </row>
    <row r="1318" spans="2:7">
      <c r="B1318" s="526"/>
      <c r="C1318" s="526"/>
      <c r="G1318" s="2">
        <f t="shared" si="22"/>
        <v>0</v>
      </c>
    </row>
  </sheetData>
  <autoFilter ref="A4:G652" xr:uid="{00000000-0009-0000-0000-000028000000}"/>
  <mergeCells count="6">
    <mergeCell ref="I1155:K1155"/>
    <mergeCell ref="B2:G2"/>
    <mergeCell ref="J852:L852"/>
    <mergeCell ref="J1073:L1073"/>
    <mergeCell ref="J1118:K1118"/>
    <mergeCell ref="I1137:K1137"/>
  </mergeCells>
  <phoneticPr fontId="27" type="noConversion"/>
  <pageMargins left="0" right="0" top="0.74803149606299213" bottom="0.74803149606299213" header="0.31496062992125984" footer="0.31496062992125984"/>
  <pageSetup paperSize="9" fitToWidth="0" fitToHeight="0" orientation="portrait"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R1048574"/>
  <sheetViews>
    <sheetView topLeftCell="A915" zoomScaleNormal="100" workbookViewId="0">
      <selection activeCell="I918" sqref="I918:K923"/>
    </sheetView>
  </sheetViews>
  <sheetFormatPr defaultColWidth="11.42578125" defaultRowHeight="15"/>
  <cols>
    <col min="1" max="1" width="11.42578125" style="7"/>
    <col min="2" max="2" width="13.85546875" style="9" bestFit="1" customWidth="1"/>
    <col min="3" max="3" width="15" style="65" customWidth="1"/>
    <col min="4" max="4" width="47.28515625" bestFit="1" customWidth="1"/>
    <col min="5" max="5" width="11.42578125" style="26"/>
    <col min="6" max="6" width="11.42578125" style="2"/>
    <col min="10" max="10" width="15.28515625" bestFit="1" customWidth="1"/>
    <col min="11" max="11" width="22.85546875" bestFit="1" customWidth="1"/>
    <col min="12" max="12" width="11.7109375" customWidth="1"/>
    <col min="13" max="13" width="10" customWidth="1"/>
  </cols>
  <sheetData>
    <row r="2" spans="1:7">
      <c r="B2" s="542" t="s">
        <v>687</v>
      </c>
      <c r="C2" s="542"/>
      <c r="D2" s="542"/>
      <c r="E2" s="542"/>
      <c r="F2" s="542"/>
      <c r="G2" s="542"/>
    </row>
    <row r="4" spans="1:7" ht="45.75">
      <c r="A4" s="43" t="s">
        <v>1</v>
      </c>
      <c r="B4" s="528" t="s">
        <v>2</v>
      </c>
      <c r="C4" s="528" t="s">
        <v>3</v>
      </c>
      <c r="D4" s="528" t="s">
        <v>4</v>
      </c>
      <c r="E4" s="169" t="s">
        <v>5</v>
      </c>
      <c r="F4" s="13" t="s">
        <v>6</v>
      </c>
      <c r="G4" s="13" t="s">
        <v>7</v>
      </c>
    </row>
    <row r="5" spans="1:7" hidden="1">
      <c r="A5" s="44">
        <v>42736</v>
      </c>
      <c r="B5" s="525" t="s">
        <v>8</v>
      </c>
      <c r="G5" s="2">
        <v>125.4</v>
      </c>
    </row>
    <row r="6" spans="1:7" hidden="1">
      <c r="A6" s="7">
        <v>42783</v>
      </c>
      <c r="B6" s="526">
        <v>12966</v>
      </c>
      <c r="C6" s="65" t="s">
        <v>9</v>
      </c>
      <c r="F6" s="2">
        <v>125.4</v>
      </c>
      <c r="G6" s="2">
        <f t="shared" ref="G6:G71" si="0">+G5+E6-F6</f>
        <v>0</v>
      </c>
    </row>
    <row r="7" spans="1:7" hidden="1">
      <c r="A7" s="44">
        <v>42766</v>
      </c>
      <c r="B7" s="525" t="s">
        <v>14</v>
      </c>
      <c r="C7" s="64" t="s">
        <v>15</v>
      </c>
      <c r="D7" t="s">
        <v>16</v>
      </c>
      <c r="E7" s="160">
        <v>52.6</v>
      </c>
      <c r="G7" s="2">
        <f t="shared" si="0"/>
        <v>52.6</v>
      </c>
    </row>
    <row r="8" spans="1:7" hidden="1">
      <c r="B8" s="526"/>
      <c r="D8" t="s">
        <v>17</v>
      </c>
      <c r="E8" s="160">
        <v>2.8</v>
      </c>
      <c r="G8" s="2">
        <f t="shared" si="0"/>
        <v>55.4</v>
      </c>
    </row>
    <row r="9" spans="1:7" hidden="1">
      <c r="B9" s="526"/>
      <c r="D9" t="s">
        <v>18</v>
      </c>
      <c r="E9" s="160">
        <v>60</v>
      </c>
      <c r="G9" s="2">
        <f t="shared" si="0"/>
        <v>115.4</v>
      </c>
    </row>
    <row r="10" spans="1:7" hidden="1">
      <c r="B10" s="526"/>
      <c r="D10" t="s">
        <v>19</v>
      </c>
      <c r="E10" s="160">
        <v>2</v>
      </c>
      <c r="G10" s="2">
        <f t="shared" si="0"/>
        <v>117.4</v>
      </c>
    </row>
    <row r="11" spans="1:7" hidden="1">
      <c r="B11" s="526"/>
      <c r="D11" t="s">
        <v>688</v>
      </c>
      <c r="E11" s="160">
        <v>1</v>
      </c>
      <c r="G11" s="2">
        <f t="shared" si="0"/>
        <v>118.4</v>
      </c>
    </row>
    <row r="12" spans="1:7" hidden="1">
      <c r="B12" s="526"/>
      <c r="D12" t="s">
        <v>689</v>
      </c>
      <c r="E12" s="160">
        <v>3</v>
      </c>
      <c r="G12" s="2">
        <f t="shared" si="0"/>
        <v>121.4</v>
      </c>
    </row>
    <row r="13" spans="1:7" hidden="1">
      <c r="A13" s="7">
        <v>42765</v>
      </c>
      <c r="B13" s="526" t="s">
        <v>114</v>
      </c>
      <c r="C13" s="65" t="s">
        <v>15</v>
      </c>
      <c r="D13" t="s">
        <v>18</v>
      </c>
      <c r="E13" s="160"/>
      <c r="F13" s="2">
        <v>60</v>
      </c>
      <c r="G13" s="2">
        <f t="shared" si="0"/>
        <v>61.400000000000006</v>
      </c>
    </row>
    <row r="14" spans="1:7" hidden="1">
      <c r="A14" s="7">
        <v>42765</v>
      </c>
      <c r="B14" s="526" t="s">
        <v>114</v>
      </c>
      <c r="C14" s="65" t="s">
        <v>15</v>
      </c>
      <c r="D14" t="s">
        <v>19</v>
      </c>
      <c r="E14" s="160"/>
      <c r="F14" s="2">
        <v>2</v>
      </c>
      <c r="G14" s="2">
        <f t="shared" si="0"/>
        <v>59.400000000000006</v>
      </c>
    </row>
    <row r="15" spans="1:7" hidden="1">
      <c r="A15" s="7">
        <v>42766</v>
      </c>
      <c r="B15" s="526">
        <v>12180</v>
      </c>
      <c r="D15" t="s">
        <v>690</v>
      </c>
      <c r="F15" s="2">
        <v>1</v>
      </c>
      <c r="G15" s="2">
        <f t="shared" si="0"/>
        <v>58.400000000000006</v>
      </c>
    </row>
    <row r="16" spans="1:7" hidden="1">
      <c r="A16" s="7">
        <v>42766</v>
      </c>
      <c r="B16" s="526">
        <v>12184</v>
      </c>
      <c r="D16" t="s">
        <v>691</v>
      </c>
      <c r="E16" s="160"/>
      <c r="F16" s="2">
        <v>3</v>
      </c>
      <c r="G16" s="2">
        <f t="shared" si="0"/>
        <v>55.400000000000006</v>
      </c>
    </row>
    <row r="17" spans="1:7" hidden="1">
      <c r="A17" s="7">
        <v>42786</v>
      </c>
      <c r="B17" s="526">
        <v>12220</v>
      </c>
      <c r="C17" s="65" t="s">
        <v>15</v>
      </c>
      <c r="D17" t="s">
        <v>16</v>
      </c>
      <c r="E17" s="160"/>
      <c r="F17" s="2">
        <v>52.6</v>
      </c>
      <c r="G17" s="2">
        <f t="shared" si="0"/>
        <v>2.8000000000000043</v>
      </c>
    </row>
    <row r="18" spans="1:7" hidden="1">
      <c r="A18" s="7">
        <v>42786</v>
      </c>
      <c r="B18" s="526">
        <v>12220</v>
      </c>
      <c r="C18" s="65" t="s">
        <v>15</v>
      </c>
      <c r="D18" t="s">
        <v>17</v>
      </c>
      <c r="E18" s="160"/>
      <c r="F18" s="2">
        <v>2.8</v>
      </c>
      <c r="G18" s="2">
        <f t="shared" si="0"/>
        <v>4.4408920985006262E-15</v>
      </c>
    </row>
    <row r="19" spans="1:7" hidden="1">
      <c r="A19" s="44">
        <v>42794</v>
      </c>
      <c r="B19" s="525" t="s">
        <v>14</v>
      </c>
      <c r="C19" s="64" t="s">
        <v>20</v>
      </c>
      <c r="D19" t="s">
        <v>16</v>
      </c>
      <c r="E19" s="160">
        <v>52.5</v>
      </c>
      <c r="G19" s="2">
        <f t="shared" si="0"/>
        <v>52.500000000000007</v>
      </c>
    </row>
    <row r="20" spans="1:7" hidden="1">
      <c r="B20" s="526"/>
      <c r="D20" t="s">
        <v>17</v>
      </c>
      <c r="E20" s="160">
        <v>2</v>
      </c>
      <c r="G20" s="2">
        <f t="shared" si="0"/>
        <v>54.500000000000007</v>
      </c>
    </row>
    <row r="21" spans="1:7" hidden="1">
      <c r="B21" s="526"/>
      <c r="D21" t="s">
        <v>18</v>
      </c>
      <c r="E21" s="160">
        <v>56</v>
      </c>
      <c r="G21" s="2">
        <f t="shared" si="0"/>
        <v>110.5</v>
      </c>
    </row>
    <row r="22" spans="1:7" hidden="1">
      <c r="B22" s="526"/>
      <c r="D22" t="s">
        <v>19</v>
      </c>
      <c r="E22" s="160">
        <v>2</v>
      </c>
      <c r="G22" s="2">
        <f t="shared" si="0"/>
        <v>112.5</v>
      </c>
    </row>
    <row r="23" spans="1:7" hidden="1">
      <c r="A23" s="7">
        <v>42794</v>
      </c>
      <c r="B23" s="526" t="s">
        <v>114</v>
      </c>
      <c r="C23" s="65" t="s">
        <v>20</v>
      </c>
      <c r="D23" t="s">
        <v>18</v>
      </c>
      <c r="E23" s="160"/>
      <c r="F23" s="2">
        <v>56</v>
      </c>
      <c r="G23" s="2">
        <f t="shared" si="0"/>
        <v>56.5</v>
      </c>
    </row>
    <row r="24" spans="1:7" hidden="1">
      <c r="A24" s="7">
        <v>42794</v>
      </c>
      <c r="B24" s="526" t="s">
        <v>114</v>
      </c>
      <c r="C24" s="65" t="s">
        <v>20</v>
      </c>
      <c r="D24" t="s">
        <v>19</v>
      </c>
      <c r="E24" s="160"/>
      <c r="F24" s="2">
        <v>2</v>
      </c>
      <c r="G24" s="2">
        <f t="shared" si="0"/>
        <v>54.5</v>
      </c>
    </row>
    <row r="25" spans="1:7" hidden="1">
      <c r="A25" s="7">
        <v>42819</v>
      </c>
      <c r="B25" s="526">
        <v>12474</v>
      </c>
      <c r="C25" s="65" t="s">
        <v>20</v>
      </c>
      <c r="D25" t="s">
        <v>16</v>
      </c>
      <c r="E25" s="160"/>
      <c r="F25" s="2">
        <v>52.5</v>
      </c>
      <c r="G25" s="2">
        <f t="shared" si="0"/>
        <v>2</v>
      </c>
    </row>
    <row r="26" spans="1:7" hidden="1">
      <c r="A26" s="7">
        <v>42818</v>
      </c>
      <c r="B26" s="526">
        <v>12474</v>
      </c>
      <c r="C26" s="65" t="s">
        <v>20</v>
      </c>
      <c r="D26" t="s">
        <v>17</v>
      </c>
      <c r="E26" s="160"/>
      <c r="F26" s="2">
        <v>2</v>
      </c>
      <c r="G26" s="2">
        <f t="shared" si="0"/>
        <v>0</v>
      </c>
    </row>
    <row r="27" spans="1:7" hidden="1">
      <c r="A27" s="44">
        <v>42825</v>
      </c>
      <c r="B27" s="525" t="s">
        <v>14</v>
      </c>
      <c r="C27" s="64" t="s">
        <v>23</v>
      </c>
      <c r="D27" t="s">
        <v>16</v>
      </c>
      <c r="E27" s="160">
        <v>49.6</v>
      </c>
      <c r="G27" s="2">
        <f t="shared" si="0"/>
        <v>49.6</v>
      </c>
    </row>
    <row r="28" spans="1:7" hidden="1">
      <c r="B28" s="526"/>
      <c r="D28" t="s">
        <v>17</v>
      </c>
      <c r="E28" s="160">
        <v>2</v>
      </c>
      <c r="G28" s="2">
        <f t="shared" si="0"/>
        <v>51.6</v>
      </c>
    </row>
    <row r="29" spans="1:7" hidden="1">
      <c r="B29" s="526"/>
      <c r="D29" t="s">
        <v>18</v>
      </c>
      <c r="E29" s="160">
        <v>60</v>
      </c>
      <c r="G29" s="2">
        <f t="shared" si="0"/>
        <v>111.6</v>
      </c>
    </row>
    <row r="30" spans="1:7" hidden="1">
      <c r="B30" s="526"/>
      <c r="D30" t="s">
        <v>19</v>
      </c>
      <c r="E30" s="160">
        <v>2</v>
      </c>
      <c r="G30" s="2">
        <f t="shared" si="0"/>
        <v>113.6</v>
      </c>
    </row>
    <row r="31" spans="1:7" hidden="1">
      <c r="A31" s="7">
        <v>42824</v>
      </c>
      <c r="B31" s="526" t="s">
        <v>114</v>
      </c>
      <c r="C31" s="65" t="s">
        <v>23</v>
      </c>
      <c r="D31" t="s">
        <v>18</v>
      </c>
      <c r="E31" s="160"/>
      <c r="F31" s="2">
        <v>60</v>
      </c>
      <c r="G31" s="2">
        <f t="shared" si="0"/>
        <v>53.599999999999994</v>
      </c>
    </row>
    <row r="32" spans="1:7" hidden="1">
      <c r="A32" s="7">
        <v>42824</v>
      </c>
      <c r="B32" s="526" t="s">
        <v>114</v>
      </c>
      <c r="C32" s="65" t="s">
        <v>23</v>
      </c>
      <c r="D32" t="s">
        <v>19</v>
      </c>
      <c r="E32" s="160"/>
      <c r="F32" s="2">
        <v>2</v>
      </c>
      <c r="G32" s="2">
        <f t="shared" si="0"/>
        <v>51.599999999999994</v>
      </c>
    </row>
    <row r="33" spans="1:7" hidden="1">
      <c r="A33" s="7">
        <v>42884</v>
      </c>
      <c r="B33" s="526">
        <v>12855</v>
      </c>
      <c r="C33" s="65" t="s">
        <v>23</v>
      </c>
      <c r="D33" t="s">
        <v>17</v>
      </c>
      <c r="E33" s="160"/>
      <c r="F33" s="2">
        <v>2</v>
      </c>
      <c r="G33" s="2">
        <f t="shared" si="0"/>
        <v>49.599999999999994</v>
      </c>
    </row>
    <row r="34" spans="1:7" hidden="1">
      <c r="A34" s="7">
        <v>42884</v>
      </c>
      <c r="B34" s="526">
        <v>12855</v>
      </c>
      <c r="C34" s="65" t="s">
        <v>23</v>
      </c>
      <c r="D34" t="s">
        <v>16</v>
      </c>
      <c r="E34" s="160"/>
      <c r="F34" s="2">
        <v>49.6</v>
      </c>
      <c r="G34" s="2">
        <f t="shared" si="0"/>
        <v>0</v>
      </c>
    </row>
    <row r="35" spans="1:7" hidden="1">
      <c r="A35" s="44">
        <v>42855</v>
      </c>
      <c r="B35" s="525" t="s">
        <v>14</v>
      </c>
      <c r="C35" s="64" t="s">
        <v>24</v>
      </c>
      <c r="D35" t="s">
        <v>16</v>
      </c>
      <c r="E35" s="160">
        <v>49.6</v>
      </c>
      <c r="G35" s="2">
        <f t="shared" si="0"/>
        <v>49.6</v>
      </c>
    </row>
    <row r="36" spans="1:7" hidden="1">
      <c r="B36" s="526"/>
      <c r="D36" t="s">
        <v>17</v>
      </c>
      <c r="E36" s="160">
        <v>2</v>
      </c>
      <c r="G36" s="2">
        <f t="shared" si="0"/>
        <v>51.6</v>
      </c>
    </row>
    <row r="37" spans="1:7" hidden="1">
      <c r="B37" s="526"/>
      <c r="D37" t="s">
        <v>18</v>
      </c>
      <c r="E37" s="160">
        <v>60</v>
      </c>
      <c r="G37" s="2">
        <f t="shared" si="0"/>
        <v>111.6</v>
      </c>
    </row>
    <row r="38" spans="1:7" hidden="1">
      <c r="B38" s="526"/>
      <c r="D38" t="s">
        <v>19</v>
      </c>
      <c r="E38" s="160">
        <v>2</v>
      </c>
      <c r="G38" s="2">
        <f t="shared" si="0"/>
        <v>113.6</v>
      </c>
    </row>
    <row r="39" spans="1:7" hidden="1">
      <c r="B39" s="526"/>
      <c r="D39" t="s">
        <v>692</v>
      </c>
      <c r="E39" s="160">
        <v>1</v>
      </c>
      <c r="G39" s="2">
        <f t="shared" si="0"/>
        <v>114.6</v>
      </c>
    </row>
    <row r="40" spans="1:7" hidden="1">
      <c r="A40" s="7">
        <v>42855</v>
      </c>
      <c r="B40" s="526" t="s">
        <v>114</v>
      </c>
      <c r="C40" s="65" t="s">
        <v>24</v>
      </c>
      <c r="D40" t="s">
        <v>18</v>
      </c>
      <c r="E40" s="160"/>
      <c r="F40" s="2">
        <v>60</v>
      </c>
      <c r="G40" s="2">
        <f t="shared" si="0"/>
        <v>54.599999999999994</v>
      </c>
    </row>
    <row r="41" spans="1:7" hidden="1">
      <c r="A41" s="7">
        <v>42855</v>
      </c>
      <c r="B41" s="526" t="s">
        <v>114</v>
      </c>
      <c r="C41" s="65" t="s">
        <v>24</v>
      </c>
      <c r="D41" t="s">
        <v>19</v>
      </c>
      <c r="E41" s="160"/>
      <c r="F41" s="2">
        <v>2</v>
      </c>
      <c r="G41" s="2">
        <f t="shared" si="0"/>
        <v>52.599999999999994</v>
      </c>
    </row>
    <row r="42" spans="1:7" hidden="1">
      <c r="A42" s="7">
        <v>42847</v>
      </c>
      <c r="B42" s="526">
        <v>12689</v>
      </c>
      <c r="C42" s="65" t="s">
        <v>24</v>
      </c>
      <c r="D42" t="s">
        <v>692</v>
      </c>
      <c r="E42" s="160"/>
      <c r="F42" s="2">
        <v>1</v>
      </c>
      <c r="G42" s="2">
        <f t="shared" si="0"/>
        <v>51.599999999999994</v>
      </c>
    </row>
    <row r="43" spans="1:7" hidden="1">
      <c r="A43" s="7">
        <v>42884</v>
      </c>
      <c r="B43" s="526">
        <v>12855</v>
      </c>
      <c r="C43" s="65" t="s">
        <v>24</v>
      </c>
      <c r="D43" t="s">
        <v>16</v>
      </c>
      <c r="E43" s="160"/>
      <c r="F43" s="2">
        <v>49.6</v>
      </c>
      <c r="G43" s="2">
        <f t="shared" si="0"/>
        <v>1.9999999999999929</v>
      </c>
    </row>
    <row r="44" spans="1:7" hidden="1">
      <c r="A44" s="7">
        <v>42884</v>
      </c>
      <c r="B44" s="526">
        <v>12855</v>
      </c>
      <c r="C44" s="65" t="s">
        <v>24</v>
      </c>
      <c r="D44" t="s">
        <v>17</v>
      </c>
      <c r="E44" s="160"/>
      <c r="F44" s="2">
        <v>2</v>
      </c>
      <c r="G44" s="2">
        <f t="shared" si="0"/>
        <v>-7.1054273576010019E-15</v>
      </c>
    </row>
    <row r="45" spans="1:7" hidden="1">
      <c r="A45" s="44">
        <v>42886</v>
      </c>
      <c r="B45" s="525" t="s">
        <v>14</v>
      </c>
      <c r="C45" s="64" t="s">
        <v>25</v>
      </c>
      <c r="D45" t="s">
        <v>16</v>
      </c>
      <c r="E45" s="160">
        <v>49.8</v>
      </c>
      <c r="G45" s="2">
        <f t="shared" si="0"/>
        <v>49.79999999999999</v>
      </c>
    </row>
    <row r="46" spans="1:7" hidden="1">
      <c r="B46" s="526"/>
      <c r="D46" t="s">
        <v>17</v>
      </c>
      <c r="E46" s="160">
        <v>2</v>
      </c>
      <c r="G46" s="2">
        <f t="shared" si="0"/>
        <v>51.79999999999999</v>
      </c>
    </row>
    <row r="47" spans="1:7" hidden="1">
      <c r="B47" s="526"/>
      <c r="D47" t="s">
        <v>18</v>
      </c>
      <c r="E47" s="160">
        <v>60</v>
      </c>
      <c r="G47" s="2">
        <f t="shared" si="0"/>
        <v>111.79999999999998</v>
      </c>
    </row>
    <row r="48" spans="1:7" hidden="1">
      <c r="B48" s="526"/>
      <c r="D48" t="s">
        <v>19</v>
      </c>
      <c r="E48" s="160">
        <v>2</v>
      </c>
      <c r="G48" s="2">
        <f t="shared" si="0"/>
        <v>113.79999999999998</v>
      </c>
    </row>
    <row r="49" spans="1:7" hidden="1">
      <c r="A49" s="7">
        <v>42885</v>
      </c>
      <c r="B49" s="526" t="s">
        <v>114</v>
      </c>
      <c r="C49" s="65" t="s">
        <v>25</v>
      </c>
      <c r="D49" t="s">
        <v>18</v>
      </c>
      <c r="E49" s="160"/>
      <c r="F49" s="2">
        <v>60</v>
      </c>
      <c r="G49" s="2">
        <f t="shared" si="0"/>
        <v>53.799999999999983</v>
      </c>
    </row>
    <row r="50" spans="1:7" hidden="1">
      <c r="A50" s="7">
        <v>42885</v>
      </c>
      <c r="B50" s="526" t="s">
        <v>114</v>
      </c>
      <c r="C50" s="65" t="s">
        <v>25</v>
      </c>
      <c r="D50" t="s">
        <v>19</v>
      </c>
      <c r="E50" s="160"/>
      <c r="F50" s="2">
        <v>2</v>
      </c>
      <c r="G50" s="2">
        <f t="shared" si="0"/>
        <v>51.799999999999983</v>
      </c>
    </row>
    <row r="51" spans="1:7" hidden="1">
      <c r="A51" s="7">
        <v>42949</v>
      </c>
      <c r="B51" s="526">
        <v>13340</v>
      </c>
      <c r="C51" s="65" t="s">
        <v>25</v>
      </c>
      <c r="D51" t="s">
        <v>17</v>
      </c>
      <c r="E51" s="160"/>
      <c r="F51" s="2">
        <v>2</v>
      </c>
      <c r="G51" s="2">
        <f t="shared" si="0"/>
        <v>49.799999999999983</v>
      </c>
    </row>
    <row r="52" spans="1:7" hidden="1">
      <c r="A52" s="7">
        <v>42949</v>
      </c>
      <c r="B52" s="526">
        <v>13340</v>
      </c>
      <c r="C52" s="65" t="s">
        <v>25</v>
      </c>
      <c r="D52" t="s">
        <v>16</v>
      </c>
      <c r="E52" s="160"/>
      <c r="F52" s="2">
        <v>49.8</v>
      </c>
      <c r="G52" s="2">
        <f t="shared" si="0"/>
        <v>0</v>
      </c>
    </row>
    <row r="53" spans="1:7" hidden="1">
      <c r="A53" s="44">
        <v>42916</v>
      </c>
      <c r="B53" s="525" t="s">
        <v>14</v>
      </c>
      <c r="C53" s="64" t="s">
        <v>26</v>
      </c>
      <c r="D53" t="s">
        <v>16</v>
      </c>
      <c r="E53" s="160">
        <v>48.3</v>
      </c>
      <c r="G53" s="2">
        <f t="shared" si="0"/>
        <v>48.3</v>
      </c>
    </row>
    <row r="54" spans="1:7" hidden="1">
      <c r="B54" s="526"/>
      <c r="D54" t="s">
        <v>17</v>
      </c>
      <c r="E54" s="160">
        <v>2</v>
      </c>
      <c r="G54" s="2">
        <f t="shared" si="0"/>
        <v>50.3</v>
      </c>
    </row>
    <row r="55" spans="1:7" hidden="1">
      <c r="B55" s="526"/>
      <c r="D55" t="s">
        <v>18</v>
      </c>
      <c r="E55" s="160">
        <v>60</v>
      </c>
      <c r="G55" s="2">
        <f t="shared" si="0"/>
        <v>110.3</v>
      </c>
    </row>
    <row r="56" spans="1:7" hidden="1">
      <c r="B56" s="526"/>
      <c r="D56" t="s">
        <v>19</v>
      </c>
      <c r="E56" s="160">
        <v>2</v>
      </c>
      <c r="G56" s="2">
        <f t="shared" si="0"/>
        <v>112.3</v>
      </c>
    </row>
    <row r="57" spans="1:7" hidden="1">
      <c r="A57" s="7">
        <v>42916</v>
      </c>
      <c r="B57" s="526" t="s">
        <v>114</v>
      </c>
      <c r="C57" s="65" t="s">
        <v>26</v>
      </c>
      <c r="D57" t="s">
        <v>18</v>
      </c>
      <c r="F57" s="2">
        <v>60</v>
      </c>
      <c r="G57" s="2">
        <f t="shared" si="0"/>
        <v>52.3</v>
      </c>
    </row>
    <row r="58" spans="1:7" hidden="1">
      <c r="A58" s="7">
        <v>42916</v>
      </c>
      <c r="B58" s="526" t="s">
        <v>114</v>
      </c>
      <c r="C58" s="65" t="s">
        <v>26</v>
      </c>
      <c r="D58" t="s">
        <v>19</v>
      </c>
      <c r="F58" s="2">
        <v>2</v>
      </c>
      <c r="G58" s="2">
        <f t="shared" si="0"/>
        <v>50.3</v>
      </c>
    </row>
    <row r="59" spans="1:7" hidden="1">
      <c r="A59" s="7">
        <v>42949</v>
      </c>
      <c r="B59" s="526">
        <v>13340</v>
      </c>
      <c r="C59" s="65" t="s">
        <v>26</v>
      </c>
      <c r="D59" t="s">
        <v>16</v>
      </c>
      <c r="F59" s="2">
        <v>48.3</v>
      </c>
      <c r="G59" s="2">
        <f t="shared" si="0"/>
        <v>2</v>
      </c>
    </row>
    <row r="60" spans="1:7" hidden="1">
      <c r="A60" s="7">
        <v>42949</v>
      </c>
      <c r="B60" s="526">
        <v>13340</v>
      </c>
      <c r="C60" s="65" t="s">
        <v>26</v>
      </c>
      <c r="D60" t="s">
        <v>17</v>
      </c>
      <c r="F60" s="2">
        <v>2</v>
      </c>
      <c r="G60" s="2">
        <f t="shared" si="0"/>
        <v>0</v>
      </c>
    </row>
    <row r="61" spans="1:7" hidden="1">
      <c r="A61" s="44">
        <v>42947</v>
      </c>
      <c r="B61" s="525" t="s">
        <v>14</v>
      </c>
      <c r="C61" s="64" t="s">
        <v>27</v>
      </c>
      <c r="D61" t="s">
        <v>16</v>
      </c>
      <c r="E61" s="160">
        <v>46.4</v>
      </c>
      <c r="G61" s="2">
        <f t="shared" si="0"/>
        <v>46.4</v>
      </c>
    </row>
    <row r="62" spans="1:7" hidden="1">
      <c r="B62" s="526"/>
      <c r="D62" t="s">
        <v>17</v>
      </c>
      <c r="E62" s="160">
        <v>2</v>
      </c>
      <c r="G62" s="2">
        <f t="shared" si="0"/>
        <v>48.4</v>
      </c>
    </row>
    <row r="63" spans="1:7" hidden="1">
      <c r="B63" s="526"/>
      <c r="D63" t="s">
        <v>18</v>
      </c>
      <c r="E63" s="160">
        <v>60</v>
      </c>
      <c r="G63" s="2">
        <f t="shared" si="0"/>
        <v>108.4</v>
      </c>
    </row>
    <row r="64" spans="1:7" hidden="1">
      <c r="B64" s="526"/>
      <c r="D64" t="s">
        <v>19</v>
      </c>
      <c r="E64" s="160">
        <v>2</v>
      </c>
      <c r="G64" s="2">
        <f t="shared" si="0"/>
        <v>110.4</v>
      </c>
    </row>
    <row r="65" spans="1:7" hidden="1">
      <c r="A65" s="7">
        <v>42947</v>
      </c>
      <c r="B65" s="526" t="s">
        <v>114</v>
      </c>
      <c r="C65" s="65" t="s">
        <v>27</v>
      </c>
      <c r="D65" t="s">
        <v>18</v>
      </c>
      <c r="E65" s="160"/>
      <c r="F65" s="2">
        <v>60</v>
      </c>
      <c r="G65" s="2">
        <f t="shared" si="0"/>
        <v>50.400000000000006</v>
      </c>
    </row>
    <row r="66" spans="1:7" hidden="1">
      <c r="A66" s="7">
        <v>42947</v>
      </c>
      <c r="B66" s="526" t="s">
        <v>114</v>
      </c>
      <c r="C66" s="65" t="s">
        <v>27</v>
      </c>
      <c r="D66" t="s">
        <v>19</v>
      </c>
      <c r="E66" s="160"/>
      <c r="F66" s="2">
        <v>2</v>
      </c>
      <c r="G66" s="2">
        <f t="shared" si="0"/>
        <v>48.400000000000006</v>
      </c>
    </row>
    <row r="67" spans="1:7" hidden="1">
      <c r="A67" s="7">
        <v>43012</v>
      </c>
      <c r="B67" s="526">
        <v>13787</v>
      </c>
      <c r="C67" s="65" t="s">
        <v>27</v>
      </c>
      <c r="D67" t="s">
        <v>16</v>
      </c>
      <c r="E67" s="160"/>
      <c r="F67" s="2">
        <v>46.4</v>
      </c>
      <c r="G67" s="2">
        <f t="shared" si="0"/>
        <v>2.0000000000000071</v>
      </c>
    </row>
    <row r="68" spans="1:7" hidden="1">
      <c r="A68" s="7">
        <v>43012</v>
      </c>
      <c r="B68" s="526">
        <v>13787</v>
      </c>
      <c r="C68" s="65" t="s">
        <v>27</v>
      </c>
      <c r="D68" t="s">
        <v>17</v>
      </c>
      <c r="E68" s="160"/>
      <c r="F68" s="2">
        <v>2</v>
      </c>
      <c r="G68" s="2">
        <f t="shared" si="0"/>
        <v>7.1054273576010019E-15</v>
      </c>
    </row>
    <row r="69" spans="1:7" hidden="1">
      <c r="A69" s="44">
        <v>42978</v>
      </c>
      <c r="B69" s="525" t="s">
        <v>14</v>
      </c>
      <c r="C69" s="64" t="s">
        <v>28</v>
      </c>
      <c r="D69" t="s">
        <v>16</v>
      </c>
      <c r="E69" s="160">
        <v>46.4</v>
      </c>
      <c r="G69" s="2">
        <f t="shared" si="0"/>
        <v>46.400000000000006</v>
      </c>
    </row>
    <row r="70" spans="1:7" hidden="1">
      <c r="B70" s="526"/>
      <c r="D70" t="s">
        <v>17</v>
      </c>
      <c r="E70" s="160">
        <v>2</v>
      </c>
      <c r="G70" s="2">
        <f t="shared" si="0"/>
        <v>48.400000000000006</v>
      </c>
    </row>
    <row r="71" spans="1:7" hidden="1">
      <c r="B71" s="526"/>
      <c r="D71" t="s">
        <v>18</v>
      </c>
      <c r="E71" s="160">
        <v>60</v>
      </c>
      <c r="G71" s="2">
        <f t="shared" si="0"/>
        <v>108.4</v>
      </c>
    </row>
    <row r="72" spans="1:7" hidden="1">
      <c r="B72" s="526"/>
      <c r="D72" t="s">
        <v>19</v>
      </c>
      <c r="E72" s="160">
        <v>2</v>
      </c>
      <c r="G72" s="2">
        <f t="shared" ref="G72:G136" si="1">+G71+E72-F72</f>
        <v>110.4</v>
      </c>
    </row>
    <row r="73" spans="1:7" hidden="1">
      <c r="A73" s="7">
        <v>42978</v>
      </c>
      <c r="B73" s="526" t="s">
        <v>114</v>
      </c>
      <c r="C73" s="65" t="s">
        <v>28</v>
      </c>
      <c r="D73" t="s">
        <v>18</v>
      </c>
      <c r="E73" s="160"/>
      <c r="F73" s="2">
        <v>60</v>
      </c>
      <c r="G73" s="2">
        <f t="shared" si="1"/>
        <v>50.400000000000006</v>
      </c>
    </row>
    <row r="74" spans="1:7" hidden="1">
      <c r="A74" s="7">
        <v>42978</v>
      </c>
      <c r="B74" s="526" t="s">
        <v>114</v>
      </c>
      <c r="C74" s="65" t="s">
        <v>28</v>
      </c>
      <c r="D74" t="s">
        <v>19</v>
      </c>
      <c r="E74" s="160"/>
      <c r="F74" s="2">
        <v>2</v>
      </c>
      <c r="G74" s="2">
        <f t="shared" si="1"/>
        <v>48.400000000000006</v>
      </c>
    </row>
    <row r="75" spans="1:7" hidden="1">
      <c r="A75" s="7">
        <v>43012</v>
      </c>
      <c r="B75" s="526">
        <v>13787</v>
      </c>
      <c r="C75" s="65" t="s">
        <v>28</v>
      </c>
      <c r="D75" t="s">
        <v>16</v>
      </c>
      <c r="E75" s="160"/>
      <c r="F75" s="2">
        <v>46.4</v>
      </c>
      <c r="G75" s="2">
        <f t="shared" si="1"/>
        <v>2.0000000000000071</v>
      </c>
    </row>
    <row r="76" spans="1:7" hidden="1">
      <c r="A76" s="7">
        <v>43012</v>
      </c>
      <c r="B76" s="526">
        <v>13787</v>
      </c>
      <c r="C76" s="65" t="s">
        <v>28</v>
      </c>
      <c r="D76" t="s">
        <v>17</v>
      </c>
      <c r="E76" s="160"/>
      <c r="F76" s="2">
        <v>2</v>
      </c>
      <c r="G76" s="2">
        <f t="shared" si="1"/>
        <v>7.1054273576010019E-15</v>
      </c>
    </row>
    <row r="77" spans="1:7" hidden="1">
      <c r="A77" s="44">
        <v>43008</v>
      </c>
      <c r="B77" s="525" t="s">
        <v>14</v>
      </c>
      <c r="C77" s="64" t="s">
        <v>29</v>
      </c>
      <c r="D77" t="s">
        <v>16</v>
      </c>
      <c r="E77" s="160">
        <v>31</v>
      </c>
      <c r="G77" s="2">
        <f t="shared" si="1"/>
        <v>31.000000000000007</v>
      </c>
    </row>
    <row r="78" spans="1:7" hidden="1">
      <c r="B78" s="526"/>
      <c r="D78" t="s">
        <v>17</v>
      </c>
      <c r="E78" s="160">
        <v>2</v>
      </c>
      <c r="G78" s="2">
        <f t="shared" si="1"/>
        <v>33.000000000000007</v>
      </c>
    </row>
    <row r="79" spans="1:7" hidden="1">
      <c r="B79" s="526"/>
      <c r="D79" t="s">
        <v>18</v>
      </c>
      <c r="E79" s="160">
        <v>60</v>
      </c>
      <c r="G79" s="2">
        <f t="shared" si="1"/>
        <v>93</v>
      </c>
    </row>
    <row r="80" spans="1:7" hidden="1">
      <c r="B80" s="526"/>
      <c r="D80" t="s">
        <v>19</v>
      </c>
      <c r="E80" s="160">
        <v>2</v>
      </c>
      <c r="G80" s="2">
        <f t="shared" si="1"/>
        <v>95</v>
      </c>
    </row>
    <row r="81" spans="1:7" hidden="1">
      <c r="A81" s="7">
        <v>43008</v>
      </c>
      <c r="B81" s="526" t="s">
        <v>114</v>
      </c>
      <c r="C81" s="65" t="s">
        <v>29</v>
      </c>
      <c r="D81" t="s">
        <v>18</v>
      </c>
      <c r="E81" s="160"/>
      <c r="F81" s="2">
        <v>60</v>
      </c>
      <c r="G81" s="2">
        <f t="shared" si="1"/>
        <v>35</v>
      </c>
    </row>
    <row r="82" spans="1:7" hidden="1">
      <c r="A82" s="7">
        <v>43008</v>
      </c>
      <c r="B82" s="526" t="s">
        <v>114</v>
      </c>
      <c r="C82" s="65" t="s">
        <v>29</v>
      </c>
      <c r="D82" t="s">
        <v>19</v>
      </c>
      <c r="E82" s="160"/>
      <c r="F82" s="2">
        <v>2</v>
      </c>
      <c r="G82" s="2">
        <f t="shared" si="1"/>
        <v>33</v>
      </c>
    </row>
    <row r="83" spans="1:7" hidden="1">
      <c r="A83" s="7">
        <v>43056</v>
      </c>
      <c r="B83" s="526">
        <v>13988</v>
      </c>
      <c r="C83" s="65" t="s">
        <v>29</v>
      </c>
      <c r="D83" t="s">
        <v>16</v>
      </c>
      <c r="E83" s="160"/>
      <c r="F83" s="2">
        <v>31</v>
      </c>
      <c r="G83" s="2">
        <f t="shared" si="1"/>
        <v>2</v>
      </c>
    </row>
    <row r="84" spans="1:7" hidden="1">
      <c r="A84" s="7">
        <v>43056</v>
      </c>
      <c r="B84" s="526">
        <v>13988</v>
      </c>
      <c r="C84" s="65" t="s">
        <v>29</v>
      </c>
      <c r="D84" t="s">
        <v>17</v>
      </c>
      <c r="E84" s="160"/>
      <c r="F84" s="2">
        <v>2</v>
      </c>
      <c r="G84" s="2">
        <f t="shared" si="1"/>
        <v>0</v>
      </c>
    </row>
    <row r="85" spans="1:7" hidden="1">
      <c r="A85" s="44">
        <v>43039</v>
      </c>
      <c r="B85" s="525" t="s">
        <v>14</v>
      </c>
      <c r="C85" s="64" t="s">
        <v>30</v>
      </c>
      <c r="D85" t="s">
        <v>16</v>
      </c>
      <c r="E85" s="160">
        <v>30.8</v>
      </c>
      <c r="G85" s="2">
        <f t="shared" si="1"/>
        <v>30.8</v>
      </c>
    </row>
    <row r="86" spans="1:7" ht="15.75" hidden="1" customHeight="1">
      <c r="B86" s="526"/>
      <c r="D86" t="s">
        <v>17</v>
      </c>
      <c r="E86" s="160">
        <v>2</v>
      </c>
      <c r="G86" s="2">
        <f t="shared" si="1"/>
        <v>32.799999999999997</v>
      </c>
    </row>
    <row r="87" spans="1:7" hidden="1">
      <c r="B87" s="526"/>
      <c r="D87" t="s">
        <v>18</v>
      </c>
      <c r="E87" s="160">
        <v>60</v>
      </c>
      <c r="G87" s="2">
        <f t="shared" si="1"/>
        <v>92.8</v>
      </c>
    </row>
    <row r="88" spans="1:7" hidden="1">
      <c r="B88" s="526"/>
      <c r="D88" t="s">
        <v>19</v>
      </c>
      <c r="E88" s="160">
        <v>2</v>
      </c>
      <c r="G88" s="2">
        <f t="shared" si="1"/>
        <v>94.8</v>
      </c>
    </row>
    <row r="89" spans="1:7" hidden="1">
      <c r="A89" s="7">
        <v>43039</v>
      </c>
      <c r="B89" s="526" t="s">
        <v>114</v>
      </c>
      <c r="C89" s="65" t="s">
        <v>30</v>
      </c>
      <c r="D89" t="s">
        <v>18</v>
      </c>
      <c r="E89" s="160"/>
      <c r="F89" s="2">
        <v>60</v>
      </c>
      <c r="G89" s="2">
        <f t="shared" si="1"/>
        <v>34.799999999999997</v>
      </c>
    </row>
    <row r="90" spans="1:7" hidden="1">
      <c r="A90" s="7">
        <v>43039</v>
      </c>
      <c r="B90" s="526" t="s">
        <v>114</v>
      </c>
      <c r="C90" s="65" t="s">
        <v>30</v>
      </c>
      <c r="D90" t="s">
        <v>19</v>
      </c>
      <c r="E90" s="160"/>
      <c r="F90" s="2">
        <v>2</v>
      </c>
      <c r="G90" s="2">
        <f t="shared" si="1"/>
        <v>32.799999999999997</v>
      </c>
    </row>
    <row r="91" spans="1:7" hidden="1">
      <c r="A91" s="7">
        <v>43062</v>
      </c>
      <c r="B91" s="526">
        <v>14006</v>
      </c>
      <c r="C91" s="65" t="s">
        <v>30</v>
      </c>
      <c r="D91" t="s">
        <v>17</v>
      </c>
      <c r="E91" s="160"/>
      <c r="F91" s="2">
        <v>2</v>
      </c>
      <c r="G91" s="2">
        <f t="shared" si="1"/>
        <v>30.799999999999997</v>
      </c>
    </row>
    <row r="92" spans="1:7" hidden="1">
      <c r="A92" s="7">
        <v>43062</v>
      </c>
      <c r="B92" s="526">
        <v>14006</v>
      </c>
      <c r="C92" s="65" t="s">
        <v>30</v>
      </c>
      <c r="D92" t="s">
        <v>16</v>
      </c>
      <c r="E92" s="160"/>
      <c r="F92" s="2">
        <v>30.8</v>
      </c>
      <c r="G92" s="2">
        <f t="shared" si="1"/>
        <v>0</v>
      </c>
    </row>
    <row r="93" spans="1:7" hidden="1">
      <c r="A93" s="44">
        <v>43069</v>
      </c>
      <c r="B93" s="525" t="s">
        <v>14</v>
      </c>
      <c r="C93" s="64" t="s">
        <v>33</v>
      </c>
      <c r="D93" t="s">
        <v>16</v>
      </c>
      <c r="E93" s="160">
        <v>32.9</v>
      </c>
      <c r="G93" s="2">
        <f t="shared" si="1"/>
        <v>32.9</v>
      </c>
    </row>
    <row r="94" spans="1:7" hidden="1">
      <c r="B94" s="526"/>
      <c r="D94" t="s">
        <v>17</v>
      </c>
      <c r="E94" s="160">
        <v>2</v>
      </c>
      <c r="G94" s="2">
        <f t="shared" si="1"/>
        <v>34.9</v>
      </c>
    </row>
    <row r="95" spans="1:7" hidden="1">
      <c r="B95" s="526"/>
      <c r="D95" t="s">
        <v>18</v>
      </c>
      <c r="E95" s="160">
        <v>60</v>
      </c>
      <c r="G95" s="2">
        <f t="shared" si="1"/>
        <v>94.9</v>
      </c>
    </row>
    <row r="96" spans="1:7" hidden="1">
      <c r="B96" s="526"/>
      <c r="D96" t="s">
        <v>19</v>
      </c>
      <c r="E96" s="160">
        <v>2</v>
      </c>
      <c r="G96" s="2">
        <f t="shared" si="1"/>
        <v>96.9</v>
      </c>
    </row>
    <row r="97" spans="1:7" hidden="1">
      <c r="A97" s="7">
        <v>43089</v>
      </c>
      <c r="B97" s="526">
        <v>14334</v>
      </c>
      <c r="C97" s="65" t="s">
        <v>33</v>
      </c>
      <c r="D97" t="s">
        <v>16</v>
      </c>
      <c r="E97" s="160"/>
      <c r="F97" s="2">
        <v>32.9</v>
      </c>
      <c r="G97" s="2">
        <f t="shared" si="1"/>
        <v>64</v>
      </c>
    </row>
    <row r="98" spans="1:7" hidden="1">
      <c r="A98" s="7">
        <v>43089</v>
      </c>
      <c r="B98" s="526">
        <v>14334</v>
      </c>
      <c r="C98" s="65" t="s">
        <v>33</v>
      </c>
      <c r="D98" t="s">
        <v>17</v>
      </c>
      <c r="E98" s="160"/>
      <c r="F98" s="2">
        <v>2</v>
      </c>
      <c r="G98" s="2">
        <f t="shared" si="1"/>
        <v>62</v>
      </c>
    </row>
    <row r="99" spans="1:7" hidden="1">
      <c r="A99" s="7">
        <v>43069</v>
      </c>
      <c r="B99" s="526" t="s">
        <v>114</v>
      </c>
      <c r="C99" s="65" t="s">
        <v>33</v>
      </c>
      <c r="D99" t="s">
        <v>18</v>
      </c>
      <c r="E99" s="160"/>
      <c r="F99" s="2">
        <v>60</v>
      </c>
      <c r="G99" s="2">
        <f t="shared" si="1"/>
        <v>2</v>
      </c>
    </row>
    <row r="100" spans="1:7" hidden="1">
      <c r="A100" s="7">
        <v>43069</v>
      </c>
      <c r="B100" s="526" t="s">
        <v>114</v>
      </c>
      <c r="C100" s="65" t="s">
        <v>33</v>
      </c>
      <c r="D100" t="s">
        <v>19</v>
      </c>
      <c r="E100" s="160"/>
      <c r="F100" s="2">
        <v>2</v>
      </c>
      <c r="G100" s="2">
        <f t="shared" si="1"/>
        <v>0</v>
      </c>
    </row>
    <row r="101" spans="1:7" hidden="1">
      <c r="A101" s="44">
        <v>43100</v>
      </c>
      <c r="B101" s="525" t="s">
        <v>14</v>
      </c>
      <c r="C101" s="64" t="s">
        <v>34</v>
      </c>
      <c r="D101" t="s">
        <v>16</v>
      </c>
      <c r="E101" s="160">
        <v>35.799999999999997</v>
      </c>
      <c r="G101" s="2">
        <f t="shared" si="1"/>
        <v>35.799999999999997</v>
      </c>
    </row>
    <row r="102" spans="1:7" hidden="1">
      <c r="B102" s="526"/>
      <c r="D102" t="s">
        <v>17</v>
      </c>
      <c r="E102" s="160">
        <v>2</v>
      </c>
      <c r="G102" s="2">
        <f t="shared" si="1"/>
        <v>37.799999999999997</v>
      </c>
    </row>
    <row r="103" spans="1:7" hidden="1">
      <c r="B103" s="526"/>
      <c r="D103" t="s">
        <v>18</v>
      </c>
      <c r="E103" s="160">
        <v>60</v>
      </c>
      <c r="G103" s="2">
        <f t="shared" si="1"/>
        <v>97.8</v>
      </c>
    </row>
    <row r="104" spans="1:7" hidden="1">
      <c r="B104" s="526"/>
      <c r="D104" t="s">
        <v>19</v>
      </c>
      <c r="E104" s="160">
        <v>2</v>
      </c>
      <c r="G104" s="2">
        <f t="shared" si="1"/>
        <v>99.8</v>
      </c>
    </row>
    <row r="105" spans="1:7" hidden="1">
      <c r="A105" s="7">
        <v>43099</v>
      </c>
      <c r="B105" s="526" t="s">
        <v>114</v>
      </c>
      <c r="C105" s="65" t="s">
        <v>34</v>
      </c>
      <c r="D105" t="s">
        <v>18</v>
      </c>
      <c r="E105" s="160"/>
      <c r="F105" s="2">
        <v>60</v>
      </c>
      <c r="G105" s="2">
        <f t="shared" si="1"/>
        <v>39.799999999999997</v>
      </c>
    </row>
    <row r="106" spans="1:7" hidden="1">
      <c r="A106" s="7">
        <v>43099</v>
      </c>
      <c r="B106" s="526" t="s">
        <v>114</v>
      </c>
      <c r="C106" s="65" t="s">
        <v>34</v>
      </c>
      <c r="D106" t="s">
        <v>19</v>
      </c>
      <c r="E106" s="160"/>
      <c r="F106" s="2">
        <v>2</v>
      </c>
      <c r="G106" s="2">
        <f t="shared" si="1"/>
        <v>37.799999999999997</v>
      </c>
    </row>
    <row r="107" spans="1:7" hidden="1">
      <c r="A107" s="7">
        <v>43118</v>
      </c>
      <c r="B107" s="526">
        <v>14452</v>
      </c>
      <c r="C107" s="65" t="s">
        <v>34</v>
      </c>
      <c r="D107" t="s">
        <v>16</v>
      </c>
      <c r="E107" s="160"/>
      <c r="F107" s="2">
        <v>35.799999999999997</v>
      </c>
      <c r="G107" s="2">
        <f t="shared" si="1"/>
        <v>2</v>
      </c>
    </row>
    <row r="108" spans="1:7" hidden="1">
      <c r="A108" s="7">
        <v>43118</v>
      </c>
      <c r="B108" s="526">
        <v>14452</v>
      </c>
      <c r="C108" s="65" t="s">
        <v>34</v>
      </c>
      <c r="D108" t="s">
        <v>17</v>
      </c>
      <c r="E108" s="160"/>
      <c r="F108" s="2">
        <v>2</v>
      </c>
      <c r="G108" s="2">
        <f t="shared" si="1"/>
        <v>0</v>
      </c>
    </row>
    <row r="109" spans="1:7" hidden="1">
      <c r="A109" s="44">
        <v>43131</v>
      </c>
      <c r="B109" s="525" t="s">
        <v>14</v>
      </c>
      <c r="C109" s="64" t="s">
        <v>15</v>
      </c>
      <c r="D109" t="s">
        <v>16</v>
      </c>
      <c r="E109" s="160">
        <v>31.8</v>
      </c>
      <c r="G109" s="2">
        <f t="shared" si="1"/>
        <v>31.8</v>
      </c>
    </row>
    <row r="110" spans="1:7" hidden="1">
      <c r="B110" s="526"/>
      <c r="D110" t="s">
        <v>17</v>
      </c>
      <c r="E110" s="160">
        <v>2</v>
      </c>
      <c r="G110" s="2">
        <f t="shared" si="1"/>
        <v>33.799999999999997</v>
      </c>
    </row>
    <row r="111" spans="1:7" hidden="1">
      <c r="B111" s="526"/>
      <c r="D111" t="s">
        <v>18</v>
      </c>
      <c r="E111" s="160">
        <v>60</v>
      </c>
      <c r="G111" s="2">
        <f t="shared" si="1"/>
        <v>93.8</v>
      </c>
    </row>
    <row r="112" spans="1:7" hidden="1">
      <c r="B112" s="526"/>
      <c r="D112" t="s">
        <v>19</v>
      </c>
      <c r="E112" s="160">
        <v>2</v>
      </c>
      <c r="G112" s="2">
        <f t="shared" si="1"/>
        <v>95.8</v>
      </c>
    </row>
    <row r="113" spans="1:7" hidden="1">
      <c r="A113" s="7">
        <v>43131</v>
      </c>
      <c r="B113" s="526" t="s">
        <v>114</v>
      </c>
      <c r="C113" s="65" t="s">
        <v>15</v>
      </c>
      <c r="D113" t="s">
        <v>18</v>
      </c>
      <c r="E113" s="160"/>
      <c r="F113" s="2">
        <v>60</v>
      </c>
      <c r="G113" s="2">
        <f t="shared" si="1"/>
        <v>35.799999999999997</v>
      </c>
    </row>
    <row r="114" spans="1:7" hidden="1">
      <c r="A114" s="7">
        <v>43131</v>
      </c>
      <c r="B114" s="526" t="s">
        <v>114</v>
      </c>
      <c r="C114" s="65" t="s">
        <v>15</v>
      </c>
      <c r="D114" t="s">
        <v>19</v>
      </c>
      <c r="E114" s="160"/>
      <c r="F114" s="2">
        <v>2</v>
      </c>
      <c r="G114" s="2">
        <f t="shared" si="1"/>
        <v>33.799999999999997</v>
      </c>
    </row>
    <row r="115" spans="1:7" hidden="1">
      <c r="A115" s="7">
        <v>43167</v>
      </c>
      <c r="B115" s="526">
        <v>14805</v>
      </c>
      <c r="C115" s="65" t="s">
        <v>15</v>
      </c>
      <c r="D115" t="s">
        <v>16</v>
      </c>
      <c r="E115" s="160"/>
      <c r="F115" s="2">
        <v>31.8</v>
      </c>
      <c r="G115" s="2">
        <f t="shared" si="1"/>
        <v>1.9999999999999964</v>
      </c>
    </row>
    <row r="116" spans="1:7" hidden="1">
      <c r="A116" s="7">
        <v>43167</v>
      </c>
      <c r="B116" s="526">
        <v>14805</v>
      </c>
      <c r="C116" s="65" t="s">
        <v>15</v>
      </c>
      <c r="D116" t="s">
        <v>17</v>
      </c>
      <c r="E116" s="160"/>
      <c r="F116" s="2">
        <v>2</v>
      </c>
      <c r="G116" s="2">
        <f t="shared" si="1"/>
        <v>-3.5527136788005009E-15</v>
      </c>
    </row>
    <row r="117" spans="1:7" hidden="1">
      <c r="A117" s="44">
        <v>43159</v>
      </c>
      <c r="B117" s="525" t="s">
        <v>14</v>
      </c>
      <c r="C117" s="64" t="s">
        <v>20</v>
      </c>
      <c r="D117" t="s">
        <v>16</v>
      </c>
      <c r="E117" s="160">
        <v>39.4</v>
      </c>
      <c r="G117" s="2">
        <f t="shared" si="1"/>
        <v>39.399999999999991</v>
      </c>
    </row>
    <row r="118" spans="1:7" hidden="1">
      <c r="B118" s="526"/>
      <c r="D118" t="s">
        <v>17</v>
      </c>
      <c r="E118" s="160">
        <v>2</v>
      </c>
      <c r="G118" s="2">
        <f t="shared" si="1"/>
        <v>41.399999999999991</v>
      </c>
    </row>
    <row r="119" spans="1:7" hidden="1">
      <c r="B119" s="526"/>
      <c r="D119" t="s">
        <v>18</v>
      </c>
      <c r="E119" s="160">
        <v>56</v>
      </c>
      <c r="G119" s="2">
        <f t="shared" si="1"/>
        <v>97.399999999999991</v>
      </c>
    </row>
    <row r="120" spans="1:7" hidden="1">
      <c r="B120" s="526"/>
      <c r="D120" t="s">
        <v>19</v>
      </c>
      <c r="E120" s="160">
        <v>5</v>
      </c>
      <c r="G120" s="2">
        <f t="shared" si="1"/>
        <v>102.39999999999999</v>
      </c>
    </row>
    <row r="121" spans="1:7" hidden="1">
      <c r="A121" s="7">
        <v>43159</v>
      </c>
      <c r="B121" s="526" t="s">
        <v>114</v>
      </c>
      <c r="C121" s="65" t="s">
        <v>20</v>
      </c>
      <c r="D121" t="s">
        <v>18</v>
      </c>
      <c r="E121" s="160"/>
      <c r="F121" s="2">
        <v>56</v>
      </c>
      <c r="G121" s="2">
        <f t="shared" si="1"/>
        <v>46.399999999999991</v>
      </c>
    </row>
    <row r="122" spans="1:7" hidden="1">
      <c r="A122" s="7">
        <v>43159</v>
      </c>
      <c r="B122" s="526" t="s">
        <v>114</v>
      </c>
      <c r="C122" s="65" t="s">
        <v>20</v>
      </c>
      <c r="D122" t="s">
        <v>19</v>
      </c>
      <c r="E122" s="160"/>
      <c r="F122" s="2">
        <v>5</v>
      </c>
      <c r="G122" s="2">
        <f t="shared" si="1"/>
        <v>41.399999999999991</v>
      </c>
    </row>
    <row r="123" spans="1:7" hidden="1">
      <c r="A123" s="7">
        <v>43185</v>
      </c>
      <c r="B123" s="526">
        <v>14955</v>
      </c>
      <c r="C123" s="65" t="s">
        <v>20</v>
      </c>
      <c r="D123" t="s">
        <v>16</v>
      </c>
      <c r="E123" s="160"/>
      <c r="F123" s="2">
        <v>39.4</v>
      </c>
      <c r="G123" s="2">
        <f t="shared" si="1"/>
        <v>1.9999999999999929</v>
      </c>
    </row>
    <row r="124" spans="1:7" hidden="1">
      <c r="A124" s="7">
        <v>43185</v>
      </c>
      <c r="B124" s="526">
        <v>14955</v>
      </c>
      <c r="C124" s="65" t="s">
        <v>20</v>
      </c>
      <c r="D124" t="s">
        <v>17</v>
      </c>
      <c r="E124" s="160"/>
      <c r="F124" s="2">
        <v>2</v>
      </c>
      <c r="G124" s="2">
        <f t="shared" si="1"/>
        <v>-7.1054273576010019E-15</v>
      </c>
    </row>
    <row r="125" spans="1:7" hidden="1">
      <c r="A125" s="44">
        <v>43189</v>
      </c>
      <c r="B125" s="525" t="s">
        <v>14</v>
      </c>
      <c r="C125" s="64" t="s">
        <v>23</v>
      </c>
      <c r="D125" t="s">
        <v>16</v>
      </c>
      <c r="E125" s="160">
        <v>38.200000000000003</v>
      </c>
      <c r="G125" s="2">
        <f t="shared" si="1"/>
        <v>38.199999999999996</v>
      </c>
    </row>
    <row r="126" spans="1:7" hidden="1">
      <c r="B126" s="526"/>
      <c r="D126" t="s">
        <v>17</v>
      </c>
      <c r="E126" s="160">
        <v>2</v>
      </c>
      <c r="G126" s="2">
        <f t="shared" si="1"/>
        <v>40.199999999999996</v>
      </c>
    </row>
    <row r="127" spans="1:7" hidden="1">
      <c r="B127" s="526"/>
      <c r="D127" t="s">
        <v>18</v>
      </c>
      <c r="E127" s="160">
        <v>60</v>
      </c>
      <c r="G127" s="2">
        <f t="shared" si="1"/>
        <v>100.19999999999999</v>
      </c>
    </row>
    <row r="128" spans="1:7" hidden="1">
      <c r="B128" s="526"/>
      <c r="D128" t="s">
        <v>19</v>
      </c>
      <c r="E128" s="160">
        <v>5</v>
      </c>
      <c r="G128" s="2">
        <f t="shared" si="1"/>
        <v>105.19999999999999</v>
      </c>
    </row>
    <row r="129" spans="1:7" hidden="1">
      <c r="A129" s="7">
        <v>43190</v>
      </c>
      <c r="B129" s="526" t="s">
        <v>114</v>
      </c>
      <c r="C129" s="65" t="s">
        <v>23</v>
      </c>
      <c r="D129" t="s">
        <v>18</v>
      </c>
      <c r="E129" s="160"/>
      <c r="F129" s="2">
        <v>60</v>
      </c>
      <c r="G129" s="2">
        <f t="shared" si="1"/>
        <v>45.199999999999989</v>
      </c>
    </row>
    <row r="130" spans="1:7" hidden="1">
      <c r="A130" s="7">
        <v>43190</v>
      </c>
      <c r="B130" s="526" t="s">
        <v>114</v>
      </c>
      <c r="C130" s="65" t="s">
        <v>23</v>
      </c>
      <c r="D130" t="s">
        <v>19</v>
      </c>
      <c r="E130" s="160"/>
      <c r="F130" s="2">
        <v>5</v>
      </c>
      <c r="G130" s="2">
        <f t="shared" si="1"/>
        <v>40.199999999999989</v>
      </c>
    </row>
    <row r="131" spans="1:7" hidden="1">
      <c r="A131" s="7">
        <v>43216</v>
      </c>
      <c r="B131" s="526">
        <v>15215</v>
      </c>
      <c r="C131" s="65" t="s">
        <v>23</v>
      </c>
      <c r="D131" t="s">
        <v>16</v>
      </c>
      <c r="E131" s="160"/>
      <c r="F131" s="2">
        <v>38.200000000000003</v>
      </c>
      <c r="G131" s="2">
        <f t="shared" si="1"/>
        <v>1.9999999999999858</v>
      </c>
    </row>
    <row r="132" spans="1:7" hidden="1">
      <c r="A132" s="7">
        <v>43216</v>
      </c>
      <c r="B132" s="526">
        <v>15215</v>
      </c>
      <c r="C132" s="65" t="s">
        <v>23</v>
      </c>
      <c r="D132" t="s">
        <v>17</v>
      </c>
      <c r="E132" s="160"/>
      <c r="F132" s="2">
        <v>2</v>
      </c>
      <c r="G132" s="2">
        <f t="shared" si="1"/>
        <v>-1.4210854715202004E-14</v>
      </c>
    </row>
    <row r="133" spans="1:7" hidden="1">
      <c r="A133" s="7">
        <v>43220</v>
      </c>
      <c r="B133" s="526" t="s">
        <v>14</v>
      </c>
      <c r="C133" s="65" t="s">
        <v>24</v>
      </c>
      <c r="D133" t="s">
        <v>16</v>
      </c>
      <c r="E133" s="160">
        <v>39.200000000000003</v>
      </c>
      <c r="G133" s="2">
        <f t="shared" si="1"/>
        <v>39.199999999999989</v>
      </c>
    </row>
    <row r="134" spans="1:7" hidden="1">
      <c r="B134" s="526"/>
      <c r="D134" t="s">
        <v>17</v>
      </c>
      <c r="E134" s="160">
        <v>2</v>
      </c>
      <c r="G134" s="2">
        <f t="shared" si="1"/>
        <v>41.199999999999989</v>
      </c>
    </row>
    <row r="135" spans="1:7" hidden="1">
      <c r="B135" s="526"/>
      <c r="D135" t="s">
        <v>18</v>
      </c>
      <c r="E135" s="160">
        <v>60</v>
      </c>
      <c r="G135" s="2">
        <f t="shared" si="1"/>
        <v>101.19999999999999</v>
      </c>
    </row>
    <row r="136" spans="1:7" hidden="1">
      <c r="B136" s="526"/>
      <c r="D136" t="s">
        <v>19</v>
      </c>
      <c r="E136" s="160">
        <v>5</v>
      </c>
      <c r="G136" s="2">
        <f t="shared" si="1"/>
        <v>106.19999999999999</v>
      </c>
    </row>
    <row r="137" spans="1:7" hidden="1">
      <c r="A137" s="7">
        <v>43220</v>
      </c>
      <c r="B137" s="526" t="s">
        <v>114</v>
      </c>
      <c r="C137" s="65" t="s">
        <v>24</v>
      </c>
      <c r="D137" t="s">
        <v>18</v>
      </c>
      <c r="E137" s="160"/>
      <c r="F137" s="2">
        <v>60</v>
      </c>
      <c r="G137" s="2">
        <f t="shared" ref="G137:G204" si="2">+G136+E137-F137</f>
        <v>46.199999999999989</v>
      </c>
    </row>
    <row r="138" spans="1:7" hidden="1">
      <c r="A138" s="7">
        <v>43220</v>
      </c>
      <c r="B138" s="526" t="s">
        <v>114</v>
      </c>
      <c r="C138" s="65" t="s">
        <v>24</v>
      </c>
      <c r="D138" t="s">
        <v>19</v>
      </c>
      <c r="E138" s="160"/>
      <c r="F138" s="2">
        <v>5</v>
      </c>
      <c r="G138" s="2">
        <f t="shared" si="2"/>
        <v>41.199999999999989</v>
      </c>
    </row>
    <row r="139" spans="1:7" hidden="1">
      <c r="A139" s="7">
        <v>43272</v>
      </c>
      <c r="B139" s="526">
        <v>15551</v>
      </c>
      <c r="C139" s="65" t="s">
        <v>24</v>
      </c>
      <c r="D139" t="s">
        <v>16</v>
      </c>
      <c r="E139" s="160"/>
      <c r="F139" s="2">
        <v>39.200000000000003</v>
      </c>
      <c r="G139" s="2">
        <f t="shared" si="2"/>
        <v>1.9999999999999858</v>
      </c>
    </row>
    <row r="140" spans="1:7" hidden="1">
      <c r="A140" s="7">
        <v>43272</v>
      </c>
      <c r="B140" s="526">
        <v>15551</v>
      </c>
      <c r="C140" s="65" t="s">
        <v>24</v>
      </c>
      <c r="D140" t="s">
        <v>17</v>
      </c>
      <c r="E140" s="160"/>
      <c r="F140" s="2">
        <v>2</v>
      </c>
      <c r="G140" s="2">
        <f t="shared" si="2"/>
        <v>-1.4210854715202004E-14</v>
      </c>
    </row>
    <row r="141" spans="1:7" hidden="1">
      <c r="A141" s="7">
        <v>43251</v>
      </c>
      <c r="B141" s="526" t="s">
        <v>14</v>
      </c>
      <c r="C141" s="65" t="s">
        <v>25</v>
      </c>
      <c r="D141" t="s">
        <v>16</v>
      </c>
      <c r="E141" s="160">
        <v>36.5</v>
      </c>
      <c r="G141" s="2">
        <f t="shared" si="2"/>
        <v>36.499999999999986</v>
      </c>
    </row>
    <row r="142" spans="1:7" hidden="1">
      <c r="B142" s="526"/>
      <c r="D142" t="s">
        <v>17</v>
      </c>
      <c r="E142" s="160">
        <v>2</v>
      </c>
      <c r="G142" s="2">
        <f t="shared" si="2"/>
        <v>38.499999999999986</v>
      </c>
    </row>
    <row r="143" spans="1:7" hidden="1">
      <c r="B143" s="526"/>
      <c r="D143" t="s">
        <v>18</v>
      </c>
      <c r="E143" s="160">
        <v>60</v>
      </c>
      <c r="G143" s="2">
        <f t="shared" si="2"/>
        <v>98.499999999999986</v>
      </c>
    </row>
    <row r="144" spans="1:7" hidden="1">
      <c r="B144" s="526"/>
      <c r="D144" t="s">
        <v>19</v>
      </c>
      <c r="E144" s="160">
        <v>5</v>
      </c>
      <c r="G144" s="2">
        <f t="shared" si="2"/>
        <v>103.49999999999999</v>
      </c>
    </row>
    <row r="145" spans="1:7" hidden="1">
      <c r="A145" s="7">
        <v>43251</v>
      </c>
      <c r="B145" s="526" t="s">
        <v>114</v>
      </c>
      <c r="C145" s="65" t="s">
        <v>25</v>
      </c>
      <c r="D145" t="s">
        <v>18</v>
      </c>
      <c r="E145" s="160"/>
      <c r="F145" s="2">
        <v>60</v>
      </c>
      <c r="G145" s="2">
        <f t="shared" si="2"/>
        <v>43.499999999999986</v>
      </c>
    </row>
    <row r="146" spans="1:7" hidden="1">
      <c r="A146" s="7">
        <v>43251</v>
      </c>
      <c r="B146" s="526" t="s">
        <v>114</v>
      </c>
      <c r="C146" s="65" t="s">
        <v>25</v>
      </c>
      <c r="D146" t="s">
        <v>19</v>
      </c>
      <c r="E146" s="160"/>
      <c r="F146" s="2">
        <v>5</v>
      </c>
      <c r="G146" s="2">
        <f t="shared" si="2"/>
        <v>38.499999999999986</v>
      </c>
    </row>
    <row r="147" spans="1:7" hidden="1">
      <c r="A147" s="7">
        <v>43272</v>
      </c>
      <c r="B147" s="526">
        <v>15551</v>
      </c>
      <c r="C147" s="65" t="s">
        <v>25</v>
      </c>
      <c r="D147" t="s">
        <v>16</v>
      </c>
      <c r="E147" s="160"/>
      <c r="F147" s="2">
        <v>36.5</v>
      </c>
      <c r="G147" s="2">
        <f t="shared" si="2"/>
        <v>1.9999999999999858</v>
      </c>
    </row>
    <row r="148" spans="1:7" hidden="1">
      <c r="A148" s="7">
        <v>43272</v>
      </c>
      <c r="B148" s="526">
        <v>15551</v>
      </c>
      <c r="C148" s="65" t="s">
        <v>25</v>
      </c>
      <c r="D148" t="s">
        <v>17</v>
      </c>
      <c r="E148" s="160"/>
      <c r="F148" s="2">
        <v>2</v>
      </c>
      <c r="G148" s="2">
        <f t="shared" si="2"/>
        <v>-1.4210854715202004E-14</v>
      </c>
    </row>
    <row r="149" spans="1:7" hidden="1">
      <c r="A149" s="7">
        <v>43281</v>
      </c>
      <c r="B149" s="526" t="s">
        <v>14</v>
      </c>
      <c r="C149" s="65" t="s">
        <v>26</v>
      </c>
      <c r="D149" t="s">
        <v>16</v>
      </c>
      <c r="E149" s="160">
        <v>33.700000000000003</v>
      </c>
      <c r="G149" s="2">
        <f t="shared" si="2"/>
        <v>33.699999999999989</v>
      </c>
    </row>
    <row r="150" spans="1:7" hidden="1">
      <c r="B150" s="526"/>
      <c r="D150" t="s">
        <v>17</v>
      </c>
      <c r="E150" s="160">
        <v>4</v>
      </c>
      <c r="G150" s="2">
        <f t="shared" si="2"/>
        <v>37.699999999999989</v>
      </c>
    </row>
    <row r="151" spans="1:7" hidden="1">
      <c r="B151" s="526"/>
      <c r="D151" t="s">
        <v>18</v>
      </c>
      <c r="E151" s="160">
        <v>60</v>
      </c>
      <c r="G151" s="2">
        <f t="shared" si="2"/>
        <v>97.699999999999989</v>
      </c>
    </row>
    <row r="152" spans="1:7" hidden="1">
      <c r="B152" s="526"/>
      <c r="D152" t="s">
        <v>19</v>
      </c>
      <c r="E152" s="160">
        <v>5</v>
      </c>
      <c r="G152" s="2">
        <f t="shared" si="2"/>
        <v>102.69999999999999</v>
      </c>
    </row>
    <row r="153" spans="1:7" hidden="1">
      <c r="A153" s="7">
        <v>43281</v>
      </c>
      <c r="B153" s="526" t="s">
        <v>114</v>
      </c>
      <c r="C153" s="65" t="s">
        <v>26</v>
      </c>
      <c r="D153" t="s">
        <v>18</v>
      </c>
      <c r="E153" s="160"/>
      <c r="F153" s="2">
        <v>60</v>
      </c>
      <c r="G153" s="2">
        <f t="shared" si="2"/>
        <v>42.699999999999989</v>
      </c>
    </row>
    <row r="154" spans="1:7" hidden="1">
      <c r="A154" s="7">
        <v>43281</v>
      </c>
      <c r="B154" s="526" t="s">
        <v>114</v>
      </c>
      <c r="C154" s="65" t="s">
        <v>26</v>
      </c>
      <c r="D154" t="s">
        <v>19</v>
      </c>
      <c r="E154" s="160"/>
      <c r="F154" s="2">
        <v>5</v>
      </c>
      <c r="G154" s="2">
        <f t="shared" si="2"/>
        <v>37.699999999999989</v>
      </c>
    </row>
    <row r="155" spans="1:7" hidden="1">
      <c r="A155" s="7">
        <v>43318</v>
      </c>
      <c r="B155" s="526">
        <v>15883</v>
      </c>
      <c r="C155" s="65" t="s">
        <v>26</v>
      </c>
      <c r="D155" t="s">
        <v>18</v>
      </c>
      <c r="E155" s="160"/>
      <c r="F155" s="2">
        <v>33.700000000000003</v>
      </c>
      <c r="G155" s="2">
        <f t="shared" si="2"/>
        <v>3.9999999999999858</v>
      </c>
    </row>
    <row r="156" spans="1:7" hidden="1">
      <c r="A156" s="7">
        <v>43318</v>
      </c>
      <c r="B156" s="526">
        <v>15883</v>
      </c>
      <c r="C156" s="65" t="s">
        <v>26</v>
      </c>
      <c r="D156" t="s">
        <v>19</v>
      </c>
      <c r="E156" s="160"/>
      <c r="F156" s="2">
        <v>4</v>
      </c>
      <c r="G156" s="2">
        <f t="shared" si="2"/>
        <v>-1.4210854715202004E-14</v>
      </c>
    </row>
    <row r="157" spans="1:7" hidden="1">
      <c r="A157" s="7">
        <v>43312</v>
      </c>
      <c r="B157" s="526" t="s">
        <v>14</v>
      </c>
      <c r="C157" s="65" t="s">
        <v>27</v>
      </c>
      <c r="D157" t="s">
        <v>16</v>
      </c>
      <c r="E157" s="160">
        <v>33</v>
      </c>
      <c r="G157" s="2">
        <f t="shared" si="2"/>
        <v>32.999999999999986</v>
      </c>
    </row>
    <row r="158" spans="1:7" hidden="1">
      <c r="B158" s="526"/>
      <c r="D158" t="s">
        <v>17</v>
      </c>
      <c r="E158" s="160">
        <v>2</v>
      </c>
      <c r="G158" s="2">
        <f t="shared" si="2"/>
        <v>34.999999999999986</v>
      </c>
    </row>
    <row r="159" spans="1:7" hidden="1">
      <c r="B159" s="526"/>
      <c r="D159" t="s">
        <v>18</v>
      </c>
      <c r="E159" s="160">
        <v>60</v>
      </c>
      <c r="G159" s="2">
        <f t="shared" si="2"/>
        <v>94.999999999999986</v>
      </c>
    </row>
    <row r="160" spans="1:7" hidden="1">
      <c r="B160" s="526"/>
      <c r="D160" t="s">
        <v>19</v>
      </c>
      <c r="E160" s="160">
        <v>5</v>
      </c>
      <c r="G160" s="2">
        <f t="shared" si="2"/>
        <v>99.999999999999986</v>
      </c>
    </row>
    <row r="161" spans="1:7" hidden="1">
      <c r="A161" s="7">
        <v>43312</v>
      </c>
      <c r="B161" s="526" t="s">
        <v>114</v>
      </c>
      <c r="C161" s="65" t="s">
        <v>27</v>
      </c>
      <c r="D161" t="s">
        <v>18</v>
      </c>
      <c r="E161" s="160"/>
      <c r="F161" s="2">
        <v>60</v>
      </c>
      <c r="G161" s="2">
        <f t="shared" si="2"/>
        <v>39.999999999999986</v>
      </c>
    </row>
    <row r="162" spans="1:7" hidden="1">
      <c r="A162" s="7">
        <v>43312</v>
      </c>
      <c r="B162" s="526" t="s">
        <v>114</v>
      </c>
      <c r="C162" s="65" t="s">
        <v>27</v>
      </c>
      <c r="D162" t="s">
        <v>19</v>
      </c>
      <c r="E162" s="160"/>
      <c r="F162" s="2">
        <v>5</v>
      </c>
      <c r="G162" s="2">
        <f t="shared" si="2"/>
        <v>34.999999999999986</v>
      </c>
    </row>
    <row r="163" spans="1:7" hidden="1">
      <c r="A163" s="7">
        <v>43368</v>
      </c>
      <c r="B163" s="526">
        <v>16200</v>
      </c>
      <c r="C163" s="65" t="s">
        <v>27</v>
      </c>
      <c r="D163" t="s">
        <v>16</v>
      </c>
      <c r="E163" s="160"/>
      <c r="F163" s="2">
        <v>33</v>
      </c>
      <c r="G163" s="2">
        <f t="shared" si="2"/>
        <v>1.9999999999999858</v>
      </c>
    </row>
    <row r="164" spans="1:7" hidden="1">
      <c r="A164" s="7">
        <v>43368</v>
      </c>
      <c r="B164" s="526">
        <v>16200</v>
      </c>
      <c r="C164" s="65" t="s">
        <v>27</v>
      </c>
      <c r="D164" t="s">
        <v>17</v>
      </c>
      <c r="E164" s="160"/>
      <c r="F164" s="2">
        <v>2</v>
      </c>
      <c r="G164" s="2">
        <f t="shared" si="2"/>
        <v>-1.4210854715202004E-14</v>
      </c>
    </row>
    <row r="165" spans="1:7" hidden="1">
      <c r="A165" s="7">
        <v>43343</v>
      </c>
      <c r="B165" s="526" t="s">
        <v>14</v>
      </c>
      <c r="C165" s="65" t="s">
        <v>28</v>
      </c>
      <c r="D165" t="s">
        <v>16</v>
      </c>
      <c r="E165" s="160">
        <v>32.700000000000003</v>
      </c>
      <c r="G165" s="2">
        <f t="shared" si="2"/>
        <v>32.699999999999989</v>
      </c>
    </row>
    <row r="166" spans="1:7" hidden="1">
      <c r="B166" s="526"/>
      <c r="D166" t="s">
        <v>17</v>
      </c>
      <c r="E166" s="160">
        <v>2</v>
      </c>
      <c r="G166" s="2">
        <f t="shared" si="2"/>
        <v>34.699999999999989</v>
      </c>
    </row>
    <row r="167" spans="1:7" hidden="1">
      <c r="B167" s="526"/>
      <c r="D167" t="s">
        <v>18</v>
      </c>
      <c r="E167" s="160">
        <v>60</v>
      </c>
      <c r="G167" s="2">
        <f t="shared" si="2"/>
        <v>94.699999999999989</v>
      </c>
    </row>
    <row r="168" spans="1:7" hidden="1">
      <c r="B168" s="526"/>
      <c r="D168" t="s">
        <v>19</v>
      </c>
      <c r="E168" s="160">
        <v>5</v>
      </c>
      <c r="G168" s="2">
        <f t="shared" si="2"/>
        <v>99.699999999999989</v>
      </c>
    </row>
    <row r="169" spans="1:7" hidden="1">
      <c r="B169" s="526"/>
      <c r="D169" t="s">
        <v>35</v>
      </c>
      <c r="E169" s="160">
        <v>25</v>
      </c>
      <c r="G169" s="2">
        <f t="shared" si="2"/>
        <v>124.69999999999999</v>
      </c>
    </row>
    <row r="170" spans="1:7" hidden="1">
      <c r="A170" s="7">
        <v>43343</v>
      </c>
      <c r="B170" s="526" t="s">
        <v>114</v>
      </c>
      <c r="C170" s="65" t="s">
        <v>28</v>
      </c>
      <c r="D170" t="s">
        <v>18</v>
      </c>
      <c r="E170" s="160"/>
      <c r="F170" s="2">
        <v>60</v>
      </c>
      <c r="G170" s="2">
        <f t="shared" si="2"/>
        <v>64.699999999999989</v>
      </c>
    </row>
    <row r="171" spans="1:7" hidden="1">
      <c r="A171" s="7">
        <v>43343</v>
      </c>
      <c r="B171" s="526" t="s">
        <v>114</v>
      </c>
      <c r="C171" s="65" t="s">
        <v>28</v>
      </c>
      <c r="D171" t="s">
        <v>19</v>
      </c>
      <c r="E171" s="160"/>
      <c r="F171" s="2">
        <v>5</v>
      </c>
      <c r="G171" s="2">
        <f t="shared" si="2"/>
        <v>59.699999999999989</v>
      </c>
    </row>
    <row r="172" spans="1:7" hidden="1">
      <c r="A172" s="7">
        <v>43390</v>
      </c>
      <c r="B172" s="526">
        <v>9013</v>
      </c>
      <c r="C172" s="65" t="s">
        <v>28</v>
      </c>
      <c r="D172" t="s">
        <v>35</v>
      </c>
      <c r="E172" s="160"/>
      <c r="F172" s="2">
        <v>25</v>
      </c>
      <c r="G172" s="2">
        <f t="shared" si="2"/>
        <v>34.699999999999989</v>
      </c>
    </row>
    <row r="173" spans="1:7" hidden="1">
      <c r="A173" s="7">
        <v>43390</v>
      </c>
      <c r="B173" s="526">
        <v>16338</v>
      </c>
      <c r="C173" s="65" t="s">
        <v>28</v>
      </c>
      <c r="D173" t="s">
        <v>16</v>
      </c>
      <c r="E173" s="160"/>
      <c r="F173" s="2">
        <v>32.700000000000003</v>
      </c>
      <c r="G173" s="2">
        <f t="shared" si="2"/>
        <v>1.9999999999999858</v>
      </c>
    </row>
    <row r="174" spans="1:7" hidden="1">
      <c r="A174" s="7">
        <v>43390</v>
      </c>
      <c r="B174" s="526">
        <v>16338</v>
      </c>
      <c r="C174" s="65" t="s">
        <v>28</v>
      </c>
      <c r="D174" t="s">
        <v>17</v>
      </c>
      <c r="E174" s="160"/>
      <c r="F174" s="2">
        <v>2</v>
      </c>
      <c r="G174" s="2">
        <f t="shared" si="2"/>
        <v>-1.4210854715202004E-14</v>
      </c>
    </row>
    <row r="175" spans="1:7" hidden="1">
      <c r="A175" s="7">
        <v>43373</v>
      </c>
      <c r="B175" s="526" t="s">
        <v>14</v>
      </c>
      <c r="C175" s="65" t="s">
        <v>29</v>
      </c>
      <c r="D175" t="s">
        <v>16</v>
      </c>
      <c r="E175" s="160">
        <v>33.6</v>
      </c>
      <c r="G175" s="2">
        <f t="shared" si="2"/>
        <v>33.599999999999987</v>
      </c>
    </row>
    <row r="176" spans="1:7" hidden="1">
      <c r="B176" s="526"/>
      <c r="D176" t="s">
        <v>17</v>
      </c>
      <c r="E176" s="160">
        <v>3</v>
      </c>
      <c r="G176" s="2">
        <f t="shared" si="2"/>
        <v>36.599999999999987</v>
      </c>
    </row>
    <row r="177" spans="1:7" hidden="1">
      <c r="B177" s="526"/>
      <c r="D177" t="s">
        <v>18</v>
      </c>
      <c r="E177" s="160">
        <v>60</v>
      </c>
      <c r="G177" s="2">
        <f t="shared" si="2"/>
        <v>96.6</v>
      </c>
    </row>
    <row r="178" spans="1:7" hidden="1">
      <c r="B178" s="526"/>
      <c r="D178" t="s">
        <v>19</v>
      </c>
      <c r="E178" s="160">
        <v>5</v>
      </c>
      <c r="G178" s="2">
        <f t="shared" si="2"/>
        <v>101.6</v>
      </c>
    </row>
    <row r="179" spans="1:7" hidden="1">
      <c r="A179" s="7">
        <v>43373</v>
      </c>
      <c r="B179" s="526" t="s">
        <v>114</v>
      </c>
      <c r="C179" s="65" t="s">
        <v>29</v>
      </c>
      <c r="D179" t="s">
        <v>18</v>
      </c>
      <c r="E179" s="160"/>
      <c r="F179" s="2">
        <v>60</v>
      </c>
      <c r="G179" s="2">
        <f t="shared" si="2"/>
        <v>41.599999999999994</v>
      </c>
    </row>
    <row r="180" spans="1:7" hidden="1">
      <c r="A180" s="7">
        <v>43373</v>
      </c>
      <c r="B180" s="526" t="s">
        <v>114</v>
      </c>
      <c r="C180" s="65" t="s">
        <v>29</v>
      </c>
      <c r="D180" t="s">
        <v>19</v>
      </c>
      <c r="E180" s="160"/>
      <c r="F180" s="2">
        <v>5</v>
      </c>
      <c r="G180" s="2">
        <f t="shared" si="2"/>
        <v>36.599999999999994</v>
      </c>
    </row>
    <row r="181" spans="1:7" hidden="1">
      <c r="A181" s="7">
        <v>43437</v>
      </c>
      <c r="B181" s="526">
        <v>16679</v>
      </c>
      <c r="C181" s="65" t="s">
        <v>29</v>
      </c>
      <c r="D181" t="s">
        <v>16</v>
      </c>
      <c r="E181" s="160"/>
      <c r="F181" s="2">
        <v>33.6</v>
      </c>
      <c r="G181" s="2">
        <f t="shared" si="2"/>
        <v>2.9999999999999929</v>
      </c>
    </row>
    <row r="182" spans="1:7" hidden="1">
      <c r="A182" s="7">
        <v>43437</v>
      </c>
      <c r="B182" s="526">
        <v>16679</v>
      </c>
      <c r="C182" s="65" t="s">
        <v>29</v>
      </c>
      <c r="D182" t="s">
        <v>17</v>
      </c>
      <c r="E182" s="160"/>
      <c r="F182" s="2">
        <v>3</v>
      </c>
      <c r="G182" s="2">
        <f t="shared" si="2"/>
        <v>-7.1054273576010019E-15</v>
      </c>
    </row>
    <row r="183" spans="1:7" hidden="1">
      <c r="A183" s="7">
        <v>43404</v>
      </c>
      <c r="B183" s="526" t="s">
        <v>14</v>
      </c>
      <c r="C183" s="65" t="s">
        <v>30</v>
      </c>
      <c r="D183" t="s">
        <v>16</v>
      </c>
      <c r="E183" s="160">
        <v>33.799999999999997</v>
      </c>
      <c r="G183" s="2">
        <f t="shared" si="2"/>
        <v>33.79999999999999</v>
      </c>
    </row>
    <row r="184" spans="1:7" hidden="1">
      <c r="B184" s="526"/>
      <c r="D184" t="s">
        <v>17</v>
      </c>
      <c r="E184" s="160">
        <v>4</v>
      </c>
      <c r="G184" s="2">
        <f t="shared" si="2"/>
        <v>37.79999999999999</v>
      </c>
    </row>
    <row r="185" spans="1:7" hidden="1">
      <c r="B185" s="526"/>
      <c r="D185" t="s">
        <v>18</v>
      </c>
      <c r="E185" s="160">
        <v>60</v>
      </c>
      <c r="G185" s="2">
        <f t="shared" si="2"/>
        <v>97.799999999999983</v>
      </c>
    </row>
    <row r="186" spans="1:7" hidden="1">
      <c r="B186" s="526"/>
      <c r="D186" t="s">
        <v>19</v>
      </c>
      <c r="E186" s="160">
        <v>5</v>
      </c>
      <c r="G186" s="2">
        <f t="shared" si="2"/>
        <v>102.79999999999998</v>
      </c>
    </row>
    <row r="187" spans="1:7" hidden="1">
      <c r="A187" s="7">
        <v>43404</v>
      </c>
      <c r="B187" s="526" t="s">
        <v>114</v>
      </c>
      <c r="C187" s="65" t="s">
        <v>30</v>
      </c>
      <c r="D187" t="s">
        <v>18</v>
      </c>
      <c r="E187" s="160"/>
      <c r="F187" s="2">
        <v>60</v>
      </c>
      <c r="G187" s="2">
        <f t="shared" si="2"/>
        <v>42.799999999999983</v>
      </c>
    </row>
    <row r="188" spans="1:7" hidden="1">
      <c r="A188" s="7">
        <v>43404</v>
      </c>
      <c r="B188" s="526" t="s">
        <v>114</v>
      </c>
      <c r="C188" s="65" t="s">
        <v>30</v>
      </c>
      <c r="D188" t="s">
        <v>19</v>
      </c>
      <c r="E188" s="160"/>
      <c r="F188" s="2">
        <v>5</v>
      </c>
      <c r="G188" s="2">
        <f t="shared" si="2"/>
        <v>37.799999999999983</v>
      </c>
    </row>
    <row r="189" spans="1:7" hidden="1">
      <c r="A189" s="7">
        <v>43482</v>
      </c>
      <c r="B189" s="526">
        <v>16960</v>
      </c>
      <c r="C189" s="65" t="s">
        <v>30</v>
      </c>
      <c r="D189" t="s">
        <v>16</v>
      </c>
      <c r="E189" s="160"/>
      <c r="F189" s="2">
        <v>33.799999999999997</v>
      </c>
      <c r="G189" s="2">
        <f t="shared" si="2"/>
        <v>3.9999999999999858</v>
      </c>
    </row>
    <row r="190" spans="1:7" hidden="1">
      <c r="A190" s="7">
        <v>43482</v>
      </c>
      <c r="B190" s="526">
        <v>16960</v>
      </c>
      <c r="C190" s="65" t="s">
        <v>30</v>
      </c>
      <c r="D190" t="s">
        <v>17</v>
      </c>
      <c r="E190" s="160"/>
      <c r="F190" s="2">
        <v>4</v>
      </c>
      <c r="G190" s="2">
        <f t="shared" si="2"/>
        <v>-1.4210854715202004E-14</v>
      </c>
    </row>
    <row r="191" spans="1:7" hidden="1">
      <c r="A191" s="7">
        <v>43434</v>
      </c>
      <c r="B191" s="526" t="s">
        <v>14</v>
      </c>
      <c r="C191" s="65" t="s">
        <v>33</v>
      </c>
      <c r="D191" t="s">
        <v>16</v>
      </c>
      <c r="E191" s="160">
        <v>34.700000000000003</v>
      </c>
      <c r="G191" s="2">
        <f t="shared" si="2"/>
        <v>34.699999999999989</v>
      </c>
    </row>
    <row r="192" spans="1:7" hidden="1">
      <c r="B192" s="526"/>
      <c r="D192" t="s">
        <v>17</v>
      </c>
      <c r="E192" s="160">
        <v>4</v>
      </c>
      <c r="G192" s="2">
        <f t="shared" si="2"/>
        <v>38.699999999999989</v>
      </c>
    </row>
    <row r="193" spans="1:7" hidden="1">
      <c r="B193" s="526"/>
      <c r="D193" t="s">
        <v>18</v>
      </c>
      <c r="E193" s="160">
        <v>60</v>
      </c>
      <c r="G193" s="2">
        <f t="shared" si="2"/>
        <v>98.699999999999989</v>
      </c>
    </row>
    <row r="194" spans="1:7" hidden="1">
      <c r="B194" s="526"/>
      <c r="D194" t="s">
        <v>19</v>
      </c>
      <c r="E194" s="160">
        <v>5</v>
      </c>
      <c r="G194" s="2">
        <f t="shared" si="2"/>
        <v>103.69999999999999</v>
      </c>
    </row>
    <row r="195" spans="1:7" hidden="1">
      <c r="A195" s="7">
        <v>43434</v>
      </c>
      <c r="B195" s="526" t="s">
        <v>114</v>
      </c>
      <c r="C195" s="65" t="s">
        <v>33</v>
      </c>
      <c r="D195" t="s">
        <v>18</v>
      </c>
      <c r="E195" s="160"/>
      <c r="F195" s="2">
        <v>60</v>
      </c>
      <c r="G195" s="2">
        <f t="shared" si="2"/>
        <v>43.699999999999989</v>
      </c>
    </row>
    <row r="196" spans="1:7" hidden="1">
      <c r="A196" s="7">
        <v>43434</v>
      </c>
      <c r="B196" s="526" t="s">
        <v>114</v>
      </c>
      <c r="C196" s="65" t="s">
        <v>33</v>
      </c>
      <c r="D196" t="s">
        <v>19</v>
      </c>
      <c r="E196" s="160"/>
      <c r="F196" s="2">
        <v>5</v>
      </c>
      <c r="G196" s="2">
        <f t="shared" si="2"/>
        <v>38.699999999999989</v>
      </c>
    </row>
    <row r="197" spans="1:7" hidden="1">
      <c r="A197" s="7">
        <v>43495</v>
      </c>
      <c r="B197" s="526">
        <v>17024</v>
      </c>
      <c r="C197" s="65" t="s">
        <v>33</v>
      </c>
      <c r="D197" t="s">
        <v>16</v>
      </c>
      <c r="E197" s="160"/>
      <c r="F197" s="2">
        <v>34.700000000000003</v>
      </c>
      <c r="G197" s="2">
        <f t="shared" si="2"/>
        <v>3.9999999999999858</v>
      </c>
    </row>
    <row r="198" spans="1:7" hidden="1">
      <c r="A198" s="7">
        <v>43495</v>
      </c>
      <c r="B198" s="526">
        <v>17024</v>
      </c>
      <c r="C198" s="65" t="s">
        <v>33</v>
      </c>
      <c r="D198" t="s">
        <v>17</v>
      </c>
      <c r="E198" s="160"/>
      <c r="F198" s="2">
        <v>4</v>
      </c>
      <c r="G198" s="2">
        <f t="shared" si="2"/>
        <v>-1.4210854715202004E-14</v>
      </c>
    </row>
    <row r="199" spans="1:7" hidden="1">
      <c r="A199" s="7">
        <v>43465</v>
      </c>
      <c r="B199" s="526" t="s">
        <v>14</v>
      </c>
      <c r="C199" s="65" t="s">
        <v>34</v>
      </c>
      <c r="D199" t="s">
        <v>16</v>
      </c>
      <c r="E199" s="160">
        <v>37.1</v>
      </c>
      <c r="G199" s="2">
        <f t="shared" si="2"/>
        <v>37.099999999999987</v>
      </c>
    </row>
    <row r="200" spans="1:7" hidden="1">
      <c r="B200" s="526"/>
      <c r="D200" t="s">
        <v>17</v>
      </c>
      <c r="E200" s="160">
        <v>4</v>
      </c>
      <c r="G200" s="2">
        <f t="shared" si="2"/>
        <v>41.099999999999987</v>
      </c>
    </row>
    <row r="201" spans="1:7" hidden="1">
      <c r="B201" s="526"/>
      <c r="D201" t="s">
        <v>18</v>
      </c>
      <c r="E201" s="160">
        <v>60</v>
      </c>
      <c r="G201" s="2">
        <f t="shared" si="2"/>
        <v>101.1</v>
      </c>
    </row>
    <row r="202" spans="1:7" hidden="1">
      <c r="B202" s="526"/>
      <c r="D202" t="s">
        <v>19</v>
      </c>
      <c r="E202" s="160">
        <v>5</v>
      </c>
      <c r="G202" s="2">
        <f t="shared" si="2"/>
        <v>106.1</v>
      </c>
    </row>
    <row r="203" spans="1:7" hidden="1">
      <c r="A203" s="7">
        <v>43465</v>
      </c>
      <c r="B203" s="526" t="s">
        <v>114</v>
      </c>
      <c r="C203" s="65" t="s">
        <v>34</v>
      </c>
      <c r="D203" t="s">
        <v>18</v>
      </c>
      <c r="E203" s="160"/>
      <c r="F203" s="2">
        <v>60</v>
      </c>
      <c r="G203" s="2">
        <f t="shared" si="2"/>
        <v>46.099999999999994</v>
      </c>
    </row>
    <row r="204" spans="1:7" hidden="1">
      <c r="A204" s="7">
        <v>43465</v>
      </c>
      <c r="B204" s="526" t="s">
        <v>114</v>
      </c>
      <c r="C204" s="65" t="s">
        <v>34</v>
      </c>
      <c r="D204" t="s">
        <v>19</v>
      </c>
      <c r="E204" s="160"/>
      <c r="F204" s="2">
        <v>5</v>
      </c>
      <c r="G204" s="2">
        <f t="shared" si="2"/>
        <v>41.099999999999994</v>
      </c>
    </row>
    <row r="205" spans="1:7" hidden="1">
      <c r="A205" s="7">
        <v>43524</v>
      </c>
      <c r="B205" s="526">
        <v>17237</v>
      </c>
      <c r="C205" s="65" t="s">
        <v>34</v>
      </c>
      <c r="D205" t="s">
        <v>16</v>
      </c>
      <c r="E205" s="160"/>
      <c r="F205" s="2">
        <v>37.1</v>
      </c>
      <c r="G205" s="2">
        <f t="shared" ref="G205:G270" si="3">+G204+E205-F205</f>
        <v>3.9999999999999929</v>
      </c>
    </row>
    <row r="206" spans="1:7" hidden="1">
      <c r="A206" s="7">
        <v>43524</v>
      </c>
      <c r="B206" s="526">
        <v>17237</v>
      </c>
      <c r="C206" s="65" t="s">
        <v>34</v>
      </c>
      <c r="D206" t="s">
        <v>17</v>
      </c>
      <c r="E206" s="160"/>
      <c r="F206" s="2">
        <v>4</v>
      </c>
      <c r="G206" s="2">
        <f t="shared" si="3"/>
        <v>-7.1054273576010019E-15</v>
      </c>
    </row>
    <row r="207" spans="1:7" hidden="1">
      <c r="A207" s="7">
        <v>43496</v>
      </c>
      <c r="B207" s="526" t="s">
        <v>14</v>
      </c>
      <c r="C207" s="65" t="s">
        <v>15</v>
      </c>
      <c r="D207" t="s">
        <v>16</v>
      </c>
      <c r="E207" s="160">
        <v>38.700000000000003</v>
      </c>
      <c r="G207" s="2">
        <f t="shared" si="3"/>
        <v>38.699999999999996</v>
      </c>
    </row>
    <row r="208" spans="1:7" hidden="1">
      <c r="B208" s="526"/>
      <c r="D208" t="s">
        <v>17</v>
      </c>
      <c r="E208" s="160">
        <v>4</v>
      </c>
      <c r="G208" s="2">
        <f t="shared" si="3"/>
        <v>42.699999999999996</v>
      </c>
    </row>
    <row r="209" spans="1:7" hidden="1">
      <c r="B209" s="526"/>
      <c r="D209" t="s">
        <v>18</v>
      </c>
      <c r="E209" s="160">
        <v>60</v>
      </c>
      <c r="G209" s="2">
        <f t="shared" si="3"/>
        <v>102.69999999999999</v>
      </c>
    </row>
    <row r="210" spans="1:7" hidden="1">
      <c r="B210" s="526"/>
      <c r="D210" t="s">
        <v>19</v>
      </c>
      <c r="E210" s="160">
        <v>5</v>
      </c>
      <c r="G210" s="2">
        <f t="shared" si="3"/>
        <v>107.69999999999999</v>
      </c>
    </row>
    <row r="211" spans="1:7" hidden="1">
      <c r="A211" s="7">
        <v>43496</v>
      </c>
      <c r="B211" s="526" t="s">
        <v>114</v>
      </c>
      <c r="C211" s="65" t="s">
        <v>15</v>
      </c>
      <c r="D211" t="s">
        <v>18</v>
      </c>
      <c r="E211" s="160"/>
      <c r="F211" s="2">
        <v>60</v>
      </c>
      <c r="G211" s="2">
        <f t="shared" si="3"/>
        <v>47.699999999999989</v>
      </c>
    </row>
    <row r="212" spans="1:7" hidden="1">
      <c r="A212" s="7">
        <v>43496</v>
      </c>
      <c r="B212" s="526" t="s">
        <v>114</v>
      </c>
      <c r="C212" s="65" t="s">
        <v>15</v>
      </c>
      <c r="D212" t="s">
        <v>19</v>
      </c>
      <c r="E212" s="160"/>
      <c r="F212" s="2">
        <v>5</v>
      </c>
      <c r="G212" s="2">
        <f t="shared" si="3"/>
        <v>42.699999999999989</v>
      </c>
    </row>
    <row r="213" spans="1:7" hidden="1">
      <c r="A213" s="7">
        <v>43524</v>
      </c>
      <c r="B213" s="526">
        <v>17237</v>
      </c>
      <c r="C213" s="65" t="s">
        <v>15</v>
      </c>
      <c r="D213" t="s">
        <v>16</v>
      </c>
      <c r="E213" s="160"/>
      <c r="F213" s="2">
        <v>38.700000000000003</v>
      </c>
      <c r="G213" s="2">
        <f t="shared" si="3"/>
        <v>3.9999999999999858</v>
      </c>
    </row>
    <row r="214" spans="1:7" hidden="1">
      <c r="A214" s="7">
        <v>43524</v>
      </c>
      <c r="B214" s="526">
        <v>17237</v>
      </c>
      <c r="C214" s="65" t="s">
        <v>15</v>
      </c>
      <c r="D214" t="s">
        <v>17</v>
      </c>
      <c r="E214" s="160"/>
      <c r="F214" s="2">
        <v>4</v>
      </c>
      <c r="G214" s="2">
        <f t="shared" si="3"/>
        <v>-1.4210854715202004E-14</v>
      </c>
    </row>
    <row r="215" spans="1:7" hidden="1">
      <c r="A215" s="7">
        <v>43524</v>
      </c>
      <c r="B215" s="526" t="s">
        <v>14</v>
      </c>
      <c r="C215" s="65" t="s">
        <v>20</v>
      </c>
      <c r="D215" t="s">
        <v>16</v>
      </c>
      <c r="E215" s="160">
        <v>40.9</v>
      </c>
      <c r="G215" s="2">
        <f t="shared" si="3"/>
        <v>40.899999999999984</v>
      </c>
    </row>
    <row r="216" spans="1:7" hidden="1">
      <c r="B216" s="526"/>
      <c r="D216" t="s">
        <v>17</v>
      </c>
      <c r="E216" s="160">
        <v>4.9000000000000004</v>
      </c>
      <c r="G216" s="2">
        <f t="shared" si="3"/>
        <v>45.799999999999983</v>
      </c>
    </row>
    <row r="217" spans="1:7" hidden="1">
      <c r="B217" s="526"/>
      <c r="D217" t="s">
        <v>18</v>
      </c>
      <c r="E217" s="160">
        <v>56</v>
      </c>
      <c r="G217" s="2">
        <f t="shared" si="3"/>
        <v>101.79999999999998</v>
      </c>
    </row>
    <row r="218" spans="1:7" hidden="1">
      <c r="B218" s="526"/>
      <c r="D218" t="s">
        <v>19</v>
      </c>
      <c r="E218" s="160">
        <v>5</v>
      </c>
      <c r="G218" s="2">
        <f t="shared" si="3"/>
        <v>106.79999999999998</v>
      </c>
    </row>
    <row r="219" spans="1:7" hidden="1">
      <c r="A219" s="7">
        <v>43524</v>
      </c>
      <c r="B219" s="526" t="s">
        <v>114</v>
      </c>
      <c r="C219" s="65" t="s">
        <v>20</v>
      </c>
      <c r="D219" t="s">
        <v>18</v>
      </c>
      <c r="E219" s="160"/>
      <c r="F219" s="2">
        <v>56</v>
      </c>
      <c r="G219" s="2">
        <f t="shared" si="3"/>
        <v>50.799999999999983</v>
      </c>
    </row>
    <row r="220" spans="1:7" hidden="1">
      <c r="A220" s="7">
        <v>43524</v>
      </c>
      <c r="B220" s="526" t="s">
        <v>114</v>
      </c>
      <c r="C220" s="65" t="s">
        <v>20</v>
      </c>
      <c r="D220" t="s">
        <v>19</v>
      </c>
      <c r="E220" s="160"/>
      <c r="F220" s="2">
        <v>5</v>
      </c>
      <c r="G220" s="2">
        <f t="shared" si="3"/>
        <v>45.799999999999983</v>
      </c>
    </row>
    <row r="221" spans="1:7" hidden="1">
      <c r="A221" s="7">
        <v>43551</v>
      </c>
      <c r="B221" s="526">
        <v>17441</v>
      </c>
      <c r="C221" s="65" t="s">
        <v>20</v>
      </c>
      <c r="D221" t="s">
        <v>16</v>
      </c>
      <c r="E221" s="160"/>
      <c r="F221" s="2">
        <v>40.9</v>
      </c>
      <c r="G221" s="2">
        <f t="shared" si="3"/>
        <v>4.8999999999999844</v>
      </c>
    </row>
    <row r="222" spans="1:7" hidden="1">
      <c r="A222" s="7">
        <v>43578</v>
      </c>
      <c r="B222" s="526">
        <v>17631</v>
      </c>
      <c r="C222" s="65" t="s">
        <v>20</v>
      </c>
      <c r="D222" t="s">
        <v>17</v>
      </c>
      <c r="E222" s="160"/>
      <c r="F222" s="2">
        <v>4.9000000000000004</v>
      </c>
      <c r="G222" s="2">
        <f t="shared" si="3"/>
        <v>-1.5987211554602254E-14</v>
      </c>
    </row>
    <row r="223" spans="1:7" hidden="1">
      <c r="A223" s="7">
        <v>43555</v>
      </c>
      <c r="B223" s="526" t="s">
        <v>14</v>
      </c>
      <c r="C223" s="65" t="s">
        <v>23</v>
      </c>
      <c r="D223" t="s">
        <v>16</v>
      </c>
      <c r="E223" s="160">
        <v>38</v>
      </c>
      <c r="G223" s="2">
        <f t="shared" si="3"/>
        <v>37.999999999999986</v>
      </c>
    </row>
    <row r="224" spans="1:7" hidden="1">
      <c r="B224" s="526"/>
      <c r="D224" t="s">
        <v>17</v>
      </c>
      <c r="E224" s="160">
        <v>3.9</v>
      </c>
      <c r="G224" s="2">
        <f t="shared" si="3"/>
        <v>41.899999999999984</v>
      </c>
    </row>
    <row r="225" spans="1:7" hidden="1">
      <c r="B225" s="526"/>
      <c r="D225" t="s">
        <v>18</v>
      </c>
      <c r="E225" s="160">
        <v>60</v>
      </c>
      <c r="G225" s="2">
        <f t="shared" si="3"/>
        <v>101.89999999999998</v>
      </c>
    </row>
    <row r="226" spans="1:7" hidden="1">
      <c r="B226" s="526"/>
      <c r="D226" t="s">
        <v>19</v>
      </c>
      <c r="E226" s="160">
        <v>5</v>
      </c>
      <c r="G226" s="2">
        <f t="shared" si="3"/>
        <v>106.89999999999998</v>
      </c>
    </row>
    <row r="227" spans="1:7" hidden="1">
      <c r="B227" s="526"/>
      <c r="D227" t="s">
        <v>21</v>
      </c>
      <c r="E227" s="160">
        <v>93</v>
      </c>
      <c r="G227" s="2">
        <f t="shared" si="3"/>
        <v>199.89999999999998</v>
      </c>
    </row>
    <row r="228" spans="1:7" hidden="1">
      <c r="A228" s="7">
        <v>43555</v>
      </c>
      <c r="B228" s="526" t="s">
        <v>114</v>
      </c>
      <c r="C228" s="65" t="s">
        <v>23</v>
      </c>
      <c r="D228" t="s">
        <v>18</v>
      </c>
      <c r="E228" s="160"/>
      <c r="F228" s="2">
        <v>60</v>
      </c>
      <c r="G228" s="2">
        <f t="shared" si="3"/>
        <v>139.89999999999998</v>
      </c>
    </row>
    <row r="229" spans="1:7" hidden="1">
      <c r="A229" s="7">
        <v>43555</v>
      </c>
      <c r="B229" s="526" t="s">
        <v>114</v>
      </c>
      <c r="C229" s="65" t="s">
        <v>23</v>
      </c>
      <c r="D229" t="s">
        <v>19</v>
      </c>
      <c r="E229" s="160"/>
      <c r="F229" s="2">
        <v>5</v>
      </c>
      <c r="G229" s="2">
        <f t="shared" si="3"/>
        <v>134.89999999999998</v>
      </c>
    </row>
    <row r="230" spans="1:7" hidden="1">
      <c r="A230" s="7">
        <v>43623</v>
      </c>
      <c r="B230" s="526">
        <v>18039</v>
      </c>
      <c r="C230" s="65" t="s">
        <v>23</v>
      </c>
      <c r="D230" t="s">
        <v>16</v>
      </c>
      <c r="E230" s="160"/>
      <c r="F230" s="2">
        <v>38</v>
      </c>
      <c r="G230" s="2">
        <f t="shared" si="3"/>
        <v>96.899999999999977</v>
      </c>
    </row>
    <row r="231" spans="1:7" hidden="1">
      <c r="A231" s="7">
        <v>43623</v>
      </c>
      <c r="B231" s="526">
        <v>18039</v>
      </c>
      <c r="C231" s="65" t="s">
        <v>23</v>
      </c>
      <c r="D231" t="s">
        <v>17</v>
      </c>
      <c r="E231" s="160"/>
      <c r="F231" s="2">
        <v>3.9</v>
      </c>
      <c r="G231" s="2">
        <f t="shared" si="3"/>
        <v>92.999999999999972</v>
      </c>
    </row>
    <row r="232" spans="1:7" hidden="1">
      <c r="A232" s="7">
        <v>43683</v>
      </c>
      <c r="B232" s="526">
        <v>18468</v>
      </c>
      <c r="C232" s="65" t="s">
        <v>23</v>
      </c>
      <c r="D232" t="s">
        <v>21</v>
      </c>
      <c r="E232" s="160"/>
      <c r="F232" s="2">
        <v>93</v>
      </c>
      <c r="G232" s="2">
        <f t="shared" si="3"/>
        <v>0</v>
      </c>
    </row>
    <row r="233" spans="1:7" hidden="1">
      <c r="A233" s="44">
        <v>43585</v>
      </c>
      <c r="B233" s="525" t="s">
        <v>14</v>
      </c>
      <c r="C233" s="64" t="s">
        <v>24</v>
      </c>
      <c r="D233" t="s">
        <v>16</v>
      </c>
      <c r="E233" s="160">
        <v>38.4</v>
      </c>
      <c r="G233" s="2">
        <f t="shared" si="3"/>
        <v>38.4</v>
      </c>
    </row>
    <row r="234" spans="1:7" hidden="1">
      <c r="B234" s="526"/>
      <c r="D234" t="s">
        <v>17</v>
      </c>
      <c r="E234" s="160">
        <v>3.6</v>
      </c>
      <c r="G234" s="2">
        <f t="shared" si="3"/>
        <v>42</v>
      </c>
    </row>
    <row r="235" spans="1:7" hidden="1">
      <c r="B235" s="526"/>
      <c r="D235" t="s">
        <v>18</v>
      </c>
      <c r="E235" s="160">
        <v>60</v>
      </c>
      <c r="G235" s="2">
        <f t="shared" si="3"/>
        <v>102</v>
      </c>
    </row>
    <row r="236" spans="1:7" hidden="1">
      <c r="B236" s="526"/>
      <c r="D236" t="s">
        <v>19</v>
      </c>
      <c r="E236" s="160">
        <v>5</v>
      </c>
      <c r="G236" s="2">
        <f t="shared" si="3"/>
        <v>107</v>
      </c>
    </row>
    <row r="237" spans="1:7" hidden="1">
      <c r="A237" s="7">
        <v>43585</v>
      </c>
      <c r="B237" s="526" t="s">
        <v>114</v>
      </c>
      <c r="C237" s="65" t="s">
        <v>24</v>
      </c>
      <c r="D237" t="s">
        <v>18</v>
      </c>
      <c r="E237" s="160"/>
      <c r="F237" s="2">
        <v>60</v>
      </c>
      <c r="G237" s="2">
        <f t="shared" si="3"/>
        <v>47</v>
      </c>
    </row>
    <row r="238" spans="1:7" hidden="1">
      <c r="A238" s="7">
        <v>43585</v>
      </c>
      <c r="B238" s="526" t="s">
        <v>114</v>
      </c>
      <c r="C238" s="65" t="s">
        <v>24</v>
      </c>
      <c r="D238" t="s">
        <v>19</v>
      </c>
      <c r="E238" s="160"/>
      <c r="F238" s="2">
        <v>5</v>
      </c>
      <c r="G238" s="2">
        <f t="shared" si="3"/>
        <v>42</v>
      </c>
    </row>
    <row r="239" spans="1:7" hidden="1">
      <c r="A239" s="7">
        <v>43715</v>
      </c>
      <c r="B239" s="526">
        <v>18039</v>
      </c>
      <c r="C239" s="65" t="s">
        <v>24</v>
      </c>
      <c r="D239" t="s">
        <v>16</v>
      </c>
      <c r="E239" s="160"/>
      <c r="F239" s="2">
        <v>38.4</v>
      </c>
      <c r="G239" s="2">
        <f t="shared" si="3"/>
        <v>3.6000000000000014</v>
      </c>
    </row>
    <row r="240" spans="1:7" hidden="1">
      <c r="A240" s="7">
        <v>43715</v>
      </c>
      <c r="B240" s="526">
        <v>18039</v>
      </c>
      <c r="C240" s="65" t="s">
        <v>24</v>
      </c>
      <c r="D240" t="s">
        <v>17</v>
      </c>
      <c r="E240" s="160"/>
      <c r="F240" s="2">
        <v>3.6</v>
      </c>
      <c r="G240" s="2">
        <f t="shared" si="3"/>
        <v>0</v>
      </c>
    </row>
    <row r="241" spans="1:7" hidden="1">
      <c r="A241" s="44">
        <v>43616</v>
      </c>
      <c r="B241" s="525" t="s">
        <v>14</v>
      </c>
      <c r="C241" s="64" t="s">
        <v>25</v>
      </c>
      <c r="D241" t="s">
        <v>16</v>
      </c>
      <c r="E241" s="160">
        <v>35.4</v>
      </c>
      <c r="G241" s="2">
        <f t="shared" si="3"/>
        <v>35.4</v>
      </c>
    </row>
    <row r="242" spans="1:7" hidden="1">
      <c r="B242" s="526"/>
      <c r="D242" t="s">
        <v>17</v>
      </c>
      <c r="E242" s="160">
        <v>4.0999999999999996</v>
      </c>
      <c r="G242" s="2">
        <f t="shared" si="3"/>
        <v>39.5</v>
      </c>
    </row>
    <row r="243" spans="1:7" hidden="1">
      <c r="B243" s="526"/>
      <c r="D243" t="s">
        <v>18</v>
      </c>
      <c r="E243" s="160">
        <v>60</v>
      </c>
      <c r="G243" s="2">
        <f t="shared" si="3"/>
        <v>99.5</v>
      </c>
    </row>
    <row r="244" spans="1:7" hidden="1">
      <c r="B244" s="526"/>
      <c r="D244" t="s">
        <v>19</v>
      </c>
      <c r="E244" s="160">
        <v>5</v>
      </c>
      <c r="G244" s="2">
        <f t="shared" si="3"/>
        <v>104.5</v>
      </c>
    </row>
    <row r="245" spans="1:7" hidden="1">
      <c r="B245" s="526"/>
      <c r="D245" t="s">
        <v>39</v>
      </c>
      <c r="E245" s="160">
        <v>10</v>
      </c>
      <c r="G245" s="2">
        <f t="shared" si="3"/>
        <v>114.5</v>
      </c>
    </row>
    <row r="246" spans="1:7" hidden="1">
      <c r="A246" s="7">
        <v>43616</v>
      </c>
      <c r="B246" s="526" t="s">
        <v>114</v>
      </c>
      <c r="C246" s="65" t="s">
        <v>25</v>
      </c>
      <c r="D246" t="s">
        <v>18</v>
      </c>
      <c r="E246" s="160"/>
      <c r="F246" s="2">
        <v>60</v>
      </c>
      <c r="G246" s="2">
        <f t="shared" si="3"/>
        <v>54.5</v>
      </c>
    </row>
    <row r="247" spans="1:7" hidden="1">
      <c r="A247" s="7">
        <v>43616</v>
      </c>
      <c r="B247" s="526" t="s">
        <v>114</v>
      </c>
      <c r="C247" s="65" t="s">
        <v>25</v>
      </c>
      <c r="D247" t="s">
        <v>19</v>
      </c>
      <c r="E247" s="160"/>
      <c r="F247" s="2">
        <v>5</v>
      </c>
      <c r="G247" s="2">
        <f t="shared" si="3"/>
        <v>49.5</v>
      </c>
    </row>
    <row r="248" spans="1:7" hidden="1">
      <c r="A248" s="7">
        <v>43672</v>
      </c>
      <c r="B248" s="526">
        <v>18352</v>
      </c>
      <c r="C248" s="65" t="s">
        <v>25</v>
      </c>
      <c r="D248" t="s">
        <v>16</v>
      </c>
      <c r="E248" s="160"/>
      <c r="F248" s="2">
        <v>35.4</v>
      </c>
      <c r="G248" s="2">
        <f t="shared" si="3"/>
        <v>14.100000000000001</v>
      </c>
    </row>
    <row r="249" spans="1:7" hidden="1">
      <c r="A249" s="7">
        <v>43672</v>
      </c>
      <c r="B249" s="526">
        <v>18352</v>
      </c>
      <c r="C249" s="65" t="s">
        <v>25</v>
      </c>
      <c r="D249" t="s">
        <v>17</v>
      </c>
      <c r="E249" s="160"/>
      <c r="F249" s="2">
        <v>4.0999999999999996</v>
      </c>
      <c r="G249" s="2">
        <f t="shared" si="3"/>
        <v>10.000000000000002</v>
      </c>
    </row>
    <row r="250" spans="1:7" hidden="1">
      <c r="A250" s="7">
        <v>43683</v>
      </c>
      <c r="B250" s="526">
        <v>18468</v>
      </c>
      <c r="C250" s="65" t="s">
        <v>25</v>
      </c>
      <c r="D250" t="s">
        <v>39</v>
      </c>
      <c r="E250" s="160"/>
      <c r="F250" s="2">
        <v>10</v>
      </c>
      <c r="G250" s="2">
        <f t="shared" si="3"/>
        <v>0</v>
      </c>
    </row>
    <row r="251" spans="1:7" hidden="1">
      <c r="A251" s="44">
        <v>43646</v>
      </c>
      <c r="B251" s="525" t="s">
        <v>14</v>
      </c>
      <c r="C251" s="64" t="s">
        <v>26</v>
      </c>
      <c r="D251" t="s">
        <v>16</v>
      </c>
      <c r="E251" s="160">
        <v>31.6</v>
      </c>
      <c r="G251" s="2">
        <f t="shared" si="3"/>
        <v>31.6</v>
      </c>
    </row>
    <row r="252" spans="1:7" hidden="1">
      <c r="B252" s="526"/>
      <c r="D252" t="s">
        <v>17</v>
      </c>
      <c r="E252" s="160">
        <v>4</v>
      </c>
      <c r="G252" s="2">
        <f t="shared" si="3"/>
        <v>35.6</v>
      </c>
    </row>
    <row r="253" spans="1:7" hidden="1">
      <c r="B253" s="526"/>
      <c r="D253" t="s">
        <v>18</v>
      </c>
      <c r="E253" s="160">
        <v>60</v>
      </c>
      <c r="G253" s="2">
        <f t="shared" si="3"/>
        <v>95.6</v>
      </c>
    </row>
    <row r="254" spans="1:7" hidden="1">
      <c r="B254" s="526"/>
      <c r="D254" t="s">
        <v>19</v>
      </c>
      <c r="E254" s="160">
        <v>5</v>
      </c>
      <c r="G254" s="2">
        <f t="shared" si="3"/>
        <v>100.6</v>
      </c>
    </row>
    <row r="255" spans="1:7" hidden="1">
      <c r="A255" s="7">
        <v>43646</v>
      </c>
      <c r="B255" s="526" t="s">
        <v>114</v>
      </c>
      <c r="C255" s="65" t="s">
        <v>26</v>
      </c>
      <c r="D255" t="s">
        <v>18</v>
      </c>
      <c r="E255" s="160"/>
      <c r="F255" s="2">
        <v>60</v>
      </c>
      <c r="G255" s="2">
        <f t="shared" si="3"/>
        <v>40.599999999999994</v>
      </c>
    </row>
    <row r="256" spans="1:7" hidden="1">
      <c r="A256" s="7">
        <v>43646</v>
      </c>
      <c r="B256" s="526" t="s">
        <v>114</v>
      </c>
      <c r="C256" s="65" t="s">
        <v>26</v>
      </c>
      <c r="D256" t="s">
        <v>19</v>
      </c>
      <c r="E256" s="160"/>
      <c r="F256" s="2">
        <v>5</v>
      </c>
      <c r="G256" s="2">
        <f t="shared" si="3"/>
        <v>35.599999999999994</v>
      </c>
    </row>
    <row r="257" spans="1:7" hidden="1">
      <c r="A257" s="7">
        <v>43672</v>
      </c>
      <c r="B257" s="526">
        <v>18352</v>
      </c>
      <c r="C257" s="65" t="s">
        <v>26</v>
      </c>
      <c r="D257" t="s">
        <v>16</v>
      </c>
      <c r="E257" s="160"/>
      <c r="F257" s="2">
        <v>31.6</v>
      </c>
      <c r="G257" s="2">
        <f t="shared" si="3"/>
        <v>3.9999999999999929</v>
      </c>
    </row>
    <row r="258" spans="1:7" hidden="1">
      <c r="A258" s="7">
        <v>43672</v>
      </c>
      <c r="B258" s="526">
        <v>18352</v>
      </c>
      <c r="C258" s="65" t="s">
        <v>26</v>
      </c>
      <c r="D258" t="s">
        <v>17</v>
      </c>
      <c r="E258" s="160"/>
      <c r="F258" s="2">
        <v>4</v>
      </c>
      <c r="G258" s="2">
        <f t="shared" si="3"/>
        <v>-7.1054273576010019E-15</v>
      </c>
    </row>
    <row r="259" spans="1:7" hidden="1">
      <c r="A259" s="44">
        <v>43677</v>
      </c>
      <c r="B259" s="525" t="s">
        <v>14</v>
      </c>
      <c r="C259" s="64" t="s">
        <v>27</v>
      </c>
      <c r="D259" t="s">
        <v>16</v>
      </c>
      <c r="E259" s="160">
        <v>31.6</v>
      </c>
      <c r="G259" s="2">
        <f t="shared" si="3"/>
        <v>31.599999999999994</v>
      </c>
    </row>
    <row r="260" spans="1:7" hidden="1">
      <c r="B260" s="526"/>
      <c r="D260" t="s">
        <v>17</v>
      </c>
      <c r="E260" s="160">
        <v>3.8</v>
      </c>
      <c r="G260" s="2">
        <f t="shared" si="3"/>
        <v>35.399999999999991</v>
      </c>
    </row>
    <row r="261" spans="1:7" hidden="1">
      <c r="B261" s="526"/>
      <c r="D261" t="s">
        <v>18</v>
      </c>
      <c r="E261" s="160">
        <v>60</v>
      </c>
      <c r="G261" s="2">
        <f t="shared" si="3"/>
        <v>95.399999999999991</v>
      </c>
    </row>
    <row r="262" spans="1:7" hidden="1">
      <c r="B262" s="526"/>
      <c r="D262" t="s">
        <v>19</v>
      </c>
      <c r="E262" s="160">
        <v>5</v>
      </c>
      <c r="G262" s="2">
        <f t="shared" si="3"/>
        <v>100.39999999999999</v>
      </c>
    </row>
    <row r="263" spans="1:7" hidden="1">
      <c r="A263" s="7">
        <v>43677</v>
      </c>
      <c r="B263" s="526" t="s">
        <v>114</v>
      </c>
      <c r="C263" s="65" t="s">
        <v>27</v>
      </c>
      <c r="D263" t="s">
        <v>18</v>
      </c>
      <c r="E263" s="160"/>
      <c r="F263" s="2">
        <v>60</v>
      </c>
      <c r="G263" s="2">
        <f t="shared" si="3"/>
        <v>40.399999999999991</v>
      </c>
    </row>
    <row r="264" spans="1:7" hidden="1">
      <c r="A264" s="7">
        <v>43677</v>
      </c>
      <c r="B264" s="526" t="s">
        <v>114</v>
      </c>
      <c r="C264" s="65" t="s">
        <v>27</v>
      </c>
      <c r="D264" t="s">
        <v>19</v>
      </c>
      <c r="E264" s="160"/>
      <c r="F264" s="2">
        <v>5</v>
      </c>
      <c r="G264" s="2">
        <f t="shared" si="3"/>
        <v>35.399999999999991</v>
      </c>
    </row>
    <row r="265" spans="1:7" hidden="1">
      <c r="A265" s="7">
        <v>43732</v>
      </c>
      <c r="B265" s="526">
        <v>18775</v>
      </c>
      <c r="C265" s="65" t="s">
        <v>27</v>
      </c>
      <c r="D265" t="s">
        <v>16</v>
      </c>
      <c r="E265" s="160"/>
      <c r="F265" s="2">
        <v>31.6</v>
      </c>
      <c r="G265" s="2">
        <f t="shared" si="3"/>
        <v>3.7999999999999901</v>
      </c>
    </row>
    <row r="266" spans="1:7" hidden="1">
      <c r="A266" s="7">
        <v>43732</v>
      </c>
      <c r="B266" s="526">
        <v>18775</v>
      </c>
      <c r="C266" s="65" t="s">
        <v>27</v>
      </c>
      <c r="D266" t="s">
        <v>17</v>
      </c>
      <c r="E266" s="160"/>
      <c r="F266" s="2">
        <v>3.8</v>
      </c>
      <c r="G266" s="2">
        <f t="shared" si="3"/>
        <v>-9.7699626167013776E-15</v>
      </c>
    </row>
    <row r="267" spans="1:7" hidden="1">
      <c r="A267" s="44">
        <v>43708</v>
      </c>
      <c r="B267" s="525" t="s">
        <v>14</v>
      </c>
      <c r="C267" s="64" t="s">
        <v>28</v>
      </c>
      <c r="D267" t="s">
        <v>16</v>
      </c>
      <c r="E267" s="160">
        <v>30.8</v>
      </c>
      <c r="G267" s="2">
        <f t="shared" si="3"/>
        <v>30.79999999999999</v>
      </c>
    </row>
    <row r="268" spans="1:7" hidden="1">
      <c r="B268" s="526"/>
      <c r="D268" t="s">
        <v>17</v>
      </c>
      <c r="E268" s="160">
        <v>3.7</v>
      </c>
      <c r="G268" s="2">
        <f t="shared" si="3"/>
        <v>34.499999999999993</v>
      </c>
    </row>
    <row r="269" spans="1:7" hidden="1">
      <c r="B269" s="526"/>
      <c r="D269" t="s">
        <v>18</v>
      </c>
      <c r="E269" s="160">
        <v>60</v>
      </c>
      <c r="G269" s="2">
        <f t="shared" si="3"/>
        <v>94.5</v>
      </c>
    </row>
    <row r="270" spans="1:7" hidden="1">
      <c r="B270" s="526"/>
      <c r="D270" t="s">
        <v>19</v>
      </c>
      <c r="E270" s="160">
        <v>5</v>
      </c>
      <c r="G270" s="2">
        <f t="shared" si="3"/>
        <v>99.5</v>
      </c>
    </row>
    <row r="271" spans="1:7" hidden="1">
      <c r="A271" s="7">
        <v>43708</v>
      </c>
      <c r="B271" s="526" t="s">
        <v>114</v>
      </c>
      <c r="C271" s="65" t="s">
        <v>28</v>
      </c>
      <c r="D271" t="s">
        <v>18</v>
      </c>
      <c r="E271" s="160"/>
      <c r="F271" s="2">
        <v>60</v>
      </c>
      <c r="G271" s="2">
        <f t="shared" ref="G271:G324" si="4">+G270+E271-F271</f>
        <v>39.5</v>
      </c>
    </row>
    <row r="272" spans="1:7" hidden="1">
      <c r="A272" s="7">
        <v>43708</v>
      </c>
      <c r="B272" s="526" t="s">
        <v>114</v>
      </c>
      <c r="C272" s="65" t="s">
        <v>28</v>
      </c>
      <c r="D272" t="s">
        <v>19</v>
      </c>
      <c r="E272" s="160"/>
      <c r="F272" s="2">
        <v>5</v>
      </c>
      <c r="G272" s="2">
        <f t="shared" si="4"/>
        <v>34.5</v>
      </c>
    </row>
    <row r="273" spans="1:7" hidden="1">
      <c r="A273" s="7">
        <v>43732</v>
      </c>
      <c r="B273" s="526">
        <v>18775</v>
      </c>
      <c r="C273" s="65" t="s">
        <v>28</v>
      </c>
      <c r="D273" t="s">
        <v>16</v>
      </c>
      <c r="E273" s="160"/>
      <c r="F273" s="2">
        <v>30.8</v>
      </c>
      <c r="G273" s="2">
        <f t="shared" si="4"/>
        <v>3.6999999999999993</v>
      </c>
    </row>
    <row r="274" spans="1:7" hidden="1">
      <c r="A274" s="7">
        <v>43732</v>
      </c>
      <c r="B274" s="526">
        <v>18775</v>
      </c>
      <c r="C274" s="65" t="s">
        <v>28</v>
      </c>
      <c r="D274" t="s">
        <v>17</v>
      </c>
      <c r="E274" s="160"/>
      <c r="F274" s="2">
        <v>3.7</v>
      </c>
      <c r="G274" s="2">
        <f t="shared" si="4"/>
        <v>0</v>
      </c>
    </row>
    <row r="275" spans="1:7" hidden="1">
      <c r="A275" s="44">
        <v>43738</v>
      </c>
      <c r="B275" s="525" t="s">
        <v>14</v>
      </c>
      <c r="C275" s="64" t="s">
        <v>29</v>
      </c>
      <c r="D275" t="s">
        <v>16</v>
      </c>
      <c r="E275" s="160">
        <v>30.9</v>
      </c>
      <c r="G275" s="2">
        <f t="shared" si="4"/>
        <v>30.9</v>
      </c>
    </row>
    <row r="276" spans="1:7" hidden="1">
      <c r="B276" s="526"/>
      <c r="D276" t="s">
        <v>17</v>
      </c>
      <c r="E276" s="160">
        <v>3.7</v>
      </c>
      <c r="G276" s="2">
        <f t="shared" si="4"/>
        <v>34.6</v>
      </c>
    </row>
    <row r="277" spans="1:7" hidden="1">
      <c r="B277" s="526"/>
      <c r="D277" t="s">
        <v>18</v>
      </c>
      <c r="E277" s="160">
        <v>60</v>
      </c>
      <c r="G277" s="2">
        <f t="shared" si="4"/>
        <v>94.6</v>
      </c>
    </row>
    <row r="278" spans="1:7" hidden="1">
      <c r="B278" s="526"/>
      <c r="D278" t="s">
        <v>19</v>
      </c>
      <c r="E278" s="160">
        <v>5</v>
      </c>
      <c r="G278" s="2">
        <f t="shared" si="4"/>
        <v>99.6</v>
      </c>
    </row>
    <row r="279" spans="1:7" hidden="1">
      <c r="A279" s="7">
        <v>43738</v>
      </c>
      <c r="B279" s="526" t="s">
        <v>114</v>
      </c>
      <c r="C279" s="65" t="s">
        <v>29</v>
      </c>
      <c r="D279" t="s">
        <v>18</v>
      </c>
      <c r="E279" s="160"/>
      <c r="F279" s="2">
        <v>60</v>
      </c>
      <c r="G279" s="2">
        <f t="shared" si="4"/>
        <v>39.599999999999994</v>
      </c>
    </row>
    <row r="280" spans="1:7" hidden="1">
      <c r="A280" s="7">
        <v>43738</v>
      </c>
      <c r="B280" s="526" t="s">
        <v>114</v>
      </c>
      <c r="C280" s="65" t="s">
        <v>29</v>
      </c>
      <c r="D280" t="s">
        <v>19</v>
      </c>
      <c r="E280" s="160"/>
      <c r="F280" s="2">
        <v>5</v>
      </c>
      <c r="G280" s="2">
        <f t="shared" si="4"/>
        <v>34.599999999999994</v>
      </c>
    </row>
    <row r="281" spans="1:7" hidden="1">
      <c r="A281" s="7">
        <v>43761</v>
      </c>
      <c r="B281" s="526">
        <v>18984</v>
      </c>
      <c r="C281" s="65" t="s">
        <v>29</v>
      </c>
      <c r="D281" t="s">
        <v>16</v>
      </c>
      <c r="E281" s="160"/>
      <c r="F281" s="2">
        <v>30.9</v>
      </c>
      <c r="G281" s="2">
        <f t="shared" si="4"/>
        <v>3.6999999999999957</v>
      </c>
    </row>
    <row r="282" spans="1:7" hidden="1">
      <c r="A282" s="7">
        <v>43761</v>
      </c>
      <c r="B282" s="526">
        <v>18984</v>
      </c>
      <c r="C282" s="65" t="s">
        <v>29</v>
      </c>
      <c r="D282" t="s">
        <v>17</v>
      </c>
      <c r="E282" s="160"/>
      <c r="F282" s="2">
        <v>3.7</v>
      </c>
      <c r="G282" s="2">
        <f t="shared" si="4"/>
        <v>-4.4408920985006262E-15</v>
      </c>
    </row>
    <row r="283" spans="1:7" hidden="1">
      <c r="A283" s="44">
        <v>43769</v>
      </c>
      <c r="B283" s="525" t="s">
        <v>14</v>
      </c>
      <c r="C283" s="64" t="s">
        <v>30</v>
      </c>
      <c r="D283" t="s">
        <v>16</v>
      </c>
      <c r="E283" s="160">
        <v>31.1</v>
      </c>
      <c r="G283" s="2">
        <f t="shared" si="4"/>
        <v>31.099999999999998</v>
      </c>
    </row>
    <row r="284" spans="1:7" hidden="1">
      <c r="B284" s="526"/>
      <c r="D284" t="s">
        <v>17</v>
      </c>
      <c r="E284" s="160">
        <v>3.6</v>
      </c>
      <c r="G284" s="2">
        <f t="shared" si="4"/>
        <v>34.699999999999996</v>
      </c>
    </row>
    <row r="285" spans="1:7" hidden="1">
      <c r="B285" s="526"/>
      <c r="D285" t="s">
        <v>18</v>
      </c>
      <c r="E285" s="160">
        <v>60</v>
      </c>
      <c r="G285" s="2">
        <f t="shared" si="4"/>
        <v>94.699999999999989</v>
      </c>
    </row>
    <row r="286" spans="1:7" hidden="1">
      <c r="B286" s="526"/>
      <c r="D286" t="s">
        <v>19</v>
      </c>
      <c r="E286" s="160">
        <v>5</v>
      </c>
      <c r="G286" s="2">
        <f t="shared" si="4"/>
        <v>99.699999999999989</v>
      </c>
    </row>
    <row r="287" spans="1:7" hidden="1">
      <c r="A287" s="7">
        <v>43769</v>
      </c>
      <c r="B287" s="526" t="s">
        <v>114</v>
      </c>
      <c r="C287" s="65" t="s">
        <v>30</v>
      </c>
      <c r="D287" t="s">
        <v>18</v>
      </c>
      <c r="E287" s="160"/>
      <c r="F287" s="2">
        <v>60</v>
      </c>
      <c r="G287" s="2">
        <f t="shared" si="4"/>
        <v>39.699999999999989</v>
      </c>
    </row>
    <row r="288" spans="1:7" hidden="1">
      <c r="A288" s="7">
        <v>43769</v>
      </c>
      <c r="B288" s="526" t="s">
        <v>114</v>
      </c>
      <c r="C288" s="65" t="s">
        <v>30</v>
      </c>
      <c r="D288" t="s">
        <v>19</v>
      </c>
      <c r="E288" s="160"/>
      <c r="F288" s="2">
        <v>5</v>
      </c>
      <c r="G288" s="2">
        <f t="shared" si="4"/>
        <v>34.699999999999989</v>
      </c>
    </row>
    <row r="289" spans="1:7" hidden="1">
      <c r="A289" s="7">
        <v>43795</v>
      </c>
      <c r="B289" s="526">
        <v>19163</v>
      </c>
      <c r="C289" s="65" t="s">
        <v>30</v>
      </c>
      <c r="D289" t="s">
        <v>16</v>
      </c>
      <c r="E289" s="160"/>
      <c r="F289" s="2">
        <v>31.1</v>
      </c>
      <c r="G289" s="2">
        <f t="shared" si="4"/>
        <v>3.5999999999999872</v>
      </c>
    </row>
    <row r="290" spans="1:7" hidden="1">
      <c r="A290" s="7">
        <v>43795</v>
      </c>
      <c r="B290" s="526">
        <v>19163</v>
      </c>
      <c r="C290" s="65" t="s">
        <v>30</v>
      </c>
      <c r="D290" t="s">
        <v>17</v>
      </c>
      <c r="E290" s="160"/>
      <c r="F290" s="2">
        <v>3.6</v>
      </c>
      <c r="G290" s="2">
        <f t="shared" si="4"/>
        <v>-1.2878587085651816E-14</v>
      </c>
    </row>
    <row r="291" spans="1:7" hidden="1">
      <c r="A291" s="44">
        <v>43799</v>
      </c>
      <c r="B291" s="525" t="s">
        <v>14</v>
      </c>
      <c r="C291" s="64" t="s">
        <v>33</v>
      </c>
      <c r="D291" t="s">
        <v>16</v>
      </c>
      <c r="E291" s="160">
        <v>34.799999999999997</v>
      </c>
      <c r="G291" s="2">
        <f t="shared" si="4"/>
        <v>34.799999999999983</v>
      </c>
    </row>
    <row r="292" spans="1:7" hidden="1">
      <c r="B292" s="526"/>
      <c r="D292" t="s">
        <v>17</v>
      </c>
      <c r="E292" s="160">
        <v>3.7</v>
      </c>
      <c r="G292" s="2">
        <f t="shared" si="4"/>
        <v>38.499999999999986</v>
      </c>
    </row>
    <row r="293" spans="1:7" hidden="1">
      <c r="B293" s="526"/>
      <c r="D293" t="s">
        <v>18</v>
      </c>
      <c r="E293" s="160">
        <v>60</v>
      </c>
      <c r="G293" s="2">
        <f t="shared" si="4"/>
        <v>98.499999999999986</v>
      </c>
    </row>
    <row r="294" spans="1:7" hidden="1">
      <c r="B294" s="526"/>
      <c r="D294" t="s">
        <v>19</v>
      </c>
      <c r="E294" s="160">
        <v>5</v>
      </c>
      <c r="G294" s="2">
        <f t="shared" si="4"/>
        <v>103.49999999999999</v>
      </c>
    </row>
    <row r="295" spans="1:7" hidden="1">
      <c r="A295" s="7">
        <v>43799</v>
      </c>
      <c r="B295" s="526" t="s">
        <v>114</v>
      </c>
      <c r="C295" s="65" t="s">
        <v>33</v>
      </c>
      <c r="D295" t="s">
        <v>18</v>
      </c>
      <c r="E295" s="160"/>
      <c r="F295" s="2">
        <v>60</v>
      </c>
      <c r="G295" s="2">
        <f t="shared" si="4"/>
        <v>43.499999999999986</v>
      </c>
    </row>
    <row r="296" spans="1:7" hidden="1">
      <c r="A296" s="7">
        <v>43799</v>
      </c>
      <c r="B296" s="526" t="s">
        <v>114</v>
      </c>
      <c r="C296" s="65" t="s">
        <v>33</v>
      </c>
      <c r="D296" t="s">
        <v>19</v>
      </c>
      <c r="E296" s="160"/>
      <c r="F296" s="2">
        <v>5</v>
      </c>
      <c r="G296" s="2">
        <f t="shared" si="4"/>
        <v>38.499999999999986</v>
      </c>
    </row>
    <row r="297" spans="1:7" hidden="1">
      <c r="A297" s="7">
        <v>43852</v>
      </c>
      <c r="B297" s="526">
        <v>19552</v>
      </c>
      <c r="C297" s="65" t="s">
        <v>33</v>
      </c>
      <c r="D297" t="s">
        <v>16</v>
      </c>
      <c r="E297" s="160"/>
      <c r="F297" s="2">
        <v>34.799999999999997</v>
      </c>
      <c r="G297" s="2">
        <f t="shared" si="4"/>
        <v>3.6999999999999886</v>
      </c>
    </row>
    <row r="298" spans="1:7" hidden="1">
      <c r="A298" s="7">
        <v>43852</v>
      </c>
      <c r="B298" s="526">
        <v>19552</v>
      </c>
      <c r="C298" s="65" t="s">
        <v>33</v>
      </c>
      <c r="D298" t="s">
        <v>17</v>
      </c>
      <c r="E298" s="160"/>
      <c r="F298" s="2">
        <v>3.7</v>
      </c>
      <c r="G298" s="2">
        <f t="shared" si="4"/>
        <v>-1.1546319456101628E-14</v>
      </c>
    </row>
    <row r="299" spans="1:7" hidden="1">
      <c r="A299" s="44">
        <v>43830</v>
      </c>
      <c r="B299" s="525" t="s">
        <v>14</v>
      </c>
      <c r="C299" s="64" t="s">
        <v>34</v>
      </c>
      <c r="D299" t="s">
        <v>16</v>
      </c>
      <c r="E299" s="160">
        <v>36.4</v>
      </c>
      <c r="G299" s="2">
        <f t="shared" si="4"/>
        <v>36.399999999999984</v>
      </c>
    </row>
    <row r="300" spans="1:7" hidden="1">
      <c r="B300" s="526"/>
      <c r="D300" t="s">
        <v>17</v>
      </c>
      <c r="E300" s="160">
        <v>3.8</v>
      </c>
      <c r="G300" s="2">
        <f t="shared" si="4"/>
        <v>40.199999999999982</v>
      </c>
    </row>
    <row r="301" spans="1:7" hidden="1">
      <c r="B301" s="526"/>
      <c r="D301" t="s">
        <v>18</v>
      </c>
      <c r="E301" s="160">
        <v>60</v>
      </c>
      <c r="G301" s="2">
        <f t="shared" si="4"/>
        <v>100.19999999999999</v>
      </c>
    </row>
    <row r="302" spans="1:7" hidden="1">
      <c r="B302" s="526"/>
      <c r="D302" t="s">
        <v>19</v>
      </c>
      <c r="E302" s="160">
        <v>5</v>
      </c>
      <c r="G302" s="2">
        <f t="shared" si="4"/>
        <v>105.19999999999999</v>
      </c>
    </row>
    <row r="303" spans="1:7" hidden="1">
      <c r="A303" s="7">
        <v>43830</v>
      </c>
      <c r="B303" s="526" t="s">
        <v>114</v>
      </c>
      <c r="C303" s="65" t="s">
        <v>34</v>
      </c>
      <c r="D303" t="s">
        <v>18</v>
      </c>
      <c r="E303" s="160"/>
      <c r="F303" s="2">
        <v>60</v>
      </c>
      <c r="G303" s="2">
        <f t="shared" si="4"/>
        <v>45.199999999999989</v>
      </c>
    </row>
    <row r="304" spans="1:7" ht="14.25" hidden="1" customHeight="1">
      <c r="A304" s="7">
        <v>43830</v>
      </c>
      <c r="B304" s="526" t="s">
        <v>114</v>
      </c>
      <c r="C304" s="65" t="s">
        <v>34</v>
      </c>
      <c r="D304" t="s">
        <v>19</v>
      </c>
      <c r="E304" s="160"/>
      <c r="F304" s="2">
        <v>5</v>
      </c>
      <c r="G304" s="2">
        <f t="shared" si="4"/>
        <v>40.199999999999989</v>
      </c>
    </row>
    <row r="305" spans="1:7" ht="14.25" hidden="1" customHeight="1">
      <c r="A305" s="7">
        <v>43852</v>
      </c>
      <c r="B305" s="526">
        <v>19552</v>
      </c>
      <c r="C305" s="65" t="s">
        <v>34</v>
      </c>
      <c r="D305" t="s">
        <v>16</v>
      </c>
      <c r="E305" s="160"/>
      <c r="F305" s="2">
        <v>36.4</v>
      </c>
      <c r="G305" s="2">
        <f t="shared" si="4"/>
        <v>3.7999999999999901</v>
      </c>
    </row>
    <row r="306" spans="1:7" ht="14.25" hidden="1" customHeight="1">
      <c r="A306" s="7">
        <v>43852</v>
      </c>
      <c r="B306" s="526">
        <v>19552</v>
      </c>
      <c r="C306" s="65" t="s">
        <v>34</v>
      </c>
      <c r="D306" t="s">
        <v>17</v>
      </c>
      <c r="E306" s="160"/>
      <c r="F306" s="2">
        <v>3.8</v>
      </c>
      <c r="G306" s="2">
        <f t="shared" si="4"/>
        <v>-9.7699626167013776E-15</v>
      </c>
    </row>
    <row r="307" spans="1:7" ht="14.25" hidden="1" customHeight="1">
      <c r="A307" s="44">
        <v>43861</v>
      </c>
      <c r="B307" s="525" t="s">
        <v>14</v>
      </c>
      <c r="C307" s="64" t="s">
        <v>15</v>
      </c>
      <c r="D307" t="s">
        <v>16</v>
      </c>
      <c r="E307" s="160">
        <v>39.5</v>
      </c>
      <c r="G307" s="2">
        <f t="shared" si="4"/>
        <v>39.499999999999993</v>
      </c>
    </row>
    <row r="308" spans="1:7" ht="14.25" hidden="1" customHeight="1">
      <c r="B308" s="526"/>
      <c r="D308" t="s">
        <v>17</v>
      </c>
      <c r="E308" s="160">
        <v>3.6</v>
      </c>
      <c r="G308" s="2">
        <f t="shared" si="4"/>
        <v>43.099999999999994</v>
      </c>
    </row>
    <row r="309" spans="1:7" ht="14.25" hidden="1" customHeight="1">
      <c r="B309" s="526"/>
      <c r="D309" t="s">
        <v>18</v>
      </c>
      <c r="E309" s="160">
        <v>60</v>
      </c>
      <c r="G309" s="2">
        <f t="shared" si="4"/>
        <v>103.1</v>
      </c>
    </row>
    <row r="310" spans="1:7" ht="14.25" hidden="1" customHeight="1">
      <c r="B310" s="526"/>
      <c r="D310" t="s">
        <v>19</v>
      </c>
      <c r="E310" s="160">
        <v>5</v>
      </c>
      <c r="G310" s="2">
        <f t="shared" si="4"/>
        <v>108.1</v>
      </c>
    </row>
    <row r="311" spans="1:7" ht="14.25" hidden="1" customHeight="1">
      <c r="B311" s="526"/>
      <c r="D311" t="s">
        <v>21</v>
      </c>
      <c r="E311" s="160">
        <v>100</v>
      </c>
      <c r="G311" s="2">
        <f t="shared" si="4"/>
        <v>208.1</v>
      </c>
    </row>
    <row r="312" spans="1:7" ht="14.25" hidden="1" customHeight="1">
      <c r="A312" s="7">
        <v>43857</v>
      </c>
      <c r="B312" s="526">
        <v>19729</v>
      </c>
      <c r="C312" s="65" t="s">
        <v>15</v>
      </c>
      <c r="D312" t="s">
        <v>21</v>
      </c>
      <c r="E312" s="160"/>
      <c r="F312" s="2">
        <v>100</v>
      </c>
      <c r="G312" s="2">
        <f t="shared" si="4"/>
        <v>108.1</v>
      </c>
    </row>
    <row r="313" spans="1:7" ht="14.25" hidden="1" customHeight="1">
      <c r="A313" s="7">
        <v>43861</v>
      </c>
      <c r="B313" s="526" t="s">
        <v>114</v>
      </c>
      <c r="C313" s="65" t="s">
        <v>15</v>
      </c>
      <c r="D313" t="s">
        <v>18</v>
      </c>
      <c r="E313" s="160"/>
      <c r="F313" s="2">
        <v>60</v>
      </c>
      <c r="G313" s="2">
        <f t="shared" si="4"/>
        <v>48.099999999999994</v>
      </c>
    </row>
    <row r="314" spans="1:7" ht="14.25" hidden="1" customHeight="1">
      <c r="A314" s="7">
        <v>43861</v>
      </c>
      <c r="B314" s="526" t="s">
        <v>114</v>
      </c>
      <c r="C314" s="65" t="s">
        <v>15</v>
      </c>
      <c r="D314" t="s">
        <v>19</v>
      </c>
      <c r="E314" s="160"/>
      <c r="F314" s="2">
        <v>5</v>
      </c>
      <c r="G314" s="2">
        <f t="shared" si="4"/>
        <v>43.099999999999994</v>
      </c>
    </row>
    <row r="315" spans="1:7" ht="14.25" hidden="1" customHeight="1">
      <c r="A315" s="7">
        <v>44151</v>
      </c>
      <c r="B315" s="526">
        <v>20678</v>
      </c>
      <c r="C315" s="65" t="s">
        <v>15</v>
      </c>
      <c r="D315" t="s">
        <v>16</v>
      </c>
      <c r="E315" s="160"/>
      <c r="F315" s="2">
        <v>39.5</v>
      </c>
      <c r="G315" s="2">
        <f t="shared" si="4"/>
        <v>3.5999999999999943</v>
      </c>
    </row>
    <row r="316" spans="1:7" ht="14.25" hidden="1" customHeight="1">
      <c r="A316" s="7">
        <v>44151</v>
      </c>
      <c r="B316" s="526">
        <v>20678</v>
      </c>
      <c r="C316" s="65" t="s">
        <v>15</v>
      </c>
      <c r="D316" t="s">
        <v>17</v>
      </c>
      <c r="E316" s="160"/>
      <c r="F316" s="2">
        <v>3.6</v>
      </c>
      <c r="G316" s="2">
        <f t="shared" si="4"/>
        <v>-5.773159728050814E-15</v>
      </c>
    </row>
    <row r="317" spans="1:7" ht="14.25" hidden="1" customHeight="1">
      <c r="A317" s="44">
        <v>43890</v>
      </c>
      <c r="B317" s="525" t="s">
        <v>14</v>
      </c>
      <c r="C317" s="64" t="s">
        <v>20</v>
      </c>
      <c r="D317" t="s">
        <v>16</v>
      </c>
      <c r="E317" s="160">
        <v>41</v>
      </c>
      <c r="G317" s="2">
        <f t="shared" si="4"/>
        <v>40.999999999999993</v>
      </c>
    </row>
    <row r="318" spans="1:7" ht="14.25" hidden="1" customHeight="1">
      <c r="B318" s="526"/>
      <c r="D318" t="s">
        <v>17</v>
      </c>
      <c r="E318" s="160">
        <v>3.8</v>
      </c>
      <c r="G318" s="2">
        <f t="shared" si="4"/>
        <v>44.79999999999999</v>
      </c>
    </row>
    <row r="319" spans="1:7" ht="14.25" hidden="1" customHeight="1">
      <c r="B319" s="526"/>
      <c r="D319" t="s">
        <v>18</v>
      </c>
      <c r="E319" s="160">
        <v>58</v>
      </c>
      <c r="G319" s="2">
        <f t="shared" si="4"/>
        <v>102.79999999999998</v>
      </c>
    </row>
    <row r="320" spans="1:7" ht="14.25" hidden="1" customHeight="1">
      <c r="B320" s="526"/>
      <c r="D320" t="s">
        <v>40</v>
      </c>
      <c r="E320" s="160">
        <v>5</v>
      </c>
      <c r="G320" s="2">
        <f t="shared" si="4"/>
        <v>107.79999999999998</v>
      </c>
    </row>
    <row r="321" spans="1:7" ht="14.25" hidden="1" customHeight="1">
      <c r="A321" s="7">
        <v>43890</v>
      </c>
      <c r="B321" s="526" t="s">
        <v>114</v>
      </c>
      <c r="C321" s="65" t="s">
        <v>20</v>
      </c>
      <c r="D321" t="s">
        <v>18</v>
      </c>
      <c r="E321" s="160"/>
      <c r="F321" s="2">
        <v>58</v>
      </c>
      <c r="G321" s="2">
        <f t="shared" si="4"/>
        <v>49.799999999999983</v>
      </c>
    </row>
    <row r="322" spans="1:7" ht="14.25" hidden="1" customHeight="1">
      <c r="A322" s="7">
        <v>43890</v>
      </c>
      <c r="B322" s="526" t="s">
        <v>114</v>
      </c>
      <c r="C322" s="65" t="s">
        <v>20</v>
      </c>
      <c r="D322" t="s">
        <v>40</v>
      </c>
      <c r="E322" s="160"/>
      <c r="F322" s="2">
        <v>5</v>
      </c>
      <c r="G322" s="2">
        <f t="shared" si="4"/>
        <v>44.799999999999983</v>
      </c>
    </row>
    <row r="323" spans="1:7" ht="14.25" hidden="1" customHeight="1">
      <c r="A323" s="7">
        <v>44151</v>
      </c>
      <c r="B323" s="526">
        <v>20678</v>
      </c>
      <c r="C323" s="65" t="s">
        <v>20</v>
      </c>
      <c r="D323" t="s">
        <v>16</v>
      </c>
      <c r="E323" s="160"/>
      <c r="F323" s="2">
        <v>41</v>
      </c>
      <c r="G323" s="2">
        <f t="shared" si="4"/>
        <v>3.7999999999999829</v>
      </c>
    </row>
    <row r="324" spans="1:7" ht="14.25" hidden="1" customHeight="1">
      <c r="A324" s="7">
        <v>44151</v>
      </c>
      <c r="B324" s="526">
        <v>20678</v>
      </c>
      <c r="C324" s="65" t="s">
        <v>20</v>
      </c>
      <c r="D324" t="s">
        <v>17</v>
      </c>
      <c r="E324" s="160"/>
      <c r="F324" s="2">
        <v>3.8</v>
      </c>
      <c r="G324" s="97">
        <f t="shared" si="4"/>
        <v>-1.6875389974302379E-14</v>
      </c>
    </row>
    <row r="325" spans="1:7" ht="14.25" hidden="1" customHeight="1">
      <c r="A325" s="44">
        <v>43921</v>
      </c>
      <c r="B325" s="525" t="s">
        <v>14</v>
      </c>
      <c r="C325" s="64" t="s">
        <v>23</v>
      </c>
      <c r="D325" t="s">
        <v>16</v>
      </c>
      <c r="E325" s="160">
        <v>33.700000000000003</v>
      </c>
      <c r="G325" s="2">
        <f>+G324+E325-F325</f>
        <v>33.699999999999989</v>
      </c>
    </row>
    <row r="326" spans="1:7" ht="14.25" hidden="1" customHeight="1">
      <c r="B326" s="526"/>
      <c r="D326" t="s">
        <v>17</v>
      </c>
      <c r="E326" s="160">
        <v>3.9</v>
      </c>
      <c r="G326" s="2">
        <f t="shared" ref="G326:G405" si="5">+G325+E326-F326</f>
        <v>37.599999999999987</v>
      </c>
    </row>
    <row r="327" spans="1:7" ht="14.25" hidden="1" customHeight="1">
      <c r="B327" s="526"/>
      <c r="D327" t="s">
        <v>18</v>
      </c>
      <c r="E327" s="160">
        <v>60</v>
      </c>
      <c r="G327" s="2">
        <f t="shared" si="5"/>
        <v>97.6</v>
      </c>
    </row>
    <row r="328" spans="1:7" ht="14.25" hidden="1" customHeight="1">
      <c r="B328" s="526"/>
      <c r="D328" t="s">
        <v>40</v>
      </c>
      <c r="E328" s="160">
        <v>5</v>
      </c>
      <c r="G328" s="2">
        <f t="shared" si="5"/>
        <v>102.6</v>
      </c>
    </row>
    <row r="329" spans="1:7" ht="14.25" hidden="1" customHeight="1">
      <c r="A329" s="7">
        <v>43921</v>
      </c>
      <c r="B329" s="526" t="s">
        <v>114</v>
      </c>
      <c r="C329" s="65" t="s">
        <v>23</v>
      </c>
      <c r="D329" t="s">
        <v>18</v>
      </c>
      <c r="E329" s="160"/>
      <c r="F329" s="2">
        <v>28</v>
      </c>
      <c r="G329" s="2">
        <f t="shared" si="5"/>
        <v>74.599999999999994</v>
      </c>
    </row>
    <row r="330" spans="1:7" ht="14.25" hidden="1" customHeight="1">
      <c r="A330" s="7">
        <v>44151</v>
      </c>
      <c r="B330" s="526">
        <v>20678</v>
      </c>
      <c r="C330" s="65" t="s">
        <v>23</v>
      </c>
      <c r="D330" t="s">
        <v>16</v>
      </c>
      <c r="E330" s="160"/>
      <c r="F330" s="2">
        <v>33.700000000000003</v>
      </c>
      <c r="G330" s="2">
        <f t="shared" si="5"/>
        <v>40.899999999999991</v>
      </c>
    </row>
    <row r="331" spans="1:7" ht="14.25" hidden="1" customHeight="1">
      <c r="A331" s="7">
        <v>44151</v>
      </c>
      <c r="B331" s="526">
        <v>20678</v>
      </c>
      <c r="C331" s="65" t="s">
        <v>23</v>
      </c>
      <c r="D331" t="s">
        <v>17</v>
      </c>
      <c r="E331" s="160"/>
      <c r="F331" s="2">
        <v>3.9</v>
      </c>
      <c r="G331" s="2">
        <f t="shared" si="5"/>
        <v>36.999999999999993</v>
      </c>
    </row>
    <row r="332" spans="1:7" ht="14.25" hidden="1" customHeight="1">
      <c r="A332" s="7">
        <v>44511</v>
      </c>
      <c r="B332" s="526">
        <v>23757</v>
      </c>
      <c r="C332" s="65" t="s">
        <v>23</v>
      </c>
      <c r="D332" t="s">
        <v>18</v>
      </c>
      <c r="E332" s="160"/>
      <c r="F332" s="2">
        <v>32</v>
      </c>
      <c r="G332" s="2">
        <f t="shared" si="5"/>
        <v>4.9999999999999929</v>
      </c>
    </row>
    <row r="333" spans="1:7" ht="14.25" hidden="1" customHeight="1">
      <c r="A333" s="7">
        <v>44511</v>
      </c>
      <c r="B333" s="526">
        <v>23757</v>
      </c>
      <c r="C333" s="65" t="s">
        <v>23</v>
      </c>
      <c r="D333" t="s">
        <v>40</v>
      </c>
      <c r="E333" s="160"/>
      <c r="F333" s="2">
        <v>5</v>
      </c>
      <c r="G333" s="2">
        <f t="shared" si="5"/>
        <v>-7.1054273576010019E-15</v>
      </c>
    </row>
    <row r="334" spans="1:7" ht="14.25" hidden="1" customHeight="1">
      <c r="A334" s="44">
        <v>43951</v>
      </c>
      <c r="B334" s="525" t="s">
        <v>14</v>
      </c>
      <c r="C334" s="64" t="s">
        <v>24</v>
      </c>
      <c r="D334" t="s">
        <v>16</v>
      </c>
      <c r="E334" s="160">
        <v>13.1</v>
      </c>
      <c r="G334" s="2">
        <f t="shared" si="5"/>
        <v>13.099999999999993</v>
      </c>
    </row>
    <row r="335" spans="1:7" ht="14.25" hidden="1" customHeight="1">
      <c r="B335" s="526"/>
      <c r="D335" t="s">
        <v>17</v>
      </c>
      <c r="E335" s="160">
        <v>4.5999999999999996</v>
      </c>
      <c r="G335" s="2">
        <f t="shared" si="5"/>
        <v>17.699999999999992</v>
      </c>
    </row>
    <row r="336" spans="1:7" ht="14.25" hidden="1" customHeight="1">
      <c r="B336" s="526"/>
      <c r="D336" t="s">
        <v>18</v>
      </c>
      <c r="E336" s="160">
        <v>60</v>
      </c>
      <c r="G336" s="2">
        <f t="shared" si="5"/>
        <v>77.699999999999989</v>
      </c>
    </row>
    <row r="337" spans="1:7" ht="14.25" hidden="1" customHeight="1">
      <c r="B337" s="526"/>
      <c r="D337" t="s">
        <v>40</v>
      </c>
      <c r="E337" s="160">
        <v>5</v>
      </c>
      <c r="G337" s="2">
        <f t="shared" si="5"/>
        <v>82.699999999999989</v>
      </c>
    </row>
    <row r="338" spans="1:7" ht="14.25" hidden="1" customHeight="1">
      <c r="A338" s="7">
        <v>44151</v>
      </c>
      <c r="B338" s="526">
        <v>20678</v>
      </c>
      <c r="C338" s="65" t="s">
        <v>24</v>
      </c>
      <c r="D338" t="s">
        <v>16</v>
      </c>
      <c r="E338" s="160"/>
      <c r="F338" s="2">
        <v>13.1</v>
      </c>
      <c r="G338" s="2">
        <f t="shared" si="5"/>
        <v>69.599999999999994</v>
      </c>
    </row>
    <row r="339" spans="1:7" ht="14.25" hidden="1" customHeight="1">
      <c r="A339" s="7">
        <v>44151</v>
      </c>
      <c r="B339" s="526">
        <v>20678</v>
      </c>
      <c r="C339" s="65" t="s">
        <v>24</v>
      </c>
      <c r="D339" t="s">
        <v>17</v>
      </c>
      <c r="E339" s="160"/>
      <c r="F339" s="2">
        <v>4.5999999999999996</v>
      </c>
      <c r="G339" s="2">
        <f t="shared" si="5"/>
        <v>65</v>
      </c>
    </row>
    <row r="340" spans="1:7" ht="14.25" hidden="1" customHeight="1">
      <c r="A340" s="7">
        <v>44511</v>
      </c>
      <c r="B340" s="526">
        <v>23757</v>
      </c>
      <c r="C340" s="65" t="s">
        <v>24</v>
      </c>
      <c r="E340" s="160"/>
      <c r="F340" s="2">
        <v>60</v>
      </c>
      <c r="G340" s="2">
        <f t="shared" si="5"/>
        <v>5</v>
      </c>
    </row>
    <row r="341" spans="1:7" ht="14.25" hidden="1" customHeight="1">
      <c r="A341" s="7">
        <v>44511</v>
      </c>
      <c r="B341" s="526">
        <v>23757</v>
      </c>
      <c r="C341" s="65" t="s">
        <v>24</v>
      </c>
      <c r="E341" s="160"/>
      <c r="F341" s="2">
        <v>5</v>
      </c>
      <c r="G341" s="2">
        <f t="shared" si="5"/>
        <v>0</v>
      </c>
    </row>
    <row r="342" spans="1:7" ht="14.25" hidden="1" customHeight="1">
      <c r="A342" s="44">
        <v>43981</v>
      </c>
      <c r="B342" s="525" t="s">
        <v>14</v>
      </c>
      <c r="C342" s="64" t="s">
        <v>25</v>
      </c>
      <c r="D342" t="s">
        <v>16</v>
      </c>
      <c r="E342" s="171">
        <v>12.1</v>
      </c>
      <c r="G342" s="2">
        <f t="shared" si="5"/>
        <v>12.1</v>
      </c>
    </row>
    <row r="343" spans="1:7" ht="14.25" hidden="1" customHeight="1">
      <c r="B343" s="526"/>
      <c r="D343" t="s">
        <v>17</v>
      </c>
      <c r="E343" s="171">
        <v>2.5</v>
      </c>
      <c r="G343" s="2">
        <f t="shared" si="5"/>
        <v>14.6</v>
      </c>
    </row>
    <row r="344" spans="1:7" ht="14.25" hidden="1" customHeight="1">
      <c r="B344" s="526"/>
      <c r="D344" t="s">
        <v>18</v>
      </c>
      <c r="E344" s="171">
        <v>60</v>
      </c>
      <c r="G344" s="2">
        <f t="shared" si="5"/>
        <v>74.599999999999994</v>
      </c>
    </row>
    <row r="345" spans="1:7" ht="14.25" hidden="1" customHeight="1">
      <c r="B345" s="526"/>
      <c r="D345" t="s">
        <v>40</v>
      </c>
      <c r="E345" s="171">
        <v>5</v>
      </c>
      <c r="G345" s="2">
        <f t="shared" si="5"/>
        <v>79.599999999999994</v>
      </c>
    </row>
    <row r="346" spans="1:7" ht="14.25" hidden="1" customHeight="1">
      <c r="A346" s="7">
        <v>44151</v>
      </c>
      <c r="B346" s="526">
        <v>20678</v>
      </c>
      <c r="C346" s="65" t="s">
        <v>25</v>
      </c>
      <c r="D346" t="s">
        <v>16</v>
      </c>
      <c r="E346" s="171"/>
      <c r="F346" s="2">
        <v>12.1</v>
      </c>
      <c r="G346" s="2">
        <f t="shared" si="5"/>
        <v>67.5</v>
      </c>
    </row>
    <row r="347" spans="1:7" ht="14.25" hidden="1" customHeight="1">
      <c r="A347" s="7">
        <v>44151</v>
      </c>
      <c r="B347" s="526">
        <v>20678</v>
      </c>
      <c r="C347" s="65" t="s">
        <v>25</v>
      </c>
      <c r="D347" t="s">
        <v>17</v>
      </c>
      <c r="E347" s="171"/>
      <c r="F347" s="2">
        <v>2.5</v>
      </c>
      <c r="G347" s="2">
        <f t="shared" si="5"/>
        <v>65</v>
      </c>
    </row>
    <row r="348" spans="1:7" ht="14.25" hidden="1" customHeight="1">
      <c r="A348" s="7">
        <v>44511</v>
      </c>
      <c r="B348" s="526">
        <v>23757</v>
      </c>
      <c r="C348" s="65" t="s">
        <v>25</v>
      </c>
      <c r="E348" s="171"/>
      <c r="F348" s="16">
        <v>60</v>
      </c>
      <c r="G348" s="2">
        <f t="shared" si="5"/>
        <v>5</v>
      </c>
    </row>
    <row r="349" spans="1:7" ht="14.25" hidden="1" customHeight="1">
      <c r="A349" s="7">
        <v>44511</v>
      </c>
      <c r="B349" s="526">
        <v>23757</v>
      </c>
      <c r="C349" s="65" t="s">
        <v>25</v>
      </c>
      <c r="E349" s="171"/>
      <c r="F349" s="16">
        <v>5</v>
      </c>
      <c r="G349" s="2">
        <f t="shared" si="5"/>
        <v>0</v>
      </c>
    </row>
    <row r="350" spans="1:7" ht="14.25" hidden="1" customHeight="1">
      <c r="A350" s="44">
        <v>44012</v>
      </c>
      <c r="B350" s="525" t="s">
        <v>14</v>
      </c>
      <c r="C350" s="64" t="s">
        <v>26</v>
      </c>
      <c r="D350" t="s">
        <v>16</v>
      </c>
      <c r="E350" s="171">
        <v>10.7</v>
      </c>
      <c r="G350" s="2">
        <f t="shared" si="5"/>
        <v>10.7</v>
      </c>
    </row>
    <row r="351" spans="1:7" ht="14.25" hidden="1" customHeight="1">
      <c r="B351" s="526"/>
      <c r="D351" t="s">
        <v>17</v>
      </c>
      <c r="E351" s="171">
        <v>1.2</v>
      </c>
      <c r="G351" s="2">
        <f t="shared" si="5"/>
        <v>11.899999999999999</v>
      </c>
    </row>
    <row r="352" spans="1:7" ht="14.25" hidden="1" customHeight="1">
      <c r="B352" s="526"/>
      <c r="D352" t="s">
        <v>18</v>
      </c>
      <c r="E352" s="171">
        <v>60</v>
      </c>
      <c r="G352" s="2">
        <f t="shared" si="5"/>
        <v>71.900000000000006</v>
      </c>
    </row>
    <row r="353" spans="1:7" ht="14.25" hidden="1" customHeight="1">
      <c r="B353" s="526"/>
      <c r="D353" t="s">
        <v>40</v>
      </c>
      <c r="E353" s="171">
        <v>5</v>
      </c>
      <c r="G353" s="2">
        <f t="shared" si="5"/>
        <v>76.900000000000006</v>
      </c>
    </row>
    <row r="354" spans="1:7" ht="14.25" hidden="1" customHeight="1">
      <c r="A354" s="7">
        <v>44151</v>
      </c>
      <c r="B354" s="526">
        <v>20679</v>
      </c>
      <c r="C354" s="65" t="s">
        <v>26</v>
      </c>
      <c r="D354" t="s">
        <v>16</v>
      </c>
      <c r="E354" s="171"/>
      <c r="F354" s="2">
        <v>10.7</v>
      </c>
      <c r="G354" s="2">
        <f t="shared" si="5"/>
        <v>66.2</v>
      </c>
    </row>
    <row r="355" spans="1:7" ht="14.25" hidden="1" customHeight="1">
      <c r="A355" s="7">
        <v>44151</v>
      </c>
      <c r="B355" s="526">
        <v>20679</v>
      </c>
      <c r="C355" s="65" t="s">
        <v>26</v>
      </c>
      <c r="D355" t="s">
        <v>17</v>
      </c>
      <c r="E355" s="171"/>
      <c r="F355" s="2">
        <v>1.2</v>
      </c>
      <c r="G355" s="2">
        <f t="shared" si="5"/>
        <v>65</v>
      </c>
    </row>
    <row r="356" spans="1:7" ht="14.25" hidden="1" customHeight="1">
      <c r="A356" s="7">
        <v>44511</v>
      </c>
      <c r="B356" s="526">
        <v>23757</v>
      </c>
      <c r="C356" s="65" t="s">
        <v>26</v>
      </c>
      <c r="E356" s="171"/>
      <c r="F356" s="16">
        <v>60</v>
      </c>
      <c r="G356" s="2">
        <f t="shared" si="5"/>
        <v>5</v>
      </c>
    </row>
    <row r="357" spans="1:7" ht="14.25" hidden="1" customHeight="1">
      <c r="A357" s="7">
        <v>44511</v>
      </c>
      <c r="B357" s="526">
        <v>23757</v>
      </c>
      <c r="C357" s="65" t="s">
        <v>26</v>
      </c>
      <c r="E357" s="171"/>
      <c r="F357" s="16">
        <v>5</v>
      </c>
      <c r="G357" s="2">
        <f t="shared" si="5"/>
        <v>0</v>
      </c>
    </row>
    <row r="358" spans="1:7" ht="14.25" hidden="1" customHeight="1">
      <c r="A358" s="44">
        <v>44043</v>
      </c>
      <c r="B358" s="525" t="s">
        <v>14</v>
      </c>
      <c r="C358" s="64" t="s">
        <v>27</v>
      </c>
      <c r="D358" t="s">
        <v>16</v>
      </c>
      <c r="E358" s="171">
        <v>31.5</v>
      </c>
      <c r="G358" s="2">
        <f t="shared" si="5"/>
        <v>31.5</v>
      </c>
    </row>
    <row r="359" spans="1:7" ht="14.25" hidden="1" customHeight="1">
      <c r="B359" s="526"/>
      <c r="D359" t="s">
        <v>17</v>
      </c>
      <c r="E359" s="171">
        <v>5</v>
      </c>
      <c r="G359" s="2">
        <f t="shared" si="5"/>
        <v>36.5</v>
      </c>
    </row>
    <row r="360" spans="1:7" ht="14.25" hidden="1" customHeight="1">
      <c r="B360" s="526"/>
      <c r="D360" t="s">
        <v>18</v>
      </c>
      <c r="E360" s="171">
        <v>60</v>
      </c>
      <c r="G360" s="2">
        <f t="shared" si="5"/>
        <v>96.5</v>
      </c>
    </row>
    <row r="361" spans="1:7" ht="14.25" hidden="1" customHeight="1">
      <c r="B361" s="526"/>
      <c r="D361" t="s">
        <v>40</v>
      </c>
      <c r="E361" s="171">
        <v>5</v>
      </c>
      <c r="G361" s="2">
        <f t="shared" si="5"/>
        <v>101.5</v>
      </c>
    </row>
    <row r="362" spans="1:7" ht="14.25" hidden="1" customHeight="1">
      <c r="A362" s="7">
        <v>44151</v>
      </c>
      <c r="B362" s="526">
        <v>20679</v>
      </c>
      <c r="C362" s="65" t="s">
        <v>27</v>
      </c>
      <c r="D362" t="s">
        <v>16</v>
      </c>
      <c r="E362" s="171"/>
      <c r="F362" s="2">
        <v>31.5</v>
      </c>
      <c r="G362" s="2">
        <f t="shared" si="5"/>
        <v>70</v>
      </c>
    </row>
    <row r="363" spans="1:7" ht="14.25" hidden="1" customHeight="1">
      <c r="A363" s="7">
        <v>44151</v>
      </c>
      <c r="B363" s="526">
        <v>20679</v>
      </c>
      <c r="C363" s="65" t="s">
        <v>27</v>
      </c>
      <c r="D363" t="s">
        <v>17</v>
      </c>
      <c r="E363" s="171"/>
      <c r="F363" s="2">
        <v>5</v>
      </c>
      <c r="G363" s="2">
        <f t="shared" si="5"/>
        <v>65</v>
      </c>
    </row>
    <row r="364" spans="1:7" ht="14.25" hidden="1" customHeight="1">
      <c r="A364" s="7">
        <v>44511</v>
      </c>
      <c r="B364" s="526">
        <v>23757</v>
      </c>
      <c r="C364" s="65" t="s">
        <v>27</v>
      </c>
      <c r="E364" s="171"/>
      <c r="F364" s="16">
        <v>60</v>
      </c>
      <c r="G364" s="2">
        <f t="shared" si="5"/>
        <v>5</v>
      </c>
    </row>
    <row r="365" spans="1:7" ht="14.25" hidden="1" customHeight="1">
      <c r="A365" s="7">
        <v>44511</v>
      </c>
      <c r="B365" s="526">
        <v>23757</v>
      </c>
      <c r="C365" s="65" t="s">
        <v>27</v>
      </c>
      <c r="E365" s="171"/>
      <c r="F365" s="16">
        <v>5</v>
      </c>
      <c r="G365" s="2">
        <f t="shared" si="5"/>
        <v>0</v>
      </c>
    </row>
    <row r="366" spans="1:7" ht="14.25" hidden="1" customHeight="1">
      <c r="A366" s="44">
        <v>44074</v>
      </c>
      <c r="B366" s="525" t="s">
        <v>14</v>
      </c>
      <c r="C366" s="64" t="s">
        <v>28</v>
      </c>
      <c r="D366" t="s">
        <v>16</v>
      </c>
      <c r="E366" s="171">
        <v>30.2</v>
      </c>
      <c r="G366" s="2">
        <f t="shared" si="5"/>
        <v>30.2</v>
      </c>
    </row>
    <row r="367" spans="1:7" ht="14.25" hidden="1" customHeight="1">
      <c r="B367" s="526"/>
      <c r="D367" t="s">
        <v>17</v>
      </c>
      <c r="E367" s="171">
        <v>3.5</v>
      </c>
      <c r="G367" s="2">
        <f t="shared" si="5"/>
        <v>33.700000000000003</v>
      </c>
    </row>
    <row r="368" spans="1:7" ht="14.25" hidden="1" customHeight="1">
      <c r="B368" s="526"/>
      <c r="D368" t="s">
        <v>18</v>
      </c>
      <c r="E368" s="171">
        <v>60</v>
      </c>
      <c r="G368" s="2">
        <f t="shared" si="5"/>
        <v>93.7</v>
      </c>
    </row>
    <row r="369" spans="1:7" ht="14.25" hidden="1" customHeight="1">
      <c r="B369" s="526"/>
      <c r="D369" t="s">
        <v>40</v>
      </c>
      <c r="E369" s="171">
        <v>5</v>
      </c>
      <c r="G369" s="2">
        <f t="shared" si="5"/>
        <v>98.7</v>
      </c>
    </row>
    <row r="370" spans="1:7" ht="14.25" hidden="1" customHeight="1">
      <c r="B370" s="526"/>
      <c r="D370" t="s">
        <v>45</v>
      </c>
      <c r="E370" s="171">
        <v>15</v>
      </c>
      <c r="G370" s="2">
        <f t="shared" si="5"/>
        <v>113.7</v>
      </c>
    </row>
    <row r="371" spans="1:7" ht="14.25" hidden="1" customHeight="1">
      <c r="A371" s="7">
        <v>44130</v>
      </c>
      <c r="B371" s="526">
        <v>20552</v>
      </c>
      <c r="C371" s="65" t="s">
        <v>28</v>
      </c>
      <c r="D371" t="s">
        <v>16</v>
      </c>
      <c r="E371" s="171"/>
      <c r="F371" s="2">
        <v>30.2</v>
      </c>
      <c r="G371" s="2">
        <f t="shared" si="5"/>
        <v>83.5</v>
      </c>
    </row>
    <row r="372" spans="1:7" ht="14.25" hidden="1" customHeight="1">
      <c r="A372" s="7">
        <v>44130</v>
      </c>
      <c r="B372" s="526">
        <v>20552</v>
      </c>
      <c r="C372" s="65" t="s">
        <v>28</v>
      </c>
      <c r="D372" t="s">
        <v>17</v>
      </c>
      <c r="E372" s="171"/>
      <c r="F372" s="2">
        <v>3.5</v>
      </c>
      <c r="G372" s="2">
        <f t="shared" si="5"/>
        <v>80</v>
      </c>
    </row>
    <row r="373" spans="1:7" ht="14.25" hidden="1" customHeight="1">
      <c r="A373" s="7">
        <v>44511</v>
      </c>
      <c r="B373" s="526">
        <v>23757</v>
      </c>
      <c r="C373" s="65" t="s">
        <v>28</v>
      </c>
      <c r="E373" s="171"/>
      <c r="F373" s="16">
        <v>60</v>
      </c>
      <c r="G373" s="2">
        <f t="shared" si="5"/>
        <v>20</v>
      </c>
    </row>
    <row r="374" spans="1:7" ht="14.25" hidden="1" customHeight="1">
      <c r="A374" s="7">
        <v>44511</v>
      </c>
      <c r="B374" s="526">
        <v>23757</v>
      </c>
      <c r="C374" s="65" t="s">
        <v>28</v>
      </c>
      <c r="E374" s="171"/>
      <c r="F374" s="16">
        <v>5</v>
      </c>
      <c r="G374" s="2">
        <f t="shared" si="5"/>
        <v>15</v>
      </c>
    </row>
    <row r="375" spans="1:7" ht="14.25" hidden="1" customHeight="1">
      <c r="A375" s="7">
        <v>44511</v>
      </c>
      <c r="B375" s="526">
        <v>23757</v>
      </c>
      <c r="C375" s="65" t="s">
        <v>28</v>
      </c>
      <c r="E375" s="171"/>
      <c r="F375" s="16">
        <v>15</v>
      </c>
      <c r="G375" s="2">
        <f t="shared" si="5"/>
        <v>0</v>
      </c>
    </row>
    <row r="376" spans="1:7" ht="14.25" hidden="1" customHeight="1">
      <c r="A376" s="44">
        <v>44104</v>
      </c>
      <c r="B376" s="525" t="s">
        <v>14</v>
      </c>
      <c r="C376" s="64" t="s">
        <v>29</v>
      </c>
      <c r="D376" t="s">
        <v>16</v>
      </c>
      <c r="E376" s="171">
        <v>31</v>
      </c>
      <c r="G376" s="2">
        <f t="shared" si="5"/>
        <v>31</v>
      </c>
    </row>
    <row r="377" spans="1:7" ht="14.25" hidden="1" customHeight="1">
      <c r="B377" s="526"/>
      <c r="D377" t="s">
        <v>17</v>
      </c>
      <c r="E377" s="171">
        <v>4.0999999999999996</v>
      </c>
      <c r="G377" s="2">
        <f t="shared" si="5"/>
        <v>35.1</v>
      </c>
    </row>
    <row r="378" spans="1:7" ht="14.25" hidden="1" customHeight="1">
      <c r="B378" s="526"/>
      <c r="D378" t="s">
        <v>18</v>
      </c>
      <c r="E378" s="171">
        <v>60</v>
      </c>
      <c r="G378" s="2">
        <f t="shared" si="5"/>
        <v>95.1</v>
      </c>
    </row>
    <row r="379" spans="1:7" ht="14.25" hidden="1" customHeight="1">
      <c r="B379" s="526"/>
      <c r="D379" t="s">
        <v>40</v>
      </c>
      <c r="E379" s="171">
        <v>5</v>
      </c>
      <c r="G379" s="2">
        <f t="shared" si="5"/>
        <v>100.1</v>
      </c>
    </row>
    <row r="380" spans="1:7" ht="14.25" hidden="1" customHeight="1">
      <c r="B380" s="526"/>
      <c r="D380" t="s">
        <v>45</v>
      </c>
      <c r="E380" s="171">
        <v>8.5</v>
      </c>
      <c r="G380" s="2">
        <f t="shared" si="5"/>
        <v>108.6</v>
      </c>
    </row>
    <row r="381" spans="1:7" ht="14.25" hidden="1" customHeight="1">
      <c r="A381" s="7">
        <v>44104</v>
      </c>
      <c r="B381" s="526" t="s">
        <v>114</v>
      </c>
      <c r="C381" s="65" t="s">
        <v>29</v>
      </c>
      <c r="D381" t="s">
        <v>18</v>
      </c>
      <c r="E381" s="171"/>
      <c r="F381" s="2">
        <v>60</v>
      </c>
      <c r="G381" s="2">
        <f t="shared" si="5"/>
        <v>48.599999999999994</v>
      </c>
    </row>
    <row r="382" spans="1:7" ht="14.25" hidden="1" customHeight="1">
      <c r="A382" s="7">
        <v>44104</v>
      </c>
      <c r="B382" s="526" t="s">
        <v>114</v>
      </c>
      <c r="C382" s="65" t="s">
        <v>29</v>
      </c>
      <c r="D382" t="s">
        <v>19</v>
      </c>
      <c r="E382" s="171"/>
      <c r="F382" s="2">
        <v>5</v>
      </c>
      <c r="G382" s="2">
        <f t="shared" si="5"/>
        <v>43.599999999999994</v>
      </c>
    </row>
    <row r="383" spans="1:7" ht="14.25" hidden="1" customHeight="1">
      <c r="A383" s="7">
        <v>44187</v>
      </c>
      <c r="B383" s="526">
        <v>21184</v>
      </c>
      <c r="C383" s="65" t="s">
        <v>29</v>
      </c>
      <c r="D383" t="s">
        <v>16</v>
      </c>
      <c r="E383" s="171"/>
      <c r="F383" s="2">
        <v>31</v>
      </c>
      <c r="G383" s="2">
        <f t="shared" si="5"/>
        <v>12.599999999999994</v>
      </c>
    </row>
    <row r="384" spans="1:7" ht="14.25" hidden="1" customHeight="1">
      <c r="A384" s="7">
        <v>44187</v>
      </c>
      <c r="B384" s="526">
        <v>21184</v>
      </c>
      <c r="C384" s="65" t="s">
        <v>29</v>
      </c>
      <c r="D384" t="s">
        <v>17</v>
      </c>
      <c r="E384" s="171"/>
      <c r="F384" s="2">
        <v>4.0999999999999996</v>
      </c>
      <c r="G384" s="2">
        <f t="shared" si="5"/>
        <v>8.4999999999999947</v>
      </c>
    </row>
    <row r="385" spans="1:7" ht="14.25" hidden="1" customHeight="1">
      <c r="A385" s="7">
        <v>44511</v>
      </c>
      <c r="B385" s="526">
        <v>23757</v>
      </c>
      <c r="C385" s="65" t="s">
        <v>29</v>
      </c>
      <c r="E385" s="171"/>
      <c r="F385" s="16">
        <v>8.5</v>
      </c>
      <c r="G385" s="2">
        <f t="shared" si="5"/>
        <v>0</v>
      </c>
    </row>
    <row r="386" spans="1:7" ht="14.25" hidden="1" customHeight="1">
      <c r="A386" s="44">
        <v>44135</v>
      </c>
      <c r="B386" s="525" t="s">
        <v>14</v>
      </c>
      <c r="C386" s="64" t="s">
        <v>30</v>
      </c>
      <c r="D386" t="s">
        <v>16</v>
      </c>
      <c r="E386" s="171">
        <v>36.4</v>
      </c>
      <c r="G386" s="2">
        <f t="shared" si="5"/>
        <v>36.4</v>
      </c>
    </row>
    <row r="387" spans="1:7" ht="14.25" hidden="1" customHeight="1">
      <c r="B387" s="526"/>
      <c r="D387" t="s">
        <v>17</v>
      </c>
      <c r="E387" s="171">
        <v>4.3</v>
      </c>
      <c r="G387" s="2">
        <f t="shared" si="5"/>
        <v>40.699999999999996</v>
      </c>
    </row>
    <row r="388" spans="1:7" ht="14.25" hidden="1" customHeight="1">
      <c r="B388" s="526"/>
      <c r="D388" t="s">
        <v>18</v>
      </c>
      <c r="E388" s="171">
        <v>60</v>
      </c>
      <c r="G388" s="2">
        <f t="shared" si="5"/>
        <v>100.69999999999999</v>
      </c>
    </row>
    <row r="389" spans="1:7" ht="14.25" hidden="1" customHeight="1">
      <c r="B389" s="526"/>
      <c r="D389" t="s">
        <v>40</v>
      </c>
      <c r="E389" s="171">
        <v>5</v>
      </c>
      <c r="G389" s="2">
        <f t="shared" si="5"/>
        <v>105.69999999999999</v>
      </c>
    </row>
    <row r="390" spans="1:7" ht="14.25" hidden="1" customHeight="1">
      <c r="B390" s="526"/>
      <c r="D390" s="67" t="s">
        <v>46</v>
      </c>
      <c r="E390" s="171">
        <v>10</v>
      </c>
      <c r="G390" s="2">
        <f t="shared" si="5"/>
        <v>115.69999999999999</v>
      </c>
    </row>
    <row r="391" spans="1:7" ht="14.25" hidden="1" customHeight="1">
      <c r="B391" s="526"/>
      <c r="D391" s="67" t="s">
        <v>47</v>
      </c>
      <c r="E391" s="171">
        <v>10</v>
      </c>
      <c r="G391" s="2">
        <f t="shared" si="5"/>
        <v>125.69999999999999</v>
      </c>
    </row>
    <row r="392" spans="1:7" ht="14.25" hidden="1" customHeight="1">
      <c r="A392" s="7">
        <v>44135</v>
      </c>
      <c r="B392" s="526" t="s">
        <v>114</v>
      </c>
      <c r="C392" s="65" t="s">
        <v>30</v>
      </c>
      <c r="D392" t="s">
        <v>18</v>
      </c>
      <c r="E392" s="171"/>
      <c r="F392" s="2">
        <v>60</v>
      </c>
      <c r="G392" s="2">
        <f t="shared" si="5"/>
        <v>65.699999999999989</v>
      </c>
    </row>
    <row r="393" spans="1:7" ht="14.25" hidden="1" customHeight="1">
      <c r="A393" s="7">
        <v>44135</v>
      </c>
      <c r="B393" s="526" t="s">
        <v>114</v>
      </c>
      <c r="C393" s="65" t="s">
        <v>30</v>
      </c>
      <c r="D393" t="s">
        <v>19</v>
      </c>
      <c r="E393" s="171"/>
      <c r="F393" s="2">
        <v>5</v>
      </c>
      <c r="G393" s="2">
        <f t="shared" si="5"/>
        <v>60.699999999999989</v>
      </c>
    </row>
    <row r="394" spans="1:7" ht="14.25" hidden="1" customHeight="1">
      <c r="A394" s="7">
        <v>44187</v>
      </c>
      <c r="B394" s="526">
        <v>21184</v>
      </c>
      <c r="C394" s="65" t="s">
        <v>30</v>
      </c>
      <c r="D394" t="s">
        <v>16</v>
      </c>
      <c r="E394" s="171"/>
      <c r="F394" s="2">
        <v>36.4</v>
      </c>
      <c r="G394" s="2">
        <f t="shared" si="5"/>
        <v>24.29999999999999</v>
      </c>
    </row>
    <row r="395" spans="1:7" ht="14.25" hidden="1" customHeight="1">
      <c r="A395" s="7">
        <v>44187</v>
      </c>
      <c r="B395" s="526">
        <v>21184</v>
      </c>
      <c r="C395" s="65" t="s">
        <v>30</v>
      </c>
      <c r="D395" t="s">
        <v>17</v>
      </c>
      <c r="E395" s="171"/>
      <c r="F395" s="2">
        <v>4.3</v>
      </c>
      <c r="G395" s="2">
        <f t="shared" si="5"/>
        <v>19.999999999999989</v>
      </c>
    </row>
    <row r="396" spans="1:7" ht="14.25" hidden="1" customHeight="1">
      <c r="A396" s="7">
        <v>44511</v>
      </c>
      <c r="B396" s="526">
        <v>23757</v>
      </c>
      <c r="C396" s="65" t="s">
        <v>30</v>
      </c>
      <c r="E396" s="171"/>
      <c r="F396" s="16">
        <v>10</v>
      </c>
      <c r="G396" s="2">
        <f t="shared" si="5"/>
        <v>9.9999999999999893</v>
      </c>
    </row>
    <row r="397" spans="1:7" ht="14.25" hidden="1" customHeight="1">
      <c r="A397" s="7">
        <v>44511</v>
      </c>
      <c r="B397" s="526">
        <v>23757</v>
      </c>
      <c r="C397" s="65" t="s">
        <v>30</v>
      </c>
      <c r="E397" s="171"/>
      <c r="F397" s="16">
        <v>10</v>
      </c>
      <c r="G397" s="2">
        <f t="shared" si="5"/>
        <v>0</v>
      </c>
    </row>
    <row r="398" spans="1:7" ht="14.25" hidden="1" customHeight="1">
      <c r="A398" s="44">
        <v>44165</v>
      </c>
      <c r="B398" s="525" t="s">
        <v>14</v>
      </c>
      <c r="C398" s="64" t="s">
        <v>33</v>
      </c>
      <c r="D398" t="s">
        <v>16</v>
      </c>
      <c r="E398" s="171">
        <v>34.5</v>
      </c>
      <c r="G398" s="2">
        <f t="shared" si="5"/>
        <v>34.5</v>
      </c>
    </row>
    <row r="399" spans="1:7" ht="14.25" hidden="1" customHeight="1">
      <c r="B399" s="526"/>
      <c r="D399" t="s">
        <v>17</v>
      </c>
      <c r="E399" s="171">
        <v>4.5</v>
      </c>
      <c r="G399" s="2">
        <f t="shared" si="5"/>
        <v>39</v>
      </c>
    </row>
    <row r="400" spans="1:7" ht="14.25" hidden="1" customHeight="1">
      <c r="B400" s="526"/>
      <c r="D400" t="s">
        <v>18</v>
      </c>
      <c r="E400" s="171">
        <v>60</v>
      </c>
      <c r="G400" s="2">
        <f t="shared" si="5"/>
        <v>99</v>
      </c>
    </row>
    <row r="401" spans="1:7" ht="14.25" hidden="1" customHeight="1">
      <c r="B401" s="526"/>
      <c r="D401" t="s">
        <v>40</v>
      </c>
      <c r="E401" s="171">
        <v>5</v>
      </c>
      <c r="G401" s="2">
        <f t="shared" si="5"/>
        <v>104</v>
      </c>
    </row>
    <row r="402" spans="1:7" ht="14.25" hidden="1" customHeight="1">
      <c r="A402" s="7">
        <v>44165</v>
      </c>
      <c r="B402" s="526" t="s">
        <v>114</v>
      </c>
      <c r="C402" s="65" t="s">
        <v>33</v>
      </c>
      <c r="D402" s="67" t="s">
        <v>18</v>
      </c>
      <c r="F402" s="2">
        <v>60</v>
      </c>
      <c r="G402" s="2">
        <f t="shared" si="5"/>
        <v>44</v>
      </c>
    </row>
    <row r="403" spans="1:7" ht="14.25" hidden="1" customHeight="1">
      <c r="A403" s="7">
        <v>44165</v>
      </c>
      <c r="B403" s="526" t="s">
        <v>114</v>
      </c>
      <c r="C403" s="65" t="s">
        <v>33</v>
      </c>
      <c r="D403" s="67" t="s">
        <v>40</v>
      </c>
      <c r="F403" s="2">
        <v>5</v>
      </c>
      <c r="G403" s="2">
        <f t="shared" si="5"/>
        <v>39</v>
      </c>
    </row>
    <row r="404" spans="1:7" ht="14.25" hidden="1" customHeight="1">
      <c r="A404" s="7">
        <v>44187</v>
      </c>
      <c r="B404" s="526">
        <v>21184</v>
      </c>
      <c r="C404" s="65" t="s">
        <v>33</v>
      </c>
      <c r="D404" s="67" t="s">
        <v>16</v>
      </c>
      <c r="F404" s="2">
        <v>34.5</v>
      </c>
      <c r="G404" s="2">
        <f t="shared" si="5"/>
        <v>4.5</v>
      </c>
    </row>
    <row r="405" spans="1:7" ht="14.25" hidden="1" customHeight="1">
      <c r="A405" s="7">
        <v>44187</v>
      </c>
      <c r="B405" s="526">
        <v>21184</v>
      </c>
      <c r="C405" s="65" t="s">
        <v>33</v>
      </c>
      <c r="D405" s="67" t="s">
        <v>17</v>
      </c>
      <c r="F405" s="2">
        <v>4.5</v>
      </c>
      <c r="G405" s="2">
        <f t="shared" si="5"/>
        <v>0</v>
      </c>
    </row>
    <row r="406" spans="1:7" ht="14.25" hidden="1" customHeight="1">
      <c r="A406" s="44">
        <v>44196</v>
      </c>
      <c r="B406" s="525" t="s">
        <v>14</v>
      </c>
      <c r="C406" s="64" t="s">
        <v>34</v>
      </c>
      <c r="D406" t="s">
        <v>16</v>
      </c>
      <c r="E406" s="172">
        <v>39.4</v>
      </c>
      <c r="G406" s="2">
        <f t="shared" ref="G406:G471" si="6">+G405+E406-F406</f>
        <v>39.4</v>
      </c>
    </row>
    <row r="407" spans="1:7" ht="14.25" hidden="1" customHeight="1">
      <c r="B407" s="526"/>
      <c r="D407" t="s">
        <v>17</v>
      </c>
      <c r="E407" s="172">
        <v>4</v>
      </c>
      <c r="G407" s="2">
        <f t="shared" si="6"/>
        <v>43.4</v>
      </c>
    </row>
    <row r="408" spans="1:7" ht="14.25" hidden="1" customHeight="1">
      <c r="B408" s="526"/>
      <c r="D408" t="s">
        <v>48</v>
      </c>
      <c r="E408" s="172">
        <v>60</v>
      </c>
      <c r="G408" s="2">
        <f t="shared" si="6"/>
        <v>103.4</v>
      </c>
    </row>
    <row r="409" spans="1:7" ht="14.25" hidden="1" customHeight="1">
      <c r="B409" s="526"/>
      <c r="D409" t="s">
        <v>40</v>
      </c>
      <c r="E409" s="172">
        <v>5</v>
      </c>
      <c r="G409" s="2">
        <f t="shared" si="6"/>
        <v>108.4</v>
      </c>
    </row>
    <row r="410" spans="1:7" ht="14.25" hidden="1" customHeight="1">
      <c r="A410" s="86">
        <v>44196</v>
      </c>
      <c r="B410" s="526" t="s">
        <v>114</v>
      </c>
      <c r="C410" s="65" t="s">
        <v>34</v>
      </c>
      <c r="D410" t="s">
        <v>48</v>
      </c>
      <c r="E410" s="160"/>
      <c r="F410" s="2">
        <v>60</v>
      </c>
      <c r="G410" s="2">
        <f t="shared" si="6"/>
        <v>48.400000000000006</v>
      </c>
    </row>
    <row r="411" spans="1:7" ht="14.25" hidden="1" customHeight="1">
      <c r="A411" s="86">
        <v>44196</v>
      </c>
      <c r="B411" s="526" t="s">
        <v>114</v>
      </c>
      <c r="C411" s="65" t="s">
        <v>34</v>
      </c>
      <c r="D411" t="s">
        <v>40</v>
      </c>
      <c r="E411" s="160"/>
      <c r="F411" s="2">
        <v>5</v>
      </c>
      <c r="G411" s="2">
        <f t="shared" si="6"/>
        <v>43.400000000000006</v>
      </c>
    </row>
    <row r="412" spans="1:7" ht="14.25" hidden="1" customHeight="1">
      <c r="A412" s="86">
        <v>44257</v>
      </c>
      <c r="B412" s="526">
        <v>21708</v>
      </c>
      <c r="C412" s="65" t="s">
        <v>34</v>
      </c>
      <c r="D412" t="s">
        <v>16</v>
      </c>
      <c r="E412" s="160"/>
      <c r="F412" s="2">
        <v>39.4</v>
      </c>
      <c r="G412" s="2">
        <f t="shared" si="6"/>
        <v>4.0000000000000071</v>
      </c>
    </row>
    <row r="413" spans="1:7" ht="14.25" hidden="1" customHeight="1">
      <c r="A413" s="86">
        <v>44257</v>
      </c>
      <c r="B413" s="526">
        <v>21708</v>
      </c>
      <c r="C413" s="65" t="s">
        <v>34</v>
      </c>
      <c r="D413" t="s">
        <v>17</v>
      </c>
      <c r="E413" s="160"/>
      <c r="F413" s="2">
        <v>4</v>
      </c>
      <c r="G413" s="2">
        <f t="shared" si="6"/>
        <v>7.1054273576010019E-15</v>
      </c>
    </row>
    <row r="414" spans="1:7" ht="14.25" hidden="1" customHeight="1">
      <c r="A414" s="44">
        <v>44227</v>
      </c>
      <c r="B414" s="525" t="s">
        <v>14</v>
      </c>
      <c r="C414" s="64" t="s">
        <v>15</v>
      </c>
      <c r="D414" t="s">
        <v>16</v>
      </c>
      <c r="E414" s="172">
        <v>42.1</v>
      </c>
      <c r="G414" s="2">
        <f t="shared" si="6"/>
        <v>42.100000000000009</v>
      </c>
    </row>
    <row r="415" spans="1:7" ht="14.25" hidden="1" customHeight="1">
      <c r="B415" s="526"/>
      <c r="D415" t="s">
        <v>17</v>
      </c>
      <c r="E415" s="172">
        <v>5</v>
      </c>
      <c r="G415" s="2">
        <f t="shared" si="6"/>
        <v>47.100000000000009</v>
      </c>
    </row>
    <row r="416" spans="1:7" ht="14.25" hidden="1" customHeight="1">
      <c r="B416" s="526"/>
      <c r="D416" t="s">
        <v>48</v>
      </c>
      <c r="E416" s="172">
        <v>60</v>
      </c>
      <c r="G416" s="2">
        <f t="shared" si="6"/>
        <v>107.10000000000001</v>
      </c>
    </row>
    <row r="417" spans="1:7" ht="14.25" hidden="1" customHeight="1">
      <c r="B417" s="526"/>
      <c r="D417" t="s">
        <v>40</v>
      </c>
      <c r="E417" s="172">
        <v>5</v>
      </c>
      <c r="G417" s="2">
        <f t="shared" si="6"/>
        <v>112.10000000000001</v>
      </c>
    </row>
    <row r="418" spans="1:7" ht="14.25" hidden="1" customHeight="1">
      <c r="A418" s="86">
        <v>44227</v>
      </c>
      <c r="B418" s="526" t="s">
        <v>114</v>
      </c>
      <c r="C418" s="65" t="s">
        <v>15</v>
      </c>
      <c r="D418" t="s">
        <v>48</v>
      </c>
      <c r="E418" s="160"/>
      <c r="F418" s="2">
        <v>60</v>
      </c>
      <c r="G418" s="2">
        <f t="shared" si="6"/>
        <v>52.100000000000009</v>
      </c>
    </row>
    <row r="419" spans="1:7" ht="13.5" hidden="1" customHeight="1">
      <c r="A419" s="86">
        <v>44227</v>
      </c>
      <c r="B419" s="526" t="s">
        <v>114</v>
      </c>
      <c r="C419" s="65" t="s">
        <v>15</v>
      </c>
      <c r="D419" t="s">
        <v>40</v>
      </c>
      <c r="E419" s="160"/>
      <c r="F419" s="2">
        <v>5</v>
      </c>
      <c r="G419" s="2">
        <f t="shared" si="6"/>
        <v>47.100000000000009</v>
      </c>
    </row>
    <row r="420" spans="1:7" ht="13.5" hidden="1" customHeight="1">
      <c r="A420" s="86">
        <v>44257</v>
      </c>
      <c r="B420" s="526">
        <v>21708</v>
      </c>
      <c r="C420" s="65" t="s">
        <v>15</v>
      </c>
      <c r="D420" t="s">
        <v>16</v>
      </c>
      <c r="E420" s="160"/>
      <c r="F420" s="2">
        <v>42.1</v>
      </c>
      <c r="G420" s="2">
        <f t="shared" si="6"/>
        <v>5.0000000000000071</v>
      </c>
    </row>
    <row r="421" spans="1:7" ht="13.5" hidden="1" customHeight="1">
      <c r="A421" s="86">
        <v>44257</v>
      </c>
      <c r="B421" s="526">
        <v>21708</v>
      </c>
      <c r="C421" s="65" t="s">
        <v>15</v>
      </c>
      <c r="D421" t="s">
        <v>17</v>
      </c>
      <c r="E421" s="160"/>
      <c r="F421" s="2">
        <v>5</v>
      </c>
      <c r="G421" s="2">
        <f t="shared" si="6"/>
        <v>7.1054273576010019E-15</v>
      </c>
    </row>
    <row r="422" spans="1:7" ht="14.25" hidden="1" customHeight="1">
      <c r="A422" s="44">
        <v>44255</v>
      </c>
      <c r="B422" s="525" t="s">
        <v>14</v>
      </c>
      <c r="C422" s="64" t="s">
        <v>20</v>
      </c>
      <c r="D422" t="s">
        <v>16</v>
      </c>
      <c r="E422" s="172">
        <v>25.5</v>
      </c>
      <c r="G422" s="2">
        <f t="shared" si="6"/>
        <v>25.500000000000007</v>
      </c>
    </row>
    <row r="423" spans="1:7" ht="14.25" hidden="1" customHeight="1">
      <c r="B423" s="526"/>
      <c r="D423" t="s">
        <v>17</v>
      </c>
      <c r="E423" s="172">
        <v>5.7</v>
      </c>
      <c r="G423" s="2">
        <f t="shared" si="6"/>
        <v>31.200000000000006</v>
      </c>
    </row>
    <row r="424" spans="1:7" ht="14.25" hidden="1" customHeight="1">
      <c r="B424" s="526"/>
      <c r="D424" t="s">
        <v>48</v>
      </c>
      <c r="E424" s="172">
        <v>56</v>
      </c>
      <c r="G424" s="2">
        <f t="shared" si="6"/>
        <v>87.2</v>
      </c>
    </row>
    <row r="425" spans="1:7" ht="14.25" hidden="1" customHeight="1">
      <c r="B425" s="526"/>
      <c r="D425" t="s">
        <v>40</v>
      </c>
      <c r="E425" s="172">
        <v>5</v>
      </c>
      <c r="G425" s="2">
        <f t="shared" si="6"/>
        <v>92.2</v>
      </c>
    </row>
    <row r="426" spans="1:7" ht="14.25" hidden="1" customHeight="1">
      <c r="A426" s="7">
        <v>44301</v>
      </c>
      <c r="B426" s="526">
        <v>22179</v>
      </c>
      <c r="C426" s="65" t="s">
        <v>20</v>
      </c>
      <c r="D426" t="s">
        <v>16</v>
      </c>
      <c r="E426" s="172"/>
      <c r="F426" s="2">
        <v>25.5</v>
      </c>
      <c r="G426" s="2">
        <f t="shared" si="6"/>
        <v>66.7</v>
      </c>
    </row>
    <row r="427" spans="1:7" ht="14.25" hidden="1" customHeight="1">
      <c r="A427" s="7">
        <v>44301</v>
      </c>
      <c r="B427" s="526">
        <v>22179</v>
      </c>
      <c r="C427" s="65" t="s">
        <v>20</v>
      </c>
      <c r="D427" t="s">
        <v>17</v>
      </c>
      <c r="E427" s="172"/>
      <c r="F427" s="2">
        <v>5.7</v>
      </c>
      <c r="G427" s="2">
        <f t="shared" si="6"/>
        <v>61</v>
      </c>
    </row>
    <row r="428" spans="1:7" ht="14.25" hidden="1" customHeight="1">
      <c r="A428" s="7">
        <v>44511</v>
      </c>
      <c r="B428" s="526">
        <v>23757</v>
      </c>
      <c r="C428" s="65" t="s">
        <v>20</v>
      </c>
      <c r="D428" t="s">
        <v>48</v>
      </c>
      <c r="E428" s="172"/>
      <c r="F428" s="2">
        <v>56</v>
      </c>
      <c r="G428" s="2">
        <f t="shared" si="6"/>
        <v>5</v>
      </c>
    </row>
    <row r="429" spans="1:7" ht="14.25" hidden="1" customHeight="1">
      <c r="A429" s="7">
        <v>44511</v>
      </c>
      <c r="B429" s="526">
        <v>23757</v>
      </c>
      <c r="C429" s="65" t="s">
        <v>20</v>
      </c>
      <c r="D429" t="s">
        <v>40</v>
      </c>
      <c r="E429" s="172"/>
      <c r="F429" s="2">
        <v>5</v>
      </c>
      <c r="G429" s="2">
        <f t="shared" si="6"/>
        <v>0</v>
      </c>
    </row>
    <row r="430" spans="1:7" ht="14.25" hidden="1" customHeight="1">
      <c r="A430" s="44">
        <v>44286</v>
      </c>
      <c r="B430" s="525" t="s">
        <v>14</v>
      </c>
      <c r="C430" s="64" t="s">
        <v>23</v>
      </c>
      <c r="D430" t="s">
        <v>16</v>
      </c>
      <c r="E430" s="172">
        <v>41.8</v>
      </c>
      <c r="G430" s="2">
        <f t="shared" si="6"/>
        <v>41.8</v>
      </c>
    </row>
    <row r="431" spans="1:7" ht="14.25" hidden="1" customHeight="1">
      <c r="B431" s="526"/>
      <c r="D431" t="s">
        <v>17</v>
      </c>
      <c r="E431" s="172">
        <v>3.8</v>
      </c>
      <c r="G431" s="2">
        <f t="shared" si="6"/>
        <v>45.599999999999994</v>
      </c>
    </row>
    <row r="432" spans="1:7" ht="14.25" hidden="1" customHeight="1">
      <c r="B432" s="526"/>
      <c r="D432" t="s">
        <v>48</v>
      </c>
      <c r="E432" s="172">
        <v>60</v>
      </c>
      <c r="G432" s="2">
        <f t="shared" si="6"/>
        <v>105.6</v>
      </c>
    </row>
    <row r="433" spans="1:7" ht="14.25" hidden="1" customHeight="1">
      <c r="B433" s="526"/>
      <c r="D433" t="s">
        <v>40</v>
      </c>
      <c r="E433" s="172">
        <v>5</v>
      </c>
      <c r="G433" s="2">
        <f t="shared" si="6"/>
        <v>110.6</v>
      </c>
    </row>
    <row r="434" spans="1:7" ht="14.25" hidden="1" customHeight="1">
      <c r="B434" s="526"/>
      <c r="D434" t="s">
        <v>50</v>
      </c>
      <c r="E434" s="172">
        <v>10</v>
      </c>
      <c r="G434" s="2">
        <f t="shared" si="6"/>
        <v>120.6</v>
      </c>
    </row>
    <row r="435" spans="1:7" ht="14.25" hidden="1" customHeight="1">
      <c r="A435" s="7">
        <v>44277</v>
      </c>
      <c r="B435" s="526">
        <v>22044</v>
      </c>
      <c r="C435" s="65" t="s">
        <v>23</v>
      </c>
      <c r="D435" t="s">
        <v>50</v>
      </c>
      <c r="E435" s="172"/>
      <c r="F435" s="2">
        <v>10</v>
      </c>
      <c r="G435" s="2">
        <f t="shared" si="6"/>
        <v>110.6</v>
      </c>
    </row>
    <row r="436" spans="1:7" ht="14.25" hidden="1" customHeight="1">
      <c r="A436" s="7">
        <v>44286</v>
      </c>
      <c r="B436" s="526" t="s">
        <v>114</v>
      </c>
      <c r="C436" s="65" t="s">
        <v>23</v>
      </c>
      <c r="D436" t="s">
        <v>18</v>
      </c>
      <c r="E436" s="172"/>
      <c r="F436" s="2">
        <v>60</v>
      </c>
      <c r="G436" s="2">
        <f t="shared" si="6"/>
        <v>50.599999999999994</v>
      </c>
    </row>
    <row r="437" spans="1:7" ht="14.25" hidden="1" customHeight="1">
      <c r="A437" s="7">
        <v>44286</v>
      </c>
      <c r="B437" s="526" t="s">
        <v>114</v>
      </c>
      <c r="C437" s="65" t="s">
        <v>23</v>
      </c>
      <c r="D437" t="s">
        <v>19</v>
      </c>
      <c r="E437" s="172"/>
      <c r="F437" s="2">
        <v>5</v>
      </c>
      <c r="G437" s="2">
        <f t="shared" si="6"/>
        <v>45.599999999999994</v>
      </c>
    </row>
    <row r="438" spans="1:7" ht="14.25" hidden="1" customHeight="1">
      <c r="A438" s="7">
        <v>44314</v>
      </c>
      <c r="B438" s="526">
        <v>22282</v>
      </c>
      <c r="C438" s="65" t="s">
        <v>23</v>
      </c>
      <c r="D438" t="s">
        <v>16</v>
      </c>
      <c r="E438" s="172"/>
      <c r="F438" s="2">
        <v>41.8</v>
      </c>
      <c r="G438" s="2">
        <f t="shared" si="6"/>
        <v>3.7999999999999972</v>
      </c>
    </row>
    <row r="439" spans="1:7" ht="14.25" hidden="1" customHeight="1">
      <c r="A439" s="7">
        <v>44314</v>
      </c>
      <c r="B439" s="526">
        <v>22282</v>
      </c>
      <c r="C439" s="65" t="s">
        <v>23</v>
      </c>
      <c r="D439" t="s">
        <v>17</v>
      </c>
      <c r="E439" s="172"/>
      <c r="F439" s="2">
        <v>3.8</v>
      </c>
      <c r="G439" s="2">
        <f t="shared" si="6"/>
        <v>0</v>
      </c>
    </row>
    <row r="440" spans="1:7" ht="14.25" hidden="1" customHeight="1">
      <c r="A440" s="44">
        <v>44316</v>
      </c>
      <c r="B440" s="525" t="s">
        <v>14</v>
      </c>
      <c r="C440" s="64" t="s">
        <v>24</v>
      </c>
      <c r="D440" t="s">
        <v>16</v>
      </c>
      <c r="E440" s="172">
        <v>40.299999999999997</v>
      </c>
      <c r="G440" s="2">
        <f t="shared" si="6"/>
        <v>40.299999999999997</v>
      </c>
    </row>
    <row r="441" spans="1:7" ht="14.25" hidden="1" customHeight="1">
      <c r="B441" s="526"/>
      <c r="D441" t="s">
        <v>17</v>
      </c>
      <c r="E441" s="172">
        <v>4.8</v>
      </c>
      <c r="G441" s="2">
        <f t="shared" si="6"/>
        <v>45.099999999999994</v>
      </c>
    </row>
    <row r="442" spans="1:7" ht="14.25" hidden="1" customHeight="1">
      <c r="B442" s="526"/>
      <c r="D442" t="s">
        <v>48</v>
      </c>
      <c r="E442" s="172">
        <v>60</v>
      </c>
      <c r="G442" s="2">
        <f t="shared" si="6"/>
        <v>105.1</v>
      </c>
    </row>
    <row r="443" spans="1:7" ht="14.25" hidden="1" customHeight="1">
      <c r="B443" s="526"/>
      <c r="D443" t="s">
        <v>40</v>
      </c>
      <c r="E443" s="172">
        <v>5</v>
      </c>
      <c r="G443" s="2">
        <f t="shared" si="6"/>
        <v>110.1</v>
      </c>
    </row>
    <row r="444" spans="1:7" ht="14.25" hidden="1" customHeight="1">
      <c r="A444" s="7">
        <v>44316</v>
      </c>
      <c r="B444" s="526" t="s">
        <v>114</v>
      </c>
      <c r="C444" s="65" t="s">
        <v>24</v>
      </c>
      <c r="D444" t="s">
        <v>18</v>
      </c>
      <c r="E444" s="172"/>
      <c r="F444" s="2">
        <v>60</v>
      </c>
      <c r="G444" s="2">
        <f t="shared" si="6"/>
        <v>50.099999999999994</v>
      </c>
    </row>
    <row r="445" spans="1:7" ht="14.25" hidden="1" customHeight="1">
      <c r="A445" s="7">
        <v>44316</v>
      </c>
      <c r="B445" s="526" t="s">
        <v>114</v>
      </c>
      <c r="C445" s="65" t="s">
        <v>24</v>
      </c>
      <c r="D445" t="s">
        <v>19</v>
      </c>
      <c r="E445" s="172"/>
      <c r="F445" s="2">
        <v>5</v>
      </c>
      <c r="G445" s="2">
        <f t="shared" si="6"/>
        <v>45.099999999999994</v>
      </c>
    </row>
    <row r="446" spans="1:7" ht="14.25" hidden="1" customHeight="1">
      <c r="A446" s="7">
        <v>44336</v>
      </c>
      <c r="B446" s="526">
        <v>22495</v>
      </c>
      <c r="C446" s="65" t="s">
        <v>24</v>
      </c>
      <c r="D446" t="s">
        <v>16</v>
      </c>
      <c r="E446" s="172"/>
      <c r="F446" s="2">
        <v>40.299999999999997</v>
      </c>
      <c r="G446" s="2">
        <f t="shared" si="6"/>
        <v>4.7999999999999972</v>
      </c>
    </row>
    <row r="447" spans="1:7" ht="14.25" hidden="1" customHeight="1">
      <c r="A447" s="7">
        <v>44336</v>
      </c>
      <c r="B447" s="526">
        <v>22495</v>
      </c>
      <c r="C447" s="65" t="s">
        <v>24</v>
      </c>
      <c r="D447" t="s">
        <v>17</v>
      </c>
      <c r="E447" s="172"/>
      <c r="F447" s="2">
        <v>4.8</v>
      </c>
      <c r="G447" s="2">
        <f t="shared" si="6"/>
        <v>0</v>
      </c>
    </row>
    <row r="448" spans="1:7" ht="14.25" hidden="1" customHeight="1">
      <c r="A448" s="44">
        <v>44347</v>
      </c>
      <c r="B448" s="525" t="s">
        <v>14</v>
      </c>
      <c r="C448" s="64" t="s">
        <v>25</v>
      </c>
      <c r="D448" t="s">
        <v>16</v>
      </c>
      <c r="E448" s="172">
        <v>32.799999999999997</v>
      </c>
      <c r="G448" s="2">
        <f t="shared" si="6"/>
        <v>32.799999999999997</v>
      </c>
    </row>
    <row r="449" spans="1:7" ht="14.25" hidden="1" customHeight="1">
      <c r="B449" s="526"/>
      <c r="D449" t="s">
        <v>17</v>
      </c>
      <c r="E449" s="172">
        <v>3.5</v>
      </c>
      <c r="G449" s="2">
        <f t="shared" si="6"/>
        <v>36.299999999999997</v>
      </c>
    </row>
    <row r="450" spans="1:7" ht="14.25" hidden="1" customHeight="1">
      <c r="B450" s="526"/>
      <c r="D450" t="s">
        <v>48</v>
      </c>
      <c r="E450" s="172">
        <v>60</v>
      </c>
      <c r="G450" s="2">
        <f t="shared" si="6"/>
        <v>96.3</v>
      </c>
    </row>
    <row r="451" spans="1:7" ht="14.25" hidden="1" customHeight="1">
      <c r="B451" s="526"/>
      <c r="D451" t="s">
        <v>40</v>
      </c>
      <c r="E451" s="172">
        <v>5</v>
      </c>
      <c r="G451" s="2">
        <f t="shared" si="6"/>
        <v>101.3</v>
      </c>
    </row>
    <row r="452" spans="1:7" ht="14.25" hidden="1" customHeight="1">
      <c r="A452" s="7">
        <v>44347</v>
      </c>
      <c r="B452" s="526" t="s">
        <v>114</v>
      </c>
      <c r="C452" s="65" t="s">
        <v>25</v>
      </c>
      <c r="D452" t="s">
        <v>18</v>
      </c>
      <c r="E452" s="172"/>
      <c r="F452" s="2">
        <v>60</v>
      </c>
      <c r="G452" s="2">
        <f t="shared" si="6"/>
        <v>41.3</v>
      </c>
    </row>
    <row r="453" spans="1:7" ht="14.25" hidden="1" customHeight="1">
      <c r="A453" s="7">
        <v>44347</v>
      </c>
      <c r="B453" s="526" t="s">
        <v>114</v>
      </c>
      <c r="C453" s="65" t="s">
        <v>25</v>
      </c>
      <c r="D453" t="s">
        <v>19</v>
      </c>
      <c r="E453" s="172"/>
      <c r="F453" s="2">
        <v>5</v>
      </c>
      <c r="G453" s="2">
        <f t="shared" si="6"/>
        <v>36.299999999999997</v>
      </c>
    </row>
    <row r="454" spans="1:7" ht="14.25" hidden="1" customHeight="1">
      <c r="A454" s="7">
        <v>44370</v>
      </c>
      <c r="B454" s="526">
        <v>22856</v>
      </c>
      <c r="C454" s="65" t="s">
        <v>25</v>
      </c>
      <c r="D454" t="s">
        <v>16</v>
      </c>
      <c r="E454" s="172"/>
      <c r="F454" s="2">
        <v>32.799999999999997</v>
      </c>
      <c r="G454" s="2">
        <f t="shared" si="6"/>
        <v>3.5</v>
      </c>
    </row>
    <row r="455" spans="1:7" ht="14.25" hidden="1" customHeight="1">
      <c r="A455" s="7">
        <v>44370</v>
      </c>
      <c r="B455" s="526">
        <v>22856</v>
      </c>
      <c r="C455" s="65" t="s">
        <v>25</v>
      </c>
      <c r="D455" t="s">
        <v>17</v>
      </c>
      <c r="E455" s="172"/>
      <c r="F455" s="2">
        <v>3.5</v>
      </c>
      <c r="G455" s="2">
        <f t="shared" si="6"/>
        <v>0</v>
      </c>
    </row>
    <row r="456" spans="1:7" ht="14.25" hidden="1" customHeight="1">
      <c r="A456" s="44">
        <v>44377</v>
      </c>
      <c r="B456" s="525" t="s">
        <v>14</v>
      </c>
      <c r="C456" s="64" t="s">
        <v>26</v>
      </c>
      <c r="D456" t="s">
        <v>16</v>
      </c>
      <c r="E456" s="172">
        <v>35.9</v>
      </c>
      <c r="G456" s="2">
        <f t="shared" si="6"/>
        <v>35.9</v>
      </c>
    </row>
    <row r="457" spans="1:7" ht="14.25" hidden="1" customHeight="1">
      <c r="B457" s="526"/>
      <c r="D457" t="s">
        <v>17</v>
      </c>
      <c r="E457" s="172">
        <v>5.4</v>
      </c>
      <c r="G457" s="2">
        <f t="shared" si="6"/>
        <v>41.3</v>
      </c>
    </row>
    <row r="458" spans="1:7" ht="14.25" hidden="1" customHeight="1">
      <c r="B458" s="526"/>
      <c r="D458" t="s">
        <v>48</v>
      </c>
      <c r="E458" s="172">
        <v>60</v>
      </c>
      <c r="G458" s="2">
        <f t="shared" si="6"/>
        <v>101.3</v>
      </c>
    </row>
    <row r="459" spans="1:7" ht="14.25" hidden="1" customHeight="1">
      <c r="B459" s="526"/>
      <c r="D459" t="s">
        <v>40</v>
      </c>
      <c r="E459" s="172">
        <v>5</v>
      </c>
      <c r="G459" s="2">
        <f t="shared" si="6"/>
        <v>106.3</v>
      </c>
    </row>
    <row r="460" spans="1:7" ht="14.25" hidden="1" customHeight="1">
      <c r="A460" s="7">
        <v>44377</v>
      </c>
      <c r="B460" s="526" t="s">
        <v>114</v>
      </c>
      <c r="C460" s="65" t="s">
        <v>26</v>
      </c>
      <c r="D460" t="s">
        <v>18</v>
      </c>
      <c r="E460" s="172"/>
      <c r="F460" s="2">
        <v>60</v>
      </c>
      <c r="G460" s="2">
        <f t="shared" si="6"/>
        <v>46.3</v>
      </c>
    </row>
    <row r="461" spans="1:7" ht="14.25" hidden="1" customHeight="1">
      <c r="A461" s="7">
        <v>44377</v>
      </c>
      <c r="B461" s="526" t="s">
        <v>114</v>
      </c>
      <c r="C461" s="65" t="s">
        <v>26</v>
      </c>
      <c r="D461" t="s">
        <v>19</v>
      </c>
      <c r="E461" s="172"/>
      <c r="F461" s="2">
        <v>5</v>
      </c>
      <c r="G461" s="2">
        <f t="shared" si="6"/>
        <v>41.3</v>
      </c>
    </row>
    <row r="462" spans="1:7" ht="14.25" hidden="1" customHeight="1">
      <c r="A462" s="7">
        <v>44400</v>
      </c>
      <c r="B462" s="526">
        <v>23097</v>
      </c>
      <c r="C462" s="65" t="s">
        <v>26</v>
      </c>
      <c r="D462" t="s">
        <v>16</v>
      </c>
      <c r="E462" s="172"/>
      <c r="F462" s="80">
        <v>35.9</v>
      </c>
      <c r="G462" s="2">
        <f t="shared" si="6"/>
        <v>5.3999999999999986</v>
      </c>
    </row>
    <row r="463" spans="1:7" ht="14.25" hidden="1" customHeight="1">
      <c r="A463" s="7">
        <v>44400</v>
      </c>
      <c r="B463" s="526">
        <v>23097</v>
      </c>
      <c r="C463" s="65" t="s">
        <v>26</v>
      </c>
      <c r="D463" t="s">
        <v>17</v>
      </c>
      <c r="E463" s="172"/>
      <c r="F463" s="80">
        <v>5.4</v>
      </c>
      <c r="G463" s="2">
        <f t="shared" si="6"/>
        <v>0</v>
      </c>
    </row>
    <row r="464" spans="1:7" hidden="1">
      <c r="A464" s="88">
        <v>44408</v>
      </c>
      <c r="B464" s="525" t="s">
        <v>14</v>
      </c>
      <c r="C464" s="64" t="s">
        <v>27</v>
      </c>
      <c r="D464" t="s">
        <v>16</v>
      </c>
      <c r="E464" s="160">
        <v>31.4</v>
      </c>
      <c r="G464" s="2">
        <f t="shared" si="6"/>
        <v>31.4</v>
      </c>
    </row>
    <row r="465" spans="1:7" hidden="1">
      <c r="A465" s="86"/>
      <c r="B465" s="526"/>
      <c r="D465" t="s">
        <v>17</v>
      </c>
      <c r="E465" s="160">
        <v>2.8</v>
      </c>
      <c r="G465" s="2">
        <f t="shared" si="6"/>
        <v>34.199999999999996</v>
      </c>
    </row>
    <row r="466" spans="1:7" hidden="1">
      <c r="A466" s="86"/>
      <c r="B466" s="526"/>
      <c r="D466" t="s">
        <v>18</v>
      </c>
      <c r="E466" s="160">
        <v>60</v>
      </c>
      <c r="G466" s="2">
        <f t="shared" si="6"/>
        <v>94.199999999999989</v>
      </c>
    </row>
    <row r="467" spans="1:7" hidden="1">
      <c r="A467" s="86"/>
      <c r="B467" s="526"/>
      <c r="D467" t="s">
        <v>19</v>
      </c>
      <c r="E467" s="160">
        <v>5</v>
      </c>
      <c r="G467" s="2">
        <f t="shared" si="6"/>
        <v>99.199999999999989</v>
      </c>
    </row>
    <row r="468" spans="1:7" hidden="1">
      <c r="A468" s="86">
        <v>44408</v>
      </c>
      <c r="B468" s="526" t="s">
        <v>114</v>
      </c>
      <c r="C468" s="65" t="s">
        <v>27</v>
      </c>
      <c r="D468" t="s">
        <v>18</v>
      </c>
      <c r="E468" s="174"/>
      <c r="F468" s="79">
        <v>60</v>
      </c>
      <c r="G468" s="2">
        <f t="shared" si="6"/>
        <v>39.199999999999989</v>
      </c>
    </row>
    <row r="469" spans="1:7" hidden="1">
      <c r="A469" s="86">
        <v>44408</v>
      </c>
      <c r="B469" s="526" t="s">
        <v>114</v>
      </c>
      <c r="C469" s="65" t="s">
        <v>27</v>
      </c>
      <c r="D469" t="s">
        <v>19</v>
      </c>
      <c r="E469" s="174"/>
      <c r="F469" s="79">
        <v>5</v>
      </c>
      <c r="G469" s="2">
        <f t="shared" si="6"/>
        <v>34.199999999999989</v>
      </c>
    </row>
    <row r="470" spans="1:7" hidden="1">
      <c r="A470" s="86">
        <v>44440</v>
      </c>
      <c r="B470" s="526">
        <v>23335</v>
      </c>
      <c r="C470" s="65" t="s">
        <v>27</v>
      </c>
      <c r="D470" t="s">
        <v>16</v>
      </c>
      <c r="E470" s="174"/>
      <c r="F470" s="79">
        <v>31.4</v>
      </c>
      <c r="G470" s="2">
        <f t="shared" si="6"/>
        <v>2.7999999999999901</v>
      </c>
    </row>
    <row r="471" spans="1:7" hidden="1">
      <c r="A471" s="86">
        <v>44440</v>
      </c>
      <c r="B471" s="526">
        <v>23335</v>
      </c>
      <c r="C471" s="65" t="s">
        <v>27</v>
      </c>
      <c r="D471" t="s">
        <v>17</v>
      </c>
      <c r="E471" s="174"/>
      <c r="F471" s="79">
        <v>2.8</v>
      </c>
      <c r="G471" s="2">
        <f t="shared" si="6"/>
        <v>-9.7699626167013776E-15</v>
      </c>
    </row>
    <row r="472" spans="1:7" hidden="1">
      <c r="A472" s="90">
        <v>44439</v>
      </c>
      <c r="B472" s="64" t="s">
        <v>14</v>
      </c>
      <c r="C472" s="64" t="s">
        <v>28</v>
      </c>
      <c r="D472" t="s">
        <v>16</v>
      </c>
      <c r="E472" s="174">
        <v>35.6</v>
      </c>
      <c r="F472" s="79"/>
      <c r="G472" s="2">
        <f t="shared" ref="G472:G602" si="7">+G471+E472-F472</f>
        <v>35.599999999999994</v>
      </c>
    </row>
    <row r="473" spans="1:7" hidden="1">
      <c r="B473" s="526"/>
      <c r="D473" t="s">
        <v>17</v>
      </c>
      <c r="E473" s="174">
        <v>3.1</v>
      </c>
      <c r="F473" s="79"/>
      <c r="G473" s="2">
        <f t="shared" si="7"/>
        <v>38.699999999999996</v>
      </c>
    </row>
    <row r="474" spans="1:7" hidden="1">
      <c r="B474" s="526"/>
      <c r="D474" t="s">
        <v>18</v>
      </c>
      <c r="E474" s="174">
        <v>60</v>
      </c>
      <c r="F474" s="79"/>
      <c r="G474" s="2">
        <f t="shared" si="7"/>
        <v>98.699999999999989</v>
      </c>
    </row>
    <row r="475" spans="1:7" hidden="1">
      <c r="B475" s="526"/>
      <c r="D475" t="s">
        <v>19</v>
      </c>
      <c r="E475" s="174">
        <v>5</v>
      </c>
      <c r="F475" s="79"/>
      <c r="G475" s="2">
        <f t="shared" si="7"/>
        <v>103.69999999999999</v>
      </c>
    </row>
    <row r="476" spans="1:7" hidden="1">
      <c r="A476" s="7">
        <v>44439</v>
      </c>
      <c r="B476" s="526" t="s">
        <v>114</v>
      </c>
      <c r="C476" s="65" t="s">
        <v>28</v>
      </c>
      <c r="D476" t="s">
        <v>18</v>
      </c>
      <c r="E476" s="174"/>
      <c r="F476" s="79">
        <v>60</v>
      </c>
      <c r="G476" s="2">
        <f t="shared" si="7"/>
        <v>43.699999999999989</v>
      </c>
    </row>
    <row r="477" spans="1:7" hidden="1">
      <c r="A477" s="7">
        <v>44439</v>
      </c>
      <c r="B477" s="526" t="s">
        <v>114</v>
      </c>
      <c r="C477" s="65" t="s">
        <v>28</v>
      </c>
      <c r="D477" t="s">
        <v>19</v>
      </c>
      <c r="E477" s="174"/>
      <c r="F477" s="79">
        <v>5</v>
      </c>
      <c r="G477" s="2">
        <f t="shared" si="7"/>
        <v>38.699999999999989</v>
      </c>
    </row>
    <row r="478" spans="1:7" hidden="1">
      <c r="A478" s="7">
        <v>44467</v>
      </c>
      <c r="B478" s="526">
        <v>23524</v>
      </c>
      <c r="C478" s="65" t="s">
        <v>28</v>
      </c>
      <c r="D478" t="s">
        <v>16</v>
      </c>
      <c r="E478" s="174"/>
      <c r="F478" s="79">
        <v>35.6</v>
      </c>
      <c r="G478" s="2">
        <f t="shared" si="7"/>
        <v>3.0999999999999872</v>
      </c>
    </row>
    <row r="479" spans="1:7" hidden="1">
      <c r="A479" s="7">
        <v>44467</v>
      </c>
      <c r="B479" s="526">
        <v>23524</v>
      </c>
      <c r="C479" s="65" t="s">
        <v>28</v>
      </c>
      <c r="D479" t="s">
        <v>17</v>
      </c>
      <c r="E479" s="174"/>
      <c r="F479" s="79">
        <v>3.1</v>
      </c>
      <c r="G479" s="2">
        <f t="shared" si="7"/>
        <v>-1.2878587085651816E-14</v>
      </c>
    </row>
    <row r="480" spans="1:7">
      <c r="A480" s="90">
        <v>44469</v>
      </c>
      <c r="B480" s="64" t="s">
        <v>14</v>
      </c>
      <c r="C480" s="64" t="s">
        <v>53</v>
      </c>
      <c r="D480" t="s">
        <v>16</v>
      </c>
      <c r="E480" s="174">
        <v>36.9</v>
      </c>
      <c r="F480" s="79"/>
      <c r="G480" s="2">
        <f t="shared" si="7"/>
        <v>36.899999999999984</v>
      </c>
    </row>
    <row r="481" spans="1:13">
      <c r="B481" s="526"/>
      <c r="D481" t="s">
        <v>17</v>
      </c>
      <c r="E481" s="174">
        <v>4</v>
      </c>
      <c r="F481" s="79"/>
      <c r="G481" s="2">
        <f t="shared" si="7"/>
        <v>40.899999999999984</v>
      </c>
    </row>
    <row r="482" spans="1:13">
      <c r="B482" s="526"/>
      <c r="D482" t="s">
        <v>18</v>
      </c>
      <c r="E482" s="174">
        <v>60</v>
      </c>
      <c r="F482" s="79"/>
      <c r="G482" s="2">
        <f t="shared" si="7"/>
        <v>100.89999999999998</v>
      </c>
    </row>
    <row r="483" spans="1:13">
      <c r="B483" s="526"/>
      <c r="D483" t="s">
        <v>19</v>
      </c>
      <c r="E483" s="174">
        <v>5</v>
      </c>
      <c r="F483" s="79"/>
      <c r="G483" s="2">
        <f t="shared" si="7"/>
        <v>105.89999999999998</v>
      </c>
    </row>
    <row r="484" spans="1:13">
      <c r="A484" s="95">
        <v>44469</v>
      </c>
      <c r="B484" s="65" t="s">
        <v>114</v>
      </c>
      <c r="C484" s="65" t="s">
        <v>53</v>
      </c>
      <c r="D484" t="s">
        <v>18</v>
      </c>
      <c r="E484" s="174"/>
      <c r="F484" s="79">
        <v>60</v>
      </c>
      <c r="G484" s="2">
        <f t="shared" si="7"/>
        <v>45.899999999999977</v>
      </c>
    </row>
    <row r="485" spans="1:13">
      <c r="A485" s="95">
        <v>44469</v>
      </c>
      <c r="B485" s="65" t="s">
        <v>114</v>
      </c>
      <c r="C485" s="65" t="s">
        <v>53</v>
      </c>
      <c r="D485" t="s">
        <v>19</v>
      </c>
      <c r="E485" s="174"/>
      <c r="F485" s="79">
        <v>5</v>
      </c>
      <c r="G485" s="2">
        <f t="shared" si="7"/>
        <v>40.899999999999977</v>
      </c>
    </row>
    <row r="486" spans="1:13">
      <c r="A486" s="95">
        <v>44511</v>
      </c>
      <c r="B486" s="65">
        <v>23761</v>
      </c>
      <c r="C486" s="65" t="s">
        <v>53</v>
      </c>
      <c r="D486" t="s">
        <v>16</v>
      </c>
      <c r="E486" s="174"/>
      <c r="F486" s="79">
        <v>36.9</v>
      </c>
      <c r="G486" s="2">
        <f t="shared" si="7"/>
        <v>3.9999999999999787</v>
      </c>
    </row>
    <row r="487" spans="1:13">
      <c r="A487" s="95">
        <v>44511</v>
      </c>
      <c r="B487" s="65">
        <v>23761</v>
      </c>
      <c r="C487" s="65" t="s">
        <v>53</v>
      </c>
      <c r="D487" t="s">
        <v>17</v>
      </c>
      <c r="E487" s="174"/>
      <c r="F487" s="79">
        <v>4</v>
      </c>
      <c r="G487" s="2">
        <f t="shared" si="7"/>
        <v>-2.1316282072803006E-14</v>
      </c>
    </row>
    <row r="488" spans="1:13">
      <c r="A488" s="88">
        <v>44500</v>
      </c>
      <c r="B488" s="525" t="s">
        <v>14</v>
      </c>
      <c r="C488" s="64" t="s">
        <v>30</v>
      </c>
      <c r="D488" t="s">
        <v>16</v>
      </c>
      <c r="E488" s="160">
        <v>38.200000000000003</v>
      </c>
      <c r="G488" s="2">
        <f t="shared" si="7"/>
        <v>38.199999999999982</v>
      </c>
      <c r="I488" s="525" t="s">
        <v>30</v>
      </c>
      <c r="J488" t="s">
        <v>16</v>
      </c>
      <c r="K488" s="2">
        <v>38.200000000000003</v>
      </c>
    </row>
    <row r="489" spans="1:13">
      <c r="A489" s="86"/>
      <c r="B489" s="526"/>
      <c r="D489" t="s">
        <v>17</v>
      </c>
      <c r="E489" s="160">
        <v>2.6</v>
      </c>
      <c r="G489" s="2">
        <f t="shared" si="7"/>
        <v>40.799999999999983</v>
      </c>
      <c r="I489" s="526"/>
      <c r="J489" t="s">
        <v>17</v>
      </c>
      <c r="K489" s="2">
        <v>2.6</v>
      </c>
    </row>
    <row r="490" spans="1:13">
      <c r="A490" s="86"/>
      <c r="B490" s="526"/>
      <c r="D490" t="s">
        <v>18</v>
      </c>
      <c r="E490" s="160">
        <v>60</v>
      </c>
      <c r="G490" s="2">
        <f t="shared" si="7"/>
        <v>100.79999999999998</v>
      </c>
      <c r="I490" s="525" t="s">
        <v>33</v>
      </c>
      <c r="J490" t="s">
        <v>16</v>
      </c>
      <c r="K490" s="2">
        <v>40.799999999999997</v>
      </c>
    </row>
    <row r="491" spans="1:13">
      <c r="A491" s="86"/>
      <c r="B491" s="526"/>
      <c r="D491" t="s">
        <v>19</v>
      </c>
      <c r="E491" s="160">
        <v>5</v>
      </c>
      <c r="G491" s="2">
        <f t="shared" si="7"/>
        <v>105.79999999999998</v>
      </c>
      <c r="I491" s="526"/>
      <c r="J491" t="s">
        <v>17</v>
      </c>
      <c r="K491" s="2">
        <v>4</v>
      </c>
    </row>
    <row r="492" spans="1:13">
      <c r="A492" s="86">
        <v>44500</v>
      </c>
      <c r="B492" s="526" t="s">
        <v>118</v>
      </c>
      <c r="C492" s="65" t="s">
        <v>30</v>
      </c>
      <c r="D492" t="s">
        <v>18</v>
      </c>
      <c r="E492" s="246"/>
      <c r="F492" s="99">
        <v>60</v>
      </c>
      <c r="G492" s="2">
        <f t="shared" si="7"/>
        <v>45.799999999999983</v>
      </c>
      <c r="H492" s="537"/>
      <c r="I492" s="525" t="s">
        <v>34</v>
      </c>
      <c r="J492" t="s">
        <v>16</v>
      </c>
      <c r="K492" s="2">
        <v>42.8</v>
      </c>
      <c r="M492" s="99"/>
    </row>
    <row r="493" spans="1:13">
      <c r="A493" s="86">
        <v>44500</v>
      </c>
      <c r="B493" s="526" t="s">
        <v>118</v>
      </c>
      <c r="C493" s="65" t="s">
        <v>30</v>
      </c>
      <c r="D493" t="s">
        <v>19</v>
      </c>
      <c r="E493" s="246"/>
      <c r="F493" s="99">
        <v>5</v>
      </c>
      <c r="G493" s="2">
        <f t="shared" si="7"/>
        <v>40.799999999999983</v>
      </c>
      <c r="H493" s="537"/>
      <c r="I493" s="525"/>
      <c r="J493" t="s">
        <v>17</v>
      </c>
      <c r="K493" s="2">
        <v>4.4000000000000004</v>
      </c>
      <c r="M493" s="99"/>
    </row>
    <row r="494" spans="1:13">
      <c r="A494" s="86">
        <v>44592</v>
      </c>
      <c r="B494" s="526">
        <v>24184</v>
      </c>
      <c r="C494" s="65" t="s">
        <v>30</v>
      </c>
      <c r="D494" t="s">
        <v>16</v>
      </c>
      <c r="E494" s="246"/>
      <c r="F494" s="2">
        <v>38.200000000000003</v>
      </c>
      <c r="G494" s="2">
        <f t="shared" si="7"/>
        <v>2.5999999999999801</v>
      </c>
      <c r="H494" s="537"/>
      <c r="I494" s="525"/>
      <c r="K494" s="2"/>
      <c r="M494" s="99"/>
    </row>
    <row r="495" spans="1:13">
      <c r="A495" s="86">
        <v>44592</v>
      </c>
      <c r="B495" s="526">
        <v>24184</v>
      </c>
      <c r="C495" s="65" t="s">
        <v>30</v>
      </c>
      <c r="D495" t="s">
        <v>17</v>
      </c>
      <c r="E495" s="246"/>
      <c r="F495" s="2">
        <v>2.6</v>
      </c>
      <c r="G495" s="2">
        <f t="shared" si="7"/>
        <v>-1.9984014443252818E-14</v>
      </c>
      <c r="H495" s="537"/>
      <c r="I495" s="525"/>
      <c r="K495" s="2"/>
      <c r="M495" s="99"/>
    </row>
    <row r="496" spans="1:13">
      <c r="A496" s="88">
        <v>44530</v>
      </c>
      <c r="B496" s="525" t="s">
        <v>14</v>
      </c>
      <c r="C496" s="64" t="s">
        <v>33</v>
      </c>
      <c r="D496" t="s">
        <v>16</v>
      </c>
      <c r="E496" s="160">
        <v>40.799999999999997</v>
      </c>
      <c r="G496" s="2">
        <f t="shared" si="7"/>
        <v>40.799999999999976</v>
      </c>
    </row>
    <row r="497" spans="1:11">
      <c r="A497" s="86"/>
      <c r="B497" s="526"/>
      <c r="D497" t="s">
        <v>17</v>
      </c>
      <c r="E497" s="160">
        <v>4</v>
      </c>
      <c r="G497" s="2">
        <f t="shared" si="7"/>
        <v>44.799999999999976</v>
      </c>
      <c r="K497" s="8">
        <f>SUM(K488:K496)</f>
        <v>132.79999999999998</v>
      </c>
    </row>
    <row r="498" spans="1:11">
      <c r="A498" s="86"/>
      <c r="B498" s="526"/>
      <c r="D498" t="s">
        <v>18</v>
      </c>
      <c r="E498" s="160">
        <v>60</v>
      </c>
      <c r="G498" s="2">
        <f t="shared" si="7"/>
        <v>104.79999999999998</v>
      </c>
    </row>
    <row r="499" spans="1:11">
      <c r="A499" s="86"/>
      <c r="B499" s="526"/>
      <c r="D499" t="s">
        <v>19</v>
      </c>
      <c r="E499" s="160">
        <v>5</v>
      </c>
      <c r="G499" s="2">
        <f t="shared" si="7"/>
        <v>109.79999999999998</v>
      </c>
    </row>
    <row r="500" spans="1:11">
      <c r="A500" s="86">
        <v>44530</v>
      </c>
      <c r="B500" s="526" t="s">
        <v>114</v>
      </c>
      <c r="C500" s="65" t="s">
        <v>33</v>
      </c>
      <c r="D500" t="s">
        <v>18</v>
      </c>
      <c r="E500" s="160"/>
      <c r="F500" s="2">
        <v>60</v>
      </c>
      <c r="G500" s="2">
        <f t="shared" si="7"/>
        <v>49.799999999999983</v>
      </c>
    </row>
    <row r="501" spans="1:11">
      <c r="A501" s="86">
        <v>44530</v>
      </c>
      <c r="B501" s="526" t="s">
        <v>114</v>
      </c>
      <c r="C501" s="65" t="s">
        <v>33</v>
      </c>
      <c r="D501" t="s">
        <v>19</v>
      </c>
      <c r="E501" s="160"/>
      <c r="F501" s="2">
        <v>5</v>
      </c>
      <c r="G501" s="2">
        <f t="shared" si="7"/>
        <v>44.799999999999983</v>
      </c>
    </row>
    <row r="502" spans="1:11">
      <c r="A502" s="86">
        <v>44592</v>
      </c>
      <c r="B502" s="526">
        <v>24184</v>
      </c>
      <c r="C502" s="65" t="s">
        <v>33</v>
      </c>
      <c r="D502" t="s">
        <v>16</v>
      </c>
      <c r="E502" s="160"/>
      <c r="F502" s="2">
        <v>40.799999999999997</v>
      </c>
      <c r="G502" s="2">
        <f t="shared" si="7"/>
        <v>3.9999999999999858</v>
      </c>
    </row>
    <row r="503" spans="1:11">
      <c r="A503" s="86">
        <v>44592</v>
      </c>
      <c r="B503" s="526">
        <v>24184</v>
      </c>
      <c r="C503" s="65" t="s">
        <v>33</v>
      </c>
      <c r="D503" t="s">
        <v>17</v>
      </c>
      <c r="E503" s="160"/>
      <c r="F503" s="2">
        <v>4</v>
      </c>
      <c r="G503" s="2">
        <f t="shared" si="7"/>
        <v>-1.4210854715202004E-14</v>
      </c>
    </row>
    <row r="504" spans="1:11">
      <c r="A504" s="88">
        <v>44561</v>
      </c>
      <c r="B504" s="525" t="s">
        <v>14</v>
      </c>
      <c r="C504" s="64" t="s">
        <v>34</v>
      </c>
      <c r="D504" t="s">
        <v>16</v>
      </c>
      <c r="E504" s="160">
        <v>42.8</v>
      </c>
      <c r="G504" s="2">
        <f t="shared" si="7"/>
        <v>42.799999999999983</v>
      </c>
    </row>
    <row r="505" spans="1:11">
      <c r="A505" s="88"/>
      <c r="B505" s="525"/>
      <c r="C505" s="64"/>
      <c r="D505" t="s">
        <v>17</v>
      </c>
      <c r="E505" s="160">
        <v>4.4000000000000004</v>
      </c>
      <c r="G505" s="2">
        <f t="shared" si="7"/>
        <v>47.199999999999982</v>
      </c>
    </row>
    <row r="506" spans="1:11">
      <c r="A506" s="88"/>
      <c r="B506" s="525"/>
      <c r="C506" s="64"/>
      <c r="D506" t="s">
        <v>18</v>
      </c>
      <c r="E506" s="160">
        <v>60</v>
      </c>
      <c r="G506" s="2">
        <f t="shared" si="7"/>
        <v>107.19999999999999</v>
      </c>
    </row>
    <row r="507" spans="1:11">
      <c r="A507" s="88"/>
      <c r="B507" s="525"/>
      <c r="C507" s="64"/>
      <c r="D507" t="s">
        <v>19</v>
      </c>
      <c r="E507" s="160">
        <v>5</v>
      </c>
      <c r="G507" s="2">
        <f t="shared" si="7"/>
        <v>112.19999999999999</v>
      </c>
    </row>
    <row r="508" spans="1:11">
      <c r="A508" s="86">
        <v>44544</v>
      </c>
      <c r="B508" s="526">
        <v>24020</v>
      </c>
      <c r="C508" s="65" t="s">
        <v>34</v>
      </c>
      <c r="D508" t="s">
        <v>48</v>
      </c>
      <c r="E508" s="160"/>
      <c r="F508" s="2">
        <v>60</v>
      </c>
      <c r="G508" s="2">
        <f t="shared" si="7"/>
        <v>52.199999999999989</v>
      </c>
    </row>
    <row r="509" spans="1:11">
      <c r="A509" s="86">
        <v>44544</v>
      </c>
      <c r="B509" s="526">
        <v>24020</v>
      </c>
      <c r="C509" s="65" t="s">
        <v>34</v>
      </c>
      <c r="D509" t="s">
        <v>40</v>
      </c>
      <c r="E509" s="160"/>
      <c r="F509" s="2">
        <v>5</v>
      </c>
      <c r="G509" s="2">
        <f t="shared" si="7"/>
        <v>47.199999999999989</v>
      </c>
    </row>
    <row r="510" spans="1:11">
      <c r="A510" s="86">
        <v>44592</v>
      </c>
      <c r="B510" s="526">
        <v>24184</v>
      </c>
      <c r="C510" s="65" t="s">
        <v>34</v>
      </c>
      <c r="D510" t="s">
        <v>16</v>
      </c>
      <c r="E510" s="160"/>
      <c r="F510" s="2">
        <v>42.8</v>
      </c>
      <c r="G510" s="2">
        <f t="shared" si="7"/>
        <v>4.3999999999999915</v>
      </c>
    </row>
    <row r="511" spans="1:11">
      <c r="A511" s="86">
        <v>44592</v>
      </c>
      <c r="B511" s="526">
        <v>24184</v>
      </c>
      <c r="C511" s="65" t="s">
        <v>34</v>
      </c>
      <c r="D511" t="s">
        <v>17</v>
      </c>
      <c r="E511" s="160"/>
      <c r="F511" s="2">
        <v>4.4000000000000004</v>
      </c>
      <c r="G511" s="2">
        <f t="shared" si="7"/>
        <v>-8.8817841970012523E-15</v>
      </c>
    </row>
    <row r="512" spans="1:11">
      <c r="A512" s="88">
        <v>44592</v>
      </c>
      <c r="B512" s="525" t="s">
        <v>14</v>
      </c>
      <c r="C512" s="64" t="s">
        <v>15</v>
      </c>
      <c r="D512" t="s">
        <v>16</v>
      </c>
      <c r="E512" s="160">
        <v>45.3</v>
      </c>
      <c r="G512" s="2">
        <f t="shared" si="7"/>
        <v>45.29999999999999</v>
      </c>
    </row>
    <row r="513" spans="1:7">
      <c r="A513" s="86"/>
      <c r="B513" s="526"/>
      <c r="D513" t="s">
        <v>17</v>
      </c>
      <c r="E513" s="160">
        <v>1.3</v>
      </c>
      <c r="G513" s="2">
        <f t="shared" si="7"/>
        <v>46.599999999999987</v>
      </c>
    </row>
    <row r="514" spans="1:7">
      <c r="A514" s="86"/>
      <c r="B514" s="526"/>
      <c r="D514" t="s">
        <v>18</v>
      </c>
      <c r="E514" s="160">
        <v>60</v>
      </c>
      <c r="G514" s="2">
        <f t="shared" si="7"/>
        <v>106.6</v>
      </c>
    </row>
    <row r="515" spans="1:7">
      <c r="A515" s="86"/>
      <c r="B515" s="526"/>
      <c r="D515" t="s">
        <v>19</v>
      </c>
      <c r="E515" s="160">
        <v>5</v>
      </c>
      <c r="G515" s="2">
        <f t="shared" si="7"/>
        <v>111.6</v>
      </c>
    </row>
    <row r="516" spans="1:7">
      <c r="A516" s="86">
        <v>44592</v>
      </c>
      <c r="B516" s="526">
        <v>24167</v>
      </c>
      <c r="C516" s="65" t="s">
        <v>15</v>
      </c>
      <c r="D516" t="s">
        <v>18</v>
      </c>
      <c r="E516" s="160"/>
      <c r="F516" s="2">
        <v>60</v>
      </c>
      <c r="G516" s="2">
        <f t="shared" si="7"/>
        <v>51.599999999999994</v>
      </c>
    </row>
    <row r="517" spans="1:7">
      <c r="A517" s="86">
        <v>44592</v>
      </c>
      <c r="B517" s="526">
        <v>24167</v>
      </c>
      <c r="C517" s="65" t="s">
        <v>15</v>
      </c>
      <c r="D517" t="s">
        <v>19</v>
      </c>
      <c r="E517" s="160"/>
      <c r="F517" s="2">
        <v>5</v>
      </c>
      <c r="G517" s="2">
        <f t="shared" si="7"/>
        <v>46.599999999999994</v>
      </c>
    </row>
    <row r="518" spans="1:7">
      <c r="A518" s="86">
        <v>44620</v>
      </c>
      <c r="B518" s="526">
        <v>24424</v>
      </c>
      <c r="C518" s="65" t="s">
        <v>15</v>
      </c>
      <c r="D518" t="s">
        <v>16</v>
      </c>
      <c r="E518" s="160"/>
      <c r="F518" s="2">
        <v>45.3</v>
      </c>
      <c r="G518" s="2">
        <f t="shared" si="7"/>
        <v>1.2999999999999972</v>
      </c>
    </row>
    <row r="519" spans="1:7">
      <c r="A519" s="86">
        <v>44620</v>
      </c>
      <c r="B519" s="526">
        <v>24424</v>
      </c>
      <c r="C519" s="65" t="s">
        <v>15</v>
      </c>
      <c r="D519" t="s">
        <v>17</v>
      </c>
      <c r="E519" s="160"/>
      <c r="F519" s="2">
        <v>1.3</v>
      </c>
      <c r="G519" s="2">
        <f t="shared" si="7"/>
        <v>-2.886579864025407E-15</v>
      </c>
    </row>
    <row r="520" spans="1:7">
      <c r="A520" s="44">
        <v>44620</v>
      </c>
      <c r="B520" s="525" t="s">
        <v>14</v>
      </c>
      <c r="C520" s="64" t="s">
        <v>20</v>
      </c>
      <c r="D520" t="s">
        <v>16</v>
      </c>
      <c r="E520" s="160">
        <v>43.3</v>
      </c>
      <c r="G520" s="2">
        <f t="shared" si="7"/>
        <v>43.3</v>
      </c>
    </row>
    <row r="521" spans="1:7">
      <c r="B521" s="526"/>
      <c r="D521" t="s">
        <v>17</v>
      </c>
      <c r="E521" s="160">
        <v>4.3</v>
      </c>
      <c r="G521" s="2">
        <f t="shared" si="7"/>
        <v>47.599999999999994</v>
      </c>
    </row>
    <row r="522" spans="1:7">
      <c r="B522" s="526"/>
      <c r="D522" t="s">
        <v>18</v>
      </c>
      <c r="E522" s="160">
        <v>56</v>
      </c>
      <c r="G522" s="2">
        <f t="shared" si="7"/>
        <v>103.6</v>
      </c>
    </row>
    <row r="523" spans="1:7">
      <c r="B523" s="526"/>
      <c r="D523" t="s">
        <v>19</v>
      </c>
      <c r="E523" s="160">
        <v>5</v>
      </c>
      <c r="G523" s="2">
        <f t="shared" si="7"/>
        <v>108.6</v>
      </c>
    </row>
    <row r="524" spans="1:7">
      <c r="A524" s="86">
        <v>44645</v>
      </c>
      <c r="B524" s="526">
        <v>24610</v>
      </c>
      <c r="C524" s="65" t="s">
        <v>20</v>
      </c>
      <c r="D524" t="s">
        <v>16</v>
      </c>
      <c r="E524" s="160"/>
      <c r="F524" s="2">
        <v>43.3</v>
      </c>
      <c r="G524" s="2">
        <f t="shared" si="7"/>
        <v>65.3</v>
      </c>
    </row>
    <row r="525" spans="1:7">
      <c r="A525" s="86">
        <v>44645</v>
      </c>
      <c r="B525" s="526">
        <v>24610</v>
      </c>
      <c r="C525" s="65" t="s">
        <v>20</v>
      </c>
      <c r="D525" t="s">
        <v>17</v>
      </c>
      <c r="E525" s="160"/>
      <c r="F525" s="2">
        <v>4.3</v>
      </c>
      <c r="G525" s="2">
        <f t="shared" si="7"/>
        <v>61</v>
      </c>
    </row>
    <row r="526" spans="1:7">
      <c r="A526" s="86">
        <v>44645</v>
      </c>
      <c r="B526" s="526">
        <v>24610</v>
      </c>
      <c r="C526" s="65" t="s">
        <v>20</v>
      </c>
      <c r="D526" t="s">
        <v>18</v>
      </c>
      <c r="E526" s="160"/>
      <c r="F526" s="2">
        <v>56</v>
      </c>
      <c r="G526" s="2">
        <f t="shared" si="7"/>
        <v>5</v>
      </c>
    </row>
    <row r="527" spans="1:7">
      <c r="A527" s="86">
        <v>44645</v>
      </c>
      <c r="B527" s="526">
        <v>24610</v>
      </c>
      <c r="C527" s="65" t="s">
        <v>20</v>
      </c>
      <c r="D527" t="s">
        <v>19</v>
      </c>
      <c r="E527" s="160"/>
      <c r="F527" s="2">
        <v>5</v>
      </c>
      <c r="G527" s="2">
        <f t="shared" si="7"/>
        <v>0</v>
      </c>
    </row>
    <row r="528" spans="1:7">
      <c r="A528" s="44">
        <v>44651</v>
      </c>
      <c r="B528" s="525" t="s">
        <v>14</v>
      </c>
      <c r="C528" s="64" t="s">
        <v>23</v>
      </c>
      <c r="D528" t="s">
        <v>16</v>
      </c>
      <c r="E528" s="26">
        <v>43.3</v>
      </c>
      <c r="G528" s="2">
        <f t="shared" si="7"/>
        <v>43.3</v>
      </c>
    </row>
    <row r="529" spans="1:11">
      <c r="B529" s="526"/>
      <c r="D529" t="s">
        <v>17</v>
      </c>
      <c r="E529" s="26">
        <v>5.2</v>
      </c>
      <c r="G529" s="2">
        <f t="shared" si="7"/>
        <v>48.5</v>
      </c>
    </row>
    <row r="530" spans="1:11">
      <c r="B530" s="526"/>
      <c r="D530" t="s">
        <v>18</v>
      </c>
      <c r="E530" s="26">
        <v>60</v>
      </c>
      <c r="G530" s="2">
        <f t="shared" si="7"/>
        <v>108.5</v>
      </c>
    </row>
    <row r="531" spans="1:11">
      <c r="B531" s="526"/>
      <c r="D531" t="s">
        <v>19</v>
      </c>
      <c r="E531" s="26">
        <v>5</v>
      </c>
      <c r="G531" s="2">
        <f t="shared" si="7"/>
        <v>113.5</v>
      </c>
    </row>
    <row r="532" spans="1:11">
      <c r="A532" s="7">
        <v>44678</v>
      </c>
      <c r="B532" s="526">
        <v>24795</v>
      </c>
      <c r="C532" s="65" t="s">
        <v>23</v>
      </c>
      <c r="D532" t="s">
        <v>16</v>
      </c>
      <c r="F532" s="8">
        <v>43.3</v>
      </c>
      <c r="G532" s="2">
        <f t="shared" si="7"/>
        <v>70.2</v>
      </c>
    </row>
    <row r="533" spans="1:11">
      <c r="A533" s="7">
        <v>44678</v>
      </c>
      <c r="B533" s="526">
        <v>24795</v>
      </c>
      <c r="C533" s="65" t="s">
        <v>23</v>
      </c>
      <c r="D533" t="s">
        <v>17</v>
      </c>
      <c r="F533" s="8">
        <v>5.2</v>
      </c>
      <c r="G533" s="2">
        <f t="shared" si="7"/>
        <v>65</v>
      </c>
    </row>
    <row r="534" spans="1:11">
      <c r="A534" s="7">
        <v>44678</v>
      </c>
      <c r="B534" s="526">
        <v>24795</v>
      </c>
      <c r="C534" s="65" t="s">
        <v>23</v>
      </c>
      <c r="D534" t="s">
        <v>18</v>
      </c>
      <c r="F534" s="8">
        <v>60</v>
      </c>
      <c r="G534" s="2">
        <f t="shared" si="7"/>
        <v>5</v>
      </c>
    </row>
    <row r="535" spans="1:11">
      <c r="A535" s="7">
        <v>44678</v>
      </c>
      <c r="B535" s="526">
        <v>24795</v>
      </c>
      <c r="C535" s="65" t="s">
        <v>23</v>
      </c>
      <c r="D535" t="s">
        <v>19</v>
      </c>
      <c r="F535" s="8">
        <v>5</v>
      </c>
      <c r="G535" s="2">
        <f t="shared" si="7"/>
        <v>0</v>
      </c>
    </row>
    <row r="536" spans="1:11">
      <c r="A536" s="44">
        <v>44681</v>
      </c>
      <c r="B536" s="64" t="s">
        <v>14</v>
      </c>
      <c r="C536" s="64" t="s">
        <v>24</v>
      </c>
      <c r="D536" t="s">
        <v>16</v>
      </c>
      <c r="E536" s="160">
        <v>43.9</v>
      </c>
      <c r="F536" s="8"/>
      <c r="G536" s="2">
        <f t="shared" si="7"/>
        <v>43.9</v>
      </c>
    </row>
    <row r="537" spans="1:11">
      <c r="B537" s="64"/>
      <c r="D537" t="s">
        <v>17</v>
      </c>
      <c r="E537" s="160">
        <v>2.8</v>
      </c>
      <c r="F537" s="8"/>
      <c r="G537" s="2">
        <f t="shared" si="7"/>
        <v>46.699999999999996</v>
      </c>
    </row>
    <row r="538" spans="1:11">
      <c r="B538" s="526"/>
      <c r="D538" t="s">
        <v>18</v>
      </c>
      <c r="E538" s="160">
        <v>60</v>
      </c>
      <c r="F538" s="8"/>
      <c r="G538" s="2">
        <f t="shared" si="7"/>
        <v>106.69999999999999</v>
      </c>
    </row>
    <row r="539" spans="1:11">
      <c r="B539" s="526"/>
      <c r="D539" t="s">
        <v>19</v>
      </c>
      <c r="E539" s="160">
        <v>5</v>
      </c>
      <c r="F539" s="8"/>
      <c r="G539" s="2">
        <f t="shared" si="7"/>
        <v>111.69999999999999</v>
      </c>
    </row>
    <row r="540" spans="1:11">
      <c r="A540" s="7">
        <v>44733</v>
      </c>
      <c r="B540" s="526">
        <v>25009</v>
      </c>
      <c r="C540" s="65" t="s">
        <v>24</v>
      </c>
      <c r="D540" t="s">
        <v>16</v>
      </c>
      <c r="F540" s="2">
        <v>43.9</v>
      </c>
      <c r="G540" s="2">
        <f t="shared" si="7"/>
        <v>67.799999999999983</v>
      </c>
    </row>
    <row r="541" spans="1:11">
      <c r="A541" s="7">
        <v>44733</v>
      </c>
      <c r="B541" s="526">
        <v>25009</v>
      </c>
      <c r="C541" s="65" t="s">
        <v>24</v>
      </c>
      <c r="D541" t="s">
        <v>17</v>
      </c>
      <c r="F541" s="2">
        <v>2.8</v>
      </c>
      <c r="G541" s="2">
        <f t="shared" si="7"/>
        <v>64.999999999999986</v>
      </c>
    </row>
    <row r="542" spans="1:11">
      <c r="A542" s="7">
        <v>44733</v>
      </c>
      <c r="B542" s="526">
        <v>25009</v>
      </c>
      <c r="C542" s="65" t="s">
        <v>24</v>
      </c>
      <c r="D542" t="s">
        <v>18</v>
      </c>
      <c r="F542" s="2">
        <v>60</v>
      </c>
      <c r="G542" s="2">
        <f t="shared" si="7"/>
        <v>4.9999999999999858</v>
      </c>
      <c r="I542" s="543"/>
      <c r="J542" s="543"/>
      <c r="K542" s="543"/>
    </row>
    <row r="543" spans="1:11">
      <c r="A543" s="7">
        <v>44733</v>
      </c>
      <c r="B543" s="526">
        <v>25009</v>
      </c>
      <c r="C543" s="65" t="s">
        <v>24</v>
      </c>
      <c r="D543" t="s">
        <v>19</v>
      </c>
      <c r="F543" s="2">
        <v>5</v>
      </c>
      <c r="G543" s="2">
        <f t="shared" si="7"/>
        <v>-1.4210854715202004E-14</v>
      </c>
    </row>
    <row r="544" spans="1:11">
      <c r="A544" s="44">
        <v>44712</v>
      </c>
      <c r="B544" s="525" t="s">
        <v>14</v>
      </c>
      <c r="C544" s="64" t="s">
        <v>25</v>
      </c>
      <c r="D544" t="s">
        <v>16</v>
      </c>
      <c r="E544" s="160">
        <v>42</v>
      </c>
      <c r="F544" s="8"/>
      <c r="G544" s="2">
        <f t="shared" si="7"/>
        <v>41.999999999999986</v>
      </c>
      <c r="I544" s="525"/>
      <c r="K544" s="2"/>
    </row>
    <row r="545" spans="1:11">
      <c r="B545" s="526"/>
      <c r="D545" t="s">
        <v>17</v>
      </c>
      <c r="E545" s="160">
        <v>9.1</v>
      </c>
      <c r="F545" s="8"/>
      <c r="G545" s="2">
        <f t="shared" si="7"/>
        <v>51.099999999999987</v>
      </c>
      <c r="I545" s="526"/>
      <c r="K545" s="2"/>
    </row>
    <row r="546" spans="1:11">
      <c r="B546" s="526"/>
      <c r="D546" t="s">
        <v>18</v>
      </c>
      <c r="E546" s="160">
        <v>60</v>
      </c>
      <c r="F546" s="8"/>
      <c r="G546" s="2">
        <f t="shared" si="7"/>
        <v>111.1</v>
      </c>
      <c r="I546" s="526"/>
      <c r="K546" s="2"/>
    </row>
    <row r="547" spans="1:11">
      <c r="B547" s="526"/>
      <c r="D547" t="s">
        <v>19</v>
      </c>
      <c r="E547" s="160">
        <v>5</v>
      </c>
      <c r="F547" s="8"/>
      <c r="G547" s="2">
        <f t="shared" si="7"/>
        <v>116.1</v>
      </c>
      <c r="I547" s="526"/>
      <c r="K547" s="2"/>
    </row>
    <row r="548" spans="1:11">
      <c r="A548" s="7">
        <v>44777</v>
      </c>
      <c r="B548" s="526" t="s">
        <v>693</v>
      </c>
      <c r="C548" s="65" t="s">
        <v>25</v>
      </c>
      <c r="D548" t="s">
        <v>16</v>
      </c>
      <c r="E548" s="160"/>
      <c r="F548" s="2">
        <v>42</v>
      </c>
      <c r="G548" s="2">
        <f t="shared" si="7"/>
        <v>74.099999999999994</v>
      </c>
      <c r="I548" s="526"/>
      <c r="K548" s="2"/>
    </row>
    <row r="549" spans="1:11">
      <c r="A549" s="7">
        <v>44777</v>
      </c>
      <c r="B549" s="526" t="s">
        <v>693</v>
      </c>
      <c r="C549" s="65" t="s">
        <v>25</v>
      </c>
      <c r="D549" t="s">
        <v>17</v>
      </c>
      <c r="E549" s="160"/>
      <c r="F549" s="2">
        <v>9.1</v>
      </c>
      <c r="G549" s="2">
        <f t="shared" si="7"/>
        <v>65</v>
      </c>
      <c r="I549" s="526"/>
      <c r="K549" s="2"/>
    </row>
    <row r="550" spans="1:11">
      <c r="A550" s="7">
        <v>44777</v>
      </c>
      <c r="B550" s="526" t="s">
        <v>693</v>
      </c>
      <c r="C550" s="65" t="s">
        <v>25</v>
      </c>
      <c r="D550" t="s">
        <v>18</v>
      </c>
      <c r="E550" s="160"/>
      <c r="F550" s="2">
        <v>60</v>
      </c>
      <c r="G550" s="2">
        <f t="shared" si="7"/>
        <v>5</v>
      </c>
      <c r="I550" s="526"/>
      <c r="K550" s="2"/>
    </row>
    <row r="551" spans="1:11">
      <c r="A551" s="7">
        <v>44777</v>
      </c>
      <c r="B551" s="526" t="s">
        <v>693</v>
      </c>
      <c r="C551" s="65" t="s">
        <v>25</v>
      </c>
      <c r="D551" t="s">
        <v>19</v>
      </c>
      <c r="E551" s="160"/>
      <c r="F551" s="2">
        <v>5</v>
      </c>
      <c r="G551" s="2">
        <f t="shared" si="7"/>
        <v>0</v>
      </c>
      <c r="I551" s="526"/>
      <c r="K551" s="2"/>
    </row>
    <row r="552" spans="1:11">
      <c r="A552" s="44">
        <v>44742</v>
      </c>
      <c r="B552" s="525" t="s">
        <v>14</v>
      </c>
      <c r="C552" s="64" t="s">
        <v>26</v>
      </c>
      <c r="D552" t="s">
        <v>16</v>
      </c>
      <c r="E552" s="160">
        <v>40.700000000000003</v>
      </c>
      <c r="F552" s="8"/>
      <c r="G552" s="2">
        <f t="shared" si="7"/>
        <v>40.700000000000003</v>
      </c>
      <c r="I552" s="526"/>
      <c r="K552" s="2"/>
    </row>
    <row r="553" spans="1:11">
      <c r="A553" s="44"/>
      <c r="B553" s="525"/>
      <c r="C553" s="64"/>
      <c r="D553" t="s">
        <v>17</v>
      </c>
      <c r="E553" s="160">
        <v>6.9</v>
      </c>
      <c r="F553" s="8"/>
      <c r="G553" s="2">
        <f t="shared" si="7"/>
        <v>47.6</v>
      </c>
      <c r="I553" s="526"/>
      <c r="K553" s="2"/>
    </row>
    <row r="554" spans="1:11">
      <c r="A554" s="44"/>
      <c r="B554" s="525"/>
      <c r="C554" s="64"/>
      <c r="D554" t="s">
        <v>18</v>
      </c>
      <c r="E554" s="26">
        <v>60</v>
      </c>
      <c r="F554" s="8"/>
      <c r="G554" s="2">
        <f t="shared" si="7"/>
        <v>107.6</v>
      </c>
      <c r="I554" s="526"/>
      <c r="K554" s="2"/>
    </row>
    <row r="555" spans="1:11">
      <c r="A555" s="44"/>
      <c r="B555" s="525"/>
      <c r="C555" s="64"/>
      <c r="D555" t="s">
        <v>19</v>
      </c>
      <c r="E555" s="26">
        <v>5</v>
      </c>
      <c r="F555" s="8"/>
      <c r="G555" s="2">
        <f t="shared" si="7"/>
        <v>112.6</v>
      </c>
      <c r="I555" s="526"/>
      <c r="K555" s="2"/>
    </row>
    <row r="556" spans="1:11">
      <c r="A556" s="7">
        <v>44796</v>
      </c>
      <c r="B556" s="526">
        <v>25351</v>
      </c>
      <c r="C556" s="65" t="s">
        <v>26</v>
      </c>
      <c r="D556" t="s">
        <v>16</v>
      </c>
      <c r="F556" s="2">
        <v>40.700000000000003</v>
      </c>
      <c r="G556" s="2">
        <f t="shared" si="7"/>
        <v>71.899999999999991</v>
      </c>
      <c r="I556" s="526"/>
      <c r="K556" s="2"/>
    </row>
    <row r="557" spans="1:11">
      <c r="A557" s="7">
        <v>44796</v>
      </c>
      <c r="B557" s="526">
        <v>25351</v>
      </c>
      <c r="C557" s="65" t="s">
        <v>26</v>
      </c>
      <c r="D557" t="s">
        <v>17</v>
      </c>
      <c r="F557" s="2">
        <v>6.9</v>
      </c>
      <c r="G557" s="2">
        <f t="shared" si="7"/>
        <v>64.999999999999986</v>
      </c>
      <c r="I557" s="526"/>
      <c r="K557" s="2"/>
    </row>
    <row r="558" spans="1:11">
      <c r="A558" s="7">
        <v>44796</v>
      </c>
      <c r="B558" s="526">
        <v>25351</v>
      </c>
      <c r="C558" s="65" t="s">
        <v>26</v>
      </c>
      <c r="D558" t="s">
        <v>18</v>
      </c>
      <c r="F558" s="8">
        <v>60</v>
      </c>
      <c r="G558" s="2">
        <f t="shared" si="7"/>
        <v>4.9999999999999858</v>
      </c>
      <c r="I558" s="526"/>
      <c r="K558" s="2"/>
    </row>
    <row r="559" spans="1:11">
      <c r="A559" s="7">
        <v>44796</v>
      </c>
      <c r="B559" s="526">
        <v>25351</v>
      </c>
      <c r="C559" s="65" t="s">
        <v>26</v>
      </c>
      <c r="D559" t="s">
        <v>19</v>
      </c>
      <c r="F559" s="8">
        <v>5</v>
      </c>
      <c r="G559" s="2">
        <f t="shared" si="7"/>
        <v>-1.4210854715202004E-14</v>
      </c>
      <c r="I559" s="526"/>
      <c r="K559" s="2"/>
    </row>
    <row r="560" spans="1:11">
      <c r="A560" s="44">
        <v>44773</v>
      </c>
      <c r="B560" s="525" t="s">
        <v>14</v>
      </c>
      <c r="C560" s="64" t="s">
        <v>27</v>
      </c>
      <c r="D560" t="s">
        <v>16</v>
      </c>
      <c r="E560" s="160">
        <v>40.5</v>
      </c>
      <c r="F560" s="8"/>
      <c r="G560" s="2">
        <f t="shared" si="7"/>
        <v>40.499999999999986</v>
      </c>
      <c r="I560" s="526"/>
      <c r="K560" s="2"/>
    </row>
    <row r="561" spans="1:17">
      <c r="B561" s="526"/>
      <c r="D561" t="s">
        <v>17</v>
      </c>
      <c r="E561" s="160">
        <v>9.6999999999999993</v>
      </c>
      <c r="F561" s="8"/>
      <c r="G561" s="2">
        <f t="shared" si="7"/>
        <v>50.199999999999989</v>
      </c>
      <c r="I561" s="526"/>
      <c r="K561" s="2"/>
    </row>
    <row r="562" spans="1:17">
      <c r="B562" s="526"/>
      <c r="D562" t="s">
        <v>18</v>
      </c>
      <c r="E562" s="181">
        <v>60</v>
      </c>
      <c r="F562" s="8"/>
      <c r="G562" s="2">
        <f t="shared" si="7"/>
        <v>110.19999999999999</v>
      </c>
      <c r="I562" s="525"/>
      <c r="K562" s="2"/>
    </row>
    <row r="563" spans="1:17">
      <c r="B563" s="526"/>
      <c r="D563" t="s">
        <v>19</v>
      </c>
      <c r="E563" s="181">
        <v>5</v>
      </c>
      <c r="F563" s="8"/>
      <c r="G563" s="2">
        <f t="shared" si="7"/>
        <v>115.19999999999999</v>
      </c>
      <c r="I563" s="526"/>
      <c r="K563" s="2"/>
    </row>
    <row r="564" spans="1:17">
      <c r="A564" s="7">
        <v>44796</v>
      </c>
      <c r="B564" s="526">
        <v>25351</v>
      </c>
      <c r="C564" s="65" t="s">
        <v>27</v>
      </c>
      <c r="D564" t="s">
        <v>16</v>
      </c>
      <c r="E564" s="181"/>
      <c r="F564" s="2">
        <v>40.5</v>
      </c>
      <c r="G564" s="2">
        <f t="shared" si="7"/>
        <v>74.699999999999989</v>
      </c>
      <c r="I564" s="526"/>
      <c r="K564" s="2"/>
    </row>
    <row r="565" spans="1:17">
      <c r="A565" s="7">
        <v>44796</v>
      </c>
      <c r="B565" s="526">
        <v>25351</v>
      </c>
      <c r="C565" s="65" t="s">
        <v>27</v>
      </c>
      <c r="D565" t="s">
        <v>17</v>
      </c>
      <c r="E565" s="181"/>
      <c r="F565" s="2">
        <v>9.6999999999999993</v>
      </c>
      <c r="G565" s="2">
        <f t="shared" si="7"/>
        <v>64.999999999999986</v>
      </c>
      <c r="I565" s="526"/>
      <c r="K565" s="2"/>
    </row>
    <row r="566" spans="1:17">
      <c r="A566" s="7">
        <v>44796</v>
      </c>
      <c r="B566" s="526">
        <v>25351</v>
      </c>
      <c r="C566" s="65" t="s">
        <v>27</v>
      </c>
      <c r="D566" t="s">
        <v>18</v>
      </c>
      <c r="E566" s="181"/>
      <c r="F566" s="148">
        <v>60</v>
      </c>
      <c r="G566" s="2">
        <f t="shared" si="7"/>
        <v>4.9999999999999858</v>
      </c>
      <c r="I566" s="526"/>
      <c r="K566" s="525"/>
      <c r="M566" s="2"/>
      <c r="O566" s="525"/>
      <c r="Q566" s="2"/>
    </row>
    <row r="567" spans="1:17">
      <c r="A567" s="7">
        <v>44796</v>
      </c>
      <c r="B567" s="526">
        <v>25351</v>
      </c>
      <c r="C567" s="65" t="s">
        <v>27</v>
      </c>
      <c r="D567" t="s">
        <v>19</v>
      </c>
      <c r="E567" s="181"/>
      <c r="F567" s="148">
        <v>5</v>
      </c>
      <c r="G567" s="2">
        <f t="shared" si="7"/>
        <v>-1.4210854715202004E-14</v>
      </c>
      <c r="I567" s="526"/>
      <c r="K567" s="526"/>
      <c r="M567" s="2"/>
      <c r="O567" s="526"/>
      <c r="Q567" s="2"/>
    </row>
    <row r="568" spans="1:17">
      <c r="A568" s="44">
        <v>44804</v>
      </c>
      <c r="B568" s="525" t="s">
        <v>14</v>
      </c>
      <c r="C568" s="64" t="s">
        <v>28</v>
      </c>
      <c r="D568" t="s">
        <v>16</v>
      </c>
      <c r="E568" s="160">
        <v>40.700000000000003</v>
      </c>
      <c r="F568" s="148"/>
      <c r="G568" s="2">
        <f t="shared" si="7"/>
        <v>40.699999999999989</v>
      </c>
      <c r="I568" s="526"/>
      <c r="K568" s="526"/>
      <c r="M568" s="2"/>
      <c r="O568" s="526"/>
      <c r="Q568" s="2"/>
    </row>
    <row r="569" spans="1:17">
      <c r="B569" s="526"/>
      <c r="D569" t="s">
        <v>17</v>
      </c>
      <c r="E569" s="160">
        <v>7</v>
      </c>
      <c r="F569" s="148"/>
      <c r="G569" s="2">
        <f t="shared" si="7"/>
        <v>47.699999999999989</v>
      </c>
      <c r="I569" s="526"/>
      <c r="K569" s="526"/>
      <c r="M569" s="2"/>
      <c r="O569" s="526"/>
      <c r="Q569" s="2"/>
    </row>
    <row r="570" spans="1:17">
      <c r="B570" s="526"/>
      <c r="D570" t="s">
        <v>18</v>
      </c>
      <c r="E570" s="160">
        <v>60</v>
      </c>
      <c r="F570" s="148"/>
      <c r="G570" s="2">
        <f t="shared" si="7"/>
        <v>107.69999999999999</v>
      </c>
      <c r="I570" s="526"/>
      <c r="K570" s="2"/>
    </row>
    <row r="571" spans="1:17">
      <c r="B571" s="526"/>
      <c r="D571" t="s">
        <v>19</v>
      </c>
      <c r="E571" s="160">
        <v>5</v>
      </c>
      <c r="F571" s="148"/>
      <c r="G571" s="2">
        <f t="shared" si="7"/>
        <v>112.69999999999999</v>
      </c>
      <c r="I571" s="526"/>
      <c r="K571" s="2"/>
    </row>
    <row r="572" spans="1:17">
      <c r="A572" s="7">
        <v>44853</v>
      </c>
      <c r="B572" s="526" t="s">
        <v>694</v>
      </c>
      <c r="C572" s="65" t="s">
        <v>28</v>
      </c>
      <c r="D572" t="s">
        <v>16</v>
      </c>
      <c r="E572" s="181"/>
      <c r="F572" s="2">
        <v>40.700000000000003</v>
      </c>
      <c r="G572" s="2">
        <f t="shared" si="7"/>
        <v>71.999999999999986</v>
      </c>
      <c r="I572" s="526"/>
    </row>
    <row r="573" spans="1:17">
      <c r="A573" s="7">
        <v>44853</v>
      </c>
      <c r="B573" s="526" t="s">
        <v>694</v>
      </c>
      <c r="C573" s="65" t="s">
        <v>28</v>
      </c>
      <c r="D573" t="s">
        <v>17</v>
      </c>
      <c r="E573" s="181"/>
      <c r="F573" s="2">
        <v>7</v>
      </c>
      <c r="G573" s="2">
        <f t="shared" si="7"/>
        <v>64.999999999999986</v>
      </c>
      <c r="I573" s="526"/>
      <c r="O573" s="525"/>
      <c r="Q573" s="2"/>
    </row>
    <row r="574" spans="1:17">
      <c r="A574" s="7">
        <v>44853</v>
      </c>
      <c r="B574" s="526" t="s">
        <v>694</v>
      </c>
      <c r="C574" s="65" t="s">
        <v>28</v>
      </c>
      <c r="D574" t="s">
        <v>18</v>
      </c>
      <c r="E574" s="181"/>
      <c r="F574" s="2">
        <v>60</v>
      </c>
      <c r="G574" s="2">
        <f t="shared" si="7"/>
        <v>4.9999999999999858</v>
      </c>
      <c r="I574" s="526"/>
      <c r="O574" s="526"/>
      <c r="Q574" s="2"/>
    </row>
    <row r="575" spans="1:17">
      <c r="A575" s="7">
        <v>44853</v>
      </c>
      <c r="B575" s="526" t="s">
        <v>694</v>
      </c>
      <c r="C575" s="65" t="s">
        <v>28</v>
      </c>
      <c r="D575" t="s">
        <v>19</v>
      </c>
      <c r="F575" s="2">
        <v>5</v>
      </c>
      <c r="G575" s="2">
        <f t="shared" si="7"/>
        <v>-1.4210854715202004E-14</v>
      </c>
      <c r="I575" s="526"/>
      <c r="O575" s="526"/>
      <c r="Q575" s="2"/>
    </row>
    <row r="576" spans="1:17">
      <c r="A576" s="44">
        <v>44834</v>
      </c>
      <c r="B576" s="525" t="s">
        <v>14</v>
      </c>
      <c r="C576" s="64" t="s">
        <v>53</v>
      </c>
      <c r="D576" t="s">
        <v>16</v>
      </c>
      <c r="E576" s="26">
        <v>36.1</v>
      </c>
      <c r="G576" s="2">
        <f t="shared" si="7"/>
        <v>36.099999999999987</v>
      </c>
      <c r="I576" s="526"/>
      <c r="O576" s="526"/>
      <c r="Q576" s="2"/>
    </row>
    <row r="577" spans="1:17">
      <c r="B577" s="526"/>
      <c r="D577" t="s">
        <v>17</v>
      </c>
      <c r="E577" s="26">
        <v>8.1999999999999993</v>
      </c>
      <c r="G577" s="2">
        <f t="shared" si="7"/>
        <v>44.299999999999983</v>
      </c>
      <c r="I577" s="526"/>
      <c r="O577" s="526"/>
      <c r="Q577" s="2"/>
    </row>
    <row r="578" spans="1:17">
      <c r="B578" s="526"/>
      <c r="D578" t="s">
        <v>18</v>
      </c>
      <c r="E578" s="160">
        <v>60</v>
      </c>
      <c r="G578" s="2">
        <f t="shared" si="7"/>
        <v>104.29999999999998</v>
      </c>
      <c r="I578" s="526"/>
      <c r="K578" s="526"/>
      <c r="M578" s="2"/>
      <c r="O578" s="526"/>
      <c r="Q578" s="2"/>
    </row>
    <row r="579" spans="1:17">
      <c r="B579" s="526"/>
      <c r="D579" t="s">
        <v>19</v>
      </c>
      <c r="E579" s="160">
        <v>5</v>
      </c>
      <c r="G579" s="2">
        <f t="shared" si="7"/>
        <v>109.29999999999998</v>
      </c>
      <c r="I579" s="526"/>
      <c r="K579" s="526"/>
      <c r="M579" s="2"/>
      <c r="O579" s="526"/>
      <c r="Q579" s="2"/>
    </row>
    <row r="580" spans="1:17">
      <c r="A580" s="7">
        <v>44875</v>
      </c>
      <c r="B580" s="526" t="s">
        <v>695</v>
      </c>
      <c r="C580" s="65" t="s">
        <v>53</v>
      </c>
      <c r="D580" t="s">
        <v>16</v>
      </c>
      <c r="E580" s="160"/>
      <c r="F580" s="8">
        <v>36.1</v>
      </c>
      <c r="G580" s="2">
        <f t="shared" si="7"/>
        <v>73.199999999999989</v>
      </c>
      <c r="I580" s="526"/>
      <c r="K580" s="526"/>
      <c r="M580" s="2"/>
      <c r="O580" s="526"/>
      <c r="Q580" s="2"/>
    </row>
    <row r="581" spans="1:17">
      <c r="A581" s="7">
        <v>44875</v>
      </c>
      <c r="B581" s="526" t="s">
        <v>695</v>
      </c>
      <c r="C581" s="65" t="s">
        <v>53</v>
      </c>
      <c r="D581" t="s">
        <v>17</v>
      </c>
      <c r="E581" s="160"/>
      <c r="F581" s="8">
        <v>8.1999999999999993</v>
      </c>
      <c r="G581" s="2">
        <f t="shared" si="7"/>
        <v>64.999999999999986</v>
      </c>
      <c r="I581" s="526"/>
      <c r="K581" s="526"/>
      <c r="M581" s="2"/>
      <c r="O581" s="526"/>
      <c r="Q581" s="2"/>
    </row>
    <row r="582" spans="1:17">
      <c r="A582" s="7">
        <v>44875</v>
      </c>
      <c r="B582" s="526" t="s">
        <v>695</v>
      </c>
      <c r="C582" s="65" t="s">
        <v>53</v>
      </c>
      <c r="D582" t="s">
        <v>18</v>
      </c>
      <c r="E582" s="160"/>
      <c r="F582" s="2">
        <v>60</v>
      </c>
      <c r="G582" s="2">
        <f t="shared" si="7"/>
        <v>4.9999999999999858</v>
      </c>
      <c r="I582" s="526"/>
      <c r="K582" s="526"/>
      <c r="M582" s="2"/>
      <c r="O582" s="526"/>
      <c r="Q582" s="2"/>
    </row>
    <row r="583" spans="1:17">
      <c r="A583" s="7">
        <v>44875</v>
      </c>
      <c r="B583" s="526" t="s">
        <v>695</v>
      </c>
      <c r="C583" s="65" t="s">
        <v>53</v>
      </c>
      <c r="D583" t="s">
        <v>19</v>
      </c>
      <c r="E583" s="160"/>
      <c r="F583" s="2">
        <v>5</v>
      </c>
      <c r="G583" s="2">
        <f t="shared" si="7"/>
        <v>-1.4210854715202004E-14</v>
      </c>
      <c r="I583" s="526"/>
      <c r="K583" s="526"/>
      <c r="M583" s="2"/>
      <c r="O583" s="526"/>
      <c r="Q583" s="2"/>
    </row>
    <row r="584" spans="1:17">
      <c r="A584" s="44">
        <v>44865</v>
      </c>
      <c r="B584" s="525" t="s">
        <v>14</v>
      </c>
      <c r="C584" s="64" t="s">
        <v>30</v>
      </c>
      <c r="D584" t="s">
        <v>16</v>
      </c>
      <c r="E584" s="181">
        <v>49.8</v>
      </c>
      <c r="G584" s="2">
        <f t="shared" si="7"/>
        <v>49.799999999999983</v>
      </c>
      <c r="I584" s="526"/>
      <c r="K584" s="526"/>
      <c r="M584" s="2"/>
      <c r="O584" s="526"/>
      <c r="Q584" s="2"/>
    </row>
    <row r="585" spans="1:17">
      <c r="A585" s="44"/>
      <c r="B585" s="525"/>
      <c r="C585" s="64"/>
      <c r="D585" t="s">
        <v>17</v>
      </c>
      <c r="E585" s="181">
        <v>4.9000000000000004</v>
      </c>
      <c r="G585" s="2">
        <f t="shared" si="7"/>
        <v>54.699999999999982</v>
      </c>
      <c r="I585" s="526"/>
      <c r="K585" s="526"/>
      <c r="M585" s="2"/>
      <c r="O585" s="526"/>
      <c r="Q585" s="2"/>
    </row>
    <row r="586" spans="1:17">
      <c r="A586" s="44"/>
      <c r="B586" s="525"/>
      <c r="C586" s="64"/>
      <c r="D586" t="s">
        <v>18</v>
      </c>
      <c r="E586" s="181">
        <v>60</v>
      </c>
      <c r="G586" s="2">
        <f t="shared" si="7"/>
        <v>114.69999999999999</v>
      </c>
      <c r="I586" s="526"/>
      <c r="K586" s="526"/>
      <c r="M586" s="2"/>
      <c r="O586" s="526"/>
      <c r="Q586" s="2"/>
    </row>
    <row r="587" spans="1:17">
      <c r="A587" s="44"/>
      <c r="B587" s="525"/>
      <c r="C587" s="64"/>
      <c r="D587" t="s">
        <v>19</v>
      </c>
      <c r="E587" s="181">
        <v>5</v>
      </c>
      <c r="G587" s="2">
        <f t="shared" si="7"/>
        <v>119.69999999999999</v>
      </c>
      <c r="I587" s="526"/>
      <c r="K587" s="526"/>
      <c r="M587" s="2"/>
      <c r="O587" s="526"/>
      <c r="Q587" s="2"/>
    </row>
    <row r="588" spans="1:17">
      <c r="A588" s="7">
        <v>44938</v>
      </c>
      <c r="B588" s="526" t="s">
        <v>696</v>
      </c>
      <c r="C588" s="65" t="s">
        <v>30</v>
      </c>
      <c r="D588" t="s">
        <v>16</v>
      </c>
      <c r="E588" s="181"/>
      <c r="F588" s="148">
        <v>49.8</v>
      </c>
      <c r="G588" s="2">
        <f t="shared" si="7"/>
        <v>69.899999999999991</v>
      </c>
      <c r="I588" s="526"/>
      <c r="K588" s="526"/>
      <c r="M588" s="2"/>
      <c r="O588" s="526"/>
      <c r="Q588" s="2"/>
    </row>
    <row r="589" spans="1:17">
      <c r="A589" s="7">
        <v>44938</v>
      </c>
      <c r="B589" s="526" t="s">
        <v>696</v>
      </c>
      <c r="C589" s="65" t="s">
        <v>30</v>
      </c>
      <c r="D589" t="s">
        <v>17</v>
      </c>
      <c r="E589" s="181"/>
      <c r="F589" s="148">
        <v>4.9000000000000004</v>
      </c>
      <c r="G589" s="2">
        <f t="shared" si="7"/>
        <v>64.999999999999986</v>
      </c>
      <c r="I589" s="526"/>
      <c r="K589" s="526"/>
      <c r="M589" s="2"/>
      <c r="O589" s="526"/>
      <c r="Q589" s="2"/>
    </row>
    <row r="590" spans="1:17">
      <c r="A590" s="7">
        <v>44938</v>
      </c>
      <c r="B590" s="526" t="s">
        <v>696</v>
      </c>
      <c r="C590" s="65" t="s">
        <v>30</v>
      </c>
      <c r="D590" t="s">
        <v>18</v>
      </c>
      <c r="E590" s="181"/>
      <c r="F590" s="148">
        <v>60</v>
      </c>
      <c r="G590" s="2">
        <f t="shared" si="7"/>
        <v>4.9999999999999858</v>
      </c>
      <c r="I590" s="526"/>
      <c r="K590" s="526"/>
      <c r="M590" s="2"/>
      <c r="O590" s="526"/>
      <c r="Q590" s="2"/>
    </row>
    <row r="591" spans="1:17">
      <c r="A591" s="7">
        <v>44938</v>
      </c>
      <c r="B591" s="526" t="s">
        <v>696</v>
      </c>
      <c r="C591" s="65" t="s">
        <v>30</v>
      </c>
      <c r="D591" t="s">
        <v>19</v>
      </c>
      <c r="E591" s="181"/>
      <c r="F591" s="148">
        <v>5</v>
      </c>
      <c r="G591" s="2">
        <f t="shared" si="7"/>
        <v>-1.4210854715202004E-14</v>
      </c>
      <c r="I591" s="526"/>
      <c r="K591" s="526"/>
      <c r="M591" s="2"/>
      <c r="O591" s="526"/>
      <c r="Q591" s="2"/>
    </row>
    <row r="592" spans="1:17">
      <c r="A592" s="88">
        <v>44895</v>
      </c>
      <c r="B592" s="525" t="s">
        <v>14</v>
      </c>
      <c r="C592" s="64" t="s">
        <v>33</v>
      </c>
      <c r="D592" t="s">
        <v>16</v>
      </c>
      <c r="E592" s="26">
        <v>40.200000000000003</v>
      </c>
      <c r="G592" s="2">
        <f t="shared" si="7"/>
        <v>40.199999999999989</v>
      </c>
      <c r="I592" s="526"/>
      <c r="K592" s="526"/>
      <c r="M592" s="2"/>
      <c r="O592" s="526"/>
      <c r="Q592" s="2"/>
    </row>
    <row r="593" spans="1:17">
      <c r="A593" s="86"/>
      <c r="B593" s="526"/>
      <c r="D593" t="s">
        <v>17</v>
      </c>
      <c r="E593" s="26">
        <v>6.3</v>
      </c>
      <c r="G593" s="2">
        <f t="shared" si="7"/>
        <v>46.499999999999986</v>
      </c>
      <c r="I593" s="526"/>
      <c r="K593" s="526"/>
      <c r="M593" s="2"/>
      <c r="O593" s="526"/>
      <c r="Q593" s="2"/>
    </row>
    <row r="594" spans="1:17">
      <c r="A594" s="86"/>
      <c r="B594" s="526"/>
      <c r="D594" t="s">
        <v>18</v>
      </c>
      <c r="E594" s="160">
        <v>60</v>
      </c>
      <c r="G594" s="2">
        <f t="shared" si="7"/>
        <v>106.49999999999999</v>
      </c>
      <c r="I594" s="526"/>
      <c r="K594" s="526"/>
      <c r="M594" s="2"/>
      <c r="O594" s="526"/>
      <c r="Q594" s="2"/>
    </row>
    <row r="595" spans="1:17">
      <c r="A595" s="86"/>
      <c r="B595" s="526"/>
      <c r="D595" t="s">
        <v>19</v>
      </c>
      <c r="E595" s="160">
        <v>5</v>
      </c>
      <c r="G595" s="2">
        <f t="shared" si="7"/>
        <v>111.49999999999999</v>
      </c>
      <c r="I595" s="526"/>
      <c r="K595" s="526"/>
      <c r="M595" s="2"/>
      <c r="O595" s="526"/>
      <c r="Q595" s="2"/>
    </row>
    <row r="596" spans="1:17">
      <c r="A596" s="7">
        <v>44938</v>
      </c>
      <c r="B596" s="526" t="s">
        <v>696</v>
      </c>
      <c r="C596" s="65" t="s">
        <v>33</v>
      </c>
      <c r="D596" t="s">
        <v>16</v>
      </c>
      <c r="E596" s="160"/>
      <c r="F596" s="8">
        <v>40.200000000000003</v>
      </c>
      <c r="G596" s="2">
        <f t="shared" si="7"/>
        <v>71.299999999999983</v>
      </c>
      <c r="I596" s="526"/>
      <c r="K596" s="526"/>
      <c r="M596" s="2"/>
      <c r="O596" s="526"/>
      <c r="Q596" s="2"/>
    </row>
    <row r="597" spans="1:17">
      <c r="A597" s="7">
        <v>44938</v>
      </c>
      <c r="B597" s="526" t="s">
        <v>696</v>
      </c>
      <c r="C597" s="65" t="s">
        <v>33</v>
      </c>
      <c r="D597" t="s">
        <v>17</v>
      </c>
      <c r="E597" s="160"/>
      <c r="F597" s="8">
        <v>6.3</v>
      </c>
      <c r="G597" s="2">
        <f t="shared" si="7"/>
        <v>64.999999999999986</v>
      </c>
      <c r="I597" s="526"/>
      <c r="K597" s="526"/>
      <c r="M597" s="2"/>
      <c r="O597" s="526"/>
      <c r="Q597" s="2"/>
    </row>
    <row r="598" spans="1:17">
      <c r="A598" s="7">
        <v>44938</v>
      </c>
      <c r="B598" s="526" t="s">
        <v>696</v>
      </c>
      <c r="C598" s="65" t="s">
        <v>33</v>
      </c>
      <c r="D598" t="s">
        <v>18</v>
      </c>
      <c r="E598" s="160"/>
      <c r="F598" s="2">
        <v>60</v>
      </c>
      <c r="G598" s="2">
        <f t="shared" si="7"/>
        <v>4.9999999999999858</v>
      </c>
      <c r="I598" s="526"/>
      <c r="K598" s="526"/>
      <c r="M598" s="2"/>
      <c r="O598" s="526"/>
      <c r="Q598" s="2"/>
    </row>
    <row r="599" spans="1:17">
      <c r="A599" s="7">
        <v>44938</v>
      </c>
      <c r="B599" s="526" t="s">
        <v>696</v>
      </c>
      <c r="C599" s="65" t="s">
        <v>33</v>
      </c>
      <c r="D599" t="s">
        <v>19</v>
      </c>
      <c r="E599" s="160"/>
      <c r="F599" s="2">
        <v>5</v>
      </c>
      <c r="G599" s="2">
        <f t="shared" si="7"/>
        <v>-1.4210854715202004E-14</v>
      </c>
      <c r="H599" s="525"/>
      <c r="J599" s="2"/>
      <c r="K599" s="526"/>
      <c r="M599" s="2"/>
      <c r="O599" s="526"/>
      <c r="Q599" s="2"/>
    </row>
    <row r="600" spans="1:17">
      <c r="A600" s="44">
        <v>44926</v>
      </c>
      <c r="B600" s="525" t="s">
        <v>14</v>
      </c>
      <c r="C600" s="64" t="s">
        <v>34</v>
      </c>
      <c r="D600" t="s">
        <v>16</v>
      </c>
      <c r="E600" s="160">
        <v>46</v>
      </c>
      <c r="G600" s="2">
        <f t="shared" si="7"/>
        <v>45.999999999999986</v>
      </c>
      <c r="H600" s="525"/>
      <c r="J600" s="2"/>
      <c r="K600" s="526"/>
      <c r="M600" s="2"/>
    </row>
    <row r="601" spans="1:17">
      <c r="A601" s="44"/>
      <c r="B601" s="525"/>
      <c r="C601" s="64"/>
      <c r="D601" t="s">
        <v>17</v>
      </c>
      <c r="E601" s="160">
        <v>5.7</v>
      </c>
      <c r="G601" s="2">
        <f t="shared" si="7"/>
        <v>51.699999999999989</v>
      </c>
      <c r="H601" s="525"/>
      <c r="J601" s="2"/>
      <c r="K601" s="2"/>
    </row>
    <row r="602" spans="1:17">
      <c r="A602" s="44"/>
      <c r="B602" s="525"/>
      <c r="C602" s="64"/>
      <c r="D602" t="s">
        <v>18</v>
      </c>
      <c r="E602" s="160">
        <v>60</v>
      </c>
      <c r="F602" s="79"/>
      <c r="G602" s="2">
        <f t="shared" si="7"/>
        <v>111.69999999999999</v>
      </c>
      <c r="H602" s="525"/>
      <c r="J602" s="2"/>
    </row>
    <row r="603" spans="1:17">
      <c r="A603" s="44"/>
      <c r="B603" s="525"/>
      <c r="C603" s="64"/>
      <c r="D603" t="s">
        <v>19</v>
      </c>
      <c r="E603" s="160">
        <v>5</v>
      </c>
      <c r="F603" s="79"/>
      <c r="G603" s="2">
        <f t="shared" ref="G603:G674" si="8">+G602+E603-F603</f>
        <v>116.69999999999999</v>
      </c>
      <c r="H603" s="525"/>
    </row>
    <row r="604" spans="1:17">
      <c r="A604" s="7">
        <v>44991</v>
      </c>
      <c r="B604" s="526">
        <v>26434</v>
      </c>
      <c r="C604" s="65" t="s">
        <v>34</v>
      </c>
      <c r="D604" t="s">
        <v>16</v>
      </c>
      <c r="E604" s="160"/>
      <c r="F604" s="160">
        <v>46</v>
      </c>
      <c r="G604" s="2">
        <f t="shared" si="8"/>
        <v>70.699999999999989</v>
      </c>
      <c r="H604" s="525"/>
    </row>
    <row r="605" spans="1:17">
      <c r="A605" s="7">
        <v>44991</v>
      </c>
      <c r="B605" s="526">
        <v>26434</v>
      </c>
      <c r="C605" s="65" t="s">
        <v>34</v>
      </c>
      <c r="D605" t="s">
        <v>17</v>
      </c>
      <c r="E605" s="160"/>
      <c r="F605" s="160">
        <v>5.7</v>
      </c>
      <c r="G605" s="2">
        <f t="shared" si="8"/>
        <v>64.999999999999986</v>
      </c>
      <c r="H605" s="525"/>
    </row>
    <row r="606" spans="1:17">
      <c r="A606" s="7">
        <v>44991</v>
      </c>
      <c r="B606" s="526">
        <v>26434</v>
      </c>
      <c r="C606" s="65" t="s">
        <v>34</v>
      </c>
      <c r="D606" t="s">
        <v>18</v>
      </c>
      <c r="E606" s="160"/>
      <c r="F606" s="160">
        <v>60</v>
      </c>
      <c r="G606" s="2">
        <f t="shared" si="8"/>
        <v>4.9999999999999858</v>
      </c>
      <c r="H606" s="525"/>
    </row>
    <row r="607" spans="1:17">
      <c r="A607" s="7">
        <v>44991</v>
      </c>
      <c r="B607" s="526">
        <v>26434</v>
      </c>
      <c r="C607" s="65" t="s">
        <v>34</v>
      </c>
      <c r="D607" t="s">
        <v>19</v>
      </c>
      <c r="E607" s="160"/>
      <c r="F607" s="160">
        <v>5</v>
      </c>
      <c r="G607" s="2">
        <f t="shared" si="8"/>
        <v>-1.4210854715202004E-14</v>
      </c>
      <c r="H607" s="525"/>
    </row>
    <row r="608" spans="1:17">
      <c r="A608" s="44">
        <v>44926</v>
      </c>
      <c r="B608" s="525" t="s">
        <v>14</v>
      </c>
      <c r="C608" s="64" t="s">
        <v>15</v>
      </c>
      <c r="D608" t="s">
        <v>16</v>
      </c>
      <c r="E608" s="26">
        <v>47.8</v>
      </c>
      <c r="G608" s="2">
        <f t="shared" si="8"/>
        <v>47.799999999999983</v>
      </c>
      <c r="H608" s="525"/>
    </row>
    <row r="609" spans="1:12">
      <c r="A609" s="44"/>
      <c r="B609" s="525"/>
      <c r="C609" s="64"/>
      <c r="D609" t="s">
        <v>17</v>
      </c>
      <c r="E609" s="26">
        <v>4.8</v>
      </c>
      <c r="G609" s="2">
        <f t="shared" si="8"/>
        <v>52.59999999999998</v>
      </c>
      <c r="H609" s="525"/>
      <c r="J609" s="2"/>
    </row>
    <row r="610" spans="1:12">
      <c r="A610" s="44"/>
      <c r="B610" s="525"/>
      <c r="C610" s="64"/>
      <c r="D610" t="s">
        <v>18</v>
      </c>
      <c r="E610" s="160">
        <v>60</v>
      </c>
      <c r="G610" s="2">
        <f t="shared" si="8"/>
        <v>112.59999999999998</v>
      </c>
      <c r="H610" s="525"/>
      <c r="J610" s="2"/>
      <c r="K610" s="8"/>
    </row>
    <row r="611" spans="1:12">
      <c r="A611" s="44"/>
      <c r="B611" s="525"/>
      <c r="C611" s="64"/>
      <c r="D611" t="s">
        <v>19</v>
      </c>
      <c r="E611" s="160">
        <v>5</v>
      </c>
      <c r="G611" s="2">
        <f t="shared" si="8"/>
        <v>117.59999999999998</v>
      </c>
      <c r="H611" s="525"/>
    </row>
    <row r="612" spans="1:12">
      <c r="A612" s="7">
        <v>44991</v>
      </c>
      <c r="B612" s="526">
        <v>26435</v>
      </c>
      <c r="C612" s="65" t="s">
        <v>15</v>
      </c>
      <c r="D612" t="s">
        <v>16</v>
      </c>
      <c r="E612" s="160"/>
      <c r="F612" s="26">
        <v>47.8</v>
      </c>
      <c r="G612" s="2">
        <f t="shared" si="8"/>
        <v>69.799999999999983</v>
      </c>
      <c r="H612" s="525"/>
    </row>
    <row r="613" spans="1:12">
      <c r="A613" s="7">
        <v>44991</v>
      </c>
      <c r="B613" s="526">
        <v>26435</v>
      </c>
      <c r="C613" s="65" t="s">
        <v>15</v>
      </c>
      <c r="D613" t="s">
        <v>17</v>
      </c>
      <c r="E613" s="160"/>
      <c r="F613" s="26">
        <v>4.8</v>
      </c>
      <c r="G613" s="2">
        <f t="shared" si="8"/>
        <v>64.999999999999986</v>
      </c>
      <c r="H613" s="525"/>
    </row>
    <row r="614" spans="1:12">
      <c r="A614" s="7">
        <v>44991</v>
      </c>
      <c r="B614" s="526">
        <v>26435</v>
      </c>
      <c r="C614" s="65" t="s">
        <v>15</v>
      </c>
      <c r="D614" t="s">
        <v>18</v>
      </c>
      <c r="E614" s="160"/>
      <c r="F614" s="160">
        <v>60</v>
      </c>
      <c r="G614" s="2">
        <f t="shared" si="8"/>
        <v>4.9999999999999858</v>
      </c>
      <c r="H614" s="525"/>
    </row>
    <row r="615" spans="1:12">
      <c r="A615" s="7">
        <v>44991</v>
      </c>
      <c r="B615" s="526">
        <v>26435</v>
      </c>
      <c r="C615" s="65" t="s">
        <v>15</v>
      </c>
      <c r="D615" t="s">
        <v>19</v>
      </c>
      <c r="E615" s="160"/>
      <c r="F615" s="160">
        <v>5</v>
      </c>
      <c r="G615" s="2">
        <f t="shared" si="8"/>
        <v>-1.4210854715202004E-14</v>
      </c>
      <c r="H615" s="525"/>
    </row>
    <row r="616" spans="1:12">
      <c r="A616" s="44">
        <v>44985</v>
      </c>
      <c r="B616" s="525" t="s">
        <v>14</v>
      </c>
      <c r="C616" s="64" t="s">
        <v>20</v>
      </c>
      <c r="D616" t="s">
        <v>16</v>
      </c>
      <c r="E616" s="26">
        <v>52.1</v>
      </c>
      <c r="F616" s="160"/>
      <c r="G616" s="2">
        <f t="shared" si="8"/>
        <v>52.099999999999987</v>
      </c>
    </row>
    <row r="617" spans="1:12">
      <c r="A617" s="44"/>
      <c r="B617" s="525"/>
      <c r="C617" s="64"/>
      <c r="D617" t="s">
        <v>17</v>
      </c>
      <c r="E617" s="26">
        <v>1.2</v>
      </c>
      <c r="G617" s="2">
        <f t="shared" si="8"/>
        <v>53.29999999999999</v>
      </c>
    </row>
    <row r="618" spans="1:12">
      <c r="A618" s="44"/>
      <c r="B618" s="525"/>
      <c r="C618" s="64"/>
      <c r="D618" t="s">
        <v>18</v>
      </c>
      <c r="E618" s="26">
        <v>56</v>
      </c>
      <c r="G618" s="2">
        <f t="shared" si="8"/>
        <v>109.29999999999998</v>
      </c>
      <c r="J618" s="8"/>
    </row>
    <row r="619" spans="1:12">
      <c r="A619" s="44"/>
      <c r="B619" s="525"/>
      <c r="C619" s="64"/>
      <c r="D619" t="s">
        <v>19</v>
      </c>
      <c r="E619" s="26">
        <v>5</v>
      </c>
      <c r="G619" s="2">
        <f t="shared" si="8"/>
        <v>114.29999999999998</v>
      </c>
    </row>
    <row r="620" spans="1:12">
      <c r="A620" s="7">
        <v>44991</v>
      </c>
      <c r="B620" s="526">
        <v>26435</v>
      </c>
      <c r="C620" s="65" t="s">
        <v>20</v>
      </c>
      <c r="D620" t="s">
        <v>18</v>
      </c>
      <c r="F620" s="26">
        <v>56</v>
      </c>
      <c r="G620" s="2">
        <f t="shared" si="8"/>
        <v>58.299999999999983</v>
      </c>
    </row>
    <row r="621" spans="1:12">
      <c r="A621" s="7">
        <v>44991</v>
      </c>
      <c r="B621" s="526">
        <v>26435</v>
      </c>
      <c r="C621" s="65" t="s">
        <v>20</v>
      </c>
      <c r="D621" t="s">
        <v>19</v>
      </c>
      <c r="F621" s="26">
        <v>5</v>
      </c>
      <c r="G621" s="2">
        <f t="shared" si="8"/>
        <v>53.299999999999983</v>
      </c>
    </row>
    <row r="622" spans="1:12">
      <c r="A622" s="7">
        <v>45008</v>
      </c>
      <c r="B622" s="526">
        <v>26633</v>
      </c>
      <c r="C622" s="65" t="s">
        <v>20</v>
      </c>
      <c r="D622" t="s">
        <v>16</v>
      </c>
      <c r="F622" s="26">
        <v>52.1</v>
      </c>
      <c r="G622" s="2">
        <f t="shared" si="8"/>
        <v>1.1999999999999815</v>
      </c>
    </row>
    <row r="623" spans="1:12">
      <c r="A623" s="7">
        <v>45008</v>
      </c>
      <c r="B623" s="526">
        <v>26633</v>
      </c>
      <c r="C623" s="65" t="s">
        <v>20</v>
      </c>
      <c r="D623" t="s">
        <v>17</v>
      </c>
      <c r="F623" s="2">
        <v>1.2</v>
      </c>
      <c r="G623" s="2">
        <f t="shared" si="8"/>
        <v>-1.8429702208777599E-14</v>
      </c>
      <c r="J623" s="543"/>
      <c r="K623" s="543"/>
      <c r="L623" s="543"/>
    </row>
    <row r="624" spans="1:12">
      <c r="A624" s="88">
        <v>45016</v>
      </c>
      <c r="B624" s="525" t="s">
        <v>14</v>
      </c>
      <c r="C624" s="64" t="s">
        <v>23</v>
      </c>
      <c r="D624" t="s">
        <v>16</v>
      </c>
      <c r="E624" s="241">
        <v>47.9</v>
      </c>
      <c r="G624" s="2">
        <f t="shared" si="8"/>
        <v>47.899999999999977</v>
      </c>
      <c r="J624" s="525"/>
      <c r="L624" s="241"/>
    </row>
    <row r="625" spans="1:12">
      <c r="A625" s="86"/>
      <c r="B625" s="526"/>
      <c r="D625" t="s">
        <v>17</v>
      </c>
      <c r="E625" s="241">
        <v>1.3</v>
      </c>
      <c r="G625" s="2">
        <f t="shared" si="8"/>
        <v>49.199999999999974</v>
      </c>
      <c r="J625" s="526"/>
      <c r="L625" s="241"/>
    </row>
    <row r="626" spans="1:12">
      <c r="A626" s="86"/>
      <c r="B626" s="526"/>
      <c r="D626" t="s">
        <v>18</v>
      </c>
      <c r="E626" s="241">
        <v>60</v>
      </c>
      <c r="G626" s="2">
        <f t="shared" si="8"/>
        <v>109.19999999999997</v>
      </c>
      <c r="J626" s="526"/>
      <c r="L626" s="241"/>
    </row>
    <row r="627" spans="1:12">
      <c r="A627" s="86"/>
      <c r="B627" s="526"/>
      <c r="D627" t="s">
        <v>19</v>
      </c>
      <c r="E627" s="241">
        <v>5</v>
      </c>
      <c r="G627" s="2">
        <f t="shared" si="8"/>
        <v>114.19999999999997</v>
      </c>
      <c r="J627" s="526"/>
      <c r="L627" s="241"/>
    </row>
    <row r="628" spans="1:12">
      <c r="A628" s="86">
        <v>45111</v>
      </c>
      <c r="B628" s="526">
        <v>27117</v>
      </c>
      <c r="C628" s="65" t="s">
        <v>23</v>
      </c>
      <c r="D628" t="s">
        <v>16</v>
      </c>
      <c r="E628" s="241"/>
      <c r="F628" s="241">
        <v>47.9</v>
      </c>
      <c r="G628" s="2">
        <f t="shared" si="8"/>
        <v>66.299999999999983</v>
      </c>
      <c r="J628" s="526"/>
      <c r="L628" s="241"/>
    </row>
    <row r="629" spans="1:12">
      <c r="A629" s="86">
        <v>45111</v>
      </c>
      <c r="B629" s="526">
        <v>27117</v>
      </c>
      <c r="C629" s="65" t="s">
        <v>23</v>
      </c>
      <c r="D629" t="s">
        <v>17</v>
      </c>
      <c r="E629" s="241"/>
      <c r="F629" s="241">
        <v>1.3</v>
      </c>
      <c r="G629" s="2">
        <f t="shared" si="8"/>
        <v>64.999999999999986</v>
      </c>
      <c r="J629" s="526"/>
      <c r="L629" s="241"/>
    </row>
    <row r="630" spans="1:12">
      <c r="A630" s="86">
        <v>45111</v>
      </c>
      <c r="B630" s="526">
        <v>27117</v>
      </c>
      <c r="C630" s="65" t="s">
        <v>23</v>
      </c>
      <c r="D630" t="s">
        <v>18</v>
      </c>
      <c r="E630" s="241"/>
      <c r="F630" s="241">
        <v>60</v>
      </c>
      <c r="G630" s="2">
        <f t="shared" si="8"/>
        <v>4.9999999999999858</v>
      </c>
      <c r="J630" s="526"/>
      <c r="L630" s="241"/>
    </row>
    <row r="631" spans="1:12">
      <c r="A631" s="86">
        <v>45111</v>
      </c>
      <c r="B631" s="526">
        <v>27117</v>
      </c>
      <c r="C631" s="65" t="s">
        <v>23</v>
      </c>
      <c r="D631" t="s">
        <v>19</v>
      </c>
      <c r="E631" s="241"/>
      <c r="F631" s="241">
        <v>5</v>
      </c>
      <c r="G631" s="2">
        <f t="shared" si="8"/>
        <v>-1.4210854715202004E-14</v>
      </c>
      <c r="J631" s="526"/>
      <c r="L631" s="241"/>
    </row>
    <row r="632" spans="1:12">
      <c r="A632" s="88">
        <v>45046</v>
      </c>
      <c r="B632" s="525" t="s">
        <v>14</v>
      </c>
      <c r="C632" s="64" t="s">
        <v>24</v>
      </c>
      <c r="D632" t="s">
        <v>16</v>
      </c>
      <c r="E632" s="240">
        <v>50.1</v>
      </c>
      <c r="G632" s="2">
        <f t="shared" si="8"/>
        <v>50.099999999999987</v>
      </c>
      <c r="J632" s="525"/>
      <c r="L632" s="240"/>
    </row>
    <row r="633" spans="1:12">
      <c r="A633" s="86"/>
      <c r="B633" s="526"/>
      <c r="D633" t="s">
        <v>17</v>
      </c>
      <c r="E633" s="240">
        <v>1.5</v>
      </c>
      <c r="G633" s="2">
        <f t="shared" si="8"/>
        <v>51.599999999999987</v>
      </c>
      <c r="J633" s="526"/>
      <c r="L633" s="240"/>
    </row>
    <row r="634" spans="1:12">
      <c r="A634" s="86"/>
      <c r="B634" s="526"/>
      <c r="D634" t="s">
        <v>18</v>
      </c>
      <c r="E634" s="240">
        <v>60</v>
      </c>
      <c r="G634" s="2">
        <f t="shared" si="8"/>
        <v>111.6</v>
      </c>
      <c r="J634" s="526"/>
      <c r="L634" s="240"/>
    </row>
    <row r="635" spans="1:12">
      <c r="A635" s="86"/>
      <c r="B635" s="526"/>
      <c r="D635" t="s">
        <v>19</v>
      </c>
      <c r="E635" s="240">
        <v>5</v>
      </c>
      <c r="G635" s="2">
        <f t="shared" si="8"/>
        <v>116.6</v>
      </c>
      <c r="J635" s="526"/>
      <c r="L635" s="240"/>
    </row>
    <row r="636" spans="1:12">
      <c r="A636" s="86">
        <v>45111</v>
      </c>
      <c r="B636" s="526">
        <v>27117</v>
      </c>
      <c r="C636" s="65" t="s">
        <v>24</v>
      </c>
      <c r="D636" t="s">
        <v>16</v>
      </c>
      <c r="E636" s="240"/>
      <c r="F636" s="240">
        <v>50.1</v>
      </c>
      <c r="G636" s="2">
        <f t="shared" si="8"/>
        <v>66.5</v>
      </c>
      <c r="J636" s="526"/>
      <c r="L636" s="240"/>
    </row>
    <row r="637" spans="1:12">
      <c r="A637" s="86">
        <v>45111</v>
      </c>
      <c r="B637" s="526">
        <v>27117</v>
      </c>
      <c r="C637" s="65" t="s">
        <v>24</v>
      </c>
      <c r="D637" t="s">
        <v>17</v>
      </c>
      <c r="E637" s="240"/>
      <c r="F637" s="240">
        <v>1.5</v>
      </c>
      <c r="G637" s="2">
        <f t="shared" si="8"/>
        <v>65</v>
      </c>
      <c r="J637" s="526"/>
      <c r="L637" s="240"/>
    </row>
    <row r="638" spans="1:12">
      <c r="A638" s="86">
        <v>45111</v>
      </c>
      <c r="B638" s="526">
        <v>27117</v>
      </c>
      <c r="C638" s="65" t="s">
        <v>24</v>
      </c>
      <c r="D638" t="s">
        <v>18</v>
      </c>
      <c r="E638" s="240"/>
      <c r="F638" s="240">
        <v>60</v>
      </c>
      <c r="G638" s="2">
        <f t="shared" si="8"/>
        <v>5</v>
      </c>
      <c r="J638" s="526"/>
      <c r="L638" s="240"/>
    </row>
    <row r="639" spans="1:12">
      <c r="A639" s="86">
        <v>45111</v>
      </c>
      <c r="B639" s="526">
        <v>27117</v>
      </c>
      <c r="C639" s="65" t="s">
        <v>24</v>
      </c>
      <c r="D639" t="s">
        <v>19</v>
      </c>
      <c r="E639" s="240"/>
      <c r="F639" s="240">
        <v>5</v>
      </c>
      <c r="G639" s="2">
        <f t="shared" si="8"/>
        <v>0</v>
      </c>
      <c r="J639" s="526"/>
      <c r="L639" s="240"/>
    </row>
    <row r="640" spans="1:12">
      <c r="A640" s="88">
        <v>45077</v>
      </c>
      <c r="B640" s="525" t="s">
        <v>14</v>
      </c>
      <c r="C640" s="64" t="s">
        <v>25</v>
      </c>
      <c r="D640" t="s">
        <v>16</v>
      </c>
      <c r="E640" s="240">
        <v>46.4</v>
      </c>
      <c r="G640" s="2">
        <f t="shared" si="8"/>
        <v>46.4</v>
      </c>
      <c r="J640" s="525"/>
      <c r="L640" s="240"/>
    </row>
    <row r="641" spans="1:12">
      <c r="A641" s="86"/>
      <c r="B641" s="526"/>
      <c r="D641" t="s">
        <v>17</v>
      </c>
      <c r="E641" s="240">
        <v>2.1</v>
      </c>
      <c r="G641" s="2">
        <f t="shared" si="8"/>
        <v>48.5</v>
      </c>
      <c r="J641" s="526"/>
      <c r="L641" s="240"/>
    </row>
    <row r="642" spans="1:12">
      <c r="A642" s="86"/>
      <c r="B642" s="526"/>
      <c r="D642" t="s">
        <v>18</v>
      </c>
      <c r="E642" s="240">
        <v>60</v>
      </c>
      <c r="G642" s="2">
        <f t="shared" si="8"/>
        <v>108.5</v>
      </c>
      <c r="J642" s="526"/>
      <c r="L642" s="240"/>
    </row>
    <row r="643" spans="1:12">
      <c r="A643" s="86"/>
      <c r="B643" s="526"/>
      <c r="D643" t="s">
        <v>19</v>
      </c>
      <c r="E643" s="240">
        <v>5</v>
      </c>
      <c r="G643" s="2">
        <f t="shared" si="8"/>
        <v>113.5</v>
      </c>
      <c r="J643" s="526"/>
      <c r="L643" s="37"/>
    </row>
    <row r="644" spans="1:12">
      <c r="A644" s="86"/>
      <c r="B644" s="526"/>
      <c r="D644" t="s">
        <v>493</v>
      </c>
      <c r="E644" s="240">
        <v>10</v>
      </c>
      <c r="G644" s="2">
        <f t="shared" si="8"/>
        <v>123.5</v>
      </c>
      <c r="J644" s="526"/>
    </row>
    <row r="645" spans="1:12">
      <c r="A645" s="86">
        <v>45111</v>
      </c>
      <c r="B645" s="526">
        <v>27118</v>
      </c>
      <c r="C645" s="65" t="s">
        <v>25</v>
      </c>
      <c r="D645" t="s">
        <v>16</v>
      </c>
      <c r="F645" s="240">
        <v>46.4</v>
      </c>
      <c r="G645" s="2">
        <f t="shared" si="8"/>
        <v>77.099999999999994</v>
      </c>
    </row>
    <row r="646" spans="1:12">
      <c r="A646" s="86">
        <v>45111</v>
      </c>
      <c r="B646" s="526">
        <v>27118</v>
      </c>
      <c r="C646" s="65" t="s">
        <v>25</v>
      </c>
      <c r="D646" t="s">
        <v>17</v>
      </c>
      <c r="F646" s="240">
        <v>2.1</v>
      </c>
      <c r="G646" s="2">
        <f t="shared" si="8"/>
        <v>75</v>
      </c>
    </row>
    <row r="647" spans="1:12">
      <c r="A647" s="86">
        <v>45111</v>
      </c>
      <c r="B647" s="526">
        <v>27118</v>
      </c>
      <c r="C647" s="65" t="s">
        <v>25</v>
      </c>
      <c r="D647" t="s">
        <v>18</v>
      </c>
      <c r="F647" s="240">
        <v>60</v>
      </c>
      <c r="G647" s="2">
        <f t="shared" si="8"/>
        <v>15</v>
      </c>
    </row>
    <row r="648" spans="1:12">
      <c r="A648" s="86">
        <v>45111</v>
      </c>
      <c r="B648" s="526">
        <v>27118</v>
      </c>
      <c r="C648" s="65" t="s">
        <v>25</v>
      </c>
      <c r="D648" t="s">
        <v>19</v>
      </c>
      <c r="F648" s="240">
        <v>5</v>
      </c>
      <c r="G648" s="2">
        <f t="shared" si="8"/>
        <v>10</v>
      </c>
    </row>
    <row r="649" spans="1:12">
      <c r="A649" s="86">
        <v>45111</v>
      </c>
      <c r="B649" s="526">
        <v>27118</v>
      </c>
      <c r="C649" s="65" t="s">
        <v>25</v>
      </c>
      <c r="D649" t="s">
        <v>493</v>
      </c>
      <c r="F649" s="240">
        <v>10</v>
      </c>
      <c r="G649" s="2">
        <f t="shared" si="8"/>
        <v>0</v>
      </c>
    </row>
    <row r="650" spans="1:12">
      <c r="A650" s="88">
        <v>45107</v>
      </c>
      <c r="B650" s="525" t="s">
        <v>14</v>
      </c>
      <c r="C650" s="525" t="s">
        <v>26</v>
      </c>
      <c r="D650" t="s">
        <v>16</v>
      </c>
      <c r="E650" s="240">
        <v>47.2</v>
      </c>
      <c r="G650" s="2">
        <f t="shared" si="8"/>
        <v>47.2</v>
      </c>
    </row>
    <row r="651" spans="1:12">
      <c r="A651" s="86"/>
      <c r="B651" s="526"/>
      <c r="C651" s="526"/>
      <c r="D651" t="s">
        <v>17</v>
      </c>
      <c r="E651" s="240">
        <v>2</v>
      </c>
      <c r="G651" s="2">
        <f t="shared" si="8"/>
        <v>49.2</v>
      </c>
    </row>
    <row r="652" spans="1:12">
      <c r="A652" s="86"/>
      <c r="B652" s="526"/>
      <c r="C652" s="526"/>
      <c r="D652" t="s">
        <v>18</v>
      </c>
      <c r="E652" s="240">
        <v>60</v>
      </c>
      <c r="G652" s="2">
        <f t="shared" si="8"/>
        <v>109.2</v>
      </c>
    </row>
    <row r="653" spans="1:12">
      <c r="A653" s="86"/>
      <c r="B653" s="526"/>
      <c r="C653" s="526"/>
      <c r="D653" t="s">
        <v>19</v>
      </c>
      <c r="E653" s="240">
        <v>5</v>
      </c>
      <c r="G653" s="2">
        <f t="shared" si="8"/>
        <v>114.2</v>
      </c>
    </row>
    <row r="654" spans="1:12">
      <c r="A654" s="7">
        <v>45189</v>
      </c>
      <c r="B654" s="526">
        <v>27488</v>
      </c>
      <c r="C654" s="526" t="s">
        <v>26</v>
      </c>
      <c r="D654" t="s">
        <v>16</v>
      </c>
      <c r="E654" s="240"/>
      <c r="F654" s="240">
        <v>47.2</v>
      </c>
      <c r="G654" s="2">
        <f t="shared" si="8"/>
        <v>67</v>
      </c>
    </row>
    <row r="655" spans="1:12">
      <c r="A655" s="7">
        <v>45189</v>
      </c>
      <c r="B655" s="526">
        <v>27488</v>
      </c>
      <c r="C655" s="526" t="s">
        <v>26</v>
      </c>
      <c r="D655" t="s">
        <v>17</v>
      </c>
      <c r="E655" s="240"/>
      <c r="F655" s="240">
        <v>2</v>
      </c>
      <c r="G655" s="2">
        <f t="shared" si="8"/>
        <v>65</v>
      </c>
    </row>
    <row r="656" spans="1:12">
      <c r="A656" s="7">
        <v>45189</v>
      </c>
      <c r="B656" s="526">
        <v>27488</v>
      </c>
      <c r="C656" s="526" t="s">
        <v>26</v>
      </c>
      <c r="D656" t="s">
        <v>18</v>
      </c>
      <c r="E656" s="240"/>
      <c r="F656" s="240">
        <v>60</v>
      </c>
      <c r="G656" s="2">
        <f t="shared" si="8"/>
        <v>5</v>
      </c>
    </row>
    <row r="657" spans="1:12">
      <c r="A657" s="7">
        <v>45189</v>
      </c>
      <c r="B657" s="526">
        <v>27488</v>
      </c>
      <c r="C657" s="526" t="s">
        <v>26</v>
      </c>
      <c r="D657" t="s">
        <v>19</v>
      </c>
      <c r="E657" s="240"/>
      <c r="F657" s="240">
        <v>5</v>
      </c>
      <c r="G657" s="2">
        <f t="shared" si="8"/>
        <v>0</v>
      </c>
    </row>
    <row r="658" spans="1:12">
      <c r="A658" s="88">
        <v>45138</v>
      </c>
      <c r="B658" s="525" t="s">
        <v>14</v>
      </c>
      <c r="C658" s="525" t="s">
        <v>27</v>
      </c>
      <c r="D658" t="s">
        <v>16</v>
      </c>
      <c r="E658" s="240">
        <v>44.5</v>
      </c>
      <c r="G658" s="2">
        <f t="shared" si="8"/>
        <v>44.5</v>
      </c>
    </row>
    <row r="659" spans="1:12">
      <c r="A659" s="86"/>
      <c r="B659" s="526"/>
      <c r="C659" s="526"/>
      <c r="D659" t="s">
        <v>17</v>
      </c>
      <c r="E659" s="240">
        <v>2</v>
      </c>
      <c r="G659" s="2">
        <f t="shared" si="8"/>
        <v>46.5</v>
      </c>
    </row>
    <row r="660" spans="1:12">
      <c r="A660" s="86"/>
      <c r="B660" s="526"/>
      <c r="C660" s="526"/>
      <c r="D660" t="s">
        <v>18</v>
      </c>
      <c r="E660" s="240">
        <v>60</v>
      </c>
      <c r="G660" s="2">
        <f t="shared" si="8"/>
        <v>106.5</v>
      </c>
      <c r="J660" s="543"/>
      <c r="K660" s="543"/>
      <c r="L660" s="543"/>
    </row>
    <row r="661" spans="1:12">
      <c r="A661" s="86"/>
      <c r="B661" s="526"/>
      <c r="C661" s="526"/>
      <c r="D661" t="s">
        <v>19</v>
      </c>
      <c r="E661" s="240">
        <v>5</v>
      </c>
      <c r="G661" s="2">
        <f t="shared" si="8"/>
        <v>111.5</v>
      </c>
      <c r="J661" s="525"/>
      <c r="L661" s="240"/>
    </row>
    <row r="662" spans="1:12">
      <c r="A662" s="86">
        <v>45189</v>
      </c>
      <c r="B662" s="526">
        <v>27488</v>
      </c>
      <c r="C662" s="526" t="s">
        <v>27</v>
      </c>
      <c r="D662" t="s">
        <v>16</v>
      </c>
      <c r="E662" s="240"/>
      <c r="F662" s="240">
        <v>44.5</v>
      </c>
      <c r="G662" s="2">
        <f t="shared" si="8"/>
        <v>67</v>
      </c>
      <c r="J662" s="525"/>
      <c r="L662" s="240"/>
    </row>
    <row r="663" spans="1:12">
      <c r="A663" s="86">
        <v>45189</v>
      </c>
      <c r="B663" s="526">
        <v>27488</v>
      </c>
      <c r="C663" s="526" t="s">
        <v>27</v>
      </c>
      <c r="D663" t="s">
        <v>17</v>
      </c>
      <c r="E663" s="240"/>
      <c r="F663" s="240">
        <v>2</v>
      </c>
      <c r="G663" s="2">
        <f t="shared" si="8"/>
        <v>65</v>
      </c>
      <c r="J663" s="525"/>
      <c r="L663" s="240"/>
    </row>
    <row r="664" spans="1:12">
      <c r="A664" s="86">
        <v>45189</v>
      </c>
      <c r="B664" s="526">
        <v>27488</v>
      </c>
      <c r="C664" s="526" t="s">
        <v>27</v>
      </c>
      <c r="D664" t="s">
        <v>18</v>
      </c>
      <c r="E664" s="240"/>
      <c r="F664" s="240">
        <v>60</v>
      </c>
      <c r="G664" s="2">
        <f t="shared" si="8"/>
        <v>5</v>
      </c>
      <c r="J664" s="525"/>
      <c r="L664" s="240"/>
    </row>
    <row r="665" spans="1:12">
      <c r="A665" s="86">
        <v>45189</v>
      </c>
      <c r="B665" s="526">
        <v>27488</v>
      </c>
      <c r="C665" s="526" t="s">
        <v>27</v>
      </c>
      <c r="D665" t="s">
        <v>19</v>
      </c>
      <c r="E665" s="240"/>
      <c r="F665" s="240">
        <v>5</v>
      </c>
      <c r="G665" s="2">
        <f t="shared" si="8"/>
        <v>0</v>
      </c>
      <c r="J665" s="525"/>
      <c r="L665" s="240"/>
    </row>
    <row r="666" spans="1:12">
      <c r="A666" s="44">
        <v>45169</v>
      </c>
      <c r="B666" s="525" t="s">
        <v>14</v>
      </c>
      <c r="C666" s="64" t="s">
        <v>28</v>
      </c>
      <c r="D666" t="s">
        <v>16</v>
      </c>
      <c r="E666" s="240">
        <v>42.5</v>
      </c>
      <c r="G666" s="2">
        <f t="shared" si="8"/>
        <v>42.5</v>
      </c>
      <c r="J666" s="526"/>
      <c r="L666" s="240"/>
    </row>
    <row r="667" spans="1:12">
      <c r="B667" s="526"/>
      <c r="D667" t="s">
        <v>17</v>
      </c>
      <c r="E667" s="240">
        <v>2.2999999999999998</v>
      </c>
      <c r="G667" s="2">
        <f t="shared" si="8"/>
        <v>44.8</v>
      </c>
      <c r="J667" s="526"/>
      <c r="L667" s="240"/>
    </row>
    <row r="668" spans="1:12">
      <c r="B668" s="526"/>
      <c r="D668" t="s">
        <v>18</v>
      </c>
      <c r="E668" s="240">
        <v>60</v>
      </c>
      <c r="G668" s="2">
        <f t="shared" si="8"/>
        <v>104.8</v>
      </c>
      <c r="J668" s="526"/>
      <c r="L668" s="240"/>
    </row>
    <row r="669" spans="1:12">
      <c r="B669" s="526"/>
      <c r="D669" t="s">
        <v>19</v>
      </c>
      <c r="E669" s="240">
        <v>5</v>
      </c>
      <c r="G669" s="2">
        <f t="shared" si="8"/>
        <v>109.8</v>
      </c>
      <c r="J669" s="525"/>
      <c r="L669" s="240"/>
    </row>
    <row r="670" spans="1:12">
      <c r="B670" s="526"/>
      <c r="D670" t="s">
        <v>66</v>
      </c>
      <c r="E670" s="26">
        <v>15</v>
      </c>
      <c r="G670" s="2">
        <f t="shared" si="8"/>
        <v>124.8</v>
      </c>
      <c r="J670" s="526"/>
      <c r="L670" s="240"/>
    </row>
    <row r="671" spans="1:12">
      <c r="A671" s="86">
        <v>45189</v>
      </c>
      <c r="B671" s="526">
        <v>27488</v>
      </c>
      <c r="C671" s="65" t="s">
        <v>28</v>
      </c>
      <c r="D671" t="s">
        <v>16</v>
      </c>
      <c r="F671" s="240">
        <v>42.5</v>
      </c>
      <c r="G671" s="2">
        <f t="shared" si="8"/>
        <v>82.3</v>
      </c>
      <c r="J671" s="526"/>
      <c r="L671" s="240"/>
    </row>
    <row r="672" spans="1:12">
      <c r="A672" s="86">
        <v>45189</v>
      </c>
      <c r="B672" s="526">
        <v>27488</v>
      </c>
      <c r="C672" s="65" t="s">
        <v>28</v>
      </c>
      <c r="D672" t="s">
        <v>17</v>
      </c>
      <c r="F672" s="240">
        <v>2.2999999999999998</v>
      </c>
      <c r="G672" s="2">
        <f t="shared" si="8"/>
        <v>80</v>
      </c>
      <c r="J672" s="526"/>
      <c r="L672" s="240"/>
    </row>
    <row r="673" spans="1:12">
      <c r="A673" s="86">
        <v>45189</v>
      </c>
      <c r="B673" s="526">
        <v>27488</v>
      </c>
      <c r="C673" s="65" t="s">
        <v>28</v>
      </c>
      <c r="D673" t="s">
        <v>18</v>
      </c>
      <c r="F673" s="240">
        <v>60</v>
      </c>
      <c r="G673" s="2">
        <f t="shared" si="8"/>
        <v>20</v>
      </c>
      <c r="J673" s="64"/>
      <c r="L673" s="240"/>
    </row>
    <row r="674" spans="1:12">
      <c r="A674" s="86">
        <v>45189</v>
      </c>
      <c r="B674" s="526">
        <v>27488</v>
      </c>
      <c r="C674" s="65" t="s">
        <v>28</v>
      </c>
      <c r="D674" t="s">
        <v>19</v>
      </c>
      <c r="F674" s="240">
        <v>5</v>
      </c>
      <c r="G674" s="2">
        <f t="shared" si="8"/>
        <v>15</v>
      </c>
      <c r="J674" s="65"/>
      <c r="L674" s="240"/>
    </row>
    <row r="675" spans="1:12">
      <c r="A675" s="86">
        <v>45189</v>
      </c>
      <c r="B675" s="526">
        <v>27488</v>
      </c>
      <c r="C675" s="65" t="s">
        <v>28</v>
      </c>
      <c r="D675" t="s">
        <v>66</v>
      </c>
      <c r="F675" s="26">
        <v>15</v>
      </c>
      <c r="G675" s="2">
        <f t="shared" ref="G675:G691" si="9">+G674+E675-F675</f>
        <v>0</v>
      </c>
      <c r="J675" s="65"/>
      <c r="L675" s="240"/>
    </row>
    <row r="676" spans="1:12">
      <c r="A676" s="44">
        <v>45199</v>
      </c>
      <c r="B676" s="525" t="s">
        <v>14</v>
      </c>
      <c r="C676" s="525" t="s">
        <v>53</v>
      </c>
      <c r="D676" t="s">
        <v>16</v>
      </c>
      <c r="E676" s="240">
        <v>42.3</v>
      </c>
      <c r="G676" s="2">
        <f t="shared" si="9"/>
        <v>42.3</v>
      </c>
      <c r="J676" s="65"/>
      <c r="L676" s="240"/>
    </row>
    <row r="677" spans="1:12">
      <c r="B677" s="526"/>
      <c r="C677" s="526"/>
      <c r="D677" t="s">
        <v>17</v>
      </c>
      <c r="E677" s="240">
        <v>2</v>
      </c>
      <c r="G677" s="2">
        <f t="shared" si="9"/>
        <v>44.3</v>
      </c>
    </row>
    <row r="678" spans="1:12">
      <c r="B678" s="526"/>
      <c r="C678" s="526"/>
      <c r="D678" t="s">
        <v>18</v>
      </c>
      <c r="E678" s="240">
        <v>60</v>
      </c>
      <c r="G678" s="2">
        <f t="shared" si="9"/>
        <v>104.3</v>
      </c>
      <c r="J678" s="543"/>
      <c r="K678" s="543"/>
      <c r="L678" s="543"/>
    </row>
    <row r="679" spans="1:12">
      <c r="B679" s="526"/>
      <c r="C679" s="526"/>
      <c r="D679" t="s">
        <v>19</v>
      </c>
      <c r="E679" s="240">
        <v>5</v>
      </c>
      <c r="G679" s="2">
        <f t="shared" si="9"/>
        <v>109.3</v>
      </c>
      <c r="J679" s="525"/>
      <c r="L679" s="240"/>
    </row>
    <row r="680" spans="1:12">
      <c r="A680" s="86">
        <v>45248</v>
      </c>
      <c r="B680" s="526">
        <v>27794</v>
      </c>
      <c r="C680" s="526" t="s">
        <v>53</v>
      </c>
      <c r="D680" t="s">
        <v>16</v>
      </c>
      <c r="E680" s="240"/>
      <c r="F680" s="240">
        <v>42.3</v>
      </c>
      <c r="G680" s="2">
        <f t="shared" si="9"/>
        <v>67</v>
      </c>
      <c r="J680" s="525"/>
      <c r="L680" s="240"/>
    </row>
    <row r="681" spans="1:12">
      <c r="A681" s="86">
        <v>45248</v>
      </c>
      <c r="B681" s="526">
        <v>27794</v>
      </c>
      <c r="C681" s="526" t="s">
        <v>53</v>
      </c>
      <c r="D681" t="s">
        <v>17</v>
      </c>
      <c r="E681" s="240"/>
      <c r="F681" s="240">
        <v>2</v>
      </c>
      <c r="G681" s="2">
        <f t="shared" si="9"/>
        <v>65</v>
      </c>
      <c r="J681" s="525"/>
      <c r="L681" s="240"/>
    </row>
    <row r="682" spans="1:12">
      <c r="A682" s="86">
        <v>45248</v>
      </c>
      <c r="B682" s="526">
        <v>27794</v>
      </c>
      <c r="C682" s="526" t="s">
        <v>53</v>
      </c>
      <c r="D682" t="s">
        <v>18</v>
      </c>
      <c r="E682" s="240"/>
      <c r="F682" s="240">
        <v>60</v>
      </c>
      <c r="G682" s="2">
        <f t="shared" si="9"/>
        <v>5</v>
      </c>
      <c r="J682" s="525"/>
      <c r="L682" s="240"/>
    </row>
    <row r="683" spans="1:12">
      <c r="A683" s="86">
        <v>45248</v>
      </c>
      <c r="B683" s="526">
        <v>27794</v>
      </c>
      <c r="C683" s="526" t="s">
        <v>53</v>
      </c>
      <c r="D683" t="s">
        <v>19</v>
      </c>
      <c r="E683" s="240"/>
      <c r="F683" s="240">
        <v>5</v>
      </c>
      <c r="G683" s="2">
        <f t="shared" si="9"/>
        <v>0</v>
      </c>
      <c r="J683" s="525"/>
      <c r="L683" s="240"/>
    </row>
    <row r="684" spans="1:12">
      <c r="A684" s="44">
        <v>45230</v>
      </c>
      <c r="B684" s="525" t="s">
        <v>14</v>
      </c>
      <c r="C684" s="525" t="s">
        <v>30</v>
      </c>
      <c r="D684" t="s">
        <v>16</v>
      </c>
      <c r="E684" s="26">
        <v>41.2</v>
      </c>
      <c r="G684" s="2">
        <f t="shared" si="9"/>
        <v>41.2</v>
      </c>
      <c r="J684" s="526"/>
      <c r="L684" s="240"/>
    </row>
    <row r="685" spans="1:12">
      <c r="B685" s="526"/>
      <c r="C685" s="526"/>
      <c r="D685" t="s">
        <v>17</v>
      </c>
      <c r="E685" s="26">
        <v>2</v>
      </c>
      <c r="G685" s="2">
        <f t="shared" si="9"/>
        <v>43.2</v>
      </c>
      <c r="J685" s="526"/>
      <c r="L685" s="240"/>
    </row>
    <row r="686" spans="1:12">
      <c r="B686" s="526"/>
      <c r="C686" s="526"/>
      <c r="D686" t="s">
        <v>18</v>
      </c>
      <c r="E686" s="240">
        <v>60</v>
      </c>
      <c r="G686" s="2">
        <f t="shared" si="9"/>
        <v>103.2</v>
      </c>
      <c r="J686" s="526"/>
      <c r="L686" s="240"/>
    </row>
    <row r="687" spans="1:12">
      <c r="B687" s="526"/>
      <c r="C687" s="526"/>
      <c r="D687" t="s">
        <v>19</v>
      </c>
      <c r="E687" s="240">
        <v>5</v>
      </c>
      <c r="G687" s="2">
        <f t="shared" si="9"/>
        <v>108.2</v>
      </c>
      <c r="J687" s="525"/>
      <c r="L687" s="26"/>
    </row>
    <row r="688" spans="1:12">
      <c r="A688" s="86">
        <v>45248</v>
      </c>
      <c r="B688" s="526">
        <v>27794</v>
      </c>
      <c r="C688" s="65" t="s">
        <v>30</v>
      </c>
      <c r="D688" t="s">
        <v>16</v>
      </c>
      <c r="F688" s="26">
        <v>41.2</v>
      </c>
      <c r="G688" s="2">
        <f t="shared" si="9"/>
        <v>67</v>
      </c>
      <c r="J688" s="526"/>
      <c r="L688" s="26"/>
    </row>
    <row r="689" spans="1:12">
      <c r="A689" s="86">
        <v>45248</v>
      </c>
      <c r="B689" s="526">
        <v>27794</v>
      </c>
      <c r="C689" s="65" t="s">
        <v>30</v>
      </c>
      <c r="D689" t="s">
        <v>17</v>
      </c>
      <c r="F689" s="26">
        <v>2</v>
      </c>
      <c r="G689" s="2">
        <f t="shared" si="9"/>
        <v>65</v>
      </c>
      <c r="J689" s="526"/>
      <c r="L689" s="240"/>
    </row>
    <row r="690" spans="1:12">
      <c r="A690" s="86">
        <v>45248</v>
      </c>
      <c r="B690" s="526">
        <v>27794</v>
      </c>
      <c r="C690" s="65" t="s">
        <v>30</v>
      </c>
      <c r="D690" t="s">
        <v>18</v>
      </c>
      <c r="F690" s="240">
        <v>60</v>
      </c>
      <c r="G690" s="2">
        <f t="shared" si="9"/>
        <v>5</v>
      </c>
      <c r="I690" s="310"/>
      <c r="J690" s="310"/>
      <c r="K690" s="310"/>
      <c r="L690" s="240"/>
    </row>
    <row r="691" spans="1:12">
      <c r="A691" s="86">
        <v>45248</v>
      </c>
      <c r="B691" s="526">
        <v>27794</v>
      </c>
      <c r="C691" s="65" t="s">
        <v>30</v>
      </c>
      <c r="D691" t="s">
        <v>19</v>
      </c>
      <c r="F691" s="240">
        <v>5</v>
      </c>
      <c r="G691" s="2">
        <f t="shared" si="9"/>
        <v>0</v>
      </c>
      <c r="L691" s="37"/>
    </row>
    <row r="692" spans="1:12">
      <c r="A692" s="44">
        <v>45260</v>
      </c>
      <c r="B692" s="525" t="s">
        <v>14</v>
      </c>
      <c r="C692" s="525" t="s">
        <v>33</v>
      </c>
      <c r="D692" t="s">
        <v>16</v>
      </c>
      <c r="E692" s="8">
        <v>44.7</v>
      </c>
      <c r="G692" s="2">
        <f t="shared" ref="G692:G759" si="10">+G691+E692-F692</f>
        <v>44.7</v>
      </c>
      <c r="I692" s="525"/>
      <c r="K692" s="8"/>
    </row>
    <row r="693" spans="1:12">
      <c r="B693" s="526"/>
      <c r="C693" s="526"/>
      <c r="D693" t="s">
        <v>17</v>
      </c>
      <c r="E693" s="8">
        <v>10</v>
      </c>
      <c r="G693" s="2">
        <f t="shared" si="10"/>
        <v>54.7</v>
      </c>
      <c r="I693" s="526"/>
      <c r="K693" s="8"/>
    </row>
    <row r="694" spans="1:12">
      <c r="B694" s="526"/>
      <c r="C694" s="526"/>
      <c r="D694" t="s">
        <v>18</v>
      </c>
      <c r="E694" s="8">
        <v>60</v>
      </c>
      <c r="G694" s="2">
        <f t="shared" si="10"/>
        <v>114.7</v>
      </c>
      <c r="I694" s="526"/>
      <c r="K694" s="8"/>
    </row>
    <row r="695" spans="1:12">
      <c r="B695" s="526"/>
      <c r="C695" s="526"/>
      <c r="D695" t="s">
        <v>19</v>
      </c>
      <c r="E695" s="8">
        <v>5</v>
      </c>
      <c r="G695" s="2">
        <f t="shared" si="10"/>
        <v>119.7</v>
      </c>
      <c r="I695" s="526"/>
      <c r="K695" s="8"/>
    </row>
    <row r="696" spans="1:12">
      <c r="A696" s="86">
        <v>45320</v>
      </c>
      <c r="B696" s="526">
        <v>28179</v>
      </c>
      <c r="C696" s="526" t="s">
        <v>33</v>
      </c>
      <c r="D696" t="s">
        <v>16</v>
      </c>
      <c r="E696" s="8"/>
      <c r="F696" s="8">
        <v>44.7</v>
      </c>
      <c r="G696" s="2">
        <f t="shared" si="10"/>
        <v>75</v>
      </c>
      <c r="I696" s="526"/>
      <c r="K696" s="8"/>
    </row>
    <row r="697" spans="1:12">
      <c r="A697" s="86">
        <v>45320</v>
      </c>
      <c r="B697" s="526">
        <v>28179</v>
      </c>
      <c r="C697" s="526" t="s">
        <v>33</v>
      </c>
      <c r="D697" t="s">
        <v>17</v>
      </c>
      <c r="E697" s="8"/>
      <c r="F697" s="8">
        <v>10</v>
      </c>
      <c r="G697" s="2">
        <f t="shared" si="10"/>
        <v>65</v>
      </c>
      <c r="I697" s="526"/>
      <c r="K697" s="8"/>
    </row>
    <row r="698" spans="1:12">
      <c r="A698" s="86">
        <v>45320</v>
      </c>
      <c r="B698" s="526">
        <v>28179</v>
      </c>
      <c r="C698" s="526" t="s">
        <v>33</v>
      </c>
      <c r="D698" t="s">
        <v>18</v>
      </c>
      <c r="E698" s="8"/>
      <c r="F698" s="8">
        <v>60</v>
      </c>
      <c r="G698" s="2">
        <f t="shared" si="10"/>
        <v>5</v>
      </c>
      <c r="I698" s="526"/>
      <c r="K698" s="8"/>
    </row>
    <row r="699" spans="1:12">
      <c r="A699" s="86">
        <v>45320</v>
      </c>
      <c r="B699" s="526">
        <v>28179</v>
      </c>
      <c r="C699" s="526" t="s">
        <v>33</v>
      </c>
      <c r="D699" t="s">
        <v>19</v>
      </c>
      <c r="E699" s="8"/>
      <c r="F699" s="8">
        <v>5</v>
      </c>
      <c r="G699" s="2">
        <f t="shared" si="10"/>
        <v>0</v>
      </c>
      <c r="I699" s="526"/>
      <c r="K699" s="8"/>
    </row>
    <row r="700" spans="1:12">
      <c r="A700" s="44">
        <v>45291</v>
      </c>
      <c r="B700" s="525" t="s">
        <v>14</v>
      </c>
      <c r="C700" s="525" t="s">
        <v>34</v>
      </c>
      <c r="D700" t="s">
        <v>16</v>
      </c>
      <c r="E700" s="26">
        <v>47.8</v>
      </c>
      <c r="G700" s="2">
        <f t="shared" si="10"/>
        <v>47.8</v>
      </c>
      <c r="I700" s="525"/>
      <c r="K700" s="26"/>
    </row>
    <row r="701" spans="1:12">
      <c r="B701" s="526"/>
      <c r="C701" s="526"/>
      <c r="D701" t="s">
        <v>17</v>
      </c>
      <c r="E701" s="26">
        <v>5</v>
      </c>
      <c r="G701" s="2">
        <f t="shared" si="10"/>
        <v>52.8</v>
      </c>
      <c r="I701" s="526"/>
      <c r="K701" s="26"/>
    </row>
    <row r="702" spans="1:12">
      <c r="B702" s="526"/>
      <c r="C702" s="526"/>
      <c r="D702" t="s">
        <v>18</v>
      </c>
      <c r="E702" s="240">
        <v>60</v>
      </c>
      <c r="G702" s="2">
        <f t="shared" si="10"/>
        <v>112.8</v>
      </c>
      <c r="I702" s="526"/>
      <c r="K702" s="240"/>
    </row>
    <row r="703" spans="1:12">
      <c r="B703" s="526"/>
      <c r="C703" s="526"/>
      <c r="D703" t="s">
        <v>19</v>
      </c>
      <c r="E703" s="240">
        <v>5</v>
      </c>
      <c r="G703" s="2">
        <f t="shared" si="10"/>
        <v>117.8</v>
      </c>
      <c r="I703" s="526"/>
      <c r="K703" s="240"/>
    </row>
    <row r="704" spans="1:12">
      <c r="A704" s="86">
        <v>45320</v>
      </c>
      <c r="B704" s="526">
        <v>28179</v>
      </c>
      <c r="C704" s="65" t="s">
        <v>34</v>
      </c>
      <c r="D704" t="s">
        <v>16</v>
      </c>
      <c r="F704" s="26">
        <v>47.8</v>
      </c>
      <c r="G704" s="2">
        <f t="shared" si="10"/>
        <v>70</v>
      </c>
      <c r="K704" s="8"/>
    </row>
    <row r="705" spans="1:7">
      <c r="A705" s="86">
        <v>45320</v>
      </c>
      <c r="B705" s="526">
        <v>28179</v>
      </c>
      <c r="C705" s="65" t="s">
        <v>34</v>
      </c>
      <c r="D705" t="s">
        <v>17</v>
      </c>
      <c r="F705" s="26">
        <v>5</v>
      </c>
      <c r="G705" s="2">
        <f t="shared" si="10"/>
        <v>65</v>
      </c>
    </row>
    <row r="706" spans="1:7">
      <c r="A706" s="86">
        <v>45320</v>
      </c>
      <c r="B706" s="526">
        <v>28179</v>
      </c>
      <c r="C706" s="65" t="s">
        <v>34</v>
      </c>
      <c r="D706" t="s">
        <v>18</v>
      </c>
      <c r="F706" s="240">
        <v>60</v>
      </c>
      <c r="G706" s="2">
        <f t="shared" si="10"/>
        <v>5</v>
      </c>
    </row>
    <row r="707" spans="1:7">
      <c r="A707" s="86">
        <v>45320</v>
      </c>
      <c r="B707" s="526">
        <v>28179</v>
      </c>
      <c r="C707" s="65" t="s">
        <v>34</v>
      </c>
      <c r="D707" t="s">
        <v>19</v>
      </c>
      <c r="F707" s="240">
        <v>5</v>
      </c>
      <c r="G707" s="2">
        <f t="shared" si="10"/>
        <v>0</v>
      </c>
    </row>
    <row r="708" spans="1:7">
      <c r="A708" s="44">
        <v>45322</v>
      </c>
      <c r="B708" s="525" t="s">
        <v>14</v>
      </c>
      <c r="C708" s="525" t="s">
        <v>393</v>
      </c>
      <c r="D708" t="s">
        <v>16</v>
      </c>
      <c r="E708" s="26">
        <v>53.4</v>
      </c>
      <c r="G708" s="2">
        <f t="shared" si="10"/>
        <v>53.4</v>
      </c>
    </row>
    <row r="709" spans="1:7">
      <c r="B709" s="526"/>
      <c r="C709" s="526"/>
      <c r="D709" t="s">
        <v>17</v>
      </c>
      <c r="E709" s="26">
        <v>8.8000000000000007</v>
      </c>
      <c r="G709" s="2">
        <f t="shared" si="10"/>
        <v>62.2</v>
      </c>
    </row>
    <row r="710" spans="1:7">
      <c r="B710" s="526"/>
      <c r="C710" s="526"/>
      <c r="D710" t="s">
        <v>18</v>
      </c>
      <c r="E710" s="240">
        <v>60</v>
      </c>
      <c r="G710" s="2">
        <f t="shared" si="10"/>
        <v>122.2</v>
      </c>
    </row>
    <row r="711" spans="1:7">
      <c r="B711" s="526"/>
      <c r="C711" s="526"/>
      <c r="D711" t="s">
        <v>19</v>
      </c>
      <c r="E711" s="240">
        <v>5</v>
      </c>
      <c r="G711" s="2">
        <f t="shared" si="10"/>
        <v>127.2</v>
      </c>
    </row>
    <row r="712" spans="1:7">
      <c r="A712" s="7">
        <v>45344</v>
      </c>
      <c r="B712" s="526">
        <v>28278</v>
      </c>
      <c r="C712" s="65" t="s">
        <v>393</v>
      </c>
      <c r="D712" t="s">
        <v>16</v>
      </c>
      <c r="F712" s="26">
        <v>53.4</v>
      </c>
      <c r="G712" s="2">
        <f t="shared" si="10"/>
        <v>73.800000000000011</v>
      </c>
    </row>
    <row r="713" spans="1:7">
      <c r="A713" s="7">
        <v>45344</v>
      </c>
      <c r="B713" s="526">
        <v>28278</v>
      </c>
      <c r="C713" s="65" t="s">
        <v>393</v>
      </c>
      <c r="D713" t="s">
        <v>17</v>
      </c>
      <c r="F713" s="26">
        <v>8.8000000000000007</v>
      </c>
      <c r="G713" s="2">
        <f t="shared" si="10"/>
        <v>65.000000000000014</v>
      </c>
    </row>
    <row r="714" spans="1:7">
      <c r="A714" s="7">
        <v>45344</v>
      </c>
      <c r="B714" s="526">
        <v>28278</v>
      </c>
      <c r="C714" s="65" t="s">
        <v>393</v>
      </c>
      <c r="D714" t="s">
        <v>18</v>
      </c>
      <c r="F714" s="240">
        <v>60</v>
      </c>
      <c r="G714" s="2">
        <f t="shared" si="10"/>
        <v>5.0000000000000142</v>
      </c>
    </row>
    <row r="715" spans="1:7">
      <c r="A715" s="7">
        <v>45344</v>
      </c>
      <c r="B715" s="526">
        <v>28278</v>
      </c>
      <c r="C715" s="65" t="s">
        <v>393</v>
      </c>
      <c r="D715" t="s">
        <v>19</v>
      </c>
      <c r="F715" s="240">
        <v>5</v>
      </c>
      <c r="G715" s="2">
        <f t="shared" si="10"/>
        <v>1.4210854715202004E-14</v>
      </c>
    </row>
    <row r="716" spans="1:7">
      <c r="A716" s="44">
        <v>45351</v>
      </c>
      <c r="B716" s="525" t="s">
        <v>14</v>
      </c>
      <c r="C716" s="64" t="s">
        <v>20</v>
      </c>
      <c r="D716" t="s">
        <v>16</v>
      </c>
      <c r="E716" s="26">
        <v>55.3</v>
      </c>
      <c r="G716" s="2">
        <f t="shared" si="10"/>
        <v>55.300000000000011</v>
      </c>
    </row>
    <row r="717" spans="1:7">
      <c r="B717" s="526"/>
      <c r="D717" t="s">
        <v>17</v>
      </c>
      <c r="E717" s="26">
        <v>5</v>
      </c>
      <c r="G717" s="2">
        <f t="shared" si="10"/>
        <v>60.300000000000011</v>
      </c>
    </row>
    <row r="718" spans="1:7">
      <c r="B718" s="526"/>
      <c r="D718" t="s">
        <v>18</v>
      </c>
      <c r="E718" s="26">
        <v>58</v>
      </c>
      <c r="G718" s="2">
        <f t="shared" si="10"/>
        <v>118.30000000000001</v>
      </c>
    </row>
    <row r="719" spans="1:7">
      <c r="B719" s="526"/>
      <c r="D719" t="s">
        <v>19</v>
      </c>
      <c r="E719" s="26">
        <v>5</v>
      </c>
      <c r="G719" s="2">
        <f t="shared" si="10"/>
        <v>123.30000000000001</v>
      </c>
    </row>
    <row r="720" spans="1:7">
      <c r="A720" s="7">
        <v>45355</v>
      </c>
      <c r="B720" s="526">
        <v>28346</v>
      </c>
      <c r="C720" s="65" t="s">
        <v>20</v>
      </c>
      <c r="D720" t="s">
        <v>18</v>
      </c>
      <c r="F720" s="2">
        <v>58</v>
      </c>
      <c r="G720" s="2">
        <f t="shared" si="10"/>
        <v>65.300000000000011</v>
      </c>
    </row>
    <row r="721" spans="1:7">
      <c r="A721" s="7">
        <v>45355</v>
      </c>
      <c r="B721" s="526">
        <v>28346</v>
      </c>
      <c r="C721" s="65" t="s">
        <v>20</v>
      </c>
      <c r="D721" t="s">
        <v>19</v>
      </c>
      <c r="F721" s="2">
        <v>5</v>
      </c>
      <c r="G721" s="2">
        <f t="shared" si="10"/>
        <v>60.300000000000011</v>
      </c>
    </row>
    <row r="722" spans="1:7">
      <c r="A722" s="7">
        <v>45374</v>
      </c>
      <c r="B722" s="526">
        <v>28577</v>
      </c>
      <c r="C722" s="65" t="s">
        <v>20</v>
      </c>
      <c r="D722" t="s">
        <v>16</v>
      </c>
      <c r="F722" s="26">
        <v>55.3</v>
      </c>
      <c r="G722" s="2">
        <f t="shared" si="10"/>
        <v>5.0000000000000142</v>
      </c>
    </row>
    <row r="723" spans="1:7">
      <c r="A723" s="7">
        <v>45374</v>
      </c>
      <c r="B723" s="526">
        <v>28577</v>
      </c>
      <c r="C723" s="65" t="s">
        <v>20</v>
      </c>
      <c r="D723" t="s">
        <v>17</v>
      </c>
      <c r="F723" s="26">
        <v>5</v>
      </c>
      <c r="G723" s="2">
        <f t="shared" si="10"/>
        <v>1.4210854715202004E-14</v>
      </c>
    </row>
    <row r="724" spans="1:7">
      <c r="A724" s="44">
        <v>45382</v>
      </c>
      <c r="B724" s="525" t="s">
        <v>14</v>
      </c>
      <c r="C724" s="525" t="s">
        <v>23</v>
      </c>
      <c r="D724" t="s">
        <v>16</v>
      </c>
      <c r="E724" s="240">
        <v>53.5</v>
      </c>
      <c r="G724" s="2">
        <f t="shared" si="10"/>
        <v>53.500000000000014</v>
      </c>
    </row>
    <row r="725" spans="1:7">
      <c r="B725" s="526"/>
      <c r="C725" s="526"/>
      <c r="D725" t="s">
        <v>17</v>
      </c>
      <c r="E725" s="240">
        <v>5</v>
      </c>
      <c r="G725" s="2">
        <f t="shared" si="10"/>
        <v>58.500000000000014</v>
      </c>
    </row>
    <row r="726" spans="1:7">
      <c r="B726" s="526"/>
      <c r="C726" s="526"/>
      <c r="D726" t="s">
        <v>18</v>
      </c>
      <c r="E726" s="240">
        <v>60</v>
      </c>
      <c r="G726" s="2">
        <f t="shared" si="10"/>
        <v>118.50000000000001</v>
      </c>
    </row>
    <row r="727" spans="1:7">
      <c r="B727" s="526"/>
      <c r="C727" s="526"/>
      <c r="D727" t="s">
        <v>19</v>
      </c>
      <c r="E727" s="240">
        <v>5</v>
      </c>
      <c r="G727" s="2">
        <f t="shared" si="10"/>
        <v>123.50000000000001</v>
      </c>
    </row>
    <row r="728" spans="1:7">
      <c r="A728" s="7">
        <v>45420</v>
      </c>
      <c r="B728" s="526">
        <v>28844</v>
      </c>
      <c r="C728" s="65" t="s">
        <v>23</v>
      </c>
      <c r="D728" t="s">
        <v>16</v>
      </c>
      <c r="F728" s="240">
        <v>53.5</v>
      </c>
      <c r="G728" s="2">
        <f t="shared" si="10"/>
        <v>70.000000000000014</v>
      </c>
    </row>
    <row r="729" spans="1:7">
      <c r="A729" s="7">
        <v>45420</v>
      </c>
      <c r="B729" s="526">
        <v>28844</v>
      </c>
      <c r="C729" s="65" t="s">
        <v>23</v>
      </c>
      <c r="D729" t="s">
        <v>17</v>
      </c>
      <c r="F729" s="240">
        <v>5</v>
      </c>
      <c r="G729" s="2">
        <f t="shared" si="10"/>
        <v>65.000000000000014</v>
      </c>
    </row>
    <row r="730" spans="1:7">
      <c r="A730" s="7">
        <v>45420</v>
      </c>
      <c r="B730" s="526">
        <v>28844</v>
      </c>
      <c r="C730" s="65" t="s">
        <v>23</v>
      </c>
      <c r="D730" t="s">
        <v>18</v>
      </c>
      <c r="F730" s="240">
        <v>60</v>
      </c>
      <c r="G730" s="2">
        <f t="shared" si="10"/>
        <v>5.0000000000000142</v>
      </c>
    </row>
    <row r="731" spans="1:7">
      <c r="A731" s="7">
        <v>45420</v>
      </c>
      <c r="B731" s="526">
        <v>28844</v>
      </c>
      <c r="C731" s="65" t="s">
        <v>23</v>
      </c>
      <c r="D731" t="s">
        <v>19</v>
      </c>
      <c r="F731" s="240">
        <v>5</v>
      </c>
      <c r="G731" s="2">
        <f t="shared" si="10"/>
        <v>1.4210854715202004E-14</v>
      </c>
    </row>
    <row r="732" spans="1:7">
      <c r="A732" s="44">
        <v>45412</v>
      </c>
      <c r="B732" s="525" t="s">
        <v>14</v>
      </c>
      <c r="C732" s="64" t="s">
        <v>24</v>
      </c>
      <c r="D732" t="s">
        <v>16</v>
      </c>
      <c r="E732" s="240">
        <v>53.2</v>
      </c>
      <c r="G732" s="2">
        <f t="shared" si="10"/>
        <v>53.200000000000017</v>
      </c>
    </row>
    <row r="733" spans="1:7">
      <c r="B733" s="526"/>
      <c r="D733" t="s">
        <v>17</v>
      </c>
      <c r="E733" s="240">
        <v>5</v>
      </c>
      <c r="G733" s="2">
        <f t="shared" si="10"/>
        <v>58.200000000000017</v>
      </c>
    </row>
    <row r="734" spans="1:7">
      <c r="B734" s="526"/>
      <c r="D734" t="s">
        <v>18</v>
      </c>
      <c r="E734" s="240">
        <v>60</v>
      </c>
      <c r="G734" s="2">
        <f t="shared" si="10"/>
        <v>118.20000000000002</v>
      </c>
    </row>
    <row r="735" spans="1:7">
      <c r="B735" s="526"/>
      <c r="D735" t="s">
        <v>19</v>
      </c>
      <c r="E735" s="240">
        <v>5</v>
      </c>
      <c r="G735" s="2">
        <f t="shared" si="10"/>
        <v>123.20000000000002</v>
      </c>
    </row>
    <row r="736" spans="1:7">
      <c r="A736" s="7">
        <v>45420</v>
      </c>
      <c r="B736" s="526">
        <v>28844</v>
      </c>
      <c r="C736" s="65" t="s">
        <v>24</v>
      </c>
      <c r="D736" t="s">
        <v>18</v>
      </c>
      <c r="F736" s="240">
        <v>60</v>
      </c>
      <c r="G736" s="2">
        <f t="shared" si="10"/>
        <v>63.200000000000017</v>
      </c>
    </row>
    <row r="737" spans="1:16">
      <c r="A737" s="7">
        <v>45420</v>
      </c>
      <c r="B737" s="526">
        <v>28844</v>
      </c>
      <c r="C737" s="65" t="s">
        <v>24</v>
      </c>
      <c r="D737" t="s">
        <v>19</v>
      </c>
      <c r="F737" s="240">
        <v>5</v>
      </c>
      <c r="G737" s="2">
        <f t="shared" si="10"/>
        <v>58.200000000000017</v>
      </c>
    </row>
    <row r="738" spans="1:16">
      <c r="A738" s="7">
        <v>45468</v>
      </c>
      <c r="B738" s="526">
        <v>29072</v>
      </c>
      <c r="C738" s="65" t="s">
        <v>24</v>
      </c>
      <c r="D738" t="s">
        <v>16</v>
      </c>
      <c r="F738" s="240">
        <v>53.2</v>
      </c>
      <c r="G738" s="2">
        <f t="shared" si="10"/>
        <v>5.0000000000000142</v>
      </c>
    </row>
    <row r="739" spans="1:16">
      <c r="A739" s="7">
        <v>45468</v>
      </c>
      <c r="B739" s="526">
        <v>29072</v>
      </c>
      <c r="C739" s="65" t="s">
        <v>24</v>
      </c>
      <c r="D739" t="s">
        <v>17</v>
      </c>
      <c r="F739" s="240">
        <v>5</v>
      </c>
      <c r="G739" s="2">
        <f t="shared" si="10"/>
        <v>1.4210854715202004E-14</v>
      </c>
    </row>
    <row r="740" spans="1:16">
      <c r="A740" s="44">
        <v>45443</v>
      </c>
      <c r="B740" s="525" t="s">
        <v>14</v>
      </c>
      <c r="C740" s="525" t="s">
        <v>25</v>
      </c>
      <c r="D740" t="s">
        <v>16</v>
      </c>
      <c r="E740" s="240">
        <v>48.4</v>
      </c>
      <c r="G740" s="2">
        <f t="shared" si="10"/>
        <v>48.400000000000013</v>
      </c>
      <c r="I740" s="543" t="s">
        <v>697</v>
      </c>
      <c r="J740" s="543"/>
      <c r="K740" s="543"/>
    </row>
    <row r="741" spans="1:16">
      <c r="B741" s="526"/>
      <c r="C741" s="526"/>
      <c r="D741" t="s">
        <v>17</v>
      </c>
      <c r="E741" s="240">
        <v>5</v>
      </c>
      <c r="G741" s="2">
        <f t="shared" si="10"/>
        <v>53.400000000000013</v>
      </c>
      <c r="H741">
        <v>2024</v>
      </c>
      <c r="I741" s="525" t="s">
        <v>26</v>
      </c>
      <c r="J741" t="s">
        <v>16</v>
      </c>
      <c r="K741" s="240">
        <v>47</v>
      </c>
    </row>
    <row r="742" spans="1:16">
      <c r="B742" s="526"/>
      <c r="C742" s="526"/>
      <c r="D742" t="s">
        <v>18</v>
      </c>
      <c r="E742" s="240">
        <v>60</v>
      </c>
      <c r="G742" s="2">
        <f t="shared" si="10"/>
        <v>113.4</v>
      </c>
      <c r="I742" s="526"/>
      <c r="J742" t="s">
        <v>17</v>
      </c>
      <c r="K742" s="240">
        <v>7</v>
      </c>
    </row>
    <row r="743" spans="1:16">
      <c r="B743" s="526"/>
      <c r="C743" s="526"/>
      <c r="D743" t="s">
        <v>19</v>
      </c>
      <c r="E743" s="240">
        <v>5</v>
      </c>
      <c r="G743" s="2">
        <f t="shared" si="10"/>
        <v>118.4</v>
      </c>
      <c r="I743" s="525" t="s">
        <v>27</v>
      </c>
      <c r="J743" t="s">
        <v>16</v>
      </c>
      <c r="K743" s="240">
        <v>46.2</v>
      </c>
      <c r="P743">
        <v>204.7</v>
      </c>
    </row>
    <row r="744" spans="1:16">
      <c r="A744" s="7">
        <v>45468</v>
      </c>
      <c r="B744" s="526">
        <v>29072</v>
      </c>
      <c r="C744" s="65" t="s">
        <v>25</v>
      </c>
      <c r="D744" t="s">
        <v>16</v>
      </c>
      <c r="F744" s="240">
        <v>48.4</v>
      </c>
      <c r="G744" s="2">
        <f t="shared" si="10"/>
        <v>70</v>
      </c>
      <c r="I744" s="526"/>
      <c r="J744" t="s">
        <v>17</v>
      </c>
      <c r="K744" s="240">
        <v>7</v>
      </c>
      <c r="P744">
        <v>276.2</v>
      </c>
    </row>
    <row r="745" spans="1:16">
      <c r="A745" s="7">
        <v>45468</v>
      </c>
      <c r="B745" s="526">
        <v>29072</v>
      </c>
      <c r="C745" s="65" t="s">
        <v>25</v>
      </c>
      <c r="D745" t="s">
        <v>17</v>
      </c>
      <c r="F745" s="240">
        <v>5</v>
      </c>
      <c r="G745" s="2">
        <f t="shared" si="10"/>
        <v>65</v>
      </c>
      <c r="I745" s="526"/>
      <c r="J745" t="s">
        <v>18</v>
      </c>
      <c r="K745" s="240">
        <v>60</v>
      </c>
      <c r="P745">
        <v>290.5</v>
      </c>
    </row>
    <row r="746" spans="1:16">
      <c r="A746" s="7">
        <v>45468</v>
      </c>
      <c r="B746" s="526">
        <v>29072</v>
      </c>
      <c r="C746" s="65" t="s">
        <v>25</v>
      </c>
      <c r="D746" t="s">
        <v>18</v>
      </c>
      <c r="F746" s="240">
        <v>60</v>
      </c>
      <c r="G746" s="2">
        <f t="shared" si="10"/>
        <v>5</v>
      </c>
      <c r="I746" s="526"/>
      <c r="J746" t="s">
        <v>19</v>
      </c>
      <c r="K746" s="240">
        <v>5</v>
      </c>
      <c r="P746">
        <v>433.6</v>
      </c>
    </row>
    <row r="747" spans="1:16">
      <c r="A747" s="7">
        <v>45468</v>
      </c>
      <c r="B747" s="526">
        <v>29072</v>
      </c>
      <c r="C747" s="65" t="s">
        <v>25</v>
      </c>
      <c r="D747" t="s">
        <v>19</v>
      </c>
      <c r="F747" s="240">
        <v>5</v>
      </c>
      <c r="G747" s="2">
        <f t="shared" si="10"/>
        <v>0</v>
      </c>
      <c r="I747" s="525" t="s">
        <v>81</v>
      </c>
      <c r="J747" t="s">
        <v>16</v>
      </c>
      <c r="K747" s="240">
        <v>46.3</v>
      </c>
      <c r="P747">
        <v>290.5</v>
      </c>
    </row>
    <row r="748" spans="1:16">
      <c r="A748" s="88">
        <v>45473</v>
      </c>
      <c r="B748" s="525" t="s">
        <v>14</v>
      </c>
      <c r="C748" s="525" t="s">
        <v>26</v>
      </c>
      <c r="D748" t="s">
        <v>16</v>
      </c>
      <c r="E748" s="240">
        <v>47</v>
      </c>
      <c r="F748" s="26"/>
      <c r="G748" s="2">
        <f t="shared" si="10"/>
        <v>47</v>
      </c>
      <c r="I748" s="526"/>
      <c r="J748" t="s">
        <v>17</v>
      </c>
      <c r="K748" s="240">
        <v>7</v>
      </c>
      <c r="P748">
        <f>SUM(P743:P747)</f>
        <v>1495.5</v>
      </c>
    </row>
    <row r="749" spans="1:16">
      <c r="A749" s="86"/>
      <c r="B749" s="526"/>
      <c r="C749" s="526"/>
      <c r="D749" t="s">
        <v>17</v>
      </c>
      <c r="E749" s="240">
        <v>7</v>
      </c>
      <c r="G749" s="2">
        <f t="shared" si="10"/>
        <v>54</v>
      </c>
      <c r="I749" s="526"/>
      <c r="J749" t="s">
        <v>18</v>
      </c>
      <c r="K749" s="240">
        <v>60</v>
      </c>
      <c r="P749">
        <f>1500-P748</f>
        <v>4.5</v>
      </c>
    </row>
    <row r="750" spans="1:16">
      <c r="A750" s="86"/>
      <c r="B750" s="526"/>
      <c r="C750" s="526"/>
      <c r="D750" t="s">
        <v>18</v>
      </c>
      <c r="E750" s="240">
        <v>60</v>
      </c>
      <c r="G750" s="2">
        <f t="shared" si="10"/>
        <v>114</v>
      </c>
      <c r="I750" s="526"/>
      <c r="J750" t="s">
        <v>19</v>
      </c>
      <c r="K750" s="240">
        <v>5</v>
      </c>
    </row>
    <row r="751" spans="1:16">
      <c r="A751" s="86"/>
      <c r="B751" s="526"/>
      <c r="C751" s="526"/>
      <c r="D751" t="s">
        <v>19</v>
      </c>
      <c r="E751" s="240">
        <v>5</v>
      </c>
      <c r="G751" s="2">
        <f t="shared" si="10"/>
        <v>119</v>
      </c>
      <c r="K751" s="37">
        <f>SUM(K741:K750)</f>
        <v>290.5</v>
      </c>
    </row>
    <row r="752" spans="1:16">
      <c r="A752" s="7">
        <v>45481</v>
      </c>
      <c r="B752" s="526">
        <v>29199</v>
      </c>
      <c r="C752" s="65" t="s">
        <v>26</v>
      </c>
      <c r="D752" t="s">
        <v>18</v>
      </c>
      <c r="F752" s="240">
        <v>60</v>
      </c>
      <c r="G752" s="2">
        <f t="shared" si="10"/>
        <v>59</v>
      </c>
    </row>
    <row r="753" spans="1:7">
      <c r="A753" s="7">
        <v>45481</v>
      </c>
      <c r="B753" s="526">
        <v>29199</v>
      </c>
      <c r="C753" s="65" t="s">
        <v>26</v>
      </c>
      <c r="D753" t="s">
        <v>19</v>
      </c>
      <c r="F753" s="240">
        <v>5</v>
      </c>
      <c r="G753" s="2">
        <f t="shared" si="10"/>
        <v>54</v>
      </c>
    </row>
    <row r="754" spans="1:7">
      <c r="A754" s="7">
        <v>45566</v>
      </c>
      <c r="B754" s="526">
        <v>29739</v>
      </c>
      <c r="C754" s="65" t="s">
        <v>26</v>
      </c>
      <c r="D754" t="s">
        <v>16</v>
      </c>
      <c r="F754" s="240">
        <v>47</v>
      </c>
      <c r="G754" s="2">
        <f t="shared" si="10"/>
        <v>7</v>
      </c>
    </row>
    <row r="755" spans="1:7">
      <c r="A755" s="7">
        <v>45566</v>
      </c>
      <c r="B755" s="526">
        <v>29739</v>
      </c>
      <c r="C755" s="65" t="s">
        <v>26</v>
      </c>
      <c r="D755" t="s">
        <v>17</v>
      </c>
      <c r="F755" s="240">
        <v>7</v>
      </c>
      <c r="G755" s="2">
        <f t="shared" si="10"/>
        <v>0</v>
      </c>
    </row>
    <row r="756" spans="1:7">
      <c r="A756" s="88">
        <v>45504</v>
      </c>
      <c r="B756" s="525" t="s">
        <v>14</v>
      </c>
      <c r="C756" s="525" t="s">
        <v>27</v>
      </c>
      <c r="D756" t="s">
        <v>16</v>
      </c>
      <c r="E756" s="240">
        <v>46.2</v>
      </c>
      <c r="G756" s="2">
        <f t="shared" si="10"/>
        <v>46.2</v>
      </c>
    </row>
    <row r="757" spans="1:7">
      <c r="A757" s="86"/>
      <c r="B757" s="526"/>
      <c r="C757" s="526"/>
      <c r="D757" t="s">
        <v>17</v>
      </c>
      <c r="E757" s="240">
        <v>7</v>
      </c>
      <c r="G757" s="2">
        <f t="shared" si="10"/>
        <v>53.2</v>
      </c>
    </row>
    <row r="758" spans="1:7">
      <c r="A758" s="86"/>
      <c r="B758" s="526"/>
      <c r="C758" s="526"/>
      <c r="D758" t="s">
        <v>18</v>
      </c>
      <c r="E758" s="240">
        <v>60</v>
      </c>
      <c r="G758" s="2">
        <f t="shared" si="10"/>
        <v>113.2</v>
      </c>
    </row>
    <row r="759" spans="1:7">
      <c r="A759" s="86"/>
      <c r="B759" s="526"/>
      <c r="C759" s="526"/>
      <c r="D759" t="s">
        <v>19</v>
      </c>
      <c r="E759" s="240">
        <v>5</v>
      </c>
      <c r="G759" s="2">
        <f t="shared" si="10"/>
        <v>118.2</v>
      </c>
    </row>
    <row r="760" spans="1:7">
      <c r="A760" s="86"/>
      <c r="B760" s="526"/>
      <c r="C760" s="526"/>
      <c r="D760" t="s">
        <v>80</v>
      </c>
      <c r="E760" s="240">
        <v>250</v>
      </c>
      <c r="G760" s="2">
        <f t="shared" ref="G760:G767" si="11">+G759+E760-F760</f>
        <v>368.2</v>
      </c>
    </row>
    <row r="761" spans="1:7">
      <c r="A761" s="7">
        <v>45566</v>
      </c>
      <c r="B761" s="526">
        <v>29739</v>
      </c>
      <c r="C761" s="526" t="s">
        <v>27</v>
      </c>
      <c r="D761" t="s">
        <v>16</v>
      </c>
      <c r="E761" s="240"/>
      <c r="F761" s="240">
        <v>46.2</v>
      </c>
      <c r="G761" s="2">
        <f t="shared" si="11"/>
        <v>322</v>
      </c>
    </row>
    <row r="762" spans="1:7">
      <c r="A762" s="7">
        <v>45566</v>
      </c>
      <c r="B762" s="526">
        <v>29739</v>
      </c>
      <c r="C762" s="526" t="s">
        <v>27</v>
      </c>
      <c r="D762" t="s">
        <v>17</v>
      </c>
      <c r="E762" s="240"/>
      <c r="F762" s="240">
        <v>7</v>
      </c>
      <c r="G762" s="2">
        <f t="shared" si="11"/>
        <v>315</v>
      </c>
    </row>
    <row r="763" spans="1:7">
      <c r="A763" s="7">
        <v>45566</v>
      </c>
      <c r="B763" s="526">
        <v>29739</v>
      </c>
      <c r="C763" s="526" t="s">
        <v>27</v>
      </c>
      <c r="D763" t="s">
        <v>18</v>
      </c>
      <c r="E763" s="240"/>
      <c r="F763" s="240">
        <v>60</v>
      </c>
      <c r="G763" s="2">
        <f t="shared" si="11"/>
        <v>255</v>
      </c>
    </row>
    <row r="764" spans="1:7">
      <c r="A764" s="7">
        <v>45566</v>
      </c>
      <c r="B764" s="526">
        <v>29739</v>
      </c>
      <c r="C764" s="526" t="s">
        <v>27</v>
      </c>
      <c r="D764" t="s">
        <v>19</v>
      </c>
      <c r="E764" s="240"/>
      <c r="F764" s="240">
        <v>5</v>
      </c>
      <c r="G764" s="2">
        <f t="shared" si="11"/>
        <v>250</v>
      </c>
    </row>
    <row r="765" spans="1:7">
      <c r="A765" s="7" t="s">
        <v>698</v>
      </c>
      <c r="B765" s="526">
        <v>29344</v>
      </c>
      <c r="C765" s="526" t="s">
        <v>27</v>
      </c>
      <c r="D765" t="s">
        <v>80</v>
      </c>
      <c r="E765" s="240"/>
      <c r="F765" s="240">
        <v>250</v>
      </c>
      <c r="G765" s="2">
        <f t="shared" si="11"/>
        <v>0</v>
      </c>
    </row>
    <row r="766" spans="1:7">
      <c r="A766" s="44">
        <v>45535</v>
      </c>
      <c r="B766" s="525" t="s">
        <v>14</v>
      </c>
      <c r="C766" s="525" t="s">
        <v>81</v>
      </c>
      <c r="D766" t="s">
        <v>16</v>
      </c>
      <c r="E766" s="240">
        <v>46.3</v>
      </c>
      <c r="G766" s="2">
        <f t="shared" si="11"/>
        <v>46.3</v>
      </c>
    </row>
    <row r="767" spans="1:7">
      <c r="B767" s="526"/>
      <c r="C767" s="526"/>
      <c r="D767" t="s">
        <v>17</v>
      </c>
      <c r="E767" s="240">
        <v>7</v>
      </c>
      <c r="G767" s="2">
        <f t="shared" si="11"/>
        <v>53.3</v>
      </c>
    </row>
    <row r="768" spans="1:7">
      <c r="B768" s="526"/>
      <c r="C768" s="526"/>
      <c r="D768" t="s">
        <v>18</v>
      </c>
      <c r="E768" s="240">
        <v>60</v>
      </c>
      <c r="G768" s="2">
        <f t="shared" ref="G762:G768" si="12">+G767+E768-F768</f>
        <v>113.3</v>
      </c>
    </row>
    <row r="769" spans="1:11">
      <c r="B769" s="526"/>
      <c r="C769" s="526"/>
      <c r="D769" t="s">
        <v>19</v>
      </c>
      <c r="E769" s="240">
        <v>5</v>
      </c>
      <c r="G769" s="2">
        <f t="shared" ref="G767:G801" si="13">+G768+E769-F769</f>
        <v>118.3</v>
      </c>
    </row>
    <row r="770" spans="1:11">
      <c r="A770" s="7">
        <v>45566</v>
      </c>
      <c r="B770" s="526">
        <v>29739</v>
      </c>
      <c r="C770" s="65" t="s">
        <v>81</v>
      </c>
      <c r="D770" t="s">
        <v>16</v>
      </c>
      <c r="F770" s="240">
        <v>46.3</v>
      </c>
      <c r="G770" s="2">
        <f t="shared" si="13"/>
        <v>72</v>
      </c>
    </row>
    <row r="771" spans="1:11">
      <c r="A771" s="7">
        <v>45566</v>
      </c>
      <c r="B771" s="526">
        <v>29739</v>
      </c>
      <c r="C771" s="65" t="s">
        <v>81</v>
      </c>
      <c r="D771" t="s">
        <v>17</v>
      </c>
      <c r="F771" s="240">
        <v>7</v>
      </c>
      <c r="G771" s="2">
        <f t="shared" si="13"/>
        <v>65</v>
      </c>
    </row>
    <row r="772" spans="1:11">
      <c r="A772" s="7">
        <v>45566</v>
      </c>
      <c r="B772" s="526">
        <v>29739</v>
      </c>
      <c r="C772" s="65" t="s">
        <v>81</v>
      </c>
      <c r="D772" t="s">
        <v>18</v>
      </c>
      <c r="F772" s="240">
        <v>60</v>
      </c>
      <c r="G772" s="2">
        <f t="shared" si="13"/>
        <v>5</v>
      </c>
    </row>
    <row r="773" spans="1:11">
      <c r="A773" s="7">
        <v>45566</v>
      </c>
      <c r="B773" s="526">
        <v>29739</v>
      </c>
      <c r="C773" s="65" t="s">
        <v>81</v>
      </c>
      <c r="D773" t="s">
        <v>19</v>
      </c>
      <c r="F773" s="240">
        <v>5</v>
      </c>
      <c r="G773" s="2">
        <f t="shared" si="13"/>
        <v>0</v>
      </c>
      <c r="I773" s="525"/>
      <c r="K773" s="240"/>
    </row>
    <row r="774" spans="1:11">
      <c r="A774" s="88">
        <v>45565</v>
      </c>
      <c r="B774" s="525" t="s">
        <v>14</v>
      </c>
      <c r="C774" s="525" t="s">
        <v>53</v>
      </c>
      <c r="D774" t="s">
        <v>16</v>
      </c>
      <c r="E774" s="240">
        <v>46.6</v>
      </c>
      <c r="G774" s="2">
        <f t="shared" si="13"/>
        <v>46.6</v>
      </c>
      <c r="I774" s="526"/>
      <c r="K774" s="240"/>
    </row>
    <row r="775" spans="1:11">
      <c r="A775" s="86"/>
      <c r="B775" s="526"/>
      <c r="C775" s="526"/>
      <c r="D775" t="s">
        <v>17</v>
      </c>
      <c r="E775" s="240">
        <v>5</v>
      </c>
      <c r="G775" s="2">
        <f t="shared" si="13"/>
        <v>51.6</v>
      </c>
      <c r="I775" s="526"/>
      <c r="K775" s="240"/>
    </row>
    <row r="776" spans="1:11">
      <c r="A776" s="86"/>
      <c r="B776" s="526"/>
      <c r="C776" s="526"/>
      <c r="D776" t="s">
        <v>18</v>
      </c>
      <c r="E776" s="240">
        <v>60</v>
      </c>
      <c r="G776" s="2">
        <f t="shared" si="13"/>
        <v>111.6</v>
      </c>
      <c r="I776" s="526"/>
      <c r="K776" s="240"/>
    </row>
    <row r="777" spans="1:11">
      <c r="A777" s="86"/>
      <c r="B777" s="526"/>
      <c r="C777" s="526"/>
      <c r="D777" t="s">
        <v>19</v>
      </c>
      <c r="E777" s="240">
        <v>5</v>
      </c>
      <c r="G777" s="2">
        <f t="shared" si="13"/>
        <v>116.6</v>
      </c>
      <c r="I777" s="525"/>
      <c r="K777" s="240"/>
    </row>
    <row r="778" spans="1:11">
      <c r="A778" s="7">
        <v>45632</v>
      </c>
      <c r="B778" s="526">
        <v>30105</v>
      </c>
      <c r="C778" s="526" t="s">
        <v>53</v>
      </c>
      <c r="D778" t="s">
        <v>16</v>
      </c>
      <c r="E778" s="240"/>
      <c r="F778" s="240">
        <v>46.6</v>
      </c>
      <c r="G778" s="2">
        <f t="shared" si="13"/>
        <v>70</v>
      </c>
      <c r="I778" s="525"/>
      <c r="K778" s="240"/>
    </row>
    <row r="779" spans="1:11">
      <c r="A779" s="7">
        <v>45632</v>
      </c>
      <c r="B779" s="526">
        <v>30105</v>
      </c>
      <c r="C779" s="526" t="s">
        <v>53</v>
      </c>
      <c r="D779" t="s">
        <v>17</v>
      </c>
      <c r="E779" s="240"/>
      <c r="F779" s="240">
        <v>5</v>
      </c>
      <c r="G779" s="2">
        <f t="shared" si="13"/>
        <v>65</v>
      </c>
      <c r="I779" s="525"/>
      <c r="K779" s="240"/>
    </row>
    <row r="780" spans="1:11">
      <c r="A780" s="7">
        <v>45632</v>
      </c>
      <c r="B780" s="526">
        <v>30105</v>
      </c>
      <c r="C780" s="526" t="s">
        <v>53</v>
      </c>
      <c r="D780" t="s">
        <v>18</v>
      </c>
      <c r="E780" s="240"/>
      <c r="F780" s="240">
        <v>60</v>
      </c>
      <c r="G780" s="2">
        <f t="shared" si="13"/>
        <v>5</v>
      </c>
      <c r="I780" s="525"/>
      <c r="K780" s="240"/>
    </row>
    <row r="781" spans="1:11">
      <c r="A781" s="7">
        <v>45632</v>
      </c>
      <c r="B781" s="526">
        <v>30105</v>
      </c>
      <c r="C781" s="526" t="s">
        <v>53</v>
      </c>
      <c r="D781" t="s">
        <v>19</v>
      </c>
      <c r="E781" s="240"/>
      <c r="F781" s="240">
        <v>5</v>
      </c>
      <c r="G781" s="2">
        <f t="shared" si="13"/>
        <v>0</v>
      </c>
      <c r="I781" s="525"/>
      <c r="K781" s="240"/>
    </row>
    <row r="782" spans="1:11">
      <c r="A782" s="88">
        <v>45596</v>
      </c>
      <c r="B782" s="525" t="s">
        <v>14</v>
      </c>
      <c r="C782" s="525" t="s">
        <v>30</v>
      </c>
      <c r="D782" t="s">
        <v>16</v>
      </c>
      <c r="E782" s="240">
        <v>39.1</v>
      </c>
      <c r="G782" s="2">
        <f t="shared" si="13"/>
        <v>39.1</v>
      </c>
      <c r="I782" s="526"/>
      <c r="K782" s="240"/>
    </row>
    <row r="783" spans="1:11">
      <c r="A783" s="86"/>
      <c r="B783" s="526"/>
      <c r="C783" s="526"/>
      <c r="D783" t="s">
        <v>17</v>
      </c>
      <c r="E783" s="240">
        <v>7</v>
      </c>
      <c r="G783" s="2">
        <f t="shared" si="13"/>
        <v>46.1</v>
      </c>
      <c r="I783" s="526"/>
      <c r="K783" s="240"/>
    </row>
    <row r="784" spans="1:11">
      <c r="A784" s="86"/>
      <c r="B784" s="526"/>
      <c r="C784" s="526"/>
      <c r="D784" t="s">
        <v>18</v>
      </c>
      <c r="E784" s="240">
        <v>60</v>
      </c>
      <c r="G784" s="2">
        <f t="shared" si="13"/>
        <v>106.1</v>
      </c>
      <c r="I784" s="526"/>
      <c r="K784" s="240"/>
    </row>
    <row r="785" spans="1:12">
      <c r="A785" s="86"/>
      <c r="B785" s="526"/>
      <c r="C785" s="526"/>
      <c r="D785" t="s">
        <v>19</v>
      </c>
      <c r="E785" s="240">
        <v>5</v>
      </c>
      <c r="G785" s="2">
        <f t="shared" si="13"/>
        <v>111.1</v>
      </c>
      <c r="I785" s="347"/>
      <c r="J785" s="325"/>
      <c r="K785" s="325"/>
    </row>
    <row r="786" spans="1:12">
      <c r="A786" s="7">
        <v>45632</v>
      </c>
      <c r="B786" s="526">
        <v>30105</v>
      </c>
      <c r="C786" s="526" t="s">
        <v>30</v>
      </c>
      <c r="D786" t="s">
        <v>16</v>
      </c>
      <c r="E786" s="240"/>
      <c r="F786" s="240">
        <v>39.1</v>
      </c>
      <c r="G786" s="2">
        <f t="shared" si="13"/>
        <v>72</v>
      </c>
      <c r="I786" s="347"/>
      <c r="J786" s="325"/>
      <c r="K786" s="325"/>
    </row>
    <row r="787" spans="1:12">
      <c r="A787" s="7">
        <v>45632</v>
      </c>
      <c r="B787" s="526">
        <v>30105</v>
      </c>
      <c r="C787" s="526" t="s">
        <v>30</v>
      </c>
      <c r="D787" t="s">
        <v>17</v>
      </c>
      <c r="E787" s="240"/>
      <c r="F787" s="240">
        <v>7</v>
      </c>
      <c r="G787" s="2">
        <f t="shared" si="13"/>
        <v>65</v>
      </c>
      <c r="I787" s="347"/>
      <c r="J787" s="325"/>
      <c r="K787" s="325"/>
    </row>
    <row r="788" spans="1:12">
      <c r="A788" s="7">
        <v>45632</v>
      </c>
      <c r="B788" s="526">
        <v>30105</v>
      </c>
      <c r="C788" s="526" t="s">
        <v>30</v>
      </c>
      <c r="D788" t="s">
        <v>18</v>
      </c>
      <c r="E788" s="240"/>
      <c r="F788" s="240">
        <v>60</v>
      </c>
      <c r="G788" s="2">
        <f t="shared" si="13"/>
        <v>5</v>
      </c>
      <c r="I788" s="347"/>
      <c r="J788" s="325"/>
      <c r="K788" s="325"/>
    </row>
    <row r="789" spans="1:12">
      <c r="A789" s="7">
        <v>45632</v>
      </c>
      <c r="B789" s="526">
        <v>30105</v>
      </c>
      <c r="C789" s="526" t="s">
        <v>30</v>
      </c>
      <c r="D789" t="s">
        <v>19</v>
      </c>
      <c r="E789" s="240"/>
      <c r="F789" s="240">
        <v>5</v>
      </c>
      <c r="G789" s="2">
        <f t="shared" si="13"/>
        <v>0</v>
      </c>
      <c r="I789" s="347"/>
      <c r="J789" s="325"/>
      <c r="K789" s="325"/>
    </row>
    <row r="790" spans="1:12">
      <c r="A790" s="88">
        <v>45626</v>
      </c>
      <c r="B790" s="525" t="s">
        <v>14</v>
      </c>
      <c r="C790" s="525" t="s">
        <v>83</v>
      </c>
      <c r="D790" t="s">
        <v>16</v>
      </c>
      <c r="E790" s="240">
        <v>38.6</v>
      </c>
      <c r="G790" s="2">
        <f t="shared" si="13"/>
        <v>38.6</v>
      </c>
      <c r="I790" s="325"/>
      <c r="J790" s="581"/>
      <c r="K790" s="581"/>
      <c r="L790" s="581"/>
    </row>
    <row r="791" spans="1:12">
      <c r="A791" s="86"/>
      <c r="B791" s="526"/>
      <c r="C791" s="526"/>
      <c r="D791" t="s">
        <v>17</v>
      </c>
      <c r="E791" s="240">
        <v>7</v>
      </c>
      <c r="G791" s="2">
        <f t="shared" si="13"/>
        <v>45.6</v>
      </c>
      <c r="J791" s="525"/>
      <c r="L791" s="240"/>
    </row>
    <row r="792" spans="1:12">
      <c r="A792" s="86"/>
      <c r="B792" s="526"/>
      <c r="C792" s="526"/>
      <c r="D792" t="s">
        <v>18</v>
      </c>
      <c r="E792" s="240">
        <v>60</v>
      </c>
      <c r="G792" s="2">
        <f t="shared" si="13"/>
        <v>105.6</v>
      </c>
      <c r="J792" s="526"/>
      <c r="L792" s="240"/>
    </row>
    <row r="793" spans="1:12">
      <c r="A793" s="86"/>
      <c r="B793" s="526"/>
      <c r="C793" s="526"/>
      <c r="D793" t="s">
        <v>19</v>
      </c>
      <c r="E793" s="240">
        <v>5</v>
      </c>
      <c r="G793" s="2">
        <f t="shared" si="13"/>
        <v>110.6</v>
      </c>
      <c r="J793" s="525"/>
      <c r="L793" s="263"/>
    </row>
    <row r="794" spans="1:12">
      <c r="A794" s="7">
        <v>45632</v>
      </c>
      <c r="B794" s="526">
        <v>30105</v>
      </c>
      <c r="C794" s="65" t="s">
        <v>83</v>
      </c>
      <c r="D794" t="s">
        <v>18</v>
      </c>
      <c r="F794" s="240">
        <v>60</v>
      </c>
      <c r="G794" s="2">
        <f t="shared" si="13"/>
        <v>50.599999999999994</v>
      </c>
      <c r="J794" s="526"/>
      <c r="L794" s="263"/>
    </row>
    <row r="795" spans="1:12">
      <c r="A795" s="7">
        <v>45632</v>
      </c>
      <c r="B795" s="526">
        <v>30105</v>
      </c>
      <c r="C795" s="65" t="s">
        <v>83</v>
      </c>
      <c r="D795" t="s">
        <v>19</v>
      </c>
      <c r="F795" s="240">
        <v>5</v>
      </c>
      <c r="G795" s="2">
        <f t="shared" si="13"/>
        <v>45.599999999999994</v>
      </c>
      <c r="J795" s="526"/>
      <c r="L795" s="263"/>
    </row>
    <row r="796" spans="1:12">
      <c r="A796" s="7">
        <v>45680</v>
      </c>
      <c r="B796" s="526">
        <v>30351</v>
      </c>
      <c r="C796" s="65" t="s">
        <v>83</v>
      </c>
      <c r="D796" t="s">
        <v>16</v>
      </c>
      <c r="F796" s="240">
        <v>38.6</v>
      </c>
      <c r="G796" s="2">
        <f t="shared" si="13"/>
        <v>6.9999999999999929</v>
      </c>
      <c r="J796" s="526"/>
      <c r="L796" s="263"/>
    </row>
    <row r="797" spans="1:12">
      <c r="A797" s="7">
        <v>45680</v>
      </c>
      <c r="B797" s="526">
        <v>30351</v>
      </c>
      <c r="C797" s="65" t="s">
        <v>83</v>
      </c>
      <c r="D797" t="s">
        <v>17</v>
      </c>
      <c r="F797" s="240">
        <v>7</v>
      </c>
      <c r="G797" s="2">
        <f t="shared" si="13"/>
        <v>-7.1054273576010019E-15</v>
      </c>
      <c r="J797" s="526"/>
      <c r="L797" s="263"/>
    </row>
    <row r="798" spans="1:12">
      <c r="A798" s="44">
        <v>45657</v>
      </c>
      <c r="B798" s="525" t="s">
        <v>14</v>
      </c>
      <c r="C798" s="525" t="s">
        <v>34</v>
      </c>
      <c r="D798" t="s">
        <v>16</v>
      </c>
      <c r="E798" s="263">
        <v>32.6</v>
      </c>
      <c r="G798" s="2">
        <f t="shared" si="13"/>
        <v>32.599999999999994</v>
      </c>
      <c r="J798" s="526"/>
      <c r="L798" s="263"/>
    </row>
    <row r="799" spans="1:12">
      <c r="B799" s="526"/>
      <c r="C799" s="526"/>
      <c r="D799" t="s">
        <v>17</v>
      </c>
      <c r="E799" s="263">
        <v>3</v>
      </c>
      <c r="G799" s="2">
        <f t="shared" si="13"/>
        <v>35.599999999999994</v>
      </c>
      <c r="L799" s="37"/>
    </row>
    <row r="800" spans="1:12">
      <c r="B800" s="526"/>
      <c r="C800" s="526"/>
      <c r="D800" t="s">
        <v>18</v>
      </c>
      <c r="E800" s="263">
        <v>60</v>
      </c>
      <c r="G800" s="2">
        <f t="shared" si="13"/>
        <v>95.6</v>
      </c>
    </row>
    <row r="801" spans="1:12">
      <c r="B801" s="526"/>
      <c r="C801" s="526"/>
      <c r="D801" t="s">
        <v>19</v>
      </c>
      <c r="E801" s="263">
        <v>5</v>
      </c>
      <c r="G801" s="2">
        <f t="shared" si="13"/>
        <v>100.6</v>
      </c>
    </row>
    <row r="802" spans="1:12">
      <c r="A802" s="7">
        <v>45680</v>
      </c>
      <c r="B802" s="526">
        <v>30351</v>
      </c>
      <c r="C802" s="65" t="s">
        <v>34</v>
      </c>
      <c r="D802" t="s">
        <v>16</v>
      </c>
      <c r="F802" s="2">
        <v>32.6</v>
      </c>
      <c r="G802" s="2">
        <f t="shared" ref="G802:G865" si="14">+G801+E802-F802</f>
        <v>68</v>
      </c>
    </row>
    <row r="803" spans="1:12">
      <c r="A803" s="7">
        <v>45680</v>
      </c>
      <c r="B803" s="526">
        <v>30351</v>
      </c>
      <c r="C803" s="65" t="s">
        <v>34</v>
      </c>
      <c r="D803" t="s">
        <v>17</v>
      </c>
      <c r="F803" s="2">
        <v>3</v>
      </c>
      <c r="G803" s="2">
        <f t="shared" si="14"/>
        <v>65</v>
      </c>
    </row>
    <row r="804" spans="1:12">
      <c r="A804" s="7">
        <v>45680</v>
      </c>
      <c r="B804" s="526">
        <v>30351</v>
      </c>
      <c r="C804" s="65" t="s">
        <v>34</v>
      </c>
      <c r="D804" t="s">
        <v>18</v>
      </c>
      <c r="F804" s="2">
        <v>60</v>
      </c>
      <c r="G804" s="2">
        <f t="shared" si="14"/>
        <v>5</v>
      </c>
    </row>
    <row r="805" spans="1:12">
      <c r="A805" s="7">
        <v>45680</v>
      </c>
      <c r="B805" s="526">
        <v>30351</v>
      </c>
      <c r="C805" s="65" t="s">
        <v>34</v>
      </c>
      <c r="D805" t="s">
        <v>19</v>
      </c>
      <c r="F805" s="2">
        <v>5</v>
      </c>
      <c r="G805" s="2">
        <f t="shared" si="14"/>
        <v>0</v>
      </c>
      <c r="J805" s="581"/>
      <c r="K805" s="581"/>
      <c r="L805" s="581"/>
    </row>
    <row r="806" spans="1:12">
      <c r="A806" s="88">
        <v>45688</v>
      </c>
      <c r="B806" s="525" t="s">
        <v>14</v>
      </c>
      <c r="C806" s="525" t="s">
        <v>15</v>
      </c>
      <c r="D806" t="s">
        <v>16</v>
      </c>
      <c r="E806" s="240">
        <v>36.9</v>
      </c>
      <c r="G806" s="2">
        <f t="shared" si="14"/>
        <v>36.9</v>
      </c>
      <c r="J806" s="525"/>
      <c r="L806" s="240"/>
    </row>
    <row r="807" spans="1:12">
      <c r="A807" s="86"/>
      <c r="B807" s="526"/>
      <c r="C807" s="526"/>
      <c r="D807" t="s">
        <v>17</v>
      </c>
      <c r="E807" s="240">
        <v>3</v>
      </c>
      <c r="G807" s="2">
        <f t="shared" si="14"/>
        <v>39.9</v>
      </c>
      <c r="J807" s="526"/>
      <c r="L807" s="240"/>
    </row>
    <row r="808" spans="1:12">
      <c r="A808" s="86"/>
      <c r="B808" s="526"/>
      <c r="C808" s="526"/>
      <c r="D808" t="s">
        <v>18</v>
      </c>
      <c r="E808" s="240">
        <v>60</v>
      </c>
      <c r="G808" s="2">
        <f t="shared" si="14"/>
        <v>99.9</v>
      </c>
      <c r="J808" s="526"/>
      <c r="L808" s="240"/>
    </row>
    <row r="809" spans="1:12">
      <c r="A809" s="86"/>
      <c r="B809" s="526"/>
      <c r="C809" s="526"/>
      <c r="D809" t="s">
        <v>19</v>
      </c>
      <c r="E809" s="240">
        <v>5</v>
      </c>
      <c r="G809" s="2">
        <f t="shared" si="14"/>
        <v>104.9</v>
      </c>
      <c r="J809" s="526"/>
      <c r="L809" s="240"/>
    </row>
    <row r="810" spans="1:12">
      <c r="A810" s="7">
        <v>45723</v>
      </c>
      <c r="B810" s="526">
        <v>30600</v>
      </c>
      <c r="C810" s="65" t="s">
        <v>15</v>
      </c>
      <c r="D810" t="s">
        <v>16</v>
      </c>
      <c r="F810" s="240">
        <v>36.9</v>
      </c>
      <c r="G810" s="2">
        <f t="shared" si="14"/>
        <v>68</v>
      </c>
      <c r="L810" s="359"/>
    </row>
    <row r="811" spans="1:12">
      <c r="A811" s="7">
        <v>45723</v>
      </c>
      <c r="B811" s="526">
        <v>30600</v>
      </c>
      <c r="C811" s="65" t="s">
        <v>15</v>
      </c>
      <c r="D811" t="s">
        <v>17</v>
      </c>
      <c r="F811" s="240">
        <v>3</v>
      </c>
      <c r="G811" s="2">
        <f t="shared" si="14"/>
        <v>65</v>
      </c>
    </row>
    <row r="812" spans="1:12">
      <c r="A812" s="7">
        <v>45723</v>
      </c>
      <c r="B812" s="526">
        <v>30600</v>
      </c>
      <c r="C812" s="65" t="s">
        <v>15</v>
      </c>
      <c r="D812" t="s">
        <v>18</v>
      </c>
      <c r="F812" s="240">
        <v>60</v>
      </c>
      <c r="G812" s="2">
        <f t="shared" si="14"/>
        <v>5</v>
      </c>
    </row>
    <row r="813" spans="1:12">
      <c r="A813" s="7">
        <v>45723</v>
      </c>
      <c r="B813" s="526">
        <v>30600</v>
      </c>
      <c r="C813" s="65" t="s">
        <v>15</v>
      </c>
      <c r="D813" t="s">
        <v>19</v>
      </c>
      <c r="F813" s="240">
        <v>5</v>
      </c>
      <c r="G813" s="2">
        <f t="shared" si="14"/>
        <v>0</v>
      </c>
    </row>
    <row r="814" spans="1:12">
      <c r="A814" s="44">
        <v>45716</v>
      </c>
      <c r="B814" s="525" t="s">
        <v>14</v>
      </c>
      <c r="C814" s="525" t="s">
        <v>20</v>
      </c>
      <c r="D814" t="s">
        <v>16</v>
      </c>
      <c r="E814" s="240">
        <v>44.9</v>
      </c>
      <c r="G814" s="2">
        <f t="shared" si="14"/>
        <v>44.9</v>
      </c>
    </row>
    <row r="815" spans="1:12">
      <c r="B815" s="526"/>
      <c r="C815" s="526"/>
      <c r="D815" t="s">
        <v>17</v>
      </c>
      <c r="E815" s="240">
        <v>3</v>
      </c>
      <c r="G815" s="2">
        <f t="shared" si="14"/>
        <v>47.9</v>
      </c>
    </row>
    <row r="816" spans="1:12">
      <c r="B816" s="526"/>
      <c r="C816" s="526"/>
      <c r="D816" t="s">
        <v>18</v>
      </c>
      <c r="E816" s="240">
        <v>56</v>
      </c>
      <c r="G816" s="2">
        <f t="shared" si="14"/>
        <v>103.9</v>
      </c>
    </row>
    <row r="817" spans="1:18">
      <c r="B817" s="526"/>
      <c r="C817" s="526"/>
      <c r="D817" t="s">
        <v>19</v>
      </c>
      <c r="E817" s="240">
        <v>5</v>
      </c>
      <c r="G817" s="2">
        <f t="shared" si="14"/>
        <v>108.9</v>
      </c>
    </row>
    <row r="818" spans="1:18">
      <c r="A818" s="7">
        <v>45740</v>
      </c>
      <c r="B818" s="526">
        <v>30727</v>
      </c>
      <c r="C818" s="65" t="s">
        <v>20</v>
      </c>
      <c r="D818" t="s">
        <v>16</v>
      </c>
      <c r="F818" s="240">
        <v>44.9</v>
      </c>
      <c r="G818" s="2">
        <f t="shared" si="14"/>
        <v>64</v>
      </c>
      <c r="K818" s="581"/>
      <c r="L818" s="581"/>
      <c r="M818" s="581"/>
      <c r="O818" s="543"/>
      <c r="P818" s="543"/>
      <c r="Q818" s="543"/>
    </row>
    <row r="819" spans="1:18">
      <c r="A819" s="7">
        <v>45740</v>
      </c>
      <c r="B819" s="526">
        <v>30727</v>
      </c>
      <c r="C819" s="65" t="s">
        <v>20</v>
      </c>
      <c r="D819" t="s">
        <v>17</v>
      </c>
      <c r="F819" s="240">
        <v>3</v>
      </c>
      <c r="G819" s="2">
        <f t="shared" si="14"/>
        <v>61</v>
      </c>
      <c r="K819" s="525"/>
      <c r="M819" s="240"/>
      <c r="O819" s="525"/>
      <c r="Q819" s="26"/>
    </row>
    <row r="820" spans="1:18">
      <c r="A820" s="7">
        <v>45740</v>
      </c>
      <c r="B820" s="526">
        <v>30732</v>
      </c>
      <c r="C820" s="65" t="s">
        <v>20</v>
      </c>
      <c r="D820" t="s">
        <v>18</v>
      </c>
      <c r="F820" s="2">
        <v>56</v>
      </c>
      <c r="G820" s="2">
        <f t="shared" si="14"/>
        <v>5</v>
      </c>
      <c r="K820" s="526"/>
      <c r="M820" s="240"/>
      <c r="O820" s="526"/>
      <c r="Q820" s="26"/>
    </row>
    <row r="821" spans="1:18">
      <c r="A821" s="7">
        <v>45740</v>
      </c>
      <c r="B821" s="526">
        <v>30732</v>
      </c>
      <c r="C821" s="65" t="s">
        <v>20</v>
      </c>
      <c r="D821" t="s">
        <v>19</v>
      </c>
      <c r="F821" s="2">
        <v>5</v>
      </c>
      <c r="G821" s="2">
        <f t="shared" si="14"/>
        <v>0</v>
      </c>
      <c r="M821" s="37"/>
      <c r="Q821" s="26"/>
    </row>
    <row r="822" spans="1:18">
      <c r="A822" s="44">
        <v>45747</v>
      </c>
      <c r="B822" s="525" t="s">
        <v>14</v>
      </c>
      <c r="C822" s="525" t="s">
        <v>23</v>
      </c>
      <c r="D822" t="s">
        <v>16</v>
      </c>
      <c r="E822" s="240">
        <v>84.1</v>
      </c>
      <c r="G822" s="2">
        <f t="shared" si="14"/>
        <v>84.1</v>
      </c>
    </row>
    <row r="823" spans="1:18">
      <c r="B823" s="526"/>
      <c r="C823" s="526"/>
      <c r="D823" t="s">
        <v>17</v>
      </c>
      <c r="E823" s="240">
        <v>3</v>
      </c>
      <c r="G823" s="2">
        <f t="shared" si="14"/>
        <v>87.1</v>
      </c>
      <c r="I823" s="526"/>
      <c r="K823" s="240"/>
      <c r="L823" s="526"/>
      <c r="M823" s="526"/>
      <c r="N823" s="324"/>
      <c r="O823" s="543"/>
      <c r="P823" s="543"/>
      <c r="Q823" s="543"/>
      <c r="R823" s="526"/>
    </row>
    <row r="824" spans="1:18">
      <c r="B824" s="526"/>
      <c r="C824" s="526"/>
      <c r="D824" t="s">
        <v>18</v>
      </c>
      <c r="E824" s="240">
        <v>60</v>
      </c>
      <c r="G824" s="2">
        <f t="shared" si="14"/>
        <v>147.1</v>
      </c>
      <c r="I824" s="526"/>
      <c r="K824" s="240"/>
      <c r="M824" s="26"/>
      <c r="O824" s="525"/>
      <c r="Q824" s="26"/>
    </row>
    <row r="825" spans="1:18">
      <c r="B825" s="526"/>
      <c r="C825" s="526"/>
      <c r="D825" t="s">
        <v>19</v>
      </c>
      <c r="E825" s="240">
        <v>5</v>
      </c>
      <c r="G825" s="2">
        <f t="shared" si="14"/>
        <v>152.1</v>
      </c>
      <c r="I825" s="526"/>
      <c r="K825" s="240"/>
      <c r="M825" s="26"/>
      <c r="O825" s="526"/>
      <c r="Q825" s="26"/>
    </row>
    <row r="826" spans="1:18">
      <c r="A826" s="86">
        <v>45800</v>
      </c>
      <c r="B826" s="526">
        <v>31034</v>
      </c>
      <c r="C826" s="526" t="s">
        <v>23</v>
      </c>
      <c r="D826" t="s">
        <v>16</v>
      </c>
      <c r="E826" s="240"/>
      <c r="F826" s="240">
        <v>84.1</v>
      </c>
      <c r="G826" s="2">
        <f t="shared" si="14"/>
        <v>68</v>
      </c>
      <c r="I826" s="526"/>
      <c r="K826" s="240"/>
      <c r="M826" s="26"/>
      <c r="O826" s="526"/>
      <c r="Q826" s="26"/>
    </row>
    <row r="827" spans="1:18">
      <c r="A827" s="86">
        <v>45800</v>
      </c>
      <c r="B827" s="526">
        <v>31034</v>
      </c>
      <c r="C827" s="526" t="s">
        <v>23</v>
      </c>
      <c r="D827" t="s">
        <v>17</v>
      </c>
      <c r="E827" s="240"/>
      <c r="F827" s="240">
        <v>3</v>
      </c>
      <c r="G827" s="2">
        <f t="shared" si="14"/>
        <v>65</v>
      </c>
      <c r="I827" s="526"/>
      <c r="K827" s="240"/>
      <c r="M827" s="26"/>
      <c r="O827" s="526"/>
      <c r="Q827" s="26"/>
    </row>
    <row r="828" spans="1:18">
      <c r="A828" s="86">
        <v>45800</v>
      </c>
      <c r="B828" s="526">
        <v>31034</v>
      </c>
      <c r="C828" s="526" t="s">
        <v>23</v>
      </c>
      <c r="D828" t="s">
        <v>18</v>
      </c>
      <c r="E828" s="240"/>
      <c r="F828" s="240">
        <v>60</v>
      </c>
      <c r="G828" s="2">
        <f t="shared" si="14"/>
        <v>5</v>
      </c>
      <c r="I828" s="526"/>
      <c r="K828" s="240"/>
      <c r="M828" s="26"/>
      <c r="O828" s="526"/>
      <c r="Q828" s="26"/>
    </row>
    <row r="829" spans="1:18">
      <c r="A829" s="86">
        <v>45800</v>
      </c>
      <c r="B829" s="526">
        <v>31034</v>
      </c>
      <c r="C829" s="526" t="s">
        <v>23</v>
      </c>
      <c r="D829" t="s">
        <v>19</v>
      </c>
      <c r="E829" s="240"/>
      <c r="F829" s="240">
        <v>5</v>
      </c>
      <c r="G829" s="2">
        <f t="shared" si="14"/>
        <v>0</v>
      </c>
      <c r="I829" s="526"/>
      <c r="K829" s="240"/>
      <c r="M829" s="26"/>
      <c r="O829" s="526"/>
      <c r="Q829" s="26"/>
    </row>
    <row r="830" spans="1:18">
      <c r="A830" s="88">
        <v>45777</v>
      </c>
      <c r="B830" s="525" t="s">
        <v>14</v>
      </c>
      <c r="C830" s="525" t="s">
        <v>24</v>
      </c>
      <c r="D830" t="s">
        <v>16</v>
      </c>
      <c r="E830" s="240">
        <v>72.400000000000006</v>
      </c>
      <c r="F830" s="240"/>
      <c r="G830" s="2">
        <f t="shared" si="14"/>
        <v>72.400000000000006</v>
      </c>
      <c r="I830" s="525"/>
      <c r="K830" s="240"/>
      <c r="M830" s="26"/>
      <c r="Q830" s="26"/>
    </row>
    <row r="831" spans="1:18">
      <c r="A831" s="86"/>
      <c r="B831" s="526"/>
      <c r="C831" s="526"/>
      <c r="D831" t="s">
        <v>17</v>
      </c>
      <c r="E831" s="240">
        <v>3</v>
      </c>
      <c r="G831" s="2">
        <f t="shared" si="14"/>
        <v>75.400000000000006</v>
      </c>
      <c r="I831" s="526"/>
      <c r="K831" s="240"/>
      <c r="Q831" s="26"/>
    </row>
    <row r="832" spans="1:18">
      <c r="A832" s="86"/>
      <c r="B832" s="526"/>
      <c r="C832" s="526"/>
      <c r="D832" t="s">
        <v>18</v>
      </c>
      <c r="E832" s="240">
        <v>60</v>
      </c>
      <c r="G832" s="2">
        <f t="shared" si="14"/>
        <v>135.4</v>
      </c>
      <c r="I832" s="526"/>
      <c r="K832" s="240"/>
      <c r="L832" s="374"/>
      <c r="M832" s="374"/>
    </row>
    <row r="833" spans="1:16">
      <c r="A833" s="86"/>
      <c r="B833" s="526"/>
      <c r="C833" s="526"/>
      <c r="D833" t="s">
        <v>19</v>
      </c>
      <c r="E833" s="240">
        <v>5</v>
      </c>
      <c r="G833" s="2">
        <f t="shared" si="14"/>
        <v>140.4</v>
      </c>
      <c r="I833" s="526"/>
      <c r="K833" s="240"/>
      <c r="M833" s="26"/>
    </row>
    <row r="834" spans="1:16">
      <c r="A834" s="86">
        <v>45800</v>
      </c>
      <c r="B834" s="526">
        <v>31034</v>
      </c>
      <c r="C834" s="526" t="s">
        <v>24</v>
      </c>
      <c r="D834" t="s">
        <v>16</v>
      </c>
      <c r="E834" s="240"/>
      <c r="F834" s="240">
        <v>72.400000000000006</v>
      </c>
      <c r="G834" s="2">
        <f t="shared" si="14"/>
        <v>68</v>
      </c>
      <c r="I834" s="526"/>
      <c r="K834" s="240"/>
      <c r="M834" s="26"/>
    </row>
    <row r="835" spans="1:16">
      <c r="A835" s="86">
        <v>45800</v>
      </c>
      <c r="B835" s="526">
        <v>31034</v>
      </c>
      <c r="C835" s="526" t="s">
        <v>24</v>
      </c>
      <c r="D835" t="s">
        <v>17</v>
      </c>
      <c r="E835" s="240"/>
      <c r="F835" s="240">
        <v>3</v>
      </c>
      <c r="G835" s="2">
        <f t="shared" si="14"/>
        <v>65</v>
      </c>
      <c r="I835" s="526"/>
      <c r="K835" s="240"/>
      <c r="M835" s="26"/>
    </row>
    <row r="836" spans="1:16">
      <c r="A836" s="86">
        <v>45800</v>
      </c>
      <c r="B836" s="526">
        <v>31034</v>
      </c>
      <c r="C836" s="526" t="s">
        <v>24</v>
      </c>
      <c r="D836" t="s">
        <v>18</v>
      </c>
      <c r="E836" s="240"/>
      <c r="F836" s="240">
        <v>60</v>
      </c>
      <c r="G836" s="2">
        <f t="shared" si="14"/>
        <v>5</v>
      </c>
      <c r="I836" s="526"/>
      <c r="K836" s="240"/>
      <c r="M836" s="26"/>
    </row>
    <row r="837" spans="1:16">
      <c r="A837" s="86">
        <v>45800</v>
      </c>
      <c r="B837" s="526">
        <v>31034</v>
      </c>
      <c r="C837" s="65" t="s">
        <v>24</v>
      </c>
      <c r="D837" t="s">
        <v>19</v>
      </c>
      <c r="F837" s="240">
        <v>5</v>
      </c>
      <c r="G837" s="2">
        <f t="shared" si="14"/>
        <v>0</v>
      </c>
      <c r="K837" s="538"/>
      <c r="M837" s="26"/>
    </row>
    <row r="838" spans="1:16">
      <c r="A838" s="88">
        <v>45808</v>
      </c>
      <c r="B838" s="525" t="s">
        <v>14</v>
      </c>
      <c r="C838" s="525" t="s">
        <v>25</v>
      </c>
      <c r="D838" t="s">
        <v>16</v>
      </c>
      <c r="E838" s="240">
        <v>72.400000000000006</v>
      </c>
      <c r="G838" s="2">
        <f t="shared" si="14"/>
        <v>72.400000000000006</v>
      </c>
      <c r="M838" s="26"/>
    </row>
    <row r="839" spans="1:16">
      <c r="A839" s="86"/>
      <c r="B839" s="526"/>
      <c r="C839" s="526"/>
      <c r="D839" t="s">
        <v>17</v>
      </c>
      <c r="E839" s="240">
        <v>5</v>
      </c>
      <c r="G839" s="2">
        <f t="shared" si="14"/>
        <v>77.400000000000006</v>
      </c>
    </row>
    <row r="840" spans="1:16">
      <c r="A840" s="86"/>
      <c r="B840" s="526"/>
      <c r="C840" s="526"/>
      <c r="D840" t="s">
        <v>18</v>
      </c>
      <c r="E840" s="240">
        <v>60</v>
      </c>
      <c r="G840" s="2">
        <f t="shared" si="14"/>
        <v>137.4</v>
      </c>
    </row>
    <row r="841" spans="1:16">
      <c r="A841" s="86"/>
      <c r="B841" s="526"/>
      <c r="C841" s="526"/>
      <c r="D841" t="s">
        <v>19</v>
      </c>
      <c r="E841" s="240">
        <v>5</v>
      </c>
      <c r="G841" s="2">
        <f t="shared" si="14"/>
        <v>142.4</v>
      </c>
      <c r="M841" s="37"/>
    </row>
    <row r="842" spans="1:16">
      <c r="A842" s="7">
        <v>45833</v>
      </c>
      <c r="B842" s="526">
        <v>31205</v>
      </c>
      <c r="C842" s="65" t="s">
        <v>25</v>
      </c>
      <c r="D842" t="s">
        <v>16</v>
      </c>
      <c r="F842" s="240">
        <v>72.400000000000006</v>
      </c>
      <c r="G842" s="2">
        <f t="shared" si="14"/>
        <v>70</v>
      </c>
    </row>
    <row r="843" spans="1:16">
      <c r="A843" s="7">
        <v>45833</v>
      </c>
      <c r="B843" s="526">
        <v>31205</v>
      </c>
      <c r="C843" s="65" t="s">
        <v>25</v>
      </c>
      <c r="D843" t="s">
        <v>17</v>
      </c>
      <c r="F843" s="240">
        <v>5</v>
      </c>
      <c r="G843" s="2">
        <f t="shared" si="14"/>
        <v>65</v>
      </c>
    </row>
    <row r="844" spans="1:16">
      <c r="A844" s="7">
        <v>45833</v>
      </c>
      <c r="B844" s="526">
        <v>31205</v>
      </c>
      <c r="C844" s="65" t="s">
        <v>25</v>
      </c>
      <c r="D844" t="s">
        <v>18</v>
      </c>
      <c r="F844" s="240">
        <v>60</v>
      </c>
      <c r="G844" s="2">
        <f t="shared" si="14"/>
        <v>5</v>
      </c>
    </row>
    <row r="845" spans="1:16">
      <c r="A845" s="7">
        <v>45833</v>
      </c>
      <c r="B845" s="526">
        <v>31205</v>
      </c>
      <c r="C845" s="65" t="s">
        <v>25</v>
      </c>
      <c r="D845" t="s">
        <v>19</v>
      </c>
      <c r="F845" s="240">
        <v>5</v>
      </c>
      <c r="G845" s="2">
        <f t="shared" si="14"/>
        <v>0</v>
      </c>
      <c r="I845" s="581"/>
      <c r="J845" s="581"/>
      <c r="K845" s="581"/>
    </row>
    <row r="846" spans="1:16">
      <c r="A846" s="88">
        <v>45838</v>
      </c>
      <c r="B846" s="525" t="s">
        <v>14</v>
      </c>
      <c r="C846" s="525" t="s">
        <v>26</v>
      </c>
      <c r="D846" t="s">
        <v>16</v>
      </c>
      <c r="E846" s="240">
        <v>77.099999999999994</v>
      </c>
      <c r="G846" s="2">
        <f t="shared" si="14"/>
        <v>77.099999999999994</v>
      </c>
      <c r="I846" s="525"/>
      <c r="K846" s="240"/>
    </row>
    <row r="847" spans="1:16">
      <c r="A847" s="86"/>
      <c r="B847" s="526"/>
      <c r="C847" s="526"/>
      <c r="D847" t="s">
        <v>17</v>
      </c>
      <c r="E847" s="240">
        <v>4</v>
      </c>
      <c r="G847" s="2">
        <f t="shared" si="14"/>
        <v>81.099999999999994</v>
      </c>
      <c r="I847" s="526"/>
      <c r="K847" s="240"/>
    </row>
    <row r="848" spans="1:16">
      <c r="A848" s="86"/>
      <c r="B848" s="526"/>
      <c r="C848" s="526"/>
      <c r="D848" t="s">
        <v>18</v>
      </c>
      <c r="E848" s="240">
        <v>60</v>
      </c>
      <c r="G848" s="2">
        <f t="shared" si="14"/>
        <v>141.1</v>
      </c>
      <c r="I848" s="526"/>
      <c r="K848" s="240"/>
      <c r="L848" s="540"/>
      <c r="N848" s="543"/>
      <c r="O848" s="543"/>
      <c r="P848" s="543"/>
    </row>
    <row r="849" spans="1:17">
      <c r="A849" s="86"/>
      <c r="B849" s="526"/>
      <c r="C849" s="526"/>
      <c r="D849" t="s">
        <v>19</v>
      </c>
      <c r="E849" s="240">
        <v>5</v>
      </c>
      <c r="G849" s="2">
        <f t="shared" si="14"/>
        <v>146.1</v>
      </c>
      <c r="I849" s="526"/>
      <c r="K849" s="240"/>
      <c r="L849" s="240"/>
      <c r="N849" s="525"/>
      <c r="P849" s="240"/>
    </row>
    <row r="850" spans="1:17">
      <c r="A850" s="7">
        <v>45852</v>
      </c>
      <c r="B850" s="526">
        <v>31344</v>
      </c>
      <c r="C850" s="65" t="s">
        <v>26</v>
      </c>
      <c r="D850" t="s">
        <v>16</v>
      </c>
      <c r="F850" s="240">
        <v>77.099999999999994</v>
      </c>
      <c r="G850" s="2">
        <f t="shared" si="14"/>
        <v>69</v>
      </c>
      <c r="I850" s="543"/>
      <c r="J850" s="543"/>
      <c r="K850" s="543"/>
      <c r="L850" s="240"/>
      <c r="M850" s="5"/>
      <c r="N850" s="543"/>
      <c r="O850" s="543"/>
      <c r="P850" s="543"/>
      <c r="Q850" s="324"/>
    </row>
    <row r="851" spans="1:17">
      <c r="A851" s="7">
        <v>45852</v>
      </c>
      <c r="B851" s="526">
        <v>31344</v>
      </c>
      <c r="C851" s="65" t="s">
        <v>26</v>
      </c>
      <c r="D851" t="s">
        <v>17</v>
      </c>
      <c r="F851" s="240">
        <v>4</v>
      </c>
      <c r="G851" s="2">
        <f t="shared" si="14"/>
        <v>65</v>
      </c>
      <c r="H851" s="5"/>
      <c r="I851" s="525"/>
      <c r="K851" s="240"/>
      <c r="L851" s="240"/>
      <c r="M851" s="5"/>
      <c r="N851" s="525"/>
      <c r="P851" s="240"/>
    </row>
    <row r="852" spans="1:17">
      <c r="A852" s="7">
        <v>45852</v>
      </c>
      <c r="B852" s="526">
        <v>31344</v>
      </c>
      <c r="C852" s="65" t="s">
        <v>26</v>
      </c>
      <c r="D852" t="s">
        <v>18</v>
      </c>
      <c r="F852" s="240">
        <v>60</v>
      </c>
      <c r="G852" s="2">
        <f t="shared" si="14"/>
        <v>5</v>
      </c>
      <c r="H852" s="5"/>
      <c r="I852" s="526"/>
      <c r="K852" s="240"/>
      <c r="L852" s="240"/>
      <c r="M852" s="5"/>
      <c r="N852" s="526"/>
      <c r="P852" s="240"/>
    </row>
    <row r="853" spans="1:17">
      <c r="A853" s="7">
        <v>45852</v>
      </c>
      <c r="B853" s="526">
        <v>31344</v>
      </c>
      <c r="C853" s="65" t="s">
        <v>26</v>
      </c>
      <c r="D853" t="s">
        <v>19</v>
      </c>
      <c r="F853" s="240">
        <v>5</v>
      </c>
      <c r="G853" s="2">
        <f t="shared" si="14"/>
        <v>0</v>
      </c>
      <c r="H853" s="5"/>
      <c r="I853" s="526"/>
      <c r="K853" s="240"/>
      <c r="L853" s="37"/>
      <c r="M853" s="5"/>
      <c r="N853" s="526"/>
      <c r="P853" s="240"/>
    </row>
    <row r="854" spans="1:17">
      <c r="A854" s="88">
        <v>45869</v>
      </c>
      <c r="B854" s="525" t="s">
        <v>14</v>
      </c>
      <c r="C854" s="525" t="s">
        <v>27</v>
      </c>
      <c r="D854" t="s">
        <v>16</v>
      </c>
      <c r="E854" s="240">
        <v>77.099999999999994</v>
      </c>
      <c r="G854" s="2">
        <f t="shared" si="14"/>
        <v>77.099999999999994</v>
      </c>
      <c r="H854" s="5"/>
      <c r="I854" s="526"/>
      <c r="K854" s="240"/>
      <c r="M854" s="5"/>
      <c r="N854" s="526"/>
      <c r="P854" s="240"/>
    </row>
    <row r="855" spans="1:17">
      <c r="A855" s="86"/>
      <c r="B855" s="526"/>
      <c r="C855" s="526"/>
      <c r="D855" t="s">
        <v>17</v>
      </c>
      <c r="E855" s="240">
        <v>4</v>
      </c>
      <c r="G855" s="2">
        <f t="shared" si="14"/>
        <v>81.099999999999994</v>
      </c>
      <c r="H855" s="347"/>
      <c r="I855" s="325"/>
      <c r="J855" s="325"/>
      <c r="K855" s="382"/>
      <c r="L855" s="374"/>
      <c r="M855" s="5"/>
      <c r="N855" s="324"/>
      <c r="O855" s="324"/>
      <c r="P855" s="364"/>
    </row>
    <row r="856" spans="1:17">
      <c r="A856" s="86"/>
      <c r="B856" s="526"/>
      <c r="C856" s="526"/>
      <c r="D856" t="s">
        <v>18</v>
      </c>
      <c r="E856" s="240">
        <v>60</v>
      </c>
      <c r="G856" s="2">
        <f t="shared" si="14"/>
        <v>141.1</v>
      </c>
      <c r="H856" s="5"/>
      <c r="I856" s="525"/>
      <c r="K856" s="240"/>
      <c r="L856" s="240"/>
      <c r="M856" s="5"/>
      <c r="N856" s="525"/>
      <c r="P856" s="240"/>
    </row>
    <row r="857" spans="1:17">
      <c r="A857" s="86"/>
      <c r="B857" s="526"/>
      <c r="C857" s="526"/>
      <c r="D857" t="s">
        <v>19</v>
      </c>
      <c r="E857" s="240">
        <v>5</v>
      </c>
      <c r="G857" s="2">
        <f t="shared" si="14"/>
        <v>146.1</v>
      </c>
      <c r="H857" s="5"/>
      <c r="I857" s="543"/>
      <c r="J857" s="543"/>
      <c r="K857" s="543"/>
      <c r="L857" s="324"/>
      <c r="M857" s="367"/>
      <c r="N857" s="543"/>
      <c r="O857" s="543"/>
      <c r="P857" s="543"/>
    </row>
    <row r="858" spans="1:17">
      <c r="A858" s="7">
        <v>45891</v>
      </c>
      <c r="B858" s="526">
        <v>31562</v>
      </c>
      <c r="C858" s="65" t="s">
        <v>27</v>
      </c>
      <c r="D858" t="s">
        <v>16</v>
      </c>
      <c r="F858" s="2">
        <v>77.099999999999994</v>
      </c>
      <c r="G858" s="2">
        <f t="shared" si="14"/>
        <v>69</v>
      </c>
      <c r="H858" s="5"/>
      <c r="I858" s="525"/>
      <c r="K858" s="265"/>
      <c r="L858" s="240"/>
      <c r="M858" s="5"/>
      <c r="N858" s="525"/>
      <c r="P858" s="240"/>
    </row>
    <row r="859" spans="1:17">
      <c r="A859" s="7">
        <v>45891</v>
      </c>
      <c r="B859" s="526">
        <v>31562</v>
      </c>
      <c r="C859" s="65" t="s">
        <v>27</v>
      </c>
      <c r="D859" t="s">
        <v>17</v>
      </c>
      <c r="F859" s="2">
        <v>4</v>
      </c>
      <c r="G859" s="2">
        <f t="shared" si="14"/>
        <v>65</v>
      </c>
      <c r="H859" s="5"/>
      <c r="I859" s="526"/>
      <c r="K859" s="265"/>
      <c r="L859" s="240"/>
      <c r="M859" s="5"/>
      <c r="N859" s="526"/>
      <c r="P859" s="240"/>
    </row>
    <row r="860" spans="1:17">
      <c r="A860" s="7">
        <v>45891</v>
      </c>
      <c r="B860" s="526">
        <v>31562</v>
      </c>
      <c r="C860" s="65" t="s">
        <v>27</v>
      </c>
      <c r="D860" t="s">
        <v>18</v>
      </c>
      <c r="F860" s="2">
        <v>60</v>
      </c>
      <c r="G860" s="2">
        <f t="shared" si="14"/>
        <v>5</v>
      </c>
      <c r="H860" s="5"/>
      <c r="I860" s="526"/>
      <c r="K860" s="265"/>
      <c r="L860" s="37"/>
      <c r="N860" s="526"/>
      <c r="P860" s="240"/>
    </row>
    <row r="861" spans="1:17">
      <c r="A861" s="7">
        <v>45891</v>
      </c>
      <c r="B861" s="526">
        <v>31562</v>
      </c>
      <c r="C861" s="65" t="s">
        <v>27</v>
      </c>
      <c r="D861" t="s">
        <v>19</v>
      </c>
      <c r="F861" s="2">
        <v>5</v>
      </c>
      <c r="G861" s="2">
        <f t="shared" si="14"/>
        <v>0</v>
      </c>
      <c r="H861" s="5"/>
      <c r="I861" s="526"/>
      <c r="K861" s="265"/>
      <c r="N861" s="526"/>
      <c r="P861" s="240"/>
    </row>
    <row r="862" spans="1:17">
      <c r="A862" s="44">
        <v>45900</v>
      </c>
      <c r="B862" s="525" t="s">
        <v>14</v>
      </c>
      <c r="C862" s="525" t="s">
        <v>28</v>
      </c>
      <c r="D862" t="s">
        <v>16</v>
      </c>
      <c r="E862" s="240">
        <v>77.099999999999994</v>
      </c>
      <c r="G862" s="2">
        <f t="shared" si="14"/>
        <v>77.099999999999994</v>
      </c>
      <c r="H862" s="5"/>
      <c r="J862" s="324"/>
      <c r="K862" s="383"/>
      <c r="L862" s="324"/>
      <c r="P862" s="8"/>
    </row>
    <row r="863" spans="1:17">
      <c r="B863" s="526"/>
      <c r="C863" s="526"/>
      <c r="D863" t="s">
        <v>17</v>
      </c>
      <c r="E863" s="240">
        <v>8</v>
      </c>
      <c r="G863" s="2">
        <f t="shared" si="14"/>
        <v>85.1</v>
      </c>
      <c r="H863" s="5"/>
      <c r="J863" s="525"/>
      <c r="L863" s="240"/>
    </row>
    <row r="864" spans="1:17">
      <c r="B864" s="526"/>
      <c r="C864" s="526"/>
      <c r="D864" t="s">
        <v>18</v>
      </c>
      <c r="E864" s="240">
        <v>60</v>
      </c>
      <c r="G864" s="2">
        <f t="shared" si="14"/>
        <v>145.1</v>
      </c>
      <c r="H864" s="5"/>
      <c r="I864" s="543"/>
      <c r="J864" s="543"/>
      <c r="K864" s="543"/>
      <c r="L864" s="240"/>
    </row>
    <row r="865" spans="1:16">
      <c r="B865" s="526"/>
      <c r="C865" s="526"/>
      <c r="D865" t="s">
        <v>19</v>
      </c>
      <c r="E865" s="240">
        <v>5</v>
      </c>
      <c r="G865" s="2">
        <f t="shared" si="14"/>
        <v>150.1</v>
      </c>
      <c r="H865" s="5"/>
      <c r="I865" s="525"/>
      <c r="K865" s="240"/>
      <c r="L865" s="240"/>
    </row>
    <row r="866" spans="1:16">
      <c r="A866" s="7">
        <v>45930</v>
      </c>
      <c r="B866" s="526">
        <v>31670</v>
      </c>
      <c r="C866" s="65" t="s">
        <v>28</v>
      </c>
      <c r="D866" t="s">
        <v>16</v>
      </c>
      <c r="F866" s="240">
        <v>77.099999999999994</v>
      </c>
      <c r="G866" s="2">
        <f t="shared" ref="G866:G939" si="15">+G865+E866-F866</f>
        <v>73</v>
      </c>
      <c r="H866" s="5"/>
      <c r="I866" s="526"/>
      <c r="K866" s="240"/>
      <c r="L866" s="240"/>
    </row>
    <row r="867" spans="1:16">
      <c r="A867" s="7">
        <v>45930</v>
      </c>
      <c r="B867" s="526">
        <v>31670</v>
      </c>
      <c r="C867" s="65" t="s">
        <v>28</v>
      </c>
      <c r="D867" t="s">
        <v>17</v>
      </c>
      <c r="F867" s="240">
        <v>8</v>
      </c>
      <c r="G867" s="2">
        <f t="shared" si="15"/>
        <v>65</v>
      </c>
      <c r="I867" s="526"/>
      <c r="K867" s="240"/>
      <c r="L867" s="37"/>
    </row>
    <row r="868" spans="1:16">
      <c r="A868" s="7">
        <v>45930</v>
      </c>
      <c r="B868" s="526">
        <v>31670</v>
      </c>
      <c r="C868" s="65" t="s">
        <v>28</v>
      </c>
      <c r="D868" t="s">
        <v>18</v>
      </c>
      <c r="F868" s="240">
        <v>60</v>
      </c>
      <c r="G868" s="2">
        <f t="shared" si="15"/>
        <v>5</v>
      </c>
      <c r="I868" s="526"/>
      <c r="K868" s="240"/>
    </row>
    <row r="869" spans="1:16">
      <c r="A869" s="7">
        <v>45930</v>
      </c>
      <c r="B869" s="526">
        <v>31670</v>
      </c>
      <c r="C869" s="65" t="s">
        <v>28</v>
      </c>
      <c r="D869" t="s">
        <v>19</v>
      </c>
      <c r="F869" s="240">
        <v>5</v>
      </c>
      <c r="G869" s="2">
        <f t="shared" si="15"/>
        <v>0</v>
      </c>
      <c r="K869" s="37"/>
    </row>
    <row r="870" spans="1:16">
      <c r="A870" s="88">
        <v>45930</v>
      </c>
      <c r="B870" s="525" t="s">
        <v>14</v>
      </c>
      <c r="C870" s="525" t="s">
        <v>85</v>
      </c>
      <c r="D870" t="s">
        <v>16</v>
      </c>
      <c r="E870" s="240">
        <v>74.2</v>
      </c>
      <c r="G870" s="2">
        <f t="shared" si="15"/>
        <v>74.2</v>
      </c>
      <c r="I870" s="542" t="s">
        <v>697</v>
      </c>
      <c r="J870" s="542"/>
      <c r="K870" s="542"/>
      <c r="O870" s="37"/>
      <c r="P870" s="37"/>
    </row>
    <row r="871" spans="1:16">
      <c r="B871" s="526"/>
      <c r="C871" s="526"/>
      <c r="D871" t="s">
        <v>17</v>
      </c>
      <c r="E871" s="26">
        <v>4</v>
      </c>
      <c r="G871" s="2">
        <f t="shared" si="15"/>
        <v>78.2</v>
      </c>
      <c r="H871" s="5">
        <v>2025</v>
      </c>
      <c r="I871" s="525" t="s">
        <v>85</v>
      </c>
      <c r="J871" t="s">
        <v>16</v>
      </c>
      <c r="K871" s="240">
        <v>74.2</v>
      </c>
    </row>
    <row r="872" spans="1:16">
      <c r="B872" s="526"/>
      <c r="C872" s="526"/>
      <c r="D872" t="s">
        <v>18</v>
      </c>
      <c r="E872" s="26">
        <v>60</v>
      </c>
      <c r="G872" s="2">
        <f t="shared" si="15"/>
        <v>138.19999999999999</v>
      </c>
      <c r="I872" s="526"/>
      <c r="J872" t="s">
        <v>17</v>
      </c>
      <c r="K872" s="26">
        <v>4</v>
      </c>
    </row>
    <row r="873" spans="1:16">
      <c r="B873" s="526"/>
      <c r="C873" s="526"/>
      <c r="D873" t="s">
        <v>19</v>
      </c>
      <c r="E873" s="26">
        <v>5</v>
      </c>
      <c r="G873" s="2">
        <f t="shared" si="15"/>
        <v>143.19999999999999</v>
      </c>
      <c r="I873" s="526"/>
      <c r="J873" t="s">
        <v>18</v>
      </c>
      <c r="K873" s="26">
        <v>60</v>
      </c>
    </row>
    <row r="874" spans="1:16">
      <c r="B874" s="526"/>
      <c r="C874" s="526"/>
      <c r="D874" t="s">
        <v>86</v>
      </c>
      <c r="E874" s="240">
        <v>10</v>
      </c>
      <c r="F874" s="26"/>
      <c r="G874" s="2">
        <f t="shared" si="15"/>
        <v>153.19999999999999</v>
      </c>
      <c r="I874" s="526"/>
      <c r="J874" t="s">
        <v>19</v>
      </c>
      <c r="K874" s="26">
        <v>5</v>
      </c>
    </row>
    <row r="875" spans="1:16">
      <c r="A875" s="7">
        <v>45905</v>
      </c>
      <c r="B875" s="526"/>
      <c r="C875" s="526" t="s">
        <v>53</v>
      </c>
      <c r="D875" t="s">
        <v>86</v>
      </c>
      <c r="E875" s="240"/>
      <c r="F875" s="26">
        <v>10</v>
      </c>
      <c r="G875" s="2">
        <f t="shared" si="15"/>
        <v>143.19999999999999</v>
      </c>
      <c r="I875" s="525" t="s">
        <v>30</v>
      </c>
      <c r="J875" t="s">
        <v>18</v>
      </c>
      <c r="K875" s="26">
        <v>60</v>
      </c>
    </row>
    <row r="876" spans="1:16">
      <c r="A876" s="7">
        <v>45978</v>
      </c>
      <c r="B876" s="526">
        <v>31936</v>
      </c>
      <c r="C876" s="526" t="s">
        <v>85</v>
      </c>
      <c r="D876" t="s">
        <v>16</v>
      </c>
      <c r="E876" s="240"/>
      <c r="F876" s="240">
        <v>74.2</v>
      </c>
      <c r="G876" s="2">
        <f t="shared" si="15"/>
        <v>68.999999999999986</v>
      </c>
      <c r="I876" s="525"/>
      <c r="K876" s="26"/>
    </row>
    <row r="877" spans="1:16">
      <c r="A877" s="7">
        <v>45978</v>
      </c>
      <c r="B877" s="526">
        <v>31936</v>
      </c>
      <c r="C877" s="526" t="s">
        <v>53</v>
      </c>
      <c r="D877" t="s">
        <v>17</v>
      </c>
      <c r="E877" s="240"/>
      <c r="F877" s="26">
        <v>4</v>
      </c>
      <c r="G877" s="2">
        <f t="shared" si="15"/>
        <v>64.999999999999986</v>
      </c>
      <c r="I877" s="525"/>
      <c r="K877" s="26"/>
    </row>
    <row r="878" spans="1:16">
      <c r="A878" s="7">
        <v>45978</v>
      </c>
      <c r="B878" s="526">
        <v>31936</v>
      </c>
      <c r="C878" s="526" t="s">
        <v>85</v>
      </c>
      <c r="D878" t="s">
        <v>18</v>
      </c>
      <c r="E878" s="240"/>
      <c r="F878" s="26">
        <v>60</v>
      </c>
      <c r="G878" s="2">
        <f t="shared" si="15"/>
        <v>4.9999999999999858</v>
      </c>
      <c r="I878" s="525"/>
      <c r="K878" s="26"/>
    </row>
    <row r="879" spans="1:16">
      <c r="A879" s="7">
        <v>45978</v>
      </c>
      <c r="B879" s="526">
        <v>31936</v>
      </c>
      <c r="C879" s="526" t="s">
        <v>85</v>
      </c>
      <c r="D879" t="s">
        <v>19</v>
      </c>
      <c r="E879" s="240"/>
      <c r="F879" s="26">
        <v>5</v>
      </c>
      <c r="G879" s="2">
        <f t="shared" si="15"/>
        <v>-1.4210854715202004E-14</v>
      </c>
      <c r="I879" s="525"/>
      <c r="K879" s="26"/>
    </row>
    <row r="880" spans="1:16">
      <c r="A880" s="88">
        <v>45961</v>
      </c>
      <c r="B880" s="525" t="s">
        <v>14</v>
      </c>
      <c r="C880" s="525" t="s">
        <v>30</v>
      </c>
      <c r="D880" t="s">
        <v>16</v>
      </c>
      <c r="E880" s="26">
        <v>73.2</v>
      </c>
      <c r="G880" s="2">
        <f t="shared" si="15"/>
        <v>73.199999999999989</v>
      </c>
      <c r="I880" s="542" t="s">
        <v>697</v>
      </c>
      <c r="J880" s="542"/>
      <c r="K880" s="542"/>
    </row>
    <row r="881" spans="1:12">
      <c r="A881" s="86"/>
      <c r="B881" s="526"/>
      <c r="C881" s="526"/>
      <c r="D881" t="s">
        <v>17</v>
      </c>
      <c r="E881" s="26">
        <v>7</v>
      </c>
      <c r="G881" s="2">
        <f t="shared" si="15"/>
        <v>80.199999999999989</v>
      </c>
      <c r="H881" s="5">
        <v>2025</v>
      </c>
      <c r="I881" s="525" t="s">
        <v>30</v>
      </c>
      <c r="J881" t="s">
        <v>16</v>
      </c>
      <c r="K881" s="26">
        <v>73.2</v>
      </c>
    </row>
    <row r="882" spans="1:12">
      <c r="A882" s="86"/>
      <c r="B882" s="526"/>
      <c r="C882" s="526"/>
      <c r="D882" t="s">
        <v>18</v>
      </c>
      <c r="E882" s="26">
        <v>60</v>
      </c>
      <c r="G882" s="2">
        <f t="shared" si="15"/>
        <v>140.19999999999999</v>
      </c>
      <c r="I882" s="526"/>
      <c r="J882" t="s">
        <v>17</v>
      </c>
      <c r="K882" s="26">
        <v>7</v>
      </c>
    </row>
    <row r="883" spans="1:12">
      <c r="A883" s="86"/>
      <c r="B883" s="526"/>
      <c r="C883" s="526"/>
      <c r="D883" t="s">
        <v>19</v>
      </c>
      <c r="E883" s="26">
        <v>5</v>
      </c>
      <c r="G883" s="2">
        <f t="shared" si="15"/>
        <v>145.19999999999999</v>
      </c>
      <c r="K883" s="168">
        <f>SUM(K881:K882)</f>
        <v>80.2</v>
      </c>
    </row>
    <row r="884" spans="1:12">
      <c r="A884" s="7">
        <v>45978</v>
      </c>
      <c r="B884" s="526">
        <v>31936</v>
      </c>
      <c r="C884" s="65" t="s">
        <v>30</v>
      </c>
      <c r="D884" t="s">
        <v>18</v>
      </c>
      <c r="F884" s="26">
        <v>60</v>
      </c>
      <c r="G884" s="2">
        <f t="shared" si="15"/>
        <v>85.199999999999989</v>
      </c>
    </row>
    <row r="885" spans="1:12">
      <c r="A885" s="7">
        <v>45978</v>
      </c>
      <c r="B885" s="526">
        <v>31936</v>
      </c>
      <c r="C885" s="65" t="s">
        <v>30</v>
      </c>
      <c r="D885" t="s">
        <v>19</v>
      </c>
      <c r="F885" s="26">
        <v>5</v>
      </c>
      <c r="G885" s="2">
        <f t="shared" si="15"/>
        <v>80.199999999999989</v>
      </c>
    </row>
    <row r="886" spans="1:12">
      <c r="A886" s="7">
        <v>45986</v>
      </c>
      <c r="B886" s="526">
        <v>32089</v>
      </c>
      <c r="C886" s="65" t="s">
        <v>30</v>
      </c>
      <c r="D886" t="s">
        <v>16</v>
      </c>
      <c r="F886" s="26">
        <v>73.2</v>
      </c>
      <c r="G886" s="2">
        <f t="shared" si="15"/>
        <v>6.9999999999999858</v>
      </c>
    </row>
    <row r="887" spans="1:12">
      <c r="A887" s="7">
        <v>45986</v>
      </c>
      <c r="B887" s="526">
        <v>32089</v>
      </c>
      <c r="C887" s="65" t="s">
        <v>30</v>
      </c>
      <c r="D887" t="s">
        <v>17</v>
      </c>
      <c r="F887" s="26">
        <v>7</v>
      </c>
      <c r="G887" s="2">
        <f t="shared" si="15"/>
        <v>-1.4210854715202004E-14</v>
      </c>
    </row>
    <row r="888" spans="1:12">
      <c r="A888" s="88">
        <v>45991</v>
      </c>
      <c r="B888" s="525" t="s">
        <v>14</v>
      </c>
      <c r="C888" s="525" t="s">
        <v>33</v>
      </c>
      <c r="D888" t="s">
        <v>16</v>
      </c>
      <c r="E888" s="26">
        <v>69.2</v>
      </c>
      <c r="G888" s="2">
        <f t="shared" si="15"/>
        <v>69.199999999999989</v>
      </c>
      <c r="J888" s="542" t="s">
        <v>697</v>
      </c>
      <c r="K888" s="542"/>
      <c r="L888" s="542"/>
    </row>
    <row r="889" spans="1:12">
      <c r="A889" s="86"/>
      <c r="B889" s="526"/>
      <c r="C889" s="526"/>
      <c r="D889" t="s">
        <v>17</v>
      </c>
      <c r="E889" s="26">
        <v>6</v>
      </c>
      <c r="G889" s="2">
        <f t="shared" si="15"/>
        <v>75.199999999999989</v>
      </c>
      <c r="J889" s="525" t="s">
        <v>33</v>
      </c>
      <c r="K889" t="s">
        <v>16</v>
      </c>
      <c r="L889" s="26">
        <v>69.2</v>
      </c>
    </row>
    <row r="890" spans="1:12">
      <c r="A890" s="86"/>
      <c r="B890" s="526"/>
      <c r="C890" s="526"/>
      <c r="D890" t="s">
        <v>18</v>
      </c>
      <c r="E890" s="240">
        <v>60</v>
      </c>
      <c r="G890" s="2">
        <f t="shared" si="15"/>
        <v>135.19999999999999</v>
      </c>
      <c r="J890" s="526"/>
      <c r="K890" t="s">
        <v>17</v>
      </c>
      <c r="L890" s="26">
        <v>6</v>
      </c>
    </row>
    <row r="891" spans="1:12">
      <c r="A891" s="86"/>
      <c r="B891" s="526"/>
      <c r="C891" s="526"/>
      <c r="D891" t="s">
        <v>19</v>
      </c>
      <c r="E891" s="240">
        <v>5</v>
      </c>
      <c r="G891" s="2">
        <f t="shared" si="15"/>
        <v>140.19999999999999</v>
      </c>
      <c r="J891" s="526"/>
      <c r="K891" t="s">
        <v>18</v>
      </c>
      <c r="L891" s="240">
        <v>60</v>
      </c>
    </row>
    <row r="892" spans="1:12">
      <c r="A892" s="86">
        <v>46037</v>
      </c>
      <c r="B892" s="526">
        <v>32344</v>
      </c>
      <c r="C892" s="526" t="s">
        <v>33</v>
      </c>
      <c r="D892" t="s">
        <v>16</v>
      </c>
      <c r="E892" s="240"/>
      <c r="F892" s="26">
        <v>69.2</v>
      </c>
      <c r="G892" s="2">
        <f t="shared" si="15"/>
        <v>70.999999999999986</v>
      </c>
      <c r="J892" s="526"/>
      <c r="L892" s="240"/>
    </row>
    <row r="893" spans="1:12">
      <c r="A893" s="86">
        <v>46037</v>
      </c>
      <c r="B893" s="526">
        <v>32344</v>
      </c>
      <c r="C893" s="526" t="s">
        <v>33</v>
      </c>
      <c r="D893" t="s">
        <v>17</v>
      </c>
      <c r="E893" s="240"/>
      <c r="F893" s="26">
        <v>6</v>
      </c>
      <c r="G893" s="2">
        <f t="shared" si="15"/>
        <v>64.999999999999986</v>
      </c>
      <c r="J893" s="526"/>
      <c r="L893" s="240"/>
    </row>
    <row r="894" spans="1:12">
      <c r="A894" s="86">
        <v>46037</v>
      </c>
      <c r="B894" s="526">
        <v>32344</v>
      </c>
      <c r="C894" s="526" t="s">
        <v>33</v>
      </c>
      <c r="D894" t="s">
        <v>18</v>
      </c>
      <c r="E894" s="240"/>
      <c r="F894" s="240">
        <v>60</v>
      </c>
      <c r="G894" s="2">
        <f t="shared" si="15"/>
        <v>4.9999999999999858</v>
      </c>
      <c r="J894" s="526"/>
      <c r="L894" s="240"/>
    </row>
    <row r="895" spans="1:12">
      <c r="A895" s="86">
        <v>46037</v>
      </c>
      <c r="B895" s="526">
        <v>32344</v>
      </c>
      <c r="C895" s="526" t="s">
        <v>33</v>
      </c>
      <c r="D895" t="s">
        <v>19</v>
      </c>
      <c r="E895" s="240"/>
      <c r="F895" s="240">
        <v>5</v>
      </c>
      <c r="G895" s="2">
        <f t="shared" si="15"/>
        <v>-1.4210854715202004E-14</v>
      </c>
      <c r="J895" s="526"/>
      <c r="L895" s="240"/>
    </row>
    <row r="896" spans="1:12">
      <c r="A896" s="44">
        <v>46022</v>
      </c>
      <c r="B896" s="525" t="s">
        <v>14</v>
      </c>
      <c r="C896" s="525" t="s">
        <v>34</v>
      </c>
      <c r="D896" t="s">
        <v>16</v>
      </c>
      <c r="E896" s="99">
        <v>70.2</v>
      </c>
      <c r="G896" s="2">
        <f t="shared" si="15"/>
        <v>70.199999999999989</v>
      </c>
      <c r="J896" s="526"/>
      <c r="K896" t="s">
        <v>19</v>
      </c>
      <c r="L896" s="240">
        <v>5</v>
      </c>
    </row>
    <row r="897" spans="1:12">
      <c r="A897" s="62"/>
      <c r="B897" s="60"/>
      <c r="C897" s="60"/>
      <c r="D897" t="s">
        <v>17</v>
      </c>
      <c r="E897" s="99">
        <v>6</v>
      </c>
      <c r="G897" s="2">
        <f t="shared" si="15"/>
        <v>76.199999999999989</v>
      </c>
      <c r="J897" s="525" t="s">
        <v>34</v>
      </c>
      <c r="K897" t="s">
        <v>16</v>
      </c>
      <c r="L897" s="2">
        <v>70.2</v>
      </c>
    </row>
    <row r="898" spans="1:12">
      <c r="A898" s="62"/>
      <c r="B898" s="60"/>
      <c r="C898" s="60"/>
      <c r="D898" t="s">
        <v>18</v>
      </c>
      <c r="E898" s="99">
        <v>60</v>
      </c>
      <c r="G898" s="2">
        <f t="shared" si="15"/>
        <v>136.19999999999999</v>
      </c>
      <c r="J898" s="526"/>
      <c r="K898" t="s">
        <v>17</v>
      </c>
      <c r="L898" s="2">
        <v>6</v>
      </c>
    </row>
    <row r="899" spans="1:12">
      <c r="A899" s="62"/>
      <c r="B899" s="60"/>
      <c r="C899" s="60"/>
      <c r="D899" t="s">
        <v>19</v>
      </c>
      <c r="E899" s="99">
        <v>5</v>
      </c>
      <c r="G899" s="2">
        <f t="shared" si="15"/>
        <v>141.19999999999999</v>
      </c>
      <c r="J899" s="526"/>
      <c r="K899" t="s">
        <v>18</v>
      </c>
      <c r="L899" s="2">
        <v>60</v>
      </c>
    </row>
    <row r="900" spans="1:12">
      <c r="A900" s="86">
        <v>46037</v>
      </c>
      <c r="B900" s="526">
        <v>32344</v>
      </c>
      <c r="C900" s="65" t="s">
        <v>34</v>
      </c>
      <c r="D900" t="s">
        <v>16</v>
      </c>
      <c r="F900" s="26">
        <v>70.2</v>
      </c>
      <c r="G900" s="2">
        <f t="shared" si="15"/>
        <v>70.999999999999986</v>
      </c>
      <c r="J900" s="526"/>
      <c r="K900" t="s">
        <v>19</v>
      </c>
      <c r="L900" s="2">
        <v>5</v>
      </c>
    </row>
    <row r="901" spans="1:12">
      <c r="A901" s="86">
        <v>46037</v>
      </c>
      <c r="B901" s="526">
        <v>32344</v>
      </c>
      <c r="C901" s="65" t="s">
        <v>34</v>
      </c>
      <c r="D901" t="s">
        <v>17</v>
      </c>
      <c r="F901" s="26">
        <v>6</v>
      </c>
      <c r="G901" s="2">
        <f t="shared" si="15"/>
        <v>64.999999999999986</v>
      </c>
      <c r="L901" s="168">
        <f>SUM(L889:L900)</f>
        <v>281.39999999999998</v>
      </c>
    </row>
    <row r="902" spans="1:12">
      <c r="A902" s="86">
        <v>46037</v>
      </c>
      <c r="B902" s="526">
        <v>32344</v>
      </c>
      <c r="C902" s="65" t="s">
        <v>34</v>
      </c>
      <c r="D902" t="s">
        <v>18</v>
      </c>
      <c r="F902" s="240">
        <v>60</v>
      </c>
      <c r="G902" s="2">
        <f t="shared" si="15"/>
        <v>4.9999999999999858</v>
      </c>
    </row>
    <row r="903" spans="1:12">
      <c r="A903" s="86">
        <v>46037</v>
      </c>
      <c r="B903" s="526">
        <v>32344</v>
      </c>
      <c r="C903" s="65" t="s">
        <v>34</v>
      </c>
      <c r="D903" t="s">
        <v>19</v>
      </c>
      <c r="F903" s="240">
        <v>5</v>
      </c>
      <c r="G903" s="2">
        <f t="shared" si="15"/>
        <v>-1.4210854715202004E-14</v>
      </c>
    </row>
    <row r="904" spans="1:12">
      <c r="A904" s="44">
        <v>46053</v>
      </c>
      <c r="B904" s="525" t="s">
        <v>14</v>
      </c>
      <c r="C904" s="525" t="s">
        <v>15</v>
      </c>
      <c r="D904" t="s">
        <v>16</v>
      </c>
      <c r="E904" s="2">
        <v>68.2</v>
      </c>
      <c r="G904" s="2">
        <f t="shared" si="15"/>
        <v>68.199999999999989</v>
      </c>
    </row>
    <row r="905" spans="1:12">
      <c r="B905" s="526"/>
      <c r="C905" s="526"/>
      <c r="D905" t="s">
        <v>17</v>
      </c>
      <c r="E905" s="2">
        <v>5</v>
      </c>
      <c r="G905" s="2">
        <f t="shared" si="15"/>
        <v>73.199999999999989</v>
      </c>
      <c r="J905" s="525" t="s">
        <v>15</v>
      </c>
      <c r="K905" t="s">
        <v>16</v>
      </c>
      <c r="L905" s="2">
        <v>68.2</v>
      </c>
    </row>
    <row r="906" spans="1:12">
      <c r="B906" s="526"/>
      <c r="C906" s="526"/>
      <c r="D906" t="s">
        <v>18</v>
      </c>
      <c r="E906" s="2">
        <v>60</v>
      </c>
      <c r="G906" s="2">
        <f t="shared" si="15"/>
        <v>133.19999999999999</v>
      </c>
      <c r="J906" s="526"/>
      <c r="K906" t="s">
        <v>17</v>
      </c>
      <c r="L906" s="2">
        <v>5</v>
      </c>
    </row>
    <row r="907" spans="1:12">
      <c r="B907" s="526"/>
      <c r="C907" s="526"/>
      <c r="D907" t="s">
        <v>19</v>
      </c>
      <c r="E907" s="2">
        <v>5</v>
      </c>
      <c r="G907" s="2">
        <f t="shared" si="15"/>
        <v>138.19999999999999</v>
      </c>
      <c r="J907" s="526"/>
      <c r="K907" t="s">
        <v>18</v>
      </c>
      <c r="L907" s="2">
        <v>60</v>
      </c>
    </row>
    <row r="908" spans="1:12">
      <c r="B908" s="526"/>
      <c r="D908" t="s">
        <v>146</v>
      </c>
      <c r="E908" s="240">
        <v>10</v>
      </c>
      <c r="G908" s="2">
        <f t="shared" si="15"/>
        <v>148.19999999999999</v>
      </c>
      <c r="J908" s="526"/>
      <c r="K908" t="s">
        <v>19</v>
      </c>
      <c r="L908" s="2">
        <v>5</v>
      </c>
    </row>
    <row r="909" spans="1:12">
      <c r="B909" s="526"/>
      <c r="D909" s="472" t="s">
        <v>109</v>
      </c>
      <c r="E909" s="473">
        <v>28.3</v>
      </c>
      <c r="G909" s="2">
        <f t="shared" si="15"/>
        <v>176.5</v>
      </c>
      <c r="J909" s="65"/>
      <c r="K909" t="s">
        <v>146</v>
      </c>
      <c r="L909" s="240">
        <v>10</v>
      </c>
    </row>
    <row r="910" spans="1:12">
      <c r="A910" s="7">
        <v>46085</v>
      </c>
      <c r="B910" s="526">
        <v>32616</v>
      </c>
      <c r="C910" s="65" t="s">
        <v>15</v>
      </c>
      <c r="D910" t="s">
        <v>16</v>
      </c>
      <c r="E910" s="387"/>
      <c r="F910" s="2">
        <v>68.2</v>
      </c>
      <c r="G910" s="2">
        <f t="shared" si="15"/>
        <v>108.3</v>
      </c>
      <c r="J910" s="65"/>
      <c r="L910" s="240"/>
    </row>
    <row r="911" spans="1:12">
      <c r="A911" s="7">
        <v>46085</v>
      </c>
      <c r="B911" s="526">
        <v>32616</v>
      </c>
      <c r="C911" s="65" t="s">
        <v>15</v>
      </c>
      <c r="D911" t="s">
        <v>17</v>
      </c>
      <c r="E911" s="387"/>
      <c r="F911" s="2">
        <v>5</v>
      </c>
      <c r="G911" s="2">
        <f t="shared" si="15"/>
        <v>103.3</v>
      </c>
      <c r="J911" s="65"/>
      <c r="L911" s="240"/>
    </row>
    <row r="912" spans="1:12">
      <c r="A912" s="7">
        <v>46085</v>
      </c>
      <c r="B912" s="526">
        <v>32616</v>
      </c>
      <c r="C912" s="65" t="s">
        <v>15</v>
      </c>
      <c r="D912" t="s">
        <v>18</v>
      </c>
      <c r="E912" s="387"/>
      <c r="F912" s="2">
        <v>60</v>
      </c>
      <c r="G912" s="2">
        <f t="shared" si="15"/>
        <v>43.3</v>
      </c>
      <c r="J912" s="65"/>
      <c r="L912" s="240"/>
    </row>
    <row r="913" spans="1:12">
      <c r="A913" s="7">
        <v>46085</v>
      </c>
      <c r="B913" s="526">
        <v>32616</v>
      </c>
      <c r="C913" s="65" t="s">
        <v>15</v>
      </c>
      <c r="D913" t="s">
        <v>19</v>
      </c>
      <c r="E913" s="387"/>
      <c r="F913" s="2">
        <v>5</v>
      </c>
      <c r="G913" s="2">
        <f t="shared" si="15"/>
        <v>38.299999999999997</v>
      </c>
      <c r="J913" s="65"/>
      <c r="L913" s="240"/>
    </row>
    <row r="914" spans="1:12">
      <c r="A914" s="7">
        <v>46085</v>
      </c>
      <c r="B914" s="526">
        <v>32616</v>
      </c>
      <c r="C914" s="65" t="s">
        <v>15</v>
      </c>
      <c r="D914" t="s">
        <v>146</v>
      </c>
      <c r="E914" s="387"/>
      <c r="F914" s="2">
        <v>10</v>
      </c>
      <c r="G914" s="2">
        <f t="shared" si="15"/>
        <v>28.299999999999997</v>
      </c>
      <c r="J914" s="65"/>
      <c r="L914" s="240"/>
    </row>
    <row r="915" spans="1:12">
      <c r="A915" s="7">
        <v>46085</v>
      </c>
      <c r="B915" s="526">
        <v>32616</v>
      </c>
      <c r="C915" s="65" t="s">
        <v>15</v>
      </c>
      <c r="D915" t="s">
        <v>109</v>
      </c>
      <c r="E915" s="387"/>
      <c r="F915" s="2">
        <v>28.3</v>
      </c>
      <c r="G915" s="2">
        <f t="shared" si="15"/>
        <v>0</v>
      </c>
    </row>
    <row r="916" spans="1:12">
      <c r="A916" s="88">
        <v>46081</v>
      </c>
      <c r="B916" s="525" t="s">
        <v>14</v>
      </c>
      <c r="C916" s="525" t="s">
        <v>20</v>
      </c>
      <c r="D916" t="s">
        <v>16</v>
      </c>
      <c r="E916" s="240">
        <v>67.2</v>
      </c>
      <c r="G916" s="2">
        <f t="shared" si="15"/>
        <v>67.2</v>
      </c>
    </row>
    <row r="917" spans="1:12">
      <c r="B917" s="526"/>
      <c r="C917" s="526"/>
      <c r="D917" t="s">
        <v>17</v>
      </c>
      <c r="E917" s="8">
        <v>10</v>
      </c>
      <c r="G917" s="2">
        <f t="shared" si="15"/>
        <v>77.2</v>
      </c>
    </row>
    <row r="918" spans="1:12">
      <c r="B918" s="526"/>
      <c r="C918" s="526"/>
      <c r="D918" t="s">
        <v>18</v>
      </c>
      <c r="E918" s="8">
        <v>56</v>
      </c>
      <c r="G918" s="2">
        <f t="shared" si="15"/>
        <v>133.19999999999999</v>
      </c>
      <c r="I918" s="542" t="s">
        <v>697</v>
      </c>
      <c r="J918" s="542"/>
      <c r="K918" s="542"/>
    </row>
    <row r="919" spans="1:12">
      <c r="B919" s="526"/>
      <c r="C919" s="526"/>
      <c r="D919" t="s">
        <v>19</v>
      </c>
      <c r="E919" s="8">
        <v>5</v>
      </c>
      <c r="G919" s="2">
        <f t="shared" si="15"/>
        <v>138.19999999999999</v>
      </c>
      <c r="H919" s="525">
        <v>2026</v>
      </c>
      <c r="I919" s="525" t="s">
        <v>23</v>
      </c>
      <c r="J919" s="339" t="s">
        <v>16</v>
      </c>
      <c r="K919" s="79">
        <v>69.900000000000006</v>
      </c>
    </row>
    <row r="920" spans="1:12">
      <c r="A920" s="7">
        <v>46104</v>
      </c>
      <c r="B920" s="526">
        <v>32764</v>
      </c>
      <c r="C920" s="65" t="s">
        <v>20</v>
      </c>
      <c r="D920" t="s">
        <v>16</v>
      </c>
      <c r="F920" s="2">
        <v>67.2</v>
      </c>
      <c r="G920" s="2">
        <f t="shared" si="15"/>
        <v>70.999999999999986</v>
      </c>
      <c r="I920" s="526"/>
      <c r="J920" t="s">
        <v>17</v>
      </c>
      <c r="K920" s="2">
        <v>6</v>
      </c>
    </row>
    <row r="921" spans="1:12">
      <c r="A921" s="7">
        <v>46104</v>
      </c>
      <c r="B921" s="526">
        <v>32764</v>
      </c>
      <c r="C921" s="65" t="s">
        <v>20</v>
      </c>
      <c r="D921" t="s">
        <v>17</v>
      </c>
      <c r="F921" s="2">
        <v>10</v>
      </c>
      <c r="G921" s="2">
        <f t="shared" si="15"/>
        <v>60.999999999999986</v>
      </c>
      <c r="I921" s="526"/>
      <c r="J921" t="s">
        <v>18</v>
      </c>
      <c r="K921" s="2">
        <v>60</v>
      </c>
    </row>
    <row r="922" spans="1:12">
      <c r="A922" s="7">
        <v>46104</v>
      </c>
      <c r="B922" s="526">
        <v>32764</v>
      </c>
      <c r="C922" s="65" t="s">
        <v>20</v>
      </c>
      <c r="D922" t="s">
        <v>18</v>
      </c>
      <c r="F922" s="2">
        <v>56</v>
      </c>
      <c r="G922" s="2">
        <f t="shared" si="15"/>
        <v>4.9999999999999858</v>
      </c>
      <c r="I922" s="526"/>
      <c r="J922" t="s">
        <v>19</v>
      </c>
      <c r="K922" s="2">
        <v>5</v>
      </c>
    </row>
    <row r="923" spans="1:12">
      <c r="A923" s="7">
        <v>46104</v>
      </c>
      <c r="B923" s="526">
        <v>32764</v>
      </c>
      <c r="C923" s="65" t="s">
        <v>20</v>
      </c>
      <c r="D923" t="s">
        <v>19</v>
      </c>
      <c r="F923" s="2">
        <v>5</v>
      </c>
      <c r="G923" s="2">
        <f t="shared" si="15"/>
        <v>-1.4210854715202004E-14</v>
      </c>
      <c r="I923" s="526"/>
      <c r="K923" s="359">
        <f>SUM(K919:K922)</f>
        <v>140.9</v>
      </c>
    </row>
    <row r="924" spans="1:12">
      <c r="A924" s="88">
        <v>46112</v>
      </c>
      <c r="B924" s="525" t="s">
        <v>14</v>
      </c>
      <c r="C924" s="525" t="s">
        <v>23</v>
      </c>
      <c r="D924" s="339" t="s">
        <v>16</v>
      </c>
      <c r="E924" s="79">
        <v>69.900000000000006</v>
      </c>
      <c r="G924" s="2">
        <f t="shared" si="15"/>
        <v>69.899999999999991</v>
      </c>
      <c r="I924" s="526"/>
    </row>
    <row r="925" spans="1:12">
      <c r="B925" s="526"/>
      <c r="C925" s="526"/>
      <c r="D925" t="s">
        <v>17</v>
      </c>
      <c r="E925" s="2">
        <v>6</v>
      </c>
      <c r="G925" s="2">
        <f t="shared" si="15"/>
        <v>75.899999999999991</v>
      </c>
      <c r="I925" s="526"/>
    </row>
    <row r="926" spans="1:12">
      <c r="B926" s="526"/>
      <c r="C926" s="526"/>
      <c r="D926" t="s">
        <v>18</v>
      </c>
      <c r="E926" s="2">
        <v>60</v>
      </c>
      <c r="G926" s="2">
        <f t="shared" si="15"/>
        <v>135.89999999999998</v>
      </c>
    </row>
    <row r="927" spans="1:12">
      <c r="B927" s="526"/>
      <c r="C927" s="526"/>
      <c r="D927" t="s">
        <v>19</v>
      </c>
      <c r="E927" s="2">
        <v>5</v>
      </c>
      <c r="G927" s="2">
        <f t="shared" si="15"/>
        <v>140.89999999999998</v>
      </c>
    </row>
    <row r="928" spans="1:12">
      <c r="B928" s="526"/>
      <c r="G928" s="2">
        <f t="shared" si="15"/>
        <v>140.89999999999998</v>
      </c>
    </row>
    <row r="929" spans="2:7">
      <c r="B929" s="526"/>
      <c r="G929" s="2">
        <f t="shared" si="15"/>
        <v>140.89999999999998</v>
      </c>
    </row>
    <row r="930" spans="2:7">
      <c r="B930" s="526"/>
      <c r="G930" s="2">
        <f t="shared" si="15"/>
        <v>140.89999999999998</v>
      </c>
    </row>
    <row r="931" spans="2:7">
      <c r="B931" s="526"/>
      <c r="G931" s="2">
        <f t="shared" si="15"/>
        <v>140.89999999999998</v>
      </c>
    </row>
    <row r="932" spans="2:7">
      <c r="B932" s="526"/>
      <c r="G932" s="2">
        <f t="shared" si="15"/>
        <v>140.89999999999998</v>
      </c>
    </row>
    <row r="933" spans="2:7">
      <c r="B933" s="526"/>
      <c r="G933" s="2">
        <f t="shared" si="15"/>
        <v>140.89999999999998</v>
      </c>
    </row>
    <row r="934" spans="2:7">
      <c r="B934" s="526"/>
      <c r="G934" s="2">
        <f t="shared" si="15"/>
        <v>140.89999999999998</v>
      </c>
    </row>
    <row r="935" spans="2:7">
      <c r="B935" s="526"/>
      <c r="G935" s="2">
        <f t="shared" si="15"/>
        <v>140.89999999999998</v>
      </c>
    </row>
    <row r="936" spans="2:7">
      <c r="B936" s="526"/>
      <c r="G936" s="2">
        <f t="shared" si="15"/>
        <v>140.89999999999998</v>
      </c>
    </row>
    <row r="937" spans="2:7">
      <c r="B937" s="526"/>
      <c r="G937" s="2">
        <f t="shared" si="15"/>
        <v>140.89999999999998</v>
      </c>
    </row>
    <row r="938" spans="2:7">
      <c r="B938" s="526"/>
      <c r="G938" s="2">
        <f t="shared" si="15"/>
        <v>140.89999999999998</v>
      </c>
    </row>
    <row r="939" spans="2:7">
      <c r="B939" s="526"/>
      <c r="G939" s="2">
        <f t="shared" si="15"/>
        <v>140.89999999999998</v>
      </c>
    </row>
    <row r="940" spans="2:7">
      <c r="B940" s="526"/>
      <c r="G940" s="2">
        <f t="shared" ref="G940:G1003" si="16">+G939+E940-F940</f>
        <v>140.89999999999998</v>
      </c>
    </row>
    <row r="941" spans="2:7">
      <c r="B941" s="526"/>
      <c r="G941" s="2">
        <f t="shared" si="16"/>
        <v>140.89999999999998</v>
      </c>
    </row>
    <row r="942" spans="2:7">
      <c r="B942" s="526"/>
      <c r="G942" s="2">
        <f t="shared" si="16"/>
        <v>140.89999999999998</v>
      </c>
    </row>
    <row r="943" spans="2:7">
      <c r="B943" s="526"/>
      <c r="G943" s="2">
        <f t="shared" si="16"/>
        <v>140.89999999999998</v>
      </c>
    </row>
    <row r="944" spans="2:7">
      <c r="B944" s="526"/>
      <c r="G944" s="2">
        <f t="shared" si="16"/>
        <v>140.89999999999998</v>
      </c>
    </row>
    <row r="945" spans="2:7">
      <c r="B945" s="526"/>
      <c r="G945" s="2">
        <f t="shared" si="16"/>
        <v>140.89999999999998</v>
      </c>
    </row>
    <row r="946" spans="2:7">
      <c r="B946" s="526"/>
      <c r="G946" s="2">
        <f t="shared" si="16"/>
        <v>140.89999999999998</v>
      </c>
    </row>
    <row r="947" spans="2:7">
      <c r="B947" s="526"/>
      <c r="G947" s="2">
        <f t="shared" si="16"/>
        <v>140.89999999999998</v>
      </c>
    </row>
    <row r="948" spans="2:7">
      <c r="B948" s="526"/>
      <c r="G948" s="2">
        <f t="shared" si="16"/>
        <v>140.89999999999998</v>
      </c>
    </row>
    <row r="949" spans="2:7">
      <c r="B949" s="526"/>
      <c r="G949" s="2">
        <f t="shared" si="16"/>
        <v>140.89999999999998</v>
      </c>
    </row>
    <row r="950" spans="2:7">
      <c r="B950" s="526"/>
      <c r="G950" s="2">
        <f t="shared" si="16"/>
        <v>140.89999999999998</v>
      </c>
    </row>
    <row r="951" spans="2:7">
      <c r="B951" s="526"/>
      <c r="G951" s="2">
        <f t="shared" si="16"/>
        <v>140.89999999999998</v>
      </c>
    </row>
    <row r="952" spans="2:7">
      <c r="B952" s="526"/>
      <c r="G952" s="2">
        <f t="shared" si="16"/>
        <v>140.89999999999998</v>
      </c>
    </row>
    <row r="953" spans="2:7">
      <c r="B953" s="526"/>
      <c r="G953" s="2">
        <f t="shared" si="16"/>
        <v>140.89999999999998</v>
      </c>
    </row>
    <row r="954" spans="2:7">
      <c r="B954" s="526"/>
      <c r="G954" s="2">
        <f t="shared" si="16"/>
        <v>140.89999999999998</v>
      </c>
    </row>
    <row r="955" spans="2:7">
      <c r="B955" s="526"/>
      <c r="G955" s="2">
        <f t="shared" si="16"/>
        <v>140.89999999999998</v>
      </c>
    </row>
    <row r="956" spans="2:7">
      <c r="B956" s="526"/>
      <c r="G956" s="2">
        <f t="shared" si="16"/>
        <v>140.89999999999998</v>
      </c>
    </row>
    <row r="957" spans="2:7">
      <c r="B957" s="526"/>
      <c r="G957" s="2">
        <f t="shared" si="16"/>
        <v>140.89999999999998</v>
      </c>
    </row>
    <row r="958" spans="2:7">
      <c r="B958" s="526"/>
      <c r="G958" s="2">
        <f t="shared" si="16"/>
        <v>140.89999999999998</v>
      </c>
    </row>
    <row r="959" spans="2:7">
      <c r="B959" s="526"/>
      <c r="G959" s="2">
        <f t="shared" si="16"/>
        <v>140.89999999999998</v>
      </c>
    </row>
    <row r="960" spans="2:7">
      <c r="B960" s="526"/>
      <c r="G960" s="2">
        <f t="shared" si="16"/>
        <v>140.89999999999998</v>
      </c>
    </row>
    <row r="961" spans="2:7">
      <c r="B961" s="526"/>
      <c r="G961" s="2">
        <f t="shared" si="16"/>
        <v>140.89999999999998</v>
      </c>
    </row>
    <row r="962" spans="2:7">
      <c r="B962" s="526"/>
      <c r="G962" s="2">
        <f t="shared" si="16"/>
        <v>140.89999999999998</v>
      </c>
    </row>
    <row r="963" spans="2:7">
      <c r="B963" s="526"/>
      <c r="G963" s="2">
        <f t="shared" si="16"/>
        <v>140.89999999999998</v>
      </c>
    </row>
    <row r="964" spans="2:7">
      <c r="B964" s="526"/>
      <c r="G964" s="2">
        <f t="shared" si="16"/>
        <v>140.89999999999998</v>
      </c>
    </row>
    <row r="965" spans="2:7">
      <c r="B965" s="526"/>
      <c r="G965" s="2">
        <f t="shared" si="16"/>
        <v>140.89999999999998</v>
      </c>
    </row>
    <row r="966" spans="2:7">
      <c r="B966" s="526"/>
      <c r="G966" s="2">
        <f t="shared" si="16"/>
        <v>140.89999999999998</v>
      </c>
    </row>
    <row r="967" spans="2:7">
      <c r="B967" s="526"/>
      <c r="G967" s="2">
        <f t="shared" si="16"/>
        <v>140.89999999999998</v>
      </c>
    </row>
    <row r="968" spans="2:7">
      <c r="B968" s="526"/>
      <c r="G968" s="2">
        <f t="shared" si="16"/>
        <v>140.89999999999998</v>
      </c>
    </row>
    <row r="969" spans="2:7">
      <c r="B969" s="526"/>
      <c r="G969" s="2">
        <f t="shared" si="16"/>
        <v>140.89999999999998</v>
      </c>
    </row>
    <row r="970" spans="2:7">
      <c r="B970" s="526"/>
      <c r="G970" s="2">
        <f t="shared" si="16"/>
        <v>140.89999999999998</v>
      </c>
    </row>
    <row r="971" spans="2:7">
      <c r="B971" s="526"/>
      <c r="G971" s="2">
        <f t="shared" si="16"/>
        <v>140.89999999999998</v>
      </c>
    </row>
    <row r="972" spans="2:7">
      <c r="B972" s="526"/>
      <c r="G972" s="2">
        <f t="shared" si="16"/>
        <v>140.89999999999998</v>
      </c>
    </row>
    <row r="973" spans="2:7">
      <c r="B973" s="526"/>
      <c r="G973" s="2">
        <f t="shared" si="16"/>
        <v>140.89999999999998</v>
      </c>
    </row>
    <row r="974" spans="2:7">
      <c r="B974" s="526"/>
      <c r="G974" s="2">
        <f t="shared" si="16"/>
        <v>140.89999999999998</v>
      </c>
    </row>
    <row r="975" spans="2:7">
      <c r="B975" s="526"/>
      <c r="G975" s="2">
        <f t="shared" si="16"/>
        <v>140.89999999999998</v>
      </c>
    </row>
    <row r="976" spans="2:7">
      <c r="B976" s="526"/>
      <c r="G976" s="2">
        <f t="shared" si="16"/>
        <v>140.89999999999998</v>
      </c>
    </row>
    <row r="977" spans="2:7">
      <c r="B977" s="526"/>
      <c r="G977" s="2">
        <f t="shared" si="16"/>
        <v>140.89999999999998</v>
      </c>
    </row>
    <row r="978" spans="2:7">
      <c r="B978" s="526"/>
      <c r="G978" s="2">
        <f t="shared" si="16"/>
        <v>140.89999999999998</v>
      </c>
    </row>
    <row r="979" spans="2:7">
      <c r="B979" s="526"/>
      <c r="G979" s="2">
        <f t="shared" si="16"/>
        <v>140.89999999999998</v>
      </c>
    </row>
    <row r="980" spans="2:7">
      <c r="B980" s="526"/>
      <c r="G980" s="2">
        <f t="shared" si="16"/>
        <v>140.89999999999998</v>
      </c>
    </row>
    <row r="981" spans="2:7">
      <c r="B981" s="526"/>
      <c r="G981" s="2">
        <f t="shared" si="16"/>
        <v>140.89999999999998</v>
      </c>
    </row>
    <row r="982" spans="2:7">
      <c r="B982" s="526"/>
      <c r="G982" s="2">
        <f t="shared" si="16"/>
        <v>140.89999999999998</v>
      </c>
    </row>
    <row r="983" spans="2:7">
      <c r="B983" s="526"/>
      <c r="G983" s="2">
        <f t="shared" si="16"/>
        <v>140.89999999999998</v>
      </c>
    </row>
    <row r="984" spans="2:7">
      <c r="B984" s="526"/>
      <c r="G984" s="2">
        <f t="shared" si="16"/>
        <v>140.89999999999998</v>
      </c>
    </row>
    <row r="985" spans="2:7">
      <c r="B985" s="526"/>
      <c r="G985" s="2">
        <f t="shared" si="16"/>
        <v>140.89999999999998</v>
      </c>
    </row>
    <row r="986" spans="2:7">
      <c r="B986" s="526"/>
      <c r="G986" s="2">
        <f t="shared" si="16"/>
        <v>140.89999999999998</v>
      </c>
    </row>
    <row r="987" spans="2:7">
      <c r="B987" s="526"/>
      <c r="G987" s="2">
        <f t="shared" si="16"/>
        <v>140.89999999999998</v>
      </c>
    </row>
    <row r="988" spans="2:7">
      <c r="B988" s="526"/>
      <c r="G988" s="2">
        <f t="shared" si="16"/>
        <v>140.89999999999998</v>
      </c>
    </row>
    <row r="989" spans="2:7">
      <c r="B989" s="526"/>
      <c r="G989" s="2">
        <f t="shared" si="16"/>
        <v>140.89999999999998</v>
      </c>
    </row>
    <row r="990" spans="2:7">
      <c r="B990" s="526"/>
      <c r="G990" s="2">
        <f t="shared" si="16"/>
        <v>140.89999999999998</v>
      </c>
    </row>
    <row r="991" spans="2:7">
      <c r="B991" s="526"/>
      <c r="G991" s="2">
        <f t="shared" si="16"/>
        <v>140.89999999999998</v>
      </c>
    </row>
    <row r="992" spans="2:7">
      <c r="B992" s="526"/>
      <c r="G992" s="2">
        <f t="shared" si="16"/>
        <v>140.89999999999998</v>
      </c>
    </row>
    <row r="993" spans="2:7">
      <c r="B993" s="526"/>
      <c r="G993" s="2">
        <f t="shared" si="16"/>
        <v>140.89999999999998</v>
      </c>
    </row>
    <row r="994" spans="2:7">
      <c r="B994" s="526"/>
      <c r="G994" s="2">
        <f t="shared" si="16"/>
        <v>140.89999999999998</v>
      </c>
    </row>
    <row r="995" spans="2:7">
      <c r="B995" s="526"/>
      <c r="G995" s="2">
        <f t="shared" si="16"/>
        <v>140.89999999999998</v>
      </c>
    </row>
    <row r="996" spans="2:7">
      <c r="B996" s="526"/>
      <c r="G996" s="2">
        <f t="shared" si="16"/>
        <v>140.89999999999998</v>
      </c>
    </row>
    <row r="997" spans="2:7">
      <c r="B997" s="526"/>
      <c r="G997" s="2">
        <f t="shared" si="16"/>
        <v>140.89999999999998</v>
      </c>
    </row>
    <row r="998" spans="2:7">
      <c r="B998" s="526"/>
      <c r="G998" s="2">
        <f t="shared" si="16"/>
        <v>140.89999999999998</v>
      </c>
    </row>
    <row r="999" spans="2:7">
      <c r="B999" s="526"/>
      <c r="G999" s="2">
        <f t="shared" si="16"/>
        <v>140.89999999999998</v>
      </c>
    </row>
    <row r="1000" spans="2:7">
      <c r="B1000" s="526"/>
      <c r="G1000" s="2">
        <f t="shared" si="16"/>
        <v>140.89999999999998</v>
      </c>
    </row>
    <row r="1001" spans="2:7">
      <c r="B1001" s="526"/>
      <c r="G1001" s="2">
        <f t="shared" si="16"/>
        <v>140.89999999999998</v>
      </c>
    </row>
    <row r="1002" spans="2:7">
      <c r="B1002" s="526"/>
      <c r="G1002" s="2">
        <f t="shared" si="16"/>
        <v>140.89999999999998</v>
      </c>
    </row>
    <row r="1003" spans="2:7">
      <c r="B1003" s="526"/>
      <c r="G1003" s="2">
        <f t="shared" si="16"/>
        <v>140.89999999999998</v>
      </c>
    </row>
    <row r="1004" spans="2:7">
      <c r="B1004" s="526"/>
      <c r="G1004" s="2">
        <f t="shared" ref="G1004:G1067" si="17">+G1003+E1004-F1004</f>
        <v>140.89999999999998</v>
      </c>
    </row>
    <row r="1005" spans="2:7">
      <c r="B1005" s="526"/>
      <c r="G1005" s="2">
        <f t="shared" si="17"/>
        <v>140.89999999999998</v>
      </c>
    </row>
    <row r="1006" spans="2:7">
      <c r="B1006" s="526"/>
      <c r="G1006" s="2">
        <f t="shared" si="17"/>
        <v>140.89999999999998</v>
      </c>
    </row>
    <row r="1007" spans="2:7">
      <c r="B1007" s="526"/>
      <c r="G1007" s="2">
        <f t="shared" si="17"/>
        <v>140.89999999999998</v>
      </c>
    </row>
    <row r="1008" spans="2:7">
      <c r="B1008" s="526"/>
      <c r="G1008" s="2">
        <f t="shared" si="17"/>
        <v>140.89999999999998</v>
      </c>
    </row>
    <row r="1009" spans="2:7">
      <c r="B1009" s="526"/>
      <c r="G1009" s="2">
        <f t="shared" si="17"/>
        <v>140.89999999999998</v>
      </c>
    </row>
    <row r="1010" spans="2:7">
      <c r="B1010" s="526"/>
      <c r="G1010" s="2">
        <f t="shared" si="17"/>
        <v>140.89999999999998</v>
      </c>
    </row>
    <row r="1011" spans="2:7">
      <c r="B1011" s="526"/>
      <c r="G1011" s="2">
        <f t="shared" si="17"/>
        <v>140.89999999999998</v>
      </c>
    </row>
    <row r="1012" spans="2:7">
      <c r="B1012" s="526"/>
      <c r="G1012" s="2">
        <f t="shared" si="17"/>
        <v>140.89999999999998</v>
      </c>
    </row>
    <row r="1013" spans="2:7">
      <c r="B1013" s="526"/>
      <c r="G1013" s="2">
        <f t="shared" si="17"/>
        <v>140.89999999999998</v>
      </c>
    </row>
    <row r="1014" spans="2:7">
      <c r="B1014" s="526"/>
      <c r="G1014" s="2">
        <f t="shared" si="17"/>
        <v>140.89999999999998</v>
      </c>
    </row>
    <row r="1015" spans="2:7">
      <c r="B1015" s="526"/>
      <c r="G1015" s="2">
        <f t="shared" si="17"/>
        <v>140.89999999999998</v>
      </c>
    </row>
    <row r="1016" spans="2:7">
      <c r="B1016" s="526"/>
      <c r="G1016" s="2">
        <f t="shared" si="17"/>
        <v>140.89999999999998</v>
      </c>
    </row>
    <row r="1017" spans="2:7">
      <c r="B1017" s="526"/>
      <c r="G1017" s="2">
        <f t="shared" si="17"/>
        <v>140.89999999999998</v>
      </c>
    </row>
    <row r="1018" spans="2:7">
      <c r="B1018" s="526"/>
      <c r="G1018" s="2">
        <f t="shared" si="17"/>
        <v>140.89999999999998</v>
      </c>
    </row>
    <row r="1019" spans="2:7">
      <c r="B1019" s="526"/>
      <c r="G1019" s="2">
        <f t="shared" si="17"/>
        <v>140.89999999999998</v>
      </c>
    </row>
    <row r="1020" spans="2:7">
      <c r="B1020" s="526"/>
      <c r="G1020" s="2">
        <f t="shared" si="17"/>
        <v>140.89999999999998</v>
      </c>
    </row>
    <row r="1021" spans="2:7">
      <c r="B1021" s="526"/>
      <c r="G1021" s="2">
        <f t="shared" si="17"/>
        <v>140.89999999999998</v>
      </c>
    </row>
    <row r="1022" spans="2:7">
      <c r="B1022" s="526"/>
      <c r="G1022" s="2">
        <f t="shared" si="17"/>
        <v>140.89999999999998</v>
      </c>
    </row>
    <row r="1023" spans="2:7">
      <c r="B1023" s="526"/>
      <c r="G1023" s="2">
        <f t="shared" si="17"/>
        <v>140.89999999999998</v>
      </c>
    </row>
    <row r="1024" spans="2:7">
      <c r="B1024" s="526"/>
      <c r="G1024" s="2">
        <f t="shared" si="17"/>
        <v>140.89999999999998</v>
      </c>
    </row>
    <row r="1025" spans="2:7">
      <c r="B1025" s="526"/>
      <c r="G1025" s="2">
        <f t="shared" si="17"/>
        <v>140.89999999999998</v>
      </c>
    </row>
    <row r="1026" spans="2:7">
      <c r="B1026" s="526"/>
      <c r="G1026" s="2">
        <f t="shared" si="17"/>
        <v>140.89999999999998</v>
      </c>
    </row>
    <row r="1027" spans="2:7">
      <c r="B1027" s="526"/>
      <c r="G1027" s="2">
        <f t="shared" si="17"/>
        <v>140.89999999999998</v>
      </c>
    </row>
    <row r="1028" spans="2:7">
      <c r="B1028" s="526"/>
      <c r="G1028" s="2">
        <f t="shared" si="17"/>
        <v>140.89999999999998</v>
      </c>
    </row>
    <row r="1029" spans="2:7">
      <c r="B1029" s="526"/>
      <c r="G1029" s="2">
        <f t="shared" si="17"/>
        <v>140.89999999999998</v>
      </c>
    </row>
    <row r="1030" spans="2:7">
      <c r="B1030" s="526"/>
      <c r="G1030" s="2">
        <f t="shared" si="17"/>
        <v>140.89999999999998</v>
      </c>
    </row>
    <row r="1031" spans="2:7">
      <c r="B1031" s="526"/>
      <c r="G1031" s="2">
        <f t="shared" si="17"/>
        <v>140.89999999999998</v>
      </c>
    </row>
    <row r="1032" spans="2:7">
      <c r="B1032" s="526"/>
      <c r="G1032" s="2">
        <f t="shared" si="17"/>
        <v>140.89999999999998</v>
      </c>
    </row>
    <row r="1033" spans="2:7">
      <c r="B1033" s="526"/>
      <c r="G1033" s="2">
        <f t="shared" si="17"/>
        <v>140.89999999999998</v>
      </c>
    </row>
    <row r="1034" spans="2:7">
      <c r="B1034" s="526"/>
      <c r="G1034" s="2">
        <f t="shared" si="17"/>
        <v>140.89999999999998</v>
      </c>
    </row>
    <row r="1035" spans="2:7">
      <c r="B1035" s="526"/>
      <c r="G1035" s="2">
        <f t="shared" si="17"/>
        <v>140.89999999999998</v>
      </c>
    </row>
    <row r="1036" spans="2:7">
      <c r="B1036" s="526"/>
      <c r="G1036" s="2">
        <f t="shared" si="17"/>
        <v>140.89999999999998</v>
      </c>
    </row>
    <row r="1037" spans="2:7">
      <c r="B1037" s="526"/>
      <c r="G1037" s="2">
        <f t="shared" si="17"/>
        <v>140.89999999999998</v>
      </c>
    </row>
    <row r="1038" spans="2:7">
      <c r="B1038" s="526"/>
      <c r="G1038" s="2">
        <f t="shared" si="17"/>
        <v>140.89999999999998</v>
      </c>
    </row>
    <row r="1039" spans="2:7">
      <c r="B1039" s="526"/>
      <c r="G1039" s="2">
        <f t="shared" si="17"/>
        <v>140.89999999999998</v>
      </c>
    </row>
    <row r="1040" spans="2:7">
      <c r="B1040" s="526"/>
      <c r="G1040" s="2">
        <f t="shared" si="17"/>
        <v>140.89999999999998</v>
      </c>
    </row>
    <row r="1041" spans="2:7">
      <c r="B1041" s="526"/>
      <c r="G1041" s="2">
        <f t="shared" si="17"/>
        <v>140.89999999999998</v>
      </c>
    </row>
    <row r="1042" spans="2:7">
      <c r="B1042" s="526"/>
      <c r="G1042" s="2">
        <f t="shared" si="17"/>
        <v>140.89999999999998</v>
      </c>
    </row>
    <row r="1043" spans="2:7">
      <c r="B1043" s="526"/>
      <c r="G1043" s="2">
        <f t="shared" si="17"/>
        <v>140.89999999999998</v>
      </c>
    </row>
    <row r="1044" spans="2:7">
      <c r="B1044" s="526"/>
      <c r="G1044" s="2">
        <f t="shared" si="17"/>
        <v>140.89999999999998</v>
      </c>
    </row>
    <row r="1045" spans="2:7">
      <c r="B1045" s="526"/>
      <c r="G1045" s="2">
        <f t="shared" si="17"/>
        <v>140.89999999999998</v>
      </c>
    </row>
    <row r="1046" spans="2:7">
      <c r="B1046" s="526"/>
      <c r="G1046" s="2">
        <f t="shared" si="17"/>
        <v>140.89999999999998</v>
      </c>
    </row>
    <row r="1047" spans="2:7">
      <c r="B1047" s="526"/>
      <c r="G1047" s="2">
        <f t="shared" si="17"/>
        <v>140.89999999999998</v>
      </c>
    </row>
    <row r="1048" spans="2:7">
      <c r="B1048" s="526"/>
      <c r="G1048" s="2">
        <f t="shared" si="17"/>
        <v>140.89999999999998</v>
      </c>
    </row>
    <row r="1049" spans="2:7">
      <c r="B1049" s="526"/>
      <c r="G1049" s="2">
        <f t="shared" si="17"/>
        <v>140.89999999999998</v>
      </c>
    </row>
    <row r="1050" spans="2:7">
      <c r="B1050" s="526"/>
      <c r="G1050" s="2">
        <f t="shared" si="17"/>
        <v>140.89999999999998</v>
      </c>
    </row>
    <row r="1051" spans="2:7">
      <c r="B1051" s="526"/>
      <c r="G1051" s="2">
        <f t="shared" si="17"/>
        <v>140.89999999999998</v>
      </c>
    </row>
    <row r="1052" spans="2:7">
      <c r="B1052" s="526"/>
      <c r="G1052" s="2">
        <f t="shared" si="17"/>
        <v>140.89999999999998</v>
      </c>
    </row>
    <row r="1053" spans="2:7">
      <c r="B1053" s="526"/>
      <c r="G1053" s="2">
        <f t="shared" si="17"/>
        <v>140.89999999999998</v>
      </c>
    </row>
    <row r="1054" spans="2:7">
      <c r="B1054" s="526"/>
      <c r="G1054" s="2">
        <f t="shared" si="17"/>
        <v>140.89999999999998</v>
      </c>
    </row>
    <row r="1055" spans="2:7">
      <c r="B1055" s="526"/>
      <c r="G1055" s="2">
        <f t="shared" si="17"/>
        <v>140.89999999999998</v>
      </c>
    </row>
    <row r="1056" spans="2:7">
      <c r="B1056" s="526"/>
      <c r="G1056" s="2">
        <f t="shared" si="17"/>
        <v>140.89999999999998</v>
      </c>
    </row>
    <row r="1057" spans="2:7">
      <c r="B1057" s="526"/>
      <c r="G1057" s="2">
        <f t="shared" si="17"/>
        <v>140.89999999999998</v>
      </c>
    </row>
    <row r="1058" spans="2:7">
      <c r="B1058" s="526"/>
      <c r="G1058" s="2">
        <f t="shared" si="17"/>
        <v>140.89999999999998</v>
      </c>
    </row>
    <row r="1059" spans="2:7">
      <c r="B1059" s="526"/>
      <c r="G1059" s="2">
        <f t="shared" si="17"/>
        <v>140.89999999999998</v>
      </c>
    </row>
    <row r="1060" spans="2:7">
      <c r="B1060" s="526"/>
      <c r="G1060" s="2">
        <f t="shared" si="17"/>
        <v>140.89999999999998</v>
      </c>
    </row>
    <row r="1061" spans="2:7">
      <c r="B1061" s="526"/>
      <c r="G1061" s="2">
        <f t="shared" si="17"/>
        <v>140.89999999999998</v>
      </c>
    </row>
    <row r="1062" spans="2:7">
      <c r="B1062" s="526"/>
      <c r="G1062" s="2">
        <f t="shared" si="17"/>
        <v>140.89999999999998</v>
      </c>
    </row>
    <row r="1063" spans="2:7">
      <c r="B1063" s="526"/>
      <c r="G1063" s="2">
        <f t="shared" si="17"/>
        <v>140.89999999999998</v>
      </c>
    </row>
    <row r="1064" spans="2:7">
      <c r="B1064" s="526"/>
      <c r="G1064" s="2">
        <f t="shared" si="17"/>
        <v>140.89999999999998</v>
      </c>
    </row>
    <row r="1065" spans="2:7">
      <c r="B1065" s="526"/>
      <c r="G1065" s="2">
        <f t="shared" si="17"/>
        <v>140.89999999999998</v>
      </c>
    </row>
    <row r="1066" spans="2:7">
      <c r="B1066" s="526"/>
      <c r="G1066" s="2">
        <f t="shared" si="17"/>
        <v>140.89999999999998</v>
      </c>
    </row>
    <row r="1067" spans="2:7">
      <c r="B1067" s="526"/>
      <c r="G1067" s="2">
        <f t="shared" si="17"/>
        <v>140.89999999999998</v>
      </c>
    </row>
    <row r="1068" spans="2:7">
      <c r="B1068" s="526"/>
      <c r="G1068" s="2">
        <f t="shared" ref="G1068:G1131" si="18">+G1067+E1068-F1068</f>
        <v>140.89999999999998</v>
      </c>
    </row>
    <row r="1069" spans="2:7">
      <c r="B1069" s="526"/>
      <c r="G1069" s="2">
        <f t="shared" si="18"/>
        <v>140.89999999999998</v>
      </c>
    </row>
    <row r="1070" spans="2:7">
      <c r="B1070" s="526"/>
      <c r="G1070" s="2">
        <f t="shared" si="18"/>
        <v>140.89999999999998</v>
      </c>
    </row>
    <row r="1071" spans="2:7">
      <c r="B1071" s="526"/>
      <c r="G1071" s="2">
        <f t="shared" si="18"/>
        <v>140.89999999999998</v>
      </c>
    </row>
    <row r="1072" spans="2:7">
      <c r="B1072" s="526"/>
      <c r="G1072" s="2">
        <f t="shared" si="18"/>
        <v>140.89999999999998</v>
      </c>
    </row>
    <row r="1073" spans="2:7">
      <c r="B1073" s="526"/>
      <c r="G1073" s="2">
        <f t="shared" si="18"/>
        <v>140.89999999999998</v>
      </c>
    </row>
    <row r="1074" spans="2:7">
      <c r="B1074" s="526"/>
      <c r="G1074" s="2">
        <f t="shared" si="18"/>
        <v>140.89999999999998</v>
      </c>
    </row>
    <row r="1075" spans="2:7">
      <c r="B1075" s="526"/>
      <c r="G1075" s="2">
        <f t="shared" si="18"/>
        <v>140.89999999999998</v>
      </c>
    </row>
    <row r="1076" spans="2:7">
      <c r="B1076" s="526"/>
      <c r="G1076" s="2">
        <f t="shared" si="18"/>
        <v>140.89999999999998</v>
      </c>
    </row>
    <row r="1077" spans="2:7">
      <c r="B1077" s="526"/>
      <c r="G1077" s="2">
        <f t="shared" si="18"/>
        <v>140.89999999999998</v>
      </c>
    </row>
    <row r="1078" spans="2:7">
      <c r="B1078" s="526"/>
      <c r="G1078" s="2">
        <f t="shared" si="18"/>
        <v>140.89999999999998</v>
      </c>
    </row>
    <row r="1079" spans="2:7">
      <c r="B1079" s="526"/>
      <c r="G1079" s="2">
        <f t="shared" si="18"/>
        <v>140.89999999999998</v>
      </c>
    </row>
    <row r="1080" spans="2:7">
      <c r="B1080" s="526"/>
      <c r="G1080" s="2">
        <f t="shared" si="18"/>
        <v>140.89999999999998</v>
      </c>
    </row>
    <row r="1081" spans="2:7">
      <c r="B1081" s="526"/>
      <c r="G1081" s="2">
        <f t="shared" si="18"/>
        <v>140.89999999999998</v>
      </c>
    </row>
    <row r="1082" spans="2:7">
      <c r="B1082" s="526"/>
      <c r="G1082" s="2">
        <f t="shared" si="18"/>
        <v>140.89999999999998</v>
      </c>
    </row>
    <row r="1083" spans="2:7">
      <c r="B1083" s="526"/>
      <c r="G1083" s="2">
        <f t="shared" si="18"/>
        <v>140.89999999999998</v>
      </c>
    </row>
    <row r="1084" spans="2:7">
      <c r="B1084" s="526"/>
      <c r="G1084" s="2">
        <f t="shared" si="18"/>
        <v>140.89999999999998</v>
      </c>
    </row>
    <row r="1085" spans="2:7">
      <c r="B1085" s="526"/>
      <c r="G1085" s="2">
        <f t="shared" si="18"/>
        <v>140.89999999999998</v>
      </c>
    </row>
    <row r="1086" spans="2:7">
      <c r="B1086" s="526"/>
      <c r="G1086" s="2">
        <f t="shared" si="18"/>
        <v>140.89999999999998</v>
      </c>
    </row>
    <row r="1087" spans="2:7">
      <c r="B1087" s="526"/>
      <c r="G1087" s="2">
        <f t="shared" si="18"/>
        <v>140.89999999999998</v>
      </c>
    </row>
    <row r="1088" spans="2:7">
      <c r="B1088" s="526"/>
      <c r="G1088" s="2">
        <f t="shared" si="18"/>
        <v>140.89999999999998</v>
      </c>
    </row>
    <row r="1089" spans="2:7">
      <c r="B1089" s="526"/>
      <c r="G1089" s="2">
        <f t="shared" si="18"/>
        <v>140.89999999999998</v>
      </c>
    </row>
    <row r="1090" spans="2:7">
      <c r="B1090" s="526"/>
      <c r="G1090" s="2">
        <f t="shared" si="18"/>
        <v>140.89999999999998</v>
      </c>
    </row>
    <row r="1091" spans="2:7">
      <c r="B1091" s="526"/>
      <c r="G1091" s="2">
        <f t="shared" si="18"/>
        <v>140.89999999999998</v>
      </c>
    </row>
    <row r="1092" spans="2:7">
      <c r="B1092" s="526"/>
      <c r="G1092" s="2">
        <f t="shared" si="18"/>
        <v>140.89999999999998</v>
      </c>
    </row>
    <row r="1093" spans="2:7">
      <c r="B1093" s="526"/>
      <c r="G1093" s="2">
        <f t="shared" si="18"/>
        <v>140.89999999999998</v>
      </c>
    </row>
    <row r="1094" spans="2:7">
      <c r="B1094" s="526"/>
      <c r="G1094" s="2">
        <f t="shared" si="18"/>
        <v>140.89999999999998</v>
      </c>
    </row>
    <row r="1095" spans="2:7">
      <c r="B1095" s="526"/>
      <c r="G1095" s="2">
        <f t="shared" si="18"/>
        <v>140.89999999999998</v>
      </c>
    </row>
    <row r="1096" spans="2:7">
      <c r="B1096" s="526"/>
      <c r="G1096" s="2">
        <f t="shared" si="18"/>
        <v>140.89999999999998</v>
      </c>
    </row>
    <row r="1097" spans="2:7">
      <c r="B1097" s="526"/>
      <c r="G1097" s="2">
        <f t="shared" si="18"/>
        <v>140.89999999999998</v>
      </c>
    </row>
    <row r="1098" spans="2:7">
      <c r="B1098" s="526"/>
      <c r="G1098" s="2">
        <f t="shared" si="18"/>
        <v>140.89999999999998</v>
      </c>
    </row>
    <row r="1099" spans="2:7">
      <c r="B1099" s="526"/>
      <c r="G1099" s="2">
        <f t="shared" si="18"/>
        <v>140.89999999999998</v>
      </c>
    </row>
    <row r="1100" spans="2:7">
      <c r="B1100" s="526"/>
      <c r="G1100" s="2">
        <f t="shared" si="18"/>
        <v>140.89999999999998</v>
      </c>
    </row>
    <row r="1101" spans="2:7">
      <c r="B1101" s="526"/>
      <c r="G1101" s="2">
        <f t="shared" si="18"/>
        <v>140.89999999999998</v>
      </c>
    </row>
    <row r="1102" spans="2:7">
      <c r="B1102" s="526"/>
      <c r="G1102" s="2">
        <f t="shared" si="18"/>
        <v>140.89999999999998</v>
      </c>
    </row>
    <row r="1103" spans="2:7">
      <c r="B1103" s="526"/>
      <c r="G1103" s="2">
        <f t="shared" si="18"/>
        <v>140.89999999999998</v>
      </c>
    </row>
    <row r="1104" spans="2:7">
      <c r="B1104" s="526"/>
      <c r="G1104" s="2">
        <f t="shared" si="18"/>
        <v>140.89999999999998</v>
      </c>
    </row>
    <row r="1105" spans="2:7">
      <c r="B1105" s="526"/>
      <c r="G1105" s="2">
        <f t="shared" si="18"/>
        <v>140.89999999999998</v>
      </c>
    </row>
    <row r="1106" spans="2:7">
      <c r="B1106" s="526"/>
      <c r="G1106" s="2">
        <f t="shared" si="18"/>
        <v>140.89999999999998</v>
      </c>
    </row>
    <row r="1107" spans="2:7">
      <c r="B1107" s="526"/>
      <c r="G1107" s="2">
        <f t="shared" si="18"/>
        <v>140.89999999999998</v>
      </c>
    </row>
    <row r="1108" spans="2:7">
      <c r="B1108" s="526"/>
      <c r="G1108" s="2">
        <f t="shared" si="18"/>
        <v>140.89999999999998</v>
      </c>
    </row>
    <row r="1109" spans="2:7">
      <c r="B1109" s="526"/>
      <c r="G1109" s="2">
        <f t="shared" si="18"/>
        <v>140.89999999999998</v>
      </c>
    </row>
    <row r="1110" spans="2:7">
      <c r="B1110" s="526"/>
      <c r="G1110" s="2">
        <f t="shared" si="18"/>
        <v>140.89999999999998</v>
      </c>
    </row>
    <row r="1111" spans="2:7">
      <c r="B1111" s="526"/>
      <c r="G1111" s="2">
        <f t="shared" si="18"/>
        <v>140.89999999999998</v>
      </c>
    </row>
    <row r="1112" spans="2:7">
      <c r="B1112" s="526"/>
      <c r="G1112" s="2">
        <f t="shared" si="18"/>
        <v>140.89999999999998</v>
      </c>
    </row>
    <row r="1113" spans="2:7">
      <c r="B1113" s="526"/>
      <c r="G1113" s="2">
        <f t="shared" si="18"/>
        <v>140.89999999999998</v>
      </c>
    </row>
    <row r="1114" spans="2:7">
      <c r="B1114" s="526"/>
      <c r="G1114" s="2">
        <f t="shared" si="18"/>
        <v>140.89999999999998</v>
      </c>
    </row>
    <row r="1115" spans="2:7">
      <c r="B1115" s="526"/>
      <c r="G1115" s="2">
        <f t="shared" si="18"/>
        <v>140.89999999999998</v>
      </c>
    </row>
    <row r="1116" spans="2:7">
      <c r="B1116" s="526"/>
      <c r="G1116" s="2">
        <f t="shared" si="18"/>
        <v>140.89999999999998</v>
      </c>
    </row>
    <row r="1117" spans="2:7">
      <c r="B1117" s="526"/>
      <c r="G1117" s="2">
        <f t="shared" si="18"/>
        <v>140.89999999999998</v>
      </c>
    </row>
    <row r="1118" spans="2:7">
      <c r="B1118" s="526"/>
      <c r="G1118" s="2">
        <f t="shared" si="18"/>
        <v>140.89999999999998</v>
      </c>
    </row>
    <row r="1119" spans="2:7">
      <c r="B1119" s="526"/>
      <c r="G1119" s="2">
        <f t="shared" si="18"/>
        <v>140.89999999999998</v>
      </c>
    </row>
    <row r="1120" spans="2:7">
      <c r="B1120" s="526"/>
      <c r="G1120" s="2">
        <f t="shared" si="18"/>
        <v>140.89999999999998</v>
      </c>
    </row>
    <row r="1121" spans="2:7">
      <c r="B1121" s="526"/>
      <c r="G1121" s="2">
        <f t="shared" si="18"/>
        <v>140.89999999999998</v>
      </c>
    </row>
    <row r="1122" spans="2:7">
      <c r="B1122" s="526"/>
      <c r="G1122" s="2">
        <f t="shared" si="18"/>
        <v>140.89999999999998</v>
      </c>
    </row>
    <row r="1123" spans="2:7">
      <c r="B1123" s="526"/>
      <c r="G1123" s="2">
        <f t="shared" si="18"/>
        <v>140.89999999999998</v>
      </c>
    </row>
    <row r="1124" spans="2:7">
      <c r="B1124" s="526"/>
      <c r="G1124" s="2">
        <f t="shared" si="18"/>
        <v>140.89999999999998</v>
      </c>
    </row>
    <row r="1125" spans="2:7">
      <c r="B1125" s="526"/>
      <c r="G1125" s="2">
        <f t="shared" si="18"/>
        <v>140.89999999999998</v>
      </c>
    </row>
    <row r="1126" spans="2:7">
      <c r="B1126" s="526"/>
      <c r="G1126" s="2">
        <f t="shared" si="18"/>
        <v>140.89999999999998</v>
      </c>
    </row>
    <row r="1127" spans="2:7">
      <c r="B1127" s="526"/>
      <c r="G1127" s="2">
        <f t="shared" si="18"/>
        <v>140.89999999999998</v>
      </c>
    </row>
    <row r="1128" spans="2:7">
      <c r="B1128" s="526"/>
      <c r="G1128" s="2">
        <f t="shared" si="18"/>
        <v>140.89999999999998</v>
      </c>
    </row>
    <row r="1129" spans="2:7">
      <c r="B1129" s="526"/>
      <c r="G1129" s="2">
        <f t="shared" si="18"/>
        <v>140.89999999999998</v>
      </c>
    </row>
    <row r="1130" spans="2:7">
      <c r="B1130" s="526"/>
      <c r="G1130" s="2">
        <f t="shared" si="18"/>
        <v>140.89999999999998</v>
      </c>
    </row>
    <row r="1131" spans="2:7">
      <c r="B1131" s="526"/>
      <c r="G1131" s="2">
        <f t="shared" si="18"/>
        <v>140.89999999999998</v>
      </c>
    </row>
    <row r="1132" spans="2:7">
      <c r="B1132" s="526"/>
      <c r="G1132" s="2">
        <f t="shared" ref="G1132:G1195" si="19">+G1131+E1132-F1132</f>
        <v>140.89999999999998</v>
      </c>
    </row>
    <row r="1133" spans="2:7">
      <c r="B1133" s="526"/>
      <c r="G1133" s="2">
        <f t="shared" si="19"/>
        <v>140.89999999999998</v>
      </c>
    </row>
    <row r="1134" spans="2:7">
      <c r="B1134" s="526"/>
      <c r="G1134" s="2">
        <f t="shared" si="19"/>
        <v>140.89999999999998</v>
      </c>
    </row>
    <row r="1135" spans="2:7">
      <c r="B1135" s="526"/>
      <c r="G1135" s="2">
        <f t="shared" si="19"/>
        <v>140.89999999999998</v>
      </c>
    </row>
    <row r="1136" spans="2:7">
      <c r="B1136" s="526"/>
      <c r="G1136" s="2">
        <f t="shared" si="19"/>
        <v>140.89999999999998</v>
      </c>
    </row>
    <row r="1137" spans="2:7">
      <c r="B1137" s="526"/>
      <c r="G1137" s="2">
        <f t="shared" si="19"/>
        <v>140.89999999999998</v>
      </c>
    </row>
    <row r="1138" spans="2:7">
      <c r="B1138" s="526"/>
      <c r="G1138" s="2">
        <f t="shared" si="19"/>
        <v>140.89999999999998</v>
      </c>
    </row>
    <row r="1139" spans="2:7">
      <c r="B1139" s="526"/>
      <c r="G1139" s="2">
        <f t="shared" si="19"/>
        <v>140.89999999999998</v>
      </c>
    </row>
    <row r="1140" spans="2:7">
      <c r="B1140" s="526"/>
      <c r="G1140" s="2">
        <f t="shared" si="19"/>
        <v>140.89999999999998</v>
      </c>
    </row>
    <row r="1141" spans="2:7">
      <c r="B1141" s="526"/>
      <c r="G1141" s="2">
        <f t="shared" si="19"/>
        <v>140.89999999999998</v>
      </c>
    </row>
    <row r="1142" spans="2:7">
      <c r="B1142" s="526"/>
      <c r="G1142" s="2">
        <f t="shared" si="19"/>
        <v>140.89999999999998</v>
      </c>
    </row>
    <row r="1143" spans="2:7">
      <c r="B1143" s="526"/>
      <c r="G1143" s="2">
        <f t="shared" si="19"/>
        <v>140.89999999999998</v>
      </c>
    </row>
    <row r="1144" spans="2:7">
      <c r="B1144" s="526"/>
      <c r="G1144" s="2">
        <f t="shared" si="19"/>
        <v>140.89999999999998</v>
      </c>
    </row>
    <row r="1145" spans="2:7">
      <c r="B1145" s="526"/>
      <c r="G1145" s="2">
        <f t="shared" si="19"/>
        <v>140.89999999999998</v>
      </c>
    </row>
    <row r="1146" spans="2:7">
      <c r="B1146" s="526"/>
      <c r="G1146" s="2">
        <f t="shared" si="19"/>
        <v>140.89999999999998</v>
      </c>
    </row>
    <row r="1147" spans="2:7">
      <c r="B1147" s="526"/>
      <c r="G1147" s="2">
        <f t="shared" si="19"/>
        <v>140.89999999999998</v>
      </c>
    </row>
    <row r="1148" spans="2:7">
      <c r="B1148" s="526"/>
      <c r="G1148" s="2">
        <f t="shared" si="19"/>
        <v>140.89999999999998</v>
      </c>
    </row>
    <row r="1149" spans="2:7">
      <c r="B1149" s="526"/>
      <c r="G1149" s="2">
        <f t="shared" si="19"/>
        <v>140.89999999999998</v>
      </c>
    </row>
    <row r="1150" spans="2:7">
      <c r="B1150" s="526"/>
      <c r="G1150" s="2">
        <f t="shared" si="19"/>
        <v>140.89999999999998</v>
      </c>
    </row>
    <row r="1151" spans="2:7">
      <c r="B1151" s="526"/>
      <c r="G1151" s="2">
        <f t="shared" si="19"/>
        <v>140.89999999999998</v>
      </c>
    </row>
    <row r="1152" spans="2:7">
      <c r="B1152" s="526"/>
      <c r="G1152" s="2">
        <f t="shared" si="19"/>
        <v>140.89999999999998</v>
      </c>
    </row>
    <row r="1153" spans="2:7">
      <c r="B1153" s="526"/>
      <c r="G1153" s="2">
        <f t="shared" si="19"/>
        <v>140.89999999999998</v>
      </c>
    </row>
    <row r="1154" spans="2:7">
      <c r="B1154" s="526"/>
      <c r="G1154" s="2">
        <f t="shared" si="19"/>
        <v>140.89999999999998</v>
      </c>
    </row>
    <row r="1155" spans="2:7">
      <c r="B1155" s="526"/>
      <c r="G1155" s="2">
        <f t="shared" si="19"/>
        <v>140.89999999999998</v>
      </c>
    </row>
    <row r="1156" spans="2:7">
      <c r="B1156" s="526"/>
      <c r="G1156" s="2">
        <f t="shared" si="19"/>
        <v>140.89999999999998</v>
      </c>
    </row>
    <row r="1157" spans="2:7">
      <c r="B1157" s="526"/>
      <c r="G1157" s="2">
        <f t="shared" si="19"/>
        <v>140.89999999999998</v>
      </c>
    </row>
    <row r="1158" spans="2:7">
      <c r="B1158" s="526"/>
      <c r="G1158" s="2">
        <f t="shared" si="19"/>
        <v>140.89999999999998</v>
      </c>
    </row>
    <row r="1159" spans="2:7">
      <c r="B1159" s="526"/>
      <c r="G1159" s="2">
        <f t="shared" si="19"/>
        <v>140.89999999999998</v>
      </c>
    </row>
    <row r="1160" spans="2:7">
      <c r="B1160" s="526"/>
      <c r="G1160" s="2">
        <f t="shared" si="19"/>
        <v>140.89999999999998</v>
      </c>
    </row>
    <row r="1161" spans="2:7">
      <c r="B1161" s="526"/>
      <c r="G1161" s="2">
        <f t="shared" si="19"/>
        <v>140.89999999999998</v>
      </c>
    </row>
    <row r="1162" spans="2:7">
      <c r="B1162" s="526"/>
      <c r="G1162" s="2">
        <f t="shared" si="19"/>
        <v>140.89999999999998</v>
      </c>
    </row>
    <row r="1163" spans="2:7">
      <c r="B1163" s="526"/>
      <c r="G1163" s="2">
        <f t="shared" si="19"/>
        <v>140.89999999999998</v>
      </c>
    </row>
    <row r="1164" spans="2:7">
      <c r="B1164" s="526"/>
      <c r="G1164" s="2">
        <f t="shared" si="19"/>
        <v>140.89999999999998</v>
      </c>
    </row>
    <row r="1165" spans="2:7">
      <c r="B1165" s="526"/>
      <c r="G1165" s="2">
        <f t="shared" si="19"/>
        <v>140.89999999999998</v>
      </c>
    </row>
    <row r="1166" spans="2:7">
      <c r="B1166" s="526"/>
      <c r="G1166" s="2">
        <f t="shared" si="19"/>
        <v>140.89999999999998</v>
      </c>
    </row>
    <row r="1167" spans="2:7">
      <c r="B1167" s="526"/>
      <c r="G1167" s="2">
        <f t="shared" si="19"/>
        <v>140.89999999999998</v>
      </c>
    </row>
    <row r="1168" spans="2:7">
      <c r="B1168" s="526"/>
      <c r="G1168" s="2">
        <f t="shared" si="19"/>
        <v>140.89999999999998</v>
      </c>
    </row>
    <row r="1169" spans="2:7">
      <c r="B1169" s="526"/>
      <c r="G1169" s="2">
        <f t="shared" si="19"/>
        <v>140.89999999999998</v>
      </c>
    </row>
    <row r="1170" spans="2:7">
      <c r="B1170" s="526"/>
      <c r="G1170" s="2">
        <f t="shared" si="19"/>
        <v>140.89999999999998</v>
      </c>
    </row>
    <row r="1171" spans="2:7">
      <c r="B1171" s="526"/>
      <c r="G1171" s="2">
        <f t="shared" si="19"/>
        <v>140.89999999999998</v>
      </c>
    </row>
    <row r="1172" spans="2:7">
      <c r="B1172" s="526"/>
      <c r="G1172" s="2">
        <f t="shared" si="19"/>
        <v>140.89999999999998</v>
      </c>
    </row>
    <row r="1173" spans="2:7">
      <c r="B1173" s="526"/>
      <c r="G1173" s="2">
        <f t="shared" si="19"/>
        <v>140.89999999999998</v>
      </c>
    </row>
    <row r="1174" spans="2:7">
      <c r="B1174" s="526"/>
      <c r="G1174" s="2">
        <f t="shared" si="19"/>
        <v>140.89999999999998</v>
      </c>
    </row>
    <row r="1175" spans="2:7">
      <c r="B1175" s="526"/>
      <c r="G1175" s="2">
        <f t="shared" si="19"/>
        <v>140.89999999999998</v>
      </c>
    </row>
    <row r="1176" spans="2:7">
      <c r="B1176" s="526"/>
      <c r="G1176" s="2">
        <f t="shared" si="19"/>
        <v>140.89999999999998</v>
      </c>
    </row>
    <row r="1177" spans="2:7">
      <c r="B1177" s="526"/>
      <c r="G1177" s="2">
        <f t="shared" si="19"/>
        <v>140.89999999999998</v>
      </c>
    </row>
    <row r="1178" spans="2:7">
      <c r="B1178" s="526"/>
      <c r="G1178" s="2">
        <f t="shared" si="19"/>
        <v>140.89999999999998</v>
      </c>
    </row>
    <row r="1179" spans="2:7">
      <c r="B1179" s="526"/>
      <c r="G1179" s="2">
        <f t="shared" si="19"/>
        <v>140.89999999999998</v>
      </c>
    </row>
    <row r="1180" spans="2:7">
      <c r="B1180" s="526"/>
      <c r="G1180" s="2">
        <f t="shared" si="19"/>
        <v>140.89999999999998</v>
      </c>
    </row>
    <row r="1181" spans="2:7">
      <c r="B1181" s="526"/>
      <c r="G1181" s="2">
        <f t="shared" si="19"/>
        <v>140.89999999999998</v>
      </c>
    </row>
    <row r="1182" spans="2:7">
      <c r="B1182" s="526"/>
      <c r="G1182" s="2">
        <f t="shared" si="19"/>
        <v>140.89999999999998</v>
      </c>
    </row>
    <row r="1183" spans="2:7">
      <c r="B1183" s="526"/>
      <c r="G1183" s="2">
        <f t="shared" si="19"/>
        <v>140.89999999999998</v>
      </c>
    </row>
    <row r="1184" spans="2:7">
      <c r="B1184" s="526"/>
      <c r="G1184" s="2">
        <f t="shared" si="19"/>
        <v>140.89999999999998</v>
      </c>
    </row>
    <row r="1185" spans="2:7">
      <c r="B1185" s="526"/>
      <c r="G1185" s="2">
        <f t="shared" si="19"/>
        <v>140.89999999999998</v>
      </c>
    </row>
    <row r="1186" spans="2:7">
      <c r="B1186" s="526"/>
      <c r="G1186" s="2">
        <f t="shared" si="19"/>
        <v>140.89999999999998</v>
      </c>
    </row>
    <row r="1187" spans="2:7">
      <c r="B1187" s="526"/>
      <c r="G1187" s="2">
        <f t="shared" si="19"/>
        <v>140.89999999999998</v>
      </c>
    </row>
    <row r="1188" spans="2:7">
      <c r="B1188" s="526"/>
      <c r="G1188" s="2">
        <f t="shared" si="19"/>
        <v>140.89999999999998</v>
      </c>
    </row>
    <row r="1189" spans="2:7">
      <c r="B1189" s="526"/>
      <c r="G1189" s="2">
        <f t="shared" si="19"/>
        <v>140.89999999999998</v>
      </c>
    </row>
    <row r="1190" spans="2:7">
      <c r="B1190" s="526"/>
      <c r="G1190" s="2">
        <f t="shared" si="19"/>
        <v>140.89999999999998</v>
      </c>
    </row>
    <row r="1191" spans="2:7">
      <c r="B1191" s="526"/>
      <c r="G1191" s="2">
        <f t="shared" si="19"/>
        <v>140.89999999999998</v>
      </c>
    </row>
    <row r="1192" spans="2:7">
      <c r="B1192" s="526"/>
      <c r="G1192" s="2">
        <f t="shared" si="19"/>
        <v>140.89999999999998</v>
      </c>
    </row>
    <row r="1193" spans="2:7">
      <c r="B1193" s="526"/>
      <c r="G1193" s="2">
        <f t="shared" si="19"/>
        <v>140.89999999999998</v>
      </c>
    </row>
    <row r="1194" spans="2:7">
      <c r="B1194" s="526"/>
      <c r="G1194" s="2">
        <f t="shared" si="19"/>
        <v>140.89999999999998</v>
      </c>
    </row>
    <row r="1195" spans="2:7">
      <c r="B1195" s="526"/>
      <c r="G1195" s="2">
        <f t="shared" si="19"/>
        <v>140.89999999999998</v>
      </c>
    </row>
    <row r="1196" spans="2:7">
      <c r="B1196" s="526"/>
      <c r="G1196" s="2">
        <f t="shared" ref="G1196:G1259" si="20">+G1195+E1196-F1196</f>
        <v>140.89999999999998</v>
      </c>
    </row>
    <row r="1197" spans="2:7">
      <c r="B1197" s="526"/>
      <c r="G1197" s="2">
        <f t="shared" si="20"/>
        <v>140.89999999999998</v>
      </c>
    </row>
    <row r="1198" spans="2:7">
      <c r="B1198" s="526"/>
      <c r="G1198" s="2">
        <f t="shared" si="20"/>
        <v>140.89999999999998</v>
      </c>
    </row>
    <row r="1199" spans="2:7">
      <c r="B1199" s="526"/>
      <c r="G1199" s="2">
        <f t="shared" si="20"/>
        <v>140.89999999999998</v>
      </c>
    </row>
    <row r="1200" spans="2:7">
      <c r="B1200" s="526"/>
      <c r="G1200" s="2">
        <f t="shared" si="20"/>
        <v>140.89999999999998</v>
      </c>
    </row>
    <row r="1201" spans="2:7">
      <c r="B1201" s="526"/>
      <c r="G1201" s="2">
        <f t="shared" si="20"/>
        <v>140.89999999999998</v>
      </c>
    </row>
    <row r="1202" spans="2:7">
      <c r="B1202" s="526"/>
      <c r="G1202" s="2">
        <f t="shared" si="20"/>
        <v>140.89999999999998</v>
      </c>
    </row>
    <row r="1203" spans="2:7">
      <c r="B1203" s="526"/>
      <c r="G1203" s="2">
        <f t="shared" si="20"/>
        <v>140.89999999999998</v>
      </c>
    </row>
    <row r="1204" spans="2:7">
      <c r="B1204" s="526"/>
      <c r="G1204" s="2">
        <f t="shared" si="20"/>
        <v>140.89999999999998</v>
      </c>
    </row>
    <row r="1205" spans="2:7">
      <c r="B1205" s="526"/>
      <c r="G1205" s="2">
        <f t="shared" si="20"/>
        <v>140.89999999999998</v>
      </c>
    </row>
    <row r="1206" spans="2:7">
      <c r="B1206" s="526"/>
      <c r="G1206" s="2">
        <f t="shared" si="20"/>
        <v>140.89999999999998</v>
      </c>
    </row>
    <row r="1207" spans="2:7">
      <c r="B1207" s="526"/>
      <c r="G1207" s="2">
        <f t="shared" si="20"/>
        <v>140.89999999999998</v>
      </c>
    </row>
    <row r="1208" spans="2:7">
      <c r="B1208" s="526"/>
      <c r="G1208" s="2">
        <f t="shared" si="20"/>
        <v>140.89999999999998</v>
      </c>
    </row>
    <row r="1209" spans="2:7">
      <c r="B1209" s="526"/>
      <c r="G1209" s="2">
        <f t="shared" si="20"/>
        <v>140.89999999999998</v>
      </c>
    </row>
    <row r="1210" spans="2:7">
      <c r="B1210" s="526"/>
      <c r="G1210" s="2">
        <f t="shared" si="20"/>
        <v>140.89999999999998</v>
      </c>
    </row>
    <row r="1211" spans="2:7">
      <c r="B1211" s="526"/>
      <c r="G1211" s="2">
        <f t="shared" si="20"/>
        <v>140.89999999999998</v>
      </c>
    </row>
    <row r="1212" spans="2:7">
      <c r="B1212" s="526"/>
      <c r="G1212" s="2">
        <f t="shared" si="20"/>
        <v>140.89999999999998</v>
      </c>
    </row>
    <row r="1213" spans="2:7">
      <c r="B1213" s="526"/>
      <c r="G1213" s="2">
        <f t="shared" si="20"/>
        <v>140.89999999999998</v>
      </c>
    </row>
    <row r="1214" spans="2:7">
      <c r="B1214" s="526"/>
      <c r="G1214" s="2">
        <f t="shared" si="20"/>
        <v>140.89999999999998</v>
      </c>
    </row>
    <row r="1215" spans="2:7">
      <c r="B1215" s="526"/>
      <c r="G1215" s="2">
        <f t="shared" si="20"/>
        <v>140.89999999999998</v>
      </c>
    </row>
    <row r="1216" spans="2:7">
      <c r="B1216" s="526"/>
      <c r="G1216" s="2">
        <f t="shared" si="20"/>
        <v>140.89999999999998</v>
      </c>
    </row>
    <row r="1217" spans="2:7">
      <c r="B1217" s="526"/>
      <c r="G1217" s="2">
        <f t="shared" si="20"/>
        <v>140.89999999999998</v>
      </c>
    </row>
    <row r="1218" spans="2:7">
      <c r="B1218" s="526"/>
      <c r="G1218" s="2">
        <f t="shared" si="20"/>
        <v>140.89999999999998</v>
      </c>
    </row>
    <row r="1219" spans="2:7">
      <c r="B1219" s="526"/>
      <c r="G1219" s="2">
        <f t="shared" si="20"/>
        <v>140.89999999999998</v>
      </c>
    </row>
    <row r="1220" spans="2:7">
      <c r="B1220" s="526"/>
      <c r="G1220" s="2">
        <f t="shared" si="20"/>
        <v>140.89999999999998</v>
      </c>
    </row>
    <row r="1221" spans="2:7">
      <c r="B1221" s="526"/>
      <c r="G1221" s="2">
        <f t="shared" si="20"/>
        <v>140.89999999999998</v>
      </c>
    </row>
    <row r="1222" spans="2:7">
      <c r="B1222" s="526"/>
      <c r="G1222" s="2">
        <f t="shared" si="20"/>
        <v>140.89999999999998</v>
      </c>
    </row>
    <row r="1223" spans="2:7">
      <c r="B1223" s="526"/>
      <c r="G1223" s="2">
        <f t="shared" si="20"/>
        <v>140.89999999999998</v>
      </c>
    </row>
    <row r="1224" spans="2:7">
      <c r="B1224" s="526"/>
      <c r="G1224" s="2">
        <f t="shared" si="20"/>
        <v>140.89999999999998</v>
      </c>
    </row>
    <row r="1225" spans="2:7">
      <c r="B1225" s="526"/>
      <c r="G1225" s="2">
        <f t="shared" si="20"/>
        <v>140.89999999999998</v>
      </c>
    </row>
    <row r="1226" spans="2:7">
      <c r="B1226" s="526"/>
      <c r="G1226" s="2">
        <f t="shared" si="20"/>
        <v>140.89999999999998</v>
      </c>
    </row>
    <row r="1227" spans="2:7">
      <c r="B1227" s="526"/>
      <c r="G1227" s="2">
        <f t="shared" si="20"/>
        <v>140.89999999999998</v>
      </c>
    </row>
    <row r="1228" spans="2:7">
      <c r="B1228" s="526"/>
      <c r="G1228" s="2">
        <f t="shared" si="20"/>
        <v>140.89999999999998</v>
      </c>
    </row>
    <row r="1229" spans="2:7">
      <c r="B1229" s="526"/>
      <c r="G1229" s="2">
        <f t="shared" si="20"/>
        <v>140.89999999999998</v>
      </c>
    </row>
    <row r="1230" spans="2:7">
      <c r="B1230" s="526"/>
      <c r="G1230" s="2">
        <f t="shared" si="20"/>
        <v>140.89999999999998</v>
      </c>
    </row>
    <row r="1231" spans="2:7">
      <c r="B1231" s="526"/>
      <c r="G1231" s="2">
        <f t="shared" si="20"/>
        <v>140.89999999999998</v>
      </c>
    </row>
    <row r="1232" spans="2:7">
      <c r="B1232" s="526"/>
      <c r="G1232" s="2">
        <f t="shared" si="20"/>
        <v>140.89999999999998</v>
      </c>
    </row>
    <row r="1233" spans="2:7">
      <c r="B1233" s="526"/>
      <c r="G1233" s="2">
        <f t="shared" si="20"/>
        <v>140.89999999999998</v>
      </c>
    </row>
    <row r="1234" spans="2:7">
      <c r="B1234" s="526"/>
      <c r="G1234" s="2">
        <f t="shared" si="20"/>
        <v>140.89999999999998</v>
      </c>
    </row>
    <row r="1235" spans="2:7">
      <c r="B1235" s="526"/>
      <c r="G1235" s="2">
        <f t="shared" si="20"/>
        <v>140.89999999999998</v>
      </c>
    </row>
    <row r="1236" spans="2:7">
      <c r="B1236" s="526"/>
      <c r="G1236" s="2">
        <f t="shared" si="20"/>
        <v>140.89999999999998</v>
      </c>
    </row>
    <row r="1237" spans="2:7">
      <c r="B1237" s="526"/>
      <c r="G1237" s="2">
        <f t="shared" si="20"/>
        <v>140.89999999999998</v>
      </c>
    </row>
    <row r="1238" spans="2:7">
      <c r="B1238" s="526"/>
      <c r="G1238" s="2">
        <f t="shared" si="20"/>
        <v>140.89999999999998</v>
      </c>
    </row>
    <row r="1239" spans="2:7">
      <c r="B1239" s="526"/>
      <c r="G1239" s="2">
        <f t="shared" si="20"/>
        <v>140.89999999999998</v>
      </c>
    </row>
    <row r="1240" spans="2:7">
      <c r="B1240" s="526"/>
      <c r="G1240" s="2">
        <f t="shared" si="20"/>
        <v>140.89999999999998</v>
      </c>
    </row>
    <row r="1241" spans="2:7">
      <c r="B1241" s="526"/>
      <c r="G1241" s="2">
        <f t="shared" si="20"/>
        <v>140.89999999999998</v>
      </c>
    </row>
    <row r="1242" spans="2:7">
      <c r="B1242" s="526"/>
      <c r="G1242" s="2">
        <f t="shared" si="20"/>
        <v>140.89999999999998</v>
      </c>
    </row>
    <row r="1243" spans="2:7">
      <c r="B1243" s="526"/>
      <c r="G1243" s="2">
        <f t="shared" si="20"/>
        <v>140.89999999999998</v>
      </c>
    </row>
    <row r="1244" spans="2:7">
      <c r="B1244" s="526"/>
      <c r="G1244" s="2">
        <f t="shared" si="20"/>
        <v>140.89999999999998</v>
      </c>
    </row>
    <row r="1245" spans="2:7">
      <c r="B1245" s="526"/>
      <c r="G1245" s="2">
        <f t="shared" si="20"/>
        <v>140.89999999999998</v>
      </c>
    </row>
    <row r="1246" spans="2:7">
      <c r="B1246" s="526"/>
      <c r="G1246" s="2">
        <f t="shared" si="20"/>
        <v>140.89999999999998</v>
      </c>
    </row>
    <row r="1247" spans="2:7">
      <c r="B1247" s="526"/>
      <c r="G1247" s="2">
        <f t="shared" si="20"/>
        <v>140.89999999999998</v>
      </c>
    </row>
    <row r="1248" spans="2:7">
      <c r="B1248" s="526"/>
      <c r="G1248" s="2">
        <f t="shared" si="20"/>
        <v>140.89999999999998</v>
      </c>
    </row>
    <row r="1249" spans="2:7">
      <c r="B1249" s="526"/>
      <c r="G1249" s="2">
        <f t="shared" si="20"/>
        <v>140.89999999999998</v>
      </c>
    </row>
    <row r="1250" spans="2:7">
      <c r="B1250" s="526"/>
      <c r="G1250" s="2">
        <f t="shared" si="20"/>
        <v>140.89999999999998</v>
      </c>
    </row>
    <row r="1251" spans="2:7">
      <c r="B1251" s="526"/>
      <c r="G1251" s="2">
        <f t="shared" si="20"/>
        <v>140.89999999999998</v>
      </c>
    </row>
    <row r="1252" spans="2:7">
      <c r="B1252" s="526"/>
      <c r="G1252" s="2">
        <f t="shared" si="20"/>
        <v>140.89999999999998</v>
      </c>
    </row>
    <row r="1253" spans="2:7">
      <c r="B1253" s="526"/>
      <c r="G1253" s="2">
        <f t="shared" si="20"/>
        <v>140.89999999999998</v>
      </c>
    </row>
    <row r="1254" spans="2:7">
      <c r="B1254" s="526"/>
      <c r="G1254" s="2">
        <f t="shared" si="20"/>
        <v>140.89999999999998</v>
      </c>
    </row>
    <row r="1255" spans="2:7">
      <c r="B1255" s="526"/>
      <c r="G1255" s="2">
        <f t="shared" si="20"/>
        <v>140.89999999999998</v>
      </c>
    </row>
    <row r="1256" spans="2:7">
      <c r="B1256" s="526"/>
      <c r="G1256" s="2">
        <f t="shared" si="20"/>
        <v>140.89999999999998</v>
      </c>
    </row>
    <row r="1257" spans="2:7">
      <c r="B1257" s="526"/>
      <c r="G1257" s="2">
        <f t="shared" si="20"/>
        <v>140.89999999999998</v>
      </c>
    </row>
    <row r="1258" spans="2:7">
      <c r="B1258" s="526"/>
      <c r="G1258" s="2">
        <f t="shared" si="20"/>
        <v>140.89999999999998</v>
      </c>
    </row>
    <row r="1259" spans="2:7">
      <c r="B1259" s="526"/>
      <c r="G1259" s="2">
        <f t="shared" si="20"/>
        <v>140.89999999999998</v>
      </c>
    </row>
    <row r="1260" spans="2:7">
      <c r="B1260" s="526"/>
      <c r="G1260" s="2">
        <f t="shared" ref="G1260:G1315" si="21">+G1259+E1260-F1260</f>
        <v>140.89999999999998</v>
      </c>
    </row>
    <row r="1261" spans="2:7">
      <c r="B1261" s="526"/>
      <c r="G1261" s="2">
        <f t="shared" si="21"/>
        <v>140.89999999999998</v>
      </c>
    </row>
    <row r="1262" spans="2:7">
      <c r="B1262" s="526"/>
      <c r="G1262" s="2">
        <f t="shared" si="21"/>
        <v>140.89999999999998</v>
      </c>
    </row>
    <row r="1263" spans="2:7">
      <c r="B1263" s="526"/>
      <c r="G1263" s="2">
        <f t="shared" si="21"/>
        <v>140.89999999999998</v>
      </c>
    </row>
    <row r="1264" spans="2:7">
      <c r="B1264" s="526"/>
      <c r="G1264" s="2">
        <f t="shared" si="21"/>
        <v>140.89999999999998</v>
      </c>
    </row>
    <row r="1265" spans="2:7">
      <c r="B1265" s="526"/>
      <c r="G1265" s="2">
        <f t="shared" si="21"/>
        <v>140.89999999999998</v>
      </c>
    </row>
    <row r="1266" spans="2:7">
      <c r="B1266" s="526"/>
      <c r="G1266" s="2">
        <f t="shared" si="21"/>
        <v>140.89999999999998</v>
      </c>
    </row>
    <row r="1267" spans="2:7">
      <c r="B1267" s="526"/>
      <c r="G1267" s="2">
        <f t="shared" si="21"/>
        <v>140.89999999999998</v>
      </c>
    </row>
    <row r="1268" spans="2:7">
      <c r="B1268" s="526"/>
      <c r="G1268" s="2">
        <f t="shared" si="21"/>
        <v>140.89999999999998</v>
      </c>
    </row>
    <row r="1269" spans="2:7">
      <c r="B1269" s="526"/>
      <c r="G1269" s="2">
        <f t="shared" si="21"/>
        <v>140.89999999999998</v>
      </c>
    </row>
    <row r="1270" spans="2:7">
      <c r="B1270" s="526"/>
      <c r="G1270" s="2">
        <f t="shared" si="21"/>
        <v>140.89999999999998</v>
      </c>
    </row>
    <row r="1271" spans="2:7">
      <c r="B1271" s="526"/>
      <c r="G1271" s="2">
        <f t="shared" si="21"/>
        <v>140.89999999999998</v>
      </c>
    </row>
    <row r="1272" spans="2:7">
      <c r="B1272" s="526"/>
      <c r="G1272" s="2">
        <f t="shared" si="21"/>
        <v>140.89999999999998</v>
      </c>
    </row>
    <row r="1273" spans="2:7">
      <c r="B1273" s="526"/>
      <c r="G1273" s="2">
        <f t="shared" si="21"/>
        <v>140.89999999999998</v>
      </c>
    </row>
    <row r="1274" spans="2:7">
      <c r="B1274" s="526"/>
      <c r="G1274" s="2">
        <f t="shared" si="21"/>
        <v>140.89999999999998</v>
      </c>
    </row>
    <row r="1275" spans="2:7">
      <c r="B1275" s="526"/>
      <c r="G1275" s="2">
        <f t="shared" si="21"/>
        <v>140.89999999999998</v>
      </c>
    </row>
    <row r="1276" spans="2:7">
      <c r="B1276" s="526"/>
      <c r="G1276" s="2">
        <f t="shared" si="21"/>
        <v>140.89999999999998</v>
      </c>
    </row>
    <row r="1277" spans="2:7">
      <c r="B1277" s="526"/>
      <c r="G1277" s="2">
        <f t="shared" si="21"/>
        <v>140.89999999999998</v>
      </c>
    </row>
    <row r="1278" spans="2:7">
      <c r="B1278" s="526"/>
      <c r="G1278" s="2">
        <f t="shared" si="21"/>
        <v>140.89999999999998</v>
      </c>
    </row>
    <row r="1279" spans="2:7">
      <c r="B1279" s="526"/>
      <c r="G1279" s="2">
        <f t="shared" si="21"/>
        <v>140.89999999999998</v>
      </c>
    </row>
    <row r="1280" spans="2:7">
      <c r="B1280" s="526"/>
      <c r="G1280" s="2">
        <f t="shared" si="21"/>
        <v>140.89999999999998</v>
      </c>
    </row>
    <row r="1281" spans="2:7">
      <c r="B1281" s="526"/>
      <c r="G1281" s="2">
        <f t="shared" si="21"/>
        <v>140.89999999999998</v>
      </c>
    </row>
    <row r="1282" spans="2:7">
      <c r="B1282" s="526"/>
      <c r="G1282" s="2">
        <f t="shared" si="21"/>
        <v>140.89999999999998</v>
      </c>
    </row>
    <row r="1283" spans="2:7">
      <c r="B1283" s="526"/>
      <c r="G1283" s="2">
        <f t="shared" si="21"/>
        <v>140.89999999999998</v>
      </c>
    </row>
    <row r="1284" spans="2:7">
      <c r="B1284" s="526"/>
      <c r="G1284" s="2">
        <f t="shared" si="21"/>
        <v>140.89999999999998</v>
      </c>
    </row>
    <row r="1285" spans="2:7">
      <c r="B1285" s="526"/>
      <c r="G1285" s="2">
        <f t="shared" si="21"/>
        <v>140.89999999999998</v>
      </c>
    </row>
    <row r="1286" spans="2:7">
      <c r="B1286" s="526"/>
      <c r="G1286" s="2">
        <f t="shared" si="21"/>
        <v>140.89999999999998</v>
      </c>
    </row>
    <row r="1287" spans="2:7">
      <c r="B1287" s="526"/>
      <c r="G1287" s="2">
        <f t="shared" si="21"/>
        <v>140.89999999999998</v>
      </c>
    </row>
    <row r="1288" spans="2:7">
      <c r="B1288" s="526"/>
      <c r="G1288" s="2">
        <f t="shared" si="21"/>
        <v>140.89999999999998</v>
      </c>
    </row>
    <row r="1289" spans="2:7">
      <c r="B1289" s="526"/>
      <c r="G1289" s="2">
        <f t="shared" si="21"/>
        <v>140.89999999999998</v>
      </c>
    </row>
    <row r="1290" spans="2:7">
      <c r="B1290" s="526"/>
      <c r="G1290" s="2">
        <f t="shared" si="21"/>
        <v>140.89999999999998</v>
      </c>
    </row>
    <row r="1291" spans="2:7">
      <c r="B1291" s="526"/>
      <c r="G1291" s="2">
        <f t="shared" si="21"/>
        <v>140.89999999999998</v>
      </c>
    </row>
    <row r="1292" spans="2:7">
      <c r="B1292" s="526"/>
      <c r="G1292" s="2">
        <f t="shared" si="21"/>
        <v>140.89999999999998</v>
      </c>
    </row>
    <row r="1293" spans="2:7">
      <c r="B1293" s="526"/>
      <c r="G1293" s="2">
        <f t="shared" si="21"/>
        <v>140.89999999999998</v>
      </c>
    </row>
    <row r="1294" spans="2:7">
      <c r="B1294" s="526"/>
      <c r="G1294" s="2">
        <f t="shared" si="21"/>
        <v>140.89999999999998</v>
      </c>
    </row>
    <row r="1295" spans="2:7">
      <c r="B1295" s="526"/>
      <c r="G1295" s="2">
        <f t="shared" si="21"/>
        <v>140.89999999999998</v>
      </c>
    </row>
    <row r="1296" spans="2:7">
      <c r="B1296" s="526"/>
      <c r="G1296" s="2">
        <f t="shared" si="21"/>
        <v>140.89999999999998</v>
      </c>
    </row>
    <row r="1297" spans="2:7">
      <c r="B1297" s="526"/>
      <c r="G1297" s="2">
        <f t="shared" si="21"/>
        <v>140.89999999999998</v>
      </c>
    </row>
    <row r="1298" spans="2:7">
      <c r="B1298" s="526"/>
      <c r="G1298" s="2">
        <f t="shared" si="21"/>
        <v>140.89999999999998</v>
      </c>
    </row>
    <row r="1299" spans="2:7">
      <c r="B1299" s="526"/>
      <c r="G1299" s="2">
        <f t="shared" si="21"/>
        <v>140.89999999999998</v>
      </c>
    </row>
    <row r="1300" spans="2:7">
      <c r="B1300" s="526"/>
      <c r="G1300" s="2">
        <f t="shared" si="21"/>
        <v>140.89999999999998</v>
      </c>
    </row>
    <row r="1301" spans="2:7">
      <c r="B1301" s="526"/>
      <c r="G1301" s="2">
        <f t="shared" si="21"/>
        <v>140.89999999999998</v>
      </c>
    </row>
    <row r="1302" spans="2:7">
      <c r="B1302" s="526"/>
      <c r="G1302" s="2">
        <f t="shared" si="21"/>
        <v>140.89999999999998</v>
      </c>
    </row>
    <row r="1303" spans="2:7">
      <c r="B1303" s="526"/>
      <c r="G1303" s="2">
        <f t="shared" si="21"/>
        <v>140.89999999999998</v>
      </c>
    </row>
    <row r="1304" spans="2:7">
      <c r="B1304" s="526"/>
      <c r="G1304" s="2">
        <f t="shared" si="21"/>
        <v>140.89999999999998</v>
      </c>
    </row>
    <row r="1305" spans="2:7">
      <c r="B1305" s="526"/>
      <c r="G1305" s="2">
        <f t="shared" si="21"/>
        <v>140.89999999999998</v>
      </c>
    </row>
    <row r="1306" spans="2:7">
      <c r="B1306" s="526"/>
      <c r="G1306" s="2">
        <f t="shared" si="21"/>
        <v>140.89999999999998</v>
      </c>
    </row>
    <row r="1307" spans="2:7">
      <c r="B1307" s="526"/>
      <c r="G1307" s="2">
        <f t="shared" si="21"/>
        <v>140.89999999999998</v>
      </c>
    </row>
    <row r="1308" spans="2:7">
      <c r="B1308" s="526"/>
      <c r="G1308" s="2">
        <f t="shared" si="21"/>
        <v>140.89999999999998</v>
      </c>
    </row>
    <row r="1309" spans="2:7">
      <c r="B1309" s="526"/>
      <c r="G1309" s="2">
        <f t="shared" si="21"/>
        <v>140.89999999999998</v>
      </c>
    </row>
    <row r="1310" spans="2:7">
      <c r="B1310" s="526"/>
      <c r="G1310" s="2">
        <f t="shared" si="21"/>
        <v>140.89999999999998</v>
      </c>
    </row>
    <row r="1311" spans="2:7">
      <c r="B1311" s="526"/>
      <c r="G1311" s="2">
        <f t="shared" si="21"/>
        <v>140.89999999999998</v>
      </c>
    </row>
    <row r="1312" spans="2:7">
      <c r="B1312" s="526"/>
      <c r="G1312" s="2">
        <f t="shared" si="21"/>
        <v>140.89999999999998</v>
      </c>
    </row>
    <row r="1313" spans="2:7">
      <c r="B1313" s="526"/>
      <c r="G1313" s="2">
        <f t="shared" si="21"/>
        <v>140.89999999999998</v>
      </c>
    </row>
    <row r="1314" spans="2:7">
      <c r="B1314" s="526"/>
      <c r="G1314" s="2">
        <f t="shared" si="21"/>
        <v>140.89999999999998</v>
      </c>
    </row>
    <row r="1315" spans="2:7">
      <c r="B1315" s="526"/>
      <c r="G1315" s="2">
        <f t="shared" si="21"/>
        <v>140.89999999999998</v>
      </c>
    </row>
    <row r="1048561" spans="2:2">
      <c r="B1048561" s="526"/>
    </row>
    <row r="1048562" spans="2:2">
      <c r="B1048562" s="526"/>
    </row>
    <row r="1048563" spans="2:2">
      <c r="B1048563" s="526"/>
    </row>
    <row r="1048564" spans="2:2">
      <c r="B1048564" s="526"/>
    </row>
    <row r="1048565" spans="2:2">
      <c r="B1048565" s="526"/>
    </row>
    <row r="1048566" spans="2:2">
      <c r="B1048566" s="526"/>
    </row>
    <row r="1048567" spans="2:2">
      <c r="B1048567" s="526"/>
    </row>
    <row r="1048568" spans="2:2">
      <c r="B1048568" s="526"/>
    </row>
    <row r="1048569" spans="2:2">
      <c r="B1048569" s="526"/>
    </row>
    <row r="1048570" spans="2:2">
      <c r="B1048570" s="526"/>
    </row>
    <row r="1048571" spans="2:2">
      <c r="B1048571" s="526"/>
    </row>
    <row r="1048574" spans="2:2">
      <c r="B1048574" s="526"/>
    </row>
  </sheetData>
  <autoFilter ref="A4:G464" xr:uid="{00000000-0009-0000-0000-000029000000}"/>
  <mergeCells count="22">
    <mergeCell ref="O818:Q818"/>
    <mergeCell ref="O823:Q823"/>
    <mergeCell ref="I845:K845"/>
    <mergeCell ref="B2:G2"/>
    <mergeCell ref="I542:K542"/>
    <mergeCell ref="J623:L623"/>
    <mergeCell ref="J660:L660"/>
    <mergeCell ref="J678:L678"/>
    <mergeCell ref="N850:P850"/>
    <mergeCell ref="I857:K857"/>
    <mergeCell ref="N857:P857"/>
    <mergeCell ref="N848:P848"/>
    <mergeCell ref="I870:K870"/>
    <mergeCell ref="I864:K864"/>
    <mergeCell ref="I850:K850"/>
    <mergeCell ref="I918:K918"/>
    <mergeCell ref="J805:L805"/>
    <mergeCell ref="J790:L790"/>
    <mergeCell ref="I740:K740"/>
    <mergeCell ref="I880:K880"/>
    <mergeCell ref="J888:L888"/>
    <mergeCell ref="K818:M818"/>
  </mergeCells>
  <phoneticPr fontId="27" type="noConversion"/>
  <pageMargins left="0.70866141732283472" right="0.70866141732283472" top="0.74803149606299213" bottom="0.74803149606299213" header="0.31496062992125984" footer="0.31496062992125984"/>
  <pageSetup paperSize="9" scale="88" fitToWidth="0" fitToHeight="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00B0F0"/>
    <pageSetUpPr fitToPage="1"/>
  </sheetPr>
  <dimension ref="A2:XFD1323"/>
  <sheetViews>
    <sheetView topLeftCell="A1001" zoomScaleNormal="100" workbookViewId="0">
      <selection activeCell="G1024" sqref="G1024"/>
    </sheetView>
  </sheetViews>
  <sheetFormatPr defaultColWidth="11.42578125" defaultRowHeight="15"/>
  <cols>
    <col min="1" max="1" width="11.42578125" style="7"/>
    <col min="2" max="2" width="14.28515625" style="9" customWidth="1"/>
    <col min="3" max="3" width="22" style="9" bestFit="1" customWidth="1"/>
    <col min="4" max="4" width="51.5703125" bestFit="1" customWidth="1"/>
    <col min="5" max="6" width="11.42578125" style="2"/>
    <col min="7" max="7" width="13.140625" customWidth="1"/>
    <col min="10" max="10" width="23" bestFit="1" customWidth="1"/>
    <col min="11" max="11" width="34.140625" bestFit="1" customWidth="1"/>
    <col min="12" max="12" width="9" style="26" bestFit="1" customWidth="1"/>
  </cols>
  <sheetData>
    <row r="2" spans="1:7">
      <c r="B2" s="542" t="s">
        <v>699</v>
      </c>
      <c r="C2" s="542"/>
      <c r="D2" s="542"/>
      <c r="E2" s="542"/>
      <c r="F2" s="542"/>
      <c r="G2" s="542"/>
    </row>
    <row r="4" spans="1:7" ht="30">
      <c r="A4" s="43" t="s">
        <v>1</v>
      </c>
      <c r="B4" s="528" t="s">
        <v>2</v>
      </c>
      <c r="C4" s="528" t="s">
        <v>3</v>
      </c>
      <c r="D4" s="528" t="s">
        <v>4</v>
      </c>
      <c r="E4" s="13" t="s">
        <v>5</v>
      </c>
      <c r="F4" s="13" t="s">
        <v>6</v>
      </c>
      <c r="G4" s="13" t="s">
        <v>7</v>
      </c>
    </row>
    <row r="5" spans="1:7">
      <c r="A5" s="44">
        <v>42736</v>
      </c>
      <c r="B5" s="525" t="s">
        <v>8</v>
      </c>
      <c r="C5" s="526"/>
      <c r="G5" s="2">
        <v>425.3</v>
      </c>
    </row>
    <row r="6" spans="1:7">
      <c r="A6" s="7">
        <v>42877</v>
      </c>
      <c r="B6" s="526">
        <v>12791</v>
      </c>
      <c r="C6" s="526" t="s">
        <v>617</v>
      </c>
      <c r="F6" s="2">
        <v>249.3</v>
      </c>
      <c r="G6" s="2">
        <f t="shared" ref="G6:G72" si="0">+G5+E6-F6</f>
        <v>176</v>
      </c>
    </row>
    <row r="7" spans="1:7">
      <c r="A7" s="7">
        <v>42877</v>
      </c>
      <c r="B7" s="526">
        <v>12792</v>
      </c>
      <c r="C7" s="526" t="s">
        <v>339</v>
      </c>
      <c r="F7" s="2">
        <v>176</v>
      </c>
      <c r="G7" s="2">
        <f t="shared" si="0"/>
        <v>0</v>
      </c>
    </row>
    <row r="8" spans="1:7">
      <c r="A8" s="44">
        <v>42766</v>
      </c>
      <c r="B8" s="525" t="s">
        <v>14</v>
      </c>
      <c r="C8" s="525" t="s">
        <v>15</v>
      </c>
      <c r="D8" t="s">
        <v>16</v>
      </c>
      <c r="E8" s="2">
        <v>63.2</v>
      </c>
      <c r="G8" s="2">
        <f t="shared" si="0"/>
        <v>63.2</v>
      </c>
    </row>
    <row r="9" spans="1:7">
      <c r="B9" s="526"/>
      <c r="C9" s="526"/>
      <c r="D9" t="s">
        <v>17</v>
      </c>
      <c r="E9" s="2">
        <v>2.8</v>
      </c>
      <c r="G9" s="2">
        <f t="shared" si="0"/>
        <v>66</v>
      </c>
    </row>
    <row r="10" spans="1:7">
      <c r="B10" s="526"/>
      <c r="C10" s="526"/>
      <c r="D10" t="s">
        <v>18</v>
      </c>
      <c r="E10" s="2">
        <v>60</v>
      </c>
      <c r="G10" s="2">
        <f t="shared" si="0"/>
        <v>126</v>
      </c>
    </row>
    <row r="11" spans="1:7">
      <c r="B11" s="526"/>
      <c r="C11" s="526"/>
      <c r="D11" t="s">
        <v>19</v>
      </c>
      <c r="E11" s="2">
        <v>2</v>
      </c>
      <c r="G11" s="2">
        <f t="shared" si="0"/>
        <v>128</v>
      </c>
    </row>
    <row r="12" spans="1:7">
      <c r="A12" s="7">
        <v>42877</v>
      </c>
      <c r="B12" s="526">
        <v>12792</v>
      </c>
      <c r="C12" s="526" t="s">
        <v>15</v>
      </c>
      <c r="D12" t="s">
        <v>18</v>
      </c>
      <c r="F12" s="2">
        <v>60</v>
      </c>
      <c r="G12" s="2">
        <f t="shared" si="0"/>
        <v>68</v>
      </c>
    </row>
    <row r="13" spans="1:7">
      <c r="A13" s="7">
        <v>42877</v>
      </c>
      <c r="B13" s="526">
        <v>12792</v>
      </c>
      <c r="C13" s="526" t="s">
        <v>15</v>
      </c>
      <c r="D13" t="s">
        <v>19</v>
      </c>
      <c r="F13" s="2">
        <v>2</v>
      </c>
      <c r="G13" s="2">
        <f t="shared" si="0"/>
        <v>66</v>
      </c>
    </row>
    <row r="14" spans="1:7">
      <c r="A14" s="7">
        <v>42877</v>
      </c>
      <c r="B14" s="526">
        <v>12793</v>
      </c>
      <c r="C14" s="526" t="s">
        <v>15</v>
      </c>
      <c r="D14" t="s">
        <v>16</v>
      </c>
      <c r="F14" s="2">
        <v>63.2</v>
      </c>
      <c r="G14" s="2">
        <f t="shared" si="0"/>
        <v>2.7999999999999972</v>
      </c>
    </row>
    <row r="15" spans="1:7">
      <c r="A15" s="7">
        <v>42877</v>
      </c>
      <c r="B15" s="526">
        <v>12793</v>
      </c>
      <c r="C15" s="526" t="s">
        <v>15</v>
      </c>
      <c r="D15" t="s">
        <v>17</v>
      </c>
      <c r="F15" s="2">
        <v>2.8</v>
      </c>
      <c r="G15" s="2">
        <f t="shared" si="0"/>
        <v>0</v>
      </c>
    </row>
    <row r="16" spans="1:7">
      <c r="A16" s="44">
        <v>42794</v>
      </c>
      <c r="B16" s="525" t="s">
        <v>14</v>
      </c>
      <c r="C16" s="525" t="s">
        <v>20</v>
      </c>
      <c r="D16" t="s">
        <v>16</v>
      </c>
      <c r="E16" s="2">
        <v>123.2</v>
      </c>
      <c r="G16" s="2">
        <f t="shared" si="0"/>
        <v>123.2</v>
      </c>
    </row>
    <row r="17" spans="1:7">
      <c r="B17" s="526"/>
      <c r="C17" s="526"/>
      <c r="D17" t="s">
        <v>17</v>
      </c>
      <c r="E17" s="2">
        <v>2</v>
      </c>
      <c r="G17" s="2">
        <f t="shared" si="0"/>
        <v>125.2</v>
      </c>
    </row>
    <row r="18" spans="1:7">
      <c r="B18" s="526"/>
      <c r="C18" s="526"/>
      <c r="D18" t="s">
        <v>18</v>
      </c>
      <c r="E18" s="2">
        <v>56</v>
      </c>
      <c r="G18" s="2">
        <f t="shared" si="0"/>
        <v>181.2</v>
      </c>
    </row>
    <row r="19" spans="1:7">
      <c r="B19" s="526"/>
      <c r="C19" s="526"/>
      <c r="D19" t="s">
        <v>19</v>
      </c>
      <c r="E19" s="2">
        <v>2</v>
      </c>
      <c r="G19" s="2">
        <f t="shared" si="0"/>
        <v>183.2</v>
      </c>
    </row>
    <row r="20" spans="1:7">
      <c r="A20" s="7">
        <v>42877</v>
      </c>
      <c r="B20" s="526">
        <v>12792</v>
      </c>
      <c r="C20" s="526" t="s">
        <v>20</v>
      </c>
      <c r="D20" t="s">
        <v>18</v>
      </c>
      <c r="F20" s="2">
        <v>56</v>
      </c>
      <c r="G20" s="2">
        <f t="shared" si="0"/>
        <v>127.19999999999999</v>
      </c>
    </row>
    <row r="21" spans="1:7">
      <c r="A21" s="7">
        <v>42877</v>
      </c>
      <c r="B21" s="526">
        <v>12792</v>
      </c>
      <c r="C21" s="526" t="s">
        <v>20</v>
      </c>
      <c r="D21" t="s">
        <v>19</v>
      </c>
      <c r="F21" s="2">
        <v>2</v>
      </c>
      <c r="G21" s="2">
        <f t="shared" si="0"/>
        <v>125.19999999999999</v>
      </c>
    </row>
    <row r="22" spans="1:7">
      <c r="A22" s="7">
        <v>42877</v>
      </c>
      <c r="B22" s="526">
        <v>12793</v>
      </c>
      <c r="C22" s="526" t="s">
        <v>20</v>
      </c>
      <c r="D22" t="s">
        <v>17</v>
      </c>
      <c r="F22" s="2">
        <v>2</v>
      </c>
      <c r="G22" s="2">
        <f t="shared" si="0"/>
        <v>123.19999999999999</v>
      </c>
    </row>
    <row r="23" spans="1:7">
      <c r="A23" s="7">
        <v>42877</v>
      </c>
      <c r="B23" s="526">
        <v>12793</v>
      </c>
      <c r="C23" s="526" t="s">
        <v>20</v>
      </c>
      <c r="D23" t="s">
        <v>16</v>
      </c>
      <c r="F23" s="2">
        <v>123.2</v>
      </c>
      <c r="G23" s="2">
        <f t="shared" si="0"/>
        <v>0</v>
      </c>
    </row>
    <row r="24" spans="1:7">
      <c r="A24" s="44">
        <v>42825</v>
      </c>
      <c r="B24" s="525" t="s">
        <v>14</v>
      </c>
      <c r="C24" s="525" t="s">
        <v>23</v>
      </c>
      <c r="D24" t="s">
        <v>16</v>
      </c>
      <c r="E24" s="2">
        <v>117.7</v>
      </c>
      <c r="G24" s="2">
        <f t="shared" si="0"/>
        <v>117.7</v>
      </c>
    </row>
    <row r="25" spans="1:7">
      <c r="B25" s="526"/>
      <c r="C25" s="526"/>
      <c r="D25" t="s">
        <v>17</v>
      </c>
      <c r="E25" s="2">
        <v>2</v>
      </c>
      <c r="G25" s="2">
        <f t="shared" si="0"/>
        <v>119.7</v>
      </c>
    </row>
    <row r="26" spans="1:7">
      <c r="B26" s="526"/>
      <c r="C26" s="526"/>
      <c r="D26" t="s">
        <v>18</v>
      </c>
      <c r="E26" s="2">
        <v>60</v>
      </c>
      <c r="G26" s="2">
        <f t="shared" si="0"/>
        <v>179.7</v>
      </c>
    </row>
    <row r="27" spans="1:7">
      <c r="B27" s="526"/>
      <c r="C27" s="526"/>
      <c r="D27" t="s">
        <v>19</v>
      </c>
      <c r="E27" s="2">
        <v>2</v>
      </c>
      <c r="G27" s="2">
        <f t="shared" si="0"/>
        <v>181.7</v>
      </c>
    </row>
    <row r="28" spans="1:7">
      <c r="A28" s="7">
        <v>42877</v>
      </c>
      <c r="B28" s="526">
        <v>12792</v>
      </c>
      <c r="C28" s="526" t="s">
        <v>23</v>
      </c>
      <c r="D28" t="s">
        <v>18</v>
      </c>
      <c r="F28" s="2">
        <v>60</v>
      </c>
      <c r="G28" s="2">
        <f t="shared" si="0"/>
        <v>121.69999999999999</v>
      </c>
    </row>
    <row r="29" spans="1:7">
      <c r="A29" s="7">
        <v>42877</v>
      </c>
      <c r="B29" s="526">
        <v>12792</v>
      </c>
      <c r="C29" s="526" t="s">
        <v>23</v>
      </c>
      <c r="D29" t="s">
        <v>19</v>
      </c>
      <c r="F29" s="2">
        <v>2</v>
      </c>
      <c r="G29" s="2">
        <f t="shared" si="0"/>
        <v>119.69999999999999</v>
      </c>
    </row>
    <row r="30" spans="1:7">
      <c r="A30" s="7">
        <v>42877</v>
      </c>
      <c r="B30" s="526">
        <v>12793</v>
      </c>
      <c r="C30" s="526" t="s">
        <v>23</v>
      </c>
      <c r="D30" t="s">
        <v>17</v>
      </c>
      <c r="F30" s="2">
        <v>2</v>
      </c>
      <c r="G30" s="2">
        <f t="shared" si="0"/>
        <v>117.69999999999999</v>
      </c>
    </row>
    <row r="31" spans="1:7">
      <c r="A31" s="7">
        <v>42877</v>
      </c>
      <c r="B31" s="526">
        <v>12793</v>
      </c>
      <c r="C31" s="526" t="s">
        <v>23</v>
      </c>
      <c r="D31" t="s">
        <v>16</v>
      </c>
      <c r="F31" s="2">
        <v>117.7</v>
      </c>
      <c r="G31" s="2">
        <f t="shared" si="0"/>
        <v>0</v>
      </c>
    </row>
    <row r="32" spans="1:7">
      <c r="A32" s="44">
        <v>42855</v>
      </c>
      <c r="B32" s="525" t="s">
        <v>14</v>
      </c>
      <c r="C32" s="525" t="s">
        <v>24</v>
      </c>
      <c r="D32" t="s">
        <v>16</v>
      </c>
      <c r="E32" s="2">
        <v>120.6</v>
      </c>
      <c r="G32" s="2">
        <f t="shared" si="0"/>
        <v>120.6</v>
      </c>
    </row>
    <row r="33" spans="1:7">
      <c r="B33" s="526"/>
      <c r="C33" s="526"/>
      <c r="D33" t="s">
        <v>17</v>
      </c>
      <c r="E33" s="2">
        <v>2</v>
      </c>
      <c r="G33" s="2">
        <f t="shared" si="0"/>
        <v>122.6</v>
      </c>
    </row>
    <row r="34" spans="1:7">
      <c r="B34" s="526"/>
      <c r="C34" s="526"/>
      <c r="D34" t="s">
        <v>18</v>
      </c>
      <c r="E34" s="2">
        <v>60</v>
      </c>
      <c r="G34" s="2">
        <f t="shared" si="0"/>
        <v>182.6</v>
      </c>
    </row>
    <row r="35" spans="1:7">
      <c r="B35" s="526"/>
      <c r="C35" s="526"/>
      <c r="D35" t="s">
        <v>19</v>
      </c>
      <c r="E35" s="2">
        <v>2</v>
      </c>
      <c r="G35" s="2">
        <f t="shared" si="0"/>
        <v>184.6</v>
      </c>
    </row>
    <row r="36" spans="1:7">
      <c r="A36" s="7">
        <v>42877</v>
      </c>
      <c r="B36" s="526">
        <v>12792</v>
      </c>
      <c r="C36" s="526" t="s">
        <v>24</v>
      </c>
      <c r="D36" t="s">
        <v>18</v>
      </c>
      <c r="F36" s="2">
        <v>60</v>
      </c>
      <c r="G36" s="2">
        <f t="shared" si="0"/>
        <v>124.6</v>
      </c>
    </row>
    <row r="37" spans="1:7">
      <c r="A37" s="7">
        <v>42877</v>
      </c>
      <c r="B37" s="526">
        <v>12792</v>
      </c>
      <c r="C37" s="526" t="s">
        <v>24</v>
      </c>
      <c r="D37" t="s">
        <v>19</v>
      </c>
      <c r="F37" s="2">
        <v>2</v>
      </c>
      <c r="G37" s="2">
        <f t="shared" si="0"/>
        <v>122.6</v>
      </c>
    </row>
    <row r="38" spans="1:7">
      <c r="A38" s="7">
        <v>42877</v>
      </c>
      <c r="B38" s="526">
        <v>12793</v>
      </c>
      <c r="C38" s="526" t="s">
        <v>24</v>
      </c>
      <c r="D38" t="s">
        <v>17</v>
      </c>
      <c r="F38" s="2">
        <v>2</v>
      </c>
      <c r="G38" s="2">
        <f t="shared" si="0"/>
        <v>120.6</v>
      </c>
    </row>
    <row r="39" spans="1:7">
      <c r="A39" s="7">
        <v>42877</v>
      </c>
      <c r="B39" s="526">
        <v>12793</v>
      </c>
      <c r="C39" s="526" t="s">
        <v>24</v>
      </c>
      <c r="D39" t="s">
        <v>16</v>
      </c>
      <c r="F39" s="2">
        <v>120.6</v>
      </c>
      <c r="G39" s="219">
        <f t="shared" si="0"/>
        <v>0</v>
      </c>
    </row>
    <row r="40" spans="1:7">
      <c r="A40" s="44">
        <v>42886</v>
      </c>
      <c r="B40" s="525" t="s">
        <v>14</v>
      </c>
      <c r="C40" s="525" t="s">
        <v>25</v>
      </c>
      <c r="D40" t="s">
        <v>16</v>
      </c>
      <c r="E40" s="2">
        <v>113.1</v>
      </c>
      <c r="G40" s="2">
        <f t="shared" si="0"/>
        <v>113.1</v>
      </c>
    </row>
    <row r="41" spans="1:7">
      <c r="B41" s="526"/>
      <c r="C41" s="526"/>
      <c r="D41" t="s">
        <v>17</v>
      </c>
      <c r="E41" s="2">
        <v>2</v>
      </c>
      <c r="G41" s="2">
        <f t="shared" si="0"/>
        <v>115.1</v>
      </c>
    </row>
    <row r="42" spans="1:7">
      <c r="B42" s="526"/>
      <c r="C42" s="526"/>
      <c r="D42" t="s">
        <v>18</v>
      </c>
      <c r="E42" s="2">
        <v>60</v>
      </c>
      <c r="G42" s="2">
        <f t="shared" si="0"/>
        <v>175.1</v>
      </c>
    </row>
    <row r="43" spans="1:7">
      <c r="B43" s="526"/>
      <c r="C43" s="526"/>
      <c r="D43" t="s">
        <v>19</v>
      </c>
      <c r="E43" s="2">
        <v>2</v>
      </c>
      <c r="G43" s="2">
        <f t="shared" si="0"/>
        <v>177.1</v>
      </c>
    </row>
    <row r="44" spans="1:7">
      <c r="B44" s="526"/>
      <c r="C44" s="526"/>
      <c r="D44" t="s">
        <v>700</v>
      </c>
      <c r="E44" s="2">
        <v>10</v>
      </c>
      <c r="G44" s="2">
        <f t="shared" si="0"/>
        <v>187.1</v>
      </c>
    </row>
    <row r="45" spans="1:7">
      <c r="B45" s="526"/>
      <c r="C45" s="526"/>
      <c r="D45" t="s">
        <v>21</v>
      </c>
      <c r="E45" s="2">
        <v>170</v>
      </c>
      <c r="G45" s="2">
        <f t="shared" si="0"/>
        <v>357.1</v>
      </c>
    </row>
    <row r="46" spans="1:7">
      <c r="B46" s="526"/>
      <c r="C46" s="526"/>
      <c r="D46" t="s">
        <v>468</v>
      </c>
      <c r="E46" s="2">
        <v>60</v>
      </c>
      <c r="G46" s="2">
        <f t="shared" si="0"/>
        <v>417.1</v>
      </c>
    </row>
    <row r="47" spans="1:7">
      <c r="A47" s="7">
        <v>42877</v>
      </c>
      <c r="B47" s="526">
        <v>12793</v>
      </c>
      <c r="C47" s="526" t="s">
        <v>25</v>
      </c>
      <c r="D47" t="s">
        <v>700</v>
      </c>
      <c r="F47" s="2">
        <v>10</v>
      </c>
      <c r="G47" s="2">
        <f t="shared" si="0"/>
        <v>407.1</v>
      </c>
    </row>
    <row r="48" spans="1:7">
      <c r="A48" s="7">
        <v>42877</v>
      </c>
      <c r="B48" s="526">
        <v>12793</v>
      </c>
      <c r="C48" s="526" t="s">
        <v>25</v>
      </c>
      <c r="D48" t="s">
        <v>21</v>
      </c>
      <c r="F48" s="2">
        <v>170</v>
      </c>
      <c r="G48" s="2">
        <f t="shared" si="0"/>
        <v>237.10000000000002</v>
      </c>
    </row>
    <row r="49" spans="1:8">
      <c r="A49" s="7">
        <v>42877</v>
      </c>
      <c r="B49" s="526">
        <v>12793</v>
      </c>
      <c r="C49" s="526" t="s">
        <v>25</v>
      </c>
      <c r="D49" t="s">
        <v>468</v>
      </c>
      <c r="F49" s="2">
        <v>60</v>
      </c>
      <c r="G49" s="2">
        <f t="shared" si="0"/>
        <v>177.10000000000002</v>
      </c>
      <c r="H49" s="8"/>
    </row>
    <row r="50" spans="1:8">
      <c r="A50" s="7">
        <v>43039</v>
      </c>
      <c r="B50" s="526" t="s">
        <v>114</v>
      </c>
      <c r="C50" s="526" t="s">
        <v>25</v>
      </c>
      <c r="D50" t="s">
        <v>16</v>
      </c>
      <c r="F50" s="2">
        <v>54</v>
      </c>
      <c r="G50" s="2">
        <f t="shared" si="0"/>
        <v>123.10000000000002</v>
      </c>
    </row>
    <row r="51" spans="1:8">
      <c r="A51" s="7">
        <v>43253</v>
      </c>
      <c r="B51" s="526">
        <v>15483</v>
      </c>
      <c r="C51" s="526" t="s">
        <v>25</v>
      </c>
      <c r="D51" t="s">
        <v>16</v>
      </c>
      <c r="F51" s="2">
        <v>59.1</v>
      </c>
      <c r="G51" s="2">
        <f t="shared" si="0"/>
        <v>64.000000000000028</v>
      </c>
    </row>
    <row r="52" spans="1:8">
      <c r="A52" s="7">
        <v>43356</v>
      </c>
      <c r="B52" s="526">
        <v>16132</v>
      </c>
      <c r="C52" s="526" t="s">
        <v>25</v>
      </c>
      <c r="D52" t="s">
        <v>17</v>
      </c>
      <c r="F52" s="2">
        <v>2</v>
      </c>
      <c r="G52" s="2">
        <f t="shared" si="0"/>
        <v>62.000000000000028</v>
      </c>
    </row>
    <row r="53" spans="1:8">
      <c r="A53" s="7">
        <v>45267</v>
      </c>
      <c r="B53" s="526">
        <v>27928</v>
      </c>
      <c r="C53" s="526" t="s">
        <v>25</v>
      </c>
      <c r="D53" t="s">
        <v>18</v>
      </c>
      <c r="F53" s="2">
        <v>60</v>
      </c>
      <c r="G53" s="2">
        <f t="shared" si="0"/>
        <v>2.0000000000000284</v>
      </c>
    </row>
    <row r="54" spans="1:8">
      <c r="A54" s="7">
        <v>45267</v>
      </c>
      <c r="B54" s="526">
        <v>27928</v>
      </c>
      <c r="C54" s="526" t="s">
        <v>25</v>
      </c>
      <c r="D54" t="s">
        <v>19</v>
      </c>
      <c r="F54" s="2">
        <v>2</v>
      </c>
      <c r="G54" s="2">
        <f t="shared" si="0"/>
        <v>2.8421709430404007E-14</v>
      </c>
    </row>
    <row r="55" spans="1:8">
      <c r="A55" s="44">
        <v>42916</v>
      </c>
      <c r="B55" s="525" t="s">
        <v>14</v>
      </c>
      <c r="C55" s="525" t="s">
        <v>26</v>
      </c>
      <c r="D55" t="s">
        <v>16</v>
      </c>
      <c r="E55" s="2">
        <v>110.4</v>
      </c>
      <c r="G55" s="2">
        <f t="shared" si="0"/>
        <v>110.40000000000003</v>
      </c>
    </row>
    <row r="56" spans="1:8">
      <c r="B56" s="526"/>
      <c r="C56" s="526"/>
      <c r="D56" t="s">
        <v>17</v>
      </c>
      <c r="E56" s="2">
        <v>2</v>
      </c>
      <c r="G56" s="2">
        <f t="shared" si="0"/>
        <v>112.40000000000003</v>
      </c>
    </row>
    <row r="57" spans="1:8">
      <c r="B57" s="526"/>
      <c r="C57" s="526"/>
      <c r="D57" t="s">
        <v>18</v>
      </c>
      <c r="E57" s="2">
        <v>60</v>
      </c>
      <c r="G57" s="2">
        <f t="shared" si="0"/>
        <v>172.40000000000003</v>
      </c>
    </row>
    <row r="58" spans="1:8">
      <c r="B58" s="526"/>
      <c r="C58" s="526"/>
      <c r="D58" t="s">
        <v>19</v>
      </c>
      <c r="E58" s="2">
        <v>2</v>
      </c>
      <c r="G58" s="2">
        <f t="shared" si="0"/>
        <v>174.40000000000003</v>
      </c>
    </row>
    <row r="59" spans="1:8">
      <c r="A59" s="7">
        <v>42916</v>
      </c>
      <c r="B59" s="526" t="s">
        <v>114</v>
      </c>
      <c r="C59" s="526" t="s">
        <v>26</v>
      </c>
      <c r="D59" t="s">
        <v>18</v>
      </c>
      <c r="F59" s="2">
        <v>44</v>
      </c>
      <c r="G59" s="2">
        <f t="shared" si="0"/>
        <v>130.40000000000003</v>
      </c>
      <c r="H59" s="8"/>
    </row>
    <row r="60" spans="1:8">
      <c r="A60" s="7">
        <v>42916</v>
      </c>
      <c r="B60" s="526" t="s">
        <v>114</v>
      </c>
      <c r="C60" s="526" t="s">
        <v>26</v>
      </c>
      <c r="D60" t="s">
        <v>16</v>
      </c>
      <c r="F60" s="2">
        <v>81</v>
      </c>
      <c r="G60" s="2">
        <f t="shared" si="0"/>
        <v>49.400000000000034</v>
      </c>
      <c r="H60" s="8"/>
    </row>
    <row r="61" spans="1:8">
      <c r="A61" s="7">
        <v>43253</v>
      </c>
      <c r="B61" s="526">
        <v>15483</v>
      </c>
      <c r="C61" s="526" t="s">
        <v>26</v>
      </c>
      <c r="D61" t="s">
        <v>16</v>
      </c>
      <c r="F61" s="2">
        <v>29.4</v>
      </c>
      <c r="G61" s="2">
        <f t="shared" si="0"/>
        <v>20.000000000000036</v>
      </c>
      <c r="H61" s="8"/>
    </row>
    <row r="62" spans="1:8">
      <c r="A62" s="7">
        <v>43356</v>
      </c>
      <c r="B62" s="526">
        <v>16132</v>
      </c>
      <c r="C62" s="526" t="s">
        <v>26</v>
      </c>
      <c r="D62" t="s">
        <v>17</v>
      </c>
      <c r="F62" s="2">
        <v>2</v>
      </c>
      <c r="G62" s="2">
        <f t="shared" si="0"/>
        <v>18.000000000000036</v>
      </c>
      <c r="H62" s="8"/>
    </row>
    <row r="63" spans="1:8">
      <c r="A63" s="7">
        <v>45267</v>
      </c>
      <c r="B63" s="526">
        <v>27928</v>
      </c>
      <c r="C63" s="526" t="s">
        <v>26</v>
      </c>
      <c r="D63" t="s">
        <v>18</v>
      </c>
      <c r="F63" s="2">
        <v>16</v>
      </c>
      <c r="G63" s="2">
        <f t="shared" si="0"/>
        <v>2.0000000000000355</v>
      </c>
      <c r="H63" s="8"/>
    </row>
    <row r="64" spans="1:8">
      <c r="A64" s="7">
        <v>45267</v>
      </c>
      <c r="B64" s="526">
        <v>27928</v>
      </c>
      <c r="C64" s="526" t="s">
        <v>26</v>
      </c>
      <c r="D64" t="s">
        <v>19</v>
      </c>
      <c r="F64" s="2">
        <v>2</v>
      </c>
      <c r="G64" s="2">
        <f t="shared" si="0"/>
        <v>3.5527136788005009E-14</v>
      </c>
      <c r="H64" s="8"/>
    </row>
    <row r="65" spans="1:8">
      <c r="A65" s="44">
        <v>42947</v>
      </c>
      <c r="B65" s="525" t="s">
        <v>14</v>
      </c>
      <c r="C65" s="525" t="s">
        <v>27</v>
      </c>
      <c r="D65" t="s">
        <v>16</v>
      </c>
      <c r="E65" s="2">
        <v>100.8</v>
      </c>
      <c r="G65" s="2">
        <f t="shared" si="0"/>
        <v>100.80000000000004</v>
      </c>
    </row>
    <row r="66" spans="1:8">
      <c r="B66" s="526"/>
      <c r="C66" s="526"/>
      <c r="D66" t="s">
        <v>17</v>
      </c>
      <c r="E66" s="2">
        <v>2</v>
      </c>
      <c r="G66" s="2">
        <f t="shared" si="0"/>
        <v>102.80000000000004</v>
      </c>
    </row>
    <row r="67" spans="1:8">
      <c r="B67" s="526"/>
      <c r="C67" s="526"/>
      <c r="D67" t="s">
        <v>18</v>
      </c>
      <c r="E67" s="2">
        <v>60</v>
      </c>
      <c r="G67" s="2">
        <f t="shared" si="0"/>
        <v>162.80000000000004</v>
      </c>
    </row>
    <row r="68" spans="1:8">
      <c r="B68" s="526"/>
      <c r="C68" s="526"/>
      <c r="D68" t="s">
        <v>19</v>
      </c>
      <c r="E68" s="2">
        <v>2</v>
      </c>
      <c r="G68" s="2">
        <f t="shared" si="0"/>
        <v>164.80000000000004</v>
      </c>
    </row>
    <row r="69" spans="1:8">
      <c r="A69" s="7">
        <v>42926</v>
      </c>
      <c r="B69" s="526" t="s">
        <v>114</v>
      </c>
      <c r="C69" s="526" t="s">
        <v>27</v>
      </c>
      <c r="D69" t="s">
        <v>18</v>
      </c>
      <c r="F69" s="2">
        <v>8</v>
      </c>
      <c r="G69" s="2">
        <f t="shared" si="0"/>
        <v>156.80000000000004</v>
      </c>
      <c r="H69" s="8"/>
    </row>
    <row r="70" spans="1:8">
      <c r="A70" s="7">
        <v>42926</v>
      </c>
      <c r="B70" s="526" t="s">
        <v>114</v>
      </c>
      <c r="C70" s="526" t="s">
        <v>27</v>
      </c>
      <c r="D70" t="s">
        <v>16</v>
      </c>
      <c r="F70" s="2">
        <v>12</v>
      </c>
      <c r="G70" s="2">
        <f t="shared" si="0"/>
        <v>144.80000000000004</v>
      </c>
      <c r="H70" s="8"/>
    </row>
    <row r="71" spans="1:8">
      <c r="A71" s="7">
        <v>43253</v>
      </c>
      <c r="B71" s="526">
        <v>15483</v>
      </c>
      <c r="C71" s="526" t="s">
        <v>27</v>
      </c>
      <c r="D71" t="s">
        <v>16</v>
      </c>
      <c r="F71" s="2">
        <v>88.8</v>
      </c>
      <c r="G71" s="2">
        <f t="shared" si="0"/>
        <v>56.000000000000043</v>
      </c>
      <c r="H71" s="8"/>
    </row>
    <row r="72" spans="1:8">
      <c r="A72" s="7">
        <v>43356</v>
      </c>
      <c r="B72" s="526">
        <v>16132</v>
      </c>
      <c r="C72" s="526" t="s">
        <v>27</v>
      </c>
      <c r="D72" t="s">
        <v>17</v>
      </c>
      <c r="F72" s="2">
        <v>2</v>
      </c>
      <c r="G72" s="2">
        <f t="shared" si="0"/>
        <v>54.000000000000043</v>
      </c>
      <c r="H72" s="8"/>
    </row>
    <row r="73" spans="1:8">
      <c r="A73" s="7">
        <v>45267</v>
      </c>
      <c r="B73" s="526">
        <v>27928</v>
      </c>
      <c r="C73" s="526" t="s">
        <v>27</v>
      </c>
      <c r="D73" t="s">
        <v>18</v>
      </c>
      <c r="F73" s="2">
        <v>52</v>
      </c>
      <c r="G73" s="2">
        <f t="shared" ref="G73:G137" si="1">+G72+E73-F73</f>
        <v>2.0000000000000426</v>
      </c>
      <c r="H73" s="8"/>
    </row>
    <row r="74" spans="1:8">
      <c r="A74" s="7">
        <v>45267</v>
      </c>
      <c r="B74" s="526">
        <v>27928</v>
      </c>
      <c r="C74" s="526" t="s">
        <v>27</v>
      </c>
      <c r="D74" t="s">
        <v>19</v>
      </c>
      <c r="F74" s="2">
        <v>2</v>
      </c>
      <c r="G74" s="2">
        <f t="shared" si="1"/>
        <v>4.2632564145606011E-14</v>
      </c>
      <c r="H74" s="8"/>
    </row>
    <row r="75" spans="1:8">
      <c r="A75" s="44">
        <v>42978</v>
      </c>
      <c r="B75" s="525" t="s">
        <v>14</v>
      </c>
      <c r="C75" s="525" t="s">
        <v>28</v>
      </c>
      <c r="D75" t="s">
        <v>16</v>
      </c>
      <c r="E75" s="2">
        <v>100.8</v>
      </c>
      <c r="G75" s="2">
        <f t="shared" si="1"/>
        <v>100.80000000000004</v>
      </c>
    </row>
    <row r="76" spans="1:8">
      <c r="B76" s="526"/>
      <c r="C76" s="526"/>
      <c r="D76" t="s">
        <v>17</v>
      </c>
      <c r="E76" s="2">
        <v>2</v>
      </c>
      <c r="G76" s="2">
        <f t="shared" si="1"/>
        <v>102.80000000000004</v>
      </c>
    </row>
    <row r="77" spans="1:8">
      <c r="B77" s="526"/>
      <c r="C77" s="526"/>
      <c r="D77" t="s">
        <v>18</v>
      </c>
      <c r="E77" s="2">
        <v>60</v>
      </c>
      <c r="G77" s="2">
        <f t="shared" si="1"/>
        <v>162.80000000000004</v>
      </c>
    </row>
    <row r="78" spans="1:8">
      <c r="B78" s="526"/>
      <c r="C78" s="526"/>
      <c r="D78" t="s">
        <v>19</v>
      </c>
      <c r="E78" s="2">
        <v>2</v>
      </c>
      <c r="G78" s="2">
        <f t="shared" si="1"/>
        <v>164.80000000000004</v>
      </c>
    </row>
    <row r="79" spans="1:8">
      <c r="B79" s="526"/>
      <c r="C79" s="526"/>
      <c r="D79" t="s">
        <v>21</v>
      </c>
      <c r="E79" s="2">
        <v>85</v>
      </c>
      <c r="G79" s="2">
        <f t="shared" si="1"/>
        <v>249.80000000000004</v>
      </c>
    </row>
    <row r="80" spans="1:8">
      <c r="A80" s="7">
        <v>43253</v>
      </c>
      <c r="B80" s="526">
        <v>15483</v>
      </c>
      <c r="C80" s="526" t="s">
        <v>28</v>
      </c>
      <c r="D80" t="s">
        <v>16</v>
      </c>
      <c r="F80" s="2">
        <v>100.8</v>
      </c>
      <c r="G80" s="2">
        <f t="shared" si="1"/>
        <v>149.00000000000006</v>
      </c>
    </row>
    <row r="81" spans="1:9">
      <c r="A81" s="7">
        <v>43356</v>
      </c>
      <c r="B81" s="526">
        <v>16132</v>
      </c>
      <c r="C81" s="526" t="s">
        <v>28</v>
      </c>
      <c r="D81" t="s">
        <v>17</v>
      </c>
      <c r="F81" s="2">
        <v>2</v>
      </c>
      <c r="G81" s="2">
        <f t="shared" si="1"/>
        <v>147.00000000000006</v>
      </c>
    </row>
    <row r="82" spans="1:9">
      <c r="A82" s="7">
        <v>45267</v>
      </c>
      <c r="B82" s="526">
        <v>27928</v>
      </c>
      <c r="C82" s="526" t="s">
        <v>28</v>
      </c>
      <c r="D82" t="s">
        <v>18</v>
      </c>
      <c r="F82" s="2">
        <v>60</v>
      </c>
      <c r="G82" s="2">
        <f t="shared" si="1"/>
        <v>87.000000000000057</v>
      </c>
    </row>
    <row r="83" spans="1:9">
      <c r="A83" s="7">
        <v>45267</v>
      </c>
      <c r="B83" s="526">
        <v>27928</v>
      </c>
      <c r="C83" s="526" t="s">
        <v>28</v>
      </c>
      <c r="D83" t="s">
        <v>19</v>
      </c>
      <c r="F83" s="2">
        <v>2</v>
      </c>
      <c r="G83" s="2">
        <f t="shared" si="1"/>
        <v>85.000000000000057</v>
      </c>
    </row>
    <row r="84" spans="1:9">
      <c r="B84" s="526" t="s">
        <v>12</v>
      </c>
      <c r="C84" s="526"/>
      <c r="D84" t="s">
        <v>21</v>
      </c>
      <c r="F84" s="2">
        <v>42.5</v>
      </c>
      <c r="G84" s="2">
        <f t="shared" si="1"/>
        <v>42.500000000000057</v>
      </c>
    </row>
    <row r="85" spans="1:9">
      <c r="A85" s="7">
        <v>45290</v>
      </c>
      <c r="B85" s="526">
        <v>28091</v>
      </c>
      <c r="C85" s="526" t="s">
        <v>28</v>
      </c>
      <c r="D85" t="s">
        <v>21</v>
      </c>
      <c r="F85" s="2">
        <v>42.5</v>
      </c>
      <c r="G85" s="2">
        <f t="shared" si="1"/>
        <v>5.6843418860808015E-14</v>
      </c>
    </row>
    <row r="86" spans="1:9">
      <c r="A86" s="44">
        <v>43008</v>
      </c>
      <c r="B86" s="525" t="s">
        <v>14</v>
      </c>
      <c r="C86" s="525" t="s">
        <v>29</v>
      </c>
      <c r="D86" t="s">
        <v>16</v>
      </c>
      <c r="E86" s="2">
        <v>79.3</v>
      </c>
      <c r="G86" s="2">
        <f t="shared" si="1"/>
        <v>79.300000000000054</v>
      </c>
    </row>
    <row r="87" spans="1:9">
      <c r="B87" s="526"/>
      <c r="C87" s="526"/>
      <c r="D87" t="s">
        <v>17</v>
      </c>
      <c r="E87" s="2">
        <v>2</v>
      </c>
      <c r="G87" s="2">
        <f t="shared" si="1"/>
        <v>81.300000000000054</v>
      </c>
    </row>
    <row r="88" spans="1:9">
      <c r="B88" s="526"/>
      <c r="C88" s="526"/>
      <c r="D88" t="s">
        <v>18</v>
      </c>
      <c r="E88" s="2">
        <v>60</v>
      </c>
      <c r="G88" s="2">
        <f t="shared" si="1"/>
        <v>141.30000000000007</v>
      </c>
    </row>
    <row r="89" spans="1:9">
      <c r="B89" s="526"/>
      <c r="C89" s="526"/>
      <c r="D89" t="s">
        <v>19</v>
      </c>
      <c r="E89" s="2">
        <v>2</v>
      </c>
      <c r="G89" s="2">
        <f t="shared" si="1"/>
        <v>143.30000000000007</v>
      </c>
    </row>
    <row r="90" spans="1:9">
      <c r="A90" s="7">
        <v>43008</v>
      </c>
      <c r="B90" s="526" t="s">
        <v>114</v>
      </c>
      <c r="C90" s="526" t="s">
        <v>29</v>
      </c>
      <c r="D90" t="s">
        <v>18</v>
      </c>
      <c r="F90" s="2">
        <v>60</v>
      </c>
      <c r="G90" s="2">
        <f t="shared" si="1"/>
        <v>83.300000000000068</v>
      </c>
    </row>
    <row r="91" spans="1:9">
      <c r="A91" s="7">
        <v>43008</v>
      </c>
      <c r="B91" s="526" t="s">
        <v>114</v>
      </c>
      <c r="C91" s="526" t="s">
        <v>29</v>
      </c>
      <c r="D91" t="s">
        <v>19</v>
      </c>
      <c r="F91" s="2">
        <v>2</v>
      </c>
      <c r="G91" s="2">
        <f t="shared" si="1"/>
        <v>81.300000000000068</v>
      </c>
    </row>
    <row r="92" spans="1:9">
      <c r="A92" s="7">
        <v>43008</v>
      </c>
      <c r="B92" s="526" t="s">
        <v>114</v>
      </c>
      <c r="C92" s="526" t="s">
        <v>29</v>
      </c>
      <c r="D92" t="s">
        <v>16</v>
      </c>
      <c r="F92" s="2">
        <v>75</v>
      </c>
      <c r="G92" s="2">
        <f t="shared" si="1"/>
        <v>6.3000000000000682</v>
      </c>
      <c r="I92" s="525"/>
    </row>
    <row r="93" spans="1:9">
      <c r="A93" s="7">
        <v>43253</v>
      </c>
      <c r="B93" s="526">
        <v>15483</v>
      </c>
      <c r="C93" s="526" t="s">
        <v>29</v>
      </c>
      <c r="D93" t="s">
        <v>16</v>
      </c>
      <c r="F93" s="2">
        <v>4.3</v>
      </c>
      <c r="G93" s="2">
        <f t="shared" si="1"/>
        <v>2.0000000000000684</v>
      </c>
    </row>
    <row r="94" spans="1:9">
      <c r="A94" s="7">
        <v>43356</v>
      </c>
      <c r="B94" s="526">
        <v>16132</v>
      </c>
      <c r="C94" s="526" t="s">
        <v>29</v>
      </c>
      <c r="D94" t="s">
        <v>17</v>
      </c>
      <c r="F94" s="2">
        <v>2</v>
      </c>
      <c r="G94" s="2">
        <f t="shared" si="1"/>
        <v>6.8389738316909643E-14</v>
      </c>
      <c r="H94" s="8"/>
    </row>
    <row r="95" spans="1:9" ht="14.25" customHeight="1">
      <c r="A95" s="44">
        <v>43039</v>
      </c>
      <c r="B95" s="525" t="s">
        <v>14</v>
      </c>
      <c r="C95" s="525" t="s">
        <v>30</v>
      </c>
      <c r="D95" t="s">
        <v>16</v>
      </c>
      <c r="E95" s="2">
        <v>78.900000000000006</v>
      </c>
      <c r="G95" s="2">
        <f t="shared" si="1"/>
        <v>78.900000000000077</v>
      </c>
    </row>
    <row r="96" spans="1:9">
      <c r="B96" s="526"/>
      <c r="C96" s="526"/>
      <c r="D96" t="s">
        <v>17</v>
      </c>
      <c r="E96" s="2">
        <v>2</v>
      </c>
      <c r="G96" s="2">
        <f t="shared" si="1"/>
        <v>80.900000000000077</v>
      </c>
    </row>
    <row r="97" spans="1:7">
      <c r="B97" s="526"/>
      <c r="C97" s="526"/>
      <c r="D97" t="s">
        <v>18</v>
      </c>
      <c r="E97" s="2">
        <v>60</v>
      </c>
      <c r="G97" s="2">
        <f t="shared" si="1"/>
        <v>140.90000000000009</v>
      </c>
    </row>
    <row r="98" spans="1:7">
      <c r="B98" s="526"/>
      <c r="C98" s="526"/>
      <c r="D98" t="s">
        <v>19</v>
      </c>
      <c r="E98" s="2">
        <v>2</v>
      </c>
      <c r="G98" s="2">
        <f t="shared" si="1"/>
        <v>142.90000000000009</v>
      </c>
    </row>
    <row r="99" spans="1:7">
      <c r="A99" s="7">
        <v>43021</v>
      </c>
      <c r="B99" s="526" t="s">
        <v>114</v>
      </c>
      <c r="C99" s="526" t="s">
        <v>30</v>
      </c>
      <c r="D99" t="s">
        <v>18</v>
      </c>
      <c r="F99" s="2">
        <v>36</v>
      </c>
      <c r="G99" s="2">
        <f t="shared" si="1"/>
        <v>106.90000000000009</v>
      </c>
    </row>
    <row r="100" spans="1:7">
      <c r="A100" s="7">
        <v>43038</v>
      </c>
      <c r="B100" s="526" t="s">
        <v>114</v>
      </c>
      <c r="C100" s="526" t="s">
        <v>30</v>
      </c>
      <c r="D100" t="s">
        <v>16</v>
      </c>
      <c r="F100" s="2">
        <v>54</v>
      </c>
      <c r="G100" s="2">
        <f t="shared" si="1"/>
        <v>52.900000000000091</v>
      </c>
    </row>
    <row r="101" spans="1:7">
      <c r="A101" s="7">
        <v>43253</v>
      </c>
      <c r="B101" s="526">
        <v>15483</v>
      </c>
      <c r="C101" s="526" t="s">
        <v>30</v>
      </c>
      <c r="D101" t="s">
        <v>16</v>
      </c>
      <c r="F101" s="2">
        <v>24.9</v>
      </c>
      <c r="G101" s="2">
        <f t="shared" si="1"/>
        <v>28.000000000000092</v>
      </c>
    </row>
    <row r="102" spans="1:7">
      <c r="A102" s="7">
        <v>43356</v>
      </c>
      <c r="B102" s="526">
        <v>16132</v>
      </c>
      <c r="C102" s="526" t="s">
        <v>30</v>
      </c>
      <c r="D102" t="s">
        <v>17</v>
      </c>
      <c r="F102" s="2">
        <v>2</v>
      </c>
      <c r="G102" s="2">
        <f t="shared" si="1"/>
        <v>26.000000000000092</v>
      </c>
    </row>
    <row r="103" spans="1:7">
      <c r="A103" s="7">
        <v>45267</v>
      </c>
      <c r="B103" s="526">
        <v>27928</v>
      </c>
      <c r="C103" s="526" t="s">
        <v>30</v>
      </c>
      <c r="D103" t="s">
        <v>18</v>
      </c>
      <c r="F103" s="2">
        <v>24</v>
      </c>
      <c r="G103" s="2">
        <f t="shared" si="1"/>
        <v>2.0000000000000924</v>
      </c>
    </row>
    <row r="104" spans="1:7">
      <c r="A104" s="7">
        <v>45267</v>
      </c>
      <c r="B104" s="526">
        <v>27928</v>
      </c>
      <c r="C104" s="526" t="s">
        <v>30</v>
      </c>
      <c r="D104" t="s">
        <v>19</v>
      </c>
      <c r="F104" s="2">
        <v>2</v>
      </c>
      <c r="G104" s="2">
        <f t="shared" si="1"/>
        <v>9.2370555648813024E-14</v>
      </c>
    </row>
    <row r="105" spans="1:7">
      <c r="A105" s="44">
        <v>43069</v>
      </c>
      <c r="B105" s="525" t="s">
        <v>14</v>
      </c>
      <c r="C105" s="525" t="s">
        <v>33</v>
      </c>
      <c r="D105" t="s">
        <v>16</v>
      </c>
      <c r="E105" s="2">
        <v>84.2</v>
      </c>
      <c r="G105" s="2">
        <f t="shared" si="1"/>
        <v>84.200000000000102</v>
      </c>
    </row>
    <row r="106" spans="1:7">
      <c r="B106" s="526"/>
      <c r="C106" s="526"/>
      <c r="D106" t="s">
        <v>17</v>
      </c>
      <c r="E106" s="2">
        <v>2</v>
      </c>
      <c r="G106" s="2">
        <f t="shared" si="1"/>
        <v>86.200000000000102</v>
      </c>
    </row>
    <row r="107" spans="1:7">
      <c r="B107" s="526"/>
      <c r="C107" s="526"/>
      <c r="D107" t="s">
        <v>18</v>
      </c>
      <c r="E107" s="2">
        <v>60</v>
      </c>
      <c r="G107" s="2">
        <f t="shared" si="1"/>
        <v>146.2000000000001</v>
      </c>
    </row>
    <row r="108" spans="1:7">
      <c r="B108" s="526"/>
      <c r="C108" s="526"/>
      <c r="D108" t="s">
        <v>19</v>
      </c>
      <c r="E108" s="2">
        <v>2</v>
      </c>
      <c r="G108" s="2">
        <f t="shared" si="1"/>
        <v>148.2000000000001</v>
      </c>
    </row>
    <row r="109" spans="1:7">
      <c r="A109" s="7">
        <v>43253</v>
      </c>
      <c r="B109" s="526">
        <v>15483</v>
      </c>
      <c r="C109" s="526" t="s">
        <v>33</v>
      </c>
      <c r="D109" t="s">
        <v>16</v>
      </c>
      <c r="F109" s="2">
        <v>84.2</v>
      </c>
      <c r="G109" s="2">
        <f t="shared" si="1"/>
        <v>64.000000000000099</v>
      </c>
    </row>
    <row r="110" spans="1:7">
      <c r="A110" s="7">
        <v>43356</v>
      </c>
      <c r="B110" s="526">
        <v>16132</v>
      </c>
      <c r="C110" s="526" t="s">
        <v>33</v>
      </c>
      <c r="D110" t="s">
        <v>17</v>
      </c>
      <c r="F110" s="2">
        <v>2</v>
      </c>
      <c r="G110" s="2">
        <f t="shared" si="1"/>
        <v>62.000000000000099</v>
      </c>
    </row>
    <row r="111" spans="1:7">
      <c r="A111" s="7">
        <v>45267</v>
      </c>
      <c r="B111" s="526">
        <v>27928</v>
      </c>
      <c r="C111" s="526" t="s">
        <v>33</v>
      </c>
      <c r="D111" t="s">
        <v>18</v>
      </c>
      <c r="F111" s="2">
        <v>60</v>
      </c>
      <c r="G111" s="2">
        <f t="shared" si="1"/>
        <v>2.0000000000000995</v>
      </c>
    </row>
    <row r="112" spans="1:7">
      <c r="A112" s="7">
        <v>45267</v>
      </c>
      <c r="B112" s="526">
        <v>27928</v>
      </c>
      <c r="C112" s="526" t="s">
        <v>33</v>
      </c>
      <c r="D112" t="s">
        <v>19</v>
      </c>
      <c r="F112" s="2">
        <v>2</v>
      </c>
      <c r="G112" s="2">
        <f t="shared" si="1"/>
        <v>9.9475983006414026E-14</v>
      </c>
    </row>
    <row r="113" spans="1:13">
      <c r="A113" s="44">
        <v>43100</v>
      </c>
      <c r="B113" s="525" t="s">
        <v>14</v>
      </c>
      <c r="C113" s="525" t="s">
        <v>34</v>
      </c>
      <c r="D113" t="s">
        <v>16</v>
      </c>
      <c r="E113" s="2">
        <v>91.7</v>
      </c>
      <c r="G113" s="2">
        <f t="shared" si="1"/>
        <v>91.700000000000102</v>
      </c>
    </row>
    <row r="114" spans="1:13">
      <c r="B114" s="526"/>
      <c r="C114" s="526"/>
      <c r="D114" t="s">
        <v>17</v>
      </c>
      <c r="E114" s="2">
        <v>2</v>
      </c>
      <c r="G114" s="2">
        <f t="shared" si="1"/>
        <v>93.700000000000102</v>
      </c>
    </row>
    <row r="115" spans="1:13">
      <c r="B115" s="526"/>
      <c r="C115" s="526"/>
      <c r="D115" t="s">
        <v>18</v>
      </c>
      <c r="E115" s="2">
        <v>60</v>
      </c>
      <c r="G115" s="2">
        <f t="shared" si="1"/>
        <v>153.7000000000001</v>
      </c>
    </row>
    <row r="116" spans="1:13">
      <c r="B116" s="526"/>
      <c r="C116" s="526"/>
      <c r="D116" t="s">
        <v>19</v>
      </c>
      <c r="E116" s="2">
        <v>2</v>
      </c>
      <c r="G116" s="2">
        <f t="shared" si="1"/>
        <v>155.7000000000001</v>
      </c>
    </row>
    <row r="117" spans="1:13">
      <c r="A117" s="7">
        <v>43253</v>
      </c>
      <c r="B117" s="526">
        <v>15483</v>
      </c>
      <c r="C117" s="526" t="s">
        <v>34</v>
      </c>
      <c r="D117" t="s">
        <v>16</v>
      </c>
      <c r="F117" s="2">
        <v>91.7</v>
      </c>
      <c r="G117" s="2">
        <f t="shared" si="1"/>
        <v>64.000000000000099</v>
      </c>
    </row>
    <row r="118" spans="1:13">
      <c r="A118" s="7">
        <v>43356</v>
      </c>
      <c r="B118" s="526">
        <v>16132</v>
      </c>
      <c r="C118" s="526" t="s">
        <v>34</v>
      </c>
      <c r="D118" t="s">
        <v>17</v>
      </c>
      <c r="F118" s="2">
        <v>2</v>
      </c>
      <c r="G118" s="2">
        <f t="shared" si="1"/>
        <v>62.000000000000099</v>
      </c>
      <c r="M118" s="2"/>
    </row>
    <row r="119" spans="1:13">
      <c r="A119" s="7">
        <v>45267</v>
      </c>
      <c r="B119" s="526">
        <v>27929</v>
      </c>
      <c r="C119" s="526" t="s">
        <v>34</v>
      </c>
      <c r="D119" t="s">
        <v>18</v>
      </c>
      <c r="F119" s="2">
        <v>60</v>
      </c>
      <c r="G119" s="2">
        <f t="shared" si="1"/>
        <v>2.0000000000000995</v>
      </c>
      <c r="M119" s="2"/>
    </row>
    <row r="120" spans="1:13">
      <c r="A120" s="7">
        <v>45267</v>
      </c>
      <c r="B120" s="526">
        <v>27929</v>
      </c>
      <c r="C120" s="526" t="s">
        <v>34</v>
      </c>
      <c r="D120" t="s">
        <v>19</v>
      </c>
      <c r="F120" s="2">
        <v>2</v>
      </c>
      <c r="G120" s="2">
        <f t="shared" si="1"/>
        <v>9.9475983006414026E-14</v>
      </c>
      <c r="M120" s="2"/>
    </row>
    <row r="121" spans="1:13">
      <c r="A121" s="44">
        <v>43131</v>
      </c>
      <c r="B121" s="525" t="s">
        <v>14</v>
      </c>
      <c r="C121" s="525" t="s">
        <v>15</v>
      </c>
      <c r="D121" t="s">
        <v>16</v>
      </c>
      <c r="E121" s="2">
        <v>81.599999999999994</v>
      </c>
      <c r="G121" s="2">
        <f t="shared" si="1"/>
        <v>81.600000000000094</v>
      </c>
      <c r="M121" s="2"/>
    </row>
    <row r="122" spans="1:13">
      <c r="B122" s="526"/>
      <c r="C122" s="526"/>
      <c r="D122" t="s">
        <v>17</v>
      </c>
      <c r="E122" s="2">
        <v>2</v>
      </c>
      <c r="G122" s="2">
        <f t="shared" si="1"/>
        <v>83.600000000000094</v>
      </c>
    </row>
    <row r="123" spans="1:13">
      <c r="B123" s="526"/>
      <c r="C123" s="526"/>
      <c r="D123" t="s">
        <v>18</v>
      </c>
      <c r="E123" s="2">
        <v>60</v>
      </c>
      <c r="G123" s="2">
        <f t="shared" si="1"/>
        <v>143.60000000000008</v>
      </c>
    </row>
    <row r="124" spans="1:13">
      <c r="B124" s="526"/>
      <c r="C124" s="526"/>
      <c r="D124" t="s">
        <v>19</v>
      </c>
      <c r="E124" s="2">
        <v>2</v>
      </c>
      <c r="G124" s="2">
        <f t="shared" si="1"/>
        <v>145.60000000000008</v>
      </c>
    </row>
    <row r="125" spans="1:13">
      <c r="A125" s="7">
        <v>43253</v>
      </c>
      <c r="B125" s="526">
        <v>15484</v>
      </c>
      <c r="C125" s="526" t="s">
        <v>15</v>
      </c>
      <c r="D125" t="s">
        <v>16</v>
      </c>
      <c r="F125" s="2">
        <v>81.599999999999994</v>
      </c>
      <c r="G125" s="2">
        <f t="shared" si="1"/>
        <v>64.000000000000085</v>
      </c>
    </row>
    <row r="126" spans="1:13">
      <c r="A126" s="7">
        <v>43356</v>
      </c>
      <c r="B126" s="526">
        <v>16132</v>
      </c>
      <c r="C126" s="526" t="s">
        <v>15</v>
      </c>
      <c r="D126" t="s">
        <v>17</v>
      </c>
      <c r="F126" s="2">
        <v>2</v>
      </c>
      <c r="G126" s="2">
        <f t="shared" si="1"/>
        <v>62.000000000000085</v>
      </c>
    </row>
    <row r="127" spans="1:13">
      <c r="A127" s="7">
        <v>45267</v>
      </c>
      <c r="B127" s="526">
        <v>27929</v>
      </c>
      <c r="C127" s="526" t="s">
        <v>15</v>
      </c>
      <c r="D127" t="s">
        <v>18</v>
      </c>
      <c r="F127" s="2">
        <v>60</v>
      </c>
      <c r="G127" s="2">
        <f t="shared" si="1"/>
        <v>2.0000000000000853</v>
      </c>
    </row>
    <row r="128" spans="1:13">
      <c r="A128" s="7">
        <v>45267</v>
      </c>
      <c r="B128" s="526">
        <v>27929</v>
      </c>
      <c r="C128" s="526" t="s">
        <v>15</v>
      </c>
      <c r="D128" t="s">
        <v>19</v>
      </c>
      <c r="F128" s="2">
        <v>2</v>
      </c>
      <c r="G128" s="2">
        <f t="shared" si="1"/>
        <v>8.5265128291212022E-14</v>
      </c>
    </row>
    <row r="129" spans="1:7">
      <c r="A129" s="44">
        <v>43159</v>
      </c>
      <c r="B129" s="525" t="s">
        <v>14</v>
      </c>
      <c r="C129" s="525" t="s">
        <v>20</v>
      </c>
      <c r="D129" t="s">
        <v>16</v>
      </c>
      <c r="E129" s="2">
        <v>101</v>
      </c>
      <c r="G129" s="2">
        <f t="shared" si="1"/>
        <v>101.00000000000009</v>
      </c>
    </row>
    <row r="130" spans="1:7">
      <c r="B130" s="526"/>
      <c r="C130" s="526"/>
      <c r="D130" t="s">
        <v>17</v>
      </c>
      <c r="E130" s="2">
        <v>2</v>
      </c>
      <c r="G130" s="2">
        <f t="shared" si="1"/>
        <v>103.00000000000009</v>
      </c>
    </row>
    <row r="131" spans="1:7">
      <c r="B131" s="526"/>
      <c r="C131" s="526"/>
      <c r="D131" t="s">
        <v>18</v>
      </c>
      <c r="E131" s="2">
        <v>56</v>
      </c>
      <c r="G131" s="2">
        <f t="shared" si="1"/>
        <v>159.00000000000009</v>
      </c>
    </row>
    <row r="132" spans="1:7">
      <c r="B132" s="526"/>
      <c r="C132" s="526"/>
      <c r="D132" t="s">
        <v>19</v>
      </c>
      <c r="E132" s="2">
        <v>5</v>
      </c>
      <c r="G132" s="2">
        <f t="shared" si="1"/>
        <v>164.00000000000009</v>
      </c>
    </row>
    <row r="133" spans="1:7">
      <c r="A133" s="7">
        <v>43434</v>
      </c>
      <c r="B133" s="526"/>
      <c r="C133" s="526"/>
      <c r="D133" t="s">
        <v>21</v>
      </c>
      <c r="E133" s="2">
        <v>85</v>
      </c>
      <c r="G133" s="2">
        <f t="shared" si="1"/>
        <v>249.00000000000009</v>
      </c>
    </row>
    <row r="134" spans="1:7">
      <c r="A134" s="7">
        <v>43253</v>
      </c>
      <c r="B134" s="526">
        <v>15484</v>
      </c>
      <c r="C134" s="526" t="s">
        <v>20</v>
      </c>
      <c r="D134" t="s">
        <v>16</v>
      </c>
      <c r="F134" s="2">
        <v>101</v>
      </c>
      <c r="G134" s="2">
        <f t="shared" si="1"/>
        <v>148.00000000000009</v>
      </c>
    </row>
    <row r="135" spans="1:7">
      <c r="A135" s="7">
        <v>43356</v>
      </c>
      <c r="B135" s="526">
        <v>16132</v>
      </c>
      <c r="C135" s="526" t="s">
        <v>20</v>
      </c>
      <c r="D135" t="s">
        <v>17</v>
      </c>
      <c r="F135" s="2">
        <v>2</v>
      </c>
      <c r="G135" s="2">
        <f t="shared" si="1"/>
        <v>146.00000000000009</v>
      </c>
    </row>
    <row r="136" spans="1:7">
      <c r="A136" s="7">
        <v>45267</v>
      </c>
      <c r="B136" s="526">
        <v>27929</v>
      </c>
      <c r="C136" s="526" t="s">
        <v>20</v>
      </c>
      <c r="D136" t="s">
        <v>18</v>
      </c>
      <c r="F136" s="2">
        <v>56</v>
      </c>
      <c r="G136" s="2">
        <f t="shared" si="1"/>
        <v>90.000000000000085</v>
      </c>
    </row>
    <row r="137" spans="1:7">
      <c r="A137" s="7">
        <v>45267</v>
      </c>
      <c r="B137" s="526">
        <v>27929</v>
      </c>
      <c r="C137" s="526" t="s">
        <v>20</v>
      </c>
      <c r="D137" t="s">
        <v>19</v>
      </c>
      <c r="F137" s="2">
        <v>5</v>
      </c>
      <c r="G137" s="2">
        <f t="shared" si="1"/>
        <v>85.000000000000085</v>
      </c>
    </row>
    <row r="138" spans="1:7">
      <c r="B138" s="526" t="s">
        <v>12</v>
      </c>
      <c r="C138" s="526"/>
      <c r="D138" t="s">
        <v>21</v>
      </c>
      <c r="F138" s="2">
        <v>42.5</v>
      </c>
      <c r="G138" s="2">
        <f t="shared" ref="G138:G166" si="2">+G137+E138-F138</f>
        <v>42.500000000000085</v>
      </c>
    </row>
    <row r="139" spans="1:7">
      <c r="A139" s="7">
        <v>45290</v>
      </c>
      <c r="B139" s="526">
        <v>28091</v>
      </c>
      <c r="C139" s="526" t="s">
        <v>20</v>
      </c>
      <c r="D139" t="s">
        <v>21</v>
      </c>
      <c r="F139" s="2">
        <v>42.5</v>
      </c>
      <c r="G139" s="2">
        <f t="shared" si="2"/>
        <v>8.5265128291212022E-14</v>
      </c>
    </row>
    <row r="140" spans="1:7">
      <c r="A140" s="44">
        <v>43189</v>
      </c>
      <c r="B140" s="525" t="s">
        <v>14</v>
      </c>
      <c r="C140" s="525" t="s">
        <v>23</v>
      </c>
      <c r="D140" t="s">
        <v>16</v>
      </c>
      <c r="E140" s="2">
        <v>97.8</v>
      </c>
      <c r="G140" s="2">
        <f t="shared" si="2"/>
        <v>97.800000000000082</v>
      </c>
    </row>
    <row r="141" spans="1:7">
      <c r="B141" s="526"/>
      <c r="C141" s="526"/>
      <c r="D141" t="s">
        <v>17</v>
      </c>
      <c r="E141" s="2">
        <v>2</v>
      </c>
      <c r="G141" s="2">
        <f t="shared" si="2"/>
        <v>99.800000000000082</v>
      </c>
    </row>
    <row r="142" spans="1:7">
      <c r="B142" s="526"/>
      <c r="C142" s="526"/>
      <c r="D142" t="s">
        <v>18</v>
      </c>
      <c r="E142" s="2">
        <v>60</v>
      </c>
      <c r="G142" s="2">
        <f t="shared" si="2"/>
        <v>159.80000000000007</v>
      </c>
    </row>
    <row r="143" spans="1:7">
      <c r="B143" s="526"/>
      <c r="C143" s="526"/>
      <c r="D143" t="s">
        <v>19</v>
      </c>
      <c r="E143" s="2">
        <v>5</v>
      </c>
      <c r="G143" s="2">
        <f t="shared" si="2"/>
        <v>164.80000000000007</v>
      </c>
    </row>
    <row r="144" spans="1:7">
      <c r="B144" s="526"/>
      <c r="C144" s="526"/>
      <c r="D144" t="s">
        <v>21</v>
      </c>
      <c r="E144" s="2">
        <v>85</v>
      </c>
      <c r="G144" s="2">
        <f t="shared" si="2"/>
        <v>249.80000000000007</v>
      </c>
    </row>
    <row r="145" spans="1:7">
      <c r="A145" s="7">
        <v>43253</v>
      </c>
      <c r="B145" s="526">
        <v>15484</v>
      </c>
      <c r="C145" s="526" t="s">
        <v>23</v>
      </c>
      <c r="D145" t="s">
        <v>16</v>
      </c>
      <c r="F145" s="2">
        <v>97.8</v>
      </c>
      <c r="G145" s="2">
        <f t="shared" si="2"/>
        <v>152.00000000000006</v>
      </c>
    </row>
    <row r="146" spans="1:7">
      <c r="A146" s="7">
        <v>43356</v>
      </c>
      <c r="B146" s="526">
        <v>16133</v>
      </c>
      <c r="C146" s="526" t="s">
        <v>23</v>
      </c>
      <c r="D146" t="s">
        <v>17</v>
      </c>
      <c r="F146" s="2">
        <v>2</v>
      </c>
      <c r="G146" s="2">
        <f t="shared" si="2"/>
        <v>150.00000000000006</v>
      </c>
    </row>
    <row r="147" spans="1:7">
      <c r="A147" s="7">
        <v>45267</v>
      </c>
      <c r="B147" s="526">
        <v>27929</v>
      </c>
      <c r="C147" s="526" t="s">
        <v>23</v>
      </c>
      <c r="D147" t="s">
        <v>18</v>
      </c>
      <c r="F147" s="2">
        <v>60</v>
      </c>
      <c r="G147" s="2">
        <f t="shared" si="2"/>
        <v>90.000000000000057</v>
      </c>
    </row>
    <row r="148" spans="1:7">
      <c r="A148" s="7">
        <v>45267</v>
      </c>
      <c r="B148" s="526">
        <v>27929</v>
      </c>
      <c r="C148" s="526" t="s">
        <v>23</v>
      </c>
      <c r="D148" t="s">
        <v>19</v>
      </c>
      <c r="F148" s="2">
        <v>5</v>
      </c>
      <c r="G148" s="2">
        <f t="shared" si="2"/>
        <v>85.000000000000057</v>
      </c>
    </row>
    <row r="149" spans="1:7">
      <c r="B149" s="526" t="s">
        <v>12</v>
      </c>
      <c r="C149" s="526"/>
      <c r="D149" t="s">
        <v>21</v>
      </c>
      <c r="F149" s="2">
        <v>42.5</v>
      </c>
      <c r="G149" s="2">
        <f t="shared" si="2"/>
        <v>42.500000000000057</v>
      </c>
    </row>
    <row r="150" spans="1:7">
      <c r="A150" s="7">
        <v>45290</v>
      </c>
      <c r="B150" s="526">
        <v>28091</v>
      </c>
      <c r="C150" s="526" t="s">
        <v>23</v>
      </c>
      <c r="D150" t="s">
        <v>21</v>
      </c>
      <c r="F150" s="2">
        <v>42.5</v>
      </c>
      <c r="G150" s="2">
        <f t="shared" si="2"/>
        <v>5.6843418860808015E-14</v>
      </c>
    </row>
    <row r="151" spans="1:7">
      <c r="A151" s="44">
        <v>43220</v>
      </c>
      <c r="B151" s="525" t="s">
        <v>14</v>
      </c>
      <c r="C151" s="525" t="s">
        <v>24</v>
      </c>
      <c r="D151" t="s">
        <v>16</v>
      </c>
      <c r="E151" s="2">
        <v>100.3</v>
      </c>
      <c r="G151" s="2">
        <f t="shared" si="2"/>
        <v>100.30000000000005</v>
      </c>
    </row>
    <row r="152" spans="1:7">
      <c r="B152" s="526"/>
      <c r="C152" s="526"/>
      <c r="D152" t="s">
        <v>17</v>
      </c>
      <c r="E152" s="2">
        <v>2</v>
      </c>
      <c r="G152" s="2">
        <f t="shared" si="2"/>
        <v>102.30000000000005</v>
      </c>
    </row>
    <row r="153" spans="1:7">
      <c r="B153" s="526"/>
      <c r="C153" s="526"/>
      <c r="D153" t="s">
        <v>18</v>
      </c>
      <c r="E153" s="2">
        <v>60</v>
      </c>
      <c r="G153" s="2">
        <f t="shared" si="2"/>
        <v>162.30000000000007</v>
      </c>
    </row>
    <row r="154" spans="1:7">
      <c r="B154" s="526"/>
      <c r="C154" s="526"/>
      <c r="D154" t="s">
        <v>19</v>
      </c>
      <c r="E154" s="2">
        <v>5</v>
      </c>
      <c r="G154" s="2">
        <f t="shared" si="2"/>
        <v>167.30000000000007</v>
      </c>
    </row>
    <row r="155" spans="1:7">
      <c r="B155" s="526"/>
      <c r="C155" s="526"/>
      <c r="D155" t="s">
        <v>21</v>
      </c>
      <c r="E155" s="2">
        <v>93</v>
      </c>
      <c r="G155" s="2">
        <f t="shared" si="2"/>
        <v>260.30000000000007</v>
      </c>
    </row>
    <row r="156" spans="1:7">
      <c r="A156" s="7">
        <v>43253</v>
      </c>
      <c r="B156" s="526">
        <v>15484</v>
      </c>
      <c r="C156" s="526" t="s">
        <v>24</v>
      </c>
      <c r="D156" t="s">
        <v>16</v>
      </c>
      <c r="F156" s="2">
        <v>100.3</v>
      </c>
      <c r="G156" s="2">
        <f t="shared" si="2"/>
        <v>160.00000000000006</v>
      </c>
    </row>
    <row r="157" spans="1:7">
      <c r="A157" s="7">
        <v>43356</v>
      </c>
      <c r="B157" s="526">
        <v>16133</v>
      </c>
      <c r="C157" s="526" t="s">
        <v>24</v>
      </c>
      <c r="D157" t="s">
        <v>17</v>
      </c>
      <c r="F157" s="2">
        <v>2</v>
      </c>
      <c r="G157" s="2">
        <f t="shared" si="2"/>
        <v>158.00000000000006</v>
      </c>
    </row>
    <row r="158" spans="1:7">
      <c r="A158" s="7">
        <v>45267</v>
      </c>
      <c r="B158" s="526">
        <v>27929</v>
      </c>
      <c r="C158" s="526" t="s">
        <v>24</v>
      </c>
      <c r="D158" t="s">
        <v>18</v>
      </c>
      <c r="F158" s="2">
        <v>60</v>
      </c>
      <c r="G158" s="2">
        <f t="shared" si="2"/>
        <v>98.000000000000057</v>
      </c>
    </row>
    <row r="159" spans="1:7">
      <c r="A159" s="7">
        <v>45267</v>
      </c>
      <c r="B159" s="526">
        <v>27929</v>
      </c>
      <c r="C159" s="526" t="s">
        <v>24</v>
      </c>
      <c r="D159" t="s">
        <v>19</v>
      </c>
      <c r="F159" s="2">
        <v>5</v>
      </c>
      <c r="G159" s="2">
        <f t="shared" si="2"/>
        <v>93.000000000000057</v>
      </c>
    </row>
    <row r="160" spans="1:7">
      <c r="B160" s="526" t="s">
        <v>12</v>
      </c>
      <c r="C160" s="526"/>
      <c r="D160" t="s">
        <v>21</v>
      </c>
      <c r="F160" s="2">
        <v>46.5</v>
      </c>
      <c r="G160" s="2">
        <f t="shared" si="2"/>
        <v>46.500000000000057</v>
      </c>
    </row>
    <row r="161" spans="1:7">
      <c r="A161" s="7">
        <v>45290</v>
      </c>
      <c r="B161" s="526">
        <v>28091</v>
      </c>
      <c r="C161" s="526" t="s">
        <v>24</v>
      </c>
      <c r="D161" t="s">
        <v>21</v>
      </c>
      <c r="F161" s="2">
        <v>46.5</v>
      </c>
      <c r="G161" s="2">
        <f t="shared" si="2"/>
        <v>5.6843418860808015E-14</v>
      </c>
    </row>
    <row r="162" spans="1:7">
      <c r="A162" s="44">
        <v>43251</v>
      </c>
      <c r="B162" s="525" t="s">
        <v>14</v>
      </c>
      <c r="C162" s="525" t="s">
        <v>25</v>
      </c>
      <c r="D162" t="s">
        <v>16</v>
      </c>
      <c r="E162" s="2">
        <v>93.4</v>
      </c>
      <c r="G162" s="2">
        <f t="shared" si="2"/>
        <v>93.400000000000063</v>
      </c>
    </row>
    <row r="163" spans="1:7">
      <c r="B163" s="526"/>
      <c r="C163" s="526"/>
      <c r="D163" t="s">
        <v>17</v>
      </c>
      <c r="E163" s="2">
        <v>2</v>
      </c>
      <c r="G163" s="2">
        <f t="shared" si="2"/>
        <v>95.400000000000063</v>
      </c>
    </row>
    <row r="164" spans="1:7">
      <c r="B164" s="526"/>
      <c r="C164" s="526"/>
      <c r="D164" t="s">
        <v>18</v>
      </c>
      <c r="E164" s="2">
        <v>60</v>
      </c>
      <c r="G164" s="2">
        <f t="shared" si="2"/>
        <v>155.40000000000006</v>
      </c>
    </row>
    <row r="165" spans="1:7">
      <c r="B165" s="526"/>
      <c r="C165" s="526"/>
      <c r="D165" t="s">
        <v>19</v>
      </c>
      <c r="E165" s="2">
        <v>5</v>
      </c>
      <c r="G165" s="2">
        <f t="shared" si="2"/>
        <v>160.40000000000006</v>
      </c>
    </row>
    <row r="166" spans="1:7">
      <c r="B166" s="526"/>
      <c r="C166" s="526"/>
      <c r="D166" t="s">
        <v>36</v>
      </c>
      <c r="E166" s="2">
        <v>30</v>
      </c>
      <c r="G166" s="2">
        <f t="shared" si="2"/>
        <v>190.40000000000006</v>
      </c>
    </row>
    <row r="167" spans="1:7">
      <c r="B167" s="526"/>
      <c r="C167" s="526"/>
      <c r="D167" t="s">
        <v>37</v>
      </c>
      <c r="E167" s="2">
        <v>30</v>
      </c>
      <c r="G167" s="2">
        <f t="shared" ref="G167:G210" si="3">+G166+E167-F167</f>
        <v>220.40000000000006</v>
      </c>
    </row>
    <row r="168" spans="1:7">
      <c r="A168" s="7">
        <v>43253</v>
      </c>
      <c r="B168" s="526">
        <v>15484</v>
      </c>
      <c r="C168" s="526" t="s">
        <v>25</v>
      </c>
      <c r="D168" t="s">
        <v>36</v>
      </c>
      <c r="F168" s="2">
        <v>30</v>
      </c>
      <c r="G168" s="2">
        <f t="shared" si="3"/>
        <v>190.40000000000006</v>
      </c>
    </row>
    <row r="169" spans="1:7">
      <c r="A169" s="7">
        <v>43253</v>
      </c>
      <c r="B169" s="526">
        <v>15484</v>
      </c>
      <c r="C169" s="526" t="s">
        <v>25</v>
      </c>
      <c r="D169" t="s">
        <v>701</v>
      </c>
      <c r="F169" s="2">
        <v>30</v>
      </c>
      <c r="G169" s="2">
        <f t="shared" si="3"/>
        <v>160.40000000000006</v>
      </c>
    </row>
    <row r="170" spans="1:7">
      <c r="A170" s="7">
        <v>43356</v>
      </c>
      <c r="B170" s="526">
        <v>16133</v>
      </c>
      <c r="C170" s="526" t="s">
        <v>25</v>
      </c>
      <c r="D170" t="s">
        <v>16</v>
      </c>
      <c r="F170" s="2">
        <v>93.4</v>
      </c>
      <c r="G170" s="2">
        <f t="shared" si="3"/>
        <v>67.000000000000057</v>
      </c>
    </row>
    <row r="171" spans="1:7">
      <c r="A171" s="7">
        <v>43356</v>
      </c>
      <c r="B171" s="526">
        <v>16133</v>
      </c>
      <c r="C171" s="526" t="s">
        <v>25</v>
      </c>
      <c r="D171" t="s">
        <v>17</v>
      </c>
      <c r="F171" s="2">
        <v>2</v>
      </c>
      <c r="G171" s="2">
        <f t="shared" si="3"/>
        <v>65.000000000000057</v>
      </c>
    </row>
    <row r="172" spans="1:7">
      <c r="A172" s="7">
        <v>45267</v>
      </c>
      <c r="B172" s="526">
        <v>27929</v>
      </c>
      <c r="C172" s="526" t="s">
        <v>25</v>
      </c>
      <c r="D172" t="s">
        <v>18</v>
      </c>
      <c r="F172" s="2">
        <v>60</v>
      </c>
      <c r="G172" s="2">
        <f t="shared" si="3"/>
        <v>5.0000000000000568</v>
      </c>
    </row>
    <row r="173" spans="1:7">
      <c r="A173" s="7">
        <v>45267</v>
      </c>
      <c r="B173" s="526">
        <v>27929</v>
      </c>
      <c r="C173" s="526" t="s">
        <v>25</v>
      </c>
      <c r="D173" t="s">
        <v>19</v>
      </c>
      <c r="F173" s="2">
        <v>5</v>
      </c>
      <c r="G173" s="2">
        <f t="shared" si="3"/>
        <v>5.6843418860808015E-14</v>
      </c>
    </row>
    <row r="174" spans="1:7">
      <c r="A174" s="44">
        <v>43281</v>
      </c>
      <c r="B174" s="525" t="s">
        <v>14</v>
      </c>
      <c r="C174" s="525" t="s">
        <v>26</v>
      </c>
      <c r="D174" t="s">
        <v>16</v>
      </c>
      <c r="E174" s="2">
        <v>86.2</v>
      </c>
      <c r="G174" s="2">
        <f t="shared" si="3"/>
        <v>86.20000000000006</v>
      </c>
    </row>
    <row r="175" spans="1:7">
      <c r="B175" s="526"/>
      <c r="C175" s="526"/>
      <c r="D175" t="s">
        <v>17</v>
      </c>
      <c r="E175" s="2">
        <v>4</v>
      </c>
      <c r="G175" s="2">
        <f t="shared" si="3"/>
        <v>90.20000000000006</v>
      </c>
    </row>
    <row r="176" spans="1:7">
      <c r="B176" s="526"/>
      <c r="C176" s="526"/>
      <c r="D176" t="s">
        <v>18</v>
      </c>
      <c r="E176" s="2">
        <v>60</v>
      </c>
      <c r="G176" s="2">
        <f t="shared" si="3"/>
        <v>150.20000000000005</v>
      </c>
    </row>
    <row r="177" spans="1:7">
      <c r="B177" s="526"/>
      <c r="C177" s="526"/>
      <c r="D177" t="s">
        <v>19</v>
      </c>
      <c r="E177" s="2">
        <v>5</v>
      </c>
      <c r="G177" s="2">
        <f t="shared" si="3"/>
        <v>155.20000000000005</v>
      </c>
    </row>
    <row r="178" spans="1:7">
      <c r="A178" s="7">
        <v>43356</v>
      </c>
      <c r="B178" s="526">
        <v>16133</v>
      </c>
      <c r="C178" s="526" t="s">
        <v>26</v>
      </c>
      <c r="D178" t="s">
        <v>16</v>
      </c>
      <c r="F178" s="2">
        <v>86.2</v>
      </c>
      <c r="G178" s="2">
        <f t="shared" si="3"/>
        <v>69.000000000000043</v>
      </c>
    </row>
    <row r="179" spans="1:7">
      <c r="A179" s="7">
        <v>43356</v>
      </c>
      <c r="B179" s="526">
        <v>16133</v>
      </c>
      <c r="C179" s="526" t="s">
        <v>26</v>
      </c>
      <c r="D179" t="s">
        <v>17</v>
      </c>
      <c r="F179" s="2">
        <v>4</v>
      </c>
      <c r="G179" s="2">
        <f t="shared" si="3"/>
        <v>65.000000000000043</v>
      </c>
    </row>
    <row r="180" spans="1:7">
      <c r="A180" s="7">
        <v>45267</v>
      </c>
      <c r="B180" s="526">
        <v>27929</v>
      </c>
      <c r="C180" s="526" t="s">
        <v>26</v>
      </c>
      <c r="D180" t="s">
        <v>18</v>
      </c>
      <c r="F180" s="2">
        <v>60</v>
      </c>
      <c r="G180" s="2">
        <f t="shared" si="3"/>
        <v>5.0000000000000426</v>
      </c>
    </row>
    <row r="181" spans="1:7">
      <c r="A181" s="7">
        <v>45267</v>
      </c>
      <c r="B181" s="526">
        <v>27929</v>
      </c>
      <c r="C181" s="526" t="s">
        <v>26</v>
      </c>
      <c r="D181" t="s">
        <v>19</v>
      </c>
      <c r="F181" s="2">
        <v>5</v>
      </c>
      <c r="G181" s="2">
        <f t="shared" si="3"/>
        <v>4.2632564145606011E-14</v>
      </c>
    </row>
    <row r="182" spans="1:7">
      <c r="A182" s="44">
        <v>43312</v>
      </c>
      <c r="B182" s="525" t="s">
        <v>14</v>
      </c>
      <c r="C182" s="525" t="s">
        <v>27</v>
      </c>
      <c r="D182" t="s">
        <v>16</v>
      </c>
      <c r="E182" s="2">
        <v>84.6</v>
      </c>
      <c r="G182" s="2">
        <f t="shared" si="3"/>
        <v>84.600000000000037</v>
      </c>
    </row>
    <row r="183" spans="1:7">
      <c r="B183" s="526"/>
      <c r="C183" s="526"/>
      <c r="D183" t="s">
        <v>17</v>
      </c>
      <c r="E183" s="2">
        <v>4</v>
      </c>
      <c r="G183" s="2">
        <f t="shared" si="3"/>
        <v>88.600000000000037</v>
      </c>
    </row>
    <row r="184" spans="1:7">
      <c r="B184" s="526"/>
      <c r="C184" s="526"/>
      <c r="D184" t="s">
        <v>18</v>
      </c>
      <c r="E184" s="2">
        <v>60</v>
      </c>
      <c r="G184" s="2">
        <f t="shared" si="3"/>
        <v>148.60000000000002</v>
      </c>
    </row>
    <row r="185" spans="1:7">
      <c r="B185" s="526"/>
      <c r="C185" s="526"/>
      <c r="D185" t="s">
        <v>19</v>
      </c>
      <c r="E185" s="2">
        <v>5</v>
      </c>
      <c r="G185" s="2">
        <f t="shared" si="3"/>
        <v>153.60000000000002</v>
      </c>
    </row>
    <row r="186" spans="1:7">
      <c r="A186" s="7">
        <v>43356</v>
      </c>
      <c r="B186" s="526">
        <v>16133</v>
      </c>
      <c r="C186" s="526" t="s">
        <v>27</v>
      </c>
      <c r="D186" t="s">
        <v>16</v>
      </c>
      <c r="F186" s="2">
        <v>84.6</v>
      </c>
      <c r="G186" s="2">
        <f t="shared" si="3"/>
        <v>69.000000000000028</v>
      </c>
    </row>
    <row r="187" spans="1:7">
      <c r="A187" s="7">
        <v>43356</v>
      </c>
      <c r="B187" s="526">
        <v>16133</v>
      </c>
      <c r="C187" s="526" t="s">
        <v>27</v>
      </c>
      <c r="D187" t="s">
        <v>17</v>
      </c>
      <c r="F187" s="2">
        <v>4</v>
      </c>
      <c r="G187" s="2">
        <f t="shared" si="3"/>
        <v>65.000000000000028</v>
      </c>
    </row>
    <row r="188" spans="1:7">
      <c r="A188" s="7">
        <v>45267</v>
      </c>
      <c r="B188" s="526">
        <v>27930</v>
      </c>
      <c r="C188" s="526" t="s">
        <v>27</v>
      </c>
      <c r="D188" t="s">
        <v>18</v>
      </c>
      <c r="F188" s="2">
        <v>60</v>
      </c>
      <c r="G188" s="2">
        <f t="shared" si="3"/>
        <v>5.0000000000000284</v>
      </c>
    </row>
    <row r="189" spans="1:7">
      <c r="A189" s="7">
        <v>45267</v>
      </c>
      <c r="B189" s="526">
        <v>27930</v>
      </c>
      <c r="C189" s="526" t="s">
        <v>27</v>
      </c>
      <c r="D189" t="s">
        <v>19</v>
      </c>
      <c r="F189" s="2">
        <v>5</v>
      </c>
      <c r="G189" s="2">
        <f t="shared" si="3"/>
        <v>2.8421709430404007E-14</v>
      </c>
    </row>
    <row r="190" spans="1:7">
      <c r="A190" s="44">
        <v>43343</v>
      </c>
      <c r="B190" s="525" t="s">
        <v>14</v>
      </c>
      <c r="C190" s="525" t="s">
        <v>28</v>
      </c>
      <c r="D190" t="s">
        <v>16</v>
      </c>
      <c r="E190" s="2">
        <v>83.9</v>
      </c>
      <c r="G190" s="2">
        <f t="shared" si="3"/>
        <v>83.900000000000034</v>
      </c>
    </row>
    <row r="191" spans="1:7">
      <c r="B191" s="526"/>
      <c r="C191" s="526"/>
      <c r="D191" t="s">
        <v>17</v>
      </c>
      <c r="E191" s="2">
        <v>4</v>
      </c>
      <c r="G191" s="2">
        <f t="shared" si="3"/>
        <v>87.900000000000034</v>
      </c>
    </row>
    <row r="192" spans="1:7">
      <c r="B192" s="526"/>
      <c r="C192" s="526"/>
      <c r="D192" t="s">
        <v>18</v>
      </c>
      <c r="E192" s="2">
        <v>60</v>
      </c>
      <c r="G192" s="2">
        <f t="shared" si="3"/>
        <v>147.90000000000003</v>
      </c>
    </row>
    <row r="193" spans="1:7">
      <c r="B193" s="526"/>
      <c r="C193" s="526"/>
      <c r="D193" t="s">
        <v>19</v>
      </c>
      <c r="E193" s="2">
        <v>5</v>
      </c>
      <c r="G193" s="2">
        <f t="shared" si="3"/>
        <v>152.90000000000003</v>
      </c>
    </row>
    <row r="194" spans="1:7">
      <c r="B194" s="526"/>
      <c r="C194" s="526"/>
      <c r="D194" t="s">
        <v>21</v>
      </c>
      <c r="E194" s="2">
        <v>93</v>
      </c>
      <c r="G194" s="2">
        <f t="shared" si="3"/>
        <v>245.90000000000003</v>
      </c>
    </row>
    <row r="195" spans="1:7">
      <c r="A195" s="7">
        <v>43380</v>
      </c>
      <c r="B195" s="526">
        <v>16552</v>
      </c>
      <c r="C195" s="526" t="s">
        <v>28</v>
      </c>
      <c r="D195" t="s">
        <v>16</v>
      </c>
      <c r="F195" s="2">
        <v>83.9</v>
      </c>
      <c r="G195" s="2">
        <f t="shared" si="3"/>
        <v>162.00000000000003</v>
      </c>
    </row>
    <row r="196" spans="1:7">
      <c r="A196" s="7">
        <v>43380</v>
      </c>
      <c r="B196" s="526">
        <v>16552</v>
      </c>
      <c r="C196" s="526" t="s">
        <v>28</v>
      </c>
      <c r="D196" t="s">
        <v>17</v>
      </c>
      <c r="F196" s="2">
        <v>4</v>
      </c>
      <c r="G196" s="2">
        <f t="shared" si="3"/>
        <v>158.00000000000003</v>
      </c>
    </row>
    <row r="197" spans="1:7">
      <c r="A197" s="7">
        <v>45267</v>
      </c>
      <c r="B197" s="526">
        <v>27930</v>
      </c>
      <c r="C197" s="526" t="s">
        <v>28</v>
      </c>
      <c r="D197" t="s">
        <v>18</v>
      </c>
      <c r="F197" s="2">
        <v>60</v>
      </c>
      <c r="G197" s="2">
        <f t="shared" si="3"/>
        <v>98.000000000000028</v>
      </c>
    </row>
    <row r="198" spans="1:7">
      <c r="A198" s="7">
        <v>45267</v>
      </c>
      <c r="B198" s="526">
        <v>27930</v>
      </c>
      <c r="C198" s="526" t="s">
        <v>28</v>
      </c>
      <c r="D198" t="s">
        <v>19</v>
      </c>
      <c r="F198" s="2">
        <v>5</v>
      </c>
      <c r="G198" s="2">
        <f t="shared" si="3"/>
        <v>93.000000000000028</v>
      </c>
    </row>
    <row r="199" spans="1:7">
      <c r="B199" s="526" t="s">
        <v>12</v>
      </c>
      <c r="C199" s="526"/>
      <c r="D199" t="s">
        <v>21</v>
      </c>
      <c r="F199" s="2">
        <v>46.5</v>
      </c>
      <c r="G199" s="2">
        <f t="shared" si="3"/>
        <v>46.500000000000028</v>
      </c>
    </row>
    <row r="200" spans="1:7">
      <c r="A200" s="7">
        <v>45290</v>
      </c>
      <c r="B200" s="526">
        <v>28091</v>
      </c>
      <c r="C200" s="526" t="s">
        <v>28</v>
      </c>
      <c r="D200" t="s">
        <v>21</v>
      </c>
      <c r="F200" s="2">
        <v>46.5</v>
      </c>
      <c r="G200" s="2">
        <f t="shared" si="3"/>
        <v>0</v>
      </c>
    </row>
    <row r="201" spans="1:7">
      <c r="A201" s="44">
        <v>43373</v>
      </c>
      <c r="B201" s="525" t="s">
        <v>14</v>
      </c>
      <c r="C201" s="525" t="s">
        <v>29</v>
      </c>
      <c r="D201" t="s">
        <v>16</v>
      </c>
      <c r="E201" s="2">
        <v>86</v>
      </c>
      <c r="G201" s="2">
        <f t="shared" si="3"/>
        <v>86</v>
      </c>
    </row>
    <row r="202" spans="1:7">
      <c r="B202" s="526"/>
      <c r="C202" s="526"/>
      <c r="D202" t="s">
        <v>17</v>
      </c>
      <c r="E202" s="2">
        <v>4</v>
      </c>
      <c r="G202" s="2">
        <f t="shared" si="3"/>
        <v>90</v>
      </c>
    </row>
    <row r="203" spans="1:7">
      <c r="B203" s="526"/>
      <c r="C203" s="526"/>
      <c r="D203" t="s">
        <v>18</v>
      </c>
      <c r="E203" s="2">
        <v>60</v>
      </c>
      <c r="G203" s="2">
        <f t="shared" si="3"/>
        <v>150</v>
      </c>
    </row>
    <row r="204" spans="1:7">
      <c r="B204" s="526"/>
      <c r="C204" s="526"/>
      <c r="D204" t="s">
        <v>19</v>
      </c>
      <c r="E204" s="2">
        <v>5</v>
      </c>
      <c r="G204" s="2">
        <f t="shared" si="3"/>
        <v>155</v>
      </c>
    </row>
    <row r="205" spans="1:7">
      <c r="B205" s="526"/>
      <c r="C205" s="526"/>
      <c r="D205" t="s">
        <v>36</v>
      </c>
      <c r="E205" s="2">
        <v>30</v>
      </c>
      <c r="G205" s="2">
        <f t="shared" si="3"/>
        <v>185</v>
      </c>
    </row>
    <row r="206" spans="1:7">
      <c r="B206" s="526"/>
      <c r="C206" s="526"/>
      <c r="D206" t="s">
        <v>37</v>
      </c>
      <c r="E206" s="2">
        <v>30</v>
      </c>
      <c r="G206" s="2">
        <f t="shared" si="3"/>
        <v>215</v>
      </c>
    </row>
    <row r="207" spans="1:7">
      <c r="B207" s="526"/>
      <c r="C207" s="526"/>
      <c r="D207" t="s">
        <v>38</v>
      </c>
      <c r="E207" s="2">
        <v>10</v>
      </c>
      <c r="G207" s="2">
        <f t="shared" si="3"/>
        <v>225</v>
      </c>
    </row>
    <row r="208" spans="1:7">
      <c r="A208" s="7">
        <v>43356</v>
      </c>
      <c r="B208" s="526">
        <v>16133</v>
      </c>
      <c r="C208" s="526" t="s">
        <v>29</v>
      </c>
      <c r="D208" t="s">
        <v>36</v>
      </c>
      <c r="F208" s="2">
        <v>30</v>
      </c>
      <c r="G208" s="2">
        <f t="shared" si="3"/>
        <v>195</v>
      </c>
    </row>
    <row r="209" spans="1:7">
      <c r="A209" s="7">
        <v>43356</v>
      </c>
      <c r="B209" s="526">
        <v>16133</v>
      </c>
      <c r="C209" s="526" t="s">
        <v>29</v>
      </c>
      <c r="D209" t="s">
        <v>37</v>
      </c>
      <c r="F209" s="2">
        <v>30</v>
      </c>
      <c r="G209" s="2">
        <f t="shared" si="3"/>
        <v>165</v>
      </c>
    </row>
    <row r="210" spans="1:7">
      <c r="A210" s="7">
        <v>43380</v>
      </c>
      <c r="B210" s="526">
        <v>16552</v>
      </c>
      <c r="C210" s="526" t="s">
        <v>29</v>
      </c>
      <c r="D210" t="s">
        <v>16</v>
      </c>
      <c r="F210" s="2">
        <v>86</v>
      </c>
      <c r="G210" s="2">
        <f t="shared" si="3"/>
        <v>79</v>
      </c>
    </row>
    <row r="211" spans="1:7">
      <c r="A211" s="7">
        <v>43380</v>
      </c>
      <c r="B211" s="526">
        <v>16552</v>
      </c>
      <c r="C211" s="526" t="s">
        <v>29</v>
      </c>
      <c r="D211" t="s">
        <v>17</v>
      </c>
      <c r="F211" s="2">
        <v>4</v>
      </c>
      <c r="G211" s="2">
        <f t="shared" ref="G211:G274" si="4">+G210+E211-F211</f>
        <v>75</v>
      </c>
    </row>
    <row r="212" spans="1:7">
      <c r="A212" s="7">
        <v>45267</v>
      </c>
      <c r="B212" s="526">
        <v>27930</v>
      </c>
      <c r="C212" s="526" t="s">
        <v>29</v>
      </c>
      <c r="D212" t="s">
        <v>18</v>
      </c>
      <c r="F212" s="2">
        <v>60</v>
      </c>
      <c r="G212" s="2">
        <f t="shared" si="4"/>
        <v>15</v>
      </c>
    </row>
    <row r="213" spans="1:7">
      <c r="A213" s="7">
        <v>45267</v>
      </c>
      <c r="B213" s="526">
        <v>27930</v>
      </c>
      <c r="C213" s="526" t="s">
        <v>29</v>
      </c>
      <c r="D213" t="s">
        <v>19</v>
      </c>
      <c r="F213" s="2">
        <v>5</v>
      </c>
      <c r="G213" s="2">
        <f t="shared" si="4"/>
        <v>10</v>
      </c>
    </row>
    <row r="214" spans="1:7">
      <c r="A214" s="7">
        <v>45267</v>
      </c>
      <c r="B214" s="526">
        <v>27930</v>
      </c>
      <c r="C214" s="526" t="s">
        <v>29</v>
      </c>
      <c r="D214" t="s">
        <v>38</v>
      </c>
      <c r="F214" s="2">
        <v>10</v>
      </c>
      <c r="G214" s="2">
        <f t="shared" si="4"/>
        <v>0</v>
      </c>
    </row>
    <row r="215" spans="1:7">
      <c r="A215" s="44">
        <v>43404</v>
      </c>
      <c r="B215" s="525" t="s">
        <v>14</v>
      </c>
      <c r="C215" s="525" t="s">
        <v>30</v>
      </c>
      <c r="D215" t="s">
        <v>16</v>
      </c>
      <c r="E215" s="2">
        <v>86.6</v>
      </c>
      <c r="G215" s="2">
        <f t="shared" si="4"/>
        <v>86.6</v>
      </c>
    </row>
    <row r="216" spans="1:7">
      <c r="B216" s="526"/>
      <c r="C216" s="526"/>
      <c r="D216" t="s">
        <v>17</v>
      </c>
      <c r="E216" s="2">
        <v>5</v>
      </c>
      <c r="G216" s="2">
        <f t="shared" si="4"/>
        <v>91.6</v>
      </c>
    </row>
    <row r="217" spans="1:7">
      <c r="B217" s="526"/>
      <c r="C217" s="526"/>
      <c r="D217" t="s">
        <v>18</v>
      </c>
      <c r="E217" s="2">
        <v>60</v>
      </c>
      <c r="G217" s="2">
        <f t="shared" si="4"/>
        <v>151.6</v>
      </c>
    </row>
    <row r="218" spans="1:7">
      <c r="B218" s="526"/>
      <c r="C218" s="526"/>
      <c r="D218" t="s">
        <v>19</v>
      </c>
      <c r="E218" s="2">
        <v>5</v>
      </c>
      <c r="G218" s="2">
        <f t="shared" si="4"/>
        <v>156.6</v>
      </c>
    </row>
    <row r="219" spans="1:7">
      <c r="B219" s="526"/>
      <c r="C219" s="526"/>
      <c r="D219" t="s">
        <v>21</v>
      </c>
      <c r="E219" s="2">
        <v>93</v>
      </c>
      <c r="G219" s="2">
        <f t="shared" si="4"/>
        <v>249.6</v>
      </c>
    </row>
    <row r="220" spans="1:7">
      <c r="A220" s="7">
        <v>43484</v>
      </c>
      <c r="B220" s="526">
        <v>16979</v>
      </c>
      <c r="C220" s="526" t="s">
        <v>30</v>
      </c>
      <c r="D220" t="s">
        <v>16</v>
      </c>
      <c r="F220" s="2">
        <v>86.6</v>
      </c>
      <c r="G220" s="2">
        <f t="shared" si="4"/>
        <v>163</v>
      </c>
    </row>
    <row r="221" spans="1:7">
      <c r="A221" s="7">
        <v>43484</v>
      </c>
      <c r="B221" s="526">
        <v>16979</v>
      </c>
      <c r="C221" s="526" t="s">
        <v>30</v>
      </c>
      <c r="D221" t="s">
        <v>17</v>
      </c>
      <c r="F221" s="2">
        <v>5</v>
      </c>
      <c r="G221" s="2">
        <f t="shared" si="4"/>
        <v>158</v>
      </c>
    </row>
    <row r="222" spans="1:7">
      <c r="A222" s="7">
        <v>45267</v>
      </c>
      <c r="B222" s="526">
        <v>27930</v>
      </c>
      <c r="C222" s="526" t="s">
        <v>30</v>
      </c>
      <c r="D222" t="s">
        <v>18</v>
      </c>
      <c r="F222" s="2">
        <v>60</v>
      </c>
      <c r="G222" s="2">
        <f t="shared" si="4"/>
        <v>98</v>
      </c>
    </row>
    <row r="223" spans="1:7">
      <c r="A223" s="7">
        <v>45267</v>
      </c>
      <c r="B223" s="526">
        <v>27930</v>
      </c>
      <c r="C223" s="526" t="s">
        <v>30</v>
      </c>
      <c r="D223" t="s">
        <v>19</v>
      </c>
      <c r="F223" s="2">
        <v>5</v>
      </c>
      <c r="G223" s="2">
        <f t="shared" si="4"/>
        <v>93</v>
      </c>
    </row>
    <row r="224" spans="1:7">
      <c r="B224" s="526" t="s">
        <v>12</v>
      </c>
      <c r="C224" s="526"/>
      <c r="D224" t="s">
        <v>21</v>
      </c>
      <c r="F224" s="2">
        <v>46.5</v>
      </c>
      <c r="G224" s="2">
        <f t="shared" si="4"/>
        <v>46.5</v>
      </c>
    </row>
    <row r="225" spans="1:7">
      <c r="A225" s="7">
        <v>45290</v>
      </c>
      <c r="B225" s="526">
        <v>28091</v>
      </c>
      <c r="C225" s="526" t="s">
        <v>30</v>
      </c>
      <c r="D225" t="s">
        <v>21</v>
      </c>
      <c r="F225" s="2">
        <v>46.5</v>
      </c>
      <c r="G225" s="2">
        <f t="shared" si="4"/>
        <v>0</v>
      </c>
    </row>
    <row r="226" spans="1:7">
      <c r="A226" s="44">
        <v>43434</v>
      </c>
      <c r="B226" s="525" t="s">
        <v>14</v>
      </c>
      <c r="C226" s="525" t="s">
        <v>33</v>
      </c>
      <c r="D226" t="s">
        <v>16</v>
      </c>
      <c r="E226" s="2">
        <v>89</v>
      </c>
      <c r="G226" s="2">
        <f t="shared" si="4"/>
        <v>89</v>
      </c>
    </row>
    <row r="227" spans="1:7">
      <c r="B227" s="526"/>
      <c r="C227" s="526"/>
      <c r="D227" t="s">
        <v>17</v>
      </c>
      <c r="E227" s="2">
        <v>5</v>
      </c>
      <c r="G227" s="2">
        <f t="shared" si="4"/>
        <v>94</v>
      </c>
    </row>
    <row r="228" spans="1:7">
      <c r="B228" s="526"/>
      <c r="C228" s="526"/>
      <c r="D228" t="s">
        <v>18</v>
      </c>
      <c r="E228" s="2">
        <v>60</v>
      </c>
      <c r="G228" s="2">
        <f t="shared" si="4"/>
        <v>154</v>
      </c>
    </row>
    <row r="229" spans="1:7">
      <c r="B229" s="526"/>
      <c r="C229" s="526"/>
      <c r="D229" t="s">
        <v>19</v>
      </c>
      <c r="E229" s="2">
        <v>5</v>
      </c>
      <c r="G229" s="2">
        <f t="shared" si="4"/>
        <v>159</v>
      </c>
    </row>
    <row r="230" spans="1:7">
      <c r="A230" s="7">
        <v>43484</v>
      </c>
      <c r="B230" s="526">
        <v>16979</v>
      </c>
      <c r="C230" s="526" t="s">
        <v>33</v>
      </c>
      <c r="D230" t="s">
        <v>16</v>
      </c>
      <c r="F230" s="2">
        <v>89</v>
      </c>
      <c r="G230" s="2">
        <f t="shared" si="4"/>
        <v>70</v>
      </c>
    </row>
    <row r="231" spans="1:7">
      <c r="A231" s="7">
        <v>43484</v>
      </c>
      <c r="B231" s="526">
        <v>16979</v>
      </c>
      <c r="C231" s="526" t="s">
        <v>33</v>
      </c>
      <c r="D231" t="s">
        <v>17</v>
      </c>
      <c r="F231" s="2">
        <v>5</v>
      </c>
      <c r="G231" s="2">
        <f t="shared" si="4"/>
        <v>65</v>
      </c>
    </row>
    <row r="232" spans="1:7">
      <c r="A232" s="7">
        <v>45267</v>
      </c>
      <c r="B232" s="526">
        <v>27930</v>
      </c>
      <c r="C232" s="526" t="s">
        <v>33</v>
      </c>
      <c r="D232" t="s">
        <v>18</v>
      </c>
      <c r="F232" s="2">
        <v>60</v>
      </c>
      <c r="G232" s="2">
        <f t="shared" si="4"/>
        <v>5</v>
      </c>
    </row>
    <row r="233" spans="1:7">
      <c r="A233" s="7">
        <v>45267</v>
      </c>
      <c r="B233" s="526">
        <v>27930</v>
      </c>
      <c r="C233" s="526" t="s">
        <v>33</v>
      </c>
      <c r="D233" t="s">
        <v>19</v>
      </c>
      <c r="F233" s="2">
        <v>5</v>
      </c>
      <c r="G233" s="2">
        <f t="shared" si="4"/>
        <v>0</v>
      </c>
    </row>
    <row r="234" spans="1:7">
      <c r="A234" s="44">
        <v>43465</v>
      </c>
      <c r="B234" s="525" t="s">
        <v>14</v>
      </c>
      <c r="C234" s="525" t="s">
        <v>34</v>
      </c>
      <c r="D234" t="s">
        <v>16</v>
      </c>
      <c r="E234" s="2">
        <v>95.1</v>
      </c>
      <c r="G234" s="2">
        <f t="shared" si="4"/>
        <v>95.1</v>
      </c>
    </row>
    <row r="235" spans="1:7">
      <c r="B235" s="526"/>
      <c r="C235" s="526"/>
      <c r="D235" t="s">
        <v>17</v>
      </c>
      <c r="E235" s="2">
        <v>5</v>
      </c>
      <c r="G235" s="2">
        <f t="shared" si="4"/>
        <v>100.1</v>
      </c>
    </row>
    <row r="236" spans="1:7">
      <c r="B236" s="526"/>
      <c r="C236" s="526"/>
      <c r="D236" t="s">
        <v>18</v>
      </c>
      <c r="E236" s="2">
        <v>60</v>
      </c>
      <c r="G236" s="2">
        <f t="shared" si="4"/>
        <v>160.1</v>
      </c>
    </row>
    <row r="237" spans="1:7">
      <c r="B237" s="526"/>
      <c r="C237" s="526"/>
      <c r="D237" t="s">
        <v>19</v>
      </c>
      <c r="E237" s="2">
        <v>5</v>
      </c>
      <c r="G237" s="2">
        <f t="shared" si="4"/>
        <v>165.1</v>
      </c>
    </row>
    <row r="238" spans="1:7">
      <c r="A238" s="7">
        <v>43532</v>
      </c>
      <c r="B238" s="526">
        <v>17328</v>
      </c>
      <c r="C238" s="526" t="s">
        <v>34</v>
      </c>
      <c r="D238" t="s">
        <v>16</v>
      </c>
      <c r="F238" s="2">
        <v>95.1</v>
      </c>
      <c r="G238" s="2">
        <f t="shared" si="4"/>
        <v>70</v>
      </c>
    </row>
    <row r="239" spans="1:7">
      <c r="A239" s="7">
        <v>43532</v>
      </c>
      <c r="B239" s="526">
        <v>17328</v>
      </c>
      <c r="C239" s="526" t="s">
        <v>34</v>
      </c>
      <c r="D239" t="s">
        <v>17</v>
      </c>
      <c r="F239" s="2">
        <v>5</v>
      </c>
      <c r="G239" s="2">
        <f t="shared" si="4"/>
        <v>65</v>
      </c>
    </row>
    <row r="240" spans="1:7">
      <c r="A240" s="7">
        <v>45267</v>
      </c>
      <c r="B240" s="526">
        <v>27930</v>
      </c>
      <c r="C240" s="526" t="s">
        <v>34</v>
      </c>
      <c r="D240" t="s">
        <v>18</v>
      </c>
      <c r="F240" s="2">
        <v>60</v>
      </c>
      <c r="G240" s="2">
        <f t="shared" si="4"/>
        <v>5</v>
      </c>
    </row>
    <row r="241" spans="1:7">
      <c r="A241" s="7">
        <v>45267</v>
      </c>
      <c r="B241" s="526">
        <v>27930</v>
      </c>
      <c r="C241" s="526" t="s">
        <v>34</v>
      </c>
      <c r="D241" t="s">
        <v>19</v>
      </c>
      <c r="F241" s="2">
        <v>5</v>
      </c>
      <c r="G241" s="2">
        <f t="shared" si="4"/>
        <v>0</v>
      </c>
    </row>
    <row r="242" spans="1:7">
      <c r="A242" s="44">
        <v>43496</v>
      </c>
      <c r="B242" s="525" t="s">
        <v>14</v>
      </c>
      <c r="C242" s="525" t="s">
        <v>15</v>
      </c>
      <c r="D242" t="s">
        <v>16</v>
      </c>
      <c r="E242" s="2">
        <v>99.1</v>
      </c>
      <c r="G242" s="2">
        <f t="shared" si="4"/>
        <v>99.1</v>
      </c>
    </row>
    <row r="243" spans="1:7">
      <c r="B243" s="526"/>
      <c r="C243" s="526"/>
      <c r="D243" t="s">
        <v>17</v>
      </c>
      <c r="E243" s="2">
        <v>5</v>
      </c>
      <c r="G243" s="2">
        <f t="shared" si="4"/>
        <v>104.1</v>
      </c>
    </row>
    <row r="244" spans="1:7">
      <c r="B244" s="526"/>
      <c r="C244" s="526"/>
      <c r="D244" t="s">
        <v>18</v>
      </c>
      <c r="E244" s="2">
        <v>60</v>
      </c>
      <c r="G244" s="2">
        <f t="shared" si="4"/>
        <v>164.1</v>
      </c>
    </row>
    <row r="245" spans="1:7" ht="15.75" customHeight="1">
      <c r="B245" s="526"/>
      <c r="C245" s="526"/>
      <c r="D245" t="s">
        <v>19</v>
      </c>
      <c r="E245" s="2">
        <v>5</v>
      </c>
      <c r="G245" s="2">
        <f t="shared" si="4"/>
        <v>169.1</v>
      </c>
    </row>
    <row r="246" spans="1:7" ht="15.75" customHeight="1">
      <c r="A246" s="7">
        <v>43532</v>
      </c>
      <c r="B246" s="526">
        <v>17328</v>
      </c>
      <c r="C246" s="526" t="s">
        <v>15</v>
      </c>
      <c r="D246" t="s">
        <v>16</v>
      </c>
      <c r="F246" s="2">
        <v>99.1</v>
      </c>
      <c r="G246" s="2">
        <f t="shared" si="4"/>
        <v>70</v>
      </c>
    </row>
    <row r="247" spans="1:7" ht="15.75" customHeight="1">
      <c r="A247" s="7">
        <v>43532</v>
      </c>
      <c r="B247" s="526">
        <v>17328</v>
      </c>
      <c r="C247" s="526" t="s">
        <v>15</v>
      </c>
      <c r="D247" t="s">
        <v>17</v>
      </c>
      <c r="F247" s="2">
        <v>5</v>
      </c>
      <c r="G247" s="2">
        <f t="shared" si="4"/>
        <v>65</v>
      </c>
    </row>
    <row r="248" spans="1:7" ht="15.75" customHeight="1">
      <c r="A248" s="7">
        <v>45267</v>
      </c>
      <c r="B248" s="526">
        <v>27931</v>
      </c>
      <c r="C248" s="526" t="s">
        <v>15</v>
      </c>
      <c r="D248" t="s">
        <v>18</v>
      </c>
      <c r="F248" s="2">
        <v>60</v>
      </c>
      <c r="G248" s="2">
        <f t="shared" si="4"/>
        <v>5</v>
      </c>
    </row>
    <row r="249" spans="1:7" ht="15.75" customHeight="1">
      <c r="A249" s="7">
        <v>45267</v>
      </c>
      <c r="B249" s="526">
        <v>27931</v>
      </c>
      <c r="C249" s="526" t="s">
        <v>15</v>
      </c>
      <c r="D249" t="s">
        <v>19</v>
      </c>
      <c r="F249" s="2">
        <v>5</v>
      </c>
      <c r="G249" s="2">
        <f t="shared" si="4"/>
        <v>0</v>
      </c>
    </row>
    <row r="250" spans="1:7" ht="15.75" customHeight="1">
      <c r="A250" s="44">
        <v>43524</v>
      </c>
      <c r="B250" s="525" t="s">
        <v>14</v>
      </c>
      <c r="C250" s="525" t="s">
        <v>20</v>
      </c>
      <c r="D250" t="s">
        <v>16</v>
      </c>
      <c r="E250" s="2">
        <v>104.7</v>
      </c>
      <c r="G250" s="2">
        <f t="shared" si="4"/>
        <v>104.7</v>
      </c>
    </row>
    <row r="251" spans="1:7" ht="15.75" customHeight="1">
      <c r="B251" s="526"/>
      <c r="C251" s="526"/>
      <c r="D251" t="s">
        <v>17</v>
      </c>
      <c r="E251" s="2">
        <v>6.1</v>
      </c>
      <c r="G251" s="2">
        <f t="shared" si="4"/>
        <v>110.8</v>
      </c>
    </row>
    <row r="252" spans="1:7" ht="15.75" customHeight="1">
      <c r="B252" s="526"/>
      <c r="C252" s="526"/>
      <c r="D252" t="s">
        <v>18</v>
      </c>
      <c r="E252" s="2">
        <v>56</v>
      </c>
      <c r="G252" s="2">
        <f t="shared" si="4"/>
        <v>166.8</v>
      </c>
    </row>
    <row r="253" spans="1:7" ht="15.75" customHeight="1">
      <c r="B253" s="526"/>
      <c r="C253" s="526"/>
      <c r="D253" t="s">
        <v>19</v>
      </c>
      <c r="E253" s="2">
        <v>5</v>
      </c>
      <c r="G253" s="2">
        <f t="shared" si="4"/>
        <v>171.8</v>
      </c>
    </row>
    <row r="254" spans="1:7" ht="15.75" customHeight="1">
      <c r="A254" s="7">
        <v>43578</v>
      </c>
      <c r="B254" s="526">
        <v>17656</v>
      </c>
      <c r="C254" s="526" t="s">
        <v>20</v>
      </c>
      <c r="D254" t="s">
        <v>16</v>
      </c>
      <c r="F254" s="2">
        <v>104.7</v>
      </c>
      <c r="G254" s="2">
        <f t="shared" si="4"/>
        <v>67.100000000000009</v>
      </c>
    </row>
    <row r="255" spans="1:7" ht="15.75" customHeight="1">
      <c r="A255" s="7">
        <v>43578</v>
      </c>
      <c r="B255" s="526">
        <v>17656</v>
      </c>
      <c r="C255" s="526" t="s">
        <v>20</v>
      </c>
      <c r="D255" t="s">
        <v>17</v>
      </c>
      <c r="F255" s="2">
        <v>6.1</v>
      </c>
      <c r="G255" s="2">
        <f t="shared" si="4"/>
        <v>61.000000000000007</v>
      </c>
    </row>
    <row r="256" spans="1:7" ht="15.75" customHeight="1">
      <c r="A256" s="7">
        <v>45267</v>
      </c>
      <c r="B256" s="526">
        <v>27931</v>
      </c>
      <c r="C256" s="526" t="s">
        <v>20</v>
      </c>
      <c r="D256" t="s">
        <v>18</v>
      </c>
      <c r="F256" s="2">
        <v>56</v>
      </c>
      <c r="G256" s="2">
        <f t="shared" si="4"/>
        <v>5.0000000000000071</v>
      </c>
    </row>
    <row r="257" spans="1:7" ht="15.75" customHeight="1">
      <c r="A257" s="7">
        <v>45267</v>
      </c>
      <c r="B257" s="526">
        <v>27931</v>
      </c>
      <c r="C257" s="526" t="s">
        <v>20</v>
      </c>
      <c r="D257" t="s">
        <v>19</v>
      </c>
      <c r="F257" s="2">
        <v>5</v>
      </c>
      <c r="G257" s="2">
        <f t="shared" si="4"/>
        <v>7.1054273576010019E-15</v>
      </c>
    </row>
    <row r="258" spans="1:7" ht="15.75" customHeight="1">
      <c r="A258" s="44">
        <v>43555</v>
      </c>
      <c r="B258" s="525" t="s">
        <v>14</v>
      </c>
      <c r="C258" s="525" t="s">
        <v>23</v>
      </c>
      <c r="D258" t="s">
        <v>16</v>
      </c>
      <c r="E258" s="2">
        <v>59</v>
      </c>
      <c r="G258" s="2">
        <f t="shared" si="4"/>
        <v>59.000000000000007</v>
      </c>
    </row>
    <row r="259" spans="1:7" ht="15.75" customHeight="1">
      <c r="B259" s="526"/>
      <c r="C259" s="526"/>
      <c r="D259" t="s">
        <v>17</v>
      </c>
      <c r="E259" s="2">
        <v>3.9</v>
      </c>
      <c r="G259" s="2">
        <f t="shared" si="4"/>
        <v>62.900000000000006</v>
      </c>
    </row>
    <row r="260" spans="1:7" ht="15.75" customHeight="1">
      <c r="B260" s="526"/>
      <c r="C260" s="526"/>
      <c r="D260" t="s">
        <v>18</v>
      </c>
      <c r="E260" s="2">
        <v>60</v>
      </c>
      <c r="G260" s="2">
        <f t="shared" si="4"/>
        <v>122.9</v>
      </c>
    </row>
    <row r="261" spans="1:7" ht="15.75" customHeight="1">
      <c r="B261" s="526"/>
      <c r="C261" s="526"/>
      <c r="D261" t="s">
        <v>19</v>
      </c>
      <c r="E261" s="2">
        <v>5</v>
      </c>
      <c r="G261" s="2">
        <f t="shared" si="4"/>
        <v>127.9</v>
      </c>
    </row>
    <row r="262" spans="1:7" ht="15.75" customHeight="1">
      <c r="B262" s="526"/>
      <c r="C262" s="526"/>
      <c r="D262" t="s">
        <v>21</v>
      </c>
      <c r="E262" s="2">
        <v>93</v>
      </c>
      <c r="G262" s="2">
        <f t="shared" si="4"/>
        <v>220.9</v>
      </c>
    </row>
    <row r="263" spans="1:7" ht="15.75" customHeight="1">
      <c r="A263" s="7">
        <v>43591</v>
      </c>
      <c r="B263" s="526">
        <v>17800</v>
      </c>
      <c r="C263" s="526" t="s">
        <v>23</v>
      </c>
      <c r="D263" t="s">
        <v>18</v>
      </c>
      <c r="F263" s="2">
        <v>60</v>
      </c>
      <c r="G263" s="2">
        <f t="shared" si="4"/>
        <v>160.9</v>
      </c>
    </row>
    <row r="264" spans="1:7" ht="15.75" customHeight="1">
      <c r="A264" s="7">
        <v>44547</v>
      </c>
      <c r="B264" s="526">
        <v>24028</v>
      </c>
      <c r="C264" s="526" t="s">
        <v>23</v>
      </c>
      <c r="D264" t="s">
        <v>19</v>
      </c>
      <c r="F264" s="2">
        <v>5</v>
      </c>
      <c r="G264" s="2">
        <f t="shared" si="4"/>
        <v>155.9</v>
      </c>
    </row>
    <row r="265" spans="1:7" ht="15.75" customHeight="1">
      <c r="A265" s="7">
        <v>45267</v>
      </c>
      <c r="B265" s="526">
        <v>27931</v>
      </c>
      <c r="C265" s="526" t="s">
        <v>23</v>
      </c>
      <c r="D265" t="s">
        <v>16</v>
      </c>
      <c r="F265" s="2">
        <v>59</v>
      </c>
      <c r="G265" s="2">
        <f t="shared" si="4"/>
        <v>96.9</v>
      </c>
    </row>
    <row r="266" spans="1:7" ht="15.75" customHeight="1">
      <c r="A266" s="7">
        <v>45267</v>
      </c>
      <c r="B266" s="526">
        <v>27931</v>
      </c>
      <c r="C266" s="526" t="s">
        <v>23</v>
      </c>
      <c r="D266" t="s">
        <v>17</v>
      </c>
      <c r="F266" s="2">
        <v>3.9</v>
      </c>
      <c r="G266" s="2">
        <f t="shared" si="4"/>
        <v>93</v>
      </c>
    </row>
    <row r="267" spans="1:7" ht="15.75" customHeight="1">
      <c r="B267" s="526" t="s">
        <v>12</v>
      </c>
      <c r="C267" s="526"/>
      <c r="D267" t="s">
        <v>21</v>
      </c>
      <c r="F267" s="2">
        <v>46.5</v>
      </c>
      <c r="G267" s="2">
        <f t="shared" si="4"/>
        <v>46.5</v>
      </c>
    </row>
    <row r="268" spans="1:7" ht="15.75" customHeight="1">
      <c r="A268" s="7">
        <v>45290</v>
      </c>
      <c r="B268" s="526">
        <v>28091</v>
      </c>
      <c r="C268" s="526" t="s">
        <v>23</v>
      </c>
      <c r="D268" t="s">
        <v>21</v>
      </c>
      <c r="F268" s="2">
        <v>46.5</v>
      </c>
      <c r="G268" s="2">
        <f t="shared" si="4"/>
        <v>0</v>
      </c>
    </row>
    <row r="269" spans="1:7" ht="15.75" customHeight="1">
      <c r="A269" s="44">
        <v>43585</v>
      </c>
      <c r="B269" s="525" t="s">
        <v>14</v>
      </c>
      <c r="C269" s="525" t="s">
        <v>24</v>
      </c>
      <c r="D269" t="s">
        <v>16</v>
      </c>
      <c r="E269" s="2">
        <v>19.8</v>
      </c>
      <c r="G269" s="2">
        <f t="shared" si="4"/>
        <v>19.8</v>
      </c>
    </row>
    <row r="270" spans="1:7" ht="15.75" customHeight="1">
      <c r="B270" s="526"/>
      <c r="C270" s="526"/>
      <c r="D270" t="s">
        <v>17</v>
      </c>
      <c r="E270" s="2">
        <v>4.5</v>
      </c>
      <c r="G270" s="2">
        <f t="shared" si="4"/>
        <v>24.3</v>
      </c>
    </row>
    <row r="271" spans="1:7" ht="15.75" customHeight="1">
      <c r="B271" s="526"/>
      <c r="C271" s="526"/>
      <c r="D271" t="s">
        <v>18</v>
      </c>
      <c r="E271" s="2">
        <v>60</v>
      </c>
      <c r="G271" s="2">
        <f t="shared" si="4"/>
        <v>84.3</v>
      </c>
    </row>
    <row r="272" spans="1:7" ht="15.75" customHeight="1">
      <c r="B272" s="526"/>
      <c r="C272" s="526"/>
      <c r="D272" t="s">
        <v>19</v>
      </c>
      <c r="E272" s="2">
        <v>5</v>
      </c>
      <c r="G272" s="2">
        <f t="shared" si="4"/>
        <v>89.3</v>
      </c>
    </row>
    <row r="273" spans="1:7" ht="15.75" customHeight="1">
      <c r="A273" s="7">
        <v>43608</v>
      </c>
      <c r="B273" s="526">
        <v>17933</v>
      </c>
      <c r="C273" s="526" t="s">
        <v>24</v>
      </c>
      <c r="D273" t="s">
        <v>16</v>
      </c>
      <c r="F273" s="2">
        <v>19.8</v>
      </c>
      <c r="G273" s="2">
        <f t="shared" si="4"/>
        <v>69.5</v>
      </c>
    </row>
    <row r="274" spans="1:7" ht="15.75" customHeight="1">
      <c r="A274" s="7">
        <v>43608</v>
      </c>
      <c r="B274" s="526">
        <v>17933</v>
      </c>
      <c r="C274" s="526" t="s">
        <v>24</v>
      </c>
      <c r="D274" t="s">
        <v>17</v>
      </c>
      <c r="F274" s="2">
        <v>4.5</v>
      </c>
      <c r="G274" s="2">
        <f t="shared" si="4"/>
        <v>65</v>
      </c>
    </row>
    <row r="275" spans="1:7" ht="15.75" customHeight="1">
      <c r="A275" s="7">
        <v>44547</v>
      </c>
      <c r="B275" s="526">
        <v>24029</v>
      </c>
      <c r="C275" s="526" t="s">
        <v>24</v>
      </c>
      <c r="D275" t="s">
        <v>18</v>
      </c>
      <c r="F275" s="2">
        <v>60</v>
      </c>
      <c r="G275" s="2">
        <f t="shared" ref="G275:G329" si="5">+G274+E275-F275</f>
        <v>5</v>
      </c>
    </row>
    <row r="276" spans="1:7" ht="15.75" customHeight="1">
      <c r="A276" s="7">
        <v>44547</v>
      </c>
      <c r="B276" s="526">
        <v>24028</v>
      </c>
      <c r="C276" s="526" t="s">
        <v>24</v>
      </c>
      <c r="D276" t="s">
        <v>19</v>
      </c>
      <c r="F276" s="2">
        <v>5</v>
      </c>
      <c r="G276" s="2">
        <f t="shared" si="5"/>
        <v>0</v>
      </c>
    </row>
    <row r="277" spans="1:7" ht="15.75" customHeight="1">
      <c r="A277" s="44">
        <v>43616</v>
      </c>
      <c r="B277" s="525" t="s">
        <v>14</v>
      </c>
      <c r="C277" s="525" t="s">
        <v>25</v>
      </c>
      <c r="D277" t="s">
        <v>16</v>
      </c>
      <c r="E277" s="2">
        <v>26.6</v>
      </c>
      <c r="G277" s="2">
        <f t="shared" si="5"/>
        <v>26.6</v>
      </c>
    </row>
    <row r="278" spans="1:7" ht="15.75" customHeight="1">
      <c r="B278" s="526"/>
      <c r="C278" s="526"/>
      <c r="D278" t="s">
        <v>17</v>
      </c>
      <c r="E278" s="2">
        <v>5.2</v>
      </c>
      <c r="G278" s="2">
        <f t="shared" si="5"/>
        <v>31.8</v>
      </c>
    </row>
    <row r="279" spans="1:7" ht="15.75" customHeight="1">
      <c r="B279" s="526"/>
      <c r="C279" s="526"/>
      <c r="D279" t="s">
        <v>18</v>
      </c>
      <c r="E279" s="2">
        <v>60</v>
      </c>
      <c r="G279" s="2">
        <f t="shared" si="5"/>
        <v>91.8</v>
      </c>
    </row>
    <row r="280" spans="1:7" ht="15.75" customHeight="1">
      <c r="B280" s="526"/>
      <c r="C280" s="526"/>
      <c r="D280" t="s">
        <v>19</v>
      </c>
      <c r="E280" s="2">
        <v>5</v>
      </c>
      <c r="G280" s="2">
        <f t="shared" si="5"/>
        <v>96.8</v>
      </c>
    </row>
    <row r="281" spans="1:7" ht="15.75" customHeight="1">
      <c r="B281" s="526"/>
      <c r="C281" s="526"/>
      <c r="D281" t="s">
        <v>39</v>
      </c>
      <c r="E281" s="2">
        <v>10</v>
      </c>
      <c r="G281" s="2">
        <f t="shared" si="5"/>
        <v>106.8</v>
      </c>
    </row>
    <row r="282" spans="1:7" ht="15.75" customHeight="1">
      <c r="A282" s="7">
        <v>43640</v>
      </c>
      <c r="B282" s="526">
        <v>18088</v>
      </c>
      <c r="C282" s="526" t="s">
        <v>25</v>
      </c>
      <c r="D282" t="s">
        <v>16</v>
      </c>
      <c r="F282" s="2">
        <v>26.6</v>
      </c>
      <c r="G282" s="2">
        <f t="shared" si="5"/>
        <v>80.199999999999989</v>
      </c>
    </row>
    <row r="283" spans="1:7" ht="15.75" customHeight="1">
      <c r="A283" s="7">
        <v>43640</v>
      </c>
      <c r="B283" s="526">
        <v>18088</v>
      </c>
      <c r="C283" s="526" t="s">
        <v>25</v>
      </c>
      <c r="D283" t="s">
        <v>17</v>
      </c>
      <c r="F283" s="2">
        <v>5.2</v>
      </c>
      <c r="G283" s="2">
        <f t="shared" si="5"/>
        <v>74.999999999999986</v>
      </c>
    </row>
    <row r="284" spans="1:7" ht="15.75" customHeight="1">
      <c r="A284" s="7">
        <v>44547</v>
      </c>
      <c r="B284" s="526">
        <v>24028</v>
      </c>
      <c r="C284" s="526" t="s">
        <v>25</v>
      </c>
      <c r="D284" t="s">
        <v>19</v>
      </c>
      <c r="F284" s="2">
        <v>5</v>
      </c>
      <c r="G284" s="2">
        <f t="shared" si="5"/>
        <v>69.999999999999986</v>
      </c>
    </row>
    <row r="285" spans="1:7" ht="15.75" customHeight="1">
      <c r="A285" s="7">
        <v>45188</v>
      </c>
      <c r="B285" s="526">
        <v>27483</v>
      </c>
      <c r="C285" s="526" t="s">
        <v>25</v>
      </c>
      <c r="D285" t="s">
        <v>18</v>
      </c>
      <c r="F285" s="2">
        <v>60</v>
      </c>
      <c r="G285" s="2">
        <f t="shared" si="5"/>
        <v>9.9999999999999858</v>
      </c>
    </row>
    <row r="286" spans="1:7" ht="15.75" customHeight="1">
      <c r="A286" s="7">
        <v>45272</v>
      </c>
      <c r="B286" s="526">
        <v>27949</v>
      </c>
      <c r="C286" s="526" t="s">
        <v>25</v>
      </c>
      <c r="D286" t="s">
        <v>39</v>
      </c>
      <c r="F286" s="2">
        <v>10</v>
      </c>
      <c r="G286" s="2">
        <f>+G285+E286-F286</f>
        <v>-1.4210854715202004E-14</v>
      </c>
    </row>
    <row r="287" spans="1:7" ht="15.75" customHeight="1">
      <c r="A287" s="44">
        <v>43646</v>
      </c>
      <c r="B287" s="525" t="s">
        <v>14</v>
      </c>
      <c r="C287" s="525" t="s">
        <v>26</v>
      </c>
      <c r="D287" t="s">
        <v>16</v>
      </c>
      <c r="E287" s="2">
        <v>23.7</v>
      </c>
      <c r="G287" s="2">
        <f>+G286+E287-F287</f>
        <v>23.699999999999985</v>
      </c>
    </row>
    <row r="288" spans="1:7" ht="15.75" customHeight="1">
      <c r="B288" s="526"/>
      <c r="C288" s="526"/>
      <c r="D288" t="s">
        <v>17</v>
      </c>
      <c r="E288" s="2">
        <v>4.9000000000000004</v>
      </c>
      <c r="G288" s="2">
        <f>+G287+E288-F288</f>
        <v>28.599999999999987</v>
      </c>
    </row>
    <row r="289" spans="1:7" ht="15.75" customHeight="1">
      <c r="B289" s="526"/>
      <c r="C289" s="526"/>
      <c r="D289" t="s">
        <v>18</v>
      </c>
      <c r="E289" s="2">
        <v>60</v>
      </c>
      <c r="G289" s="2">
        <f t="shared" si="5"/>
        <v>88.6</v>
      </c>
    </row>
    <row r="290" spans="1:7" ht="15.75" customHeight="1">
      <c r="B290" s="526"/>
      <c r="C290" s="526"/>
      <c r="D290" t="s">
        <v>19</v>
      </c>
      <c r="E290" s="2">
        <v>5</v>
      </c>
      <c r="G290" s="2">
        <f t="shared" si="5"/>
        <v>93.6</v>
      </c>
    </row>
    <row r="291" spans="1:7" ht="15.75" customHeight="1">
      <c r="A291" s="7">
        <v>43670</v>
      </c>
      <c r="B291" s="526">
        <v>18271</v>
      </c>
      <c r="C291" s="526" t="s">
        <v>26</v>
      </c>
      <c r="D291" t="s">
        <v>16</v>
      </c>
      <c r="F291" s="2">
        <v>23.7</v>
      </c>
      <c r="G291" s="2">
        <f t="shared" si="5"/>
        <v>69.899999999999991</v>
      </c>
    </row>
    <row r="292" spans="1:7" ht="15.75" customHeight="1">
      <c r="A292" s="7">
        <v>43670</v>
      </c>
      <c r="B292" s="526">
        <v>18271</v>
      </c>
      <c r="C292" s="526" t="s">
        <v>26</v>
      </c>
      <c r="D292" t="s">
        <v>17</v>
      </c>
      <c r="F292" s="2">
        <v>4.9000000000000004</v>
      </c>
      <c r="G292" s="2">
        <f t="shared" si="5"/>
        <v>64.999999999999986</v>
      </c>
    </row>
    <row r="293" spans="1:7" ht="15.75" customHeight="1">
      <c r="A293" s="7">
        <v>44547</v>
      </c>
      <c r="B293" s="526">
        <v>24028</v>
      </c>
      <c r="C293" s="526" t="s">
        <v>26</v>
      </c>
      <c r="D293" t="s">
        <v>19</v>
      </c>
      <c r="F293" s="2">
        <v>5</v>
      </c>
      <c r="G293" s="2">
        <f t="shared" si="5"/>
        <v>59.999999999999986</v>
      </c>
    </row>
    <row r="294" spans="1:7" ht="15.75" customHeight="1">
      <c r="A294" s="7">
        <v>45188</v>
      </c>
      <c r="B294" s="526">
        <v>27483</v>
      </c>
      <c r="C294" s="526" t="s">
        <v>26</v>
      </c>
      <c r="D294" t="s">
        <v>18</v>
      </c>
      <c r="F294" s="2">
        <v>60</v>
      </c>
      <c r="G294" s="2">
        <f t="shared" si="5"/>
        <v>0</v>
      </c>
    </row>
    <row r="295" spans="1:7" ht="15.75" customHeight="1">
      <c r="A295" s="44">
        <v>43677</v>
      </c>
      <c r="B295" s="525" t="s">
        <v>14</v>
      </c>
      <c r="C295" s="525" t="s">
        <v>27</v>
      </c>
      <c r="D295" t="s">
        <v>16</v>
      </c>
      <c r="E295" s="2">
        <v>23.7</v>
      </c>
      <c r="G295" s="2">
        <f t="shared" si="5"/>
        <v>23.7</v>
      </c>
    </row>
    <row r="296" spans="1:7" ht="15.75" customHeight="1">
      <c r="B296" s="526"/>
      <c r="C296" s="526"/>
      <c r="D296" t="s">
        <v>17</v>
      </c>
      <c r="E296" s="2">
        <v>4.8</v>
      </c>
      <c r="G296" s="2">
        <f t="shared" si="5"/>
        <v>28.5</v>
      </c>
    </row>
    <row r="297" spans="1:7" ht="15.75" customHeight="1">
      <c r="B297" s="526"/>
      <c r="C297" s="526"/>
      <c r="D297" t="s">
        <v>18</v>
      </c>
      <c r="E297" s="2">
        <v>60</v>
      </c>
      <c r="G297" s="2">
        <f t="shared" si="5"/>
        <v>88.5</v>
      </c>
    </row>
    <row r="298" spans="1:7" ht="15.75" customHeight="1">
      <c r="B298" s="526"/>
      <c r="C298" s="526"/>
      <c r="D298" t="s">
        <v>19</v>
      </c>
      <c r="E298" s="2">
        <v>5</v>
      </c>
      <c r="G298" s="2">
        <f t="shared" si="5"/>
        <v>93.5</v>
      </c>
    </row>
    <row r="299" spans="1:7" ht="15.75" customHeight="1">
      <c r="A299" s="7">
        <v>43701</v>
      </c>
      <c r="B299" s="526">
        <v>18550</v>
      </c>
      <c r="C299" s="526" t="s">
        <v>27</v>
      </c>
      <c r="D299" t="s">
        <v>16</v>
      </c>
      <c r="F299" s="2">
        <v>23.7</v>
      </c>
      <c r="G299" s="2">
        <f t="shared" si="5"/>
        <v>69.8</v>
      </c>
    </row>
    <row r="300" spans="1:7" ht="15.75" customHeight="1">
      <c r="A300" s="7">
        <v>43701</v>
      </c>
      <c r="B300" s="526">
        <v>18550</v>
      </c>
      <c r="C300" s="526" t="s">
        <v>27</v>
      </c>
      <c r="D300" t="s">
        <v>17</v>
      </c>
      <c r="F300" s="2">
        <v>4.8</v>
      </c>
      <c r="G300" s="2">
        <f t="shared" si="5"/>
        <v>65</v>
      </c>
    </row>
    <row r="301" spans="1:7" ht="15.75" customHeight="1">
      <c r="A301" s="7">
        <v>44547</v>
      </c>
      <c r="B301" s="526">
        <v>24028</v>
      </c>
      <c r="C301" s="526" t="s">
        <v>27</v>
      </c>
      <c r="D301" t="s">
        <v>19</v>
      </c>
      <c r="F301" s="2">
        <v>5</v>
      </c>
      <c r="G301" s="2">
        <f t="shared" si="5"/>
        <v>60</v>
      </c>
    </row>
    <row r="302" spans="1:7" ht="15.75" customHeight="1">
      <c r="A302" s="7">
        <v>45188</v>
      </c>
      <c r="B302" s="526">
        <v>27483</v>
      </c>
      <c r="C302" s="526" t="s">
        <v>27</v>
      </c>
      <c r="D302" t="s">
        <v>18</v>
      </c>
      <c r="F302" s="2">
        <v>60</v>
      </c>
      <c r="G302" s="2">
        <f t="shared" si="5"/>
        <v>0</v>
      </c>
    </row>
    <row r="303" spans="1:7" ht="15.75" customHeight="1">
      <c r="A303" s="44">
        <v>43708</v>
      </c>
      <c r="B303" s="525" t="s">
        <v>14</v>
      </c>
      <c r="C303" s="525" t="s">
        <v>28</v>
      </c>
      <c r="D303" t="s">
        <v>16</v>
      </c>
      <c r="E303" s="2">
        <v>23.1</v>
      </c>
      <c r="G303" s="2">
        <f t="shared" si="5"/>
        <v>23.1</v>
      </c>
    </row>
    <row r="304" spans="1:7" ht="15.75" customHeight="1">
      <c r="B304" s="526"/>
      <c r="C304" s="526"/>
      <c r="D304" t="s">
        <v>17</v>
      </c>
      <c r="E304" s="2">
        <v>4.5999999999999996</v>
      </c>
      <c r="G304" s="2">
        <f t="shared" si="5"/>
        <v>27.700000000000003</v>
      </c>
    </row>
    <row r="305" spans="1:7" ht="15.75" customHeight="1">
      <c r="B305" s="526"/>
      <c r="C305" s="526"/>
      <c r="D305" t="s">
        <v>18</v>
      </c>
      <c r="E305" s="2">
        <v>60</v>
      </c>
      <c r="G305" s="2">
        <f t="shared" si="5"/>
        <v>87.7</v>
      </c>
    </row>
    <row r="306" spans="1:7" ht="15.75" customHeight="1">
      <c r="B306" s="526"/>
      <c r="C306" s="526"/>
      <c r="D306" t="s">
        <v>40</v>
      </c>
      <c r="E306" s="2">
        <v>5</v>
      </c>
      <c r="G306" s="2">
        <f t="shared" si="5"/>
        <v>92.7</v>
      </c>
    </row>
    <row r="307" spans="1:7" ht="15.75" customHeight="1">
      <c r="B307" s="526"/>
      <c r="C307" s="526"/>
      <c r="D307" t="s">
        <v>41</v>
      </c>
      <c r="E307" s="2">
        <v>10</v>
      </c>
      <c r="G307" s="2">
        <f t="shared" si="5"/>
        <v>102.7</v>
      </c>
    </row>
    <row r="308" spans="1:7" ht="15.75" customHeight="1">
      <c r="B308" s="526"/>
      <c r="C308" s="526"/>
      <c r="D308" t="s">
        <v>35</v>
      </c>
      <c r="E308" s="2">
        <v>25</v>
      </c>
      <c r="G308" s="2">
        <f t="shared" si="5"/>
        <v>127.7</v>
      </c>
    </row>
    <row r="309" spans="1:7" ht="15.75" customHeight="1">
      <c r="B309" s="526"/>
      <c r="C309" s="526"/>
      <c r="D309" t="s">
        <v>21</v>
      </c>
      <c r="E309" s="2">
        <v>93</v>
      </c>
      <c r="G309" s="2">
        <f t="shared" si="5"/>
        <v>220.7</v>
      </c>
    </row>
    <row r="310" spans="1:7" ht="15.75" customHeight="1">
      <c r="A310" s="7">
        <v>43729</v>
      </c>
      <c r="B310" s="526">
        <v>18696</v>
      </c>
      <c r="C310" s="526" t="s">
        <v>28</v>
      </c>
      <c r="D310" t="s">
        <v>16</v>
      </c>
      <c r="F310" s="2">
        <v>23.1</v>
      </c>
      <c r="G310" s="2">
        <f t="shared" si="5"/>
        <v>197.6</v>
      </c>
    </row>
    <row r="311" spans="1:7" ht="15.75" customHeight="1">
      <c r="A311" s="7">
        <v>43729</v>
      </c>
      <c r="B311" s="526">
        <v>18696</v>
      </c>
      <c r="C311" s="526" t="s">
        <v>28</v>
      </c>
      <c r="D311" t="s">
        <v>17</v>
      </c>
      <c r="F311" s="2">
        <v>4.5999999999999996</v>
      </c>
      <c r="G311" s="2">
        <f t="shared" si="5"/>
        <v>193</v>
      </c>
    </row>
    <row r="312" spans="1:7" ht="15.75" customHeight="1">
      <c r="A312" s="7">
        <v>44547</v>
      </c>
      <c r="B312" s="526">
        <v>24029</v>
      </c>
      <c r="C312" s="526" t="s">
        <v>28</v>
      </c>
      <c r="D312" t="s">
        <v>702</v>
      </c>
      <c r="F312" s="2">
        <v>10</v>
      </c>
      <c r="G312" s="2">
        <f t="shared" si="5"/>
        <v>183</v>
      </c>
    </row>
    <row r="313" spans="1:7" ht="15.75" customHeight="1">
      <c r="A313" s="7">
        <v>44547</v>
      </c>
      <c r="B313" s="526">
        <v>24028</v>
      </c>
      <c r="C313" s="526" t="s">
        <v>28</v>
      </c>
      <c r="D313" t="s">
        <v>19</v>
      </c>
      <c r="F313" s="2">
        <v>5</v>
      </c>
      <c r="G313" s="2">
        <f t="shared" si="5"/>
        <v>178</v>
      </c>
    </row>
    <row r="314" spans="1:7" ht="15.75" customHeight="1">
      <c r="A314" s="7">
        <v>45188</v>
      </c>
      <c r="B314" s="526">
        <v>27483</v>
      </c>
      <c r="C314" s="526" t="s">
        <v>28</v>
      </c>
      <c r="D314" t="s">
        <v>18</v>
      </c>
      <c r="F314" s="2">
        <v>60</v>
      </c>
      <c r="G314" s="2">
        <f t="shared" si="5"/>
        <v>118</v>
      </c>
    </row>
    <row r="315" spans="1:7" ht="15.75" customHeight="1">
      <c r="A315" s="7">
        <v>45272</v>
      </c>
      <c r="B315" s="526">
        <v>27949</v>
      </c>
      <c r="C315" s="526" t="s">
        <v>28</v>
      </c>
      <c r="D315" t="s">
        <v>35</v>
      </c>
      <c r="F315" s="2">
        <v>25</v>
      </c>
      <c r="G315" s="2">
        <f t="shared" si="5"/>
        <v>93</v>
      </c>
    </row>
    <row r="316" spans="1:7" ht="15.75" customHeight="1">
      <c r="B316" s="526" t="s">
        <v>12</v>
      </c>
      <c r="C316" s="526"/>
      <c r="D316" t="s">
        <v>21</v>
      </c>
      <c r="F316" s="2">
        <v>46.5</v>
      </c>
      <c r="G316" s="2">
        <f t="shared" si="5"/>
        <v>46.5</v>
      </c>
    </row>
    <row r="317" spans="1:7" ht="15.75" customHeight="1">
      <c r="A317" s="7">
        <v>45290</v>
      </c>
      <c r="B317" s="526">
        <v>28091</v>
      </c>
      <c r="C317" s="526" t="s">
        <v>28</v>
      </c>
      <c r="D317" t="s">
        <v>21</v>
      </c>
      <c r="F317" s="2">
        <v>46.5</v>
      </c>
      <c r="G317" s="2">
        <f t="shared" si="5"/>
        <v>0</v>
      </c>
    </row>
    <row r="318" spans="1:7" ht="15.75" customHeight="1">
      <c r="A318" s="44">
        <v>43738</v>
      </c>
      <c r="B318" s="525" t="s">
        <v>14</v>
      </c>
      <c r="C318" s="525" t="s">
        <v>29</v>
      </c>
      <c r="D318" t="s">
        <v>16</v>
      </c>
      <c r="E318" s="2">
        <v>21.2</v>
      </c>
      <c r="G318" s="2">
        <f t="shared" si="5"/>
        <v>21.2</v>
      </c>
    </row>
    <row r="319" spans="1:7" ht="15.75" customHeight="1">
      <c r="B319" s="526"/>
      <c r="C319" s="526"/>
      <c r="D319" t="s">
        <v>17</v>
      </c>
      <c r="E319" s="2">
        <v>4.7</v>
      </c>
      <c r="G319" s="2">
        <f t="shared" si="5"/>
        <v>25.9</v>
      </c>
    </row>
    <row r="320" spans="1:7" ht="15.75" customHeight="1">
      <c r="B320" s="526"/>
      <c r="C320" s="526"/>
      <c r="D320" t="s">
        <v>18</v>
      </c>
      <c r="E320" s="2">
        <v>60</v>
      </c>
      <c r="G320" s="2">
        <f t="shared" si="5"/>
        <v>85.9</v>
      </c>
    </row>
    <row r="321" spans="1:7" ht="15.75" customHeight="1">
      <c r="B321" s="526"/>
      <c r="C321" s="526"/>
      <c r="D321" t="s">
        <v>40</v>
      </c>
      <c r="E321" s="2">
        <v>5</v>
      </c>
      <c r="G321" s="2">
        <f t="shared" si="5"/>
        <v>90.9</v>
      </c>
    </row>
    <row r="322" spans="1:7" ht="15.75" customHeight="1">
      <c r="A322" s="7">
        <v>43760</v>
      </c>
      <c r="B322" s="526">
        <v>18912</v>
      </c>
      <c r="C322" s="526" t="s">
        <v>29</v>
      </c>
      <c r="D322" t="s">
        <v>16</v>
      </c>
      <c r="F322" s="2">
        <v>21.2</v>
      </c>
      <c r="G322" s="2">
        <f t="shared" si="5"/>
        <v>69.7</v>
      </c>
    </row>
    <row r="323" spans="1:7" ht="15.75" customHeight="1">
      <c r="A323" s="7">
        <v>43760</v>
      </c>
      <c r="B323" s="526">
        <v>18912</v>
      </c>
      <c r="C323" s="526" t="s">
        <v>29</v>
      </c>
      <c r="D323" t="s">
        <v>17</v>
      </c>
      <c r="F323" s="2">
        <v>4.7</v>
      </c>
      <c r="G323" s="2">
        <f t="shared" si="5"/>
        <v>65</v>
      </c>
    </row>
    <row r="324" spans="1:7" ht="15.75" customHeight="1">
      <c r="A324" s="7">
        <v>44547</v>
      </c>
      <c r="B324" s="526">
        <v>24028</v>
      </c>
      <c r="C324" s="526" t="s">
        <v>29</v>
      </c>
      <c r="D324" t="s">
        <v>19</v>
      </c>
      <c r="F324" s="2">
        <v>5</v>
      </c>
      <c r="G324" s="2">
        <f t="shared" si="5"/>
        <v>60</v>
      </c>
    </row>
    <row r="325" spans="1:7" ht="15.75" customHeight="1">
      <c r="A325" s="7">
        <v>45188</v>
      </c>
      <c r="B325" s="526">
        <v>27483</v>
      </c>
      <c r="C325" s="526" t="s">
        <v>29</v>
      </c>
      <c r="D325" t="s">
        <v>18</v>
      </c>
      <c r="F325" s="2">
        <v>60</v>
      </c>
      <c r="G325" s="2">
        <f t="shared" si="5"/>
        <v>0</v>
      </c>
    </row>
    <row r="326" spans="1:7" ht="15.75" customHeight="1">
      <c r="A326" s="44">
        <v>43769</v>
      </c>
      <c r="B326" s="525" t="s">
        <v>14</v>
      </c>
      <c r="C326" s="525" t="s">
        <v>30</v>
      </c>
      <c r="D326" t="s">
        <v>16</v>
      </c>
      <c r="E326" s="2">
        <v>23.3</v>
      </c>
      <c r="G326" s="2">
        <f t="shared" si="5"/>
        <v>23.3</v>
      </c>
    </row>
    <row r="327" spans="1:7" ht="15.75" customHeight="1">
      <c r="B327" s="526"/>
      <c r="C327" s="526"/>
      <c r="D327" t="s">
        <v>17</v>
      </c>
      <c r="E327" s="2">
        <v>4.5</v>
      </c>
      <c r="G327" s="2">
        <f t="shared" si="5"/>
        <v>27.8</v>
      </c>
    </row>
    <row r="328" spans="1:7" ht="15.75" customHeight="1">
      <c r="B328" s="526"/>
      <c r="C328" s="526"/>
      <c r="D328" t="s">
        <v>18</v>
      </c>
      <c r="E328" s="2">
        <v>60</v>
      </c>
      <c r="G328" s="2">
        <f t="shared" si="5"/>
        <v>87.8</v>
      </c>
    </row>
    <row r="329" spans="1:7" ht="15.75" customHeight="1">
      <c r="B329" s="526"/>
      <c r="C329" s="526"/>
      <c r="D329" t="s">
        <v>19</v>
      </c>
      <c r="E329" s="2">
        <v>5</v>
      </c>
      <c r="G329" s="2">
        <f t="shared" si="5"/>
        <v>92.8</v>
      </c>
    </row>
    <row r="330" spans="1:7" ht="15.75" customHeight="1">
      <c r="B330" s="526"/>
      <c r="C330" s="526"/>
      <c r="D330" t="s">
        <v>21</v>
      </c>
      <c r="E330" s="2">
        <v>93</v>
      </c>
      <c r="G330" s="2">
        <f t="shared" ref="G330:G396" si="6">+G329+E330-F330</f>
        <v>185.8</v>
      </c>
    </row>
    <row r="331" spans="1:7" ht="15.75" customHeight="1">
      <c r="A331" s="7">
        <v>43795</v>
      </c>
      <c r="B331" s="526">
        <v>19178</v>
      </c>
      <c r="C331" s="526" t="s">
        <v>30</v>
      </c>
      <c r="D331" t="s">
        <v>16</v>
      </c>
      <c r="F331" s="2">
        <v>23.3</v>
      </c>
      <c r="G331" s="2">
        <f t="shared" si="6"/>
        <v>162.5</v>
      </c>
    </row>
    <row r="332" spans="1:7" ht="15.75" customHeight="1">
      <c r="A332" s="7">
        <v>43795</v>
      </c>
      <c r="B332" s="526">
        <v>19178</v>
      </c>
      <c r="C332" s="526" t="s">
        <v>30</v>
      </c>
      <c r="D332" t="s">
        <v>17</v>
      </c>
      <c r="F332" s="2">
        <v>4.5</v>
      </c>
      <c r="G332" s="2">
        <f t="shared" si="6"/>
        <v>158</v>
      </c>
    </row>
    <row r="333" spans="1:7" ht="15.75" customHeight="1">
      <c r="A333" s="7">
        <v>44547</v>
      </c>
      <c r="B333" s="526">
        <v>24028</v>
      </c>
      <c r="C333" s="526" t="s">
        <v>30</v>
      </c>
      <c r="D333" t="s">
        <v>19</v>
      </c>
      <c r="F333" s="2">
        <v>5</v>
      </c>
      <c r="G333" s="2">
        <f t="shared" si="6"/>
        <v>153</v>
      </c>
    </row>
    <row r="334" spans="1:7" ht="15.75" customHeight="1">
      <c r="A334" s="7">
        <v>45188</v>
      </c>
      <c r="B334" s="526">
        <v>27483</v>
      </c>
      <c r="C334" s="526" t="s">
        <v>30</v>
      </c>
      <c r="D334" t="s">
        <v>18</v>
      </c>
      <c r="F334" s="2">
        <v>60</v>
      </c>
      <c r="G334" s="2">
        <f t="shared" si="6"/>
        <v>93</v>
      </c>
    </row>
    <row r="335" spans="1:7" ht="15.75" customHeight="1">
      <c r="B335" s="526" t="s">
        <v>12</v>
      </c>
      <c r="C335" s="526"/>
      <c r="D335" t="s">
        <v>21</v>
      </c>
      <c r="F335" s="2">
        <v>46.5</v>
      </c>
      <c r="G335" s="2">
        <f t="shared" si="6"/>
        <v>46.5</v>
      </c>
    </row>
    <row r="336" spans="1:7" ht="15.75" customHeight="1">
      <c r="A336" s="7">
        <v>45290</v>
      </c>
      <c r="B336" s="526">
        <v>28091</v>
      </c>
      <c r="C336" s="526" t="s">
        <v>30</v>
      </c>
      <c r="D336" t="s">
        <v>21</v>
      </c>
      <c r="F336" s="2">
        <v>46.5</v>
      </c>
      <c r="G336" s="2">
        <f t="shared" si="6"/>
        <v>0</v>
      </c>
    </row>
    <row r="337" spans="1:7" ht="15.75" customHeight="1">
      <c r="A337" s="44">
        <v>43799</v>
      </c>
      <c r="B337" s="525" t="s">
        <v>14</v>
      </c>
      <c r="C337" s="525" t="s">
        <v>33</v>
      </c>
      <c r="D337" t="s">
        <v>16</v>
      </c>
      <c r="E337" s="2">
        <v>26.1</v>
      </c>
      <c r="G337" s="2">
        <f t="shared" si="6"/>
        <v>26.1</v>
      </c>
    </row>
    <row r="338" spans="1:7" ht="15.75" customHeight="1">
      <c r="B338" s="526"/>
      <c r="C338" s="526"/>
      <c r="D338" t="s">
        <v>17</v>
      </c>
      <c r="E338" s="2">
        <v>4.7</v>
      </c>
      <c r="G338" s="2">
        <f t="shared" si="6"/>
        <v>30.8</v>
      </c>
    </row>
    <row r="339" spans="1:7" ht="15.75" customHeight="1">
      <c r="B339" s="526"/>
      <c r="C339" s="526"/>
      <c r="D339" t="s">
        <v>18</v>
      </c>
      <c r="E339" s="2">
        <v>60</v>
      </c>
      <c r="G339" s="2">
        <f t="shared" si="6"/>
        <v>90.8</v>
      </c>
    </row>
    <row r="340" spans="1:7" ht="15.75" customHeight="1">
      <c r="B340" s="526"/>
      <c r="C340" s="526"/>
      <c r="D340" t="s">
        <v>19</v>
      </c>
      <c r="E340" s="2">
        <v>5</v>
      </c>
      <c r="G340" s="2">
        <f t="shared" si="6"/>
        <v>95.8</v>
      </c>
    </row>
    <row r="341" spans="1:7" ht="15.75" customHeight="1">
      <c r="A341" s="7">
        <v>43825</v>
      </c>
      <c r="B341" s="526">
        <v>19366</v>
      </c>
      <c r="C341" s="526" t="s">
        <v>33</v>
      </c>
      <c r="D341" t="s">
        <v>16</v>
      </c>
      <c r="F341" s="2">
        <v>26.1</v>
      </c>
      <c r="G341" s="2">
        <f t="shared" si="6"/>
        <v>69.699999999999989</v>
      </c>
    </row>
    <row r="342" spans="1:7" ht="15.75" customHeight="1">
      <c r="A342" s="7">
        <v>43825</v>
      </c>
      <c r="B342" s="526">
        <v>19366</v>
      </c>
      <c r="C342" s="526" t="s">
        <v>33</v>
      </c>
      <c r="D342" t="s">
        <v>17</v>
      </c>
      <c r="F342" s="2">
        <v>4.7</v>
      </c>
      <c r="G342" s="2">
        <f t="shared" si="6"/>
        <v>64.999999999999986</v>
      </c>
    </row>
    <row r="343" spans="1:7" ht="15.75" customHeight="1">
      <c r="A343" s="7">
        <v>44547</v>
      </c>
      <c r="B343" s="526">
        <v>24028</v>
      </c>
      <c r="C343" s="526" t="s">
        <v>33</v>
      </c>
      <c r="D343" t="s">
        <v>19</v>
      </c>
      <c r="F343" s="2">
        <v>5</v>
      </c>
      <c r="G343" s="2">
        <f t="shared" si="6"/>
        <v>59.999999999999986</v>
      </c>
    </row>
    <row r="344" spans="1:7" ht="15.75" customHeight="1">
      <c r="A344" s="7">
        <v>45188</v>
      </c>
      <c r="B344" s="526">
        <v>27483</v>
      </c>
      <c r="C344" s="526" t="s">
        <v>33</v>
      </c>
      <c r="D344" t="s">
        <v>18</v>
      </c>
      <c r="F344" s="2">
        <v>60</v>
      </c>
      <c r="G344" s="2">
        <f t="shared" si="6"/>
        <v>0</v>
      </c>
    </row>
    <row r="345" spans="1:7" ht="15.75" customHeight="1">
      <c r="A345" s="44">
        <v>43830</v>
      </c>
      <c r="B345" s="525" t="s">
        <v>14</v>
      </c>
      <c r="C345" s="525" t="s">
        <v>34</v>
      </c>
      <c r="D345" t="s">
        <v>16</v>
      </c>
      <c r="E345" s="2">
        <v>36.9</v>
      </c>
      <c r="G345" s="2">
        <f t="shared" si="6"/>
        <v>36.9</v>
      </c>
    </row>
    <row r="346" spans="1:7" ht="15.75" customHeight="1">
      <c r="B346" s="526"/>
      <c r="C346" s="526"/>
      <c r="D346" t="s">
        <v>17</v>
      </c>
      <c r="E346" s="2">
        <v>4.7</v>
      </c>
      <c r="G346" s="2">
        <f t="shared" si="6"/>
        <v>41.6</v>
      </c>
    </row>
    <row r="347" spans="1:7" ht="15.75" customHeight="1">
      <c r="B347" s="526"/>
      <c r="C347" s="526"/>
      <c r="D347" t="s">
        <v>18</v>
      </c>
      <c r="E347" s="2">
        <v>60</v>
      </c>
      <c r="G347" s="2">
        <f t="shared" si="6"/>
        <v>101.6</v>
      </c>
    </row>
    <row r="348" spans="1:7" ht="15.75" customHeight="1">
      <c r="B348" s="526"/>
      <c r="C348" s="526"/>
      <c r="D348" t="s">
        <v>19</v>
      </c>
      <c r="E348" s="2">
        <v>5</v>
      </c>
      <c r="G348" s="2">
        <f t="shared" si="6"/>
        <v>106.6</v>
      </c>
    </row>
    <row r="349" spans="1:7" ht="15.75" customHeight="1">
      <c r="A349" s="7">
        <v>43951</v>
      </c>
      <c r="B349" s="526">
        <v>19925</v>
      </c>
      <c r="C349" s="526" t="s">
        <v>34</v>
      </c>
      <c r="D349" t="s">
        <v>16</v>
      </c>
      <c r="F349" s="2">
        <v>36.9</v>
      </c>
      <c r="G349" s="2">
        <f t="shared" si="6"/>
        <v>69.699999999999989</v>
      </c>
    </row>
    <row r="350" spans="1:7" ht="15.75" customHeight="1">
      <c r="A350" s="7">
        <v>43951</v>
      </c>
      <c r="B350" s="526">
        <v>19925</v>
      </c>
      <c r="C350" s="526" t="s">
        <v>34</v>
      </c>
      <c r="D350" t="s">
        <v>17</v>
      </c>
      <c r="F350" s="2">
        <v>4.7</v>
      </c>
      <c r="G350" s="2">
        <f t="shared" si="6"/>
        <v>64.999999999999986</v>
      </c>
    </row>
    <row r="351" spans="1:7" ht="15.75" customHeight="1">
      <c r="A351" s="7">
        <v>44547</v>
      </c>
      <c r="B351" s="526">
        <v>24028</v>
      </c>
      <c r="C351" s="526" t="s">
        <v>34</v>
      </c>
      <c r="D351" t="s">
        <v>19</v>
      </c>
      <c r="F351" s="2">
        <v>5</v>
      </c>
      <c r="G351" s="2">
        <f t="shared" si="6"/>
        <v>59.999999999999986</v>
      </c>
    </row>
    <row r="352" spans="1:7" ht="15.75" customHeight="1">
      <c r="A352" s="7">
        <v>45188</v>
      </c>
      <c r="B352" s="526">
        <v>27483</v>
      </c>
      <c r="C352" s="526" t="s">
        <v>34</v>
      </c>
      <c r="D352" t="s">
        <v>18</v>
      </c>
      <c r="F352" s="2">
        <v>60</v>
      </c>
      <c r="G352" s="2">
        <f t="shared" si="6"/>
        <v>0</v>
      </c>
    </row>
    <row r="353" spans="1:7" ht="15.75" customHeight="1">
      <c r="A353" s="44">
        <v>43861</v>
      </c>
      <c r="B353" s="525" t="s">
        <v>14</v>
      </c>
      <c r="C353" s="525" t="s">
        <v>15</v>
      </c>
      <c r="D353" t="s">
        <v>16</v>
      </c>
      <c r="E353" s="2">
        <v>39.5</v>
      </c>
      <c r="G353" s="2">
        <f t="shared" si="6"/>
        <v>39.5</v>
      </c>
    </row>
    <row r="354" spans="1:7" ht="15.75" customHeight="1">
      <c r="B354" s="526"/>
      <c r="C354" s="526"/>
      <c r="D354" t="s">
        <v>17</v>
      </c>
      <c r="E354" s="2">
        <v>4.5</v>
      </c>
      <c r="G354" s="2">
        <f t="shared" si="6"/>
        <v>44</v>
      </c>
    </row>
    <row r="355" spans="1:7" ht="15.75" customHeight="1">
      <c r="B355" s="526"/>
      <c r="C355" s="526"/>
      <c r="D355" t="s">
        <v>18</v>
      </c>
      <c r="E355" s="2">
        <v>60</v>
      </c>
      <c r="G355" s="2">
        <f t="shared" si="6"/>
        <v>104</v>
      </c>
    </row>
    <row r="356" spans="1:7" ht="15.75" customHeight="1">
      <c r="B356" s="526"/>
      <c r="C356" s="526"/>
      <c r="D356" t="s">
        <v>19</v>
      </c>
      <c r="E356" s="2">
        <v>5</v>
      </c>
      <c r="G356" s="2">
        <f t="shared" si="6"/>
        <v>109</v>
      </c>
    </row>
    <row r="357" spans="1:7" ht="15.75" customHeight="1">
      <c r="B357" s="526"/>
      <c r="C357" s="526"/>
      <c r="D357" t="s">
        <v>21</v>
      </c>
      <c r="E357" s="2">
        <v>93</v>
      </c>
      <c r="G357" s="2">
        <f t="shared" si="6"/>
        <v>202</v>
      </c>
    </row>
    <row r="358" spans="1:7" ht="15.75" customHeight="1">
      <c r="A358" s="7">
        <v>43951</v>
      </c>
      <c r="B358" s="526">
        <v>19925</v>
      </c>
      <c r="C358" s="526" t="s">
        <v>15</v>
      </c>
      <c r="D358" t="s">
        <v>16</v>
      </c>
      <c r="F358" s="2">
        <v>39.5</v>
      </c>
      <c r="G358" s="2">
        <f t="shared" si="6"/>
        <v>162.5</v>
      </c>
    </row>
    <row r="359" spans="1:7" ht="15.75" customHeight="1">
      <c r="A359" s="7">
        <v>43951</v>
      </c>
      <c r="B359" s="526">
        <v>19925</v>
      </c>
      <c r="C359" s="526" t="s">
        <v>15</v>
      </c>
      <c r="D359" t="s">
        <v>17</v>
      </c>
      <c r="F359" s="2">
        <v>4.5</v>
      </c>
      <c r="G359" s="2">
        <f t="shared" si="6"/>
        <v>158</v>
      </c>
    </row>
    <row r="360" spans="1:7" ht="15.75" customHeight="1">
      <c r="A360" s="7">
        <v>44547</v>
      </c>
      <c r="B360" s="526">
        <v>24028</v>
      </c>
      <c r="C360" s="526" t="s">
        <v>15</v>
      </c>
      <c r="D360" t="s">
        <v>19</v>
      </c>
      <c r="F360" s="2">
        <v>5</v>
      </c>
      <c r="G360" s="2">
        <f t="shared" si="6"/>
        <v>153</v>
      </c>
    </row>
    <row r="361" spans="1:7" ht="15.75" customHeight="1">
      <c r="A361" s="7">
        <v>45188</v>
      </c>
      <c r="B361" s="526">
        <v>27484</v>
      </c>
      <c r="C361" s="526" t="s">
        <v>15</v>
      </c>
      <c r="D361" t="s">
        <v>18</v>
      </c>
      <c r="F361" s="16">
        <v>60</v>
      </c>
      <c r="G361" s="2">
        <f t="shared" si="6"/>
        <v>93</v>
      </c>
    </row>
    <row r="362" spans="1:7" ht="15.75" customHeight="1">
      <c r="B362" s="526" t="s">
        <v>12</v>
      </c>
      <c r="C362" s="526"/>
      <c r="D362" t="s">
        <v>21</v>
      </c>
      <c r="F362" s="2">
        <v>46.5</v>
      </c>
      <c r="G362" s="2">
        <f t="shared" si="6"/>
        <v>46.5</v>
      </c>
    </row>
    <row r="363" spans="1:7" ht="15.75" customHeight="1">
      <c r="A363" s="7">
        <v>45290</v>
      </c>
      <c r="B363" s="526">
        <v>28091</v>
      </c>
      <c r="C363" s="526" t="s">
        <v>30</v>
      </c>
      <c r="D363" t="s">
        <v>21</v>
      </c>
      <c r="F363" s="2">
        <v>46.5</v>
      </c>
      <c r="G363" s="2">
        <f t="shared" si="6"/>
        <v>0</v>
      </c>
    </row>
    <row r="364" spans="1:7" ht="15.75" customHeight="1">
      <c r="A364" s="44">
        <v>43890</v>
      </c>
      <c r="B364" s="525" t="s">
        <v>14</v>
      </c>
      <c r="C364" s="525" t="s">
        <v>20</v>
      </c>
      <c r="D364" t="s">
        <v>16</v>
      </c>
      <c r="E364" s="2">
        <v>41</v>
      </c>
      <c r="G364" s="2">
        <f t="shared" si="6"/>
        <v>41</v>
      </c>
    </row>
    <row r="365" spans="1:7" ht="15.75" customHeight="1">
      <c r="B365" s="526"/>
      <c r="C365" s="526"/>
      <c r="D365" t="s">
        <v>17</v>
      </c>
      <c r="E365" s="2">
        <v>4.9000000000000004</v>
      </c>
      <c r="G365" s="2">
        <f t="shared" si="6"/>
        <v>45.9</v>
      </c>
    </row>
    <row r="366" spans="1:7" ht="15.75" customHeight="1">
      <c r="B366" s="526"/>
      <c r="C366" s="526"/>
      <c r="D366" t="s">
        <v>18</v>
      </c>
      <c r="E366" s="2">
        <v>58</v>
      </c>
      <c r="G366" s="2">
        <f t="shared" si="6"/>
        <v>103.9</v>
      </c>
    </row>
    <row r="367" spans="1:7" ht="15.75" customHeight="1">
      <c r="B367" s="526"/>
      <c r="C367" s="526"/>
      <c r="D367" t="s">
        <v>40</v>
      </c>
      <c r="E367" s="2">
        <v>5</v>
      </c>
      <c r="G367" s="2">
        <f t="shared" si="6"/>
        <v>108.9</v>
      </c>
    </row>
    <row r="368" spans="1:7" ht="15.75" customHeight="1">
      <c r="A368" s="7">
        <v>44172</v>
      </c>
      <c r="B368" s="526">
        <v>20969</v>
      </c>
      <c r="C368" s="526" t="s">
        <v>20</v>
      </c>
      <c r="D368" t="s">
        <v>16</v>
      </c>
      <c r="F368" s="2">
        <v>41</v>
      </c>
      <c r="G368" s="2">
        <f t="shared" si="6"/>
        <v>67.900000000000006</v>
      </c>
    </row>
    <row r="369" spans="1:7" ht="15.75" customHeight="1">
      <c r="A369" s="7">
        <v>44172</v>
      </c>
      <c r="B369" s="526">
        <v>20969</v>
      </c>
      <c r="C369" s="526" t="s">
        <v>20</v>
      </c>
      <c r="D369" t="s">
        <v>17</v>
      </c>
      <c r="F369" s="2">
        <v>4.9000000000000004</v>
      </c>
      <c r="G369" s="2">
        <f t="shared" si="6"/>
        <v>63.000000000000007</v>
      </c>
    </row>
    <row r="370" spans="1:7" ht="15.75" customHeight="1">
      <c r="A370" s="7">
        <v>44547</v>
      </c>
      <c r="B370" s="526">
        <v>24028</v>
      </c>
      <c r="C370" s="526" t="s">
        <v>20</v>
      </c>
      <c r="D370" t="s">
        <v>19</v>
      </c>
      <c r="F370" s="2">
        <v>5</v>
      </c>
      <c r="G370" s="2">
        <f t="shared" si="6"/>
        <v>58.000000000000007</v>
      </c>
    </row>
    <row r="371" spans="1:7" ht="15.75" customHeight="1">
      <c r="A371" s="7">
        <v>45188</v>
      </c>
      <c r="B371" s="526">
        <v>27484</v>
      </c>
      <c r="C371" s="526" t="s">
        <v>20</v>
      </c>
      <c r="D371" t="s">
        <v>18</v>
      </c>
      <c r="F371" s="16">
        <v>58</v>
      </c>
      <c r="G371" s="2">
        <f t="shared" si="6"/>
        <v>0</v>
      </c>
    </row>
    <row r="372" spans="1:7" ht="15.75" customHeight="1">
      <c r="A372" s="44">
        <v>43921</v>
      </c>
      <c r="B372" s="525" t="s">
        <v>14</v>
      </c>
      <c r="C372" s="525" t="s">
        <v>23</v>
      </c>
      <c r="D372" t="s">
        <v>16</v>
      </c>
      <c r="E372" s="2">
        <v>42.8</v>
      </c>
      <c r="G372" s="2">
        <f t="shared" si="6"/>
        <v>42.8</v>
      </c>
    </row>
    <row r="373" spans="1:7" ht="15.75" customHeight="1">
      <c r="B373" s="526"/>
      <c r="C373" s="526"/>
      <c r="D373" t="s">
        <v>17</v>
      </c>
      <c r="E373" s="2">
        <v>4.7</v>
      </c>
      <c r="G373" s="2">
        <f t="shared" si="6"/>
        <v>47.5</v>
      </c>
    </row>
    <row r="374" spans="1:7" ht="15.75" customHeight="1">
      <c r="B374" s="526"/>
      <c r="C374" s="526"/>
      <c r="D374" t="s">
        <v>18</v>
      </c>
      <c r="E374" s="2">
        <v>60</v>
      </c>
      <c r="G374" s="2">
        <f t="shared" si="6"/>
        <v>107.5</v>
      </c>
    </row>
    <row r="375" spans="1:7" ht="15.75" customHeight="1">
      <c r="B375" s="526"/>
      <c r="C375" s="526"/>
      <c r="D375" t="s">
        <v>40</v>
      </c>
      <c r="E375" s="2">
        <v>5</v>
      </c>
      <c r="G375" s="2">
        <f t="shared" si="6"/>
        <v>112.5</v>
      </c>
    </row>
    <row r="376" spans="1:7" ht="15.75" customHeight="1">
      <c r="A376" s="7">
        <v>44172</v>
      </c>
      <c r="B376" s="526">
        <v>20969</v>
      </c>
      <c r="C376" s="526" t="s">
        <v>23</v>
      </c>
      <c r="D376" t="s">
        <v>16</v>
      </c>
      <c r="F376" s="2">
        <v>42.8</v>
      </c>
      <c r="G376" s="2">
        <f t="shared" si="6"/>
        <v>69.7</v>
      </c>
    </row>
    <row r="377" spans="1:7" ht="15.75" customHeight="1">
      <c r="A377" s="7">
        <v>44172</v>
      </c>
      <c r="B377" s="526">
        <v>20969</v>
      </c>
      <c r="C377" s="526" t="s">
        <v>23</v>
      </c>
      <c r="D377" t="s">
        <v>17</v>
      </c>
      <c r="F377" s="2">
        <v>4.7</v>
      </c>
      <c r="G377" s="2">
        <f t="shared" si="6"/>
        <v>65</v>
      </c>
    </row>
    <row r="378" spans="1:7" ht="15.75" customHeight="1">
      <c r="A378" s="7">
        <v>44547</v>
      </c>
      <c r="B378" s="526">
        <v>24028</v>
      </c>
      <c r="C378" s="526" t="s">
        <v>23</v>
      </c>
      <c r="D378" t="s">
        <v>19</v>
      </c>
      <c r="F378" s="2">
        <v>5</v>
      </c>
      <c r="G378" s="2">
        <f t="shared" si="6"/>
        <v>60</v>
      </c>
    </row>
    <row r="379" spans="1:7" ht="15.75" customHeight="1">
      <c r="A379" s="7">
        <v>45188</v>
      </c>
      <c r="B379" s="526">
        <v>27484</v>
      </c>
      <c r="C379" s="526" t="s">
        <v>23</v>
      </c>
      <c r="D379" t="s">
        <v>18</v>
      </c>
      <c r="F379" s="16">
        <v>60</v>
      </c>
      <c r="G379" s="2">
        <f t="shared" si="6"/>
        <v>0</v>
      </c>
    </row>
    <row r="380" spans="1:7" ht="15.75" customHeight="1">
      <c r="A380" s="44">
        <v>43951</v>
      </c>
      <c r="B380" s="525" t="s">
        <v>14</v>
      </c>
      <c r="C380" s="525" t="s">
        <v>24</v>
      </c>
      <c r="D380" t="s">
        <v>16</v>
      </c>
      <c r="E380" s="2">
        <v>44.3</v>
      </c>
      <c r="G380" s="2">
        <f t="shared" si="6"/>
        <v>44.3</v>
      </c>
    </row>
    <row r="381" spans="1:7" ht="15.75" customHeight="1">
      <c r="B381" s="526"/>
      <c r="C381" s="526"/>
      <c r="D381" t="s">
        <v>17</v>
      </c>
      <c r="E381" s="2">
        <v>7.7</v>
      </c>
      <c r="G381" s="2">
        <f t="shared" si="6"/>
        <v>52</v>
      </c>
    </row>
    <row r="382" spans="1:7" ht="15.75" customHeight="1">
      <c r="B382" s="526"/>
      <c r="C382" s="526"/>
      <c r="D382" t="s">
        <v>18</v>
      </c>
      <c r="E382" s="2">
        <v>60</v>
      </c>
      <c r="G382" s="2">
        <f t="shared" si="6"/>
        <v>112</v>
      </c>
    </row>
    <row r="383" spans="1:7" ht="15.75" customHeight="1">
      <c r="B383" s="526"/>
      <c r="C383" s="526"/>
      <c r="D383" t="s">
        <v>40</v>
      </c>
      <c r="E383" s="2">
        <v>5</v>
      </c>
      <c r="G383" s="2">
        <f t="shared" si="6"/>
        <v>117</v>
      </c>
    </row>
    <row r="384" spans="1:7" ht="15.75" customHeight="1">
      <c r="A384" s="7">
        <v>44172</v>
      </c>
      <c r="B384" s="526">
        <v>20969</v>
      </c>
      <c r="C384" s="526" t="s">
        <v>24</v>
      </c>
      <c r="D384" t="s">
        <v>16</v>
      </c>
      <c r="F384" s="2">
        <v>44.3</v>
      </c>
      <c r="G384" s="2">
        <f t="shared" si="6"/>
        <v>72.7</v>
      </c>
    </row>
    <row r="385" spans="1:7" ht="15.75" customHeight="1">
      <c r="A385" s="7">
        <v>44172</v>
      </c>
      <c r="B385" s="526">
        <v>20969</v>
      </c>
      <c r="C385" s="526" t="s">
        <v>24</v>
      </c>
      <c r="D385" t="s">
        <v>17</v>
      </c>
      <c r="F385" s="2">
        <v>7.7</v>
      </c>
      <c r="G385" s="2">
        <f t="shared" si="6"/>
        <v>65</v>
      </c>
    </row>
    <row r="386" spans="1:7" ht="15.75" customHeight="1">
      <c r="A386" s="7">
        <v>44547</v>
      </c>
      <c r="B386" s="526">
        <v>24028</v>
      </c>
      <c r="C386" s="526" t="s">
        <v>24</v>
      </c>
      <c r="D386" t="s">
        <v>19</v>
      </c>
      <c r="F386" s="2">
        <v>5</v>
      </c>
      <c r="G386" s="2">
        <f t="shared" si="6"/>
        <v>60</v>
      </c>
    </row>
    <row r="387" spans="1:7" ht="15.75" customHeight="1">
      <c r="A387" s="7">
        <v>45188</v>
      </c>
      <c r="B387" s="526">
        <v>27484</v>
      </c>
      <c r="C387" s="526" t="s">
        <v>24</v>
      </c>
      <c r="D387" t="s">
        <v>18</v>
      </c>
      <c r="F387" s="16">
        <v>60</v>
      </c>
      <c r="G387" s="2">
        <f t="shared" si="6"/>
        <v>0</v>
      </c>
    </row>
    <row r="388" spans="1:7" ht="15.75" customHeight="1">
      <c r="A388" s="44">
        <v>43981</v>
      </c>
      <c r="B388" s="525" t="s">
        <v>14</v>
      </c>
      <c r="C388" s="525" t="s">
        <v>25</v>
      </c>
      <c r="D388" t="s">
        <v>16</v>
      </c>
      <c r="E388" s="16">
        <v>41.2</v>
      </c>
      <c r="G388" s="2">
        <f t="shared" si="6"/>
        <v>41.2</v>
      </c>
    </row>
    <row r="389" spans="1:7" ht="15.75" customHeight="1">
      <c r="B389" s="526"/>
      <c r="C389" s="526"/>
      <c r="D389" t="s">
        <v>17</v>
      </c>
      <c r="E389" s="16">
        <v>4.2</v>
      </c>
      <c r="G389" s="2">
        <f t="shared" si="6"/>
        <v>45.400000000000006</v>
      </c>
    </row>
    <row r="390" spans="1:7" ht="15.75" customHeight="1">
      <c r="B390" s="526"/>
      <c r="C390" s="526"/>
      <c r="D390" t="s">
        <v>18</v>
      </c>
      <c r="E390" s="16">
        <v>60</v>
      </c>
      <c r="G390" s="2">
        <f t="shared" si="6"/>
        <v>105.4</v>
      </c>
    </row>
    <row r="391" spans="1:7" ht="15.75" customHeight="1">
      <c r="B391" s="526"/>
      <c r="C391" s="526"/>
      <c r="D391" t="s">
        <v>40</v>
      </c>
      <c r="E391" s="16">
        <v>5</v>
      </c>
      <c r="G391" s="2">
        <f t="shared" si="6"/>
        <v>110.4</v>
      </c>
    </row>
    <row r="392" spans="1:7" ht="15.75" customHeight="1">
      <c r="A392" s="7">
        <v>44172</v>
      </c>
      <c r="B392" s="526">
        <v>20969</v>
      </c>
      <c r="C392" s="526" t="s">
        <v>25</v>
      </c>
      <c r="D392" t="s">
        <v>16</v>
      </c>
      <c r="E392" s="16"/>
      <c r="F392" s="2">
        <v>25.1</v>
      </c>
      <c r="G392" s="2">
        <f t="shared" si="6"/>
        <v>85.300000000000011</v>
      </c>
    </row>
    <row r="393" spans="1:7" ht="15.75" customHeight="1">
      <c r="A393" s="7">
        <v>44191</v>
      </c>
      <c r="B393" s="526">
        <v>21201</v>
      </c>
      <c r="C393" s="526" t="s">
        <v>25</v>
      </c>
      <c r="D393" t="s">
        <v>16</v>
      </c>
      <c r="E393" s="16"/>
      <c r="F393" s="2">
        <v>16.100000000000001</v>
      </c>
      <c r="G393" s="2">
        <f t="shared" si="6"/>
        <v>69.200000000000017</v>
      </c>
    </row>
    <row r="394" spans="1:7" ht="15.75" customHeight="1">
      <c r="A394" s="7">
        <v>44191</v>
      </c>
      <c r="B394" s="526">
        <v>21201</v>
      </c>
      <c r="C394" s="526" t="s">
        <v>25</v>
      </c>
      <c r="D394" t="s">
        <v>17</v>
      </c>
      <c r="E394" s="16"/>
      <c r="F394" s="2">
        <v>4.2</v>
      </c>
      <c r="G394" s="2">
        <f t="shared" si="6"/>
        <v>65.000000000000014</v>
      </c>
    </row>
    <row r="395" spans="1:7" ht="15.75" customHeight="1">
      <c r="A395" s="7">
        <v>44547</v>
      </c>
      <c r="B395" s="526">
        <v>24028</v>
      </c>
      <c r="C395" s="526" t="s">
        <v>25</v>
      </c>
      <c r="D395" t="s">
        <v>19</v>
      </c>
      <c r="F395" s="2">
        <v>5</v>
      </c>
      <c r="G395" s="2">
        <f t="shared" si="6"/>
        <v>60.000000000000014</v>
      </c>
    </row>
    <row r="396" spans="1:7" ht="15.75" customHeight="1">
      <c r="A396" s="7">
        <v>45188</v>
      </c>
      <c r="B396" s="526">
        <v>27484</v>
      </c>
      <c r="C396" s="526" t="s">
        <v>25</v>
      </c>
      <c r="D396" t="s">
        <v>18</v>
      </c>
      <c r="F396" s="16">
        <v>60</v>
      </c>
      <c r="G396" s="2">
        <f t="shared" si="6"/>
        <v>0</v>
      </c>
    </row>
    <row r="397" spans="1:7" ht="15.75" customHeight="1">
      <c r="A397" s="44">
        <v>44012</v>
      </c>
      <c r="B397" s="525" t="s">
        <v>14</v>
      </c>
      <c r="C397" s="525" t="s">
        <v>26</v>
      </c>
      <c r="D397" t="s">
        <v>16</v>
      </c>
      <c r="E397" s="16">
        <v>36.5</v>
      </c>
      <c r="G397" s="2">
        <f t="shared" ref="G397:G459" si="7">+G396+E397-F397</f>
        <v>36.5</v>
      </c>
    </row>
    <row r="398" spans="1:7" ht="15.75" customHeight="1">
      <c r="B398" s="526"/>
      <c r="C398" s="526"/>
      <c r="D398" t="s">
        <v>17</v>
      </c>
      <c r="E398" s="16">
        <v>2</v>
      </c>
      <c r="G398" s="2">
        <f t="shared" si="7"/>
        <v>38.5</v>
      </c>
    </row>
    <row r="399" spans="1:7" ht="15.75" customHeight="1">
      <c r="B399" s="526"/>
      <c r="C399" s="526"/>
      <c r="D399" t="s">
        <v>18</v>
      </c>
      <c r="E399" s="16">
        <v>60</v>
      </c>
      <c r="G399" s="2">
        <f t="shared" si="7"/>
        <v>98.5</v>
      </c>
    </row>
    <row r="400" spans="1:7" ht="15.75" customHeight="1">
      <c r="B400" s="526"/>
      <c r="C400" s="526"/>
      <c r="D400" t="s">
        <v>40</v>
      </c>
      <c r="E400" s="16">
        <v>5</v>
      </c>
      <c r="G400" s="2">
        <f t="shared" si="7"/>
        <v>103.5</v>
      </c>
    </row>
    <row r="401" spans="1:7" ht="15.75" customHeight="1">
      <c r="A401" s="7">
        <v>44191</v>
      </c>
      <c r="B401" s="526">
        <v>21201</v>
      </c>
      <c r="C401" s="526" t="s">
        <v>26</v>
      </c>
      <c r="D401" t="s">
        <v>16</v>
      </c>
      <c r="E401" s="16"/>
      <c r="F401" s="2">
        <v>36.5</v>
      </c>
      <c r="G401" s="2">
        <f t="shared" si="7"/>
        <v>67</v>
      </c>
    </row>
    <row r="402" spans="1:7" ht="15.75" customHeight="1">
      <c r="A402" s="7">
        <v>44191</v>
      </c>
      <c r="B402" s="526">
        <v>21201</v>
      </c>
      <c r="C402" s="526" t="s">
        <v>26</v>
      </c>
      <c r="D402" t="s">
        <v>17</v>
      </c>
      <c r="E402" s="16"/>
      <c r="F402" s="2">
        <v>2</v>
      </c>
      <c r="G402" s="2">
        <f t="shared" si="7"/>
        <v>65</v>
      </c>
    </row>
    <row r="403" spans="1:7" ht="15.75" customHeight="1">
      <c r="A403" s="7">
        <v>44547</v>
      </c>
      <c r="B403" s="526">
        <v>24028</v>
      </c>
      <c r="C403" s="526" t="s">
        <v>26</v>
      </c>
      <c r="D403" t="s">
        <v>19</v>
      </c>
      <c r="F403" s="2">
        <v>5</v>
      </c>
      <c r="G403" s="2">
        <f t="shared" si="7"/>
        <v>60</v>
      </c>
    </row>
    <row r="404" spans="1:7" ht="15.75" customHeight="1">
      <c r="A404" s="7">
        <v>45188</v>
      </c>
      <c r="B404" s="526">
        <v>27484</v>
      </c>
      <c r="C404" s="526" t="s">
        <v>26</v>
      </c>
      <c r="D404" t="s">
        <v>18</v>
      </c>
      <c r="F404" s="16">
        <v>60</v>
      </c>
      <c r="G404" s="2">
        <f t="shared" si="7"/>
        <v>0</v>
      </c>
    </row>
    <row r="405" spans="1:7" ht="15.75" customHeight="1">
      <c r="A405" s="44">
        <v>44043</v>
      </c>
      <c r="B405" s="525" t="s">
        <v>14</v>
      </c>
      <c r="C405" s="525" t="s">
        <v>27</v>
      </c>
      <c r="D405" t="s">
        <v>16</v>
      </c>
      <c r="E405" s="16">
        <v>30.6</v>
      </c>
      <c r="G405" s="2">
        <f t="shared" si="7"/>
        <v>30.6</v>
      </c>
    </row>
    <row r="406" spans="1:7" ht="15.75" customHeight="1">
      <c r="B406" s="526"/>
      <c r="C406" s="526"/>
      <c r="D406" t="s">
        <v>17</v>
      </c>
      <c r="E406" s="16">
        <v>6.2</v>
      </c>
      <c r="G406" s="2">
        <f t="shared" si="7"/>
        <v>36.800000000000004</v>
      </c>
    </row>
    <row r="407" spans="1:7" ht="15.75" customHeight="1">
      <c r="B407" s="526"/>
      <c r="C407" s="526"/>
      <c r="D407" t="s">
        <v>18</v>
      </c>
      <c r="E407" s="16">
        <v>60</v>
      </c>
      <c r="G407" s="2">
        <f t="shared" si="7"/>
        <v>96.800000000000011</v>
      </c>
    </row>
    <row r="408" spans="1:7" ht="15.75" customHeight="1">
      <c r="B408" s="526"/>
      <c r="C408" s="526"/>
      <c r="D408" t="s">
        <v>40</v>
      </c>
      <c r="E408" s="16">
        <v>5</v>
      </c>
      <c r="G408" s="2">
        <f t="shared" si="7"/>
        <v>101.80000000000001</v>
      </c>
    </row>
    <row r="409" spans="1:7" ht="15.75" customHeight="1">
      <c r="B409" s="526"/>
      <c r="C409" s="526"/>
      <c r="D409" s="67" t="s">
        <v>43</v>
      </c>
      <c r="E409" s="16">
        <v>10</v>
      </c>
      <c r="G409" s="2">
        <f t="shared" si="7"/>
        <v>111.80000000000001</v>
      </c>
    </row>
    <row r="410" spans="1:7" ht="15.75" customHeight="1">
      <c r="B410" s="526"/>
      <c r="C410" s="526"/>
      <c r="D410" s="67" t="s">
        <v>44</v>
      </c>
      <c r="E410" s="16">
        <v>10</v>
      </c>
      <c r="G410" s="2">
        <f t="shared" si="7"/>
        <v>121.80000000000001</v>
      </c>
    </row>
    <row r="411" spans="1:7" ht="15.75" customHeight="1">
      <c r="A411" s="7">
        <v>44113</v>
      </c>
      <c r="B411" s="526">
        <v>20445</v>
      </c>
      <c r="C411" s="526" t="s">
        <v>27</v>
      </c>
      <c r="D411" t="s">
        <v>16</v>
      </c>
      <c r="E411" s="16"/>
      <c r="F411" s="16">
        <v>30.6</v>
      </c>
      <c r="G411" s="2">
        <f t="shared" si="7"/>
        <v>91.200000000000017</v>
      </c>
    </row>
    <row r="412" spans="1:7" ht="15.75" customHeight="1">
      <c r="A412" s="7">
        <v>44113</v>
      </c>
      <c r="B412" s="526">
        <v>20445</v>
      </c>
      <c r="C412" s="526" t="s">
        <v>27</v>
      </c>
      <c r="D412" t="s">
        <v>17</v>
      </c>
      <c r="E412" s="16"/>
      <c r="F412" s="16">
        <v>6.2</v>
      </c>
      <c r="G412" s="2">
        <f t="shared" si="7"/>
        <v>85.000000000000014</v>
      </c>
    </row>
    <row r="413" spans="1:7" ht="15.75" customHeight="1">
      <c r="A413" s="7">
        <v>44547</v>
      </c>
      <c r="B413" s="526">
        <v>24029</v>
      </c>
      <c r="C413" s="526" t="s">
        <v>27</v>
      </c>
      <c r="D413" s="67" t="s">
        <v>43</v>
      </c>
      <c r="E413" s="16"/>
      <c r="F413" s="16">
        <v>10</v>
      </c>
      <c r="G413" s="2">
        <f t="shared" si="7"/>
        <v>75.000000000000014</v>
      </c>
    </row>
    <row r="414" spans="1:7" ht="15.75" customHeight="1">
      <c r="A414" s="7">
        <v>44547</v>
      </c>
      <c r="B414" s="526">
        <v>24029</v>
      </c>
      <c r="C414" s="526" t="s">
        <v>27</v>
      </c>
      <c r="D414" s="67" t="s">
        <v>44</v>
      </c>
      <c r="E414" s="16"/>
      <c r="F414" s="16">
        <v>10</v>
      </c>
      <c r="G414" s="2">
        <f t="shared" si="7"/>
        <v>65.000000000000014</v>
      </c>
    </row>
    <row r="415" spans="1:7" ht="15.75" customHeight="1">
      <c r="A415" s="7">
        <v>44547</v>
      </c>
      <c r="B415" s="526">
        <v>24028</v>
      </c>
      <c r="C415" s="526" t="s">
        <v>27</v>
      </c>
      <c r="D415" t="s">
        <v>19</v>
      </c>
      <c r="F415" s="2">
        <v>5</v>
      </c>
      <c r="G415" s="2">
        <f t="shared" si="7"/>
        <v>60.000000000000014</v>
      </c>
    </row>
    <row r="416" spans="1:7" ht="15.75" customHeight="1">
      <c r="A416" s="7">
        <v>45188</v>
      </c>
      <c r="B416" s="526">
        <v>27484</v>
      </c>
      <c r="C416" s="526" t="s">
        <v>27</v>
      </c>
      <c r="D416" t="s">
        <v>18</v>
      </c>
      <c r="F416" s="16">
        <v>60</v>
      </c>
      <c r="G416" s="2">
        <f t="shared" si="7"/>
        <v>0</v>
      </c>
    </row>
    <row r="417" spans="1:7" ht="15.75" customHeight="1">
      <c r="A417" s="44">
        <v>44074</v>
      </c>
      <c r="B417" s="525" t="s">
        <v>14</v>
      </c>
      <c r="C417" s="525" t="s">
        <v>28</v>
      </c>
      <c r="D417" t="s">
        <v>16</v>
      </c>
      <c r="E417" s="16">
        <v>29.4</v>
      </c>
      <c r="G417" s="2">
        <f t="shared" si="7"/>
        <v>29.4</v>
      </c>
    </row>
    <row r="418" spans="1:7" ht="15.75" customHeight="1">
      <c r="B418" s="526"/>
      <c r="C418" s="526"/>
      <c r="D418" t="s">
        <v>17</v>
      </c>
      <c r="E418" s="16">
        <v>4.4000000000000004</v>
      </c>
      <c r="G418" s="2">
        <f t="shared" si="7"/>
        <v>33.799999999999997</v>
      </c>
    </row>
    <row r="419" spans="1:7" ht="15.75" customHeight="1">
      <c r="B419" s="526"/>
      <c r="C419" s="526"/>
      <c r="D419" t="s">
        <v>18</v>
      </c>
      <c r="E419" s="16">
        <v>60</v>
      </c>
      <c r="G419" s="2">
        <f t="shared" si="7"/>
        <v>93.8</v>
      </c>
    </row>
    <row r="420" spans="1:7" ht="15.75" customHeight="1">
      <c r="B420" s="526"/>
      <c r="C420" s="526"/>
      <c r="D420" t="s">
        <v>40</v>
      </c>
      <c r="E420" s="16">
        <v>5</v>
      </c>
      <c r="G420" s="2">
        <f t="shared" si="7"/>
        <v>98.8</v>
      </c>
    </row>
    <row r="421" spans="1:7" ht="15.75" customHeight="1">
      <c r="B421" s="526"/>
      <c r="C421" s="526"/>
      <c r="D421" t="s">
        <v>45</v>
      </c>
      <c r="E421" s="16">
        <v>15</v>
      </c>
      <c r="G421" s="2">
        <f t="shared" si="7"/>
        <v>113.8</v>
      </c>
    </row>
    <row r="422" spans="1:7" ht="15.75" customHeight="1">
      <c r="A422" s="7">
        <v>44128</v>
      </c>
      <c r="B422" s="526">
        <v>20521</v>
      </c>
      <c r="C422" s="526" t="s">
        <v>28</v>
      </c>
      <c r="D422" t="s">
        <v>16</v>
      </c>
      <c r="E422" s="16"/>
      <c r="F422" s="2">
        <v>29.4</v>
      </c>
      <c r="G422" s="2">
        <f t="shared" si="7"/>
        <v>84.4</v>
      </c>
    </row>
    <row r="423" spans="1:7" ht="15.75" customHeight="1">
      <c r="A423" s="7">
        <v>44128</v>
      </c>
      <c r="B423" s="526">
        <v>20521</v>
      </c>
      <c r="C423" s="526" t="s">
        <v>28</v>
      </c>
      <c r="D423" t="s">
        <v>17</v>
      </c>
      <c r="E423" s="16"/>
      <c r="F423" s="2">
        <v>4.4000000000000004</v>
      </c>
      <c r="G423" s="2">
        <f t="shared" si="7"/>
        <v>80</v>
      </c>
    </row>
    <row r="424" spans="1:7" ht="15.75" customHeight="1">
      <c r="A424" s="7">
        <v>44547</v>
      </c>
      <c r="B424" s="526">
        <v>24028</v>
      </c>
      <c r="C424" s="526" t="s">
        <v>28</v>
      </c>
      <c r="D424" t="s">
        <v>19</v>
      </c>
      <c r="F424" s="2">
        <v>5</v>
      </c>
      <c r="G424" s="2">
        <f t="shared" si="7"/>
        <v>75</v>
      </c>
    </row>
    <row r="425" spans="1:7" ht="15.75" customHeight="1">
      <c r="A425" s="7">
        <v>45188</v>
      </c>
      <c r="B425" s="526">
        <v>27484</v>
      </c>
      <c r="C425" s="526" t="s">
        <v>28</v>
      </c>
      <c r="D425" t="s">
        <v>18</v>
      </c>
      <c r="F425" s="16">
        <v>60</v>
      </c>
      <c r="G425" s="2">
        <f t="shared" si="7"/>
        <v>15</v>
      </c>
    </row>
    <row r="426" spans="1:7" ht="15.75" customHeight="1">
      <c r="A426" s="7">
        <v>45272</v>
      </c>
      <c r="B426" s="526">
        <v>27949</v>
      </c>
      <c r="C426" s="526" t="s">
        <v>28</v>
      </c>
      <c r="D426" t="s">
        <v>45</v>
      </c>
      <c r="F426" s="16">
        <v>15</v>
      </c>
      <c r="G426" s="2">
        <f>+G425+E426-F426</f>
        <v>0</v>
      </c>
    </row>
    <row r="427" spans="1:7" ht="15.75" customHeight="1">
      <c r="A427" s="44">
        <v>44104</v>
      </c>
      <c r="B427" s="525" t="s">
        <v>14</v>
      </c>
      <c r="C427" s="525" t="s">
        <v>29</v>
      </c>
      <c r="D427" t="s">
        <v>16</v>
      </c>
      <c r="E427" s="16">
        <v>30.1</v>
      </c>
      <c r="G427" s="2">
        <f>+G426+E427-F427</f>
        <v>30.1</v>
      </c>
    </row>
    <row r="428" spans="1:7" ht="15.75" customHeight="1">
      <c r="B428" s="526"/>
      <c r="C428" s="526"/>
      <c r="D428" t="s">
        <v>17</v>
      </c>
      <c r="E428" s="16">
        <v>5.0999999999999996</v>
      </c>
      <c r="G428" s="2">
        <f>+G427+E428-F428</f>
        <v>35.200000000000003</v>
      </c>
    </row>
    <row r="429" spans="1:7" ht="15.75" customHeight="1">
      <c r="B429" s="526"/>
      <c r="C429" s="526"/>
      <c r="D429" t="s">
        <v>18</v>
      </c>
      <c r="E429" s="16">
        <v>60</v>
      </c>
      <c r="G429" s="2">
        <f>+G428+E429-F429</f>
        <v>95.2</v>
      </c>
    </row>
    <row r="430" spans="1:7" ht="15.75" customHeight="1">
      <c r="B430" s="526"/>
      <c r="C430" s="526"/>
      <c r="D430" t="s">
        <v>40</v>
      </c>
      <c r="E430" s="16">
        <v>5</v>
      </c>
      <c r="G430" s="2">
        <f t="shared" si="7"/>
        <v>100.2</v>
      </c>
    </row>
    <row r="431" spans="1:7" ht="15.75" customHeight="1">
      <c r="B431" s="526"/>
      <c r="C431" s="526"/>
      <c r="D431" t="s">
        <v>45</v>
      </c>
      <c r="E431" s="16">
        <v>8.5</v>
      </c>
      <c r="G431" s="2">
        <f t="shared" si="7"/>
        <v>108.7</v>
      </c>
    </row>
    <row r="432" spans="1:7" ht="15.75" customHeight="1">
      <c r="A432" s="7">
        <v>44104</v>
      </c>
      <c r="B432" s="526" t="s">
        <v>114</v>
      </c>
      <c r="C432" s="526" t="s">
        <v>29</v>
      </c>
      <c r="D432" t="s">
        <v>18</v>
      </c>
      <c r="E432" s="16"/>
      <c r="F432" s="2">
        <v>60</v>
      </c>
      <c r="G432" s="2">
        <f t="shared" si="7"/>
        <v>48.7</v>
      </c>
    </row>
    <row r="433" spans="1:7" ht="15.75" customHeight="1">
      <c r="A433" s="7">
        <v>44191</v>
      </c>
      <c r="B433" s="526">
        <v>21201</v>
      </c>
      <c r="C433" s="526" t="s">
        <v>29</v>
      </c>
      <c r="D433" t="s">
        <v>16</v>
      </c>
      <c r="E433" s="16"/>
      <c r="F433" s="2">
        <v>30.1</v>
      </c>
      <c r="G433" s="2">
        <f t="shared" si="7"/>
        <v>18.600000000000001</v>
      </c>
    </row>
    <row r="434" spans="1:7" ht="15.75" customHeight="1">
      <c r="A434" s="7">
        <v>44191</v>
      </c>
      <c r="B434" s="526">
        <v>21201</v>
      </c>
      <c r="C434" s="526" t="s">
        <v>29</v>
      </c>
      <c r="D434" t="s">
        <v>17</v>
      </c>
      <c r="E434" s="16"/>
      <c r="F434" s="2">
        <v>5.0999999999999996</v>
      </c>
      <c r="G434" s="2">
        <f t="shared" si="7"/>
        <v>13.500000000000002</v>
      </c>
    </row>
    <row r="435" spans="1:7" ht="15.75" customHeight="1">
      <c r="A435" s="7">
        <v>44547</v>
      </c>
      <c r="B435" s="526">
        <v>24028</v>
      </c>
      <c r="C435" s="526" t="s">
        <v>29</v>
      </c>
      <c r="D435" t="s">
        <v>19</v>
      </c>
      <c r="F435" s="2">
        <v>5</v>
      </c>
      <c r="G435" s="2">
        <f t="shared" si="7"/>
        <v>8.5000000000000018</v>
      </c>
    </row>
    <row r="436" spans="1:7" ht="15.75" customHeight="1">
      <c r="A436" s="7">
        <v>45272</v>
      </c>
      <c r="B436" s="526">
        <v>27949</v>
      </c>
      <c r="C436" s="526" t="s">
        <v>29</v>
      </c>
      <c r="D436" t="s">
        <v>45</v>
      </c>
      <c r="F436" s="2">
        <v>8.5</v>
      </c>
      <c r="G436" s="2">
        <f>+G435+E436-F436</f>
        <v>0</v>
      </c>
    </row>
    <row r="437" spans="1:7" ht="15.75" customHeight="1">
      <c r="A437" s="44">
        <v>44135</v>
      </c>
      <c r="B437" s="525" t="s">
        <v>14</v>
      </c>
      <c r="C437" s="525" t="s">
        <v>30</v>
      </c>
      <c r="D437" t="s">
        <v>16</v>
      </c>
      <c r="E437" s="16">
        <v>35.299999999999997</v>
      </c>
      <c r="G437" s="2">
        <f>+G436+E437-F437</f>
        <v>35.299999999999997</v>
      </c>
    </row>
    <row r="438" spans="1:7" ht="15.75" customHeight="1">
      <c r="B438" s="526"/>
      <c r="C438" s="526"/>
      <c r="D438" t="s">
        <v>17</v>
      </c>
      <c r="E438" s="16">
        <v>5.4</v>
      </c>
      <c r="G438" s="2">
        <f>+G437+E438-F438</f>
        <v>40.699999999999996</v>
      </c>
    </row>
    <row r="439" spans="1:7" ht="15.75" customHeight="1">
      <c r="B439" s="526"/>
      <c r="C439" s="526"/>
      <c r="D439" t="s">
        <v>18</v>
      </c>
      <c r="E439" s="16">
        <v>60</v>
      </c>
      <c r="G439" s="2">
        <f t="shared" si="7"/>
        <v>100.69999999999999</v>
      </c>
    </row>
    <row r="440" spans="1:7" ht="15.75" customHeight="1">
      <c r="B440" s="526"/>
      <c r="C440" s="526"/>
      <c r="D440" t="s">
        <v>40</v>
      </c>
      <c r="E440" s="16">
        <v>5</v>
      </c>
      <c r="G440" s="2">
        <f t="shared" si="7"/>
        <v>105.69999999999999</v>
      </c>
    </row>
    <row r="441" spans="1:7" ht="15.75" customHeight="1">
      <c r="B441" s="526"/>
      <c r="C441" s="526"/>
      <c r="D441" s="67" t="s">
        <v>46</v>
      </c>
      <c r="E441" s="16">
        <v>10</v>
      </c>
      <c r="G441" s="2">
        <f t="shared" si="7"/>
        <v>115.69999999999999</v>
      </c>
    </row>
    <row r="442" spans="1:7" ht="15.75" customHeight="1">
      <c r="B442" s="526"/>
      <c r="C442" s="526"/>
      <c r="D442" s="67" t="s">
        <v>47</v>
      </c>
      <c r="E442" s="16">
        <v>10</v>
      </c>
      <c r="G442" s="2">
        <f t="shared" si="7"/>
        <v>125.69999999999999</v>
      </c>
    </row>
    <row r="443" spans="1:7" ht="15.75" customHeight="1">
      <c r="A443" s="7">
        <v>44191</v>
      </c>
      <c r="B443" s="526">
        <v>21201</v>
      </c>
      <c r="C443" s="526" t="s">
        <v>30</v>
      </c>
      <c r="D443" s="67" t="s">
        <v>16</v>
      </c>
      <c r="E443" s="16"/>
      <c r="F443" s="2">
        <v>35.299999999999997</v>
      </c>
      <c r="G443" s="2">
        <f t="shared" si="7"/>
        <v>90.399999999999991</v>
      </c>
    </row>
    <row r="444" spans="1:7" ht="15.75" customHeight="1">
      <c r="A444" s="7">
        <v>44191</v>
      </c>
      <c r="B444" s="526">
        <v>21201</v>
      </c>
      <c r="C444" s="526" t="s">
        <v>30</v>
      </c>
      <c r="D444" s="67" t="s">
        <v>17</v>
      </c>
      <c r="E444" s="16"/>
      <c r="F444" s="2">
        <v>5.4</v>
      </c>
      <c r="G444" s="2">
        <f t="shared" si="7"/>
        <v>84.999999999999986</v>
      </c>
    </row>
    <row r="445" spans="1:7" ht="15.75" customHeight="1">
      <c r="A445" s="7">
        <v>44547</v>
      </c>
      <c r="B445" s="526">
        <v>24029</v>
      </c>
      <c r="C445" s="526" t="s">
        <v>30</v>
      </c>
      <c r="D445" s="67" t="s">
        <v>46</v>
      </c>
      <c r="E445" s="16"/>
      <c r="F445" s="2">
        <v>10</v>
      </c>
      <c r="G445" s="2">
        <f t="shared" si="7"/>
        <v>74.999999999999986</v>
      </c>
    </row>
    <row r="446" spans="1:7" ht="15.75" customHeight="1">
      <c r="A446" s="7">
        <v>44547</v>
      </c>
      <c r="B446" s="526">
        <v>24029</v>
      </c>
      <c r="C446" s="526" t="s">
        <v>30</v>
      </c>
      <c r="D446" s="67" t="s">
        <v>47</v>
      </c>
      <c r="E446" s="16"/>
      <c r="F446" s="2">
        <v>10</v>
      </c>
      <c r="G446" s="2">
        <f t="shared" si="7"/>
        <v>64.999999999999986</v>
      </c>
    </row>
    <row r="447" spans="1:7" ht="15.75" customHeight="1">
      <c r="A447" s="7">
        <v>44547</v>
      </c>
      <c r="B447" s="526">
        <v>24028</v>
      </c>
      <c r="C447" s="526" t="s">
        <v>30</v>
      </c>
      <c r="D447" t="s">
        <v>19</v>
      </c>
      <c r="F447" s="2">
        <v>5</v>
      </c>
      <c r="G447" s="2">
        <f t="shared" si="7"/>
        <v>59.999999999999986</v>
      </c>
    </row>
    <row r="448" spans="1:7" ht="15.75" customHeight="1">
      <c r="A448" s="7">
        <v>45188</v>
      </c>
      <c r="B448" s="526">
        <v>27484</v>
      </c>
      <c r="C448" s="526" t="s">
        <v>30</v>
      </c>
      <c r="D448" t="s">
        <v>18</v>
      </c>
      <c r="F448" s="16">
        <v>60</v>
      </c>
      <c r="G448" s="2">
        <f t="shared" si="7"/>
        <v>0</v>
      </c>
    </row>
    <row r="449" spans="1:7" ht="15.75" customHeight="1">
      <c r="A449" s="44">
        <v>44165</v>
      </c>
      <c r="B449" s="525" t="s">
        <v>14</v>
      </c>
      <c r="C449" s="525" t="s">
        <v>33</v>
      </c>
      <c r="D449" s="67" t="s">
        <v>16</v>
      </c>
      <c r="E449" s="16">
        <v>33.5</v>
      </c>
      <c r="G449" s="2">
        <f t="shared" si="7"/>
        <v>33.5</v>
      </c>
    </row>
    <row r="450" spans="1:7" ht="15.75" customHeight="1">
      <c r="B450" s="526"/>
      <c r="C450" s="526"/>
      <c r="D450" s="67" t="s">
        <v>17</v>
      </c>
      <c r="E450" s="16">
        <v>5.6</v>
      </c>
      <c r="G450" s="2">
        <f t="shared" si="7"/>
        <v>39.1</v>
      </c>
    </row>
    <row r="451" spans="1:7" ht="15.75" customHeight="1">
      <c r="B451" s="526"/>
      <c r="C451" s="526"/>
      <c r="D451" s="67" t="s">
        <v>18</v>
      </c>
      <c r="E451" s="16">
        <v>60</v>
      </c>
      <c r="G451" s="2">
        <f t="shared" si="7"/>
        <v>99.1</v>
      </c>
    </row>
    <row r="452" spans="1:7" ht="15.75" customHeight="1">
      <c r="B452" s="526"/>
      <c r="C452" s="526"/>
      <c r="D452" s="67" t="s">
        <v>40</v>
      </c>
      <c r="E452" s="16">
        <v>5</v>
      </c>
      <c r="G452" s="2">
        <f t="shared" si="7"/>
        <v>104.1</v>
      </c>
    </row>
    <row r="453" spans="1:7" ht="15.75" customHeight="1">
      <c r="A453" s="7">
        <v>44165</v>
      </c>
      <c r="B453" s="526" t="s">
        <v>114</v>
      </c>
      <c r="C453" s="526" t="s">
        <v>33</v>
      </c>
      <c r="D453" s="67" t="s">
        <v>18</v>
      </c>
      <c r="E453" s="16"/>
      <c r="F453" s="2">
        <v>60</v>
      </c>
      <c r="G453" s="2">
        <f t="shared" si="7"/>
        <v>44.099999999999994</v>
      </c>
    </row>
    <row r="454" spans="1:7" ht="15.75" customHeight="1">
      <c r="A454" s="7">
        <v>44191</v>
      </c>
      <c r="B454" s="526">
        <v>21201</v>
      </c>
      <c r="C454" s="526" t="s">
        <v>33</v>
      </c>
      <c r="D454" s="67" t="s">
        <v>16</v>
      </c>
      <c r="E454" s="16"/>
      <c r="F454" s="2">
        <v>33.5</v>
      </c>
      <c r="G454" s="2">
        <f t="shared" si="7"/>
        <v>10.599999999999994</v>
      </c>
    </row>
    <row r="455" spans="1:7" ht="15.75" customHeight="1">
      <c r="A455" s="7">
        <v>44191</v>
      </c>
      <c r="B455" s="526">
        <v>21201</v>
      </c>
      <c r="C455" s="526" t="s">
        <v>33</v>
      </c>
      <c r="D455" s="67" t="s">
        <v>17</v>
      </c>
      <c r="E455" s="16"/>
      <c r="F455" s="2">
        <v>5.6</v>
      </c>
      <c r="G455" s="2">
        <f t="shared" si="7"/>
        <v>4.9999999999999947</v>
      </c>
    </row>
    <row r="456" spans="1:7" ht="15.75" customHeight="1">
      <c r="A456" s="7">
        <v>44547</v>
      </c>
      <c r="B456" s="526">
        <v>24028</v>
      </c>
      <c r="C456" s="526" t="s">
        <v>33</v>
      </c>
      <c r="D456" t="s">
        <v>19</v>
      </c>
      <c r="F456" s="2">
        <v>5</v>
      </c>
      <c r="G456" s="2">
        <f t="shared" si="7"/>
        <v>0</v>
      </c>
    </row>
    <row r="457" spans="1:7">
      <c r="A457" s="44">
        <v>44196</v>
      </c>
      <c r="B457" s="525" t="s">
        <v>14</v>
      </c>
      <c r="C457" s="525" t="s">
        <v>34</v>
      </c>
      <c r="D457" t="s">
        <v>16</v>
      </c>
      <c r="E457" s="80">
        <v>38.299999999999997</v>
      </c>
      <c r="G457" s="2">
        <f t="shared" si="7"/>
        <v>38.299999999999997</v>
      </c>
    </row>
    <row r="458" spans="1:7" ht="15.75" customHeight="1">
      <c r="B458" s="526"/>
      <c r="C458" s="526"/>
      <c r="D458" t="s">
        <v>17</v>
      </c>
      <c r="E458" s="80">
        <v>4.9000000000000004</v>
      </c>
      <c r="G458" s="2">
        <f t="shared" si="7"/>
        <v>43.199999999999996</v>
      </c>
    </row>
    <row r="459" spans="1:7" ht="15.75" customHeight="1">
      <c r="B459" s="526"/>
      <c r="C459" s="526"/>
      <c r="D459" t="s">
        <v>48</v>
      </c>
      <c r="E459" s="80">
        <v>60</v>
      </c>
      <c r="G459" s="2">
        <f t="shared" si="7"/>
        <v>103.19999999999999</v>
      </c>
    </row>
    <row r="460" spans="1:7" ht="15.75" customHeight="1">
      <c r="B460" s="526"/>
      <c r="C460" s="526"/>
      <c r="D460" t="s">
        <v>40</v>
      </c>
      <c r="E460" s="80">
        <v>5</v>
      </c>
      <c r="G460" s="2">
        <f t="shared" ref="G460:G474" si="8">+G459+E460-F460</f>
        <v>108.19999999999999</v>
      </c>
    </row>
    <row r="461" spans="1:7" ht="15.75" customHeight="1">
      <c r="A461" s="7">
        <v>44196</v>
      </c>
      <c r="B461" s="526" t="s">
        <v>114</v>
      </c>
      <c r="C461" s="526" t="s">
        <v>34</v>
      </c>
      <c r="D461" t="s">
        <v>48</v>
      </c>
      <c r="E461" s="80"/>
      <c r="F461" s="2">
        <v>60</v>
      </c>
      <c r="G461" s="2">
        <f t="shared" si="8"/>
        <v>48.199999999999989</v>
      </c>
    </row>
    <row r="462" spans="1:7" ht="15.75" customHeight="1">
      <c r="A462" s="7">
        <v>44222</v>
      </c>
      <c r="B462" s="526">
        <v>21416</v>
      </c>
      <c r="C462" s="526" t="s">
        <v>34</v>
      </c>
      <c r="D462" t="s">
        <v>16</v>
      </c>
      <c r="E462" s="80"/>
      <c r="F462" s="2">
        <v>38.299999999999997</v>
      </c>
      <c r="G462" s="2">
        <f t="shared" si="8"/>
        <v>9.8999999999999915</v>
      </c>
    </row>
    <row r="463" spans="1:7" ht="15.75" customHeight="1">
      <c r="A463" s="7">
        <v>44222</v>
      </c>
      <c r="B463" s="526">
        <v>21416</v>
      </c>
      <c r="C463" s="526" t="s">
        <v>34</v>
      </c>
      <c r="D463" t="s">
        <v>17</v>
      </c>
      <c r="E463" s="80"/>
      <c r="F463" s="2">
        <v>4.9000000000000004</v>
      </c>
      <c r="G463" s="2">
        <f t="shared" si="8"/>
        <v>4.9999999999999911</v>
      </c>
    </row>
    <row r="464" spans="1:7" ht="15.75" customHeight="1">
      <c r="A464" s="7">
        <v>44547</v>
      </c>
      <c r="B464" s="526">
        <v>24028</v>
      </c>
      <c r="C464" s="526" t="s">
        <v>34</v>
      </c>
      <c r="D464" t="s">
        <v>19</v>
      </c>
      <c r="F464" s="2">
        <v>5</v>
      </c>
      <c r="G464" s="24">
        <f t="shared" si="8"/>
        <v>-8.8817841970012523E-15</v>
      </c>
    </row>
    <row r="465" spans="1:7" ht="15.75" customHeight="1">
      <c r="A465" s="44">
        <v>44227</v>
      </c>
      <c r="B465" s="525" t="s">
        <v>14</v>
      </c>
      <c r="C465" s="525" t="s">
        <v>15</v>
      </c>
      <c r="D465" t="s">
        <v>16</v>
      </c>
      <c r="E465" s="80">
        <v>40.9</v>
      </c>
      <c r="G465" s="2">
        <f t="shared" si="8"/>
        <v>40.899999999999991</v>
      </c>
    </row>
    <row r="466" spans="1:7" ht="15.75" customHeight="1">
      <c r="B466" s="526"/>
      <c r="C466" s="526"/>
      <c r="D466" t="s">
        <v>17</v>
      </c>
      <c r="E466" s="80">
        <v>6.3</v>
      </c>
      <c r="G466" s="2">
        <f t="shared" si="8"/>
        <v>47.199999999999989</v>
      </c>
    </row>
    <row r="467" spans="1:7" ht="15.75" customHeight="1">
      <c r="B467" s="526"/>
      <c r="C467" s="526"/>
      <c r="D467" t="s">
        <v>48</v>
      </c>
      <c r="E467" s="80">
        <v>60</v>
      </c>
      <c r="G467" s="2">
        <f t="shared" si="8"/>
        <v>107.19999999999999</v>
      </c>
    </row>
    <row r="468" spans="1:7" ht="15.75" customHeight="1">
      <c r="B468" s="526"/>
      <c r="C468" s="526"/>
      <c r="D468" t="s">
        <v>40</v>
      </c>
      <c r="E468" s="80">
        <v>5</v>
      </c>
      <c r="G468" s="2">
        <f t="shared" si="8"/>
        <v>112.19999999999999</v>
      </c>
    </row>
    <row r="469" spans="1:7" ht="15.75" customHeight="1">
      <c r="A469" s="7">
        <v>44245</v>
      </c>
      <c r="B469" s="526">
        <v>21601</v>
      </c>
      <c r="C469" s="526" t="s">
        <v>15</v>
      </c>
      <c r="D469" t="s">
        <v>18</v>
      </c>
      <c r="E469" s="80"/>
      <c r="F469" s="2">
        <v>60</v>
      </c>
      <c r="G469" s="2">
        <f t="shared" si="8"/>
        <v>52.199999999999989</v>
      </c>
    </row>
    <row r="470" spans="1:7" ht="15.75" customHeight="1">
      <c r="A470" s="7">
        <v>44295</v>
      </c>
      <c r="B470" s="526">
        <v>22113</v>
      </c>
      <c r="C470" s="526" t="s">
        <v>15</v>
      </c>
      <c r="D470" t="s">
        <v>16</v>
      </c>
      <c r="E470" s="80"/>
      <c r="F470" s="2">
        <v>40.9</v>
      </c>
      <c r="G470" s="2">
        <f t="shared" si="8"/>
        <v>11.29999999999999</v>
      </c>
    </row>
    <row r="471" spans="1:7" ht="15.75" customHeight="1">
      <c r="A471" s="7">
        <v>44295</v>
      </c>
      <c r="B471" s="526">
        <v>22113</v>
      </c>
      <c r="C471" s="526" t="s">
        <v>15</v>
      </c>
      <c r="D471" t="s">
        <v>17</v>
      </c>
      <c r="E471" s="80"/>
      <c r="F471" s="2">
        <v>6.3</v>
      </c>
      <c r="G471" s="2">
        <f t="shared" si="8"/>
        <v>4.9999999999999902</v>
      </c>
    </row>
    <row r="472" spans="1:7" ht="15.75" customHeight="1">
      <c r="A472" s="7">
        <v>44547</v>
      </c>
      <c r="B472" s="526">
        <v>240282</v>
      </c>
      <c r="C472" s="526" t="s">
        <v>15</v>
      </c>
      <c r="D472" t="s">
        <v>40</v>
      </c>
      <c r="E472" s="80"/>
      <c r="F472" s="2">
        <v>5</v>
      </c>
      <c r="G472" s="2">
        <f t="shared" si="8"/>
        <v>-9.7699626167013776E-15</v>
      </c>
    </row>
    <row r="473" spans="1:7" ht="15.75" customHeight="1">
      <c r="A473" s="44">
        <v>44255</v>
      </c>
      <c r="B473" s="525" t="s">
        <v>14</v>
      </c>
      <c r="C473" s="525" t="s">
        <v>20</v>
      </c>
      <c r="D473" t="s">
        <v>16</v>
      </c>
      <c r="E473" s="80">
        <v>37</v>
      </c>
      <c r="G473" s="2">
        <f t="shared" si="8"/>
        <v>36.999999999999993</v>
      </c>
    </row>
    <row r="474" spans="1:7" ht="15.75" customHeight="1">
      <c r="B474" s="526"/>
      <c r="C474" s="526"/>
      <c r="D474" t="s">
        <v>17</v>
      </c>
      <c r="E474" s="80">
        <v>5.7</v>
      </c>
      <c r="G474" s="2">
        <f t="shared" si="8"/>
        <v>42.699999999999996</v>
      </c>
    </row>
    <row r="475" spans="1:7" ht="15.75" customHeight="1">
      <c r="B475" s="526"/>
      <c r="C475" s="526"/>
      <c r="D475" t="s">
        <v>48</v>
      </c>
      <c r="E475" s="80">
        <v>56</v>
      </c>
      <c r="G475" s="2">
        <f t="shared" ref="G475:G546" si="9">+G474+E475-F475</f>
        <v>98.699999999999989</v>
      </c>
    </row>
    <row r="476" spans="1:7" ht="15.75" customHeight="1">
      <c r="B476" s="526"/>
      <c r="C476" s="526"/>
      <c r="D476" t="s">
        <v>40</v>
      </c>
      <c r="E476" s="80">
        <v>5</v>
      </c>
      <c r="G476" s="2">
        <f t="shared" si="9"/>
        <v>103.69999999999999</v>
      </c>
    </row>
    <row r="477" spans="1:7" ht="15.75" customHeight="1">
      <c r="B477" s="526"/>
      <c r="C477" s="526"/>
      <c r="D477" t="s">
        <v>49</v>
      </c>
      <c r="E477" s="80">
        <v>10</v>
      </c>
      <c r="G477" s="2">
        <f t="shared" si="9"/>
        <v>113.69999999999999</v>
      </c>
    </row>
    <row r="478" spans="1:7" ht="15.75" customHeight="1">
      <c r="A478" s="7">
        <v>44255</v>
      </c>
      <c r="B478" s="526" t="s">
        <v>114</v>
      </c>
      <c r="C478" s="526" t="s">
        <v>20</v>
      </c>
      <c r="D478" t="s">
        <v>18</v>
      </c>
      <c r="E478" s="80"/>
      <c r="F478" s="2">
        <v>56</v>
      </c>
      <c r="G478" s="2">
        <f t="shared" si="9"/>
        <v>57.699999999999989</v>
      </c>
    </row>
    <row r="479" spans="1:7" ht="15.75" customHeight="1">
      <c r="A479" s="7">
        <v>44358</v>
      </c>
      <c r="B479" s="526">
        <v>22803</v>
      </c>
      <c r="C479" s="526" t="s">
        <v>20</v>
      </c>
      <c r="D479" t="s">
        <v>16</v>
      </c>
      <c r="E479" s="80"/>
      <c r="F479" s="2">
        <v>37</v>
      </c>
      <c r="G479" s="2">
        <f t="shared" si="9"/>
        <v>20.699999999999989</v>
      </c>
    </row>
    <row r="480" spans="1:7" ht="15.75" customHeight="1">
      <c r="A480" s="7">
        <v>44358</v>
      </c>
      <c r="B480" s="526">
        <v>22803</v>
      </c>
      <c r="C480" s="526" t="s">
        <v>20</v>
      </c>
      <c r="D480" t="s">
        <v>17</v>
      </c>
      <c r="E480" s="80"/>
      <c r="F480" s="2">
        <v>5.7</v>
      </c>
      <c r="G480" s="2">
        <f t="shared" si="9"/>
        <v>14.999999999999989</v>
      </c>
    </row>
    <row r="481" spans="1:7" ht="15.75" customHeight="1">
      <c r="A481" s="7">
        <v>44547</v>
      </c>
      <c r="B481" s="526">
        <v>24029</v>
      </c>
      <c r="C481" s="526" t="s">
        <v>20</v>
      </c>
      <c r="D481" t="s">
        <v>49</v>
      </c>
      <c r="E481" s="80"/>
      <c r="F481" s="2">
        <v>10</v>
      </c>
      <c r="G481" s="2">
        <f t="shared" si="9"/>
        <v>4.9999999999999893</v>
      </c>
    </row>
    <row r="482" spans="1:7" ht="15.75" customHeight="1">
      <c r="A482" s="7">
        <v>44547</v>
      </c>
      <c r="B482" s="526">
        <v>240282</v>
      </c>
      <c r="C482" s="526" t="s">
        <v>20</v>
      </c>
      <c r="D482" t="s">
        <v>40</v>
      </c>
      <c r="E482" s="80"/>
      <c r="F482" s="2">
        <v>5</v>
      </c>
      <c r="G482" s="2">
        <f t="shared" si="9"/>
        <v>-1.0658141036401503E-14</v>
      </c>
    </row>
    <row r="483" spans="1:7" ht="15.75" customHeight="1">
      <c r="A483" s="44">
        <v>44286</v>
      </c>
      <c r="B483" s="525" t="s">
        <v>14</v>
      </c>
      <c r="C483" s="525" t="s">
        <v>23</v>
      </c>
      <c r="D483" t="s">
        <v>16</v>
      </c>
      <c r="E483" s="80">
        <v>40.6</v>
      </c>
      <c r="G483" s="2">
        <f t="shared" si="9"/>
        <v>40.599999999999994</v>
      </c>
    </row>
    <row r="484" spans="1:7" ht="15.75" customHeight="1">
      <c r="B484" s="526"/>
      <c r="C484" s="526"/>
      <c r="D484" t="s">
        <v>17</v>
      </c>
      <c r="E484" s="80">
        <v>3.8</v>
      </c>
      <c r="G484" s="2">
        <f t="shared" si="9"/>
        <v>44.399999999999991</v>
      </c>
    </row>
    <row r="485" spans="1:7" ht="15.75" customHeight="1">
      <c r="B485" s="526"/>
      <c r="C485" s="526"/>
      <c r="D485" t="s">
        <v>48</v>
      </c>
      <c r="E485" s="80">
        <v>60</v>
      </c>
      <c r="G485" s="2">
        <f t="shared" si="9"/>
        <v>104.39999999999999</v>
      </c>
    </row>
    <row r="486" spans="1:7" ht="15.75" customHeight="1">
      <c r="B486" s="526"/>
      <c r="C486" s="526"/>
      <c r="D486" t="s">
        <v>40</v>
      </c>
      <c r="E486" s="80">
        <v>5</v>
      </c>
      <c r="G486" s="2">
        <f t="shared" si="9"/>
        <v>109.39999999999999</v>
      </c>
    </row>
    <row r="487" spans="1:7" ht="15.75" customHeight="1">
      <c r="B487" s="526"/>
      <c r="C487" s="526"/>
      <c r="D487" t="s">
        <v>50</v>
      </c>
      <c r="E487" s="80">
        <v>10</v>
      </c>
      <c r="G487" s="2">
        <f t="shared" si="9"/>
        <v>119.39999999999999</v>
      </c>
    </row>
    <row r="488" spans="1:7" ht="15.75" customHeight="1">
      <c r="A488" s="7">
        <v>44286</v>
      </c>
      <c r="B488" s="526" t="s">
        <v>114</v>
      </c>
      <c r="C488" s="526" t="s">
        <v>23</v>
      </c>
      <c r="D488" t="s">
        <v>18</v>
      </c>
      <c r="E488" s="80"/>
      <c r="F488" s="2">
        <v>60</v>
      </c>
      <c r="G488" s="2">
        <f t="shared" si="9"/>
        <v>59.399999999999991</v>
      </c>
    </row>
    <row r="489" spans="1:7" ht="15.75" customHeight="1">
      <c r="A489" s="7">
        <v>44358</v>
      </c>
      <c r="B489" s="526">
        <v>22803</v>
      </c>
      <c r="C489" s="526" t="s">
        <v>23</v>
      </c>
      <c r="D489" t="s">
        <v>16</v>
      </c>
      <c r="E489" s="80"/>
      <c r="F489" s="2">
        <v>40.6</v>
      </c>
      <c r="G489" s="2">
        <f t="shared" si="9"/>
        <v>18.79999999999999</v>
      </c>
    </row>
    <row r="490" spans="1:7" ht="15.75" customHeight="1">
      <c r="A490" s="7">
        <v>44358</v>
      </c>
      <c r="B490" s="526">
        <v>22803</v>
      </c>
      <c r="C490" s="526" t="s">
        <v>23</v>
      </c>
      <c r="D490" t="s">
        <v>17</v>
      </c>
      <c r="E490" s="80"/>
      <c r="F490" s="2">
        <v>3.8</v>
      </c>
      <c r="G490" s="2">
        <f t="shared" si="9"/>
        <v>14.999999999999989</v>
      </c>
    </row>
    <row r="491" spans="1:7" ht="15.75" customHeight="1">
      <c r="A491" s="7">
        <v>44547</v>
      </c>
      <c r="B491" s="526">
        <v>24029</v>
      </c>
      <c r="C491" s="526" t="s">
        <v>23</v>
      </c>
      <c r="D491" t="s">
        <v>50</v>
      </c>
      <c r="E491" s="80"/>
      <c r="F491" s="2">
        <v>10</v>
      </c>
      <c r="G491" s="2">
        <f t="shared" si="9"/>
        <v>4.9999999999999893</v>
      </c>
    </row>
    <row r="492" spans="1:7" ht="15.75" customHeight="1">
      <c r="A492" s="7">
        <v>44547</v>
      </c>
      <c r="B492" s="526">
        <v>240282</v>
      </c>
      <c r="C492" s="526" t="s">
        <v>23</v>
      </c>
      <c r="D492" t="s">
        <v>40</v>
      </c>
      <c r="E492" s="80"/>
      <c r="F492" s="2">
        <v>5</v>
      </c>
      <c r="G492" s="2">
        <f t="shared" si="9"/>
        <v>-1.0658141036401503E-14</v>
      </c>
    </row>
    <row r="493" spans="1:7" ht="15.75" customHeight="1">
      <c r="A493" s="44">
        <v>44316</v>
      </c>
      <c r="B493" s="525" t="s">
        <v>14</v>
      </c>
      <c r="C493" s="525" t="s">
        <v>24</v>
      </c>
      <c r="D493" t="s">
        <v>16</v>
      </c>
      <c r="E493" s="80">
        <v>39.200000000000003</v>
      </c>
      <c r="G493" s="2">
        <f t="shared" si="9"/>
        <v>39.199999999999989</v>
      </c>
    </row>
    <row r="494" spans="1:7" ht="15.75" customHeight="1">
      <c r="B494" s="526"/>
      <c r="C494" s="526"/>
      <c r="D494" t="s">
        <v>17</v>
      </c>
      <c r="E494" s="80">
        <v>4.8</v>
      </c>
      <c r="G494" s="2">
        <f t="shared" si="9"/>
        <v>43.999999999999986</v>
      </c>
    </row>
    <row r="495" spans="1:7" ht="15.75" customHeight="1">
      <c r="B495" s="526"/>
      <c r="C495" s="526"/>
      <c r="D495" t="s">
        <v>48</v>
      </c>
      <c r="E495" s="80">
        <v>60</v>
      </c>
      <c r="G495" s="2">
        <f t="shared" si="9"/>
        <v>103.99999999999999</v>
      </c>
    </row>
    <row r="496" spans="1:7" ht="15.75" customHeight="1">
      <c r="B496" s="526"/>
      <c r="C496" s="526"/>
      <c r="D496" t="s">
        <v>40</v>
      </c>
      <c r="E496" s="80">
        <v>5</v>
      </c>
      <c r="G496" s="2">
        <f t="shared" si="9"/>
        <v>108.99999999999999</v>
      </c>
    </row>
    <row r="497" spans="1:7" ht="15.75" customHeight="1">
      <c r="A497" s="7">
        <v>44386</v>
      </c>
      <c r="B497" s="526">
        <v>22974</v>
      </c>
      <c r="C497" s="525" t="s">
        <v>24</v>
      </c>
      <c r="D497" t="s">
        <v>16</v>
      </c>
      <c r="E497" s="80"/>
      <c r="F497" s="80">
        <v>39.200000000000003</v>
      </c>
      <c r="G497" s="2">
        <f t="shared" si="9"/>
        <v>69.799999999999983</v>
      </c>
    </row>
    <row r="498" spans="1:7" ht="15.75" customHeight="1">
      <c r="A498" s="7">
        <v>44386</v>
      </c>
      <c r="B498" s="526">
        <v>22974</v>
      </c>
      <c r="C498" s="525" t="s">
        <v>24</v>
      </c>
      <c r="D498" t="s">
        <v>17</v>
      </c>
      <c r="E498" s="80"/>
      <c r="F498" s="80">
        <v>4.8</v>
      </c>
      <c r="G498" s="2">
        <f t="shared" si="9"/>
        <v>64.999999999999986</v>
      </c>
    </row>
    <row r="499" spans="1:7" ht="15.75" customHeight="1">
      <c r="A499" s="7">
        <v>44547</v>
      </c>
      <c r="B499" s="526">
        <v>240282</v>
      </c>
      <c r="C499" s="526" t="s">
        <v>24</v>
      </c>
      <c r="D499" t="s">
        <v>40</v>
      </c>
      <c r="E499" s="80"/>
      <c r="F499" s="2">
        <v>5</v>
      </c>
      <c r="G499" s="2">
        <f t="shared" si="9"/>
        <v>59.999999999999986</v>
      </c>
    </row>
    <row r="500" spans="1:7" ht="15.75" customHeight="1">
      <c r="A500" s="7">
        <v>44817</v>
      </c>
      <c r="B500" s="526">
        <v>25501</v>
      </c>
      <c r="C500" s="526" t="s">
        <v>24</v>
      </c>
      <c r="D500" t="s">
        <v>48</v>
      </c>
      <c r="E500" s="80"/>
      <c r="F500" s="2">
        <v>60</v>
      </c>
      <c r="G500" s="2">
        <f t="shared" si="9"/>
        <v>0</v>
      </c>
    </row>
    <row r="501" spans="1:7" ht="15.75" customHeight="1">
      <c r="A501" s="44">
        <v>44347</v>
      </c>
      <c r="B501" s="525" t="s">
        <v>14</v>
      </c>
      <c r="C501" s="525" t="s">
        <v>25</v>
      </c>
      <c r="D501" t="s">
        <v>16</v>
      </c>
      <c r="E501" s="80">
        <v>31.8</v>
      </c>
      <c r="G501" s="2">
        <f t="shared" si="9"/>
        <v>31.8</v>
      </c>
    </row>
    <row r="502" spans="1:7" ht="15.75" customHeight="1">
      <c r="B502" s="526"/>
      <c r="C502" s="526"/>
      <c r="D502" t="s">
        <v>17</v>
      </c>
      <c r="E502" s="80">
        <v>3.5</v>
      </c>
      <c r="G502" s="2">
        <f t="shared" si="9"/>
        <v>35.299999999999997</v>
      </c>
    </row>
    <row r="503" spans="1:7" ht="15.75" customHeight="1">
      <c r="B503" s="526"/>
      <c r="C503" s="526"/>
      <c r="D503" t="s">
        <v>48</v>
      </c>
      <c r="E503" s="80">
        <v>60</v>
      </c>
      <c r="G503" s="2">
        <f t="shared" si="9"/>
        <v>95.3</v>
      </c>
    </row>
    <row r="504" spans="1:7" ht="15.75" customHeight="1">
      <c r="B504" s="526"/>
      <c r="C504" s="526"/>
      <c r="D504" t="s">
        <v>40</v>
      </c>
      <c r="E504" s="80">
        <v>5</v>
      </c>
      <c r="G504" s="2">
        <f t="shared" si="9"/>
        <v>100.3</v>
      </c>
    </row>
    <row r="505" spans="1:7" ht="15.75" customHeight="1">
      <c r="B505" s="526"/>
      <c r="C505" s="526"/>
      <c r="D505" t="s">
        <v>51</v>
      </c>
      <c r="E505" s="80">
        <v>8.5</v>
      </c>
      <c r="G505" s="2">
        <f t="shared" si="9"/>
        <v>108.8</v>
      </c>
    </row>
    <row r="506" spans="1:7" ht="15.75" customHeight="1">
      <c r="A506" s="7">
        <v>44386</v>
      </c>
      <c r="B506" s="526">
        <v>22974</v>
      </c>
      <c r="C506" s="526" t="s">
        <v>25</v>
      </c>
      <c r="D506" t="s">
        <v>16</v>
      </c>
      <c r="E506" s="80"/>
      <c r="F506" s="80">
        <v>31.8</v>
      </c>
      <c r="G506" s="2">
        <f t="shared" si="9"/>
        <v>77</v>
      </c>
    </row>
    <row r="507" spans="1:7" ht="15.75" customHeight="1">
      <c r="A507" s="7">
        <v>44386</v>
      </c>
      <c r="B507" s="526">
        <v>22974</v>
      </c>
      <c r="C507" s="526" t="s">
        <v>25</v>
      </c>
      <c r="D507" t="s">
        <v>17</v>
      </c>
      <c r="E507" s="80"/>
      <c r="F507" s="80">
        <v>3.5</v>
      </c>
      <c r="G507" s="2">
        <f t="shared" si="9"/>
        <v>73.5</v>
      </c>
    </row>
    <row r="508" spans="1:7" ht="15.75" customHeight="1">
      <c r="A508" s="7">
        <v>44547</v>
      </c>
      <c r="B508" s="526">
        <v>240282</v>
      </c>
      <c r="C508" s="526" t="s">
        <v>25</v>
      </c>
      <c r="D508" t="s">
        <v>40</v>
      </c>
      <c r="E508" s="80"/>
      <c r="F508" s="2">
        <v>5</v>
      </c>
      <c r="G508" s="2">
        <f t="shared" si="9"/>
        <v>68.5</v>
      </c>
    </row>
    <row r="509" spans="1:7" ht="15.75" customHeight="1">
      <c r="A509" s="7">
        <v>44817</v>
      </c>
      <c r="B509" s="526">
        <v>25501</v>
      </c>
      <c r="C509" s="526" t="s">
        <v>25</v>
      </c>
      <c r="D509" t="s">
        <v>48</v>
      </c>
      <c r="E509" s="80"/>
      <c r="F509" s="2">
        <v>60</v>
      </c>
      <c r="G509" s="2">
        <f t="shared" si="9"/>
        <v>8.5</v>
      </c>
    </row>
    <row r="510" spans="1:7" ht="15.75" customHeight="1">
      <c r="A510" s="7">
        <v>44817</v>
      </c>
      <c r="B510" s="526">
        <v>25501</v>
      </c>
      <c r="C510" s="526" t="s">
        <v>25</v>
      </c>
      <c r="D510" t="s">
        <v>51</v>
      </c>
      <c r="E510" s="80"/>
      <c r="F510" s="80">
        <v>8.5</v>
      </c>
      <c r="G510" s="2">
        <f t="shared" si="9"/>
        <v>0</v>
      </c>
    </row>
    <row r="511" spans="1:7" ht="15.75" customHeight="1">
      <c r="A511" s="44">
        <v>44377</v>
      </c>
      <c r="B511" s="525" t="s">
        <v>14</v>
      </c>
      <c r="C511" s="525" t="s">
        <v>26</v>
      </c>
      <c r="D511" t="s">
        <v>16</v>
      </c>
      <c r="E511" s="80">
        <v>34.9</v>
      </c>
      <c r="G511" s="2">
        <f t="shared" si="9"/>
        <v>34.9</v>
      </c>
    </row>
    <row r="512" spans="1:7" ht="15.75" customHeight="1">
      <c r="B512" s="526"/>
      <c r="C512" s="526"/>
      <c r="D512" t="s">
        <v>17</v>
      </c>
      <c r="E512" s="87">
        <v>5.4</v>
      </c>
      <c r="G512" s="2">
        <f t="shared" si="9"/>
        <v>40.299999999999997</v>
      </c>
    </row>
    <row r="513" spans="1:12" ht="15.75" customHeight="1">
      <c r="B513" s="526"/>
      <c r="C513" s="526"/>
      <c r="D513" t="s">
        <v>48</v>
      </c>
      <c r="E513" s="80">
        <v>60</v>
      </c>
      <c r="G513" s="2">
        <f t="shared" si="9"/>
        <v>100.3</v>
      </c>
    </row>
    <row r="514" spans="1:12" ht="15.75" customHeight="1">
      <c r="B514" s="526"/>
      <c r="C514" s="526"/>
      <c r="D514" t="s">
        <v>40</v>
      </c>
      <c r="E514" s="80">
        <v>5</v>
      </c>
      <c r="G514" s="2">
        <f t="shared" si="9"/>
        <v>105.3</v>
      </c>
    </row>
    <row r="515" spans="1:12" ht="15.75" customHeight="1">
      <c r="A515" s="7">
        <v>44377</v>
      </c>
      <c r="B515" s="526" t="s">
        <v>114</v>
      </c>
      <c r="C515" s="526" t="s">
        <v>26</v>
      </c>
      <c r="D515" t="s">
        <v>18</v>
      </c>
      <c r="E515" s="80"/>
      <c r="F515" s="2">
        <v>60</v>
      </c>
      <c r="G515" s="2">
        <f t="shared" si="9"/>
        <v>45.3</v>
      </c>
      <c r="L515" s="160"/>
    </row>
    <row r="516" spans="1:12" ht="15.75" customHeight="1">
      <c r="A516" s="7">
        <v>44401</v>
      </c>
      <c r="B516" s="526">
        <v>23120</v>
      </c>
      <c r="C516" s="526" t="s">
        <v>26</v>
      </c>
      <c r="D516" t="s">
        <v>16</v>
      </c>
      <c r="E516" s="80"/>
      <c r="F516" s="80">
        <v>34.9</v>
      </c>
      <c r="G516" s="2">
        <f t="shared" si="9"/>
        <v>10.399999999999999</v>
      </c>
      <c r="L516" s="160"/>
    </row>
    <row r="517" spans="1:12" ht="15.75" customHeight="1">
      <c r="A517" s="7">
        <v>44401</v>
      </c>
      <c r="B517" s="526">
        <v>23120</v>
      </c>
      <c r="C517" s="526" t="s">
        <v>26</v>
      </c>
      <c r="D517" t="s">
        <v>17</v>
      </c>
      <c r="E517" s="80"/>
      <c r="F517" s="87">
        <v>5.4</v>
      </c>
      <c r="G517" s="2">
        <f t="shared" si="9"/>
        <v>4.9999999999999982</v>
      </c>
      <c r="L517" s="160"/>
    </row>
    <row r="518" spans="1:12" ht="15.75" customHeight="1">
      <c r="A518" s="7">
        <v>44547</v>
      </c>
      <c r="B518" s="526">
        <v>240282</v>
      </c>
      <c r="C518" s="526" t="s">
        <v>26</v>
      </c>
      <c r="D518" t="s">
        <v>40</v>
      </c>
      <c r="E518" s="80"/>
      <c r="F518" s="2">
        <v>5</v>
      </c>
      <c r="G518" s="2">
        <f t="shared" si="9"/>
        <v>0</v>
      </c>
      <c r="L518" s="160"/>
    </row>
    <row r="519" spans="1:12">
      <c r="A519" s="6">
        <v>44407</v>
      </c>
      <c r="B519" s="525" t="s">
        <v>14</v>
      </c>
      <c r="C519" s="525" t="s">
        <v>27</v>
      </c>
      <c r="D519" t="s">
        <v>16</v>
      </c>
      <c r="E519" s="80">
        <v>30.6</v>
      </c>
      <c r="G519" s="2">
        <f t="shared" si="9"/>
        <v>30.6</v>
      </c>
      <c r="L519" s="160"/>
    </row>
    <row r="520" spans="1:12">
      <c r="A520" s="6"/>
      <c r="B520" s="525"/>
      <c r="C520" s="525"/>
      <c r="D520" t="s">
        <v>17</v>
      </c>
      <c r="E520" s="80">
        <v>2.8</v>
      </c>
      <c r="G520" s="2">
        <f t="shared" si="9"/>
        <v>33.4</v>
      </c>
      <c r="L520" s="160"/>
    </row>
    <row r="521" spans="1:12">
      <c r="A521" s="1"/>
      <c r="B521" s="526"/>
      <c r="C521" s="526"/>
      <c r="D521" t="s">
        <v>48</v>
      </c>
      <c r="E521" s="2">
        <v>60</v>
      </c>
      <c r="G521" s="2">
        <f t="shared" si="9"/>
        <v>93.4</v>
      </c>
      <c r="L521" s="160"/>
    </row>
    <row r="522" spans="1:12">
      <c r="A522" s="1"/>
      <c r="B522" s="526"/>
      <c r="C522" s="526"/>
      <c r="D522" t="s">
        <v>40</v>
      </c>
      <c r="E522" s="2">
        <v>5</v>
      </c>
      <c r="G522" s="2">
        <f t="shared" si="9"/>
        <v>98.4</v>
      </c>
      <c r="L522" s="160"/>
    </row>
    <row r="523" spans="1:12">
      <c r="A523" s="7">
        <v>44408</v>
      </c>
      <c r="B523" s="526" t="s">
        <v>114</v>
      </c>
      <c r="C523" s="526" t="s">
        <v>27</v>
      </c>
      <c r="D523" t="s">
        <v>48</v>
      </c>
      <c r="F523" s="2">
        <v>60</v>
      </c>
      <c r="G523" s="2">
        <f t="shared" si="9"/>
        <v>38.400000000000006</v>
      </c>
      <c r="L523" s="160"/>
    </row>
    <row r="524" spans="1:12">
      <c r="A524" s="7">
        <v>44456</v>
      </c>
      <c r="B524" s="526">
        <v>23468</v>
      </c>
      <c r="C524" s="526" t="s">
        <v>27</v>
      </c>
      <c r="D524" t="s">
        <v>16</v>
      </c>
      <c r="F524" s="80">
        <v>30.6</v>
      </c>
      <c r="G524" s="2">
        <f t="shared" si="9"/>
        <v>7.8000000000000043</v>
      </c>
      <c r="L524" s="160"/>
    </row>
    <row r="525" spans="1:12">
      <c r="A525" s="7">
        <v>44456</v>
      </c>
      <c r="B525" s="526">
        <v>23468</v>
      </c>
      <c r="C525" s="526" t="s">
        <v>27</v>
      </c>
      <c r="D525" t="s">
        <v>17</v>
      </c>
      <c r="F525" s="80">
        <v>2.8</v>
      </c>
      <c r="G525" s="2">
        <f t="shared" si="9"/>
        <v>5.0000000000000044</v>
      </c>
      <c r="L525" s="160"/>
    </row>
    <row r="526" spans="1:12">
      <c r="A526" s="7">
        <v>44547</v>
      </c>
      <c r="B526" s="526">
        <v>240282</v>
      </c>
      <c r="C526" s="526" t="s">
        <v>27</v>
      </c>
      <c r="D526" t="s">
        <v>40</v>
      </c>
      <c r="E526" s="80"/>
      <c r="F526" s="2">
        <v>5</v>
      </c>
      <c r="G526" s="2">
        <f t="shared" si="9"/>
        <v>0</v>
      </c>
      <c r="L526" s="160"/>
    </row>
    <row r="527" spans="1:12">
      <c r="A527" s="90">
        <v>44439</v>
      </c>
      <c r="B527" s="64" t="s">
        <v>14</v>
      </c>
      <c r="C527" s="64" t="s">
        <v>28</v>
      </c>
      <c r="D527" t="s">
        <v>16</v>
      </c>
      <c r="E527" s="80">
        <v>34.6</v>
      </c>
      <c r="G527" s="2">
        <f t="shared" si="9"/>
        <v>34.6</v>
      </c>
      <c r="L527" s="160"/>
    </row>
    <row r="528" spans="1:12">
      <c r="B528" s="526"/>
      <c r="C528" s="526"/>
      <c r="D528" t="s">
        <v>17</v>
      </c>
      <c r="E528" s="80">
        <v>3.1</v>
      </c>
      <c r="G528" s="2">
        <f t="shared" si="9"/>
        <v>37.700000000000003</v>
      </c>
      <c r="L528" s="160"/>
    </row>
    <row r="529" spans="1:12" ht="15.75" customHeight="1">
      <c r="B529" s="526"/>
      <c r="C529" s="526"/>
      <c r="D529" t="s">
        <v>48</v>
      </c>
      <c r="E529" s="2">
        <v>60</v>
      </c>
      <c r="G529" s="2">
        <f t="shared" si="9"/>
        <v>97.7</v>
      </c>
      <c r="L529" s="160"/>
    </row>
    <row r="530" spans="1:12">
      <c r="B530" s="526"/>
      <c r="C530" s="526"/>
      <c r="D530" t="s">
        <v>40</v>
      </c>
      <c r="E530" s="2">
        <v>5</v>
      </c>
      <c r="G530" s="2">
        <f t="shared" si="9"/>
        <v>102.7</v>
      </c>
      <c r="L530" s="160"/>
    </row>
    <row r="531" spans="1:12">
      <c r="A531" s="7">
        <v>44439</v>
      </c>
      <c r="B531" s="526" t="s">
        <v>114</v>
      </c>
      <c r="C531" s="526" t="s">
        <v>28</v>
      </c>
      <c r="D531" t="s">
        <v>48</v>
      </c>
      <c r="F531" s="2">
        <v>60</v>
      </c>
      <c r="G531" s="2">
        <f t="shared" si="9"/>
        <v>42.7</v>
      </c>
      <c r="L531" s="160"/>
    </row>
    <row r="532" spans="1:12">
      <c r="A532" s="7">
        <v>44547</v>
      </c>
      <c r="B532" s="526">
        <v>240282</v>
      </c>
      <c r="C532" s="526" t="s">
        <v>28</v>
      </c>
      <c r="D532" t="s">
        <v>40</v>
      </c>
      <c r="E532" s="80"/>
      <c r="F532" s="2">
        <v>5</v>
      </c>
      <c r="G532" s="2">
        <f t="shared" si="9"/>
        <v>37.700000000000003</v>
      </c>
      <c r="L532" s="160"/>
    </row>
    <row r="533" spans="1:12">
      <c r="A533" s="7">
        <v>44716</v>
      </c>
      <c r="B533" s="526">
        <v>24955</v>
      </c>
      <c r="C533" s="526" t="s">
        <v>28</v>
      </c>
      <c r="D533" t="s">
        <v>16</v>
      </c>
      <c r="E533" s="80"/>
      <c r="F533" s="2">
        <v>34.6</v>
      </c>
      <c r="G533" s="2">
        <f t="shared" si="9"/>
        <v>3.1000000000000014</v>
      </c>
      <c r="L533" s="160"/>
    </row>
    <row r="534" spans="1:12">
      <c r="A534" s="7">
        <v>44716</v>
      </c>
      <c r="B534" s="526">
        <v>24955</v>
      </c>
      <c r="C534" s="526" t="s">
        <v>28</v>
      </c>
      <c r="D534" t="s">
        <v>17</v>
      </c>
      <c r="E534" s="80"/>
      <c r="F534" s="2">
        <v>3.1</v>
      </c>
      <c r="G534" s="2">
        <f t="shared" si="9"/>
        <v>0</v>
      </c>
      <c r="L534" s="160"/>
    </row>
    <row r="535" spans="1:12">
      <c r="A535" s="90">
        <v>44469</v>
      </c>
      <c r="B535" s="64" t="s">
        <v>14</v>
      </c>
      <c r="C535" s="64" t="s">
        <v>53</v>
      </c>
      <c r="D535" t="s">
        <v>16</v>
      </c>
      <c r="E535" s="80">
        <v>35.799999999999997</v>
      </c>
      <c r="G535" s="2">
        <f t="shared" si="9"/>
        <v>35.799999999999997</v>
      </c>
      <c r="L535" s="160"/>
    </row>
    <row r="536" spans="1:12">
      <c r="B536" s="526"/>
      <c r="C536" s="526"/>
      <c r="D536" t="s">
        <v>17</v>
      </c>
      <c r="E536" s="80">
        <v>4.7</v>
      </c>
      <c r="G536" s="2">
        <f t="shared" si="9"/>
        <v>40.5</v>
      </c>
      <c r="L536" s="160"/>
    </row>
    <row r="537" spans="1:12">
      <c r="B537" s="526"/>
      <c r="C537" s="526"/>
      <c r="D537" t="s">
        <v>48</v>
      </c>
      <c r="E537" s="2">
        <v>60</v>
      </c>
      <c r="G537" s="2">
        <f t="shared" si="9"/>
        <v>100.5</v>
      </c>
      <c r="L537" s="160"/>
    </row>
    <row r="538" spans="1:12">
      <c r="A538" s="95"/>
      <c r="B538" s="65"/>
      <c r="C538" s="65"/>
      <c r="D538" t="s">
        <v>40</v>
      </c>
      <c r="E538" s="2">
        <v>5</v>
      </c>
      <c r="G538" s="2">
        <f t="shared" si="9"/>
        <v>105.5</v>
      </c>
      <c r="L538" s="160"/>
    </row>
    <row r="539" spans="1:12">
      <c r="A539" s="95">
        <v>44469</v>
      </c>
      <c r="B539" s="65" t="s">
        <v>114</v>
      </c>
      <c r="C539" s="65" t="s">
        <v>53</v>
      </c>
      <c r="D539" t="s">
        <v>48</v>
      </c>
      <c r="F539" s="2">
        <v>60</v>
      </c>
      <c r="G539" s="2">
        <f t="shared" si="9"/>
        <v>45.5</v>
      </c>
      <c r="L539" s="160"/>
    </row>
    <row r="540" spans="1:12">
      <c r="A540" s="7">
        <v>44547</v>
      </c>
      <c r="B540" s="526">
        <v>240282</v>
      </c>
      <c r="C540" s="526" t="s">
        <v>53</v>
      </c>
      <c r="D540" t="s">
        <v>40</v>
      </c>
      <c r="E540" s="80"/>
      <c r="F540" s="2">
        <v>5</v>
      </c>
      <c r="G540" s="2">
        <f t="shared" si="9"/>
        <v>40.5</v>
      </c>
      <c r="L540" s="160"/>
    </row>
    <row r="541" spans="1:12">
      <c r="A541" s="7">
        <v>44716</v>
      </c>
      <c r="B541" s="526">
        <v>24955</v>
      </c>
      <c r="C541" s="65" t="s">
        <v>53</v>
      </c>
      <c r="D541" t="s">
        <v>16</v>
      </c>
      <c r="E541" s="80"/>
      <c r="F541" s="80">
        <v>35.799999999999997</v>
      </c>
      <c r="G541" s="2">
        <f t="shared" si="9"/>
        <v>4.7000000000000028</v>
      </c>
      <c r="L541" s="160"/>
    </row>
    <row r="542" spans="1:12">
      <c r="A542" s="7">
        <v>44716</v>
      </c>
      <c r="B542" s="526">
        <v>24955</v>
      </c>
      <c r="C542" s="526" t="s">
        <v>53</v>
      </c>
      <c r="D542" t="s">
        <v>17</v>
      </c>
      <c r="E542" s="80"/>
      <c r="F542" s="80">
        <v>4.7</v>
      </c>
      <c r="G542" s="2">
        <f t="shared" si="9"/>
        <v>0</v>
      </c>
      <c r="L542" s="160"/>
    </row>
    <row r="543" spans="1:12">
      <c r="A543" s="88">
        <v>44500</v>
      </c>
      <c r="B543" s="525" t="s">
        <v>14</v>
      </c>
      <c r="C543" s="525" t="s">
        <v>30</v>
      </c>
      <c r="D543" t="s">
        <v>16</v>
      </c>
      <c r="E543" s="2">
        <v>37.1</v>
      </c>
      <c r="G543" s="2">
        <f t="shared" si="9"/>
        <v>37.1</v>
      </c>
      <c r="L543" s="160"/>
    </row>
    <row r="544" spans="1:12">
      <c r="A544" s="86"/>
      <c r="B544" s="526"/>
      <c r="C544" s="526"/>
      <c r="D544" t="s">
        <v>17</v>
      </c>
      <c r="E544" s="2">
        <v>2.6</v>
      </c>
      <c r="G544" s="2">
        <f t="shared" si="9"/>
        <v>39.700000000000003</v>
      </c>
      <c r="L544" s="160"/>
    </row>
    <row r="545" spans="1:12">
      <c r="A545" s="86"/>
      <c r="B545" s="526"/>
      <c r="C545" s="526"/>
      <c r="D545" t="s">
        <v>18</v>
      </c>
      <c r="E545" s="2">
        <v>60</v>
      </c>
      <c r="G545" s="2">
        <f t="shared" si="9"/>
        <v>99.7</v>
      </c>
      <c r="L545" s="160"/>
    </row>
    <row r="546" spans="1:12">
      <c r="A546" s="86"/>
      <c r="B546" s="526"/>
      <c r="C546" s="526"/>
      <c r="D546" t="s">
        <v>19</v>
      </c>
      <c r="E546" s="2">
        <v>5</v>
      </c>
      <c r="G546" s="2">
        <f t="shared" si="9"/>
        <v>104.7</v>
      </c>
      <c r="L546" s="160"/>
    </row>
    <row r="547" spans="1:12">
      <c r="A547" s="7">
        <v>44547</v>
      </c>
      <c r="B547" s="526">
        <v>240282</v>
      </c>
      <c r="C547" s="526" t="s">
        <v>30</v>
      </c>
      <c r="D547" t="s">
        <v>40</v>
      </c>
      <c r="E547" s="80"/>
      <c r="F547" s="2">
        <v>5</v>
      </c>
      <c r="G547" s="2">
        <f t="shared" ref="G547:G616" si="10">+G546+E547-F547</f>
        <v>99.7</v>
      </c>
      <c r="L547" s="160"/>
    </row>
    <row r="548" spans="1:12">
      <c r="A548" s="7">
        <v>44716</v>
      </c>
      <c r="B548" s="526">
        <v>24955</v>
      </c>
      <c r="C548" s="526" t="s">
        <v>30</v>
      </c>
      <c r="D548" t="s">
        <v>16</v>
      </c>
      <c r="E548" s="80"/>
      <c r="F548" s="2">
        <v>21.8</v>
      </c>
      <c r="G548" s="2">
        <f t="shared" si="10"/>
        <v>77.900000000000006</v>
      </c>
      <c r="L548" s="160"/>
    </row>
    <row r="549" spans="1:12">
      <c r="A549" s="7">
        <v>44817</v>
      </c>
      <c r="B549" s="526">
        <v>25501</v>
      </c>
      <c r="C549" s="526" t="s">
        <v>30</v>
      </c>
      <c r="D549" t="s">
        <v>16</v>
      </c>
      <c r="E549" s="80"/>
      <c r="F549" s="2">
        <v>15.3</v>
      </c>
      <c r="G549" s="2">
        <f t="shared" si="10"/>
        <v>62.600000000000009</v>
      </c>
      <c r="L549" s="160"/>
    </row>
    <row r="550" spans="1:12">
      <c r="A550" s="7">
        <v>44817</v>
      </c>
      <c r="B550" s="526">
        <v>25501</v>
      </c>
      <c r="C550" s="526" t="s">
        <v>30</v>
      </c>
      <c r="D550" t="s">
        <v>17</v>
      </c>
      <c r="E550" s="80"/>
      <c r="F550" s="2">
        <v>2.6</v>
      </c>
      <c r="G550" s="2">
        <f t="shared" si="10"/>
        <v>60.000000000000007</v>
      </c>
      <c r="L550" s="160"/>
    </row>
    <row r="551" spans="1:12">
      <c r="A551" s="7">
        <v>44817</v>
      </c>
      <c r="B551" s="526">
        <v>25501</v>
      </c>
      <c r="C551" s="526" t="s">
        <v>30</v>
      </c>
      <c r="D551" t="s">
        <v>18</v>
      </c>
      <c r="E551" s="80"/>
      <c r="F551" s="2">
        <v>60</v>
      </c>
      <c r="G551" s="2">
        <f t="shared" si="10"/>
        <v>0</v>
      </c>
      <c r="L551" s="160"/>
    </row>
    <row r="552" spans="1:12">
      <c r="A552" s="88">
        <v>44530</v>
      </c>
      <c r="B552" s="525" t="s">
        <v>14</v>
      </c>
      <c r="C552" s="525" t="s">
        <v>33</v>
      </c>
      <c r="D552" t="s">
        <v>16</v>
      </c>
      <c r="E552" s="2">
        <v>39.6</v>
      </c>
      <c r="G552" s="2">
        <f t="shared" si="10"/>
        <v>39.6</v>
      </c>
      <c r="L552" s="160"/>
    </row>
    <row r="553" spans="1:12">
      <c r="A553" s="86"/>
      <c r="B553" s="526"/>
      <c r="C553" s="526"/>
      <c r="D553" t="s">
        <v>17</v>
      </c>
      <c r="E553" s="2">
        <v>4</v>
      </c>
      <c r="G553" s="2">
        <f t="shared" si="10"/>
        <v>43.6</v>
      </c>
      <c r="L553" s="160"/>
    </row>
    <row r="554" spans="1:12">
      <c r="A554" s="86"/>
      <c r="B554" s="526"/>
      <c r="C554" s="526"/>
      <c r="D554" t="s">
        <v>18</v>
      </c>
      <c r="E554" s="2">
        <v>60</v>
      </c>
      <c r="G554" s="2">
        <f t="shared" si="10"/>
        <v>103.6</v>
      </c>
      <c r="L554" s="160"/>
    </row>
    <row r="555" spans="1:12">
      <c r="A555" s="86"/>
      <c r="B555" s="526"/>
      <c r="C555" s="526"/>
      <c r="D555" t="s">
        <v>19</v>
      </c>
      <c r="E555" s="2">
        <v>5</v>
      </c>
      <c r="G555" s="2">
        <f t="shared" si="10"/>
        <v>108.6</v>
      </c>
    </row>
    <row r="556" spans="1:12">
      <c r="A556" s="86"/>
      <c r="B556" s="526"/>
      <c r="C556" s="526"/>
      <c r="D556" t="s">
        <v>260</v>
      </c>
      <c r="E556" s="2">
        <v>10</v>
      </c>
      <c r="G556" s="2">
        <f t="shared" si="10"/>
        <v>118.6</v>
      </c>
    </row>
    <row r="557" spans="1:12">
      <c r="A557" s="86"/>
      <c r="B557" s="526"/>
      <c r="C557" s="526"/>
      <c r="D557" t="s">
        <v>21</v>
      </c>
      <c r="E557" s="2">
        <v>93</v>
      </c>
      <c r="G557" s="2">
        <f t="shared" si="10"/>
        <v>211.6</v>
      </c>
    </row>
    <row r="558" spans="1:12">
      <c r="A558" s="86">
        <v>44547</v>
      </c>
      <c r="B558" s="526">
        <v>24029</v>
      </c>
      <c r="C558" s="526" t="s">
        <v>33</v>
      </c>
      <c r="D558" t="s">
        <v>260</v>
      </c>
      <c r="F558" s="2">
        <v>10</v>
      </c>
      <c r="G558" s="2">
        <f t="shared" si="10"/>
        <v>201.6</v>
      </c>
    </row>
    <row r="559" spans="1:12">
      <c r="A559" s="7">
        <v>44547</v>
      </c>
      <c r="B559" s="526">
        <v>240282</v>
      </c>
      <c r="C559" s="526" t="s">
        <v>33</v>
      </c>
      <c r="D559" t="s">
        <v>40</v>
      </c>
      <c r="E559" s="80"/>
      <c r="F559" s="2">
        <v>5</v>
      </c>
      <c r="G559" s="2">
        <f t="shared" si="10"/>
        <v>196.6</v>
      </c>
    </row>
    <row r="560" spans="1:12">
      <c r="A560" s="7">
        <v>44817</v>
      </c>
      <c r="B560" s="526">
        <v>25501</v>
      </c>
      <c r="C560" s="526" t="s">
        <v>33</v>
      </c>
      <c r="D560" t="s">
        <v>16</v>
      </c>
      <c r="E560" s="80"/>
      <c r="F560" s="2">
        <v>39.6</v>
      </c>
      <c r="G560" s="2">
        <f t="shared" si="10"/>
        <v>157</v>
      </c>
    </row>
    <row r="561" spans="1:7">
      <c r="A561" s="7">
        <v>44817</v>
      </c>
      <c r="B561" s="526">
        <v>25501</v>
      </c>
      <c r="C561" s="526" t="s">
        <v>33</v>
      </c>
      <c r="D561" t="s">
        <v>17</v>
      </c>
      <c r="E561" s="80"/>
      <c r="F561" s="2">
        <v>4</v>
      </c>
      <c r="G561" s="2">
        <f t="shared" si="10"/>
        <v>153</v>
      </c>
    </row>
    <row r="562" spans="1:7">
      <c r="A562" s="7">
        <v>44817</v>
      </c>
      <c r="B562" s="526">
        <v>25501</v>
      </c>
      <c r="C562" s="526" t="s">
        <v>33</v>
      </c>
      <c r="D562" t="s">
        <v>18</v>
      </c>
      <c r="E562" s="80"/>
      <c r="F562" s="2">
        <v>60</v>
      </c>
      <c r="G562" s="2">
        <f t="shared" si="10"/>
        <v>93</v>
      </c>
    </row>
    <row r="563" spans="1:7">
      <c r="B563" s="526" t="s">
        <v>12</v>
      </c>
      <c r="C563" s="526"/>
      <c r="D563" t="s">
        <v>21</v>
      </c>
      <c r="F563" s="2">
        <v>46.5</v>
      </c>
      <c r="G563" s="2">
        <f t="shared" si="10"/>
        <v>46.5</v>
      </c>
    </row>
    <row r="564" spans="1:7">
      <c r="A564" s="7">
        <v>45290</v>
      </c>
      <c r="B564" s="526">
        <v>28091</v>
      </c>
      <c r="C564" s="526" t="s">
        <v>30</v>
      </c>
      <c r="D564" t="s">
        <v>21</v>
      </c>
      <c r="F564" s="2">
        <v>46.5</v>
      </c>
      <c r="G564" s="2">
        <f t="shared" si="10"/>
        <v>0</v>
      </c>
    </row>
    <row r="565" spans="1:7">
      <c r="A565" s="88">
        <v>44561</v>
      </c>
      <c r="B565" s="525" t="s">
        <v>14</v>
      </c>
      <c r="C565" s="525" t="s">
        <v>34</v>
      </c>
      <c r="D565" t="s">
        <v>16</v>
      </c>
      <c r="E565" s="2">
        <v>41.6</v>
      </c>
      <c r="G565" s="2">
        <f t="shared" si="10"/>
        <v>41.6</v>
      </c>
    </row>
    <row r="566" spans="1:7">
      <c r="A566" s="88"/>
      <c r="B566" s="525"/>
      <c r="C566" s="525"/>
      <c r="D566" t="s">
        <v>17</v>
      </c>
      <c r="E566" s="2">
        <v>4.4000000000000004</v>
      </c>
      <c r="G566" s="2">
        <f t="shared" si="10"/>
        <v>46</v>
      </c>
    </row>
    <row r="567" spans="1:7">
      <c r="A567" s="88"/>
      <c r="B567" s="525"/>
      <c r="C567" s="525"/>
      <c r="D567" t="s">
        <v>18</v>
      </c>
      <c r="E567" s="2">
        <v>60</v>
      </c>
      <c r="G567" s="2">
        <f t="shared" si="10"/>
        <v>106</v>
      </c>
    </row>
    <row r="568" spans="1:7">
      <c r="A568" s="88"/>
      <c r="B568" s="525"/>
      <c r="C568" s="525"/>
      <c r="D568" t="s">
        <v>19</v>
      </c>
      <c r="E568" s="2">
        <v>5</v>
      </c>
      <c r="G568" s="2">
        <f t="shared" si="10"/>
        <v>111</v>
      </c>
    </row>
    <row r="569" spans="1:7">
      <c r="A569" s="7">
        <v>44547</v>
      </c>
      <c r="B569" s="526">
        <v>240282</v>
      </c>
      <c r="C569" s="526" t="s">
        <v>34</v>
      </c>
      <c r="D569" t="s">
        <v>40</v>
      </c>
      <c r="E569" s="80"/>
      <c r="F569" s="2">
        <v>5</v>
      </c>
      <c r="G569" s="2">
        <f t="shared" si="10"/>
        <v>106</v>
      </c>
    </row>
    <row r="570" spans="1:7">
      <c r="A570" s="7">
        <v>44817</v>
      </c>
      <c r="B570" s="526">
        <v>25501</v>
      </c>
      <c r="C570" s="526" t="s">
        <v>34</v>
      </c>
      <c r="D570" t="s">
        <v>16</v>
      </c>
      <c r="E570" s="80"/>
      <c r="F570" s="2">
        <v>41.6</v>
      </c>
      <c r="G570" s="2">
        <f t="shared" si="10"/>
        <v>64.400000000000006</v>
      </c>
    </row>
    <row r="571" spans="1:7">
      <c r="A571" s="7">
        <v>44817</v>
      </c>
      <c r="B571" s="526">
        <v>25501</v>
      </c>
      <c r="C571" s="526" t="s">
        <v>34</v>
      </c>
      <c r="D571" t="s">
        <v>17</v>
      </c>
      <c r="E571" s="80"/>
      <c r="F571" s="2">
        <v>4.4000000000000004</v>
      </c>
      <c r="G571" s="2">
        <f t="shared" si="10"/>
        <v>60.000000000000007</v>
      </c>
    </row>
    <row r="572" spans="1:7">
      <c r="A572" s="7">
        <v>44817</v>
      </c>
      <c r="B572" s="526">
        <v>25501</v>
      </c>
      <c r="C572" s="526" t="s">
        <v>34</v>
      </c>
      <c r="D572" t="s">
        <v>18</v>
      </c>
      <c r="E572" s="80"/>
      <c r="F572" s="2">
        <v>60</v>
      </c>
      <c r="G572" s="2">
        <f t="shared" si="10"/>
        <v>0</v>
      </c>
    </row>
    <row r="573" spans="1:7">
      <c r="A573" s="88">
        <v>44592</v>
      </c>
      <c r="B573" s="525" t="s">
        <v>14</v>
      </c>
      <c r="C573" s="525" t="s">
        <v>15</v>
      </c>
      <c r="D573" t="s">
        <v>16</v>
      </c>
      <c r="E573" s="2">
        <v>44</v>
      </c>
      <c r="G573" s="2">
        <f t="shared" si="10"/>
        <v>44</v>
      </c>
    </row>
    <row r="574" spans="1:7">
      <c r="A574" s="88"/>
      <c r="B574" s="525"/>
      <c r="C574" s="525"/>
      <c r="D574" t="s">
        <v>17</v>
      </c>
      <c r="E574" s="2">
        <v>1.3</v>
      </c>
      <c r="G574" s="2">
        <f t="shared" si="10"/>
        <v>45.3</v>
      </c>
    </row>
    <row r="575" spans="1:7">
      <c r="A575" s="86"/>
      <c r="B575" s="526"/>
      <c r="C575" s="526"/>
      <c r="D575" t="s">
        <v>18</v>
      </c>
      <c r="E575" s="2">
        <v>60</v>
      </c>
      <c r="G575" s="2">
        <f t="shared" si="10"/>
        <v>105.3</v>
      </c>
    </row>
    <row r="576" spans="1:7">
      <c r="A576" s="86"/>
      <c r="B576" s="526"/>
      <c r="C576" s="526"/>
      <c r="D576" t="s">
        <v>19</v>
      </c>
      <c r="E576" s="2">
        <v>5</v>
      </c>
      <c r="G576" s="2">
        <f t="shared" si="10"/>
        <v>110.3</v>
      </c>
    </row>
    <row r="577" spans="1:14">
      <c r="A577" s="86"/>
      <c r="B577" s="526"/>
      <c r="C577" s="526"/>
      <c r="D577" t="s">
        <v>57</v>
      </c>
      <c r="E577" s="2">
        <v>10</v>
      </c>
      <c r="G577" s="2">
        <f t="shared" si="10"/>
        <v>120.3</v>
      </c>
    </row>
    <row r="578" spans="1:14">
      <c r="A578" s="86">
        <v>44716</v>
      </c>
      <c r="B578" s="526">
        <v>24956</v>
      </c>
      <c r="C578" s="526" t="s">
        <v>15</v>
      </c>
      <c r="D578" t="s">
        <v>57</v>
      </c>
      <c r="F578" s="2">
        <v>10</v>
      </c>
      <c r="G578" s="2">
        <f t="shared" si="10"/>
        <v>110.3</v>
      </c>
    </row>
    <row r="579" spans="1:14">
      <c r="A579" s="86">
        <v>44791</v>
      </c>
      <c r="B579" s="526">
        <v>25208</v>
      </c>
      <c r="C579" s="526" t="s">
        <v>15</v>
      </c>
      <c r="D579" t="s">
        <v>16</v>
      </c>
      <c r="F579" s="2">
        <v>44</v>
      </c>
      <c r="G579" s="2">
        <f t="shared" si="10"/>
        <v>66.3</v>
      </c>
    </row>
    <row r="580" spans="1:14">
      <c r="A580" s="86">
        <v>44791</v>
      </c>
      <c r="B580" s="526">
        <v>25208</v>
      </c>
      <c r="C580" s="526" t="s">
        <v>15</v>
      </c>
      <c r="D580" t="s">
        <v>17</v>
      </c>
      <c r="F580" s="2">
        <v>1.3</v>
      </c>
      <c r="G580" s="2">
        <f t="shared" si="10"/>
        <v>65</v>
      </c>
    </row>
    <row r="581" spans="1:14">
      <c r="A581" s="86">
        <v>44817</v>
      </c>
      <c r="B581" s="526">
        <v>25502</v>
      </c>
      <c r="C581" s="526" t="s">
        <v>15</v>
      </c>
      <c r="D581" t="s">
        <v>18</v>
      </c>
      <c r="F581" s="2">
        <v>60</v>
      </c>
      <c r="G581" s="2">
        <f t="shared" si="10"/>
        <v>5</v>
      </c>
    </row>
    <row r="582" spans="1:14">
      <c r="A582" s="86">
        <v>45096</v>
      </c>
      <c r="B582" s="526">
        <v>26965</v>
      </c>
      <c r="C582" s="526" t="s">
        <v>15</v>
      </c>
      <c r="D582" t="s">
        <v>19</v>
      </c>
      <c r="F582" s="2">
        <v>5</v>
      </c>
      <c r="G582" s="2">
        <f t="shared" si="10"/>
        <v>0</v>
      </c>
    </row>
    <row r="583" spans="1:14">
      <c r="A583" s="6">
        <v>44620</v>
      </c>
      <c r="B583" s="525" t="s">
        <v>14</v>
      </c>
      <c r="C583" s="64" t="s">
        <v>20</v>
      </c>
      <c r="D583" t="s">
        <v>16</v>
      </c>
      <c r="E583" s="2">
        <v>45.8</v>
      </c>
      <c r="G583" s="2">
        <f t="shared" si="10"/>
        <v>45.8</v>
      </c>
    </row>
    <row r="584" spans="1:14">
      <c r="A584"/>
      <c r="B584" s="526"/>
      <c r="C584" s="65"/>
      <c r="D584" t="s">
        <v>17</v>
      </c>
      <c r="E584" s="2">
        <v>4.3</v>
      </c>
      <c r="G584" s="2">
        <f t="shared" si="10"/>
        <v>50.099999999999994</v>
      </c>
    </row>
    <row r="585" spans="1:14">
      <c r="A585"/>
      <c r="B585" s="526"/>
      <c r="C585" s="65"/>
      <c r="D585" t="s">
        <v>18</v>
      </c>
      <c r="E585" s="2">
        <v>56</v>
      </c>
      <c r="G585" s="2">
        <f t="shared" si="10"/>
        <v>106.1</v>
      </c>
    </row>
    <row r="586" spans="1:14">
      <c r="B586" s="526"/>
      <c r="C586" s="526"/>
      <c r="D586" t="s">
        <v>19</v>
      </c>
      <c r="E586" s="2">
        <v>5</v>
      </c>
      <c r="G586" s="2">
        <f t="shared" si="10"/>
        <v>111.1</v>
      </c>
    </row>
    <row r="587" spans="1:14">
      <c r="A587" s="86">
        <v>44791</v>
      </c>
      <c r="B587" s="526">
        <v>25208</v>
      </c>
      <c r="C587" s="526" t="s">
        <v>20</v>
      </c>
      <c r="D587" t="s">
        <v>16</v>
      </c>
      <c r="F587" s="2">
        <v>45.8</v>
      </c>
      <c r="G587" s="2">
        <f t="shared" si="10"/>
        <v>65.3</v>
      </c>
      <c r="N587" s="80"/>
    </row>
    <row r="588" spans="1:14">
      <c r="A588" s="86">
        <v>44791</v>
      </c>
      <c r="B588" s="526">
        <v>25208</v>
      </c>
      <c r="C588" s="526" t="s">
        <v>20</v>
      </c>
      <c r="D588" t="s">
        <v>17</v>
      </c>
      <c r="F588" s="2">
        <v>4.3</v>
      </c>
      <c r="G588" s="2">
        <f t="shared" si="10"/>
        <v>61</v>
      </c>
      <c r="N588" s="80"/>
    </row>
    <row r="589" spans="1:14">
      <c r="A589" s="86">
        <v>44817</v>
      </c>
      <c r="B589" s="526">
        <v>25502</v>
      </c>
      <c r="C589" s="526" t="s">
        <v>20</v>
      </c>
      <c r="D589" t="s">
        <v>18</v>
      </c>
      <c r="F589" s="2">
        <v>56</v>
      </c>
      <c r="G589" s="2">
        <f t="shared" si="10"/>
        <v>5</v>
      </c>
      <c r="N589" s="80"/>
    </row>
    <row r="590" spans="1:14">
      <c r="A590" s="86">
        <v>45096</v>
      </c>
      <c r="B590" s="526">
        <v>26965</v>
      </c>
      <c r="C590" s="526" t="s">
        <v>20</v>
      </c>
      <c r="D590" t="s">
        <v>19</v>
      </c>
      <c r="F590" s="2">
        <v>5</v>
      </c>
      <c r="G590" s="2">
        <f t="shared" si="10"/>
        <v>0</v>
      </c>
      <c r="N590" s="80"/>
    </row>
    <row r="591" spans="1:14">
      <c r="A591" s="44">
        <v>44651</v>
      </c>
      <c r="B591" s="525" t="s">
        <v>14</v>
      </c>
      <c r="C591" s="525" t="s">
        <v>23</v>
      </c>
      <c r="D591" t="s">
        <v>16</v>
      </c>
      <c r="E591" s="8">
        <v>45.8</v>
      </c>
      <c r="G591" s="2">
        <f t="shared" si="10"/>
        <v>45.8</v>
      </c>
      <c r="N591" s="80"/>
    </row>
    <row r="592" spans="1:14">
      <c r="B592" s="526"/>
      <c r="C592" s="526"/>
      <c r="D592" t="s">
        <v>17</v>
      </c>
      <c r="E592" s="8">
        <v>5.2</v>
      </c>
      <c r="G592" s="2">
        <f t="shared" si="10"/>
        <v>51</v>
      </c>
      <c r="N592" s="80"/>
    </row>
    <row r="593" spans="1:13">
      <c r="B593" s="526"/>
      <c r="C593" s="526"/>
      <c r="D593" t="s">
        <v>18</v>
      </c>
      <c r="E593" s="8">
        <v>60</v>
      </c>
      <c r="G593" s="2">
        <f t="shared" si="10"/>
        <v>111</v>
      </c>
      <c r="M593" s="2"/>
    </row>
    <row r="594" spans="1:13">
      <c r="B594" s="526"/>
      <c r="C594" s="526"/>
      <c r="D594" t="s">
        <v>19</v>
      </c>
      <c r="E594" s="8">
        <v>5</v>
      </c>
      <c r="G594" s="2">
        <f t="shared" si="10"/>
        <v>116</v>
      </c>
      <c r="M594" s="2"/>
    </row>
    <row r="595" spans="1:13">
      <c r="B595" s="526"/>
      <c r="C595" s="526"/>
      <c r="D595" t="s">
        <v>377</v>
      </c>
      <c r="E595" s="8">
        <v>93</v>
      </c>
      <c r="G595" s="2">
        <f t="shared" si="10"/>
        <v>209</v>
      </c>
      <c r="M595" s="2"/>
    </row>
    <row r="596" spans="1:13">
      <c r="B596" s="526"/>
      <c r="C596" s="526"/>
      <c r="D596" t="s">
        <v>160</v>
      </c>
      <c r="E596" s="8">
        <v>93</v>
      </c>
      <c r="G596" s="2">
        <f t="shared" si="10"/>
        <v>302</v>
      </c>
      <c r="M596" s="2"/>
    </row>
    <row r="597" spans="1:13">
      <c r="A597" s="86">
        <v>44791</v>
      </c>
      <c r="B597" s="526">
        <v>25208</v>
      </c>
      <c r="C597" s="526" t="s">
        <v>23</v>
      </c>
      <c r="D597" t="s">
        <v>16</v>
      </c>
      <c r="E597" s="8"/>
      <c r="F597" s="8">
        <v>45.8</v>
      </c>
      <c r="G597" s="2">
        <f t="shared" si="10"/>
        <v>256.2</v>
      </c>
      <c r="M597" s="2"/>
    </row>
    <row r="598" spans="1:13">
      <c r="A598" s="86">
        <v>44791</v>
      </c>
      <c r="B598" s="526">
        <v>25208</v>
      </c>
      <c r="C598" s="526" t="s">
        <v>23</v>
      </c>
      <c r="D598" t="s">
        <v>17</v>
      </c>
      <c r="E598" s="8"/>
      <c r="F598" s="8">
        <v>5.2</v>
      </c>
      <c r="G598" s="2">
        <f t="shared" si="10"/>
        <v>251</v>
      </c>
      <c r="M598" s="2"/>
    </row>
    <row r="599" spans="1:13">
      <c r="A599" s="86">
        <v>44817</v>
      </c>
      <c r="B599" s="526">
        <v>25502</v>
      </c>
      <c r="C599" s="526" t="s">
        <v>23</v>
      </c>
      <c r="D599" t="s">
        <v>18</v>
      </c>
      <c r="E599" s="8"/>
      <c r="F599" s="8">
        <v>60</v>
      </c>
      <c r="G599" s="2">
        <f t="shared" si="10"/>
        <v>191</v>
      </c>
      <c r="M599" s="2"/>
    </row>
    <row r="600" spans="1:13">
      <c r="A600" s="86">
        <v>45096</v>
      </c>
      <c r="B600" s="526">
        <v>26965</v>
      </c>
      <c r="C600" s="526" t="s">
        <v>23</v>
      </c>
      <c r="D600" t="s">
        <v>19</v>
      </c>
      <c r="E600" s="8"/>
      <c r="F600" s="8">
        <v>5</v>
      </c>
      <c r="G600" s="2">
        <f t="shared" si="10"/>
        <v>186</v>
      </c>
      <c r="M600" s="2"/>
    </row>
    <row r="601" spans="1:13">
      <c r="B601" s="526" t="s">
        <v>12</v>
      </c>
      <c r="C601" s="526"/>
      <c r="D601" t="s">
        <v>377</v>
      </c>
      <c r="F601" s="2">
        <v>46.5</v>
      </c>
      <c r="G601" s="2">
        <f t="shared" si="10"/>
        <v>139.5</v>
      </c>
      <c r="M601" s="2"/>
    </row>
    <row r="602" spans="1:13">
      <c r="B602" s="526" t="s">
        <v>12</v>
      </c>
      <c r="C602" s="526"/>
      <c r="D602" t="s">
        <v>160</v>
      </c>
      <c r="F602" s="2">
        <v>46.5</v>
      </c>
      <c r="G602" s="2">
        <f t="shared" si="10"/>
        <v>93</v>
      </c>
      <c r="M602" s="2"/>
    </row>
    <row r="603" spans="1:13">
      <c r="A603" s="7">
        <v>45290</v>
      </c>
      <c r="B603" s="526">
        <v>28091</v>
      </c>
      <c r="C603" s="526" t="s">
        <v>23</v>
      </c>
      <c r="D603" t="s">
        <v>377</v>
      </c>
      <c r="F603" s="2">
        <v>46.5</v>
      </c>
      <c r="G603" s="2">
        <f t="shared" si="10"/>
        <v>46.5</v>
      </c>
      <c r="M603" s="2"/>
    </row>
    <row r="604" spans="1:13">
      <c r="A604" s="7">
        <v>45290</v>
      </c>
      <c r="B604" s="526">
        <v>28091</v>
      </c>
      <c r="C604" s="526" t="s">
        <v>23</v>
      </c>
      <c r="D604" t="s">
        <v>160</v>
      </c>
      <c r="F604" s="2">
        <v>46.5</v>
      </c>
      <c r="G604" s="2">
        <f t="shared" si="10"/>
        <v>0</v>
      </c>
      <c r="M604" s="2"/>
    </row>
    <row r="605" spans="1:13">
      <c r="A605" s="44">
        <v>44681</v>
      </c>
      <c r="B605" s="525" t="s">
        <v>14</v>
      </c>
      <c r="C605" s="525" t="s">
        <v>24</v>
      </c>
      <c r="D605" t="s">
        <v>16</v>
      </c>
      <c r="E605" s="2">
        <v>46.5</v>
      </c>
      <c r="G605" s="2">
        <f t="shared" si="10"/>
        <v>46.5</v>
      </c>
      <c r="M605" s="2"/>
    </row>
    <row r="606" spans="1:13">
      <c r="A606" s="44"/>
      <c r="B606" s="525"/>
      <c r="C606" s="525"/>
      <c r="D606" t="s">
        <v>17</v>
      </c>
      <c r="E606" s="8">
        <v>2.8</v>
      </c>
      <c r="G606" s="2">
        <f t="shared" si="10"/>
        <v>49.3</v>
      </c>
    </row>
    <row r="607" spans="1:13">
      <c r="A607" s="44"/>
      <c r="B607" s="525"/>
      <c r="C607" s="525"/>
      <c r="D607" t="s">
        <v>18</v>
      </c>
      <c r="E607" s="8">
        <v>60</v>
      </c>
      <c r="G607" s="2">
        <f t="shared" si="10"/>
        <v>109.3</v>
      </c>
    </row>
    <row r="608" spans="1:13">
      <c r="B608" s="526"/>
      <c r="C608" s="526"/>
      <c r="D608" t="s">
        <v>19</v>
      </c>
      <c r="E608" s="8">
        <v>5</v>
      </c>
      <c r="G608" s="2">
        <f t="shared" si="10"/>
        <v>114.3</v>
      </c>
    </row>
    <row r="609" spans="1:7">
      <c r="B609" s="526"/>
      <c r="C609" s="526"/>
      <c r="D609" t="s">
        <v>308</v>
      </c>
      <c r="E609" s="8">
        <v>10</v>
      </c>
      <c r="G609" s="2">
        <f t="shared" si="10"/>
        <v>124.3</v>
      </c>
    </row>
    <row r="610" spans="1:7">
      <c r="A610" s="86">
        <v>44716</v>
      </c>
      <c r="B610" s="526">
        <v>24956</v>
      </c>
      <c r="C610" s="526" t="s">
        <v>24</v>
      </c>
      <c r="D610" t="s">
        <v>308</v>
      </c>
      <c r="F610" s="2">
        <v>10</v>
      </c>
      <c r="G610" s="2">
        <f t="shared" si="10"/>
        <v>114.3</v>
      </c>
    </row>
    <row r="611" spans="1:7">
      <c r="A611" s="86">
        <v>44791</v>
      </c>
      <c r="B611" s="526">
        <v>25208</v>
      </c>
      <c r="C611" s="526" t="s">
        <v>24</v>
      </c>
      <c r="D611" t="s">
        <v>16</v>
      </c>
      <c r="F611" s="2">
        <v>46.5</v>
      </c>
      <c r="G611" s="2">
        <f t="shared" si="10"/>
        <v>67.8</v>
      </c>
    </row>
    <row r="612" spans="1:7" ht="15.75" customHeight="1">
      <c r="A612" s="86">
        <v>44791</v>
      </c>
      <c r="B612" s="526">
        <v>25208</v>
      </c>
      <c r="C612" s="526" t="s">
        <v>24</v>
      </c>
      <c r="D612" t="s">
        <v>17</v>
      </c>
      <c r="F612" s="8">
        <v>2.8</v>
      </c>
      <c r="G612" s="2">
        <f t="shared" si="10"/>
        <v>65</v>
      </c>
    </row>
    <row r="613" spans="1:7">
      <c r="A613" s="86">
        <v>44817</v>
      </c>
      <c r="B613" s="526">
        <v>25502</v>
      </c>
      <c r="C613" s="526" t="s">
        <v>24</v>
      </c>
      <c r="D613" t="s">
        <v>18</v>
      </c>
      <c r="F613" s="8">
        <v>60</v>
      </c>
      <c r="G613" s="2">
        <f t="shared" si="10"/>
        <v>5</v>
      </c>
    </row>
    <row r="614" spans="1:7">
      <c r="A614" s="86">
        <v>45096</v>
      </c>
      <c r="B614" s="526">
        <v>26965</v>
      </c>
      <c r="C614" s="526" t="s">
        <v>24</v>
      </c>
      <c r="D614" t="s">
        <v>19</v>
      </c>
      <c r="F614" s="8">
        <v>5</v>
      </c>
      <c r="G614" s="2">
        <f t="shared" si="10"/>
        <v>0</v>
      </c>
    </row>
    <row r="615" spans="1:7">
      <c r="A615" s="44">
        <v>44712</v>
      </c>
      <c r="B615" s="525" t="s">
        <v>14</v>
      </c>
      <c r="C615" s="525" t="s">
        <v>25</v>
      </c>
      <c r="D615" t="s">
        <v>16</v>
      </c>
      <c r="E615" s="8">
        <v>35.799999999999997</v>
      </c>
      <c r="G615" s="2">
        <f t="shared" si="10"/>
        <v>35.799999999999997</v>
      </c>
    </row>
    <row r="616" spans="1:7">
      <c r="B616" s="526"/>
      <c r="C616" s="526"/>
      <c r="D616" t="s">
        <v>17</v>
      </c>
      <c r="E616" s="8">
        <v>14.5</v>
      </c>
      <c r="G616" s="2">
        <f t="shared" si="10"/>
        <v>50.3</v>
      </c>
    </row>
    <row r="617" spans="1:7">
      <c r="B617" s="526"/>
      <c r="C617" s="526"/>
      <c r="D617" t="s">
        <v>18</v>
      </c>
      <c r="E617" s="8">
        <v>60</v>
      </c>
      <c r="G617" s="2">
        <f t="shared" ref="G617:G684" si="11">+G616+E617-F617</f>
        <v>110.3</v>
      </c>
    </row>
    <row r="618" spans="1:7">
      <c r="B618" s="526"/>
      <c r="C618" s="526"/>
      <c r="D618" t="s">
        <v>19</v>
      </c>
      <c r="E618" s="8">
        <v>5</v>
      </c>
      <c r="G618" s="2">
        <f t="shared" si="11"/>
        <v>115.3</v>
      </c>
    </row>
    <row r="619" spans="1:7">
      <c r="B619" s="526"/>
      <c r="C619" s="526"/>
      <c r="D619" t="s">
        <v>98</v>
      </c>
      <c r="E619" s="8">
        <v>6</v>
      </c>
      <c r="G619" s="2">
        <f t="shared" si="11"/>
        <v>121.3</v>
      </c>
    </row>
    <row r="620" spans="1:7">
      <c r="A620" s="86">
        <v>44791</v>
      </c>
      <c r="B620" s="526">
        <v>25208</v>
      </c>
      <c r="C620" s="526" t="s">
        <v>25</v>
      </c>
      <c r="D620" t="s">
        <v>16</v>
      </c>
      <c r="E620" s="8"/>
      <c r="F620" s="8">
        <v>35.799999999999997</v>
      </c>
      <c r="G620" s="2">
        <f t="shared" si="11"/>
        <v>85.5</v>
      </c>
    </row>
    <row r="621" spans="1:7">
      <c r="A621" s="86">
        <v>44791</v>
      </c>
      <c r="B621" s="526">
        <v>25208</v>
      </c>
      <c r="C621" s="526" t="s">
        <v>25</v>
      </c>
      <c r="D621" t="s">
        <v>17</v>
      </c>
      <c r="E621" s="8"/>
      <c r="F621" s="8">
        <v>14.5</v>
      </c>
      <c r="G621" s="2">
        <f t="shared" si="11"/>
        <v>71</v>
      </c>
    </row>
    <row r="622" spans="1:7">
      <c r="A622" s="86">
        <v>45096</v>
      </c>
      <c r="B622" s="526">
        <v>26965</v>
      </c>
      <c r="C622" s="526" t="s">
        <v>25</v>
      </c>
      <c r="D622" t="s">
        <v>18</v>
      </c>
      <c r="E622" s="8"/>
      <c r="F622" s="8">
        <v>60</v>
      </c>
      <c r="G622" s="2">
        <f t="shared" si="11"/>
        <v>11</v>
      </c>
    </row>
    <row r="623" spans="1:7">
      <c r="A623" s="86">
        <v>45096</v>
      </c>
      <c r="B623" s="526">
        <v>26965</v>
      </c>
      <c r="C623" s="526" t="s">
        <v>25</v>
      </c>
      <c r="D623" t="s">
        <v>19</v>
      </c>
      <c r="E623" s="8"/>
      <c r="F623" s="8">
        <v>5</v>
      </c>
      <c r="G623" s="2">
        <f t="shared" si="11"/>
        <v>6</v>
      </c>
    </row>
    <row r="624" spans="1:7">
      <c r="A624" s="86">
        <v>45090</v>
      </c>
      <c r="B624" s="526">
        <v>26965</v>
      </c>
      <c r="C624" s="526" t="s">
        <v>25</v>
      </c>
      <c r="D624" t="s">
        <v>98</v>
      </c>
      <c r="E624" s="8"/>
      <c r="F624" s="8">
        <v>6</v>
      </c>
      <c r="G624" s="2">
        <f t="shared" si="11"/>
        <v>0</v>
      </c>
    </row>
    <row r="625" spans="1:13">
      <c r="A625" s="44">
        <v>44742</v>
      </c>
      <c r="B625" s="525" t="s">
        <v>14</v>
      </c>
      <c r="C625" s="525" t="s">
        <v>26</v>
      </c>
      <c r="D625" t="s">
        <v>16</v>
      </c>
      <c r="E625" s="2">
        <v>43.1</v>
      </c>
      <c r="G625" s="2">
        <f t="shared" si="11"/>
        <v>43.1</v>
      </c>
    </row>
    <row r="626" spans="1:13">
      <c r="A626" s="44"/>
      <c r="B626" s="525"/>
      <c r="C626" s="525"/>
      <c r="D626" t="s">
        <v>17</v>
      </c>
      <c r="E626" s="2">
        <v>6.9</v>
      </c>
      <c r="G626" s="2">
        <f t="shared" si="11"/>
        <v>50</v>
      </c>
    </row>
    <row r="627" spans="1:13">
      <c r="A627" s="44"/>
      <c r="B627" s="525"/>
      <c r="C627" s="525"/>
      <c r="D627" t="s">
        <v>18</v>
      </c>
      <c r="E627" s="8">
        <v>60</v>
      </c>
      <c r="G627" s="2">
        <f t="shared" si="11"/>
        <v>110</v>
      </c>
    </row>
    <row r="628" spans="1:13">
      <c r="A628" s="44"/>
      <c r="B628" s="525"/>
      <c r="C628" s="525"/>
      <c r="D628" t="s">
        <v>19</v>
      </c>
      <c r="E628" s="8">
        <v>5</v>
      </c>
      <c r="G628" s="2">
        <f t="shared" si="11"/>
        <v>115</v>
      </c>
    </row>
    <row r="629" spans="1:13">
      <c r="A629" s="7">
        <v>44791</v>
      </c>
      <c r="B629" s="526">
        <v>25209</v>
      </c>
      <c r="C629" s="526" t="s">
        <v>26</v>
      </c>
      <c r="D629" t="s">
        <v>16</v>
      </c>
      <c r="E629" s="8"/>
      <c r="F629" s="2">
        <v>43.1</v>
      </c>
      <c r="G629" s="2">
        <f t="shared" si="11"/>
        <v>71.900000000000006</v>
      </c>
    </row>
    <row r="630" spans="1:13">
      <c r="A630" s="7">
        <v>44791</v>
      </c>
      <c r="B630" s="526">
        <v>25209</v>
      </c>
      <c r="C630" s="526" t="s">
        <v>26</v>
      </c>
      <c r="D630" t="s">
        <v>17</v>
      </c>
      <c r="E630" s="8"/>
      <c r="F630" s="2">
        <v>6.9</v>
      </c>
      <c r="G630" s="2">
        <f t="shared" si="11"/>
        <v>65</v>
      </c>
    </row>
    <row r="631" spans="1:13">
      <c r="A631" s="7">
        <v>45096</v>
      </c>
      <c r="B631" s="526">
        <v>26965</v>
      </c>
      <c r="C631" s="526" t="s">
        <v>26</v>
      </c>
      <c r="D631" t="s">
        <v>18</v>
      </c>
      <c r="E631" s="8"/>
      <c r="F631" s="2">
        <v>60</v>
      </c>
      <c r="G631" s="2">
        <f t="shared" si="11"/>
        <v>5</v>
      </c>
    </row>
    <row r="632" spans="1:13">
      <c r="A632" s="7">
        <v>45096</v>
      </c>
      <c r="B632" s="526">
        <v>26965</v>
      </c>
      <c r="C632" s="526" t="s">
        <v>26</v>
      </c>
      <c r="D632" t="s">
        <v>19</v>
      </c>
      <c r="E632" s="8"/>
      <c r="F632" s="2">
        <v>5</v>
      </c>
      <c r="G632" s="2">
        <f t="shared" si="11"/>
        <v>0</v>
      </c>
    </row>
    <row r="633" spans="1:13">
      <c r="A633" s="44">
        <v>44773</v>
      </c>
      <c r="B633" s="525" t="s">
        <v>14</v>
      </c>
      <c r="C633" s="525" t="s">
        <v>27</v>
      </c>
      <c r="D633" t="s">
        <v>16</v>
      </c>
      <c r="E633" s="2">
        <v>42.9</v>
      </c>
      <c r="G633" s="2">
        <f t="shared" si="11"/>
        <v>42.9</v>
      </c>
    </row>
    <row r="634" spans="1:13">
      <c r="B634" s="526"/>
      <c r="C634" s="526"/>
      <c r="D634" t="s">
        <v>17</v>
      </c>
      <c r="E634" s="2">
        <v>9.6999999999999993</v>
      </c>
      <c r="G634" s="2">
        <f t="shared" si="11"/>
        <v>52.599999999999994</v>
      </c>
    </row>
    <row r="635" spans="1:13">
      <c r="B635" s="526"/>
      <c r="C635" s="526"/>
      <c r="D635" t="s">
        <v>18</v>
      </c>
      <c r="E635" s="148">
        <v>60</v>
      </c>
      <c r="G635" s="2">
        <f t="shared" si="11"/>
        <v>112.6</v>
      </c>
    </row>
    <row r="636" spans="1:13">
      <c r="A636" s="44"/>
      <c r="B636" s="525"/>
      <c r="C636" s="526"/>
      <c r="D636" t="s">
        <v>19</v>
      </c>
      <c r="E636" s="148">
        <v>5</v>
      </c>
      <c r="G636" s="2">
        <f t="shared" si="11"/>
        <v>117.6</v>
      </c>
      <c r="M636" s="160"/>
    </row>
    <row r="637" spans="1:13">
      <c r="A637" s="7">
        <v>44791</v>
      </c>
      <c r="B637" s="526">
        <v>25209</v>
      </c>
      <c r="C637" s="526" t="s">
        <v>27</v>
      </c>
      <c r="D637" t="s">
        <v>16</v>
      </c>
      <c r="F637" s="2">
        <v>42.9</v>
      </c>
      <c r="G637" s="2">
        <f t="shared" si="11"/>
        <v>74.699999999999989</v>
      </c>
      <c r="M637" s="160"/>
    </row>
    <row r="638" spans="1:13">
      <c r="A638" s="7">
        <v>44791</v>
      </c>
      <c r="B638" s="526">
        <v>25209</v>
      </c>
      <c r="C638" s="526" t="s">
        <v>27</v>
      </c>
      <c r="D638" t="s">
        <v>17</v>
      </c>
      <c r="F638" s="2">
        <v>9.6999999999999993</v>
      </c>
      <c r="G638" s="2">
        <f t="shared" si="11"/>
        <v>64.999999999999986</v>
      </c>
    </row>
    <row r="639" spans="1:13">
      <c r="A639" s="7">
        <v>45096</v>
      </c>
      <c r="B639" s="526">
        <v>26965</v>
      </c>
      <c r="C639" s="526" t="s">
        <v>27</v>
      </c>
      <c r="D639" t="s">
        <v>18</v>
      </c>
      <c r="F639" s="2">
        <v>60</v>
      </c>
      <c r="G639" s="2">
        <f t="shared" si="11"/>
        <v>4.9999999999999858</v>
      </c>
    </row>
    <row r="640" spans="1:13">
      <c r="A640" s="7">
        <v>45096</v>
      </c>
      <c r="B640" s="526">
        <v>26965</v>
      </c>
      <c r="C640" s="526" t="s">
        <v>27</v>
      </c>
      <c r="D640" t="s">
        <v>19</v>
      </c>
      <c r="F640" s="2">
        <v>5</v>
      </c>
      <c r="G640" s="2">
        <f t="shared" si="11"/>
        <v>-1.4210854715202004E-14</v>
      </c>
    </row>
    <row r="641" spans="1:13">
      <c r="A641" s="44">
        <v>44773</v>
      </c>
      <c r="B641" s="525" t="s">
        <v>14</v>
      </c>
      <c r="C641" s="525" t="s">
        <v>28</v>
      </c>
      <c r="D641" t="s">
        <v>16</v>
      </c>
      <c r="E641" s="2">
        <v>43.1</v>
      </c>
      <c r="G641" s="2">
        <f t="shared" si="11"/>
        <v>43.099999999999987</v>
      </c>
    </row>
    <row r="642" spans="1:13">
      <c r="B642" s="526"/>
      <c r="C642" s="526"/>
      <c r="D642" t="s">
        <v>17</v>
      </c>
      <c r="E642" s="2">
        <v>7</v>
      </c>
      <c r="G642" s="2">
        <f t="shared" si="11"/>
        <v>50.099999999999987</v>
      </c>
    </row>
    <row r="643" spans="1:13">
      <c r="B643" s="526"/>
      <c r="C643" s="526"/>
      <c r="D643" t="s">
        <v>18</v>
      </c>
      <c r="E643" s="148">
        <v>60</v>
      </c>
      <c r="G643" s="2">
        <f t="shared" si="11"/>
        <v>110.1</v>
      </c>
    </row>
    <row r="644" spans="1:13">
      <c r="B644" s="526"/>
      <c r="C644" s="526"/>
      <c r="D644" t="s">
        <v>19</v>
      </c>
      <c r="E644" s="148">
        <v>5</v>
      </c>
      <c r="G644" s="2">
        <f t="shared" si="11"/>
        <v>115.1</v>
      </c>
      <c r="M644" s="26"/>
    </row>
    <row r="645" spans="1:13">
      <c r="B645" s="526"/>
      <c r="C645" s="526"/>
      <c r="D645" t="s">
        <v>166</v>
      </c>
      <c r="E645" s="2">
        <v>102.5</v>
      </c>
      <c r="G645" s="2">
        <f t="shared" si="11"/>
        <v>217.6</v>
      </c>
      <c r="M645" s="26"/>
    </row>
    <row r="646" spans="1:13">
      <c r="B646" s="526"/>
      <c r="C646" s="526"/>
      <c r="D646" t="s">
        <v>167</v>
      </c>
      <c r="E646" s="2">
        <v>102.5</v>
      </c>
      <c r="G646" s="2">
        <f t="shared" si="11"/>
        <v>320.10000000000002</v>
      </c>
    </row>
    <row r="647" spans="1:13">
      <c r="A647" s="7">
        <v>44973</v>
      </c>
      <c r="B647" s="526" t="s">
        <v>703</v>
      </c>
      <c r="C647" s="526" t="s">
        <v>28</v>
      </c>
      <c r="D647" t="s">
        <v>16</v>
      </c>
      <c r="F647" s="2">
        <v>43.1</v>
      </c>
      <c r="G647" s="2">
        <f t="shared" si="11"/>
        <v>277</v>
      </c>
    </row>
    <row r="648" spans="1:13">
      <c r="A648" s="7">
        <v>44973</v>
      </c>
      <c r="B648" s="526" t="s">
        <v>703</v>
      </c>
      <c r="C648" s="526" t="s">
        <v>28</v>
      </c>
      <c r="D648" t="s">
        <v>17</v>
      </c>
      <c r="F648" s="2">
        <v>7</v>
      </c>
      <c r="G648" s="2">
        <f t="shared" si="11"/>
        <v>270</v>
      </c>
    </row>
    <row r="649" spans="1:13">
      <c r="A649" s="7">
        <v>45096</v>
      </c>
      <c r="B649" s="526">
        <v>26966</v>
      </c>
      <c r="C649" s="526" t="s">
        <v>28</v>
      </c>
      <c r="D649" t="s">
        <v>18</v>
      </c>
      <c r="F649" s="2">
        <v>60</v>
      </c>
      <c r="G649" s="2">
        <f t="shared" si="11"/>
        <v>210</v>
      </c>
    </row>
    <row r="650" spans="1:13">
      <c r="A650" s="7">
        <v>45096</v>
      </c>
      <c r="B650" s="526">
        <v>26966</v>
      </c>
      <c r="C650" s="526" t="s">
        <v>28</v>
      </c>
      <c r="D650" t="s">
        <v>19</v>
      </c>
      <c r="F650" s="2">
        <v>5</v>
      </c>
      <c r="G650" s="2">
        <f t="shared" si="11"/>
        <v>205</v>
      </c>
    </row>
    <row r="651" spans="1:13">
      <c r="B651" s="526" t="s">
        <v>12</v>
      </c>
      <c r="C651" s="526"/>
      <c r="D651" t="s">
        <v>166</v>
      </c>
      <c r="F651" s="2">
        <v>51.25</v>
      </c>
      <c r="G651" s="2">
        <f t="shared" si="11"/>
        <v>153.75</v>
      </c>
    </row>
    <row r="652" spans="1:13">
      <c r="B652" s="526" t="s">
        <v>12</v>
      </c>
      <c r="C652" s="526"/>
      <c r="D652" t="s">
        <v>167</v>
      </c>
      <c r="F652" s="2">
        <v>51.25</v>
      </c>
      <c r="G652" s="2">
        <f t="shared" si="11"/>
        <v>102.5</v>
      </c>
    </row>
    <row r="653" spans="1:13">
      <c r="A653" s="7">
        <v>45290</v>
      </c>
      <c r="B653" s="526">
        <v>28091</v>
      </c>
      <c r="C653" s="526" t="s">
        <v>28</v>
      </c>
      <c r="D653" t="s">
        <v>166</v>
      </c>
      <c r="F653" s="2">
        <v>51.25</v>
      </c>
      <c r="G653" s="2">
        <f t="shared" si="11"/>
        <v>51.25</v>
      </c>
    </row>
    <row r="654" spans="1:13">
      <c r="A654" s="7">
        <v>45290</v>
      </c>
      <c r="B654" s="526">
        <v>28091</v>
      </c>
      <c r="C654" s="526" t="s">
        <v>28</v>
      </c>
      <c r="D654" t="s">
        <v>167</v>
      </c>
      <c r="F654" s="2">
        <v>51.25</v>
      </c>
      <c r="G654" s="2">
        <f t="shared" si="11"/>
        <v>0</v>
      </c>
    </row>
    <row r="655" spans="1:13">
      <c r="A655" s="44">
        <v>44834</v>
      </c>
      <c r="B655" s="525" t="s">
        <v>14</v>
      </c>
      <c r="C655" s="525" t="s">
        <v>53</v>
      </c>
      <c r="D655" t="s">
        <v>16</v>
      </c>
      <c r="E655" s="8">
        <v>38.299999999999997</v>
      </c>
      <c r="G655" s="2">
        <f t="shared" si="11"/>
        <v>38.299999999999997</v>
      </c>
    </row>
    <row r="656" spans="1:13">
      <c r="B656" s="526"/>
      <c r="C656" s="526"/>
      <c r="D656" t="s">
        <v>17</v>
      </c>
      <c r="E656" s="8">
        <v>8.1999999999999993</v>
      </c>
      <c r="G656" s="2">
        <f t="shared" si="11"/>
        <v>46.5</v>
      </c>
      <c r="M656" s="181"/>
    </row>
    <row r="657" spans="1:13">
      <c r="B657" s="526"/>
      <c r="C657" s="526"/>
      <c r="D657" t="s">
        <v>18</v>
      </c>
      <c r="E657" s="2">
        <v>60</v>
      </c>
      <c r="G657" s="2">
        <f t="shared" si="11"/>
        <v>106.5</v>
      </c>
      <c r="M657" s="181"/>
    </row>
    <row r="658" spans="1:13">
      <c r="B658" s="526"/>
      <c r="C658" s="526"/>
      <c r="D658" t="s">
        <v>19</v>
      </c>
      <c r="E658" s="2">
        <v>5</v>
      </c>
      <c r="G658" s="2">
        <f t="shared" si="11"/>
        <v>111.5</v>
      </c>
    </row>
    <row r="659" spans="1:13">
      <c r="A659" s="7">
        <v>44973</v>
      </c>
      <c r="B659" s="526" t="s">
        <v>703</v>
      </c>
      <c r="C659" s="526" t="s">
        <v>53</v>
      </c>
      <c r="D659" t="s">
        <v>16</v>
      </c>
      <c r="F659" s="8">
        <v>38.299999999999997</v>
      </c>
      <c r="G659" s="2">
        <f t="shared" si="11"/>
        <v>73.2</v>
      </c>
    </row>
    <row r="660" spans="1:13">
      <c r="A660" s="7">
        <v>44973</v>
      </c>
      <c r="B660" s="526" t="s">
        <v>703</v>
      </c>
      <c r="C660" s="526" t="s">
        <v>53</v>
      </c>
      <c r="D660" t="s">
        <v>17</v>
      </c>
      <c r="F660" s="8">
        <v>8.1999999999999993</v>
      </c>
      <c r="G660" s="2">
        <f t="shared" si="11"/>
        <v>65</v>
      </c>
    </row>
    <row r="661" spans="1:13">
      <c r="A661" s="7">
        <v>45096</v>
      </c>
      <c r="B661" s="526">
        <v>26966</v>
      </c>
      <c r="C661" s="526" t="s">
        <v>53</v>
      </c>
      <c r="D661" t="s">
        <v>18</v>
      </c>
      <c r="F661" s="8">
        <v>60</v>
      </c>
      <c r="G661" s="2">
        <f t="shared" si="11"/>
        <v>5</v>
      </c>
    </row>
    <row r="662" spans="1:13">
      <c r="A662" s="7">
        <v>45096</v>
      </c>
      <c r="B662" s="526">
        <v>26966</v>
      </c>
      <c r="C662" s="526" t="s">
        <v>53</v>
      </c>
      <c r="D662" t="s">
        <v>19</v>
      </c>
      <c r="F662" s="8">
        <v>5</v>
      </c>
      <c r="G662" s="2">
        <f t="shared" si="11"/>
        <v>0</v>
      </c>
    </row>
    <row r="663" spans="1:13">
      <c r="A663" s="44">
        <v>44865</v>
      </c>
      <c r="B663" s="525" t="s">
        <v>14</v>
      </c>
      <c r="C663" s="525" t="s">
        <v>30</v>
      </c>
      <c r="D663" t="s">
        <v>16</v>
      </c>
      <c r="E663" s="148">
        <v>38.200000000000003</v>
      </c>
      <c r="G663" s="2">
        <f t="shared" si="11"/>
        <v>38.200000000000003</v>
      </c>
    </row>
    <row r="664" spans="1:13">
      <c r="A664" s="44"/>
      <c r="B664" s="525"/>
      <c r="C664" s="525"/>
      <c r="D664" t="s">
        <v>17</v>
      </c>
      <c r="E664" s="148">
        <v>4.9000000000000004</v>
      </c>
      <c r="G664" s="2">
        <f t="shared" si="11"/>
        <v>43.1</v>
      </c>
      <c r="M664" s="26"/>
    </row>
    <row r="665" spans="1:13">
      <c r="A665" s="44"/>
      <c r="B665" s="525"/>
      <c r="C665" s="525"/>
      <c r="D665" t="s">
        <v>18</v>
      </c>
      <c r="E665" s="148">
        <v>60</v>
      </c>
      <c r="G665" s="2">
        <f t="shared" si="11"/>
        <v>103.1</v>
      </c>
      <c r="M665" s="26"/>
    </row>
    <row r="666" spans="1:13">
      <c r="A666" s="44"/>
      <c r="B666" s="525"/>
      <c r="C666" s="525"/>
      <c r="D666" t="s">
        <v>19</v>
      </c>
      <c r="E666" s="148">
        <v>5</v>
      </c>
      <c r="G666" s="2">
        <f t="shared" si="11"/>
        <v>108.1</v>
      </c>
    </row>
    <row r="667" spans="1:13">
      <c r="A667" s="7">
        <v>44973</v>
      </c>
      <c r="B667" s="526" t="s">
        <v>703</v>
      </c>
      <c r="C667" s="526" t="s">
        <v>30</v>
      </c>
      <c r="D667" t="s">
        <v>16</v>
      </c>
      <c r="E667" s="148"/>
      <c r="F667" s="148">
        <v>38.200000000000003</v>
      </c>
      <c r="G667" s="2">
        <f t="shared" si="11"/>
        <v>69.899999999999991</v>
      </c>
    </row>
    <row r="668" spans="1:13">
      <c r="A668" s="7">
        <v>44973</v>
      </c>
      <c r="B668" s="526" t="s">
        <v>703</v>
      </c>
      <c r="C668" s="526" t="s">
        <v>30</v>
      </c>
      <c r="D668" t="s">
        <v>17</v>
      </c>
      <c r="E668" s="148"/>
      <c r="F668" s="148">
        <v>4.9000000000000004</v>
      </c>
      <c r="G668" s="2">
        <f t="shared" si="11"/>
        <v>64.999999999999986</v>
      </c>
    </row>
    <row r="669" spans="1:13">
      <c r="A669" s="7">
        <v>45096</v>
      </c>
      <c r="B669" s="526">
        <v>26966</v>
      </c>
      <c r="C669" s="526" t="s">
        <v>30</v>
      </c>
      <c r="D669" t="s">
        <v>18</v>
      </c>
      <c r="E669" s="148"/>
      <c r="F669" s="148">
        <v>60</v>
      </c>
      <c r="G669" s="2">
        <f t="shared" si="11"/>
        <v>4.9999999999999858</v>
      </c>
    </row>
    <row r="670" spans="1:13">
      <c r="A670" s="7">
        <v>45096</v>
      </c>
      <c r="B670" s="526">
        <v>26966</v>
      </c>
      <c r="C670" s="526" t="s">
        <v>30</v>
      </c>
      <c r="D670" t="s">
        <v>19</v>
      </c>
      <c r="E670" s="148"/>
      <c r="F670" s="148">
        <v>5</v>
      </c>
      <c r="G670" s="2">
        <f t="shared" si="11"/>
        <v>-1.4210854715202004E-14</v>
      </c>
    </row>
    <row r="671" spans="1:13">
      <c r="A671" s="88">
        <v>44895</v>
      </c>
      <c r="B671" s="525" t="s">
        <v>14</v>
      </c>
      <c r="C671" s="525" t="s">
        <v>33</v>
      </c>
      <c r="D671" t="s">
        <v>16</v>
      </c>
      <c r="E671" s="8">
        <v>42.6</v>
      </c>
      <c r="G671" s="2">
        <f t="shared" si="11"/>
        <v>42.599999999999987</v>
      </c>
    </row>
    <row r="672" spans="1:13">
      <c r="A672" s="86"/>
      <c r="B672" s="526"/>
      <c r="C672" s="526"/>
      <c r="D672" t="s">
        <v>17</v>
      </c>
      <c r="E672" s="8">
        <v>6.3</v>
      </c>
      <c r="G672" s="2">
        <f t="shared" si="11"/>
        <v>48.899999999999984</v>
      </c>
      <c r="M672" s="160"/>
    </row>
    <row r="673" spans="1:13">
      <c r="A673" s="86"/>
      <c r="B673" s="526"/>
      <c r="C673" s="526"/>
      <c r="D673" t="s">
        <v>18</v>
      </c>
      <c r="E673" s="2">
        <v>60</v>
      </c>
      <c r="G673" s="2">
        <f t="shared" si="11"/>
        <v>108.89999999999998</v>
      </c>
      <c r="M673" s="160"/>
    </row>
    <row r="674" spans="1:13">
      <c r="A674" s="86"/>
      <c r="B674" s="526"/>
      <c r="C674" s="526"/>
      <c r="D674" t="s">
        <v>19</v>
      </c>
      <c r="E674" s="2">
        <v>5</v>
      </c>
      <c r="G674" s="2">
        <f t="shared" si="11"/>
        <v>113.89999999999998</v>
      </c>
    </row>
    <row r="675" spans="1:13">
      <c r="A675" s="7">
        <v>44973</v>
      </c>
      <c r="B675" s="526" t="s">
        <v>703</v>
      </c>
      <c r="C675" s="526" t="s">
        <v>33</v>
      </c>
      <c r="D675" t="s">
        <v>16</v>
      </c>
      <c r="F675" s="8">
        <v>42.6</v>
      </c>
      <c r="G675" s="2">
        <f t="shared" si="11"/>
        <v>71.299999999999983</v>
      </c>
    </row>
    <row r="676" spans="1:13">
      <c r="A676" s="7">
        <v>44973</v>
      </c>
      <c r="B676" s="526" t="s">
        <v>703</v>
      </c>
      <c r="C676" s="526" t="s">
        <v>33</v>
      </c>
      <c r="D676" t="s">
        <v>17</v>
      </c>
      <c r="F676" s="8">
        <v>6.3</v>
      </c>
      <c r="G676" s="2">
        <f t="shared" si="11"/>
        <v>64.999999999999986</v>
      </c>
    </row>
    <row r="677" spans="1:13">
      <c r="A677" s="7">
        <v>45096</v>
      </c>
      <c r="B677" s="526">
        <v>26966</v>
      </c>
      <c r="C677" s="526" t="s">
        <v>33</v>
      </c>
      <c r="D677" t="s">
        <v>18</v>
      </c>
      <c r="F677" s="8">
        <v>60</v>
      </c>
      <c r="G677" s="2">
        <f t="shared" si="11"/>
        <v>4.9999999999999858</v>
      </c>
    </row>
    <row r="678" spans="1:13">
      <c r="A678" s="7">
        <v>45096</v>
      </c>
      <c r="B678" s="526">
        <v>26966</v>
      </c>
      <c r="C678" s="526" t="s">
        <v>33</v>
      </c>
      <c r="D678" t="s">
        <v>19</v>
      </c>
      <c r="F678" s="8">
        <v>5</v>
      </c>
      <c r="G678" s="2">
        <f t="shared" si="11"/>
        <v>-1.4210854715202004E-14</v>
      </c>
    </row>
    <row r="679" spans="1:13">
      <c r="A679" s="44">
        <v>44926</v>
      </c>
      <c r="B679" s="525" t="s">
        <v>14</v>
      </c>
      <c r="C679" s="525" t="s">
        <v>34</v>
      </c>
      <c r="D679" t="s">
        <v>16</v>
      </c>
      <c r="E679" s="2">
        <v>48.7</v>
      </c>
      <c r="G679" s="2">
        <f t="shared" si="11"/>
        <v>48.699999999999989</v>
      </c>
    </row>
    <row r="680" spans="1:13">
      <c r="A680" s="44"/>
      <c r="B680" s="525"/>
      <c r="C680" s="525"/>
      <c r="D680" t="s">
        <v>17</v>
      </c>
      <c r="E680" s="2">
        <v>5.7</v>
      </c>
      <c r="G680" s="2">
        <f t="shared" si="11"/>
        <v>54.399999999999991</v>
      </c>
    </row>
    <row r="681" spans="1:13">
      <c r="A681" s="44"/>
      <c r="B681" s="525"/>
      <c r="C681" s="525"/>
      <c r="D681" t="s">
        <v>18</v>
      </c>
      <c r="E681" s="2">
        <v>60</v>
      </c>
      <c r="G681" s="2">
        <f t="shared" si="11"/>
        <v>114.39999999999999</v>
      </c>
      <c r="M681" s="26"/>
    </row>
    <row r="682" spans="1:13">
      <c r="A682" s="44"/>
      <c r="B682" s="525"/>
      <c r="C682" s="525"/>
      <c r="D682" t="s">
        <v>19</v>
      </c>
      <c r="E682" s="2">
        <v>5</v>
      </c>
      <c r="G682" s="2">
        <f t="shared" si="11"/>
        <v>119.39999999999999</v>
      </c>
    </row>
    <row r="683" spans="1:13">
      <c r="A683" s="7">
        <v>44973</v>
      </c>
      <c r="B683" s="526" t="s">
        <v>703</v>
      </c>
      <c r="C683" s="526" t="s">
        <v>34</v>
      </c>
      <c r="D683" t="s">
        <v>16</v>
      </c>
      <c r="F683" s="2">
        <v>48.7</v>
      </c>
      <c r="G683" s="2">
        <f t="shared" si="11"/>
        <v>70.699999999999989</v>
      </c>
    </row>
    <row r="684" spans="1:13">
      <c r="A684" s="7">
        <v>44973</v>
      </c>
      <c r="B684" s="526" t="s">
        <v>703</v>
      </c>
      <c r="C684" s="526" t="s">
        <v>34</v>
      </c>
      <c r="D684" t="s">
        <v>17</v>
      </c>
      <c r="F684" s="2">
        <v>5.7</v>
      </c>
      <c r="G684" s="2">
        <f t="shared" si="11"/>
        <v>64.999999999999986</v>
      </c>
    </row>
    <row r="685" spans="1:13">
      <c r="A685" s="7">
        <v>45096</v>
      </c>
      <c r="B685" s="526">
        <v>26966</v>
      </c>
      <c r="C685" s="526" t="s">
        <v>34</v>
      </c>
      <c r="D685" t="s">
        <v>18</v>
      </c>
      <c r="F685" s="2">
        <v>60</v>
      </c>
      <c r="G685" s="2">
        <f t="shared" ref="G685:G707" si="12">+G684+E685-F685</f>
        <v>4.9999999999999858</v>
      </c>
    </row>
    <row r="686" spans="1:13">
      <c r="A686" s="7">
        <v>45096</v>
      </c>
      <c r="B686" s="526">
        <v>26966</v>
      </c>
      <c r="C686" s="526" t="s">
        <v>34</v>
      </c>
      <c r="D686" t="s">
        <v>19</v>
      </c>
      <c r="F686" s="2">
        <v>5</v>
      </c>
      <c r="G686" s="2">
        <f t="shared" si="12"/>
        <v>-1.4210854715202004E-14</v>
      </c>
    </row>
    <row r="687" spans="1:13">
      <c r="A687" s="44">
        <v>44957</v>
      </c>
      <c r="B687" s="525" t="s">
        <v>14</v>
      </c>
      <c r="C687" s="525" t="s">
        <v>15</v>
      </c>
      <c r="D687" t="s">
        <v>16</v>
      </c>
      <c r="E687" s="2">
        <v>44.1</v>
      </c>
      <c r="G687" s="2">
        <f t="shared" si="12"/>
        <v>44.099999999999987</v>
      </c>
    </row>
    <row r="688" spans="1:13">
      <c r="A688" s="44"/>
      <c r="B688" s="525"/>
      <c r="C688" s="525"/>
      <c r="D688" t="s">
        <v>17</v>
      </c>
      <c r="E688" s="2">
        <v>4.8</v>
      </c>
      <c r="G688" s="2">
        <f t="shared" si="12"/>
        <v>48.899999999999984</v>
      </c>
    </row>
    <row r="689" spans="1:12">
      <c r="A689" s="44"/>
      <c r="B689" s="525"/>
      <c r="C689" s="525"/>
      <c r="D689" t="s">
        <v>18</v>
      </c>
      <c r="E689" s="2">
        <v>60</v>
      </c>
      <c r="G689" s="2">
        <f t="shared" si="12"/>
        <v>108.89999999999998</v>
      </c>
    </row>
    <row r="690" spans="1:12">
      <c r="A690" s="44"/>
      <c r="B690" s="525"/>
      <c r="C690" s="525"/>
      <c r="D690" t="s">
        <v>19</v>
      </c>
      <c r="E690" s="2">
        <v>5</v>
      </c>
      <c r="G690" s="2">
        <f t="shared" si="12"/>
        <v>113.89999999999998</v>
      </c>
    </row>
    <row r="691" spans="1:12">
      <c r="A691" s="7">
        <v>45110</v>
      </c>
      <c r="B691" s="526">
        <v>27047</v>
      </c>
      <c r="C691" s="526" t="s">
        <v>15</v>
      </c>
      <c r="D691" t="s">
        <v>16</v>
      </c>
      <c r="F691" s="2">
        <v>44.1</v>
      </c>
      <c r="G691" s="2">
        <f t="shared" si="12"/>
        <v>69.799999999999983</v>
      </c>
    </row>
    <row r="692" spans="1:12">
      <c r="A692" s="7">
        <v>45110</v>
      </c>
      <c r="B692" s="526">
        <v>27047</v>
      </c>
      <c r="C692" s="526" t="s">
        <v>15</v>
      </c>
      <c r="D692" t="s">
        <v>17</v>
      </c>
      <c r="F692" s="2">
        <v>4.8</v>
      </c>
      <c r="G692" s="2">
        <f t="shared" si="12"/>
        <v>64.999999999999986</v>
      </c>
    </row>
    <row r="693" spans="1:12">
      <c r="A693" s="7" t="s">
        <v>250</v>
      </c>
      <c r="B693" s="526">
        <v>27047</v>
      </c>
      <c r="C693" s="526" t="s">
        <v>15</v>
      </c>
      <c r="D693" t="s">
        <v>18</v>
      </c>
      <c r="F693" s="2">
        <v>60</v>
      </c>
      <c r="G693" s="2">
        <f t="shared" si="12"/>
        <v>4.9999999999999858</v>
      </c>
    </row>
    <row r="694" spans="1:12">
      <c r="A694" s="7">
        <v>45110</v>
      </c>
      <c r="B694" s="526">
        <v>27047</v>
      </c>
      <c r="C694" s="526" t="s">
        <v>15</v>
      </c>
      <c r="D694" t="s">
        <v>19</v>
      </c>
      <c r="F694" s="2">
        <v>5</v>
      </c>
      <c r="G694" s="2">
        <f t="shared" si="12"/>
        <v>-1.4210854715202004E-14</v>
      </c>
    </row>
    <row r="695" spans="1:12">
      <c r="A695" s="44">
        <v>44985</v>
      </c>
      <c r="B695" s="525" t="s">
        <v>14</v>
      </c>
      <c r="C695" s="525" t="s">
        <v>20</v>
      </c>
      <c r="D695" t="s">
        <v>16</v>
      </c>
      <c r="E695" s="2">
        <v>84.1</v>
      </c>
      <c r="G695" s="2">
        <f t="shared" si="12"/>
        <v>84.09999999999998</v>
      </c>
    </row>
    <row r="696" spans="1:12">
      <c r="A696" s="44"/>
      <c r="B696" s="525"/>
      <c r="C696" s="525"/>
      <c r="D696" t="s">
        <v>17</v>
      </c>
      <c r="E696" s="2">
        <v>1.2</v>
      </c>
      <c r="G696" s="2">
        <f t="shared" si="12"/>
        <v>85.299999999999983</v>
      </c>
    </row>
    <row r="697" spans="1:12">
      <c r="B697" s="526"/>
      <c r="C697" s="526"/>
      <c r="D697" t="s">
        <v>18</v>
      </c>
      <c r="E697" s="2">
        <v>56</v>
      </c>
      <c r="G697" s="2">
        <f t="shared" si="12"/>
        <v>141.29999999999998</v>
      </c>
      <c r="L697" s="160"/>
    </row>
    <row r="698" spans="1:12">
      <c r="A698" s="44"/>
      <c r="B698" s="525"/>
      <c r="C698" s="526"/>
      <c r="D698" t="s">
        <v>19</v>
      </c>
      <c r="E698" s="2">
        <v>5</v>
      </c>
      <c r="G698" s="2">
        <f t="shared" si="12"/>
        <v>146.29999999999998</v>
      </c>
      <c r="L698" s="160"/>
    </row>
    <row r="699" spans="1:12">
      <c r="A699" s="7">
        <v>45110</v>
      </c>
      <c r="B699" s="526">
        <v>27047</v>
      </c>
      <c r="C699" s="526" t="s">
        <v>20</v>
      </c>
      <c r="D699" t="s">
        <v>16</v>
      </c>
      <c r="F699" s="2">
        <v>84.1</v>
      </c>
      <c r="G699" s="2">
        <f t="shared" si="12"/>
        <v>62.199999999999989</v>
      </c>
      <c r="L699" s="160"/>
    </row>
    <row r="700" spans="1:12">
      <c r="A700" s="7">
        <v>45110</v>
      </c>
      <c r="B700" s="526">
        <v>27047</v>
      </c>
      <c r="C700" s="526" t="s">
        <v>20</v>
      </c>
      <c r="D700" t="s">
        <v>17</v>
      </c>
      <c r="F700" s="2">
        <v>1.2</v>
      </c>
      <c r="G700" s="2">
        <f t="shared" si="12"/>
        <v>60.999999999999986</v>
      </c>
      <c r="L700" s="526"/>
    </row>
    <row r="701" spans="1:12">
      <c r="A701" s="7">
        <v>45110</v>
      </c>
      <c r="B701" s="526">
        <v>27047</v>
      </c>
      <c r="C701" s="526" t="s">
        <v>20</v>
      </c>
      <c r="D701" t="s">
        <v>18</v>
      </c>
      <c r="F701" s="2">
        <v>56</v>
      </c>
      <c r="G701" s="2">
        <f t="shared" si="12"/>
        <v>4.9999999999999858</v>
      </c>
      <c r="J701" s="525"/>
      <c r="L701" s="2"/>
    </row>
    <row r="702" spans="1:12">
      <c r="A702" s="7">
        <v>45110</v>
      </c>
      <c r="B702" s="526">
        <v>27047</v>
      </c>
      <c r="C702" s="526" t="s">
        <v>20</v>
      </c>
      <c r="D702" t="s">
        <v>19</v>
      </c>
      <c r="F702" s="2">
        <v>5</v>
      </c>
      <c r="G702" s="2">
        <f t="shared" si="12"/>
        <v>-1.4210854715202004E-14</v>
      </c>
      <c r="I702" s="8"/>
      <c r="L702" s="2"/>
    </row>
    <row r="703" spans="1:12">
      <c r="A703" s="88">
        <v>45016</v>
      </c>
      <c r="B703" s="525" t="s">
        <v>14</v>
      </c>
      <c r="C703" s="525" t="s">
        <v>23</v>
      </c>
      <c r="D703" t="s">
        <v>16</v>
      </c>
      <c r="E703" s="241">
        <v>50.4</v>
      </c>
      <c r="G703" s="2">
        <f t="shared" si="12"/>
        <v>50.399999999999984</v>
      </c>
      <c r="I703" s="8"/>
      <c r="J703" s="525"/>
      <c r="L703" s="2"/>
    </row>
    <row r="704" spans="1:12">
      <c r="A704" s="86"/>
      <c r="B704" s="526"/>
      <c r="C704" s="526"/>
      <c r="D704" t="s">
        <v>17</v>
      </c>
      <c r="E704" s="241">
        <v>1.3</v>
      </c>
      <c r="G704" s="2">
        <f t="shared" si="12"/>
        <v>51.699999999999982</v>
      </c>
      <c r="L704" s="2"/>
    </row>
    <row r="705" spans="1:12">
      <c r="A705" s="86"/>
      <c r="B705" s="526"/>
      <c r="C705" s="526"/>
      <c r="D705" t="s">
        <v>18</v>
      </c>
      <c r="E705" s="241">
        <v>60</v>
      </c>
      <c r="G705" s="2">
        <f t="shared" si="12"/>
        <v>111.69999999999999</v>
      </c>
      <c r="J705" s="525"/>
      <c r="L705" s="2"/>
    </row>
    <row r="706" spans="1:12">
      <c r="A706" s="86"/>
      <c r="B706" s="526"/>
      <c r="C706" s="526"/>
      <c r="D706" t="s">
        <v>19</v>
      </c>
      <c r="E706" s="241">
        <v>5</v>
      </c>
      <c r="G706" s="2">
        <f t="shared" si="12"/>
        <v>116.69999999999999</v>
      </c>
      <c r="L706" s="2"/>
    </row>
    <row r="707" spans="1:12">
      <c r="B707" s="526"/>
      <c r="C707" s="526"/>
      <c r="D707" t="s">
        <v>74</v>
      </c>
      <c r="E707" s="240">
        <v>102.5</v>
      </c>
      <c r="G707" s="2">
        <f t="shared" si="12"/>
        <v>219.2</v>
      </c>
      <c r="L707" s="2"/>
    </row>
    <row r="708" spans="1:12">
      <c r="B708" s="526"/>
      <c r="C708" s="526"/>
      <c r="D708" t="s">
        <v>75</v>
      </c>
      <c r="E708" s="240">
        <v>102.5</v>
      </c>
      <c r="G708" s="2">
        <f t="shared" ref="G708:G786" si="13">+G707+E708-F708</f>
        <v>321.7</v>
      </c>
    </row>
    <row r="709" spans="1:12">
      <c r="A709" s="7">
        <v>45110</v>
      </c>
      <c r="B709" s="526">
        <v>27048</v>
      </c>
      <c r="C709" s="526" t="s">
        <v>23</v>
      </c>
      <c r="D709" t="s">
        <v>16</v>
      </c>
      <c r="E709" s="240"/>
      <c r="F709" s="2">
        <v>50.4</v>
      </c>
      <c r="G709" s="2">
        <f t="shared" si="13"/>
        <v>271.3</v>
      </c>
    </row>
    <row r="710" spans="1:12">
      <c r="A710" s="7">
        <v>45110</v>
      </c>
      <c r="B710" s="526">
        <v>27048</v>
      </c>
      <c r="C710" s="526" t="s">
        <v>23</v>
      </c>
      <c r="D710" t="s">
        <v>17</v>
      </c>
      <c r="E710" s="240"/>
      <c r="F710" s="2">
        <v>1.3</v>
      </c>
      <c r="G710" s="2">
        <f t="shared" si="13"/>
        <v>270</v>
      </c>
      <c r="J710" s="525"/>
      <c r="L710" s="2"/>
    </row>
    <row r="711" spans="1:12">
      <c r="A711" s="7">
        <v>45110</v>
      </c>
      <c r="B711" s="526">
        <v>27048</v>
      </c>
      <c r="C711" s="526" t="s">
        <v>23</v>
      </c>
      <c r="D711" t="s">
        <v>18</v>
      </c>
      <c r="E711" s="240"/>
      <c r="F711" s="2">
        <v>60</v>
      </c>
      <c r="G711" s="2">
        <f t="shared" si="13"/>
        <v>210</v>
      </c>
      <c r="L711" s="2"/>
    </row>
    <row r="712" spans="1:12">
      <c r="A712" s="7">
        <v>45110</v>
      </c>
      <c r="B712" s="526">
        <v>27048</v>
      </c>
      <c r="C712" s="526" t="s">
        <v>23</v>
      </c>
      <c r="D712" t="s">
        <v>19</v>
      </c>
      <c r="E712" s="240"/>
      <c r="F712" s="2">
        <v>5</v>
      </c>
      <c r="G712" s="2">
        <f t="shared" si="13"/>
        <v>205</v>
      </c>
      <c r="J712" s="525"/>
      <c r="L712" s="2"/>
    </row>
    <row r="713" spans="1:12">
      <c r="B713" s="526" t="s">
        <v>12</v>
      </c>
      <c r="C713" s="526"/>
      <c r="D713" t="s">
        <v>74</v>
      </c>
      <c r="F713" s="2">
        <v>51.25</v>
      </c>
      <c r="G713" s="2">
        <f t="shared" si="13"/>
        <v>153.75</v>
      </c>
      <c r="J713" s="525"/>
      <c r="L713" s="2"/>
    </row>
    <row r="714" spans="1:12">
      <c r="B714" s="526" t="s">
        <v>12</v>
      </c>
      <c r="C714" s="526"/>
      <c r="D714" t="s">
        <v>75</v>
      </c>
      <c r="F714" s="2">
        <v>51.25</v>
      </c>
      <c r="G714" s="2">
        <f t="shared" si="13"/>
        <v>102.5</v>
      </c>
      <c r="J714" s="525"/>
      <c r="L714" s="2"/>
    </row>
    <row r="715" spans="1:12">
      <c r="A715" s="7">
        <v>45290</v>
      </c>
      <c r="B715" s="526">
        <v>28091</v>
      </c>
      <c r="C715" s="526" t="s">
        <v>23</v>
      </c>
      <c r="D715" t="s">
        <v>74</v>
      </c>
      <c r="F715" s="2">
        <v>51.25</v>
      </c>
      <c r="G715" s="2">
        <f t="shared" si="13"/>
        <v>51.25</v>
      </c>
      <c r="J715" s="525"/>
      <c r="L715" s="2"/>
    </row>
    <row r="716" spans="1:12">
      <c r="A716" s="7">
        <v>45290</v>
      </c>
      <c r="B716" s="526">
        <v>28091</v>
      </c>
      <c r="C716" s="526" t="s">
        <v>23</v>
      </c>
      <c r="D716" t="s">
        <v>75</v>
      </c>
      <c r="F716" s="2">
        <v>51.25</v>
      </c>
      <c r="G716" s="2">
        <f t="shared" si="13"/>
        <v>0</v>
      </c>
      <c r="J716" s="525"/>
      <c r="L716" s="2"/>
    </row>
    <row r="717" spans="1:12">
      <c r="A717" s="88">
        <v>45110</v>
      </c>
      <c r="B717" s="525" t="s">
        <v>14</v>
      </c>
      <c r="C717" s="525" t="s">
        <v>24</v>
      </c>
      <c r="D717" t="s">
        <v>16</v>
      </c>
      <c r="E717" s="2">
        <v>52.7</v>
      </c>
      <c r="G717" s="2">
        <f t="shared" si="13"/>
        <v>52.7</v>
      </c>
      <c r="L717" s="2"/>
    </row>
    <row r="718" spans="1:12">
      <c r="A718" s="86"/>
      <c r="B718" s="526"/>
      <c r="C718" s="526"/>
      <c r="D718" t="s">
        <v>17</v>
      </c>
      <c r="E718" s="2">
        <v>1.5</v>
      </c>
      <c r="G718" s="2">
        <f t="shared" si="13"/>
        <v>54.2</v>
      </c>
      <c r="J718" s="525"/>
      <c r="L718" s="2"/>
    </row>
    <row r="719" spans="1:12">
      <c r="A719" s="86"/>
      <c r="B719" s="526"/>
      <c r="C719" s="526"/>
      <c r="D719" t="s">
        <v>18</v>
      </c>
      <c r="E719" s="241">
        <v>60</v>
      </c>
      <c r="G719" s="2">
        <f t="shared" si="13"/>
        <v>114.2</v>
      </c>
      <c r="L719" s="2"/>
    </row>
    <row r="720" spans="1:12">
      <c r="A720" s="86"/>
      <c r="B720" s="526"/>
      <c r="C720" s="526"/>
      <c r="D720" t="s">
        <v>19</v>
      </c>
      <c r="E720" s="241">
        <v>5</v>
      </c>
      <c r="G720" s="2">
        <f t="shared" si="13"/>
        <v>119.2</v>
      </c>
      <c r="J720" s="525"/>
      <c r="L720" s="2"/>
    </row>
    <row r="721" spans="1:12">
      <c r="A721" s="86">
        <v>45110</v>
      </c>
      <c r="B721" s="526">
        <v>27048</v>
      </c>
      <c r="C721" s="526" t="s">
        <v>24</v>
      </c>
      <c r="D721" t="s">
        <v>16</v>
      </c>
      <c r="E721" s="241"/>
      <c r="F721" s="2">
        <v>52.7</v>
      </c>
      <c r="G721" s="2">
        <f t="shared" si="13"/>
        <v>66.5</v>
      </c>
      <c r="L721" s="2"/>
    </row>
    <row r="722" spans="1:12">
      <c r="A722" s="86">
        <v>45110</v>
      </c>
      <c r="B722" s="526">
        <v>27048</v>
      </c>
      <c r="C722" s="526" t="s">
        <v>24</v>
      </c>
      <c r="D722" t="s">
        <v>17</v>
      </c>
      <c r="E722" s="241"/>
      <c r="F722" s="2">
        <v>1.5</v>
      </c>
      <c r="G722" s="2">
        <f t="shared" si="13"/>
        <v>65</v>
      </c>
    </row>
    <row r="723" spans="1:12">
      <c r="A723" s="86">
        <v>45110</v>
      </c>
      <c r="B723" s="526">
        <v>27048</v>
      </c>
      <c r="C723" s="526" t="s">
        <v>24</v>
      </c>
      <c r="D723" t="s">
        <v>18</v>
      </c>
      <c r="E723" s="241"/>
      <c r="F723" s="2">
        <v>60</v>
      </c>
      <c r="G723" s="2">
        <f t="shared" si="13"/>
        <v>5</v>
      </c>
    </row>
    <row r="724" spans="1:12">
      <c r="A724" s="86">
        <v>45110</v>
      </c>
      <c r="B724" s="526">
        <v>27048</v>
      </c>
      <c r="C724" s="526" t="s">
        <v>24</v>
      </c>
      <c r="D724" t="s">
        <v>19</v>
      </c>
      <c r="E724" s="241"/>
      <c r="F724" s="2">
        <v>5</v>
      </c>
      <c r="G724" s="2">
        <f t="shared" si="13"/>
        <v>0</v>
      </c>
    </row>
    <row r="725" spans="1:12">
      <c r="A725" s="88">
        <v>45016</v>
      </c>
      <c r="B725" s="525" t="s">
        <v>14</v>
      </c>
      <c r="C725" s="525" t="s">
        <v>25</v>
      </c>
      <c r="D725" t="s">
        <v>16</v>
      </c>
      <c r="E725" s="2">
        <v>48.7</v>
      </c>
      <c r="G725" s="2">
        <f t="shared" si="13"/>
        <v>48.7</v>
      </c>
    </row>
    <row r="726" spans="1:12">
      <c r="A726" s="86"/>
      <c r="B726" s="526"/>
      <c r="C726" s="526"/>
      <c r="D726" t="s">
        <v>17</v>
      </c>
      <c r="E726" s="2">
        <v>2.1</v>
      </c>
      <c r="G726" s="2">
        <f t="shared" si="13"/>
        <v>50.800000000000004</v>
      </c>
    </row>
    <row r="727" spans="1:12">
      <c r="A727" s="86"/>
      <c r="B727" s="526"/>
      <c r="C727" s="526"/>
      <c r="D727" t="s">
        <v>18</v>
      </c>
      <c r="E727" s="241">
        <v>60</v>
      </c>
      <c r="G727" s="2">
        <f t="shared" si="13"/>
        <v>110.80000000000001</v>
      </c>
    </row>
    <row r="728" spans="1:12">
      <c r="A728" s="86"/>
      <c r="B728" s="526"/>
      <c r="C728" s="526"/>
      <c r="D728" t="s">
        <v>19</v>
      </c>
      <c r="E728" s="241">
        <v>5</v>
      </c>
      <c r="G728" s="2">
        <f t="shared" si="13"/>
        <v>115.80000000000001</v>
      </c>
    </row>
    <row r="729" spans="1:12">
      <c r="A729" s="7">
        <v>45110</v>
      </c>
      <c r="B729" s="526">
        <v>27049</v>
      </c>
      <c r="C729" s="526" t="s">
        <v>25</v>
      </c>
      <c r="D729" t="s">
        <v>16</v>
      </c>
      <c r="F729" s="2">
        <v>48.7</v>
      </c>
      <c r="G729" s="2">
        <f t="shared" si="13"/>
        <v>67.100000000000009</v>
      </c>
      <c r="L729" s="2"/>
    </row>
    <row r="730" spans="1:12">
      <c r="A730" s="7">
        <v>45110</v>
      </c>
      <c r="B730" s="526">
        <v>27049</v>
      </c>
      <c r="C730" s="526" t="s">
        <v>25</v>
      </c>
      <c r="D730" t="s">
        <v>17</v>
      </c>
      <c r="F730" s="2">
        <v>2.1</v>
      </c>
      <c r="G730" s="2">
        <f t="shared" si="13"/>
        <v>65.000000000000014</v>
      </c>
    </row>
    <row r="731" spans="1:12">
      <c r="A731" s="7">
        <v>45110</v>
      </c>
      <c r="B731" s="526">
        <v>27049</v>
      </c>
      <c r="C731" s="526" t="s">
        <v>25</v>
      </c>
      <c r="D731" t="s">
        <v>18</v>
      </c>
      <c r="F731" s="2">
        <v>60</v>
      </c>
      <c r="G731" s="2">
        <f t="shared" si="13"/>
        <v>5.0000000000000142</v>
      </c>
      <c r="J731" s="525"/>
      <c r="L731" s="2"/>
    </row>
    <row r="732" spans="1:12">
      <c r="A732" s="7">
        <v>45110</v>
      </c>
      <c r="B732" s="526">
        <v>27049</v>
      </c>
      <c r="C732" s="526" t="s">
        <v>25</v>
      </c>
      <c r="D732" t="s">
        <v>19</v>
      </c>
      <c r="F732" s="2">
        <v>5</v>
      </c>
      <c r="G732" s="2">
        <f t="shared" si="13"/>
        <v>1.4210854715202004E-14</v>
      </c>
      <c r="L732" s="2"/>
    </row>
    <row r="733" spans="1:12">
      <c r="A733" s="88">
        <v>45107</v>
      </c>
      <c r="B733" s="525" t="s">
        <v>14</v>
      </c>
      <c r="C733" s="525" t="s">
        <v>26</v>
      </c>
      <c r="D733" t="s">
        <v>16</v>
      </c>
      <c r="E733" s="240">
        <v>49.6</v>
      </c>
      <c r="G733" s="2">
        <f t="shared" si="13"/>
        <v>49.600000000000016</v>
      </c>
      <c r="J733" s="525"/>
      <c r="L733" s="2"/>
    </row>
    <row r="734" spans="1:12">
      <c r="A734" s="86"/>
      <c r="B734" s="526"/>
      <c r="C734" s="526"/>
      <c r="D734" t="s">
        <v>17</v>
      </c>
      <c r="E734" s="240">
        <v>2</v>
      </c>
      <c r="G734" s="2">
        <f t="shared" si="13"/>
        <v>51.600000000000016</v>
      </c>
    </row>
    <row r="735" spans="1:12">
      <c r="A735" s="86"/>
      <c r="B735" s="526"/>
      <c r="C735" s="526"/>
      <c r="D735" t="s">
        <v>18</v>
      </c>
      <c r="E735" s="240">
        <v>60</v>
      </c>
      <c r="G735" s="2">
        <f t="shared" si="13"/>
        <v>111.60000000000002</v>
      </c>
    </row>
    <row r="736" spans="1:12">
      <c r="A736" s="86"/>
      <c r="B736" s="526"/>
      <c r="C736" s="526"/>
      <c r="D736" t="s">
        <v>19</v>
      </c>
      <c r="E736" s="240">
        <v>5</v>
      </c>
      <c r="G736" s="2">
        <f t="shared" si="13"/>
        <v>116.60000000000002</v>
      </c>
    </row>
    <row r="737" spans="1:13">
      <c r="A737" s="86">
        <v>45161</v>
      </c>
      <c r="B737" s="526">
        <v>27357</v>
      </c>
      <c r="C737" s="526" t="s">
        <v>26</v>
      </c>
      <c r="D737" t="s">
        <v>16</v>
      </c>
      <c r="E737" s="240"/>
      <c r="F737" s="240">
        <v>49.6</v>
      </c>
      <c r="G737" s="2">
        <f t="shared" si="13"/>
        <v>67.000000000000028</v>
      </c>
    </row>
    <row r="738" spans="1:13">
      <c r="A738" s="86">
        <v>45161</v>
      </c>
      <c r="B738" s="526">
        <v>27357</v>
      </c>
      <c r="C738" s="526" t="s">
        <v>26</v>
      </c>
      <c r="D738" t="s">
        <v>17</v>
      </c>
      <c r="E738" s="240"/>
      <c r="F738" s="240">
        <v>2</v>
      </c>
      <c r="G738" s="2">
        <f t="shared" si="13"/>
        <v>65.000000000000028</v>
      </c>
    </row>
    <row r="739" spans="1:13">
      <c r="A739" s="86">
        <v>45161</v>
      </c>
      <c r="B739" s="526">
        <v>27357</v>
      </c>
      <c r="C739" s="526" t="s">
        <v>26</v>
      </c>
      <c r="D739" t="s">
        <v>18</v>
      </c>
      <c r="E739" s="240"/>
      <c r="F739" s="240">
        <v>60</v>
      </c>
      <c r="G739" s="2">
        <f t="shared" si="13"/>
        <v>5.0000000000000284</v>
      </c>
    </row>
    <row r="740" spans="1:13">
      <c r="A740" s="86">
        <v>45161</v>
      </c>
      <c r="B740" s="526">
        <v>27357</v>
      </c>
      <c r="C740" s="526" t="s">
        <v>26</v>
      </c>
      <c r="D740" t="s">
        <v>19</v>
      </c>
      <c r="E740" s="240"/>
      <c r="F740" s="240">
        <v>5</v>
      </c>
      <c r="G740" s="2">
        <f t="shared" si="13"/>
        <v>2.8421709430404007E-14</v>
      </c>
    </row>
    <row r="741" spans="1:13">
      <c r="A741" s="88">
        <v>45138</v>
      </c>
      <c r="B741" s="525" t="s">
        <v>14</v>
      </c>
      <c r="C741" s="525" t="s">
        <v>27</v>
      </c>
      <c r="D741" t="s">
        <v>16</v>
      </c>
      <c r="E741" s="240">
        <v>46.8</v>
      </c>
      <c r="F741" s="240"/>
      <c r="G741" s="2">
        <f t="shared" si="13"/>
        <v>46.800000000000026</v>
      </c>
    </row>
    <row r="742" spans="1:13">
      <c r="A742" s="86"/>
      <c r="B742" s="526"/>
      <c r="C742" s="526"/>
      <c r="D742" t="s">
        <v>17</v>
      </c>
      <c r="E742" s="240">
        <v>2</v>
      </c>
      <c r="G742" s="2">
        <f t="shared" si="13"/>
        <v>48.800000000000026</v>
      </c>
    </row>
    <row r="743" spans="1:13">
      <c r="A743" s="86"/>
      <c r="B743" s="526"/>
      <c r="C743" s="526"/>
      <c r="D743" t="s">
        <v>18</v>
      </c>
      <c r="E743" s="240">
        <v>60</v>
      </c>
      <c r="G743" s="2">
        <f t="shared" si="13"/>
        <v>108.80000000000003</v>
      </c>
    </row>
    <row r="744" spans="1:13">
      <c r="A744" s="86"/>
      <c r="B744" s="526"/>
      <c r="C744" s="526"/>
      <c r="D744" t="s">
        <v>19</v>
      </c>
      <c r="E744" s="240">
        <v>5</v>
      </c>
      <c r="G744" s="2">
        <f t="shared" si="13"/>
        <v>113.80000000000003</v>
      </c>
    </row>
    <row r="745" spans="1:13">
      <c r="A745" s="86"/>
      <c r="B745" s="526"/>
      <c r="C745" s="526"/>
      <c r="D745" t="s">
        <v>136</v>
      </c>
      <c r="E745" s="240">
        <v>102.5</v>
      </c>
      <c r="G745" s="2">
        <f t="shared" si="13"/>
        <v>216.3</v>
      </c>
    </row>
    <row r="746" spans="1:13">
      <c r="A746" s="86"/>
      <c r="B746" s="526"/>
      <c r="C746" s="526"/>
      <c r="D746" t="s">
        <v>137</v>
      </c>
      <c r="E746" s="240">
        <v>102.5</v>
      </c>
      <c r="G746" s="2">
        <f t="shared" si="13"/>
        <v>318.8</v>
      </c>
      <c r="J746" s="525"/>
      <c r="L746" s="2"/>
    </row>
    <row r="747" spans="1:13">
      <c r="A747" s="86">
        <v>45161</v>
      </c>
      <c r="B747" s="526">
        <v>27357</v>
      </c>
      <c r="C747" s="526" t="s">
        <v>27</v>
      </c>
      <c r="D747" t="s">
        <v>16</v>
      </c>
      <c r="F747" s="240">
        <v>46.8</v>
      </c>
      <c r="G747" s="2">
        <f t="shared" si="13"/>
        <v>272</v>
      </c>
    </row>
    <row r="748" spans="1:13">
      <c r="A748" s="86">
        <v>45161</v>
      </c>
      <c r="B748" s="526">
        <v>27357</v>
      </c>
      <c r="C748" s="526" t="s">
        <v>27</v>
      </c>
      <c r="D748" t="s">
        <v>17</v>
      </c>
      <c r="F748" s="240">
        <v>2</v>
      </c>
      <c r="G748" s="2">
        <f t="shared" si="13"/>
        <v>270</v>
      </c>
    </row>
    <row r="749" spans="1:13">
      <c r="A749" s="86">
        <v>45161</v>
      </c>
      <c r="B749" s="526">
        <v>27357</v>
      </c>
      <c r="C749" s="526" t="s">
        <v>27</v>
      </c>
      <c r="D749" t="s">
        <v>18</v>
      </c>
      <c r="F749" s="240">
        <v>60</v>
      </c>
      <c r="G749" s="2">
        <f t="shared" si="13"/>
        <v>210</v>
      </c>
      <c r="L749" s="2"/>
    </row>
    <row r="750" spans="1:13">
      <c r="A750" s="86">
        <v>45161</v>
      </c>
      <c r="B750" s="526">
        <v>27357</v>
      </c>
      <c r="C750" s="526" t="s">
        <v>27</v>
      </c>
      <c r="D750" t="s">
        <v>19</v>
      </c>
      <c r="F750" s="240">
        <v>5</v>
      </c>
      <c r="G750" s="2">
        <f t="shared" si="13"/>
        <v>205</v>
      </c>
      <c r="I750" s="271"/>
      <c r="J750" s="525"/>
      <c r="M750" s="2"/>
    </row>
    <row r="751" spans="1:13">
      <c r="B751" s="526" t="s">
        <v>12</v>
      </c>
      <c r="C751" s="526"/>
      <c r="D751" t="s">
        <v>136</v>
      </c>
      <c r="F751" s="2">
        <v>51.25</v>
      </c>
      <c r="G751" s="2">
        <f t="shared" si="13"/>
        <v>153.75</v>
      </c>
      <c r="I751" s="271"/>
      <c r="J751" s="525"/>
      <c r="M751" s="2"/>
    </row>
    <row r="752" spans="1:13">
      <c r="B752" s="526" t="s">
        <v>12</v>
      </c>
      <c r="C752" s="526"/>
      <c r="D752" t="s">
        <v>137</v>
      </c>
      <c r="F752" s="2">
        <v>51.25</v>
      </c>
      <c r="G752" s="2">
        <f t="shared" si="13"/>
        <v>102.5</v>
      </c>
      <c r="I752" s="271"/>
      <c r="J752" s="525"/>
      <c r="M752" s="2"/>
    </row>
    <row r="753" spans="1:13">
      <c r="A753" s="7">
        <v>45290</v>
      </c>
      <c r="B753" s="526">
        <v>28091</v>
      </c>
      <c r="C753" s="526" t="s">
        <v>27</v>
      </c>
      <c r="D753" t="s">
        <v>136</v>
      </c>
      <c r="F753" s="2">
        <v>51.25</v>
      </c>
      <c r="G753" s="2">
        <f t="shared" si="13"/>
        <v>51.25</v>
      </c>
      <c r="I753" s="271"/>
      <c r="J753" s="525"/>
      <c r="M753" s="2"/>
    </row>
    <row r="754" spans="1:13">
      <c r="A754" s="7">
        <v>45290</v>
      </c>
      <c r="B754" s="526">
        <v>28091</v>
      </c>
      <c r="C754" s="526" t="s">
        <v>27</v>
      </c>
      <c r="D754" t="s">
        <v>137</v>
      </c>
      <c r="F754" s="2">
        <v>51.25</v>
      </c>
      <c r="G754" s="2">
        <f t="shared" si="13"/>
        <v>0</v>
      </c>
      <c r="I754" s="271"/>
      <c r="J754" s="525"/>
      <c r="M754" s="2"/>
    </row>
    <row r="755" spans="1:13">
      <c r="A755" s="44">
        <v>45169</v>
      </c>
      <c r="B755" s="525" t="s">
        <v>14</v>
      </c>
      <c r="C755" s="525" t="s">
        <v>28</v>
      </c>
      <c r="D755" t="s">
        <v>16</v>
      </c>
      <c r="E755" s="240">
        <v>44.7</v>
      </c>
      <c r="G755" s="2">
        <f t="shared" si="13"/>
        <v>44.7</v>
      </c>
      <c r="J755" s="525"/>
      <c r="M755" s="2"/>
    </row>
    <row r="756" spans="1:13">
      <c r="B756" s="526"/>
      <c r="C756" s="526"/>
      <c r="D756" t="s">
        <v>17</v>
      </c>
      <c r="E756" s="240">
        <v>2.2999999999999998</v>
      </c>
      <c r="G756" s="2">
        <f t="shared" si="13"/>
        <v>47</v>
      </c>
      <c r="J756" s="525"/>
      <c r="M756" s="2"/>
    </row>
    <row r="757" spans="1:13">
      <c r="B757" s="526"/>
      <c r="C757" s="526"/>
      <c r="D757" t="s">
        <v>18</v>
      </c>
      <c r="E757" s="240">
        <v>60</v>
      </c>
      <c r="G757" s="2">
        <f t="shared" si="13"/>
        <v>107</v>
      </c>
      <c r="J757" s="525"/>
      <c r="M757" s="2"/>
    </row>
    <row r="758" spans="1:13">
      <c r="B758" s="526"/>
      <c r="C758" s="526"/>
      <c r="D758" t="s">
        <v>19</v>
      </c>
      <c r="E758" s="240">
        <v>5</v>
      </c>
      <c r="G758" s="2">
        <f t="shared" si="13"/>
        <v>112</v>
      </c>
      <c r="J758" s="525"/>
      <c r="M758" s="2"/>
    </row>
    <row r="759" spans="1:13">
      <c r="B759" s="526"/>
      <c r="C759" s="526"/>
      <c r="D759" t="s">
        <v>66</v>
      </c>
      <c r="E759" s="240">
        <v>15</v>
      </c>
      <c r="G759" s="2">
        <f t="shared" si="13"/>
        <v>127</v>
      </c>
      <c r="J759" s="525"/>
      <c r="M759" s="2"/>
    </row>
    <row r="760" spans="1:13">
      <c r="A760" s="7">
        <v>45272</v>
      </c>
      <c r="B760" s="526">
        <v>27949</v>
      </c>
      <c r="C760" s="526" t="s">
        <v>28</v>
      </c>
      <c r="D760" t="s">
        <v>16</v>
      </c>
      <c r="E760" s="240"/>
      <c r="F760" s="240">
        <v>44.7</v>
      </c>
      <c r="G760" s="2">
        <f>+G759+E760-F760</f>
        <v>82.3</v>
      </c>
      <c r="J760" s="525"/>
      <c r="M760" s="2"/>
    </row>
    <row r="761" spans="1:13">
      <c r="A761" s="7">
        <v>45272</v>
      </c>
      <c r="B761" s="526">
        <v>27949</v>
      </c>
      <c r="C761" s="526" t="s">
        <v>28</v>
      </c>
      <c r="D761" t="s">
        <v>17</v>
      </c>
      <c r="E761" s="240"/>
      <c r="F761" s="240">
        <v>2.2999999999999998</v>
      </c>
      <c r="G761" s="2">
        <f>+G760+E761-F761</f>
        <v>80</v>
      </c>
      <c r="J761" s="525"/>
      <c r="M761" s="2"/>
    </row>
    <row r="762" spans="1:13">
      <c r="A762" s="7">
        <v>45272</v>
      </c>
      <c r="B762" s="526">
        <v>27949</v>
      </c>
      <c r="C762" s="526" t="s">
        <v>28</v>
      </c>
      <c r="D762" t="s">
        <v>18</v>
      </c>
      <c r="E762" s="240"/>
      <c r="F762" s="240">
        <v>60</v>
      </c>
      <c r="G762" s="2">
        <f>+G761+E762-F762</f>
        <v>20</v>
      </c>
      <c r="J762" s="525"/>
      <c r="M762" s="2"/>
    </row>
    <row r="763" spans="1:13">
      <c r="A763" s="7">
        <v>45272</v>
      </c>
      <c r="B763" s="526">
        <v>27949</v>
      </c>
      <c r="C763" s="526" t="s">
        <v>28</v>
      </c>
      <c r="D763" t="s">
        <v>19</v>
      </c>
      <c r="E763" s="240"/>
      <c r="F763" s="240">
        <v>5</v>
      </c>
      <c r="G763" s="2">
        <f>+G762+E763-F763</f>
        <v>15</v>
      </c>
      <c r="J763" s="525"/>
      <c r="M763" s="2"/>
    </row>
    <row r="764" spans="1:13">
      <c r="A764" s="7">
        <v>45272</v>
      </c>
      <c r="B764" s="526">
        <v>27949</v>
      </c>
      <c r="C764" s="526" t="s">
        <v>28</v>
      </c>
      <c r="D764" t="s">
        <v>66</v>
      </c>
      <c r="E764" s="240"/>
      <c r="F764" s="240">
        <v>15</v>
      </c>
      <c r="G764" s="2">
        <f>+G763+E764-F764</f>
        <v>0</v>
      </c>
      <c r="J764" s="525"/>
      <c r="M764" s="2"/>
    </row>
    <row r="765" spans="1:13">
      <c r="A765" s="44">
        <v>45199</v>
      </c>
      <c r="B765" s="525" t="s">
        <v>14</v>
      </c>
      <c r="C765" s="525" t="s">
        <v>53</v>
      </c>
      <c r="D765" t="s">
        <v>16</v>
      </c>
      <c r="E765" s="240">
        <v>44.5</v>
      </c>
      <c r="G765" s="2">
        <f>+G764+E765-F765</f>
        <v>44.5</v>
      </c>
      <c r="J765" s="525"/>
      <c r="M765" s="160"/>
    </row>
    <row r="766" spans="1:13">
      <c r="A766" s="86"/>
      <c r="B766" s="526"/>
      <c r="C766" s="526"/>
      <c r="D766" t="s">
        <v>17</v>
      </c>
      <c r="E766" s="240">
        <v>2</v>
      </c>
      <c r="G766" s="2">
        <f>+G765+E766-F766</f>
        <v>46.5</v>
      </c>
      <c r="J766" s="525"/>
      <c r="L766" s="2"/>
    </row>
    <row r="767" spans="1:13">
      <c r="A767" s="86"/>
      <c r="B767" s="526"/>
      <c r="C767" s="526"/>
      <c r="D767" t="s">
        <v>18</v>
      </c>
      <c r="E767" s="240">
        <v>60</v>
      </c>
      <c r="G767" s="2">
        <f>+G766+E767-F767</f>
        <v>106.5</v>
      </c>
      <c r="J767" s="525"/>
      <c r="L767" s="2"/>
    </row>
    <row r="768" spans="1:13">
      <c r="A768" s="86"/>
      <c r="B768" s="526"/>
      <c r="C768" s="526"/>
      <c r="D768" t="s">
        <v>19</v>
      </c>
      <c r="E768" s="240">
        <v>5</v>
      </c>
      <c r="G768" s="2">
        <f t="shared" si="13"/>
        <v>111.5</v>
      </c>
      <c r="M768" s="2"/>
    </row>
    <row r="769" spans="1:16384" customFormat="1">
      <c r="A769" s="7">
        <v>45272</v>
      </c>
      <c r="B769" s="526">
        <v>27950</v>
      </c>
      <c r="C769" s="526" t="s">
        <v>53</v>
      </c>
      <c r="D769" t="s">
        <v>16</v>
      </c>
      <c r="E769" s="240"/>
      <c r="F769" s="240">
        <v>44.5</v>
      </c>
      <c r="G769" s="2">
        <f>+G768+E769-F769</f>
        <v>67</v>
      </c>
      <c r="L769" s="26"/>
      <c r="M769" s="2"/>
    </row>
    <row r="770" spans="1:16384" customFormat="1">
      <c r="A770" s="7">
        <v>45272</v>
      </c>
      <c r="B770" s="526">
        <v>27950</v>
      </c>
      <c r="C770" s="526" t="s">
        <v>53</v>
      </c>
      <c r="D770" t="s">
        <v>17</v>
      </c>
      <c r="E770" s="240"/>
      <c r="F770" s="240">
        <v>2</v>
      </c>
      <c r="G770" s="2">
        <f>+G769+E770-F770</f>
        <v>65</v>
      </c>
      <c r="L770" s="26"/>
      <c r="M770" s="2"/>
    </row>
    <row r="771" spans="1:16384" customFormat="1">
      <c r="A771" s="7">
        <v>45272</v>
      </c>
      <c r="B771" s="526">
        <v>27950</v>
      </c>
      <c r="C771" s="526" t="s">
        <v>53</v>
      </c>
      <c r="D771" t="s">
        <v>18</v>
      </c>
      <c r="E771" s="240"/>
      <c r="F771" s="240">
        <v>60</v>
      </c>
      <c r="G771" s="2">
        <f>+G770+E771-F771</f>
        <v>5</v>
      </c>
      <c r="L771" s="26"/>
      <c r="M771" s="2"/>
    </row>
    <row r="772" spans="1:16384" customFormat="1">
      <c r="A772" s="7">
        <v>45272</v>
      </c>
      <c r="B772" s="526">
        <v>27950</v>
      </c>
      <c r="C772" s="526" t="s">
        <v>53</v>
      </c>
      <c r="D772" t="s">
        <v>19</v>
      </c>
      <c r="E772" s="7"/>
      <c r="F772" s="240">
        <v>5</v>
      </c>
      <c r="G772" s="2">
        <f>+G771+E772-F772</f>
        <v>0</v>
      </c>
      <c r="H772" s="526"/>
      <c r="I772" s="7"/>
      <c r="J772" s="526"/>
      <c r="K772" s="7"/>
      <c r="L772" s="526"/>
      <c r="M772" s="7"/>
      <c r="N772" s="526"/>
      <c r="O772" s="7"/>
      <c r="P772" s="526"/>
      <c r="Q772" s="7"/>
      <c r="R772" s="526"/>
      <c r="S772" s="7"/>
      <c r="T772" s="526"/>
      <c r="U772" s="7"/>
      <c r="V772" s="526"/>
      <c r="W772" s="7"/>
      <c r="X772" s="526"/>
      <c r="Y772" s="7"/>
      <c r="Z772" s="526"/>
      <c r="AA772" s="7"/>
      <c r="AB772" s="526"/>
      <c r="AC772" s="7"/>
      <c r="AD772" s="526"/>
      <c r="AE772" s="7"/>
      <c r="AF772" s="526"/>
      <c r="AG772" s="7"/>
      <c r="AH772" s="526"/>
      <c r="AI772" s="7"/>
      <c r="AJ772" s="526"/>
      <c r="AK772" s="7"/>
      <c r="AL772" s="526"/>
      <c r="AM772" s="7"/>
      <c r="AN772" s="526"/>
      <c r="AO772" s="7"/>
      <c r="AP772" s="526"/>
      <c r="AQ772" s="7"/>
      <c r="AR772" s="526"/>
      <c r="AS772" s="7"/>
      <c r="AT772" s="526"/>
      <c r="AU772" s="7"/>
      <c r="AV772" s="526"/>
      <c r="AW772" s="7"/>
      <c r="AX772" s="526"/>
      <c r="AY772" s="7"/>
      <c r="AZ772" s="526"/>
      <c r="BA772" s="7"/>
      <c r="BB772" s="526"/>
      <c r="BC772" s="7"/>
      <c r="BD772" s="526"/>
      <c r="BE772" s="7"/>
      <c r="BF772" s="526"/>
      <c r="BG772" s="7"/>
      <c r="BH772" s="526"/>
      <c r="BI772" s="7"/>
      <c r="BJ772" s="526"/>
      <c r="BK772" s="7"/>
      <c r="BL772" s="526"/>
      <c r="BM772" s="7"/>
      <c r="BN772" s="526"/>
      <c r="BO772" s="7"/>
      <c r="BP772" s="526"/>
      <c r="BQ772" s="7"/>
      <c r="BR772" s="526"/>
      <c r="BS772" s="7"/>
      <c r="BT772" s="526"/>
      <c r="BU772" s="7"/>
      <c r="BV772" s="526"/>
      <c r="BW772" s="7"/>
      <c r="BX772" s="526"/>
      <c r="BY772" s="7"/>
      <c r="BZ772" s="526"/>
      <c r="CA772" s="7"/>
      <c r="CB772" s="526"/>
      <c r="CC772" s="7"/>
      <c r="CD772" s="526"/>
      <c r="CE772" s="7"/>
      <c r="CF772" s="526"/>
      <c r="CG772" s="7"/>
      <c r="CH772" s="526"/>
      <c r="CI772" s="7"/>
      <c r="CJ772" s="526"/>
      <c r="CK772" s="7"/>
      <c r="CL772" s="526"/>
      <c r="CM772" s="7"/>
      <c r="CN772" s="526"/>
      <c r="CO772" s="7"/>
      <c r="CP772" s="526"/>
      <c r="CQ772" s="7"/>
      <c r="CR772" s="526"/>
      <c r="CS772" s="7"/>
      <c r="CT772" s="526"/>
      <c r="CU772" s="7"/>
      <c r="CV772" s="526"/>
      <c r="CW772" s="7"/>
      <c r="CX772" s="526"/>
      <c r="CY772" s="7"/>
      <c r="CZ772" s="526"/>
      <c r="DA772" s="7"/>
      <c r="DB772" s="526"/>
      <c r="DC772" s="7"/>
      <c r="DD772" s="526"/>
      <c r="DE772" s="7"/>
      <c r="DF772" s="526"/>
      <c r="DG772" s="7"/>
      <c r="DH772" s="526"/>
      <c r="DI772" s="7"/>
      <c r="DJ772" s="526"/>
      <c r="DK772" s="7"/>
      <c r="DL772" s="526"/>
      <c r="DM772" s="7"/>
      <c r="DN772" s="526"/>
      <c r="DO772" s="7"/>
      <c r="DP772" s="526"/>
      <c r="DQ772" s="7"/>
      <c r="DR772" s="526"/>
      <c r="DS772" s="7"/>
      <c r="DT772" s="526"/>
      <c r="DU772" s="7"/>
      <c r="DV772" s="526"/>
      <c r="DW772" s="7"/>
      <c r="DX772" s="526"/>
      <c r="DY772" s="7"/>
      <c r="DZ772" s="526"/>
      <c r="EA772" s="7"/>
      <c r="EB772" s="526"/>
      <c r="EC772" s="7"/>
      <c r="ED772" s="526"/>
      <c r="EE772" s="7"/>
      <c r="EF772" s="526"/>
      <c r="EG772" s="7"/>
      <c r="EH772" s="526"/>
      <c r="EI772" s="7"/>
      <c r="EJ772" s="526"/>
      <c r="EK772" s="7"/>
      <c r="EL772" s="526"/>
      <c r="EM772" s="7"/>
      <c r="EN772" s="526"/>
      <c r="EO772" s="7"/>
      <c r="EP772" s="526"/>
      <c r="EQ772" s="7"/>
      <c r="ER772" s="526"/>
      <c r="ES772" s="7"/>
      <c r="ET772" s="526"/>
      <c r="EU772" s="7"/>
      <c r="EV772" s="526"/>
      <c r="EW772" s="7"/>
      <c r="EX772" s="526"/>
      <c r="EY772" s="7"/>
      <c r="EZ772" s="526"/>
      <c r="FA772" s="7"/>
      <c r="FB772" s="526"/>
      <c r="FC772" s="7"/>
      <c r="FD772" s="526"/>
      <c r="FE772" s="7"/>
      <c r="FF772" s="526"/>
      <c r="FG772" s="7"/>
      <c r="FH772" s="526"/>
      <c r="FI772" s="7"/>
      <c r="FJ772" s="526"/>
      <c r="FK772" s="7"/>
      <c r="FL772" s="526"/>
      <c r="FM772" s="7"/>
      <c r="FN772" s="526"/>
      <c r="FO772" s="7"/>
      <c r="FP772" s="526"/>
      <c r="FQ772" s="7"/>
      <c r="FR772" s="526"/>
      <c r="FS772" s="7"/>
      <c r="FT772" s="526"/>
      <c r="FU772" s="7"/>
      <c r="FV772" s="526"/>
      <c r="FW772" s="7"/>
      <c r="FX772" s="526"/>
      <c r="FY772" s="7"/>
      <c r="FZ772" s="526"/>
      <c r="GA772" s="7"/>
      <c r="GB772" s="526"/>
      <c r="GC772" s="7"/>
      <c r="GD772" s="526"/>
      <c r="GE772" s="7"/>
      <c r="GF772" s="526"/>
      <c r="GG772" s="7"/>
      <c r="GH772" s="526"/>
      <c r="GI772" s="7"/>
      <c r="GJ772" s="526"/>
      <c r="GK772" s="7"/>
      <c r="GL772" s="526"/>
      <c r="GM772" s="7"/>
      <c r="GN772" s="526"/>
      <c r="GO772" s="7"/>
      <c r="GP772" s="526"/>
      <c r="GQ772" s="7"/>
      <c r="GR772" s="526"/>
      <c r="GS772" s="7"/>
      <c r="GT772" s="526"/>
      <c r="GU772" s="7"/>
      <c r="GV772" s="526"/>
      <c r="GW772" s="7"/>
      <c r="GX772" s="526"/>
      <c r="GY772" s="7"/>
      <c r="GZ772" s="526"/>
      <c r="HA772" s="7"/>
      <c r="HB772" s="526"/>
      <c r="HC772" s="7"/>
      <c r="HD772" s="526"/>
      <c r="HE772" s="7"/>
      <c r="HF772" s="526"/>
      <c r="HG772" s="7"/>
      <c r="HH772" s="526"/>
      <c r="HI772" s="7"/>
      <c r="HJ772" s="526"/>
      <c r="HK772" s="7"/>
      <c r="HL772" s="526"/>
      <c r="HM772" s="7"/>
      <c r="HN772" s="526"/>
      <c r="HO772" s="7"/>
      <c r="HP772" s="526"/>
      <c r="HQ772" s="7"/>
      <c r="HR772" s="526"/>
      <c r="HS772" s="7"/>
      <c r="HT772" s="526"/>
      <c r="HU772" s="7"/>
      <c r="HV772" s="526"/>
      <c r="HW772" s="7"/>
      <c r="HX772" s="526"/>
      <c r="HY772" s="7"/>
      <c r="HZ772" s="526"/>
      <c r="IA772" s="7"/>
      <c r="IB772" s="526"/>
      <c r="IC772" s="7"/>
      <c r="ID772" s="526"/>
      <c r="IE772" s="7"/>
      <c r="IF772" s="526"/>
      <c r="IG772" s="7"/>
      <c r="IH772" s="526"/>
      <c r="II772" s="7"/>
      <c r="IJ772" s="526"/>
      <c r="IK772" s="7"/>
      <c r="IL772" s="526"/>
      <c r="IM772" s="7"/>
      <c r="IN772" s="526"/>
      <c r="IO772" s="7"/>
      <c r="IP772" s="526"/>
      <c r="IQ772" s="7"/>
      <c r="IR772" s="526"/>
      <c r="IS772" s="7"/>
      <c r="IT772" s="526"/>
      <c r="IU772" s="7"/>
      <c r="IV772" s="526"/>
      <c r="IW772" s="7"/>
      <c r="IX772" s="526"/>
      <c r="IY772" s="7"/>
      <c r="IZ772" s="526"/>
      <c r="JA772" s="7"/>
      <c r="JB772" s="526"/>
      <c r="JC772" s="7"/>
      <c r="JD772" s="526"/>
      <c r="JE772" s="7"/>
      <c r="JF772" s="526"/>
      <c r="JG772" s="7"/>
      <c r="JH772" s="526"/>
      <c r="JI772" s="7"/>
      <c r="JJ772" s="526"/>
      <c r="JK772" s="7"/>
      <c r="JL772" s="526"/>
      <c r="JM772" s="7"/>
      <c r="JN772" s="526"/>
      <c r="JO772" s="7"/>
      <c r="JP772" s="526"/>
      <c r="JQ772" s="7"/>
      <c r="JR772" s="526"/>
      <c r="JS772" s="7"/>
      <c r="JT772" s="526"/>
      <c r="JU772" s="7"/>
      <c r="JV772" s="526"/>
      <c r="JW772" s="7"/>
      <c r="JX772" s="526"/>
      <c r="JY772" s="7"/>
      <c r="JZ772" s="526"/>
      <c r="KA772" s="7"/>
      <c r="KB772" s="526"/>
      <c r="KC772" s="7"/>
      <c r="KD772" s="526"/>
      <c r="KE772" s="7"/>
      <c r="KF772" s="526"/>
      <c r="KG772" s="7"/>
      <c r="KH772" s="526"/>
      <c r="KI772" s="7"/>
      <c r="KJ772" s="526"/>
      <c r="KK772" s="7"/>
      <c r="KL772" s="526"/>
      <c r="KM772" s="7"/>
      <c r="KN772" s="526"/>
      <c r="KO772" s="7"/>
      <c r="KP772" s="526"/>
      <c r="KQ772" s="7"/>
      <c r="KR772" s="526"/>
      <c r="KS772" s="7"/>
      <c r="KT772" s="526"/>
      <c r="KU772" s="7"/>
      <c r="KV772" s="526"/>
      <c r="KW772" s="7"/>
      <c r="KX772" s="526"/>
      <c r="KY772" s="7"/>
      <c r="KZ772" s="526"/>
      <c r="LA772" s="7"/>
      <c r="LB772" s="526"/>
      <c r="LC772" s="7"/>
      <c r="LD772" s="526"/>
      <c r="LE772" s="7"/>
      <c r="LF772" s="526"/>
      <c r="LG772" s="7"/>
      <c r="LH772" s="526"/>
      <c r="LI772" s="7"/>
      <c r="LJ772" s="526"/>
      <c r="LK772" s="7"/>
      <c r="LL772" s="526"/>
      <c r="LM772" s="7"/>
      <c r="LN772" s="526"/>
      <c r="LO772" s="7"/>
      <c r="LP772" s="526"/>
      <c r="LQ772" s="7"/>
      <c r="LR772" s="526"/>
      <c r="LS772" s="7"/>
      <c r="LT772" s="526"/>
      <c r="LU772" s="7"/>
      <c r="LV772" s="526"/>
      <c r="LW772" s="7"/>
      <c r="LX772" s="526"/>
      <c r="LY772" s="7"/>
      <c r="LZ772" s="526"/>
      <c r="MA772" s="7"/>
      <c r="MB772" s="526"/>
      <c r="MC772" s="7"/>
      <c r="MD772" s="526"/>
      <c r="ME772" s="7"/>
      <c r="MF772" s="526"/>
      <c r="MG772" s="7"/>
      <c r="MH772" s="526"/>
      <c r="MI772" s="7"/>
      <c r="MJ772" s="526"/>
      <c r="MK772" s="7"/>
      <c r="ML772" s="526"/>
      <c r="MM772" s="7"/>
      <c r="MN772" s="526"/>
      <c r="MO772" s="7"/>
      <c r="MP772" s="526"/>
      <c r="MQ772" s="7"/>
      <c r="MR772" s="526"/>
      <c r="MS772" s="7"/>
      <c r="MT772" s="526"/>
      <c r="MU772" s="7"/>
      <c r="MV772" s="526"/>
      <c r="MW772" s="7"/>
      <c r="MX772" s="526"/>
      <c r="MY772" s="7"/>
      <c r="MZ772" s="526"/>
      <c r="NA772" s="7"/>
      <c r="NB772" s="526"/>
      <c r="NC772" s="7"/>
      <c r="ND772" s="526"/>
      <c r="NE772" s="7"/>
      <c r="NF772" s="526"/>
      <c r="NG772" s="7"/>
      <c r="NH772" s="526"/>
      <c r="NI772" s="7"/>
      <c r="NJ772" s="526"/>
      <c r="NK772" s="7"/>
      <c r="NL772" s="526"/>
      <c r="NM772" s="7"/>
      <c r="NN772" s="526"/>
      <c r="NO772" s="7"/>
      <c r="NP772" s="526"/>
      <c r="NQ772" s="7"/>
      <c r="NR772" s="526"/>
      <c r="NS772" s="7"/>
      <c r="NT772" s="526"/>
      <c r="NU772" s="7"/>
      <c r="NV772" s="526"/>
      <c r="NW772" s="7"/>
      <c r="NX772" s="526"/>
      <c r="NY772" s="7"/>
      <c r="NZ772" s="526"/>
      <c r="OA772" s="7"/>
      <c r="OB772" s="526"/>
      <c r="OC772" s="7"/>
      <c r="OD772" s="526"/>
      <c r="OE772" s="7"/>
      <c r="OF772" s="526"/>
      <c r="OG772" s="7"/>
      <c r="OH772" s="526"/>
      <c r="OI772" s="7"/>
      <c r="OJ772" s="526"/>
      <c r="OK772" s="7"/>
      <c r="OL772" s="526"/>
      <c r="OM772" s="7"/>
      <c r="ON772" s="526"/>
      <c r="OO772" s="7"/>
      <c r="OP772" s="526"/>
      <c r="OQ772" s="7"/>
      <c r="OR772" s="526"/>
      <c r="OS772" s="7"/>
      <c r="OT772" s="526"/>
      <c r="OU772" s="7"/>
      <c r="OV772" s="526"/>
      <c r="OW772" s="7"/>
      <c r="OX772" s="526"/>
      <c r="OY772" s="7"/>
      <c r="OZ772" s="526"/>
      <c r="PA772" s="7"/>
      <c r="PB772" s="526"/>
      <c r="PC772" s="7"/>
      <c r="PD772" s="526"/>
      <c r="PE772" s="7"/>
      <c r="PF772" s="526"/>
      <c r="PG772" s="7"/>
      <c r="PH772" s="526"/>
      <c r="PI772" s="7"/>
      <c r="PJ772" s="526"/>
      <c r="PK772" s="7"/>
      <c r="PL772" s="526"/>
      <c r="PM772" s="7"/>
      <c r="PN772" s="526"/>
      <c r="PO772" s="7"/>
      <c r="PP772" s="526"/>
      <c r="PQ772" s="7"/>
      <c r="PR772" s="526"/>
      <c r="PS772" s="7"/>
      <c r="PT772" s="526"/>
      <c r="PU772" s="7"/>
      <c r="PV772" s="526"/>
      <c r="PW772" s="7"/>
      <c r="PX772" s="526"/>
      <c r="PY772" s="7"/>
      <c r="PZ772" s="526"/>
      <c r="QA772" s="7"/>
      <c r="QB772" s="526"/>
      <c r="QC772" s="7"/>
      <c r="QD772" s="526"/>
      <c r="QE772" s="7"/>
      <c r="QF772" s="526"/>
      <c r="QG772" s="7"/>
      <c r="QH772" s="526"/>
      <c r="QI772" s="7"/>
      <c r="QJ772" s="526"/>
      <c r="QK772" s="7"/>
      <c r="QL772" s="526"/>
      <c r="QM772" s="7"/>
      <c r="QN772" s="526"/>
      <c r="QO772" s="7"/>
      <c r="QP772" s="526"/>
      <c r="QQ772" s="7"/>
      <c r="QR772" s="526"/>
      <c r="QS772" s="7"/>
      <c r="QT772" s="526"/>
      <c r="QU772" s="7"/>
      <c r="QV772" s="526"/>
      <c r="QW772" s="7"/>
      <c r="QX772" s="526"/>
      <c r="QY772" s="7"/>
      <c r="QZ772" s="526"/>
      <c r="RA772" s="7"/>
      <c r="RB772" s="526"/>
      <c r="RC772" s="7"/>
      <c r="RD772" s="526"/>
      <c r="RE772" s="7"/>
      <c r="RF772" s="526"/>
      <c r="RG772" s="7"/>
      <c r="RH772" s="526"/>
      <c r="RI772" s="7"/>
      <c r="RJ772" s="526"/>
      <c r="RK772" s="7"/>
      <c r="RL772" s="526"/>
      <c r="RM772" s="7"/>
      <c r="RN772" s="526"/>
      <c r="RO772" s="7"/>
      <c r="RP772" s="526"/>
      <c r="RQ772" s="7"/>
      <c r="RR772" s="526"/>
      <c r="RS772" s="7"/>
      <c r="RT772" s="526"/>
      <c r="RU772" s="7"/>
      <c r="RV772" s="526"/>
      <c r="RW772" s="7"/>
      <c r="RX772" s="526"/>
      <c r="RY772" s="7"/>
      <c r="RZ772" s="526"/>
      <c r="SA772" s="7"/>
      <c r="SB772" s="526"/>
      <c r="SC772" s="7"/>
      <c r="SD772" s="526"/>
      <c r="SE772" s="7"/>
      <c r="SF772" s="526"/>
      <c r="SG772" s="7"/>
      <c r="SH772" s="526"/>
      <c r="SI772" s="7"/>
      <c r="SJ772" s="526"/>
      <c r="SK772" s="7"/>
      <c r="SL772" s="526"/>
      <c r="SM772" s="7"/>
      <c r="SN772" s="526"/>
      <c r="SO772" s="7"/>
      <c r="SP772" s="526"/>
      <c r="SQ772" s="7"/>
      <c r="SR772" s="526"/>
      <c r="SS772" s="7"/>
      <c r="ST772" s="526"/>
      <c r="SU772" s="7"/>
      <c r="SV772" s="526"/>
      <c r="SW772" s="7"/>
      <c r="SX772" s="526"/>
      <c r="SY772" s="7"/>
      <c r="SZ772" s="526"/>
      <c r="TA772" s="7"/>
      <c r="TB772" s="526"/>
      <c r="TC772" s="7"/>
      <c r="TD772" s="526"/>
      <c r="TE772" s="7"/>
      <c r="TF772" s="526"/>
      <c r="TG772" s="7"/>
      <c r="TH772" s="526"/>
      <c r="TI772" s="7"/>
      <c r="TJ772" s="526"/>
      <c r="TK772" s="7"/>
      <c r="TL772" s="526"/>
      <c r="TM772" s="7"/>
      <c r="TN772" s="526"/>
      <c r="TO772" s="7"/>
      <c r="TP772" s="526"/>
      <c r="TQ772" s="7"/>
      <c r="TR772" s="526"/>
      <c r="TS772" s="7"/>
      <c r="TT772" s="526"/>
      <c r="TU772" s="7"/>
      <c r="TV772" s="526"/>
      <c r="TW772" s="7"/>
      <c r="TX772" s="526"/>
      <c r="TY772" s="7"/>
      <c r="TZ772" s="526"/>
      <c r="UA772" s="7"/>
      <c r="UB772" s="526"/>
      <c r="UC772" s="7"/>
      <c r="UD772" s="526"/>
      <c r="UE772" s="7"/>
      <c r="UF772" s="526"/>
      <c r="UG772" s="7"/>
      <c r="UH772" s="526"/>
      <c r="UI772" s="7"/>
      <c r="UJ772" s="526"/>
      <c r="UK772" s="7"/>
      <c r="UL772" s="526"/>
      <c r="UM772" s="7"/>
      <c r="UN772" s="526"/>
      <c r="UO772" s="7"/>
      <c r="UP772" s="526"/>
      <c r="UQ772" s="7"/>
      <c r="UR772" s="526"/>
      <c r="US772" s="7"/>
      <c r="UT772" s="526"/>
      <c r="UU772" s="7"/>
      <c r="UV772" s="526"/>
      <c r="UW772" s="7"/>
      <c r="UX772" s="526"/>
      <c r="UY772" s="7"/>
      <c r="UZ772" s="526"/>
      <c r="VA772" s="7"/>
      <c r="VB772" s="526"/>
      <c r="VC772" s="7"/>
      <c r="VD772" s="526"/>
      <c r="VE772" s="7"/>
      <c r="VF772" s="526"/>
      <c r="VG772" s="7"/>
      <c r="VH772" s="526"/>
      <c r="VI772" s="7"/>
      <c r="VJ772" s="526"/>
      <c r="VK772" s="7"/>
      <c r="VL772" s="526"/>
      <c r="VM772" s="7"/>
      <c r="VN772" s="526"/>
      <c r="VO772" s="7"/>
      <c r="VP772" s="526"/>
      <c r="VQ772" s="7"/>
      <c r="VR772" s="526"/>
      <c r="VS772" s="7"/>
      <c r="VT772" s="526"/>
      <c r="VU772" s="7"/>
      <c r="VV772" s="526"/>
      <c r="VW772" s="7"/>
      <c r="VX772" s="526"/>
      <c r="VY772" s="7"/>
      <c r="VZ772" s="526"/>
      <c r="WA772" s="7"/>
      <c r="WB772" s="526"/>
      <c r="WC772" s="7"/>
      <c r="WD772" s="526"/>
      <c r="WE772" s="7"/>
      <c r="WF772" s="526"/>
      <c r="WG772" s="7"/>
      <c r="WH772" s="526"/>
      <c r="WI772" s="7"/>
      <c r="WJ772" s="526"/>
      <c r="WK772" s="7"/>
      <c r="WL772" s="526"/>
      <c r="WM772" s="7"/>
      <c r="WN772" s="526"/>
      <c r="WO772" s="7"/>
      <c r="WP772" s="526"/>
      <c r="WQ772" s="7"/>
      <c r="WR772" s="526"/>
      <c r="WS772" s="7"/>
      <c r="WT772" s="526"/>
      <c r="WU772" s="7"/>
      <c r="WV772" s="526"/>
      <c r="WW772" s="7"/>
      <c r="WX772" s="526"/>
      <c r="WY772" s="7"/>
      <c r="WZ772" s="526"/>
      <c r="XA772" s="7"/>
      <c r="XB772" s="526"/>
      <c r="XC772" s="7"/>
      <c r="XD772" s="526"/>
      <c r="XE772" s="7"/>
      <c r="XF772" s="526"/>
      <c r="XG772" s="7"/>
      <c r="XH772" s="526"/>
      <c r="XI772" s="7"/>
      <c r="XJ772" s="526"/>
      <c r="XK772" s="7"/>
      <c r="XL772" s="526"/>
      <c r="XM772" s="7"/>
      <c r="XN772" s="526"/>
      <c r="XO772" s="7"/>
      <c r="XP772" s="526"/>
      <c r="XQ772" s="7"/>
      <c r="XR772" s="526"/>
      <c r="XS772" s="7"/>
      <c r="XT772" s="526"/>
      <c r="XU772" s="7"/>
      <c r="XV772" s="526"/>
      <c r="XW772" s="7"/>
      <c r="XX772" s="526"/>
      <c r="XY772" s="7"/>
      <c r="XZ772" s="526"/>
      <c r="YA772" s="7"/>
      <c r="YB772" s="526"/>
      <c r="YC772" s="7"/>
      <c r="YD772" s="526"/>
      <c r="YE772" s="7"/>
      <c r="YF772" s="526"/>
      <c r="YG772" s="7"/>
      <c r="YH772" s="526"/>
      <c r="YI772" s="7"/>
      <c r="YJ772" s="526"/>
      <c r="YK772" s="7"/>
      <c r="YL772" s="526"/>
      <c r="YM772" s="7"/>
      <c r="YN772" s="526"/>
      <c r="YO772" s="7"/>
      <c r="YP772" s="526"/>
      <c r="YQ772" s="7"/>
      <c r="YR772" s="526"/>
      <c r="YS772" s="7"/>
      <c r="YT772" s="526"/>
      <c r="YU772" s="7"/>
      <c r="YV772" s="526"/>
      <c r="YW772" s="7"/>
      <c r="YX772" s="526"/>
      <c r="YY772" s="7"/>
      <c r="YZ772" s="526"/>
      <c r="ZA772" s="7"/>
      <c r="ZB772" s="526"/>
      <c r="ZC772" s="7"/>
      <c r="ZD772" s="526"/>
      <c r="ZE772" s="7"/>
      <c r="ZF772" s="526"/>
      <c r="ZG772" s="7"/>
      <c r="ZH772" s="526"/>
      <c r="ZI772" s="7"/>
      <c r="ZJ772" s="526"/>
      <c r="ZK772" s="7"/>
      <c r="ZL772" s="526"/>
      <c r="ZM772" s="7"/>
      <c r="ZN772" s="526"/>
      <c r="ZO772" s="7"/>
      <c r="ZP772" s="526"/>
      <c r="ZQ772" s="7"/>
      <c r="ZR772" s="526"/>
      <c r="ZS772" s="7"/>
      <c r="ZT772" s="526"/>
      <c r="ZU772" s="7"/>
      <c r="ZV772" s="526"/>
      <c r="ZW772" s="7"/>
      <c r="ZX772" s="526"/>
      <c r="ZY772" s="7"/>
      <c r="ZZ772" s="526"/>
      <c r="AAA772" s="7"/>
      <c r="AAB772" s="526"/>
      <c r="AAC772" s="7"/>
      <c r="AAD772" s="526"/>
      <c r="AAE772" s="7"/>
      <c r="AAF772" s="526"/>
      <c r="AAG772" s="7"/>
      <c r="AAH772" s="526"/>
      <c r="AAI772" s="7"/>
      <c r="AAJ772" s="526"/>
      <c r="AAK772" s="7"/>
      <c r="AAL772" s="526"/>
      <c r="AAM772" s="7"/>
      <c r="AAN772" s="526"/>
      <c r="AAO772" s="7"/>
      <c r="AAP772" s="526"/>
      <c r="AAQ772" s="7"/>
      <c r="AAR772" s="526"/>
      <c r="AAS772" s="7"/>
      <c r="AAT772" s="526"/>
      <c r="AAU772" s="7"/>
      <c r="AAV772" s="526"/>
      <c r="AAW772" s="7"/>
      <c r="AAX772" s="526"/>
      <c r="AAY772" s="7"/>
      <c r="AAZ772" s="526"/>
      <c r="ABA772" s="7"/>
      <c r="ABB772" s="526"/>
      <c r="ABC772" s="7"/>
      <c r="ABD772" s="526"/>
      <c r="ABE772" s="7"/>
      <c r="ABF772" s="526"/>
      <c r="ABG772" s="7"/>
      <c r="ABH772" s="526"/>
      <c r="ABI772" s="7"/>
      <c r="ABJ772" s="526"/>
      <c r="ABK772" s="7"/>
      <c r="ABL772" s="526"/>
      <c r="ABM772" s="7"/>
      <c r="ABN772" s="526"/>
      <c r="ABO772" s="7"/>
      <c r="ABP772" s="526"/>
      <c r="ABQ772" s="7"/>
      <c r="ABR772" s="526"/>
      <c r="ABS772" s="7"/>
      <c r="ABT772" s="526"/>
      <c r="ABU772" s="7"/>
      <c r="ABV772" s="526"/>
      <c r="ABW772" s="7"/>
      <c r="ABX772" s="526"/>
      <c r="ABY772" s="7"/>
      <c r="ABZ772" s="526"/>
      <c r="ACA772" s="7"/>
      <c r="ACB772" s="526"/>
      <c r="ACC772" s="7"/>
      <c r="ACD772" s="526"/>
      <c r="ACE772" s="7"/>
      <c r="ACF772" s="526"/>
      <c r="ACG772" s="7"/>
      <c r="ACH772" s="526"/>
      <c r="ACI772" s="7"/>
      <c r="ACJ772" s="526"/>
      <c r="ACK772" s="7"/>
      <c r="ACL772" s="526"/>
      <c r="ACM772" s="7"/>
      <c r="ACN772" s="526"/>
      <c r="ACO772" s="7"/>
      <c r="ACP772" s="526"/>
      <c r="ACQ772" s="7"/>
      <c r="ACR772" s="526"/>
      <c r="ACS772" s="7"/>
      <c r="ACT772" s="526"/>
      <c r="ACU772" s="7"/>
      <c r="ACV772" s="526"/>
      <c r="ACW772" s="7"/>
      <c r="ACX772" s="526"/>
      <c r="ACY772" s="7"/>
      <c r="ACZ772" s="526"/>
      <c r="ADA772" s="7"/>
      <c r="ADB772" s="526"/>
      <c r="ADC772" s="7"/>
      <c r="ADD772" s="526"/>
      <c r="ADE772" s="7"/>
      <c r="ADF772" s="526"/>
      <c r="ADG772" s="7"/>
      <c r="ADH772" s="526"/>
      <c r="ADI772" s="7"/>
      <c r="ADJ772" s="526"/>
      <c r="ADK772" s="7"/>
      <c r="ADL772" s="526"/>
      <c r="ADM772" s="7"/>
      <c r="ADN772" s="526"/>
      <c r="ADO772" s="7"/>
      <c r="ADP772" s="526"/>
      <c r="ADQ772" s="7"/>
      <c r="ADR772" s="526"/>
      <c r="ADS772" s="7"/>
      <c r="ADT772" s="526"/>
      <c r="ADU772" s="7"/>
      <c r="ADV772" s="526"/>
      <c r="ADW772" s="7"/>
      <c r="ADX772" s="526"/>
      <c r="ADY772" s="7"/>
      <c r="ADZ772" s="526"/>
      <c r="AEA772" s="7"/>
      <c r="AEB772" s="526"/>
      <c r="AEC772" s="7"/>
      <c r="AED772" s="526"/>
      <c r="AEE772" s="7"/>
      <c r="AEF772" s="526"/>
      <c r="AEG772" s="7"/>
      <c r="AEH772" s="526"/>
      <c r="AEI772" s="7"/>
      <c r="AEJ772" s="526"/>
      <c r="AEK772" s="7"/>
      <c r="AEL772" s="526"/>
      <c r="AEM772" s="7"/>
      <c r="AEN772" s="526"/>
      <c r="AEO772" s="7"/>
      <c r="AEP772" s="526"/>
      <c r="AEQ772" s="7"/>
      <c r="AER772" s="526"/>
      <c r="AES772" s="7"/>
      <c r="AET772" s="526"/>
      <c r="AEU772" s="7"/>
      <c r="AEV772" s="526"/>
      <c r="AEW772" s="7"/>
      <c r="AEX772" s="526"/>
      <c r="AEY772" s="7"/>
      <c r="AEZ772" s="526"/>
      <c r="AFA772" s="7"/>
      <c r="AFB772" s="526"/>
      <c r="AFC772" s="7"/>
      <c r="AFD772" s="526"/>
      <c r="AFE772" s="7"/>
      <c r="AFF772" s="526"/>
      <c r="AFG772" s="7"/>
      <c r="AFH772" s="526"/>
      <c r="AFI772" s="7"/>
      <c r="AFJ772" s="526"/>
      <c r="AFK772" s="7"/>
      <c r="AFL772" s="526"/>
      <c r="AFM772" s="7"/>
      <c r="AFN772" s="526"/>
      <c r="AFO772" s="7"/>
      <c r="AFP772" s="526"/>
      <c r="AFQ772" s="7"/>
      <c r="AFR772" s="526"/>
      <c r="AFS772" s="7"/>
      <c r="AFT772" s="526"/>
      <c r="AFU772" s="7"/>
      <c r="AFV772" s="526"/>
      <c r="AFW772" s="7"/>
      <c r="AFX772" s="526"/>
      <c r="AFY772" s="7"/>
      <c r="AFZ772" s="526"/>
      <c r="AGA772" s="7"/>
      <c r="AGB772" s="526"/>
      <c r="AGC772" s="7"/>
      <c r="AGD772" s="526"/>
      <c r="AGE772" s="7"/>
      <c r="AGF772" s="526"/>
      <c r="AGG772" s="7"/>
      <c r="AGH772" s="526"/>
      <c r="AGI772" s="7"/>
      <c r="AGJ772" s="526"/>
      <c r="AGK772" s="7"/>
      <c r="AGL772" s="526"/>
      <c r="AGM772" s="7"/>
      <c r="AGN772" s="526"/>
      <c r="AGO772" s="7"/>
      <c r="AGP772" s="526"/>
      <c r="AGQ772" s="7"/>
      <c r="AGR772" s="526"/>
      <c r="AGS772" s="7"/>
      <c r="AGT772" s="526"/>
      <c r="AGU772" s="7"/>
      <c r="AGV772" s="526"/>
      <c r="AGW772" s="7"/>
      <c r="AGX772" s="526"/>
      <c r="AGY772" s="7"/>
      <c r="AGZ772" s="526"/>
      <c r="AHA772" s="7"/>
      <c r="AHB772" s="526"/>
      <c r="AHC772" s="7"/>
      <c r="AHD772" s="526"/>
      <c r="AHE772" s="7"/>
      <c r="AHF772" s="526"/>
      <c r="AHG772" s="7"/>
      <c r="AHH772" s="526"/>
      <c r="AHI772" s="7"/>
      <c r="AHJ772" s="526"/>
      <c r="AHK772" s="7"/>
      <c r="AHL772" s="526"/>
      <c r="AHM772" s="7"/>
      <c r="AHN772" s="526"/>
      <c r="AHO772" s="7"/>
      <c r="AHP772" s="526"/>
      <c r="AHQ772" s="7"/>
      <c r="AHR772" s="526"/>
      <c r="AHS772" s="7"/>
      <c r="AHT772" s="526"/>
      <c r="AHU772" s="7"/>
      <c r="AHV772" s="526"/>
      <c r="AHW772" s="7"/>
      <c r="AHX772" s="526"/>
      <c r="AHY772" s="7"/>
      <c r="AHZ772" s="526"/>
      <c r="AIA772" s="7"/>
      <c r="AIB772" s="526"/>
      <c r="AIC772" s="7"/>
      <c r="AID772" s="526"/>
      <c r="AIE772" s="7"/>
      <c r="AIF772" s="526"/>
      <c r="AIG772" s="7"/>
      <c r="AIH772" s="526"/>
      <c r="AII772" s="7"/>
      <c r="AIJ772" s="526"/>
      <c r="AIK772" s="7"/>
      <c r="AIL772" s="526"/>
      <c r="AIM772" s="7"/>
      <c r="AIN772" s="526"/>
      <c r="AIO772" s="7"/>
      <c r="AIP772" s="526"/>
      <c r="AIQ772" s="7"/>
      <c r="AIR772" s="526"/>
      <c r="AIS772" s="7"/>
      <c r="AIT772" s="526"/>
      <c r="AIU772" s="7"/>
      <c r="AIV772" s="526"/>
      <c r="AIW772" s="7"/>
      <c r="AIX772" s="526"/>
      <c r="AIY772" s="7"/>
      <c r="AIZ772" s="526"/>
      <c r="AJA772" s="7"/>
      <c r="AJB772" s="526"/>
      <c r="AJC772" s="7"/>
      <c r="AJD772" s="526"/>
      <c r="AJE772" s="7"/>
      <c r="AJF772" s="526"/>
      <c r="AJG772" s="7"/>
      <c r="AJH772" s="526"/>
      <c r="AJI772" s="7"/>
      <c r="AJJ772" s="526"/>
      <c r="AJK772" s="7"/>
      <c r="AJL772" s="526"/>
      <c r="AJM772" s="7"/>
      <c r="AJN772" s="526"/>
      <c r="AJO772" s="7"/>
      <c r="AJP772" s="526"/>
      <c r="AJQ772" s="7"/>
      <c r="AJR772" s="526"/>
      <c r="AJS772" s="7"/>
      <c r="AJT772" s="526"/>
      <c r="AJU772" s="7"/>
      <c r="AJV772" s="526"/>
      <c r="AJW772" s="7"/>
      <c r="AJX772" s="526"/>
      <c r="AJY772" s="7"/>
      <c r="AJZ772" s="526"/>
      <c r="AKA772" s="7"/>
      <c r="AKB772" s="526"/>
      <c r="AKC772" s="7"/>
      <c r="AKD772" s="526"/>
      <c r="AKE772" s="7"/>
      <c r="AKF772" s="526"/>
      <c r="AKG772" s="7"/>
      <c r="AKH772" s="526"/>
      <c r="AKI772" s="7"/>
      <c r="AKJ772" s="526"/>
      <c r="AKK772" s="7"/>
      <c r="AKL772" s="526"/>
      <c r="AKM772" s="7"/>
      <c r="AKN772" s="526"/>
      <c r="AKO772" s="7"/>
      <c r="AKP772" s="526"/>
      <c r="AKQ772" s="7"/>
      <c r="AKR772" s="526"/>
      <c r="AKS772" s="7"/>
      <c r="AKT772" s="526"/>
      <c r="AKU772" s="7"/>
      <c r="AKV772" s="526"/>
      <c r="AKW772" s="7"/>
      <c r="AKX772" s="526"/>
      <c r="AKY772" s="7"/>
      <c r="AKZ772" s="526"/>
      <c r="ALA772" s="7"/>
      <c r="ALB772" s="526"/>
      <c r="ALC772" s="7"/>
      <c r="ALD772" s="526"/>
      <c r="ALE772" s="7"/>
      <c r="ALF772" s="526"/>
      <c r="ALG772" s="7"/>
      <c r="ALH772" s="526"/>
      <c r="ALI772" s="7"/>
      <c r="ALJ772" s="526"/>
      <c r="ALK772" s="7"/>
      <c r="ALL772" s="526"/>
      <c r="ALM772" s="7"/>
      <c r="ALN772" s="526"/>
      <c r="ALO772" s="7"/>
      <c r="ALP772" s="526"/>
      <c r="ALQ772" s="7"/>
      <c r="ALR772" s="526"/>
      <c r="ALS772" s="7"/>
      <c r="ALT772" s="526"/>
      <c r="ALU772" s="7"/>
      <c r="ALV772" s="526"/>
      <c r="ALW772" s="7"/>
      <c r="ALX772" s="526"/>
      <c r="ALY772" s="7"/>
      <c r="ALZ772" s="526"/>
      <c r="AMA772" s="7"/>
      <c r="AMB772" s="526"/>
      <c r="AMC772" s="7"/>
      <c r="AMD772" s="526"/>
      <c r="AME772" s="7"/>
      <c r="AMF772" s="526"/>
      <c r="AMG772" s="7"/>
      <c r="AMH772" s="526"/>
      <c r="AMI772" s="7"/>
      <c r="AMJ772" s="526"/>
      <c r="AMK772" s="7"/>
      <c r="AML772" s="526"/>
      <c r="AMM772" s="7"/>
      <c r="AMN772" s="526"/>
      <c r="AMO772" s="7"/>
      <c r="AMP772" s="526"/>
      <c r="AMQ772" s="7"/>
      <c r="AMR772" s="526"/>
      <c r="AMS772" s="7"/>
      <c r="AMT772" s="526"/>
      <c r="AMU772" s="7"/>
      <c r="AMV772" s="526"/>
      <c r="AMW772" s="7"/>
      <c r="AMX772" s="526"/>
      <c r="AMY772" s="7"/>
      <c r="AMZ772" s="526"/>
      <c r="ANA772" s="7"/>
      <c r="ANB772" s="526"/>
      <c r="ANC772" s="7"/>
      <c r="AND772" s="526"/>
      <c r="ANE772" s="7"/>
      <c r="ANF772" s="526"/>
      <c r="ANG772" s="7"/>
      <c r="ANH772" s="526"/>
      <c r="ANI772" s="7"/>
      <c r="ANJ772" s="526"/>
      <c r="ANK772" s="7"/>
      <c r="ANL772" s="526"/>
      <c r="ANM772" s="7"/>
      <c r="ANN772" s="526"/>
      <c r="ANO772" s="7"/>
      <c r="ANP772" s="526"/>
      <c r="ANQ772" s="7"/>
      <c r="ANR772" s="526"/>
      <c r="ANS772" s="7"/>
      <c r="ANT772" s="526"/>
      <c r="ANU772" s="7"/>
      <c r="ANV772" s="526"/>
      <c r="ANW772" s="7"/>
      <c r="ANX772" s="526"/>
      <c r="ANY772" s="7"/>
      <c r="ANZ772" s="526"/>
      <c r="AOA772" s="7"/>
      <c r="AOB772" s="526"/>
      <c r="AOC772" s="7"/>
      <c r="AOD772" s="526"/>
      <c r="AOE772" s="7"/>
      <c r="AOF772" s="526"/>
      <c r="AOG772" s="7"/>
      <c r="AOH772" s="526"/>
      <c r="AOI772" s="7"/>
      <c r="AOJ772" s="526"/>
      <c r="AOK772" s="7"/>
      <c r="AOL772" s="526"/>
      <c r="AOM772" s="7"/>
      <c r="AON772" s="526"/>
      <c r="AOO772" s="7"/>
      <c r="AOP772" s="526"/>
      <c r="AOQ772" s="7"/>
      <c r="AOR772" s="526"/>
      <c r="AOS772" s="7"/>
      <c r="AOT772" s="526"/>
      <c r="AOU772" s="7"/>
      <c r="AOV772" s="526"/>
      <c r="AOW772" s="7"/>
      <c r="AOX772" s="526"/>
      <c r="AOY772" s="7"/>
      <c r="AOZ772" s="526"/>
      <c r="APA772" s="7"/>
      <c r="APB772" s="526"/>
      <c r="APC772" s="7"/>
      <c r="APD772" s="526"/>
      <c r="APE772" s="7"/>
      <c r="APF772" s="526"/>
      <c r="APG772" s="7"/>
      <c r="APH772" s="526"/>
      <c r="API772" s="7"/>
      <c r="APJ772" s="526"/>
      <c r="APK772" s="7"/>
      <c r="APL772" s="526"/>
      <c r="APM772" s="7"/>
      <c r="APN772" s="526"/>
      <c r="APO772" s="7"/>
      <c r="APP772" s="526"/>
      <c r="APQ772" s="7"/>
      <c r="APR772" s="526"/>
      <c r="APS772" s="7"/>
      <c r="APT772" s="526"/>
      <c r="APU772" s="7"/>
      <c r="APV772" s="526"/>
      <c r="APW772" s="7"/>
      <c r="APX772" s="526"/>
      <c r="APY772" s="7"/>
      <c r="APZ772" s="526"/>
      <c r="AQA772" s="7"/>
      <c r="AQB772" s="526"/>
      <c r="AQC772" s="7"/>
      <c r="AQD772" s="526"/>
      <c r="AQE772" s="7"/>
      <c r="AQF772" s="526"/>
      <c r="AQG772" s="7"/>
      <c r="AQH772" s="526"/>
      <c r="AQI772" s="7"/>
      <c r="AQJ772" s="526"/>
      <c r="AQK772" s="7"/>
      <c r="AQL772" s="526"/>
      <c r="AQM772" s="7"/>
      <c r="AQN772" s="526"/>
      <c r="AQO772" s="7"/>
      <c r="AQP772" s="526"/>
      <c r="AQQ772" s="7"/>
      <c r="AQR772" s="526"/>
      <c r="AQS772" s="7"/>
      <c r="AQT772" s="526"/>
      <c r="AQU772" s="7"/>
      <c r="AQV772" s="526"/>
      <c r="AQW772" s="7"/>
      <c r="AQX772" s="526"/>
      <c r="AQY772" s="7"/>
      <c r="AQZ772" s="526"/>
      <c r="ARA772" s="7"/>
      <c r="ARB772" s="526"/>
      <c r="ARC772" s="7"/>
      <c r="ARD772" s="526"/>
      <c r="ARE772" s="7"/>
      <c r="ARF772" s="526"/>
      <c r="ARG772" s="7"/>
      <c r="ARH772" s="526"/>
      <c r="ARI772" s="7"/>
      <c r="ARJ772" s="526"/>
      <c r="ARK772" s="7"/>
      <c r="ARL772" s="526"/>
      <c r="ARM772" s="7"/>
      <c r="ARN772" s="526"/>
      <c r="ARO772" s="7"/>
      <c r="ARP772" s="526"/>
      <c r="ARQ772" s="7"/>
      <c r="ARR772" s="526"/>
      <c r="ARS772" s="7"/>
      <c r="ART772" s="526"/>
      <c r="ARU772" s="7"/>
      <c r="ARV772" s="526"/>
      <c r="ARW772" s="7"/>
      <c r="ARX772" s="526"/>
      <c r="ARY772" s="7"/>
      <c r="ARZ772" s="526"/>
      <c r="ASA772" s="7"/>
      <c r="ASB772" s="526"/>
      <c r="ASC772" s="7"/>
      <c r="ASD772" s="526"/>
      <c r="ASE772" s="7"/>
      <c r="ASF772" s="526"/>
      <c r="ASG772" s="7"/>
      <c r="ASH772" s="526"/>
      <c r="ASI772" s="7"/>
      <c r="ASJ772" s="526"/>
      <c r="ASK772" s="7"/>
      <c r="ASL772" s="526"/>
      <c r="ASM772" s="7"/>
      <c r="ASN772" s="526"/>
      <c r="ASO772" s="7"/>
      <c r="ASP772" s="526"/>
      <c r="ASQ772" s="7"/>
      <c r="ASR772" s="526"/>
      <c r="ASS772" s="7"/>
      <c r="AST772" s="526"/>
      <c r="ASU772" s="7"/>
      <c r="ASV772" s="526"/>
      <c r="ASW772" s="7"/>
      <c r="ASX772" s="526"/>
      <c r="ASY772" s="7"/>
      <c r="ASZ772" s="526"/>
      <c r="ATA772" s="7"/>
      <c r="ATB772" s="526"/>
      <c r="ATC772" s="7"/>
      <c r="ATD772" s="526"/>
      <c r="ATE772" s="7"/>
      <c r="ATF772" s="526"/>
      <c r="ATG772" s="7"/>
      <c r="ATH772" s="526"/>
      <c r="ATI772" s="7"/>
      <c r="ATJ772" s="526"/>
      <c r="ATK772" s="7"/>
      <c r="ATL772" s="526"/>
      <c r="ATM772" s="7"/>
      <c r="ATN772" s="526"/>
      <c r="ATO772" s="7"/>
      <c r="ATP772" s="526"/>
      <c r="ATQ772" s="7"/>
      <c r="ATR772" s="526"/>
      <c r="ATS772" s="7"/>
      <c r="ATT772" s="526"/>
      <c r="ATU772" s="7"/>
      <c r="ATV772" s="526"/>
      <c r="ATW772" s="7"/>
      <c r="ATX772" s="526"/>
      <c r="ATY772" s="7"/>
      <c r="ATZ772" s="526"/>
      <c r="AUA772" s="7"/>
      <c r="AUB772" s="526"/>
      <c r="AUC772" s="7"/>
      <c r="AUD772" s="526"/>
      <c r="AUE772" s="7"/>
      <c r="AUF772" s="526"/>
      <c r="AUG772" s="7"/>
      <c r="AUH772" s="526"/>
      <c r="AUI772" s="7"/>
      <c r="AUJ772" s="526"/>
      <c r="AUK772" s="7"/>
      <c r="AUL772" s="526"/>
      <c r="AUM772" s="7"/>
      <c r="AUN772" s="526"/>
      <c r="AUO772" s="7"/>
      <c r="AUP772" s="526"/>
      <c r="AUQ772" s="7"/>
      <c r="AUR772" s="526"/>
      <c r="AUS772" s="7"/>
      <c r="AUT772" s="526"/>
      <c r="AUU772" s="7"/>
      <c r="AUV772" s="526"/>
      <c r="AUW772" s="7"/>
      <c r="AUX772" s="526"/>
      <c r="AUY772" s="7"/>
      <c r="AUZ772" s="526"/>
      <c r="AVA772" s="7"/>
      <c r="AVB772" s="526"/>
      <c r="AVC772" s="7"/>
      <c r="AVD772" s="526"/>
      <c r="AVE772" s="7"/>
      <c r="AVF772" s="526"/>
      <c r="AVG772" s="7"/>
      <c r="AVH772" s="526"/>
      <c r="AVI772" s="7"/>
      <c r="AVJ772" s="526"/>
      <c r="AVK772" s="7"/>
      <c r="AVL772" s="526"/>
      <c r="AVM772" s="7"/>
      <c r="AVN772" s="526"/>
      <c r="AVO772" s="7"/>
      <c r="AVP772" s="526"/>
      <c r="AVQ772" s="7"/>
      <c r="AVR772" s="526"/>
      <c r="AVS772" s="7"/>
      <c r="AVT772" s="526"/>
      <c r="AVU772" s="7"/>
      <c r="AVV772" s="526"/>
      <c r="AVW772" s="7"/>
      <c r="AVX772" s="526"/>
      <c r="AVY772" s="7"/>
      <c r="AVZ772" s="526"/>
      <c r="AWA772" s="7"/>
      <c r="AWB772" s="526"/>
      <c r="AWC772" s="7"/>
      <c r="AWD772" s="526"/>
      <c r="AWE772" s="7"/>
      <c r="AWF772" s="526"/>
      <c r="AWG772" s="7"/>
      <c r="AWH772" s="526"/>
      <c r="AWI772" s="7"/>
      <c r="AWJ772" s="526"/>
      <c r="AWK772" s="7"/>
      <c r="AWL772" s="526"/>
      <c r="AWM772" s="7"/>
      <c r="AWN772" s="526"/>
      <c r="AWO772" s="7"/>
      <c r="AWP772" s="526"/>
      <c r="AWQ772" s="7"/>
      <c r="AWR772" s="526"/>
      <c r="AWS772" s="7"/>
      <c r="AWT772" s="526"/>
      <c r="AWU772" s="7"/>
      <c r="AWV772" s="526"/>
      <c r="AWW772" s="7"/>
      <c r="AWX772" s="526"/>
      <c r="AWY772" s="7"/>
      <c r="AWZ772" s="526"/>
      <c r="AXA772" s="7"/>
      <c r="AXB772" s="526"/>
      <c r="AXC772" s="7"/>
      <c r="AXD772" s="526"/>
      <c r="AXE772" s="7"/>
      <c r="AXF772" s="526"/>
      <c r="AXG772" s="7"/>
      <c r="AXH772" s="526"/>
      <c r="AXI772" s="7"/>
      <c r="AXJ772" s="526"/>
      <c r="AXK772" s="7"/>
      <c r="AXL772" s="526"/>
      <c r="AXM772" s="7"/>
      <c r="AXN772" s="526"/>
      <c r="AXO772" s="7"/>
      <c r="AXP772" s="526"/>
      <c r="AXQ772" s="7"/>
      <c r="AXR772" s="526"/>
      <c r="AXS772" s="7"/>
      <c r="AXT772" s="526"/>
      <c r="AXU772" s="7"/>
      <c r="AXV772" s="526"/>
      <c r="AXW772" s="7"/>
      <c r="AXX772" s="526"/>
      <c r="AXY772" s="7"/>
      <c r="AXZ772" s="526"/>
      <c r="AYA772" s="7"/>
      <c r="AYB772" s="526"/>
      <c r="AYC772" s="7"/>
      <c r="AYD772" s="526"/>
      <c r="AYE772" s="7"/>
      <c r="AYF772" s="526"/>
      <c r="AYG772" s="7"/>
      <c r="AYH772" s="526"/>
      <c r="AYI772" s="7"/>
      <c r="AYJ772" s="526"/>
      <c r="AYK772" s="7"/>
      <c r="AYL772" s="526"/>
      <c r="AYM772" s="7"/>
      <c r="AYN772" s="526"/>
      <c r="AYO772" s="7"/>
      <c r="AYP772" s="526"/>
      <c r="AYQ772" s="7"/>
      <c r="AYR772" s="526"/>
      <c r="AYS772" s="7"/>
      <c r="AYT772" s="526"/>
      <c r="AYU772" s="7"/>
      <c r="AYV772" s="526"/>
      <c r="AYW772" s="7"/>
      <c r="AYX772" s="526"/>
      <c r="AYY772" s="7"/>
      <c r="AYZ772" s="526"/>
      <c r="AZA772" s="7"/>
      <c r="AZB772" s="526"/>
      <c r="AZC772" s="7"/>
      <c r="AZD772" s="526"/>
      <c r="AZE772" s="7"/>
      <c r="AZF772" s="526"/>
      <c r="AZG772" s="7"/>
      <c r="AZH772" s="526"/>
      <c r="AZI772" s="7"/>
      <c r="AZJ772" s="526"/>
      <c r="AZK772" s="7"/>
      <c r="AZL772" s="526"/>
      <c r="AZM772" s="7"/>
      <c r="AZN772" s="526"/>
      <c r="AZO772" s="7"/>
      <c r="AZP772" s="526"/>
      <c r="AZQ772" s="7"/>
      <c r="AZR772" s="526"/>
      <c r="AZS772" s="7"/>
      <c r="AZT772" s="526"/>
      <c r="AZU772" s="7"/>
      <c r="AZV772" s="526"/>
      <c r="AZW772" s="7"/>
      <c r="AZX772" s="526"/>
      <c r="AZY772" s="7"/>
      <c r="AZZ772" s="526"/>
      <c r="BAA772" s="7"/>
      <c r="BAB772" s="526"/>
      <c r="BAC772" s="7"/>
      <c r="BAD772" s="526"/>
      <c r="BAE772" s="7"/>
      <c r="BAF772" s="526"/>
      <c r="BAG772" s="7"/>
      <c r="BAH772" s="526"/>
      <c r="BAI772" s="7"/>
      <c r="BAJ772" s="526"/>
      <c r="BAK772" s="7"/>
      <c r="BAL772" s="526"/>
      <c r="BAM772" s="7"/>
      <c r="BAN772" s="526"/>
      <c r="BAO772" s="7"/>
      <c r="BAP772" s="526"/>
      <c r="BAQ772" s="7"/>
      <c r="BAR772" s="526"/>
      <c r="BAS772" s="7"/>
      <c r="BAT772" s="526"/>
      <c r="BAU772" s="7"/>
      <c r="BAV772" s="526"/>
      <c r="BAW772" s="7"/>
      <c r="BAX772" s="526"/>
      <c r="BAY772" s="7"/>
      <c r="BAZ772" s="526"/>
      <c r="BBA772" s="7"/>
      <c r="BBB772" s="526"/>
      <c r="BBC772" s="7"/>
      <c r="BBD772" s="526"/>
      <c r="BBE772" s="7"/>
      <c r="BBF772" s="526"/>
      <c r="BBG772" s="7"/>
      <c r="BBH772" s="526"/>
      <c r="BBI772" s="7"/>
      <c r="BBJ772" s="526"/>
      <c r="BBK772" s="7"/>
      <c r="BBL772" s="526"/>
      <c r="BBM772" s="7"/>
      <c r="BBN772" s="526"/>
      <c r="BBO772" s="7"/>
      <c r="BBP772" s="526"/>
      <c r="BBQ772" s="7"/>
      <c r="BBR772" s="526"/>
      <c r="BBS772" s="7"/>
      <c r="BBT772" s="526"/>
      <c r="BBU772" s="7"/>
      <c r="BBV772" s="526"/>
      <c r="BBW772" s="7"/>
      <c r="BBX772" s="526"/>
      <c r="BBY772" s="7"/>
      <c r="BBZ772" s="526"/>
      <c r="BCA772" s="7"/>
      <c r="BCB772" s="526"/>
      <c r="BCC772" s="7"/>
      <c r="BCD772" s="526"/>
      <c r="BCE772" s="7"/>
      <c r="BCF772" s="526"/>
      <c r="BCG772" s="7"/>
      <c r="BCH772" s="526"/>
      <c r="BCI772" s="7"/>
      <c r="BCJ772" s="526"/>
      <c r="BCK772" s="7"/>
      <c r="BCL772" s="526"/>
      <c r="BCM772" s="7"/>
      <c r="BCN772" s="526"/>
      <c r="BCO772" s="7"/>
      <c r="BCP772" s="526"/>
      <c r="BCQ772" s="7"/>
      <c r="BCR772" s="526"/>
      <c r="BCS772" s="7"/>
      <c r="BCT772" s="526"/>
      <c r="BCU772" s="7"/>
      <c r="BCV772" s="526"/>
      <c r="BCW772" s="7"/>
      <c r="BCX772" s="526"/>
      <c r="BCY772" s="7"/>
      <c r="BCZ772" s="526"/>
      <c r="BDA772" s="7"/>
      <c r="BDB772" s="526"/>
      <c r="BDC772" s="7"/>
      <c r="BDD772" s="526"/>
      <c r="BDE772" s="7"/>
      <c r="BDF772" s="526"/>
      <c r="BDG772" s="7"/>
      <c r="BDH772" s="526"/>
      <c r="BDI772" s="7"/>
      <c r="BDJ772" s="526"/>
      <c r="BDK772" s="7"/>
      <c r="BDL772" s="526"/>
      <c r="BDM772" s="7"/>
      <c r="BDN772" s="526"/>
      <c r="BDO772" s="7"/>
      <c r="BDP772" s="526"/>
      <c r="BDQ772" s="7"/>
      <c r="BDR772" s="526"/>
      <c r="BDS772" s="7"/>
      <c r="BDT772" s="526"/>
      <c r="BDU772" s="7"/>
      <c r="BDV772" s="526"/>
      <c r="BDW772" s="7"/>
      <c r="BDX772" s="526"/>
      <c r="BDY772" s="7"/>
      <c r="BDZ772" s="526"/>
      <c r="BEA772" s="7"/>
      <c r="BEB772" s="526"/>
      <c r="BEC772" s="7"/>
      <c r="BED772" s="526"/>
      <c r="BEE772" s="7"/>
      <c r="BEF772" s="526"/>
      <c r="BEG772" s="7"/>
      <c r="BEH772" s="526"/>
      <c r="BEI772" s="7"/>
      <c r="BEJ772" s="526"/>
      <c r="BEK772" s="7"/>
      <c r="BEL772" s="526"/>
      <c r="BEM772" s="7"/>
      <c r="BEN772" s="526"/>
      <c r="BEO772" s="7"/>
      <c r="BEP772" s="526"/>
      <c r="BEQ772" s="7"/>
      <c r="BER772" s="526"/>
      <c r="BES772" s="7"/>
      <c r="BET772" s="526"/>
      <c r="BEU772" s="7"/>
      <c r="BEV772" s="526"/>
      <c r="BEW772" s="7"/>
      <c r="BEX772" s="526"/>
      <c r="BEY772" s="7"/>
      <c r="BEZ772" s="526"/>
      <c r="BFA772" s="7"/>
      <c r="BFB772" s="526"/>
      <c r="BFC772" s="7"/>
      <c r="BFD772" s="526"/>
      <c r="BFE772" s="7"/>
      <c r="BFF772" s="526"/>
      <c r="BFG772" s="7"/>
      <c r="BFH772" s="526"/>
      <c r="BFI772" s="7"/>
      <c r="BFJ772" s="526"/>
      <c r="BFK772" s="7"/>
      <c r="BFL772" s="526"/>
      <c r="BFM772" s="7"/>
      <c r="BFN772" s="526"/>
      <c r="BFO772" s="7"/>
      <c r="BFP772" s="526"/>
      <c r="BFQ772" s="7"/>
      <c r="BFR772" s="526"/>
      <c r="BFS772" s="7"/>
      <c r="BFT772" s="526"/>
      <c r="BFU772" s="7"/>
      <c r="BFV772" s="526"/>
      <c r="BFW772" s="7"/>
      <c r="BFX772" s="526"/>
      <c r="BFY772" s="7"/>
      <c r="BFZ772" s="526"/>
      <c r="BGA772" s="7"/>
      <c r="BGB772" s="526"/>
      <c r="BGC772" s="7"/>
      <c r="BGD772" s="526"/>
      <c r="BGE772" s="7"/>
      <c r="BGF772" s="526"/>
      <c r="BGG772" s="7"/>
      <c r="BGH772" s="526"/>
      <c r="BGI772" s="7"/>
      <c r="BGJ772" s="526"/>
      <c r="BGK772" s="7"/>
      <c r="BGL772" s="526"/>
      <c r="BGM772" s="7"/>
      <c r="BGN772" s="526"/>
      <c r="BGO772" s="7"/>
      <c r="BGP772" s="526"/>
      <c r="BGQ772" s="7"/>
      <c r="BGR772" s="526"/>
      <c r="BGS772" s="7"/>
      <c r="BGT772" s="526"/>
      <c r="BGU772" s="7"/>
      <c r="BGV772" s="526"/>
      <c r="BGW772" s="7"/>
      <c r="BGX772" s="526"/>
      <c r="BGY772" s="7"/>
      <c r="BGZ772" s="526"/>
      <c r="BHA772" s="7"/>
      <c r="BHB772" s="526"/>
      <c r="BHC772" s="7"/>
      <c r="BHD772" s="526"/>
      <c r="BHE772" s="7"/>
      <c r="BHF772" s="526"/>
      <c r="BHG772" s="7"/>
      <c r="BHH772" s="526"/>
      <c r="BHI772" s="7"/>
      <c r="BHJ772" s="526"/>
      <c r="BHK772" s="7"/>
      <c r="BHL772" s="526"/>
      <c r="BHM772" s="7"/>
      <c r="BHN772" s="526"/>
      <c r="BHO772" s="7"/>
      <c r="BHP772" s="526"/>
      <c r="BHQ772" s="7"/>
      <c r="BHR772" s="526"/>
      <c r="BHS772" s="7"/>
      <c r="BHT772" s="526"/>
      <c r="BHU772" s="7"/>
      <c r="BHV772" s="526"/>
      <c r="BHW772" s="7"/>
      <c r="BHX772" s="526"/>
      <c r="BHY772" s="7"/>
      <c r="BHZ772" s="526"/>
      <c r="BIA772" s="7"/>
      <c r="BIB772" s="526"/>
      <c r="BIC772" s="7"/>
      <c r="BID772" s="526"/>
      <c r="BIE772" s="7"/>
      <c r="BIF772" s="526"/>
      <c r="BIG772" s="7"/>
      <c r="BIH772" s="526"/>
      <c r="BII772" s="7"/>
      <c r="BIJ772" s="526"/>
      <c r="BIK772" s="7"/>
      <c r="BIL772" s="526"/>
      <c r="BIM772" s="7"/>
      <c r="BIN772" s="526"/>
      <c r="BIO772" s="7"/>
      <c r="BIP772" s="526"/>
      <c r="BIQ772" s="7"/>
      <c r="BIR772" s="526"/>
      <c r="BIS772" s="7"/>
      <c r="BIT772" s="526"/>
      <c r="BIU772" s="7"/>
      <c r="BIV772" s="526"/>
      <c r="BIW772" s="7"/>
      <c r="BIX772" s="526"/>
      <c r="BIY772" s="7"/>
      <c r="BIZ772" s="526"/>
      <c r="BJA772" s="7"/>
      <c r="BJB772" s="526"/>
      <c r="BJC772" s="7"/>
      <c r="BJD772" s="526"/>
      <c r="BJE772" s="7"/>
      <c r="BJF772" s="526"/>
      <c r="BJG772" s="7"/>
      <c r="BJH772" s="526"/>
      <c r="BJI772" s="7"/>
      <c r="BJJ772" s="526"/>
      <c r="BJK772" s="7"/>
      <c r="BJL772" s="526"/>
      <c r="BJM772" s="7"/>
      <c r="BJN772" s="526"/>
      <c r="BJO772" s="7"/>
      <c r="BJP772" s="526"/>
      <c r="BJQ772" s="7"/>
      <c r="BJR772" s="526"/>
      <c r="BJS772" s="7"/>
      <c r="BJT772" s="526"/>
      <c r="BJU772" s="7"/>
      <c r="BJV772" s="526"/>
      <c r="BJW772" s="7"/>
      <c r="BJX772" s="526"/>
      <c r="BJY772" s="7"/>
      <c r="BJZ772" s="526"/>
      <c r="BKA772" s="7"/>
      <c r="BKB772" s="526"/>
      <c r="BKC772" s="7"/>
      <c r="BKD772" s="526"/>
      <c r="BKE772" s="7"/>
      <c r="BKF772" s="526"/>
      <c r="BKG772" s="7"/>
      <c r="BKH772" s="526"/>
      <c r="BKI772" s="7"/>
      <c r="BKJ772" s="526"/>
      <c r="BKK772" s="7"/>
      <c r="BKL772" s="526"/>
      <c r="BKM772" s="7"/>
      <c r="BKN772" s="526"/>
      <c r="BKO772" s="7"/>
      <c r="BKP772" s="526"/>
      <c r="BKQ772" s="7"/>
      <c r="BKR772" s="526"/>
      <c r="BKS772" s="7"/>
      <c r="BKT772" s="526"/>
      <c r="BKU772" s="7"/>
      <c r="BKV772" s="526"/>
      <c r="BKW772" s="7"/>
      <c r="BKX772" s="526"/>
      <c r="BKY772" s="7"/>
      <c r="BKZ772" s="526"/>
      <c r="BLA772" s="7"/>
      <c r="BLB772" s="526"/>
      <c r="BLC772" s="7"/>
      <c r="BLD772" s="526"/>
      <c r="BLE772" s="7"/>
      <c r="BLF772" s="526"/>
      <c r="BLG772" s="7"/>
      <c r="BLH772" s="526"/>
      <c r="BLI772" s="7"/>
      <c r="BLJ772" s="526"/>
      <c r="BLK772" s="7"/>
      <c r="BLL772" s="526"/>
      <c r="BLM772" s="7"/>
      <c r="BLN772" s="526"/>
      <c r="BLO772" s="7"/>
      <c r="BLP772" s="526"/>
      <c r="BLQ772" s="7"/>
      <c r="BLR772" s="526"/>
      <c r="BLS772" s="7"/>
      <c r="BLT772" s="526"/>
      <c r="BLU772" s="7"/>
      <c r="BLV772" s="526"/>
      <c r="BLW772" s="7"/>
      <c r="BLX772" s="526"/>
      <c r="BLY772" s="7"/>
      <c r="BLZ772" s="526"/>
      <c r="BMA772" s="7"/>
      <c r="BMB772" s="526"/>
      <c r="BMC772" s="7"/>
      <c r="BMD772" s="526"/>
      <c r="BME772" s="7"/>
      <c r="BMF772" s="526"/>
      <c r="BMG772" s="7"/>
      <c r="BMH772" s="526"/>
      <c r="BMI772" s="7"/>
      <c r="BMJ772" s="526"/>
      <c r="BMK772" s="7"/>
      <c r="BML772" s="526"/>
      <c r="BMM772" s="7"/>
      <c r="BMN772" s="526"/>
      <c r="BMO772" s="7"/>
      <c r="BMP772" s="526"/>
      <c r="BMQ772" s="7"/>
      <c r="BMR772" s="526"/>
      <c r="BMS772" s="7"/>
      <c r="BMT772" s="526"/>
      <c r="BMU772" s="7"/>
      <c r="BMV772" s="526"/>
      <c r="BMW772" s="7"/>
      <c r="BMX772" s="526"/>
      <c r="BMY772" s="7"/>
      <c r="BMZ772" s="526"/>
      <c r="BNA772" s="7"/>
      <c r="BNB772" s="526"/>
      <c r="BNC772" s="7"/>
      <c r="BND772" s="526"/>
      <c r="BNE772" s="7"/>
      <c r="BNF772" s="526"/>
      <c r="BNG772" s="7"/>
      <c r="BNH772" s="526"/>
      <c r="BNI772" s="7"/>
      <c r="BNJ772" s="526"/>
      <c r="BNK772" s="7"/>
      <c r="BNL772" s="526"/>
      <c r="BNM772" s="7"/>
      <c r="BNN772" s="526"/>
      <c r="BNO772" s="7"/>
      <c r="BNP772" s="526"/>
      <c r="BNQ772" s="7"/>
      <c r="BNR772" s="526"/>
      <c r="BNS772" s="7"/>
      <c r="BNT772" s="526"/>
      <c r="BNU772" s="7"/>
      <c r="BNV772" s="526"/>
      <c r="BNW772" s="7"/>
      <c r="BNX772" s="526"/>
      <c r="BNY772" s="7"/>
      <c r="BNZ772" s="526"/>
      <c r="BOA772" s="7"/>
      <c r="BOB772" s="526"/>
      <c r="BOC772" s="7"/>
      <c r="BOD772" s="526"/>
      <c r="BOE772" s="7"/>
      <c r="BOF772" s="526"/>
      <c r="BOG772" s="7"/>
      <c r="BOH772" s="526"/>
      <c r="BOI772" s="7"/>
      <c r="BOJ772" s="526"/>
      <c r="BOK772" s="7"/>
      <c r="BOL772" s="526"/>
      <c r="BOM772" s="7"/>
      <c r="BON772" s="526"/>
      <c r="BOO772" s="7"/>
      <c r="BOP772" s="526"/>
      <c r="BOQ772" s="7"/>
      <c r="BOR772" s="526"/>
      <c r="BOS772" s="7"/>
      <c r="BOT772" s="526"/>
      <c r="BOU772" s="7"/>
      <c r="BOV772" s="526"/>
      <c r="BOW772" s="7"/>
      <c r="BOX772" s="526"/>
      <c r="BOY772" s="7"/>
      <c r="BOZ772" s="526"/>
      <c r="BPA772" s="7"/>
      <c r="BPB772" s="526"/>
      <c r="BPC772" s="7"/>
      <c r="BPD772" s="526"/>
      <c r="BPE772" s="7"/>
      <c r="BPF772" s="526"/>
      <c r="BPG772" s="7"/>
      <c r="BPH772" s="526"/>
      <c r="BPI772" s="7"/>
      <c r="BPJ772" s="526"/>
      <c r="BPK772" s="7"/>
      <c r="BPL772" s="526"/>
      <c r="BPM772" s="7"/>
      <c r="BPN772" s="526"/>
      <c r="BPO772" s="7"/>
      <c r="BPP772" s="526"/>
      <c r="BPQ772" s="7"/>
      <c r="BPR772" s="526"/>
      <c r="BPS772" s="7"/>
      <c r="BPT772" s="526"/>
      <c r="BPU772" s="7"/>
      <c r="BPV772" s="526"/>
      <c r="BPW772" s="7"/>
      <c r="BPX772" s="526"/>
      <c r="BPY772" s="7"/>
      <c r="BPZ772" s="526"/>
      <c r="BQA772" s="7"/>
      <c r="BQB772" s="526"/>
      <c r="BQC772" s="7"/>
      <c r="BQD772" s="526"/>
      <c r="BQE772" s="7"/>
      <c r="BQF772" s="526"/>
      <c r="BQG772" s="7"/>
      <c r="BQH772" s="526"/>
      <c r="BQI772" s="7"/>
      <c r="BQJ772" s="526"/>
      <c r="BQK772" s="7"/>
      <c r="BQL772" s="526"/>
      <c r="BQM772" s="7"/>
      <c r="BQN772" s="526"/>
      <c r="BQO772" s="7"/>
      <c r="BQP772" s="526"/>
      <c r="BQQ772" s="7"/>
      <c r="BQR772" s="526"/>
      <c r="BQS772" s="7"/>
      <c r="BQT772" s="526"/>
      <c r="BQU772" s="7"/>
      <c r="BQV772" s="526"/>
      <c r="BQW772" s="7"/>
      <c r="BQX772" s="526"/>
      <c r="BQY772" s="7"/>
      <c r="BQZ772" s="526"/>
      <c r="BRA772" s="7"/>
      <c r="BRB772" s="526"/>
      <c r="BRC772" s="7"/>
      <c r="BRD772" s="526"/>
      <c r="BRE772" s="7"/>
      <c r="BRF772" s="526"/>
      <c r="BRG772" s="7"/>
      <c r="BRH772" s="526"/>
      <c r="BRI772" s="7"/>
      <c r="BRJ772" s="526"/>
      <c r="BRK772" s="7"/>
      <c r="BRL772" s="526"/>
      <c r="BRM772" s="7"/>
      <c r="BRN772" s="526"/>
      <c r="BRO772" s="7"/>
      <c r="BRP772" s="526"/>
      <c r="BRQ772" s="7"/>
      <c r="BRR772" s="526"/>
      <c r="BRS772" s="7"/>
      <c r="BRT772" s="526"/>
      <c r="BRU772" s="7"/>
      <c r="BRV772" s="526"/>
      <c r="BRW772" s="7"/>
      <c r="BRX772" s="526"/>
      <c r="BRY772" s="7"/>
      <c r="BRZ772" s="526"/>
      <c r="BSA772" s="7"/>
      <c r="BSB772" s="526"/>
      <c r="BSC772" s="7"/>
      <c r="BSD772" s="526"/>
      <c r="BSE772" s="7"/>
      <c r="BSF772" s="526"/>
      <c r="BSG772" s="7"/>
      <c r="BSH772" s="526"/>
      <c r="BSI772" s="7"/>
      <c r="BSJ772" s="526"/>
      <c r="BSK772" s="7"/>
      <c r="BSL772" s="526"/>
      <c r="BSM772" s="7"/>
      <c r="BSN772" s="526"/>
      <c r="BSO772" s="7"/>
      <c r="BSP772" s="526"/>
      <c r="BSQ772" s="7"/>
      <c r="BSR772" s="526"/>
      <c r="BSS772" s="7"/>
      <c r="BST772" s="526"/>
      <c r="BSU772" s="7"/>
      <c r="BSV772" s="526"/>
      <c r="BSW772" s="7"/>
      <c r="BSX772" s="526"/>
      <c r="BSY772" s="7"/>
      <c r="BSZ772" s="526"/>
      <c r="BTA772" s="7"/>
      <c r="BTB772" s="526"/>
      <c r="BTC772" s="7"/>
      <c r="BTD772" s="526"/>
      <c r="BTE772" s="7"/>
      <c r="BTF772" s="526"/>
      <c r="BTG772" s="7"/>
      <c r="BTH772" s="526"/>
      <c r="BTI772" s="7"/>
      <c r="BTJ772" s="526"/>
      <c r="BTK772" s="7"/>
      <c r="BTL772" s="526"/>
      <c r="BTM772" s="7"/>
      <c r="BTN772" s="526"/>
      <c r="BTO772" s="7"/>
      <c r="BTP772" s="526"/>
      <c r="BTQ772" s="7"/>
      <c r="BTR772" s="526"/>
      <c r="BTS772" s="7"/>
      <c r="BTT772" s="526"/>
      <c r="BTU772" s="7"/>
      <c r="BTV772" s="526"/>
      <c r="BTW772" s="7"/>
      <c r="BTX772" s="526"/>
      <c r="BTY772" s="7"/>
      <c r="BTZ772" s="526"/>
      <c r="BUA772" s="7"/>
      <c r="BUB772" s="526"/>
      <c r="BUC772" s="7"/>
      <c r="BUD772" s="526"/>
      <c r="BUE772" s="7"/>
      <c r="BUF772" s="526"/>
      <c r="BUG772" s="7"/>
      <c r="BUH772" s="526"/>
      <c r="BUI772" s="7"/>
      <c r="BUJ772" s="526"/>
      <c r="BUK772" s="7"/>
      <c r="BUL772" s="526"/>
      <c r="BUM772" s="7"/>
      <c r="BUN772" s="526"/>
      <c r="BUO772" s="7"/>
      <c r="BUP772" s="526"/>
      <c r="BUQ772" s="7"/>
      <c r="BUR772" s="526"/>
      <c r="BUS772" s="7"/>
      <c r="BUT772" s="526"/>
      <c r="BUU772" s="7"/>
      <c r="BUV772" s="526"/>
      <c r="BUW772" s="7"/>
      <c r="BUX772" s="526"/>
      <c r="BUY772" s="7"/>
      <c r="BUZ772" s="526"/>
      <c r="BVA772" s="7"/>
      <c r="BVB772" s="526"/>
      <c r="BVC772" s="7"/>
      <c r="BVD772" s="526"/>
      <c r="BVE772" s="7"/>
      <c r="BVF772" s="526"/>
      <c r="BVG772" s="7"/>
      <c r="BVH772" s="526"/>
      <c r="BVI772" s="7"/>
      <c r="BVJ772" s="526"/>
      <c r="BVK772" s="7"/>
      <c r="BVL772" s="526"/>
      <c r="BVM772" s="7"/>
      <c r="BVN772" s="526"/>
      <c r="BVO772" s="7"/>
      <c r="BVP772" s="526"/>
      <c r="BVQ772" s="7"/>
      <c r="BVR772" s="526"/>
      <c r="BVS772" s="7"/>
      <c r="BVT772" s="526"/>
      <c r="BVU772" s="7"/>
      <c r="BVV772" s="526"/>
      <c r="BVW772" s="7"/>
      <c r="BVX772" s="526"/>
      <c r="BVY772" s="7"/>
      <c r="BVZ772" s="526"/>
      <c r="BWA772" s="7"/>
      <c r="BWB772" s="526"/>
      <c r="BWC772" s="7"/>
      <c r="BWD772" s="526"/>
      <c r="BWE772" s="7"/>
      <c r="BWF772" s="526"/>
      <c r="BWG772" s="7"/>
      <c r="BWH772" s="526"/>
      <c r="BWI772" s="7"/>
      <c r="BWJ772" s="526"/>
      <c r="BWK772" s="7"/>
      <c r="BWL772" s="526"/>
      <c r="BWM772" s="7"/>
      <c r="BWN772" s="526"/>
      <c r="BWO772" s="7"/>
      <c r="BWP772" s="526"/>
      <c r="BWQ772" s="7"/>
      <c r="BWR772" s="526"/>
      <c r="BWS772" s="7"/>
      <c r="BWT772" s="526"/>
      <c r="BWU772" s="7"/>
      <c r="BWV772" s="526"/>
      <c r="BWW772" s="7"/>
      <c r="BWX772" s="526"/>
      <c r="BWY772" s="7"/>
      <c r="BWZ772" s="526"/>
      <c r="BXA772" s="7"/>
      <c r="BXB772" s="526"/>
      <c r="BXC772" s="7"/>
      <c r="BXD772" s="526"/>
      <c r="BXE772" s="7"/>
      <c r="BXF772" s="526"/>
      <c r="BXG772" s="7"/>
      <c r="BXH772" s="526"/>
      <c r="BXI772" s="7"/>
      <c r="BXJ772" s="526"/>
      <c r="BXK772" s="7"/>
      <c r="BXL772" s="526"/>
      <c r="BXM772" s="7"/>
      <c r="BXN772" s="526"/>
      <c r="BXO772" s="7"/>
      <c r="BXP772" s="526"/>
      <c r="BXQ772" s="7"/>
      <c r="BXR772" s="526"/>
      <c r="BXS772" s="7"/>
      <c r="BXT772" s="526"/>
      <c r="BXU772" s="7"/>
      <c r="BXV772" s="526"/>
      <c r="BXW772" s="7"/>
      <c r="BXX772" s="526"/>
      <c r="BXY772" s="7"/>
      <c r="BXZ772" s="526"/>
      <c r="BYA772" s="7"/>
      <c r="BYB772" s="526"/>
      <c r="BYC772" s="7"/>
      <c r="BYD772" s="526"/>
      <c r="BYE772" s="7"/>
      <c r="BYF772" s="526"/>
      <c r="BYG772" s="7"/>
      <c r="BYH772" s="526"/>
      <c r="BYI772" s="7"/>
      <c r="BYJ772" s="526"/>
      <c r="BYK772" s="7"/>
      <c r="BYL772" s="526"/>
      <c r="BYM772" s="7"/>
      <c r="BYN772" s="526"/>
      <c r="BYO772" s="7"/>
      <c r="BYP772" s="526"/>
      <c r="BYQ772" s="7"/>
      <c r="BYR772" s="526"/>
      <c r="BYS772" s="7"/>
      <c r="BYT772" s="526"/>
      <c r="BYU772" s="7"/>
      <c r="BYV772" s="526"/>
      <c r="BYW772" s="7"/>
      <c r="BYX772" s="526"/>
      <c r="BYY772" s="7"/>
      <c r="BYZ772" s="526"/>
      <c r="BZA772" s="7"/>
      <c r="BZB772" s="526"/>
      <c r="BZC772" s="7"/>
      <c r="BZD772" s="526"/>
      <c r="BZE772" s="7"/>
      <c r="BZF772" s="526"/>
      <c r="BZG772" s="7"/>
      <c r="BZH772" s="526"/>
      <c r="BZI772" s="7"/>
      <c r="BZJ772" s="526"/>
      <c r="BZK772" s="7"/>
      <c r="BZL772" s="526"/>
      <c r="BZM772" s="7"/>
      <c r="BZN772" s="526"/>
      <c r="BZO772" s="7"/>
      <c r="BZP772" s="526"/>
      <c r="BZQ772" s="7"/>
      <c r="BZR772" s="526"/>
      <c r="BZS772" s="7"/>
      <c r="BZT772" s="526"/>
      <c r="BZU772" s="7"/>
      <c r="BZV772" s="526"/>
      <c r="BZW772" s="7"/>
      <c r="BZX772" s="526"/>
      <c r="BZY772" s="7"/>
      <c r="BZZ772" s="526"/>
      <c r="CAA772" s="7"/>
      <c r="CAB772" s="526"/>
      <c r="CAC772" s="7"/>
      <c r="CAD772" s="526"/>
      <c r="CAE772" s="7"/>
      <c r="CAF772" s="526"/>
      <c r="CAG772" s="7"/>
      <c r="CAH772" s="526"/>
      <c r="CAI772" s="7"/>
      <c r="CAJ772" s="526"/>
      <c r="CAK772" s="7"/>
      <c r="CAL772" s="526"/>
      <c r="CAM772" s="7"/>
      <c r="CAN772" s="526"/>
      <c r="CAO772" s="7"/>
      <c r="CAP772" s="526"/>
      <c r="CAQ772" s="7"/>
      <c r="CAR772" s="526"/>
      <c r="CAS772" s="7"/>
      <c r="CAT772" s="526"/>
      <c r="CAU772" s="7"/>
      <c r="CAV772" s="526"/>
      <c r="CAW772" s="7"/>
      <c r="CAX772" s="526"/>
      <c r="CAY772" s="7"/>
      <c r="CAZ772" s="526"/>
      <c r="CBA772" s="7"/>
      <c r="CBB772" s="526"/>
      <c r="CBC772" s="7"/>
      <c r="CBD772" s="526"/>
      <c r="CBE772" s="7"/>
      <c r="CBF772" s="526"/>
      <c r="CBG772" s="7"/>
      <c r="CBH772" s="526"/>
      <c r="CBI772" s="7"/>
      <c r="CBJ772" s="526"/>
      <c r="CBK772" s="7"/>
      <c r="CBL772" s="526"/>
      <c r="CBM772" s="7"/>
      <c r="CBN772" s="526"/>
      <c r="CBO772" s="7"/>
      <c r="CBP772" s="526"/>
      <c r="CBQ772" s="7"/>
      <c r="CBR772" s="526"/>
      <c r="CBS772" s="7"/>
      <c r="CBT772" s="526"/>
      <c r="CBU772" s="7"/>
      <c r="CBV772" s="526"/>
      <c r="CBW772" s="7"/>
      <c r="CBX772" s="526"/>
      <c r="CBY772" s="7"/>
      <c r="CBZ772" s="526"/>
      <c r="CCA772" s="7"/>
      <c r="CCB772" s="526"/>
      <c r="CCC772" s="7"/>
      <c r="CCD772" s="526"/>
      <c r="CCE772" s="7"/>
      <c r="CCF772" s="526"/>
      <c r="CCG772" s="7"/>
      <c r="CCH772" s="526"/>
      <c r="CCI772" s="7"/>
      <c r="CCJ772" s="526"/>
      <c r="CCK772" s="7"/>
      <c r="CCL772" s="526"/>
      <c r="CCM772" s="7"/>
      <c r="CCN772" s="526"/>
      <c r="CCO772" s="7"/>
      <c r="CCP772" s="526"/>
      <c r="CCQ772" s="7"/>
      <c r="CCR772" s="526"/>
      <c r="CCS772" s="7"/>
      <c r="CCT772" s="526"/>
      <c r="CCU772" s="7"/>
      <c r="CCV772" s="526"/>
      <c r="CCW772" s="7"/>
      <c r="CCX772" s="526"/>
      <c r="CCY772" s="7"/>
      <c r="CCZ772" s="526"/>
      <c r="CDA772" s="7"/>
      <c r="CDB772" s="526"/>
      <c r="CDC772" s="7"/>
      <c r="CDD772" s="526"/>
      <c r="CDE772" s="7"/>
      <c r="CDF772" s="526"/>
      <c r="CDG772" s="7"/>
      <c r="CDH772" s="526"/>
      <c r="CDI772" s="7"/>
      <c r="CDJ772" s="526"/>
      <c r="CDK772" s="7"/>
      <c r="CDL772" s="526"/>
      <c r="CDM772" s="7"/>
      <c r="CDN772" s="526"/>
      <c r="CDO772" s="7"/>
      <c r="CDP772" s="526"/>
      <c r="CDQ772" s="7"/>
      <c r="CDR772" s="526"/>
      <c r="CDS772" s="7"/>
      <c r="CDT772" s="526"/>
      <c r="CDU772" s="7"/>
      <c r="CDV772" s="526"/>
      <c r="CDW772" s="7"/>
      <c r="CDX772" s="526"/>
      <c r="CDY772" s="7"/>
      <c r="CDZ772" s="526"/>
      <c r="CEA772" s="7"/>
      <c r="CEB772" s="526"/>
      <c r="CEC772" s="7"/>
      <c r="CED772" s="526"/>
      <c r="CEE772" s="7"/>
      <c r="CEF772" s="526"/>
      <c r="CEG772" s="7"/>
      <c r="CEH772" s="526"/>
      <c r="CEI772" s="7"/>
      <c r="CEJ772" s="526"/>
      <c r="CEK772" s="7"/>
      <c r="CEL772" s="526"/>
      <c r="CEM772" s="7"/>
      <c r="CEN772" s="526"/>
      <c r="CEO772" s="7"/>
      <c r="CEP772" s="526"/>
      <c r="CEQ772" s="7"/>
      <c r="CER772" s="526"/>
      <c r="CES772" s="7"/>
      <c r="CET772" s="526"/>
      <c r="CEU772" s="7"/>
      <c r="CEV772" s="526"/>
      <c r="CEW772" s="7"/>
      <c r="CEX772" s="526"/>
      <c r="CEY772" s="7"/>
      <c r="CEZ772" s="526"/>
      <c r="CFA772" s="7"/>
      <c r="CFB772" s="526"/>
      <c r="CFC772" s="7"/>
      <c r="CFD772" s="526"/>
      <c r="CFE772" s="7"/>
      <c r="CFF772" s="526"/>
      <c r="CFG772" s="7"/>
      <c r="CFH772" s="526"/>
      <c r="CFI772" s="7"/>
      <c r="CFJ772" s="526"/>
      <c r="CFK772" s="7"/>
      <c r="CFL772" s="526"/>
      <c r="CFM772" s="7"/>
      <c r="CFN772" s="526"/>
      <c r="CFO772" s="7"/>
      <c r="CFP772" s="526"/>
      <c r="CFQ772" s="7"/>
      <c r="CFR772" s="526"/>
      <c r="CFS772" s="7"/>
      <c r="CFT772" s="526"/>
      <c r="CFU772" s="7"/>
      <c r="CFV772" s="526"/>
      <c r="CFW772" s="7"/>
      <c r="CFX772" s="526"/>
      <c r="CFY772" s="7"/>
      <c r="CFZ772" s="526"/>
      <c r="CGA772" s="7"/>
      <c r="CGB772" s="526"/>
      <c r="CGC772" s="7"/>
      <c r="CGD772" s="526"/>
      <c r="CGE772" s="7"/>
      <c r="CGF772" s="526"/>
      <c r="CGG772" s="7"/>
      <c r="CGH772" s="526"/>
      <c r="CGI772" s="7"/>
      <c r="CGJ772" s="526"/>
      <c r="CGK772" s="7"/>
      <c r="CGL772" s="526"/>
      <c r="CGM772" s="7"/>
      <c r="CGN772" s="526"/>
      <c r="CGO772" s="7"/>
      <c r="CGP772" s="526"/>
      <c r="CGQ772" s="7"/>
      <c r="CGR772" s="526"/>
      <c r="CGS772" s="7"/>
      <c r="CGT772" s="526"/>
      <c r="CGU772" s="7"/>
      <c r="CGV772" s="526"/>
      <c r="CGW772" s="7"/>
      <c r="CGX772" s="526"/>
      <c r="CGY772" s="7"/>
      <c r="CGZ772" s="526"/>
      <c r="CHA772" s="7"/>
      <c r="CHB772" s="526"/>
      <c r="CHC772" s="7"/>
      <c r="CHD772" s="526"/>
      <c r="CHE772" s="7"/>
      <c r="CHF772" s="526"/>
      <c r="CHG772" s="7"/>
      <c r="CHH772" s="526"/>
      <c r="CHI772" s="7"/>
      <c r="CHJ772" s="526"/>
      <c r="CHK772" s="7"/>
      <c r="CHL772" s="526"/>
      <c r="CHM772" s="7"/>
      <c r="CHN772" s="526"/>
      <c r="CHO772" s="7"/>
      <c r="CHP772" s="526"/>
      <c r="CHQ772" s="7"/>
      <c r="CHR772" s="526"/>
      <c r="CHS772" s="7"/>
      <c r="CHT772" s="526"/>
      <c r="CHU772" s="7"/>
      <c r="CHV772" s="526"/>
      <c r="CHW772" s="7"/>
      <c r="CHX772" s="526"/>
      <c r="CHY772" s="7"/>
      <c r="CHZ772" s="526"/>
      <c r="CIA772" s="7"/>
      <c r="CIB772" s="526"/>
      <c r="CIC772" s="7"/>
      <c r="CID772" s="526"/>
      <c r="CIE772" s="7"/>
      <c r="CIF772" s="526"/>
      <c r="CIG772" s="7"/>
      <c r="CIH772" s="526"/>
      <c r="CII772" s="7"/>
      <c r="CIJ772" s="526"/>
      <c r="CIK772" s="7"/>
      <c r="CIL772" s="526"/>
      <c r="CIM772" s="7"/>
      <c r="CIN772" s="526"/>
      <c r="CIO772" s="7"/>
      <c r="CIP772" s="526"/>
      <c r="CIQ772" s="7"/>
      <c r="CIR772" s="526"/>
      <c r="CIS772" s="7"/>
      <c r="CIT772" s="526"/>
      <c r="CIU772" s="7"/>
      <c r="CIV772" s="526"/>
      <c r="CIW772" s="7"/>
      <c r="CIX772" s="526"/>
      <c r="CIY772" s="7"/>
      <c r="CIZ772" s="526"/>
      <c r="CJA772" s="7"/>
      <c r="CJB772" s="526"/>
      <c r="CJC772" s="7"/>
      <c r="CJD772" s="526"/>
      <c r="CJE772" s="7"/>
      <c r="CJF772" s="526"/>
      <c r="CJG772" s="7"/>
      <c r="CJH772" s="526"/>
      <c r="CJI772" s="7"/>
      <c r="CJJ772" s="526"/>
      <c r="CJK772" s="7"/>
      <c r="CJL772" s="526"/>
      <c r="CJM772" s="7"/>
      <c r="CJN772" s="526"/>
      <c r="CJO772" s="7"/>
      <c r="CJP772" s="526"/>
      <c r="CJQ772" s="7"/>
      <c r="CJR772" s="526"/>
      <c r="CJS772" s="7"/>
      <c r="CJT772" s="526"/>
      <c r="CJU772" s="7"/>
      <c r="CJV772" s="526"/>
      <c r="CJW772" s="7"/>
      <c r="CJX772" s="526"/>
      <c r="CJY772" s="7"/>
      <c r="CJZ772" s="526"/>
      <c r="CKA772" s="7"/>
      <c r="CKB772" s="526"/>
      <c r="CKC772" s="7"/>
      <c r="CKD772" s="526"/>
      <c r="CKE772" s="7"/>
      <c r="CKF772" s="526"/>
      <c r="CKG772" s="7"/>
      <c r="CKH772" s="526"/>
      <c r="CKI772" s="7"/>
      <c r="CKJ772" s="526"/>
      <c r="CKK772" s="7"/>
      <c r="CKL772" s="526"/>
      <c r="CKM772" s="7"/>
      <c r="CKN772" s="526"/>
      <c r="CKO772" s="7"/>
      <c r="CKP772" s="526"/>
      <c r="CKQ772" s="7"/>
      <c r="CKR772" s="526"/>
      <c r="CKS772" s="7"/>
      <c r="CKT772" s="526"/>
      <c r="CKU772" s="7"/>
      <c r="CKV772" s="526"/>
      <c r="CKW772" s="7"/>
      <c r="CKX772" s="526"/>
      <c r="CKY772" s="7"/>
      <c r="CKZ772" s="526"/>
      <c r="CLA772" s="7"/>
      <c r="CLB772" s="526"/>
      <c r="CLC772" s="7"/>
      <c r="CLD772" s="526"/>
      <c r="CLE772" s="7"/>
      <c r="CLF772" s="526"/>
      <c r="CLG772" s="7"/>
      <c r="CLH772" s="526"/>
      <c r="CLI772" s="7"/>
      <c r="CLJ772" s="526"/>
      <c r="CLK772" s="7"/>
      <c r="CLL772" s="526"/>
      <c r="CLM772" s="7"/>
      <c r="CLN772" s="526"/>
      <c r="CLO772" s="7"/>
      <c r="CLP772" s="526"/>
      <c r="CLQ772" s="7"/>
      <c r="CLR772" s="526"/>
      <c r="CLS772" s="7"/>
      <c r="CLT772" s="526"/>
      <c r="CLU772" s="7"/>
      <c r="CLV772" s="526"/>
      <c r="CLW772" s="7"/>
      <c r="CLX772" s="526"/>
      <c r="CLY772" s="7"/>
      <c r="CLZ772" s="526"/>
      <c r="CMA772" s="7"/>
      <c r="CMB772" s="526"/>
      <c r="CMC772" s="7"/>
      <c r="CMD772" s="526"/>
      <c r="CME772" s="7"/>
      <c r="CMF772" s="526"/>
      <c r="CMG772" s="7"/>
      <c r="CMH772" s="526"/>
      <c r="CMI772" s="7"/>
      <c r="CMJ772" s="526"/>
      <c r="CMK772" s="7"/>
      <c r="CML772" s="526"/>
      <c r="CMM772" s="7"/>
      <c r="CMN772" s="526"/>
      <c r="CMO772" s="7"/>
      <c r="CMP772" s="526"/>
      <c r="CMQ772" s="7"/>
      <c r="CMR772" s="526"/>
      <c r="CMS772" s="7"/>
      <c r="CMT772" s="526"/>
      <c r="CMU772" s="7"/>
      <c r="CMV772" s="526"/>
      <c r="CMW772" s="7"/>
      <c r="CMX772" s="526"/>
      <c r="CMY772" s="7"/>
      <c r="CMZ772" s="526"/>
      <c r="CNA772" s="7"/>
      <c r="CNB772" s="526"/>
      <c r="CNC772" s="7"/>
      <c r="CND772" s="526"/>
      <c r="CNE772" s="7"/>
      <c r="CNF772" s="526"/>
      <c r="CNG772" s="7"/>
      <c r="CNH772" s="526"/>
      <c r="CNI772" s="7"/>
      <c r="CNJ772" s="526"/>
      <c r="CNK772" s="7"/>
      <c r="CNL772" s="526"/>
      <c r="CNM772" s="7"/>
      <c r="CNN772" s="526"/>
      <c r="CNO772" s="7"/>
      <c r="CNP772" s="526"/>
      <c r="CNQ772" s="7"/>
      <c r="CNR772" s="526"/>
      <c r="CNS772" s="7"/>
      <c r="CNT772" s="526"/>
      <c r="CNU772" s="7"/>
      <c r="CNV772" s="526"/>
      <c r="CNW772" s="7"/>
      <c r="CNX772" s="526"/>
      <c r="CNY772" s="7"/>
      <c r="CNZ772" s="526"/>
      <c r="COA772" s="7"/>
      <c r="COB772" s="526"/>
      <c r="COC772" s="7"/>
      <c r="COD772" s="526"/>
      <c r="COE772" s="7"/>
      <c r="COF772" s="526"/>
      <c r="COG772" s="7"/>
      <c r="COH772" s="526"/>
      <c r="COI772" s="7"/>
      <c r="COJ772" s="526"/>
      <c r="COK772" s="7"/>
      <c r="COL772" s="526"/>
      <c r="COM772" s="7"/>
      <c r="CON772" s="526"/>
      <c r="COO772" s="7"/>
      <c r="COP772" s="526"/>
      <c r="COQ772" s="7"/>
      <c r="COR772" s="526"/>
      <c r="COS772" s="7"/>
      <c r="COT772" s="526"/>
      <c r="COU772" s="7"/>
      <c r="COV772" s="526"/>
      <c r="COW772" s="7"/>
      <c r="COX772" s="526"/>
      <c r="COY772" s="7"/>
      <c r="COZ772" s="526"/>
      <c r="CPA772" s="7"/>
      <c r="CPB772" s="526"/>
      <c r="CPC772" s="7"/>
      <c r="CPD772" s="526"/>
      <c r="CPE772" s="7"/>
      <c r="CPF772" s="526"/>
      <c r="CPG772" s="7"/>
      <c r="CPH772" s="526"/>
      <c r="CPI772" s="7"/>
      <c r="CPJ772" s="526"/>
      <c r="CPK772" s="7"/>
      <c r="CPL772" s="526"/>
      <c r="CPM772" s="7"/>
      <c r="CPN772" s="526"/>
      <c r="CPO772" s="7"/>
      <c r="CPP772" s="526"/>
      <c r="CPQ772" s="7"/>
      <c r="CPR772" s="526"/>
      <c r="CPS772" s="7"/>
      <c r="CPT772" s="526"/>
      <c r="CPU772" s="7"/>
      <c r="CPV772" s="526"/>
      <c r="CPW772" s="7"/>
      <c r="CPX772" s="526"/>
      <c r="CPY772" s="7"/>
      <c r="CPZ772" s="526"/>
      <c r="CQA772" s="7"/>
      <c r="CQB772" s="526"/>
      <c r="CQC772" s="7"/>
      <c r="CQD772" s="526"/>
      <c r="CQE772" s="7"/>
      <c r="CQF772" s="526"/>
      <c r="CQG772" s="7"/>
      <c r="CQH772" s="526"/>
      <c r="CQI772" s="7"/>
      <c r="CQJ772" s="526"/>
      <c r="CQK772" s="7"/>
      <c r="CQL772" s="526"/>
      <c r="CQM772" s="7"/>
      <c r="CQN772" s="526"/>
      <c r="CQO772" s="7"/>
      <c r="CQP772" s="526"/>
      <c r="CQQ772" s="7"/>
      <c r="CQR772" s="526"/>
      <c r="CQS772" s="7"/>
      <c r="CQT772" s="526"/>
      <c r="CQU772" s="7"/>
      <c r="CQV772" s="526"/>
      <c r="CQW772" s="7"/>
      <c r="CQX772" s="526"/>
      <c r="CQY772" s="7"/>
      <c r="CQZ772" s="526"/>
      <c r="CRA772" s="7"/>
      <c r="CRB772" s="526"/>
      <c r="CRC772" s="7"/>
      <c r="CRD772" s="526"/>
      <c r="CRE772" s="7"/>
      <c r="CRF772" s="526"/>
      <c r="CRG772" s="7"/>
      <c r="CRH772" s="526"/>
      <c r="CRI772" s="7"/>
      <c r="CRJ772" s="526"/>
      <c r="CRK772" s="7"/>
      <c r="CRL772" s="526"/>
      <c r="CRM772" s="7"/>
      <c r="CRN772" s="526"/>
      <c r="CRO772" s="7"/>
      <c r="CRP772" s="526"/>
      <c r="CRQ772" s="7"/>
      <c r="CRR772" s="526"/>
      <c r="CRS772" s="7"/>
      <c r="CRT772" s="526"/>
      <c r="CRU772" s="7"/>
      <c r="CRV772" s="526"/>
      <c r="CRW772" s="7"/>
      <c r="CRX772" s="526"/>
      <c r="CRY772" s="7"/>
      <c r="CRZ772" s="526"/>
      <c r="CSA772" s="7"/>
      <c r="CSB772" s="526"/>
      <c r="CSC772" s="7"/>
      <c r="CSD772" s="526"/>
      <c r="CSE772" s="7"/>
      <c r="CSF772" s="526"/>
      <c r="CSG772" s="7"/>
      <c r="CSH772" s="526"/>
      <c r="CSI772" s="7"/>
      <c r="CSJ772" s="526"/>
      <c r="CSK772" s="7"/>
      <c r="CSL772" s="526"/>
      <c r="CSM772" s="7"/>
      <c r="CSN772" s="526"/>
      <c r="CSO772" s="7"/>
      <c r="CSP772" s="526"/>
      <c r="CSQ772" s="7"/>
      <c r="CSR772" s="526"/>
      <c r="CSS772" s="7"/>
      <c r="CST772" s="526"/>
      <c r="CSU772" s="7"/>
      <c r="CSV772" s="526"/>
      <c r="CSW772" s="7"/>
      <c r="CSX772" s="526"/>
      <c r="CSY772" s="7"/>
      <c r="CSZ772" s="526"/>
      <c r="CTA772" s="7"/>
      <c r="CTB772" s="526"/>
      <c r="CTC772" s="7"/>
      <c r="CTD772" s="526"/>
      <c r="CTE772" s="7"/>
      <c r="CTF772" s="526"/>
      <c r="CTG772" s="7"/>
      <c r="CTH772" s="526"/>
      <c r="CTI772" s="7"/>
      <c r="CTJ772" s="526"/>
      <c r="CTK772" s="7"/>
      <c r="CTL772" s="526"/>
      <c r="CTM772" s="7"/>
      <c r="CTN772" s="526"/>
      <c r="CTO772" s="7"/>
      <c r="CTP772" s="526"/>
      <c r="CTQ772" s="7"/>
      <c r="CTR772" s="526"/>
      <c r="CTS772" s="7"/>
      <c r="CTT772" s="526"/>
      <c r="CTU772" s="7"/>
      <c r="CTV772" s="526"/>
      <c r="CTW772" s="7"/>
      <c r="CTX772" s="526"/>
      <c r="CTY772" s="7"/>
      <c r="CTZ772" s="526"/>
      <c r="CUA772" s="7"/>
      <c r="CUB772" s="526"/>
      <c r="CUC772" s="7"/>
      <c r="CUD772" s="526"/>
      <c r="CUE772" s="7"/>
      <c r="CUF772" s="526"/>
      <c r="CUG772" s="7"/>
      <c r="CUH772" s="526"/>
      <c r="CUI772" s="7"/>
      <c r="CUJ772" s="526"/>
      <c r="CUK772" s="7"/>
      <c r="CUL772" s="526"/>
      <c r="CUM772" s="7"/>
      <c r="CUN772" s="526"/>
      <c r="CUO772" s="7"/>
      <c r="CUP772" s="526"/>
      <c r="CUQ772" s="7"/>
      <c r="CUR772" s="526"/>
      <c r="CUS772" s="7"/>
      <c r="CUT772" s="526"/>
      <c r="CUU772" s="7"/>
      <c r="CUV772" s="526"/>
      <c r="CUW772" s="7"/>
      <c r="CUX772" s="526"/>
      <c r="CUY772" s="7"/>
      <c r="CUZ772" s="526"/>
      <c r="CVA772" s="7"/>
      <c r="CVB772" s="526"/>
      <c r="CVC772" s="7"/>
      <c r="CVD772" s="526"/>
      <c r="CVE772" s="7"/>
      <c r="CVF772" s="526"/>
      <c r="CVG772" s="7"/>
      <c r="CVH772" s="526"/>
      <c r="CVI772" s="7"/>
      <c r="CVJ772" s="526"/>
      <c r="CVK772" s="7"/>
      <c r="CVL772" s="526"/>
      <c r="CVM772" s="7"/>
      <c r="CVN772" s="526"/>
      <c r="CVO772" s="7"/>
      <c r="CVP772" s="526"/>
      <c r="CVQ772" s="7"/>
      <c r="CVR772" s="526"/>
      <c r="CVS772" s="7"/>
      <c r="CVT772" s="526"/>
      <c r="CVU772" s="7"/>
      <c r="CVV772" s="526"/>
      <c r="CVW772" s="7"/>
      <c r="CVX772" s="526"/>
      <c r="CVY772" s="7"/>
      <c r="CVZ772" s="526"/>
      <c r="CWA772" s="7"/>
      <c r="CWB772" s="526"/>
      <c r="CWC772" s="7"/>
      <c r="CWD772" s="526"/>
      <c r="CWE772" s="7"/>
      <c r="CWF772" s="526"/>
      <c r="CWG772" s="7"/>
      <c r="CWH772" s="526"/>
      <c r="CWI772" s="7"/>
      <c r="CWJ772" s="526"/>
      <c r="CWK772" s="7"/>
      <c r="CWL772" s="526"/>
      <c r="CWM772" s="7"/>
      <c r="CWN772" s="526"/>
      <c r="CWO772" s="7"/>
      <c r="CWP772" s="526"/>
      <c r="CWQ772" s="7"/>
      <c r="CWR772" s="526"/>
      <c r="CWS772" s="7"/>
      <c r="CWT772" s="526"/>
      <c r="CWU772" s="7"/>
      <c r="CWV772" s="526"/>
      <c r="CWW772" s="7"/>
      <c r="CWX772" s="526"/>
      <c r="CWY772" s="7"/>
      <c r="CWZ772" s="526"/>
      <c r="CXA772" s="7"/>
      <c r="CXB772" s="526"/>
      <c r="CXC772" s="7"/>
      <c r="CXD772" s="526"/>
      <c r="CXE772" s="7"/>
      <c r="CXF772" s="526"/>
      <c r="CXG772" s="7"/>
      <c r="CXH772" s="526"/>
      <c r="CXI772" s="7"/>
      <c r="CXJ772" s="526"/>
      <c r="CXK772" s="7"/>
      <c r="CXL772" s="526"/>
      <c r="CXM772" s="7"/>
      <c r="CXN772" s="526"/>
      <c r="CXO772" s="7"/>
      <c r="CXP772" s="526"/>
      <c r="CXQ772" s="7"/>
      <c r="CXR772" s="526"/>
      <c r="CXS772" s="7"/>
      <c r="CXT772" s="526"/>
      <c r="CXU772" s="7"/>
      <c r="CXV772" s="526"/>
      <c r="CXW772" s="7"/>
      <c r="CXX772" s="526"/>
      <c r="CXY772" s="7"/>
      <c r="CXZ772" s="526"/>
      <c r="CYA772" s="7"/>
      <c r="CYB772" s="526"/>
      <c r="CYC772" s="7"/>
      <c r="CYD772" s="526"/>
      <c r="CYE772" s="7"/>
      <c r="CYF772" s="526"/>
      <c r="CYG772" s="7"/>
      <c r="CYH772" s="526"/>
      <c r="CYI772" s="7"/>
      <c r="CYJ772" s="526"/>
      <c r="CYK772" s="7"/>
      <c r="CYL772" s="526"/>
      <c r="CYM772" s="7"/>
      <c r="CYN772" s="526"/>
      <c r="CYO772" s="7"/>
      <c r="CYP772" s="526"/>
      <c r="CYQ772" s="7"/>
      <c r="CYR772" s="526"/>
      <c r="CYS772" s="7"/>
      <c r="CYT772" s="526"/>
      <c r="CYU772" s="7"/>
      <c r="CYV772" s="526"/>
      <c r="CYW772" s="7"/>
      <c r="CYX772" s="526"/>
      <c r="CYY772" s="7"/>
      <c r="CYZ772" s="526"/>
      <c r="CZA772" s="7"/>
      <c r="CZB772" s="526"/>
      <c r="CZC772" s="7"/>
      <c r="CZD772" s="526"/>
      <c r="CZE772" s="7"/>
      <c r="CZF772" s="526"/>
      <c r="CZG772" s="7"/>
      <c r="CZH772" s="526"/>
      <c r="CZI772" s="7"/>
      <c r="CZJ772" s="526"/>
      <c r="CZK772" s="7"/>
      <c r="CZL772" s="526"/>
      <c r="CZM772" s="7"/>
      <c r="CZN772" s="526"/>
      <c r="CZO772" s="7"/>
      <c r="CZP772" s="526"/>
      <c r="CZQ772" s="7"/>
      <c r="CZR772" s="526"/>
      <c r="CZS772" s="7"/>
      <c r="CZT772" s="526"/>
      <c r="CZU772" s="7"/>
      <c r="CZV772" s="526"/>
      <c r="CZW772" s="7"/>
      <c r="CZX772" s="526"/>
      <c r="CZY772" s="7"/>
      <c r="CZZ772" s="526"/>
      <c r="DAA772" s="7"/>
      <c r="DAB772" s="526"/>
      <c r="DAC772" s="7"/>
      <c r="DAD772" s="526"/>
      <c r="DAE772" s="7"/>
      <c r="DAF772" s="526"/>
      <c r="DAG772" s="7"/>
      <c r="DAH772" s="526"/>
      <c r="DAI772" s="7"/>
      <c r="DAJ772" s="526"/>
      <c r="DAK772" s="7"/>
      <c r="DAL772" s="526"/>
      <c r="DAM772" s="7"/>
      <c r="DAN772" s="526"/>
      <c r="DAO772" s="7"/>
      <c r="DAP772" s="526"/>
      <c r="DAQ772" s="7"/>
      <c r="DAR772" s="526"/>
      <c r="DAS772" s="7"/>
      <c r="DAT772" s="526"/>
      <c r="DAU772" s="7"/>
      <c r="DAV772" s="526"/>
      <c r="DAW772" s="7"/>
      <c r="DAX772" s="526"/>
      <c r="DAY772" s="7"/>
      <c r="DAZ772" s="526"/>
      <c r="DBA772" s="7"/>
      <c r="DBB772" s="526"/>
      <c r="DBC772" s="7"/>
      <c r="DBD772" s="526"/>
      <c r="DBE772" s="7"/>
      <c r="DBF772" s="526"/>
      <c r="DBG772" s="7"/>
      <c r="DBH772" s="526"/>
      <c r="DBI772" s="7"/>
      <c r="DBJ772" s="526"/>
      <c r="DBK772" s="7"/>
      <c r="DBL772" s="526"/>
      <c r="DBM772" s="7"/>
      <c r="DBN772" s="526"/>
      <c r="DBO772" s="7"/>
      <c r="DBP772" s="526"/>
      <c r="DBQ772" s="7"/>
      <c r="DBR772" s="526"/>
      <c r="DBS772" s="7"/>
      <c r="DBT772" s="526"/>
      <c r="DBU772" s="7"/>
      <c r="DBV772" s="526"/>
      <c r="DBW772" s="7"/>
      <c r="DBX772" s="526"/>
      <c r="DBY772" s="7"/>
      <c r="DBZ772" s="526"/>
      <c r="DCA772" s="7"/>
      <c r="DCB772" s="526"/>
      <c r="DCC772" s="7"/>
      <c r="DCD772" s="526"/>
      <c r="DCE772" s="7"/>
      <c r="DCF772" s="526"/>
      <c r="DCG772" s="7"/>
      <c r="DCH772" s="526"/>
      <c r="DCI772" s="7"/>
      <c r="DCJ772" s="526"/>
      <c r="DCK772" s="7"/>
      <c r="DCL772" s="526"/>
      <c r="DCM772" s="7"/>
      <c r="DCN772" s="526"/>
      <c r="DCO772" s="7"/>
      <c r="DCP772" s="526"/>
      <c r="DCQ772" s="7"/>
      <c r="DCR772" s="526"/>
      <c r="DCS772" s="7"/>
      <c r="DCT772" s="526"/>
      <c r="DCU772" s="7"/>
      <c r="DCV772" s="526"/>
      <c r="DCW772" s="7"/>
      <c r="DCX772" s="526"/>
      <c r="DCY772" s="7"/>
      <c r="DCZ772" s="526"/>
      <c r="DDA772" s="7"/>
      <c r="DDB772" s="526"/>
      <c r="DDC772" s="7"/>
      <c r="DDD772" s="526"/>
      <c r="DDE772" s="7"/>
      <c r="DDF772" s="526"/>
      <c r="DDG772" s="7"/>
      <c r="DDH772" s="526"/>
      <c r="DDI772" s="7"/>
      <c r="DDJ772" s="526"/>
      <c r="DDK772" s="7"/>
      <c r="DDL772" s="526"/>
      <c r="DDM772" s="7"/>
      <c r="DDN772" s="526"/>
      <c r="DDO772" s="7"/>
      <c r="DDP772" s="526"/>
      <c r="DDQ772" s="7"/>
      <c r="DDR772" s="526"/>
      <c r="DDS772" s="7"/>
      <c r="DDT772" s="526"/>
      <c r="DDU772" s="7"/>
      <c r="DDV772" s="526"/>
      <c r="DDW772" s="7"/>
      <c r="DDX772" s="526"/>
      <c r="DDY772" s="7"/>
      <c r="DDZ772" s="526"/>
      <c r="DEA772" s="7"/>
      <c r="DEB772" s="526"/>
      <c r="DEC772" s="7"/>
      <c r="DED772" s="526"/>
      <c r="DEE772" s="7"/>
      <c r="DEF772" s="526"/>
      <c r="DEG772" s="7"/>
      <c r="DEH772" s="526"/>
      <c r="DEI772" s="7"/>
      <c r="DEJ772" s="526"/>
      <c r="DEK772" s="7"/>
      <c r="DEL772" s="526"/>
      <c r="DEM772" s="7"/>
      <c r="DEN772" s="526"/>
      <c r="DEO772" s="7"/>
      <c r="DEP772" s="526"/>
      <c r="DEQ772" s="7"/>
      <c r="DER772" s="526"/>
      <c r="DES772" s="7"/>
      <c r="DET772" s="526"/>
      <c r="DEU772" s="7"/>
      <c r="DEV772" s="526"/>
      <c r="DEW772" s="7"/>
      <c r="DEX772" s="526"/>
      <c r="DEY772" s="7"/>
      <c r="DEZ772" s="526"/>
      <c r="DFA772" s="7"/>
      <c r="DFB772" s="526"/>
      <c r="DFC772" s="7"/>
      <c r="DFD772" s="526"/>
      <c r="DFE772" s="7"/>
      <c r="DFF772" s="526"/>
      <c r="DFG772" s="7"/>
      <c r="DFH772" s="526"/>
      <c r="DFI772" s="7"/>
      <c r="DFJ772" s="526"/>
      <c r="DFK772" s="7"/>
      <c r="DFL772" s="526"/>
      <c r="DFM772" s="7"/>
      <c r="DFN772" s="526"/>
      <c r="DFO772" s="7"/>
      <c r="DFP772" s="526"/>
      <c r="DFQ772" s="7"/>
      <c r="DFR772" s="526"/>
      <c r="DFS772" s="7"/>
      <c r="DFT772" s="526"/>
      <c r="DFU772" s="7"/>
      <c r="DFV772" s="526"/>
      <c r="DFW772" s="7"/>
      <c r="DFX772" s="526"/>
      <c r="DFY772" s="7"/>
      <c r="DFZ772" s="526"/>
      <c r="DGA772" s="7"/>
      <c r="DGB772" s="526"/>
      <c r="DGC772" s="7"/>
      <c r="DGD772" s="526"/>
      <c r="DGE772" s="7"/>
      <c r="DGF772" s="526"/>
      <c r="DGG772" s="7"/>
      <c r="DGH772" s="526"/>
      <c r="DGI772" s="7"/>
      <c r="DGJ772" s="526"/>
      <c r="DGK772" s="7"/>
      <c r="DGL772" s="526"/>
      <c r="DGM772" s="7"/>
      <c r="DGN772" s="526"/>
      <c r="DGO772" s="7"/>
      <c r="DGP772" s="526"/>
      <c r="DGQ772" s="7"/>
      <c r="DGR772" s="526"/>
      <c r="DGS772" s="7"/>
      <c r="DGT772" s="526"/>
      <c r="DGU772" s="7"/>
      <c r="DGV772" s="526"/>
      <c r="DGW772" s="7"/>
      <c r="DGX772" s="526"/>
      <c r="DGY772" s="7"/>
      <c r="DGZ772" s="526"/>
      <c r="DHA772" s="7"/>
      <c r="DHB772" s="526"/>
      <c r="DHC772" s="7"/>
      <c r="DHD772" s="526"/>
      <c r="DHE772" s="7"/>
      <c r="DHF772" s="526"/>
      <c r="DHG772" s="7"/>
      <c r="DHH772" s="526"/>
      <c r="DHI772" s="7"/>
      <c r="DHJ772" s="526"/>
      <c r="DHK772" s="7"/>
      <c r="DHL772" s="526"/>
      <c r="DHM772" s="7"/>
      <c r="DHN772" s="526"/>
      <c r="DHO772" s="7"/>
      <c r="DHP772" s="526"/>
      <c r="DHQ772" s="7"/>
      <c r="DHR772" s="526"/>
      <c r="DHS772" s="7"/>
      <c r="DHT772" s="526"/>
      <c r="DHU772" s="7"/>
      <c r="DHV772" s="526"/>
      <c r="DHW772" s="7"/>
      <c r="DHX772" s="526"/>
      <c r="DHY772" s="7"/>
      <c r="DHZ772" s="526"/>
      <c r="DIA772" s="7"/>
      <c r="DIB772" s="526"/>
      <c r="DIC772" s="7"/>
      <c r="DID772" s="526"/>
      <c r="DIE772" s="7"/>
      <c r="DIF772" s="526"/>
      <c r="DIG772" s="7"/>
      <c r="DIH772" s="526"/>
      <c r="DII772" s="7"/>
      <c r="DIJ772" s="526"/>
      <c r="DIK772" s="7"/>
      <c r="DIL772" s="526"/>
      <c r="DIM772" s="7"/>
      <c r="DIN772" s="526"/>
      <c r="DIO772" s="7"/>
      <c r="DIP772" s="526"/>
      <c r="DIQ772" s="7"/>
      <c r="DIR772" s="526"/>
      <c r="DIS772" s="7"/>
      <c r="DIT772" s="526"/>
      <c r="DIU772" s="7"/>
      <c r="DIV772" s="526"/>
      <c r="DIW772" s="7"/>
      <c r="DIX772" s="526"/>
      <c r="DIY772" s="7"/>
      <c r="DIZ772" s="526"/>
      <c r="DJA772" s="7"/>
      <c r="DJB772" s="526"/>
      <c r="DJC772" s="7"/>
      <c r="DJD772" s="526"/>
      <c r="DJE772" s="7"/>
      <c r="DJF772" s="526"/>
      <c r="DJG772" s="7"/>
      <c r="DJH772" s="526"/>
      <c r="DJI772" s="7"/>
      <c r="DJJ772" s="526"/>
      <c r="DJK772" s="7"/>
      <c r="DJL772" s="526"/>
      <c r="DJM772" s="7"/>
      <c r="DJN772" s="526"/>
      <c r="DJO772" s="7"/>
      <c r="DJP772" s="526"/>
      <c r="DJQ772" s="7"/>
      <c r="DJR772" s="526"/>
      <c r="DJS772" s="7"/>
      <c r="DJT772" s="526"/>
      <c r="DJU772" s="7"/>
      <c r="DJV772" s="526"/>
      <c r="DJW772" s="7"/>
      <c r="DJX772" s="526"/>
      <c r="DJY772" s="7"/>
      <c r="DJZ772" s="526"/>
      <c r="DKA772" s="7"/>
      <c r="DKB772" s="526"/>
      <c r="DKC772" s="7"/>
      <c r="DKD772" s="526"/>
      <c r="DKE772" s="7"/>
      <c r="DKF772" s="526"/>
      <c r="DKG772" s="7"/>
      <c r="DKH772" s="526"/>
      <c r="DKI772" s="7"/>
      <c r="DKJ772" s="526"/>
      <c r="DKK772" s="7"/>
      <c r="DKL772" s="526"/>
      <c r="DKM772" s="7"/>
      <c r="DKN772" s="526"/>
      <c r="DKO772" s="7"/>
      <c r="DKP772" s="526"/>
      <c r="DKQ772" s="7"/>
      <c r="DKR772" s="526"/>
      <c r="DKS772" s="7"/>
      <c r="DKT772" s="526"/>
      <c r="DKU772" s="7"/>
      <c r="DKV772" s="526"/>
      <c r="DKW772" s="7"/>
      <c r="DKX772" s="526"/>
      <c r="DKY772" s="7"/>
      <c r="DKZ772" s="526"/>
      <c r="DLA772" s="7"/>
      <c r="DLB772" s="526"/>
      <c r="DLC772" s="7"/>
      <c r="DLD772" s="526"/>
      <c r="DLE772" s="7"/>
      <c r="DLF772" s="526"/>
      <c r="DLG772" s="7"/>
      <c r="DLH772" s="526"/>
      <c r="DLI772" s="7"/>
      <c r="DLJ772" s="526"/>
      <c r="DLK772" s="7"/>
      <c r="DLL772" s="526"/>
      <c r="DLM772" s="7"/>
      <c r="DLN772" s="526"/>
      <c r="DLO772" s="7"/>
      <c r="DLP772" s="526"/>
      <c r="DLQ772" s="7"/>
      <c r="DLR772" s="526"/>
      <c r="DLS772" s="7"/>
      <c r="DLT772" s="526"/>
      <c r="DLU772" s="7"/>
      <c r="DLV772" s="526"/>
      <c r="DLW772" s="7"/>
      <c r="DLX772" s="526"/>
      <c r="DLY772" s="7"/>
      <c r="DLZ772" s="526"/>
      <c r="DMA772" s="7"/>
      <c r="DMB772" s="526"/>
      <c r="DMC772" s="7"/>
      <c r="DMD772" s="526"/>
      <c r="DME772" s="7"/>
      <c r="DMF772" s="526"/>
      <c r="DMG772" s="7"/>
      <c r="DMH772" s="526"/>
      <c r="DMI772" s="7"/>
      <c r="DMJ772" s="526"/>
      <c r="DMK772" s="7"/>
      <c r="DML772" s="526"/>
      <c r="DMM772" s="7"/>
      <c r="DMN772" s="526"/>
      <c r="DMO772" s="7"/>
      <c r="DMP772" s="526"/>
      <c r="DMQ772" s="7"/>
      <c r="DMR772" s="526"/>
      <c r="DMS772" s="7"/>
      <c r="DMT772" s="526"/>
      <c r="DMU772" s="7"/>
      <c r="DMV772" s="526"/>
      <c r="DMW772" s="7"/>
      <c r="DMX772" s="526"/>
      <c r="DMY772" s="7"/>
      <c r="DMZ772" s="526"/>
      <c r="DNA772" s="7"/>
      <c r="DNB772" s="526"/>
      <c r="DNC772" s="7"/>
      <c r="DND772" s="526"/>
      <c r="DNE772" s="7"/>
      <c r="DNF772" s="526"/>
      <c r="DNG772" s="7"/>
      <c r="DNH772" s="526"/>
      <c r="DNI772" s="7"/>
      <c r="DNJ772" s="526"/>
      <c r="DNK772" s="7"/>
      <c r="DNL772" s="526"/>
      <c r="DNM772" s="7"/>
      <c r="DNN772" s="526"/>
      <c r="DNO772" s="7"/>
      <c r="DNP772" s="526"/>
      <c r="DNQ772" s="7"/>
      <c r="DNR772" s="526"/>
      <c r="DNS772" s="7"/>
      <c r="DNT772" s="526"/>
      <c r="DNU772" s="7"/>
      <c r="DNV772" s="526"/>
      <c r="DNW772" s="7"/>
      <c r="DNX772" s="526"/>
      <c r="DNY772" s="7"/>
      <c r="DNZ772" s="526"/>
      <c r="DOA772" s="7"/>
      <c r="DOB772" s="526"/>
      <c r="DOC772" s="7"/>
      <c r="DOD772" s="526"/>
      <c r="DOE772" s="7"/>
      <c r="DOF772" s="526"/>
      <c r="DOG772" s="7"/>
      <c r="DOH772" s="526"/>
      <c r="DOI772" s="7"/>
      <c r="DOJ772" s="526"/>
      <c r="DOK772" s="7"/>
      <c r="DOL772" s="526"/>
      <c r="DOM772" s="7"/>
      <c r="DON772" s="526"/>
      <c r="DOO772" s="7"/>
      <c r="DOP772" s="526"/>
      <c r="DOQ772" s="7"/>
      <c r="DOR772" s="526"/>
      <c r="DOS772" s="7"/>
      <c r="DOT772" s="526"/>
      <c r="DOU772" s="7"/>
      <c r="DOV772" s="526"/>
      <c r="DOW772" s="7"/>
      <c r="DOX772" s="526"/>
      <c r="DOY772" s="7"/>
      <c r="DOZ772" s="526"/>
      <c r="DPA772" s="7"/>
      <c r="DPB772" s="526"/>
      <c r="DPC772" s="7"/>
      <c r="DPD772" s="526"/>
      <c r="DPE772" s="7"/>
      <c r="DPF772" s="526"/>
      <c r="DPG772" s="7"/>
      <c r="DPH772" s="526"/>
      <c r="DPI772" s="7"/>
      <c r="DPJ772" s="526"/>
      <c r="DPK772" s="7"/>
      <c r="DPL772" s="526"/>
      <c r="DPM772" s="7"/>
      <c r="DPN772" s="526"/>
      <c r="DPO772" s="7"/>
      <c r="DPP772" s="526"/>
      <c r="DPQ772" s="7"/>
      <c r="DPR772" s="526"/>
      <c r="DPS772" s="7"/>
      <c r="DPT772" s="526"/>
      <c r="DPU772" s="7"/>
      <c r="DPV772" s="526"/>
      <c r="DPW772" s="7"/>
      <c r="DPX772" s="526"/>
      <c r="DPY772" s="7"/>
      <c r="DPZ772" s="526"/>
      <c r="DQA772" s="7"/>
      <c r="DQB772" s="526"/>
      <c r="DQC772" s="7"/>
      <c r="DQD772" s="526"/>
      <c r="DQE772" s="7"/>
      <c r="DQF772" s="526"/>
      <c r="DQG772" s="7"/>
      <c r="DQH772" s="526"/>
      <c r="DQI772" s="7"/>
      <c r="DQJ772" s="526"/>
      <c r="DQK772" s="7"/>
      <c r="DQL772" s="526"/>
      <c r="DQM772" s="7"/>
      <c r="DQN772" s="526"/>
      <c r="DQO772" s="7"/>
      <c r="DQP772" s="526"/>
      <c r="DQQ772" s="7"/>
      <c r="DQR772" s="526"/>
      <c r="DQS772" s="7"/>
      <c r="DQT772" s="526"/>
      <c r="DQU772" s="7"/>
      <c r="DQV772" s="526"/>
      <c r="DQW772" s="7"/>
      <c r="DQX772" s="526"/>
      <c r="DQY772" s="7"/>
      <c r="DQZ772" s="526"/>
      <c r="DRA772" s="7"/>
      <c r="DRB772" s="526"/>
      <c r="DRC772" s="7"/>
      <c r="DRD772" s="526"/>
      <c r="DRE772" s="7"/>
      <c r="DRF772" s="526"/>
      <c r="DRG772" s="7"/>
      <c r="DRH772" s="526"/>
      <c r="DRI772" s="7"/>
      <c r="DRJ772" s="526"/>
      <c r="DRK772" s="7"/>
      <c r="DRL772" s="526"/>
      <c r="DRM772" s="7"/>
      <c r="DRN772" s="526"/>
      <c r="DRO772" s="7"/>
      <c r="DRP772" s="526"/>
      <c r="DRQ772" s="7"/>
      <c r="DRR772" s="526"/>
      <c r="DRS772" s="7"/>
      <c r="DRT772" s="526"/>
      <c r="DRU772" s="7"/>
      <c r="DRV772" s="526"/>
      <c r="DRW772" s="7"/>
      <c r="DRX772" s="526"/>
      <c r="DRY772" s="7"/>
      <c r="DRZ772" s="526"/>
      <c r="DSA772" s="7"/>
      <c r="DSB772" s="526"/>
      <c r="DSC772" s="7"/>
      <c r="DSD772" s="526"/>
      <c r="DSE772" s="7"/>
      <c r="DSF772" s="526"/>
      <c r="DSG772" s="7"/>
      <c r="DSH772" s="526"/>
      <c r="DSI772" s="7"/>
      <c r="DSJ772" s="526"/>
      <c r="DSK772" s="7"/>
      <c r="DSL772" s="526"/>
      <c r="DSM772" s="7"/>
      <c r="DSN772" s="526"/>
      <c r="DSO772" s="7"/>
      <c r="DSP772" s="526"/>
      <c r="DSQ772" s="7"/>
      <c r="DSR772" s="526"/>
      <c r="DSS772" s="7"/>
      <c r="DST772" s="526"/>
      <c r="DSU772" s="7"/>
      <c r="DSV772" s="526"/>
      <c r="DSW772" s="7"/>
      <c r="DSX772" s="526"/>
      <c r="DSY772" s="7"/>
      <c r="DSZ772" s="526"/>
      <c r="DTA772" s="7"/>
      <c r="DTB772" s="526"/>
      <c r="DTC772" s="7"/>
      <c r="DTD772" s="526"/>
      <c r="DTE772" s="7"/>
      <c r="DTF772" s="526"/>
      <c r="DTG772" s="7"/>
      <c r="DTH772" s="526"/>
      <c r="DTI772" s="7"/>
      <c r="DTJ772" s="526"/>
      <c r="DTK772" s="7"/>
      <c r="DTL772" s="526"/>
      <c r="DTM772" s="7"/>
      <c r="DTN772" s="526"/>
      <c r="DTO772" s="7"/>
      <c r="DTP772" s="526"/>
      <c r="DTQ772" s="7"/>
      <c r="DTR772" s="526"/>
      <c r="DTS772" s="7"/>
      <c r="DTT772" s="526"/>
      <c r="DTU772" s="7"/>
      <c r="DTV772" s="526"/>
      <c r="DTW772" s="7"/>
      <c r="DTX772" s="526"/>
      <c r="DTY772" s="7"/>
      <c r="DTZ772" s="526"/>
      <c r="DUA772" s="7"/>
      <c r="DUB772" s="526"/>
      <c r="DUC772" s="7"/>
      <c r="DUD772" s="526"/>
      <c r="DUE772" s="7"/>
      <c r="DUF772" s="526"/>
      <c r="DUG772" s="7"/>
      <c r="DUH772" s="526"/>
      <c r="DUI772" s="7"/>
      <c r="DUJ772" s="526"/>
      <c r="DUK772" s="7"/>
      <c r="DUL772" s="526"/>
      <c r="DUM772" s="7"/>
      <c r="DUN772" s="526"/>
      <c r="DUO772" s="7"/>
      <c r="DUP772" s="526"/>
      <c r="DUQ772" s="7"/>
      <c r="DUR772" s="526"/>
      <c r="DUS772" s="7"/>
      <c r="DUT772" s="526"/>
      <c r="DUU772" s="7"/>
      <c r="DUV772" s="526"/>
      <c r="DUW772" s="7"/>
      <c r="DUX772" s="526"/>
      <c r="DUY772" s="7"/>
      <c r="DUZ772" s="526"/>
      <c r="DVA772" s="7"/>
      <c r="DVB772" s="526"/>
      <c r="DVC772" s="7"/>
      <c r="DVD772" s="526"/>
      <c r="DVE772" s="7"/>
      <c r="DVF772" s="526"/>
      <c r="DVG772" s="7"/>
      <c r="DVH772" s="526"/>
      <c r="DVI772" s="7"/>
      <c r="DVJ772" s="526"/>
      <c r="DVK772" s="7"/>
      <c r="DVL772" s="526"/>
      <c r="DVM772" s="7"/>
      <c r="DVN772" s="526"/>
      <c r="DVO772" s="7"/>
      <c r="DVP772" s="526"/>
      <c r="DVQ772" s="7"/>
      <c r="DVR772" s="526"/>
      <c r="DVS772" s="7"/>
      <c r="DVT772" s="526"/>
      <c r="DVU772" s="7"/>
      <c r="DVV772" s="526"/>
      <c r="DVW772" s="7"/>
      <c r="DVX772" s="526"/>
      <c r="DVY772" s="7"/>
      <c r="DVZ772" s="526"/>
      <c r="DWA772" s="7"/>
      <c r="DWB772" s="526"/>
      <c r="DWC772" s="7"/>
      <c r="DWD772" s="526"/>
      <c r="DWE772" s="7"/>
      <c r="DWF772" s="526"/>
      <c r="DWG772" s="7"/>
      <c r="DWH772" s="526"/>
      <c r="DWI772" s="7"/>
      <c r="DWJ772" s="526"/>
      <c r="DWK772" s="7"/>
      <c r="DWL772" s="526"/>
      <c r="DWM772" s="7"/>
      <c r="DWN772" s="526"/>
      <c r="DWO772" s="7"/>
      <c r="DWP772" s="526"/>
      <c r="DWQ772" s="7"/>
      <c r="DWR772" s="526"/>
      <c r="DWS772" s="7"/>
      <c r="DWT772" s="526"/>
      <c r="DWU772" s="7"/>
      <c r="DWV772" s="526"/>
      <c r="DWW772" s="7"/>
      <c r="DWX772" s="526"/>
      <c r="DWY772" s="7"/>
      <c r="DWZ772" s="526"/>
      <c r="DXA772" s="7"/>
      <c r="DXB772" s="526"/>
      <c r="DXC772" s="7"/>
      <c r="DXD772" s="526"/>
      <c r="DXE772" s="7"/>
      <c r="DXF772" s="526"/>
      <c r="DXG772" s="7"/>
      <c r="DXH772" s="526"/>
      <c r="DXI772" s="7"/>
      <c r="DXJ772" s="526"/>
      <c r="DXK772" s="7"/>
      <c r="DXL772" s="526"/>
      <c r="DXM772" s="7"/>
      <c r="DXN772" s="526"/>
      <c r="DXO772" s="7"/>
      <c r="DXP772" s="526"/>
      <c r="DXQ772" s="7"/>
      <c r="DXR772" s="526"/>
      <c r="DXS772" s="7"/>
      <c r="DXT772" s="526"/>
      <c r="DXU772" s="7"/>
      <c r="DXV772" s="526"/>
      <c r="DXW772" s="7"/>
      <c r="DXX772" s="526"/>
      <c r="DXY772" s="7"/>
      <c r="DXZ772" s="526"/>
      <c r="DYA772" s="7"/>
      <c r="DYB772" s="526"/>
      <c r="DYC772" s="7"/>
      <c r="DYD772" s="526"/>
      <c r="DYE772" s="7"/>
      <c r="DYF772" s="526"/>
      <c r="DYG772" s="7"/>
      <c r="DYH772" s="526"/>
      <c r="DYI772" s="7"/>
      <c r="DYJ772" s="526"/>
      <c r="DYK772" s="7"/>
      <c r="DYL772" s="526"/>
      <c r="DYM772" s="7"/>
      <c r="DYN772" s="526"/>
      <c r="DYO772" s="7"/>
      <c r="DYP772" s="526"/>
      <c r="DYQ772" s="7"/>
      <c r="DYR772" s="526"/>
      <c r="DYS772" s="7"/>
      <c r="DYT772" s="526"/>
      <c r="DYU772" s="7"/>
      <c r="DYV772" s="526"/>
      <c r="DYW772" s="7"/>
      <c r="DYX772" s="526"/>
      <c r="DYY772" s="7"/>
      <c r="DYZ772" s="526"/>
      <c r="DZA772" s="7"/>
      <c r="DZB772" s="526"/>
      <c r="DZC772" s="7"/>
      <c r="DZD772" s="526"/>
      <c r="DZE772" s="7"/>
      <c r="DZF772" s="526"/>
      <c r="DZG772" s="7"/>
      <c r="DZH772" s="526"/>
      <c r="DZI772" s="7"/>
      <c r="DZJ772" s="526"/>
      <c r="DZK772" s="7"/>
      <c r="DZL772" s="526"/>
      <c r="DZM772" s="7"/>
      <c r="DZN772" s="526"/>
      <c r="DZO772" s="7"/>
      <c r="DZP772" s="526"/>
      <c r="DZQ772" s="7"/>
      <c r="DZR772" s="526"/>
      <c r="DZS772" s="7"/>
      <c r="DZT772" s="526"/>
      <c r="DZU772" s="7"/>
      <c r="DZV772" s="526"/>
      <c r="DZW772" s="7"/>
      <c r="DZX772" s="526"/>
      <c r="DZY772" s="7"/>
      <c r="DZZ772" s="526"/>
      <c r="EAA772" s="7"/>
      <c r="EAB772" s="526"/>
      <c r="EAC772" s="7"/>
      <c r="EAD772" s="526"/>
      <c r="EAE772" s="7"/>
      <c r="EAF772" s="526"/>
      <c r="EAG772" s="7"/>
      <c r="EAH772" s="526"/>
      <c r="EAI772" s="7"/>
      <c r="EAJ772" s="526"/>
      <c r="EAK772" s="7"/>
      <c r="EAL772" s="526"/>
      <c r="EAM772" s="7"/>
      <c r="EAN772" s="526"/>
      <c r="EAO772" s="7"/>
      <c r="EAP772" s="526"/>
      <c r="EAQ772" s="7"/>
      <c r="EAR772" s="526"/>
      <c r="EAS772" s="7"/>
      <c r="EAT772" s="526"/>
      <c r="EAU772" s="7"/>
      <c r="EAV772" s="526"/>
      <c r="EAW772" s="7"/>
      <c r="EAX772" s="526"/>
      <c r="EAY772" s="7"/>
      <c r="EAZ772" s="526"/>
      <c r="EBA772" s="7"/>
      <c r="EBB772" s="526"/>
      <c r="EBC772" s="7"/>
      <c r="EBD772" s="526"/>
      <c r="EBE772" s="7"/>
      <c r="EBF772" s="526"/>
      <c r="EBG772" s="7"/>
      <c r="EBH772" s="526"/>
      <c r="EBI772" s="7"/>
      <c r="EBJ772" s="526"/>
      <c r="EBK772" s="7"/>
      <c r="EBL772" s="526"/>
      <c r="EBM772" s="7"/>
      <c r="EBN772" s="526"/>
      <c r="EBO772" s="7"/>
      <c r="EBP772" s="526"/>
      <c r="EBQ772" s="7"/>
      <c r="EBR772" s="526"/>
      <c r="EBS772" s="7"/>
      <c r="EBT772" s="526"/>
      <c r="EBU772" s="7"/>
      <c r="EBV772" s="526"/>
      <c r="EBW772" s="7"/>
      <c r="EBX772" s="526"/>
      <c r="EBY772" s="7"/>
      <c r="EBZ772" s="526"/>
      <c r="ECA772" s="7"/>
      <c r="ECB772" s="526"/>
      <c r="ECC772" s="7"/>
      <c r="ECD772" s="526"/>
      <c r="ECE772" s="7"/>
      <c r="ECF772" s="526"/>
      <c r="ECG772" s="7"/>
      <c r="ECH772" s="526"/>
      <c r="ECI772" s="7"/>
      <c r="ECJ772" s="526"/>
      <c r="ECK772" s="7"/>
      <c r="ECL772" s="526"/>
      <c r="ECM772" s="7"/>
      <c r="ECN772" s="526"/>
      <c r="ECO772" s="7"/>
      <c r="ECP772" s="526"/>
      <c r="ECQ772" s="7"/>
      <c r="ECR772" s="526"/>
      <c r="ECS772" s="7"/>
      <c r="ECT772" s="526"/>
      <c r="ECU772" s="7"/>
      <c r="ECV772" s="526"/>
      <c r="ECW772" s="7"/>
      <c r="ECX772" s="526"/>
      <c r="ECY772" s="7"/>
      <c r="ECZ772" s="526"/>
      <c r="EDA772" s="7"/>
      <c r="EDB772" s="526"/>
      <c r="EDC772" s="7"/>
      <c r="EDD772" s="526"/>
      <c r="EDE772" s="7"/>
      <c r="EDF772" s="526"/>
      <c r="EDG772" s="7"/>
      <c r="EDH772" s="526"/>
      <c r="EDI772" s="7"/>
      <c r="EDJ772" s="526"/>
      <c r="EDK772" s="7"/>
      <c r="EDL772" s="526"/>
      <c r="EDM772" s="7"/>
      <c r="EDN772" s="526"/>
      <c r="EDO772" s="7"/>
      <c r="EDP772" s="526"/>
      <c r="EDQ772" s="7"/>
      <c r="EDR772" s="526"/>
      <c r="EDS772" s="7"/>
      <c r="EDT772" s="526"/>
      <c r="EDU772" s="7"/>
      <c r="EDV772" s="526"/>
      <c r="EDW772" s="7"/>
      <c r="EDX772" s="526"/>
      <c r="EDY772" s="7"/>
      <c r="EDZ772" s="526"/>
      <c r="EEA772" s="7"/>
      <c r="EEB772" s="526"/>
      <c r="EEC772" s="7"/>
      <c r="EED772" s="526"/>
      <c r="EEE772" s="7"/>
      <c r="EEF772" s="526"/>
      <c r="EEG772" s="7"/>
      <c r="EEH772" s="526"/>
      <c r="EEI772" s="7"/>
      <c r="EEJ772" s="526"/>
      <c r="EEK772" s="7"/>
      <c r="EEL772" s="526"/>
      <c r="EEM772" s="7"/>
      <c r="EEN772" s="526"/>
      <c r="EEO772" s="7"/>
      <c r="EEP772" s="526"/>
      <c r="EEQ772" s="7"/>
      <c r="EER772" s="526"/>
      <c r="EES772" s="7"/>
      <c r="EET772" s="526"/>
      <c r="EEU772" s="7"/>
      <c r="EEV772" s="526"/>
      <c r="EEW772" s="7"/>
      <c r="EEX772" s="526"/>
      <c r="EEY772" s="7"/>
      <c r="EEZ772" s="526"/>
      <c r="EFA772" s="7"/>
      <c r="EFB772" s="526"/>
      <c r="EFC772" s="7"/>
      <c r="EFD772" s="526"/>
      <c r="EFE772" s="7"/>
      <c r="EFF772" s="526"/>
      <c r="EFG772" s="7"/>
      <c r="EFH772" s="526"/>
      <c r="EFI772" s="7"/>
      <c r="EFJ772" s="526"/>
      <c r="EFK772" s="7"/>
      <c r="EFL772" s="526"/>
      <c r="EFM772" s="7"/>
      <c r="EFN772" s="526"/>
      <c r="EFO772" s="7"/>
      <c r="EFP772" s="526"/>
      <c r="EFQ772" s="7"/>
      <c r="EFR772" s="526"/>
      <c r="EFS772" s="7"/>
      <c r="EFT772" s="526"/>
      <c r="EFU772" s="7"/>
      <c r="EFV772" s="526"/>
      <c r="EFW772" s="7"/>
      <c r="EFX772" s="526"/>
      <c r="EFY772" s="7"/>
      <c r="EFZ772" s="526"/>
      <c r="EGA772" s="7"/>
      <c r="EGB772" s="526"/>
      <c r="EGC772" s="7"/>
      <c r="EGD772" s="526"/>
      <c r="EGE772" s="7"/>
      <c r="EGF772" s="526"/>
      <c r="EGG772" s="7"/>
      <c r="EGH772" s="526"/>
      <c r="EGI772" s="7"/>
      <c r="EGJ772" s="526"/>
      <c r="EGK772" s="7"/>
      <c r="EGL772" s="526"/>
      <c r="EGM772" s="7"/>
      <c r="EGN772" s="526"/>
      <c r="EGO772" s="7"/>
      <c r="EGP772" s="526"/>
      <c r="EGQ772" s="7"/>
      <c r="EGR772" s="526"/>
      <c r="EGS772" s="7"/>
      <c r="EGT772" s="526"/>
      <c r="EGU772" s="7"/>
      <c r="EGV772" s="526"/>
      <c r="EGW772" s="7"/>
      <c r="EGX772" s="526"/>
      <c r="EGY772" s="7"/>
      <c r="EGZ772" s="526"/>
      <c r="EHA772" s="7"/>
      <c r="EHB772" s="526"/>
      <c r="EHC772" s="7"/>
      <c r="EHD772" s="526"/>
      <c r="EHE772" s="7"/>
      <c r="EHF772" s="526"/>
      <c r="EHG772" s="7"/>
      <c r="EHH772" s="526"/>
      <c r="EHI772" s="7"/>
      <c r="EHJ772" s="526"/>
      <c r="EHK772" s="7"/>
      <c r="EHL772" s="526"/>
      <c r="EHM772" s="7"/>
      <c r="EHN772" s="526"/>
      <c r="EHO772" s="7"/>
      <c r="EHP772" s="526"/>
      <c r="EHQ772" s="7"/>
      <c r="EHR772" s="526"/>
      <c r="EHS772" s="7"/>
      <c r="EHT772" s="526"/>
      <c r="EHU772" s="7"/>
      <c r="EHV772" s="526"/>
      <c r="EHW772" s="7"/>
      <c r="EHX772" s="526"/>
      <c r="EHY772" s="7"/>
      <c r="EHZ772" s="526"/>
      <c r="EIA772" s="7"/>
      <c r="EIB772" s="526"/>
      <c r="EIC772" s="7"/>
      <c r="EID772" s="526"/>
      <c r="EIE772" s="7"/>
      <c r="EIF772" s="526"/>
      <c r="EIG772" s="7"/>
      <c r="EIH772" s="526"/>
      <c r="EII772" s="7"/>
      <c r="EIJ772" s="526"/>
      <c r="EIK772" s="7"/>
      <c r="EIL772" s="526"/>
      <c r="EIM772" s="7"/>
      <c r="EIN772" s="526"/>
      <c r="EIO772" s="7"/>
      <c r="EIP772" s="526"/>
      <c r="EIQ772" s="7"/>
      <c r="EIR772" s="526"/>
      <c r="EIS772" s="7"/>
      <c r="EIT772" s="526"/>
      <c r="EIU772" s="7"/>
      <c r="EIV772" s="526"/>
      <c r="EIW772" s="7"/>
      <c r="EIX772" s="526"/>
      <c r="EIY772" s="7"/>
      <c r="EIZ772" s="526"/>
      <c r="EJA772" s="7"/>
      <c r="EJB772" s="526"/>
      <c r="EJC772" s="7"/>
      <c r="EJD772" s="526"/>
      <c r="EJE772" s="7"/>
      <c r="EJF772" s="526"/>
      <c r="EJG772" s="7"/>
      <c r="EJH772" s="526"/>
      <c r="EJI772" s="7"/>
      <c r="EJJ772" s="526"/>
      <c r="EJK772" s="7"/>
      <c r="EJL772" s="526"/>
      <c r="EJM772" s="7"/>
      <c r="EJN772" s="526"/>
      <c r="EJO772" s="7"/>
      <c r="EJP772" s="526"/>
      <c r="EJQ772" s="7"/>
      <c r="EJR772" s="526"/>
      <c r="EJS772" s="7"/>
      <c r="EJT772" s="526"/>
      <c r="EJU772" s="7"/>
      <c r="EJV772" s="526"/>
      <c r="EJW772" s="7"/>
      <c r="EJX772" s="526"/>
      <c r="EJY772" s="7"/>
      <c r="EJZ772" s="526"/>
      <c r="EKA772" s="7"/>
      <c r="EKB772" s="526"/>
      <c r="EKC772" s="7"/>
      <c r="EKD772" s="526"/>
      <c r="EKE772" s="7"/>
      <c r="EKF772" s="526"/>
      <c r="EKG772" s="7"/>
      <c r="EKH772" s="526"/>
      <c r="EKI772" s="7"/>
      <c r="EKJ772" s="526"/>
      <c r="EKK772" s="7"/>
      <c r="EKL772" s="526"/>
      <c r="EKM772" s="7"/>
      <c r="EKN772" s="526"/>
      <c r="EKO772" s="7"/>
      <c r="EKP772" s="526"/>
      <c r="EKQ772" s="7"/>
      <c r="EKR772" s="526"/>
      <c r="EKS772" s="7"/>
      <c r="EKT772" s="526"/>
      <c r="EKU772" s="7"/>
      <c r="EKV772" s="526"/>
      <c r="EKW772" s="7"/>
      <c r="EKX772" s="526"/>
      <c r="EKY772" s="7"/>
      <c r="EKZ772" s="526"/>
      <c r="ELA772" s="7"/>
      <c r="ELB772" s="526"/>
      <c r="ELC772" s="7"/>
      <c r="ELD772" s="526"/>
      <c r="ELE772" s="7"/>
      <c r="ELF772" s="526"/>
      <c r="ELG772" s="7"/>
      <c r="ELH772" s="526"/>
      <c r="ELI772" s="7"/>
      <c r="ELJ772" s="526"/>
      <c r="ELK772" s="7"/>
      <c r="ELL772" s="526"/>
      <c r="ELM772" s="7"/>
      <c r="ELN772" s="526"/>
      <c r="ELO772" s="7"/>
      <c r="ELP772" s="526"/>
      <c r="ELQ772" s="7"/>
      <c r="ELR772" s="526"/>
      <c r="ELS772" s="7"/>
      <c r="ELT772" s="526"/>
      <c r="ELU772" s="7"/>
      <c r="ELV772" s="526"/>
      <c r="ELW772" s="7"/>
      <c r="ELX772" s="526"/>
      <c r="ELY772" s="7"/>
      <c r="ELZ772" s="526"/>
      <c r="EMA772" s="7"/>
      <c r="EMB772" s="526"/>
      <c r="EMC772" s="7"/>
      <c r="EMD772" s="526"/>
      <c r="EME772" s="7"/>
      <c r="EMF772" s="526"/>
      <c r="EMG772" s="7"/>
      <c r="EMH772" s="526"/>
      <c r="EMI772" s="7"/>
      <c r="EMJ772" s="526"/>
      <c r="EMK772" s="7"/>
      <c r="EML772" s="526"/>
      <c r="EMM772" s="7"/>
      <c r="EMN772" s="526"/>
      <c r="EMO772" s="7"/>
      <c r="EMP772" s="526"/>
      <c r="EMQ772" s="7"/>
      <c r="EMR772" s="526"/>
      <c r="EMS772" s="7"/>
      <c r="EMT772" s="526"/>
      <c r="EMU772" s="7"/>
      <c r="EMV772" s="526"/>
      <c r="EMW772" s="7"/>
      <c r="EMX772" s="526"/>
      <c r="EMY772" s="7"/>
      <c r="EMZ772" s="526"/>
      <c r="ENA772" s="7"/>
      <c r="ENB772" s="526"/>
      <c r="ENC772" s="7"/>
      <c r="END772" s="526"/>
      <c r="ENE772" s="7"/>
      <c r="ENF772" s="526"/>
      <c r="ENG772" s="7"/>
      <c r="ENH772" s="526"/>
      <c r="ENI772" s="7"/>
      <c r="ENJ772" s="526"/>
      <c r="ENK772" s="7"/>
      <c r="ENL772" s="526"/>
      <c r="ENM772" s="7"/>
      <c r="ENN772" s="526"/>
      <c r="ENO772" s="7"/>
      <c r="ENP772" s="526"/>
      <c r="ENQ772" s="7"/>
      <c r="ENR772" s="526"/>
      <c r="ENS772" s="7"/>
      <c r="ENT772" s="526"/>
      <c r="ENU772" s="7"/>
      <c r="ENV772" s="526"/>
      <c r="ENW772" s="7"/>
      <c r="ENX772" s="526"/>
      <c r="ENY772" s="7"/>
      <c r="ENZ772" s="526"/>
      <c r="EOA772" s="7"/>
      <c r="EOB772" s="526"/>
      <c r="EOC772" s="7"/>
      <c r="EOD772" s="526"/>
      <c r="EOE772" s="7"/>
      <c r="EOF772" s="526"/>
      <c r="EOG772" s="7"/>
      <c r="EOH772" s="526"/>
      <c r="EOI772" s="7"/>
      <c r="EOJ772" s="526"/>
      <c r="EOK772" s="7"/>
      <c r="EOL772" s="526"/>
      <c r="EOM772" s="7"/>
      <c r="EON772" s="526"/>
      <c r="EOO772" s="7"/>
      <c r="EOP772" s="526"/>
      <c r="EOQ772" s="7"/>
      <c r="EOR772" s="526"/>
      <c r="EOS772" s="7"/>
      <c r="EOT772" s="526"/>
      <c r="EOU772" s="7"/>
      <c r="EOV772" s="526"/>
      <c r="EOW772" s="7"/>
      <c r="EOX772" s="526"/>
      <c r="EOY772" s="7"/>
      <c r="EOZ772" s="526"/>
      <c r="EPA772" s="7"/>
      <c r="EPB772" s="526"/>
      <c r="EPC772" s="7"/>
      <c r="EPD772" s="526"/>
      <c r="EPE772" s="7"/>
      <c r="EPF772" s="526"/>
      <c r="EPG772" s="7"/>
      <c r="EPH772" s="526"/>
      <c r="EPI772" s="7"/>
      <c r="EPJ772" s="526"/>
      <c r="EPK772" s="7"/>
      <c r="EPL772" s="526"/>
      <c r="EPM772" s="7"/>
      <c r="EPN772" s="526"/>
      <c r="EPO772" s="7"/>
      <c r="EPP772" s="526"/>
      <c r="EPQ772" s="7"/>
      <c r="EPR772" s="526"/>
      <c r="EPS772" s="7"/>
      <c r="EPT772" s="526"/>
      <c r="EPU772" s="7"/>
      <c r="EPV772" s="526"/>
      <c r="EPW772" s="7"/>
      <c r="EPX772" s="526"/>
      <c r="EPY772" s="7"/>
      <c r="EPZ772" s="526"/>
      <c r="EQA772" s="7"/>
      <c r="EQB772" s="526"/>
      <c r="EQC772" s="7"/>
      <c r="EQD772" s="526"/>
      <c r="EQE772" s="7"/>
      <c r="EQF772" s="526"/>
      <c r="EQG772" s="7"/>
      <c r="EQH772" s="526"/>
      <c r="EQI772" s="7"/>
      <c r="EQJ772" s="526"/>
      <c r="EQK772" s="7"/>
      <c r="EQL772" s="526"/>
      <c r="EQM772" s="7"/>
      <c r="EQN772" s="526"/>
      <c r="EQO772" s="7"/>
      <c r="EQP772" s="526"/>
      <c r="EQQ772" s="7"/>
      <c r="EQR772" s="526"/>
      <c r="EQS772" s="7"/>
      <c r="EQT772" s="526"/>
      <c r="EQU772" s="7"/>
      <c r="EQV772" s="526"/>
      <c r="EQW772" s="7"/>
      <c r="EQX772" s="526"/>
      <c r="EQY772" s="7"/>
      <c r="EQZ772" s="526"/>
      <c r="ERA772" s="7"/>
      <c r="ERB772" s="526"/>
      <c r="ERC772" s="7"/>
      <c r="ERD772" s="526"/>
      <c r="ERE772" s="7"/>
      <c r="ERF772" s="526"/>
      <c r="ERG772" s="7"/>
      <c r="ERH772" s="526"/>
      <c r="ERI772" s="7"/>
      <c r="ERJ772" s="526"/>
      <c r="ERK772" s="7"/>
      <c r="ERL772" s="526"/>
      <c r="ERM772" s="7"/>
      <c r="ERN772" s="526"/>
      <c r="ERO772" s="7"/>
      <c r="ERP772" s="526"/>
      <c r="ERQ772" s="7"/>
      <c r="ERR772" s="526"/>
      <c r="ERS772" s="7"/>
      <c r="ERT772" s="526"/>
      <c r="ERU772" s="7"/>
      <c r="ERV772" s="526"/>
      <c r="ERW772" s="7"/>
      <c r="ERX772" s="526"/>
      <c r="ERY772" s="7"/>
      <c r="ERZ772" s="526"/>
      <c r="ESA772" s="7"/>
      <c r="ESB772" s="526"/>
      <c r="ESC772" s="7"/>
      <c r="ESD772" s="526"/>
      <c r="ESE772" s="7"/>
      <c r="ESF772" s="526"/>
      <c r="ESG772" s="7"/>
      <c r="ESH772" s="526"/>
      <c r="ESI772" s="7"/>
      <c r="ESJ772" s="526"/>
      <c r="ESK772" s="7"/>
      <c r="ESL772" s="526"/>
      <c r="ESM772" s="7"/>
      <c r="ESN772" s="526"/>
      <c r="ESO772" s="7"/>
      <c r="ESP772" s="526"/>
      <c r="ESQ772" s="7"/>
      <c r="ESR772" s="526"/>
      <c r="ESS772" s="7"/>
      <c r="EST772" s="526"/>
      <c r="ESU772" s="7"/>
      <c r="ESV772" s="526"/>
      <c r="ESW772" s="7"/>
      <c r="ESX772" s="526"/>
      <c r="ESY772" s="7"/>
      <c r="ESZ772" s="526"/>
      <c r="ETA772" s="7"/>
      <c r="ETB772" s="526"/>
      <c r="ETC772" s="7"/>
      <c r="ETD772" s="526"/>
      <c r="ETE772" s="7"/>
      <c r="ETF772" s="526"/>
      <c r="ETG772" s="7"/>
      <c r="ETH772" s="526"/>
      <c r="ETI772" s="7"/>
      <c r="ETJ772" s="526"/>
      <c r="ETK772" s="7"/>
      <c r="ETL772" s="526"/>
      <c r="ETM772" s="7"/>
      <c r="ETN772" s="526"/>
      <c r="ETO772" s="7"/>
      <c r="ETP772" s="526"/>
      <c r="ETQ772" s="7"/>
      <c r="ETR772" s="526"/>
      <c r="ETS772" s="7"/>
      <c r="ETT772" s="526"/>
      <c r="ETU772" s="7"/>
      <c r="ETV772" s="526"/>
      <c r="ETW772" s="7"/>
      <c r="ETX772" s="526"/>
      <c r="ETY772" s="7"/>
      <c r="ETZ772" s="526"/>
      <c r="EUA772" s="7"/>
      <c r="EUB772" s="526"/>
      <c r="EUC772" s="7"/>
      <c r="EUD772" s="526"/>
      <c r="EUE772" s="7"/>
      <c r="EUF772" s="526"/>
      <c r="EUG772" s="7"/>
      <c r="EUH772" s="526"/>
      <c r="EUI772" s="7"/>
      <c r="EUJ772" s="526"/>
      <c r="EUK772" s="7"/>
      <c r="EUL772" s="526"/>
      <c r="EUM772" s="7"/>
      <c r="EUN772" s="526"/>
      <c r="EUO772" s="7"/>
      <c r="EUP772" s="526"/>
      <c r="EUQ772" s="7"/>
      <c r="EUR772" s="526"/>
      <c r="EUS772" s="7"/>
      <c r="EUT772" s="526"/>
      <c r="EUU772" s="7"/>
      <c r="EUV772" s="526"/>
      <c r="EUW772" s="7"/>
      <c r="EUX772" s="526"/>
      <c r="EUY772" s="7"/>
      <c r="EUZ772" s="526"/>
      <c r="EVA772" s="7"/>
      <c r="EVB772" s="526"/>
      <c r="EVC772" s="7"/>
      <c r="EVD772" s="526"/>
      <c r="EVE772" s="7"/>
      <c r="EVF772" s="526"/>
      <c r="EVG772" s="7"/>
      <c r="EVH772" s="526"/>
      <c r="EVI772" s="7"/>
      <c r="EVJ772" s="526"/>
      <c r="EVK772" s="7"/>
      <c r="EVL772" s="526"/>
      <c r="EVM772" s="7"/>
      <c r="EVN772" s="526"/>
      <c r="EVO772" s="7"/>
      <c r="EVP772" s="526"/>
      <c r="EVQ772" s="7"/>
      <c r="EVR772" s="526"/>
      <c r="EVS772" s="7"/>
      <c r="EVT772" s="526"/>
      <c r="EVU772" s="7"/>
      <c r="EVV772" s="526"/>
      <c r="EVW772" s="7"/>
      <c r="EVX772" s="526"/>
      <c r="EVY772" s="7"/>
      <c r="EVZ772" s="526"/>
      <c r="EWA772" s="7"/>
      <c r="EWB772" s="526"/>
      <c r="EWC772" s="7"/>
      <c r="EWD772" s="526"/>
      <c r="EWE772" s="7"/>
      <c r="EWF772" s="526"/>
      <c r="EWG772" s="7"/>
      <c r="EWH772" s="526"/>
      <c r="EWI772" s="7"/>
      <c r="EWJ772" s="526"/>
      <c r="EWK772" s="7"/>
      <c r="EWL772" s="526"/>
      <c r="EWM772" s="7"/>
      <c r="EWN772" s="526"/>
      <c r="EWO772" s="7"/>
      <c r="EWP772" s="526"/>
      <c r="EWQ772" s="7"/>
      <c r="EWR772" s="526"/>
      <c r="EWS772" s="7"/>
      <c r="EWT772" s="526"/>
      <c r="EWU772" s="7"/>
      <c r="EWV772" s="526"/>
      <c r="EWW772" s="7"/>
      <c r="EWX772" s="526"/>
      <c r="EWY772" s="7"/>
      <c r="EWZ772" s="526"/>
      <c r="EXA772" s="7"/>
      <c r="EXB772" s="526"/>
      <c r="EXC772" s="7"/>
      <c r="EXD772" s="526"/>
      <c r="EXE772" s="7"/>
      <c r="EXF772" s="526"/>
      <c r="EXG772" s="7"/>
      <c r="EXH772" s="526"/>
      <c r="EXI772" s="7"/>
      <c r="EXJ772" s="526"/>
      <c r="EXK772" s="7"/>
      <c r="EXL772" s="526"/>
      <c r="EXM772" s="7"/>
      <c r="EXN772" s="526"/>
      <c r="EXO772" s="7"/>
      <c r="EXP772" s="526"/>
      <c r="EXQ772" s="7"/>
      <c r="EXR772" s="526"/>
      <c r="EXS772" s="7"/>
      <c r="EXT772" s="526"/>
      <c r="EXU772" s="7"/>
      <c r="EXV772" s="526"/>
      <c r="EXW772" s="7"/>
      <c r="EXX772" s="526"/>
      <c r="EXY772" s="7"/>
      <c r="EXZ772" s="526"/>
      <c r="EYA772" s="7"/>
      <c r="EYB772" s="526"/>
      <c r="EYC772" s="7"/>
      <c r="EYD772" s="526"/>
      <c r="EYE772" s="7"/>
      <c r="EYF772" s="526"/>
      <c r="EYG772" s="7"/>
      <c r="EYH772" s="526"/>
      <c r="EYI772" s="7"/>
      <c r="EYJ772" s="526"/>
      <c r="EYK772" s="7"/>
      <c r="EYL772" s="526"/>
      <c r="EYM772" s="7"/>
      <c r="EYN772" s="526"/>
      <c r="EYO772" s="7"/>
      <c r="EYP772" s="526"/>
      <c r="EYQ772" s="7"/>
      <c r="EYR772" s="526"/>
      <c r="EYS772" s="7"/>
      <c r="EYT772" s="526"/>
      <c r="EYU772" s="7"/>
      <c r="EYV772" s="526"/>
      <c r="EYW772" s="7"/>
      <c r="EYX772" s="526"/>
      <c r="EYY772" s="7"/>
      <c r="EYZ772" s="526"/>
      <c r="EZA772" s="7"/>
      <c r="EZB772" s="526"/>
      <c r="EZC772" s="7"/>
      <c r="EZD772" s="526"/>
      <c r="EZE772" s="7"/>
      <c r="EZF772" s="526"/>
      <c r="EZG772" s="7"/>
      <c r="EZH772" s="526"/>
      <c r="EZI772" s="7"/>
      <c r="EZJ772" s="526"/>
      <c r="EZK772" s="7"/>
      <c r="EZL772" s="526"/>
      <c r="EZM772" s="7"/>
      <c r="EZN772" s="526"/>
      <c r="EZO772" s="7"/>
      <c r="EZP772" s="526"/>
      <c r="EZQ772" s="7"/>
      <c r="EZR772" s="526"/>
      <c r="EZS772" s="7"/>
      <c r="EZT772" s="526"/>
      <c r="EZU772" s="7"/>
      <c r="EZV772" s="526"/>
      <c r="EZW772" s="7"/>
      <c r="EZX772" s="526"/>
      <c r="EZY772" s="7"/>
      <c r="EZZ772" s="526"/>
      <c r="FAA772" s="7"/>
      <c r="FAB772" s="526"/>
      <c r="FAC772" s="7"/>
      <c r="FAD772" s="526"/>
      <c r="FAE772" s="7"/>
      <c r="FAF772" s="526"/>
      <c r="FAG772" s="7"/>
      <c r="FAH772" s="526"/>
      <c r="FAI772" s="7"/>
      <c r="FAJ772" s="526"/>
      <c r="FAK772" s="7"/>
      <c r="FAL772" s="526"/>
      <c r="FAM772" s="7"/>
      <c r="FAN772" s="526"/>
      <c r="FAO772" s="7"/>
      <c r="FAP772" s="526"/>
      <c r="FAQ772" s="7"/>
      <c r="FAR772" s="526"/>
      <c r="FAS772" s="7"/>
      <c r="FAT772" s="526"/>
      <c r="FAU772" s="7"/>
      <c r="FAV772" s="526"/>
      <c r="FAW772" s="7"/>
      <c r="FAX772" s="526"/>
      <c r="FAY772" s="7"/>
      <c r="FAZ772" s="526"/>
      <c r="FBA772" s="7"/>
      <c r="FBB772" s="526"/>
      <c r="FBC772" s="7"/>
      <c r="FBD772" s="526"/>
      <c r="FBE772" s="7"/>
      <c r="FBF772" s="526"/>
      <c r="FBG772" s="7"/>
      <c r="FBH772" s="526"/>
      <c r="FBI772" s="7"/>
      <c r="FBJ772" s="526"/>
      <c r="FBK772" s="7"/>
      <c r="FBL772" s="526"/>
      <c r="FBM772" s="7"/>
      <c r="FBN772" s="526"/>
      <c r="FBO772" s="7"/>
      <c r="FBP772" s="526"/>
      <c r="FBQ772" s="7"/>
      <c r="FBR772" s="526"/>
      <c r="FBS772" s="7"/>
      <c r="FBT772" s="526"/>
      <c r="FBU772" s="7"/>
      <c r="FBV772" s="526"/>
      <c r="FBW772" s="7"/>
      <c r="FBX772" s="526"/>
      <c r="FBY772" s="7"/>
      <c r="FBZ772" s="526"/>
      <c r="FCA772" s="7"/>
      <c r="FCB772" s="526"/>
      <c r="FCC772" s="7"/>
      <c r="FCD772" s="526"/>
      <c r="FCE772" s="7"/>
      <c r="FCF772" s="526"/>
      <c r="FCG772" s="7"/>
      <c r="FCH772" s="526"/>
      <c r="FCI772" s="7"/>
      <c r="FCJ772" s="526"/>
      <c r="FCK772" s="7"/>
      <c r="FCL772" s="526"/>
      <c r="FCM772" s="7"/>
      <c r="FCN772" s="526"/>
      <c r="FCO772" s="7"/>
      <c r="FCP772" s="526"/>
      <c r="FCQ772" s="7"/>
      <c r="FCR772" s="526"/>
      <c r="FCS772" s="7"/>
      <c r="FCT772" s="526"/>
      <c r="FCU772" s="7"/>
      <c r="FCV772" s="526"/>
      <c r="FCW772" s="7"/>
      <c r="FCX772" s="526"/>
      <c r="FCY772" s="7"/>
      <c r="FCZ772" s="526"/>
      <c r="FDA772" s="7"/>
      <c r="FDB772" s="526"/>
      <c r="FDC772" s="7"/>
      <c r="FDD772" s="526"/>
      <c r="FDE772" s="7"/>
      <c r="FDF772" s="526"/>
      <c r="FDG772" s="7"/>
      <c r="FDH772" s="526"/>
      <c r="FDI772" s="7"/>
      <c r="FDJ772" s="526"/>
      <c r="FDK772" s="7"/>
      <c r="FDL772" s="526"/>
      <c r="FDM772" s="7"/>
      <c r="FDN772" s="526"/>
      <c r="FDO772" s="7"/>
      <c r="FDP772" s="526"/>
      <c r="FDQ772" s="7"/>
      <c r="FDR772" s="526"/>
      <c r="FDS772" s="7"/>
      <c r="FDT772" s="526"/>
      <c r="FDU772" s="7"/>
      <c r="FDV772" s="526"/>
      <c r="FDW772" s="7"/>
      <c r="FDX772" s="526"/>
      <c r="FDY772" s="7"/>
      <c r="FDZ772" s="526"/>
      <c r="FEA772" s="7"/>
      <c r="FEB772" s="526"/>
      <c r="FEC772" s="7"/>
      <c r="FED772" s="526"/>
      <c r="FEE772" s="7"/>
      <c r="FEF772" s="526"/>
      <c r="FEG772" s="7"/>
      <c r="FEH772" s="526"/>
      <c r="FEI772" s="7"/>
      <c r="FEJ772" s="526"/>
      <c r="FEK772" s="7"/>
      <c r="FEL772" s="526"/>
      <c r="FEM772" s="7"/>
      <c r="FEN772" s="526"/>
      <c r="FEO772" s="7"/>
      <c r="FEP772" s="526"/>
      <c r="FEQ772" s="7"/>
      <c r="FER772" s="526"/>
      <c r="FES772" s="7"/>
      <c r="FET772" s="526"/>
      <c r="FEU772" s="7"/>
      <c r="FEV772" s="526"/>
      <c r="FEW772" s="7"/>
      <c r="FEX772" s="526"/>
      <c r="FEY772" s="7"/>
      <c r="FEZ772" s="526"/>
      <c r="FFA772" s="7"/>
      <c r="FFB772" s="526"/>
      <c r="FFC772" s="7"/>
      <c r="FFD772" s="526"/>
      <c r="FFE772" s="7"/>
      <c r="FFF772" s="526"/>
      <c r="FFG772" s="7"/>
      <c r="FFH772" s="526"/>
      <c r="FFI772" s="7"/>
      <c r="FFJ772" s="526"/>
      <c r="FFK772" s="7"/>
      <c r="FFL772" s="526"/>
      <c r="FFM772" s="7"/>
      <c r="FFN772" s="526"/>
      <c r="FFO772" s="7"/>
      <c r="FFP772" s="526"/>
      <c r="FFQ772" s="7"/>
      <c r="FFR772" s="526"/>
      <c r="FFS772" s="7"/>
      <c r="FFT772" s="526"/>
      <c r="FFU772" s="7"/>
      <c r="FFV772" s="526"/>
      <c r="FFW772" s="7"/>
      <c r="FFX772" s="526"/>
      <c r="FFY772" s="7"/>
      <c r="FFZ772" s="526"/>
      <c r="FGA772" s="7"/>
      <c r="FGB772" s="526"/>
      <c r="FGC772" s="7"/>
      <c r="FGD772" s="526"/>
      <c r="FGE772" s="7"/>
      <c r="FGF772" s="526"/>
      <c r="FGG772" s="7"/>
      <c r="FGH772" s="526"/>
      <c r="FGI772" s="7"/>
      <c r="FGJ772" s="526"/>
      <c r="FGK772" s="7"/>
      <c r="FGL772" s="526"/>
      <c r="FGM772" s="7"/>
      <c r="FGN772" s="526"/>
      <c r="FGO772" s="7"/>
      <c r="FGP772" s="526"/>
      <c r="FGQ772" s="7"/>
      <c r="FGR772" s="526"/>
      <c r="FGS772" s="7"/>
      <c r="FGT772" s="526"/>
      <c r="FGU772" s="7"/>
      <c r="FGV772" s="526"/>
      <c r="FGW772" s="7"/>
      <c r="FGX772" s="526"/>
      <c r="FGY772" s="7"/>
      <c r="FGZ772" s="526"/>
      <c r="FHA772" s="7"/>
      <c r="FHB772" s="526"/>
      <c r="FHC772" s="7"/>
      <c r="FHD772" s="526"/>
      <c r="FHE772" s="7"/>
      <c r="FHF772" s="526"/>
      <c r="FHG772" s="7"/>
      <c r="FHH772" s="526"/>
      <c r="FHI772" s="7"/>
      <c r="FHJ772" s="526"/>
      <c r="FHK772" s="7"/>
      <c r="FHL772" s="526"/>
      <c r="FHM772" s="7"/>
      <c r="FHN772" s="526"/>
      <c r="FHO772" s="7"/>
      <c r="FHP772" s="526"/>
      <c r="FHQ772" s="7"/>
      <c r="FHR772" s="526"/>
      <c r="FHS772" s="7"/>
      <c r="FHT772" s="526"/>
      <c r="FHU772" s="7"/>
      <c r="FHV772" s="526"/>
      <c r="FHW772" s="7"/>
      <c r="FHX772" s="526"/>
      <c r="FHY772" s="7"/>
      <c r="FHZ772" s="526"/>
      <c r="FIA772" s="7"/>
      <c r="FIB772" s="526"/>
      <c r="FIC772" s="7"/>
      <c r="FID772" s="526"/>
      <c r="FIE772" s="7"/>
      <c r="FIF772" s="526"/>
      <c r="FIG772" s="7"/>
      <c r="FIH772" s="526"/>
      <c r="FII772" s="7"/>
      <c r="FIJ772" s="526"/>
      <c r="FIK772" s="7"/>
      <c r="FIL772" s="526"/>
      <c r="FIM772" s="7"/>
      <c r="FIN772" s="526"/>
      <c r="FIO772" s="7"/>
      <c r="FIP772" s="526"/>
      <c r="FIQ772" s="7"/>
      <c r="FIR772" s="526"/>
      <c r="FIS772" s="7"/>
      <c r="FIT772" s="526"/>
      <c r="FIU772" s="7"/>
      <c r="FIV772" s="526"/>
      <c r="FIW772" s="7"/>
      <c r="FIX772" s="526"/>
      <c r="FIY772" s="7"/>
      <c r="FIZ772" s="526"/>
      <c r="FJA772" s="7"/>
      <c r="FJB772" s="526"/>
      <c r="FJC772" s="7"/>
      <c r="FJD772" s="526"/>
      <c r="FJE772" s="7"/>
      <c r="FJF772" s="526"/>
      <c r="FJG772" s="7"/>
      <c r="FJH772" s="526"/>
      <c r="FJI772" s="7"/>
      <c r="FJJ772" s="526"/>
      <c r="FJK772" s="7"/>
      <c r="FJL772" s="526"/>
      <c r="FJM772" s="7"/>
      <c r="FJN772" s="526"/>
      <c r="FJO772" s="7"/>
      <c r="FJP772" s="526"/>
      <c r="FJQ772" s="7"/>
      <c r="FJR772" s="526"/>
      <c r="FJS772" s="7"/>
      <c r="FJT772" s="526"/>
      <c r="FJU772" s="7"/>
      <c r="FJV772" s="526"/>
      <c r="FJW772" s="7"/>
      <c r="FJX772" s="526"/>
      <c r="FJY772" s="7"/>
      <c r="FJZ772" s="526"/>
      <c r="FKA772" s="7"/>
      <c r="FKB772" s="526"/>
      <c r="FKC772" s="7"/>
      <c r="FKD772" s="526"/>
      <c r="FKE772" s="7"/>
      <c r="FKF772" s="526"/>
      <c r="FKG772" s="7"/>
      <c r="FKH772" s="526"/>
      <c r="FKI772" s="7"/>
      <c r="FKJ772" s="526"/>
      <c r="FKK772" s="7"/>
      <c r="FKL772" s="526"/>
      <c r="FKM772" s="7"/>
      <c r="FKN772" s="526"/>
      <c r="FKO772" s="7"/>
      <c r="FKP772" s="526"/>
      <c r="FKQ772" s="7"/>
      <c r="FKR772" s="526"/>
      <c r="FKS772" s="7"/>
      <c r="FKT772" s="526"/>
      <c r="FKU772" s="7"/>
      <c r="FKV772" s="526"/>
      <c r="FKW772" s="7"/>
      <c r="FKX772" s="526"/>
      <c r="FKY772" s="7"/>
      <c r="FKZ772" s="526"/>
      <c r="FLA772" s="7"/>
      <c r="FLB772" s="526"/>
      <c r="FLC772" s="7"/>
      <c r="FLD772" s="526"/>
      <c r="FLE772" s="7"/>
      <c r="FLF772" s="526"/>
      <c r="FLG772" s="7"/>
      <c r="FLH772" s="526"/>
      <c r="FLI772" s="7"/>
      <c r="FLJ772" s="526"/>
      <c r="FLK772" s="7"/>
      <c r="FLL772" s="526"/>
      <c r="FLM772" s="7"/>
      <c r="FLN772" s="526"/>
      <c r="FLO772" s="7"/>
      <c r="FLP772" s="526"/>
      <c r="FLQ772" s="7"/>
      <c r="FLR772" s="526"/>
      <c r="FLS772" s="7"/>
      <c r="FLT772" s="526"/>
      <c r="FLU772" s="7"/>
      <c r="FLV772" s="526"/>
      <c r="FLW772" s="7"/>
      <c r="FLX772" s="526"/>
      <c r="FLY772" s="7"/>
      <c r="FLZ772" s="526"/>
      <c r="FMA772" s="7"/>
      <c r="FMB772" s="526"/>
      <c r="FMC772" s="7"/>
      <c r="FMD772" s="526"/>
      <c r="FME772" s="7"/>
      <c r="FMF772" s="526"/>
      <c r="FMG772" s="7"/>
      <c r="FMH772" s="526"/>
      <c r="FMI772" s="7"/>
      <c r="FMJ772" s="526"/>
      <c r="FMK772" s="7"/>
      <c r="FML772" s="526"/>
      <c r="FMM772" s="7"/>
      <c r="FMN772" s="526"/>
      <c r="FMO772" s="7"/>
      <c r="FMP772" s="526"/>
      <c r="FMQ772" s="7"/>
      <c r="FMR772" s="526"/>
      <c r="FMS772" s="7"/>
      <c r="FMT772" s="526"/>
      <c r="FMU772" s="7"/>
      <c r="FMV772" s="526"/>
      <c r="FMW772" s="7"/>
      <c r="FMX772" s="526"/>
      <c r="FMY772" s="7"/>
      <c r="FMZ772" s="526"/>
      <c r="FNA772" s="7"/>
      <c r="FNB772" s="526"/>
      <c r="FNC772" s="7"/>
      <c r="FND772" s="526"/>
      <c r="FNE772" s="7"/>
      <c r="FNF772" s="526"/>
      <c r="FNG772" s="7"/>
      <c r="FNH772" s="526"/>
      <c r="FNI772" s="7"/>
      <c r="FNJ772" s="526"/>
      <c r="FNK772" s="7"/>
      <c r="FNL772" s="526"/>
      <c r="FNM772" s="7"/>
      <c r="FNN772" s="526"/>
      <c r="FNO772" s="7"/>
      <c r="FNP772" s="526"/>
      <c r="FNQ772" s="7"/>
      <c r="FNR772" s="526"/>
      <c r="FNS772" s="7"/>
      <c r="FNT772" s="526"/>
      <c r="FNU772" s="7"/>
      <c r="FNV772" s="526"/>
      <c r="FNW772" s="7"/>
      <c r="FNX772" s="526"/>
      <c r="FNY772" s="7"/>
      <c r="FNZ772" s="526"/>
      <c r="FOA772" s="7"/>
      <c r="FOB772" s="526"/>
      <c r="FOC772" s="7"/>
      <c r="FOD772" s="526"/>
      <c r="FOE772" s="7"/>
      <c r="FOF772" s="526"/>
      <c r="FOG772" s="7"/>
      <c r="FOH772" s="526"/>
      <c r="FOI772" s="7"/>
      <c r="FOJ772" s="526"/>
      <c r="FOK772" s="7"/>
      <c r="FOL772" s="526"/>
      <c r="FOM772" s="7"/>
      <c r="FON772" s="526"/>
      <c r="FOO772" s="7"/>
      <c r="FOP772" s="526"/>
      <c r="FOQ772" s="7"/>
      <c r="FOR772" s="526"/>
      <c r="FOS772" s="7"/>
      <c r="FOT772" s="526"/>
      <c r="FOU772" s="7"/>
      <c r="FOV772" s="526"/>
      <c r="FOW772" s="7"/>
      <c r="FOX772" s="526"/>
      <c r="FOY772" s="7"/>
      <c r="FOZ772" s="526"/>
      <c r="FPA772" s="7"/>
      <c r="FPB772" s="526"/>
      <c r="FPC772" s="7"/>
      <c r="FPD772" s="526"/>
      <c r="FPE772" s="7"/>
      <c r="FPF772" s="526"/>
      <c r="FPG772" s="7"/>
      <c r="FPH772" s="526"/>
      <c r="FPI772" s="7"/>
      <c r="FPJ772" s="526"/>
      <c r="FPK772" s="7"/>
      <c r="FPL772" s="526"/>
      <c r="FPM772" s="7"/>
      <c r="FPN772" s="526"/>
      <c r="FPO772" s="7"/>
      <c r="FPP772" s="526"/>
      <c r="FPQ772" s="7"/>
      <c r="FPR772" s="526"/>
      <c r="FPS772" s="7"/>
      <c r="FPT772" s="526"/>
      <c r="FPU772" s="7"/>
      <c r="FPV772" s="526"/>
      <c r="FPW772" s="7"/>
      <c r="FPX772" s="526"/>
      <c r="FPY772" s="7"/>
      <c r="FPZ772" s="526"/>
      <c r="FQA772" s="7"/>
      <c r="FQB772" s="526"/>
      <c r="FQC772" s="7"/>
      <c r="FQD772" s="526"/>
      <c r="FQE772" s="7"/>
      <c r="FQF772" s="526"/>
      <c r="FQG772" s="7"/>
      <c r="FQH772" s="526"/>
      <c r="FQI772" s="7"/>
      <c r="FQJ772" s="526"/>
      <c r="FQK772" s="7"/>
      <c r="FQL772" s="526"/>
      <c r="FQM772" s="7"/>
      <c r="FQN772" s="526"/>
      <c r="FQO772" s="7"/>
      <c r="FQP772" s="526"/>
      <c r="FQQ772" s="7"/>
      <c r="FQR772" s="526"/>
      <c r="FQS772" s="7"/>
      <c r="FQT772" s="526"/>
      <c r="FQU772" s="7"/>
      <c r="FQV772" s="526"/>
      <c r="FQW772" s="7"/>
      <c r="FQX772" s="526"/>
      <c r="FQY772" s="7"/>
      <c r="FQZ772" s="526"/>
      <c r="FRA772" s="7"/>
      <c r="FRB772" s="526"/>
      <c r="FRC772" s="7"/>
      <c r="FRD772" s="526"/>
      <c r="FRE772" s="7"/>
      <c r="FRF772" s="526"/>
      <c r="FRG772" s="7"/>
      <c r="FRH772" s="526"/>
      <c r="FRI772" s="7"/>
      <c r="FRJ772" s="526"/>
      <c r="FRK772" s="7"/>
      <c r="FRL772" s="526"/>
      <c r="FRM772" s="7"/>
      <c r="FRN772" s="526"/>
      <c r="FRO772" s="7"/>
      <c r="FRP772" s="526"/>
      <c r="FRQ772" s="7"/>
      <c r="FRR772" s="526"/>
      <c r="FRS772" s="7"/>
      <c r="FRT772" s="526"/>
      <c r="FRU772" s="7"/>
      <c r="FRV772" s="526"/>
      <c r="FRW772" s="7"/>
      <c r="FRX772" s="526"/>
      <c r="FRY772" s="7"/>
      <c r="FRZ772" s="526"/>
      <c r="FSA772" s="7"/>
      <c r="FSB772" s="526"/>
      <c r="FSC772" s="7"/>
      <c r="FSD772" s="526"/>
      <c r="FSE772" s="7"/>
      <c r="FSF772" s="526"/>
      <c r="FSG772" s="7"/>
      <c r="FSH772" s="526"/>
      <c r="FSI772" s="7"/>
      <c r="FSJ772" s="526"/>
      <c r="FSK772" s="7"/>
      <c r="FSL772" s="526"/>
      <c r="FSM772" s="7"/>
      <c r="FSN772" s="526"/>
      <c r="FSO772" s="7"/>
      <c r="FSP772" s="526"/>
      <c r="FSQ772" s="7"/>
      <c r="FSR772" s="526"/>
      <c r="FSS772" s="7"/>
      <c r="FST772" s="526"/>
      <c r="FSU772" s="7"/>
      <c r="FSV772" s="526"/>
      <c r="FSW772" s="7"/>
      <c r="FSX772" s="526"/>
      <c r="FSY772" s="7"/>
      <c r="FSZ772" s="526"/>
      <c r="FTA772" s="7"/>
      <c r="FTB772" s="526"/>
      <c r="FTC772" s="7"/>
      <c r="FTD772" s="526"/>
      <c r="FTE772" s="7"/>
      <c r="FTF772" s="526"/>
      <c r="FTG772" s="7"/>
      <c r="FTH772" s="526"/>
      <c r="FTI772" s="7"/>
      <c r="FTJ772" s="526"/>
      <c r="FTK772" s="7"/>
      <c r="FTL772" s="526"/>
      <c r="FTM772" s="7"/>
      <c r="FTN772" s="526"/>
      <c r="FTO772" s="7"/>
      <c r="FTP772" s="526"/>
      <c r="FTQ772" s="7"/>
      <c r="FTR772" s="526"/>
      <c r="FTS772" s="7"/>
      <c r="FTT772" s="526"/>
      <c r="FTU772" s="7"/>
      <c r="FTV772" s="526"/>
      <c r="FTW772" s="7"/>
      <c r="FTX772" s="526"/>
      <c r="FTY772" s="7"/>
      <c r="FTZ772" s="526"/>
      <c r="FUA772" s="7"/>
      <c r="FUB772" s="526"/>
      <c r="FUC772" s="7"/>
      <c r="FUD772" s="526"/>
      <c r="FUE772" s="7"/>
      <c r="FUF772" s="526"/>
      <c r="FUG772" s="7"/>
      <c r="FUH772" s="526"/>
      <c r="FUI772" s="7"/>
      <c r="FUJ772" s="526"/>
      <c r="FUK772" s="7"/>
      <c r="FUL772" s="526"/>
      <c r="FUM772" s="7"/>
      <c r="FUN772" s="526"/>
      <c r="FUO772" s="7"/>
      <c r="FUP772" s="526"/>
      <c r="FUQ772" s="7"/>
      <c r="FUR772" s="526"/>
      <c r="FUS772" s="7"/>
      <c r="FUT772" s="526"/>
      <c r="FUU772" s="7"/>
      <c r="FUV772" s="526"/>
      <c r="FUW772" s="7"/>
      <c r="FUX772" s="526"/>
      <c r="FUY772" s="7"/>
      <c r="FUZ772" s="526"/>
      <c r="FVA772" s="7"/>
      <c r="FVB772" s="526"/>
      <c r="FVC772" s="7"/>
      <c r="FVD772" s="526"/>
      <c r="FVE772" s="7"/>
      <c r="FVF772" s="526"/>
      <c r="FVG772" s="7"/>
      <c r="FVH772" s="526"/>
      <c r="FVI772" s="7"/>
      <c r="FVJ772" s="526"/>
      <c r="FVK772" s="7"/>
      <c r="FVL772" s="526"/>
      <c r="FVM772" s="7"/>
      <c r="FVN772" s="526"/>
      <c r="FVO772" s="7"/>
      <c r="FVP772" s="526"/>
      <c r="FVQ772" s="7"/>
      <c r="FVR772" s="526"/>
      <c r="FVS772" s="7"/>
      <c r="FVT772" s="526"/>
      <c r="FVU772" s="7"/>
      <c r="FVV772" s="526"/>
      <c r="FVW772" s="7"/>
      <c r="FVX772" s="526"/>
      <c r="FVY772" s="7"/>
      <c r="FVZ772" s="526"/>
      <c r="FWA772" s="7"/>
      <c r="FWB772" s="526"/>
      <c r="FWC772" s="7"/>
      <c r="FWD772" s="526"/>
      <c r="FWE772" s="7"/>
      <c r="FWF772" s="526"/>
      <c r="FWG772" s="7"/>
      <c r="FWH772" s="526"/>
      <c r="FWI772" s="7"/>
      <c r="FWJ772" s="526"/>
      <c r="FWK772" s="7"/>
      <c r="FWL772" s="526"/>
      <c r="FWM772" s="7"/>
      <c r="FWN772" s="526"/>
      <c r="FWO772" s="7"/>
      <c r="FWP772" s="526"/>
      <c r="FWQ772" s="7"/>
      <c r="FWR772" s="526"/>
      <c r="FWS772" s="7"/>
      <c r="FWT772" s="526"/>
      <c r="FWU772" s="7"/>
      <c r="FWV772" s="526"/>
      <c r="FWW772" s="7"/>
      <c r="FWX772" s="526"/>
      <c r="FWY772" s="7"/>
      <c r="FWZ772" s="526"/>
      <c r="FXA772" s="7"/>
      <c r="FXB772" s="526"/>
      <c r="FXC772" s="7"/>
      <c r="FXD772" s="526"/>
      <c r="FXE772" s="7"/>
      <c r="FXF772" s="526"/>
      <c r="FXG772" s="7"/>
      <c r="FXH772" s="526"/>
      <c r="FXI772" s="7"/>
      <c r="FXJ772" s="526"/>
      <c r="FXK772" s="7"/>
      <c r="FXL772" s="526"/>
      <c r="FXM772" s="7"/>
      <c r="FXN772" s="526"/>
      <c r="FXO772" s="7"/>
      <c r="FXP772" s="526"/>
      <c r="FXQ772" s="7"/>
      <c r="FXR772" s="526"/>
      <c r="FXS772" s="7"/>
      <c r="FXT772" s="526"/>
      <c r="FXU772" s="7"/>
      <c r="FXV772" s="526"/>
      <c r="FXW772" s="7"/>
      <c r="FXX772" s="526"/>
      <c r="FXY772" s="7"/>
      <c r="FXZ772" s="526"/>
      <c r="FYA772" s="7"/>
      <c r="FYB772" s="526"/>
      <c r="FYC772" s="7"/>
      <c r="FYD772" s="526"/>
      <c r="FYE772" s="7"/>
      <c r="FYF772" s="526"/>
      <c r="FYG772" s="7"/>
      <c r="FYH772" s="526"/>
      <c r="FYI772" s="7"/>
      <c r="FYJ772" s="526"/>
      <c r="FYK772" s="7"/>
      <c r="FYL772" s="526"/>
      <c r="FYM772" s="7"/>
      <c r="FYN772" s="526"/>
      <c r="FYO772" s="7"/>
      <c r="FYP772" s="526"/>
      <c r="FYQ772" s="7"/>
      <c r="FYR772" s="526"/>
      <c r="FYS772" s="7"/>
      <c r="FYT772" s="526"/>
      <c r="FYU772" s="7"/>
      <c r="FYV772" s="526"/>
      <c r="FYW772" s="7"/>
      <c r="FYX772" s="526"/>
      <c r="FYY772" s="7"/>
      <c r="FYZ772" s="526"/>
      <c r="FZA772" s="7"/>
      <c r="FZB772" s="526"/>
      <c r="FZC772" s="7"/>
      <c r="FZD772" s="526"/>
      <c r="FZE772" s="7"/>
      <c r="FZF772" s="526"/>
      <c r="FZG772" s="7"/>
      <c r="FZH772" s="526"/>
      <c r="FZI772" s="7"/>
      <c r="FZJ772" s="526"/>
      <c r="FZK772" s="7"/>
      <c r="FZL772" s="526"/>
      <c r="FZM772" s="7"/>
      <c r="FZN772" s="526"/>
      <c r="FZO772" s="7"/>
      <c r="FZP772" s="526"/>
      <c r="FZQ772" s="7"/>
      <c r="FZR772" s="526"/>
      <c r="FZS772" s="7"/>
      <c r="FZT772" s="526"/>
      <c r="FZU772" s="7"/>
      <c r="FZV772" s="526"/>
      <c r="FZW772" s="7"/>
      <c r="FZX772" s="526"/>
      <c r="FZY772" s="7"/>
      <c r="FZZ772" s="526"/>
      <c r="GAA772" s="7"/>
      <c r="GAB772" s="526"/>
      <c r="GAC772" s="7"/>
      <c r="GAD772" s="526"/>
      <c r="GAE772" s="7"/>
      <c r="GAF772" s="526"/>
      <c r="GAG772" s="7"/>
      <c r="GAH772" s="526"/>
      <c r="GAI772" s="7"/>
      <c r="GAJ772" s="526"/>
      <c r="GAK772" s="7"/>
      <c r="GAL772" s="526"/>
      <c r="GAM772" s="7"/>
      <c r="GAN772" s="526"/>
      <c r="GAO772" s="7"/>
      <c r="GAP772" s="526"/>
      <c r="GAQ772" s="7"/>
      <c r="GAR772" s="526"/>
      <c r="GAS772" s="7"/>
      <c r="GAT772" s="526"/>
      <c r="GAU772" s="7"/>
      <c r="GAV772" s="526"/>
      <c r="GAW772" s="7"/>
      <c r="GAX772" s="526"/>
      <c r="GAY772" s="7"/>
      <c r="GAZ772" s="526"/>
      <c r="GBA772" s="7"/>
      <c r="GBB772" s="526"/>
      <c r="GBC772" s="7"/>
      <c r="GBD772" s="526"/>
      <c r="GBE772" s="7"/>
      <c r="GBF772" s="526"/>
      <c r="GBG772" s="7"/>
      <c r="GBH772" s="526"/>
      <c r="GBI772" s="7"/>
      <c r="GBJ772" s="526"/>
      <c r="GBK772" s="7"/>
      <c r="GBL772" s="526"/>
      <c r="GBM772" s="7"/>
      <c r="GBN772" s="526"/>
      <c r="GBO772" s="7"/>
      <c r="GBP772" s="526"/>
      <c r="GBQ772" s="7"/>
      <c r="GBR772" s="526"/>
      <c r="GBS772" s="7"/>
      <c r="GBT772" s="526"/>
      <c r="GBU772" s="7"/>
      <c r="GBV772" s="526"/>
      <c r="GBW772" s="7"/>
      <c r="GBX772" s="526"/>
      <c r="GBY772" s="7"/>
      <c r="GBZ772" s="526"/>
      <c r="GCA772" s="7"/>
      <c r="GCB772" s="526"/>
      <c r="GCC772" s="7"/>
      <c r="GCD772" s="526"/>
      <c r="GCE772" s="7"/>
      <c r="GCF772" s="526"/>
      <c r="GCG772" s="7"/>
      <c r="GCH772" s="526"/>
      <c r="GCI772" s="7"/>
      <c r="GCJ772" s="526"/>
      <c r="GCK772" s="7"/>
      <c r="GCL772" s="526"/>
      <c r="GCM772" s="7"/>
      <c r="GCN772" s="526"/>
      <c r="GCO772" s="7"/>
      <c r="GCP772" s="526"/>
      <c r="GCQ772" s="7"/>
      <c r="GCR772" s="526"/>
      <c r="GCS772" s="7"/>
      <c r="GCT772" s="526"/>
      <c r="GCU772" s="7"/>
      <c r="GCV772" s="526"/>
      <c r="GCW772" s="7"/>
      <c r="GCX772" s="526"/>
      <c r="GCY772" s="7"/>
      <c r="GCZ772" s="526"/>
      <c r="GDA772" s="7"/>
      <c r="GDB772" s="526"/>
      <c r="GDC772" s="7"/>
      <c r="GDD772" s="526"/>
      <c r="GDE772" s="7"/>
      <c r="GDF772" s="526"/>
      <c r="GDG772" s="7"/>
      <c r="GDH772" s="526"/>
      <c r="GDI772" s="7"/>
      <c r="GDJ772" s="526"/>
      <c r="GDK772" s="7"/>
      <c r="GDL772" s="526"/>
      <c r="GDM772" s="7"/>
      <c r="GDN772" s="526"/>
      <c r="GDO772" s="7"/>
      <c r="GDP772" s="526"/>
      <c r="GDQ772" s="7"/>
      <c r="GDR772" s="526"/>
      <c r="GDS772" s="7"/>
      <c r="GDT772" s="526"/>
      <c r="GDU772" s="7"/>
      <c r="GDV772" s="526"/>
      <c r="GDW772" s="7"/>
      <c r="GDX772" s="526"/>
      <c r="GDY772" s="7"/>
      <c r="GDZ772" s="526"/>
      <c r="GEA772" s="7"/>
      <c r="GEB772" s="526"/>
      <c r="GEC772" s="7"/>
      <c r="GED772" s="526"/>
      <c r="GEE772" s="7"/>
      <c r="GEF772" s="526"/>
      <c r="GEG772" s="7"/>
      <c r="GEH772" s="526"/>
      <c r="GEI772" s="7"/>
      <c r="GEJ772" s="526"/>
      <c r="GEK772" s="7"/>
      <c r="GEL772" s="526"/>
      <c r="GEM772" s="7"/>
      <c r="GEN772" s="526"/>
      <c r="GEO772" s="7"/>
      <c r="GEP772" s="526"/>
      <c r="GEQ772" s="7"/>
      <c r="GER772" s="526"/>
      <c r="GES772" s="7"/>
      <c r="GET772" s="526"/>
      <c r="GEU772" s="7"/>
      <c r="GEV772" s="526"/>
      <c r="GEW772" s="7"/>
      <c r="GEX772" s="526"/>
      <c r="GEY772" s="7"/>
      <c r="GEZ772" s="526"/>
      <c r="GFA772" s="7"/>
      <c r="GFB772" s="526"/>
      <c r="GFC772" s="7"/>
      <c r="GFD772" s="526"/>
      <c r="GFE772" s="7"/>
      <c r="GFF772" s="526"/>
      <c r="GFG772" s="7"/>
      <c r="GFH772" s="526"/>
      <c r="GFI772" s="7"/>
      <c r="GFJ772" s="526"/>
      <c r="GFK772" s="7"/>
      <c r="GFL772" s="526"/>
      <c r="GFM772" s="7"/>
      <c r="GFN772" s="526"/>
      <c r="GFO772" s="7"/>
      <c r="GFP772" s="526"/>
      <c r="GFQ772" s="7"/>
      <c r="GFR772" s="526"/>
      <c r="GFS772" s="7"/>
      <c r="GFT772" s="526"/>
      <c r="GFU772" s="7"/>
      <c r="GFV772" s="526"/>
      <c r="GFW772" s="7"/>
      <c r="GFX772" s="526"/>
      <c r="GFY772" s="7"/>
      <c r="GFZ772" s="526"/>
      <c r="GGA772" s="7"/>
      <c r="GGB772" s="526"/>
      <c r="GGC772" s="7"/>
      <c r="GGD772" s="526"/>
      <c r="GGE772" s="7"/>
      <c r="GGF772" s="526"/>
      <c r="GGG772" s="7"/>
      <c r="GGH772" s="526"/>
      <c r="GGI772" s="7"/>
      <c r="GGJ772" s="526"/>
      <c r="GGK772" s="7"/>
      <c r="GGL772" s="526"/>
      <c r="GGM772" s="7"/>
      <c r="GGN772" s="526"/>
      <c r="GGO772" s="7"/>
      <c r="GGP772" s="526"/>
      <c r="GGQ772" s="7"/>
      <c r="GGR772" s="526"/>
      <c r="GGS772" s="7"/>
      <c r="GGT772" s="526"/>
      <c r="GGU772" s="7"/>
      <c r="GGV772" s="526"/>
      <c r="GGW772" s="7"/>
      <c r="GGX772" s="526"/>
      <c r="GGY772" s="7"/>
      <c r="GGZ772" s="526"/>
      <c r="GHA772" s="7"/>
      <c r="GHB772" s="526"/>
      <c r="GHC772" s="7"/>
      <c r="GHD772" s="526"/>
      <c r="GHE772" s="7"/>
      <c r="GHF772" s="526"/>
      <c r="GHG772" s="7"/>
      <c r="GHH772" s="526"/>
      <c r="GHI772" s="7"/>
      <c r="GHJ772" s="526"/>
      <c r="GHK772" s="7"/>
      <c r="GHL772" s="526"/>
      <c r="GHM772" s="7"/>
      <c r="GHN772" s="526"/>
      <c r="GHO772" s="7"/>
      <c r="GHP772" s="526"/>
      <c r="GHQ772" s="7"/>
      <c r="GHR772" s="526"/>
      <c r="GHS772" s="7"/>
      <c r="GHT772" s="526"/>
      <c r="GHU772" s="7"/>
      <c r="GHV772" s="526"/>
      <c r="GHW772" s="7"/>
      <c r="GHX772" s="526"/>
      <c r="GHY772" s="7"/>
      <c r="GHZ772" s="526"/>
      <c r="GIA772" s="7"/>
      <c r="GIB772" s="526"/>
      <c r="GIC772" s="7"/>
      <c r="GID772" s="526"/>
      <c r="GIE772" s="7"/>
      <c r="GIF772" s="526"/>
      <c r="GIG772" s="7"/>
      <c r="GIH772" s="526"/>
      <c r="GII772" s="7"/>
      <c r="GIJ772" s="526"/>
      <c r="GIK772" s="7"/>
      <c r="GIL772" s="526"/>
      <c r="GIM772" s="7"/>
      <c r="GIN772" s="526"/>
      <c r="GIO772" s="7"/>
      <c r="GIP772" s="526"/>
      <c r="GIQ772" s="7"/>
      <c r="GIR772" s="526"/>
      <c r="GIS772" s="7"/>
      <c r="GIT772" s="526"/>
      <c r="GIU772" s="7"/>
      <c r="GIV772" s="526"/>
      <c r="GIW772" s="7"/>
      <c r="GIX772" s="526"/>
      <c r="GIY772" s="7"/>
      <c r="GIZ772" s="526"/>
      <c r="GJA772" s="7"/>
      <c r="GJB772" s="526"/>
      <c r="GJC772" s="7"/>
      <c r="GJD772" s="526"/>
      <c r="GJE772" s="7"/>
      <c r="GJF772" s="526"/>
      <c r="GJG772" s="7"/>
      <c r="GJH772" s="526"/>
      <c r="GJI772" s="7"/>
      <c r="GJJ772" s="526"/>
      <c r="GJK772" s="7"/>
      <c r="GJL772" s="526"/>
      <c r="GJM772" s="7"/>
      <c r="GJN772" s="526"/>
      <c r="GJO772" s="7"/>
      <c r="GJP772" s="526"/>
      <c r="GJQ772" s="7"/>
      <c r="GJR772" s="526"/>
      <c r="GJS772" s="7"/>
      <c r="GJT772" s="526"/>
      <c r="GJU772" s="7"/>
      <c r="GJV772" s="526"/>
      <c r="GJW772" s="7"/>
      <c r="GJX772" s="526"/>
      <c r="GJY772" s="7"/>
      <c r="GJZ772" s="526"/>
      <c r="GKA772" s="7"/>
      <c r="GKB772" s="526"/>
      <c r="GKC772" s="7"/>
      <c r="GKD772" s="526"/>
      <c r="GKE772" s="7"/>
      <c r="GKF772" s="526"/>
      <c r="GKG772" s="7"/>
      <c r="GKH772" s="526"/>
      <c r="GKI772" s="7"/>
      <c r="GKJ772" s="526"/>
      <c r="GKK772" s="7"/>
      <c r="GKL772" s="526"/>
      <c r="GKM772" s="7"/>
      <c r="GKN772" s="526"/>
      <c r="GKO772" s="7"/>
      <c r="GKP772" s="526"/>
      <c r="GKQ772" s="7"/>
      <c r="GKR772" s="526"/>
      <c r="GKS772" s="7"/>
      <c r="GKT772" s="526"/>
      <c r="GKU772" s="7"/>
      <c r="GKV772" s="526"/>
      <c r="GKW772" s="7"/>
      <c r="GKX772" s="526"/>
      <c r="GKY772" s="7"/>
      <c r="GKZ772" s="526"/>
      <c r="GLA772" s="7"/>
      <c r="GLB772" s="526"/>
      <c r="GLC772" s="7"/>
      <c r="GLD772" s="526"/>
      <c r="GLE772" s="7"/>
      <c r="GLF772" s="526"/>
      <c r="GLG772" s="7"/>
      <c r="GLH772" s="526"/>
      <c r="GLI772" s="7"/>
      <c r="GLJ772" s="526"/>
      <c r="GLK772" s="7"/>
      <c r="GLL772" s="526"/>
      <c r="GLM772" s="7"/>
      <c r="GLN772" s="526"/>
      <c r="GLO772" s="7"/>
      <c r="GLP772" s="526"/>
      <c r="GLQ772" s="7"/>
      <c r="GLR772" s="526"/>
      <c r="GLS772" s="7"/>
      <c r="GLT772" s="526"/>
      <c r="GLU772" s="7"/>
      <c r="GLV772" s="526"/>
      <c r="GLW772" s="7"/>
      <c r="GLX772" s="526"/>
      <c r="GLY772" s="7"/>
      <c r="GLZ772" s="526"/>
      <c r="GMA772" s="7"/>
      <c r="GMB772" s="526"/>
      <c r="GMC772" s="7"/>
      <c r="GMD772" s="526"/>
      <c r="GME772" s="7"/>
      <c r="GMF772" s="526"/>
      <c r="GMG772" s="7"/>
      <c r="GMH772" s="526"/>
      <c r="GMI772" s="7"/>
      <c r="GMJ772" s="526"/>
      <c r="GMK772" s="7"/>
      <c r="GML772" s="526"/>
      <c r="GMM772" s="7"/>
      <c r="GMN772" s="526"/>
      <c r="GMO772" s="7"/>
      <c r="GMP772" s="526"/>
      <c r="GMQ772" s="7"/>
      <c r="GMR772" s="526"/>
      <c r="GMS772" s="7"/>
      <c r="GMT772" s="526"/>
      <c r="GMU772" s="7"/>
      <c r="GMV772" s="526"/>
      <c r="GMW772" s="7"/>
      <c r="GMX772" s="526"/>
      <c r="GMY772" s="7"/>
      <c r="GMZ772" s="526"/>
      <c r="GNA772" s="7"/>
      <c r="GNB772" s="526"/>
      <c r="GNC772" s="7"/>
      <c r="GND772" s="526"/>
      <c r="GNE772" s="7"/>
      <c r="GNF772" s="526"/>
      <c r="GNG772" s="7"/>
      <c r="GNH772" s="526"/>
      <c r="GNI772" s="7"/>
      <c r="GNJ772" s="526"/>
      <c r="GNK772" s="7"/>
      <c r="GNL772" s="526"/>
      <c r="GNM772" s="7"/>
      <c r="GNN772" s="526"/>
      <c r="GNO772" s="7"/>
      <c r="GNP772" s="526"/>
      <c r="GNQ772" s="7"/>
      <c r="GNR772" s="526"/>
      <c r="GNS772" s="7"/>
      <c r="GNT772" s="526"/>
      <c r="GNU772" s="7"/>
      <c r="GNV772" s="526"/>
      <c r="GNW772" s="7"/>
      <c r="GNX772" s="526"/>
      <c r="GNY772" s="7"/>
      <c r="GNZ772" s="526"/>
      <c r="GOA772" s="7"/>
      <c r="GOB772" s="526"/>
      <c r="GOC772" s="7"/>
      <c r="GOD772" s="526"/>
      <c r="GOE772" s="7"/>
      <c r="GOF772" s="526"/>
      <c r="GOG772" s="7"/>
      <c r="GOH772" s="526"/>
      <c r="GOI772" s="7"/>
      <c r="GOJ772" s="526"/>
      <c r="GOK772" s="7"/>
      <c r="GOL772" s="526"/>
      <c r="GOM772" s="7"/>
      <c r="GON772" s="526"/>
      <c r="GOO772" s="7"/>
      <c r="GOP772" s="526"/>
      <c r="GOQ772" s="7"/>
      <c r="GOR772" s="526"/>
      <c r="GOS772" s="7"/>
      <c r="GOT772" s="526"/>
      <c r="GOU772" s="7"/>
      <c r="GOV772" s="526"/>
      <c r="GOW772" s="7"/>
      <c r="GOX772" s="526"/>
      <c r="GOY772" s="7"/>
      <c r="GOZ772" s="526"/>
      <c r="GPA772" s="7"/>
      <c r="GPB772" s="526"/>
      <c r="GPC772" s="7"/>
      <c r="GPD772" s="526"/>
      <c r="GPE772" s="7"/>
      <c r="GPF772" s="526"/>
      <c r="GPG772" s="7"/>
      <c r="GPH772" s="526"/>
      <c r="GPI772" s="7"/>
      <c r="GPJ772" s="526"/>
      <c r="GPK772" s="7"/>
      <c r="GPL772" s="526"/>
      <c r="GPM772" s="7"/>
      <c r="GPN772" s="526"/>
      <c r="GPO772" s="7"/>
      <c r="GPP772" s="526"/>
      <c r="GPQ772" s="7"/>
      <c r="GPR772" s="526"/>
      <c r="GPS772" s="7"/>
      <c r="GPT772" s="526"/>
      <c r="GPU772" s="7"/>
      <c r="GPV772" s="526"/>
      <c r="GPW772" s="7"/>
      <c r="GPX772" s="526"/>
      <c r="GPY772" s="7"/>
      <c r="GPZ772" s="526"/>
      <c r="GQA772" s="7"/>
      <c r="GQB772" s="526"/>
      <c r="GQC772" s="7"/>
      <c r="GQD772" s="526"/>
      <c r="GQE772" s="7"/>
      <c r="GQF772" s="526"/>
      <c r="GQG772" s="7"/>
      <c r="GQH772" s="526"/>
      <c r="GQI772" s="7"/>
      <c r="GQJ772" s="526"/>
      <c r="GQK772" s="7"/>
      <c r="GQL772" s="526"/>
      <c r="GQM772" s="7"/>
      <c r="GQN772" s="526"/>
      <c r="GQO772" s="7"/>
      <c r="GQP772" s="526"/>
      <c r="GQQ772" s="7"/>
      <c r="GQR772" s="526"/>
      <c r="GQS772" s="7"/>
      <c r="GQT772" s="526"/>
      <c r="GQU772" s="7"/>
      <c r="GQV772" s="526"/>
      <c r="GQW772" s="7"/>
      <c r="GQX772" s="526"/>
      <c r="GQY772" s="7"/>
      <c r="GQZ772" s="526"/>
      <c r="GRA772" s="7"/>
      <c r="GRB772" s="526"/>
      <c r="GRC772" s="7"/>
      <c r="GRD772" s="526"/>
      <c r="GRE772" s="7"/>
      <c r="GRF772" s="526"/>
      <c r="GRG772" s="7"/>
      <c r="GRH772" s="526"/>
      <c r="GRI772" s="7"/>
      <c r="GRJ772" s="526"/>
      <c r="GRK772" s="7"/>
      <c r="GRL772" s="526"/>
      <c r="GRM772" s="7"/>
      <c r="GRN772" s="526"/>
      <c r="GRO772" s="7"/>
      <c r="GRP772" s="526"/>
      <c r="GRQ772" s="7"/>
      <c r="GRR772" s="526"/>
      <c r="GRS772" s="7"/>
      <c r="GRT772" s="526"/>
      <c r="GRU772" s="7"/>
      <c r="GRV772" s="526"/>
      <c r="GRW772" s="7"/>
      <c r="GRX772" s="526"/>
      <c r="GRY772" s="7"/>
      <c r="GRZ772" s="526"/>
      <c r="GSA772" s="7"/>
      <c r="GSB772" s="526"/>
      <c r="GSC772" s="7"/>
      <c r="GSD772" s="526"/>
      <c r="GSE772" s="7"/>
      <c r="GSF772" s="526"/>
      <c r="GSG772" s="7"/>
      <c r="GSH772" s="526"/>
      <c r="GSI772" s="7"/>
      <c r="GSJ772" s="526"/>
      <c r="GSK772" s="7"/>
      <c r="GSL772" s="526"/>
      <c r="GSM772" s="7"/>
      <c r="GSN772" s="526"/>
      <c r="GSO772" s="7"/>
      <c r="GSP772" s="526"/>
      <c r="GSQ772" s="7"/>
      <c r="GSR772" s="526"/>
      <c r="GSS772" s="7"/>
      <c r="GST772" s="526"/>
      <c r="GSU772" s="7"/>
      <c r="GSV772" s="526"/>
      <c r="GSW772" s="7"/>
      <c r="GSX772" s="526"/>
      <c r="GSY772" s="7"/>
      <c r="GSZ772" s="526"/>
      <c r="GTA772" s="7"/>
      <c r="GTB772" s="526"/>
      <c r="GTC772" s="7"/>
      <c r="GTD772" s="526"/>
      <c r="GTE772" s="7"/>
      <c r="GTF772" s="526"/>
      <c r="GTG772" s="7"/>
      <c r="GTH772" s="526"/>
      <c r="GTI772" s="7"/>
      <c r="GTJ772" s="526"/>
      <c r="GTK772" s="7"/>
      <c r="GTL772" s="526"/>
      <c r="GTM772" s="7"/>
      <c r="GTN772" s="526"/>
      <c r="GTO772" s="7"/>
      <c r="GTP772" s="526"/>
      <c r="GTQ772" s="7"/>
      <c r="GTR772" s="526"/>
      <c r="GTS772" s="7"/>
      <c r="GTT772" s="526"/>
      <c r="GTU772" s="7"/>
      <c r="GTV772" s="526"/>
      <c r="GTW772" s="7"/>
      <c r="GTX772" s="526"/>
      <c r="GTY772" s="7"/>
      <c r="GTZ772" s="526"/>
      <c r="GUA772" s="7"/>
      <c r="GUB772" s="526"/>
      <c r="GUC772" s="7"/>
      <c r="GUD772" s="526"/>
      <c r="GUE772" s="7"/>
      <c r="GUF772" s="526"/>
      <c r="GUG772" s="7"/>
      <c r="GUH772" s="526"/>
      <c r="GUI772" s="7"/>
      <c r="GUJ772" s="526"/>
      <c r="GUK772" s="7"/>
      <c r="GUL772" s="526"/>
      <c r="GUM772" s="7"/>
      <c r="GUN772" s="526"/>
      <c r="GUO772" s="7"/>
      <c r="GUP772" s="526"/>
      <c r="GUQ772" s="7"/>
      <c r="GUR772" s="526"/>
      <c r="GUS772" s="7"/>
      <c r="GUT772" s="526"/>
      <c r="GUU772" s="7"/>
      <c r="GUV772" s="526"/>
      <c r="GUW772" s="7"/>
      <c r="GUX772" s="526"/>
      <c r="GUY772" s="7"/>
      <c r="GUZ772" s="526"/>
      <c r="GVA772" s="7"/>
      <c r="GVB772" s="526"/>
      <c r="GVC772" s="7"/>
      <c r="GVD772" s="526"/>
      <c r="GVE772" s="7"/>
      <c r="GVF772" s="526"/>
      <c r="GVG772" s="7"/>
      <c r="GVH772" s="526"/>
      <c r="GVI772" s="7"/>
      <c r="GVJ772" s="526"/>
      <c r="GVK772" s="7"/>
      <c r="GVL772" s="526"/>
      <c r="GVM772" s="7"/>
      <c r="GVN772" s="526"/>
      <c r="GVO772" s="7"/>
      <c r="GVP772" s="526"/>
      <c r="GVQ772" s="7"/>
      <c r="GVR772" s="526"/>
      <c r="GVS772" s="7"/>
      <c r="GVT772" s="526"/>
      <c r="GVU772" s="7"/>
      <c r="GVV772" s="526"/>
      <c r="GVW772" s="7"/>
      <c r="GVX772" s="526"/>
      <c r="GVY772" s="7"/>
      <c r="GVZ772" s="526"/>
      <c r="GWA772" s="7"/>
      <c r="GWB772" s="526"/>
      <c r="GWC772" s="7"/>
      <c r="GWD772" s="526"/>
      <c r="GWE772" s="7"/>
      <c r="GWF772" s="526"/>
      <c r="GWG772" s="7"/>
      <c r="GWH772" s="526"/>
      <c r="GWI772" s="7"/>
      <c r="GWJ772" s="526"/>
      <c r="GWK772" s="7"/>
      <c r="GWL772" s="526"/>
      <c r="GWM772" s="7"/>
      <c r="GWN772" s="526"/>
      <c r="GWO772" s="7"/>
      <c r="GWP772" s="526"/>
      <c r="GWQ772" s="7"/>
      <c r="GWR772" s="526"/>
      <c r="GWS772" s="7"/>
      <c r="GWT772" s="526"/>
      <c r="GWU772" s="7"/>
      <c r="GWV772" s="526"/>
      <c r="GWW772" s="7"/>
      <c r="GWX772" s="526"/>
      <c r="GWY772" s="7"/>
      <c r="GWZ772" s="526"/>
      <c r="GXA772" s="7"/>
      <c r="GXB772" s="526"/>
      <c r="GXC772" s="7"/>
      <c r="GXD772" s="526"/>
      <c r="GXE772" s="7"/>
      <c r="GXF772" s="526"/>
      <c r="GXG772" s="7"/>
      <c r="GXH772" s="526"/>
      <c r="GXI772" s="7"/>
      <c r="GXJ772" s="526"/>
      <c r="GXK772" s="7"/>
      <c r="GXL772" s="526"/>
      <c r="GXM772" s="7"/>
      <c r="GXN772" s="526"/>
      <c r="GXO772" s="7"/>
      <c r="GXP772" s="526"/>
      <c r="GXQ772" s="7"/>
      <c r="GXR772" s="526"/>
      <c r="GXS772" s="7"/>
      <c r="GXT772" s="526"/>
      <c r="GXU772" s="7"/>
      <c r="GXV772" s="526"/>
      <c r="GXW772" s="7"/>
      <c r="GXX772" s="526"/>
      <c r="GXY772" s="7"/>
      <c r="GXZ772" s="526"/>
      <c r="GYA772" s="7"/>
      <c r="GYB772" s="526"/>
      <c r="GYC772" s="7"/>
      <c r="GYD772" s="526"/>
      <c r="GYE772" s="7"/>
      <c r="GYF772" s="526"/>
      <c r="GYG772" s="7"/>
      <c r="GYH772" s="526"/>
      <c r="GYI772" s="7"/>
      <c r="GYJ772" s="526"/>
      <c r="GYK772" s="7"/>
      <c r="GYL772" s="526"/>
      <c r="GYM772" s="7"/>
      <c r="GYN772" s="526"/>
      <c r="GYO772" s="7"/>
      <c r="GYP772" s="526"/>
      <c r="GYQ772" s="7"/>
      <c r="GYR772" s="526"/>
      <c r="GYS772" s="7"/>
      <c r="GYT772" s="526"/>
      <c r="GYU772" s="7"/>
      <c r="GYV772" s="526"/>
      <c r="GYW772" s="7"/>
      <c r="GYX772" s="526"/>
      <c r="GYY772" s="7"/>
      <c r="GYZ772" s="526"/>
      <c r="GZA772" s="7"/>
      <c r="GZB772" s="526"/>
      <c r="GZC772" s="7"/>
      <c r="GZD772" s="526"/>
      <c r="GZE772" s="7"/>
      <c r="GZF772" s="526"/>
      <c r="GZG772" s="7"/>
      <c r="GZH772" s="526"/>
      <c r="GZI772" s="7"/>
      <c r="GZJ772" s="526"/>
      <c r="GZK772" s="7"/>
      <c r="GZL772" s="526"/>
      <c r="GZM772" s="7"/>
      <c r="GZN772" s="526"/>
      <c r="GZO772" s="7"/>
      <c r="GZP772" s="526"/>
      <c r="GZQ772" s="7"/>
      <c r="GZR772" s="526"/>
      <c r="GZS772" s="7"/>
      <c r="GZT772" s="526"/>
      <c r="GZU772" s="7"/>
      <c r="GZV772" s="526"/>
      <c r="GZW772" s="7"/>
      <c r="GZX772" s="526"/>
      <c r="GZY772" s="7"/>
      <c r="GZZ772" s="526"/>
      <c r="HAA772" s="7"/>
      <c r="HAB772" s="526"/>
      <c r="HAC772" s="7"/>
      <c r="HAD772" s="526"/>
      <c r="HAE772" s="7"/>
      <c r="HAF772" s="526"/>
      <c r="HAG772" s="7"/>
      <c r="HAH772" s="526"/>
      <c r="HAI772" s="7"/>
      <c r="HAJ772" s="526"/>
      <c r="HAK772" s="7"/>
      <c r="HAL772" s="526"/>
      <c r="HAM772" s="7"/>
      <c r="HAN772" s="526"/>
      <c r="HAO772" s="7"/>
      <c r="HAP772" s="526"/>
      <c r="HAQ772" s="7"/>
      <c r="HAR772" s="526"/>
      <c r="HAS772" s="7"/>
      <c r="HAT772" s="526"/>
      <c r="HAU772" s="7"/>
      <c r="HAV772" s="526"/>
      <c r="HAW772" s="7"/>
      <c r="HAX772" s="526"/>
      <c r="HAY772" s="7"/>
      <c r="HAZ772" s="526"/>
      <c r="HBA772" s="7"/>
      <c r="HBB772" s="526"/>
      <c r="HBC772" s="7"/>
      <c r="HBD772" s="526"/>
      <c r="HBE772" s="7"/>
      <c r="HBF772" s="526"/>
      <c r="HBG772" s="7"/>
      <c r="HBH772" s="526"/>
      <c r="HBI772" s="7"/>
      <c r="HBJ772" s="526"/>
      <c r="HBK772" s="7"/>
      <c r="HBL772" s="526"/>
      <c r="HBM772" s="7"/>
      <c r="HBN772" s="526"/>
      <c r="HBO772" s="7"/>
      <c r="HBP772" s="526"/>
      <c r="HBQ772" s="7"/>
      <c r="HBR772" s="526"/>
      <c r="HBS772" s="7"/>
      <c r="HBT772" s="526"/>
      <c r="HBU772" s="7"/>
      <c r="HBV772" s="526"/>
      <c r="HBW772" s="7"/>
      <c r="HBX772" s="526"/>
      <c r="HBY772" s="7"/>
      <c r="HBZ772" s="526"/>
      <c r="HCA772" s="7"/>
      <c r="HCB772" s="526"/>
      <c r="HCC772" s="7"/>
      <c r="HCD772" s="526"/>
      <c r="HCE772" s="7"/>
      <c r="HCF772" s="526"/>
      <c r="HCG772" s="7"/>
      <c r="HCH772" s="526"/>
      <c r="HCI772" s="7"/>
      <c r="HCJ772" s="526"/>
      <c r="HCK772" s="7"/>
      <c r="HCL772" s="526"/>
      <c r="HCM772" s="7"/>
      <c r="HCN772" s="526"/>
      <c r="HCO772" s="7"/>
      <c r="HCP772" s="526"/>
      <c r="HCQ772" s="7"/>
      <c r="HCR772" s="526"/>
      <c r="HCS772" s="7"/>
      <c r="HCT772" s="526"/>
      <c r="HCU772" s="7"/>
      <c r="HCV772" s="526"/>
      <c r="HCW772" s="7"/>
      <c r="HCX772" s="526"/>
      <c r="HCY772" s="7"/>
      <c r="HCZ772" s="526"/>
      <c r="HDA772" s="7"/>
      <c r="HDB772" s="526"/>
      <c r="HDC772" s="7"/>
      <c r="HDD772" s="526"/>
      <c r="HDE772" s="7"/>
      <c r="HDF772" s="526"/>
      <c r="HDG772" s="7"/>
      <c r="HDH772" s="526"/>
      <c r="HDI772" s="7"/>
      <c r="HDJ772" s="526"/>
      <c r="HDK772" s="7"/>
      <c r="HDL772" s="526"/>
      <c r="HDM772" s="7"/>
      <c r="HDN772" s="526"/>
      <c r="HDO772" s="7"/>
      <c r="HDP772" s="526"/>
      <c r="HDQ772" s="7"/>
      <c r="HDR772" s="526"/>
      <c r="HDS772" s="7"/>
      <c r="HDT772" s="526"/>
      <c r="HDU772" s="7"/>
      <c r="HDV772" s="526"/>
      <c r="HDW772" s="7"/>
      <c r="HDX772" s="526"/>
      <c r="HDY772" s="7"/>
      <c r="HDZ772" s="526"/>
      <c r="HEA772" s="7"/>
      <c r="HEB772" s="526"/>
      <c r="HEC772" s="7"/>
      <c r="HED772" s="526"/>
      <c r="HEE772" s="7"/>
      <c r="HEF772" s="526"/>
      <c r="HEG772" s="7"/>
      <c r="HEH772" s="526"/>
      <c r="HEI772" s="7"/>
      <c r="HEJ772" s="526"/>
      <c r="HEK772" s="7"/>
      <c r="HEL772" s="526"/>
      <c r="HEM772" s="7"/>
      <c r="HEN772" s="526"/>
      <c r="HEO772" s="7"/>
      <c r="HEP772" s="526"/>
      <c r="HEQ772" s="7"/>
      <c r="HER772" s="526"/>
      <c r="HES772" s="7"/>
      <c r="HET772" s="526"/>
      <c r="HEU772" s="7"/>
      <c r="HEV772" s="526"/>
      <c r="HEW772" s="7"/>
      <c r="HEX772" s="526"/>
      <c r="HEY772" s="7"/>
      <c r="HEZ772" s="526"/>
      <c r="HFA772" s="7"/>
      <c r="HFB772" s="526"/>
      <c r="HFC772" s="7"/>
      <c r="HFD772" s="526"/>
      <c r="HFE772" s="7"/>
      <c r="HFF772" s="526"/>
      <c r="HFG772" s="7"/>
      <c r="HFH772" s="526"/>
      <c r="HFI772" s="7"/>
      <c r="HFJ772" s="526"/>
      <c r="HFK772" s="7"/>
      <c r="HFL772" s="526"/>
      <c r="HFM772" s="7"/>
      <c r="HFN772" s="526"/>
      <c r="HFO772" s="7"/>
      <c r="HFP772" s="526"/>
      <c r="HFQ772" s="7"/>
      <c r="HFR772" s="526"/>
      <c r="HFS772" s="7"/>
      <c r="HFT772" s="526"/>
      <c r="HFU772" s="7"/>
      <c r="HFV772" s="526"/>
      <c r="HFW772" s="7"/>
      <c r="HFX772" s="526"/>
      <c r="HFY772" s="7"/>
      <c r="HFZ772" s="526"/>
      <c r="HGA772" s="7"/>
      <c r="HGB772" s="526"/>
      <c r="HGC772" s="7"/>
      <c r="HGD772" s="526"/>
      <c r="HGE772" s="7"/>
      <c r="HGF772" s="526"/>
      <c r="HGG772" s="7"/>
      <c r="HGH772" s="526"/>
      <c r="HGI772" s="7"/>
      <c r="HGJ772" s="526"/>
      <c r="HGK772" s="7"/>
      <c r="HGL772" s="526"/>
      <c r="HGM772" s="7"/>
      <c r="HGN772" s="526"/>
      <c r="HGO772" s="7"/>
      <c r="HGP772" s="526"/>
      <c r="HGQ772" s="7"/>
      <c r="HGR772" s="526"/>
      <c r="HGS772" s="7"/>
      <c r="HGT772" s="526"/>
      <c r="HGU772" s="7"/>
      <c r="HGV772" s="526"/>
      <c r="HGW772" s="7"/>
      <c r="HGX772" s="526"/>
      <c r="HGY772" s="7"/>
      <c r="HGZ772" s="526"/>
      <c r="HHA772" s="7"/>
      <c r="HHB772" s="526"/>
      <c r="HHC772" s="7"/>
      <c r="HHD772" s="526"/>
      <c r="HHE772" s="7"/>
      <c r="HHF772" s="526"/>
      <c r="HHG772" s="7"/>
      <c r="HHH772" s="526"/>
      <c r="HHI772" s="7"/>
      <c r="HHJ772" s="526"/>
      <c r="HHK772" s="7"/>
      <c r="HHL772" s="526"/>
      <c r="HHM772" s="7"/>
      <c r="HHN772" s="526"/>
      <c r="HHO772" s="7"/>
      <c r="HHP772" s="526"/>
      <c r="HHQ772" s="7"/>
      <c r="HHR772" s="526"/>
      <c r="HHS772" s="7"/>
      <c r="HHT772" s="526"/>
      <c r="HHU772" s="7"/>
      <c r="HHV772" s="526"/>
      <c r="HHW772" s="7"/>
      <c r="HHX772" s="526"/>
      <c r="HHY772" s="7"/>
      <c r="HHZ772" s="526"/>
      <c r="HIA772" s="7"/>
      <c r="HIB772" s="526"/>
      <c r="HIC772" s="7"/>
      <c r="HID772" s="526"/>
      <c r="HIE772" s="7"/>
      <c r="HIF772" s="526"/>
      <c r="HIG772" s="7"/>
      <c r="HIH772" s="526"/>
      <c r="HII772" s="7"/>
      <c r="HIJ772" s="526"/>
      <c r="HIK772" s="7"/>
      <c r="HIL772" s="526"/>
      <c r="HIM772" s="7"/>
      <c r="HIN772" s="526"/>
      <c r="HIO772" s="7"/>
      <c r="HIP772" s="526"/>
      <c r="HIQ772" s="7"/>
      <c r="HIR772" s="526"/>
      <c r="HIS772" s="7"/>
      <c r="HIT772" s="526"/>
      <c r="HIU772" s="7"/>
      <c r="HIV772" s="526"/>
      <c r="HIW772" s="7"/>
      <c r="HIX772" s="526"/>
      <c r="HIY772" s="7"/>
      <c r="HIZ772" s="526"/>
      <c r="HJA772" s="7"/>
      <c r="HJB772" s="526"/>
      <c r="HJC772" s="7"/>
      <c r="HJD772" s="526"/>
      <c r="HJE772" s="7"/>
      <c r="HJF772" s="526"/>
      <c r="HJG772" s="7"/>
      <c r="HJH772" s="526"/>
      <c r="HJI772" s="7"/>
      <c r="HJJ772" s="526"/>
      <c r="HJK772" s="7"/>
      <c r="HJL772" s="526"/>
      <c r="HJM772" s="7"/>
      <c r="HJN772" s="526"/>
      <c r="HJO772" s="7"/>
      <c r="HJP772" s="526"/>
      <c r="HJQ772" s="7"/>
      <c r="HJR772" s="526"/>
      <c r="HJS772" s="7"/>
      <c r="HJT772" s="526"/>
      <c r="HJU772" s="7"/>
      <c r="HJV772" s="526"/>
      <c r="HJW772" s="7"/>
      <c r="HJX772" s="526"/>
      <c r="HJY772" s="7"/>
      <c r="HJZ772" s="526"/>
      <c r="HKA772" s="7"/>
      <c r="HKB772" s="526"/>
      <c r="HKC772" s="7"/>
      <c r="HKD772" s="526"/>
      <c r="HKE772" s="7"/>
      <c r="HKF772" s="526"/>
      <c r="HKG772" s="7"/>
      <c r="HKH772" s="526"/>
      <c r="HKI772" s="7"/>
      <c r="HKJ772" s="526"/>
      <c r="HKK772" s="7"/>
      <c r="HKL772" s="526"/>
      <c r="HKM772" s="7"/>
      <c r="HKN772" s="526"/>
      <c r="HKO772" s="7"/>
      <c r="HKP772" s="526"/>
      <c r="HKQ772" s="7"/>
      <c r="HKR772" s="526"/>
      <c r="HKS772" s="7"/>
      <c r="HKT772" s="526"/>
      <c r="HKU772" s="7"/>
      <c r="HKV772" s="526"/>
      <c r="HKW772" s="7"/>
      <c r="HKX772" s="526"/>
      <c r="HKY772" s="7"/>
      <c r="HKZ772" s="526"/>
      <c r="HLA772" s="7"/>
      <c r="HLB772" s="526"/>
      <c r="HLC772" s="7"/>
      <c r="HLD772" s="526"/>
      <c r="HLE772" s="7"/>
      <c r="HLF772" s="526"/>
      <c r="HLG772" s="7"/>
      <c r="HLH772" s="526"/>
      <c r="HLI772" s="7"/>
      <c r="HLJ772" s="526"/>
      <c r="HLK772" s="7"/>
      <c r="HLL772" s="526"/>
      <c r="HLM772" s="7"/>
      <c r="HLN772" s="526"/>
      <c r="HLO772" s="7"/>
      <c r="HLP772" s="526"/>
      <c r="HLQ772" s="7"/>
      <c r="HLR772" s="526"/>
      <c r="HLS772" s="7"/>
      <c r="HLT772" s="526"/>
      <c r="HLU772" s="7"/>
      <c r="HLV772" s="526"/>
      <c r="HLW772" s="7"/>
      <c r="HLX772" s="526"/>
      <c r="HLY772" s="7"/>
      <c r="HLZ772" s="526"/>
      <c r="HMA772" s="7"/>
      <c r="HMB772" s="526"/>
      <c r="HMC772" s="7"/>
      <c r="HMD772" s="526"/>
      <c r="HME772" s="7"/>
      <c r="HMF772" s="526"/>
      <c r="HMG772" s="7"/>
      <c r="HMH772" s="526"/>
      <c r="HMI772" s="7"/>
      <c r="HMJ772" s="526"/>
      <c r="HMK772" s="7"/>
      <c r="HML772" s="526"/>
      <c r="HMM772" s="7"/>
      <c r="HMN772" s="526"/>
      <c r="HMO772" s="7"/>
      <c r="HMP772" s="526"/>
      <c r="HMQ772" s="7"/>
      <c r="HMR772" s="526"/>
      <c r="HMS772" s="7"/>
      <c r="HMT772" s="526"/>
      <c r="HMU772" s="7"/>
      <c r="HMV772" s="526"/>
      <c r="HMW772" s="7"/>
      <c r="HMX772" s="526"/>
      <c r="HMY772" s="7"/>
      <c r="HMZ772" s="526"/>
      <c r="HNA772" s="7"/>
      <c r="HNB772" s="526"/>
      <c r="HNC772" s="7"/>
      <c r="HND772" s="526"/>
      <c r="HNE772" s="7"/>
      <c r="HNF772" s="526"/>
      <c r="HNG772" s="7"/>
      <c r="HNH772" s="526"/>
      <c r="HNI772" s="7"/>
      <c r="HNJ772" s="526"/>
      <c r="HNK772" s="7"/>
      <c r="HNL772" s="526"/>
      <c r="HNM772" s="7"/>
      <c r="HNN772" s="526"/>
      <c r="HNO772" s="7"/>
      <c r="HNP772" s="526"/>
      <c r="HNQ772" s="7"/>
      <c r="HNR772" s="526"/>
      <c r="HNS772" s="7"/>
      <c r="HNT772" s="526"/>
      <c r="HNU772" s="7"/>
      <c r="HNV772" s="526"/>
      <c r="HNW772" s="7"/>
      <c r="HNX772" s="526"/>
      <c r="HNY772" s="7"/>
      <c r="HNZ772" s="526"/>
      <c r="HOA772" s="7"/>
      <c r="HOB772" s="526"/>
      <c r="HOC772" s="7"/>
      <c r="HOD772" s="526"/>
      <c r="HOE772" s="7"/>
      <c r="HOF772" s="526"/>
      <c r="HOG772" s="7"/>
      <c r="HOH772" s="526"/>
      <c r="HOI772" s="7"/>
      <c r="HOJ772" s="526"/>
      <c r="HOK772" s="7"/>
      <c r="HOL772" s="526"/>
      <c r="HOM772" s="7"/>
      <c r="HON772" s="526"/>
      <c r="HOO772" s="7"/>
      <c r="HOP772" s="526"/>
      <c r="HOQ772" s="7"/>
      <c r="HOR772" s="526"/>
      <c r="HOS772" s="7"/>
      <c r="HOT772" s="526"/>
      <c r="HOU772" s="7"/>
      <c r="HOV772" s="526"/>
      <c r="HOW772" s="7"/>
      <c r="HOX772" s="526"/>
      <c r="HOY772" s="7"/>
      <c r="HOZ772" s="526"/>
      <c r="HPA772" s="7"/>
      <c r="HPB772" s="526"/>
      <c r="HPC772" s="7"/>
      <c r="HPD772" s="526"/>
      <c r="HPE772" s="7"/>
      <c r="HPF772" s="526"/>
      <c r="HPG772" s="7"/>
      <c r="HPH772" s="526"/>
      <c r="HPI772" s="7"/>
      <c r="HPJ772" s="526"/>
      <c r="HPK772" s="7"/>
      <c r="HPL772" s="526"/>
      <c r="HPM772" s="7"/>
      <c r="HPN772" s="526"/>
      <c r="HPO772" s="7"/>
      <c r="HPP772" s="526"/>
      <c r="HPQ772" s="7"/>
      <c r="HPR772" s="526"/>
      <c r="HPS772" s="7"/>
      <c r="HPT772" s="526"/>
      <c r="HPU772" s="7"/>
      <c r="HPV772" s="526"/>
      <c r="HPW772" s="7"/>
      <c r="HPX772" s="526"/>
      <c r="HPY772" s="7"/>
      <c r="HPZ772" s="526"/>
      <c r="HQA772" s="7"/>
      <c r="HQB772" s="526"/>
      <c r="HQC772" s="7"/>
      <c r="HQD772" s="526"/>
      <c r="HQE772" s="7"/>
      <c r="HQF772" s="526"/>
      <c r="HQG772" s="7"/>
      <c r="HQH772" s="526"/>
      <c r="HQI772" s="7"/>
      <c r="HQJ772" s="526"/>
      <c r="HQK772" s="7"/>
      <c r="HQL772" s="526"/>
      <c r="HQM772" s="7"/>
      <c r="HQN772" s="526"/>
      <c r="HQO772" s="7"/>
      <c r="HQP772" s="526"/>
      <c r="HQQ772" s="7"/>
      <c r="HQR772" s="526"/>
      <c r="HQS772" s="7"/>
      <c r="HQT772" s="526"/>
      <c r="HQU772" s="7"/>
      <c r="HQV772" s="526"/>
      <c r="HQW772" s="7"/>
      <c r="HQX772" s="526"/>
      <c r="HQY772" s="7"/>
      <c r="HQZ772" s="526"/>
      <c r="HRA772" s="7"/>
      <c r="HRB772" s="526"/>
      <c r="HRC772" s="7"/>
      <c r="HRD772" s="526"/>
      <c r="HRE772" s="7"/>
      <c r="HRF772" s="526"/>
      <c r="HRG772" s="7"/>
      <c r="HRH772" s="526"/>
      <c r="HRI772" s="7"/>
      <c r="HRJ772" s="526"/>
      <c r="HRK772" s="7"/>
      <c r="HRL772" s="526"/>
      <c r="HRM772" s="7"/>
      <c r="HRN772" s="526"/>
      <c r="HRO772" s="7"/>
      <c r="HRP772" s="526"/>
      <c r="HRQ772" s="7"/>
      <c r="HRR772" s="526"/>
      <c r="HRS772" s="7"/>
      <c r="HRT772" s="526"/>
      <c r="HRU772" s="7"/>
      <c r="HRV772" s="526"/>
      <c r="HRW772" s="7"/>
      <c r="HRX772" s="526"/>
      <c r="HRY772" s="7"/>
      <c r="HRZ772" s="526"/>
      <c r="HSA772" s="7"/>
      <c r="HSB772" s="526"/>
      <c r="HSC772" s="7"/>
      <c r="HSD772" s="526"/>
      <c r="HSE772" s="7"/>
      <c r="HSF772" s="526"/>
      <c r="HSG772" s="7"/>
      <c r="HSH772" s="526"/>
      <c r="HSI772" s="7"/>
      <c r="HSJ772" s="526"/>
      <c r="HSK772" s="7"/>
      <c r="HSL772" s="526"/>
      <c r="HSM772" s="7"/>
      <c r="HSN772" s="526"/>
      <c r="HSO772" s="7"/>
      <c r="HSP772" s="526"/>
      <c r="HSQ772" s="7"/>
      <c r="HSR772" s="526"/>
      <c r="HSS772" s="7"/>
      <c r="HST772" s="526"/>
      <c r="HSU772" s="7"/>
      <c r="HSV772" s="526"/>
      <c r="HSW772" s="7"/>
      <c r="HSX772" s="526"/>
      <c r="HSY772" s="7"/>
      <c r="HSZ772" s="526"/>
      <c r="HTA772" s="7"/>
      <c r="HTB772" s="526"/>
      <c r="HTC772" s="7"/>
      <c r="HTD772" s="526"/>
      <c r="HTE772" s="7"/>
      <c r="HTF772" s="526"/>
      <c r="HTG772" s="7"/>
      <c r="HTH772" s="526"/>
      <c r="HTI772" s="7"/>
      <c r="HTJ772" s="526"/>
      <c r="HTK772" s="7"/>
      <c r="HTL772" s="526"/>
      <c r="HTM772" s="7"/>
      <c r="HTN772" s="526"/>
      <c r="HTO772" s="7"/>
      <c r="HTP772" s="526"/>
      <c r="HTQ772" s="7"/>
      <c r="HTR772" s="526"/>
      <c r="HTS772" s="7"/>
      <c r="HTT772" s="526"/>
      <c r="HTU772" s="7"/>
      <c r="HTV772" s="526"/>
      <c r="HTW772" s="7"/>
      <c r="HTX772" s="526"/>
      <c r="HTY772" s="7"/>
      <c r="HTZ772" s="526"/>
      <c r="HUA772" s="7"/>
      <c r="HUB772" s="526"/>
      <c r="HUC772" s="7"/>
      <c r="HUD772" s="526"/>
      <c r="HUE772" s="7"/>
      <c r="HUF772" s="526"/>
      <c r="HUG772" s="7"/>
      <c r="HUH772" s="526"/>
      <c r="HUI772" s="7"/>
      <c r="HUJ772" s="526"/>
      <c r="HUK772" s="7"/>
      <c r="HUL772" s="526"/>
      <c r="HUM772" s="7"/>
      <c r="HUN772" s="526"/>
      <c r="HUO772" s="7"/>
      <c r="HUP772" s="526"/>
      <c r="HUQ772" s="7"/>
      <c r="HUR772" s="526"/>
      <c r="HUS772" s="7"/>
      <c r="HUT772" s="526"/>
      <c r="HUU772" s="7"/>
      <c r="HUV772" s="526"/>
      <c r="HUW772" s="7"/>
      <c r="HUX772" s="526"/>
      <c r="HUY772" s="7"/>
      <c r="HUZ772" s="526"/>
      <c r="HVA772" s="7"/>
      <c r="HVB772" s="526"/>
      <c r="HVC772" s="7"/>
      <c r="HVD772" s="526"/>
      <c r="HVE772" s="7"/>
      <c r="HVF772" s="526"/>
      <c r="HVG772" s="7"/>
      <c r="HVH772" s="526"/>
      <c r="HVI772" s="7"/>
      <c r="HVJ772" s="526"/>
      <c r="HVK772" s="7"/>
      <c r="HVL772" s="526"/>
      <c r="HVM772" s="7"/>
      <c r="HVN772" s="526"/>
      <c r="HVO772" s="7"/>
      <c r="HVP772" s="526"/>
      <c r="HVQ772" s="7"/>
      <c r="HVR772" s="526"/>
      <c r="HVS772" s="7"/>
      <c r="HVT772" s="526"/>
      <c r="HVU772" s="7"/>
      <c r="HVV772" s="526"/>
      <c r="HVW772" s="7"/>
      <c r="HVX772" s="526"/>
      <c r="HVY772" s="7"/>
      <c r="HVZ772" s="526"/>
      <c r="HWA772" s="7"/>
      <c r="HWB772" s="526"/>
      <c r="HWC772" s="7"/>
      <c r="HWD772" s="526"/>
      <c r="HWE772" s="7"/>
      <c r="HWF772" s="526"/>
      <c r="HWG772" s="7"/>
      <c r="HWH772" s="526"/>
      <c r="HWI772" s="7"/>
      <c r="HWJ772" s="526"/>
      <c r="HWK772" s="7"/>
      <c r="HWL772" s="526"/>
      <c r="HWM772" s="7"/>
      <c r="HWN772" s="526"/>
      <c r="HWO772" s="7"/>
      <c r="HWP772" s="526"/>
      <c r="HWQ772" s="7"/>
      <c r="HWR772" s="526"/>
      <c r="HWS772" s="7"/>
      <c r="HWT772" s="526"/>
      <c r="HWU772" s="7"/>
      <c r="HWV772" s="526"/>
      <c r="HWW772" s="7"/>
      <c r="HWX772" s="526"/>
      <c r="HWY772" s="7"/>
      <c r="HWZ772" s="526"/>
      <c r="HXA772" s="7"/>
      <c r="HXB772" s="526"/>
      <c r="HXC772" s="7"/>
      <c r="HXD772" s="526"/>
      <c r="HXE772" s="7"/>
      <c r="HXF772" s="526"/>
      <c r="HXG772" s="7"/>
      <c r="HXH772" s="526"/>
      <c r="HXI772" s="7"/>
      <c r="HXJ772" s="526"/>
      <c r="HXK772" s="7"/>
      <c r="HXL772" s="526"/>
      <c r="HXM772" s="7"/>
      <c r="HXN772" s="526"/>
      <c r="HXO772" s="7"/>
      <c r="HXP772" s="526"/>
      <c r="HXQ772" s="7"/>
      <c r="HXR772" s="526"/>
      <c r="HXS772" s="7"/>
      <c r="HXT772" s="526"/>
      <c r="HXU772" s="7"/>
      <c r="HXV772" s="526"/>
      <c r="HXW772" s="7"/>
      <c r="HXX772" s="526"/>
      <c r="HXY772" s="7"/>
      <c r="HXZ772" s="526"/>
      <c r="HYA772" s="7"/>
      <c r="HYB772" s="526"/>
      <c r="HYC772" s="7"/>
      <c r="HYD772" s="526"/>
      <c r="HYE772" s="7"/>
      <c r="HYF772" s="526"/>
      <c r="HYG772" s="7"/>
      <c r="HYH772" s="526"/>
      <c r="HYI772" s="7"/>
      <c r="HYJ772" s="526"/>
      <c r="HYK772" s="7"/>
      <c r="HYL772" s="526"/>
      <c r="HYM772" s="7"/>
      <c r="HYN772" s="526"/>
      <c r="HYO772" s="7"/>
      <c r="HYP772" s="526"/>
      <c r="HYQ772" s="7"/>
      <c r="HYR772" s="526"/>
      <c r="HYS772" s="7"/>
      <c r="HYT772" s="526"/>
      <c r="HYU772" s="7"/>
      <c r="HYV772" s="526"/>
      <c r="HYW772" s="7"/>
      <c r="HYX772" s="526"/>
      <c r="HYY772" s="7"/>
      <c r="HYZ772" s="526"/>
      <c r="HZA772" s="7"/>
      <c r="HZB772" s="526"/>
      <c r="HZC772" s="7"/>
      <c r="HZD772" s="526"/>
      <c r="HZE772" s="7"/>
      <c r="HZF772" s="526"/>
      <c r="HZG772" s="7"/>
      <c r="HZH772" s="526"/>
      <c r="HZI772" s="7"/>
      <c r="HZJ772" s="526"/>
      <c r="HZK772" s="7"/>
      <c r="HZL772" s="526"/>
      <c r="HZM772" s="7"/>
      <c r="HZN772" s="526"/>
      <c r="HZO772" s="7"/>
      <c r="HZP772" s="526"/>
      <c r="HZQ772" s="7"/>
      <c r="HZR772" s="526"/>
      <c r="HZS772" s="7"/>
      <c r="HZT772" s="526"/>
      <c r="HZU772" s="7"/>
      <c r="HZV772" s="526"/>
      <c r="HZW772" s="7"/>
      <c r="HZX772" s="526"/>
      <c r="HZY772" s="7"/>
      <c r="HZZ772" s="526"/>
      <c r="IAA772" s="7"/>
      <c r="IAB772" s="526"/>
      <c r="IAC772" s="7"/>
      <c r="IAD772" s="526"/>
      <c r="IAE772" s="7"/>
      <c r="IAF772" s="526"/>
      <c r="IAG772" s="7"/>
      <c r="IAH772" s="526"/>
      <c r="IAI772" s="7"/>
      <c r="IAJ772" s="526"/>
      <c r="IAK772" s="7"/>
      <c r="IAL772" s="526"/>
      <c r="IAM772" s="7"/>
      <c r="IAN772" s="526"/>
      <c r="IAO772" s="7"/>
      <c r="IAP772" s="526"/>
      <c r="IAQ772" s="7"/>
      <c r="IAR772" s="526"/>
      <c r="IAS772" s="7"/>
      <c r="IAT772" s="526"/>
      <c r="IAU772" s="7"/>
      <c r="IAV772" s="526"/>
      <c r="IAW772" s="7"/>
      <c r="IAX772" s="526"/>
      <c r="IAY772" s="7"/>
      <c r="IAZ772" s="526"/>
      <c r="IBA772" s="7"/>
      <c r="IBB772" s="526"/>
      <c r="IBC772" s="7"/>
      <c r="IBD772" s="526"/>
      <c r="IBE772" s="7"/>
      <c r="IBF772" s="526"/>
      <c r="IBG772" s="7"/>
      <c r="IBH772" s="526"/>
      <c r="IBI772" s="7"/>
      <c r="IBJ772" s="526"/>
      <c r="IBK772" s="7"/>
      <c r="IBL772" s="526"/>
      <c r="IBM772" s="7"/>
      <c r="IBN772" s="526"/>
      <c r="IBO772" s="7"/>
      <c r="IBP772" s="526"/>
      <c r="IBQ772" s="7"/>
      <c r="IBR772" s="526"/>
      <c r="IBS772" s="7"/>
      <c r="IBT772" s="526"/>
      <c r="IBU772" s="7"/>
      <c r="IBV772" s="526"/>
      <c r="IBW772" s="7"/>
      <c r="IBX772" s="526"/>
      <c r="IBY772" s="7"/>
      <c r="IBZ772" s="526"/>
      <c r="ICA772" s="7"/>
      <c r="ICB772" s="526"/>
      <c r="ICC772" s="7"/>
      <c r="ICD772" s="526"/>
      <c r="ICE772" s="7"/>
      <c r="ICF772" s="526"/>
      <c r="ICG772" s="7"/>
      <c r="ICH772" s="526"/>
      <c r="ICI772" s="7"/>
      <c r="ICJ772" s="526"/>
      <c r="ICK772" s="7"/>
      <c r="ICL772" s="526"/>
      <c r="ICM772" s="7"/>
      <c r="ICN772" s="526"/>
      <c r="ICO772" s="7"/>
      <c r="ICP772" s="526"/>
      <c r="ICQ772" s="7"/>
      <c r="ICR772" s="526"/>
      <c r="ICS772" s="7"/>
      <c r="ICT772" s="526"/>
      <c r="ICU772" s="7"/>
      <c r="ICV772" s="526"/>
      <c r="ICW772" s="7"/>
      <c r="ICX772" s="526"/>
      <c r="ICY772" s="7"/>
      <c r="ICZ772" s="526"/>
      <c r="IDA772" s="7"/>
      <c r="IDB772" s="526"/>
      <c r="IDC772" s="7"/>
      <c r="IDD772" s="526"/>
      <c r="IDE772" s="7"/>
      <c r="IDF772" s="526"/>
      <c r="IDG772" s="7"/>
      <c r="IDH772" s="526"/>
      <c r="IDI772" s="7"/>
      <c r="IDJ772" s="526"/>
      <c r="IDK772" s="7"/>
      <c r="IDL772" s="526"/>
      <c r="IDM772" s="7"/>
      <c r="IDN772" s="526"/>
      <c r="IDO772" s="7"/>
      <c r="IDP772" s="526"/>
      <c r="IDQ772" s="7"/>
      <c r="IDR772" s="526"/>
      <c r="IDS772" s="7"/>
      <c r="IDT772" s="526"/>
      <c r="IDU772" s="7"/>
      <c r="IDV772" s="526"/>
      <c r="IDW772" s="7"/>
      <c r="IDX772" s="526"/>
      <c r="IDY772" s="7"/>
      <c r="IDZ772" s="526"/>
      <c r="IEA772" s="7"/>
      <c r="IEB772" s="526"/>
      <c r="IEC772" s="7"/>
      <c r="IED772" s="526"/>
      <c r="IEE772" s="7"/>
      <c r="IEF772" s="526"/>
      <c r="IEG772" s="7"/>
      <c r="IEH772" s="526"/>
      <c r="IEI772" s="7"/>
      <c r="IEJ772" s="526"/>
      <c r="IEK772" s="7"/>
      <c r="IEL772" s="526"/>
      <c r="IEM772" s="7"/>
      <c r="IEN772" s="526"/>
      <c r="IEO772" s="7"/>
      <c r="IEP772" s="526"/>
      <c r="IEQ772" s="7"/>
      <c r="IER772" s="526"/>
      <c r="IES772" s="7"/>
      <c r="IET772" s="526"/>
      <c r="IEU772" s="7"/>
      <c r="IEV772" s="526"/>
      <c r="IEW772" s="7"/>
      <c r="IEX772" s="526"/>
      <c r="IEY772" s="7"/>
      <c r="IEZ772" s="526"/>
      <c r="IFA772" s="7"/>
      <c r="IFB772" s="526"/>
      <c r="IFC772" s="7"/>
      <c r="IFD772" s="526"/>
      <c r="IFE772" s="7"/>
      <c r="IFF772" s="526"/>
      <c r="IFG772" s="7"/>
      <c r="IFH772" s="526"/>
      <c r="IFI772" s="7"/>
      <c r="IFJ772" s="526"/>
      <c r="IFK772" s="7"/>
      <c r="IFL772" s="526"/>
      <c r="IFM772" s="7"/>
      <c r="IFN772" s="526"/>
      <c r="IFO772" s="7"/>
      <c r="IFP772" s="526"/>
      <c r="IFQ772" s="7"/>
      <c r="IFR772" s="526"/>
      <c r="IFS772" s="7"/>
      <c r="IFT772" s="526"/>
      <c r="IFU772" s="7"/>
      <c r="IFV772" s="526"/>
      <c r="IFW772" s="7"/>
      <c r="IFX772" s="526"/>
      <c r="IFY772" s="7"/>
      <c r="IFZ772" s="526"/>
      <c r="IGA772" s="7"/>
      <c r="IGB772" s="526"/>
      <c r="IGC772" s="7"/>
      <c r="IGD772" s="526"/>
      <c r="IGE772" s="7"/>
      <c r="IGF772" s="526"/>
      <c r="IGG772" s="7"/>
      <c r="IGH772" s="526"/>
      <c r="IGI772" s="7"/>
      <c r="IGJ772" s="526"/>
      <c r="IGK772" s="7"/>
      <c r="IGL772" s="526"/>
      <c r="IGM772" s="7"/>
      <c r="IGN772" s="526"/>
      <c r="IGO772" s="7"/>
      <c r="IGP772" s="526"/>
      <c r="IGQ772" s="7"/>
      <c r="IGR772" s="526"/>
      <c r="IGS772" s="7"/>
      <c r="IGT772" s="526"/>
      <c r="IGU772" s="7"/>
      <c r="IGV772" s="526"/>
      <c r="IGW772" s="7"/>
      <c r="IGX772" s="526"/>
      <c r="IGY772" s="7"/>
      <c r="IGZ772" s="526"/>
      <c r="IHA772" s="7"/>
      <c r="IHB772" s="526"/>
      <c r="IHC772" s="7"/>
      <c r="IHD772" s="526"/>
      <c r="IHE772" s="7"/>
      <c r="IHF772" s="526"/>
      <c r="IHG772" s="7"/>
      <c r="IHH772" s="526"/>
      <c r="IHI772" s="7"/>
      <c r="IHJ772" s="526"/>
      <c r="IHK772" s="7"/>
      <c r="IHL772" s="526"/>
      <c r="IHM772" s="7"/>
      <c r="IHN772" s="526"/>
      <c r="IHO772" s="7"/>
      <c r="IHP772" s="526"/>
      <c r="IHQ772" s="7"/>
      <c r="IHR772" s="526"/>
      <c r="IHS772" s="7"/>
      <c r="IHT772" s="526"/>
      <c r="IHU772" s="7"/>
      <c r="IHV772" s="526"/>
      <c r="IHW772" s="7"/>
      <c r="IHX772" s="526"/>
      <c r="IHY772" s="7"/>
      <c r="IHZ772" s="526"/>
      <c r="IIA772" s="7"/>
      <c r="IIB772" s="526"/>
      <c r="IIC772" s="7"/>
      <c r="IID772" s="526"/>
      <c r="IIE772" s="7"/>
      <c r="IIF772" s="526"/>
      <c r="IIG772" s="7"/>
      <c r="IIH772" s="526"/>
      <c r="III772" s="7"/>
      <c r="IIJ772" s="526"/>
      <c r="IIK772" s="7"/>
      <c r="IIL772" s="526"/>
      <c r="IIM772" s="7"/>
      <c r="IIN772" s="526"/>
      <c r="IIO772" s="7"/>
      <c r="IIP772" s="526"/>
      <c r="IIQ772" s="7"/>
      <c r="IIR772" s="526"/>
      <c r="IIS772" s="7"/>
      <c r="IIT772" s="526"/>
      <c r="IIU772" s="7"/>
      <c r="IIV772" s="526"/>
      <c r="IIW772" s="7"/>
      <c r="IIX772" s="526"/>
      <c r="IIY772" s="7"/>
      <c r="IIZ772" s="526"/>
      <c r="IJA772" s="7"/>
      <c r="IJB772" s="526"/>
      <c r="IJC772" s="7"/>
      <c r="IJD772" s="526"/>
      <c r="IJE772" s="7"/>
      <c r="IJF772" s="526"/>
      <c r="IJG772" s="7"/>
      <c r="IJH772" s="526"/>
      <c r="IJI772" s="7"/>
      <c r="IJJ772" s="526"/>
      <c r="IJK772" s="7"/>
      <c r="IJL772" s="526"/>
      <c r="IJM772" s="7"/>
      <c r="IJN772" s="526"/>
      <c r="IJO772" s="7"/>
      <c r="IJP772" s="526"/>
      <c r="IJQ772" s="7"/>
      <c r="IJR772" s="526"/>
      <c r="IJS772" s="7"/>
      <c r="IJT772" s="526"/>
      <c r="IJU772" s="7"/>
      <c r="IJV772" s="526"/>
      <c r="IJW772" s="7"/>
      <c r="IJX772" s="526"/>
      <c r="IJY772" s="7"/>
      <c r="IJZ772" s="526"/>
      <c r="IKA772" s="7"/>
      <c r="IKB772" s="526"/>
      <c r="IKC772" s="7"/>
      <c r="IKD772" s="526"/>
      <c r="IKE772" s="7"/>
      <c r="IKF772" s="526"/>
      <c r="IKG772" s="7"/>
      <c r="IKH772" s="526"/>
      <c r="IKI772" s="7"/>
      <c r="IKJ772" s="526"/>
      <c r="IKK772" s="7"/>
      <c r="IKL772" s="526"/>
      <c r="IKM772" s="7"/>
      <c r="IKN772" s="526"/>
      <c r="IKO772" s="7"/>
      <c r="IKP772" s="526"/>
      <c r="IKQ772" s="7"/>
      <c r="IKR772" s="526"/>
      <c r="IKS772" s="7"/>
      <c r="IKT772" s="526"/>
      <c r="IKU772" s="7"/>
      <c r="IKV772" s="526"/>
      <c r="IKW772" s="7"/>
      <c r="IKX772" s="526"/>
      <c r="IKY772" s="7"/>
      <c r="IKZ772" s="526"/>
      <c r="ILA772" s="7"/>
      <c r="ILB772" s="526"/>
      <c r="ILC772" s="7"/>
      <c r="ILD772" s="526"/>
      <c r="ILE772" s="7"/>
      <c r="ILF772" s="526"/>
      <c r="ILG772" s="7"/>
      <c r="ILH772" s="526"/>
      <c r="ILI772" s="7"/>
      <c r="ILJ772" s="526"/>
      <c r="ILK772" s="7"/>
      <c r="ILL772" s="526"/>
      <c r="ILM772" s="7"/>
      <c r="ILN772" s="526"/>
      <c r="ILO772" s="7"/>
      <c r="ILP772" s="526"/>
      <c r="ILQ772" s="7"/>
      <c r="ILR772" s="526"/>
      <c r="ILS772" s="7"/>
      <c r="ILT772" s="526"/>
      <c r="ILU772" s="7"/>
      <c r="ILV772" s="526"/>
      <c r="ILW772" s="7"/>
      <c r="ILX772" s="526"/>
      <c r="ILY772" s="7"/>
      <c r="ILZ772" s="526"/>
      <c r="IMA772" s="7"/>
      <c r="IMB772" s="526"/>
      <c r="IMC772" s="7"/>
      <c r="IMD772" s="526"/>
      <c r="IME772" s="7"/>
      <c r="IMF772" s="526"/>
      <c r="IMG772" s="7"/>
      <c r="IMH772" s="526"/>
      <c r="IMI772" s="7"/>
      <c r="IMJ772" s="526"/>
      <c r="IMK772" s="7"/>
      <c r="IML772" s="526"/>
      <c r="IMM772" s="7"/>
      <c r="IMN772" s="526"/>
      <c r="IMO772" s="7"/>
      <c r="IMP772" s="526"/>
      <c r="IMQ772" s="7"/>
      <c r="IMR772" s="526"/>
      <c r="IMS772" s="7"/>
      <c r="IMT772" s="526"/>
      <c r="IMU772" s="7"/>
      <c r="IMV772" s="526"/>
      <c r="IMW772" s="7"/>
      <c r="IMX772" s="526"/>
      <c r="IMY772" s="7"/>
      <c r="IMZ772" s="526"/>
      <c r="INA772" s="7"/>
      <c r="INB772" s="526"/>
      <c r="INC772" s="7"/>
      <c r="IND772" s="526"/>
      <c r="INE772" s="7"/>
      <c r="INF772" s="526"/>
      <c r="ING772" s="7"/>
      <c r="INH772" s="526"/>
      <c r="INI772" s="7"/>
      <c r="INJ772" s="526"/>
      <c r="INK772" s="7"/>
      <c r="INL772" s="526"/>
      <c r="INM772" s="7"/>
      <c r="INN772" s="526"/>
      <c r="INO772" s="7"/>
      <c r="INP772" s="526"/>
      <c r="INQ772" s="7"/>
      <c r="INR772" s="526"/>
      <c r="INS772" s="7"/>
      <c r="INT772" s="526"/>
      <c r="INU772" s="7"/>
      <c r="INV772" s="526"/>
      <c r="INW772" s="7"/>
      <c r="INX772" s="526"/>
      <c r="INY772" s="7"/>
      <c r="INZ772" s="526"/>
      <c r="IOA772" s="7"/>
      <c r="IOB772" s="526"/>
      <c r="IOC772" s="7"/>
      <c r="IOD772" s="526"/>
      <c r="IOE772" s="7"/>
      <c r="IOF772" s="526"/>
      <c r="IOG772" s="7"/>
      <c r="IOH772" s="526"/>
      <c r="IOI772" s="7"/>
      <c r="IOJ772" s="526"/>
      <c r="IOK772" s="7"/>
      <c r="IOL772" s="526"/>
      <c r="IOM772" s="7"/>
      <c r="ION772" s="526"/>
      <c r="IOO772" s="7"/>
      <c r="IOP772" s="526"/>
      <c r="IOQ772" s="7"/>
      <c r="IOR772" s="526"/>
      <c r="IOS772" s="7"/>
      <c r="IOT772" s="526"/>
      <c r="IOU772" s="7"/>
      <c r="IOV772" s="526"/>
      <c r="IOW772" s="7"/>
      <c r="IOX772" s="526"/>
      <c r="IOY772" s="7"/>
      <c r="IOZ772" s="526"/>
      <c r="IPA772" s="7"/>
      <c r="IPB772" s="526"/>
      <c r="IPC772" s="7"/>
      <c r="IPD772" s="526"/>
      <c r="IPE772" s="7"/>
      <c r="IPF772" s="526"/>
      <c r="IPG772" s="7"/>
      <c r="IPH772" s="526"/>
      <c r="IPI772" s="7"/>
      <c r="IPJ772" s="526"/>
      <c r="IPK772" s="7"/>
      <c r="IPL772" s="526"/>
      <c r="IPM772" s="7"/>
      <c r="IPN772" s="526"/>
      <c r="IPO772" s="7"/>
      <c r="IPP772" s="526"/>
      <c r="IPQ772" s="7"/>
      <c r="IPR772" s="526"/>
      <c r="IPS772" s="7"/>
      <c r="IPT772" s="526"/>
      <c r="IPU772" s="7"/>
      <c r="IPV772" s="526"/>
      <c r="IPW772" s="7"/>
      <c r="IPX772" s="526"/>
      <c r="IPY772" s="7"/>
      <c r="IPZ772" s="526"/>
      <c r="IQA772" s="7"/>
      <c r="IQB772" s="526"/>
      <c r="IQC772" s="7"/>
      <c r="IQD772" s="526"/>
      <c r="IQE772" s="7"/>
      <c r="IQF772" s="526"/>
      <c r="IQG772" s="7"/>
      <c r="IQH772" s="526"/>
      <c r="IQI772" s="7"/>
      <c r="IQJ772" s="526"/>
      <c r="IQK772" s="7"/>
      <c r="IQL772" s="526"/>
      <c r="IQM772" s="7"/>
      <c r="IQN772" s="526"/>
      <c r="IQO772" s="7"/>
      <c r="IQP772" s="526"/>
      <c r="IQQ772" s="7"/>
      <c r="IQR772" s="526"/>
      <c r="IQS772" s="7"/>
      <c r="IQT772" s="526"/>
      <c r="IQU772" s="7"/>
      <c r="IQV772" s="526"/>
      <c r="IQW772" s="7"/>
      <c r="IQX772" s="526"/>
      <c r="IQY772" s="7"/>
      <c r="IQZ772" s="526"/>
      <c r="IRA772" s="7"/>
      <c r="IRB772" s="526"/>
      <c r="IRC772" s="7"/>
      <c r="IRD772" s="526"/>
      <c r="IRE772" s="7"/>
      <c r="IRF772" s="526"/>
      <c r="IRG772" s="7"/>
      <c r="IRH772" s="526"/>
      <c r="IRI772" s="7"/>
      <c r="IRJ772" s="526"/>
      <c r="IRK772" s="7"/>
      <c r="IRL772" s="526"/>
      <c r="IRM772" s="7"/>
      <c r="IRN772" s="526"/>
      <c r="IRO772" s="7"/>
      <c r="IRP772" s="526"/>
      <c r="IRQ772" s="7"/>
      <c r="IRR772" s="526"/>
      <c r="IRS772" s="7"/>
      <c r="IRT772" s="526"/>
      <c r="IRU772" s="7"/>
      <c r="IRV772" s="526"/>
      <c r="IRW772" s="7"/>
      <c r="IRX772" s="526"/>
      <c r="IRY772" s="7"/>
      <c r="IRZ772" s="526"/>
      <c r="ISA772" s="7"/>
      <c r="ISB772" s="526"/>
      <c r="ISC772" s="7"/>
      <c r="ISD772" s="526"/>
      <c r="ISE772" s="7"/>
      <c r="ISF772" s="526"/>
      <c r="ISG772" s="7"/>
      <c r="ISH772" s="526"/>
      <c r="ISI772" s="7"/>
      <c r="ISJ772" s="526"/>
      <c r="ISK772" s="7"/>
      <c r="ISL772" s="526"/>
      <c r="ISM772" s="7"/>
      <c r="ISN772" s="526"/>
      <c r="ISO772" s="7"/>
      <c r="ISP772" s="526"/>
      <c r="ISQ772" s="7"/>
      <c r="ISR772" s="526"/>
      <c r="ISS772" s="7"/>
      <c r="IST772" s="526"/>
      <c r="ISU772" s="7"/>
      <c r="ISV772" s="526"/>
      <c r="ISW772" s="7"/>
      <c r="ISX772" s="526"/>
      <c r="ISY772" s="7"/>
      <c r="ISZ772" s="526"/>
      <c r="ITA772" s="7"/>
      <c r="ITB772" s="526"/>
      <c r="ITC772" s="7"/>
      <c r="ITD772" s="526"/>
      <c r="ITE772" s="7"/>
      <c r="ITF772" s="526"/>
      <c r="ITG772" s="7"/>
      <c r="ITH772" s="526"/>
      <c r="ITI772" s="7"/>
      <c r="ITJ772" s="526"/>
      <c r="ITK772" s="7"/>
      <c r="ITL772" s="526"/>
      <c r="ITM772" s="7"/>
      <c r="ITN772" s="526"/>
      <c r="ITO772" s="7"/>
      <c r="ITP772" s="526"/>
      <c r="ITQ772" s="7"/>
      <c r="ITR772" s="526"/>
      <c r="ITS772" s="7"/>
      <c r="ITT772" s="526"/>
      <c r="ITU772" s="7"/>
      <c r="ITV772" s="526"/>
      <c r="ITW772" s="7"/>
      <c r="ITX772" s="526"/>
      <c r="ITY772" s="7"/>
      <c r="ITZ772" s="526"/>
      <c r="IUA772" s="7"/>
      <c r="IUB772" s="526"/>
      <c r="IUC772" s="7"/>
      <c r="IUD772" s="526"/>
      <c r="IUE772" s="7"/>
      <c r="IUF772" s="526"/>
      <c r="IUG772" s="7"/>
      <c r="IUH772" s="526"/>
      <c r="IUI772" s="7"/>
      <c r="IUJ772" s="526"/>
      <c r="IUK772" s="7"/>
      <c r="IUL772" s="526"/>
      <c r="IUM772" s="7"/>
      <c r="IUN772" s="526"/>
      <c r="IUO772" s="7"/>
      <c r="IUP772" s="526"/>
      <c r="IUQ772" s="7"/>
      <c r="IUR772" s="526"/>
      <c r="IUS772" s="7"/>
      <c r="IUT772" s="526"/>
      <c r="IUU772" s="7"/>
      <c r="IUV772" s="526"/>
      <c r="IUW772" s="7"/>
      <c r="IUX772" s="526"/>
      <c r="IUY772" s="7"/>
      <c r="IUZ772" s="526"/>
      <c r="IVA772" s="7"/>
      <c r="IVB772" s="526"/>
      <c r="IVC772" s="7"/>
      <c r="IVD772" s="526"/>
      <c r="IVE772" s="7"/>
      <c r="IVF772" s="526"/>
      <c r="IVG772" s="7"/>
      <c r="IVH772" s="526"/>
      <c r="IVI772" s="7"/>
      <c r="IVJ772" s="526"/>
      <c r="IVK772" s="7"/>
      <c r="IVL772" s="526"/>
      <c r="IVM772" s="7"/>
      <c r="IVN772" s="526"/>
      <c r="IVO772" s="7"/>
      <c r="IVP772" s="526"/>
      <c r="IVQ772" s="7"/>
      <c r="IVR772" s="526"/>
      <c r="IVS772" s="7"/>
      <c r="IVT772" s="526"/>
      <c r="IVU772" s="7"/>
      <c r="IVV772" s="526"/>
      <c r="IVW772" s="7"/>
      <c r="IVX772" s="526"/>
      <c r="IVY772" s="7"/>
      <c r="IVZ772" s="526"/>
      <c r="IWA772" s="7"/>
      <c r="IWB772" s="526"/>
      <c r="IWC772" s="7"/>
      <c r="IWD772" s="526"/>
      <c r="IWE772" s="7"/>
      <c r="IWF772" s="526"/>
      <c r="IWG772" s="7"/>
      <c r="IWH772" s="526"/>
      <c r="IWI772" s="7"/>
      <c r="IWJ772" s="526"/>
      <c r="IWK772" s="7"/>
      <c r="IWL772" s="526"/>
      <c r="IWM772" s="7"/>
      <c r="IWN772" s="526"/>
      <c r="IWO772" s="7"/>
      <c r="IWP772" s="526"/>
      <c r="IWQ772" s="7"/>
      <c r="IWR772" s="526"/>
      <c r="IWS772" s="7"/>
      <c r="IWT772" s="526"/>
      <c r="IWU772" s="7"/>
      <c r="IWV772" s="526"/>
      <c r="IWW772" s="7"/>
      <c r="IWX772" s="526"/>
      <c r="IWY772" s="7"/>
      <c r="IWZ772" s="526"/>
      <c r="IXA772" s="7"/>
      <c r="IXB772" s="526"/>
      <c r="IXC772" s="7"/>
      <c r="IXD772" s="526"/>
      <c r="IXE772" s="7"/>
      <c r="IXF772" s="526"/>
      <c r="IXG772" s="7"/>
      <c r="IXH772" s="526"/>
      <c r="IXI772" s="7"/>
      <c r="IXJ772" s="526"/>
      <c r="IXK772" s="7"/>
      <c r="IXL772" s="526"/>
      <c r="IXM772" s="7"/>
      <c r="IXN772" s="526"/>
      <c r="IXO772" s="7"/>
      <c r="IXP772" s="526"/>
      <c r="IXQ772" s="7"/>
      <c r="IXR772" s="526"/>
      <c r="IXS772" s="7"/>
      <c r="IXT772" s="526"/>
      <c r="IXU772" s="7"/>
      <c r="IXV772" s="526"/>
      <c r="IXW772" s="7"/>
      <c r="IXX772" s="526"/>
      <c r="IXY772" s="7"/>
      <c r="IXZ772" s="526"/>
      <c r="IYA772" s="7"/>
      <c r="IYB772" s="526"/>
      <c r="IYC772" s="7"/>
      <c r="IYD772" s="526"/>
      <c r="IYE772" s="7"/>
      <c r="IYF772" s="526"/>
      <c r="IYG772" s="7"/>
      <c r="IYH772" s="526"/>
      <c r="IYI772" s="7"/>
      <c r="IYJ772" s="526"/>
      <c r="IYK772" s="7"/>
      <c r="IYL772" s="526"/>
      <c r="IYM772" s="7"/>
      <c r="IYN772" s="526"/>
      <c r="IYO772" s="7"/>
      <c r="IYP772" s="526"/>
      <c r="IYQ772" s="7"/>
      <c r="IYR772" s="526"/>
      <c r="IYS772" s="7"/>
      <c r="IYT772" s="526"/>
      <c r="IYU772" s="7"/>
      <c r="IYV772" s="526"/>
      <c r="IYW772" s="7"/>
      <c r="IYX772" s="526"/>
      <c r="IYY772" s="7"/>
      <c r="IYZ772" s="526"/>
      <c r="IZA772" s="7"/>
      <c r="IZB772" s="526"/>
      <c r="IZC772" s="7"/>
      <c r="IZD772" s="526"/>
      <c r="IZE772" s="7"/>
      <c r="IZF772" s="526"/>
      <c r="IZG772" s="7"/>
      <c r="IZH772" s="526"/>
      <c r="IZI772" s="7"/>
      <c r="IZJ772" s="526"/>
      <c r="IZK772" s="7"/>
      <c r="IZL772" s="526"/>
      <c r="IZM772" s="7"/>
      <c r="IZN772" s="526"/>
      <c r="IZO772" s="7"/>
      <c r="IZP772" s="526"/>
      <c r="IZQ772" s="7"/>
      <c r="IZR772" s="526"/>
      <c r="IZS772" s="7"/>
      <c r="IZT772" s="526"/>
      <c r="IZU772" s="7"/>
      <c r="IZV772" s="526"/>
      <c r="IZW772" s="7"/>
      <c r="IZX772" s="526"/>
      <c r="IZY772" s="7"/>
      <c r="IZZ772" s="526"/>
      <c r="JAA772" s="7"/>
      <c r="JAB772" s="526"/>
      <c r="JAC772" s="7"/>
      <c r="JAD772" s="526"/>
      <c r="JAE772" s="7"/>
      <c r="JAF772" s="526"/>
      <c r="JAG772" s="7"/>
      <c r="JAH772" s="526"/>
      <c r="JAI772" s="7"/>
      <c r="JAJ772" s="526"/>
      <c r="JAK772" s="7"/>
      <c r="JAL772" s="526"/>
      <c r="JAM772" s="7"/>
      <c r="JAN772" s="526"/>
      <c r="JAO772" s="7"/>
      <c r="JAP772" s="526"/>
      <c r="JAQ772" s="7"/>
      <c r="JAR772" s="526"/>
      <c r="JAS772" s="7"/>
      <c r="JAT772" s="526"/>
      <c r="JAU772" s="7"/>
      <c r="JAV772" s="526"/>
      <c r="JAW772" s="7"/>
      <c r="JAX772" s="526"/>
      <c r="JAY772" s="7"/>
      <c r="JAZ772" s="526"/>
      <c r="JBA772" s="7"/>
      <c r="JBB772" s="526"/>
      <c r="JBC772" s="7"/>
      <c r="JBD772" s="526"/>
      <c r="JBE772" s="7"/>
      <c r="JBF772" s="526"/>
      <c r="JBG772" s="7"/>
      <c r="JBH772" s="526"/>
      <c r="JBI772" s="7"/>
      <c r="JBJ772" s="526"/>
      <c r="JBK772" s="7"/>
      <c r="JBL772" s="526"/>
      <c r="JBM772" s="7"/>
      <c r="JBN772" s="526"/>
      <c r="JBO772" s="7"/>
      <c r="JBP772" s="526"/>
      <c r="JBQ772" s="7"/>
      <c r="JBR772" s="526"/>
      <c r="JBS772" s="7"/>
      <c r="JBT772" s="526"/>
      <c r="JBU772" s="7"/>
      <c r="JBV772" s="526"/>
      <c r="JBW772" s="7"/>
      <c r="JBX772" s="526"/>
      <c r="JBY772" s="7"/>
      <c r="JBZ772" s="526"/>
      <c r="JCA772" s="7"/>
      <c r="JCB772" s="526"/>
      <c r="JCC772" s="7"/>
      <c r="JCD772" s="526"/>
      <c r="JCE772" s="7"/>
      <c r="JCF772" s="526"/>
      <c r="JCG772" s="7"/>
      <c r="JCH772" s="526"/>
      <c r="JCI772" s="7"/>
      <c r="JCJ772" s="526"/>
      <c r="JCK772" s="7"/>
      <c r="JCL772" s="526"/>
      <c r="JCM772" s="7"/>
      <c r="JCN772" s="526"/>
      <c r="JCO772" s="7"/>
      <c r="JCP772" s="526"/>
      <c r="JCQ772" s="7"/>
      <c r="JCR772" s="526"/>
      <c r="JCS772" s="7"/>
      <c r="JCT772" s="526"/>
      <c r="JCU772" s="7"/>
      <c r="JCV772" s="526"/>
      <c r="JCW772" s="7"/>
      <c r="JCX772" s="526"/>
      <c r="JCY772" s="7"/>
      <c r="JCZ772" s="526"/>
      <c r="JDA772" s="7"/>
      <c r="JDB772" s="526"/>
      <c r="JDC772" s="7"/>
      <c r="JDD772" s="526"/>
      <c r="JDE772" s="7"/>
      <c r="JDF772" s="526"/>
      <c r="JDG772" s="7"/>
      <c r="JDH772" s="526"/>
      <c r="JDI772" s="7"/>
      <c r="JDJ772" s="526"/>
      <c r="JDK772" s="7"/>
      <c r="JDL772" s="526"/>
      <c r="JDM772" s="7"/>
      <c r="JDN772" s="526"/>
      <c r="JDO772" s="7"/>
      <c r="JDP772" s="526"/>
      <c r="JDQ772" s="7"/>
      <c r="JDR772" s="526"/>
      <c r="JDS772" s="7"/>
      <c r="JDT772" s="526"/>
      <c r="JDU772" s="7"/>
      <c r="JDV772" s="526"/>
      <c r="JDW772" s="7"/>
      <c r="JDX772" s="526"/>
      <c r="JDY772" s="7"/>
      <c r="JDZ772" s="526"/>
      <c r="JEA772" s="7"/>
      <c r="JEB772" s="526"/>
      <c r="JEC772" s="7"/>
      <c r="JED772" s="526"/>
      <c r="JEE772" s="7"/>
      <c r="JEF772" s="526"/>
      <c r="JEG772" s="7"/>
      <c r="JEH772" s="526"/>
      <c r="JEI772" s="7"/>
      <c r="JEJ772" s="526"/>
      <c r="JEK772" s="7"/>
      <c r="JEL772" s="526"/>
      <c r="JEM772" s="7"/>
      <c r="JEN772" s="526"/>
      <c r="JEO772" s="7"/>
      <c r="JEP772" s="526"/>
      <c r="JEQ772" s="7"/>
      <c r="JER772" s="526"/>
      <c r="JES772" s="7"/>
      <c r="JET772" s="526"/>
      <c r="JEU772" s="7"/>
      <c r="JEV772" s="526"/>
      <c r="JEW772" s="7"/>
      <c r="JEX772" s="526"/>
      <c r="JEY772" s="7"/>
      <c r="JEZ772" s="526"/>
      <c r="JFA772" s="7"/>
      <c r="JFB772" s="526"/>
      <c r="JFC772" s="7"/>
      <c r="JFD772" s="526"/>
      <c r="JFE772" s="7"/>
      <c r="JFF772" s="526"/>
      <c r="JFG772" s="7"/>
      <c r="JFH772" s="526"/>
      <c r="JFI772" s="7"/>
      <c r="JFJ772" s="526"/>
      <c r="JFK772" s="7"/>
      <c r="JFL772" s="526"/>
      <c r="JFM772" s="7"/>
      <c r="JFN772" s="526"/>
      <c r="JFO772" s="7"/>
      <c r="JFP772" s="526"/>
      <c r="JFQ772" s="7"/>
      <c r="JFR772" s="526"/>
      <c r="JFS772" s="7"/>
      <c r="JFT772" s="526"/>
      <c r="JFU772" s="7"/>
      <c r="JFV772" s="526"/>
      <c r="JFW772" s="7"/>
      <c r="JFX772" s="526"/>
      <c r="JFY772" s="7"/>
      <c r="JFZ772" s="526"/>
      <c r="JGA772" s="7"/>
      <c r="JGB772" s="526"/>
      <c r="JGC772" s="7"/>
      <c r="JGD772" s="526"/>
      <c r="JGE772" s="7"/>
      <c r="JGF772" s="526"/>
      <c r="JGG772" s="7"/>
      <c r="JGH772" s="526"/>
      <c r="JGI772" s="7"/>
      <c r="JGJ772" s="526"/>
      <c r="JGK772" s="7"/>
      <c r="JGL772" s="526"/>
      <c r="JGM772" s="7"/>
      <c r="JGN772" s="526"/>
      <c r="JGO772" s="7"/>
      <c r="JGP772" s="526"/>
      <c r="JGQ772" s="7"/>
      <c r="JGR772" s="526"/>
      <c r="JGS772" s="7"/>
      <c r="JGT772" s="526"/>
      <c r="JGU772" s="7"/>
      <c r="JGV772" s="526"/>
      <c r="JGW772" s="7"/>
      <c r="JGX772" s="526"/>
      <c r="JGY772" s="7"/>
      <c r="JGZ772" s="526"/>
      <c r="JHA772" s="7"/>
      <c r="JHB772" s="526"/>
      <c r="JHC772" s="7"/>
      <c r="JHD772" s="526"/>
      <c r="JHE772" s="7"/>
      <c r="JHF772" s="526"/>
      <c r="JHG772" s="7"/>
      <c r="JHH772" s="526"/>
      <c r="JHI772" s="7"/>
      <c r="JHJ772" s="526"/>
      <c r="JHK772" s="7"/>
      <c r="JHL772" s="526"/>
      <c r="JHM772" s="7"/>
      <c r="JHN772" s="526"/>
      <c r="JHO772" s="7"/>
      <c r="JHP772" s="526"/>
      <c r="JHQ772" s="7"/>
      <c r="JHR772" s="526"/>
      <c r="JHS772" s="7"/>
      <c r="JHT772" s="526"/>
      <c r="JHU772" s="7"/>
      <c r="JHV772" s="526"/>
      <c r="JHW772" s="7"/>
      <c r="JHX772" s="526"/>
      <c r="JHY772" s="7"/>
      <c r="JHZ772" s="526"/>
      <c r="JIA772" s="7"/>
      <c r="JIB772" s="526"/>
      <c r="JIC772" s="7"/>
      <c r="JID772" s="526"/>
      <c r="JIE772" s="7"/>
      <c r="JIF772" s="526"/>
      <c r="JIG772" s="7"/>
      <c r="JIH772" s="526"/>
      <c r="JII772" s="7"/>
      <c r="JIJ772" s="526"/>
      <c r="JIK772" s="7"/>
      <c r="JIL772" s="526"/>
      <c r="JIM772" s="7"/>
      <c r="JIN772" s="526"/>
      <c r="JIO772" s="7"/>
      <c r="JIP772" s="526"/>
      <c r="JIQ772" s="7"/>
      <c r="JIR772" s="526"/>
      <c r="JIS772" s="7"/>
      <c r="JIT772" s="526"/>
      <c r="JIU772" s="7"/>
      <c r="JIV772" s="526"/>
      <c r="JIW772" s="7"/>
      <c r="JIX772" s="526"/>
      <c r="JIY772" s="7"/>
      <c r="JIZ772" s="526"/>
      <c r="JJA772" s="7"/>
      <c r="JJB772" s="526"/>
      <c r="JJC772" s="7"/>
      <c r="JJD772" s="526"/>
      <c r="JJE772" s="7"/>
      <c r="JJF772" s="526"/>
      <c r="JJG772" s="7"/>
      <c r="JJH772" s="526"/>
      <c r="JJI772" s="7"/>
      <c r="JJJ772" s="526"/>
      <c r="JJK772" s="7"/>
      <c r="JJL772" s="526"/>
      <c r="JJM772" s="7"/>
      <c r="JJN772" s="526"/>
      <c r="JJO772" s="7"/>
      <c r="JJP772" s="526"/>
      <c r="JJQ772" s="7"/>
      <c r="JJR772" s="526"/>
      <c r="JJS772" s="7"/>
      <c r="JJT772" s="526"/>
      <c r="JJU772" s="7"/>
      <c r="JJV772" s="526"/>
      <c r="JJW772" s="7"/>
      <c r="JJX772" s="526"/>
      <c r="JJY772" s="7"/>
      <c r="JJZ772" s="526"/>
      <c r="JKA772" s="7"/>
      <c r="JKB772" s="526"/>
      <c r="JKC772" s="7"/>
      <c r="JKD772" s="526"/>
      <c r="JKE772" s="7"/>
      <c r="JKF772" s="526"/>
      <c r="JKG772" s="7"/>
      <c r="JKH772" s="526"/>
      <c r="JKI772" s="7"/>
      <c r="JKJ772" s="526"/>
      <c r="JKK772" s="7"/>
      <c r="JKL772" s="526"/>
      <c r="JKM772" s="7"/>
      <c r="JKN772" s="526"/>
      <c r="JKO772" s="7"/>
      <c r="JKP772" s="526"/>
      <c r="JKQ772" s="7"/>
      <c r="JKR772" s="526"/>
      <c r="JKS772" s="7"/>
      <c r="JKT772" s="526"/>
      <c r="JKU772" s="7"/>
      <c r="JKV772" s="526"/>
      <c r="JKW772" s="7"/>
      <c r="JKX772" s="526"/>
      <c r="JKY772" s="7"/>
      <c r="JKZ772" s="526"/>
      <c r="JLA772" s="7"/>
      <c r="JLB772" s="526"/>
      <c r="JLC772" s="7"/>
      <c r="JLD772" s="526"/>
      <c r="JLE772" s="7"/>
      <c r="JLF772" s="526"/>
      <c r="JLG772" s="7"/>
      <c r="JLH772" s="526"/>
      <c r="JLI772" s="7"/>
      <c r="JLJ772" s="526"/>
      <c r="JLK772" s="7"/>
      <c r="JLL772" s="526"/>
      <c r="JLM772" s="7"/>
      <c r="JLN772" s="526"/>
      <c r="JLO772" s="7"/>
      <c r="JLP772" s="526"/>
      <c r="JLQ772" s="7"/>
      <c r="JLR772" s="526"/>
      <c r="JLS772" s="7"/>
      <c r="JLT772" s="526"/>
      <c r="JLU772" s="7"/>
      <c r="JLV772" s="526"/>
      <c r="JLW772" s="7"/>
      <c r="JLX772" s="526"/>
      <c r="JLY772" s="7"/>
      <c r="JLZ772" s="526"/>
      <c r="JMA772" s="7"/>
      <c r="JMB772" s="526"/>
      <c r="JMC772" s="7"/>
      <c r="JMD772" s="526"/>
      <c r="JME772" s="7"/>
      <c r="JMF772" s="526"/>
      <c r="JMG772" s="7"/>
      <c r="JMH772" s="526"/>
      <c r="JMI772" s="7"/>
      <c r="JMJ772" s="526"/>
      <c r="JMK772" s="7"/>
      <c r="JML772" s="526"/>
      <c r="JMM772" s="7"/>
      <c r="JMN772" s="526"/>
      <c r="JMO772" s="7"/>
      <c r="JMP772" s="526"/>
      <c r="JMQ772" s="7"/>
      <c r="JMR772" s="526"/>
      <c r="JMS772" s="7"/>
      <c r="JMT772" s="526"/>
      <c r="JMU772" s="7"/>
      <c r="JMV772" s="526"/>
      <c r="JMW772" s="7"/>
      <c r="JMX772" s="526"/>
      <c r="JMY772" s="7"/>
      <c r="JMZ772" s="526"/>
      <c r="JNA772" s="7"/>
      <c r="JNB772" s="526"/>
      <c r="JNC772" s="7"/>
      <c r="JND772" s="526"/>
      <c r="JNE772" s="7"/>
      <c r="JNF772" s="526"/>
      <c r="JNG772" s="7"/>
      <c r="JNH772" s="526"/>
      <c r="JNI772" s="7"/>
      <c r="JNJ772" s="526"/>
      <c r="JNK772" s="7"/>
      <c r="JNL772" s="526"/>
      <c r="JNM772" s="7"/>
      <c r="JNN772" s="526"/>
      <c r="JNO772" s="7"/>
      <c r="JNP772" s="526"/>
      <c r="JNQ772" s="7"/>
      <c r="JNR772" s="526"/>
      <c r="JNS772" s="7"/>
      <c r="JNT772" s="526"/>
      <c r="JNU772" s="7"/>
      <c r="JNV772" s="526"/>
      <c r="JNW772" s="7"/>
      <c r="JNX772" s="526"/>
      <c r="JNY772" s="7"/>
      <c r="JNZ772" s="526"/>
      <c r="JOA772" s="7"/>
      <c r="JOB772" s="526"/>
      <c r="JOC772" s="7"/>
      <c r="JOD772" s="526"/>
      <c r="JOE772" s="7"/>
      <c r="JOF772" s="526"/>
      <c r="JOG772" s="7"/>
      <c r="JOH772" s="526"/>
      <c r="JOI772" s="7"/>
      <c r="JOJ772" s="526"/>
      <c r="JOK772" s="7"/>
      <c r="JOL772" s="526"/>
      <c r="JOM772" s="7"/>
      <c r="JON772" s="526"/>
      <c r="JOO772" s="7"/>
      <c r="JOP772" s="526"/>
      <c r="JOQ772" s="7"/>
      <c r="JOR772" s="526"/>
      <c r="JOS772" s="7"/>
      <c r="JOT772" s="526"/>
      <c r="JOU772" s="7"/>
      <c r="JOV772" s="526"/>
      <c r="JOW772" s="7"/>
      <c r="JOX772" s="526"/>
      <c r="JOY772" s="7"/>
      <c r="JOZ772" s="526"/>
      <c r="JPA772" s="7"/>
      <c r="JPB772" s="526"/>
      <c r="JPC772" s="7"/>
      <c r="JPD772" s="526"/>
      <c r="JPE772" s="7"/>
      <c r="JPF772" s="526"/>
      <c r="JPG772" s="7"/>
      <c r="JPH772" s="526"/>
      <c r="JPI772" s="7"/>
      <c r="JPJ772" s="526"/>
      <c r="JPK772" s="7"/>
      <c r="JPL772" s="526"/>
      <c r="JPM772" s="7"/>
      <c r="JPN772" s="526"/>
      <c r="JPO772" s="7"/>
      <c r="JPP772" s="526"/>
      <c r="JPQ772" s="7"/>
      <c r="JPR772" s="526"/>
      <c r="JPS772" s="7"/>
      <c r="JPT772" s="526"/>
      <c r="JPU772" s="7"/>
      <c r="JPV772" s="526"/>
      <c r="JPW772" s="7"/>
      <c r="JPX772" s="526"/>
      <c r="JPY772" s="7"/>
      <c r="JPZ772" s="526"/>
      <c r="JQA772" s="7"/>
      <c r="JQB772" s="526"/>
      <c r="JQC772" s="7"/>
      <c r="JQD772" s="526"/>
      <c r="JQE772" s="7"/>
      <c r="JQF772" s="526"/>
      <c r="JQG772" s="7"/>
      <c r="JQH772" s="526"/>
      <c r="JQI772" s="7"/>
      <c r="JQJ772" s="526"/>
      <c r="JQK772" s="7"/>
      <c r="JQL772" s="526"/>
      <c r="JQM772" s="7"/>
      <c r="JQN772" s="526"/>
      <c r="JQO772" s="7"/>
      <c r="JQP772" s="526"/>
      <c r="JQQ772" s="7"/>
      <c r="JQR772" s="526"/>
      <c r="JQS772" s="7"/>
      <c r="JQT772" s="526"/>
      <c r="JQU772" s="7"/>
      <c r="JQV772" s="526"/>
      <c r="JQW772" s="7"/>
      <c r="JQX772" s="526"/>
      <c r="JQY772" s="7"/>
      <c r="JQZ772" s="526"/>
      <c r="JRA772" s="7"/>
      <c r="JRB772" s="526"/>
      <c r="JRC772" s="7"/>
      <c r="JRD772" s="526"/>
      <c r="JRE772" s="7"/>
      <c r="JRF772" s="526"/>
      <c r="JRG772" s="7"/>
      <c r="JRH772" s="526"/>
      <c r="JRI772" s="7"/>
      <c r="JRJ772" s="526"/>
      <c r="JRK772" s="7"/>
      <c r="JRL772" s="526"/>
      <c r="JRM772" s="7"/>
      <c r="JRN772" s="526"/>
      <c r="JRO772" s="7"/>
      <c r="JRP772" s="526"/>
      <c r="JRQ772" s="7"/>
      <c r="JRR772" s="526"/>
      <c r="JRS772" s="7"/>
      <c r="JRT772" s="526"/>
      <c r="JRU772" s="7"/>
      <c r="JRV772" s="526"/>
      <c r="JRW772" s="7"/>
      <c r="JRX772" s="526"/>
      <c r="JRY772" s="7"/>
      <c r="JRZ772" s="526"/>
      <c r="JSA772" s="7"/>
      <c r="JSB772" s="526"/>
      <c r="JSC772" s="7"/>
      <c r="JSD772" s="526"/>
      <c r="JSE772" s="7"/>
      <c r="JSF772" s="526"/>
      <c r="JSG772" s="7"/>
      <c r="JSH772" s="526"/>
      <c r="JSI772" s="7"/>
      <c r="JSJ772" s="526"/>
      <c r="JSK772" s="7"/>
      <c r="JSL772" s="526"/>
      <c r="JSM772" s="7"/>
      <c r="JSN772" s="526"/>
      <c r="JSO772" s="7"/>
      <c r="JSP772" s="526"/>
      <c r="JSQ772" s="7"/>
      <c r="JSR772" s="526"/>
      <c r="JSS772" s="7"/>
      <c r="JST772" s="526"/>
      <c r="JSU772" s="7"/>
      <c r="JSV772" s="526"/>
      <c r="JSW772" s="7"/>
      <c r="JSX772" s="526"/>
      <c r="JSY772" s="7"/>
      <c r="JSZ772" s="526"/>
      <c r="JTA772" s="7"/>
      <c r="JTB772" s="526"/>
      <c r="JTC772" s="7"/>
      <c r="JTD772" s="526"/>
      <c r="JTE772" s="7"/>
      <c r="JTF772" s="526"/>
      <c r="JTG772" s="7"/>
      <c r="JTH772" s="526"/>
      <c r="JTI772" s="7"/>
      <c r="JTJ772" s="526"/>
      <c r="JTK772" s="7"/>
      <c r="JTL772" s="526"/>
      <c r="JTM772" s="7"/>
      <c r="JTN772" s="526"/>
      <c r="JTO772" s="7"/>
      <c r="JTP772" s="526"/>
      <c r="JTQ772" s="7"/>
      <c r="JTR772" s="526"/>
      <c r="JTS772" s="7"/>
      <c r="JTT772" s="526"/>
      <c r="JTU772" s="7"/>
      <c r="JTV772" s="526"/>
      <c r="JTW772" s="7"/>
      <c r="JTX772" s="526"/>
      <c r="JTY772" s="7"/>
      <c r="JTZ772" s="526"/>
      <c r="JUA772" s="7"/>
      <c r="JUB772" s="526"/>
      <c r="JUC772" s="7"/>
      <c r="JUD772" s="526"/>
      <c r="JUE772" s="7"/>
      <c r="JUF772" s="526"/>
      <c r="JUG772" s="7"/>
      <c r="JUH772" s="526"/>
      <c r="JUI772" s="7"/>
      <c r="JUJ772" s="526"/>
      <c r="JUK772" s="7"/>
      <c r="JUL772" s="526"/>
      <c r="JUM772" s="7"/>
      <c r="JUN772" s="526"/>
      <c r="JUO772" s="7"/>
      <c r="JUP772" s="526"/>
      <c r="JUQ772" s="7"/>
      <c r="JUR772" s="526"/>
      <c r="JUS772" s="7"/>
      <c r="JUT772" s="526"/>
      <c r="JUU772" s="7"/>
      <c r="JUV772" s="526"/>
      <c r="JUW772" s="7"/>
      <c r="JUX772" s="526"/>
      <c r="JUY772" s="7"/>
      <c r="JUZ772" s="526"/>
      <c r="JVA772" s="7"/>
      <c r="JVB772" s="526"/>
      <c r="JVC772" s="7"/>
      <c r="JVD772" s="526"/>
      <c r="JVE772" s="7"/>
      <c r="JVF772" s="526"/>
      <c r="JVG772" s="7"/>
      <c r="JVH772" s="526"/>
      <c r="JVI772" s="7"/>
      <c r="JVJ772" s="526"/>
      <c r="JVK772" s="7"/>
      <c r="JVL772" s="526"/>
      <c r="JVM772" s="7"/>
      <c r="JVN772" s="526"/>
      <c r="JVO772" s="7"/>
      <c r="JVP772" s="526"/>
      <c r="JVQ772" s="7"/>
      <c r="JVR772" s="526"/>
      <c r="JVS772" s="7"/>
      <c r="JVT772" s="526"/>
      <c r="JVU772" s="7"/>
      <c r="JVV772" s="526"/>
      <c r="JVW772" s="7"/>
      <c r="JVX772" s="526"/>
      <c r="JVY772" s="7"/>
      <c r="JVZ772" s="526"/>
      <c r="JWA772" s="7"/>
      <c r="JWB772" s="526"/>
      <c r="JWC772" s="7"/>
      <c r="JWD772" s="526"/>
      <c r="JWE772" s="7"/>
      <c r="JWF772" s="526"/>
      <c r="JWG772" s="7"/>
      <c r="JWH772" s="526"/>
      <c r="JWI772" s="7"/>
      <c r="JWJ772" s="526"/>
      <c r="JWK772" s="7"/>
      <c r="JWL772" s="526"/>
      <c r="JWM772" s="7"/>
      <c r="JWN772" s="526"/>
      <c r="JWO772" s="7"/>
      <c r="JWP772" s="526"/>
      <c r="JWQ772" s="7"/>
      <c r="JWR772" s="526"/>
      <c r="JWS772" s="7"/>
      <c r="JWT772" s="526"/>
      <c r="JWU772" s="7"/>
      <c r="JWV772" s="526"/>
      <c r="JWW772" s="7"/>
      <c r="JWX772" s="526"/>
      <c r="JWY772" s="7"/>
      <c r="JWZ772" s="526"/>
      <c r="JXA772" s="7"/>
      <c r="JXB772" s="526"/>
      <c r="JXC772" s="7"/>
      <c r="JXD772" s="526"/>
      <c r="JXE772" s="7"/>
      <c r="JXF772" s="526"/>
      <c r="JXG772" s="7"/>
      <c r="JXH772" s="526"/>
      <c r="JXI772" s="7"/>
      <c r="JXJ772" s="526"/>
      <c r="JXK772" s="7"/>
      <c r="JXL772" s="526"/>
      <c r="JXM772" s="7"/>
      <c r="JXN772" s="526"/>
      <c r="JXO772" s="7"/>
      <c r="JXP772" s="526"/>
      <c r="JXQ772" s="7"/>
      <c r="JXR772" s="526"/>
      <c r="JXS772" s="7"/>
      <c r="JXT772" s="526"/>
      <c r="JXU772" s="7"/>
      <c r="JXV772" s="526"/>
      <c r="JXW772" s="7"/>
      <c r="JXX772" s="526"/>
      <c r="JXY772" s="7"/>
      <c r="JXZ772" s="526"/>
      <c r="JYA772" s="7"/>
      <c r="JYB772" s="526"/>
      <c r="JYC772" s="7"/>
      <c r="JYD772" s="526"/>
      <c r="JYE772" s="7"/>
      <c r="JYF772" s="526"/>
      <c r="JYG772" s="7"/>
      <c r="JYH772" s="526"/>
      <c r="JYI772" s="7"/>
      <c r="JYJ772" s="526"/>
      <c r="JYK772" s="7"/>
      <c r="JYL772" s="526"/>
      <c r="JYM772" s="7"/>
      <c r="JYN772" s="526"/>
      <c r="JYO772" s="7"/>
      <c r="JYP772" s="526"/>
      <c r="JYQ772" s="7"/>
      <c r="JYR772" s="526"/>
      <c r="JYS772" s="7"/>
      <c r="JYT772" s="526"/>
      <c r="JYU772" s="7"/>
      <c r="JYV772" s="526"/>
      <c r="JYW772" s="7"/>
      <c r="JYX772" s="526"/>
      <c r="JYY772" s="7"/>
      <c r="JYZ772" s="526"/>
      <c r="JZA772" s="7"/>
      <c r="JZB772" s="526"/>
      <c r="JZC772" s="7"/>
      <c r="JZD772" s="526"/>
      <c r="JZE772" s="7"/>
      <c r="JZF772" s="526"/>
      <c r="JZG772" s="7"/>
      <c r="JZH772" s="526"/>
      <c r="JZI772" s="7"/>
      <c r="JZJ772" s="526"/>
      <c r="JZK772" s="7"/>
      <c r="JZL772" s="526"/>
      <c r="JZM772" s="7"/>
      <c r="JZN772" s="526"/>
      <c r="JZO772" s="7"/>
      <c r="JZP772" s="526"/>
      <c r="JZQ772" s="7"/>
      <c r="JZR772" s="526"/>
      <c r="JZS772" s="7"/>
      <c r="JZT772" s="526"/>
      <c r="JZU772" s="7"/>
      <c r="JZV772" s="526"/>
      <c r="JZW772" s="7"/>
      <c r="JZX772" s="526"/>
      <c r="JZY772" s="7"/>
      <c r="JZZ772" s="526"/>
      <c r="KAA772" s="7"/>
      <c r="KAB772" s="526"/>
      <c r="KAC772" s="7"/>
      <c r="KAD772" s="526"/>
      <c r="KAE772" s="7"/>
      <c r="KAF772" s="526"/>
      <c r="KAG772" s="7"/>
      <c r="KAH772" s="526"/>
      <c r="KAI772" s="7"/>
      <c r="KAJ772" s="526"/>
      <c r="KAK772" s="7"/>
      <c r="KAL772" s="526"/>
      <c r="KAM772" s="7"/>
      <c r="KAN772" s="526"/>
      <c r="KAO772" s="7"/>
      <c r="KAP772" s="526"/>
      <c r="KAQ772" s="7"/>
      <c r="KAR772" s="526"/>
      <c r="KAS772" s="7"/>
      <c r="KAT772" s="526"/>
      <c r="KAU772" s="7"/>
      <c r="KAV772" s="526"/>
      <c r="KAW772" s="7"/>
      <c r="KAX772" s="526"/>
      <c r="KAY772" s="7"/>
      <c r="KAZ772" s="526"/>
      <c r="KBA772" s="7"/>
      <c r="KBB772" s="526"/>
      <c r="KBC772" s="7"/>
      <c r="KBD772" s="526"/>
      <c r="KBE772" s="7"/>
      <c r="KBF772" s="526"/>
      <c r="KBG772" s="7"/>
      <c r="KBH772" s="526"/>
      <c r="KBI772" s="7"/>
      <c r="KBJ772" s="526"/>
      <c r="KBK772" s="7"/>
      <c r="KBL772" s="526"/>
      <c r="KBM772" s="7"/>
      <c r="KBN772" s="526"/>
      <c r="KBO772" s="7"/>
      <c r="KBP772" s="526"/>
      <c r="KBQ772" s="7"/>
      <c r="KBR772" s="526"/>
      <c r="KBS772" s="7"/>
      <c r="KBT772" s="526"/>
      <c r="KBU772" s="7"/>
      <c r="KBV772" s="526"/>
      <c r="KBW772" s="7"/>
      <c r="KBX772" s="526"/>
      <c r="KBY772" s="7"/>
      <c r="KBZ772" s="526"/>
      <c r="KCA772" s="7"/>
      <c r="KCB772" s="526"/>
      <c r="KCC772" s="7"/>
      <c r="KCD772" s="526"/>
      <c r="KCE772" s="7"/>
      <c r="KCF772" s="526"/>
      <c r="KCG772" s="7"/>
      <c r="KCH772" s="526"/>
      <c r="KCI772" s="7"/>
      <c r="KCJ772" s="526"/>
      <c r="KCK772" s="7"/>
      <c r="KCL772" s="526"/>
      <c r="KCM772" s="7"/>
      <c r="KCN772" s="526"/>
      <c r="KCO772" s="7"/>
      <c r="KCP772" s="526"/>
      <c r="KCQ772" s="7"/>
      <c r="KCR772" s="526"/>
      <c r="KCS772" s="7"/>
      <c r="KCT772" s="526"/>
      <c r="KCU772" s="7"/>
      <c r="KCV772" s="526"/>
      <c r="KCW772" s="7"/>
      <c r="KCX772" s="526"/>
      <c r="KCY772" s="7"/>
      <c r="KCZ772" s="526"/>
      <c r="KDA772" s="7"/>
      <c r="KDB772" s="526"/>
      <c r="KDC772" s="7"/>
      <c r="KDD772" s="526"/>
      <c r="KDE772" s="7"/>
      <c r="KDF772" s="526"/>
      <c r="KDG772" s="7"/>
      <c r="KDH772" s="526"/>
      <c r="KDI772" s="7"/>
      <c r="KDJ772" s="526"/>
      <c r="KDK772" s="7"/>
      <c r="KDL772" s="526"/>
      <c r="KDM772" s="7"/>
      <c r="KDN772" s="526"/>
      <c r="KDO772" s="7"/>
      <c r="KDP772" s="526"/>
      <c r="KDQ772" s="7"/>
      <c r="KDR772" s="526"/>
      <c r="KDS772" s="7"/>
      <c r="KDT772" s="526"/>
      <c r="KDU772" s="7"/>
      <c r="KDV772" s="526"/>
      <c r="KDW772" s="7"/>
      <c r="KDX772" s="526"/>
      <c r="KDY772" s="7"/>
      <c r="KDZ772" s="526"/>
      <c r="KEA772" s="7"/>
      <c r="KEB772" s="526"/>
      <c r="KEC772" s="7"/>
      <c r="KED772" s="526"/>
      <c r="KEE772" s="7"/>
      <c r="KEF772" s="526"/>
      <c r="KEG772" s="7"/>
      <c r="KEH772" s="526"/>
      <c r="KEI772" s="7"/>
      <c r="KEJ772" s="526"/>
      <c r="KEK772" s="7"/>
      <c r="KEL772" s="526"/>
      <c r="KEM772" s="7"/>
      <c r="KEN772" s="526"/>
      <c r="KEO772" s="7"/>
      <c r="KEP772" s="526"/>
      <c r="KEQ772" s="7"/>
      <c r="KER772" s="526"/>
      <c r="KES772" s="7"/>
      <c r="KET772" s="526"/>
      <c r="KEU772" s="7"/>
      <c r="KEV772" s="526"/>
      <c r="KEW772" s="7"/>
      <c r="KEX772" s="526"/>
      <c r="KEY772" s="7"/>
      <c r="KEZ772" s="526"/>
      <c r="KFA772" s="7"/>
      <c r="KFB772" s="526"/>
      <c r="KFC772" s="7"/>
      <c r="KFD772" s="526"/>
      <c r="KFE772" s="7"/>
      <c r="KFF772" s="526"/>
      <c r="KFG772" s="7"/>
      <c r="KFH772" s="526"/>
      <c r="KFI772" s="7"/>
      <c r="KFJ772" s="526"/>
      <c r="KFK772" s="7"/>
      <c r="KFL772" s="526"/>
      <c r="KFM772" s="7"/>
      <c r="KFN772" s="526"/>
      <c r="KFO772" s="7"/>
      <c r="KFP772" s="526"/>
      <c r="KFQ772" s="7"/>
      <c r="KFR772" s="526"/>
      <c r="KFS772" s="7"/>
      <c r="KFT772" s="526"/>
      <c r="KFU772" s="7"/>
      <c r="KFV772" s="526"/>
      <c r="KFW772" s="7"/>
      <c r="KFX772" s="526"/>
      <c r="KFY772" s="7"/>
      <c r="KFZ772" s="526"/>
      <c r="KGA772" s="7"/>
      <c r="KGB772" s="526"/>
      <c r="KGC772" s="7"/>
      <c r="KGD772" s="526"/>
      <c r="KGE772" s="7"/>
      <c r="KGF772" s="526"/>
      <c r="KGG772" s="7"/>
      <c r="KGH772" s="526"/>
      <c r="KGI772" s="7"/>
      <c r="KGJ772" s="526"/>
      <c r="KGK772" s="7"/>
      <c r="KGL772" s="526"/>
      <c r="KGM772" s="7"/>
      <c r="KGN772" s="526"/>
      <c r="KGO772" s="7"/>
      <c r="KGP772" s="526"/>
      <c r="KGQ772" s="7"/>
      <c r="KGR772" s="526"/>
      <c r="KGS772" s="7"/>
      <c r="KGT772" s="526"/>
      <c r="KGU772" s="7"/>
      <c r="KGV772" s="526"/>
      <c r="KGW772" s="7"/>
      <c r="KGX772" s="526"/>
      <c r="KGY772" s="7"/>
      <c r="KGZ772" s="526"/>
      <c r="KHA772" s="7"/>
      <c r="KHB772" s="526"/>
      <c r="KHC772" s="7"/>
      <c r="KHD772" s="526"/>
      <c r="KHE772" s="7"/>
      <c r="KHF772" s="526"/>
      <c r="KHG772" s="7"/>
      <c r="KHH772" s="526"/>
      <c r="KHI772" s="7"/>
      <c r="KHJ772" s="526"/>
      <c r="KHK772" s="7"/>
      <c r="KHL772" s="526"/>
      <c r="KHM772" s="7"/>
      <c r="KHN772" s="526"/>
      <c r="KHO772" s="7"/>
      <c r="KHP772" s="526"/>
      <c r="KHQ772" s="7"/>
      <c r="KHR772" s="526"/>
      <c r="KHS772" s="7"/>
      <c r="KHT772" s="526"/>
      <c r="KHU772" s="7"/>
      <c r="KHV772" s="526"/>
      <c r="KHW772" s="7"/>
      <c r="KHX772" s="526"/>
      <c r="KHY772" s="7"/>
      <c r="KHZ772" s="526"/>
      <c r="KIA772" s="7"/>
      <c r="KIB772" s="526"/>
      <c r="KIC772" s="7"/>
      <c r="KID772" s="526"/>
      <c r="KIE772" s="7"/>
      <c r="KIF772" s="526"/>
      <c r="KIG772" s="7"/>
      <c r="KIH772" s="526"/>
      <c r="KII772" s="7"/>
      <c r="KIJ772" s="526"/>
      <c r="KIK772" s="7"/>
      <c r="KIL772" s="526"/>
      <c r="KIM772" s="7"/>
      <c r="KIN772" s="526"/>
      <c r="KIO772" s="7"/>
      <c r="KIP772" s="526"/>
      <c r="KIQ772" s="7"/>
      <c r="KIR772" s="526"/>
      <c r="KIS772" s="7"/>
      <c r="KIT772" s="526"/>
      <c r="KIU772" s="7"/>
      <c r="KIV772" s="526"/>
      <c r="KIW772" s="7"/>
      <c r="KIX772" s="526"/>
      <c r="KIY772" s="7"/>
      <c r="KIZ772" s="526"/>
      <c r="KJA772" s="7"/>
      <c r="KJB772" s="526"/>
      <c r="KJC772" s="7"/>
      <c r="KJD772" s="526"/>
      <c r="KJE772" s="7"/>
      <c r="KJF772" s="526"/>
      <c r="KJG772" s="7"/>
      <c r="KJH772" s="526"/>
      <c r="KJI772" s="7"/>
      <c r="KJJ772" s="526"/>
      <c r="KJK772" s="7"/>
      <c r="KJL772" s="526"/>
      <c r="KJM772" s="7"/>
      <c r="KJN772" s="526"/>
      <c r="KJO772" s="7"/>
      <c r="KJP772" s="526"/>
      <c r="KJQ772" s="7"/>
      <c r="KJR772" s="526"/>
      <c r="KJS772" s="7"/>
      <c r="KJT772" s="526"/>
      <c r="KJU772" s="7"/>
      <c r="KJV772" s="526"/>
      <c r="KJW772" s="7"/>
      <c r="KJX772" s="526"/>
      <c r="KJY772" s="7"/>
      <c r="KJZ772" s="526"/>
      <c r="KKA772" s="7"/>
      <c r="KKB772" s="526"/>
      <c r="KKC772" s="7"/>
      <c r="KKD772" s="526"/>
      <c r="KKE772" s="7"/>
      <c r="KKF772" s="526"/>
      <c r="KKG772" s="7"/>
      <c r="KKH772" s="526"/>
      <c r="KKI772" s="7"/>
      <c r="KKJ772" s="526"/>
      <c r="KKK772" s="7"/>
      <c r="KKL772" s="526"/>
      <c r="KKM772" s="7"/>
      <c r="KKN772" s="526"/>
      <c r="KKO772" s="7"/>
      <c r="KKP772" s="526"/>
      <c r="KKQ772" s="7"/>
      <c r="KKR772" s="526"/>
      <c r="KKS772" s="7"/>
      <c r="KKT772" s="526"/>
      <c r="KKU772" s="7"/>
      <c r="KKV772" s="526"/>
      <c r="KKW772" s="7"/>
      <c r="KKX772" s="526"/>
      <c r="KKY772" s="7"/>
      <c r="KKZ772" s="526"/>
      <c r="KLA772" s="7"/>
      <c r="KLB772" s="526"/>
      <c r="KLC772" s="7"/>
      <c r="KLD772" s="526"/>
      <c r="KLE772" s="7"/>
      <c r="KLF772" s="526"/>
      <c r="KLG772" s="7"/>
      <c r="KLH772" s="526"/>
      <c r="KLI772" s="7"/>
      <c r="KLJ772" s="526"/>
      <c r="KLK772" s="7"/>
      <c r="KLL772" s="526"/>
      <c r="KLM772" s="7"/>
      <c r="KLN772" s="526"/>
      <c r="KLO772" s="7"/>
      <c r="KLP772" s="526"/>
      <c r="KLQ772" s="7"/>
      <c r="KLR772" s="526"/>
      <c r="KLS772" s="7"/>
      <c r="KLT772" s="526"/>
      <c r="KLU772" s="7"/>
      <c r="KLV772" s="526"/>
      <c r="KLW772" s="7"/>
      <c r="KLX772" s="526"/>
      <c r="KLY772" s="7"/>
      <c r="KLZ772" s="526"/>
      <c r="KMA772" s="7"/>
      <c r="KMB772" s="526"/>
      <c r="KMC772" s="7"/>
      <c r="KMD772" s="526"/>
      <c r="KME772" s="7"/>
      <c r="KMF772" s="526"/>
      <c r="KMG772" s="7"/>
      <c r="KMH772" s="526"/>
      <c r="KMI772" s="7"/>
      <c r="KMJ772" s="526"/>
      <c r="KMK772" s="7"/>
      <c r="KML772" s="526"/>
      <c r="KMM772" s="7"/>
      <c r="KMN772" s="526"/>
      <c r="KMO772" s="7"/>
      <c r="KMP772" s="526"/>
      <c r="KMQ772" s="7"/>
      <c r="KMR772" s="526"/>
      <c r="KMS772" s="7"/>
      <c r="KMT772" s="526"/>
      <c r="KMU772" s="7"/>
      <c r="KMV772" s="526"/>
      <c r="KMW772" s="7"/>
      <c r="KMX772" s="526"/>
      <c r="KMY772" s="7"/>
      <c r="KMZ772" s="526"/>
      <c r="KNA772" s="7"/>
      <c r="KNB772" s="526"/>
      <c r="KNC772" s="7"/>
      <c r="KND772" s="526"/>
      <c r="KNE772" s="7"/>
      <c r="KNF772" s="526"/>
      <c r="KNG772" s="7"/>
      <c r="KNH772" s="526"/>
      <c r="KNI772" s="7"/>
      <c r="KNJ772" s="526"/>
      <c r="KNK772" s="7"/>
      <c r="KNL772" s="526"/>
      <c r="KNM772" s="7"/>
      <c r="KNN772" s="526"/>
      <c r="KNO772" s="7"/>
      <c r="KNP772" s="526"/>
      <c r="KNQ772" s="7"/>
      <c r="KNR772" s="526"/>
      <c r="KNS772" s="7"/>
      <c r="KNT772" s="526"/>
      <c r="KNU772" s="7"/>
      <c r="KNV772" s="526"/>
      <c r="KNW772" s="7"/>
      <c r="KNX772" s="526"/>
      <c r="KNY772" s="7"/>
      <c r="KNZ772" s="526"/>
      <c r="KOA772" s="7"/>
      <c r="KOB772" s="526"/>
      <c r="KOC772" s="7"/>
      <c r="KOD772" s="526"/>
      <c r="KOE772" s="7"/>
      <c r="KOF772" s="526"/>
      <c r="KOG772" s="7"/>
      <c r="KOH772" s="526"/>
      <c r="KOI772" s="7"/>
      <c r="KOJ772" s="526"/>
      <c r="KOK772" s="7"/>
      <c r="KOL772" s="526"/>
      <c r="KOM772" s="7"/>
      <c r="KON772" s="526"/>
      <c r="KOO772" s="7"/>
      <c r="KOP772" s="526"/>
      <c r="KOQ772" s="7"/>
      <c r="KOR772" s="526"/>
      <c r="KOS772" s="7"/>
      <c r="KOT772" s="526"/>
      <c r="KOU772" s="7"/>
      <c r="KOV772" s="526"/>
      <c r="KOW772" s="7"/>
      <c r="KOX772" s="526"/>
      <c r="KOY772" s="7"/>
      <c r="KOZ772" s="526"/>
      <c r="KPA772" s="7"/>
      <c r="KPB772" s="526"/>
      <c r="KPC772" s="7"/>
      <c r="KPD772" s="526"/>
      <c r="KPE772" s="7"/>
      <c r="KPF772" s="526"/>
      <c r="KPG772" s="7"/>
      <c r="KPH772" s="526"/>
      <c r="KPI772" s="7"/>
      <c r="KPJ772" s="526"/>
      <c r="KPK772" s="7"/>
      <c r="KPL772" s="526"/>
      <c r="KPM772" s="7"/>
      <c r="KPN772" s="526"/>
      <c r="KPO772" s="7"/>
      <c r="KPP772" s="526"/>
      <c r="KPQ772" s="7"/>
      <c r="KPR772" s="526"/>
      <c r="KPS772" s="7"/>
      <c r="KPT772" s="526"/>
      <c r="KPU772" s="7"/>
      <c r="KPV772" s="526"/>
      <c r="KPW772" s="7"/>
      <c r="KPX772" s="526"/>
      <c r="KPY772" s="7"/>
      <c r="KPZ772" s="526"/>
      <c r="KQA772" s="7"/>
      <c r="KQB772" s="526"/>
      <c r="KQC772" s="7"/>
      <c r="KQD772" s="526"/>
      <c r="KQE772" s="7"/>
      <c r="KQF772" s="526"/>
      <c r="KQG772" s="7"/>
      <c r="KQH772" s="526"/>
      <c r="KQI772" s="7"/>
      <c r="KQJ772" s="526"/>
      <c r="KQK772" s="7"/>
      <c r="KQL772" s="526"/>
      <c r="KQM772" s="7"/>
      <c r="KQN772" s="526"/>
      <c r="KQO772" s="7"/>
      <c r="KQP772" s="526"/>
      <c r="KQQ772" s="7"/>
      <c r="KQR772" s="526"/>
      <c r="KQS772" s="7"/>
      <c r="KQT772" s="526"/>
      <c r="KQU772" s="7"/>
      <c r="KQV772" s="526"/>
      <c r="KQW772" s="7"/>
      <c r="KQX772" s="526"/>
      <c r="KQY772" s="7"/>
      <c r="KQZ772" s="526"/>
      <c r="KRA772" s="7"/>
      <c r="KRB772" s="526"/>
      <c r="KRC772" s="7"/>
      <c r="KRD772" s="526"/>
      <c r="KRE772" s="7"/>
      <c r="KRF772" s="526"/>
      <c r="KRG772" s="7"/>
      <c r="KRH772" s="526"/>
      <c r="KRI772" s="7"/>
      <c r="KRJ772" s="526"/>
      <c r="KRK772" s="7"/>
      <c r="KRL772" s="526"/>
      <c r="KRM772" s="7"/>
      <c r="KRN772" s="526"/>
      <c r="KRO772" s="7"/>
      <c r="KRP772" s="526"/>
      <c r="KRQ772" s="7"/>
      <c r="KRR772" s="526"/>
      <c r="KRS772" s="7"/>
      <c r="KRT772" s="526"/>
      <c r="KRU772" s="7"/>
      <c r="KRV772" s="526"/>
      <c r="KRW772" s="7"/>
      <c r="KRX772" s="526"/>
      <c r="KRY772" s="7"/>
      <c r="KRZ772" s="526"/>
      <c r="KSA772" s="7"/>
      <c r="KSB772" s="526"/>
      <c r="KSC772" s="7"/>
      <c r="KSD772" s="526"/>
      <c r="KSE772" s="7"/>
      <c r="KSF772" s="526"/>
      <c r="KSG772" s="7"/>
      <c r="KSH772" s="526"/>
      <c r="KSI772" s="7"/>
      <c r="KSJ772" s="526"/>
      <c r="KSK772" s="7"/>
      <c r="KSL772" s="526"/>
      <c r="KSM772" s="7"/>
      <c r="KSN772" s="526"/>
      <c r="KSO772" s="7"/>
      <c r="KSP772" s="526"/>
      <c r="KSQ772" s="7"/>
      <c r="KSR772" s="526"/>
      <c r="KSS772" s="7"/>
      <c r="KST772" s="526"/>
      <c r="KSU772" s="7"/>
      <c r="KSV772" s="526"/>
      <c r="KSW772" s="7"/>
      <c r="KSX772" s="526"/>
      <c r="KSY772" s="7"/>
      <c r="KSZ772" s="526"/>
      <c r="KTA772" s="7"/>
      <c r="KTB772" s="526"/>
      <c r="KTC772" s="7"/>
      <c r="KTD772" s="526"/>
      <c r="KTE772" s="7"/>
      <c r="KTF772" s="526"/>
      <c r="KTG772" s="7"/>
      <c r="KTH772" s="526"/>
      <c r="KTI772" s="7"/>
      <c r="KTJ772" s="526"/>
      <c r="KTK772" s="7"/>
      <c r="KTL772" s="526"/>
      <c r="KTM772" s="7"/>
      <c r="KTN772" s="526"/>
      <c r="KTO772" s="7"/>
      <c r="KTP772" s="526"/>
      <c r="KTQ772" s="7"/>
      <c r="KTR772" s="526"/>
      <c r="KTS772" s="7"/>
      <c r="KTT772" s="526"/>
      <c r="KTU772" s="7"/>
      <c r="KTV772" s="526"/>
      <c r="KTW772" s="7"/>
      <c r="KTX772" s="526"/>
      <c r="KTY772" s="7"/>
      <c r="KTZ772" s="526"/>
      <c r="KUA772" s="7"/>
      <c r="KUB772" s="526"/>
      <c r="KUC772" s="7"/>
      <c r="KUD772" s="526"/>
      <c r="KUE772" s="7"/>
      <c r="KUF772" s="526"/>
      <c r="KUG772" s="7"/>
      <c r="KUH772" s="526"/>
      <c r="KUI772" s="7"/>
      <c r="KUJ772" s="526"/>
      <c r="KUK772" s="7"/>
      <c r="KUL772" s="526"/>
      <c r="KUM772" s="7"/>
      <c r="KUN772" s="526"/>
      <c r="KUO772" s="7"/>
      <c r="KUP772" s="526"/>
      <c r="KUQ772" s="7"/>
      <c r="KUR772" s="526"/>
      <c r="KUS772" s="7"/>
      <c r="KUT772" s="526"/>
      <c r="KUU772" s="7"/>
      <c r="KUV772" s="526"/>
      <c r="KUW772" s="7"/>
      <c r="KUX772" s="526"/>
      <c r="KUY772" s="7"/>
      <c r="KUZ772" s="526"/>
      <c r="KVA772" s="7"/>
      <c r="KVB772" s="526"/>
      <c r="KVC772" s="7"/>
      <c r="KVD772" s="526"/>
      <c r="KVE772" s="7"/>
      <c r="KVF772" s="526"/>
      <c r="KVG772" s="7"/>
      <c r="KVH772" s="526"/>
      <c r="KVI772" s="7"/>
      <c r="KVJ772" s="526"/>
      <c r="KVK772" s="7"/>
      <c r="KVL772" s="526"/>
      <c r="KVM772" s="7"/>
      <c r="KVN772" s="526"/>
      <c r="KVO772" s="7"/>
      <c r="KVP772" s="526"/>
      <c r="KVQ772" s="7"/>
      <c r="KVR772" s="526"/>
      <c r="KVS772" s="7"/>
      <c r="KVT772" s="526"/>
      <c r="KVU772" s="7"/>
      <c r="KVV772" s="526"/>
      <c r="KVW772" s="7"/>
      <c r="KVX772" s="526"/>
      <c r="KVY772" s="7"/>
      <c r="KVZ772" s="526"/>
      <c r="KWA772" s="7"/>
      <c r="KWB772" s="526"/>
      <c r="KWC772" s="7"/>
      <c r="KWD772" s="526"/>
      <c r="KWE772" s="7"/>
      <c r="KWF772" s="526"/>
      <c r="KWG772" s="7"/>
      <c r="KWH772" s="526"/>
      <c r="KWI772" s="7"/>
      <c r="KWJ772" s="526"/>
      <c r="KWK772" s="7"/>
      <c r="KWL772" s="526"/>
      <c r="KWM772" s="7"/>
      <c r="KWN772" s="526"/>
      <c r="KWO772" s="7"/>
      <c r="KWP772" s="526"/>
      <c r="KWQ772" s="7"/>
      <c r="KWR772" s="526"/>
      <c r="KWS772" s="7"/>
      <c r="KWT772" s="526"/>
      <c r="KWU772" s="7"/>
      <c r="KWV772" s="526"/>
      <c r="KWW772" s="7"/>
      <c r="KWX772" s="526"/>
      <c r="KWY772" s="7"/>
      <c r="KWZ772" s="526"/>
      <c r="KXA772" s="7"/>
      <c r="KXB772" s="526"/>
      <c r="KXC772" s="7"/>
      <c r="KXD772" s="526"/>
      <c r="KXE772" s="7"/>
      <c r="KXF772" s="526"/>
      <c r="KXG772" s="7"/>
      <c r="KXH772" s="526"/>
      <c r="KXI772" s="7"/>
      <c r="KXJ772" s="526"/>
      <c r="KXK772" s="7"/>
      <c r="KXL772" s="526"/>
      <c r="KXM772" s="7"/>
      <c r="KXN772" s="526"/>
      <c r="KXO772" s="7"/>
      <c r="KXP772" s="526"/>
      <c r="KXQ772" s="7"/>
      <c r="KXR772" s="526"/>
      <c r="KXS772" s="7"/>
      <c r="KXT772" s="526"/>
      <c r="KXU772" s="7"/>
      <c r="KXV772" s="526"/>
      <c r="KXW772" s="7"/>
      <c r="KXX772" s="526"/>
      <c r="KXY772" s="7"/>
      <c r="KXZ772" s="526"/>
      <c r="KYA772" s="7"/>
      <c r="KYB772" s="526"/>
      <c r="KYC772" s="7"/>
      <c r="KYD772" s="526"/>
      <c r="KYE772" s="7"/>
      <c r="KYF772" s="526"/>
      <c r="KYG772" s="7"/>
      <c r="KYH772" s="526"/>
      <c r="KYI772" s="7"/>
      <c r="KYJ772" s="526"/>
      <c r="KYK772" s="7"/>
      <c r="KYL772" s="526"/>
      <c r="KYM772" s="7"/>
      <c r="KYN772" s="526"/>
      <c r="KYO772" s="7"/>
      <c r="KYP772" s="526"/>
      <c r="KYQ772" s="7"/>
      <c r="KYR772" s="526"/>
      <c r="KYS772" s="7"/>
      <c r="KYT772" s="526"/>
      <c r="KYU772" s="7"/>
      <c r="KYV772" s="526"/>
      <c r="KYW772" s="7"/>
      <c r="KYX772" s="526"/>
      <c r="KYY772" s="7"/>
      <c r="KYZ772" s="526"/>
      <c r="KZA772" s="7"/>
      <c r="KZB772" s="526"/>
      <c r="KZC772" s="7"/>
      <c r="KZD772" s="526"/>
      <c r="KZE772" s="7"/>
      <c r="KZF772" s="526"/>
      <c r="KZG772" s="7"/>
      <c r="KZH772" s="526"/>
      <c r="KZI772" s="7"/>
      <c r="KZJ772" s="526"/>
      <c r="KZK772" s="7"/>
      <c r="KZL772" s="526"/>
      <c r="KZM772" s="7"/>
      <c r="KZN772" s="526"/>
      <c r="KZO772" s="7"/>
      <c r="KZP772" s="526"/>
      <c r="KZQ772" s="7"/>
      <c r="KZR772" s="526"/>
      <c r="KZS772" s="7"/>
      <c r="KZT772" s="526"/>
      <c r="KZU772" s="7"/>
      <c r="KZV772" s="526"/>
      <c r="KZW772" s="7"/>
      <c r="KZX772" s="526"/>
      <c r="KZY772" s="7"/>
      <c r="KZZ772" s="526"/>
      <c r="LAA772" s="7"/>
      <c r="LAB772" s="526"/>
      <c r="LAC772" s="7"/>
      <c r="LAD772" s="526"/>
      <c r="LAE772" s="7"/>
      <c r="LAF772" s="526"/>
      <c r="LAG772" s="7"/>
      <c r="LAH772" s="526"/>
      <c r="LAI772" s="7"/>
      <c r="LAJ772" s="526"/>
      <c r="LAK772" s="7"/>
      <c r="LAL772" s="526"/>
      <c r="LAM772" s="7"/>
      <c r="LAN772" s="526"/>
      <c r="LAO772" s="7"/>
      <c r="LAP772" s="526"/>
      <c r="LAQ772" s="7"/>
      <c r="LAR772" s="526"/>
      <c r="LAS772" s="7"/>
      <c r="LAT772" s="526"/>
      <c r="LAU772" s="7"/>
      <c r="LAV772" s="526"/>
      <c r="LAW772" s="7"/>
      <c r="LAX772" s="526"/>
      <c r="LAY772" s="7"/>
      <c r="LAZ772" s="526"/>
      <c r="LBA772" s="7"/>
      <c r="LBB772" s="526"/>
      <c r="LBC772" s="7"/>
      <c r="LBD772" s="526"/>
      <c r="LBE772" s="7"/>
      <c r="LBF772" s="526"/>
      <c r="LBG772" s="7"/>
      <c r="LBH772" s="526"/>
      <c r="LBI772" s="7"/>
      <c r="LBJ772" s="526"/>
      <c r="LBK772" s="7"/>
      <c r="LBL772" s="526"/>
      <c r="LBM772" s="7"/>
      <c r="LBN772" s="526"/>
      <c r="LBO772" s="7"/>
      <c r="LBP772" s="526"/>
      <c r="LBQ772" s="7"/>
      <c r="LBR772" s="526"/>
      <c r="LBS772" s="7"/>
      <c r="LBT772" s="526"/>
      <c r="LBU772" s="7"/>
      <c r="LBV772" s="526"/>
      <c r="LBW772" s="7"/>
      <c r="LBX772" s="526"/>
      <c r="LBY772" s="7"/>
      <c r="LBZ772" s="526"/>
      <c r="LCA772" s="7"/>
      <c r="LCB772" s="526"/>
      <c r="LCC772" s="7"/>
      <c r="LCD772" s="526"/>
      <c r="LCE772" s="7"/>
      <c r="LCF772" s="526"/>
      <c r="LCG772" s="7"/>
      <c r="LCH772" s="526"/>
      <c r="LCI772" s="7"/>
      <c r="LCJ772" s="526"/>
      <c r="LCK772" s="7"/>
      <c r="LCL772" s="526"/>
      <c r="LCM772" s="7"/>
      <c r="LCN772" s="526"/>
      <c r="LCO772" s="7"/>
      <c r="LCP772" s="526"/>
      <c r="LCQ772" s="7"/>
      <c r="LCR772" s="526"/>
      <c r="LCS772" s="7"/>
      <c r="LCT772" s="526"/>
      <c r="LCU772" s="7"/>
      <c r="LCV772" s="526"/>
      <c r="LCW772" s="7"/>
      <c r="LCX772" s="526"/>
      <c r="LCY772" s="7"/>
      <c r="LCZ772" s="526"/>
      <c r="LDA772" s="7"/>
      <c r="LDB772" s="526"/>
      <c r="LDC772" s="7"/>
      <c r="LDD772" s="526"/>
      <c r="LDE772" s="7"/>
      <c r="LDF772" s="526"/>
      <c r="LDG772" s="7"/>
      <c r="LDH772" s="526"/>
      <c r="LDI772" s="7"/>
      <c r="LDJ772" s="526"/>
      <c r="LDK772" s="7"/>
      <c r="LDL772" s="526"/>
      <c r="LDM772" s="7"/>
      <c r="LDN772" s="526"/>
      <c r="LDO772" s="7"/>
      <c r="LDP772" s="526"/>
      <c r="LDQ772" s="7"/>
      <c r="LDR772" s="526"/>
      <c r="LDS772" s="7"/>
      <c r="LDT772" s="526"/>
      <c r="LDU772" s="7"/>
      <c r="LDV772" s="526"/>
      <c r="LDW772" s="7"/>
      <c r="LDX772" s="526"/>
      <c r="LDY772" s="7"/>
      <c r="LDZ772" s="526"/>
      <c r="LEA772" s="7"/>
      <c r="LEB772" s="526"/>
      <c r="LEC772" s="7"/>
      <c r="LED772" s="526"/>
      <c r="LEE772" s="7"/>
      <c r="LEF772" s="526"/>
      <c r="LEG772" s="7"/>
      <c r="LEH772" s="526"/>
      <c r="LEI772" s="7"/>
      <c r="LEJ772" s="526"/>
      <c r="LEK772" s="7"/>
      <c r="LEL772" s="526"/>
      <c r="LEM772" s="7"/>
      <c r="LEN772" s="526"/>
      <c r="LEO772" s="7"/>
      <c r="LEP772" s="526"/>
      <c r="LEQ772" s="7"/>
      <c r="LER772" s="526"/>
      <c r="LES772" s="7"/>
      <c r="LET772" s="526"/>
      <c r="LEU772" s="7"/>
      <c r="LEV772" s="526"/>
      <c r="LEW772" s="7"/>
      <c r="LEX772" s="526"/>
      <c r="LEY772" s="7"/>
      <c r="LEZ772" s="526"/>
      <c r="LFA772" s="7"/>
      <c r="LFB772" s="526"/>
      <c r="LFC772" s="7"/>
      <c r="LFD772" s="526"/>
      <c r="LFE772" s="7"/>
      <c r="LFF772" s="526"/>
      <c r="LFG772" s="7"/>
      <c r="LFH772" s="526"/>
      <c r="LFI772" s="7"/>
      <c r="LFJ772" s="526"/>
      <c r="LFK772" s="7"/>
      <c r="LFL772" s="526"/>
      <c r="LFM772" s="7"/>
      <c r="LFN772" s="526"/>
      <c r="LFO772" s="7"/>
      <c r="LFP772" s="526"/>
      <c r="LFQ772" s="7"/>
      <c r="LFR772" s="526"/>
      <c r="LFS772" s="7"/>
      <c r="LFT772" s="526"/>
      <c r="LFU772" s="7"/>
      <c r="LFV772" s="526"/>
      <c r="LFW772" s="7"/>
      <c r="LFX772" s="526"/>
      <c r="LFY772" s="7"/>
      <c r="LFZ772" s="526"/>
      <c r="LGA772" s="7"/>
      <c r="LGB772" s="526"/>
      <c r="LGC772" s="7"/>
      <c r="LGD772" s="526"/>
      <c r="LGE772" s="7"/>
      <c r="LGF772" s="526"/>
      <c r="LGG772" s="7"/>
      <c r="LGH772" s="526"/>
      <c r="LGI772" s="7"/>
      <c r="LGJ772" s="526"/>
      <c r="LGK772" s="7"/>
      <c r="LGL772" s="526"/>
      <c r="LGM772" s="7"/>
      <c r="LGN772" s="526"/>
      <c r="LGO772" s="7"/>
      <c r="LGP772" s="526"/>
      <c r="LGQ772" s="7"/>
      <c r="LGR772" s="526"/>
      <c r="LGS772" s="7"/>
      <c r="LGT772" s="526"/>
      <c r="LGU772" s="7"/>
      <c r="LGV772" s="526"/>
      <c r="LGW772" s="7"/>
      <c r="LGX772" s="526"/>
      <c r="LGY772" s="7"/>
      <c r="LGZ772" s="526"/>
      <c r="LHA772" s="7"/>
      <c r="LHB772" s="526"/>
      <c r="LHC772" s="7"/>
      <c r="LHD772" s="526"/>
      <c r="LHE772" s="7"/>
      <c r="LHF772" s="526"/>
      <c r="LHG772" s="7"/>
      <c r="LHH772" s="526"/>
      <c r="LHI772" s="7"/>
      <c r="LHJ772" s="526"/>
      <c r="LHK772" s="7"/>
      <c r="LHL772" s="526"/>
      <c r="LHM772" s="7"/>
      <c r="LHN772" s="526"/>
      <c r="LHO772" s="7"/>
      <c r="LHP772" s="526"/>
      <c r="LHQ772" s="7"/>
      <c r="LHR772" s="526"/>
      <c r="LHS772" s="7"/>
      <c r="LHT772" s="526"/>
      <c r="LHU772" s="7"/>
      <c r="LHV772" s="526"/>
      <c r="LHW772" s="7"/>
      <c r="LHX772" s="526"/>
      <c r="LHY772" s="7"/>
      <c r="LHZ772" s="526"/>
      <c r="LIA772" s="7"/>
      <c r="LIB772" s="526"/>
      <c r="LIC772" s="7"/>
      <c r="LID772" s="526"/>
      <c r="LIE772" s="7"/>
      <c r="LIF772" s="526"/>
      <c r="LIG772" s="7"/>
      <c r="LIH772" s="526"/>
      <c r="LII772" s="7"/>
      <c r="LIJ772" s="526"/>
      <c r="LIK772" s="7"/>
      <c r="LIL772" s="526"/>
      <c r="LIM772" s="7"/>
      <c r="LIN772" s="526"/>
      <c r="LIO772" s="7"/>
      <c r="LIP772" s="526"/>
      <c r="LIQ772" s="7"/>
      <c r="LIR772" s="526"/>
      <c r="LIS772" s="7"/>
      <c r="LIT772" s="526"/>
      <c r="LIU772" s="7"/>
      <c r="LIV772" s="526"/>
      <c r="LIW772" s="7"/>
      <c r="LIX772" s="526"/>
      <c r="LIY772" s="7"/>
      <c r="LIZ772" s="526"/>
      <c r="LJA772" s="7"/>
      <c r="LJB772" s="526"/>
      <c r="LJC772" s="7"/>
      <c r="LJD772" s="526"/>
      <c r="LJE772" s="7"/>
      <c r="LJF772" s="526"/>
      <c r="LJG772" s="7"/>
      <c r="LJH772" s="526"/>
      <c r="LJI772" s="7"/>
      <c r="LJJ772" s="526"/>
      <c r="LJK772" s="7"/>
      <c r="LJL772" s="526"/>
      <c r="LJM772" s="7"/>
      <c r="LJN772" s="526"/>
      <c r="LJO772" s="7"/>
      <c r="LJP772" s="526"/>
      <c r="LJQ772" s="7"/>
      <c r="LJR772" s="526"/>
      <c r="LJS772" s="7"/>
      <c r="LJT772" s="526"/>
      <c r="LJU772" s="7"/>
      <c r="LJV772" s="526"/>
      <c r="LJW772" s="7"/>
      <c r="LJX772" s="526"/>
      <c r="LJY772" s="7"/>
      <c r="LJZ772" s="526"/>
      <c r="LKA772" s="7"/>
      <c r="LKB772" s="526"/>
      <c r="LKC772" s="7"/>
      <c r="LKD772" s="526"/>
      <c r="LKE772" s="7"/>
      <c r="LKF772" s="526"/>
      <c r="LKG772" s="7"/>
      <c r="LKH772" s="526"/>
      <c r="LKI772" s="7"/>
      <c r="LKJ772" s="526"/>
      <c r="LKK772" s="7"/>
      <c r="LKL772" s="526"/>
      <c r="LKM772" s="7"/>
      <c r="LKN772" s="526"/>
      <c r="LKO772" s="7"/>
      <c r="LKP772" s="526"/>
      <c r="LKQ772" s="7"/>
      <c r="LKR772" s="526"/>
      <c r="LKS772" s="7"/>
      <c r="LKT772" s="526"/>
      <c r="LKU772" s="7"/>
      <c r="LKV772" s="526"/>
      <c r="LKW772" s="7"/>
      <c r="LKX772" s="526"/>
      <c r="LKY772" s="7"/>
      <c r="LKZ772" s="526"/>
      <c r="LLA772" s="7"/>
      <c r="LLB772" s="526"/>
      <c r="LLC772" s="7"/>
      <c r="LLD772" s="526"/>
      <c r="LLE772" s="7"/>
      <c r="LLF772" s="526"/>
      <c r="LLG772" s="7"/>
      <c r="LLH772" s="526"/>
      <c r="LLI772" s="7"/>
      <c r="LLJ772" s="526"/>
      <c r="LLK772" s="7"/>
      <c r="LLL772" s="526"/>
      <c r="LLM772" s="7"/>
      <c r="LLN772" s="526"/>
      <c r="LLO772" s="7"/>
      <c r="LLP772" s="526"/>
      <c r="LLQ772" s="7"/>
      <c r="LLR772" s="526"/>
      <c r="LLS772" s="7"/>
      <c r="LLT772" s="526"/>
      <c r="LLU772" s="7"/>
      <c r="LLV772" s="526"/>
      <c r="LLW772" s="7"/>
      <c r="LLX772" s="526"/>
      <c r="LLY772" s="7"/>
      <c r="LLZ772" s="526"/>
      <c r="LMA772" s="7"/>
      <c r="LMB772" s="526"/>
      <c r="LMC772" s="7"/>
      <c r="LMD772" s="526"/>
      <c r="LME772" s="7"/>
      <c r="LMF772" s="526"/>
      <c r="LMG772" s="7"/>
      <c r="LMH772" s="526"/>
      <c r="LMI772" s="7"/>
      <c r="LMJ772" s="526"/>
      <c r="LMK772" s="7"/>
      <c r="LML772" s="526"/>
      <c r="LMM772" s="7"/>
      <c r="LMN772" s="526"/>
      <c r="LMO772" s="7"/>
      <c r="LMP772" s="526"/>
      <c r="LMQ772" s="7"/>
      <c r="LMR772" s="526"/>
      <c r="LMS772" s="7"/>
      <c r="LMT772" s="526"/>
      <c r="LMU772" s="7"/>
      <c r="LMV772" s="526"/>
      <c r="LMW772" s="7"/>
      <c r="LMX772" s="526"/>
      <c r="LMY772" s="7"/>
      <c r="LMZ772" s="526"/>
      <c r="LNA772" s="7"/>
      <c r="LNB772" s="526"/>
      <c r="LNC772" s="7"/>
      <c r="LND772" s="526"/>
      <c r="LNE772" s="7"/>
      <c r="LNF772" s="526"/>
      <c r="LNG772" s="7"/>
      <c r="LNH772" s="526"/>
      <c r="LNI772" s="7"/>
      <c r="LNJ772" s="526"/>
      <c r="LNK772" s="7"/>
      <c r="LNL772" s="526"/>
      <c r="LNM772" s="7"/>
      <c r="LNN772" s="526"/>
      <c r="LNO772" s="7"/>
      <c r="LNP772" s="526"/>
      <c r="LNQ772" s="7"/>
      <c r="LNR772" s="526"/>
      <c r="LNS772" s="7"/>
      <c r="LNT772" s="526"/>
      <c r="LNU772" s="7"/>
      <c r="LNV772" s="526"/>
      <c r="LNW772" s="7"/>
      <c r="LNX772" s="526"/>
      <c r="LNY772" s="7"/>
      <c r="LNZ772" s="526"/>
      <c r="LOA772" s="7"/>
      <c r="LOB772" s="526"/>
      <c r="LOC772" s="7"/>
      <c r="LOD772" s="526"/>
      <c r="LOE772" s="7"/>
      <c r="LOF772" s="526"/>
      <c r="LOG772" s="7"/>
      <c r="LOH772" s="526"/>
      <c r="LOI772" s="7"/>
      <c r="LOJ772" s="526"/>
      <c r="LOK772" s="7"/>
      <c r="LOL772" s="526"/>
      <c r="LOM772" s="7"/>
      <c r="LON772" s="526"/>
      <c r="LOO772" s="7"/>
      <c r="LOP772" s="526"/>
      <c r="LOQ772" s="7"/>
      <c r="LOR772" s="526"/>
      <c r="LOS772" s="7"/>
      <c r="LOT772" s="526"/>
      <c r="LOU772" s="7"/>
      <c r="LOV772" s="526"/>
      <c r="LOW772" s="7"/>
      <c r="LOX772" s="526"/>
      <c r="LOY772" s="7"/>
      <c r="LOZ772" s="526"/>
      <c r="LPA772" s="7"/>
      <c r="LPB772" s="526"/>
      <c r="LPC772" s="7"/>
      <c r="LPD772" s="526"/>
      <c r="LPE772" s="7"/>
      <c r="LPF772" s="526"/>
      <c r="LPG772" s="7"/>
      <c r="LPH772" s="526"/>
      <c r="LPI772" s="7"/>
      <c r="LPJ772" s="526"/>
      <c r="LPK772" s="7"/>
      <c r="LPL772" s="526"/>
      <c r="LPM772" s="7"/>
      <c r="LPN772" s="526"/>
      <c r="LPO772" s="7"/>
      <c r="LPP772" s="526"/>
      <c r="LPQ772" s="7"/>
      <c r="LPR772" s="526"/>
      <c r="LPS772" s="7"/>
      <c r="LPT772" s="526"/>
      <c r="LPU772" s="7"/>
      <c r="LPV772" s="526"/>
      <c r="LPW772" s="7"/>
      <c r="LPX772" s="526"/>
      <c r="LPY772" s="7"/>
      <c r="LPZ772" s="526"/>
      <c r="LQA772" s="7"/>
      <c r="LQB772" s="526"/>
      <c r="LQC772" s="7"/>
      <c r="LQD772" s="526"/>
      <c r="LQE772" s="7"/>
      <c r="LQF772" s="526"/>
      <c r="LQG772" s="7"/>
      <c r="LQH772" s="526"/>
      <c r="LQI772" s="7"/>
      <c r="LQJ772" s="526"/>
      <c r="LQK772" s="7"/>
      <c r="LQL772" s="526"/>
      <c r="LQM772" s="7"/>
      <c r="LQN772" s="526"/>
      <c r="LQO772" s="7"/>
      <c r="LQP772" s="526"/>
      <c r="LQQ772" s="7"/>
      <c r="LQR772" s="526"/>
      <c r="LQS772" s="7"/>
      <c r="LQT772" s="526"/>
      <c r="LQU772" s="7"/>
      <c r="LQV772" s="526"/>
      <c r="LQW772" s="7"/>
      <c r="LQX772" s="526"/>
      <c r="LQY772" s="7"/>
      <c r="LQZ772" s="526"/>
      <c r="LRA772" s="7"/>
      <c r="LRB772" s="526"/>
      <c r="LRC772" s="7"/>
      <c r="LRD772" s="526"/>
      <c r="LRE772" s="7"/>
      <c r="LRF772" s="526"/>
      <c r="LRG772" s="7"/>
      <c r="LRH772" s="526"/>
      <c r="LRI772" s="7"/>
      <c r="LRJ772" s="526"/>
      <c r="LRK772" s="7"/>
      <c r="LRL772" s="526"/>
      <c r="LRM772" s="7"/>
      <c r="LRN772" s="526"/>
      <c r="LRO772" s="7"/>
      <c r="LRP772" s="526"/>
      <c r="LRQ772" s="7"/>
      <c r="LRR772" s="526"/>
      <c r="LRS772" s="7"/>
      <c r="LRT772" s="526"/>
      <c r="LRU772" s="7"/>
      <c r="LRV772" s="526"/>
      <c r="LRW772" s="7"/>
      <c r="LRX772" s="526"/>
      <c r="LRY772" s="7"/>
      <c r="LRZ772" s="526"/>
      <c r="LSA772" s="7"/>
      <c r="LSB772" s="526"/>
      <c r="LSC772" s="7"/>
      <c r="LSD772" s="526"/>
      <c r="LSE772" s="7"/>
      <c r="LSF772" s="526"/>
      <c r="LSG772" s="7"/>
      <c r="LSH772" s="526"/>
      <c r="LSI772" s="7"/>
      <c r="LSJ772" s="526"/>
      <c r="LSK772" s="7"/>
      <c r="LSL772" s="526"/>
      <c r="LSM772" s="7"/>
      <c r="LSN772" s="526"/>
      <c r="LSO772" s="7"/>
      <c r="LSP772" s="526"/>
      <c r="LSQ772" s="7"/>
      <c r="LSR772" s="526"/>
      <c r="LSS772" s="7"/>
      <c r="LST772" s="526"/>
      <c r="LSU772" s="7"/>
      <c r="LSV772" s="526"/>
      <c r="LSW772" s="7"/>
      <c r="LSX772" s="526"/>
      <c r="LSY772" s="7"/>
      <c r="LSZ772" s="526"/>
      <c r="LTA772" s="7"/>
      <c r="LTB772" s="526"/>
      <c r="LTC772" s="7"/>
      <c r="LTD772" s="526"/>
      <c r="LTE772" s="7"/>
      <c r="LTF772" s="526"/>
      <c r="LTG772" s="7"/>
      <c r="LTH772" s="526"/>
      <c r="LTI772" s="7"/>
      <c r="LTJ772" s="526"/>
      <c r="LTK772" s="7"/>
      <c r="LTL772" s="526"/>
      <c r="LTM772" s="7"/>
      <c r="LTN772" s="526"/>
      <c r="LTO772" s="7"/>
      <c r="LTP772" s="526"/>
      <c r="LTQ772" s="7"/>
      <c r="LTR772" s="526"/>
      <c r="LTS772" s="7"/>
      <c r="LTT772" s="526"/>
      <c r="LTU772" s="7"/>
      <c r="LTV772" s="526"/>
      <c r="LTW772" s="7"/>
      <c r="LTX772" s="526"/>
      <c r="LTY772" s="7"/>
      <c r="LTZ772" s="526"/>
      <c r="LUA772" s="7"/>
      <c r="LUB772" s="526"/>
      <c r="LUC772" s="7"/>
      <c r="LUD772" s="526"/>
      <c r="LUE772" s="7"/>
      <c r="LUF772" s="526"/>
      <c r="LUG772" s="7"/>
      <c r="LUH772" s="526"/>
      <c r="LUI772" s="7"/>
      <c r="LUJ772" s="526"/>
      <c r="LUK772" s="7"/>
      <c r="LUL772" s="526"/>
      <c r="LUM772" s="7"/>
      <c r="LUN772" s="526"/>
      <c r="LUO772" s="7"/>
      <c r="LUP772" s="526"/>
      <c r="LUQ772" s="7"/>
      <c r="LUR772" s="526"/>
      <c r="LUS772" s="7"/>
      <c r="LUT772" s="526"/>
      <c r="LUU772" s="7"/>
      <c r="LUV772" s="526"/>
      <c r="LUW772" s="7"/>
      <c r="LUX772" s="526"/>
      <c r="LUY772" s="7"/>
      <c r="LUZ772" s="526"/>
      <c r="LVA772" s="7"/>
      <c r="LVB772" s="526"/>
      <c r="LVC772" s="7"/>
      <c r="LVD772" s="526"/>
      <c r="LVE772" s="7"/>
      <c r="LVF772" s="526"/>
      <c r="LVG772" s="7"/>
      <c r="LVH772" s="526"/>
      <c r="LVI772" s="7"/>
      <c r="LVJ772" s="526"/>
      <c r="LVK772" s="7"/>
      <c r="LVL772" s="526"/>
      <c r="LVM772" s="7"/>
      <c r="LVN772" s="526"/>
      <c r="LVO772" s="7"/>
      <c r="LVP772" s="526"/>
      <c r="LVQ772" s="7"/>
      <c r="LVR772" s="526"/>
      <c r="LVS772" s="7"/>
      <c r="LVT772" s="526"/>
      <c r="LVU772" s="7"/>
      <c r="LVV772" s="526"/>
      <c r="LVW772" s="7"/>
      <c r="LVX772" s="526"/>
      <c r="LVY772" s="7"/>
      <c r="LVZ772" s="526"/>
      <c r="LWA772" s="7"/>
      <c r="LWB772" s="526"/>
      <c r="LWC772" s="7"/>
      <c r="LWD772" s="526"/>
      <c r="LWE772" s="7"/>
      <c r="LWF772" s="526"/>
      <c r="LWG772" s="7"/>
      <c r="LWH772" s="526"/>
      <c r="LWI772" s="7"/>
      <c r="LWJ772" s="526"/>
      <c r="LWK772" s="7"/>
      <c r="LWL772" s="526"/>
      <c r="LWM772" s="7"/>
      <c r="LWN772" s="526"/>
      <c r="LWO772" s="7"/>
      <c r="LWP772" s="526"/>
      <c r="LWQ772" s="7"/>
      <c r="LWR772" s="526"/>
      <c r="LWS772" s="7"/>
      <c r="LWT772" s="526"/>
      <c r="LWU772" s="7"/>
      <c r="LWV772" s="526"/>
      <c r="LWW772" s="7"/>
      <c r="LWX772" s="526"/>
      <c r="LWY772" s="7"/>
      <c r="LWZ772" s="526"/>
      <c r="LXA772" s="7"/>
      <c r="LXB772" s="526"/>
      <c r="LXC772" s="7"/>
      <c r="LXD772" s="526"/>
      <c r="LXE772" s="7"/>
      <c r="LXF772" s="526"/>
      <c r="LXG772" s="7"/>
      <c r="LXH772" s="526"/>
      <c r="LXI772" s="7"/>
      <c r="LXJ772" s="526"/>
      <c r="LXK772" s="7"/>
      <c r="LXL772" s="526"/>
      <c r="LXM772" s="7"/>
      <c r="LXN772" s="526"/>
      <c r="LXO772" s="7"/>
      <c r="LXP772" s="526"/>
      <c r="LXQ772" s="7"/>
      <c r="LXR772" s="526"/>
      <c r="LXS772" s="7"/>
      <c r="LXT772" s="526"/>
      <c r="LXU772" s="7"/>
      <c r="LXV772" s="526"/>
      <c r="LXW772" s="7"/>
      <c r="LXX772" s="526"/>
      <c r="LXY772" s="7"/>
      <c r="LXZ772" s="526"/>
      <c r="LYA772" s="7"/>
      <c r="LYB772" s="526"/>
      <c r="LYC772" s="7"/>
      <c r="LYD772" s="526"/>
      <c r="LYE772" s="7"/>
      <c r="LYF772" s="526"/>
      <c r="LYG772" s="7"/>
      <c r="LYH772" s="526"/>
      <c r="LYI772" s="7"/>
      <c r="LYJ772" s="526"/>
      <c r="LYK772" s="7"/>
      <c r="LYL772" s="526"/>
      <c r="LYM772" s="7"/>
      <c r="LYN772" s="526"/>
      <c r="LYO772" s="7"/>
      <c r="LYP772" s="526"/>
      <c r="LYQ772" s="7"/>
      <c r="LYR772" s="526"/>
      <c r="LYS772" s="7"/>
      <c r="LYT772" s="526"/>
      <c r="LYU772" s="7"/>
      <c r="LYV772" s="526"/>
      <c r="LYW772" s="7"/>
      <c r="LYX772" s="526"/>
      <c r="LYY772" s="7"/>
      <c r="LYZ772" s="526"/>
      <c r="LZA772" s="7"/>
      <c r="LZB772" s="526"/>
      <c r="LZC772" s="7"/>
      <c r="LZD772" s="526"/>
      <c r="LZE772" s="7"/>
      <c r="LZF772" s="526"/>
      <c r="LZG772" s="7"/>
      <c r="LZH772" s="526"/>
      <c r="LZI772" s="7"/>
      <c r="LZJ772" s="526"/>
      <c r="LZK772" s="7"/>
      <c r="LZL772" s="526"/>
      <c r="LZM772" s="7"/>
      <c r="LZN772" s="526"/>
      <c r="LZO772" s="7"/>
      <c r="LZP772" s="526"/>
      <c r="LZQ772" s="7"/>
      <c r="LZR772" s="526"/>
      <c r="LZS772" s="7"/>
      <c r="LZT772" s="526"/>
      <c r="LZU772" s="7"/>
      <c r="LZV772" s="526"/>
      <c r="LZW772" s="7"/>
      <c r="LZX772" s="526"/>
      <c r="LZY772" s="7"/>
      <c r="LZZ772" s="526"/>
      <c r="MAA772" s="7"/>
      <c r="MAB772" s="526"/>
      <c r="MAC772" s="7"/>
      <c r="MAD772" s="526"/>
      <c r="MAE772" s="7"/>
      <c r="MAF772" s="526"/>
      <c r="MAG772" s="7"/>
      <c r="MAH772" s="526"/>
      <c r="MAI772" s="7"/>
      <c r="MAJ772" s="526"/>
      <c r="MAK772" s="7"/>
      <c r="MAL772" s="526"/>
      <c r="MAM772" s="7"/>
      <c r="MAN772" s="526"/>
      <c r="MAO772" s="7"/>
      <c r="MAP772" s="526"/>
      <c r="MAQ772" s="7"/>
      <c r="MAR772" s="526"/>
      <c r="MAS772" s="7"/>
      <c r="MAT772" s="526"/>
      <c r="MAU772" s="7"/>
      <c r="MAV772" s="526"/>
      <c r="MAW772" s="7"/>
      <c r="MAX772" s="526"/>
      <c r="MAY772" s="7"/>
      <c r="MAZ772" s="526"/>
      <c r="MBA772" s="7"/>
      <c r="MBB772" s="526"/>
      <c r="MBC772" s="7"/>
      <c r="MBD772" s="526"/>
      <c r="MBE772" s="7"/>
      <c r="MBF772" s="526"/>
      <c r="MBG772" s="7"/>
      <c r="MBH772" s="526"/>
      <c r="MBI772" s="7"/>
      <c r="MBJ772" s="526"/>
      <c r="MBK772" s="7"/>
      <c r="MBL772" s="526"/>
      <c r="MBM772" s="7"/>
      <c r="MBN772" s="526"/>
      <c r="MBO772" s="7"/>
      <c r="MBP772" s="526"/>
      <c r="MBQ772" s="7"/>
      <c r="MBR772" s="526"/>
      <c r="MBS772" s="7"/>
      <c r="MBT772" s="526"/>
      <c r="MBU772" s="7"/>
      <c r="MBV772" s="526"/>
      <c r="MBW772" s="7"/>
      <c r="MBX772" s="526"/>
      <c r="MBY772" s="7"/>
      <c r="MBZ772" s="526"/>
      <c r="MCA772" s="7"/>
      <c r="MCB772" s="526"/>
      <c r="MCC772" s="7"/>
      <c r="MCD772" s="526"/>
      <c r="MCE772" s="7"/>
      <c r="MCF772" s="526"/>
      <c r="MCG772" s="7"/>
      <c r="MCH772" s="526"/>
      <c r="MCI772" s="7"/>
      <c r="MCJ772" s="526"/>
      <c r="MCK772" s="7"/>
      <c r="MCL772" s="526"/>
      <c r="MCM772" s="7"/>
      <c r="MCN772" s="526"/>
      <c r="MCO772" s="7"/>
      <c r="MCP772" s="526"/>
      <c r="MCQ772" s="7"/>
      <c r="MCR772" s="526"/>
      <c r="MCS772" s="7"/>
      <c r="MCT772" s="526"/>
      <c r="MCU772" s="7"/>
      <c r="MCV772" s="526"/>
      <c r="MCW772" s="7"/>
      <c r="MCX772" s="526"/>
      <c r="MCY772" s="7"/>
      <c r="MCZ772" s="526"/>
      <c r="MDA772" s="7"/>
      <c r="MDB772" s="526"/>
      <c r="MDC772" s="7"/>
      <c r="MDD772" s="526"/>
      <c r="MDE772" s="7"/>
      <c r="MDF772" s="526"/>
      <c r="MDG772" s="7"/>
      <c r="MDH772" s="526"/>
      <c r="MDI772" s="7"/>
      <c r="MDJ772" s="526"/>
      <c r="MDK772" s="7"/>
      <c r="MDL772" s="526"/>
      <c r="MDM772" s="7"/>
      <c r="MDN772" s="526"/>
      <c r="MDO772" s="7"/>
      <c r="MDP772" s="526"/>
      <c r="MDQ772" s="7"/>
      <c r="MDR772" s="526"/>
      <c r="MDS772" s="7"/>
      <c r="MDT772" s="526"/>
      <c r="MDU772" s="7"/>
      <c r="MDV772" s="526"/>
      <c r="MDW772" s="7"/>
      <c r="MDX772" s="526"/>
      <c r="MDY772" s="7"/>
      <c r="MDZ772" s="526"/>
      <c r="MEA772" s="7"/>
      <c r="MEB772" s="526"/>
      <c r="MEC772" s="7"/>
      <c r="MED772" s="526"/>
      <c r="MEE772" s="7"/>
      <c r="MEF772" s="526"/>
      <c r="MEG772" s="7"/>
      <c r="MEH772" s="526"/>
      <c r="MEI772" s="7"/>
      <c r="MEJ772" s="526"/>
      <c r="MEK772" s="7"/>
      <c r="MEL772" s="526"/>
      <c r="MEM772" s="7"/>
      <c r="MEN772" s="526"/>
      <c r="MEO772" s="7"/>
      <c r="MEP772" s="526"/>
      <c r="MEQ772" s="7"/>
      <c r="MER772" s="526"/>
      <c r="MES772" s="7"/>
      <c r="MET772" s="526"/>
      <c r="MEU772" s="7"/>
      <c r="MEV772" s="526"/>
      <c r="MEW772" s="7"/>
      <c r="MEX772" s="526"/>
      <c r="MEY772" s="7"/>
      <c r="MEZ772" s="526"/>
      <c r="MFA772" s="7"/>
      <c r="MFB772" s="526"/>
      <c r="MFC772" s="7"/>
      <c r="MFD772" s="526"/>
      <c r="MFE772" s="7"/>
      <c r="MFF772" s="526"/>
      <c r="MFG772" s="7"/>
      <c r="MFH772" s="526"/>
      <c r="MFI772" s="7"/>
      <c r="MFJ772" s="526"/>
      <c r="MFK772" s="7"/>
      <c r="MFL772" s="526"/>
      <c r="MFM772" s="7"/>
      <c r="MFN772" s="526"/>
      <c r="MFO772" s="7"/>
      <c r="MFP772" s="526"/>
      <c r="MFQ772" s="7"/>
      <c r="MFR772" s="526"/>
      <c r="MFS772" s="7"/>
      <c r="MFT772" s="526"/>
      <c r="MFU772" s="7"/>
      <c r="MFV772" s="526"/>
      <c r="MFW772" s="7"/>
      <c r="MFX772" s="526"/>
      <c r="MFY772" s="7"/>
      <c r="MFZ772" s="526"/>
      <c r="MGA772" s="7"/>
      <c r="MGB772" s="526"/>
      <c r="MGC772" s="7"/>
      <c r="MGD772" s="526"/>
      <c r="MGE772" s="7"/>
      <c r="MGF772" s="526"/>
      <c r="MGG772" s="7"/>
      <c r="MGH772" s="526"/>
      <c r="MGI772" s="7"/>
      <c r="MGJ772" s="526"/>
      <c r="MGK772" s="7"/>
      <c r="MGL772" s="526"/>
      <c r="MGM772" s="7"/>
      <c r="MGN772" s="526"/>
      <c r="MGO772" s="7"/>
      <c r="MGP772" s="526"/>
      <c r="MGQ772" s="7"/>
      <c r="MGR772" s="526"/>
      <c r="MGS772" s="7"/>
      <c r="MGT772" s="526"/>
      <c r="MGU772" s="7"/>
      <c r="MGV772" s="526"/>
      <c r="MGW772" s="7"/>
      <c r="MGX772" s="526"/>
      <c r="MGY772" s="7"/>
      <c r="MGZ772" s="526"/>
      <c r="MHA772" s="7"/>
      <c r="MHB772" s="526"/>
      <c r="MHC772" s="7"/>
      <c r="MHD772" s="526"/>
      <c r="MHE772" s="7"/>
      <c r="MHF772" s="526"/>
      <c r="MHG772" s="7"/>
      <c r="MHH772" s="526"/>
      <c r="MHI772" s="7"/>
      <c r="MHJ772" s="526"/>
      <c r="MHK772" s="7"/>
      <c r="MHL772" s="526"/>
      <c r="MHM772" s="7"/>
      <c r="MHN772" s="526"/>
      <c r="MHO772" s="7"/>
      <c r="MHP772" s="526"/>
      <c r="MHQ772" s="7"/>
      <c r="MHR772" s="526"/>
      <c r="MHS772" s="7"/>
      <c r="MHT772" s="526"/>
      <c r="MHU772" s="7"/>
      <c r="MHV772" s="526"/>
      <c r="MHW772" s="7"/>
      <c r="MHX772" s="526"/>
      <c r="MHY772" s="7"/>
      <c r="MHZ772" s="526"/>
      <c r="MIA772" s="7"/>
      <c r="MIB772" s="526"/>
      <c r="MIC772" s="7"/>
      <c r="MID772" s="526"/>
      <c r="MIE772" s="7"/>
      <c r="MIF772" s="526"/>
      <c r="MIG772" s="7"/>
      <c r="MIH772" s="526"/>
      <c r="MII772" s="7"/>
      <c r="MIJ772" s="526"/>
      <c r="MIK772" s="7"/>
      <c r="MIL772" s="526"/>
      <c r="MIM772" s="7"/>
      <c r="MIN772" s="526"/>
      <c r="MIO772" s="7"/>
      <c r="MIP772" s="526"/>
      <c r="MIQ772" s="7"/>
      <c r="MIR772" s="526"/>
      <c r="MIS772" s="7"/>
      <c r="MIT772" s="526"/>
      <c r="MIU772" s="7"/>
      <c r="MIV772" s="526"/>
      <c r="MIW772" s="7"/>
      <c r="MIX772" s="526"/>
      <c r="MIY772" s="7"/>
      <c r="MIZ772" s="526"/>
      <c r="MJA772" s="7"/>
      <c r="MJB772" s="526"/>
      <c r="MJC772" s="7"/>
      <c r="MJD772" s="526"/>
      <c r="MJE772" s="7"/>
      <c r="MJF772" s="526"/>
      <c r="MJG772" s="7"/>
      <c r="MJH772" s="526"/>
      <c r="MJI772" s="7"/>
      <c r="MJJ772" s="526"/>
      <c r="MJK772" s="7"/>
      <c r="MJL772" s="526"/>
      <c r="MJM772" s="7"/>
      <c r="MJN772" s="526"/>
      <c r="MJO772" s="7"/>
      <c r="MJP772" s="526"/>
      <c r="MJQ772" s="7"/>
      <c r="MJR772" s="526"/>
      <c r="MJS772" s="7"/>
      <c r="MJT772" s="526"/>
      <c r="MJU772" s="7"/>
      <c r="MJV772" s="526"/>
      <c r="MJW772" s="7"/>
      <c r="MJX772" s="526"/>
      <c r="MJY772" s="7"/>
      <c r="MJZ772" s="526"/>
      <c r="MKA772" s="7"/>
      <c r="MKB772" s="526"/>
      <c r="MKC772" s="7"/>
      <c r="MKD772" s="526"/>
      <c r="MKE772" s="7"/>
      <c r="MKF772" s="526"/>
      <c r="MKG772" s="7"/>
      <c r="MKH772" s="526"/>
      <c r="MKI772" s="7"/>
      <c r="MKJ772" s="526"/>
      <c r="MKK772" s="7"/>
      <c r="MKL772" s="526"/>
      <c r="MKM772" s="7"/>
      <c r="MKN772" s="526"/>
      <c r="MKO772" s="7"/>
      <c r="MKP772" s="526"/>
      <c r="MKQ772" s="7"/>
      <c r="MKR772" s="526"/>
      <c r="MKS772" s="7"/>
      <c r="MKT772" s="526"/>
      <c r="MKU772" s="7"/>
      <c r="MKV772" s="526"/>
      <c r="MKW772" s="7"/>
      <c r="MKX772" s="526"/>
      <c r="MKY772" s="7"/>
      <c r="MKZ772" s="526"/>
      <c r="MLA772" s="7"/>
      <c r="MLB772" s="526"/>
      <c r="MLC772" s="7"/>
      <c r="MLD772" s="526"/>
      <c r="MLE772" s="7"/>
      <c r="MLF772" s="526"/>
      <c r="MLG772" s="7"/>
      <c r="MLH772" s="526"/>
      <c r="MLI772" s="7"/>
      <c r="MLJ772" s="526"/>
      <c r="MLK772" s="7"/>
      <c r="MLL772" s="526"/>
      <c r="MLM772" s="7"/>
      <c r="MLN772" s="526"/>
      <c r="MLO772" s="7"/>
      <c r="MLP772" s="526"/>
      <c r="MLQ772" s="7"/>
      <c r="MLR772" s="526"/>
      <c r="MLS772" s="7"/>
      <c r="MLT772" s="526"/>
      <c r="MLU772" s="7"/>
      <c r="MLV772" s="526"/>
      <c r="MLW772" s="7"/>
      <c r="MLX772" s="526"/>
      <c r="MLY772" s="7"/>
      <c r="MLZ772" s="526"/>
      <c r="MMA772" s="7"/>
      <c r="MMB772" s="526"/>
      <c r="MMC772" s="7"/>
      <c r="MMD772" s="526"/>
      <c r="MME772" s="7"/>
      <c r="MMF772" s="526"/>
      <c r="MMG772" s="7"/>
      <c r="MMH772" s="526"/>
      <c r="MMI772" s="7"/>
      <c r="MMJ772" s="526"/>
      <c r="MMK772" s="7"/>
      <c r="MML772" s="526"/>
      <c r="MMM772" s="7"/>
      <c r="MMN772" s="526"/>
      <c r="MMO772" s="7"/>
      <c r="MMP772" s="526"/>
      <c r="MMQ772" s="7"/>
      <c r="MMR772" s="526"/>
      <c r="MMS772" s="7"/>
      <c r="MMT772" s="526"/>
      <c r="MMU772" s="7"/>
      <c r="MMV772" s="526"/>
      <c r="MMW772" s="7"/>
      <c r="MMX772" s="526"/>
      <c r="MMY772" s="7"/>
      <c r="MMZ772" s="526"/>
      <c r="MNA772" s="7"/>
      <c r="MNB772" s="526"/>
      <c r="MNC772" s="7"/>
      <c r="MND772" s="526"/>
      <c r="MNE772" s="7"/>
      <c r="MNF772" s="526"/>
      <c r="MNG772" s="7"/>
      <c r="MNH772" s="526"/>
      <c r="MNI772" s="7"/>
      <c r="MNJ772" s="526"/>
      <c r="MNK772" s="7"/>
      <c r="MNL772" s="526"/>
      <c r="MNM772" s="7"/>
      <c r="MNN772" s="526"/>
      <c r="MNO772" s="7"/>
      <c r="MNP772" s="526"/>
      <c r="MNQ772" s="7"/>
      <c r="MNR772" s="526"/>
      <c r="MNS772" s="7"/>
      <c r="MNT772" s="526"/>
      <c r="MNU772" s="7"/>
      <c r="MNV772" s="526"/>
      <c r="MNW772" s="7"/>
      <c r="MNX772" s="526"/>
      <c r="MNY772" s="7"/>
      <c r="MNZ772" s="526"/>
      <c r="MOA772" s="7"/>
      <c r="MOB772" s="526"/>
      <c r="MOC772" s="7"/>
      <c r="MOD772" s="526"/>
      <c r="MOE772" s="7"/>
      <c r="MOF772" s="526"/>
      <c r="MOG772" s="7"/>
      <c r="MOH772" s="526"/>
      <c r="MOI772" s="7"/>
      <c r="MOJ772" s="526"/>
      <c r="MOK772" s="7"/>
      <c r="MOL772" s="526"/>
      <c r="MOM772" s="7"/>
      <c r="MON772" s="526"/>
      <c r="MOO772" s="7"/>
      <c r="MOP772" s="526"/>
      <c r="MOQ772" s="7"/>
      <c r="MOR772" s="526"/>
      <c r="MOS772" s="7"/>
      <c r="MOT772" s="526"/>
      <c r="MOU772" s="7"/>
      <c r="MOV772" s="526"/>
      <c r="MOW772" s="7"/>
      <c r="MOX772" s="526"/>
      <c r="MOY772" s="7"/>
      <c r="MOZ772" s="526"/>
      <c r="MPA772" s="7"/>
      <c r="MPB772" s="526"/>
      <c r="MPC772" s="7"/>
      <c r="MPD772" s="526"/>
      <c r="MPE772" s="7"/>
      <c r="MPF772" s="526"/>
      <c r="MPG772" s="7"/>
      <c r="MPH772" s="526"/>
      <c r="MPI772" s="7"/>
      <c r="MPJ772" s="526"/>
      <c r="MPK772" s="7"/>
      <c r="MPL772" s="526"/>
      <c r="MPM772" s="7"/>
      <c r="MPN772" s="526"/>
      <c r="MPO772" s="7"/>
      <c r="MPP772" s="526"/>
      <c r="MPQ772" s="7"/>
      <c r="MPR772" s="526"/>
      <c r="MPS772" s="7"/>
      <c r="MPT772" s="526"/>
      <c r="MPU772" s="7"/>
      <c r="MPV772" s="526"/>
      <c r="MPW772" s="7"/>
      <c r="MPX772" s="526"/>
      <c r="MPY772" s="7"/>
      <c r="MPZ772" s="526"/>
      <c r="MQA772" s="7"/>
      <c r="MQB772" s="526"/>
      <c r="MQC772" s="7"/>
      <c r="MQD772" s="526"/>
      <c r="MQE772" s="7"/>
      <c r="MQF772" s="526"/>
      <c r="MQG772" s="7"/>
      <c r="MQH772" s="526"/>
      <c r="MQI772" s="7"/>
      <c r="MQJ772" s="526"/>
      <c r="MQK772" s="7"/>
      <c r="MQL772" s="526"/>
      <c r="MQM772" s="7"/>
      <c r="MQN772" s="526"/>
      <c r="MQO772" s="7"/>
      <c r="MQP772" s="526"/>
      <c r="MQQ772" s="7"/>
      <c r="MQR772" s="526"/>
      <c r="MQS772" s="7"/>
      <c r="MQT772" s="526"/>
      <c r="MQU772" s="7"/>
      <c r="MQV772" s="526"/>
      <c r="MQW772" s="7"/>
      <c r="MQX772" s="526"/>
      <c r="MQY772" s="7"/>
      <c r="MQZ772" s="526"/>
      <c r="MRA772" s="7"/>
      <c r="MRB772" s="526"/>
      <c r="MRC772" s="7"/>
      <c r="MRD772" s="526"/>
      <c r="MRE772" s="7"/>
      <c r="MRF772" s="526"/>
      <c r="MRG772" s="7"/>
      <c r="MRH772" s="526"/>
      <c r="MRI772" s="7"/>
      <c r="MRJ772" s="526"/>
      <c r="MRK772" s="7"/>
      <c r="MRL772" s="526"/>
      <c r="MRM772" s="7"/>
      <c r="MRN772" s="526"/>
      <c r="MRO772" s="7"/>
      <c r="MRP772" s="526"/>
      <c r="MRQ772" s="7"/>
      <c r="MRR772" s="526"/>
      <c r="MRS772" s="7"/>
      <c r="MRT772" s="526"/>
      <c r="MRU772" s="7"/>
      <c r="MRV772" s="526"/>
      <c r="MRW772" s="7"/>
      <c r="MRX772" s="526"/>
      <c r="MRY772" s="7"/>
      <c r="MRZ772" s="526"/>
      <c r="MSA772" s="7"/>
      <c r="MSB772" s="526"/>
      <c r="MSC772" s="7"/>
      <c r="MSD772" s="526"/>
      <c r="MSE772" s="7"/>
      <c r="MSF772" s="526"/>
      <c r="MSG772" s="7"/>
      <c r="MSH772" s="526"/>
      <c r="MSI772" s="7"/>
      <c r="MSJ772" s="526"/>
      <c r="MSK772" s="7"/>
      <c r="MSL772" s="526"/>
      <c r="MSM772" s="7"/>
      <c r="MSN772" s="526"/>
      <c r="MSO772" s="7"/>
      <c r="MSP772" s="526"/>
      <c r="MSQ772" s="7"/>
      <c r="MSR772" s="526"/>
      <c r="MSS772" s="7"/>
      <c r="MST772" s="526"/>
      <c r="MSU772" s="7"/>
      <c r="MSV772" s="526"/>
      <c r="MSW772" s="7"/>
      <c r="MSX772" s="526"/>
      <c r="MSY772" s="7"/>
      <c r="MSZ772" s="526"/>
      <c r="MTA772" s="7"/>
      <c r="MTB772" s="526"/>
      <c r="MTC772" s="7"/>
      <c r="MTD772" s="526"/>
      <c r="MTE772" s="7"/>
      <c r="MTF772" s="526"/>
      <c r="MTG772" s="7"/>
      <c r="MTH772" s="526"/>
      <c r="MTI772" s="7"/>
      <c r="MTJ772" s="526"/>
      <c r="MTK772" s="7"/>
      <c r="MTL772" s="526"/>
      <c r="MTM772" s="7"/>
      <c r="MTN772" s="526"/>
      <c r="MTO772" s="7"/>
      <c r="MTP772" s="526"/>
      <c r="MTQ772" s="7"/>
      <c r="MTR772" s="526"/>
      <c r="MTS772" s="7"/>
      <c r="MTT772" s="526"/>
      <c r="MTU772" s="7"/>
      <c r="MTV772" s="526"/>
      <c r="MTW772" s="7"/>
      <c r="MTX772" s="526"/>
      <c r="MTY772" s="7"/>
      <c r="MTZ772" s="526"/>
      <c r="MUA772" s="7"/>
      <c r="MUB772" s="526"/>
      <c r="MUC772" s="7"/>
      <c r="MUD772" s="526"/>
      <c r="MUE772" s="7"/>
      <c r="MUF772" s="526"/>
      <c r="MUG772" s="7"/>
      <c r="MUH772" s="526"/>
      <c r="MUI772" s="7"/>
      <c r="MUJ772" s="526"/>
      <c r="MUK772" s="7"/>
      <c r="MUL772" s="526"/>
      <c r="MUM772" s="7"/>
      <c r="MUN772" s="526"/>
      <c r="MUO772" s="7"/>
      <c r="MUP772" s="526"/>
      <c r="MUQ772" s="7"/>
      <c r="MUR772" s="526"/>
      <c r="MUS772" s="7"/>
      <c r="MUT772" s="526"/>
      <c r="MUU772" s="7"/>
      <c r="MUV772" s="526"/>
      <c r="MUW772" s="7"/>
      <c r="MUX772" s="526"/>
      <c r="MUY772" s="7"/>
      <c r="MUZ772" s="526"/>
      <c r="MVA772" s="7"/>
      <c r="MVB772" s="526"/>
      <c r="MVC772" s="7"/>
      <c r="MVD772" s="526"/>
      <c r="MVE772" s="7"/>
      <c r="MVF772" s="526"/>
      <c r="MVG772" s="7"/>
      <c r="MVH772" s="526"/>
      <c r="MVI772" s="7"/>
      <c r="MVJ772" s="526"/>
      <c r="MVK772" s="7"/>
      <c r="MVL772" s="526"/>
      <c r="MVM772" s="7"/>
      <c r="MVN772" s="526"/>
      <c r="MVO772" s="7"/>
      <c r="MVP772" s="526"/>
      <c r="MVQ772" s="7"/>
      <c r="MVR772" s="526"/>
      <c r="MVS772" s="7"/>
      <c r="MVT772" s="526"/>
      <c r="MVU772" s="7"/>
      <c r="MVV772" s="526"/>
      <c r="MVW772" s="7"/>
      <c r="MVX772" s="526"/>
      <c r="MVY772" s="7"/>
      <c r="MVZ772" s="526"/>
      <c r="MWA772" s="7"/>
      <c r="MWB772" s="526"/>
      <c r="MWC772" s="7"/>
      <c r="MWD772" s="526"/>
      <c r="MWE772" s="7"/>
      <c r="MWF772" s="526"/>
      <c r="MWG772" s="7"/>
      <c r="MWH772" s="526"/>
      <c r="MWI772" s="7"/>
      <c r="MWJ772" s="526"/>
      <c r="MWK772" s="7"/>
      <c r="MWL772" s="526"/>
      <c r="MWM772" s="7"/>
      <c r="MWN772" s="526"/>
      <c r="MWO772" s="7"/>
      <c r="MWP772" s="526"/>
      <c r="MWQ772" s="7"/>
      <c r="MWR772" s="526"/>
      <c r="MWS772" s="7"/>
      <c r="MWT772" s="526"/>
      <c r="MWU772" s="7"/>
      <c r="MWV772" s="526"/>
      <c r="MWW772" s="7"/>
      <c r="MWX772" s="526"/>
      <c r="MWY772" s="7"/>
      <c r="MWZ772" s="526"/>
      <c r="MXA772" s="7"/>
      <c r="MXB772" s="526"/>
      <c r="MXC772" s="7"/>
      <c r="MXD772" s="526"/>
      <c r="MXE772" s="7"/>
      <c r="MXF772" s="526"/>
      <c r="MXG772" s="7"/>
      <c r="MXH772" s="526"/>
      <c r="MXI772" s="7"/>
      <c r="MXJ772" s="526"/>
      <c r="MXK772" s="7"/>
      <c r="MXL772" s="526"/>
      <c r="MXM772" s="7"/>
      <c r="MXN772" s="526"/>
      <c r="MXO772" s="7"/>
      <c r="MXP772" s="526"/>
      <c r="MXQ772" s="7"/>
      <c r="MXR772" s="526"/>
      <c r="MXS772" s="7"/>
      <c r="MXT772" s="526"/>
      <c r="MXU772" s="7"/>
      <c r="MXV772" s="526"/>
      <c r="MXW772" s="7"/>
      <c r="MXX772" s="526"/>
      <c r="MXY772" s="7"/>
      <c r="MXZ772" s="526"/>
      <c r="MYA772" s="7"/>
      <c r="MYB772" s="526"/>
      <c r="MYC772" s="7"/>
      <c r="MYD772" s="526"/>
      <c r="MYE772" s="7"/>
      <c r="MYF772" s="526"/>
      <c r="MYG772" s="7"/>
      <c r="MYH772" s="526"/>
      <c r="MYI772" s="7"/>
      <c r="MYJ772" s="526"/>
      <c r="MYK772" s="7"/>
      <c r="MYL772" s="526"/>
      <c r="MYM772" s="7"/>
      <c r="MYN772" s="526"/>
      <c r="MYO772" s="7"/>
      <c r="MYP772" s="526"/>
      <c r="MYQ772" s="7"/>
      <c r="MYR772" s="526"/>
      <c r="MYS772" s="7"/>
      <c r="MYT772" s="526"/>
      <c r="MYU772" s="7"/>
      <c r="MYV772" s="526"/>
      <c r="MYW772" s="7"/>
      <c r="MYX772" s="526"/>
      <c r="MYY772" s="7"/>
      <c r="MYZ772" s="526"/>
      <c r="MZA772" s="7"/>
      <c r="MZB772" s="526"/>
      <c r="MZC772" s="7"/>
      <c r="MZD772" s="526"/>
      <c r="MZE772" s="7"/>
      <c r="MZF772" s="526"/>
      <c r="MZG772" s="7"/>
      <c r="MZH772" s="526"/>
      <c r="MZI772" s="7"/>
      <c r="MZJ772" s="526"/>
      <c r="MZK772" s="7"/>
      <c r="MZL772" s="526"/>
      <c r="MZM772" s="7"/>
      <c r="MZN772" s="526"/>
      <c r="MZO772" s="7"/>
      <c r="MZP772" s="526"/>
      <c r="MZQ772" s="7"/>
      <c r="MZR772" s="526"/>
      <c r="MZS772" s="7"/>
      <c r="MZT772" s="526"/>
      <c r="MZU772" s="7"/>
      <c r="MZV772" s="526"/>
      <c r="MZW772" s="7"/>
      <c r="MZX772" s="526"/>
      <c r="MZY772" s="7"/>
      <c r="MZZ772" s="526"/>
      <c r="NAA772" s="7"/>
      <c r="NAB772" s="526"/>
      <c r="NAC772" s="7"/>
      <c r="NAD772" s="526"/>
      <c r="NAE772" s="7"/>
      <c r="NAF772" s="526"/>
      <c r="NAG772" s="7"/>
      <c r="NAH772" s="526"/>
      <c r="NAI772" s="7"/>
      <c r="NAJ772" s="526"/>
      <c r="NAK772" s="7"/>
      <c r="NAL772" s="526"/>
      <c r="NAM772" s="7"/>
      <c r="NAN772" s="526"/>
      <c r="NAO772" s="7"/>
      <c r="NAP772" s="526"/>
      <c r="NAQ772" s="7"/>
      <c r="NAR772" s="526"/>
      <c r="NAS772" s="7"/>
      <c r="NAT772" s="526"/>
      <c r="NAU772" s="7"/>
      <c r="NAV772" s="526"/>
      <c r="NAW772" s="7"/>
      <c r="NAX772" s="526"/>
      <c r="NAY772" s="7"/>
      <c r="NAZ772" s="526"/>
      <c r="NBA772" s="7"/>
      <c r="NBB772" s="526"/>
      <c r="NBC772" s="7"/>
      <c r="NBD772" s="526"/>
      <c r="NBE772" s="7"/>
      <c r="NBF772" s="526"/>
      <c r="NBG772" s="7"/>
      <c r="NBH772" s="526"/>
      <c r="NBI772" s="7"/>
      <c r="NBJ772" s="526"/>
      <c r="NBK772" s="7"/>
      <c r="NBL772" s="526"/>
      <c r="NBM772" s="7"/>
      <c r="NBN772" s="526"/>
      <c r="NBO772" s="7"/>
      <c r="NBP772" s="526"/>
      <c r="NBQ772" s="7"/>
      <c r="NBR772" s="526"/>
      <c r="NBS772" s="7"/>
      <c r="NBT772" s="526"/>
      <c r="NBU772" s="7"/>
      <c r="NBV772" s="526"/>
      <c r="NBW772" s="7"/>
      <c r="NBX772" s="526"/>
      <c r="NBY772" s="7"/>
      <c r="NBZ772" s="526"/>
      <c r="NCA772" s="7"/>
      <c r="NCB772" s="526"/>
      <c r="NCC772" s="7"/>
      <c r="NCD772" s="526"/>
      <c r="NCE772" s="7"/>
      <c r="NCF772" s="526"/>
      <c r="NCG772" s="7"/>
      <c r="NCH772" s="526"/>
      <c r="NCI772" s="7"/>
      <c r="NCJ772" s="526"/>
      <c r="NCK772" s="7"/>
      <c r="NCL772" s="526"/>
      <c r="NCM772" s="7"/>
      <c r="NCN772" s="526"/>
      <c r="NCO772" s="7"/>
      <c r="NCP772" s="526"/>
      <c r="NCQ772" s="7"/>
      <c r="NCR772" s="526"/>
      <c r="NCS772" s="7"/>
      <c r="NCT772" s="526"/>
      <c r="NCU772" s="7"/>
      <c r="NCV772" s="526"/>
      <c r="NCW772" s="7"/>
      <c r="NCX772" s="526"/>
      <c r="NCY772" s="7"/>
      <c r="NCZ772" s="526"/>
      <c r="NDA772" s="7"/>
      <c r="NDB772" s="526"/>
      <c r="NDC772" s="7"/>
      <c r="NDD772" s="526"/>
      <c r="NDE772" s="7"/>
      <c r="NDF772" s="526"/>
      <c r="NDG772" s="7"/>
      <c r="NDH772" s="526"/>
      <c r="NDI772" s="7"/>
      <c r="NDJ772" s="526"/>
      <c r="NDK772" s="7"/>
      <c r="NDL772" s="526"/>
      <c r="NDM772" s="7"/>
      <c r="NDN772" s="526"/>
      <c r="NDO772" s="7"/>
      <c r="NDP772" s="526"/>
      <c r="NDQ772" s="7"/>
      <c r="NDR772" s="526"/>
      <c r="NDS772" s="7"/>
      <c r="NDT772" s="526"/>
      <c r="NDU772" s="7"/>
      <c r="NDV772" s="526"/>
      <c r="NDW772" s="7"/>
      <c r="NDX772" s="526"/>
      <c r="NDY772" s="7"/>
      <c r="NDZ772" s="526"/>
      <c r="NEA772" s="7"/>
      <c r="NEB772" s="526"/>
      <c r="NEC772" s="7"/>
      <c r="NED772" s="526"/>
      <c r="NEE772" s="7"/>
      <c r="NEF772" s="526"/>
      <c r="NEG772" s="7"/>
      <c r="NEH772" s="526"/>
      <c r="NEI772" s="7"/>
      <c r="NEJ772" s="526"/>
      <c r="NEK772" s="7"/>
      <c r="NEL772" s="526"/>
      <c r="NEM772" s="7"/>
      <c r="NEN772" s="526"/>
      <c r="NEO772" s="7"/>
      <c r="NEP772" s="526"/>
      <c r="NEQ772" s="7"/>
      <c r="NER772" s="526"/>
      <c r="NES772" s="7"/>
      <c r="NET772" s="526"/>
      <c r="NEU772" s="7"/>
      <c r="NEV772" s="526"/>
      <c r="NEW772" s="7"/>
      <c r="NEX772" s="526"/>
      <c r="NEY772" s="7"/>
      <c r="NEZ772" s="526"/>
      <c r="NFA772" s="7"/>
      <c r="NFB772" s="526"/>
      <c r="NFC772" s="7"/>
      <c r="NFD772" s="526"/>
      <c r="NFE772" s="7"/>
      <c r="NFF772" s="526"/>
      <c r="NFG772" s="7"/>
      <c r="NFH772" s="526"/>
      <c r="NFI772" s="7"/>
      <c r="NFJ772" s="526"/>
      <c r="NFK772" s="7"/>
      <c r="NFL772" s="526"/>
      <c r="NFM772" s="7"/>
      <c r="NFN772" s="526"/>
      <c r="NFO772" s="7"/>
      <c r="NFP772" s="526"/>
      <c r="NFQ772" s="7"/>
      <c r="NFR772" s="526"/>
      <c r="NFS772" s="7"/>
      <c r="NFT772" s="526"/>
      <c r="NFU772" s="7"/>
      <c r="NFV772" s="526"/>
      <c r="NFW772" s="7"/>
      <c r="NFX772" s="526"/>
      <c r="NFY772" s="7"/>
      <c r="NFZ772" s="526"/>
      <c r="NGA772" s="7"/>
      <c r="NGB772" s="526"/>
      <c r="NGC772" s="7"/>
      <c r="NGD772" s="526"/>
      <c r="NGE772" s="7"/>
      <c r="NGF772" s="526"/>
      <c r="NGG772" s="7"/>
      <c r="NGH772" s="526"/>
      <c r="NGI772" s="7"/>
      <c r="NGJ772" s="526"/>
      <c r="NGK772" s="7"/>
      <c r="NGL772" s="526"/>
      <c r="NGM772" s="7"/>
      <c r="NGN772" s="526"/>
      <c r="NGO772" s="7"/>
      <c r="NGP772" s="526"/>
      <c r="NGQ772" s="7"/>
      <c r="NGR772" s="526"/>
      <c r="NGS772" s="7"/>
      <c r="NGT772" s="526"/>
      <c r="NGU772" s="7"/>
      <c r="NGV772" s="526"/>
      <c r="NGW772" s="7"/>
      <c r="NGX772" s="526"/>
      <c r="NGY772" s="7"/>
      <c r="NGZ772" s="526"/>
      <c r="NHA772" s="7"/>
      <c r="NHB772" s="526"/>
      <c r="NHC772" s="7"/>
      <c r="NHD772" s="526"/>
      <c r="NHE772" s="7"/>
      <c r="NHF772" s="526"/>
      <c r="NHG772" s="7"/>
      <c r="NHH772" s="526"/>
      <c r="NHI772" s="7"/>
      <c r="NHJ772" s="526"/>
      <c r="NHK772" s="7"/>
      <c r="NHL772" s="526"/>
      <c r="NHM772" s="7"/>
      <c r="NHN772" s="526"/>
      <c r="NHO772" s="7"/>
      <c r="NHP772" s="526"/>
      <c r="NHQ772" s="7"/>
      <c r="NHR772" s="526"/>
      <c r="NHS772" s="7"/>
      <c r="NHT772" s="526"/>
      <c r="NHU772" s="7"/>
      <c r="NHV772" s="526"/>
      <c r="NHW772" s="7"/>
      <c r="NHX772" s="526"/>
      <c r="NHY772" s="7"/>
      <c r="NHZ772" s="526"/>
      <c r="NIA772" s="7"/>
      <c r="NIB772" s="526"/>
      <c r="NIC772" s="7"/>
      <c r="NID772" s="526"/>
      <c r="NIE772" s="7"/>
      <c r="NIF772" s="526"/>
      <c r="NIG772" s="7"/>
      <c r="NIH772" s="526"/>
      <c r="NII772" s="7"/>
      <c r="NIJ772" s="526"/>
      <c r="NIK772" s="7"/>
      <c r="NIL772" s="526"/>
      <c r="NIM772" s="7"/>
      <c r="NIN772" s="526"/>
      <c r="NIO772" s="7"/>
      <c r="NIP772" s="526"/>
      <c r="NIQ772" s="7"/>
      <c r="NIR772" s="526"/>
      <c r="NIS772" s="7"/>
      <c r="NIT772" s="526"/>
      <c r="NIU772" s="7"/>
      <c r="NIV772" s="526"/>
      <c r="NIW772" s="7"/>
      <c r="NIX772" s="526"/>
      <c r="NIY772" s="7"/>
      <c r="NIZ772" s="526"/>
      <c r="NJA772" s="7"/>
      <c r="NJB772" s="526"/>
      <c r="NJC772" s="7"/>
      <c r="NJD772" s="526"/>
      <c r="NJE772" s="7"/>
      <c r="NJF772" s="526"/>
      <c r="NJG772" s="7"/>
      <c r="NJH772" s="526"/>
      <c r="NJI772" s="7"/>
      <c r="NJJ772" s="526"/>
      <c r="NJK772" s="7"/>
      <c r="NJL772" s="526"/>
      <c r="NJM772" s="7"/>
      <c r="NJN772" s="526"/>
      <c r="NJO772" s="7"/>
      <c r="NJP772" s="526"/>
      <c r="NJQ772" s="7"/>
      <c r="NJR772" s="526"/>
      <c r="NJS772" s="7"/>
      <c r="NJT772" s="526"/>
      <c r="NJU772" s="7"/>
      <c r="NJV772" s="526"/>
      <c r="NJW772" s="7"/>
      <c r="NJX772" s="526"/>
      <c r="NJY772" s="7"/>
      <c r="NJZ772" s="526"/>
      <c r="NKA772" s="7"/>
      <c r="NKB772" s="526"/>
      <c r="NKC772" s="7"/>
      <c r="NKD772" s="526"/>
      <c r="NKE772" s="7"/>
      <c r="NKF772" s="526"/>
      <c r="NKG772" s="7"/>
      <c r="NKH772" s="526"/>
      <c r="NKI772" s="7"/>
      <c r="NKJ772" s="526"/>
      <c r="NKK772" s="7"/>
      <c r="NKL772" s="526"/>
      <c r="NKM772" s="7"/>
      <c r="NKN772" s="526"/>
      <c r="NKO772" s="7"/>
      <c r="NKP772" s="526"/>
      <c r="NKQ772" s="7"/>
      <c r="NKR772" s="526"/>
      <c r="NKS772" s="7"/>
      <c r="NKT772" s="526"/>
      <c r="NKU772" s="7"/>
      <c r="NKV772" s="526"/>
      <c r="NKW772" s="7"/>
      <c r="NKX772" s="526"/>
      <c r="NKY772" s="7"/>
      <c r="NKZ772" s="526"/>
      <c r="NLA772" s="7"/>
      <c r="NLB772" s="526"/>
      <c r="NLC772" s="7"/>
      <c r="NLD772" s="526"/>
      <c r="NLE772" s="7"/>
      <c r="NLF772" s="526"/>
      <c r="NLG772" s="7"/>
      <c r="NLH772" s="526"/>
      <c r="NLI772" s="7"/>
      <c r="NLJ772" s="526"/>
      <c r="NLK772" s="7"/>
      <c r="NLL772" s="526"/>
      <c r="NLM772" s="7"/>
      <c r="NLN772" s="526"/>
      <c r="NLO772" s="7"/>
      <c r="NLP772" s="526"/>
      <c r="NLQ772" s="7"/>
      <c r="NLR772" s="526"/>
      <c r="NLS772" s="7"/>
      <c r="NLT772" s="526"/>
      <c r="NLU772" s="7"/>
      <c r="NLV772" s="526"/>
      <c r="NLW772" s="7"/>
      <c r="NLX772" s="526"/>
      <c r="NLY772" s="7"/>
      <c r="NLZ772" s="526"/>
      <c r="NMA772" s="7"/>
      <c r="NMB772" s="526"/>
      <c r="NMC772" s="7"/>
      <c r="NMD772" s="526"/>
      <c r="NME772" s="7"/>
      <c r="NMF772" s="526"/>
      <c r="NMG772" s="7"/>
      <c r="NMH772" s="526"/>
      <c r="NMI772" s="7"/>
      <c r="NMJ772" s="526"/>
      <c r="NMK772" s="7"/>
      <c r="NML772" s="526"/>
      <c r="NMM772" s="7"/>
      <c r="NMN772" s="526"/>
      <c r="NMO772" s="7"/>
      <c r="NMP772" s="526"/>
      <c r="NMQ772" s="7"/>
      <c r="NMR772" s="526"/>
      <c r="NMS772" s="7"/>
      <c r="NMT772" s="526"/>
      <c r="NMU772" s="7"/>
      <c r="NMV772" s="526"/>
      <c r="NMW772" s="7"/>
      <c r="NMX772" s="526"/>
      <c r="NMY772" s="7"/>
      <c r="NMZ772" s="526"/>
      <c r="NNA772" s="7"/>
      <c r="NNB772" s="526"/>
      <c r="NNC772" s="7"/>
      <c r="NND772" s="526"/>
      <c r="NNE772" s="7"/>
      <c r="NNF772" s="526"/>
      <c r="NNG772" s="7"/>
      <c r="NNH772" s="526"/>
      <c r="NNI772" s="7"/>
      <c r="NNJ772" s="526"/>
      <c r="NNK772" s="7"/>
      <c r="NNL772" s="526"/>
      <c r="NNM772" s="7"/>
      <c r="NNN772" s="526"/>
      <c r="NNO772" s="7"/>
      <c r="NNP772" s="526"/>
      <c r="NNQ772" s="7"/>
      <c r="NNR772" s="526"/>
      <c r="NNS772" s="7"/>
      <c r="NNT772" s="526"/>
      <c r="NNU772" s="7"/>
      <c r="NNV772" s="526"/>
      <c r="NNW772" s="7"/>
      <c r="NNX772" s="526"/>
      <c r="NNY772" s="7"/>
      <c r="NNZ772" s="526"/>
      <c r="NOA772" s="7"/>
      <c r="NOB772" s="526"/>
      <c r="NOC772" s="7"/>
      <c r="NOD772" s="526"/>
      <c r="NOE772" s="7"/>
      <c r="NOF772" s="526"/>
      <c r="NOG772" s="7"/>
      <c r="NOH772" s="526"/>
      <c r="NOI772" s="7"/>
      <c r="NOJ772" s="526"/>
      <c r="NOK772" s="7"/>
      <c r="NOL772" s="526"/>
      <c r="NOM772" s="7"/>
      <c r="NON772" s="526"/>
      <c r="NOO772" s="7"/>
      <c r="NOP772" s="526"/>
      <c r="NOQ772" s="7"/>
      <c r="NOR772" s="526"/>
      <c r="NOS772" s="7"/>
      <c r="NOT772" s="526"/>
      <c r="NOU772" s="7"/>
      <c r="NOV772" s="526"/>
      <c r="NOW772" s="7"/>
      <c r="NOX772" s="526"/>
      <c r="NOY772" s="7"/>
      <c r="NOZ772" s="526"/>
      <c r="NPA772" s="7"/>
      <c r="NPB772" s="526"/>
      <c r="NPC772" s="7"/>
      <c r="NPD772" s="526"/>
      <c r="NPE772" s="7"/>
      <c r="NPF772" s="526"/>
      <c r="NPG772" s="7"/>
      <c r="NPH772" s="526"/>
      <c r="NPI772" s="7"/>
      <c r="NPJ772" s="526"/>
      <c r="NPK772" s="7"/>
      <c r="NPL772" s="526"/>
      <c r="NPM772" s="7"/>
      <c r="NPN772" s="526"/>
      <c r="NPO772" s="7"/>
      <c r="NPP772" s="526"/>
      <c r="NPQ772" s="7"/>
      <c r="NPR772" s="526"/>
      <c r="NPS772" s="7"/>
      <c r="NPT772" s="526"/>
      <c r="NPU772" s="7"/>
      <c r="NPV772" s="526"/>
      <c r="NPW772" s="7"/>
      <c r="NPX772" s="526"/>
      <c r="NPY772" s="7"/>
      <c r="NPZ772" s="526"/>
      <c r="NQA772" s="7"/>
      <c r="NQB772" s="526"/>
      <c r="NQC772" s="7"/>
      <c r="NQD772" s="526"/>
      <c r="NQE772" s="7"/>
      <c r="NQF772" s="526"/>
      <c r="NQG772" s="7"/>
      <c r="NQH772" s="526"/>
      <c r="NQI772" s="7"/>
      <c r="NQJ772" s="526"/>
      <c r="NQK772" s="7"/>
      <c r="NQL772" s="526"/>
      <c r="NQM772" s="7"/>
      <c r="NQN772" s="526"/>
      <c r="NQO772" s="7"/>
      <c r="NQP772" s="526"/>
      <c r="NQQ772" s="7"/>
      <c r="NQR772" s="526"/>
      <c r="NQS772" s="7"/>
      <c r="NQT772" s="526"/>
      <c r="NQU772" s="7"/>
      <c r="NQV772" s="526"/>
      <c r="NQW772" s="7"/>
      <c r="NQX772" s="526"/>
      <c r="NQY772" s="7"/>
      <c r="NQZ772" s="526"/>
      <c r="NRA772" s="7"/>
      <c r="NRB772" s="526"/>
      <c r="NRC772" s="7"/>
      <c r="NRD772" s="526"/>
      <c r="NRE772" s="7"/>
      <c r="NRF772" s="526"/>
      <c r="NRG772" s="7"/>
      <c r="NRH772" s="526"/>
      <c r="NRI772" s="7"/>
      <c r="NRJ772" s="526"/>
      <c r="NRK772" s="7"/>
      <c r="NRL772" s="526"/>
      <c r="NRM772" s="7"/>
      <c r="NRN772" s="526"/>
      <c r="NRO772" s="7"/>
      <c r="NRP772" s="526"/>
      <c r="NRQ772" s="7"/>
      <c r="NRR772" s="526"/>
      <c r="NRS772" s="7"/>
      <c r="NRT772" s="526"/>
      <c r="NRU772" s="7"/>
      <c r="NRV772" s="526"/>
      <c r="NRW772" s="7"/>
      <c r="NRX772" s="526"/>
      <c r="NRY772" s="7"/>
      <c r="NRZ772" s="526"/>
      <c r="NSA772" s="7"/>
      <c r="NSB772" s="526"/>
      <c r="NSC772" s="7"/>
      <c r="NSD772" s="526"/>
      <c r="NSE772" s="7"/>
      <c r="NSF772" s="526"/>
      <c r="NSG772" s="7"/>
      <c r="NSH772" s="526"/>
      <c r="NSI772" s="7"/>
      <c r="NSJ772" s="526"/>
      <c r="NSK772" s="7"/>
      <c r="NSL772" s="526"/>
      <c r="NSM772" s="7"/>
      <c r="NSN772" s="526"/>
      <c r="NSO772" s="7"/>
      <c r="NSP772" s="526"/>
      <c r="NSQ772" s="7"/>
      <c r="NSR772" s="526"/>
      <c r="NSS772" s="7"/>
      <c r="NST772" s="526"/>
      <c r="NSU772" s="7"/>
      <c r="NSV772" s="526"/>
      <c r="NSW772" s="7"/>
      <c r="NSX772" s="526"/>
      <c r="NSY772" s="7"/>
      <c r="NSZ772" s="526"/>
      <c r="NTA772" s="7"/>
      <c r="NTB772" s="526"/>
      <c r="NTC772" s="7"/>
      <c r="NTD772" s="526"/>
      <c r="NTE772" s="7"/>
      <c r="NTF772" s="526"/>
      <c r="NTG772" s="7"/>
      <c r="NTH772" s="526"/>
      <c r="NTI772" s="7"/>
      <c r="NTJ772" s="526"/>
      <c r="NTK772" s="7"/>
      <c r="NTL772" s="526"/>
      <c r="NTM772" s="7"/>
      <c r="NTN772" s="526"/>
      <c r="NTO772" s="7"/>
      <c r="NTP772" s="526"/>
      <c r="NTQ772" s="7"/>
      <c r="NTR772" s="526"/>
      <c r="NTS772" s="7"/>
      <c r="NTT772" s="526"/>
      <c r="NTU772" s="7"/>
      <c r="NTV772" s="526"/>
      <c r="NTW772" s="7"/>
      <c r="NTX772" s="526"/>
      <c r="NTY772" s="7"/>
      <c r="NTZ772" s="526"/>
      <c r="NUA772" s="7"/>
      <c r="NUB772" s="526"/>
      <c r="NUC772" s="7"/>
      <c r="NUD772" s="526"/>
      <c r="NUE772" s="7"/>
      <c r="NUF772" s="526"/>
      <c r="NUG772" s="7"/>
      <c r="NUH772" s="526"/>
      <c r="NUI772" s="7"/>
      <c r="NUJ772" s="526"/>
      <c r="NUK772" s="7"/>
      <c r="NUL772" s="526"/>
      <c r="NUM772" s="7"/>
      <c r="NUN772" s="526"/>
      <c r="NUO772" s="7"/>
      <c r="NUP772" s="526"/>
      <c r="NUQ772" s="7"/>
      <c r="NUR772" s="526"/>
      <c r="NUS772" s="7"/>
      <c r="NUT772" s="526"/>
      <c r="NUU772" s="7"/>
      <c r="NUV772" s="526"/>
      <c r="NUW772" s="7"/>
      <c r="NUX772" s="526"/>
      <c r="NUY772" s="7"/>
      <c r="NUZ772" s="526"/>
      <c r="NVA772" s="7"/>
      <c r="NVB772" s="526"/>
      <c r="NVC772" s="7"/>
      <c r="NVD772" s="526"/>
      <c r="NVE772" s="7"/>
      <c r="NVF772" s="526"/>
      <c r="NVG772" s="7"/>
      <c r="NVH772" s="526"/>
      <c r="NVI772" s="7"/>
      <c r="NVJ772" s="526"/>
      <c r="NVK772" s="7"/>
      <c r="NVL772" s="526"/>
      <c r="NVM772" s="7"/>
      <c r="NVN772" s="526"/>
      <c r="NVO772" s="7"/>
      <c r="NVP772" s="526"/>
      <c r="NVQ772" s="7"/>
      <c r="NVR772" s="526"/>
      <c r="NVS772" s="7"/>
      <c r="NVT772" s="526"/>
      <c r="NVU772" s="7"/>
      <c r="NVV772" s="526"/>
      <c r="NVW772" s="7"/>
      <c r="NVX772" s="526"/>
      <c r="NVY772" s="7"/>
      <c r="NVZ772" s="526"/>
      <c r="NWA772" s="7"/>
      <c r="NWB772" s="526"/>
      <c r="NWC772" s="7"/>
      <c r="NWD772" s="526"/>
      <c r="NWE772" s="7"/>
      <c r="NWF772" s="526"/>
      <c r="NWG772" s="7"/>
      <c r="NWH772" s="526"/>
      <c r="NWI772" s="7"/>
      <c r="NWJ772" s="526"/>
      <c r="NWK772" s="7"/>
      <c r="NWL772" s="526"/>
      <c r="NWM772" s="7"/>
      <c r="NWN772" s="526"/>
      <c r="NWO772" s="7"/>
      <c r="NWP772" s="526"/>
      <c r="NWQ772" s="7"/>
      <c r="NWR772" s="526"/>
      <c r="NWS772" s="7"/>
      <c r="NWT772" s="526"/>
      <c r="NWU772" s="7"/>
      <c r="NWV772" s="526"/>
      <c r="NWW772" s="7"/>
      <c r="NWX772" s="526"/>
      <c r="NWY772" s="7"/>
      <c r="NWZ772" s="526"/>
      <c r="NXA772" s="7"/>
      <c r="NXB772" s="526"/>
      <c r="NXC772" s="7"/>
      <c r="NXD772" s="526"/>
      <c r="NXE772" s="7"/>
      <c r="NXF772" s="526"/>
      <c r="NXG772" s="7"/>
      <c r="NXH772" s="526"/>
      <c r="NXI772" s="7"/>
      <c r="NXJ772" s="526"/>
      <c r="NXK772" s="7"/>
      <c r="NXL772" s="526"/>
      <c r="NXM772" s="7"/>
      <c r="NXN772" s="526"/>
      <c r="NXO772" s="7"/>
      <c r="NXP772" s="526"/>
      <c r="NXQ772" s="7"/>
      <c r="NXR772" s="526"/>
      <c r="NXS772" s="7"/>
      <c r="NXT772" s="526"/>
      <c r="NXU772" s="7"/>
      <c r="NXV772" s="526"/>
      <c r="NXW772" s="7"/>
      <c r="NXX772" s="526"/>
      <c r="NXY772" s="7"/>
      <c r="NXZ772" s="526"/>
      <c r="NYA772" s="7"/>
      <c r="NYB772" s="526"/>
      <c r="NYC772" s="7"/>
      <c r="NYD772" s="526"/>
      <c r="NYE772" s="7"/>
      <c r="NYF772" s="526"/>
      <c r="NYG772" s="7"/>
      <c r="NYH772" s="526"/>
      <c r="NYI772" s="7"/>
      <c r="NYJ772" s="526"/>
      <c r="NYK772" s="7"/>
      <c r="NYL772" s="526"/>
      <c r="NYM772" s="7"/>
      <c r="NYN772" s="526"/>
      <c r="NYO772" s="7"/>
      <c r="NYP772" s="526"/>
      <c r="NYQ772" s="7"/>
      <c r="NYR772" s="526"/>
      <c r="NYS772" s="7"/>
      <c r="NYT772" s="526"/>
      <c r="NYU772" s="7"/>
      <c r="NYV772" s="526"/>
      <c r="NYW772" s="7"/>
      <c r="NYX772" s="526"/>
      <c r="NYY772" s="7"/>
      <c r="NYZ772" s="526"/>
      <c r="NZA772" s="7"/>
      <c r="NZB772" s="526"/>
      <c r="NZC772" s="7"/>
      <c r="NZD772" s="526"/>
      <c r="NZE772" s="7"/>
      <c r="NZF772" s="526"/>
      <c r="NZG772" s="7"/>
      <c r="NZH772" s="526"/>
      <c r="NZI772" s="7"/>
      <c r="NZJ772" s="526"/>
      <c r="NZK772" s="7"/>
      <c r="NZL772" s="526"/>
      <c r="NZM772" s="7"/>
      <c r="NZN772" s="526"/>
      <c r="NZO772" s="7"/>
      <c r="NZP772" s="526"/>
      <c r="NZQ772" s="7"/>
      <c r="NZR772" s="526"/>
      <c r="NZS772" s="7"/>
      <c r="NZT772" s="526"/>
      <c r="NZU772" s="7"/>
      <c r="NZV772" s="526"/>
      <c r="NZW772" s="7"/>
      <c r="NZX772" s="526"/>
      <c r="NZY772" s="7"/>
      <c r="NZZ772" s="526"/>
      <c r="OAA772" s="7"/>
      <c r="OAB772" s="526"/>
      <c r="OAC772" s="7"/>
      <c r="OAD772" s="526"/>
      <c r="OAE772" s="7"/>
      <c r="OAF772" s="526"/>
      <c r="OAG772" s="7"/>
      <c r="OAH772" s="526"/>
      <c r="OAI772" s="7"/>
      <c r="OAJ772" s="526"/>
      <c r="OAK772" s="7"/>
      <c r="OAL772" s="526"/>
      <c r="OAM772" s="7"/>
      <c r="OAN772" s="526"/>
      <c r="OAO772" s="7"/>
      <c r="OAP772" s="526"/>
      <c r="OAQ772" s="7"/>
      <c r="OAR772" s="526"/>
      <c r="OAS772" s="7"/>
      <c r="OAT772" s="526"/>
      <c r="OAU772" s="7"/>
      <c r="OAV772" s="526"/>
      <c r="OAW772" s="7"/>
      <c r="OAX772" s="526"/>
      <c r="OAY772" s="7"/>
      <c r="OAZ772" s="526"/>
      <c r="OBA772" s="7"/>
      <c r="OBB772" s="526"/>
      <c r="OBC772" s="7"/>
      <c r="OBD772" s="526"/>
      <c r="OBE772" s="7"/>
      <c r="OBF772" s="526"/>
      <c r="OBG772" s="7"/>
      <c r="OBH772" s="526"/>
      <c r="OBI772" s="7"/>
      <c r="OBJ772" s="526"/>
      <c r="OBK772" s="7"/>
      <c r="OBL772" s="526"/>
      <c r="OBM772" s="7"/>
      <c r="OBN772" s="526"/>
      <c r="OBO772" s="7"/>
      <c r="OBP772" s="526"/>
      <c r="OBQ772" s="7"/>
      <c r="OBR772" s="526"/>
      <c r="OBS772" s="7"/>
      <c r="OBT772" s="526"/>
      <c r="OBU772" s="7"/>
      <c r="OBV772" s="526"/>
      <c r="OBW772" s="7"/>
      <c r="OBX772" s="526"/>
      <c r="OBY772" s="7"/>
      <c r="OBZ772" s="526"/>
      <c r="OCA772" s="7"/>
      <c r="OCB772" s="526"/>
      <c r="OCC772" s="7"/>
      <c r="OCD772" s="526"/>
      <c r="OCE772" s="7"/>
      <c r="OCF772" s="526"/>
      <c r="OCG772" s="7"/>
      <c r="OCH772" s="526"/>
      <c r="OCI772" s="7"/>
      <c r="OCJ772" s="526"/>
      <c r="OCK772" s="7"/>
      <c r="OCL772" s="526"/>
      <c r="OCM772" s="7"/>
      <c r="OCN772" s="526"/>
      <c r="OCO772" s="7"/>
      <c r="OCP772" s="526"/>
      <c r="OCQ772" s="7"/>
      <c r="OCR772" s="526"/>
      <c r="OCS772" s="7"/>
      <c r="OCT772" s="526"/>
      <c r="OCU772" s="7"/>
      <c r="OCV772" s="526"/>
      <c r="OCW772" s="7"/>
      <c r="OCX772" s="526"/>
      <c r="OCY772" s="7"/>
      <c r="OCZ772" s="526"/>
      <c r="ODA772" s="7"/>
      <c r="ODB772" s="526"/>
      <c r="ODC772" s="7"/>
      <c r="ODD772" s="526"/>
      <c r="ODE772" s="7"/>
      <c r="ODF772" s="526"/>
      <c r="ODG772" s="7"/>
      <c r="ODH772" s="526"/>
      <c r="ODI772" s="7"/>
      <c r="ODJ772" s="526"/>
      <c r="ODK772" s="7"/>
      <c r="ODL772" s="526"/>
      <c r="ODM772" s="7"/>
      <c r="ODN772" s="526"/>
      <c r="ODO772" s="7"/>
      <c r="ODP772" s="526"/>
      <c r="ODQ772" s="7"/>
      <c r="ODR772" s="526"/>
      <c r="ODS772" s="7"/>
      <c r="ODT772" s="526"/>
      <c r="ODU772" s="7"/>
      <c r="ODV772" s="526"/>
      <c r="ODW772" s="7"/>
      <c r="ODX772" s="526"/>
      <c r="ODY772" s="7"/>
      <c r="ODZ772" s="526"/>
      <c r="OEA772" s="7"/>
      <c r="OEB772" s="526"/>
      <c r="OEC772" s="7"/>
      <c r="OED772" s="526"/>
      <c r="OEE772" s="7"/>
      <c r="OEF772" s="526"/>
      <c r="OEG772" s="7"/>
      <c r="OEH772" s="526"/>
      <c r="OEI772" s="7"/>
      <c r="OEJ772" s="526"/>
      <c r="OEK772" s="7"/>
      <c r="OEL772" s="526"/>
      <c r="OEM772" s="7"/>
      <c r="OEN772" s="526"/>
      <c r="OEO772" s="7"/>
      <c r="OEP772" s="526"/>
      <c r="OEQ772" s="7"/>
      <c r="OER772" s="526"/>
      <c r="OES772" s="7"/>
      <c r="OET772" s="526"/>
      <c r="OEU772" s="7"/>
      <c r="OEV772" s="526"/>
      <c r="OEW772" s="7"/>
      <c r="OEX772" s="526"/>
      <c r="OEY772" s="7"/>
      <c r="OEZ772" s="526"/>
      <c r="OFA772" s="7"/>
      <c r="OFB772" s="526"/>
      <c r="OFC772" s="7"/>
      <c r="OFD772" s="526"/>
      <c r="OFE772" s="7"/>
      <c r="OFF772" s="526"/>
      <c r="OFG772" s="7"/>
      <c r="OFH772" s="526"/>
      <c r="OFI772" s="7"/>
      <c r="OFJ772" s="526"/>
      <c r="OFK772" s="7"/>
      <c r="OFL772" s="526"/>
      <c r="OFM772" s="7"/>
      <c r="OFN772" s="526"/>
      <c r="OFO772" s="7"/>
      <c r="OFP772" s="526"/>
      <c r="OFQ772" s="7"/>
      <c r="OFR772" s="526"/>
      <c r="OFS772" s="7"/>
      <c r="OFT772" s="526"/>
      <c r="OFU772" s="7"/>
      <c r="OFV772" s="526"/>
      <c r="OFW772" s="7"/>
      <c r="OFX772" s="526"/>
      <c r="OFY772" s="7"/>
      <c r="OFZ772" s="526"/>
      <c r="OGA772" s="7"/>
      <c r="OGB772" s="526"/>
      <c r="OGC772" s="7"/>
      <c r="OGD772" s="526"/>
      <c r="OGE772" s="7"/>
      <c r="OGF772" s="526"/>
      <c r="OGG772" s="7"/>
      <c r="OGH772" s="526"/>
      <c r="OGI772" s="7"/>
      <c r="OGJ772" s="526"/>
      <c r="OGK772" s="7"/>
      <c r="OGL772" s="526"/>
      <c r="OGM772" s="7"/>
      <c r="OGN772" s="526"/>
      <c r="OGO772" s="7"/>
      <c r="OGP772" s="526"/>
      <c r="OGQ772" s="7"/>
      <c r="OGR772" s="526"/>
      <c r="OGS772" s="7"/>
      <c r="OGT772" s="526"/>
      <c r="OGU772" s="7"/>
      <c r="OGV772" s="526"/>
      <c r="OGW772" s="7"/>
      <c r="OGX772" s="526"/>
      <c r="OGY772" s="7"/>
      <c r="OGZ772" s="526"/>
      <c r="OHA772" s="7"/>
      <c r="OHB772" s="526"/>
      <c r="OHC772" s="7"/>
      <c r="OHD772" s="526"/>
      <c r="OHE772" s="7"/>
      <c r="OHF772" s="526"/>
      <c r="OHG772" s="7"/>
      <c r="OHH772" s="526"/>
      <c r="OHI772" s="7"/>
      <c r="OHJ772" s="526"/>
      <c r="OHK772" s="7"/>
      <c r="OHL772" s="526"/>
      <c r="OHM772" s="7"/>
      <c r="OHN772" s="526"/>
      <c r="OHO772" s="7"/>
      <c r="OHP772" s="526"/>
      <c r="OHQ772" s="7"/>
      <c r="OHR772" s="526"/>
      <c r="OHS772" s="7"/>
      <c r="OHT772" s="526"/>
      <c r="OHU772" s="7"/>
      <c r="OHV772" s="526"/>
      <c r="OHW772" s="7"/>
      <c r="OHX772" s="526"/>
      <c r="OHY772" s="7"/>
      <c r="OHZ772" s="526"/>
      <c r="OIA772" s="7"/>
      <c r="OIB772" s="526"/>
      <c r="OIC772" s="7"/>
      <c r="OID772" s="526"/>
      <c r="OIE772" s="7"/>
      <c r="OIF772" s="526"/>
      <c r="OIG772" s="7"/>
      <c r="OIH772" s="526"/>
      <c r="OII772" s="7"/>
      <c r="OIJ772" s="526"/>
      <c r="OIK772" s="7"/>
      <c r="OIL772" s="526"/>
      <c r="OIM772" s="7"/>
      <c r="OIN772" s="526"/>
      <c r="OIO772" s="7"/>
      <c r="OIP772" s="526"/>
      <c r="OIQ772" s="7"/>
      <c r="OIR772" s="526"/>
      <c r="OIS772" s="7"/>
      <c r="OIT772" s="526"/>
      <c r="OIU772" s="7"/>
      <c r="OIV772" s="526"/>
      <c r="OIW772" s="7"/>
      <c r="OIX772" s="526"/>
      <c r="OIY772" s="7"/>
      <c r="OIZ772" s="526"/>
      <c r="OJA772" s="7"/>
      <c r="OJB772" s="526"/>
      <c r="OJC772" s="7"/>
      <c r="OJD772" s="526"/>
      <c r="OJE772" s="7"/>
      <c r="OJF772" s="526"/>
      <c r="OJG772" s="7"/>
      <c r="OJH772" s="526"/>
      <c r="OJI772" s="7"/>
      <c r="OJJ772" s="526"/>
      <c r="OJK772" s="7"/>
      <c r="OJL772" s="526"/>
      <c r="OJM772" s="7"/>
      <c r="OJN772" s="526"/>
      <c r="OJO772" s="7"/>
      <c r="OJP772" s="526"/>
      <c r="OJQ772" s="7"/>
      <c r="OJR772" s="526"/>
      <c r="OJS772" s="7"/>
      <c r="OJT772" s="526"/>
      <c r="OJU772" s="7"/>
      <c r="OJV772" s="526"/>
      <c r="OJW772" s="7"/>
      <c r="OJX772" s="526"/>
      <c r="OJY772" s="7"/>
      <c r="OJZ772" s="526"/>
      <c r="OKA772" s="7"/>
      <c r="OKB772" s="526"/>
      <c r="OKC772" s="7"/>
      <c r="OKD772" s="526"/>
      <c r="OKE772" s="7"/>
      <c r="OKF772" s="526"/>
      <c r="OKG772" s="7"/>
      <c r="OKH772" s="526"/>
      <c r="OKI772" s="7"/>
      <c r="OKJ772" s="526"/>
      <c r="OKK772" s="7"/>
      <c r="OKL772" s="526"/>
      <c r="OKM772" s="7"/>
      <c r="OKN772" s="526"/>
      <c r="OKO772" s="7"/>
      <c r="OKP772" s="526"/>
      <c r="OKQ772" s="7"/>
      <c r="OKR772" s="526"/>
      <c r="OKS772" s="7"/>
      <c r="OKT772" s="526"/>
      <c r="OKU772" s="7"/>
      <c r="OKV772" s="526"/>
      <c r="OKW772" s="7"/>
      <c r="OKX772" s="526"/>
      <c r="OKY772" s="7"/>
      <c r="OKZ772" s="526"/>
      <c r="OLA772" s="7"/>
      <c r="OLB772" s="526"/>
      <c r="OLC772" s="7"/>
      <c r="OLD772" s="526"/>
      <c r="OLE772" s="7"/>
      <c r="OLF772" s="526"/>
      <c r="OLG772" s="7"/>
      <c r="OLH772" s="526"/>
      <c r="OLI772" s="7"/>
      <c r="OLJ772" s="526"/>
      <c r="OLK772" s="7"/>
      <c r="OLL772" s="526"/>
      <c r="OLM772" s="7"/>
      <c r="OLN772" s="526"/>
      <c r="OLO772" s="7"/>
      <c r="OLP772" s="526"/>
      <c r="OLQ772" s="7"/>
      <c r="OLR772" s="526"/>
      <c r="OLS772" s="7"/>
      <c r="OLT772" s="526"/>
      <c r="OLU772" s="7"/>
      <c r="OLV772" s="526"/>
      <c r="OLW772" s="7"/>
      <c r="OLX772" s="526"/>
      <c r="OLY772" s="7"/>
      <c r="OLZ772" s="526"/>
      <c r="OMA772" s="7"/>
      <c r="OMB772" s="526"/>
      <c r="OMC772" s="7"/>
      <c r="OMD772" s="526"/>
      <c r="OME772" s="7"/>
      <c r="OMF772" s="526"/>
      <c r="OMG772" s="7"/>
      <c r="OMH772" s="526"/>
      <c r="OMI772" s="7"/>
      <c r="OMJ772" s="526"/>
      <c r="OMK772" s="7"/>
      <c r="OML772" s="526"/>
      <c r="OMM772" s="7"/>
      <c r="OMN772" s="526"/>
      <c r="OMO772" s="7"/>
      <c r="OMP772" s="526"/>
      <c r="OMQ772" s="7"/>
      <c r="OMR772" s="526"/>
      <c r="OMS772" s="7"/>
      <c r="OMT772" s="526"/>
      <c r="OMU772" s="7"/>
      <c r="OMV772" s="526"/>
      <c r="OMW772" s="7"/>
      <c r="OMX772" s="526"/>
      <c r="OMY772" s="7"/>
      <c r="OMZ772" s="526"/>
      <c r="ONA772" s="7"/>
      <c r="ONB772" s="526"/>
      <c r="ONC772" s="7"/>
      <c r="OND772" s="526"/>
      <c r="ONE772" s="7"/>
      <c r="ONF772" s="526"/>
      <c r="ONG772" s="7"/>
      <c r="ONH772" s="526"/>
      <c r="ONI772" s="7"/>
      <c r="ONJ772" s="526"/>
      <c r="ONK772" s="7"/>
      <c r="ONL772" s="526"/>
      <c r="ONM772" s="7"/>
      <c r="ONN772" s="526"/>
      <c r="ONO772" s="7"/>
      <c r="ONP772" s="526"/>
      <c r="ONQ772" s="7"/>
      <c r="ONR772" s="526"/>
      <c r="ONS772" s="7"/>
      <c r="ONT772" s="526"/>
      <c r="ONU772" s="7"/>
      <c r="ONV772" s="526"/>
      <c r="ONW772" s="7"/>
      <c r="ONX772" s="526"/>
      <c r="ONY772" s="7"/>
      <c r="ONZ772" s="526"/>
      <c r="OOA772" s="7"/>
      <c r="OOB772" s="526"/>
      <c r="OOC772" s="7"/>
      <c r="OOD772" s="526"/>
      <c r="OOE772" s="7"/>
      <c r="OOF772" s="526"/>
      <c r="OOG772" s="7"/>
      <c r="OOH772" s="526"/>
      <c r="OOI772" s="7"/>
      <c r="OOJ772" s="526"/>
      <c r="OOK772" s="7"/>
      <c r="OOL772" s="526"/>
      <c r="OOM772" s="7"/>
      <c r="OON772" s="526"/>
      <c r="OOO772" s="7"/>
      <c r="OOP772" s="526"/>
      <c r="OOQ772" s="7"/>
      <c r="OOR772" s="526"/>
      <c r="OOS772" s="7"/>
      <c r="OOT772" s="526"/>
      <c r="OOU772" s="7"/>
      <c r="OOV772" s="526"/>
      <c r="OOW772" s="7"/>
      <c r="OOX772" s="526"/>
      <c r="OOY772" s="7"/>
      <c r="OOZ772" s="526"/>
      <c r="OPA772" s="7"/>
      <c r="OPB772" s="526"/>
      <c r="OPC772" s="7"/>
      <c r="OPD772" s="526"/>
      <c r="OPE772" s="7"/>
      <c r="OPF772" s="526"/>
      <c r="OPG772" s="7"/>
      <c r="OPH772" s="526"/>
      <c r="OPI772" s="7"/>
      <c r="OPJ772" s="526"/>
      <c r="OPK772" s="7"/>
      <c r="OPL772" s="526"/>
      <c r="OPM772" s="7"/>
      <c r="OPN772" s="526"/>
      <c r="OPO772" s="7"/>
      <c r="OPP772" s="526"/>
      <c r="OPQ772" s="7"/>
      <c r="OPR772" s="526"/>
      <c r="OPS772" s="7"/>
      <c r="OPT772" s="526"/>
      <c r="OPU772" s="7"/>
      <c r="OPV772" s="526"/>
      <c r="OPW772" s="7"/>
      <c r="OPX772" s="526"/>
      <c r="OPY772" s="7"/>
      <c r="OPZ772" s="526"/>
      <c r="OQA772" s="7"/>
      <c r="OQB772" s="526"/>
      <c r="OQC772" s="7"/>
      <c r="OQD772" s="526"/>
      <c r="OQE772" s="7"/>
      <c r="OQF772" s="526"/>
      <c r="OQG772" s="7"/>
      <c r="OQH772" s="526"/>
      <c r="OQI772" s="7"/>
      <c r="OQJ772" s="526"/>
      <c r="OQK772" s="7"/>
      <c r="OQL772" s="526"/>
      <c r="OQM772" s="7"/>
      <c r="OQN772" s="526"/>
      <c r="OQO772" s="7"/>
      <c r="OQP772" s="526"/>
      <c r="OQQ772" s="7"/>
      <c r="OQR772" s="526"/>
      <c r="OQS772" s="7"/>
      <c r="OQT772" s="526"/>
      <c r="OQU772" s="7"/>
      <c r="OQV772" s="526"/>
      <c r="OQW772" s="7"/>
      <c r="OQX772" s="526"/>
      <c r="OQY772" s="7"/>
      <c r="OQZ772" s="526"/>
      <c r="ORA772" s="7"/>
      <c r="ORB772" s="526"/>
      <c r="ORC772" s="7"/>
      <c r="ORD772" s="526"/>
      <c r="ORE772" s="7"/>
      <c r="ORF772" s="526"/>
      <c r="ORG772" s="7"/>
      <c r="ORH772" s="526"/>
      <c r="ORI772" s="7"/>
      <c r="ORJ772" s="526"/>
      <c r="ORK772" s="7"/>
      <c r="ORL772" s="526"/>
      <c r="ORM772" s="7"/>
      <c r="ORN772" s="526"/>
      <c r="ORO772" s="7"/>
      <c r="ORP772" s="526"/>
      <c r="ORQ772" s="7"/>
      <c r="ORR772" s="526"/>
      <c r="ORS772" s="7"/>
      <c r="ORT772" s="526"/>
      <c r="ORU772" s="7"/>
      <c r="ORV772" s="526"/>
      <c r="ORW772" s="7"/>
      <c r="ORX772" s="526"/>
      <c r="ORY772" s="7"/>
      <c r="ORZ772" s="526"/>
      <c r="OSA772" s="7"/>
      <c r="OSB772" s="526"/>
      <c r="OSC772" s="7"/>
      <c r="OSD772" s="526"/>
      <c r="OSE772" s="7"/>
      <c r="OSF772" s="526"/>
      <c r="OSG772" s="7"/>
      <c r="OSH772" s="526"/>
      <c r="OSI772" s="7"/>
      <c r="OSJ772" s="526"/>
      <c r="OSK772" s="7"/>
      <c r="OSL772" s="526"/>
      <c r="OSM772" s="7"/>
      <c r="OSN772" s="526"/>
      <c r="OSO772" s="7"/>
      <c r="OSP772" s="526"/>
      <c r="OSQ772" s="7"/>
      <c r="OSR772" s="526"/>
      <c r="OSS772" s="7"/>
      <c r="OST772" s="526"/>
      <c r="OSU772" s="7"/>
      <c r="OSV772" s="526"/>
      <c r="OSW772" s="7"/>
      <c r="OSX772" s="526"/>
      <c r="OSY772" s="7"/>
      <c r="OSZ772" s="526"/>
      <c r="OTA772" s="7"/>
      <c r="OTB772" s="526"/>
      <c r="OTC772" s="7"/>
      <c r="OTD772" s="526"/>
      <c r="OTE772" s="7"/>
      <c r="OTF772" s="526"/>
      <c r="OTG772" s="7"/>
      <c r="OTH772" s="526"/>
      <c r="OTI772" s="7"/>
      <c r="OTJ772" s="526"/>
      <c r="OTK772" s="7"/>
      <c r="OTL772" s="526"/>
      <c r="OTM772" s="7"/>
      <c r="OTN772" s="526"/>
      <c r="OTO772" s="7"/>
      <c r="OTP772" s="526"/>
      <c r="OTQ772" s="7"/>
      <c r="OTR772" s="526"/>
      <c r="OTS772" s="7"/>
      <c r="OTT772" s="526"/>
      <c r="OTU772" s="7"/>
      <c r="OTV772" s="526"/>
      <c r="OTW772" s="7"/>
      <c r="OTX772" s="526"/>
      <c r="OTY772" s="7"/>
      <c r="OTZ772" s="526"/>
      <c r="OUA772" s="7"/>
      <c r="OUB772" s="526"/>
      <c r="OUC772" s="7"/>
      <c r="OUD772" s="526"/>
      <c r="OUE772" s="7"/>
      <c r="OUF772" s="526"/>
      <c r="OUG772" s="7"/>
      <c r="OUH772" s="526"/>
      <c r="OUI772" s="7"/>
      <c r="OUJ772" s="526"/>
      <c r="OUK772" s="7"/>
      <c r="OUL772" s="526"/>
      <c r="OUM772" s="7"/>
      <c r="OUN772" s="526"/>
      <c r="OUO772" s="7"/>
      <c r="OUP772" s="526"/>
      <c r="OUQ772" s="7"/>
      <c r="OUR772" s="526"/>
      <c r="OUS772" s="7"/>
      <c r="OUT772" s="526"/>
      <c r="OUU772" s="7"/>
      <c r="OUV772" s="526"/>
      <c r="OUW772" s="7"/>
      <c r="OUX772" s="526"/>
      <c r="OUY772" s="7"/>
      <c r="OUZ772" s="526"/>
      <c r="OVA772" s="7"/>
      <c r="OVB772" s="526"/>
      <c r="OVC772" s="7"/>
      <c r="OVD772" s="526"/>
      <c r="OVE772" s="7"/>
      <c r="OVF772" s="526"/>
      <c r="OVG772" s="7"/>
      <c r="OVH772" s="526"/>
      <c r="OVI772" s="7"/>
      <c r="OVJ772" s="526"/>
      <c r="OVK772" s="7"/>
      <c r="OVL772" s="526"/>
      <c r="OVM772" s="7"/>
      <c r="OVN772" s="526"/>
      <c r="OVO772" s="7"/>
      <c r="OVP772" s="526"/>
      <c r="OVQ772" s="7"/>
      <c r="OVR772" s="526"/>
      <c r="OVS772" s="7"/>
      <c r="OVT772" s="526"/>
      <c r="OVU772" s="7"/>
      <c r="OVV772" s="526"/>
      <c r="OVW772" s="7"/>
      <c r="OVX772" s="526"/>
      <c r="OVY772" s="7"/>
      <c r="OVZ772" s="526"/>
      <c r="OWA772" s="7"/>
      <c r="OWB772" s="526"/>
      <c r="OWC772" s="7"/>
      <c r="OWD772" s="526"/>
      <c r="OWE772" s="7"/>
      <c r="OWF772" s="526"/>
      <c r="OWG772" s="7"/>
      <c r="OWH772" s="526"/>
      <c r="OWI772" s="7"/>
      <c r="OWJ772" s="526"/>
      <c r="OWK772" s="7"/>
      <c r="OWL772" s="526"/>
      <c r="OWM772" s="7"/>
      <c r="OWN772" s="526"/>
      <c r="OWO772" s="7"/>
      <c r="OWP772" s="526"/>
      <c r="OWQ772" s="7"/>
      <c r="OWR772" s="526"/>
      <c r="OWS772" s="7"/>
      <c r="OWT772" s="526"/>
      <c r="OWU772" s="7"/>
      <c r="OWV772" s="526"/>
      <c r="OWW772" s="7"/>
      <c r="OWX772" s="526"/>
      <c r="OWY772" s="7"/>
      <c r="OWZ772" s="526"/>
      <c r="OXA772" s="7"/>
      <c r="OXB772" s="526"/>
      <c r="OXC772" s="7"/>
      <c r="OXD772" s="526"/>
      <c r="OXE772" s="7"/>
      <c r="OXF772" s="526"/>
      <c r="OXG772" s="7"/>
      <c r="OXH772" s="526"/>
      <c r="OXI772" s="7"/>
      <c r="OXJ772" s="526"/>
      <c r="OXK772" s="7"/>
      <c r="OXL772" s="526"/>
      <c r="OXM772" s="7"/>
      <c r="OXN772" s="526"/>
      <c r="OXO772" s="7"/>
      <c r="OXP772" s="526"/>
      <c r="OXQ772" s="7"/>
      <c r="OXR772" s="526"/>
      <c r="OXS772" s="7"/>
      <c r="OXT772" s="526"/>
      <c r="OXU772" s="7"/>
      <c r="OXV772" s="526"/>
      <c r="OXW772" s="7"/>
      <c r="OXX772" s="526"/>
      <c r="OXY772" s="7"/>
      <c r="OXZ772" s="526"/>
      <c r="OYA772" s="7"/>
      <c r="OYB772" s="526"/>
      <c r="OYC772" s="7"/>
      <c r="OYD772" s="526"/>
      <c r="OYE772" s="7"/>
      <c r="OYF772" s="526"/>
      <c r="OYG772" s="7"/>
      <c r="OYH772" s="526"/>
      <c r="OYI772" s="7"/>
      <c r="OYJ772" s="526"/>
      <c r="OYK772" s="7"/>
      <c r="OYL772" s="526"/>
      <c r="OYM772" s="7"/>
      <c r="OYN772" s="526"/>
      <c r="OYO772" s="7"/>
      <c r="OYP772" s="526"/>
      <c r="OYQ772" s="7"/>
      <c r="OYR772" s="526"/>
      <c r="OYS772" s="7"/>
      <c r="OYT772" s="526"/>
      <c r="OYU772" s="7"/>
      <c r="OYV772" s="526"/>
      <c r="OYW772" s="7"/>
      <c r="OYX772" s="526"/>
      <c r="OYY772" s="7"/>
      <c r="OYZ772" s="526"/>
      <c r="OZA772" s="7"/>
      <c r="OZB772" s="526"/>
      <c r="OZC772" s="7"/>
      <c r="OZD772" s="526"/>
      <c r="OZE772" s="7"/>
      <c r="OZF772" s="526"/>
      <c r="OZG772" s="7"/>
      <c r="OZH772" s="526"/>
      <c r="OZI772" s="7"/>
      <c r="OZJ772" s="526"/>
      <c r="OZK772" s="7"/>
      <c r="OZL772" s="526"/>
      <c r="OZM772" s="7"/>
      <c r="OZN772" s="526"/>
      <c r="OZO772" s="7"/>
      <c r="OZP772" s="526"/>
      <c r="OZQ772" s="7"/>
      <c r="OZR772" s="526"/>
      <c r="OZS772" s="7"/>
      <c r="OZT772" s="526"/>
      <c r="OZU772" s="7"/>
      <c r="OZV772" s="526"/>
      <c r="OZW772" s="7"/>
      <c r="OZX772" s="526"/>
      <c r="OZY772" s="7"/>
      <c r="OZZ772" s="526"/>
      <c r="PAA772" s="7"/>
      <c r="PAB772" s="526"/>
      <c r="PAC772" s="7"/>
      <c r="PAD772" s="526"/>
      <c r="PAE772" s="7"/>
      <c r="PAF772" s="526"/>
      <c r="PAG772" s="7"/>
      <c r="PAH772" s="526"/>
      <c r="PAI772" s="7"/>
      <c r="PAJ772" s="526"/>
      <c r="PAK772" s="7"/>
      <c r="PAL772" s="526"/>
      <c r="PAM772" s="7"/>
      <c r="PAN772" s="526"/>
      <c r="PAO772" s="7"/>
      <c r="PAP772" s="526"/>
      <c r="PAQ772" s="7"/>
      <c r="PAR772" s="526"/>
      <c r="PAS772" s="7"/>
      <c r="PAT772" s="526"/>
      <c r="PAU772" s="7"/>
      <c r="PAV772" s="526"/>
      <c r="PAW772" s="7"/>
      <c r="PAX772" s="526"/>
      <c r="PAY772" s="7"/>
      <c r="PAZ772" s="526"/>
      <c r="PBA772" s="7"/>
      <c r="PBB772" s="526"/>
      <c r="PBC772" s="7"/>
      <c r="PBD772" s="526"/>
      <c r="PBE772" s="7"/>
      <c r="PBF772" s="526"/>
      <c r="PBG772" s="7"/>
      <c r="PBH772" s="526"/>
      <c r="PBI772" s="7"/>
      <c r="PBJ772" s="526"/>
      <c r="PBK772" s="7"/>
      <c r="PBL772" s="526"/>
      <c r="PBM772" s="7"/>
      <c r="PBN772" s="526"/>
      <c r="PBO772" s="7"/>
      <c r="PBP772" s="526"/>
      <c r="PBQ772" s="7"/>
      <c r="PBR772" s="526"/>
      <c r="PBS772" s="7"/>
      <c r="PBT772" s="526"/>
      <c r="PBU772" s="7"/>
      <c r="PBV772" s="526"/>
      <c r="PBW772" s="7"/>
      <c r="PBX772" s="526"/>
      <c r="PBY772" s="7"/>
      <c r="PBZ772" s="526"/>
      <c r="PCA772" s="7"/>
      <c r="PCB772" s="526"/>
      <c r="PCC772" s="7"/>
      <c r="PCD772" s="526"/>
      <c r="PCE772" s="7"/>
      <c r="PCF772" s="526"/>
      <c r="PCG772" s="7"/>
      <c r="PCH772" s="526"/>
      <c r="PCI772" s="7"/>
      <c r="PCJ772" s="526"/>
      <c r="PCK772" s="7"/>
      <c r="PCL772" s="526"/>
      <c r="PCM772" s="7"/>
      <c r="PCN772" s="526"/>
      <c r="PCO772" s="7"/>
      <c r="PCP772" s="526"/>
      <c r="PCQ772" s="7"/>
      <c r="PCR772" s="526"/>
      <c r="PCS772" s="7"/>
      <c r="PCT772" s="526"/>
      <c r="PCU772" s="7"/>
      <c r="PCV772" s="526"/>
      <c r="PCW772" s="7"/>
      <c r="PCX772" s="526"/>
      <c r="PCY772" s="7"/>
      <c r="PCZ772" s="526"/>
      <c r="PDA772" s="7"/>
      <c r="PDB772" s="526"/>
      <c r="PDC772" s="7"/>
      <c r="PDD772" s="526"/>
      <c r="PDE772" s="7"/>
      <c r="PDF772" s="526"/>
      <c r="PDG772" s="7"/>
      <c r="PDH772" s="526"/>
      <c r="PDI772" s="7"/>
      <c r="PDJ772" s="526"/>
      <c r="PDK772" s="7"/>
      <c r="PDL772" s="526"/>
      <c r="PDM772" s="7"/>
      <c r="PDN772" s="526"/>
      <c r="PDO772" s="7"/>
      <c r="PDP772" s="526"/>
      <c r="PDQ772" s="7"/>
      <c r="PDR772" s="526"/>
      <c r="PDS772" s="7"/>
      <c r="PDT772" s="526"/>
      <c r="PDU772" s="7"/>
      <c r="PDV772" s="526"/>
      <c r="PDW772" s="7"/>
      <c r="PDX772" s="526"/>
      <c r="PDY772" s="7"/>
      <c r="PDZ772" s="526"/>
      <c r="PEA772" s="7"/>
      <c r="PEB772" s="526"/>
      <c r="PEC772" s="7"/>
      <c r="PED772" s="526"/>
      <c r="PEE772" s="7"/>
      <c r="PEF772" s="526"/>
      <c r="PEG772" s="7"/>
      <c r="PEH772" s="526"/>
      <c r="PEI772" s="7"/>
      <c r="PEJ772" s="526"/>
      <c r="PEK772" s="7"/>
      <c r="PEL772" s="526"/>
      <c r="PEM772" s="7"/>
      <c r="PEN772" s="526"/>
      <c r="PEO772" s="7"/>
      <c r="PEP772" s="526"/>
      <c r="PEQ772" s="7"/>
      <c r="PER772" s="526"/>
      <c r="PES772" s="7"/>
      <c r="PET772" s="526"/>
      <c r="PEU772" s="7"/>
      <c r="PEV772" s="526"/>
      <c r="PEW772" s="7"/>
      <c r="PEX772" s="526"/>
      <c r="PEY772" s="7"/>
      <c r="PEZ772" s="526"/>
      <c r="PFA772" s="7"/>
      <c r="PFB772" s="526"/>
      <c r="PFC772" s="7"/>
      <c r="PFD772" s="526"/>
      <c r="PFE772" s="7"/>
      <c r="PFF772" s="526"/>
      <c r="PFG772" s="7"/>
      <c r="PFH772" s="526"/>
      <c r="PFI772" s="7"/>
      <c r="PFJ772" s="526"/>
      <c r="PFK772" s="7"/>
      <c r="PFL772" s="526"/>
      <c r="PFM772" s="7"/>
      <c r="PFN772" s="526"/>
      <c r="PFO772" s="7"/>
      <c r="PFP772" s="526"/>
      <c r="PFQ772" s="7"/>
      <c r="PFR772" s="526"/>
      <c r="PFS772" s="7"/>
      <c r="PFT772" s="526"/>
      <c r="PFU772" s="7"/>
      <c r="PFV772" s="526"/>
      <c r="PFW772" s="7"/>
      <c r="PFX772" s="526"/>
      <c r="PFY772" s="7"/>
      <c r="PFZ772" s="526"/>
      <c r="PGA772" s="7"/>
      <c r="PGB772" s="526"/>
      <c r="PGC772" s="7"/>
      <c r="PGD772" s="526"/>
      <c r="PGE772" s="7"/>
      <c r="PGF772" s="526"/>
      <c r="PGG772" s="7"/>
      <c r="PGH772" s="526"/>
      <c r="PGI772" s="7"/>
      <c r="PGJ772" s="526"/>
      <c r="PGK772" s="7"/>
      <c r="PGL772" s="526"/>
      <c r="PGM772" s="7"/>
      <c r="PGN772" s="526"/>
      <c r="PGO772" s="7"/>
      <c r="PGP772" s="526"/>
      <c r="PGQ772" s="7"/>
      <c r="PGR772" s="526"/>
      <c r="PGS772" s="7"/>
      <c r="PGT772" s="526"/>
      <c r="PGU772" s="7"/>
      <c r="PGV772" s="526"/>
      <c r="PGW772" s="7"/>
      <c r="PGX772" s="526"/>
      <c r="PGY772" s="7"/>
      <c r="PGZ772" s="526"/>
      <c r="PHA772" s="7"/>
      <c r="PHB772" s="526"/>
      <c r="PHC772" s="7"/>
      <c r="PHD772" s="526"/>
      <c r="PHE772" s="7"/>
      <c r="PHF772" s="526"/>
      <c r="PHG772" s="7"/>
      <c r="PHH772" s="526"/>
      <c r="PHI772" s="7"/>
      <c r="PHJ772" s="526"/>
      <c r="PHK772" s="7"/>
      <c r="PHL772" s="526"/>
      <c r="PHM772" s="7"/>
      <c r="PHN772" s="526"/>
      <c r="PHO772" s="7"/>
      <c r="PHP772" s="526"/>
      <c r="PHQ772" s="7"/>
      <c r="PHR772" s="526"/>
      <c r="PHS772" s="7"/>
      <c r="PHT772" s="526"/>
      <c r="PHU772" s="7"/>
      <c r="PHV772" s="526"/>
      <c r="PHW772" s="7"/>
      <c r="PHX772" s="526"/>
      <c r="PHY772" s="7"/>
      <c r="PHZ772" s="526"/>
      <c r="PIA772" s="7"/>
      <c r="PIB772" s="526"/>
      <c r="PIC772" s="7"/>
      <c r="PID772" s="526"/>
      <c r="PIE772" s="7"/>
      <c r="PIF772" s="526"/>
      <c r="PIG772" s="7"/>
      <c r="PIH772" s="526"/>
      <c r="PII772" s="7"/>
      <c r="PIJ772" s="526"/>
      <c r="PIK772" s="7"/>
      <c r="PIL772" s="526"/>
      <c r="PIM772" s="7"/>
      <c r="PIN772" s="526"/>
      <c r="PIO772" s="7"/>
      <c r="PIP772" s="526"/>
      <c r="PIQ772" s="7"/>
      <c r="PIR772" s="526"/>
      <c r="PIS772" s="7"/>
      <c r="PIT772" s="526"/>
      <c r="PIU772" s="7"/>
      <c r="PIV772" s="526"/>
      <c r="PIW772" s="7"/>
      <c r="PIX772" s="526"/>
      <c r="PIY772" s="7"/>
      <c r="PIZ772" s="526"/>
      <c r="PJA772" s="7"/>
      <c r="PJB772" s="526"/>
      <c r="PJC772" s="7"/>
      <c r="PJD772" s="526"/>
      <c r="PJE772" s="7"/>
      <c r="PJF772" s="526"/>
      <c r="PJG772" s="7"/>
      <c r="PJH772" s="526"/>
      <c r="PJI772" s="7"/>
      <c r="PJJ772" s="526"/>
      <c r="PJK772" s="7"/>
      <c r="PJL772" s="526"/>
      <c r="PJM772" s="7"/>
      <c r="PJN772" s="526"/>
      <c r="PJO772" s="7"/>
      <c r="PJP772" s="526"/>
      <c r="PJQ772" s="7"/>
      <c r="PJR772" s="526"/>
      <c r="PJS772" s="7"/>
      <c r="PJT772" s="526"/>
      <c r="PJU772" s="7"/>
      <c r="PJV772" s="526"/>
      <c r="PJW772" s="7"/>
      <c r="PJX772" s="526"/>
      <c r="PJY772" s="7"/>
      <c r="PJZ772" s="526"/>
      <c r="PKA772" s="7"/>
      <c r="PKB772" s="526"/>
      <c r="PKC772" s="7"/>
      <c r="PKD772" s="526"/>
      <c r="PKE772" s="7"/>
      <c r="PKF772" s="526"/>
      <c r="PKG772" s="7"/>
      <c r="PKH772" s="526"/>
      <c r="PKI772" s="7"/>
      <c r="PKJ772" s="526"/>
      <c r="PKK772" s="7"/>
      <c r="PKL772" s="526"/>
      <c r="PKM772" s="7"/>
      <c r="PKN772" s="526"/>
      <c r="PKO772" s="7"/>
      <c r="PKP772" s="526"/>
      <c r="PKQ772" s="7"/>
      <c r="PKR772" s="526"/>
      <c r="PKS772" s="7"/>
      <c r="PKT772" s="526"/>
      <c r="PKU772" s="7"/>
      <c r="PKV772" s="526"/>
      <c r="PKW772" s="7"/>
      <c r="PKX772" s="526"/>
      <c r="PKY772" s="7"/>
      <c r="PKZ772" s="526"/>
      <c r="PLA772" s="7"/>
      <c r="PLB772" s="526"/>
      <c r="PLC772" s="7"/>
      <c r="PLD772" s="526"/>
      <c r="PLE772" s="7"/>
      <c r="PLF772" s="526"/>
      <c r="PLG772" s="7"/>
      <c r="PLH772" s="526"/>
      <c r="PLI772" s="7"/>
      <c r="PLJ772" s="526"/>
      <c r="PLK772" s="7"/>
      <c r="PLL772" s="526"/>
      <c r="PLM772" s="7"/>
      <c r="PLN772" s="526"/>
      <c r="PLO772" s="7"/>
      <c r="PLP772" s="526"/>
      <c r="PLQ772" s="7"/>
      <c r="PLR772" s="526"/>
      <c r="PLS772" s="7"/>
      <c r="PLT772" s="526"/>
      <c r="PLU772" s="7"/>
      <c r="PLV772" s="526"/>
      <c r="PLW772" s="7"/>
      <c r="PLX772" s="526"/>
      <c r="PLY772" s="7"/>
      <c r="PLZ772" s="526"/>
      <c r="PMA772" s="7"/>
      <c r="PMB772" s="526"/>
      <c r="PMC772" s="7"/>
      <c r="PMD772" s="526"/>
      <c r="PME772" s="7"/>
      <c r="PMF772" s="526"/>
      <c r="PMG772" s="7"/>
      <c r="PMH772" s="526"/>
      <c r="PMI772" s="7"/>
      <c r="PMJ772" s="526"/>
      <c r="PMK772" s="7"/>
      <c r="PML772" s="526"/>
      <c r="PMM772" s="7"/>
      <c r="PMN772" s="526"/>
      <c r="PMO772" s="7"/>
      <c r="PMP772" s="526"/>
      <c r="PMQ772" s="7"/>
      <c r="PMR772" s="526"/>
      <c r="PMS772" s="7"/>
      <c r="PMT772" s="526"/>
      <c r="PMU772" s="7"/>
      <c r="PMV772" s="526"/>
      <c r="PMW772" s="7"/>
      <c r="PMX772" s="526"/>
      <c r="PMY772" s="7"/>
      <c r="PMZ772" s="526"/>
      <c r="PNA772" s="7"/>
      <c r="PNB772" s="526"/>
      <c r="PNC772" s="7"/>
      <c r="PND772" s="526"/>
      <c r="PNE772" s="7"/>
      <c r="PNF772" s="526"/>
      <c r="PNG772" s="7"/>
      <c r="PNH772" s="526"/>
      <c r="PNI772" s="7"/>
      <c r="PNJ772" s="526"/>
      <c r="PNK772" s="7"/>
      <c r="PNL772" s="526"/>
      <c r="PNM772" s="7"/>
      <c r="PNN772" s="526"/>
      <c r="PNO772" s="7"/>
      <c r="PNP772" s="526"/>
      <c r="PNQ772" s="7"/>
      <c r="PNR772" s="526"/>
      <c r="PNS772" s="7"/>
      <c r="PNT772" s="526"/>
      <c r="PNU772" s="7"/>
      <c r="PNV772" s="526"/>
      <c r="PNW772" s="7"/>
      <c r="PNX772" s="526"/>
      <c r="PNY772" s="7"/>
      <c r="PNZ772" s="526"/>
      <c r="POA772" s="7"/>
      <c r="POB772" s="526"/>
      <c r="POC772" s="7"/>
      <c r="POD772" s="526"/>
      <c r="POE772" s="7"/>
      <c r="POF772" s="526"/>
      <c r="POG772" s="7"/>
      <c r="POH772" s="526"/>
      <c r="POI772" s="7"/>
      <c r="POJ772" s="526"/>
      <c r="POK772" s="7"/>
      <c r="POL772" s="526"/>
      <c r="POM772" s="7"/>
      <c r="PON772" s="526"/>
      <c r="POO772" s="7"/>
      <c r="POP772" s="526"/>
      <c r="POQ772" s="7"/>
      <c r="POR772" s="526"/>
      <c r="POS772" s="7"/>
      <c r="POT772" s="526"/>
      <c r="POU772" s="7"/>
      <c r="POV772" s="526"/>
      <c r="POW772" s="7"/>
      <c r="POX772" s="526"/>
      <c r="POY772" s="7"/>
      <c r="POZ772" s="526"/>
      <c r="PPA772" s="7"/>
      <c r="PPB772" s="526"/>
      <c r="PPC772" s="7"/>
      <c r="PPD772" s="526"/>
      <c r="PPE772" s="7"/>
      <c r="PPF772" s="526"/>
      <c r="PPG772" s="7"/>
      <c r="PPH772" s="526"/>
      <c r="PPI772" s="7"/>
      <c r="PPJ772" s="526"/>
      <c r="PPK772" s="7"/>
      <c r="PPL772" s="526"/>
      <c r="PPM772" s="7"/>
      <c r="PPN772" s="526"/>
      <c r="PPO772" s="7"/>
      <c r="PPP772" s="526"/>
      <c r="PPQ772" s="7"/>
      <c r="PPR772" s="526"/>
      <c r="PPS772" s="7"/>
      <c r="PPT772" s="526"/>
      <c r="PPU772" s="7"/>
      <c r="PPV772" s="526"/>
      <c r="PPW772" s="7"/>
      <c r="PPX772" s="526"/>
      <c r="PPY772" s="7"/>
      <c r="PPZ772" s="526"/>
      <c r="PQA772" s="7"/>
      <c r="PQB772" s="526"/>
      <c r="PQC772" s="7"/>
      <c r="PQD772" s="526"/>
      <c r="PQE772" s="7"/>
      <c r="PQF772" s="526"/>
      <c r="PQG772" s="7"/>
      <c r="PQH772" s="526"/>
      <c r="PQI772" s="7"/>
      <c r="PQJ772" s="526"/>
      <c r="PQK772" s="7"/>
      <c r="PQL772" s="526"/>
      <c r="PQM772" s="7"/>
      <c r="PQN772" s="526"/>
      <c r="PQO772" s="7"/>
      <c r="PQP772" s="526"/>
      <c r="PQQ772" s="7"/>
      <c r="PQR772" s="526"/>
      <c r="PQS772" s="7"/>
      <c r="PQT772" s="526"/>
      <c r="PQU772" s="7"/>
      <c r="PQV772" s="526"/>
      <c r="PQW772" s="7"/>
      <c r="PQX772" s="526"/>
      <c r="PQY772" s="7"/>
      <c r="PQZ772" s="526"/>
      <c r="PRA772" s="7"/>
      <c r="PRB772" s="526"/>
      <c r="PRC772" s="7"/>
      <c r="PRD772" s="526"/>
      <c r="PRE772" s="7"/>
      <c r="PRF772" s="526"/>
      <c r="PRG772" s="7"/>
      <c r="PRH772" s="526"/>
      <c r="PRI772" s="7"/>
      <c r="PRJ772" s="526"/>
      <c r="PRK772" s="7"/>
      <c r="PRL772" s="526"/>
      <c r="PRM772" s="7"/>
      <c r="PRN772" s="526"/>
      <c r="PRO772" s="7"/>
      <c r="PRP772" s="526"/>
      <c r="PRQ772" s="7"/>
      <c r="PRR772" s="526"/>
      <c r="PRS772" s="7"/>
      <c r="PRT772" s="526"/>
      <c r="PRU772" s="7"/>
      <c r="PRV772" s="526"/>
      <c r="PRW772" s="7"/>
      <c r="PRX772" s="526"/>
      <c r="PRY772" s="7"/>
      <c r="PRZ772" s="526"/>
      <c r="PSA772" s="7"/>
      <c r="PSB772" s="526"/>
      <c r="PSC772" s="7"/>
      <c r="PSD772" s="526"/>
      <c r="PSE772" s="7"/>
      <c r="PSF772" s="526"/>
      <c r="PSG772" s="7"/>
      <c r="PSH772" s="526"/>
      <c r="PSI772" s="7"/>
      <c r="PSJ772" s="526"/>
      <c r="PSK772" s="7"/>
      <c r="PSL772" s="526"/>
      <c r="PSM772" s="7"/>
      <c r="PSN772" s="526"/>
      <c r="PSO772" s="7"/>
      <c r="PSP772" s="526"/>
      <c r="PSQ772" s="7"/>
      <c r="PSR772" s="526"/>
      <c r="PSS772" s="7"/>
      <c r="PST772" s="526"/>
      <c r="PSU772" s="7"/>
      <c r="PSV772" s="526"/>
      <c r="PSW772" s="7"/>
      <c r="PSX772" s="526"/>
      <c r="PSY772" s="7"/>
      <c r="PSZ772" s="526"/>
      <c r="PTA772" s="7"/>
      <c r="PTB772" s="526"/>
      <c r="PTC772" s="7"/>
      <c r="PTD772" s="526"/>
      <c r="PTE772" s="7"/>
      <c r="PTF772" s="526"/>
      <c r="PTG772" s="7"/>
      <c r="PTH772" s="526"/>
      <c r="PTI772" s="7"/>
      <c r="PTJ772" s="526"/>
      <c r="PTK772" s="7"/>
      <c r="PTL772" s="526"/>
      <c r="PTM772" s="7"/>
      <c r="PTN772" s="526"/>
      <c r="PTO772" s="7"/>
      <c r="PTP772" s="526"/>
      <c r="PTQ772" s="7"/>
      <c r="PTR772" s="526"/>
      <c r="PTS772" s="7"/>
      <c r="PTT772" s="526"/>
      <c r="PTU772" s="7"/>
      <c r="PTV772" s="526"/>
      <c r="PTW772" s="7"/>
      <c r="PTX772" s="526"/>
      <c r="PTY772" s="7"/>
      <c r="PTZ772" s="526"/>
      <c r="PUA772" s="7"/>
      <c r="PUB772" s="526"/>
      <c r="PUC772" s="7"/>
      <c r="PUD772" s="526"/>
      <c r="PUE772" s="7"/>
      <c r="PUF772" s="526"/>
      <c r="PUG772" s="7"/>
      <c r="PUH772" s="526"/>
      <c r="PUI772" s="7"/>
      <c r="PUJ772" s="526"/>
      <c r="PUK772" s="7"/>
      <c r="PUL772" s="526"/>
      <c r="PUM772" s="7"/>
      <c r="PUN772" s="526"/>
      <c r="PUO772" s="7"/>
      <c r="PUP772" s="526"/>
      <c r="PUQ772" s="7"/>
      <c r="PUR772" s="526"/>
      <c r="PUS772" s="7"/>
      <c r="PUT772" s="526"/>
      <c r="PUU772" s="7"/>
      <c r="PUV772" s="526"/>
      <c r="PUW772" s="7"/>
      <c r="PUX772" s="526"/>
      <c r="PUY772" s="7"/>
      <c r="PUZ772" s="526"/>
      <c r="PVA772" s="7"/>
      <c r="PVB772" s="526"/>
      <c r="PVC772" s="7"/>
      <c r="PVD772" s="526"/>
      <c r="PVE772" s="7"/>
      <c r="PVF772" s="526"/>
      <c r="PVG772" s="7"/>
      <c r="PVH772" s="526"/>
      <c r="PVI772" s="7"/>
      <c r="PVJ772" s="526"/>
      <c r="PVK772" s="7"/>
      <c r="PVL772" s="526"/>
      <c r="PVM772" s="7"/>
      <c r="PVN772" s="526"/>
      <c r="PVO772" s="7"/>
      <c r="PVP772" s="526"/>
      <c r="PVQ772" s="7"/>
      <c r="PVR772" s="526"/>
      <c r="PVS772" s="7"/>
      <c r="PVT772" s="526"/>
      <c r="PVU772" s="7"/>
      <c r="PVV772" s="526"/>
      <c r="PVW772" s="7"/>
      <c r="PVX772" s="526"/>
      <c r="PVY772" s="7"/>
      <c r="PVZ772" s="526"/>
      <c r="PWA772" s="7"/>
      <c r="PWB772" s="526"/>
      <c r="PWC772" s="7"/>
      <c r="PWD772" s="526"/>
      <c r="PWE772" s="7"/>
      <c r="PWF772" s="526"/>
      <c r="PWG772" s="7"/>
      <c r="PWH772" s="526"/>
      <c r="PWI772" s="7"/>
      <c r="PWJ772" s="526"/>
      <c r="PWK772" s="7"/>
      <c r="PWL772" s="526"/>
      <c r="PWM772" s="7"/>
      <c r="PWN772" s="526"/>
      <c r="PWO772" s="7"/>
      <c r="PWP772" s="526"/>
      <c r="PWQ772" s="7"/>
      <c r="PWR772" s="526"/>
      <c r="PWS772" s="7"/>
      <c r="PWT772" s="526"/>
      <c r="PWU772" s="7"/>
      <c r="PWV772" s="526"/>
      <c r="PWW772" s="7"/>
      <c r="PWX772" s="526"/>
      <c r="PWY772" s="7"/>
      <c r="PWZ772" s="526"/>
      <c r="PXA772" s="7"/>
      <c r="PXB772" s="526"/>
      <c r="PXC772" s="7"/>
      <c r="PXD772" s="526"/>
      <c r="PXE772" s="7"/>
      <c r="PXF772" s="526"/>
      <c r="PXG772" s="7"/>
      <c r="PXH772" s="526"/>
      <c r="PXI772" s="7"/>
      <c r="PXJ772" s="526"/>
      <c r="PXK772" s="7"/>
      <c r="PXL772" s="526"/>
      <c r="PXM772" s="7"/>
      <c r="PXN772" s="526"/>
      <c r="PXO772" s="7"/>
      <c r="PXP772" s="526"/>
      <c r="PXQ772" s="7"/>
      <c r="PXR772" s="526"/>
      <c r="PXS772" s="7"/>
      <c r="PXT772" s="526"/>
      <c r="PXU772" s="7"/>
      <c r="PXV772" s="526"/>
      <c r="PXW772" s="7"/>
      <c r="PXX772" s="526"/>
      <c r="PXY772" s="7"/>
      <c r="PXZ772" s="526"/>
      <c r="PYA772" s="7"/>
      <c r="PYB772" s="526"/>
      <c r="PYC772" s="7"/>
      <c r="PYD772" s="526"/>
      <c r="PYE772" s="7"/>
      <c r="PYF772" s="526"/>
      <c r="PYG772" s="7"/>
      <c r="PYH772" s="526"/>
      <c r="PYI772" s="7"/>
      <c r="PYJ772" s="526"/>
      <c r="PYK772" s="7"/>
      <c r="PYL772" s="526"/>
      <c r="PYM772" s="7"/>
      <c r="PYN772" s="526"/>
      <c r="PYO772" s="7"/>
      <c r="PYP772" s="526"/>
      <c r="PYQ772" s="7"/>
      <c r="PYR772" s="526"/>
      <c r="PYS772" s="7"/>
      <c r="PYT772" s="526"/>
      <c r="PYU772" s="7"/>
      <c r="PYV772" s="526"/>
      <c r="PYW772" s="7"/>
      <c r="PYX772" s="526"/>
      <c r="PYY772" s="7"/>
      <c r="PYZ772" s="526"/>
      <c r="PZA772" s="7"/>
      <c r="PZB772" s="526"/>
      <c r="PZC772" s="7"/>
      <c r="PZD772" s="526"/>
      <c r="PZE772" s="7"/>
      <c r="PZF772" s="526"/>
      <c r="PZG772" s="7"/>
      <c r="PZH772" s="526"/>
      <c r="PZI772" s="7"/>
      <c r="PZJ772" s="526"/>
      <c r="PZK772" s="7"/>
      <c r="PZL772" s="526"/>
      <c r="PZM772" s="7"/>
      <c r="PZN772" s="526"/>
      <c r="PZO772" s="7"/>
      <c r="PZP772" s="526"/>
      <c r="PZQ772" s="7"/>
      <c r="PZR772" s="526"/>
      <c r="PZS772" s="7"/>
      <c r="PZT772" s="526"/>
      <c r="PZU772" s="7"/>
      <c r="PZV772" s="526"/>
      <c r="PZW772" s="7"/>
      <c r="PZX772" s="526"/>
      <c r="PZY772" s="7"/>
      <c r="PZZ772" s="526"/>
      <c r="QAA772" s="7"/>
      <c r="QAB772" s="526"/>
      <c r="QAC772" s="7"/>
      <c r="QAD772" s="526"/>
      <c r="QAE772" s="7"/>
      <c r="QAF772" s="526"/>
      <c r="QAG772" s="7"/>
      <c r="QAH772" s="526"/>
      <c r="QAI772" s="7"/>
      <c r="QAJ772" s="526"/>
      <c r="QAK772" s="7"/>
      <c r="QAL772" s="526"/>
      <c r="QAM772" s="7"/>
      <c r="QAN772" s="526"/>
      <c r="QAO772" s="7"/>
      <c r="QAP772" s="526"/>
      <c r="QAQ772" s="7"/>
      <c r="QAR772" s="526"/>
      <c r="QAS772" s="7"/>
      <c r="QAT772" s="526"/>
      <c r="QAU772" s="7"/>
      <c r="QAV772" s="526"/>
      <c r="QAW772" s="7"/>
      <c r="QAX772" s="526"/>
      <c r="QAY772" s="7"/>
      <c r="QAZ772" s="526"/>
      <c r="QBA772" s="7"/>
      <c r="QBB772" s="526"/>
      <c r="QBC772" s="7"/>
      <c r="QBD772" s="526"/>
      <c r="QBE772" s="7"/>
      <c r="QBF772" s="526"/>
      <c r="QBG772" s="7"/>
      <c r="QBH772" s="526"/>
      <c r="QBI772" s="7"/>
      <c r="QBJ772" s="526"/>
      <c r="QBK772" s="7"/>
      <c r="QBL772" s="526"/>
      <c r="QBM772" s="7"/>
      <c r="QBN772" s="526"/>
      <c r="QBO772" s="7"/>
      <c r="QBP772" s="526"/>
      <c r="QBQ772" s="7"/>
      <c r="QBR772" s="526"/>
      <c r="QBS772" s="7"/>
      <c r="QBT772" s="526"/>
      <c r="QBU772" s="7"/>
      <c r="QBV772" s="526"/>
      <c r="QBW772" s="7"/>
      <c r="QBX772" s="526"/>
      <c r="QBY772" s="7"/>
      <c r="QBZ772" s="526"/>
      <c r="QCA772" s="7"/>
      <c r="QCB772" s="526"/>
      <c r="QCC772" s="7"/>
      <c r="QCD772" s="526"/>
      <c r="QCE772" s="7"/>
      <c r="QCF772" s="526"/>
      <c r="QCG772" s="7"/>
      <c r="QCH772" s="526"/>
      <c r="QCI772" s="7"/>
      <c r="QCJ772" s="526"/>
      <c r="QCK772" s="7"/>
      <c r="QCL772" s="526"/>
      <c r="QCM772" s="7"/>
      <c r="QCN772" s="526"/>
      <c r="QCO772" s="7"/>
      <c r="QCP772" s="526"/>
      <c r="QCQ772" s="7"/>
      <c r="QCR772" s="526"/>
      <c r="QCS772" s="7"/>
      <c r="QCT772" s="526"/>
      <c r="QCU772" s="7"/>
      <c r="QCV772" s="526"/>
      <c r="QCW772" s="7"/>
      <c r="QCX772" s="526"/>
      <c r="QCY772" s="7"/>
      <c r="QCZ772" s="526"/>
      <c r="QDA772" s="7"/>
      <c r="QDB772" s="526"/>
      <c r="QDC772" s="7"/>
      <c r="QDD772" s="526"/>
      <c r="QDE772" s="7"/>
      <c r="QDF772" s="526"/>
      <c r="QDG772" s="7"/>
      <c r="QDH772" s="526"/>
      <c r="QDI772" s="7"/>
      <c r="QDJ772" s="526"/>
      <c r="QDK772" s="7"/>
      <c r="QDL772" s="526"/>
      <c r="QDM772" s="7"/>
      <c r="QDN772" s="526"/>
      <c r="QDO772" s="7"/>
      <c r="QDP772" s="526"/>
      <c r="QDQ772" s="7"/>
      <c r="QDR772" s="526"/>
      <c r="QDS772" s="7"/>
      <c r="QDT772" s="526"/>
      <c r="QDU772" s="7"/>
      <c r="QDV772" s="526"/>
      <c r="QDW772" s="7"/>
      <c r="QDX772" s="526"/>
      <c r="QDY772" s="7"/>
      <c r="QDZ772" s="526"/>
      <c r="QEA772" s="7"/>
      <c r="QEB772" s="526"/>
      <c r="QEC772" s="7"/>
      <c r="QED772" s="526"/>
      <c r="QEE772" s="7"/>
      <c r="QEF772" s="526"/>
      <c r="QEG772" s="7"/>
      <c r="QEH772" s="526"/>
      <c r="QEI772" s="7"/>
      <c r="QEJ772" s="526"/>
      <c r="QEK772" s="7"/>
      <c r="QEL772" s="526"/>
      <c r="QEM772" s="7"/>
      <c r="QEN772" s="526"/>
      <c r="QEO772" s="7"/>
      <c r="QEP772" s="526"/>
      <c r="QEQ772" s="7"/>
      <c r="QER772" s="526"/>
      <c r="QES772" s="7"/>
      <c r="QET772" s="526"/>
      <c r="QEU772" s="7"/>
      <c r="QEV772" s="526"/>
      <c r="QEW772" s="7"/>
      <c r="QEX772" s="526"/>
      <c r="QEY772" s="7"/>
      <c r="QEZ772" s="526"/>
      <c r="QFA772" s="7"/>
      <c r="QFB772" s="526"/>
      <c r="QFC772" s="7"/>
      <c r="QFD772" s="526"/>
      <c r="QFE772" s="7"/>
      <c r="QFF772" s="526"/>
      <c r="QFG772" s="7"/>
      <c r="QFH772" s="526"/>
      <c r="QFI772" s="7"/>
      <c r="QFJ772" s="526"/>
      <c r="QFK772" s="7"/>
      <c r="QFL772" s="526"/>
      <c r="QFM772" s="7"/>
      <c r="QFN772" s="526"/>
      <c r="QFO772" s="7"/>
      <c r="QFP772" s="526"/>
      <c r="QFQ772" s="7"/>
      <c r="QFR772" s="526"/>
      <c r="QFS772" s="7"/>
      <c r="QFT772" s="526"/>
      <c r="QFU772" s="7"/>
      <c r="QFV772" s="526"/>
      <c r="QFW772" s="7"/>
      <c r="QFX772" s="526"/>
      <c r="QFY772" s="7"/>
      <c r="QFZ772" s="526"/>
      <c r="QGA772" s="7"/>
      <c r="QGB772" s="526"/>
      <c r="QGC772" s="7"/>
      <c r="QGD772" s="526"/>
      <c r="QGE772" s="7"/>
      <c r="QGF772" s="526"/>
      <c r="QGG772" s="7"/>
      <c r="QGH772" s="526"/>
      <c r="QGI772" s="7"/>
      <c r="QGJ772" s="526"/>
      <c r="QGK772" s="7"/>
      <c r="QGL772" s="526"/>
      <c r="QGM772" s="7"/>
      <c r="QGN772" s="526"/>
      <c r="QGO772" s="7"/>
      <c r="QGP772" s="526"/>
      <c r="QGQ772" s="7"/>
      <c r="QGR772" s="526"/>
      <c r="QGS772" s="7"/>
      <c r="QGT772" s="526"/>
      <c r="QGU772" s="7"/>
      <c r="QGV772" s="526"/>
      <c r="QGW772" s="7"/>
      <c r="QGX772" s="526"/>
      <c r="QGY772" s="7"/>
      <c r="QGZ772" s="526"/>
      <c r="QHA772" s="7"/>
      <c r="QHB772" s="526"/>
      <c r="QHC772" s="7"/>
      <c r="QHD772" s="526"/>
      <c r="QHE772" s="7"/>
      <c r="QHF772" s="526"/>
      <c r="QHG772" s="7"/>
      <c r="QHH772" s="526"/>
      <c r="QHI772" s="7"/>
      <c r="QHJ772" s="526"/>
      <c r="QHK772" s="7"/>
      <c r="QHL772" s="526"/>
      <c r="QHM772" s="7"/>
      <c r="QHN772" s="526"/>
      <c r="QHO772" s="7"/>
      <c r="QHP772" s="526"/>
      <c r="QHQ772" s="7"/>
      <c r="QHR772" s="526"/>
      <c r="QHS772" s="7"/>
      <c r="QHT772" s="526"/>
      <c r="QHU772" s="7"/>
      <c r="QHV772" s="526"/>
      <c r="QHW772" s="7"/>
      <c r="QHX772" s="526"/>
      <c r="QHY772" s="7"/>
      <c r="QHZ772" s="526"/>
      <c r="QIA772" s="7"/>
      <c r="QIB772" s="526"/>
      <c r="QIC772" s="7"/>
      <c r="QID772" s="526"/>
      <c r="QIE772" s="7"/>
      <c r="QIF772" s="526"/>
      <c r="QIG772" s="7"/>
      <c r="QIH772" s="526"/>
      <c r="QII772" s="7"/>
      <c r="QIJ772" s="526"/>
      <c r="QIK772" s="7"/>
      <c r="QIL772" s="526"/>
      <c r="QIM772" s="7"/>
      <c r="QIN772" s="526"/>
      <c r="QIO772" s="7"/>
      <c r="QIP772" s="526"/>
      <c r="QIQ772" s="7"/>
      <c r="QIR772" s="526"/>
      <c r="QIS772" s="7"/>
      <c r="QIT772" s="526"/>
      <c r="QIU772" s="7"/>
      <c r="QIV772" s="526"/>
      <c r="QIW772" s="7"/>
      <c r="QIX772" s="526"/>
      <c r="QIY772" s="7"/>
      <c r="QIZ772" s="526"/>
      <c r="QJA772" s="7"/>
      <c r="QJB772" s="526"/>
      <c r="QJC772" s="7"/>
      <c r="QJD772" s="526"/>
      <c r="QJE772" s="7"/>
      <c r="QJF772" s="526"/>
      <c r="QJG772" s="7"/>
      <c r="QJH772" s="526"/>
      <c r="QJI772" s="7"/>
      <c r="QJJ772" s="526"/>
      <c r="QJK772" s="7"/>
      <c r="QJL772" s="526"/>
      <c r="QJM772" s="7"/>
      <c r="QJN772" s="526"/>
      <c r="QJO772" s="7"/>
      <c r="QJP772" s="526"/>
      <c r="QJQ772" s="7"/>
      <c r="QJR772" s="526"/>
      <c r="QJS772" s="7"/>
      <c r="QJT772" s="526"/>
      <c r="QJU772" s="7"/>
      <c r="QJV772" s="526"/>
      <c r="QJW772" s="7"/>
      <c r="QJX772" s="526"/>
      <c r="QJY772" s="7"/>
      <c r="QJZ772" s="526"/>
      <c r="QKA772" s="7"/>
      <c r="QKB772" s="526"/>
      <c r="QKC772" s="7"/>
      <c r="QKD772" s="526"/>
      <c r="QKE772" s="7"/>
      <c r="QKF772" s="526"/>
      <c r="QKG772" s="7"/>
      <c r="QKH772" s="526"/>
      <c r="QKI772" s="7"/>
      <c r="QKJ772" s="526"/>
      <c r="QKK772" s="7"/>
      <c r="QKL772" s="526"/>
      <c r="QKM772" s="7"/>
      <c r="QKN772" s="526"/>
      <c r="QKO772" s="7"/>
      <c r="QKP772" s="526"/>
      <c r="QKQ772" s="7"/>
      <c r="QKR772" s="526"/>
      <c r="QKS772" s="7"/>
      <c r="QKT772" s="526"/>
      <c r="QKU772" s="7"/>
      <c r="QKV772" s="526"/>
      <c r="QKW772" s="7"/>
      <c r="QKX772" s="526"/>
      <c r="QKY772" s="7"/>
      <c r="QKZ772" s="526"/>
      <c r="QLA772" s="7"/>
      <c r="QLB772" s="526"/>
      <c r="QLC772" s="7"/>
      <c r="QLD772" s="526"/>
      <c r="QLE772" s="7"/>
      <c r="QLF772" s="526"/>
      <c r="QLG772" s="7"/>
      <c r="QLH772" s="526"/>
      <c r="QLI772" s="7"/>
      <c r="QLJ772" s="526"/>
      <c r="QLK772" s="7"/>
      <c r="QLL772" s="526"/>
      <c r="QLM772" s="7"/>
      <c r="QLN772" s="526"/>
      <c r="QLO772" s="7"/>
      <c r="QLP772" s="526"/>
      <c r="QLQ772" s="7"/>
      <c r="QLR772" s="526"/>
      <c r="QLS772" s="7"/>
      <c r="QLT772" s="526"/>
      <c r="QLU772" s="7"/>
      <c r="QLV772" s="526"/>
      <c r="QLW772" s="7"/>
      <c r="QLX772" s="526"/>
      <c r="QLY772" s="7"/>
      <c r="QLZ772" s="526"/>
      <c r="QMA772" s="7"/>
      <c r="QMB772" s="526"/>
      <c r="QMC772" s="7"/>
      <c r="QMD772" s="526"/>
      <c r="QME772" s="7"/>
      <c r="QMF772" s="526"/>
      <c r="QMG772" s="7"/>
      <c r="QMH772" s="526"/>
      <c r="QMI772" s="7"/>
      <c r="QMJ772" s="526"/>
      <c r="QMK772" s="7"/>
      <c r="QML772" s="526"/>
      <c r="QMM772" s="7"/>
      <c r="QMN772" s="526"/>
      <c r="QMO772" s="7"/>
      <c r="QMP772" s="526"/>
      <c r="QMQ772" s="7"/>
      <c r="QMR772" s="526"/>
      <c r="QMS772" s="7"/>
      <c r="QMT772" s="526"/>
      <c r="QMU772" s="7"/>
      <c r="QMV772" s="526"/>
      <c r="QMW772" s="7"/>
      <c r="QMX772" s="526"/>
      <c r="QMY772" s="7"/>
      <c r="QMZ772" s="526"/>
      <c r="QNA772" s="7"/>
      <c r="QNB772" s="526"/>
      <c r="QNC772" s="7"/>
      <c r="QND772" s="526"/>
      <c r="QNE772" s="7"/>
      <c r="QNF772" s="526"/>
      <c r="QNG772" s="7"/>
      <c r="QNH772" s="526"/>
      <c r="QNI772" s="7"/>
      <c r="QNJ772" s="526"/>
      <c r="QNK772" s="7"/>
      <c r="QNL772" s="526"/>
      <c r="QNM772" s="7"/>
      <c r="QNN772" s="526"/>
      <c r="QNO772" s="7"/>
      <c r="QNP772" s="526"/>
      <c r="QNQ772" s="7"/>
      <c r="QNR772" s="526"/>
      <c r="QNS772" s="7"/>
      <c r="QNT772" s="526"/>
      <c r="QNU772" s="7"/>
      <c r="QNV772" s="526"/>
      <c r="QNW772" s="7"/>
      <c r="QNX772" s="526"/>
      <c r="QNY772" s="7"/>
      <c r="QNZ772" s="526"/>
      <c r="QOA772" s="7"/>
      <c r="QOB772" s="526"/>
      <c r="QOC772" s="7"/>
      <c r="QOD772" s="526"/>
      <c r="QOE772" s="7"/>
      <c r="QOF772" s="526"/>
      <c r="QOG772" s="7"/>
      <c r="QOH772" s="526"/>
      <c r="QOI772" s="7"/>
      <c r="QOJ772" s="526"/>
      <c r="QOK772" s="7"/>
      <c r="QOL772" s="526"/>
      <c r="QOM772" s="7"/>
      <c r="QON772" s="526"/>
      <c r="QOO772" s="7"/>
      <c r="QOP772" s="526"/>
      <c r="QOQ772" s="7"/>
      <c r="QOR772" s="526"/>
      <c r="QOS772" s="7"/>
      <c r="QOT772" s="526"/>
      <c r="QOU772" s="7"/>
      <c r="QOV772" s="526"/>
      <c r="QOW772" s="7"/>
      <c r="QOX772" s="526"/>
      <c r="QOY772" s="7"/>
      <c r="QOZ772" s="526"/>
      <c r="QPA772" s="7"/>
      <c r="QPB772" s="526"/>
      <c r="QPC772" s="7"/>
      <c r="QPD772" s="526"/>
      <c r="QPE772" s="7"/>
      <c r="QPF772" s="526"/>
      <c r="QPG772" s="7"/>
      <c r="QPH772" s="526"/>
      <c r="QPI772" s="7"/>
      <c r="QPJ772" s="526"/>
      <c r="QPK772" s="7"/>
      <c r="QPL772" s="526"/>
      <c r="QPM772" s="7"/>
      <c r="QPN772" s="526"/>
      <c r="QPO772" s="7"/>
      <c r="QPP772" s="526"/>
      <c r="QPQ772" s="7"/>
      <c r="QPR772" s="526"/>
      <c r="QPS772" s="7"/>
      <c r="QPT772" s="526"/>
      <c r="QPU772" s="7"/>
      <c r="QPV772" s="526"/>
      <c r="QPW772" s="7"/>
      <c r="QPX772" s="526"/>
      <c r="QPY772" s="7"/>
      <c r="QPZ772" s="526"/>
      <c r="QQA772" s="7"/>
      <c r="QQB772" s="526"/>
      <c r="QQC772" s="7"/>
      <c r="QQD772" s="526"/>
      <c r="QQE772" s="7"/>
      <c r="QQF772" s="526"/>
      <c r="QQG772" s="7"/>
      <c r="QQH772" s="526"/>
      <c r="QQI772" s="7"/>
      <c r="QQJ772" s="526"/>
      <c r="QQK772" s="7"/>
      <c r="QQL772" s="526"/>
      <c r="QQM772" s="7"/>
      <c r="QQN772" s="526"/>
      <c r="QQO772" s="7"/>
      <c r="QQP772" s="526"/>
      <c r="QQQ772" s="7"/>
      <c r="QQR772" s="526"/>
      <c r="QQS772" s="7"/>
      <c r="QQT772" s="526"/>
      <c r="QQU772" s="7"/>
      <c r="QQV772" s="526"/>
      <c r="QQW772" s="7"/>
      <c r="QQX772" s="526"/>
      <c r="QQY772" s="7"/>
      <c r="QQZ772" s="526"/>
      <c r="QRA772" s="7"/>
      <c r="QRB772" s="526"/>
      <c r="QRC772" s="7"/>
      <c r="QRD772" s="526"/>
      <c r="QRE772" s="7"/>
      <c r="QRF772" s="526"/>
      <c r="QRG772" s="7"/>
      <c r="QRH772" s="526"/>
      <c r="QRI772" s="7"/>
      <c r="QRJ772" s="526"/>
      <c r="QRK772" s="7"/>
      <c r="QRL772" s="526"/>
      <c r="QRM772" s="7"/>
      <c r="QRN772" s="526"/>
      <c r="QRO772" s="7"/>
      <c r="QRP772" s="526"/>
      <c r="QRQ772" s="7"/>
      <c r="QRR772" s="526"/>
      <c r="QRS772" s="7"/>
      <c r="QRT772" s="526"/>
      <c r="QRU772" s="7"/>
      <c r="QRV772" s="526"/>
      <c r="QRW772" s="7"/>
      <c r="QRX772" s="526"/>
      <c r="QRY772" s="7"/>
      <c r="QRZ772" s="526"/>
      <c r="QSA772" s="7"/>
      <c r="QSB772" s="526"/>
      <c r="QSC772" s="7"/>
      <c r="QSD772" s="526"/>
      <c r="QSE772" s="7"/>
      <c r="QSF772" s="526"/>
      <c r="QSG772" s="7"/>
      <c r="QSH772" s="526"/>
      <c r="QSI772" s="7"/>
      <c r="QSJ772" s="526"/>
      <c r="QSK772" s="7"/>
      <c r="QSL772" s="526"/>
      <c r="QSM772" s="7"/>
      <c r="QSN772" s="526"/>
      <c r="QSO772" s="7"/>
      <c r="QSP772" s="526"/>
      <c r="QSQ772" s="7"/>
      <c r="QSR772" s="526"/>
      <c r="QSS772" s="7"/>
      <c r="QST772" s="526"/>
      <c r="QSU772" s="7"/>
      <c r="QSV772" s="526"/>
      <c r="QSW772" s="7"/>
      <c r="QSX772" s="526"/>
      <c r="QSY772" s="7"/>
      <c r="QSZ772" s="526"/>
      <c r="QTA772" s="7"/>
      <c r="QTB772" s="526"/>
      <c r="QTC772" s="7"/>
      <c r="QTD772" s="526"/>
      <c r="QTE772" s="7"/>
      <c r="QTF772" s="526"/>
      <c r="QTG772" s="7"/>
      <c r="QTH772" s="526"/>
      <c r="QTI772" s="7"/>
      <c r="QTJ772" s="526"/>
      <c r="QTK772" s="7"/>
      <c r="QTL772" s="526"/>
      <c r="QTM772" s="7"/>
      <c r="QTN772" s="526"/>
      <c r="QTO772" s="7"/>
      <c r="QTP772" s="526"/>
      <c r="QTQ772" s="7"/>
      <c r="QTR772" s="526"/>
      <c r="QTS772" s="7"/>
      <c r="QTT772" s="526"/>
      <c r="QTU772" s="7"/>
      <c r="QTV772" s="526"/>
      <c r="QTW772" s="7"/>
      <c r="QTX772" s="526"/>
      <c r="QTY772" s="7"/>
      <c r="QTZ772" s="526"/>
      <c r="QUA772" s="7"/>
      <c r="QUB772" s="526"/>
      <c r="QUC772" s="7"/>
      <c r="QUD772" s="526"/>
      <c r="QUE772" s="7"/>
      <c r="QUF772" s="526"/>
      <c r="QUG772" s="7"/>
      <c r="QUH772" s="526"/>
      <c r="QUI772" s="7"/>
      <c r="QUJ772" s="526"/>
      <c r="QUK772" s="7"/>
      <c r="QUL772" s="526"/>
      <c r="QUM772" s="7"/>
      <c r="QUN772" s="526"/>
      <c r="QUO772" s="7"/>
      <c r="QUP772" s="526"/>
      <c r="QUQ772" s="7"/>
      <c r="QUR772" s="526"/>
      <c r="QUS772" s="7"/>
      <c r="QUT772" s="526"/>
      <c r="QUU772" s="7"/>
      <c r="QUV772" s="526"/>
      <c r="QUW772" s="7"/>
      <c r="QUX772" s="526"/>
      <c r="QUY772" s="7"/>
      <c r="QUZ772" s="526"/>
      <c r="QVA772" s="7"/>
      <c r="QVB772" s="526"/>
      <c r="QVC772" s="7"/>
      <c r="QVD772" s="526"/>
      <c r="QVE772" s="7"/>
      <c r="QVF772" s="526"/>
      <c r="QVG772" s="7"/>
      <c r="QVH772" s="526"/>
      <c r="QVI772" s="7"/>
      <c r="QVJ772" s="526"/>
      <c r="QVK772" s="7"/>
      <c r="QVL772" s="526"/>
      <c r="QVM772" s="7"/>
      <c r="QVN772" s="526"/>
      <c r="QVO772" s="7"/>
      <c r="QVP772" s="526"/>
      <c r="QVQ772" s="7"/>
      <c r="QVR772" s="526"/>
      <c r="QVS772" s="7"/>
      <c r="QVT772" s="526"/>
      <c r="QVU772" s="7"/>
      <c r="QVV772" s="526"/>
      <c r="QVW772" s="7"/>
      <c r="QVX772" s="526"/>
      <c r="QVY772" s="7"/>
      <c r="QVZ772" s="526"/>
      <c r="QWA772" s="7"/>
      <c r="QWB772" s="526"/>
      <c r="QWC772" s="7"/>
      <c r="QWD772" s="526"/>
      <c r="QWE772" s="7"/>
      <c r="QWF772" s="526"/>
      <c r="QWG772" s="7"/>
      <c r="QWH772" s="526"/>
      <c r="QWI772" s="7"/>
      <c r="QWJ772" s="526"/>
      <c r="QWK772" s="7"/>
      <c r="QWL772" s="526"/>
      <c r="QWM772" s="7"/>
      <c r="QWN772" s="526"/>
      <c r="QWO772" s="7"/>
      <c r="QWP772" s="526"/>
      <c r="QWQ772" s="7"/>
      <c r="QWR772" s="526"/>
      <c r="QWS772" s="7"/>
      <c r="QWT772" s="526"/>
      <c r="QWU772" s="7"/>
      <c r="QWV772" s="526"/>
      <c r="QWW772" s="7"/>
      <c r="QWX772" s="526"/>
      <c r="QWY772" s="7"/>
      <c r="QWZ772" s="526"/>
      <c r="QXA772" s="7"/>
      <c r="QXB772" s="526"/>
      <c r="QXC772" s="7"/>
      <c r="QXD772" s="526"/>
      <c r="QXE772" s="7"/>
      <c r="QXF772" s="526"/>
      <c r="QXG772" s="7"/>
      <c r="QXH772" s="526"/>
      <c r="QXI772" s="7"/>
      <c r="QXJ772" s="526"/>
      <c r="QXK772" s="7"/>
      <c r="QXL772" s="526"/>
      <c r="QXM772" s="7"/>
      <c r="QXN772" s="526"/>
      <c r="QXO772" s="7"/>
      <c r="QXP772" s="526"/>
      <c r="QXQ772" s="7"/>
      <c r="QXR772" s="526"/>
      <c r="QXS772" s="7"/>
      <c r="QXT772" s="526"/>
      <c r="QXU772" s="7"/>
      <c r="QXV772" s="526"/>
      <c r="QXW772" s="7"/>
      <c r="QXX772" s="526"/>
      <c r="QXY772" s="7"/>
      <c r="QXZ772" s="526"/>
      <c r="QYA772" s="7"/>
      <c r="QYB772" s="526"/>
      <c r="QYC772" s="7"/>
      <c r="QYD772" s="526"/>
      <c r="QYE772" s="7"/>
      <c r="QYF772" s="526"/>
      <c r="QYG772" s="7"/>
      <c r="QYH772" s="526"/>
      <c r="QYI772" s="7"/>
      <c r="QYJ772" s="526"/>
      <c r="QYK772" s="7"/>
      <c r="QYL772" s="526"/>
      <c r="QYM772" s="7"/>
      <c r="QYN772" s="526"/>
      <c r="QYO772" s="7"/>
      <c r="QYP772" s="526"/>
      <c r="QYQ772" s="7"/>
      <c r="QYR772" s="526"/>
      <c r="QYS772" s="7"/>
      <c r="QYT772" s="526"/>
      <c r="QYU772" s="7"/>
      <c r="QYV772" s="526"/>
      <c r="QYW772" s="7"/>
      <c r="QYX772" s="526"/>
      <c r="QYY772" s="7"/>
      <c r="QYZ772" s="526"/>
      <c r="QZA772" s="7"/>
      <c r="QZB772" s="526"/>
      <c r="QZC772" s="7"/>
      <c r="QZD772" s="526"/>
      <c r="QZE772" s="7"/>
      <c r="QZF772" s="526"/>
      <c r="QZG772" s="7"/>
      <c r="QZH772" s="526"/>
      <c r="QZI772" s="7"/>
      <c r="QZJ772" s="526"/>
      <c r="QZK772" s="7"/>
      <c r="QZL772" s="526"/>
      <c r="QZM772" s="7"/>
      <c r="QZN772" s="526"/>
      <c r="QZO772" s="7"/>
      <c r="QZP772" s="526"/>
      <c r="QZQ772" s="7"/>
      <c r="QZR772" s="526"/>
      <c r="QZS772" s="7"/>
      <c r="QZT772" s="526"/>
      <c r="QZU772" s="7"/>
      <c r="QZV772" s="526"/>
      <c r="QZW772" s="7"/>
      <c r="QZX772" s="526"/>
      <c r="QZY772" s="7"/>
      <c r="QZZ772" s="526"/>
      <c r="RAA772" s="7"/>
      <c r="RAB772" s="526"/>
      <c r="RAC772" s="7"/>
      <c r="RAD772" s="526"/>
      <c r="RAE772" s="7"/>
      <c r="RAF772" s="526"/>
      <c r="RAG772" s="7"/>
      <c r="RAH772" s="526"/>
      <c r="RAI772" s="7"/>
      <c r="RAJ772" s="526"/>
      <c r="RAK772" s="7"/>
      <c r="RAL772" s="526"/>
      <c r="RAM772" s="7"/>
      <c r="RAN772" s="526"/>
      <c r="RAO772" s="7"/>
      <c r="RAP772" s="526"/>
      <c r="RAQ772" s="7"/>
      <c r="RAR772" s="526"/>
      <c r="RAS772" s="7"/>
      <c r="RAT772" s="526"/>
      <c r="RAU772" s="7"/>
      <c r="RAV772" s="526"/>
      <c r="RAW772" s="7"/>
      <c r="RAX772" s="526"/>
      <c r="RAY772" s="7"/>
      <c r="RAZ772" s="526"/>
      <c r="RBA772" s="7"/>
      <c r="RBB772" s="526"/>
      <c r="RBC772" s="7"/>
      <c r="RBD772" s="526"/>
      <c r="RBE772" s="7"/>
      <c r="RBF772" s="526"/>
      <c r="RBG772" s="7"/>
      <c r="RBH772" s="526"/>
      <c r="RBI772" s="7"/>
      <c r="RBJ772" s="526"/>
      <c r="RBK772" s="7"/>
      <c r="RBL772" s="526"/>
      <c r="RBM772" s="7"/>
      <c r="RBN772" s="526"/>
      <c r="RBO772" s="7"/>
      <c r="RBP772" s="526"/>
      <c r="RBQ772" s="7"/>
      <c r="RBR772" s="526"/>
      <c r="RBS772" s="7"/>
      <c r="RBT772" s="526"/>
      <c r="RBU772" s="7"/>
      <c r="RBV772" s="526"/>
      <c r="RBW772" s="7"/>
      <c r="RBX772" s="526"/>
      <c r="RBY772" s="7"/>
      <c r="RBZ772" s="526"/>
      <c r="RCA772" s="7"/>
      <c r="RCB772" s="526"/>
      <c r="RCC772" s="7"/>
      <c r="RCD772" s="526"/>
      <c r="RCE772" s="7"/>
      <c r="RCF772" s="526"/>
      <c r="RCG772" s="7"/>
      <c r="RCH772" s="526"/>
      <c r="RCI772" s="7"/>
      <c r="RCJ772" s="526"/>
      <c r="RCK772" s="7"/>
      <c r="RCL772" s="526"/>
      <c r="RCM772" s="7"/>
      <c r="RCN772" s="526"/>
      <c r="RCO772" s="7"/>
      <c r="RCP772" s="526"/>
      <c r="RCQ772" s="7"/>
      <c r="RCR772" s="526"/>
      <c r="RCS772" s="7"/>
      <c r="RCT772" s="526"/>
      <c r="RCU772" s="7"/>
      <c r="RCV772" s="526"/>
      <c r="RCW772" s="7"/>
      <c r="RCX772" s="526"/>
      <c r="RCY772" s="7"/>
      <c r="RCZ772" s="526"/>
      <c r="RDA772" s="7"/>
      <c r="RDB772" s="526"/>
      <c r="RDC772" s="7"/>
      <c r="RDD772" s="526"/>
      <c r="RDE772" s="7"/>
      <c r="RDF772" s="526"/>
      <c r="RDG772" s="7"/>
      <c r="RDH772" s="526"/>
      <c r="RDI772" s="7"/>
      <c r="RDJ772" s="526"/>
      <c r="RDK772" s="7"/>
      <c r="RDL772" s="526"/>
      <c r="RDM772" s="7"/>
      <c r="RDN772" s="526"/>
      <c r="RDO772" s="7"/>
      <c r="RDP772" s="526"/>
      <c r="RDQ772" s="7"/>
      <c r="RDR772" s="526"/>
      <c r="RDS772" s="7"/>
      <c r="RDT772" s="526"/>
      <c r="RDU772" s="7"/>
      <c r="RDV772" s="526"/>
      <c r="RDW772" s="7"/>
      <c r="RDX772" s="526"/>
      <c r="RDY772" s="7"/>
      <c r="RDZ772" s="526"/>
      <c r="REA772" s="7"/>
      <c r="REB772" s="526"/>
      <c r="REC772" s="7"/>
      <c r="RED772" s="526"/>
      <c r="REE772" s="7"/>
      <c r="REF772" s="526"/>
      <c r="REG772" s="7"/>
      <c r="REH772" s="526"/>
      <c r="REI772" s="7"/>
      <c r="REJ772" s="526"/>
      <c r="REK772" s="7"/>
      <c r="REL772" s="526"/>
      <c r="REM772" s="7"/>
      <c r="REN772" s="526"/>
      <c r="REO772" s="7"/>
      <c r="REP772" s="526"/>
      <c r="REQ772" s="7"/>
      <c r="RER772" s="526"/>
      <c r="RES772" s="7"/>
      <c r="RET772" s="526"/>
      <c r="REU772" s="7"/>
      <c r="REV772" s="526"/>
      <c r="REW772" s="7"/>
      <c r="REX772" s="526"/>
      <c r="REY772" s="7"/>
      <c r="REZ772" s="526"/>
      <c r="RFA772" s="7"/>
      <c r="RFB772" s="526"/>
      <c r="RFC772" s="7"/>
      <c r="RFD772" s="526"/>
      <c r="RFE772" s="7"/>
      <c r="RFF772" s="526"/>
      <c r="RFG772" s="7"/>
      <c r="RFH772" s="526"/>
      <c r="RFI772" s="7"/>
      <c r="RFJ772" s="526"/>
      <c r="RFK772" s="7"/>
      <c r="RFL772" s="526"/>
      <c r="RFM772" s="7"/>
      <c r="RFN772" s="526"/>
      <c r="RFO772" s="7"/>
      <c r="RFP772" s="526"/>
      <c r="RFQ772" s="7"/>
      <c r="RFR772" s="526"/>
      <c r="RFS772" s="7"/>
      <c r="RFT772" s="526"/>
      <c r="RFU772" s="7"/>
      <c r="RFV772" s="526"/>
      <c r="RFW772" s="7"/>
      <c r="RFX772" s="526"/>
      <c r="RFY772" s="7"/>
      <c r="RFZ772" s="526"/>
      <c r="RGA772" s="7"/>
      <c r="RGB772" s="526"/>
      <c r="RGC772" s="7"/>
      <c r="RGD772" s="526"/>
      <c r="RGE772" s="7"/>
      <c r="RGF772" s="526"/>
      <c r="RGG772" s="7"/>
      <c r="RGH772" s="526"/>
      <c r="RGI772" s="7"/>
      <c r="RGJ772" s="526"/>
      <c r="RGK772" s="7"/>
      <c r="RGL772" s="526"/>
      <c r="RGM772" s="7"/>
      <c r="RGN772" s="526"/>
      <c r="RGO772" s="7"/>
      <c r="RGP772" s="526"/>
      <c r="RGQ772" s="7"/>
      <c r="RGR772" s="526"/>
      <c r="RGS772" s="7"/>
      <c r="RGT772" s="526"/>
      <c r="RGU772" s="7"/>
      <c r="RGV772" s="526"/>
      <c r="RGW772" s="7"/>
      <c r="RGX772" s="526"/>
      <c r="RGY772" s="7"/>
      <c r="RGZ772" s="526"/>
      <c r="RHA772" s="7"/>
      <c r="RHB772" s="526"/>
      <c r="RHC772" s="7"/>
      <c r="RHD772" s="526"/>
      <c r="RHE772" s="7"/>
      <c r="RHF772" s="526"/>
      <c r="RHG772" s="7"/>
      <c r="RHH772" s="526"/>
      <c r="RHI772" s="7"/>
      <c r="RHJ772" s="526"/>
      <c r="RHK772" s="7"/>
      <c r="RHL772" s="526"/>
      <c r="RHM772" s="7"/>
      <c r="RHN772" s="526"/>
      <c r="RHO772" s="7"/>
      <c r="RHP772" s="526"/>
      <c r="RHQ772" s="7"/>
      <c r="RHR772" s="526"/>
      <c r="RHS772" s="7"/>
      <c r="RHT772" s="526"/>
      <c r="RHU772" s="7"/>
      <c r="RHV772" s="526"/>
      <c r="RHW772" s="7"/>
      <c r="RHX772" s="526"/>
      <c r="RHY772" s="7"/>
      <c r="RHZ772" s="526"/>
      <c r="RIA772" s="7"/>
      <c r="RIB772" s="526"/>
      <c r="RIC772" s="7"/>
      <c r="RID772" s="526"/>
      <c r="RIE772" s="7"/>
      <c r="RIF772" s="526"/>
      <c r="RIG772" s="7"/>
      <c r="RIH772" s="526"/>
      <c r="RII772" s="7"/>
      <c r="RIJ772" s="526"/>
      <c r="RIK772" s="7"/>
      <c r="RIL772" s="526"/>
      <c r="RIM772" s="7"/>
      <c r="RIN772" s="526"/>
      <c r="RIO772" s="7"/>
      <c r="RIP772" s="526"/>
      <c r="RIQ772" s="7"/>
      <c r="RIR772" s="526"/>
      <c r="RIS772" s="7"/>
      <c r="RIT772" s="526"/>
      <c r="RIU772" s="7"/>
      <c r="RIV772" s="526"/>
      <c r="RIW772" s="7"/>
      <c r="RIX772" s="526"/>
      <c r="RIY772" s="7"/>
      <c r="RIZ772" s="526"/>
      <c r="RJA772" s="7"/>
      <c r="RJB772" s="526"/>
      <c r="RJC772" s="7"/>
      <c r="RJD772" s="526"/>
      <c r="RJE772" s="7"/>
      <c r="RJF772" s="526"/>
      <c r="RJG772" s="7"/>
      <c r="RJH772" s="526"/>
      <c r="RJI772" s="7"/>
      <c r="RJJ772" s="526"/>
      <c r="RJK772" s="7"/>
      <c r="RJL772" s="526"/>
      <c r="RJM772" s="7"/>
      <c r="RJN772" s="526"/>
      <c r="RJO772" s="7"/>
      <c r="RJP772" s="526"/>
      <c r="RJQ772" s="7"/>
      <c r="RJR772" s="526"/>
      <c r="RJS772" s="7"/>
      <c r="RJT772" s="526"/>
      <c r="RJU772" s="7"/>
      <c r="RJV772" s="526"/>
      <c r="RJW772" s="7"/>
      <c r="RJX772" s="526"/>
      <c r="RJY772" s="7"/>
      <c r="RJZ772" s="526"/>
      <c r="RKA772" s="7"/>
      <c r="RKB772" s="526"/>
      <c r="RKC772" s="7"/>
      <c r="RKD772" s="526"/>
      <c r="RKE772" s="7"/>
      <c r="RKF772" s="526"/>
      <c r="RKG772" s="7"/>
      <c r="RKH772" s="526"/>
      <c r="RKI772" s="7"/>
      <c r="RKJ772" s="526"/>
      <c r="RKK772" s="7"/>
      <c r="RKL772" s="526"/>
      <c r="RKM772" s="7"/>
      <c r="RKN772" s="526"/>
      <c r="RKO772" s="7"/>
      <c r="RKP772" s="526"/>
      <c r="RKQ772" s="7"/>
      <c r="RKR772" s="526"/>
      <c r="RKS772" s="7"/>
      <c r="RKT772" s="526"/>
      <c r="RKU772" s="7"/>
      <c r="RKV772" s="526"/>
      <c r="RKW772" s="7"/>
      <c r="RKX772" s="526"/>
      <c r="RKY772" s="7"/>
      <c r="RKZ772" s="526"/>
      <c r="RLA772" s="7"/>
      <c r="RLB772" s="526"/>
      <c r="RLC772" s="7"/>
      <c r="RLD772" s="526"/>
      <c r="RLE772" s="7"/>
      <c r="RLF772" s="526"/>
      <c r="RLG772" s="7"/>
      <c r="RLH772" s="526"/>
      <c r="RLI772" s="7"/>
      <c r="RLJ772" s="526"/>
      <c r="RLK772" s="7"/>
      <c r="RLL772" s="526"/>
      <c r="RLM772" s="7"/>
      <c r="RLN772" s="526"/>
      <c r="RLO772" s="7"/>
      <c r="RLP772" s="526"/>
      <c r="RLQ772" s="7"/>
      <c r="RLR772" s="526"/>
      <c r="RLS772" s="7"/>
      <c r="RLT772" s="526"/>
      <c r="RLU772" s="7"/>
      <c r="RLV772" s="526"/>
      <c r="RLW772" s="7"/>
      <c r="RLX772" s="526"/>
      <c r="RLY772" s="7"/>
      <c r="RLZ772" s="526"/>
      <c r="RMA772" s="7"/>
      <c r="RMB772" s="526"/>
      <c r="RMC772" s="7"/>
      <c r="RMD772" s="526"/>
      <c r="RME772" s="7"/>
      <c r="RMF772" s="526"/>
      <c r="RMG772" s="7"/>
      <c r="RMH772" s="526"/>
      <c r="RMI772" s="7"/>
      <c r="RMJ772" s="526"/>
      <c r="RMK772" s="7"/>
      <c r="RML772" s="526"/>
      <c r="RMM772" s="7"/>
      <c r="RMN772" s="526"/>
      <c r="RMO772" s="7"/>
      <c r="RMP772" s="526"/>
      <c r="RMQ772" s="7"/>
      <c r="RMR772" s="526"/>
      <c r="RMS772" s="7"/>
      <c r="RMT772" s="526"/>
      <c r="RMU772" s="7"/>
      <c r="RMV772" s="526"/>
      <c r="RMW772" s="7"/>
      <c r="RMX772" s="526"/>
      <c r="RMY772" s="7"/>
      <c r="RMZ772" s="526"/>
      <c r="RNA772" s="7"/>
      <c r="RNB772" s="526"/>
      <c r="RNC772" s="7"/>
      <c r="RND772" s="526"/>
      <c r="RNE772" s="7"/>
      <c r="RNF772" s="526"/>
      <c r="RNG772" s="7"/>
      <c r="RNH772" s="526"/>
      <c r="RNI772" s="7"/>
      <c r="RNJ772" s="526"/>
      <c r="RNK772" s="7"/>
      <c r="RNL772" s="526"/>
      <c r="RNM772" s="7"/>
      <c r="RNN772" s="526"/>
      <c r="RNO772" s="7"/>
      <c r="RNP772" s="526"/>
      <c r="RNQ772" s="7"/>
      <c r="RNR772" s="526"/>
      <c r="RNS772" s="7"/>
      <c r="RNT772" s="526"/>
      <c r="RNU772" s="7"/>
      <c r="RNV772" s="526"/>
      <c r="RNW772" s="7"/>
      <c r="RNX772" s="526"/>
      <c r="RNY772" s="7"/>
      <c r="RNZ772" s="526"/>
      <c r="ROA772" s="7"/>
      <c r="ROB772" s="526"/>
      <c r="ROC772" s="7"/>
      <c r="ROD772" s="526"/>
      <c r="ROE772" s="7"/>
      <c r="ROF772" s="526"/>
      <c r="ROG772" s="7"/>
      <c r="ROH772" s="526"/>
      <c r="ROI772" s="7"/>
      <c r="ROJ772" s="526"/>
      <c r="ROK772" s="7"/>
      <c r="ROL772" s="526"/>
      <c r="ROM772" s="7"/>
      <c r="RON772" s="526"/>
      <c r="ROO772" s="7"/>
      <c r="ROP772" s="526"/>
      <c r="ROQ772" s="7"/>
      <c r="ROR772" s="526"/>
      <c r="ROS772" s="7"/>
      <c r="ROT772" s="526"/>
      <c r="ROU772" s="7"/>
      <c r="ROV772" s="526"/>
      <c r="ROW772" s="7"/>
      <c r="ROX772" s="526"/>
      <c r="ROY772" s="7"/>
      <c r="ROZ772" s="526"/>
      <c r="RPA772" s="7"/>
      <c r="RPB772" s="526"/>
      <c r="RPC772" s="7"/>
      <c r="RPD772" s="526"/>
      <c r="RPE772" s="7"/>
      <c r="RPF772" s="526"/>
      <c r="RPG772" s="7"/>
      <c r="RPH772" s="526"/>
      <c r="RPI772" s="7"/>
      <c r="RPJ772" s="526"/>
      <c r="RPK772" s="7"/>
      <c r="RPL772" s="526"/>
      <c r="RPM772" s="7"/>
      <c r="RPN772" s="526"/>
      <c r="RPO772" s="7"/>
      <c r="RPP772" s="526"/>
      <c r="RPQ772" s="7"/>
      <c r="RPR772" s="526"/>
      <c r="RPS772" s="7"/>
      <c r="RPT772" s="526"/>
      <c r="RPU772" s="7"/>
      <c r="RPV772" s="526"/>
      <c r="RPW772" s="7"/>
      <c r="RPX772" s="526"/>
      <c r="RPY772" s="7"/>
      <c r="RPZ772" s="526"/>
      <c r="RQA772" s="7"/>
      <c r="RQB772" s="526"/>
      <c r="RQC772" s="7"/>
      <c r="RQD772" s="526"/>
      <c r="RQE772" s="7"/>
      <c r="RQF772" s="526"/>
      <c r="RQG772" s="7"/>
      <c r="RQH772" s="526"/>
      <c r="RQI772" s="7"/>
      <c r="RQJ772" s="526"/>
      <c r="RQK772" s="7"/>
      <c r="RQL772" s="526"/>
      <c r="RQM772" s="7"/>
      <c r="RQN772" s="526"/>
      <c r="RQO772" s="7"/>
      <c r="RQP772" s="526"/>
      <c r="RQQ772" s="7"/>
      <c r="RQR772" s="526"/>
      <c r="RQS772" s="7"/>
      <c r="RQT772" s="526"/>
      <c r="RQU772" s="7"/>
      <c r="RQV772" s="526"/>
      <c r="RQW772" s="7"/>
      <c r="RQX772" s="526"/>
      <c r="RQY772" s="7"/>
      <c r="RQZ772" s="526"/>
      <c r="RRA772" s="7"/>
      <c r="RRB772" s="526"/>
      <c r="RRC772" s="7"/>
      <c r="RRD772" s="526"/>
      <c r="RRE772" s="7"/>
      <c r="RRF772" s="526"/>
      <c r="RRG772" s="7"/>
      <c r="RRH772" s="526"/>
      <c r="RRI772" s="7"/>
      <c r="RRJ772" s="526"/>
      <c r="RRK772" s="7"/>
      <c r="RRL772" s="526"/>
      <c r="RRM772" s="7"/>
      <c r="RRN772" s="526"/>
      <c r="RRO772" s="7"/>
      <c r="RRP772" s="526"/>
      <c r="RRQ772" s="7"/>
      <c r="RRR772" s="526"/>
      <c r="RRS772" s="7"/>
      <c r="RRT772" s="526"/>
      <c r="RRU772" s="7"/>
      <c r="RRV772" s="526"/>
      <c r="RRW772" s="7"/>
      <c r="RRX772" s="526"/>
      <c r="RRY772" s="7"/>
      <c r="RRZ772" s="526"/>
      <c r="RSA772" s="7"/>
      <c r="RSB772" s="526"/>
      <c r="RSC772" s="7"/>
      <c r="RSD772" s="526"/>
      <c r="RSE772" s="7"/>
      <c r="RSF772" s="526"/>
      <c r="RSG772" s="7"/>
      <c r="RSH772" s="526"/>
      <c r="RSI772" s="7"/>
      <c r="RSJ772" s="526"/>
      <c r="RSK772" s="7"/>
      <c r="RSL772" s="526"/>
      <c r="RSM772" s="7"/>
      <c r="RSN772" s="526"/>
      <c r="RSO772" s="7"/>
      <c r="RSP772" s="526"/>
      <c r="RSQ772" s="7"/>
      <c r="RSR772" s="526"/>
      <c r="RSS772" s="7"/>
      <c r="RST772" s="526"/>
      <c r="RSU772" s="7"/>
      <c r="RSV772" s="526"/>
      <c r="RSW772" s="7"/>
      <c r="RSX772" s="526"/>
      <c r="RSY772" s="7"/>
      <c r="RSZ772" s="526"/>
      <c r="RTA772" s="7"/>
      <c r="RTB772" s="526"/>
      <c r="RTC772" s="7"/>
      <c r="RTD772" s="526"/>
      <c r="RTE772" s="7"/>
      <c r="RTF772" s="526"/>
      <c r="RTG772" s="7"/>
      <c r="RTH772" s="526"/>
      <c r="RTI772" s="7"/>
      <c r="RTJ772" s="526"/>
      <c r="RTK772" s="7"/>
      <c r="RTL772" s="526"/>
      <c r="RTM772" s="7"/>
      <c r="RTN772" s="526"/>
      <c r="RTO772" s="7"/>
      <c r="RTP772" s="526"/>
      <c r="RTQ772" s="7"/>
      <c r="RTR772" s="526"/>
      <c r="RTS772" s="7"/>
      <c r="RTT772" s="526"/>
      <c r="RTU772" s="7"/>
      <c r="RTV772" s="526"/>
      <c r="RTW772" s="7"/>
      <c r="RTX772" s="526"/>
      <c r="RTY772" s="7"/>
      <c r="RTZ772" s="526"/>
      <c r="RUA772" s="7"/>
      <c r="RUB772" s="526"/>
      <c r="RUC772" s="7"/>
      <c r="RUD772" s="526"/>
      <c r="RUE772" s="7"/>
      <c r="RUF772" s="526"/>
      <c r="RUG772" s="7"/>
      <c r="RUH772" s="526"/>
      <c r="RUI772" s="7"/>
      <c r="RUJ772" s="526"/>
      <c r="RUK772" s="7"/>
      <c r="RUL772" s="526"/>
      <c r="RUM772" s="7"/>
      <c r="RUN772" s="526"/>
      <c r="RUO772" s="7"/>
      <c r="RUP772" s="526"/>
      <c r="RUQ772" s="7"/>
      <c r="RUR772" s="526"/>
      <c r="RUS772" s="7"/>
      <c r="RUT772" s="526"/>
      <c r="RUU772" s="7"/>
      <c r="RUV772" s="526"/>
      <c r="RUW772" s="7"/>
      <c r="RUX772" s="526"/>
      <c r="RUY772" s="7"/>
      <c r="RUZ772" s="526"/>
      <c r="RVA772" s="7"/>
      <c r="RVB772" s="526"/>
      <c r="RVC772" s="7"/>
      <c r="RVD772" s="526"/>
      <c r="RVE772" s="7"/>
      <c r="RVF772" s="526"/>
      <c r="RVG772" s="7"/>
      <c r="RVH772" s="526"/>
      <c r="RVI772" s="7"/>
      <c r="RVJ772" s="526"/>
      <c r="RVK772" s="7"/>
      <c r="RVL772" s="526"/>
      <c r="RVM772" s="7"/>
      <c r="RVN772" s="526"/>
      <c r="RVO772" s="7"/>
      <c r="RVP772" s="526"/>
      <c r="RVQ772" s="7"/>
      <c r="RVR772" s="526"/>
      <c r="RVS772" s="7"/>
      <c r="RVT772" s="526"/>
      <c r="RVU772" s="7"/>
      <c r="RVV772" s="526"/>
      <c r="RVW772" s="7"/>
      <c r="RVX772" s="526"/>
      <c r="RVY772" s="7"/>
      <c r="RVZ772" s="526"/>
      <c r="RWA772" s="7"/>
      <c r="RWB772" s="526"/>
      <c r="RWC772" s="7"/>
      <c r="RWD772" s="526"/>
      <c r="RWE772" s="7"/>
      <c r="RWF772" s="526"/>
      <c r="RWG772" s="7"/>
      <c r="RWH772" s="526"/>
      <c r="RWI772" s="7"/>
      <c r="RWJ772" s="526"/>
      <c r="RWK772" s="7"/>
      <c r="RWL772" s="526"/>
      <c r="RWM772" s="7"/>
      <c r="RWN772" s="526"/>
      <c r="RWO772" s="7"/>
      <c r="RWP772" s="526"/>
      <c r="RWQ772" s="7"/>
      <c r="RWR772" s="526"/>
      <c r="RWS772" s="7"/>
      <c r="RWT772" s="526"/>
      <c r="RWU772" s="7"/>
      <c r="RWV772" s="526"/>
      <c r="RWW772" s="7"/>
      <c r="RWX772" s="526"/>
      <c r="RWY772" s="7"/>
      <c r="RWZ772" s="526"/>
      <c r="RXA772" s="7"/>
      <c r="RXB772" s="526"/>
      <c r="RXC772" s="7"/>
      <c r="RXD772" s="526"/>
      <c r="RXE772" s="7"/>
      <c r="RXF772" s="526"/>
      <c r="RXG772" s="7"/>
      <c r="RXH772" s="526"/>
      <c r="RXI772" s="7"/>
      <c r="RXJ772" s="526"/>
      <c r="RXK772" s="7"/>
      <c r="RXL772" s="526"/>
      <c r="RXM772" s="7"/>
      <c r="RXN772" s="526"/>
      <c r="RXO772" s="7"/>
      <c r="RXP772" s="526"/>
      <c r="RXQ772" s="7"/>
      <c r="RXR772" s="526"/>
      <c r="RXS772" s="7"/>
      <c r="RXT772" s="526"/>
      <c r="RXU772" s="7"/>
      <c r="RXV772" s="526"/>
      <c r="RXW772" s="7"/>
      <c r="RXX772" s="526"/>
      <c r="RXY772" s="7"/>
      <c r="RXZ772" s="526"/>
      <c r="RYA772" s="7"/>
      <c r="RYB772" s="526"/>
      <c r="RYC772" s="7"/>
      <c r="RYD772" s="526"/>
      <c r="RYE772" s="7"/>
      <c r="RYF772" s="526"/>
      <c r="RYG772" s="7"/>
      <c r="RYH772" s="526"/>
      <c r="RYI772" s="7"/>
      <c r="RYJ772" s="526"/>
      <c r="RYK772" s="7"/>
      <c r="RYL772" s="526"/>
      <c r="RYM772" s="7"/>
      <c r="RYN772" s="526"/>
      <c r="RYO772" s="7"/>
      <c r="RYP772" s="526"/>
      <c r="RYQ772" s="7"/>
      <c r="RYR772" s="526"/>
      <c r="RYS772" s="7"/>
      <c r="RYT772" s="526"/>
      <c r="RYU772" s="7"/>
      <c r="RYV772" s="526"/>
      <c r="RYW772" s="7"/>
      <c r="RYX772" s="526"/>
      <c r="RYY772" s="7"/>
      <c r="RYZ772" s="526"/>
      <c r="RZA772" s="7"/>
      <c r="RZB772" s="526"/>
      <c r="RZC772" s="7"/>
      <c r="RZD772" s="526"/>
      <c r="RZE772" s="7"/>
      <c r="RZF772" s="526"/>
      <c r="RZG772" s="7"/>
      <c r="RZH772" s="526"/>
      <c r="RZI772" s="7"/>
      <c r="RZJ772" s="526"/>
      <c r="RZK772" s="7"/>
      <c r="RZL772" s="526"/>
      <c r="RZM772" s="7"/>
      <c r="RZN772" s="526"/>
      <c r="RZO772" s="7"/>
      <c r="RZP772" s="526"/>
      <c r="RZQ772" s="7"/>
      <c r="RZR772" s="526"/>
      <c r="RZS772" s="7"/>
      <c r="RZT772" s="526"/>
      <c r="RZU772" s="7"/>
      <c r="RZV772" s="526"/>
      <c r="RZW772" s="7"/>
      <c r="RZX772" s="526"/>
      <c r="RZY772" s="7"/>
      <c r="RZZ772" s="526"/>
      <c r="SAA772" s="7"/>
      <c r="SAB772" s="526"/>
      <c r="SAC772" s="7"/>
      <c r="SAD772" s="526"/>
      <c r="SAE772" s="7"/>
      <c r="SAF772" s="526"/>
      <c r="SAG772" s="7"/>
      <c r="SAH772" s="526"/>
      <c r="SAI772" s="7"/>
      <c r="SAJ772" s="526"/>
      <c r="SAK772" s="7"/>
      <c r="SAL772" s="526"/>
      <c r="SAM772" s="7"/>
      <c r="SAN772" s="526"/>
      <c r="SAO772" s="7"/>
      <c r="SAP772" s="526"/>
      <c r="SAQ772" s="7"/>
      <c r="SAR772" s="526"/>
      <c r="SAS772" s="7"/>
      <c r="SAT772" s="526"/>
      <c r="SAU772" s="7"/>
      <c r="SAV772" s="526"/>
      <c r="SAW772" s="7"/>
      <c r="SAX772" s="526"/>
      <c r="SAY772" s="7"/>
      <c r="SAZ772" s="526"/>
      <c r="SBA772" s="7"/>
      <c r="SBB772" s="526"/>
      <c r="SBC772" s="7"/>
      <c r="SBD772" s="526"/>
      <c r="SBE772" s="7"/>
      <c r="SBF772" s="526"/>
      <c r="SBG772" s="7"/>
      <c r="SBH772" s="526"/>
      <c r="SBI772" s="7"/>
      <c r="SBJ772" s="526"/>
      <c r="SBK772" s="7"/>
      <c r="SBL772" s="526"/>
      <c r="SBM772" s="7"/>
      <c r="SBN772" s="526"/>
      <c r="SBO772" s="7"/>
      <c r="SBP772" s="526"/>
      <c r="SBQ772" s="7"/>
      <c r="SBR772" s="526"/>
      <c r="SBS772" s="7"/>
      <c r="SBT772" s="526"/>
      <c r="SBU772" s="7"/>
      <c r="SBV772" s="526"/>
      <c r="SBW772" s="7"/>
      <c r="SBX772" s="526"/>
      <c r="SBY772" s="7"/>
      <c r="SBZ772" s="526"/>
      <c r="SCA772" s="7"/>
      <c r="SCB772" s="526"/>
      <c r="SCC772" s="7"/>
      <c r="SCD772" s="526"/>
      <c r="SCE772" s="7"/>
      <c r="SCF772" s="526"/>
      <c r="SCG772" s="7"/>
      <c r="SCH772" s="526"/>
      <c r="SCI772" s="7"/>
      <c r="SCJ772" s="526"/>
      <c r="SCK772" s="7"/>
      <c r="SCL772" s="526"/>
      <c r="SCM772" s="7"/>
      <c r="SCN772" s="526"/>
      <c r="SCO772" s="7"/>
      <c r="SCP772" s="526"/>
      <c r="SCQ772" s="7"/>
      <c r="SCR772" s="526"/>
      <c r="SCS772" s="7"/>
      <c r="SCT772" s="526"/>
      <c r="SCU772" s="7"/>
      <c r="SCV772" s="526"/>
      <c r="SCW772" s="7"/>
      <c r="SCX772" s="526"/>
      <c r="SCY772" s="7"/>
      <c r="SCZ772" s="526"/>
      <c r="SDA772" s="7"/>
      <c r="SDB772" s="526"/>
      <c r="SDC772" s="7"/>
      <c r="SDD772" s="526"/>
      <c r="SDE772" s="7"/>
      <c r="SDF772" s="526"/>
      <c r="SDG772" s="7"/>
      <c r="SDH772" s="526"/>
      <c r="SDI772" s="7"/>
      <c r="SDJ772" s="526"/>
      <c r="SDK772" s="7"/>
      <c r="SDL772" s="526"/>
      <c r="SDM772" s="7"/>
      <c r="SDN772" s="526"/>
      <c r="SDO772" s="7"/>
      <c r="SDP772" s="526"/>
      <c r="SDQ772" s="7"/>
      <c r="SDR772" s="526"/>
      <c r="SDS772" s="7"/>
      <c r="SDT772" s="526"/>
      <c r="SDU772" s="7"/>
      <c r="SDV772" s="526"/>
      <c r="SDW772" s="7"/>
      <c r="SDX772" s="526"/>
      <c r="SDY772" s="7"/>
      <c r="SDZ772" s="526"/>
      <c r="SEA772" s="7"/>
      <c r="SEB772" s="526"/>
      <c r="SEC772" s="7"/>
      <c r="SED772" s="526"/>
      <c r="SEE772" s="7"/>
      <c r="SEF772" s="526"/>
      <c r="SEG772" s="7"/>
      <c r="SEH772" s="526"/>
      <c r="SEI772" s="7"/>
      <c r="SEJ772" s="526"/>
      <c r="SEK772" s="7"/>
      <c r="SEL772" s="526"/>
      <c r="SEM772" s="7"/>
      <c r="SEN772" s="526"/>
      <c r="SEO772" s="7"/>
      <c r="SEP772" s="526"/>
      <c r="SEQ772" s="7"/>
      <c r="SER772" s="526"/>
      <c r="SES772" s="7"/>
      <c r="SET772" s="526"/>
      <c r="SEU772" s="7"/>
      <c r="SEV772" s="526"/>
      <c r="SEW772" s="7"/>
      <c r="SEX772" s="526"/>
      <c r="SEY772" s="7"/>
      <c r="SEZ772" s="526"/>
      <c r="SFA772" s="7"/>
      <c r="SFB772" s="526"/>
      <c r="SFC772" s="7"/>
      <c r="SFD772" s="526"/>
      <c r="SFE772" s="7"/>
      <c r="SFF772" s="526"/>
      <c r="SFG772" s="7"/>
      <c r="SFH772" s="526"/>
      <c r="SFI772" s="7"/>
      <c r="SFJ772" s="526"/>
      <c r="SFK772" s="7"/>
      <c r="SFL772" s="526"/>
      <c r="SFM772" s="7"/>
      <c r="SFN772" s="526"/>
      <c r="SFO772" s="7"/>
      <c r="SFP772" s="526"/>
      <c r="SFQ772" s="7"/>
      <c r="SFR772" s="526"/>
      <c r="SFS772" s="7"/>
      <c r="SFT772" s="526"/>
      <c r="SFU772" s="7"/>
      <c r="SFV772" s="526"/>
      <c r="SFW772" s="7"/>
      <c r="SFX772" s="526"/>
      <c r="SFY772" s="7"/>
      <c r="SFZ772" s="526"/>
      <c r="SGA772" s="7"/>
      <c r="SGB772" s="526"/>
      <c r="SGC772" s="7"/>
      <c r="SGD772" s="526"/>
      <c r="SGE772" s="7"/>
      <c r="SGF772" s="526"/>
      <c r="SGG772" s="7"/>
      <c r="SGH772" s="526"/>
      <c r="SGI772" s="7"/>
      <c r="SGJ772" s="526"/>
      <c r="SGK772" s="7"/>
      <c r="SGL772" s="526"/>
      <c r="SGM772" s="7"/>
      <c r="SGN772" s="526"/>
      <c r="SGO772" s="7"/>
      <c r="SGP772" s="526"/>
      <c r="SGQ772" s="7"/>
      <c r="SGR772" s="526"/>
      <c r="SGS772" s="7"/>
      <c r="SGT772" s="526"/>
      <c r="SGU772" s="7"/>
      <c r="SGV772" s="526"/>
      <c r="SGW772" s="7"/>
      <c r="SGX772" s="526"/>
      <c r="SGY772" s="7"/>
      <c r="SGZ772" s="526"/>
      <c r="SHA772" s="7"/>
      <c r="SHB772" s="526"/>
      <c r="SHC772" s="7"/>
      <c r="SHD772" s="526"/>
      <c r="SHE772" s="7"/>
      <c r="SHF772" s="526"/>
      <c r="SHG772" s="7"/>
      <c r="SHH772" s="526"/>
      <c r="SHI772" s="7"/>
      <c r="SHJ772" s="526"/>
      <c r="SHK772" s="7"/>
      <c r="SHL772" s="526"/>
      <c r="SHM772" s="7"/>
      <c r="SHN772" s="526"/>
      <c r="SHO772" s="7"/>
      <c r="SHP772" s="526"/>
      <c r="SHQ772" s="7"/>
      <c r="SHR772" s="526"/>
      <c r="SHS772" s="7"/>
      <c r="SHT772" s="526"/>
      <c r="SHU772" s="7"/>
      <c r="SHV772" s="526"/>
      <c r="SHW772" s="7"/>
      <c r="SHX772" s="526"/>
      <c r="SHY772" s="7"/>
      <c r="SHZ772" s="526"/>
      <c r="SIA772" s="7"/>
      <c r="SIB772" s="526"/>
      <c r="SIC772" s="7"/>
      <c r="SID772" s="526"/>
      <c r="SIE772" s="7"/>
      <c r="SIF772" s="526"/>
      <c r="SIG772" s="7"/>
      <c r="SIH772" s="526"/>
      <c r="SII772" s="7"/>
      <c r="SIJ772" s="526"/>
      <c r="SIK772" s="7"/>
      <c r="SIL772" s="526"/>
      <c r="SIM772" s="7"/>
      <c r="SIN772" s="526"/>
      <c r="SIO772" s="7"/>
      <c r="SIP772" s="526"/>
      <c r="SIQ772" s="7"/>
      <c r="SIR772" s="526"/>
      <c r="SIS772" s="7"/>
      <c r="SIT772" s="526"/>
      <c r="SIU772" s="7"/>
      <c r="SIV772" s="526"/>
      <c r="SIW772" s="7"/>
      <c r="SIX772" s="526"/>
      <c r="SIY772" s="7"/>
      <c r="SIZ772" s="526"/>
      <c r="SJA772" s="7"/>
      <c r="SJB772" s="526"/>
      <c r="SJC772" s="7"/>
      <c r="SJD772" s="526"/>
      <c r="SJE772" s="7"/>
      <c r="SJF772" s="526"/>
      <c r="SJG772" s="7"/>
      <c r="SJH772" s="526"/>
      <c r="SJI772" s="7"/>
      <c r="SJJ772" s="526"/>
      <c r="SJK772" s="7"/>
      <c r="SJL772" s="526"/>
      <c r="SJM772" s="7"/>
      <c r="SJN772" s="526"/>
      <c r="SJO772" s="7"/>
      <c r="SJP772" s="526"/>
      <c r="SJQ772" s="7"/>
      <c r="SJR772" s="526"/>
      <c r="SJS772" s="7"/>
      <c r="SJT772" s="526"/>
      <c r="SJU772" s="7"/>
      <c r="SJV772" s="526"/>
      <c r="SJW772" s="7"/>
      <c r="SJX772" s="526"/>
      <c r="SJY772" s="7"/>
      <c r="SJZ772" s="526"/>
      <c r="SKA772" s="7"/>
      <c r="SKB772" s="526"/>
      <c r="SKC772" s="7"/>
      <c r="SKD772" s="526"/>
      <c r="SKE772" s="7"/>
      <c r="SKF772" s="526"/>
      <c r="SKG772" s="7"/>
      <c r="SKH772" s="526"/>
      <c r="SKI772" s="7"/>
      <c r="SKJ772" s="526"/>
      <c r="SKK772" s="7"/>
      <c r="SKL772" s="526"/>
      <c r="SKM772" s="7"/>
      <c r="SKN772" s="526"/>
      <c r="SKO772" s="7"/>
      <c r="SKP772" s="526"/>
      <c r="SKQ772" s="7"/>
      <c r="SKR772" s="526"/>
      <c r="SKS772" s="7"/>
      <c r="SKT772" s="526"/>
      <c r="SKU772" s="7"/>
      <c r="SKV772" s="526"/>
      <c r="SKW772" s="7"/>
      <c r="SKX772" s="526"/>
      <c r="SKY772" s="7"/>
      <c r="SKZ772" s="526"/>
      <c r="SLA772" s="7"/>
      <c r="SLB772" s="526"/>
      <c r="SLC772" s="7"/>
      <c r="SLD772" s="526"/>
      <c r="SLE772" s="7"/>
      <c r="SLF772" s="526"/>
      <c r="SLG772" s="7"/>
      <c r="SLH772" s="526"/>
      <c r="SLI772" s="7"/>
      <c r="SLJ772" s="526"/>
      <c r="SLK772" s="7"/>
      <c r="SLL772" s="526"/>
      <c r="SLM772" s="7"/>
      <c r="SLN772" s="526"/>
      <c r="SLO772" s="7"/>
      <c r="SLP772" s="526"/>
      <c r="SLQ772" s="7"/>
      <c r="SLR772" s="526"/>
      <c r="SLS772" s="7"/>
      <c r="SLT772" s="526"/>
      <c r="SLU772" s="7"/>
      <c r="SLV772" s="526"/>
      <c r="SLW772" s="7"/>
      <c r="SLX772" s="526"/>
      <c r="SLY772" s="7"/>
      <c r="SLZ772" s="526"/>
      <c r="SMA772" s="7"/>
      <c r="SMB772" s="526"/>
      <c r="SMC772" s="7"/>
      <c r="SMD772" s="526"/>
      <c r="SME772" s="7"/>
      <c r="SMF772" s="526"/>
      <c r="SMG772" s="7"/>
      <c r="SMH772" s="526"/>
      <c r="SMI772" s="7"/>
      <c r="SMJ772" s="526"/>
      <c r="SMK772" s="7"/>
      <c r="SML772" s="526"/>
      <c r="SMM772" s="7"/>
      <c r="SMN772" s="526"/>
      <c r="SMO772" s="7"/>
      <c r="SMP772" s="526"/>
      <c r="SMQ772" s="7"/>
      <c r="SMR772" s="526"/>
      <c r="SMS772" s="7"/>
      <c r="SMT772" s="526"/>
      <c r="SMU772" s="7"/>
      <c r="SMV772" s="526"/>
      <c r="SMW772" s="7"/>
      <c r="SMX772" s="526"/>
      <c r="SMY772" s="7"/>
      <c r="SMZ772" s="526"/>
      <c r="SNA772" s="7"/>
      <c r="SNB772" s="526"/>
      <c r="SNC772" s="7"/>
      <c r="SND772" s="526"/>
      <c r="SNE772" s="7"/>
      <c r="SNF772" s="526"/>
      <c r="SNG772" s="7"/>
      <c r="SNH772" s="526"/>
      <c r="SNI772" s="7"/>
      <c r="SNJ772" s="526"/>
      <c r="SNK772" s="7"/>
      <c r="SNL772" s="526"/>
      <c r="SNM772" s="7"/>
      <c r="SNN772" s="526"/>
      <c r="SNO772" s="7"/>
      <c r="SNP772" s="526"/>
      <c r="SNQ772" s="7"/>
      <c r="SNR772" s="526"/>
      <c r="SNS772" s="7"/>
      <c r="SNT772" s="526"/>
      <c r="SNU772" s="7"/>
      <c r="SNV772" s="526"/>
      <c r="SNW772" s="7"/>
      <c r="SNX772" s="526"/>
      <c r="SNY772" s="7"/>
      <c r="SNZ772" s="526"/>
      <c r="SOA772" s="7"/>
      <c r="SOB772" s="526"/>
      <c r="SOC772" s="7"/>
      <c r="SOD772" s="526"/>
      <c r="SOE772" s="7"/>
      <c r="SOF772" s="526"/>
      <c r="SOG772" s="7"/>
      <c r="SOH772" s="526"/>
      <c r="SOI772" s="7"/>
      <c r="SOJ772" s="526"/>
      <c r="SOK772" s="7"/>
      <c r="SOL772" s="526"/>
      <c r="SOM772" s="7"/>
      <c r="SON772" s="526"/>
      <c r="SOO772" s="7"/>
      <c r="SOP772" s="526"/>
      <c r="SOQ772" s="7"/>
      <c r="SOR772" s="526"/>
      <c r="SOS772" s="7"/>
      <c r="SOT772" s="526"/>
      <c r="SOU772" s="7"/>
      <c r="SOV772" s="526"/>
      <c r="SOW772" s="7"/>
      <c r="SOX772" s="526"/>
      <c r="SOY772" s="7"/>
      <c r="SOZ772" s="526"/>
      <c r="SPA772" s="7"/>
      <c r="SPB772" s="526"/>
      <c r="SPC772" s="7"/>
      <c r="SPD772" s="526"/>
      <c r="SPE772" s="7"/>
      <c r="SPF772" s="526"/>
      <c r="SPG772" s="7"/>
      <c r="SPH772" s="526"/>
      <c r="SPI772" s="7"/>
      <c r="SPJ772" s="526"/>
      <c r="SPK772" s="7"/>
      <c r="SPL772" s="526"/>
      <c r="SPM772" s="7"/>
      <c r="SPN772" s="526"/>
      <c r="SPO772" s="7"/>
      <c r="SPP772" s="526"/>
      <c r="SPQ772" s="7"/>
      <c r="SPR772" s="526"/>
      <c r="SPS772" s="7"/>
      <c r="SPT772" s="526"/>
      <c r="SPU772" s="7"/>
      <c r="SPV772" s="526"/>
      <c r="SPW772" s="7"/>
      <c r="SPX772" s="526"/>
      <c r="SPY772" s="7"/>
      <c r="SPZ772" s="526"/>
      <c r="SQA772" s="7"/>
      <c r="SQB772" s="526"/>
      <c r="SQC772" s="7"/>
      <c r="SQD772" s="526"/>
      <c r="SQE772" s="7"/>
      <c r="SQF772" s="526"/>
      <c r="SQG772" s="7"/>
      <c r="SQH772" s="526"/>
      <c r="SQI772" s="7"/>
      <c r="SQJ772" s="526"/>
      <c r="SQK772" s="7"/>
      <c r="SQL772" s="526"/>
      <c r="SQM772" s="7"/>
      <c r="SQN772" s="526"/>
      <c r="SQO772" s="7"/>
      <c r="SQP772" s="526"/>
      <c r="SQQ772" s="7"/>
      <c r="SQR772" s="526"/>
      <c r="SQS772" s="7"/>
      <c r="SQT772" s="526"/>
      <c r="SQU772" s="7"/>
      <c r="SQV772" s="526"/>
      <c r="SQW772" s="7"/>
      <c r="SQX772" s="526"/>
      <c r="SQY772" s="7"/>
      <c r="SQZ772" s="526"/>
      <c r="SRA772" s="7"/>
      <c r="SRB772" s="526"/>
      <c r="SRC772" s="7"/>
      <c r="SRD772" s="526"/>
      <c r="SRE772" s="7"/>
      <c r="SRF772" s="526"/>
      <c r="SRG772" s="7"/>
      <c r="SRH772" s="526"/>
      <c r="SRI772" s="7"/>
      <c r="SRJ772" s="526"/>
      <c r="SRK772" s="7"/>
      <c r="SRL772" s="526"/>
      <c r="SRM772" s="7"/>
      <c r="SRN772" s="526"/>
      <c r="SRO772" s="7"/>
      <c r="SRP772" s="526"/>
      <c r="SRQ772" s="7"/>
      <c r="SRR772" s="526"/>
      <c r="SRS772" s="7"/>
      <c r="SRT772" s="526"/>
      <c r="SRU772" s="7"/>
      <c r="SRV772" s="526"/>
      <c r="SRW772" s="7"/>
      <c r="SRX772" s="526"/>
      <c r="SRY772" s="7"/>
      <c r="SRZ772" s="526"/>
      <c r="SSA772" s="7"/>
      <c r="SSB772" s="526"/>
      <c r="SSC772" s="7"/>
      <c r="SSD772" s="526"/>
      <c r="SSE772" s="7"/>
      <c r="SSF772" s="526"/>
      <c r="SSG772" s="7"/>
      <c r="SSH772" s="526"/>
      <c r="SSI772" s="7"/>
      <c r="SSJ772" s="526"/>
      <c r="SSK772" s="7"/>
      <c r="SSL772" s="526"/>
      <c r="SSM772" s="7"/>
      <c r="SSN772" s="526"/>
      <c r="SSO772" s="7"/>
      <c r="SSP772" s="526"/>
      <c r="SSQ772" s="7"/>
      <c r="SSR772" s="526"/>
      <c r="SSS772" s="7"/>
      <c r="SST772" s="526"/>
      <c r="SSU772" s="7"/>
      <c r="SSV772" s="526"/>
      <c r="SSW772" s="7"/>
      <c r="SSX772" s="526"/>
      <c r="SSY772" s="7"/>
      <c r="SSZ772" s="526"/>
      <c r="STA772" s="7"/>
      <c r="STB772" s="526"/>
      <c r="STC772" s="7"/>
      <c r="STD772" s="526"/>
      <c r="STE772" s="7"/>
      <c r="STF772" s="526"/>
      <c r="STG772" s="7"/>
      <c r="STH772" s="526"/>
      <c r="STI772" s="7"/>
      <c r="STJ772" s="526"/>
      <c r="STK772" s="7"/>
      <c r="STL772" s="526"/>
      <c r="STM772" s="7"/>
      <c r="STN772" s="526"/>
      <c r="STO772" s="7"/>
      <c r="STP772" s="526"/>
      <c r="STQ772" s="7"/>
      <c r="STR772" s="526"/>
      <c r="STS772" s="7"/>
      <c r="STT772" s="526"/>
      <c r="STU772" s="7"/>
      <c r="STV772" s="526"/>
      <c r="STW772" s="7"/>
      <c r="STX772" s="526"/>
      <c r="STY772" s="7"/>
      <c r="STZ772" s="526"/>
      <c r="SUA772" s="7"/>
      <c r="SUB772" s="526"/>
      <c r="SUC772" s="7"/>
      <c r="SUD772" s="526"/>
      <c r="SUE772" s="7"/>
      <c r="SUF772" s="526"/>
      <c r="SUG772" s="7"/>
      <c r="SUH772" s="526"/>
      <c r="SUI772" s="7"/>
      <c r="SUJ772" s="526"/>
      <c r="SUK772" s="7"/>
      <c r="SUL772" s="526"/>
      <c r="SUM772" s="7"/>
      <c r="SUN772" s="526"/>
      <c r="SUO772" s="7"/>
      <c r="SUP772" s="526"/>
      <c r="SUQ772" s="7"/>
      <c r="SUR772" s="526"/>
      <c r="SUS772" s="7"/>
      <c r="SUT772" s="526"/>
      <c r="SUU772" s="7"/>
      <c r="SUV772" s="526"/>
      <c r="SUW772" s="7"/>
      <c r="SUX772" s="526"/>
      <c r="SUY772" s="7"/>
      <c r="SUZ772" s="526"/>
      <c r="SVA772" s="7"/>
      <c r="SVB772" s="526"/>
      <c r="SVC772" s="7"/>
      <c r="SVD772" s="526"/>
      <c r="SVE772" s="7"/>
      <c r="SVF772" s="526"/>
      <c r="SVG772" s="7"/>
      <c r="SVH772" s="526"/>
      <c r="SVI772" s="7"/>
      <c r="SVJ772" s="526"/>
      <c r="SVK772" s="7"/>
      <c r="SVL772" s="526"/>
      <c r="SVM772" s="7"/>
      <c r="SVN772" s="526"/>
      <c r="SVO772" s="7"/>
      <c r="SVP772" s="526"/>
      <c r="SVQ772" s="7"/>
      <c r="SVR772" s="526"/>
      <c r="SVS772" s="7"/>
      <c r="SVT772" s="526"/>
      <c r="SVU772" s="7"/>
      <c r="SVV772" s="526"/>
      <c r="SVW772" s="7"/>
      <c r="SVX772" s="526"/>
      <c r="SVY772" s="7"/>
      <c r="SVZ772" s="526"/>
      <c r="SWA772" s="7"/>
      <c r="SWB772" s="526"/>
      <c r="SWC772" s="7"/>
      <c r="SWD772" s="526"/>
      <c r="SWE772" s="7"/>
      <c r="SWF772" s="526"/>
      <c r="SWG772" s="7"/>
      <c r="SWH772" s="526"/>
      <c r="SWI772" s="7"/>
      <c r="SWJ772" s="526"/>
      <c r="SWK772" s="7"/>
      <c r="SWL772" s="526"/>
      <c r="SWM772" s="7"/>
      <c r="SWN772" s="526"/>
      <c r="SWO772" s="7"/>
      <c r="SWP772" s="526"/>
      <c r="SWQ772" s="7"/>
      <c r="SWR772" s="526"/>
      <c r="SWS772" s="7"/>
      <c r="SWT772" s="526"/>
      <c r="SWU772" s="7"/>
      <c r="SWV772" s="526"/>
      <c r="SWW772" s="7"/>
      <c r="SWX772" s="526"/>
      <c r="SWY772" s="7"/>
      <c r="SWZ772" s="526"/>
      <c r="SXA772" s="7"/>
      <c r="SXB772" s="526"/>
      <c r="SXC772" s="7"/>
      <c r="SXD772" s="526"/>
      <c r="SXE772" s="7"/>
      <c r="SXF772" s="526"/>
      <c r="SXG772" s="7"/>
      <c r="SXH772" s="526"/>
      <c r="SXI772" s="7"/>
      <c r="SXJ772" s="526"/>
      <c r="SXK772" s="7"/>
      <c r="SXL772" s="526"/>
      <c r="SXM772" s="7"/>
      <c r="SXN772" s="526"/>
      <c r="SXO772" s="7"/>
      <c r="SXP772" s="526"/>
      <c r="SXQ772" s="7"/>
      <c r="SXR772" s="526"/>
      <c r="SXS772" s="7"/>
      <c r="SXT772" s="526"/>
      <c r="SXU772" s="7"/>
      <c r="SXV772" s="526"/>
      <c r="SXW772" s="7"/>
      <c r="SXX772" s="526"/>
      <c r="SXY772" s="7"/>
      <c r="SXZ772" s="526"/>
      <c r="SYA772" s="7"/>
      <c r="SYB772" s="526"/>
      <c r="SYC772" s="7"/>
      <c r="SYD772" s="526"/>
      <c r="SYE772" s="7"/>
      <c r="SYF772" s="526"/>
      <c r="SYG772" s="7"/>
      <c r="SYH772" s="526"/>
      <c r="SYI772" s="7"/>
      <c r="SYJ772" s="526"/>
      <c r="SYK772" s="7"/>
      <c r="SYL772" s="526"/>
      <c r="SYM772" s="7"/>
      <c r="SYN772" s="526"/>
      <c r="SYO772" s="7"/>
      <c r="SYP772" s="526"/>
      <c r="SYQ772" s="7"/>
      <c r="SYR772" s="526"/>
      <c r="SYS772" s="7"/>
      <c r="SYT772" s="526"/>
      <c r="SYU772" s="7"/>
      <c r="SYV772" s="526"/>
      <c r="SYW772" s="7"/>
      <c r="SYX772" s="526"/>
      <c r="SYY772" s="7"/>
      <c r="SYZ772" s="526"/>
      <c r="SZA772" s="7"/>
      <c r="SZB772" s="526"/>
      <c r="SZC772" s="7"/>
      <c r="SZD772" s="526"/>
      <c r="SZE772" s="7"/>
      <c r="SZF772" s="526"/>
      <c r="SZG772" s="7"/>
      <c r="SZH772" s="526"/>
      <c r="SZI772" s="7"/>
      <c r="SZJ772" s="526"/>
      <c r="SZK772" s="7"/>
      <c r="SZL772" s="526"/>
      <c r="SZM772" s="7"/>
      <c r="SZN772" s="526"/>
      <c r="SZO772" s="7"/>
      <c r="SZP772" s="526"/>
      <c r="SZQ772" s="7"/>
      <c r="SZR772" s="526"/>
      <c r="SZS772" s="7"/>
      <c r="SZT772" s="526"/>
      <c r="SZU772" s="7"/>
      <c r="SZV772" s="526"/>
      <c r="SZW772" s="7"/>
      <c r="SZX772" s="526"/>
      <c r="SZY772" s="7"/>
      <c r="SZZ772" s="526"/>
      <c r="TAA772" s="7"/>
      <c r="TAB772" s="526"/>
      <c r="TAC772" s="7"/>
      <c r="TAD772" s="526"/>
      <c r="TAE772" s="7"/>
      <c r="TAF772" s="526"/>
      <c r="TAG772" s="7"/>
      <c r="TAH772" s="526"/>
      <c r="TAI772" s="7"/>
      <c r="TAJ772" s="526"/>
      <c r="TAK772" s="7"/>
      <c r="TAL772" s="526"/>
      <c r="TAM772" s="7"/>
      <c r="TAN772" s="526"/>
      <c r="TAO772" s="7"/>
      <c r="TAP772" s="526"/>
      <c r="TAQ772" s="7"/>
      <c r="TAR772" s="526"/>
      <c r="TAS772" s="7"/>
      <c r="TAT772" s="526"/>
      <c r="TAU772" s="7"/>
      <c r="TAV772" s="526"/>
      <c r="TAW772" s="7"/>
      <c r="TAX772" s="526"/>
      <c r="TAY772" s="7"/>
      <c r="TAZ772" s="526"/>
      <c r="TBA772" s="7"/>
      <c r="TBB772" s="526"/>
      <c r="TBC772" s="7"/>
      <c r="TBD772" s="526"/>
      <c r="TBE772" s="7"/>
      <c r="TBF772" s="526"/>
      <c r="TBG772" s="7"/>
      <c r="TBH772" s="526"/>
      <c r="TBI772" s="7"/>
      <c r="TBJ772" s="526"/>
      <c r="TBK772" s="7"/>
      <c r="TBL772" s="526"/>
      <c r="TBM772" s="7"/>
      <c r="TBN772" s="526"/>
      <c r="TBO772" s="7"/>
      <c r="TBP772" s="526"/>
      <c r="TBQ772" s="7"/>
      <c r="TBR772" s="526"/>
      <c r="TBS772" s="7"/>
      <c r="TBT772" s="526"/>
      <c r="TBU772" s="7"/>
      <c r="TBV772" s="526"/>
      <c r="TBW772" s="7"/>
      <c r="TBX772" s="526"/>
      <c r="TBY772" s="7"/>
      <c r="TBZ772" s="526"/>
      <c r="TCA772" s="7"/>
      <c r="TCB772" s="526"/>
      <c r="TCC772" s="7"/>
      <c r="TCD772" s="526"/>
      <c r="TCE772" s="7"/>
      <c r="TCF772" s="526"/>
      <c r="TCG772" s="7"/>
      <c r="TCH772" s="526"/>
      <c r="TCI772" s="7"/>
      <c r="TCJ772" s="526"/>
      <c r="TCK772" s="7"/>
      <c r="TCL772" s="526"/>
      <c r="TCM772" s="7"/>
      <c r="TCN772" s="526"/>
      <c r="TCO772" s="7"/>
      <c r="TCP772" s="526"/>
      <c r="TCQ772" s="7"/>
      <c r="TCR772" s="526"/>
      <c r="TCS772" s="7"/>
      <c r="TCT772" s="526"/>
      <c r="TCU772" s="7"/>
      <c r="TCV772" s="526"/>
      <c r="TCW772" s="7"/>
      <c r="TCX772" s="526"/>
      <c r="TCY772" s="7"/>
      <c r="TCZ772" s="526"/>
      <c r="TDA772" s="7"/>
      <c r="TDB772" s="526"/>
      <c r="TDC772" s="7"/>
      <c r="TDD772" s="526"/>
      <c r="TDE772" s="7"/>
      <c r="TDF772" s="526"/>
      <c r="TDG772" s="7"/>
      <c r="TDH772" s="526"/>
      <c r="TDI772" s="7"/>
      <c r="TDJ772" s="526"/>
      <c r="TDK772" s="7"/>
      <c r="TDL772" s="526"/>
      <c r="TDM772" s="7"/>
      <c r="TDN772" s="526"/>
      <c r="TDO772" s="7"/>
      <c r="TDP772" s="526"/>
      <c r="TDQ772" s="7"/>
      <c r="TDR772" s="526"/>
      <c r="TDS772" s="7"/>
      <c r="TDT772" s="526"/>
      <c r="TDU772" s="7"/>
      <c r="TDV772" s="526"/>
      <c r="TDW772" s="7"/>
      <c r="TDX772" s="526"/>
      <c r="TDY772" s="7"/>
      <c r="TDZ772" s="526"/>
      <c r="TEA772" s="7"/>
      <c r="TEB772" s="526"/>
      <c r="TEC772" s="7"/>
      <c r="TED772" s="526"/>
      <c r="TEE772" s="7"/>
      <c r="TEF772" s="526"/>
      <c r="TEG772" s="7"/>
      <c r="TEH772" s="526"/>
      <c r="TEI772" s="7"/>
      <c r="TEJ772" s="526"/>
      <c r="TEK772" s="7"/>
      <c r="TEL772" s="526"/>
      <c r="TEM772" s="7"/>
      <c r="TEN772" s="526"/>
      <c r="TEO772" s="7"/>
      <c r="TEP772" s="526"/>
      <c r="TEQ772" s="7"/>
      <c r="TER772" s="526"/>
      <c r="TES772" s="7"/>
      <c r="TET772" s="526"/>
      <c r="TEU772" s="7"/>
      <c r="TEV772" s="526"/>
      <c r="TEW772" s="7"/>
      <c r="TEX772" s="526"/>
      <c r="TEY772" s="7"/>
      <c r="TEZ772" s="526"/>
      <c r="TFA772" s="7"/>
      <c r="TFB772" s="526"/>
      <c r="TFC772" s="7"/>
      <c r="TFD772" s="526"/>
      <c r="TFE772" s="7"/>
      <c r="TFF772" s="526"/>
      <c r="TFG772" s="7"/>
      <c r="TFH772" s="526"/>
      <c r="TFI772" s="7"/>
      <c r="TFJ772" s="526"/>
      <c r="TFK772" s="7"/>
      <c r="TFL772" s="526"/>
      <c r="TFM772" s="7"/>
      <c r="TFN772" s="526"/>
      <c r="TFO772" s="7"/>
      <c r="TFP772" s="526"/>
      <c r="TFQ772" s="7"/>
      <c r="TFR772" s="526"/>
      <c r="TFS772" s="7"/>
      <c r="TFT772" s="526"/>
      <c r="TFU772" s="7"/>
      <c r="TFV772" s="526"/>
      <c r="TFW772" s="7"/>
      <c r="TFX772" s="526"/>
      <c r="TFY772" s="7"/>
      <c r="TFZ772" s="526"/>
      <c r="TGA772" s="7"/>
      <c r="TGB772" s="526"/>
      <c r="TGC772" s="7"/>
      <c r="TGD772" s="526"/>
      <c r="TGE772" s="7"/>
      <c r="TGF772" s="526"/>
      <c r="TGG772" s="7"/>
      <c r="TGH772" s="526"/>
      <c r="TGI772" s="7"/>
      <c r="TGJ772" s="526"/>
      <c r="TGK772" s="7"/>
      <c r="TGL772" s="526"/>
      <c r="TGM772" s="7"/>
      <c r="TGN772" s="526"/>
      <c r="TGO772" s="7"/>
      <c r="TGP772" s="526"/>
      <c r="TGQ772" s="7"/>
      <c r="TGR772" s="526"/>
      <c r="TGS772" s="7"/>
      <c r="TGT772" s="526"/>
      <c r="TGU772" s="7"/>
      <c r="TGV772" s="526"/>
      <c r="TGW772" s="7"/>
      <c r="TGX772" s="526"/>
      <c r="TGY772" s="7"/>
      <c r="TGZ772" s="526"/>
      <c r="THA772" s="7"/>
      <c r="THB772" s="526"/>
      <c r="THC772" s="7"/>
      <c r="THD772" s="526"/>
      <c r="THE772" s="7"/>
      <c r="THF772" s="526"/>
      <c r="THG772" s="7"/>
      <c r="THH772" s="526"/>
      <c r="THI772" s="7"/>
      <c r="THJ772" s="526"/>
      <c r="THK772" s="7"/>
      <c r="THL772" s="526"/>
      <c r="THM772" s="7"/>
      <c r="THN772" s="526"/>
      <c r="THO772" s="7"/>
      <c r="THP772" s="526"/>
      <c r="THQ772" s="7"/>
      <c r="THR772" s="526"/>
      <c r="THS772" s="7"/>
      <c r="THT772" s="526"/>
      <c r="THU772" s="7"/>
      <c r="THV772" s="526"/>
      <c r="THW772" s="7"/>
      <c r="THX772" s="526"/>
      <c r="THY772" s="7"/>
      <c r="THZ772" s="526"/>
      <c r="TIA772" s="7"/>
      <c r="TIB772" s="526"/>
      <c r="TIC772" s="7"/>
      <c r="TID772" s="526"/>
      <c r="TIE772" s="7"/>
      <c r="TIF772" s="526"/>
      <c r="TIG772" s="7"/>
      <c r="TIH772" s="526"/>
      <c r="TII772" s="7"/>
      <c r="TIJ772" s="526"/>
      <c r="TIK772" s="7"/>
      <c r="TIL772" s="526"/>
      <c r="TIM772" s="7"/>
      <c r="TIN772" s="526"/>
      <c r="TIO772" s="7"/>
      <c r="TIP772" s="526"/>
      <c r="TIQ772" s="7"/>
      <c r="TIR772" s="526"/>
      <c r="TIS772" s="7"/>
      <c r="TIT772" s="526"/>
      <c r="TIU772" s="7"/>
      <c r="TIV772" s="526"/>
      <c r="TIW772" s="7"/>
      <c r="TIX772" s="526"/>
      <c r="TIY772" s="7"/>
      <c r="TIZ772" s="526"/>
      <c r="TJA772" s="7"/>
      <c r="TJB772" s="526"/>
      <c r="TJC772" s="7"/>
      <c r="TJD772" s="526"/>
      <c r="TJE772" s="7"/>
      <c r="TJF772" s="526"/>
      <c r="TJG772" s="7"/>
      <c r="TJH772" s="526"/>
      <c r="TJI772" s="7"/>
      <c r="TJJ772" s="526"/>
      <c r="TJK772" s="7"/>
      <c r="TJL772" s="526"/>
      <c r="TJM772" s="7"/>
      <c r="TJN772" s="526"/>
      <c r="TJO772" s="7"/>
      <c r="TJP772" s="526"/>
      <c r="TJQ772" s="7"/>
      <c r="TJR772" s="526"/>
      <c r="TJS772" s="7"/>
      <c r="TJT772" s="526"/>
      <c r="TJU772" s="7"/>
      <c r="TJV772" s="526"/>
      <c r="TJW772" s="7"/>
      <c r="TJX772" s="526"/>
      <c r="TJY772" s="7"/>
      <c r="TJZ772" s="526"/>
      <c r="TKA772" s="7"/>
      <c r="TKB772" s="526"/>
      <c r="TKC772" s="7"/>
      <c r="TKD772" s="526"/>
      <c r="TKE772" s="7"/>
      <c r="TKF772" s="526"/>
      <c r="TKG772" s="7"/>
      <c r="TKH772" s="526"/>
      <c r="TKI772" s="7"/>
      <c r="TKJ772" s="526"/>
      <c r="TKK772" s="7"/>
      <c r="TKL772" s="526"/>
      <c r="TKM772" s="7"/>
      <c r="TKN772" s="526"/>
      <c r="TKO772" s="7"/>
      <c r="TKP772" s="526"/>
      <c r="TKQ772" s="7"/>
      <c r="TKR772" s="526"/>
      <c r="TKS772" s="7"/>
      <c r="TKT772" s="526"/>
      <c r="TKU772" s="7"/>
      <c r="TKV772" s="526"/>
      <c r="TKW772" s="7"/>
      <c r="TKX772" s="526"/>
      <c r="TKY772" s="7"/>
      <c r="TKZ772" s="526"/>
      <c r="TLA772" s="7"/>
      <c r="TLB772" s="526"/>
      <c r="TLC772" s="7"/>
      <c r="TLD772" s="526"/>
      <c r="TLE772" s="7"/>
      <c r="TLF772" s="526"/>
      <c r="TLG772" s="7"/>
      <c r="TLH772" s="526"/>
      <c r="TLI772" s="7"/>
      <c r="TLJ772" s="526"/>
      <c r="TLK772" s="7"/>
      <c r="TLL772" s="526"/>
      <c r="TLM772" s="7"/>
      <c r="TLN772" s="526"/>
      <c r="TLO772" s="7"/>
      <c r="TLP772" s="526"/>
      <c r="TLQ772" s="7"/>
      <c r="TLR772" s="526"/>
      <c r="TLS772" s="7"/>
      <c r="TLT772" s="526"/>
      <c r="TLU772" s="7"/>
      <c r="TLV772" s="526"/>
      <c r="TLW772" s="7"/>
      <c r="TLX772" s="526"/>
      <c r="TLY772" s="7"/>
      <c r="TLZ772" s="526"/>
      <c r="TMA772" s="7"/>
      <c r="TMB772" s="526"/>
      <c r="TMC772" s="7"/>
      <c r="TMD772" s="526"/>
      <c r="TME772" s="7"/>
      <c r="TMF772" s="526"/>
      <c r="TMG772" s="7"/>
      <c r="TMH772" s="526"/>
      <c r="TMI772" s="7"/>
      <c r="TMJ772" s="526"/>
      <c r="TMK772" s="7"/>
      <c r="TML772" s="526"/>
      <c r="TMM772" s="7"/>
      <c r="TMN772" s="526"/>
      <c r="TMO772" s="7"/>
      <c r="TMP772" s="526"/>
      <c r="TMQ772" s="7"/>
      <c r="TMR772" s="526"/>
      <c r="TMS772" s="7"/>
      <c r="TMT772" s="526"/>
      <c r="TMU772" s="7"/>
      <c r="TMV772" s="526"/>
      <c r="TMW772" s="7"/>
      <c r="TMX772" s="526"/>
      <c r="TMY772" s="7"/>
      <c r="TMZ772" s="526"/>
      <c r="TNA772" s="7"/>
      <c r="TNB772" s="526"/>
      <c r="TNC772" s="7"/>
      <c r="TND772" s="526"/>
      <c r="TNE772" s="7"/>
      <c r="TNF772" s="526"/>
      <c r="TNG772" s="7"/>
      <c r="TNH772" s="526"/>
      <c r="TNI772" s="7"/>
      <c r="TNJ772" s="526"/>
      <c r="TNK772" s="7"/>
      <c r="TNL772" s="526"/>
      <c r="TNM772" s="7"/>
      <c r="TNN772" s="526"/>
      <c r="TNO772" s="7"/>
      <c r="TNP772" s="526"/>
      <c r="TNQ772" s="7"/>
      <c r="TNR772" s="526"/>
      <c r="TNS772" s="7"/>
      <c r="TNT772" s="526"/>
      <c r="TNU772" s="7"/>
      <c r="TNV772" s="526"/>
      <c r="TNW772" s="7"/>
      <c r="TNX772" s="526"/>
      <c r="TNY772" s="7"/>
      <c r="TNZ772" s="526"/>
      <c r="TOA772" s="7"/>
      <c r="TOB772" s="526"/>
      <c r="TOC772" s="7"/>
      <c r="TOD772" s="526"/>
      <c r="TOE772" s="7"/>
      <c r="TOF772" s="526"/>
      <c r="TOG772" s="7"/>
      <c r="TOH772" s="526"/>
      <c r="TOI772" s="7"/>
      <c r="TOJ772" s="526"/>
      <c r="TOK772" s="7"/>
      <c r="TOL772" s="526"/>
      <c r="TOM772" s="7"/>
      <c r="TON772" s="526"/>
      <c r="TOO772" s="7"/>
      <c r="TOP772" s="526"/>
      <c r="TOQ772" s="7"/>
      <c r="TOR772" s="526"/>
      <c r="TOS772" s="7"/>
      <c r="TOT772" s="526"/>
      <c r="TOU772" s="7"/>
      <c r="TOV772" s="526"/>
      <c r="TOW772" s="7"/>
      <c r="TOX772" s="526"/>
      <c r="TOY772" s="7"/>
      <c r="TOZ772" s="526"/>
      <c r="TPA772" s="7"/>
      <c r="TPB772" s="526"/>
      <c r="TPC772" s="7"/>
      <c r="TPD772" s="526"/>
      <c r="TPE772" s="7"/>
      <c r="TPF772" s="526"/>
      <c r="TPG772" s="7"/>
      <c r="TPH772" s="526"/>
      <c r="TPI772" s="7"/>
      <c r="TPJ772" s="526"/>
      <c r="TPK772" s="7"/>
      <c r="TPL772" s="526"/>
      <c r="TPM772" s="7"/>
      <c r="TPN772" s="526"/>
      <c r="TPO772" s="7"/>
      <c r="TPP772" s="526"/>
      <c r="TPQ772" s="7"/>
      <c r="TPR772" s="526"/>
      <c r="TPS772" s="7"/>
      <c r="TPT772" s="526"/>
      <c r="TPU772" s="7"/>
      <c r="TPV772" s="526"/>
      <c r="TPW772" s="7"/>
      <c r="TPX772" s="526"/>
      <c r="TPY772" s="7"/>
      <c r="TPZ772" s="526"/>
      <c r="TQA772" s="7"/>
      <c r="TQB772" s="526"/>
      <c r="TQC772" s="7"/>
      <c r="TQD772" s="526"/>
      <c r="TQE772" s="7"/>
      <c r="TQF772" s="526"/>
      <c r="TQG772" s="7"/>
      <c r="TQH772" s="526"/>
      <c r="TQI772" s="7"/>
      <c r="TQJ772" s="526"/>
      <c r="TQK772" s="7"/>
      <c r="TQL772" s="526"/>
      <c r="TQM772" s="7"/>
      <c r="TQN772" s="526"/>
      <c r="TQO772" s="7"/>
      <c r="TQP772" s="526"/>
      <c r="TQQ772" s="7"/>
      <c r="TQR772" s="526"/>
      <c r="TQS772" s="7"/>
      <c r="TQT772" s="526"/>
      <c r="TQU772" s="7"/>
      <c r="TQV772" s="526"/>
      <c r="TQW772" s="7"/>
      <c r="TQX772" s="526"/>
      <c r="TQY772" s="7"/>
      <c r="TQZ772" s="526"/>
      <c r="TRA772" s="7"/>
      <c r="TRB772" s="526"/>
      <c r="TRC772" s="7"/>
      <c r="TRD772" s="526"/>
      <c r="TRE772" s="7"/>
      <c r="TRF772" s="526"/>
      <c r="TRG772" s="7"/>
      <c r="TRH772" s="526"/>
      <c r="TRI772" s="7"/>
      <c r="TRJ772" s="526"/>
      <c r="TRK772" s="7"/>
      <c r="TRL772" s="526"/>
      <c r="TRM772" s="7"/>
      <c r="TRN772" s="526"/>
      <c r="TRO772" s="7"/>
      <c r="TRP772" s="526"/>
      <c r="TRQ772" s="7"/>
      <c r="TRR772" s="526"/>
      <c r="TRS772" s="7"/>
      <c r="TRT772" s="526"/>
      <c r="TRU772" s="7"/>
      <c r="TRV772" s="526"/>
      <c r="TRW772" s="7"/>
      <c r="TRX772" s="526"/>
      <c r="TRY772" s="7"/>
      <c r="TRZ772" s="526"/>
      <c r="TSA772" s="7"/>
      <c r="TSB772" s="526"/>
      <c r="TSC772" s="7"/>
      <c r="TSD772" s="526"/>
      <c r="TSE772" s="7"/>
      <c r="TSF772" s="526"/>
      <c r="TSG772" s="7"/>
      <c r="TSH772" s="526"/>
      <c r="TSI772" s="7"/>
      <c r="TSJ772" s="526"/>
      <c r="TSK772" s="7"/>
      <c r="TSL772" s="526"/>
      <c r="TSM772" s="7"/>
      <c r="TSN772" s="526"/>
      <c r="TSO772" s="7"/>
      <c r="TSP772" s="526"/>
      <c r="TSQ772" s="7"/>
      <c r="TSR772" s="526"/>
      <c r="TSS772" s="7"/>
      <c r="TST772" s="526"/>
      <c r="TSU772" s="7"/>
      <c r="TSV772" s="526"/>
      <c r="TSW772" s="7"/>
      <c r="TSX772" s="526"/>
      <c r="TSY772" s="7"/>
      <c r="TSZ772" s="526"/>
      <c r="TTA772" s="7"/>
      <c r="TTB772" s="526"/>
      <c r="TTC772" s="7"/>
      <c r="TTD772" s="526"/>
      <c r="TTE772" s="7"/>
      <c r="TTF772" s="526"/>
      <c r="TTG772" s="7"/>
      <c r="TTH772" s="526"/>
      <c r="TTI772" s="7"/>
      <c r="TTJ772" s="526"/>
      <c r="TTK772" s="7"/>
      <c r="TTL772" s="526"/>
      <c r="TTM772" s="7"/>
      <c r="TTN772" s="526"/>
      <c r="TTO772" s="7"/>
      <c r="TTP772" s="526"/>
      <c r="TTQ772" s="7"/>
      <c r="TTR772" s="526"/>
      <c r="TTS772" s="7"/>
      <c r="TTT772" s="526"/>
      <c r="TTU772" s="7"/>
      <c r="TTV772" s="526"/>
      <c r="TTW772" s="7"/>
      <c r="TTX772" s="526"/>
      <c r="TTY772" s="7"/>
      <c r="TTZ772" s="526"/>
      <c r="TUA772" s="7"/>
      <c r="TUB772" s="526"/>
      <c r="TUC772" s="7"/>
      <c r="TUD772" s="526"/>
      <c r="TUE772" s="7"/>
      <c r="TUF772" s="526"/>
      <c r="TUG772" s="7"/>
      <c r="TUH772" s="526"/>
      <c r="TUI772" s="7"/>
      <c r="TUJ772" s="526"/>
      <c r="TUK772" s="7"/>
      <c r="TUL772" s="526"/>
      <c r="TUM772" s="7"/>
      <c r="TUN772" s="526"/>
      <c r="TUO772" s="7"/>
      <c r="TUP772" s="526"/>
      <c r="TUQ772" s="7"/>
      <c r="TUR772" s="526"/>
      <c r="TUS772" s="7"/>
      <c r="TUT772" s="526"/>
      <c r="TUU772" s="7"/>
      <c r="TUV772" s="526"/>
      <c r="TUW772" s="7"/>
      <c r="TUX772" s="526"/>
      <c r="TUY772" s="7"/>
      <c r="TUZ772" s="526"/>
      <c r="TVA772" s="7"/>
      <c r="TVB772" s="526"/>
      <c r="TVC772" s="7"/>
      <c r="TVD772" s="526"/>
      <c r="TVE772" s="7"/>
      <c r="TVF772" s="526"/>
      <c r="TVG772" s="7"/>
      <c r="TVH772" s="526"/>
      <c r="TVI772" s="7"/>
      <c r="TVJ772" s="526"/>
      <c r="TVK772" s="7"/>
      <c r="TVL772" s="526"/>
      <c r="TVM772" s="7"/>
      <c r="TVN772" s="526"/>
      <c r="TVO772" s="7"/>
      <c r="TVP772" s="526"/>
      <c r="TVQ772" s="7"/>
      <c r="TVR772" s="526"/>
      <c r="TVS772" s="7"/>
      <c r="TVT772" s="526"/>
      <c r="TVU772" s="7"/>
      <c r="TVV772" s="526"/>
      <c r="TVW772" s="7"/>
      <c r="TVX772" s="526"/>
      <c r="TVY772" s="7"/>
      <c r="TVZ772" s="526"/>
      <c r="TWA772" s="7"/>
      <c r="TWB772" s="526"/>
      <c r="TWC772" s="7"/>
      <c r="TWD772" s="526"/>
      <c r="TWE772" s="7"/>
      <c r="TWF772" s="526"/>
      <c r="TWG772" s="7"/>
      <c r="TWH772" s="526"/>
      <c r="TWI772" s="7"/>
      <c r="TWJ772" s="526"/>
      <c r="TWK772" s="7"/>
      <c r="TWL772" s="526"/>
      <c r="TWM772" s="7"/>
      <c r="TWN772" s="526"/>
      <c r="TWO772" s="7"/>
      <c r="TWP772" s="526"/>
      <c r="TWQ772" s="7"/>
      <c r="TWR772" s="526"/>
      <c r="TWS772" s="7"/>
      <c r="TWT772" s="526"/>
      <c r="TWU772" s="7"/>
      <c r="TWV772" s="526"/>
      <c r="TWW772" s="7"/>
      <c r="TWX772" s="526"/>
      <c r="TWY772" s="7"/>
      <c r="TWZ772" s="526"/>
      <c r="TXA772" s="7"/>
      <c r="TXB772" s="526"/>
      <c r="TXC772" s="7"/>
      <c r="TXD772" s="526"/>
      <c r="TXE772" s="7"/>
      <c r="TXF772" s="526"/>
      <c r="TXG772" s="7"/>
      <c r="TXH772" s="526"/>
      <c r="TXI772" s="7"/>
      <c r="TXJ772" s="526"/>
      <c r="TXK772" s="7"/>
      <c r="TXL772" s="526"/>
      <c r="TXM772" s="7"/>
      <c r="TXN772" s="526"/>
      <c r="TXO772" s="7"/>
      <c r="TXP772" s="526"/>
      <c r="TXQ772" s="7"/>
      <c r="TXR772" s="526"/>
      <c r="TXS772" s="7"/>
      <c r="TXT772" s="526"/>
      <c r="TXU772" s="7"/>
      <c r="TXV772" s="526"/>
      <c r="TXW772" s="7"/>
      <c r="TXX772" s="526"/>
      <c r="TXY772" s="7"/>
      <c r="TXZ772" s="526"/>
      <c r="TYA772" s="7"/>
      <c r="TYB772" s="526"/>
      <c r="TYC772" s="7"/>
      <c r="TYD772" s="526"/>
      <c r="TYE772" s="7"/>
      <c r="TYF772" s="526"/>
      <c r="TYG772" s="7"/>
      <c r="TYH772" s="526"/>
      <c r="TYI772" s="7"/>
      <c r="TYJ772" s="526"/>
      <c r="TYK772" s="7"/>
      <c r="TYL772" s="526"/>
      <c r="TYM772" s="7"/>
      <c r="TYN772" s="526"/>
      <c r="TYO772" s="7"/>
      <c r="TYP772" s="526"/>
      <c r="TYQ772" s="7"/>
      <c r="TYR772" s="526"/>
      <c r="TYS772" s="7"/>
      <c r="TYT772" s="526"/>
      <c r="TYU772" s="7"/>
      <c r="TYV772" s="526"/>
      <c r="TYW772" s="7"/>
      <c r="TYX772" s="526"/>
      <c r="TYY772" s="7"/>
      <c r="TYZ772" s="526"/>
      <c r="TZA772" s="7"/>
      <c r="TZB772" s="526"/>
      <c r="TZC772" s="7"/>
      <c r="TZD772" s="526"/>
      <c r="TZE772" s="7"/>
      <c r="TZF772" s="526"/>
      <c r="TZG772" s="7"/>
      <c r="TZH772" s="526"/>
      <c r="TZI772" s="7"/>
      <c r="TZJ772" s="526"/>
      <c r="TZK772" s="7"/>
      <c r="TZL772" s="526"/>
      <c r="TZM772" s="7"/>
      <c r="TZN772" s="526"/>
      <c r="TZO772" s="7"/>
      <c r="TZP772" s="526"/>
      <c r="TZQ772" s="7"/>
      <c r="TZR772" s="526"/>
      <c r="TZS772" s="7"/>
      <c r="TZT772" s="526"/>
      <c r="TZU772" s="7"/>
      <c r="TZV772" s="526"/>
      <c r="TZW772" s="7"/>
      <c r="TZX772" s="526"/>
      <c r="TZY772" s="7"/>
      <c r="TZZ772" s="526"/>
      <c r="UAA772" s="7"/>
      <c r="UAB772" s="526"/>
      <c r="UAC772" s="7"/>
      <c r="UAD772" s="526"/>
      <c r="UAE772" s="7"/>
      <c r="UAF772" s="526"/>
      <c r="UAG772" s="7"/>
      <c r="UAH772" s="526"/>
      <c r="UAI772" s="7"/>
      <c r="UAJ772" s="526"/>
      <c r="UAK772" s="7"/>
      <c r="UAL772" s="526"/>
      <c r="UAM772" s="7"/>
      <c r="UAN772" s="526"/>
      <c r="UAO772" s="7"/>
      <c r="UAP772" s="526"/>
      <c r="UAQ772" s="7"/>
      <c r="UAR772" s="526"/>
      <c r="UAS772" s="7"/>
      <c r="UAT772" s="526"/>
      <c r="UAU772" s="7"/>
      <c r="UAV772" s="526"/>
      <c r="UAW772" s="7"/>
      <c r="UAX772" s="526"/>
      <c r="UAY772" s="7"/>
      <c r="UAZ772" s="526"/>
      <c r="UBA772" s="7"/>
      <c r="UBB772" s="526"/>
      <c r="UBC772" s="7"/>
      <c r="UBD772" s="526"/>
      <c r="UBE772" s="7"/>
      <c r="UBF772" s="526"/>
      <c r="UBG772" s="7"/>
      <c r="UBH772" s="526"/>
      <c r="UBI772" s="7"/>
      <c r="UBJ772" s="526"/>
      <c r="UBK772" s="7"/>
      <c r="UBL772" s="526"/>
      <c r="UBM772" s="7"/>
      <c r="UBN772" s="526"/>
      <c r="UBO772" s="7"/>
      <c r="UBP772" s="526"/>
      <c r="UBQ772" s="7"/>
      <c r="UBR772" s="526"/>
      <c r="UBS772" s="7"/>
      <c r="UBT772" s="526"/>
      <c r="UBU772" s="7"/>
      <c r="UBV772" s="526"/>
      <c r="UBW772" s="7"/>
      <c r="UBX772" s="526"/>
      <c r="UBY772" s="7"/>
      <c r="UBZ772" s="526"/>
      <c r="UCA772" s="7"/>
      <c r="UCB772" s="526"/>
      <c r="UCC772" s="7"/>
      <c r="UCD772" s="526"/>
      <c r="UCE772" s="7"/>
      <c r="UCF772" s="526"/>
      <c r="UCG772" s="7"/>
      <c r="UCH772" s="526"/>
      <c r="UCI772" s="7"/>
      <c r="UCJ772" s="526"/>
      <c r="UCK772" s="7"/>
      <c r="UCL772" s="526"/>
      <c r="UCM772" s="7"/>
      <c r="UCN772" s="526"/>
      <c r="UCO772" s="7"/>
      <c r="UCP772" s="526"/>
      <c r="UCQ772" s="7"/>
      <c r="UCR772" s="526"/>
      <c r="UCS772" s="7"/>
      <c r="UCT772" s="526"/>
      <c r="UCU772" s="7"/>
      <c r="UCV772" s="526"/>
      <c r="UCW772" s="7"/>
      <c r="UCX772" s="526"/>
      <c r="UCY772" s="7"/>
      <c r="UCZ772" s="526"/>
      <c r="UDA772" s="7"/>
      <c r="UDB772" s="526"/>
      <c r="UDC772" s="7"/>
      <c r="UDD772" s="526"/>
      <c r="UDE772" s="7"/>
      <c r="UDF772" s="526"/>
      <c r="UDG772" s="7"/>
      <c r="UDH772" s="526"/>
      <c r="UDI772" s="7"/>
      <c r="UDJ772" s="526"/>
      <c r="UDK772" s="7"/>
      <c r="UDL772" s="526"/>
      <c r="UDM772" s="7"/>
      <c r="UDN772" s="526"/>
      <c r="UDO772" s="7"/>
      <c r="UDP772" s="526"/>
      <c r="UDQ772" s="7"/>
      <c r="UDR772" s="526"/>
      <c r="UDS772" s="7"/>
      <c r="UDT772" s="526"/>
      <c r="UDU772" s="7"/>
      <c r="UDV772" s="526"/>
      <c r="UDW772" s="7"/>
      <c r="UDX772" s="526"/>
      <c r="UDY772" s="7"/>
      <c r="UDZ772" s="526"/>
      <c r="UEA772" s="7"/>
      <c r="UEB772" s="526"/>
      <c r="UEC772" s="7"/>
      <c r="UED772" s="526"/>
      <c r="UEE772" s="7"/>
      <c r="UEF772" s="526"/>
      <c r="UEG772" s="7"/>
      <c r="UEH772" s="526"/>
      <c r="UEI772" s="7"/>
      <c r="UEJ772" s="526"/>
      <c r="UEK772" s="7"/>
      <c r="UEL772" s="526"/>
      <c r="UEM772" s="7"/>
      <c r="UEN772" s="526"/>
      <c r="UEO772" s="7"/>
      <c r="UEP772" s="526"/>
      <c r="UEQ772" s="7"/>
      <c r="UER772" s="526"/>
      <c r="UES772" s="7"/>
      <c r="UET772" s="526"/>
      <c r="UEU772" s="7"/>
      <c r="UEV772" s="526"/>
      <c r="UEW772" s="7"/>
      <c r="UEX772" s="526"/>
      <c r="UEY772" s="7"/>
      <c r="UEZ772" s="526"/>
      <c r="UFA772" s="7"/>
      <c r="UFB772" s="526"/>
      <c r="UFC772" s="7"/>
      <c r="UFD772" s="526"/>
      <c r="UFE772" s="7"/>
      <c r="UFF772" s="526"/>
      <c r="UFG772" s="7"/>
      <c r="UFH772" s="526"/>
      <c r="UFI772" s="7"/>
      <c r="UFJ772" s="526"/>
      <c r="UFK772" s="7"/>
      <c r="UFL772" s="526"/>
      <c r="UFM772" s="7"/>
      <c r="UFN772" s="526"/>
      <c r="UFO772" s="7"/>
      <c r="UFP772" s="526"/>
      <c r="UFQ772" s="7"/>
      <c r="UFR772" s="526"/>
      <c r="UFS772" s="7"/>
      <c r="UFT772" s="526"/>
      <c r="UFU772" s="7"/>
      <c r="UFV772" s="526"/>
      <c r="UFW772" s="7"/>
      <c r="UFX772" s="526"/>
      <c r="UFY772" s="7"/>
      <c r="UFZ772" s="526"/>
      <c r="UGA772" s="7"/>
      <c r="UGB772" s="526"/>
      <c r="UGC772" s="7"/>
      <c r="UGD772" s="526"/>
      <c r="UGE772" s="7"/>
      <c r="UGF772" s="526"/>
      <c r="UGG772" s="7"/>
      <c r="UGH772" s="526"/>
      <c r="UGI772" s="7"/>
      <c r="UGJ772" s="526"/>
      <c r="UGK772" s="7"/>
      <c r="UGL772" s="526"/>
      <c r="UGM772" s="7"/>
      <c r="UGN772" s="526"/>
      <c r="UGO772" s="7"/>
      <c r="UGP772" s="526"/>
      <c r="UGQ772" s="7"/>
      <c r="UGR772" s="526"/>
      <c r="UGS772" s="7"/>
      <c r="UGT772" s="526"/>
      <c r="UGU772" s="7"/>
      <c r="UGV772" s="526"/>
      <c r="UGW772" s="7"/>
      <c r="UGX772" s="526"/>
      <c r="UGY772" s="7"/>
      <c r="UGZ772" s="526"/>
      <c r="UHA772" s="7"/>
      <c r="UHB772" s="526"/>
      <c r="UHC772" s="7"/>
      <c r="UHD772" s="526"/>
      <c r="UHE772" s="7"/>
      <c r="UHF772" s="526"/>
      <c r="UHG772" s="7"/>
      <c r="UHH772" s="526"/>
      <c r="UHI772" s="7"/>
      <c r="UHJ772" s="526"/>
      <c r="UHK772" s="7"/>
      <c r="UHL772" s="526"/>
      <c r="UHM772" s="7"/>
      <c r="UHN772" s="526"/>
      <c r="UHO772" s="7"/>
      <c r="UHP772" s="526"/>
      <c r="UHQ772" s="7"/>
      <c r="UHR772" s="526"/>
      <c r="UHS772" s="7"/>
      <c r="UHT772" s="526"/>
      <c r="UHU772" s="7"/>
      <c r="UHV772" s="526"/>
      <c r="UHW772" s="7"/>
      <c r="UHX772" s="526"/>
      <c r="UHY772" s="7"/>
      <c r="UHZ772" s="526"/>
      <c r="UIA772" s="7"/>
      <c r="UIB772" s="526"/>
      <c r="UIC772" s="7"/>
      <c r="UID772" s="526"/>
      <c r="UIE772" s="7"/>
      <c r="UIF772" s="526"/>
      <c r="UIG772" s="7"/>
      <c r="UIH772" s="526"/>
      <c r="UII772" s="7"/>
      <c r="UIJ772" s="526"/>
      <c r="UIK772" s="7"/>
      <c r="UIL772" s="526"/>
      <c r="UIM772" s="7"/>
      <c r="UIN772" s="526"/>
      <c r="UIO772" s="7"/>
      <c r="UIP772" s="526"/>
      <c r="UIQ772" s="7"/>
      <c r="UIR772" s="526"/>
      <c r="UIS772" s="7"/>
      <c r="UIT772" s="526"/>
      <c r="UIU772" s="7"/>
      <c r="UIV772" s="526"/>
      <c r="UIW772" s="7"/>
      <c r="UIX772" s="526"/>
      <c r="UIY772" s="7"/>
      <c r="UIZ772" s="526"/>
      <c r="UJA772" s="7"/>
      <c r="UJB772" s="526"/>
      <c r="UJC772" s="7"/>
      <c r="UJD772" s="526"/>
      <c r="UJE772" s="7"/>
      <c r="UJF772" s="526"/>
      <c r="UJG772" s="7"/>
      <c r="UJH772" s="526"/>
      <c r="UJI772" s="7"/>
      <c r="UJJ772" s="526"/>
      <c r="UJK772" s="7"/>
      <c r="UJL772" s="526"/>
      <c r="UJM772" s="7"/>
      <c r="UJN772" s="526"/>
      <c r="UJO772" s="7"/>
      <c r="UJP772" s="526"/>
      <c r="UJQ772" s="7"/>
      <c r="UJR772" s="526"/>
      <c r="UJS772" s="7"/>
      <c r="UJT772" s="526"/>
      <c r="UJU772" s="7"/>
      <c r="UJV772" s="526"/>
      <c r="UJW772" s="7"/>
      <c r="UJX772" s="526"/>
      <c r="UJY772" s="7"/>
      <c r="UJZ772" s="526"/>
      <c r="UKA772" s="7"/>
      <c r="UKB772" s="526"/>
      <c r="UKC772" s="7"/>
      <c r="UKD772" s="526"/>
      <c r="UKE772" s="7"/>
      <c r="UKF772" s="526"/>
      <c r="UKG772" s="7"/>
      <c r="UKH772" s="526"/>
      <c r="UKI772" s="7"/>
      <c r="UKJ772" s="526"/>
      <c r="UKK772" s="7"/>
      <c r="UKL772" s="526"/>
      <c r="UKM772" s="7"/>
      <c r="UKN772" s="526"/>
      <c r="UKO772" s="7"/>
      <c r="UKP772" s="526"/>
      <c r="UKQ772" s="7"/>
      <c r="UKR772" s="526"/>
      <c r="UKS772" s="7"/>
      <c r="UKT772" s="526"/>
      <c r="UKU772" s="7"/>
      <c r="UKV772" s="526"/>
      <c r="UKW772" s="7"/>
      <c r="UKX772" s="526"/>
      <c r="UKY772" s="7"/>
      <c r="UKZ772" s="526"/>
      <c r="ULA772" s="7"/>
      <c r="ULB772" s="526"/>
      <c r="ULC772" s="7"/>
      <c r="ULD772" s="526"/>
      <c r="ULE772" s="7"/>
      <c r="ULF772" s="526"/>
      <c r="ULG772" s="7"/>
      <c r="ULH772" s="526"/>
      <c r="ULI772" s="7"/>
      <c r="ULJ772" s="526"/>
      <c r="ULK772" s="7"/>
      <c r="ULL772" s="526"/>
      <c r="ULM772" s="7"/>
      <c r="ULN772" s="526"/>
      <c r="ULO772" s="7"/>
      <c r="ULP772" s="526"/>
      <c r="ULQ772" s="7"/>
      <c r="ULR772" s="526"/>
      <c r="ULS772" s="7"/>
      <c r="ULT772" s="526"/>
      <c r="ULU772" s="7"/>
      <c r="ULV772" s="526"/>
      <c r="ULW772" s="7"/>
      <c r="ULX772" s="526"/>
      <c r="ULY772" s="7"/>
      <c r="ULZ772" s="526"/>
      <c r="UMA772" s="7"/>
      <c r="UMB772" s="526"/>
      <c r="UMC772" s="7"/>
      <c r="UMD772" s="526"/>
      <c r="UME772" s="7"/>
      <c r="UMF772" s="526"/>
      <c r="UMG772" s="7"/>
      <c r="UMH772" s="526"/>
      <c r="UMI772" s="7"/>
      <c r="UMJ772" s="526"/>
      <c r="UMK772" s="7"/>
      <c r="UML772" s="526"/>
      <c r="UMM772" s="7"/>
      <c r="UMN772" s="526"/>
      <c r="UMO772" s="7"/>
      <c r="UMP772" s="526"/>
      <c r="UMQ772" s="7"/>
      <c r="UMR772" s="526"/>
      <c r="UMS772" s="7"/>
      <c r="UMT772" s="526"/>
      <c r="UMU772" s="7"/>
      <c r="UMV772" s="526"/>
      <c r="UMW772" s="7"/>
      <c r="UMX772" s="526"/>
      <c r="UMY772" s="7"/>
      <c r="UMZ772" s="526"/>
      <c r="UNA772" s="7"/>
      <c r="UNB772" s="526"/>
      <c r="UNC772" s="7"/>
      <c r="UND772" s="526"/>
      <c r="UNE772" s="7"/>
      <c r="UNF772" s="526"/>
      <c r="UNG772" s="7"/>
      <c r="UNH772" s="526"/>
      <c r="UNI772" s="7"/>
      <c r="UNJ772" s="526"/>
      <c r="UNK772" s="7"/>
      <c r="UNL772" s="526"/>
      <c r="UNM772" s="7"/>
      <c r="UNN772" s="526"/>
      <c r="UNO772" s="7"/>
      <c r="UNP772" s="526"/>
      <c r="UNQ772" s="7"/>
      <c r="UNR772" s="526"/>
      <c r="UNS772" s="7"/>
      <c r="UNT772" s="526"/>
      <c r="UNU772" s="7"/>
      <c r="UNV772" s="526"/>
      <c r="UNW772" s="7"/>
      <c r="UNX772" s="526"/>
      <c r="UNY772" s="7"/>
      <c r="UNZ772" s="526"/>
      <c r="UOA772" s="7"/>
      <c r="UOB772" s="526"/>
      <c r="UOC772" s="7"/>
      <c r="UOD772" s="526"/>
      <c r="UOE772" s="7"/>
      <c r="UOF772" s="526"/>
      <c r="UOG772" s="7"/>
      <c r="UOH772" s="526"/>
      <c r="UOI772" s="7"/>
      <c r="UOJ772" s="526"/>
      <c r="UOK772" s="7"/>
      <c r="UOL772" s="526"/>
      <c r="UOM772" s="7"/>
      <c r="UON772" s="526"/>
      <c r="UOO772" s="7"/>
      <c r="UOP772" s="526"/>
      <c r="UOQ772" s="7"/>
      <c r="UOR772" s="526"/>
      <c r="UOS772" s="7"/>
      <c r="UOT772" s="526"/>
      <c r="UOU772" s="7"/>
      <c r="UOV772" s="526"/>
      <c r="UOW772" s="7"/>
      <c r="UOX772" s="526"/>
      <c r="UOY772" s="7"/>
      <c r="UOZ772" s="526"/>
      <c r="UPA772" s="7"/>
      <c r="UPB772" s="526"/>
      <c r="UPC772" s="7"/>
      <c r="UPD772" s="526"/>
      <c r="UPE772" s="7"/>
      <c r="UPF772" s="526"/>
      <c r="UPG772" s="7"/>
      <c r="UPH772" s="526"/>
      <c r="UPI772" s="7"/>
      <c r="UPJ772" s="526"/>
      <c r="UPK772" s="7"/>
      <c r="UPL772" s="526"/>
      <c r="UPM772" s="7"/>
      <c r="UPN772" s="526"/>
      <c r="UPO772" s="7"/>
      <c r="UPP772" s="526"/>
      <c r="UPQ772" s="7"/>
      <c r="UPR772" s="526"/>
      <c r="UPS772" s="7"/>
      <c r="UPT772" s="526"/>
      <c r="UPU772" s="7"/>
      <c r="UPV772" s="526"/>
      <c r="UPW772" s="7"/>
      <c r="UPX772" s="526"/>
      <c r="UPY772" s="7"/>
      <c r="UPZ772" s="526"/>
      <c r="UQA772" s="7"/>
      <c r="UQB772" s="526"/>
      <c r="UQC772" s="7"/>
      <c r="UQD772" s="526"/>
      <c r="UQE772" s="7"/>
      <c r="UQF772" s="526"/>
      <c r="UQG772" s="7"/>
      <c r="UQH772" s="526"/>
      <c r="UQI772" s="7"/>
      <c r="UQJ772" s="526"/>
      <c r="UQK772" s="7"/>
      <c r="UQL772" s="526"/>
      <c r="UQM772" s="7"/>
      <c r="UQN772" s="526"/>
      <c r="UQO772" s="7"/>
      <c r="UQP772" s="526"/>
      <c r="UQQ772" s="7"/>
      <c r="UQR772" s="526"/>
      <c r="UQS772" s="7"/>
      <c r="UQT772" s="526"/>
      <c r="UQU772" s="7"/>
      <c r="UQV772" s="526"/>
      <c r="UQW772" s="7"/>
      <c r="UQX772" s="526"/>
      <c r="UQY772" s="7"/>
      <c r="UQZ772" s="526"/>
      <c r="URA772" s="7"/>
      <c r="URB772" s="526"/>
      <c r="URC772" s="7"/>
      <c r="URD772" s="526"/>
      <c r="URE772" s="7"/>
      <c r="URF772" s="526"/>
      <c r="URG772" s="7"/>
      <c r="URH772" s="526"/>
      <c r="URI772" s="7"/>
      <c r="URJ772" s="526"/>
      <c r="URK772" s="7"/>
      <c r="URL772" s="526"/>
      <c r="URM772" s="7"/>
      <c r="URN772" s="526"/>
      <c r="URO772" s="7"/>
      <c r="URP772" s="526"/>
      <c r="URQ772" s="7"/>
      <c r="URR772" s="526"/>
      <c r="URS772" s="7"/>
      <c r="URT772" s="526"/>
      <c r="URU772" s="7"/>
      <c r="URV772" s="526"/>
      <c r="URW772" s="7"/>
      <c r="URX772" s="526"/>
      <c r="URY772" s="7"/>
      <c r="URZ772" s="526"/>
      <c r="USA772" s="7"/>
      <c r="USB772" s="526"/>
      <c r="USC772" s="7"/>
      <c r="USD772" s="526"/>
      <c r="USE772" s="7"/>
      <c r="USF772" s="526"/>
      <c r="USG772" s="7"/>
      <c r="USH772" s="526"/>
      <c r="USI772" s="7"/>
      <c r="USJ772" s="526"/>
      <c r="USK772" s="7"/>
      <c r="USL772" s="526"/>
      <c r="USM772" s="7"/>
      <c r="USN772" s="526"/>
      <c r="USO772" s="7"/>
      <c r="USP772" s="526"/>
      <c r="USQ772" s="7"/>
      <c r="USR772" s="526"/>
      <c r="USS772" s="7"/>
      <c r="UST772" s="526"/>
      <c r="USU772" s="7"/>
      <c r="USV772" s="526"/>
      <c r="USW772" s="7"/>
      <c r="USX772" s="526"/>
      <c r="USY772" s="7"/>
      <c r="USZ772" s="526"/>
      <c r="UTA772" s="7"/>
      <c r="UTB772" s="526"/>
      <c r="UTC772" s="7"/>
      <c r="UTD772" s="526"/>
      <c r="UTE772" s="7"/>
      <c r="UTF772" s="526"/>
      <c r="UTG772" s="7"/>
      <c r="UTH772" s="526"/>
      <c r="UTI772" s="7"/>
      <c r="UTJ772" s="526"/>
      <c r="UTK772" s="7"/>
      <c r="UTL772" s="526"/>
      <c r="UTM772" s="7"/>
      <c r="UTN772" s="526"/>
      <c r="UTO772" s="7"/>
      <c r="UTP772" s="526"/>
      <c r="UTQ772" s="7"/>
      <c r="UTR772" s="526"/>
      <c r="UTS772" s="7"/>
      <c r="UTT772" s="526"/>
      <c r="UTU772" s="7"/>
      <c r="UTV772" s="526"/>
      <c r="UTW772" s="7"/>
      <c r="UTX772" s="526"/>
      <c r="UTY772" s="7"/>
      <c r="UTZ772" s="526"/>
      <c r="UUA772" s="7"/>
      <c r="UUB772" s="526"/>
      <c r="UUC772" s="7"/>
      <c r="UUD772" s="526"/>
      <c r="UUE772" s="7"/>
      <c r="UUF772" s="526"/>
      <c r="UUG772" s="7"/>
      <c r="UUH772" s="526"/>
      <c r="UUI772" s="7"/>
      <c r="UUJ772" s="526"/>
      <c r="UUK772" s="7"/>
      <c r="UUL772" s="526"/>
      <c r="UUM772" s="7"/>
      <c r="UUN772" s="526"/>
      <c r="UUO772" s="7"/>
      <c r="UUP772" s="526"/>
      <c r="UUQ772" s="7"/>
      <c r="UUR772" s="526"/>
      <c r="UUS772" s="7"/>
      <c r="UUT772" s="526"/>
      <c r="UUU772" s="7"/>
      <c r="UUV772" s="526"/>
      <c r="UUW772" s="7"/>
      <c r="UUX772" s="526"/>
      <c r="UUY772" s="7"/>
      <c r="UUZ772" s="526"/>
      <c r="UVA772" s="7"/>
      <c r="UVB772" s="526"/>
      <c r="UVC772" s="7"/>
      <c r="UVD772" s="526"/>
      <c r="UVE772" s="7"/>
      <c r="UVF772" s="526"/>
      <c r="UVG772" s="7"/>
      <c r="UVH772" s="526"/>
      <c r="UVI772" s="7"/>
      <c r="UVJ772" s="526"/>
      <c r="UVK772" s="7"/>
      <c r="UVL772" s="526"/>
      <c r="UVM772" s="7"/>
      <c r="UVN772" s="526"/>
      <c r="UVO772" s="7"/>
      <c r="UVP772" s="526"/>
      <c r="UVQ772" s="7"/>
      <c r="UVR772" s="526"/>
      <c r="UVS772" s="7"/>
      <c r="UVT772" s="526"/>
      <c r="UVU772" s="7"/>
      <c r="UVV772" s="526"/>
      <c r="UVW772" s="7"/>
      <c r="UVX772" s="526"/>
      <c r="UVY772" s="7"/>
      <c r="UVZ772" s="526"/>
      <c r="UWA772" s="7"/>
      <c r="UWB772" s="526"/>
      <c r="UWC772" s="7"/>
      <c r="UWD772" s="526"/>
      <c r="UWE772" s="7"/>
      <c r="UWF772" s="526"/>
      <c r="UWG772" s="7"/>
      <c r="UWH772" s="526"/>
      <c r="UWI772" s="7"/>
      <c r="UWJ772" s="526"/>
      <c r="UWK772" s="7"/>
      <c r="UWL772" s="526"/>
      <c r="UWM772" s="7"/>
      <c r="UWN772" s="526"/>
      <c r="UWO772" s="7"/>
      <c r="UWP772" s="526"/>
      <c r="UWQ772" s="7"/>
      <c r="UWR772" s="526"/>
      <c r="UWS772" s="7"/>
      <c r="UWT772" s="526"/>
      <c r="UWU772" s="7"/>
      <c r="UWV772" s="526"/>
      <c r="UWW772" s="7"/>
      <c r="UWX772" s="526"/>
      <c r="UWY772" s="7"/>
      <c r="UWZ772" s="526"/>
      <c r="UXA772" s="7"/>
      <c r="UXB772" s="526"/>
      <c r="UXC772" s="7"/>
      <c r="UXD772" s="526"/>
      <c r="UXE772" s="7"/>
      <c r="UXF772" s="526"/>
      <c r="UXG772" s="7"/>
      <c r="UXH772" s="526"/>
      <c r="UXI772" s="7"/>
      <c r="UXJ772" s="526"/>
      <c r="UXK772" s="7"/>
      <c r="UXL772" s="526"/>
      <c r="UXM772" s="7"/>
      <c r="UXN772" s="526"/>
      <c r="UXO772" s="7"/>
      <c r="UXP772" s="526"/>
      <c r="UXQ772" s="7"/>
      <c r="UXR772" s="526"/>
      <c r="UXS772" s="7"/>
      <c r="UXT772" s="526"/>
      <c r="UXU772" s="7"/>
      <c r="UXV772" s="526"/>
      <c r="UXW772" s="7"/>
      <c r="UXX772" s="526"/>
      <c r="UXY772" s="7"/>
      <c r="UXZ772" s="526"/>
      <c r="UYA772" s="7"/>
      <c r="UYB772" s="526"/>
      <c r="UYC772" s="7"/>
      <c r="UYD772" s="526"/>
      <c r="UYE772" s="7"/>
      <c r="UYF772" s="526"/>
      <c r="UYG772" s="7"/>
      <c r="UYH772" s="526"/>
      <c r="UYI772" s="7"/>
      <c r="UYJ772" s="526"/>
      <c r="UYK772" s="7"/>
      <c r="UYL772" s="526"/>
      <c r="UYM772" s="7"/>
      <c r="UYN772" s="526"/>
      <c r="UYO772" s="7"/>
      <c r="UYP772" s="526"/>
      <c r="UYQ772" s="7"/>
      <c r="UYR772" s="526"/>
      <c r="UYS772" s="7"/>
      <c r="UYT772" s="526"/>
      <c r="UYU772" s="7"/>
      <c r="UYV772" s="526"/>
      <c r="UYW772" s="7"/>
      <c r="UYX772" s="526"/>
      <c r="UYY772" s="7"/>
      <c r="UYZ772" s="526"/>
      <c r="UZA772" s="7"/>
      <c r="UZB772" s="526"/>
      <c r="UZC772" s="7"/>
      <c r="UZD772" s="526"/>
      <c r="UZE772" s="7"/>
      <c r="UZF772" s="526"/>
      <c r="UZG772" s="7"/>
      <c r="UZH772" s="526"/>
      <c r="UZI772" s="7"/>
      <c r="UZJ772" s="526"/>
      <c r="UZK772" s="7"/>
      <c r="UZL772" s="526"/>
      <c r="UZM772" s="7"/>
      <c r="UZN772" s="526"/>
      <c r="UZO772" s="7"/>
      <c r="UZP772" s="526"/>
      <c r="UZQ772" s="7"/>
      <c r="UZR772" s="526"/>
      <c r="UZS772" s="7"/>
      <c r="UZT772" s="526"/>
      <c r="UZU772" s="7"/>
      <c r="UZV772" s="526"/>
      <c r="UZW772" s="7"/>
      <c r="UZX772" s="526"/>
      <c r="UZY772" s="7"/>
      <c r="UZZ772" s="526"/>
      <c r="VAA772" s="7"/>
      <c r="VAB772" s="526"/>
      <c r="VAC772" s="7"/>
      <c r="VAD772" s="526"/>
      <c r="VAE772" s="7"/>
      <c r="VAF772" s="526"/>
      <c r="VAG772" s="7"/>
      <c r="VAH772" s="526"/>
      <c r="VAI772" s="7"/>
      <c r="VAJ772" s="526"/>
      <c r="VAK772" s="7"/>
      <c r="VAL772" s="526"/>
      <c r="VAM772" s="7"/>
      <c r="VAN772" s="526"/>
      <c r="VAO772" s="7"/>
      <c r="VAP772" s="526"/>
      <c r="VAQ772" s="7"/>
      <c r="VAR772" s="526"/>
      <c r="VAS772" s="7"/>
      <c r="VAT772" s="526"/>
      <c r="VAU772" s="7"/>
      <c r="VAV772" s="526"/>
      <c r="VAW772" s="7"/>
      <c r="VAX772" s="526"/>
      <c r="VAY772" s="7"/>
      <c r="VAZ772" s="526"/>
      <c r="VBA772" s="7"/>
      <c r="VBB772" s="526"/>
      <c r="VBC772" s="7"/>
      <c r="VBD772" s="526"/>
      <c r="VBE772" s="7"/>
      <c r="VBF772" s="526"/>
      <c r="VBG772" s="7"/>
      <c r="VBH772" s="526"/>
      <c r="VBI772" s="7"/>
      <c r="VBJ772" s="526"/>
      <c r="VBK772" s="7"/>
      <c r="VBL772" s="526"/>
      <c r="VBM772" s="7"/>
      <c r="VBN772" s="526"/>
      <c r="VBO772" s="7"/>
      <c r="VBP772" s="526"/>
      <c r="VBQ772" s="7"/>
      <c r="VBR772" s="526"/>
      <c r="VBS772" s="7"/>
      <c r="VBT772" s="526"/>
      <c r="VBU772" s="7"/>
      <c r="VBV772" s="526"/>
      <c r="VBW772" s="7"/>
      <c r="VBX772" s="526"/>
      <c r="VBY772" s="7"/>
      <c r="VBZ772" s="526"/>
      <c r="VCA772" s="7"/>
      <c r="VCB772" s="526"/>
      <c r="VCC772" s="7"/>
      <c r="VCD772" s="526"/>
      <c r="VCE772" s="7"/>
      <c r="VCF772" s="526"/>
      <c r="VCG772" s="7"/>
      <c r="VCH772" s="526"/>
      <c r="VCI772" s="7"/>
      <c r="VCJ772" s="526"/>
      <c r="VCK772" s="7"/>
      <c r="VCL772" s="526"/>
      <c r="VCM772" s="7"/>
      <c r="VCN772" s="526"/>
      <c r="VCO772" s="7"/>
      <c r="VCP772" s="526"/>
      <c r="VCQ772" s="7"/>
      <c r="VCR772" s="526"/>
      <c r="VCS772" s="7"/>
      <c r="VCT772" s="526"/>
      <c r="VCU772" s="7"/>
      <c r="VCV772" s="526"/>
      <c r="VCW772" s="7"/>
      <c r="VCX772" s="526"/>
      <c r="VCY772" s="7"/>
      <c r="VCZ772" s="526"/>
      <c r="VDA772" s="7"/>
      <c r="VDB772" s="526"/>
      <c r="VDC772" s="7"/>
      <c r="VDD772" s="526"/>
      <c r="VDE772" s="7"/>
      <c r="VDF772" s="526"/>
      <c r="VDG772" s="7"/>
      <c r="VDH772" s="526"/>
      <c r="VDI772" s="7"/>
      <c r="VDJ772" s="526"/>
      <c r="VDK772" s="7"/>
      <c r="VDL772" s="526"/>
      <c r="VDM772" s="7"/>
      <c r="VDN772" s="526"/>
      <c r="VDO772" s="7"/>
      <c r="VDP772" s="526"/>
      <c r="VDQ772" s="7"/>
      <c r="VDR772" s="526"/>
      <c r="VDS772" s="7"/>
      <c r="VDT772" s="526"/>
      <c r="VDU772" s="7"/>
      <c r="VDV772" s="526"/>
      <c r="VDW772" s="7"/>
      <c r="VDX772" s="526"/>
      <c r="VDY772" s="7"/>
      <c r="VDZ772" s="526"/>
      <c r="VEA772" s="7"/>
      <c r="VEB772" s="526"/>
      <c r="VEC772" s="7"/>
      <c r="VED772" s="526"/>
      <c r="VEE772" s="7"/>
      <c r="VEF772" s="526"/>
      <c r="VEG772" s="7"/>
      <c r="VEH772" s="526"/>
      <c r="VEI772" s="7"/>
      <c r="VEJ772" s="526"/>
      <c r="VEK772" s="7"/>
      <c r="VEL772" s="526"/>
      <c r="VEM772" s="7"/>
      <c r="VEN772" s="526"/>
      <c r="VEO772" s="7"/>
      <c r="VEP772" s="526"/>
      <c r="VEQ772" s="7"/>
      <c r="VER772" s="526"/>
      <c r="VES772" s="7"/>
      <c r="VET772" s="526"/>
      <c r="VEU772" s="7"/>
      <c r="VEV772" s="526"/>
      <c r="VEW772" s="7"/>
      <c r="VEX772" s="526"/>
      <c r="VEY772" s="7"/>
      <c r="VEZ772" s="526"/>
      <c r="VFA772" s="7"/>
      <c r="VFB772" s="526"/>
      <c r="VFC772" s="7"/>
      <c r="VFD772" s="526"/>
      <c r="VFE772" s="7"/>
      <c r="VFF772" s="526"/>
      <c r="VFG772" s="7"/>
      <c r="VFH772" s="526"/>
      <c r="VFI772" s="7"/>
      <c r="VFJ772" s="526"/>
      <c r="VFK772" s="7"/>
      <c r="VFL772" s="526"/>
      <c r="VFM772" s="7"/>
      <c r="VFN772" s="526"/>
      <c r="VFO772" s="7"/>
      <c r="VFP772" s="526"/>
      <c r="VFQ772" s="7"/>
      <c r="VFR772" s="526"/>
      <c r="VFS772" s="7"/>
      <c r="VFT772" s="526"/>
      <c r="VFU772" s="7"/>
      <c r="VFV772" s="526"/>
      <c r="VFW772" s="7"/>
      <c r="VFX772" s="526"/>
      <c r="VFY772" s="7"/>
      <c r="VFZ772" s="526"/>
      <c r="VGA772" s="7"/>
      <c r="VGB772" s="526"/>
      <c r="VGC772" s="7"/>
      <c r="VGD772" s="526"/>
      <c r="VGE772" s="7"/>
      <c r="VGF772" s="526"/>
      <c r="VGG772" s="7"/>
      <c r="VGH772" s="526"/>
      <c r="VGI772" s="7"/>
      <c r="VGJ772" s="526"/>
      <c r="VGK772" s="7"/>
      <c r="VGL772" s="526"/>
      <c r="VGM772" s="7"/>
      <c r="VGN772" s="526"/>
      <c r="VGO772" s="7"/>
      <c r="VGP772" s="526"/>
      <c r="VGQ772" s="7"/>
      <c r="VGR772" s="526"/>
      <c r="VGS772" s="7"/>
      <c r="VGT772" s="526"/>
      <c r="VGU772" s="7"/>
      <c r="VGV772" s="526"/>
      <c r="VGW772" s="7"/>
      <c r="VGX772" s="526"/>
      <c r="VGY772" s="7"/>
      <c r="VGZ772" s="526"/>
      <c r="VHA772" s="7"/>
      <c r="VHB772" s="526"/>
      <c r="VHC772" s="7"/>
      <c r="VHD772" s="526"/>
      <c r="VHE772" s="7"/>
      <c r="VHF772" s="526"/>
      <c r="VHG772" s="7"/>
      <c r="VHH772" s="526"/>
      <c r="VHI772" s="7"/>
      <c r="VHJ772" s="526"/>
      <c r="VHK772" s="7"/>
      <c r="VHL772" s="526"/>
      <c r="VHM772" s="7"/>
      <c r="VHN772" s="526"/>
      <c r="VHO772" s="7"/>
      <c r="VHP772" s="526"/>
      <c r="VHQ772" s="7"/>
      <c r="VHR772" s="526"/>
      <c r="VHS772" s="7"/>
      <c r="VHT772" s="526"/>
      <c r="VHU772" s="7"/>
      <c r="VHV772" s="526"/>
      <c r="VHW772" s="7"/>
      <c r="VHX772" s="526"/>
      <c r="VHY772" s="7"/>
      <c r="VHZ772" s="526"/>
      <c r="VIA772" s="7"/>
      <c r="VIB772" s="526"/>
      <c r="VIC772" s="7"/>
      <c r="VID772" s="526"/>
      <c r="VIE772" s="7"/>
      <c r="VIF772" s="526"/>
      <c r="VIG772" s="7"/>
      <c r="VIH772" s="526"/>
      <c r="VII772" s="7"/>
      <c r="VIJ772" s="526"/>
      <c r="VIK772" s="7"/>
      <c r="VIL772" s="526"/>
      <c r="VIM772" s="7"/>
      <c r="VIN772" s="526"/>
      <c r="VIO772" s="7"/>
      <c r="VIP772" s="526"/>
      <c r="VIQ772" s="7"/>
      <c r="VIR772" s="526"/>
      <c r="VIS772" s="7"/>
      <c r="VIT772" s="526"/>
      <c r="VIU772" s="7"/>
      <c r="VIV772" s="526"/>
      <c r="VIW772" s="7"/>
      <c r="VIX772" s="526"/>
      <c r="VIY772" s="7"/>
      <c r="VIZ772" s="526"/>
      <c r="VJA772" s="7"/>
      <c r="VJB772" s="526"/>
      <c r="VJC772" s="7"/>
      <c r="VJD772" s="526"/>
      <c r="VJE772" s="7"/>
      <c r="VJF772" s="526"/>
      <c r="VJG772" s="7"/>
      <c r="VJH772" s="526"/>
      <c r="VJI772" s="7"/>
      <c r="VJJ772" s="526"/>
      <c r="VJK772" s="7"/>
      <c r="VJL772" s="526"/>
      <c r="VJM772" s="7"/>
      <c r="VJN772" s="526"/>
      <c r="VJO772" s="7"/>
      <c r="VJP772" s="526"/>
      <c r="VJQ772" s="7"/>
      <c r="VJR772" s="526"/>
      <c r="VJS772" s="7"/>
      <c r="VJT772" s="526"/>
      <c r="VJU772" s="7"/>
      <c r="VJV772" s="526"/>
      <c r="VJW772" s="7"/>
      <c r="VJX772" s="526"/>
      <c r="VJY772" s="7"/>
      <c r="VJZ772" s="526"/>
      <c r="VKA772" s="7"/>
      <c r="VKB772" s="526"/>
      <c r="VKC772" s="7"/>
      <c r="VKD772" s="526"/>
      <c r="VKE772" s="7"/>
      <c r="VKF772" s="526"/>
      <c r="VKG772" s="7"/>
      <c r="VKH772" s="526"/>
      <c r="VKI772" s="7"/>
      <c r="VKJ772" s="526"/>
      <c r="VKK772" s="7"/>
      <c r="VKL772" s="526"/>
      <c r="VKM772" s="7"/>
      <c r="VKN772" s="526"/>
      <c r="VKO772" s="7"/>
      <c r="VKP772" s="526"/>
      <c r="VKQ772" s="7"/>
      <c r="VKR772" s="526"/>
      <c r="VKS772" s="7"/>
      <c r="VKT772" s="526"/>
      <c r="VKU772" s="7"/>
      <c r="VKV772" s="526"/>
      <c r="VKW772" s="7"/>
      <c r="VKX772" s="526"/>
      <c r="VKY772" s="7"/>
      <c r="VKZ772" s="526"/>
      <c r="VLA772" s="7"/>
      <c r="VLB772" s="526"/>
      <c r="VLC772" s="7"/>
      <c r="VLD772" s="526"/>
      <c r="VLE772" s="7"/>
      <c r="VLF772" s="526"/>
      <c r="VLG772" s="7"/>
      <c r="VLH772" s="526"/>
      <c r="VLI772" s="7"/>
      <c r="VLJ772" s="526"/>
      <c r="VLK772" s="7"/>
      <c r="VLL772" s="526"/>
      <c r="VLM772" s="7"/>
      <c r="VLN772" s="526"/>
      <c r="VLO772" s="7"/>
      <c r="VLP772" s="526"/>
      <c r="VLQ772" s="7"/>
      <c r="VLR772" s="526"/>
      <c r="VLS772" s="7"/>
      <c r="VLT772" s="526"/>
      <c r="VLU772" s="7"/>
      <c r="VLV772" s="526"/>
      <c r="VLW772" s="7"/>
      <c r="VLX772" s="526"/>
      <c r="VLY772" s="7"/>
      <c r="VLZ772" s="526"/>
      <c r="VMA772" s="7"/>
      <c r="VMB772" s="526"/>
      <c r="VMC772" s="7"/>
      <c r="VMD772" s="526"/>
      <c r="VME772" s="7"/>
      <c r="VMF772" s="526"/>
      <c r="VMG772" s="7"/>
      <c r="VMH772" s="526"/>
      <c r="VMI772" s="7"/>
      <c r="VMJ772" s="526"/>
      <c r="VMK772" s="7"/>
      <c r="VML772" s="526"/>
      <c r="VMM772" s="7"/>
      <c r="VMN772" s="526"/>
      <c r="VMO772" s="7"/>
      <c r="VMP772" s="526"/>
      <c r="VMQ772" s="7"/>
      <c r="VMR772" s="526"/>
      <c r="VMS772" s="7"/>
      <c r="VMT772" s="526"/>
      <c r="VMU772" s="7"/>
      <c r="VMV772" s="526"/>
      <c r="VMW772" s="7"/>
      <c r="VMX772" s="526"/>
      <c r="VMY772" s="7"/>
      <c r="VMZ772" s="526"/>
      <c r="VNA772" s="7"/>
      <c r="VNB772" s="526"/>
      <c r="VNC772" s="7"/>
      <c r="VND772" s="526"/>
      <c r="VNE772" s="7"/>
      <c r="VNF772" s="526"/>
      <c r="VNG772" s="7"/>
      <c r="VNH772" s="526"/>
      <c r="VNI772" s="7"/>
      <c r="VNJ772" s="526"/>
      <c r="VNK772" s="7"/>
      <c r="VNL772" s="526"/>
      <c r="VNM772" s="7"/>
      <c r="VNN772" s="526"/>
      <c r="VNO772" s="7"/>
      <c r="VNP772" s="526"/>
      <c r="VNQ772" s="7"/>
      <c r="VNR772" s="526"/>
      <c r="VNS772" s="7"/>
      <c r="VNT772" s="526"/>
      <c r="VNU772" s="7"/>
      <c r="VNV772" s="526"/>
      <c r="VNW772" s="7"/>
      <c r="VNX772" s="526"/>
      <c r="VNY772" s="7"/>
      <c r="VNZ772" s="526"/>
      <c r="VOA772" s="7"/>
      <c r="VOB772" s="526"/>
      <c r="VOC772" s="7"/>
      <c r="VOD772" s="526"/>
      <c r="VOE772" s="7"/>
      <c r="VOF772" s="526"/>
      <c r="VOG772" s="7"/>
      <c r="VOH772" s="526"/>
      <c r="VOI772" s="7"/>
      <c r="VOJ772" s="526"/>
      <c r="VOK772" s="7"/>
      <c r="VOL772" s="526"/>
      <c r="VOM772" s="7"/>
      <c r="VON772" s="526"/>
      <c r="VOO772" s="7"/>
      <c r="VOP772" s="526"/>
      <c r="VOQ772" s="7"/>
      <c r="VOR772" s="526"/>
      <c r="VOS772" s="7"/>
      <c r="VOT772" s="526"/>
      <c r="VOU772" s="7"/>
      <c r="VOV772" s="526"/>
      <c r="VOW772" s="7"/>
      <c r="VOX772" s="526"/>
      <c r="VOY772" s="7"/>
      <c r="VOZ772" s="526"/>
      <c r="VPA772" s="7"/>
      <c r="VPB772" s="526"/>
      <c r="VPC772" s="7"/>
      <c r="VPD772" s="526"/>
      <c r="VPE772" s="7"/>
      <c r="VPF772" s="526"/>
      <c r="VPG772" s="7"/>
      <c r="VPH772" s="526"/>
      <c r="VPI772" s="7"/>
      <c r="VPJ772" s="526"/>
      <c r="VPK772" s="7"/>
      <c r="VPL772" s="526"/>
      <c r="VPM772" s="7"/>
      <c r="VPN772" s="526"/>
      <c r="VPO772" s="7"/>
      <c r="VPP772" s="526"/>
      <c r="VPQ772" s="7"/>
      <c r="VPR772" s="526"/>
      <c r="VPS772" s="7"/>
      <c r="VPT772" s="526"/>
      <c r="VPU772" s="7"/>
      <c r="VPV772" s="526"/>
      <c r="VPW772" s="7"/>
      <c r="VPX772" s="526"/>
      <c r="VPY772" s="7"/>
      <c r="VPZ772" s="526"/>
      <c r="VQA772" s="7"/>
      <c r="VQB772" s="526"/>
      <c r="VQC772" s="7"/>
      <c r="VQD772" s="526"/>
      <c r="VQE772" s="7"/>
      <c r="VQF772" s="526"/>
      <c r="VQG772" s="7"/>
      <c r="VQH772" s="526"/>
      <c r="VQI772" s="7"/>
      <c r="VQJ772" s="526"/>
      <c r="VQK772" s="7"/>
      <c r="VQL772" s="526"/>
      <c r="VQM772" s="7"/>
      <c r="VQN772" s="526"/>
      <c r="VQO772" s="7"/>
      <c r="VQP772" s="526"/>
      <c r="VQQ772" s="7"/>
      <c r="VQR772" s="526"/>
      <c r="VQS772" s="7"/>
      <c r="VQT772" s="526"/>
      <c r="VQU772" s="7"/>
      <c r="VQV772" s="526"/>
      <c r="VQW772" s="7"/>
      <c r="VQX772" s="526"/>
      <c r="VQY772" s="7"/>
      <c r="VQZ772" s="526"/>
      <c r="VRA772" s="7"/>
      <c r="VRB772" s="526"/>
      <c r="VRC772" s="7"/>
      <c r="VRD772" s="526"/>
      <c r="VRE772" s="7"/>
      <c r="VRF772" s="526"/>
      <c r="VRG772" s="7"/>
      <c r="VRH772" s="526"/>
      <c r="VRI772" s="7"/>
      <c r="VRJ772" s="526"/>
      <c r="VRK772" s="7"/>
      <c r="VRL772" s="526"/>
      <c r="VRM772" s="7"/>
      <c r="VRN772" s="526"/>
      <c r="VRO772" s="7"/>
      <c r="VRP772" s="526"/>
      <c r="VRQ772" s="7"/>
      <c r="VRR772" s="526"/>
      <c r="VRS772" s="7"/>
      <c r="VRT772" s="526"/>
      <c r="VRU772" s="7"/>
      <c r="VRV772" s="526"/>
      <c r="VRW772" s="7"/>
      <c r="VRX772" s="526"/>
      <c r="VRY772" s="7"/>
      <c r="VRZ772" s="526"/>
      <c r="VSA772" s="7"/>
      <c r="VSB772" s="526"/>
      <c r="VSC772" s="7"/>
      <c r="VSD772" s="526"/>
      <c r="VSE772" s="7"/>
      <c r="VSF772" s="526"/>
      <c r="VSG772" s="7"/>
      <c r="VSH772" s="526"/>
      <c r="VSI772" s="7"/>
      <c r="VSJ772" s="526"/>
      <c r="VSK772" s="7"/>
      <c r="VSL772" s="526"/>
      <c r="VSM772" s="7"/>
      <c r="VSN772" s="526"/>
      <c r="VSO772" s="7"/>
      <c r="VSP772" s="526"/>
      <c r="VSQ772" s="7"/>
      <c r="VSR772" s="526"/>
      <c r="VSS772" s="7"/>
      <c r="VST772" s="526"/>
      <c r="VSU772" s="7"/>
      <c r="VSV772" s="526"/>
      <c r="VSW772" s="7"/>
      <c r="VSX772" s="526"/>
      <c r="VSY772" s="7"/>
      <c r="VSZ772" s="526"/>
      <c r="VTA772" s="7"/>
      <c r="VTB772" s="526"/>
      <c r="VTC772" s="7"/>
      <c r="VTD772" s="526"/>
      <c r="VTE772" s="7"/>
      <c r="VTF772" s="526"/>
      <c r="VTG772" s="7"/>
      <c r="VTH772" s="526"/>
      <c r="VTI772" s="7"/>
      <c r="VTJ772" s="526"/>
      <c r="VTK772" s="7"/>
      <c r="VTL772" s="526"/>
      <c r="VTM772" s="7"/>
      <c r="VTN772" s="526"/>
      <c r="VTO772" s="7"/>
      <c r="VTP772" s="526"/>
      <c r="VTQ772" s="7"/>
      <c r="VTR772" s="526"/>
      <c r="VTS772" s="7"/>
      <c r="VTT772" s="526"/>
      <c r="VTU772" s="7"/>
      <c r="VTV772" s="526"/>
      <c r="VTW772" s="7"/>
      <c r="VTX772" s="526"/>
      <c r="VTY772" s="7"/>
      <c r="VTZ772" s="526"/>
      <c r="VUA772" s="7"/>
      <c r="VUB772" s="526"/>
      <c r="VUC772" s="7"/>
      <c r="VUD772" s="526"/>
      <c r="VUE772" s="7"/>
      <c r="VUF772" s="526"/>
      <c r="VUG772" s="7"/>
      <c r="VUH772" s="526"/>
      <c r="VUI772" s="7"/>
      <c r="VUJ772" s="526"/>
      <c r="VUK772" s="7"/>
      <c r="VUL772" s="526"/>
      <c r="VUM772" s="7"/>
      <c r="VUN772" s="526"/>
      <c r="VUO772" s="7"/>
      <c r="VUP772" s="526"/>
      <c r="VUQ772" s="7"/>
      <c r="VUR772" s="526"/>
      <c r="VUS772" s="7"/>
      <c r="VUT772" s="526"/>
      <c r="VUU772" s="7"/>
      <c r="VUV772" s="526"/>
      <c r="VUW772" s="7"/>
      <c r="VUX772" s="526"/>
      <c r="VUY772" s="7"/>
      <c r="VUZ772" s="526"/>
      <c r="VVA772" s="7"/>
      <c r="VVB772" s="526"/>
      <c r="VVC772" s="7"/>
      <c r="VVD772" s="526"/>
      <c r="VVE772" s="7"/>
      <c r="VVF772" s="526"/>
      <c r="VVG772" s="7"/>
      <c r="VVH772" s="526"/>
      <c r="VVI772" s="7"/>
      <c r="VVJ772" s="526"/>
      <c r="VVK772" s="7"/>
      <c r="VVL772" s="526"/>
      <c r="VVM772" s="7"/>
      <c r="VVN772" s="526"/>
      <c r="VVO772" s="7"/>
      <c r="VVP772" s="526"/>
      <c r="VVQ772" s="7"/>
      <c r="VVR772" s="526"/>
      <c r="VVS772" s="7"/>
      <c r="VVT772" s="526"/>
      <c r="VVU772" s="7"/>
      <c r="VVV772" s="526"/>
      <c r="VVW772" s="7"/>
      <c r="VVX772" s="526"/>
      <c r="VVY772" s="7"/>
      <c r="VVZ772" s="526"/>
      <c r="VWA772" s="7"/>
      <c r="VWB772" s="526"/>
      <c r="VWC772" s="7"/>
      <c r="VWD772" s="526"/>
      <c r="VWE772" s="7"/>
      <c r="VWF772" s="526"/>
      <c r="VWG772" s="7"/>
      <c r="VWH772" s="526"/>
      <c r="VWI772" s="7"/>
      <c r="VWJ772" s="526"/>
      <c r="VWK772" s="7"/>
      <c r="VWL772" s="526"/>
      <c r="VWM772" s="7"/>
      <c r="VWN772" s="526"/>
      <c r="VWO772" s="7"/>
      <c r="VWP772" s="526"/>
      <c r="VWQ772" s="7"/>
      <c r="VWR772" s="526"/>
      <c r="VWS772" s="7"/>
      <c r="VWT772" s="526"/>
      <c r="VWU772" s="7"/>
      <c r="VWV772" s="526"/>
      <c r="VWW772" s="7"/>
      <c r="VWX772" s="526"/>
      <c r="VWY772" s="7"/>
      <c r="VWZ772" s="526"/>
      <c r="VXA772" s="7"/>
      <c r="VXB772" s="526"/>
      <c r="VXC772" s="7"/>
      <c r="VXD772" s="526"/>
      <c r="VXE772" s="7"/>
      <c r="VXF772" s="526"/>
      <c r="VXG772" s="7"/>
      <c r="VXH772" s="526"/>
      <c r="VXI772" s="7"/>
      <c r="VXJ772" s="526"/>
      <c r="VXK772" s="7"/>
      <c r="VXL772" s="526"/>
      <c r="VXM772" s="7"/>
      <c r="VXN772" s="526"/>
      <c r="VXO772" s="7"/>
      <c r="VXP772" s="526"/>
      <c r="VXQ772" s="7"/>
      <c r="VXR772" s="526"/>
      <c r="VXS772" s="7"/>
      <c r="VXT772" s="526"/>
      <c r="VXU772" s="7"/>
      <c r="VXV772" s="526"/>
      <c r="VXW772" s="7"/>
      <c r="VXX772" s="526"/>
      <c r="VXY772" s="7"/>
      <c r="VXZ772" s="526"/>
      <c r="VYA772" s="7"/>
      <c r="VYB772" s="526"/>
      <c r="VYC772" s="7"/>
      <c r="VYD772" s="526"/>
      <c r="VYE772" s="7"/>
      <c r="VYF772" s="526"/>
      <c r="VYG772" s="7"/>
      <c r="VYH772" s="526"/>
      <c r="VYI772" s="7"/>
      <c r="VYJ772" s="526"/>
      <c r="VYK772" s="7"/>
      <c r="VYL772" s="526"/>
      <c r="VYM772" s="7"/>
      <c r="VYN772" s="526"/>
      <c r="VYO772" s="7"/>
      <c r="VYP772" s="526"/>
      <c r="VYQ772" s="7"/>
      <c r="VYR772" s="526"/>
      <c r="VYS772" s="7"/>
      <c r="VYT772" s="526"/>
      <c r="VYU772" s="7"/>
      <c r="VYV772" s="526"/>
      <c r="VYW772" s="7"/>
      <c r="VYX772" s="526"/>
      <c r="VYY772" s="7"/>
      <c r="VYZ772" s="526"/>
      <c r="VZA772" s="7"/>
      <c r="VZB772" s="526"/>
      <c r="VZC772" s="7"/>
      <c r="VZD772" s="526"/>
      <c r="VZE772" s="7"/>
      <c r="VZF772" s="526"/>
      <c r="VZG772" s="7"/>
      <c r="VZH772" s="526"/>
      <c r="VZI772" s="7"/>
      <c r="VZJ772" s="526"/>
      <c r="VZK772" s="7"/>
      <c r="VZL772" s="526"/>
      <c r="VZM772" s="7"/>
      <c r="VZN772" s="526"/>
      <c r="VZO772" s="7"/>
      <c r="VZP772" s="526"/>
      <c r="VZQ772" s="7"/>
      <c r="VZR772" s="526"/>
      <c r="VZS772" s="7"/>
      <c r="VZT772" s="526"/>
      <c r="VZU772" s="7"/>
      <c r="VZV772" s="526"/>
      <c r="VZW772" s="7"/>
      <c r="VZX772" s="526"/>
      <c r="VZY772" s="7"/>
      <c r="VZZ772" s="526"/>
      <c r="WAA772" s="7"/>
      <c r="WAB772" s="526"/>
      <c r="WAC772" s="7"/>
      <c r="WAD772" s="526"/>
      <c r="WAE772" s="7"/>
      <c r="WAF772" s="526"/>
      <c r="WAG772" s="7"/>
      <c r="WAH772" s="526"/>
      <c r="WAI772" s="7"/>
      <c r="WAJ772" s="526"/>
      <c r="WAK772" s="7"/>
      <c r="WAL772" s="526"/>
      <c r="WAM772" s="7"/>
      <c r="WAN772" s="526"/>
      <c r="WAO772" s="7"/>
      <c r="WAP772" s="526"/>
      <c r="WAQ772" s="7"/>
      <c r="WAR772" s="526"/>
      <c r="WAS772" s="7"/>
      <c r="WAT772" s="526"/>
      <c r="WAU772" s="7"/>
      <c r="WAV772" s="526"/>
      <c r="WAW772" s="7"/>
      <c r="WAX772" s="526"/>
      <c r="WAY772" s="7"/>
      <c r="WAZ772" s="526"/>
      <c r="WBA772" s="7"/>
      <c r="WBB772" s="526"/>
      <c r="WBC772" s="7"/>
      <c r="WBD772" s="526"/>
      <c r="WBE772" s="7"/>
      <c r="WBF772" s="526"/>
      <c r="WBG772" s="7"/>
      <c r="WBH772" s="526"/>
      <c r="WBI772" s="7"/>
      <c r="WBJ772" s="526"/>
      <c r="WBK772" s="7"/>
      <c r="WBL772" s="526"/>
      <c r="WBM772" s="7"/>
      <c r="WBN772" s="526"/>
      <c r="WBO772" s="7"/>
      <c r="WBP772" s="526"/>
      <c r="WBQ772" s="7"/>
      <c r="WBR772" s="526"/>
      <c r="WBS772" s="7"/>
      <c r="WBT772" s="526"/>
      <c r="WBU772" s="7"/>
      <c r="WBV772" s="526"/>
      <c r="WBW772" s="7"/>
      <c r="WBX772" s="526"/>
      <c r="WBY772" s="7"/>
      <c r="WBZ772" s="526"/>
      <c r="WCA772" s="7"/>
      <c r="WCB772" s="526"/>
      <c r="WCC772" s="7"/>
      <c r="WCD772" s="526"/>
      <c r="WCE772" s="7"/>
      <c r="WCF772" s="526"/>
      <c r="WCG772" s="7"/>
      <c r="WCH772" s="526"/>
      <c r="WCI772" s="7"/>
      <c r="WCJ772" s="526"/>
      <c r="WCK772" s="7"/>
      <c r="WCL772" s="526"/>
      <c r="WCM772" s="7"/>
      <c r="WCN772" s="526"/>
      <c r="WCO772" s="7"/>
      <c r="WCP772" s="526"/>
      <c r="WCQ772" s="7"/>
      <c r="WCR772" s="526"/>
      <c r="WCS772" s="7"/>
      <c r="WCT772" s="526"/>
      <c r="WCU772" s="7"/>
      <c r="WCV772" s="526"/>
      <c r="WCW772" s="7"/>
      <c r="WCX772" s="526"/>
      <c r="WCY772" s="7"/>
      <c r="WCZ772" s="526"/>
      <c r="WDA772" s="7"/>
      <c r="WDB772" s="526"/>
      <c r="WDC772" s="7"/>
      <c r="WDD772" s="526"/>
      <c r="WDE772" s="7"/>
      <c r="WDF772" s="526"/>
      <c r="WDG772" s="7"/>
      <c r="WDH772" s="526"/>
      <c r="WDI772" s="7"/>
      <c r="WDJ772" s="526"/>
      <c r="WDK772" s="7"/>
      <c r="WDL772" s="526"/>
      <c r="WDM772" s="7"/>
      <c r="WDN772" s="526"/>
      <c r="WDO772" s="7"/>
      <c r="WDP772" s="526"/>
      <c r="WDQ772" s="7"/>
      <c r="WDR772" s="526"/>
      <c r="WDS772" s="7"/>
      <c r="WDT772" s="526"/>
      <c r="WDU772" s="7"/>
      <c r="WDV772" s="526"/>
      <c r="WDW772" s="7"/>
      <c r="WDX772" s="526"/>
      <c r="WDY772" s="7"/>
      <c r="WDZ772" s="526"/>
      <c r="WEA772" s="7"/>
      <c r="WEB772" s="526"/>
      <c r="WEC772" s="7"/>
      <c r="WED772" s="526"/>
      <c r="WEE772" s="7"/>
      <c r="WEF772" s="526"/>
      <c r="WEG772" s="7"/>
      <c r="WEH772" s="526"/>
      <c r="WEI772" s="7"/>
      <c r="WEJ772" s="526"/>
      <c r="WEK772" s="7"/>
      <c r="WEL772" s="526"/>
      <c r="WEM772" s="7"/>
      <c r="WEN772" s="526"/>
      <c r="WEO772" s="7"/>
      <c r="WEP772" s="526"/>
      <c r="WEQ772" s="7"/>
      <c r="WER772" s="526"/>
      <c r="WES772" s="7"/>
      <c r="WET772" s="526"/>
      <c r="WEU772" s="7"/>
      <c r="WEV772" s="526"/>
      <c r="WEW772" s="7"/>
      <c r="WEX772" s="526"/>
      <c r="WEY772" s="7"/>
      <c r="WEZ772" s="526"/>
      <c r="WFA772" s="7"/>
      <c r="WFB772" s="526"/>
      <c r="WFC772" s="7"/>
      <c r="WFD772" s="526"/>
      <c r="WFE772" s="7"/>
      <c r="WFF772" s="526"/>
      <c r="WFG772" s="7"/>
      <c r="WFH772" s="526"/>
      <c r="WFI772" s="7"/>
      <c r="WFJ772" s="526"/>
      <c r="WFK772" s="7"/>
      <c r="WFL772" s="526"/>
      <c r="WFM772" s="7"/>
      <c r="WFN772" s="526"/>
      <c r="WFO772" s="7"/>
      <c r="WFP772" s="526"/>
      <c r="WFQ772" s="7"/>
      <c r="WFR772" s="526"/>
      <c r="WFS772" s="7"/>
      <c r="WFT772" s="526"/>
      <c r="WFU772" s="7"/>
      <c r="WFV772" s="526"/>
      <c r="WFW772" s="7"/>
      <c r="WFX772" s="526"/>
      <c r="WFY772" s="7"/>
      <c r="WFZ772" s="526"/>
      <c r="WGA772" s="7"/>
      <c r="WGB772" s="526"/>
      <c r="WGC772" s="7"/>
      <c r="WGD772" s="526"/>
      <c r="WGE772" s="7"/>
      <c r="WGF772" s="526"/>
      <c r="WGG772" s="7"/>
      <c r="WGH772" s="526"/>
      <c r="WGI772" s="7"/>
      <c r="WGJ772" s="526"/>
      <c r="WGK772" s="7"/>
      <c r="WGL772" s="526"/>
      <c r="WGM772" s="7"/>
      <c r="WGN772" s="526"/>
      <c r="WGO772" s="7"/>
      <c r="WGP772" s="526"/>
      <c r="WGQ772" s="7"/>
      <c r="WGR772" s="526"/>
      <c r="WGS772" s="7"/>
      <c r="WGT772" s="526"/>
      <c r="WGU772" s="7"/>
      <c r="WGV772" s="526"/>
      <c r="WGW772" s="7"/>
      <c r="WGX772" s="526"/>
      <c r="WGY772" s="7"/>
      <c r="WGZ772" s="526"/>
      <c r="WHA772" s="7"/>
      <c r="WHB772" s="526"/>
      <c r="WHC772" s="7"/>
      <c r="WHD772" s="526"/>
      <c r="WHE772" s="7"/>
      <c r="WHF772" s="526"/>
      <c r="WHG772" s="7"/>
      <c r="WHH772" s="526"/>
      <c r="WHI772" s="7"/>
      <c r="WHJ772" s="526"/>
      <c r="WHK772" s="7"/>
      <c r="WHL772" s="526"/>
      <c r="WHM772" s="7"/>
      <c r="WHN772" s="526"/>
      <c r="WHO772" s="7"/>
      <c r="WHP772" s="526"/>
      <c r="WHQ772" s="7"/>
      <c r="WHR772" s="526"/>
      <c r="WHS772" s="7"/>
      <c r="WHT772" s="526"/>
      <c r="WHU772" s="7"/>
      <c r="WHV772" s="526"/>
      <c r="WHW772" s="7"/>
      <c r="WHX772" s="526"/>
      <c r="WHY772" s="7"/>
      <c r="WHZ772" s="526"/>
      <c r="WIA772" s="7"/>
      <c r="WIB772" s="526"/>
      <c r="WIC772" s="7"/>
      <c r="WID772" s="526"/>
      <c r="WIE772" s="7"/>
      <c r="WIF772" s="526"/>
      <c r="WIG772" s="7"/>
      <c r="WIH772" s="526"/>
      <c r="WII772" s="7"/>
      <c r="WIJ772" s="526"/>
      <c r="WIK772" s="7"/>
      <c r="WIL772" s="526"/>
      <c r="WIM772" s="7"/>
      <c r="WIN772" s="526"/>
      <c r="WIO772" s="7"/>
      <c r="WIP772" s="526"/>
      <c r="WIQ772" s="7"/>
      <c r="WIR772" s="526"/>
      <c r="WIS772" s="7"/>
      <c r="WIT772" s="526"/>
      <c r="WIU772" s="7"/>
      <c r="WIV772" s="526"/>
      <c r="WIW772" s="7"/>
      <c r="WIX772" s="526"/>
      <c r="WIY772" s="7"/>
      <c r="WIZ772" s="526"/>
      <c r="WJA772" s="7"/>
      <c r="WJB772" s="526"/>
      <c r="WJC772" s="7"/>
      <c r="WJD772" s="526"/>
      <c r="WJE772" s="7"/>
      <c r="WJF772" s="526"/>
      <c r="WJG772" s="7"/>
      <c r="WJH772" s="526"/>
      <c r="WJI772" s="7"/>
      <c r="WJJ772" s="526"/>
      <c r="WJK772" s="7"/>
      <c r="WJL772" s="526"/>
      <c r="WJM772" s="7"/>
      <c r="WJN772" s="526"/>
      <c r="WJO772" s="7"/>
      <c r="WJP772" s="526"/>
      <c r="WJQ772" s="7"/>
      <c r="WJR772" s="526"/>
      <c r="WJS772" s="7"/>
      <c r="WJT772" s="526"/>
      <c r="WJU772" s="7"/>
      <c r="WJV772" s="526"/>
      <c r="WJW772" s="7"/>
      <c r="WJX772" s="526"/>
      <c r="WJY772" s="7"/>
      <c r="WJZ772" s="526"/>
      <c r="WKA772" s="7"/>
      <c r="WKB772" s="526"/>
      <c r="WKC772" s="7"/>
      <c r="WKD772" s="526"/>
      <c r="WKE772" s="7"/>
      <c r="WKF772" s="526"/>
      <c r="WKG772" s="7"/>
      <c r="WKH772" s="526"/>
      <c r="WKI772" s="7"/>
      <c r="WKJ772" s="526"/>
      <c r="WKK772" s="7"/>
      <c r="WKL772" s="526"/>
      <c r="WKM772" s="7"/>
      <c r="WKN772" s="526"/>
      <c r="WKO772" s="7"/>
      <c r="WKP772" s="526"/>
      <c r="WKQ772" s="7"/>
      <c r="WKR772" s="526"/>
      <c r="WKS772" s="7"/>
      <c r="WKT772" s="526"/>
      <c r="WKU772" s="7"/>
      <c r="WKV772" s="526"/>
      <c r="WKW772" s="7"/>
      <c r="WKX772" s="526"/>
      <c r="WKY772" s="7"/>
      <c r="WKZ772" s="526"/>
      <c r="WLA772" s="7"/>
      <c r="WLB772" s="526"/>
      <c r="WLC772" s="7"/>
      <c r="WLD772" s="526"/>
      <c r="WLE772" s="7"/>
      <c r="WLF772" s="526"/>
      <c r="WLG772" s="7"/>
      <c r="WLH772" s="526"/>
      <c r="WLI772" s="7"/>
      <c r="WLJ772" s="526"/>
      <c r="WLK772" s="7"/>
      <c r="WLL772" s="526"/>
      <c r="WLM772" s="7"/>
      <c r="WLN772" s="526"/>
      <c r="WLO772" s="7"/>
      <c r="WLP772" s="526"/>
      <c r="WLQ772" s="7"/>
      <c r="WLR772" s="526"/>
      <c r="WLS772" s="7"/>
      <c r="WLT772" s="526"/>
      <c r="WLU772" s="7"/>
      <c r="WLV772" s="526"/>
      <c r="WLW772" s="7"/>
      <c r="WLX772" s="526"/>
      <c r="WLY772" s="7"/>
      <c r="WLZ772" s="526"/>
      <c r="WMA772" s="7"/>
      <c r="WMB772" s="526"/>
      <c r="WMC772" s="7"/>
      <c r="WMD772" s="526"/>
      <c r="WME772" s="7"/>
      <c r="WMF772" s="526"/>
      <c r="WMG772" s="7"/>
      <c r="WMH772" s="526"/>
      <c r="WMI772" s="7"/>
      <c r="WMJ772" s="526"/>
      <c r="WMK772" s="7"/>
      <c r="WML772" s="526"/>
      <c r="WMM772" s="7"/>
      <c r="WMN772" s="526"/>
      <c r="WMO772" s="7"/>
      <c r="WMP772" s="526"/>
      <c r="WMQ772" s="7"/>
      <c r="WMR772" s="526"/>
      <c r="WMS772" s="7"/>
      <c r="WMT772" s="526"/>
      <c r="WMU772" s="7"/>
      <c r="WMV772" s="526"/>
      <c r="WMW772" s="7"/>
      <c r="WMX772" s="526"/>
      <c r="WMY772" s="7"/>
      <c r="WMZ772" s="526"/>
      <c r="WNA772" s="7"/>
      <c r="WNB772" s="526"/>
      <c r="WNC772" s="7"/>
      <c r="WND772" s="526"/>
      <c r="WNE772" s="7"/>
      <c r="WNF772" s="526"/>
      <c r="WNG772" s="7"/>
      <c r="WNH772" s="526"/>
      <c r="WNI772" s="7"/>
      <c r="WNJ772" s="526"/>
      <c r="WNK772" s="7"/>
      <c r="WNL772" s="526"/>
      <c r="WNM772" s="7"/>
      <c r="WNN772" s="526"/>
      <c r="WNO772" s="7"/>
      <c r="WNP772" s="526"/>
      <c r="WNQ772" s="7"/>
      <c r="WNR772" s="526"/>
      <c r="WNS772" s="7"/>
      <c r="WNT772" s="526"/>
      <c r="WNU772" s="7"/>
      <c r="WNV772" s="526"/>
      <c r="WNW772" s="7"/>
      <c r="WNX772" s="526"/>
      <c r="WNY772" s="7"/>
      <c r="WNZ772" s="526"/>
      <c r="WOA772" s="7"/>
      <c r="WOB772" s="526"/>
      <c r="WOC772" s="7"/>
      <c r="WOD772" s="526"/>
      <c r="WOE772" s="7"/>
      <c r="WOF772" s="526"/>
      <c r="WOG772" s="7"/>
      <c r="WOH772" s="526"/>
      <c r="WOI772" s="7"/>
      <c r="WOJ772" s="526"/>
      <c r="WOK772" s="7"/>
      <c r="WOL772" s="526"/>
      <c r="WOM772" s="7"/>
      <c r="WON772" s="526"/>
      <c r="WOO772" s="7"/>
      <c r="WOP772" s="526"/>
      <c r="WOQ772" s="7"/>
      <c r="WOR772" s="526"/>
      <c r="WOS772" s="7"/>
      <c r="WOT772" s="526"/>
      <c r="WOU772" s="7"/>
      <c r="WOV772" s="526"/>
      <c r="WOW772" s="7"/>
      <c r="WOX772" s="526"/>
      <c r="WOY772" s="7"/>
      <c r="WOZ772" s="526"/>
      <c r="WPA772" s="7"/>
      <c r="WPB772" s="526"/>
      <c r="WPC772" s="7"/>
      <c r="WPD772" s="526"/>
      <c r="WPE772" s="7"/>
      <c r="WPF772" s="526"/>
      <c r="WPG772" s="7"/>
      <c r="WPH772" s="526"/>
      <c r="WPI772" s="7"/>
      <c r="WPJ772" s="526"/>
      <c r="WPK772" s="7"/>
      <c r="WPL772" s="526"/>
      <c r="WPM772" s="7"/>
      <c r="WPN772" s="526"/>
      <c r="WPO772" s="7"/>
      <c r="WPP772" s="526"/>
      <c r="WPQ772" s="7"/>
      <c r="WPR772" s="526"/>
      <c r="WPS772" s="7"/>
      <c r="WPT772" s="526"/>
      <c r="WPU772" s="7"/>
      <c r="WPV772" s="526"/>
      <c r="WPW772" s="7"/>
      <c r="WPX772" s="526"/>
      <c r="WPY772" s="7"/>
      <c r="WPZ772" s="526"/>
      <c r="WQA772" s="7"/>
      <c r="WQB772" s="526"/>
      <c r="WQC772" s="7"/>
      <c r="WQD772" s="526"/>
      <c r="WQE772" s="7"/>
      <c r="WQF772" s="526"/>
      <c r="WQG772" s="7"/>
      <c r="WQH772" s="526"/>
      <c r="WQI772" s="7"/>
      <c r="WQJ772" s="526"/>
      <c r="WQK772" s="7"/>
      <c r="WQL772" s="526"/>
      <c r="WQM772" s="7"/>
      <c r="WQN772" s="526"/>
      <c r="WQO772" s="7"/>
      <c r="WQP772" s="526"/>
      <c r="WQQ772" s="7"/>
      <c r="WQR772" s="526"/>
      <c r="WQS772" s="7"/>
      <c r="WQT772" s="526"/>
      <c r="WQU772" s="7"/>
      <c r="WQV772" s="526"/>
      <c r="WQW772" s="7"/>
      <c r="WQX772" s="526"/>
      <c r="WQY772" s="7"/>
      <c r="WQZ772" s="526"/>
      <c r="WRA772" s="7"/>
      <c r="WRB772" s="526"/>
      <c r="WRC772" s="7"/>
      <c r="WRD772" s="526"/>
      <c r="WRE772" s="7"/>
      <c r="WRF772" s="526"/>
      <c r="WRG772" s="7"/>
      <c r="WRH772" s="526"/>
      <c r="WRI772" s="7"/>
      <c r="WRJ772" s="526"/>
      <c r="WRK772" s="7"/>
      <c r="WRL772" s="526"/>
      <c r="WRM772" s="7"/>
      <c r="WRN772" s="526"/>
      <c r="WRO772" s="7"/>
      <c r="WRP772" s="526"/>
      <c r="WRQ772" s="7"/>
      <c r="WRR772" s="526"/>
      <c r="WRS772" s="7"/>
      <c r="WRT772" s="526"/>
      <c r="WRU772" s="7"/>
      <c r="WRV772" s="526"/>
      <c r="WRW772" s="7"/>
      <c r="WRX772" s="526"/>
      <c r="WRY772" s="7"/>
      <c r="WRZ772" s="526"/>
      <c r="WSA772" s="7"/>
      <c r="WSB772" s="526"/>
      <c r="WSC772" s="7"/>
      <c r="WSD772" s="526"/>
      <c r="WSE772" s="7"/>
      <c r="WSF772" s="526"/>
      <c r="WSG772" s="7"/>
      <c r="WSH772" s="526"/>
      <c r="WSI772" s="7"/>
      <c r="WSJ772" s="526"/>
      <c r="WSK772" s="7"/>
      <c r="WSL772" s="526"/>
      <c r="WSM772" s="7"/>
      <c r="WSN772" s="526"/>
      <c r="WSO772" s="7"/>
      <c r="WSP772" s="526"/>
      <c r="WSQ772" s="7"/>
      <c r="WSR772" s="526"/>
      <c r="WSS772" s="7"/>
      <c r="WST772" s="526"/>
      <c r="WSU772" s="7"/>
      <c r="WSV772" s="526"/>
      <c r="WSW772" s="7"/>
      <c r="WSX772" s="526"/>
      <c r="WSY772" s="7"/>
      <c r="WSZ772" s="526"/>
      <c r="WTA772" s="7"/>
      <c r="WTB772" s="526"/>
      <c r="WTC772" s="7"/>
      <c r="WTD772" s="526"/>
      <c r="WTE772" s="7"/>
      <c r="WTF772" s="526"/>
      <c r="WTG772" s="7"/>
      <c r="WTH772" s="526"/>
      <c r="WTI772" s="7"/>
      <c r="WTJ772" s="526"/>
      <c r="WTK772" s="7"/>
      <c r="WTL772" s="526"/>
      <c r="WTM772" s="7"/>
      <c r="WTN772" s="526"/>
      <c r="WTO772" s="7"/>
      <c r="WTP772" s="526"/>
      <c r="WTQ772" s="7"/>
      <c r="WTR772" s="526"/>
      <c r="WTS772" s="7"/>
      <c r="WTT772" s="526"/>
      <c r="WTU772" s="7"/>
      <c r="WTV772" s="526"/>
      <c r="WTW772" s="7"/>
      <c r="WTX772" s="526"/>
      <c r="WTY772" s="7"/>
      <c r="WTZ772" s="526"/>
      <c r="WUA772" s="7"/>
      <c r="WUB772" s="526"/>
      <c r="WUC772" s="7"/>
      <c r="WUD772" s="526"/>
      <c r="WUE772" s="7"/>
      <c r="WUF772" s="526"/>
      <c r="WUG772" s="7"/>
      <c r="WUH772" s="526"/>
      <c r="WUI772" s="7"/>
      <c r="WUJ772" s="526"/>
      <c r="WUK772" s="7"/>
      <c r="WUL772" s="526"/>
      <c r="WUM772" s="7"/>
      <c r="WUN772" s="526"/>
      <c r="WUO772" s="7"/>
      <c r="WUP772" s="526"/>
      <c r="WUQ772" s="7"/>
      <c r="WUR772" s="526"/>
      <c r="WUS772" s="7"/>
      <c r="WUT772" s="526"/>
      <c r="WUU772" s="7"/>
      <c r="WUV772" s="526"/>
      <c r="WUW772" s="7"/>
      <c r="WUX772" s="526"/>
      <c r="WUY772" s="7"/>
      <c r="WUZ772" s="526"/>
      <c r="WVA772" s="7"/>
      <c r="WVB772" s="526"/>
      <c r="WVC772" s="7"/>
      <c r="WVD772" s="526"/>
      <c r="WVE772" s="7"/>
      <c r="WVF772" s="526"/>
      <c r="WVG772" s="7"/>
      <c r="WVH772" s="526"/>
      <c r="WVI772" s="7"/>
      <c r="WVJ772" s="526"/>
      <c r="WVK772" s="7"/>
      <c r="WVL772" s="526"/>
      <c r="WVM772" s="7"/>
      <c r="WVN772" s="526"/>
      <c r="WVO772" s="7"/>
      <c r="WVP772" s="526"/>
      <c r="WVQ772" s="7"/>
      <c r="WVR772" s="526"/>
      <c r="WVS772" s="7"/>
      <c r="WVT772" s="526"/>
      <c r="WVU772" s="7"/>
      <c r="WVV772" s="526"/>
      <c r="WVW772" s="7"/>
      <c r="WVX772" s="526"/>
      <c r="WVY772" s="7"/>
      <c r="WVZ772" s="526"/>
      <c r="WWA772" s="7"/>
      <c r="WWB772" s="526"/>
      <c r="WWC772" s="7"/>
      <c r="WWD772" s="526"/>
      <c r="WWE772" s="7"/>
      <c r="WWF772" s="526"/>
      <c r="WWG772" s="7"/>
      <c r="WWH772" s="526"/>
      <c r="WWI772" s="7"/>
      <c r="WWJ772" s="526"/>
      <c r="WWK772" s="7"/>
      <c r="WWL772" s="526"/>
      <c r="WWM772" s="7"/>
      <c r="WWN772" s="526"/>
      <c r="WWO772" s="7"/>
      <c r="WWP772" s="526"/>
      <c r="WWQ772" s="7"/>
      <c r="WWR772" s="526"/>
      <c r="WWS772" s="7"/>
      <c r="WWT772" s="526"/>
      <c r="WWU772" s="7"/>
      <c r="WWV772" s="526"/>
      <c r="WWW772" s="7"/>
      <c r="WWX772" s="526"/>
      <c r="WWY772" s="7"/>
      <c r="WWZ772" s="526"/>
      <c r="WXA772" s="7"/>
      <c r="WXB772" s="526"/>
      <c r="WXC772" s="7"/>
      <c r="WXD772" s="526"/>
      <c r="WXE772" s="7"/>
      <c r="WXF772" s="526"/>
      <c r="WXG772" s="7"/>
      <c r="WXH772" s="526"/>
      <c r="WXI772" s="7"/>
      <c r="WXJ772" s="526"/>
      <c r="WXK772" s="7"/>
      <c r="WXL772" s="526"/>
      <c r="WXM772" s="7"/>
      <c r="WXN772" s="526"/>
      <c r="WXO772" s="7"/>
      <c r="WXP772" s="526"/>
      <c r="WXQ772" s="7"/>
      <c r="WXR772" s="526"/>
      <c r="WXS772" s="7"/>
      <c r="WXT772" s="526"/>
      <c r="WXU772" s="7"/>
      <c r="WXV772" s="526"/>
      <c r="WXW772" s="7"/>
      <c r="WXX772" s="526"/>
      <c r="WXY772" s="7"/>
      <c r="WXZ772" s="526"/>
      <c r="WYA772" s="7"/>
      <c r="WYB772" s="526"/>
      <c r="WYC772" s="7"/>
      <c r="WYD772" s="526"/>
      <c r="WYE772" s="7"/>
      <c r="WYF772" s="526"/>
      <c r="WYG772" s="7"/>
      <c r="WYH772" s="526"/>
      <c r="WYI772" s="7"/>
      <c r="WYJ772" s="526"/>
      <c r="WYK772" s="7"/>
      <c r="WYL772" s="526"/>
      <c r="WYM772" s="7"/>
      <c r="WYN772" s="526"/>
      <c r="WYO772" s="7"/>
      <c r="WYP772" s="526"/>
      <c r="WYQ772" s="7"/>
      <c r="WYR772" s="526"/>
      <c r="WYS772" s="7"/>
      <c r="WYT772" s="526"/>
      <c r="WYU772" s="7"/>
      <c r="WYV772" s="526"/>
      <c r="WYW772" s="7"/>
      <c r="WYX772" s="526"/>
      <c r="WYY772" s="7"/>
      <c r="WYZ772" s="526"/>
      <c r="WZA772" s="7"/>
      <c r="WZB772" s="526"/>
      <c r="WZC772" s="7"/>
      <c r="WZD772" s="526"/>
      <c r="WZE772" s="7"/>
      <c r="WZF772" s="526"/>
      <c r="WZG772" s="7"/>
      <c r="WZH772" s="526"/>
      <c r="WZI772" s="7"/>
      <c r="WZJ772" s="526"/>
      <c r="WZK772" s="7"/>
      <c r="WZL772" s="526"/>
      <c r="WZM772" s="7"/>
      <c r="WZN772" s="526"/>
      <c r="WZO772" s="7"/>
      <c r="WZP772" s="526"/>
      <c r="WZQ772" s="7"/>
      <c r="WZR772" s="526"/>
      <c r="WZS772" s="7"/>
      <c r="WZT772" s="526"/>
      <c r="WZU772" s="7"/>
      <c r="WZV772" s="526"/>
      <c r="WZW772" s="7"/>
      <c r="WZX772" s="526"/>
      <c r="WZY772" s="7"/>
      <c r="WZZ772" s="526"/>
      <c r="XAA772" s="7"/>
      <c r="XAB772" s="526"/>
      <c r="XAC772" s="7"/>
      <c r="XAD772" s="526"/>
      <c r="XAE772" s="7"/>
      <c r="XAF772" s="526"/>
      <c r="XAG772" s="7"/>
      <c r="XAH772" s="526"/>
      <c r="XAI772" s="7"/>
      <c r="XAJ772" s="526"/>
      <c r="XAK772" s="7"/>
      <c r="XAL772" s="526"/>
      <c r="XAM772" s="7"/>
      <c r="XAN772" s="526"/>
      <c r="XAO772" s="7"/>
      <c r="XAP772" s="526"/>
      <c r="XAQ772" s="7"/>
      <c r="XAR772" s="526"/>
      <c r="XAS772" s="7"/>
      <c r="XAT772" s="526"/>
      <c r="XAU772" s="7"/>
      <c r="XAV772" s="526"/>
      <c r="XAW772" s="7"/>
      <c r="XAX772" s="526"/>
      <c r="XAY772" s="7"/>
      <c r="XAZ772" s="526"/>
      <c r="XBA772" s="7"/>
      <c r="XBB772" s="526"/>
      <c r="XBC772" s="7"/>
      <c r="XBD772" s="526"/>
      <c r="XBE772" s="7"/>
      <c r="XBF772" s="526"/>
      <c r="XBG772" s="7"/>
      <c r="XBH772" s="526"/>
      <c r="XBI772" s="7"/>
      <c r="XBJ772" s="526"/>
      <c r="XBK772" s="7"/>
      <c r="XBL772" s="526"/>
      <c r="XBM772" s="7"/>
      <c r="XBN772" s="526"/>
      <c r="XBO772" s="7"/>
      <c r="XBP772" s="526"/>
      <c r="XBQ772" s="7"/>
      <c r="XBR772" s="526"/>
      <c r="XBS772" s="7"/>
      <c r="XBT772" s="526"/>
      <c r="XBU772" s="7"/>
      <c r="XBV772" s="526"/>
      <c r="XBW772" s="7"/>
      <c r="XBX772" s="526"/>
      <c r="XBY772" s="7"/>
      <c r="XBZ772" s="526"/>
      <c r="XCA772" s="7"/>
      <c r="XCB772" s="526"/>
      <c r="XCC772" s="7"/>
      <c r="XCD772" s="526"/>
      <c r="XCE772" s="7"/>
      <c r="XCF772" s="526"/>
      <c r="XCG772" s="7"/>
      <c r="XCH772" s="526"/>
      <c r="XCI772" s="7"/>
      <c r="XCJ772" s="526"/>
      <c r="XCK772" s="7"/>
      <c r="XCL772" s="526"/>
      <c r="XCM772" s="7"/>
      <c r="XCN772" s="526"/>
      <c r="XCO772" s="7"/>
      <c r="XCP772" s="526"/>
      <c r="XCQ772" s="7"/>
      <c r="XCR772" s="526"/>
      <c r="XCS772" s="7"/>
      <c r="XCT772" s="526"/>
      <c r="XCU772" s="7"/>
      <c r="XCV772" s="526"/>
      <c r="XCW772" s="7"/>
      <c r="XCX772" s="526"/>
      <c r="XCY772" s="7"/>
      <c r="XCZ772" s="526"/>
      <c r="XDA772" s="7"/>
      <c r="XDB772" s="526"/>
      <c r="XDC772" s="7"/>
      <c r="XDD772" s="526"/>
      <c r="XDE772" s="7"/>
      <c r="XDF772" s="526"/>
      <c r="XDG772" s="7"/>
      <c r="XDH772" s="526"/>
      <c r="XDI772" s="7"/>
      <c r="XDJ772" s="526"/>
      <c r="XDK772" s="7"/>
      <c r="XDL772" s="526"/>
      <c r="XDM772" s="7"/>
      <c r="XDN772" s="526"/>
      <c r="XDO772" s="7"/>
      <c r="XDP772" s="526"/>
      <c r="XDQ772" s="7"/>
      <c r="XDR772" s="526"/>
      <c r="XDS772" s="7"/>
      <c r="XDT772" s="526"/>
      <c r="XDU772" s="7"/>
      <c r="XDV772" s="526"/>
      <c r="XDW772" s="7"/>
      <c r="XDX772" s="526"/>
      <c r="XDY772" s="7"/>
      <c r="XDZ772" s="526"/>
      <c r="XEA772" s="7"/>
      <c r="XEB772" s="526"/>
      <c r="XEC772" s="7"/>
      <c r="XED772" s="526"/>
      <c r="XEE772" s="7"/>
      <c r="XEF772" s="526"/>
      <c r="XEG772" s="7"/>
      <c r="XEH772" s="526"/>
      <c r="XEI772" s="7"/>
      <c r="XEJ772" s="526"/>
      <c r="XEK772" s="7"/>
      <c r="XEL772" s="526"/>
      <c r="XEM772" s="7"/>
      <c r="XEN772" s="526"/>
      <c r="XEO772" s="7"/>
      <c r="XEP772" s="526"/>
      <c r="XEQ772" s="7"/>
      <c r="XER772" s="526"/>
      <c r="XES772" s="7"/>
      <c r="XET772" s="526"/>
      <c r="XEU772" s="7"/>
      <c r="XEV772" s="526"/>
      <c r="XEW772" s="7"/>
      <c r="XEX772" s="526"/>
      <c r="XEY772" s="7"/>
      <c r="XEZ772" s="526"/>
      <c r="XFA772" s="7"/>
      <c r="XFB772" s="526"/>
      <c r="XFC772" s="7"/>
      <c r="XFD772" s="526"/>
    </row>
    <row r="773" spans="1:16384" customFormat="1">
      <c r="A773" s="44">
        <v>45230</v>
      </c>
      <c r="B773" s="525" t="s">
        <v>14</v>
      </c>
      <c r="C773" s="525" t="s">
        <v>30</v>
      </c>
      <c r="D773" t="s">
        <v>16</v>
      </c>
      <c r="E773" s="26">
        <v>43.3</v>
      </c>
      <c r="F773" s="2"/>
      <c r="G773" s="2">
        <f>+G772+E773-F773</f>
        <v>43.3</v>
      </c>
      <c r="J773" s="525"/>
      <c r="L773" s="26"/>
      <c r="M773" s="2"/>
    </row>
    <row r="774" spans="1:16384" customFormat="1">
      <c r="A774" s="7"/>
      <c r="B774" s="526"/>
      <c r="C774" s="526"/>
      <c r="D774" t="s">
        <v>17</v>
      </c>
      <c r="E774" s="26">
        <v>2</v>
      </c>
      <c r="F774" s="2"/>
      <c r="G774" s="2">
        <f>+G773+E774-F774</f>
        <v>45.3</v>
      </c>
      <c r="J774" s="525"/>
      <c r="L774" s="26"/>
      <c r="M774" s="2"/>
    </row>
    <row r="775" spans="1:16384" customFormat="1">
      <c r="A775" s="7"/>
      <c r="B775" s="526"/>
      <c r="C775" s="526"/>
      <c r="D775" t="s">
        <v>18</v>
      </c>
      <c r="E775" s="240">
        <v>60</v>
      </c>
      <c r="F775" s="2"/>
      <c r="G775" s="2">
        <f t="shared" si="13"/>
        <v>105.3</v>
      </c>
      <c r="J775" s="525"/>
      <c r="L775" s="16"/>
    </row>
    <row r="776" spans="1:16384" customFormat="1">
      <c r="A776" s="7"/>
      <c r="B776" s="526"/>
      <c r="C776" s="526"/>
      <c r="D776" t="s">
        <v>19</v>
      </c>
      <c r="E776" s="240">
        <v>5</v>
      </c>
      <c r="F776" s="2"/>
      <c r="G776" s="2">
        <f>+G775+E776-F776</f>
        <v>110.3</v>
      </c>
      <c r="J776" s="525"/>
      <c r="L776" s="16"/>
    </row>
    <row r="777" spans="1:16384" customFormat="1">
      <c r="A777" s="7">
        <v>45272</v>
      </c>
      <c r="B777" s="526">
        <v>27950</v>
      </c>
      <c r="C777" s="526" t="s">
        <v>30</v>
      </c>
      <c r="D777" t="s">
        <v>16</v>
      </c>
      <c r="E777" s="240"/>
      <c r="F777" s="26">
        <v>43.3</v>
      </c>
      <c r="G777" s="2">
        <f>+G776+E777-F777</f>
        <v>67</v>
      </c>
      <c r="J777" s="525"/>
      <c r="L777" s="16"/>
    </row>
    <row r="778" spans="1:16384" customFormat="1">
      <c r="A778" s="7">
        <v>45272</v>
      </c>
      <c r="B778" s="526">
        <v>27950</v>
      </c>
      <c r="C778" s="526" t="s">
        <v>30</v>
      </c>
      <c r="D778" t="s">
        <v>17</v>
      </c>
      <c r="E778" s="240"/>
      <c r="F778" s="26">
        <v>2</v>
      </c>
      <c r="G778" s="2">
        <f>+G777+E778-F778</f>
        <v>65</v>
      </c>
      <c r="J778" s="525"/>
      <c r="L778" s="16"/>
    </row>
    <row r="779" spans="1:16384" customFormat="1">
      <c r="A779" s="7">
        <v>45272</v>
      </c>
      <c r="B779" s="526">
        <v>27950</v>
      </c>
      <c r="C779" s="526" t="s">
        <v>30</v>
      </c>
      <c r="D779" t="s">
        <v>18</v>
      </c>
      <c r="E779" s="240"/>
      <c r="F779" s="240">
        <v>60</v>
      </c>
      <c r="G779" s="2">
        <f>+G778+E779-F779</f>
        <v>5</v>
      </c>
      <c r="J779" s="525"/>
      <c r="L779" s="16"/>
    </row>
    <row r="780" spans="1:16384" customFormat="1">
      <c r="A780" s="7">
        <v>45272</v>
      </c>
      <c r="B780" s="526">
        <v>27950</v>
      </c>
      <c r="C780" s="526" t="s">
        <v>30</v>
      </c>
      <c r="D780" t="s">
        <v>19</v>
      </c>
      <c r="E780" s="240"/>
      <c r="F780" s="240">
        <v>5</v>
      </c>
      <c r="G780" s="2">
        <f>+G779+E780-F780</f>
        <v>0</v>
      </c>
      <c r="J780" s="525"/>
      <c r="L780" s="16"/>
    </row>
    <row r="781" spans="1:16384" customFormat="1">
      <c r="A781" s="44">
        <v>45260</v>
      </c>
      <c r="B781" s="525" t="s">
        <v>14</v>
      </c>
      <c r="C781" s="525" t="s">
        <v>33</v>
      </c>
      <c r="D781" t="s">
        <v>16</v>
      </c>
      <c r="E781" s="8">
        <v>47</v>
      </c>
      <c r="F781" s="2"/>
      <c r="G781" s="2">
        <f>+G780+E781-F781</f>
        <v>47</v>
      </c>
      <c r="J781" s="525"/>
      <c r="L781" s="26"/>
      <c r="M781" s="2"/>
    </row>
    <row r="782" spans="1:16384" customFormat="1">
      <c r="A782" s="7"/>
      <c r="B782" s="526"/>
      <c r="C782" s="526"/>
      <c r="D782" t="s">
        <v>17</v>
      </c>
      <c r="E782" s="8">
        <v>5</v>
      </c>
      <c r="F782" s="2"/>
      <c r="G782" s="2">
        <f>+G781+E782-F782</f>
        <v>52</v>
      </c>
      <c r="J782" s="525"/>
      <c r="L782" s="26"/>
      <c r="M782" s="8"/>
    </row>
    <row r="783" spans="1:16384" customFormat="1">
      <c r="A783" s="7"/>
      <c r="B783" s="526"/>
      <c r="C783" s="526"/>
      <c r="D783" t="s">
        <v>18</v>
      </c>
      <c r="E783" s="8">
        <v>60</v>
      </c>
      <c r="F783" s="2"/>
      <c r="G783" s="2">
        <f t="shared" ref="G783:G809" si="14">+G782+E783-F783</f>
        <v>112</v>
      </c>
      <c r="J783" s="543"/>
      <c r="K783" s="543"/>
      <c r="L783" s="543"/>
      <c r="M783" s="8"/>
    </row>
    <row r="784" spans="1:16384" customFormat="1">
      <c r="A784" s="7"/>
      <c r="B784" s="526"/>
      <c r="C784" s="526"/>
      <c r="D784" t="s">
        <v>19</v>
      </c>
      <c r="E784" s="8">
        <v>5</v>
      </c>
      <c r="F784" s="2"/>
      <c r="G784" s="2">
        <f t="shared" si="14"/>
        <v>117</v>
      </c>
      <c r="J784" s="525"/>
      <c r="L784" s="8"/>
      <c r="M784" s="2"/>
    </row>
    <row r="785" spans="1:13">
      <c r="A785" s="7">
        <v>45272</v>
      </c>
      <c r="B785" s="526">
        <v>27950</v>
      </c>
      <c r="C785" s="526" t="s">
        <v>33</v>
      </c>
      <c r="D785" t="s">
        <v>18</v>
      </c>
      <c r="F785" s="8">
        <v>60</v>
      </c>
      <c r="G785" s="2">
        <f t="shared" si="14"/>
        <v>57</v>
      </c>
      <c r="J785" s="526"/>
      <c r="L785" s="8"/>
      <c r="M785" s="2"/>
    </row>
    <row r="786" spans="1:13">
      <c r="A786" s="7">
        <v>45272</v>
      </c>
      <c r="B786" s="526">
        <v>27950</v>
      </c>
      <c r="C786" s="526" t="s">
        <v>33</v>
      </c>
      <c r="D786" t="s">
        <v>19</v>
      </c>
      <c r="F786" s="8">
        <v>5</v>
      </c>
      <c r="G786" s="2">
        <f t="shared" si="14"/>
        <v>52</v>
      </c>
      <c r="J786" s="64"/>
      <c r="L786" s="8"/>
      <c r="M786" s="240"/>
    </row>
    <row r="787" spans="1:13">
      <c r="A787" s="7">
        <v>45357</v>
      </c>
      <c r="B787" s="526">
        <v>28492</v>
      </c>
      <c r="C787" s="526" t="s">
        <v>33</v>
      </c>
      <c r="D787" t="s">
        <v>16</v>
      </c>
      <c r="F787" s="8">
        <v>47</v>
      </c>
      <c r="G787" s="2">
        <f t="shared" si="14"/>
        <v>5</v>
      </c>
      <c r="J787" s="64"/>
      <c r="L787" s="8"/>
      <c r="M787" s="240"/>
    </row>
    <row r="788" spans="1:13">
      <c r="A788" s="7">
        <v>45357</v>
      </c>
      <c r="B788" s="526">
        <v>28492</v>
      </c>
      <c r="C788" s="526" t="s">
        <v>33</v>
      </c>
      <c r="D788" t="s">
        <v>17</v>
      </c>
      <c r="F788" s="8">
        <v>5</v>
      </c>
      <c r="G788" s="2">
        <f t="shared" si="14"/>
        <v>0</v>
      </c>
      <c r="J788" s="64"/>
      <c r="L788" s="8"/>
      <c r="M788" s="240"/>
    </row>
    <row r="789" spans="1:13">
      <c r="A789" s="88">
        <v>45291</v>
      </c>
      <c r="B789" s="525" t="s">
        <v>14</v>
      </c>
      <c r="C789" s="64" t="s">
        <v>34</v>
      </c>
      <c r="D789" t="s">
        <v>16</v>
      </c>
      <c r="E789" s="8">
        <v>50.3</v>
      </c>
      <c r="G789" s="2">
        <f t="shared" si="14"/>
        <v>50.3</v>
      </c>
      <c r="J789" s="65"/>
      <c r="L789" s="8"/>
      <c r="M789" s="240"/>
    </row>
    <row r="790" spans="1:13">
      <c r="A790"/>
      <c r="B790" s="526"/>
      <c r="C790" s="65"/>
      <c r="D790" t="s">
        <v>17</v>
      </c>
      <c r="E790" s="8">
        <v>5</v>
      </c>
      <c r="G790" s="2">
        <f t="shared" si="14"/>
        <v>55.3</v>
      </c>
      <c r="J790" s="65"/>
      <c r="L790" s="8"/>
      <c r="M790" s="240"/>
    </row>
    <row r="791" spans="1:13">
      <c r="A791"/>
      <c r="B791" s="526"/>
      <c r="C791" s="65"/>
      <c r="D791" t="s">
        <v>18</v>
      </c>
      <c r="E791" s="8">
        <v>60</v>
      </c>
      <c r="G791" s="2">
        <f t="shared" si="14"/>
        <v>115.3</v>
      </c>
      <c r="J791" s="65"/>
      <c r="L791" s="8"/>
      <c r="M791" s="240"/>
    </row>
    <row r="792" spans="1:13">
      <c r="A792"/>
      <c r="B792" s="526"/>
      <c r="C792" s="65"/>
      <c r="D792" t="s">
        <v>19</v>
      </c>
      <c r="E792" s="8">
        <v>5</v>
      </c>
      <c r="G792" s="2">
        <f t="shared" si="14"/>
        <v>120.3</v>
      </c>
      <c r="J792" s="525"/>
    </row>
    <row r="793" spans="1:13">
      <c r="A793" s="7">
        <v>45357</v>
      </c>
      <c r="B793" s="526">
        <v>28492</v>
      </c>
      <c r="C793" s="65" t="s">
        <v>34</v>
      </c>
      <c r="D793" t="s">
        <v>16</v>
      </c>
      <c r="E793" s="8"/>
      <c r="F793" s="8">
        <v>50.3</v>
      </c>
      <c r="G793" s="2">
        <f t="shared" si="14"/>
        <v>70</v>
      </c>
      <c r="J793" s="525"/>
    </row>
    <row r="794" spans="1:13">
      <c r="A794" s="7">
        <v>45357</v>
      </c>
      <c r="B794" s="526">
        <v>28492</v>
      </c>
      <c r="C794" s="65" t="s">
        <v>34</v>
      </c>
      <c r="D794" t="s">
        <v>17</v>
      </c>
      <c r="E794" s="8"/>
      <c r="F794" s="8">
        <v>5</v>
      </c>
      <c r="G794" s="2">
        <f t="shared" si="14"/>
        <v>65</v>
      </c>
      <c r="J794" s="525"/>
    </row>
    <row r="795" spans="1:13">
      <c r="A795" s="7">
        <v>45357</v>
      </c>
      <c r="B795" s="526">
        <v>28492</v>
      </c>
      <c r="C795" s="65" t="s">
        <v>34</v>
      </c>
      <c r="D795" t="s">
        <v>18</v>
      </c>
      <c r="E795" s="8"/>
      <c r="F795" s="8">
        <v>60</v>
      </c>
      <c r="G795" s="2">
        <f t="shared" si="14"/>
        <v>5</v>
      </c>
      <c r="J795" s="525"/>
    </row>
    <row r="796" spans="1:13">
      <c r="A796" s="7">
        <v>45357</v>
      </c>
      <c r="B796" s="526">
        <v>28492</v>
      </c>
      <c r="C796" s="65" t="s">
        <v>34</v>
      </c>
      <c r="D796" t="s">
        <v>19</v>
      </c>
      <c r="E796" s="8"/>
      <c r="F796" s="8">
        <v>5</v>
      </c>
      <c r="G796" s="2">
        <f t="shared" si="14"/>
        <v>0</v>
      </c>
      <c r="J796" s="525"/>
    </row>
    <row r="797" spans="1:13">
      <c r="A797" s="44">
        <v>45322</v>
      </c>
      <c r="B797" s="525" t="s">
        <v>14</v>
      </c>
      <c r="C797" s="525" t="s">
        <v>393</v>
      </c>
      <c r="D797" t="s">
        <v>16</v>
      </c>
      <c r="E797" s="26">
        <v>56.1</v>
      </c>
      <c r="G797" s="2">
        <f t="shared" si="14"/>
        <v>56.1</v>
      </c>
      <c r="J797" s="526"/>
    </row>
    <row r="798" spans="1:13">
      <c r="B798" s="526"/>
      <c r="C798" s="526"/>
      <c r="D798" t="s">
        <v>17</v>
      </c>
      <c r="E798" s="26">
        <v>8.8000000000000007</v>
      </c>
      <c r="G798" s="2">
        <f t="shared" si="14"/>
        <v>64.900000000000006</v>
      </c>
      <c r="J798" s="526"/>
      <c r="L798" s="240"/>
    </row>
    <row r="799" spans="1:13">
      <c r="B799" s="526"/>
      <c r="C799" s="526"/>
      <c r="D799" t="s">
        <v>18</v>
      </c>
      <c r="E799" s="240">
        <v>60</v>
      </c>
      <c r="G799" s="2">
        <f t="shared" si="14"/>
        <v>124.9</v>
      </c>
      <c r="J799" s="526"/>
      <c r="L799" s="240"/>
    </row>
    <row r="800" spans="1:13">
      <c r="B800" s="526"/>
      <c r="C800" s="526"/>
      <c r="D800" t="s">
        <v>19</v>
      </c>
      <c r="E800" s="240">
        <v>5</v>
      </c>
      <c r="G800" s="2">
        <f t="shared" si="14"/>
        <v>129.9</v>
      </c>
      <c r="J800" s="525"/>
      <c r="L800" s="240"/>
    </row>
    <row r="801" spans="1:13">
      <c r="A801" s="7">
        <v>45357</v>
      </c>
      <c r="B801" s="526">
        <v>28492</v>
      </c>
      <c r="C801" s="526" t="s">
        <v>393</v>
      </c>
      <c r="D801" t="s">
        <v>16</v>
      </c>
      <c r="E801" s="240"/>
      <c r="F801" s="26">
        <v>56.1</v>
      </c>
      <c r="G801" s="2">
        <f t="shared" si="14"/>
        <v>73.800000000000011</v>
      </c>
      <c r="J801" s="525"/>
      <c r="L801" s="240"/>
    </row>
    <row r="802" spans="1:13">
      <c r="A802" s="7">
        <v>45357</v>
      </c>
      <c r="B802" s="526">
        <v>28492</v>
      </c>
      <c r="C802" s="526" t="s">
        <v>393</v>
      </c>
      <c r="D802" t="s">
        <v>17</v>
      </c>
      <c r="E802" s="240"/>
      <c r="F802" s="26">
        <v>8.8000000000000007</v>
      </c>
      <c r="G802" s="2">
        <f t="shared" si="14"/>
        <v>65.000000000000014</v>
      </c>
      <c r="J802" s="525"/>
      <c r="L802" s="240"/>
    </row>
    <row r="803" spans="1:13">
      <c r="A803" s="7">
        <v>45357</v>
      </c>
      <c r="B803" s="526">
        <v>28492</v>
      </c>
      <c r="C803" s="526" t="s">
        <v>393</v>
      </c>
      <c r="D803" t="s">
        <v>18</v>
      </c>
      <c r="E803" s="240"/>
      <c r="F803" s="240">
        <v>60</v>
      </c>
      <c r="G803" s="2">
        <f t="shared" si="14"/>
        <v>5.0000000000000142</v>
      </c>
      <c r="J803" s="525"/>
      <c r="L803" s="240"/>
    </row>
    <row r="804" spans="1:13">
      <c r="A804" s="7">
        <v>45357</v>
      </c>
      <c r="B804" s="526">
        <v>28492</v>
      </c>
      <c r="C804" s="526" t="s">
        <v>393</v>
      </c>
      <c r="D804" t="s">
        <v>19</v>
      </c>
      <c r="E804" s="240"/>
      <c r="F804" s="240">
        <v>5</v>
      </c>
      <c r="G804" s="2">
        <f t="shared" si="14"/>
        <v>1.4210854715202004E-14</v>
      </c>
      <c r="J804" s="525"/>
      <c r="L804" s="240"/>
    </row>
    <row r="805" spans="1:13">
      <c r="A805" s="44">
        <v>45351</v>
      </c>
      <c r="B805" s="525" t="s">
        <v>14</v>
      </c>
      <c r="C805" s="525" t="s">
        <v>20</v>
      </c>
      <c r="D805" t="s">
        <v>16</v>
      </c>
      <c r="E805" s="26">
        <v>58.1</v>
      </c>
      <c r="G805" s="2">
        <f t="shared" si="14"/>
        <v>58.100000000000016</v>
      </c>
      <c r="J805" s="525"/>
      <c r="L805" s="240"/>
    </row>
    <row r="806" spans="1:13">
      <c r="B806" s="526"/>
      <c r="C806" s="526"/>
      <c r="D806" t="s">
        <v>17</v>
      </c>
      <c r="E806" s="26">
        <v>5</v>
      </c>
      <c r="G806" s="2">
        <f t="shared" si="14"/>
        <v>63.100000000000016</v>
      </c>
      <c r="J806" s="526"/>
      <c r="L806" s="240"/>
    </row>
    <row r="807" spans="1:13">
      <c r="B807" s="526"/>
      <c r="C807" s="526"/>
      <c r="D807" t="s">
        <v>18</v>
      </c>
      <c r="E807" s="240">
        <v>58</v>
      </c>
      <c r="G807" s="2">
        <f t="shared" si="14"/>
        <v>121.10000000000002</v>
      </c>
      <c r="J807" s="526"/>
      <c r="L807" s="240"/>
    </row>
    <row r="808" spans="1:13">
      <c r="B808" s="526"/>
      <c r="C808" s="526"/>
      <c r="D808" t="s">
        <v>19</v>
      </c>
      <c r="E808" s="240">
        <v>5</v>
      </c>
      <c r="G808" s="2">
        <f t="shared" si="14"/>
        <v>126.10000000000002</v>
      </c>
      <c r="J808" s="526"/>
      <c r="L808" s="240"/>
    </row>
    <row r="809" spans="1:13">
      <c r="A809" s="7">
        <v>45357</v>
      </c>
      <c r="B809" s="526">
        <v>28492</v>
      </c>
      <c r="C809" s="526" t="s">
        <v>20</v>
      </c>
      <c r="D809" t="s">
        <v>18</v>
      </c>
      <c r="F809" s="240">
        <v>58</v>
      </c>
      <c r="G809" s="2">
        <f t="shared" si="14"/>
        <v>68.100000000000023</v>
      </c>
      <c r="J809" s="525"/>
    </row>
    <row r="810" spans="1:13">
      <c r="A810" s="7">
        <v>45357</v>
      </c>
      <c r="B810" s="526">
        <v>28492</v>
      </c>
      <c r="C810" s="526" t="s">
        <v>20</v>
      </c>
      <c r="D810" t="s">
        <v>19</v>
      </c>
      <c r="F810" s="240">
        <v>5</v>
      </c>
      <c r="G810" s="2">
        <f>+G809+E810-F810</f>
        <v>63.100000000000023</v>
      </c>
      <c r="J810" s="526"/>
    </row>
    <row r="811" spans="1:13">
      <c r="A811" s="7">
        <v>45376</v>
      </c>
      <c r="B811" s="526">
        <v>28693</v>
      </c>
      <c r="C811" s="526" t="s">
        <v>20</v>
      </c>
      <c r="D811" t="s">
        <v>16</v>
      </c>
      <c r="F811" s="26">
        <v>58.1</v>
      </c>
      <c r="G811" s="2">
        <f>+G810+E811-F811</f>
        <v>5.0000000000000213</v>
      </c>
      <c r="J811" s="526"/>
      <c r="L811" s="240"/>
    </row>
    <row r="812" spans="1:13">
      <c r="A812" s="7">
        <v>45376</v>
      </c>
      <c r="B812" s="526">
        <v>28693</v>
      </c>
      <c r="C812" s="526" t="s">
        <v>20</v>
      </c>
      <c r="D812" t="s">
        <v>17</v>
      </c>
      <c r="F812" s="26">
        <v>5</v>
      </c>
      <c r="G812" s="2">
        <f>+G811+E812-F812</f>
        <v>2.1316282072803006E-14</v>
      </c>
      <c r="J812" s="526"/>
      <c r="L812" s="240"/>
    </row>
    <row r="813" spans="1:13">
      <c r="A813" s="44">
        <v>45382</v>
      </c>
      <c r="B813" s="525" t="s">
        <v>14</v>
      </c>
      <c r="C813" s="525" t="s">
        <v>23</v>
      </c>
      <c r="D813" t="s">
        <v>16</v>
      </c>
      <c r="E813" s="240">
        <v>56.3</v>
      </c>
      <c r="F813" s="240"/>
      <c r="G813" s="2">
        <f>+G812+E813-F813</f>
        <v>56.300000000000018</v>
      </c>
      <c r="J813" s="525"/>
      <c r="L813" s="8"/>
      <c r="M813" s="26"/>
    </row>
    <row r="814" spans="1:13">
      <c r="B814" s="526"/>
      <c r="C814" s="526"/>
      <c r="D814" t="s">
        <v>17</v>
      </c>
      <c r="E814" s="240">
        <v>5</v>
      </c>
      <c r="F814" s="240"/>
      <c r="G814" s="2">
        <f>+G813+E814-F814</f>
        <v>61.300000000000018</v>
      </c>
      <c r="I814" s="543"/>
      <c r="J814" s="543"/>
      <c r="K814" s="543"/>
      <c r="L814" s="8"/>
    </row>
    <row r="815" spans="1:13">
      <c r="B815" s="526"/>
      <c r="C815" s="526"/>
      <c r="D815" t="s">
        <v>18</v>
      </c>
      <c r="E815" s="240">
        <v>60</v>
      </c>
      <c r="F815" s="240"/>
      <c r="G815" s="2">
        <f>+G814+E815-F815</f>
        <v>121.30000000000001</v>
      </c>
      <c r="I815" s="525"/>
      <c r="K815" s="240"/>
      <c r="M815" s="26"/>
    </row>
    <row r="816" spans="1:13">
      <c r="B816" s="526"/>
      <c r="C816" s="526"/>
      <c r="D816" t="s">
        <v>19</v>
      </c>
      <c r="E816" s="240">
        <v>5</v>
      </c>
      <c r="F816" s="240"/>
      <c r="G816" s="2">
        <f t="shared" ref="G816:G908" si="15">+G815+E816-F816</f>
        <v>126.30000000000001</v>
      </c>
      <c r="I816" s="526"/>
      <c r="K816" s="240"/>
    </row>
    <row r="817" spans="1:11">
      <c r="B817" s="526"/>
      <c r="C817" s="526"/>
      <c r="D817" t="s">
        <v>78</v>
      </c>
      <c r="E817" s="240">
        <v>102.5</v>
      </c>
      <c r="F817" s="240"/>
      <c r="G817" s="2">
        <f t="shared" si="15"/>
        <v>228.8</v>
      </c>
      <c r="K817" s="240"/>
    </row>
    <row r="818" spans="1:11">
      <c r="B818" s="526" t="s">
        <v>12</v>
      </c>
      <c r="C818" s="526"/>
      <c r="D818" t="s">
        <v>78</v>
      </c>
      <c r="E818" s="240"/>
      <c r="F818" s="240">
        <v>51.2</v>
      </c>
      <c r="G818" s="2">
        <f t="shared" si="15"/>
        <v>177.60000000000002</v>
      </c>
      <c r="K818" s="240"/>
    </row>
    <row r="819" spans="1:11">
      <c r="A819" s="7">
        <v>45376</v>
      </c>
      <c r="B819" s="526">
        <v>28693</v>
      </c>
      <c r="C819" s="526" t="s">
        <v>23</v>
      </c>
      <c r="D819" t="s">
        <v>78</v>
      </c>
      <c r="E819" s="240"/>
      <c r="F819" s="240">
        <v>51.3</v>
      </c>
      <c r="G819" s="2">
        <f t="shared" si="15"/>
        <v>126.30000000000003</v>
      </c>
      <c r="I819" s="64"/>
      <c r="K819" s="240"/>
    </row>
    <row r="820" spans="1:11">
      <c r="A820" s="7">
        <v>45469</v>
      </c>
      <c r="B820" s="526">
        <v>29120</v>
      </c>
      <c r="C820" s="526" t="s">
        <v>23</v>
      </c>
      <c r="D820" t="s">
        <v>16</v>
      </c>
      <c r="E820" s="240"/>
      <c r="F820" s="240">
        <v>56.3</v>
      </c>
      <c r="G820" s="2">
        <f t="shared" si="15"/>
        <v>70.000000000000028</v>
      </c>
      <c r="I820" s="64"/>
      <c r="K820" s="240"/>
    </row>
    <row r="821" spans="1:11">
      <c r="A821" s="7">
        <v>45469</v>
      </c>
      <c r="B821" s="526">
        <v>29120</v>
      </c>
      <c r="C821" s="526" t="s">
        <v>23</v>
      </c>
      <c r="D821" t="s">
        <v>17</v>
      </c>
      <c r="E821" s="240"/>
      <c r="F821" s="240">
        <v>5</v>
      </c>
      <c r="G821" s="2">
        <f t="shared" si="15"/>
        <v>65.000000000000028</v>
      </c>
      <c r="I821" s="64"/>
      <c r="K821" s="240"/>
    </row>
    <row r="822" spans="1:11">
      <c r="A822" s="7">
        <v>45469</v>
      </c>
      <c r="B822" s="526">
        <v>29120</v>
      </c>
      <c r="C822" s="526" t="s">
        <v>23</v>
      </c>
      <c r="D822" t="s">
        <v>18</v>
      </c>
      <c r="E822" s="240"/>
      <c r="F822" s="240">
        <v>60</v>
      </c>
      <c r="G822" s="2">
        <f t="shared" si="15"/>
        <v>5.0000000000000284</v>
      </c>
      <c r="I822" s="64"/>
      <c r="K822" s="240"/>
    </row>
    <row r="823" spans="1:11">
      <c r="A823" s="7">
        <v>45469</v>
      </c>
      <c r="B823" s="526">
        <v>29120</v>
      </c>
      <c r="C823" s="526" t="s">
        <v>23</v>
      </c>
      <c r="D823" t="s">
        <v>19</v>
      </c>
      <c r="E823" s="240"/>
      <c r="F823" s="240">
        <v>5</v>
      </c>
      <c r="G823" s="2">
        <f t="shared" si="15"/>
        <v>2.8421709430404007E-14</v>
      </c>
      <c r="I823" s="64"/>
      <c r="K823" s="240"/>
    </row>
    <row r="824" spans="1:11">
      <c r="A824" s="44">
        <v>45412</v>
      </c>
      <c r="B824" s="525" t="s">
        <v>14</v>
      </c>
      <c r="C824" s="64" t="s">
        <v>24</v>
      </c>
      <c r="D824" t="s">
        <v>16</v>
      </c>
      <c r="E824" s="240">
        <v>56</v>
      </c>
      <c r="G824" s="2">
        <f t="shared" si="15"/>
        <v>56.000000000000028</v>
      </c>
      <c r="I824" s="65"/>
      <c r="K824" s="240"/>
    </row>
    <row r="825" spans="1:11">
      <c r="A825"/>
      <c r="B825" s="526"/>
      <c r="C825" s="65"/>
      <c r="D825" t="s">
        <v>17</v>
      </c>
      <c r="E825" s="240">
        <v>5</v>
      </c>
      <c r="G825" s="2">
        <f t="shared" si="15"/>
        <v>61.000000000000028</v>
      </c>
      <c r="I825" s="65"/>
      <c r="K825" s="240"/>
    </row>
    <row r="826" spans="1:11">
      <c r="A826"/>
      <c r="B826" s="526"/>
      <c r="C826" s="65"/>
      <c r="D826" t="s">
        <v>18</v>
      </c>
      <c r="E826" s="240">
        <v>60</v>
      </c>
      <c r="G826" s="2">
        <f t="shared" si="15"/>
        <v>121.00000000000003</v>
      </c>
      <c r="I826" s="65"/>
      <c r="K826" s="240"/>
    </row>
    <row r="827" spans="1:11">
      <c r="A827"/>
      <c r="B827" s="526"/>
      <c r="C827" s="65"/>
      <c r="D827" t="s">
        <v>19</v>
      </c>
      <c r="E827" s="240">
        <v>5</v>
      </c>
      <c r="G827" s="2">
        <f t="shared" si="15"/>
        <v>126.00000000000003</v>
      </c>
      <c r="I827" s="525"/>
      <c r="K827" s="240"/>
    </row>
    <row r="828" spans="1:11">
      <c r="A828" s="7">
        <v>45469</v>
      </c>
      <c r="B828" s="526">
        <v>29120</v>
      </c>
      <c r="C828" s="65" t="s">
        <v>24</v>
      </c>
      <c r="D828" t="s">
        <v>16</v>
      </c>
      <c r="E828" s="240"/>
      <c r="F828" s="240">
        <v>56</v>
      </c>
      <c r="G828" s="2">
        <f t="shared" si="15"/>
        <v>70.000000000000028</v>
      </c>
      <c r="I828" s="525"/>
      <c r="K828" s="240"/>
    </row>
    <row r="829" spans="1:11">
      <c r="A829" s="7">
        <v>45469</v>
      </c>
      <c r="B829" s="526">
        <v>29120</v>
      </c>
      <c r="C829" s="65" t="s">
        <v>24</v>
      </c>
      <c r="D829" t="s">
        <v>17</v>
      </c>
      <c r="E829" s="240"/>
      <c r="F829" s="240">
        <v>5</v>
      </c>
      <c r="G829" s="2">
        <f t="shared" si="15"/>
        <v>65.000000000000028</v>
      </c>
      <c r="I829" s="525"/>
      <c r="K829" s="240"/>
    </row>
    <row r="830" spans="1:11">
      <c r="A830" s="7">
        <v>45469</v>
      </c>
      <c r="B830" s="526">
        <v>29120</v>
      </c>
      <c r="C830" s="65" t="s">
        <v>24</v>
      </c>
      <c r="D830" t="s">
        <v>18</v>
      </c>
      <c r="E830" s="240"/>
      <c r="F830" s="240">
        <v>60</v>
      </c>
      <c r="G830" s="2">
        <f t="shared" si="15"/>
        <v>5.0000000000000284</v>
      </c>
      <c r="I830" s="525"/>
      <c r="K830" s="240"/>
    </row>
    <row r="831" spans="1:11">
      <c r="A831" s="7">
        <v>45469</v>
      </c>
      <c r="B831" s="526">
        <v>29120</v>
      </c>
      <c r="C831" s="65" t="s">
        <v>24</v>
      </c>
      <c r="D831" t="s">
        <v>19</v>
      </c>
      <c r="E831" s="240"/>
      <c r="F831" s="240">
        <v>5</v>
      </c>
      <c r="G831" s="2">
        <f t="shared" si="15"/>
        <v>2.8421709430404007E-14</v>
      </c>
      <c r="I831" s="525"/>
      <c r="K831" s="240"/>
    </row>
    <row r="832" spans="1:11">
      <c r="A832" s="44">
        <v>45443</v>
      </c>
      <c r="B832" s="525" t="s">
        <v>14</v>
      </c>
      <c r="C832" s="525" t="s">
        <v>25</v>
      </c>
      <c r="D832" t="s">
        <v>16</v>
      </c>
      <c r="E832" s="240">
        <v>50.9</v>
      </c>
      <c r="G832" s="2">
        <f t="shared" si="15"/>
        <v>50.900000000000027</v>
      </c>
      <c r="I832" s="526"/>
      <c r="K832" s="240"/>
    </row>
    <row r="833" spans="1:11">
      <c r="B833" s="526"/>
      <c r="C833" s="526"/>
      <c r="D833" t="s">
        <v>17</v>
      </c>
      <c r="E833" s="240">
        <v>5</v>
      </c>
      <c r="G833" s="2">
        <f t="shared" si="15"/>
        <v>55.900000000000027</v>
      </c>
      <c r="I833" s="526"/>
      <c r="K833" s="240"/>
    </row>
    <row r="834" spans="1:11">
      <c r="B834" s="526"/>
      <c r="C834" s="526"/>
      <c r="D834" t="s">
        <v>18</v>
      </c>
      <c r="E834" s="240">
        <v>60</v>
      </c>
      <c r="G834" s="2">
        <f t="shared" si="15"/>
        <v>115.90000000000003</v>
      </c>
      <c r="I834" s="526"/>
      <c r="K834" s="240"/>
    </row>
    <row r="835" spans="1:11">
      <c r="B835" s="526"/>
      <c r="C835" s="526"/>
      <c r="D835" t="s">
        <v>19</v>
      </c>
      <c r="E835" s="240">
        <v>5</v>
      </c>
      <c r="G835" s="2">
        <f t="shared" si="15"/>
        <v>120.90000000000003</v>
      </c>
      <c r="K835" s="37"/>
    </row>
    <row r="836" spans="1:11">
      <c r="A836" s="7">
        <v>45469</v>
      </c>
      <c r="B836" s="526">
        <v>29120</v>
      </c>
      <c r="C836" s="526" t="s">
        <v>25</v>
      </c>
      <c r="D836" t="s">
        <v>16</v>
      </c>
      <c r="F836" s="240">
        <v>50.9</v>
      </c>
      <c r="G836" s="2">
        <f t="shared" si="15"/>
        <v>70.000000000000028</v>
      </c>
    </row>
    <row r="837" spans="1:11">
      <c r="A837" s="7">
        <v>45469</v>
      </c>
      <c r="B837" s="526">
        <v>29120</v>
      </c>
      <c r="C837" s="526" t="s">
        <v>25</v>
      </c>
      <c r="D837" t="s">
        <v>17</v>
      </c>
      <c r="F837" s="240">
        <v>5</v>
      </c>
      <c r="G837" s="2">
        <f t="shared" si="15"/>
        <v>65.000000000000028</v>
      </c>
    </row>
    <row r="838" spans="1:11">
      <c r="A838" s="7">
        <v>45469</v>
      </c>
      <c r="B838" s="526">
        <v>29120</v>
      </c>
      <c r="C838" s="526" t="s">
        <v>25</v>
      </c>
      <c r="D838" t="s">
        <v>18</v>
      </c>
      <c r="F838" s="240">
        <v>60</v>
      </c>
      <c r="G838" s="2">
        <f t="shared" si="15"/>
        <v>5.0000000000000284</v>
      </c>
    </row>
    <row r="839" spans="1:11">
      <c r="A839" s="7">
        <v>45469</v>
      </c>
      <c r="B839" s="526">
        <v>29120</v>
      </c>
      <c r="C839" s="526" t="s">
        <v>25</v>
      </c>
      <c r="D839" t="s">
        <v>19</v>
      </c>
      <c r="F839" s="240">
        <v>5</v>
      </c>
      <c r="G839" s="2">
        <f t="shared" si="15"/>
        <v>2.8421709430404007E-14</v>
      </c>
    </row>
    <row r="840" spans="1:11">
      <c r="A840" s="88">
        <v>45473</v>
      </c>
      <c r="B840" s="525" t="s">
        <v>14</v>
      </c>
      <c r="C840" s="525" t="s">
        <v>26</v>
      </c>
      <c r="D840" t="s">
        <v>16</v>
      </c>
      <c r="E840" s="240">
        <v>49.5</v>
      </c>
      <c r="G840" s="2">
        <f t="shared" si="15"/>
        <v>49.500000000000028</v>
      </c>
    </row>
    <row r="841" spans="1:11">
      <c r="A841" s="86"/>
      <c r="B841" s="526"/>
      <c r="C841" s="526"/>
      <c r="D841" t="s">
        <v>17</v>
      </c>
      <c r="E841" s="240">
        <v>7</v>
      </c>
      <c r="G841" s="2">
        <f t="shared" si="15"/>
        <v>56.500000000000028</v>
      </c>
    </row>
    <row r="842" spans="1:11">
      <c r="A842" s="86"/>
      <c r="B842" s="526"/>
      <c r="C842" s="526"/>
      <c r="D842" t="s">
        <v>18</v>
      </c>
      <c r="E842" s="240">
        <v>60</v>
      </c>
      <c r="G842" s="2">
        <f t="shared" si="15"/>
        <v>116.50000000000003</v>
      </c>
      <c r="I842" s="324"/>
      <c r="J842" s="324"/>
      <c r="K842" s="324"/>
    </row>
    <row r="843" spans="1:11">
      <c r="A843" s="86"/>
      <c r="B843" s="526"/>
      <c r="C843" s="526"/>
      <c r="D843" t="s">
        <v>19</v>
      </c>
      <c r="E843" s="240">
        <v>5</v>
      </c>
      <c r="G843" s="2">
        <f t="shared" si="15"/>
        <v>121.50000000000003</v>
      </c>
      <c r="I843" s="525"/>
      <c r="K843" s="240"/>
    </row>
    <row r="844" spans="1:11">
      <c r="A844" s="7">
        <v>45656</v>
      </c>
      <c r="B844" s="526">
        <v>30218</v>
      </c>
      <c r="C844" s="526" t="s">
        <v>26</v>
      </c>
      <c r="D844" t="s">
        <v>16</v>
      </c>
      <c r="E844" s="240"/>
      <c r="F844" s="240">
        <v>49.5</v>
      </c>
      <c r="G844" s="2">
        <f t="shared" si="15"/>
        <v>72.000000000000028</v>
      </c>
      <c r="I844" s="525"/>
      <c r="K844" s="240"/>
    </row>
    <row r="845" spans="1:11">
      <c r="A845" s="7">
        <v>45656</v>
      </c>
      <c r="B845" s="526">
        <v>30218</v>
      </c>
      <c r="C845" s="526" t="s">
        <v>26</v>
      </c>
      <c r="D845" t="s">
        <v>17</v>
      </c>
      <c r="E845" s="240"/>
      <c r="F845" s="240">
        <v>7</v>
      </c>
      <c r="G845" s="2">
        <f t="shared" si="15"/>
        <v>65.000000000000028</v>
      </c>
      <c r="I845" s="525"/>
      <c r="K845" s="240"/>
    </row>
    <row r="846" spans="1:11">
      <c r="A846" s="7">
        <v>45656</v>
      </c>
      <c r="B846" s="526">
        <v>30218</v>
      </c>
      <c r="C846" s="526" t="s">
        <v>26</v>
      </c>
      <c r="D846" t="s">
        <v>18</v>
      </c>
      <c r="E846" s="240"/>
      <c r="F846" s="240">
        <v>60</v>
      </c>
      <c r="G846" s="2">
        <f t="shared" si="15"/>
        <v>5.0000000000000284</v>
      </c>
      <c r="I846" s="525"/>
      <c r="K846" s="240"/>
    </row>
    <row r="847" spans="1:11">
      <c r="A847" s="7">
        <v>45656</v>
      </c>
      <c r="B847" s="526">
        <v>30218</v>
      </c>
      <c r="C847" s="526" t="s">
        <v>26</v>
      </c>
      <c r="D847" t="s">
        <v>19</v>
      </c>
      <c r="E847" s="240"/>
      <c r="F847" s="240">
        <v>5</v>
      </c>
      <c r="G847" s="2">
        <f t="shared" si="15"/>
        <v>2.8421709430404007E-14</v>
      </c>
      <c r="I847" s="525"/>
      <c r="K847" s="240"/>
    </row>
    <row r="848" spans="1:11">
      <c r="A848" s="88">
        <v>45504</v>
      </c>
      <c r="B848" s="525" t="s">
        <v>14</v>
      </c>
      <c r="C848" s="525" t="s">
        <v>27</v>
      </c>
      <c r="D848" t="s">
        <v>16</v>
      </c>
      <c r="E848" s="240">
        <v>48.5</v>
      </c>
      <c r="G848" s="2">
        <f t="shared" si="15"/>
        <v>48.500000000000028</v>
      </c>
      <c r="I848" s="526"/>
      <c r="K848" s="240"/>
    </row>
    <row r="849" spans="1:11">
      <c r="A849" s="86"/>
      <c r="B849" s="526"/>
      <c r="C849" s="526"/>
      <c r="D849" t="s">
        <v>17</v>
      </c>
      <c r="E849" s="240">
        <v>7</v>
      </c>
      <c r="G849" s="2">
        <f t="shared" si="15"/>
        <v>55.500000000000028</v>
      </c>
      <c r="I849" s="526"/>
      <c r="K849" s="240"/>
    </row>
    <row r="850" spans="1:11">
      <c r="A850" s="86"/>
      <c r="B850" s="526"/>
      <c r="C850" s="526"/>
      <c r="D850" t="s">
        <v>18</v>
      </c>
      <c r="E850" s="240">
        <v>60</v>
      </c>
      <c r="G850" s="2">
        <f t="shared" si="15"/>
        <v>115.50000000000003</v>
      </c>
      <c r="I850" s="526"/>
      <c r="K850" s="240"/>
    </row>
    <row r="851" spans="1:11">
      <c r="A851" s="86"/>
      <c r="B851" s="526"/>
      <c r="C851" s="526"/>
      <c r="D851" t="s">
        <v>19</v>
      </c>
      <c r="E851" s="240">
        <v>5</v>
      </c>
      <c r="G851" s="2">
        <f t="shared" si="15"/>
        <v>120.50000000000003</v>
      </c>
      <c r="I851" s="525"/>
      <c r="K851" s="240"/>
    </row>
    <row r="852" spans="1:11">
      <c r="B852" s="526"/>
      <c r="C852" s="526"/>
      <c r="D852" t="s">
        <v>107</v>
      </c>
      <c r="E852" s="240">
        <v>250</v>
      </c>
      <c r="G852" s="2">
        <f t="shared" si="15"/>
        <v>370.5</v>
      </c>
      <c r="I852" s="526"/>
      <c r="K852" s="240"/>
    </row>
    <row r="853" spans="1:11">
      <c r="A853" s="7">
        <v>45656</v>
      </c>
      <c r="B853" s="526">
        <v>30218</v>
      </c>
      <c r="C853" s="526" t="s">
        <v>27</v>
      </c>
      <c r="D853" t="s">
        <v>16</v>
      </c>
      <c r="E853" s="240"/>
      <c r="F853" s="240">
        <v>48.5</v>
      </c>
      <c r="G853" s="2">
        <f t="shared" si="15"/>
        <v>322</v>
      </c>
      <c r="I853" s="526"/>
      <c r="K853" s="240"/>
    </row>
    <row r="854" spans="1:11">
      <c r="A854" s="7">
        <v>45656</v>
      </c>
      <c r="B854" s="526">
        <v>30218</v>
      </c>
      <c r="C854" s="526" t="s">
        <v>27</v>
      </c>
      <c r="D854" t="s">
        <v>17</v>
      </c>
      <c r="E854" s="240"/>
      <c r="F854" s="240">
        <v>7</v>
      </c>
      <c r="G854" s="2">
        <f t="shared" si="15"/>
        <v>315</v>
      </c>
      <c r="I854" s="526"/>
      <c r="K854" s="240"/>
    </row>
    <row r="855" spans="1:11">
      <c r="A855" s="7">
        <v>45656</v>
      </c>
      <c r="B855" s="526">
        <v>30218</v>
      </c>
      <c r="C855" s="526" t="s">
        <v>27</v>
      </c>
      <c r="D855" t="s">
        <v>18</v>
      </c>
      <c r="E855" s="240"/>
      <c r="F855" s="240">
        <v>60</v>
      </c>
      <c r="G855" s="2">
        <f t="shared" si="15"/>
        <v>255</v>
      </c>
      <c r="I855" s="526"/>
      <c r="K855" s="240"/>
    </row>
    <row r="856" spans="1:11">
      <c r="A856" s="7">
        <v>45656</v>
      </c>
      <c r="B856" s="526">
        <v>30218</v>
      </c>
      <c r="C856" s="526" t="s">
        <v>27</v>
      </c>
      <c r="D856" t="s">
        <v>19</v>
      </c>
      <c r="E856" s="240"/>
      <c r="F856" s="240">
        <v>5</v>
      </c>
      <c r="G856" s="2">
        <f t="shared" si="15"/>
        <v>250</v>
      </c>
      <c r="I856" s="526"/>
      <c r="K856" s="240"/>
    </row>
    <row r="857" spans="1:11">
      <c r="A857" s="7">
        <v>45656</v>
      </c>
      <c r="B857" s="526">
        <v>30243</v>
      </c>
      <c r="C857" s="526" t="s">
        <v>27</v>
      </c>
      <c r="D857" t="s">
        <v>107</v>
      </c>
      <c r="E857" s="240"/>
      <c r="F857" s="240">
        <v>250</v>
      </c>
      <c r="G857" s="2">
        <f t="shared" si="15"/>
        <v>0</v>
      </c>
      <c r="I857" s="526"/>
      <c r="K857" s="240"/>
    </row>
    <row r="858" spans="1:11">
      <c r="A858" s="44">
        <v>45535</v>
      </c>
      <c r="B858" s="525" t="s">
        <v>14</v>
      </c>
      <c r="C858" s="525" t="s">
        <v>81</v>
      </c>
      <c r="D858" t="s">
        <v>16</v>
      </c>
      <c r="E858" s="240">
        <v>48.7</v>
      </c>
      <c r="G858" s="2">
        <f t="shared" si="15"/>
        <v>48.7</v>
      </c>
      <c r="I858" s="526"/>
      <c r="K858" s="240"/>
    </row>
    <row r="859" spans="1:11">
      <c r="B859" s="526"/>
      <c r="C859" s="526"/>
      <c r="D859" t="s">
        <v>17</v>
      </c>
      <c r="E859" s="240">
        <v>7</v>
      </c>
      <c r="G859" s="2">
        <f t="shared" si="15"/>
        <v>55.7</v>
      </c>
      <c r="I859" s="526"/>
      <c r="K859" s="240"/>
    </row>
    <row r="860" spans="1:11">
      <c r="B860" s="526"/>
      <c r="C860" s="526"/>
      <c r="D860" t="s">
        <v>18</v>
      </c>
      <c r="E860" s="240">
        <v>60</v>
      </c>
      <c r="G860" s="2">
        <f t="shared" si="15"/>
        <v>115.7</v>
      </c>
      <c r="I860" s="526"/>
      <c r="K860" s="240"/>
    </row>
    <row r="861" spans="1:11">
      <c r="B861" s="526"/>
      <c r="C861" s="526"/>
      <c r="D861" t="s">
        <v>19</v>
      </c>
      <c r="E861" s="240">
        <v>5</v>
      </c>
      <c r="G861" s="2">
        <f t="shared" si="15"/>
        <v>120.7</v>
      </c>
      <c r="I861" s="525"/>
      <c r="K861" s="240"/>
    </row>
    <row r="862" spans="1:11">
      <c r="A862" s="7">
        <v>45656</v>
      </c>
      <c r="B862" s="526">
        <v>30218</v>
      </c>
      <c r="C862" s="526" t="s">
        <v>81</v>
      </c>
      <c r="D862" t="s">
        <v>16</v>
      </c>
      <c r="E862" s="240"/>
      <c r="F862" s="240">
        <v>48.7</v>
      </c>
      <c r="G862" s="2">
        <f t="shared" si="15"/>
        <v>72</v>
      </c>
      <c r="I862" s="525"/>
      <c r="K862" s="240"/>
    </row>
    <row r="863" spans="1:11">
      <c r="A863" s="7">
        <v>45656</v>
      </c>
      <c r="B863" s="526">
        <v>30218</v>
      </c>
      <c r="C863" s="526" t="s">
        <v>81</v>
      </c>
      <c r="D863" t="s">
        <v>17</v>
      </c>
      <c r="E863" s="240"/>
      <c r="F863" s="240">
        <v>7</v>
      </c>
      <c r="G863" s="2">
        <f t="shared" si="15"/>
        <v>65</v>
      </c>
      <c r="I863" s="525"/>
      <c r="K863" s="240"/>
    </row>
    <row r="864" spans="1:11">
      <c r="A864" s="7">
        <v>45656</v>
      </c>
      <c r="B864" s="526">
        <v>30218</v>
      </c>
      <c r="C864" s="526" t="s">
        <v>81</v>
      </c>
      <c r="D864" t="s">
        <v>18</v>
      </c>
      <c r="E864" s="240"/>
      <c r="F864" s="240">
        <v>60</v>
      </c>
      <c r="G864" s="2">
        <f t="shared" si="15"/>
        <v>5</v>
      </c>
      <c r="I864" s="525"/>
      <c r="K864" s="240"/>
    </row>
    <row r="865" spans="1:11">
      <c r="A865" s="7">
        <v>45656</v>
      </c>
      <c r="B865" s="526">
        <v>30218</v>
      </c>
      <c r="C865" s="526" t="s">
        <v>81</v>
      </c>
      <c r="D865" t="s">
        <v>19</v>
      </c>
      <c r="E865" s="240"/>
      <c r="F865" s="240">
        <v>5</v>
      </c>
      <c r="G865" s="2">
        <f t="shared" si="15"/>
        <v>0</v>
      </c>
      <c r="I865" s="525"/>
      <c r="K865" s="240"/>
    </row>
    <row r="866" spans="1:11">
      <c r="A866" s="88">
        <v>45565</v>
      </c>
      <c r="B866" s="525" t="s">
        <v>14</v>
      </c>
      <c r="C866" s="525" t="s">
        <v>53</v>
      </c>
      <c r="D866" t="s">
        <v>16</v>
      </c>
      <c r="E866" s="240">
        <v>49</v>
      </c>
      <c r="G866" s="2">
        <f t="shared" si="15"/>
        <v>49</v>
      </c>
      <c r="I866" s="526"/>
      <c r="K866" s="240"/>
    </row>
    <row r="867" spans="1:11">
      <c r="A867" s="86"/>
      <c r="B867" s="526"/>
      <c r="C867" s="526"/>
      <c r="D867" t="s">
        <v>17</v>
      </c>
      <c r="E867" s="240">
        <v>5</v>
      </c>
      <c r="G867" s="2">
        <f t="shared" si="15"/>
        <v>54</v>
      </c>
      <c r="I867" s="526"/>
      <c r="K867" s="240"/>
    </row>
    <row r="868" spans="1:11">
      <c r="A868" s="86"/>
      <c r="B868" s="526"/>
      <c r="C868" s="526"/>
      <c r="D868" t="s">
        <v>18</v>
      </c>
      <c r="E868" s="240">
        <v>60</v>
      </c>
      <c r="G868" s="2">
        <f t="shared" si="15"/>
        <v>114</v>
      </c>
      <c r="I868" s="526"/>
      <c r="K868" s="240"/>
    </row>
    <row r="869" spans="1:11">
      <c r="A869" s="86"/>
      <c r="B869" s="526"/>
      <c r="C869" s="526"/>
      <c r="D869" t="s">
        <v>19</v>
      </c>
      <c r="E869" s="240">
        <v>5</v>
      </c>
      <c r="G869" s="2">
        <f t="shared" si="15"/>
        <v>119</v>
      </c>
      <c r="I869" s="525"/>
      <c r="K869" s="240"/>
    </row>
    <row r="870" spans="1:11">
      <c r="A870" s="7">
        <v>45656</v>
      </c>
      <c r="B870" s="526">
        <v>30219</v>
      </c>
      <c r="C870" s="526" t="s">
        <v>53</v>
      </c>
      <c r="D870" t="s">
        <v>16</v>
      </c>
      <c r="E870" s="240"/>
      <c r="F870" s="240">
        <v>49</v>
      </c>
      <c r="G870" s="2">
        <f t="shared" si="15"/>
        <v>70</v>
      </c>
      <c r="I870" s="525"/>
      <c r="K870" s="240"/>
    </row>
    <row r="871" spans="1:11">
      <c r="A871" s="7">
        <v>45656</v>
      </c>
      <c r="B871" s="526">
        <v>30219</v>
      </c>
      <c r="C871" s="526" t="s">
        <v>53</v>
      </c>
      <c r="D871" t="s">
        <v>17</v>
      </c>
      <c r="E871" s="240"/>
      <c r="F871" s="240">
        <v>5</v>
      </c>
      <c r="G871" s="2">
        <f t="shared" si="15"/>
        <v>65</v>
      </c>
      <c r="I871" s="525"/>
      <c r="K871" s="240"/>
    </row>
    <row r="872" spans="1:11">
      <c r="A872" s="7">
        <v>45656</v>
      </c>
      <c r="B872" s="526">
        <v>30219</v>
      </c>
      <c r="C872" s="526" t="s">
        <v>53</v>
      </c>
      <c r="D872" t="s">
        <v>18</v>
      </c>
      <c r="E872" s="240"/>
      <c r="F872" s="240">
        <v>60</v>
      </c>
      <c r="G872" s="2">
        <f t="shared" si="15"/>
        <v>5</v>
      </c>
      <c r="I872" s="525"/>
      <c r="K872" s="240"/>
    </row>
    <row r="873" spans="1:11">
      <c r="A873" s="7">
        <v>45656</v>
      </c>
      <c r="B873" s="526">
        <v>30219</v>
      </c>
      <c r="C873" s="526" t="s">
        <v>53</v>
      </c>
      <c r="D873" t="s">
        <v>19</v>
      </c>
      <c r="E873" s="240"/>
      <c r="F873" s="240">
        <v>5</v>
      </c>
      <c r="G873" s="2">
        <f t="shared" si="15"/>
        <v>0</v>
      </c>
      <c r="I873" s="525"/>
      <c r="K873" s="240"/>
    </row>
    <row r="874" spans="1:11">
      <c r="A874" s="44">
        <v>45596</v>
      </c>
      <c r="B874" s="525" t="s">
        <v>14</v>
      </c>
      <c r="C874" s="525" t="s">
        <v>30</v>
      </c>
      <c r="D874" t="s">
        <v>16</v>
      </c>
      <c r="E874" s="240">
        <v>41.1</v>
      </c>
      <c r="G874" s="2">
        <f t="shared" si="15"/>
        <v>41.1</v>
      </c>
      <c r="I874" s="526"/>
      <c r="K874" s="240"/>
    </row>
    <row r="875" spans="1:11">
      <c r="B875" s="526"/>
      <c r="C875" s="526"/>
      <c r="D875" t="s">
        <v>17</v>
      </c>
      <c r="E875" s="240">
        <v>7</v>
      </c>
      <c r="G875" s="2">
        <f t="shared" si="15"/>
        <v>48.1</v>
      </c>
      <c r="I875" s="526"/>
      <c r="K875" s="240"/>
    </row>
    <row r="876" spans="1:11">
      <c r="B876" s="526"/>
      <c r="C876" s="526"/>
      <c r="D876" t="s">
        <v>18</v>
      </c>
      <c r="E876" s="240">
        <v>60</v>
      </c>
      <c r="G876" s="2">
        <f t="shared" si="15"/>
        <v>108.1</v>
      </c>
      <c r="I876" s="526"/>
      <c r="K876" s="240"/>
    </row>
    <row r="877" spans="1:11">
      <c r="B877" s="526"/>
      <c r="C877" s="526"/>
      <c r="D877" t="s">
        <v>19</v>
      </c>
      <c r="E877" s="240">
        <v>5</v>
      </c>
      <c r="G877" s="2">
        <f t="shared" si="15"/>
        <v>113.1</v>
      </c>
      <c r="I877" s="525"/>
      <c r="K877" s="240"/>
    </row>
    <row r="878" spans="1:11">
      <c r="A878" s="7">
        <v>45656</v>
      </c>
      <c r="B878" s="526">
        <v>30219</v>
      </c>
      <c r="C878" s="526" t="s">
        <v>30</v>
      </c>
      <c r="D878" t="s">
        <v>16</v>
      </c>
      <c r="E878" s="240"/>
      <c r="F878" s="240">
        <v>41.1</v>
      </c>
      <c r="G878" s="2">
        <f t="shared" si="15"/>
        <v>72</v>
      </c>
      <c r="I878" s="525"/>
      <c r="K878" s="240"/>
    </row>
    <row r="879" spans="1:11">
      <c r="A879" s="7">
        <v>45656</v>
      </c>
      <c r="B879" s="526">
        <v>30219</v>
      </c>
      <c r="C879" s="526" t="s">
        <v>30</v>
      </c>
      <c r="D879" t="s">
        <v>17</v>
      </c>
      <c r="E879" s="240"/>
      <c r="F879" s="240">
        <v>7</v>
      </c>
      <c r="G879" s="2">
        <f t="shared" si="15"/>
        <v>65</v>
      </c>
      <c r="I879" s="525"/>
      <c r="K879" s="240"/>
    </row>
    <row r="880" spans="1:11">
      <c r="A880" s="7">
        <v>45656</v>
      </c>
      <c r="B880" s="526">
        <v>30219</v>
      </c>
      <c r="C880" s="526" t="s">
        <v>30</v>
      </c>
      <c r="D880" t="s">
        <v>18</v>
      </c>
      <c r="E880" s="240"/>
      <c r="F880" s="240">
        <v>60</v>
      </c>
      <c r="G880" s="2">
        <f t="shared" si="15"/>
        <v>5</v>
      </c>
      <c r="I880" s="525"/>
      <c r="K880" s="240"/>
    </row>
    <row r="881" spans="1:11">
      <c r="A881" s="7">
        <v>45656</v>
      </c>
      <c r="B881" s="526">
        <v>30219</v>
      </c>
      <c r="C881" s="526" t="s">
        <v>30</v>
      </c>
      <c r="D881" t="s">
        <v>19</v>
      </c>
      <c r="E881" s="240"/>
      <c r="F881" s="240">
        <v>5</v>
      </c>
      <c r="G881" s="2">
        <f t="shared" si="15"/>
        <v>0</v>
      </c>
      <c r="I881" s="525"/>
      <c r="K881" s="240"/>
    </row>
    <row r="882" spans="1:11">
      <c r="A882" s="88">
        <v>45626</v>
      </c>
      <c r="B882" s="525" t="s">
        <v>14</v>
      </c>
      <c r="C882" s="525" t="s">
        <v>83</v>
      </c>
      <c r="D882" t="s">
        <v>16</v>
      </c>
      <c r="E882" s="240">
        <v>40.6</v>
      </c>
      <c r="G882" s="2">
        <f t="shared" si="15"/>
        <v>40.6</v>
      </c>
      <c r="K882" s="240"/>
    </row>
    <row r="883" spans="1:11">
      <c r="A883" s="86"/>
      <c r="B883" s="526"/>
      <c r="C883" s="526"/>
      <c r="D883" t="s">
        <v>17</v>
      </c>
      <c r="E883" s="240">
        <v>7</v>
      </c>
      <c r="G883" s="2">
        <f t="shared" si="15"/>
        <v>47.6</v>
      </c>
      <c r="K883" s="240"/>
    </row>
    <row r="884" spans="1:11">
      <c r="A884" s="86"/>
      <c r="B884" s="526"/>
      <c r="C884" s="526"/>
      <c r="D884" t="s">
        <v>18</v>
      </c>
      <c r="E884" s="240">
        <v>60</v>
      </c>
      <c r="G884" s="2">
        <f t="shared" si="15"/>
        <v>107.6</v>
      </c>
      <c r="K884" s="240"/>
    </row>
    <row r="885" spans="1:11">
      <c r="A885" s="86"/>
      <c r="B885" s="526"/>
      <c r="C885" s="526"/>
      <c r="D885" t="s">
        <v>19</v>
      </c>
      <c r="E885" s="240">
        <v>5</v>
      </c>
      <c r="G885" s="2">
        <f t="shared" si="15"/>
        <v>112.6</v>
      </c>
      <c r="I885" s="525"/>
      <c r="K885" s="240"/>
    </row>
    <row r="886" spans="1:11">
      <c r="A886" s="7">
        <v>45656</v>
      </c>
      <c r="B886" s="526">
        <v>30219</v>
      </c>
      <c r="C886" s="526" t="s">
        <v>33</v>
      </c>
      <c r="D886" t="s">
        <v>16</v>
      </c>
      <c r="F886" s="240">
        <v>40.6</v>
      </c>
      <c r="G886" s="2">
        <f t="shared" si="15"/>
        <v>72</v>
      </c>
      <c r="I886" s="526"/>
      <c r="K886" s="240"/>
    </row>
    <row r="887" spans="1:11">
      <c r="A887" s="7">
        <v>45656</v>
      </c>
      <c r="B887" s="526">
        <v>30219</v>
      </c>
      <c r="C887" s="526" t="s">
        <v>33</v>
      </c>
      <c r="D887" t="s">
        <v>17</v>
      </c>
      <c r="F887" s="240">
        <v>7</v>
      </c>
      <c r="G887" s="2">
        <f t="shared" si="15"/>
        <v>65</v>
      </c>
      <c r="I887" s="526"/>
      <c r="K887" s="240"/>
    </row>
    <row r="888" spans="1:11">
      <c r="A888" s="7">
        <v>45656</v>
      </c>
      <c r="B888" s="526">
        <v>30219</v>
      </c>
      <c r="C888" s="526" t="s">
        <v>33</v>
      </c>
      <c r="D888" t="s">
        <v>18</v>
      </c>
      <c r="F888" s="240">
        <v>60</v>
      </c>
      <c r="G888" s="2">
        <f t="shared" si="15"/>
        <v>5</v>
      </c>
      <c r="I888" s="526"/>
      <c r="K888" s="240"/>
    </row>
    <row r="889" spans="1:11">
      <c r="A889" s="7">
        <v>45656</v>
      </c>
      <c r="B889" s="526">
        <v>30219</v>
      </c>
      <c r="C889" s="526" t="s">
        <v>33</v>
      </c>
      <c r="D889" t="s">
        <v>19</v>
      </c>
      <c r="F889" s="240">
        <v>5</v>
      </c>
      <c r="G889" s="2">
        <f t="shared" si="15"/>
        <v>0</v>
      </c>
      <c r="I889" s="525"/>
      <c r="K889" s="240"/>
    </row>
    <row r="890" spans="1:11">
      <c r="A890" s="44">
        <v>46022</v>
      </c>
      <c r="B890" s="525" t="s">
        <v>14</v>
      </c>
      <c r="C890" s="525" t="s">
        <v>34</v>
      </c>
      <c r="D890" t="s">
        <v>16</v>
      </c>
      <c r="E890" s="240">
        <v>34.299999999999997</v>
      </c>
      <c r="G890" s="2">
        <f t="shared" si="15"/>
        <v>34.299999999999997</v>
      </c>
      <c r="K890" s="240"/>
    </row>
    <row r="891" spans="1:11">
      <c r="B891" s="526"/>
      <c r="C891" s="526"/>
      <c r="D891" t="s">
        <v>17</v>
      </c>
      <c r="E891" s="240">
        <v>3</v>
      </c>
      <c r="G891" s="2">
        <f t="shared" si="15"/>
        <v>37.299999999999997</v>
      </c>
      <c r="K891" s="240"/>
    </row>
    <row r="892" spans="1:11">
      <c r="B892" s="526"/>
      <c r="C892" s="526"/>
      <c r="D892" t="s">
        <v>18</v>
      </c>
      <c r="E892" s="240">
        <v>60</v>
      </c>
      <c r="G892" s="2">
        <f t="shared" si="15"/>
        <v>97.3</v>
      </c>
      <c r="K892" s="240"/>
    </row>
    <row r="893" spans="1:11">
      <c r="B893" s="526"/>
      <c r="C893" s="526"/>
      <c r="D893" t="s">
        <v>19</v>
      </c>
      <c r="E893" s="240">
        <v>5</v>
      </c>
      <c r="G893" s="2">
        <f t="shared" si="15"/>
        <v>102.3</v>
      </c>
      <c r="K893" s="240"/>
    </row>
    <row r="894" spans="1:11">
      <c r="A894" s="7">
        <v>45656</v>
      </c>
      <c r="B894" s="526">
        <v>30219</v>
      </c>
      <c r="C894" s="526" t="s">
        <v>34</v>
      </c>
      <c r="D894" t="s">
        <v>18</v>
      </c>
      <c r="F894" s="240">
        <v>60</v>
      </c>
      <c r="G894" s="2">
        <f t="shared" si="15"/>
        <v>42.3</v>
      </c>
      <c r="K894" s="240"/>
    </row>
    <row r="895" spans="1:11">
      <c r="A895" s="7">
        <v>45656</v>
      </c>
      <c r="B895" s="526">
        <v>30219</v>
      </c>
      <c r="C895" s="526" t="s">
        <v>34</v>
      </c>
      <c r="D895" t="s">
        <v>19</v>
      </c>
      <c r="F895" s="240">
        <v>5</v>
      </c>
      <c r="G895" s="2">
        <f t="shared" si="15"/>
        <v>37.299999999999997</v>
      </c>
      <c r="K895" s="240"/>
    </row>
    <row r="896" spans="1:11">
      <c r="A896" s="86">
        <v>45743</v>
      </c>
      <c r="B896" s="526">
        <v>30856</v>
      </c>
      <c r="C896" s="526" t="s">
        <v>34</v>
      </c>
      <c r="D896" t="s">
        <v>16</v>
      </c>
      <c r="F896" s="240">
        <v>34.299999999999997</v>
      </c>
      <c r="G896" s="2">
        <f t="shared" si="15"/>
        <v>3</v>
      </c>
      <c r="K896" s="240"/>
    </row>
    <row r="897" spans="1:11">
      <c r="A897" s="86">
        <v>45743</v>
      </c>
      <c r="B897" s="526">
        <v>30856</v>
      </c>
      <c r="C897" s="526" t="s">
        <v>34</v>
      </c>
      <c r="D897" t="s">
        <v>17</v>
      </c>
      <c r="F897" s="240">
        <v>3</v>
      </c>
      <c r="G897" s="2">
        <f t="shared" si="15"/>
        <v>0</v>
      </c>
      <c r="K897" s="240"/>
    </row>
    <row r="898" spans="1:11">
      <c r="A898" s="88">
        <v>45688</v>
      </c>
      <c r="B898" s="525" t="s">
        <v>14</v>
      </c>
      <c r="C898" s="525" t="s">
        <v>15</v>
      </c>
      <c r="D898" t="s">
        <v>16</v>
      </c>
      <c r="E898" s="240">
        <v>38.799999999999997</v>
      </c>
      <c r="G898" s="2">
        <f t="shared" si="15"/>
        <v>38.799999999999997</v>
      </c>
      <c r="K898" s="37"/>
    </row>
    <row r="899" spans="1:11">
      <c r="A899" s="86"/>
      <c r="B899" s="526"/>
      <c r="C899" s="526"/>
      <c r="D899" t="s">
        <v>17</v>
      </c>
      <c r="E899" s="240">
        <v>3</v>
      </c>
      <c r="G899" s="2">
        <f t="shared" si="15"/>
        <v>41.8</v>
      </c>
      <c r="I899" s="525" t="s">
        <v>34</v>
      </c>
      <c r="J899" t="s">
        <v>16</v>
      </c>
      <c r="K899" s="240">
        <v>34.299999999999997</v>
      </c>
    </row>
    <row r="900" spans="1:11">
      <c r="A900" s="86"/>
      <c r="B900" s="526"/>
      <c r="C900" s="526"/>
      <c r="D900" t="s">
        <v>18</v>
      </c>
      <c r="E900" s="240">
        <v>60</v>
      </c>
      <c r="G900" s="2">
        <f t="shared" si="15"/>
        <v>101.8</v>
      </c>
      <c r="I900" s="526"/>
      <c r="J900" t="s">
        <v>17</v>
      </c>
      <c r="K900" s="240">
        <v>3</v>
      </c>
    </row>
    <row r="901" spans="1:11">
      <c r="A901" s="86"/>
      <c r="B901" s="526"/>
      <c r="C901" s="526"/>
      <c r="D901" t="s">
        <v>19</v>
      </c>
      <c r="E901" s="240">
        <v>5</v>
      </c>
      <c r="G901" s="2">
        <f t="shared" si="15"/>
        <v>106.8</v>
      </c>
      <c r="I901" s="525" t="s">
        <v>15</v>
      </c>
      <c r="J901" t="s">
        <v>16</v>
      </c>
      <c r="K901" s="240">
        <v>38.799999999999997</v>
      </c>
    </row>
    <row r="902" spans="1:11">
      <c r="A902" s="86">
        <v>45743</v>
      </c>
      <c r="B902" s="526">
        <v>30856</v>
      </c>
      <c r="C902" s="526" t="s">
        <v>15</v>
      </c>
      <c r="D902" t="s">
        <v>16</v>
      </c>
      <c r="E902" s="240"/>
      <c r="F902" s="240">
        <v>38.799999999999997</v>
      </c>
      <c r="G902" s="2">
        <f t="shared" si="15"/>
        <v>68</v>
      </c>
      <c r="I902" s="525"/>
      <c r="K902" s="240"/>
    </row>
    <row r="903" spans="1:11">
      <c r="A903" s="86">
        <v>45743</v>
      </c>
      <c r="B903" s="526">
        <v>30856</v>
      </c>
      <c r="C903" s="526" t="s">
        <v>15</v>
      </c>
      <c r="D903" t="s">
        <v>17</v>
      </c>
      <c r="E903" s="240"/>
      <c r="F903" s="240">
        <v>3</v>
      </c>
      <c r="G903" s="2">
        <f t="shared" si="15"/>
        <v>65</v>
      </c>
      <c r="I903" s="525"/>
      <c r="K903" s="240"/>
    </row>
    <row r="904" spans="1:11">
      <c r="A904" s="86">
        <v>45743</v>
      </c>
      <c r="B904" s="526">
        <v>30856</v>
      </c>
      <c r="C904" s="526" t="s">
        <v>15</v>
      </c>
      <c r="D904" t="s">
        <v>18</v>
      </c>
      <c r="E904" s="240"/>
      <c r="F904" s="240">
        <v>60</v>
      </c>
      <c r="G904" s="2">
        <f t="shared" si="15"/>
        <v>5</v>
      </c>
      <c r="I904" s="525"/>
      <c r="K904" s="240"/>
    </row>
    <row r="905" spans="1:11">
      <c r="A905" s="86">
        <v>45743</v>
      </c>
      <c r="B905" s="526">
        <v>30856</v>
      </c>
      <c r="C905" s="526" t="s">
        <v>15</v>
      </c>
      <c r="D905" t="s">
        <v>19</v>
      </c>
      <c r="E905" s="240"/>
      <c r="F905" s="240">
        <v>5</v>
      </c>
      <c r="G905" s="2">
        <f t="shared" si="15"/>
        <v>0</v>
      </c>
      <c r="I905" s="525"/>
      <c r="K905" s="240"/>
    </row>
    <row r="906" spans="1:11">
      <c r="A906" s="88">
        <v>45716</v>
      </c>
      <c r="B906" s="525" t="s">
        <v>14</v>
      </c>
      <c r="C906" s="525" t="s">
        <v>20</v>
      </c>
      <c r="D906" t="s">
        <v>16</v>
      </c>
      <c r="E906" s="240">
        <v>47</v>
      </c>
      <c r="G906" s="2">
        <f t="shared" si="15"/>
        <v>47</v>
      </c>
      <c r="I906" s="526"/>
      <c r="J906" t="s">
        <v>17</v>
      </c>
      <c r="K906" s="240">
        <v>3</v>
      </c>
    </row>
    <row r="907" spans="1:11">
      <c r="A907" s="86"/>
      <c r="B907" s="526"/>
      <c r="C907" s="526"/>
      <c r="D907" t="s">
        <v>17</v>
      </c>
      <c r="E907" s="240">
        <v>3</v>
      </c>
      <c r="G907" s="2">
        <f t="shared" si="15"/>
        <v>50</v>
      </c>
      <c r="I907" s="526"/>
      <c r="J907" t="s">
        <v>18</v>
      </c>
      <c r="K907" s="240">
        <v>60</v>
      </c>
    </row>
    <row r="908" spans="1:11">
      <c r="A908" s="86"/>
      <c r="B908" s="526"/>
      <c r="C908" s="526"/>
      <c r="D908" t="s">
        <v>18</v>
      </c>
      <c r="E908" s="240">
        <v>60</v>
      </c>
      <c r="G908" s="2">
        <f t="shared" si="15"/>
        <v>110</v>
      </c>
      <c r="I908" s="526"/>
      <c r="J908" t="s">
        <v>19</v>
      </c>
      <c r="K908" s="240">
        <v>5</v>
      </c>
    </row>
    <row r="909" spans="1:11">
      <c r="A909" s="86"/>
      <c r="B909" s="526"/>
      <c r="C909" s="526"/>
      <c r="D909" t="s">
        <v>19</v>
      </c>
      <c r="E909" s="240">
        <v>5</v>
      </c>
      <c r="G909" s="2">
        <f t="shared" ref="G909:G949" si="16">+G908+E909-F909</f>
        <v>115</v>
      </c>
      <c r="I909" s="525" t="s">
        <v>20</v>
      </c>
      <c r="J909" t="s">
        <v>16</v>
      </c>
      <c r="K909" s="240">
        <v>47</v>
      </c>
    </row>
    <row r="910" spans="1:11">
      <c r="A910" s="86">
        <v>45743</v>
      </c>
      <c r="B910" s="526">
        <v>30856</v>
      </c>
      <c r="C910" s="526" t="s">
        <v>20</v>
      </c>
      <c r="D910" t="s">
        <v>16</v>
      </c>
      <c r="F910" s="240">
        <v>47</v>
      </c>
      <c r="G910" s="2">
        <f t="shared" si="16"/>
        <v>68</v>
      </c>
      <c r="I910" s="526"/>
      <c r="J910" t="s">
        <v>17</v>
      </c>
      <c r="K910" s="240">
        <v>3</v>
      </c>
    </row>
    <row r="911" spans="1:11">
      <c r="A911" s="86">
        <v>45743</v>
      </c>
      <c r="B911" s="526">
        <v>30856</v>
      </c>
      <c r="C911" s="526" t="s">
        <v>20</v>
      </c>
      <c r="D911" t="s">
        <v>17</v>
      </c>
      <c r="F911" s="240">
        <v>3</v>
      </c>
      <c r="G911" s="2">
        <f t="shared" si="16"/>
        <v>65</v>
      </c>
      <c r="I911" s="526"/>
      <c r="J911" t="s">
        <v>18</v>
      </c>
      <c r="K911" s="240">
        <v>60</v>
      </c>
    </row>
    <row r="912" spans="1:11">
      <c r="A912" s="86">
        <v>45743</v>
      </c>
      <c r="B912" s="526">
        <v>30856</v>
      </c>
      <c r="C912" s="526" t="s">
        <v>20</v>
      </c>
      <c r="D912" t="s">
        <v>18</v>
      </c>
      <c r="F912" s="240">
        <v>60</v>
      </c>
      <c r="G912" s="2">
        <f t="shared" si="16"/>
        <v>5</v>
      </c>
      <c r="I912" s="526"/>
      <c r="J912" t="s">
        <v>19</v>
      </c>
      <c r="K912" s="240">
        <v>5</v>
      </c>
    </row>
    <row r="913" spans="1:12">
      <c r="A913" s="86">
        <v>45743</v>
      </c>
      <c r="B913" s="526">
        <v>30856</v>
      </c>
      <c r="C913" s="526" t="s">
        <v>20</v>
      </c>
      <c r="D913" t="s">
        <v>19</v>
      </c>
      <c r="F913" s="240">
        <v>5</v>
      </c>
      <c r="G913" s="2">
        <f t="shared" si="16"/>
        <v>0</v>
      </c>
      <c r="K913" s="37">
        <f>SUM(K899:K912)</f>
        <v>259.10000000000002</v>
      </c>
    </row>
    <row r="914" spans="1:12">
      <c r="A914" s="44">
        <v>45747</v>
      </c>
      <c r="B914" s="525" t="s">
        <v>14</v>
      </c>
      <c r="C914" s="525" t="s">
        <v>23</v>
      </c>
      <c r="D914" t="s">
        <v>16</v>
      </c>
      <c r="E914" s="240">
        <v>48.2</v>
      </c>
      <c r="G914" s="2">
        <f t="shared" si="16"/>
        <v>48.2</v>
      </c>
    </row>
    <row r="915" spans="1:12">
      <c r="B915" s="526"/>
      <c r="C915" s="526"/>
      <c r="D915" t="s">
        <v>17</v>
      </c>
      <c r="E915" s="240">
        <v>3</v>
      </c>
      <c r="G915" s="2">
        <f t="shared" si="16"/>
        <v>51.2</v>
      </c>
    </row>
    <row r="916" spans="1:12">
      <c r="B916" s="526"/>
      <c r="C916" s="526"/>
      <c r="D916" t="s">
        <v>18</v>
      </c>
      <c r="E916" s="240">
        <v>60</v>
      </c>
      <c r="G916" s="2">
        <f t="shared" si="16"/>
        <v>111.2</v>
      </c>
    </row>
    <row r="917" spans="1:12">
      <c r="B917" s="526"/>
      <c r="C917" s="526"/>
      <c r="D917" t="s">
        <v>19</v>
      </c>
      <c r="E917" s="240">
        <v>5</v>
      </c>
      <c r="G917" s="2">
        <f t="shared" si="16"/>
        <v>116.2</v>
      </c>
    </row>
    <row r="918" spans="1:12">
      <c r="A918" s="86">
        <v>45869</v>
      </c>
      <c r="B918" s="526" t="s">
        <v>115</v>
      </c>
      <c r="C918" s="526" t="s">
        <v>23</v>
      </c>
      <c r="D918" t="s">
        <v>16</v>
      </c>
      <c r="E918" s="240"/>
      <c r="F918" s="240">
        <v>48.2</v>
      </c>
      <c r="G918" s="2">
        <f t="shared" si="16"/>
        <v>68</v>
      </c>
    </row>
    <row r="919" spans="1:12">
      <c r="A919" s="86">
        <v>45869</v>
      </c>
      <c r="B919" s="526" t="s">
        <v>115</v>
      </c>
      <c r="C919" s="526" t="s">
        <v>23</v>
      </c>
      <c r="D919" t="s">
        <v>17</v>
      </c>
      <c r="E919" s="240"/>
      <c r="F919" s="240">
        <v>3</v>
      </c>
      <c r="G919" s="2">
        <f t="shared" si="16"/>
        <v>65</v>
      </c>
    </row>
    <row r="920" spans="1:12">
      <c r="A920" s="86">
        <v>45869</v>
      </c>
      <c r="B920" s="526" t="s">
        <v>115</v>
      </c>
      <c r="C920" s="526" t="s">
        <v>23</v>
      </c>
      <c r="D920" t="s">
        <v>18</v>
      </c>
      <c r="E920" s="240"/>
      <c r="F920" s="240">
        <v>60</v>
      </c>
      <c r="G920" s="2">
        <f t="shared" si="16"/>
        <v>5</v>
      </c>
    </row>
    <row r="921" spans="1:12">
      <c r="A921" s="86">
        <v>45869</v>
      </c>
      <c r="B921" s="526" t="s">
        <v>115</v>
      </c>
      <c r="C921" s="526" t="s">
        <v>23</v>
      </c>
      <c r="D921" t="s">
        <v>19</v>
      </c>
      <c r="E921" s="240"/>
      <c r="F921" s="240">
        <v>5</v>
      </c>
      <c r="G921" s="2">
        <f t="shared" si="16"/>
        <v>0</v>
      </c>
    </row>
    <row r="922" spans="1:12">
      <c r="A922" s="88">
        <v>45777</v>
      </c>
      <c r="B922" s="525" t="s">
        <v>14</v>
      </c>
      <c r="C922" s="525" t="s">
        <v>24</v>
      </c>
      <c r="D922" t="s">
        <v>16</v>
      </c>
      <c r="E922" s="240">
        <v>48.2</v>
      </c>
      <c r="G922" s="2">
        <f t="shared" si="16"/>
        <v>48.2</v>
      </c>
      <c r="J922" s="543" t="s">
        <v>704</v>
      </c>
      <c r="K922" s="543"/>
      <c r="L922" s="543"/>
    </row>
    <row r="923" spans="1:12">
      <c r="A923" s="86"/>
      <c r="B923" s="526"/>
      <c r="C923" s="526"/>
      <c r="D923" t="s">
        <v>17</v>
      </c>
      <c r="E923" s="240">
        <v>3</v>
      </c>
      <c r="G923" s="2">
        <f t="shared" si="16"/>
        <v>51.2</v>
      </c>
      <c r="I923">
        <v>2025</v>
      </c>
      <c r="J923" s="525" t="s">
        <v>23</v>
      </c>
      <c r="K923" t="s">
        <v>16</v>
      </c>
      <c r="L923" s="240">
        <v>48.2</v>
      </c>
    </row>
    <row r="924" spans="1:12">
      <c r="A924" s="86"/>
      <c r="B924" s="526"/>
      <c r="C924" s="526"/>
      <c r="D924" t="s">
        <v>18</v>
      </c>
      <c r="E924" s="240">
        <v>60</v>
      </c>
      <c r="G924" s="2">
        <f t="shared" si="16"/>
        <v>111.2</v>
      </c>
      <c r="J924" s="526"/>
      <c r="K924" t="s">
        <v>17</v>
      </c>
      <c r="L924" s="240">
        <v>3</v>
      </c>
    </row>
    <row r="925" spans="1:12">
      <c r="A925" s="86"/>
      <c r="B925" s="526"/>
      <c r="C925" s="526"/>
      <c r="D925" t="s">
        <v>19</v>
      </c>
      <c r="E925" s="240">
        <v>5</v>
      </c>
      <c r="G925" s="2">
        <f t="shared" si="16"/>
        <v>116.2</v>
      </c>
      <c r="J925" s="526"/>
      <c r="K925" t="s">
        <v>18</v>
      </c>
      <c r="L925" s="240">
        <v>60</v>
      </c>
    </row>
    <row r="926" spans="1:12">
      <c r="A926" s="86">
        <v>45869</v>
      </c>
      <c r="B926" s="526" t="s">
        <v>115</v>
      </c>
      <c r="C926" s="526" t="s">
        <v>24</v>
      </c>
      <c r="D926" t="s">
        <v>16</v>
      </c>
      <c r="E926" s="240"/>
      <c r="F926" s="240">
        <v>45.8</v>
      </c>
      <c r="G926" s="2">
        <f t="shared" si="16"/>
        <v>70.400000000000006</v>
      </c>
      <c r="J926" s="526"/>
      <c r="L926" s="240"/>
    </row>
    <row r="927" spans="1:12">
      <c r="A927" s="86">
        <v>45855</v>
      </c>
      <c r="B927" s="526">
        <v>31498</v>
      </c>
      <c r="C927" s="526" t="s">
        <v>24</v>
      </c>
      <c r="D927" t="s">
        <v>16</v>
      </c>
      <c r="E927" s="240"/>
      <c r="F927" s="240">
        <v>2.4</v>
      </c>
      <c r="G927" s="2">
        <f t="shared" si="16"/>
        <v>68</v>
      </c>
      <c r="J927" s="526"/>
      <c r="L927" s="240"/>
    </row>
    <row r="928" spans="1:12">
      <c r="A928" s="86">
        <v>45855</v>
      </c>
      <c r="B928" s="526">
        <v>31498</v>
      </c>
      <c r="C928" s="526" t="s">
        <v>24</v>
      </c>
      <c r="D928" t="s">
        <v>17</v>
      </c>
      <c r="E928" s="240"/>
      <c r="F928" s="240">
        <v>3</v>
      </c>
      <c r="G928" s="2">
        <f t="shared" si="16"/>
        <v>65</v>
      </c>
      <c r="J928" s="526"/>
      <c r="L928" s="240"/>
    </row>
    <row r="929" spans="1:14">
      <c r="A929" s="86">
        <v>45855</v>
      </c>
      <c r="B929" s="526">
        <v>31498</v>
      </c>
      <c r="C929" s="526" t="s">
        <v>24</v>
      </c>
      <c r="D929" t="s">
        <v>18</v>
      </c>
      <c r="E929" s="240"/>
      <c r="F929" s="240">
        <v>60</v>
      </c>
      <c r="G929" s="2">
        <f t="shared" si="16"/>
        <v>5</v>
      </c>
      <c r="J929" s="526"/>
      <c r="L929" s="240"/>
    </row>
    <row r="930" spans="1:14">
      <c r="A930" s="86">
        <v>45855</v>
      </c>
      <c r="B930" s="526">
        <v>31498</v>
      </c>
      <c r="C930" s="526" t="s">
        <v>24</v>
      </c>
      <c r="D930" t="s">
        <v>19</v>
      </c>
      <c r="E930" s="240"/>
      <c r="F930" s="240">
        <v>5</v>
      </c>
      <c r="G930" s="2">
        <f t="shared" si="16"/>
        <v>0</v>
      </c>
      <c r="J930" s="526"/>
      <c r="L930" s="240"/>
    </row>
    <row r="931" spans="1:14">
      <c r="A931" s="88">
        <v>45808</v>
      </c>
      <c r="B931" s="525" t="s">
        <v>14</v>
      </c>
      <c r="C931" s="525" t="s">
        <v>25</v>
      </c>
      <c r="D931" t="s">
        <v>16</v>
      </c>
      <c r="E931" s="240">
        <v>48.2</v>
      </c>
      <c r="G931" s="2">
        <f t="shared" si="16"/>
        <v>48.2</v>
      </c>
      <c r="J931" s="526"/>
      <c r="K931" t="s">
        <v>19</v>
      </c>
      <c r="L931" s="240">
        <v>5</v>
      </c>
    </row>
    <row r="932" spans="1:14">
      <c r="A932" s="86"/>
      <c r="B932" s="526"/>
      <c r="C932" s="526"/>
      <c r="D932" t="s">
        <v>17</v>
      </c>
      <c r="E932" s="240">
        <v>5</v>
      </c>
      <c r="G932" s="2">
        <f t="shared" si="16"/>
        <v>53.2</v>
      </c>
      <c r="J932" s="525" t="s">
        <v>24</v>
      </c>
      <c r="K932" t="s">
        <v>16</v>
      </c>
      <c r="L932" s="240">
        <v>48.2</v>
      </c>
      <c r="N932" s="37"/>
    </row>
    <row r="933" spans="1:14">
      <c r="A933" s="86"/>
      <c r="B933" s="526"/>
      <c r="C933" s="526"/>
      <c r="D933" t="s">
        <v>18</v>
      </c>
      <c r="E933" s="240">
        <v>60</v>
      </c>
      <c r="G933" s="2">
        <f t="shared" si="16"/>
        <v>113.2</v>
      </c>
      <c r="J933" s="526"/>
      <c r="K933" t="s">
        <v>17</v>
      </c>
      <c r="L933" s="240">
        <v>3</v>
      </c>
    </row>
    <row r="934" spans="1:14">
      <c r="A934" s="86"/>
      <c r="B934" s="526"/>
      <c r="C934" s="526"/>
      <c r="D934" t="s">
        <v>19</v>
      </c>
      <c r="E934" s="240">
        <v>5</v>
      </c>
      <c r="G934" s="2">
        <f t="shared" si="16"/>
        <v>118.2</v>
      </c>
      <c r="J934" s="526"/>
      <c r="K934" t="s">
        <v>18</v>
      </c>
      <c r="L934" s="240">
        <v>60</v>
      </c>
    </row>
    <row r="935" spans="1:14">
      <c r="A935" s="86">
        <v>45855</v>
      </c>
      <c r="B935" s="526">
        <v>31498</v>
      </c>
      <c r="C935" s="526" t="s">
        <v>25</v>
      </c>
      <c r="D935" t="s">
        <v>16</v>
      </c>
      <c r="E935" s="240"/>
      <c r="F935" s="240">
        <v>48.2</v>
      </c>
      <c r="G935" s="2">
        <f t="shared" si="16"/>
        <v>70</v>
      </c>
      <c r="J935" s="526"/>
      <c r="L935" s="240"/>
    </row>
    <row r="936" spans="1:14">
      <c r="A936" s="86">
        <v>45855</v>
      </c>
      <c r="B936" s="526">
        <v>31498</v>
      </c>
      <c r="C936" s="526" t="s">
        <v>25</v>
      </c>
      <c r="D936" t="s">
        <v>17</v>
      </c>
      <c r="E936" s="240"/>
      <c r="F936" s="240">
        <v>5</v>
      </c>
      <c r="G936" s="2">
        <f t="shared" si="16"/>
        <v>65</v>
      </c>
      <c r="J936" s="526"/>
      <c r="L936" s="240"/>
    </row>
    <row r="937" spans="1:14">
      <c r="A937" s="86">
        <v>45855</v>
      </c>
      <c r="B937" s="526">
        <v>31498</v>
      </c>
      <c r="C937" s="526" t="s">
        <v>25</v>
      </c>
      <c r="D937" t="s">
        <v>18</v>
      </c>
      <c r="E937" s="240"/>
      <c r="F937" s="240">
        <v>60</v>
      </c>
      <c r="G937" s="2">
        <f t="shared" si="16"/>
        <v>5</v>
      </c>
      <c r="J937" s="526"/>
      <c r="L937" s="240"/>
    </row>
    <row r="938" spans="1:14">
      <c r="A938" s="86">
        <v>45855</v>
      </c>
      <c r="B938" s="526">
        <v>31498</v>
      </c>
      <c r="C938" s="526" t="s">
        <v>25</v>
      </c>
      <c r="D938" t="s">
        <v>19</v>
      </c>
      <c r="E938" s="240"/>
      <c r="F938" s="240">
        <v>5</v>
      </c>
      <c r="G938" s="2">
        <f t="shared" si="16"/>
        <v>0</v>
      </c>
      <c r="J938" s="526"/>
      <c r="L938" s="240"/>
    </row>
    <row r="939" spans="1:14">
      <c r="A939" s="88">
        <v>45838</v>
      </c>
      <c r="B939" s="525" t="s">
        <v>14</v>
      </c>
      <c r="C939" s="525" t="s">
        <v>26</v>
      </c>
      <c r="D939" t="s">
        <v>16</v>
      </c>
      <c r="E939" s="240">
        <v>48.2</v>
      </c>
      <c r="G939" s="2">
        <f t="shared" si="16"/>
        <v>48.2</v>
      </c>
      <c r="J939" s="526"/>
      <c r="K939" t="s">
        <v>19</v>
      </c>
      <c r="L939" s="240">
        <v>5</v>
      </c>
    </row>
    <row r="940" spans="1:14">
      <c r="A940" s="86"/>
      <c r="B940" s="526"/>
      <c r="C940" s="526"/>
      <c r="D940" t="s">
        <v>17</v>
      </c>
      <c r="E940" s="240">
        <v>4</v>
      </c>
      <c r="G940" s="2">
        <f t="shared" si="16"/>
        <v>52.2</v>
      </c>
      <c r="J940" s="525" t="s">
        <v>25</v>
      </c>
      <c r="K940" t="s">
        <v>16</v>
      </c>
      <c r="L940" s="240">
        <v>48.2</v>
      </c>
    </row>
    <row r="941" spans="1:14">
      <c r="A941" s="86"/>
      <c r="B941" s="526"/>
      <c r="C941" s="526"/>
      <c r="D941" t="s">
        <v>18</v>
      </c>
      <c r="E941" s="240">
        <v>60</v>
      </c>
      <c r="G941" s="2">
        <f t="shared" si="16"/>
        <v>112.2</v>
      </c>
      <c r="K941" t="s">
        <v>17</v>
      </c>
      <c r="L941" s="240">
        <v>5</v>
      </c>
    </row>
    <row r="942" spans="1:14">
      <c r="A942" s="86"/>
      <c r="B942" s="526"/>
      <c r="C942" s="526"/>
      <c r="D942" t="s">
        <v>19</v>
      </c>
      <c r="E942" s="240">
        <v>5</v>
      </c>
      <c r="G942" s="2">
        <f t="shared" si="16"/>
        <v>117.2</v>
      </c>
      <c r="K942" t="s">
        <v>18</v>
      </c>
      <c r="L942" s="240">
        <v>60</v>
      </c>
    </row>
    <row r="943" spans="1:14">
      <c r="A943" s="86">
        <v>45855</v>
      </c>
      <c r="B943" s="526">
        <v>31498</v>
      </c>
      <c r="C943" s="526" t="s">
        <v>26</v>
      </c>
      <c r="D943" t="s">
        <v>16</v>
      </c>
      <c r="F943" s="240">
        <v>48.2</v>
      </c>
      <c r="G943" s="2">
        <f t="shared" si="16"/>
        <v>69</v>
      </c>
      <c r="K943" t="s">
        <v>19</v>
      </c>
      <c r="L943" s="240">
        <v>5</v>
      </c>
    </row>
    <row r="944" spans="1:14">
      <c r="A944" s="86">
        <v>45855</v>
      </c>
      <c r="B944" s="526">
        <v>31498</v>
      </c>
      <c r="C944" s="526" t="s">
        <v>26</v>
      </c>
      <c r="D944" t="s">
        <v>17</v>
      </c>
      <c r="F944" s="240">
        <v>4</v>
      </c>
      <c r="G944" s="2">
        <f t="shared" si="16"/>
        <v>65</v>
      </c>
      <c r="J944" s="525" t="s">
        <v>26</v>
      </c>
      <c r="K944" t="s">
        <v>16</v>
      </c>
      <c r="L944" s="240">
        <v>48.2</v>
      </c>
    </row>
    <row r="945" spans="1:14">
      <c r="A945" s="86">
        <v>45855</v>
      </c>
      <c r="B945" s="526">
        <v>31498</v>
      </c>
      <c r="C945" s="526" t="s">
        <v>26</v>
      </c>
      <c r="D945" t="s">
        <v>18</v>
      </c>
      <c r="F945" s="240">
        <v>60</v>
      </c>
      <c r="G945" s="2">
        <f t="shared" si="16"/>
        <v>5</v>
      </c>
      <c r="J945" s="526"/>
      <c r="K945" t="s">
        <v>17</v>
      </c>
      <c r="L945" s="240">
        <v>4</v>
      </c>
    </row>
    <row r="946" spans="1:14">
      <c r="A946" s="86">
        <v>45855</v>
      </c>
      <c r="B946" s="526">
        <v>31498</v>
      </c>
      <c r="C946" s="526" t="s">
        <v>26</v>
      </c>
      <c r="D946" t="s">
        <v>19</v>
      </c>
      <c r="F946" s="240">
        <v>5</v>
      </c>
      <c r="G946" s="2">
        <f t="shared" si="16"/>
        <v>0</v>
      </c>
      <c r="J946" s="526"/>
      <c r="K946" t="s">
        <v>18</v>
      </c>
      <c r="L946" s="240">
        <v>60</v>
      </c>
    </row>
    <row r="947" spans="1:14">
      <c r="A947" s="88">
        <v>45869</v>
      </c>
      <c r="B947" s="525" t="s">
        <v>14</v>
      </c>
      <c r="C947" s="525" t="s">
        <v>27</v>
      </c>
      <c r="D947" t="s">
        <v>16</v>
      </c>
      <c r="E947" s="240">
        <v>48.2</v>
      </c>
      <c r="F947" s="240"/>
      <c r="G947" s="2">
        <f t="shared" si="16"/>
        <v>48.2</v>
      </c>
      <c r="J947" s="526"/>
      <c r="K947" t="s">
        <v>19</v>
      </c>
      <c r="L947" s="240">
        <v>5</v>
      </c>
    </row>
    <row r="948" spans="1:14">
      <c r="A948" s="86"/>
      <c r="B948" s="526"/>
      <c r="C948" s="526"/>
      <c r="D948" t="s">
        <v>17</v>
      </c>
      <c r="E948" s="240">
        <v>4</v>
      </c>
      <c r="F948" s="240"/>
      <c r="G948" s="2">
        <f t="shared" si="16"/>
        <v>52.2</v>
      </c>
      <c r="I948">
        <v>232</v>
      </c>
      <c r="L948" s="26">
        <f>SUM(L923:L947)</f>
        <v>467.8</v>
      </c>
      <c r="M948" s="26"/>
    </row>
    <row r="949" spans="1:14">
      <c r="A949" s="86"/>
      <c r="B949" s="526"/>
      <c r="C949" s="526"/>
      <c r="D949" t="s">
        <v>18</v>
      </c>
      <c r="E949" s="240">
        <v>60</v>
      </c>
      <c r="F949" s="240"/>
      <c r="G949" s="2">
        <f t="shared" si="16"/>
        <v>112.2</v>
      </c>
      <c r="I949">
        <f>I948-162</f>
        <v>70</v>
      </c>
      <c r="L949" s="26">
        <v>162</v>
      </c>
    </row>
    <row r="950" spans="1:14">
      <c r="A950" s="86"/>
      <c r="B950" s="526"/>
      <c r="C950" s="526"/>
      <c r="D950" t="s">
        <v>19</v>
      </c>
      <c r="E950" s="240">
        <v>5</v>
      </c>
      <c r="F950" s="240"/>
      <c r="G950" s="2">
        <f t="shared" ref="G950:G1015" si="17">+G949+E950-F950</f>
        <v>117.2</v>
      </c>
      <c r="L950" s="26">
        <f>L948-L949</f>
        <v>305.8</v>
      </c>
      <c r="N950" s="26"/>
    </row>
    <row r="951" spans="1:14">
      <c r="A951" s="86">
        <v>45869</v>
      </c>
      <c r="B951" s="526" t="s">
        <v>115</v>
      </c>
      <c r="C951" s="526" t="s">
        <v>27</v>
      </c>
      <c r="D951" t="s">
        <v>18</v>
      </c>
      <c r="E951" s="240"/>
      <c r="F951" s="240">
        <v>60</v>
      </c>
      <c r="G951" s="2">
        <f t="shared" si="17"/>
        <v>57.2</v>
      </c>
    </row>
    <row r="952" spans="1:14">
      <c r="A952" s="86">
        <v>45869</v>
      </c>
      <c r="B952" s="526" t="s">
        <v>115</v>
      </c>
      <c r="C952" s="526" t="s">
        <v>27</v>
      </c>
      <c r="D952" t="s">
        <v>19</v>
      </c>
      <c r="E952" s="240"/>
      <c r="F952" s="240">
        <v>5</v>
      </c>
      <c r="G952" s="2">
        <f t="shared" si="17"/>
        <v>52.2</v>
      </c>
    </row>
    <row r="953" spans="1:14">
      <c r="A953" s="86">
        <v>45869</v>
      </c>
      <c r="B953" s="526" t="s">
        <v>115</v>
      </c>
      <c r="C953" s="526" t="s">
        <v>27</v>
      </c>
      <c r="D953" t="s">
        <v>16</v>
      </c>
      <c r="F953" s="2">
        <v>5</v>
      </c>
      <c r="G953" s="2">
        <f t="shared" si="17"/>
        <v>47.2</v>
      </c>
    </row>
    <row r="954" spans="1:14">
      <c r="A954" s="7">
        <v>45930</v>
      </c>
      <c r="B954" s="526" t="s">
        <v>145</v>
      </c>
      <c r="C954" s="526" t="s">
        <v>27</v>
      </c>
      <c r="D954" t="s">
        <v>16</v>
      </c>
      <c r="F954" s="2">
        <f>E947-F953</f>
        <v>43.2</v>
      </c>
      <c r="G954" s="2">
        <f t="shared" si="17"/>
        <v>4</v>
      </c>
    </row>
    <row r="955" spans="1:14">
      <c r="A955" s="7">
        <v>45930</v>
      </c>
      <c r="B955" s="526" t="s">
        <v>145</v>
      </c>
      <c r="C955" s="526" t="s">
        <v>27</v>
      </c>
      <c r="D955" t="s">
        <v>17</v>
      </c>
      <c r="F955" s="240">
        <v>4</v>
      </c>
      <c r="G955" s="2">
        <f t="shared" si="17"/>
        <v>0</v>
      </c>
    </row>
    <row r="956" spans="1:14">
      <c r="A956" s="44">
        <v>45900</v>
      </c>
      <c r="B956" s="525" t="s">
        <v>14</v>
      </c>
      <c r="C956" s="525" t="s">
        <v>28</v>
      </c>
      <c r="D956" t="s">
        <v>16</v>
      </c>
      <c r="E956" s="240">
        <v>48.2</v>
      </c>
      <c r="G956" s="2">
        <f t="shared" si="17"/>
        <v>48.2</v>
      </c>
    </row>
    <row r="957" spans="1:14">
      <c r="B957" s="526"/>
      <c r="C957" s="526"/>
      <c r="D957" t="s">
        <v>17</v>
      </c>
      <c r="E957" s="240">
        <v>8</v>
      </c>
      <c r="G957" s="2">
        <f t="shared" si="17"/>
        <v>56.2</v>
      </c>
    </row>
    <row r="958" spans="1:14">
      <c r="B958" s="526"/>
      <c r="C958" s="526"/>
      <c r="D958" t="s">
        <v>18</v>
      </c>
      <c r="E958" s="240">
        <v>60</v>
      </c>
      <c r="G958" s="2">
        <f t="shared" si="17"/>
        <v>116.2</v>
      </c>
    </row>
    <row r="959" spans="1:14">
      <c r="B959" s="526"/>
      <c r="C959" s="526"/>
      <c r="D959" t="s">
        <v>19</v>
      </c>
      <c r="E959" s="240">
        <v>5</v>
      </c>
      <c r="G959" s="2">
        <f t="shared" si="17"/>
        <v>121.2</v>
      </c>
    </row>
    <row r="960" spans="1:14">
      <c r="A960" s="7">
        <v>45900</v>
      </c>
      <c r="B960" s="526" t="s">
        <v>143</v>
      </c>
      <c r="C960" s="526" t="s">
        <v>28</v>
      </c>
      <c r="D960" t="s">
        <v>18</v>
      </c>
      <c r="F960" s="240">
        <v>60</v>
      </c>
      <c r="G960" s="2">
        <f t="shared" si="17"/>
        <v>61.2</v>
      </c>
    </row>
    <row r="961" spans="1:11">
      <c r="A961" s="7">
        <v>45900</v>
      </c>
      <c r="B961" s="526" t="s">
        <v>143</v>
      </c>
      <c r="C961" s="526" t="s">
        <v>28</v>
      </c>
      <c r="D961" t="s">
        <v>19</v>
      </c>
      <c r="F961" s="240">
        <v>5</v>
      </c>
      <c r="G961" s="2">
        <f t="shared" si="17"/>
        <v>56.2</v>
      </c>
    </row>
    <row r="962" spans="1:11">
      <c r="A962" s="7">
        <v>45900</v>
      </c>
      <c r="B962" s="526" t="s">
        <v>143</v>
      </c>
      <c r="C962" s="526" t="s">
        <v>28</v>
      </c>
      <c r="D962" t="s">
        <v>16</v>
      </c>
      <c r="F962" s="2">
        <v>48.2</v>
      </c>
      <c r="G962" s="2">
        <f t="shared" si="17"/>
        <v>8</v>
      </c>
    </row>
    <row r="963" spans="1:11">
      <c r="A963" s="7">
        <v>45900</v>
      </c>
      <c r="B963" s="526" t="s">
        <v>143</v>
      </c>
      <c r="C963" s="526" t="s">
        <v>28</v>
      </c>
      <c r="D963" t="s">
        <v>17</v>
      </c>
      <c r="F963" s="2">
        <v>6.8</v>
      </c>
      <c r="G963" s="2">
        <f t="shared" si="17"/>
        <v>1.2000000000000002</v>
      </c>
    </row>
    <row r="964" spans="1:11">
      <c r="A964" s="7">
        <v>45930</v>
      </c>
      <c r="B964" s="526" t="s">
        <v>145</v>
      </c>
      <c r="C964" s="526" t="s">
        <v>28</v>
      </c>
      <c r="D964" t="s">
        <v>17</v>
      </c>
      <c r="F964" s="2">
        <v>1.2</v>
      </c>
      <c r="G964" s="2">
        <f t="shared" si="17"/>
        <v>0</v>
      </c>
    </row>
    <row r="965" spans="1:11">
      <c r="A965" s="88">
        <v>45930</v>
      </c>
      <c r="B965" s="525" t="s">
        <v>14</v>
      </c>
      <c r="C965" s="525" t="s">
        <v>85</v>
      </c>
      <c r="D965" t="s">
        <v>16</v>
      </c>
      <c r="E965" s="240">
        <v>46.3</v>
      </c>
      <c r="G965" s="2">
        <f t="shared" si="17"/>
        <v>46.3</v>
      </c>
    </row>
    <row r="966" spans="1:11">
      <c r="B966" s="526"/>
      <c r="C966" s="526"/>
      <c r="D966" t="s">
        <v>17</v>
      </c>
      <c r="E966" s="26">
        <v>4</v>
      </c>
      <c r="G966" s="2">
        <f t="shared" si="17"/>
        <v>50.3</v>
      </c>
      <c r="I966" s="525" t="s">
        <v>85</v>
      </c>
      <c r="J966" t="s">
        <v>16</v>
      </c>
      <c r="K966" s="240">
        <f>E965-F972</f>
        <v>34.699999999999996</v>
      </c>
    </row>
    <row r="967" spans="1:11">
      <c r="B967" s="526"/>
      <c r="C967" s="526"/>
      <c r="D967" t="s">
        <v>18</v>
      </c>
      <c r="E967" s="26">
        <v>60</v>
      </c>
      <c r="G967" s="2">
        <f t="shared" si="17"/>
        <v>110.3</v>
      </c>
      <c r="I967" s="526"/>
      <c r="J967" t="s">
        <v>17</v>
      </c>
      <c r="K967" s="26">
        <v>4</v>
      </c>
    </row>
    <row r="968" spans="1:11">
      <c r="B968" s="526"/>
      <c r="C968" s="526"/>
      <c r="D968" t="s">
        <v>19</v>
      </c>
      <c r="E968" s="26">
        <v>5</v>
      </c>
      <c r="G968" s="2">
        <f t="shared" si="17"/>
        <v>115.3</v>
      </c>
      <c r="J968" t="s">
        <v>86</v>
      </c>
      <c r="K968" s="240">
        <v>10</v>
      </c>
    </row>
    <row r="969" spans="1:11">
      <c r="B969" s="526"/>
      <c r="C969" s="526"/>
      <c r="D969" t="s">
        <v>86</v>
      </c>
      <c r="E969" s="240">
        <v>10</v>
      </c>
      <c r="G969" s="2">
        <f t="shared" si="17"/>
        <v>125.3</v>
      </c>
      <c r="I969" s="525" t="s">
        <v>30</v>
      </c>
      <c r="J969" t="s">
        <v>16</v>
      </c>
      <c r="K969" s="2">
        <v>45.7</v>
      </c>
    </row>
    <row r="970" spans="1:11">
      <c r="A970" s="7">
        <v>45930</v>
      </c>
      <c r="B970" s="526" t="s">
        <v>145</v>
      </c>
      <c r="C970" s="526" t="s">
        <v>85</v>
      </c>
      <c r="D970" t="s">
        <v>18</v>
      </c>
      <c r="E970" s="240"/>
      <c r="F970" s="26">
        <v>60</v>
      </c>
      <c r="G970" s="2">
        <f t="shared" si="17"/>
        <v>65.3</v>
      </c>
      <c r="I970" s="526"/>
      <c r="J970" t="s">
        <v>17</v>
      </c>
      <c r="K970" s="2">
        <v>7</v>
      </c>
    </row>
    <row r="971" spans="1:11">
      <c r="A971" s="7">
        <v>45930</v>
      </c>
      <c r="B971" s="526" t="s">
        <v>145</v>
      </c>
      <c r="C971" s="526" t="s">
        <v>85</v>
      </c>
      <c r="D971" t="s">
        <v>19</v>
      </c>
      <c r="E971" s="240"/>
      <c r="F971" s="26">
        <v>5</v>
      </c>
      <c r="G971" s="2">
        <f t="shared" si="17"/>
        <v>60.3</v>
      </c>
      <c r="I971" s="526"/>
      <c r="J971" t="s">
        <v>18</v>
      </c>
      <c r="K971" s="26">
        <v>60</v>
      </c>
    </row>
    <row r="972" spans="1:11">
      <c r="A972" s="7">
        <v>45930</v>
      </c>
      <c r="B972" s="526" t="s">
        <v>145</v>
      </c>
      <c r="C972" s="526" t="s">
        <v>85</v>
      </c>
      <c r="D972" t="s">
        <v>16</v>
      </c>
      <c r="E972" s="240"/>
      <c r="F972" s="26">
        <v>11.6</v>
      </c>
      <c r="G972" s="2">
        <f t="shared" si="17"/>
        <v>48.699999999999996</v>
      </c>
      <c r="I972" s="526"/>
      <c r="J972" t="s">
        <v>19</v>
      </c>
      <c r="K972" s="26">
        <v>5</v>
      </c>
    </row>
    <row r="973" spans="1:11">
      <c r="A973" s="7">
        <v>45985</v>
      </c>
      <c r="B973" s="526">
        <v>32028</v>
      </c>
      <c r="C973" s="526" t="s">
        <v>85</v>
      </c>
      <c r="D973" t="s">
        <v>16</v>
      </c>
      <c r="E973" s="240"/>
      <c r="F973" s="26">
        <v>34.700000000000003</v>
      </c>
      <c r="G973" s="2">
        <f t="shared" si="17"/>
        <v>13.999999999999993</v>
      </c>
      <c r="I973" s="526"/>
      <c r="K973" s="26"/>
    </row>
    <row r="974" spans="1:11">
      <c r="A974" s="7">
        <v>45985</v>
      </c>
      <c r="B974" s="526">
        <v>32028</v>
      </c>
      <c r="C974" s="526" t="s">
        <v>85</v>
      </c>
      <c r="D974" t="s">
        <v>17</v>
      </c>
      <c r="E974" s="240"/>
      <c r="F974" s="26">
        <v>4</v>
      </c>
      <c r="G974" s="2">
        <f t="shared" si="17"/>
        <v>9.9999999999999929</v>
      </c>
      <c r="I974" s="526"/>
      <c r="K974" s="26"/>
    </row>
    <row r="975" spans="1:11">
      <c r="A975" s="7">
        <v>45985</v>
      </c>
      <c r="B975" s="526">
        <v>32028</v>
      </c>
      <c r="C975" s="526" t="s">
        <v>85</v>
      </c>
      <c r="D975" t="s">
        <v>86</v>
      </c>
      <c r="E975" s="240"/>
      <c r="F975" s="26">
        <v>10</v>
      </c>
      <c r="G975" s="2">
        <f t="shared" si="17"/>
        <v>0</v>
      </c>
      <c r="I975" s="526"/>
      <c r="K975" s="26"/>
    </row>
    <row r="976" spans="1:11">
      <c r="A976" s="88">
        <v>45961</v>
      </c>
      <c r="B976" s="525" t="s">
        <v>14</v>
      </c>
      <c r="C976" s="525" t="s">
        <v>30</v>
      </c>
      <c r="D976" t="s">
        <v>16</v>
      </c>
      <c r="E976" s="2">
        <v>45.7</v>
      </c>
      <c r="G976" s="2">
        <f t="shared" si="17"/>
        <v>45.7</v>
      </c>
      <c r="K976" s="37">
        <f>SUM(K966:K972)</f>
        <v>166.4</v>
      </c>
    </row>
    <row r="977" spans="1:15">
      <c r="A977" s="86"/>
      <c r="B977" s="526"/>
      <c r="C977" s="526"/>
      <c r="D977" t="s">
        <v>17</v>
      </c>
      <c r="E977" s="2">
        <v>7</v>
      </c>
      <c r="G977" s="2">
        <f t="shared" si="17"/>
        <v>52.7</v>
      </c>
    </row>
    <row r="978" spans="1:15">
      <c r="A978" s="86"/>
      <c r="B978" s="526"/>
      <c r="C978" s="526"/>
      <c r="D978" t="s">
        <v>18</v>
      </c>
      <c r="E978" s="26">
        <v>60</v>
      </c>
      <c r="G978" s="2">
        <f t="shared" si="17"/>
        <v>112.7</v>
      </c>
    </row>
    <row r="979" spans="1:15">
      <c r="A979" s="86"/>
      <c r="B979" s="526"/>
      <c r="C979" s="526"/>
      <c r="D979" t="s">
        <v>19</v>
      </c>
      <c r="E979" s="26">
        <v>5</v>
      </c>
      <c r="G979" s="2">
        <f t="shared" si="17"/>
        <v>117.7</v>
      </c>
    </row>
    <row r="980" spans="1:15">
      <c r="A980" s="7">
        <v>45985</v>
      </c>
      <c r="B980" s="526">
        <v>32028</v>
      </c>
      <c r="C980" s="526" t="s">
        <v>30</v>
      </c>
      <c r="D980" t="s">
        <v>16</v>
      </c>
      <c r="F980" s="2">
        <v>45.7</v>
      </c>
      <c r="G980" s="2">
        <f t="shared" si="17"/>
        <v>72</v>
      </c>
    </row>
    <row r="981" spans="1:15">
      <c r="A981" s="7">
        <v>45985</v>
      </c>
      <c r="B981" s="526">
        <v>32028</v>
      </c>
      <c r="C981" s="526" t="s">
        <v>30</v>
      </c>
      <c r="D981" t="s">
        <v>17</v>
      </c>
      <c r="F981" s="2">
        <v>7</v>
      </c>
      <c r="G981" s="2">
        <f t="shared" si="17"/>
        <v>65</v>
      </c>
      <c r="J981" s="542" t="s">
        <v>699</v>
      </c>
      <c r="K981" s="542"/>
      <c r="L981" s="542"/>
      <c r="M981" s="367"/>
      <c r="N981" s="367"/>
      <c r="O981" s="367"/>
    </row>
    <row r="982" spans="1:15">
      <c r="A982" s="7">
        <v>45985</v>
      </c>
      <c r="B982" s="526">
        <v>32028</v>
      </c>
      <c r="C982" s="526" t="s">
        <v>30</v>
      </c>
      <c r="D982" t="s">
        <v>18</v>
      </c>
      <c r="F982" s="26">
        <v>60</v>
      </c>
      <c r="G982" s="2">
        <f t="shared" si="17"/>
        <v>5</v>
      </c>
      <c r="I982" s="525">
        <v>2025</v>
      </c>
      <c r="J982" s="525" t="s">
        <v>34</v>
      </c>
      <c r="K982" t="s">
        <v>16</v>
      </c>
      <c r="L982" s="2">
        <f>E992-F996</f>
        <v>8.1000000000000014</v>
      </c>
    </row>
    <row r="983" spans="1:15">
      <c r="A983" s="7">
        <v>45985</v>
      </c>
      <c r="B983" s="526">
        <v>32028</v>
      </c>
      <c r="C983" s="526" t="s">
        <v>30</v>
      </c>
      <c r="D983" t="s">
        <v>19</v>
      </c>
      <c r="F983" s="26">
        <v>5</v>
      </c>
      <c r="G983" s="2">
        <f t="shared" si="17"/>
        <v>0</v>
      </c>
      <c r="J983" s="526"/>
      <c r="K983" t="s">
        <v>17</v>
      </c>
      <c r="L983" s="2">
        <v>6</v>
      </c>
    </row>
    <row r="984" spans="1:15">
      <c r="A984" s="88">
        <v>45991</v>
      </c>
      <c r="B984" s="525" t="s">
        <v>14</v>
      </c>
      <c r="C984" s="525" t="s">
        <v>33</v>
      </c>
      <c r="D984" t="s">
        <v>16</v>
      </c>
      <c r="E984" s="26">
        <v>43.2</v>
      </c>
      <c r="G984" s="2">
        <f t="shared" si="17"/>
        <v>43.2</v>
      </c>
      <c r="J984" s="526"/>
      <c r="K984" t="s">
        <v>18</v>
      </c>
      <c r="L984" s="2">
        <v>60</v>
      </c>
    </row>
    <row r="985" spans="1:15">
      <c r="A985" s="86"/>
      <c r="B985" s="526"/>
      <c r="C985" s="526"/>
      <c r="D985" t="s">
        <v>17</v>
      </c>
      <c r="E985" s="26">
        <v>6</v>
      </c>
      <c r="G985" s="2">
        <f t="shared" si="17"/>
        <v>49.2</v>
      </c>
      <c r="J985" s="526"/>
      <c r="K985" t="s">
        <v>19</v>
      </c>
      <c r="L985" s="2">
        <v>5</v>
      </c>
    </row>
    <row r="986" spans="1:15">
      <c r="A986" s="86"/>
      <c r="B986" s="526"/>
      <c r="C986" s="526"/>
      <c r="D986" t="s">
        <v>18</v>
      </c>
      <c r="E986" s="240">
        <v>60</v>
      </c>
      <c r="G986" s="2">
        <f t="shared" si="17"/>
        <v>109.2</v>
      </c>
      <c r="J986" s="525" t="s">
        <v>15</v>
      </c>
      <c r="K986" t="s">
        <v>16</v>
      </c>
      <c r="L986" s="2">
        <v>42.6</v>
      </c>
    </row>
    <row r="987" spans="1:15">
      <c r="A987" s="86"/>
      <c r="B987" s="526"/>
      <c r="C987" s="526"/>
      <c r="D987" t="s">
        <v>19</v>
      </c>
      <c r="E987" s="240">
        <v>5</v>
      </c>
      <c r="G987" s="2">
        <f t="shared" si="17"/>
        <v>114.2</v>
      </c>
      <c r="J987" s="526"/>
      <c r="K987" t="s">
        <v>17</v>
      </c>
      <c r="L987" s="2">
        <v>5</v>
      </c>
    </row>
    <row r="988" spans="1:15">
      <c r="A988" s="499">
        <v>46104</v>
      </c>
      <c r="B988" s="494" t="s">
        <v>124</v>
      </c>
      <c r="C988" s="494" t="s">
        <v>33</v>
      </c>
      <c r="D988" s="496" t="s">
        <v>16</v>
      </c>
      <c r="E988" s="503"/>
      <c r="F988" s="504">
        <v>43.2</v>
      </c>
      <c r="G988" s="2">
        <f>+G987+E988-F988</f>
        <v>71</v>
      </c>
      <c r="J988" s="526"/>
      <c r="K988" t="s">
        <v>18</v>
      </c>
      <c r="L988" s="2">
        <v>60</v>
      </c>
    </row>
    <row r="989" spans="1:15">
      <c r="A989" s="499">
        <v>46104</v>
      </c>
      <c r="B989" s="494" t="s">
        <v>124</v>
      </c>
      <c r="C989" s="494" t="s">
        <v>33</v>
      </c>
      <c r="D989" s="496" t="s">
        <v>17</v>
      </c>
      <c r="E989" s="503"/>
      <c r="F989" s="504">
        <v>6</v>
      </c>
      <c r="G989" s="2">
        <f>+G988+E989-F989</f>
        <v>65</v>
      </c>
      <c r="J989" s="526"/>
      <c r="K989" t="s">
        <v>19</v>
      </c>
      <c r="L989" s="2">
        <v>5</v>
      </c>
    </row>
    <row r="990" spans="1:15">
      <c r="A990" s="499">
        <v>46104</v>
      </c>
      <c r="B990" s="494" t="s">
        <v>124</v>
      </c>
      <c r="C990" s="494" t="s">
        <v>33</v>
      </c>
      <c r="D990" s="496" t="s">
        <v>18</v>
      </c>
      <c r="E990" s="503"/>
      <c r="F990" s="503">
        <v>60</v>
      </c>
      <c r="G990" s="2">
        <f>+G989+E990-F990</f>
        <v>5</v>
      </c>
      <c r="J990" s="526"/>
      <c r="K990" t="s">
        <v>146</v>
      </c>
      <c r="L990" s="240">
        <v>10</v>
      </c>
    </row>
    <row r="991" spans="1:15">
      <c r="A991" s="499">
        <v>46104</v>
      </c>
      <c r="B991" s="494" t="s">
        <v>124</v>
      </c>
      <c r="C991" s="494" t="s">
        <v>33</v>
      </c>
      <c r="D991" s="496" t="s">
        <v>19</v>
      </c>
      <c r="E991" s="503"/>
      <c r="F991" s="503">
        <v>5</v>
      </c>
      <c r="G991" s="2">
        <f>+G990+E991-F991</f>
        <v>0</v>
      </c>
      <c r="J991" s="525" t="s">
        <v>20</v>
      </c>
      <c r="K991" t="s">
        <v>16</v>
      </c>
      <c r="L991" s="240">
        <v>42</v>
      </c>
    </row>
    <row r="992" spans="1:15">
      <c r="A992" s="44">
        <v>46022</v>
      </c>
      <c r="B992" s="525" t="s">
        <v>14</v>
      </c>
      <c r="C992" s="525" t="s">
        <v>34</v>
      </c>
      <c r="D992" t="s">
        <v>16</v>
      </c>
      <c r="E992" s="99">
        <v>43.9</v>
      </c>
      <c r="G992" s="2">
        <f>+G991+E992-F992</f>
        <v>43.9</v>
      </c>
      <c r="J992" s="526"/>
      <c r="K992" t="s">
        <v>17</v>
      </c>
      <c r="L992" s="8">
        <v>10</v>
      </c>
    </row>
    <row r="993" spans="1:12">
      <c r="A993" s="62"/>
      <c r="B993" s="60"/>
      <c r="C993" s="60"/>
      <c r="D993" t="s">
        <v>17</v>
      </c>
      <c r="E993" s="99">
        <v>6</v>
      </c>
      <c r="G993" s="2">
        <f t="shared" si="17"/>
        <v>49.9</v>
      </c>
      <c r="J993" s="526"/>
      <c r="K993" t="s">
        <v>18</v>
      </c>
      <c r="L993" s="8">
        <v>56</v>
      </c>
    </row>
    <row r="994" spans="1:12">
      <c r="A994" s="62"/>
      <c r="B994" s="60"/>
      <c r="C994" s="60"/>
      <c r="D994" t="s">
        <v>18</v>
      </c>
      <c r="E994" s="99">
        <v>60</v>
      </c>
      <c r="G994" s="2">
        <f t="shared" si="17"/>
        <v>109.9</v>
      </c>
      <c r="I994" s="525"/>
      <c r="J994" s="526"/>
      <c r="K994" t="s">
        <v>19</v>
      </c>
      <c r="L994" s="8">
        <v>5</v>
      </c>
    </row>
    <row r="995" spans="1:12">
      <c r="A995" s="62"/>
      <c r="B995" s="60"/>
      <c r="C995" s="60"/>
      <c r="D995" t="s">
        <v>19</v>
      </c>
      <c r="E995" s="99">
        <v>5</v>
      </c>
      <c r="G995" s="2">
        <f t="shared" si="17"/>
        <v>114.9</v>
      </c>
      <c r="J995" s="526"/>
      <c r="L995" s="168">
        <f>SUM(L982:L994)</f>
        <v>314.7</v>
      </c>
    </row>
    <row r="996" spans="1:12">
      <c r="A996" s="499">
        <v>46104</v>
      </c>
      <c r="B996" s="494" t="s">
        <v>124</v>
      </c>
      <c r="C996" s="500" t="s">
        <v>34</v>
      </c>
      <c r="D996" s="496" t="s">
        <v>16</v>
      </c>
      <c r="E996" s="501"/>
      <c r="F996" s="502">
        <v>35.799999999999997</v>
      </c>
      <c r="G996" s="2">
        <f>+G995+E996-F996</f>
        <v>79.100000000000009</v>
      </c>
      <c r="J996" s="525"/>
      <c r="L996" s="240"/>
    </row>
    <row r="997" spans="1:12">
      <c r="A997" s="86">
        <v>46104</v>
      </c>
      <c r="B997" s="526">
        <v>32789</v>
      </c>
      <c r="C997" s="60" t="s">
        <v>34</v>
      </c>
      <c r="D997" t="s">
        <v>16</v>
      </c>
      <c r="E997" s="99"/>
      <c r="F997" s="2">
        <v>8.1</v>
      </c>
      <c r="G997" s="2">
        <f t="shared" ref="G997:G1004" si="18">+G996+E997-F997</f>
        <v>71.000000000000014</v>
      </c>
      <c r="J997" s="525"/>
      <c r="L997" s="240"/>
    </row>
    <row r="998" spans="1:12">
      <c r="A998" s="86">
        <v>46104</v>
      </c>
      <c r="B998" s="526">
        <v>32789</v>
      </c>
      <c r="C998" s="60" t="s">
        <v>34</v>
      </c>
      <c r="D998" t="s">
        <v>17</v>
      </c>
      <c r="E998" s="99"/>
      <c r="F998" s="2">
        <v>6</v>
      </c>
      <c r="G998" s="2">
        <f t="shared" si="18"/>
        <v>65.000000000000014</v>
      </c>
      <c r="J998" s="525"/>
      <c r="L998" s="240"/>
    </row>
    <row r="999" spans="1:12">
      <c r="A999" s="86">
        <v>46104</v>
      </c>
      <c r="B999" s="526">
        <v>32789</v>
      </c>
      <c r="C999" s="60" t="s">
        <v>34</v>
      </c>
      <c r="D999" t="s">
        <v>18</v>
      </c>
      <c r="E999" s="99"/>
      <c r="F999" s="2">
        <v>60</v>
      </c>
      <c r="G999" s="2">
        <f t="shared" si="18"/>
        <v>5.0000000000000142</v>
      </c>
      <c r="J999" s="525"/>
      <c r="L999" s="240"/>
    </row>
    <row r="1000" spans="1:12">
      <c r="A1000" s="86">
        <v>46104</v>
      </c>
      <c r="B1000" s="526">
        <v>32789</v>
      </c>
      <c r="C1000" s="60" t="s">
        <v>34</v>
      </c>
      <c r="D1000" t="s">
        <v>19</v>
      </c>
      <c r="E1000" s="99"/>
      <c r="F1000" s="2">
        <v>5</v>
      </c>
      <c r="G1000" s="2">
        <f t="shared" si="18"/>
        <v>1.4210854715202004E-14</v>
      </c>
      <c r="J1000" s="525"/>
      <c r="L1000" s="240"/>
    </row>
    <row r="1001" spans="1:12">
      <c r="A1001" s="44">
        <v>46053</v>
      </c>
      <c r="B1001" s="525" t="s">
        <v>14</v>
      </c>
      <c r="C1001" s="525" t="s">
        <v>15</v>
      </c>
      <c r="D1001" t="s">
        <v>16</v>
      </c>
      <c r="E1001" s="2">
        <v>42.6</v>
      </c>
      <c r="G1001" s="2">
        <f t="shared" si="18"/>
        <v>42.600000000000016</v>
      </c>
      <c r="J1001" s="542" t="s">
        <v>699</v>
      </c>
      <c r="K1001" s="542"/>
      <c r="L1001" s="542"/>
    </row>
    <row r="1002" spans="1:12">
      <c r="B1002" s="526"/>
      <c r="C1002" s="526"/>
      <c r="D1002" t="s">
        <v>17</v>
      </c>
      <c r="E1002" s="2">
        <v>5</v>
      </c>
      <c r="G1002" s="2">
        <f t="shared" si="18"/>
        <v>47.600000000000016</v>
      </c>
      <c r="I1002" s="525">
        <v>2025</v>
      </c>
      <c r="J1002" s="525" t="s">
        <v>34</v>
      </c>
      <c r="K1002" t="s">
        <v>16</v>
      </c>
      <c r="L1002" s="2">
        <v>8.1</v>
      </c>
    </row>
    <row r="1003" spans="1:12">
      <c r="B1003" s="526"/>
      <c r="C1003" s="526"/>
      <c r="D1003" t="s">
        <v>18</v>
      </c>
      <c r="E1003" s="2">
        <v>60</v>
      </c>
      <c r="G1003" s="2">
        <f t="shared" si="18"/>
        <v>107.60000000000002</v>
      </c>
      <c r="J1003" s="526"/>
      <c r="K1003" t="s">
        <v>17</v>
      </c>
      <c r="L1003" s="2">
        <v>6</v>
      </c>
    </row>
    <row r="1004" spans="1:12">
      <c r="B1004" s="526"/>
      <c r="C1004" s="526"/>
      <c r="D1004" t="s">
        <v>19</v>
      </c>
      <c r="E1004" s="2">
        <v>5</v>
      </c>
      <c r="G1004" s="2">
        <f t="shared" si="18"/>
        <v>112.60000000000002</v>
      </c>
      <c r="J1004" s="526"/>
      <c r="K1004" t="s">
        <v>18</v>
      </c>
      <c r="L1004" s="2">
        <v>60</v>
      </c>
    </row>
    <row r="1005" spans="1:12">
      <c r="B1005" s="526"/>
      <c r="C1005" s="526"/>
      <c r="D1005" t="s">
        <v>146</v>
      </c>
      <c r="E1005" s="240">
        <v>10</v>
      </c>
      <c r="G1005" s="2">
        <f t="shared" si="17"/>
        <v>122.60000000000002</v>
      </c>
      <c r="J1005" s="526"/>
      <c r="K1005" t="s">
        <v>19</v>
      </c>
      <c r="L1005" s="2">
        <v>5</v>
      </c>
    </row>
    <row r="1006" spans="1:12">
      <c r="A1006" s="86">
        <v>46104</v>
      </c>
      <c r="B1006" s="526">
        <v>32789</v>
      </c>
      <c r="C1006" s="526" t="s">
        <v>15</v>
      </c>
      <c r="D1006" t="s">
        <v>16</v>
      </c>
      <c r="E1006" s="240"/>
      <c r="F1006" s="2">
        <v>42.6</v>
      </c>
      <c r="G1006" s="2">
        <f t="shared" si="17"/>
        <v>80.000000000000028</v>
      </c>
      <c r="J1006" s="526"/>
      <c r="L1006" s="2"/>
    </row>
    <row r="1007" spans="1:12">
      <c r="A1007" s="86">
        <v>46104</v>
      </c>
      <c r="B1007" s="526">
        <v>32789</v>
      </c>
      <c r="C1007" s="526" t="s">
        <v>15</v>
      </c>
      <c r="D1007" t="s">
        <v>17</v>
      </c>
      <c r="E1007" s="240"/>
      <c r="F1007" s="2">
        <v>3.1</v>
      </c>
      <c r="G1007" s="2">
        <f t="shared" si="17"/>
        <v>76.900000000000034</v>
      </c>
      <c r="J1007" s="526"/>
      <c r="L1007" s="2"/>
    </row>
    <row r="1008" spans="1:12">
      <c r="A1008" s="86">
        <v>46104</v>
      </c>
      <c r="B1008" s="526">
        <v>32790</v>
      </c>
      <c r="C1008" s="526" t="s">
        <v>15</v>
      </c>
      <c r="D1008" t="s">
        <v>17</v>
      </c>
      <c r="E1008" s="240"/>
      <c r="F1008" s="2">
        <v>1.9</v>
      </c>
      <c r="G1008" s="2">
        <f t="shared" si="17"/>
        <v>75.000000000000028</v>
      </c>
      <c r="J1008" s="526"/>
      <c r="L1008" s="2"/>
    </row>
    <row r="1009" spans="1:12">
      <c r="A1009" s="86">
        <v>46104</v>
      </c>
      <c r="B1009" s="526">
        <v>32790</v>
      </c>
      <c r="C1009" s="526" t="s">
        <v>15</v>
      </c>
      <c r="D1009" t="s">
        <v>18</v>
      </c>
      <c r="E1009" s="240"/>
      <c r="F1009" s="2">
        <v>60</v>
      </c>
      <c r="G1009" s="2">
        <f t="shared" si="17"/>
        <v>15.000000000000028</v>
      </c>
      <c r="J1009" s="526"/>
      <c r="L1009" s="2"/>
    </row>
    <row r="1010" spans="1:12">
      <c r="A1010" s="86">
        <v>46104</v>
      </c>
      <c r="B1010" s="526">
        <v>32790</v>
      </c>
      <c r="C1010" s="526" t="s">
        <v>15</v>
      </c>
      <c r="D1010" t="s">
        <v>19</v>
      </c>
      <c r="E1010" s="240"/>
      <c r="F1010" s="2">
        <v>5</v>
      </c>
      <c r="G1010" s="2">
        <f t="shared" si="17"/>
        <v>10.000000000000028</v>
      </c>
      <c r="J1010" s="526"/>
      <c r="L1010" s="2"/>
    </row>
    <row r="1011" spans="1:12">
      <c r="A1011" s="86">
        <v>46104</v>
      </c>
      <c r="B1011" s="526">
        <v>32790</v>
      </c>
      <c r="C1011" s="526" t="s">
        <v>15</v>
      </c>
      <c r="D1011" t="s">
        <v>146</v>
      </c>
      <c r="E1011" s="240"/>
      <c r="F1011" s="2">
        <v>10</v>
      </c>
      <c r="G1011" s="2">
        <f t="shared" si="17"/>
        <v>2.8421709430404007E-14</v>
      </c>
      <c r="J1011" s="526"/>
      <c r="L1011" s="2"/>
    </row>
    <row r="1012" spans="1:12">
      <c r="A1012" s="88">
        <v>46081</v>
      </c>
      <c r="B1012" s="525" t="s">
        <v>14</v>
      </c>
      <c r="C1012" s="525" t="s">
        <v>20</v>
      </c>
      <c r="D1012" t="s">
        <v>16</v>
      </c>
      <c r="E1012" s="240">
        <v>42</v>
      </c>
      <c r="G1012" s="2">
        <f t="shared" si="17"/>
        <v>42.000000000000028</v>
      </c>
      <c r="J1012" s="525" t="s">
        <v>15</v>
      </c>
      <c r="K1012" t="s">
        <v>16</v>
      </c>
      <c r="L1012" s="2">
        <v>42.6</v>
      </c>
    </row>
    <row r="1013" spans="1:12">
      <c r="B1013" s="526"/>
      <c r="C1013" s="526"/>
      <c r="D1013" t="s">
        <v>17</v>
      </c>
      <c r="E1013" s="8">
        <v>10</v>
      </c>
      <c r="G1013" s="2">
        <f t="shared" si="17"/>
        <v>52.000000000000028</v>
      </c>
      <c r="J1013" s="526"/>
      <c r="K1013" t="s">
        <v>17</v>
      </c>
      <c r="L1013" s="2">
        <v>3.1</v>
      </c>
    </row>
    <row r="1014" spans="1:12">
      <c r="B1014" s="526"/>
      <c r="C1014" s="526"/>
      <c r="D1014" t="s">
        <v>18</v>
      </c>
      <c r="E1014" s="8">
        <v>56</v>
      </c>
      <c r="G1014" s="2">
        <f t="shared" si="17"/>
        <v>108.00000000000003</v>
      </c>
    </row>
    <row r="1015" spans="1:12">
      <c r="B1015" s="526"/>
      <c r="C1015" s="526"/>
      <c r="D1015" t="s">
        <v>19</v>
      </c>
      <c r="E1015" s="8">
        <v>5</v>
      </c>
      <c r="G1015" s="2">
        <f t="shared" si="17"/>
        <v>113.00000000000003</v>
      </c>
      <c r="L1015" s="26">
        <f>SUM(L1002:L1014)</f>
        <v>124.79999999999998</v>
      </c>
    </row>
    <row r="1016" spans="1:12">
      <c r="A1016" s="86">
        <v>46104</v>
      </c>
      <c r="B1016" s="526">
        <v>32790</v>
      </c>
      <c r="C1016" s="526" t="s">
        <v>20</v>
      </c>
      <c r="D1016" t="s">
        <v>16</v>
      </c>
      <c r="F1016" s="2">
        <v>42</v>
      </c>
      <c r="G1016" s="2">
        <f>+G1015+E1016-F1016</f>
        <v>71.000000000000028</v>
      </c>
    </row>
    <row r="1017" spans="1:12">
      <c r="A1017" s="86">
        <v>46104</v>
      </c>
      <c r="B1017" s="526">
        <v>32790</v>
      </c>
      <c r="C1017" s="526" t="s">
        <v>20</v>
      </c>
      <c r="D1017" t="s">
        <v>17</v>
      </c>
      <c r="F1017" s="2">
        <v>10</v>
      </c>
      <c r="G1017" s="2">
        <f>+G1016+E1017-F1017</f>
        <v>61.000000000000028</v>
      </c>
      <c r="J1017" s="525" t="s">
        <v>15</v>
      </c>
      <c r="K1017" t="s">
        <v>17</v>
      </c>
      <c r="L1017" s="2">
        <v>1.9</v>
      </c>
    </row>
    <row r="1018" spans="1:12">
      <c r="A1018" s="86">
        <v>46104</v>
      </c>
      <c r="B1018" s="526">
        <v>32790</v>
      </c>
      <c r="C1018" s="526" t="s">
        <v>20</v>
      </c>
      <c r="D1018" t="s">
        <v>18</v>
      </c>
      <c r="F1018" s="2">
        <v>56</v>
      </c>
      <c r="G1018" s="2">
        <f>+G1017+E1018-F1018</f>
        <v>5.0000000000000284</v>
      </c>
      <c r="K1018" t="s">
        <v>18</v>
      </c>
      <c r="L1018" s="2">
        <v>60</v>
      </c>
    </row>
    <row r="1019" spans="1:12">
      <c r="A1019" s="86">
        <v>46104</v>
      </c>
      <c r="B1019" s="526">
        <v>32790</v>
      </c>
      <c r="C1019" s="526" t="s">
        <v>20</v>
      </c>
      <c r="D1019" t="s">
        <v>19</v>
      </c>
      <c r="F1019" s="2">
        <v>5</v>
      </c>
      <c r="G1019" s="2">
        <f>+G1018+E1019-F1019</f>
        <v>2.8421709430404007E-14</v>
      </c>
      <c r="K1019" t="s">
        <v>19</v>
      </c>
      <c r="L1019" s="2">
        <v>5</v>
      </c>
    </row>
    <row r="1020" spans="1:12">
      <c r="A1020" s="88">
        <v>46112</v>
      </c>
      <c r="B1020" s="525" t="s">
        <v>14</v>
      </c>
      <c r="C1020" s="525" t="s">
        <v>23</v>
      </c>
      <c r="D1020" s="339" t="s">
        <v>16</v>
      </c>
      <c r="E1020" s="79">
        <v>43.9</v>
      </c>
      <c r="G1020" s="2">
        <f>+G1019+E1020-F1020</f>
        <v>43.900000000000027</v>
      </c>
      <c r="K1020" t="s">
        <v>146</v>
      </c>
      <c r="L1020" s="240">
        <v>10</v>
      </c>
    </row>
    <row r="1021" spans="1:12">
      <c r="B1021" s="526"/>
      <c r="C1021" s="526"/>
      <c r="D1021" t="s">
        <v>17</v>
      </c>
      <c r="E1021" s="2">
        <v>6</v>
      </c>
      <c r="G1021" s="2">
        <f>+G1020+E1021-F1021</f>
        <v>49.900000000000027</v>
      </c>
      <c r="J1021" s="525" t="s">
        <v>20</v>
      </c>
      <c r="K1021" t="s">
        <v>16</v>
      </c>
      <c r="L1021" s="240">
        <v>42</v>
      </c>
    </row>
    <row r="1022" spans="1:12">
      <c r="B1022" s="526"/>
      <c r="C1022" s="526"/>
      <c r="D1022" t="s">
        <v>18</v>
      </c>
      <c r="E1022" s="2">
        <v>60</v>
      </c>
      <c r="G1022" s="2">
        <f>+G1021+E1022-F1022</f>
        <v>109.90000000000003</v>
      </c>
      <c r="J1022" s="526"/>
      <c r="K1022" t="s">
        <v>17</v>
      </c>
      <c r="L1022" s="8">
        <v>10</v>
      </c>
    </row>
    <row r="1023" spans="1:12">
      <c r="B1023" s="526"/>
      <c r="C1023" s="526"/>
      <c r="D1023" t="s">
        <v>19</v>
      </c>
      <c r="E1023" s="2">
        <v>5</v>
      </c>
      <c r="G1023" s="2">
        <f>+G1022+E1023-F1023</f>
        <v>114.90000000000003</v>
      </c>
      <c r="J1023" s="526"/>
      <c r="K1023" t="s">
        <v>18</v>
      </c>
      <c r="L1023" s="8">
        <v>56</v>
      </c>
    </row>
    <row r="1024" spans="1:12">
      <c r="B1024" s="526"/>
      <c r="C1024" s="526"/>
      <c r="G1024" s="2">
        <f>+G1023+E1024-F1024</f>
        <v>114.90000000000003</v>
      </c>
      <c r="J1024" s="526"/>
      <c r="K1024" t="s">
        <v>19</v>
      </c>
      <c r="L1024" s="8">
        <v>5</v>
      </c>
    </row>
    <row r="1025" spans="2:12">
      <c r="B1025" s="526"/>
      <c r="C1025" s="526"/>
      <c r="G1025" s="2">
        <f>+G1024+E1025-F1025</f>
        <v>114.90000000000003</v>
      </c>
      <c r="L1025" s="26">
        <f>SUM(L1017:L1024)</f>
        <v>189.9</v>
      </c>
    </row>
    <row r="1026" spans="2:12">
      <c r="B1026" s="526"/>
      <c r="C1026" s="526"/>
      <c r="G1026" s="2">
        <f>+G1025+E1026-F1026</f>
        <v>114.90000000000003</v>
      </c>
    </row>
    <row r="1027" spans="2:12">
      <c r="B1027" s="526"/>
      <c r="C1027" s="526"/>
      <c r="G1027" s="2">
        <f>+G1026+E1027-F1027</f>
        <v>114.90000000000003</v>
      </c>
    </row>
    <row r="1028" spans="2:12">
      <c r="B1028" s="526"/>
      <c r="C1028" s="526"/>
      <c r="G1028" s="2">
        <f>+G1027+E1028-F1028</f>
        <v>114.90000000000003</v>
      </c>
    </row>
    <row r="1029" spans="2:12">
      <c r="B1029" s="526"/>
      <c r="C1029" s="526"/>
      <c r="G1029" s="2">
        <f>+G1028+E1029-F1029</f>
        <v>114.90000000000003</v>
      </c>
    </row>
    <row r="1030" spans="2:12">
      <c r="B1030" s="526"/>
      <c r="C1030" s="526"/>
      <c r="G1030" s="2">
        <f>+G1029+E1030-F1030</f>
        <v>114.90000000000003</v>
      </c>
      <c r="I1030" s="381"/>
    </row>
    <row r="1031" spans="2:12">
      <c r="B1031" s="526"/>
      <c r="C1031" s="526"/>
      <c r="G1031" s="2">
        <f>+G1030+E1031-F1031</f>
        <v>114.90000000000003</v>
      </c>
      <c r="I1031" s="381"/>
    </row>
    <row r="1032" spans="2:12">
      <c r="B1032" s="526"/>
      <c r="C1032" s="526"/>
      <c r="G1032" s="2">
        <f>+G1031+E1032-F1032</f>
        <v>114.90000000000003</v>
      </c>
      <c r="I1032" s="282"/>
    </row>
    <row r="1033" spans="2:12">
      <c r="B1033" s="526"/>
      <c r="C1033" s="526"/>
      <c r="G1033" s="2">
        <f>+G1032+E1033-F1033</f>
        <v>114.90000000000003</v>
      </c>
      <c r="I1033" s="282"/>
    </row>
    <row r="1034" spans="2:12">
      <c r="B1034" s="526"/>
      <c r="C1034" s="526"/>
      <c r="G1034" s="2">
        <f>+G1033+E1033-F1034</f>
        <v>114.90000000000003</v>
      </c>
      <c r="I1034" s="79"/>
    </row>
    <row r="1035" spans="2:12">
      <c r="B1035" s="526"/>
      <c r="C1035" s="526"/>
      <c r="G1035" s="2">
        <f>+G1034+E1034-F1035</f>
        <v>114.90000000000003</v>
      </c>
      <c r="I1035" s="79"/>
    </row>
    <row r="1036" spans="2:12">
      <c r="B1036" s="526"/>
      <c r="C1036" s="526"/>
      <c r="G1036" s="2">
        <f>+G1035+E1035-F1036</f>
        <v>114.90000000000003</v>
      </c>
      <c r="I1036" s="79"/>
    </row>
    <row r="1037" spans="2:12">
      <c r="B1037" s="526"/>
      <c r="C1037" s="526"/>
      <c r="G1037" s="2">
        <f>+G1036+E1036-F1037</f>
        <v>114.90000000000003</v>
      </c>
      <c r="I1037" s="79"/>
    </row>
    <row r="1038" spans="2:12">
      <c r="B1038" s="526"/>
      <c r="C1038" s="526"/>
      <c r="G1038" s="2">
        <f>+G1037+E1037-F1038</f>
        <v>114.90000000000003</v>
      </c>
      <c r="I1038" s="79"/>
    </row>
    <row r="1039" spans="2:12">
      <c r="B1039" s="526"/>
      <c r="C1039" s="526"/>
      <c r="G1039" s="2">
        <f>+G1038+E1038-F1039</f>
        <v>114.90000000000003</v>
      </c>
      <c r="I1039" s="381"/>
    </row>
    <row r="1040" spans="2:12">
      <c r="B1040" s="526"/>
      <c r="C1040" s="526"/>
      <c r="G1040" s="2">
        <f>+G1039+E1039-F1040</f>
        <v>114.90000000000003</v>
      </c>
    </row>
    <row r="1041" spans="2:7">
      <c r="B1041" s="526"/>
      <c r="C1041" s="526"/>
      <c r="G1041" s="2">
        <f>+G1040+E1040-F1041</f>
        <v>114.90000000000003</v>
      </c>
    </row>
    <row r="1042" spans="2:7">
      <c r="B1042" s="526"/>
      <c r="C1042" s="526"/>
      <c r="G1042" s="2">
        <f>+G1041+E1041-F1042</f>
        <v>114.90000000000003</v>
      </c>
    </row>
    <row r="1043" spans="2:7">
      <c r="B1043" s="526"/>
      <c r="C1043" s="526"/>
      <c r="G1043" s="2">
        <f>+G1042+E1042-F1043</f>
        <v>114.90000000000003</v>
      </c>
    </row>
    <row r="1044" spans="2:7">
      <c r="B1044" s="526"/>
      <c r="C1044" s="526"/>
      <c r="G1044" s="2">
        <f>+G1043+E1043-F1044</f>
        <v>114.90000000000003</v>
      </c>
    </row>
    <row r="1045" spans="2:7">
      <c r="B1045" s="526"/>
      <c r="C1045" s="526"/>
      <c r="G1045" s="2">
        <f>+G1044+E1044-F1045</f>
        <v>114.90000000000003</v>
      </c>
    </row>
    <row r="1046" spans="2:7">
      <c r="B1046" s="526"/>
      <c r="C1046" s="526"/>
      <c r="G1046" s="2">
        <f>+G1045+E1045-F1046</f>
        <v>114.90000000000003</v>
      </c>
    </row>
    <row r="1047" spans="2:7">
      <c r="B1047" s="526"/>
      <c r="C1047" s="526"/>
      <c r="G1047" s="2">
        <f>+G1046+E1046-F1047</f>
        <v>114.90000000000003</v>
      </c>
    </row>
    <row r="1048" spans="2:7">
      <c r="B1048" s="526"/>
      <c r="C1048" s="526"/>
      <c r="G1048" s="2">
        <f>+G1047+E1047-F1048</f>
        <v>114.90000000000003</v>
      </c>
    </row>
    <row r="1049" spans="2:7">
      <c r="B1049" s="526"/>
      <c r="C1049" s="526"/>
      <c r="G1049" s="2">
        <f>+G1048+E1048-F1049</f>
        <v>114.90000000000003</v>
      </c>
    </row>
    <row r="1050" spans="2:7">
      <c r="B1050" s="526"/>
      <c r="C1050" s="526"/>
      <c r="G1050" s="2">
        <f>+G1049+E1049-F1050</f>
        <v>114.90000000000003</v>
      </c>
    </row>
    <row r="1051" spans="2:7">
      <c r="B1051" s="526"/>
      <c r="C1051" s="526"/>
      <c r="G1051" s="2">
        <f>+G1050+E1050-F1051</f>
        <v>114.90000000000003</v>
      </c>
    </row>
    <row r="1052" spans="2:7">
      <c r="B1052" s="526"/>
      <c r="C1052" s="526"/>
      <c r="G1052" s="2">
        <f>+G1051+E1051-F1052</f>
        <v>114.90000000000003</v>
      </c>
    </row>
    <row r="1053" spans="2:7">
      <c r="B1053" s="526"/>
      <c r="C1053" s="526"/>
      <c r="G1053" s="2">
        <f>+G1052+E1052-F1053</f>
        <v>114.90000000000003</v>
      </c>
    </row>
    <row r="1054" spans="2:7">
      <c r="B1054" s="526"/>
      <c r="C1054" s="526"/>
      <c r="G1054" s="2">
        <f>+G1053+E1053-F1054</f>
        <v>114.90000000000003</v>
      </c>
    </row>
    <row r="1055" spans="2:7">
      <c r="B1055" s="526"/>
      <c r="C1055" s="526"/>
      <c r="G1055" s="2">
        <f>+G1054+E1054-F1055</f>
        <v>114.90000000000003</v>
      </c>
    </row>
    <row r="1056" spans="2:7">
      <c r="B1056" s="526"/>
      <c r="C1056" s="526"/>
      <c r="G1056" s="2">
        <f>+G1055+E1055-F1056</f>
        <v>114.90000000000003</v>
      </c>
    </row>
    <row r="1057" spans="2:7">
      <c r="B1057" s="526"/>
      <c r="C1057" s="526"/>
      <c r="G1057" s="2">
        <f>+G1056+E1056-F1057</f>
        <v>114.90000000000003</v>
      </c>
    </row>
    <row r="1058" spans="2:7">
      <c r="B1058" s="526"/>
      <c r="C1058" s="526"/>
      <c r="G1058" s="2">
        <f>+G1057+E1057-F1058</f>
        <v>114.90000000000003</v>
      </c>
    </row>
    <row r="1059" spans="2:7">
      <c r="B1059" s="526"/>
      <c r="C1059" s="526"/>
      <c r="G1059" s="2">
        <f>+G1058+E1058-F1059</f>
        <v>114.90000000000003</v>
      </c>
    </row>
    <row r="1060" spans="2:7">
      <c r="B1060" s="526"/>
      <c r="C1060" s="526"/>
      <c r="G1060" s="2">
        <f>+G1059+E1059-F1060</f>
        <v>114.90000000000003</v>
      </c>
    </row>
    <row r="1061" spans="2:7">
      <c r="B1061" s="526"/>
      <c r="C1061" s="526"/>
      <c r="G1061" s="2">
        <f>+G1060+E1060-F1061</f>
        <v>114.90000000000003</v>
      </c>
    </row>
    <row r="1062" spans="2:7">
      <c r="B1062" s="526"/>
      <c r="C1062" s="526"/>
      <c r="G1062" s="2">
        <f>+G1061+E1061-F1062</f>
        <v>114.90000000000003</v>
      </c>
    </row>
    <row r="1063" spans="2:7">
      <c r="B1063" s="526"/>
      <c r="C1063" s="526"/>
      <c r="G1063" s="2">
        <f>+G1062+E1062-F1063</f>
        <v>114.90000000000003</v>
      </c>
    </row>
    <row r="1064" spans="2:7">
      <c r="B1064" s="526"/>
      <c r="C1064" s="526"/>
      <c r="G1064" s="2">
        <f>+G1063+E1063-F1064</f>
        <v>114.90000000000003</v>
      </c>
    </row>
    <row r="1065" spans="2:7">
      <c r="B1065" s="526"/>
      <c r="C1065" s="526"/>
      <c r="G1065" s="2">
        <f>+G1064+E1064-F1065</f>
        <v>114.90000000000003</v>
      </c>
    </row>
    <row r="1066" spans="2:7">
      <c r="B1066" s="526"/>
      <c r="C1066" s="526"/>
      <c r="G1066" s="2">
        <f>+G1065+E1065-F1066</f>
        <v>114.90000000000003</v>
      </c>
    </row>
    <row r="1067" spans="2:7">
      <c r="B1067" s="526"/>
      <c r="C1067" s="526"/>
      <c r="G1067" s="2">
        <f>+G1066+E1066-F1067</f>
        <v>114.90000000000003</v>
      </c>
    </row>
    <row r="1068" spans="2:7">
      <c r="B1068" s="526"/>
      <c r="C1068" s="526"/>
      <c r="G1068" s="2">
        <f>+G1067+E1067-F1068</f>
        <v>114.90000000000003</v>
      </c>
    </row>
    <row r="1069" spans="2:7">
      <c r="B1069" s="526"/>
      <c r="C1069" s="526"/>
      <c r="G1069" s="2">
        <f>+G1068+E1068-F1069</f>
        <v>114.90000000000003</v>
      </c>
    </row>
    <row r="1070" spans="2:7">
      <c r="B1070" s="526"/>
      <c r="C1070" s="526"/>
      <c r="G1070" s="2">
        <f>+G1069+E1069-F1070</f>
        <v>114.90000000000003</v>
      </c>
    </row>
    <row r="1071" spans="2:7">
      <c r="B1071" s="526"/>
      <c r="C1071" s="526"/>
      <c r="G1071" s="2">
        <f>+G1070+E1070-F1071</f>
        <v>114.90000000000003</v>
      </c>
    </row>
    <row r="1072" spans="2:7">
      <c r="B1072" s="526"/>
      <c r="C1072" s="526"/>
      <c r="G1072" s="2">
        <f>+G1071+E1071-F1072</f>
        <v>114.90000000000003</v>
      </c>
    </row>
    <row r="1073" spans="2:7">
      <c r="B1073" s="526"/>
      <c r="C1073" s="526"/>
      <c r="G1073" s="2">
        <f>+G1072+E1072-F1073</f>
        <v>114.90000000000003</v>
      </c>
    </row>
    <row r="1074" spans="2:7">
      <c r="B1074" s="526"/>
      <c r="C1074" s="526"/>
      <c r="G1074" s="2">
        <f>+G1073+E1073-F1074</f>
        <v>114.90000000000003</v>
      </c>
    </row>
    <row r="1075" spans="2:7">
      <c r="B1075" s="526"/>
      <c r="C1075" s="526"/>
      <c r="G1075" s="2">
        <f>+G1074+E1074-F1075</f>
        <v>114.90000000000003</v>
      </c>
    </row>
    <row r="1076" spans="2:7">
      <c r="B1076" s="526"/>
      <c r="C1076" s="526"/>
      <c r="G1076" s="2">
        <f>+G1075+E1075-F1076</f>
        <v>114.90000000000003</v>
      </c>
    </row>
    <row r="1077" spans="2:7">
      <c r="B1077" s="526"/>
      <c r="C1077" s="526"/>
      <c r="G1077" s="2">
        <f>+G1076+E1076-F1077</f>
        <v>114.90000000000003</v>
      </c>
    </row>
    <row r="1078" spans="2:7">
      <c r="B1078" s="526"/>
      <c r="C1078" s="526"/>
      <c r="G1078" s="2">
        <f>+G1077+E1077-F1078</f>
        <v>114.90000000000003</v>
      </c>
    </row>
    <row r="1079" spans="2:7">
      <c r="B1079" s="526"/>
      <c r="C1079" s="526"/>
      <c r="G1079" s="2">
        <f>+G1078+E1078-F1079</f>
        <v>114.90000000000003</v>
      </c>
    </row>
    <row r="1080" spans="2:7">
      <c r="B1080" s="526"/>
      <c r="C1080" s="526"/>
      <c r="G1080" s="2">
        <f>+G1079+E1079-F1080</f>
        <v>114.90000000000003</v>
      </c>
    </row>
    <row r="1081" spans="2:7">
      <c r="B1081" s="526"/>
      <c r="C1081" s="526"/>
      <c r="G1081" s="2">
        <f>+G1080+E1080-F1081</f>
        <v>114.90000000000003</v>
      </c>
    </row>
    <row r="1082" spans="2:7">
      <c r="B1082" s="526"/>
      <c r="C1082" s="526"/>
      <c r="G1082" s="2">
        <f>+G1081+E1081-F1082</f>
        <v>114.90000000000003</v>
      </c>
    </row>
    <row r="1083" spans="2:7">
      <c r="B1083" s="526"/>
      <c r="C1083" s="526"/>
      <c r="G1083" s="2">
        <f>+G1082+E1082-F1083</f>
        <v>114.90000000000003</v>
      </c>
    </row>
    <row r="1084" spans="2:7">
      <c r="B1084" s="526"/>
      <c r="C1084" s="526"/>
      <c r="G1084" s="2">
        <f>+G1083+E1083-F1084</f>
        <v>114.90000000000003</v>
      </c>
    </row>
    <row r="1085" spans="2:7">
      <c r="B1085" s="526"/>
      <c r="C1085" s="526"/>
      <c r="G1085" s="2">
        <f>+G1084+E1084-F1085</f>
        <v>114.90000000000003</v>
      </c>
    </row>
    <row r="1086" spans="2:7">
      <c r="B1086" s="526"/>
      <c r="C1086" s="526"/>
      <c r="G1086" s="2">
        <f>+G1085+E1085-F1086</f>
        <v>114.90000000000003</v>
      </c>
    </row>
    <row r="1087" spans="2:7">
      <c r="B1087" s="526"/>
      <c r="C1087" s="526"/>
      <c r="G1087" s="2">
        <f>+G1086+E1086-F1087</f>
        <v>114.90000000000003</v>
      </c>
    </row>
    <row r="1088" spans="2:7">
      <c r="B1088" s="526"/>
      <c r="C1088" s="526"/>
      <c r="G1088" s="2">
        <f>+G1087+E1087-F1088</f>
        <v>114.90000000000003</v>
      </c>
    </row>
    <row r="1089" spans="2:7">
      <c r="B1089" s="526"/>
      <c r="C1089" s="526"/>
      <c r="G1089" s="2">
        <f>+G1088+E1088-F1089</f>
        <v>114.90000000000003</v>
      </c>
    </row>
    <row r="1090" spans="2:7">
      <c r="B1090" s="526"/>
      <c r="C1090" s="526"/>
      <c r="G1090" s="2">
        <f>+G1089+E1089-F1090</f>
        <v>114.90000000000003</v>
      </c>
    </row>
    <row r="1091" spans="2:7">
      <c r="B1091" s="526"/>
      <c r="C1091" s="526"/>
      <c r="G1091" s="2">
        <f>+G1090+E1090-F1091</f>
        <v>114.90000000000003</v>
      </c>
    </row>
    <row r="1092" spans="2:7">
      <c r="B1092" s="526"/>
      <c r="C1092" s="526"/>
      <c r="G1092" s="2">
        <f>+G1091+E1091-F1092</f>
        <v>114.90000000000003</v>
      </c>
    </row>
    <row r="1093" spans="2:7">
      <c r="B1093" s="526"/>
      <c r="C1093" s="526"/>
      <c r="G1093" s="2">
        <f>+G1092+E1092-F1093</f>
        <v>114.90000000000003</v>
      </c>
    </row>
    <row r="1094" spans="2:7">
      <c r="B1094" s="526"/>
      <c r="C1094" s="526"/>
      <c r="G1094" s="2">
        <f>+G1093+E1093-F1094</f>
        <v>114.90000000000003</v>
      </c>
    </row>
    <row r="1095" spans="2:7">
      <c r="B1095" s="526"/>
      <c r="C1095" s="526"/>
      <c r="G1095" s="2">
        <f>+G1094+E1094-F1095</f>
        <v>114.90000000000003</v>
      </c>
    </row>
    <row r="1096" spans="2:7">
      <c r="B1096" s="526"/>
      <c r="C1096" s="526"/>
      <c r="G1096" s="2">
        <f>+G1095+E1095-F1096</f>
        <v>114.90000000000003</v>
      </c>
    </row>
    <row r="1097" spans="2:7">
      <c r="B1097" s="526"/>
      <c r="C1097" s="526"/>
      <c r="G1097" s="2">
        <f>+G1096+E1096-F1097</f>
        <v>114.90000000000003</v>
      </c>
    </row>
    <row r="1098" spans="2:7">
      <c r="B1098" s="526"/>
      <c r="C1098" s="526"/>
      <c r="G1098" s="2">
        <f>+G1097+E1097-F1098</f>
        <v>114.90000000000003</v>
      </c>
    </row>
    <row r="1099" spans="2:7">
      <c r="B1099" s="526"/>
      <c r="C1099" s="526"/>
      <c r="G1099" s="2">
        <f>+G1098+E1098-F1099</f>
        <v>114.90000000000003</v>
      </c>
    </row>
    <row r="1100" spans="2:7">
      <c r="B1100" s="526"/>
      <c r="C1100" s="526"/>
      <c r="G1100" s="2">
        <f>+G1099+E1099-F1100</f>
        <v>114.90000000000003</v>
      </c>
    </row>
    <row r="1101" spans="2:7">
      <c r="B1101" s="526"/>
      <c r="C1101" s="526"/>
      <c r="G1101" s="2">
        <f>+G1100+E1100-F1101</f>
        <v>114.90000000000003</v>
      </c>
    </row>
    <row r="1102" spans="2:7">
      <c r="B1102" s="526"/>
      <c r="C1102" s="526"/>
      <c r="G1102" s="2">
        <f>+G1101+E1101-F1102</f>
        <v>114.90000000000003</v>
      </c>
    </row>
    <row r="1103" spans="2:7">
      <c r="B1103" s="526"/>
      <c r="C1103" s="526"/>
      <c r="G1103" s="2">
        <f>+G1102+E1102-F1103</f>
        <v>114.90000000000003</v>
      </c>
    </row>
    <row r="1104" spans="2:7">
      <c r="B1104" s="526"/>
      <c r="C1104" s="526"/>
      <c r="G1104" s="2">
        <f>+G1103+E1103-F1104</f>
        <v>114.90000000000003</v>
      </c>
    </row>
    <row r="1105" spans="2:7">
      <c r="B1105" s="526"/>
      <c r="C1105" s="526"/>
      <c r="G1105" s="2">
        <f>+G1104+E1104-F1105</f>
        <v>114.90000000000003</v>
      </c>
    </row>
    <row r="1106" spans="2:7">
      <c r="B1106" s="526"/>
      <c r="C1106" s="526"/>
      <c r="G1106" s="2">
        <f>+G1105+E1105-F1106</f>
        <v>114.90000000000003</v>
      </c>
    </row>
    <row r="1107" spans="2:7">
      <c r="B1107" s="526"/>
      <c r="C1107" s="526"/>
      <c r="G1107" s="2">
        <f>+G1106+E1106-F1107</f>
        <v>114.90000000000003</v>
      </c>
    </row>
    <row r="1108" spans="2:7">
      <c r="B1108" s="526"/>
      <c r="C1108" s="526"/>
      <c r="G1108" s="2">
        <f>+G1107+E1107-F1108</f>
        <v>114.90000000000003</v>
      </c>
    </row>
    <row r="1109" spans="2:7">
      <c r="B1109" s="526"/>
      <c r="C1109" s="526"/>
      <c r="G1109" s="2">
        <f>+G1108+E1108-F1109</f>
        <v>114.90000000000003</v>
      </c>
    </row>
    <row r="1110" spans="2:7">
      <c r="B1110" s="526"/>
      <c r="C1110" s="526"/>
      <c r="G1110" s="2">
        <f>+G1109+E1109-F1110</f>
        <v>114.90000000000003</v>
      </c>
    </row>
    <row r="1111" spans="2:7">
      <c r="B1111" s="526"/>
      <c r="C1111" s="526"/>
      <c r="G1111" s="2">
        <f>+G1110+E1110-F1111</f>
        <v>114.90000000000003</v>
      </c>
    </row>
    <row r="1112" spans="2:7">
      <c r="B1112" s="526"/>
      <c r="C1112" s="526"/>
      <c r="G1112" s="2">
        <f>+G1111+E1111-F1112</f>
        <v>114.90000000000003</v>
      </c>
    </row>
    <row r="1113" spans="2:7">
      <c r="B1113" s="526"/>
      <c r="C1113" s="526"/>
      <c r="G1113" s="2">
        <f>+G1112+E1112-F1113</f>
        <v>114.90000000000003</v>
      </c>
    </row>
    <row r="1114" spans="2:7">
      <c r="B1114" s="526"/>
      <c r="C1114" s="526"/>
      <c r="G1114" s="2">
        <f>+G1113+E1113-F1114</f>
        <v>114.90000000000003</v>
      </c>
    </row>
    <row r="1115" spans="2:7">
      <c r="B1115" s="526"/>
      <c r="C1115" s="526"/>
      <c r="G1115" s="2">
        <f>+G1114+E1114-F1115</f>
        <v>114.90000000000003</v>
      </c>
    </row>
    <row r="1116" spans="2:7">
      <c r="B1116" s="526"/>
      <c r="C1116" s="526"/>
      <c r="G1116" s="2">
        <f>+G1115+E1115-F1116</f>
        <v>114.90000000000003</v>
      </c>
    </row>
    <row r="1117" spans="2:7">
      <c r="B1117" s="526"/>
      <c r="C1117" s="526"/>
      <c r="G1117" s="2">
        <f>+G1116+E1116-F1117</f>
        <v>114.90000000000003</v>
      </c>
    </row>
    <row r="1118" spans="2:7">
      <c r="B1118" s="526"/>
      <c r="C1118" s="526"/>
      <c r="G1118" s="2">
        <f>+G1117+E1117-F1118</f>
        <v>114.90000000000003</v>
      </c>
    </row>
    <row r="1119" spans="2:7">
      <c r="B1119" s="526"/>
      <c r="C1119" s="526"/>
      <c r="G1119" s="2">
        <f>+G1118+E1118-F1119</f>
        <v>114.90000000000003</v>
      </c>
    </row>
    <row r="1120" spans="2:7">
      <c r="B1120" s="526"/>
      <c r="C1120" s="526"/>
      <c r="G1120" s="2">
        <f>+G1119+E1119-F1120</f>
        <v>114.90000000000003</v>
      </c>
    </row>
    <row r="1121" spans="2:7">
      <c r="B1121" s="526"/>
      <c r="C1121" s="526"/>
      <c r="G1121" s="2">
        <f>+G1120+E1120-F1121</f>
        <v>114.90000000000003</v>
      </c>
    </row>
    <row r="1122" spans="2:7">
      <c r="B1122" s="526"/>
      <c r="C1122" s="526"/>
      <c r="G1122" s="2">
        <f>+G1121+E1121-F1122</f>
        <v>114.90000000000003</v>
      </c>
    </row>
    <row r="1123" spans="2:7">
      <c r="B1123" s="526"/>
      <c r="C1123" s="526"/>
      <c r="G1123" s="2">
        <f>+G1122+E1122-F1123</f>
        <v>114.90000000000003</v>
      </c>
    </row>
    <row r="1124" spans="2:7">
      <c r="B1124" s="526"/>
      <c r="C1124" s="526"/>
      <c r="G1124" s="2">
        <f>+G1123+E1123-F1124</f>
        <v>114.90000000000003</v>
      </c>
    </row>
    <row r="1125" spans="2:7">
      <c r="B1125" s="526"/>
      <c r="C1125" s="526"/>
      <c r="G1125" s="2">
        <f>+G1124+E1124-F1125</f>
        <v>114.90000000000003</v>
      </c>
    </row>
    <row r="1126" spans="2:7">
      <c r="B1126" s="526"/>
      <c r="C1126" s="526"/>
      <c r="G1126" s="2">
        <f>+G1125+E1125-F1126</f>
        <v>114.90000000000003</v>
      </c>
    </row>
    <row r="1127" spans="2:7">
      <c r="B1127" s="526"/>
      <c r="C1127" s="526"/>
      <c r="G1127" s="2">
        <f>+G1126+E1126-F1127</f>
        <v>114.90000000000003</v>
      </c>
    </row>
    <row r="1128" spans="2:7">
      <c r="B1128" s="526"/>
      <c r="C1128" s="526"/>
      <c r="G1128" s="2">
        <f>+G1127+E1127-F1128</f>
        <v>114.90000000000003</v>
      </c>
    </row>
    <row r="1129" spans="2:7">
      <c r="B1129" s="526"/>
      <c r="C1129" s="526"/>
      <c r="G1129" s="2">
        <f>+G1128+E1128-F1129</f>
        <v>114.90000000000003</v>
      </c>
    </row>
    <row r="1130" spans="2:7">
      <c r="B1130" s="526"/>
      <c r="C1130" s="526"/>
      <c r="G1130" s="2">
        <f>+G1129+E1129-F1130</f>
        <v>114.90000000000003</v>
      </c>
    </row>
    <row r="1131" spans="2:7">
      <c r="B1131" s="526"/>
      <c r="C1131" s="526"/>
      <c r="G1131" s="2">
        <f>+G1130+E1130-F1131</f>
        <v>114.90000000000003</v>
      </c>
    </row>
    <row r="1132" spans="2:7">
      <c r="B1132" s="526"/>
      <c r="C1132" s="526"/>
      <c r="G1132" s="2">
        <f>+G1131+E1131-F1132</f>
        <v>114.90000000000003</v>
      </c>
    </row>
    <row r="1133" spans="2:7">
      <c r="B1133" s="526"/>
      <c r="C1133" s="526"/>
      <c r="G1133" s="2">
        <f>+G1132+E1132-F1133</f>
        <v>114.90000000000003</v>
      </c>
    </row>
    <row r="1134" spans="2:7">
      <c r="B1134" s="526"/>
      <c r="C1134" s="526"/>
      <c r="G1134" s="2">
        <f>+G1133+E1133-F1134</f>
        <v>114.90000000000003</v>
      </c>
    </row>
    <row r="1135" spans="2:7">
      <c r="B1135" s="526"/>
      <c r="C1135" s="526"/>
      <c r="G1135" s="2">
        <f>+G1134+E1134-F1135</f>
        <v>114.90000000000003</v>
      </c>
    </row>
    <row r="1136" spans="2:7">
      <c r="B1136" s="526"/>
      <c r="C1136" s="526"/>
      <c r="G1136" s="2">
        <f>+G1135+E1135-F1136</f>
        <v>114.90000000000003</v>
      </c>
    </row>
    <row r="1137" spans="2:7">
      <c r="B1137" s="526"/>
      <c r="C1137" s="526"/>
      <c r="G1137" s="2">
        <f>+G1136+E1136-F1137</f>
        <v>114.90000000000003</v>
      </c>
    </row>
    <row r="1138" spans="2:7">
      <c r="B1138" s="526"/>
      <c r="C1138" s="526"/>
      <c r="G1138" s="2">
        <f>+G1137+E1137-F1138</f>
        <v>114.90000000000003</v>
      </c>
    </row>
    <row r="1139" spans="2:7">
      <c r="B1139" s="526"/>
      <c r="C1139" s="526"/>
      <c r="G1139" s="2">
        <f>+G1138+E1138-F1139</f>
        <v>114.90000000000003</v>
      </c>
    </row>
    <row r="1140" spans="2:7">
      <c r="B1140" s="526"/>
      <c r="C1140" s="526"/>
      <c r="G1140" s="2">
        <f>+G1139+E1139-F1140</f>
        <v>114.90000000000003</v>
      </c>
    </row>
    <row r="1141" spans="2:7">
      <c r="B1141" s="526"/>
      <c r="C1141" s="526"/>
      <c r="G1141" s="2">
        <f>+G1140+E1140-F1141</f>
        <v>114.90000000000003</v>
      </c>
    </row>
    <row r="1142" spans="2:7">
      <c r="B1142" s="526"/>
      <c r="C1142" s="526"/>
      <c r="G1142" s="2">
        <f>+G1141+E1141-F1142</f>
        <v>114.90000000000003</v>
      </c>
    </row>
    <row r="1143" spans="2:7">
      <c r="B1143" s="526"/>
      <c r="C1143" s="526"/>
      <c r="G1143" s="2">
        <f>+G1142+E1142-F1143</f>
        <v>114.90000000000003</v>
      </c>
    </row>
    <row r="1144" spans="2:7">
      <c r="B1144" s="526"/>
      <c r="C1144" s="526"/>
      <c r="G1144" s="2">
        <f>+G1143+E1143-F1144</f>
        <v>114.90000000000003</v>
      </c>
    </row>
    <row r="1145" spans="2:7">
      <c r="B1145" s="526"/>
      <c r="C1145" s="526"/>
      <c r="G1145" s="2">
        <f>+G1144+E1144-F1145</f>
        <v>114.90000000000003</v>
      </c>
    </row>
    <row r="1146" spans="2:7">
      <c r="B1146" s="526"/>
      <c r="C1146" s="526"/>
      <c r="G1146" s="2">
        <f>+G1145+E1145-F1146</f>
        <v>114.90000000000003</v>
      </c>
    </row>
    <row r="1147" spans="2:7">
      <c r="B1147" s="526"/>
      <c r="C1147" s="526"/>
      <c r="G1147" s="2">
        <f>+G1146+E1146-F1147</f>
        <v>114.90000000000003</v>
      </c>
    </row>
    <row r="1148" spans="2:7">
      <c r="B1148" s="526"/>
      <c r="C1148" s="526"/>
      <c r="G1148" s="2">
        <f>+G1147+E1147-F1148</f>
        <v>114.90000000000003</v>
      </c>
    </row>
    <row r="1149" spans="2:7">
      <c r="B1149" s="526"/>
      <c r="C1149" s="526"/>
      <c r="G1149" s="2">
        <f>+G1148+E1148-F1149</f>
        <v>114.90000000000003</v>
      </c>
    </row>
    <row r="1150" spans="2:7">
      <c r="B1150" s="526"/>
      <c r="C1150" s="526"/>
      <c r="G1150" s="2">
        <f>+G1149+E1149-F1150</f>
        <v>114.90000000000003</v>
      </c>
    </row>
    <row r="1151" spans="2:7">
      <c r="B1151" s="526"/>
      <c r="C1151" s="526"/>
      <c r="G1151" s="2">
        <f>+G1150+E1150-F1151</f>
        <v>114.90000000000003</v>
      </c>
    </row>
    <row r="1152" spans="2:7">
      <c r="B1152" s="526"/>
      <c r="C1152" s="526"/>
      <c r="G1152" s="2">
        <f>+G1151+E1151-F1152</f>
        <v>114.90000000000003</v>
      </c>
    </row>
    <row r="1153" spans="2:7">
      <c r="B1153" s="526"/>
      <c r="C1153" s="526"/>
      <c r="G1153" s="2">
        <f>+G1152+E1152-F1153</f>
        <v>114.90000000000003</v>
      </c>
    </row>
    <row r="1154" spans="2:7">
      <c r="B1154" s="526"/>
      <c r="C1154" s="526"/>
      <c r="G1154" s="2">
        <f>+G1153+E1153-F1154</f>
        <v>114.90000000000003</v>
      </c>
    </row>
    <row r="1155" spans="2:7">
      <c r="B1155" s="526"/>
      <c r="C1155" s="526"/>
      <c r="G1155" s="2">
        <f>+G1154+E1154-F1155</f>
        <v>114.90000000000003</v>
      </c>
    </row>
    <row r="1156" spans="2:7">
      <c r="B1156" s="526"/>
      <c r="C1156" s="526"/>
      <c r="G1156" s="2">
        <f>+G1155+E1155-F1156</f>
        <v>114.90000000000003</v>
      </c>
    </row>
    <row r="1157" spans="2:7">
      <c r="B1157" s="526"/>
      <c r="C1157" s="526"/>
      <c r="G1157" s="2">
        <f>+G1156+E1156-F1157</f>
        <v>114.90000000000003</v>
      </c>
    </row>
    <row r="1158" spans="2:7">
      <c r="B1158" s="526"/>
      <c r="C1158" s="526"/>
      <c r="G1158" s="2">
        <f>+G1157+E1157-F1158</f>
        <v>114.90000000000003</v>
      </c>
    </row>
    <row r="1159" spans="2:7">
      <c r="B1159" s="526"/>
      <c r="C1159" s="526"/>
      <c r="G1159" s="2">
        <f>+G1158+E1158-F1159</f>
        <v>114.90000000000003</v>
      </c>
    </row>
    <row r="1160" spans="2:7">
      <c r="B1160" s="526"/>
      <c r="C1160" s="526"/>
      <c r="G1160" s="2">
        <f>+G1159+E1159-F1160</f>
        <v>114.90000000000003</v>
      </c>
    </row>
    <row r="1161" spans="2:7">
      <c r="B1161" s="526"/>
      <c r="C1161" s="526"/>
      <c r="G1161" s="2">
        <f>+G1160+E1160-F1161</f>
        <v>114.90000000000003</v>
      </c>
    </row>
    <row r="1162" spans="2:7">
      <c r="B1162" s="526"/>
      <c r="C1162" s="526"/>
      <c r="G1162" s="2">
        <f>+G1161+E1161-F1162</f>
        <v>114.90000000000003</v>
      </c>
    </row>
    <row r="1163" spans="2:7">
      <c r="B1163" s="526"/>
      <c r="C1163" s="526"/>
      <c r="G1163" s="2">
        <f>+G1162+E1162-F1163</f>
        <v>114.90000000000003</v>
      </c>
    </row>
    <row r="1164" spans="2:7">
      <c r="B1164" s="526"/>
      <c r="C1164" s="526"/>
      <c r="G1164" s="2">
        <f>+G1163+E1163-F1164</f>
        <v>114.90000000000003</v>
      </c>
    </row>
    <row r="1165" spans="2:7">
      <c r="B1165" s="526"/>
      <c r="C1165" s="526"/>
      <c r="G1165" s="2">
        <f>+G1164+E1164-F1165</f>
        <v>114.90000000000003</v>
      </c>
    </row>
    <row r="1166" spans="2:7">
      <c r="B1166" s="526"/>
      <c r="C1166" s="526"/>
      <c r="G1166" s="2">
        <f>+G1165+E1165-F1166</f>
        <v>114.90000000000003</v>
      </c>
    </row>
    <row r="1167" spans="2:7">
      <c r="B1167" s="526"/>
      <c r="C1167" s="526"/>
      <c r="G1167" s="2">
        <f>+G1166+E1166-F1167</f>
        <v>114.90000000000003</v>
      </c>
    </row>
    <row r="1168" spans="2:7">
      <c r="B1168" s="526"/>
      <c r="C1168" s="526"/>
      <c r="G1168" s="2">
        <f>+G1167+E1167-F1168</f>
        <v>114.90000000000003</v>
      </c>
    </row>
    <row r="1169" spans="2:7">
      <c r="B1169" s="526"/>
      <c r="C1169" s="526"/>
      <c r="G1169" s="2">
        <f>+G1168+E1168-F1169</f>
        <v>114.90000000000003</v>
      </c>
    </row>
    <row r="1170" spans="2:7">
      <c r="B1170" s="526"/>
      <c r="C1170" s="526"/>
      <c r="G1170" s="2">
        <f>+G1169+E1169-F1170</f>
        <v>114.90000000000003</v>
      </c>
    </row>
    <row r="1171" spans="2:7">
      <c r="B1171" s="526"/>
      <c r="C1171" s="526"/>
      <c r="G1171" s="2">
        <f>+G1170+E1170-F1171</f>
        <v>114.90000000000003</v>
      </c>
    </row>
    <row r="1172" spans="2:7">
      <c r="B1172" s="526"/>
      <c r="C1172" s="526"/>
      <c r="G1172" s="2">
        <f>+G1171+E1171-F1172</f>
        <v>114.90000000000003</v>
      </c>
    </row>
    <row r="1173" spans="2:7">
      <c r="B1173" s="526"/>
      <c r="C1173" s="526"/>
      <c r="G1173" s="2">
        <f>+G1172+E1172-F1173</f>
        <v>114.90000000000003</v>
      </c>
    </row>
    <row r="1174" spans="2:7">
      <c r="B1174" s="526"/>
      <c r="C1174" s="526"/>
      <c r="G1174" s="2">
        <f>+G1173+E1173-F1174</f>
        <v>114.90000000000003</v>
      </c>
    </row>
    <row r="1175" spans="2:7">
      <c r="B1175" s="526"/>
      <c r="C1175" s="526"/>
      <c r="G1175" s="2">
        <f>+G1174+E1174-F1175</f>
        <v>114.90000000000003</v>
      </c>
    </row>
    <row r="1176" spans="2:7">
      <c r="B1176" s="526"/>
      <c r="C1176" s="526"/>
      <c r="G1176" s="2">
        <f>+G1175+E1175-F1176</f>
        <v>114.90000000000003</v>
      </c>
    </row>
    <row r="1177" spans="2:7">
      <c r="B1177" s="526"/>
      <c r="C1177" s="526"/>
      <c r="G1177" s="2">
        <f>+G1176+E1176-F1177</f>
        <v>114.90000000000003</v>
      </c>
    </row>
    <row r="1178" spans="2:7">
      <c r="B1178" s="526"/>
      <c r="C1178" s="526"/>
      <c r="G1178" s="2">
        <f>+G1177+E1177-F1178</f>
        <v>114.90000000000003</v>
      </c>
    </row>
    <row r="1179" spans="2:7">
      <c r="B1179" s="526"/>
      <c r="C1179" s="526"/>
      <c r="G1179" s="2">
        <f>+G1178+E1178-F1179</f>
        <v>114.90000000000003</v>
      </c>
    </row>
    <row r="1180" spans="2:7">
      <c r="B1180" s="526"/>
      <c r="C1180" s="526"/>
      <c r="G1180" s="2">
        <f>+G1179+E1179-F1180</f>
        <v>114.90000000000003</v>
      </c>
    </row>
    <row r="1181" spans="2:7">
      <c r="B1181" s="526"/>
      <c r="C1181" s="526"/>
      <c r="G1181" s="2">
        <f>+G1180+E1180-F1181</f>
        <v>114.90000000000003</v>
      </c>
    </row>
    <row r="1182" spans="2:7">
      <c r="B1182" s="526"/>
      <c r="C1182" s="526"/>
      <c r="G1182" s="2">
        <f>+G1181+E1181-F1182</f>
        <v>114.90000000000003</v>
      </c>
    </row>
    <row r="1183" spans="2:7">
      <c r="B1183" s="526"/>
      <c r="C1183" s="526"/>
      <c r="G1183" s="2">
        <f>+G1182+E1182-F1183</f>
        <v>114.90000000000003</v>
      </c>
    </row>
    <row r="1184" spans="2:7">
      <c r="B1184" s="526"/>
      <c r="C1184" s="526"/>
      <c r="G1184" s="2">
        <f>+G1183+E1183-F1184</f>
        <v>114.90000000000003</v>
      </c>
    </row>
    <row r="1185" spans="2:7">
      <c r="B1185" s="526"/>
      <c r="C1185" s="526"/>
      <c r="G1185" s="2">
        <f>+G1184+E1184-F1185</f>
        <v>114.90000000000003</v>
      </c>
    </row>
    <row r="1186" spans="2:7">
      <c r="B1186" s="526"/>
      <c r="C1186" s="526"/>
      <c r="G1186" s="2">
        <f>+G1185+E1185-F1186</f>
        <v>114.90000000000003</v>
      </c>
    </row>
    <row r="1187" spans="2:7">
      <c r="B1187" s="526"/>
      <c r="C1187" s="526"/>
      <c r="G1187" s="2">
        <f>+G1186+E1186-F1187</f>
        <v>114.90000000000003</v>
      </c>
    </row>
    <row r="1188" spans="2:7">
      <c r="B1188" s="526"/>
      <c r="C1188" s="526"/>
      <c r="G1188" s="2">
        <f>+G1187+E1187-F1188</f>
        <v>114.90000000000003</v>
      </c>
    </row>
    <row r="1189" spans="2:7">
      <c r="B1189" s="526"/>
      <c r="C1189" s="526"/>
      <c r="G1189" s="2">
        <f>+G1188+E1188-F1189</f>
        <v>114.90000000000003</v>
      </c>
    </row>
    <row r="1190" spans="2:7">
      <c r="B1190" s="526"/>
      <c r="C1190" s="526"/>
      <c r="G1190" s="2">
        <f>+G1189+E1189-F1190</f>
        <v>114.90000000000003</v>
      </c>
    </row>
    <row r="1191" spans="2:7">
      <c r="B1191" s="526"/>
      <c r="C1191" s="526"/>
      <c r="G1191" s="2">
        <f>+G1190+E1190-F1191</f>
        <v>114.90000000000003</v>
      </c>
    </row>
    <row r="1192" spans="2:7">
      <c r="B1192" s="526"/>
      <c r="C1192" s="526"/>
      <c r="G1192" s="2">
        <f>+G1191+E1191-F1192</f>
        <v>114.90000000000003</v>
      </c>
    </row>
    <row r="1193" spans="2:7">
      <c r="B1193" s="526"/>
      <c r="C1193" s="526"/>
      <c r="G1193" s="2">
        <f>+G1192+E1192-F1193</f>
        <v>114.90000000000003</v>
      </c>
    </row>
    <row r="1194" spans="2:7">
      <c r="B1194" s="526"/>
      <c r="C1194" s="526"/>
      <c r="G1194" s="2">
        <f>+G1193+E1193-F1194</f>
        <v>114.90000000000003</v>
      </c>
    </row>
    <row r="1195" spans="2:7">
      <c r="B1195" s="526"/>
      <c r="C1195" s="526"/>
      <c r="G1195" s="2">
        <f>+G1194+E1194-F1195</f>
        <v>114.90000000000003</v>
      </c>
    </row>
    <row r="1196" spans="2:7">
      <c r="B1196" s="526"/>
      <c r="C1196" s="526"/>
      <c r="G1196" s="2">
        <f>+G1195+E1195-F1196</f>
        <v>114.90000000000003</v>
      </c>
    </row>
    <row r="1197" spans="2:7">
      <c r="B1197" s="526"/>
      <c r="C1197" s="526"/>
      <c r="G1197" s="2">
        <f>+G1196+E1196-F1197</f>
        <v>114.90000000000003</v>
      </c>
    </row>
    <row r="1198" spans="2:7">
      <c r="B1198" s="526"/>
      <c r="C1198" s="526"/>
      <c r="G1198" s="2">
        <f>+G1197+E1197-F1198</f>
        <v>114.90000000000003</v>
      </c>
    </row>
    <row r="1199" spans="2:7">
      <c r="B1199" s="526"/>
      <c r="C1199" s="526"/>
      <c r="G1199" s="2">
        <f>+G1198+E1198-F1199</f>
        <v>114.90000000000003</v>
      </c>
    </row>
    <row r="1200" spans="2:7">
      <c r="B1200" s="526"/>
      <c r="C1200" s="526"/>
      <c r="G1200" s="2">
        <f>+G1199+E1199-F1200</f>
        <v>114.90000000000003</v>
      </c>
    </row>
    <row r="1201" spans="2:7">
      <c r="B1201" s="526"/>
      <c r="C1201" s="526"/>
      <c r="G1201" s="2">
        <f>+G1200+E1200-F1201</f>
        <v>114.90000000000003</v>
      </c>
    </row>
    <row r="1202" spans="2:7">
      <c r="B1202" s="526"/>
      <c r="C1202" s="526"/>
      <c r="G1202" s="2">
        <f>+G1201+E1201-F1202</f>
        <v>114.90000000000003</v>
      </c>
    </row>
    <row r="1203" spans="2:7">
      <c r="B1203" s="526"/>
      <c r="C1203" s="526"/>
      <c r="G1203" s="2">
        <f>+G1202+E1202-F1203</f>
        <v>114.90000000000003</v>
      </c>
    </row>
    <row r="1204" spans="2:7">
      <c r="B1204" s="526"/>
      <c r="C1204" s="526"/>
      <c r="G1204" s="2">
        <f>+G1203+E1203-F1204</f>
        <v>114.90000000000003</v>
      </c>
    </row>
    <row r="1205" spans="2:7">
      <c r="B1205" s="526"/>
      <c r="C1205" s="526"/>
      <c r="G1205" s="2">
        <f>+G1204+E1204-F1205</f>
        <v>114.90000000000003</v>
      </c>
    </row>
    <row r="1206" spans="2:7">
      <c r="B1206" s="526"/>
      <c r="C1206" s="526"/>
      <c r="G1206" s="2">
        <f>+G1205+E1205-F1206</f>
        <v>114.90000000000003</v>
      </c>
    </row>
    <row r="1207" spans="2:7">
      <c r="B1207" s="526"/>
      <c r="C1207" s="526"/>
      <c r="G1207" s="2">
        <f>+G1206+E1206-F1207</f>
        <v>114.90000000000003</v>
      </c>
    </row>
    <row r="1208" spans="2:7">
      <c r="B1208" s="526"/>
      <c r="C1208" s="526"/>
      <c r="G1208" s="2">
        <f>+G1207+E1207-F1208</f>
        <v>114.90000000000003</v>
      </c>
    </row>
    <row r="1209" spans="2:7">
      <c r="B1209" s="526"/>
      <c r="C1209" s="526"/>
      <c r="G1209" s="2">
        <f>+G1208+E1208-F1209</f>
        <v>114.90000000000003</v>
      </c>
    </row>
    <row r="1210" spans="2:7">
      <c r="B1210" s="526"/>
      <c r="C1210" s="526"/>
      <c r="G1210" s="2">
        <f>+G1209+E1209-F1210</f>
        <v>114.90000000000003</v>
      </c>
    </row>
    <row r="1211" spans="2:7">
      <c r="B1211" s="526"/>
      <c r="C1211" s="526"/>
      <c r="G1211" s="2">
        <f>+G1210+E1210-F1211</f>
        <v>114.90000000000003</v>
      </c>
    </row>
    <row r="1212" spans="2:7">
      <c r="B1212" s="526"/>
      <c r="C1212" s="526"/>
      <c r="G1212" s="2">
        <f>+G1211+E1211-F1212</f>
        <v>114.90000000000003</v>
      </c>
    </row>
    <row r="1213" spans="2:7">
      <c r="B1213" s="526"/>
      <c r="C1213" s="526"/>
      <c r="G1213" s="2">
        <f>+G1212+E1212-F1213</f>
        <v>114.90000000000003</v>
      </c>
    </row>
    <row r="1214" spans="2:7">
      <c r="B1214" s="526"/>
      <c r="C1214" s="526"/>
      <c r="G1214" s="2">
        <f>+G1213+E1213-F1214</f>
        <v>114.90000000000003</v>
      </c>
    </row>
    <row r="1215" spans="2:7">
      <c r="B1215" s="526"/>
      <c r="C1215" s="526"/>
      <c r="G1215" s="2">
        <f>+G1214+E1214-F1215</f>
        <v>114.90000000000003</v>
      </c>
    </row>
    <row r="1216" spans="2:7">
      <c r="B1216" s="526"/>
      <c r="C1216" s="526"/>
      <c r="G1216" s="2">
        <f>+G1215+E1215-F1216</f>
        <v>114.90000000000003</v>
      </c>
    </row>
    <row r="1217" spans="2:7">
      <c r="B1217" s="526"/>
      <c r="C1217" s="526"/>
      <c r="G1217" s="2">
        <f>+G1216+E1216-F1217</f>
        <v>114.90000000000003</v>
      </c>
    </row>
    <row r="1218" spans="2:7">
      <c r="B1218" s="526"/>
      <c r="C1218" s="526"/>
      <c r="G1218" s="2">
        <f>+G1217+E1217-F1218</f>
        <v>114.90000000000003</v>
      </c>
    </row>
    <row r="1219" spans="2:7">
      <c r="B1219" s="526"/>
      <c r="C1219" s="526"/>
      <c r="G1219" s="2">
        <f>+G1218+E1218-F1219</f>
        <v>114.90000000000003</v>
      </c>
    </row>
    <row r="1220" spans="2:7">
      <c r="B1220" s="526"/>
      <c r="C1220" s="526"/>
      <c r="G1220" s="2">
        <f>+G1219+E1219-F1220</f>
        <v>114.90000000000003</v>
      </c>
    </row>
    <row r="1221" spans="2:7">
      <c r="B1221" s="526"/>
      <c r="C1221" s="526"/>
      <c r="G1221" s="2">
        <f>+G1220+E1220-F1221</f>
        <v>114.90000000000003</v>
      </c>
    </row>
    <row r="1222" spans="2:7">
      <c r="B1222" s="526"/>
      <c r="C1222" s="526"/>
      <c r="G1222" s="2">
        <f>+G1221+E1221-F1222</f>
        <v>114.90000000000003</v>
      </c>
    </row>
    <row r="1223" spans="2:7">
      <c r="B1223" s="526"/>
      <c r="C1223" s="526"/>
      <c r="G1223" s="2">
        <f>+G1222+E1222-F1223</f>
        <v>114.90000000000003</v>
      </c>
    </row>
    <row r="1224" spans="2:7">
      <c r="B1224" s="526"/>
      <c r="C1224" s="526"/>
      <c r="G1224" s="2">
        <f>+G1223+E1223-F1224</f>
        <v>114.90000000000003</v>
      </c>
    </row>
    <row r="1225" spans="2:7">
      <c r="B1225" s="526"/>
      <c r="C1225" s="526"/>
      <c r="G1225" s="2">
        <f>+G1224+E1224-F1225</f>
        <v>114.90000000000003</v>
      </c>
    </row>
    <row r="1226" spans="2:7">
      <c r="B1226" s="526"/>
      <c r="C1226" s="526"/>
      <c r="G1226" s="2">
        <f>+G1225+E1225-F1226</f>
        <v>114.90000000000003</v>
      </c>
    </row>
    <row r="1227" spans="2:7">
      <c r="B1227" s="526"/>
      <c r="C1227" s="526"/>
      <c r="G1227" s="2">
        <f>+G1226+E1226-F1227</f>
        <v>114.90000000000003</v>
      </c>
    </row>
    <row r="1228" spans="2:7">
      <c r="B1228" s="526"/>
      <c r="C1228" s="526"/>
      <c r="G1228" s="2">
        <f>+G1227+E1227-F1228</f>
        <v>114.90000000000003</v>
      </c>
    </row>
    <row r="1229" spans="2:7">
      <c r="B1229" s="526"/>
      <c r="C1229" s="526"/>
      <c r="G1229" s="2">
        <f>+G1228+E1228-F1229</f>
        <v>114.90000000000003</v>
      </c>
    </row>
    <row r="1230" spans="2:7">
      <c r="B1230" s="526"/>
      <c r="C1230" s="526"/>
      <c r="G1230" s="2">
        <f>+G1229+E1229-F1230</f>
        <v>114.90000000000003</v>
      </c>
    </row>
    <row r="1231" spans="2:7">
      <c r="B1231" s="526"/>
      <c r="C1231" s="526"/>
      <c r="G1231" s="2">
        <f>+G1230+E1230-F1231</f>
        <v>114.90000000000003</v>
      </c>
    </row>
    <row r="1232" spans="2:7">
      <c r="B1232" s="526"/>
      <c r="C1232" s="526"/>
      <c r="G1232" s="2">
        <f>+G1231+E1231-F1232</f>
        <v>114.90000000000003</v>
      </c>
    </row>
    <row r="1233" spans="2:7">
      <c r="B1233" s="526"/>
      <c r="C1233" s="526"/>
      <c r="G1233" s="2">
        <f>+G1232+E1232-F1233</f>
        <v>114.90000000000003</v>
      </c>
    </row>
    <row r="1234" spans="2:7">
      <c r="B1234" s="526"/>
      <c r="C1234" s="526"/>
      <c r="G1234" s="2">
        <f>+G1233+E1233-F1234</f>
        <v>114.90000000000003</v>
      </c>
    </row>
    <row r="1235" spans="2:7">
      <c r="B1235" s="526"/>
      <c r="C1235" s="526"/>
      <c r="G1235" s="2">
        <f>+G1234+E1234-F1235</f>
        <v>114.90000000000003</v>
      </c>
    </row>
    <row r="1236" spans="2:7">
      <c r="B1236" s="526"/>
      <c r="C1236" s="526"/>
      <c r="G1236" s="2">
        <f>+G1235+E1235-F1236</f>
        <v>114.90000000000003</v>
      </c>
    </row>
    <row r="1237" spans="2:7">
      <c r="B1237" s="526"/>
      <c r="C1237" s="526"/>
      <c r="G1237" s="2">
        <f>+G1236+E1236-F1237</f>
        <v>114.90000000000003</v>
      </c>
    </row>
    <row r="1238" spans="2:7">
      <c r="B1238" s="526"/>
      <c r="C1238" s="526"/>
      <c r="G1238" s="2">
        <f>+G1237+E1237-F1238</f>
        <v>114.90000000000003</v>
      </c>
    </row>
    <row r="1239" spans="2:7">
      <c r="B1239" s="526"/>
      <c r="C1239" s="526"/>
      <c r="G1239" s="2">
        <f>+G1238+E1238-F1239</f>
        <v>114.90000000000003</v>
      </c>
    </row>
    <row r="1240" spans="2:7">
      <c r="B1240" s="526"/>
      <c r="C1240" s="526"/>
      <c r="G1240" s="2">
        <f>+G1239+E1239-F1240</f>
        <v>114.90000000000003</v>
      </c>
    </row>
    <row r="1241" spans="2:7">
      <c r="B1241" s="526"/>
      <c r="C1241" s="526"/>
      <c r="G1241" s="2">
        <f>+G1240+E1240-F1241</f>
        <v>114.90000000000003</v>
      </c>
    </row>
    <row r="1242" spans="2:7">
      <c r="B1242" s="526"/>
      <c r="C1242" s="526"/>
      <c r="G1242" s="2">
        <f>+G1241+E1241-F1242</f>
        <v>114.90000000000003</v>
      </c>
    </row>
    <row r="1243" spans="2:7">
      <c r="B1243" s="526"/>
      <c r="C1243" s="526"/>
      <c r="G1243" s="2">
        <f>+G1242+E1242-F1243</f>
        <v>114.90000000000003</v>
      </c>
    </row>
    <row r="1244" spans="2:7">
      <c r="B1244" s="526"/>
      <c r="C1244" s="526"/>
      <c r="G1244" s="2">
        <f>+G1243+E1243-F1244</f>
        <v>114.90000000000003</v>
      </c>
    </row>
    <row r="1245" spans="2:7">
      <c r="B1245" s="526"/>
      <c r="C1245" s="526"/>
      <c r="G1245" s="2">
        <f>+G1244+E1244-F1245</f>
        <v>114.90000000000003</v>
      </c>
    </row>
    <row r="1246" spans="2:7">
      <c r="B1246" s="526"/>
      <c r="C1246" s="526"/>
      <c r="G1246" s="2">
        <f>+G1245+E1245-F1246</f>
        <v>114.90000000000003</v>
      </c>
    </row>
    <row r="1247" spans="2:7">
      <c r="B1247" s="526"/>
      <c r="C1247" s="526"/>
      <c r="G1247" s="2">
        <f>+G1246+E1246-F1247</f>
        <v>114.90000000000003</v>
      </c>
    </row>
    <row r="1248" spans="2:7">
      <c r="B1248" s="526"/>
      <c r="C1248" s="526"/>
      <c r="G1248" s="2">
        <f>+G1247+E1247-F1248</f>
        <v>114.90000000000003</v>
      </c>
    </row>
    <row r="1249" spans="2:7">
      <c r="B1249" s="526"/>
      <c r="C1249" s="526"/>
      <c r="G1249" s="2">
        <f>+G1248+E1248-F1249</f>
        <v>114.90000000000003</v>
      </c>
    </row>
    <row r="1250" spans="2:7">
      <c r="B1250" s="526"/>
      <c r="C1250" s="526"/>
      <c r="G1250" s="2">
        <f>+G1249+E1249-F1250</f>
        <v>114.90000000000003</v>
      </c>
    </row>
    <row r="1251" spans="2:7">
      <c r="B1251" s="526"/>
      <c r="C1251" s="526"/>
      <c r="G1251" s="2">
        <f>+G1250+E1250-F1251</f>
        <v>114.90000000000003</v>
      </c>
    </row>
    <row r="1252" spans="2:7">
      <c r="B1252" s="526"/>
      <c r="C1252" s="526"/>
      <c r="G1252" s="2">
        <f>+G1251+E1251-F1252</f>
        <v>114.90000000000003</v>
      </c>
    </row>
    <row r="1253" spans="2:7">
      <c r="B1253" s="526"/>
      <c r="C1253" s="526"/>
      <c r="G1253" s="2">
        <f>+G1252+E1252-F1253</f>
        <v>114.90000000000003</v>
      </c>
    </row>
    <row r="1254" spans="2:7">
      <c r="B1254" s="526"/>
      <c r="C1254" s="526"/>
      <c r="G1254" s="2">
        <f>+G1253+E1253-F1254</f>
        <v>114.90000000000003</v>
      </c>
    </row>
    <row r="1255" spans="2:7">
      <c r="B1255" s="526"/>
      <c r="C1255" s="526"/>
      <c r="G1255" s="2">
        <f>+G1254+E1254-F1255</f>
        <v>114.90000000000003</v>
      </c>
    </row>
    <row r="1256" spans="2:7">
      <c r="B1256" s="526"/>
      <c r="C1256" s="526"/>
      <c r="G1256" s="2">
        <f>+G1255+E1255-F1256</f>
        <v>114.90000000000003</v>
      </c>
    </row>
    <row r="1257" spans="2:7">
      <c r="B1257" s="526"/>
      <c r="C1257" s="526"/>
      <c r="G1257" s="2">
        <f>+G1256+E1256-F1257</f>
        <v>114.90000000000003</v>
      </c>
    </row>
    <row r="1258" spans="2:7">
      <c r="B1258" s="526"/>
      <c r="C1258" s="526"/>
      <c r="G1258" s="2">
        <f>+G1257+E1257-F1258</f>
        <v>114.90000000000003</v>
      </c>
    </row>
    <row r="1259" spans="2:7">
      <c r="B1259" s="526"/>
      <c r="C1259" s="526"/>
      <c r="G1259" s="2">
        <f>+G1258+E1258-F1259</f>
        <v>114.90000000000003</v>
      </c>
    </row>
    <row r="1260" spans="2:7">
      <c r="B1260" s="526"/>
      <c r="C1260" s="526"/>
      <c r="G1260" s="2">
        <f>+G1259+E1259-F1260</f>
        <v>114.90000000000003</v>
      </c>
    </row>
    <row r="1261" spans="2:7">
      <c r="B1261" s="526"/>
      <c r="C1261" s="526"/>
      <c r="G1261" s="2">
        <f>+G1260+E1260-F1261</f>
        <v>114.90000000000003</v>
      </c>
    </row>
    <row r="1262" spans="2:7">
      <c r="B1262" s="526"/>
      <c r="C1262" s="526"/>
      <c r="G1262" s="2">
        <f>+G1261+E1261-F1262</f>
        <v>114.90000000000003</v>
      </c>
    </row>
    <row r="1263" spans="2:7">
      <c r="B1263" s="526"/>
      <c r="C1263" s="526"/>
      <c r="G1263" s="2">
        <f>+G1262+E1262-F1263</f>
        <v>114.90000000000003</v>
      </c>
    </row>
    <row r="1264" spans="2:7">
      <c r="B1264" s="526"/>
      <c r="C1264" s="526"/>
      <c r="G1264" s="2">
        <f>+G1263+E1263-F1264</f>
        <v>114.90000000000003</v>
      </c>
    </row>
    <row r="1265" spans="2:7">
      <c r="B1265" s="526"/>
      <c r="C1265" s="526"/>
      <c r="G1265" s="2">
        <f>+G1264+E1264-F1265</f>
        <v>114.90000000000003</v>
      </c>
    </row>
    <row r="1266" spans="2:7">
      <c r="B1266" s="526"/>
      <c r="C1266" s="526"/>
      <c r="G1266" s="2">
        <f>+G1265+E1265-F1266</f>
        <v>114.90000000000003</v>
      </c>
    </row>
    <row r="1267" spans="2:7">
      <c r="B1267" s="526"/>
      <c r="C1267" s="526"/>
      <c r="G1267" s="2">
        <f>+G1266+E1266-F1267</f>
        <v>114.90000000000003</v>
      </c>
    </row>
    <row r="1268" spans="2:7">
      <c r="B1268" s="526"/>
      <c r="C1268" s="526"/>
      <c r="G1268" s="2">
        <f>+G1267+E1267-F1268</f>
        <v>114.90000000000003</v>
      </c>
    </row>
    <row r="1269" spans="2:7">
      <c r="B1269" s="526"/>
      <c r="C1269" s="526"/>
      <c r="G1269" s="2">
        <f>+G1268+E1268-F1269</f>
        <v>114.90000000000003</v>
      </c>
    </row>
    <row r="1270" spans="2:7">
      <c r="B1270" s="526"/>
      <c r="C1270" s="526"/>
      <c r="G1270" s="2">
        <f>+G1269+E1269-F1270</f>
        <v>114.90000000000003</v>
      </c>
    </row>
    <row r="1271" spans="2:7">
      <c r="B1271" s="526"/>
      <c r="C1271" s="526"/>
      <c r="G1271" s="2">
        <f>+G1270+E1270-F1271</f>
        <v>114.90000000000003</v>
      </c>
    </row>
    <row r="1272" spans="2:7">
      <c r="B1272" s="526"/>
      <c r="C1272" s="526"/>
      <c r="G1272" s="2">
        <f>+G1271+E1271-F1272</f>
        <v>114.90000000000003</v>
      </c>
    </row>
    <row r="1273" spans="2:7">
      <c r="B1273" s="526"/>
      <c r="C1273" s="526"/>
      <c r="G1273" s="2">
        <f>+G1272+E1272-F1273</f>
        <v>114.90000000000003</v>
      </c>
    </row>
    <row r="1274" spans="2:7">
      <c r="B1274" s="526"/>
      <c r="C1274" s="526"/>
      <c r="G1274" s="2">
        <f>+G1273+E1273-F1274</f>
        <v>114.90000000000003</v>
      </c>
    </row>
    <row r="1275" spans="2:7">
      <c r="B1275" s="526"/>
      <c r="C1275" s="526"/>
      <c r="G1275" s="2">
        <f>+G1274+E1274-F1275</f>
        <v>114.90000000000003</v>
      </c>
    </row>
    <row r="1276" spans="2:7">
      <c r="B1276" s="526"/>
      <c r="C1276" s="526"/>
      <c r="G1276" s="2">
        <f>+G1275+E1275-F1276</f>
        <v>114.90000000000003</v>
      </c>
    </row>
    <row r="1277" spans="2:7">
      <c r="B1277" s="526"/>
      <c r="C1277" s="526"/>
      <c r="G1277" s="2">
        <f>+G1276+E1276-F1277</f>
        <v>114.90000000000003</v>
      </c>
    </row>
    <row r="1278" spans="2:7">
      <c r="B1278" s="526"/>
      <c r="C1278" s="526"/>
      <c r="G1278" s="2">
        <f>+G1277+E1277-F1278</f>
        <v>114.90000000000003</v>
      </c>
    </row>
    <row r="1279" spans="2:7">
      <c r="B1279" s="526"/>
      <c r="C1279" s="526"/>
      <c r="G1279" s="2">
        <f>+G1278+E1278-F1279</f>
        <v>114.90000000000003</v>
      </c>
    </row>
    <row r="1280" spans="2:7">
      <c r="B1280" s="526"/>
      <c r="C1280" s="526"/>
      <c r="G1280" s="2">
        <f>+G1279+E1279-F1280</f>
        <v>114.90000000000003</v>
      </c>
    </row>
    <row r="1281" spans="2:7">
      <c r="B1281" s="526"/>
      <c r="C1281" s="526"/>
      <c r="G1281" s="2">
        <f>+G1280+E1280-F1281</f>
        <v>114.90000000000003</v>
      </c>
    </row>
    <row r="1282" spans="2:7">
      <c r="B1282" s="526"/>
      <c r="C1282" s="526"/>
      <c r="G1282" s="2">
        <f>+G1281+E1281-F1282</f>
        <v>114.90000000000003</v>
      </c>
    </row>
    <row r="1283" spans="2:7">
      <c r="B1283" s="526"/>
      <c r="C1283" s="526"/>
      <c r="G1283" s="2">
        <f>+G1282+E1282-F1283</f>
        <v>114.90000000000003</v>
      </c>
    </row>
    <row r="1284" spans="2:7">
      <c r="B1284" s="526"/>
      <c r="C1284" s="526"/>
      <c r="G1284" s="2">
        <f>+G1283+E1283-F1284</f>
        <v>114.90000000000003</v>
      </c>
    </row>
    <row r="1285" spans="2:7">
      <c r="B1285" s="526"/>
      <c r="C1285" s="526"/>
      <c r="G1285" s="2">
        <f>+G1284+E1284-F1285</f>
        <v>114.90000000000003</v>
      </c>
    </row>
    <row r="1286" spans="2:7">
      <c r="B1286" s="526"/>
      <c r="C1286" s="526"/>
      <c r="G1286" s="2">
        <f>+G1285+E1285-F1286</f>
        <v>114.90000000000003</v>
      </c>
    </row>
    <row r="1287" spans="2:7">
      <c r="B1287" s="526"/>
      <c r="C1287" s="526"/>
      <c r="G1287" s="2">
        <f>+G1286+E1286-F1287</f>
        <v>114.90000000000003</v>
      </c>
    </row>
    <row r="1288" spans="2:7">
      <c r="B1288" s="526"/>
      <c r="C1288" s="526"/>
      <c r="G1288" s="2">
        <f>+G1287+E1287-F1288</f>
        <v>114.90000000000003</v>
      </c>
    </row>
    <row r="1289" spans="2:7">
      <c r="B1289" s="526"/>
      <c r="C1289" s="526"/>
      <c r="G1289" s="2">
        <f>+G1288+E1288-F1289</f>
        <v>114.90000000000003</v>
      </c>
    </row>
    <row r="1290" spans="2:7">
      <c r="B1290" s="526"/>
      <c r="C1290" s="526"/>
      <c r="G1290" s="2">
        <f>+G1289+E1289-F1290</f>
        <v>114.90000000000003</v>
      </c>
    </row>
    <row r="1291" spans="2:7">
      <c r="B1291" s="526"/>
      <c r="C1291" s="526"/>
      <c r="G1291" s="2">
        <f>+G1290+E1290-F1291</f>
        <v>114.90000000000003</v>
      </c>
    </row>
    <row r="1292" spans="2:7">
      <c r="B1292" s="526"/>
      <c r="C1292" s="526"/>
      <c r="G1292" s="2">
        <f>+G1291+E1291-F1292</f>
        <v>114.90000000000003</v>
      </c>
    </row>
    <row r="1293" spans="2:7">
      <c r="B1293" s="526"/>
      <c r="C1293" s="526"/>
      <c r="G1293" s="2">
        <f>+G1292+E1292-F1293</f>
        <v>114.90000000000003</v>
      </c>
    </row>
    <row r="1294" spans="2:7">
      <c r="B1294" s="526"/>
      <c r="C1294" s="526"/>
      <c r="G1294" s="2">
        <f>+G1293+E1293-F1294</f>
        <v>114.90000000000003</v>
      </c>
    </row>
    <row r="1295" spans="2:7">
      <c r="B1295" s="526"/>
      <c r="C1295" s="526"/>
      <c r="G1295" s="2">
        <f>+G1294+E1294-F1295</f>
        <v>114.90000000000003</v>
      </c>
    </row>
    <row r="1296" spans="2:7">
      <c r="B1296" s="526"/>
      <c r="C1296" s="526"/>
      <c r="G1296" s="2">
        <f>+G1295+E1295-F1296</f>
        <v>114.90000000000003</v>
      </c>
    </row>
    <row r="1297" spans="2:7">
      <c r="B1297" s="526"/>
      <c r="C1297" s="526"/>
      <c r="G1297" s="2">
        <f>+G1296+E1296-F1297</f>
        <v>114.90000000000003</v>
      </c>
    </row>
    <row r="1298" spans="2:7">
      <c r="B1298" s="526"/>
      <c r="C1298" s="526"/>
      <c r="G1298" s="2">
        <f>+G1297+E1297-F1298</f>
        <v>114.90000000000003</v>
      </c>
    </row>
    <row r="1299" spans="2:7">
      <c r="B1299" s="526"/>
      <c r="C1299" s="526"/>
      <c r="G1299" s="2">
        <f>+G1298+E1298-F1299</f>
        <v>114.90000000000003</v>
      </c>
    </row>
    <row r="1300" spans="2:7">
      <c r="B1300" s="526"/>
      <c r="C1300" s="526"/>
      <c r="G1300" s="2">
        <f>+G1299+E1299-F1300</f>
        <v>114.90000000000003</v>
      </c>
    </row>
    <row r="1301" spans="2:7">
      <c r="B1301" s="526"/>
      <c r="C1301" s="526"/>
      <c r="G1301" s="2">
        <f>+G1300+E1300-F1301</f>
        <v>114.90000000000003</v>
      </c>
    </row>
    <row r="1302" spans="2:7">
      <c r="B1302" s="526"/>
      <c r="C1302" s="526"/>
      <c r="G1302" s="2">
        <f>+G1301+E1301-F1302</f>
        <v>114.90000000000003</v>
      </c>
    </row>
    <row r="1303" spans="2:7">
      <c r="B1303" s="526"/>
      <c r="C1303" s="526"/>
      <c r="G1303" s="2">
        <f>+G1302+E1302-F1303</f>
        <v>114.90000000000003</v>
      </c>
    </row>
    <row r="1304" spans="2:7">
      <c r="B1304" s="526"/>
      <c r="C1304" s="526"/>
      <c r="G1304" s="2">
        <f>+G1303+E1303-F1304</f>
        <v>114.90000000000003</v>
      </c>
    </row>
    <row r="1305" spans="2:7">
      <c r="B1305" s="526"/>
      <c r="C1305" s="526"/>
      <c r="G1305" s="2">
        <f>+G1304+E1304-F1305</f>
        <v>114.90000000000003</v>
      </c>
    </row>
    <row r="1306" spans="2:7">
      <c r="B1306" s="526"/>
      <c r="C1306" s="526"/>
      <c r="G1306" s="2">
        <f>+G1305+E1305-F1306</f>
        <v>114.90000000000003</v>
      </c>
    </row>
    <row r="1307" spans="2:7">
      <c r="B1307" s="526"/>
      <c r="C1307" s="526"/>
      <c r="G1307" s="2">
        <f>+G1306+E1306-F1307</f>
        <v>114.90000000000003</v>
      </c>
    </row>
    <row r="1308" spans="2:7">
      <c r="B1308" s="526"/>
      <c r="C1308" s="526"/>
      <c r="G1308" s="2">
        <f>+G1307+E1307-F1308</f>
        <v>114.90000000000003</v>
      </c>
    </row>
    <row r="1309" spans="2:7">
      <c r="B1309" s="526"/>
      <c r="C1309" s="526"/>
      <c r="G1309" s="2">
        <f>+G1308+E1308-F1309</f>
        <v>114.90000000000003</v>
      </c>
    </row>
    <row r="1310" spans="2:7">
      <c r="B1310" s="526"/>
      <c r="C1310" s="526"/>
      <c r="G1310" s="2">
        <f>+G1309+E1309-F1310</f>
        <v>114.90000000000003</v>
      </c>
    </row>
    <row r="1311" spans="2:7">
      <c r="B1311" s="526"/>
      <c r="C1311" s="526"/>
      <c r="G1311" s="2">
        <f>+G1310+E1310-F1311</f>
        <v>114.90000000000003</v>
      </c>
    </row>
    <row r="1312" spans="2:7">
      <c r="B1312" s="526"/>
      <c r="C1312" s="526"/>
      <c r="G1312" s="2">
        <f>+G1311+E1311-F1312</f>
        <v>114.90000000000003</v>
      </c>
    </row>
    <row r="1313" spans="2:7">
      <c r="B1313" s="526"/>
      <c r="C1313" s="526"/>
      <c r="G1313" s="2">
        <f>+G1312+E1312-F1313</f>
        <v>114.90000000000003</v>
      </c>
    </row>
    <row r="1314" spans="2:7">
      <c r="B1314" s="526"/>
      <c r="C1314" s="526"/>
      <c r="G1314" s="2">
        <f>+G1313+E1313-F1314</f>
        <v>114.90000000000003</v>
      </c>
    </row>
    <row r="1315" spans="2:7">
      <c r="B1315" s="526"/>
      <c r="C1315" s="526"/>
      <c r="G1315" s="2">
        <f>+G1314+E1314-F1315</f>
        <v>114.90000000000003</v>
      </c>
    </row>
    <row r="1316" spans="2:7">
      <c r="B1316" s="526"/>
      <c r="C1316" s="526"/>
      <c r="G1316" s="2">
        <f>+G1315+E1315-F1316</f>
        <v>114.90000000000003</v>
      </c>
    </row>
    <row r="1317" spans="2:7">
      <c r="B1317" s="526"/>
      <c r="C1317" s="526"/>
      <c r="G1317" s="2">
        <f>+G1316+E1316-F1317</f>
        <v>114.90000000000003</v>
      </c>
    </row>
    <row r="1318" spans="2:7">
      <c r="B1318" s="526"/>
      <c r="C1318" s="526"/>
      <c r="G1318" s="2">
        <f>+G1317+E1317-F1318</f>
        <v>114.90000000000003</v>
      </c>
    </row>
    <row r="1319" spans="2:7">
      <c r="B1319" s="526"/>
      <c r="C1319" s="526"/>
      <c r="G1319" s="2">
        <f>+G1318+E1318-F1319</f>
        <v>114.90000000000003</v>
      </c>
    </row>
    <row r="1320" spans="2:7">
      <c r="B1320" s="526"/>
      <c r="C1320" s="526"/>
      <c r="G1320" s="2">
        <f>+G1319+E1319-F1320</f>
        <v>114.90000000000003</v>
      </c>
    </row>
    <row r="1321" spans="2:7">
      <c r="B1321" s="526"/>
      <c r="C1321" s="526"/>
      <c r="G1321" s="2">
        <f>+G1320+E1320-F1321</f>
        <v>114.90000000000003</v>
      </c>
    </row>
    <row r="1322" spans="2:7">
      <c r="B1322" s="526"/>
      <c r="C1322" s="526"/>
      <c r="G1322" s="2">
        <f>+G1321+E1321-F1322</f>
        <v>114.90000000000003</v>
      </c>
    </row>
    <row r="1323" spans="2:7">
      <c r="B1323" s="526"/>
      <c r="C1323" s="526"/>
    </row>
  </sheetData>
  <autoFilter ref="A4:G583" xr:uid="{00000000-0009-0000-0000-00002B000000}"/>
  <mergeCells count="6">
    <mergeCell ref="J1001:L1001"/>
    <mergeCell ref="B2:G2"/>
    <mergeCell ref="J783:L783"/>
    <mergeCell ref="I814:K814"/>
    <mergeCell ref="J922:L922"/>
    <mergeCell ref="J981:L981"/>
  </mergeCells>
  <phoneticPr fontId="27" type="noConversion"/>
  <pageMargins left="0" right="0" top="0.75" bottom="0.75" header="0.3" footer="0.3"/>
  <pageSetup paperSize="9" orientation="landscape"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2:O1322"/>
  <sheetViews>
    <sheetView topLeftCell="A949" zoomScaleNormal="100" workbookViewId="0">
      <selection activeCell="F964" sqref="F964"/>
    </sheetView>
  </sheetViews>
  <sheetFormatPr defaultColWidth="11.42578125" defaultRowHeight="15"/>
  <cols>
    <col min="1" max="1" width="11.7109375" style="7" bestFit="1" customWidth="1"/>
    <col min="2" max="2" width="14.140625" style="9" customWidth="1"/>
    <col min="3" max="3" width="14.7109375" style="65" customWidth="1"/>
    <col min="4" max="4" width="45.7109375" bestFit="1" customWidth="1"/>
    <col min="5" max="6" width="11.42578125" style="2"/>
    <col min="7" max="7" width="12.85546875" style="2" customWidth="1"/>
    <col min="10" max="10" width="17.28515625" bestFit="1" customWidth="1"/>
    <col min="11" max="11" width="34.140625" bestFit="1" customWidth="1"/>
    <col min="12" max="12" width="12.5703125" customWidth="1"/>
  </cols>
  <sheetData>
    <row r="2" spans="1:7">
      <c r="B2" s="542" t="s">
        <v>705</v>
      </c>
      <c r="C2" s="542"/>
      <c r="D2" s="542"/>
      <c r="E2" s="542"/>
      <c r="F2" s="542"/>
      <c r="G2" s="542"/>
    </row>
    <row r="4" spans="1:7" ht="30.75">
      <c r="A4" s="43" t="s">
        <v>1</v>
      </c>
      <c r="B4" s="528" t="s">
        <v>2</v>
      </c>
      <c r="C4" s="528" t="s">
        <v>3</v>
      </c>
      <c r="D4" s="528" t="s">
        <v>4</v>
      </c>
      <c r="E4" s="13" t="s">
        <v>5</v>
      </c>
      <c r="F4" s="13" t="s">
        <v>6</v>
      </c>
      <c r="G4" s="13" t="s">
        <v>7</v>
      </c>
    </row>
    <row r="5" spans="1:7">
      <c r="A5" s="44">
        <v>42736</v>
      </c>
      <c r="B5" s="525" t="s">
        <v>8</v>
      </c>
      <c r="G5" s="2">
        <v>930.1</v>
      </c>
    </row>
    <row r="6" spans="1:7">
      <c r="A6" s="7">
        <v>42745</v>
      </c>
      <c r="B6" s="526">
        <v>12083</v>
      </c>
      <c r="C6" s="65" t="s">
        <v>9</v>
      </c>
      <c r="F6" s="2">
        <v>310</v>
      </c>
      <c r="G6" s="2">
        <f t="shared" ref="G6:G70" si="0">+G5+E6-F6</f>
        <v>620.1</v>
      </c>
    </row>
    <row r="7" spans="1:7">
      <c r="A7" s="7">
        <v>42745</v>
      </c>
      <c r="B7" s="526">
        <v>12084</v>
      </c>
      <c r="C7" s="65" t="s">
        <v>9</v>
      </c>
      <c r="F7" s="2">
        <v>54.6</v>
      </c>
      <c r="G7" s="2">
        <f t="shared" si="0"/>
        <v>565.5</v>
      </c>
    </row>
    <row r="8" spans="1:7">
      <c r="A8" s="7">
        <v>42745</v>
      </c>
      <c r="B8" s="526">
        <v>12085</v>
      </c>
      <c r="C8" s="65" t="s">
        <v>9</v>
      </c>
      <c r="F8" s="2">
        <v>155.5</v>
      </c>
      <c r="G8" s="2">
        <f t="shared" si="0"/>
        <v>410</v>
      </c>
    </row>
    <row r="9" spans="1:7">
      <c r="A9" s="7">
        <v>42745</v>
      </c>
      <c r="B9" s="526">
        <v>12086</v>
      </c>
      <c r="C9" s="65" t="s">
        <v>9</v>
      </c>
      <c r="F9" s="2">
        <v>385</v>
      </c>
      <c r="G9" s="2">
        <f t="shared" si="0"/>
        <v>25</v>
      </c>
    </row>
    <row r="10" spans="1:7">
      <c r="A10" s="7">
        <v>42745</v>
      </c>
      <c r="B10" s="526">
        <v>4177</v>
      </c>
      <c r="C10" s="65" t="s">
        <v>706</v>
      </c>
      <c r="F10" s="2">
        <v>25</v>
      </c>
      <c r="G10" s="2">
        <f t="shared" si="0"/>
        <v>0</v>
      </c>
    </row>
    <row r="11" spans="1:7">
      <c r="A11" s="44">
        <v>42766</v>
      </c>
      <c r="B11" s="525" t="s">
        <v>14</v>
      </c>
      <c r="C11" s="64" t="s">
        <v>15</v>
      </c>
      <c r="D11" t="s">
        <v>16</v>
      </c>
      <c r="E11" s="2">
        <v>51.8</v>
      </c>
      <c r="G11" s="2">
        <f t="shared" si="0"/>
        <v>51.8</v>
      </c>
    </row>
    <row r="12" spans="1:7">
      <c r="B12" s="526"/>
      <c r="D12" t="s">
        <v>17</v>
      </c>
      <c r="E12" s="2">
        <v>31.4</v>
      </c>
      <c r="G12" s="2">
        <f t="shared" si="0"/>
        <v>83.199999999999989</v>
      </c>
    </row>
    <row r="13" spans="1:7">
      <c r="B13" s="526"/>
      <c r="D13" t="s">
        <v>18</v>
      </c>
      <c r="E13" s="2">
        <v>60</v>
      </c>
      <c r="G13" s="2">
        <f t="shared" si="0"/>
        <v>143.19999999999999</v>
      </c>
    </row>
    <row r="14" spans="1:7">
      <c r="B14" s="526"/>
      <c r="D14" t="s">
        <v>19</v>
      </c>
      <c r="E14" s="2">
        <v>2</v>
      </c>
      <c r="G14" s="2">
        <f t="shared" si="0"/>
        <v>145.19999999999999</v>
      </c>
    </row>
    <row r="15" spans="1:7">
      <c r="A15" s="7">
        <v>42742</v>
      </c>
      <c r="B15" s="526" t="s">
        <v>114</v>
      </c>
      <c r="C15" s="65" t="s">
        <v>15</v>
      </c>
      <c r="D15" t="s">
        <v>18</v>
      </c>
      <c r="F15" s="2">
        <v>12</v>
      </c>
      <c r="G15" s="2">
        <f t="shared" si="0"/>
        <v>133.19999999999999</v>
      </c>
    </row>
    <row r="16" spans="1:7">
      <c r="A16" s="7">
        <v>42780</v>
      </c>
      <c r="B16" s="526">
        <v>12951</v>
      </c>
      <c r="C16" s="65" t="s">
        <v>15</v>
      </c>
      <c r="D16" t="s">
        <v>18</v>
      </c>
      <c r="F16" s="2">
        <v>40</v>
      </c>
      <c r="G16" s="2">
        <f t="shared" si="0"/>
        <v>93.199999999999989</v>
      </c>
    </row>
    <row r="17" spans="1:10">
      <c r="A17" s="7">
        <v>42780</v>
      </c>
      <c r="B17" s="526">
        <v>12951</v>
      </c>
      <c r="C17" s="65" t="s">
        <v>15</v>
      </c>
      <c r="D17" t="s">
        <v>19</v>
      </c>
      <c r="F17" s="2">
        <v>2</v>
      </c>
      <c r="G17" s="2">
        <f t="shared" si="0"/>
        <v>91.199999999999989</v>
      </c>
    </row>
    <row r="18" spans="1:10">
      <c r="A18" s="7">
        <v>42791</v>
      </c>
      <c r="B18" s="526">
        <v>12369</v>
      </c>
      <c r="C18" s="65" t="s">
        <v>15</v>
      </c>
      <c r="D18" t="s">
        <v>16</v>
      </c>
      <c r="F18" s="2">
        <v>51.8</v>
      </c>
      <c r="G18" s="2">
        <f t="shared" si="0"/>
        <v>39.399999999999991</v>
      </c>
      <c r="I18" s="8"/>
      <c r="J18" s="8"/>
    </row>
    <row r="19" spans="1:10">
      <c r="A19" s="7">
        <v>42791</v>
      </c>
      <c r="B19" s="526">
        <v>12369</v>
      </c>
      <c r="C19" s="65" t="s">
        <v>15</v>
      </c>
      <c r="D19" t="s">
        <v>17</v>
      </c>
      <c r="F19" s="2">
        <v>31.4</v>
      </c>
      <c r="G19" s="2">
        <f t="shared" si="0"/>
        <v>7.9999999999999929</v>
      </c>
    </row>
    <row r="20" spans="1:10">
      <c r="A20" s="7">
        <v>42791</v>
      </c>
      <c r="B20" s="526">
        <v>12369</v>
      </c>
      <c r="C20" s="65" t="s">
        <v>15</v>
      </c>
      <c r="D20" t="s">
        <v>18</v>
      </c>
      <c r="F20" s="2">
        <v>8</v>
      </c>
      <c r="G20" s="2">
        <f t="shared" si="0"/>
        <v>-7.1054273576010019E-15</v>
      </c>
    </row>
    <row r="21" spans="1:10">
      <c r="A21" s="44">
        <v>42794</v>
      </c>
      <c r="B21" s="525" t="s">
        <v>14</v>
      </c>
      <c r="C21" s="64" t="s">
        <v>20</v>
      </c>
      <c r="D21" t="s">
        <v>16</v>
      </c>
      <c r="E21" s="2">
        <v>92.6</v>
      </c>
      <c r="G21" s="2">
        <f t="shared" si="0"/>
        <v>92.6</v>
      </c>
    </row>
    <row r="22" spans="1:10">
      <c r="B22" s="526"/>
      <c r="D22" t="s">
        <v>17</v>
      </c>
      <c r="E22" s="2">
        <v>27</v>
      </c>
      <c r="G22" s="2">
        <f t="shared" si="0"/>
        <v>119.6</v>
      </c>
    </row>
    <row r="23" spans="1:10">
      <c r="B23" s="526"/>
      <c r="D23" t="s">
        <v>18</v>
      </c>
      <c r="E23" s="2">
        <v>56</v>
      </c>
      <c r="G23" s="2">
        <f t="shared" si="0"/>
        <v>175.6</v>
      </c>
    </row>
    <row r="24" spans="1:10">
      <c r="B24" s="526"/>
      <c r="D24" t="s">
        <v>19</v>
      </c>
      <c r="E24" s="2">
        <v>2</v>
      </c>
      <c r="G24" s="2">
        <f t="shared" si="0"/>
        <v>177.6</v>
      </c>
    </row>
    <row r="25" spans="1:10">
      <c r="A25" s="7">
        <v>42794</v>
      </c>
      <c r="B25" s="526" t="s">
        <v>114</v>
      </c>
      <c r="C25" s="65" t="s">
        <v>20</v>
      </c>
      <c r="D25" t="s">
        <v>18</v>
      </c>
      <c r="F25" s="2">
        <v>56</v>
      </c>
      <c r="G25" s="2">
        <f t="shared" si="0"/>
        <v>121.6</v>
      </c>
    </row>
    <row r="26" spans="1:10">
      <c r="A26" s="7">
        <v>42794</v>
      </c>
      <c r="B26" s="526" t="s">
        <v>114</v>
      </c>
      <c r="C26" s="64" t="s">
        <v>20</v>
      </c>
      <c r="D26" t="s">
        <v>19</v>
      </c>
      <c r="E26" s="27"/>
      <c r="F26" s="11">
        <v>2</v>
      </c>
      <c r="G26" s="2">
        <f t="shared" si="0"/>
        <v>119.6</v>
      </c>
    </row>
    <row r="27" spans="1:10">
      <c r="A27" s="7">
        <v>42821</v>
      </c>
      <c r="B27" s="526">
        <v>12556</v>
      </c>
      <c r="C27" s="65" t="s">
        <v>20</v>
      </c>
      <c r="D27" t="s">
        <v>16</v>
      </c>
      <c r="F27" s="2">
        <v>92.6</v>
      </c>
      <c r="G27" s="2">
        <f t="shared" si="0"/>
        <v>27</v>
      </c>
    </row>
    <row r="28" spans="1:10">
      <c r="A28" s="7">
        <v>42821</v>
      </c>
      <c r="B28" s="526">
        <v>12556</v>
      </c>
      <c r="C28" s="65" t="s">
        <v>20</v>
      </c>
      <c r="D28" t="s">
        <v>17</v>
      </c>
      <c r="F28" s="2">
        <v>27</v>
      </c>
      <c r="G28" s="2">
        <f t="shared" si="0"/>
        <v>0</v>
      </c>
    </row>
    <row r="29" spans="1:10">
      <c r="A29" s="44">
        <v>42825</v>
      </c>
      <c r="B29" s="525" t="s">
        <v>14</v>
      </c>
      <c r="C29" s="64" t="s">
        <v>23</v>
      </c>
      <c r="D29" t="s">
        <v>16</v>
      </c>
      <c r="E29" s="2">
        <v>84.4</v>
      </c>
      <c r="G29" s="2">
        <f t="shared" si="0"/>
        <v>84.4</v>
      </c>
    </row>
    <row r="30" spans="1:10">
      <c r="B30" s="526"/>
      <c r="D30" t="s">
        <v>17</v>
      </c>
      <c r="E30" s="2">
        <v>29</v>
      </c>
      <c r="G30" s="2">
        <f t="shared" si="0"/>
        <v>113.4</v>
      </c>
    </row>
    <row r="31" spans="1:10">
      <c r="B31" s="526"/>
      <c r="D31" t="s">
        <v>18</v>
      </c>
      <c r="E31" s="2">
        <v>60</v>
      </c>
      <c r="G31" s="2">
        <f t="shared" si="0"/>
        <v>173.4</v>
      </c>
    </row>
    <row r="32" spans="1:10">
      <c r="B32" s="526"/>
      <c r="D32" t="s">
        <v>19</v>
      </c>
      <c r="E32" s="2">
        <v>2</v>
      </c>
      <c r="G32" s="2">
        <f t="shared" si="0"/>
        <v>175.4</v>
      </c>
    </row>
    <row r="33" spans="1:8">
      <c r="A33" s="7">
        <v>42820</v>
      </c>
      <c r="B33" s="526" t="s">
        <v>114</v>
      </c>
      <c r="C33" s="65" t="s">
        <v>23</v>
      </c>
      <c r="D33" t="s">
        <v>18</v>
      </c>
      <c r="F33" s="2">
        <v>34</v>
      </c>
      <c r="G33" s="2">
        <f t="shared" si="0"/>
        <v>141.4</v>
      </c>
    </row>
    <row r="34" spans="1:8">
      <c r="A34" s="7">
        <v>42819</v>
      </c>
      <c r="B34" s="526" t="s">
        <v>114</v>
      </c>
      <c r="C34" s="65" t="s">
        <v>23</v>
      </c>
      <c r="D34" t="s">
        <v>16</v>
      </c>
      <c r="F34" s="2">
        <v>51</v>
      </c>
      <c r="G34" s="2">
        <f t="shared" si="0"/>
        <v>90.4</v>
      </c>
      <c r="H34" s="8"/>
    </row>
    <row r="35" spans="1:8">
      <c r="A35" s="7">
        <v>42900</v>
      </c>
      <c r="B35" s="526">
        <v>13095</v>
      </c>
      <c r="C35" s="65" t="s">
        <v>23</v>
      </c>
      <c r="D35" t="s">
        <v>18</v>
      </c>
      <c r="F35" s="2">
        <v>26</v>
      </c>
      <c r="G35" s="2">
        <f t="shared" si="0"/>
        <v>64.400000000000006</v>
      </c>
    </row>
    <row r="36" spans="1:8">
      <c r="A36" s="7">
        <v>42900</v>
      </c>
      <c r="B36" s="526">
        <v>13095</v>
      </c>
      <c r="C36" s="65" t="s">
        <v>23</v>
      </c>
      <c r="D36" t="s">
        <v>19</v>
      </c>
      <c r="F36" s="2">
        <v>2</v>
      </c>
      <c r="G36" s="2">
        <f t="shared" si="0"/>
        <v>62.400000000000006</v>
      </c>
    </row>
    <row r="37" spans="1:8">
      <c r="A37" s="7">
        <v>42900</v>
      </c>
      <c r="B37" s="526">
        <v>13096</v>
      </c>
      <c r="C37" s="65" t="s">
        <v>23</v>
      </c>
      <c r="D37" t="s">
        <v>16</v>
      </c>
      <c r="F37" s="2">
        <v>33.4</v>
      </c>
      <c r="G37" s="2">
        <f t="shared" si="0"/>
        <v>29.000000000000007</v>
      </c>
      <c r="H37" s="8"/>
    </row>
    <row r="38" spans="1:8">
      <c r="A38" s="7">
        <v>42900</v>
      </c>
      <c r="B38" s="526">
        <v>13096</v>
      </c>
      <c r="C38" s="65" t="s">
        <v>23</v>
      </c>
      <c r="D38" t="s">
        <v>17</v>
      </c>
      <c r="F38" s="2">
        <v>29</v>
      </c>
      <c r="G38" s="2">
        <f t="shared" si="0"/>
        <v>0</v>
      </c>
    </row>
    <row r="39" spans="1:8">
      <c r="A39" s="44">
        <v>42855</v>
      </c>
      <c r="B39" s="525" t="s">
        <v>14</v>
      </c>
      <c r="C39" s="64" t="s">
        <v>24</v>
      </c>
      <c r="D39" t="s">
        <v>16</v>
      </c>
      <c r="E39" s="2">
        <v>90</v>
      </c>
      <c r="G39" s="2">
        <f t="shared" si="0"/>
        <v>90</v>
      </c>
    </row>
    <row r="40" spans="1:8">
      <c r="B40" s="526"/>
      <c r="D40" t="s">
        <v>17</v>
      </c>
      <c r="E40" s="2">
        <v>27.6</v>
      </c>
      <c r="G40" s="2">
        <f t="shared" si="0"/>
        <v>117.6</v>
      </c>
    </row>
    <row r="41" spans="1:8">
      <c r="B41" s="526"/>
      <c r="D41" t="s">
        <v>18</v>
      </c>
      <c r="E41" s="2">
        <v>60</v>
      </c>
      <c r="G41" s="2">
        <f t="shared" si="0"/>
        <v>177.6</v>
      </c>
    </row>
    <row r="42" spans="1:8">
      <c r="B42" s="526"/>
      <c r="D42" t="s">
        <v>19</v>
      </c>
      <c r="E42" s="2">
        <v>2</v>
      </c>
      <c r="G42" s="2">
        <f t="shared" si="0"/>
        <v>179.6</v>
      </c>
    </row>
    <row r="43" spans="1:8">
      <c r="A43" s="7">
        <v>42900</v>
      </c>
      <c r="B43" s="526">
        <v>13095</v>
      </c>
      <c r="C43" s="65" t="s">
        <v>24</v>
      </c>
      <c r="D43" t="s">
        <v>18</v>
      </c>
      <c r="F43" s="2">
        <v>60</v>
      </c>
      <c r="G43" s="2">
        <f t="shared" si="0"/>
        <v>119.6</v>
      </c>
    </row>
    <row r="44" spans="1:8">
      <c r="A44" s="7">
        <v>42900</v>
      </c>
      <c r="B44" s="526">
        <v>13095</v>
      </c>
      <c r="C44" s="65" t="s">
        <v>24</v>
      </c>
      <c r="D44" t="s">
        <v>19</v>
      </c>
      <c r="F44" s="2">
        <v>2</v>
      </c>
      <c r="G44" s="2">
        <f t="shared" si="0"/>
        <v>117.6</v>
      </c>
    </row>
    <row r="45" spans="1:8">
      <c r="A45" s="7">
        <v>42900</v>
      </c>
      <c r="B45" s="526">
        <v>13096</v>
      </c>
      <c r="C45" s="65" t="s">
        <v>24</v>
      </c>
      <c r="D45" t="s">
        <v>16</v>
      </c>
      <c r="F45" s="2">
        <v>90</v>
      </c>
      <c r="G45" s="2">
        <f t="shared" si="0"/>
        <v>27.599999999999994</v>
      </c>
    </row>
    <row r="46" spans="1:8">
      <c r="A46" s="7">
        <v>42900</v>
      </c>
      <c r="B46" s="526">
        <v>13096</v>
      </c>
      <c r="C46" s="65" t="s">
        <v>24</v>
      </c>
      <c r="D46" t="s">
        <v>17</v>
      </c>
      <c r="F46" s="2">
        <v>27.6</v>
      </c>
      <c r="G46" s="2">
        <f t="shared" si="0"/>
        <v>0</v>
      </c>
    </row>
    <row r="47" spans="1:8">
      <c r="A47" s="44">
        <v>42886</v>
      </c>
      <c r="B47" s="525" t="s">
        <v>14</v>
      </c>
      <c r="C47" s="64" t="s">
        <v>25</v>
      </c>
      <c r="D47" t="s">
        <v>16</v>
      </c>
      <c r="E47" s="2">
        <v>70.400000000000006</v>
      </c>
      <c r="G47" s="2">
        <f t="shared" si="0"/>
        <v>70.400000000000006</v>
      </c>
    </row>
    <row r="48" spans="1:8">
      <c r="B48" s="526"/>
      <c r="D48" t="s">
        <v>17</v>
      </c>
      <c r="E48" s="2">
        <v>27</v>
      </c>
      <c r="G48" s="2">
        <f t="shared" si="0"/>
        <v>97.4</v>
      </c>
    </row>
    <row r="49" spans="1:7">
      <c r="B49" s="526"/>
      <c r="D49" t="s">
        <v>18</v>
      </c>
      <c r="E49" s="2">
        <v>60</v>
      </c>
      <c r="G49" s="2">
        <f t="shared" si="0"/>
        <v>157.4</v>
      </c>
    </row>
    <row r="50" spans="1:7">
      <c r="B50" s="526"/>
      <c r="D50" t="s">
        <v>19</v>
      </c>
      <c r="E50" s="2">
        <v>2</v>
      </c>
      <c r="G50" s="2">
        <f t="shared" si="0"/>
        <v>159.4</v>
      </c>
    </row>
    <row r="51" spans="1:7">
      <c r="A51" s="7">
        <v>42900</v>
      </c>
      <c r="B51" s="526">
        <v>13095</v>
      </c>
      <c r="C51" s="65" t="s">
        <v>25</v>
      </c>
      <c r="D51" t="s">
        <v>18</v>
      </c>
      <c r="F51" s="2">
        <v>60</v>
      </c>
      <c r="G51" s="2">
        <f t="shared" si="0"/>
        <v>99.4</v>
      </c>
    </row>
    <row r="52" spans="1:7">
      <c r="A52" s="7">
        <v>42900</v>
      </c>
      <c r="B52" s="526">
        <v>13095</v>
      </c>
      <c r="C52" s="65" t="s">
        <v>25</v>
      </c>
      <c r="D52" t="s">
        <v>19</v>
      </c>
      <c r="F52" s="2">
        <v>2</v>
      </c>
      <c r="G52" s="2">
        <f t="shared" si="0"/>
        <v>97.4</v>
      </c>
    </row>
    <row r="53" spans="1:7">
      <c r="A53" s="7">
        <v>42950</v>
      </c>
      <c r="B53" s="526">
        <v>13400</v>
      </c>
      <c r="C53" s="65" t="s">
        <v>25</v>
      </c>
      <c r="D53" t="s">
        <v>16</v>
      </c>
      <c r="F53" s="2">
        <v>70.400000000000006</v>
      </c>
      <c r="G53" s="2">
        <f t="shared" si="0"/>
        <v>27</v>
      </c>
    </row>
    <row r="54" spans="1:7">
      <c r="A54" s="7">
        <v>42950</v>
      </c>
      <c r="B54" s="526">
        <v>13400</v>
      </c>
      <c r="C54" s="65" t="s">
        <v>25</v>
      </c>
      <c r="D54" t="s">
        <v>17</v>
      </c>
      <c r="F54" s="2">
        <v>27</v>
      </c>
      <c r="G54" s="2">
        <f t="shared" si="0"/>
        <v>0</v>
      </c>
    </row>
    <row r="55" spans="1:7">
      <c r="A55" s="44">
        <v>42916</v>
      </c>
      <c r="B55" s="525" t="s">
        <v>14</v>
      </c>
      <c r="C55" s="64" t="s">
        <v>26</v>
      </c>
      <c r="D55" t="s">
        <v>16</v>
      </c>
      <c r="E55" s="2">
        <v>100</v>
      </c>
      <c r="G55" s="2">
        <f t="shared" si="0"/>
        <v>100</v>
      </c>
    </row>
    <row r="56" spans="1:7">
      <c r="B56" s="526"/>
      <c r="D56" t="s">
        <v>17</v>
      </c>
      <c r="E56" s="2">
        <v>27</v>
      </c>
      <c r="G56" s="2">
        <f t="shared" si="0"/>
        <v>127</v>
      </c>
    </row>
    <row r="57" spans="1:7">
      <c r="B57" s="526"/>
      <c r="D57" t="s">
        <v>18</v>
      </c>
      <c r="E57" s="2">
        <v>60</v>
      </c>
      <c r="G57" s="2">
        <f t="shared" si="0"/>
        <v>187</v>
      </c>
    </row>
    <row r="58" spans="1:7">
      <c r="B58" s="526"/>
      <c r="D58" t="s">
        <v>19</v>
      </c>
      <c r="E58" s="2">
        <v>2</v>
      </c>
      <c r="G58" s="2">
        <f t="shared" si="0"/>
        <v>189</v>
      </c>
    </row>
    <row r="59" spans="1:7">
      <c r="A59" s="7">
        <v>42916</v>
      </c>
      <c r="B59" s="526" t="s">
        <v>114</v>
      </c>
      <c r="C59" s="65" t="s">
        <v>26</v>
      </c>
      <c r="D59" t="s">
        <v>18</v>
      </c>
      <c r="F59" s="2">
        <v>24</v>
      </c>
      <c r="G59" s="2">
        <f t="shared" si="0"/>
        <v>165</v>
      </c>
    </row>
    <row r="60" spans="1:7">
      <c r="A60" s="7">
        <v>42916</v>
      </c>
      <c r="B60" s="526" t="s">
        <v>114</v>
      </c>
      <c r="C60" s="65" t="s">
        <v>26</v>
      </c>
      <c r="D60" t="s">
        <v>16</v>
      </c>
      <c r="F60" s="2">
        <v>36</v>
      </c>
      <c r="G60" s="2">
        <f t="shared" si="0"/>
        <v>129</v>
      </c>
    </row>
    <row r="61" spans="1:7">
      <c r="A61" s="7">
        <v>42950</v>
      </c>
      <c r="B61" s="526">
        <v>13400</v>
      </c>
      <c r="C61" s="65" t="s">
        <v>26</v>
      </c>
      <c r="D61" t="s">
        <v>18</v>
      </c>
      <c r="F61" s="2">
        <v>36</v>
      </c>
      <c r="G61" s="2">
        <f t="shared" si="0"/>
        <v>93</v>
      </c>
    </row>
    <row r="62" spans="1:7">
      <c r="A62" s="7">
        <v>42950</v>
      </c>
      <c r="B62" s="526">
        <v>13400</v>
      </c>
      <c r="C62" s="65" t="s">
        <v>26</v>
      </c>
      <c r="D62" t="s">
        <v>16</v>
      </c>
      <c r="F62" s="2">
        <v>64</v>
      </c>
      <c r="G62" s="2">
        <f t="shared" si="0"/>
        <v>29</v>
      </c>
    </row>
    <row r="63" spans="1:7">
      <c r="A63" s="7">
        <v>42950</v>
      </c>
      <c r="B63" s="526">
        <v>13400</v>
      </c>
      <c r="C63" s="65" t="s">
        <v>26</v>
      </c>
      <c r="D63" t="s">
        <v>17</v>
      </c>
      <c r="F63" s="2">
        <v>27</v>
      </c>
      <c r="G63" s="2">
        <f t="shared" si="0"/>
        <v>2</v>
      </c>
    </row>
    <row r="64" spans="1:7">
      <c r="A64" s="7">
        <v>42950</v>
      </c>
      <c r="B64" s="526">
        <v>13400</v>
      </c>
      <c r="C64" s="65" t="s">
        <v>26</v>
      </c>
      <c r="D64" t="s">
        <v>19</v>
      </c>
      <c r="F64" s="2">
        <v>2</v>
      </c>
      <c r="G64" s="2">
        <f t="shared" si="0"/>
        <v>0</v>
      </c>
    </row>
    <row r="65" spans="1:7">
      <c r="A65" s="44">
        <v>42947</v>
      </c>
      <c r="B65" s="525" t="s">
        <v>14</v>
      </c>
      <c r="C65" s="64" t="s">
        <v>27</v>
      </c>
      <c r="D65" t="s">
        <v>16</v>
      </c>
      <c r="E65" s="2">
        <v>74.2</v>
      </c>
      <c r="G65" s="2">
        <f t="shared" si="0"/>
        <v>74.2</v>
      </c>
    </row>
    <row r="66" spans="1:7">
      <c r="B66" s="526"/>
      <c r="D66" t="s">
        <v>17</v>
      </c>
      <c r="E66" s="2">
        <v>27</v>
      </c>
      <c r="G66" s="2">
        <f t="shared" si="0"/>
        <v>101.2</v>
      </c>
    </row>
    <row r="67" spans="1:7">
      <c r="B67" s="526"/>
      <c r="D67" t="s">
        <v>18</v>
      </c>
      <c r="E67" s="2">
        <v>60</v>
      </c>
      <c r="G67" s="2">
        <f t="shared" si="0"/>
        <v>161.19999999999999</v>
      </c>
    </row>
    <row r="68" spans="1:7">
      <c r="B68" s="526"/>
      <c r="D68" t="s">
        <v>19</v>
      </c>
      <c r="E68" s="2">
        <v>2</v>
      </c>
      <c r="G68" s="2">
        <f t="shared" si="0"/>
        <v>163.19999999999999</v>
      </c>
    </row>
    <row r="69" spans="1:7">
      <c r="B69" s="526"/>
      <c r="D69" t="s">
        <v>657</v>
      </c>
      <c r="E69" s="2">
        <v>10</v>
      </c>
      <c r="G69" s="2">
        <f t="shared" si="0"/>
        <v>173.2</v>
      </c>
    </row>
    <row r="70" spans="1:7">
      <c r="A70" s="7">
        <v>42926</v>
      </c>
      <c r="B70" s="526" t="s">
        <v>114</v>
      </c>
      <c r="C70" s="65" t="s">
        <v>27</v>
      </c>
      <c r="D70" t="s">
        <v>18</v>
      </c>
      <c r="F70" s="2">
        <v>8</v>
      </c>
      <c r="G70" s="2">
        <f t="shared" si="0"/>
        <v>165.2</v>
      </c>
    </row>
    <row r="71" spans="1:7">
      <c r="A71" s="7">
        <v>42926</v>
      </c>
      <c r="B71" s="526" t="s">
        <v>114</v>
      </c>
      <c r="C71" s="65" t="s">
        <v>27</v>
      </c>
      <c r="D71" t="s">
        <v>16</v>
      </c>
      <c r="F71" s="2">
        <v>12</v>
      </c>
      <c r="G71" s="2">
        <f t="shared" ref="G71:G134" si="1">+G70+E71-F71</f>
        <v>153.19999999999999</v>
      </c>
    </row>
    <row r="72" spans="1:7">
      <c r="A72" s="7">
        <v>42950</v>
      </c>
      <c r="B72" s="526">
        <v>13400</v>
      </c>
      <c r="C72" s="65" t="s">
        <v>27</v>
      </c>
      <c r="D72" t="s">
        <v>18</v>
      </c>
      <c r="F72" s="2">
        <v>52</v>
      </c>
      <c r="G72" s="2">
        <f t="shared" si="1"/>
        <v>101.19999999999999</v>
      </c>
    </row>
    <row r="73" spans="1:7">
      <c r="A73" s="7">
        <v>42950</v>
      </c>
      <c r="B73" s="526">
        <v>13400</v>
      </c>
      <c r="C73" s="65" t="s">
        <v>27</v>
      </c>
      <c r="D73" t="s">
        <v>19</v>
      </c>
      <c r="F73" s="2">
        <v>2</v>
      </c>
      <c r="G73" s="2">
        <f t="shared" si="1"/>
        <v>99.199999999999989</v>
      </c>
    </row>
    <row r="74" spans="1:7">
      <c r="A74" s="7">
        <v>42950</v>
      </c>
      <c r="B74" s="526">
        <v>13400</v>
      </c>
      <c r="C74" s="65" t="s">
        <v>27</v>
      </c>
      <c r="D74" t="s">
        <v>657</v>
      </c>
      <c r="F74" s="2">
        <v>10</v>
      </c>
      <c r="G74" s="2">
        <f t="shared" si="1"/>
        <v>89.199999999999989</v>
      </c>
    </row>
    <row r="75" spans="1:7">
      <c r="A75" s="7">
        <v>43003</v>
      </c>
      <c r="B75" s="526">
        <v>13673</v>
      </c>
      <c r="C75" s="65" t="s">
        <v>27</v>
      </c>
      <c r="D75" t="s">
        <v>16</v>
      </c>
      <c r="F75" s="2">
        <v>62.2</v>
      </c>
      <c r="G75" s="2">
        <f t="shared" si="1"/>
        <v>26.999999999999986</v>
      </c>
    </row>
    <row r="76" spans="1:7">
      <c r="A76" s="7">
        <v>43003</v>
      </c>
      <c r="B76" s="526">
        <v>13673</v>
      </c>
      <c r="C76" s="65" t="s">
        <v>27</v>
      </c>
      <c r="D76" t="s">
        <v>17</v>
      </c>
      <c r="F76" s="2">
        <v>27</v>
      </c>
      <c r="G76" s="2">
        <f t="shared" si="1"/>
        <v>0</v>
      </c>
    </row>
    <row r="77" spans="1:7">
      <c r="A77" s="44">
        <v>42978</v>
      </c>
      <c r="B77" s="525" t="s">
        <v>14</v>
      </c>
      <c r="C77" s="64" t="s">
        <v>28</v>
      </c>
      <c r="D77" t="s">
        <v>16</v>
      </c>
      <c r="E77" s="2">
        <v>74.2</v>
      </c>
      <c r="G77" s="2">
        <f t="shared" si="1"/>
        <v>74.2</v>
      </c>
    </row>
    <row r="78" spans="1:7">
      <c r="B78" s="526"/>
      <c r="D78" t="s">
        <v>17</v>
      </c>
      <c r="E78" s="2">
        <v>27</v>
      </c>
      <c r="G78" s="2">
        <f t="shared" si="1"/>
        <v>101.2</v>
      </c>
    </row>
    <row r="79" spans="1:7">
      <c r="B79" s="526"/>
      <c r="D79" t="s">
        <v>18</v>
      </c>
      <c r="E79" s="2">
        <v>60</v>
      </c>
      <c r="G79" s="2">
        <f t="shared" si="1"/>
        <v>161.19999999999999</v>
      </c>
    </row>
    <row r="80" spans="1:7">
      <c r="B80" s="526"/>
      <c r="D80" t="s">
        <v>19</v>
      </c>
      <c r="E80" s="2">
        <v>2</v>
      </c>
      <c r="G80" s="2">
        <f t="shared" si="1"/>
        <v>163.19999999999999</v>
      </c>
    </row>
    <row r="81" spans="1:7">
      <c r="A81" s="7">
        <v>42978</v>
      </c>
      <c r="B81" s="526" t="s">
        <v>114</v>
      </c>
      <c r="C81" s="65" t="s">
        <v>28</v>
      </c>
      <c r="D81" t="s">
        <v>18</v>
      </c>
      <c r="F81" s="2">
        <v>14</v>
      </c>
      <c r="G81" s="2">
        <f t="shared" si="1"/>
        <v>149.19999999999999</v>
      </c>
    </row>
    <row r="82" spans="1:7">
      <c r="A82" s="7">
        <v>42978</v>
      </c>
      <c r="B82" s="526" t="s">
        <v>114</v>
      </c>
      <c r="C82" s="65" t="s">
        <v>28</v>
      </c>
      <c r="D82" t="s">
        <v>16</v>
      </c>
      <c r="F82" s="2">
        <v>21</v>
      </c>
      <c r="G82" s="2">
        <f t="shared" si="1"/>
        <v>128.19999999999999</v>
      </c>
    </row>
    <row r="83" spans="1:7">
      <c r="A83" s="7">
        <v>43003</v>
      </c>
      <c r="B83" s="526">
        <v>13673</v>
      </c>
      <c r="C83" s="65" t="s">
        <v>28</v>
      </c>
      <c r="D83" t="s">
        <v>16</v>
      </c>
      <c r="F83" s="2">
        <v>53.2</v>
      </c>
      <c r="G83" s="2">
        <f t="shared" si="1"/>
        <v>74.999999999999986</v>
      </c>
    </row>
    <row r="84" spans="1:7">
      <c r="A84" s="7">
        <v>43003</v>
      </c>
      <c r="B84" s="526">
        <v>13673</v>
      </c>
      <c r="C84" s="65" t="s">
        <v>28</v>
      </c>
      <c r="D84" t="s">
        <v>17</v>
      </c>
      <c r="F84" s="2">
        <v>27</v>
      </c>
      <c r="G84" s="2">
        <f t="shared" si="1"/>
        <v>47.999999999999986</v>
      </c>
    </row>
    <row r="85" spans="1:7">
      <c r="A85" s="7">
        <v>43003</v>
      </c>
      <c r="B85" s="526">
        <v>13673</v>
      </c>
      <c r="C85" s="65" t="s">
        <v>28</v>
      </c>
      <c r="D85" t="s">
        <v>18</v>
      </c>
      <c r="F85" s="2">
        <v>46</v>
      </c>
      <c r="G85" s="2">
        <f t="shared" si="1"/>
        <v>1.9999999999999858</v>
      </c>
    </row>
    <row r="86" spans="1:7">
      <c r="A86" s="7">
        <v>43003</v>
      </c>
      <c r="B86" s="526">
        <v>13673</v>
      </c>
      <c r="C86" s="65" t="s">
        <v>28</v>
      </c>
      <c r="D86" t="s">
        <v>19</v>
      </c>
      <c r="F86" s="2">
        <v>2</v>
      </c>
      <c r="G86" s="2">
        <f t="shared" si="1"/>
        <v>-1.4210854715202004E-14</v>
      </c>
    </row>
    <row r="87" spans="1:7" ht="15.75" customHeight="1">
      <c r="A87" s="44">
        <v>43008</v>
      </c>
      <c r="B87" s="525" t="s">
        <v>14</v>
      </c>
      <c r="C87" s="64" t="s">
        <v>29</v>
      </c>
      <c r="D87" t="s">
        <v>16</v>
      </c>
      <c r="E87" s="2">
        <v>73.5</v>
      </c>
      <c r="G87" s="2">
        <f t="shared" si="1"/>
        <v>73.499999999999986</v>
      </c>
    </row>
    <row r="88" spans="1:7" ht="15.75" customHeight="1">
      <c r="B88" s="526"/>
      <c r="D88" t="s">
        <v>17</v>
      </c>
      <c r="E88" s="2">
        <v>27</v>
      </c>
      <c r="G88" s="2">
        <f t="shared" si="1"/>
        <v>100.49999999999999</v>
      </c>
    </row>
    <row r="89" spans="1:7" ht="15.75" customHeight="1">
      <c r="B89" s="526"/>
      <c r="D89" t="s">
        <v>18</v>
      </c>
      <c r="E89" s="2">
        <v>60</v>
      </c>
      <c r="G89" s="2">
        <f t="shared" si="1"/>
        <v>160.5</v>
      </c>
    </row>
    <row r="90" spans="1:7" ht="15.75" customHeight="1">
      <c r="B90" s="526"/>
      <c r="D90" t="s">
        <v>19</v>
      </c>
      <c r="E90" s="2">
        <v>2</v>
      </c>
      <c r="G90" s="2">
        <f t="shared" si="1"/>
        <v>162.5</v>
      </c>
    </row>
    <row r="91" spans="1:7">
      <c r="A91" s="7">
        <v>42788</v>
      </c>
      <c r="B91" s="526"/>
      <c r="D91" t="s">
        <v>21</v>
      </c>
      <c r="E91" s="2">
        <v>85</v>
      </c>
      <c r="G91" s="2">
        <f t="shared" si="1"/>
        <v>247.5</v>
      </c>
    </row>
    <row r="92" spans="1:7">
      <c r="A92" s="7">
        <v>43003</v>
      </c>
      <c r="B92" s="526">
        <v>13675</v>
      </c>
      <c r="C92" s="65" t="s">
        <v>29</v>
      </c>
      <c r="D92" t="s">
        <v>18</v>
      </c>
      <c r="F92" s="2">
        <v>60</v>
      </c>
      <c r="G92" s="2">
        <f t="shared" si="1"/>
        <v>187.5</v>
      </c>
    </row>
    <row r="93" spans="1:7">
      <c r="A93" s="7">
        <v>43003</v>
      </c>
      <c r="B93" s="526">
        <v>13675</v>
      </c>
      <c r="C93" s="65" t="s">
        <v>29</v>
      </c>
      <c r="D93" t="s">
        <v>19</v>
      </c>
      <c r="F93" s="2">
        <v>2</v>
      </c>
      <c r="G93" s="2">
        <f t="shared" si="1"/>
        <v>185.5</v>
      </c>
    </row>
    <row r="94" spans="1:7">
      <c r="A94" s="7">
        <v>43063</v>
      </c>
      <c r="B94" s="526">
        <v>14032</v>
      </c>
      <c r="C94" s="65" t="s">
        <v>29</v>
      </c>
      <c r="D94" t="s">
        <v>16</v>
      </c>
      <c r="F94" s="2">
        <v>73.5</v>
      </c>
      <c r="G94" s="2">
        <f t="shared" si="1"/>
        <v>112</v>
      </c>
    </row>
    <row r="95" spans="1:7">
      <c r="A95" s="7">
        <v>43063</v>
      </c>
      <c r="B95" s="526">
        <v>14032</v>
      </c>
      <c r="C95" s="65" t="s">
        <v>29</v>
      </c>
      <c r="D95" t="s">
        <v>17</v>
      </c>
      <c r="F95" s="2">
        <v>27</v>
      </c>
      <c r="G95" s="2">
        <f t="shared" si="1"/>
        <v>85</v>
      </c>
    </row>
    <row r="96" spans="1:7">
      <c r="A96" s="7">
        <v>15299</v>
      </c>
      <c r="B96" s="526">
        <v>15299</v>
      </c>
      <c r="C96" s="65" t="s">
        <v>29</v>
      </c>
      <c r="D96" t="s">
        <v>21</v>
      </c>
      <c r="F96" s="2">
        <v>85</v>
      </c>
      <c r="G96" s="2">
        <f t="shared" si="1"/>
        <v>0</v>
      </c>
    </row>
    <row r="97" spans="1:7">
      <c r="A97" s="44">
        <v>43039</v>
      </c>
      <c r="B97" s="525" t="s">
        <v>14</v>
      </c>
      <c r="C97" s="64" t="s">
        <v>30</v>
      </c>
      <c r="D97" t="s">
        <v>16</v>
      </c>
      <c r="E97" s="2">
        <v>73.400000000000006</v>
      </c>
      <c r="G97" s="2">
        <f t="shared" si="1"/>
        <v>73.400000000000006</v>
      </c>
    </row>
    <row r="98" spans="1:7">
      <c r="B98" s="526"/>
      <c r="D98" t="s">
        <v>17</v>
      </c>
      <c r="E98" s="2">
        <v>27</v>
      </c>
      <c r="G98" s="2">
        <f t="shared" si="1"/>
        <v>100.4</v>
      </c>
    </row>
    <row r="99" spans="1:7">
      <c r="B99" s="526"/>
      <c r="D99" t="s">
        <v>18</v>
      </c>
      <c r="E99" s="2">
        <v>60</v>
      </c>
      <c r="G99" s="2">
        <f t="shared" si="1"/>
        <v>160.4</v>
      </c>
    </row>
    <row r="100" spans="1:7">
      <c r="B100" s="526"/>
      <c r="D100" t="s">
        <v>19</v>
      </c>
      <c r="E100" s="2">
        <v>2</v>
      </c>
      <c r="G100" s="2">
        <f t="shared" si="1"/>
        <v>162.4</v>
      </c>
    </row>
    <row r="101" spans="1:7">
      <c r="A101" s="7">
        <v>43063</v>
      </c>
      <c r="B101" s="526">
        <v>14032</v>
      </c>
      <c r="C101" s="65" t="s">
        <v>30</v>
      </c>
      <c r="D101" t="s">
        <v>16</v>
      </c>
      <c r="F101" s="2">
        <v>73.400000000000006</v>
      </c>
      <c r="G101" s="2">
        <f t="shared" si="1"/>
        <v>89</v>
      </c>
    </row>
    <row r="102" spans="1:7">
      <c r="A102" s="7">
        <v>43063</v>
      </c>
      <c r="B102" s="526">
        <v>14032</v>
      </c>
      <c r="C102" s="65" t="s">
        <v>30</v>
      </c>
      <c r="D102" t="s">
        <v>17</v>
      </c>
      <c r="F102" s="2">
        <v>27</v>
      </c>
      <c r="G102" s="2">
        <f t="shared" si="1"/>
        <v>62</v>
      </c>
    </row>
    <row r="103" spans="1:7">
      <c r="A103" s="7">
        <v>43063</v>
      </c>
      <c r="B103" s="526">
        <v>14032</v>
      </c>
      <c r="C103" s="65" t="s">
        <v>30</v>
      </c>
      <c r="D103" t="s">
        <v>18</v>
      </c>
      <c r="F103" s="2">
        <v>60</v>
      </c>
      <c r="G103" s="2">
        <f t="shared" si="1"/>
        <v>2</v>
      </c>
    </row>
    <row r="104" spans="1:7">
      <c r="A104" s="7">
        <v>43063</v>
      </c>
      <c r="B104" s="526">
        <v>14032</v>
      </c>
      <c r="C104" s="65" t="s">
        <v>30</v>
      </c>
      <c r="D104" t="s">
        <v>19</v>
      </c>
      <c r="F104" s="2">
        <v>2</v>
      </c>
      <c r="G104" s="2">
        <f t="shared" si="1"/>
        <v>0</v>
      </c>
    </row>
    <row r="105" spans="1:7">
      <c r="A105" s="44">
        <v>43069</v>
      </c>
      <c r="B105" s="525" t="s">
        <v>14</v>
      </c>
      <c r="C105" s="64" t="s">
        <v>33</v>
      </c>
      <c r="D105" t="s">
        <v>16</v>
      </c>
      <c r="E105" s="2">
        <v>78.099999999999994</v>
      </c>
      <c r="G105" s="2">
        <f t="shared" si="1"/>
        <v>78.099999999999994</v>
      </c>
    </row>
    <row r="106" spans="1:7">
      <c r="A106" s="44"/>
      <c r="B106" s="525"/>
      <c r="C106" s="64"/>
      <c r="D106" t="s">
        <v>17</v>
      </c>
      <c r="E106" s="2">
        <v>27</v>
      </c>
      <c r="G106" s="2">
        <f t="shared" si="1"/>
        <v>105.1</v>
      </c>
    </row>
    <row r="107" spans="1:7">
      <c r="B107" s="526"/>
      <c r="D107" t="s">
        <v>18</v>
      </c>
      <c r="E107" s="2">
        <v>60</v>
      </c>
      <c r="G107" s="2">
        <f t="shared" si="1"/>
        <v>165.1</v>
      </c>
    </row>
    <row r="108" spans="1:7">
      <c r="B108" s="526"/>
      <c r="D108" t="s">
        <v>19</v>
      </c>
      <c r="E108" s="2">
        <v>2</v>
      </c>
      <c r="G108" s="2">
        <f t="shared" si="1"/>
        <v>167.1</v>
      </c>
    </row>
    <row r="109" spans="1:7">
      <c r="B109" s="526"/>
      <c r="D109" t="s">
        <v>90</v>
      </c>
      <c r="E109" s="2">
        <v>10</v>
      </c>
      <c r="G109" s="2">
        <f t="shared" si="1"/>
        <v>177.1</v>
      </c>
    </row>
    <row r="110" spans="1:7">
      <c r="B110" s="526"/>
      <c r="D110" t="s">
        <v>98</v>
      </c>
      <c r="E110" s="2">
        <v>10</v>
      </c>
      <c r="G110" s="2">
        <f t="shared" si="1"/>
        <v>187.1</v>
      </c>
    </row>
    <row r="111" spans="1:7">
      <c r="A111" s="7">
        <v>43082</v>
      </c>
      <c r="B111" s="526">
        <v>14222</v>
      </c>
      <c r="C111" s="65" t="s">
        <v>33</v>
      </c>
      <c r="D111" t="s">
        <v>18</v>
      </c>
      <c r="F111" s="2">
        <v>60</v>
      </c>
      <c r="G111" s="2">
        <f t="shared" si="1"/>
        <v>127.1</v>
      </c>
    </row>
    <row r="112" spans="1:7">
      <c r="A112" s="7">
        <v>43082</v>
      </c>
      <c r="B112" s="526">
        <v>14222</v>
      </c>
      <c r="C112" s="65" t="s">
        <v>33</v>
      </c>
      <c r="D112" t="s">
        <v>19</v>
      </c>
      <c r="F112" s="2">
        <v>2</v>
      </c>
      <c r="G112" s="2">
        <f t="shared" si="1"/>
        <v>125.1</v>
      </c>
    </row>
    <row r="113" spans="1:7">
      <c r="A113" s="7">
        <v>43092</v>
      </c>
      <c r="B113" s="526">
        <v>14346</v>
      </c>
      <c r="C113" s="65" t="s">
        <v>33</v>
      </c>
      <c r="D113" t="s">
        <v>16</v>
      </c>
      <c r="F113" s="2">
        <v>78.099999999999994</v>
      </c>
      <c r="G113" s="2">
        <f t="shared" si="1"/>
        <v>47</v>
      </c>
    </row>
    <row r="114" spans="1:7">
      <c r="A114" s="7">
        <v>43092</v>
      </c>
      <c r="B114" s="526">
        <v>14346</v>
      </c>
      <c r="C114" s="65" t="s">
        <v>33</v>
      </c>
      <c r="D114" t="s">
        <v>17</v>
      </c>
      <c r="F114" s="2">
        <v>27</v>
      </c>
      <c r="G114" s="2">
        <f t="shared" si="1"/>
        <v>20</v>
      </c>
    </row>
    <row r="115" spans="1:7">
      <c r="A115" s="7">
        <v>43151</v>
      </c>
      <c r="B115" s="526">
        <v>14665</v>
      </c>
      <c r="C115" s="65" t="s">
        <v>33</v>
      </c>
      <c r="D115" t="s">
        <v>90</v>
      </c>
      <c r="F115" s="2">
        <v>10</v>
      </c>
      <c r="G115" s="2">
        <f t="shared" si="1"/>
        <v>10</v>
      </c>
    </row>
    <row r="116" spans="1:7">
      <c r="A116" s="7">
        <v>43151</v>
      </c>
      <c r="B116" s="526">
        <v>14665</v>
      </c>
      <c r="C116" s="65" t="s">
        <v>33</v>
      </c>
      <c r="D116" t="s">
        <v>98</v>
      </c>
      <c r="F116" s="2">
        <v>10</v>
      </c>
      <c r="G116" s="2">
        <f t="shared" si="1"/>
        <v>0</v>
      </c>
    </row>
    <row r="117" spans="1:7">
      <c r="A117" s="44">
        <v>43100</v>
      </c>
      <c r="B117" s="525" t="s">
        <v>14</v>
      </c>
      <c r="C117" s="64" t="s">
        <v>34</v>
      </c>
      <c r="D117" t="s">
        <v>16</v>
      </c>
      <c r="E117" s="2">
        <v>46.5</v>
      </c>
      <c r="G117" s="2">
        <f t="shared" si="1"/>
        <v>46.5</v>
      </c>
    </row>
    <row r="118" spans="1:7">
      <c r="A118" s="44"/>
      <c r="B118" s="525"/>
      <c r="C118" s="64"/>
      <c r="D118" t="s">
        <v>17</v>
      </c>
      <c r="E118" s="2">
        <v>27</v>
      </c>
      <c r="G118" s="2">
        <f t="shared" si="1"/>
        <v>73.5</v>
      </c>
    </row>
    <row r="119" spans="1:7">
      <c r="B119" s="526"/>
      <c r="D119" t="s">
        <v>18</v>
      </c>
      <c r="E119" s="2">
        <v>60</v>
      </c>
      <c r="G119" s="2">
        <f t="shared" si="1"/>
        <v>133.5</v>
      </c>
    </row>
    <row r="120" spans="1:7">
      <c r="B120" s="526"/>
      <c r="D120" t="s">
        <v>19</v>
      </c>
      <c r="E120" s="2">
        <v>2</v>
      </c>
      <c r="G120" s="2">
        <f t="shared" si="1"/>
        <v>135.5</v>
      </c>
    </row>
    <row r="121" spans="1:7">
      <c r="A121" s="7">
        <v>42764</v>
      </c>
      <c r="B121" s="526">
        <v>14584</v>
      </c>
      <c r="C121" s="65" t="s">
        <v>34</v>
      </c>
      <c r="D121" t="s">
        <v>18</v>
      </c>
      <c r="F121" s="2">
        <v>60</v>
      </c>
      <c r="G121" s="2">
        <f t="shared" si="1"/>
        <v>75.5</v>
      </c>
    </row>
    <row r="122" spans="1:7">
      <c r="A122" s="7">
        <v>43129</v>
      </c>
      <c r="B122" s="526">
        <v>14584</v>
      </c>
      <c r="C122" s="65" t="s">
        <v>34</v>
      </c>
      <c r="D122" t="s">
        <v>19</v>
      </c>
      <c r="F122" s="2">
        <v>2</v>
      </c>
      <c r="G122" s="2">
        <f t="shared" si="1"/>
        <v>73.5</v>
      </c>
    </row>
    <row r="123" spans="1:7">
      <c r="A123" s="7">
        <v>43151</v>
      </c>
      <c r="B123" s="526">
        <v>14665</v>
      </c>
      <c r="C123" s="65" t="s">
        <v>34</v>
      </c>
      <c r="D123" t="s">
        <v>16</v>
      </c>
      <c r="F123" s="2">
        <v>46.5</v>
      </c>
      <c r="G123" s="2">
        <f t="shared" si="1"/>
        <v>27</v>
      </c>
    </row>
    <row r="124" spans="1:7">
      <c r="A124" s="7">
        <v>43151</v>
      </c>
      <c r="B124" s="526">
        <v>14665</v>
      </c>
      <c r="C124" s="65" t="s">
        <v>34</v>
      </c>
      <c r="D124" t="s">
        <v>17</v>
      </c>
      <c r="F124" s="2">
        <v>27</v>
      </c>
      <c r="G124" s="2">
        <f t="shared" si="1"/>
        <v>0</v>
      </c>
    </row>
    <row r="125" spans="1:7">
      <c r="A125" s="44">
        <v>43131</v>
      </c>
      <c r="B125" s="525" t="s">
        <v>14</v>
      </c>
      <c r="C125" s="64" t="s">
        <v>15</v>
      </c>
      <c r="D125" t="s">
        <v>16</v>
      </c>
      <c r="E125" s="2">
        <v>25</v>
      </c>
      <c r="G125" s="2">
        <f t="shared" si="1"/>
        <v>25</v>
      </c>
    </row>
    <row r="126" spans="1:7">
      <c r="A126" s="44"/>
      <c r="B126" s="525"/>
      <c r="C126" s="64"/>
      <c r="D126" t="s">
        <v>17</v>
      </c>
      <c r="E126" s="2">
        <v>27</v>
      </c>
      <c r="G126" s="2">
        <f t="shared" si="1"/>
        <v>52</v>
      </c>
    </row>
    <row r="127" spans="1:7">
      <c r="B127" s="526"/>
      <c r="D127" t="s">
        <v>18</v>
      </c>
      <c r="E127" s="2">
        <v>60</v>
      </c>
      <c r="G127" s="2">
        <f t="shared" si="1"/>
        <v>112</v>
      </c>
    </row>
    <row r="128" spans="1:7">
      <c r="B128" s="526"/>
      <c r="D128" t="s">
        <v>19</v>
      </c>
      <c r="E128" s="2">
        <v>2</v>
      </c>
      <c r="G128" s="2">
        <f t="shared" si="1"/>
        <v>114</v>
      </c>
    </row>
    <row r="129" spans="1:7">
      <c r="A129" s="7">
        <v>43150</v>
      </c>
      <c r="B129" s="526">
        <v>14663</v>
      </c>
      <c r="C129" s="65" t="s">
        <v>15</v>
      </c>
      <c r="D129" t="s">
        <v>16</v>
      </c>
      <c r="F129" s="2">
        <v>25</v>
      </c>
      <c r="G129" s="2">
        <f t="shared" si="1"/>
        <v>89</v>
      </c>
    </row>
    <row r="130" spans="1:7">
      <c r="A130" s="7">
        <v>43150</v>
      </c>
      <c r="B130" s="526">
        <v>14663</v>
      </c>
      <c r="C130" s="65" t="s">
        <v>15</v>
      </c>
      <c r="D130" t="s">
        <v>17</v>
      </c>
      <c r="F130" s="2">
        <v>27</v>
      </c>
      <c r="G130" s="2">
        <f t="shared" si="1"/>
        <v>62</v>
      </c>
    </row>
    <row r="131" spans="1:7">
      <c r="A131" s="7">
        <v>43159</v>
      </c>
      <c r="B131" s="526">
        <v>14752</v>
      </c>
      <c r="C131" s="65" t="s">
        <v>15</v>
      </c>
      <c r="D131" t="s">
        <v>18</v>
      </c>
      <c r="F131" s="2">
        <v>60</v>
      </c>
      <c r="G131" s="2">
        <f t="shared" si="1"/>
        <v>2</v>
      </c>
    </row>
    <row r="132" spans="1:7">
      <c r="A132" s="7">
        <v>43159</v>
      </c>
      <c r="B132" s="526">
        <v>14752</v>
      </c>
      <c r="C132" s="65" t="s">
        <v>15</v>
      </c>
      <c r="D132" t="s">
        <v>19</v>
      </c>
      <c r="F132" s="2">
        <v>2</v>
      </c>
      <c r="G132" s="2">
        <f t="shared" si="1"/>
        <v>0</v>
      </c>
    </row>
    <row r="133" spans="1:7">
      <c r="A133" s="44">
        <v>43159</v>
      </c>
      <c r="B133" s="525" t="s">
        <v>14</v>
      </c>
      <c r="C133" s="64" t="s">
        <v>20</v>
      </c>
      <c r="D133" t="s">
        <v>16</v>
      </c>
      <c r="E133" s="2">
        <v>29</v>
      </c>
      <c r="G133" s="2">
        <f t="shared" si="1"/>
        <v>29</v>
      </c>
    </row>
    <row r="134" spans="1:7">
      <c r="A134" s="44"/>
      <c r="B134" s="525"/>
      <c r="C134" s="64"/>
      <c r="D134" t="s">
        <v>17</v>
      </c>
      <c r="E134" s="2">
        <v>27</v>
      </c>
      <c r="G134" s="2">
        <f t="shared" si="1"/>
        <v>56</v>
      </c>
    </row>
    <row r="135" spans="1:7">
      <c r="B135" s="526"/>
      <c r="D135" t="s">
        <v>18</v>
      </c>
      <c r="E135" s="2">
        <v>56</v>
      </c>
      <c r="G135" s="2">
        <f t="shared" ref="G135:G198" si="2">+G134+E135-F135</f>
        <v>112</v>
      </c>
    </row>
    <row r="136" spans="1:7">
      <c r="B136" s="526"/>
      <c r="D136" t="s">
        <v>19</v>
      </c>
      <c r="E136" s="2">
        <v>5</v>
      </c>
      <c r="G136" s="2">
        <f t="shared" si="2"/>
        <v>117</v>
      </c>
    </row>
    <row r="137" spans="1:7">
      <c r="A137" s="7">
        <v>43434</v>
      </c>
      <c r="B137" s="526" t="s">
        <v>14</v>
      </c>
      <c r="C137" s="65" t="s">
        <v>33</v>
      </c>
      <c r="D137" t="s">
        <v>21</v>
      </c>
      <c r="E137" s="2">
        <v>85</v>
      </c>
      <c r="G137" s="2">
        <f t="shared" si="2"/>
        <v>202</v>
      </c>
    </row>
    <row r="138" spans="1:7">
      <c r="A138" s="7">
        <v>43181</v>
      </c>
      <c r="B138" s="526">
        <v>14903</v>
      </c>
      <c r="C138" s="65" t="s">
        <v>20</v>
      </c>
      <c r="D138" t="s">
        <v>16</v>
      </c>
      <c r="F138" s="2">
        <v>29</v>
      </c>
      <c r="G138" s="2">
        <f t="shared" si="2"/>
        <v>173</v>
      </c>
    </row>
    <row r="139" spans="1:7">
      <c r="A139" s="7">
        <v>43181</v>
      </c>
      <c r="B139" s="526">
        <v>14903</v>
      </c>
      <c r="C139" s="65" t="s">
        <v>20</v>
      </c>
      <c r="D139" t="s">
        <v>17</v>
      </c>
      <c r="F139" s="2">
        <v>27</v>
      </c>
      <c r="G139" s="2">
        <f t="shared" si="2"/>
        <v>146</v>
      </c>
    </row>
    <row r="140" spans="1:7">
      <c r="A140" s="7">
        <v>43186</v>
      </c>
      <c r="B140" s="526">
        <v>15038</v>
      </c>
      <c r="C140" s="65" t="s">
        <v>20</v>
      </c>
      <c r="D140" t="s">
        <v>18</v>
      </c>
      <c r="F140" s="2">
        <v>56</v>
      </c>
      <c r="G140" s="2">
        <f t="shared" si="2"/>
        <v>90</v>
      </c>
    </row>
    <row r="141" spans="1:7">
      <c r="A141" s="7">
        <v>43186</v>
      </c>
      <c r="B141" s="526">
        <v>15038</v>
      </c>
      <c r="C141" s="65" t="s">
        <v>20</v>
      </c>
      <c r="D141" t="s">
        <v>19</v>
      </c>
      <c r="F141" s="2">
        <v>5</v>
      </c>
      <c r="G141" s="2">
        <f t="shared" si="2"/>
        <v>85</v>
      </c>
    </row>
    <row r="142" spans="1:7">
      <c r="A142" s="7">
        <v>43186</v>
      </c>
      <c r="B142" s="526">
        <v>15038</v>
      </c>
      <c r="C142" s="65" t="s">
        <v>33</v>
      </c>
      <c r="D142" t="s">
        <v>21</v>
      </c>
      <c r="F142" s="2">
        <v>85</v>
      </c>
      <c r="G142" s="2">
        <f t="shared" si="2"/>
        <v>0</v>
      </c>
    </row>
    <row r="143" spans="1:7">
      <c r="A143" s="44">
        <v>43190</v>
      </c>
      <c r="B143" s="525" t="s">
        <v>14</v>
      </c>
      <c r="C143" s="64" t="s">
        <v>23</v>
      </c>
      <c r="D143" t="s">
        <v>16</v>
      </c>
      <c r="E143" s="2">
        <v>26</v>
      </c>
      <c r="G143" s="2">
        <f t="shared" si="2"/>
        <v>26</v>
      </c>
    </row>
    <row r="144" spans="1:7">
      <c r="A144" s="44"/>
      <c r="B144" s="525"/>
      <c r="C144" s="64"/>
      <c r="D144" t="s">
        <v>17</v>
      </c>
      <c r="E144" s="2">
        <v>27</v>
      </c>
      <c r="G144" s="2">
        <f t="shared" si="2"/>
        <v>53</v>
      </c>
    </row>
    <row r="145" spans="1:7">
      <c r="B145" s="526"/>
      <c r="D145" t="s">
        <v>18</v>
      </c>
      <c r="E145" s="2">
        <v>60</v>
      </c>
      <c r="G145" s="2">
        <f t="shared" si="2"/>
        <v>113</v>
      </c>
    </row>
    <row r="146" spans="1:7">
      <c r="B146" s="526"/>
      <c r="D146" t="s">
        <v>19</v>
      </c>
      <c r="E146" s="2">
        <v>5</v>
      </c>
      <c r="G146" s="2">
        <f t="shared" si="2"/>
        <v>118</v>
      </c>
    </row>
    <row r="147" spans="1:7">
      <c r="A147" s="7">
        <v>43208</v>
      </c>
      <c r="B147" s="526">
        <v>15125</v>
      </c>
      <c r="C147" s="65" t="s">
        <v>23</v>
      </c>
      <c r="D147" t="s">
        <v>16</v>
      </c>
      <c r="F147" s="2">
        <v>26</v>
      </c>
      <c r="G147" s="2">
        <f t="shared" si="2"/>
        <v>92</v>
      </c>
    </row>
    <row r="148" spans="1:7">
      <c r="A148" s="7">
        <v>43208</v>
      </c>
      <c r="B148" s="526">
        <v>15125</v>
      </c>
      <c r="C148" s="65" t="s">
        <v>23</v>
      </c>
      <c r="D148" t="s">
        <v>17</v>
      </c>
      <c r="F148" s="2">
        <v>27</v>
      </c>
      <c r="G148" s="2">
        <f t="shared" si="2"/>
        <v>65</v>
      </c>
    </row>
    <row r="149" spans="1:7">
      <c r="A149" s="7">
        <v>43185</v>
      </c>
      <c r="B149" s="526">
        <v>15013</v>
      </c>
      <c r="C149" s="65" t="s">
        <v>23</v>
      </c>
      <c r="D149" t="s">
        <v>18</v>
      </c>
      <c r="F149" s="2">
        <v>60</v>
      </c>
      <c r="G149" s="2">
        <f t="shared" si="2"/>
        <v>5</v>
      </c>
    </row>
    <row r="150" spans="1:7">
      <c r="A150" s="7">
        <v>43185</v>
      </c>
      <c r="B150" s="526">
        <v>15013</v>
      </c>
      <c r="C150" s="65" t="s">
        <v>23</v>
      </c>
      <c r="D150" t="s">
        <v>19</v>
      </c>
      <c r="F150" s="2">
        <v>2</v>
      </c>
      <c r="G150" s="2">
        <f t="shared" si="2"/>
        <v>3</v>
      </c>
    </row>
    <row r="151" spans="1:7">
      <c r="A151" s="7">
        <v>43159</v>
      </c>
      <c r="B151" s="526">
        <v>14752</v>
      </c>
      <c r="C151" s="65" t="s">
        <v>23</v>
      </c>
      <c r="D151" t="s">
        <v>19</v>
      </c>
      <c r="F151" s="2">
        <v>3</v>
      </c>
      <c r="G151" s="2">
        <f t="shared" si="2"/>
        <v>0</v>
      </c>
    </row>
    <row r="152" spans="1:7">
      <c r="A152" s="44">
        <v>43220</v>
      </c>
      <c r="B152" s="525" t="s">
        <v>14</v>
      </c>
      <c r="C152" s="64" t="s">
        <v>24</v>
      </c>
      <c r="D152" t="s">
        <v>16</v>
      </c>
      <c r="E152" s="2">
        <v>26.9</v>
      </c>
      <c r="G152" s="2">
        <f t="shared" si="2"/>
        <v>26.9</v>
      </c>
    </row>
    <row r="153" spans="1:7">
      <c r="A153" s="44"/>
      <c r="B153" s="525"/>
      <c r="C153" s="64"/>
      <c r="D153" t="s">
        <v>17</v>
      </c>
      <c r="E153" s="2">
        <v>27</v>
      </c>
      <c r="G153" s="2">
        <f t="shared" si="2"/>
        <v>53.9</v>
      </c>
    </row>
    <row r="154" spans="1:7">
      <c r="B154" s="526"/>
      <c r="D154" t="s">
        <v>18</v>
      </c>
      <c r="E154" s="2">
        <v>60</v>
      </c>
      <c r="G154" s="2">
        <f t="shared" si="2"/>
        <v>113.9</v>
      </c>
    </row>
    <row r="155" spans="1:7">
      <c r="B155" s="526"/>
      <c r="D155" t="s">
        <v>19</v>
      </c>
      <c r="E155" s="2">
        <v>5</v>
      </c>
      <c r="G155" s="2">
        <f t="shared" si="2"/>
        <v>118.9</v>
      </c>
    </row>
    <row r="156" spans="1:7">
      <c r="A156" s="7">
        <v>43216</v>
      </c>
      <c r="B156" s="526">
        <v>15220</v>
      </c>
      <c r="C156" s="65" t="s">
        <v>24</v>
      </c>
      <c r="D156" t="s">
        <v>18</v>
      </c>
      <c r="F156" s="2">
        <v>60</v>
      </c>
      <c r="G156" s="2">
        <f t="shared" si="2"/>
        <v>58.900000000000006</v>
      </c>
    </row>
    <row r="157" spans="1:7">
      <c r="A157" s="7">
        <v>43216</v>
      </c>
      <c r="B157" s="526">
        <v>15220</v>
      </c>
      <c r="C157" s="65" t="s">
        <v>24</v>
      </c>
      <c r="D157" t="s">
        <v>19</v>
      </c>
      <c r="F157" s="2">
        <v>5</v>
      </c>
      <c r="G157" s="2">
        <f t="shared" si="2"/>
        <v>53.900000000000006</v>
      </c>
    </row>
    <row r="158" spans="1:7">
      <c r="A158" s="7">
        <v>43251</v>
      </c>
      <c r="B158" s="526">
        <v>15469</v>
      </c>
      <c r="C158" s="65" t="s">
        <v>24</v>
      </c>
      <c r="D158" t="s">
        <v>16</v>
      </c>
      <c r="F158" s="2">
        <v>26.9</v>
      </c>
      <c r="G158" s="2">
        <f t="shared" si="2"/>
        <v>27.000000000000007</v>
      </c>
    </row>
    <row r="159" spans="1:7">
      <c r="A159" s="7">
        <v>43251</v>
      </c>
      <c r="B159" s="526">
        <v>15469</v>
      </c>
      <c r="C159" s="65" t="s">
        <v>24</v>
      </c>
      <c r="D159" t="s">
        <v>17</v>
      </c>
      <c r="F159" s="2">
        <v>27</v>
      </c>
      <c r="G159" s="2">
        <f t="shared" si="2"/>
        <v>0</v>
      </c>
    </row>
    <row r="160" spans="1:7">
      <c r="A160" s="44">
        <v>43251</v>
      </c>
      <c r="B160" s="525" t="s">
        <v>14</v>
      </c>
      <c r="C160" s="64" t="s">
        <v>25</v>
      </c>
      <c r="D160" t="s">
        <v>16</v>
      </c>
      <c r="E160" s="2">
        <v>25.1</v>
      </c>
      <c r="G160" s="2">
        <f t="shared" si="2"/>
        <v>25.1</v>
      </c>
    </row>
    <row r="161" spans="1:8">
      <c r="A161" s="44"/>
      <c r="B161" s="525"/>
      <c r="C161" s="64"/>
      <c r="D161" t="s">
        <v>17</v>
      </c>
      <c r="E161" s="2">
        <v>27</v>
      </c>
      <c r="G161" s="2">
        <f t="shared" si="2"/>
        <v>52.1</v>
      </c>
    </row>
    <row r="162" spans="1:8">
      <c r="B162" s="526"/>
      <c r="D162" t="s">
        <v>18</v>
      </c>
      <c r="E162" s="2">
        <v>60</v>
      </c>
      <c r="G162" s="2">
        <f t="shared" si="2"/>
        <v>112.1</v>
      </c>
    </row>
    <row r="163" spans="1:8">
      <c r="B163" s="526"/>
      <c r="D163" t="s">
        <v>19</v>
      </c>
      <c r="E163" s="2">
        <v>5</v>
      </c>
      <c r="G163" s="2">
        <f t="shared" si="2"/>
        <v>117.1</v>
      </c>
    </row>
    <row r="164" spans="1:8">
      <c r="A164" s="7">
        <v>43251</v>
      </c>
      <c r="B164" s="526">
        <v>15469</v>
      </c>
      <c r="C164" s="65" t="s">
        <v>25</v>
      </c>
      <c r="D164" t="s">
        <v>18</v>
      </c>
      <c r="F164" s="2">
        <v>60</v>
      </c>
      <c r="G164" s="2">
        <f t="shared" si="2"/>
        <v>57.099999999999994</v>
      </c>
    </row>
    <row r="165" spans="1:8">
      <c r="A165" s="7">
        <v>43251</v>
      </c>
      <c r="B165" s="526">
        <v>15469</v>
      </c>
      <c r="C165" s="65" t="s">
        <v>25</v>
      </c>
      <c r="D165" t="s">
        <v>19</v>
      </c>
      <c r="F165" s="2">
        <v>5</v>
      </c>
      <c r="G165" s="2">
        <f t="shared" si="2"/>
        <v>52.099999999999994</v>
      </c>
    </row>
    <row r="166" spans="1:8">
      <c r="A166" s="7">
        <v>43272</v>
      </c>
      <c r="B166" s="526">
        <v>15534</v>
      </c>
      <c r="C166" s="65" t="s">
        <v>25</v>
      </c>
      <c r="D166" t="s">
        <v>16</v>
      </c>
      <c r="F166" s="2">
        <v>25.1</v>
      </c>
      <c r="G166" s="2">
        <f t="shared" si="2"/>
        <v>26.999999999999993</v>
      </c>
    </row>
    <row r="167" spans="1:8">
      <c r="A167" s="7">
        <v>43272</v>
      </c>
      <c r="B167" s="526">
        <v>15534</v>
      </c>
      <c r="C167" s="65" t="s">
        <v>25</v>
      </c>
      <c r="D167" t="s">
        <v>17</v>
      </c>
      <c r="F167" s="2">
        <v>27</v>
      </c>
      <c r="G167" s="2">
        <f t="shared" si="2"/>
        <v>0</v>
      </c>
    </row>
    <row r="168" spans="1:8">
      <c r="A168" s="44">
        <v>43281</v>
      </c>
      <c r="B168" s="525" t="s">
        <v>14</v>
      </c>
      <c r="C168" s="64" t="s">
        <v>26</v>
      </c>
      <c r="D168" t="s">
        <v>16</v>
      </c>
      <c r="E168" s="2">
        <v>23.1</v>
      </c>
      <c r="G168" s="2">
        <f t="shared" si="2"/>
        <v>23.1</v>
      </c>
    </row>
    <row r="169" spans="1:8">
      <c r="A169" s="44"/>
      <c r="B169" s="525"/>
      <c r="C169" s="64"/>
      <c r="D169" t="s">
        <v>17</v>
      </c>
      <c r="E169" s="2">
        <v>27</v>
      </c>
      <c r="G169" s="2">
        <f t="shared" si="2"/>
        <v>50.1</v>
      </c>
    </row>
    <row r="170" spans="1:8">
      <c r="B170" s="526"/>
      <c r="D170" t="s">
        <v>18</v>
      </c>
      <c r="E170" s="2">
        <v>60</v>
      </c>
      <c r="G170" s="2">
        <f t="shared" si="2"/>
        <v>110.1</v>
      </c>
    </row>
    <row r="171" spans="1:8">
      <c r="B171" s="526"/>
      <c r="D171" t="s">
        <v>19</v>
      </c>
      <c r="E171" s="2">
        <v>5</v>
      </c>
      <c r="G171" s="2">
        <f t="shared" si="2"/>
        <v>115.1</v>
      </c>
    </row>
    <row r="172" spans="1:8">
      <c r="B172" s="526"/>
      <c r="D172" t="s">
        <v>183</v>
      </c>
      <c r="E172" s="2">
        <v>2000</v>
      </c>
      <c r="G172" s="2">
        <f t="shared" si="2"/>
        <v>2115.1</v>
      </c>
    </row>
    <row r="173" spans="1:8" ht="15.75">
      <c r="A173" s="7">
        <v>43270</v>
      </c>
      <c r="B173" s="526">
        <v>15512</v>
      </c>
      <c r="C173" s="65" t="s">
        <v>26</v>
      </c>
      <c r="D173" t="s">
        <v>183</v>
      </c>
      <c r="F173" s="2">
        <v>2000</v>
      </c>
      <c r="G173" s="2">
        <f t="shared" si="2"/>
        <v>115.09999999999991</v>
      </c>
      <c r="H173" s="29" t="s">
        <v>707</v>
      </c>
    </row>
    <row r="174" spans="1:8" ht="15.75">
      <c r="A174" s="7">
        <v>43285</v>
      </c>
      <c r="B174" s="526">
        <v>15651</v>
      </c>
      <c r="C174" s="65" t="s">
        <v>26</v>
      </c>
      <c r="D174" t="s">
        <v>18</v>
      </c>
      <c r="F174" s="2">
        <v>60</v>
      </c>
      <c r="G174" s="2">
        <f t="shared" si="2"/>
        <v>55.099999999999909</v>
      </c>
      <c r="H174" s="29"/>
    </row>
    <row r="175" spans="1:8" ht="15.75">
      <c r="A175" s="7">
        <v>43285</v>
      </c>
      <c r="B175" s="526">
        <v>15651</v>
      </c>
      <c r="C175" s="65" t="s">
        <v>26</v>
      </c>
      <c r="D175" t="s">
        <v>19</v>
      </c>
      <c r="F175" s="2">
        <v>5</v>
      </c>
      <c r="G175" s="2">
        <f t="shared" si="2"/>
        <v>50.099999999999909</v>
      </c>
      <c r="H175" s="29"/>
    </row>
    <row r="176" spans="1:8" ht="15.75">
      <c r="A176" s="7">
        <v>43304</v>
      </c>
      <c r="B176" s="526">
        <v>15795</v>
      </c>
      <c r="C176" s="65" t="s">
        <v>26</v>
      </c>
      <c r="D176" t="s">
        <v>16</v>
      </c>
      <c r="F176" s="2">
        <v>23.1</v>
      </c>
      <c r="G176" s="2">
        <f t="shared" si="2"/>
        <v>26.999999999999908</v>
      </c>
      <c r="H176" s="29"/>
    </row>
    <row r="177" spans="1:8" ht="15.75">
      <c r="A177" s="7">
        <v>43304</v>
      </c>
      <c r="B177" s="526">
        <v>15795</v>
      </c>
      <c r="C177" s="65" t="s">
        <v>26</v>
      </c>
      <c r="D177" t="s">
        <v>17</v>
      </c>
      <c r="F177" s="2">
        <v>27</v>
      </c>
      <c r="G177" s="2">
        <f t="shared" si="2"/>
        <v>-9.2370555648813024E-14</v>
      </c>
      <c r="H177" s="29"/>
    </row>
    <row r="178" spans="1:8" ht="15.75">
      <c r="A178" s="44">
        <v>43312</v>
      </c>
      <c r="B178" s="525" t="s">
        <v>14</v>
      </c>
      <c r="C178" s="64" t="s">
        <v>27</v>
      </c>
      <c r="D178" t="s">
        <v>16</v>
      </c>
      <c r="E178" s="2">
        <v>22.7</v>
      </c>
      <c r="G178" s="2">
        <f t="shared" si="2"/>
        <v>22.699999999999907</v>
      </c>
      <c r="H178" s="29"/>
    </row>
    <row r="179" spans="1:8" ht="15.75">
      <c r="A179" s="44"/>
      <c r="B179" s="525"/>
      <c r="C179" s="64"/>
      <c r="D179" t="s">
        <v>17</v>
      </c>
      <c r="E179" s="2">
        <v>27</v>
      </c>
      <c r="G179" s="2">
        <f t="shared" si="2"/>
        <v>49.699999999999903</v>
      </c>
      <c r="H179" s="29"/>
    </row>
    <row r="180" spans="1:8" ht="15.75">
      <c r="B180" s="526"/>
      <c r="D180" t="s">
        <v>18</v>
      </c>
      <c r="E180" s="2">
        <v>60</v>
      </c>
      <c r="G180" s="2">
        <f t="shared" si="2"/>
        <v>109.6999999999999</v>
      </c>
      <c r="H180" s="29"/>
    </row>
    <row r="181" spans="1:8" ht="15.75">
      <c r="B181" s="526"/>
      <c r="D181" t="s">
        <v>19</v>
      </c>
      <c r="E181" s="2">
        <v>5</v>
      </c>
      <c r="G181" s="2">
        <f t="shared" si="2"/>
        <v>114.6999999999999</v>
      </c>
      <c r="H181" s="29"/>
    </row>
    <row r="182" spans="1:8" ht="15.75">
      <c r="A182" s="7">
        <v>43314</v>
      </c>
      <c r="B182" s="526">
        <v>15856</v>
      </c>
      <c r="C182" s="65" t="s">
        <v>27</v>
      </c>
      <c r="D182" t="s">
        <v>18</v>
      </c>
      <c r="F182" s="2">
        <v>60</v>
      </c>
      <c r="G182" s="2">
        <f t="shared" si="2"/>
        <v>54.699999999999903</v>
      </c>
      <c r="H182" s="29"/>
    </row>
    <row r="183" spans="1:8" ht="15.75">
      <c r="A183" s="7">
        <v>43314</v>
      </c>
      <c r="B183" s="526">
        <v>15856</v>
      </c>
      <c r="C183" s="65" t="s">
        <v>27</v>
      </c>
      <c r="D183" t="s">
        <v>19</v>
      </c>
      <c r="F183" s="2">
        <v>5</v>
      </c>
      <c r="G183" s="2">
        <f t="shared" si="2"/>
        <v>49.699999999999903</v>
      </c>
      <c r="H183" s="29"/>
    </row>
    <row r="184" spans="1:8" ht="15.75">
      <c r="A184" s="7">
        <v>43335</v>
      </c>
      <c r="B184" s="526">
        <v>16065</v>
      </c>
      <c r="C184" s="65" t="s">
        <v>27</v>
      </c>
      <c r="D184" t="s">
        <v>16</v>
      </c>
      <c r="F184" s="2">
        <v>22.7</v>
      </c>
      <c r="G184" s="2">
        <f t="shared" si="2"/>
        <v>26.999999999999904</v>
      </c>
      <c r="H184" s="29"/>
    </row>
    <row r="185" spans="1:8" ht="15.75">
      <c r="A185" s="7">
        <v>43335</v>
      </c>
      <c r="B185" s="526">
        <v>16065</v>
      </c>
      <c r="C185" s="65" t="s">
        <v>27</v>
      </c>
      <c r="D185" t="s">
        <v>17</v>
      </c>
      <c r="F185" s="2">
        <v>27</v>
      </c>
      <c r="G185" s="2">
        <f t="shared" si="2"/>
        <v>-9.5923269327613525E-14</v>
      </c>
      <c r="H185" s="29"/>
    </row>
    <row r="186" spans="1:8" ht="15.75">
      <c r="A186" s="44">
        <v>43343</v>
      </c>
      <c r="B186" s="525" t="s">
        <v>14</v>
      </c>
      <c r="C186" s="64" t="s">
        <v>28</v>
      </c>
      <c r="D186" t="s">
        <v>16</v>
      </c>
      <c r="E186" s="2">
        <v>22.5</v>
      </c>
      <c r="G186" s="2">
        <f t="shared" si="2"/>
        <v>22.499999999999904</v>
      </c>
      <c r="H186" s="29"/>
    </row>
    <row r="187" spans="1:8" ht="15.75">
      <c r="A187" s="44"/>
      <c r="B187" s="525"/>
      <c r="C187" s="64"/>
      <c r="D187" t="s">
        <v>17</v>
      </c>
      <c r="E187" s="2">
        <v>27</v>
      </c>
      <c r="G187" s="2">
        <f t="shared" si="2"/>
        <v>49.499999999999901</v>
      </c>
      <c r="H187" s="29"/>
    </row>
    <row r="188" spans="1:8" ht="15.75">
      <c r="B188" s="526"/>
      <c r="D188" t="s">
        <v>18</v>
      </c>
      <c r="E188" s="2">
        <v>60</v>
      </c>
      <c r="G188" s="2">
        <f t="shared" si="2"/>
        <v>109.4999999999999</v>
      </c>
      <c r="H188" s="29"/>
    </row>
    <row r="189" spans="1:8" ht="15.75">
      <c r="B189" s="526"/>
      <c r="D189" t="s">
        <v>19</v>
      </c>
      <c r="E189" s="2">
        <v>5</v>
      </c>
      <c r="G189" s="2">
        <f t="shared" si="2"/>
        <v>114.4999999999999</v>
      </c>
      <c r="H189" s="29"/>
    </row>
    <row r="190" spans="1:8" ht="15.75">
      <c r="A190" s="7">
        <v>43367</v>
      </c>
      <c r="B190" s="526">
        <v>16167</v>
      </c>
      <c r="C190" s="65" t="s">
        <v>28</v>
      </c>
      <c r="D190" t="s">
        <v>16</v>
      </c>
      <c r="F190" s="2">
        <v>22.5</v>
      </c>
      <c r="G190" s="2">
        <f t="shared" si="2"/>
        <v>91.999999999999901</v>
      </c>
      <c r="H190" s="29"/>
    </row>
    <row r="191" spans="1:8" ht="15.75">
      <c r="A191" s="7">
        <v>43367</v>
      </c>
      <c r="B191" s="526">
        <v>16167</v>
      </c>
      <c r="C191" s="65" t="s">
        <v>28</v>
      </c>
      <c r="D191" t="s">
        <v>17</v>
      </c>
      <c r="F191" s="2">
        <v>27</v>
      </c>
      <c r="G191" s="2">
        <f t="shared" si="2"/>
        <v>64.999999999999901</v>
      </c>
      <c r="H191" s="29"/>
    </row>
    <row r="192" spans="1:8" ht="15.75">
      <c r="A192" s="7">
        <v>43395</v>
      </c>
      <c r="B192" s="526">
        <v>16447</v>
      </c>
      <c r="C192" s="65" t="s">
        <v>28</v>
      </c>
      <c r="D192" t="s">
        <v>18</v>
      </c>
      <c r="F192" s="2">
        <v>60</v>
      </c>
      <c r="G192" s="2">
        <f t="shared" si="2"/>
        <v>4.9999999999999005</v>
      </c>
      <c r="H192" s="29"/>
    </row>
    <row r="193" spans="1:8" ht="15.75">
      <c r="A193" s="7">
        <v>43395</v>
      </c>
      <c r="B193" s="526">
        <v>16447</v>
      </c>
      <c r="C193" s="65" t="s">
        <v>28</v>
      </c>
      <c r="D193" t="s">
        <v>40</v>
      </c>
      <c r="F193" s="2">
        <v>5</v>
      </c>
      <c r="G193" s="2">
        <f t="shared" si="2"/>
        <v>-9.9475983006414026E-14</v>
      </c>
      <c r="H193" s="29"/>
    </row>
    <row r="194" spans="1:8" ht="15.75">
      <c r="A194" s="44">
        <v>43373</v>
      </c>
      <c r="B194" s="525" t="s">
        <v>14</v>
      </c>
      <c r="C194" s="64" t="s">
        <v>29</v>
      </c>
      <c r="D194" t="s">
        <v>16</v>
      </c>
      <c r="E194" s="2">
        <v>23.1</v>
      </c>
      <c r="G194" s="2">
        <f t="shared" si="2"/>
        <v>23.099999999999902</v>
      </c>
      <c r="H194" s="29"/>
    </row>
    <row r="195" spans="1:8" ht="15.75">
      <c r="A195" s="44"/>
      <c r="B195" s="525"/>
      <c r="C195" s="64"/>
      <c r="D195" t="s">
        <v>17</v>
      </c>
      <c r="E195" s="2">
        <v>35</v>
      </c>
      <c r="G195" s="2">
        <f t="shared" si="2"/>
        <v>58.099999999999902</v>
      </c>
      <c r="H195" s="29"/>
    </row>
    <row r="196" spans="1:8" ht="15.75">
      <c r="B196" s="526"/>
      <c r="D196" t="s">
        <v>18</v>
      </c>
      <c r="E196" s="2">
        <v>60</v>
      </c>
      <c r="G196" s="2">
        <f t="shared" si="2"/>
        <v>118.09999999999991</v>
      </c>
      <c r="H196" s="29"/>
    </row>
    <row r="197" spans="1:8" ht="15.75">
      <c r="B197" s="526"/>
      <c r="D197" t="s">
        <v>19</v>
      </c>
      <c r="E197" s="2">
        <v>5</v>
      </c>
      <c r="G197" s="2">
        <f t="shared" si="2"/>
        <v>123.09999999999991</v>
      </c>
      <c r="H197" s="29"/>
    </row>
    <row r="198" spans="1:8" ht="15.75">
      <c r="B198" s="526"/>
      <c r="D198" t="s">
        <v>708</v>
      </c>
      <c r="E198" s="2">
        <v>10</v>
      </c>
      <c r="G198" s="2">
        <f t="shared" si="2"/>
        <v>133.09999999999991</v>
      </c>
      <c r="H198" s="29"/>
    </row>
    <row r="199" spans="1:8" ht="15.75">
      <c r="A199" s="7">
        <v>43395</v>
      </c>
      <c r="B199" s="526">
        <v>16447</v>
      </c>
      <c r="C199" s="65" t="s">
        <v>53</v>
      </c>
      <c r="D199" t="s">
        <v>18</v>
      </c>
      <c r="F199" s="2">
        <v>60</v>
      </c>
      <c r="G199" s="2">
        <f t="shared" ref="G199:G263" si="3">+G198+E199-F199</f>
        <v>73.099999999999909</v>
      </c>
      <c r="H199" s="29"/>
    </row>
    <row r="200" spans="1:8" ht="15.75">
      <c r="A200" s="7">
        <v>43395</v>
      </c>
      <c r="B200" s="526">
        <v>16447</v>
      </c>
      <c r="C200" s="65" t="s">
        <v>53</v>
      </c>
      <c r="D200" t="s">
        <v>40</v>
      </c>
      <c r="F200" s="2">
        <v>5</v>
      </c>
      <c r="G200" s="2">
        <f t="shared" si="3"/>
        <v>68.099999999999909</v>
      </c>
      <c r="H200" s="29"/>
    </row>
    <row r="201" spans="1:8" ht="15.75">
      <c r="A201" s="7">
        <v>43395</v>
      </c>
      <c r="B201" s="526">
        <v>16447</v>
      </c>
      <c r="C201" s="65" t="s">
        <v>53</v>
      </c>
      <c r="D201" t="s">
        <v>708</v>
      </c>
      <c r="F201" s="2">
        <v>10</v>
      </c>
      <c r="G201" s="2">
        <f t="shared" si="3"/>
        <v>58.099999999999909</v>
      </c>
      <c r="H201" s="29"/>
    </row>
    <row r="202" spans="1:8" ht="15.75">
      <c r="A202" s="7">
        <v>43399</v>
      </c>
      <c r="B202" s="526">
        <v>16474</v>
      </c>
      <c r="C202" s="65" t="s">
        <v>53</v>
      </c>
      <c r="D202" t="s">
        <v>16</v>
      </c>
      <c r="F202" s="2">
        <v>23.1</v>
      </c>
      <c r="G202" s="2">
        <f t="shared" si="3"/>
        <v>34.999999999999908</v>
      </c>
      <c r="H202" s="29"/>
    </row>
    <row r="203" spans="1:8" ht="15.75">
      <c r="A203" s="7">
        <v>43399</v>
      </c>
      <c r="B203" s="526">
        <v>16474</v>
      </c>
      <c r="C203" s="65" t="s">
        <v>53</v>
      </c>
      <c r="D203" t="s">
        <v>17</v>
      </c>
      <c r="F203" s="2">
        <v>35</v>
      </c>
      <c r="G203" s="2">
        <f t="shared" si="3"/>
        <v>-9.2370555648813024E-14</v>
      </c>
      <c r="H203" s="29"/>
    </row>
    <row r="204" spans="1:8" ht="15.75">
      <c r="A204" s="44">
        <v>43404</v>
      </c>
      <c r="B204" s="525" t="s">
        <v>14</v>
      </c>
      <c r="C204" s="64" t="s">
        <v>30</v>
      </c>
      <c r="D204" t="s">
        <v>16</v>
      </c>
      <c r="E204" s="2">
        <v>23.3</v>
      </c>
      <c r="G204" s="2">
        <f t="shared" si="3"/>
        <v>23.299999999999908</v>
      </c>
      <c r="H204" s="29"/>
    </row>
    <row r="205" spans="1:8" ht="15.75">
      <c r="A205" s="44"/>
      <c r="B205" s="525"/>
      <c r="C205" s="64"/>
      <c r="D205" t="s">
        <v>17</v>
      </c>
      <c r="E205" s="2">
        <v>42</v>
      </c>
      <c r="G205" s="2">
        <f t="shared" si="3"/>
        <v>65.299999999999912</v>
      </c>
      <c r="H205" s="29"/>
    </row>
    <row r="206" spans="1:8" ht="15.75">
      <c r="B206" s="526"/>
      <c r="D206" t="s">
        <v>18</v>
      </c>
      <c r="E206" s="2">
        <v>60</v>
      </c>
      <c r="G206" s="2">
        <f t="shared" si="3"/>
        <v>125.29999999999991</v>
      </c>
      <c r="H206" s="29"/>
    </row>
    <row r="207" spans="1:8" ht="15.75">
      <c r="B207" s="526"/>
      <c r="D207" t="s">
        <v>19</v>
      </c>
      <c r="E207" s="2">
        <v>5</v>
      </c>
      <c r="G207" s="2">
        <f t="shared" si="3"/>
        <v>130.2999999999999</v>
      </c>
      <c r="H207" s="29"/>
    </row>
    <row r="208" spans="1:8" ht="15.75">
      <c r="A208" s="7">
        <v>43419</v>
      </c>
      <c r="B208" s="526">
        <v>16577</v>
      </c>
      <c r="C208" s="65" t="s">
        <v>30</v>
      </c>
      <c r="D208" t="s">
        <v>18</v>
      </c>
      <c r="F208" s="2">
        <v>60</v>
      </c>
      <c r="G208" s="2">
        <f t="shared" si="3"/>
        <v>70.299999999999898</v>
      </c>
      <c r="H208" s="29"/>
    </row>
    <row r="209" spans="1:8" ht="15.75">
      <c r="A209" s="7">
        <v>43419</v>
      </c>
      <c r="B209" s="526">
        <v>16577</v>
      </c>
      <c r="C209" s="65" t="s">
        <v>30</v>
      </c>
      <c r="D209" t="s">
        <v>19</v>
      </c>
      <c r="F209" s="2">
        <v>5</v>
      </c>
      <c r="G209" s="2">
        <f t="shared" si="3"/>
        <v>65.299999999999898</v>
      </c>
      <c r="H209" s="29"/>
    </row>
    <row r="210" spans="1:8" ht="15.75">
      <c r="A210" s="7">
        <v>43432</v>
      </c>
      <c r="B210" s="526">
        <v>16613</v>
      </c>
      <c r="C210" s="65" t="s">
        <v>30</v>
      </c>
      <c r="D210" t="s">
        <v>16</v>
      </c>
      <c r="F210" s="2">
        <v>23.3</v>
      </c>
      <c r="G210" s="2">
        <f t="shared" si="3"/>
        <v>41.999999999999901</v>
      </c>
      <c r="H210" s="29"/>
    </row>
    <row r="211" spans="1:8" ht="15.75">
      <c r="A211" s="7">
        <v>43432</v>
      </c>
      <c r="B211" s="526">
        <v>16613</v>
      </c>
      <c r="C211" s="65" t="s">
        <v>30</v>
      </c>
      <c r="D211" t="s">
        <v>17</v>
      </c>
      <c r="F211" s="2">
        <v>42</v>
      </c>
      <c r="G211" s="2">
        <f t="shared" si="3"/>
        <v>-9.9475983006414026E-14</v>
      </c>
      <c r="H211" s="29"/>
    </row>
    <row r="212" spans="1:8" ht="15.75">
      <c r="A212" s="44">
        <v>43434</v>
      </c>
      <c r="B212" s="525" t="s">
        <v>14</v>
      </c>
      <c r="C212" s="64" t="s">
        <v>33</v>
      </c>
      <c r="D212" t="s">
        <v>16</v>
      </c>
      <c r="E212" s="2">
        <v>23.9</v>
      </c>
      <c r="G212" s="2">
        <f t="shared" si="3"/>
        <v>23.899999999999899</v>
      </c>
      <c r="H212" s="29"/>
    </row>
    <row r="213" spans="1:8" ht="15.75">
      <c r="A213" s="44"/>
      <c r="B213" s="525"/>
      <c r="C213" s="64"/>
      <c r="D213" t="s">
        <v>17</v>
      </c>
      <c r="E213" s="2">
        <v>43</v>
      </c>
      <c r="G213" s="2">
        <f t="shared" si="3"/>
        <v>66.899999999999892</v>
      </c>
      <c r="H213" s="29"/>
    </row>
    <row r="214" spans="1:8" ht="15.75">
      <c r="B214" s="526"/>
      <c r="D214" t="s">
        <v>18</v>
      </c>
      <c r="E214" s="2">
        <v>60</v>
      </c>
      <c r="G214" s="2">
        <f t="shared" si="3"/>
        <v>126.89999999999989</v>
      </c>
      <c r="H214" s="29"/>
    </row>
    <row r="215" spans="1:8" ht="15.75">
      <c r="B215" s="526"/>
      <c r="D215" t="s">
        <v>19</v>
      </c>
      <c r="E215" s="2">
        <v>5</v>
      </c>
      <c r="G215" s="2">
        <f t="shared" si="3"/>
        <v>131.89999999999989</v>
      </c>
      <c r="H215" s="29"/>
    </row>
    <row r="216" spans="1:8" ht="15.75">
      <c r="A216" s="7">
        <v>43445</v>
      </c>
      <c r="B216" s="526">
        <v>16761</v>
      </c>
      <c r="C216" s="65" t="s">
        <v>33</v>
      </c>
      <c r="D216" t="s">
        <v>18</v>
      </c>
      <c r="F216" s="2">
        <v>60</v>
      </c>
      <c r="G216" s="2">
        <f t="shared" si="3"/>
        <v>71.899999999999892</v>
      </c>
      <c r="H216" s="29"/>
    </row>
    <row r="217" spans="1:8" ht="15.75">
      <c r="A217" s="7">
        <v>43445</v>
      </c>
      <c r="B217" s="526">
        <v>16761</v>
      </c>
      <c r="C217" s="65" t="s">
        <v>33</v>
      </c>
      <c r="D217" t="s">
        <v>19</v>
      </c>
      <c r="F217" s="2">
        <v>5</v>
      </c>
      <c r="G217" s="2">
        <f t="shared" si="3"/>
        <v>66.899999999999892</v>
      </c>
      <c r="H217" s="29"/>
    </row>
    <row r="218" spans="1:8" ht="15.75">
      <c r="A218" s="7">
        <v>43482</v>
      </c>
      <c r="B218" s="526">
        <v>16961</v>
      </c>
      <c r="C218" s="65" t="s">
        <v>33</v>
      </c>
      <c r="D218" t="s">
        <v>16</v>
      </c>
      <c r="F218" s="2">
        <v>23.9</v>
      </c>
      <c r="G218" s="2">
        <f t="shared" si="3"/>
        <v>42.999999999999893</v>
      </c>
      <c r="H218" s="29"/>
    </row>
    <row r="219" spans="1:8" ht="15.75">
      <c r="A219" s="7">
        <v>43482</v>
      </c>
      <c r="B219" s="526">
        <v>16961</v>
      </c>
      <c r="C219" s="65" t="s">
        <v>33</v>
      </c>
      <c r="D219" t="s">
        <v>17</v>
      </c>
      <c r="F219" s="2">
        <v>43</v>
      </c>
      <c r="G219" s="2">
        <f t="shared" si="3"/>
        <v>-1.0658141036401503E-13</v>
      </c>
      <c r="H219" s="29"/>
    </row>
    <row r="220" spans="1:8" ht="15.75">
      <c r="A220" s="44">
        <v>43465</v>
      </c>
      <c r="B220" s="525" t="s">
        <v>14</v>
      </c>
      <c r="C220" s="64" t="s">
        <v>34</v>
      </c>
      <c r="D220" t="s">
        <v>16</v>
      </c>
      <c r="E220" s="2">
        <v>25.5</v>
      </c>
      <c r="G220" s="2">
        <f t="shared" si="3"/>
        <v>25.499999999999893</v>
      </c>
      <c r="H220" s="29"/>
    </row>
    <row r="221" spans="1:8" ht="15.75">
      <c r="A221" s="44"/>
      <c r="B221" s="525"/>
      <c r="C221" s="64"/>
      <c r="D221" t="s">
        <v>17</v>
      </c>
      <c r="E221" s="2">
        <v>43</v>
      </c>
      <c r="G221" s="2">
        <f t="shared" si="3"/>
        <v>68.499999999999886</v>
      </c>
      <c r="H221" s="29"/>
    </row>
    <row r="222" spans="1:8" ht="15.75">
      <c r="B222" s="526"/>
      <c r="D222" t="s">
        <v>18</v>
      </c>
      <c r="E222" s="2">
        <v>60</v>
      </c>
      <c r="G222" s="2">
        <f t="shared" si="3"/>
        <v>128.49999999999989</v>
      </c>
      <c r="H222" s="29"/>
    </row>
    <row r="223" spans="1:8" ht="15.75">
      <c r="B223" s="526"/>
      <c r="D223" t="s">
        <v>19</v>
      </c>
      <c r="E223" s="2">
        <v>5</v>
      </c>
      <c r="G223" s="2">
        <f t="shared" si="3"/>
        <v>133.49999999999989</v>
      </c>
      <c r="H223" s="29"/>
    </row>
    <row r="224" spans="1:8" ht="15.75">
      <c r="A224" s="7">
        <v>43472</v>
      </c>
      <c r="B224" s="526">
        <v>16837</v>
      </c>
      <c r="C224" s="65" t="s">
        <v>34</v>
      </c>
      <c r="D224" t="s">
        <v>18</v>
      </c>
      <c r="F224" s="2">
        <v>60</v>
      </c>
      <c r="G224" s="2">
        <f t="shared" si="3"/>
        <v>73.499999999999886</v>
      </c>
      <c r="H224" s="29"/>
    </row>
    <row r="225" spans="1:8" ht="15.75">
      <c r="A225" s="7">
        <v>43472</v>
      </c>
      <c r="B225" s="526">
        <v>16837</v>
      </c>
      <c r="C225" s="65" t="s">
        <v>34</v>
      </c>
      <c r="D225" t="s">
        <v>19</v>
      </c>
      <c r="F225" s="2">
        <v>5</v>
      </c>
      <c r="G225" s="2">
        <f t="shared" si="3"/>
        <v>68.499999999999886</v>
      </c>
      <c r="H225" s="29"/>
    </row>
    <row r="226" spans="1:8" ht="15.75">
      <c r="A226" s="7">
        <v>43495</v>
      </c>
      <c r="B226" s="526">
        <v>17033</v>
      </c>
      <c r="C226" s="65" t="s">
        <v>34</v>
      </c>
      <c r="D226" t="s">
        <v>16</v>
      </c>
      <c r="F226" s="2">
        <v>25.5</v>
      </c>
      <c r="G226" s="2">
        <f t="shared" si="3"/>
        <v>42.999999999999886</v>
      </c>
      <c r="H226" s="29"/>
    </row>
    <row r="227" spans="1:8" ht="15.75">
      <c r="A227" s="7">
        <v>43495</v>
      </c>
      <c r="B227" s="526">
        <v>17033</v>
      </c>
      <c r="C227" s="65" t="s">
        <v>34</v>
      </c>
      <c r="D227" t="s">
        <v>17</v>
      </c>
      <c r="F227" s="2">
        <v>43</v>
      </c>
      <c r="G227" s="2">
        <f t="shared" si="3"/>
        <v>-1.1368683772161603E-13</v>
      </c>
      <c r="H227" s="29"/>
    </row>
    <row r="228" spans="1:8" ht="15.75">
      <c r="A228" s="44">
        <v>43496</v>
      </c>
      <c r="B228" s="525" t="s">
        <v>14</v>
      </c>
      <c r="C228" s="64" t="s">
        <v>15</v>
      </c>
      <c r="D228" t="s">
        <v>16</v>
      </c>
      <c r="E228" s="2">
        <v>26.7</v>
      </c>
      <c r="G228" s="2">
        <f t="shared" si="3"/>
        <v>26.699999999999886</v>
      </c>
      <c r="H228" s="29"/>
    </row>
    <row r="229" spans="1:8" ht="15.75">
      <c r="A229" s="44"/>
      <c r="B229" s="525"/>
      <c r="C229" s="64"/>
      <c r="D229" t="s">
        <v>17</v>
      </c>
      <c r="E229" s="2">
        <v>43</v>
      </c>
      <c r="G229" s="2">
        <f t="shared" si="3"/>
        <v>69.699999999999889</v>
      </c>
      <c r="H229" s="29"/>
    </row>
    <row r="230" spans="1:8" ht="15.75">
      <c r="B230" s="526"/>
      <c r="D230" t="s">
        <v>18</v>
      </c>
      <c r="E230" s="2">
        <v>60</v>
      </c>
      <c r="G230" s="2">
        <f t="shared" si="3"/>
        <v>129.69999999999987</v>
      </c>
      <c r="H230" s="29"/>
    </row>
    <row r="231" spans="1:8" ht="15.75">
      <c r="B231" s="526"/>
      <c r="D231" t="s">
        <v>19</v>
      </c>
      <c r="E231" s="2">
        <v>5</v>
      </c>
      <c r="G231" s="2">
        <f t="shared" si="3"/>
        <v>134.69999999999987</v>
      </c>
      <c r="H231" s="29"/>
    </row>
    <row r="232" spans="1:8" ht="15.75">
      <c r="A232" s="7">
        <v>43521</v>
      </c>
      <c r="B232" s="526">
        <v>17193</v>
      </c>
      <c r="C232" s="65" t="s">
        <v>15</v>
      </c>
      <c r="D232" t="s">
        <v>16</v>
      </c>
      <c r="F232" s="2">
        <v>26.7</v>
      </c>
      <c r="G232" s="2">
        <f t="shared" si="3"/>
        <v>107.99999999999987</v>
      </c>
      <c r="H232" s="29"/>
    </row>
    <row r="233" spans="1:8" ht="15.75">
      <c r="A233" s="7">
        <v>43521</v>
      </c>
      <c r="B233" s="526">
        <v>17193</v>
      </c>
      <c r="C233" s="65" t="s">
        <v>15</v>
      </c>
      <c r="D233" t="s">
        <v>17</v>
      </c>
      <c r="F233" s="2">
        <v>43</v>
      </c>
      <c r="G233" s="2">
        <f t="shared" si="3"/>
        <v>64.999999999999872</v>
      </c>
      <c r="H233" s="29"/>
    </row>
    <row r="234" spans="1:8" ht="15.75">
      <c r="A234" s="7">
        <v>43521</v>
      </c>
      <c r="B234" s="526">
        <v>17194</v>
      </c>
      <c r="C234" s="65" t="s">
        <v>15</v>
      </c>
      <c r="D234" t="s">
        <v>18</v>
      </c>
      <c r="F234" s="2">
        <v>60</v>
      </c>
      <c r="G234" s="2">
        <f t="shared" si="3"/>
        <v>4.9999999999998721</v>
      </c>
      <c r="H234" s="29"/>
    </row>
    <row r="235" spans="1:8" ht="15.75">
      <c r="A235" s="7">
        <v>43521</v>
      </c>
      <c r="B235" s="526">
        <v>17194</v>
      </c>
      <c r="C235" s="65" t="s">
        <v>15</v>
      </c>
      <c r="D235" t="s">
        <v>19</v>
      </c>
      <c r="F235" s="2">
        <v>5</v>
      </c>
      <c r="G235" s="2">
        <f t="shared" si="3"/>
        <v>-1.2789769243681803E-13</v>
      </c>
      <c r="H235" s="29"/>
    </row>
    <row r="236" spans="1:8" ht="15.75">
      <c r="A236" s="44">
        <v>43524</v>
      </c>
      <c r="B236" s="525" t="s">
        <v>14</v>
      </c>
      <c r="C236" s="64" t="s">
        <v>20</v>
      </c>
      <c r="D236" t="s">
        <v>16</v>
      </c>
      <c r="E236" s="2">
        <v>28.1</v>
      </c>
      <c r="G236" s="2">
        <f t="shared" si="3"/>
        <v>28.099999999999874</v>
      </c>
      <c r="H236" s="29"/>
    </row>
    <row r="237" spans="1:8" ht="15.75">
      <c r="A237" s="44"/>
      <c r="B237" s="525"/>
      <c r="C237" s="64"/>
      <c r="D237" t="s">
        <v>17</v>
      </c>
      <c r="E237" s="2">
        <v>52.6</v>
      </c>
      <c r="G237" s="2">
        <f t="shared" si="3"/>
        <v>80.699999999999875</v>
      </c>
      <c r="H237" s="29"/>
    </row>
    <row r="238" spans="1:8" ht="15.75">
      <c r="B238" s="526"/>
      <c r="D238" t="s">
        <v>18</v>
      </c>
      <c r="E238" s="2">
        <v>56</v>
      </c>
      <c r="G238" s="2">
        <f t="shared" si="3"/>
        <v>136.69999999999987</v>
      </c>
      <c r="H238" s="29"/>
    </row>
    <row r="239" spans="1:8" ht="15.75">
      <c r="B239" s="526"/>
      <c r="D239" t="s">
        <v>19</v>
      </c>
      <c r="E239" s="2">
        <v>5</v>
      </c>
      <c r="G239" s="2">
        <f t="shared" si="3"/>
        <v>141.69999999999987</v>
      </c>
      <c r="H239" s="29"/>
    </row>
    <row r="240" spans="1:8" ht="15.75">
      <c r="A240" s="7">
        <v>43551</v>
      </c>
      <c r="B240" s="526">
        <v>17493</v>
      </c>
      <c r="C240" s="65" t="s">
        <v>20</v>
      </c>
      <c r="D240" t="s">
        <v>16</v>
      </c>
      <c r="F240" s="2">
        <v>28.1</v>
      </c>
      <c r="G240" s="2">
        <f t="shared" si="3"/>
        <v>113.59999999999988</v>
      </c>
      <c r="H240" s="29"/>
    </row>
    <row r="241" spans="1:8" ht="15.75">
      <c r="A241" s="7">
        <v>43551</v>
      </c>
      <c r="B241" s="526">
        <v>17493</v>
      </c>
      <c r="C241" s="65" t="s">
        <v>20</v>
      </c>
      <c r="D241" t="s">
        <v>18</v>
      </c>
      <c r="F241" s="2">
        <v>56</v>
      </c>
      <c r="G241" s="2">
        <f t="shared" si="3"/>
        <v>57.599999999999881</v>
      </c>
      <c r="H241" s="29"/>
    </row>
    <row r="242" spans="1:8" ht="15.75">
      <c r="A242" s="7">
        <v>43551</v>
      </c>
      <c r="B242" s="526">
        <v>17493</v>
      </c>
      <c r="C242" s="65" t="s">
        <v>20</v>
      </c>
      <c r="D242" t="s">
        <v>19</v>
      </c>
      <c r="F242" s="2">
        <v>5</v>
      </c>
      <c r="G242" s="2">
        <f t="shared" si="3"/>
        <v>52.599999999999881</v>
      </c>
      <c r="H242" s="29"/>
    </row>
    <row r="243" spans="1:8" ht="15.75">
      <c r="A243" s="7">
        <v>43579</v>
      </c>
      <c r="B243" s="526">
        <v>17664</v>
      </c>
      <c r="C243" s="65" t="s">
        <v>20</v>
      </c>
      <c r="D243" t="s">
        <v>17</v>
      </c>
      <c r="F243" s="2">
        <v>52.6</v>
      </c>
      <c r="G243" s="2">
        <f t="shared" si="3"/>
        <v>-1.2079226507921703E-13</v>
      </c>
      <c r="H243" s="29"/>
    </row>
    <row r="244" spans="1:8" ht="15.75">
      <c r="A244" s="44">
        <v>43555</v>
      </c>
      <c r="B244" s="525" t="s">
        <v>14</v>
      </c>
      <c r="C244" s="64" t="s">
        <v>23</v>
      </c>
      <c r="D244" t="s">
        <v>16</v>
      </c>
      <c r="E244" s="2">
        <v>26.1</v>
      </c>
      <c r="G244" s="2">
        <f t="shared" si="3"/>
        <v>26.099999999999881</v>
      </c>
      <c r="H244" s="29"/>
    </row>
    <row r="245" spans="1:8" ht="15.75">
      <c r="A245" s="44"/>
      <c r="B245" s="525"/>
      <c r="C245" s="64"/>
      <c r="D245" t="s">
        <v>17</v>
      </c>
      <c r="E245" s="2">
        <v>41.8</v>
      </c>
      <c r="G245" s="2">
        <f t="shared" si="3"/>
        <v>67.899999999999878</v>
      </c>
      <c r="H245" s="29"/>
    </row>
    <row r="246" spans="1:8" ht="15.75">
      <c r="B246" s="526"/>
      <c r="D246" t="s">
        <v>18</v>
      </c>
      <c r="E246" s="2">
        <v>60</v>
      </c>
      <c r="G246" s="2">
        <f t="shared" si="3"/>
        <v>127.89999999999988</v>
      </c>
      <c r="H246" s="29"/>
    </row>
    <row r="247" spans="1:8" ht="15.75">
      <c r="B247" s="526"/>
      <c r="D247" t="s">
        <v>19</v>
      </c>
      <c r="E247" s="2">
        <v>5</v>
      </c>
      <c r="G247" s="2">
        <f t="shared" si="3"/>
        <v>132.89999999999986</v>
      </c>
      <c r="H247" s="29"/>
    </row>
    <row r="248" spans="1:8" ht="15.75">
      <c r="A248" s="7">
        <v>43577</v>
      </c>
      <c r="B248" s="526">
        <v>17620</v>
      </c>
      <c r="C248" s="65" t="s">
        <v>23</v>
      </c>
      <c r="D248" t="s">
        <v>18</v>
      </c>
      <c r="F248" s="2">
        <v>60</v>
      </c>
      <c r="G248" s="2">
        <f t="shared" si="3"/>
        <v>72.899999999999864</v>
      </c>
      <c r="H248" s="29"/>
    </row>
    <row r="249" spans="1:8" ht="15.75">
      <c r="A249" s="7">
        <v>43577</v>
      </c>
      <c r="B249" s="526">
        <v>17620</v>
      </c>
      <c r="C249" s="65" t="s">
        <v>23</v>
      </c>
      <c r="D249" t="s">
        <v>19</v>
      </c>
      <c r="F249" s="2">
        <v>5</v>
      </c>
      <c r="G249" s="2">
        <f t="shared" si="3"/>
        <v>67.899999999999864</v>
      </c>
      <c r="H249" s="29"/>
    </row>
    <row r="250" spans="1:8" ht="15.75">
      <c r="A250" s="7">
        <v>43588</v>
      </c>
      <c r="B250" s="526">
        <v>17763</v>
      </c>
      <c r="C250" s="65" t="s">
        <v>23</v>
      </c>
      <c r="D250" t="s">
        <v>16</v>
      </c>
      <c r="F250" s="2">
        <v>26.1</v>
      </c>
      <c r="G250" s="2">
        <f t="shared" si="3"/>
        <v>41.799999999999862</v>
      </c>
      <c r="H250" s="29"/>
    </row>
    <row r="251" spans="1:8" ht="15.75">
      <c r="A251" s="7">
        <v>43588</v>
      </c>
      <c r="B251" s="526">
        <v>17763</v>
      </c>
      <c r="C251" s="65" t="s">
        <v>23</v>
      </c>
      <c r="D251" t="s">
        <v>17</v>
      </c>
      <c r="F251" s="2">
        <v>41.8</v>
      </c>
      <c r="G251" s="2">
        <f t="shared" si="3"/>
        <v>-1.3500311979441904E-13</v>
      </c>
      <c r="H251" s="29"/>
    </row>
    <row r="252" spans="1:8" ht="15.75">
      <c r="A252" s="44">
        <v>43585</v>
      </c>
      <c r="B252" s="525" t="s">
        <v>14</v>
      </c>
      <c r="C252" s="64" t="s">
        <v>24</v>
      </c>
      <c r="D252" t="s">
        <v>16</v>
      </c>
      <c r="E252" s="2">
        <v>26.4</v>
      </c>
      <c r="G252" s="2">
        <f t="shared" si="3"/>
        <v>26.399999999999864</v>
      </c>
      <c r="H252" s="29"/>
    </row>
    <row r="253" spans="1:8" ht="15.75">
      <c r="A253" s="44"/>
      <c r="B253" s="525"/>
      <c r="C253" s="64"/>
      <c r="D253" t="s">
        <v>17</v>
      </c>
      <c r="E253" s="2">
        <v>38.1</v>
      </c>
      <c r="G253" s="2">
        <f t="shared" si="3"/>
        <v>64.499999999999858</v>
      </c>
      <c r="H253" s="29"/>
    </row>
    <row r="254" spans="1:8" ht="15.75">
      <c r="B254" s="526"/>
      <c r="D254" t="s">
        <v>18</v>
      </c>
      <c r="E254" s="2">
        <v>60</v>
      </c>
      <c r="G254" s="2">
        <f t="shared" si="3"/>
        <v>124.49999999999986</v>
      </c>
      <c r="H254" s="29"/>
    </row>
    <row r="255" spans="1:8" ht="15.75">
      <c r="B255" s="526"/>
      <c r="D255" t="s">
        <v>19</v>
      </c>
      <c r="E255" s="2">
        <v>5</v>
      </c>
      <c r="G255" s="2">
        <f t="shared" si="3"/>
        <v>129.49999999999986</v>
      </c>
      <c r="H255" s="29"/>
    </row>
    <row r="256" spans="1:8" ht="15.75">
      <c r="A256" s="7">
        <v>43588</v>
      </c>
      <c r="B256" s="526">
        <v>17764</v>
      </c>
      <c r="C256" s="65" t="s">
        <v>24</v>
      </c>
      <c r="D256" t="s">
        <v>18</v>
      </c>
      <c r="F256" s="2">
        <v>60</v>
      </c>
      <c r="G256" s="2">
        <f t="shared" si="3"/>
        <v>69.499999999999858</v>
      </c>
      <c r="H256" s="29"/>
    </row>
    <row r="257" spans="1:8" ht="15.75">
      <c r="A257" s="7">
        <v>43588</v>
      </c>
      <c r="B257" s="526">
        <v>17764</v>
      </c>
      <c r="C257" s="65" t="s">
        <v>24</v>
      </c>
      <c r="D257" t="s">
        <v>19</v>
      </c>
      <c r="F257" s="2">
        <v>5</v>
      </c>
      <c r="G257" s="2">
        <f t="shared" si="3"/>
        <v>64.499999999999858</v>
      </c>
      <c r="H257" s="29"/>
    </row>
    <row r="258" spans="1:8" ht="15.75">
      <c r="A258" s="7">
        <v>43607</v>
      </c>
      <c r="B258" s="526">
        <v>17887</v>
      </c>
      <c r="C258" s="65" t="s">
        <v>24</v>
      </c>
      <c r="D258" t="s">
        <v>16</v>
      </c>
      <c r="F258" s="2">
        <v>26.4</v>
      </c>
      <c r="G258" s="2">
        <f t="shared" si="3"/>
        <v>38.099999999999859</v>
      </c>
      <c r="H258" s="29"/>
    </row>
    <row r="259" spans="1:8" ht="15.75">
      <c r="A259" s="7">
        <v>43607</v>
      </c>
      <c r="B259" s="526">
        <v>17887</v>
      </c>
      <c r="C259" s="65" t="s">
        <v>24</v>
      </c>
      <c r="D259" t="s">
        <v>17</v>
      </c>
      <c r="F259" s="2">
        <v>38.1</v>
      </c>
      <c r="G259" s="2">
        <f t="shared" si="3"/>
        <v>-1.4210854715202004E-13</v>
      </c>
      <c r="H259" s="29"/>
    </row>
    <row r="260" spans="1:8" ht="15.75">
      <c r="A260" s="44">
        <v>43616</v>
      </c>
      <c r="B260" s="525" t="s">
        <v>14</v>
      </c>
      <c r="C260" s="64" t="s">
        <v>25</v>
      </c>
      <c r="D260" t="s">
        <v>16</v>
      </c>
      <c r="E260" s="2">
        <v>24.3</v>
      </c>
      <c r="G260" s="2">
        <f t="shared" si="3"/>
        <v>24.299999999999859</v>
      </c>
      <c r="H260" s="29"/>
    </row>
    <row r="261" spans="1:8" ht="15.75">
      <c r="A261" s="44"/>
      <c r="B261" s="525"/>
      <c r="C261" s="64"/>
      <c r="D261" t="s">
        <v>17</v>
      </c>
      <c r="E261" s="2">
        <v>44.2</v>
      </c>
      <c r="G261" s="2">
        <f t="shared" si="3"/>
        <v>68.499999999999858</v>
      </c>
      <c r="H261" s="29"/>
    </row>
    <row r="262" spans="1:8" ht="15.75">
      <c r="B262" s="526"/>
      <c r="D262" t="s">
        <v>18</v>
      </c>
      <c r="E262" s="2">
        <v>60</v>
      </c>
      <c r="G262" s="2">
        <f t="shared" si="3"/>
        <v>128.49999999999986</v>
      </c>
      <c r="H262" s="29"/>
    </row>
    <row r="263" spans="1:8" ht="15.75">
      <c r="B263" s="526"/>
      <c r="D263" t="s">
        <v>19</v>
      </c>
      <c r="E263" s="2">
        <v>5</v>
      </c>
      <c r="G263" s="2">
        <f t="shared" si="3"/>
        <v>133.49999999999986</v>
      </c>
      <c r="H263" s="29"/>
    </row>
    <row r="264" spans="1:8" ht="15.75">
      <c r="A264" s="7">
        <v>43642</v>
      </c>
      <c r="B264" s="526">
        <v>18113</v>
      </c>
      <c r="C264" s="65" t="s">
        <v>25</v>
      </c>
      <c r="D264" t="s">
        <v>16</v>
      </c>
      <c r="F264" s="2">
        <v>24.3</v>
      </c>
      <c r="G264" s="2">
        <f t="shared" ref="G264:G328" si="4">+G263+E264-F264</f>
        <v>109.19999999999986</v>
      </c>
      <c r="H264" s="29"/>
    </row>
    <row r="265" spans="1:8" ht="15.75">
      <c r="A265" s="7">
        <v>43642</v>
      </c>
      <c r="B265" s="526">
        <v>18113</v>
      </c>
      <c r="C265" s="65" t="s">
        <v>25</v>
      </c>
      <c r="D265" t="s">
        <v>17</v>
      </c>
      <c r="F265" s="2">
        <v>44.2</v>
      </c>
      <c r="G265" s="2">
        <f t="shared" si="4"/>
        <v>64.999999999999858</v>
      </c>
      <c r="H265" s="29"/>
    </row>
    <row r="266" spans="1:8" ht="15.75">
      <c r="A266" s="7">
        <v>43651</v>
      </c>
      <c r="B266" s="526">
        <v>18192</v>
      </c>
      <c r="C266" s="65" t="s">
        <v>25</v>
      </c>
      <c r="D266" t="s">
        <v>18</v>
      </c>
      <c r="F266" s="2">
        <v>60</v>
      </c>
      <c r="G266" s="2">
        <f t="shared" si="4"/>
        <v>4.9999999999998579</v>
      </c>
      <c r="H266" s="29"/>
    </row>
    <row r="267" spans="1:8" ht="15.75">
      <c r="A267" s="7">
        <v>43651</v>
      </c>
      <c r="B267" s="526">
        <v>18192</v>
      </c>
      <c r="C267" s="65" t="s">
        <v>25</v>
      </c>
      <c r="D267" t="s">
        <v>19</v>
      </c>
      <c r="F267" s="2">
        <v>5</v>
      </c>
      <c r="G267" s="2">
        <f t="shared" si="4"/>
        <v>-1.4210854715202004E-13</v>
      </c>
      <c r="H267" s="29"/>
    </row>
    <row r="268" spans="1:8" ht="15.75">
      <c r="A268" s="44">
        <v>43646</v>
      </c>
      <c r="B268" s="525" t="s">
        <v>14</v>
      </c>
      <c r="C268" s="64" t="s">
        <v>26</v>
      </c>
      <c r="D268" t="s">
        <v>16</v>
      </c>
      <c r="E268" s="2">
        <v>21.7</v>
      </c>
      <c r="G268" s="2">
        <f t="shared" si="4"/>
        <v>21.699999999999857</v>
      </c>
      <c r="H268" s="29"/>
    </row>
    <row r="269" spans="1:8" ht="15.75">
      <c r="A269" s="44"/>
      <c r="B269" s="525"/>
      <c r="C269" s="64"/>
      <c r="D269" t="s">
        <v>17</v>
      </c>
      <c r="E269" s="2">
        <v>42.3</v>
      </c>
      <c r="G269" s="2">
        <f t="shared" si="4"/>
        <v>63.999999999999858</v>
      </c>
      <c r="H269" s="29"/>
    </row>
    <row r="270" spans="1:8" ht="15.75">
      <c r="B270" s="526"/>
      <c r="D270" t="s">
        <v>18</v>
      </c>
      <c r="E270" s="2">
        <v>60</v>
      </c>
      <c r="G270" s="2">
        <f t="shared" si="4"/>
        <v>123.99999999999986</v>
      </c>
      <c r="H270" s="29"/>
    </row>
    <row r="271" spans="1:8" ht="15.75">
      <c r="B271" s="526"/>
      <c r="D271" t="s">
        <v>19</v>
      </c>
      <c r="E271" s="2">
        <v>5</v>
      </c>
      <c r="G271" s="2">
        <f t="shared" si="4"/>
        <v>128.99999999999986</v>
      </c>
      <c r="H271" s="29"/>
    </row>
    <row r="272" spans="1:8" ht="15.75">
      <c r="A272" s="7">
        <v>43670</v>
      </c>
      <c r="B272" s="526">
        <v>18276</v>
      </c>
      <c r="C272" s="65" t="s">
        <v>26</v>
      </c>
      <c r="D272" t="s">
        <v>16</v>
      </c>
      <c r="F272" s="2">
        <v>21.7</v>
      </c>
      <c r="G272" s="2">
        <f t="shared" si="4"/>
        <v>107.29999999999986</v>
      </c>
      <c r="H272" s="29"/>
    </row>
    <row r="273" spans="1:8" ht="15.75">
      <c r="A273" s="7">
        <v>43670</v>
      </c>
      <c r="B273" s="526">
        <v>18276</v>
      </c>
      <c r="C273" s="65" t="s">
        <v>26</v>
      </c>
      <c r="D273" t="s">
        <v>17</v>
      </c>
      <c r="F273" s="2">
        <v>42.3</v>
      </c>
      <c r="G273" s="2">
        <f t="shared" si="4"/>
        <v>64.999999999999858</v>
      </c>
      <c r="H273" s="29"/>
    </row>
    <row r="274" spans="1:8" ht="15.75">
      <c r="A274" s="7">
        <v>43670</v>
      </c>
      <c r="B274" s="526">
        <v>18277</v>
      </c>
      <c r="C274" s="65" t="s">
        <v>26</v>
      </c>
      <c r="D274" t="s">
        <v>18</v>
      </c>
      <c r="F274" s="2">
        <v>60</v>
      </c>
      <c r="G274" s="2">
        <f t="shared" si="4"/>
        <v>4.9999999999998579</v>
      </c>
      <c r="H274" s="29"/>
    </row>
    <row r="275" spans="1:8" ht="15.75">
      <c r="A275" s="7">
        <v>43670</v>
      </c>
      <c r="B275" s="526">
        <v>18277</v>
      </c>
      <c r="C275" s="65" t="s">
        <v>26</v>
      </c>
      <c r="D275" t="s">
        <v>19</v>
      </c>
      <c r="F275" s="2">
        <v>5</v>
      </c>
      <c r="G275" s="2">
        <f t="shared" si="4"/>
        <v>-1.4210854715202004E-13</v>
      </c>
      <c r="H275" s="29"/>
    </row>
    <row r="276" spans="1:8" ht="15.75">
      <c r="A276" s="44">
        <v>43677</v>
      </c>
      <c r="B276" s="525" t="s">
        <v>14</v>
      </c>
      <c r="C276" s="64" t="s">
        <v>27</v>
      </c>
      <c r="D276" t="s">
        <v>16</v>
      </c>
      <c r="E276" s="2">
        <v>21.8</v>
      </c>
      <c r="G276" s="2">
        <f t="shared" si="4"/>
        <v>21.799999999999859</v>
      </c>
      <c r="H276" s="29"/>
    </row>
    <row r="277" spans="1:8" ht="15.75">
      <c r="A277" s="44"/>
      <c r="B277" s="525"/>
      <c r="C277" s="64"/>
      <c r="D277" t="s">
        <v>17</v>
      </c>
      <c r="E277" s="2">
        <v>41</v>
      </c>
      <c r="G277" s="2">
        <f t="shared" si="4"/>
        <v>62.799999999999855</v>
      </c>
      <c r="H277" s="29"/>
    </row>
    <row r="278" spans="1:8" ht="15.75">
      <c r="B278" s="526"/>
      <c r="D278" t="s">
        <v>18</v>
      </c>
      <c r="E278" s="2">
        <v>60</v>
      </c>
      <c r="G278" s="2">
        <f t="shared" si="4"/>
        <v>122.79999999999986</v>
      </c>
      <c r="H278" s="29"/>
    </row>
    <row r="279" spans="1:8" ht="15.75">
      <c r="B279" s="526"/>
      <c r="D279" t="s">
        <v>19</v>
      </c>
      <c r="E279" s="2">
        <v>5</v>
      </c>
      <c r="G279" s="2">
        <f t="shared" si="4"/>
        <v>127.79999999999986</v>
      </c>
      <c r="H279" s="29"/>
    </row>
    <row r="280" spans="1:8" ht="15.75">
      <c r="A280" s="7">
        <v>43682</v>
      </c>
      <c r="B280" s="526">
        <v>18413</v>
      </c>
      <c r="C280" s="65" t="s">
        <v>27</v>
      </c>
      <c r="D280" t="s">
        <v>18</v>
      </c>
      <c r="F280" s="2">
        <v>60</v>
      </c>
      <c r="G280" s="2">
        <f t="shared" si="4"/>
        <v>67.799999999999855</v>
      </c>
      <c r="H280" s="29"/>
    </row>
    <row r="281" spans="1:8" ht="15.75">
      <c r="A281" s="7">
        <v>43682</v>
      </c>
      <c r="B281" s="526">
        <v>18413</v>
      </c>
      <c r="C281" s="65" t="s">
        <v>27</v>
      </c>
      <c r="D281" t="s">
        <v>40</v>
      </c>
      <c r="F281" s="2">
        <v>5</v>
      </c>
      <c r="G281" s="2">
        <f t="shared" si="4"/>
        <v>62.799999999999855</v>
      </c>
      <c r="H281" s="29"/>
    </row>
    <row r="282" spans="1:8" ht="15.75">
      <c r="A282" s="7">
        <v>43701</v>
      </c>
      <c r="B282" s="526">
        <v>18558</v>
      </c>
      <c r="C282" s="65" t="s">
        <v>27</v>
      </c>
      <c r="D282" t="s">
        <v>16</v>
      </c>
      <c r="F282" s="2">
        <v>21.8</v>
      </c>
      <c r="G282" s="2">
        <f t="shared" si="4"/>
        <v>40.999999999999858</v>
      </c>
      <c r="H282" s="29"/>
    </row>
    <row r="283" spans="1:8" ht="15.75">
      <c r="A283" s="7">
        <v>43701</v>
      </c>
      <c r="B283" s="526">
        <v>18558</v>
      </c>
      <c r="C283" s="65" t="s">
        <v>27</v>
      </c>
      <c r="D283" t="s">
        <v>17</v>
      </c>
      <c r="F283" s="2">
        <v>41</v>
      </c>
      <c r="G283" s="2">
        <f t="shared" si="4"/>
        <v>-1.4210854715202004E-13</v>
      </c>
      <c r="H283" s="29"/>
    </row>
    <row r="284" spans="1:8" ht="15.75">
      <c r="A284" s="44">
        <v>43708</v>
      </c>
      <c r="B284" s="525" t="s">
        <v>14</v>
      </c>
      <c r="C284" s="64" t="s">
        <v>28</v>
      </c>
      <c r="D284" t="s">
        <v>16</v>
      </c>
      <c r="E284" s="2">
        <v>21.1</v>
      </c>
      <c r="G284" s="2">
        <f t="shared" si="4"/>
        <v>21.099999999999859</v>
      </c>
      <c r="H284" s="29"/>
    </row>
    <row r="285" spans="1:8" ht="15.75">
      <c r="A285" s="44"/>
      <c r="B285" s="525"/>
      <c r="C285" s="64"/>
      <c r="D285" t="s">
        <v>17</v>
      </c>
      <c r="E285" s="2">
        <v>39.700000000000003</v>
      </c>
      <c r="G285" s="2">
        <f t="shared" si="4"/>
        <v>60.799999999999862</v>
      </c>
      <c r="H285" s="29"/>
    </row>
    <row r="286" spans="1:8" ht="15.75">
      <c r="B286" s="526"/>
      <c r="D286" t="s">
        <v>18</v>
      </c>
      <c r="E286" s="2">
        <v>60</v>
      </c>
      <c r="G286" s="2">
        <f t="shared" si="4"/>
        <v>120.79999999999987</v>
      </c>
      <c r="H286" s="29"/>
    </row>
    <row r="287" spans="1:8" ht="15.75">
      <c r="B287" s="526"/>
      <c r="D287" t="s">
        <v>19</v>
      </c>
      <c r="E287" s="2">
        <v>5</v>
      </c>
      <c r="G287" s="2">
        <f t="shared" si="4"/>
        <v>125.79999999999987</v>
      </c>
      <c r="H287" s="29"/>
    </row>
    <row r="288" spans="1:8" ht="15.75">
      <c r="A288" s="7">
        <v>43701</v>
      </c>
      <c r="B288" s="526">
        <v>18559</v>
      </c>
      <c r="C288" s="65" t="s">
        <v>28</v>
      </c>
      <c r="D288" t="s">
        <v>18</v>
      </c>
      <c r="F288" s="2">
        <v>60</v>
      </c>
      <c r="G288" s="2">
        <f t="shared" si="4"/>
        <v>65.799999999999869</v>
      </c>
      <c r="H288" s="29"/>
    </row>
    <row r="289" spans="1:8" ht="15.75">
      <c r="A289" s="7">
        <v>43701</v>
      </c>
      <c r="B289" s="526">
        <v>18559</v>
      </c>
      <c r="C289" s="65" t="s">
        <v>28</v>
      </c>
      <c r="D289" t="s">
        <v>19</v>
      </c>
      <c r="F289" s="2">
        <v>5</v>
      </c>
      <c r="G289" s="2">
        <f t="shared" si="4"/>
        <v>60.799999999999869</v>
      </c>
      <c r="H289" s="29"/>
    </row>
    <row r="290" spans="1:8" ht="15.75">
      <c r="A290" s="7">
        <v>43753</v>
      </c>
      <c r="B290" s="526">
        <v>18881</v>
      </c>
      <c r="C290" s="65" t="s">
        <v>28</v>
      </c>
      <c r="D290" t="s">
        <v>16</v>
      </c>
      <c r="F290" s="2">
        <v>21.1</v>
      </c>
      <c r="G290" s="2">
        <f t="shared" si="4"/>
        <v>39.699999999999868</v>
      </c>
      <c r="H290" s="29"/>
    </row>
    <row r="291" spans="1:8" ht="15.75">
      <c r="A291" s="7">
        <v>43753</v>
      </c>
      <c r="B291" s="526">
        <v>18881</v>
      </c>
      <c r="C291" s="65" t="s">
        <v>28</v>
      </c>
      <c r="D291" t="s">
        <v>17</v>
      </c>
      <c r="F291" s="2">
        <v>39.700000000000003</v>
      </c>
      <c r="G291" s="2">
        <f t="shared" si="4"/>
        <v>-1.3500311979441904E-13</v>
      </c>
      <c r="H291" s="29"/>
    </row>
    <row r="292" spans="1:8" ht="15.75">
      <c r="A292" s="44">
        <v>43738</v>
      </c>
      <c r="B292" s="525" t="s">
        <v>14</v>
      </c>
      <c r="C292" s="64" t="s">
        <v>53</v>
      </c>
      <c r="D292" t="s">
        <v>16</v>
      </c>
      <c r="E292" s="2">
        <v>23.2</v>
      </c>
      <c r="G292" s="2">
        <f t="shared" si="4"/>
        <v>23.199999999999864</v>
      </c>
      <c r="H292" s="29"/>
    </row>
    <row r="293" spans="1:8" ht="15.75">
      <c r="A293" s="44"/>
      <c r="B293" s="525"/>
      <c r="C293" s="64"/>
      <c r="D293" t="s">
        <v>17</v>
      </c>
      <c r="E293" s="2">
        <v>40.200000000000003</v>
      </c>
      <c r="G293" s="2">
        <f t="shared" si="4"/>
        <v>63.399999999999864</v>
      </c>
      <c r="H293" s="29"/>
    </row>
    <row r="294" spans="1:8" ht="15.75">
      <c r="B294" s="526"/>
      <c r="D294" t="s">
        <v>18</v>
      </c>
      <c r="E294" s="2">
        <v>60</v>
      </c>
      <c r="G294" s="2">
        <f t="shared" si="4"/>
        <v>123.39999999999986</v>
      </c>
      <c r="H294" s="29"/>
    </row>
    <row r="295" spans="1:8" ht="15.75">
      <c r="B295" s="526"/>
      <c r="D295" t="s">
        <v>19</v>
      </c>
      <c r="E295" s="2">
        <v>5</v>
      </c>
      <c r="G295" s="2">
        <f t="shared" si="4"/>
        <v>128.39999999999986</v>
      </c>
      <c r="H295" s="29"/>
    </row>
    <row r="296" spans="1:8" ht="15.75">
      <c r="A296" s="7">
        <v>43753</v>
      </c>
      <c r="B296" s="526">
        <v>18881</v>
      </c>
      <c r="C296" s="65" t="s">
        <v>53</v>
      </c>
      <c r="D296" t="s">
        <v>18</v>
      </c>
      <c r="F296" s="2">
        <v>60</v>
      </c>
      <c r="G296" s="2">
        <f t="shared" si="4"/>
        <v>68.399999999999864</v>
      </c>
      <c r="H296" s="29"/>
    </row>
    <row r="297" spans="1:8" ht="15.75">
      <c r="A297" s="7">
        <v>43753</v>
      </c>
      <c r="B297" s="526">
        <v>18881</v>
      </c>
      <c r="C297" s="65" t="s">
        <v>53</v>
      </c>
      <c r="D297" t="s">
        <v>40</v>
      </c>
      <c r="F297" s="2">
        <v>5</v>
      </c>
      <c r="G297" s="2">
        <f t="shared" si="4"/>
        <v>63.399999999999864</v>
      </c>
      <c r="H297" s="29"/>
    </row>
    <row r="298" spans="1:8" ht="15.75">
      <c r="A298" s="7">
        <v>43760</v>
      </c>
      <c r="B298" s="526">
        <v>18922</v>
      </c>
      <c r="C298" s="65" t="s">
        <v>53</v>
      </c>
      <c r="D298" t="s">
        <v>16</v>
      </c>
      <c r="F298" s="2">
        <v>23.2</v>
      </c>
      <c r="G298" s="2">
        <f t="shared" si="4"/>
        <v>40.199999999999861</v>
      </c>
      <c r="H298" s="29"/>
    </row>
    <row r="299" spans="1:8" ht="15.75">
      <c r="A299" s="7">
        <v>43760</v>
      </c>
      <c r="B299" s="526">
        <v>18922</v>
      </c>
      <c r="C299" s="65" t="s">
        <v>53</v>
      </c>
      <c r="D299" t="s">
        <v>17</v>
      </c>
      <c r="F299" s="2">
        <v>40.200000000000003</v>
      </c>
      <c r="G299" s="2">
        <f t="shared" si="4"/>
        <v>-1.4210854715202004E-13</v>
      </c>
      <c r="H299" s="29"/>
    </row>
    <row r="300" spans="1:8" ht="15.75">
      <c r="A300" s="44">
        <v>43769</v>
      </c>
      <c r="B300" s="525" t="s">
        <v>14</v>
      </c>
      <c r="C300" s="64" t="s">
        <v>30</v>
      </c>
      <c r="D300" t="s">
        <v>16</v>
      </c>
      <c r="E300" s="2">
        <v>21.4</v>
      </c>
      <c r="G300" s="2">
        <f t="shared" si="4"/>
        <v>21.399999999999856</v>
      </c>
      <c r="H300" s="29"/>
    </row>
    <row r="301" spans="1:8" ht="15.75">
      <c r="B301" s="526"/>
      <c r="D301" t="s">
        <v>17</v>
      </c>
      <c r="E301" s="2">
        <v>38.799999999999997</v>
      </c>
      <c r="G301" s="2">
        <f t="shared" si="4"/>
        <v>60.199999999999854</v>
      </c>
      <c r="H301" s="29"/>
    </row>
    <row r="302" spans="1:8" ht="15.75">
      <c r="B302" s="526"/>
      <c r="D302" t="s">
        <v>18</v>
      </c>
      <c r="E302" s="2">
        <v>60</v>
      </c>
      <c r="G302" s="2">
        <f t="shared" si="4"/>
        <v>120.19999999999985</v>
      </c>
      <c r="H302" s="29"/>
    </row>
    <row r="303" spans="1:8" ht="15.75">
      <c r="B303" s="526"/>
      <c r="D303" t="s">
        <v>19</v>
      </c>
      <c r="E303" s="2">
        <v>5</v>
      </c>
      <c r="G303" s="2">
        <f t="shared" si="4"/>
        <v>125.19999999999985</v>
      </c>
      <c r="H303" s="29"/>
    </row>
    <row r="304" spans="1:8" ht="15.75">
      <c r="A304" s="7">
        <v>43783</v>
      </c>
      <c r="B304" s="526">
        <v>19135</v>
      </c>
      <c r="C304" s="65" t="s">
        <v>30</v>
      </c>
      <c r="D304" t="s">
        <v>18</v>
      </c>
      <c r="F304" s="2">
        <v>60</v>
      </c>
      <c r="G304" s="2">
        <f t="shared" si="4"/>
        <v>65.199999999999847</v>
      </c>
      <c r="H304" s="29"/>
    </row>
    <row r="305" spans="1:8" ht="15.75">
      <c r="A305" s="7">
        <v>43783</v>
      </c>
      <c r="B305" s="526">
        <v>19135</v>
      </c>
      <c r="C305" s="65" t="s">
        <v>30</v>
      </c>
      <c r="D305" t="s">
        <v>19</v>
      </c>
      <c r="F305" s="2">
        <v>5</v>
      </c>
      <c r="G305" s="2">
        <f t="shared" si="4"/>
        <v>60.199999999999847</v>
      </c>
      <c r="H305" s="29"/>
    </row>
    <row r="306" spans="1:8" ht="15.75">
      <c r="A306" s="7">
        <v>43825</v>
      </c>
      <c r="B306" s="526">
        <v>19374</v>
      </c>
      <c r="C306" s="65" t="s">
        <v>30</v>
      </c>
      <c r="D306" t="s">
        <v>16</v>
      </c>
      <c r="F306" s="2">
        <v>21.4</v>
      </c>
      <c r="G306" s="2">
        <f t="shared" si="4"/>
        <v>38.799999999999848</v>
      </c>
      <c r="H306" s="29"/>
    </row>
    <row r="307" spans="1:8" ht="15.75">
      <c r="A307" s="7">
        <v>43825</v>
      </c>
      <c r="B307" s="526">
        <v>19374</v>
      </c>
      <c r="C307" s="65" t="s">
        <v>30</v>
      </c>
      <c r="D307" t="s">
        <v>17</v>
      </c>
      <c r="F307" s="2">
        <v>38.799999999999997</v>
      </c>
      <c r="G307" s="2">
        <f t="shared" si="4"/>
        <v>-1.4921397450962104E-13</v>
      </c>
      <c r="H307" s="29"/>
    </row>
    <row r="308" spans="1:8" ht="15.75">
      <c r="A308" s="44">
        <v>43799</v>
      </c>
      <c r="B308" s="525" t="s">
        <v>14</v>
      </c>
      <c r="C308" s="64" t="s">
        <v>33</v>
      </c>
      <c r="D308" t="s">
        <v>16</v>
      </c>
      <c r="E308" s="2">
        <v>23.9</v>
      </c>
      <c r="G308" s="2">
        <f t="shared" si="4"/>
        <v>23.899999999999849</v>
      </c>
      <c r="H308" s="29"/>
    </row>
    <row r="309" spans="1:8" ht="15.75">
      <c r="B309" s="526"/>
      <c r="D309" t="s">
        <v>17</v>
      </c>
      <c r="E309" s="2">
        <v>40.299999999999997</v>
      </c>
      <c r="G309" s="2">
        <f t="shared" si="4"/>
        <v>64.199999999999847</v>
      </c>
      <c r="H309" s="29"/>
    </row>
    <row r="310" spans="1:8" ht="15.75">
      <c r="B310" s="526"/>
      <c r="D310" t="s">
        <v>18</v>
      </c>
      <c r="E310" s="2">
        <v>60</v>
      </c>
      <c r="G310" s="2">
        <f t="shared" si="4"/>
        <v>124.19999999999985</v>
      </c>
      <c r="H310" s="29"/>
    </row>
    <row r="311" spans="1:8" ht="15.75">
      <c r="B311" s="526"/>
      <c r="D311" t="s">
        <v>19</v>
      </c>
      <c r="E311" s="2">
        <v>5</v>
      </c>
      <c r="G311" s="2">
        <f t="shared" si="4"/>
        <v>129.19999999999985</v>
      </c>
      <c r="H311" s="29"/>
    </row>
    <row r="312" spans="1:8" ht="15.75">
      <c r="A312" s="7">
        <v>43815</v>
      </c>
      <c r="B312" s="526">
        <v>19312</v>
      </c>
      <c r="C312" s="65" t="s">
        <v>33</v>
      </c>
      <c r="D312" t="s">
        <v>18</v>
      </c>
      <c r="F312" s="2">
        <v>60</v>
      </c>
      <c r="G312" s="2">
        <f t="shared" si="4"/>
        <v>69.199999999999847</v>
      </c>
      <c r="H312" s="29"/>
    </row>
    <row r="313" spans="1:8" ht="15.75">
      <c r="A313" s="7">
        <v>43815</v>
      </c>
      <c r="B313" s="526">
        <v>19312</v>
      </c>
      <c r="C313" s="65" t="s">
        <v>33</v>
      </c>
      <c r="D313" t="s">
        <v>19</v>
      </c>
      <c r="F313" s="2">
        <v>5</v>
      </c>
      <c r="G313" s="2">
        <f t="shared" si="4"/>
        <v>64.199999999999847</v>
      </c>
      <c r="H313" s="29"/>
    </row>
    <row r="314" spans="1:8" ht="15.75">
      <c r="A314" s="7">
        <v>43825</v>
      </c>
      <c r="B314" s="526">
        <v>19374</v>
      </c>
      <c r="C314" s="65" t="s">
        <v>33</v>
      </c>
      <c r="D314" t="s">
        <v>16</v>
      </c>
      <c r="F314" s="2">
        <v>23.9</v>
      </c>
      <c r="G314" s="2">
        <f t="shared" si="4"/>
        <v>40.299999999999848</v>
      </c>
      <c r="H314" s="29"/>
    </row>
    <row r="315" spans="1:8" ht="15.75">
      <c r="A315" s="7">
        <v>43825</v>
      </c>
      <c r="B315" s="526">
        <v>19374</v>
      </c>
      <c r="C315" s="65" t="s">
        <v>33</v>
      </c>
      <c r="D315" t="s">
        <v>17</v>
      </c>
      <c r="F315" s="2">
        <v>40.299999999999997</v>
      </c>
      <c r="G315" s="2">
        <f t="shared" si="4"/>
        <v>-1.4921397450962104E-13</v>
      </c>
      <c r="H315" s="29"/>
    </row>
    <row r="316" spans="1:8" ht="15.75">
      <c r="A316" s="44">
        <v>43830</v>
      </c>
      <c r="B316" s="525" t="s">
        <v>14</v>
      </c>
      <c r="C316" s="64" t="s">
        <v>34</v>
      </c>
      <c r="D316" t="s">
        <v>16</v>
      </c>
      <c r="E316" s="2">
        <v>25</v>
      </c>
      <c r="G316" s="2">
        <f t="shared" si="4"/>
        <v>24.999999999999851</v>
      </c>
      <c r="H316" s="29"/>
    </row>
    <row r="317" spans="1:8" ht="15.75">
      <c r="B317" s="526"/>
      <c r="D317" t="s">
        <v>17</v>
      </c>
      <c r="E317" s="2">
        <v>40.5</v>
      </c>
      <c r="G317" s="2">
        <f t="shared" si="4"/>
        <v>65.499999999999858</v>
      </c>
      <c r="H317" s="29"/>
    </row>
    <row r="318" spans="1:8" ht="15.75">
      <c r="B318" s="526"/>
      <c r="D318" t="s">
        <v>18</v>
      </c>
      <c r="E318" s="2">
        <v>60</v>
      </c>
      <c r="G318" s="2">
        <f t="shared" si="4"/>
        <v>125.49999999999986</v>
      </c>
      <c r="H318" s="29"/>
    </row>
    <row r="319" spans="1:8" ht="15.75">
      <c r="B319" s="526"/>
      <c r="D319" t="s">
        <v>19</v>
      </c>
      <c r="E319" s="2">
        <v>5</v>
      </c>
      <c r="G319" s="2">
        <f t="shared" si="4"/>
        <v>130.49999999999986</v>
      </c>
      <c r="H319" s="29"/>
    </row>
    <row r="320" spans="1:8" ht="15.75">
      <c r="A320" s="7">
        <v>43845</v>
      </c>
      <c r="B320" s="526">
        <v>19524</v>
      </c>
      <c r="C320" s="65" t="s">
        <v>34</v>
      </c>
      <c r="D320" t="s">
        <v>18</v>
      </c>
      <c r="F320" s="2">
        <v>60</v>
      </c>
      <c r="G320" s="2">
        <f t="shared" si="4"/>
        <v>70.499999999999858</v>
      </c>
      <c r="H320" s="29"/>
    </row>
    <row r="321" spans="1:8" ht="15.75">
      <c r="A321" s="7">
        <v>43845</v>
      </c>
      <c r="B321" s="526">
        <v>19524</v>
      </c>
      <c r="C321" s="65" t="s">
        <v>34</v>
      </c>
      <c r="D321" t="s">
        <v>19</v>
      </c>
      <c r="F321" s="2">
        <v>5</v>
      </c>
      <c r="G321" s="2">
        <f t="shared" si="4"/>
        <v>65.499999999999858</v>
      </c>
      <c r="H321" s="29"/>
    </row>
    <row r="322" spans="1:8" ht="15.75">
      <c r="A322" s="7">
        <v>43852</v>
      </c>
      <c r="B322" s="526">
        <v>19576</v>
      </c>
      <c r="C322" s="65" t="s">
        <v>34</v>
      </c>
      <c r="D322" t="s">
        <v>16</v>
      </c>
      <c r="F322" s="2">
        <v>25</v>
      </c>
      <c r="G322" s="2">
        <f t="shared" si="4"/>
        <v>40.499999999999858</v>
      </c>
      <c r="H322" s="29"/>
    </row>
    <row r="323" spans="1:8" ht="15.75">
      <c r="A323" s="7">
        <v>43852</v>
      </c>
      <c r="B323" s="526">
        <v>19576</v>
      </c>
      <c r="C323" s="65" t="s">
        <v>34</v>
      </c>
      <c r="D323" t="s">
        <v>17</v>
      </c>
      <c r="F323" s="2">
        <v>40.5</v>
      </c>
      <c r="G323" s="2">
        <f t="shared" si="4"/>
        <v>-1.4210854715202004E-13</v>
      </c>
      <c r="H323" s="29"/>
    </row>
    <row r="324" spans="1:8" ht="15.75">
      <c r="A324" s="44">
        <v>43861</v>
      </c>
      <c r="B324" s="525" t="s">
        <v>14</v>
      </c>
      <c r="C324" s="64" t="s">
        <v>15</v>
      </c>
      <c r="D324" t="s">
        <v>16</v>
      </c>
      <c r="E324" s="2">
        <v>27.9</v>
      </c>
      <c r="G324" s="2">
        <f t="shared" si="4"/>
        <v>27.899999999999856</v>
      </c>
      <c r="H324" s="29"/>
    </row>
    <row r="325" spans="1:8" ht="15.75">
      <c r="B325" s="526"/>
      <c r="D325" t="s">
        <v>17</v>
      </c>
      <c r="E325" s="2">
        <v>38.4</v>
      </c>
      <c r="G325" s="2">
        <f t="shared" si="4"/>
        <v>66.299999999999855</v>
      </c>
      <c r="H325" s="29"/>
    </row>
    <row r="326" spans="1:8" ht="15.75">
      <c r="B326" s="526"/>
      <c r="D326" t="s">
        <v>18</v>
      </c>
      <c r="E326" s="2">
        <v>60</v>
      </c>
      <c r="G326" s="2">
        <f t="shared" si="4"/>
        <v>126.29999999999986</v>
      </c>
      <c r="H326" s="29"/>
    </row>
    <row r="327" spans="1:8" ht="15.75">
      <c r="B327" s="526"/>
      <c r="D327" t="s">
        <v>19</v>
      </c>
      <c r="E327" s="2">
        <v>5</v>
      </c>
      <c r="G327" s="2">
        <f t="shared" si="4"/>
        <v>131.29999999999984</v>
      </c>
      <c r="H327" s="29"/>
    </row>
    <row r="328" spans="1:8" ht="15.75">
      <c r="A328" s="7">
        <v>43871</v>
      </c>
      <c r="B328" s="526">
        <v>19761</v>
      </c>
      <c r="C328" s="65" t="s">
        <v>15</v>
      </c>
      <c r="D328" t="s">
        <v>18</v>
      </c>
      <c r="F328" s="2">
        <v>60</v>
      </c>
      <c r="G328" s="2">
        <f t="shared" si="4"/>
        <v>71.299999999999841</v>
      </c>
      <c r="H328" s="29"/>
    </row>
    <row r="329" spans="1:8" ht="15.75">
      <c r="A329" s="7">
        <v>43871</v>
      </c>
      <c r="B329" s="526">
        <v>19761</v>
      </c>
      <c r="C329" s="65" t="s">
        <v>15</v>
      </c>
      <c r="D329" t="s">
        <v>40</v>
      </c>
      <c r="F329" s="2">
        <v>5</v>
      </c>
      <c r="G329" s="2">
        <f t="shared" ref="G329:G410" si="5">+G328+E329-F329</f>
        <v>66.299999999999841</v>
      </c>
      <c r="H329" s="29"/>
    </row>
    <row r="330" spans="1:8" ht="15.75">
      <c r="A330" s="7">
        <v>43886</v>
      </c>
      <c r="B330" s="526">
        <v>19796</v>
      </c>
      <c r="C330" s="65" t="s">
        <v>15</v>
      </c>
      <c r="D330" t="s">
        <v>16</v>
      </c>
      <c r="F330" s="2">
        <v>27.9</v>
      </c>
      <c r="G330" s="2">
        <f t="shared" si="5"/>
        <v>38.399999999999842</v>
      </c>
      <c r="H330" s="29"/>
    </row>
    <row r="331" spans="1:8" ht="15.75">
      <c r="A331" s="7">
        <v>43886</v>
      </c>
      <c r="B331" s="526">
        <v>19796</v>
      </c>
      <c r="C331" s="65" t="s">
        <v>15</v>
      </c>
      <c r="D331" t="s">
        <v>17</v>
      </c>
      <c r="F331" s="2">
        <v>38.4</v>
      </c>
      <c r="G331" s="2">
        <f t="shared" si="5"/>
        <v>-1.5631940186722204E-13</v>
      </c>
      <c r="H331" s="29"/>
    </row>
    <row r="332" spans="1:8" ht="15.75">
      <c r="A332" s="44">
        <v>43890</v>
      </c>
      <c r="B332" s="525" t="s">
        <v>14</v>
      </c>
      <c r="C332" s="64" t="s">
        <v>20</v>
      </c>
      <c r="D332" t="s">
        <v>16</v>
      </c>
      <c r="E332" s="2">
        <v>28.9</v>
      </c>
      <c r="G332" s="2">
        <f t="shared" si="5"/>
        <v>28.899999999999842</v>
      </c>
      <c r="H332" s="29"/>
    </row>
    <row r="333" spans="1:8" ht="15.75">
      <c r="B333" s="526"/>
      <c r="D333" t="s">
        <v>17</v>
      </c>
      <c r="E333" s="2">
        <v>41.2</v>
      </c>
      <c r="G333" s="2">
        <f t="shared" si="5"/>
        <v>70.099999999999852</v>
      </c>
      <c r="H333" s="29"/>
    </row>
    <row r="334" spans="1:8" ht="15.75">
      <c r="B334" s="526"/>
      <c r="D334" t="s">
        <v>18</v>
      </c>
      <c r="E334" s="2">
        <v>58</v>
      </c>
      <c r="G334" s="2">
        <f t="shared" si="5"/>
        <v>128.09999999999985</v>
      </c>
      <c r="H334" s="29"/>
    </row>
    <row r="335" spans="1:8" ht="15.75">
      <c r="B335" s="526"/>
      <c r="D335" t="s">
        <v>40</v>
      </c>
      <c r="E335" s="2">
        <v>5</v>
      </c>
      <c r="G335" s="2">
        <f t="shared" si="5"/>
        <v>133.09999999999985</v>
      </c>
      <c r="H335" s="29"/>
    </row>
    <row r="336" spans="1:8" ht="15.75">
      <c r="A336" s="7">
        <v>43974</v>
      </c>
      <c r="B336" s="526">
        <v>19994</v>
      </c>
      <c r="C336" s="65" t="s">
        <v>20</v>
      </c>
      <c r="D336" t="s">
        <v>16</v>
      </c>
      <c r="F336" s="2">
        <v>28.9</v>
      </c>
      <c r="G336" s="2">
        <f t="shared" si="5"/>
        <v>104.19999999999985</v>
      </c>
      <c r="H336" s="29"/>
    </row>
    <row r="337" spans="1:8" ht="15.75">
      <c r="A337" s="7">
        <v>43974</v>
      </c>
      <c r="B337" s="526">
        <v>19994</v>
      </c>
      <c r="C337" s="65" t="s">
        <v>20</v>
      </c>
      <c r="D337" t="s">
        <v>17</v>
      </c>
      <c r="F337" s="2">
        <v>41.2</v>
      </c>
      <c r="G337" s="2">
        <f t="shared" si="5"/>
        <v>62.999999999999844</v>
      </c>
      <c r="H337" s="29"/>
    </row>
    <row r="338" spans="1:8" ht="15.75">
      <c r="A338" s="7">
        <v>43974</v>
      </c>
      <c r="B338" s="526">
        <v>19995</v>
      </c>
      <c r="C338" s="65" t="s">
        <v>20</v>
      </c>
      <c r="D338" t="s">
        <v>18</v>
      </c>
      <c r="F338" s="2">
        <v>58</v>
      </c>
      <c r="G338" s="2">
        <f t="shared" si="5"/>
        <v>4.9999999999998437</v>
      </c>
      <c r="H338" s="29"/>
    </row>
    <row r="339" spans="1:8" ht="15.75">
      <c r="A339" s="7">
        <v>43974</v>
      </c>
      <c r="B339" s="526">
        <v>19995</v>
      </c>
      <c r="C339" s="65" t="s">
        <v>20</v>
      </c>
      <c r="D339" t="s">
        <v>40</v>
      </c>
      <c r="F339" s="2">
        <v>5</v>
      </c>
      <c r="G339" s="2">
        <f t="shared" si="5"/>
        <v>-1.5631940186722204E-13</v>
      </c>
      <c r="H339" s="29"/>
    </row>
    <row r="340" spans="1:8" ht="15.75">
      <c r="A340" s="44">
        <v>43921</v>
      </c>
      <c r="B340" s="525" t="s">
        <v>14</v>
      </c>
      <c r="C340" s="64" t="s">
        <v>23</v>
      </c>
      <c r="D340" t="s">
        <v>16</v>
      </c>
      <c r="E340" s="2">
        <v>29.2</v>
      </c>
      <c r="G340" s="2">
        <f t="shared" si="5"/>
        <v>29.199999999999843</v>
      </c>
      <c r="H340" s="29"/>
    </row>
    <row r="341" spans="1:8" ht="15.75">
      <c r="B341" s="526"/>
      <c r="D341" t="s">
        <v>17</v>
      </c>
      <c r="E341" s="2">
        <v>41.8</v>
      </c>
      <c r="G341" s="2">
        <f t="shared" si="5"/>
        <v>70.999999999999844</v>
      </c>
      <c r="H341" s="29"/>
    </row>
    <row r="342" spans="1:8" ht="15.75">
      <c r="B342" s="526"/>
      <c r="D342" t="s">
        <v>18</v>
      </c>
      <c r="E342" s="2">
        <v>60</v>
      </c>
      <c r="G342" s="2">
        <f t="shared" si="5"/>
        <v>130.99999999999983</v>
      </c>
      <c r="H342" s="29"/>
    </row>
    <row r="343" spans="1:8" ht="15.75">
      <c r="B343" s="526"/>
      <c r="D343" t="s">
        <v>40</v>
      </c>
      <c r="E343" s="2">
        <v>5</v>
      </c>
      <c r="G343" s="2">
        <f t="shared" si="5"/>
        <v>135.99999999999983</v>
      </c>
      <c r="H343" s="29"/>
    </row>
    <row r="344" spans="1:8" ht="15.75">
      <c r="A344" s="7">
        <v>43974</v>
      </c>
      <c r="B344" s="526">
        <v>19996</v>
      </c>
      <c r="C344" s="65" t="s">
        <v>23</v>
      </c>
      <c r="D344" t="s">
        <v>18</v>
      </c>
      <c r="F344" s="2">
        <v>60</v>
      </c>
      <c r="G344" s="2">
        <f t="shared" si="5"/>
        <v>75.999999999999829</v>
      </c>
      <c r="H344" s="29"/>
    </row>
    <row r="345" spans="1:8" ht="15.75">
      <c r="A345" s="7">
        <v>43974</v>
      </c>
      <c r="B345" s="526">
        <v>19996</v>
      </c>
      <c r="C345" s="65" t="s">
        <v>23</v>
      </c>
      <c r="D345" t="s">
        <v>40</v>
      </c>
      <c r="F345" s="2">
        <v>5</v>
      </c>
      <c r="G345" s="2">
        <f t="shared" si="5"/>
        <v>70.999999999999829</v>
      </c>
      <c r="H345" s="29"/>
    </row>
    <row r="346" spans="1:8" ht="15.75">
      <c r="A346" s="7">
        <v>44034</v>
      </c>
      <c r="B346" s="526">
        <v>20101</v>
      </c>
      <c r="C346" s="65" t="s">
        <v>23</v>
      </c>
      <c r="D346" t="s">
        <v>16</v>
      </c>
      <c r="F346" s="2">
        <v>29.2</v>
      </c>
      <c r="G346" s="2">
        <f t="shared" si="5"/>
        <v>41.799999999999827</v>
      </c>
      <c r="H346" s="29"/>
    </row>
    <row r="347" spans="1:8" ht="15.75">
      <c r="A347" s="7">
        <v>44034</v>
      </c>
      <c r="B347" s="526">
        <v>20101</v>
      </c>
      <c r="C347" s="65" t="s">
        <v>23</v>
      </c>
      <c r="D347" t="s">
        <v>17</v>
      </c>
      <c r="F347" s="2">
        <v>41.8</v>
      </c>
      <c r="G347" s="2">
        <f t="shared" si="5"/>
        <v>-1.7053025658242404E-13</v>
      </c>
      <c r="H347" s="29"/>
    </row>
    <row r="348" spans="1:8" ht="15.75">
      <c r="A348" s="44">
        <v>43951</v>
      </c>
      <c r="B348" s="525" t="s">
        <v>14</v>
      </c>
      <c r="C348" s="64" t="s">
        <v>24</v>
      </c>
      <c r="D348" t="s">
        <v>16</v>
      </c>
      <c r="E348" s="2">
        <v>31.3</v>
      </c>
      <c r="G348" s="2">
        <f t="shared" si="5"/>
        <v>31.29999999999983</v>
      </c>
      <c r="H348" s="29"/>
    </row>
    <row r="349" spans="1:8" ht="15.75">
      <c r="B349" s="526"/>
      <c r="D349" t="s">
        <v>17</v>
      </c>
      <c r="E349" s="2">
        <v>66.099999999999994</v>
      </c>
      <c r="G349" s="2">
        <f t="shared" si="5"/>
        <v>97.399999999999821</v>
      </c>
      <c r="H349" s="29"/>
    </row>
    <row r="350" spans="1:8" ht="15.75">
      <c r="B350" s="526"/>
      <c r="D350" t="s">
        <v>18</v>
      </c>
      <c r="E350" s="2">
        <v>60</v>
      </c>
      <c r="G350" s="2">
        <f t="shared" si="5"/>
        <v>157.39999999999981</v>
      </c>
      <c r="H350" s="29"/>
    </row>
    <row r="351" spans="1:8" ht="15.75">
      <c r="B351" s="526"/>
      <c r="D351" t="s">
        <v>40</v>
      </c>
      <c r="E351" s="2">
        <v>5</v>
      </c>
      <c r="G351" s="2">
        <f t="shared" si="5"/>
        <v>162.39999999999981</v>
      </c>
      <c r="H351" s="29"/>
    </row>
    <row r="352" spans="1:8">
      <c r="A352" s="7">
        <v>43974</v>
      </c>
      <c r="B352" s="526">
        <v>19997</v>
      </c>
      <c r="C352" s="65" t="s">
        <v>24</v>
      </c>
      <c r="D352" t="s">
        <v>18</v>
      </c>
      <c r="F352" s="2">
        <v>60</v>
      </c>
      <c r="G352" s="2">
        <f t="shared" si="5"/>
        <v>102.39999999999981</v>
      </c>
    </row>
    <row r="353" spans="1:8">
      <c r="A353" s="7">
        <v>43974</v>
      </c>
      <c r="B353" s="526">
        <v>19997</v>
      </c>
      <c r="C353" s="65" t="s">
        <v>24</v>
      </c>
      <c r="D353" t="s">
        <v>40</v>
      </c>
      <c r="F353" s="2">
        <v>5</v>
      </c>
      <c r="G353" s="2">
        <f t="shared" si="5"/>
        <v>97.399999999999807</v>
      </c>
    </row>
    <row r="354" spans="1:8">
      <c r="A354" s="7">
        <v>44034</v>
      </c>
      <c r="B354" s="526">
        <v>20101</v>
      </c>
      <c r="C354" s="65" t="s">
        <v>24</v>
      </c>
      <c r="D354" t="s">
        <v>16</v>
      </c>
      <c r="F354" s="2">
        <v>29</v>
      </c>
      <c r="G354" s="2">
        <f t="shared" si="5"/>
        <v>68.399999999999807</v>
      </c>
      <c r="H354" s="37"/>
    </row>
    <row r="355" spans="1:8">
      <c r="A355" s="7">
        <v>44034</v>
      </c>
      <c r="B355" s="526">
        <v>20101</v>
      </c>
      <c r="C355" s="65" t="s">
        <v>24</v>
      </c>
      <c r="D355" t="s">
        <v>17</v>
      </c>
      <c r="F355" s="2">
        <v>41.1</v>
      </c>
      <c r="G355" s="2">
        <f t="shared" si="5"/>
        <v>27.299999999999805</v>
      </c>
      <c r="H355" s="37"/>
    </row>
    <row r="356" spans="1:8">
      <c r="A356" s="7">
        <v>44147</v>
      </c>
      <c r="B356" s="526">
        <v>20651</v>
      </c>
      <c r="C356" s="65" t="s">
        <v>24</v>
      </c>
      <c r="D356" t="s">
        <v>16</v>
      </c>
      <c r="F356" s="2">
        <v>2.2999999999999998</v>
      </c>
      <c r="G356" s="2">
        <f t="shared" si="5"/>
        <v>24.999999999999805</v>
      </c>
      <c r="H356" s="37"/>
    </row>
    <row r="357" spans="1:8">
      <c r="A357" s="7">
        <v>44147</v>
      </c>
      <c r="B357" s="526">
        <v>20651</v>
      </c>
      <c r="C357" s="65" t="s">
        <v>24</v>
      </c>
      <c r="D357" t="s">
        <v>17</v>
      </c>
      <c r="F357" s="2">
        <v>25</v>
      </c>
      <c r="G357" s="2">
        <f t="shared" si="5"/>
        <v>-1.9539925233402755E-13</v>
      </c>
      <c r="H357" s="37"/>
    </row>
    <row r="358" spans="1:8">
      <c r="A358" s="44">
        <v>43982</v>
      </c>
      <c r="B358" s="525" t="s">
        <v>14</v>
      </c>
      <c r="C358" s="64" t="s">
        <v>25</v>
      </c>
      <c r="D358" t="s">
        <v>16</v>
      </c>
      <c r="E358" s="2">
        <v>29.1</v>
      </c>
      <c r="G358" s="2">
        <f t="shared" si="5"/>
        <v>29.099999999999806</v>
      </c>
    </row>
    <row r="359" spans="1:8">
      <c r="A359" s="44"/>
      <c r="B359" s="525"/>
      <c r="C359" s="64"/>
      <c r="D359" t="s">
        <v>17</v>
      </c>
      <c r="E359" s="2">
        <v>35.700000000000003</v>
      </c>
      <c r="G359" s="2">
        <f t="shared" si="5"/>
        <v>64.799999999999812</v>
      </c>
    </row>
    <row r="360" spans="1:8">
      <c r="A360" s="44"/>
      <c r="B360" s="525"/>
      <c r="C360" s="64"/>
      <c r="D360" t="s">
        <v>18</v>
      </c>
      <c r="E360" s="51">
        <v>60</v>
      </c>
      <c r="G360" s="2">
        <f t="shared" si="5"/>
        <v>124.79999999999981</v>
      </c>
    </row>
    <row r="361" spans="1:8">
      <c r="A361" s="44"/>
      <c r="B361" s="525"/>
      <c r="D361" t="s">
        <v>19</v>
      </c>
      <c r="E361" s="51">
        <v>5</v>
      </c>
      <c r="G361" s="2">
        <f t="shared" si="5"/>
        <v>129.79999999999981</v>
      </c>
    </row>
    <row r="362" spans="1:8">
      <c r="A362" s="7">
        <v>44034</v>
      </c>
      <c r="B362" s="526">
        <v>20102</v>
      </c>
      <c r="C362" s="65" t="s">
        <v>25</v>
      </c>
      <c r="D362" t="s">
        <v>18</v>
      </c>
      <c r="F362" s="2">
        <v>60</v>
      </c>
      <c r="G362" s="2">
        <f t="shared" si="5"/>
        <v>69.799999999999812</v>
      </c>
    </row>
    <row r="363" spans="1:8">
      <c r="A363" s="7">
        <v>44034</v>
      </c>
      <c r="B363" s="526">
        <v>20102</v>
      </c>
      <c r="C363" s="65" t="s">
        <v>25</v>
      </c>
      <c r="D363" t="s">
        <v>40</v>
      </c>
      <c r="F363" s="2">
        <v>5</v>
      </c>
      <c r="G363" s="2">
        <f t="shared" si="5"/>
        <v>64.799999999999812</v>
      </c>
    </row>
    <row r="364" spans="1:8">
      <c r="A364" s="7">
        <v>44147</v>
      </c>
      <c r="B364" s="526">
        <v>20651</v>
      </c>
      <c r="C364" s="65" t="s">
        <v>25</v>
      </c>
      <c r="D364" t="s">
        <v>16</v>
      </c>
      <c r="F364" s="2">
        <v>29.1</v>
      </c>
      <c r="G364" s="2">
        <f t="shared" si="5"/>
        <v>35.699999999999811</v>
      </c>
    </row>
    <row r="365" spans="1:8">
      <c r="A365" s="7">
        <v>44147</v>
      </c>
      <c r="B365" s="526">
        <v>20651</v>
      </c>
      <c r="C365" s="65" t="s">
        <v>25</v>
      </c>
      <c r="D365" t="s">
        <v>17</v>
      </c>
      <c r="F365" s="2">
        <v>35.700000000000003</v>
      </c>
      <c r="G365" s="2">
        <f t="shared" si="5"/>
        <v>-1.9184653865522705E-13</v>
      </c>
    </row>
    <row r="366" spans="1:8">
      <c r="A366" s="44">
        <v>44012</v>
      </c>
      <c r="B366" s="525" t="s">
        <v>14</v>
      </c>
      <c r="C366" s="64" t="s">
        <v>26</v>
      </c>
      <c r="D366" t="s">
        <v>16</v>
      </c>
      <c r="E366" s="2">
        <v>25.7</v>
      </c>
      <c r="G366" s="2">
        <f t="shared" si="5"/>
        <v>25.699999999999807</v>
      </c>
    </row>
    <row r="367" spans="1:8">
      <c r="B367" s="526"/>
      <c r="D367" t="s">
        <v>17</v>
      </c>
      <c r="E367" s="2">
        <v>17.100000000000001</v>
      </c>
      <c r="G367" s="2">
        <f t="shared" si="5"/>
        <v>42.799999999999812</v>
      </c>
    </row>
    <row r="368" spans="1:8">
      <c r="B368" s="526"/>
      <c r="D368" t="s">
        <v>18</v>
      </c>
      <c r="E368" s="51">
        <v>60</v>
      </c>
      <c r="G368" s="2">
        <f t="shared" si="5"/>
        <v>102.79999999999981</v>
      </c>
    </row>
    <row r="369" spans="1:7">
      <c r="B369" s="526"/>
      <c r="D369" t="s">
        <v>19</v>
      </c>
      <c r="E369" s="51">
        <v>5</v>
      </c>
      <c r="G369" s="2">
        <f t="shared" si="5"/>
        <v>107.79999999999981</v>
      </c>
    </row>
    <row r="370" spans="1:7">
      <c r="A370" s="7">
        <v>44034</v>
      </c>
      <c r="B370" s="526">
        <v>20102</v>
      </c>
      <c r="C370" s="65" t="s">
        <v>26</v>
      </c>
      <c r="D370" t="s">
        <v>18</v>
      </c>
      <c r="F370" s="2">
        <v>60</v>
      </c>
      <c r="G370" s="2">
        <f t="shared" si="5"/>
        <v>47.799999999999812</v>
      </c>
    </row>
    <row r="371" spans="1:7">
      <c r="A371" s="7">
        <v>44034</v>
      </c>
      <c r="B371" s="526">
        <v>20102</v>
      </c>
      <c r="C371" s="65" t="s">
        <v>26</v>
      </c>
      <c r="D371" t="s">
        <v>40</v>
      </c>
      <c r="F371" s="2">
        <v>5</v>
      </c>
      <c r="G371" s="2">
        <f t="shared" si="5"/>
        <v>42.799999999999812</v>
      </c>
    </row>
    <row r="372" spans="1:7">
      <c r="A372" s="7">
        <v>44147</v>
      </c>
      <c r="B372" s="526">
        <v>20651</v>
      </c>
      <c r="C372" s="65" t="s">
        <v>26</v>
      </c>
      <c r="D372" t="s">
        <v>16</v>
      </c>
      <c r="F372" s="2">
        <v>25.7</v>
      </c>
      <c r="G372" s="2">
        <f t="shared" si="5"/>
        <v>17.099999999999813</v>
      </c>
    </row>
    <row r="373" spans="1:7">
      <c r="A373" s="7">
        <v>44147</v>
      </c>
      <c r="B373" s="526">
        <v>20651</v>
      </c>
      <c r="C373" s="65" t="s">
        <v>26</v>
      </c>
      <c r="D373" t="s">
        <v>17</v>
      </c>
      <c r="F373" s="2">
        <v>17.100000000000001</v>
      </c>
      <c r="G373" s="2">
        <f t="shared" si="5"/>
        <v>-1.8829382497642655E-13</v>
      </c>
    </row>
    <row r="374" spans="1:7">
      <c r="A374" s="44">
        <v>44043</v>
      </c>
      <c r="B374" s="525" t="s">
        <v>14</v>
      </c>
      <c r="C374" s="64" t="s">
        <v>27</v>
      </c>
      <c r="D374" t="s">
        <v>16</v>
      </c>
      <c r="E374" s="16">
        <v>21.6</v>
      </c>
      <c r="G374" s="2">
        <f t="shared" si="5"/>
        <v>21.599999999999813</v>
      </c>
    </row>
    <row r="375" spans="1:7">
      <c r="B375" s="526"/>
      <c r="D375" t="s">
        <v>17</v>
      </c>
      <c r="E375" s="16">
        <v>53.5</v>
      </c>
      <c r="G375" s="2">
        <f t="shared" si="5"/>
        <v>75.09999999999981</v>
      </c>
    </row>
    <row r="376" spans="1:7">
      <c r="B376" s="526"/>
      <c r="D376" t="s">
        <v>18</v>
      </c>
      <c r="E376" s="16">
        <v>60</v>
      </c>
      <c r="G376" s="2">
        <f t="shared" si="5"/>
        <v>135.0999999999998</v>
      </c>
    </row>
    <row r="377" spans="1:7">
      <c r="B377" s="526"/>
      <c r="D377" t="s">
        <v>40</v>
      </c>
      <c r="E377" s="16">
        <v>5</v>
      </c>
      <c r="G377" s="2">
        <f t="shared" si="5"/>
        <v>140.0999999999998</v>
      </c>
    </row>
    <row r="378" spans="1:7">
      <c r="B378" s="526"/>
      <c r="D378" s="67" t="s">
        <v>43</v>
      </c>
      <c r="E378" s="16">
        <v>10</v>
      </c>
      <c r="G378" s="2">
        <f t="shared" si="5"/>
        <v>150.0999999999998</v>
      </c>
    </row>
    <row r="379" spans="1:7">
      <c r="B379" s="526"/>
      <c r="D379" s="67" t="s">
        <v>44</v>
      </c>
      <c r="E379" s="16">
        <v>10</v>
      </c>
      <c r="G379" s="2">
        <f t="shared" si="5"/>
        <v>160.0999999999998</v>
      </c>
    </row>
    <row r="380" spans="1:7">
      <c r="A380" s="7">
        <v>44106</v>
      </c>
      <c r="B380" s="526">
        <v>20358</v>
      </c>
      <c r="C380" s="65" t="s">
        <v>27</v>
      </c>
      <c r="D380" t="s">
        <v>16</v>
      </c>
      <c r="E380" s="16"/>
      <c r="F380" s="16">
        <v>21.6</v>
      </c>
      <c r="G380" s="2">
        <f t="shared" si="5"/>
        <v>138.4999999999998</v>
      </c>
    </row>
    <row r="381" spans="1:7">
      <c r="A381" s="7">
        <v>44106</v>
      </c>
      <c r="B381" s="526">
        <v>20358</v>
      </c>
      <c r="C381" s="65" t="s">
        <v>27</v>
      </c>
      <c r="D381" t="s">
        <v>17</v>
      </c>
      <c r="E381" s="16"/>
      <c r="F381" s="16">
        <v>53.5</v>
      </c>
      <c r="G381" s="2">
        <f t="shared" si="5"/>
        <v>84.999999999999801</v>
      </c>
    </row>
    <row r="382" spans="1:7">
      <c r="A382" s="7">
        <v>44074</v>
      </c>
      <c r="B382" s="526">
        <v>20246</v>
      </c>
      <c r="C382" s="65" t="s">
        <v>27</v>
      </c>
      <c r="D382" t="s">
        <v>18</v>
      </c>
      <c r="F382" s="2">
        <v>60</v>
      </c>
      <c r="G382" s="2">
        <f t="shared" si="5"/>
        <v>24.999999999999801</v>
      </c>
    </row>
    <row r="383" spans="1:7">
      <c r="A383" s="7">
        <v>44074</v>
      </c>
      <c r="B383" s="526">
        <v>20246</v>
      </c>
      <c r="C383" s="65" t="s">
        <v>27</v>
      </c>
      <c r="D383" t="s">
        <v>40</v>
      </c>
      <c r="F383" s="2">
        <v>5</v>
      </c>
      <c r="G383" s="2">
        <f t="shared" si="5"/>
        <v>19.999999999999801</v>
      </c>
    </row>
    <row r="384" spans="1:7">
      <c r="A384" s="7">
        <v>44292</v>
      </c>
      <c r="B384" s="526">
        <v>22088</v>
      </c>
      <c r="C384" s="65" t="s">
        <v>27</v>
      </c>
      <c r="D384" s="67" t="s">
        <v>43</v>
      </c>
      <c r="F384" s="2">
        <v>10</v>
      </c>
      <c r="G384" s="2">
        <f t="shared" si="5"/>
        <v>9.999999999999801</v>
      </c>
    </row>
    <row r="385" spans="1:7">
      <c r="A385" s="7">
        <v>44292</v>
      </c>
      <c r="B385" s="526">
        <v>22088</v>
      </c>
      <c r="C385" s="65" t="s">
        <v>27</v>
      </c>
      <c r="D385" s="67" t="s">
        <v>44</v>
      </c>
      <c r="F385" s="2">
        <v>10</v>
      </c>
      <c r="G385" s="2">
        <f t="shared" si="5"/>
        <v>-1.9895196601282805E-13</v>
      </c>
    </row>
    <row r="386" spans="1:7">
      <c r="A386" s="44">
        <v>44074</v>
      </c>
      <c r="B386" s="525" t="s">
        <v>14</v>
      </c>
      <c r="C386" s="64" t="s">
        <v>28</v>
      </c>
      <c r="D386" t="s">
        <v>16</v>
      </c>
      <c r="E386" s="2">
        <v>20.7</v>
      </c>
      <c r="G386" s="2">
        <f t="shared" si="5"/>
        <v>20.6999999999998</v>
      </c>
    </row>
    <row r="387" spans="1:7">
      <c r="B387" s="526"/>
      <c r="D387" t="s">
        <v>17</v>
      </c>
      <c r="E387" s="2">
        <v>38.1</v>
      </c>
      <c r="G387" s="2">
        <f t="shared" si="5"/>
        <v>58.799999999999798</v>
      </c>
    </row>
    <row r="388" spans="1:7">
      <c r="B388" s="526"/>
      <c r="D388" t="s">
        <v>18</v>
      </c>
      <c r="E388" s="2">
        <v>60</v>
      </c>
      <c r="G388" s="2">
        <f t="shared" si="5"/>
        <v>118.7999999999998</v>
      </c>
    </row>
    <row r="389" spans="1:7">
      <c r="B389" s="526"/>
      <c r="D389" t="s">
        <v>40</v>
      </c>
      <c r="E389" s="2">
        <v>5</v>
      </c>
      <c r="G389" s="2">
        <f t="shared" si="5"/>
        <v>123.7999999999998</v>
      </c>
    </row>
    <row r="390" spans="1:7">
      <c r="B390" s="526"/>
      <c r="D390" t="s">
        <v>709</v>
      </c>
      <c r="E390" s="2">
        <v>15</v>
      </c>
      <c r="G390" s="2">
        <f t="shared" si="5"/>
        <v>138.79999999999978</v>
      </c>
    </row>
    <row r="391" spans="1:7">
      <c r="A391" s="7">
        <v>44074</v>
      </c>
      <c r="B391" s="526">
        <v>20246</v>
      </c>
      <c r="C391" s="65" t="s">
        <v>28</v>
      </c>
      <c r="D391" t="s">
        <v>18</v>
      </c>
      <c r="F391" s="2">
        <v>60</v>
      </c>
      <c r="G391" s="2">
        <f t="shared" si="5"/>
        <v>78.799999999999784</v>
      </c>
    </row>
    <row r="392" spans="1:7">
      <c r="A392" s="7">
        <v>44074</v>
      </c>
      <c r="B392" s="526">
        <v>20246</v>
      </c>
      <c r="C392" s="65" t="s">
        <v>28</v>
      </c>
      <c r="D392" t="s">
        <v>40</v>
      </c>
      <c r="F392" s="2">
        <v>5</v>
      </c>
      <c r="G392" s="2">
        <f t="shared" si="5"/>
        <v>73.799999999999784</v>
      </c>
    </row>
    <row r="393" spans="1:7">
      <c r="A393" s="7">
        <v>44181</v>
      </c>
      <c r="B393" s="526">
        <v>21091</v>
      </c>
      <c r="C393" s="65" t="s">
        <v>28</v>
      </c>
      <c r="D393" t="s">
        <v>16</v>
      </c>
      <c r="F393" s="2">
        <v>20.7</v>
      </c>
      <c r="G393" s="2">
        <f t="shared" si="5"/>
        <v>53.099999999999781</v>
      </c>
    </row>
    <row r="394" spans="1:7">
      <c r="A394" s="7">
        <v>44181</v>
      </c>
      <c r="B394" s="526">
        <v>21091</v>
      </c>
      <c r="C394" s="65" t="s">
        <v>28</v>
      </c>
      <c r="D394" t="s">
        <v>17</v>
      </c>
      <c r="F394" s="2">
        <v>38.1</v>
      </c>
      <c r="G394" s="2">
        <f t="shared" si="5"/>
        <v>14.99999999999978</v>
      </c>
    </row>
    <row r="395" spans="1:7">
      <c r="A395" s="7">
        <v>44292</v>
      </c>
      <c r="B395" s="526">
        <v>22089</v>
      </c>
      <c r="C395" s="65" t="s">
        <v>28</v>
      </c>
      <c r="D395" t="s">
        <v>709</v>
      </c>
      <c r="F395" s="2">
        <v>15</v>
      </c>
      <c r="G395" s="2">
        <f t="shared" si="5"/>
        <v>-2.2026824808563106E-13</v>
      </c>
    </row>
    <row r="396" spans="1:7">
      <c r="A396" s="44">
        <v>44104</v>
      </c>
      <c r="B396" s="525" t="s">
        <v>14</v>
      </c>
      <c r="C396" s="64" t="s">
        <v>53</v>
      </c>
      <c r="D396" t="s">
        <v>16</v>
      </c>
      <c r="E396" s="2">
        <v>21.3</v>
      </c>
      <c r="G396" s="2">
        <f t="shared" si="5"/>
        <v>21.29999999999978</v>
      </c>
    </row>
    <row r="397" spans="1:7">
      <c r="B397" s="526"/>
      <c r="D397" t="s">
        <v>17</v>
      </c>
      <c r="E397" s="2">
        <v>44.1</v>
      </c>
      <c r="G397" s="2">
        <f t="shared" si="5"/>
        <v>65.399999999999778</v>
      </c>
    </row>
    <row r="398" spans="1:7">
      <c r="B398" s="526"/>
      <c r="D398" t="s">
        <v>18</v>
      </c>
      <c r="E398" s="2">
        <v>60</v>
      </c>
      <c r="G398" s="2">
        <f t="shared" si="5"/>
        <v>125.39999999999978</v>
      </c>
    </row>
    <row r="399" spans="1:7">
      <c r="B399" s="526"/>
      <c r="D399" t="s">
        <v>40</v>
      </c>
      <c r="E399" s="2">
        <v>5</v>
      </c>
      <c r="G399" s="2">
        <f t="shared" si="5"/>
        <v>130.39999999999978</v>
      </c>
    </row>
    <row r="400" spans="1:7">
      <c r="B400" s="526"/>
      <c r="D400" t="s">
        <v>709</v>
      </c>
      <c r="E400" s="2">
        <v>8.5</v>
      </c>
      <c r="G400" s="2">
        <f t="shared" si="5"/>
        <v>138.89999999999978</v>
      </c>
    </row>
    <row r="401" spans="1:7">
      <c r="A401" s="7">
        <v>44074</v>
      </c>
      <c r="B401" s="526">
        <v>20246</v>
      </c>
      <c r="C401" s="65" t="s">
        <v>53</v>
      </c>
      <c r="D401" t="s">
        <v>18</v>
      </c>
      <c r="F401" s="2">
        <v>60</v>
      </c>
      <c r="G401" s="2">
        <f t="shared" si="5"/>
        <v>78.899999999999778</v>
      </c>
    </row>
    <row r="402" spans="1:7">
      <c r="A402" s="7">
        <v>44074</v>
      </c>
      <c r="B402" s="526">
        <v>20246</v>
      </c>
      <c r="C402" s="65" t="s">
        <v>53</v>
      </c>
      <c r="D402" t="s">
        <v>40</v>
      </c>
      <c r="F402" s="2">
        <v>5</v>
      </c>
      <c r="G402" s="2">
        <f t="shared" si="5"/>
        <v>73.899999999999778</v>
      </c>
    </row>
    <row r="403" spans="1:7">
      <c r="A403" s="7">
        <v>44181</v>
      </c>
      <c r="B403" s="526">
        <v>21091</v>
      </c>
      <c r="C403" s="65" t="s">
        <v>53</v>
      </c>
      <c r="D403" t="s">
        <v>16</v>
      </c>
      <c r="F403" s="2">
        <v>21.3</v>
      </c>
      <c r="G403" s="2">
        <f t="shared" si="5"/>
        <v>52.599999999999781</v>
      </c>
    </row>
    <row r="404" spans="1:7">
      <c r="A404" s="7">
        <v>44181</v>
      </c>
      <c r="B404" s="526">
        <v>21091</v>
      </c>
      <c r="C404" s="65" t="s">
        <v>53</v>
      </c>
      <c r="D404" t="s">
        <v>17</v>
      </c>
      <c r="F404" s="2">
        <v>44.1</v>
      </c>
      <c r="G404" s="2">
        <f t="shared" si="5"/>
        <v>8.4999999999997797</v>
      </c>
    </row>
    <row r="405" spans="1:7">
      <c r="A405" s="7">
        <v>44292</v>
      </c>
      <c r="B405" s="526">
        <v>22089</v>
      </c>
      <c r="C405" s="65" t="s">
        <v>53</v>
      </c>
      <c r="D405" t="s">
        <v>709</v>
      </c>
      <c r="F405" s="2">
        <v>8.5</v>
      </c>
      <c r="G405" s="2">
        <f t="shared" si="5"/>
        <v>-2.2026824808563106E-13</v>
      </c>
    </row>
    <row r="406" spans="1:7">
      <c r="A406" s="44">
        <v>44135</v>
      </c>
      <c r="B406" s="525" t="s">
        <v>14</v>
      </c>
      <c r="C406" s="64" t="s">
        <v>30</v>
      </c>
      <c r="D406" t="s">
        <v>16</v>
      </c>
      <c r="E406" s="2">
        <v>24.9</v>
      </c>
      <c r="G406" s="2">
        <f t="shared" si="5"/>
        <v>24.899999999999778</v>
      </c>
    </row>
    <row r="407" spans="1:7">
      <c r="B407" s="526"/>
      <c r="D407" t="s">
        <v>17</v>
      </c>
      <c r="E407" s="2">
        <v>46.7</v>
      </c>
      <c r="G407" s="2">
        <f t="shared" si="5"/>
        <v>71.599999999999781</v>
      </c>
    </row>
    <row r="408" spans="1:7">
      <c r="B408" s="526"/>
      <c r="D408" t="s">
        <v>18</v>
      </c>
      <c r="E408" s="2">
        <v>60</v>
      </c>
      <c r="G408" s="2">
        <f t="shared" si="5"/>
        <v>131.5999999999998</v>
      </c>
    </row>
    <row r="409" spans="1:7">
      <c r="B409" s="526"/>
      <c r="D409" t="s">
        <v>40</v>
      </c>
      <c r="E409" s="2">
        <v>5</v>
      </c>
      <c r="G409" s="2">
        <f t="shared" si="5"/>
        <v>136.5999999999998</v>
      </c>
    </row>
    <row r="410" spans="1:7">
      <c r="B410" s="526"/>
      <c r="D410" s="67" t="s">
        <v>46</v>
      </c>
      <c r="E410" s="16">
        <v>10</v>
      </c>
      <c r="G410" s="2">
        <f t="shared" si="5"/>
        <v>146.5999999999998</v>
      </c>
    </row>
    <row r="411" spans="1:7">
      <c r="B411" s="526"/>
      <c r="D411" s="67" t="s">
        <v>47</v>
      </c>
      <c r="E411" s="16">
        <v>10</v>
      </c>
      <c r="G411" s="2">
        <f t="shared" ref="G411:G420" si="6">+G410+E411-F411</f>
        <v>156.5999999999998</v>
      </c>
    </row>
    <row r="412" spans="1:7">
      <c r="A412" s="7">
        <v>44147</v>
      </c>
      <c r="B412" s="526">
        <v>20652</v>
      </c>
      <c r="C412" s="65" t="s">
        <v>30</v>
      </c>
      <c r="D412" s="67" t="s">
        <v>18</v>
      </c>
      <c r="E412" s="16"/>
      <c r="F412" s="2">
        <v>60</v>
      </c>
      <c r="G412" s="2">
        <f t="shared" si="6"/>
        <v>96.599999999999795</v>
      </c>
    </row>
    <row r="413" spans="1:7">
      <c r="A413" s="7">
        <v>44147</v>
      </c>
      <c r="B413" s="526">
        <v>20652</v>
      </c>
      <c r="C413" s="65" t="s">
        <v>30</v>
      </c>
      <c r="D413" s="67" t="s">
        <v>19</v>
      </c>
      <c r="E413" s="16"/>
      <c r="F413" s="2">
        <v>5</v>
      </c>
      <c r="G413" s="2">
        <f t="shared" si="6"/>
        <v>91.599999999999795</v>
      </c>
    </row>
    <row r="414" spans="1:7">
      <c r="A414" s="7">
        <v>44181</v>
      </c>
      <c r="B414" s="526">
        <v>21091</v>
      </c>
      <c r="C414" s="65" t="s">
        <v>30</v>
      </c>
      <c r="D414" s="67" t="s">
        <v>16</v>
      </c>
      <c r="E414" s="16"/>
      <c r="F414" s="2">
        <v>24.9</v>
      </c>
      <c r="G414" s="2">
        <f t="shared" si="6"/>
        <v>66.69999999999979</v>
      </c>
    </row>
    <row r="415" spans="1:7">
      <c r="A415" s="7">
        <v>44181</v>
      </c>
      <c r="B415" s="526">
        <v>21091</v>
      </c>
      <c r="C415" s="65" t="s">
        <v>30</v>
      </c>
      <c r="D415" s="67" t="s">
        <v>17</v>
      </c>
      <c r="E415" s="16"/>
      <c r="F415" s="2">
        <v>46.7</v>
      </c>
      <c r="G415" s="2">
        <f t="shared" si="6"/>
        <v>19.999999999999787</v>
      </c>
    </row>
    <row r="416" spans="1:7">
      <c r="A416" s="7">
        <v>44292</v>
      </c>
      <c r="B416" s="526">
        <v>22088</v>
      </c>
      <c r="C416" s="65" t="s">
        <v>30</v>
      </c>
      <c r="D416" s="67" t="s">
        <v>46</v>
      </c>
      <c r="E416" s="16"/>
      <c r="F416" s="2">
        <v>10</v>
      </c>
      <c r="G416" s="2">
        <f t="shared" si="6"/>
        <v>9.9999999999997868</v>
      </c>
    </row>
    <row r="417" spans="1:7">
      <c r="A417" s="7">
        <v>44292</v>
      </c>
      <c r="B417" s="526">
        <v>22088</v>
      </c>
      <c r="C417" s="65" t="s">
        <v>30</v>
      </c>
      <c r="D417" s="67" t="s">
        <v>47</v>
      </c>
      <c r="E417" s="16"/>
      <c r="F417" s="2">
        <v>10</v>
      </c>
      <c r="G417" s="2">
        <f t="shared" si="6"/>
        <v>-2.1316282072803006E-13</v>
      </c>
    </row>
    <row r="418" spans="1:7">
      <c r="A418" s="44">
        <v>44165</v>
      </c>
      <c r="B418" s="525" t="s">
        <v>14</v>
      </c>
      <c r="C418" s="64" t="s">
        <v>33</v>
      </c>
      <c r="D418" s="67" t="s">
        <v>16</v>
      </c>
      <c r="E418" s="16">
        <v>23.6</v>
      </c>
      <c r="G418" s="2">
        <f t="shared" si="6"/>
        <v>23.599999999999788</v>
      </c>
    </row>
    <row r="419" spans="1:7">
      <c r="B419" s="526"/>
      <c r="D419" s="67" t="s">
        <v>17</v>
      </c>
      <c r="E419" s="16">
        <v>48</v>
      </c>
      <c r="G419" s="2">
        <f t="shared" si="6"/>
        <v>71.599999999999795</v>
      </c>
    </row>
    <row r="420" spans="1:7">
      <c r="B420" s="526"/>
      <c r="D420" s="67" t="s">
        <v>18</v>
      </c>
      <c r="E420" s="16">
        <v>60</v>
      </c>
      <c r="G420" s="2">
        <f t="shared" si="6"/>
        <v>131.5999999999998</v>
      </c>
    </row>
    <row r="421" spans="1:7">
      <c r="B421" s="526"/>
      <c r="D421" s="67" t="s">
        <v>40</v>
      </c>
      <c r="E421" s="16">
        <v>5</v>
      </c>
      <c r="G421" s="2">
        <f t="shared" ref="G421:G484" si="7">+G420+E421-F421</f>
        <v>136.5999999999998</v>
      </c>
    </row>
    <row r="422" spans="1:7">
      <c r="A422" s="7">
        <v>44217</v>
      </c>
      <c r="B422" s="526">
        <v>21390</v>
      </c>
      <c r="C422" s="65" t="s">
        <v>33</v>
      </c>
      <c r="D422" s="67" t="s">
        <v>16</v>
      </c>
      <c r="E422" s="16"/>
      <c r="F422" s="2">
        <v>23.6</v>
      </c>
      <c r="G422" s="2">
        <f t="shared" si="7"/>
        <v>112.9999999999998</v>
      </c>
    </row>
    <row r="423" spans="1:7">
      <c r="A423" s="7">
        <v>44217</v>
      </c>
      <c r="B423" s="526">
        <v>21390</v>
      </c>
      <c r="C423" s="65" t="s">
        <v>33</v>
      </c>
      <c r="D423" s="67" t="s">
        <v>17</v>
      </c>
      <c r="E423" s="16"/>
      <c r="F423" s="2">
        <v>48</v>
      </c>
      <c r="G423" s="2">
        <f t="shared" si="7"/>
        <v>64.999999999999801</v>
      </c>
    </row>
    <row r="424" spans="1:7">
      <c r="A424" s="7">
        <v>44217</v>
      </c>
      <c r="B424" s="526">
        <v>21391</v>
      </c>
      <c r="C424" s="65" t="s">
        <v>33</v>
      </c>
      <c r="D424" s="67" t="s">
        <v>48</v>
      </c>
      <c r="E424" s="16"/>
      <c r="F424" s="2">
        <v>60</v>
      </c>
      <c r="G424" s="2">
        <f t="shared" si="7"/>
        <v>4.999999999999801</v>
      </c>
    </row>
    <row r="425" spans="1:7">
      <c r="A425" s="7">
        <v>44217</v>
      </c>
      <c r="B425" s="526">
        <v>21391</v>
      </c>
      <c r="C425" s="65" t="s">
        <v>33</v>
      </c>
      <c r="D425" s="67" t="s">
        <v>40</v>
      </c>
      <c r="E425" s="16"/>
      <c r="F425" s="2">
        <v>5</v>
      </c>
      <c r="G425" s="2">
        <f t="shared" si="7"/>
        <v>-1.9895196601282805E-13</v>
      </c>
    </row>
    <row r="426" spans="1:7">
      <c r="A426" s="44">
        <v>44196</v>
      </c>
      <c r="B426" s="525" t="s">
        <v>14</v>
      </c>
      <c r="C426" s="525" t="s">
        <v>34</v>
      </c>
      <c r="D426" t="s">
        <v>16</v>
      </c>
      <c r="E426" s="80">
        <v>27</v>
      </c>
      <c r="G426" s="2">
        <f t="shared" si="7"/>
        <v>26.999999999999801</v>
      </c>
    </row>
    <row r="427" spans="1:7">
      <c r="B427" s="526"/>
      <c r="C427" s="526"/>
      <c r="D427" t="s">
        <v>17</v>
      </c>
      <c r="E427" s="80">
        <v>42.5</v>
      </c>
      <c r="G427" s="2">
        <f t="shared" si="7"/>
        <v>69.499999999999801</v>
      </c>
    </row>
    <row r="428" spans="1:7">
      <c r="B428" s="526"/>
      <c r="C428" s="526"/>
      <c r="D428" t="s">
        <v>48</v>
      </c>
      <c r="E428" s="80">
        <v>60</v>
      </c>
      <c r="G428" s="2">
        <f t="shared" si="7"/>
        <v>129.4999999999998</v>
      </c>
    </row>
    <row r="429" spans="1:7">
      <c r="B429" s="526"/>
      <c r="C429" s="526"/>
      <c r="D429" t="s">
        <v>40</v>
      </c>
      <c r="E429" s="80">
        <v>5</v>
      </c>
      <c r="G429" s="2">
        <f t="shared" si="7"/>
        <v>134.4999999999998</v>
      </c>
    </row>
    <row r="430" spans="1:7">
      <c r="A430" s="7">
        <v>44217</v>
      </c>
      <c r="B430" s="526">
        <v>21391</v>
      </c>
      <c r="C430" s="526" t="s">
        <v>34</v>
      </c>
      <c r="D430" t="s">
        <v>48</v>
      </c>
      <c r="E430" s="80"/>
      <c r="F430" s="2">
        <v>60</v>
      </c>
      <c r="G430" s="2">
        <f t="shared" si="7"/>
        <v>74.499999999999801</v>
      </c>
    </row>
    <row r="431" spans="1:7">
      <c r="A431" s="7">
        <v>44217</v>
      </c>
      <c r="B431" s="526">
        <v>21391</v>
      </c>
      <c r="C431" s="526" t="s">
        <v>34</v>
      </c>
      <c r="D431" t="s">
        <v>40</v>
      </c>
      <c r="E431" s="80"/>
      <c r="F431" s="2">
        <v>5</v>
      </c>
      <c r="G431" s="2">
        <f t="shared" si="7"/>
        <v>69.499999999999801</v>
      </c>
    </row>
    <row r="432" spans="1:7">
      <c r="A432" s="7">
        <v>44250</v>
      </c>
      <c r="B432" s="526">
        <v>21615</v>
      </c>
      <c r="C432" s="526" t="s">
        <v>34</v>
      </c>
      <c r="D432" t="s">
        <v>16</v>
      </c>
      <c r="E432" s="80"/>
      <c r="F432" s="2">
        <v>27</v>
      </c>
      <c r="G432" s="2">
        <f t="shared" si="7"/>
        <v>42.499999999999801</v>
      </c>
    </row>
    <row r="433" spans="1:7">
      <c r="A433" s="7">
        <v>44250</v>
      </c>
      <c r="B433" s="526">
        <v>21615</v>
      </c>
      <c r="C433" s="526" t="s">
        <v>34</v>
      </c>
      <c r="D433" t="s">
        <v>17</v>
      </c>
      <c r="E433" s="80"/>
      <c r="F433" s="2">
        <v>42.5</v>
      </c>
      <c r="G433" s="2">
        <f t="shared" si="7"/>
        <v>-1.9895196601282805E-13</v>
      </c>
    </row>
    <row r="434" spans="1:7">
      <c r="A434" s="44">
        <v>44227</v>
      </c>
      <c r="B434" s="525" t="s">
        <v>14</v>
      </c>
      <c r="C434" s="525" t="s">
        <v>15</v>
      </c>
      <c r="D434" t="s">
        <v>16</v>
      </c>
      <c r="E434" s="80">
        <v>28.9</v>
      </c>
      <c r="G434" s="2">
        <f t="shared" si="7"/>
        <v>28.8999999999998</v>
      </c>
    </row>
    <row r="435" spans="1:7">
      <c r="B435" s="526"/>
      <c r="C435" s="526"/>
      <c r="D435" t="s">
        <v>17</v>
      </c>
      <c r="E435" s="80">
        <v>53.9</v>
      </c>
      <c r="G435" s="2">
        <f t="shared" si="7"/>
        <v>82.799999999999798</v>
      </c>
    </row>
    <row r="436" spans="1:7">
      <c r="B436" s="526"/>
      <c r="C436" s="526"/>
      <c r="D436" t="s">
        <v>48</v>
      </c>
      <c r="E436" s="80">
        <v>60</v>
      </c>
      <c r="G436" s="2">
        <f t="shared" si="7"/>
        <v>142.79999999999978</v>
      </c>
    </row>
    <row r="437" spans="1:7">
      <c r="B437" s="526"/>
      <c r="C437" s="526"/>
      <c r="D437" t="s">
        <v>40</v>
      </c>
      <c r="E437" s="80">
        <v>5</v>
      </c>
      <c r="G437" s="2">
        <f t="shared" si="7"/>
        <v>147.79999999999978</v>
      </c>
    </row>
    <row r="438" spans="1:7">
      <c r="A438" s="7">
        <v>44250</v>
      </c>
      <c r="B438" s="526">
        <v>21615</v>
      </c>
      <c r="C438" s="526" t="s">
        <v>15</v>
      </c>
      <c r="D438" t="s">
        <v>18</v>
      </c>
      <c r="E438" s="80"/>
      <c r="F438" s="2">
        <v>60</v>
      </c>
      <c r="G438" s="2">
        <f t="shared" si="7"/>
        <v>87.799999999999784</v>
      </c>
    </row>
    <row r="439" spans="1:7">
      <c r="A439" s="7">
        <v>44250</v>
      </c>
      <c r="B439" s="526">
        <v>21615</v>
      </c>
      <c r="C439" s="526" t="s">
        <v>15</v>
      </c>
      <c r="D439" t="s">
        <v>19</v>
      </c>
      <c r="E439" s="80"/>
      <c r="F439" s="2">
        <v>5</v>
      </c>
      <c r="G439" s="2">
        <f t="shared" si="7"/>
        <v>82.799999999999784</v>
      </c>
    </row>
    <row r="440" spans="1:7">
      <c r="A440" s="7">
        <v>44256</v>
      </c>
      <c r="B440" s="526">
        <v>21676</v>
      </c>
      <c r="C440" s="526" t="s">
        <v>15</v>
      </c>
      <c r="D440" t="s">
        <v>16</v>
      </c>
      <c r="E440" s="80"/>
      <c r="F440" s="2">
        <v>28.9</v>
      </c>
      <c r="G440" s="2">
        <f t="shared" si="7"/>
        <v>53.899999999999785</v>
      </c>
    </row>
    <row r="441" spans="1:7">
      <c r="A441" s="7">
        <v>44256</v>
      </c>
      <c r="B441" s="526">
        <v>21676</v>
      </c>
      <c r="C441" s="526" t="s">
        <v>15</v>
      </c>
      <c r="D441" t="s">
        <v>17</v>
      </c>
      <c r="E441" s="80"/>
      <c r="F441" s="2">
        <v>53.9</v>
      </c>
      <c r="G441" s="2">
        <f t="shared" si="7"/>
        <v>-2.1316282072803006E-13</v>
      </c>
    </row>
    <row r="442" spans="1:7">
      <c r="A442" s="44">
        <v>44255</v>
      </c>
      <c r="B442" s="525" t="s">
        <v>14</v>
      </c>
      <c r="C442" s="525" t="s">
        <v>20</v>
      </c>
      <c r="D442" t="s">
        <v>16</v>
      </c>
      <c r="E442" s="80">
        <v>26.1</v>
      </c>
      <c r="G442" s="2">
        <f t="shared" si="7"/>
        <v>26.099999999999788</v>
      </c>
    </row>
    <row r="443" spans="1:7">
      <c r="B443" s="526"/>
      <c r="C443" s="526"/>
      <c r="D443" t="s">
        <v>17</v>
      </c>
      <c r="E443" s="80">
        <v>9.3000000000000007</v>
      </c>
      <c r="G443" s="2">
        <f t="shared" si="7"/>
        <v>35.399999999999793</v>
      </c>
    </row>
    <row r="444" spans="1:7">
      <c r="B444" s="526"/>
      <c r="C444" s="526"/>
      <c r="D444" t="s">
        <v>48</v>
      </c>
      <c r="E444" s="80">
        <v>56</v>
      </c>
      <c r="G444" s="2">
        <f t="shared" si="7"/>
        <v>91.399999999999793</v>
      </c>
    </row>
    <row r="445" spans="1:7">
      <c r="B445" s="526"/>
      <c r="C445" s="526"/>
      <c r="D445" t="s">
        <v>40</v>
      </c>
      <c r="E445" s="80">
        <v>5</v>
      </c>
      <c r="G445" s="2">
        <f t="shared" si="7"/>
        <v>96.399999999999793</v>
      </c>
    </row>
    <row r="446" spans="1:7">
      <c r="A446" s="7">
        <v>44250</v>
      </c>
      <c r="B446" s="526">
        <v>21615</v>
      </c>
      <c r="C446" s="526" t="s">
        <v>20</v>
      </c>
      <c r="D446" t="s">
        <v>18</v>
      </c>
      <c r="E446" s="80"/>
      <c r="F446" s="2">
        <v>56</v>
      </c>
      <c r="G446" s="2">
        <f t="shared" si="7"/>
        <v>40.399999999999793</v>
      </c>
    </row>
    <row r="447" spans="1:7">
      <c r="A447" s="7">
        <v>44250</v>
      </c>
      <c r="B447" s="526">
        <v>21615</v>
      </c>
      <c r="C447" s="526" t="s">
        <v>20</v>
      </c>
      <c r="D447" t="s">
        <v>19</v>
      </c>
      <c r="E447" s="80"/>
      <c r="F447" s="2">
        <v>5</v>
      </c>
      <c r="G447" s="2">
        <f t="shared" si="7"/>
        <v>35.399999999999793</v>
      </c>
    </row>
    <row r="448" spans="1:7">
      <c r="A448" s="7">
        <v>44300</v>
      </c>
      <c r="B448" s="526">
        <v>22155</v>
      </c>
      <c r="C448" s="526" t="s">
        <v>20</v>
      </c>
      <c r="D448" t="s">
        <v>16</v>
      </c>
      <c r="E448" s="80"/>
      <c r="F448" s="2">
        <v>26.1</v>
      </c>
      <c r="G448" s="2">
        <f t="shared" si="7"/>
        <v>9.2999999999997911</v>
      </c>
    </row>
    <row r="449" spans="1:7">
      <c r="A449" s="7">
        <v>44300</v>
      </c>
      <c r="B449" s="526">
        <v>22155</v>
      </c>
      <c r="C449" s="526" t="s">
        <v>20</v>
      </c>
      <c r="D449" t="s">
        <v>17</v>
      </c>
      <c r="E449" s="80"/>
      <c r="F449" s="2">
        <v>9.3000000000000007</v>
      </c>
      <c r="G449" s="2">
        <f t="shared" si="7"/>
        <v>-2.0961010704922955E-13</v>
      </c>
    </row>
    <row r="450" spans="1:7">
      <c r="A450" s="44">
        <v>44286</v>
      </c>
      <c r="B450" s="525" t="s">
        <v>14</v>
      </c>
      <c r="C450" s="525" t="s">
        <v>23</v>
      </c>
      <c r="D450" t="s">
        <v>16</v>
      </c>
      <c r="E450" s="80">
        <v>28.7</v>
      </c>
      <c r="G450" s="2">
        <f t="shared" si="7"/>
        <v>28.69999999999979</v>
      </c>
    </row>
    <row r="451" spans="1:7">
      <c r="B451" s="526"/>
      <c r="C451" s="526"/>
      <c r="D451" t="s">
        <v>17</v>
      </c>
      <c r="E451" s="80">
        <v>9.6999999999999993</v>
      </c>
      <c r="G451" s="2">
        <f t="shared" si="7"/>
        <v>38.399999999999793</v>
      </c>
    </row>
    <row r="452" spans="1:7">
      <c r="B452" s="526"/>
      <c r="C452" s="526"/>
      <c r="D452" t="s">
        <v>48</v>
      </c>
      <c r="E452" s="80">
        <v>60</v>
      </c>
      <c r="G452" s="2">
        <f t="shared" si="7"/>
        <v>98.399999999999793</v>
      </c>
    </row>
    <row r="453" spans="1:7">
      <c r="B453" s="526"/>
      <c r="C453" s="526"/>
      <c r="D453" t="s">
        <v>40</v>
      </c>
      <c r="E453" s="80">
        <v>5</v>
      </c>
      <c r="G453" s="2">
        <f t="shared" si="7"/>
        <v>103.39999999999979</v>
      </c>
    </row>
    <row r="454" spans="1:7">
      <c r="B454" s="526"/>
      <c r="C454" s="526"/>
      <c r="D454" t="s">
        <v>50</v>
      </c>
      <c r="E454" s="80">
        <v>10</v>
      </c>
      <c r="G454" s="2">
        <f t="shared" si="7"/>
        <v>113.39999999999979</v>
      </c>
    </row>
    <row r="455" spans="1:7">
      <c r="A455" s="7">
        <v>44292</v>
      </c>
      <c r="B455" s="526">
        <v>22088</v>
      </c>
      <c r="C455" s="526" t="s">
        <v>23</v>
      </c>
      <c r="D455" t="s">
        <v>50</v>
      </c>
      <c r="E455" s="80"/>
      <c r="F455" s="2">
        <v>10</v>
      </c>
      <c r="G455" s="2">
        <f t="shared" si="7"/>
        <v>103.39999999999979</v>
      </c>
    </row>
    <row r="456" spans="1:7">
      <c r="A456" s="7">
        <v>44292</v>
      </c>
      <c r="B456" s="526">
        <v>22090</v>
      </c>
      <c r="C456" s="526" t="s">
        <v>23</v>
      </c>
      <c r="D456" t="s">
        <v>18</v>
      </c>
      <c r="E456" s="80"/>
      <c r="F456" s="2">
        <v>60</v>
      </c>
      <c r="G456" s="2">
        <f t="shared" si="7"/>
        <v>43.399999999999793</v>
      </c>
    </row>
    <row r="457" spans="1:7">
      <c r="A457" s="7">
        <v>44292</v>
      </c>
      <c r="B457" s="526">
        <v>22090</v>
      </c>
      <c r="C457" s="526" t="s">
        <v>23</v>
      </c>
      <c r="D457" t="s">
        <v>19</v>
      </c>
      <c r="E457" s="80"/>
      <c r="F457" s="2">
        <v>5</v>
      </c>
      <c r="G457" s="2">
        <f t="shared" si="7"/>
        <v>38.399999999999793</v>
      </c>
    </row>
    <row r="458" spans="1:7">
      <c r="A458" s="7">
        <v>44362</v>
      </c>
      <c r="B458" s="526">
        <v>22812</v>
      </c>
      <c r="C458" s="526" t="s">
        <v>23</v>
      </c>
      <c r="D458" t="s">
        <v>16</v>
      </c>
      <c r="E458" s="80"/>
      <c r="F458" s="2">
        <v>28.7</v>
      </c>
      <c r="G458" s="2">
        <f t="shared" si="7"/>
        <v>9.6999999999997932</v>
      </c>
    </row>
    <row r="459" spans="1:7">
      <c r="A459" s="7">
        <v>44362</v>
      </c>
      <c r="B459" s="526">
        <v>22812</v>
      </c>
      <c r="C459" s="526" t="s">
        <v>23</v>
      </c>
      <c r="D459" t="s">
        <v>17</v>
      </c>
      <c r="E459" s="80"/>
      <c r="F459" s="2">
        <v>9.6999999999999993</v>
      </c>
      <c r="G459" s="2">
        <f t="shared" si="7"/>
        <v>-2.0605739337042905E-13</v>
      </c>
    </row>
    <row r="460" spans="1:7">
      <c r="A460" s="44">
        <v>44316</v>
      </c>
      <c r="B460" s="525" t="s">
        <v>14</v>
      </c>
      <c r="C460" s="525" t="s">
        <v>24</v>
      </c>
      <c r="D460" t="s">
        <v>16</v>
      </c>
      <c r="E460" s="80">
        <v>27.7</v>
      </c>
      <c r="G460" s="2">
        <f t="shared" si="7"/>
        <v>27.699999999999793</v>
      </c>
    </row>
    <row r="461" spans="1:7">
      <c r="B461" s="526"/>
      <c r="C461" s="526"/>
      <c r="D461" t="s">
        <v>17</v>
      </c>
      <c r="E461" s="80">
        <v>9.3000000000000007</v>
      </c>
      <c r="G461" s="2">
        <f t="shared" si="7"/>
        <v>36.999999999999794</v>
      </c>
    </row>
    <row r="462" spans="1:7">
      <c r="B462" s="526"/>
      <c r="C462" s="526"/>
      <c r="D462" t="s">
        <v>48</v>
      </c>
      <c r="E462" s="80">
        <v>60</v>
      </c>
      <c r="G462" s="2">
        <f t="shared" si="7"/>
        <v>96.999999999999801</v>
      </c>
    </row>
    <row r="463" spans="1:7">
      <c r="B463" s="526"/>
      <c r="C463" s="526"/>
      <c r="D463" t="s">
        <v>40</v>
      </c>
      <c r="E463" s="80">
        <v>5</v>
      </c>
      <c r="G463" s="2">
        <f t="shared" si="7"/>
        <v>101.9999999999998</v>
      </c>
    </row>
    <row r="464" spans="1:7">
      <c r="A464" s="7">
        <v>44292</v>
      </c>
      <c r="B464" s="526">
        <v>22090</v>
      </c>
      <c r="C464" s="526" t="s">
        <v>24</v>
      </c>
      <c r="D464" t="s">
        <v>18</v>
      </c>
      <c r="E464" s="80"/>
      <c r="F464" s="2">
        <v>60</v>
      </c>
      <c r="G464" s="2">
        <f t="shared" si="7"/>
        <v>41.999999999999801</v>
      </c>
    </row>
    <row r="465" spans="1:7">
      <c r="A465" s="7">
        <v>44292</v>
      </c>
      <c r="B465" s="526">
        <v>22090</v>
      </c>
      <c r="C465" s="526" t="s">
        <v>24</v>
      </c>
      <c r="D465" t="s">
        <v>19</v>
      </c>
      <c r="E465" s="80"/>
      <c r="F465" s="2">
        <v>5</v>
      </c>
      <c r="G465" s="2">
        <f t="shared" si="7"/>
        <v>36.999999999999801</v>
      </c>
    </row>
    <row r="466" spans="1:7">
      <c r="A466" s="7">
        <v>44362</v>
      </c>
      <c r="B466" s="526">
        <v>22812</v>
      </c>
      <c r="C466" s="526" t="s">
        <v>24</v>
      </c>
      <c r="D466" t="s">
        <v>16</v>
      </c>
      <c r="E466" s="80"/>
      <c r="F466" s="2">
        <v>27.7</v>
      </c>
      <c r="G466" s="2">
        <f t="shared" si="7"/>
        <v>9.2999999999998018</v>
      </c>
    </row>
    <row r="467" spans="1:7">
      <c r="A467" s="7">
        <v>44362</v>
      </c>
      <c r="B467" s="526">
        <v>22812</v>
      </c>
      <c r="C467" s="526" t="s">
        <v>24</v>
      </c>
      <c r="D467" t="s">
        <v>17</v>
      </c>
      <c r="E467" s="80"/>
      <c r="F467" s="2">
        <v>9.3000000000000007</v>
      </c>
      <c r="G467" s="2">
        <f t="shared" si="7"/>
        <v>-1.9895196601282805E-13</v>
      </c>
    </row>
    <row r="468" spans="1:7">
      <c r="A468" s="44">
        <v>44347</v>
      </c>
      <c r="B468" s="525" t="s">
        <v>14</v>
      </c>
      <c r="C468" s="525" t="s">
        <v>25</v>
      </c>
      <c r="D468" t="s">
        <v>16</v>
      </c>
      <c r="E468" s="80">
        <v>22.5</v>
      </c>
      <c r="G468" s="2">
        <f t="shared" si="7"/>
        <v>22.499999999999801</v>
      </c>
    </row>
    <row r="469" spans="1:7">
      <c r="B469" s="526"/>
      <c r="C469" s="526"/>
      <c r="D469" t="s">
        <v>17</v>
      </c>
      <c r="E469" s="80">
        <v>1.5</v>
      </c>
      <c r="G469" s="2">
        <f t="shared" si="7"/>
        <v>23.999999999999801</v>
      </c>
    </row>
    <row r="470" spans="1:7">
      <c r="B470" s="526"/>
      <c r="C470" s="526"/>
      <c r="D470" t="s">
        <v>48</v>
      </c>
      <c r="E470" s="80">
        <v>60</v>
      </c>
      <c r="G470" s="2">
        <f t="shared" si="7"/>
        <v>83.999999999999801</v>
      </c>
    </row>
    <row r="471" spans="1:7">
      <c r="B471" s="526"/>
      <c r="C471" s="526"/>
      <c r="D471" t="s">
        <v>40</v>
      </c>
      <c r="E471" s="80">
        <v>5</v>
      </c>
      <c r="G471" s="2">
        <f t="shared" si="7"/>
        <v>88.999999999999801</v>
      </c>
    </row>
    <row r="472" spans="1:7">
      <c r="B472" s="526"/>
      <c r="C472" s="526"/>
      <c r="D472" t="s">
        <v>51</v>
      </c>
      <c r="E472" s="80">
        <v>8.5</v>
      </c>
      <c r="G472" s="2">
        <f t="shared" si="7"/>
        <v>97.499999999999801</v>
      </c>
    </row>
    <row r="473" spans="1:7">
      <c r="A473" s="7">
        <v>44362</v>
      </c>
      <c r="B473" s="526">
        <v>22812</v>
      </c>
      <c r="C473" s="526" t="s">
        <v>25</v>
      </c>
      <c r="D473" t="s">
        <v>18</v>
      </c>
      <c r="E473" s="80"/>
      <c r="F473" s="2">
        <v>60</v>
      </c>
      <c r="G473" s="2">
        <f t="shared" si="7"/>
        <v>37.499999999999801</v>
      </c>
    </row>
    <row r="474" spans="1:7">
      <c r="A474" s="7">
        <v>44362</v>
      </c>
      <c r="B474" s="526">
        <v>22812</v>
      </c>
      <c r="C474" s="526" t="s">
        <v>25</v>
      </c>
      <c r="D474" t="s">
        <v>19</v>
      </c>
      <c r="E474" s="80"/>
      <c r="F474" s="2">
        <v>5</v>
      </c>
      <c r="G474" s="2">
        <f t="shared" si="7"/>
        <v>32.499999999999801</v>
      </c>
    </row>
    <row r="475" spans="1:7">
      <c r="A475" s="7">
        <v>44378</v>
      </c>
      <c r="B475" s="526">
        <v>22923</v>
      </c>
      <c r="C475" s="526" t="s">
        <v>25</v>
      </c>
      <c r="D475" t="s">
        <v>51</v>
      </c>
      <c r="E475" s="80"/>
      <c r="F475" s="2">
        <v>8.5</v>
      </c>
      <c r="G475" s="2">
        <f t="shared" si="7"/>
        <v>23.999999999999801</v>
      </c>
    </row>
    <row r="476" spans="1:7">
      <c r="A476" s="7">
        <v>44378</v>
      </c>
      <c r="B476" s="526">
        <v>22924</v>
      </c>
      <c r="C476" s="526" t="s">
        <v>25</v>
      </c>
      <c r="D476" t="s">
        <v>16</v>
      </c>
      <c r="E476" s="80"/>
      <c r="F476" s="2">
        <v>22.5</v>
      </c>
      <c r="G476" s="2">
        <f t="shared" si="7"/>
        <v>1.499999999999801</v>
      </c>
    </row>
    <row r="477" spans="1:7">
      <c r="A477" s="7">
        <v>44378</v>
      </c>
      <c r="B477" s="526">
        <v>22924</v>
      </c>
      <c r="C477" s="526" t="s">
        <v>25</v>
      </c>
      <c r="D477" t="s">
        <v>17</v>
      </c>
      <c r="E477" s="80"/>
      <c r="F477" s="2">
        <v>1.5</v>
      </c>
      <c r="G477" s="2">
        <f t="shared" si="7"/>
        <v>-1.9895196601282805E-13</v>
      </c>
    </row>
    <row r="478" spans="1:7">
      <c r="A478" s="44">
        <v>44377</v>
      </c>
      <c r="B478" s="525" t="s">
        <v>14</v>
      </c>
      <c r="C478" s="525" t="s">
        <v>26</v>
      </c>
      <c r="D478" t="s">
        <v>16</v>
      </c>
      <c r="E478" s="80">
        <v>24.6</v>
      </c>
      <c r="G478" s="2">
        <f t="shared" si="7"/>
        <v>24.599999999999802</v>
      </c>
    </row>
    <row r="479" spans="1:7">
      <c r="B479" s="526"/>
      <c r="C479" s="526"/>
      <c r="D479" t="s">
        <v>17</v>
      </c>
      <c r="E479" s="87">
        <v>6.1</v>
      </c>
      <c r="G479" s="2">
        <f t="shared" si="7"/>
        <v>30.699999999999804</v>
      </c>
    </row>
    <row r="480" spans="1:7">
      <c r="B480" s="526"/>
      <c r="C480" s="526"/>
      <c r="D480" t="s">
        <v>48</v>
      </c>
      <c r="E480" s="80">
        <v>60</v>
      </c>
      <c r="G480" s="2">
        <f t="shared" si="7"/>
        <v>90.699999999999804</v>
      </c>
    </row>
    <row r="481" spans="1:7">
      <c r="B481" s="526"/>
      <c r="C481" s="526"/>
      <c r="D481" t="s">
        <v>40</v>
      </c>
      <c r="E481" s="80">
        <v>5</v>
      </c>
      <c r="G481" s="2">
        <f t="shared" si="7"/>
        <v>95.699999999999804</v>
      </c>
    </row>
    <row r="482" spans="1:7">
      <c r="A482" s="7">
        <v>44378</v>
      </c>
      <c r="B482" s="526">
        <v>22924</v>
      </c>
      <c r="C482" s="526" t="s">
        <v>26</v>
      </c>
      <c r="D482" t="s">
        <v>18</v>
      </c>
      <c r="E482" s="80"/>
      <c r="F482" s="2">
        <v>60</v>
      </c>
      <c r="G482" s="2">
        <f t="shared" si="7"/>
        <v>35.699999999999804</v>
      </c>
    </row>
    <row r="483" spans="1:7">
      <c r="A483" s="7">
        <v>44378</v>
      </c>
      <c r="B483" s="526">
        <v>22924</v>
      </c>
      <c r="C483" s="526" t="s">
        <v>26</v>
      </c>
      <c r="D483" t="s">
        <v>40</v>
      </c>
      <c r="E483" s="80"/>
      <c r="F483" s="2">
        <v>5</v>
      </c>
      <c r="G483" s="2">
        <f t="shared" si="7"/>
        <v>30.699999999999804</v>
      </c>
    </row>
    <row r="484" spans="1:7">
      <c r="A484" s="7">
        <v>44399</v>
      </c>
      <c r="B484" s="526">
        <v>23095</v>
      </c>
      <c r="C484" s="526" t="s">
        <v>26</v>
      </c>
      <c r="D484" t="s">
        <v>16</v>
      </c>
      <c r="E484" s="80"/>
      <c r="F484" s="80">
        <v>24.6</v>
      </c>
      <c r="G484" s="2">
        <f t="shared" si="7"/>
        <v>6.0999999999998025</v>
      </c>
    </row>
    <row r="485" spans="1:7">
      <c r="A485" s="7">
        <v>44399</v>
      </c>
      <c r="B485" s="526">
        <v>23095</v>
      </c>
      <c r="C485" s="526" t="s">
        <v>26</v>
      </c>
      <c r="D485" t="s">
        <v>17</v>
      </c>
      <c r="E485" s="80"/>
      <c r="F485" s="87">
        <v>6.1</v>
      </c>
      <c r="G485" s="2">
        <f t="shared" ref="G485:G492" si="8">+G484+E485-F485</f>
        <v>-1.971756091734278E-13</v>
      </c>
    </row>
    <row r="486" spans="1:7">
      <c r="A486" s="44">
        <v>44407</v>
      </c>
      <c r="B486" s="525" t="s">
        <v>14</v>
      </c>
      <c r="C486" s="525" t="s">
        <v>27</v>
      </c>
      <c r="D486" t="s">
        <v>16</v>
      </c>
      <c r="E486" s="80">
        <v>21.6</v>
      </c>
      <c r="G486" s="2">
        <f t="shared" si="8"/>
        <v>21.599999999999802</v>
      </c>
    </row>
    <row r="487" spans="1:7">
      <c r="A487" s="44"/>
      <c r="B487" s="525"/>
      <c r="C487" s="525"/>
      <c r="D487" t="s">
        <v>17</v>
      </c>
      <c r="E487" s="80">
        <v>7.5</v>
      </c>
      <c r="G487" s="2">
        <f t="shared" si="8"/>
        <v>29.099999999999802</v>
      </c>
    </row>
    <row r="488" spans="1:7">
      <c r="B488" s="526"/>
      <c r="C488" s="526"/>
      <c r="D488" t="s">
        <v>48</v>
      </c>
      <c r="E488" s="2">
        <v>60</v>
      </c>
      <c r="G488" s="2">
        <f t="shared" si="8"/>
        <v>89.099999999999795</v>
      </c>
    </row>
    <row r="489" spans="1:7">
      <c r="B489" s="526"/>
      <c r="C489" s="526"/>
      <c r="D489" t="s">
        <v>40</v>
      </c>
      <c r="E489" s="2">
        <v>5</v>
      </c>
      <c r="G489" s="2">
        <f t="shared" si="8"/>
        <v>94.099999999999795</v>
      </c>
    </row>
    <row r="490" spans="1:7">
      <c r="A490" s="7">
        <v>44392</v>
      </c>
      <c r="B490" s="526">
        <v>23052</v>
      </c>
      <c r="C490" s="526" t="s">
        <v>27</v>
      </c>
      <c r="D490" t="s">
        <v>18</v>
      </c>
      <c r="E490" s="80"/>
      <c r="F490" s="2">
        <v>60</v>
      </c>
      <c r="G490" s="2">
        <f t="shared" si="8"/>
        <v>34.099999999999795</v>
      </c>
    </row>
    <row r="491" spans="1:7">
      <c r="A491" s="7">
        <v>44392</v>
      </c>
      <c r="B491" s="526">
        <v>23052</v>
      </c>
      <c r="C491" s="526" t="s">
        <v>27</v>
      </c>
      <c r="D491" t="s">
        <v>40</v>
      </c>
      <c r="E491" s="80"/>
      <c r="F491" s="2">
        <v>5</v>
      </c>
      <c r="G491" s="2">
        <f t="shared" si="8"/>
        <v>29.099999999999795</v>
      </c>
    </row>
    <row r="492" spans="1:7">
      <c r="A492" s="7">
        <v>44454</v>
      </c>
      <c r="B492" s="526">
        <v>23457</v>
      </c>
      <c r="C492" s="526" t="s">
        <v>27</v>
      </c>
      <c r="D492" t="s">
        <v>16</v>
      </c>
      <c r="E492" s="80"/>
      <c r="F492" s="80">
        <v>21.6</v>
      </c>
      <c r="G492" s="2">
        <f t="shared" si="8"/>
        <v>7.4999999999997939</v>
      </c>
    </row>
    <row r="493" spans="1:7">
      <c r="A493" s="7">
        <v>44454</v>
      </c>
      <c r="B493" s="526">
        <v>23457</v>
      </c>
      <c r="C493" s="526" t="s">
        <v>27</v>
      </c>
      <c r="D493" t="s">
        <v>17</v>
      </c>
      <c r="E493" s="80"/>
      <c r="F493" s="80">
        <v>7.5</v>
      </c>
      <c r="G493" s="97">
        <f>+G492+E493-F493</f>
        <v>-2.0605739337042905E-13</v>
      </c>
    </row>
    <row r="494" spans="1:7">
      <c r="A494" s="90">
        <v>44439</v>
      </c>
      <c r="B494" s="64" t="s">
        <v>14</v>
      </c>
      <c r="C494" s="64" t="s">
        <v>28</v>
      </c>
      <c r="D494" t="s">
        <v>16</v>
      </c>
      <c r="E494" s="80">
        <v>24.4</v>
      </c>
      <c r="G494" s="2">
        <f>+G493+E494-F494</f>
        <v>24.399999999999793</v>
      </c>
    </row>
    <row r="495" spans="1:7">
      <c r="B495" s="526"/>
      <c r="D495" t="s">
        <v>17</v>
      </c>
      <c r="E495" s="80">
        <v>7.5</v>
      </c>
      <c r="G495" s="2">
        <f t="shared" ref="G495:G583" si="9">+G494+E495-F495</f>
        <v>31.899999999999793</v>
      </c>
    </row>
    <row r="496" spans="1:7">
      <c r="B496" s="526"/>
      <c r="D496" t="s">
        <v>48</v>
      </c>
      <c r="E496" s="2">
        <v>60</v>
      </c>
      <c r="G496" s="2">
        <f t="shared" si="9"/>
        <v>91.899999999999793</v>
      </c>
    </row>
    <row r="497" spans="1:7">
      <c r="B497" s="526"/>
      <c r="D497" t="s">
        <v>40</v>
      </c>
      <c r="E497" s="2">
        <v>5</v>
      </c>
      <c r="G497" s="2">
        <f t="shared" si="9"/>
        <v>96.899999999999793</v>
      </c>
    </row>
    <row r="498" spans="1:7">
      <c r="A498" s="7">
        <v>44454</v>
      </c>
      <c r="B498" s="526">
        <v>23457</v>
      </c>
      <c r="C498" s="65" t="s">
        <v>28</v>
      </c>
      <c r="D498" t="s">
        <v>48</v>
      </c>
      <c r="F498" s="2">
        <v>60</v>
      </c>
      <c r="G498" s="2">
        <f t="shared" si="9"/>
        <v>36.899999999999793</v>
      </c>
    </row>
    <row r="499" spans="1:7">
      <c r="A499" s="7">
        <v>44454</v>
      </c>
      <c r="B499" s="526">
        <v>23457</v>
      </c>
      <c r="C499" s="65" t="s">
        <v>28</v>
      </c>
      <c r="D499" t="s">
        <v>40</v>
      </c>
      <c r="F499" s="2">
        <v>5</v>
      </c>
      <c r="G499" s="2">
        <f t="shared" si="9"/>
        <v>31.899999999999793</v>
      </c>
    </row>
    <row r="500" spans="1:7">
      <c r="A500" s="7">
        <v>44515</v>
      </c>
      <c r="B500" s="526">
        <v>23827</v>
      </c>
      <c r="C500" s="65" t="s">
        <v>28</v>
      </c>
      <c r="D500" t="s">
        <v>16</v>
      </c>
      <c r="F500" s="80">
        <v>24.4</v>
      </c>
      <c r="G500" s="2">
        <f t="shared" si="9"/>
        <v>7.4999999999997939</v>
      </c>
    </row>
    <row r="501" spans="1:7">
      <c r="A501" s="7">
        <v>44515</v>
      </c>
      <c r="B501" s="526">
        <v>23827</v>
      </c>
      <c r="C501" s="65" t="s">
        <v>28</v>
      </c>
      <c r="D501" t="s">
        <v>17</v>
      </c>
      <c r="F501" s="80">
        <v>7.5</v>
      </c>
      <c r="G501" s="2">
        <f t="shared" si="9"/>
        <v>-2.0605739337042905E-13</v>
      </c>
    </row>
    <row r="502" spans="1:7">
      <c r="A502" s="44">
        <v>44469</v>
      </c>
      <c r="B502" s="525" t="s">
        <v>14</v>
      </c>
      <c r="C502" s="64" t="s">
        <v>53</v>
      </c>
      <c r="D502" t="s">
        <v>16</v>
      </c>
      <c r="E502" s="2">
        <v>25.3</v>
      </c>
      <c r="G502" s="2">
        <f t="shared" si="9"/>
        <v>25.299999999999795</v>
      </c>
    </row>
    <row r="503" spans="1:7">
      <c r="B503" s="526"/>
      <c r="D503" t="s">
        <v>17</v>
      </c>
      <c r="E503" s="2">
        <v>7.5</v>
      </c>
      <c r="G503" s="2">
        <f t="shared" si="9"/>
        <v>32.799999999999798</v>
      </c>
    </row>
    <row r="504" spans="1:7">
      <c r="B504" s="526"/>
      <c r="D504" t="s">
        <v>48</v>
      </c>
      <c r="E504" s="2">
        <v>60</v>
      </c>
      <c r="G504" s="2">
        <f t="shared" si="9"/>
        <v>92.799999999999798</v>
      </c>
    </row>
    <row r="505" spans="1:7">
      <c r="B505" s="526"/>
      <c r="D505" t="s">
        <v>40</v>
      </c>
      <c r="E505" s="2">
        <v>5</v>
      </c>
      <c r="G505" s="2">
        <f t="shared" si="9"/>
        <v>97.799999999999798</v>
      </c>
    </row>
    <row r="506" spans="1:7">
      <c r="A506" s="7">
        <v>44454</v>
      </c>
      <c r="B506" s="526">
        <v>23458</v>
      </c>
      <c r="C506" s="65" t="s">
        <v>53</v>
      </c>
      <c r="D506" t="s">
        <v>48</v>
      </c>
      <c r="F506" s="2">
        <v>60</v>
      </c>
      <c r="G506" s="2">
        <f t="shared" si="9"/>
        <v>37.799999999999798</v>
      </c>
    </row>
    <row r="507" spans="1:7">
      <c r="A507" s="7">
        <v>44454</v>
      </c>
      <c r="B507" s="526">
        <v>23458</v>
      </c>
      <c r="C507" s="65" t="s">
        <v>53</v>
      </c>
      <c r="D507" t="s">
        <v>40</v>
      </c>
      <c r="F507" s="2">
        <v>5</v>
      </c>
      <c r="G507" s="2">
        <f t="shared" si="9"/>
        <v>32.799999999999798</v>
      </c>
    </row>
    <row r="508" spans="1:7">
      <c r="A508" s="7">
        <v>44515</v>
      </c>
      <c r="B508" s="526">
        <v>23827</v>
      </c>
      <c r="C508" s="65" t="s">
        <v>53</v>
      </c>
      <c r="D508" t="s">
        <v>16</v>
      </c>
      <c r="F508" s="2">
        <v>25.3</v>
      </c>
      <c r="G508" s="2">
        <f t="shared" si="9"/>
        <v>7.4999999999997975</v>
      </c>
    </row>
    <row r="509" spans="1:7">
      <c r="A509" s="7">
        <v>44515</v>
      </c>
      <c r="B509" s="526">
        <v>23827</v>
      </c>
      <c r="C509" s="65" t="s">
        <v>53</v>
      </c>
      <c r="D509" t="s">
        <v>17</v>
      </c>
      <c r="F509" s="2">
        <v>7.5</v>
      </c>
      <c r="G509" s="24">
        <f t="shared" si="9"/>
        <v>-2.0250467969162855E-13</v>
      </c>
    </row>
    <row r="510" spans="1:7">
      <c r="A510" s="88">
        <v>44500</v>
      </c>
      <c r="B510" s="525" t="s">
        <v>14</v>
      </c>
      <c r="C510" s="525" t="s">
        <v>30</v>
      </c>
      <c r="D510" t="s">
        <v>16</v>
      </c>
      <c r="E510" s="2">
        <v>26.2</v>
      </c>
      <c r="G510" s="2">
        <f t="shared" si="9"/>
        <v>26.199999999999797</v>
      </c>
    </row>
    <row r="511" spans="1:7">
      <c r="A511" s="86"/>
      <c r="B511" s="526"/>
      <c r="C511" s="526"/>
      <c r="D511" t="s">
        <v>17</v>
      </c>
      <c r="E511" s="2">
        <v>10.6</v>
      </c>
      <c r="G511" s="2">
        <f t="shared" si="9"/>
        <v>36.799999999999798</v>
      </c>
    </row>
    <row r="512" spans="1:7">
      <c r="A512" s="86"/>
      <c r="B512" s="526"/>
      <c r="C512" s="526"/>
      <c r="D512" t="s">
        <v>18</v>
      </c>
      <c r="E512" s="2">
        <v>60</v>
      </c>
      <c r="G512" s="2">
        <f t="shared" si="9"/>
        <v>96.799999999999798</v>
      </c>
    </row>
    <row r="513" spans="1:12">
      <c r="A513" s="86"/>
      <c r="B513" s="526"/>
      <c r="C513" s="526"/>
      <c r="D513" t="s">
        <v>19</v>
      </c>
      <c r="E513" s="2">
        <v>5</v>
      </c>
      <c r="G513" s="2">
        <f t="shared" si="9"/>
        <v>101.7999999999998</v>
      </c>
    </row>
    <row r="514" spans="1:12">
      <c r="A514" s="7">
        <v>44515</v>
      </c>
      <c r="B514" s="526">
        <v>23827</v>
      </c>
      <c r="C514" s="526" t="s">
        <v>30</v>
      </c>
      <c r="D514" t="s">
        <v>18</v>
      </c>
      <c r="F514" s="2">
        <v>60</v>
      </c>
      <c r="G514" s="2">
        <f t="shared" si="9"/>
        <v>41.799999999999798</v>
      </c>
    </row>
    <row r="515" spans="1:12">
      <c r="A515" s="7">
        <v>44515</v>
      </c>
      <c r="B515" s="526">
        <v>23827</v>
      </c>
      <c r="C515" s="526" t="s">
        <v>30</v>
      </c>
      <c r="D515" t="s">
        <v>19</v>
      </c>
      <c r="F515" s="2">
        <v>5</v>
      </c>
      <c r="G515" s="2">
        <f t="shared" si="9"/>
        <v>36.799999999999798</v>
      </c>
    </row>
    <row r="516" spans="1:12">
      <c r="A516" s="86">
        <v>44541</v>
      </c>
      <c r="B516" s="526">
        <v>24013</v>
      </c>
      <c r="C516" s="526" t="s">
        <v>30</v>
      </c>
      <c r="D516" t="s">
        <v>16</v>
      </c>
      <c r="F516" s="2">
        <v>26.2</v>
      </c>
      <c r="G516" s="2">
        <f t="shared" si="9"/>
        <v>10.599999999999799</v>
      </c>
    </row>
    <row r="517" spans="1:12">
      <c r="A517" s="86">
        <v>44541</v>
      </c>
      <c r="B517" s="526">
        <v>24013</v>
      </c>
      <c r="C517" s="526" t="s">
        <v>30</v>
      </c>
      <c r="D517" t="s">
        <v>17</v>
      </c>
      <c r="F517" s="2">
        <v>10.6</v>
      </c>
      <c r="G517" s="2">
        <f t="shared" si="9"/>
        <v>-2.007283228522283E-13</v>
      </c>
    </row>
    <row r="518" spans="1:12">
      <c r="A518" s="88">
        <v>44530</v>
      </c>
      <c r="B518" s="525" t="s">
        <v>14</v>
      </c>
      <c r="C518" s="525" t="s">
        <v>33</v>
      </c>
      <c r="D518" t="s">
        <v>16</v>
      </c>
      <c r="E518" s="2">
        <v>27.9</v>
      </c>
      <c r="G518" s="2">
        <f t="shared" si="9"/>
        <v>27.8999999999998</v>
      </c>
    </row>
    <row r="519" spans="1:12">
      <c r="A519" s="86"/>
      <c r="B519" s="526"/>
      <c r="C519" s="526"/>
      <c r="D519" t="s">
        <v>17</v>
      </c>
      <c r="E519" s="2">
        <v>9.6</v>
      </c>
      <c r="G519" s="2">
        <f t="shared" si="9"/>
        <v>37.499999999999801</v>
      </c>
    </row>
    <row r="520" spans="1:12">
      <c r="A520" s="86"/>
      <c r="B520" s="526"/>
      <c r="C520" s="526"/>
      <c r="D520" t="s">
        <v>18</v>
      </c>
      <c r="E520" s="2">
        <v>60</v>
      </c>
      <c r="G520" s="2">
        <f t="shared" si="9"/>
        <v>97.499999999999801</v>
      </c>
    </row>
    <row r="521" spans="1:12">
      <c r="A521" s="86"/>
      <c r="B521" s="526"/>
      <c r="C521" s="526"/>
      <c r="D521" t="s">
        <v>19</v>
      </c>
      <c r="E521" s="2">
        <v>5</v>
      </c>
      <c r="G521" s="2">
        <f t="shared" si="9"/>
        <v>102.4999999999998</v>
      </c>
    </row>
    <row r="522" spans="1:12">
      <c r="A522" s="86"/>
      <c r="B522" s="526"/>
      <c r="C522" s="526"/>
      <c r="D522" t="s">
        <v>710</v>
      </c>
      <c r="E522" s="2">
        <v>10</v>
      </c>
      <c r="G522" s="2">
        <f t="shared" si="9"/>
        <v>112.4999999999998</v>
      </c>
    </row>
    <row r="523" spans="1:12">
      <c r="A523" s="86">
        <v>44541</v>
      </c>
      <c r="B523" s="526">
        <v>24013</v>
      </c>
      <c r="C523" s="526" t="s">
        <v>33</v>
      </c>
      <c r="D523" t="s">
        <v>16</v>
      </c>
      <c r="F523" s="2">
        <v>27.9</v>
      </c>
      <c r="G523" s="2">
        <f t="shared" si="9"/>
        <v>84.599999999999795</v>
      </c>
    </row>
    <row r="524" spans="1:12">
      <c r="A524" s="86">
        <v>44541</v>
      </c>
      <c r="B524" s="526">
        <v>24013</v>
      </c>
      <c r="C524" s="526" t="s">
        <v>33</v>
      </c>
      <c r="D524" t="s">
        <v>17</v>
      </c>
      <c r="F524" s="2">
        <v>9.6</v>
      </c>
      <c r="G524" s="2">
        <f t="shared" si="9"/>
        <v>74.999999999999801</v>
      </c>
    </row>
    <row r="525" spans="1:12">
      <c r="A525" s="86">
        <v>44541</v>
      </c>
      <c r="B525" s="526">
        <v>24013</v>
      </c>
      <c r="C525" s="526" t="s">
        <v>33</v>
      </c>
      <c r="D525" t="s">
        <v>18</v>
      </c>
      <c r="F525" s="2">
        <v>60</v>
      </c>
      <c r="G525" s="2">
        <f t="shared" si="9"/>
        <v>14.999999999999801</v>
      </c>
    </row>
    <row r="526" spans="1:12">
      <c r="A526" s="86">
        <v>44541</v>
      </c>
      <c r="B526" s="526">
        <v>24013</v>
      </c>
      <c r="C526" s="526" t="s">
        <v>33</v>
      </c>
      <c r="D526" t="s">
        <v>19</v>
      </c>
      <c r="F526" s="2">
        <v>5</v>
      </c>
      <c r="G526" s="2">
        <f t="shared" si="9"/>
        <v>9.999999999999801</v>
      </c>
    </row>
    <row r="527" spans="1:12">
      <c r="A527" s="86">
        <v>44541</v>
      </c>
      <c r="B527" s="526">
        <v>24014</v>
      </c>
      <c r="C527" s="526" t="s">
        <v>33</v>
      </c>
      <c r="D527" t="s">
        <v>710</v>
      </c>
      <c r="F527" s="2">
        <v>10</v>
      </c>
      <c r="G527" s="2">
        <f t="shared" si="9"/>
        <v>-1.9895196601282805E-13</v>
      </c>
    </row>
    <row r="528" spans="1:12">
      <c r="A528" s="88">
        <v>44561</v>
      </c>
      <c r="B528" s="525" t="s">
        <v>14</v>
      </c>
      <c r="C528" s="525" t="s">
        <v>34</v>
      </c>
      <c r="D528" t="s">
        <v>16</v>
      </c>
      <c r="E528" s="2">
        <v>29.3</v>
      </c>
      <c r="G528" s="2">
        <f t="shared" si="9"/>
        <v>29.299999999999802</v>
      </c>
      <c r="J528" s="525"/>
      <c r="L528" s="2"/>
    </row>
    <row r="529" spans="1:13">
      <c r="A529" s="86"/>
      <c r="B529" s="526"/>
      <c r="C529" s="526"/>
      <c r="D529" t="s">
        <v>17</v>
      </c>
      <c r="E529" s="2">
        <v>4.3</v>
      </c>
      <c r="G529" s="2">
        <f t="shared" si="9"/>
        <v>33.599999999999802</v>
      </c>
      <c r="J529" s="526"/>
      <c r="L529" s="2"/>
    </row>
    <row r="530" spans="1:13">
      <c r="A530" s="86"/>
      <c r="B530" s="526"/>
      <c r="C530" s="526"/>
      <c r="D530" t="s">
        <v>18</v>
      </c>
      <c r="E530" s="2">
        <v>60</v>
      </c>
      <c r="G530" s="2">
        <f t="shared" si="9"/>
        <v>93.599999999999795</v>
      </c>
      <c r="J530" s="525"/>
      <c r="L530" s="2"/>
    </row>
    <row r="531" spans="1:13">
      <c r="A531" s="86"/>
      <c r="B531" s="526"/>
      <c r="C531" s="526"/>
      <c r="D531" t="s">
        <v>19</v>
      </c>
      <c r="E531" s="2">
        <v>5</v>
      </c>
      <c r="G531" s="2">
        <f t="shared" si="9"/>
        <v>98.599999999999795</v>
      </c>
      <c r="J531" s="525"/>
      <c r="L531" s="2"/>
    </row>
    <row r="532" spans="1:13">
      <c r="A532" s="86">
        <v>44541</v>
      </c>
      <c r="B532" s="526">
        <v>24014</v>
      </c>
      <c r="C532" s="526" t="s">
        <v>34</v>
      </c>
      <c r="D532" t="s">
        <v>18</v>
      </c>
      <c r="F532" s="2">
        <v>60</v>
      </c>
      <c r="G532" s="2">
        <f t="shared" si="9"/>
        <v>38.599999999999795</v>
      </c>
      <c r="J532" s="525"/>
      <c r="L532" s="2"/>
    </row>
    <row r="533" spans="1:13">
      <c r="A533" s="86">
        <v>44541</v>
      </c>
      <c r="B533" s="526">
        <v>24014</v>
      </c>
      <c r="C533" s="526" t="s">
        <v>34</v>
      </c>
      <c r="D533" t="s">
        <v>19</v>
      </c>
      <c r="F533" s="2">
        <v>5</v>
      </c>
      <c r="G533" s="2">
        <f t="shared" si="9"/>
        <v>33.599999999999795</v>
      </c>
      <c r="J533" s="525"/>
      <c r="L533" s="2"/>
    </row>
    <row r="534" spans="1:13">
      <c r="A534" s="7">
        <v>44620</v>
      </c>
      <c r="B534" s="526">
        <v>24434</v>
      </c>
      <c r="C534" s="526" t="s">
        <v>34</v>
      </c>
      <c r="D534" t="s">
        <v>16</v>
      </c>
      <c r="F534" s="2">
        <v>29.3</v>
      </c>
      <c r="G534" s="2">
        <f t="shared" si="9"/>
        <v>4.2999999999997947</v>
      </c>
      <c r="J534" s="525"/>
      <c r="L534" s="2"/>
    </row>
    <row r="535" spans="1:13">
      <c r="A535" s="7">
        <v>44620</v>
      </c>
      <c r="B535" s="526">
        <v>24434</v>
      </c>
      <c r="C535" s="526" t="s">
        <v>34</v>
      </c>
      <c r="D535" t="s">
        <v>17</v>
      </c>
      <c r="F535" s="2">
        <v>4.3</v>
      </c>
      <c r="G535" s="2">
        <f t="shared" si="9"/>
        <v>-2.0516921495072893E-13</v>
      </c>
      <c r="J535" s="525"/>
      <c r="L535" s="2"/>
    </row>
    <row r="536" spans="1:13">
      <c r="A536" s="88">
        <v>44592</v>
      </c>
      <c r="B536" s="525" t="s">
        <v>14</v>
      </c>
      <c r="C536" s="525" t="s">
        <v>15</v>
      </c>
      <c r="D536" t="s">
        <v>16</v>
      </c>
      <c r="E536" s="2">
        <v>31</v>
      </c>
      <c r="G536" s="2">
        <f t="shared" si="9"/>
        <v>30.999999999999794</v>
      </c>
      <c r="J536" s="525"/>
      <c r="L536" s="2"/>
    </row>
    <row r="537" spans="1:13">
      <c r="A537" s="86"/>
      <c r="B537" s="526"/>
      <c r="C537" s="526"/>
      <c r="D537" t="s">
        <v>17</v>
      </c>
      <c r="E537" s="2">
        <v>6.4</v>
      </c>
      <c r="G537" s="2">
        <f t="shared" si="9"/>
        <v>37.399999999999793</v>
      </c>
      <c r="J537" s="526"/>
      <c r="L537" s="2"/>
      <c r="M537" s="8"/>
    </row>
    <row r="538" spans="1:13">
      <c r="B538" s="526"/>
      <c r="D538" t="s">
        <v>18</v>
      </c>
      <c r="E538" s="2">
        <v>60</v>
      </c>
      <c r="G538" s="2">
        <f t="shared" si="9"/>
        <v>97.399999999999793</v>
      </c>
      <c r="J538" s="526"/>
      <c r="L538" s="2"/>
    </row>
    <row r="539" spans="1:13">
      <c r="B539" s="526"/>
      <c r="D539" t="s">
        <v>19</v>
      </c>
      <c r="E539" s="2">
        <v>5</v>
      </c>
      <c r="G539" s="2">
        <f t="shared" si="9"/>
        <v>102.39999999999979</v>
      </c>
      <c r="J539" s="526"/>
      <c r="L539" s="2"/>
    </row>
    <row r="540" spans="1:13">
      <c r="B540" s="526"/>
      <c r="D540" t="s">
        <v>57</v>
      </c>
      <c r="E540" s="2">
        <v>10</v>
      </c>
      <c r="G540" s="2">
        <f t="shared" si="9"/>
        <v>112.39999999999979</v>
      </c>
      <c r="L540" s="2"/>
    </row>
    <row r="541" spans="1:13">
      <c r="A541" s="7">
        <v>44620</v>
      </c>
      <c r="B541" s="526">
        <v>24434</v>
      </c>
      <c r="C541" s="65" t="s">
        <v>15</v>
      </c>
      <c r="D541" t="s">
        <v>57</v>
      </c>
      <c r="F541" s="2">
        <v>10</v>
      </c>
      <c r="G541" s="2">
        <f t="shared" si="9"/>
        <v>102.39999999999979</v>
      </c>
      <c r="L541" s="2"/>
    </row>
    <row r="542" spans="1:13">
      <c r="A542" s="7">
        <v>44620</v>
      </c>
      <c r="B542" s="526">
        <v>24434</v>
      </c>
      <c r="C542" s="65" t="s">
        <v>15</v>
      </c>
      <c r="D542" t="s">
        <v>16</v>
      </c>
      <c r="F542" s="2">
        <v>31</v>
      </c>
      <c r="G542" s="2">
        <f t="shared" si="9"/>
        <v>71.399999999999793</v>
      </c>
      <c r="L542" s="2"/>
    </row>
    <row r="543" spans="1:13">
      <c r="A543" s="7">
        <v>44620</v>
      </c>
      <c r="B543" s="526">
        <v>24434</v>
      </c>
      <c r="C543" s="65" t="s">
        <v>15</v>
      </c>
      <c r="D543" t="s">
        <v>17</v>
      </c>
      <c r="F543" s="2">
        <v>6.4</v>
      </c>
      <c r="G543" s="2">
        <f t="shared" si="9"/>
        <v>64.999999999999787</v>
      </c>
      <c r="L543" s="2"/>
    </row>
    <row r="544" spans="1:13">
      <c r="A544" s="7">
        <v>44620</v>
      </c>
      <c r="B544" s="526">
        <v>24434</v>
      </c>
      <c r="C544" s="65" t="s">
        <v>15</v>
      </c>
      <c r="D544" t="s">
        <v>18</v>
      </c>
      <c r="F544" s="2">
        <v>60</v>
      </c>
      <c r="G544" s="2">
        <f t="shared" si="9"/>
        <v>4.9999999999997868</v>
      </c>
      <c r="L544" s="2"/>
    </row>
    <row r="545" spans="1:12">
      <c r="A545" s="7">
        <v>44620</v>
      </c>
      <c r="B545" s="526">
        <v>24434</v>
      </c>
      <c r="C545" s="65" t="s">
        <v>15</v>
      </c>
      <c r="D545" t="s">
        <v>19</v>
      </c>
      <c r="F545" s="2">
        <v>5</v>
      </c>
      <c r="G545" s="2">
        <f t="shared" si="9"/>
        <v>-2.1316282072803006E-13</v>
      </c>
      <c r="L545" s="2"/>
    </row>
    <row r="546" spans="1:12">
      <c r="A546" s="44">
        <v>44620</v>
      </c>
      <c r="B546" s="525" t="s">
        <v>14</v>
      </c>
      <c r="C546" s="64" t="s">
        <v>20</v>
      </c>
      <c r="D546" t="s">
        <v>16</v>
      </c>
      <c r="E546" s="2">
        <v>30.5</v>
      </c>
      <c r="G546" s="2">
        <f t="shared" si="9"/>
        <v>30.499999999999787</v>
      </c>
      <c r="L546" s="8"/>
    </row>
    <row r="547" spans="1:12">
      <c r="B547" s="526"/>
      <c r="D547" t="s">
        <v>17</v>
      </c>
      <c r="E547" s="2">
        <v>9.1999999999999993</v>
      </c>
      <c r="G547" s="2">
        <f t="shared" si="9"/>
        <v>39.69999999999979</v>
      </c>
      <c r="J547" s="64"/>
      <c r="L547" s="2"/>
    </row>
    <row r="548" spans="1:12">
      <c r="B548" s="526"/>
      <c r="D548" t="s">
        <v>18</v>
      </c>
      <c r="E548" s="2">
        <v>56</v>
      </c>
      <c r="G548" s="2">
        <f t="shared" si="9"/>
        <v>95.69999999999979</v>
      </c>
      <c r="J548" s="65"/>
      <c r="L548" s="2"/>
    </row>
    <row r="549" spans="1:12">
      <c r="B549" s="526"/>
      <c r="D549" t="s">
        <v>19</v>
      </c>
      <c r="E549" s="2">
        <v>5</v>
      </c>
      <c r="G549" s="2">
        <f t="shared" si="9"/>
        <v>100.69999999999979</v>
      </c>
    </row>
    <row r="550" spans="1:12">
      <c r="A550" s="7">
        <v>44620</v>
      </c>
      <c r="B550" s="526">
        <v>24435</v>
      </c>
      <c r="C550" s="65" t="s">
        <v>20</v>
      </c>
      <c r="D550" t="s">
        <v>18</v>
      </c>
      <c r="F550" s="2">
        <v>56</v>
      </c>
      <c r="G550" s="2">
        <f t="shared" si="9"/>
        <v>44.69999999999979</v>
      </c>
    </row>
    <row r="551" spans="1:12">
      <c r="A551" s="7">
        <v>44620</v>
      </c>
      <c r="B551" s="526">
        <v>24435</v>
      </c>
      <c r="C551" s="65" t="s">
        <v>20</v>
      </c>
      <c r="D551" t="s">
        <v>19</v>
      </c>
      <c r="F551" s="2">
        <v>5</v>
      </c>
      <c r="G551" s="2">
        <f t="shared" si="9"/>
        <v>39.69999999999979</v>
      </c>
    </row>
    <row r="552" spans="1:12">
      <c r="A552" s="7">
        <v>44649</v>
      </c>
      <c r="B552" s="526">
        <v>24735</v>
      </c>
      <c r="C552" s="65" t="s">
        <v>20</v>
      </c>
      <c r="D552" t="s">
        <v>16</v>
      </c>
      <c r="F552" s="2">
        <v>30.5</v>
      </c>
      <c r="G552" s="2">
        <f t="shared" si="9"/>
        <v>9.1999999999997897</v>
      </c>
    </row>
    <row r="553" spans="1:12">
      <c r="A553" s="7">
        <v>44649</v>
      </c>
      <c r="B553" s="526">
        <v>24735</v>
      </c>
      <c r="C553" s="65" t="s">
        <v>20</v>
      </c>
      <c r="D553" t="s">
        <v>17</v>
      </c>
      <c r="F553" s="2">
        <v>9.1999999999999993</v>
      </c>
      <c r="G553" s="2">
        <f t="shared" si="9"/>
        <v>-2.0961010704922955E-13</v>
      </c>
    </row>
    <row r="554" spans="1:12">
      <c r="A554" s="44">
        <v>44651</v>
      </c>
      <c r="B554" s="525" t="s">
        <v>14</v>
      </c>
      <c r="C554" s="525" t="s">
        <v>23</v>
      </c>
      <c r="D554" t="s">
        <v>16</v>
      </c>
      <c r="E554" s="8">
        <v>30.7</v>
      </c>
      <c r="G554" s="2">
        <f t="shared" si="9"/>
        <v>30.69999999999979</v>
      </c>
    </row>
    <row r="555" spans="1:12">
      <c r="B555" s="526"/>
      <c r="C555" s="526"/>
      <c r="D555" t="s">
        <v>17</v>
      </c>
      <c r="E555" s="8">
        <v>8.6999999999999993</v>
      </c>
      <c r="G555" s="2">
        <f t="shared" si="9"/>
        <v>39.399999999999793</v>
      </c>
    </row>
    <row r="556" spans="1:12">
      <c r="B556" s="526"/>
      <c r="C556" s="526"/>
      <c r="D556" t="s">
        <v>18</v>
      </c>
      <c r="E556" s="8">
        <v>60</v>
      </c>
      <c r="G556" s="2">
        <f t="shared" si="9"/>
        <v>99.399999999999793</v>
      </c>
    </row>
    <row r="557" spans="1:12">
      <c r="B557" s="526"/>
      <c r="C557" s="526"/>
      <c r="D557" t="s">
        <v>19</v>
      </c>
      <c r="E557" s="8">
        <v>5</v>
      </c>
      <c r="G557" s="2">
        <f t="shared" si="9"/>
        <v>104.39999999999979</v>
      </c>
    </row>
    <row r="558" spans="1:12">
      <c r="A558" s="7">
        <v>44700</v>
      </c>
      <c r="B558" s="526" t="s">
        <v>711</v>
      </c>
      <c r="C558" s="526" t="s">
        <v>23</v>
      </c>
      <c r="D558" t="s">
        <v>16</v>
      </c>
      <c r="E558" s="8"/>
      <c r="F558" s="8">
        <v>30.7</v>
      </c>
      <c r="G558" s="2">
        <f t="shared" si="9"/>
        <v>73.69999999999979</v>
      </c>
    </row>
    <row r="559" spans="1:12">
      <c r="A559" s="7">
        <v>44700</v>
      </c>
      <c r="B559" s="526" t="s">
        <v>711</v>
      </c>
      <c r="C559" s="526" t="s">
        <v>23</v>
      </c>
      <c r="D559" t="s">
        <v>17</v>
      </c>
      <c r="E559" s="8"/>
      <c r="F559" s="8">
        <v>8.6999999999999993</v>
      </c>
      <c r="G559" s="2">
        <f t="shared" si="9"/>
        <v>64.999999999999787</v>
      </c>
    </row>
    <row r="560" spans="1:12">
      <c r="A560" s="7">
        <v>44700</v>
      </c>
      <c r="B560" s="526" t="s">
        <v>711</v>
      </c>
      <c r="C560" s="526" t="s">
        <v>23</v>
      </c>
      <c r="D560" t="s">
        <v>18</v>
      </c>
      <c r="E560" s="8"/>
      <c r="F560" s="8">
        <v>60</v>
      </c>
      <c r="G560" s="2">
        <f t="shared" si="9"/>
        <v>4.9999999999997868</v>
      </c>
    </row>
    <row r="561" spans="1:12">
      <c r="A561" s="7">
        <v>44700</v>
      </c>
      <c r="B561" s="526" t="s">
        <v>711</v>
      </c>
      <c r="C561" s="526" t="s">
        <v>23</v>
      </c>
      <c r="D561" t="s">
        <v>19</v>
      </c>
      <c r="E561" s="8"/>
      <c r="F561" s="8">
        <v>5</v>
      </c>
      <c r="G561" s="2">
        <f t="shared" si="9"/>
        <v>-2.1316282072803006E-13</v>
      </c>
    </row>
    <row r="562" spans="1:12">
      <c r="A562" s="44">
        <v>44681</v>
      </c>
      <c r="B562" s="525" t="s">
        <v>14</v>
      </c>
      <c r="C562" s="525" t="s">
        <v>24</v>
      </c>
      <c r="D562" t="s">
        <v>16</v>
      </c>
      <c r="E562" s="2">
        <v>31</v>
      </c>
      <c r="G562" s="2">
        <f t="shared" si="9"/>
        <v>30.999999999999787</v>
      </c>
    </row>
    <row r="563" spans="1:12">
      <c r="A563" s="44"/>
      <c r="B563" s="525"/>
      <c r="C563" s="525"/>
      <c r="D563" t="s">
        <v>17</v>
      </c>
      <c r="E563" s="8">
        <v>15.2</v>
      </c>
      <c r="G563" s="2">
        <f t="shared" si="9"/>
        <v>46.19999999999979</v>
      </c>
    </row>
    <row r="564" spans="1:12">
      <c r="A564" s="44"/>
      <c r="B564" s="525"/>
      <c r="C564" s="525"/>
      <c r="D564" t="s">
        <v>18</v>
      </c>
      <c r="E564" s="8">
        <v>60</v>
      </c>
      <c r="G564" s="2">
        <f t="shared" si="9"/>
        <v>106.19999999999979</v>
      </c>
      <c r="J564" s="525"/>
      <c r="L564" s="2"/>
    </row>
    <row r="565" spans="1:12">
      <c r="B565" s="526"/>
      <c r="C565" s="526"/>
      <c r="D565" t="s">
        <v>19</v>
      </c>
      <c r="E565" s="8">
        <v>5</v>
      </c>
      <c r="G565" s="2">
        <f t="shared" si="9"/>
        <v>111.19999999999979</v>
      </c>
      <c r="J565" s="525"/>
      <c r="L565" s="8"/>
    </row>
    <row r="566" spans="1:12">
      <c r="A566" s="7">
        <v>44700</v>
      </c>
      <c r="B566" s="526" t="s">
        <v>711</v>
      </c>
      <c r="C566" s="526" t="s">
        <v>24</v>
      </c>
      <c r="D566" t="s">
        <v>18</v>
      </c>
      <c r="E566" s="8"/>
      <c r="F566" s="8">
        <v>60</v>
      </c>
      <c r="G566" s="2">
        <f t="shared" si="9"/>
        <v>51.19999999999979</v>
      </c>
      <c r="J566" s="525"/>
      <c r="L566" s="8"/>
    </row>
    <row r="567" spans="1:12">
      <c r="A567" s="7">
        <v>44700</v>
      </c>
      <c r="B567" s="526" t="s">
        <v>711</v>
      </c>
      <c r="C567" s="526" t="s">
        <v>24</v>
      </c>
      <c r="D567" t="s">
        <v>19</v>
      </c>
      <c r="E567" s="8"/>
      <c r="F567" s="8">
        <v>5</v>
      </c>
      <c r="G567" s="2">
        <f t="shared" si="9"/>
        <v>46.19999999999979</v>
      </c>
      <c r="L567" s="8"/>
    </row>
    <row r="568" spans="1:12">
      <c r="A568" s="7">
        <v>44744</v>
      </c>
      <c r="B568" s="526" t="s">
        <v>712</v>
      </c>
      <c r="C568" s="526" t="s">
        <v>24</v>
      </c>
      <c r="D568" t="s">
        <v>16</v>
      </c>
      <c r="E568" s="8"/>
      <c r="F568" s="2">
        <v>31</v>
      </c>
      <c r="G568" s="2">
        <f t="shared" si="9"/>
        <v>15.19999999999979</v>
      </c>
      <c r="L568" s="8"/>
    </row>
    <row r="569" spans="1:12">
      <c r="A569" s="7">
        <v>44744</v>
      </c>
      <c r="B569" s="526" t="s">
        <v>712</v>
      </c>
      <c r="C569" s="526" t="s">
        <v>24</v>
      </c>
      <c r="D569" t="s">
        <v>17</v>
      </c>
      <c r="E569" s="8"/>
      <c r="F569" s="8">
        <v>15.2</v>
      </c>
      <c r="G569" s="2">
        <f t="shared" si="9"/>
        <v>-2.0961010704922955E-13</v>
      </c>
      <c r="L569" s="8"/>
    </row>
    <row r="570" spans="1:12">
      <c r="A570" s="44">
        <v>44712</v>
      </c>
      <c r="B570" s="525" t="s">
        <v>14</v>
      </c>
      <c r="C570" s="525" t="s">
        <v>25</v>
      </c>
      <c r="D570" t="s">
        <v>18</v>
      </c>
      <c r="E570" s="8">
        <v>60</v>
      </c>
      <c r="G570" s="2">
        <f t="shared" si="9"/>
        <v>59.999999999999787</v>
      </c>
      <c r="J570" s="525"/>
      <c r="L570" s="8"/>
    </row>
    <row r="571" spans="1:12">
      <c r="B571" s="526"/>
      <c r="C571" s="526"/>
      <c r="D571" t="s">
        <v>19</v>
      </c>
      <c r="E571" s="8">
        <v>5</v>
      </c>
      <c r="G571" s="2">
        <f t="shared" si="9"/>
        <v>64.999999999999787</v>
      </c>
      <c r="L571" s="8"/>
    </row>
    <row r="572" spans="1:12">
      <c r="B572" s="526"/>
      <c r="C572" s="526"/>
      <c r="D572" t="s">
        <v>16</v>
      </c>
      <c r="E572" s="8">
        <v>35.799999999999997</v>
      </c>
      <c r="G572" s="2">
        <f t="shared" si="9"/>
        <v>100.79999999999978</v>
      </c>
    </row>
    <row r="573" spans="1:12">
      <c r="B573" s="526"/>
      <c r="C573" s="526"/>
      <c r="D573" t="s">
        <v>17</v>
      </c>
      <c r="E573" s="8">
        <v>14.5</v>
      </c>
      <c r="G573" s="2">
        <f t="shared" si="9"/>
        <v>115.29999999999978</v>
      </c>
      <c r="L573" s="8"/>
    </row>
    <row r="574" spans="1:12">
      <c r="B574" s="526"/>
      <c r="C574" s="526"/>
      <c r="D574" t="s">
        <v>98</v>
      </c>
      <c r="E574" s="8">
        <v>6</v>
      </c>
      <c r="G574" s="2">
        <f t="shared" si="9"/>
        <v>121.29999999999978</v>
      </c>
      <c r="L574" s="8"/>
    </row>
    <row r="575" spans="1:12">
      <c r="A575" s="7">
        <v>44700</v>
      </c>
      <c r="B575" s="526" t="s">
        <v>711</v>
      </c>
      <c r="C575" s="526" t="s">
        <v>25</v>
      </c>
      <c r="D575" t="s">
        <v>18</v>
      </c>
      <c r="E575" s="8"/>
      <c r="F575" s="8">
        <v>60</v>
      </c>
      <c r="G575" s="2">
        <f t="shared" si="9"/>
        <v>61.299999999999784</v>
      </c>
    </row>
    <row r="576" spans="1:12">
      <c r="A576" s="7">
        <v>44700</v>
      </c>
      <c r="B576" s="526" t="s">
        <v>711</v>
      </c>
      <c r="C576" s="526" t="s">
        <v>25</v>
      </c>
      <c r="D576" t="s">
        <v>19</v>
      </c>
      <c r="E576" s="8"/>
      <c r="F576" s="8">
        <v>5</v>
      </c>
      <c r="G576" s="2">
        <f t="shared" si="9"/>
        <v>56.299999999999784</v>
      </c>
    </row>
    <row r="577" spans="1:7">
      <c r="A577" s="7">
        <v>44744</v>
      </c>
      <c r="B577" s="526" t="s">
        <v>712</v>
      </c>
      <c r="C577" s="526" t="s">
        <v>25</v>
      </c>
      <c r="D577" t="s">
        <v>16</v>
      </c>
      <c r="E577" s="8"/>
      <c r="F577" s="8">
        <v>35.799999999999997</v>
      </c>
      <c r="G577" s="2">
        <f t="shared" si="9"/>
        <v>20.499999999999787</v>
      </c>
    </row>
    <row r="578" spans="1:7">
      <c r="A578" s="7">
        <v>44744</v>
      </c>
      <c r="B578" s="526" t="s">
        <v>712</v>
      </c>
      <c r="C578" s="526" t="s">
        <v>25</v>
      </c>
      <c r="D578" t="s">
        <v>17</v>
      </c>
      <c r="E578" s="8"/>
      <c r="F578" s="8">
        <v>14.5</v>
      </c>
      <c r="G578" s="2">
        <f t="shared" si="9"/>
        <v>5.9999999999997868</v>
      </c>
    </row>
    <row r="579" spans="1:7">
      <c r="A579" s="7">
        <v>44796</v>
      </c>
      <c r="B579" s="526">
        <v>25386</v>
      </c>
      <c r="C579" s="526" t="s">
        <v>25</v>
      </c>
      <c r="D579" t="s">
        <v>98</v>
      </c>
      <c r="E579" s="8"/>
      <c r="F579" s="8">
        <v>6</v>
      </c>
      <c r="G579" s="2">
        <f t="shared" si="9"/>
        <v>-2.1316282072803006E-13</v>
      </c>
    </row>
    <row r="580" spans="1:7">
      <c r="A580" s="44">
        <v>44712</v>
      </c>
      <c r="B580" s="525" t="s">
        <v>14</v>
      </c>
      <c r="C580" s="525" t="s">
        <v>26</v>
      </c>
      <c r="D580" t="s">
        <v>16</v>
      </c>
      <c r="E580">
        <v>34.700000000000003</v>
      </c>
      <c r="G580" s="2">
        <f t="shared" si="9"/>
        <v>34.69999999999979</v>
      </c>
    </row>
    <row r="581" spans="1:7">
      <c r="B581" s="526"/>
      <c r="C581" s="526"/>
      <c r="D581" t="s">
        <v>17</v>
      </c>
      <c r="E581">
        <v>10.7</v>
      </c>
      <c r="G581" s="2">
        <f t="shared" si="9"/>
        <v>45.399999999999793</v>
      </c>
    </row>
    <row r="582" spans="1:7">
      <c r="B582" s="526"/>
      <c r="C582" s="526"/>
      <c r="D582" t="s">
        <v>18</v>
      </c>
      <c r="E582" s="8">
        <v>60</v>
      </c>
      <c r="G582" s="2">
        <f t="shared" si="9"/>
        <v>105.39999999999979</v>
      </c>
    </row>
    <row r="583" spans="1:7">
      <c r="B583" s="526"/>
      <c r="D583" t="s">
        <v>19</v>
      </c>
      <c r="E583" s="8">
        <v>5</v>
      </c>
      <c r="G583" s="2">
        <f t="shared" si="9"/>
        <v>110.39999999999979</v>
      </c>
    </row>
    <row r="584" spans="1:7">
      <c r="A584" s="7">
        <v>44796</v>
      </c>
      <c r="B584" s="526">
        <v>25386</v>
      </c>
      <c r="C584" s="65" t="s">
        <v>26</v>
      </c>
      <c r="D584" t="s">
        <v>16</v>
      </c>
      <c r="E584" s="8"/>
      <c r="F584">
        <v>34.700000000000003</v>
      </c>
      <c r="G584" s="2">
        <f t="shared" ref="G584:G622" si="10">+G583+E584-F584</f>
        <v>75.69999999999979</v>
      </c>
    </row>
    <row r="585" spans="1:7">
      <c r="A585" s="7">
        <v>44796</v>
      </c>
      <c r="B585" s="526">
        <v>25386</v>
      </c>
      <c r="C585" s="65" t="s">
        <v>26</v>
      </c>
      <c r="D585" t="s">
        <v>17</v>
      </c>
      <c r="E585" s="8"/>
      <c r="F585">
        <v>10.7</v>
      </c>
      <c r="G585" s="2">
        <f t="shared" si="10"/>
        <v>64.999999999999787</v>
      </c>
    </row>
    <row r="586" spans="1:7">
      <c r="A586" s="7">
        <v>44796</v>
      </c>
      <c r="B586" s="526">
        <v>25386</v>
      </c>
      <c r="C586" s="65" t="s">
        <v>26</v>
      </c>
      <c r="D586" t="s">
        <v>18</v>
      </c>
      <c r="E586" s="8"/>
      <c r="F586" s="8">
        <v>60</v>
      </c>
      <c r="G586" s="2">
        <f t="shared" si="10"/>
        <v>4.9999999999997868</v>
      </c>
    </row>
    <row r="587" spans="1:7">
      <c r="A587" s="7">
        <v>44796</v>
      </c>
      <c r="B587" s="526">
        <v>25386</v>
      </c>
      <c r="C587" s="65" t="s">
        <v>26</v>
      </c>
      <c r="D587" t="s">
        <v>19</v>
      </c>
      <c r="E587" s="8"/>
      <c r="F587" s="8">
        <v>5</v>
      </c>
      <c r="G587" s="2">
        <f t="shared" si="10"/>
        <v>-2.1316282072803006E-13</v>
      </c>
    </row>
    <row r="588" spans="1:7">
      <c r="A588" s="44">
        <v>44712</v>
      </c>
      <c r="B588" s="525" t="s">
        <v>14</v>
      </c>
      <c r="C588" s="525" t="s">
        <v>27</v>
      </c>
      <c r="D588" t="s">
        <v>16</v>
      </c>
      <c r="E588" s="8">
        <v>34.5</v>
      </c>
      <c r="G588" s="2">
        <f t="shared" si="10"/>
        <v>34.499999999999787</v>
      </c>
    </row>
    <row r="589" spans="1:7">
      <c r="B589" s="526"/>
      <c r="C589" s="526"/>
      <c r="D589" t="s">
        <v>17</v>
      </c>
      <c r="E589" s="8">
        <v>17.2</v>
      </c>
      <c r="G589" s="2">
        <f t="shared" si="10"/>
        <v>51.69999999999979</v>
      </c>
    </row>
    <row r="590" spans="1:7">
      <c r="B590" s="526"/>
      <c r="C590" s="526"/>
      <c r="D590" t="s">
        <v>18</v>
      </c>
      <c r="E590" s="8">
        <v>60</v>
      </c>
      <c r="G590" s="2">
        <f t="shared" si="10"/>
        <v>111.69999999999979</v>
      </c>
    </row>
    <row r="591" spans="1:7">
      <c r="B591" s="526"/>
      <c r="C591" s="526"/>
      <c r="D591" t="s">
        <v>19</v>
      </c>
      <c r="E591" s="8">
        <v>5</v>
      </c>
      <c r="G591" s="2">
        <f t="shared" si="10"/>
        <v>116.69999999999979</v>
      </c>
    </row>
    <row r="592" spans="1:7">
      <c r="A592" s="7">
        <v>44744</v>
      </c>
      <c r="B592" s="526" t="s">
        <v>712</v>
      </c>
      <c r="C592" s="526" t="s">
        <v>27</v>
      </c>
      <c r="D592" t="s">
        <v>18</v>
      </c>
      <c r="E592" s="8"/>
      <c r="F592" s="2">
        <v>60</v>
      </c>
      <c r="G592" s="2">
        <f t="shared" si="10"/>
        <v>56.69999999999979</v>
      </c>
    </row>
    <row r="593" spans="1:12">
      <c r="A593" s="7">
        <v>44744</v>
      </c>
      <c r="B593" s="526" t="s">
        <v>712</v>
      </c>
      <c r="C593" s="526" t="s">
        <v>27</v>
      </c>
      <c r="D593" t="s">
        <v>19</v>
      </c>
      <c r="E593" s="8"/>
      <c r="F593" s="2">
        <v>5</v>
      </c>
      <c r="G593" s="2">
        <f t="shared" si="10"/>
        <v>51.69999999999979</v>
      </c>
    </row>
    <row r="594" spans="1:12">
      <c r="A594" s="7">
        <v>44796</v>
      </c>
      <c r="B594" s="526">
        <v>25386</v>
      </c>
      <c r="C594" s="526" t="s">
        <v>27</v>
      </c>
      <c r="D594" t="s">
        <v>16</v>
      </c>
      <c r="F594" s="8">
        <v>34.5</v>
      </c>
      <c r="G594" s="2">
        <f t="shared" si="10"/>
        <v>17.19999999999979</v>
      </c>
    </row>
    <row r="595" spans="1:12">
      <c r="A595" s="7">
        <v>44796</v>
      </c>
      <c r="B595" s="526">
        <v>25386</v>
      </c>
      <c r="C595" s="526" t="s">
        <v>27</v>
      </c>
      <c r="D595" t="s">
        <v>17</v>
      </c>
      <c r="F595" s="8">
        <v>17.2</v>
      </c>
      <c r="G595" s="2">
        <f t="shared" si="10"/>
        <v>-2.0961010704922955E-13</v>
      </c>
    </row>
    <row r="596" spans="1:12">
      <c r="A596" s="44">
        <v>44804</v>
      </c>
      <c r="B596" s="525" t="s">
        <v>14</v>
      </c>
      <c r="C596" s="525" t="s">
        <v>28</v>
      </c>
      <c r="D596" t="s">
        <v>16</v>
      </c>
      <c r="E596" s="2">
        <v>34.700000000000003</v>
      </c>
      <c r="F596" s="8"/>
      <c r="G596" s="2">
        <f t="shared" si="10"/>
        <v>34.69999999999979</v>
      </c>
    </row>
    <row r="597" spans="1:12">
      <c r="B597" s="526"/>
      <c r="C597" s="526"/>
      <c r="D597" t="s">
        <v>17</v>
      </c>
      <c r="E597" s="2">
        <v>16.7</v>
      </c>
      <c r="F597" s="8"/>
      <c r="G597" s="2">
        <f t="shared" si="10"/>
        <v>51.399999999999793</v>
      </c>
      <c r="J597" s="525" t="s">
        <v>28</v>
      </c>
      <c r="K597" t="s">
        <v>16</v>
      </c>
      <c r="L597" s="2">
        <v>34.700000000000003</v>
      </c>
    </row>
    <row r="598" spans="1:12">
      <c r="B598" s="526"/>
      <c r="C598" s="526"/>
      <c r="D598" t="s">
        <v>18</v>
      </c>
      <c r="E598" s="8">
        <v>60</v>
      </c>
      <c r="G598" s="2">
        <f t="shared" si="10"/>
        <v>111.39999999999979</v>
      </c>
      <c r="J598" s="526"/>
      <c r="K598" t="s">
        <v>17</v>
      </c>
      <c r="L598" s="2">
        <v>16.7</v>
      </c>
    </row>
    <row r="599" spans="1:12">
      <c r="B599" s="526"/>
      <c r="C599" s="526"/>
      <c r="D599" t="s">
        <v>19</v>
      </c>
      <c r="E599" s="8">
        <v>5</v>
      </c>
      <c r="G599" s="2">
        <f t="shared" si="10"/>
        <v>116.39999999999979</v>
      </c>
      <c r="K599" t="s">
        <v>713</v>
      </c>
      <c r="L599" s="8">
        <v>20</v>
      </c>
    </row>
    <row r="600" spans="1:12">
      <c r="B600" s="526"/>
      <c r="C600" s="526"/>
      <c r="D600" t="s">
        <v>713</v>
      </c>
      <c r="E600" s="8">
        <v>20</v>
      </c>
      <c r="G600" s="2">
        <f t="shared" si="10"/>
        <v>136.39999999999981</v>
      </c>
      <c r="J600" s="525" t="s">
        <v>53</v>
      </c>
      <c r="K600" t="s">
        <v>16</v>
      </c>
      <c r="L600" s="8">
        <v>25.5</v>
      </c>
    </row>
    <row r="601" spans="1:12">
      <c r="A601" s="7">
        <v>44796</v>
      </c>
      <c r="B601" s="526">
        <v>25386</v>
      </c>
      <c r="C601" s="526" t="s">
        <v>28</v>
      </c>
      <c r="D601" t="s">
        <v>18</v>
      </c>
      <c r="E601" s="8"/>
      <c r="F601" s="2">
        <v>60</v>
      </c>
      <c r="G601" s="2">
        <f t="shared" si="10"/>
        <v>76.399999999999807</v>
      </c>
      <c r="J601" s="526"/>
      <c r="K601" t="s">
        <v>17</v>
      </c>
      <c r="L601" s="8">
        <v>13.2</v>
      </c>
    </row>
    <row r="602" spans="1:12">
      <c r="A602" s="7">
        <v>44796</v>
      </c>
      <c r="B602" s="526">
        <v>25386</v>
      </c>
      <c r="C602" s="526" t="s">
        <v>28</v>
      </c>
      <c r="D602" t="s">
        <v>19</v>
      </c>
      <c r="E602" s="8"/>
      <c r="F602" s="2">
        <v>5</v>
      </c>
      <c r="G602" s="2">
        <f t="shared" si="10"/>
        <v>71.399999999999807</v>
      </c>
      <c r="J602" s="526"/>
      <c r="K602" t="s">
        <v>18</v>
      </c>
      <c r="L602" s="2">
        <v>60</v>
      </c>
    </row>
    <row r="603" spans="1:12">
      <c r="A603" s="7">
        <v>44900</v>
      </c>
      <c r="B603" s="526" t="s">
        <v>714</v>
      </c>
      <c r="C603" s="526" t="s">
        <v>28</v>
      </c>
      <c r="D603" t="s">
        <v>16</v>
      </c>
      <c r="E603" s="8"/>
      <c r="F603" s="2">
        <v>34.700000000000003</v>
      </c>
      <c r="G603" s="2">
        <f t="shared" si="10"/>
        <v>36.699999999999804</v>
      </c>
      <c r="J603" s="526"/>
      <c r="L603" s="2"/>
    </row>
    <row r="604" spans="1:12">
      <c r="A604" s="7">
        <v>44900</v>
      </c>
      <c r="B604" s="526" t="s">
        <v>714</v>
      </c>
      <c r="C604" s="526" t="s">
        <v>28</v>
      </c>
      <c r="D604" t="s">
        <v>17</v>
      </c>
      <c r="E604" s="8"/>
      <c r="F604" s="2">
        <v>16.7</v>
      </c>
      <c r="G604" s="2">
        <f t="shared" si="10"/>
        <v>19.999999999999805</v>
      </c>
      <c r="J604" s="526"/>
      <c r="L604" s="2"/>
    </row>
    <row r="605" spans="1:12">
      <c r="A605" s="7">
        <v>44900</v>
      </c>
      <c r="B605" s="526" t="s">
        <v>714</v>
      </c>
      <c r="C605" s="526" t="s">
        <v>28</v>
      </c>
      <c r="D605" t="s">
        <v>713</v>
      </c>
      <c r="E605" s="8"/>
      <c r="F605" s="8">
        <v>20</v>
      </c>
      <c r="G605" s="2">
        <f t="shared" si="10"/>
        <v>-1.9539925233402755E-13</v>
      </c>
      <c r="J605" s="526"/>
      <c r="L605" s="2"/>
    </row>
    <row r="606" spans="1:12">
      <c r="A606" s="44">
        <v>44834</v>
      </c>
      <c r="B606" s="525" t="s">
        <v>14</v>
      </c>
      <c r="C606" s="525" t="s">
        <v>53</v>
      </c>
      <c r="D606" t="s">
        <v>16</v>
      </c>
      <c r="E606" s="8">
        <v>25.5</v>
      </c>
      <c r="G606" s="2">
        <f t="shared" si="10"/>
        <v>25.499999999999805</v>
      </c>
      <c r="J606" s="526"/>
      <c r="K606" t="s">
        <v>19</v>
      </c>
      <c r="L606" s="2">
        <v>5</v>
      </c>
    </row>
    <row r="607" spans="1:12">
      <c r="B607" s="526"/>
      <c r="C607" s="526"/>
      <c r="D607" t="s">
        <v>17</v>
      </c>
      <c r="E607" s="8">
        <v>13.2</v>
      </c>
      <c r="G607" s="2">
        <f t="shared" si="10"/>
        <v>38.699999999999804</v>
      </c>
      <c r="J607" s="525" t="s">
        <v>30</v>
      </c>
      <c r="K607" t="s">
        <v>16</v>
      </c>
      <c r="L607" s="8">
        <v>25.3</v>
      </c>
    </row>
    <row r="608" spans="1:12">
      <c r="B608" s="526"/>
      <c r="C608" s="526"/>
      <c r="D608" t="s">
        <v>18</v>
      </c>
      <c r="E608" s="2">
        <v>60</v>
      </c>
      <c r="G608" s="2">
        <f t="shared" si="10"/>
        <v>98.699999999999804</v>
      </c>
      <c r="J608" s="526"/>
      <c r="K608" t="s">
        <v>17</v>
      </c>
      <c r="L608" s="8">
        <v>15.6</v>
      </c>
    </row>
    <row r="609" spans="1:15">
      <c r="B609" s="526"/>
      <c r="C609" s="526"/>
      <c r="D609" t="s">
        <v>19</v>
      </c>
      <c r="E609" s="2">
        <v>5</v>
      </c>
      <c r="G609" s="2">
        <f t="shared" si="10"/>
        <v>103.6999999999998</v>
      </c>
      <c r="J609" s="526"/>
      <c r="K609" t="s">
        <v>18</v>
      </c>
      <c r="L609" s="2">
        <v>60</v>
      </c>
    </row>
    <row r="610" spans="1:15">
      <c r="A610" s="7">
        <v>44900</v>
      </c>
      <c r="B610" s="526" t="s">
        <v>714</v>
      </c>
      <c r="C610" s="526" t="s">
        <v>53</v>
      </c>
      <c r="D610" t="s">
        <v>16</v>
      </c>
      <c r="F610" s="8">
        <v>25.5</v>
      </c>
      <c r="G610" s="2">
        <f t="shared" si="10"/>
        <v>78.199999999999804</v>
      </c>
      <c r="J610" s="526"/>
      <c r="L610" s="2"/>
    </row>
    <row r="611" spans="1:15">
      <c r="A611" s="7">
        <v>44900</v>
      </c>
      <c r="B611" s="526" t="s">
        <v>714</v>
      </c>
      <c r="C611" s="526" t="s">
        <v>53</v>
      </c>
      <c r="D611" t="s">
        <v>17</v>
      </c>
      <c r="F611" s="8">
        <v>13.2</v>
      </c>
      <c r="G611" s="2">
        <f t="shared" si="10"/>
        <v>64.999999999999801</v>
      </c>
      <c r="J611" s="526"/>
      <c r="L611" s="2"/>
    </row>
    <row r="612" spans="1:15">
      <c r="A612" s="7">
        <v>44900</v>
      </c>
      <c r="B612" s="526" t="s">
        <v>714</v>
      </c>
      <c r="C612" s="526" t="s">
        <v>53</v>
      </c>
      <c r="D612" t="s">
        <v>18</v>
      </c>
      <c r="F612" s="2">
        <v>60</v>
      </c>
      <c r="G612" s="2">
        <f t="shared" si="10"/>
        <v>4.999999999999801</v>
      </c>
      <c r="J612" s="526"/>
      <c r="L612" s="2"/>
    </row>
    <row r="613" spans="1:15">
      <c r="A613" s="7">
        <v>44900</v>
      </c>
      <c r="B613" s="526" t="s">
        <v>714</v>
      </c>
      <c r="C613" s="526" t="s">
        <v>53</v>
      </c>
      <c r="D613" t="s">
        <v>19</v>
      </c>
      <c r="F613" s="2">
        <v>5</v>
      </c>
      <c r="G613" s="2">
        <f t="shared" si="10"/>
        <v>-1.9895196601282805E-13</v>
      </c>
      <c r="J613" s="526"/>
      <c r="L613" s="2"/>
    </row>
    <row r="614" spans="1:15">
      <c r="A614" s="44">
        <v>44865</v>
      </c>
      <c r="B614" s="525" t="s">
        <v>14</v>
      </c>
      <c r="C614" s="525" t="s">
        <v>30</v>
      </c>
      <c r="D614" t="s">
        <v>16</v>
      </c>
      <c r="E614" s="8">
        <v>25.3</v>
      </c>
      <c r="G614" s="2">
        <f t="shared" si="10"/>
        <v>25.299999999999802</v>
      </c>
      <c r="J614" s="526"/>
      <c r="K614" t="s">
        <v>19</v>
      </c>
      <c r="L614" s="2">
        <v>5</v>
      </c>
      <c r="O614">
        <v>216</v>
      </c>
    </row>
    <row r="615" spans="1:15">
      <c r="B615" s="526"/>
      <c r="C615" s="526"/>
      <c r="D615" t="s">
        <v>17</v>
      </c>
      <c r="E615" s="8">
        <v>15.6</v>
      </c>
      <c r="G615" s="2">
        <f t="shared" si="10"/>
        <v>40.8999999999998</v>
      </c>
      <c r="J615" s="525" t="s">
        <v>33</v>
      </c>
      <c r="K615" t="s">
        <v>18</v>
      </c>
      <c r="L615" s="2">
        <v>60</v>
      </c>
      <c r="O615">
        <v>195</v>
      </c>
    </row>
    <row r="616" spans="1:15">
      <c r="B616" s="526"/>
      <c r="C616" s="526"/>
      <c r="D616" t="s">
        <v>18</v>
      </c>
      <c r="E616" s="2">
        <v>60</v>
      </c>
      <c r="G616" s="2">
        <f t="shared" si="10"/>
        <v>100.89999999999981</v>
      </c>
      <c r="K616" t="s">
        <v>19</v>
      </c>
      <c r="L616" s="2">
        <v>5</v>
      </c>
    </row>
    <row r="617" spans="1:15">
      <c r="B617" s="526"/>
      <c r="C617" s="526"/>
      <c r="D617" t="s">
        <v>19</v>
      </c>
      <c r="E617" s="2">
        <v>5</v>
      </c>
      <c r="F617" s="8"/>
      <c r="G617" s="2">
        <f t="shared" si="10"/>
        <v>105.89999999999981</v>
      </c>
      <c r="L617" s="2">
        <v>65</v>
      </c>
    </row>
    <row r="618" spans="1:15">
      <c r="A618" s="7">
        <v>44900</v>
      </c>
      <c r="B618" s="526" t="s">
        <v>714</v>
      </c>
      <c r="C618" s="526" t="s">
        <v>30</v>
      </c>
      <c r="D618" t="s">
        <v>16</v>
      </c>
      <c r="F618" s="8">
        <v>25.3</v>
      </c>
      <c r="G618" s="2">
        <f t="shared" si="10"/>
        <v>80.59999999999981</v>
      </c>
      <c r="L618" s="2"/>
    </row>
    <row r="619" spans="1:15">
      <c r="A619" s="7">
        <v>44900</v>
      </c>
      <c r="B619" s="526" t="s">
        <v>714</v>
      </c>
      <c r="C619" s="526" t="s">
        <v>30</v>
      </c>
      <c r="D619" t="s">
        <v>17</v>
      </c>
      <c r="F619" s="8">
        <v>15.6</v>
      </c>
      <c r="G619" s="2">
        <f t="shared" si="10"/>
        <v>64.999999999999815</v>
      </c>
      <c r="L619" s="2"/>
    </row>
    <row r="620" spans="1:15">
      <c r="A620" s="7">
        <v>44900</v>
      </c>
      <c r="B620" s="526" t="s">
        <v>715</v>
      </c>
      <c r="C620" s="526" t="s">
        <v>30</v>
      </c>
      <c r="D620" t="s">
        <v>18</v>
      </c>
      <c r="F620" s="2">
        <v>60</v>
      </c>
      <c r="G620" s="2">
        <f t="shared" si="10"/>
        <v>4.9999999999998153</v>
      </c>
      <c r="L620" s="2"/>
    </row>
    <row r="621" spans="1:15">
      <c r="A621" s="7">
        <v>44900</v>
      </c>
      <c r="B621" s="526" t="s">
        <v>715</v>
      </c>
      <c r="C621" s="526" t="s">
        <v>30</v>
      </c>
      <c r="D621" t="s">
        <v>19</v>
      </c>
      <c r="F621" s="2">
        <v>5</v>
      </c>
      <c r="G621" s="2">
        <f t="shared" si="10"/>
        <v>-1.8474111129762605E-13</v>
      </c>
      <c r="L621" s="2"/>
    </row>
    <row r="622" spans="1:15">
      <c r="A622" s="44">
        <v>44895</v>
      </c>
      <c r="B622" s="525" t="s">
        <v>14</v>
      </c>
      <c r="C622" s="525" t="s">
        <v>33</v>
      </c>
      <c r="D622" t="s">
        <v>16</v>
      </c>
      <c r="E622" s="8">
        <v>28.4</v>
      </c>
      <c r="F622" s="8"/>
      <c r="G622" s="2">
        <f t="shared" si="10"/>
        <v>28.399999999999814</v>
      </c>
      <c r="L622" s="8">
        <f>SUM(L597:L617)</f>
        <v>411</v>
      </c>
    </row>
    <row r="623" spans="1:15">
      <c r="B623" s="526"/>
      <c r="C623" s="526"/>
      <c r="D623" t="s">
        <v>17</v>
      </c>
      <c r="E623" s="8">
        <v>10.3</v>
      </c>
      <c r="F623" s="8"/>
      <c r="G623" s="2">
        <f>+G622+E623-F623</f>
        <v>38.699999999999818</v>
      </c>
    </row>
    <row r="624" spans="1:15">
      <c r="B624" s="526"/>
      <c r="C624" s="526"/>
      <c r="D624" t="s">
        <v>18</v>
      </c>
      <c r="E624" s="2">
        <v>60</v>
      </c>
      <c r="F624" s="8"/>
      <c r="G624" s="2">
        <f t="shared" ref="G624:G651" si="11">+G623+E624-F624</f>
        <v>98.699999999999818</v>
      </c>
    </row>
    <row r="625" spans="1:7">
      <c r="B625" s="526"/>
      <c r="C625" s="526"/>
      <c r="D625" t="s">
        <v>19</v>
      </c>
      <c r="E625" s="2">
        <v>5</v>
      </c>
      <c r="F625" s="8"/>
      <c r="G625" s="2">
        <f t="shared" si="11"/>
        <v>103.69999999999982</v>
      </c>
    </row>
    <row r="626" spans="1:7">
      <c r="A626" s="7">
        <v>44900</v>
      </c>
      <c r="B626" s="526" t="s">
        <v>715</v>
      </c>
      <c r="C626" s="526" t="s">
        <v>33</v>
      </c>
      <c r="D626" t="s">
        <v>18</v>
      </c>
      <c r="F626" s="2">
        <v>60</v>
      </c>
      <c r="G626" s="2">
        <f t="shared" si="11"/>
        <v>43.699999999999818</v>
      </c>
    </row>
    <row r="627" spans="1:7">
      <c r="A627" s="7">
        <v>44900</v>
      </c>
      <c r="B627" s="526" t="s">
        <v>715</v>
      </c>
      <c r="C627" s="526" t="s">
        <v>33</v>
      </c>
      <c r="D627" t="s">
        <v>19</v>
      </c>
      <c r="F627" s="2">
        <v>5</v>
      </c>
      <c r="G627" s="2">
        <f t="shared" si="11"/>
        <v>38.699999999999818</v>
      </c>
    </row>
    <row r="628" spans="1:7">
      <c r="A628" s="7">
        <v>44923</v>
      </c>
      <c r="B628" s="526" t="s">
        <v>716</v>
      </c>
      <c r="C628" s="526" t="s">
        <v>33</v>
      </c>
      <c r="D628" t="s">
        <v>16</v>
      </c>
      <c r="F628" s="8">
        <v>28.4</v>
      </c>
      <c r="G628" s="2">
        <f t="shared" si="11"/>
        <v>10.29999999999982</v>
      </c>
    </row>
    <row r="629" spans="1:7">
      <c r="A629" s="7">
        <v>44923</v>
      </c>
      <c r="B629" s="526" t="s">
        <v>716</v>
      </c>
      <c r="C629" s="526" t="s">
        <v>33</v>
      </c>
      <c r="D629" t="s">
        <v>17</v>
      </c>
      <c r="F629" s="8">
        <v>10.3</v>
      </c>
      <c r="G629" s="2">
        <f t="shared" si="11"/>
        <v>-1.8118839761882555E-13</v>
      </c>
    </row>
    <row r="630" spans="1:7">
      <c r="A630" s="44">
        <v>44926</v>
      </c>
      <c r="B630" s="525" t="s">
        <v>14</v>
      </c>
      <c r="C630" s="525" t="s">
        <v>34</v>
      </c>
      <c r="D630" t="s">
        <v>16</v>
      </c>
      <c r="E630" s="8">
        <v>32.5</v>
      </c>
      <c r="G630" s="2">
        <f t="shared" si="11"/>
        <v>32.499999999999815</v>
      </c>
    </row>
    <row r="631" spans="1:7">
      <c r="B631" s="526"/>
      <c r="C631" s="526"/>
      <c r="D631" t="s">
        <v>17</v>
      </c>
      <c r="E631" s="8">
        <v>8</v>
      </c>
      <c r="G631" s="2">
        <f t="shared" si="11"/>
        <v>40.499999999999815</v>
      </c>
    </row>
    <row r="632" spans="1:7">
      <c r="B632" s="526"/>
      <c r="C632" s="526"/>
      <c r="D632" t="s">
        <v>18</v>
      </c>
      <c r="E632" s="2">
        <v>60</v>
      </c>
      <c r="G632" s="2">
        <f t="shared" si="11"/>
        <v>100.49999999999982</v>
      </c>
    </row>
    <row r="633" spans="1:7">
      <c r="B633" s="526"/>
      <c r="C633" s="526"/>
      <c r="D633" t="s">
        <v>19</v>
      </c>
      <c r="E633" s="2">
        <v>5</v>
      </c>
      <c r="G633" s="2">
        <f t="shared" si="11"/>
        <v>105.49999999999982</v>
      </c>
    </row>
    <row r="634" spans="1:7">
      <c r="A634" s="7">
        <v>44992</v>
      </c>
      <c r="B634" s="526" t="s">
        <v>717</v>
      </c>
      <c r="C634" s="526" t="s">
        <v>34</v>
      </c>
      <c r="D634" t="s">
        <v>16</v>
      </c>
      <c r="F634" s="8">
        <v>32.5</v>
      </c>
      <c r="G634" s="2">
        <f t="shared" si="11"/>
        <v>72.999999999999815</v>
      </c>
    </row>
    <row r="635" spans="1:7">
      <c r="A635" s="7">
        <v>44992</v>
      </c>
      <c r="B635" s="526" t="s">
        <v>717</v>
      </c>
      <c r="C635" s="526" t="s">
        <v>34</v>
      </c>
      <c r="D635" t="s">
        <v>17</v>
      </c>
      <c r="F635" s="8">
        <v>8</v>
      </c>
      <c r="G635" s="2">
        <f t="shared" si="11"/>
        <v>64.999999999999815</v>
      </c>
    </row>
    <row r="636" spans="1:7">
      <c r="A636" s="7">
        <v>44992</v>
      </c>
      <c r="B636" s="526" t="s">
        <v>717</v>
      </c>
      <c r="C636" s="526" t="s">
        <v>34</v>
      </c>
      <c r="D636" t="s">
        <v>18</v>
      </c>
      <c r="F636" s="2">
        <v>60</v>
      </c>
      <c r="G636" s="2">
        <f t="shared" si="11"/>
        <v>4.9999999999998153</v>
      </c>
    </row>
    <row r="637" spans="1:7">
      <c r="A637" s="7">
        <v>44992</v>
      </c>
      <c r="B637" s="526" t="s">
        <v>717</v>
      </c>
      <c r="C637" s="526" t="s">
        <v>34</v>
      </c>
      <c r="D637" t="s">
        <v>19</v>
      </c>
      <c r="F637" s="2">
        <v>5</v>
      </c>
      <c r="G637" s="2">
        <f t="shared" si="11"/>
        <v>-1.8474111129762605E-13</v>
      </c>
    </row>
    <row r="638" spans="1:7">
      <c r="A638" s="44">
        <v>44957</v>
      </c>
      <c r="B638" s="525" t="s">
        <v>14</v>
      </c>
      <c r="C638" s="525" t="s">
        <v>15</v>
      </c>
      <c r="D638" t="s">
        <v>16</v>
      </c>
      <c r="E638" s="2">
        <v>29.4</v>
      </c>
      <c r="G638" s="2">
        <f t="shared" si="11"/>
        <v>29.399999999999814</v>
      </c>
    </row>
    <row r="639" spans="1:7">
      <c r="B639" s="526"/>
      <c r="C639" s="526"/>
      <c r="D639" t="s">
        <v>17</v>
      </c>
      <c r="E639" s="2">
        <v>6.7</v>
      </c>
      <c r="G639" s="2">
        <f t="shared" si="11"/>
        <v>36.099999999999817</v>
      </c>
    </row>
    <row r="640" spans="1:7">
      <c r="B640" s="526"/>
      <c r="C640" s="526"/>
      <c r="D640" t="s">
        <v>18</v>
      </c>
      <c r="E640" s="2">
        <v>60</v>
      </c>
      <c r="G640" s="2">
        <f t="shared" si="11"/>
        <v>96.099999999999824</v>
      </c>
    </row>
    <row r="641" spans="1:7">
      <c r="B641" s="526"/>
      <c r="C641" s="526"/>
      <c r="D641" t="s">
        <v>19</v>
      </c>
      <c r="E641" s="2">
        <v>5</v>
      </c>
      <c r="G641" s="2">
        <f t="shared" si="11"/>
        <v>101.09999999999982</v>
      </c>
    </row>
    <row r="642" spans="1:7">
      <c r="A642" s="7">
        <v>44992</v>
      </c>
      <c r="B642" s="526" t="s">
        <v>717</v>
      </c>
      <c r="C642" s="526" t="s">
        <v>15</v>
      </c>
      <c r="D642" t="s">
        <v>16</v>
      </c>
      <c r="F642" s="2">
        <v>29.4</v>
      </c>
      <c r="G642" s="2">
        <f t="shared" si="11"/>
        <v>71.699999999999818</v>
      </c>
    </row>
    <row r="643" spans="1:7">
      <c r="A643" s="7">
        <v>44992</v>
      </c>
      <c r="B643" s="526" t="s">
        <v>717</v>
      </c>
      <c r="C643" s="526" t="s">
        <v>15</v>
      </c>
      <c r="D643" t="s">
        <v>17</v>
      </c>
      <c r="F643" s="2">
        <v>6.7</v>
      </c>
      <c r="G643" s="2">
        <f t="shared" si="11"/>
        <v>64.999999999999815</v>
      </c>
    </row>
    <row r="644" spans="1:7">
      <c r="A644" s="7">
        <v>44992</v>
      </c>
      <c r="B644" s="526" t="s">
        <v>717</v>
      </c>
      <c r="C644" s="526" t="s">
        <v>15</v>
      </c>
      <c r="D644" t="s">
        <v>18</v>
      </c>
      <c r="F644" s="2">
        <v>60</v>
      </c>
      <c r="G644" s="2">
        <f t="shared" si="11"/>
        <v>4.9999999999998153</v>
      </c>
    </row>
    <row r="645" spans="1:7">
      <c r="A645" s="7">
        <v>44992</v>
      </c>
      <c r="B645" s="526" t="s">
        <v>717</v>
      </c>
      <c r="C645" s="526" t="s">
        <v>15</v>
      </c>
      <c r="D645" t="s">
        <v>19</v>
      </c>
      <c r="F645" s="2">
        <v>5</v>
      </c>
      <c r="G645" s="2">
        <f t="shared" si="11"/>
        <v>-1.8474111129762605E-13</v>
      </c>
    </row>
    <row r="646" spans="1:7">
      <c r="A646" s="44">
        <v>44985</v>
      </c>
      <c r="B646" s="525" t="s">
        <v>14</v>
      </c>
      <c r="C646" s="525" t="s">
        <v>20</v>
      </c>
      <c r="D646" t="s">
        <v>16</v>
      </c>
      <c r="E646" s="2">
        <v>32.1</v>
      </c>
      <c r="G646" s="2">
        <f>+G645+E646-F646</f>
        <v>32.099999999999817</v>
      </c>
    </row>
    <row r="647" spans="1:7">
      <c r="B647" s="526"/>
      <c r="C647" s="526"/>
      <c r="D647" t="s">
        <v>17</v>
      </c>
      <c r="E647" s="2">
        <v>7.1</v>
      </c>
      <c r="G647" s="2">
        <f>+G646+E647-F647</f>
        <v>39.199999999999818</v>
      </c>
    </row>
    <row r="648" spans="1:7">
      <c r="B648" s="526"/>
      <c r="C648" s="526"/>
      <c r="D648" t="s">
        <v>18</v>
      </c>
      <c r="E648" s="2">
        <v>56</v>
      </c>
      <c r="G648" s="2">
        <f>+G647+E648-F648</f>
        <v>95.199999999999818</v>
      </c>
    </row>
    <row r="649" spans="1:7">
      <c r="B649" s="526"/>
      <c r="C649" s="526"/>
      <c r="D649" t="s">
        <v>19</v>
      </c>
      <c r="E649" s="148">
        <v>5</v>
      </c>
      <c r="G649" s="2">
        <f>+G648+E649-F649</f>
        <v>100.19999999999982</v>
      </c>
    </row>
    <row r="650" spans="1:7">
      <c r="A650" s="7">
        <v>44992</v>
      </c>
      <c r="B650" s="526" t="s">
        <v>717</v>
      </c>
      <c r="C650" s="526" t="s">
        <v>20</v>
      </c>
      <c r="D650" t="s">
        <v>18</v>
      </c>
      <c r="E650" s="148"/>
      <c r="F650" s="2">
        <v>56</v>
      </c>
      <c r="G650" s="2">
        <f t="shared" ref="G650:G713" si="12">+G649+E650-F650</f>
        <v>44.199999999999818</v>
      </c>
    </row>
    <row r="651" spans="1:7">
      <c r="A651" s="7">
        <v>44992</v>
      </c>
      <c r="B651" s="526" t="s">
        <v>717</v>
      </c>
      <c r="C651" s="526" t="s">
        <v>20</v>
      </c>
      <c r="D651" t="s">
        <v>19</v>
      </c>
      <c r="E651" s="148"/>
      <c r="F651" s="148">
        <v>5</v>
      </c>
      <c r="G651" s="2">
        <f t="shared" si="12"/>
        <v>39.199999999999818</v>
      </c>
    </row>
    <row r="652" spans="1:7">
      <c r="A652" s="7">
        <v>45009</v>
      </c>
      <c r="B652" s="526">
        <v>26649</v>
      </c>
      <c r="C652" s="526" t="s">
        <v>20</v>
      </c>
      <c r="D652" t="s">
        <v>16</v>
      </c>
      <c r="E652" s="148"/>
      <c r="F652" s="2">
        <v>32.1</v>
      </c>
      <c r="G652" s="2">
        <f t="shared" si="12"/>
        <v>7.0999999999998167</v>
      </c>
    </row>
    <row r="653" spans="1:7">
      <c r="A653" s="7">
        <v>45009</v>
      </c>
      <c r="B653" s="526">
        <v>26649</v>
      </c>
      <c r="C653" s="526" t="s">
        <v>20</v>
      </c>
      <c r="D653" t="s">
        <v>17</v>
      </c>
      <c r="E653" s="148"/>
      <c r="F653" s="2">
        <v>7.1</v>
      </c>
      <c r="G653" s="2">
        <f t="shared" si="12"/>
        <v>-1.829647544582258E-13</v>
      </c>
    </row>
    <row r="654" spans="1:7">
      <c r="A654" s="88">
        <v>45016</v>
      </c>
      <c r="B654" s="525" t="s">
        <v>14</v>
      </c>
      <c r="C654" s="525" t="s">
        <v>23</v>
      </c>
      <c r="D654" t="s">
        <v>16</v>
      </c>
      <c r="E654" s="241">
        <v>35.6</v>
      </c>
      <c r="G654" s="2">
        <f t="shared" si="12"/>
        <v>35.599999999999817</v>
      </c>
    </row>
    <row r="655" spans="1:7">
      <c r="A655" s="86"/>
      <c r="B655" s="526"/>
      <c r="C655" s="526"/>
      <c r="D655" t="s">
        <v>17</v>
      </c>
      <c r="E655" s="241">
        <v>17.399999999999999</v>
      </c>
      <c r="G655" s="2">
        <f t="shared" si="12"/>
        <v>52.999999999999815</v>
      </c>
    </row>
    <row r="656" spans="1:7">
      <c r="A656" s="86"/>
      <c r="B656" s="526"/>
      <c r="C656" s="526"/>
      <c r="D656" t="s">
        <v>18</v>
      </c>
      <c r="E656" s="241">
        <v>60</v>
      </c>
      <c r="G656" s="2">
        <f t="shared" si="12"/>
        <v>112.99999999999982</v>
      </c>
    </row>
    <row r="657" spans="1:7">
      <c r="A657" s="86"/>
      <c r="B657" s="526"/>
      <c r="C657" s="526"/>
      <c r="D657" t="s">
        <v>19</v>
      </c>
      <c r="E657" s="241">
        <v>5</v>
      </c>
      <c r="G657" s="2">
        <f t="shared" si="12"/>
        <v>117.99999999999982</v>
      </c>
    </row>
    <row r="658" spans="1:7">
      <c r="A658" s="86">
        <v>45111</v>
      </c>
      <c r="B658" s="526">
        <v>27224</v>
      </c>
      <c r="C658" s="526" t="s">
        <v>23</v>
      </c>
      <c r="D658" t="s">
        <v>16</v>
      </c>
      <c r="E658" s="241"/>
      <c r="F658" s="241">
        <v>35.6</v>
      </c>
      <c r="G658" s="2">
        <f t="shared" si="12"/>
        <v>82.399999999999807</v>
      </c>
    </row>
    <row r="659" spans="1:7">
      <c r="A659" s="86">
        <v>45111</v>
      </c>
      <c r="B659" s="526">
        <v>27224</v>
      </c>
      <c r="C659" s="526" t="s">
        <v>23</v>
      </c>
      <c r="D659" t="s">
        <v>17</v>
      </c>
      <c r="E659" s="241"/>
      <c r="F659" s="241">
        <v>17.399999999999999</v>
      </c>
      <c r="G659" s="2">
        <f t="shared" si="12"/>
        <v>64.999999999999801</v>
      </c>
    </row>
    <row r="660" spans="1:7">
      <c r="A660" s="86">
        <v>45111</v>
      </c>
      <c r="B660" s="526">
        <v>27224</v>
      </c>
      <c r="C660" s="526" t="s">
        <v>23</v>
      </c>
      <c r="D660" t="s">
        <v>18</v>
      </c>
      <c r="E660" s="241"/>
      <c r="F660" s="241">
        <v>60</v>
      </c>
      <c r="G660" s="2">
        <f t="shared" si="12"/>
        <v>4.999999999999801</v>
      </c>
    </row>
    <row r="661" spans="1:7">
      <c r="A661" s="86">
        <v>45111</v>
      </c>
      <c r="B661" s="526">
        <v>27224</v>
      </c>
      <c r="C661" s="526" t="s">
        <v>23</v>
      </c>
      <c r="D661" t="s">
        <v>19</v>
      </c>
      <c r="E661" s="241"/>
      <c r="F661" s="241">
        <v>5</v>
      </c>
      <c r="G661" s="2">
        <f t="shared" si="12"/>
        <v>-1.9895196601282805E-13</v>
      </c>
    </row>
    <row r="662" spans="1:7">
      <c r="A662" s="88">
        <v>45046</v>
      </c>
      <c r="B662" s="525" t="s">
        <v>14</v>
      </c>
      <c r="C662" s="525" t="s">
        <v>24</v>
      </c>
      <c r="D662" t="s">
        <v>16</v>
      </c>
      <c r="E662" s="240">
        <v>37.299999999999997</v>
      </c>
      <c r="F662" s="148"/>
      <c r="G662" s="2">
        <f t="shared" si="12"/>
        <v>37.299999999999798</v>
      </c>
    </row>
    <row r="663" spans="1:7">
      <c r="A663" s="86"/>
      <c r="B663" s="526"/>
      <c r="C663" s="526"/>
      <c r="D663" t="s">
        <v>17</v>
      </c>
      <c r="E663" s="240">
        <v>15.2</v>
      </c>
      <c r="F663" s="148"/>
      <c r="G663" s="2">
        <f t="shared" si="12"/>
        <v>52.499999999999801</v>
      </c>
    </row>
    <row r="664" spans="1:7">
      <c r="A664" s="86"/>
      <c r="B664" s="526"/>
      <c r="C664" s="526"/>
      <c r="D664" t="s">
        <v>18</v>
      </c>
      <c r="E664" s="240">
        <v>60</v>
      </c>
      <c r="F664" s="148"/>
      <c r="G664" s="2">
        <f t="shared" si="12"/>
        <v>112.4999999999998</v>
      </c>
    </row>
    <row r="665" spans="1:7">
      <c r="A665" s="86"/>
      <c r="B665" s="526"/>
      <c r="C665" s="526"/>
      <c r="D665" t="s">
        <v>19</v>
      </c>
      <c r="E665" s="240">
        <v>5</v>
      </c>
      <c r="F665" s="148"/>
      <c r="G665" s="2">
        <f t="shared" si="12"/>
        <v>117.4999999999998</v>
      </c>
    </row>
    <row r="666" spans="1:7">
      <c r="A666" s="86">
        <v>45111</v>
      </c>
      <c r="B666" s="526">
        <v>27224</v>
      </c>
      <c r="C666" s="526" t="s">
        <v>24</v>
      </c>
      <c r="D666" t="s">
        <v>16</v>
      </c>
      <c r="E666" s="240"/>
      <c r="F666" s="240">
        <v>37.299999999999997</v>
      </c>
      <c r="G666" s="2">
        <f t="shared" si="12"/>
        <v>80.199999999999804</v>
      </c>
    </row>
    <row r="667" spans="1:7">
      <c r="A667" s="86">
        <v>45111</v>
      </c>
      <c r="B667" s="526">
        <v>27224</v>
      </c>
      <c r="C667" s="526" t="s">
        <v>24</v>
      </c>
      <c r="D667" t="s">
        <v>17</v>
      </c>
      <c r="E667" s="240"/>
      <c r="F667" s="240">
        <v>15.2</v>
      </c>
      <c r="G667" s="2">
        <f t="shared" si="12"/>
        <v>64.999999999999801</v>
      </c>
    </row>
    <row r="668" spans="1:7">
      <c r="A668" s="86">
        <v>45111</v>
      </c>
      <c r="B668" s="526">
        <v>27224</v>
      </c>
      <c r="C668" s="526" t="s">
        <v>24</v>
      </c>
      <c r="D668" t="s">
        <v>18</v>
      </c>
      <c r="E668" s="240"/>
      <c r="F668" s="240">
        <v>60</v>
      </c>
      <c r="G668" s="2">
        <f t="shared" si="12"/>
        <v>4.999999999999801</v>
      </c>
    </row>
    <row r="669" spans="1:7">
      <c r="A669" s="86">
        <v>45111</v>
      </c>
      <c r="B669" s="526">
        <v>27224</v>
      </c>
      <c r="C669" s="526" t="s">
        <v>24</v>
      </c>
      <c r="D669" t="s">
        <v>19</v>
      </c>
      <c r="E669" s="240"/>
      <c r="F669" s="240">
        <v>5</v>
      </c>
      <c r="G669" s="2">
        <f t="shared" si="12"/>
        <v>-1.9895196601282805E-13</v>
      </c>
    </row>
    <row r="670" spans="1:7">
      <c r="A670" s="88">
        <v>45077</v>
      </c>
      <c r="B670" s="525" t="s">
        <v>14</v>
      </c>
      <c r="C670" s="525" t="s">
        <v>25</v>
      </c>
      <c r="D670" t="s">
        <v>16</v>
      </c>
      <c r="E670" s="240">
        <v>34.5</v>
      </c>
      <c r="G670" s="2">
        <f t="shared" si="12"/>
        <v>34.499999999999801</v>
      </c>
    </row>
    <row r="671" spans="1:7">
      <c r="A671" s="86"/>
      <c r="B671" s="526"/>
      <c r="C671" s="526"/>
      <c r="D671" t="s">
        <v>17</v>
      </c>
      <c r="E671" s="240">
        <v>6.2</v>
      </c>
      <c r="G671" s="2">
        <f t="shared" si="12"/>
        <v>40.699999999999804</v>
      </c>
    </row>
    <row r="672" spans="1:7">
      <c r="A672" s="86"/>
      <c r="B672" s="526"/>
      <c r="C672" s="526"/>
      <c r="D672" t="s">
        <v>18</v>
      </c>
      <c r="E672" s="240">
        <v>60</v>
      </c>
      <c r="G672" s="2">
        <f t="shared" si="12"/>
        <v>100.6999999999998</v>
      </c>
    </row>
    <row r="673" spans="1:7">
      <c r="A673" s="86"/>
      <c r="B673" s="526"/>
      <c r="C673" s="526"/>
      <c r="D673" t="s">
        <v>19</v>
      </c>
      <c r="E673" s="240">
        <v>5</v>
      </c>
      <c r="G673" s="2">
        <f t="shared" si="12"/>
        <v>105.6999999999998</v>
      </c>
    </row>
    <row r="674" spans="1:7">
      <c r="A674" s="86"/>
      <c r="B674" s="526"/>
      <c r="C674" s="526"/>
      <c r="D674" t="s">
        <v>493</v>
      </c>
      <c r="E674" s="240">
        <v>10</v>
      </c>
      <c r="G674" s="2">
        <f t="shared" si="12"/>
        <v>115.6999999999998</v>
      </c>
    </row>
    <row r="675" spans="1:7">
      <c r="A675" s="86">
        <v>45111</v>
      </c>
      <c r="B675" s="526">
        <v>27225</v>
      </c>
      <c r="C675" s="65" t="s">
        <v>25</v>
      </c>
      <c r="D675" t="s">
        <v>16</v>
      </c>
      <c r="F675" s="240">
        <v>34.5</v>
      </c>
      <c r="G675" s="2">
        <f t="shared" si="12"/>
        <v>81.199999999999804</v>
      </c>
    </row>
    <row r="676" spans="1:7">
      <c r="A676" s="86">
        <v>45111</v>
      </c>
      <c r="B676" s="526">
        <v>27225</v>
      </c>
      <c r="C676" s="65" t="s">
        <v>25</v>
      </c>
      <c r="D676" t="s">
        <v>17</v>
      </c>
      <c r="F676" s="240">
        <v>6.2</v>
      </c>
      <c r="G676" s="2">
        <f t="shared" si="12"/>
        <v>74.999999999999801</v>
      </c>
    </row>
    <row r="677" spans="1:7">
      <c r="A677" s="86">
        <v>45111</v>
      </c>
      <c r="B677" s="526">
        <v>27225</v>
      </c>
      <c r="C677" s="65" t="s">
        <v>25</v>
      </c>
      <c r="D677" t="s">
        <v>18</v>
      </c>
      <c r="F677" s="240">
        <v>60</v>
      </c>
      <c r="G677" s="2">
        <f t="shared" si="12"/>
        <v>14.999999999999801</v>
      </c>
    </row>
    <row r="678" spans="1:7">
      <c r="A678" s="86">
        <v>45111</v>
      </c>
      <c r="B678" s="526">
        <v>27225</v>
      </c>
      <c r="C678" s="65" t="s">
        <v>25</v>
      </c>
      <c r="D678" t="s">
        <v>19</v>
      </c>
      <c r="F678" s="240">
        <v>5</v>
      </c>
      <c r="G678" s="2">
        <f t="shared" si="12"/>
        <v>9.999999999999801</v>
      </c>
    </row>
    <row r="679" spans="1:7">
      <c r="A679" s="86">
        <v>45111</v>
      </c>
      <c r="B679" s="526">
        <v>27225</v>
      </c>
      <c r="C679" s="65" t="s">
        <v>25</v>
      </c>
      <c r="D679" t="s">
        <v>493</v>
      </c>
      <c r="F679" s="240">
        <v>10</v>
      </c>
      <c r="G679" s="2">
        <f t="shared" si="12"/>
        <v>-1.9895196601282805E-13</v>
      </c>
    </row>
    <row r="680" spans="1:7">
      <c r="A680" s="88">
        <v>45107</v>
      </c>
      <c r="B680" s="525" t="s">
        <v>14</v>
      </c>
      <c r="C680" s="525" t="s">
        <v>26</v>
      </c>
      <c r="D680" t="s">
        <v>16</v>
      </c>
      <c r="E680" s="240">
        <v>35.1</v>
      </c>
      <c r="G680" s="2">
        <f t="shared" si="12"/>
        <v>35.099999999999802</v>
      </c>
    </row>
    <row r="681" spans="1:7">
      <c r="A681" s="86"/>
      <c r="B681" s="526"/>
      <c r="C681" s="526"/>
      <c r="D681" t="s">
        <v>17</v>
      </c>
      <c r="E681" s="240">
        <v>8.1999999999999993</v>
      </c>
      <c r="G681" s="2">
        <f t="shared" si="12"/>
        <v>43.299999999999798</v>
      </c>
    </row>
    <row r="682" spans="1:7">
      <c r="A682" s="86"/>
      <c r="B682" s="526"/>
      <c r="C682" s="526"/>
      <c r="D682" t="s">
        <v>18</v>
      </c>
      <c r="E682" s="240">
        <v>60</v>
      </c>
      <c r="G682" s="2">
        <f t="shared" si="12"/>
        <v>103.2999999999998</v>
      </c>
    </row>
    <row r="683" spans="1:7">
      <c r="A683" s="86"/>
      <c r="B683" s="526"/>
      <c r="C683" s="526"/>
      <c r="D683" t="s">
        <v>19</v>
      </c>
      <c r="E683" s="240">
        <v>5</v>
      </c>
      <c r="G683" s="2">
        <f t="shared" si="12"/>
        <v>108.2999999999998</v>
      </c>
    </row>
    <row r="684" spans="1:7">
      <c r="A684" s="86">
        <v>45194</v>
      </c>
      <c r="B684" s="526">
        <v>27504</v>
      </c>
      <c r="C684" s="526" t="s">
        <v>26</v>
      </c>
      <c r="D684" t="s">
        <v>16</v>
      </c>
      <c r="E684" s="240"/>
      <c r="F684" s="240">
        <v>35.1</v>
      </c>
      <c r="G684" s="2">
        <f t="shared" si="12"/>
        <v>73.19999999999979</v>
      </c>
    </row>
    <row r="685" spans="1:7">
      <c r="A685" s="86">
        <v>45194</v>
      </c>
      <c r="B685" s="526">
        <v>27504</v>
      </c>
      <c r="C685" s="526" t="s">
        <v>26</v>
      </c>
      <c r="D685" t="s">
        <v>17</v>
      </c>
      <c r="E685" s="240"/>
      <c r="F685" s="240">
        <v>8.1999999999999993</v>
      </c>
      <c r="G685" s="2">
        <f t="shared" si="12"/>
        <v>64.999999999999787</v>
      </c>
    </row>
    <row r="686" spans="1:7">
      <c r="A686" s="86">
        <v>45194</v>
      </c>
      <c r="B686" s="526">
        <v>27505</v>
      </c>
      <c r="C686" s="526" t="s">
        <v>26</v>
      </c>
      <c r="D686" t="s">
        <v>18</v>
      </c>
      <c r="E686" s="240"/>
      <c r="F686" s="240">
        <v>60</v>
      </c>
      <c r="G686" s="2">
        <f t="shared" si="12"/>
        <v>4.9999999999997868</v>
      </c>
    </row>
    <row r="687" spans="1:7">
      <c r="A687" s="86">
        <v>45194</v>
      </c>
      <c r="B687" s="526">
        <v>27505</v>
      </c>
      <c r="C687" s="526" t="s">
        <v>26</v>
      </c>
      <c r="D687" t="s">
        <v>19</v>
      </c>
      <c r="E687" s="240"/>
      <c r="F687" s="240">
        <v>5</v>
      </c>
      <c r="G687" s="2">
        <f t="shared" si="12"/>
        <v>-2.1316282072803006E-13</v>
      </c>
    </row>
    <row r="688" spans="1:7">
      <c r="A688" s="88">
        <v>45138</v>
      </c>
      <c r="B688" s="525" t="s">
        <v>14</v>
      </c>
      <c r="C688" s="525" t="s">
        <v>27</v>
      </c>
      <c r="D688" t="s">
        <v>16</v>
      </c>
      <c r="E688" s="240">
        <v>33.1</v>
      </c>
      <c r="G688" s="2">
        <f t="shared" si="12"/>
        <v>33.099999999999788</v>
      </c>
    </row>
    <row r="689" spans="1:12">
      <c r="A689" s="86"/>
      <c r="B689" s="526"/>
      <c r="C689" s="526"/>
      <c r="D689" t="s">
        <v>17</v>
      </c>
      <c r="E689" s="240">
        <v>9.4</v>
      </c>
      <c r="G689" s="2">
        <f t="shared" si="12"/>
        <v>42.499999999999787</v>
      </c>
    </row>
    <row r="690" spans="1:12">
      <c r="A690" s="86"/>
      <c r="B690" s="526"/>
      <c r="C690" s="526"/>
      <c r="D690" t="s">
        <v>18</v>
      </c>
      <c r="E690" s="240">
        <v>60</v>
      </c>
      <c r="G690" s="2">
        <f t="shared" si="12"/>
        <v>102.49999999999979</v>
      </c>
      <c r="K690">
        <f>250-215.8</f>
        <v>34.199999999999989</v>
      </c>
    </row>
    <row r="691" spans="1:12">
      <c r="A691" s="86"/>
      <c r="B691" s="526"/>
      <c r="C691" s="526"/>
      <c r="D691" t="s">
        <v>19</v>
      </c>
      <c r="E691" s="240">
        <v>5</v>
      </c>
      <c r="G691" s="2">
        <f t="shared" si="12"/>
        <v>107.49999999999979</v>
      </c>
      <c r="I691" s="67"/>
      <c r="J691" s="67"/>
    </row>
    <row r="692" spans="1:12">
      <c r="A692" s="86">
        <v>45194</v>
      </c>
      <c r="B692" s="526">
        <v>27504</v>
      </c>
      <c r="C692" s="526" t="s">
        <v>27</v>
      </c>
      <c r="D692" t="s">
        <v>16</v>
      </c>
      <c r="E692" s="240"/>
      <c r="F692" s="240">
        <v>33.1</v>
      </c>
      <c r="G692" s="2">
        <f t="shared" si="12"/>
        <v>74.399999999999778</v>
      </c>
      <c r="I692" s="67"/>
      <c r="J692" s="67"/>
    </row>
    <row r="693" spans="1:12">
      <c r="A693" s="86">
        <v>45194</v>
      </c>
      <c r="B693" s="526">
        <v>27504</v>
      </c>
      <c r="C693" s="526" t="s">
        <v>27</v>
      </c>
      <c r="D693" t="s">
        <v>17</v>
      </c>
      <c r="E693" s="240"/>
      <c r="F693" s="240">
        <v>9.4</v>
      </c>
      <c r="G693" s="2">
        <f t="shared" si="12"/>
        <v>64.999999999999773</v>
      </c>
      <c r="I693" s="67"/>
      <c r="J693" s="67"/>
    </row>
    <row r="694" spans="1:12">
      <c r="A694" s="86">
        <v>45194</v>
      </c>
      <c r="B694" s="526">
        <v>27505</v>
      </c>
      <c r="C694" s="526" t="s">
        <v>27</v>
      </c>
      <c r="D694" t="s">
        <v>18</v>
      </c>
      <c r="E694" s="240"/>
      <c r="F694" s="240">
        <v>60</v>
      </c>
      <c r="G694" s="2">
        <f t="shared" si="12"/>
        <v>4.9999999999997726</v>
      </c>
      <c r="I694" s="67"/>
      <c r="J694" s="67"/>
    </row>
    <row r="695" spans="1:12">
      <c r="A695" s="86">
        <v>45194</v>
      </c>
      <c r="B695" s="526">
        <v>27505</v>
      </c>
      <c r="C695" s="526" t="s">
        <v>27</v>
      </c>
      <c r="D695" t="s">
        <v>19</v>
      </c>
      <c r="E695" s="240"/>
      <c r="F695" s="240">
        <v>5</v>
      </c>
      <c r="G695" s="2">
        <f t="shared" si="12"/>
        <v>-2.2737367544323206E-13</v>
      </c>
      <c r="I695" s="67"/>
      <c r="J695" s="67"/>
    </row>
    <row r="696" spans="1:12">
      <c r="A696" s="44">
        <v>45169</v>
      </c>
      <c r="B696" s="525" t="s">
        <v>14</v>
      </c>
      <c r="C696" s="64" t="s">
        <v>28</v>
      </c>
      <c r="D696" t="s">
        <v>16</v>
      </c>
      <c r="E696" s="240">
        <v>31.6</v>
      </c>
      <c r="G696" s="2">
        <f t="shared" si="12"/>
        <v>31.599999999999774</v>
      </c>
    </row>
    <row r="697" spans="1:12">
      <c r="B697" s="526"/>
      <c r="D697" t="s">
        <v>17</v>
      </c>
      <c r="E697" s="240">
        <v>12.4</v>
      </c>
      <c r="G697" s="2">
        <f t="shared" si="12"/>
        <v>43.999999999999773</v>
      </c>
    </row>
    <row r="698" spans="1:12">
      <c r="B698" s="526"/>
      <c r="D698" t="s">
        <v>18</v>
      </c>
      <c r="E698" s="240">
        <v>60</v>
      </c>
      <c r="G698" s="2">
        <f t="shared" si="12"/>
        <v>103.99999999999977</v>
      </c>
    </row>
    <row r="699" spans="1:12">
      <c r="B699" s="526"/>
      <c r="D699" t="s">
        <v>19</v>
      </c>
      <c r="E699" s="240">
        <v>5</v>
      </c>
      <c r="G699" s="2">
        <f t="shared" si="12"/>
        <v>108.99999999999977</v>
      </c>
    </row>
    <row r="700" spans="1:12">
      <c r="A700" s="86"/>
      <c r="B700" s="526"/>
      <c r="D700" t="s">
        <v>66</v>
      </c>
      <c r="E700" s="2">
        <v>15</v>
      </c>
      <c r="G700" s="2">
        <f t="shared" si="12"/>
        <v>123.99999999999977</v>
      </c>
    </row>
    <row r="701" spans="1:12">
      <c r="A701" s="86">
        <v>45194</v>
      </c>
      <c r="B701" s="526">
        <v>27506</v>
      </c>
      <c r="C701" s="65" t="s">
        <v>28</v>
      </c>
      <c r="D701" t="s">
        <v>16</v>
      </c>
      <c r="F701" s="240">
        <v>31.6</v>
      </c>
      <c r="G701" s="2">
        <f t="shared" si="12"/>
        <v>92.399999999999778</v>
      </c>
      <c r="K701" s="64" t="s">
        <v>28</v>
      </c>
      <c r="L701" s="64" t="s">
        <v>28</v>
      </c>
    </row>
    <row r="702" spans="1:12">
      <c r="A702" s="86">
        <v>45194</v>
      </c>
      <c r="B702" s="526">
        <v>27506</v>
      </c>
      <c r="C702" s="65" t="s">
        <v>28</v>
      </c>
      <c r="D702" t="s">
        <v>17</v>
      </c>
      <c r="F702" s="240">
        <v>12.4</v>
      </c>
      <c r="G702" s="2">
        <f t="shared" si="12"/>
        <v>79.999999999999773</v>
      </c>
    </row>
    <row r="703" spans="1:12">
      <c r="A703" s="86">
        <v>45194</v>
      </c>
      <c r="B703" s="526">
        <v>27506</v>
      </c>
      <c r="C703" s="65" t="s">
        <v>28</v>
      </c>
      <c r="D703" t="s">
        <v>18</v>
      </c>
      <c r="F703" s="240">
        <v>60</v>
      </c>
      <c r="G703" s="2">
        <f t="shared" si="12"/>
        <v>19.999999999999773</v>
      </c>
    </row>
    <row r="704" spans="1:12">
      <c r="A704" s="86">
        <v>45194</v>
      </c>
      <c r="B704" s="526">
        <v>27506</v>
      </c>
      <c r="C704" s="65" t="s">
        <v>28</v>
      </c>
      <c r="D704" t="s">
        <v>19</v>
      </c>
      <c r="F704" s="240">
        <v>5</v>
      </c>
      <c r="G704" s="2">
        <f t="shared" si="12"/>
        <v>14.999999999999773</v>
      </c>
    </row>
    <row r="705" spans="1:7">
      <c r="A705" s="7">
        <v>45288</v>
      </c>
      <c r="B705" s="526">
        <v>28071</v>
      </c>
      <c r="C705" s="65" t="s">
        <v>28</v>
      </c>
      <c r="D705" t="s">
        <v>66</v>
      </c>
      <c r="F705" s="240">
        <v>15</v>
      </c>
      <c r="G705" s="2">
        <f t="shared" si="12"/>
        <v>-2.2737367544323206E-13</v>
      </c>
    </row>
    <row r="706" spans="1:7">
      <c r="A706" s="44">
        <v>45199</v>
      </c>
      <c r="B706" s="525" t="s">
        <v>14</v>
      </c>
      <c r="C706" s="525" t="s">
        <v>53</v>
      </c>
      <c r="D706" t="s">
        <v>16</v>
      </c>
      <c r="E706" s="240">
        <v>31.5</v>
      </c>
      <c r="G706" s="2">
        <f t="shared" si="12"/>
        <v>31.499999999999773</v>
      </c>
    </row>
    <row r="707" spans="1:7">
      <c r="A707" s="86"/>
      <c r="B707" s="526"/>
      <c r="C707" s="526"/>
      <c r="D707" t="s">
        <v>17</v>
      </c>
      <c r="E707" s="240">
        <v>11.4</v>
      </c>
      <c r="G707" s="2">
        <f t="shared" si="12"/>
        <v>42.899999999999771</v>
      </c>
    </row>
    <row r="708" spans="1:7">
      <c r="A708" s="86"/>
      <c r="B708" s="526"/>
      <c r="C708" s="526"/>
      <c r="D708" t="s">
        <v>18</v>
      </c>
      <c r="E708" s="240">
        <v>60</v>
      </c>
      <c r="G708" s="2">
        <f t="shared" si="12"/>
        <v>102.89999999999978</v>
      </c>
    </row>
    <row r="709" spans="1:7">
      <c r="A709" s="86"/>
      <c r="B709" s="526"/>
      <c r="C709" s="526"/>
      <c r="D709" t="s">
        <v>19</v>
      </c>
      <c r="E709" s="240">
        <v>5</v>
      </c>
      <c r="G709" s="2">
        <f t="shared" si="12"/>
        <v>107.89999999999978</v>
      </c>
    </row>
    <row r="710" spans="1:7">
      <c r="A710" s="86"/>
      <c r="B710" s="526"/>
      <c r="C710" s="526"/>
      <c r="D710" t="s">
        <v>77</v>
      </c>
      <c r="E710" s="240">
        <v>10</v>
      </c>
      <c r="G710" s="2">
        <f t="shared" si="12"/>
        <v>117.89999999999978</v>
      </c>
    </row>
    <row r="711" spans="1:7">
      <c r="A711" s="86"/>
      <c r="B711" s="526"/>
      <c r="C711" s="526"/>
      <c r="D711" t="s">
        <v>105</v>
      </c>
      <c r="E711" s="240">
        <v>10</v>
      </c>
      <c r="G711" s="2">
        <f t="shared" si="12"/>
        <v>127.89999999999978</v>
      </c>
    </row>
    <row r="712" spans="1:7">
      <c r="A712" s="7">
        <v>45288</v>
      </c>
      <c r="B712" s="526">
        <v>28071</v>
      </c>
      <c r="C712" s="526" t="s">
        <v>53</v>
      </c>
      <c r="D712" t="s">
        <v>16</v>
      </c>
      <c r="E712" s="240"/>
      <c r="F712" s="240">
        <v>31.5</v>
      </c>
      <c r="G712" s="2">
        <f t="shared" si="12"/>
        <v>96.399999999999778</v>
      </c>
    </row>
    <row r="713" spans="1:7">
      <c r="A713" s="7">
        <v>45288</v>
      </c>
      <c r="B713" s="526">
        <v>28071</v>
      </c>
      <c r="C713" s="526" t="s">
        <v>53</v>
      </c>
      <c r="D713" t="s">
        <v>17</v>
      </c>
      <c r="E713" s="240"/>
      <c r="F713" s="240">
        <v>11.4</v>
      </c>
      <c r="G713" s="2">
        <f t="shared" si="12"/>
        <v>84.999999999999773</v>
      </c>
    </row>
    <row r="714" spans="1:7">
      <c r="A714" s="7">
        <v>45288</v>
      </c>
      <c r="B714" s="526">
        <v>28071</v>
      </c>
      <c r="C714" s="526" t="s">
        <v>53</v>
      </c>
      <c r="D714" t="s">
        <v>18</v>
      </c>
      <c r="E714" s="240"/>
      <c r="F714" s="240">
        <v>60</v>
      </c>
      <c r="G714" s="2">
        <f t="shared" ref="G714:G715" si="13">+G713+E714-F714</f>
        <v>24.999999999999773</v>
      </c>
    </row>
    <row r="715" spans="1:7">
      <c r="A715" s="7">
        <v>45288</v>
      </c>
      <c r="B715" s="526">
        <v>28071</v>
      </c>
      <c r="C715" s="526" t="s">
        <v>53</v>
      </c>
      <c r="D715" t="s">
        <v>19</v>
      </c>
      <c r="E715" s="240"/>
      <c r="F715" s="240">
        <v>5</v>
      </c>
      <c r="G715" s="2">
        <f t="shared" si="13"/>
        <v>19.999999999999773</v>
      </c>
    </row>
    <row r="716" spans="1:7">
      <c r="A716" s="7">
        <v>45288</v>
      </c>
      <c r="B716" s="526">
        <v>28071</v>
      </c>
      <c r="C716" s="526" t="s">
        <v>53</v>
      </c>
      <c r="D716" t="s">
        <v>77</v>
      </c>
      <c r="E716" s="240"/>
      <c r="F716" s="240">
        <v>10</v>
      </c>
      <c r="G716" s="2">
        <f t="shared" ref="G716:G779" si="14">+G715+E716-F716</f>
        <v>9.9999999999997726</v>
      </c>
    </row>
    <row r="717" spans="1:7">
      <c r="A717" s="7">
        <v>45288</v>
      </c>
      <c r="B717" s="526">
        <v>28071</v>
      </c>
      <c r="C717" s="526" t="s">
        <v>53</v>
      </c>
      <c r="D717" t="s">
        <v>105</v>
      </c>
      <c r="E717" s="240"/>
      <c r="F717" s="240">
        <v>10</v>
      </c>
      <c r="G717" s="2">
        <f t="shared" si="14"/>
        <v>-2.2737367544323206E-13</v>
      </c>
    </row>
    <row r="718" spans="1:7">
      <c r="A718" s="44">
        <v>45230</v>
      </c>
      <c r="B718" s="525" t="s">
        <v>14</v>
      </c>
      <c r="C718" s="525" t="s">
        <v>30</v>
      </c>
      <c r="D718" t="s">
        <v>16</v>
      </c>
      <c r="E718" s="26">
        <v>30.6</v>
      </c>
      <c r="G718" s="2">
        <f t="shared" si="14"/>
        <v>30.599999999999774</v>
      </c>
    </row>
    <row r="719" spans="1:7">
      <c r="B719" s="526"/>
      <c r="C719" s="526"/>
      <c r="D719" t="s">
        <v>17</v>
      </c>
      <c r="E719" s="26">
        <v>8.6</v>
      </c>
      <c r="G719" s="2">
        <f t="shared" si="14"/>
        <v>39.199999999999775</v>
      </c>
    </row>
    <row r="720" spans="1:7">
      <c r="B720" s="526"/>
      <c r="C720" s="526"/>
      <c r="D720" t="s">
        <v>18</v>
      </c>
      <c r="E720" s="240">
        <v>60</v>
      </c>
      <c r="G720" s="2">
        <f t="shared" si="14"/>
        <v>99.199999999999775</v>
      </c>
    </row>
    <row r="721" spans="1:9">
      <c r="B721" s="526"/>
      <c r="C721" s="526"/>
      <c r="D721" t="s">
        <v>19</v>
      </c>
      <c r="E721" s="240">
        <v>5</v>
      </c>
      <c r="G721" s="2">
        <f t="shared" si="14"/>
        <v>104.19999999999978</v>
      </c>
    </row>
    <row r="722" spans="1:9">
      <c r="A722" s="7">
        <v>45288</v>
      </c>
      <c r="B722" s="526">
        <v>28071</v>
      </c>
      <c r="C722" s="526" t="s">
        <v>30</v>
      </c>
      <c r="D722" t="s">
        <v>16</v>
      </c>
      <c r="E722" s="240"/>
      <c r="F722" s="26">
        <v>30.6</v>
      </c>
      <c r="G722" s="2">
        <f t="shared" si="14"/>
        <v>73.599999999999767</v>
      </c>
    </row>
    <row r="723" spans="1:9">
      <c r="A723" s="7">
        <v>45288</v>
      </c>
      <c r="B723" s="526">
        <v>28071</v>
      </c>
      <c r="C723" s="526" t="s">
        <v>30</v>
      </c>
      <c r="D723" t="s">
        <v>17</v>
      </c>
      <c r="E723" s="240"/>
      <c r="F723" s="26">
        <v>8.6</v>
      </c>
      <c r="G723" s="2">
        <f t="shared" si="14"/>
        <v>64.999999999999773</v>
      </c>
    </row>
    <row r="724" spans="1:9">
      <c r="A724" s="7">
        <v>45288</v>
      </c>
      <c r="B724" s="526">
        <v>28071</v>
      </c>
      <c r="C724" s="526" t="s">
        <v>30</v>
      </c>
      <c r="D724" t="s">
        <v>18</v>
      </c>
      <c r="E724" s="240"/>
      <c r="F724" s="240">
        <v>60</v>
      </c>
      <c r="G724" s="2">
        <f t="shared" si="14"/>
        <v>4.9999999999997726</v>
      </c>
    </row>
    <row r="725" spans="1:9">
      <c r="A725" s="7">
        <v>45288</v>
      </c>
      <c r="B725" s="526">
        <v>28071</v>
      </c>
      <c r="C725" s="526" t="s">
        <v>30</v>
      </c>
      <c r="D725" t="s">
        <v>19</v>
      </c>
      <c r="E725" s="240"/>
      <c r="F725" s="240">
        <v>5</v>
      </c>
      <c r="G725" s="2">
        <f t="shared" si="14"/>
        <v>-2.2737367544323206E-13</v>
      </c>
    </row>
    <row r="726" spans="1:9">
      <c r="A726" s="44">
        <v>45260</v>
      </c>
      <c r="B726" s="525" t="s">
        <v>14</v>
      </c>
      <c r="C726" s="525" t="s">
        <v>33</v>
      </c>
      <c r="D726" t="s">
        <v>16</v>
      </c>
      <c r="E726" s="8">
        <v>33.299999999999997</v>
      </c>
      <c r="G726" s="2">
        <f t="shared" si="14"/>
        <v>33.29999999999977</v>
      </c>
    </row>
    <row r="727" spans="1:9">
      <c r="A727" s="86"/>
      <c r="B727" s="526"/>
      <c r="C727" s="526"/>
      <c r="D727" t="s">
        <v>17</v>
      </c>
      <c r="E727" s="8">
        <v>11.9</v>
      </c>
      <c r="G727" s="2">
        <f t="shared" si="14"/>
        <v>45.199999999999768</v>
      </c>
    </row>
    <row r="728" spans="1:9">
      <c r="A728" s="86"/>
      <c r="B728" s="526"/>
      <c r="C728" s="526"/>
      <c r="D728" t="s">
        <v>18</v>
      </c>
      <c r="E728" s="8">
        <v>60</v>
      </c>
      <c r="G728" s="2">
        <f t="shared" si="14"/>
        <v>105.19999999999976</v>
      </c>
    </row>
    <row r="729" spans="1:9">
      <c r="A729" s="86"/>
      <c r="B729" s="526"/>
      <c r="C729" s="526"/>
      <c r="D729" t="s">
        <v>19</v>
      </c>
      <c r="E729" s="8">
        <v>5</v>
      </c>
      <c r="G729" s="2">
        <f t="shared" si="14"/>
        <v>110.19999999999976</v>
      </c>
    </row>
    <row r="730" spans="1:9">
      <c r="A730" s="7">
        <v>45654</v>
      </c>
      <c r="B730" s="526">
        <v>28072</v>
      </c>
      <c r="C730" s="526" t="s">
        <v>33</v>
      </c>
      <c r="D730" t="s">
        <v>16</v>
      </c>
      <c r="E730" s="8"/>
      <c r="F730" s="8">
        <v>33.299999999999997</v>
      </c>
      <c r="G730" s="2">
        <f t="shared" si="14"/>
        <v>76.899999999999764</v>
      </c>
    </row>
    <row r="731" spans="1:9">
      <c r="A731" s="7">
        <v>45654</v>
      </c>
      <c r="B731" s="526">
        <v>28072</v>
      </c>
      <c r="C731" s="526" t="s">
        <v>33</v>
      </c>
      <c r="D731" t="s">
        <v>17</v>
      </c>
      <c r="E731" s="8"/>
      <c r="F731" s="8">
        <v>11.9</v>
      </c>
      <c r="G731" s="2">
        <f t="shared" si="14"/>
        <v>64.999999999999758</v>
      </c>
    </row>
    <row r="732" spans="1:9">
      <c r="A732" s="7">
        <v>45654</v>
      </c>
      <c r="B732" s="526">
        <v>28072</v>
      </c>
      <c r="C732" s="526" t="s">
        <v>33</v>
      </c>
      <c r="D732" t="s">
        <v>18</v>
      </c>
      <c r="E732" s="8"/>
      <c r="F732" s="8">
        <v>60</v>
      </c>
      <c r="G732" s="2">
        <f t="shared" si="14"/>
        <v>4.9999999999997584</v>
      </c>
    </row>
    <row r="733" spans="1:9">
      <c r="A733" s="7">
        <v>45654</v>
      </c>
      <c r="B733" s="526">
        <v>28072</v>
      </c>
      <c r="C733" s="526" t="s">
        <v>33</v>
      </c>
      <c r="D733" t="s">
        <v>19</v>
      </c>
      <c r="E733" s="8"/>
      <c r="F733" s="8">
        <v>5</v>
      </c>
      <c r="G733" s="2">
        <f t="shared" si="14"/>
        <v>-2.4158453015843406E-13</v>
      </c>
    </row>
    <row r="734" spans="1:9">
      <c r="A734" s="88">
        <v>45291</v>
      </c>
      <c r="B734" s="525" t="s">
        <v>14</v>
      </c>
      <c r="C734" s="64" t="s">
        <v>34</v>
      </c>
      <c r="D734" t="s">
        <v>16</v>
      </c>
      <c r="E734" s="8">
        <v>35.6</v>
      </c>
      <c r="G734" s="2">
        <f t="shared" si="14"/>
        <v>35.59999999999976</v>
      </c>
      <c r="I734" s="37"/>
    </row>
    <row r="735" spans="1:9">
      <c r="B735" s="526"/>
      <c r="D735" t="s">
        <v>17</v>
      </c>
      <c r="E735" s="8">
        <v>16.5</v>
      </c>
      <c r="G735" s="2">
        <f t="shared" si="14"/>
        <v>52.09999999999976</v>
      </c>
    </row>
    <row r="736" spans="1:9">
      <c r="B736" s="526"/>
      <c r="D736" t="s">
        <v>18</v>
      </c>
      <c r="E736" s="8">
        <v>60</v>
      </c>
      <c r="G736" s="2">
        <f t="shared" si="14"/>
        <v>112.09999999999977</v>
      </c>
    </row>
    <row r="737" spans="1:12">
      <c r="B737" s="526"/>
      <c r="D737" t="s">
        <v>19</v>
      </c>
      <c r="E737" s="8">
        <v>5</v>
      </c>
      <c r="G737" s="2">
        <f t="shared" si="14"/>
        <v>117.09999999999977</v>
      </c>
      <c r="J737" s="64"/>
      <c r="L737" s="8"/>
    </row>
    <row r="738" spans="1:12">
      <c r="A738" s="7">
        <v>45654</v>
      </c>
      <c r="B738" s="526">
        <v>28072</v>
      </c>
      <c r="C738" s="65" t="s">
        <v>34</v>
      </c>
      <c r="D738" t="s">
        <v>18</v>
      </c>
      <c r="F738" s="8">
        <v>60</v>
      </c>
      <c r="G738" s="2">
        <f t="shared" si="14"/>
        <v>57.099999999999767</v>
      </c>
      <c r="J738" s="65"/>
      <c r="L738" s="8"/>
    </row>
    <row r="739" spans="1:12">
      <c r="A739" s="7">
        <v>45654</v>
      </c>
      <c r="B739" s="526">
        <v>28072</v>
      </c>
      <c r="C739" s="65" t="s">
        <v>34</v>
      </c>
      <c r="D739" t="s">
        <v>19</v>
      </c>
      <c r="F739" s="8">
        <v>5</v>
      </c>
      <c r="G739" s="2">
        <f t="shared" si="14"/>
        <v>52.099999999999767</v>
      </c>
      <c r="J739" s="525"/>
      <c r="L739" s="26"/>
    </row>
    <row r="740" spans="1:12">
      <c r="A740" s="7">
        <v>45355</v>
      </c>
      <c r="B740" s="526">
        <v>28378</v>
      </c>
      <c r="C740" s="65" t="s">
        <v>34</v>
      </c>
      <c r="D740" t="s">
        <v>16</v>
      </c>
      <c r="F740" s="8">
        <v>35.6</v>
      </c>
      <c r="G740" s="2">
        <f t="shared" si="14"/>
        <v>16.499999999999766</v>
      </c>
      <c r="J740" s="525"/>
      <c r="L740" s="26"/>
    </row>
    <row r="741" spans="1:12">
      <c r="A741" s="7">
        <v>45355</v>
      </c>
      <c r="B741" s="526">
        <v>28378</v>
      </c>
      <c r="C741" s="65" t="s">
        <v>34</v>
      </c>
      <c r="D741" t="s">
        <v>17</v>
      </c>
      <c r="F741" s="8">
        <v>16.5</v>
      </c>
      <c r="G741" s="2">
        <f t="shared" si="14"/>
        <v>-2.3447910280083306E-13</v>
      </c>
      <c r="J741" s="525"/>
      <c r="L741" s="26"/>
    </row>
    <row r="742" spans="1:12">
      <c r="A742" s="44">
        <v>45322</v>
      </c>
      <c r="B742" s="525" t="s">
        <v>14</v>
      </c>
      <c r="C742" s="525" t="s">
        <v>393</v>
      </c>
      <c r="D742" t="s">
        <v>16</v>
      </c>
      <c r="E742" s="26">
        <v>39.700000000000003</v>
      </c>
      <c r="G742" s="2">
        <f t="shared" si="14"/>
        <v>39.699999999999768</v>
      </c>
      <c r="J742" s="526"/>
      <c r="L742" s="26"/>
    </row>
    <row r="743" spans="1:12">
      <c r="B743" s="526"/>
      <c r="C743" s="526"/>
      <c r="D743" t="s">
        <v>17</v>
      </c>
      <c r="E743" s="26">
        <v>21.2</v>
      </c>
      <c r="G743" s="2">
        <f t="shared" si="14"/>
        <v>60.899999999999764</v>
      </c>
      <c r="J743" s="526"/>
      <c r="L743" s="240"/>
    </row>
    <row r="744" spans="1:12">
      <c r="B744" s="526"/>
      <c r="C744" s="526"/>
      <c r="D744" t="s">
        <v>18</v>
      </c>
      <c r="E744" s="240">
        <v>60</v>
      </c>
      <c r="G744" s="2">
        <f t="shared" si="14"/>
        <v>120.89999999999976</v>
      </c>
      <c r="J744" s="526"/>
      <c r="L744" s="240"/>
    </row>
    <row r="745" spans="1:12">
      <c r="B745" s="526"/>
      <c r="C745" s="526"/>
      <c r="D745" t="s">
        <v>19</v>
      </c>
      <c r="E745" s="240">
        <v>5</v>
      </c>
      <c r="G745" s="2">
        <f t="shared" si="14"/>
        <v>125.89999999999976</v>
      </c>
      <c r="J745" s="65"/>
      <c r="L745" s="2"/>
    </row>
    <row r="746" spans="1:12">
      <c r="B746" s="526"/>
      <c r="D746" t="s">
        <v>139</v>
      </c>
      <c r="E746" s="2">
        <v>24.2</v>
      </c>
      <c r="G746" s="2">
        <f t="shared" si="14"/>
        <v>150.09999999999977</v>
      </c>
      <c r="J746" s="64"/>
      <c r="L746" s="240"/>
    </row>
    <row r="747" spans="1:12">
      <c r="A747" s="7">
        <v>45355</v>
      </c>
      <c r="B747" s="526">
        <v>28378</v>
      </c>
      <c r="C747" s="65" t="s">
        <v>393</v>
      </c>
      <c r="D747" t="s">
        <v>16</v>
      </c>
      <c r="F747" s="26">
        <v>39.700000000000003</v>
      </c>
      <c r="G747" s="2">
        <f t="shared" si="14"/>
        <v>110.39999999999976</v>
      </c>
      <c r="J747" s="64"/>
      <c r="L747" s="240"/>
    </row>
    <row r="748" spans="1:12">
      <c r="A748" s="7">
        <v>45355</v>
      </c>
      <c r="B748" s="526">
        <v>28378</v>
      </c>
      <c r="C748" s="65" t="s">
        <v>393</v>
      </c>
      <c r="D748" t="s">
        <v>17</v>
      </c>
      <c r="F748" s="26">
        <v>21.2</v>
      </c>
      <c r="G748" s="2">
        <f t="shared" si="14"/>
        <v>89.199999999999761</v>
      </c>
      <c r="J748" s="64"/>
      <c r="L748" s="240"/>
    </row>
    <row r="749" spans="1:12">
      <c r="A749" s="7">
        <v>45355</v>
      </c>
      <c r="B749" s="526">
        <v>28378</v>
      </c>
      <c r="C749" s="65" t="s">
        <v>393</v>
      </c>
      <c r="D749" t="s">
        <v>18</v>
      </c>
      <c r="F749" s="240">
        <v>60</v>
      </c>
      <c r="G749" s="2">
        <f t="shared" si="14"/>
        <v>29.199999999999761</v>
      </c>
      <c r="J749" s="64"/>
      <c r="L749" s="240"/>
    </row>
    <row r="750" spans="1:12">
      <c r="A750" s="7">
        <v>45355</v>
      </c>
      <c r="B750" s="526">
        <v>28378</v>
      </c>
      <c r="C750" s="65" t="s">
        <v>393</v>
      </c>
      <c r="D750" t="s">
        <v>19</v>
      </c>
      <c r="F750" s="240">
        <v>5</v>
      </c>
      <c r="G750" s="2">
        <f t="shared" si="14"/>
        <v>24.199999999999761</v>
      </c>
      <c r="J750" s="64"/>
      <c r="L750" s="240"/>
    </row>
    <row r="751" spans="1:12">
      <c r="A751" s="7">
        <v>45355</v>
      </c>
      <c r="B751" s="526">
        <v>28378</v>
      </c>
      <c r="C751" s="65" t="s">
        <v>393</v>
      </c>
      <c r="D751" t="s">
        <v>139</v>
      </c>
      <c r="F751" s="2">
        <v>24.2</v>
      </c>
      <c r="G751" s="2">
        <f t="shared" si="14"/>
        <v>-2.3803181647963356E-13</v>
      </c>
      <c r="J751" s="64"/>
      <c r="L751" s="240"/>
    </row>
    <row r="752" spans="1:12">
      <c r="A752" s="44">
        <v>45350</v>
      </c>
      <c r="B752" s="525" t="s">
        <v>14</v>
      </c>
      <c r="C752" s="64" t="s">
        <v>671</v>
      </c>
      <c r="D752" t="s">
        <v>16</v>
      </c>
      <c r="E752" s="26">
        <v>41.1</v>
      </c>
      <c r="G752" s="2">
        <f t="shared" si="14"/>
        <v>41.099999999999767</v>
      </c>
      <c r="L752" s="240"/>
    </row>
    <row r="753" spans="1:12">
      <c r="B753" s="526"/>
      <c r="D753" t="s">
        <v>17</v>
      </c>
      <c r="E753" s="26">
        <v>18</v>
      </c>
      <c r="G753" s="2">
        <f t="shared" si="14"/>
        <v>59.099999999999767</v>
      </c>
      <c r="L753" s="8"/>
    </row>
    <row r="754" spans="1:12">
      <c r="B754" s="526"/>
      <c r="D754" t="s">
        <v>18</v>
      </c>
      <c r="E754" s="240">
        <v>58</v>
      </c>
      <c r="G754" s="2">
        <f t="shared" si="14"/>
        <v>117.09999999999977</v>
      </c>
    </row>
    <row r="755" spans="1:12">
      <c r="B755" s="526"/>
      <c r="D755" t="s">
        <v>19</v>
      </c>
      <c r="E755" s="240">
        <v>5</v>
      </c>
      <c r="G755" s="2">
        <f t="shared" si="14"/>
        <v>122.09999999999977</v>
      </c>
      <c r="L755" s="8"/>
    </row>
    <row r="756" spans="1:12">
      <c r="A756" s="7">
        <v>45355</v>
      </c>
      <c r="B756" s="526">
        <v>28378</v>
      </c>
      <c r="C756" s="65" t="s">
        <v>671</v>
      </c>
      <c r="D756" t="s">
        <v>18</v>
      </c>
      <c r="F756" s="240">
        <v>58</v>
      </c>
      <c r="G756" s="2">
        <f t="shared" si="14"/>
        <v>64.099999999999767</v>
      </c>
    </row>
    <row r="757" spans="1:12">
      <c r="A757" s="7">
        <v>45355</v>
      </c>
      <c r="B757" s="526">
        <v>28378</v>
      </c>
      <c r="C757" s="65" t="s">
        <v>671</v>
      </c>
      <c r="D757" t="s">
        <v>19</v>
      </c>
      <c r="F757" s="240">
        <v>5</v>
      </c>
      <c r="G757" s="2">
        <f t="shared" si="14"/>
        <v>59.099999999999767</v>
      </c>
    </row>
    <row r="758" spans="1:12">
      <c r="A758" s="7">
        <v>45376</v>
      </c>
      <c r="B758" s="526">
        <v>28689</v>
      </c>
      <c r="C758" s="65" t="s">
        <v>671</v>
      </c>
      <c r="D758" t="s">
        <v>16</v>
      </c>
      <c r="F758" s="26">
        <v>41.1</v>
      </c>
      <c r="G758" s="2">
        <f t="shared" si="14"/>
        <v>17.999999999999766</v>
      </c>
    </row>
    <row r="759" spans="1:12">
      <c r="A759" s="7">
        <v>45376</v>
      </c>
      <c r="B759" s="526">
        <v>28689</v>
      </c>
      <c r="C759" s="65" t="s">
        <v>671</v>
      </c>
      <c r="D759" t="s">
        <v>17</v>
      </c>
      <c r="F759" s="26">
        <v>18</v>
      </c>
      <c r="G759" s="2">
        <f t="shared" si="14"/>
        <v>-2.3447910280083306E-13</v>
      </c>
    </row>
    <row r="760" spans="1:12">
      <c r="A760" s="44">
        <v>45382</v>
      </c>
      <c r="B760" s="525" t="s">
        <v>14</v>
      </c>
      <c r="C760" s="64" t="s">
        <v>23</v>
      </c>
      <c r="D760" t="s">
        <v>16</v>
      </c>
      <c r="E760" s="26">
        <v>39.799999999999997</v>
      </c>
      <c r="G760" s="2">
        <f t="shared" si="14"/>
        <v>39.799999999999763</v>
      </c>
    </row>
    <row r="761" spans="1:12">
      <c r="B761" s="526"/>
      <c r="D761" t="s">
        <v>17</v>
      </c>
      <c r="E761" s="26">
        <v>17.8</v>
      </c>
      <c r="G761" s="2">
        <f t="shared" si="14"/>
        <v>57.599999999999767</v>
      </c>
    </row>
    <row r="762" spans="1:12">
      <c r="B762" s="526"/>
      <c r="D762" t="s">
        <v>18</v>
      </c>
      <c r="E762" s="240">
        <v>60</v>
      </c>
      <c r="G762" s="2">
        <f t="shared" si="14"/>
        <v>117.59999999999977</v>
      </c>
    </row>
    <row r="763" spans="1:12">
      <c r="B763" s="526"/>
      <c r="D763" t="s">
        <v>19</v>
      </c>
      <c r="E763" s="240">
        <v>5</v>
      </c>
      <c r="G763" s="2">
        <f t="shared" si="14"/>
        <v>122.59999999999977</v>
      </c>
      <c r="I763" s="64"/>
      <c r="K763" s="26"/>
    </row>
    <row r="764" spans="1:12">
      <c r="A764" s="7">
        <v>45355</v>
      </c>
      <c r="B764" s="526">
        <v>28378</v>
      </c>
      <c r="C764" s="65" t="s">
        <v>23</v>
      </c>
      <c r="D764" t="s">
        <v>18</v>
      </c>
      <c r="F764" s="240">
        <v>60</v>
      </c>
      <c r="G764" s="2">
        <f t="shared" si="14"/>
        <v>62.599999999999767</v>
      </c>
      <c r="I764" s="65"/>
      <c r="K764" s="26"/>
    </row>
    <row r="765" spans="1:12">
      <c r="A765" s="7">
        <v>45355</v>
      </c>
      <c r="B765" s="526">
        <v>28378</v>
      </c>
      <c r="C765" s="65" t="s">
        <v>23</v>
      </c>
      <c r="D765" t="s">
        <v>19</v>
      </c>
      <c r="F765" s="240">
        <v>5</v>
      </c>
      <c r="G765" s="2">
        <f t="shared" si="14"/>
        <v>57.599999999999767</v>
      </c>
      <c r="I765" s="64"/>
      <c r="K765" s="240"/>
    </row>
    <row r="766" spans="1:12">
      <c r="A766" s="7">
        <v>45474</v>
      </c>
      <c r="B766" s="526">
        <v>29133</v>
      </c>
      <c r="C766" s="65" t="s">
        <v>23</v>
      </c>
      <c r="D766" t="s">
        <v>16</v>
      </c>
      <c r="F766" s="26">
        <v>39.799999999999997</v>
      </c>
      <c r="G766" s="2">
        <f t="shared" si="14"/>
        <v>17.79999999999977</v>
      </c>
      <c r="I766" s="64"/>
      <c r="K766" s="240"/>
    </row>
    <row r="767" spans="1:12">
      <c r="A767" s="7">
        <v>45474</v>
      </c>
      <c r="B767" s="526">
        <v>29133</v>
      </c>
      <c r="C767" s="65" t="s">
        <v>23</v>
      </c>
      <c r="D767" t="s">
        <v>17</v>
      </c>
      <c r="F767" s="26">
        <v>17.8</v>
      </c>
      <c r="G767" s="2">
        <f t="shared" si="14"/>
        <v>-2.3092638912203256E-13</v>
      </c>
      <c r="I767" s="64"/>
      <c r="K767" s="240"/>
    </row>
    <row r="768" spans="1:12">
      <c r="A768" s="44">
        <v>45412</v>
      </c>
      <c r="B768" s="525" t="s">
        <v>14</v>
      </c>
      <c r="C768" s="64" t="s">
        <v>24</v>
      </c>
      <c r="D768" t="s">
        <v>16</v>
      </c>
      <c r="E768" s="240">
        <v>39.6</v>
      </c>
      <c r="G768" s="2">
        <f t="shared" si="14"/>
        <v>39.599999999999767</v>
      </c>
      <c r="H768" s="37"/>
      <c r="I768" s="65"/>
      <c r="K768" s="240"/>
    </row>
    <row r="769" spans="1:11">
      <c r="B769" s="526"/>
      <c r="D769" t="s">
        <v>17</v>
      </c>
      <c r="E769" s="240">
        <v>20.5</v>
      </c>
      <c r="G769" s="2">
        <f t="shared" si="14"/>
        <v>60.099999999999767</v>
      </c>
      <c r="I769" s="65"/>
      <c r="K769" s="240"/>
    </row>
    <row r="770" spans="1:11">
      <c r="B770" s="526"/>
      <c r="D770" t="s">
        <v>18</v>
      </c>
      <c r="E770" s="240">
        <v>60</v>
      </c>
      <c r="G770" s="2">
        <f t="shared" si="14"/>
        <v>120.09999999999977</v>
      </c>
      <c r="I770" s="65"/>
      <c r="K770" s="240"/>
    </row>
    <row r="771" spans="1:11">
      <c r="B771" s="526"/>
      <c r="D771" t="s">
        <v>19</v>
      </c>
      <c r="E771" s="240">
        <v>5</v>
      </c>
      <c r="G771" s="2">
        <f t="shared" si="14"/>
        <v>125.09999999999977</v>
      </c>
      <c r="I771" s="525"/>
      <c r="K771" s="240"/>
    </row>
    <row r="772" spans="1:11">
      <c r="A772" s="7">
        <v>45474</v>
      </c>
      <c r="B772" s="526">
        <v>29133</v>
      </c>
      <c r="C772" s="65" t="s">
        <v>24</v>
      </c>
      <c r="D772" t="s">
        <v>16</v>
      </c>
      <c r="E772" s="240"/>
      <c r="F772" s="240">
        <v>39.6</v>
      </c>
      <c r="G772" s="2">
        <f t="shared" si="14"/>
        <v>85.499999999999773</v>
      </c>
      <c r="I772" s="525"/>
      <c r="K772" s="240"/>
    </row>
    <row r="773" spans="1:11">
      <c r="A773" s="7">
        <v>45474</v>
      </c>
      <c r="B773" s="526">
        <v>29133</v>
      </c>
      <c r="C773" s="65" t="s">
        <v>24</v>
      </c>
      <c r="D773" t="s">
        <v>17</v>
      </c>
      <c r="E773" s="240"/>
      <c r="F773" s="240">
        <v>20.5</v>
      </c>
      <c r="G773" s="2">
        <f t="shared" si="14"/>
        <v>64.999999999999773</v>
      </c>
      <c r="I773" s="525"/>
      <c r="K773" s="240"/>
    </row>
    <row r="774" spans="1:11">
      <c r="A774" s="7">
        <v>45474</v>
      </c>
      <c r="B774" s="526">
        <v>29133</v>
      </c>
      <c r="C774" s="65" t="s">
        <v>24</v>
      </c>
      <c r="D774" t="s">
        <v>18</v>
      </c>
      <c r="E774" s="240"/>
      <c r="F774" s="240">
        <v>60</v>
      </c>
      <c r="G774" s="2">
        <f t="shared" si="14"/>
        <v>4.9999999999997726</v>
      </c>
      <c r="I774" s="525"/>
      <c r="K774" s="240"/>
    </row>
    <row r="775" spans="1:11">
      <c r="A775" s="7">
        <v>45474</v>
      </c>
      <c r="B775" s="526">
        <v>29133</v>
      </c>
      <c r="C775" s="65" t="s">
        <v>24</v>
      </c>
      <c r="D775" t="s">
        <v>19</v>
      </c>
      <c r="E775" s="240"/>
      <c r="F775" s="240">
        <v>5</v>
      </c>
      <c r="G775" s="2">
        <f t="shared" si="14"/>
        <v>-2.2737367544323206E-13</v>
      </c>
      <c r="I775" s="525"/>
      <c r="K775" s="240"/>
    </row>
    <row r="776" spans="1:11">
      <c r="A776" s="44">
        <v>45443</v>
      </c>
      <c r="B776" s="525" t="s">
        <v>14</v>
      </c>
      <c r="C776" s="525" t="s">
        <v>25</v>
      </c>
      <c r="D776" t="s">
        <v>16</v>
      </c>
      <c r="E776" s="240">
        <v>36</v>
      </c>
      <c r="G776" s="2">
        <f t="shared" si="14"/>
        <v>35.999999999999773</v>
      </c>
      <c r="I776" s="526"/>
      <c r="K776" s="240"/>
    </row>
    <row r="777" spans="1:11">
      <c r="B777" s="526"/>
      <c r="C777" s="526"/>
      <c r="D777" t="s">
        <v>17</v>
      </c>
      <c r="E777" s="240">
        <v>14.6</v>
      </c>
      <c r="G777" s="2">
        <f t="shared" si="14"/>
        <v>50.599999999999774</v>
      </c>
      <c r="I777" s="526"/>
      <c r="K777" s="240"/>
    </row>
    <row r="778" spans="1:11">
      <c r="B778" s="526"/>
      <c r="C778" s="526"/>
      <c r="D778" t="s">
        <v>18</v>
      </c>
      <c r="E778" s="240">
        <v>60</v>
      </c>
      <c r="G778" s="2">
        <f t="shared" si="14"/>
        <v>110.59999999999977</v>
      </c>
      <c r="I778" s="526"/>
      <c r="K778" s="240"/>
    </row>
    <row r="779" spans="1:11">
      <c r="B779" s="526"/>
      <c r="C779" s="526"/>
      <c r="D779" t="s">
        <v>19</v>
      </c>
      <c r="E779" s="240">
        <v>5</v>
      </c>
      <c r="G779" s="2">
        <f t="shared" si="14"/>
        <v>115.59999999999977</v>
      </c>
      <c r="K779" s="26"/>
    </row>
    <row r="780" spans="1:11">
      <c r="A780" s="7">
        <v>45474</v>
      </c>
      <c r="B780" s="526">
        <v>29133</v>
      </c>
      <c r="C780" s="526" t="s">
        <v>25</v>
      </c>
      <c r="D780" t="s">
        <v>16</v>
      </c>
      <c r="E780" s="240"/>
      <c r="F780" s="240">
        <v>36</v>
      </c>
      <c r="G780" s="2">
        <f t="shared" ref="G780:G788" si="15">+G779+E780-F780</f>
        <v>79.599999999999767</v>
      </c>
      <c r="K780" s="26"/>
    </row>
    <row r="781" spans="1:11">
      <c r="A781" s="7">
        <v>45474</v>
      </c>
      <c r="B781" s="526">
        <v>29133</v>
      </c>
      <c r="C781" s="526" t="s">
        <v>25</v>
      </c>
      <c r="D781" t="s">
        <v>17</v>
      </c>
      <c r="E781" s="240"/>
      <c r="F781" s="240">
        <v>14.6</v>
      </c>
      <c r="G781" s="2">
        <f t="shared" si="15"/>
        <v>64.999999999999773</v>
      </c>
      <c r="K781" s="26"/>
    </row>
    <row r="782" spans="1:11">
      <c r="A782" s="7">
        <v>45474</v>
      </c>
      <c r="B782" s="526">
        <v>29133</v>
      </c>
      <c r="C782" s="526" t="s">
        <v>25</v>
      </c>
      <c r="D782" t="s">
        <v>18</v>
      </c>
      <c r="E782" s="240"/>
      <c r="F782" s="240">
        <v>60</v>
      </c>
      <c r="G782" s="2">
        <f t="shared" si="15"/>
        <v>4.9999999999997726</v>
      </c>
      <c r="K782" s="26"/>
    </row>
    <row r="783" spans="1:11">
      <c r="A783" s="7">
        <v>45474</v>
      </c>
      <c r="B783" s="526">
        <v>29133</v>
      </c>
      <c r="C783" s="526" t="s">
        <v>25</v>
      </c>
      <c r="D783" t="s">
        <v>19</v>
      </c>
      <c r="E783" s="240"/>
      <c r="F783" s="240">
        <v>5</v>
      </c>
      <c r="G783" s="2">
        <f t="shared" si="15"/>
        <v>-2.2737367544323206E-13</v>
      </c>
      <c r="K783" s="26"/>
    </row>
    <row r="784" spans="1:11">
      <c r="A784" s="88">
        <v>45473</v>
      </c>
      <c r="B784" s="525" t="s">
        <v>14</v>
      </c>
      <c r="C784" s="525" t="s">
        <v>26</v>
      </c>
      <c r="D784" t="s">
        <v>16</v>
      </c>
      <c r="E784" s="240">
        <v>35</v>
      </c>
      <c r="G784" s="2">
        <f t="shared" si="15"/>
        <v>34.999999999999773</v>
      </c>
    </row>
    <row r="785" spans="1:12">
      <c r="A785" s="86"/>
      <c r="B785" s="526"/>
      <c r="C785" s="526"/>
      <c r="D785" t="s">
        <v>17</v>
      </c>
      <c r="E785" s="240">
        <v>26.1</v>
      </c>
      <c r="G785" s="2">
        <f t="shared" si="15"/>
        <v>61.099999999999774</v>
      </c>
      <c r="K785" s="26"/>
    </row>
    <row r="786" spans="1:12">
      <c r="A786" s="86"/>
      <c r="B786" s="526"/>
      <c r="C786" s="526"/>
      <c r="D786" t="s">
        <v>18</v>
      </c>
      <c r="E786" s="240">
        <v>60</v>
      </c>
      <c r="G786" s="2">
        <f t="shared" si="15"/>
        <v>121.09999999999977</v>
      </c>
      <c r="L786" s="26"/>
    </row>
    <row r="787" spans="1:12">
      <c r="A787" s="86"/>
      <c r="B787" s="526"/>
      <c r="C787" s="526"/>
      <c r="D787" t="s">
        <v>19</v>
      </c>
      <c r="E787" s="240">
        <v>5</v>
      </c>
      <c r="G787" s="2">
        <f t="shared" si="15"/>
        <v>126.09999999999977</v>
      </c>
    </row>
    <row r="788" spans="1:12">
      <c r="A788" s="7">
        <v>45474</v>
      </c>
      <c r="B788" s="526">
        <v>29133</v>
      </c>
      <c r="C788" s="65" t="s">
        <v>26</v>
      </c>
      <c r="D788" t="s">
        <v>18</v>
      </c>
      <c r="F788" s="240">
        <v>60</v>
      </c>
      <c r="G788" s="2">
        <f t="shared" si="15"/>
        <v>66.099999999999767</v>
      </c>
    </row>
    <row r="789" spans="1:12">
      <c r="A789" s="7">
        <v>45474</v>
      </c>
      <c r="B789" s="526">
        <v>29133</v>
      </c>
      <c r="C789" s="65" t="s">
        <v>26</v>
      </c>
      <c r="D789" t="s">
        <v>19</v>
      </c>
      <c r="F789" s="240">
        <v>5</v>
      </c>
      <c r="G789" s="2">
        <f>+G788+E789-F789</f>
        <v>61.099999999999767</v>
      </c>
    </row>
    <row r="790" spans="1:12">
      <c r="A790" s="7">
        <v>45495</v>
      </c>
      <c r="B790" s="526">
        <v>29389</v>
      </c>
      <c r="C790" s="65" t="s">
        <v>26</v>
      </c>
      <c r="D790" t="s">
        <v>16</v>
      </c>
      <c r="F790" s="2">
        <v>35</v>
      </c>
      <c r="G790" s="2">
        <f>+G789+E790-F790</f>
        <v>26.099999999999767</v>
      </c>
      <c r="I790" s="525"/>
      <c r="K790" s="240"/>
    </row>
    <row r="791" spans="1:12">
      <c r="A791" s="7">
        <v>45495</v>
      </c>
      <c r="B791" s="526">
        <v>29389</v>
      </c>
      <c r="C791" s="65" t="s">
        <v>26</v>
      </c>
      <c r="D791" t="s">
        <v>17</v>
      </c>
      <c r="F791" s="2">
        <v>26.1</v>
      </c>
      <c r="G791" s="2">
        <f>+G790+E791-F791</f>
        <v>-2.3447910280083306E-13</v>
      </c>
      <c r="I791" s="526"/>
      <c r="K791" s="240"/>
    </row>
    <row r="792" spans="1:12">
      <c r="A792" s="88">
        <v>45504</v>
      </c>
      <c r="B792" s="525" t="s">
        <v>14</v>
      </c>
      <c r="C792" s="525" t="s">
        <v>27</v>
      </c>
      <c r="D792" t="s">
        <v>16</v>
      </c>
      <c r="E792" s="240">
        <v>34.299999999999997</v>
      </c>
      <c r="G792" s="2">
        <f>+G791+E792-F792</f>
        <v>34.299999999999763</v>
      </c>
      <c r="I792" s="525"/>
      <c r="K792" s="240"/>
    </row>
    <row r="793" spans="1:12">
      <c r="A793" s="86"/>
      <c r="B793" s="526"/>
      <c r="C793" s="526"/>
      <c r="D793" t="s">
        <v>17</v>
      </c>
      <c r="E793" s="240">
        <v>7</v>
      </c>
      <c r="G793" s="2">
        <f>+G792+E793-F793</f>
        <v>41.299999999999763</v>
      </c>
      <c r="K793" s="240"/>
    </row>
    <row r="794" spans="1:12">
      <c r="A794" s="86"/>
      <c r="B794" s="526"/>
      <c r="C794" s="526"/>
      <c r="D794" t="s">
        <v>18</v>
      </c>
      <c r="E794" s="240">
        <v>60</v>
      </c>
      <c r="G794" s="2">
        <f t="shared" ref="G794:G857" si="16">+G793+E794-F794</f>
        <v>101.29999999999976</v>
      </c>
      <c r="H794" s="37"/>
      <c r="K794" s="2"/>
      <c r="L794" s="37"/>
    </row>
    <row r="795" spans="1:12">
      <c r="A795" s="86"/>
      <c r="B795" s="526"/>
      <c r="C795" s="526"/>
      <c r="D795" t="s">
        <v>19</v>
      </c>
      <c r="E795" s="240">
        <v>5</v>
      </c>
      <c r="G795" s="2">
        <f t="shared" si="16"/>
        <v>106.29999999999976</v>
      </c>
    </row>
    <row r="796" spans="1:12">
      <c r="A796" s="86"/>
      <c r="B796" s="526"/>
      <c r="C796" s="526"/>
      <c r="D796" t="s">
        <v>80</v>
      </c>
      <c r="E796" s="240">
        <v>250</v>
      </c>
      <c r="G796" s="2">
        <f t="shared" si="16"/>
        <v>356.29999999999973</v>
      </c>
    </row>
    <row r="797" spans="1:12">
      <c r="A797" s="7">
        <v>45524</v>
      </c>
      <c r="B797" s="526">
        <v>29556</v>
      </c>
      <c r="C797" s="65" t="s">
        <v>27</v>
      </c>
      <c r="D797" t="s">
        <v>18</v>
      </c>
      <c r="F797" s="240">
        <v>60</v>
      </c>
      <c r="G797" s="2">
        <f t="shared" si="16"/>
        <v>296.29999999999973</v>
      </c>
    </row>
    <row r="798" spans="1:12">
      <c r="A798" s="7">
        <v>45524</v>
      </c>
      <c r="B798" s="526">
        <v>29556</v>
      </c>
      <c r="C798" s="65" t="s">
        <v>27</v>
      </c>
      <c r="D798" t="s">
        <v>19</v>
      </c>
      <c r="F798" s="240">
        <v>5</v>
      </c>
      <c r="G798" s="2">
        <f t="shared" si="16"/>
        <v>291.29999999999973</v>
      </c>
    </row>
    <row r="799" spans="1:12">
      <c r="A799" s="7">
        <v>45551</v>
      </c>
      <c r="B799" s="526">
        <v>29674</v>
      </c>
      <c r="C799" s="65" t="s">
        <v>27</v>
      </c>
      <c r="D799" t="s">
        <v>16</v>
      </c>
      <c r="F799" s="240">
        <v>34.299999999999997</v>
      </c>
      <c r="G799" s="2">
        <f t="shared" si="16"/>
        <v>256.99999999999972</v>
      </c>
    </row>
    <row r="800" spans="1:12">
      <c r="A800" s="7">
        <v>45551</v>
      </c>
      <c r="B800" s="526">
        <v>29674</v>
      </c>
      <c r="C800" s="65" t="s">
        <v>27</v>
      </c>
      <c r="D800" t="s">
        <v>17</v>
      </c>
      <c r="F800" s="240">
        <v>7</v>
      </c>
      <c r="G800" s="2">
        <f t="shared" si="16"/>
        <v>249.99999999999972</v>
      </c>
    </row>
    <row r="801" spans="1:13">
      <c r="A801" s="7">
        <v>45485</v>
      </c>
      <c r="B801" s="526">
        <v>29331</v>
      </c>
      <c r="C801" s="65" t="s">
        <v>27</v>
      </c>
      <c r="D801" t="s">
        <v>80</v>
      </c>
      <c r="E801" s="240"/>
      <c r="F801" s="240">
        <v>250</v>
      </c>
      <c r="G801" s="2">
        <f t="shared" si="16"/>
        <v>-2.8421709430404007E-13</v>
      </c>
    </row>
    <row r="802" spans="1:13">
      <c r="A802" s="44">
        <v>45535</v>
      </c>
      <c r="B802" s="525" t="s">
        <v>14</v>
      </c>
      <c r="C802" s="525" t="s">
        <v>81</v>
      </c>
      <c r="D802" t="s">
        <v>16</v>
      </c>
      <c r="E802" s="240">
        <v>34.4</v>
      </c>
      <c r="G802" s="2">
        <f t="shared" si="16"/>
        <v>34.399999999999714</v>
      </c>
    </row>
    <row r="803" spans="1:13">
      <c r="B803" s="526"/>
      <c r="C803" s="526"/>
      <c r="D803" t="s">
        <v>17</v>
      </c>
      <c r="E803" s="240">
        <v>7</v>
      </c>
      <c r="G803" s="2">
        <f t="shared" si="16"/>
        <v>41.399999999999714</v>
      </c>
    </row>
    <row r="804" spans="1:13">
      <c r="B804" s="526"/>
      <c r="C804" s="526"/>
      <c r="D804" t="s">
        <v>18</v>
      </c>
      <c r="E804" s="240">
        <v>60</v>
      </c>
      <c r="G804" s="2">
        <f t="shared" si="16"/>
        <v>101.39999999999972</v>
      </c>
      <c r="J804" s="525"/>
      <c r="L804" s="240"/>
    </row>
    <row r="805" spans="1:13">
      <c r="B805" s="526"/>
      <c r="C805" s="526"/>
      <c r="D805" t="s">
        <v>19</v>
      </c>
      <c r="E805" s="240">
        <v>5</v>
      </c>
      <c r="G805" s="2">
        <f t="shared" si="16"/>
        <v>106.39999999999972</v>
      </c>
      <c r="J805" s="526"/>
      <c r="L805" s="240"/>
    </row>
    <row r="806" spans="1:13">
      <c r="A806" s="7">
        <v>45558</v>
      </c>
      <c r="B806" s="526">
        <v>29704</v>
      </c>
      <c r="C806" s="65" t="s">
        <v>81</v>
      </c>
      <c r="D806" t="s">
        <v>266</v>
      </c>
      <c r="E806" s="2">
        <v>600</v>
      </c>
      <c r="G806" s="2">
        <f t="shared" si="16"/>
        <v>706.39999999999975</v>
      </c>
      <c r="J806" s="526"/>
      <c r="L806" s="240"/>
    </row>
    <row r="807" spans="1:13">
      <c r="A807" s="7">
        <v>45558</v>
      </c>
      <c r="B807" s="526">
        <v>29704</v>
      </c>
      <c r="C807" s="65" t="s">
        <v>81</v>
      </c>
      <c r="D807" t="s">
        <v>266</v>
      </c>
      <c r="F807" s="2">
        <v>600</v>
      </c>
      <c r="G807" s="2">
        <f t="shared" si="16"/>
        <v>106.39999999999975</v>
      </c>
      <c r="J807" s="526"/>
      <c r="L807" s="240"/>
    </row>
    <row r="808" spans="1:13">
      <c r="A808" s="7">
        <v>45551</v>
      </c>
      <c r="B808" s="526">
        <v>29674</v>
      </c>
      <c r="C808" s="65" t="s">
        <v>81</v>
      </c>
      <c r="D808" t="s">
        <v>18</v>
      </c>
      <c r="F808" s="240">
        <v>60</v>
      </c>
      <c r="G808" s="2">
        <f t="shared" si="16"/>
        <v>46.39999999999975</v>
      </c>
      <c r="J808" s="525"/>
      <c r="L808" s="240"/>
    </row>
    <row r="809" spans="1:13">
      <c r="A809" s="7">
        <v>45551</v>
      </c>
      <c r="B809" s="526">
        <v>29674</v>
      </c>
      <c r="C809" s="65" t="s">
        <v>81</v>
      </c>
      <c r="D809" t="s">
        <v>19</v>
      </c>
      <c r="F809" s="240">
        <v>5</v>
      </c>
      <c r="G809" s="2">
        <f t="shared" si="16"/>
        <v>41.39999999999975</v>
      </c>
      <c r="J809" s="526"/>
      <c r="L809" s="240"/>
    </row>
    <row r="810" spans="1:13">
      <c r="A810" s="7">
        <v>45580</v>
      </c>
      <c r="B810" s="526">
        <v>29792</v>
      </c>
      <c r="C810" s="65" t="s">
        <v>81</v>
      </c>
      <c r="D810" t="s">
        <v>16</v>
      </c>
      <c r="F810" s="240">
        <v>34.4</v>
      </c>
      <c r="G810" s="2">
        <f t="shared" si="16"/>
        <v>6.9999999999997513</v>
      </c>
      <c r="J810" s="526"/>
      <c r="L810" s="240"/>
    </row>
    <row r="811" spans="1:13">
      <c r="A811" s="7">
        <v>45580</v>
      </c>
      <c r="B811" s="526">
        <v>29792</v>
      </c>
      <c r="C811" s="65" t="s">
        <v>81</v>
      </c>
      <c r="D811" t="s">
        <v>17</v>
      </c>
      <c r="F811" s="240">
        <v>7</v>
      </c>
      <c r="G811" s="2">
        <f t="shared" si="16"/>
        <v>-2.4868995751603507E-13</v>
      </c>
      <c r="J811" s="526"/>
      <c r="L811" s="240"/>
    </row>
    <row r="812" spans="1:13">
      <c r="A812" s="88">
        <v>45565</v>
      </c>
      <c r="B812" s="525" t="s">
        <v>14</v>
      </c>
      <c r="C812" s="525" t="s">
        <v>53</v>
      </c>
      <c r="D812" t="s">
        <v>16</v>
      </c>
      <c r="E812" s="240">
        <v>34.6</v>
      </c>
      <c r="G812" s="2">
        <f t="shared" si="16"/>
        <v>34.599999999999753</v>
      </c>
      <c r="J812" s="525"/>
      <c r="L812" s="240"/>
      <c r="M812" s="2"/>
    </row>
    <row r="813" spans="1:13">
      <c r="A813" s="86"/>
      <c r="B813" s="526"/>
      <c r="C813" s="526"/>
      <c r="D813" t="s">
        <v>17</v>
      </c>
      <c r="E813" s="240">
        <v>5</v>
      </c>
      <c r="G813" s="2">
        <f t="shared" si="16"/>
        <v>39.599999999999753</v>
      </c>
      <c r="L813" s="240"/>
      <c r="M813" s="2"/>
    </row>
    <row r="814" spans="1:13">
      <c r="A814" s="86"/>
      <c r="B814" s="526"/>
      <c r="C814" s="526"/>
      <c r="D814" t="s">
        <v>18</v>
      </c>
      <c r="E814" s="240">
        <v>60</v>
      </c>
      <c r="G814" s="2">
        <f t="shared" si="16"/>
        <v>99.599999999999753</v>
      </c>
      <c r="I814" s="525"/>
      <c r="K814" s="240"/>
      <c r="L814" s="37"/>
    </row>
    <row r="815" spans="1:13">
      <c r="A815" s="86"/>
      <c r="B815" s="526"/>
      <c r="C815" s="526"/>
      <c r="D815" t="s">
        <v>19</v>
      </c>
      <c r="E815" s="240">
        <v>5</v>
      </c>
      <c r="G815" s="2">
        <f t="shared" si="16"/>
        <v>104.59999999999975</v>
      </c>
      <c r="I815" s="526"/>
      <c r="K815" s="240"/>
      <c r="M815" s="37"/>
    </row>
    <row r="816" spans="1:13">
      <c r="A816" s="7">
        <v>45580</v>
      </c>
      <c r="B816" s="526">
        <v>29792</v>
      </c>
      <c r="C816" s="65" t="s">
        <v>53</v>
      </c>
      <c r="D816" t="s">
        <v>18</v>
      </c>
      <c r="F816" s="240">
        <v>60</v>
      </c>
      <c r="G816" s="2">
        <f t="shared" si="16"/>
        <v>44.599999999999753</v>
      </c>
      <c r="I816" s="525"/>
      <c r="K816" s="240"/>
    </row>
    <row r="817" spans="1:11">
      <c r="A817" s="7">
        <v>45580</v>
      </c>
      <c r="B817" s="526">
        <v>29792</v>
      </c>
      <c r="C817" s="65" t="s">
        <v>53</v>
      </c>
      <c r="D817" t="s">
        <v>19</v>
      </c>
      <c r="F817" s="240">
        <v>5</v>
      </c>
      <c r="G817" s="2">
        <f t="shared" si="16"/>
        <v>39.599999999999753</v>
      </c>
      <c r="I817" s="526"/>
      <c r="K817" s="240"/>
    </row>
    <row r="818" spans="1:11">
      <c r="A818" s="7">
        <v>45630</v>
      </c>
      <c r="B818" s="526">
        <v>30090</v>
      </c>
      <c r="C818" s="65" t="s">
        <v>53</v>
      </c>
      <c r="D818" t="s">
        <v>16</v>
      </c>
      <c r="F818" s="240">
        <v>34.6</v>
      </c>
      <c r="G818" s="2">
        <f t="shared" si="16"/>
        <v>4.9999999999997513</v>
      </c>
      <c r="I818" s="526"/>
      <c r="K818" s="240"/>
    </row>
    <row r="819" spans="1:11">
      <c r="A819" s="7">
        <v>45630</v>
      </c>
      <c r="B819" s="526">
        <v>30090</v>
      </c>
      <c r="C819" s="65" t="s">
        <v>53</v>
      </c>
      <c r="D819" t="s">
        <v>17</v>
      </c>
      <c r="F819" s="240">
        <v>5</v>
      </c>
      <c r="G819" s="2">
        <f t="shared" si="16"/>
        <v>-2.4868995751603507E-13</v>
      </c>
      <c r="I819" s="526"/>
      <c r="K819" s="240"/>
    </row>
    <row r="820" spans="1:11">
      <c r="A820" s="88">
        <v>45596</v>
      </c>
      <c r="B820" s="525" t="s">
        <v>14</v>
      </c>
      <c r="C820" s="525" t="s">
        <v>30</v>
      </c>
      <c r="D820" t="s">
        <v>16</v>
      </c>
      <c r="E820" s="240">
        <v>0.1</v>
      </c>
      <c r="G820" s="2">
        <f t="shared" si="16"/>
        <v>9.9999999999751316E-2</v>
      </c>
      <c r="I820" s="526"/>
      <c r="K820" s="240"/>
    </row>
    <row r="821" spans="1:11">
      <c r="A821" s="86"/>
      <c r="B821" s="526"/>
      <c r="C821" s="526"/>
      <c r="D821" t="s">
        <v>17</v>
      </c>
      <c r="E821" s="240">
        <v>7</v>
      </c>
      <c r="G821" s="2">
        <f t="shared" si="16"/>
        <v>7.099999999999751</v>
      </c>
      <c r="I821" s="526"/>
      <c r="K821" s="240"/>
    </row>
    <row r="822" spans="1:11">
      <c r="A822" s="86"/>
      <c r="B822" s="526"/>
      <c r="C822" s="526"/>
      <c r="D822" t="s">
        <v>18</v>
      </c>
      <c r="E822" s="240">
        <v>60</v>
      </c>
      <c r="G822" s="2">
        <f t="shared" si="16"/>
        <v>67.099999999999753</v>
      </c>
      <c r="I822" s="5"/>
      <c r="K822" s="240"/>
    </row>
    <row r="823" spans="1:11">
      <c r="A823" s="86"/>
      <c r="B823" s="526"/>
      <c r="C823" s="526"/>
      <c r="D823" t="s">
        <v>19</v>
      </c>
      <c r="E823" s="240">
        <v>5</v>
      </c>
      <c r="G823" s="2">
        <f t="shared" si="16"/>
        <v>72.099999999999753</v>
      </c>
      <c r="K823" s="240"/>
    </row>
    <row r="824" spans="1:11">
      <c r="A824" s="7">
        <v>45630</v>
      </c>
      <c r="B824" s="526">
        <v>30090</v>
      </c>
      <c r="C824" s="526" t="s">
        <v>30</v>
      </c>
      <c r="D824" t="s">
        <v>16</v>
      </c>
      <c r="E824" s="240"/>
      <c r="F824" s="2">
        <v>0.1</v>
      </c>
      <c r="G824" s="2">
        <f t="shared" si="16"/>
        <v>71.999999999999758</v>
      </c>
      <c r="K824" s="240"/>
    </row>
    <row r="825" spans="1:11">
      <c r="A825" s="7">
        <v>45630</v>
      </c>
      <c r="B825" s="526">
        <v>30090</v>
      </c>
      <c r="C825" s="526" t="s">
        <v>30</v>
      </c>
      <c r="D825" t="s">
        <v>17</v>
      </c>
      <c r="E825" s="240"/>
      <c r="F825" s="2">
        <v>7</v>
      </c>
      <c r="G825" s="2">
        <f t="shared" si="16"/>
        <v>64.999999999999758</v>
      </c>
      <c r="K825" s="240"/>
    </row>
    <row r="826" spans="1:11">
      <c r="A826" s="7">
        <v>45630</v>
      </c>
      <c r="B826" s="526">
        <v>30090</v>
      </c>
      <c r="C826" s="526" t="s">
        <v>30</v>
      </c>
      <c r="D826" t="s">
        <v>18</v>
      </c>
      <c r="E826" s="240"/>
      <c r="F826" s="2">
        <v>60</v>
      </c>
      <c r="G826" s="2">
        <f t="shared" si="16"/>
        <v>4.9999999999997584</v>
      </c>
      <c r="K826" s="240"/>
    </row>
    <row r="827" spans="1:11">
      <c r="A827" s="7">
        <v>45630</v>
      </c>
      <c r="B827" s="526">
        <v>30090</v>
      </c>
      <c r="C827" s="526" t="s">
        <v>30</v>
      </c>
      <c r="D827" t="s">
        <v>19</v>
      </c>
      <c r="E827" s="240"/>
      <c r="F827" s="2">
        <v>5</v>
      </c>
      <c r="G827" s="2">
        <f t="shared" si="16"/>
        <v>-2.4158453015843406E-13</v>
      </c>
      <c r="K827" s="240"/>
    </row>
    <row r="828" spans="1:11">
      <c r="A828" s="88">
        <v>45626</v>
      </c>
      <c r="B828" s="525" t="s">
        <v>14</v>
      </c>
      <c r="C828" s="525" t="s">
        <v>83</v>
      </c>
      <c r="D828" t="s">
        <v>16</v>
      </c>
      <c r="E828" s="240">
        <v>0.1</v>
      </c>
      <c r="G828" s="2">
        <f t="shared" si="16"/>
        <v>9.9999999999758421E-2</v>
      </c>
      <c r="K828" s="37"/>
    </row>
    <row r="829" spans="1:11">
      <c r="A829" s="86"/>
      <c r="B829" s="526"/>
      <c r="C829" s="526"/>
      <c r="D829" t="s">
        <v>17</v>
      </c>
      <c r="E829" s="240">
        <v>7</v>
      </c>
      <c r="G829" s="2">
        <f t="shared" si="16"/>
        <v>7.0999999999997581</v>
      </c>
      <c r="K829" s="37"/>
    </row>
    <row r="830" spans="1:11">
      <c r="A830" s="86"/>
      <c r="B830" s="526"/>
      <c r="C830" s="526"/>
      <c r="D830" t="s">
        <v>18</v>
      </c>
      <c r="E830" s="240">
        <v>60</v>
      </c>
      <c r="G830" s="2">
        <f t="shared" si="16"/>
        <v>67.099999999999753</v>
      </c>
    </row>
    <row r="831" spans="1:11">
      <c r="A831" s="86"/>
      <c r="B831" s="526"/>
      <c r="C831" s="526"/>
      <c r="D831" t="s">
        <v>19</v>
      </c>
      <c r="E831" s="240">
        <v>5</v>
      </c>
      <c r="G831" s="2">
        <f t="shared" si="16"/>
        <v>72.099999999999753</v>
      </c>
      <c r="I831" s="240"/>
      <c r="J831" t="s">
        <v>16</v>
      </c>
      <c r="K831" s="240">
        <v>0.1</v>
      </c>
    </row>
    <row r="832" spans="1:11">
      <c r="A832" s="7">
        <v>45630</v>
      </c>
      <c r="B832" s="526">
        <v>30090</v>
      </c>
      <c r="C832" s="65" t="s">
        <v>83</v>
      </c>
      <c r="D832" t="s">
        <v>18</v>
      </c>
      <c r="F832" s="2">
        <v>60</v>
      </c>
      <c r="G832" s="2">
        <f t="shared" si="16"/>
        <v>12.099999999999753</v>
      </c>
      <c r="I832" s="240"/>
      <c r="J832" t="s">
        <v>17</v>
      </c>
      <c r="K832" s="240">
        <v>7</v>
      </c>
    </row>
    <row r="833" spans="1:11">
      <c r="A833" s="7">
        <v>45630</v>
      </c>
      <c r="B833" s="526">
        <v>30090</v>
      </c>
      <c r="C833" s="65" t="s">
        <v>83</v>
      </c>
      <c r="D833" t="s">
        <v>19</v>
      </c>
      <c r="F833" s="2">
        <v>5</v>
      </c>
      <c r="G833" s="2">
        <f t="shared" si="16"/>
        <v>7.0999999999997527</v>
      </c>
      <c r="I833" s="525" t="s">
        <v>34</v>
      </c>
      <c r="J833" t="s">
        <v>16</v>
      </c>
      <c r="K833" s="263">
        <v>0.1</v>
      </c>
    </row>
    <row r="834" spans="1:11">
      <c r="A834" s="7">
        <v>45679</v>
      </c>
      <c r="B834" s="526">
        <v>30348</v>
      </c>
      <c r="C834" s="65" t="s">
        <v>83</v>
      </c>
      <c r="D834" t="s">
        <v>16</v>
      </c>
      <c r="F834" s="2">
        <v>0.1</v>
      </c>
      <c r="G834" s="2">
        <f t="shared" si="16"/>
        <v>6.9999999999997531</v>
      </c>
      <c r="I834" s="525"/>
      <c r="K834" s="263"/>
    </row>
    <row r="835" spans="1:11">
      <c r="A835" s="7">
        <v>45679</v>
      </c>
      <c r="B835" s="526">
        <v>30348</v>
      </c>
      <c r="C835" s="65" t="s">
        <v>83</v>
      </c>
      <c r="D835" t="s">
        <v>17</v>
      </c>
      <c r="F835" s="2">
        <v>7</v>
      </c>
      <c r="G835" s="2">
        <f t="shared" si="16"/>
        <v>-2.4691360067663481E-13</v>
      </c>
      <c r="I835" s="525"/>
      <c r="K835" s="263"/>
    </row>
    <row r="836" spans="1:11">
      <c r="A836" s="44">
        <v>45657</v>
      </c>
      <c r="B836" s="525" t="s">
        <v>14</v>
      </c>
      <c r="C836" s="525" t="s">
        <v>34</v>
      </c>
      <c r="D836" t="s">
        <v>16</v>
      </c>
      <c r="E836" s="263">
        <v>0.1</v>
      </c>
      <c r="G836" s="2">
        <f t="shared" si="16"/>
        <v>9.9999999999753092E-2</v>
      </c>
      <c r="I836" s="526"/>
      <c r="J836" t="s">
        <v>17</v>
      </c>
      <c r="K836" s="263">
        <v>3</v>
      </c>
    </row>
    <row r="837" spans="1:11">
      <c r="B837" s="526"/>
      <c r="C837" s="526"/>
      <c r="D837" t="s">
        <v>17</v>
      </c>
      <c r="E837" s="263">
        <v>3</v>
      </c>
      <c r="G837" s="2">
        <f t="shared" si="16"/>
        <v>3.0999999999997532</v>
      </c>
      <c r="I837" s="526"/>
      <c r="J837" t="s">
        <v>18</v>
      </c>
      <c r="K837" s="263">
        <v>60</v>
      </c>
    </row>
    <row r="838" spans="1:11">
      <c r="B838" s="526"/>
      <c r="C838" s="526"/>
      <c r="D838" t="s">
        <v>18</v>
      </c>
      <c r="E838" s="263">
        <v>60</v>
      </c>
      <c r="G838" s="2">
        <f t="shared" si="16"/>
        <v>63.099999999999753</v>
      </c>
      <c r="I838" s="526"/>
      <c r="J838" t="s">
        <v>19</v>
      </c>
      <c r="K838" s="263">
        <v>5</v>
      </c>
    </row>
    <row r="839" spans="1:11">
      <c r="B839" s="526"/>
      <c r="C839" s="526"/>
      <c r="D839" t="s">
        <v>19</v>
      </c>
      <c r="E839" s="263">
        <v>5</v>
      </c>
      <c r="G839" s="2">
        <f t="shared" si="16"/>
        <v>68.099999999999753</v>
      </c>
      <c r="K839" s="37">
        <f>SUM(K831:K838)</f>
        <v>75.2</v>
      </c>
    </row>
    <row r="840" spans="1:11">
      <c r="A840" s="7">
        <v>45679</v>
      </c>
      <c r="B840" s="526">
        <v>30348</v>
      </c>
      <c r="C840" s="65" t="s">
        <v>34</v>
      </c>
      <c r="D840" t="s">
        <v>16</v>
      </c>
      <c r="F840" s="263">
        <v>0.1</v>
      </c>
      <c r="G840" s="2">
        <f t="shared" si="16"/>
        <v>67.999999999999758</v>
      </c>
      <c r="K840" s="37">
        <f>80-K839</f>
        <v>4.7999999999999972</v>
      </c>
    </row>
    <row r="841" spans="1:11">
      <c r="A841" s="7">
        <v>45679</v>
      </c>
      <c r="B841" s="526">
        <v>30348</v>
      </c>
      <c r="C841" s="65" t="s">
        <v>34</v>
      </c>
      <c r="D841" t="s">
        <v>17</v>
      </c>
      <c r="F841" s="263">
        <v>3</v>
      </c>
      <c r="G841" s="2">
        <f t="shared" si="16"/>
        <v>64.999999999999758</v>
      </c>
    </row>
    <row r="842" spans="1:11">
      <c r="A842" s="7">
        <v>45679</v>
      </c>
      <c r="B842" s="526">
        <v>30348</v>
      </c>
      <c r="C842" s="65" t="s">
        <v>34</v>
      </c>
      <c r="D842" t="s">
        <v>18</v>
      </c>
      <c r="F842" s="263">
        <v>60</v>
      </c>
      <c r="G842" s="2">
        <f t="shared" si="16"/>
        <v>4.9999999999997584</v>
      </c>
    </row>
    <row r="843" spans="1:11">
      <c r="A843" s="7">
        <v>45679</v>
      </c>
      <c r="B843" s="526">
        <v>30348</v>
      </c>
      <c r="C843" s="65" t="s">
        <v>34</v>
      </c>
      <c r="D843" t="s">
        <v>19</v>
      </c>
      <c r="F843" s="263">
        <v>5</v>
      </c>
      <c r="G843" s="2">
        <f t="shared" si="16"/>
        <v>-2.4158453015843406E-13</v>
      </c>
    </row>
    <row r="844" spans="1:11">
      <c r="A844" s="88">
        <v>45688</v>
      </c>
      <c r="B844" s="525" t="s">
        <v>14</v>
      </c>
      <c r="C844" s="525" t="s">
        <v>15</v>
      </c>
      <c r="D844" t="s">
        <v>16</v>
      </c>
      <c r="E844" s="240">
        <v>0.1</v>
      </c>
      <c r="G844" s="2">
        <f t="shared" si="16"/>
        <v>9.9999999999758421E-2</v>
      </c>
    </row>
    <row r="845" spans="1:11">
      <c r="A845" s="86"/>
      <c r="B845" s="526"/>
      <c r="C845" s="526"/>
      <c r="D845" t="s">
        <v>17</v>
      </c>
      <c r="E845" s="240">
        <v>3</v>
      </c>
      <c r="G845" s="2">
        <f t="shared" si="16"/>
        <v>3.0999999999997585</v>
      </c>
    </row>
    <row r="846" spans="1:11">
      <c r="A846" s="86"/>
      <c r="B846" s="526"/>
      <c r="C846" s="526"/>
      <c r="D846" t="s">
        <v>18</v>
      </c>
      <c r="E846" s="240">
        <v>60</v>
      </c>
      <c r="G846" s="2">
        <f t="shared" si="16"/>
        <v>63.09999999999976</v>
      </c>
    </row>
    <row r="847" spans="1:11">
      <c r="A847" s="86"/>
      <c r="B847" s="526"/>
      <c r="C847" s="526"/>
      <c r="D847" t="s">
        <v>19</v>
      </c>
      <c r="E847" s="240">
        <v>5</v>
      </c>
      <c r="G847" s="2">
        <f t="shared" si="16"/>
        <v>68.099999999999767</v>
      </c>
    </row>
    <row r="848" spans="1:11">
      <c r="A848" s="7">
        <v>45726</v>
      </c>
      <c r="B848" s="526">
        <v>30615</v>
      </c>
      <c r="C848" s="65" t="s">
        <v>15</v>
      </c>
      <c r="D848" t="s">
        <v>16</v>
      </c>
      <c r="F848" s="240">
        <v>0.1</v>
      </c>
      <c r="G848" s="2">
        <f t="shared" si="16"/>
        <v>67.999999999999773</v>
      </c>
    </row>
    <row r="849" spans="1:8">
      <c r="A849" s="7">
        <v>45726</v>
      </c>
      <c r="B849" s="526">
        <v>30615</v>
      </c>
      <c r="C849" s="65" t="s">
        <v>15</v>
      </c>
      <c r="D849" t="s">
        <v>17</v>
      </c>
      <c r="F849" s="240">
        <v>3</v>
      </c>
      <c r="G849" s="2">
        <f t="shared" si="16"/>
        <v>64.999999999999773</v>
      </c>
    </row>
    <row r="850" spans="1:8">
      <c r="A850" s="7">
        <v>45726</v>
      </c>
      <c r="B850" s="526">
        <v>30615</v>
      </c>
      <c r="C850" s="65" t="s">
        <v>15</v>
      </c>
      <c r="D850" t="s">
        <v>18</v>
      </c>
      <c r="F850" s="240">
        <v>60</v>
      </c>
      <c r="G850" s="2">
        <f t="shared" si="16"/>
        <v>4.9999999999997726</v>
      </c>
      <c r="H850" s="37">
        <f>150.1-G864</f>
        <v>82.100000000000222</v>
      </c>
    </row>
    <row r="851" spans="1:8">
      <c r="A851" s="7">
        <v>45726</v>
      </c>
      <c r="B851" s="526">
        <v>30615</v>
      </c>
      <c r="C851" s="65" t="s">
        <v>15</v>
      </c>
      <c r="D851" t="s">
        <v>19</v>
      </c>
      <c r="F851" s="240">
        <v>5</v>
      </c>
      <c r="G851" s="2">
        <f t="shared" si="16"/>
        <v>-2.2737367544323206E-13</v>
      </c>
    </row>
    <row r="852" spans="1:8">
      <c r="A852" s="44">
        <v>45716</v>
      </c>
      <c r="B852" s="525" t="s">
        <v>14</v>
      </c>
      <c r="C852" s="64" t="s">
        <v>20</v>
      </c>
      <c r="D852" t="s">
        <v>16</v>
      </c>
      <c r="E852" s="240">
        <v>12</v>
      </c>
      <c r="G852" s="2">
        <f t="shared" si="16"/>
        <v>11.999999999999773</v>
      </c>
    </row>
    <row r="853" spans="1:8">
      <c r="B853" s="526"/>
      <c r="D853" t="s">
        <v>17</v>
      </c>
      <c r="E853" s="240">
        <v>3</v>
      </c>
      <c r="G853" s="2">
        <f t="shared" si="16"/>
        <v>14.999999999999773</v>
      </c>
    </row>
    <row r="854" spans="1:8">
      <c r="B854" s="526"/>
      <c r="D854" t="s">
        <v>18</v>
      </c>
      <c r="E854" s="240">
        <v>56</v>
      </c>
      <c r="G854" s="2">
        <f t="shared" si="16"/>
        <v>70.999999999999773</v>
      </c>
    </row>
    <row r="855" spans="1:8">
      <c r="B855" s="526"/>
      <c r="D855" t="s">
        <v>19</v>
      </c>
      <c r="E855" s="240">
        <v>5</v>
      </c>
      <c r="G855" s="2">
        <f t="shared" si="16"/>
        <v>75.999999999999773</v>
      </c>
    </row>
    <row r="856" spans="1:8">
      <c r="A856" s="7">
        <v>45726</v>
      </c>
      <c r="B856" s="526">
        <v>30615</v>
      </c>
      <c r="C856" s="65" t="s">
        <v>20</v>
      </c>
      <c r="D856" t="s">
        <v>18</v>
      </c>
      <c r="F856" s="2">
        <v>56</v>
      </c>
      <c r="G856" s="2">
        <f t="shared" si="16"/>
        <v>19.999999999999773</v>
      </c>
    </row>
    <row r="857" spans="1:8">
      <c r="A857" s="7">
        <v>45726</v>
      </c>
      <c r="B857" s="526">
        <v>30615</v>
      </c>
      <c r="C857" s="65" t="s">
        <v>20</v>
      </c>
      <c r="D857" t="s">
        <v>19</v>
      </c>
      <c r="F857" s="2">
        <v>5</v>
      </c>
      <c r="G857" s="2">
        <f t="shared" si="16"/>
        <v>14.999999999999773</v>
      </c>
    </row>
    <row r="858" spans="1:8">
      <c r="A858" s="7">
        <v>45750</v>
      </c>
      <c r="B858" s="526">
        <v>30886</v>
      </c>
      <c r="C858" s="65" t="s">
        <v>20</v>
      </c>
      <c r="D858" t="s">
        <v>16</v>
      </c>
      <c r="F858" s="2">
        <v>12</v>
      </c>
      <c r="G858" s="2">
        <f t="shared" ref="G858:G864" si="17">+G857+E858-F858</f>
        <v>2.9999999999997726</v>
      </c>
    </row>
    <row r="859" spans="1:8">
      <c r="A859" s="7">
        <v>45750</v>
      </c>
      <c r="B859" s="526">
        <v>30886</v>
      </c>
      <c r="C859" s="65" t="s">
        <v>20</v>
      </c>
      <c r="D859" t="s">
        <v>17</v>
      </c>
      <c r="F859" s="2">
        <v>3</v>
      </c>
      <c r="G859" s="2">
        <f t="shared" si="17"/>
        <v>-2.2737367544323206E-13</v>
      </c>
    </row>
    <row r="860" spans="1:8">
      <c r="A860" s="44">
        <v>45747</v>
      </c>
      <c r="B860" s="525" t="s">
        <v>14</v>
      </c>
      <c r="C860" s="525" t="s">
        <v>23</v>
      </c>
      <c r="D860" t="s">
        <v>16</v>
      </c>
      <c r="E860" s="240">
        <v>8</v>
      </c>
      <c r="G860" s="2">
        <f t="shared" si="17"/>
        <v>7.9999999999997726</v>
      </c>
    </row>
    <row r="861" spans="1:8">
      <c r="B861" s="526"/>
      <c r="C861" s="526"/>
      <c r="D861" t="s">
        <v>17</v>
      </c>
      <c r="E861" s="240">
        <v>3</v>
      </c>
      <c r="G861" s="2">
        <f t="shared" si="17"/>
        <v>10.999999999999773</v>
      </c>
    </row>
    <row r="862" spans="1:8">
      <c r="B862" s="526"/>
      <c r="C862" s="526"/>
      <c r="D862" t="s">
        <v>18</v>
      </c>
      <c r="E862" s="240">
        <v>60</v>
      </c>
      <c r="G862" s="2">
        <f t="shared" si="17"/>
        <v>70.999999999999773</v>
      </c>
    </row>
    <row r="863" spans="1:8">
      <c r="B863" s="526"/>
      <c r="C863" s="526"/>
      <c r="D863" t="s">
        <v>19</v>
      </c>
      <c r="E863" s="240">
        <v>5</v>
      </c>
      <c r="G863" s="2">
        <f t="shared" si="17"/>
        <v>75.999999999999773</v>
      </c>
    </row>
    <row r="864" spans="1:8">
      <c r="A864" s="7">
        <v>45782</v>
      </c>
      <c r="B864" s="526">
        <v>30935</v>
      </c>
      <c r="C864" s="65" t="s">
        <v>23</v>
      </c>
      <c r="D864" t="s">
        <v>16</v>
      </c>
      <c r="F864" s="240">
        <v>8</v>
      </c>
      <c r="G864" s="2">
        <f>+G863+E864-F864</f>
        <v>67.999999999999773</v>
      </c>
    </row>
    <row r="865" spans="1:7">
      <c r="A865" s="7">
        <v>45782</v>
      </c>
      <c r="B865" s="526">
        <v>30935</v>
      </c>
      <c r="C865" s="65" t="s">
        <v>23</v>
      </c>
      <c r="D865" t="s">
        <v>17</v>
      </c>
      <c r="F865" s="240">
        <v>3</v>
      </c>
      <c r="G865" s="2">
        <f>+G864+E865-F865</f>
        <v>64.999999999999773</v>
      </c>
    </row>
    <row r="866" spans="1:7">
      <c r="A866" s="7">
        <v>45782</v>
      </c>
      <c r="B866" s="526">
        <v>30935</v>
      </c>
      <c r="C866" s="65" t="s">
        <v>23</v>
      </c>
      <c r="D866" t="s">
        <v>18</v>
      </c>
      <c r="F866" s="240">
        <v>60</v>
      </c>
      <c r="G866" s="2">
        <f>+G865+E866-F866</f>
        <v>4.9999999999997726</v>
      </c>
    </row>
    <row r="867" spans="1:7">
      <c r="A867" s="7">
        <v>45782</v>
      </c>
      <c r="B867" s="526">
        <v>30935</v>
      </c>
      <c r="C867" s="65" t="s">
        <v>23</v>
      </c>
      <c r="D867" t="s">
        <v>19</v>
      </c>
      <c r="F867" s="240">
        <v>5</v>
      </c>
      <c r="G867" s="2">
        <f>+G866+E867-F867</f>
        <v>-2.2737367544323206E-13</v>
      </c>
    </row>
    <row r="868" spans="1:7">
      <c r="A868" s="44">
        <v>45777</v>
      </c>
      <c r="B868" s="525" t="s">
        <v>14</v>
      </c>
      <c r="C868" s="64" t="s">
        <v>24</v>
      </c>
      <c r="D868" t="s">
        <v>16</v>
      </c>
      <c r="E868" s="2">
        <v>24.3</v>
      </c>
      <c r="G868" s="2">
        <f>+G867+E868-F868</f>
        <v>24.299999999999773</v>
      </c>
    </row>
    <row r="869" spans="1:7">
      <c r="B869" s="526"/>
      <c r="D869" t="s">
        <v>17</v>
      </c>
      <c r="E869" s="2">
        <v>84.5</v>
      </c>
      <c r="G869" s="2">
        <f>+G868+E869-F869</f>
        <v>108.79999999999977</v>
      </c>
    </row>
    <row r="870" spans="1:7">
      <c r="B870" s="526"/>
      <c r="D870" t="s">
        <v>18</v>
      </c>
      <c r="E870" s="2">
        <v>60</v>
      </c>
      <c r="G870" s="2">
        <f>+G869+E870-F870</f>
        <v>168.79999999999978</v>
      </c>
    </row>
    <row r="871" spans="1:7">
      <c r="B871" s="526"/>
      <c r="D871" t="s">
        <v>19</v>
      </c>
      <c r="E871" s="2">
        <v>5</v>
      </c>
      <c r="G871" s="2">
        <f>+G870+E871-F871</f>
        <v>173.79999999999978</v>
      </c>
    </row>
    <row r="872" spans="1:7">
      <c r="A872" s="7">
        <v>45782</v>
      </c>
      <c r="B872" s="526">
        <v>30935</v>
      </c>
      <c r="C872" s="65" t="s">
        <v>24</v>
      </c>
      <c r="D872" t="s">
        <v>18</v>
      </c>
      <c r="F872" s="2">
        <v>60</v>
      </c>
      <c r="G872" s="2">
        <f>+G871+E872-F872</f>
        <v>113.79999999999978</v>
      </c>
    </row>
    <row r="873" spans="1:7">
      <c r="A873" s="7">
        <v>45782</v>
      </c>
      <c r="B873" s="526">
        <v>30935</v>
      </c>
      <c r="C873" s="65" t="s">
        <v>24</v>
      </c>
      <c r="D873" t="s">
        <v>19</v>
      </c>
      <c r="F873" s="2">
        <v>5</v>
      </c>
      <c r="G873" s="2">
        <f>+G872+E873-F873</f>
        <v>108.79999999999978</v>
      </c>
    </row>
    <row r="874" spans="1:7">
      <c r="A874" s="7">
        <v>45793</v>
      </c>
      <c r="B874" s="526">
        <v>30986</v>
      </c>
      <c r="C874" s="65" t="s">
        <v>24</v>
      </c>
      <c r="D874" t="s">
        <v>16</v>
      </c>
      <c r="F874" s="2">
        <v>24.3</v>
      </c>
      <c r="G874" s="2">
        <f>+G873+E874-F874</f>
        <v>84.499999999999787</v>
      </c>
    </row>
    <row r="875" spans="1:7">
      <c r="A875" s="7">
        <v>45793</v>
      </c>
      <c r="B875" s="526">
        <v>30986</v>
      </c>
      <c r="C875" s="65" t="s">
        <v>24</v>
      </c>
      <c r="D875" t="s">
        <v>17</v>
      </c>
      <c r="F875" s="2">
        <v>84.5</v>
      </c>
      <c r="G875" s="2">
        <f>+G874+E875-F875</f>
        <v>-2.1316282072803006E-13</v>
      </c>
    </row>
    <row r="876" spans="1:7">
      <c r="A876" s="88">
        <v>45808</v>
      </c>
      <c r="B876" s="525" t="s">
        <v>14</v>
      </c>
      <c r="C876" s="525" t="s">
        <v>25</v>
      </c>
      <c r="D876" t="s">
        <v>16</v>
      </c>
      <c r="E876" s="240">
        <v>35.700000000000003</v>
      </c>
      <c r="G876" s="2">
        <f>+G875+E876-F876</f>
        <v>35.69999999999979</v>
      </c>
    </row>
    <row r="877" spans="1:7">
      <c r="A877" s="86"/>
      <c r="B877" s="526"/>
      <c r="C877" s="526"/>
      <c r="D877" t="s">
        <v>17</v>
      </c>
      <c r="E877" s="240">
        <v>36.9</v>
      </c>
      <c r="G877" s="2">
        <f>+G876+E877-F877</f>
        <v>72.599999999999795</v>
      </c>
    </row>
    <row r="878" spans="1:7">
      <c r="A878" s="86"/>
      <c r="B878" s="526"/>
      <c r="C878" s="526"/>
      <c r="D878" t="s">
        <v>18</v>
      </c>
      <c r="E878" s="240">
        <v>60</v>
      </c>
      <c r="G878" s="2">
        <f>+G877+E878-F878</f>
        <v>132.5999999999998</v>
      </c>
    </row>
    <row r="879" spans="1:7">
      <c r="A879" s="86"/>
      <c r="B879" s="526"/>
      <c r="C879" s="526"/>
      <c r="D879" t="s">
        <v>19</v>
      </c>
      <c r="E879" s="240">
        <v>5</v>
      </c>
      <c r="G879" s="2">
        <f>+G878+E879-F879</f>
        <v>137.5999999999998</v>
      </c>
    </row>
    <row r="880" spans="1:7">
      <c r="A880" s="7">
        <v>45819</v>
      </c>
      <c r="B880" s="526">
        <v>31125</v>
      </c>
      <c r="C880" s="65" t="s">
        <v>25</v>
      </c>
      <c r="D880" t="s">
        <v>18</v>
      </c>
      <c r="F880" s="2">
        <v>60</v>
      </c>
      <c r="G880" s="2">
        <f t="shared" ref="G880:G951" si="18">+G879+E880-F880</f>
        <v>77.599999999999795</v>
      </c>
    </row>
    <row r="881" spans="1:13">
      <c r="A881" s="7">
        <v>45819</v>
      </c>
      <c r="B881" s="526">
        <v>31125</v>
      </c>
      <c r="C881" s="65" t="s">
        <v>25</v>
      </c>
      <c r="D881" t="s">
        <v>19</v>
      </c>
      <c r="F881" s="2">
        <v>5</v>
      </c>
      <c r="G881" s="2">
        <f t="shared" si="18"/>
        <v>72.599999999999795</v>
      </c>
    </row>
    <row r="882" spans="1:13">
      <c r="A882" s="7">
        <v>45825</v>
      </c>
      <c r="B882" s="526">
        <v>31147</v>
      </c>
      <c r="C882" s="65" t="s">
        <v>25</v>
      </c>
      <c r="D882" t="s">
        <v>16</v>
      </c>
      <c r="F882" s="2">
        <v>35.700000000000003</v>
      </c>
      <c r="G882" s="2">
        <f t="shared" si="18"/>
        <v>36.899999999999793</v>
      </c>
    </row>
    <row r="883" spans="1:13">
      <c r="A883" s="7">
        <v>45825</v>
      </c>
      <c r="B883" s="526">
        <v>31147</v>
      </c>
      <c r="C883" s="65" t="s">
        <v>25</v>
      </c>
      <c r="D883" t="s">
        <v>17</v>
      </c>
      <c r="F883" s="2">
        <v>36.9</v>
      </c>
      <c r="G883" s="2">
        <f t="shared" si="18"/>
        <v>-2.0605739337042905E-13</v>
      </c>
    </row>
    <row r="884" spans="1:13">
      <c r="A884" s="88">
        <v>45838</v>
      </c>
      <c r="B884" s="525" t="s">
        <v>14</v>
      </c>
      <c r="C884" s="525" t="s">
        <v>26</v>
      </c>
      <c r="D884" t="s">
        <v>16</v>
      </c>
      <c r="E884" s="240">
        <v>8</v>
      </c>
      <c r="G884" s="2">
        <f t="shared" si="18"/>
        <v>7.9999999999997939</v>
      </c>
    </row>
    <row r="885" spans="1:13">
      <c r="A885" s="86"/>
      <c r="B885" s="526"/>
      <c r="C885" s="526"/>
      <c r="D885" t="s">
        <v>17</v>
      </c>
      <c r="E885" s="240">
        <v>4</v>
      </c>
      <c r="G885" s="2">
        <f t="shared" si="18"/>
        <v>11.999999999999794</v>
      </c>
    </row>
    <row r="886" spans="1:13">
      <c r="A886" s="86"/>
      <c r="B886" s="526"/>
      <c r="C886" s="526"/>
      <c r="D886" t="s">
        <v>18</v>
      </c>
      <c r="E886" s="240">
        <v>60</v>
      </c>
      <c r="G886" s="2">
        <f t="shared" si="18"/>
        <v>71.999999999999801</v>
      </c>
    </row>
    <row r="887" spans="1:13">
      <c r="A887" s="86"/>
      <c r="B887" s="526"/>
      <c r="C887" s="526"/>
      <c r="D887" t="s">
        <v>19</v>
      </c>
      <c r="E887" s="240">
        <v>5</v>
      </c>
      <c r="G887" s="2">
        <f t="shared" si="18"/>
        <v>76.999999999999801</v>
      </c>
      <c r="H887" s="37"/>
      <c r="J887">
        <v>982580708</v>
      </c>
    </row>
    <row r="888" spans="1:13">
      <c r="A888" s="7">
        <v>45854</v>
      </c>
      <c r="B888" s="526">
        <v>31460</v>
      </c>
      <c r="C888" s="65" t="s">
        <v>26</v>
      </c>
      <c r="D888" t="s">
        <v>16</v>
      </c>
      <c r="F888" s="240">
        <v>8</v>
      </c>
      <c r="G888" s="2">
        <f t="shared" si="18"/>
        <v>68.999999999999801</v>
      </c>
      <c r="K888" s="525"/>
      <c r="M888" s="240"/>
    </row>
    <row r="889" spans="1:13">
      <c r="A889" s="7">
        <v>45854</v>
      </c>
      <c r="B889" s="526">
        <v>31460</v>
      </c>
      <c r="C889" s="65" t="s">
        <v>26</v>
      </c>
      <c r="D889" t="s">
        <v>17</v>
      </c>
      <c r="F889" s="240">
        <v>4</v>
      </c>
      <c r="G889" s="2">
        <f t="shared" si="18"/>
        <v>64.999999999999801</v>
      </c>
      <c r="K889" s="526"/>
      <c r="M889" s="240"/>
    </row>
    <row r="890" spans="1:13">
      <c r="A890" s="7">
        <v>45854</v>
      </c>
      <c r="B890" s="526">
        <v>31460</v>
      </c>
      <c r="C890" s="65" t="s">
        <v>26</v>
      </c>
      <c r="D890" t="s">
        <v>18</v>
      </c>
      <c r="F890" s="240">
        <v>60</v>
      </c>
      <c r="G890" s="2">
        <f t="shared" si="18"/>
        <v>4.999999999999801</v>
      </c>
      <c r="K890" s="526"/>
      <c r="M890" s="240"/>
    </row>
    <row r="891" spans="1:13">
      <c r="A891" s="7">
        <v>45854</v>
      </c>
      <c r="B891" s="526">
        <v>31460</v>
      </c>
      <c r="C891" s="65" t="s">
        <v>26</v>
      </c>
      <c r="D891" t="s">
        <v>19</v>
      </c>
      <c r="F891" s="240">
        <v>5</v>
      </c>
      <c r="G891" s="2">
        <f t="shared" si="18"/>
        <v>-1.9895196601282805E-13</v>
      </c>
      <c r="H891" s="37"/>
      <c r="K891" s="526"/>
      <c r="M891" s="240"/>
    </row>
    <row r="892" spans="1:13">
      <c r="A892" s="44">
        <v>45869</v>
      </c>
      <c r="B892" s="525" t="s">
        <v>14</v>
      </c>
      <c r="C892" s="64" t="s">
        <v>27</v>
      </c>
      <c r="D892" t="s">
        <v>16</v>
      </c>
      <c r="E892" s="2">
        <v>5</v>
      </c>
      <c r="G892" s="2">
        <f t="shared" si="18"/>
        <v>4.999999999999801</v>
      </c>
      <c r="M892" s="37"/>
    </row>
    <row r="893" spans="1:13">
      <c r="B893" s="526"/>
      <c r="D893" t="s">
        <v>17</v>
      </c>
      <c r="E893" s="2">
        <v>25.8</v>
      </c>
      <c r="G893" s="2">
        <f t="shared" si="18"/>
        <v>30.799999999999802</v>
      </c>
      <c r="I893" s="64" t="s">
        <v>27</v>
      </c>
      <c r="J893" t="s">
        <v>16</v>
      </c>
      <c r="K893" s="2">
        <v>5</v>
      </c>
      <c r="M893" s="37"/>
    </row>
    <row r="894" spans="1:13">
      <c r="B894" s="526"/>
      <c r="D894" t="s">
        <v>18</v>
      </c>
      <c r="E894" s="2">
        <v>60</v>
      </c>
      <c r="G894" s="2">
        <f t="shared" si="18"/>
        <v>90.799999999999798</v>
      </c>
      <c r="I894" s="65"/>
      <c r="J894" t="s">
        <v>17</v>
      </c>
      <c r="K894" s="2">
        <v>25.8</v>
      </c>
    </row>
    <row r="895" spans="1:13">
      <c r="B895" s="526"/>
      <c r="D895" t="s">
        <v>19</v>
      </c>
      <c r="E895" s="2">
        <v>5</v>
      </c>
      <c r="G895" s="2">
        <f t="shared" si="18"/>
        <v>95.799999999999798</v>
      </c>
      <c r="I895" s="64" t="s">
        <v>28</v>
      </c>
      <c r="J895" t="s">
        <v>18</v>
      </c>
      <c r="K895" s="2">
        <v>60</v>
      </c>
    </row>
    <row r="896" spans="1:13">
      <c r="A896" s="7">
        <v>45876</v>
      </c>
      <c r="B896" s="526">
        <v>31536</v>
      </c>
      <c r="C896" s="65" t="s">
        <v>27</v>
      </c>
      <c r="D896" t="s">
        <v>18</v>
      </c>
      <c r="F896" s="2">
        <v>60</v>
      </c>
      <c r="G896" s="2">
        <f t="shared" si="18"/>
        <v>35.799999999999798</v>
      </c>
      <c r="J896" t="s">
        <v>19</v>
      </c>
      <c r="K896" s="2">
        <v>5</v>
      </c>
    </row>
    <row r="897" spans="1:13">
      <c r="A897" s="7">
        <v>45876</v>
      </c>
      <c r="B897" s="526">
        <v>31536</v>
      </c>
      <c r="C897" s="65" t="s">
        <v>27</v>
      </c>
      <c r="D897" t="s">
        <v>19</v>
      </c>
      <c r="F897" s="2">
        <v>5</v>
      </c>
      <c r="G897" s="2">
        <f t="shared" si="18"/>
        <v>30.799999999999798</v>
      </c>
      <c r="J897">
        <v>100</v>
      </c>
      <c r="K897" s="113">
        <f>SUM(K893:K896)</f>
        <v>95.8</v>
      </c>
      <c r="L897" s="37">
        <f>J897-K897</f>
        <v>4.2000000000000028</v>
      </c>
    </row>
    <row r="898" spans="1:13">
      <c r="A898" s="7">
        <v>45916</v>
      </c>
      <c r="B898" s="526" t="s">
        <v>718</v>
      </c>
      <c r="C898" s="65" t="s">
        <v>27</v>
      </c>
      <c r="D898" t="s">
        <v>16</v>
      </c>
      <c r="F898" s="2">
        <v>5</v>
      </c>
      <c r="G898" s="2">
        <f t="shared" si="18"/>
        <v>25.799999999999798</v>
      </c>
      <c r="K898" s="113"/>
      <c r="L898" s="37"/>
    </row>
    <row r="899" spans="1:13">
      <c r="A899" s="7">
        <v>45916</v>
      </c>
      <c r="B899" s="526" t="s">
        <v>718</v>
      </c>
      <c r="C899" s="65" t="s">
        <v>27</v>
      </c>
      <c r="D899" t="s">
        <v>17</v>
      </c>
      <c r="F899" s="2">
        <v>25.8</v>
      </c>
      <c r="G899" s="2">
        <f t="shared" si="18"/>
        <v>-2.0250467969162855E-13</v>
      </c>
      <c r="K899" s="113"/>
      <c r="L899" s="37"/>
    </row>
    <row r="900" spans="1:13">
      <c r="A900" s="44">
        <v>45900</v>
      </c>
      <c r="B900" s="525" t="s">
        <v>14</v>
      </c>
      <c r="C900" s="64" t="s">
        <v>28</v>
      </c>
      <c r="D900" t="s">
        <v>16</v>
      </c>
      <c r="E900" s="2">
        <v>37.4</v>
      </c>
      <c r="G900" s="2">
        <f t="shared" si="18"/>
        <v>37.399999999999793</v>
      </c>
    </row>
    <row r="901" spans="1:13">
      <c r="B901" s="526"/>
      <c r="D901" t="s">
        <v>17</v>
      </c>
      <c r="E901" s="2">
        <v>49.7</v>
      </c>
      <c r="G901" s="2">
        <f t="shared" si="18"/>
        <v>87.099999999999795</v>
      </c>
      <c r="M901">
        <v>2551</v>
      </c>
    </row>
    <row r="902" spans="1:13">
      <c r="B902" s="526"/>
      <c r="D902" t="s">
        <v>18</v>
      </c>
      <c r="E902" s="2">
        <v>60</v>
      </c>
      <c r="G902" s="2">
        <f t="shared" si="18"/>
        <v>147.0999999999998</v>
      </c>
    </row>
    <row r="903" spans="1:13">
      <c r="B903" s="526"/>
      <c r="D903" t="s">
        <v>19</v>
      </c>
      <c r="E903" s="2">
        <v>5</v>
      </c>
      <c r="G903" s="2">
        <f t="shared" si="18"/>
        <v>152.0999999999998</v>
      </c>
    </row>
    <row r="904" spans="1:13">
      <c r="A904" s="7">
        <v>45916</v>
      </c>
      <c r="B904" s="526" t="s">
        <v>718</v>
      </c>
      <c r="C904" s="65" t="s">
        <v>28</v>
      </c>
      <c r="D904" t="s">
        <v>18</v>
      </c>
      <c r="F904" s="2">
        <v>60</v>
      </c>
      <c r="G904" s="2">
        <f t="shared" si="18"/>
        <v>92.099999999999795</v>
      </c>
    </row>
    <row r="905" spans="1:13">
      <c r="A905" s="7">
        <v>45916</v>
      </c>
      <c r="B905" s="526" t="s">
        <v>718</v>
      </c>
      <c r="C905" s="65" t="s">
        <v>28</v>
      </c>
      <c r="D905" t="s">
        <v>19</v>
      </c>
      <c r="F905" s="2">
        <v>5</v>
      </c>
      <c r="G905" s="2">
        <f t="shared" si="18"/>
        <v>87.099999999999795</v>
      </c>
    </row>
    <row r="906" spans="1:13">
      <c r="A906" s="7">
        <v>45924</v>
      </c>
      <c r="B906" s="526" t="s">
        <v>719</v>
      </c>
      <c r="C906" s="65" t="s">
        <v>28</v>
      </c>
      <c r="D906" t="s">
        <v>16</v>
      </c>
      <c r="F906" s="2">
        <v>37.4</v>
      </c>
      <c r="G906" s="2">
        <f t="shared" si="18"/>
        <v>49.699999999999797</v>
      </c>
    </row>
    <row r="907" spans="1:13">
      <c r="A907" s="7">
        <v>45924</v>
      </c>
      <c r="B907" s="526" t="s">
        <v>719</v>
      </c>
      <c r="C907" s="65" t="s">
        <v>28</v>
      </c>
      <c r="D907" t="s">
        <v>17</v>
      </c>
      <c r="F907" s="2">
        <v>49.7</v>
      </c>
      <c r="G907" s="2">
        <f t="shared" si="18"/>
        <v>-2.0605739337042905E-13</v>
      </c>
      <c r="I907" t="s">
        <v>16</v>
      </c>
      <c r="J907" s="2">
        <v>37.4</v>
      </c>
    </row>
    <row r="908" spans="1:13">
      <c r="A908" s="88">
        <v>45930</v>
      </c>
      <c r="B908" s="525" t="s">
        <v>14</v>
      </c>
      <c r="C908" s="525" t="s">
        <v>85</v>
      </c>
      <c r="D908" t="s">
        <v>16</v>
      </c>
      <c r="E908" s="240">
        <v>2.6</v>
      </c>
      <c r="G908" s="2">
        <f t="shared" si="18"/>
        <v>2.599999999999794</v>
      </c>
      <c r="I908" t="s">
        <v>17</v>
      </c>
      <c r="J908" s="2">
        <v>49.7</v>
      </c>
    </row>
    <row r="909" spans="1:13">
      <c r="B909" s="526"/>
      <c r="C909" s="526"/>
      <c r="D909" t="s">
        <v>17</v>
      </c>
      <c r="E909" s="26">
        <v>8</v>
      </c>
      <c r="G909" s="2">
        <f t="shared" si="18"/>
        <v>10.599999999999794</v>
      </c>
      <c r="I909">
        <v>100</v>
      </c>
      <c r="J909" s="8">
        <f>SUM(J907:J908)</f>
        <v>87.1</v>
      </c>
      <c r="K909" s="37">
        <f>I909-J909</f>
        <v>12.900000000000006</v>
      </c>
    </row>
    <row r="910" spans="1:13">
      <c r="B910" s="526"/>
      <c r="C910" s="526"/>
      <c r="D910" t="s">
        <v>18</v>
      </c>
      <c r="E910" s="26">
        <v>60</v>
      </c>
      <c r="G910" s="2">
        <f t="shared" si="18"/>
        <v>70.599999999999795</v>
      </c>
    </row>
    <row r="911" spans="1:13">
      <c r="B911" s="526"/>
      <c r="C911" s="526"/>
      <c r="D911" t="s">
        <v>19</v>
      </c>
      <c r="E911" s="26">
        <v>5</v>
      </c>
      <c r="G911" s="2">
        <f t="shared" si="18"/>
        <v>75.599999999999795</v>
      </c>
    </row>
    <row r="912" spans="1:13">
      <c r="B912" s="526"/>
      <c r="D912" t="s">
        <v>86</v>
      </c>
      <c r="E912" s="240">
        <v>10</v>
      </c>
      <c r="G912" s="2">
        <f t="shared" si="18"/>
        <v>85.599999999999795</v>
      </c>
    </row>
    <row r="913" spans="1:13">
      <c r="A913" s="7">
        <v>45961</v>
      </c>
      <c r="B913" s="526">
        <v>31838</v>
      </c>
      <c r="C913" s="65" t="s">
        <v>85</v>
      </c>
      <c r="D913" t="s">
        <v>16</v>
      </c>
      <c r="E913" s="240"/>
      <c r="F913" s="240">
        <v>2.6</v>
      </c>
      <c r="G913" s="2">
        <f t="shared" si="18"/>
        <v>82.999999999999801</v>
      </c>
    </row>
    <row r="914" spans="1:13">
      <c r="A914" s="7">
        <v>45961</v>
      </c>
      <c r="B914" s="526">
        <v>31838</v>
      </c>
      <c r="C914" s="65" t="s">
        <v>85</v>
      </c>
      <c r="D914" t="s">
        <v>17</v>
      </c>
      <c r="E914" s="240"/>
      <c r="F914" s="26">
        <v>8</v>
      </c>
      <c r="G914" s="2">
        <f t="shared" si="18"/>
        <v>74.999999999999801</v>
      </c>
    </row>
    <row r="915" spans="1:13">
      <c r="A915" s="7">
        <v>45961</v>
      </c>
      <c r="B915" s="526">
        <v>31838</v>
      </c>
      <c r="C915" s="65" t="s">
        <v>85</v>
      </c>
      <c r="D915" t="s">
        <v>18</v>
      </c>
      <c r="E915" s="240"/>
      <c r="F915" s="26">
        <v>60</v>
      </c>
      <c r="G915" s="2">
        <f t="shared" si="18"/>
        <v>14.999999999999801</v>
      </c>
    </row>
    <row r="916" spans="1:13">
      <c r="A916" s="7">
        <v>45961</v>
      </c>
      <c r="B916" s="526">
        <v>31838</v>
      </c>
      <c r="C916" s="65" t="s">
        <v>85</v>
      </c>
      <c r="D916" t="s">
        <v>19</v>
      </c>
      <c r="E916" s="240"/>
      <c r="F916" s="26">
        <v>5</v>
      </c>
      <c r="G916" s="2">
        <f t="shared" si="18"/>
        <v>9.999999999999801</v>
      </c>
    </row>
    <row r="917" spans="1:13">
      <c r="A917" s="7">
        <v>45961</v>
      </c>
      <c r="B917" s="526">
        <v>31838</v>
      </c>
      <c r="C917" s="65" t="s">
        <v>85</v>
      </c>
      <c r="D917" t="s">
        <v>86</v>
      </c>
      <c r="E917" s="240"/>
      <c r="F917" s="240">
        <v>10</v>
      </c>
      <c r="G917" s="2">
        <f t="shared" si="18"/>
        <v>-1.9895196601282805E-13</v>
      </c>
    </row>
    <row r="918" spans="1:13">
      <c r="A918" s="88">
        <v>45961</v>
      </c>
      <c r="B918" s="525" t="s">
        <v>14</v>
      </c>
      <c r="C918" s="525" t="s">
        <v>30</v>
      </c>
      <c r="D918" t="s">
        <v>16</v>
      </c>
      <c r="E918" s="2">
        <v>5</v>
      </c>
      <c r="G918" s="2">
        <f t="shared" si="18"/>
        <v>4.999999999999801</v>
      </c>
    </row>
    <row r="919" spans="1:13">
      <c r="A919" s="86"/>
      <c r="B919" s="526"/>
      <c r="C919" s="526"/>
      <c r="D919" t="s">
        <v>17</v>
      </c>
      <c r="E919" s="2">
        <v>10</v>
      </c>
      <c r="G919" s="2">
        <f t="shared" si="18"/>
        <v>14.999999999999801</v>
      </c>
    </row>
    <row r="920" spans="1:13">
      <c r="A920" s="86"/>
      <c r="B920" s="526"/>
      <c r="C920" s="526"/>
      <c r="D920" t="s">
        <v>18</v>
      </c>
      <c r="E920" s="26">
        <v>60</v>
      </c>
      <c r="G920" s="2">
        <f t="shared" si="18"/>
        <v>74.999999999999801</v>
      </c>
      <c r="J920" s="525" t="s">
        <v>85</v>
      </c>
      <c r="K920" t="s">
        <v>16</v>
      </c>
      <c r="L920" s="240">
        <v>2.6</v>
      </c>
    </row>
    <row r="921" spans="1:13">
      <c r="A921" s="86"/>
      <c r="B921" s="526"/>
      <c r="C921" s="526"/>
      <c r="D921" t="s">
        <v>19</v>
      </c>
      <c r="E921" s="26">
        <v>5</v>
      </c>
      <c r="G921" s="2">
        <f t="shared" si="18"/>
        <v>79.999999999999801</v>
      </c>
      <c r="J921" s="526"/>
      <c r="K921" t="s">
        <v>17</v>
      </c>
      <c r="L921" s="26">
        <v>8</v>
      </c>
    </row>
    <row r="922" spans="1:13">
      <c r="B922" s="526"/>
      <c r="D922" s="414" t="s">
        <v>98</v>
      </c>
      <c r="E922" s="415">
        <v>5</v>
      </c>
      <c r="G922" s="2">
        <f t="shared" si="18"/>
        <v>84.999999999999801</v>
      </c>
      <c r="J922" s="526"/>
      <c r="K922" t="s">
        <v>18</v>
      </c>
      <c r="L922" s="26">
        <v>60</v>
      </c>
    </row>
    <row r="923" spans="1:13">
      <c r="A923" s="7">
        <v>45978</v>
      </c>
      <c r="B923" s="526">
        <v>31945</v>
      </c>
      <c r="C923" s="65" t="s">
        <v>30</v>
      </c>
      <c r="D923" t="s">
        <v>16</v>
      </c>
      <c r="F923" s="2">
        <v>5</v>
      </c>
      <c r="G923" s="2">
        <f t="shared" si="18"/>
        <v>79.999999999999801</v>
      </c>
      <c r="J923" s="526"/>
      <c r="K923" t="s">
        <v>19</v>
      </c>
      <c r="L923" s="26">
        <v>5</v>
      </c>
    </row>
    <row r="924" spans="1:13">
      <c r="A924" s="7">
        <v>45978</v>
      </c>
      <c r="B924" s="526">
        <v>31945</v>
      </c>
      <c r="C924" s="65" t="s">
        <v>30</v>
      </c>
      <c r="D924" t="s">
        <v>17</v>
      </c>
      <c r="F924" s="2">
        <v>10</v>
      </c>
      <c r="G924" s="2">
        <f t="shared" si="18"/>
        <v>69.999999999999801</v>
      </c>
      <c r="J924" s="65"/>
      <c r="K924" t="s">
        <v>86</v>
      </c>
      <c r="L924" s="240">
        <v>10</v>
      </c>
    </row>
    <row r="925" spans="1:13">
      <c r="A925" s="7">
        <v>45978</v>
      </c>
      <c r="B925" s="526">
        <v>31945</v>
      </c>
      <c r="C925" s="65" t="s">
        <v>30</v>
      </c>
      <c r="D925" t="s">
        <v>18</v>
      </c>
      <c r="F925" s="26">
        <v>60</v>
      </c>
      <c r="G925" s="2">
        <f t="shared" si="18"/>
        <v>9.999999999999801</v>
      </c>
      <c r="K925">
        <v>100</v>
      </c>
      <c r="L925" s="37">
        <f>SUM(L920:L924)</f>
        <v>85.6</v>
      </c>
      <c r="M925" s="37">
        <f>K925-L925</f>
        <v>14.400000000000006</v>
      </c>
    </row>
    <row r="926" spans="1:13">
      <c r="A926" s="7">
        <v>45978</v>
      </c>
      <c r="B926" s="526">
        <v>31945</v>
      </c>
      <c r="C926" s="65" t="s">
        <v>30</v>
      </c>
      <c r="D926" t="s">
        <v>19</v>
      </c>
      <c r="F926" s="26">
        <v>5</v>
      </c>
      <c r="G926" s="2">
        <f t="shared" si="18"/>
        <v>4.999999999999801</v>
      </c>
    </row>
    <row r="927" spans="1:13">
      <c r="A927" s="7">
        <v>45978</v>
      </c>
      <c r="B927" s="526">
        <v>31945</v>
      </c>
      <c r="C927" s="65" t="s">
        <v>30</v>
      </c>
      <c r="D927" s="54" t="s">
        <v>98</v>
      </c>
      <c r="E927" s="55"/>
      <c r="F927" s="419">
        <v>5</v>
      </c>
      <c r="G927" s="2">
        <f t="shared" si="18"/>
        <v>-1.9895196601282805E-13</v>
      </c>
    </row>
    <row r="928" spans="1:13">
      <c r="A928" s="88">
        <v>45991</v>
      </c>
      <c r="B928" s="525" t="s">
        <v>14</v>
      </c>
      <c r="C928" s="525" t="s">
        <v>33</v>
      </c>
      <c r="D928" t="s">
        <v>16</v>
      </c>
      <c r="E928" s="26">
        <v>5</v>
      </c>
      <c r="G928" s="2">
        <f t="shared" si="18"/>
        <v>4.999999999999801</v>
      </c>
      <c r="J928" s="525" t="s">
        <v>30</v>
      </c>
      <c r="K928" t="s">
        <v>16</v>
      </c>
      <c r="L928" s="2">
        <v>5</v>
      </c>
    </row>
    <row r="929" spans="1:12">
      <c r="A929" s="86"/>
      <c r="B929" s="526"/>
      <c r="C929" s="526"/>
      <c r="D929" t="s">
        <v>17</v>
      </c>
      <c r="E929" s="26">
        <v>6</v>
      </c>
      <c r="G929" s="2">
        <f t="shared" si="18"/>
        <v>10.999999999999801</v>
      </c>
      <c r="J929" s="526"/>
      <c r="K929" t="s">
        <v>17</v>
      </c>
      <c r="L929" s="2">
        <v>10</v>
      </c>
    </row>
    <row r="930" spans="1:12">
      <c r="A930" s="86"/>
      <c r="B930" s="526"/>
      <c r="C930" s="526"/>
      <c r="D930" t="s">
        <v>18</v>
      </c>
      <c r="E930" s="240">
        <v>60</v>
      </c>
      <c r="G930" s="2">
        <f t="shared" si="18"/>
        <v>70.999999999999801</v>
      </c>
      <c r="J930" s="526"/>
      <c r="K930" t="s">
        <v>18</v>
      </c>
      <c r="L930" s="26">
        <v>60</v>
      </c>
    </row>
    <row r="931" spans="1:12">
      <c r="A931" s="86"/>
      <c r="B931" s="526"/>
      <c r="C931" s="526"/>
      <c r="D931" t="s">
        <v>19</v>
      </c>
      <c r="E931" s="240">
        <v>5</v>
      </c>
      <c r="G931" s="2">
        <f t="shared" si="18"/>
        <v>75.999999999999801</v>
      </c>
      <c r="J931" s="526"/>
      <c r="K931" t="s">
        <v>19</v>
      </c>
      <c r="L931" s="26">
        <v>5</v>
      </c>
    </row>
    <row r="932" spans="1:12">
      <c r="A932" s="86">
        <v>46024</v>
      </c>
      <c r="B932" s="526">
        <v>32276</v>
      </c>
      <c r="C932" s="526" t="s">
        <v>33</v>
      </c>
      <c r="D932" t="s">
        <v>16</v>
      </c>
      <c r="E932" s="240"/>
      <c r="F932" s="2">
        <v>5</v>
      </c>
      <c r="G932" s="2">
        <f t="shared" si="18"/>
        <v>70.999999999999801</v>
      </c>
      <c r="J932" s="526"/>
      <c r="L932" s="26"/>
    </row>
    <row r="933" spans="1:12">
      <c r="A933" s="86">
        <v>46024</v>
      </c>
      <c r="B933" s="526">
        <v>32276</v>
      </c>
      <c r="C933" s="526" t="s">
        <v>33</v>
      </c>
      <c r="D933" t="s">
        <v>17</v>
      </c>
      <c r="E933" s="240"/>
      <c r="F933" s="2">
        <v>6</v>
      </c>
      <c r="G933" s="2">
        <f t="shared" si="18"/>
        <v>64.999999999999801</v>
      </c>
      <c r="J933" s="526"/>
      <c r="L933" s="26"/>
    </row>
    <row r="934" spans="1:12">
      <c r="A934" s="86">
        <v>46024</v>
      </c>
      <c r="B934" s="526">
        <v>32276</v>
      </c>
      <c r="C934" s="526" t="s">
        <v>33</v>
      </c>
      <c r="D934" t="s">
        <v>18</v>
      </c>
      <c r="E934" s="240"/>
      <c r="F934" s="2">
        <v>60</v>
      </c>
      <c r="G934" s="2">
        <f t="shared" si="18"/>
        <v>4.999999999999801</v>
      </c>
      <c r="J934" s="526"/>
      <c r="L934" s="26"/>
    </row>
    <row r="935" spans="1:12">
      <c r="A935" s="86">
        <v>46024</v>
      </c>
      <c r="B935" s="526">
        <v>32276</v>
      </c>
      <c r="C935" s="526" t="s">
        <v>33</v>
      </c>
      <c r="D935" t="s">
        <v>19</v>
      </c>
      <c r="E935" s="240"/>
      <c r="F935" s="2">
        <v>5</v>
      </c>
      <c r="G935" s="2">
        <f t="shared" si="18"/>
        <v>-1.9895196601282805E-13</v>
      </c>
      <c r="J935" s="526"/>
      <c r="L935" s="26"/>
    </row>
    <row r="936" spans="1:12">
      <c r="A936" s="44">
        <v>46022</v>
      </c>
      <c r="B936" s="525" t="s">
        <v>14</v>
      </c>
      <c r="C936" s="525" t="s">
        <v>34</v>
      </c>
      <c r="D936" t="s">
        <v>16</v>
      </c>
      <c r="E936" s="99">
        <v>34.700000000000003</v>
      </c>
      <c r="G936" s="2">
        <f t="shared" si="18"/>
        <v>34.699999999999804</v>
      </c>
      <c r="J936" s="65"/>
      <c r="K936" s="414" t="s">
        <v>98</v>
      </c>
      <c r="L936" s="415">
        <v>5</v>
      </c>
    </row>
    <row r="937" spans="1:12">
      <c r="A937" s="62"/>
      <c r="B937" s="60"/>
      <c r="C937" s="60"/>
      <c r="D937" t="s">
        <v>17</v>
      </c>
      <c r="E937" s="99">
        <v>24</v>
      </c>
      <c r="G937" s="2">
        <f t="shared" si="18"/>
        <v>58.699999999999804</v>
      </c>
      <c r="L937" s="8">
        <f>SUM(L928:L936)</f>
        <v>85</v>
      </c>
    </row>
    <row r="938" spans="1:12">
      <c r="A938" s="62"/>
      <c r="B938" s="60"/>
      <c r="C938" s="60"/>
      <c r="D938" t="s">
        <v>18</v>
      </c>
      <c r="E938" s="99">
        <v>60</v>
      </c>
      <c r="G938" s="2">
        <f t="shared" si="18"/>
        <v>118.6999999999998</v>
      </c>
    </row>
    <row r="939" spans="1:12">
      <c r="A939" s="62"/>
      <c r="B939" s="60"/>
      <c r="C939" s="60"/>
      <c r="D939" t="s">
        <v>19</v>
      </c>
      <c r="E939" s="99">
        <v>5</v>
      </c>
      <c r="G939" s="2">
        <f t="shared" si="18"/>
        <v>123.6999999999998</v>
      </c>
    </row>
    <row r="940" spans="1:12">
      <c r="A940" s="62">
        <v>46056</v>
      </c>
      <c r="B940" s="60">
        <v>32450</v>
      </c>
      <c r="C940" s="60" t="s">
        <v>34</v>
      </c>
      <c r="D940" t="s">
        <v>18</v>
      </c>
      <c r="E940" s="99"/>
      <c r="F940" s="2">
        <v>60</v>
      </c>
      <c r="G940" s="2">
        <f t="shared" si="18"/>
        <v>63.699999999999804</v>
      </c>
    </row>
    <row r="941" spans="1:12">
      <c r="A941" s="62">
        <v>46056</v>
      </c>
      <c r="B941" s="60">
        <v>32450</v>
      </c>
      <c r="C941" s="60" t="s">
        <v>34</v>
      </c>
      <c r="D941" t="s">
        <v>19</v>
      </c>
      <c r="E941" s="99"/>
      <c r="F941" s="2">
        <v>5</v>
      </c>
      <c r="G941" s="2">
        <f t="shared" si="18"/>
        <v>58.699999999999804</v>
      </c>
    </row>
    <row r="942" spans="1:12">
      <c r="A942" s="62">
        <v>46099</v>
      </c>
      <c r="B942" s="60">
        <v>32687</v>
      </c>
      <c r="C942" s="60" t="s">
        <v>34</v>
      </c>
      <c r="D942" t="s">
        <v>16</v>
      </c>
      <c r="E942" s="99"/>
      <c r="F942" s="2">
        <v>34.700000000000003</v>
      </c>
      <c r="G942" s="2">
        <f t="shared" si="18"/>
        <v>23.999999999999801</v>
      </c>
    </row>
    <row r="943" spans="1:12">
      <c r="A943" s="62">
        <v>46099</v>
      </c>
      <c r="B943" s="60">
        <v>32687</v>
      </c>
      <c r="C943" s="60" t="s">
        <v>34</v>
      </c>
      <c r="D943" t="s">
        <v>17</v>
      </c>
      <c r="E943" s="99"/>
      <c r="F943" s="2">
        <v>24</v>
      </c>
      <c r="G943" s="2">
        <f t="shared" si="18"/>
        <v>-1.9895196601282805E-13</v>
      </c>
    </row>
    <row r="944" spans="1:12">
      <c r="A944" s="44">
        <v>46053</v>
      </c>
      <c r="B944" s="525" t="s">
        <v>14</v>
      </c>
      <c r="C944" s="525" t="s">
        <v>15</v>
      </c>
      <c r="D944" t="s">
        <v>16</v>
      </c>
      <c r="E944" s="2">
        <v>87.5</v>
      </c>
      <c r="G944" s="2">
        <f t="shared" si="18"/>
        <v>87.499999999999801</v>
      </c>
    </row>
    <row r="945" spans="1:13">
      <c r="B945" s="526"/>
      <c r="C945" s="526"/>
      <c r="D945" t="s">
        <v>17</v>
      </c>
      <c r="E945" s="2">
        <v>34.799999999999997</v>
      </c>
      <c r="G945" s="2">
        <f t="shared" si="18"/>
        <v>122.2999999999998</v>
      </c>
      <c r="J945" s="542" t="s">
        <v>720</v>
      </c>
      <c r="K945" s="542"/>
      <c r="L945" s="542"/>
    </row>
    <row r="946" spans="1:13">
      <c r="B946" s="526"/>
      <c r="C946" s="526"/>
      <c r="D946" t="s">
        <v>18</v>
      </c>
      <c r="E946" s="2">
        <v>60</v>
      </c>
      <c r="G946" s="2">
        <f t="shared" si="18"/>
        <v>182.29999999999978</v>
      </c>
      <c r="I946" s="525">
        <v>2025</v>
      </c>
      <c r="J946" s="525" t="s">
        <v>34</v>
      </c>
      <c r="K946" t="s">
        <v>16</v>
      </c>
      <c r="L946" s="99">
        <v>34.700000000000003</v>
      </c>
    </row>
    <row r="947" spans="1:13">
      <c r="B947" s="526"/>
      <c r="C947" s="526"/>
      <c r="D947" t="s">
        <v>19</v>
      </c>
      <c r="E947" s="2">
        <v>5</v>
      </c>
      <c r="G947" s="2">
        <f t="shared" si="18"/>
        <v>187.29999999999978</v>
      </c>
      <c r="J947" s="525"/>
      <c r="K947" t="s">
        <v>17</v>
      </c>
      <c r="L947" s="99">
        <v>24</v>
      </c>
    </row>
    <row r="948" spans="1:13">
      <c r="B948" s="526"/>
      <c r="D948" t="s">
        <v>146</v>
      </c>
      <c r="E948" s="240">
        <v>10</v>
      </c>
      <c r="G948" s="2">
        <f t="shared" si="18"/>
        <v>197.29999999999978</v>
      </c>
      <c r="I948" s="525">
        <v>2026</v>
      </c>
      <c r="J948" s="525" t="s">
        <v>15</v>
      </c>
      <c r="K948" t="s">
        <v>16</v>
      </c>
      <c r="L948" s="2">
        <v>87.5</v>
      </c>
    </row>
    <row r="949" spans="1:13">
      <c r="A949" s="7">
        <v>46056</v>
      </c>
      <c r="B949" s="60">
        <v>32450</v>
      </c>
      <c r="C949" s="65" t="s">
        <v>15</v>
      </c>
      <c r="D949" t="s">
        <v>18</v>
      </c>
      <c r="F949" s="2">
        <v>60</v>
      </c>
      <c r="G949" s="2">
        <f t="shared" si="18"/>
        <v>137.29999999999978</v>
      </c>
      <c r="I949" s="525"/>
      <c r="J949" s="526"/>
      <c r="K949" t="s">
        <v>17</v>
      </c>
      <c r="L949" s="2">
        <v>34.799999999999997</v>
      </c>
    </row>
    <row r="950" spans="1:13">
      <c r="A950" s="7">
        <v>46056</v>
      </c>
      <c r="B950" s="60">
        <v>32450</v>
      </c>
      <c r="C950" s="65" t="s">
        <v>15</v>
      </c>
      <c r="D950" t="s">
        <v>19</v>
      </c>
      <c r="F950" s="2">
        <v>5</v>
      </c>
      <c r="G950" s="2">
        <f t="shared" si="18"/>
        <v>132.29999999999978</v>
      </c>
      <c r="J950" s="525" t="s">
        <v>20</v>
      </c>
      <c r="K950" t="s">
        <v>16</v>
      </c>
      <c r="L950" s="240">
        <v>23.1</v>
      </c>
    </row>
    <row r="951" spans="1:13">
      <c r="A951" s="7">
        <v>46056</v>
      </c>
      <c r="B951" s="60">
        <v>32450</v>
      </c>
      <c r="C951" s="65" t="s">
        <v>15</v>
      </c>
      <c r="D951" t="s">
        <v>146</v>
      </c>
      <c r="F951" s="2">
        <v>10</v>
      </c>
      <c r="G951" s="2">
        <f t="shared" si="18"/>
        <v>122.29999999999978</v>
      </c>
      <c r="J951" s="526"/>
      <c r="K951" t="s">
        <v>17</v>
      </c>
      <c r="L951" s="8">
        <v>20</v>
      </c>
    </row>
    <row r="952" spans="1:13">
      <c r="A952" s="7">
        <v>46099</v>
      </c>
      <c r="B952" s="60">
        <v>32687</v>
      </c>
      <c r="C952" s="65" t="s">
        <v>15</v>
      </c>
      <c r="D952" t="s">
        <v>16</v>
      </c>
      <c r="F952" s="2">
        <v>87.5</v>
      </c>
      <c r="G952" s="2">
        <f t="shared" ref="G952:G962" si="19">+G951+E952-F952</f>
        <v>34.799999999999784</v>
      </c>
      <c r="J952" s="526"/>
      <c r="L952" s="8"/>
    </row>
    <row r="953" spans="1:13">
      <c r="A953" s="7">
        <v>46099</v>
      </c>
      <c r="B953" s="60">
        <v>32687</v>
      </c>
      <c r="C953" s="65" t="s">
        <v>15</v>
      </c>
      <c r="D953" t="s">
        <v>17</v>
      </c>
      <c r="F953" s="2">
        <v>34.799999999999997</v>
      </c>
      <c r="G953" s="2">
        <f t="shared" si="19"/>
        <v>-2.1316282072803006E-13</v>
      </c>
      <c r="J953" s="526"/>
      <c r="L953" s="8"/>
    </row>
    <row r="954" spans="1:13">
      <c r="A954" s="88">
        <v>46081</v>
      </c>
      <c r="B954" s="525" t="s">
        <v>14</v>
      </c>
      <c r="C954" s="525" t="s">
        <v>20</v>
      </c>
      <c r="D954" t="s">
        <v>16</v>
      </c>
      <c r="E954" s="240">
        <v>23.1</v>
      </c>
      <c r="G954" s="2">
        <f t="shared" si="19"/>
        <v>23.099999999999788</v>
      </c>
      <c r="J954" s="525"/>
      <c r="K954">
        <v>240</v>
      </c>
      <c r="L954" s="24">
        <f>SUM(L946:L951)</f>
        <v>224.1</v>
      </c>
      <c r="M954" s="37">
        <f>K954-L954</f>
        <v>15.900000000000006</v>
      </c>
    </row>
    <row r="955" spans="1:13">
      <c r="B955" s="526"/>
      <c r="C955" s="526"/>
      <c r="D955" t="s">
        <v>17</v>
      </c>
      <c r="E955" s="8">
        <v>20</v>
      </c>
      <c r="G955" s="2">
        <f t="shared" si="19"/>
        <v>43.099999999999788</v>
      </c>
      <c r="J955" s="526"/>
      <c r="L955" s="2"/>
    </row>
    <row r="956" spans="1:13">
      <c r="B956" s="526"/>
      <c r="C956" s="526"/>
      <c r="D956" t="s">
        <v>18</v>
      </c>
      <c r="E956" s="8">
        <v>56</v>
      </c>
      <c r="G956" s="2">
        <f t="shared" si="19"/>
        <v>99.099999999999795</v>
      </c>
    </row>
    <row r="957" spans="1:13">
      <c r="B957" s="526"/>
      <c r="C957" s="526"/>
      <c r="D957" t="s">
        <v>19</v>
      </c>
      <c r="E957" s="8">
        <v>5</v>
      </c>
      <c r="G957" s="2">
        <f t="shared" si="19"/>
        <v>104.0999999999998</v>
      </c>
    </row>
    <row r="958" spans="1:13">
      <c r="A958" s="7">
        <v>46090</v>
      </c>
      <c r="B958" s="526">
        <v>32635</v>
      </c>
      <c r="C958" s="65" t="s">
        <v>20</v>
      </c>
      <c r="D958" t="s">
        <v>18</v>
      </c>
      <c r="F958" s="2">
        <v>56</v>
      </c>
      <c r="G958" s="2">
        <f t="shared" si="19"/>
        <v>48.099999999999795</v>
      </c>
    </row>
    <row r="959" spans="1:13">
      <c r="A959" s="7">
        <v>46090</v>
      </c>
      <c r="B959" s="526">
        <v>32635</v>
      </c>
      <c r="C959" s="65" t="s">
        <v>20</v>
      </c>
      <c r="D959" t="s">
        <v>19</v>
      </c>
      <c r="F959" s="2">
        <v>5</v>
      </c>
      <c r="G959" s="2">
        <f t="shared" si="19"/>
        <v>43.099999999999795</v>
      </c>
    </row>
    <row r="960" spans="1:13">
      <c r="A960" s="7">
        <v>46099</v>
      </c>
      <c r="B960" s="526">
        <v>32687</v>
      </c>
      <c r="C960" s="65" t="s">
        <v>20</v>
      </c>
      <c r="D960" t="s">
        <v>16</v>
      </c>
      <c r="F960" s="2">
        <v>23.1</v>
      </c>
      <c r="G960" s="2">
        <f t="shared" si="19"/>
        <v>19.999999999999794</v>
      </c>
    </row>
    <row r="961" spans="1:7">
      <c r="A961" s="7">
        <v>46099</v>
      </c>
      <c r="B961" s="526">
        <v>32687</v>
      </c>
      <c r="C961" s="65" t="s">
        <v>20</v>
      </c>
      <c r="D961" t="s">
        <v>17</v>
      </c>
      <c r="F961" s="2">
        <v>20</v>
      </c>
      <c r="G961" s="2">
        <f t="shared" si="19"/>
        <v>-2.0605739337042905E-13</v>
      </c>
    </row>
    <row r="962" spans="1:7">
      <c r="A962" s="88">
        <v>46112</v>
      </c>
      <c r="B962" s="525" t="s">
        <v>14</v>
      </c>
      <c r="C962" s="525" t="s">
        <v>23</v>
      </c>
      <c r="D962" s="339" t="s">
        <v>16</v>
      </c>
      <c r="E962" s="79">
        <v>5</v>
      </c>
      <c r="G962" s="2">
        <f t="shared" si="19"/>
        <v>4.9999999999997939</v>
      </c>
    </row>
    <row r="963" spans="1:7">
      <c r="B963" s="526"/>
      <c r="C963" s="526"/>
      <c r="D963" t="s">
        <v>17</v>
      </c>
      <c r="E963" s="2">
        <v>6</v>
      </c>
      <c r="G963" s="2">
        <f t="shared" ref="G955:G1019" si="20">+G962+E963-F963</f>
        <v>10.999999999999794</v>
      </c>
    </row>
    <row r="964" spans="1:7">
      <c r="B964" s="526"/>
      <c r="C964" s="526"/>
      <c r="D964" t="s">
        <v>18</v>
      </c>
      <c r="E964" s="2">
        <v>60</v>
      </c>
      <c r="G964" s="2">
        <f t="shared" si="20"/>
        <v>70.999999999999801</v>
      </c>
    </row>
    <row r="965" spans="1:7">
      <c r="B965" s="526"/>
      <c r="C965" s="526"/>
      <c r="D965" t="s">
        <v>19</v>
      </c>
      <c r="E965" s="2">
        <v>5</v>
      </c>
      <c r="G965" s="2">
        <f t="shared" si="20"/>
        <v>75.999999999999801</v>
      </c>
    </row>
    <row r="966" spans="1:7">
      <c r="B966" s="526"/>
      <c r="D966" s="490" t="s">
        <v>364</v>
      </c>
      <c r="E966" s="491">
        <v>300</v>
      </c>
      <c r="G966" s="2">
        <f t="shared" si="20"/>
        <v>375.99999999999977</v>
      </c>
    </row>
    <row r="967" spans="1:7">
      <c r="A967" s="7">
        <v>46097</v>
      </c>
      <c r="B967" s="526">
        <v>32673</v>
      </c>
      <c r="C967" s="65" t="s">
        <v>23</v>
      </c>
      <c r="D967" t="s">
        <v>364</v>
      </c>
      <c r="F967" s="2">
        <v>300</v>
      </c>
      <c r="G967" s="2">
        <f t="shared" si="20"/>
        <v>75.999999999999773</v>
      </c>
    </row>
    <row r="968" spans="1:7">
      <c r="A968" s="7">
        <v>46129</v>
      </c>
      <c r="B968" s="526">
        <v>32948</v>
      </c>
      <c r="C968" s="65" t="s">
        <v>23</v>
      </c>
      <c r="D968" t="s">
        <v>18</v>
      </c>
      <c r="F968" s="2">
        <v>60</v>
      </c>
      <c r="G968" s="2">
        <f t="shared" si="20"/>
        <v>15.999999999999773</v>
      </c>
    </row>
    <row r="969" spans="1:7">
      <c r="A969" s="7">
        <v>46129</v>
      </c>
      <c r="B969" s="526">
        <v>32948</v>
      </c>
      <c r="C969" s="65" t="s">
        <v>23</v>
      </c>
      <c r="D969" t="s">
        <v>19</v>
      </c>
      <c r="F969" s="2">
        <v>5</v>
      </c>
      <c r="G969" s="2">
        <f t="shared" si="20"/>
        <v>10.999999999999773</v>
      </c>
    </row>
    <row r="970" spans="1:7">
      <c r="B970" s="526"/>
      <c r="G970" s="2">
        <f t="shared" si="20"/>
        <v>10.999999999999773</v>
      </c>
    </row>
    <row r="971" spans="1:7">
      <c r="B971" s="526"/>
      <c r="G971" s="2">
        <f t="shared" si="20"/>
        <v>10.999999999999773</v>
      </c>
    </row>
    <row r="972" spans="1:7">
      <c r="B972" s="526"/>
      <c r="G972" s="2">
        <f t="shared" si="20"/>
        <v>10.999999999999773</v>
      </c>
    </row>
    <row r="973" spans="1:7">
      <c r="B973" s="526"/>
      <c r="G973" s="2">
        <f t="shared" si="20"/>
        <v>10.999999999999773</v>
      </c>
    </row>
    <row r="974" spans="1:7">
      <c r="B974" s="526"/>
      <c r="G974" s="2">
        <f t="shared" si="20"/>
        <v>10.999999999999773</v>
      </c>
    </row>
    <row r="975" spans="1:7">
      <c r="B975" s="526"/>
      <c r="G975" s="2">
        <f t="shared" si="20"/>
        <v>10.999999999999773</v>
      </c>
    </row>
    <row r="976" spans="1:7">
      <c r="B976" s="526"/>
      <c r="G976" s="2">
        <f t="shared" si="20"/>
        <v>10.999999999999773</v>
      </c>
    </row>
    <row r="977" spans="2:7">
      <c r="B977" s="526"/>
      <c r="G977" s="2">
        <f t="shared" si="20"/>
        <v>10.999999999999773</v>
      </c>
    </row>
    <row r="978" spans="2:7">
      <c r="B978" s="526"/>
      <c r="G978" s="2">
        <f t="shared" si="20"/>
        <v>10.999999999999773</v>
      </c>
    </row>
    <row r="979" spans="2:7">
      <c r="B979" s="526"/>
      <c r="G979" s="2">
        <f t="shared" si="20"/>
        <v>10.999999999999773</v>
      </c>
    </row>
    <row r="980" spans="2:7">
      <c r="B980" s="526"/>
      <c r="G980" s="2">
        <f t="shared" si="20"/>
        <v>10.999999999999773</v>
      </c>
    </row>
    <row r="981" spans="2:7">
      <c r="B981" s="526"/>
      <c r="G981" s="2">
        <f t="shared" si="20"/>
        <v>10.999999999999773</v>
      </c>
    </row>
    <row r="982" spans="2:7">
      <c r="B982" s="526"/>
      <c r="G982" s="2">
        <f t="shared" si="20"/>
        <v>10.999999999999773</v>
      </c>
    </row>
    <row r="983" spans="2:7">
      <c r="B983" s="526"/>
      <c r="G983" s="2">
        <f t="shared" si="20"/>
        <v>10.999999999999773</v>
      </c>
    </row>
    <row r="984" spans="2:7">
      <c r="B984" s="526"/>
      <c r="G984" s="2">
        <f t="shared" si="20"/>
        <v>10.999999999999773</v>
      </c>
    </row>
    <row r="985" spans="2:7">
      <c r="B985" s="526"/>
      <c r="G985" s="2">
        <f t="shared" si="20"/>
        <v>10.999999999999773</v>
      </c>
    </row>
    <row r="986" spans="2:7">
      <c r="B986" s="526"/>
      <c r="G986" s="2">
        <f t="shared" si="20"/>
        <v>10.999999999999773</v>
      </c>
    </row>
    <row r="987" spans="2:7">
      <c r="B987" s="526"/>
      <c r="G987" s="2">
        <f t="shared" si="20"/>
        <v>10.999999999999773</v>
      </c>
    </row>
    <row r="988" spans="2:7">
      <c r="B988" s="526"/>
      <c r="G988" s="2">
        <f t="shared" si="20"/>
        <v>10.999999999999773</v>
      </c>
    </row>
    <row r="989" spans="2:7">
      <c r="B989" s="526"/>
      <c r="G989" s="2">
        <f t="shared" si="20"/>
        <v>10.999999999999773</v>
      </c>
    </row>
    <row r="990" spans="2:7">
      <c r="B990" s="526"/>
      <c r="G990" s="2">
        <f t="shared" si="20"/>
        <v>10.999999999999773</v>
      </c>
    </row>
    <row r="991" spans="2:7">
      <c r="B991" s="526"/>
      <c r="G991" s="2">
        <f t="shared" si="20"/>
        <v>10.999999999999773</v>
      </c>
    </row>
    <row r="992" spans="2:7">
      <c r="B992" s="526"/>
      <c r="G992" s="2">
        <f t="shared" si="20"/>
        <v>10.999999999999773</v>
      </c>
    </row>
    <row r="993" spans="2:7">
      <c r="B993" s="526"/>
      <c r="G993" s="2">
        <f t="shared" si="20"/>
        <v>10.999999999999773</v>
      </c>
    </row>
    <row r="994" spans="2:7">
      <c r="B994" s="526"/>
      <c r="G994" s="2">
        <f t="shared" si="20"/>
        <v>10.999999999999773</v>
      </c>
    </row>
    <row r="995" spans="2:7">
      <c r="B995" s="526"/>
      <c r="G995" s="2">
        <f t="shared" si="20"/>
        <v>10.999999999999773</v>
      </c>
    </row>
    <row r="996" spans="2:7">
      <c r="B996" s="526"/>
      <c r="G996" s="2">
        <f t="shared" si="20"/>
        <v>10.999999999999773</v>
      </c>
    </row>
    <row r="997" spans="2:7">
      <c r="B997" s="526"/>
      <c r="G997" s="2">
        <f t="shared" si="20"/>
        <v>10.999999999999773</v>
      </c>
    </row>
    <row r="998" spans="2:7">
      <c r="B998" s="526"/>
      <c r="G998" s="2">
        <f t="shared" si="20"/>
        <v>10.999999999999773</v>
      </c>
    </row>
    <row r="999" spans="2:7">
      <c r="B999" s="526"/>
      <c r="G999" s="2">
        <f t="shared" si="20"/>
        <v>10.999999999999773</v>
      </c>
    </row>
    <row r="1000" spans="2:7">
      <c r="B1000" s="526"/>
      <c r="G1000" s="2">
        <f t="shared" si="20"/>
        <v>10.999999999999773</v>
      </c>
    </row>
    <row r="1001" spans="2:7">
      <c r="B1001" s="526"/>
      <c r="G1001" s="2">
        <f t="shared" si="20"/>
        <v>10.999999999999773</v>
      </c>
    </row>
    <row r="1002" spans="2:7">
      <c r="B1002" s="526"/>
      <c r="G1002" s="2">
        <f t="shared" si="20"/>
        <v>10.999999999999773</v>
      </c>
    </row>
    <row r="1003" spans="2:7">
      <c r="B1003" s="526"/>
      <c r="G1003" s="2">
        <f t="shared" si="20"/>
        <v>10.999999999999773</v>
      </c>
    </row>
    <row r="1004" spans="2:7">
      <c r="B1004" s="526"/>
      <c r="G1004" s="2">
        <f t="shared" si="20"/>
        <v>10.999999999999773</v>
      </c>
    </row>
    <row r="1005" spans="2:7">
      <c r="B1005" s="526"/>
      <c r="G1005" s="2">
        <f t="shared" si="20"/>
        <v>10.999999999999773</v>
      </c>
    </row>
    <row r="1006" spans="2:7">
      <c r="B1006" s="526"/>
      <c r="G1006" s="2">
        <f t="shared" si="20"/>
        <v>10.999999999999773</v>
      </c>
    </row>
    <row r="1007" spans="2:7">
      <c r="B1007" s="526"/>
      <c r="G1007" s="2">
        <f t="shared" si="20"/>
        <v>10.999999999999773</v>
      </c>
    </row>
    <row r="1008" spans="2:7">
      <c r="B1008" s="526"/>
      <c r="G1008" s="2">
        <f t="shared" si="20"/>
        <v>10.999999999999773</v>
      </c>
    </row>
    <row r="1009" spans="2:7">
      <c r="B1009" s="526"/>
      <c r="G1009" s="2">
        <f t="shared" si="20"/>
        <v>10.999999999999773</v>
      </c>
    </row>
    <row r="1010" spans="2:7">
      <c r="B1010" s="526"/>
      <c r="G1010" s="2">
        <f t="shared" si="20"/>
        <v>10.999999999999773</v>
      </c>
    </row>
    <row r="1011" spans="2:7">
      <c r="B1011" s="526"/>
      <c r="G1011" s="2">
        <f t="shared" si="20"/>
        <v>10.999999999999773</v>
      </c>
    </row>
    <row r="1012" spans="2:7">
      <c r="B1012" s="526"/>
      <c r="G1012" s="2">
        <f t="shared" si="20"/>
        <v>10.999999999999773</v>
      </c>
    </row>
    <row r="1013" spans="2:7">
      <c r="B1013" s="526"/>
      <c r="G1013" s="2">
        <f t="shared" si="20"/>
        <v>10.999999999999773</v>
      </c>
    </row>
    <row r="1014" spans="2:7">
      <c r="B1014" s="526"/>
      <c r="G1014" s="2">
        <f t="shared" si="20"/>
        <v>10.999999999999773</v>
      </c>
    </row>
    <row r="1015" spans="2:7">
      <c r="B1015" s="526"/>
      <c r="G1015" s="2">
        <f t="shared" si="20"/>
        <v>10.999999999999773</v>
      </c>
    </row>
    <row r="1016" spans="2:7">
      <c r="B1016" s="526"/>
      <c r="G1016" s="2">
        <f t="shared" si="20"/>
        <v>10.999999999999773</v>
      </c>
    </row>
    <row r="1017" spans="2:7">
      <c r="B1017" s="526"/>
      <c r="G1017" s="2">
        <f t="shared" si="20"/>
        <v>10.999999999999773</v>
      </c>
    </row>
    <row r="1018" spans="2:7">
      <c r="B1018" s="526"/>
      <c r="G1018" s="2">
        <f t="shared" si="20"/>
        <v>10.999999999999773</v>
      </c>
    </row>
    <row r="1019" spans="2:7">
      <c r="B1019" s="526"/>
      <c r="G1019" s="2">
        <f t="shared" si="20"/>
        <v>10.999999999999773</v>
      </c>
    </row>
    <row r="1020" spans="2:7">
      <c r="B1020" s="526"/>
      <c r="G1020" s="2">
        <f t="shared" ref="G1020:G1083" si="21">+G1019+E1020-F1020</f>
        <v>10.999999999999773</v>
      </c>
    </row>
    <row r="1021" spans="2:7">
      <c r="B1021" s="526"/>
      <c r="G1021" s="2">
        <f t="shared" si="21"/>
        <v>10.999999999999773</v>
      </c>
    </row>
    <row r="1022" spans="2:7">
      <c r="B1022" s="526"/>
      <c r="G1022" s="2">
        <f t="shared" si="21"/>
        <v>10.999999999999773</v>
      </c>
    </row>
    <row r="1023" spans="2:7">
      <c r="B1023" s="526"/>
      <c r="G1023" s="2">
        <f t="shared" si="21"/>
        <v>10.999999999999773</v>
      </c>
    </row>
    <row r="1024" spans="2:7">
      <c r="B1024" s="526"/>
      <c r="G1024" s="2">
        <f t="shared" si="21"/>
        <v>10.999999999999773</v>
      </c>
    </row>
    <row r="1025" spans="2:7">
      <c r="B1025" s="526"/>
      <c r="G1025" s="2">
        <f t="shared" si="21"/>
        <v>10.999999999999773</v>
      </c>
    </row>
    <row r="1026" spans="2:7">
      <c r="B1026" s="526"/>
      <c r="G1026" s="2">
        <f t="shared" si="21"/>
        <v>10.999999999999773</v>
      </c>
    </row>
    <row r="1027" spans="2:7">
      <c r="B1027" s="526"/>
      <c r="G1027" s="2">
        <f t="shared" si="21"/>
        <v>10.999999999999773</v>
      </c>
    </row>
    <row r="1028" spans="2:7">
      <c r="B1028" s="526"/>
      <c r="G1028" s="2">
        <f t="shared" si="21"/>
        <v>10.999999999999773</v>
      </c>
    </row>
    <row r="1029" spans="2:7">
      <c r="B1029" s="526"/>
      <c r="G1029" s="2">
        <f t="shared" si="21"/>
        <v>10.999999999999773</v>
      </c>
    </row>
    <row r="1030" spans="2:7">
      <c r="B1030" s="526"/>
      <c r="G1030" s="2">
        <f t="shared" si="21"/>
        <v>10.999999999999773</v>
      </c>
    </row>
    <row r="1031" spans="2:7">
      <c r="B1031" s="526"/>
      <c r="G1031" s="2">
        <f t="shared" si="21"/>
        <v>10.999999999999773</v>
      </c>
    </row>
    <row r="1032" spans="2:7">
      <c r="B1032" s="526"/>
      <c r="G1032" s="2">
        <f t="shared" si="21"/>
        <v>10.999999999999773</v>
      </c>
    </row>
    <row r="1033" spans="2:7">
      <c r="B1033" s="526"/>
      <c r="G1033" s="2">
        <f t="shared" si="21"/>
        <v>10.999999999999773</v>
      </c>
    </row>
    <row r="1034" spans="2:7">
      <c r="B1034" s="526"/>
      <c r="G1034" s="2">
        <f t="shared" si="21"/>
        <v>10.999999999999773</v>
      </c>
    </row>
    <row r="1035" spans="2:7">
      <c r="B1035" s="526"/>
      <c r="G1035" s="2">
        <f t="shared" si="21"/>
        <v>10.999999999999773</v>
      </c>
    </row>
    <row r="1036" spans="2:7">
      <c r="B1036" s="526"/>
      <c r="G1036" s="2">
        <f t="shared" si="21"/>
        <v>10.999999999999773</v>
      </c>
    </row>
    <row r="1037" spans="2:7">
      <c r="B1037" s="526"/>
      <c r="G1037" s="2">
        <f t="shared" si="21"/>
        <v>10.999999999999773</v>
      </c>
    </row>
    <row r="1038" spans="2:7">
      <c r="B1038" s="526"/>
      <c r="G1038" s="2">
        <f t="shared" si="21"/>
        <v>10.999999999999773</v>
      </c>
    </row>
    <row r="1039" spans="2:7">
      <c r="B1039" s="526"/>
      <c r="G1039" s="2">
        <f t="shared" si="21"/>
        <v>10.999999999999773</v>
      </c>
    </row>
    <row r="1040" spans="2:7">
      <c r="B1040" s="526"/>
      <c r="G1040" s="2">
        <f t="shared" si="21"/>
        <v>10.999999999999773</v>
      </c>
    </row>
    <row r="1041" spans="2:7">
      <c r="B1041" s="526"/>
      <c r="G1041" s="2">
        <f t="shared" si="21"/>
        <v>10.999999999999773</v>
      </c>
    </row>
    <row r="1042" spans="2:7">
      <c r="B1042" s="526"/>
      <c r="G1042" s="2">
        <f t="shared" si="21"/>
        <v>10.999999999999773</v>
      </c>
    </row>
    <row r="1043" spans="2:7">
      <c r="B1043" s="526"/>
      <c r="G1043" s="2">
        <f t="shared" si="21"/>
        <v>10.999999999999773</v>
      </c>
    </row>
    <row r="1044" spans="2:7">
      <c r="B1044" s="526"/>
      <c r="G1044" s="2">
        <f t="shared" si="21"/>
        <v>10.999999999999773</v>
      </c>
    </row>
    <row r="1045" spans="2:7">
      <c r="B1045" s="526"/>
      <c r="G1045" s="2">
        <f t="shared" si="21"/>
        <v>10.999999999999773</v>
      </c>
    </row>
    <row r="1046" spans="2:7">
      <c r="B1046" s="526"/>
      <c r="G1046" s="2">
        <f t="shared" si="21"/>
        <v>10.999999999999773</v>
      </c>
    </row>
    <row r="1047" spans="2:7">
      <c r="B1047" s="526"/>
      <c r="G1047" s="2">
        <f t="shared" si="21"/>
        <v>10.999999999999773</v>
      </c>
    </row>
    <row r="1048" spans="2:7">
      <c r="B1048" s="526"/>
      <c r="G1048" s="2">
        <f t="shared" si="21"/>
        <v>10.999999999999773</v>
      </c>
    </row>
    <row r="1049" spans="2:7">
      <c r="B1049" s="526"/>
      <c r="G1049" s="2">
        <f t="shared" si="21"/>
        <v>10.999999999999773</v>
      </c>
    </row>
    <row r="1050" spans="2:7">
      <c r="B1050" s="526"/>
      <c r="G1050" s="2">
        <f t="shared" si="21"/>
        <v>10.999999999999773</v>
      </c>
    </row>
    <row r="1051" spans="2:7">
      <c r="B1051" s="526"/>
      <c r="G1051" s="2">
        <f t="shared" si="21"/>
        <v>10.999999999999773</v>
      </c>
    </row>
    <row r="1052" spans="2:7">
      <c r="B1052" s="526"/>
      <c r="G1052" s="2">
        <f t="shared" si="21"/>
        <v>10.999999999999773</v>
      </c>
    </row>
    <row r="1053" spans="2:7">
      <c r="B1053" s="526"/>
      <c r="G1053" s="2">
        <f t="shared" si="21"/>
        <v>10.999999999999773</v>
      </c>
    </row>
    <row r="1054" spans="2:7">
      <c r="B1054" s="526"/>
      <c r="G1054" s="2">
        <f t="shared" si="21"/>
        <v>10.999999999999773</v>
      </c>
    </row>
    <row r="1055" spans="2:7">
      <c r="B1055" s="526"/>
      <c r="G1055" s="2">
        <f t="shared" si="21"/>
        <v>10.999999999999773</v>
      </c>
    </row>
    <row r="1056" spans="2:7">
      <c r="B1056" s="526"/>
      <c r="G1056" s="2">
        <f t="shared" si="21"/>
        <v>10.999999999999773</v>
      </c>
    </row>
    <row r="1057" spans="2:7">
      <c r="B1057" s="526"/>
      <c r="G1057" s="2">
        <f t="shared" si="21"/>
        <v>10.999999999999773</v>
      </c>
    </row>
    <row r="1058" spans="2:7">
      <c r="B1058" s="526"/>
      <c r="G1058" s="2">
        <f t="shared" si="21"/>
        <v>10.999999999999773</v>
      </c>
    </row>
    <row r="1059" spans="2:7">
      <c r="B1059" s="526"/>
      <c r="G1059" s="2">
        <f t="shared" si="21"/>
        <v>10.999999999999773</v>
      </c>
    </row>
    <row r="1060" spans="2:7">
      <c r="B1060" s="526"/>
      <c r="G1060" s="2">
        <f t="shared" si="21"/>
        <v>10.999999999999773</v>
      </c>
    </row>
    <row r="1061" spans="2:7">
      <c r="B1061" s="526"/>
      <c r="G1061" s="2">
        <f t="shared" si="21"/>
        <v>10.999999999999773</v>
      </c>
    </row>
    <row r="1062" spans="2:7">
      <c r="B1062" s="526"/>
      <c r="G1062" s="2">
        <f t="shared" si="21"/>
        <v>10.999999999999773</v>
      </c>
    </row>
    <row r="1063" spans="2:7">
      <c r="B1063" s="526"/>
      <c r="G1063" s="2">
        <f t="shared" si="21"/>
        <v>10.999999999999773</v>
      </c>
    </row>
    <row r="1064" spans="2:7">
      <c r="B1064" s="526"/>
      <c r="G1064" s="2">
        <f t="shared" si="21"/>
        <v>10.999999999999773</v>
      </c>
    </row>
    <row r="1065" spans="2:7">
      <c r="B1065" s="526"/>
      <c r="G1065" s="2">
        <f t="shared" si="21"/>
        <v>10.999999999999773</v>
      </c>
    </row>
    <row r="1066" spans="2:7">
      <c r="B1066" s="526"/>
      <c r="G1066" s="2">
        <f t="shared" si="21"/>
        <v>10.999999999999773</v>
      </c>
    </row>
    <row r="1067" spans="2:7">
      <c r="B1067" s="526"/>
      <c r="G1067" s="2">
        <f t="shared" si="21"/>
        <v>10.999999999999773</v>
      </c>
    </row>
    <row r="1068" spans="2:7">
      <c r="B1068" s="526"/>
      <c r="G1068" s="2">
        <f t="shared" si="21"/>
        <v>10.999999999999773</v>
      </c>
    </row>
    <row r="1069" spans="2:7">
      <c r="B1069" s="526"/>
      <c r="G1069" s="2">
        <f t="shared" si="21"/>
        <v>10.999999999999773</v>
      </c>
    </row>
    <row r="1070" spans="2:7">
      <c r="B1070" s="526"/>
      <c r="G1070" s="2">
        <f t="shared" si="21"/>
        <v>10.999999999999773</v>
      </c>
    </row>
    <row r="1071" spans="2:7">
      <c r="B1071" s="526"/>
      <c r="G1071" s="2">
        <f t="shared" si="21"/>
        <v>10.999999999999773</v>
      </c>
    </row>
    <row r="1072" spans="2:7">
      <c r="B1072" s="526"/>
      <c r="G1072" s="2">
        <f t="shared" si="21"/>
        <v>10.999999999999773</v>
      </c>
    </row>
    <row r="1073" spans="2:7">
      <c r="B1073" s="526"/>
      <c r="G1073" s="2">
        <f t="shared" si="21"/>
        <v>10.999999999999773</v>
      </c>
    </row>
    <row r="1074" spans="2:7">
      <c r="B1074" s="526"/>
      <c r="G1074" s="2">
        <f t="shared" si="21"/>
        <v>10.999999999999773</v>
      </c>
    </row>
    <row r="1075" spans="2:7">
      <c r="B1075" s="526"/>
      <c r="G1075" s="2">
        <f t="shared" si="21"/>
        <v>10.999999999999773</v>
      </c>
    </row>
    <row r="1076" spans="2:7">
      <c r="B1076" s="526"/>
      <c r="G1076" s="2">
        <f t="shared" si="21"/>
        <v>10.999999999999773</v>
      </c>
    </row>
    <row r="1077" spans="2:7">
      <c r="B1077" s="526"/>
      <c r="G1077" s="2">
        <f t="shared" si="21"/>
        <v>10.999999999999773</v>
      </c>
    </row>
    <row r="1078" spans="2:7">
      <c r="B1078" s="526"/>
      <c r="G1078" s="2">
        <f t="shared" si="21"/>
        <v>10.999999999999773</v>
      </c>
    </row>
    <row r="1079" spans="2:7">
      <c r="B1079" s="526"/>
      <c r="G1079" s="2">
        <f t="shared" si="21"/>
        <v>10.999999999999773</v>
      </c>
    </row>
    <row r="1080" spans="2:7">
      <c r="B1080" s="526"/>
      <c r="G1080" s="2">
        <f t="shared" si="21"/>
        <v>10.999999999999773</v>
      </c>
    </row>
    <row r="1081" spans="2:7">
      <c r="B1081" s="526"/>
      <c r="G1081" s="2">
        <f t="shared" si="21"/>
        <v>10.999999999999773</v>
      </c>
    </row>
    <row r="1082" spans="2:7">
      <c r="B1082" s="526"/>
      <c r="G1082" s="2">
        <f t="shared" si="21"/>
        <v>10.999999999999773</v>
      </c>
    </row>
    <row r="1083" spans="2:7">
      <c r="B1083" s="526"/>
      <c r="G1083" s="2">
        <f t="shared" si="21"/>
        <v>10.999999999999773</v>
      </c>
    </row>
    <row r="1084" spans="2:7">
      <c r="B1084" s="526"/>
      <c r="G1084" s="2">
        <f t="shared" ref="G1084:G1147" si="22">+G1083+E1084-F1084</f>
        <v>10.999999999999773</v>
      </c>
    </row>
    <row r="1085" spans="2:7">
      <c r="B1085" s="526"/>
      <c r="G1085" s="2">
        <f t="shared" si="22"/>
        <v>10.999999999999773</v>
      </c>
    </row>
    <row r="1086" spans="2:7">
      <c r="B1086" s="526"/>
      <c r="G1086" s="2">
        <f t="shared" si="22"/>
        <v>10.999999999999773</v>
      </c>
    </row>
    <row r="1087" spans="2:7">
      <c r="B1087" s="526"/>
      <c r="G1087" s="2">
        <f t="shared" si="22"/>
        <v>10.999999999999773</v>
      </c>
    </row>
    <row r="1088" spans="2:7">
      <c r="B1088" s="526"/>
      <c r="G1088" s="2">
        <f t="shared" si="22"/>
        <v>10.999999999999773</v>
      </c>
    </row>
    <row r="1089" spans="2:7">
      <c r="B1089" s="526"/>
      <c r="G1089" s="2">
        <f t="shared" si="22"/>
        <v>10.999999999999773</v>
      </c>
    </row>
    <row r="1090" spans="2:7">
      <c r="B1090" s="526"/>
      <c r="G1090" s="2">
        <f t="shared" si="22"/>
        <v>10.999999999999773</v>
      </c>
    </row>
    <row r="1091" spans="2:7">
      <c r="B1091" s="526"/>
      <c r="G1091" s="2">
        <f t="shared" si="22"/>
        <v>10.999999999999773</v>
      </c>
    </row>
    <row r="1092" spans="2:7">
      <c r="B1092" s="526"/>
      <c r="G1092" s="2">
        <f t="shared" si="22"/>
        <v>10.999999999999773</v>
      </c>
    </row>
    <row r="1093" spans="2:7">
      <c r="B1093" s="526"/>
      <c r="G1093" s="2">
        <f t="shared" si="22"/>
        <v>10.999999999999773</v>
      </c>
    </row>
    <row r="1094" spans="2:7">
      <c r="B1094" s="526"/>
      <c r="G1094" s="2">
        <f t="shared" si="22"/>
        <v>10.999999999999773</v>
      </c>
    </row>
    <row r="1095" spans="2:7">
      <c r="B1095" s="526"/>
      <c r="G1095" s="2">
        <f t="shared" si="22"/>
        <v>10.999999999999773</v>
      </c>
    </row>
    <row r="1096" spans="2:7">
      <c r="B1096" s="526"/>
      <c r="G1096" s="2">
        <f t="shared" si="22"/>
        <v>10.999999999999773</v>
      </c>
    </row>
    <row r="1097" spans="2:7">
      <c r="B1097" s="526"/>
      <c r="G1097" s="2">
        <f t="shared" si="22"/>
        <v>10.999999999999773</v>
      </c>
    </row>
    <row r="1098" spans="2:7">
      <c r="B1098" s="526"/>
      <c r="G1098" s="2">
        <f t="shared" si="22"/>
        <v>10.999999999999773</v>
      </c>
    </row>
    <row r="1099" spans="2:7">
      <c r="B1099" s="526"/>
      <c r="G1099" s="2">
        <f t="shared" si="22"/>
        <v>10.999999999999773</v>
      </c>
    </row>
    <row r="1100" spans="2:7">
      <c r="B1100" s="526"/>
      <c r="G1100" s="2">
        <f t="shared" si="22"/>
        <v>10.999999999999773</v>
      </c>
    </row>
    <row r="1101" spans="2:7">
      <c r="B1101" s="526"/>
      <c r="G1101" s="2">
        <f t="shared" si="22"/>
        <v>10.999999999999773</v>
      </c>
    </row>
    <row r="1102" spans="2:7">
      <c r="B1102" s="526"/>
      <c r="G1102" s="2">
        <f t="shared" si="22"/>
        <v>10.999999999999773</v>
      </c>
    </row>
    <row r="1103" spans="2:7">
      <c r="B1103" s="526"/>
      <c r="G1103" s="2">
        <f t="shared" si="22"/>
        <v>10.999999999999773</v>
      </c>
    </row>
    <row r="1104" spans="2:7">
      <c r="B1104" s="526"/>
      <c r="G1104" s="2">
        <f t="shared" si="22"/>
        <v>10.999999999999773</v>
      </c>
    </row>
    <row r="1105" spans="2:7">
      <c r="B1105" s="526"/>
      <c r="G1105" s="2">
        <f t="shared" si="22"/>
        <v>10.999999999999773</v>
      </c>
    </row>
    <row r="1106" spans="2:7">
      <c r="B1106" s="526"/>
      <c r="G1106" s="2">
        <f t="shared" si="22"/>
        <v>10.999999999999773</v>
      </c>
    </row>
    <row r="1107" spans="2:7">
      <c r="B1107" s="526"/>
      <c r="G1107" s="2">
        <f t="shared" si="22"/>
        <v>10.999999999999773</v>
      </c>
    </row>
    <row r="1108" spans="2:7">
      <c r="B1108" s="526"/>
      <c r="G1108" s="2">
        <f t="shared" si="22"/>
        <v>10.999999999999773</v>
      </c>
    </row>
    <row r="1109" spans="2:7">
      <c r="B1109" s="526"/>
      <c r="G1109" s="2">
        <f t="shared" si="22"/>
        <v>10.999999999999773</v>
      </c>
    </row>
    <row r="1110" spans="2:7">
      <c r="B1110" s="526"/>
      <c r="G1110" s="2">
        <f t="shared" si="22"/>
        <v>10.999999999999773</v>
      </c>
    </row>
    <row r="1111" spans="2:7">
      <c r="B1111" s="526"/>
      <c r="G1111" s="2">
        <f t="shared" si="22"/>
        <v>10.999999999999773</v>
      </c>
    </row>
    <row r="1112" spans="2:7">
      <c r="B1112" s="526"/>
      <c r="G1112" s="2">
        <f t="shared" si="22"/>
        <v>10.999999999999773</v>
      </c>
    </row>
    <row r="1113" spans="2:7">
      <c r="B1113" s="526"/>
      <c r="G1113" s="2">
        <f t="shared" si="22"/>
        <v>10.999999999999773</v>
      </c>
    </row>
    <row r="1114" spans="2:7">
      <c r="B1114" s="526"/>
      <c r="G1114" s="2">
        <f t="shared" si="22"/>
        <v>10.999999999999773</v>
      </c>
    </row>
    <row r="1115" spans="2:7">
      <c r="B1115" s="526"/>
      <c r="G1115" s="2">
        <f t="shared" si="22"/>
        <v>10.999999999999773</v>
      </c>
    </row>
    <row r="1116" spans="2:7">
      <c r="B1116" s="526"/>
      <c r="G1116" s="2">
        <f t="shared" si="22"/>
        <v>10.999999999999773</v>
      </c>
    </row>
    <row r="1117" spans="2:7">
      <c r="B1117" s="526"/>
      <c r="G1117" s="2">
        <f t="shared" si="22"/>
        <v>10.999999999999773</v>
      </c>
    </row>
    <row r="1118" spans="2:7">
      <c r="B1118" s="526"/>
      <c r="G1118" s="2">
        <f t="shared" si="22"/>
        <v>10.999999999999773</v>
      </c>
    </row>
    <row r="1119" spans="2:7">
      <c r="B1119" s="526"/>
      <c r="G1119" s="2">
        <f t="shared" si="22"/>
        <v>10.999999999999773</v>
      </c>
    </row>
    <row r="1120" spans="2:7">
      <c r="B1120" s="526"/>
      <c r="G1120" s="2">
        <f t="shared" si="22"/>
        <v>10.999999999999773</v>
      </c>
    </row>
    <row r="1121" spans="2:7">
      <c r="B1121" s="526"/>
      <c r="G1121" s="2">
        <f t="shared" si="22"/>
        <v>10.999999999999773</v>
      </c>
    </row>
    <row r="1122" spans="2:7">
      <c r="B1122" s="526"/>
      <c r="G1122" s="2">
        <f t="shared" si="22"/>
        <v>10.999999999999773</v>
      </c>
    </row>
    <row r="1123" spans="2:7">
      <c r="B1123" s="526"/>
      <c r="G1123" s="2">
        <f t="shared" si="22"/>
        <v>10.999999999999773</v>
      </c>
    </row>
    <row r="1124" spans="2:7">
      <c r="B1124" s="526"/>
      <c r="G1124" s="2">
        <f t="shared" si="22"/>
        <v>10.999999999999773</v>
      </c>
    </row>
    <row r="1125" spans="2:7">
      <c r="B1125" s="526"/>
      <c r="G1125" s="2">
        <f t="shared" si="22"/>
        <v>10.999999999999773</v>
      </c>
    </row>
    <row r="1126" spans="2:7">
      <c r="B1126" s="526"/>
      <c r="G1126" s="2">
        <f t="shared" si="22"/>
        <v>10.999999999999773</v>
      </c>
    </row>
    <row r="1127" spans="2:7">
      <c r="B1127" s="526"/>
      <c r="G1127" s="2">
        <f t="shared" si="22"/>
        <v>10.999999999999773</v>
      </c>
    </row>
    <row r="1128" spans="2:7">
      <c r="B1128" s="526"/>
      <c r="G1128" s="2">
        <f t="shared" si="22"/>
        <v>10.999999999999773</v>
      </c>
    </row>
    <row r="1129" spans="2:7">
      <c r="B1129" s="526"/>
      <c r="G1129" s="2">
        <f t="shared" si="22"/>
        <v>10.999999999999773</v>
      </c>
    </row>
    <row r="1130" spans="2:7">
      <c r="B1130" s="526"/>
      <c r="G1130" s="2">
        <f t="shared" si="22"/>
        <v>10.999999999999773</v>
      </c>
    </row>
    <row r="1131" spans="2:7">
      <c r="B1131" s="526"/>
      <c r="G1131" s="2">
        <f t="shared" si="22"/>
        <v>10.999999999999773</v>
      </c>
    </row>
    <row r="1132" spans="2:7">
      <c r="B1132" s="526"/>
      <c r="G1132" s="2">
        <f t="shared" si="22"/>
        <v>10.999999999999773</v>
      </c>
    </row>
    <row r="1133" spans="2:7">
      <c r="B1133" s="526"/>
      <c r="G1133" s="2">
        <f t="shared" si="22"/>
        <v>10.999999999999773</v>
      </c>
    </row>
    <row r="1134" spans="2:7">
      <c r="B1134" s="526"/>
      <c r="G1134" s="2">
        <f t="shared" si="22"/>
        <v>10.999999999999773</v>
      </c>
    </row>
    <row r="1135" spans="2:7">
      <c r="B1135" s="526"/>
      <c r="G1135" s="2">
        <f t="shared" si="22"/>
        <v>10.999999999999773</v>
      </c>
    </row>
    <row r="1136" spans="2:7">
      <c r="B1136" s="526"/>
      <c r="G1136" s="2">
        <f t="shared" si="22"/>
        <v>10.999999999999773</v>
      </c>
    </row>
    <row r="1137" spans="2:7">
      <c r="B1137" s="526"/>
      <c r="G1137" s="2">
        <f t="shared" si="22"/>
        <v>10.999999999999773</v>
      </c>
    </row>
    <row r="1138" spans="2:7">
      <c r="B1138" s="526"/>
      <c r="G1138" s="2">
        <f t="shared" si="22"/>
        <v>10.999999999999773</v>
      </c>
    </row>
    <row r="1139" spans="2:7">
      <c r="B1139" s="526"/>
      <c r="G1139" s="2">
        <f t="shared" si="22"/>
        <v>10.999999999999773</v>
      </c>
    </row>
    <row r="1140" spans="2:7">
      <c r="B1140" s="526"/>
      <c r="G1140" s="2">
        <f t="shared" si="22"/>
        <v>10.999999999999773</v>
      </c>
    </row>
    <row r="1141" spans="2:7">
      <c r="B1141" s="526"/>
      <c r="G1141" s="2">
        <f t="shared" si="22"/>
        <v>10.999999999999773</v>
      </c>
    </row>
    <row r="1142" spans="2:7">
      <c r="B1142" s="526"/>
      <c r="G1142" s="2">
        <f t="shared" si="22"/>
        <v>10.999999999999773</v>
      </c>
    </row>
    <row r="1143" spans="2:7">
      <c r="B1143" s="526"/>
      <c r="G1143" s="2">
        <f t="shared" si="22"/>
        <v>10.999999999999773</v>
      </c>
    </row>
    <row r="1144" spans="2:7">
      <c r="B1144" s="526"/>
      <c r="G1144" s="2">
        <f t="shared" si="22"/>
        <v>10.999999999999773</v>
      </c>
    </row>
    <row r="1145" spans="2:7">
      <c r="B1145" s="526"/>
      <c r="G1145" s="2">
        <f t="shared" si="22"/>
        <v>10.999999999999773</v>
      </c>
    </row>
    <row r="1146" spans="2:7">
      <c r="B1146" s="526"/>
      <c r="G1146" s="2">
        <f t="shared" si="22"/>
        <v>10.999999999999773</v>
      </c>
    </row>
    <row r="1147" spans="2:7">
      <c r="B1147" s="526"/>
      <c r="G1147" s="2">
        <f t="shared" si="22"/>
        <v>10.999999999999773</v>
      </c>
    </row>
    <row r="1148" spans="2:7">
      <c r="B1148" s="526"/>
      <c r="G1148" s="2">
        <f t="shared" ref="G1148:G1211" si="23">+G1147+E1148-F1148</f>
        <v>10.999999999999773</v>
      </c>
    </row>
    <row r="1149" spans="2:7">
      <c r="B1149" s="526"/>
      <c r="G1149" s="2">
        <f t="shared" si="23"/>
        <v>10.999999999999773</v>
      </c>
    </row>
    <row r="1150" spans="2:7">
      <c r="B1150" s="526"/>
      <c r="G1150" s="2">
        <f t="shared" si="23"/>
        <v>10.999999999999773</v>
      </c>
    </row>
    <row r="1151" spans="2:7">
      <c r="B1151" s="526"/>
      <c r="G1151" s="2">
        <f t="shared" si="23"/>
        <v>10.999999999999773</v>
      </c>
    </row>
    <row r="1152" spans="2:7">
      <c r="B1152" s="526"/>
      <c r="G1152" s="2">
        <f t="shared" si="23"/>
        <v>10.999999999999773</v>
      </c>
    </row>
    <row r="1153" spans="2:7">
      <c r="B1153" s="526"/>
      <c r="G1153" s="2">
        <f t="shared" si="23"/>
        <v>10.999999999999773</v>
      </c>
    </row>
    <row r="1154" spans="2:7">
      <c r="B1154" s="526"/>
      <c r="G1154" s="2">
        <f t="shared" si="23"/>
        <v>10.999999999999773</v>
      </c>
    </row>
    <row r="1155" spans="2:7">
      <c r="B1155" s="526"/>
      <c r="G1155" s="2">
        <f t="shared" si="23"/>
        <v>10.999999999999773</v>
      </c>
    </row>
    <row r="1156" spans="2:7">
      <c r="B1156" s="526"/>
      <c r="G1156" s="2">
        <f t="shared" si="23"/>
        <v>10.999999999999773</v>
      </c>
    </row>
    <row r="1157" spans="2:7">
      <c r="B1157" s="526"/>
      <c r="G1157" s="2">
        <f t="shared" si="23"/>
        <v>10.999999999999773</v>
      </c>
    </row>
    <row r="1158" spans="2:7">
      <c r="B1158" s="526"/>
      <c r="G1158" s="2">
        <f t="shared" si="23"/>
        <v>10.999999999999773</v>
      </c>
    </row>
    <row r="1159" spans="2:7">
      <c r="B1159" s="526"/>
      <c r="G1159" s="2">
        <f t="shared" si="23"/>
        <v>10.999999999999773</v>
      </c>
    </row>
    <row r="1160" spans="2:7">
      <c r="B1160" s="526"/>
      <c r="G1160" s="2">
        <f t="shared" si="23"/>
        <v>10.999999999999773</v>
      </c>
    </row>
    <row r="1161" spans="2:7">
      <c r="B1161" s="526"/>
      <c r="G1161" s="2">
        <f t="shared" si="23"/>
        <v>10.999999999999773</v>
      </c>
    </row>
    <row r="1162" spans="2:7">
      <c r="B1162" s="526"/>
      <c r="G1162" s="2">
        <f t="shared" si="23"/>
        <v>10.999999999999773</v>
      </c>
    </row>
    <row r="1163" spans="2:7">
      <c r="B1163" s="526"/>
      <c r="G1163" s="2">
        <f t="shared" si="23"/>
        <v>10.999999999999773</v>
      </c>
    </row>
    <row r="1164" spans="2:7">
      <c r="B1164" s="526"/>
      <c r="G1164" s="2">
        <f t="shared" si="23"/>
        <v>10.999999999999773</v>
      </c>
    </row>
    <row r="1165" spans="2:7">
      <c r="B1165" s="526"/>
      <c r="G1165" s="2">
        <f t="shared" si="23"/>
        <v>10.999999999999773</v>
      </c>
    </row>
    <row r="1166" spans="2:7">
      <c r="B1166" s="526"/>
      <c r="G1166" s="2">
        <f t="shared" si="23"/>
        <v>10.999999999999773</v>
      </c>
    </row>
    <row r="1167" spans="2:7">
      <c r="B1167" s="526"/>
      <c r="G1167" s="2">
        <f t="shared" si="23"/>
        <v>10.999999999999773</v>
      </c>
    </row>
    <row r="1168" spans="2:7">
      <c r="B1168" s="526"/>
      <c r="G1168" s="2">
        <f t="shared" si="23"/>
        <v>10.999999999999773</v>
      </c>
    </row>
    <row r="1169" spans="2:7">
      <c r="B1169" s="526"/>
      <c r="G1169" s="2">
        <f t="shared" si="23"/>
        <v>10.999999999999773</v>
      </c>
    </row>
    <row r="1170" spans="2:7">
      <c r="B1170" s="526"/>
      <c r="G1170" s="2">
        <f t="shared" si="23"/>
        <v>10.999999999999773</v>
      </c>
    </row>
    <row r="1171" spans="2:7">
      <c r="B1171" s="526"/>
      <c r="G1171" s="2">
        <f t="shared" si="23"/>
        <v>10.999999999999773</v>
      </c>
    </row>
    <row r="1172" spans="2:7">
      <c r="B1172" s="526"/>
      <c r="G1172" s="2">
        <f t="shared" si="23"/>
        <v>10.999999999999773</v>
      </c>
    </row>
    <row r="1173" spans="2:7">
      <c r="B1173" s="526"/>
      <c r="G1173" s="2">
        <f t="shared" si="23"/>
        <v>10.999999999999773</v>
      </c>
    </row>
    <row r="1174" spans="2:7">
      <c r="B1174" s="526"/>
      <c r="G1174" s="2">
        <f t="shared" si="23"/>
        <v>10.999999999999773</v>
      </c>
    </row>
    <row r="1175" spans="2:7">
      <c r="B1175" s="526"/>
      <c r="G1175" s="2">
        <f t="shared" si="23"/>
        <v>10.999999999999773</v>
      </c>
    </row>
    <row r="1176" spans="2:7">
      <c r="B1176" s="526"/>
      <c r="G1176" s="2">
        <f t="shared" si="23"/>
        <v>10.999999999999773</v>
      </c>
    </row>
    <row r="1177" spans="2:7">
      <c r="B1177" s="526"/>
      <c r="G1177" s="2">
        <f t="shared" si="23"/>
        <v>10.999999999999773</v>
      </c>
    </row>
    <row r="1178" spans="2:7">
      <c r="B1178" s="526"/>
      <c r="G1178" s="2">
        <f t="shared" si="23"/>
        <v>10.999999999999773</v>
      </c>
    </row>
    <row r="1179" spans="2:7">
      <c r="B1179" s="526"/>
      <c r="G1179" s="2">
        <f t="shared" si="23"/>
        <v>10.999999999999773</v>
      </c>
    </row>
    <row r="1180" spans="2:7">
      <c r="B1180" s="526"/>
      <c r="G1180" s="2">
        <f t="shared" si="23"/>
        <v>10.999999999999773</v>
      </c>
    </row>
    <row r="1181" spans="2:7">
      <c r="B1181" s="526"/>
      <c r="G1181" s="2">
        <f t="shared" si="23"/>
        <v>10.999999999999773</v>
      </c>
    </row>
    <row r="1182" spans="2:7">
      <c r="B1182" s="526"/>
      <c r="G1182" s="2">
        <f t="shared" si="23"/>
        <v>10.999999999999773</v>
      </c>
    </row>
    <row r="1183" spans="2:7">
      <c r="B1183" s="526"/>
      <c r="G1183" s="2">
        <f t="shared" si="23"/>
        <v>10.999999999999773</v>
      </c>
    </row>
    <row r="1184" spans="2:7">
      <c r="B1184" s="526"/>
      <c r="G1184" s="2">
        <f t="shared" si="23"/>
        <v>10.999999999999773</v>
      </c>
    </row>
    <row r="1185" spans="2:7">
      <c r="B1185" s="526"/>
      <c r="G1185" s="2">
        <f t="shared" si="23"/>
        <v>10.999999999999773</v>
      </c>
    </row>
    <row r="1186" spans="2:7">
      <c r="B1186" s="526"/>
      <c r="G1186" s="2">
        <f t="shared" si="23"/>
        <v>10.999999999999773</v>
      </c>
    </row>
    <row r="1187" spans="2:7">
      <c r="B1187" s="526"/>
      <c r="G1187" s="2">
        <f t="shared" si="23"/>
        <v>10.999999999999773</v>
      </c>
    </row>
    <row r="1188" spans="2:7">
      <c r="B1188" s="526"/>
      <c r="G1188" s="2">
        <f t="shared" si="23"/>
        <v>10.999999999999773</v>
      </c>
    </row>
    <row r="1189" spans="2:7">
      <c r="B1189" s="526"/>
      <c r="G1189" s="2">
        <f t="shared" si="23"/>
        <v>10.999999999999773</v>
      </c>
    </row>
    <row r="1190" spans="2:7">
      <c r="B1190" s="526"/>
      <c r="G1190" s="2">
        <f t="shared" si="23"/>
        <v>10.999999999999773</v>
      </c>
    </row>
    <row r="1191" spans="2:7">
      <c r="B1191" s="526"/>
      <c r="G1191" s="2">
        <f t="shared" si="23"/>
        <v>10.999999999999773</v>
      </c>
    </row>
    <row r="1192" spans="2:7">
      <c r="B1192" s="526"/>
      <c r="G1192" s="2">
        <f t="shared" si="23"/>
        <v>10.999999999999773</v>
      </c>
    </row>
    <row r="1193" spans="2:7">
      <c r="B1193" s="526"/>
      <c r="G1193" s="2">
        <f t="shared" si="23"/>
        <v>10.999999999999773</v>
      </c>
    </row>
    <row r="1194" spans="2:7">
      <c r="B1194" s="526"/>
      <c r="G1194" s="2">
        <f t="shared" si="23"/>
        <v>10.999999999999773</v>
      </c>
    </row>
    <row r="1195" spans="2:7">
      <c r="B1195" s="526"/>
      <c r="G1195" s="2">
        <f t="shared" si="23"/>
        <v>10.999999999999773</v>
      </c>
    </row>
    <row r="1196" spans="2:7">
      <c r="B1196" s="526"/>
      <c r="G1196" s="2">
        <f t="shared" si="23"/>
        <v>10.999999999999773</v>
      </c>
    </row>
    <row r="1197" spans="2:7">
      <c r="B1197" s="526"/>
      <c r="G1197" s="2">
        <f t="shared" si="23"/>
        <v>10.999999999999773</v>
      </c>
    </row>
    <row r="1198" spans="2:7">
      <c r="B1198" s="526"/>
      <c r="G1198" s="2">
        <f t="shared" si="23"/>
        <v>10.999999999999773</v>
      </c>
    </row>
    <row r="1199" spans="2:7">
      <c r="B1199" s="526"/>
      <c r="G1199" s="2">
        <f t="shared" si="23"/>
        <v>10.999999999999773</v>
      </c>
    </row>
    <row r="1200" spans="2:7">
      <c r="B1200" s="526"/>
      <c r="G1200" s="2">
        <f t="shared" si="23"/>
        <v>10.999999999999773</v>
      </c>
    </row>
    <row r="1201" spans="2:7">
      <c r="B1201" s="526"/>
      <c r="G1201" s="2">
        <f t="shared" si="23"/>
        <v>10.999999999999773</v>
      </c>
    </row>
    <row r="1202" spans="2:7">
      <c r="B1202" s="526"/>
      <c r="G1202" s="2">
        <f t="shared" si="23"/>
        <v>10.999999999999773</v>
      </c>
    </row>
    <row r="1203" spans="2:7">
      <c r="B1203" s="526"/>
      <c r="G1203" s="2">
        <f t="shared" si="23"/>
        <v>10.999999999999773</v>
      </c>
    </row>
    <row r="1204" spans="2:7">
      <c r="B1204" s="526"/>
      <c r="G1204" s="2">
        <f t="shared" si="23"/>
        <v>10.999999999999773</v>
      </c>
    </row>
    <row r="1205" spans="2:7">
      <c r="B1205" s="526"/>
      <c r="G1205" s="2">
        <f t="shared" si="23"/>
        <v>10.999999999999773</v>
      </c>
    </row>
    <row r="1206" spans="2:7">
      <c r="B1206" s="526"/>
      <c r="G1206" s="2">
        <f t="shared" si="23"/>
        <v>10.999999999999773</v>
      </c>
    </row>
    <row r="1207" spans="2:7">
      <c r="B1207" s="526"/>
      <c r="G1207" s="2">
        <f t="shared" si="23"/>
        <v>10.999999999999773</v>
      </c>
    </row>
    <row r="1208" spans="2:7">
      <c r="B1208" s="526"/>
      <c r="G1208" s="2">
        <f t="shared" si="23"/>
        <v>10.999999999999773</v>
      </c>
    </row>
    <row r="1209" spans="2:7">
      <c r="B1209" s="526"/>
      <c r="G1209" s="2">
        <f t="shared" si="23"/>
        <v>10.999999999999773</v>
      </c>
    </row>
    <row r="1210" spans="2:7">
      <c r="B1210" s="526"/>
      <c r="G1210" s="2">
        <f t="shared" si="23"/>
        <v>10.999999999999773</v>
      </c>
    </row>
    <row r="1211" spans="2:7">
      <c r="B1211" s="526"/>
      <c r="G1211" s="2">
        <f t="shared" si="23"/>
        <v>10.999999999999773</v>
      </c>
    </row>
    <row r="1212" spans="2:7">
      <c r="B1212" s="526"/>
      <c r="G1212" s="2">
        <f t="shared" ref="G1212:G1275" si="24">+G1211+E1212-F1212</f>
        <v>10.999999999999773</v>
      </c>
    </row>
    <row r="1213" spans="2:7">
      <c r="B1213" s="526"/>
      <c r="G1213" s="2">
        <f t="shared" si="24"/>
        <v>10.999999999999773</v>
      </c>
    </row>
    <row r="1214" spans="2:7">
      <c r="B1214" s="526"/>
      <c r="G1214" s="2">
        <f t="shared" si="24"/>
        <v>10.999999999999773</v>
      </c>
    </row>
    <row r="1215" spans="2:7">
      <c r="B1215" s="526"/>
      <c r="G1215" s="2">
        <f t="shared" si="24"/>
        <v>10.999999999999773</v>
      </c>
    </row>
    <row r="1216" spans="2:7">
      <c r="B1216" s="526"/>
      <c r="G1216" s="2">
        <f t="shared" si="24"/>
        <v>10.999999999999773</v>
      </c>
    </row>
    <row r="1217" spans="2:7">
      <c r="B1217" s="526"/>
      <c r="G1217" s="2">
        <f t="shared" si="24"/>
        <v>10.999999999999773</v>
      </c>
    </row>
    <row r="1218" spans="2:7">
      <c r="B1218" s="526"/>
      <c r="G1218" s="2">
        <f t="shared" si="24"/>
        <v>10.999999999999773</v>
      </c>
    </row>
    <row r="1219" spans="2:7">
      <c r="B1219" s="526"/>
      <c r="G1219" s="2">
        <f t="shared" si="24"/>
        <v>10.999999999999773</v>
      </c>
    </row>
    <row r="1220" spans="2:7">
      <c r="B1220" s="526"/>
      <c r="G1220" s="2">
        <f t="shared" si="24"/>
        <v>10.999999999999773</v>
      </c>
    </row>
    <row r="1221" spans="2:7">
      <c r="B1221" s="526"/>
      <c r="G1221" s="2">
        <f t="shared" si="24"/>
        <v>10.999999999999773</v>
      </c>
    </row>
    <row r="1222" spans="2:7">
      <c r="B1222" s="526"/>
      <c r="G1222" s="2">
        <f t="shared" si="24"/>
        <v>10.999999999999773</v>
      </c>
    </row>
    <row r="1223" spans="2:7">
      <c r="B1223" s="526"/>
      <c r="G1223" s="2">
        <f t="shared" si="24"/>
        <v>10.999999999999773</v>
      </c>
    </row>
    <row r="1224" spans="2:7">
      <c r="B1224" s="526"/>
      <c r="G1224" s="2">
        <f t="shared" si="24"/>
        <v>10.999999999999773</v>
      </c>
    </row>
    <row r="1225" spans="2:7">
      <c r="B1225" s="526"/>
      <c r="G1225" s="2">
        <f t="shared" si="24"/>
        <v>10.999999999999773</v>
      </c>
    </row>
    <row r="1226" spans="2:7">
      <c r="B1226" s="526"/>
      <c r="G1226" s="2">
        <f t="shared" si="24"/>
        <v>10.999999999999773</v>
      </c>
    </row>
    <row r="1227" spans="2:7">
      <c r="B1227" s="526"/>
      <c r="G1227" s="2">
        <f t="shared" si="24"/>
        <v>10.999999999999773</v>
      </c>
    </row>
    <row r="1228" spans="2:7">
      <c r="B1228" s="526"/>
      <c r="G1228" s="2">
        <f t="shared" si="24"/>
        <v>10.999999999999773</v>
      </c>
    </row>
    <row r="1229" spans="2:7">
      <c r="B1229" s="526"/>
      <c r="G1229" s="2">
        <f t="shared" si="24"/>
        <v>10.999999999999773</v>
      </c>
    </row>
    <row r="1230" spans="2:7">
      <c r="B1230" s="526"/>
      <c r="G1230" s="2">
        <f t="shared" si="24"/>
        <v>10.999999999999773</v>
      </c>
    </row>
    <row r="1231" spans="2:7">
      <c r="B1231" s="526"/>
      <c r="G1231" s="2">
        <f t="shared" si="24"/>
        <v>10.999999999999773</v>
      </c>
    </row>
    <row r="1232" spans="2:7">
      <c r="B1232" s="526"/>
      <c r="G1232" s="2">
        <f t="shared" si="24"/>
        <v>10.999999999999773</v>
      </c>
    </row>
    <row r="1233" spans="2:7">
      <c r="B1233" s="526"/>
      <c r="G1233" s="2">
        <f t="shared" si="24"/>
        <v>10.999999999999773</v>
      </c>
    </row>
    <row r="1234" spans="2:7">
      <c r="B1234" s="526"/>
      <c r="G1234" s="2">
        <f t="shared" si="24"/>
        <v>10.999999999999773</v>
      </c>
    </row>
    <row r="1235" spans="2:7">
      <c r="B1235" s="526"/>
      <c r="G1235" s="2">
        <f t="shared" si="24"/>
        <v>10.999999999999773</v>
      </c>
    </row>
    <row r="1236" spans="2:7">
      <c r="B1236" s="526"/>
      <c r="G1236" s="2">
        <f t="shared" si="24"/>
        <v>10.999999999999773</v>
      </c>
    </row>
    <row r="1237" spans="2:7">
      <c r="B1237" s="526"/>
      <c r="G1237" s="2">
        <f t="shared" si="24"/>
        <v>10.999999999999773</v>
      </c>
    </row>
    <row r="1238" spans="2:7">
      <c r="B1238" s="526"/>
      <c r="G1238" s="2">
        <f t="shared" si="24"/>
        <v>10.999999999999773</v>
      </c>
    </row>
    <row r="1239" spans="2:7">
      <c r="B1239" s="526"/>
      <c r="G1239" s="2">
        <f t="shared" si="24"/>
        <v>10.999999999999773</v>
      </c>
    </row>
    <row r="1240" spans="2:7">
      <c r="B1240" s="526"/>
      <c r="G1240" s="2">
        <f t="shared" si="24"/>
        <v>10.999999999999773</v>
      </c>
    </row>
    <row r="1241" spans="2:7">
      <c r="B1241" s="526"/>
      <c r="G1241" s="2">
        <f t="shared" si="24"/>
        <v>10.999999999999773</v>
      </c>
    </row>
    <row r="1242" spans="2:7">
      <c r="B1242" s="526"/>
      <c r="G1242" s="2">
        <f t="shared" si="24"/>
        <v>10.999999999999773</v>
      </c>
    </row>
    <row r="1243" spans="2:7">
      <c r="B1243" s="526"/>
      <c r="G1243" s="2">
        <f t="shared" si="24"/>
        <v>10.999999999999773</v>
      </c>
    </row>
    <row r="1244" spans="2:7">
      <c r="B1244" s="526"/>
      <c r="G1244" s="2">
        <f t="shared" si="24"/>
        <v>10.999999999999773</v>
      </c>
    </row>
    <row r="1245" spans="2:7">
      <c r="B1245" s="526"/>
      <c r="G1245" s="2">
        <f t="shared" si="24"/>
        <v>10.999999999999773</v>
      </c>
    </row>
    <row r="1246" spans="2:7">
      <c r="B1246" s="526"/>
      <c r="G1246" s="2">
        <f t="shared" si="24"/>
        <v>10.999999999999773</v>
      </c>
    </row>
    <row r="1247" spans="2:7">
      <c r="B1247" s="526"/>
      <c r="G1247" s="2">
        <f t="shared" si="24"/>
        <v>10.999999999999773</v>
      </c>
    </row>
    <row r="1248" spans="2:7">
      <c r="B1248" s="526"/>
      <c r="G1248" s="2">
        <f t="shared" si="24"/>
        <v>10.999999999999773</v>
      </c>
    </row>
    <row r="1249" spans="2:7">
      <c r="B1249" s="526"/>
      <c r="G1249" s="2">
        <f t="shared" si="24"/>
        <v>10.999999999999773</v>
      </c>
    </row>
    <row r="1250" spans="2:7">
      <c r="B1250" s="526"/>
      <c r="G1250" s="2">
        <f t="shared" si="24"/>
        <v>10.999999999999773</v>
      </c>
    </row>
    <row r="1251" spans="2:7">
      <c r="B1251" s="526"/>
      <c r="G1251" s="2">
        <f t="shared" si="24"/>
        <v>10.999999999999773</v>
      </c>
    </row>
    <row r="1252" spans="2:7">
      <c r="B1252" s="526"/>
      <c r="G1252" s="2">
        <f t="shared" si="24"/>
        <v>10.999999999999773</v>
      </c>
    </row>
    <row r="1253" spans="2:7">
      <c r="B1253" s="526"/>
      <c r="G1253" s="2">
        <f t="shared" si="24"/>
        <v>10.999999999999773</v>
      </c>
    </row>
    <row r="1254" spans="2:7">
      <c r="B1254" s="526"/>
      <c r="G1254" s="2">
        <f t="shared" si="24"/>
        <v>10.999999999999773</v>
      </c>
    </row>
    <row r="1255" spans="2:7">
      <c r="B1255" s="526"/>
      <c r="G1255" s="2">
        <f t="shared" si="24"/>
        <v>10.999999999999773</v>
      </c>
    </row>
    <row r="1256" spans="2:7">
      <c r="B1256" s="526"/>
      <c r="G1256" s="2">
        <f t="shared" si="24"/>
        <v>10.999999999999773</v>
      </c>
    </row>
    <row r="1257" spans="2:7">
      <c r="B1257" s="526"/>
      <c r="G1257" s="2">
        <f t="shared" si="24"/>
        <v>10.999999999999773</v>
      </c>
    </row>
    <row r="1258" spans="2:7">
      <c r="B1258" s="526"/>
      <c r="G1258" s="2">
        <f t="shared" si="24"/>
        <v>10.999999999999773</v>
      </c>
    </row>
    <row r="1259" spans="2:7">
      <c r="B1259" s="526"/>
      <c r="G1259" s="2">
        <f t="shared" si="24"/>
        <v>10.999999999999773</v>
      </c>
    </row>
    <row r="1260" spans="2:7">
      <c r="B1260" s="526"/>
      <c r="G1260" s="2">
        <f t="shared" si="24"/>
        <v>10.999999999999773</v>
      </c>
    </row>
    <row r="1261" spans="2:7">
      <c r="B1261" s="526"/>
      <c r="G1261" s="2">
        <f t="shared" si="24"/>
        <v>10.999999999999773</v>
      </c>
    </row>
    <row r="1262" spans="2:7">
      <c r="B1262" s="526"/>
      <c r="G1262" s="2">
        <f t="shared" si="24"/>
        <v>10.999999999999773</v>
      </c>
    </row>
    <row r="1263" spans="2:7">
      <c r="B1263" s="526"/>
      <c r="G1263" s="2">
        <f t="shared" si="24"/>
        <v>10.999999999999773</v>
      </c>
    </row>
    <row r="1264" spans="2:7">
      <c r="B1264" s="526"/>
      <c r="G1264" s="2">
        <f t="shared" si="24"/>
        <v>10.999999999999773</v>
      </c>
    </row>
    <row r="1265" spans="2:7">
      <c r="B1265" s="526"/>
      <c r="G1265" s="2">
        <f t="shared" si="24"/>
        <v>10.999999999999773</v>
      </c>
    </row>
    <row r="1266" spans="2:7">
      <c r="B1266" s="526"/>
      <c r="G1266" s="2">
        <f t="shared" si="24"/>
        <v>10.999999999999773</v>
      </c>
    </row>
    <row r="1267" spans="2:7">
      <c r="B1267" s="526"/>
      <c r="G1267" s="2">
        <f t="shared" si="24"/>
        <v>10.999999999999773</v>
      </c>
    </row>
    <row r="1268" spans="2:7">
      <c r="B1268" s="526"/>
      <c r="G1268" s="2">
        <f t="shared" si="24"/>
        <v>10.999999999999773</v>
      </c>
    </row>
    <row r="1269" spans="2:7">
      <c r="B1269" s="526"/>
      <c r="G1269" s="2">
        <f t="shared" si="24"/>
        <v>10.999999999999773</v>
      </c>
    </row>
    <row r="1270" spans="2:7">
      <c r="B1270" s="526"/>
      <c r="G1270" s="2">
        <f t="shared" si="24"/>
        <v>10.999999999999773</v>
      </c>
    </row>
    <row r="1271" spans="2:7">
      <c r="B1271" s="526"/>
      <c r="G1271" s="2">
        <f t="shared" si="24"/>
        <v>10.999999999999773</v>
      </c>
    </row>
    <row r="1272" spans="2:7">
      <c r="B1272" s="526"/>
      <c r="G1272" s="2">
        <f t="shared" si="24"/>
        <v>10.999999999999773</v>
      </c>
    </row>
    <row r="1273" spans="2:7">
      <c r="B1273" s="526"/>
      <c r="G1273" s="2">
        <f t="shared" si="24"/>
        <v>10.999999999999773</v>
      </c>
    </row>
    <row r="1274" spans="2:7">
      <c r="B1274" s="526"/>
      <c r="G1274" s="2">
        <f t="shared" si="24"/>
        <v>10.999999999999773</v>
      </c>
    </row>
    <row r="1275" spans="2:7">
      <c r="B1275" s="526"/>
      <c r="G1275" s="2">
        <f t="shared" si="24"/>
        <v>10.999999999999773</v>
      </c>
    </row>
    <row r="1276" spans="2:7">
      <c r="B1276" s="526"/>
      <c r="G1276" s="2">
        <f t="shared" ref="G1276:G1322" si="25">+G1275+E1276-F1276</f>
        <v>10.999999999999773</v>
      </c>
    </row>
    <row r="1277" spans="2:7">
      <c r="B1277" s="526"/>
      <c r="G1277" s="2">
        <f t="shared" si="25"/>
        <v>10.999999999999773</v>
      </c>
    </row>
    <row r="1278" spans="2:7">
      <c r="B1278" s="526"/>
      <c r="G1278" s="2">
        <f t="shared" si="25"/>
        <v>10.999999999999773</v>
      </c>
    </row>
    <row r="1279" spans="2:7">
      <c r="B1279" s="526"/>
      <c r="G1279" s="2">
        <f t="shared" si="25"/>
        <v>10.999999999999773</v>
      </c>
    </row>
    <row r="1280" spans="2:7">
      <c r="B1280" s="526"/>
      <c r="G1280" s="2">
        <f t="shared" si="25"/>
        <v>10.999999999999773</v>
      </c>
    </row>
    <row r="1281" spans="2:7">
      <c r="B1281" s="526"/>
      <c r="G1281" s="2">
        <f t="shared" si="25"/>
        <v>10.999999999999773</v>
      </c>
    </row>
    <row r="1282" spans="2:7">
      <c r="B1282" s="526"/>
      <c r="G1282" s="2">
        <f t="shared" si="25"/>
        <v>10.999999999999773</v>
      </c>
    </row>
    <row r="1283" spans="2:7">
      <c r="B1283" s="526"/>
      <c r="G1283" s="2">
        <f t="shared" si="25"/>
        <v>10.999999999999773</v>
      </c>
    </row>
    <row r="1284" spans="2:7">
      <c r="B1284" s="526"/>
      <c r="G1284" s="2">
        <f t="shared" si="25"/>
        <v>10.999999999999773</v>
      </c>
    </row>
    <row r="1285" spans="2:7">
      <c r="B1285" s="526"/>
      <c r="G1285" s="2">
        <f t="shared" si="25"/>
        <v>10.999999999999773</v>
      </c>
    </row>
    <row r="1286" spans="2:7">
      <c r="B1286" s="526"/>
      <c r="G1286" s="2">
        <f t="shared" si="25"/>
        <v>10.999999999999773</v>
      </c>
    </row>
    <row r="1287" spans="2:7">
      <c r="B1287" s="526"/>
      <c r="G1287" s="2">
        <f t="shared" si="25"/>
        <v>10.999999999999773</v>
      </c>
    </row>
    <row r="1288" spans="2:7">
      <c r="B1288" s="526"/>
      <c r="G1288" s="2">
        <f t="shared" si="25"/>
        <v>10.999999999999773</v>
      </c>
    </row>
    <row r="1289" spans="2:7">
      <c r="B1289" s="526"/>
      <c r="G1289" s="2">
        <f t="shared" si="25"/>
        <v>10.999999999999773</v>
      </c>
    </row>
    <row r="1290" spans="2:7">
      <c r="B1290" s="526"/>
      <c r="G1290" s="2">
        <f t="shared" si="25"/>
        <v>10.999999999999773</v>
      </c>
    </row>
    <row r="1291" spans="2:7">
      <c r="B1291" s="526"/>
      <c r="G1291" s="2">
        <f t="shared" si="25"/>
        <v>10.999999999999773</v>
      </c>
    </row>
    <row r="1292" spans="2:7">
      <c r="B1292" s="526"/>
      <c r="G1292" s="2">
        <f t="shared" si="25"/>
        <v>10.999999999999773</v>
      </c>
    </row>
    <row r="1293" spans="2:7">
      <c r="B1293" s="526"/>
      <c r="G1293" s="2">
        <f t="shared" si="25"/>
        <v>10.999999999999773</v>
      </c>
    </row>
    <row r="1294" spans="2:7">
      <c r="B1294" s="526"/>
      <c r="G1294" s="2">
        <f t="shared" si="25"/>
        <v>10.999999999999773</v>
      </c>
    </row>
    <row r="1295" spans="2:7">
      <c r="B1295" s="526"/>
      <c r="G1295" s="2">
        <f t="shared" si="25"/>
        <v>10.999999999999773</v>
      </c>
    </row>
    <row r="1296" spans="2:7">
      <c r="B1296" s="526"/>
      <c r="G1296" s="2">
        <f t="shared" si="25"/>
        <v>10.999999999999773</v>
      </c>
    </row>
    <row r="1297" spans="2:7">
      <c r="B1297" s="526"/>
      <c r="G1297" s="2">
        <f t="shared" si="25"/>
        <v>10.999999999999773</v>
      </c>
    </row>
    <row r="1298" spans="2:7">
      <c r="B1298" s="526"/>
      <c r="G1298" s="2">
        <f t="shared" si="25"/>
        <v>10.999999999999773</v>
      </c>
    </row>
    <row r="1299" spans="2:7">
      <c r="B1299" s="526"/>
      <c r="G1299" s="2">
        <f t="shared" si="25"/>
        <v>10.999999999999773</v>
      </c>
    </row>
    <row r="1300" spans="2:7">
      <c r="B1300" s="526"/>
      <c r="G1300" s="2">
        <f t="shared" si="25"/>
        <v>10.999999999999773</v>
      </c>
    </row>
    <row r="1301" spans="2:7">
      <c r="B1301" s="526"/>
      <c r="G1301" s="2">
        <f t="shared" si="25"/>
        <v>10.999999999999773</v>
      </c>
    </row>
    <row r="1302" spans="2:7">
      <c r="B1302" s="526"/>
      <c r="G1302" s="2">
        <f t="shared" si="25"/>
        <v>10.999999999999773</v>
      </c>
    </row>
    <row r="1303" spans="2:7">
      <c r="B1303" s="526"/>
      <c r="G1303" s="2">
        <f t="shared" si="25"/>
        <v>10.999999999999773</v>
      </c>
    </row>
    <row r="1304" spans="2:7">
      <c r="B1304" s="526"/>
      <c r="G1304" s="2">
        <f t="shared" si="25"/>
        <v>10.999999999999773</v>
      </c>
    </row>
    <row r="1305" spans="2:7">
      <c r="B1305" s="526"/>
      <c r="G1305" s="2">
        <f t="shared" si="25"/>
        <v>10.999999999999773</v>
      </c>
    </row>
    <row r="1306" spans="2:7">
      <c r="B1306" s="526"/>
      <c r="G1306" s="2">
        <f t="shared" si="25"/>
        <v>10.999999999999773</v>
      </c>
    </row>
    <row r="1307" spans="2:7">
      <c r="B1307" s="526"/>
      <c r="G1307" s="2">
        <f t="shared" si="25"/>
        <v>10.999999999999773</v>
      </c>
    </row>
    <row r="1308" spans="2:7">
      <c r="B1308" s="526"/>
      <c r="G1308" s="2">
        <f t="shared" si="25"/>
        <v>10.999999999999773</v>
      </c>
    </row>
    <row r="1309" spans="2:7">
      <c r="B1309" s="526"/>
      <c r="G1309" s="2">
        <f t="shared" si="25"/>
        <v>10.999999999999773</v>
      </c>
    </row>
    <row r="1310" spans="2:7">
      <c r="B1310" s="526"/>
      <c r="G1310" s="2">
        <f t="shared" si="25"/>
        <v>10.999999999999773</v>
      </c>
    </row>
    <row r="1311" spans="2:7">
      <c r="B1311" s="526"/>
      <c r="G1311" s="2">
        <f t="shared" si="25"/>
        <v>10.999999999999773</v>
      </c>
    </row>
    <row r="1312" spans="2:7">
      <c r="B1312" s="526"/>
      <c r="G1312" s="2">
        <f t="shared" si="25"/>
        <v>10.999999999999773</v>
      </c>
    </row>
    <row r="1313" spans="2:7">
      <c r="B1313" s="526"/>
      <c r="G1313" s="2">
        <f t="shared" si="25"/>
        <v>10.999999999999773</v>
      </c>
    </row>
    <row r="1314" spans="2:7">
      <c r="B1314" s="526"/>
      <c r="G1314" s="2">
        <f t="shared" si="25"/>
        <v>10.999999999999773</v>
      </c>
    </row>
    <row r="1315" spans="2:7">
      <c r="B1315" s="526"/>
      <c r="G1315" s="2">
        <f t="shared" si="25"/>
        <v>10.999999999999773</v>
      </c>
    </row>
    <row r="1316" spans="2:7">
      <c r="B1316" s="526"/>
      <c r="G1316" s="2">
        <f t="shared" si="25"/>
        <v>10.999999999999773</v>
      </c>
    </row>
    <row r="1317" spans="2:7">
      <c r="B1317" s="526"/>
      <c r="G1317" s="2">
        <f t="shared" si="25"/>
        <v>10.999999999999773</v>
      </c>
    </row>
    <row r="1318" spans="2:7">
      <c r="B1318" s="526"/>
      <c r="G1318" s="2">
        <f t="shared" si="25"/>
        <v>10.999999999999773</v>
      </c>
    </row>
    <row r="1319" spans="2:7">
      <c r="B1319" s="526"/>
      <c r="G1319" s="2">
        <f t="shared" si="25"/>
        <v>10.999999999999773</v>
      </c>
    </row>
    <row r="1320" spans="2:7">
      <c r="B1320" s="526"/>
      <c r="G1320" s="2">
        <f t="shared" si="25"/>
        <v>10.999999999999773</v>
      </c>
    </row>
    <row r="1321" spans="2:7">
      <c r="B1321" s="526"/>
      <c r="G1321" s="2">
        <f t="shared" si="25"/>
        <v>10.999999999999773</v>
      </c>
    </row>
    <row r="1322" spans="2:7">
      <c r="B1322" s="526"/>
      <c r="G1322" s="2">
        <f t="shared" si="25"/>
        <v>10.999999999999773</v>
      </c>
    </row>
  </sheetData>
  <autoFilter ref="A4:G736" xr:uid="{00000000-0009-0000-0000-00002A000000}"/>
  <mergeCells count="2">
    <mergeCell ref="B2:G2"/>
    <mergeCell ref="J945:L945"/>
  </mergeCells>
  <pageMargins left="0.70866141732283472" right="0.70866141732283472" top="0.15748031496062992" bottom="0.27559055118110237" header="0.31496062992125984" footer="0.31496062992125984"/>
  <pageSetup paperSize="9" scale="70" orientation="portrait"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2:N1323"/>
  <sheetViews>
    <sheetView topLeftCell="A961" zoomScaleNormal="100" workbookViewId="0">
      <selection activeCell="J979" sqref="J979"/>
    </sheetView>
  </sheetViews>
  <sheetFormatPr defaultColWidth="11.42578125" defaultRowHeight="15"/>
  <cols>
    <col min="2" max="2" width="14.7109375" style="9" customWidth="1"/>
    <col min="3" max="3" width="15.85546875" style="9" customWidth="1"/>
    <col min="4" max="4" width="51.5703125" bestFit="1" customWidth="1"/>
    <col min="5" max="6" width="11.42578125" style="2"/>
    <col min="7" max="7" width="12.85546875" style="2" customWidth="1"/>
    <col min="8" max="8" width="11.140625" bestFit="1" customWidth="1"/>
    <col min="9" max="9" width="13.42578125" customWidth="1"/>
    <col min="10" max="10" width="25.42578125" customWidth="1"/>
    <col min="11" max="11" width="16.85546875" bestFit="1" customWidth="1"/>
    <col min="12" max="12" width="8.140625" bestFit="1" customWidth="1"/>
  </cols>
  <sheetData>
    <row r="2" spans="1:7">
      <c r="B2" s="542" t="s">
        <v>721</v>
      </c>
      <c r="C2" s="542"/>
      <c r="D2" s="542"/>
      <c r="E2" s="542"/>
      <c r="F2" s="542"/>
      <c r="G2" s="542"/>
    </row>
    <row r="4" spans="1:7" ht="30">
      <c r="A4" s="528" t="s">
        <v>1</v>
      </c>
      <c r="B4" s="528" t="s">
        <v>2</v>
      </c>
      <c r="C4" s="528" t="s">
        <v>3</v>
      </c>
      <c r="D4" s="528" t="s">
        <v>4</v>
      </c>
      <c r="E4" s="13" t="s">
        <v>5</v>
      </c>
      <c r="F4" s="13" t="s">
        <v>6</v>
      </c>
      <c r="G4" s="13" t="s">
        <v>7</v>
      </c>
    </row>
    <row r="5" spans="1:7">
      <c r="A5" s="6">
        <v>42736</v>
      </c>
      <c r="B5" s="525" t="s">
        <v>8</v>
      </c>
      <c r="C5" s="526"/>
      <c r="G5" s="2">
        <v>358.2</v>
      </c>
    </row>
    <row r="6" spans="1:7">
      <c r="A6" s="1">
        <v>42745</v>
      </c>
      <c r="B6" s="526">
        <v>12087</v>
      </c>
      <c r="C6" s="526" t="s">
        <v>9</v>
      </c>
      <c r="F6" s="2">
        <v>134.5</v>
      </c>
      <c r="G6" s="2">
        <f t="shared" ref="G6:G73" si="0">+G5+E6-F6</f>
        <v>223.7</v>
      </c>
    </row>
    <row r="7" spans="1:7">
      <c r="A7" s="1">
        <v>42786</v>
      </c>
      <c r="B7" s="526">
        <v>12222</v>
      </c>
      <c r="C7" s="526" t="s">
        <v>9</v>
      </c>
      <c r="F7" s="2">
        <v>143.6</v>
      </c>
      <c r="G7" s="2">
        <f t="shared" si="0"/>
        <v>80.099999999999994</v>
      </c>
    </row>
    <row r="8" spans="1:7">
      <c r="A8" s="1">
        <v>42786</v>
      </c>
      <c r="B8" s="526">
        <v>12223</v>
      </c>
      <c r="C8" s="526" t="s">
        <v>9</v>
      </c>
      <c r="F8" s="2">
        <v>80</v>
      </c>
      <c r="G8" s="2">
        <f t="shared" si="0"/>
        <v>9.9999999999994316E-2</v>
      </c>
    </row>
    <row r="9" spans="1:7">
      <c r="A9" s="6">
        <v>42766</v>
      </c>
      <c r="B9" s="525" t="s">
        <v>14</v>
      </c>
      <c r="C9" s="525" t="s">
        <v>15</v>
      </c>
      <c r="D9" t="s">
        <v>16</v>
      </c>
      <c r="E9" s="2">
        <v>119.8</v>
      </c>
      <c r="G9" s="2">
        <f t="shared" si="0"/>
        <v>119.89999999999999</v>
      </c>
    </row>
    <row r="10" spans="1:7">
      <c r="B10" s="526"/>
      <c r="C10" s="526"/>
      <c r="D10" t="s">
        <v>17</v>
      </c>
      <c r="E10" s="2">
        <v>19.100000000000001</v>
      </c>
      <c r="G10" s="2">
        <f t="shared" si="0"/>
        <v>139</v>
      </c>
    </row>
    <row r="11" spans="1:7">
      <c r="B11" s="526"/>
      <c r="C11" s="526"/>
      <c r="D11" t="s">
        <v>18</v>
      </c>
      <c r="E11" s="2">
        <v>60</v>
      </c>
      <c r="G11" s="2">
        <f t="shared" si="0"/>
        <v>199</v>
      </c>
    </row>
    <row r="12" spans="1:7">
      <c r="B12" s="526"/>
      <c r="C12" s="526"/>
      <c r="D12" t="s">
        <v>19</v>
      </c>
      <c r="E12" s="2">
        <v>2</v>
      </c>
      <c r="G12" s="2">
        <f t="shared" si="0"/>
        <v>201</v>
      </c>
    </row>
    <row r="13" spans="1:7">
      <c r="A13" s="1">
        <v>42765</v>
      </c>
      <c r="B13" s="526" t="s">
        <v>114</v>
      </c>
      <c r="C13" s="526"/>
      <c r="D13" t="s">
        <v>18</v>
      </c>
      <c r="F13" s="2">
        <v>60</v>
      </c>
      <c r="G13" s="2">
        <f t="shared" si="0"/>
        <v>141</v>
      </c>
    </row>
    <row r="14" spans="1:7">
      <c r="A14" s="1">
        <v>42765</v>
      </c>
      <c r="B14" s="526" t="s">
        <v>114</v>
      </c>
      <c r="C14" s="526"/>
      <c r="D14" t="s">
        <v>19</v>
      </c>
      <c r="F14" s="2">
        <v>2</v>
      </c>
      <c r="G14" s="2">
        <f t="shared" si="0"/>
        <v>139</v>
      </c>
    </row>
    <row r="15" spans="1:7">
      <c r="A15" s="1">
        <v>42786</v>
      </c>
      <c r="B15" s="526">
        <v>12222</v>
      </c>
      <c r="C15" s="526" t="s">
        <v>15</v>
      </c>
      <c r="D15" t="s">
        <v>16</v>
      </c>
      <c r="F15" s="2">
        <v>119.8</v>
      </c>
      <c r="G15" s="2">
        <f t="shared" si="0"/>
        <v>19.200000000000003</v>
      </c>
    </row>
    <row r="16" spans="1:7">
      <c r="B16" s="526">
        <v>12222</v>
      </c>
      <c r="C16" s="526" t="s">
        <v>15</v>
      </c>
      <c r="D16" t="s">
        <v>17</v>
      </c>
      <c r="F16" s="2">
        <v>19.2</v>
      </c>
      <c r="G16" s="2">
        <f t="shared" si="0"/>
        <v>0</v>
      </c>
    </row>
    <row r="17" spans="1:7">
      <c r="A17" s="6">
        <v>42794</v>
      </c>
      <c r="B17" s="525" t="s">
        <v>14</v>
      </c>
      <c r="C17" s="525" t="s">
        <v>20</v>
      </c>
      <c r="D17" t="s">
        <v>16</v>
      </c>
      <c r="E17" s="2">
        <v>119.8</v>
      </c>
      <c r="G17" s="2">
        <f t="shared" si="0"/>
        <v>119.8</v>
      </c>
    </row>
    <row r="18" spans="1:7">
      <c r="B18" s="526"/>
      <c r="C18" s="526"/>
      <c r="D18" t="s">
        <v>17</v>
      </c>
      <c r="E18" s="2">
        <v>13</v>
      </c>
      <c r="G18" s="2">
        <f t="shared" si="0"/>
        <v>132.80000000000001</v>
      </c>
    </row>
    <row r="19" spans="1:7">
      <c r="B19" s="526"/>
      <c r="C19" s="526"/>
      <c r="D19" t="s">
        <v>18</v>
      </c>
      <c r="E19" s="2">
        <v>56</v>
      </c>
      <c r="G19" s="2">
        <f t="shared" si="0"/>
        <v>188.8</v>
      </c>
    </row>
    <row r="20" spans="1:7">
      <c r="B20" s="526"/>
      <c r="C20" s="526"/>
      <c r="D20" t="s">
        <v>19</v>
      </c>
      <c r="E20" s="2">
        <v>2</v>
      </c>
      <c r="G20" s="2">
        <f t="shared" si="0"/>
        <v>190.8</v>
      </c>
    </row>
    <row r="21" spans="1:7">
      <c r="A21" s="1">
        <v>42794</v>
      </c>
      <c r="B21" s="526" t="s">
        <v>114</v>
      </c>
      <c r="C21" s="526"/>
      <c r="D21" t="s">
        <v>18</v>
      </c>
      <c r="F21" s="2">
        <v>56</v>
      </c>
      <c r="G21" s="2">
        <f t="shared" si="0"/>
        <v>134.80000000000001</v>
      </c>
    </row>
    <row r="22" spans="1:7">
      <c r="A22" s="1">
        <v>42794</v>
      </c>
      <c r="B22" s="526" t="s">
        <v>114</v>
      </c>
      <c r="C22" s="526"/>
      <c r="D22" t="s">
        <v>19</v>
      </c>
      <c r="F22" s="2">
        <v>2</v>
      </c>
      <c r="G22" s="2">
        <f t="shared" si="0"/>
        <v>132.80000000000001</v>
      </c>
    </row>
    <row r="23" spans="1:7">
      <c r="A23" s="1">
        <v>42821</v>
      </c>
      <c r="B23" s="526">
        <v>12500</v>
      </c>
      <c r="C23" s="526" t="s">
        <v>20</v>
      </c>
      <c r="D23" t="s">
        <v>16</v>
      </c>
      <c r="F23" s="2">
        <v>119.8</v>
      </c>
      <c r="G23" s="2">
        <f t="shared" si="0"/>
        <v>13.000000000000014</v>
      </c>
    </row>
    <row r="24" spans="1:7">
      <c r="A24" s="1">
        <v>42821</v>
      </c>
      <c r="B24" s="526">
        <v>12500</v>
      </c>
      <c r="C24" s="526" t="s">
        <v>20</v>
      </c>
      <c r="D24" t="s">
        <v>17</v>
      </c>
      <c r="F24" s="2">
        <v>13</v>
      </c>
      <c r="G24" s="2">
        <f t="shared" si="0"/>
        <v>1.4210854715202004E-14</v>
      </c>
    </row>
    <row r="25" spans="1:7">
      <c r="A25" s="6">
        <v>42825</v>
      </c>
      <c r="B25" s="525" t="s">
        <v>14</v>
      </c>
      <c r="C25" s="525" t="s">
        <v>23</v>
      </c>
      <c r="D25" t="s">
        <v>16</v>
      </c>
      <c r="E25" s="2">
        <v>118.5</v>
      </c>
      <c r="G25" s="2">
        <f t="shared" si="0"/>
        <v>118.50000000000001</v>
      </c>
    </row>
    <row r="26" spans="1:7">
      <c r="A26" s="1"/>
      <c r="B26" s="526"/>
      <c r="C26" s="526"/>
      <c r="D26" t="s">
        <v>17</v>
      </c>
      <c r="E26" s="2">
        <v>14</v>
      </c>
      <c r="G26" s="2">
        <f t="shared" si="0"/>
        <v>132.5</v>
      </c>
    </row>
    <row r="27" spans="1:7">
      <c r="A27" s="1"/>
      <c r="B27" s="526"/>
      <c r="C27" s="526"/>
      <c r="D27" t="s">
        <v>18</v>
      </c>
      <c r="E27" s="2">
        <v>60</v>
      </c>
      <c r="G27" s="2">
        <f t="shared" si="0"/>
        <v>192.5</v>
      </c>
    </row>
    <row r="28" spans="1:7">
      <c r="A28" s="1"/>
      <c r="B28" s="526"/>
      <c r="C28" s="526"/>
      <c r="D28" t="s">
        <v>19</v>
      </c>
      <c r="E28" s="2">
        <v>2</v>
      </c>
      <c r="G28" s="2">
        <f t="shared" si="0"/>
        <v>194.5</v>
      </c>
    </row>
    <row r="29" spans="1:7">
      <c r="A29" s="1"/>
      <c r="B29" s="526"/>
      <c r="C29" s="526"/>
      <c r="D29" t="s">
        <v>21</v>
      </c>
      <c r="E29" s="2">
        <v>85</v>
      </c>
      <c r="G29" s="2">
        <f t="shared" si="0"/>
        <v>279.5</v>
      </c>
    </row>
    <row r="30" spans="1:7">
      <c r="A30" s="1">
        <v>42824</v>
      </c>
      <c r="B30" s="526" t="s">
        <v>114</v>
      </c>
      <c r="C30" s="526" t="s">
        <v>23</v>
      </c>
      <c r="D30" t="s">
        <v>18</v>
      </c>
      <c r="F30" s="2">
        <v>60</v>
      </c>
      <c r="G30" s="2">
        <f t="shared" si="0"/>
        <v>219.5</v>
      </c>
    </row>
    <row r="31" spans="1:7">
      <c r="A31" s="1">
        <v>42824</v>
      </c>
      <c r="B31" s="526" t="s">
        <v>114</v>
      </c>
      <c r="C31" s="526" t="s">
        <v>23</v>
      </c>
      <c r="D31" t="s">
        <v>19</v>
      </c>
      <c r="F31" s="2">
        <v>2</v>
      </c>
      <c r="G31" s="2">
        <f t="shared" si="0"/>
        <v>217.5</v>
      </c>
    </row>
    <row r="32" spans="1:7">
      <c r="A32" s="1">
        <v>42857</v>
      </c>
      <c r="B32" s="526">
        <v>12711</v>
      </c>
      <c r="C32" s="526" t="s">
        <v>23</v>
      </c>
      <c r="D32" t="s">
        <v>16</v>
      </c>
      <c r="F32" s="2">
        <v>118.5</v>
      </c>
      <c r="G32" s="2">
        <f t="shared" si="0"/>
        <v>99</v>
      </c>
    </row>
    <row r="33" spans="1:7">
      <c r="A33" s="1">
        <v>42857</v>
      </c>
      <c r="B33" s="526">
        <v>12711</v>
      </c>
      <c r="C33" s="526" t="s">
        <v>23</v>
      </c>
      <c r="D33" t="s">
        <v>17</v>
      </c>
      <c r="F33" s="2">
        <v>14</v>
      </c>
      <c r="G33" s="2">
        <f t="shared" si="0"/>
        <v>85</v>
      </c>
    </row>
    <row r="34" spans="1:7">
      <c r="A34" s="1">
        <v>43067</v>
      </c>
      <c r="B34" s="526" t="s">
        <v>12</v>
      </c>
      <c r="C34" s="526" t="s">
        <v>23</v>
      </c>
      <c r="D34" t="s">
        <v>21</v>
      </c>
      <c r="F34" s="2">
        <v>85</v>
      </c>
      <c r="G34" s="2">
        <f t="shared" si="0"/>
        <v>0</v>
      </c>
    </row>
    <row r="35" spans="1:7">
      <c r="A35" s="6">
        <v>42855</v>
      </c>
      <c r="B35" s="525" t="s">
        <v>14</v>
      </c>
      <c r="C35" s="525" t="s">
        <v>24</v>
      </c>
      <c r="D35" t="s">
        <v>16</v>
      </c>
      <c r="E35" s="2">
        <v>120.5</v>
      </c>
      <c r="G35" s="2">
        <f t="shared" si="0"/>
        <v>120.5</v>
      </c>
    </row>
    <row r="36" spans="1:7">
      <c r="A36" s="1"/>
      <c r="B36" s="526"/>
      <c r="C36" s="526"/>
      <c r="D36" t="s">
        <v>17</v>
      </c>
      <c r="E36" s="2">
        <v>13.7</v>
      </c>
      <c r="G36" s="2">
        <f t="shared" si="0"/>
        <v>134.19999999999999</v>
      </c>
    </row>
    <row r="37" spans="1:7">
      <c r="A37" s="1"/>
      <c r="B37" s="526"/>
      <c r="C37" s="526"/>
      <c r="D37" t="s">
        <v>18</v>
      </c>
      <c r="E37" s="2">
        <v>60</v>
      </c>
      <c r="G37" s="2">
        <f t="shared" si="0"/>
        <v>194.2</v>
      </c>
    </row>
    <row r="38" spans="1:7">
      <c r="A38" s="1"/>
      <c r="B38" s="526"/>
      <c r="C38" s="526"/>
      <c r="D38" t="s">
        <v>19</v>
      </c>
      <c r="E38" s="2">
        <v>2</v>
      </c>
      <c r="G38" s="2">
        <f t="shared" si="0"/>
        <v>196.2</v>
      </c>
    </row>
    <row r="39" spans="1:7">
      <c r="A39" s="1">
        <v>42855</v>
      </c>
      <c r="B39" s="526" t="s">
        <v>114</v>
      </c>
      <c r="C39" s="526" t="s">
        <v>24</v>
      </c>
      <c r="D39" t="s">
        <v>18</v>
      </c>
      <c r="F39" s="2">
        <v>60</v>
      </c>
      <c r="G39" s="2">
        <f t="shared" si="0"/>
        <v>136.19999999999999</v>
      </c>
    </row>
    <row r="40" spans="1:7">
      <c r="A40" s="1">
        <v>42855</v>
      </c>
      <c r="B40" s="526" t="s">
        <v>114</v>
      </c>
      <c r="C40" s="526" t="s">
        <v>24</v>
      </c>
      <c r="D40" t="s">
        <v>19</v>
      </c>
      <c r="F40" s="2">
        <v>2</v>
      </c>
      <c r="G40" s="2">
        <f t="shared" si="0"/>
        <v>134.19999999999999</v>
      </c>
    </row>
    <row r="41" spans="1:7">
      <c r="A41" s="1">
        <v>42905</v>
      </c>
      <c r="B41" s="526">
        <v>13106</v>
      </c>
      <c r="C41" s="526" t="s">
        <v>24</v>
      </c>
      <c r="D41" t="s">
        <v>16</v>
      </c>
      <c r="F41" s="2">
        <v>120.5</v>
      </c>
      <c r="G41" s="2">
        <f t="shared" si="0"/>
        <v>13.699999999999989</v>
      </c>
    </row>
    <row r="42" spans="1:7">
      <c r="A42" s="1">
        <v>42905</v>
      </c>
      <c r="B42" s="526">
        <v>13106</v>
      </c>
      <c r="C42" s="526" t="s">
        <v>24</v>
      </c>
      <c r="D42" t="s">
        <v>17</v>
      </c>
      <c r="F42" s="2">
        <v>13.7</v>
      </c>
      <c r="G42" s="2">
        <f t="shared" si="0"/>
        <v>0</v>
      </c>
    </row>
    <row r="43" spans="1:7">
      <c r="A43" s="6">
        <v>42886</v>
      </c>
      <c r="B43" s="525" t="s">
        <v>14</v>
      </c>
      <c r="C43" s="525" t="s">
        <v>25</v>
      </c>
      <c r="D43" t="s">
        <v>16</v>
      </c>
      <c r="E43" s="2">
        <v>112</v>
      </c>
      <c r="G43" s="2">
        <f t="shared" si="0"/>
        <v>112</v>
      </c>
    </row>
    <row r="44" spans="1:7">
      <c r="A44" s="1"/>
      <c r="B44" s="526"/>
      <c r="C44" s="526"/>
      <c r="D44" t="s">
        <v>17</v>
      </c>
      <c r="E44" s="2">
        <v>13.4</v>
      </c>
      <c r="G44" s="2">
        <f t="shared" si="0"/>
        <v>125.4</v>
      </c>
    </row>
    <row r="45" spans="1:7">
      <c r="A45" s="1"/>
      <c r="B45" s="526"/>
      <c r="C45" s="526"/>
      <c r="D45" t="s">
        <v>18</v>
      </c>
      <c r="E45" s="2">
        <v>60</v>
      </c>
      <c r="G45" s="2">
        <f t="shared" si="0"/>
        <v>185.4</v>
      </c>
    </row>
    <row r="46" spans="1:7">
      <c r="B46" s="526"/>
      <c r="C46" s="526"/>
      <c r="D46" t="s">
        <v>19</v>
      </c>
      <c r="E46" s="2">
        <v>2</v>
      </c>
      <c r="G46" s="2">
        <f t="shared" si="0"/>
        <v>187.4</v>
      </c>
    </row>
    <row r="47" spans="1:7">
      <c r="A47" s="1">
        <v>42886</v>
      </c>
      <c r="B47" s="526" t="s">
        <v>114</v>
      </c>
      <c r="C47" s="526" t="s">
        <v>25</v>
      </c>
      <c r="D47" t="s">
        <v>18</v>
      </c>
      <c r="F47" s="2">
        <v>60</v>
      </c>
      <c r="G47" s="2">
        <f t="shared" si="0"/>
        <v>127.4</v>
      </c>
    </row>
    <row r="48" spans="1:7">
      <c r="A48" s="1">
        <v>42886</v>
      </c>
      <c r="B48" s="526" t="s">
        <v>114</v>
      </c>
      <c r="C48" s="526" t="s">
        <v>25</v>
      </c>
      <c r="D48" t="s">
        <v>19</v>
      </c>
      <c r="F48" s="2">
        <v>2</v>
      </c>
      <c r="G48" s="2">
        <f t="shared" si="0"/>
        <v>125.4</v>
      </c>
    </row>
    <row r="49" spans="1:7">
      <c r="A49" s="1">
        <v>42912</v>
      </c>
      <c r="B49" s="526">
        <v>13155</v>
      </c>
      <c r="C49" s="526" t="s">
        <v>25</v>
      </c>
      <c r="D49" t="s">
        <v>16</v>
      </c>
      <c r="F49" s="2">
        <v>112</v>
      </c>
      <c r="G49" s="2">
        <f t="shared" si="0"/>
        <v>13.400000000000006</v>
      </c>
    </row>
    <row r="50" spans="1:7">
      <c r="A50" s="1">
        <v>42820</v>
      </c>
      <c r="B50" s="526">
        <v>13155</v>
      </c>
      <c r="C50" s="526" t="s">
        <v>25</v>
      </c>
      <c r="D50" t="s">
        <v>17</v>
      </c>
      <c r="F50" s="2">
        <v>13.401</v>
      </c>
      <c r="G50" s="2">
        <f t="shared" si="0"/>
        <v>-9.9999999999411671E-4</v>
      </c>
    </row>
    <row r="51" spans="1:7">
      <c r="A51" s="6">
        <v>42916</v>
      </c>
      <c r="B51" s="525" t="s">
        <v>14</v>
      </c>
      <c r="C51" s="525" t="s">
        <v>26</v>
      </c>
      <c r="D51" t="s">
        <v>16</v>
      </c>
      <c r="E51" s="2">
        <v>109.6</v>
      </c>
      <c r="G51" s="2">
        <f t="shared" si="0"/>
        <v>109.599</v>
      </c>
    </row>
    <row r="52" spans="1:7">
      <c r="B52" s="526"/>
      <c r="C52" s="526"/>
      <c r="D52" t="s">
        <v>17</v>
      </c>
      <c r="E52" s="2">
        <v>13.5</v>
      </c>
      <c r="G52" s="2">
        <f t="shared" si="0"/>
        <v>123.099</v>
      </c>
    </row>
    <row r="53" spans="1:7">
      <c r="B53" s="526"/>
      <c r="C53" s="526"/>
      <c r="D53" t="s">
        <v>18</v>
      </c>
      <c r="E53" s="2">
        <v>60</v>
      </c>
      <c r="G53" s="2">
        <f t="shared" si="0"/>
        <v>183.09899999999999</v>
      </c>
    </row>
    <row r="54" spans="1:7">
      <c r="B54" s="526"/>
      <c r="C54" s="526"/>
      <c r="D54" t="s">
        <v>19</v>
      </c>
      <c r="E54" s="2">
        <v>2</v>
      </c>
      <c r="G54" s="2">
        <f t="shared" si="0"/>
        <v>185.09899999999999</v>
      </c>
    </row>
    <row r="55" spans="1:7">
      <c r="A55" s="1">
        <v>42909</v>
      </c>
      <c r="B55" s="526" t="s">
        <v>114</v>
      </c>
      <c r="C55" s="526" t="s">
        <v>26</v>
      </c>
      <c r="D55" t="s">
        <v>18</v>
      </c>
      <c r="F55" s="2">
        <v>60</v>
      </c>
      <c r="G55" s="2">
        <f t="shared" si="0"/>
        <v>125.09899999999999</v>
      </c>
    </row>
    <row r="56" spans="1:7">
      <c r="A56" s="1">
        <v>42909</v>
      </c>
      <c r="B56" s="526" t="s">
        <v>114</v>
      </c>
      <c r="C56" s="526" t="s">
        <v>26</v>
      </c>
      <c r="D56" t="s">
        <v>19</v>
      </c>
      <c r="F56" s="2">
        <v>2</v>
      </c>
      <c r="G56" s="2">
        <f t="shared" si="0"/>
        <v>123.09899999999999</v>
      </c>
    </row>
    <row r="57" spans="1:7">
      <c r="A57" s="1">
        <v>42949</v>
      </c>
      <c r="B57" s="526">
        <v>13331</v>
      </c>
      <c r="C57" s="526" t="s">
        <v>26</v>
      </c>
      <c r="D57" t="s">
        <v>16</v>
      </c>
      <c r="F57" s="2">
        <v>109.6</v>
      </c>
      <c r="G57" s="2">
        <f t="shared" si="0"/>
        <v>13.498999999999995</v>
      </c>
    </row>
    <row r="58" spans="1:7">
      <c r="A58" s="1">
        <v>42949</v>
      </c>
      <c r="B58" s="526">
        <v>13331</v>
      </c>
      <c r="C58" s="526" t="s">
        <v>26</v>
      </c>
      <c r="D58" t="s">
        <v>17</v>
      </c>
      <c r="F58" s="2">
        <v>13.5</v>
      </c>
      <c r="G58" s="2">
        <f t="shared" si="0"/>
        <v>-1.0000000000047748E-3</v>
      </c>
    </row>
    <row r="59" spans="1:7">
      <c r="A59" s="6">
        <v>42947</v>
      </c>
      <c r="B59" s="525" t="s">
        <v>14</v>
      </c>
      <c r="C59" s="525" t="s">
        <v>27</v>
      </c>
      <c r="D59" t="s">
        <v>16</v>
      </c>
      <c r="E59" s="2">
        <v>98</v>
      </c>
      <c r="G59" s="2">
        <f t="shared" si="0"/>
        <v>97.998999999999995</v>
      </c>
    </row>
    <row r="60" spans="1:7">
      <c r="B60" s="526"/>
      <c r="C60" s="526"/>
      <c r="D60" t="s">
        <v>17</v>
      </c>
      <c r="E60" s="2">
        <v>13.5</v>
      </c>
      <c r="G60" s="2">
        <f t="shared" si="0"/>
        <v>111.499</v>
      </c>
    </row>
    <row r="61" spans="1:7">
      <c r="B61" s="526"/>
      <c r="C61" s="526"/>
      <c r="D61" t="s">
        <v>18</v>
      </c>
      <c r="E61" s="2">
        <v>60</v>
      </c>
      <c r="G61" s="2">
        <f t="shared" si="0"/>
        <v>171.499</v>
      </c>
    </row>
    <row r="62" spans="1:7">
      <c r="B62" s="526"/>
      <c r="C62" s="526"/>
      <c r="D62" t="s">
        <v>19</v>
      </c>
      <c r="E62" s="2">
        <v>2</v>
      </c>
      <c r="G62" s="2">
        <f t="shared" si="0"/>
        <v>173.499</v>
      </c>
    </row>
    <row r="63" spans="1:7">
      <c r="A63" s="1">
        <v>42944</v>
      </c>
      <c r="B63" s="526" t="s">
        <v>114</v>
      </c>
      <c r="C63" s="526" t="s">
        <v>27</v>
      </c>
      <c r="D63" t="s">
        <v>18</v>
      </c>
      <c r="F63" s="2">
        <v>60</v>
      </c>
      <c r="G63" s="2">
        <f t="shared" si="0"/>
        <v>113.499</v>
      </c>
    </row>
    <row r="64" spans="1:7" ht="15.75" customHeight="1">
      <c r="A64" s="1">
        <v>42944</v>
      </c>
      <c r="B64" s="526" t="s">
        <v>114</v>
      </c>
      <c r="C64" s="526" t="s">
        <v>27</v>
      </c>
      <c r="D64" t="s">
        <v>19</v>
      </c>
      <c r="F64" s="2">
        <v>2</v>
      </c>
      <c r="G64" s="2">
        <f t="shared" si="0"/>
        <v>111.499</v>
      </c>
    </row>
    <row r="65" spans="1:7" ht="15.75" customHeight="1">
      <c r="A65" s="1">
        <v>42997</v>
      </c>
      <c r="B65" s="526">
        <v>13603</v>
      </c>
      <c r="C65" s="526" t="s">
        <v>27</v>
      </c>
      <c r="D65" t="s">
        <v>16</v>
      </c>
      <c r="F65" s="2">
        <v>98</v>
      </c>
      <c r="G65" s="2">
        <f t="shared" si="0"/>
        <v>13.498999999999995</v>
      </c>
    </row>
    <row r="66" spans="1:7" ht="15.75" customHeight="1">
      <c r="A66" s="1">
        <v>42997</v>
      </c>
      <c r="B66" s="526">
        <v>13603</v>
      </c>
      <c r="C66" s="526" t="s">
        <v>27</v>
      </c>
      <c r="D66" t="s">
        <v>17</v>
      </c>
      <c r="F66" s="2">
        <v>13.5</v>
      </c>
      <c r="G66" s="2">
        <f t="shared" si="0"/>
        <v>-1.0000000000047748E-3</v>
      </c>
    </row>
    <row r="67" spans="1:7" ht="15.75" customHeight="1">
      <c r="A67" s="6">
        <v>42978</v>
      </c>
      <c r="B67" s="525" t="s">
        <v>14</v>
      </c>
      <c r="C67" s="525" t="s">
        <v>28</v>
      </c>
      <c r="D67" t="s">
        <v>16</v>
      </c>
      <c r="E67" s="2">
        <v>98</v>
      </c>
      <c r="G67" s="2">
        <f t="shared" si="0"/>
        <v>97.998999999999995</v>
      </c>
    </row>
    <row r="68" spans="1:7" ht="15.75" customHeight="1">
      <c r="B68" s="526"/>
      <c r="C68" s="526"/>
      <c r="D68" t="s">
        <v>17</v>
      </c>
      <c r="E68" s="2">
        <v>13.5</v>
      </c>
      <c r="G68" s="2">
        <f t="shared" si="0"/>
        <v>111.499</v>
      </c>
    </row>
    <row r="69" spans="1:7" ht="15.75" customHeight="1">
      <c r="B69" s="526"/>
      <c r="C69" s="526"/>
      <c r="D69" t="s">
        <v>18</v>
      </c>
      <c r="E69" s="2">
        <v>60</v>
      </c>
      <c r="G69" s="2">
        <f t="shared" si="0"/>
        <v>171.499</v>
      </c>
    </row>
    <row r="70" spans="1:7" ht="15.75" customHeight="1">
      <c r="B70" s="526"/>
      <c r="C70" s="526"/>
      <c r="D70" t="s">
        <v>19</v>
      </c>
      <c r="E70" s="2">
        <v>2</v>
      </c>
      <c r="G70" s="2">
        <f t="shared" si="0"/>
        <v>173.499</v>
      </c>
    </row>
    <row r="71" spans="1:7" ht="15.75" customHeight="1">
      <c r="B71" s="526"/>
      <c r="C71" s="526"/>
      <c r="D71" t="s">
        <v>21</v>
      </c>
      <c r="E71" s="2">
        <v>85</v>
      </c>
      <c r="G71" s="2">
        <f t="shared" si="0"/>
        <v>258.49900000000002</v>
      </c>
    </row>
    <row r="72" spans="1:7" ht="15.75" customHeight="1">
      <c r="A72" s="1">
        <v>42978</v>
      </c>
      <c r="B72" s="526" t="s">
        <v>114</v>
      </c>
      <c r="C72" s="526" t="s">
        <v>28</v>
      </c>
      <c r="D72" t="s">
        <v>18</v>
      </c>
      <c r="F72" s="2">
        <v>60</v>
      </c>
      <c r="G72" s="2">
        <f t="shared" si="0"/>
        <v>198.49900000000002</v>
      </c>
    </row>
    <row r="73" spans="1:7" ht="15.75" customHeight="1">
      <c r="A73" s="1">
        <v>42978</v>
      </c>
      <c r="B73" s="526" t="s">
        <v>114</v>
      </c>
      <c r="C73" s="526" t="s">
        <v>28</v>
      </c>
      <c r="D73" t="s">
        <v>19</v>
      </c>
      <c r="F73" s="2">
        <v>2</v>
      </c>
      <c r="G73" s="2">
        <f t="shared" si="0"/>
        <v>196.49900000000002</v>
      </c>
    </row>
    <row r="74" spans="1:7" ht="15.75" customHeight="1">
      <c r="A74" s="1">
        <v>43032</v>
      </c>
      <c r="B74" s="526">
        <v>13873</v>
      </c>
      <c r="C74" s="526" t="s">
        <v>28</v>
      </c>
      <c r="D74" t="s">
        <v>16</v>
      </c>
      <c r="F74" s="2">
        <v>98</v>
      </c>
      <c r="G74" s="2">
        <f t="shared" ref="G74:G137" si="1">+G73+E74-F74</f>
        <v>98.499000000000024</v>
      </c>
    </row>
    <row r="75" spans="1:7" ht="15.75" customHeight="1">
      <c r="A75" s="1">
        <v>43032</v>
      </c>
      <c r="B75" s="526">
        <v>13873</v>
      </c>
      <c r="C75" s="526" t="s">
        <v>28</v>
      </c>
      <c r="D75" t="s">
        <v>17</v>
      </c>
      <c r="F75" s="2">
        <v>13.5</v>
      </c>
      <c r="G75" s="2">
        <f t="shared" si="1"/>
        <v>84.999000000000024</v>
      </c>
    </row>
    <row r="76" spans="1:7" ht="15.75" customHeight="1">
      <c r="A76" s="1">
        <v>43067</v>
      </c>
      <c r="B76" s="526" t="s">
        <v>12</v>
      </c>
      <c r="C76" s="526" t="s">
        <v>28</v>
      </c>
      <c r="D76" t="s">
        <v>21</v>
      </c>
      <c r="F76" s="2">
        <v>85</v>
      </c>
      <c r="G76" s="2">
        <f t="shared" si="1"/>
        <v>-9.9999999997635314E-4</v>
      </c>
    </row>
    <row r="77" spans="1:7" ht="15.75" customHeight="1">
      <c r="A77" s="6">
        <v>43008</v>
      </c>
      <c r="B77" s="525" t="s">
        <v>14</v>
      </c>
      <c r="C77" s="525" t="s">
        <v>29</v>
      </c>
      <c r="D77" t="s">
        <v>16</v>
      </c>
      <c r="E77" s="2">
        <v>89</v>
      </c>
      <c r="G77" s="2">
        <f t="shared" si="1"/>
        <v>88.999000000000024</v>
      </c>
    </row>
    <row r="78" spans="1:7" ht="15.75" customHeight="1">
      <c r="B78" s="526"/>
      <c r="C78" s="526"/>
      <c r="D78" t="s">
        <v>17</v>
      </c>
      <c r="E78" s="2">
        <v>13.5</v>
      </c>
      <c r="G78" s="2">
        <f t="shared" si="1"/>
        <v>102.49900000000002</v>
      </c>
    </row>
    <row r="79" spans="1:7" ht="15.75" customHeight="1">
      <c r="B79" s="526"/>
      <c r="C79" s="526"/>
      <c r="D79" t="s">
        <v>18</v>
      </c>
      <c r="E79" s="2">
        <v>60</v>
      </c>
      <c r="G79" s="2">
        <f t="shared" si="1"/>
        <v>162.49900000000002</v>
      </c>
    </row>
    <row r="80" spans="1:7" ht="15.75" customHeight="1">
      <c r="B80" s="526"/>
      <c r="C80" s="526"/>
      <c r="D80" t="s">
        <v>19</v>
      </c>
      <c r="E80" s="2">
        <v>2</v>
      </c>
      <c r="G80" s="2">
        <f t="shared" si="1"/>
        <v>164.49900000000002</v>
      </c>
    </row>
    <row r="81" spans="1:7" ht="15.75" customHeight="1">
      <c r="A81" s="1">
        <v>43008</v>
      </c>
      <c r="B81" s="526" t="s">
        <v>114</v>
      </c>
      <c r="C81" s="526" t="s">
        <v>29</v>
      </c>
      <c r="D81" t="s">
        <v>18</v>
      </c>
      <c r="F81" s="2">
        <v>60</v>
      </c>
      <c r="G81" s="2">
        <f t="shared" si="1"/>
        <v>104.49900000000002</v>
      </c>
    </row>
    <row r="82" spans="1:7" ht="15.75" customHeight="1">
      <c r="A82" s="1">
        <v>43008</v>
      </c>
      <c r="B82" s="526" t="s">
        <v>114</v>
      </c>
      <c r="C82" s="526" t="s">
        <v>29</v>
      </c>
      <c r="D82" t="s">
        <v>19</v>
      </c>
      <c r="F82" s="2">
        <v>2</v>
      </c>
      <c r="G82" s="2">
        <f t="shared" si="1"/>
        <v>102.49900000000002</v>
      </c>
    </row>
    <row r="83" spans="1:7" ht="15.75" customHeight="1">
      <c r="A83" s="1">
        <v>43050</v>
      </c>
      <c r="B83" s="526">
        <v>13965</v>
      </c>
      <c r="C83" s="526" t="s">
        <v>29</v>
      </c>
      <c r="D83" t="s">
        <v>16</v>
      </c>
      <c r="F83" s="2">
        <v>89</v>
      </c>
      <c r="G83" s="2">
        <f t="shared" si="1"/>
        <v>13.499000000000024</v>
      </c>
    </row>
    <row r="84" spans="1:7" ht="15.75" customHeight="1">
      <c r="A84" s="1">
        <v>43050</v>
      </c>
      <c r="B84" s="526">
        <v>13965</v>
      </c>
      <c r="C84" s="526" t="s">
        <v>29</v>
      </c>
      <c r="D84" t="s">
        <v>17</v>
      </c>
      <c r="F84" s="2">
        <v>13.5</v>
      </c>
      <c r="G84" s="2">
        <f t="shared" si="1"/>
        <v>-9.9999999997635314E-4</v>
      </c>
    </row>
    <row r="85" spans="1:7" ht="15.75" customHeight="1">
      <c r="A85" s="6">
        <v>43039</v>
      </c>
      <c r="B85" s="525" t="s">
        <v>14</v>
      </c>
      <c r="C85" s="525" t="s">
        <v>30</v>
      </c>
      <c r="D85" t="s">
        <v>16</v>
      </c>
      <c r="E85" s="2">
        <v>88.5</v>
      </c>
      <c r="G85" s="2">
        <f t="shared" si="1"/>
        <v>88.499000000000024</v>
      </c>
    </row>
    <row r="86" spans="1:7" ht="15.75" customHeight="1">
      <c r="B86" s="526"/>
      <c r="C86" s="526"/>
      <c r="D86" t="s">
        <v>17</v>
      </c>
      <c r="E86" s="2">
        <v>13.5</v>
      </c>
      <c r="G86" s="2">
        <f t="shared" si="1"/>
        <v>101.99900000000002</v>
      </c>
    </row>
    <row r="87" spans="1:7" ht="15.75" customHeight="1">
      <c r="B87" s="526"/>
      <c r="C87" s="526"/>
      <c r="D87" t="s">
        <v>18</v>
      </c>
      <c r="E87" s="2">
        <v>60</v>
      </c>
      <c r="G87" s="2">
        <f t="shared" si="1"/>
        <v>161.99900000000002</v>
      </c>
    </row>
    <row r="88" spans="1:7" ht="15.75" customHeight="1">
      <c r="B88" s="526"/>
      <c r="C88" s="526"/>
      <c r="D88" t="s">
        <v>19</v>
      </c>
      <c r="E88" s="2">
        <v>2</v>
      </c>
      <c r="G88" s="2">
        <f t="shared" si="1"/>
        <v>163.99900000000002</v>
      </c>
    </row>
    <row r="89" spans="1:7" ht="15.75" customHeight="1">
      <c r="A89" s="1">
        <v>43039</v>
      </c>
      <c r="B89" s="526" t="s">
        <v>114</v>
      </c>
      <c r="C89" s="526" t="s">
        <v>30</v>
      </c>
      <c r="D89" t="s">
        <v>18</v>
      </c>
      <c r="F89" s="2">
        <v>60</v>
      </c>
      <c r="G89" s="2">
        <f t="shared" si="1"/>
        <v>103.99900000000002</v>
      </c>
    </row>
    <row r="90" spans="1:7" ht="15.75" customHeight="1">
      <c r="A90" s="1">
        <v>43039</v>
      </c>
      <c r="B90" s="526" t="s">
        <v>114</v>
      </c>
      <c r="C90" s="526" t="s">
        <v>30</v>
      </c>
      <c r="D90" t="s">
        <v>19</v>
      </c>
      <c r="F90" s="2">
        <v>2</v>
      </c>
      <c r="G90" s="2">
        <f t="shared" si="1"/>
        <v>101.99900000000002</v>
      </c>
    </row>
    <row r="91" spans="1:7" ht="15.75" customHeight="1">
      <c r="A91" s="1">
        <v>43066</v>
      </c>
      <c r="B91" s="526">
        <v>14103</v>
      </c>
      <c r="C91" s="526" t="s">
        <v>30</v>
      </c>
      <c r="D91" t="s">
        <v>16</v>
      </c>
      <c r="F91" s="2">
        <v>88.5</v>
      </c>
      <c r="G91" s="2">
        <f t="shared" si="1"/>
        <v>13.499000000000024</v>
      </c>
    </row>
    <row r="92" spans="1:7" ht="15.75" customHeight="1">
      <c r="A92" s="1">
        <v>43066</v>
      </c>
      <c r="B92" s="526">
        <v>14103</v>
      </c>
      <c r="C92" s="526" t="s">
        <v>30</v>
      </c>
      <c r="D92" t="s">
        <v>17</v>
      </c>
      <c r="F92" s="2">
        <v>13.5</v>
      </c>
      <c r="G92" s="2">
        <f t="shared" si="1"/>
        <v>-9.9999999997635314E-4</v>
      </c>
    </row>
    <row r="93" spans="1:7" ht="15.75" customHeight="1">
      <c r="A93" s="6">
        <v>43069</v>
      </c>
      <c r="B93" s="525" t="s">
        <v>14</v>
      </c>
      <c r="C93" s="525" t="s">
        <v>33</v>
      </c>
      <c r="D93" t="s">
        <v>16</v>
      </c>
      <c r="E93" s="2">
        <v>94.5</v>
      </c>
      <c r="G93" s="2">
        <f t="shared" si="1"/>
        <v>94.499000000000024</v>
      </c>
    </row>
    <row r="94" spans="1:7" ht="15.75" customHeight="1">
      <c r="B94" s="526"/>
      <c r="C94" s="526"/>
      <c r="D94" t="s">
        <v>17</v>
      </c>
      <c r="E94" s="2">
        <v>13.5</v>
      </c>
      <c r="G94" s="2">
        <f t="shared" si="1"/>
        <v>107.99900000000002</v>
      </c>
    </row>
    <row r="95" spans="1:7" ht="15.75" customHeight="1">
      <c r="B95" s="526"/>
      <c r="C95" s="526"/>
      <c r="D95" t="s">
        <v>18</v>
      </c>
      <c r="E95" s="2">
        <v>60</v>
      </c>
      <c r="G95" s="2">
        <f t="shared" si="1"/>
        <v>167.99900000000002</v>
      </c>
    </row>
    <row r="96" spans="1:7" ht="15.75" customHeight="1">
      <c r="B96" s="526"/>
      <c r="C96" s="526"/>
      <c r="D96" t="s">
        <v>19</v>
      </c>
      <c r="E96" s="2">
        <v>2</v>
      </c>
      <c r="G96" s="2">
        <f t="shared" si="1"/>
        <v>169.99900000000002</v>
      </c>
    </row>
    <row r="97" spans="1:7" ht="15.75" customHeight="1">
      <c r="A97" s="1">
        <v>43097</v>
      </c>
      <c r="B97" s="526">
        <v>14355</v>
      </c>
      <c r="C97" s="526" t="s">
        <v>33</v>
      </c>
      <c r="D97" t="s">
        <v>16</v>
      </c>
      <c r="F97" s="2">
        <v>94.5</v>
      </c>
      <c r="G97" s="2">
        <f t="shared" si="1"/>
        <v>75.499000000000024</v>
      </c>
    </row>
    <row r="98" spans="1:7" ht="15.75" customHeight="1">
      <c r="A98" s="1">
        <v>43097</v>
      </c>
      <c r="B98" s="526">
        <v>14355</v>
      </c>
      <c r="C98" s="526" t="s">
        <v>33</v>
      </c>
      <c r="D98" t="s">
        <v>17</v>
      </c>
      <c r="F98" s="2">
        <v>13.5</v>
      </c>
      <c r="G98" s="2">
        <f t="shared" si="1"/>
        <v>61.999000000000024</v>
      </c>
    </row>
    <row r="99" spans="1:7" ht="15.75" customHeight="1">
      <c r="A99" s="1">
        <v>43069</v>
      </c>
      <c r="B99" s="526" t="s">
        <v>114</v>
      </c>
      <c r="C99" s="526" t="s">
        <v>33</v>
      </c>
      <c r="D99" t="s">
        <v>18</v>
      </c>
      <c r="F99" s="2">
        <v>60</v>
      </c>
      <c r="G99" s="2">
        <f t="shared" si="1"/>
        <v>1.9990000000000236</v>
      </c>
    </row>
    <row r="100" spans="1:7" ht="15.75" customHeight="1">
      <c r="A100" s="1">
        <v>43069</v>
      </c>
      <c r="B100" s="526" t="s">
        <v>114</v>
      </c>
      <c r="C100" s="526" t="s">
        <v>33</v>
      </c>
      <c r="D100" t="s">
        <v>19</v>
      </c>
      <c r="F100" s="2">
        <v>2</v>
      </c>
      <c r="G100" s="2">
        <f t="shared" si="1"/>
        <v>-9.9999999997635314E-4</v>
      </c>
    </row>
    <row r="101" spans="1:7" ht="15.75" customHeight="1">
      <c r="A101" s="6">
        <v>43100</v>
      </c>
      <c r="B101" s="525" t="s">
        <v>14</v>
      </c>
      <c r="C101" s="525" t="s">
        <v>34</v>
      </c>
      <c r="D101" t="s">
        <v>16</v>
      </c>
      <c r="E101" s="2">
        <v>102.8</v>
      </c>
      <c r="G101" s="2">
        <f t="shared" si="1"/>
        <v>102.79900000000002</v>
      </c>
    </row>
    <row r="102" spans="1:7" ht="15.75" customHeight="1">
      <c r="B102" s="526"/>
      <c r="C102" s="526"/>
      <c r="D102" t="s">
        <v>17</v>
      </c>
      <c r="E102" s="2">
        <v>13.5</v>
      </c>
      <c r="G102" s="2">
        <f t="shared" si="1"/>
        <v>116.29900000000002</v>
      </c>
    </row>
    <row r="103" spans="1:7" ht="15.75" customHeight="1">
      <c r="B103" s="526"/>
      <c r="C103" s="526"/>
      <c r="D103" t="s">
        <v>18</v>
      </c>
      <c r="E103" s="2">
        <v>60</v>
      </c>
      <c r="G103" s="2">
        <f t="shared" si="1"/>
        <v>176.29900000000004</v>
      </c>
    </row>
    <row r="104" spans="1:7" ht="15.75" customHeight="1">
      <c r="B104" s="526"/>
      <c r="C104" s="526"/>
      <c r="D104" t="s">
        <v>19</v>
      </c>
      <c r="E104" s="2">
        <v>2</v>
      </c>
      <c r="G104" s="2">
        <f t="shared" si="1"/>
        <v>178.29900000000004</v>
      </c>
    </row>
    <row r="105" spans="1:7" ht="15.75" customHeight="1">
      <c r="A105" s="1">
        <v>43099</v>
      </c>
      <c r="B105" s="526" t="s">
        <v>114</v>
      </c>
      <c r="C105" s="526" t="s">
        <v>34</v>
      </c>
      <c r="D105" t="s">
        <v>18</v>
      </c>
      <c r="F105" s="2">
        <v>60</v>
      </c>
      <c r="G105" s="2">
        <f t="shared" si="1"/>
        <v>118.29900000000004</v>
      </c>
    </row>
    <row r="106" spans="1:7" ht="15.75" customHeight="1">
      <c r="A106" s="1">
        <v>43099</v>
      </c>
      <c r="B106" s="526" t="s">
        <v>114</v>
      </c>
      <c r="C106" s="526" t="s">
        <v>34</v>
      </c>
      <c r="D106" t="s">
        <v>19</v>
      </c>
      <c r="F106" s="2">
        <v>2</v>
      </c>
      <c r="G106" s="2">
        <f t="shared" si="1"/>
        <v>116.29900000000004</v>
      </c>
    </row>
    <row r="107" spans="1:7" ht="15.75" customHeight="1">
      <c r="A107" s="1">
        <v>43118</v>
      </c>
      <c r="B107" s="526">
        <v>14468</v>
      </c>
      <c r="C107" s="526" t="s">
        <v>34</v>
      </c>
      <c r="D107" t="s">
        <v>16</v>
      </c>
      <c r="F107" s="2">
        <v>102.8</v>
      </c>
      <c r="G107" s="2">
        <f t="shared" si="1"/>
        <v>13.499000000000038</v>
      </c>
    </row>
    <row r="108" spans="1:7" ht="15.75" customHeight="1">
      <c r="A108" s="1">
        <v>43118</v>
      </c>
      <c r="B108" s="526">
        <v>14468</v>
      </c>
      <c r="C108" s="526" t="s">
        <v>34</v>
      </c>
      <c r="D108" t="s">
        <v>17</v>
      </c>
      <c r="F108" s="2">
        <v>13.5</v>
      </c>
      <c r="G108" s="2">
        <f t="shared" si="1"/>
        <v>-9.9999999996214228E-4</v>
      </c>
    </row>
    <row r="109" spans="1:7" ht="15.75" customHeight="1">
      <c r="A109" s="6">
        <v>43131</v>
      </c>
      <c r="B109" s="525" t="s">
        <v>14</v>
      </c>
      <c r="C109" s="525" t="s">
        <v>15</v>
      </c>
      <c r="D109" t="s">
        <v>16</v>
      </c>
      <c r="E109" s="2">
        <v>91.4</v>
      </c>
      <c r="G109" s="2">
        <f t="shared" si="1"/>
        <v>91.399000000000044</v>
      </c>
    </row>
    <row r="110" spans="1:7" ht="15.75" customHeight="1">
      <c r="B110" s="526"/>
      <c r="C110" s="526"/>
      <c r="D110" t="s">
        <v>17</v>
      </c>
      <c r="E110" s="2">
        <v>13.4</v>
      </c>
      <c r="G110" s="2">
        <f t="shared" si="1"/>
        <v>104.79900000000005</v>
      </c>
    </row>
    <row r="111" spans="1:7" ht="15.75" customHeight="1">
      <c r="B111" s="526"/>
      <c r="C111" s="526"/>
      <c r="D111" t="s">
        <v>18</v>
      </c>
      <c r="E111" s="2">
        <v>60</v>
      </c>
      <c r="G111" s="2">
        <f t="shared" si="1"/>
        <v>164.79900000000004</v>
      </c>
    </row>
    <row r="112" spans="1:7" ht="15.75" customHeight="1">
      <c r="B112" s="526"/>
      <c r="C112" s="526"/>
      <c r="D112" t="s">
        <v>19</v>
      </c>
      <c r="E112" s="2">
        <v>2</v>
      </c>
      <c r="G112" s="2">
        <f t="shared" si="1"/>
        <v>166.79900000000004</v>
      </c>
    </row>
    <row r="113" spans="1:7" ht="15.75" customHeight="1">
      <c r="A113" s="1">
        <v>43131</v>
      </c>
      <c r="B113" s="526" t="s">
        <v>114</v>
      </c>
      <c r="C113" s="526" t="s">
        <v>15</v>
      </c>
      <c r="D113" t="s">
        <v>18</v>
      </c>
      <c r="F113" s="2">
        <v>60</v>
      </c>
      <c r="G113" s="2">
        <f t="shared" si="1"/>
        <v>106.79900000000004</v>
      </c>
    </row>
    <row r="114" spans="1:7" ht="15.75" customHeight="1">
      <c r="A114" s="1">
        <v>43131</v>
      </c>
      <c r="B114" s="526" t="s">
        <v>114</v>
      </c>
      <c r="C114" s="526" t="s">
        <v>15</v>
      </c>
      <c r="D114" t="s">
        <v>19</v>
      </c>
      <c r="F114" s="2">
        <v>2</v>
      </c>
      <c r="G114" s="2">
        <f t="shared" si="1"/>
        <v>104.79900000000004</v>
      </c>
    </row>
    <row r="115" spans="1:7" ht="15.75" customHeight="1">
      <c r="A115" s="1">
        <v>43162</v>
      </c>
      <c r="B115" s="526">
        <v>14787</v>
      </c>
      <c r="C115" s="526" t="s">
        <v>15</v>
      </c>
      <c r="D115" t="s">
        <v>16</v>
      </c>
      <c r="F115" s="2">
        <v>91.4</v>
      </c>
      <c r="G115" s="2">
        <f t="shared" si="1"/>
        <v>13.399000000000029</v>
      </c>
    </row>
    <row r="116" spans="1:7" ht="15.75" customHeight="1">
      <c r="A116" s="1">
        <v>43162</v>
      </c>
      <c r="B116" s="526">
        <v>14787</v>
      </c>
      <c r="C116" s="526" t="s">
        <v>15</v>
      </c>
      <c r="D116" t="s">
        <v>17</v>
      </c>
      <c r="F116" s="2">
        <v>13.4</v>
      </c>
      <c r="G116" s="2">
        <f t="shared" si="1"/>
        <v>-9.9999999997102407E-4</v>
      </c>
    </row>
    <row r="117" spans="1:7" ht="15.75" customHeight="1">
      <c r="A117" s="6">
        <v>43100</v>
      </c>
      <c r="B117" s="525" t="s">
        <v>14</v>
      </c>
      <c r="C117" s="525" t="s">
        <v>20</v>
      </c>
      <c r="D117" t="s">
        <v>16</v>
      </c>
      <c r="E117" s="2">
        <v>113.3</v>
      </c>
      <c r="G117" s="2">
        <f t="shared" si="1"/>
        <v>113.29900000000002</v>
      </c>
    </row>
    <row r="118" spans="1:7" ht="15.75" customHeight="1">
      <c r="B118" s="526"/>
      <c r="C118" s="526"/>
      <c r="D118" t="s">
        <v>17</v>
      </c>
      <c r="E118" s="2">
        <v>13.4</v>
      </c>
      <c r="G118" s="2">
        <f t="shared" si="1"/>
        <v>126.69900000000003</v>
      </c>
    </row>
    <row r="119" spans="1:7" ht="15.75" customHeight="1">
      <c r="B119" s="526"/>
      <c r="C119" s="526"/>
      <c r="D119" t="s">
        <v>18</v>
      </c>
      <c r="E119" s="2">
        <v>56</v>
      </c>
      <c r="G119" s="2">
        <f t="shared" si="1"/>
        <v>182.69900000000001</v>
      </c>
    </row>
    <row r="120" spans="1:7" ht="15.75" customHeight="1">
      <c r="B120" s="526"/>
      <c r="C120" s="526"/>
      <c r="D120" t="s">
        <v>19</v>
      </c>
      <c r="E120" s="2">
        <v>5</v>
      </c>
      <c r="G120" s="2">
        <f t="shared" si="1"/>
        <v>187.69900000000001</v>
      </c>
    </row>
    <row r="121" spans="1:7" ht="15.75" customHeight="1">
      <c r="A121" s="1">
        <v>43159</v>
      </c>
      <c r="B121" s="526" t="s">
        <v>114</v>
      </c>
      <c r="C121" s="526" t="s">
        <v>20</v>
      </c>
      <c r="D121" t="s">
        <v>18</v>
      </c>
      <c r="F121" s="2">
        <v>56</v>
      </c>
      <c r="G121" s="2">
        <f t="shared" si="1"/>
        <v>131.69900000000001</v>
      </c>
    </row>
    <row r="122" spans="1:7">
      <c r="A122" s="1">
        <v>43159</v>
      </c>
      <c r="B122" s="526" t="s">
        <v>114</v>
      </c>
      <c r="C122" s="526" t="s">
        <v>20</v>
      </c>
      <c r="D122" t="s">
        <v>19</v>
      </c>
      <c r="F122" s="2">
        <v>5</v>
      </c>
      <c r="G122" s="2">
        <f t="shared" si="1"/>
        <v>126.69900000000001</v>
      </c>
    </row>
    <row r="123" spans="1:7">
      <c r="A123" s="1">
        <v>43182</v>
      </c>
      <c r="B123" s="526">
        <v>14936</v>
      </c>
      <c r="C123" s="526" t="s">
        <v>20</v>
      </c>
      <c r="D123" t="s">
        <v>16</v>
      </c>
      <c r="F123" s="2">
        <v>113.3</v>
      </c>
      <c r="G123" s="2">
        <f t="shared" si="1"/>
        <v>13.399000000000015</v>
      </c>
    </row>
    <row r="124" spans="1:7">
      <c r="A124" s="1">
        <v>43182</v>
      </c>
      <c r="B124" s="526">
        <v>14936</v>
      </c>
      <c r="C124" s="526" t="s">
        <v>20</v>
      </c>
      <c r="D124" t="s">
        <v>17</v>
      </c>
      <c r="F124" s="2">
        <v>13.4</v>
      </c>
      <c r="G124" s="2">
        <f t="shared" si="1"/>
        <v>-9.9999999998523492E-4</v>
      </c>
    </row>
    <row r="125" spans="1:7">
      <c r="A125" s="6">
        <v>43189</v>
      </c>
      <c r="B125" s="525" t="s">
        <v>14</v>
      </c>
      <c r="C125" s="525" t="s">
        <v>23</v>
      </c>
      <c r="D125" t="s">
        <v>16</v>
      </c>
      <c r="E125" s="2">
        <v>109.7</v>
      </c>
      <c r="G125" s="2">
        <f t="shared" si="1"/>
        <v>109.69900000000001</v>
      </c>
    </row>
    <row r="126" spans="1:7">
      <c r="B126" s="526"/>
      <c r="C126" s="526"/>
      <c r="D126" t="s">
        <v>17</v>
      </c>
      <c r="E126" s="2">
        <v>13.4</v>
      </c>
      <c r="G126" s="2">
        <f t="shared" si="1"/>
        <v>123.09900000000002</v>
      </c>
    </row>
    <row r="127" spans="1:7">
      <c r="B127" s="526"/>
      <c r="C127" s="526"/>
      <c r="D127" t="s">
        <v>18</v>
      </c>
      <c r="E127" s="2">
        <v>60</v>
      </c>
      <c r="G127" s="2">
        <f t="shared" si="1"/>
        <v>183.09900000000002</v>
      </c>
    </row>
    <row r="128" spans="1:7">
      <c r="B128" s="526"/>
      <c r="C128" s="526"/>
      <c r="D128" t="s">
        <v>19</v>
      </c>
      <c r="E128" s="2">
        <v>5</v>
      </c>
      <c r="G128" s="2">
        <f t="shared" si="1"/>
        <v>188.09900000000002</v>
      </c>
    </row>
    <row r="129" spans="1:7">
      <c r="A129" s="1">
        <v>43190</v>
      </c>
      <c r="B129" s="526" t="s">
        <v>114</v>
      </c>
      <c r="C129" s="526" t="s">
        <v>23</v>
      </c>
      <c r="D129" t="s">
        <v>18</v>
      </c>
      <c r="F129" s="2">
        <v>60</v>
      </c>
      <c r="G129" s="2">
        <f t="shared" si="1"/>
        <v>128.09900000000002</v>
      </c>
    </row>
    <row r="130" spans="1:7">
      <c r="A130" s="1">
        <v>43190</v>
      </c>
      <c r="B130" s="526" t="s">
        <v>114</v>
      </c>
      <c r="C130" s="526" t="s">
        <v>23</v>
      </c>
      <c r="D130" t="s">
        <v>19</v>
      </c>
      <c r="F130" s="2">
        <v>5</v>
      </c>
      <c r="G130" s="2">
        <f t="shared" si="1"/>
        <v>123.09900000000002</v>
      </c>
    </row>
    <row r="131" spans="1:7">
      <c r="A131" s="1">
        <v>43215</v>
      </c>
      <c r="B131" s="526">
        <v>15184</v>
      </c>
      <c r="C131" s="526" t="s">
        <v>23</v>
      </c>
      <c r="D131" t="s">
        <v>16</v>
      </c>
      <c r="F131" s="2">
        <v>109.7</v>
      </c>
      <c r="G131" s="2">
        <f t="shared" si="1"/>
        <v>13.399000000000015</v>
      </c>
    </row>
    <row r="132" spans="1:7">
      <c r="A132" s="1">
        <v>43215</v>
      </c>
      <c r="B132" s="526">
        <v>15184</v>
      </c>
      <c r="C132" s="526" t="s">
        <v>23</v>
      </c>
      <c r="D132" t="s">
        <v>17</v>
      </c>
      <c r="F132" s="2">
        <v>13.4</v>
      </c>
      <c r="G132" s="2">
        <f t="shared" si="1"/>
        <v>-9.9999999998523492E-4</v>
      </c>
    </row>
    <row r="133" spans="1:7">
      <c r="A133" s="1">
        <v>43220</v>
      </c>
      <c r="B133" s="526" t="s">
        <v>14</v>
      </c>
      <c r="C133" s="526" t="s">
        <v>24</v>
      </c>
      <c r="D133" t="s">
        <v>16</v>
      </c>
      <c r="E133" s="2">
        <v>112.6</v>
      </c>
      <c r="G133" s="2">
        <f t="shared" si="1"/>
        <v>112.599</v>
      </c>
    </row>
    <row r="134" spans="1:7">
      <c r="A134" s="1"/>
      <c r="B134" s="526"/>
      <c r="C134" s="526"/>
      <c r="D134" t="s">
        <v>17</v>
      </c>
      <c r="E134" s="2">
        <v>13.4</v>
      </c>
      <c r="G134" s="2">
        <f t="shared" si="1"/>
        <v>125.99900000000001</v>
      </c>
    </row>
    <row r="135" spans="1:7">
      <c r="A135" s="1"/>
      <c r="B135" s="526"/>
      <c r="C135" s="526"/>
      <c r="D135" t="s">
        <v>18</v>
      </c>
      <c r="E135" s="2">
        <v>60</v>
      </c>
      <c r="G135" s="2">
        <f t="shared" si="1"/>
        <v>185.99900000000002</v>
      </c>
    </row>
    <row r="136" spans="1:7">
      <c r="A136" s="1"/>
      <c r="B136" s="526"/>
      <c r="C136" s="526"/>
      <c r="D136" t="s">
        <v>19</v>
      </c>
      <c r="E136" s="2">
        <v>5</v>
      </c>
      <c r="G136" s="2">
        <f t="shared" si="1"/>
        <v>190.99900000000002</v>
      </c>
    </row>
    <row r="137" spans="1:7">
      <c r="A137" s="1">
        <v>43220</v>
      </c>
      <c r="B137" s="526" t="s">
        <v>114</v>
      </c>
      <c r="C137" s="526" t="s">
        <v>24</v>
      </c>
      <c r="D137" t="s">
        <v>18</v>
      </c>
      <c r="F137" s="2">
        <v>60</v>
      </c>
      <c r="G137" s="2">
        <f t="shared" si="1"/>
        <v>130.99900000000002</v>
      </c>
    </row>
    <row r="138" spans="1:7">
      <c r="A138" s="1">
        <v>43220</v>
      </c>
      <c r="B138" s="526" t="s">
        <v>114</v>
      </c>
      <c r="C138" s="526" t="s">
        <v>24</v>
      </c>
      <c r="D138" t="s">
        <v>19</v>
      </c>
      <c r="F138" s="2">
        <v>5</v>
      </c>
      <c r="G138" s="2">
        <f t="shared" ref="G138:G202" si="2">+G137+E138-F138</f>
        <v>125.99900000000002</v>
      </c>
    </row>
    <row r="139" spans="1:7">
      <c r="A139" s="1">
        <v>43248</v>
      </c>
      <c r="B139" s="526">
        <v>15426</v>
      </c>
      <c r="C139" s="526" t="s">
        <v>24</v>
      </c>
      <c r="D139" t="s">
        <v>16</v>
      </c>
      <c r="F139" s="2">
        <v>112.6</v>
      </c>
      <c r="G139" s="2">
        <f t="shared" si="2"/>
        <v>13.399000000000029</v>
      </c>
    </row>
    <row r="140" spans="1:7">
      <c r="A140" s="1">
        <v>43248</v>
      </c>
      <c r="B140" s="526">
        <v>15426</v>
      </c>
      <c r="C140" s="526" t="s">
        <v>24</v>
      </c>
      <c r="D140" t="s">
        <v>17</v>
      </c>
      <c r="F140" s="2">
        <v>13.4</v>
      </c>
      <c r="G140" s="2">
        <f t="shared" si="2"/>
        <v>-9.9999999997102407E-4</v>
      </c>
    </row>
    <row r="141" spans="1:7">
      <c r="A141" s="1">
        <v>43251</v>
      </c>
      <c r="B141" s="526" t="s">
        <v>14</v>
      </c>
      <c r="C141" s="526" t="s">
        <v>25</v>
      </c>
      <c r="D141" t="s">
        <v>16</v>
      </c>
      <c r="E141" s="2">
        <v>104.8</v>
      </c>
      <c r="G141" s="2">
        <f t="shared" si="2"/>
        <v>104.79900000000002</v>
      </c>
    </row>
    <row r="142" spans="1:7">
      <c r="A142" s="1"/>
      <c r="B142" s="526"/>
      <c r="C142" s="526"/>
      <c r="D142" t="s">
        <v>17</v>
      </c>
      <c r="E142" s="2">
        <v>13</v>
      </c>
      <c r="G142" s="2">
        <f t="shared" si="2"/>
        <v>117.79900000000002</v>
      </c>
    </row>
    <row r="143" spans="1:7">
      <c r="A143" s="1"/>
      <c r="B143" s="526"/>
      <c r="C143" s="526"/>
      <c r="D143" t="s">
        <v>18</v>
      </c>
      <c r="E143" s="2">
        <v>60</v>
      </c>
      <c r="G143" s="2">
        <f t="shared" si="2"/>
        <v>177.79900000000004</v>
      </c>
    </row>
    <row r="144" spans="1:7">
      <c r="A144" s="1"/>
      <c r="B144" s="526"/>
      <c r="C144" s="526"/>
      <c r="D144" t="s">
        <v>19</v>
      </c>
      <c r="E144" s="2">
        <v>5</v>
      </c>
      <c r="G144" s="2">
        <f t="shared" si="2"/>
        <v>182.79900000000004</v>
      </c>
    </row>
    <row r="145" spans="1:7">
      <c r="A145" s="1">
        <v>43251</v>
      </c>
      <c r="B145" s="526" t="s">
        <v>114</v>
      </c>
      <c r="C145" s="526" t="s">
        <v>25</v>
      </c>
      <c r="D145" t="s">
        <v>18</v>
      </c>
      <c r="F145" s="2">
        <v>60</v>
      </c>
      <c r="G145" s="2">
        <f t="shared" si="2"/>
        <v>122.79900000000004</v>
      </c>
    </row>
    <row r="146" spans="1:7">
      <c r="A146" s="1">
        <v>43251</v>
      </c>
      <c r="B146" s="526" t="s">
        <v>114</v>
      </c>
      <c r="C146" s="526" t="s">
        <v>25</v>
      </c>
      <c r="D146" t="s">
        <v>19</v>
      </c>
      <c r="F146" s="2">
        <v>5</v>
      </c>
      <c r="G146" s="2">
        <f t="shared" si="2"/>
        <v>117.79900000000004</v>
      </c>
    </row>
    <row r="147" spans="1:7">
      <c r="A147" s="1">
        <v>43273</v>
      </c>
      <c r="B147" s="526">
        <v>15567</v>
      </c>
      <c r="C147" s="526" t="s">
        <v>25</v>
      </c>
      <c r="D147" t="s">
        <v>16</v>
      </c>
      <c r="F147" s="2">
        <v>104.8</v>
      </c>
      <c r="G147" s="2">
        <f t="shared" si="2"/>
        <v>12.999000000000038</v>
      </c>
    </row>
    <row r="148" spans="1:7">
      <c r="A148" s="1">
        <v>43273</v>
      </c>
      <c r="B148" s="526">
        <v>15567</v>
      </c>
      <c r="C148" s="526" t="s">
        <v>25</v>
      </c>
      <c r="D148" t="s">
        <v>17</v>
      </c>
      <c r="F148" s="2">
        <v>13</v>
      </c>
      <c r="G148" s="2">
        <f t="shared" si="2"/>
        <v>-9.9999999996214228E-4</v>
      </c>
    </row>
    <row r="149" spans="1:7">
      <c r="A149" s="1">
        <v>43281</v>
      </c>
      <c r="B149" s="526" t="s">
        <v>14</v>
      </c>
      <c r="C149" s="526" t="s">
        <v>26</v>
      </c>
      <c r="D149" t="s">
        <v>16</v>
      </c>
      <c r="E149" s="2">
        <v>96.7</v>
      </c>
      <c r="G149" s="2">
        <f t="shared" si="2"/>
        <v>96.699000000000041</v>
      </c>
    </row>
    <row r="150" spans="1:7">
      <c r="A150" s="1"/>
      <c r="B150" s="526"/>
      <c r="C150" s="526"/>
      <c r="D150" t="s">
        <v>17</v>
      </c>
      <c r="E150" s="2">
        <v>13.5</v>
      </c>
      <c r="G150" s="2">
        <f t="shared" si="2"/>
        <v>110.19900000000004</v>
      </c>
    </row>
    <row r="151" spans="1:7">
      <c r="A151" s="1"/>
      <c r="B151" s="526"/>
      <c r="C151" s="526"/>
      <c r="D151" t="s">
        <v>18</v>
      </c>
      <c r="E151" s="2">
        <v>60</v>
      </c>
      <c r="G151" s="2">
        <f t="shared" si="2"/>
        <v>170.19900000000004</v>
      </c>
    </row>
    <row r="152" spans="1:7">
      <c r="A152" s="1"/>
      <c r="B152" s="526"/>
      <c r="C152" s="526"/>
      <c r="D152" t="s">
        <v>19</v>
      </c>
      <c r="E152" s="2">
        <v>5</v>
      </c>
      <c r="G152" s="2">
        <f t="shared" si="2"/>
        <v>175.19900000000004</v>
      </c>
    </row>
    <row r="153" spans="1:7">
      <c r="A153" s="1">
        <v>43250</v>
      </c>
      <c r="B153" s="526" t="s">
        <v>114</v>
      </c>
      <c r="C153" s="526" t="s">
        <v>26</v>
      </c>
      <c r="D153" t="s">
        <v>18</v>
      </c>
      <c r="F153" s="2">
        <v>60</v>
      </c>
      <c r="G153" s="2">
        <f t="shared" si="2"/>
        <v>115.19900000000004</v>
      </c>
    </row>
    <row r="154" spans="1:7">
      <c r="A154" s="1">
        <v>43250</v>
      </c>
      <c r="B154" s="526" t="s">
        <v>114</v>
      </c>
      <c r="C154" s="526" t="s">
        <v>26</v>
      </c>
      <c r="D154" t="s">
        <v>19</v>
      </c>
      <c r="F154" s="2">
        <v>5</v>
      </c>
      <c r="G154" s="2">
        <f t="shared" si="2"/>
        <v>110.19900000000004</v>
      </c>
    </row>
    <row r="155" spans="1:7">
      <c r="A155" s="1">
        <v>43318</v>
      </c>
      <c r="B155" s="526">
        <v>15955</v>
      </c>
      <c r="C155" s="526" t="s">
        <v>26</v>
      </c>
      <c r="D155" t="s">
        <v>16</v>
      </c>
      <c r="F155" s="2">
        <v>96.7</v>
      </c>
      <c r="G155" s="2">
        <f t="shared" si="2"/>
        <v>13.499000000000038</v>
      </c>
    </row>
    <row r="156" spans="1:7">
      <c r="A156" s="1">
        <v>43318</v>
      </c>
      <c r="B156" s="526">
        <v>15955</v>
      </c>
      <c r="C156" s="526" t="s">
        <v>26</v>
      </c>
      <c r="D156" t="s">
        <v>17</v>
      </c>
      <c r="F156" s="2">
        <v>13.5</v>
      </c>
      <c r="G156" s="2">
        <f t="shared" si="2"/>
        <v>-9.9999999996214228E-4</v>
      </c>
    </row>
    <row r="157" spans="1:7">
      <c r="A157" s="1">
        <v>43312</v>
      </c>
      <c r="B157" s="526" t="s">
        <v>14</v>
      </c>
      <c r="C157" s="526" t="s">
        <v>27</v>
      </c>
      <c r="D157" t="s">
        <v>16</v>
      </c>
      <c r="E157" s="2">
        <v>94.9</v>
      </c>
      <c r="G157" s="2">
        <f t="shared" si="2"/>
        <v>94.899000000000044</v>
      </c>
    </row>
    <row r="158" spans="1:7">
      <c r="A158" s="1"/>
      <c r="B158" s="526"/>
      <c r="C158" s="526"/>
      <c r="D158" t="s">
        <v>17</v>
      </c>
      <c r="E158" s="2">
        <v>13.5</v>
      </c>
      <c r="G158" s="2">
        <f t="shared" si="2"/>
        <v>108.39900000000004</v>
      </c>
    </row>
    <row r="159" spans="1:7">
      <c r="A159" s="1"/>
      <c r="B159" s="526"/>
      <c r="C159" s="526"/>
      <c r="D159" t="s">
        <v>18</v>
      </c>
      <c r="E159" s="2">
        <v>60</v>
      </c>
      <c r="G159" s="2">
        <f t="shared" si="2"/>
        <v>168.39900000000006</v>
      </c>
    </row>
    <row r="160" spans="1:7">
      <c r="A160" s="1"/>
      <c r="B160" s="526"/>
      <c r="C160" s="526"/>
      <c r="D160" t="s">
        <v>19</v>
      </c>
      <c r="E160" s="2">
        <v>5</v>
      </c>
      <c r="G160" s="2">
        <f t="shared" si="2"/>
        <v>173.39900000000006</v>
      </c>
    </row>
    <row r="161" spans="1:7">
      <c r="A161" s="1">
        <v>43312</v>
      </c>
      <c r="B161" s="526" t="s">
        <v>114</v>
      </c>
      <c r="C161" s="526" t="s">
        <v>27</v>
      </c>
      <c r="D161" t="s">
        <v>18</v>
      </c>
      <c r="F161" s="2">
        <v>60</v>
      </c>
      <c r="G161" s="2">
        <f t="shared" si="2"/>
        <v>113.39900000000006</v>
      </c>
    </row>
    <row r="162" spans="1:7">
      <c r="A162" s="1">
        <v>43312</v>
      </c>
      <c r="B162" s="526" t="s">
        <v>114</v>
      </c>
      <c r="C162" s="526" t="s">
        <v>27</v>
      </c>
      <c r="D162" t="s">
        <v>19</v>
      </c>
      <c r="F162" s="2">
        <v>5</v>
      </c>
      <c r="G162" s="2">
        <f t="shared" si="2"/>
        <v>108.39900000000006</v>
      </c>
    </row>
    <row r="163" spans="1:7">
      <c r="A163" s="1">
        <v>43334</v>
      </c>
      <c r="B163" s="526">
        <v>16041</v>
      </c>
      <c r="C163" s="526" t="s">
        <v>27</v>
      </c>
      <c r="D163" t="s">
        <v>16</v>
      </c>
      <c r="F163" s="2">
        <v>94.9</v>
      </c>
      <c r="G163" s="2">
        <f t="shared" si="2"/>
        <v>13.499000000000052</v>
      </c>
    </row>
    <row r="164" spans="1:7">
      <c r="A164" s="1">
        <v>43334</v>
      </c>
      <c r="B164" s="526">
        <v>16041</v>
      </c>
      <c r="C164" s="526" t="s">
        <v>27</v>
      </c>
      <c r="D164" t="s">
        <v>17</v>
      </c>
      <c r="F164" s="2">
        <v>13.5</v>
      </c>
      <c r="G164" s="2">
        <f t="shared" si="2"/>
        <v>-9.9999999994793143E-4</v>
      </c>
    </row>
    <row r="165" spans="1:7">
      <c r="A165" s="1">
        <v>43343</v>
      </c>
      <c r="B165" s="526" t="s">
        <v>14</v>
      </c>
      <c r="C165" s="526" t="s">
        <v>28</v>
      </c>
      <c r="D165" t="s">
        <v>16</v>
      </c>
      <c r="E165" s="2">
        <v>94.1</v>
      </c>
      <c r="G165" s="2">
        <f t="shared" si="2"/>
        <v>94.099000000000046</v>
      </c>
    </row>
    <row r="166" spans="1:7">
      <c r="A166" s="1"/>
      <c r="B166" s="526"/>
      <c r="C166" s="526"/>
      <c r="D166" t="s">
        <v>17</v>
      </c>
      <c r="E166" s="2">
        <v>13.5</v>
      </c>
      <c r="G166" s="2">
        <f t="shared" si="2"/>
        <v>107.59900000000005</v>
      </c>
    </row>
    <row r="167" spans="1:7">
      <c r="A167" s="1"/>
      <c r="B167" s="526"/>
      <c r="C167" s="526"/>
      <c r="D167" t="s">
        <v>18</v>
      </c>
      <c r="E167" s="2">
        <v>60</v>
      </c>
      <c r="G167" s="2">
        <f t="shared" si="2"/>
        <v>167.59900000000005</v>
      </c>
    </row>
    <row r="168" spans="1:7">
      <c r="A168" s="1"/>
      <c r="B168" s="526"/>
      <c r="C168" s="526"/>
      <c r="D168" t="s">
        <v>19</v>
      </c>
      <c r="E168" s="2">
        <v>5</v>
      </c>
      <c r="G168" s="2">
        <f t="shared" si="2"/>
        <v>172.59900000000005</v>
      </c>
    </row>
    <row r="169" spans="1:7">
      <c r="A169" s="1">
        <v>43343</v>
      </c>
      <c r="B169" s="526" t="s">
        <v>114</v>
      </c>
      <c r="C169" s="526" t="s">
        <v>28</v>
      </c>
      <c r="D169" t="s">
        <v>18</v>
      </c>
      <c r="F169" s="2">
        <v>60</v>
      </c>
      <c r="G169" s="2">
        <f t="shared" si="2"/>
        <v>112.59900000000005</v>
      </c>
    </row>
    <row r="170" spans="1:7">
      <c r="A170" s="1">
        <v>43343</v>
      </c>
      <c r="B170" s="526" t="s">
        <v>114</v>
      </c>
      <c r="C170" s="526" t="s">
        <v>28</v>
      </c>
      <c r="D170" t="s">
        <v>19</v>
      </c>
      <c r="F170" s="2">
        <v>5</v>
      </c>
      <c r="G170" s="2">
        <f t="shared" si="2"/>
        <v>107.59900000000005</v>
      </c>
    </row>
    <row r="171" spans="1:7">
      <c r="A171" s="1">
        <v>43368</v>
      </c>
      <c r="B171" s="526">
        <v>16227</v>
      </c>
      <c r="C171" s="526" t="s">
        <v>28</v>
      </c>
      <c r="D171" t="s">
        <v>16</v>
      </c>
      <c r="F171" s="2">
        <v>94.1</v>
      </c>
      <c r="G171" s="2">
        <f t="shared" si="2"/>
        <v>13.499000000000052</v>
      </c>
    </row>
    <row r="172" spans="1:7">
      <c r="A172" s="1">
        <v>43368</v>
      </c>
      <c r="B172" s="526">
        <v>16227</v>
      </c>
      <c r="C172" s="526" t="s">
        <v>28</v>
      </c>
      <c r="D172" t="s">
        <v>17</v>
      </c>
      <c r="F172" s="2">
        <v>13.5</v>
      </c>
      <c r="G172" s="2">
        <f t="shared" si="2"/>
        <v>-9.9999999994793143E-4</v>
      </c>
    </row>
    <row r="173" spans="1:7">
      <c r="A173" s="1">
        <v>43373</v>
      </c>
      <c r="B173" s="526" t="s">
        <v>14</v>
      </c>
      <c r="C173" s="526" t="s">
        <v>29</v>
      </c>
      <c r="D173" t="s">
        <v>16</v>
      </c>
      <c r="E173" s="2">
        <v>96.5</v>
      </c>
      <c r="G173" s="2">
        <f t="shared" si="2"/>
        <v>96.499000000000052</v>
      </c>
    </row>
    <row r="174" spans="1:7">
      <c r="A174" s="1"/>
      <c r="B174" s="526"/>
      <c r="C174" s="526"/>
      <c r="D174" t="s">
        <v>17</v>
      </c>
      <c r="E174" s="2">
        <v>13.5</v>
      </c>
      <c r="G174" s="2">
        <f t="shared" si="2"/>
        <v>109.99900000000005</v>
      </c>
    </row>
    <row r="175" spans="1:7">
      <c r="A175" s="1"/>
      <c r="B175" s="526"/>
      <c r="C175" s="526"/>
      <c r="D175" t="s">
        <v>18</v>
      </c>
      <c r="E175" s="2">
        <v>60</v>
      </c>
      <c r="G175" s="2">
        <f t="shared" si="2"/>
        <v>169.99900000000005</v>
      </c>
    </row>
    <row r="176" spans="1:7">
      <c r="A176" s="1"/>
      <c r="B176" s="526"/>
      <c r="C176" s="526"/>
      <c r="D176" t="s">
        <v>19</v>
      </c>
      <c r="E176" s="2">
        <v>5</v>
      </c>
      <c r="G176" s="2">
        <f t="shared" si="2"/>
        <v>174.99900000000005</v>
      </c>
    </row>
    <row r="177" spans="1:7">
      <c r="A177" s="1">
        <v>43373</v>
      </c>
      <c r="B177" s="526" t="s">
        <v>114</v>
      </c>
      <c r="C177" s="526" t="s">
        <v>29</v>
      </c>
      <c r="D177" t="s">
        <v>18</v>
      </c>
      <c r="F177" s="2">
        <v>60</v>
      </c>
      <c r="G177" s="2">
        <f t="shared" si="2"/>
        <v>114.99900000000005</v>
      </c>
    </row>
    <row r="178" spans="1:7">
      <c r="A178" s="1">
        <v>43373</v>
      </c>
      <c r="B178" s="526" t="s">
        <v>114</v>
      </c>
      <c r="C178" s="526" t="s">
        <v>29</v>
      </c>
      <c r="D178" t="s">
        <v>19</v>
      </c>
      <c r="F178" s="2">
        <v>5</v>
      </c>
      <c r="G178" s="2">
        <f t="shared" si="2"/>
        <v>109.99900000000005</v>
      </c>
    </row>
    <row r="179" spans="1:7">
      <c r="A179" s="1">
        <v>43399</v>
      </c>
      <c r="B179" s="526">
        <v>16472</v>
      </c>
      <c r="C179" s="526" t="s">
        <v>29</v>
      </c>
      <c r="D179" t="s">
        <v>16</v>
      </c>
      <c r="F179" s="2">
        <v>96.5</v>
      </c>
      <c r="G179" s="2">
        <f t="shared" si="2"/>
        <v>13.499000000000052</v>
      </c>
    </row>
    <row r="180" spans="1:7">
      <c r="A180" s="1">
        <v>43399</v>
      </c>
      <c r="B180" s="526">
        <v>16472</v>
      </c>
      <c r="C180" s="526" t="s">
        <v>29</v>
      </c>
      <c r="D180" t="s">
        <v>17</v>
      </c>
      <c r="F180" s="2">
        <v>13.5</v>
      </c>
      <c r="G180" s="2">
        <f t="shared" si="2"/>
        <v>-9.9999999994793143E-4</v>
      </c>
    </row>
    <row r="181" spans="1:7">
      <c r="A181" s="1">
        <v>43404</v>
      </c>
      <c r="B181" s="526" t="s">
        <v>14</v>
      </c>
      <c r="C181" s="526" t="s">
        <v>30</v>
      </c>
      <c r="D181" t="s">
        <v>16</v>
      </c>
      <c r="E181" s="2">
        <v>123.6</v>
      </c>
      <c r="G181" s="2">
        <f t="shared" si="2"/>
        <v>123.59900000000005</v>
      </c>
    </row>
    <row r="182" spans="1:7">
      <c r="A182" s="1"/>
      <c r="B182" s="526"/>
      <c r="C182" s="526"/>
      <c r="D182" t="s">
        <v>17</v>
      </c>
      <c r="E182" s="2">
        <v>16.5</v>
      </c>
      <c r="G182" s="2">
        <f t="shared" si="2"/>
        <v>140.09900000000005</v>
      </c>
    </row>
    <row r="183" spans="1:7">
      <c r="A183" s="1"/>
      <c r="B183" s="526"/>
      <c r="C183" s="526"/>
      <c r="D183" t="s">
        <v>18</v>
      </c>
      <c r="E183" s="2">
        <v>60</v>
      </c>
      <c r="G183" s="2">
        <f t="shared" si="2"/>
        <v>200.09900000000005</v>
      </c>
    </row>
    <row r="184" spans="1:7">
      <c r="A184" s="1"/>
      <c r="B184" s="526"/>
      <c r="C184" s="526"/>
      <c r="D184" t="s">
        <v>19</v>
      </c>
      <c r="E184" s="2">
        <v>5</v>
      </c>
      <c r="G184" s="2">
        <f t="shared" si="2"/>
        <v>205.09900000000005</v>
      </c>
    </row>
    <row r="185" spans="1:7">
      <c r="A185" s="1">
        <v>43404</v>
      </c>
      <c r="B185" s="526" t="s">
        <v>114</v>
      </c>
      <c r="C185" s="526" t="s">
        <v>30</v>
      </c>
      <c r="D185" t="s">
        <v>18</v>
      </c>
      <c r="F185" s="2">
        <v>60</v>
      </c>
      <c r="G185" s="2">
        <f t="shared" si="2"/>
        <v>145.09900000000005</v>
      </c>
    </row>
    <row r="186" spans="1:7">
      <c r="A186" s="1">
        <v>43404</v>
      </c>
      <c r="B186" s="526" t="s">
        <v>114</v>
      </c>
      <c r="C186" s="526" t="s">
        <v>30</v>
      </c>
      <c r="D186" t="s">
        <v>19</v>
      </c>
      <c r="F186" s="2">
        <v>5</v>
      </c>
      <c r="G186" s="2">
        <f t="shared" si="2"/>
        <v>140.09900000000005</v>
      </c>
    </row>
    <row r="187" spans="1:7">
      <c r="A187" s="1">
        <v>43497</v>
      </c>
      <c r="B187" s="526">
        <v>17086</v>
      </c>
      <c r="C187" s="526" t="s">
        <v>30</v>
      </c>
      <c r="D187" t="s">
        <v>16</v>
      </c>
      <c r="F187" s="2">
        <v>123.6</v>
      </c>
      <c r="G187" s="2">
        <f t="shared" si="2"/>
        <v>16.499000000000052</v>
      </c>
    </row>
    <row r="188" spans="1:7">
      <c r="A188" s="1">
        <v>43497</v>
      </c>
      <c r="B188" s="526">
        <v>17086</v>
      </c>
      <c r="C188" s="526" t="s">
        <v>30</v>
      </c>
      <c r="D188" t="s">
        <v>17</v>
      </c>
      <c r="F188" s="2">
        <v>16.5</v>
      </c>
      <c r="G188" s="2">
        <f t="shared" si="2"/>
        <v>-9.9999999994793143E-4</v>
      </c>
    </row>
    <row r="189" spans="1:7">
      <c r="A189" s="1">
        <v>43434</v>
      </c>
      <c r="B189" s="526" t="s">
        <v>14</v>
      </c>
      <c r="C189" s="526" t="s">
        <v>33</v>
      </c>
      <c r="D189" t="s">
        <v>16</v>
      </c>
      <c r="E189" s="2">
        <v>127</v>
      </c>
      <c r="G189" s="2">
        <f t="shared" si="2"/>
        <v>126.99900000000005</v>
      </c>
    </row>
    <row r="190" spans="1:7">
      <c r="A190" s="1"/>
      <c r="B190" s="526"/>
      <c r="C190" s="526"/>
      <c r="D190" t="s">
        <v>17</v>
      </c>
      <c r="E190" s="2">
        <v>16.5</v>
      </c>
      <c r="G190" s="2">
        <f t="shared" si="2"/>
        <v>143.49900000000005</v>
      </c>
    </row>
    <row r="191" spans="1:7">
      <c r="A191" s="1"/>
      <c r="B191" s="526"/>
      <c r="C191" s="526"/>
      <c r="D191" t="s">
        <v>18</v>
      </c>
      <c r="E191" s="2">
        <v>60</v>
      </c>
      <c r="G191" s="2">
        <f t="shared" si="2"/>
        <v>203.49900000000005</v>
      </c>
    </row>
    <row r="192" spans="1:7">
      <c r="A192" s="1"/>
      <c r="B192" s="526"/>
      <c r="C192" s="526"/>
      <c r="D192" t="s">
        <v>19</v>
      </c>
      <c r="E192" s="2">
        <v>5</v>
      </c>
      <c r="G192" s="2">
        <f t="shared" si="2"/>
        <v>208.49900000000005</v>
      </c>
    </row>
    <row r="193" spans="1:7">
      <c r="A193" s="1">
        <v>43434</v>
      </c>
      <c r="B193" s="526" t="s">
        <v>114</v>
      </c>
      <c r="C193" s="526" t="s">
        <v>33</v>
      </c>
      <c r="D193" t="s">
        <v>18</v>
      </c>
      <c r="F193" s="2">
        <v>60</v>
      </c>
      <c r="G193" s="2">
        <f t="shared" si="2"/>
        <v>148.49900000000005</v>
      </c>
    </row>
    <row r="194" spans="1:7">
      <c r="A194" s="1">
        <v>43434</v>
      </c>
      <c r="B194" s="526" t="s">
        <v>114</v>
      </c>
      <c r="C194" s="526" t="s">
        <v>33</v>
      </c>
      <c r="D194" t="s">
        <v>19</v>
      </c>
      <c r="F194" s="2">
        <v>5</v>
      </c>
      <c r="G194" s="2">
        <f t="shared" si="2"/>
        <v>143.49900000000005</v>
      </c>
    </row>
    <row r="195" spans="1:7">
      <c r="A195" s="1">
        <v>43473</v>
      </c>
      <c r="B195" s="526">
        <v>16871</v>
      </c>
      <c r="C195" s="526" t="s">
        <v>33</v>
      </c>
      <c r="D195" t="s">
        <v>16</v>
      </c>
      <c r="F195" s="2">
        <v>127</v>
      </c>
      <c r="G195" s="2">
        <f t="shared" si="2"/>
        <v>16.499000000000052</v>
      </c>
    </row>
    <row r="196" spans="1:7">
      <c r="A196" s="1">
        <v>43473</v>
      </c>
      <c r="B196" s="526">
        <v>16871</v>
      </c>
      <c r="C196" s="526" t="s">
        <v>33</v>
      </c>
      <c r="D196" t="s">
        <v>17</v>
      </c>
      <c r="F196" s="2">
        <v>16.5</v>
      </c>
      <c r="G196" s="2">
        <f t="shared" si="2"/>
        <v>-9.9999999994793143E-4</v>
      </c>
    </row>
    <row r="197" spans="1:7">
      <c r="A197" s="1">
        <v>43465</v>
      </c>
      <c r="B197" s="526" t="s">
        <v>14</v>
      </c>
      <c r="C197" s="526" t="s">
        <v>34</v>
      </c>
      <c r="D197" t="s">
        <v>16</v>
      </c>
      <c r="E197" s="2">
        <v>135.69999999999999</v>
      </c>
      <c r="G197" s="2">
        <f t="shared" si="2"/>
        <v>135.69900000000004</v>
      </c>
    </row>
    <row r="198" spans="1:7">
      <c r="A198" s="1"/>
      <c r="B198" s="526"/>
      <c r="C198" s="526"/>
      <c r="D198" t="s">
        <v>17</v>
      </c>
      <c r="E198" s="2">
        <v>16.5</v>
      </c>
      <c r="G198" s="2">
        <f t="shared" si="2"/>
        <v>152.19900000000004</v>
      </c>
    </row>
    <row r="199" spans="1:7">
      <c r="A199" s="1"/>
      <c r="B199" s="526"/>
      <c r="C199" s="526"/>
      <c r="D199" t="s">
        <v>18</v>
      </c>
      <c r="E199" s="2">
        <v>60</v>
      </c>
      <c r="G199" s="2">
        <f t="shared" si="2"/>
        <v>212.19900000000004</v>
      </c>
    </row>
    <row r="200" spans="1:7">
      <c r="A200" s="1"/>
      <c r="B200" s="526"/>
      <c r="C200" s="526"/>
      <c r="D200" t="s">
        <v>19</v>
      </c>
      <c r="E200" s="2">
        <v>5</v>
      </c>
      <c r="G200" s="2">
        <f t="shared" si="2"/>
        <v>217.19900000000004</v>
      </c>
    </row>
    <row r="201" spans="1:7">
      <c r="A201" s="1">
        <v>43465</v>
      </c>
      <c r="B201" s="526" t="s">
        <v>114</v>
      </c>
      <c r="C201" s="526" t="s">
        <v>34</v>
      </c>
      <c r="D201" t="s">
        <v>18</v>
      </c>
      <c r="F201" s="2">
        <v>60</v>
      </c>
      <c r="G201" s="2">
        <f t="shared" si="2"/>
        <v>157.19900000000004</v>
      </c>
    </row>
    <row r="202" spans="1:7">
      <c r="A202" s="1">
        <v>43465</v>
      </c>
      <c r="B202" s="526" t="s">
        <v>114</v>
      </c>
      <c r="C202" s="526" t="s">
        <v>34</v>
      </c>
      <c r="D202" t="s">
        <v>19</v>
      </c>
      <c r="F202" s="2">
        <v>5</v>
      </c>
      <c r="G202" s="2">
        <f t="shared" si="2"/>
        <v>152.19900000000004</v>
      </c>
    </row>
    <row r="203" spans="1:7">
      <c r="A203" s="1">
        <v>43529</v>
      </c>
      <c r="B203" s="526">
        <v>17291</v>
      </c>
      <c r="C203" s="526" t="s">
        <v>34</v>
      </c>
      <c r="D203" t="s">
        <v>16</v>
      </c>
      <c r="F203" s="2">
        <v>135.69999999999999</v>
      </c>
      <c r="G203" s="2">
        <f t="shared" ref="G203:G266" si="3">+G202+E203-F203</f>
        <v>16.499000000000052</v>
      </c>
    </row>
    <row r="204" spans="1:7">
      <c r="A204" s="1">
        <v>43529</v>
      </c>
      <c r="B204" s="526">
        <v>17291</v>
      </c>
      <c r="C204" s="526" t="s">
        <v>34</v>
      </c>
      <c r="D204" t="s">
        <v>17</v>
      </c>
      <c r="F204" s="2">
        <v>16.5</v>
      </c>
      <c r="G204" s="2">
        <f t="shared" si="3"/>
        <v>-9.9999999994793143E-4</v>
      </c>
    </row>
    <row r="205" spans="1:7">
      <c r="A205" s="1">
        <v>43496</v>
      </c>
      <c r="B205" s="526" t="s">
        <v>14</v>
      </c>
      <c r="C205" s="526" t="s">
        <v>15</v>
      </c>
      <c r="D205" t="s">
        <v>16</v>
      </c>
      <c r="E205" s="2">
        <v>147.4</v>
      </c>
      <c r="G205" s="2">
        <f t="shared" si="3"/>
        <v>147.39900000000006</v>
      </c>
    </row>
    <row r="206" spans="1:7">
      <c r="A206" s="1"/>
      <c r="B206" s="526"/>
      <c r="C206" s="526"/>
      <c r="D206" t="s">
        <v>17</v>
      </c>
      <c r="E206" s="2">
        <v>16.5</v>
      </c>
      <c r="G206" s="2">
        <f t="shared" si="3"/>
        <v>163.89900000000006</v>
      </c>
    </row>
    <row r="207" spans="1:7">
      <c r="A207" s="1"/>
      <c r="B207" s="526"/>
      <c r="C207" s="526"/>
      <c r="D207" t="s">
        <v>18</v>
      </c>
      <c r="E207" s="2">
        <v>60</v>
      </c>
      <c r="G207" s="2">
        <f t="shared" si="3"/>
        <v>223.89900000000006</v>
      </c>
    </row>
    <row r="208" spans="1:7">
      <c r="A208" s="1"/>
      <c r="B208" s="526"/>
      <c r="C208" s="526"/>
      <c r="D208" t="s">
        <v>19</v>
      </c>
      <c r="E208" s="2">
        <v>5</v>
      </c>
      <c r="G208" s="2">
        <f t="shared" si="3"/>
        <v>228.89900000000006</v>
      </c>
    </row>
    <row r="209" spans="1:7">
      <c r="A209" s="1">
        <v>43496</v>
      </c>
      <c r="B209" s="526" t="s">
        <v>114</v>
      </c>
      <c r="C209" s="526" t="s">
        <v>15</v>
      </c>
      <c r="D209" t="s">
        <v>18</v>
      </c>
      <c r="F209" s="2">
        <v>60</v>
      </c>
      <c r="G209" s="2">
        <f t="shared" si="3"/>
        <v>168.89900000000006</v>
      </c>
    </row>
    <row r="210" spans="1:7">
      <c r="A210" s="1">
        <v>43496</v>
      </c>
      <c r="B210" s="526" t="s">
        <v>114</v>
      </c>
      <c r="C210" s="526" t="s">
        <v>15</v>
      </c>
      <c r="D210" t="s">
        <v>19</v>
      </c>
      <c r="F210" s="2">
        <v>5</v>
      </c>
      <c r="G210" s="2">
        <f t="shared" si="3"/>
        <v>163.89900000000006</v>
      </c>
    </row>
    <row r="211" spans="1:7">
      <c r="A211" s="1">
        <v>43552</v>
      </c>
      <c r="B211" s="526">
        <v>17515</v>
      </c>
      <c r="C211" s="526" t="s">
        <v>15</v>
      </c>
      <c r="D211" t="s">
        <v>16</v>
      </c>
      <c r="F211" s="2">
        <v>147.4</v>
      </c>
      <c r="G211" s="2">
        <f t="shared" si="3"/>
        <v>16.499000000000052</v>
      </c>
    </row>
    <row r="212" spans="1:7">
      <c r="A212" s="1">
        <v>43552</v>
      </c>
      <c r="B212" s="526">
        <v>17515</v>
      </c>
      <c r="C212" s="526" t="s">
        <v>15</v>
      </c>
      <c r="D212" t="s">
        <v>17</v>
      </c>
      <c r="F212" s="2">
        <v>16.5</v>
      </c>
      <c r="G212" s="2">
        <f t="shared" si="3"/>
        <v>-9.9999999994793143E-4</v>
      </c>
    </row>
    <row r="213" spans="1:7">
      <c r="A213" s="1">
        <v>43524</v>
      </c>
      <c r="B213" s="526" t="s">
        <v>14</v>
      </c>
      <c r="C213" s="526" t="s">
        <v>20</v>
      </c>
      <c r="D213" t="s">
        <v>16</v>
      </c>
      <c r="E213" s="2">
        <v>155.80000000000001</v>
      </c>
      <c r="G213" s="2">
        <f t="shared" si="3"/>
        <v>155.79900000000006</v>
      </c>
    </row>
    <row r="214" spans="1:7">
      <c r="A214" s="1"/>
      <c r="B214" s="526"/>
      <c r="C214" s="526"/>
      <c r="D214" t="s">
        <v>17</v>
      </c>
      <c r="E214" s="2">
        <v>20.2</v>
      </c>
      <c r="G214" s="2">
        <f t="shared" si="3"/>
        <v>175.99900000000005</v>
      </c>
    </row>
    <row r="215" spans="1:7">
      <c r="A215" s="1"/>
      <c r="B215" s="526"/>
      <c r="C215" s="526"/>
      <c r="D215" t="s">
        <v>18</v>
      </c>
      <c r="E215" s="2">
        <v>56</v>
      </c>
      <c r="G215" s="2">
        <f t="shared" si="3"/>
        <v>231.99900000000005</v>
      </c>
    </row>
    <row r="216" spans="1:7">
      <c r="A216" s="1"/>
      <c r="B216" s="526"/>
      <c r="C216" s="526"/>
      <c r="D216" t="s">
        <v>19</v>
      </c>
      <c r="E216" s="2">
        <v>5</v>
      </c>
      <c r="G216" s="2">
        <f t="shared" si="3"/>
        <v>236.99900000000005</v>
      </c>
    </row>
    <row r="217" spans="1:7">
      <c r="A217" s="1">
        <v>43524</v>
      </c>
      <c r="B217" s="526" t="s">
        <v>114</v>
      </c>
      <c r="C217" s="526" t="s">
        <v>20</v>
      </c>
      <c r="D217" t="s">
        <v>18</v>
      </c>
      <c r="F217" s="2">
        <v>56</v>
      </c>
      <c r="G217" s="2">
        <f t="shared" si="3"/>
        <v>180.99900000000005</v>
      </c>
    </row>
    <row r="218" spans="1:7">
      <c r="A218" s="1">
        <v>43524</v>
      </c>
      <c r="B218" s="526" t="s">
        <v>114</v>
      </c>
      <c r="C218" s="526" t="s">
        <v>20</v>
      </c>
      <c r="D218" t="s">
        <v>19</v>
      </c>
      <c r="F218" s="2">
        <v>5</v>
      </c>
      <c r="G218" s="2">
        <f t="shared" si="3"/>
        <v>175.99900000000005</v>
      </c>
    </row>
    <row r="219" spans="1:7">
      <c r="A219" s="1">
        <v>43579</v>
      </c>
      <c r="B219" s="526">
        <v>17672</v>
      </c>
      <c r="C219" s="526" t="s">
        <v>20</v>
      </c>
      <c r="D219" t="s">
        <v>16</v>
      </c>
      <c r="F219" s="2">
        <v>155.80000000000001</v>
      </c>
      <c r="G219" s="2">
        <f t="shared" si="3"/>
        <v>20.199000000000041</v>
      </c>
    </row>
    <row r="220" spans="1:7">
      <c r="A220" s="1">
        <v>43579</v>
      </c>
      <c r="B220" s="526">
        <v>17672</v>
      </c>
      <c r="C220" s="526" t="s">
        <v>20</v>
      </c>
      <c r="D220" t="s">
        <v>17</v>
      </c>
      <c r="F220" s="2">
        <v>20.2</v>
      </c>
      <c r="G220" s="2">
        <f t="shared" si="3"/>
        <v>-9.9999999995858957E-4</v>
      </c>
    </row>
    <row r="221" spans="1:7">
      <c r="A221" s="1">
        <v>43555</v>
      </c>
      <c r="B221" s="526" t="s">
        <v>14</v>
      </c>
      <c r="C221" s="526" t="s">
        <v>23</v>
      </c>
      <c r="D221" t="s">
        <v>16</v>
      </c>
      <c r="E221" s="2">
        <v>144.69999999999999</v>
      </c>
      <c r="G221" s="2">
        <f t="shared" si="3"/>
        <v>144.69900000000004</v>
      </c>
    </row>
    <row r="222" spans="1:7">
      <c r="A222" s="1"/>
      <c r="B222" s="526"/>
      <c r="C222" s="526"/>
      <c r="D222" t="s">
        <v>17</v>
      </c>
      <c r="E222" s="2">
        <v>16.100000000000001</v>
      </c>
      <c r="G222" s="2">
        <f t="shared" si="3"/>
        <v>160.79900000000004</v>
      </c>
    </row>
    <row r="223" spans="1:7">
      <c r="A223" s="1"/>
      <c r="B223" s="526"/>
      <c r="C223" s="526"/>
      <c r="D223" t="s">
        <v>18</v>
      </c>
      <c r="E223" s="2">
        <v>60</v>
      </c>
      <c r="G223" s="2">
        <f t="shared" si="3"/>
        <v>220.79900000000004</v>
      </c>
    </row>
    <row r="224" spans="1:7">
      <c r="A224" s="1"/>
      <c r="B224" s="526"/>
      <c r="C224" s="526"/>
      <c r="D224" t="s">
        <v>19</v>
      </c>
      <c r="E224" s="2">
        <v>5</v>
      </c>
      <c r="G224" s="2">
        <f t="shared" si="3"/>
        <v>225.79900000000004</v>
      </c>
    </row>
    <row r="225" spans="1:7">
      <c r="A225" s="1">
        <v>43555</v>
      </c>
      <c r="B225" s="526" t="s">
        <v>114</v>
      </c>
      <c r="C225" s="526" t="s">
        <v>23</v>
      </c>
      <c r="D225" t="s">
        <v>18</v>
      </c>
      <c r="F225" s="2">
        <v>60</v>
      </c>
      <c r="G225" s="2">
        <f t="shared" si="3"/>
        <v>165.79900000000004</v>
      </c>
    </row>
    <row r="226" spans="1:7">
      <c r="A226" s="1">
        <v>43555</v>
      </c>
      <c r="B226" s="526" t="s">
        <v>114</v>
      </c>
      <c r="C226" s="526" t="s">
        <v>23</v>
      </c>
      <c r="D226" t="s">
        <v>19</v>
      </c>
      <c r="F226" s="2">
        <v>5</v>
      </c>
      <c r="G226" s="2">
        <f t="shared" si="3"/>
        <v>160.79900000000004</v>
      </c>
    </row>
    <row r="227" spans="1:7">
      <c r="A227" s="1">
        <v>43591</v>
      </c>
      <c r="B227" s="526">
        <v>17801</v>
      </c>
      <c r="C227" s="526" t="s">
        <v>23</v>
      </c>
      <c r="D227" t="s">
        <v>16</v>
      </c>
      <c r="F227" s="2">
        <v>144.69999999999999</v>
      </c>
      <c r="G227" s="2">
        <f t="shared" si="3"/>
        <v>16.099000000000046</v>
      </c>
    </row>
    <row r="228" spans="1:7">
      <c r="A228" s="1">
        <v>43591</v>
      </c>
      <c r="B228" s="526">
        <v>17801</v>
      </c>
      <c r="C228" s="526" t="s">
        <v>23</v>
      </c>
      <c r="D228" t="s">
        <v>17</v>
      </c>
      <c r="F228" s="2">
        <v>16.100000000000001</v>
      </c>
      <c r="G228" s="2">
        <f t="shared" si="3"/>
        <v>-9.9999999995503686E-4</v>
      </c>
    </row>
    <row r="229" spans="1:7">
      <c r="A229" s="6">
        <v>43585</v>
      </c>
      <c r="B229" s="525" t="s">
        <v>14</v>
      </c>
      <c r="C229" s="525" t="s">
        <v>24</v>
      </c>
      <c r="D229" t="s">
        <v>16</v>
      </c>
      <c r="E229" s="2">
        <v>146.4</v>
      </c>
      <c r="G229" s="2">
        <f t="shared" si="3"/>
        <v>146.39900000000006</v>
      </c>
    </row>
    <row r="230" spans="1:7">
      <c r="A230" s="1"/>
      <c r="B230" s="526"/>
      <c r="C230" s="526"/>
      <c r="D230" t="s">
        <v>17</v>
      </c>
      <c r="E230" s="2">
        <v>14.6</v>
      </c>
      <c r="G230" s="2">
        <f t="shared" si="3"/>
        <v>160.99900000000005</v>
      </c>
    </row>
    <row r="231" spans="1:7">
      <c r="A231" s="1"/>
      <c r="B231" s="526"/>
      <c r="C231" s="526"/>
      <c r="D231" t="s">
        <v>18</v>
      </c>
      <c r="E231" s="2">
        <v>60</v>
      </c>
      <c r="G231" s="2">
        <f t="shared" si="3"/>
        <v>220.99900000000005</v>
      </c>
    </row>
    <row r="232" spans="1:7">
      <c r="A232" s="1"/>
      <c r="B232" s="526"/>
      <c r="C232" s="526"/>
      <c r="D232" t="s">
        <v>19</v>
      </c>
      <c r="E232" s="2">
        <v>5</v>
      </c>
      <c r="G232" s="2">
        <f t="shared" si="3"/>
        <v>225.99900000000005</v>
      </c>
    </row>
    <row r="233" spans="1:7">
      <c r="A233" s="1">
        <v>43585</v>
      </c>
      <c r="B233" s="526" t="s">
        <v>114</v>
      </c>
      <c r="C233" s="526" t="s">
        <v>24</v>
      </c>
      <c r="D233" t="s">
        <v>18</v>
      </c>
      <c r="F233" s="2">
        <v>60</v>
      </c>
      <c r="G233" s="2">
        <f t="shared" si="3"/>
        <v>165.99900000000005</v>
      </c>
    </row>
    <row r="234" spans="1:7">
      <c r="A234" s="1">
        <v>43585</v>
      </c>
      <c r="B234" s="526" t="s">
        <v>114</v>
      </c>
      <c r="C234" s="526" t="s">
        <v>24</v>
      </c>
      <c r="D234" t="s">
        <v>19</v>
      </c>
      <c r="F234" s="2">
        <v>5</v>
      </c>
      <c r="G234" s="2">
        <f t="shared" si="3"/>
        <v>160.99900000000005</v>
      </c>
    </row>
    <row r="235" spans="1:7">
      <c r="A235" s="1">
        <v>43624</v>
      </c>
      <c r="B235" s="526">
        <v>18040</v>
      </c>
      <c r="C235" s="526" t="s">
        <v>24</v>
      </c>
      <c r="D235" t="s">
        <v>16</v>
      </c>
      <c r="F235" s="2">
        <v>146.4</v>
      </c>
      <c r="G235" s="2">
        <f t="shared" si="3"/>
        <v>14.599000000000046</v>
      </c>
    </row>
    <row r="236" spans="1:7">
      <c r="A236" s="1">
        <v>43624</v>
      </c>
      <c r="B236" s="526">
        <v>18040</v>
      </c>
      <c r="C236" s="526" t="s">
        <v>24</v>
      </c>
      <c r="D236" t="s">
        <v>17</v>
      </c>
      <c r="F236" s="2">
        <v>14.6</v>
      </c>
      <c r="G236" s="2">
        <f t="shared" si="3"/>
        <v>-9.999999999532605E-4</v>
      </c>
    </row>
    <row r="237" spans="1:7">
      <c r="A237" s="6">
        <v>43616</v>
      </c>
      <c r="B237" s="525" t="s">
        <v>14</v>
      </c>
      <c r="C237" s="525" t="s">
        <v>25</v>
      </c>
      <c r="D237" t="s">
        <v>16</v>
      </c>
      <c r="E237" s="2">
        <v>154.80000000000001</v>
      </c>
      <c r="G237" s="2">
        <f t="shared" si="3"/>
        <v>154.79900000000006</v>
      </c>
    </row>
    <row r="238" spans="1:7">
      <c r="A238" s="1"/>
      <c r="B238" s="526"/>
      <c r="C238" s="526"/>
      <c r="D238" t="s">
        <v>17</v>
      </c>
      <c r="E238" s="2">
        <v>17</v>
      </c>
      <c r="G238" s="2">
        <f t="shared" si="3"/>
        <v>171.79900000000006</v>
      </c>
    </row>
    <row r="239" spans="1:7">
      <c r="A239" s="1"/>
      <c r="B239" s="526"/>
      <c r="C239" s="526"/>
      <c r="D239" t="s">
        <v>18</v>
      </c>
      <c r="E239" s="2">
        <v>60</v>
      </c>
      <c r="G239" s="2">
        <f t="shared" si="3"/>
        <v>231.79900000000006</v>
      </c>
    </row>
    <row r="240" spans="1:7">
      <c r="A240" s="1"/>
      <c r="B240" s="526"/>
      <c r="C240" s="526"/>
      <c r="D240" t="s">
        <v>19</v>
      </c>
      <c r="E240" s="2">
        <v>5</v>
      </c>
      <c r="G240" s="2">
        <f t="shared" si="3"/>
        <v>236.79900000000006</v>
      </c>
    </row>
    <row r="241" spans="1:7">
      <c r="A241" s="1">
        <v>43616</v>
      </c>
      <c r="B241" s="526" t="s">
        <v>114</v>
      </c>
      <c r="C241" s="526" t="s">
        <v>25</v>
      </c>
      <c r="D241" t="s">
        <v>18</v>
      </c>
      <c r="F241" s="2">
        <v>60</v>
      </c>
      <c r="G241" s="2">
        <f t="shared" si="3"/>
        <v>176.79900000000006</v>
      </c>
    </row>
    <row r="242" spans="1:7">
      <c r="A242" s="1">
        <v>43616</v>
      </c>
      <c r="B242" s="526" t="s">
        <v>114</v>
      </c>
      <c r="C242" s="526" t="s">
        <v>25</v>
      </c>
      <c r="D242" t="s">
        <v>19</v>
      </c>
      <c r="F242" s="2">
        <v>5</v>
      </c>
      <c r="G242" s="2">
        <f t="shared" si="3"/>
        <v>171.79900000000006</v>
      </c>
    </row>
    <row r="243" spans="1:7">
      <c r="A243" s="1">
        <v>43650</v>
      </c>
      <c r="B243" s="526">
        <v>18168</v>
      </c>
      <c r="C243" s="526" t="s">
        <v>25</v>
      </c>
      <c r="D243" t="s">
        <v>16</v>
      </c>
      <c r="F243" s="2">
        <v>154.80000000000001</v>
      </c>
      <c r="G243" s="2">
        <f t="shared" si="3"/>
        <v>16.999000000000052</v>
      </c>
    </row>
    <row r="244" spans="1:7">
      <c r="A244" s="1">
        <v>43650</v>
      </c>
      <c r="B244" s="526">
        <v>18168</v>
      </c>
      <c r="C244" s="526" t="s">
        <v>25</v>
      </c>
      <c r="D244" t="s">
        <v>17</v>
      </c>
      <c r="F244" s="2">
        <v>17</v>
      </c>
      <c r="G244" s="2">
        <f t="shared" si="3"/>
        <v>-9.9999999994793143E-4</v>
      </c>
    </row>
    <row r="245" spans="1:7">
      <c r="A245" s="6">
        <v>43646</v>
      </c>
      <c r="B245" s="525" t="s">
        <v>14</v>
      </c>
      <c r="C245" s="525" t="s">
        <v>26</v>
      </c>
      <c r="D245" t="s">
        <v>16</v>
      </c>
      <c r="E245" s="2">
        <v>133.80000000000001</v>
      </c>
      <c r="G245" s="2">
        <f t="shared" si="3"/>
        <v>133.79900000000006</v>
      </c>
    </row>
    <row r="246" spans="1:7">
      <c r="A246" s="1"/>
      <c r="B246" s="526"/>
      <c r="C246" s="526"/>
      <c r="D246" t="s">
        <v>17</v>
      </c>
      <c r="E246" s="2">
        <v>16.3</v>
      </c>
      <c r="G246" s="2">
        <f t="shared" si="3"/>
        <v>150.09900000000007</v>
      </c>
    </row>
    <row r="247" spans="1:7">
      <c r="A247" s="1"/>
      <c r="B247" s="526"/>
      <c r="C247" s="526"/>
      <c r="D247" t="s">
        <v>18</v>
      </c>
      <c r="E247" s="2">
        <v>60</v>
      </c>
      <c r="G247" s="2">
        <f t="shared" si="3"/>
        <v>210.09900000000007</v>
      </c>
    </row>
    <row r="248" spans="1:7">
      <c r="A248" s="1"/>
      <c r="B248" s="526"/>
      <c r="C248" s="526"/>
      <c r="D248" t="s">
        <v>19</v>
      </c>
      <c r="E248" s="2">
        <v>5</v>
      </c>
      <c r="G248" s="2">
        <f t="shared" si="3"/>
        <v>215.09900000000007</v>
      </c>
    </row>
    <row r="249" spans="1:7">
      <c r="A249" s="1">
        <v>43646</v>
      </c>
      <c r="B249" s="526" t="s">
        <v>114</v>
      </c>
      <c r="C249" s="526" t="s">
        <v>26</v>
      </c>
      <c r="D249" t="s">
        <v>18</v>
      </c>
      <c r="F249" s="2">
        <v>60</v>
      </c>
      <c r="G249" s="2">
        <f t="shared" si="3"/>
        <v>155.09900000000007</v>
      </c>
    </row>
    <row r="250" spans="1:7">
      <c r="A250" s="1">
        <v>43646</v>
      </c>
      <c r="B250" s="526" t="s">
        <v>114</v>
      </c>
      <c r="C250" s="526" t="s">
        <v>26</v>
      </c>
      <c r="D250" t="s">
        <v>19</v>
      </c>
      <c r="F250" s="2">
        <v>5</v>
      </c>
      <c r="G250" s="2">
        <f t="shared" si="3"/>
        <v>150.09900000000007</v>
      </c>
    </row>
    <row r="251" spans="1:7">
      <c r="A251" s="1">
        <v>43671</v>
      </c>
      <c r="B251" s="526">
        <v>18308</v>
      </c>
      <c r="C251" s="526" t="s">
        <v>26</v>
      </c>
      <c r="D251" t="s">
        <v>16</v>
      </c>
      <c r="F251" s="2">
        <v>133.80000000000001</v>
      </c>
      <c r="G251" s="2">
        <f t="shared" si="3"/>
        <v>16.299000000000063</v>
      </c>
    </row>
    <row r="252" spans="1:7">
      <c r="A252" s="1">
        <v>43671</v>
      </c>
      <c r="B252" s="526">
        <v>18308</v>
      </c>
      <c r="C252" s="526" t="s">
        <v>26</v>
      </c>
      <c r="D252" t="s">
        <v>17</v>
      </c>
      <c r="F252" s="2">
        <v>16.3</v>
      </c>
      <c r="G252" s="2">
        <f t="shared" si="3"/>
        <v>-9.9999999993727329E-4</v>
      </c>
    </row>
    <row r="253" spans="1:7">
      <c r="A253" s="6">
        <v>43677</v>
      </c>
      <c r="B253" s="525" t="s">
        <v>14</v>
      </c>
      <c r="C253" s="525" t="s">
        <v>27</v>
      </c>
      <c r="D253" t="s">
        <v>16</v>
      </c>
      <c r="E253" s="2">
        <v>123.5</v>
      </c>
      <c r="G253" s="2">
        <f t="shared" si="3"/>
        <v>123.49900000000007</v>
      </c>
    </row>
    <row r="254" spans="1:7">
      <c r="A254" s="1"/>
      <c r="B254" s="526"/>
      <c r="C254" s="526"/>
      <c r="D254" t="s">
        <v>17</v>
      </c>
      <c r="E254" s="2">
        <v>15.7</v>
      </c>
      <c r="G254" s="2">
        <f t="shared" si="3"/>
        <v>139.19900000000007</v>
      </c>
    </row>
    <row r="255" spans="1:7">
      <c r="A255" s="1"/>
      <c r="B255" s="526"/>
      <c r="C255" s="526"/>
      <c r="D255" t="s">
        <v>18</v>
      </c>
      <c r="E255" s="2">
        <v>60</v>
      </c>
      <c r="G255" s="2">
        <f t="shared" si="3"/>
        <v>199.19900000000007</v>
      </c>
    </row>
    <row r="256" spans="1:7">
      <c r="A256" s="1"/>
      <c r="B256" s="526"/>
      <c r="C256" s="526"/>
      <c r="D256" t="s">
        <v>19</v>
      </c>
      <c r="E256" s="2">
        <v>5</v>
      </c>
      <c r="G256" s="2">
        <f t="shared" si="3"/>
        <v>204.19900000000007</v>
      </c>
    </row>
    <row r="257" spans="1:7">
      <c r="A257" s="1">
        <v>43677</v>
      </c>
      <c r="B257" s="526" t="s">
        <v>114</v>
      </c>
      <c r="C257" s="526" t="s">
        <v>27</v>
      </c>
      <c r="D257" t="s">
        <v>18</v>
      </c>
      <c r="F257" s="2">
        <v>60</v>
      </c>
      <c r="G257" s="2">
        <f t="shared" si="3"/>
        <v>144.19900000000007</v>
      </c>
    </row>
    <row r="258" spans="1:7">
      <c r="A258" s="1">
        <v>43677</v>
      </c>
      <c r="B258" s="526" t="s">
        <v>114</v>
      </c>
      <c r="C258" s="526" t="s">
        <v>27</v>
      </c>
      <c r="D258" t="s">
        <v>19</v>
      </c>
      <c r="F258" s="2">
        <v>5</v>
      </c>
      <c r="G258" s="2">
        <f t="shared" si="3"/>
        <v>139.19900000000007</v>
      </c>
    </row>
    <row r="259" spans="1:7">
      <c r="A259" s="1">
        <v>43705</v>
      </c>
      <c r="B259" s="526">
        <v>18598</v>
      </c>
      <c r="C259" s="526" t="s">
        <v>27</v>
      </c>
      <c r="D259" t="s">
        <v>16</v>
      </c>
      <c r="F259" s="2">
        <v>123.5</v>
      </c>
      <c r="G259" s="2">
        <f t="shared" si="3"/>
        <v>15.699000000000069</v>
      </c>
    </row>
    <row r="260" spans="1:7">
      <c r="A260" s="1">
        <v>43705</v>
      </c>
      <c r="B260" s="526">
        <v>18598</v>
      </c>
      <c r="C260" s="526" t="s">
        <v>27</v>
      </c>
      <c r="D260" t="s">
        <v>17</v>
      </c>
      <c r="F260" s="2">
        <v>15.7</v>
      </c>
      <c r="G260" s="2">
        <f t="shared" si="3"/>
        <v>-9.9999999993016786E-4</v>
      </c>
    </row>
    <row r="261" spans="1:7">
      <c r="A261" s="6">
        <v>43708</v>
      </c>
      <c r="B261" s="525" t="s">
        <v>14</v>
      </c>
      <c r="C261" s="525" t="s">
        <v>28</v>
      </c>
      <c r="D261" t="s">
        <v>16</v>
      </c>
      <c r="E261" s="2">
        <v>120.1</v>
      </c>
      <c r="G261" s="2">
        <f t="shared" si="3"/>
        <v>120.09900000000006</v>
      </c>
    </row>
    <row r="262" spans="1:7">
      <c r="A262" s="1"/>
      <c r="B262" s="526"/>
      <c r="C262" s="526"/>
      <c r="D262" t="s">
        <v>17</v>
      </c>
      <c r="E262" s="2">
        <v>15.2</v>
      </c>
      <c r="G262" s="2">
        <f t="shared" si="3"/>
        <v>135.29900000000006</v>
      </c>
    </row>
    <row r="263" spans="1:7">
      <c r="A263" s="1"/>
      <c r="B263" s="526"/>
      <c r="C263" s="526"/>
      <c r="D263" t="s">
        <v>18</v>
      </c>
      <c r="E263" s="2">
        <v>60</v>
      </c>
      <c r="G263" s="2">
        <f t="shared" si="3"/>
        <v>195.29900000000006</v>
      </c>
    </row>
    <row r="264" spans="1:7">
      <c r="A264" s="1"/>
      <c r="B264" s="526"/>
      <c r="C264" s="526"/>
      <c r="D264" t="s">
        <v>19</v>
      </c>
      <c r="E264" s="2">
        <v>5</v>
      </c>
      <c r="G264" s="2">
        <f t="shared" si="3"/>
        <v>200.29900000000006</v>
      </c>
    </row>
    <row r="265" spans="1:7">
      <c r="A265" s="1">
        <v>43708</v>
      </c>
      <c r="B265" s="526" t="s">
        <v>114</v>
      </c>
      <c r="C265" s="526" t="s">
        <v>28</v>
      </c>
      <c r="D265" t="s">
        <v>18</v>
      </c>
      <c r="F265" s="2">
        <v>60</v>
      </c>
      <c r="G265" s="2">
        <f t="shared" si="3"/>
        <v>140.29900000000006</v>
      </c>
    </row>
    <row r="266" spans="1:7">
      <c r="A266" s="1">
        <v>43708</v>
      </c>
      <c r="B266" s="526" t="s">
        <v>114</v>
      </c>
      <c r="C266" s="526" t="s">
        <v>28</v>
      </c>
      <c r="D266" t="s">
        <v>19</v>
      </c>
      <c r="F266" s="2">
        <v>5</v>
      </c>
      <c r="G266" s="2">
        <f t="shared" si="3"/>
        <v>135.29900000000006</v>
      </c>
    </row>
    <row r="267" spans="1:7">
      <c r="A267" s="1">
        <v>43731</v>
      </c>
      <c r="B267" s="526">
        <v>18726</v>
      </c>
      <c r="C267" s="526" t="s">
        <v>28</v>
      </c>
      <c r="D267" t="s">
        <v>16</v>
      </c>
      <c r="F267" s="2">
        <v>120.1</v>
      </c>
      <c r="G267" s="2">
        <f t="shared" ref="G267:G330" si="4">+G266+E267-F267</f>
        <v>15.199000000000069</v>
      </c>
    </row>
    <row r="268" spans="1:7">
      <c r="A268" s="1">
        <v>43731</v>
      </c>
      <c r="B268" s="526">
        <v>18726</v>
      </c>
      <c r="C268" s="526" t="s">
        <v>28</v>
      </c>
      <c r="D268" t="s">
        <v>17</v>
      </c>
      <c r="F268" s="2">
        <v>15.2</v>
      </c>
      <c r="G268" s="2">
        <f t="shared" si="4"/>
        <v>-9.9999999993016786E-4</v>
      </c>
    </row>
    <row r="269" spans="1:7">
      <c r="A269" s="6">
        <v>43738</v>
      </c>
      <c r="B269" s="525" t="s">
        <v>14</v>
      </c>
      <c r="C269" s="525" t="s">
        <v>29</v>
      </c>
      <c r="D269" t="s">
        <v>16</v>
      </c>
      <c r="E269" s="2">
        <v>120.7</v>
      </c>
      <c r="G269" s="2">
        <f t="shared" si="4"/>
        <v>120.69900000000007</v>
      </c>
    </row>
    <row r="270" spans="1:7">
      <c r="A270" s="1"/>
      <c r="B270" s="526"/>
      <c r="C270" s="526"/>
      <c r="D270" t="s">
        <v>17</v>
      </c>
      <c r="E270" s="2">
        <v>15.4</v>
      </c>
      <c r="G270" s="2">
        <f t="shared" si="4"/>
        <v>136.09900000000007</v>
      </c>
    </row>
    <row r="271" spans="1:7">
      <c r="A271" s="1"/>
      <c r="B271" s="526"/>
      <c r="C271" s="526"/>
      <c r="D271" t="s">
        <v>18</v>
      </c>
      <c r="E271" s="2">
        <v>60</v>
      </c>
      <c r="G271" s="2">
        <f t="shared" si="4"/>
        <v>196.09900000000007</v>
      </c>
    </row>
    <row r="272" spans="1:7">
      <c r="A272" s="1"/>
      <c r="B272" s="526"/>
      <c r="C272" s="526"/>
      <c r="D272" t="s">
        <v>19</v>
      </c>
      <c r="E272" s="2">
        <v>5</v>
      </c>
      <c r="G272" s="2">
        <f t="shared" si="4"/>
        <v>201.09900000000007</v>
      </c>
    </row>
    <row r="273" spans="1:7">
      <c r="A273" s="1">
        <v>43738</v>
      </c>
      <c r="B273" s="526" t="s">
        <v>114</v>
      </c>
      <c r="C273" s="526" t="s">
        <v>29</v>
      </c>
      <c r="D273" t="s">
        <v>18</v>
      </c>
      <c r="F273" s="2">
        <v>60</v>
      </c>
      <c r="G273" s="2">
        <f t="shared" si="4"/>
        <v>141.09900000000007</v>
      </c>
    </row>
    <row r="274" spans="1:7">
      <c r="A274" s="1">
        <v>43738</v>
      </c>
      <c r="B274" s="526" t="s">
        <v>114</v>
      </c>
      <c r="C274" s="526" t="s">
        <v>29</v>
      </c>
      <c r="D274" t="s">
        <v>19</v>
      </c>
      <c r="F274" s="2">
        <v>5</v>
      </c>
      <c r="G274" s="2">
        <f t="shared" si="4"/>
        <v>136.09900000000007</v>
      </c>
    </row>
    <row r="275" spans="1:7">
      <c r="A275" s="1">
        <v>43763</v>
      </c>
      <c r="B275" s="526">
        <v>19002</v>
      </c>
      <c r="C275" s="526" t="s">
        <v>29</v>
      </c>
      <c r="D275" t="s">
        <v>16</v>
      </c>
      <c r="F275" s="2">
        <v>120.7</v>
      </c>
      <c r="G275" s="2">
        <f t="shared" si="4"/>
        <v>15.399000000000072</v>
      </c>
    </row>
    <row r="276" spans="1:7">
      <c r="A276" s="1">
        <v>43763</v>
      </c>
      <c r="B276" s="526">
        <v>19002</v>
      </c>
      <c r="C276" s="526" t="s">
        <v>29</v>
      </c>
      <c r="D276" t="s">
        <v>17</v>
      </c>
      <c r="F276" s="2">
        <v>15.4</v>
      </c>
      <c r="G276" s="2">
        <f t="shared" si="4"/>
        <v>-9.999999999283915E-4</v>
      </c>
    </row>
    <row r="277" spans="1:7">
      <c r="A277" s="40">
        <v>43769</v>
      </c>
      <c r="B277" s="525" t="s">
        <v>14</v>
      </c>
      <c r="C277" s="525" t="s">
        <v>30</v>
      </c>
      <c r="D277" t="s">
        <v>16</v>
      </c>
      <c r="E277" s="2">
        <v>126.3</v>
      </c>
      <c r="G277" s="2">
        <f t="shared" si="4"/>
        <v>126.29900000000006</v>
      </c>
    </row>
    <row r="278" spans="1:7">
      <c r="A278" s="39"/>
      <c r="B278" s="526"/>
      <c r="C278" s="526"/>
      <c r="D278" t="s">
        <v>17</v>
      </c>
      <c r="E278" s="2">
        <v>14.9</v>
      </c>
      <c r="G278" s="2">
        <f t="shared" si="4"/>
        <v>141.19900000000007</v>
      </c>
    </row>
    <row r="279" spans="1:7">
      <c r="A279" s="39"/>
      <c r="B279" s="526"/>
      <c r="C279" s="526"/>
      <c r="D279" t="s">
        <v>18</v>
      </c>
      <c r="E279" s="2">
        <v>60</v>
      </c>
      <c r="G279" s="2">
        <f t="shared" si="4"/>
        <v>201.19900000000007</v>
      </c>
    </row>
    <row r="280" spans="1:7">
      <c r="A280" s="39"/>
      <c r="B280" s="526"/>
      <c r="C280" s="526"/>
      <c r="D280" t="s">
        <v>19</v>
      </c>
      <c r="E280" s="2">
        <v>5</v>
      </c>
      <c r="G280" s="2">
        <f t="shared" si="4"/>
        <v>206.19900000000007</v>
      </c>
    </row>
    <row r="281" spans="1:7">
      <c r="A281" s="1">
        <v>43769</v>
      </c>
      <c r="B281" s="526" t="s">
        <v>114</v>
      </c>
      <c r="C281" s="526" t="s">
        <v>30</v>
      </c>
      <c r="D281" t="s">
        <v>18</v>
      </c>
      <c r="F281" s="2">
        <v>60</v>
      </c>
      <c r="G281" s="2">
        <f t="shared" si="4"/>
        <v>146.19900000000007</v>
      </c>
    </row>
    <row r="282" spans="1:7">
      <c r="A282" s="1">
        <v>43769</v>
      </c>
      <c r="B282" s="526" t="s">
        <v>114</v>
      </c>
      <c r="C282" s="526" t="s">
        <v>30</v>
      </c>
      <c r="D282" t="s">
        <v>19</v>
      </c>
      <c r="F282" s="2">
        <v>5</v>
      </c>
      <c r="G282" s="2">
        <f t="shared" si="4"/>
        <v>141.19900000000007</v>
      </c>
    </row>
    <row r="283" spans="1:7">
      <c r="A283" s="1">
        <v>43798</v>
      </c>
      <c r="B283" s="526">
        <v>19258</v>
      </c>
      <c r="C283" s="526" t="s">
        <v>30</v>
      </c>
      <c r="D283" t="s">
        <v>16</v>
      </c>
      <c r="F283" s="2">
        <v>126.3</v>
      </c>
      <c r="G283" s="2">
        <f t="shared" si="4"/>
        <v>14.899000000000072</v>
      </c>
    </row>
    <row r="284" spans="1:7">
      <c r="A284" s="1">
        <v>43798</v>
      </c>
      <c r="B284" s="526">
        <v>19258</v>
      </c>
      <c r="C284" s="526" t="s">
        <v>30</v>
      </c>
      <c r="D284" t="s">
        <v>17</v>
      </c>
      <c r="F284" s="2">
        <v>14.9</v>
      </c>
      <c r="G284" s="2">
        <f t="shared" si="4"/>
        <v>-9.999999999283915E-4</v>
      </c>
    </row>
    <row r="285" spans="1:7">
      <c r="A285" s="40">
        <v>43799</v>
      </c>
      <c r="B285" s="525" t="s">
        <v>14</v>
      </c>
      <c r="C285" s="525" t="s">
        <v>33</v>
      </c>
      <c r="D285" t="s">
        <v>16</v>
      </c>
      <c r="E285" s="2">
        <v>152.4</v>
      </c>
      <c r="G285" s="2">
        <f t="shared" si="4"/>
        <v>152.39900000000009</v>
      </c>
    </row>
    <row r="286" spans="1:7">
      <c r="A286" s="39"/>
      <c r="B286" s="526"/>
      <c r="C286" s="526"/>
      <c r="D286" t="s">
        <v>17</v>
      </c>
      <c r="E286" s="2">
        <v>15.5</v>
      </c>
      <c r="G286" s="2">
        <f t="shared" si="4"/>
        <v>167.89900000000009</v>
      </c>
    </row>
    <row r="287" spans="1:7">
      <c r="A287" s="39"/>
      <c r="B287" s="526"/>
      <c r="C287" s="526"/>
      <c r="D287" t="s">
        <v>18</v>
      </c>
      <c r="E287" s="2">
        <v>60</v>
      </c>
      <c r="G287" s="2">
        <f t="shared" si="4"/>
        <v>227.89900000000009</v>
      </c>
    </row>
    <row r="288" spans="1:7">
      <c r="A288" s="39"/>
      <c r="B288" s="526"/>
      <c r="C288" s="526"/>
      <c r="D288" t="s">
        <v>19</v>
      </c>
      <c r="E288" s="2">
        <v>5</v>
      </c>
      <c r="G288" s="2">
        <f t="shared" si="4"/>
        <v>232.89900000000009</v>
      </c>
    </row>
    <row r="289" spans="1:7">
      <c r="A289" s="39">
        <v>43799</v>
      </c>
      <c r="B289" s="526" t="s">
        <v>114</v>
      </c>
      <c r="C289" s="526" t="s">
        <v>33</v>
      </c>
      <c r="D289" t="s">
        <v>18</v>
      </c>
      <c r="F289" s="2">
        <v>60</v>
      </c>
      <c r="G289" s="2">
        <f t="shared" si="4"/>
        <v>172.89900000000009</v>
      </c>
    </row>
    <row r="290" spans="1:7">
      <c r="A290" s="39">
        <v>43799</v>
      </c>
      <c r="B290" s="526" t="s">
        <v>114</v>
      </c>
      <c r="C290" s="526" t="s">
        <v>33</v>
      </c>
      <c r="D290" t="s">
        <v>19</v>
      </c>
      <c r="F290" s="2">
        <v>5</v>
      </c>
      <c r="G290" s="2">
        <f t="shared" si="4"/>
        <v>167.89900000000009</v>
      </c>
    </row>
    <row r="291" spans="1:7">
      <c r="A291" s="39">
        <v>43826</v>
      </c>
      <c r="B291" s="526">
        <v>19422</v>
      </c>
      <c r="C291" s="526" t="s">
        <v>33</v>
      </c>
      <c r="D291" t="s">
        <v>16</v>
      </c>
      <c r="F291" s="2">
        <v>152.4</v>
      </c>
      <c r="G291" s="2">
        <f t="shared" si="4"/>
        <v>15.49900000000008</v>
      </c>
    </row>
    <row r="292" spans="1:7">
      <c r="A292" s="39">
        <v>43826</v>
      </c>
      <c r="B292" s="526">
        <v>19422</v>
      </c>
      <c r="C292" s="526" t="s">
        <v>33</v>
      </c>
      <c r="D292" t="s">
        <v>17</v>
      </c>
      <c r="F292" s="2">
        <v>15.5</v>
      </c>
      <c r="G292" s="2">
        <f t="shared" si="4"/>
        <v>-9.9999999991950972E-4</v>
      </c>
    </row>
    <row r="293" spans="1:7">
      <c r="A293" s="40">
        <v>43830</v>
      </c>
      <c r="B293" s="525" t="s">
        <v>14</v>
      </c>
      <c r="C293" s="525" t="s">
        <v>34</v>
      </c>
      <c r="D293" t="s">
        <v>16</v>
      </c>
      <c r="E293" s="2">
        <v>159.30000000000001</v>
      </c>
      <c r="G293" s="2">
        <f t="shared" si="4"/>
        <v>159.29900000000009</v>
      </c>
    </row>
    <row r="294" spans="1:7">
      <c r="A294" s="39"/>
      <c r="B294" s="526"/>
      <c r="C294" s="526"/>
      <c r="D294" t="s">
        <v>17</v>
      </c>
      <c r="E294" s="2">
        <v>15.5</v>
      </c>
      <c r="G294" s="2">
        <f t="shared" si="4"/>
        <v>174.79900000000009</v>
      </c>
    </row>
    <row r="295" spans="1:7">
      <c r="A295" s="39"/>
      <c r="B295" s="526"/>
      <c r="C295" s="526"/>
      <c r="D295" t="s">
        <v>18</v>
      </c>
      <c r="E295" s="2">
        <v>60</v>
      </c>
      <c r="G295" s="2">
        <f t="shared" si="4"/>
        <v>234.79900000000009</v>
      </c>
    </row>
    <row r="296" spans="1:7">
      <c r="A296" s="39"/>
      <c r="B296" s="526"/>
      <c r="C296" s="526"/>
      <c r="D296" t="s">
        <v>19</v>
      </c>
      <c r="E296" s="2">
        <v>5</v>
      </c>
      <c r="G296" s="2">
        <f t="shared" si="4"/>
        <v>239.79900000000009</v>
      </c>
    </row>
    <row r="297" spans="1:7">
      <c r="A297" s="39">
        <v>43830</v>
      </c>
      <c r="B297" s="526" t="s">
        <v>114</v>
      </c>
      <c r="C297" s="526" t="s">
        <v>34</v>
      </c>
      <c r="D297" t="s">
        <v>18</v>
      </c>
      <c r="F297" s="2">
        <v>60</v>
      </c>
      <c r="G297" s="2">
        <f t="shared" si="4"/>
        <v>179.79900000000009</v>
      </c>
    </row>
    <row r="298" spans="1:7">
      <c r="A298" s="39">
        <v>43830</v>
      </c>
      <c r="B298" s="526" t="s">
        <v>114</v>
      </c>
      <c r="C298" s="526" t="s">
        <v>34</v>
      </c>
      <c r="D298" t="s">
        <v>19</v>
      </c>
      <c r="F298" s="2">
        <v>5</v>
      </c>
      <c r="G298" s="2">
        <f t="shared" si="4"/>
        <v>174.79900000000009</v>
      </c>
    </row>
    <row r="299" spans="1:7">
      <c r="A299" s="39">
        <v>43855</v>
      </c>
      <c r="B299" s="526">
        <v>19656</v>
      </c>
      <c r="C299" s="526" t="s">
        <v>34</v>
      </c>
      <c r="D299" t="s">
        <v>16</v>
      </c>
      <c r="F299" s="2">
        <v>159.30000000000001</v>
      </c>
      <c r="G299" s="2">
        <f t="shared" si="4"/>
        <v>15.49900000000008</v>
      </c>
    </row>
    <row r="300" spans="1:7">
      <c r="A300" s="39">
        <v>43855</v>
      </c>
      <c r="B300" s="526">
        <v>19656</v>
      </c>
      <c r="C300" s="526" t="s">
        <v>34</v>
      </c>
      <c r="D300" t="s">
        <v>17</v>
      </c>
      <c r="F300" s="2">
        <v>15.5</v>
      </c>
      <c r="G300" s="2">
        <f t="shared" si="4"/>
        <v>-9.9999999991950972E-4</v>
      </c>
    </row>
    <row r="301" spans="1:7">
      <c r="A301" s="40">
        <v>43861</v>
      </c>
      <c r="B301" s="525" t="s">
        <v>14</v>
      </c>
      <c r="C301" s="525" t="s">
        <v>15</v>
      </c>
      <c r="D301" t="s">
        <v>16</v>
      </c>
      <c r="E301" s="2">
        <v>164.8</v>
      </c>
      <c r="G301" s="2">
        <f t="shared" si="4"/>
        <v>164.79900000000009</v>
      </c>
    </row>
    <row r="302" spans="1:7">
      <c r="A302" s="39"/>
      <c r="B302" s="526"/>
      <c r="C302" s="526"/>
      <c r="D302" t="s">
        <v>17</v>
      </c>
      <c r="E302" s="2">
        <v>14.7</v>
      </c>
      <c r="G302" s="2">
        <f t="shared" si="4"/>
        <v>179.49900000000008</v>
      </c>
    </row>
    <row r="303" spans="1:7">
      <c r="A303" s="39"/>
      <c r="B303" s="526"/>
      <c r="C303" s="526"/>
      <c r="D303" t="s">
        <v>18</v>
      </c>
      <c r="E303" s="2">
        <v>60</v>
      </c>
      <c r="G303" s="2">
        <f t="shared" si="4"/>
        <v>239.49900000000008</v>
      </c>
    </row>
    <row r="304" spans="1:7">
      <c r="A304" s="39"/>
      <c r="B304" s="526"/>
      <c r="C304" s="526"/>
      <c r="D304" t="s">
        <v>19</v>
      </c>
      <c r="E304" s="2">
        <v>5</v>
      </c>
      <c r="G304" s="2">
        <f t="shared" si="4"/>
        <v>244.49900000000008</v>
      </c>
    </row>
    <row r="305" spans="1:7">
      <c r="A305" s="39">
        <v>43861</v>
      </c>
      <c r="B305" s="526" t="s">
        <v>114</v>
      </c>
      <c r="C305" s="526" t="s">
        <v>15</v>
      </c>
      <c r="D305" t="s">
        <v>18</v>
      </c>
      <c r="F305" s="2">
        <v>60</v>
      </c>
      <c r="G305" s="2">
        <f t="shared" si="4"/>
        <v>184.49900000000008</v>
      </c>
    </row>
    <row r="306" spans="1:7">
      <c r="A306" s="39">
        <v>43861</v>
      </c>
      <c r="B306" s="526" t="s">
        <v>114</v>
      </c>
      <c r="C306" s="526" t="s">
        <v>15</v>
      </c>
      <c r="D306" t="s">
        <v>19</v>
      </c>
      <c r="F306" s="2">
        <v>5</v>
      </c>
      <c r="G306" s="2">
        <f t="shared" si="4"/>
        <v>179.49900000000008</v>
      </c>
    </row>
    <row r="307" spans="1:7">
      <c r="A307" s="39">
        <v>43955</v>
      </c>
      <c r="B307" s="526">
        <v>19939</v>
      </c>
      <c r="C307" s="526" t="s">
        <v>15</v>
      </c>
      <c r="D307" t="s">
        <v>16</v>
      </c>
      <c r="F307" s="2">
        <v>164.8</v>
      </c>
      <c r="G307" s="2">
        <f t="shared" si="4"/>
        <v>14.699000000000069</v>
      </c>
    </row>
    <row r="308" spans="1:7">
      <c r="A308" s="39">
        <v>43955</v>
      </c>
      <c r="B308" s="526">
        <v>19939</v>
      </c>
      <c r="C308" s="526" t="s">
        <v>15</v>
      </c>
      <c r="D308" t="s">
        <v>17</v>
      </c>
      <c r="F308" s="2">
        <v>14.7</v>
      </c>
      <c r="G308" s="2">
        <f t="shared" si="4"/>
        <v>-9.9999999993016786E-4</v>
      </c>
    </row>
    <row r="309" spans="1:7">
      <c r="A309" s="40">
        <v>43890</v>
      </c>
      <c r="B309" s="525" t="s">
        <v>14</v>
      </c>
      <c r="C309" s="525" t="s">
        <v>20</v>
      </c>
      <c r="D309" t="s">
        <v>16</v>
      </c>
      <c r="E309" s="2">
        <v>171.1</v>
      </c>
      <c r="G309" s="2">
        <f t="shared" si="4"/>
        <v>171.09900000000007</v>
      </c>
    </row>
    <row r="310" spans="1:7">
      <c r="A310" s="39"/>
      <c r="B310" s="526"/>
      <c r="C310" s="526"/>
      <c r="D310" t="s">
        <v>17</v>
      </c>
      <c r="E310" s="2">
        <v>15.8</v>
      </c>
      <c r="G310" s="2">
        <f t="shared" si="4"/>
        <v>186.89900000000009</v>
      </c>
    </row>
    <row r="311" spans="1:7">
      <c r="A311" s="39"/>
      <c r="B311" s="526"/>
      <c r="C311" s="526"/>
      <c r="D311" t="s">
        <v>18</v>
      </c>
      <c r="E311" s="2">
        <v>58</v>
      </c>
      <c r="G311" s="2">
        <f t="shared" si="4"/>
        <v>244.89900000000009</v>
      </c>
    </row>
    <row r="312" spans="1:7">
      <c r="A312" s="39"/>
      <c r="B312" s="526"/>
      <c r="C312" s="526"/>
      <c r="D312" t="s">
        <v>40</v>
      </c>
      <c r="E312" s="2">
        <v>5</v>
      </c>
      <c r="G312" s="2">
        <f t="shared" si="4"/>
        <v>249.89900000000009</v>
      </c>
    </row>
    <row r="313" spans="1:7">
      <c r="A313" s="39">
        <v>43890</v>
      </c>
      <c r="B313" s="526" t="s">
        <v>114</v>
      </c>
      <c r="C313" s="526" t="s">
        <v>20</v>
      </c>
      <c r="D313" t="s">
        <v>18</v>
      </c>
      <c r="F313" s="2">
        <v>58</v>
      </c>
      <c r="G313" s="2">
        <f t="shared" si="4"/>
        <v>191.89900000000009</v>
      </c>
    </row>
    <row r="314" spans="1:7">
      <c r="A314" s="39">
        <v>43890</v>
      </c>
      <c r="B314" s="526" t="s">
        <v>114</v>
      </c>
      <c r="C314" s="526" t="s">
        <v>20</v>
      </c>
      <c r="D314" t="s">
        <v>40</v>
      </c>
      <c r="F314" s="2">
        <v>5</v>
      </c>
      <c r="G314" s="2">
        <f t="shared" si="4"/>
        <v>186.89900000000009</v>
      </c>
    </row>
    <row r="315" spans="1:7">
      <c r="A315" s="39">
        <v>43962</v>
      </c>
      <c r="B315" s="526">
        <v>19976</v>
      </c>
      <c r="C315" s="526" t="s">
        <v>20</v>
      </c>
      <c r="D315" t="s">
        <v>16</v>
      </c>
      <c r="F315" s="2">
        <v>171.1</v>
      </c>
      <c r="G315" s="2">
        <f t="shared" si="4"/>
        <v>15.799000000000092</v>
      </c>
    </row>
    <row r="316" spans="1:7">
      <c r="A316" s="39">
        <v>43962</v>
      </c>
      <c r="B316" s="526">
        <v>19976</v>
      </c>
      <c r="C316" s="526" t="s">
        <v>20</v>
      </c>
      <c r="D316" t="s">
        <v>17</v>
      </c>
      <c r="F316" s="2">
        <v>15.8</v>
      </c>
      <c r="G316" s="2">
        <f t="shared" si="4"/>
        <v>-9.9999999990885158E-4</v>
      </c>
    </row>
    <row r="317" spans="1:7">
      <c r="A317" s="40">
        <v>43921</v>
      </c>
      <c r="B317" s="525" t="s">
        <v>14</v>
      </c>
      <c r="C317" s="525" t="s">
        <v>23</v>
      </c>
      <c r="D317" t="s">
        <v>16</v>
      </c>
      <c r="E317" s="2">
        <v>178.8</v>
      </c>
      <c r="G317" s="2">
        <f t="shared" si="4"/>
        <v>178.79900000000009</v>
      </c>
    </row>
    <row r="318" spans="1:7">
      <c r="A318" s="39"/>
      <c r="B318" s="526"/>
      <c r="C318" s="526"/>
      <c r="D318" t="s">
        <v>17</v>
      </c>
      <c r="E318" s="2">
        <v>16</v>
      </c>
      <c r="G318" s="2">
        <f t="shared" si="4"/>
        <v>194.79900000000009</v>
      </c>
    </row>
    <row r="319" spans="1:7">
      <c r="A319" s="39"/>
      <c r="B319" s="526"/>
      <c r="C319" s="526"/>
      <c r="D319" t="s">
        <v>18</v>
      </c>
      <c r="E319" s="2">
        <v>60</v>
      </c>
      <c r="G319" s="2">
        <f t="shared" si="4"/>
        <v>254.79900000000009</v>
      </c>
    </row>
    <row r="320" spans="1:7" ht="15.75" customHeight="1">
      <c r="A320" s="39"/>
      <c r="B320" s="526"/>
      <c r="C320" s="526"/>
      <c r="D320" t="s">
        <v>40</v>
      </c>
      <c r="E320" s="2">
        <v>5</v>
      </c>
      <c r="G320" s="2">
        <f t="shared" si="4"/>
        <v>259.79900000000009</v>
      </c>
    </row>
    <row r="321" spans="1:7" ht="15.75" customHeight="1">
      <c r="A321" s="39">
        <v>43921</v>
      </c>
      <c r="B321" s="526" t="s">
        <v>114</v>
      </c>
      <c r="C321" s="526" t="s">
        <v>23</v>
      </c>
      <c r="D321" t="s">
        <v>18</v>
      </c>
      <c r="F321" s="2">
        <v>60</v>
      </c>
      <c r="G321" s="2">
        <f t="shared" si="4"/>
        <v>199.79900000000009</v>
      </c>
    </row>
    <row r="322" spans="1:7" ht="15.75" customHeight="1">
      <c r="A322" s="39">
        <v>43921</v>
      </c>
      <c r="B322" s="526" t="s">
        <v>114</v>
      </c>
      <c r="C322" s="526" t="s">
        <v>23</v>
      </c>
      <c r="D322" t="s">
        <v>19</v>
      </c>
      <c r="F322" s="2">
        <v>5</v>
      </c>
      <c r="G322" s="2">
        <f t="shared" si="4"/>
        <v>194.79900000000009</v>
      </c>
    </row>
    <row r="323" spans="1:7" ht="15.75" customHeight="1">
      <c r="A323" s="39">
        <v>44151</v>
      </c>
      <c r="B323" s="526">
        <v>20659</v>
      </c>
      <c r="C323" s="526" t="s">
        <v>23</v>
      </c>
      <c r="D323" t="s">
        <v>16</v>
      </c>
      <c r="F323" s="2">
        <v>178.8</v>
      </c>
      <c r="G323" s="2">
        <f t="shared" si="4"/>
        <v>15.99900000000008</v>
      </c>
    </row>
    <row r="324" spans="1:7" ht="15.75" customHeight="1">
      <c r="A324" s="39">
        <v>44151</v>
      </c>
      <c r="B324" s="526">
        <v>20659</v>
      </c>
      <c r="C324" s="526" t="s">
        <v>23</v>
      </c>
      <c r="D324" t="s">
        <v>17</v>
      </c>
      <c r="F324" s="2">
        <v>16</v>
      </c>
      <c r="G324" s="2">
        <f t="shared" si="4"/>
        <v>-9.9999999991950972E-4</v>
      </c>
    </row>
    <row r="325" spans="1:7">
      <c r="A325" s="40">
        <v>43951</v>
      </c>
      <c r="B325" s="525" t="s">
        <v>14</v>
      </c>
      <c r="C325" s="525" t="s">
        <v>24</v>
      </c>
      <c r="D325" t="s">
        <v>16</v>
      </c>
      <c r="E325" s="2">
        <v>166</v>
      </c>
      <c r="G325" s="2">
        <f t="shared" si="4"/>
        <v>165.99900000000008</v>
      </c>
    </row>
    <row r="326" spans="1:7">
      <c r="A326" s="39"/>
      <c r="B326" s="526"/>
      <c r="C326" s="526"/>
      <c r="D326" t="s">
        <v>17</v>
      </c>
      <c r="E326" s="2">
        <v>25.9</v>
      </c>
      <c r="G326" s="2">
        <f t="shared" si="4"/>
        <v>191.89900000000009</v>
      </c>
    </row>
    <row r="327" spans="1:7">
      <c r="A327" s="39"/>
      <c r="B327" s="526"/>
      <c r="C327" s="526"/>
      <c r="D327" t="s">
        <v>18</v>
      </c>
      <c r="E327" s="2">
        <v>60</v>
      </c>
      <c r="G327" s="2">
        <f t="shared" si="4"/>
        <v>251.89900000000009</v>
      </c>
    </row>
    <row r="328" spans="1:7">
      <c r="A328" s="39"/>
      <c r="B328" s="526"/>
      <c r="C328" s="526"/>
      <c r="D328" t="s">
        <v>40</v>
      </c>
      <c r="E328" s="2">
        <v>5</v>
      </c>
      <c r="G328" s="2">
        <f t="shared" si="4"/>
        <v>256.89900000000011</v>
      </c>
    </row>
    <row r="329" spans="1:7">
      <c r="A329" s="39">
        <v>43951</v>
      </c>
      <c r="B329" s="526" t="s">
        <v>114</v>
      </c>
      <c r="C329" s="526" t="s">
        <v>24</v>
      </c>
      <c r="D329" t="s">
        <v>18</v>
      </c>
      <c r="F329" s="2">
        <v>60</v>
      </c>
      <c r="G329" s="2">
        <f t="shared" si="4"/>
        <v>196.89900000000011</v>
      </c>
    </row>
    <row r="330" spans="1:7">
      <c r="A330" s="39">
        <v>43951</v>
      </c>
      <c r="B330" s="526" t="s">
        <v>114</v>
      </c>
      <c r="C330" s="526" t="s">
        <v>24</v>
      </c>
      <c r="D330" t="s">
        <v>19</v>
      </c>
      <c r="F330" s="2">
        <v>5</v>
      </c>
      <c r="G330" s="2">
        <f t="shared" si="4"/>
        <v>191.89900000000011</v>
      </c>
    </row>
    <row r="331" spans="1:7">
      <c r="A331" s="39">
        <v>44050</v>
      </c>
      <c r="B331" s="526">
        <v>20159</v>
      </c>
      <c r="C331" s="526" t="s">
        <v>24</v>
      </c>
      <c r="D331" t="s">
        <v>16</v>
      </c>
      <c r="F331" s="2">
        <v>166</v>
      </c>
      <c r="G331" s="2">
        <f t="shared" ref="G331:G398" si="5">+G330+E331-F331</f>
        <v>25.899000000000115</v>
      </c>
    </row>
    <row r="332" spans="1:7">
      <c r="A332" s="39">
        <v>44050</v>
      </c>
      <c r="B332" s="526">
        <v>20159</v>
      </c>
      <c r="C332" s="526" t="s">
        <v>24</v>
      </c>
      <c r="D332" t="s">
        <v>17</v>
      </c>
      <c r="F332" s="2">
        <v>25.9</v>
      </c>
      <c r="G332" s="2">
        <f t="shared" si="5"/>
        <v>-9.9999999988398258E-4</v>
      </c>
    </row>
    <row r="333" spans="1:7">
      <c r="A333" s="40">
        <v>43982</v>
      </c>
      <c r="B333" s="525" t="s">
        <v>14</v>
      </c>
      <c r="C333" s="525" t="s">
        <v>25</v>
      </c>
      <c r="D333" t="s">
        <v>16</v>
      </c>
      <c r="E333" s="2">
        <v>153</v>
      </c>
      <c r="G333" s="2">
        <f t="shared" si="5"/>
        <v>152.99900000000011</v>
      </c>
    </row>
    <row r="334" spans="1:7">
      <c r="A334" s="39"/>
      <c r="B334" s="526"/>
      <c r="C334" s="526"/>
      <c r="D334" t="s">
        <v>17</v>
      </c>
      <c r="E334" s="2">
        <v>14.3</v>
      </c>
      <c r="G334" s="2">
        <f t="shared" si="5"/>
        <v>167.29900000000012</v>
      </c>
    </row>
    <row r="335" spans="1:7">
      <c r="A335" s="39"/>
      <c r="B335" s="526"/>
      <c r="C335" s="526"/>
      <c r="D335" t="s">
        <v>18</v>
      </c>
      <c r="E335" s="2">
        <v>60</v>
      </c>
      <c r="G335" s="2">
        <f t="shared" si="5"/>
        <v>227.29900000000012</v>
      </c>
    </row>
    <row r="336" spans="1:7">
      <c r="A336" s="39"/>
      <c r="B336" s="526"/>
      <c r="C336" s="526"/>
      <c r="D336" t="s">
        <v>19</v>
      </c>
      <c r="E336" s="2">
        <v>5</v>
      </c>
      <c r="G336" s="2">
        <f t="shared" si="5"/>
        <v>232.29900000000012</v>
      </c>
    </row>
    <row r="337" spans="1:7">
      <c r="A337" s="39">
        <v>43982</v>
      </c>
      <c r="B337" s="526" t="s">
        <v>114</v>
      </c>
      <c r="C337" s="526" t="s">
        <v>25</v>
      </c>
      <c r="D337" t="s">
        <v>18</v>
      </c>
      <c r="F337" s="2">
        <v>50</v>
      </c>
      <c r="G337" s="2">
        <f t="shared" si="5"/>
        <v>182.29900000000012</v>
      </c>
    </row>
    <row r="338" spans="1:7">
      <c r="A338" s="39">
        <v>44050</v>
      </c>
      <c r="B338" s="526">
        <v>20159</v>
      </c>
      <c r="C338" s="526" t="s">
        <v>25</v>
      </c>
      <c r="D338" t="s">
        <v>16</v>
      </c>
      <c r="F338" s="2">
        <v>153</v>
      </c>
      <c r="G338" s="2">
        <f t="shared" si="5"/>
        <v>29.29900000000012</v>
      </c>
    </row>
    <row r="339" spans="1:7">
      <c r="A339" s="39">
        <v>44050</v>
      </c>
      <c r="B339" s="526">
        <v>20159</v>
      </c>
      <c r="C339" s="526" t="s">
        <v>25</v>
      </c>
      <c r="D339" t="s">
        <v>17</v>
      </c>
      <c r="F339" s="2">
        <v>14.3</v>
      </c>
      <c r="G339" s="2">
        <f t="shared" si="5"/>
        <v>14.99900000000012</v>
      </c>
    </row>
    <row r="340" spans="1:7">
      <c r="A340" s="39">
        <v>44151</v>
      </c>
      <c r="B340" s="526">
        <v>20659</v>
      </c>
      <c r="C340" s="526" t="s">
        <v>25</v>
      </c>
      <c r="D340" t="s">
        <v>18</v>
      </c>
      <c r="F340" s="2">
        <v>10</v>
      </c>
      <c r="G340" s="2">
        <f t="shared" si="5"/>
        <v>4.9990000000001196</v>
      </c>
    </row>
    <row r="341" spans="1:7">
      <c r="A341" s="39">
        <v>44151</v>
      </c>
      <c r="B341" s="526">
        <v>20659</v>
      </c>
      <c r="C341" s="526" t="s">
        <v>25</v>
      </c>
      <c r="D341" t="s">
        <v>40</v>
      </c>
      <c r="F341" s="2">
        <v>5</v>
      </c>
      <c r="G341" s="2">
        <f t="shared" si="5"/>
        <v>-9.9999999988042987E-4</v>
      </c>
    </row>
    <row r="342" spans="1:7">
      <c r="A342" s="6">
        <v>44012</v>
      </c>
      <c r="B342" s="525" t="s">
        <v>14</v>
      </c>
      <c r="C342" s="525" t="s">
        <v>26</v>
      </c>
      <c r="D342" t="s">
        <v>16</v>
      </c>
      <c r="E342" s="16">
        <v>136.19999999999999</v>
      </c>
      <c r="G342" s="2">
        <f t="shared" si="5"/>
        <v>136.1990000000001</v>
      </c>
    </row>
    <row r="343" spans="1:7">
      <c r="A343" s="1"/>
      <c r="B343" s="526"/>
      <c r="C343" s="526"/>
      <c r="D343" t="s">
        <v>17</v>
      </c>
      <c r="E343" s="16">
        <v>6.6</v>
      </c>
      <c r="G343" s="2">
        <f t="shared" si="5"/>
        <v>142.79900000000009</v>
      </c>
    </row>
    <row r="344" spans="1:7">
      <c r="A344" s="1"/>
      <c r="B344" s="526"/>
      <c r="C344" s="526"/>
      <c r="D344" t="s">
        <v>18</v>
      </c>
      <c r="E344" s="16">
        <v>60</v>
      </c>
      <c r="G344" s="2">
        <f t="shared" si="5"/>
        <v>202.79900000000009</v>
      </c>
    </row>
    <row r="345" spans="1:7">
      <c r="A345" s="1"/>
      <c r="B345" s="526"/>
      <c r="C345" s="526"/>
      <c r="D345" t="s">
        <v>40</v>
      </c>
      <c r="E345" s="16">
        <v>5</v>
      </c>
      <c r="G345" s="2">
        <f t="shared" si="5"/>
        <v>207.79900000000009</v>
      </c>
    </row>
    <row r="346" spans="1:7">
      <c r="A346" s="1">
        <v>44110</v>
      </c>
      <c r="B346" s="526">
        <v>20402</v>
      </c>
      <c r="C346" s="526" t="s">
        <v>26</v>
      </c>
      <c r="D346" t="s">
        <v>16</v>
      </c>
      <c r="E346" s="16"/>
      <c r="F346" s="16">
        <v>136.19999999999999</v>
      </c>
      <c r="G346" s="2">
        <f t="shared" si="5"/>
        <v>71.599000000000103</v>
      </c>
    </row>
    <row r="347" spans="1:7">
      <c r="A347" s="1">
        <v>44110</v>
      </c>
      <c r="B347" s="526">
        <v>20402</v>
      </c>
      <c r="C347" s="526" t="s">
        <v>26</v>
      </c>
      <c r="D347" t="s">
        <v>17</v>
      </c>
      <c r="E347" s="16"/>
      <c r="F347" s="16">
        <v>6.6</v>
      </c>
      <c r="G347" s="2">
        <f t="shared" si="5"/>
        <v>64.999000000000109</v>
      </c>
    </row>
    <row r="348" spans="1:7">
      <c r="A348" s="1">
        <v>44151</v>
      </c>
      <c r="B348" s="526">
        <v>20661</v>
      </c>
      <c r="C348" s="526" t="s">
        <v>26</v>
      </c>
      <c r="D348" t="s">
        <v>18</v>
      </c>
      <c r="E348" s="16"/>
      <c r="F348" s="16">
        <v>60</v>
      </c>
      <c r="G348" s="2">
        <f t="shared" si="5"/>
        <v>4.9990000000001089</v>
      </c>
    </row>
    <row r="349" spans="1:7">
      <c r="A349" s="1">
        <v>44151</v>
      </c>
      <c r="B349" s="526">
        <v>20661</v>
      </c>
      <c r="C349" s="526" t="s">
        <v>26</v>
      </c>
      <c r="D349" t="s">
        <v>40</v>
      </c>
      <c r="E349" s="16"/>
      <c r="F349" s="16">
        <v>5</v>
      </c>
      <c r="G349" s="2">
        <f t="shared" si="5"/>
        <v>-9.9999999989108801E-4</v>
      </c>
    </row>
    <row r="350" spans="1:7">
      <c r="A350" s="6">
        <v>44043</v>
      </c>
      <c r="B350" s="525" t="s">
        <v>14</v>
      </c>
      <c r="C350" s="525" t="s">
        <v>27</v>
      </c>
      <c r="D350" t="s">
        <v>16</v>
      </c>
      <c r="E350" s="16">
        <v>127.6</v>
      </c>
      <c r="G350" s="2">
        <f t="shared" si="5"/>
        <v>127.5990000000001</v>
      </c>
    </row>
    <row r="351" spans="1:7">
      <c r="A351" s="1"/>
      <c r="B351" s="526"/>
      <c r="C351" s="526"/>
      <c r="D351" t="s">
        <v>17</v>
      </c>
      <c r="E351" s="16">
        <v>20.5</v>
      </c>
      <c r="G351" s="2">
        <f t="shared" si="5"/>
        <v>148.0990000000001</v>
      </c>
    </row>
    <row r="352" spans="1:7">
      <c r="A352" s="1"/>
      <c r="B352" s="526"/>
      <c r="C352" s="526"/>
      <c r="D352" t="s">
        <v>18</v>
      </c>
      <c r="E352" s="16">
        <v>60</v>
      </c>
      <c r="G352" s="2">
        <f t="shared" si="5"/>
        <v>208.0990000000001</v>
      </c>
    </row>
    <row r="353" spans="1:7">
      <c r="A353" s="1"/>
      <c r="B353" s="526"/>
      <c r="C353" s="526"/>
      <c r="D353" t="s">
        <v>40</v>
      </c>
      <c r="E353" s="16">
        <v>5</v>
      </c>
      <c r="G353" s="2">
        <f t="shared" si="5"/>
        <v>213.0990000000001</v>
      </c>
    </row>
    <row r="354" spans="1:7">
      <c r="A354" s="1"/>
      <c r="B354" s="526"/>
      <c r="C354" s="526"/>
      <c r="D354" s="67" t="s">
        <v>43</v>
      </c>
      <c r="E354" s="16">
        <v>10</v>
      </c>
      <c r="G354" s="2">
        <f t="shared" si="5"/>
        <v>223.0990000000001</v>
      </c>
    </row>
    <row r="355" spans="1:7">
      <c r="A355" s="1"/>
      <c r="B355" s="526"/>
      <c r="C355" s="526"/>
      <c r="D355" s="67" t="s">
        <v>44</v>
      </c>
      <c r="E355" s="16">
        <v>10</v>
      </c>
      <c r="G355" s="2">
        <f t="shared" si="5"/>
        <v>233.0990000000001</v>
      </c>
    </row>
    <row r="356" spans="1:7">
      <c r="A356" s="1">
        <v>44043</v>
      </c>
      <c r="B356" s="526" t="s">
        <v>114</v>
      </c>
      <c r="C356" s="526" t="s">
        <v>27</v>
      </c>
      <c r="D356" t="s">
        <v>18</v>
      </c>
      <c r="E356" s="16"/>
      <c r="F356" s="2">
        <v>60</v>
      </c>
      <c r="G356" s="2">
        <f t="shared" si="5"/>
        <v>173.0990000000001</v>
      </c>
    </row>
    <row r="357" spans="1:7">
      <c r="A357" s="1">
        <v>44043</v>
      </c>
      <c r="B357" s="526" t="s">
        <v>114</v>
      </c>
      <c r="C357" s="526" t="s">
        <v>27</v>
      </c>
      <c r="D357" t="s">
        <v>19</v>
      </c>
      <c r="E357" s="16"/>
      <c r="F357" s="2">
        <v>5</v>
      </c>
      <c r="G357" s="2">
        <f t="shared" si="5"/>
        <v>168.0990000000001</v>
      </c>
    </row>
    <row r="358" spans="1:7">
      <c r="A358" s="1">
        <v>44110</v>
      </c>
      <c r="B358" s="526">
        <v>20402</v>
      </c>
      <c r="C358" s="526" t="s">
        <v>27</v>
      </c>
      <c r="D358" t="s">
        <v>16</v>
      </c>
      <c r="E358" s="16"/>
      <c r="F358" s="16">
        <v>127.6</v>
      </c>
      <c r="G358" s="2">
        <f t="shared" si="5"/>
        <v>40.499000000000109</v>
      </c>
    </row>
    <row r="359" spans="1:7">
      <c r="A359" s="1">
        <v>44110</v>
      </c>
      <c r="B359" s="526">
        <v>20402</v>
      </c>
      <c r="C359" s="526" t="s">
        <v>27</v>
      </c>
      <c r="D359" t="s">
        <v>17</v>
      </c>
      <c r="E359" s="16"/>
      <c r="F359" s="16">
        <v>20.5</v>
      </c>
      <c r="G359" s="2">
        <f t="shared" si="5"/>
        <v>19.999000000000109</v>
      </c>
    </row>
    <row r="360" spans="1:7">
      <c r="A360" s="1">
        <v>44151</v>
      </c>
      <c r="B360" s="526">
        <v>20661</v>
      </c>
      <c r="C360" s="526" t="s">
        <v>27</v>
      </c>
      <c r="D360" s="67" t="s">
        <v>43</v>
      </c>
      <c r="E360" s="16"/>
      <c r="F360" s="16">
        <v>10</v>
      </c>
      <c r="G360" s="2">
        <f t="shared" si="5"/>
        <v>9.9990000000001089</v>
      </c>
    </row>
    <row r="361" spans="1:7">
      <c r="A361" s="1">
        <v>44151</v>
      </c>
      <c r="B361" s="526">
        <v>20661</v>
      </c>
      <c r="C361" s="526" t="s">
        <v>27</v>
      </c>
      <c r="D361" s="67" t="s">
        <v>44</v>
      </c>
      <c r="E361" s="16"/>
      <c r="F361" s="16">
        <v>10</v>
      </c>
      <c r="G361" s="2">
        <f t="shared" si="5"/>
        <v>-9.9999999989108801E-4</v>
      </c>
    </row>
    <row r="362" spans="1:7">
      <c r="A362" s="6">
        <v>44074</v>
      </c>
      <c r="B362" s="525" t="s">
        <v>14</v>
      </c>
      <c r="C362" s="525" t="s">
        <v>28</v>
      </c>
      <c r="D362" t="s">
        <v>16</v>
      </c>
      <c r="E362" s="16">
        <v>122.6</v>
      </c>
      <c r="G362" s="2">
        <f t="shared" si="5"/>
        <v>122.5990000000001</v>
      </c>
    </row>
    <row r="363" spans="1:7">
      <c r="A363" s="1"/>
      <c r="B363" s="526"/>
      <c r="C363" s="526"/>
      <c r="D363" t="s">
        <v>17</v>
      </c>
      <c r="E363" s="16">
        <v>14.6</v>
      </c>
      <c r="G363" s="2">
        <f t="shared" si="5"/>
        <v>137.1990000000001</v>
      </c>
    </row>
    <row r="364" spans="1:7">
      <c r="A364" s="1"/>
      <c r="B364" s="526"/>
      <c r="C364" s="526"/>
      <c r="D364" t="s">
        <v>18</v>
      </c>
      <c r="E364" s="16">
        <v>60</v>
      </c>
      <c r="G364" s="2">
        <f t="shared" si="5"/>
        <v>197.1990000000001</v>
      </c>
    </row>
    <row r="365" spans="1:7">
      <c r="A365" s="1"/>
      <c r="B365" s="526"/>
      <c r="C365" s="526"/>
      <c r="D365" t="s">
        <v>40</v>
      </c>
      <c r="E365" s="16">
        <v>5</v>
      </c>
      <c r="G365" s="2">
        <f t="shared" si="5"/>
        <v>202.1990000000001</v>
      </c>
    </row>
    <row r="366" spans="1:7">
      <c r="A366" s="1"/>
      <c r="B366" s="526"/>
      <c r="C366" s="526"/>
      <c r="D366" t="s">
        <v>45</v>
      </c>
      <c r="E366" s="16">
        <v>15</v>
      </c>
      <c r="G366" s="2">
        <f t="shared" si="5"/>
        <v>217.1990000000001</v>
      </c>
    </row>
    <row r="367" spans="1:7">
      <c r="A367" s="1">
        <v>44074</v>
      </c>
      <c r="B367" s="526" t="s">
        <v>114</v>
      </c>
      <c r="C367" s="526" t="s">
        <v>28</v>
      </c>
      <c r="D367" t="s">
        <v>18</v>
      </c>
      <c r="E367" s="16"/>
      <c r="F367" s="2">
        <v>60</v>
      </c>
      <c r="G367" s="2">
        <f t="shared" si="5"/>
        <v>157.1990000000001</v>
      </c>
    </row>
    <row r="368" spans="1:7">
      <c r="A368" s="1">
        <v>44074</v>
      </c>
      <c r="B368" s="526" t="s">
        <v>114</v>
      </c>
      <c r="C368" s="526" t="s">
        <v>28</v>
      </c>
      <c r="D368" t="s">
        <v>19</v>
      </c>
      <c r="E368" s="16"/>
      <c r="F368" s="2">
        <v>5</v>
      </c>
      <c r="G368" s="2">
        <f t="shared" si="5"/>
        <v>152.1990000000001</v>
      </c>
    </row>
    <row r="369" spans="1:7">
      <c r="A369" s="1">
        <v>44074</v>
      </c>
      <c r="B369" s="526" t="s">
        <v>114</v>
      </c>
      <c r="C369" s="526" t="s">
        <v>28</v>
      </c>
      <c r="D369" t="s">
        <v>45</v>
      </c>
      <c r="E369" s="16"/>
      <c r="F369" s="2">
        <v>4</v>
      </c>
      <c r="G369" s="2">
        <f t="shared" si="5"/>
        <v>148.1990000000001</v>
      </c>
    </row>
    <row r="370" spans="1:7">
      <c r="A370" s="1">
        <v>44158</v>
      </c>
      <c r="B370" s="526">
        <v>20847</v>
      </c>
      <c r="C370" s="526" t="s">
        <v>28</v>
      </c>
      <c r="D370" t="s">
        <v>16</v>
      </c>
      <c r="E370" s="16"/>
      <c r="F370" s="2">
        <v>122.6</v>
      </c>
      <c r="G370" s="2">
        <f t="shared" si="5"/>
        <v>25.599000000000103</v>
      </c>
    </row>
    <row r="371" spans="1:7">
      <c r="A371" s="1">
        <v>44158</v>
      </c>
      <c r="B371" s="526">
        <v>20847</v>
      </c>
      <c r="C371" s="526" t="s">
        <v>28</v>
      </c>
      <c r="D371" t="s">
        <v>17</v>
      </c>
      <c r="E371" s="16"/>
      <c r="F371" s="2">
        <v>14.6</v>
      </c>
      <c r="G371" s="2">
        <f t="shared" si="5"/>
        <v>10.999000000000104</v>
      </c>
    </row>
    <row r="372" spans="1:7">
      <c r="A372" s="1">
        <v>44158</v>
      </c>
      <c r="B372" s="526">
        <v>20847</v>
      </c>
      <c r="C372" s="526" t="s">
        <v>28</v>
      </c>
      <c r="D372" t="s">
        <v>45</v>
      </c>
      <c r="E372" s="16"/>
      <c r="F372" s="2">
        <v>11</v>
      </c>
      <c r="G372" s="2">
        <f t="shared" si="5"/>
        <v>-9.9999999989641708E-4</v>
      </c>
    </row>
    <row r="373" spans="1:7">
      <c r="A373" s="6">
        <v>44104</v>
      </c>
      <c r="B373" s="525" t="s">
        <v>14</v>
      </c>
      <c r="C373" s="525" t="s">
        <v>29</v>
      </c>
      <c r="D373" t="s">
        <v>16</v>
      </c>
      <c r="E373" s="16">
        <v>130.19999999999999</v>
      </c>
      <c r="G373" s="2">
        <f t="shared" si="5"/>
        <v>130.1990000000001</v>
      </c>
    </row>
    <row r="374" spans="1:7">
      <c r="A374" s="1"/>
      <c r="B374" s="526"/>
      <c r="C374" s="526"/>
      <c r="D374" t="s">
        <v>17</v>
      </c>
      <c r="E374" s="16">
        <v>16.899999999999999</v>
      </c>
      <c r="G374" s="2">
        <f t="shared" si="5"/>
        <v>147.0990000000001</v>
      </c>
    </row>
    <row r="375" spans="1:7">
      <c r="A375" s="1"/>
      <c r="B375" s="526"/>
      <c r="C375" s="526"/>
      <c r="D375" t="s">
        <v>18</v>
      </c>
      <c r="E375" s="16">
        <v>60</v>
      </c>
      <c r="G375" s="2">
        <f t="shared" si="5"/>
        <v>207.0990000000001</v>
      </c>
    </row>
    <row r="376" spans="1:7">
      <c r="A376" s="1"/>
      <c r="B376" s="526"/>
      <c r="C376" s="526"/>
      <c r="D376" t="s">
        <v>40</v>
      </c>
      <c r="E376" s="16">
        <v>5</v>
      </c>
      <c r="G376" s="2">
        <f t="shared" si="5"/>
        <v>212.0990000000001</v>
      </c>
    </row>
    <row r="377" spans="1:7">
      <c r="A377" s="1"/>
      <c r="B377" s="526"/>
      <c r="C377" s="526"/>
      <c r="D377" t="s">
        <v>45</v>
      </c>
      <c r="E377" s="16">
        <v>8.5</v>
      </c>
      <c r="G377" s="2">
        <f t="shared" si="5"/>
        <v>220.5990000000001</v>
      </c>
    </row>
    <row r="378" spans="1:7">
      <c r="A378" s="1">
        <v>44104</v>
      </c>
      <c r="B378" s="526" t="s">
        <v>114</v>
      </c>
      <c r="C378" s="526" t="s">
        <v>29</v>
      </c>
      <c r="D378" t="s">
        <v>18</v>
      </c>
      <c r="E378" s="16"/>
      <c r="F378" s="2">
        <v>60</v>
      </c>
      <c r="G378" s="2">
        <f t="shared" si="5"/>
        <v>160.5990000000001</v>
      </c>
    </row>
    <row r="379" spans="1:7">
      <c r="A379" s="1">
        <v>44104</v>
      </c>
      <c r="B379" s="526" t="s">
        <v>114</v>
      </c>
      <c r="C379" s="526" t="s">
        <v>29</v>
      </c>
      <c r="D379" t="s">
        <v>19</v>
      </c>
      <c r="E379" s="16"/>
      <c r="F379" s="2">
        <v>5</v>
      </c>
      <c r="G379" s="2">
        <f t="shared" si="5"/>
        <v>155.5990000000001</v>
      </c>
    </row>
    <row r="380" spans="1:7">
      <c r="A380" s="1">
        <v>44104</v>
      </c>
      <c r="B380" s="526" t="s">
        <v>114</v>
      </c>
      <c r="C380" s="526" t="s">
        <v>29</v>
      </c>
      <c r="D380" t="s">
        <v>45</v>
      </c>
      <c r="E380" s="16"/>
      <c r="F380" s="2">
        <v>8.5</v>
      </c>
      <c r="G380" s="2">
        <f t="shared" si="5"/>
        <v>147.0990000000001</v>
      </c>
    </row>
    <row r="381" spans="1:7">
      <c r="A381" s="1">
        <v>44183</v>
      </c>
      <c r="B381" s="526">
        <v>21112</v>
      </c>
      <c r="C381" s="526" t="s">
        <v>29</v>
      </c>
      <c r="D381" t="s">
        <v>16</v>
      </c>
      <c r="E381" s="16"/>
      <c r="F381" s="2">
        <v>130.19999999999999</v>
      </c>
      <c r="G381" s="2">
        <f t="shared" si="5"/>
        <v>16.899000000000115</v>
      </c>
    </row>
    <row r="382" spans="1:7">
      <c r="A382" s="1">
        <v>44183</v>
      </c>
      <c r="B382" s="526">
        <v>21112</v>
      </c>
      <c r="C382" s="526" t="s">
        <v>29</v>
      </c>
      <c r="D382" t="s">
        <v>17</v>
      </c>
      <c r="E382" s="16"/>
      <c r="F382" s="2">
        <v>16.899999999999999</v>
      </c>
      <c r="G382" s="2">
        <f t="shared" si="5"/>
        <v>-9.9999999988398258E-4</v>
      </c>
    </row>
    <row r="383" spans="1:7">
      <c r="A383" s="6">
        <v>44135</v>
      </c>
      <c r="B383" s="525" t="s">
        <v>14</v>
      </c>
      <c r="C383" s="525" t="s">
        <v>30</v>
      </c>
      <c r="D383" t="s">
        <v>16</v>
      </c>
      <c r="E383" s="16">
        <v>152.69999999999999</v>
      </c>
      <c r="G383" s="2">
        <f t="shared" si="5"/>
        <v>152.6990000000001</v>
      </c>
    </row>
    <row r="384" spans="1:7">
      <c r="A384" s="1"/>
      <c r="B384" s="526"/>
      <c r="C384" s="526"/>
      <c r="D384" t="s">
        <v>17</v>
      </c>
      <c r="E384" s="16">
        <v>17.899999999999999</v>
      </c>
      <c r="G384" s="2">
        <f t="shared" si="5"/>
        <v>170.5990000000001</v>
      </c>
    </row>
    <row r="385" spans="1:7">
      <c r="A385" s="1"/>
      <c r="B385" s="526"/>
      <c r="C385" s="526"/>
      <c r="D385" t="s">
        <v>18</v>
      </c>
      <c r="E385" s="16">
        <v>60</v>
      </c>
      <c r="G385" s="2">
        <f t="shared" si="5"/>
        <v>230.5990000000001</v>
      </c>
    </row>
    <row r="386" spans="1:7">
      <c r="A386" s="1"/>
      <c r="B386" s="526"/>
      <c r="C386" s="526"/>
      <c r="D386" t="s">
        <v>40</v>
      </c>
      <c r="E386" s="16">
        <v>5</v>
      </c>
      <c r="G386" s="2">
        <f t="shared" si="5"/>
        <v>235.5990000000001</v>
      </c>
    </row>
    <row r="387" spans="1:7">
      <c r="A387" s="1"/>
      <c r="B387" s="526"/>
      <c r="C387" s="526"/>
      <c r="D387" s="67" t="s">
        <v>46</v>
      </c>
      <c r="E387" s="16">
        <v>10</v>
      </c>
      <c r="G387" s="2">
        <f t="shared" si="5"/>
        <v>245.5990000000001</v>
      </c>
    </row>
    <row r="388" spans="1:7">
      <c r="A388" s="1"/>
      <c r="B388" s="526"/>
      <c r="C388" s="526"/>
      <c r="D388" s="67" t="s">
        <v>47</v>
      </c>
      <c r="E388" s="16">
        <v>10</v>
      </c>
      <c r="G388" s="2">
        <f t="shared" si="5"/>
        <v>255.5990000000001</v>
      </c>
    </row>
    <row r="389" spans="1:7">
      <c r="A389" s="1">
        <v>44135</v>
      </c>
      <c r="B389" s="526" t="s">
        <v>114</v>
      </c>
      <c r="C389" s="526" t="s">
        <v>30</v>
      </c>
      <c r="D389" t="s">
        <v>18</v>
      </c>
      <c r="E389" s="16"/>
      <c r="F389" s="2">
        <v>60</v>
      </c>
      <c r="G389" s="2">
        <f t="shared" si="5"/>
        <v>195.5990000000001</v>
      </c>
    </row>
    <row r="390" spans="1:7">
      <c r="A390" s="1">
        <v>44135</v>
      </c>
      <c r="B390" s="526" t="s">
        <v>114</v>
      </c>
      <c r="C390" s="526" t="s">
        <v>30</v>
      </c>
      <c r="D390" t="s">
        <v>19</v>
      </c>
      <c r="E390" s="16"/>
      <c r="F390" s="2">
        <v>5</v>
      </c>
      <c r="G390" s="2">
        <f t="shared" si="5"/>
        <v>190.5990000000001</v>
      </c>
    </row>
    <row r="391" spans="1:7">
      <c r="A391" s="1">
        <v>44151</v>
      </c>
      <c r="B391" s="526">
        <v>20661</v>
      </c>
      <c r="C391" s="526" t="s">
        <v>30</v>
      </c>
      <c r="D391" s="67" t="s">
        <v>46</v>
      </c>
      <c r="E391" s="16"/>
      <c r="F391" s="2">
        <v>10</v>
      </c>
      <c r="G391" s="2">
        <f t="shared" si="5"/>
        <v>180.5990000000001</v>
      </c>
    </row>
    <row r="392" spans="1:7">
      <c r="A392" s="1">
        <v>44151</v>
      </c>
      <c r="B392" s="526">
        <v>20661</v>
      </c>
      <c r="C392" s="526" t="s">
        <v>30</v>
      </c>
      <c r="D392" s="67" t="s">
        <v>47</v>
      </c>
      <c r="E392" s="16"/>
      <c r="F392" s="2">
        <v>10</v>
      </c>
      <c r="G392" s="2">
        <f t="shared" si="5"/>
        <v>170.5990000000001</v>
      </c>
    </row>
    <row r="393" spans="1:7">
      <c r="A393" s="1">
        <v>44195</v>
      </c>
      <c r="B393" s="526">
        <v>21255</v>
      </c>
      <c r="C393" s="526" t="s">
        <v>30</v>
      </c>
      <c r="D393" s="67" t="s">
        <v>16</v>
      </c>
      <c r="E393" s="16"/>
      <c r="F393" s="2">
        <v>152.69999999999999</v>
      </c>
      <c r="G393" s="2">
        <f t="shared" si="5"/>
        <v>17.899000000000115</v>
      </c>
    </row>
    <row r="394" spans="1:7">
      <c r="A394" s="1">
        <v>44195</v>
      </c>
      <c r="B394" s="526">
        <v>21255</v>
      </c>
      <c r="C394" s="526" t="s">
        <v>30</v>
      </c>
      <c r="D394" s="67" t="s">
        <v>17</v>
      </c>
      <c r="E394" s="16"/>
      <c r="F394" s="2">
        <v>17.899999999999999</v>
      </c>
      <c r="G394" s="2">
        <f t="shared" si="5"/>
        <v>-9.9999999988398258E-4</v>
      </c>
    </row>
    <row r="395" spans="1:7">
      <c r="A395" s="6">
        <v>44165</v>
      </c>
      <c r="B395" s="525" t="s">
        <v>14</v>
      </c>
      <c r="C395" s="525" t="s">
        <v>33</v>
      </c>
      <c r="D395" s="67" t="s">
        <v>16</v>
      </c>
      <c r="E395" s="16">
        <v>144.80000000000001</v>
      </c>
      <c r="G395" s="2">
        <f t="shared" si="5"/>
        <v>144.79900000000012</v>
      </c>
    </row>
    <row r="396" spans="1:7">
      <c r="A396" s="1"/>
      <c r="B396" s="526"/>
      <c r="C396" s="526"/>
      <c r="D396" s="67" t="s">
        <v>17</v>
      </c>
      <c r="E396" s="16">
        <v>18.399999999999999</v>
      </c>
      <c r="G396" s="2">
        <f t="shared" si="5"/>
        <v>163.19900000000013</v>
      </c>
    </row>
    <row r="397" spans="1:7">
      <c r="A397" s="1"/>
      <c r="B397" s="526"/>
      <c r="C397" s="526"/>
      <c r="D397" s="67" t="s">
        <v>18</v>
      </c>
      <c r="E397" s="16">
        <v>60</v>
      </c>
      <c r="G397" s="2">
        <f t="shared" si="5"/>
        <v>223.19900000000013</v>
      </c>
    </row>
    <row r="398" spans="1:7">
      <c r="A398" s="1"/>
      <c r="B398" s="526"/>
      <c r="C398" s="526"/>
      <c r="D398" s="67" t="s">
        <v>40</v>
      </c>
      <c r="E398" s="16">
        <v>5</v>
      </c>
      <c r="G398" s="2">
        <f t="shared" si="5"/>
        <v>228.19900000000013</v>
      </c>
    </row>
    <row r="399" spans="1:7">
      <c r="A399" s="1">
        <v>44165</v>
      </c>
      <c r="B399" s="526" t="s">
        <v>114</v>
      </c>
      <c r="C399" s="526" t="s">
        <v>33</v>
      </c>
      <c r="D399" s="67" t="s">
        <v>18</v>
      </c>
      <c r="F399" s="2">
        <v>60</v>
      </c>
      <c r="G399" s="2">
        <f t="shared" ref="G399:G469" si="6">+G398+E399-F399</f>
        <v>168.19900000000013</v>
      </c>
    </row>
    <row r="400" spans="1:7">
      <c r="A400" s="1">
        <v>44165</v>
      </c>
      <c r="B400" s="526" t="s">
        <v>114</v>
      </c>
      <c r="C400" s="526" t="s">
        <v>33</v>
      </c>
      <c r="D400" s="67" t="s">
        <v>40</v>
      </c>
      <c r="F400" s="2">
        <v>5</v>
      </c>
      <c r="G400" s="2">
        <f t="shared" si="6"/>
        <v>163.19900000000013</v>
      </c>
    </row>
    <row r="401" spans="1:7">
      <c r="A401" s="1">
        <v>44236</v>
      </c>
      <c r="B401" s="526">
        <v>21539</v>
      </c>
      <c r="C401" s="526" t="s">
        <v>33</v>
      </c>
      <c r="D401" s="67" t="s">
        <v>16</v>
      </c>
      <c r="F401" s="2">
        <v>144.80000000000001</v>
      </c>
      <c r="G401" s="2">
        <f t="shared" si="6"/>
        <v>18.399000000000115</v>
      </c>
    </row>
    <row r="402" spans="1:7">
      <c r="A402" s="1">
        <v>44236</v>
      </c>
      <c r="B402" s="526">
        <v>21539</v>
      </c>
      <c r="C402" s="526" t="s">
        <v>33</v>
      </c>
      <c r="D402" s="67" t="s">
        <v>17</v>
      </c>
      <c r="F402" s="2">
        <v>18.399999999999999</v>
      </c>
      <c r="G402" s="2">
        <f t="shared" si="6"/>
        <v>-9.9999999988398258E-4</v>
      </c>
    </row>
    <row r="403" spans="1:7">
      <c r="A403" s="6">
        <v>44196</v>
      </c>
      <c r="B403" s="525" t="s">
        <v>14</v>
      </c>
      <c r="C403" s="525" t="s">
        <v>34</v>
      </c>
      <c r="D403" t="s">
        <v>16</v>
      </c>
      <c r="E403" s="80">
        <v>171.3</v>
      </c>
      <c r="G403" s="2">
        <f t="shared" si="6"/>
        <v>171.29900000000012</v>
      </c>
    </row>
    <row r="404" spans="1:7">
      <c r="A404" s="1"/>
      <c r="B404" s="526"/>
      <c r="C404" s="526"/>
      <c r="D404" t="s">
        <v>17</v>
      </c>
      <c r="E404" s="80">
        <v>16.3</v>
      </c>
      <c r="G404" s="2">
        <f t="shared" si="6"/>
        <v>187.59900000000013</v>
      </c>
    </row>
    <row r="405" spans="1:7">
      <c r="A405" s="1"/>
      <c r="B405" s="526"/>
      <c r="C405" s="526"/>
      <c r="D405" t="s">
        <v>48</v>
      </c>
      <c r="E405" s="80">
        <v>60</v>
      </c>
      <c r="G405" s="2">
        <f t="shared" si="6"/>
        <v>247.59900000000013</v>
      </c>
    </row>
    <row r="406" spans="1:7">
      <c r="A406" s="1"/>
      <c r="B406" s="526"/>
      <c r="C406" s="526"/>
      <c r="D406" t="s">
        <v>40</v>
      </c>
      <c r="E406" s="80">
        <v>5</v>
      </c>
      <c r="G406" s="2">
        <f t="shared" si="6"/>
        <v>252.59900000000013</v>
      </c>
    </row>
    <row r="407" spans="1:7">
      <c r="A407" s="81">
        <v>44196</v>
      </c>
      <c r="B407" s="526" t="s">
        <v>114</v>
      </c>
      <c r="C407" s="526" t="s">
        <v>34</v>
      </c>
      <c r="D407" t="s">
        <v>48</v>
      </c>
      <c r="F407" s="2">
        <v>60</v>
      </c>
      <c r="G407" s="2">
        <f t="shared" si="6"/>
        <v>192.59900000000013</v>
      </c>
    </row>
    <row r="408" spans="1:7">
      <c r="A408" s="81">
        <v>44196</v>
      </c>
      <c r="B408" s="526" t="s">
        <v>114</v>
      </c>
      <c r="C408" s="526" t="s">
        <v>34</v>
      </c>
      <c r="D408" t="s">
        <v>40</v>
      </c>
      <c r="F408" s="2">
        <v>5</v>
      </c>
      <c r="G408" s="2">
        <f t="shared" si="6"/>
        <v>187.59900000000013</v>
      </c>
    </row>
    <row r="409" spans="1:7">
      <c r="A409" s="1">
        <v>44236</v>
      </c>
      <c r="B409" s="526">
        <v>21539</v>
      </c>
      <c r="C409" s="526" t="s">
        <v>34</v>
      </c>
      <c r="D409" t="s">
        <v>16</v>
      </c>
      <c r="F409" s="2">
        <v>171.3</v>
      </c>
      <c r="G409" s="2">
        <f t="shared" si="6"/>
        <v>16.29900000000012</v>
      </c>
    </row>
    <row r="410" spans="1:7">
      <c r="A410" s="1">
        <v>44236</v>
      </c>
      <c r="B410" s="526">
        <v>21539</v>
      </c>
      <c r="C410" s="526" t="s">
        <v>34</v>
      </c>
      <c r="D410" t="s">
        <v>17</v>
      </c>
      <c r="F410" s="2">
        <v>16.3</v>
      </c>
      <c r="G410" s="2">
        <f t="shared" si="6"/>
        <v>-9.9999999988042987E-4</v>
      </c>
    </row>
    <row r="411" spans="1:7">
      <c r="A411" s="6">
        <v>44227</v>
      </c>
      <c r="B411" s="525" t="s">
        <v>14</v>
      </c>
      <c r="C411" s="525" t="s">
        <v>15</v>
      </c>
      <c r="D411" t="s">
        <v>16</v>
      </c>
      <c r="E411" s="80">
        <v>176.8</v>
      </c>
      <c r="G411" s="2">
        <f t="shared" si="6"/>
        <v>176.79900000000012</v>
      </c>
    </row>
    <row r="412" spans="1:7">
      <c r="A412" s="1"/>
      <c r="B412" s="526"/>
      <c r="C412" s="526"/>
      <c r="D412" t="s">
        <v>17</v>
      </c>
      <c r="E412" s="80">
        <v>20.7</v>
      </c>
      <c r="G412" s="2">
        <f t="shared" si="6"/>
        <v>197.49900000000011</v>
      </c>
    </row>
    <row r="413" spans="1:7">
      <c r="A413" s="1"/>
      <c r="B413" s="526"/>
      <c r="C413" s="526"/>
      <c r="D413" t="s">
        <v>48</v>
      </c>
      <c r="E413" s="80">
        <v>60</v>
      </c>
      <c r="G413" s="2">
        <f t="shared" si="6"/>
        <v>257.49900000000014</v>
      </c>
    </row>
    <row r="414" spans="1:7">
      <c r="A414" s="1"/>
      <c r="B414" s="526"/>
      <c r="C414" s="526"/>
      <c r="D414" t="s">
        <v>40</v>
      </c>
      <c r="E414" s="80">
        <v>5</v>
      </c>
      <c r="G414" s="2">
        <f t="shared" si="6"/>
        <v>262.49900000000014</v>
      </c>
    </row>
    <row r="415" spans="1:7">
      <c r="A415" s="81">
        <v>44227</v>
      </c>
      <c r="B415" s="526" t="s">
        <v>114</v>
      </c>
      <c r="C415" s="526" t="s">
        <v>15</v>
      </c>
      <c r="D415" t="s">
        <v>48</v>
      </c>
      <c r="F415" s="2">
        <v>60</v>
      </c>
      <c r="G415" s="2">
        <f t="shared" si="6"/>
        <v>202.49900000000014</v>
      </c>
    </row>
    <row r="416" spans="1:7">
      <c r="A416" s="81">
        <v>44227</v>
      </c>
      <c r="B416" s="526" t="s">
        <v>114</v>
      </c>
      <c r="C416" s="526" t="s">
        <v>15</v>
      </c>
      <c r="D416" t="s">
        <v>40</v>
      </c>
      <c r="F416" s="2">
        <v>5</v>
      </c>
      <c r="G416" s="2">
        <f t="shared" si="6"/>
        <v>197.49900000000014</v>
      </c>
    </row>
    <row r="417" spans="1:7">
      <c r="A417" s="81">
        <v>44292</v>
      </c>
      <c r="B417" s="526">
        <v>22087</v>
      </c>
      <c r="C417" s="526" t="s">
        <v>15</v>
      </c>
      <c r="D417" t="s">
        <v>16</v>
      </c>
      <c r="F417" s="2">
        <v>176.8</v>
      </c>
      <c r="G417" s="2">
        <f t="shared" si="6"/>
        <v>20.699000000000126</v>
      </c>
    </row>
    <row r="418" spans="1:7">
      <c r="A418" s="81">
        <v>44292</v>
      </c>
      <c r="B418" s="526">
        <v>22087</v>
      </c>
      <c r="C418" s="526" t="s">
        <v>15</v>
      </c>
      <c r="D418" t="s">
        <v>17</v>
      </c>
      <c r="F418" s="2">
        <v>20.7</v>
      </c>
      <c r="G418" s="2">
        <f t="shared" si="6"/>
        <v>-9.9999999987332444E-4</v>
      </c>
    </row>
    <row r="419" spans="1:7">
      <c r="A419" s="6">
        <v>44255</v>
      </c>
      <c r="B419" s="525" t="s">
        <v>14</v>
      </c>
      <c r="C419" s="525" t="s">
        <v>20</v>
      </c>
      <c r="D419" t="s">
        <v>16</v>
      </c>
      <c r="E419" s="80">
        <v>164.4</v>
      </c>
      <c r="G419" s="2">
        <f t="shared" si="6"/>
        <v>164.39900000000014</v>
      </c>
    </row>
    <row r="420" spans="1:7">
      <c r="A420" s="1"/>
      <c r="B420" s="526"/>
      <c r="C420" s="526"/>
      <c r="D420" t="s">
        <v>17</v>
      </c>
      <c r="E420" s="80">
        <v>20.7</v>
      </c>
      <c r="G420" s="2">
        <f t="shared" si="6"/>
        <v>185.09900000000013</v>
      </c>
    </row>
    <row r="421" spans="1:7">
      <c r="A421" s="1"/>
      <c r="B421" s="526"/>
      <c r="C421" s="526"/>
      <c r="D421" t="s">
        <v>48</v>
      </c>
      <c r="E421" s="80">
        <v>56</v>
      </c>
      <c r="G421" s="2">
        <f t="shared" si="6"/>
        <v>241.09900000000013</v>
      </c>
    </row>
    <row r="422" spans="1:7">
      <c r="A422" s="1"/>
      <c r="B422" s="526"/>
      <c r="C422" s="526"/>
      <c r="D422" t="s">
        <v>40</v>
      </c>
      <c r="E422" s="80">
        <v>5</v>
      </c>
      <c r="G422" s="2">
        <f t="shared" si="6"/>
        <v>246.09900000000013</v>
      </c>
    </row>
    <row r="423" spans="1:7">
      <c r="A423" s="1">
        <v>44255</v>
      </c>
      <c r="B423" s="526" t="s">
        <v>114</v>
      </c>
      <c r="C423" s="526" t="s">
        <v>20</v>
      </c>
      <c r="D423" t="s">
        <v>18</v>
      </c>
      <c r="E423" s="80"/>
      <c r="F423" s="2">
        <v>56</v>
      </c>
      <c r="G423" s="2">
        <f t="shared" si="6"/>
        <v>190.09900000000013</v>
      </c>
    </row>
    <row r="424" spans="1:7">
      <c r="A424" s="1">
        <v>44255</v>
      </c>
      <c r="B424" s="526" t="s">
        <v>114</v>
      </c>
      <c r="C424" s="526" t="s">
        <v>20</v>
      </c>
      <c r="D424" t="s">
        <v>19</v>
      </c>
      <c r="E424" s="80"/>
      <c r="F424" s="2">
        <v>5</v>
      </c>
      <c r="G424" s="2">
        <f t="shared" si="6"/>
        <v>185.09900000000013</v>
      </c>
    </row>
    <row r="425" spans="1:7">
      <c r="A425" s="1">
        <v>44320</v>
      </c>
      <c r="B425" s="526">
        <v>22339</v>
      </c>
      <c r="C425" s="526" t="s">
        <v>20</v>
      </c>
      <c r="D425" t="s">
        <v>16</v>
      </c>
      <c r="E425" s="80"/>
      <c r="F425" s="2">
        <v>164.4</v>
      </c>
      <c r="G425" s="2">
        <f t="shared" si="6"/>
        <v>20.699000000000126</v>
      </c>
    </row>
    <row r="426" spans="1:7">
      <c r="A426" s="1">
        <v>44320</v>
      </c>
      <c r="B426" s="526">
        <v>22339</v>
      </c>
      <c r="C426" s="526" t="s">
        <v>20</v>
      </c>
      <c r="D426" t="s">
        <v>17</v>
      </c>
      <c r="E426" s="80"/>
      <c r="F426" s="2">
        <v>20.7</v>
      </c>
      <c r="G426" s="2">
        <f t="shared" si="6"/>
        <v>-9.9999999987332444E-4</v>
      </c>
    </row>
    <row r="427" spans="1:7">
      <c r="A427" s="6">
        <v>44286</v>
      </c>
      <c r="B427" s="525" t="s">
        <v>14</v>
      </c>
      <c r="C427" s="525" t="s">
        <v>23</v>
      </c>
      <c r="D427" t="s">
        <v>16</v>
      </c>
      <c r="E427" s="80">
        <v>180.4</v>
      </c>
      <c r="G427" s="2">
        <f t="shared" si="6"/>
        <v>180.39900000000014</v>
      </c>
    </row>
    <row r="428" spans="1:7">
      <c r="A428" s="1"/>
      <c r="B428" s="526"/>
      <c r="C428" s="526"/>
      <c r="D428" t="s">
        <v>17</v>
      </c>
      <c r="E428" s="80">
        <v>20.100000000000001</v>
      </c>
      <c r="G428" s="2">
        <f t="shared" si="6"/>
        <v>200.49900000000014</v>
      </c>
    </row>
    <row r="429" spans="1:7">
      <c r="A429" s="1"/>
      <c r="B429" s="526"/>
      <c r="C429" s="526"/>
      <c r="D429" t="s">
        <v>48</v>
      </c>
      <c r="E429" s="80">
        <v>60</v>
      </c>
      <c r="G429" s="2">
        <f t="shared" si="6"/>
        <v>260.49900000000014</v>
      </c>
    </row>
    <row r="430" spans="1:7">
      <c r="A430" s="1"/>
      <c r="B430" s="526"/>
      <c r="C430" s="526"/>
      <c r="D430" t="s">
        <v>40</v>
      </c>
      <c r="E430" s="80">
        <v>5</v>
      </c>
      <c r="G430" s="2">
        <f t="shared" si="6"/>
        <v>265.49900000000014</v>
      </c>
    </row>
    <row r="431" spans="1:7">
      <c r="A431" s="1"/>
      <c r="B431" s="526"/>
      <c r="C431" s="526"/>
      <c r="D431" t="s">
        <v>50</v>
      </c>
      <c r="E431" s="80">
        <v>10</v>
      </c>
      <c r="G431" s="2">
        <f t="shared" si="6"/>
        <v>275.49900000000014</v>
      </c>
    </row>
    <row r="432" spans="1:7">
      <c r="A432" s="1">
        <v>44278</v>
      </c>
      <c r="B432" s="526">
        <v>22048</v>
      </c>
      <c r="C432" s="526" t="s">
        <v>23</v>
      </c>
      <c r="D432" t="s">
        <v>50</v>
      </c>
      <c r="E432" s="80"/>
      <c r="F432" s="2">
        <v>10</v>
      </c>
      <c r="G432" s="2">
        <f t="shared" si="6"/>
        <v>265.49900000000014</v>
      </c>
    </row>
    <row r="433" spans="1:7">
      <c r="A433" s="1">
        <v>44347</v>
      </c>
      <c r="B433" s="526" t="s">
        <v>114</v>
      </c>
      <c r="C433" s="526" t="s">
        <v>23</v>
      </c>
      <c r="D433" t="s">
        <v>18</v>
      </c>
      <c r="E433" s="80"/>
      <c r="F433" s="2">
        <v>60</v>
      </c>
      <c r="G433" s="2">
        <f t="shared" si="6"/>
        <v>205.49900000000014</v>
      </c>
    </row>
    <row r="434" spans="1:7">
      <c r="A434" s="1">
        <v>44347</v>
      </c>
      <c r="B434" s="526" t="s">
        <v>114</v>
      </c>
      <c r="C434" s="526" t="s">
        <v>23</v>
      </c>
      <c r="D434" t="s">
        <v>19</v>
      </c>
      <c r="E434" s="80"/>
      <c r="F434" s="2">
        <v>5</v>
      </c>
      <c r="G434" s="2">
        <f t="shared" si="6"/>
        <v>200.49900000000014</v>
      </c>
    </row>
    <row r="435" spans="1:7">
      <c r="A435" s="1">
        <v>44320</v>
      </c>
      <c r="B435" s="526">
        <v>22339</v>
      </c>
      <c r="C435" s="526" t="s">
        <v>23</v>
      </c>
      <c r="D435" t="s">
        <v>17</v>
      </c>
      <c r="E435" s="80"/>
      <c r="F435" s="2">
        <v>20.100000000000001</v>
      </c>
      <c r="G435" s="2">
        <f t="shared" si="6"/>
        <v>180.39900000000014</v>
      </c>
    </row>
    <row r="436" spans="1:7">
      <c r="A436" s="1">
        <v>44341</v>
      </c>
      <c r="B436" s="526">
        <v>22617</v>
      </c>
      <c r="C436" s="526" t="s">
        <v>23</v>
      </c>
      <c r="D436" t="s">
        <v>16</v>
      </c>
      <c r="E436" s="80"/>
      <c r="F436" s="2">
        <v>180.4</v>
      </c>
      <c r="G436" s="2">
        <f t="shared" si="6"/>
        <v>-9.999999998626663E-4</v>
      </c>
    </row>
    <row r="437" spans="1:7">
      <c r="A437" s="6">
        <v>44316</v>
      </c>
      <c r="B437" s="525" t="s">
        <v>14</v>
      </c>
      <c r="C437" s="525" t="s">
        <v>24</v>
      </c>
      <c r="D437" t="s">
        <v>16</v>
      </c>
      <c r="E437" s="80">
        <v>174.1</v>
      </c>
      <c r="G437" s="2">
        <f t="shared" si="6"/>
        <v>174.09900000000013</v>
      </c>
    </row>
    <row r="438" spans="1:7">
      <c r="A438" s="1"/>
      <c r="B438" s="526"/>
      <c r="C438" s="526"/>
      <c r="D438" t="s">
        <v>17</v>
      </c>
      <c r="E438" s="80">
        <v>16.5</v>
      </c>
      <c r="G438" s="2">
        <f t="shared" si="6"/>
        <v>190.59900000000013</v>
      </c>
    </row>
    <row r="439" spans="1:7">
      <c r="A439" s="1"/>
      <c r="B439" s="526"/>
      <c r="C439" s="526"/>
      <c r="D439" t="s">
        <v>48</v>
      </c>
      <c r="E439" s="80">
        <v>60</v>
      </c>
      <c r="G439" s="2">
        <f t="shared" si="6"/>
        <v>250.59900000000013</v>
      </c>
    </row>
    <row r="440" spans="1:7">
      <c r="A440" s="1"/>
      <c r="B440" s="526"/>
      <c r="C440" s="526"/>
      <c r="D440" t="s">
        <v>40</v>
      </c>
      <c r="E440" s="80">
        <v>5</v>
      </c>
      <c r="G440" s="2">
        <f t="shared" si="6"/>
        <v>255.59900000000013</v>
      </c>
    </row>
    <row r="441" spans="1:7">
      <c r="A441" s="1">
        <v>44389</v>
      </c>
      <c r="B441" s="526">
        <v>22984</v>
      </c>
      <c r="C441" s="526" t="s">
        <v>24</v>
      </c>
      <c r="D441" t="s">
        <v>16</v>
      </c>
      <c r="E441" s="80"/>
      <c r="F441" s="80">
        <v>174.1</v>
      </c>
      <c r="G441" s="2">
        <f t="shared" si="6"/>
        <v>81.499000000000137</v>
      </c>
    </row>
    <row r="442" spans="1:7">
      <c r="A442" s="1">
        <v>44389</v>
      </c>
      <c r="B442" s="526">
        <v>22984</v>
      </c>
      <c r="C442" s="526" t="s">
        <v>24</v>
      </c>
      <c r="D442" t="s">
        <v>17</v>
      </c>
      <c r="E442" s="80"/>
      <c r="F442" s="80">
        <v>16.5</v>
      </c>
      <c r="G442" s="2">
        <f t="shared" si="6"/>
        <v>64.999000000000137</v>
      </c>
    </row>
    <row r="443" spans="1:7">
      <c r="A443" s="1">
        <v>44316</v>
      </c>
      <c r="B443" s="526" t="s">
        <v>114</v>
      </c>
      <c r="C443" s="526" t="s">
        <v>24</v>
      </c>
      <c r="D443" t="s">
        <v>18</v>
      </c>
      <c r="E443" s="80"/>
      <c r="F443" s="2">
        <v>60</v>
      </c>
      <c r="G443" s="2">
        <f t="shared" si="6"/>
        <v>4.9990000000001373</v>
      </c>
    </row>
    <row r="444" spans="1:7">
      <c r="A444" s="1">
        <v>44316</v>
      </c>
      <c r="B444" s="526" t="s">
        <v>114</v>
      </c>
      <c r="C444" s="526" t="s">
        <v>24</v>
      </c>
      <c r="D444" t="s">
        <v>19</v>
      </c>
      <c r="E444" s="80"/>
      <c r="F444" s="2">
        <v>5</v>
      </c>
      <c r="G444" s="2">
        <f t="shared" si="6"/>
        <v>-9.999999998626663E-4</v>
      </c>
    </row>
    <row r="445" spans="1:7">
      <c r="A445" s="6">
        <v>44347</v>
      </c>
      <c r="B445" s="525" t="s">
        <v>14</v>
      </c>
      <c r="C445" s="525" t="s">
        <v>25</v>
      </c>
      <c r="D445" t="s">
        <v>16</v>
      </c>
      <c r="E445" s="80">
        <v>155.4</v>
      </c>
      <c r="G445" s="2">
        <f t="shared" si="6"/>
        <v>155.39900000000014</v>
      </c>
    </row>
    <row r="446" spans="1:7">
      <c r="A446" s="1"/>
      <c r="B446" s="526"/>
      <c r="C446" s="526"/>
      <c r="D446" t="s">
        <v>17</v>
      </c>
      <c r="E446" s="80">
        <v>13.2</v>
      </c>
      <c r="G446" s="2">
        <f t="shared" si="6"/>
        <v>168.59900000000013</v>
      </c>
    </row>
    <row r="447" spans="1:7">
      <c r="A447" s="1"/>
      <c r="B447" s="526"/>
      <c r="C447" s="526"/>
      <c r="D447" t="s">
        <v>48</v>
      </c>
      <c r="E447" s="80">
        <v>60</v>
      </c>
      <c r="G447" s="2">
        <f t="shared" si="6"/>
        <v>228.59900000000013</v>
      </c>
    </row>
    <row r="448" spans="1:7">
      <c r="A448" s="1"/>
      <c r="B448" s="526"/>
      <c r="C448" s="526"/>
      <c r="D448" t="s">
        <v>40</v>
      </c>
      <c r="E448" s="80">
        <v>5</v>
      </c>
      <c r="G448" s="2">
        <f t="shared" si="6"/>
        <v>233.59900000000013</v>
      </c>
    </row>
    <row r="449" spans="1:7">
      <c r="A449" s="1">
        <v>44347</v>
      </c>
      <c r="B449" s="526" t="s">
        <v>114</v>
      </c>
      <c r="C449" s="526" t="s">
        <v>25</v>
      </c>
      <c r="D449" t="s">
        <v>18</v>
      </c>
      <c r="E449" s="80"/>
      <c r="F449" s="2">
        <v>60</v>
      </c>
      <c r="G449" s="2">
        <f t="shared" si="6"/>
        <v>173.59900000000013</v>
      </c>
    </row>
    <row r="450" spans="1:7">
      <c r="A450" s="1">
        <v>44347</v>
      </c>
      <c r="B450" s="526" t="s">
        <v>114</v>
      </c>
      <c r="C450" s="526" t="s">
        <v>25</v>
      </c>
      <c r="D450" t="s">
        <v>19</v>
      </c>
      <c r="E450" s="80"/>
      <c r="F450" s="2">
        <v>5</v>
      </c>
      <c r="G450" s="2">
        <f t="shared" si="6"/>
        <v>168.59900000000013</v>
      </c>
    </row>
    <row r="451" spans="1:7">
      <c r="A451" s="1">
        <v>44428</v>
      </c>
      <c r="B451" s="526">
        <v>23266</v>
      </c>
      <c r="C451" s="526" t="s">
        <v>25</v>
      </c>
      <c r="D451" t="s">
        <v>16</v>
      </c>
      <c r="E451" s="80"/>
      <c r="F451" s="80">
        <v>155.4</v>
      </c>
      <c r="G451" s="2">
        <f t="shared" si="6"/>
        <v>13.199000000000126</v>
      </c>
    </row>
    <row r="452" spans="1:7">
      <c r="A452" s="1">
        <v>44428</v>
      </c>
      <c r="B452" s="526">
        <v>23266</v>
      </c>
      <c r="C452" s="526" t="s">
        <v>25</v>
      </c>
      <c r="D452" t="s">
        <v>17</v>
      </c>
      <c r="E452" s="80"/>
      <c r="F452" s="80">
        <v>13.2</v>
      </c>
      <c r="G452" s="2">
        <f t="shared" si="6"/>
        <v>-9.9999999987332444E-4</v>
      </c>
    </row>
    <row r="453" spans="1:7">
      <c r="A453" s="6">
        <v>44377</v>
      </c>
      <c r="B453" s="525" t="s">
        <v>14</v>
      </c>
      <c r="C453" s="525" t="s">
        <v>26</v>
      </c>
      <c r="D453" t="s">
        <v>16</v>
      </c>
      <c r="E453" s="80">
        <v>170.3</v>
      </c>
      <c r="G453" s="2">
        <f>+G452+E453-F453</f>
        <v>170.29900000000015</v>
      </c>
    </row>
    <row r="454" spans="1:7">
      <c r="A454" s="1"/>
      <c r="B454" s="526"/>
      <c r="C454" s="526"/>
      <c r="D454" t="s">
        <v>17</v>
      </c>
      <c r="E454" s="87">
        <v>15.3</v>
      </c>
      <c r="G454" s="2">
        <f t="shared" si="6"/>
        <v>185.59900000000016</v>
      </c>
    </row>
    <row r="455" spans="1:7">
      <c r="A455" s="1"/>
      <c r="B455" s="526"/>
      <c r="C455" s="526"/>
      <c r="D455" t="s">
        <v>48</v>
      </c>
      <c r="E455" s="80">
        <v>60</v>
      </c>
      <c r="G455" s="2">
        <f t="shared" si="6"/>
        <v>245.59900000000016</v>
      </c>
    </row>
    <row r="456" spans="1:7">
      <c r="A456" s="1"/>
      <c r="B456" s="526"/>
      <c r="C456" s="526"/>
      <c r="D456" t="s">
        <v>40</v>
      </c>
      <c r="E456" s="80">
        <v>5</v>
      </c>
      <c r="G456" s="2">
        <f t="shared" si="6"/>
        <v>250.59900000000016</v>
      </c>
    </row>
    <row r="457" spans="1:7">
      <c r="A457" s="1">
        <v>44377</v>
      </c>
      <c r="B457" s="526" t="s">
        <v>114</v>
      </c>
      <c r="C457" s="526" t="s">
        <v>26</v>
      </c>
      <c r="D457" t="s">
        <v>18</v>
      </c>
      <c r="E457" s="80"/>
      <c r="F457" s="2">
        <v>60</v>
      </c>
      <c r="G457" s="2">
        <f t="shared" si="6"/>
        <v>190.59900000000016</v>
      </c>
    </row>
    <row r="458" spans="1:7">
      <c r="A458" s="1">
        <v>44377</v>
      </c>
      <c r="B458" s="526" t="s">
        <v>114</v>
      </c>
      <c r="C458" s="526" t="s">
        <v>26</v>
      </c>
      <c r="D458" t="s">
        <v>19</v>
      </c>
      <c r="E458" s="80"/>
      <c r="F458" s="2">
        <v>5</v>
      </c>
      <c r="G458" s="2">
        <f t="shared" si="6"/>
        <v>185.59900000000016</v>
      </c>
    </row>
    <row r="459" spans="1:7">
      <c r="A459" s="86">
        <v>44448</v>
      </c>
      <c r="B459" s="526">
        <v>23409</v>
      </c>
      <c r="C459" s="526" t="s">
        <v>26</v>
      </c>
      <c r="D459" t="s">
        <v>16</v>
      </c>
      <c r="E459" s="80"/>
      <c r="F459" s="80">
        <v>170.3</v>
      </c>
      <c r="G459" s="2">
        <f t="shared" si="6"/>
        <v>15.299000000000149</v>
      </c>
    </row>
    <row r="460" spans="1:7">
      <c r="A460" s="86">
        <v>44448</v>
      </c>
      <c r="B460" s="526">
        <v>23409</v>
      </c>
      <c r="C460" s="526" t="s">
        <v>26</v>
      </c>
      <c r="D460" t="s">
        <v>17</v>
      </c>
      <c r="E460" s="80"/>
      <c r="F460" s="87">
        <v>15.3</v>
      </c>
      <c r="G460" s="2">
        <f t="shared" si="6"/>
        <v>-9.9999999985200816E-4</v>
      </c>
    </row>
    <row r="461" spans="1:7">
      <c r="A461" s="88">
        <v>44408</v>
      </c>
      <c r="B461" s="525" t="s">
        <v>14</v>
      </c>
      <c r="C461" s="525" t="s">
        <v>27</v>
      </c>
      <c r="D461" t="s">
        <v>16</v>
      </c>
      <c r="E461" s="2">
        <v>149.1</v>
      </c>
      <c r="G461" s="2">
        <f t="shared" si="6"/>
        <v>149.09900000000013</v>
      </c>
    </row>
    <row r="462" spans="1:7">
      <c r="A462" s="86"/>
      <c r="B462" s="526"/>
      <c r="C462" s="526"/>
      <c r="D462" t="s">
        <v>17</v>
      </c>
      <c r="E462" s="2">
        <v>14</v>
      </c>
      <c r="G462" s="2">
        <f t="shared" si="6"/>
        <v>163.09900000000013</v>
      </c>
    </row>
    <row r="463" spans="1:7">
      <c r="A463" s="86"/>
      <c r="B463" s="526"/>
      <c r="C463" s="526"/>
      <c r="D463" t="s">
        <v>18</v>
      </c>
      <c r="E463" s="2">
        <v>60</v>
      </c>
      <c r="G463" s="2">
        <f t="shared" si="6"/>
        <v>223.09900000000013</v>
      </c>
    </row>
    <row r="464" spans="1:7">
      <c r="A464" s="86"/>
      <c r="B464" s="526"/>
      <c r="C464" s="526"/>
      <c r="D464" t="s">
        <v>19</v>
      </c>
      <c r="E464" s="2">
        <v>5</v>
      </c>
      <c r="G464" s="2">
        <f t="shared" si="6"/>
        <v>228.09900000000013</v>
      </c>
    </row>
    <row r="465" spans="1:7">
      <c r="A465" s="86">
        <v>44408</v>
      </c>
      <c r="B465" s="526" t="s">
        <v>114</v>
      </c>
      <c r="C465" s="526" t="s">
        <v>27</v>
      </c>
      <c r="D465" t="s">
        <v>18</v>
      </c>
      <c r="F465" s="2">
        <v>60</v>
      </c>
      <c r="G465" s="2">
        <f t="shared" si="6"/>
        <v>168.09900000000013</v>
      </c>
    </row>
    <row r="466" spans="1:7">
      <c r="A466" s="86">
        <v>44408</v>
      </c>
      <c r="B466" s="526" t="s">
        <v>114</v>
      </c>
      <c r="C466" s="526" t="s">
        <v>27</v>
      </c>
      <c r="D466" t="s">
        <v>19</v>
      </c>
      <c r="F466" s="2">
        <v>5</v>
      </c>
      <c r="G466" s="2">
        <f t="shared" si="6"/>
        <v>163.09900000000013</v>
      </c>
    </row>
    <row r="467" spans="1:7">
      <c r="A467" s="86">
        <v>44448</v>
      </c>
      <c r="B467" s="526">
        <v>23409</v>
      </c>
      <c r="C467" s="526" t="s">
        <v>27</v>
      </c>
      <c r="D467" t="s">
        <v>16</v>
      </c>
      <c r="F467" s="2">
        <v>149.1</v>
      </c>
      <c r="G467" s="2">
        <f t="shared" si="6"/>
        <v>13.999000000000137</v>
      </c>
    </row>
    <row r="468" spans="1:7">
      <c r="A468" s="86">
        <v>44448</v>
      </c>
      <c r="B468" s="526">
        <v>23409</v>
      </c>
      <c r="C468" s="526" t="s">
        <v>27</v>
      </c>
      <c r="D468" t="s">
        <v>17</v>
      </c>
      <c r="F468" s="2">
        <v>14</v>
      </c>
      <c r="G468" s="2">
        <f t="shared" si="6"/>
        <v>-9.999999998626663E-4</v>
      </c>
    </row>
    <row r="469" spans="1:7">
      <c r="A469" s="90">
        <v>44439</v>
      </c>
      <c r="B469" s="64" t="s">
        <v>14</v>
      </c>
      <c r="C469" s="64" t="s">
        <v>28</v>
      </c>
      <c r="D469" t="s">
        <v>16</v>
      </c>
      <c r="E469" s="2">
        <v>168.9</v>
      </c>
      <c r="G469" s="2">
        <f t="shared" si="6"/>
        <v>168.89900000000014</v>
      </c>
    </row>
    <row r="470" spans="1:7">
      <c r="B470" s="526"/>
      <c r="C470" s="526"/>
      <c r="D470" t="s">
        <v>17</v>
      </c>
      <c r="E470" s="2">
        <v>14</v>
      </c>
      <c r="G470" s="2">
        <f t="shared" ref="G470:G476" si="7">+G469+E470-F470</f>
        <v>182.89900000000014</v>
      </c>
    </row>
    <row r="471" spans="1:7">
      <c r="B471" s="526"/>
      <c r="C471" s="526"/>
      <c r="D471" t="s">
        <v>18</v>
      </c>
      <c r="E471" s="2">
        <v>60</v>
      </c>
      <c r="G471" s="2">
        <f t="shared" si="7"/>
        <v>242.89900000000014</v>
      </c>
    </row>
    <row r="472" spans="1:7">
      <c r="B472" s="526"/>
      <c r="C472" s="526"/>
      <c r="D472" t="s">
        <v>19</v>
      </c>
      <c r="E472" s="2">
        <v>5</v>
      </c>
      <c r="G472" s="2">
        <f t="shared" si="7"/>
        <v>247.89900000000014</v>
      </c>
    </row>
    <row r="473" spans="1:7">
      <c r="A473" s="7">
        <v>44439</v>
      </c>
      <c r="B473" s="526" t="s">
        <v>114</v>
      </c>
      <c r="C473" s="526" t="s">
        <v>28</v>
      </c>
      <c r="D473" t="s">
        <v>18</v>
      </c>
      <c r="F473" s="2">
        <v>60</v>
      </c>
      <c r="G473" s="2">
        <f t="shared" si="7"/>
        <v>187.89900000000014</v>
      </c>
    </row>
    <row r="474" spans="1:7">
      <c r="A474" s="7">
        <v>44439</v>
      </c>
      <c r="B474" s="526" t="s">
        <v>114</v>
      </c>
      <c r="C474" s="526" t="s">
        <v>28</v>
      </c>
      <c r="D474" t="s">
        <v>19</v>
      </c>
      <c r="F474" s="2">
        <v>5</v>
      </c>
      <c r="G474" s="2">
        <f t="shared" si="7"/>
        <v>182.89900000000014</v>
      </c>
    </row>
    <row r="475" spans="1:7">
      <c r="A475" s="7">
        <v>44495</v>
      </c>
      <c r="B475" s="526">
        <v>23649</v>
      </c>
      <c r="C475" s="526" t="s">
        <v>28</v>
      </c>
      <c r="D475" t="s">
        <v>16</v>
      </c>
      <c r="F475" s="2">
        <v>168.9</v>
      </c>
      <c r="G475" s="2">
        <f t="shared" si="7"/>
        <v>13.999000000000137</v>
      </c>
    </row>
    <row r="476" spans="1:7">
      <c r="A476" s="7">
        <v>44495</v>
      </c>
      <c r="B476" s="526">
        <v>23649</v>
      </c>
      <c r="C476" s="526" t="s">
        <v>28</v>
      </c>
      <c r="D476" t="s">
        <v>17</v>
      </c>
      <c r="F476" s="2">
        <v>14</v>
      </c>
      <c r="G476" s="97">
        <f t="shared" si="7"/>
        <v>-9.999999998626663E-4</v>
      </c>
    </row>
    <row r="477" spans="1:7">
      <c r="A477" s="90">
        <v>44469</v>
      </c>
      <c r="B477" s="64" t="s">
        <v>14</v>
      </c>
      <c r="C477" s="64" t="s">
        <v>53</v>
      </c>
      <c r="D477" t="s">
        <v>16</v>
      </c>
      <c r="E477" s="24">
        <v>174.8</v>
      </c>
      <c r="G477" s="2">
        <f>+G476+E477-F477</f>
        <v>174.79900000000015</v>
      </c>
    </row>
    <row r="478" spans="1:7">
      <c r="B478" s="526"/>
      <c r="C478" s="526"/>
      <c r="D478" t="s">
        <v>17</v>
      </c>
      <c r="E478" s="24">
        <v>15</v>
      </c>
      <c r="G478" s="2">
        <f t="shared" ref="G478:G549" si="8">+G477+E478-F478</f>
        <v>189.79900000000015</v>
      </c>
    </row>
    <row r="479" spans="1:7">
      <c r="B479" s="526"/>
      <c r="C479" s="526"/>
      <c r="D479" t="s">
        <v>18</v>
      </c>
      <c r="E479" s="2">
        <v>60</v>
      </c>
      <c r="G479" s="2">
        <f t="shared" si="8"/>
        <v>249.79900000000015</v>
      </c>
    </row>
    <row r="480" spans="1:7">
      <c r="B480" s="526"/>
      <c r="C480" s="526"/>
      <c r="D480" t="s">
        <v>19</v>
      </c>
      <c r="E480" s="2">
        <v>5</v>
      </c>
      <c r="G480" s="2">
        <f t="shared" si="8"/>
        <v>254.79900000000015</v>
      </c>
    </row>
    <row r="481" spans="1:13">
      <c r="A481" s="95">
        <v>44469</v>
      </c>
      <c r="B481" s="65" t="s">
        <v>114</v>
      </c>
      <c r="C481" s="65" t="s">
        <v>53</v>
      </c>
      <c r="D481" t="s">
        <v>18</v>
      </c>
      <c r="F481" s="2">
        <v>60</v>
      </c>
      <c r="G481" s="2">
        <f t="shared" si="8"/>
        <v>194.79900000000015</v>
      </c>
    </row>
    <row r="482" spans="1:13">
      <c r="A482" s="95">
        <v>44469</v>
      </c>
      <c r="B482" s="65" t="s">
        <v>114</v>
      </c>
      <c r="C482" s="65" t="s">
        <v>53</v>
      </c>
      <c r="D482" t="s">
        <v>19</v>
      </c>
      <c r="F482" s="2">
        <v>5</v>
      </c>
      <c r="G482" s="2">
        <f t="shared" si="8"/>
        <v>189.79900000000015</v>
      </c>
    </row>
    <row r="483" spans="1:13">
      <c r="A483" s="95">
        <v>44513</v>
      </c>
      <c r="B483" s="65">
        <v>23815</v>
      </c>
      <c r="C483" s="65" t="s">
        <v>53</v>
      </c>
      <c r="D483" t="s">
        <v>16</v>
      </c>
      <c r="F483" s="24">
        <v>174.8</v>
      </c>
      <c r="G483" s="2">
        <f t="shared" si="8"/>
        <v>14.999000000000137</v>
      </c>
    </row>
    <row r="484" spans="1:13">
      <c r="A484" s="95">
        <v>44513</v>
      </c>
      <c r="B484" s="65">
        <v>23815</v>
      </c>
      <c r="C484" s="65" t="s">
        <v>53</v>
      </c>
      <c r="D484" t="s">
        <v>17</v>
      </c>
      <c r="F484" s="24">
        <v>15</v>
      </c>
      <c r="G484" s="2">
        <f t="shared" si="8"/>
        <v>-9.999999998626663E-4</v>
      </c>
    </row>
    <row r="485" spans="1:13">
      <c r="A485" s="88">
        <v>44500</v>
      </c>
      <c r="B485" s="525" t="s">
        <v>14</v>
      </c>
      <c r="C485" s="525" t="s">
        <v>30</v>
      </c>
      <c r="D485" t="s">
        <v>16</v>
      </c>
      <c r="E485" s="2">
        <v>181.1</v>
      </c>
      <c r="G485" s="2">
        <f t="shared" si="8"/>
        <v>181.09900000000013</v>
      </c>
    </row>
    <row r="486" spans="1:13">
      <c r="A486" s="86"/>
      <c r="B486" s="526"/>
      <c r="C486" s="526"/>
      <c r="D486" t="s">
        <v>17</v>
      </c>
      <c r="E486" s="2">
        <v>18.3</v>
      </c>
      <c r="G486" s="2">
        <f t="shared" si="8"/>
        <v>199.39900000000014</v>
      </c>
    </row>
    <row r="487" spans="1:13">
      <c r="A487" s="86"/>
      <c r="B487" s="526"/>
      <c r="C487" s="526"/>
      <c r="D487" t="s">
        <v>18</v>
      </c>
      <c r="E487" s="2">
        <v>60</v>
      </c>
      <c r="G487" s="2">
        <f t="shared" si="8"/>
        <v>259.39900000000011</v>
      </c>
    </row>
    <row r="488" spans="1:13">
      <c r="A488" s="86"/>
      <c r="B488" s="526"/>
      <c r="C488" s="526"/>
      <c r="D488" t="s">
        <v>19</v>
      </c>
      <c r="E488" s="2">
        <v>5</v>
      </c>
      <c r="G488" s="2">
        <f t="shared" si="8"/>
        <v>264.39900000000011</v>
      </c>
    </row>
    <row r="489" spans="1:13">
      <c r="A489" s="86">
        <v>44500</v>
      </c>
      <c r="B489" s="526" t="s">
        <v>118</v>
      </c>
      <c r="C489" s="526" t="s">
        <v>30</v>
      </c>
      <c r="D489" t="s">
        <v>18</v>
      </c>
      <c r="E489" s="99"/>
      <c r="F489" s="99">
        <v>60</v>
      </c>
      <c r="G489" s="2">
        <f t="shared" si="8"/>
        <v>204.39900000000011</v>
      </c>
      <c r="H489" s="537"/>
      <c r="M489" s="99"/>
    </row>
    <row r="490" spans="1:13">
      <c r="A490" s="86">
        <v>44500</v>
      </c>
      <c r="B490" s="526" t="s">
        <v>118</v>
      </c>
      <c r="C490" s="526" t="s">
        <v>30</v>
      </c>
      <c r="D490" t="s">
        <v>19</v>
      </c>
      <c r="E490" s="99"/>
      <c r="F490" s="99">
        <v>5</v>
      </c>
      <c r="G490" s="2">
        <f t="shared" si="8"/>
        <v>199.39900000000011</v>
      </c>
      <c r="H490" s="537"/>
      <c r="M490" s="99"/>
    </row>
    <row r="491" spans="1:13">
      <c r="A491" s="86">
        <v>44606</v>
      </c>
      <c r="B491" s="526">
        <v>24222</v>
      </c>
      <c r="C491" s="526" t="s">
        <v>30</v>
      </c>
      <c r="D491" t="s">
        <v>16</v>
      </c>
      <c r="E491" s="99"/>
      <c r="F491" s="99">
        <v>181.1</v>
      </c>
      <c r="G491" s="2">
        <f t="shared" si="8"/>
        <v>18.29900000000012</v>
      </c>
      <c r="H491" s="537"/>
      <c r="M491" s="99"/>
    </row>
    <row r="492" spans="1:13">
      <c r="A492" s="86">
        <v>44606</v>
      </c>
      <c r="B492" s="526">
        <v>24222</v>
      </c>
      <c r="C492" s="526" t="s">
        <v>30</v>
      </c>
      <c r="D492" t="s">
        <v>17</v>
      </c>
      <c r="E492" s="99"/>
      <c r="F492" s="99">
        <v>18.3</v>
      </c>
      <c r="G492" s="2">
        <f t="shared" si="8"/>
        <v>-9.9999999988042987E-4</v>
      </c>
      <c r="H492" s="537"/>
      <c r="M492" s="99"/>
    </row>
    <row r="493" spans="1:13">
      <c r="A493" s="88">
        <v>44530</v>
      </c>
      <c r="B493" s="525" t="s">
        <v>14</v>
      </c>
      <c r="C493" s="525" t="s">
        <v>33</v>
      </c>
      <c r="D493" t="s">
        <v>16</v>
      </c>
      <c r="E493" s="2">
        <v>193.3</v>
      </c>
      <c r="G493" s="2">
        <f t="shared" si="8"/>
        <v>193.29900000000012</v>
      </c>
    </row>
    <row r="494" spans="1:13">
      <c r="A494" s="86"/>
      <c r="B494" s="526"/>
      <c r="C494" s="526"/>
      <c r="D494" t="s">
        <v>17</v>
      </c>
      <c r="E494" s="2">
        <v>15.8</v>
      </c>
      <c r="G494" s="2">
        <f t="shared" si="8"/>
        <v>209.09900000000013</v>
      </c>
    </row>
    <row r="495" spans="1:13">
      <c r="A495" s="86"/>
      <c r="B495" s="526"/>
      <c r="C495" s="526"/>
      <c r="D495" t="s">
        <v>18</v>
      </c>
      <c r="E495" s="2">
        <v>60</v>
      </c>
      <c r="G495" s="2">
        <f t="shared" si="8"/>
        <v>269.09900000000016</v>
      </c>
    </row>
    <row r="496" spans="1:13">
      <c r="A496" s="86"/>
      <c r="B496" s="526"/>
      <c r="C496" s="526"/>
      <c r="D496" t="s">
        <v>19</v>
      </c>
      <c r="E496" s="2">
        <v>5</v>
      </c>
      <c r="G496" s="2">
        <f t="shared" si="8"/>
        <v>274.09900000000016</v>
      </c>
    </row>
    <row r="497" spans="1:12">
      <c r="A497" s="86">
        <v>44530</v>
      </c>
      <c r="B497" s="526" t="s">
        <v>114</v>
      </c>
      <c r="C497" s="526" t="s">
        <v>33</v>
      </c>
      <c r="D497" t="s">
        <v>18</v>
      </c>
      <c r="F497" s="2">
        <v>60</v>
      </c>
      <c r="G497" s="2">
        <f t="shared" si="8"/>
        <v>214.09900000000016</v>
      </c>
    </row>
    <row r="498" spans="1:12">
      <c r="A498" s="86">
        <v>44530</v>
      </c>
      <c r="B498" s="526" t="s">
        <v>114</v>
      </c>
      <c r="C498" s="526" t="s">
        <v>33</v>
      </c>
      <c r="D498" t="s">
        <v>19</v>
      </c>
      <c r="F498" s="2">
        <v>5</v>
      </c>
      <c r="G498" s="2">
        <f t="shared" si="8"/>
        <v>209.09900000000016</v>
      </c>
    </row>
    <row r="499" spans="1:12">
      <c r="A499" s="86">
        <v>44606</v>
      </c>
      <c r="B499" s="526">
        <v>24222</v>
      </c>
      <c r="C499" s="526" t="s">
        <v>33</v>
      </c>
      <c r="D499" t="s">
        <v>16</v>
      </c>
      <c r="F499" s="2">
        <v>193.3</v>
      </c>
      <c r="G499" s="2">
        <f t="shared" si="8"/>
        <v>15.799000000000149</v>
      </c>
    </row>
    <row r="500" spans="1:12">
      <c r="A500" s="86">
        <v>44606</v>
      </c>
      <c r="B500" s="526">
        <v>24222</v>
      </c>
      <c r="C500" s="526" t="s">
        <v>33</v>
      </c>
      <c r="D500" t="s">
        <v>17</v>
      </c>
      <c r="F500" s="2">
        <v>15.8</v>
      </c>
      <c r="G500" s="2">
        <f t="shared" si="8"/>
        <v>-9.9999999985200816E-4</v>
      </c>
    </row>
    <row r="501" spans="1:12">
      <c r="A501" s="88">
        <v>44561</v>
      </c>
      <c r="B501" s="525" t="s">
        <v>14</v>
      </c>
      <c r="C501" s="525" t="s">
        <v>34</v>
      </c>
      <c r="D501" t="s">
        <v>16</v>
      </c>
      <c r="E501" s="2">
        <v>203</v>
      </c>
      <c r="G501" s="2">
        <f t="shared" si="8"/>
        <v>202.99900000000014</v>
      </c>
    </row>
    <row r="502" spans="1:12">
      <c r="A502" s="86"/>
      <c r="B502" s="526"/>
      <c r="C502" s="526"/>
      <c r="D502" t="s">
        <v>17</v>
      </c>
      <c r="E502" s="2">
        <v>20.5</v>
      </c>
      <c r="G502" s="2">
        <f t="shared" si="8"/>
        <v>223.49900000000014</v>
      </c>
    </row>
    <row r="503" spans="1:12">
      <c r="A503" s="86"/>
      <c r="B503" s="526"/>
      <c r="C503" s="526"/>
      <c r="D503" t="s">
        <v>18</v>
      </c>
      <c r="E503" s="2">
        <v>60</v>
      </c>
      <c r="G503" s="2">
        <f t="shared" si="8"/>
        <v>283.49900000000014</v>
      </c>
    </row>
    <row r="504" spans="1:12">
      <c r="A504" s="86"/>
      <c r="B504" s="526"/>
      <c r="C504" s="526"/>
      <c r="D504" t="s">
        <v>19</v>
      </c>
      <c r="E504" s="2">
        <v>5</v>
      </c>
      <c r="G504" s="2">
        <f t="shared" si="8"/>
        <v>288.49900000000014</v>
      </c>
    </row>
    <row r="505" spans="1:12">
      <c r="A505" s="7">
        <v>44561</v>
      </c>
      <c r="B505" s="526" t="s">
        <v>121</v>
      </c>
      <c r="C505" s="526" t="s">
        <v>34</v>
      </c>
      <c r="D505" t="s">
        <v>18</v>
      </c>
      <c r="F505" s="2">
        <v>60</v>
      </c>
      <c r="G505" s="2">
        <f t="shared" si="8"/>
        <v>228.49900000000014</v>
      </c>
    </row>
    <row r="506" spans="1:12">
      <c r="A506" s="7">
        <v>44561</v>
      </c>
      <c r="B506" s="526" t="s">
        <v>121</v>
      </c>
      <c r="C506" s="526" t="s">
        <v>34</v>
      </c>
      <c r="D506" t="s">
        <v>19</v>
      </c>
      <c r="F506" s="2">
        <v>5</v>
      </c>
      <c r="G506" s="2">
        <f t="shared" si="8"/>
        <v>223.49900000000014</v>
      </c>
    </row>
    <row r="507" spans="1:12">
      <c r="A507" s="7">
        <v>44620</v>
      </c>
      <c r="B507" s="526">
        <v>24331</v>
      </c>
      <c r="C507" s="526" t="s">
        <v>34</v>
      </c>
      <c r="D507" t="s">
        <v>16</v>
      </c>
      <c r="F507" s="2">
        <v>203</v>
      </c>
      <c r="G507" s="2">
        <f t="shared" si="8"/>
        <v>20.499000000000137</v>
      </c>
    </row>
    <row r="508" spans="1:12">
      <c r="A508" s="7">
        <v>44620</v>
      </c>
      <c r="B508" s="526">
        <v>24331</v>
      </c>
      <c r="C508" s="526" t="s">
        <v>34</v>
      </c>
      <c r="D508" t="s">
        <v>17</v>
      </c>
      <c r="F508" s="2">
        <v>20.5</v>
      </c>
      <c r="G508" s="2">
        <f t="shared" si="8"/>
        <v>-9.999999998626663E-4</v>
      </c>
    </row>
    <row r="509" spans="1:12">
      <c r="A509" s="6">
        <v>44592</v>
      </c>
      <c r="B509" s="525" t="s">
        <v>14</v>
      </c>
      <c r="C509" s="525" t="s">
        <v>15</v>
      </c>
      <c r="D509" t="s">
        <v>16</v>
      </c>
      <c r="E509" s="2">
        <v>214.6</v>
      </c>
      <c r="G509" s="2">
        <f t="shared" si="8"/>
        <v>214.59900000000013</v>
      </c>
    </row>
    <row r="510" spans="1:12">
      <c r="B510" s="526"/>
      <c r="C510" s="526"/>
      <c r="D510" t="s">
        <v>17</v>
      </c>
      <c r="E510" s="2">
        <v>42.1</v>
      </c>
      <c r="G510" s="2">
        <f t="shared" si="8"/>
        <v>256.69900000000013</v>
      </c>
    </row>
    <row r="511" spans="1:12">
      <c r="B511" s="526"/>
      <c r="C511" s="526"/>
      <c r="D511" t="s">
        <v>18</v>
      </c>
      <c r="E511" s="2">
        <v>60</v>
      </c>
      <c r="G511" s="2">
        <f t="shared" si="8"/>
        <v>316.69900000000013</v>
      </c>
    </row>
    <row r="512" spans="1:12">
      <c r="B512" s="526"/>
      <c r="C512" s="526"/>
      <c r="D512" t="s">
        <v>19</v>
      </c>
      <c r="E512" s="2">
        <v>5</v>
      </c>
      <c r="G512" s="2">
        <f t="shared" si="8"/>
        <v>321.69900000000013</v>
      </c>
      <c r="J512" s="525"/>
      <c r="L512" s="2"/>
    </row>
    <row r="513" spans="1:12">
      <c r="A513" s="1">
        <v>44592</v>
      </c>
      <c r="B513" s="526" t="s">
        <v>119</v>
      </c>
      <c r="C513" s="526" t="s">
        <v>15</v>
      </c>
      <c r="D513" t="s">
        <v>18</v>
      </c>
      <c r="F513" s="2">
        <v>60</v>
      </c>
      <c r="G513" s="2">
        <f t="shared" si="8"/>
        <v>261.69900000000013</v>
      </c>
      <c r="J513" s="526"/>
      <c r="L513" s="2"/>
    </row>
    <row r="514" spans="1:12">
      <c r="A514" s="1">
        <v>44592</v>
      </c>
      <c r="B514" s="526" t="s">
        <v>119</v>
      </c>
      <c r="C514" s="526" t="s">
        <v>15</v>
      </c>
      <c r="D514" t="s">
        <v>19</v>
      </c>
      <c r="F514" s="2">
        <v>5</v>
      </c>
      <c r="G514" s="2">
        <f t="shared" si="8"/>
        <v>256.69900000000013</v>
      </c>
      <c r="J514" s="525"/>
      <c r="L514" s="8"/>
    </row>
    <row r="515" spans="1:12">
      <c r="A515" s="1">
        <v>44683</v>
      </c>
      <c r="B515" s="526">
        <v>2808</v>
      </c>
      <c r="C515" s="526" t="s">
        <v>15</v>
      </c>
      <c r="D515" t="s">
        <v>16</v>
      </c>
      <c r="F515" s="2">
        <v>214.6</v>
      </c>
      <c r="G515" s="2">
        <f t="shared" si="8"/>
        <v>42.099000000000132</v>
      </c>
      <c r="J515" s="525"/>
      <c r="L515" s="8"/>
    </row>
    <row r="516" spans="1:12">
      <c r="A516" s="1">
        <v>44683</v>
      </c>
      <c r="B516" s="526">
        <v>24808</v>
      </c>
      <c r="C516" s="526" t="s">
        <v>15</v>
      </c>
      <c r="D516" t="s">
        <v>17</v>
      </c>
      <c r="F516" s="2">
        <v>42.1</v>
      </c>
      <c r="G516" s="2">
        <f t="shared" si="8"/>
        <v>-9.9999999986977173E-4</v>
      </c>
      <c r="J516" s="525"/>
      <c r="L516" s="8"/>
    </row>
    <row r="517" spans="1:12">
      <c r="A517" s="44">
        <v>44620</v>
      </c>
      <c r="B517" s="525" t="s">
        <v>14</v>
      </c>
      <c r="C517" s="525" t="s">
        <v>20</v>
      </c>
      <c r="D517" t="s">
        <v>16</v>
      </c>
      <c r="E517" s="8">
        <v>211.3</v>
      </c>
      <c r="G517" s="2">
        <f t="shared" si="8"/>
        <v>211.29900000000015</v>
      </c>
      <c r="J517" s="526"/>
      <c r="L517" s="8"/>
    </row>
    <row r="518" spans="1:12">
      <c r="A518" s="7"/>
      <c r="B518" s="526"/>
      <c r="C518" s="526"/>
      <c r="D518" t="s">
        <v>17</v>
      </c>
      <c r="E518" s="8">
        <v>28.7</v>
      </c>
      <c r="G518" s="2">
        <f t="shared" si="8"/>
        <v>239.99900000000014</v>
      </c>
      <c r="J518" s="525"/>
      <c r="L518" s="8"/>
    </row>
    <row r="519" spans="1:12">
      <c r="A519" s="7"/>
      <c r="B519" s="526"/>
      <c r="C519" s="526"/>
      <c r="D519" t="s">
        <v>18</v>
      </c>
      <c r="E519" s="8">
        <v>56</v>
      </c>
      <c r="G519" s="2">
        <f t="shared" si="8"/>
        <v>295.99900000000014</v>
      </c>
      <c r="J519" s="526"/>
      <c r="L519" s="8"/>
    </row>
    <row r="520" spans="1:12">
      <c r="A520" s="7"/>
      <c r="B520" s="526"/>
      <c r="C520" s="526"/>
      <c r="D520" t="s">
        <v>19</v>
      </c>
      <c r="E520" s="8">
        <v>5</v>
      </c>
      <c r="G520" s="2">
        <f t="shared" si="8"/>
        <v>300.99900000000014</v>
      </c>
    </row>
    <row r="521" spans="1:12">
      <c r="A521" s="7">
        <v>44620</v>
      </c>
      <c r="B521" s="526" t="s">
        <v>135</v>
      </c>
      <c r="C521" s="526" t="s">
        <v>20</v>
      </c>
      <c r="D521" t="s">
        <v>18</v>
      </c>
      <c r="E521" s="8"/>
      <c r="F521" s="2">
        <v>56</v>
      </c>
      <c r="G521" s="2">
        <f t="shared" si="8"/>
        <v>244.99900000000014</v>
      </c>
    </row>
    <row r="522" spans="1:12">
      <c r="A522" s="7">
        <v>44620</v>
      </c>
      <c r="B522" s="526" t="s">
        <v>135</v>
      </c>
      <c r="C522" s="526" t="s">
        <v>20</v>
      </c>
      <c r="D522" t="s">
        <v>19</v>
      </c>
      <c r="E522" s="8"/>
      <c r="F522" s="2">
        <v>5</v>
      </c>
      <c r="G522" s="2">
        <f t="shared" si="8"/>
        <v>239.99900000000014</v>
      </c>
    </row>
    <row r="523" spans="1:12">
      <c r="A523" s="7">
        <v>44691</v>
      </c>
      <c r="B523" s="526" t="s">
        <v>722</v>
      </c>
      <c r="C523" s="526" t="s">
        <v>20</v>
      </c>
      <c r="D523" t="s">
        <v>16</v>
      </c>
      <c r="E523" s="8"/>
      <c r="F523" s="8">
        <v>211.3</v>
      </c>
      <c r="G523" s="2">
        <f t="shared" si="8"/>
        <v>28.699000000000126</v>
      </c>
    </row>
    <row r="524" spans="1:12">
      <c r="A524" s="7">
        <v>44691</v>
      </c>
      <c r="B524" s="526" t="s">
        <v>722</v>
      </c>
      <c r="C524" s="526" t="s">
        <v>20</v>
      </c>
      <c r="D524" t="s">
        <v>17</v>
      </c>
      <c r="E524" s="8"/>
      <c r="F524" s="8">
        <v>28.7</v>
      </c>
      <c r="G524" s="2">
        <f t="shared" si="8"/>
        <v>-9.9999999987332444E-4</v>
      </c>
    </row>
    <row r="525" spans="1:12">
      <c r="A525" s="44">
        <v>44651</v>
      </c>
      <c r="B525" s="525" t="s">
        <v>14</v>
      </c>
      <c r="C525" s="525" t="s">
        <v>23</v>
      </c>
      <c r="D525" t="s">
        <v>16</v>
      </c>
      <c r="E525" s="8">
        <v>209.3</v>
      </c>
      <c r="G525" s="2">
        <f t="shared" si="8"/>
        <v>209.29900000000015</v>
      </c>
      <c r="L525" s="8"/>
    </row>
    <row r="526" spans="1:12">
      <c r="A526" s="7"/>
      <c r="B526" s="526"/>
      <c r="C526" s="526"/>
      <c r="D526" t="s">
        <v>17</v>
      </c>
      <c r="E526" s="8">
        <v>22.9</v>
      </c>
      <c r="G526" s="2">
        <f t="shared" si="8"/>
        <v>232.19900000000015</v>
      </c>
    </row>
    <row r="527" spans="1:12">
      <c r="A527" s="7"/>
      <c r="B527" s="526"/>
      <c r="C527" s="526"/>
      <c r="D527" t="s">
        <v>18</v>
      </c>
      <c r="E527" s="8">
        <v>60</v>
      </c>
      <c r="G527" s="2">
        <f t="shared" si="8"/>
        <v>292.19900000000018</v>
      </c>
    </row>
    <row r="528" spans="1:12">
      <c r="A528" s="7"/>
      <c r="B528" s="526"/>
      <c r="C528" s="526"/>
      <c r="D528" t="s">
        <v>19</v>
      </c>
      <c r="E528" s="8">
        <v>5</v>
      </c>
      <c r="G528" s="2">
        <f t="shared" si="8"/>
        <v>297.19900000000018</v>
      </c>
    </row>
    <row r="529" spans="1:12">
      <c r="A529" s="7"/>
      <c r="B529" s="526"/>
      <c r="C529" s="526"/>
      <c r="D529" t="s">
        <v>377</v>
      </c>
      <c r="E529" s="8">
        <v>93</v>
      </c>
      <c r="G529" s="2">
        <f t="shared" si="8"/>
        <v>390.19900000000018</v>
      </c>
    </row>
    <row r="530" spans="1:12">
      <c r="A530" s="7"/>
      <c r="B530" s="526"/>
      <c r="C530" s="526"/>
      <c r="D530" t="s">
        <v>160</v>
      </c>
      <c r="E530" s="8">
        <v>93</v>
      </c>
      <c r="G530" s="2">
        <f t="shared" si="8"/>
        <v>483.19900000000018</v>
      </c>
    </row>
    <row r="531" spans="1:12">
      <c r="A531" s="7">
        <v>44651</v>
      </c>
      <c r="B531" s="526" t="s">
        <v>124</v>
      </c>
      <c r="C531" s="526" t="s">
        <v>23</v>
      </c>
      <c r="D531" t="s">
        <v>18</v>
      </c>
      <c r="E531" s="8"/>
      <c r="F531" s="2">
        <v>60</v>
      </c>
      <c r="G531" s="2">
        <f t="shared" si="8"/>
        <v>423.19900000000018</v>
      </c>
    </row>
    <row r="532" spans="1:12">
      <c r="A532" s="7">
        <v>44651</v>
      </c>
      <c r="B532" s="526" t="s">
        <v>124</v>
      </c>
      <c r="C532" s="526" t="s">
        <v>23</v>
      </c>
      <c r="D532" t="s">
        <v>19</v>
      </c>
      <c r="E532" s="8"/>
      <c r="F532" s="2">
        <v>5</v>
      </c>
      <c r="G532" s="2">
        <f t="shared" si="8"/>
        <v>418.19900000000018</v>
      </c>
    </row>
    <row r="533" spans="1:12">
      <c r="A533" s="7">
        <v>44755</v>
      </c>
      <c r="B533" s="526" t="s">
        <v>723</v>
      </c>
      <c r="C533" s="526" t="s">
        <v>23</v>
      </c>
      <c r="D533" t="s">
        <v>16</v>
      </c>
      <c r="E533" s="8"/>
      <c r="F533" s="8">
        <v>209.3</v>
      </c>
      <c r="G533" s="2">
        <f t="shared" si="8"/>
        <v>208.89900000000017</v>
      </c>
    </row>
    <row r="534" spans="1:12">
      <c r="A534" s="7">
        <v>44755</v>
      </c>
      <c r="B534" s="526" t="s">
        <v>723</v>
      </c>
      <c r="C534" s="526" t="s">
        <v>23</v>
      </c>
      <c r="D534" t="s">
        <v>17</v>
      </c>
      <c r="E534" s="8"/>
      <c r="F534" s="8">
        <v>22.9</v>
      </c>
      <c r="G534" s="2">
        <f t="shared" si="8"/>
        <v>185.99900000000017</v>
      </c>
    </row>
    <row r="535" spans="1:12">
      <c r="A535" s="7"/>
      <c r="B535" s="526" t="s">
        <v>287</v>
      </c>
      <c r="C535" s="526"/>
      <c r="D535" t="s">
        <v>377</v>
      </c>
      <c r="F535" s="8">
        <v>46.5</v>
      </c>
      <c r="G535" s="2">
        <f t="shared" si="8"/>
        <v>139.49900000000017</v>
      </c>
    </row>
    <row r="536" spans="1:12">
      <c r="A536" s="7"/>
      <c r="B536" s="526" t="s">
        <v>287</v>
      </c>
      <c r="C536" s="526"/>
      <c r="D536" t="s">
        <v>160</v>
      </c>
      <c r="F536" s="8">
        <v>46.5</v>
      </c>
      <c r="G536" s="2">
        <f t="shared" si="8"/>
        <v>92.999000000000166</v>
      </c>
    </row>
    <row r="537" spans="1:12">
      <c r="A537" s="7">
        <v>45126</v>
      </c>
      <c r="B537" s="526">
        <v>27240</v>
      </c>
      <c r="C537" s="526" t="s">
        <v>23</v>
      </c>
      <c r="D537" t="s">
        <v>377</v>
      </c>
      <c r="E537" s="8"/>
      <c r="F537" s="8">
        <v>46.5</v>
      </c>
      <c r="G537" s="2">
        <f t="shared" si="8"/>
        <v>46.499000000000166</v>
      </c>
    </row>
    <row r="538" spans="1:12">
      <c r="A538" s="7">
        <v>45126</v>
      </c>
      <c r="B538" s="526">
        <v>27240</v>
      </c>
      <c r="C538" s="526" t="s">
        <v>23</v>
      </c>
      <c r="D538" t="s">
        <v>160</v>
      </c>
      <c r="E538" s="8"/>
      <c r="F538" s="8">
        <v>46.5</v>
      </c>
      <c r="G538" s="2">
        <f t="shared" si="8"/>
        <v>-9.9999999983424459E-4</v>
      </c>
    </row>
    <row r="539" spans="1:12">
      <c r="A539" s="6">
        <v>44681</v>
      </c>
      <c r="B539" s="64" t="s">
        <v>14</v>
      </c>
      <c r="C539" s="525" t="s">
        <v>24</v>
      </c>
      <c r="D539" t="s">
        <v>16</v>
      </c>
      <c r="E539" s="2">
        <v>219.5</v>
      </c>
      <c r="G539" s="2">
        <f t="shared" si="8"/>
        <v>219.49900000000017</v>
      </c>
    </row>
    <row r="540" spans="1:12">
      <c r="B540" s="64"/>
      <c r="C540" s="526"/>
      <c r="D540" t="s">
        <v>17</v>
      </c>
      <c r="E540" s="2">
        <v>23.4</v>
      </c>
      <c r="G540" s="2">
        <f t="shared" si="8"/>
        <v>242.89900000000017</v>
      </c>
    </row>
    <row r="541" spans="1:12">
      <c r="B541" s="526"/>
      <c r="C541" s="526"/>
      <c r="D541" t="s">
        <v>18</v>
      </c>
      <c r="E541" s="2">
        <v>60</v>
      </c>
      <c r="G541" s="2">
        <f t="shared" si="8"/>
        <v>302.89900000000017</v>
      </c>
      <c r="J541" s="526"/>
      <c r="L541" s="2"/>
    </row>
    <row r="542" spans="1:12">
      <c r="B542" s="526"/>
      <c r="C542" s="526"/>
      <c r="D542" t="s">
        <v>19</v>
      </c>
      <c r="E542" s="2">
        <v>5</v>
      </c>
      <c r="G542" s="2">
        <f t="shared" si="8"/>
        <v>307.89900000000017</v>
      </c>
    </row>
    <row r="543" spans="1:12">
      <c r="A543" s="7">
        <v>44681</v>
      </c>
      <c r="B543" s="526" t="s">
        <v>125</v>
      </c>
      <c r="C543" s="526" t="s">
        <v>24</v>
      </c>
      <c r="D543" t="s">
        <v>18</v>
      </c>
      <c r="F543" s="2">
        <v>60</v>
      </c>
      <c r="G543" s="2">
        <f t="shared" si="8"/>
        <v>247.89900000000017</v>
      </c>
    </row>
    <row r="544" spans="1:12">
      <c r="A544" s="7">
        <v>44681</v>
      </c>
      <c r="B544" s="526" t="s">
        <v>125</v>
      </c>
      <c r="C544" s="526" t="s">
        <v>24</v>
      </c>
      <c r="D544" t="s">
        <v>19</v>
      </c>
      <c r="F544" s="2">
        <v>5</v>
      </c>
      <c r="G544" s="2">
        <f t="shared" si="8"/>
        <v>242.89900000000017</v>
      </c>
    </row>
    <row r="545" spans="1:7">
      <c r="A545" s="7">
        <v>44803</v>
      </c>
      <c r="B545" s="526" t="s">
        <v>724</v>
      </c>
      <c r="C545" s="526" t="s">
        <v>24</v>
      </c>
      <c r="D545" t="s">
        <v>16</v>
      </c>
      <c r="F545" s="2">
        <v>219.5</v>
      </c>
      <c r="G545" s="2">
        <f t="shared" si="8"/>
        <v>23.399000000000171</v>
      </c>
    </row>
    <row r="546" spans="1:7">
      <c r="A546" s="7">
        <v>44803</v>
      </c>
      <c r="B546" s="526" t="s">
        <v>724</v>
      </c>
      <c r="C546" s="526" t="s">
        <v>24</v>
      </c>
      <c r="D546" t="s">
        <v>17</v>
      </c>
      <c r="F546" s="2">
        <v>23.4</v>
      </c>
      <c r="G546" s="2">
        <f t="shared" si="8"/>
        <v>-9.9999999982713916E-4</v>
      </c>
    </row>
    <row r="547" spans="1:7">
      <c r="A547" s="44">
        <v>44712</v>
      </c>
      <c r="B547" s="525" t="s">
        <v>14</v>
      </c>
      <c r="C547" s="525" t="s">
        <v>25</v>
      </c>
      <c r="D547" t="s">
        <v>16</v>
      </c>
      <c r="E547" s="2">
        <v>186.5</v>
      </c>
      <c r="G547" s="2">
        <f t="shared" si="8"/>
        <v>186.49900000000017</v>
      </c>
    </row>
    <row r="548" spans="1:7">
      <c r="A548" s="7"/>
      <c r="B548" s="526"/>
      <c r="C548" s="526"/>
      <c r="D548" t="s">
        <v>17</v>
      </c>
      <c r="E548" s="2">
        <v>19.399999999999999</v>
      </c>
      <c r="G548" s="2">
        <f t="shared" si="8"/>
        <v>205.89900000000017</v>
      </c>
    </row>
    <row r="549" spans="1:7">
      <c r="A549" s="7"/>
      <c r="B549" s="526"/>
      <c r="C549" s="526"/>
      <c r="D549" t="s">
        <v>18</v>
      </c>
      <c r="E549" s="2">
        <v>60</v>
      </c>
      <c r="G549" s="2">
        <f t="shared" si="8"/>
        <v>265.89900000000017</v>
      </c>
    </row>
    <row r="550" spans="1:7">
      <c r="A550" s="7"/>
      <c r="B550" s="526"/>
      <c r="C550" s="526"/>
      <c r="D550" t="s">
        <v>19</v>
      </c>
      <c r="E550" s="2">
        <v>5</v>
      </c>
      <c r="G550" s="2">
        <f t="shared" ref="G550:G555" si="9">+G549+E550-F550</f>
        <v>270.89900000000017</v>
      </c>
    </row>
    <row r="551" spans="1:7">
      <c r="A551" s="7">
        <v>44712</v>
      </c>
      <c r="B551" s="526" t="s">
        <v>128</v>
      </c>
      <c r="C551" s="526" t="s">
        <v>25</v>
      </c>
      <c r="D551" t="s">
        <v>18</v>
      </c>
      <c r="F551" s="2">
        <v>60</v>
      </c>
      <c r="G551" s="2">
        <f t="shared" si="9"/>
        <v>210.89900000000017</v>
      </c>
    </row>
    <row r="552" spans="1:7">
      <c r="A552" s="7">
        <v>44712</v>
      </c>
      <c r="B552" s="526" t="s">
        <v>128</v>
      </c>
      <c r="C552" s="526" t="s">
        <v>25</v>
      </c>
      <c r="D552" t="s">
        <v>19</v>
      </c>
      <c r="F552" s="2">
        <v>5</v>
      </c>
      <c r="G552" s="2">
        <f t="shared" si="9"/>
        <v>205.89900000000017</v>
      </c>
    </row>
    <row r="553" spans="1:7">
      <c r="A553" s="7">
        <v>44811</v>
      </c>
      <c r="B553" s="526" t="s">
        <v>725</v>
      </c>
      <c r="C553" s="526" t="s">
        <v>25</v>
      </c>
      <c r="D553" t="s">
        <v>16</v>
      </c>
      <c r="F553" s="2">
        <v>186.5</v>
      </c>
      <c r="G553" s="2">
        <f t="shared" si="9"/>
        <v>19.399000000000171</v>
      </c>
    </row>
    <row r="554" spans="1:7">
      <c r="A554" s="7">
        <v>44811</v>
      </c>
      <c r="B554" s="526" t="s">
        <v>726</v>
      </c>
      <c r="C554" s="526" t="s">
        <v>25</v>
      </c>
      <c r="D554" t="s">
        <v>17</v>
      </c>
      <c r="F554" s="2">
        <v>19.399999999999999</v>
      </c>
      <c r="G554" s="2">
        <f t="shared" si="9"/>
        <v>-9.9999999982713916E-4</v>
      </c>
    </row>
    <row r="555" spans="1:7">
      <c r="A555" s="44">
        <v>44742</v>
      </c>
      <c r="B555" s="525" t="s">
        <v>14</v>
      </c>
      <c r="C555" s="525" t="s">
        <v>26</v>
      </c>
      <c r="D555" t="s">
        <v>16</v>
      </c>
      <c r="E555" s="2">
        <v>180.6</v>
      </c>
      <c r="G555" s="2">
        <f t="shared" si="9"/>
        <v>180.59900000000016</v>
      </c>
    </row>
    <row r="556" spans="1:7">
      <c r="A556" s="7"/>
      <c r="B556" s="526"/>
      <c r="C556" s="526"/>
      <c r="D556" t="s">
        <v>17</v>
      </c>
      <c r="E556" s="2">
        <v>18.8</v>
      </c>
      <c r="G556" s="2">
        <f t="shared" ref="G556" si="10">+G555+E556-F556</f>
        <v>199.39900000000017</v>
      </c>
    </row>
    <row r="557" spans="1:7">
      <c r="A557" s="7"/>
      <c r="B557" s="526"/>
      <c r="C557" s="526"/>
      <c r="D557" t="s">
        <v>18</v>
      </c>
      <c r="E557" s="2">
        <v>60</v>
      </c>
      <c r="G557" s="2">
        <f t="shared" ref="G557" si="11">+G556+E557-F557</f>
        <v>259.39900000000017</v>
      </c>
    </row>
    <row r="558" spans="1:7">
      <c r="A558" s="7"/>
      <c r="B558" s="526"/>
      <c r="C558" s="526"/>
      <c r="D558" t="s">
        <v>19</v>
      </c>
      <c r="E558" s="2">
        <v>5</v>
      </c>
      <c r="G558" s="2">
        <f t="shared" ref="G558:G610" si="12">+G557+E558-F558</f>
        <v>264.39900000000017</v>
      </c>
    </row>
    <row r="559" spans="1:7">
      <c r="A559" s="7">
        <v>44742</v>
      </c>
      <c r="B559" s="526" t="s">
        <v>129</v>
      </c>
      <c r="C559" s="526" t="s">
        <v>26</v>
      </c>
      <c r="D559" t="s">
        <v>18</v>
      </c>
      <c r="F559" s="2">
        <v>60</v>
      </c>
      <c r="G559" s="2">
        <f t="shared" si="12"/>
        <v>204.39900000000017</v>
      </c>
    </row>
    <row r="560" spans="1:7">
      <c r="A560" s="7">
        <v>44742</v>
      </c>
      <c r="B560" s="526" t="s">
        <v>129</v>
      </c>
      <c r="C560" s="526" t="s">
        <v>26</v>
      </c>
      <c r="D560" t="s">
        <v>19</v>
      </c>
      <c r="F560" s="2">
        <v>5</v>
      </c>
      <c r="G560" s="2">
        <f t="shared" si="12"/>
        <v>199.39900000000017</v>
      </c>
    </row>
    <row r="561" spans="1:11">
      <c r="A561" s="7">
        <v>44830</v>
      </c>
      <c r="B561" s="526">
        <v>25550</v>
      </c>
      <c r="C561" s="526" t="s">
        <v>26</v>
      </c>
      <c r="D561" t="s">
        <v>16</v>
      </c>
      <c r="F561" s="2">
        <v>180.6</v>
      </c>
      <c r="G561" s="2">
        <f t="shared" si="12"/>
        <v>18.799000000000177</v>
      </c>
    </row>
    <row r="562" spans="1:11">
      <c r="A562" s="7">
        <v>44830</v>
      </c>
      <c r="B562" s="526">
        <v>25550</v>
      </c>
      <c r="C562" s="526" t="s">
        <v>26</v>
      </c>
      <c r="D562" t="s">
        <v>17</v>
      </c>
      <c r="F562" s="2">
        <v>18.8</v>
      </c>
      <c r="G562" s="2">
        <f t="shared" si="12"/>
        <v>-9.9999999982358645E-4</v>
      </c>
    </row>
    <row r="563" spans="1:11">
      <c r="A563" s="44">
        <v>44773</v>
      </c>
      <c r="B563" s="525" t="s">
        <v>14</v>
      </c>
      <c r="C563" s="525" t="s">
        <v>27</v>
      </c>
      <c r="D563" t="s">
        <v>16</v>
      </c>
      <c r="E563" s="2">
        <v>179.8</v>
      </c>
      <c r="G563" s="2">
        <f t="shared" si="12"/>
        <v>179.79900000000018</v>
      </c>
    </row>
    <row r="564" spans="1:11">
      <c r="A564" s="7"/>
      <c r="B564" s="526"/>
      <c r="C564" s="526"/>
      <c r="D564" t="s">
        <v>17</v>
      </c>
      <c r="E564" s="2">
        <v>18.5</v>
      </c>
      <c r="G564" s="2">
        <f t="shared" si="12"/>
        <v>198.29900000000018</v>
      </c>
    </row>
    <row r="565" spans="1:11">
      <c r="A565" s="7"/>
      <c r="B565" s="526"/>
      <c r="C565" s="526"/>
      <c r="D565" t="s">
        <v>18</v>
      </c>
      <c r="E565" s="148">
        <v>60</v>
      </c>
      <c r="G565" s="2">
        <f t="shared" si="12"/>
        <v>258.29900000000021</v>
      </c>
    </row>
    <row r="566" spans="1:11">
      <c r="A566" s="7"/>
      <c r="B566" s="526"/>
      <c r="C566" s="526"/>
      <c r="D566" t="s">
        <v>19</v>
      </c>
      <c r="E566" s="148">
        <v>5</v>
      </c>
      <c r="G566" s="2">
        <f t="shared" si="12"/>
        <v>263.29900000000021</v>
      </c>
    </row>
    <row r="567" spans="1:11">
      <c r="A567" s="7">
        <v>44773</v>
      </c>
      <c r="B567" s="526" t="s">
        <v>115</v>
      </c>
      <c r="C567" s="526" t="s">
        <v>27</v>
      </c>
      <c r="D567" t="s">
        <v>18</v>
      </c>
      <c r="F567" s="148">
        <v>60</v>
      </c>
      <c r="G567" s="2">
        <f t="shared" si="12"/>
        <v>203.29900000000021</v>
      </c>
    </row>
    <row r="568" spans="1:11">
      <c r="A568" s="7">
        <v>44773</v>
      </c>
      <c r="B568" s="526" t="s">
        <v>115</v>
      </c>
      <c r="C568" s="526" t="s">
        <v>27</v>
      </c>
      <c r="D568" t="s">
        <v>19</v>
      </c>
      <c r="F568" s="148">
        <v>5</v>
      </c>
      <c r="G568" s="2">
        <f t="shared" si="12"/>
        <v>198.29900000000021</v>
      </c>
    </row>
    <row r="569" spans="1:11">
      <c r="A569" s="7">
        <v>44844</v>
      </c>
      <c r="B569" s="526">
        <v>25601</v>
      </c>
      <c r="C569" s="526" t="s">
        <v>27</v>
      </c>
      <c r="D569" t="s">
        <v>16</v>
      </c>
      <c r="F569" s="2">
        <v>179.8</v>
      </c>
      <c r="G569" s="2">
        <f t="shared" si="12"/>
        <v>18.499000000000194</v>
      </c>
    </row>
    <row r="570" spans="1:11">
      <c r="A570" s="7">
        <v>44844</v>
      </c>
      <c r="B570" s="526">
        <v>25601</v>
      </c>
      <c r="C570" s="526" t="s">
        <v>27</v>
      </c>
      <c r="D570" t="s">
        <v>17</v>
      </c>
      <c r="F570" s="2">
        <v>18.5</v>
      </c>
      <c r="G570" s="2">
        <f t="shared" si="12"/>
        <v>-9.9999999980582288E-4</v>
      </c>
    </row>
    <row r="571" spans="1:11">
      <c r="A571" s="44">
        <v>44804</v>
      </c>
      <c r="B571" s="525" t="s">
        <v>14</v>
      </c>
      <c r="C571" s="525" t="s">
        <v>28</v>
      </c>
      <c r="D571" t="s">
        <v>16</v>
      </c>
      <c r="E571" s="2">
        <v>180.9</v>
      </c>
      <c r="G571" s="2">
        <f t="shared" si="12"/>
        <v>180.8990000000002</v>
      </c>
      <c r="I571" s="525"/>
      <c r="K571" s="2"/>
    </row>
    <row r="572" spans="1:11">
      <c r="A572" s="7"/>
      <c r="B572" s="526"/>
      <c r="C572" s="526"/>
      <c r="D572" t="s">
        <v>17</v>
      </c>
      <c r="E572" s="2">
        <v>17.3</v>
      </c>
      <c r="G572" s="2">
        <f t="shared" si="12"/>
        <v>198.19900000000021</v>
      </c>
      <c r="I572" s="526"/>
      <c r="K572" s="2"/>
    </row>
    <row r="573" spans="1:11">
      <c r="A573" s="7"/>
      <c r="B573" s="526"/>
      <c r="C573" s="526"/>
      <c r="D573" t="s">
        <v>18</v>
      </c>
      <c r="E573" s="148">
        <v>60</v>
      </c>
      <c r="G573" s="2">
        <f t="shared" si="12"/>
        <v>258.19900000000018</v>
      </c>
    </row>
    <row r="574" spans="1:11">
      <c r="A574" s="7"/>
      <c r="B574" s="526"/>
      <c r="C574" s="526"/>
      <c r="D574" t="s">
        <v>19</v>
      </c>
      <c r="E574" s="148">
        <v>5</v>
      </c>
      <c r="G574" s="2">
        <f t="shared" si="12"/>
        <v>263.19900000000018</v>
      </c>
      <c r="K574" s="8"/>
    </row>
    <row r="575" spans="1:11">
      <c r="A575" s="7"/>
      <c r="B575" s="526"/>
      <c r="C575" s="526"/>
      <c r="D575" t="s">
        <v>166</v>
      </c>
      <c r="E575" s="2">
        <v>102.5</v>
      </c>
      <c r="G575" s="2">
        <f t="shared" si="12"/>
        <v>365.69900000000018</v>
      </c>
    </row>
    <row r="576" spans="1:11">
      <c r="A576" s="7"/>
      <c r="B576" s="526"/>
      <c r="C576" s="526"/>
      <c r="D576" t="s">
        <v>167</v>
      </c>
      <c r="E576" s="2">
        <v>102.5</v>
      </c>
      <c r="G576" s="2">
        <f t="shared" si="12"/>
        <v>468.19900000000018</v>
      </c>
    </row>
    <row r="577" spans="1:11">
      <c r="A577" s="7">
        <v>44804</v>
      </c>
      <c r="B577" s="526" t="s">
        <v>727</v>
      </c>
      <c r="C577" s="526" t="s">
        <v>28</v>
      </c>
      <c r="D577" t="s">
        <v>18</v>
      </c>
      <c r="F577" s="148">
        <v>60</v>
      </c>
      <c r="G577" s="2">
        <f t="shared" si="12"/>
        <v>408.19900000000018</v>
      </c>
    </row>
    <row r="578" spans="1:11">
      <c r="A578" s="7">
        <v>44804</v>
      </c>
      <c r="B578" s="526" t="s">
        <v>727</v>
      </c>
      <c r="C578" s="526" t="s">
        <v>28</v>
      </c>
      <c r="D578" t="s">
        <v>19</v>
      </c>
      <c r="F578" s="148">
        <v>5</v>
      </c>
      <c r="G578" s="2">
        <f t="shared" si="12"/>
        <v>403.19900000000018</v>
      </c>
    </row>
    <row r="579" spans="1:11">
      <c r="A579" s="7">
        <v>44893</v>
      </c>
      <c r="B579" s="526" t="s">
        <v>728</v>
      </c>
      <c r="C579" s="526" t="s">
        <v>28</v>
      </c>
      <c r="D579" t="s">
        <v>16</v>
      </c>
      <c r="F579" s="2">
        <v>180.9</v>
      </c>
      <c r="G579" s="2">
        <f t="shared" si="12"/>
        <v>222.29900000000018</v>
      </c>
    </row>
    <row r="580" spans="1:11">
      <c r="A580" s="7">
        <v>44893</v>
      </c>
      <c r="B580" s="526" t="s">
        <v>728</v>
      </c>
      <c r="C580" s="526" t="s">
        <v>28</v>
      </c>
      <c r="D580" t="s">
        <v>17</v>
      </c>
      <c r="F580" s="2">
        <v>17.3</v>
      </c>
      <c r="G580" s="2">
        <f t="shared" si="12"/>
        <v>204.99900000000017</v>
      </c>
    </row>
    <row r="581" spans="1:11">
      <c r="A581" s="7"/>
      <c r="B581" s="526" t="s">
        <v>287</v>
      </c>
      <c r="C581" s="526"/>
      <c r="D581" t="s">
        <v>166</v>
      </c>
      <c r="F581" s="8">
        <v>51.25</v>
      </c>
      <c r="G581" s="2">
        <f t="shared" si="12"/>
        <v>153.74900000000017</v>
      </c>
    </row>
    <row r="582" spans="1:11">
      <c r="A582" s="7"/>
      <c r="B582" s="526" t="s">
        <v>287</v>
      </c>
      <c r="C582" s="526"/>
      <c r="D582" t="s">
        <v>167</v>
      </c>
      <c r="F582" s="8">
        <v>51.25</v>
      </c>
      <c r="G582" s="2">
        <f t="shared" si="12"/>
        <v>102.49900000000017</v>
      </c>
    </row>
    <row r="583" spans="1:11">
      <c r="A583" s="7">
        <v>45126</v>
      </c>
      <c r="B583" s="526">
        <v>27240</v>
      </c>
      <c r="C583" s="526" t="s">
        <v>28</v>
      </c>
      <c r="D583" t="s">
        <v>166</v>
      </c>
      <c r="F583" s="8">
        <v>51.25</v>
      </c>
      <c r="G583" s="2">
        <f t="shared" si="12"/>
        <v>51.249000000000166</v>
      </c>
    </row>
    <row r="584" spans="1:11">
      <c r="A584" s="7">
        <v>45126</v>
      </c>
      <c r="B584" s="526">
        <v>27240</v>
      </c>
      <c r="C584" s="526" t="s">
        <v>28</v>
      </c>
      <c r="D584" t="s">
        <v>167</v>
      </c>
      <c r="F584" s="8">
        <v>51.25</v>
      </c>
      <c r="G584" s="2">
        <f t="shared" si="12"/>
        <v>-9.9999999983424459E-4</v>
      </c>
    </row>
    <row r="585" spans="1:11">
      <c r="A585" s="88">
        <v>44834</v>
      </c>
      <c r="B585" s="525" t="s">
        <v>14</v>
      </c>
      <c r="C585" s="525" t="s">
        <v>53</v>
      </c>
      <c r="D585" t="s">
        <v>16</v>
      </c>
      <c r="E585" s="2">
        <v>160.5</v>
      </c>
      <c r="G585" s="2">
        <f t="shared" si="12"/>
        <v>160.49900000000017</v>
      </c>
    </row>
    <row r="586" spans="1:11">
      <c r="A586" s="86"/>
      <c r="B586" s="526"/>
      <c r="C586" s="526"/>
      <c r="D586" t="s">
        <v>17</v>
      </c>
      <c r="E586" s="2">
        <v>18.7</v>
      </c>
      <c r="G586" s="2">
        <f t="shared" si="12"/>
        <v>179.19900000000015</v>
      </c>
      <c r="I586" s="525"/>
      <c r="K586" s="2"/>
    </row>
    <row r="587" spans="1:11">
      <c r="A587" s="86"/>
      <c r="B587" s="526"/>
      <c r="C587" s="526"/>
      <c r="D587" t="s">
        <v>18</v>
      </c>
      <c r="E587" s="2">
        <v>60</v>
      </c>
      <c r="G587" s="2">
        <f t="shared" si="12"/>
        <v>239.19900000000015</v>
      </c>
      <c r="I587" s="526"/>
      <c r="K587" s="2"/>
    </row>
    <row r="588" spans="1:11">
      <c r="A588" s="86"/>
      <c r="B588" s="526"/>
      <c r="C588" s="526"/>
      <c r="D588" t="s">
        <v>19</v>
      </c>
      <c r="E588" s="2">
        <v>5</v>
      </c>
      <c r="G588" s="2">
        <f t="shared" si="12"/>
        <v>244.19900000000015</v>
      </c>
    </row>
    <row r="589" spans="1:11">
      <c r="A589" s="86">
        <v>44834</v>
      </c>
      <c r="B589" s="526" t="s">
        <v>117</v>
      </c>
      <c r="C589" s="526" t="s">
        <v>53</v>
      </c>
      <c r="D589" t="s">
        <v>18</v>
      </c>
      <c r="F589" s="2">
        <v>60</v>
      </c>
      <c r="G589" s="2">
        <f t="shared" si="12"/>
        <v>184.19900000000015</v>
      </c>
    </row>
    <row r="590" spans="1:11">
      <c r="A590" s="86">
        <v>44834</v>
      </c>
      <c r="B590" s="526" t="s">
        <v>117</v>
      </c>
      <c r="C590" s="526" t="s">
        <v>53</v>
      </c>
      <c r="D590" t="s">
        <v>19</v>
      </c>
      <c r="F590" s="2">
        <v>5</v>
      </c>
      <c r="G590" s="2">
        <f t="shared" si="12"/>
        <v>179.19900000000015</v>
      </c>
    </row>
    <row r="591" spans="1:11">
      <c r="A591" s="86">
        <v>44944</v>
      </c>
      <c r="B591" s="526" t="s">
        <v>729</v>
      </c>
      <c r="C591" s="526" t="s">
        <v>53</v>
      </c>
      <c r="D591" t="s">
        <v>16</v>
      </c>
      <c r="F591" s="2">
        <v>160.5</v>
      </c>
      <c r="G591" s="2">
        <f t="shared" si="12"/>
        <v>18.699000000000154</v>
      </c>
    </row>
    <row r="592" spans="1:11">
      <c r="A592" s="86">
        <v>44944</v>
      </c>
      <c r="B592" s="526" t="s">
        <v>729</v>
      </c>
      <c r="C592" s="526" t="s">
        <v>53</v>
      </c>
      <c r="D592" t="s">
        <v>17</v>
      </c>
      <c r="F592" s="2">
        <v>18.7</v>
      </c>
      <c r="G592" s="2">
        <f t="shared" si="12"/>
        <v>-9.9999999984490273E-4</v>
      </c>
    </row>
    <row r="593" spans="1:7">
      <c r="A593" s="44">
        <v>44865</v>
      </c>
      <c r="B593" s="525" t="s">
        <v>14</v>
      </c>
      <c r="C593" s="525" t="s">
        <v>30</v>
      </c>
      <c r="D593" t="s">
        <v>16</v>
      </c>
      <c r="E593" s="8">
        <v>160</v>
      </c>
      <c r="G593" s="2">
        <f t="shared" si="12"/>
        <v>159.99900000000017</v>
      </c>
    </row>
    <row r="594" spans="1:7">
      <c r="A594" s="44"/>
      <c r="B594" s="525"/>
      <c r="C594" s="525"/>
      <c r="D594" t="s">
        <v>17</v>
      </c>
      <c r="E594" s="8">
        <v>15.8</v>
      </c>
      <c r="G594" s="2">
        <f t="shared" si="12"/>
        <v>175.79900000000018</v>
      </c>
    </row>
    <row r="595" spans="1:7">
      <c r="A595" s="44"/>
      <c r="B595" s="525"/>
      <c r="C595" s="525"/>
      <c r="D595" t="s">
        <v>18</v>
      </c>
      <c r="E595" s="148">
        <v>60</v>
      </c>
      <c r="G595" s="2">
        <f t="shared" si="12"/>
        <v>235.79900000000018</v>
      </c>
    </row>
    <row r="596" spans="1:7">
      <c r="A596" s="44"/>
      <c r="B596" s="525"/>
      <c r="C596" s="525"/>
      <c r="D596" t="s">
        <v>19</v>
      </c>
      <c r="E596" s="148">
        <v>5</v>
      </c>
      <c r="G596" s="2">
        <f t="shared" si="12"/>
        <v>240.79900000000018</v>
      </c>
    </row>
    <row r="597" spans="1:7">
      <c r="A597" s="7">
        <v>44865</v>
      </c>
      <c r="B597" s="526" t="s">
        <v>118</v>
      </c>
      <c r="C597" s="526" t="s">
        <v>30</v>
      </c>
      <c r="D597" t="s">
        <v>18</v>
      </c>
      <c r="E597" s="148"/>
      <c r="F597" s="148">
        <v>60</v>
      </c>
      <c r="G597" s="2">
        <f t="shared" si="12"/>
        <v>180.79900000000018</v>
      </c>
    </row>
    <row r="598" spans="1:7">
      <c r="A598" s="7">
        <v>44865</v>
      </c>
      <c r="B598" s="526" t="s">
        <v>118</v>
      </c>
      <c r="C598" s="526" t="s">
        <v>30</v>
      </c>
      <c r="D598" t="s">
        <v>19</v>
      </c>
      <c r="E598" s="148"/>
      <c r="F598" s="148">
        <v>5</v>
      </c>
      <c r="G598" s="2">
        <f t="shared" si="12"/>
        <v>175.79900000000018</v>
      </c>
    </row>
    <row r="599" spans="1:7">
      <c r="A599" s="7">
        <v>44963</v>
      </c>
      <c r="B599" s="526" t="s">
        <v>730</v>
      </c>
      <c r="C599" s="526" t="s">
        <v>30</v>
      </c>
      <c r="D599" t="s">
        <v>16</v>
      </c>
      <c r="E599" s="148"/>
      <c r="F599" s="8">
        <v>160</v>
      </c>
      <c r="G599" s="2">
        <f t="shared" si="12"/>
        <v>15.799000000000177</v>
      </c>
    </row>
    <row r="600" spans="1:7">
      <c r="A600" s="7">
        <v>44963</v>
      </c>
      <c r="B600" s="526" t="s">
        <v>730</v>
      </c>
      <c r="C600" s="526" t="s">
        <v>30</v>
      </c>
      <c r="D600" t="s">
        <v>17</v>
      </c>
      <c r="E600" s="148"/>
      <c r="F600" s="8">
        <v>15.8</v>
      </c>
      <c r="G600" s="2">
        <f t="shared" si="12"/>
        <v>-9.9999999982358645E-4</v>
      </c>
    </row>
    <row r="601" spans="1:7">
      <c r="A601" s="88">
        <v>44895</v>
      </c>
      <c r="B601" s="525" t="s">
        <v>14</v>
      </c>
      <c r="C601" s="525" t="s">
        <v>33</v>
      </c>
      <c r="D601" t="s">
        <v>16</v>
      </c>
      <c r="E601" s="2">
        <v>178.6</v>
      </c>
      <c r="G601" s="2">
        <f t="shared" si="12"/>
        <v>178.59900000000016</v>
      </c>
    </row>
    <row r="602" spans="1:7">
      <c r="A602" s="86"/>
      <c r="B602" s="526"/>
      <c r="C602" s="526"/>
      <c r="D602" t="s">
        <v>17</v>
      </c>
      <c r="E602" s="2">
        <v>19</v>
      </c>
      <c r="G602" s="2">
        <f t="shared" si="12"/>
        <v>197.59900000000016</v>
      </c>
    </row>
    <row r="603" spans="1:7">
      <c r="A603" s="86"/>
      <c r="B603" s="526"/>
      <c r="C603" s="526"/>
      <c r="D603" t="s">
        <v>18</v>
      </c>
      <c r="E603" s="2">
        <v>60</v>
      </c>
      <c r="G603" s="2">
        <f t="shared" si="12"/>
        <v>257.59900000000016</v>
      </c>
    </row>
    <row r="604" spans="1:7">
      <c r="A604" s="86"/>
      <c r="B604" s="526"/>
      <c r="C604" s="526"/>
      <c r="D604" t="s">
        <v>19</v>
      </c>
      <c r="E604" s="2">
        <v>5</v>
      </c>
      <c r="G604" s="2">
        <f t="shared" si="12"/>
        <v>262.59900000000016</v>
      </c>
    </row>
    <row r="605" spans="1:7">
      <c r="A605" s="86">
        <v>44895</v>
      </c>
      <c r="B605" s="526" t="s">
        <v>132</v>
      </c>
      <c r="C605" s="526" t="s">
        <v>33</v>
      </c>
      <c r="D605" t="s">
        <v>18</v>
      </c>
      <c r="F605" s="2">
        <v>60</v>
      </c>
      <c r="G605" s="2">
        <f t="shared" si="12"/>
        <v>202.59900000000016</v>
      </c>
    </row>
    <row r="606" spans="1:7">
      <c r="A606" s="86">
        <v>44895</v>
      </c>
      <c r="B606" s="526" t="s">
        <v>132</v>
      </c>
      <c r="C606" s="526" t="s">
        <v>33</v>
      </c>
      <c r="D606" t="s">
        <v>19</v>
      </c>
      <c r="F606" s="2">
        <v>5</v>
      </c>
      <c r="G606" s="2">
        <f t="shared" si="12"/>
        <v>197.59900000000016</v>
      </c>
    </row>
    <row r="607" spans="1:7">
      <c r="A607" s="86">
        <v>44984</v>
      </c>
      <c r="B607" s="526" t="s">
        <v>731</v>
      </c>
      <c r="C607" s="526" t="s">
        <v>33</v>
      </c>
      <c r="D607" t="s">
        <v>16</v>
      </c>
      <c r="F607" s="2">
        <v>178.6</v>
      </c>
      <c r="G607" s="2">
        <f t="shared" si="12"/>
        <v>18.999000000000166</v>
      </c>
    </row>
    <row r="608" spans="1:7">
      <c r="A608" s="86">
        <v>44984</v>
      </c>
      <c r="B608" s="526" t="s">
        <v>731</v>
      </c>
      <c r="C608" s="526" t="s">
        <v>33</v>
      </c>
      <c r="D608" t="s">
        <v>17</v>
      </c>
      <c r="F608" s="2">
        <v>19</v>
      </c>
      <c r="G608" s="2">
        <f t="shared" si="12"/>
        <v>-9.9999999983424459E-4</v>
      </c>
    </row>
    <row r="609" spans="1:12">
      <c r="A609" s="88">
        <v>44926</v>
      </c>
      <c r="B609" s="525" t="s">
        <v>14</v>
      </c>
      <c r="C609" s="525" t="s">
        <v>34</v>
      </c>
      <c r="D609" t="s">
        <v>16</v>
      </c>
      <c r="E609" s="2">
        <v>204.1</v>
      </c>
      <c r="G609" s="2">
        <f t="shared" si="12"/>
        <v>204.09900000000016</v>
      </c>
    </row>
    <row r="610" spans="1:12">
      <c r="A610" s="86"/>
      <c r="B610" s="526"/>
      <c r="C610" s="526"/>
      <c r="D610" t="s">
        <v>17</v>
      </c>
      <c r="E610" s="2">
        <v>24.5</v>
      </c>
      <c r="G610" s="2">
        <f t="shared" si="12"/>
        <v>228.59900000000016</v>
      </c>
    </row>
    <row r="611" spans="1:12">
      <c r="A611" s="86"/>
      <c r="B611" s="526"/>
      <c r="C611" s="526"/>
      <c r="D611" t="s">
        <v>18</v>
      </c>
      <c r="E611" s="2">
        <v>60</v>
      </c>
      <c r="G611" s="2">
        <f>+G610+E611-F611</f>
        <v>288.59900000000016</v>
      </c>
    </row>
    <row r="612" spans="1:12">
      <c r="A612" s="86"/>
      <c r="B612" s="526"/>
      <c r="C612" s="526"/>
      <c r="D612" t="s">
        <v>19</v>
      </c>
      <c r="E612" s="2">
        <v>5</v>
      </c>
      <c r="G612" s="2">
        <f>+G611+E612-F612</f>
        <v>293.59900000000016</v>
      </c>
    </row>
    <row r="613" spans="1:12">
      <c r="A613" s="86">
        <v>44926</v>
      </c>
      <c r="B613" s="526" t="s">
        <v>121</v>
      </c>
      <c r="C613" s="526" t="s">
        <v>34</v>
      </c>
      <c r="D613" t="s">
        <v>18</v>
      </c>
      <c r="F613" s="2">
        <v>60</v>
      </c>
      <c r="G613" s="2">
        <f t="shared" ref="G613:G680" si="13">+G612+E613-F613</f>
        <v>233.59900000000016</v>
      </c>
    </row>
    <row r="614" spans="1:12">
      <c r="A614" s="86">
        <v>44926</v>
      </c>
      <c r="B614" s="526" t="s">
        <v>121</v>
      </c>
      <c r="C614" s="526" t="s">
        <v>34</v>
      </c>
      <c r="D614" t="s">
        <v>19</v>
      </c>
      <c r="F614" s="2">
        <v>5</v>
      </c>
      <c r="G614" s="2">
        <f t="shared" si="13"/>
        <v>228.59900000000016</v>
      </c>
    </row>
    <row r="615" spans="1:12">
      <c r="A615" s="86">
        <v>45033</v>
      </c>
      <c r="B615" s="526">
        <v>26803</v>
      </c>
      <c r="C615" s="526" t="s">
        <v>34</v>
      </c>
      <c r="D615" t="s">
        <v>16</v>
      </c>
      <c r="F615" s="2">
        <v>204.1</v>
      </c>
      <c r="G615" s="2">
        <f t="shared" si="13"/>
        <v>24.499000000000166</v>
      </c>
    </row>
    <row r="616" spans="1:12">
      <c r="A616" s="86">
        <v>45033</v>
      </c>
      <c r="B616" s="526">
        <v>26803</v>
      </c>
      <c r="C616" s="526" t="s">
        <v>34</v>
      </c>
      <c r="D616" t="s">
        <v>17</v>
      </c>
      <c r="F616" s="2">
        <v>24.5</v>
      </c>
      <c r="G616" s="2">
        <f t="shared" si="13"/>
        <v>-9.9999999983424459E-4</v>
      </c>
    </row>
    <row r="617" spans="1:12">
      <c r="A617" s="44">
        <v>44957</v>
      </c>
      <c r="B617" s="525" t="s">
        <v>14</v>
      </c>
      <c r="C617" s="525" t="s">
        <v>15</v>
      </c>
      <c r="D617" t="s">
        <v>16</v>
      </c>
      <c r="E617" s="241">
        <v>184.9</v>
      </c>
      <c r="F617" s="241"/>
      <c r="G617" s="2">
        <f t="shared" si="13"/>
        <v>184.89900000000017</v>
      </c>
      <c r="H617" s="525"/>
      <c r="J617" s="8"/>
    </row>
    <row r="618" spans="1:12">
      <c r="A618" s="7"/>
      <c r="B618" s="526"/>
      <c r="C618" s="526"/>
      <c r="D618" t="s">
        <v>17</v>
      </c>
      <c r="E618" s="241">
        <v>19.600000000000001</v>
      </c>
      <c r="F618" s="241"/>
      <c r="G618" s="2">
        <f t="shared" si="13"/>
        <v>204.49900000000017</v>
      </c>
      <c r="J618" s="8"/>
    </row>
    <row r="619" spans="1:12">
      <c r="A619" s="7"/>
      <c r="B619" s="526"/>
      <c r="C619" s="526"/>
      <c r="D619" t="s">
        <v>18</v>
      </c>
      <c r="E619" s="241">
        <v>60</v>
      </c>
      <c r="F619" s="241"/>
      <c r="G619" s="2">
        <f t="shared" si="13"/>
        <v>264.49900000000014</v>
      </c>
      <c r="H619" s="525"/>
      <c r="J619" s="2"/>
    </row>
    <row r="620" spans="1:12">
      <c r="A620" s="7"/>
      <c r="B620" s="526"/>
      <c r="C620" s="526"/>
      <c r="D620" t="s">
        <v>19</v>
      </c>
      <c r="E620" s="241">
        <v>5</v>
      </c>
      <c r="F620" s="241"/>
      <c r="G620" s="2">
        <f t="shared" si="13"/>
        <v>269.49900000000014</v>
      </c>
      <c r="J620" s="2"/>
      <c r="K620" s="8"/>
      <c r="L620" s="37"/>
    </row>
    <row r="621" spans="1:12">
      <c r="A621" s="7">
        <v>44957</v>
      </c>
      <c r="B621" s="526" t="s">
        <v>119</v>
      </c>
      <c r="C621" s="526" t="s">
        <v>15</v>
      </c>
      <c r="D621" t="s">
        <v>18</v>
      </c>
      <c r="E621" s="241"/>
      <c r="F621" s="241">
        <v>60</v>
      </c>
      <c r="G621" s="2">
        <f t="shared" si="13"/>
        <v>209.49900000000014</v>
      </c>
      <c r="H621" s="525"/>
      <c r="J621" s="2"/>
    </row>
    <row r="622" spans="1:12">
      <c r="A622" s="7">
        <v>44957</v>
      </c>
      <c r="B622" s="526" t="s">
        <v>119</v>
      </c>
      <c r="C622" s="526" t="s">
        <v>15</v>
      </c>
      <c r="D622" t="s">
        <v>19</v>
      </c>
      <c r="E622" s="241"/>
      <c r="F622" s="241">
        <v>5</v>
      </c>
      <c r="G622" s="2">
        <f t="shared" si="13"/>
        <v>204.49900000000014</v>
      </c>
      <c r="J622" s="2"/>
    </row>
    <row r="623" spans="1:12">
      <c r="A623" s="86">
        <v>45046</v>
      </c>
      <c r="B623" s="526" t="s">
        <v>125</v>
      </c>
      <c r="C623" s="526" t="s">
        <v>15</v>
      </c>
      <c r="D623" t="s">
        <v>16</v>
      </c>
      <c r="E623" s="241"/>
      <c r="F623" s="241">
        <v>165</v>
      </c>
      <c r="G623" s="2">
        <f t="shared" si="13"/>
        <v>39.499000000000137</v>
      </c>
    </row>
    <row r="624" spans="1:12">
      <c r="A624" s="86">
        <v>45077</v>
      </c>
      <c r="B624" s="526" t="s">
        <v>128</v>
      </c>
      <c r="C624" s="526" t="s">
        <v>15</v>
      </c>
      <c r="D624" t="s">
        <v>16</v>
      </c>
      <c r="E624" s="241"/>
      <c r="F624" s="241">
        <v>19.899999999999999</v>
      </c>
      <c r="G624" s="2">
        <f t="shared" si="13"/>
        <v>19.599000000000139</v>
      </c>
    </row>
    <row r="625" spans="1:14">
      <c r="A625" s="86">
        <v>45077</v>
      </c>
      <c r="B625" s="526" t="s">
        <v>128</v>
      </c>
      <c r="C625" s="526" t="s">
        <v>15</v>
      </c>
      <c r="D625" t="s">
        <v>17</v>
      </c>
      <c r="E625" s="241"/>
      <c r="F625" s="241">
        <v>19.600000000000001</v>
      </c>
      <c r="G625" s="2">
        <f t="shared" si="13"/>
        <v>-9.999999998626663E-4</v>
      </c>
    </row>
    <row r="626" spans="1:14">
      <c r="A626" s="44">
        <v>44985</v>
      </c>
      <c r="B626" s="525" t="s">
        <v>14</v>
      </c>
      <c r="C626" s="525" t="s">
        <v>20</v>
      </c>
      <c r="D626" t="s">
        <v>16</v>
      </c>
      <c r="E626" s="241">
        <v>201.7</v>
      </c>
      <c r="F626" s="241"/>
      <c r="G626" s="2">
        <f t="shared" si="13"/>
        <v>201.69900000000013</v>
      </c>
      <c r="H626" s="525"/>
    </row>
    <row r="627" spans="1:14">
      <c r="A627" s="7"/>
      <c r="B627" s="526"/>
      <c r="C627" s="526"/>
      <c r="D627" t="s">
        <v>17</v>
      </c>
      <c r="E627" s="241">
        <v>30.5</v>
      </c>
      <c r="F627" s="241"/>
      <c r="G627" s="2">
        <f t="shared" si="13"/>
        <v>232.19900000000013</v>
      </c>
      <c r="H627" s="526"/>
    </row>
    <row r="628" spans="1:14">
      <c r="A628" s="7"/>
      <c r="B628" s="526"/>
      <c r="C628" s="526"/>
      <c r="D628" t="s">
        <v>18</v>
      </c>
      <c r="E628" s="241">
        <v>56</v>
      </c>
      <c r="F628" s="241"/>
      <c r="G628" s="2">
        <f t="shared" si="13"/>
        <v>288.19900000000013</v>
      </c>
      <c r="H628" s="525"/>
    </row>
    <row r="629" spans="1:14">
      <c r="A629" s="7"/>
      <c r="B629" s="526"/>
      <c r="C629" s="526"/>
      <c r="D629" t="s">
        <v>19</v>
      </c>
      <c r="E629" s="241">
        <v>5</v>
      </c>
      <c r="F629" s="241"/>
      <c r="G629" s="2">
        <f t="shared" si="13"/>
        <v>293.19900000000013</v>
      </c>
      <c r="H629" s="526"/>
    </row>
    <row r="630" spans="1:14">
      <c r="A630" s="7">
        <v>44985</v>
      </c>
      <c r="B630" s="526" t="s">
        <v>135</v>
      </c>
      <c r="C630" s="526" t="s">
        <v>20</v>
      </c>
      <c r="D630" t="s">
        <v>18</v>
      </c>
      <c r="E630" s="241"/>
      <c r="F630" s="241">
        <v>56</v>
      </c>
      <c r="G630" s="2">
        <f t="shared" si="13"/>
        <v>237.19900000000013</v>
      </c>
    </row>
    <row r="631" spans="1:14">
      <c r="A631" s="7">
        <v>44985</v>
      </c>
      <c r="B631" s="526" t="s">
        <v>135</v>
      </c>
      <c r="C631" s="526" t="s">
        <v>20</v>
      </c>
      <c r="D631" t="s">
        <v>19</v>
      </c>
      <c r="E631" s="241"/>
      <c r="F631" s="241">
        <v>5</v>
      </c>
      <c r="G631" s="2">
        <f t="shared" si="13"/>
        <v>232.19900000000013</v>
      </c>
      <c r="I631" s="526"/>
      <c r="K631" s="241"/>
    </row>
    <row r="632" spans="1:14">
      <c r="A632" s="86">
        <v>45077</v>
      </c>
      <c r="B632" s="526" t="s">
        <v>128</v>
      </c>
      <c r="C632" s="526" t="s">
        <v>20</v>
      </c>
      <c r="D632" t="s">
        <v>16</v>
      </c>
      <c r="E632" s="241"/>
      <c r="F632" s="241">
        <v>201.7</v>
      </c>
      <c r="G632" s="2">
        <f t="shared" si="13"/>
        <v>30.499000000000137</v>
      </c>
      <c r="I632" s="525"/>
      <c r="K632" s="241"/>
    </row>
    <row r="633" spans="1:14">
      <c r="A633" s="86">
        <v>45077</v>
      </c>
      <c r="B633" s="526" t="s">
        <v>128</v>
      </c>
      <c r="C633" s="526" t="s">
        <v>20</v>
      </c>
      <c r="D633" t="s">
        <v>17</v>
      </c>
      <c r="E633" s="241"/>
      <c r="F633" s="241">
        <v>30.5</v>
      </c>
      <c r="G633" s="2">
        <f t="shared" si="13"/>
        <v>-9.999999998626663E-4</v>
      </c>
      <c r="I633" s="526"/>
      <c r="K633" s="241"/>
    </row>
    <row r="634" spans="1:14">
      <c r="A634" s="44">
        <v>45016</v>
      </c>
      <c r="B634" s="525" t="s">
        <v>14</v>
      </c>
      <c r="C634" s="525" t="s">
        <v>23</v>
      </c>
      <c r="D634" t="s">
        <v>16</v>
      </c>
      <c r="E634" s="241">
        <v>191.7</v>
      </c>
      <c r="F634" s="241"/>
      <c r="G634" s="2">
        <f t="shared" si="13"/>
        <v>191.69900000000013</v>
      </c>
      <c r="I634" s="525"/>
      <c r="K634" s="241"/>
    </row>
    <row r="635" spans="1:14">
      <c r="A635" s="7"/>
      <c r="B635" s="526"/>
      <c r="C635" s="526"/>
      <c r="D635" t="s">
        <v>17</v>
      </c>
      <c r="E635" s="241">
        <v>29</v>
      </c>
      <c r="F635" s="241"/>
      <c r="G635" s="2">
        <f t="shared" si="13"/>
        <v>220.69900000000013</v>
      </c>
      <c r="I635" s="526"/>
      <c r="K635" s="241"/>
    </row>
    <row r="636" spans="1:14">
      <c r="A636" s="7"/>
      <c r="B636" s="526"/>
      <c r="C636" s="526"/>
      <c r="D636" t="s">
        <v>18</v>
      </c>
      <c r="E636" s="241">
        <v>60</v>
      </c>
      <c r="F636" s="241"/>
      <c r="G636" s="2">
        <f t="shared" si="13"/>
        <v>280.69900000000013</v>
      </c>
    </row>
    <row r="637" spans="1:14">
      <c r="A637" s="7"/>
      <c r="B637" s="526"/>
      <c r="C637" s="526"/>
      <c r="D637" t="s">
        <v>19</v>
      </c>
      <c r="E637" s="241">
        <v>5</v>
      </c>
      <c r="F637" s="241"/>
      <c r="G637" s="2">
        <f t="shared" si="13"/>
        <v>285.69900000000013</v>
      </c>
      <c r="K637" s="37"/>
    </row>
    <row r="638" spans="1:14">
      <c r="A638" s="7"/>
      <c r="B638" s="526"/>
      <c r="C638" s="526"/>
      <c r="D638" t="s">
        <v>74</v>
      </c>
      <c r="E638" s="240">
        <v>102.5</v>
      </c>
      <c r="F638" s="241"/>
      <c r="G638" s="2">
        <f t="shared" si="13"/>
        <v>388.19900000000013</v>
      </c>
    </row>
    <row r="639" spans="1:14">
      <c r="A639" s="7"/>
      <c r="B639" s="526"/>
      <c r="C639" s="526"/>
      <c r="D639" t="s">
        <v>75</v>
      </c>
      <c r="E639" s="240">
        <v>102.5</v>
      </c>
      <c r="F639" s="241"/>
      <c r="G639" s="2">
        <f t="shared" si="13"/>
        <v>490.69900000000013</v>
      </c>
    </row>
    <row r="640" spans="1:14">
      <c r="A640" s="7">
        <v>45016</v>
      </c>
      <c r="B640" s="526" t="s">
        <v>124</v>
      </c>
      <c r="C640" s="526" t="s">
        <v>23</v>
      </c>
      <c r="D640" t="s">
        <v>18</v>
      </c>
      <c r="E640" s="241"/>
      <c r="F640" s="241">
        <v>60</v>
      </c>
      <c r="G640" s="2">
        <f t="shared" si="13"/>
        <v>430.69900000000013</v>
      </c>
      <c r="N640" s="37"/>
    </row>
    <row r="641" spans="1:12">
      <c r="A641" s="7">
        <v>45016</v>
      </c>
      <c r="B641" s="526" t="s">
        <v>124</v>
      </c>
      <c r="C641" s="526" t="s">
        <v>23</v>
      </c>
      <c r="D641" t="s">
        <v>19</v>
      </c>
      <c r="E641" s="241"/>
      <c r="F641" s="241">
        <v>5</v>
      </c>
      <c r="G641" s="2">
        <f t="shared" si="13"/>
        <v>425.69900000000013</v>
      </c>
    </row>
    <row r="642" spans="1:12">
      <c r="A642" s="86">
        <v>45077</v>
      </c>
      <c r="B642" s="526" t="s">
        <v>128</v>
      </c>
      <c r="C642" s="526" t="s">
        <v>23</v>
      </c>
      <c r="D642" t="s">
        <v>16</v>
      </c>
      <c r="E642" s="241"/>
      <c r="F642" s="241">
        <v>88.3</v>
      </c>
      <c r="G642" s="2">
        <f t="shared" si="13"/>
        <v>337.39900000000011</v>
      </c>
    </row>
    <row r="643" spans="1:12">
      <c r="A643" s="86">
        <v>45107</v>
      </c>
      <c r="B643" s="526" t="s">
        <v>129</v>
      </c>
      <c r="C643" s="526" t="s">
        <v>23</v>
      </c>
      <c r="D643" t="s">
        <v>16</v>
      </c>
      <c r="E643" s="241"/>
      <c r="F643" s="241">
        <v>103.4</v>
      </c>
      <c r="G643" s="2">
        <f t="shared" si="13"/>
        <v>233.99900000000011</v>
      </c>
      <c r="H643" s="37"/>
    </row>
    <row r="644" spans="1:12">
      <c r="A644" s="86">
        <v>45107</v>
      </c>
      <c r="B644" s="526" t="s">
        <v>129</v>
      </c>
      <c r="C644" s="526" t="s">
        <v>23</v>
      </c>
      <c r="D644" t="s">
        <v>17</v>
      </c>
      <c r="E644" s="241"/>
      <c r="F644" s="241">
        <v>29</v>
      </c>
      <c r="G644" s="2">
        <f t="shared" si="13"/>
        <v>204.99900000000011</v>
      </c>
      <c r="H644" s="37"/>
    </row>
    <row r="645" spans="1:12">
      <c r="A645" s="86"/>
      <c r="B645" s="526" t="s">
        <v>287</v>
      </c>
      <c r="C645" s="526"/>
      <c r="D645" t="s">
        <v>74</v>
      </c>
      <c r="E645" s="241"/>
      <c r="F645" s="241">
        <v>51.25</v>
      </c>
      <c r="G645" s="2">
        <f t="shared" si="13"/>
        <v>153.74900000000011</v>
      </c>
      <c r="H645" s="37"/>
    </row>
    <row r="646" spans="1:12">
      <c r="A646" s="86"/>
      <c r="B646" s="526" t="s">
        <v>287</v>
      </c>
      <c r="C646" s="526"/>
      <c r="D646" t="s">
        <v>75</v>
      </c>
      <c r="E646" s="241"/>
      <c r="F646" s="241">
        <v>51.25</v>
      </c>
      <c r="G646" s="2">
        <f t="shared" si="13"/>
        <v>102.49900000000011</v>
      </c>
      <c r="H646" s="37"/>
    </row>
    <row r="647" spans="1:12">
      <c r="A647" s="7">
        <v>45126</v>
      </c>
      <c r="B647" s="526">
        <v>27240</v>
      </c>
      <c r="C647" s="526" t="s">
        <v>23</v>
      </c>
      <c r="D647" t="s">
        <v>74</v>
      </c>
      <c r="E647" s="241"/>
      <c r="F647" s="241">
        <v>51.25</v>
      </c>
      <c r="G647" s="2">
        <f t="shared" si="13"/>
        <v>51.249000000000109</v>
      </c>
      <c r="H647" s="37"/>
    </row>
    <row r="648" spans="1:12">
      <c r="A648" s="7">
        <v>45126</v>
      </c>
      <c r="B648" s="526">
        <v>27240</v>
      </c>
      <c r="C648" s="526" t="s">
        <v>23</v>
      </c>
      <c r="D648" t="s">
        <v>75</v>
      </c>
      <c r="E648" s="241"/>
      <c r="F648" s="241">
        <v>51.25</v>
      </c>
      <c r="G648" s="2">
        <f t="shared" si="13"/>
        <v>-9.9999999989108801E-4</v>
      </c>
      <c r="H648" s="37"/>
    </row>
    <row r="649" spans="1:12">
      <c r="A649" s="88">
        <v>45046</v>
      </c>
      <c r="B649" s="525" t="s">
        <v>14</v>
      </c>
      <c r="C649" s="525" t="s">
        <v>24</v>
      </c>
      <c r="D649" t="s">
        <v>16</v>
      </c>
      <c r="E649" s="240">
        <v>200.5</v>
      </c>
      <c r="F649" s="240"/>
      <c r="G649" s="2">
        <f t="shared" si="13"/>
        <v>200.49900000000011</v>
      </c>
    </row>
    <row r="650" spans="1:12">
      <c r="A650" s="86"/>
      <c r="B650" s="526"/>
      <c r="C650" s="526"/>
      <c r="D650" t="s">
        <v>17</v>
      </c>
      <c r="E650" s="240">
        <v>20.5</v>
      </c>
      <c r="F650" s="240"/>
      <c r="G650" s="2">
        <f t="shared" si="13"/>
        <v>220.99900000000011</v>
      </c>
      <c r="J650" s="526"/>
      <c r="L650" s="240"/>
    </row>
    <row r="651" spans="1:12">
      <c r="A651" s="86"/>
      <c r="B651" s="526"/>
      <c r="C651" s="526"/>
      <c r="D651" t="s">
        <v>18</v>
      </c>
      <c r="E651" s="240">
        <v>60</v>
      </c>
      <c r="F651" s="240"/>
      <c r="G651" s="2">
        <f t="shared" si="13"/>
        <v>280.99900000000014</v>
      </c>
      <c r="L651" s="37"/>
    </row>
    <row r="652" spans="1:12">
      <c r="A652" s="86"/>
      <c r="B652" s="526"/>
      <c r="C652" s="526"/>
      <c r="D652" t="s">
        <v>19</v>
      </c>
      <c r="E652" s="240">
        <v>5</v>
      </c>
      <c r="F652" s="240"/>
      <c r="G652" s="2">
        <f t="shared" si="13"/>
        <v>285.99900000000014</v>
      </c>
    </row>
    <row r="653" spans="1:12">
      <c r="A653" s="86">
        <v>45046</v>
      </c>
      <c r="B653" s="526" t="s">
        <v>125</v>
      </c>
      <c r="C653" s="526" t="s">
        <v>24</v>
      </c>
      <c r="D653" t="s">
        <v>18</v>
      </c>
      <c r="E653" s="240"/>
      <c r="F653" s="240">
        <v>60</v>
      </c>
      <c r="G653" s="2">
        <f t="shared" si="13"/>
        <v>225.99900000000014</v>
      </c>
    </row>
    <row r="654" spans="1:12">
      <c r="A654" s="86">
        <v>45046</v>
      </c>
      <c r="B654" s="526" t="s">
        <v>125</v>
      </c>
      <c r="C654" s="526" t="s">
        <v>24</v>
      </c>
      <c r="D654" t="s">
        <v>19</v>
      </c>
      <c r="E654" s="240"/>
      <c r="F654" s="240">
        <v>5</v>
      </c>
      <c r="G654" s="2">
        <f t="shared" si="13"/>
        <v>220.99900000000014</v>
      </c>
      <c r="H654" s="37"/>
    </row>
    <row r="655" spans="1:12">
      <c r="A655" s="86">
        <v>45107</v>
      </c>
      <c r="B655" s="526" t="s">
        <v>129</v>
      </c>
      <c r="C655" s="526" t="s">
        <v>24</v>
      </c>
      <c r="D655" t="s">
        <v>16</v>
      </c>
      <c r="E655" s="240"/>
      <c r="F655" s="240">
        <v>32.6</v>
      </c>
      <c r="G655" s="2">
        <f t="shared" si="13"/>
        <v>188.39900000000014</v>
      </c>
      <c r="H655" s="37"/>
    </row>
    <row r="656" spans="1:12">
      <c r="A656" s="86">
        <v>45107</v>
      </c>
      <c r="B656" s="526" t="s">
        <v>129</v>
      </c>
      <c r="C656" s="526" t="s">
        <v>24</v>
      </c>
      <c r="D656" t="s">
        <v>16</v>
      </c>
      <c r="E656" s="240"/>
      <c r="F656" s="240">
        <v>167.9</v>
      </c>
      <c r="G656" s="2">
        <f t="shared" si="13"/>
        <v>20.499000000000137</v>
      </c>
      <c r="H656" s="37"/>
    </row>
    <row r="657" spans="1:13">
      <c r="A657" s="86">
        <v>45107</v>
      </c>
      <c r="B657" s="526" t="s">
        <v>129</v>
      </c>
      <c r="C657" s="526" t="s">
        <v>24</v>
      </c>
      <c r="D657" t="s">
        <v>17</v>
      </c>
      <c r="E657" s="240"/>
      <c r="F657" s="240">
        <v>20.5</v>
      </c>
      <c r="G657" s="2">
        <f t="shared" si="13"/>
        <v>-9.999999998626663E-4</v>
      </c>
      <c r="H657" s="37"/>
    </row>
    <row r="658" spans="1:13">
      <c r="A658" s="88">
        <v>45077</v>
      </c>
      <c r="B658" s="525" t="s">
        <v>14</v>
      </c>
      <c r="C658" s="525" t="s">
        <v>25</v>
      </c>
      <c r="D658" t="s">
        <v>16</v>
      </c>
      <c r="E658" s="240">
        <v>185.4</v>
      </c>
      <c r="F658" s="240"/>
      <c r="G658" s="2">
        <f t="shared" si="13"/>
        <v>185.39900000000014</v>
      </c>
    </row>
    <row r="659" spans="1:13">
      <c r="A659" s="86"/>
      <c r="B659" s="526"/>
      <c r="C659" s="526"/>
      <c r="D659" t="s">
        <v>17</v>
      </c>
      <c r="E659" s="240">
        <v>14.9</v>
      </c>
      <c r="F659" s="240"/>
      <c r="G659" s="2">
        <f t="shared" si="13"/>
        <v>200.29900000000015</v>
      </c>
    </row>
    <row r="660" spans="1:13">
      <c r="A660" s="86"/>
      <c r="B660" s="526"/>
      <c r="C660" s="526"/>
      <c r="D660" t="s">
        <v>18</v>
      </c>
      <c r="E660" s="240">
        <v>60</v>
      </c>
      <c r="F660" s="240"/>
      <c r="G660" s="2">
        <f t="shared" si="13"/>
        <v>260.29900000000015</v>
      </c>
      <c r="H660" s="37"/>
      <c r="I660" s="525"/>
      <c r="K660" s="37"/>
    </row>
    <row r="661" spans="1:13">
      <c r="A661" s="86"/>
      <c r="B661" s="526"/>
      <c r="C661" s="526"/>
      <c r="D661" t="s">
        <v>19</v>
      </c>
      <c r="E661" s="240">
        <v>5</v>
      </c>
      <c r="F661" s="240"/>
      <c r="G661" s="2">
        <f t="shared" si="13"/>
        <v>265.29900000000015</v>
      </c>
    </row>
    <row r="662" spans="1:13">
      <c r="A662" s="86">
        <v>45077</v>
      </c>
      <c r="B662" s="526" t="s">
        <v>128</v>
      </c>
      <c r="C662" s="526" t="s">
        <v>25</v>
      </c>
      <c r="D662" t="s">
        <v>18</v>
      </c>
      <c r="E662" s="240"/>
      <c r="F662" s="240">
        <v>60</v>
      </c>
      <c r="G662" s="2">
        <f t="shared" si="13"/>
        <v>205.29900000000015</v>
      </c>
    </row>
    <row r="663" spans="1:13">
      <c r="A663" s="86">
        <v>45077</v>
      </c>
      <c r="B663" s="526" t="s">
        <v>128</v>
      </c>
      <c r="C663" s="526" t="s">
        <v>25</v>
      </c>
      <c r="D663" t="s">
        <v>19</v>
      </c>
      <c r="E663" s="240"/>
      <c r="F663" s="240">
        <v>5</v>
      </c>
      <c r="G663" s="2">
        <f t="shared" si="13"/>
        <v>200.29900000000015</v>
      </c>
    </row>
    <row r="664" spans="1:13">
      <c r="A664" s="86">
        <v>45107</v>
      </c>
      <c r="B664" s="526" t="s">
        <v>129</v>
      </c>
      <c r="C664" s="526" t="s">
        <v>25</v>
      </c>
      <c r="D664" t="s">
        <v>16</v>
      </c>
      <c r="F664" s="2">
        <v>21.6</v>
      </c>
      <c r="G664" s="2">
        <f t="shared" si="13"/>
        <v>178.69900000000015</v>
      </c>
    </row>
    <row r="665" spans="1:13">
      <c r="A665" s="86">
        <v>45137</v>
      </c>
      <c r="B665" s="526" t="s">
        <v>115</v>
      </c>
      <c r="C665" s="526" t="s">
        <v>25</v>
      </c>
      <c r="D665" t="s">
        <v>17</v>
      </c>
      <c r="F665" s="2">
        <v>15</v>
      </c>
      <c r="G665" s="2">
        <f t="shared" si="13"/>
        <v>163.69900000000015</v>
      </c>
    </row>
    <row r="666" spans="1:13">
      <c r="A666" s="7">
        <v>45110</v>
      </c>
      <c r="B666" s="526">
        <v>27026</v>
      </c>
      <c r="C666" s="526" t="s">
        <v>42</v>
      </c>
      <c r="D666" t="s">
        <v>16</v>
      </c>
      <c r="F666" s="2">
        <v>148.80000000000001</v>
      </c>
      <c r="G666" s="2">
        <f t="shared" si="13"/>
        <v>14.899000000000143</v>
      </c>
    </row>
    <row r="667" spans="1:13">
      <c r="A667" s="7">
        <v>45110</v>
      </c>
      <c r="B667" s="526">
        <v>27026</v>
      </c>
      <c r="C667" s="526" t="s">
        <v>42</v>
      </c>
      <c r="D667" t="s">
        <v>17</v>
      </c>
      <c r="F667" s="2">
        <v>14.9</v>
      </c>
      <c r="G667" s="2">
        <f t="shared" si="13"/>
        <v>-9.9999999985733723E-4</v>
      </c>
      <c r="J667" s="525"/>
      <c r="L667" s="8"/>
      <c r="M667" s="37"/>
    </row>
    <row r="668" spans="1:13">
      <c r="A668" s="88">
        <v>45107</v>
      </c>
      <c r="B668" s="525" t="s">
        <v>14</v>
      </c>
      <c r="C668" s="525" t="s">
        <v>26</v>
      </c>
      <c r="D668" t="s">
        <v>16</v>
      </c>
      <c r="E668" s="240">
        <v>188.9</v>
      </c>
      <c r="F668" s="240"/>
      <c r="G668" s="2">
        <f t="shared" si="13"/>
        <v>188.89900000000014</v>
      </c>
      <c r="L668" s="8"/>
      <c r="M668" s="37"/>
    </row>
    <row r="669" spans="1:13">
      <c r="A669" s="86"/>
      <c r="B669" s="526"/>
      <c r="C669" s="526"/>
      <c r="D669" t="s">
        <v>17</v>
      </c>
      <c r="E669" s="240">
        <v>16.7</v>
      </c>
      <c r="F669" s="240"/>
      <c r="G669" s="2">
        <f t="shared" si="13"/>
        <v>205.59900000000013</v>
      </c>
      <c r="J669" s="525"/>
      <c r="L669" s="2"/>
      <c r="M669" s="37"/>
    </row>
    <row r="670" spans="1:13">
      <c r="A670" s="86"/>
      <c r="B670" s="526"/>
      <c r="C670" s="526"/>
      <c r="D670" t="s">
        <v>18</v>
      </c>
      <c r="E670" s="240">
        <v>60</v>
      </c>
      <c r="F670" s="240"/>
      <c r="G670" s="2">
        <f t="shared" si="13"/>
        <v>265.59900000000016</v>
      </c>
      <c r="L670" s="2"/>
      <c r="M670" s="37"/>
    </row>
    <row r="671" spans="1:13">
      <c r="A671" s="86"/>
      <c r="B671" s="526"/>
      <c r="C671" s="526"/>
      <c r="D671" t="s">
        <v>19</v>
      </c>
      <c r="E671" s="240">
        <v>5</v>
      </c>
      <c r="F671" s="240"/>
      <c r="G671" s="2">
        <f t="shared" si="13"/>
        <v>270.59900000000016</v>
      </c>
      <c r="I671" s="37"/>
      <c r="J671" s="525"/>
      <c r="L671" s="240"/>
      <c r="M671" s="37"/>
    </row>
    <row r="672" spans="1:13">
      <c r="A672" s="86">
        <v>45107</v>
      </c>
      <c r="B672" s="526" t="s">
        <v>129</v>
      </c>
      <c r="C672" s="526" t="s">
        <v>26</v>
      </c>
      <c r="D672" t="s">
        <v>18</v>
      </c>
      <c r="E672" s="240"/>
      <c r="F672" s="240">
        <v>60</v>
      </c>
      <c r="G672" s="2">
        <f t="shared" si="13"/>
        <v>210.59900000000016</v>
      </c>
      <c r="J672" s="241"/>
      <c r="L672" s="240"/>
      <c r="M672" s="37"/>
    </row>
    <row r="673" spans="1:13">
      <c r="A673" s="86">
        <v>45107</v>
      </c>
      <c r="B673" s="526" t="s">
        <v>129</v>
      </c>
      <c r="C673" s="526" t="s">
        <v>26</v>
      </c>
      <c r="D673" t="s">
        <v>19</v>
      </c>
      <c r="E673" s="240"/>
      <c r="F673" s="240">
        <v>5</v>
      </c>
      <c r="G673" s="2">
        <f t="shared" si="13"/>
        <v>205.59900000000016</v>
      </c>
      <c r="J673" s="241"/>
      <c r="L673" s="8"/>
      <c r="M673" s="8"/>
    </row>
    <row r="674" spans="1:13">
      <c r="A674" s="86">
        <v>45137</v>
      </c>
      <c r="B674" s="526" t="s">
        <v>115</v>
      </c>
      <c r="C674" s="526" t="s">
        <v>26</v>
      </c>
      <c r="D674" t="s">
        <v>16</v>
      </c>
      <c r="F674" s="2">
        <v>188.9</v>
      </c>
      <c r="G674" s="2">
        <f t="shared" si="13"/>
        <v>16.699000000000154</v>
      </c>
      <c r="I674" s="525"/>
      <c r="K674" s="241"/>
    </row>
    <row r="675" spans="1:13">
      <c r="A675" s="86">
        <v>45137</v>
      </c>
      <c r="B675" s="526" t="s">
        <v>115</v>
      </c>
      <c r="C675" s="526" t="s">
        <v>26</v>
      </c>
      <c r="D675" t="s">
        <v>17</v>
      </c>
      <c r="F675" s="2">
        <v>7.1</v>
      </c>
      <c r="G675" s="2">
        <f t="shared" si="13"/>
        <v>9.5990000000001547</v>
      </c>
    </row>
    <row r="676" spans="1:13">
      <c r="A676" s="86">
        <v>45142</v>
      </c>
      <c r="B676" s="526">
        <v>27303</v>
      </c>
      <c r="C676" s="526" t="s">
        <v>26</v>
      </c>
      <c r="D676" t="s">
        <v>17</v>
      </c>
      <c r="F676" s="2">
        <v>9.6</v>
      </c>
      <c r="G676" s="2">
        <f t="shared" si="13"/>
        <v>-9.9999999984490273E-4</v>
      </c>
    </row>
    <row r="677" spans="1:13">
      <c r="A677" s="88">
        <v>45138</v>
      </c>
      <c r="B677" s="525" t="s">
        <v>14</v>
      </c>
      <c r="C677" s="525" t="s">
        <v>27</v>
      </c>
      <c r="D677" t="s">
        <v>16</v>
      </c>
      <c r="E677" s="240">
        <v>117.9</v>
      </c>
      <c r="F677" s="240"/>
      <c r="G677" s="2">
        <f t="shared" si="13"/>
        <v>117.89900000000016</v>
      </c>
    </row>
    <row r="678" spans="1:13">
      <c r="A678" s="86"/>
      <c r="B678" s="526"/>
      <c r="C678" s="526"/>
      <c r="D678" t="s">
        <v>17</v>
      </c>
      <c r="E678" s="240">
        <v>9.6999999999999993</v>
      </c>
      <c r="F678" s="240"/>
      <c r="G678" s="2">
        <f t="shared" si="13"/>
        <v>127.59900000000016</v>
      </c>
    </row>
    <row r="679" spans="1:13">
      <c r="A679" s="86"/>
      <c r="B679" s="526"/>
      <c r="C679" s="526"/>
      <c r="D679" t="s">
        <v>18</v>
      </c>
      <c r="E679" s="240">
        <v>60</v>
      </c>
      <c r="F679" s="240"/>
      <c r="G679" s="2">
        <f t="shared" si="13"/>
        <v>187.59900000000016</v>
      </c>
    </row>
    <row r="680" spans="1:13">
      <c r="A680" s="86"/>
      <c r="B680" s="526"/>
      <c r="C680" s="526"/>
      <c r="D680" t="s">
        <v>19</v>
      </c>
      <c r="E680" s="240">
        <v>5</v>
      </c>
      <c r="F680" s="240"/>
      <c r="G680" s="2">
        <f t="shared" si="13"/>
        <v>192.59900000000016</v>
      </c>
    </row>
    <row r="681" spans="1:13">
      <c r="A681" s="86">
        <v>45138</v>
      </c>
      <c r="B681" s="526" t="s">
        <v>115</v>
      </c>
      <c r="C681" s="526" t="s">
        <v>27</v>
      </c>
      <c r="D681" t="s">
        <v>18</v>
      </c>
      <c r="E681" s="240"/>
      <c r="F681" s="240">
        <v>60</v>
      </c>
      <c r="G681" s="2">
        <f t="shared" ref="G681:G688" si="14">+G680+E681-F681</f>
        <v>132.59900000000016</v>
      </c>
    </row>
    <row r="682" spans="1:13">
      <c r="A682" s="86">
        <v>45138</v>
      </c>
      <c r="B682" s="526" t="s">
        <v>115</v>
      </c>
      <c r="C682" s="526" t="s">
        <v>27</v>
      </c>
      <c r="D682" t="s">
        <v>19</v>
      </c>
      <c r="E682" s="240"/>
      <c r="F682" s="240">
        <v>5</v>
      </c>
      <c r="G682" s="2">
        <f t="shared" si="14"/>
        <v>127.59900000000016</v>
      </c>
    </row>
    <row r="683" spans="1:13">
      <c r="A683" s="7">
        <v>45169</v>
      </c>
      <c r="B683" s="526" t="s">
        <v>116</v>
      </c>
      <c r="C683" s="526" t="s">
        <v>27</v>
      </c>
      <c r="D683" t="s">
        <v>16</v>
      </c>
      <c r="E683" s="240"/>
      <c r="F683" s="240">
        <v>117.9</v>
      </c>
      <c r="G683" s="2">
        <f t="shared" si="14"/>
        <v>9.6990000000001544</v>
      </c>
    </row>
    <row r="684" spans="1:13">
      <c r="A684" s="7">
        <v>45169</v>
      </c>
      <c r="B684" s="526" t="s">
        <v>116</v>
      </c>
      <c r="C684" s="526" t="s">
        <v>27</v>
      </c>
      <c r="D684" t="s">
        <v>17</v>
      </c>
      <c r="E684" s="240"/>
      <c r="F684" s="240">
        <v>9.6999999999999993</v>
      </c>
      <c r="G684" s="2">
        <f t="shared" si="14"/>
        <v>-9.9999999984490273E-4</v>
      </c>
    </row>
    <row r="685" spans="1:13">
      <c r="A685" s="44">
        <v>45169</v>
      </c>
      <c r="B685" s="525" t="s">
        <v>14</v>
      </c>
      <c r="C685" s="525" t="s">
        <v>28</v>
      </c>
      <c r="D685" t="s">
        <v>16</v>
      </c>
      <c r="E685" s="240">
        <v>208.3</v>
      </c>
      <c r="F685" s="240"/>
      <c r="G685" s="2">
        <f t="shared" si="14"/>
        <v>208.29900000000018</v>
      </c>
    </row>
    <row r="686" spans="1:13">
      <c r="A686" s="7"/>
      <c r="B686" s="526"/>
      <c r="C686" s="526"/>
      <c r="D686" t="s">
        <v>17</v>
      </c>
      <c r="E686" s="240">
        <v>16.600000000000001</v>
      </c>
      <c r="F686" s="240"/>
      <c r="G686" s="2">
        <f t="shared" si="14"/>
        <v>224.89900000000017</v>
      </c>
    </row>
    <row r="687" spans="1:13">
      <c r="A687" s="7"/>
      <c r="B687" s="526"/>
      <c r="C687" s="526"/>
      <c r="D687" t="s">
        <v>18</v>
      </c>
      <c r="E687" s="240">
        <v>60</v>
      </c>
      <c r="F687" s="240"/>
      <c r="G687" s="2">
        <f t="shared" si="14"/>
        <v>284.89900000000017</v>
      </c>
    </row>
    <row r="688" spans="1:13">
      <c r="A688" s="7"/>
      <c r="B688" s="526"/>
      <c r="C688" s="526"/>
      <c r="D688" t="s">
        <v>19</v>
      </c>
      <c r="E688" s="240">
        <v>5</v>
      </c>
      <c r="F688" s="240"/>
      <c r="G688" s="2">
        <f t="shared" si="14"/>
        <v>289.89900000000017</v>
      </c>
    </row>
    <row r="689" spans="1:9">
      <c r="A689" s="7">
        <v>45169</v>
      </c>
      <c r="B689" s="526" t="s">
        <v>116</v>
      </c>
      <c r="C689" s="526" t="s">
        <v>28</v>
      </c>
      <c r="D689" t="s">
        <v>18</v>
      </c>
      <c r="E689" s="240"/>
      <c r="F689" s="240">
        <v>60</v>
      </c>
      <c r="G689" s="2">
        <f t="shared" ref="G688:G689" si="15">+G688+E689-F689</f>
        <v>229.89900000000017</v>
      </c>
    </row>
    <row r="690" spans="1:9">
      <c r="A690" s="7">
        <v>45169</v>
      </c>
      <c r="B690" s="526" t="s">
        <v>116</v>
      </c>
      <c r="C690" s="526" t="s">
        <v>28</v>
      </c>
      <c r="D690" t="s">
        <v>19</v>
      </c>
      <c r="E690" s="240"/>
      <c r="F690" s="240">
        <v>5</v>
      </c>
      <c r="G690" s="2">
        <f t="shared" ref="G690:G753" si="16">+G689+E690-F690</f>
        <v>224.89900000000017</v>
      </c>
    </row>
    <row r="691" spans="1:9">
      <c r="A691" s="7">
        <v>45169</v>
      </c>
      <c r="B691" s="526" t="s">
        <v>116</v>
      </c>
      <c r="C691" s="526" t="s">
        <v>28</v>
      </c>
      <c r="D691" t="s">
        <v>16</v>
      </c>
      <c r="F691" s="2">
        <v>112.4</v>
      </c>
      <c r="G691" s="2">
        <f t="shared" si="16"/>
        <v>112.49900000000017</v>
      </c>
      <c r="I691" s="37"/>
    </row>
    <row r="692" spans="1:9">
      <c r="A692" s="7">
        <v>45199</v>
      </c>
      <c r="B692" s="526" t="s">
        <v>117</v>
      </c>
      <c r="C692" s="526" t="s">
        <v>28</v>
      </c>
      <c r="D692" t="s">
        <v>16</v>
      </c>
      <c r="F692" s="2">
        <v>95.9</v>
      </c>
      <c r="G692" s="2">
        <f t="shared" si="16"/>
        <v>16.59900000000016</v>
      </c>
      <c r="I692" s="37"/>
    </row>
    <row r="693" spans="1:9">
      <c r="A693" s="7">
        <v>45199</v>
      </c>
      <c r="B693" s="526" t="s">
        <v>117</v>
      </c>
      <c r="C693" s="526" t="s">
        <v>28</v>
      </c>
      <c r="D693" t="s">
        <v>17</v>
      </c>
      <c r="F693" s="2">
        <v>16.600000000000001</v>
      </c>
      <c r="G693" s="2">
        <f t="shared" si="16"/>
        <v>-9.9999999984135002E-4</v>
      </c>
    </row>
    <row r="694" spans="1:9">
      <c r="A694" s="44">
        <v>45199</v>
      </c>
      <c r="B694" s="525" t="s">
        <v>14</v>
      </c>
      <c r="C694" s="525" t="s">
        <v>732</v>
      </c>
      <c r="D694" t="s">
        <v>16</v>
      </c>
      <c r="E694" s="240">
        <v>207.3</v>
      </c>
      <c r="G694" s="2">
        <f t="shared" si="16"/>
        <v>207.29900000000018</v>
      </c>
    </row>
    <row r="695" spans="1:9">
      <c r="A695" s="7"/>
      <c r="B695" s="526"/>
      <c r="C695" s="526"/>
      <c r="D695" t="s">
        <v>17</v>
      </c>
      <c r="E695" s="240">
        <v>13.7</v>
      </c>
      <c r="G695" s="2">
        <f t="shared" si="16"/>
        <v>220.99900000000017</v>
      </c>
    </row>
    <row r="696" spans="1:9">
      <c r="A696" s="7"/>
      <c r="B696" s="526"/>
      <c r="C696" s="526"/>
      <c r="D696" t="s">
        <v>18</v>
      </c>
      <c r="E696" s="240">
        <v>60</v>
      </c>
      <c r="G696" s="2">
        <f t="shared" si="16"/>
        <v>280.99900000000014</v>
      </c>
    </row>
    <row r="697" spans="1:9">
      <c r="A697" s="7"/>
      <c r="B697" s="526"/>
      <c r="C697" s="526"/>
      <c r="D697" t="s">
        <v>19</v>
      </c>
      <c r="E697" s="240">
        <v>5</v>
      </c>
      <c r="G697" s="2">
        <f t="shared" si="16"/>
        <v>285.99900000000014</v>
      </c>
    </row>
    <row r="698" spans="1:9">
      <c r="A698" s="7"/>
      <c r="B698" s="526"/>
      <c r="C698" s="526"/>
      <c r="D698" t="s">
        <v>77</v>
      </c>
      <c r="E698" s="240">
        <v>10</v>
      </c>
      <c r="G698" s="2">
        <f t="shared" si="16"/>
        <v>295.99900000000014</v>
      </c>
    </row>
    <row r="699" spans="1:9">
      <c r="A699" s="7"/>
      <c r="B699" s="526"/>
      <c r="C699" s="526"/>
      <c r="D699" t="s">
        <v>105</v>
      </c>
      <c r="E699" s="240">
        <v>10</v>
      </c>
      <c r="G699" s="2">
        <f t="shared" si="16"/>
        <v>305.99900000000014</v>
      </c>
    </row>
    <row r="700" spans="1:9">
      <c r="A700" s="7">
        <v>45199</v>
      </c>
      <c r="B700" s="526" t="s">
        <v>117</v>
      </c>
      <c r="C700" s="526" t="s">
        <v>732</v>
      </c>
      <c r="D700" t="s">
        <v>18</v>
      </c>
      <c r="E700" s="240"/>
      <c r="F700" s="240">
        <v>60</v>
      </c>
      <c r="G700" s="2">
        <f t="shared" si="16"/>
        <v>245.99900000000014</v>
      </c>
      <c r="I700" s="37">
        <f>E694-F702</f>
        <v>79.800000000000011</v>
      </c>
    </row>
    <row r="701" spans="1:9">
      <c r="A701" s="7">
        <v>45199</v>
      </c>
      <c r="B701" s="526" t="s">
        <v>117</v>
      </c>
      <c r="C701" s="526" t="s">
        <v>732</v>
      </c>
      <c r="D701" t="s">
        <v>19</v>
      </c>
      <c r="E701" s="240"/>
      <c r="F701" s="240">
        <v>5</v>
      </c>
      <c r="G701" s="2">
        <f t="shared" si="16"/>
        <v>240.99900000000014</v>
      </c>
    </row>
    <row r="702" spans="1:9">
      <c r="A702" s="7">
        <v>45199</v>
      </c>
      <c r="B702" s="526" t="s">
        <v>117</v>
      </c>
      <c r="C702" s="526" t="s">
        <v>732</v>
      </c>
      <c r="D702" t="s">
        <v>16</v>
      </c>
      <c r="F702" s="2">
        <v>127.5</v>
      </c>
      <c r="G702" s="2">
        <f t="shared" si="16"/>
        <v>113.49900000000014</v>
      </c>
      <c r="I702" s="37"/>
    </row>
    <row r="703" spans="1:9">
      <c r="A703" s="86">
        <v>45230</v>
      </c>
      <c r="B703" s="526" t="s">
        <v>118</v>
      </c>
      <c r="C703" s="526" t="s">
        <v>732</v>
      </c>
      <c r="D703" t="s">
        <v>16</v>
      </c>
      <c r="F703" s="2">
        <v>79.8</v>
      </c>
      <c r="G703" s="2">
        <f t="shared" si="16"/>
        <v>33.69900000000014</v>
      </c>
    </row>
    <row r="704" spans="1:9">
      <c r="A704" s="86">
        <v>45230</v>
      </c>
      <c r="B704" s="526" t="s">
        <v>118</v>
      </c>
      <c r="C704" s="526" t="s">
        <v>732</v>
      </c>
      <c r="D704" t="s">
        <v>17</v>
      </c>
      <c r="F704" s="2">
        <v>10.199999999999999</v>
      </c>
      <c r="G704" s="2">
        <f t="shared" si="16"/>
        <v>23.499000000000141</v>
      </c>
    </row>
    <row r="705" spans="1:7">
      <c r="A705" s="86">
        <v>45250</v>
      </c>
      <c r="B705" s="526">
        <v>27804</v>
      </c>
      <c r="C705" s="526" t="s">
        <v>732</v>
      </c>
      <c r="D705" t="s">
        <v>17</v>
      </c>
      <c r="F705" s="2">
        <v>3.5</v>
      </c>
      <c r="G705" s="2">
        <f t="shared" si="16"/>
        <v>19.999000000000141</v>
      </c>
    </row>
    <row r="706" spans="1:7">
      <c r="A706" s="86">
        <v>45250</v>
      </c>
      <c r="B706" s="526">
        <v>27804</v>
      </c>
      <c r="C706" s="526" t="s">
        <v>732</v>
      </c>
      <c r="D706" t="s">
        <v>77</v>
      </c>
      <c r="F706" s="2">
        <v>10</v>
      </c>
      <c r="G706" s="2">
        <f t="shared" si="16"/>
        <v>9.9990000000001409</v>
      </c>
    </row>
    <row r="707" spans="1:7">
      <c r="A707" s="86">
        <v>45250</v>
      </c>
      <c r="B707" s="526">
        <v>27804</v>
      </c>
      <c r="C707" s="526" t="s">
        <v>732</v>
      </c>
      <c r="D707" t="s">
        <v>105</v>
      </c>
      <c r="F707" s="2">
        <v>10</v>
      </c>
      <c r="G707" s="2">
        <f t="shared" si="16"/>
        <v>-9.9999999985911359E-4</v>
      </c>
    </row>
    <row r="708" spans="1:7">
      <c r="A708" s="44">
        <v>45230</v>
      </c>
      <c r="B708" s="525" t="s">
        <v>14</v>
      </c>
      <c r="C708" s="525" t="s">
        <v>30</v>
      </c>
      <c r="D708" t="s">
        <v>16</v>
      </c>
      <c r="E708" s="26">
        <v>201.7</v>
      </c>
      <c r="F708" s="148"/>
      <c r="G708" s="2">
        <f t="shared" si="16"/>
        <v>201.69900000000013</v>
      </c>
    </row>
    <row r="709" spans="1:7">
      <c r="A709" s="7"/>
      <c r="B709" s="526"/>
      <c r="C709" s="526"/>
      <c r="D709" t="s">
        <v>17</v>
      </c>
      <c r="E709" s="26">
        <v>15.7</v>
      </c>
      <c r="F709" s="148"/>
      <c r="G709" s="2">
        <f t="shared" si="16"/>
        <v>217.39900000000011</v>
      </c>
    </row>
    <row r="710" spans="1:7">
      <c r="A710" s="7"/>
      <c r="B710" s="526"/>
      <c r="C710" s="526"/>
      <c r="D710" t="s">
        <v>18</v>
      </c>
      <c r="E710" s="240">
        <v>60</v>
      </c>
      <c r="F710" s="148"/>
      <c r="G710" s="2">
        <f t="shared" si="16"/>
        <v>277.39900000000011</v>
      </c>
    </row>
    <row r="711" spans="1:7">
      <c r="A711" s="7"/>
      <c r="B711" s="526"/>
      <c r="C711" s="526"/>
      <c r="D711" t="s">
        <v>19</v>
      </c>
      <c r="E711" s="240">
        <v>5</v>
      </c>
      <c r="F711" s="148"/>
      <c r="G711" s="2">
        <f t="shared" si="16"/>
        <v>282.39900000000011</v>
      </c>
    </row>
    <row r="712" spans="1:7">
      <c r="A712" s="86">
        <v>45230</v>
      </c>
      <c r="B712" s="526" t="s">
        <v>118</v>
      </c>
      <c r="C712" s="526" t="s">
        <v>30</v>
      </c>
      <c r="D712" t="s">
        <v>18</v>
      </c>
      <c r="E712" s="240"/>
      <c r="F712" s="240">
        <v>60</v>
      </c>
      <c r="G712" s="2">
        <f t="shared" si="16"/>
        <v>222.39900000000011</v>
      </c>
    </row>
    <row r="713" spans="1:7">
      <c r="A713" s="86">
        <v>45230</v>
      </c>
      <c r="B713" s="526" t="s">
        <v>118</v>
      </c>
      <c r="C713" s="526" t="s">
        <v>30</v>
      </c>
      <c r="D713" t="s">
        <v>19</v>
      </c>
      <c r="E713" s="240"/>
      <c r="F713" s="240">
        <v>5</v>
      </c>
      <c r="G713" s="2">
        <f t="shared" si="16"/>
        <v>217.39900000000011</v>
      </c>
    </row>
    <row r="714" spans="1:7">
      <c r="A714" s="86">
        <v>45260</v>
      </c>
      <c r="B714" s="526" t="s">
        <v>132</v>
      </c>
      <c r="C714" s="526" t="s">
        <v>30</v>
      </c>
      <c r="D714" t="s">
        <v>16</v>
      </c>
      <c r="E714" s="240"/>
      <c r="F714" s="240">
        <v>201.7</v>
      </c>
      <c r="G714" s="2">
        <f t="shared" si="16"/>
        <v>15.699000000000126</v>
      </c>
    </row>
    <row r="715" spans="1:7">
      <c r="A715" s="86">
        <v>45260</v>
      </c>
      <c r="B715" s="526" t="s">
        <v>132</v>
      </c>
      <c r="C715" s="526" t="s">
        <v>30</v>
      </c>
      <c r="D715" t="s">
        <v>17</v>
      </c>
      <c r="E715" s="240"/>
      <c r="F715" s="240">
        <v>14.8</v>
      </c>
      <c r="G715" s="2">
        <f t="shared" si="16"/>
        <v>0.89900000000012525</v>
      </c>
    </row>
    <row r="716" spans="1:7">
      <c r="A716" s="7">
        <v>45291</v>
      </c>
      <c r="B716" s="526" t="s">
        <v>121</v>
      </c>
      <c r="C716" s="526" t="s">
        <v>30</v>
      </c>
      <c r="D716" t="s">
        <v>17</v>
      </c>
      <c r="E716" s="240"/>
      <c r="F716" s="240">
        <v>0.9</v>
      </c>
      <c r="G716" s="2">
        <f t="shared" si="16"/>
        <v>-9.9999999987476773E-4</v>
      </c>
    </row>
    <row r="717" spans="1:7">
      <c r="A717" s="44">
        <v>45260</v>
      </c>
      <c r="B717" s="525" t="s">
        <v>14</v>
      </c>
      <c r="C717" s="525" t="s">
        <v>33</v>
      </c>
      <c r="D717" t="s">
        <v>16</v>
      </c>
      <c r="E717" s="26">
        <v>219.1</v>
      </c>
      <c r="F717" s="240"/>
      <c r="G717" s="2">
        <f t="shared" si="16"/>
        <v>219.09900000000013</v>
      </c>
    </row>
    <row r="718" spans="1:7">
      <c r="B718" s="526"/>
      <c r="C718" s="526"/>
      <c r="D718" t="s">
        <v>17</v>
      </c>
      <c r="E718" s="26">
        <v>29.2</v>
      </c>
      <c r="F718" s="240"/>
      <c r="G718" s="2">
        <f t="shared" si="16"/>
        <v>248.29900000000012</v>
      </c>
    </row>
    <row r="719" spans="1:7">
      <c r="B719" s="526"/>
      <c r="C719" s="526"/>
      <c r="D719" t="s">
        <v>18</v>
      </c>
      <c r="E719" s="240">
        <v>60</v>
      </c>
      <c r="F719" s="240"/>
      <c r="G719" s="2">
        <f t="shared" si="16"/>
        <v>308.29900000000009</v>
      </c>
    </row>
    <row r="720" spans="1:7">
      <c r="B720" s="526"/>
      <c r="C720" s="526"/>
      <c r="D720" t="s">
        <v>19</v>
      </c>
      <c r="E720" s="240">
        <v>5</v>
      </c>
      <c r="F720" s="240"/>
      <c r="G720" s="2">
        <f t="shared" si="16"/>
        <v>313.29900000000009</v>
      </c>
    </row>
    <row r="721" spans="1:12">
      <c r="A721" s="86">
        <v>45260</v>
      </c>
      <c r="B721" s="526" t="s">
        <v>132</v>
      </c>
      <c r="C721" s="526" t="s">
        <v>33</v>
      </c>
      <c r="D721" t="s">
        <v>18</v>
      </c>
      <c r="E721" s="240"/>
      <c r="F721" s="240">
        <v>60</v>
      </c>
      <c r="G721" s="2">
        <f t="shared" si="16"/>
        <v>253.29900000000009</v>
      </c>
    </row>
    <row r="722" spans="1:12">
      <c r="A722" s="86">
        <v>45260</v>
      </c>
      <c r="B722" s="526" t="s">
        <v>132</v>
      </c>
      <c r="C722" s="526" t="s">
        <v>33</v>
      </c>
      <c r="D722" t="s">
        <v>19</v>
      </c>
      <c r="E722" s="240"/>
      <c r="F722" s="240">
        <v>5</v>
      </c>
      <c r="G722" s="2">
        <f t="shared" si="16"/>
        <v>248.29900000000009</v>
      </c>
    </row>
    <row r="723" spans="1:12">
      <c r="A723" s="7">
        <v>45291</v>
      </c>
      <c r="B723" s="526" t="s">
        <v>121</v>
      </c>
      <c r="C723" s="526" t="s">
        <v>33</v>
      </c>
      <c r="D723" t="s">
        <v>16</v>
      </c>
      <c r="E723" s="240"/>
      <c r="F723" s="240">
        <v>219.1</v>
      </c>
      <c r="G723" s="2">
        <f t="shared" si="16"/>
        <v>29.199000000000098</v>
      </c>
    </row>
    <row r="724" spans="1:12">
      <c r="A724" s="7">
        <v>45291</v>
      </c>
      <c r="B724" s="526" t="s">
        <v>121</v>
      </c>
      <c r="C724" s="526" t="s">
        <v>33</v>
      </c>
      <c r="D724" t="s">
        <v>17</v>
      </c>
      <c r="E724" s="240"/>
      <c r="F724" s="240">
        <v>29.2</v>
      </c>
      <c r="G724" s="2">
        <f t="shared" si="16"/>
        <v>-9.9999999990174615E-4</v>
      </c>
    </row>
    <row r="725" spans="1:12">
      <c r="A725" s="44">
        <v>45291</v>
      </c>
      <c r="B725" s="525" t="s">
        <v>14</v>
      </c>
      <c r="C725" s="525" t="s">
        <v>34</v>
      </c>
      <c r="D725" t="s">
        <v>16</v>
      </c>
      <c r="E725" s="26">
        <v>234.1</v>
      </c>
      <c r="F725" s="240"/>
      <c r="G725" s="2">
        <f t="shared" si="16"/>
        <v>234.0990000000001</v>
      </c>
    </row>
    <row r="726" spans="1:12">
      <c r="A726" s="7"/>
      <c r="B726" s="526"/>
      <c r="C726" s="526"/>
      <c r="D726" t="s">
        <v>17</v>
      </c>
      <c r="E726" s="26">
        <v>29</v>
      </c>
      <c r="F726" s="240"/>
      <c r="G726" s="2">
        <f t="shared" si="16"/>
        <v>263.0990000000001</v>
      </c>
    </row>
    <row r="727" spans="1:12">
      <c r="A727" s="7"/>
      <c r="B727" s="526"/>
      <c r="C727" s="526"/>
      <c r="D727" t="s">
        <v>18</v>
      </c>
      <c r="E727" s="240">
        <v>60</v>
      </c>
      <c r="F727" s="240"/>
      <c r="G727" s="2">
        <f t="shared" si="16"/>
        <v>323.0990000000001</v>
      </c>
    </row>
    <row r="728" spans="1:12">
      <c r="A728" s="7"/>
      <c r="B728" s="526"/>
      <c r="C728" s="526"/>
      <c r="D728" t="s">
        <v>19</v>
      </c>
      <c r="E728" s="240">
        <v>5</v>
      </c>
      <c r="F728" s="240"/>
      <c r="G728" s="2">
        <f t="shared" si="16"/>
        <v>328.0990000000001</v>
      </c>
    </row>
    <row r="729" spans="1:12">
      <c r="A729" s="7">
        <v>45291</v>
      </c>
      <c r="B729" s="526" t="s">
        <v>121</v>
      </c>
      <c r="C729" s="526" t="s">
        <v>34</v>
      </c>
      <c r="D729" t="s">
        <v>18</v>
      </c>
      <c r="E729" s="240"/>
      <c r="F729" s="240">
        <v>60</v>
      </c>
      <c r="G729" s="2">
        <f t="shared" si="16"/>
        <v>268.0990000000001</v>
      </c>
    </row>
    <row r="730" spans="1:12">
      <c r="A730" s="7">
        <v>45291</v>
      </c>
      <c r="B730" s="526" t="s">
        <v>121</v>
      </c>
      <c r="C730" s="526" t="s">
        <v>34</v>
      </c>
      <c r="D730" t="s">
        <v>19</v>
      </c>
      <c r="E730" s="240"/>
      <c r="F730" s="240">
        <v>5</v>
      </c>
      <c r="G730" s="2">
        <f t="shared" si="16"/>
        <v>263.0990000000001</v>
      </c>
    </row>
    <row r="731" spans="1:12">
      <c r="A731" s="7">
        <v>45291</v>
      </c>
      <c r="B731" s="526" t="s">
        <v>121</v>
      </c>
      <c r="C731" s="526" t="s">
        <v>34</v>
      </c>
      <c r="D731" t="s">
        <v>16</v>
      </c>
      <c r="F731" s="2">
        <v>185.8</v>
      </c>
      <c r="G731" s="2">
        <f t="shared" si="16"/>
        <v>77.299000000000092</v>
      </c>
    </row>
    <row r="732" spans="1:12">
      <c r="A732" s="86">
        <v>45322</v>
      </c>
      <c r="B732" s="526" t="s">
        <v>119</v>
      </c>
      <c r="C732" s="526" t="s">
        <v>34</v>
      </c>
      <c r="D732" t="s">
        <v>16</v>
      </c>
      <c r="F732" s="2">
        <v>48.3</v>
      </c>
      <c r="G732" s="2">
        <f t="shared" si="16"/>
        <v>28.999000000000095</v>
      </c>
    </row>
    <row r="733" spans="1:12">
      <c r="A733" s="86">
        <v>45322</v>
      </c>
      <c r="B733" s="526" t="s">
        <v>119</v>
      </c>
      <c r="C733" s="526" t="s">
        <v>34</v>
      </c>
      <c r="D733" t="s">
        <v>17</v>
      </c>
      <c r="F733" s="2">
        <v>29</v>
      </c>
      <c r="G733" s="2">
        <f t="shared" si="16"/>
        <v>-9.9999999990529886E-4</v>
      </c>
    </row>
    <row r="734" spans="1:12">
      <c r="A734" s="88">
        <v>45322</v>
      </c>
      <c r="B734" s="525" t="s">
        <v>14</v>
      </c>
      <c r="C734" s="525" t="s">
        <v>15</v>
      </c>
      <c r="D734" t="s">
        <v>16</v>
      </c>
      <c r="E734" s="26">
        <v>261.5</v>
      </c>
      <c r="F734" s="240"/>
      <c r="G734" s="2">
        <f t="shared" si="16"/>
        <v>261.49900000000008</v>
      </c>
    </row>
    <row r="735" spans="1:12">
      <c r="A735" s="86"/>
      <c r="B735" s="526"/>
      <c r="C735" s="526"/>
      <c r="D735" t="s">
        <v>17</v>
      </c>
      <c r="E735" s="26">
        <v>47.8</v>
      </c>
      <c r="F735" s="240"/>
      <c r="G735" s="2">
        <f t="shared" si="16"/>
        <v>309.29900000000009</v>
      </c>
      <c r="I735" s="525"/>
      <c r="K735" s="26"/>
      <c r="L735" s="37"/>
    </row>
    <row r="736" spans="1:12">
      <c r="A736" s="86"/>
      <c r="B736" s="526"/>
      <c r="C736" s="526"/>
      <c r="D736" t="s">
        <v>18</v>
      </c>
      <c r="E736" s="240">
        <v>60</v>
      </c>
      <c r="F736" s="240"/>
      <c r="G736" s="2">
        <f t="shared" si="16"/>
        <v>369.29900000000009</v>
      </c>
      <c r="I736" s="526"/>
      <c r="K736" s="26"/>
    </row>
    <row r="737" spans="1:14">
      <c r="A737" s="86"/>
      <c r="B737" s="526"/>
      <c r="C737" s="526"/>
      <c r="D737" t="s">
        <v>19</v>
      </c>
      <c r="E737" s="240">
        <v>5</v>
      </c>
      <c r="F737" s="240"/>
      <c r="G737" s="2">
        <f t="shared" si="16"/>
        <v>374.29900000000009</v>
      </c>
      <c r="K737" s="240"/>
    </row>
    <row r="738" spans="1:14">
      <c r="A738" s="86"/>
      <c r="B738" s="526"/>
      <c r="C738" s="526"/>
      <c r="D738" t="s">
        <v>139</v>
      </c>
      <c r="E738" s="240">
        <v>24.2</v>
      </c>
      <c r="F738" s="240"/>
      <c r="G738" s="2">
        <f t="shared" si="16"/>
        <v>398.49900000000008</v>
      </c>
      <c r="K738" s="26"/>
      <c r="M738" s="26"/>
    </row>
    <row r="739" spans="1:14">
      <c r="A739" s="86">
        <v>45322</v>
      </c>
      <c r="B739" s="526" t="s">
        <v>119</v>
      </c>
      <c r="C739" s="526" t="s">
        <v>15</v>
      </c>
      <c r="D739" t="s">
        <v>18</v>
      </c>
      <c r="E739" s="240"/>
      <c r="F739" s="240">
        <v>60</v>
      </c>
      <c r="G739" s="2">
        <f t="shared" si="16"/>
        <v>338.49900000000008</v>
      </c>
    </row>
    <row r="740" spans="1:14">
      <c r="A740" s="86">
        <v>45322</v>
      </c>
      <c r="B740" s="526" t="s">
        <v>119</v>
      </c>
      <c r="C740" s="526" t="s">
        <v>15</v>
      </c>
      <c r="D740" t="s">
        <v>19</v>
      </c>
      <c r="E740" s="240"/>
      <c r="F740" s="240">
        <v>5</v>
      </c>
      <c r="G740" s="2">
        <f t="shared" si="16"/>
        <v>333.49900000000008</v>
      </c>
    </row>
    <row r="741" spans="1:14">
      <c r="A741" s="86">
        <v>45322</v>
      </c>
      <c r="B741" s="526" t="s">
        <v>119</v>
      </c>
      <c r="C741" s="526" t="s">
        <v>15</v>
      </c>
      <c r="D741" t="s">
        <v>16</v>
      </c>
      <c r="F741" s="2">
        <v>32.200000000000003</v>
      </c>
      <c r="G741" s="2">
        <f t="shared" si="16"/>
        <v>301.29900000000009</v>
      </c>
    </row>
    <row r="742" spans="1:14">
      <c r="A742" s="86">
        <v>45351</v>
      </c>
      <c r="B742" s="526" t="s">
        <v>733</v>
      </c>
      <c r="C742" s="526" t="s">
        <v>15</v>
      </c>
      <c r="D742" t="s">
        <v>16</v>
      </c>
      <c r="F742" s="2">
        <v>58</v>
      </c>
      <c r="G742" s="2">
        <f t="shared" si="16"/>
        <v>243.29900000000009</v>
      </c>
    </row>
    <row r="743" spans="1:14">
      <c r="A743" s="86">
        <v>45356</v>
      </c>
      <c r="B743" s="526">
        <v>28392</v>
      </c>
      <c r="C743" s="526" t="s">
        <v>15</v>
      </c>
      <c r="D743" t="s">
        <v>16</v>
      </c>
      <c r="F743" s="2">
        <v>171.3</v>
      </c>
      <c r="G743" s="2">
        <f t="shared" si="16"/>
        <v>71.99900000000008</v>
      </c>
    </row>
    <row r="744" spans="1:14">
      <c r="A744" s="86">
        <v>45356</v>
      </c>
      <c r="B744" s="526">
        <v>28392</v>
      </c>
      <c r="C744" s="526" t="s">
        <v>15</v>
      </c>
      <c r="D744" t="s">
        <v>17</v>
      </c>
      <c r="F744" s="2">
        <v>47.8</v>
      </c>
      <c r="G744" s="2">
        <f t="shared" si="16"/>
        <v>24.199000000000083</v>
      </c>
    </row>
    <row r="745" spans="1:14">
      <c r="A745" s="86">
        <v>45356</v>
      </c>
      <c r="B745" s="526">
        <v>28392</v>
      </c>
      <c r="C745" s="526" t="s">
        <v>15</v>
      </c>
      <c r="D745" t="s">
        <v>139</v>
      </c>
      <c r="F745" s="2">
        <v>24.2</v>
      </c>
      <c r="G745" s="2">
        <f t="shared" si="16"/>
        <v>-9.9999999991595701E-4</v>
      </c>
      <c r="N745">
        <f>100*50</f>
        <v>5000</v>
      </c>
    </row>
    <row r="746" spans="1:14">
      <c r="A746" s="44">
        <v>45351</v>
      </c>
      <c r="B746" s="525" t="s">
        <v>14</v>
      </c>
      <c r="C746" s="64" t="s">
        <v>20</v>
      </c>
      <c r="D746" t="s">
        <v>16</v>
      </c>
      <c r="E746" s="26">
        <v>270.89999999999998</v>
      </c>
      <c r="F746" s="287"/>
      <c r="G746" s="2">
        <f t="shared" si="16"/>
        <v>270.89900000000006</v>
      </c>
      <c r="N746">
        <f>100*20</f>
        <v>2000</v>
      </c>
    </row>
    <row r="747" spans="1:14">
      <c r="A747" s="7"/>
      <c r="B747" s="526"/>
      <c r="C747" s="65"/>
      <c r="D747" t="s">
        <v>17</v>
      </c>
      <c r="E747" s="26">
        <v>40.4</v>
      </c>
      <c r="F747" s="287"/>
      <c r="G747" s="2">
        <f t="shared" si="16"/>
        <v>311.29900000000004</v>
      </c>
    </row>
    <row r="748" spans="1:14">
      <c r="A748" s="7"/>
      <c r="B748" s="526"/>
      <c r="C748" s="65"/>
      <c r="D748" t="s">
        <v>18</v>
      </c>
      <c r="E748" s="240">
        <v>58</v>
      </c>
      <c r="F748" s="287"/>
      <c r="G748" s="2">
        <f t="shared" si="16"/>
        <v>369.29900000000004</v>
      </c>
    </row>
    <row r="749" spans="1:14">
      <c r="A749" s="7"/>
      <c r="B749" s="526"/>
      <c r="C749" s="65"/>
      <c r="D749" t="s">
        <v>19</v>
      </c>
      <c r="E749" s="240">
        <v>5</v>
      </c>
      <c r="F749" s="287"/>
      <c r="G749" s="2">
        <f t="shared" si="16"/>
        <v>374.29900000000004</v>
      </c>
    </row>
    <row r="750" spans="1:14">
      <c r="A750" s="86">
        <v>45351</v>
      </c>
      <c r="B750" s="526" t="s">
        <v>135</v>
      </c>
      <c r="C750" s="526" t="s">
        <v>20</v>
      </c>
      <c r="D750" t="s">
        <v>18</v>
      </c>
      <c r="E750" s="240"/>
      <c r="F750" s="240">
        <v>58</v>
      </c>
      <c r="G750" s="2">
        <f t="shared" si="16"/>
        <v>316.29900000000004</v>
      </c>
    </row>
    <row r="751" spans="1:14">
      <c r="A751" s="86">
        <v>45351</v>
      </c>
      <c r="B751" s="526" t="s">
        <v>135</v>
      </c>
      <c r="C751" s="526" t="s">
        <v>20</v>
      </c>
      <c r="D751" t="s">
        <v>19</v>
      </c>
      <c r="E751" s="240"/>
      <c r="F751" s="240">
        <v>5</v>
      </c>
      <c r="G751" s="2">
        <f t="shared" si="16"/>
        <v>311.29900000000004</v>
      </c>
    </row>
    <row r="752" spans="1:14">
      <c r="A752" s="7">
        <v>45382</v>
      </c>
      <c r="B752" s="526" t="s">
        <v>124</v>
      </c>
      <c r="C752" s="65" t="s">
        <v>20</v>
      </c>
      <c r="D752" t="s">
        <v>16</v>
      </c>
      <c r="E752" s="26"/>
      <c r="F752" s="2">
        <v>216</v>
      </c>
      <c r="G752" s="2">
        <f t="shared" si="16"/>
        <v>95.299000000000035</v>
      </c>
      <c r="H752" s="37"/>
    </row>
    <row r="753" spans="1:10">
      <c r="A753" s="7">
        <v>45376</v>
      </c>
      <c r="B753" s="526">
        <v>28620</v>
      </c>
      <c r="C753" s="65" t="s">
        <v>20</v>
      </c>
      <c r="D753" t="s">
        <v>16</v>
      </c>
      <c r="E753" s="26"/>
      <c r="F753" s="2">
        <v>54.9</v>
      </c>
      <c r="G753" s="2">
        <f t="shared" si="16"/>
        <v>40.399000000000036</v>
      </c>
    </row>
    <row r="754" spans="1:10">
      <c r="A754" s="7">
        <v>45376</v>
      </c>
      <c r="B754" s="526">
        <v>28620</v>
      </c>
      <c r="C754" s="65" t="s">
        <v>20</v>
      </c>
      <c r="D754" t="s">
        <v>17</v>
      </c>
      <c r="F754" s="2">
        <v>40.4</v>
      </c>
      <c r="G754" s="2">
        <f t="shared" ref="G754:G759" si="17">+G753+E754-F754</f>
        <v>-9.9999999996214228E-4</v>
      </c>
    </row>
    <row r="755" spans="1:10">
      <c r="A755" s="44">
        <v>45382</v>
      </c>
      <c r="B755" s="525" t="s">
        <v>14</v>
      </c>
      <c r="C755" s="525" t="s">
        <v>23</v>
      </c>
      <c r="D755" t="s">
        <v>16</v>
      </c>
      <c r="E755" s="240">
        <v>262.2</v>
      </c>
      <c r="F755" s="240"/>
      <c r="G755" s="2">
        <f t="shared" si="17"/>
        <v>262.19900000000001</v>
      </c>
    </row>
    <row r="756" spans="1:10">
      <c r="A756" s="7"/>
      <c r="B756" s="526"/>
      <c r="C756" s="526"/>
      <c r="D756" t="s">
        <v>17</v>
      </c>
      <c r="E756" s="240">
        <v>25.4</v>
      </c>
      <c r="F756" s="240"/>
      <c r="G756" s="2">
        <f t="shared" si="17"/>
        <v>287.59899999999999</v>
      </c>
    </row>
    <row r="757" spans="1:10">
      <c r="A757" s="7"/>
      <c r="B757" s="526"/>
      <c r="C757" s="526"/>
      <c r="D757" t="s">
        <v>18</v>
      </c>
      <c r="E757" s="240">
        <v>60</v>
      </c>
      <c r="F757" s="240"/>
      <c r="G757" s="2">
        <f t="shared" si="17"/>
        <v>347.59899999999999</v>
      </c>
    </row>
    <row r="758" spans="1:10">
      <c r="A758" s="7"/>
      <c r="B758" s="526"/>
      <c r="C758" s="526"/>
      <c r="D758" t="s">
        <v>19</v>
      </c>
      <c r="E758" s="240">
        <v>5</v>
      </c>
      <c r="F758" s="240"/>
      <c r="G758" s="2">
        <f t="shared" si="17"/>
        <v>352.59899999999999</v>
      </c>
    </row>
    <row r="759" spans="1:10">
      <c r="A759" s="7">
        <v>45382</v>
      </c>
      <c r="B759" s="526" t="s">
        <v>124</v>
      </c>
      <c r="C759" s="526" t="s">
        <v>23</v>
      </c>
      <c r="D759" t="s">
        <v>18</v>
      </c>
      <c r="E759" s="240"/>
      <c r="F759" s="240">
        <v>60</v>
      </c>
      <c r="G759" s="2">
        <f t="shared" si="17"/>
        <v>292.59899999999999</v>
      </c>
      <c r="H759" s="37"/>
    </row>
    <row r="760" spans="1:10">
      <c r="A760" s="7">
        <v>45382</v>
      </c>
      <c r="B760" s="526" t="s">
        <v>124</v>
      </c>
      <c r="C760" s="526" t="s">
        <v>23</v>
      </c>
      <c r="D760" t="s">
        <v>19</v>
      </c>
      <c r="E760" s="240"/>
      <c r="F760" s="240">
        <v>5</v>
      </c>
      <c r="G760" s="2">
        <f>+G759+E760-F760</f>
        <v>287.59899999999999</v>
      </c>
    </row>
    <row r="761" spans="1:10">
      <c r="A761" s="7">
        <v>45382</v>
      </c>
      <c r="B761" s="526" t="s">
        <v>124</v>
      </c>
      <c r="C761" s="526" t="s">
        <v>23</v>
      </c>
      <c r="D761" t="s">
        <v>16</v>
      </c>
      <c r="F761" s="2">
        <v>60</v>
      </c>
      <c r="G761" s="2">
        <f>+G760+E761-F761</f>
        <v>227.59899999999999</v>
      </c>
    </row>
    <row r="762" spans="1:10">
      <c r="A762" s="7">
        <v>45412</v>
      </c>
      <c r="B762" s="526" t="s">
        <v>140</v>
      </c>
      <c r="C762" s="526" t="s">
        <v>23</v>
      </c>
      <c r="D762" t="s">
        <v>16</v>
      </c>
      <c r="F762" s="2">
        <v>202.2</v>
      </c>
      <c r="G762" s="2">
        <f t="shared" ref="G762:G764" si="18">+G761+E762-F762</f>
        <v>25.399000000000001</v>
      </c>
    </row>
    <row r="763" spans="1:10">
      <c r="A763" s="7">
        <v>45412</v>
      </c>
      <c r="B763" s="526" t="s">
        <v>140</v>
      </c>
      <c r="C763" s="526" t="s">
        <v>23</v>
      </c>
      <c r="D763" t="s">
        <v>17</v>
      </c>
      <c r="F763" s="2">
        <v>25.4</v>
      </c>
      <c r="G763" s="2">
        <f t="shared" si="18"/>
        <v>-9.9999999999766942E-4</v>
      </c>
      <c r="J763" s="37"/>
    </row>
    <row r="764" spans="1:10">
      <c r="A764" s="44">
        <v>45412</v>
      </c>
      <c r="B764" s="525" t="s">
        <v>14</v>
      </c>
      <c r="C764" s="525" t="s">
        <v>24</v>
      </c>
      <c r="D764" t="s">
        <v>16</v>
      </c>
      <c r="E764" s="240">
        <v>260.7</v>
      </c>
      <c r="F764" s="240"/>
      <c r="G764" s="2">
        <f t="shared" si="18"/>
        <v>260.69900000000001</v>
      </c>
    </row>
    <row r="765" spans="1:10">
      <c r="A765" s="7"/>
      <c r="B765" s="526"/>
      <c r="C765" s="526"/>
      <c r="D765" t="s">
        <v>17</v>
      </c>
      <c r="E765" s="240">
        <v>25.5</v>
      </c>
      <c r="F765" s="240"/>
      <c r="G765" s="2">
        <f>+G764+E765-F765</f>
        <v>286.19900000000001</v>
      </c>
    </row>
    <row r="766" spans="1:10">
      <c r="A766" s="7"/>
      <c r="B766" s="526"/>
      <c r="C766" s="526"/>
      <c r="D766" t="s">
        <v>18</v>
      </c>
      <c r="E766" s="240">
        <v>60</v>
      </c>
      <c r="F766" s="240"/>
      <c r="G766" s="2">
        <f>+G765+E766-F766</f>
        <v>346.19900000000001</v>
      </c>
    </row>
    <row r="767" spans="1:10">
      <c r="A767" s="7"/>
      <c r="B767" s="526"/>
      <c r="C767" s="526"/>
      <c r="D767" t="s">
        <v>19</v>
      </c>
      <c r="E767" s="240">
        <v>5</v>
      </c>
      <c r="F767" s="240"/>
      <c r="G767" s="2">
        <f>+G766+E767-F767</f>
        <v>351.19900000000001</v>
      </c>
    </row>
    <row r="768" spans="1:10">
      <c r="A768" s="7">
        <v>45419</v>
      </c>
      <c r="B768" s="526">
        <v>28802</v>
      </c>
      <c r="C768" s="526" t="s">
        <v>24</v>
      </c>
      <c r="D768" t="s">
        <v>18</v>
      </c>
      <c r="E768" s="240"/>
      <c r="F768" s="240">
        <v>2</v>
      </c>
      <c r="G768" s="2">
        <f>+G767+E768-F768</f>
        <v>349.19900000000001</v>
      </c>
    </row>
    <row r="769" spans="1:9">
      <c r="A769" s="7">
        <v>45419</v>
      </c>
      <c r="B769" s="526">
        <v>28802</v>
      </c>
      <c r="C769" s="526" t="s">
        <v>24</v>
      </c>
      <c r="D769" t="s">
        <v>19</v>
      </c>
      <c r="E769" s="240"/>
      <c r="F769" s="240">
        <v>5</v>
      </c>
      <c r="G769" s="2">
        <f>+G768+E769-F769</f>
        <v>344.19900000000001</v>
      </c>
    </row>
    <row r="770" spans="1:9">
      <c r="A770" s="7">
        <v>45412</v>
      </c>
      <c r="B770" s="526" t="s">
        <v>140</v>
      </c>
      <c r="C770" s="526" t="s">
        <v>24</v>
      </c>
      <c r="D770" t="s">
        <v>18</v>
      </c>
      <c r="F770" s="2">
        <v>58</v>
      </c>
      <c r="G770" s="2">
        <f>+G769+E770-F770</f>
        <v>286.19900000000001</v>
      </c>
      <c r="I770" s="37"/>
    </row>
    <row r="771" spans="1:9">
      <c r="A771" s="7">
        <v>45412</v>
      </c>
      <c r="B771" s="526" t="s">
        <v>140</v>
      </c>
      <c r="C771" s="526" t="s">
        <v>24</v>
      </c>
      <c r="D771" t="s">
        <v>16</v>
      </c>
      <c r="F771" s="2">
        <v>62.4</v>
      </c>
      <c r="G771" s="2">
        <f t="shared" ref="G771:G837" si="19">+G770+E771-F771</f>
        <v>223.79900000000001</v>
      </c>
    </row>
    <row r="772" spans="1:9">
      <c r="A772" s="7">
        <v>45443</v>
      </c>
      <c r="B772" s="526" t="s">
        <v>365</v>
      </c>
      <c r="C772" s="526" t="s">
        <v>24</v>
      </c>
      <c r="D772" t="s">
        <v>16</v>
      </c>
      <c r="F772" s="2">
        <v>198.3</v>
      </c>
      <c r="G772" s="2">
        <f t="shared" si="19"/>
        <v>25.498999999999995</v>
      </c>
    </row>
    <row r="773" spans="1:9">
      <c r="A773" s="7">
        <v>45443</v>
      </c>
      <c r="B773" s="526" t="s">
        <v>365</v>
      </c>
      <c r="C773" s="526" t="s">
        <v>24</v>
      </c>
      <c r="D773" t="s">
        <v>17</v>
      </c>
      <c r="F773" s="2">
        <v>25.5</v>
      </c>
      <c r="G773" s="2">
        <f t="shared" si="19"/>
        <v>-1.0000000000047748E-3</v>
      </c>
    </row>
    <row r="774" spans="1:9">
      <c r="A774" s="44">
        <v>45443</v>
      </c>
      <c r="B774" s="525" t="s">
        <v>14</v>
      </c>
      <c r="C774" s="525" t="s">
        <v>25</v>
      </c>
      <c r="D774" t="s">
        <v>16</v>
      </c>
      <c r="E774" s="240">
        <v>237.2</v>
      </c>
      <c r="G774" s="2">
        <f t="shared" si="19"/>
        <v>237.19899999999998</v>
      </c>
      <c r="H774" s="37"/>
      <c r="I774" s="37"/>
    </row>
    <row r="775" spans="1:9">
      <c r="A775" s="7"/>
      <c r="B775" s="526"/>
      <c r="C775" s="526"/>
      <c r="D775" t="s">
        <v>17</v>
      </c>
      <c r="E775" s="240">
        <v>22.4</v>
      </c>
      <c r="G775" s="2">
        <f t="shared" si="19"/>
        <v>259.59899999999999</v>
      </c>
    </row>
    <row r="776" spans="1:9">
      <c r="A776" s="7"/>
      <c r="B776" s="526"/>
      <c r="C776" s="526"/>
      <c r="D776" t="s">
        <v>18</v>
      </c>
      <c r="E776" s="240">
        <v>60</v>
      </c>
      <c r="G776" s="2">
        <f t="shared" si="19"/>
        <v>319.59899999999999</v>
      </c>
    </row>
    <row r="777" spans="1:9">
      <c r="A777" s="7"/>
      <c r="B777" s="526"/>
      <c r="C777" s="526"/>
      <c r="D777" t="s">
        <v>19</v>
      </c>
      <c r="E777" s="240">
        <v>5</v>
      </c>
      <c r="G777" s="2">
        <f t="shared" si="19"/>
        <v>324.59899999999999</v>
      </c>
    </row>
    <row r="778" spans="1:9">
      <c r="A778" s="7">
        <v>45443</v>
      </c>
      <c r="B778" s="526" t="s">
        <v>365</v>
      </c>
      <c r="C778" s="526" t="s">
        <v>25</v>
      </c>
      <c r="D778" t="s">
        <v>18</v>
      </c>
      <c r="F778" s="240">
        <v>60</v>
      </c>
      <c r="G778" s="2">
        <f t="shared" si="19"/>
        <v>264.59899999999999</v>
      </c>
    </row>
    <row r="779" spans="1:9">
      <c r="A779" s="7">
        <v>45443</v>
      </c>
      <c r="B779" s="526" t="s">
        <v>365</v>
      </c>
      <c r="C779" s="526" t="s">
        <v>25</v>
      </c>
      <c r="D779" t="s">
        <v>19</v>
      </c>
      <c r="F779" s="240">
        <v>5</v>
      </c>
      <c r="G779" s="2">
        <f t="shared" si="19"/>
        <v>259.59899999999999</v>
      </c>
    </row>
    <row r="780" spans="1:9">
      <c r="A780" s="7">
        <v>45443</v>
      </c>
      <c r="B780" s="526" t="s">
        <v>365</v>
      </c>
      <c r="C780" s="526" t="s">
        <v>25</v>
      </c>
      <c r="D780" t="s">
        <v>16</v>
      </c>
      <c r="F780" s="2">
        <v>76.2</v>
      </c>
      <c r="G780" s="2">
        <f t="shared" si="19"/>
        <v>183.399</v>
      </c>
    </row>
    <row r="781" spans="1:9">
      <c r="A781" s="86">
        <v>45473</v>
      </c>
      <c r="B781" s="526" t="s">
        <v>129</v>
      </c>
      <c r="C781" s="526" t="s">
        <v>25</v>
      </c>
      <c r="D781" t="s">
        <v>16</v>
      </c>
      <c r="F781" s="2">
        <v>161</v>
      </c>
      <c r="G781" s="2">
        <f t="shared" si="19"/>
        <v>22.399000000000001</v>
      </c>
    </row>
    <row r="782" spans="1:9">
      <c r="A782" s="86">
        <v>45473</v>
      </c>
      <c r="B782" s="526" t="s">
        <v>129</v>
      </c>
      <c r="C782" s="526" t="s">
        <v>25</v>
      </c>
      <c r="D782" t="s">
        <v>17</v>
      </c>
      <c r="F782" s="2">
        <v>22.4</v>
      </c>
      <c r="G782" s="2">
        <f t="shared" si="19"/>
        <v>-9.9999999999766942E-4</v>
      </c>
    </row>
    <row r="783" spans="1:9">
      <c r="A783" s="88">
        <v>45473</v>
      </c>
      <c r="B783" s="525" t="s">
        <v>14</v>
      </c>
      <c r="C783" s="525" t="s">
        <v>26</v>
      </c>
      <c r="D783" t="s">
        <v>16</v>
      </c>
      <c r="E783" s="240">
        <v>230.4</v>
      </c>
      <c r="F783" s="240"/>
      <c r="G783" s="2">
        <f t="shared" si="19"/>
        <v>230.399</v>
      </c>
    </row>
    <row r="784" spans="1:9">
      <c r="A784" s="86"/>
      <c r="B784" s="526"/>
      <c r="C784" s="526"/>
      <c r="D784" t="s">
        <v>17</v>
      </c>
      <c r="E784" s="240">
        <v>7</v>
      </c>
      <c r="F784" s="240"/>
      <c r="G784" s="2">
        <f t="shared" si="19"/>
        <v>237.399</v>
      </c>
    </row>
    <row r="785" spans="1:9">
      <c r="A785" s="86"/>
      <c r="B785" s="526"/>
      <c r="C785" s="526"/>
      <c r="D785" t="s">
        <v>18</v>
      </c>
      <c r="E785" s="240">
        <v>60</v>
      </c>
      <c r="F785" s="240"/>
      <c r="G785" s="2">
        <f t="shared" si="19"/>
        <v>297.399</v>
      </c>
      <c r="I785" s="37"/>
    </row>
    <row r="786" spans="1:9">
      <c r="A786" s="86"/>
      <c r="B786" s="526"/>
      <c r="C786" s="526"/>
      <c r="D786" t="s">
        <v>19</v>
      </c>
      <c r="E786" s="240">
        <v>5</v>
      </c>
      <c r="F786" s="240"/>
      <c r="G786" s="2">
        <f t="shared" si="19"/>
        <v>302.399</v>
      </c>
      <c r="I786" s="37"/>
    </row>
    <row r="787" spans="1:9">
      <c r="A787" s="86">
        <v>45473</v>
      </c>
      <c r="B787" s="526" t="s">
        <v>129</v>
      </c>
      <c r="C787" s="526" t="s">
        <v>26</v>
      </c>
      <c r="D787" t="s">
        <v>18</v>
      </c>
      <c r="E787" s="240"/>
      <c r="F787" s="240">
        <v>60</v>
      </c>
      <c r="G787" s="2">
        <f t="shared" si="19"/>
        <v>242.399</v>
      </c>
    </row>
    <row r="788" spans="1:9">
      <c r="A788" s="86">
        <v>45473</v>
      </c>
      <c r="B788" s="526" t="s">
        <v>129</v>
      </c>
      <c r="C788" s="526" t="s">
        <v>26</v>
      </c>
      <c r="D788" t="s">
        <v>19</v>
      </c>
      <c r="E788" s="240"/>
      <c r="F788" s="240">
        <v>5</v>
      </c>
      <c r="G788" s="2">
        <f t="shared" si="19"/>
        <v>237.399</v>
      </c>
    </row>
    <row r="789" spans="1:9">
      <c r="A789" s="86">
        <v>45473</v>
      </c>
      <c r="B789" s="526" t="s">
        <v>129</v>
      </c>
      <c r="C789" s="526" t="s">
        <v>26</v>
      </c>
      <c r="D789" t="s">
        <v>16</v>
      </c>
      <c r="F789" s="2">
        <v>116.6</v>
      </c>
      <c r="G789" s="2">
        <f t="shared" si="19"/>
        <v>120.79900000000001</v>
      </c>
    </row>
    <row r="790" spans="1:9">
      <c r="A790" s="86">
        <v>45504</v>
      </c>
      <c r="B790" s="526" t="s">
        <v>115</v>
      </c>
      <c r="C790" s="526" t="s">
        <v>26</v>
      </c>
      <c r="D790" t="s">
        <v>16</v>
      </c>
      <c r="F790" s="2">
        <v>113.8</v>
      </c>
      <c r="G790" s="2">
        <f t="shared" si="19"/>
        <v>6.9990000000000094</v>
      </c>
    </row>
    <row r="791" spans="1:9">
      <c r="A791" s="86">
        <v>45504</v>
      </c>
      <c r="B791" s="526" t="s">
        <v>115</v>
      </c>
      <c r="C791" s="526" t="s">
        <v>26</v>
      </c>
      <c r="D791" t="s">
        <v>17</v>
      </c>
      <c r="F791" s="2">
        <v>7</v>
      </c>
      <c r="G791" s="2">
        <f t="shared" si="19"/>
        <v>-9.9999999999056399E-4</v>
      </c>
    </row>
    <row r="792" spans="1:9">
      <c r="A792" s="88">
        <v>45504</v>
      </c>
      <c r="B792" s="525" t="s">
        <v>14</v>
      </c>
      <c r="C792" s="525" t="s">
        <v>27</v>
      </c>
      <c r="D792" t="s">
        <v>16</v>
      </c>
      <c r="E792" s="240">
        <v>226.1</v>
      </c>
      <c r="F792" s="240"/>
      <c r="G792" s="2">
        <f t="shared" si="19"/>
        <v>226.09899999999999</v>
      </c>
    </row>
    <row r="793" spans="1:9">
      <c r="A793" s="86"/>
      <c r="B793" s="526"/>
      <c r="C793" s="526"/>
      <c r="D793" t="s">
        <v>17</v>
      </c>
      <c r="E793" s="240">
        <v>7</v>
      </c>
      <c r="F793" s="240"/>
      <c r="G793" s="2">
        <f t="shared" si="19"/>
        <v>233.09899999999999</v>
      </c>
    </row>
    <row r="794" spans="1:9">
      <c r="A794" s="86"/>
      <c r="B794" s="526"/>
      <c r="C794" s="526"/>
      <c r="D794" t="s">
        <v>18</v>
      </c>
      <c r="E794" s="240">
        <v>60</v>
      </c>
      <c r="F794" s="240"/>
      <c r="G794" s="2">
        <f t="shared" si="19"/>
        <v>293.09899999999999</v>
      </c>
    </row>
    <row r="795" spans="1:9">
      <c r="A795" s="86"/>
      <c r="B795" s="526"/>
      <c r="C795" s="526"/>
      <c r="D795" t="s">
        <v>19</v>
      </c>
      <c r="E795" s="240">
        <v>5</v>
      </c>
      <c r="F795" s="240"/>
      <c r="G795" s="2">
        <f t="shared" si="19"/>
        <v>298.09899999999999</v>
      </c>
    </row>
    <row r="796" spans="1:9">
      <c r="A796" s="86"/>
      <c r="B796" s="526"/>
      <c r="C796" s="526"/>
      <c r="D796" t="s">
        <v>107</v>
      </c>
      <c r="E796" s="240">
        <v>250</v>
      </c>
      <c r="F796" s="240"/>
      <c r="G796" s="2">
        <f t="shared" si="19"/>
        <v>548.09899999999993</v>
      </c>
    </row>
    <row r="797" spans="1:9">
      <c r="A797" s="86">
        <v>45504</v>
      </c>
      <c r="B797" s="526" t="s">
        <v>115</v>
      </c>
      <c r="C797" s="526" t="s">
        <v>27</v>
      </c>
      <c r="D797" t="s">
        <v>18</v>
      </c>
      <c r="E797" s="240"/>
      <c r="F797" s="240">
        <v>60</v>
      </c>
      <c r="G797" s="2">
        <f t="shared" si="19"/>
        <v>488.09899999999993</v>
      </c>
    </row>
    <row r="798" spans="1:9">
      <c r="A798" s="86">
        <v>45504</v>
      </c>
      <c r="B798" s="526" t="s">
        <v>115</v>
      </c>
      <c r="C798" s="526" t="s">
        <v>27</v>
      </c>
      <c r="D798" t="s">
        <v>19</v>
      </c>
      <c r="E798" s="240"/>
      <c r="F798" s="240">
        <v>5</v>
      </c>
      <c r="G798" s="2">
        <f t="shared" si="19"/>
        <v>483.09899999999993</v>
      </c>
    </row>
    <row r="799" spans="1:9">
      <c r="A799" s="86">
        <v>45504</v>
      </c>
      <c r="B799" s="526" t="s">
        <v>115</v>
      </c>
      <c r="C799" s="526" t="s">
        <v>27</v>
      </c>
      <c r="D799" t="s">
        <v>16</v>
      </c>
      <c r="F799" s="2">
        <v>71.2</v>
      </c>
      <c r="G799" s="2">
        <f t="shared" si="19"/>
        <v>411.89899999999994</v>
      </c>
    </row>
    <row r="800" spans="1:9">
      <c r="A800" s="7">
        <v>45535</v>
      </c>
      <c r="B800" s="526" t="s">
        <v>143</v>
      </c>
      <c r="C800" s="526" t="s">
        <v>27</v>
      </c>
      <c r="D800" t="s">
        <v>16</v>
      </c>
      <c r="F800" s="2">
        <v>154.9</v>
      </c>
      <c r="G800" s="2">
        <f t="shared" si="19"/>
        <v>256.99899999999991</v>
      </c>
    </row>
    <row r="801" spans="1:7">
      <c r="A801" s="7">
        <v>45535</v>
      </c>
      <c r="B801" s="526" t="s">
        <v>143</v>
      </c>
      <c r="C801" s="526" t="s">
        <v>27</v>
      </c>
      <c r="D801" t="s">
        <v>17</v>
      </c>
      <c r="F801" s="2">
        <v>7</v>
      </c>
      <c r="G801" s="2">
        <f t="shared" si="19"/>
        <v>249.99899999999991</v>
      </c>
    </row>
    <row r="802" spans="1:7">
      <c r="A802" s="7">
        <v>45499</v>
      </c>
      <c r="B802" s="526">
        <v>29426</v>
      </c>
      <c r="C802" s="526" t="s">
        <v>27</v>
      </c>
      <c r="D802" t="s">
        <v>107</v>
      </c>
      <c r="F802" s="2">
        <v>250</v>
      </c>
      <c r="G802" s="2">
        <f t="shared" si="19"/>
        <v>-1.00000000009004E-3</v>
      </c>
    </row>
    <row r="803" spans="1:7">
      <c r="A803" s="44">
        <v>45535</v>
      </c>
      <c r="B803" s="525" t="s">
        <v>14</v>
      </c>
      <c r="C803" s="525" t="s">
        <v>81</v>
      </c>
      <c r="D803" t="s">
        <v>16</v>
      </c>
      <c r="E803" s="240">
        <v>226.8</v>
      </c>
      <c r="F803" s="240"/>
      <c r="G803" s="2">
        <f t="shared" si="19"/>
        <v>226.79899999999992</v>
      </c>
    </row>
    <row r="804" spans="1:7">
      <c r="A804" s="7"/>
      <c r="B804" s="526"/>
      <c r="C804" s="526"/>
      <c r="D804" t="s">
        <v>17</v>
      </c>
      <c r="E804" s="240">
        <v>7</v>
      </c>
      <c r="F804" s="240"/>
      <c r="G804" s="2">
        <f t="shared" si="19"/>
        <v>233.79899999999992</v>
      </c>
    </row>
    <row r="805" spans="1:7">
      <c r="A805" s="7"/>
      <c r="B805" s="526"/>
      <c r="C805" s="526"/>
      <c r="D805" t="s">
        <v>18</v>
      </c>
      <c r="E805" s="240">
        <v>60</v>
      </c>
      <c r="F805" s="240"/>
      <c r="G805" s="2">
        <f t="shared" si="19"/>
        <v>293.79899999999992</v>
      </c>
    </row>
    <row r="806" spans="1:7">
      <c r="A806" s="7"/>
      <c r="B806" s="526"/>
      <c r="C806" s="526"/>
      <c r="D806" t="s">
        <v>19</v>
      </c>
      <c r="E806" s="240">
        <v>5</v>
      </c>
      <c r="F806" s="240"/>
      <c r="G806" s="2">
        <f t="shared" si="19"/>
        <v>298.79899999999992</v>
      </c>
    </row>
    <row r="807" spans="1:7">
      <c r="A807" s="7">
        <v>45535</v>
      </c>
      <c r="B807" s="526" t="s">
        <v>143</v>
      </c>
      <c r="C807" s="526" t="s">
        <v>81</v>
      </c>
      <c r="D807" t="s">
        <v>18</v>
      </c>
      <c r="E807" s="240"/>
      <c r="F807" s="240">
        <v>60</v>
      </c>
      <c r="G807" s="2">
        <f t="shared" si="19"/>
        <v>238.79899999999992</v>
      </c>
    </row>
    <row r="808" spans="1:7">
      <c r="A808" s="7">
        <v>45535</v>
      </c>
      <c r="B808" s="526" t="s">
        <v>143</v>
      </c>
      <c r="C808" s="526" t="s">
        <v>81</v>
      </c>
      <c r="D808" t="s">
        <v>19</v>
      </c>
      <c r="E808" s="240"/>
      <c r="F808" s="240">
        <v>5</v>
      </c>
      <c r="G808" s="2">
        <f t="shared" si="19"/>
        <v>233.79899999999992</v>
      </c>
    </row>
    <row r="809" spans="1:7">
      <c r="A809" s="7">
        <v>45535</v>
      </c>
      <c r="B809" s="526" t="s">
        <v>143</v>
      </c>
      <c r="C809" s="526" t="s">
        <v>81</v>
      </c>
      <c r="D809" t="s">
        <v>16</v>
      </c>
      <c r="F809" s="2">
        <v>136.1</v>
      </c>
      <c r="G809" s="2">
        <f t="shared" si="19"/>
        <v>97.698999999999927</v>
      </c>
    </row>
    <row r="810" spans="1:7">
      <c r="A810" s="86">
        <v>45565</v>
      </c>
      <c r="B810" s="526" t="s">
        <v>117</v>
      </c>
      <c r="C810" s="526" t="s">
        <v>81</v>
      </c>
      <c r="D810" t="s">
        <v>16</v>
      </c>
      <c r="F810" s="2">
        <v>90.7</v>
      </c>
      <c r="G810" s="2">
        <f t="shared" si="19"/>
        <v>6.9989999999999242</v>
      </c>
    </row>
    <row r="811" spans="1:7">
      <c r="A811" s="86">
        <v>45565</v>
      </c>
      <c r="B811" s="526" t="s">
        <v>117</v>
      </c>
      <c r="C811" s="526" t="s">
        <v>81</v>
      </c>
      <c r="D811" t="s">
        <v>17</v>
      </c>
      <c r="F811" s="2">
        <v>7</v>
      </c>
      <c r="G811" s="2">
        <f t="shared" si="19"/>
        <v>-1.0000000000758291E-3</v>
      </c>
    </row>
    <row r="812" spans="1:7">
      <c r="A812" s="88">
        <v>45565</v>
      </c>
      <c r="B812" s="525" t="s">
        <v>14</v>
      </c>
      <c r="C812" s="525" t="s">
        <v>53</v>
      </c>
      <c r="D812" t="s">
        <v>16</v>
      </c>
      <c r="E812" s="240">
        <v>228.2</v>
      </c>
      <c r="F812" s="240"/>
      <c r="G812" s="2">
        <f t="shared" si="19"/>
        <v>228.1989999999999</v>
      </c>
    </row>
    <row r="813" spans="1:7">
      <c r="A813" s="86"/>
      <c r="B813" s="526"/>
      <c r="C813" s="526"/>
      <c r="D813" t="s">
        <v>17</v>
      </c>
      <c r="E813" s="240">
        <v>16.8</v>
      </c>
      <c r="F813" s="240"/>
      <c r="G813" s="2">
        <f t="shared" si="19"/>
        <v>244.99899999999991</v>
      </c>
    </row>
    <row r="814" spans="1:7">
      <c r="A814" s="86"/>
      <c r="B814" s="526"/>
      <c r="C814" s="526"/>
      <c r="D814" t="s">
        <v>18</v>
      </c>
      <c r="E814" s="240">
        <v>60</v>
      </c>
      <c r="F814" s="240"/>
      <c r="G814" s="2">
        <f t="shared" si="19"/>
        <v>304.99899999999991</v>
      </c>
    </row>
    <row r="815" spans="1:7">
      <c r="A815" s="86"/>
      <c r="B815" s="526"/>
      <c r="C815" s="526"/>
      <c r="D815" t="s">
        <v>19</v>
      </c>
      <c r="E815" s="240">
        <v>5</v>
      </c>
      <c r="F815" s="240"/>
      <c r="G815" s="2">
        <f t="shared" si="19"/>
        <v>309.99899999999991</v>
      </c>
    </row>
    <row r="816" spans="1:7">
      <c r="A816" s="86">
        <v>45565</v>
      </c>
      <c r="B816" s="526" t="s">
        <v>117</v>
      </c>
      <c r="C816" s="526" t="s">
        <v>53</v>
      </c>
      <c r="D816" t="s">
        <v>18</v>
      </c>
      <c r="E816" s="240"/>
      <c r="F816" s="240">
        <v>60</v>
      </c>
      <c r="G816" s="2">
        <f t="shared" si="19"/>
        <v>249.99899999999991</v>
      </c>
    </row>
    <row r="817" spans="1:9">
      <c r="A817" s="86">
        <v>45565</v>
      </c>
      <c r="B817" s="526" t="s">
        <v>117</v>
      </c>
      <c r="C817" s="526" t="s">
        <v>53</v>
      </c>
      <c r="D817" t="s">
        <v>19</v>
      </c>
      <c r="E817" s="240"/>
      <c r="F817" s="240">
        <v>5</v>
      </c>
      <c r="G817" s="2">
        <f t="shared" si="19"/>
        <v>244.99899999999991</v>
      </c>
    </row>
    <row r="818" spans="1:9">
      <c r="A818" s="86">
        <v>45565</v>
      </c>
      <c r="B818" s="526" t="s">
        <v>117</v>
      </c>
      <c r="C818" s="526" t="s">
        <v>53</v>
      </c>
      <c r="D818" t="s">
        <v>16</v>
      </c>
      <c r="F818" s="2">
        <v>202.3</v>
      </c>
      <c r="G818" s="2">
        <f t="shared" si="19"/>
        <v>42.698999999999899</v>
      </c>
    </row>
    <row r="819" spans="1:9">
      <c r="A819" s="86">
        <v>45596</v>
      </c>
      <c r="B819" s="526" t="s">
        <v>118</v>
      </c>
      <c r="C819" s="526" t="s">
        <v>53</v>
      </c>
      <c r="D819" t="s">
        <v>16</v>
      </c>
      <c r="F819" s="2">
        <v>25.9</v>
      </c>
      <c r="G819" s="2">
        <f t="shared" si="19"/>
        <v>16.7989999999999</v>
      </c>
    </row>
    <row r="820" spans="1:9">
      <c r="A820" s="86">
        <v>45596</v>
      </c>
      <c r="B820" s="526" t="s">
        <v>118</v>
      </c>
      <c r="C820" s="526" t="s">
        <v>53</v>
      </c>
      <c r="D820" t="s">
        <v>17</v>
      </c>
      <c r="F820" s="2">
        <v>16.8</v>
      </c>
      <c r="G820" s="2">
        <f t="shared" si="19"/>
        <v>-1.0000000001006981E-3</v>
      </c>
      <c r="I820" s="37"/>
    </row>
    <row r="821" spans="1:9">
      <c r="A821" s="88">
        <v>45596</v>
      </c>
      <c r="B821" s="525" t="s">
        <v>14</v>
      </c>
      <c r="C821" s="525" t="s">
        <v>30</v>
      </c>
      <c r="D821" t="s">
        <v>16</v>
      </c>
      <c r="E821" s="240">
        <v>378</v>
      </c>
      <c r="F821" s="240"/>
      <c r="G821" s="2">
        <f t="shared" si="19"/>
        <v>377.99899999999991</v>
      </c>
    </row>
    <row r="822" spans="1:9">
      <c r="A822" s="86"/>
      <c r="B822" s="526"/>
      <c r="C822" s="526"/>
      <c r="D822" t="s">
        <v>17</v>
      </c>
      <c r="E822" s="240">
        <v>15</v>
      </c>
      <c r="F822" s="240"/>
      <c r="G822" s="2">
        <f t="shared" si="19"/>
        <v>392.99899999999991</v>
      </c>
    </row>
    <row r="823" spans="1:9">
      <c r="A823" s="86"/>
      <c r="B823" s="526"/>
      <c r="C823" s="526"/>
      <c r="D823" t="s">
        <v>18</v>
      </c>
      <c r="E823" s="240">
        <v>60</v>
      </c>
      <c r="F823" s="240"/>
      <c r="G823" s="2">
        <f t="shared" si="19"/>
        <v>452.99899999999991</v>
      </c>
    </row>
    <row r="824" spans="1:9">
      <c r="A824" s="86"/>
      <c r="B824" s="526"/>
      <c r="C824" s="526"/>
      <c r="D824" t="s">
        <v>19</v>
      </c>
      <c r="E824" s="240">
        <v>5</v>
      </c>
      <c r="F824" s="240"/>
      <c r="G824" s="2">
        <f t="shared" si="19"/>
        <v>457.99899999999991</v>
      </c>
    </row>
    <row r="825" spans="1:9">
      <c r="A825" s="86">
        <v>45596</v>
      </c>
      <c r="B825" s="526" t="s">
        <v>118</v>
      </c>
      <c r="C825" s="526" t="s">
        <v>30</v>
      </c>
      <c r="D825" t="s">
        <v>18</v>
      </c>
      <c r="E825" s="240"/>
      <c r="F825" s="240">
        <v>60</v>
      </c>
      <c r="G825" s="2">
        <f t="shared" si="19"/>
        <v>397.99899999999991</v>
      </c>
    </row>
    <row r="826" spans="1:9">
      <c r="A826" s="86">
        <v>45596</v>
      </c>
      <c r="B826" s="526" t="s">
        <v>118</v>
      </c>
      <c r="C826" s="526" t="s">
        <v>30</v>
      </c>
      <c r="D826" t="s">
        <v>19</v>
      </c>
      <c r="E826" s="240"/>
      <c r="F826" s="240">
        <v>5</v>
      </c>
      <c r="G826" s="2">
        <f t="shared" si="19"/>
        <v>392.99899999999991</v>
      </c>
    </row>
    <row r="827" spans="1:9">
      <c r="A827" s="86">
        <v>45596</v>
      </c>
      <c r="B827" s="526" t="s">
        <v>118</v>
      </c>
      <c r="C827" s="526" t="s">
        <v>30</v>
      </c>
      <c r="D827" t="s">
        <v>16</v>
      </c>
      <c r="E827" s="148"/>
      <c r="F827" s="240">
        <v>257.3</v>
      </c>
      <c r="G827" s="2">
        <f t="shared" si="19"/>
        <v>135.6989999999999</v>
      </c>
    </row>
    <row r="828" spans="1:9">
      <c r="A828" s="86">
        <v>45626</v>
      </c>
      <c r="B828" s="526" t="s">
        <v>132</v>
      </c>
      <c r="C828" s="526" t="s">
        <v>30</v>
      </c>
      <c r="D828" t="s">
        <v>16</v>
      </c>
      <c r="E828" s="148"/>
      <c r="F828" s="240">
        <v>120.7</v>
      </c>
      <c r="G828" s="2">
        <f t="shared" si="19"/>
        <v>14.998999999999896</v>
      </c>
    </row>
    <row r="829" spans="1:9">
      <c r="A829" s="86">
        <v>45626</v>
      </c>
      <c r="B829" s="526" t="s">
        <v>132</v>
      </c>
      <c r="C829" s="526" t="s">
        <v>30</v>
      </c>
      <c r="D829" t="s">
        <v>17</v>
      </c>
      <c r="E829" s="148"/>
      <c r="F829" s="240">
        <v>15</v>
      </c>
      <c r="G829" s="2">
        <f t="shared" si="19"/>
        <v>-1.0000000001042508E-3</v>
      </c>
    </row>
    <row r="830" spans="1:9">
      <c r="A830" s="88">
        <v>45626</v>
      </c>
      <c r="B830" s="525" t="s">
        <v>14</v>
      </c>
      <c r="C830" s="525" t="s">
        <v>83</v>
      </c>
      <c r="D830" t="s">
        <v>16</v>
      </c>
      <c r="E830" s="240">
        <v>429.1</v>
      </c>
      <c r="F830" s="240"/>
      <c r="G830" s="2">
        <f t="shared" si="19"/>
        <v>429.09899999999993</v>
      </c>
    </row>
    <row r="831" spans="1:9">
      <c r="A831" s="86"/>
      <c r="B831" s="526"/>
      <c r="C831" s="526"/>
      <c r="D831" t="s">
        <v>17</v>
      </c>
      <c r="E831" s="240">
        <v>15</v>
      </c>
      <c r="F831" s="240"/>
      <c r="G831" s="2">
        <f t="shared" si="19"/>
        <v>444.09899999999993</v>
      </c>
    </row>
    <row r="832" spans="1:9">
      <c r="A832" s="86"/>
      <c r="B832" s="526"/>
      <c r="C832" s="526"/>
      <c r="D832" t="s">
        <v>18</v>
      </c>
      <c r="E832" s="240">
        <v>60</v>
      </c>
      <c r="F832" s="240"/>
      <c r="G832" s="2">
        <f t="shared" si="19"/>
        <v>504.09899999999993</v>
      </c>
    </row>
    <row r="833" spans="1:7">
      <c r="A833" s="86"/>
      <c r="B833" s="526"/>
      <c r="C833" s="526"/>
      <c r="D833" t="s">
        <v>19</v>
      </c>
      <c r="E833" s="240">
        <v>5</v>
      </c>
      <c r="F833" s="240"/>
      <c r="G833" s="2">
        <f t="shared" si="19"/>
        <v>509.09899999999993</v>
      </c>
    </row>
    <row r="834" spans="1:7">
      <c r="A834" s="86">
        <v>45626</v>
      </c>
      <c r="B834" s="526" t="s">
        <v>132</v>
      </c>
      <c r="C834" s="526" t="s">
        <v>83</v>
      </c>
      <c r="D834" t="s">
        <v>18</v>
      </c>
      <c r="E834" s="240"/>
      <c r="F834" s="240">
        <v>60</v>
      </c>
      <c r="G834" s="2">
        <f t="shared" si="19"/>
        <v>449.09899999999993</v>
      </c>
    </row>
    <row r="835" spans="1:7">
      <c r="A835" s="86">
        <v>45626</v>
      </c>
      <c r="B835" s="526" t="s">
        <v>132</v>
      </c>
      <c r="C835" s="526" t="s">
        <v>83</v>
      </c>
      <c r="D835" t="s">
        <v>19</v>
      </c>
      <c r="E835" s="240"/>
      <c r="F835" s="240">
        <v>5</v>
      </c>
      <c r="G835" s="2">
        <f t="shared" si="19"/>
        <v>444.09899999999993</v>
      </c>
    </row>
    <row r="836" spans="1:7">
      <c r="A836" s="86">
        <v>45626</v>
      </c>
      <c r="B836" s="526" t="s">
        <v>132</v>
      </c>
      <c r="C836" s="526" t="s">
        <v>83</v>
      </c>
      <c r="D836" t="s">
        <v>16</v>
      </c>
      <c r="F836" s="2">
        <v>164.3</v>
      </c>
      <c r="G836" s="2">
        <f t="shared" si="19"/>
        <v>279.79899999999992</v>
      </c>
    </row>
    <row r="837" spans="1:7">
      <c r="A837" s="7">
        <v>45657</v>
      </c>
      <c r="B837" s="526" t="s">
        <v>121</v>
      </c>
      <c r="C837" s="526" t="s">
        <v>83</v>
      </c>
      <c r="D837" t="s">
        <v>16</v>
      </c>
      <c r="F837" s="2">
        <v>233.5</v>
      </c>
      <c r="G837" s="2">
        <f t="shared" si="19"/>
        <v>46.298999999999921</v>
      </c>
    </row>
    <row r="838" spans="1:7">
      <c r="A838" s="86">
        <v>45688</v>
      </c>
      <c r="B838" s="526" t="s">
        <v>119</v>
      </c>
      <c r="C838" s="526" t="s">
        <v>83</v>
      </c>
      <c r="D838" t="s">
        <v>16</v>
      </c>
      <c r="F838" s="2">
        <v>31.3</v>
      </c>
      <c r="G838" s="2">
        <f t="shared" ref="G838:G903" si="20">+G837+E838-F838</f>
        <v>14.998999999999921</v>
      </c>
    </row>
    <row r="839" spans="1:7">
      <c r="A839" s="86">
        <v>45688</v>
      </c>
      <c r="B839" s="526" t="s">
        <v>119</v>
      </c>
      <c r="C839" s="526" t="s">
        <v>83</v>
      </c>
      <c r="D839" t="s">
        <v>17</v>
      </c>
      <c r="F839" s="2">
        <v>15</v>
      </c>
      <c r="G839" s="2">
        <f t="shared" si="20"/>
        <v>-1.0000000000793818E-3</v>
      </c>
    </row>
    <row r="840" spans="1:7">
      <c r="A840" s="44">
        <v>45657</v>
      </c>
      <c r="B840" s="525" t="s">
        <v>14</v>
      </c>
      <c r="C840" s="525" t="s">
        <v>34</v>
      </c>
      <c r="D840" t="s">
        <v>16</v>
      </c>
      <c r="E840" s="240">
        <v>594.70000000000005</v>
      </c>
      <c r="F840" s="240"/>
      <c r="G840" s="2">
        <f t="shared" si="20"/>
        <v>594.69899999999996</v>
      </c>
    </row>
    <row r="841" spans="1:7">
      <c r="A841" s="7"/>
      <c r="B841" s="526"/>
      <c r="C841" s="526"/>
      <c r="D841" t="s">
        <v>17</v>
      </c>
      <c r="E841" s="240">
        <v>12</v>
      </c>
      <c r="F841" s="240"/>
      <c r="G841" s="2">
        <f t="shared" si="20"/>
        <v>606.69899999999996</v>
      </c>
    </row>
    <row r="842" spans="1:7">
      <c r="A842" s="7"/>
      <c r="B842" s="526"/>
      <c r="C842" s="526"/>
      <c r="D842" t="s">
        <v>18</v>
      </c>
      <c r="E842" s="240">
        <v>60</v>
      </c>
      <c r="F842" s="240"/>
      <c r="G842" s="2">
        <f t="shared" si="20"/>
        <v>666.69899999999996</v>
      </c>
    </row>
    <row r="843" spans="1:7">
      <c r="A843" s="7"/>
      <c r="B843" s="526"/>
      <c r="C843" s="526"/>
      <c r="D843" t="s">
        <v>19</v>
      </c>
      <c r="E843" s="240">
        <v>5</v>
      </c>
      <c r="F843" s="240"/>
      <c r="G843" s="2">
        <f t="shared" si="20"/>
        <v>671.69899999999996</v>
      </c>
    </row>
    <row r="844" spans="1:7">
      <c r="A844" s="7">
        <v>45657</v>
      </c>
      <c r="B844" s="526" t="s">
        <v>121</v>
      </c>
      <c r="C844" s="526" t="s">
        <v>34</v>
      </c>
      <c r="D844" t="s">
        <v>18</v>
      </c>
      <c r="E844" s="240"/>
      <c r="F844" s="240">
        <v>60</v>
      </c>
      <c r="G844" s="2">
        <f t="shared" si="20"/>
        <v>611.69899999999996</v>
      </c>
    </row>
    <row r="845" spans="1:7">
      <c r="A845" s="7">
        <v>45657</v>
      </c>
      <c r="B845" s="526" t="s">
        <v>121</v>
      </c>
      <c r="C845" s="526" t="s">
        <v>34</v>
      </c>
      <c r="D845" t="s">
        <v>19</v>
      </c>
      <c r="E845" s="240"/>
      <c r="F845" s="240">
        <v>5</v>
      </c>
      <c r="G845" s="2">
        <f t="shared" si="20"/>
        <v>606.69899999999996</v>
      </c>
    </row>
    <row r="846" spans="1:7">
      <c r="A846" s="86">
        <v>45688</v>
      </c>
      <c r="B846" s="526" t="s">
        <v>119</v>
      </c>
      <c r="C846" s="526" t="s">
        <v>34</v>
      </c>
      <c r="D846" t="s">
        <v>16</v>
      </c>
      <c r="E846" s="240"/>
      <c r="F846" s="240">
        <v>469.7</v>
      </c>
      <c r="G846" s="2">
        <f t="shared" si="20"/>
        <v>136.99899999999997</v>
      </c>
    </row>
    <row r="847" spans="1:7">
      <c r="A847" s="7">
        <v>45716</v>
      </c>
      <c r="B847" s="526" t="s">
        <v>135</v>
      </c>
      <c r="C847" s="526" t="s">
        <v>34</v>
      </c>
      <c r="D847" t="s">
        <v>16</v>
      </c>
      <c r="E847" s="240"/>
      <c r="F847" s="240">
        <v>125</v>
      </c>
      <c r="G847" s="2">
        <f t="shared" si="20"/>
        <v>11.998999999999967</v>
      </c>
    </row>
    <row r="848" spans="1:7">
      <c r="A848" s="7">
        <v>45716</v>
      </c>
      <c r="B848" s="526" t="s">
        <v>135</v>
      </c>
      <c r="C848" s="526" t="s">
        <v>34</v>
      </c>
      <c r="D848" t="s">
        <v>17</v>
      </c>
      <c r="E848" s="240"/>
      <c r="F848" s="240">
        <v>12</v>
      </c>
      <c r="G848" s="2">
        <f t="shared" si="20"/>
        <v>-1.0000000000331966E-3</v>
      </c>
    </row>
    <row r="849" spans="1:11">
      <c r="A849" s="88">
        <v>45688</v>
      </c>
      <c r="B849" s="525" t="s">
        <v>14</v>
      </c>
      <c r="C849" s="525" t="s">
        <v>15</v>
      </c>
      <c r="D849" t="s">
        <v>16</v>
      </c>
      <c r="E849" s="240">
        <v>530.4</v>
      </c>
      <c r="F849" s="240"/>
      <c r="G849" s="2">
        <f t="shared" si="20"/>
        <v>530.39899999999989</v>
      </c>
      <c r="H849" s="37"/>
    </row>
    <row r="850" spans="1:11">
      <c r="A850" s="86"/>
      <c r="B850" s="526"/>
      <c r="C850" s="526"/>
      <c r="D850" t="s">
        <v>17</v>
      </c>
      <c r="E850" s="240">
        <v>12.2</v>
      </c>
      <c r="F850" s="240"/>
      <c r="G850" s="2">
        <f t="shared" si="20"/>
        <v>542.59899999999993</v>
      </c>
    </row>
    <row r="851" spans="1:11">
      <c r="A851" s="86"/>
      <c r="B851" s="526"/>
      <c r="C851" s="526"/>
      <c r="D851" t="s">
        <v>18</v>
      </c>
      <c r="E851" s="240">
        <v>60</v>
      </c>
      <c r="F851" s="240"/>
      <c r="G851" s="2">
        <f t="shared" si="20"/>
        <v>602.59899999999993</v>
      </c>
    </row>
    <row r="852" spans="1:11">
      <c r="A852" s="86"/>
      <c r="B852" s="526"/>
      <c r="C852" s="526"/>
      <c r="D852" t="s">
        <v>19</v>
      </c>
      <c r="E852" s="240">
        <v>5</v>
      </c>
      <c r="F852" s="240"/>
      <c r="G852" s="2">
        <f t="shared" si="20"/>
        <v>607.59899999999993</v>
      </c>
    </row>
    <row r="853" spans="1:11">
      <c r="A853" s="86">
        <v>45688</v>
      </c>
      <c r="B853" s="526" t="s">
        <v>119</v>
      </c>
      <c r="C853" s="526" t="s">
        <v>15</v>
      </c>
      <c r="D853" t="s">
        <v>18</v>
      </c>
      <c r="E853" s="240"/>
      <c r="F853" s="240">
        <v>60</v>
      </c>
      <c r="G853" s="2">
        <f t="shared" si="20"/>
        <v>547.59899999999993</v>
      </c>
    </row>
    <row r="854" spans="1:11">
      <c r="A854" s="86">
        <v>45688</v>
      </c>
      <c r="B854" s="526" t="s">
        <v>119</v>
      </c>
      <c r="C854" s="526" t="s">
        <v>15</v>
      </c>
      <c r="D854" t="s">
        <v>19</v>
      </c>
      <c r="E854" s="240"/>
      <c r="F854" s="240">
        <v>5</v>
      </c>
      <c r="G854" s="2">
        <f t="shared" si="20"/>
        <v>542.59899999999993</v>
      </c>
    </row>
    <row r="855" spans="1:11">
      <c r="A855" s="7">
        <v>45716</v>
      </c>
      <c r="B855" s="526" t="s">
        <v>135</v>
      </c>
      <c r="C855" s="526" t="s">
        <v>15</v>
      </c>
      <c r="D855" t="s">
        <v>16</v>
      </c>
      <c r="E855" s="240"/>
      <c r="F855" s="240">
        <v>399</v>
      </c>
      <c r="G855" s="2">
        <f t="shared" si="20"/>
        <v>143.59899999999993</v>
      </c>
    </row>
    <row r="856" spans="1:11">
      <c r="A856" s="7">
        <v>45747</v>
      </c>
      <c r="B856" s="526" t="s">
        <v>124</v>
      </c>
      <c r="C856" s="526" t="s">
        <v>15</v>
      </c>
      <c r="D856" t="s">
        <v>16</v>
      </c>
      <c r="E856" s="240"/>
      <c r="F856" s="240">
        <v>131.4</v>
      </c>
      <c r="G856" s="2">
        <f t="shared" si="20"/>
        <v>12.198999999999927</v>
      </c>
    </row>
    <row r="857" spans="1:11">
      <c r="A857" s="7">
        <v>45747</v>
      </c>
      <c r="B857" s="526" t="s">
        <v>124</v>
      </c>
      <c r="C857" s="526" t="s">
        <v>15</v>
      </c>
      <c r="D857" t="s">
        <v>17</v>
      </c>
      <c r="E857" s="240"/>
      <c r="F857" s="240">
        <v>12.2</v>
      </c>
      <c r="G857" s="2">
        <f t="shared" si="20"/>
        <v>-1.0000000000722764E-3</v>
      </c>
    </row>
    <row r="858" spans="1:11">
      <c r="A858" s="44">
        <v>45716</v>
      </c>
      <c r="B858" s="525" t="s">
        <v>14</v>
      </c>
      <c r="C858" s="525" t="s">
        <v>20</v>
      </c>
      <c r="D858" t="s">
        <v>16</v>
      </c>
      <c r="E858" s="240">
        <v>456.3</v>
      </c>
      <c r="F858" s="240"/>
      <c r="G858" s="2">
        <f t="shared" si="20"/>
        <v>456.29899999999992</v>
      </c>
    </row>
    <row r="859" spans="1:11">
      <c r="A859" s="7"/>
      <c r="B859" s="526"/>
      <c r="C859" s="526"/>
      <c r="D859" t="s">
        <v>17</v>
      </c>
      <c r="E859" s="240">
        <v>12</v>
      </c>
      <c r="F859" s="240"/>
      <c r="G859" s="2">
        <f t="shared" si="20"/>
        <v>468.29899999999992</v>
      </c>
    </row>
    <row r="860" spans="1:11">
      <c r="A860" s="7"/>
      <c r="B860" s="526"/>
      <c r="C860" s="526"/>
      <c r="D860" t="s">
        <v>18</v>
      </c>
      <c r="E860" s="240">
        <v>56</v>
      </c>
      <c r="F860" s="240"/>
      <c r="G860" s="2">
        <f t="shared" si="20"/>
        <v>524.29899999999998</v>
      </c>
      <c r="K860" s="309"/>
    </row>
    <row r="861" spans="1:11">
      <c r="A861" s="7"/>
      <c r="B861" s="526"/>
      <c r="C861" s="526"/>
      <c r="D861" t="s">
        <v>19</v>
      </c>
      <c r="E861" s="240">
        <v>5</v>
      </c>
      <c r="F861" s="240"/>
      <c r="G861" s="2">
        <f t="shared" si="20"/>
        <v>529.29899999999998</v>
      </c>
      <c r="I861" s="37"/>
    </row>
    <row r="862" spans="1:11">
      <c r="A862" s="7">
        <v>45716</v>
      </c>
      <c r="B862" s="526" t="s">
        <v>135</v>
      </c>
      <c r="C862" s="526" t="s">
        <v>20</v>
      </c>
      <c r="D862" t="s">
        <v>18</v>
      </c>
      <c r="E862" s="240"/>
      <c r="F862" s="240">
        <v>56</v>
      </c>
      <c r="G862" s="2">
        <f t="shared" si="20"/>
        <v>473.29899999999998</v>
      </c>
    </row>
    <row r="863" spans="1:11">
      <c r="A863" s="7">
        <v>45716</v>
      </c>
      <c r="B863" s="526" t="s">
        <v>135</v>
      </c>
      <c r="C863" s="526" t="s">
        <v>20</v>
      </c>
      <c r="D863" t="s">
        <v>19</v>
      </c>
      <c r="E863" s="240"/>
      <c r="F863" s="240">
        <v>5</v>
      </c>
      <c r="G863" s="2">
        <f t="shared" si="20"/>
        <v>468.29899999999998</v>
      </c>
    </row>
    <row r="864" spans="1:11">
      <c r="A864" s="7">
        <v>45747</v>
      </c>
      <c r="B864" s="526" t="s">
        <v>124</v>
      </c>
      <c r="C864" s="526" t="s">
        <v>20</v>
      </c>
      <c r="D864" t="s">
        <v>16</v>
      </c>
      <c r="F864" s="2">
        <v>456.3</v>
      </c>
      <c r="G864" s="2">
        <f t="shared" si="20"/>
        <v>11.998999999999967</v>
      </c>
    </row>
    <row r="865" spans="1:11">
      <c r="A865" s="7">
        <v>45747</v>
      </c>
      <c r="B865" s="526" t="s">
        <v>124</v>
      </c>
      <c r="C865" s="526" t="s">
        <v>20</v>
      </c>
      <c r="D865" t="s">
        <v>17</v>
      </c>
      <c r="F865" s="2">
        <v>12</v>
      </c>
      <c r="G865" s="2">
        <f t="shared" si="20"/>
        <v>-1.0000000000331966E-3</v>
      </c>
    </row>
    <row r="866" spans="1:11">
      <c r="A866" s="44">
        <v>45747</v>
      </c>
      <c r="B866" s="525" t="s">
        <v>14</v>
      </c>
      <c r="C866" s="525" t="s">
        <v>23</v>
      </c>
      <c r="D866" t="s">
        <v>16</v>
      </c>
      <c r="E866" s="240">
        <v>568</v>
      </c>
      <c r="F866" s="240"/>
      <c r="G866" s="2">
        <f t="shared" si="20"/>
        <v>567.99900000000002</v>
      </c>
    </row>
    <row r="867" spans="1:11">
      <c r="A867" s="7"/>
      <c r="B867" s="526"/>
      <c r="C867" s="526"/>
      <c r="D867" t="s">
        <v>17</v>
      </c>
      <c r="E867" s="240">
        <v>12</v>
      </c>
      <c r="F867" s="240"/>
      <c r="G867" s="2">
        <f t="shared" si="20"/>
        <v>579.99900000000002</v>
      </c>
    </row>
    <row r="868" spans="1:11">
      <c r="A868" s="7"/>
      <c r="B868" s="526"/>
      <c r="C868" s="526"/>
      <c r="D868" t="s">
        <v>18</v>
      </c>
      <c r="E868" s="240">
        <v>60</v>
      </c>
      <c r="F868" s="240"/>
      <c r="G868" s="2">
        <f t="shared" si="20"/>
        <v>639.99900000000002</v>
      </c>
    </row>
    <row r="869" spans="1:11">
      <c r="A869" s="7"/>
      <c r="B869" s="526"/>
      <c r="C869" s="526"/>
      <c r="D869" t="s">
        <v>19</v>
      </c>
      <c r="E869" s="240">
        <v>5</v>
      </c>
      <c r="F869" s="240"/>
      <c r="G869" s="2">
        <f t="shared" si="20"/>
        <v>644.99900000000002</v>
      </c>
      <c r="I869" s="525"/>
      <c r="K869" s="240"/>
    </row>
    <row r="870" spans="1:11">
      <c r="A870" s="7">
        <v>45747</v>
      </c>
      <c r="B870" s="526" t="s">
        <v>124</v>
      </c>
      <c r="C870" s="526" t="s">
        <v>23</v>
      </c>
      <c r="D870" t="s">
        <v>18</v>
      </c>
      <c r="E870" s="240"/>
      <c r="F870" s="240">
        <v>60</v>
      </c>
      <c r="G870" s="2">
        <f t="shared" si="20"/>
        <v>584.99900000000002</v>
      </c>
      <c r="I870" s="526"/>
      <c r="K870" s="240"/>
    </row>
    <row r="871" spans="1:11">
      <c r="A871" s="7">
        <v>45747</v>
      </c>
      <c r="B871" s="526" t="s">
        <v>124</v>
      </c>
      <c r="C871" s="526" t="s">
        <v>23</v>
      </c>
      <c r="D871" t="s">
        <v>19</v>
      </c>
      <c r="E871" s="240"/>
      <c r="F871" s="240">
        <v>5</v>
      </c>
      <c r="G871" s="2">
        <f t="shared" si="20"/>
        <v>579.99900000000002</v>
      </c>
    </row>
    <row r="872" spans="1:11">
      <c r="A872" s="86">
        <v>45777</v>
      </c>
      <c r="B872" s="526" t="s">
        <v>125</v>
      </c>
      <c r="C872" s="526" t="s">
        <v>23</v>
      </c>
      <c r="D872" t="s">
        <v>16</v>
      </c>
      <c r="E872" s="240"/>
      <c r="F872" s="240">
        <v>513</v>
      </c>
      <c r="G872" s="2">
        <f t="shared" si="20"/>
        <v>66.999000000000024</v>
      </c>
    </row>
    <row r="873" spans="1:11">
      <c r="A873" s="7">
        <v>45808</v>
      </c>
      <c r="B873" s="526" t="s">
        <v>128</v>
      </c>
      <c r="C873" s="526" t="s">
        <v>23</v>
      </c>
      <c r="D873" t="s">
        <v>16</v>
      </c>
      <c r="E873" s="240"/>
      <c r="F873" s="240">
        <v>55</v>
      </c>
      <c r="G873" s="2">
        <f t="shared" si="20"/>
        <v>11.999000000000024</v>
      </c>
    </row>
    <row r="874" spans="1:11">
      <c r="A874" s="7">
        <v>45808</v>
      </c>
      <c r="B874" s="526" t="s">
        <v>128</v>
      </c>
      <c r="C874" s="526" t="s">
        <v>23</v>
      </c>
      <c r="D874" t="s">
        <v>17</v>
      </c>
      <c r="E874" s="240"/>
      <c r="F874" s="240">
        <v>12</v>
      </c>
      <c r="G874" s="2">
        <f t="shared" si="20"/>
        <v>-9.9999999997635314E-4</v>
      </c>
    </row>
    <row r="875" spans="1:11">
      <c r="A875" s="88">
        <v>45777</v>
      </c>
      <c r="B875" s="525" t="s">
        <v>14</v>
      </c>
      <c r="C875" s="525" t="s">
        <v>24</v>
      </c>
      <c r="D875" t="s">
        <v>16</v>
      </c>
      <c r="E875" s="240">
        <v>505</v>
      </c>
      <c r="F875" s="240"/>
      <c r="G875" s="2">
        <f t="shared" si="20"/>
        <v>504.99900000000002</v>
      </c>
    </row>
    <row r="876" spans="1:11">
      <c r="A876" s="86"/>
      <c r="B876" s="526"/>
      <c r="C876" s="526"/>
      <c r="D876" t="s">
        <v>17</v>
      </c>
      <c r="E876" s="240">
        <v>12</v>
      </c>
      <c r="F876" s="240"/>
      <c r="G876" s="2">
        <f t="shared" si="20"/>
        <v>516.99900000000002</v>
      </c>
    </row>
    <row r="877" spans="1:11">
      <c r="A877" s="86"/>
      <c r="B877" s="526"/>
      <c r="C877" s="526"/>
      <c r="D877" t="s">
        <v>18</v>
      </c>
      <c r="E877" s="240">
        <v>60</v>
      </c>
      <c r="F877" s="240"/>
      <c r="G877" s="2">
        <f t="shared" si="20"/>
        <v>576.99900000000002</v>
      </c>
    </row>
    <row r="878" spans="1:11">
      <c r="A878" s="86"/>
      <c r="B878" s="526"/>
      <c r="C878" s="526"/>
      <c r="D878" t="s">
        <v>19</v>
      </c>
      <c r="E878" s="240">
        <v>5</v>
      </c>
      <c r="F878" s="240"/>
      <c r="G878" s="2">
        <f t="shared" si="20"/>
        <v>581.99900000000002</v>
      </c>
    </row>
    <row r="879" spans="1:11">
      <c r="A879" s="86">
        <v>45777</v>
      </c>
      <c r="B879" s="526" t="s">
        <v>125</v>
      </c>
      <c r="C879" s="526" t="s">
        <v>24</v>
      </c>
      <c r="D879" t="s">
        <v>18</v>
      </c>
      <c r="E879" s="240"/>
      <c r="F879" s="240">
        <v>60</v>
      </c>
      <c r="G879" s="2">
        <f t="shared" si="20"/>
        <v>521.99900000000002</v>
      </c>
    </row>
    <row r="880" spans="1:11">
      <c r="A880" s="86">
        <v>45777</v>
      </c>
      <c r="B880" s="526" t="s">
        <v>125</v>
      </c>
      <c r="C880" s="526" t="s">
        <v>24</v>
      </c>
      <c r="D880" t="s">
        <v>19</v>
      </c>
      <c r="E880" s="240"/>
      <c r="F880" s="240">
        <v>5</v>
      </c>
      <c r="G880" s="2">
        <f t="shared" si="20"/>
        <v>516.99900000000002</v>
      </c>
    </row>
    <row r="881" spans="1:8">
      <c r="A881" s="7">
        <v>45808</v>
      </c>
      <c r="B881" s="526" t="s">
        <v>128</v>
      </c>
      <c r="C881" s="526" t="s">
        <v>24</v>
      </c>
      <c r="D881" t="s">
        <v>16</v>
      </c>
      <c r="E881" s="240"/>
      <c r="F881" s="240">
        <v>505</v>
      </c>
      <c r="G881" s="2">
        <f t="shared" si="20"/>
        <v>11.999000000000024</v>
      </c>
      <c r="H881" s="37">
        <f>629-F873-F874</f>
        <v>562</v>
      </c>
    </row>
    <row r="882" spans="1:8">
      <c r="A882" s="7">
        <v>45808</v>
      </c>
      <c r="B882" s="526" t="s">
        <v>128</v>
      </c>
      <c r="C882" s="526" t="s">
        <v>24</v>
      </c>
      <c r="D882" t="s">
        <v>17</v>
      </c>
      <c r="E882" s="240"/>
      <c r="F882" s="240">
        <v>12</v>
      </c>
      <c r="G882" s="2">
        <f t="shared" si="20"/>
        <v>-9.9999999997635314E-4</v>
      </c>
    </row>
    <row r="883" spans="1:8">
      <c r="A883" s="44">
        <v>45808</v>
      </c>
      <c r="B883" s="525" t="s">
        <v>14</v>
      </c>
      <c r="C883" s="525" t="s">
        <v>25</v>
      </c>
      <c r="D883" t="s">
        <v>16</v>
      </c>
      <c r="E883" s="240">
        <v>455.9</v>
      </c>
      <c r="F883" s="240"/>
      <c r="G883" s="2">
        <f t="shared" si="20"/>
        <v>455.899</v>
      </c>
    </row>
    <row r="884" spans="1:8">
      <c r="A884" s="7"/>
      <c r="B884" s="526"/>
      <c r="C884" s="526"/>
      <c r="D884" t="s">
        <v>17</v>
      </c>
      <c r="E884" s="240">
        <v>15</v>
      </c>
      <c r="F884" s="240"/>
      <c r="G884" s="2">
        <f t="shared" si="20"/>
        <v>470.899</v>
      </c>
      <c r="H884" s="37">
        <f>H881-F881-F882</f>
        <v>45</v>
      </c>
    </row>
    <row r="885" spans="1:8">
      <c r="A885" s="7"/>
      <c r="B885" s="526"/>
      <c r="C885" s="526"/>
      <c r="D885" t="s">
        <v>18</v>
      </c>
      <c r="E885" s="240">
        <v>60</v>
      </c>
      <c r="F885" s="240"/>
      <c r="G885" s="2">
        <f t="shared" si="20"/>
        <v>530.899</v>
      </c>
    </row>
    <row r="886" spans="1:8">
      <c r="A886" s="7"/>
      <c r="B886" s="526"/>
      <c r="C886" s="526"/>
      <c r="D886" t="s">
        <v>19</v>
      </c>
      <c r="E886" s="240">
        <v>5</v>
      </c>
      <c r="F886" s="240"/>
      <c r="G886" s="2">
        <f t="shared" si="20"/>
        <v>535.899</v>
      </c>
    </row>
    <row r="887" spans="1:8">
      <c r="A887" s="7">
        <v>45808</v>
      </c>
      <c r="B887" s="526" t="s">
        <v>128</v>
      </c>
      <c r="C887" s="526" t="s">
        <v>25</v>
      </c>
      <c r="D887" t="s">
        <v>18</v>
      </c>
      <c r="E887" s="240"/>
      <c r="F887" s="240">
        <v>60</v>
      </c>
      <c r="G887" s="2">
        <f t="shared" si="20"/>
        <v>475.899</v>
      </c>
    </row>
    <row r="888" spans="1:8">
      <c r="A888" s="7">
        <v>45808</v>
      </c>
      <c r="B888" s="526" t="s">
        <v>128</v>
      </c>
      <c r="C888" s="526" t="s">
        <v>25</v>
      </c>
      <c r="D888" t="s">
        <v>19</v>
      </c>
      <c r="E888" s="240"/>
      <c r="F888" s="240">
        <v>5</v>
      </c>
      <c r="G888" s="2">
        <f t="shared" si="20"/>
        <v>470.899</v>
      </c>
    </row>
    <row r="889" spans="1:8">
      <c r="A889" s="7">
        <v>45808</v>
      </c>
      <c r="B889" s="526" t="s">
        <v>128</v>
      </c>
      <c r="C889" s="526" t="s">
        <v>25</v>
      </c>
      <c r="D889" t="s">
        <v>16</v>
      </c>
      <c r="F889" s="2">
        <v>45</v>
      </c>
      <c r="G889" s="2">
        <f t="shared" si="20"/>
        <v>425.899</v>
      </c>
    </row>
    <row r="890" spans="1:8">
      <c r="A890" s="86">
        <v>45838</v>
      </c>
      <c r="B890" s="526" t="s">
        <v>129</v>
      </c>
      <c r="C890" s="526" t="s">
        <v>25</v>
      </c>
      <c r="D890" t="s">
        <v>16</v>
      </c>
      <c r="F890" s="2">
        <v>410.9</v>
      </c>
      <c r="G890" s="2">
        <f t="shared" si="20"/>
        <v>14.999000000000024</v>
      </c>
    </row>
    <row r="891" spans="1:8">
      <c r="A891" s="86">
        <v>45838</v>
      </c>
      <c r="B891" s="526" t="s">
        <v>129</v>
      </c>
      <c r="C891" s="526" t="s">
        <v>25</v>
      </c>
      <c r="D891" t="s">
        <v>17</v>
      </c>
      <c r="F891" s="2">
        <v>15</v>
      </c>
      <c r="G891" s="2">
        <f t="shared" si="20"/>
        <v>-9.9999999997635314E-4</v>
      </c>
      <c r="H891" s="37">
        <f>690-F890-F891</f>
        <v>264.10000000000002</v>
      </c>
    </row>
    <row r="892" spans="1:8">
      <c r="A892" s="88">
        <v>45838</v>
      </c>
      <c r="B892" s="525" t="s">
        <v>14</v>
      </c>
      <c r="C892" s="525" t="s">
        <v>26</v>
      </c>
      <c r="D892" t="s">
        <v>16</v>
      </c>
      <c r="E892" s="240">
        <v>502.2</v>
      </c>
      <c r="F892" s="240"/>
      <c r="G892" s="2">
        <f t="shared" si="20"/>
        <v>502.19900000000001</v>
      </c>
    </row>
    <row r="893" spans="1:8">
      <c r="A893" s="86"/>
      <c r="B893" s="526"/>
      <c r="C893" s="526"/>
      <c r="D893" t="s">
        <v>17</v>
      </c>
      <c r="E893" s="240">
        <v>15</v>
      </c>
      <c r="F893" s="240"/>
      <c r="G893" s="2">
        <f t="shared" si="20"/>
        <v>517.19900000000007</v>
      </c>
    </row>
    <row r="894" spans="1:8">
      <c r="A894" s="86"/>
      <c r="B894" s="526"/>
      <c r="C894" s="526"/>
      <c r="D894" t="s">
        <v>18</v>
      </c>
      <c r="E894" s="240">
        <v>60</v>
      </c>
      <c r="F894" s="240"/>
      <c r="G894" s="2">
        <f t="shared" si="20"/>
        <v>577.19900000000007</v>
      </c>
    </row>
    <row r="895" spans="1:8">
      <c r="A895" s="86"/>
      <c r="B895" s="526"/>
      <c r="C895" s="526"/>
      <c r="D895" t="s">
        <v>19</v>
      </c>
      <c r="E895" s="240">
        <v>5</v>
      </c>
      <c r="F895" s="240"/>
      <c r="G895" s="2">
        <f t="shared" si="20"/>
        <v>582.19900000000007</v>
      </c>
    </row>
    <row r="896" spans="1:8">
      <c r="A896" s="86">
        <v>45838</v>
      </c>
      <c r="B896" s="526" t="s">
        <v>129</v>
      </c>
      <c r="C896" s="526" t="s">
        <v>26</v>
      </c>
      <c r="D896" t="s">
        <v>18</v>
      </c>
      <c r="E896" s="240"/>
      <c r="F896" s="240">
        <v>60</v>
      </c>
      <c r="G896" s="2">
        <f t="shared" si="20"/>
        <v>522.19900000000007</v>
      </c>
    </row>
    <row r="897" spans="1:9">
      <c r="A897" s="86">
        <v>45838</v>
      </c>
      <c r="B897" s="526" t="s">
        <v>129</v>
      </c>
      <c r="C897" s="526" t="s">
        <v>26</v>
      </c>
      <c r="D897" t="s">
        <v>19</v>
      </c>
      <c r="E897" s="240"/>
      <c r="F897" s="240">
        <v>5</v>
      </c>
      <c r="G897" s="2">
        <f t="shared" si="20"/>
        <v>517.19900000000007</v>
      </c>
    </row>
    <row r="898" spans="1:9">
      <c r="A898" s="86">
        <v>45838</v>
      </c>
      <c r="B898" s="526" t="s">
        <v>129</v>
      </c>
      <c r="C898" s="526" t="s">
        <v>26</v>
      </c>
      <c r="D898" t="s">
        <v>16</v>
      </c>
      <c r="F898" s="2">
        <v>264.10000000000002</v>
      </c>
      <c r="G898" s="2">
        <f t="shared" si="20"/>
        <v>253.09900000000005</v>
      </c>
    </row>
    <row r="899" spans="1:9">
      <c r="A899" s="86">
        <v>45869</v>
      </c>
      <c r="B899" s="526" t="s">
        <v>115</v>
      </c>
      <c r="C899" s="526" t="s">
        <v>26</v>
      </c>
      <c r="D899" t="s">
        <v>16</v>
      </c>
      <c r="F899" s="2">
        <v>238.1</v>
      </c>
      <c r="G899" s="2">
        <f t="shared" si="20"/>
        <v>14.999000000000052</v>
      </c>
      <c r="I899" t="s">
        <v>734</v>
      </c>
    </row>
    <row r="900" spans="1:9">
      <c r="A900" s="86">
        <v>45869</v>
      </c>
      <c r="B900" s="526" t="s">
        <v>115</v>
      </c>
      <c r="C900" s="526" t="s">
        <v>26</v>
      </c>
      <c r="D900" t="s">
        <v>17</v>
      </c>
      <c r="F900" s="2">
        <v>15</v>
      </c>
      <c r="G900" s="2">
        <f t="shared" si="20"/>
        <v>-9.9999999994793143E-4</v>
      </c>
      <c r="H900" s="37"/>
    </row>
    <row r="901" spans="1:9">
      <c r="A901" s="88">
        <v>45869</v>
      </c>
      <c r="B901" s="525" t="s">
        <v>14</v>
      </c>
      <c r="C901" s="525" t="s">
        <v>27</v>
      </c>
      <c r="D901" t="s">
        <v>16</v>
      </c>
      <c r="E901" s="240">
        <v>441.3</v>
      </c>
      <c r="F901" s="240"/>
      <c r="G901" s="2">
        <f t="shared" si="20"/>
        <v>441.29900000000009</v>
      </c>
    </row>
    <row r="902" spans="1:9">
      <c r="A902" s="86"/>
      <c r="B902" s="526"/>
      <c r="C902" s="526"/>
      <c r="D902" t="s">
        <v>17</v>
      </c>
      <c r="E902" s="240">
        <v>15</v>
      </c>
      <c r="F902" s="240"/>
      <c r="G902" s="2">
        <f t="shared" si="20"/>
        <v>456.29900000000009</v>
      </c>
    </row>
    <row r="903" spans="1:9">
      <c r="A903" s="86"/>
      <c r="B903" s="526"/>
      <c r="C903" s="526"/>
      <c r="D903" t="s">
        <v>18</v>
      </c>
      <c r="E903" s="240">
        <v>60</v>
      </c>
      <c r="F903" s="240"/>
      <c r="G903" s="2">
        <f t="shared" si="20"/>
        <v>516.29900000000009</v>
      </c>
    </row>
    <row r="904" spans="1:9">
      <c r="A904" s="86"/>
      <c r="B904" s="526"/>
      <c r="C904" s="526"/>
      <c r="D904" t="s">
        <v>19</v>
      </c>
      <c r="E904" s="240">
        <v>5</v>
      </c>
      <c r="F904" s="240"/>
      <c r="G904" s="2">
        <f t="shared" ref="G904:G905" si="21">+G903+E904-F904</f>
        <v>521.29900000000009</v>
      </c>
    </row>
    <row r="905" spans="1:9">
      <c r="A905" s="86">
        <v>45869</v>
      </c>
      <c r="B905" s="526" t="s">
        <v>115</v>
      </c>
      <c r="C905" s="526" t="s">
        <v>27</v>
      </c>
      <c r="D905" t="s">
        <v>18</v>
      </c>
      <c r="E905" s="240"/>
      <c r="F905" s="240">
        <v>60</v>
      </c>
      <c r="G905" s="2">
        <f t="shared" si="21"/>
        <v>461.29900000000009</v>
      </c>
    </row>
    <row r="906" spans="1:9">
      <c r="A906" s="86">
        <v>45869</v>
      </c>
      <c r="B906" s="526" t="s">
        <v>115</v>
      </c>
      <c r="C906" s="526" t="s">
        <v>27</v>
      </c>
      <c r="D906" t="s">
        <v>19</v>
      </c>
      <c r="E906" s="240"/>
      <c r="F906" s="240">
        <v>5</v>
      </c>
      <c r="G906" s="2">
        <f t="shared" ref="G906:G942" si="22">+G905+E906-F906</f>
        <v>456.29900000000009</v>
      </c>
    </row>
    <row r="907" spans="1:9">
      <c r="A907" s="86">
        <v>45869</v>
      </c>
      <c r="B907" s="526" t="s">
        <v>115</v>
      </c>
      <c r="C907" s="526" t="s">
        <v>27</v>
      </c>
      <c r="D907" t="s">
        <v>16</v>
      </c>
      <c r="F907" s="2">
        <v>148.9</v>
      </c>
      <c r="G907" s="2">
        <f t="shared" si="22"/>
        <v>307.39900000000011</v>
      </c>
    </row>
    <row r="908" spans="1:9">
      <c r="A908" s="7">
        <v>45900</v>
      </c>
      <c r="B908" s="526" t="s">
        <v>143</v>
      </c>
      <c r="C908" s="526" t="s">
        <v>28</v>
      </c>
      <c r="D908" t="s">
        <v>16</v>
      </c>
      <c r="F908" s="2">
        <f>E901-F907</f>
        <v>292.39999999999998</v>
      </c>
      <c r="G908" s="2">
        <f t="shared" si="22"/>
        <v>14.999000000000137</v>
      </c>
    </row>
    <row r="909" spans="1:9">
      <c r="A909" s="7">
        <v>45900</v>
      </c>
      <c r="B909" s="526" t="s">
        <v>143</v>
      </c>
      <c r="C909" s="526" t="s">
        <v>28</v>
      </c>
      <c r="D909" t="s">
        <v>17</v>
      </c>
      <c r="F909" s="2">
        <v>15</v>
      </c>
      <c r="G909" s="2">
        <f t="shared" si="22"/>
        <v>-9.999999998626663E-4</v>
      </c>
    </row>
    <row r="910" spans="1:9">
      <c r="A910" s="44">
        <v>45900</v>
      </c>
      <c r="B910" s="525" t="s">
        <v>14</v>
      </c>
      <c r="C910" s="525" t="s">
        <v>28</v>
      </c>
      <c r="D910" t="s">
        <v>16</v>
      </c>
      <c r="E910" s="240">
        <v>481.7</v>
      </c>
      <c r="G910" s="2">
        <f t="shared" si="22"/>
        <v>481.69900000000013</v>
      </c>
    </row>
    <row r="911" spans="1:9">
      <c r="A911" s="7"/>
      <c r="B911" s="526"/>
      <c r="C911" s="526"/>
      <c r="D911" t="s">
        <v>17</v>
      </c>
      <c r="E911" s="240">
        <v>17</v>
      </c>
      <c r="G911" s="2">
        <f t="shared" si="22"/>
        <v>498.69900000000013</v>
      </c>
    </row>
    <row r="912" spans="1:9">
      <c r="A912" s="7"/>
      <c r="B912" s="526"/>
      <c r="C912" s="526"/>
      <c r="D912" t="s">
        <v>18</v>
      </c>
      <c r="E912" s="240">
        <v>60</v>
      </c>
      <c r="G912" s="2">
        <f t="shared" si="22"/>
        <v>558.69900000000007</v>
      </c>
    </row>
    <row r="913" spans="1:10">
      <c r="A913" s="7"/>
      <c r="B913" s="526"/>
      <c r="C913" s="526"/>
      <c r="D913" t="s">
        <v>19</v>
      </c>
      <c r="E913" s="240">
        <v>5</v>
      </c>
      <c r="G913" s="2">
        <f t="shared" si="22"/>
        <v>563.69900000000007</v>
      </c>
    </row>
    <row r="914" spans="1:10">
      <c r="A914" s="7">
        <v>45900</v>
      </c>
      <c r="B914" s="526" t="s">
        <v>143</v>
      </c>
      <c r="C914" s="526" t="s">
        <v>28</v>
      </c>
      <c r="D914" t="s">
        <v>18</v>
      </c>
      <c r="F914" s="240">
        <v>60</v>
      </c>
      <c r="G914" s="2">
        <f t="shared" si="22"/>
        <v>503.69900000000007</v>
      </c>
    </row>
    <row r="915" spans="1:10">
      <c r="A915" s="7">
        <v>45900</v>
      </c>
      <c r="B915" s="526" t="s">
        <v>143</v>
      </c>
      <c r="C915" s="526" t="s">
        <v>28</v>
      </c>
      <c r="D915" t="s">
        <v>19</v>
      </c>
      <c r="F915" s="240">
        <v>5</v>
      </c>
      <c r="G915" s="2">
        <f t="shared" si="22"/>
        <v>498.69900000000007</v>
      </c>
    </row>
    <row r="916" spans="1:10">
      <c r="A916" s="7">
        <v>45900</v>
      </c>
      <c r="B916" s="526" t="s">
        <v>143</v>
      </c>
      <c r="C916" s="526" t="s">
        <v>28</v>
      </c>
      <c r="D916" t="s">
        <v>16</v>
      </c>
      <c r="F916" s="24">
        <f>450-F908-F909</f>
        <v>142.60000000000002</v>
      </c>
      <c r="G916" s="2">
        <f t="shared" si="22"/>
        <v>356.09900000000005</v>
      </c>
    </row>
    <row r="917" spans="1:10">
      <c r="A917" s="7">
        <v>45930</v>
      </c>
      <c r="B917" s="526" t="s">
        <v>145</v>
      </c>
      <c r="C917" s="526" t="s">
        <v>28</v>
      </c>
      <c r="D917" t="s">
        <v>16</v>
      </c>
      <c r="F917" s="2">
        <f>E910-F916</f>
        <v>339.09999999999997</v>
      </c>
      <c r="G917" s="2">
        <f t="shared" si="22"/>
        <v>16.99900000000008</v>
      </c>
    </row>
    <row r="918" spans="1:10">
      <c r="A918" s="7">
        <v>45930</v>
      </c>
      <c r="B918" s="526" t="s">
        <v>145</v>
      </c>
      <c r="C918" s="526" t="s">
        <v>28</v>
      </c>
      <c r="D918" t="s">
        <v>17</v>
      </c>
      <c r="F918" s="240">
        <v>17</v>
      </c>
      <c r="G918" s="2">
        <f t="shared" si="22"/>
        <v>-9.9999999991950972E-4</v>
      </c>
    </row>
    <row r="919" spans="1:10">
      <c r="A919" s="88">
        <v>45930</v>
      </c>
      <c r="B919" s="525" t="s">
        <v>14</v>
      </c>
      <c r="C919" s="525" t="s">
        <v>85</v>
      </c>
      <c r="D919" t="s">
        <v>16</v>
      </c>
      <c r="E919" s="240">
        <v>502.2</v>
      </c>
      <c r="G919" s="2">
        <f t="shared" si="22"/>
        <v>502.19900000000007</v>
      </c>
    </row>
    <row r="920" spans="1:10">
      <c r="A920" s="7"/>
      <c r="B920" s="526"/>
      <c r="C920" s="526"/>
      <c r="D920" t="s">
        <v>17</v>
      </c>
      <c r="E920" s="26">
        <v>18</v>
      </c>
      <c r="G920" s="2">
        <f t="shared" si="22"/>
        <v>520.19900000000007</v>
      </c>
    </row>
    <row r="921" spans="1:10">
      <c r="A921" s="7"/>
      <c r="B921" s="526"/>
      <c r="C921" s="526"/>
      <c r="D921" t="s">
        <v>18</v>
      </c>
      <c r="E921" s="26">
        <v>60</v>
      </c>
      <c r="G921" s="2">
        <f t="shared" si="22"/>
        <v>580.19900000000007</v>
      </c>
    </row>
    <row r="922" spans="1:10">
      <c r="A922" s="7"/>
      <c r="B922" s="526"/>
      <c r="C922" s="526"/>
      <c r="D922" t="s">
        <v>19</v>
      </c>
      <c r="E922" s="26">
        <v>5</v>
      </c>
      <c r="G922" s="2">
        <f t="shared" si="22"/>
        <v>585.19900000000007</v>
      </c>
    </row>
    <row r="923" spans="1:10">
      <c r="A923" s="7"/>
      <c r="B923" s="526"/>
      <c r="C923" s="526"/>
      <c r="D923" t="s">
        <v>86</v>
      </c>
      <c r="E923" s="240">
        <v>10</v>
      </c>
      <c r="F923" s="26"/>
      <c r="G923" s="2">
        <f t="shared" si="22"/>
        <v>595.19900000000007</v>
      </c>
    </row>
    <row r="924" spans="1:10">
      <c r="A924" s="7">
        <v>45905</v>
      </c>
      <c r="B924" s="526"/>
      <c r="C924" s="526" t="s">
        <v>53</v>
      </c>
      <c r="D924" t="s">
        <v>86</v>
      </c>
      <c r="E924" s="240"/>
      <c r="F924" s="26">
        <v>10</v>
      </c>
      <c r="G924" s="2">
        <f t="shared" si="22"/>
        <v>585.19900000000007</v>
      </c>
    </row>
    <row r="925" spans="1:10">
      <c r="A925" s="7">
        <v>45930</v>
      </c>
      <c r="B925" s="526" t="s">
        <v>145</v>
      </c>
      <c r="C925" s="526" t="s">
        <v>53</v>
      </c>
      <c r="D925" t="s">
        <v>18</v>
      </c>
      <c r="E925" s="240"/>
      <c r="F925" s="26">
        <v>60</v>
      </c>
      <c r="G925" s="2">
        <f t="shared" si="22"/>
        <v>525.19900000000007</v>
      </c>
      <c r="I925" t="s">
        <v>16</v>
      </c>
      <c r="J925" s="37">
        <f>E919-F927</f>
        <v>318.29999999999995</v>
      </c>
    </row>
    <row r="926" spans="1:10">
      <c r="A926" s="7">
        <v>45930</v>
      </c>
      <c r="B926" s="526" t="s">
        <v>145</v>
      </c>
      <c r="C926" s="526" t="s">
        <v>53</v>
      </c>
      <c r="D926" t="s">
        <v>19</v>
      </c>
      <c r="E926" s="240"/>
      <c r="F926" s="26">
        <v>5</v>
      </c>
      <c r="G926" s="2">
        <f t="shared" si="22"/>
        <v>520.19900000000007</v>
      </c>
      <c r="I926" t="s">
        <v>17</v>
      </c>
      <c r="J926">
        <v>18</v>
      </c>
    </row>
    <row r="927" spans="1:10">
      <c r="A927" s="7">
        <v>45930</v>
      </c>
      <c r="B927" s="526" t="s">
        <v>145</v>
      </c>
      <c r="C927" s="526" t="s">
        <v>53</v>
      </c>
      <c r="D927" t="s">
        <v>16</v>
      </c>
      <c r="E927" s="240"/>
      <c r="F927" s="26">
        <f>540-F917-F918</f>
        <v>183.90000000000003</v>
      </c>
      <c r="G927" s="2">
        <f t="shared" si="22"/>
        <v>336.29900000000004</v>
      </c>
      <c r="J927" s="37">
        <f>SUM(J925:J926)</f>
        <v>336.29999999999995</v>
      </c>
    </row>
    <row r="928" spans="1:10">
      <c r="A928" s="7">
        <v>45961</v>
      </c>
      <c r="B928" s="526" t="s">
        <v>118</v>
      </c>
      <c r="C928" s="526" t="s">
        <v>53</v>
      </c>
      <c r="D928" t="s">
        <v>16</v>
      </c>
      <c r="E928" s="240"/>
      <c r="F928" s="26">
        <f>E919-F927</f>
        <v>318.29999999999995</v>
      </c>
      <c r="G928" s="2">
        <f t="shared" si="22"/>
        <v>17.99900000000008</v>
      </c>
      <c r="I928" s="2"/>
      <c r="J928" s="37"/>
    </row>
    <row r="929" spans="1:11">
      <c r="A929" s="7">
        <v>45961</v>
      </c>
      <c r="B929" s="526" t="s">
        <v>118</v>
      </c>
      <c r="C929" s="526" t="s">
        <v>53</v>
      </c>
      <c r="D929" t="s">
        <v>17</v>
      </c>
      <c r="E929" s="240"/>
      <c r="F929" s="26">
        <v>18</v>
      </c>
      <c r="G929" s="2">
        <f t="shared" si="22"/>
        <v>-9.9999999991950972E-4</v>
      </c>
      <c r="I929" s="2"/>
      <c r="J929" s="37"/>
    </row>
    <row r="930" spans="1:11">
      <c r="A930" s="88">
        <v>45961</v>
      </c>
      <c r="B930" s="525" t="s">
        <v>14</v>
      </c>
      <c r="C930" s="525" t="s">
        <v>30</v>
      </c>
      <c r="D930" t="s">
        <v>16</v>
      </c>
      <c r="E930" s="2">
        <v>496.5</v>
      </c>
      <c r="G930" s="2">
        <f t="shared" si="22"/>
        <v>496.49900000000008</v>
      </c>
      <c r="I930" s="8"/>
    </row>
    <row r="931" spans="1:11">
      <c r="A931" s="86"/>
      <c r="B931" s="526"/>
      <c r="C931" s="526"/>
      <c r="D931" t="s">
        <v>17</v>
      </c>
      <c r="E931" s="2">
        <v>20</v>
      </c>
      <c r="G931" s="2">
        <f t="shared" si="22"/>
        <v>516.49900000000002</v>
      </c>
    </row>
    <row r="932" spans="1:11">
      <c r="A932" s="86"/>
      <c r="B932" s="526"/>
      <c r="C932" s="526"/>
      <c r="D932" t="s">
        <v>18</v>
      </c>
      <c r="E932" s="26">
        <v>60</v>
      </c>
      <c r="G932" s="2">
        <f t="shared" si="22"/>
        <v>576.49900000000002</v>
      </c>
    </row>
    <row r="933" spans="1:11">
      <c r="A933" s="86"/>
      <c r="B933" s="526"/>
      <c r="C933" s="526"/>
      <c r="D933" t="s">
        <v>19</v>
      </c>
      <c r="E933" s="26">
        <v>5</v>
      </c>
      <c r="G933" s="2">
        <f t="shared" si="22"/>
        <v>581.49900000000002</v>
      </c>
    </row>
    <row r="934" spans="1:11">
      <c r="A934" s="7">
        <v>45961</v>
      </c>
      <c r="B934" s="526" t="s">
        <v>118</v>
      </c>
      <c r="C934" s="526" t="s">
        <v>30</v>
      </c>
      <c r="D934" t="s">
        <v>18</v>
      </c>
      <c r="E934" s="26"/>
      <c r="F934" s="26">
        <v>60</v>
      </c>
      <c r="G934" s="2">
        <f t="shared" si="22"/>
        <v>521.49900000000002</v>
      </c>
    </row>
    <row r="935" spans="1:11">
      <c r="A935" s="7">
        <v>45961</v>
      </c>
      <c r="B935" s="526" t="s">
        <v>118</v>
      </c>
      <c r="C935" s="526" t="s">
        <v>30</v>
      </c>
      <c r="D935" t="s">
        <v>19</v>
      </c>
      <c r="E935" s="26"/>
      <c r="F935" s="26">
        <v>5</v>
      </c>
      <c r="G935" s="2">
        <f t="shared" si="22"/>
        <v>516.49900000000002</v>
      </c>
      <c r="J935">
        <v>54</v>
      </c>
    </row>
    <row r="936" spans="1:11">
      <c r="A936" s="7">
        <v>45961</v>
      </c>
      <c r="B936" s="526" t="s">
        <v>118</v>
      </c>
      <c r="C936" s="526" t="s">
        <v>30</v>
      </c>
      <c r="D936" t="s">
        <v>16</v>
      </c>
      <c r="F936" s="2">
        <v>203.7</v>
      </c>
      <c r="G936" s="2">
        <f t="shared" si="22"/>
        <v>312.79900000000004</v>
      </c>
      <c r="J936">
        <v>126</v>
      </c>
    </row>
    <row r="937" spans="1:11">
      <c r="A937" s="7">
        <v>45991</v>
      </c>
      <c r="B937" s="526" t="s">
        <v>132</v>
      </c>
      <c r="C937" s="526" t="s">
        <v>30</v>
      </c>
      <c r="D937" t="s">
        <v>16</v>
      </c>
      <c r="F937" s="2">
        <v>292.8</v>
      </c>
      <c r="G937" s="2">
        <f t="shared" si="22"/>
        <v>19.999000000000024</v>
      </c>
      <c r="J937">
        <v>126</v>
      </c>
    </row>
    <row r="938" spans="1:11">
      <c r="A938" s="7">
        <v>45991</v>
      </c>
      <c r="B938" s="526" t="s">
        <v>132</v>
      </c>
      <c r="C938" s="526" t="s">
        <v>30</v>
      </c>
      <c r="D938" t="s">
        <v>17</v>
      </c>
      <c r="F938" s="2">
        <v>20</v>
      </c>
      <c r="G938" s="2">
        <f t="shared" si="22"/>
        <v>-9.9999999997635314E-4</v>
      </c>
      <c r="J938">
        <v>126</v>
      </c>
    </row>
    <row r="939" spans="1:11">
      <c r="A939" s="88">
        <v>45991</v>
      </c>
      <c r="B939" s="525" t="s">
        <v>14</v>
      </c>
      <c r="C939" s="525" t="s">
        <v>33</v>
      </c>
      <c r="D939" t="s">
        <v>16</v>
      </c>
      <c r="E939" s="26">
        <v>554.79999999999995</v>
      </c>
      <c r="G939" s="2">
        <f t="shared" si="22"/>
        <v>554.79899999999998</v>
      </c>
      <c r="J939">
        <v>126</v>
      </c>
    </row>
    <row r="940" spans="1:11">
      <c r="A940" s="86"/>
      <c r="B940" s="526"/>
      <c r="C940" s="526"/>
      <c r="D940" t="s">
        <v>17</v>
      </c>
      <c r="E940" s="26">
        <v>19</v>
      </c>
      <c r="G940" s="2">
        <f t="shared" si="22"/>
        <v>573.79899999999998</v>
      </c>
      <c r="J940">
        <f>SUM(J935:J939)</f>
        <v>558</v>
      </c>
      <c r="K940" s="37">
        <f>J940-J927</f>
        <v>221.70000000000005</v>
      </c>
    </row>
    <row r="941" spans="1:11">
      <c r="A941" s="86"/>
      <c r="B941" s="526"/>
      <c r="C941" s="526"/>
      <c r="D941" t="s">
        <v>18</v>
      </c>
      <c r="E941" s="240">
        <v>60</v>
      </c>
      <c r="G941" s="2">
        <f t="shared" si="22"/>
        <v>633.79899999999998</v>
      </c>
    </row>
    <row r="942" spans="1:11">
      <c r="A942" s="86"/>
      <c r="B942" s="526"/>
      <c r="C942" s="526"/>
      <c r="D942" t="s">
        <v>19</v>
      </c>
      <c r="E942" s="240">
        <v>5</v>
      </c>
      <c r="G942" s="2">
        <f t="shared" si="22"/>
        <v>638.79899999999998</v>
      </c>
    </row>
    <row r="943" spans="1:11">
      <c r="A943" s="7">
        <v>45991</v>
      </c>
      <c r="B943" s="526" t="s">
        <v>132</v>
      </c>
      <c r="C943" s="526" t="s">
        <v>33</v>
      </c>
      <c r="D943" t="s">
        <v>18</v>
      </c>
      <c r="E943" s="8"/>
      <c r="F943" s="26">
        <v>60</v>
      </c>
      <c r="G943" s="2">
        <f t="shared" ref="G943:G1003" si="23">+G942+E943-F943</f>
        <v>578.79899999999998</v>
      </c>
    </row>
    <row r="944" spans="1:11">
      <c r="A944" s="7">
        <v>45991</v>
      </c>
      <c r="B944" s="526" t="s">
        <v>132</v>
      </c>
      <c r="C944" s="526" t="s">
        <v>33</v>
      </c>
      <c r="D944" t="s">
        <v>19</v>
      </c>
      <c r="E944" s="8"/>
      <c r="F944" s="26">
        <v>5</v>
      </c>
      <c r="G944" s="2">
        <f t="shared" si="23"/>
        <v>573.79899999999998</v>
      </c>
      <c r="I944" s="525"/>
      <c r="K944" s="2"/>
    </row>
    <row r="945" spans="1:11">
      <c r="A945" s="7">
        <v>45991</v>
      </c>
      <c r="B945" s="526" t="s">
        <v>132</v>
      </c>
      <c r="C945" s="526" t="s">
        <v>33</v>
      </c>
      <c r="D945" t="s">
        <v>16</v>
      </c>
      <c r="E945" s="8"/>
      <c r="F945" s="26">
        <v>108.2</v>
      </c>
      <c r="G945" s="2">
        <f t="shared" si="23"/>
        <v>465.59899999999999</v>
      </c>
      <c r="I945" s="525"/>
      <c r="K945" s="2"/>
    </row>
    <row r="946" spans="1:11">
      <c r="A946" s="86">
        <v>46022</v>
      </c>
      <c r="B946" s="526" t="s">
        <v>121</v>
      </c>
      <c r="C946" s="526" t="s">
        <v>33</v>
      </c>
      <c r="D946" t="s">
        <v>16</v>
      </c>
      <c r="E946" s="8"/>
      <c r="F946" s="26">
        <v>310</v>
      </c>
      <c r="G946" s="2">
        <f t="shared" si="23"/>
        <v>155.59899999999999</v>
      </c>
      <c r="I946" s="525"/>
      <c r="K946" s="2"/>
    </row>
    <row r="947" spans="1:11">
      <c r="A947" s="86">
        <v>46053</v>
      </c>
      <c r="B947" s="526" t="s">
        <v>119</v>
      </c>
      <c r="C947" s="526" t="s">
        <v>15</v>
      </c>
      <c r="D947" t="s">
        <v>16</v>
      </c>
      <c r="E947" s="8"/>
      <c r="F947" s="26">
        <f>E939-F946-F945</f>
        <v>136.59999999999997</v>
      </c>
      <c r="G947" s="2">
        <f t="shared" si="23"/>
        <v>18.999000000000024</v>
      </c>
      <c r="I947" s="525"/>
      <c r="K947" s="2"/>
    </row>
    <row r="948" spans="1:11">
      <c r="A948" s="86">
        <v>46053</v>
      </c>
      <c r="B948" s="526" t="s">
        <v>119</v>
      </c>
      <c r="C948" s="526" t="s">
        <v>15</v>
      </c>
      <c r="D948" t="s">
        <v>17</v>
      </c>
      <c r="E948" s="8"/>
      <c r="F948" s="26">
        <v>19</v>
      </c>
      <c r="G948" s="2">
        <f t="shared" si="23"/>
        <v>-9.9999999997635314E-4</v>
      </c>
      <c r="I948" s="525"/>
      <c r="K948" s="2"/>
    </row>
    <row r="949" spans="1:11">
      <c r="A949" s="44">
        <v>46022</v>
      </c>
      <c r="B949" s="525" t="s">
        <v>14</v>
      </c>
      <c r="C949" s="525" t="s">
        <v>34</v>
      </c>
      <c r="D949" t="s">
        <v>16</v>
      </c>
      <c r="E949" s="99">
        <v>398.2</v>
      </c>
      <c r="G949" s="2">
        <f t="shared" si="23"/>
        <v>398.19900000000001</v>
      </c>
      <c r="I949" s="526"/>
      <c r="K949" s="2"/>
    </row>
    <row r="950" spans="1:11">
      <c r="A950" s="62"/>
      <c r="B950" s="60"/>
      <c r="C950" s="60"/>
      <c r="D950" t="s">
        <v>17</v>
      </c>
      <c r="E950" s="99">
        <v>19.5</v>
      </c>
      <c r="G950" s="2">
        <f t="shared" si="23"/>
        <v>417.69900000000001</v>
      </c>
      <c r="K950" s="8"/>
    </row>
    <row r="951" spans="1:11">
      <c r="A951" s="62"/>
      <c r="B951" s="60"/>
      <c r="C951" s="60"/>
      <c r="D951" t="s">
        <v>18</v>
      </c>
      <c r="E951" s="99">
        <v>60</v>
      </c>
      <c r="G951" s="2">
        <f t="shared" si="23"/>
        <v>477.69900000000001</v>
      </c>
    </row>
    <row r="952" spans="1:11">
      <c r="A952" s="62"/>
      <c r="B952" s="60"/>
      <c r="C952" s="60"/>
      <c r="D952" t="s">
        <v>19</v>
      </c>
      <c r="E952" s="99">
        <v>5</v>
      </c>
      <c r="G952" s="2">
        <f t="shared" si="23"/>
        <v>482.69900000000001</v>
      </c>
      <c r="I952" s="26"/>
      <c r="J952" s="26"/>
      <c r="K952" s="26"/>
    </row>
    <row r="953" spans="1:11">
      <c r="A953" s="86">
        <v>46022</v>
      </c>
      <c r="B953" s="526" t="s">
        <v>121</v>
      </c>
      <c r="C953" s="65" t="s">
        <v>34</v>
      </c>
      <c r="D953" t="s">
        <v>18</v>
      </c>
      <c r="E953" s="8"/>
      <c r="F953" s="26">
        <v>60</v>
      </c>
      <c r="G953" s="2">
        <f t="shared" si="23"/>
        <v>422.69900000000001</v>
      </c>
      <c r="J953" s="26"/>
      <c r="K953" s="26"/>
    </row>
    <row r="954" spans="1:11">
      <c r="A954" s="86">
        <v>46022</v>
      </c>
      <c r="B954" s="526" t="s">
        <v>121</v>
      </c>
      <c r="C954" s="65" t="s">
        <v>34</v>
      </c>
      <c r="D954" t="s">
        <v>19</v>
      </c>
      <c r="E954" s="8"/>
      <c r="F954" s="26">
        <v>5</v>
      </c>
      <c r="G954" s="2">
        <f t="shared" si="23"/>
        <v>417.69900000000001</v>
      </c>
      <c r="I954" s="26"/>
    </row>
    <row r="955" spans="1:11">
      <c r="A955" s="86">
        <v>46053</v>
      </c>
      <c r="B955" s="526" t="s">
        <v>119</v>
      </c>
      <c r="C955" s="65" t="s">
        <v>34</v>
      </c>
      <c r="D955" t="s">
        <v>16</v>
      </c>
      <c r="E955" s="8"/>
      <c r="F955" s="26">
        <f>410-F947-F948</f>
        <v>254.40000000000003</v>
      </c>
      <c r="G955" s="2">
        <f t="shared" si="23"/>
        <v>163.29899999999998</v>
      </c>
      <c r="I955" s="26"/>
    </row>
    <row r="956" spans="1:11">
      <c r="A956" s="86">
        <v>46081</v>
      </c>
      <c r="B956" s="526" t="s">
        <v>135</v>
      </c>
      <c r="C956" s="65" t="s">
        <v>34</v>
      </c>
      <c r="D956" t="s">
        <v>16</v>
      </c>
      <c r="E956" s="8"/>
      <c r="F956" s="26">
        <f>E949-F955</f>
        <v>143.79999999999995</v>
      </c>
      <c r="G956" s="2">
        <f t="shared" si="23"/>
        <v>19.499000000000024</v>
      </c>
      <c r="I956" s="525"/>
      <c r="K956" s="37"/>
    </row>
    <row r="957" spans="1:11">
      <c r="A957" s="86">
        <v>46081</v>
      </c>
      <c r="B957" s="526" t="s">
        <v>135</v>
      </c>
      <c r="C957" s="65" t="s">
        <v>34</v>
      </c>
      <c r="D957" t="s">
        <v>17</v>
      </c>
      <c r="E957" s="8"/>
      <c r="F957" s="26">
        <v>19.5</v>
      </c>
      <c r="G957" s="2">
        <f t="shared" si="23"/>
        <v>-9.9999999997635314E-4</v>
      </c>
      <c r="I957" s="525"/>
      <c r="K957" s="37"/>
    </row>
    <row r="958" spans="1:11">
      <c r="A958" s="44">
        <v>46053</v>
      </c>
      <c r="B958" s="525" t="s">
        <v>14</v>
      </c>
      <c r="C958" s="525" t="s">
        <v>15</v>
      </c>
      <c r="D958" t="s">
        <v>16</v>
      </c>
      <c r="E958" s="2">
        <v>429.5</v>
      </c>
      <c r="G958" s="2">
        <f t="shared" si="23"/>
        <v>429.49900000000002</v>
      </c>
      <c r="I958" s="26"/>
      <c r="K958" s="99"/>
    </row>
    <row r="959" spans="1:11" ht="14.25" customHeight="1">
      <c r="A959" s="7"/>
      <c r="B959" s="526"/>
      <c r="C959" s="526"/>
      <c r="D959" t="s">
        <v>17</v>
      </c>
      <c r="E959" s="2">
        <v>20</v>
      </c>
      <c r="G959" s="2">
        <f t="shared" si="23"/>
        <v>449.49900000000002</v>
      </c>
      <c r="I959" s="525"/>
      <c r="J959" s="527" t="s">
        <v>735</v>
      </c>
      <c r="K959" s="2"/>
    </row>
    <row r="960" spans="1:11">
      <c r="A960" s="7"/>
      <c r="B960" s="526"/>
      <c r="C960" s="526"/>
      <c r="D960" t="s">
        <v>18</v>
      </c>
      <c r="E960" s="2">
        <v>60</v>
      </c>
      <c r="G960" s="2">
        <f t="shared" si="23"/>
        <v>509.49900000000002</v>
      </c>
      <c r="H960" s="525">
        <v>2026</v>
      </c>
      <c r="I960" s="525" t="s">
        <v>20</v>
      </c>
      <c r="J960" t="s">
        <v>16</v>
      </c>
      <c r="K960" s="240">
        <f>E969-F975</f>
        <v>293.40000000000003</v>
      </c>
    </row>
    <row r="961" spans="1:11">
      <c r="A961" s="7"/>
      <c r="B961" s="526"/>
      <c r="C961" s="526"/>
      <c r="D961" t="s">
        <v>19</v>
      </c>
      <c r="E961" s="2">
        <v>5</v>
      </c>
      <c r="G961" s="2">
        <f t="shared" si="23"/>
        <v>514.49900000000002</v>
      </c>
      <c r="I961" s="526"/>
      <c r="J961" t="s">
        <v>17</v>
      </c>
      <c r="K961" s="8">
        <v>14</v>
      </c>
    </row>
    <row r="962" spans="1:11">
      <c r="A962" s="7"/>
      <c r="B962" s="526"/>
      <c r="C962" s="526"/>
      <c r="D962" t="s">
        <v>146</v>
      </c>
      <c r="E962" s="240">
        <v>10</v>
      </c>
      <c r="G962" s="2">
        <f t="shared" si="23"/>
        <v>524.49900000000002</v>
      </c>
      <c r="K962" s="37">
        <f>SUM(K960:K961)</f>
        <v>307.40000000000003</v>
      </c>
    </row>
    <row r="963" spans="1:11">
      <c r="A963" s="86">
        <v>46053</v>
      </c>
      <c r="B963" s="526" t="s">
        <v>119</v>
      </c>
      <c r="C963" s="526" t="s">
        <v>15</v>
      </c>
      <c r="D963" t="s">
        <v>18</v>
      </c>
      <c r="E963" s="240"/>
      <c r="F963" s="240">
        <v>60</v>
      </c>
      <c r="G963" s="2">
        <f t="shared" si="23"/>
        <v>464.49900000000002</v>
      </c>
    </row>
    <row r="964" spans="1:11">
      <c r="A964" s="86">
        <v>46053</v>
      </c>
      <c r="B964" s="526" t="s">
        <v>119</v>
      </c>
      <c r="C964" s="526" t="s">
        <v>15</v>
      </c>
      <c r="D964" t="s">
        <v>19</v>
      </c>
      <c r="E964" s="240"/>
      <c r="F964" s="240">
        <v>5</v>
      </c>
      <c r="G964" s="2">
        <f t="shared" si="23"/>
        <v>459.49900000000002</v>
      </c>
    </row>
    <row r="965" spans="1:11">
      <c r="A965" s="86">
        <v>46081</v>
      </c>
      <c r="B965" s="526" t="s">
        <v>135</v>
      </c>
      <c r="C965" s="526" t="s">
        <v>15</v>
      </c>
      <c r="D965" t="s">
        <v>16</v>
      </c>
      <c r="E965" s="240"/>
      <c r="F965" s="240">
        <f>230-F956-F957</f>
        <v>66.700000000000045</v>
      </c>
      <c r="G965" s="2">
        <f t="shared" si="23"/>
        <v>392.79899999999998</v>
      </c>
      <c r="I965" s="525"/>
    </row>
    <row r="966" spans="1:11">
      <c r="A966" s="86">
        <v>46094</v>
      </c>
      <c r="B966" s="526">
        <v>32668</v>
      </c>
      <c r="C966" s="526" t="s">
        <v>15</v>
      </c>
      <c r="D966" t="s">
        <v>146</v>
      </c>
      <c r="E966" s="240"/>
      <c r="F966" s="240">
        <v>10</v>
      </c>
      <c r="G966" s="2">
        <f t="shared" si="23"/>
        <v>382.79899999999998</v>
      </c>
      <c r="I966" s="526"/>
    </row>
    <row r="967" spans="1:11">
      <c r="A967" s="499">
        <v>46112</v>
      </c>
      <c r="B967" s="494" t="s">
        <v>124</v>
      </c>
      <c r="C967" s="494" t="s">
        <v>15</v>
      </c>
      <c r="D967" s="496" t="s">
        <v>16</v>
      </c>
      <c r="E967" s="503"/>
      <c r="F967" s="503">
        <v>362.8</v>
      </c>
      <c r="G967" s="2">
        <f>+G966+E967-F967</f>
        <v>19.998999999999967</v>
      </c>
    </row>
    <row r="968" spans="1:11">
      <c r="A968" s="499">
        <v>46112</v>
      </c>
      <c r="B968" s="494" t="s">
        <v>124</v>
      </c>
      <c r="C968" s="494" t="s">
        <v>15</v>
      </c>
      <c r="D968" s="496" t="s">
        <v>17</v>
      </c>
      <c r="E968" s="503"/>
      <c r="F968" s="503">
        <v>20</v>
      </c>
      <c r="G968" s="2">
        <f>+G967+E968-F968</f>
        <v>-1.0000000000331966E-3</v>
      </c>
      <c r="K968" s="37"/>
    </row>
    <row r="969" spans="1:11">
      <c r="A969" s="88">
        <v>46081</v>
      </c>
      <c r="B969" s="525" t="s">
        <v>14</v>
      </c>
      <c r="C969" s="525" t="s">
        <v>20</v>
      </c>
      <c r="D969" t="s">
        <v>16</v>
      </c>
      <c r="E969" s="240">
        <v>443.6</v>
      </c>
      <c r="G969" s="2">
        <f>+G968+E969-F969</f>
        <v>443.59899999999999</v>
      </c>
    </row>
    <row r="970" spans="1:11">
      <c r="A970" s="7"/>
      <c r="B970" s="526"/>
      <c r="C970" s="526"/>
      <c r="D970" t="s">
        <v>17</v>
      </c>
      <c r="E970" s="8">
        <v>14</v>
      </c>
      <c r="G970" s="2">
        <f t="shared" si="23"/>
        <v>457.59899999999999</v>
      </c>
    </row>
    <row r="971" spans="1:11">
      <c r="A971" s="7"/>
      <c r="B971" s="526"/>
      <c r="C971" s="526"/>
      <c r="D971" t="s">
        <v>18</v>
      </c>
      <c r="E971" s="8">
        <v>56</v>
      </c>
      <c r="G971" s="2">
        <f t="shared" si="23"/>
        <v>513.59899999999993</v>
      </c>
    </row>
    <row r="972" spans="1:11">
      <c r="A972" s="7"/>
      <c r="B972" s="526"/>
      <c r="C972" s="526"/>
      <c r="D972" t="s">
        <v>19</v>
      </c>
      <c r="E972" s="8">
        <v>5</v>
      </c>
      <c r="G972" s="2">
        <f t="shared" si="23"/>
        <v>518.59899999999993</v>
      </c>
      <c r="I972" s="503">
        <v>362.8</v>
      </c>
    </row>
    <row r="973" spans="1:11">
      <c r="A973" s="86">
        <v>46081</v>
      </c>
      <c r="B973" s="526" t="s">
        <v>135</v>
      </c>
      <c r="C973" s="536" t="s">
        <v>20</v>
      </c>
      <c r="D973" t="s">
        <v>18</v>
      </c>
      <c r="F973" s="8">
        <v>56</v>
      </c>
      <c r="G973" s="2">
        <f t="shared" si="23"/>
        <v>462.59899999999993</v>
      </c>
      <c r="I973" s="503">
        <v>20</v>
      </c>
    </row>
    <row r="974" spans="1:11">
      <c r="A974" s="86">
        <v>46081</v>
      </c>
      <c r="B974" s="526" t="s">
        <v>135</v>
      </c>
      <c r="C974" s="536" t="s">
        <v>20</v>
      </c>
      <c r="D974" t="s">
        <v>19</v>
      </c>
      <c r="F974" s="8">
        <v>5</v>
      </c>
      <c r="G974" s="2">
        <f t="shared" si="23"/>
        <v>457.59899999999993</v>
      </c>
      <c r="I974" s="502">
        <v>150.19999999999999</v>
      </c>
      <c r="K974" s="240"/>
    </row>
    <row r="975" spans="1:11">
      <c r="A975" s="499">
        <v>46112</v>
      </c>
      <c r="B975" s="494" t="s">
        <v>124</v>
      </c>
      <c r="C975" s="494" t="s">
        <v>20</v>
      </c>
      <c r="D975" s="496" t="s">
        <v>16</v>
      </c>
      <c r="E975" s="502"/>
      <c r="F975" s="502">
        <v>150.19999999999999</v>
      </c>
      <c r="G975" s="2">
        <f t="shared" si="23"/>
        <v>307.39899999999994</v>
      </c>
      <c r="I975" s="37">
        <f>SUM(I972:I974)</f>
        <v>533</v>
      </c>
      <c r="K975" s="240"/>
    </row>
    <row r="976" spans="1:11">
      <c r="A976" s="7">
        <v>46105</v>
      </c>
      <c r="B976" s="526">
        <v>32807</v>
      </c>
      <c r="C976" s="526" t="s">
        <v>20</v>
      </c>
      <c r="D976" t="s">
        <v>16</v>
      </c>
      <c r="F976" s="2">
        <v>293.39999999999998</v>
      </c>
      <c r="G976" s="2">
        <f t="shared" si="23"/>
        <v>13.998999999999967</v>
      </c>
      <c r="K976" s="79"/>
    </row>
    <row r="977" spans="1:11">
      <c r="A977" s="7">
        <v>46105</v>
      </c>
      <c r="B977" s="526">
        <v>32807</v>
      </c>
      <c r="C977" s="526" t="s">
        <v>20</v>
      </c>
      <c r="D977" t="s">
        <v>17</v>
      </c>
      <c r="F977" s="2">
        <v>14</v>
      </c>
      <c r="G977" s="2">
        <f t="shared" si="23"/>
        <v>-1.0000000000331966E-3</v>
      </c>
      <c r="K977" s="37"/>
    </row>
    <row r="978" spans="1:11">
      <c r="A978" s="88">
        <v>46112</v>
      </c>
      <c r="B978" s="525" t="s">
        <v>14</v>
      </c>
      <c r="C978" s="525" t="s">
        <v>23</v>
      </c>
      <c r="D978" s="339" t="s">
        <v>16</v>
      </c>
      <c r="E978" s="79">
        <v>426.3</v>
      </c>
      <c r="G978" s="2">
        <f t="shared" si="23"/>
        <v>426.29899999999998</v>
      </c>
    </row>
    <row r="979" spans="1:11">
      <c r="A979" s="7"/>
      <c r="B979" s="526"/>
      <c r="C979" s="526"/>
      <c r="D979" t="s">
        <v>17</v>
      </c>
      <c r="E979" s="2">
        <v>20</v>
      </c>
      <c r="G979" s="2">
        <f t="shared" si="23"/>
        <v>446.29899999999998</v>
      </c>
    </row>
    <row r="980" spans="1:11">
      <c r="A980" s="7"/>
      <c r="B980" s="526"/>
      <c r="C980" s="526"/>
      <c r="D980" t="s">
        <v>18</v>
      </c>
      <c r="E980" s="2">
        <v>60</v>
      </c>
      <c r="G980" s="2">
        <f t="shared" si="23"/>
        <v>506.29899999999998</v>
      </c>
    </row>
    <row r="981" spans="1:11">
      <c r="A981" s="7"/>
      <c r="B981" s="526"/>
      <c r="C981" s="526"/>
      <c r="D981" t="s">
        <v>19</v>
      </c>
      <c r="E981" s="2">
        <v>5</v>
      </c>
      <c r="G981" s="2">
        <f t="shared" si="23"/>
        <v>511.29899999999998</v>
      </c>
    </row>
    <row r="982" spans="1:11">
      <c r="A982" s="86">
        <v>46112</v>
      </c>
      <c r="B982" s="526" t="s">
        <v>124</v>
      </c>
      <c r="C982" s="526" t="s">
        <v>23</v>
      </c>
      <c r="D982" t="s">
        <v>18</v>
      </c>
      <c r="E982" s="240"/>
      <c r="F982" s="240">
        <v>60</v>
      </c>
      <c r="G982" s="2">
        <f t="shared" si="23"/>
        <v>451.29899999999998</v>
      </c>
    </row>
    <row r="983" spans="1:11">
      <c r="A983" s="86">
        <v>46112</v>
      </c>
      <c r="B983" s="526" t="s">
        <v>124</v>
      </c>
      <c r="C983" s="526" t="s">
        <v>23</v>
      </c>
      <c r="D983" t="s">
        <v>19</v>
      </c>
      <c r="E983" s="240"/>
      <c r="F983" s="240">
        <v>5</v>
      </c>
      <c r="G983" s="2">
        <f t="shared" si="23"/>
        <v>446.29899999999998</v>
      </c>
    </row>
    <row r="984" spans="1:11">
      <c r="A984" s="389">
        <v>46112</v>
      </c>
      <c r="B984" s="529" t="s">
        <v>124</v>
      </c>
      <c r="C984" s="529" t="s">
        <v>20</v>
      </c>
      <c r="D984" s="339" t="s">
        <v>16</v>
      </c>
      <c r="E984" s="79"/>
      <c r="F984" s="79">
        <v>40</v>
      </c>
      <c r="G984" s="2">
        <f t="shared" si="23"/>
        <v>406.29899999999998</v>
      </c>
    </row>
    <row r="985" spans="1:11">
      <c r="B985" s="526"/>
      <c r="C985" s="526"/>
      <c r="G985" s="2">
        <f t="shared" si="23"/>
        <v>406.29899999999998</v>
      </c>
    </row>
    <row r="986" spans="1:11">
      <c r="B986" s="526"/>
      <c r="C986" s="526"/>
      <c r="G986" s="2">
        <f t="shared" si="23"/>
        <v>406.29899999999998</v>
      </c>
    </row>
    <row r="987" spans="1:11">
      <c r="B987" s="526"/>
      <c r="C987" s="526"/>
      <c r="G987" s="2">
        <f t="shared" si="23"/>
        <v>406.29899999999998</v>
      </c>
    </row>
    <row r="988" spans="1:11">
      <c r="B988" s="526"/>
      <c r="C988" s="526"/>
      <c r="G988" s="2">
        <f t="shared" si="23"/>
        <v>406.29899999999998</v>
      </c>
    </row>
    <row r="989" spans="1:11">
      <c r="B989" s="526"/>
      <c r="C989" s="526"/>
      <c r="G989" s="2">
        <f t="shared" si="23"/>
        <v>406.29899999999998</v>
      </c>
    </row>
    <row r="990" spans="1:11">
      <c r="B990" s="526"/>
      <c r="C990" s="526"/>
      <c r="G990" s="2">
        <f t="shared" si="23"/>
        <v>406.29899999999998</v>
      </c>
    </row>
    <row r="991" spans="1:11">
      <c r="B991" s="526"/>
      <c r="C991" s="526"/>
      <c r="G991" s="2">
        <f t="shared" si="23"/>
        <v>406.29899999999998</v>
      </c>
    </row>
    <row r="992" spans="1:11">
      <c r="B992" s="526"/>
      <c r="C992" s="526"/>
      <c r="G992" s="2">
        <f t="shared" si="23"/>
        <v>406.29899999999998</v>
      </c>
    </row>
    <row r="993" spans="2:7">
      <c r="B993" s="526"/>
      <c r="C993" s="526"/>
      <c r="G993" s="2">
        <f t="shared" si="23"/>
        <v>406.29899999999998</v>
      </c>
    </row>
    <row r="994" spans="2:7">
      <c r="B994" s="526"/>
      <c r="C994" s="526"/>
      <c r="G994" s="2">
        <f t="shared" si="23"/>
        <v>406.29899999999998</v>
      </c>
    </row>
    <row r="995" spans="2:7">
      <c r="B995" s="526"/>
      <c r="C995" s="526"/>
      <c r="G995" s="2">
        <f t="shared" si="23"/>
        <v>406.29899999999998</v>
      </c>
    </row>
    <row r="996" spans="2:7">
      <c r="B996" s="526"/>
      <c r="C996" s="526"/>
      <c r="G996" s="2">
        <f t="shared" si="23"/>
        <v>406.29899999999998</v>
      </c>
    </row>
    <row r="997" spans="2:7">
      <c r="B997" s="526"/>
      <c r="C997" s="526"/>
      <c r="G997" s="2">
        <f t="shared" si="23"/>
        <v>406.29899999999998</v>
      </c>
    </row>
    <row r="998" spans="2:7">
      <c r="B998" s="526"/>
      <c r="C998" s="526"/>
      <c r="G998" s="2">
        <f t="shared" si="23"/>
        <v>406.29899999999998</v>
      </c>
    </row>
    <row r="999" spans="2:7">
      <c r="B999" s="526"/>
      <c r="C999" s="526"/>
      <c r="G999" s="2">
        <f t="shared" si="23"/>
        <v>406.29899999999998</v>
      </c>
    </row>
    <row r="1000" spans="2:7">
      <c r="B1000" s="526"/>
      <c r="C1000" s="526"/>
      <c r="G1000" s="2">
        <f t="shared" si="23"/>
        <v>406.29899999999998</v>
      </c>
    </row>
    <row r="1001" spans="2:7">
      <c r="B1001" s="526"/>
      <c r="C1001" s="526"/>
      <c r="G1001" s="2">
        <f t="shared" si="23"/>
        <v>406.29899999999998</v>
      </c>
    </row>
    <row r="1002" spans="2:7">
      <c r="B1002" s="526"/>
      <c r="C1002" s="526"/>
      <c r="G1002" s="2">
        <f t="shared" si="23"/>
        <v>406.29899999999998</v>
      </c>
    </row>
    <row r="1003" spans="2:7">
      <c r="B1003" s="526"/>
      <c r="C1003" s="526"/>
      <c r="G1003" s="2">
        <f t="shared" si="23"/>
        <v>406.29899999999998</v>
      </c>
    </row>
    <row r="1004" spans="2:7">
      <c r="B1004" s="526"/>
      <c r="C1004" s="526"/>
      <c r="G1004" s="2">
        <f t="shared" ref="G1004:G1067" si="24">+G1003+E1004-F1004</f>
        <v>406.29899999999998</v>
      </c>
    </row>
    <row r="1005" spans="2:7">
      <c r="B1005" s="526"/>
      <c r="C1005" s="526"/>
      <c r="G1005" s="2">
        <f t="shared" si="24"/>
        <v>406.29899999999998</v>
      </c>
    </row>
    <row r="1006" spans="2:7">
      <c r="B1006" s="526"/>
      <c r="C1006" s="526"/>
      <c r="G1006" s="2">
        <f t="shared" si="24"/>
        <v>406.29899999999998</v>
      </c>
    </row>
    <row r="1007" spans="2:7">
      <c r="B1007" s="526"/>
      <c r="C1007" s="526"/>
      <c r="G1007" s="2">
        <f t="shared" si="24"/>
        <v>406.29899999999998</v>
      </c>
    </row>
    <row r="1008" spans="2:7">
      <c r="B1008" s="526"/>
      <c r="C1008" s="526"/>
      <c r="G1008" s="2">
        <f t="shared" si="24"/>
        <v>406.29899999999998</v>
      </c>
    </row>
    <row r="1009" spans="2:7">
      <c r="B1009" s="526"/>
      <c r="C1009" s="526"/>
      <c r="G1009" s="2">
        <f t="shared" si="24"/>
        <v>406.29899999999998</v>
      </c>
    </row>
    <row r="1010" spans="2:7">
      <c r="B1010" s="526"/>
      <c r="C1010" s="526"/>
      <c r="G1010" s="2">
        <f t="shared" si="24"/>
        <v>406.29899999999998</v>
      </c>
    </row>
    <row r="1011" spans="2:7">
      <c r="B1011" s="526"/>
      <c r="C1011" s="526"/>
      <c r="G1011" s="2">
        <f t="shared" si="24"/>
        <v>406.29899999999998</v>
      </c>
    </row>
    <row r="1012" spans="2:7">
      <c r="B1012" s="526"/>
      <c r="C1012" s="526"/>
      <c r="G1012" s="2">
        <f t="shared" si="24"/>
        <v>406.29899999999998</v>
      </c>
    </row>
    <row r="1013" spans="2:7">
      <c r="B1013" s="526"/>
      <c r="C1013" s="526"/>
      <c r="G1013" s="2">
        <f t="shared" si="24"/>
        <v>406.29899999999998</v>
      </c>
    </row>
    <row r="1014" spans="2:7">
      <c r="B1014" s="526"/>
      <c r="C1014" s="526"/>
      <c r="G1014" s="2">
        <f t="shared" si="24"/>
        <v>406.29899999999998</v>
      </c>
    </row>
    <row r="1015" spans="2:7">
      <c r="B1015" s="526"/>
      <c r="C1015" s="526"/>
      <c r="G1015" s="2">
        <f t="shared" si="24"/>
        <v>406.29899999999998</v>
      </c>
    </row>
    <row r="1016" spans="2:7">
      <c r="B1016" s="526"/>
      <c r="C1016" s="526"/>
      <c r="G1016" s="2">
        <f t="shared" si="24"/>
        <v>406.29899999999998</v>
      </c>
    </row>
    <row r="1017" spans="2:7">
      <c r="B1017" s="526"/>
      <c r="C1017" s="526"/>
      <c r="G1017" s="2">
        <f t="shared" si="24"/>
        <v>406.29899999999998</v>
      </c>
    </row>
    <row r="1018" spans="2:7">
      <c r="B1018" s="526"/>
      <c r="C1018" s="526"/>
      <c r="G1018" s="2">
        <f t="shared" si="24"/>
        <v>406.29899999999998</v>
      </c>
    </row>
    <row r="1019" spans="2:7">
      <c r="B1019" s="526"/>
      <c r="C1019" s="526"/>
      <c r="G1019" s="2">
        <f t="shared" si="24"/>
        <v>406.29899999999998</v>
      </c>
    </row>
    <row r="1020" spans="2:7">
      <c r="B1020" s="526"/>
      <c r="C1020" s="526"/>
      <c r="G1020" s="2">
        <f t="shared" si="24"/>
        <v>406.29899999999998</v>
      </c>
    </row>
    <row r="1021" spans="2:7">
      <c r="B1021" s="526"/>
      <c r="C1021" s="526"/>
      <c r="G1021" s="2">
        <f t="shared" si="24"/>
        <v>406.29899999999998</v>
      </c>
    </row>
    <row r="1022" spans="2:7">
      <c r="B1022" s="526"/>
      <c r="C1022" s="526"/>
      <c r="G1022" s="2">
        <f t="shared" si="24"/>
        <v>406.29899999999998</v>
      </c>
    </row>
    <row r="1023" spans="2:7">
      <c r="B1023" s="526"/>
      <c r="C1023" s="526"/>
      <c r="G1023" s="2">
        <f t="shared" si="24"/>
        <v>406.29899999999998</v>
      </c>
    </row>
    <row r="1024" spans="2:7">
      <c r="B1024" s="526"/>
      <c r="C1024" s="526"/>
      <c r="G1024" s="2">
        <f t="shared" si="24"/>
        <v>406.29899999999998</v>
      </c>
    </row>
    <row r="1025" spans="2:7">
      <c r="B1025" s="526"/>
      <c r="C1025" s="526"/>
      <c r="G1025" s="2">
        <f t="shared" si="24"/>
        <v>406.29899999999998</v>
      </c>
    </row>
    <row r="1026" spans="2:7">
      <c r="B1026" s="526"/>
      <c r="C1026" s="526"/>
      <c r="G1026" s="2">
        <f t="shared" si="24"/>
        <v>406.29899999999998</v>
      </c>
    </row>
    <row r="1027" spans="2:7">
      <c r="B1027" s="526"/>
      <c r="C1027" s="526"/>
      <c r="G1027" s="2">
        <f t="shared" si="24"/>
        <v>406.29899999999998</v>
      </c>
    </row>
    <row r="1028" spans="2:7">
      <c r="B1028" s="526"/>
      <c r="C1028" s="526"/>
      <c r="G1028" s="2">
        <f t="shared" si="24"/>
        <v>406.29899999999998</v>
      </c>
    </row>
    <row r="1029" spans="2:7">
      <c r="B1029" s="526"/>
      <c r="C1029" s="526"/>
      <c r="G1029" s="2">
        <f t="shared" si="24"/>
        <v>406.29899999999998</v>
      </c>
    </row>
    <row r="1030" spans="2:7">
      <c r="B1030" s="526"/>
      <c r="C1030" s="526"/>
      <c r="G1030" s="2">
        <f t="shared" si="24"/>
        <v>406.29899999999998</v>
      </c>
    </row>
    <row r="1031" spans="2:7">
      <c r="B1031" s="526"/>
      <c r="C1031" s="526"/>
      <c r="G1031" s="2">
        <f t="shared" si="24"/>
        <v>406.29899999999998</v>
      </c>
    </row>
    <row r="1032" spans="2:7">
      <c r="B1032" s="526"/>
      <c r="C1032" s="526"/>
      <c r="G1032" s="2">
        <f t="shared" si="24"/>
        <v>406.29899999999998</v>
      </c>
    </row>
    <row r="1033" spans="2:7">
      <c r="B1033" s="526"/>
      <c r="C1033" s="526"/>
      <c r="G1033" s="2">
        <f t="shared" si="24"/>
        <v>406.29899999999998</v>
      </c>
    </row>
    <row r="1034" spans="2:7">
      <c r="B1034" s="526"/>
      <c r="C1034" s="526"/>
      <c r="G1034" s="2">
        <f t="shared" si="24"/>
        <v>406.29899999999998</v>
      </c>
    </row>
    <row r="1035" spans="2:7">
      <c r="B1035" s="526"/>
      <c r="C1035" s="526"/>
      <c r="G1035" s="2">
        <f t="shared" si="24"/>
        <v>406.29899999999998</v>
      </c>
    </row>
    <row r="1036" spans="2:7">
      <c r="B1036" s="526"/>
      <c r="C1036" s="526"/>
      <c r="G1036" s="2">
        <f t="shared" si="24"/>
        <v>406.29899999999998</v>
      </c>
    </row>
    <row r="1037" spans="2:7">
      <c r="B1037" s="526"/>
      <c r="C1037" s="526"/>
      <c r="G1037" s="2">
        <f t="shared" si="24"/>
        <v>406.29899999999998</v>
      </c>
    </row>
    <row r="1038" spans="2:7">
      <c r="B1038" s="526"/>
      <c r="C1038" s="526"/>
      <c r="G1038" s="2">
        <f t="shared" si="24"/>
        <v>406.29899999999998</v>
      </c>
    </row>
    <row r="1039" spans="2:7">
      <c r="B1039" s="526"/>
      <c r="C1039" s="526"/>
      <c r="G1039" s="2">
        <f t="shared" si="24"/>
        <v>406.29899999999998</v>
      </c>
    </row>
    <row r="1040" spans="2:7">
      <c r="B1040" s="526"/>
      <c r="C1040" s="526"/>
      <c r="G1040" s="2">
        <f t="shared" si="24"/>
        <v>406.29899999999998</v>
      </c>
    </row>
    <row r="1041" spans="2:7">
      <c r="B1041" s="526"/>
      <c r="C1041" s="526"/>
      <c r="G1041" s="2">
        <f t="shared" si="24"/>
        <v>406.29899999999998</v>
      </c>
    </row>
    <row r="1042" spans="2:7">
      <c r="B1042" s="526"/>
      <c r="C1042" s="526"/>
      <c r="G1042" s="2">
        <f t="shared" si="24"/>
        <v>406.29899999999998</v>
      </c>
    </row>
    <row r="1043" spans="2:7">
      <c r="B1043" s="526"/>
      <c r="C1043" s="526"/>
      <c r="G1043" s="2">
        <f t="shared" si="24"/>
        <v>406.29899999999998</v>
      </c>
    </row>
    <row r="1044" spans="2:7">
      <c r="B1044" s="526"/>
      <c r="C1044" s="526"/>
      <c r="G1044" s="2">
        <f t="shared" si="24"/>
        <v>406.29899999999998</v>
      </c>
    </row>
    <row r="1045" spans="2:7">
      <c r="B1045" s="526"/>
      <c r="C1045" s="526"/>
      <c r="G1045" s="2">
        <f t="shared" si="24"/>
        <v>406.29899999999998</v>
      </c>
    </row>
    <row r="1046" spans="2:7">
      <c r="B1046" s="526"/>
      <c r="C1046" s="526"/>
      <c r="G1046" s="2">
        <f t="shared" si="24"/>
        <v>406.29899999999998</v>
      </c>
    </row>
    <row r="1047" spans="2:7">
      <c r="B1047" s="526"/>
      <c r="C1047" s="526"/>
      <c r="G1047" s="2">
        <f t="shared" si="24"/>
        <v>406.29899999999998</v>
      </c>
    </row>
    <row r="1048" spans="2:7">
      <c r="B1048" s="526"/>
      <c r="C1048" s="526"/>
      <c r="G1048" s="2">
        <f t="shared" si="24"/>
        <v>406.29899999999998</v>
      </c>
    </row>
    <row r="1049" spans="2:7">
      <c r="B1049" s="526"/>
      <c r="C1049" s="526"/>
      <c r="G1049" s="2">
        <f t="shared" si="24"/>
        <v>406.29899999999998</v>
      </c>
    </row>
    <row r="1050" spans="2:7">
      <c r="B1050" s="526"/>
      <c r="C1050" s="526"/>
      <c r="G1050" s="2">
        <f t="shared" si="24"/>
        <v>406.29899999999998</v>
      </c>
    </row>
    <row r="1051" spans="2:7">
      <c r="B1051" s="526"/>
      <c r="C1051" s="526"/>
      <c r="G1051" s="2">
        <f t="shared" si="24"/>
        <v>406.29899999999998</v>
      </c>
    </row>
    <row r="1052" spans="2:7">
      <c r="B1052" s="526"/>
      <c r="C1052" s="526"/>
      <c r="G1052" s="2">
        <f t="shared" si="24"/>
        <v>406.29899999999998</v>
      </c>
    </row>
    <row r="1053" spans="2:7">
      <c r="B1053" s="526"/>
      <c r="C1053" s="526"/>
      <c r="G1053" s="2">
        <f t="shared" si="24"/>
        <v>406.29899999999998</v>
      </c>
    </row>
    <row r="1054" spans="2:7">
      <c r="B1054" s="526"/>
      <c r="C1054" s="526"/>
      <c r="G1054" s="2">
        <f t="shared" si="24"/>
        <v>406.29899999999998</v>
      </c>
    </row>
    <row r="1055" spans="2:7">
      <c r="B1055" s="526"/>
      <c r="C1055" s="526"/>
      <c r="G1055" s="2">
        <f t="shared" si="24"/>
        <v>406.29899999999998</v>
      </c>
    </row>
    <row r="1056" spans="2:7">
      <c r="B1056" s="526"/>
      <c r="C1056" s="526"/>
      <c r="G1056" s="2">
        <f t="shared" si="24"/>
        <v>406.29899999999998</v>
      </c>
    </row>
    <row r="1057" spans="2:7">
      <c r="B1057" s="526"/>
      <c r="C1057" s="526"/>
      <c r="G1057" s="2">
        <f t="shared" si="24"/>
        <v>406.29899999999998</v>
      </c>
    </row>
    <row r="1058" spans="2:7">
      <c r="B1058" s="526"/>
      <c r="C1058" s="526"/>
      <c r="G1058" s="2">
        <f t="shared" si="24"/>
        <v>406.29899999999998</v>
      </c>
    </row>
    <row r="1059" spans="2:7">
      <c r="B1059" s="526"/>
      <c r="C1059" s="526"/>
      <c r="G1059" s="2">
        <f t="shared" si="24"/>
        <v>406.29899999999998</v>
      </c>
    </row>
    <row r="1060" spans="2:7">
      <c r="B1060" s="526"/>
      <c r="C1060" s="526"/>
      <c r="G1060" s="2">
        <f t="shared" si="24"/>
        <v>406.29899999999998</v>
      </c>
    </row>
    <row r="1061" spans="2:7">
      <c r="B1061" s="526"/>
      <c r="C1061" s="526"/>
      <c r="G1061" s="2">
        <f t="shared" si="24"/>
        <v>406.29899999999998</v>
      </c>
    </row>
    <row r="1062" spans="2:7">
      <c r="B1062" s="526"/>
      <c r="C1062" s="526"/>
      <c r="G1062" s="2">
        <f t="shared" si="24"/>
        <v>406.29899999999998</v>
      </c>
    </row>
    <row r="1063" spans="2:7">
      <c r="B1063" s="526"/>
      <c r="C1063" s="526"/>
      <c r="G1063" s="2">
        <f t="shared" si="24"/>
        <v>406.29899999999998</v>
      </c>
    </row>
    <row r="1064" spans="2:7">
      <c r="B1064" s="526"/>
      <c r="C1064" s="526"/>
      <c r="G1064" s="2">
        <f t="shared" si="24"/>
        <v>406.29899999999998</v>
      </c>
    </row>
    <row r="1065" spans="2:7">
      <c r="B1065" s="526"/>
      <c r="C1065" s="526"/>
      <c r="G1065" s="2">
        <f t="shared" si="24"/>
        <v>406.29899999999998</v>
      </c>
    </row>
    <row r="1066" spans="2:7">
      <c r="B1066" s="526"/>
      <c r="C1066" s="526"/>
      <c r="G1066" s="2">
        <f t="shared" si="24"/>
        <v>406.29899999999998</v>
      </c>
    </row>
    <row r="1067" spans="2:7">
      <c r="B1067" s="526"/>
      <c r="C1067" s="526"/>
      <c r="G1067" s="2">
        <f t="shared" si="24"/>
        <v>406.29899999999998</v>
      </c>
    </row>
    <row r="1068" spans="2:7">
      <c r="B1068" s="526"/>
      <c r="C1068" s="526"/>
      <c r="G1068" s="2">
        <f t="shared" ref="G1068:G1131" si="25">+G1067+E1068-F1068</f>
        <v>406.29899999999998</v>
      </c>
    </row>
    <row r="1069" spans="2:7">
      <c r="B1069" s="526"/>
      <c r="C1069" s="526"/>
      <c r="G1069" s="2">
        <f t="shared" si="25"/>
        <v>406.29899999999998</v>
      </c>
    </row>
    <row r="1070" spans="2:7">
      <c r="B1070" s="526"/>
      <c r="C1070" s="526"/>
      <c r="G1070" s="2">
        <f t="shared" si="25"/>
        <v>406.29899999999998</v>
      </c>
    </row>
    <row r="1071" spans="2:7">
      <c r="B1071" s="526"/>
      <c r="C1071" s="526"/>
      <c r="G1071" s="2">
        <f t="shared" si="25"/>
        <v>406.29899999999998</v>
      </c>
    </row>
    <row r="1072" spans="2:7">
      <c r="B1072" s="526"/>
      <c r="C1072" s="526"/>
      <c r="G1072" s="2">
        <f t="shared" si="25"/>
        <v>406.29899999999998</v>
      </c>
    </row>
    <row r="1073" spans="2:7">
      <c r="B1073" s="526"/>
      <c r="C1073" s="526"/>
      <c r="G1073" s="2">
        <f t="shared" si="25"/>
        <v>406.29899999999998</v>
      </c>
    </row>
    <row r="1074" spans="2:7">
      <c r="B1074" s="526"/>
      <c r="C1074" s="526"/>
      <c r="G1074" s="2">
        <f t="shared" si="25"/>
        <v>406.29899999999998</v>
      </c>
    </row>
    <row r="1075" spans="2:7">
      <c r="B1075" s="526"/>
      <c r="C1075" s="526"/>
      <c r="G1075" s="2">
        <f t="shared" si="25"/>
        <v>406.29899999999998</v>
      </c>
    </row>
    <row r="1076" spans="2:7">
      <c r="B1076" s="526"/>
      <c r="C1076" s="526"/>
      <c r="G1076" s="2">
        <f t="shared" si="25"/>
        <v>406.29899999999998</v>
      </c>
    </row>
    <row r="1077" spans="2:7">
      <c r="B1077" s="526"/>
      <c r="C1077" s="526"/>
      <c r="G1077" s="2">
        <f t="shared" si="25"/>
        <v>406.29899999999998</v>
      </c>
    </row>
    <row r="1078" spans="2:7">
      <c r="B1078" s="526"/>
      <c r="C1078" s="526"/>
      <c r="G1078" s="2">
        <f t="shared" si="25"/>
        <v>406.29899999999998</v>
      </c>
    </row>
    <row r="1079" spans="2:7">
      <c r="B1079" s="526"/>
      <c r="C1079" s="526"/>
      <c r="G1079" s="2">
        <f t="shared" si="25"/>
        <v>406.29899999999998</v>
      </c>
    </row>
    <row r="1080" spans="2:7">
      <c r="B1080" s="526"/>
      <c r="C1080" s="526"/>
      <c r="G1080" s="2">
        <f t="shared" si="25"/>
        <v>406.29899999999998</v>
      </c>
    </row>
    <row r="1081" spans="2:7">
      <c r="B1081" s="526"/>
      <c r="C1081" s="526"/>
      <c r="G1081" s="2">
        <f t="shared" si="25"/>
        <v>406.29899999999998</v>
      </c>
    </row>
    <row r="1082" spans="2:7">
      <c r="B1082" s="526"/>
      <c r="C1082" s="526"/>
      <c r="G1082" s="2">
        <f t="shared" si="25"/>
        <v>406.29899999999998</v>
      </c>
    </row>
    <row r="1083" spans="2:7">
      <c r="B1083" s="526"/>
      <c r="C1083" s="526"/>
      <c r="G1083" s="2">
        <f t="shared" si="25"/>
        <v>406.29899999999998</v>
      </c>
    </row>
    <row r="1084" spans="2:7">
      <c r="B1084" s="526"/>
      <c r="C1084" s="526"/>
      <c r="G1084" s="2">
        <f t="shared" si="25"/>
        <v>406.29899999999998</v>
      </c>
    </row>
    <row r="1085" spans="2:7">
      <c r="B1085" s="526"/>
      <c r="C1085" s="526"/>
      <c r="G1085" s="2">
        <f t="shared" si="25"/>
        <v>406.29899999999998</v>
      </c>
    </row>
    <row r="1086" spans="2:7">
      <c r="B1086" s="526"/>
      <c r="C1086" s="526"/>
      <c r="G1086" s="2">
        <f t="shared" si="25"/>
        <v>406.29899999999998</v>
      </c>
    </row>
    <row r="1087" spans="2:7">
      <c r="B1087" s="526"/>
      <c r="C1087" s="526"/>
      <c r="G1087" s="2">
        <f t="shared" si="25"/>
        <v>406.29899999999998</v>
      </c>
    </row>
    <row r="1088" spans="2:7">
      <c r="B1088" s="526"/>
      <c r="C1088" s="526"/>
      <c r="G1088" s="2">
        <f t="shared" si="25"/>
        <v>406.29899999999998</v>
      </c>
    </row>
    <row r="1089" spans="2:7">
      <c r="B1089" s="526"/>
      <c r="C1089" s="526"/>
      <c r="G1089" s="2">
        <f t="shared" si="25"/>
        <v>406.29899999999998</v>
      </c>
    </row>
    <row r="1090" spans="2:7">
      <c r="B1090" s="526"/>
      <c r="C1090" s="526"/>
      <c r="G1090" s="2">
        <f t="shared" si="25"/>
        <v>406.29899999999998</v>
      </c>
    </row>
    <row r="1091" spans="2:7">
      <c r="B1091" s="526"/>
      <c r="C1091" s="526"/>
      <c r="G1091" s="2">
        <f t="shared" si="25"/>
        <v>406.29899999999998</v>
      </c>
    </row>
    <row r="1092" spans="2:7">
      <c r="B1092" s="526"/>
      <c r="C1092" s="526"/>
      <c r="G1092" s="2">
        <f t="shared" si="25"/>
        <v>406.29899999999998</v>
      </c>
    </row>
    <row r="1093" spans="2:7">
      <c r="B1093" s="526"/>
      <c r="C1093" s="526"/>
      <c r="G1093" s="2">
        <f t="shared" si="25"/>
        <v>406.29899999999998</v>
      </c>
    </row>
    <row r="1094" spans="2:7">
      <c r="B1094" s="526"/>
      <c r="C1094" s="526"/>
      <c r="G1094" s="2">
        <f t="shared" si="25"/>
        <v>406.29899999999998</v>
      </c>
    </row>
    <row r="1095" spans="2:7">
      <c r="B1095" s="526"/>
      <c r="C1095" s="526"/>
      <c r="G1095" s="2">
        <f t="shared" si="25"/>
        <v>406.29899999999998</v>
      </c>
    </row>
    <row r="1096" spans="2:7">
      <c r="B1096" s="526"/>
      <c r="C1096" s="526"/>
      <c r="G1096" s="2">
        <f t="shared" si="25"/>
        <v>406.29899999999998</v>
      </c>
    </row>
    <row r="1097" spans="2:7">
      <c r="B1097" s="526"/>
      <c r="C1097" s="526"/>
      <c r="G1097" s="2">
        <f t="shared" si="25"/>
        <v>406.29899999999998</v>
      </c>
    </row>
    <row r="1098" spans="2:7">
      <c r="B1098" s="526"/>
      <c r="C1098" s="526"/>
      <c r="G1098" s="2">
        <f t="shared" si="25"/>
        <v>406.29899999999998</v>
      </c>
    </row>
    <row r="1099" spans="2:7">
      <c r="B1099" s="526"/>
      <c r="C1099" s="526"/>
      <c r="G1099" s="2">
        <f t="shared" si="25"/>
        <v>406.29899999999998</v>
      </c>
    </row>
    <row r="1100" spans="2:7">
      <c r="B1100" s="526"/>
      <c r="C1100" s="526"/>
      <c r="G1100" s="2">
        <f t="shared" si="25"/>
        <v>406.29899999999998</v>
      </c>
    </row>
    <row r="1101" spans="2:7">
      <c r="B1101" s="526"/>
      <c r="C1101" s="526"/>
      <c r="G1101" s="2">
        <f t="shared" si="25"/>
        <v>406.29899999999998</v>
      </c>
    </row>
    <row r="1102" spans="2:7">
      <c r="B1102" s="526"/>
      <c r="C1102" s="526"/>
      <c r="G1102" s="2">
        <f t="shared" si="25"/>
        <v>406.29899999999998</v>
      </c>
    </row>
    <row r="1103" spans="2:7">
      <c r="B1103" s="526"/>
      <c r="C1103" s="526"/>
      <c r="G1103" s="2">
        <f t="shared" si="25"/>
        <v>406.29899999999998</v>
      </c>
    </row>
    <row r="1104" spans="2:7">
      <c r="B1104" s="526"/>
      <c r="C1104" s="526"/>
      <c r="G1104" s="2">
        <f t="shared" si="25"/>
        <v>406.29899999999998</v>
      </c>
    </row>
    <row r="1105" spans="2:7">
      <c r="B1105" s="526"/>
      <c r="C1105" s="526"/>
      <c r="G1105" s="2">
        <f t="shared" si="25"/>
        <v>406.29899999999998</v>
      </c>
    </row>
    <row r="1106" spans="2:7">
      <c r="B1106" s="526"/>
      <c r="C1106" s="526"/>
      <c r="G1106" s="2">
        <f t="shared" si="25"/>
        <v>406.29899999999998</v>
      </c>
    </row>
    <row r="1107" spans="2:7">
      <c r="B1107" s="526"/>
      <c r="C1107" s="526"/>
      <c r="G1107" s="2">
        <f t="shared" si="25"/>
        <v>406.29899999999998</v>
      </c>
    </row>
    <row r="1108" spans="2:7">
      <c r="B1108" s="526"/>
      <c r="C1108" s="526"/>
      <c r="G1108" s="2">
        <f t="shared" si="25"/>
        <v>406.29899999999998</v>
      </c>
    </row>
    <row r="1109" spans="2:7">
      <c r="B1109" s="526"/>
      <c r="C1109" s="526"/>
      <c r="G1109" s="2">
        <f t="shared" si="25"/>
        <v>406.29899999999998</v>
      </c>
    </row>
    <row r="1110" spans="2:7">
      <c r="B1110" s="526"/>
      <c r="C1110" s="526"/>
      <c r="G1110" s="2">
        <f t="shared" si="25"/>
        <v>406.29899999999998</v>
      </c>
    </row>
    <row r="1111" spans="2:7">
      <c r="B1111" s="526"/>
      <c r="C1111" s="526"/>
      <c r="G1111" s="2">
        <f t="shared" si="25"/>
        <v>406.29899999999998</v>
      </c>
    </row>
    <row r="1112" spans="2:7">
      <c r="B1112" s="526"/>
      <c r="C1112" s="526"/>
      <c r="G1112" s="2">
        <f t="shared" si="25"/>
        <v>406.29899999999998</v>
      </c>
    </row>
    <row r="1113" spans="2:7">
      <c r="B1113" s="526"/>
      <c r="C1113" s="526"/>
      <c r="G1113" s="2">
        <f t="shared" si="25"/>
        <v>406.29899999999998</v>
      </c>
    </row>
    <row r="1114" spans="2:7">
      <c r="B1114" s="526"/>
      <c r="C1114" s="526"/>
      <c r="G1114" s="2">
        <f t="shared" si="25"/>
        <v>406.29899999999998</v>
      </c>
    </row>
    <row r="1115" spans="2:7">
      <c r="B1115" s="526"/>
      <c r="C1115" s="526"/>
      <c r="G1115" s="2">
        <f t="shared" si="25"/>
        <v>406.29899999999998</v>
      </c>
    </row>
    <row r="1116" spans="2:7">
      <c r="B1116" s="526"/>
      <c r="C1116" s="526"/>
      <c r="G1116" s="2">
        <f t="shared" si="25"/>
        <v>406.29899999999998</v>
      </c>
    </row>
    <row r="1117" spans="2:7">
      <c r="B1117" s="526"/>
      <c r="C1117" s="526"/>
      <c r="G1117" s="2">
        <f t="shared" si="25"/>
        <v>406.29899999999998</v>
      </c>
    </row>
    <row r="1118" spans="2:7">
      <c r="B1118" s="526"/>
      <c r="C1118" s="526"/>
      <c r="G1118" s="2">
        <f t="shared" si="25"/>
        <v>406.29899999999998</v>
      </c>
    </row>
    <row r="1119" spans="2:7">
      <c r="B1119" s="526"/>
      <c r="C1119" s="526"/>
      <c r="G1119" s="2">
        <f t="shared" si="25"/>
        <v>406.29899999999998</v>
      </c>
    </row>
    <row r="1120" spans="2:7">
      <c r="B1120" s="526"/>
      <c r="C1120" s="526"/>
      <c r="G1120" s="2">
        <f t="shared" si="25"/>
        <v>406.29899999999998</v>
      </c>
    </row>
    <row r="1121" spans="2:7">
      <c r="B1121" s="526"/>
      <c r="C1121" s="526"/>
      <c r="G1121" s="2">
        <f t="shared" si="25"/>
        <v>406.29899999999998</v>
      </c>
    </row>
    <row r="1122" spans="2:7">
      <c r="B1122" s="526"/>
      <c r="C1122" s="526"/>
      <c r="G1122" s="2">
        <f t="shared" si="25"/>
        <v>406.29899999999998</v>
      </c>
    </row>
    <row r="1123" spans="2:7">
      <c r="B1123" s="526"/>
      <c r="C1123" s="526"/>
      <c r="G1123" s="2">
        <f t="shared" si="25"/>
        <v>406.29899999999998</v>
      </c>
    </row>
    <row r="1124" spans="2:7">
      <c r="B1124" s="526"/>
      <c r="C1124" s="526"/>
      <c r="G1124" s="2">
        <f t="shared" si="25"/>
        <v>406.29899999999998</v>
      </c>
    </row>
    <row r="1125" spans="2:7">
      <c r="B1125" s="526"/>
      <c r="C1125" s="526"/>
      <c r="G1125" s="2">
        <f t="shared" si="25"/>
        <v>406.29899999999998</v>
      </c>
    </row>
    <row r="1126" spans="2:7">
      <c r="B1126" s="526"/>
      <c r="C1126" s="526"/>
      <c r="G1126" s="2">
        <f t="shared" si="25"/>
        <v>406.29899999999998</v>
      </c>
    </row>
    <row r="1127" spans="2:7">
      <c r="B1127" s="526"/>
      <c r="C1127" s="526"/>
      <c r="G1127" s="2">
        <f t="shared" si="25"/>
        <v>406.29899999999998</v>
      </c>
    </row>
    <row r="1128" spans="2:7">
      <c r="B1128" s="526"/>
      <c r="C1128" s="526"/>
      <c r="G1128" s="2">
        <f t="shared" si="25"/>
        <v>406.29899999999998</v>
      </c>
    </row>
    <row r="1129" spans="2:7">
      <c r="B1129" s="526"/>
      <c r="C1129" s="526"/>
      <c r="G1129" s="2">
        <f t="shared" si="25"/>
        <v>406.29899999999998</v>
      </c>
    </row>
    <row r="1130" spans="2:7">
      <c r="B1130" s="526"/>
      <c r="C1130" s="526"/>
      <c r="G1130" s="2">
        <f t="shared" si="25"/>
        <v>406.29899999999998</v>
      </c>
    </row>
    <row r="1131" spans="2:7">
      <c r="B1131" s="526"/>
      <c r="C1131" s="526"/>
      <c r="G1131" s="2">
        <f t="shared" si="25"/>
        <v>406.29899999999998</v>
      </c>
    </row>
    <row r="1132" spans="2:7">
      <c r="B1132" s="526"/>
      <c r="C1132" s="526"/>
      <c r="G1132" s="2">
        <f t="shared" ref="G1132:G1195" si="26">+G1131+E1132-F1132</f>
        <v>406.29899999999998</v>
      </c>
    </row>
    <row r="1133" spans="2:7">
      <c r="B1133" s="526"/>
      <c r="C1133" s="526"/>
      <c r="G1133" s="2">
        <f t="shared" si="26"/>
        <v>406.29899999999998</v>
      </c>
    </row>
    <row r="1134" spans="2:7">
      <c r="B1134" s="526"/>
      <c r="C1134" s="526"/>
      <c r="G1134" s="2">
        <f t="shared" si="26"/>
        <v>406.29899999999998</v>
      </c>
    </row>
    <row r="1135" spans="2:7">
      <c r="B1135" s="526"/>
      <c r="C1135" s="526"/>
      <c r="G1135" s="2">
        <f t="shared" si="26"/>
        <v>406.29899999999998</v>
      </c>
    </row>
    <row r="1136" spans="2:7">
      <c r="B1136" s="526"/>
      <c r="C1136" s="526"/>
      <c r="G1136" s="2">
        <f t="shared" si="26"/>
        <v>406.29899999999998</v>
      </c>
    </row>
    <row r="1137" spans="2:7">
      <c r="B1137" s="526"/>
      <c r="C1137" s="526"/>
      <c r="G1137" s="2">
        <f t="shared" si="26"/>
        <v>406.29899999999998</v>
      </c>
    </row>
    <row r="1138" spans="2:7">
      <c r="B1138" s="526"/>
      <c r="C1138" s="526"/>
      <c r="G1138" s="2">
        <f t="shared" si="26"/>
        <v>406.29899999999998</v>
      </c>
    </row>
    <row r="1139" spans="2:7">
      <c r="B1139" s="526"/>
      <c r="C1139" s="526"/>
      <c r="G1139" s="2">
        <f t="shared" si="26"/>
        <v>406.29899999999998</v>
      </c>
    </row>
    <row r="1140" spans="2:7">
      <c r="B1140" s="526"/>
      <c r="C1140" s="526"/>
      <c r="G1140" s="2">
        <f t="shared" si="26"/>
        <v>406.29899999999998</v>
      </c>
    </row>
    <row r="1141" spans="2:7">
      <c r="B1141" s="526"/>
      <c r="C1141" s="526"/>
      <c r="G1141" s="2">
        <f t="shared" si="26"/>
        <v>406.29899999999998</v>
      </c>
    </row>
    <row r="1142" spans="2:7">
      <c r="B1142" s="526"/>
      <c r="C1142" s="526"/>
      <c r="G1142" s="2">
        <f t="shared" si="26"/>
        <v>406.29899999999998</v>
      </c>
    </row>
    <row r="1143" spans="2:7">
      <c r="B1143" s="526"/>
      <c r="C1143" s="526"/>
      <c r="G1143" s="2">
        <f t="shared" si="26"/>
        <v>406.29899999999998</v>
      </c>
    </row>
    <row r="1144" spans="2:7">
      <c r="B1144" s="526"/>
      <c r="C1144" s="526"/>
      <c r="G1144" s="2">
        <f t="shared" si="26"/>
        <v>406.29899999999998</v>
      </c>
    </row>
    <row r="1145" spans="2:7">
      <c r="B1145" s="526"/>
      <c r="C1145" s="526"/>
      <c r="G1145" s="2">
        <f t="shared" si="26"/>
        <v>406.29899999999998</v>
      </c>
    </row>
    <row r="1146" spans="2:7">
      <c r="B1146" s="526"/>
      <c r="C1146" s="526"/>
      <c r="G1146" s="2">
        <f t="shared" si="26"/>
        <v>406.29899999999998</v>
      </c>
    </row>
    <row r="1147" spans="2:7">
      <c r="B1147" s="526"/>
      <c r="C1147" s="526"/>
      <c r="G1147" s="2">
        <f t="shared" si="26"/>
        <v>406.29899999999998</v>
      </c>
    </row>
    <row r="1148" spans="2:7">
      <c r="B1148" s="526"/>
      <c r="C1148" s="526"/>
      <c r="G1148" s="2">
        <f t="shared" si="26"/>
        <v>406.29899999999998</v>
      </c>
    </row>
    <row r="1149" spans="2:7">
      <c r="B1149" s="526"/>
      <c r="C1149" s="526"/>
      <c r="G1149" s="2">
        <f t="shared" si="26"/>
        <v>406.29899999999998</v>
      </c>
    </row>
    <row r="1150" spans="2:7">
      <c r="B1150" s="526"/>
      <c r="C1150" s="526"/>
      <c r="G1150" s="2">
        <f t="shared" si="26"/>
        <v>406.29899999999998</v>
      </c>
    </row>
    <row r="1151" spans="2:7">
      <c r="B1151" s="526"/>
      <c r="C1151" s="526"/>
      <c r="G1151" s="2">
        <f t="shared" si="26"/>
        <v>406.29899999999998</v>
      </c>
    </row>
    <row r="1152" spans="2:7">
      <c r="B1152" s="526"/>
      <c r="C1152" s="526"/>
      <c r="G1152" s="2">
        <f t="shared" si="26"/>
        <v>406.29899999999998</v>
      </c>
    </row>
    <row r="1153" spans="2:7">
      <c r="B1153" s="526"/>
      <c r="C1153" s="526"/>
      <c r="G1153" s="2">
        <f t="shared" si="26"/>
        <v>406.29899999999998</v>
      </c>
    </row>
    <row r="1154" spans="2:7">
      <c r="B1154" s="526"/>
      <c r="C1154" s="526"/>
      <c r="G1154" s="2">
        <f t="shared" si="26"/>
        <v>406.29899999999998</v>
      </c>
    </row>
    <row r="1155" spans="2:7">
      <c r="B1155" s="526"/>
      <c r="C1155" s="526"/>
      <c r="G1155" s="2">
        <f t="shared" si="26"/>
        <v>406.29899999999998</v>
      </c>
    </row>
    <row r="1156" spans="2:7">
      <c r="B1156" s="526"/>
      <c r="C1156" s="526"/>
      <c r="G1156" s="2">
        <f t="shared" si="26"/>
        <v>406.29899999999998</v>
      </c>
    </row>
    <row r="1157" spans="2:7">
      <c r="B1157" s="526"/>
      <c r="C1157" s="526"/>
      <c r="G1157" s="2">
        <f t="shared" si="26"/>
        <v>406.29899999999998</v>
      </c>
    </row>
    <row r="1158" spans="2:7">
      <c r="B1158" s="526"/>
      <c r="C1158" s="526"/>
      <c r="G1158" s="2">
        <f t="shared" si="26"/>
        <v>406.29899999999998</v>
      </c>
    </row>
    <row r="1159" spans="2:7">
      <c r="B1159" s="526"/>
      <c r="C1159" s="526"/>
      <c r="G1159" s="2">
        <f t="shared" si="26"/>
        <v>406.29899999999998</v>
      </c>
    </row>
    <row r="1160" spans="2:7">
      <c r="B1160" s="526"/>
      <c r="C1160" s="526"/>
      <c r="G1160" s="2">
        <f t="shared" si="26"/>
        <v>406.29899999999998</v>
      </c>
    </row>
    <row r="1161" spans="2:7">
      <c r="B1161" s="526"/>
      <c r="C1161" s="526"/>
      <c r="G1161" s="2">
        <f t="shared" si="26"/>
        <v>406.29899999999998</v>
      </c>
    </row>
    <row r="1162" spans="2:7">
      <c r="B1162" s="526"/>
      <c r="C1162" s="526"/>
      <c r="G1162" s="2">
        <f t="shared" si="26"/>
        <v>406.29899999999998</v>
      </c>
    </row>
    <row r="1163" spans="2:7">
      <c r="B1163" s="526"/>
      <c r="C1163" s="526"/>
      <c r="G1163" s="2">
        <f t="shared" si="26"/>
        <v>406.29899999999998</v>
      </c>
    </row>
    <row r="1164" spans="2:7">
      <c r="B1164" s="526"/>
      <c r="C1164" s="526"/>
      <c r="G1164" s="2">
        <f t="shared" si="26"/>
        <v>406.29899999999998</v>
      </c>
    </row>
    <row r="1165" spans="2:7">
      <c r="B1165" s="526"/>
      <c r="C1165" s="526"/>
      <c r="G1165" s="2">
        <f t="shared" si="26"/>
        <v>406.29899999999998</v>
      </c>
    </row>
    <row r="1166" spans="2:7">
      <c r="B1166" s="526"/>
      <c r="C1166" s="526"/>
      <c r="G1166" s="2">
        <f t="shared" si="26"/>
        <v>406.29899999999998</v>
      </c>
    </row>
    <row r="1167" spans="2:7">
      <c r="B1167" s="526"/>
      <c r="C1167" s="526"/>
      <c r="G1167" s="2">
        <f t="shared" si="26"/>
        <v>406.29899999999998</v>
      </c>
    </row>
    <row r="1168" spans="2:7">
      <c r="B1168" s="526"/>
      <c r="C1168" s="526"/>
      <c r="G1168" s="2">
        <f t="shared" si="26"/>
        <v>406.29899999999998</v>
      </c>
    </row>
    <row r="1169" spans="2:7">
      <c r="B1169" s="526"/>
      <c r="C1169" s="526"/>
      <c r="G1169" s="2">
        <f t="shared" si="26"/>
        <v>406.29899999999998</v>
      </c>
    </row>
    <row r="1170" spans="2:7">
      <c r="B1170" s="526"/>
      <c r="C1170" s="526"/>
      <c r="G1170" s="2">
        <f t="shared" si="26"/>
        <v>406.29899999999998</v>
      </c>
    </row>
    <row r="1171" spans="2:7">
      <c r="B1171" s="526"/>
      <c r="C1171" s="526"/>
      <c r="G1171" s="2">
        <f t="shared" si="26"/>
        <v>406.29899999999998</v>
      </c>
    </row>
    <row r="1172" spans="2:7">
      <c r="B1172" s="526"/>
      <c r="C1172" s="526"/>
      <c r="G1172" s="2">
        <f t="shared" si="26"/>
        <v>406.29899999999998</v>
      </c>
    </row>
    <row r="1173" spans="2:7">
      <c r="B1173" s="526"/>
      <c r="C1173" s="526"/>
      <c r="G1173" s="2">
        <f t="shared" si="26"/>
        <v>406.29899999999998</v>
      </c>
    </row>
    <row r="1174" spans="2:7">
      <c r="B1174" s="526"/>
      <c r="C1174" s="526"/>
      <c r="G1174" s="2">
        <f t="shared" si="26"/>
        <v>406.29899999999998</v>
      </c>
    </row>
    <row r="1175" spans="2:7">
      <c r="B1175" s="526"/>
      <c r="C1175" s="526"/>
      <c r="G1175" s="2">
        <f t="shared" si="26"/>
        <v>406.29899999999998</v>
      </c>
    </row>
    <row r="1176" spans="2:7">
      <c r="B1176" s="526"/>
      <c r="C1176" s="526"/>
      <c r="G1176" s="2">
        <f t="shared" si="26"/>
        <v>406.29899999999998</v>
      </c>
    </row>
    <row r="1177" spans="2:7">
      <c r="B1177" s="526"/>
      <c r="C1177" s="526"/>
      <c r="G1177" s="2">
        <f t="shared" si="26"/>
        <v>406.29899999999998</v>
      </c>
    </row>
    <row r="1178" spans="2:7">
      <c r="B1178" s="526"/>
      <c r="C1178" s="526"/>
      <c r="G1178" s="2">
        <f t="shared" si="26"/>
        <v>406.29899999999998</v>
      </c>
    </row>
    <row r="1179" spans="2:7">
      <c r="B1179" s="526"/>
      <c r="C1179" s="526"/>
      <c r="G1179" s="2">
        <f t="shared" si="26"/>
        <v>406.29899999999998</v>
      </c>
    </row>
    <row r="1180" spans="2:7">
      <c r="B1180" s="526"/>
      <c r="C1180" s="526"/>
      <c r="G1180" s="2">
        <f t="shared" si="26"/>
        <v>406.29899999999998</v>
      </c>
    </row>
    <row r="1181" spans="2:7">
      <c r="B1181" s="526"/>
      <c r="C1181" s="526"/>
      <c r="G1181" s="2">
        <f t="shared" si="26"/>
        <v>406.29899999999998</v>
      </c>
    </row>
    <row r="1182" spans="2:7">
      <c r="B1182" s="526"/>
      <c r="C1182" s="526"/>
      <c r="G1182" s="2">
        <f t="shared" si="26"/>
        <v>406.29899999999998</v>
      </c>
    </row>
    <row r="1183" spans="2:7">
      <c r="B1183" s="526"/>
      <c r="C1183" s="526"/>
      <c r="G1183" s="2">
        <f t="shared" si="26"/>
        <v>406.29899999999998</v>
      </c>
    </row>
    <row r="1184" spans="2:7">
      <c r="B1184" s="526"/>
      <c r="C1184" s="526"/>
      <c r="G1184" s="2">
        <f t="shared" si="26"/>
        <v>406.29899999999998</v>
      </c>
    </row>
    <row r="1185" spans="2:7">
      <c r="B1185" s="526"/>
      <c r="C1185" s="526"/>
      <c r="G1185" s="2">
        <f t="shared" si="26"/>
        <v>406.29899999999998</v>
      </c>
    </row>
    <row r="1186" spans="2:7">
      <c r="B1186" s="526"/>
      <c r="C1186" s="526"/>
      <c r="G1186" s="2">
        <f t="shared" si="26"/>
        <v>406.29899999999998</v>
      </c>
    </row>
    <row r="1187" spans="2:7">
      <c r="B1187" s="526"/>
      <c r="C1187" s="526"/>
      <c r="G1187" s="2">
        <f t="shared" si="26"/>
        <v>406.29899999999998</v>
      </c>
    </row>
    <row r="1188" spans="2:7">
      <c r="B1188" s="526"/>
      <c r="C1188" s="526"/>
      <c r="G1188" s="2">
        <f t="shared" si="26"/>
        <v>406.29899999999998</v>
      </c>
    </row>
    <row r="1189" spans="2:7">
      <c r="B1189" s="526"/>
      <c r="C1189" s="526"/>
      <c r="G1189" s="2">
        <f t="shared" si="26"/>
        <v>406.29899999999998</v>
      </c>
    </row>
    <row r="1190" spans="2:7">
      <c r="B1190" s="526"/>
      <c r="C1190" s="526"/>
      <c r="G1190" s="2">
        <f t="shared" si="26"/>
        <v>406.29899999999998</v>
      </c>
    </row>
    <row r="1191" spans="2:7">
      <c r="B1191" s="526"/>
      <c r="C1191" s="526"/>
      <c r="G1191" s="2">
        <f t="shared" si="26"/>
        <v>406.29899999999998</v>
      </c>
    </row>
    <row r="1192" spans="2:7">
      <c r="B1192" s="526"/>
      <c r="C1192" s="526"/>
      <c r="G1192" s="2">
        <f t="shared" si="26"/>
        <v>406.29899999999998</v>
      </c>
    </row>
    <row r="1193" spans="2:7">
      <c r="B1193" s="526"/>
      <c r="C1193" s="526"/>
      <c r="G1193" s="2">
        <f t="shared" si="26"/>
        <v>406.29899999999998</v>
      </c>
    </row>
    <row r="1194" spans="2:7">
      <c r="B1194" s="526"/>
      <c r="C1194" s="526"/>
      <c r="G1194" s="2">
        <f t="shared" si="26"/>
        <v>406.29899999999998</v>
      </c>
    </row>
    <row r="1195" spans="2:7">
      <c r="B1195" s="526"/>
      <c r="C1195" s="526"/>
      <c r="G1195" s="2">
        <f t="shared" si="26"/>
        <v>406.29899999999998</v>
      </c>
    </row>
    <row r="1196" spans="2:7">
      <c r="B1196" s="526"/>
      <c r="C1196" s="526"/>
      <c r="G1196" s="2">
        <f t="shared" ref="G1196:G1259" si="27">+G1195+E1196-F1196</f>
        <v>406.29899999999998</v>
      </c>
    </row>
    <row r="1197" spans="2:7">
      <c r="B1197" s="526"/>
      <c r="C1197" s="526"/>
      <c r="G1197" s="2">
        <f t="shared" si="27"/>
        <v>406.29899999999998</v>
      </c>
    </row>
    <row r="1198" spans="2:7">
      <c r="B1198" s="526"/>
      <c r="C1198" s="526"/>
      <c r="G1198" s="2">
        <f t="shared" si="27"/>
        <v>406.29899999999998</v>
      </c>
    </row>
    <row r="1199" spans="2:7">
      <c r="B1199" s="526"/>
      <c r="C1199" s="526"/>
      <c r="G1199" s="2">
        <f t="shared" si="27"/>
        <v>406.29899999999998</v>
      </c>
    </row>
    <row r="1200" spans="2:7">
      <c r="B1200" s="526"/>
      <c r="C1200" s="526"/>
      <c r="G1200" s="2">
        <f t="shared" si="27"/>
        <v>406.29899999999998</v>
      </c>
    </row>
    <row r="1201" spans="2:7">
      <c r="B1201" s="526"/>
      <c r="C1201" s="526"/>
      <c r="G1201" s="2">
        <f t="shared" si="27"/>
        <v>406.29899999999998</v>
      </c>
    </row>
    <row r="1202" spans="2:7">
      <c r="B1202" s="526"/>
      <c r="C1202" s="526"/>
      <c r="G1202" s="2">
        <f t="shared" si="27"/>
        <v>406.29899999999998</v>
      </c>
    </row>
    <row r="1203" spans="2:7">
      <c r="B1203" s="526"/>
      <c r="C1203" s="526"/>
      <c r="G1203" s="2">
        <f t="shared" si="27"/>
        <v>406.29899999999998</v>
      </c>
    </row>
    <row r="1204" spans="2:7">
      <c r="B1204" s="526"/>
      <c r="C1204" s="526"/>
      <c r="G1204" s="2">
        <f t="shared" si="27"/>
        <v>406.29899999999998</v>
      </c>
    </row>
    <row r="1205" spans="2:7">
      <c r="B1205" s="526"/>
      <c r="C1205" s="526"/>
      <c r="G1205" s="2">
        <f t="shared" si="27"/>
        <v>406.29899999999998</v>
      </c>
    </row>
    <row r="1206" spans="2:7">
      <c r="B1206" s="526"/>
      <c r="C1206" s="526"/>
      <c r="G1206" s="2">
        <f t="shared" si="27"/>
        <v>406.29899999999998</v>
      </c>
    </row>
    <row r="1207" spans="2:7">
      <c r="B1207" s="526"/>
      <c r="C1207" s="526"/>
      <c r="G1207" s="2">
        <f t="shared" si="27"/>
        <v>406.29899999999998</v>
      </c>
    </row>
    <row r="1208" spans="2:7">
      <c r="B1208" s="526"/>
      <c r="C1208" s="526"/>
      <c r="G1208" s="2">
        <f t="shared" si="27"/>
        <v>406.29899999999998</v>
      </c>
    </row>
    <row r="1209" spans="2:7">
      <c r="B1209" s="526"/>
      <c r="C1209" s="526"/>
      <c r="G1209" s="2">
        <f t="shared" si="27"/>
        <v>406.29899999999998</v>
      </c>
    </row>
    <row r="1210" spans="2:7">
      <c r="B1210" s="526"/>
      <c r="C1210" s="526"/>
      <c r="G1210" s="2">
        <f t="shared" si="27"/>
        <v>406.29899999999998</v>
      </c>
    </row>
    <row r="1211" spans="2:7">
      <c r="B1211" s="526"/>
      <c r="C1211" s="526"/>
      <c r="G1211" s="2">
        <f t="shared" si="27"/>
        <v>406.29899999999998</v>
      </c>
    </row>
    <row r="1212" spans="2:7">
      <c r="B1212" s="526"/>
      <c r="C1212" s="526"/>
      <c r="G1212" s="2">
        <f t="shared" si="27"/>
        <v>406.29899999999998</v>
      </c>
    </row>
    <row r="1213" spans="2:7">
      <c r="B1213" s="526"/>
      <c r="C1213" s="526"/>
      <c r="G1213" s="2">
        <f t="shared" si="27"/>
        <v>406.29899999999998</v>
      </c>
    </row>
    <row r="1214" spans="2:7">
      <c r="B1214" s="526"/>
      <c r="C1214" s="526"/>
      <c r="G1214" s="2">
        <f t="shared" si="27"/>
        <v>406.29899999999998</v>
      </c>
    </row>
    <row r="1215" spans="2:7">
      <c r="B1215" s="526"/>
      <c r="C1215" s="526"/>
      <c r="G1215" s="2">
        <f t="shared" si="27"/>
        <v>406.29899999999998</v>
      </c>
    </row>
    <row r="1216" spans="2:7">
      <c r="B1216" s="526"/>
      <c r="C1216" s="526"/>
      <c r="G1216" s="2">
        <f t="shared" si="27"/>
        <v>406.29899999999998</v>
      </c>
    </row>
    <row r="1217" spans="2:7">
      <c r="B1217" s="526"/>
      <c r="C1217" s="526"/>
      <c r="G1217" s="2">
        <f t="shared" si="27"/>
        <v>406.29899999999998</v>
      </c>
    </row>
    <row r="1218" spans="2:7">
      <c r="B1218" s="526"/>
      <c r="C1218" s="526"/>
      <c r="G1218" s="2">
        <f t="shared" si="27"/>
        <v>406.29899999999998</v>
      </c>
    </row>
    <row r="1219" spans="2:7">
      <c r="B1219" s="526"/>
      <c r="C1219" s="526"/>
      <c r="G1219" s="2">
        <f t="shared" si="27"/>
        <v>406.29899999999998</v>
      </c>
    </row>
    <row r="1220" spans="2:7">
      <c r="B1220" s="526"/>
      <c r="C1220" s="526"/>
      <c r="G1220" s="2">
        <f t="shared" si="27"/>
        <v>406.29899999999998</v>
      </c>
    </row>
    <row r="1221" spans="2:7">
      <c r="B1221" s="526"/>
      <c r="C1221" s="526"/>
      <c r="G1221" s="2">
        <f t="shared" si="27"/>
        <v>406.29899999999998</v>
      </c>
    </row>
    <row r="1222" spans="2:7">
      <c r="B1222" s="526"/>
      <c r="C1222" s="526"/>
      <c r="G1222" s="2">
        <f t="shared" si="27"/>
        <v>406.29899999999998</v>
      </c>
    </row>
    <row r="1223" spans="2:7">
      <c r="B1223" s="526"/>
      <c r="C1223" s="526"/>
      <c r="G1223" s="2">
        <f t="shared" si="27"/>
        <v>406.29899999999998</v>
      </c>
    </row>
    <row r="1224" spans="2:7">
      <c r="B1224" s="526"/>
      <c r="C1224" s="526"/>
      <c r="G1224" s="2">
        <f t="shared" si="27"/>
        <v>406.29899999999998</v>
      </c>
    </row>
    <row r="1225" spans="2:7">
      <c r="B1225" s="526"/>
      <c r="C1225" s="526"/>
      <c r="G1225" s="2">
        <f t="shared" si="27"/>
        <v>406.29899999999998</v>
      </c>
    </row>
    <row r="1226" spans="2:7">
      <c r="B1226" s="526"/>
      <c r="C1226" s="526"/>
      <c r="G1226" s="2">
        <f t="shared" si="27"/>
        <v>406.29899999999998</v>
      </c>
    </row>
    <row r="1227" spans="2:7">
      <c r="B1227" s="526"/>
      <c r="C1227" s="526"/>
      <c r="G1227" s="2">
        <f t="shared" si="27"/>
        <v>406.29899999999998</v>
      </c>
    </row>
    <row r="1228" spans="2:7">
      <c r="B1228" s="526"/>
      <c r="C1228" s="526"/>
      <c r="G1228" s="2">
        <f t="shared" si="27"/>
        <v>406.29899999999998</v>
      </c>
    </row>
    <row r="1229" spans="2:7">
      <c r="B1229" s="526"/>
      <c r="C1229" s="526"/>
      <c r="G1229" s="2">
        <f t="shared" si="27"/>
        <v>406.29899999999998</v>
      </c>
    </row>
    <row r="1230" spans="2:7">
      <c r="B1230" s="526"/>
      <c r="C1230" s="526"/>
      <c r="G1230" s="2">
        <f t="shared" si="27"/>
        <v>406.29899999999998</v>
      </c>
    </row>
    <row r="1231" spans="2:7">
      <c r="B1231" s="526"/>
      <c r="C1231" s="526"/>
      <c r="G1231" s="2">
        <f t="shared" si="27"/>
        <v>406.29899999999998</v>
      </c>
    </row>
    <row r="1232" spans="2:7">
      <c r="B1232" s="526"/>
      <c r="C1232" s="526"/>
      <c r="G1232" s="2">
        <f t="shared" si="27"/>
        <v>406.29899999999998</v>
      </c>
    </row>
    <row r="1233" spans="2:7">
      <c r="B1233" s="526"/>
      <c r="C1233" s="526"/>
      <c r="G1233" s="2">
        <f t="shared" si="27"/>
        <v>406.29899999999998</v>
      </c>
    </row>
    <row r="1234" spans="2:7">
      <c r="B1234" s="526"/>
      <c r="C1234" s="526"/>
      <c r="G1234" s="2">
        <f t="shared" si="27"/>
        <v>406.29899999999998</v>
      </c>
    </row>
    <row r="1235" spans="2:7">
      <c r="B1235" s="526"/>
      <c r="C1235" s="526"/>
      <c r="G1235" s="2">
        <f t="shared" si="27"/>
        <v>406.29899999999998</v>
      </c>
    </row>
    <row r="1236" spans="2:7">
      <c r="B1236" s="526"/>
      <c r="C1236" s="526"/>
      <c r="G1236" s="2">
        <f t="shared" si="27"/>
        <v>406.29899999999998</v>
      </c>
    </row>
    <row r="1237" spans="2:7">
      <c r="B1237" s="526"/>
      <c r="C1237" s="526"/>
      <c r="G1237" s="2">
        <f t="shared" si="27"/>
        <v>406.29899999999998</v>
      </c>
    </row>
    <row r="1238" spans="2:7">
      <c r="B1238" s="526"/>
      <c r="C1238" s="526"/>
      <c r="G1238" s="2">
        <f t="shared" si="27"/>
        <v>406.29899999999998</v>
      </c>
    </row>
    <row r="1239" spans="2:7">
      <c r="B1239" s="526"/>
      <c r="C1239" s="526"/>
      <c r="G1239" s="2">
        <f t="shared" si="27"/>
        <v>406.29899999999998</v>
      </c>
    </row>
    <row r="1240" spans="2:7">
      <c r="B1240" s="526"/>
      <c r="C1240" s="526"/>
      <c r="G1240" s="2">
        <f t="shared" si="27"/>
        <v>406.29899999999998</v>
      </c>
    </row>
    <row r="1241" spans="2:7">
      <c r="B1241" s="526"/>
      <c r="C1241" s="526"/>
      <c r="G1241" s="2">
        <f t="shared" si="27"/>
        <v>406.29899999999998</v>
      </c>
    </row>
    <row r="1242" spans="2:7">
      <c r="B1242" s="526"/>
      <c r="C1242" s="526"/>
      <c r="G1242" s="2">
        <f t="shared" si="27"/>
        <v>406.29899999999998</v>
      </c>
    </row>
    <row r="1243" spans="2:7">
      <c r="B1243" s="526"/>
      <c r="C1243" s="526"/>
      <c r="G1243" s="2">
        <f t="shared" si="27"/>
        <v>406.29899999999998</v>
      </c>
    </row>
    <row r="1244" spans="2:7">
      <c r="B1244" s="526"/>
      <c r="C1244" s="526"/>
      <c r="G1244" s="2">
        <f t="shared" si="27"/>
        <v>406.29899999999998</v>
      </c>
    </row>
    <row r="1245" spans="2:7">
      <c r="B1245" s="526"/>
      <c r="C1245" s="526"/>
      <c r="G1245" s="2">
        <f t="shared" si="27"/>
        <v>406.29899999999998</v>
      </c>
    </row>
    <row r="1246" spans="2:7">
      <c r="B1246" s="526"/>
      <c r="C1246" s="526"/>
      <c r="G1246" s="2">
        <f t="shared" si="27"/>
        <v>406.29899999999998</v>
      </c>
    </row>
    <row r="1247" spans="2:7">
      <c r="B1247" s="526"/>
      <c r="C1247" s="526"/>
      <c r="G1247" s="2">
        <f t="shared" si="27"/>
        <v>406.29899999999998</v>
      </c>
    </row>
    <row r="1248" spans="2:7">
      <c r="B1248" s="526"/>
      <c r="C1248" s="526"/>
      <c r="G1248" s="2">
        <f t="shared" si="27"/>
        <v>406.29899999999998</v>
      </c>
    </row>
    <row r="1249" spans="2:7">
      <c r="B1249" s="526"/>
      <c r="C1249" s="526"/>
      <c r="G1249" s="2">
        <f t="shared" si="27"/>
        <v>406.29899999999998</v>
      </c>
    </row>
    <row r="1250" spans="2:7">
      <c r="B1250" s="526"/>
      <c r="C1250" s="526"/>
      <c r="G1250" s="2">
        <f t="shared" si="27"/>
        <v>406.29899999999998</v>
      </c>
    </row>
    <row r="1251" spans="2:7">
      <c r="B1251" s="526"/>
      <c r="C1251" s="526"/>
      <c r="G1251" s="2">
        <f t="shared" si="27"/>
        <v>406.29899999999998</v>
      </c>
    </row>
    <row r="1252" spans="2:7">
      <c r="B1252" s="526"/>
      <c r="C1252" s="526"/>
      <c r="G1252" s="2">
        <f t="shared" si="27"/>
        <v>406.29899999999998</v>
      </c>
    </row>
    <row r="1253" spans="2:7">
      <c r="B1253" s="526"/>
      <c r="C1253" s="526"/>
      <c r="G1253" s="2">
        <f t="shared" si="27"/>
        <v>406.29899999999998</v>
      </c>
    </row>
    <row r="1254" spans="2:7">
      <c r="B1254" s="526"/>
      <c r="C1254" s="526"/>
      <c r="G1254" s="2">
        <f t="shared" si="27"/>
        <v>406.29899999999998</v>
      </c>
    </row>
    <row r="1255" spans="2:7">
      <c r="B1255" s="526"/>
      <c r="C1255" s="526"/>
      <c r="G1255" s="2">
        <f t="shared" si="27"/>
        <v>406.29899999999998</v>
      </c>
    </row>
    <row r="1256" spans="2:7">
      <c r="B1256" s="526"/>
      <c r="C1256" s="526"/>
      <c r="G1256" s="2">
        <f t="shared" si="27"/>
        <v>406.29899999999998</v>
      </c>
    </row>
    <row r="1257" spans="2:7">
      <c r="B1257" s="526"/>
      <c r="C1257" s="526"/>
      <c r="G1257" s="2">
        <f t="shared" si="27"/>
        <v>406.29899999999998</v>
      </c>
    </row>
    <row r="1258" spans="2:7">
      <c r="B1258" s="526"/>
      <c r="C1258" s="526"/>
      <c r="G1258" s="2">
        <f t="shared" si="27"/>
        <v>406.29899999999998</v>
      </c>
    </row>
    <row r="1259" spans="2:7">
      <c r="B1259" s="526"/>
      <c r="C1259" s="526"/>
      <c r="G1259" s="2">
        <f t="shared" si="27"/>
        <v>406.29899999999998</v>
      </c>
    </row>
    <row r="1260" spans="2:7">
      <c r="B1260" s="526"/>
      <c r="C1260" s="526"/>
      <c r="G1260" s="2">
        <f t="shared" ref="G1260:G1320" si="28">+G1259+E1260-F1260</f>
        <v>406.29899999999998</v>
      </c>
    </row>
    <row r="1261" spans="2:7">
      <c r="B1261" s="526"/>
      <c r="C1261" s="526"/>
      <c r="G1261" s="2">
        <f t="shared" si="28"/>
        <v>406.29899999999998</v>
      </c>
    </row>
    <row r="1262" spans="2:7">
      <c r="B1262" s="526"/>
      <c r="C1262" s="526"/>
      <c r="G1262" s="2">
        <f t="shared" si="28"/>
        <v>406.29899999999998</v>
      </c>
    </row>
    <row r="1263" spans="2:7">
      <c r="B1263" s="526"/>
      <c r="C1263" s="526"/>
      <c r="G1263" s="2">
        <f t="shared" si="28"/>
        <v>406.29899999999998</v>
      </c>
    </row>
    <row r="1264" spans="2:7">
      <c r="B1264" s="526"/>
      <c r="C1264" s="526"/>
      <c r="G1264" s="2">
        <f t="shared" si="28"/>
        <v>406.29899999999998</v>
      </c>
    </row>
    <row r="1265" spans="2:7">
      <c r="B1265" s="526"/>
      <c r="C1265" s="526"/>
      <c r="G1265" s="2">
        <f t="shared" si="28"/>
        <v>406.29899999999998</v>
      </c>
    </row>
    <row r="1266" spans="2:7">
      <c r="B1266" s="526"/>
      <c r="C1266" s="526"/>
      <c r="G1266" s="2">
        <f t="shared" si="28"/>
        <v>406.29899999999998</v>
      </c>
    </row>
    <row r="1267" spans="2:7">
      <c r="B1267" s="526"/>
      <c r="C1267" s="526"/>
      <c r="G1267" s="2">
        <f t="shared" si="28"/>
        <v>406.29899999999998</v>
      </c>
    </row>
    <row r="1268" spans="2:7">
      <c r="B1268" s="526"/>
      <c r="C1268" s="526"/>
      <c r="G1268" s="2">
        <f t="shared" si="28"/>
        <v>406.29899999999998</v>
      </c>
    </row>
    <row r="1269" spans="2:7">
      <c r="B1269" s="526"/>
      <c r="C1269" s="526"/>
      <c r="G1269" s="2">
        <f t="shared" si="28"/>
        <v>406.29899999999998</v>
      </c>
    </row>
    <row r="1270" spans="2:7">
      <c r="B1270" s="526"/>
      <c r="C1270" s="526"/>
      <c r="G1270" s="2">
        <f t="shared" si="28"/>
        <v>406.29899999999998</v>
      </c>
    </row>
    <row r="1271" spans="2:7">
      <c r="B1271" s="526"/>
      <c r="C1271" s="526"/>
      <c r="G1271" s="2">
        <f t="shared" si="28"/>
        <v>406.29899999999998</v>
      </c>
    </row>
    <row r="1272" spans="2:7">
      <c r="B1272" s="526"/>
      <c r="C1272" s="526"/>
      <c r="G1272" s="2">
        <f t="shared" si="28"/>
        <v>406.29899999999998</v>
      </c>
    </row>
    <row r="1273" spans="2:7">
      <c r="B1273" s="526"/>
      <c r="C1273" s="526"/>
      <c r="G1273" s="2">
        <f t="shared" si="28"/>
        <v>406.29899999999998</v>
      </c>
    </row>
    <row r="1274" spans="2:7">
      <c r="B1274" s="526"/>
      <c r="C1274" s="526"/>
      <c r="G1274" s="2">
        <f t="shared" si="28"/>
        <v>406.29899999999998</v>
      </c>
    </row>
    <row r="1275" spans="2:7">
      <c r="B1275" s="526"/>
      <c r="C1275" s="526"/>
      <c r="G1275" s="2">
        <f t="shared" si="28"/>
        <v>406.29899999999998</v>
      </c>
    </row>
    <row r="1276" spans="2:7">
      <c r="B1276" s="526"/>
      <c r="C1276" s="526"/>
      <c r="G1276" s="2">
        <f t="shared" si="28"/>
        <v>406.29899999999998</v>
      </c>
    </row>
    <row r="1277" spans="2:7">
      <c r="B1277" s="526"/>
      <c r="C1277" s="526"/>
      <c r="G1277" s="2">
        <f t="shared" si="28"/>
        <v>406.29899999999998</v>
      </c>
    </row>
    <row r="1278" spans="2:7">
      <c r="B1278" s="526"/>
      <c r="C1278" s="526"/>
      <c r="G1278" s="2">
        <f t="shared" si="28"/>
        <v>406.29899999999998</v>
      </c>
    </row>
    <row r="1279" spans="2:7">
      <c r="B1279" s="526"/>
      <c r="C1279" s="526"/>
      <c r="G1279" s="2">
        <f t="shared" si="28"/>
        <v>406.29899999999998</v>
      </c>
    </row>
    <row r="1280" spans="2:7">
      <c r="B1280" s="526"/>
      <c r="C1280" s="526"/>
      <c r="G1280" s="2">
        <f t="shared" si="28"/>
        <v>406.29899999999998</v>
      </c>
    </row>
    <row r="1281" spans="2:7">
      <c r="B1281" s="526"/>
      <c r="C1281" s="526"/>
      <c r="G1281" s="2">
        <f t="shared" si="28"/>
        <v>406.29899999999998</v>
      </c>
    </row>
    <row r="1282" spans="2:7">
      <c r="B1282" s="526"/>
      <c r="C1282" s="526"/>
      <c r="G1282" s="2">
        <f t="shared" si="28"/>
        <v>406.29899999999998</v>
      </c>
    </row>
    <row r="1283" spans="2:7">
      <c r="B1283" s="526"/>
      <c r="C1283" s="526"/>
      <c r="G1283" s="2">
        <f t="shared" si="28"/>
        <v>406.29899999999998</v>
      </c>
    </row>
    <row r="1284" spans="2:7">
      <c r="B1284" s="526"/>
      <c r="C1284" s="526"/>
      <c r="G1284" s="2">
        <f t="shared" si="28"/>
        <v>406.29899999999998</v>
      </c>
    </row>
    <row r="1285" spans="2:7">
      <c r="B1285" s="526"/>
      <c r="C1285" s="526"/>
      <c r="G1285" s="2">
        <f t="shared" si="28"/>
        <v>406.29899999999998</v>
      </c>
    </row>
    <row r="1286" spans="2:7">
      <c r="B1286" s="526"/>
      <c r="C1286" s="526"/>
      <c r="G1286" s="2">
        <f t="shared" si="28"/>
        <v>406.29899999999998</v>
      </c>
    </row>
    <row r="1287" spans="2:7">
      <c r="B1287" s="526"/>
      <c r="C1287" s="526"/>
      <c r="G1287" s="2">
        <f t="shared" si="28"/>
        <v>406.29899999999998</v>
      </c>
    </row>
    <row r="1288" spans="2:7">
      <c r="B1288" s="526"/>
      <c r="C1288" s="526"/>
      <c r="G1288" s="2">
        <f t="shared" si="28"/>
        <v>406.29899999999998</v>
      </c>
    </row>
    <row r="1289" spans="2:7">
      <c r="B1289" s="526"/>
      <c r="C1289" s="526"/>
      <c r="G1289" s="2">
        <f t="shared" si="28"/>
        <v>406.29899999999998</v>
      </c>
    </row>
    <row r="1290" spans="2:7">
      <c r="B1290" s="526"/>
      <c r="C1290" s="526"/>
      <c r="G1290" s="2">
        <f t="shared" si="28"/>
        <v>406.29899999999998</v>
      </c>
    </row>
    <row r="1291" spans="2:7">
      <c r="B1291" s="526"/>
      <c r="C1291" s="526"/>
      <c r="G1291" s="2">
        <f t="shared" si="28"/>
        <v>406.29899999999998</v>
      </c>
    </row>
    <row r="1292" spans="2:7">
      <c r="B1292" s="526"/>
      <c r="C1292" s="526"/>
      <c r="G1292" s="2">
        <f t="shared" si="28"/>
        <v>406.29899999999998</v>
      </c>
    </row>
    <row r="1293" spans="2:7">
      <c r="B1293" s="526"/>
      <c r="C1293" s="526"/>
      <c r="G1293" s="2">
        <f t="shared" si="28"/>
        <v>406.29899999999998</v>
      </c>
    </row>
    <row r="1294" spans="2:7">
      <c r="B1294" s="526"/>
      <c r="C1294" s="526"/>
      <c r="G1294" s="2">
        <f t="shared" si="28"/>
        <v>406.29899999999998</v>
      </c>
    </row>
    <row r="1295" spans="2:7">
      <c r="B1295" s="526"/>
      <c r="C1295" s="526"/>
      <c r="G1295" s="2">
        <f t="shared" si="28"/>
        <v>406.29899999999998</v>
      </c>
    </row>
    <row r="1296" spans="2:7">
      <c r="B1296" s="526"/>
      <c r="C1296" s="526"/>
      <c r="G1296" s="2">
        <f t="shared" si="28"/>
        <v>406.29899999999998</v>
      </c>
    </row>
    <row r="1297" spans="2:7">
      <c r="B1297" s="526"/>
      <c r="C1297" s="526"/>
      <c r="G1297" s="2">
        <f t="shared" si="28"/>
        <v>406.29899999999998</v>
      </c>
    </row>
    <row r="1298" spans="2:7">
      <c r="B1298" s="526"/>
      <c r="C1298" s="526"/>
      <c r="G1298" s="2">
        <f t="shared" si="28"/>
        <v>406.29899999999998</v>
      </c>
    </row>
    <row r="1299" spans="2:7">
      <c r="B1299" s="526"/>
      <c r="C1299" s="526"/>
      <c r="G1299" s="2">
        <f t="shared" si="28"/>
        <v>406.29899999999998</v>
      </c>
    </row>
    <row r="1300" spans="2:7">
      <c r="B1300" s="526"/>
      <c r="C1300" s="526"/>
      <c r="G1300" s="2">
        <f t="shared" si="28"/>
        <v>406.29899999999998</v>
      </c>
    </row>
    <row r="1301" spans="2:7">
      <c r="B1301" s="526"/>
      <c r="C1301" s="526"/>
      <c r="G1301" s="2">
        <f t="shared" si="28"/>
        <v>406.29899999999998</v>
      </c>
    </row>
    <row r="1302" spans="2:7">
      <c r="B1302" s="526"/>
      <c r="C1302" s="526"/>
      <c r="G1302" s="2">
        <f t="shared" si="28"/>
        <v>406.29899999999998</v>
      </c>
    </row>
    <row r="1303" spans="2:7">
      <c r="B1303" s="526"/>
      <c r="C1303" s="526"/>
      <c r="G1303" s="2">
        <f t="shared" si="28"/>
        <v>406.29899999999998</v>
      </c>
    </row>
    <row r="1304" spans="2:7">
      <c r="B1304" s="526"/>
      <c r="C1304" s="526"/>
      <c r="G1304" s="2">
        <f t="shared" si="28"/>
        <v>406.29899999999998</v>
      </c>
    </row>
    <row r="1305" spans="2:7">
      <c r="B1305" s="526"/>
      <c r="C1305" s="526"/>
      <c r="G1305" s="2">
        <f t="shared" si="28"/>
        <v>406.29899999999998</v>
      </c>
    </row>
    <row r="1306" spans="2:7">
      <c r="B1306" s="526"/>
      <c r="C1306" s="526"/>
      <c r="G1306" s="2">
        <f t="shared" si="28"/>
        <v>406.29899999999998</v>
      </c>
    </row>
    <row r="1307" spans="2:7">
      <c r="B1307" s="526"/>
      <c r="C1307" s="526"/>
      <c r="G1307" s="2">
        <f t="shared" si="28"/>
        <v>406.29899999999998</v>
      </c>
    </row>
    <row r="1308" spans="2:7">
      <c r="B1308" s="526"/>
      <c r="C1308" s="526"/>
      <c r="G1308" s="2">
        <f t="shared" si="28"/>
        <v>406.29899999999998</v>
      </c>
    </row>
    <row r="1309" spans="2:7">
      <c r="B1309" s="526"/>
      <c r="C1309" s="526"/>
      <c r="G1309" s="2">
        <f t="shared" si="28"/>
        <v>406.29899999999998</v>
      </c>
    </row>
    <row r="1310" spans="2:7">
      <c r="B1310" s="526"/>
      <c r="C1310" s="526"/>
      <c r="G1310" s="2">
        <f t="shared" si="28"/>
        <v>406.29899999999998</v>
      </c>
    </row>
    <row r="1311" spans="2:7">
      <c r="B1311" s="526"/>
      <c r="C1311" s="526"/>
      <c r="G1311" s="2">
        <f t="shared" si="28"/>
        <v>406.29899999999998</v>
      </c>
    </row>
    <row r="1312" spans="2:7">
      <c r="B1312" s="526"/>
      <c r="C1312" s="526"/>
      <c r="G1312" s="2">
        <f t="shared" si="28"/>
        <v>406.29899999999998</v>
      </c>
    </row>
    <row r="1313" spans="2:7">
      <c r="B1313" s="526"/>
      <c r="C1313" s="526"/>
      <c r="G1313" s="2">
        <f t="shared" si="28"/>
        <v>406.29899999999998</v>
      </c>
    </row>
    <row r="1314" spans="2:7">
      <c r="B1314" s="526"/>
      <c r="C1314" s="526"/>
      <c r="G1314" s="2">
        <f t="shared" si="28"/>
        <v>406.29899999999998</v>
      </c>
    </row>
    <row r="1315" spans="2:7">
      <c r="B1315" s="526"/>
      <c r="C1315" s="526"/>
      <c r="G1315" s="2">
        <f t="shared" si="28"/>
        <v>406.29899999999998</v>
      </c>
    </row>
    <row r="1316" spans="2:7">
      <c r="B1316" s="526"/>
      <c r="C1316" s="526"/>
      <c r="G1316" s="2">
        <f t="shared" si="28"/>
        <v>406.29899999999998</v>
      </c>
    </row>
    <row r="1317" spans="2:7">
      <c r="B1317" s="526"/>
      <c r="C1317" s="526"/>
      <c r="G1317" s="2">
        <f t="shared" si="28"/>
        <v>406.29899999999998</v>
      </c>
    </row>
    <row r="1318" spans="2:7">
      <c r="B1318" s="526"/>
      <c r="C1318" s="526"/>
      <c r="G1318" s="2">
        <f t="shared" si="28"/>
        <v>406.29899999999998</v>
      </c>
    </row>
    <row r="1319" spans="2:7">
      <c r="B1319" s="526"/>
      <c r="C1319" s="526"/>
      <c r="G1319" s="2">
        <f t="shared" si="28"/>
        <v>406.29899999999998</v>
      </c>
    </row>
    <row r="1320" spans="2:7">
      <c r="B1320" s="526"/>
      <c r="C1320" s="526"/>
      <c r="G1320" s="2">
        <f t="shared" si="28"/>
        <v>406.29899999999998</v>
      </c>
    </row>
    <row r="1321" spans="2:7">
      <c r="B1321" s="526"/>
      <c r="C1321" s="526"/>
    </row>
    <row r="1322" spans="2:7">
      <c r="B1322" s="526"/>
      <c r="C1322" s="526"/>
    </row>
    <row r="1323" spans="2:7">
      <c r="B1323" s="526"/>
      <c r="C1323" s="526"/>
    </row>
  </sheetData>
  <autoFilter ref="A4:G122" xr:uid="{00000000-0009-0000-0000-00002F000000}"/>
  <mergeCells count="1">
    <mergeCell ref="B2:G2"/>
  </mergeCells>
  <phoneticPr fontId="27" type="noConversion"/>
  <pageMargins left="0.70866141732283472" right="0.70866141732283472" top="0.74803149606299213" bottom="0.74803149606299213" header="0.31496062992125984" footer="0.31496062992125984"/>
  <pageSetup paperSize="9" scale="87" orientation="portrait"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2:P1317"/>
  <sheetViews>
    <sheetView topLeftCell="A924" zoomScaleNormal="100" workbookViewId="0">
      <selection activeCell="F937" sqref="F937"/>
    </sheetView>
  </sheetViews>
  <sheetFormatPr defaultColWidth="11.42578125" defaultRowHeight="15"/>
  <cols>
    <col min="1" max="1" width="11.42578125" style="7"/>
    <col min="2" max="2" width="14.7109375" style="9" customWidth="1"/>
    <col min="3" max="3" width="14.5703125" style="9" bestFit="1" customWidth="1"/>
    <col min="4" max="4" width="51.5703125" bestFit="1" customWidth="1"/>
    <col min="5" max="5" width="11.42578125" style="26"/>
    <col min="6" max="6" width="11.42578125" style="2"/>
    <col min="7" max="7" width="12.42578125" customWidth="1"/>
    <col min="9" max="9" width="12.42578125" bestFit="1" customWidth="1"/>
    <col min="10" max="10" width="15.7109375" bestFit="1" customWidth="1"/>
    <col min="11" max="11" width="34.140625" bestFit="1" customWidth="1"/>
    <col min="13" max="13" width="23" bestFit="1" customWidth="1"/>
    <col min="15" max="15" width="7.85546875" bestFit="1" customWidth="1"/>
  </cols>
  <sheetData>
    <row r="2" spans="1:7">
      <c r="B2" s="542" t="s">
        <v>736</v>
      </c>
      <c r="C2" s="542"/>
      <c r="D2" s="542"/>
      <c r="E2" s="542"/>
      <c r="F2" s="542"/>
      <c r="G2" s="542"/>
    </row>
    <row r="4" spans="1:7" ht="30.75">
      <c r="A4" s="43" t="s">
        <v>1</v>
      </c>
      <c r="B4" s="528" t="s">
        <v>2</v>
      </c>
      <c r="C4" s="528" t="s">
        <v>3</v>
      </c>
      <c r="D4" s="528" t="s">
        <v>4</v>
      </c>
      <c r="E4" s="169" t="s">
        <v>5</v>
      </c>
      <c r="F4" s="13" t="s">
        <v>6</v>
      </c>
      <c r="G4" s="13" t="s">
        <v>7</v>
      </c>
    </row>
    <row r="5" spans="1:7">
      <c r="A5" s="44">
        <v>42736</v>
      </c>
      <c r="B5" s="525" t="s">
        <v>8</v>
      </c>
      <c r="C5" s="526"/>
      <c r="G5" s="2">
        <v>269.2</v>
      </c>
    </row>
    <row r="6" spans="1:7">
      <c r="A6" s="7">
        <v>42781</v>
      </c>
      <c r="B6" s="526">
        <v>12956</v>
      </c>
      <c r="C6" s="526" t="s">
        <v>9</v>
      </c>
      <c r="F6" s="2">
        <v>269.2</v>
      </c>
      <c r="G6" s="2">
        <f t="shared" ref="G6:G73" si="0">+G5+E6-F6</f>
        <v>0</v>
      </c>
    </row>
    <row r="7" spans="1:7">
      <c r="A7" s="44">
        <v>42766</v>
      </c>
      <c r="B7" s="525" t="s">
        <v>14</v>
      </c>
      <c r="C7" s="525" t="s">
        <v>15</v>
      </c>
      <c r="D7" t="s">
        <v>16</v>
      </c>
      <c r="E7" s="160">
        <v>40.299999999999997</v>
      </c>
      <c r="G7" s="2">
        <f t="shared" si="0"/>
        <v>40.299999999999997</v>
      </c>
    </row>
    <row r="8" spans="1:7">
      <c r="B8" s="526"/>
      <c r="C8" s="526"/>
      <c r="D8" t="s">
        <v>17</v>
      </c>
      <c r="E8" s="160">
        <v>52</v>
      </c>
      <c r="G8" s="2">
        <f t="shared" si="0"/>
        <v>92.3</v>
      </c>
    </row>
    <row r="9" spans="1:7">
      <c r="B9" s="526"/>
      <c r="C9" s="526"/>
      <c r="D9" t="s">
        <v>18</v>
      </c>
      <c r="E9" s="160">
        <v>60</v>
      </c>
      <c r="G9" s="2">
        <f t="shared" si="0"/>
        <v>152.30000000000001</v>
      </c>
    </row>
    <row r="10" spans="1:7">
      <c r="B10" s="526"/>
      <c r="C10" s="526"/>
      <c r="D10" t="s">
        <v>19</v>
      </c>
      <c r="E10" s="160">
        <v>2</v>
      </c>
      <c r="G10" s="2">
        <f t="shared" si="0"/>
        <v>154.30000000000001</v>
      </c>
    </row>
    <row r="11" spans="1:7">
      <c r="A11" s="7">
        <v>42766</v>
      </c>
      <c r="B11" s="526" t="s">
        <v>114</v>
      </c>
      <c r="C11" s="526" t="s">
        <v>15</v>
      </c>
      <c r="D11" t="s">
        <v>18</v>
      </c>
      <c r="E11" s="160"/>
      <c r="F11" s="2">
        <v>60</v>
      </c>
      <c r="G11" s="2">
        <f t="shared" si="0"/>
        <v>94.300000000000011</v>
      </c>
    </row>
    <row r="12" spans="1:7">
      <c r="A12" s="7">
        <v>42766</v>
      </c>
      <c r="B12" s="526" t="s">
        <v>114</v>
      </c>
      <c r="C12" s="526" t="s">
        <v>15</v>
      </c>
      <c r="D12" t="s">
        <v>19</v>
      </c>
      <c r="E12" s="160"/>
      <c r="F12" s="2">
        <v>2</v>
      </c>
      <c r="G12" s="2">
        <f t="shared" si="0"/>
        <v>92.300000000000011</v>
      </c>
    </row>
    <row r="13" spans="1:7">
      <c r="A13" s="7">
        <v>42787</v>
      </c>
      <c r="B13" s="12">
        <v>12340</v>
      </c>
      <c r="C13" s="526" t="s">
        <v>15</v>
      </c>
      <c r="D13" t="s">
        <v>16</v>
      </c>
      <c r="E13" s="160"/>
      <c r="F13" s="2">
        <v>40.299999999999997</v>
      </c>
      <c r="G13" s="2">
        <f t="shared" si="0"/>
        <v>52.000000000000014</v>
      </c>
    </row>
    <row r="14" spans="1:7">
      <c r="A14" s="7">
        <v>42787</v>
      </c>
      <c r="B14" s="526">
        <v>12340</v>
      </c>
      <c r="C14" s="526" t="s">
        <v>15</v>
      </c>
      <c r="D14" t="s">
        <v>17</v>
      </c>
      <c r="E14" s="160"/>
      <c r="F14" s="2">
        <v>52</v>
      </c>
      <c r="G14" s="2">
        <f t="shared" si="0"/>
        <v>0</v>
      </c>
    </row>
    <row r="15" spans="1:7">
      <c r="A15" s="44">
        <v>42794</v>
      </c>
      <c r="B15" s="525" t="s">
        <v>14</v>
      </c>
      <c r="C15" s="525" t="s">
        <v>20</v>
      </c>
      <c r="D15" t="s">
        <v>16</v>
      </c>
      <c r="E15" s="160">
        <v>58.3</v>
      </c>
      <c r="G15" s="2">
        <f t="shared" si="0"/>
        <v>58.3</v>
      </c>
    </row>
    <row r="16" spans="1:7">
      <c r="B16" s="526"/>
      <c r="C16" s="526"/>
      <c r="D16" t="s">
        <v>17</v>
      </c>
      <c r="E16" s="160">
        <v>36.299999999999997</v>
      </c>
      <c r="G16" s="2">
        <f t="shared" si="0"/>
        <v>94.6</v>
      </c>
    </row>
    <row r="17" spans="1:7">
      <c r="B17" s="526"/>
      <c r="C17" s="526"/>
      <c r="D17" t="s">
        <v>18</v>
      </c>
      <c r="E17" s="160">
        <v>56</v>
      </c>
      <c r="G17" s="2">
        <f t="shared" si="0"/>
        <v>150.6</v>
      </c>
    </row>
    <row r="18" spans="1:7">
      <c r="B18" s="526"/>
      <c r="C18" s="526"/>
      <c r="D18" t="s">
        <v>19</v>
      </c>
      <c r="E18" s="160">
        <v>2</v>
      </c>
      <c r="G18" s="2">
        <f t="shared" si="0"/>
        <v>152.6</v>
      </c>
    </row>
    <row r="19" spans="1:7">
      <c r="A19" s="7">
        <v>42794</v>
      </c>
      <c r="B19" s="526" t="s">
        <v>114</v>
      </c>
      <c r="C19" s="526" t="s">
        <v>20</v>
      </c>
      <c r="D19" t="s">
        <v>18</v>
      </c>
      <c r="E19" s="160"/>
      <c r="F19" s="2">
        <v>56</v>
      </c>
      <c r="G19" s="2">
        <f t="shared" si="0"/>
        <v>96.6</v>
      </c>
    </row>
    <row r="20" spans="1:7">
      <c r="A20" s="7">
        <v>42794</v>
      </c>
      <c r="B20" s="526" t="s">
        <v>114</v>
      </c>
      <c r="C20" s="526" t="s">
        <v>20</v>
      </c>
      <c r="D20" t="s">
        <v>19</v>
      </c>
      <c r="E20" s="160"/>
      <c r="F20" s="2">
        <v>2</v>
      </c>
      <c r="G20" s="2">
        <f t="shared" si="0"/>
        <v>94.6</v>
      </c>
    </row>
    <row r="21" spans="1:7">
      <c r="A21" s="7">
        <v>42822</v>
      </c>
      <c r="B21" s="526">
        <v>12611</v>
      </c>
      <c r="C21" s="526" t="s">
        <v>20</v>
      </c>
      <c r="D21" t="s">
        <v>16</v>
      </c>
      <c r="E21" s="160"/>
      <c r="F21" s="2">
        <v>58.3</v>
      </c>
      <c r="G21" s="2">
        <f t="shared" si="0"/>
        <v>36.299999999999997</v>
      </c>
    </row>
    <row r="22" spans="1:7">
      <c r="A22" s="7">
        <v>42822</v>
      </c>
      <c r="B22" s="526">
        <v>12611</v>
      </c>
      <c r="C22" s="526" t="s">
        <v>20</v>
      </c>
      <c r="D22" t="s">
        <v>17</v>
      </c>
      <c r="E22" s="160"/>
      <c r="F22" s="2">
        <v>36.299999999999997</v>
      </c>
      <c r="G22" s="2">
        <f t="shared" si="0"/>
        <v>0</v>
      </c>
    </row>
    <row r="23" spans="1:7">
      <c r="A23" s="44">
        <v>42825</v>
      </c>
      <c r="B23" s="525" t="s">
        <v>14</v>
      </c>
      <c r="C23" s="525" t="s">
        <v>23</v>
      </c>
      <c r="D23" t="s">
        <v>16</v>
      </c>
      <c r="E23" s="160">
        <v>55.7</v>
      </c>
      <c r="G23" s="2">
        <f t="shared" si="0"/>
        <v>55.7</v>
      </c>
    </row>
    <row r="24" spans="1:7">
      <c r="B24" s="526"/>
      <c r="C24" s="526"/>
      <c r="D24" t="s">
        <v>17</v>
      </c>
      <c r="E24" s="160">
        <v>37.799999999999997</v>
      </c>
      <c r="G24" s="2">
        <f t="shared" si="0"/>
        <v>93.5</v>
      </c>
    </row>
    <row r="25" spans="1:7">
      <c r="B25" s="526"/>
      <c r="C25" s="526"/>
      <c r="D25" t="s">
        <v>18</v>
      </c>
      <c r="E25" s="160">
        <v>60</v>
      </c>
      <c r="G25" s="2">
        <f t="shared" si="0"/>
        <v>153.5</v>
      </c>
    </row>
    <row r="26" spans="1:7">
      <c r="B26" s="526"/>
      <c r="C26" s="526"/>
      <c r="D26" t="s">
        <v>19</v>
      </c>
      <c r="E26" s="160">
        <v>2</v>
      </c>
      <c r="G26" s="2">
        <f t="shared" si="0"/>
        <v>155.5</v>
      </c>
    </row>
    <row r="27" spans="1:7">
      <c r="A27" s="7">
        <v>42824</v>
      </c>
      <c r="B27" s="526" t="s">
        <v>114</v>
      </c>
      <c r="C27" s="526" t="s">
        <v>23</v>
      </c>
      <c r="D27" t="s">
        <v>18</v>
      </c>
      <c r="E27" s="160"/>
      <c r="F27" s="2">
        <v>60</v>
      </c>
      <c r="G27" s="2">
        <f t="shared" si="0"/>
        <v>95.5</v>
      </c>
    </row>
    <row r="28" spans="1:7">
      <c r="A28" s="7">
        <v>42824</v>
      </c>
      <c r="B28" s="526" t="s">
        <v>114</v>
      </c>
      <c r="C28" s="526" t="s">
        <v>23</v>
      </c>
      <c r="D28" t="s">
        <v>19</v>
      </c>
      <c r="E28" s="160"/>
      <c r="F28" s="2">
        <v>2</v>
      </c>
      <c r="G28" s="2">
        <f t="shared" si="0"/>
        <v>93.5</v>
      </c>
    </row>
    <row r="29" spans="1:7">
      <c r="A29" s="7">
        <v>42824</v>
      </c>
      <c r="B29" s="526" t="s">
        <v>114</v>
      </c>
      <c r="C29" s="526" t="s">
        <v>23</v>
      </c>
      <c r="D29" t="s">
        <v>17</v>
      </c>
      <c r="E29" s="160"/>
      <c r="F29" s="2">
        <v>37.799999999999997</v>
      </c>
      <c r="G29" s="2">
        <f t="shared" si="0"/>
        <v>55.7</v>
      </c>
    </row>
    <row r="30" spans="1:7">
      <c r="A30" s="7">
        <v>42894</v>
      </c>
      <c r="B30" s="526">
        <v>13093</v>
      </c>
      <c r="C30" s="526" t="s">
        <v>23</v>
      </c>
      <c r="D30" t="s">
        <v>16</v>
      </c>
      <c r="E30" s="160"/>
      <c r="F30" s="2">
        <v>55.7</v>
      </c>
      <c r="G30" s="2">
        <f t="shared" si="0"/>
        <v>0</v>
      </c>
    </row>
    <row r="31" spans="1:7">
      <c r="A31" s="44">
        <v>42855</v>
      </c>
      <c r="B31" s="525" t="s">
        <v>14</v>
      </c>
      <c r="C31" s="525" t="s">
        <v>24</v>
      </c>
      <c r="D31" t="s">
        <v>16</v>
      </c>
      <c r="E31" s="160">
        <v>57.1</v>
      </c>
      <c r="G31" s="2">
        <f t="shared" si="0"/>
        <v>57.1</v>
      </c>
    </row>
    <row r="32" spans="1:7">
      <c r="B32" s="526"/>
      <c r="C32" s="526"/>
      <c r="D32" t="s">
        <v>17</v>
      </c>
      <c r="E32" s="160">
        <v>37</v>
      </c>
      <c r="G32" s="2">
        <f t="shared" si="0"/>
        <v>94.1</v>
      </c>
    </row>
    <row r="33" spans="1:7">
      <c r="B33" s="526"/>
      <c r="C33" s="526"/>
      <c r="D33" t="s">
        <v>18</v>
      </c>
      <c r="E33" s="160">
        <v>60</v>
      </c>
      <c r="G33" s="2">
        <f t="shared" si="0"/>
        <v>154.1</v>
      </c>
    </row>
    <row r="34" spans="1:7">
      <c r="B34" s="526"/>
      <c r="C34" s="526"/>
      <c r="D34" t="s">
        <v>19</v>
      </c>
      <c r="E34" s="160">
        <v>2</v>
      </c>
      <c r="G34" s="2">
        <f t="shared" si="0"/>
        <v>156.1</v>
      </c>
    </row>
    <row r="35" spans="1:7">
      <c r="A35" s="7">
        <v>42855</v>
      </c>
      <c r="B35" s="526" t="s">
        <v>114</v>
      </c>
      <c r="C35" s="526" t="s">
        <v>24</v>
      </c>
      <c r="D35" t="s">
        <v>18</v>
      </c>
      <c r="E35" s="160"/>
      <c r="F35" s="2">
        <v>60</v>
      </c>
      <c r="G35" s="2">
        <f t="shared" si="0"/>
        <v>96.1</v>
      </c>
    </row>
    <row r="36" spans="1:7">
      <c r="A36" s="7">
        <v>42855</v>
      </c>
      <c r="B36" s="526" t="s">
        <v>114</v>
      </c>
      <c r="C36" s="526" t="s">
        <v>24</v>
      </c>
      <c r="D36" t="s">
        <v>19</v>
      </c>
      <c r="E36" s="160"/>
      <c r="F36" s="2">
        <v>2</v>
      </c>
      <c r="G36" s="2">
        <f t="shared" si="0"/>
        <v>94.1</v>
      </c>
    </row>
    <row r="37" spans="1:7">
      <c r="A37" s="7">
        <v>42855</v>
      </c>
      <c r="B37" s="526" t="s">
        <v>114</v>
      </c>
      <c r="C37" s="526" t="s">
        <v>24</v>
      </c>
      <c r="D37" t="s">
        <v>17</v>
      </c>
      <c r="E37" s="160"/>
      <c r="F37" s="2">
        <v>37</v>
      </c>
      <c r="G37" s="2">
        <f t="shared" si="0"/>
        <v>57.099999999999994</v>
      </c>
    </row>
    <row r="38" spans="1:7">
      <c r="A38" s="7">
        <v>42894</v>
      </c>
      <c r="B38" s="526">
        <v>13093</v>
      </c>
      <c r="C38" s="526" t="s">
        <v>24</v>
      </c>
      <c r="D38" t="s">
        <v>16</v>
      </c>
      <c r="E38" s="160"/>
      <c r="F38" s="2">
        <v>57.1</v>
      </c>
      <c r="G38" s="2">
        <f t="shared" si="0"/>
        <v>0</v>
      </c>
    </row>
    <row r="39" spans="1:7">
      <c r="A39" s="44">
        <v>42886</v>
      </c>
      <c r="B39" s="525" t="s">
        <v>14</v>
      </c>
      <c r="C39" s="525" t="s">
        <v>25</v>
      </c>
      <c r="D39" t="s">
        <v>16</v>
      </c>
      <c r="E39" s="160">
        <v>53.6</v>
      </c>
      <c r="G39" s="2">
        <f t="shared" si="0"/>
        <v>53.6</v>
      </c>
    </row>
    <row r="40" spans="1:7">
      <c r="B40" s="526"/>
      <c r="C40" s="526"/>
      <c r="D40" t="s">
        <v>17</v>
      </c>
      <c r="E40" s="160">
        <v>36.299999999999997</v>
      </c>
      <c r="G40" s="2">
        <f t="shared" si="0"/>
        <v>89.9</v>
      </c>
    </row>
    <row r="41" spans="1:7">
      <c r="B41" s="526"/>
      <c r="C41" s="526"/>
      <c r="D41" t="s">
        <v>18</v>
      </c>
      <c r="E41" s="160">
        <v>60</v>
      </c>
      <c r="G41" s="2">
        <f t="shared" si="0"/>
        <v>149.9</v>
      </c>
    </row>
    <row r="42" spans="1:7">
      <c r="B42" s="526"/>
      <c r="C42" s="526"/>
      <c r="D42" t="s">
        <v>19</v>
      </c>
      <c r="E42" s="160">
        <v>2</v>
      </c>
      <c r="G42" s="2">
        <f t="shared" si="0"/>
        <v>151.9</v>
      </c>
    </row>
    <row r="43" spans="1:7">
      <c r="A43" s="7">
        <v>42886</v>
      </c>
      <c r="B43" s="526" t="s">
        <v>114</v>
      </c>
      <c r="C43" s="526" t="s">
        <v>25</v>
      </c>
      <c r="D43" t="s">
        <v>18</v>
      </c>
      <c r="E43" s="160"/>
      <c r="F43" s="2">
        <v>60</v>
      </c>
      <c r="G43" s="2">
        <f t="shared" si="0"/>
        <v>91.9</v>
      </c>
    </row>
    <row r="44" spans="1:7">
      <c r="A44" s="7">
        <v>42886</v>
      </c>
      <c r="B44" s="526" t="s">
        <v>114</v>
      </c>
      <c r="C44" s="526" t="s">
        <v>25</v>
      </c>
      <c r="D44" t="s">
        <v>19</v>
      </c>
      <c r="E44" s="160"/>
      <c r="F44" s="2">
        <v>2</v>
      </c>
      <c r="G44" s="2">
        <f t="shared" si="0"/>
        <v>89.9</v>
      </c>
    </row>
    <row r="45" spans="1:7">
      <c r="A45" s="7">
        <v>42949</v>
      </c>
      <c r="B45" s="526">
        <v>13211</v>
      </c>
      <c r="C45" s="526" t="s">
        <v>25</v>
      </c>
      <c r="D45" t="s">
        <v>16</v>
      </c>
      <c r="E45" s="160"/>
      <c r="F45" s="2">
        <v>53.6</v>
      </c>
      <c r="G45" s="2">
        <f t="shared" si="0"/>
        <v>36.300000000000004</v>
      </c>
    </row>
    <row r="46" spans="1:7">
      <c r="A46" s="7">
        <v>42949</v>
      </c>
      <c r="B46" s="526">
        <v>13211</v>
      </c>
      <c r="C46" s="526" t="s">
        <v>25</v>
      </c>
      <c r="D46" t="s">
        <v>17</v>
      </c>
      <c r="E46" s="160"/>
      <c r="F46" s="2">
        <v>36.299999999999997</v>
      </c>
      <c r="G46" s="2">
        <f t="shared" si="0"/>
        <v>0</v>
      </c>
    </row>
    <row r="47" spans="1:7">
      <c r="A47" s="44">
        <v>42916</v>
      </c>
      <c r="B47" s="525" t="s">
        <v>14</v>
      </c>
      <c r="C47" s="525" t="s">
        <v>26</v>
      </c>
      <c r="D47" t="s">
        <v>16</v>
      </c>
      <c r="E47" s="160">
        <v>52.3</v>
      </c>
      <c r="G47" s="2">
        <f t="shared" si="0"/>
        <v>52.3</v>
      </c>
    </row>
    <row r="48" spans="1:7">
      <c r="B48" s="526"/>
      <c r="C48" s="526"/>
      <c r="D48" t="s">
        <v>17</v>
      </c>
      <c r="E48" s="160">
        <v>36.299999999999997</v>
      </c>
      <c r="G48" s="2">
        <f t="shared" si="0"/>
        <v>88.6</v>
      </c>
    </row>
    <row r="49" spans="1:7">
      <c r="B49" s="526"/>
      <c r="C49" s="526"/>
      <c r="D49" t="s">
        <v>18</v>
      </c>
      <c r="E49" s="160">
        <v>60</v>
      </c>
      <c r="G49" s="2">
        <f t="shared" si="0"/>
        <v>148.6</v>
      </c>
    </row>
    <row r="50" spans="1:7">
      <c r="B50" s="526"/>
      <c r="C50" s="526"/>
      <c r="D50" t="s">
        <v>19</v>
      </c>
      <c r="E50" s="160">
        <v>2</v>
      </c>
      <c r="G50" s="2">
        <f t="shared" si="0"/>
        <v>150.6</v>
      </c>
    </row>
    <row r="51" spans="1:7">
      <c r="A51" s="7">
        <v>42916</v>
      </c>
      <c r="B51" s="526" t="s">
        <v>114</v>
      </c>
      <c r="C51" s="526" t="s">
        <v>26</v>
      </c>
      <c r="D51" t="s">
        <v>18</v>
      </c>
      <c r="E51" s="160"/>
      <c r="F51" s="2">
        <v>60</v>
      </c>
      <c r="G51" s="2">
        <f t="shared" si="0"/>
        <v>90.6</v>
      </c>
    </row>
    <row r="52" spans="1:7">
      <c r="A52" s="7">
        <v>42916</v>
      </c>
      <c r="B52" s="526" t="s">
        <v>114</v>
      </c>
      <c r="C52" s="526" t="s">
        <v>26</v>
      </c>
      <c r="D52" t="s">
        <v>19</v>
      </c>
      <c r="E52" s="160"/>
      <c r="F52" s="2">
        <v>2</v>
      </c>
      <c r="G52" s="2">
        <f t="shared" si="0"/>
        <v>88.6</v>
      </c>
    </row>
    <row r="53" spans="1:7">
      <c r="A53" s="7">
        <v>42949</v>
      </c>
      <c r="B53" s="526">
        <v>13211</v>
      </c>
      <c r="C53" s="526" t="s">
        <v>26</v>
      </c>
      <c r="D53" t="s">
        <v>16</v>
      </c>
      <c r="E53" s="160"/>
      <c r="F53" s="2">
        <v>52.3</v>
      </c>
      <c r="G53" s="2">
        <f t="shared" si="0"/>
        <v>36.299999999999997</v>
      </c>
    </row>
    <row r="54" spans="1:7">
      <c r="A54" s="7">
        <v>42949</v>
      </c>
      <c r="B54" s="526">
        <v>13211</v>
      </c>
      <c r="C54" s="526" t="s">
        <v>26</v>
      </c>
      <c r="D54" t="s">
        <v>17</v>
      </c>
      <c r="E54" s="160"/>
      <c r="F54" s="2">
        <v>36.299999999999997</v>
      </c>
      <c r="G54" s="2">
        <f t="shared" si="0"/>
        <v>0</v>
      </c>
    </row>
    <row r="55" spans="1:7">
      <c r="A55" s="44">
        <v>42947</v>
      </c>
      <c r="B55" s="525" t="s">
        <v>14</v>
      </c>
      <c r="C55" s="525" t="s">
        <v>27</v>
      </c>
      <c r="D55" t="s">
        <v>16</v>
      </c>
      <c r="E55" s="160">
        <v>47.9</v>
      </c>
      <c r="G55" s="2">
        <f t="shared" si="0"/>
        <v>47.9</v>
      </c>
    </row>
    <row r="56" spans="1:7">
      <c r="B56" s="526"/>
      <c r="C56" s="526"/>
      <c r="D56" t="s">
        <v>17</v>
      </c>
      <c r="E56" s="160">
        <v>36</v>
      </c>
      <c r="G56" s="2">
        <f t="shared" si="0"/>
        <v>83.9</v>
      </c>
    </row>
    <row r="57" spans="1:7">
      <c r="B57" s="526"/>
      <c r="C57" s="526"/>
      <c r="D57" t="s">
        <v>18</v>
      </c>
      <c r="E57" s="160">
        <v>60</v>
      </c>
      <c r="G57" s="2">
        <f t="shared" si="0"/>
        <v>143.9</v>
      </c>
    </row>
    <row r="58" spans="1:7">
      <c r="B58" s="526"/>
      <c r="C58" s="526"/>
      <c r="D58" t="s">
        <v>19</v>
      </c>
      <c r="E58" s="160">
        <v>2</v>
      </c>
      <c r="G58" s="2">
        <f t="shared" si="0"/>
        <v>145.9</v>
      </c>
    </row>
    <row r="59" spans="1:7">
      <c r="A59" s="7">
        <v>42945</v>
      </c>
      <c r="B59" s="526" t="s">
        <v>114</v>
      </c>
      <c r="C59" s="526" t="s">
        <v>27</v>
      </c>
      <c r="D59" t="s">
        <v>18</v>
      </c>
      <c r="E59" s="160"/>
      <c r="F59" s="2">
        <v>60</v>
      </c>
      <c r="G59" s="2">
        <f t="shared" si="0"/>
        <v>85.9</v>
      </c>
    </row>
    <row r="60" spans="1:7">
      <c r="A60" s="7">
        <v>42945</v>
      </c>
      <c r="B60" s="526" t="s">
        <v>114</v>
      </c>
      <c r="C60" s="526" t="s">
        <v>27</v>
      </c>
      <c r="D60" t="s">
        <v>19</v>
      </c>
      <c r="E60" s="160"/>
      <c r="F60" s="2">
        <v>2</v>
      </c>
      <c r="G60" s="2">
        <f t="shared" si="0"/>
        <v>83.9</v>
      </c>
    </row>
    <row r="61" spans="1:7">
      <c r="A61" s="7">
        <v>43033</v>
      </c>
      <c r="B61" s="526">
        <v>13885</v>
      </c>
      <c r="C61" s="526" t="s">
        <v>27</v>
      </c>
      <c r="D61" t="s">
        <v>16</v>
      </c>
      <c r="E61" s="160"/>
      <c r="F61" s="2">
        <v>47.9</v>
      </c>
      <c r="G61" s="2">
        <f t="shared" si="0"/>
        <v>36.000000000000007</v>
      </c>
    </row>
    <row r="62" spans="1:7">
      <c r="A62" s="7">
        <v>43033</v>
      </c>
      <c r="B62" s="526">
        <v>13885</v>
      </c>
      <c r="C62" s="526" t="s">
        <v>27</v>
      </c>
      <c r="D62" t="s">
        <v>17</v>
      </c>
      <c r="E62" s="160"/>
      <c r="F62" s="2">
        <v>36</v>
      </c>
      <c r="G62" s="2">
        <f t="shared" si="0"/>
        <v>0</v>
      </c>
    </row>
    <row r="63" spans="1:7">
      <c r="A63" s="44">
        <v>42978</v>
      </c>
      <c r="B63" s="525" t="s">
        <v>14</v>
      </c>
      <c r="C63" s="525" t="s">
        <v>28</v>
      </c>
      <c r="D63" t="s">
        <v>16</v>
      </c>
      <c r="E63" s="160">
        <v>13</v>
      </c>
      <c r="G63" s="2">
        <f t="shared" si="0"/>
        <v>13</v>
      </c>
    </row>
    <row r="64" spans="1:7">
      <c r="B64" s="526"/>
      <c r="C64" s="526"/>
      <c r="D64" t="s">
        <v>17</v>
      </c>
      <c r="E64" s="160">
        <v>2</v>
      </c>
      <c r="G64" s="2">
        <f t="shared" si="0"/>
        <v>15</v>
      </c>
    </row>
    <row r="65" spans="1:7">
      <c r="B65" s="526"/>
      <c r="C65" s="526"/>
      <c r="D65" t="s">
        <v>18</v>
      </c>
      <c r="E65" s="160">
        <v>60</v>
      </c>
      <c r="G65" s="2">
        <f t="shared" si="0"/>
        <v>75</v>
      </c>
    </row>
    <row r="66" spans="1:7">
      <c r="B66" s="526"/>
      <c r="C66" s="526"/>
      <c r="D66" t="s">
        <v>19</v>
      </c>
      <c r="E66" s="160">
        <v>2</v>
      </c>
      <c r="G66" s="2">
        <f t="shared" si="0"/>
        <v>77</v>
      </c>
    </row>
    <row r="67" spans="1:7">
      <c r="A67" s="7">
        <v>42978</v>
      </c>
      <c r="B67" s="526" t="s">
        <v>114</v>
      </c>
      <c r="C67" s="526" t="s">
        <v>28</v>
      </c>
      <c r="D67" t="s">
        <v>18</v>
      </c>
      <c r="E67" s="160"/>
      <c r="F67" s="2">
        <v>60</v>
      </c>
      <c r="G67" s="2">
        <f t="shared" si="0"/>
        <v>17</v>
      </c>
    </row>
    <row r="68" spans="1:7">
      <c r="A68" s="7">
        <v>42978</v>
      </c>
      <c r="B68" s="526" t="s">
        <v>114</v>
      </c>
      <c r="C68" s="526" t="s">
        <v>28</v>
      </c>
      <c r="D68" t="s">
        <v>19</v>
      </c>
      <c r="E68" s="160"/>
      <c r="F68" s="2">
        <v>2</v>
      </c>
      <c r="G68" s="2">
        <f t="shared" si="0"/>
        <v>15</v>
      </c>
    </row>
    <row r="69" spans="1:7">
      <c r="A69" s="7">
        <v>43032</v>
      </c>
      <c r="B69" s="526">
        <v>13875</v>
      </c>
      <c r="C69" s="526" t="s">
        <v>28</v>
      </c>
      <c r="D69" t="s">
        <v>16</v>
      </c>
      <c r="E69" s="160"/>
      <c r="F69" s="2">
        <v>13</v>
      </c>
      <c r="G69" s="2">
        <f t="shared" si="0"/>
        <v>2</v>
      </c>
    </row>
    <row r="70" spans="1:7">
      <c r="A70" s="7">
        <v>43032</v>
      </c>
      <c r="B70" s="526">
        <v>13875</v>
      </c>
      <c r="C70" s="526" t="s">
        <v>28</v>
      </c>
      <c r="D70" t="s">
        <v>17</v>
      </c>
      <c r="E70" s="160"/>
      <c r="F70" s="2">
        <v>2</v>
      </c>
      <c r="G70" s="2">
        <f t="shared" si="0"/>
        <v>0</v>
      </c>
    </row>
    <row r="71" spans="1:7">
      <c r="A71" s="44">
        <v>43008</v>
      </c>
      <c r="B71" s="525" t="s">
        <v>14</v>
      </c>
      <c r="C71" s="525" t="s">
        <v>29</v>
      </c>
      <c r="D71" t="s">
        <v>16</v>
      </c>
      <c r="E71" s="160">
        <v>13</v>
      </c>
      <c r="G71" s="2">
        <f t="shared" si="0"/>
        <v>13</v>
      </c>
    </row>
    <row r="72" spans="1:7">
      <c r="B72" s="526"/>
      <c r="C72" s="526"/>
      <c r="D72" t="s">
        <v>17</v>
      </c>
      <c r="E72" s="160">
        <v>2</v>
      </c>
      <c r="G72" s="2">
        <f t="shared" si="0"/>
        <v>15</v>
      </c>
    </row>
    <row r="73" spans="1:7">
      <c r="B73" s="526"/>
      <c r="C73" s="526"/>
      <c r="D73" t="s">
        <v>18</v>
      </c>
      <c r="E73" s="160">
        <v>60</v>
      </c>
      <c r="G73" s="2">
        <f t="shared" si="0"/>
        <v>75</v>
      </c>
    </row>
    <row r="74" spans="1:7">
      <c r="B74" s="526"/>
      <c r="C74" s="526"/>
      <c r="D74" t="s">
        <v>19</v>
      </c>
      <c r="E74" s="160">
        <v>2</v>
      </c>
      <c r="G74" s="2">
        <f t="shared" ref="G74:G139" si="1">+G73+E74-F74</f>
        <v>77</v>
      </c>
    </row>
    <row r="75" spans="1:7">
      <c r="A75" s="7">
        <v>43008</v>
      </c>
      <c r="B75" s="526" t="s">
        <v>114</v>
      </c>
      <c r="C75" s="526" t="s">
        <v>29</v>
      </c>
      <c r="D75" t="s">
        <v>18</v>
      </c>
      <c r="E75" s="160"/>
      <c r="F75" s="2">
        <v>60</v>
      </c>
      <c r="G75" s="2">
        <f t="shared" si="1"/>
        <v>17</v>
      </c>
    </row>
    <row r="76" spans="1:7">
      <c r="A76" s="7">
        <v>43008</v>
      </c>
      <c r="B76" s="526" t="s">
        <v>114</v>
      </c>
      <c r="C76" s="526" t="s">
        <v>29</v>
      </c>
      <c r="D76" t="s">
        <v>19</v>
      </c>
      <c r="E76" s="160"/>
      <c r="F76" s="2">
        <v>2</v>
      </c>
      <c r="G76" s="2">
        <f t="shared" si="1"/>
        <v>15</v>
      </c>
    </row>
    <row r="77" spans="1:7">
      <c r="A77" s="7">
        <v>43033</v>
      </c>
      <c r="B77" s="526">
        <v>13884</v>
      </c>
      <c r="C77" s="526" t="s">
        <v>29</v>
      </c>
      <c r="D77" t="s">
        <v>16</v>
      </c>
      <c r="E77" s="160"/>
      <c r="F77" s="2">
        <v>13</v>
      </c>
      <c r="G77" s="2">
        <f t="shared" si="1"/>
        <v>2</v>
      </c>
    </row>
    <row r="78" spans="1:7">
      <c r="A78" s="7">
        <v>43033</v>
      </c>
      <c r="B78" s="526">
        <v>13884</v>
      </c>
      <c r="C78" s="526" t="s">
        <v>29</v>
      </c>
      <c r="D78" t="s">
        <v>17</v>
      </c>
      <c r="E78" s="160"/>
      <c r="F78" s="2">
        <v>2</v>
      </c>
      <c r="G78" s="2">
        <f t="shared" si="1"/>
        <v>0</v>
      </c>
    </row>
    <row r="79" spans="1:7">
      <c r="A79" s="44">
        <v>43039</v>
      </c>
      <c r="B79" s="525" t="s">
        <v>14</v>
      </c>
      <c r="C79" s="525" t="s">
        <v>30</v>
      </c>
      <c r="D79" t="s">
        <v>16</v>
      </c>
      <c r="E79" s="160">
        <v>55.8</v>
      </c>
      <c r="G79" s="2">
        <f t="shared" si="1"/>
        <v>55.8</v>
      </c>
    </row>
    <row r="80" spans="1:7">
      <c r="B80" s="526"/>
      <c r="C80" s="526"/>
      <c r="D80" t="s">
        <v>17</v>
      </c>
      <c r="E80" s="160">
        <v>36.700000000000003</v>
      </c>
      <c r="G80" s="2">
        <f t="shared" si="1"/>
        <v>92.5</v>
      </c>
    </row>
    <row r="81" spans="1:7">
      <c r="B81" s="526"/>
      <c r="C81" s="526"/>
      <c r="D81" t="s">
        <v>18</v>
      </c>
      <c r="E81" s="160">
        <v>60</v>
      </c>
      <c r="G81" s="2">
        <f t="shared" si="1"/>
        <v>152.5</v>
      </c>
    </row>
    <row r="82" spans="1:7">
      <c r="B82" s="526"/>
      <c r="C82" s="526"/>
      <c r="D82" t="s">
        <v>19</v>
      </c>
      <c r="E82" s="160">
        <v>2</v>
      </c>
      <c r="G82" s="2">
        <f t="shared" si="1"/>
        <v>154.5</v>
      </c>
    </row>
    <row r="83" spans="1:7">
      <c r="B83" s="526"/>
      <c r="C83" s="526"/>
      <c r="D83" t="s">
        <v>98</v>
      </c>
      <c r="E83" s="160">
        <v>10</v>
      </c>
      <c r="G83" s="2">
        <f t="shared" si="1"/>
        <v>164.5</v>
      </c>
    </row>
    <row r="84" spans="1:7">
      <c r="A84" s="7">
        <v>42920</v>
      </c>
      <c r="B84" s="526">
        <v>5573</v>
      </c>
      <c r="C84" s="526" t="s">
        <v>30</v>
      </c>
      <c r="D84" t="s">
        <v>98</v>
      </c>
      <c r="E84" s="160"/>
      <c r="F84" s="2">
        <v>10</v>
      </c>
      <c r="G84" s="2">
        <f t="shared" si="1"/>
        <v>154.5</v>
      </c>
    </row>
    <row r="85" spans="1:7">
      <c r="A85" s="7">
        <v>43039</v>
      </c>
      <c r="B85" s="526" t="s">
        <v>114</v>
      </c>
      <c r="C85" s="526" t="s">
        <v>30</v>
      </c>
      <c r="D85" t="s">
        <v>18</v>
      </c>
      <c r="E85" s="160"/>
      <c r="F85" s="2">
        <v>60</v>
      </c>
      <c r="G85" s="2">
        <f t="shared" si="1"/>
        <v>94.5</v>
      </c>
    </row>
    <row r="86" spans="1:7">
      <c r="A86" s="7">
        <v>43039</v>
      </c>
      <c r="B86" s="526" t="s">
        <v>114</v>
      </c>
      <c r="C86" s="526" t="s">
        <v>30</v>
      </c>
      <c r="D86" t="s">
        <v>19</v>
      </c>
      <c r="E86" s="160"/>
      <c r="F86" s="2">
        <v>2</v>
      </c>
      <c r="G86" s="2">
        <f t="shared" si="1"/>
        <v>92.5</v>
      </c>
    </row>
    <row r="87" spans="1:7" ht="15.75" customHeight="1">
      <c r="A87" s="7">
        <v>43066</v>
      </c>
      <c r="B87" s="526">
        <v>14099</v>
      </c>
      <c r="C87" s="526" t="s">
        <v>30</v>
      </c>
      <c r="D87" t="s">
        <v>16</v>
      </c>
      <c r="E87" s="160"/>
      <c r="F87" s="2">
        <v>55.8</v>
      </c>
      <c r="G87" s="2">
        <f t="shared" si="1"/>
        <v>36.700000000000003</v>
      </c>
    </row>
    <row r="88" spans="1:7">
      <c r="A88" s="7">
        <v>43066</v>
      </c>
      <c r="B88" s="526">
        <v>14099</v>
      </c>
      <c r="C88" s="526" t="s">
        <v>30</v>
      </c>
      <c r="D88" t="s">
        <v>17</v>
      </c>
      <c r="E88" s="160"/>
      <c r="F88" s="2">
        <v>36.700000000000003</v>
      </c>
      <c r="G88" s="2">
        <f t="shared" si="1"/>
        <v>0</v>
      </c>
    </row>
    <row r="89" spans="1:7">
      <c r="A89" s="44">
        <v>43069</v>
      </c>
      <c r="B89" s="525" t="s">
        <v>14</v>
      </c>
      <c r="C89" s="525" t="s">
        <v>33</v>
      </c>
      <c r="D89" t="s">
        <v>16</v>
      </c>
      <c r="E89" s="160">
        <v>59.5</v>
      </c>
      <c r="G89" s="2">
        <f t="shared" si="1"/>
        <v>59.5</v>
      </c>
    </row>
    <row r="90" spans="1:7">
      <c r="B90" s="526"/>
      <c r="C90" s="526"/>
      <c r="D90" t="s">
        <v>17</v>
      </c>
      <c r="E90" s="160">
        <v>36.6</v>
      </c>
      <c r="G90" s="2">
        <f t="shared" si="1"/>
        <v>96.1</v>
      </c>
    </row>
    <row r="91" spans="1:7">
      <c r="B91" s="526"/>
      <c r="C91" s="526"/>
      <c r="D91" t="s">
        <v>18</v>
      </c>
      <c r="E91" s="160">
        <v>60</v>
      </c>
      <c r="G91" s="2">
        <f t="shared" si="1"/>
        <v>156.1</v>
      </c>
    </row>
    <row r="92" spans="1:7">
      <c r="B92" s="526"/>
      <c r="C92" s="526"/>
      <c r="D92" t="s">
        <v>19</v>
      </c>
      <c r="E92" s="160">
        <v>2</v>
      </c>
      <c r="G92" s="2">
        <f t="shared" si="1"/>
        <v>158.1</v>
      </c>
    </row>
    <row r="93" spans="1:7">
      <c r="A93" s="7">
        <v>43088</v>
      </c>
      <c r="B93" s="526">
        <v>14325</v>
      </c>
      <c r="C93" s="526" t="s">
        <v>33</v>
      </c>
      <c r="D93" t="s">
        <v>16</v>
      </c>
      <c r="E93" s="160"/>
      <c r="F93" s="2">
        <v>59.5</v>
      </c>
      <c r="G93" s="2">
        <f t="shared" si="1"/>
        <v>98.6</v>
      </c>
    </row>
    <row r="94" spans="1:7">
      <c r="A94" s="7">
        <v>43088</v>
      </c>
      <c r="B94" s="526">
        <v>14325</v>
      </c>
      <c r="C94" s="526" t="s">
        <v>33</v>
      </c>
      <c r="D94" t="s">
        <v>17</v>
      </c>
      <c r="E94" s="160"/>
      <c r="F94" s="2">
        <v>36.6</v>
      </c>
      <c r="G94" s="2">
        <f t="shared" si="1"/>
        <v>61.999999999999993</v>
      </c>
    </row>
    <row r="95" spans="1:7">
      <c r="A95" s="7">
        <v>43069</v>
      </c>
      <c r="B95" s="526" t="s">
        <v>114</v>
      </c>
      <c r="C95" s="526" t="s">
        <v>33</v>
      </c>
      <c r="D95" t="s">
        <v>18</v>
      </c>
      <c r="E95" s="160"/>
      <c r="F95" s="2">
        <v>60</v>
      </c>
      <c r="G95" s="2">
        <f t="shared" si="1"/>
        <v>1.9999999999999929</v>
      </c>
    </row>
    <row r="96" spans="1:7">
      <c r="A96" s="7">
        <v>43069</v>
      </c>
      <c r="B96" s="526" t="s">
        <v>114</v>
      </c>
      <c r="C96" s="526" t="s">
        <v>33</v>
      </c>
      <c r="D96" t="s">
        <v>19</v>
      </c>
      <c r="E96" s="160"/>
      <c r="F96" s="2">
        <v>2</v>
      </c>
      <c r="G96" s="2">
        <f t="shared" si="1"/>
        <v>-7.1054273576010019E-15</v>
      </c>
    </row>
    <row r="97" spans="1:7">
      <c r="A97" s="44">
        <v>43100</v>
      </c>
      <c r="B97" s="525" t="s">
        <v>14</v>
      </c>
      <c r="C97" s="525" t="s">
        <v>34</v>
      </c>
      <c r="D97" t="s">
        <v>16</v>
      </c>
      <c r="E97" s="160">
        <v>64.8</v>
      </c>
      <c r="G97" s="2">
        <f t="shared" si="1"/>
        <v>64.799999999999983</v>
      </c>
    </row>
    <row r="98" spans="1:7">
      <c r="B98" s="526"/>
      <c r="C98" s="526"/>
      <c r="D98" t="s">
        <v>17</v>
      </c>
      <c r="E98" s="160">
        <v>36.700000000000003</v>
      </c>
      <c r="G98" s="2">
        <f t="shared" si="1"/>
        <v>101.49999999999999</v>
      </c>
    </row>
    <row r="99" spans="1:7">
      <c r="B99" s="526"/>
      <c r="C99" s="526"/>
      <c r="D99" t="s">
        <v>18</v>
      </c>
      <c r="E99" s="160">
        <v>60</v>
      </c>
      <c r="G99" s="2">
        <f t="shared" si="1"/>
        <v>161.5</v>
      </c>
    </row>
    <row r="100" spans="1:7">
      <c r="B100" s="526"/>
      <c r="C100" s="526"/>
      <c r="D100" t="s">
        <v>19</v>
      </c>
      <c r="E100" s="160">
        <v>2</v>
      </c>
      <c r="G100" s="2">
        <f t="shared" si="1"/>
        <v>163.5</v>
      </c>
    </row>
    <row r="101" spans="1:7">
      <c r="A101" s="7">
        <v>43099</v>
      </c>
      <c r="B101" s="526" t="s">
        <v>114</v>
      </c>
      <c r="C101" s="526" t="s">
        <v>34</v>
      </c>
      <c r="D101" t="s">
        <v>18</v>
      </c>
      <c r="E101" s="160"/>
      <c r="F101" s="2">
        <v>60</v>
      </c>
      <c r="G101" s="2">
        <f t="shared" si="1"/>
        <v>103.5</v>
      </c>
    </row>
    <row r="102" spans="1:7">
      <c r="A102" s="7">
        <v>43099</v>
      </c>
      <c r="B102" s="526" t="s">
        <v>114</v>
      </c>
      <c r="C102" s="526" t="s">
        <v>34</v>
      </c>
      <c r="D102" t="s">
        <v>19</v>
      </c>
      <c r="E102" s="160"/>
      <c r="F102" s="2">
        <v>2</v>
      </c>
      <c r="G102" s="2">
        <f t="shared" si="1"/>
        <v>101.5</v>
      </c>
    </row>
    <row r="103" spans="1:7">
      <c r="A103" s="7">
        <v>43132</v>
      </c>
      <c r="B103" s="526">
        <v>14593</v>
      </c>
      <c r="C103" s="526" t="s">
        <v>34</v>
      </c>
      <c r="D103" t="s">
        <v>16</v>
      </c>
      <c r="E103" s="160"/>
      <c r="F103" s="2">
        <v>64.8</v>
      </c>
      <c r="G103" s="2">
        <f t="shared" si="1"/>
        <v>36.700000000000003</v>
      </c>
    </row>
    <row r="104" spans="1:7">
      <c r="A104" s="7">
        <v>43132</v>
      </c>
      <c r="B104" s="526">
        <v>14593</v>
      </c>
      <c r="C104" s="526" t="s">
        <v>34</v>
      </c>
      <c r="D104" t="s">
        <v>17</v>
      </c>
      <c r="E104" s="160"/>
      <c r="F104" s="2">
        <v>36.700000000000003</v>
      </c>
      <c r="G104" s="2">
        <f t="shared" si="1"/>
        <v>0</v>
      </c>
    </row>
    <row r="105" spans="1:7">
      <c r="A105" s="44">
        <v>43131</v>
      </c>
      <c r="B105" s="525" t="s">
        <v>14</v>
      </c>
      <c r="C105" s="525" t="s">
        <v>15</v>
      </c>
      <c r="D105" t="s">
        <v>16</v>
      </c>
      <c r="E105" s="160">
        <v>57.6</v>
      </c>
      <c r="G105" s="2">
        <f t="shared" si="1"/>
        <v>57.6</v>
      </c>
    </row>
    <row r="106" spans="1:7">
      <c r="B106" s="526"/>
      <c r="C106" s="526"/>
      <c r="D106" t="s">
        <v>17</v>
      </c>
      <c r="E106" s="160">
        <v>36.700000000000003</v>
      </c>
      <c r="G106" s="2">
        <f t="shared" si="1"/>
        <v>94.300000000000011</v>
      </c>
    </row>
    <row r="107" spans="1:7">
      <c r="B107" s="526"/>
      <c r="C107" s="526"/>
      <c r="D107" t="s">
        <v>18</v>
      </c>
      <c r="E107" s="160">
        <v>60</v>
      </c>
      <c r="G107" s="2">
        <f t="shared" si="1"/>
        <v>154.30000000000001</v>
      </c>
    </row>
    <row r="108" spans="1:7">
      <c r="B108" s="526"/>
      <c r="C108" s="526"/>
      <c r="D108" t="s">
        <v>19</v>
      </c>
      <c r="E108" s="160">
        <v>2</v>
      </c>
      <c r="G108" s="2">
        <f t="shared" si="1"/>
        <v>156.30000000000001</v>
      </c>
    </row>
    <row r="109" spans="1:7">
      <c r="A109" s="7">
        <v>43131</v>
      </c>
      <c r="B109" s="526" t="s">
        <v>114</v>
      </c>
      <c r="C109" s="526" t="s">
        <v>15</v>
      </c>
      <c r="D109" t="s">
        <v>18</v>
      </c>
      <c r="E109" s="160"/>
      <c r="F109" s="2">
        <v>60</v>
      </c>
      <c r="G109" s="2">
        <f t="shared" si="1"/>
        <v>96.300000000000011</v>
      </c>
    </row>
    <row r="110" spans="1:7">
      <c r="A110" s="7">
        <v>43158</v>
      </c>
      <c r="B110" s="526">
        <v>14748</v>
      </c>
      <c r="C110" s="526" t="s">
        <v>15</v>
      </c>
      <c r="D110" t="s">
        <v>19</v>
      </c>
      <c r="E110" s="160"/>
      <c r="F110" s="2">
        <v>2</v>
      </c>
      <c r="G110" s="2">
        <f t="shared" si="1"/>
        <v>94.300000000000011</v>
      </c>
    </row>
    <row r="111" spans="1:7">
      <c r="A111" s="7">
        <v>43158</v>
      </c>
      <c r="B111" s="526">
        <v>14748</v>
      </c>
      <c r="C111" s="526" t="s">
        <v>15</v>
      </c>
      <c r="D111" t="s">
        <v>16</v>
      </c>
      <c r="E111" s="160"/>
      <c r="F111" s="2">
        <v>57.6</v>
      </c>
      <c r="G111" s="2">
        <f t="shared" si="1"/>
        <v>36.70000000000001</v>
      </c>
    </row>
    <row r="112" spans="1:7">
      <c r="A112" s="7">
        <v>43158</v>
      </c>
      <c r="B112" s="526">
        <v>14748</v>
      </c>
      <c r="C112" s="526" t="s">
        <v>15</v>
      </c>
      <c r="D112" t="s">
        <v>17</v>
      </c>
      <c r="E112" s="160"/>
      <c r="F112" s="2">
        <v>36.700000000000003</v>
      </c>
      <c r="G112" s="2">
        <f t="shared" si="1"/>
        <v>0</v>
      </c>
    </row>
    <row r="113" spans="1:7">
      <c r="A113" s="44">
        <v>43159</v>
      </c>
      <c r="B113" s="525" t="s">
        <v>14</v>
      </c>
      <c r="C113" s="525" t="s">
        <v>20</v>
      </c>
      <c r="D113" t="s">
        <v>16</v>
      </c>
      <c r="E113" s="160">
        <v>10</v>
      </c>
      <c r="G113" s="2">
        <f t="shared" si="1"/>
        <v>10</v>
      </c>
    </row>
    <row r="114" spans="1:7">
      <c r="B114" s="526"/>
      <c r="C114" s="526"/>
      <c r="D114" t="s">
        <v>17</v>
      </c>
      <c r="E114" s="160">
        <v>2</v>
      </c>
      <c r="G114" s="2">
        <f t="shared" si="1"/>
        <v>12</v>
      </c>
    </row>
    <row r="115" spans="1:7">
      <c r="B115" s="526"/>
      <c r="C115" s="526"/>
      <c r="D115" t="s">
        <v>18</v>
      </c>
      <c r="E115" s="160">
        <v>56</v>
      </c>
      <c r="G115" s="2">
        <f t="shared" si="1"/>
        <v>68</v>
      </c>
    </row>
    <row r="116" spans="1:7">
      <c r="B116" s="526"/>
      <c r="C116" s="526"/>
      <c r="D116" t="s">
        <v>19</v>
      </c>
      <c r="E116" s="160">
        <v>5</v>
      </c>
      <c r="G116" s="2">
        <f t="shared" si="1"/>
        <v>73</v>
      </c>
    </row>
    <row r="117" spans="1:7">
      <c r="A117" s="7">
        <v>43159</v>
      </c>
      <c r="B117" s="526" t="s">
        <v>114</v>
      </c>
      <c r="C117" s="526" t="s">
        <v>20</v>
      </c>
      <c r="D117" t="s">
        <v>18</v>
      </c>
      <c r="E117" s="160"/>
      <c r="F117" s="2">
        <v>56</v>
      </c>
      <c r="G117" s="2">
        <f t="shared" si="1"/>
        <v>17</v>
      </c>
    </row>
    <row r="118" spans="1:7">
      <c r="A118" s="7">
        <v>43159</v>
      </c>
      <c r="B118" s="526" t="s">
        <v>114</v>
      </c>
      <c r="C118" s="526" t="s">
        <v>20</v>
      </c>
      <c r="D118" t="s">
        <v>19</v>
      </c>
      <c r="E118" s="160"/>
      <c r="F118" s="2">
        <v>5</v>
      </c>
      <c r="G118" s="2">
        <f t="shared" si="1"/>
        <v>12</v>
      </c>
    </row>
    <row r="119" spans="1:7">
      <c r="A119" s="7">
        <v>43182</v>
      </c>
      <c r="B119" s="526">
        <v>14935</v>
      </c>
      <c r="C119" s="526" t="s">
        <v>20</v>
      </c>
      <c r="D119" t="s">
        <v>16</v>
      </c>
      <c r="E119" s="160"/>
      <c r="F119" s="2">
        <v>10</v>
      </c>
      <c r="G119" s="2">
        <f t="shared" si="1"/>
        <v>2</v>
      </c>
    </row>
    <row r="120" spans="1:7">
      <c r="A120" s="7">
        <v>43182</v>
      </c>
      <c r="B120" s="526">
        <v>14935</v>
      </c>
      <c r="C120" s="526" t="s">
        <v>20</v>
      </c>
      <c r="D120" t="s">
        <v>17</v>
      </c>
      <c r="E120" s="160"/>
      <c r="F120" s="2">
        <v>2</v>
      </c>
      <c r="G120" s="2">
        <f t="shared" si="1"/>
        <v>0</v>
      </c>
    </row>
    <row r="121" spans="1:7">
      <c r="A121" s="44">
        <v>43189</v>
      </c>
      <c r="B121" s="525" t="s">
        <v>14</v>
      </c>
      <c r="C121" s="525" t="s">
        <v>23</v>
      </c>
      <c r="D121" t="s">
        <v>16</v>
      </c>
      <c r="E121" s="160">
        <v>37</v>
      </c>
      <c r="G121" s="2">
        <f t="shared" si="1"/>
        <v>37</v>
      </c>
    </row>
    <row r="122" spans="1:7">
      <c r="B122" s="526"/>
      <c r="C122" s="526"/>
      <c r="D122" t="s">
        <v>17</v>
      </c>
      <c r="E122" s="160">
        <v>36.700000000000003</v>
      </c>
      <c r="G122" s="2">
        <f t="shared" si="1"/>
        <v>73.7</v>
      </c>
    </row>
    <row r="123" spans="1:7">
      <c r="B123" s="526"/>
      <c r="C123" s="526"/>
      <c r="D123" t="s">
        <v>18</v>
      </c>
      <c r="E123" s="160">
        <v>60</v>
      </c>
      <c r="G123" s="2">
        <f t="shared" si="1"/>
        <v>133.69999999999999</v>
      </c>
    </row>
    <row r="124" spans="1:7">
      <c r="B124" s="526"/>
      <c r="C124" s="526"/>
      <c r="D124" t="s">
        <v>19</v>
      </c>
      <c r="E124" s="160">
        <v>5</v>
      </c>
      <c r="G124" s="2">
        <f t="shared" si="1"/>
        <v>138.69999999999999</v>
      </c>
    </row>
    <row r="125" spans="1:7">
      <c r="A125" s="7">
        <v>43190</v>
      </c>
      <c r="B125" s="526" t="s">
        <v>114</v>
      </c>
      <c r="C125" s="526" t="s">
        <v>23</v>
      </c>
      <c r="D125" t="s">
        <v>18</v>
      </c>
      <c r="E125" s="160"/>
      <c r="F125" s="2">
        <v>60</v>
      </c>
      <c r="G125" s="2">
        <f t="shared" si="1"/>
        <v>78.699999999999989</v>
      </c>
    </row>
    <row r="126" spans="1:7">
      <c r="A126" s="7">
        <v>43190</v>
      </c>
      <c r="B126" s="526" t="s">
        <v>114</v>
      </c>
      <c r="C126" s="526" t="s">
        <v>23</v>
      </c>
      <c r="D126" t="s">
        <v>19</v>
      </c>
      <c r="E126" s="160"/>
      <c r="F126" s="2">
        <v>5</v>
      </c>
      <c r="G126" s="2">
        <f t="shared" si="1"/>
        <v>73.699999999999989</v>
      </c>
    </row>
    <row r="127" spans="1:7">
      <c r="A127" s="7">
        <v>43216</v>
      </c>
      <c r="B127" s="526">
        <v>15209</v>
      </c>
      <c r="C127" s="526" t="s">
        <v>23</v>
      </c>
      <c r="D127" t="s">
        <v>16</v>
      </c>
      <c r="E127" s="160"/>
      <c r="F127" s="2">
        <v>37</v>
      </c>
      <c r="G127" s="2">
        <f t="shared" si="1"/>
        <v>36.699999999999989</v>
      </c>
    </row>
    <row r="128" spans="1:7">
      <c r="A128" s="7">
        <v>43216</v>
      </c>
      <c r="B128" s="526">
        <v>15209</v>
      </c>
      <c r="C128" s="526" t="s">
        <v>23</v>
      </c>
      <c r="D128" t="s">
        <v>17</v>
      </c>
      <c r="E128" s="160"/>
      <c r="F128" s="2">
        <v>36.700000000000003</v>
      </c>
      <c r="G128" s="2">
        <f t="shared" si="1"/>
        <v>0</v>
      </c>
    </row>
    <row r="129" spans="1:7">
      <c r="A129" s="7">
        <v>43220</v>
      </c>
      <c r="B129" s="526" t="s">
        <v>14</v>
      </c>
      <c r="C129" s="526" t="s">
        <v>24</v>
      </c>
      <c r="D129" t="s">
        <v>16</v>
      </c>
      <c r="E129" s="160">
        <v>37.9</v>
      </c>
      <c r="G129" s="2">
        <f t="shared" si="1"/>
        <v>37.9</v>
      </c>
    </row>
    <row r="130" spans="1:7">
      <c r="B130" s="526"/>
      <c r="C130" s="526"/>
      <c r="D130" t="s">
        <v>17</v>
      </c>
      <c r="E130" s="160">
        <v>36.700000000000003</v>
      </c>
      <c r="G130" s="2">
        <f t="shared" si="1"/>
        <v>74.599999999999994</v>
      </c>
    </row>
    <row r="131" spans="1:7">
      <c r="B131" s="526"/>
      <c r="C131" s="526"/>
      <c r="D131" t="s">
        <v>18</v>
      </c>
      <c r="E131" s="160">
        <v>60</v>
      </c>
      <c r="G131" s="2">
        <f t="shared" si="1"/>
        <v>134.6</v>
      </c>
    </row>
    <row r="132" spans="1:7">
      <c r="B132" s="526"/>
      <c r="C132" s="526"/>
      <c r="D132" t="s">
        <v>19</v>
      </c>
      <c r="E132" s="160">
        <v>5</v>
      </c>
      <c r="G132" s="2">
        <f t="shared" si="1"/>
        <v>139.6</v>
      </c>
    </row>
    <row r="133" spans="1:7">
      <c r="A133" s="7">
        <v>43220</v>
      </c>
      <c r="B133" s="526" t="s">
        <v>114</v>
      </c>
      <c r="C133" s="526" t="s">
        <v>24</v>
      </c>
      <c r="D133" t="s">
        <v>18</v>
      </c>
      <c r="E133" s="160"/>
      <c r="F133" s="2">
        <v>60</v>
      </c>
      <c r="G133" s="2">
        <f t="shared" si="1"/>
        <v>79.599999999999994</v>
      </c>
    </row>
    <row r="134" spans="1:7">
      <c r="A134" s="7">
        <v>43220</v>
      </c>
      <c r="B134" s="526" t="s">
        <v>114</v>
      </c>
      <c r="C134" s="526" t="s">
        <v>24</v>
      </c>
      <c r="D134" t="s">
        <v>19</v>
      </c>
      <c r="E134" s="160"/>
      <c r="F134" s="2">
        <v>5</v>
      </c>
      <c r="G134" s="2">
        <f t="shared" si="1"/>
        <v>74.599999999999994</v>
      </c>
    </row>
    <row r="135" spans="1:7">
      <c r="A135" s="7">
        <v>43262</v>
      </c>
      <c r="B135" s="526">
        <v>15489</v>
      </c>
      <c r="C135" s="526" t="s">
        <v>24</v>
      </c>
      <c r="D135" t="s">
        <v>16</v>
      </c>
      <c r="E135" s="160"/>
      <c r="F135" s="2">
        <v>37.9</v>
      </c>
      <c r="G135" s="2">
        <f t="shared" si="1"/>
        <v>36.699999999999996</v>
      </c>
    </row>
    <row r="136" spans="1:7">
      <c r="A136" s="7">
        <v>43262</v>
      </c>
      <c r="B136" s="526">
        <v>15489</v>
      </c>
      <c r="C136" s="526" t="s">
        <v>24</v>
      </c>
      <c r="D136" t="s">
        <v>17</v>
      </c>
      <c r="E136" s="160"/>
      <c r="F136" s="2">
        <v>36.700000000000003</v>
      </c>
      <c r="G136" s="2">
        <f t="shared" si="1"/>
        <v>0</v>
      </c>
    </row>
    <row r="137" spans="1:7">
      <c r="A137" s="7">
        <v>43251</v>
      </c>
      <c r="B137" s="526" t="s">
        <v>14</v>
      </c>
      <c r="C137" s="526" t="s">
        <v>25</v>
      </c>
      <c r="D137" t="s">
        <v>16</v>
      </c>
      <c r="E137" s="160">
        <v>58.1</v>
      </c>
      <c r="G137" s="2">
        <f t="shared" si="1"/>
        <v>58.1</v>
      </c>
    </row>
    <row r="138" spans="1:7">
      <c r="B138" s="526"/>
      <c r="C138" s="526"/>
      <c r="D138" t="s">
        <v>17</v>
      </c>
      <c r="E138" s="160">
        <v>36.700000000000003</v>
      </c>
      <c r="G138" s="2">
        <f t="shared" si="1"/>
        <v>94.800000000000011</v>
      </c>
    </row>
    <row r="139" spans="1:7">
      <c r="B139" s="526"/>
      <c r="C139" s="526"/>
      <c r="D139" t="s">
        <v>18</v>
      </c>
      <c r="E139" s="160">
        <v>60</v>
      </c>
      <c r="G139" s="2">
        <f t="shared" si="1"/>
        <v>154.80000000000001</v>
      </c>
    </row>
    <row r="140" spans="1:7">
      <c r="B140" s="526"/>
      <c r="C140" s="526"/>
      <c r="D140" t="s">
        <v>19</v>
      </c>
      <c r="E140" s="160">
        <v>5</v>
      </c>
      <c r="G140" s="2">
        <f t="shared" ref="G140:G207" si="2">+G139+E140-F140</f>
        <v>159.80000000000001</v>
      </c>
    </row>
    <row r="141" spans="1:7">
      <c r="A141" s="7">
        <v>43251</v>
      </c>
      <c r="B141" s="526" t="s">
        <v>114</v>
      </c>
      <c r="C141" s="526" t="s">
        <v>25</v>
      </c>
      <c r="D141" t="s">
        <v>18</v>
      </c>
      <c r="E141" s="160"/>
      <c r="F141" s="2">
        <v>60</v>
      </c>
      <c r="G141" s="2">
        <f t="shared" si="2"/>
        <v>99.800000000000011</v>
      </c>
    </row>
    <row r="142" spans="1:7">
      <c r="A142" s="7">
        <v>43251</v>
      </c>
      <c r="B142" s="526" t="s">
        <v>114</v>
      </c>
      <c r="C142" s="526" t="s">
        <v>25</v>
      </c>
      <c r="D142" t="s">
        <v>19</v>
      </c>
      <c r="E142" s="160"/>
      <c r="F142" s="2">
        <v>5</v>
      </c>
      <c r="G142" s="2">
        <f t="shared" si="2"/>
        <v>94.800000000000011</v>
      </c>
    </row>
    <row r="143" spans="1:7">
      <c r="A143" s="7">
        <v>43272</v>
      </c>
      <c r="B143" s="526">
        <v>15529</v>
      </c>
      <c r="C143" s="526" t="s">
        <v>25</v>
      </c>
      <c r="D143" t="s">
        <v>16</v>
      </c>
      <c r="E143" s="160"/>
      <c r="F143" s="2">
        <v>58.1</v>
      </c>
      <c r="G143" s="2">
        <f t="shared" si="2"/>
        <v>36.70000000000001</v>
      </c>
    </row>
    <row r="144" spans="1:7">
      <c r="A144" s="7">
        <v>43272</v>
      </c>
      <c r="B144" s="526">
        <v>15529</v>
      </c>
      <c r="C144" s="526" t="s">
        <v>25</v>
      </c>
      <c r="D144" t="s">
        <v>17</v>
      </c>
      <c r="E144" s="160"/>
      <c r="F144" s="2">
        <v>36.700000000000003</v>
      </c>
      <c r="G144" s="2">
        <f t="shared" si="2"/>
        <v>0</v>
      </c>
    </row>
    <row r="145" spans="1:7">
      <c r="A145" s="7">
        <v>43281</v>
      </c>
      <c r="B145" s="526" t="s">
        <v>14</v>
      </c>
      <c r="C145" s="526" t="s">
        <v>26</v>
      </c>
      <c r="D145" t="s">
        <v>16</v>
      </c>
      <c r="E145" s="160">
        <v>53.6</v>
      </c>
      <c r="G145" s="2">
        <f t="shared" si="2"/>
        <v>53.6</v>
      </c>
    </row>
    <row r="146" spans="1:7">
      <c r="B146" s="526"/>
      <c r="C146" s="526"/>
      <c r="D146" t="s">
        <v>17</v>
      </c>
      <c r="E146" s="160">
        <v>36.700000000000003</v>
      </c>
      <c r="G146" s="2">
        <f t="shared" si="2"/>
        <v>90.300000000000011</v>
      </c>
    </row>
    <row r="147" spans="1:7">
      <c r="B147" s="526"/>
      <c r="C147" s="526"/>
      <c r="D147" t="s">
        <v>18</v>
      </c>
      <c r="E147" s="160">
        <v>60</v>
      </c>
      <c r="G147" s="2">
        <f t="shared" si="2"/>
        <v>150.30000000000001</v>
      </c>
    </row>
    <row r="148" spans="1:7">
      <c r="B148" s="526"/>
      <c r="C148" s="526"/>
      <c r="D148" t="s">
        <v>19</v>
      </c>
      <c r="E148" s="160">
        <v>5</v>
      </c>
      <c r="G148" s="2">
        <f t="shared" si="2"/>
        <v>155.30000000000001</v>
      </c>
    </row>
    <row r="149" spans="1:7">
      <c r="A149" s="7">
        <v>43281</v>
      </c>
      <c r="B149" s="526" t="s">
        <v>114</v>
      </c>
      <c r="C149" s="526" t="s">
        <v>26</v>
      </c>
      <c r="D149" t="s">
        <v>18</v>
      </c>
      <c r="E149" s="160"/>
      <c r="F149" s="2">
        <v>60</v>
      </c>
      <c r="G149" s="2">
        <f t="shared" si="2"/>
        <v>95.300000000000011</v>
      </c>
    </row>
    <row r="150" spans="1:7">
      <c r="A150" s="7">
        <v>43281</v>
      </c>
      <c r="B150" s="526" t="s">
        <v>114</v>
      </c>
      <c r="C150" s="526" t="s">
        <v>26</v>
      </c>
      <c r="D150" t="s">
        <v>19</v>
      </c>
      <c r="E150" s="160"/>
      <c r="F150" s="2">
        <v>5</v>
      </c>
      <c r="G150" s="2">
        <f t="shared" si="2"/>
        <v>90.300000000000011</v>
      </c>
    </row>
    <row r="151" spans="1:7">
      <c r="A151" s="7">
        <v>43302</v>
      </c>
      <c r="B151" s="526">
        <v>15761</v>
      </c>
      <c r="C151" s="526" t="s">
        <v>26</v>
      </c>
      <c r="D151" t="s">
        <v>16</v>
      </c>
      <c r="E151" s="160"/>
      <c r="F151" s="2">
        <v>53.6</v>
      </c>
      <c r="G151" s="2">
        <f t="shared" si="2"/>
        <v>36.70000000000001</v>
      </c>
    </row>
    <row r="152" spans="1:7">
      <c r="A152" s="7">
        <v>43302</v>
      </c>
      <c r="B152" s="526">
        <v>15761</v>
      </c>
      <c r="C152" s="526" t="s">
        <v>26</v>
      </c>
      <c r="D152" t="s">
        <v>17</v>
      </c>
      <c r="E152" s="160"/>
      <c r="F152" s="2">
        <v>36.700000000000003</v>
      </c>
      <c r="G152" s="2">
        <f t="shared" si="2"/>
        <v>0</v>
      </c>
    </row>
    <row r="153" spans="1:7">
      <c r="A153" s="7">
        <v>43312</v>
      </c>
      <c r="B153" s="526" t="s">
        <v>14</v>
      </c>
      <c r="C153" s="526" t="s">
        <v>27</v>
      </c>
      <c r="D153" t="s">
        <v>16</v>
      </c>
      <c r="E153" s="160">
        <v>52.6</v>
      </c>
      <c r="G153" s="2">
        <f t="shared" si="2"/>
        <v>52.6</v>
      </c>
    </row>
    <row r="154" spans="1:7">
      <c r="B154" s="526"/>
      <c r="C154" s="526"/>
      <c r="D154" t="s">
        <v>17</v>
      </c>
      <c r="E154" s="160">
        <v>36.700000000000003</v>
      </c>
      <c r="G154" s="2">
        <f t="shared" si="2"/>
        <v>89.300000000000011</v>
      </c>
    </row>
    <row r="155" spans="1:7">
      <c r="B155" s="526"/>
      <c r="C155" s="526"/>
      <c r="D155" t="s">
        <v>18</v>
      </c>
      <c r="E155" s="160">
        <v>60</v>
      </c>
      <c r="G155" s="2">
        <f t="shared" si="2"/>
        <v>149.30000000000001</v>
      </c>
    </row>
    <row r="156" spans="1:7">
      <c r="B156" s="526"/>
      <c r="C156" s="526"/>
      <c r="D156" t="s">
        <v>19</v>
      </c>
      <c r="E156" s="160">
        <v>5</v>
      </c>
      <c r="G156" s="2">
        <f t="shared" si="2"/>
        <v>154.30000000000001</v>
      </c>
    </row>
    <row r="157" spans="1:7">
      <c r="A157" s="7">
        <v>43312</v>
      </c>
      <c r="B157" s="526" t="s">
        <v>737</v>
      </c>
      <c r="C157" s="526" t="s">
        <v>27</v>
      </c>
      <c r="D157" t="s">
        <v>18</v>
      </c>
      <c r="E157" s="160"/>
      <c r="F157" s="2">
        <v>60</v>
      </c>
      <c r="G157" s="2">
        <f t="shared" si="2"/>
        <v>94.300000000000011</v>
      </c>
    </row>
    <row r="158" spans="1:7">
      <c r="A158" s="7">
        <v>43312</v>
      </c>
      <c r="B158" s="526" t="s">
        <v>737</v>
      </c>
      <c r="C158" s="526" t="s">
        <v>27</v>
      </c>
      <c r="D158" t="s">
        <v>19</v>
      </c>
      <c r="E158" s="160"/>
      <c r="F158" s="2">
        <v>5</v>
      </c>
      <c r="G158" s="2">
        <f t="shared" si="2"/>
        <v>89.300000000000011</v>
      </c>
    </row>
    <row r="159" spans="1:7">
      <c r="A159" s="7">
        <v>43334</v>
      </c>
      <c r="B159" s="526">
        <v>16037</v>
      </c>
      <c r="C159" s="526" t="s">
        <v>27</v>
      </c>
      <c r="D159" t="s">
        <v>16</v>
      </c>
      <c r="E159" s="160"/>
      <c r="F159" s="2">
        <v>52.6</v>
      </c>
      <c r="G159" s="2">
        <f t="shared" si="2"/>
        <v>36.70000000000001</v>
      </c>
    </row>
    <row r="160" spans="1:7">
      <c r="A160" s="7">
        <v>43334</v>
      </c>
      <c r="B160" s="526">
        <v>16037</v>
      </c>
      <c r="C160" s="526" t="s">
        <v>27</v>
      </c>
      <c r="D160" t="s">
        <v>17</v>
      </c>
      <c r="E160" s="160"/>
      <c r="F160" s="2">
        <v>36.700000000000003</v>
      </c>
      <c r="G160" s="2">
        <f t="shared" si="2"/>
        <v>0</v>
      </c>
    </row>
    <row r="161" spans="1:7">
      <c r="A161" s="7">
        <v>43343</v>
      </c>
      <c r="B161" s="526" t="s">
        <v>14</v>
      </c>
      <c r="C161" s="526" t="s">
        <v>28</v>
      </c>
      <c r="D161" t="s">
        <v>16</v>
      </c>
      <c r="E161" s="160">
        <v>52.2</v>
      </c>
      <c r="G161" s="2">
        <f t="shared" si="2"/>
        <v>52.2</v>
      </c>
    </row>
    <row r="162" spans="1:7">
      <c r="B162" s="526"/>
      <c r="C162" s="526"/>
      <c r="D162" t="s">
        <v>17</v>
      </c>
      <c r="E162" s="160">
        <v>36.700000000000003</v>
      </c>
      <c r="G162" s="2">
        <f t="shared" si="2"/>
        <v>88.9</v>
      </c>
    </row>
    <row r="163" spans="1:7">
      <c r="B163" s="526"/>
      <c r="C163" s="526"/>
      <c r="D163" t="s">
        <v>18</v>
      </c>
      <c r="E163" s="160">
        <v>60</v>
      </c>
      <c r="G163" s="2">
        <f t="shared" si="2"/>
        <v>148.9</v>
      </c>
    </row>
    <row r="164" spans="1:7">
      <c r="B164" s="526"/>
      <c r="C164" s="526"/>
      <c r="D164" t="s">
        <v>19</v>
      </c>
      <c r="E164" s="160">
        <v>5</v>
      </c>
      <c r="G164" s="2">
        <f t="shared" si="2"/>
        <v>153.9</v>
      </c>
    </row>
    <row r="165" spans="1:7">
      <c r="A165" s="7">
        <v>43343</v>
      </c>
      <c r="B165" s="526" t="s">
        <v>114</v>
      </c>
      <c r="C165" s="526" t="s">
        <v>28</v>
      </c>
      <c r="D165" t="s">
        <v>18</v>
      </c>
      <c r="E165" s="160"/>
      <c r="F165" s="2">
        <v>60</v>
      </c>
      <c r="G165" s="2">
        <f t="shared" si="2"/>
        <v>93.9</v>
      </c>
    </row>
    <row r="166" spans="1:7">
      <c r="A166" s="7">
        <v>43343</v>
      </c>
      <c r="B166" s="526" t="s">
        <v>114</v>
      </c>
      <c r="C166" s="526" t="s">
        <v>28</v>
      </c>
      <c r="D166" t="s">
        <v>19</v>
      </c>
      <c r="E166" s="160"/>
      <c r="F166" s="2">
        <v>5</v>
      </c>
      <c r="G166" s="2">
        <f t="shared" si="2"/>
        <v>88.9</v>
      </c>
    </row>
    <row r="167" spans="1:7">
      <c r="A167" s="7">
        <v>43389</v>
      </c>
      <c r="B167" s="526">
        <v>16323</v>
      </c>
      <c r="C167" s="526" t="s">
        <v>28</v>
      </c>
      <c r="D167" t="s">
        <v>16</v>
      </c>
      <c r="E167" s="160"/>
      <c r="F167" s="2">
        <v>52.2</v>
      </c>
      <c r="G167" s="2">
        <f t="shared" si="2"/>
        <v>36.700000000000003</v>
      </c>
    </row>
    <row r="168" spans="1:7">
      <c r="A168" s="7">
        <v>43389</v>
      </c>
      <c r="B168" s="526">
        <v>16323</v>
      </c>
      <c r="C168" s="526" t="s">
        <v>28</v>
      </c>
      <c r="D168" t="s">
        <v>17</v>
      </c>
      <c r="E168" s="160"/>
      <c r="F168" s="2">
        <v>36.700000000000003</v>
      </c>
      <c r="G168" s="2">
        <f t="shared" si="2"/>
        <v>0</v>
      </c>
    </row>
    <row r="169" spans="1:7">
      <c r="A169" s="7">
        <v>43373</v>
      </c>
      <c r="B169" s="526" t="s">
        <v>14</v>
      </c>
      <c r="C169" s="526" t="s">
        <v>29</v>
      </c>
      <c r="D169" t="s">
        <v>16</v>
      </c>
      <c r="E169" s="160">
        <v>53.5</v>
      </c>
      <c r="G169" s="2">
        <f t="shared" si="2"/>
        <v>53.5</v>
      </c>
    </row>
    <row r="170" spans="1:7">
      <c r="B170" s="526"/>
      <c r="C170" s="526"/>
      <c r="D170" t="s">
        <v>17</v>
      </c>
      <c r="E170" s="160">
        <v>36.700000000000003</v>
      </c>
      <c r="G170" s="2">
        <f t="shared" si="2"/>
        <v>90.2</v>
      </c>
    </row>
    <row r="171" spans="1:7">
      <c r="B171" s="526"/>
      <c r="C171" s="526"/>
      <c r="D171" t="s">
        <v>18</v>
      </c>
      <c r="E171" s="160">
        <v>60</v>
      </c>
      <c r="G171" s="2">
        <f t="shared" si="2"/>
        <v>150.19999999999999</v>
      </c>
    </row>
    <row r="172" spans="1:7">
      <c r="B172" s="526"/>
      <c r="C172" s="526"/>
      <c r="D172" t="s">
        <v>19</v>
      </c>
      <c r="E172" s="160">
        <v>5</v>
      </c>
      <c r="G172" s="2">
        <f t="shared" si="2"/>
        <v>155.19999999999999</v>
      </c>
    </row>
    <row r="173" spans="1:7">
      <c r="A173" s="7">
        <v>43373</v>
      </c>
      <c r="B173" s="526" t="s">
        <v>114</v>
      </c>
      <c r="C173" s="526" t="s">
        <v>29</v>
      </c>
      <c r="D173" t="s">
        <v>18</v>
      </c>
      <c r="E173" s="160"/>
      <c r="F173" s="2">
        <v>60</v>
      </c>
      <c r="G173" s="2">
        <f t="shared" si="2"/>
        <v>95.199999999999989</v>
      </c>
    </row>
    <row r="174" spans="1:7">
      <c r="A174" s="7">
        <v>43373</v>
      </c>
      <c r="B174" s="526" t="s">
        <v>114</v>
      </c>
      <c r="C174" s="526" t="s">
        <v>29</v>
      </c>
      <c r="D174" t="s">
        <v>19</v>
      </c>
      <c r="E174" s="160"/>
      <c r="F174" s="2">
        <v>5</v>
      </c>
      <c r="G174" s="2">
        <f t="shared" si="2"/>
        <v>90.199999999999989</v>
      </c>
    </row>
    <row r="175" spans="1:7">
      <c r="A175" s="7">
        <v>43399</v>
      </c>
      <c r="B175" s="526">
        <v>16470</v>
      </c>
      <c r="C175" s="526" t="s">
        <v>29</v>
      </c>
      <c r="D175" t="s">
        <v>16</v>
      </c>
      <c r="E175" s="160"/>
      <c r="F175" s="2">
        <v>53.5</v>
      </c>
      <c r="G175" s="2">
        <f t="shared" si="2"/>
        <v>36.699999999999989</v>
      </c>
    </row>
    <row r="176" spans="1:7">
      <c r="A176" s="7">
        <v>43399</v>
      </c>
      <c r="B176" s="526">
        <v>16470</v>
      </c>
      <c r="C176" s="526" t="s">
        <v>29</v>
      </c>
      <c r="D176" t="s">
        <v>17</v>
      </c>
      <c r="E176" s="160"/>
      <c r="F176" s="2">
        <v>36.700000000000003</v>
      </c>
      <c r="G176" s="2">
        <f t="shared" si="2"/>
        <v>0</v>
      </c>
    </row>
    <row r="177" spans="1:7">
      <c r="A177" s="7">
        <v>43404</v>
      </c>
      <c r="B177" s="526" t="s">
        <v>14</v>
      </c>
      <c r="C177" s="526" t="s">
        <v>30</v>
      </c>
      <c r="D177" t="s">
        <v>16</v>
      </c>
      <c r="E177" s="160">
        <v>80.3</v>
      </c>
      <c r="G177" s="2">
        <f t="shared" si="2"/>
        <v>80.3</v>
      </c>
    </row>
    <row r="178" spans="1:7">
      <c r="B178" s="526"/>
      <c r="C178" s="526"/>
      <c r="D178" t="s">
        <v>17</v>
      </c>
      <c r="E178" s="160">
        <v>44.7</v>
      </c>
      <c r="G178" s="2">
        <f t="shared" si="2"/>
        <v>125</v>
      </c>
    </row>
    <row r="179" spans="1:7">
      <c r="B179" s="526"/>
      <c r="C179" s="526"/>
      <c r="D179" t="s">
        <v>18</v>
      </c>
      <c r="E179" s="160">
        <v>60</v>
      </c>
      <c r="G179" s="2">
        <f t="shared" si="2"/>
        <v>185</v>
      </c>
    </row>
    <row r="180" spans="1:7">
      <c r="B180" s="526"/>
      <c r="C180" s="526"/>
      <c r="D180" t="s">
        <v>19</v>
      </c>
      <c r="E180" s="160">
        <v>5</v>
      </c>
      <c r="G180" s="2">
        <f t="shared" si="2"/>
        <v>190</v>
      </c>
    </row>
    <row r="181" spans="1:7">
      <c r="A181" s="7">
        <v>43404</v>
      </c>
      <c r="B181" s="526" t="s">
        <v>114</v>
      </c>
      <c r="C181" s="526" t="s">
        <v>30</v>
      </c>
      <c r="D181" t="s">
        <v>18</v>
      </c>
      <c r="E181" s="160"/>
      <c r="F181" s="2">
        <v>60</v>
      </c>
      <c r="G181" s="2">
        <f t="shared" si="2"/>
        <v>130</v>
      </c>
    </row>
    <row r="182" spans="1:7">
      <c r="A182" s="7">
        <v>43404</v>
      </c>
      <c r="B182" s="526" t="s">
        <v>114</v>
      </c>
      <c r="C182" s="526" t="s">
        <v>30</v>
      </c>
      <c r="D182" t="s">
        <v>19</v>
      </c>
      <c r="E182" s="160"/>
      <c r="F182" s="2">
        <v>5</v>
      </c>
      <c r="G182" s="2">
        <f t="shared" si="2"/>
        <v>125</v>
      </c>
    </row>
    <row r="183" spans="1:7">
      <c r="A183" s="7">
        <v>43454</v>
      </c>
      <c r="B183" s="526">
        <v>16791</v>
      </c>
      <c r="C183" s="526" t="s">
        <v>30</v>
      </c>
      <c r="D183" t="s">
        <v>18</v>
      </c>
      <c r="E183" s="160"/>
      <c r="F183" s="2">
        <v>80.3</v>
      </c>
      <c r="G183" s="2">
        <f t="shared" si="2"/>
        <v>44.7</v>
      </c>
    </row>
    <row r="184" spans="1:7">
      <c r="A184" s="7">
        <v>43454</v>
      </c>
      <c r="B184" s="526">
        <v>16791</v>
      </c>
      <c r="C184" s="526" t="s">
        <v>30</v>
      </c>
      <c r="D184" t="s">
        <v>19</v>
      </c>
      <c r="E184" s="160"/>
      <c r="F184" s="2">
        <v>44.7</v>
      </c>
      <c r="G184" s="2">
        <f t="shared" si="2"/>
        <v>0</v>
      </c>
    </row>
    <row r="185" spans="1:7">
      <c r="A185" s="7">
        <v>43434</v>
      </c>
      <c r="B185" s="526" t="s">
        <v>14</v>
      </c>
      <c r="C185" s="526" t="s">
        <v>33</v>
      </c>
      <c r="D185" t="s">
        <v>16</v>
      </c>
      <c r="E185" s="160">
        <v>82.5</v>
      </c>
      <c r="G185" s="2">
        <f t="shared" si="2"/>
        <v>82.5</v>
      </c>
    </row>
    <row r="186" spans="1:7">
      <c r="B186" s="526"/>
      <c r="C186" s="526"/>
      <c r="D186" t="s">
        <v>17</v>
      </c>
      <c r="E186" s="160">
        <v>44.7</v>
      </c>
      <c r="G186" s="2">
        <f t="shared" si="2"/>
        <v>127.2</v>
      </c>
    </row>
    <row r="187" spans="1:7">
      <c r="B187" s="526"/>
      <c r="C187" s="526"/>
      <c r="D187" t="s">
        <v>18</v>
      </c>
      <c r="E187" s="160">
        <v>60</v>
      </c>
      <c r="G187" s="2">
        <f t="shared" si="2"/>
        <v>187.2</v>
      </c>
    </row>
    <row r="188" spans="1:7">
      <c r="B188" s="526"/>
      <c r="C188" s="526"/>
      <c r="D188" t="s">
        <v>19</v>
      </c>
      <c r="E188" s="160">
        <v>5</v>
      </c>
      <c r="G188" s="2">
        <f t="shared" si="2"/>
        <v>192.2</v>
      </c>
    </row>
    <row r="189" spans="1:7">
      <c r="A189" s="7">
        <v>43434</v>
      </c>
      <c r="B189" s="526" t="s">
        <v>114</v>
      </c>
      <c r="C189" s="526" t="s">
        <v>33</v>
      </c>
      <c r="D189" t="s">
        <v>18</v>
      </c>
      <c r="E189" s="160"/>
      <c r="F189" s="2">
        <v>56</v>
      </c>
      <c r="G189" s="2">
        <f t="shared" si="2"/>
        <v>136.19999999999999</v>
      </c>
    </row>
    <row r="190" spans="1:7">
      <c r="A190" s="7">
        <v>43473</v>
      </c>
      <c r="B190" s="526">
        <v>16866</v>
      </c>
      <c r="C190" s="526" t="s">
        <v>33</v>
      </c>
      <c r="D190" t="s">
        <v>16</v>
      </c>
      <c r="E190" s="160"/>
      <c r="F190" s="2">
        <v>82.5</v>
      </c>
      <c r="G190" s="2">
        <f t="shared" si="2"/>
        <v>53.699999999999989</v>
      </c>
    </row>
    <row r="191" spans="1:7">
      <c r="A191" s="7">
        <v>43473</v>
      </c>
      <c r="B191" s="526">
        <v>16866</v>
      </c>
      <c r="C191" s="526" t="s">
        <v>33</v>
      </c>
      <c r="D191" t="s">
        <v>17</v>
      </c>
      <c r="E191" s="160"/>
      <c r="F191" s="2">
        <v>44.7</v>
      </c>
      <c r="G191" s="2">
        <f t="shared" si="2"/>
        <v>8.9999999999999858</v>
      </c>
    </row>
    <row r="192" spans="1:7">
      <c r="A192" s="7">
        <v>43552</v>
      </c>
      <c r="B192" s="526">
        <v>17561</v>
      </c>
      <c r="C192" s="526" t="s">
        <v>33</v>
      </c>
      <c r="D192" t="s">
        <v>18</v>
      </c>
      <c r="E192" s="160"/>
      <c r="F192" s="2">
        <v>5</v>
      </c>
      <c r="G192" s="2">
        <f t="shared" si="2"/>
        <v>3.9999999999999858</v>
      </c>
    </row>
    <row r="193" spans="1:7">
      <c r="A193" s="7">
        <v>43552</v>
      </c>
      <c r="B193" s="526">
        <v>17561</v>
      </c>
      <c r="C193" s="526" t="s">
        <v>33</v>
      </c>
      <c r="D193" t="s">
        <v>19</v>
      </c>
      <c r="E193" s="160"/>
      <c r="F193" s="2">
        <v>4</v>
      </c>
      <c r="G193" s="2">
        <f t="shared" si="2"/>
        <v>-1.4210854715202004E-14</v>
      </c>
    </row>
    <row r="194" spans="1:7">
      <c r="A194" s="7">
        <v>43465</v>
      </c>
      <c r="B194" s="526" t="s">
        <v>14</v>
      </c>
      <c r="C194" s="526" t="s">
        <v>34</v>
      </c>
      <c r="D194" t="s">
        <v>16</v>
      </c>
      <c r="E194" s="160">
        <v>88.1</v>
      </c>
      <c r="G194" s="2">
        <f t="shared" si="2"/>
        <v>88.09999999999998</v>
      </c>
    </row>
    <row r="195" spans="1:7">
      <c r="B195" s="526"/>
      <c r="C195" s="526"/>
      <c r="D195" t="s">
        <v>17</v>
      </c>
      <c r="E195" s="160">
        <v>44.7</v>
      </c>
      <c r="G195" s="2">
        <f t="shared" si="2"/>
        <v>132.79999999999998</v>
      </c>
    </row>
    <row r="196" spans="1:7">
      <c r="B196" s="526"/>
      <c r="C196" s="526"/>
      <c r="D196" t="s">
        <v>18</v>
      </c>
      <c r="E196" s="160">
        <v>60</v>
      </c>
      <c r="G196" s="2">
        <f t="shared" si="2"/>
        <v>192.79999999999998</v>
      </c>
    </row>
    <row r="197" spans="1:7">
      <c r="B197" s="526"/>
      <c r="C197" s="526"/>
      <c r="D197" t="s">
        <v>19</v>
      </c>
      <c r="E197" s="160">
        <v>5</v>
      </c>
      <c r="G197" s="2">
        <f t="shared" si="2"/>
        <v>197.79999999999998</v>
      </c>
    </row>
    <row r="198" spans="1:7">
      <c r="A198" s="7">
        <v>43465</v>
      </c>
      <c r="B198" s="526" t="s">
        <v>114</v>
      </c>
      <c r="C198" s="526" t="s">
        <v>34</v>
      </c>
      <c r="D198" t="s">
        <v>18</v>
      </c>
      <c r="E198" s="160"/>
      <c r="F198" s="2">
        <v>60</v>
      </c>
      <c r="G198" s="2">
        <f t="shared" si="2"/>
        <v>137.79999999999998</v>
      </c>
    </row>
    <row r="199" spans="1:7">
      <c r="A199" s="7">
        <v>43465</v>
      </c>
      <c r="B199" s="526" t="s">
        <v>114</v>
      </c>
      <c r="C199" s="526" t="s">
        <v>34</v>
      </c>
      <c r="D199" t="s">
        <v>19</v>
      </c>
      <c r="E199" s="160"/>
      <c r="F199" s="2">
        <v>5</v>
      </c>
      <c r="G199" s="2">
        <f t="shared" si="2"/>
        <v>132.79999999999998</v>
      </c>
    </row>
    <row r="200" spans="1:7">
      <c r="A200" s="7">
        <v>43495</v>
      </c>
      <c r="B200" s="526">
        <v>17031</v>
      </c>
      <c r="C200" s="526" t="s">
        <v>34</v>
      </c>
      <c r="D200" t="s">
        <v>16</v>
      </c>
      <c r="E200" s="160"/>
      <c r="F200" s="2">
        <v>88.1</v>
      </c>
      <c r="G200" s="2">
        <f t="shared" si="2"/>
        <v>44.699999999999989</v>
      </c>
    </row>
    <row r="201" spans="1:7">
      <c r="A201" s="7">
        <v>43495</v>
      </c>
      <c r="B201" s="526">
        <v>17031</v>
      </c>
      <c r="C201" s="526" t="s">
        <v>34</v>
      </c>
      <c r="D201" t="s">
        <v>17</v>
      </c>
      <c r="E201" s="160"/>
      <c r="F201" s="2">
        <v>44.7</v>
      </c>
      <c r="G201" s="2">
        <f t="shared" si="2"/>
        <v>0</v>
      </c>
    </row>
    <row r="202" spans="1:7">
      <c r="A202" s="7">
        <v>43496</v>
      </c>
      <c r="B202" s="526" t="s">
        <v>14</v>
      </c>
      <c r="C202" s="526" t="s">
        <v>15</v>
      </c>
      <c r="D202" t="s">
        <v>16</v>
      </c>
      <c r="E202" s="160">
        <v>97.9</v>
      </c>
      <c r="G202" s="2">
        <f t="shared" si="2"/>
        <v>97.9</v>
      </c>
    </row>
    <row r="203" spans="1:7">
      <c r="B203" s="526"/>
      <c r="C203" s="526"/>
      <c r="D203" t="s">
        <v>17</v>
      </c>
      <c r="E203" s="160">
        <v>44.7</v>
      </c>
      <c r="G203" s="2">
        <f t="shared" si="2"/>
        <v>142.60000000000002</v>
      </c>
    </row>
    <row r="204" spans="1:7">
      <c r="B204" s="526"/>
      <c r="C204" s="526"/>
      <c r="D204" t="s">
        <v>18</v>
      </c>
      <c r="E204" s="160">
        <v>60</v>
      </c>
      <c r="G204" s="2">
        <f t="shared" si="2"/>
        <v>202.60000000000002</v>
      </c>
    </row>
    <row r="205" spans="1:7">
      <c r="B205" s="526"/>
      <c r="C205" s="526"/>
      <c r="D205" t="s">
        <v>19</v>
      </c>
      <c r="E205" s="160">
        <v>5</v>
      </c>
      <c r="G205" s="2">
        <f t="shared" si="2"/>
        <v>207.60000000000002</v>
      </c>
    </row>
    <row r="206" spans="1:7">
      <c r="A206" s="7">
        <v>43496</v>
      </c>
      <c r="B206" s="526" t="s">
        <v>114</v>
      </c>
      <c r="C206" s="526" t="s">
        <v>15</v>
      </c>
      <c r="D206" t="s">
        <v>18</v>
      </c>
      <c r="E206" s="160"/>
      <c r="F206" s="2">
        <v>60</v>
      </c>
      <c r="G206" s="2">
        <f t="shared" si="2"/>
        <v>147.60000000000002</v>
      </c>
    </row>
    <row r="207" spans="1:7">
      <c r="A207" s="7">
        <v>43496</v>
      </c>
      <c r="B207" s="526" t="s">
        <v>114</v>
      </c>
      <c r="C207" s="526" t="s">
        <v>15</v>
      </c>
      <c r="D207" t="s">
        <v>19</v>
      </c>
      <c r="E207" s="160"/>
      <c r="F207" s="2">
        <v>5</v>
      </c>
      <c r="G207" s="2">
        <f t="shared" si="2"/>
        <v>142.60000000000002</v>
      </c>
    </row>
    <row r="208" spans="1:7">
      <c r="A208" s="7">
        <v>43523</v>
      </c>
      <c r="B208" s="526">
        <v>17213</v>
      </c>
      <c r="C208" s="526" t="s">
        <v>15</v>
      </c>
      <c r="D208" t="s">
        <v>16</v>
      </c>
      <c r="E208" s="160"/>
      <c r="F208" s="2">
        <v>97.9</v>
      </c>
      <c r="G208" s="2">
        <f t="shared" ref="G208:G274" si="3">+G207+E208-F208</f>
        <v>44.700000000000017</v>
      </c>
    </row>
    <row r="209" spans="1:7">
      <c r="A209" s="7">
        <v>43523</v>
      </c>
      <c r="B209" s="526">
        <v>17213</v>
      </c>
      <c r="C209" s="526" t="s">
        <v>15</v>
      </c>
      <c r="D209" t="s">
        <v>17</v>
      </c>
      <c r="E209" s="160"/>
      <c r="F209" s="2">
        <v>44.7</v>
      </c>
      <c r="G209" s="2">
        <f t="shared" si="3"/>
        <v>0</v>
      </c>
    </row>
    <row r="210" spans="1:7">
      <c r="A210" s="7">
        <v>43524</v>
      </c>
      <c r="B210" s="526" t="s">
        <v>14</v>
      </c>
      <c r="C210" s="526" t="s">
        <v>20</v>
      </c>
      <c r="D210" t="s">
        <v>16</v>
      </c>
      <c r="E210" s="160">
        <v>103.5</v>
      </c>
      <c r="G210" s="2">
        <f t="shared" si="3"/>
        <v>103.5</v>
      </c>
    </row>
    <row r="211" spans="1:7">
      <c r="B211" s="526"/>
      <c r="C211" s="526"/>
      <c r="D211" t="s">
        <v>17</v>
      </c>
      <c r="E211" s="160">
        <v>54.7</v>
      </c>
      <c r="G211" s="2">
        <f t="shared" si="3"/>
        <v>158.19999999999999</v>
      </c>
    </row>
    <row r="212" spans="1:7">
      <c r="B212" s="526"/>
      <c r="C212" s="526"/>
      <c r="D212" t="s">
        <v>18</v>
      </c>
      <c r="E212" s="160">
        <v>56</v>
      </c>
      <c r="G212" s="2">
        <f t="shared" si="3"/>
        <v>214.2</v>
      </c>
    </row>
    <row r="213" spans="1:7">
      <c r="B213" s="526"/>
      <c r="C213" s="526"/>
      <c r="D213" t="s">
        <v>19</v>
      </c>
      <c r="E213" s="160">
        <v>5</v>
      </c>
      <c r="G213" s="2">
        <f t="shared" si="3"/>
        <v>219.2</v>
      </c>
    </row>
    <row r="214" spans="1:7">
      <c r="A214" s="7">
        <v>43524</v>
      </c>
      <c r="B214" s="526" t="s">
        <v>114</v>
      </c>
      <c r="C214" s="526" t="s">
        <v>20</v>
      </c>
      <c r="D214" t="s">
        <v>18</v>
      </c>
      <c r="E214" s="160"/>
      <c r="F214" s="2">
        <v>56</v>
      </c>
      <c r="G214" s="2">
        <f t="shared" si="3"/>
        <v>163.19999999999999</v>
      </c>
    </row>
    <row r="215" spans="1:7">
      <c r="A215" s="7">
        <v>43524</v>
      </c>
      <c r="B215" s="526" t="s">
        <v>114</v>
      </c>
      <c r="C215" s="526" t="s">
        <v>20</v>
      </c>
      <c r="D215" t="s">
        <v>19</v>
      </c>
      <c r="E215" s="160"/>
      <c r="F215" s="2">
        <v>5</v>
      </c>
      <c r="G215" s="2">
        <f t="shared" si="3"/>
        <v>158.19999999999999</v>
      </c>
    </row>
    <row r="216" spans="1:7">
      <c r="A216" s="7">
        <v>43552</v>
      </c>
      <c r="B216" s="526">
        <v>17537</v>
      </c>
      <c r="C216" s="526" t="s">
        <v>20</v>
      </c>
      <c r="D216" t="s">
        <v>16</v>
      </c>
      <c r="E216" s="160"/>
      <c r="F216" s="2">
        <v>103.5</v>
      </c>
      <c r="G216" s="2">
        <f t="shared" si="3"/>
        <v>54.699999999999989</v>
      </c>
    </row>
    <row r="217" spans="1:7">
      <c r="A217" s="7">
        <v>43579</v>
      </c>
      <c r="B217" s="526">
        <v>17661</v>
      </c>
      <c r="C217" s="526" t="s">
        <v>20</v>
      </c>
      <c r="D217" t="s">
        <v>17</v>
      </c>
      <c r="E217" s="160"/>
      <c r="F217" s="2">
        <v>54.7</v>
      </c>
      <c r="G217" s="2">
        <f t="shared" si="3"/>
        <v>0</v>
      </c>
    </row>
    <row r="218" spans="1:7">
      <c r="A218" s="7">
        <v>43555</v>
      </c>
      <c r="B218" s="526" t="s">
        <v>14</v>
      </c>
      <c r="C218" s="526" t="s">
        <v>23</v>
      </c>
      <c r="D218" t="s">
        <v>16</v>
      </c>
      <c r="E218" s="160">
        <v>96.1</v>
      </c>
      <c r="G218" s="2">
        <f t="shared" si="3"/>
        <v>96.1</v>
      </c>
    </row>
    <row r="219" spans="1:7">
      <c r="B219" s="526"/>
      <c r="C219" s="526"/>
      <c r="D219" t="s">
        <v>17</v>
      </c>
      <c r="E219" s="160">
        <v>43.5</v>
      </c>
      <c r="G219" s="2">
        <f t="shared" si="3"/>
        <v>139.6</v>
      </c>
    </row>
    <row r="220" spans="1:7">
      <c r="B220" s="526"/>
      <c r="C220" s="526"/>
      <c r="D220" t="s">
        <v>18</v>
      </c>
      <c r="E220" s="160">
        <v>60</v>
      </c>
      <c r="G220" s="2">
        <f t="shared" si="3"/>
        <v>199.6</v>
      </c>
    </row>
    <row r="221" spans="1:7">
      <c r="B221" s="526"/>
      <c r="C221" s="526"/>
      <c r="D221" t="s">
        <v>19</v>
      </c>
      <c r="E221" s="160">
        <v>5</v>
      </c>
      <c r="G221" s="2">
        <f t="shared" si="3"/>
        <v>204.6</v>
      </c>
    </row>
    <row r="222" spans="1:7">
      <c r="A222" s="7">
        <v>43555</v>
      </c>
      <c r="B222" s="526" t="s">
        <v>114</v>
      </c>
      <c r="C222" s="526" t="s">
        <v>23</v>
      </c>
      <c r="D222" t="s">
        <v>18</v>
      </c>
      <c r="E222" s="160"/>
      <c r="F222" s="2">
        <v>60</v>
      </c>
      <c r="G222" s="2">
        <f t="shared" si="3"/>
        <v>144.6</v>
      </c>
    </row>
    <row r="223" spans="1:7">
      <c r="A223" s="7">
        <v>43555</v>
      </c>
      <c r="B223" s="526" t="s">
        <v>114</v>
      </c>
      <c r="C223" s="526" t="s">
        <v>23</v>
      </c>
      <c r="D223" t="s">
        <v>19</v>
      </c>
      <c r="E223" s="160"/>
      <c r="F223" s="2">
        <v>5</v>
      </c>
      <c r="G223" s="2">
        <f t="shared" si="3"/>
        <v>139.6</v>
      </c>
    </row>
    <row r="224" spans="1:7">
      <c r="A224" s="7">
        <v>43589</v>
      </c>
      <c r="B224" s="526">
        <v>17768</v>
      </c>
      <c r="C224" s="526" t="s">
        <v>23</v>
      </c>
      <c r="D224" t="s">
        <v>16</v>
      </c>
      <c r="E224" s="160"/>
      <c r="F224" s="2">
        <v>96.1</v>
      </c>
      <c r="G224" s="2">
        <f t="shared" si="3"/>
        <v>43.5</v>
      </c>
    </row>
    <row r="225" spans="1:7">
      <c r="A225" s="7">
        <v>43589</v>
      </c>
      <c r="B225" s="526">
        <v>17768</v>
      </c>
      <c r="C225" s="526" t="s">
        <v>23</v>
      </c>
      <c r="D225" t="s">
        <v>17</v>
      </c>
      <c r="E225" s="160"/>
      <c r="F225" s="2">
        <v>43.5</v>
      </c>
      <c r="G225" s="2">
        <f t="shared" si="3"/>
        <v>0</v>
      </c>
    </row>
    <row r="226" spans="1:7">
      <c r="A226" s="44">
        <v>43585</v>
      </c>
      <c r="B226" s="525" t="s">
        <v>14</v>
      </c>
      <c r="C226" s="525" t="s">
        <v>24</v>
      </c>
      <c r="D226" t="s">
        <v>16</v>
      </c>
      <c r="E226" s="160">
        <v>97.2</v>
      </c>
      <c r="G226" s="2">
        <f t="shared" si="3"/>
        <v>97.2</v>
      </c>
    </row>
    <row r="227" spans="1:7">
      <c r="B227" s="526"/>
      <c r="C227" s="526"/>
      <c r="D227" t="s">
        <v>17</v>
      </c>
      <c r="E227" s="160">
        <v>39.700000000000003</v>
      </c>
      <c r="G227" s="2">
        <f t="shared" si="3"/>
        <v>136.9</v>
      </c>
    </row>
    <row r="228" spans="1:7">
      <c r="B228" s="526"/>
      <c r="C228" s="526"/>
      <c r="D228" t="s">
        <v>18</v>
      </c>
      <c r="E228" s="160">
        <v>60</v>
      </c>
      <c r="G228" s="2">
        <f t="shared" si="3"/>
        <v>196.9</v>
      </c>
    </row>
    <row r="229" spans="1:7">
      <c r="B229" s="526"/>
      <c r="C229" s="526"/>
      <c r="D229" t="s">
        <v>19</v>
      </c>
      <c r="E229" s="160">
        <v>5</v>
      </c>
      <c r="G229" s="2">
        <f t="shared" si="3"/>
        <v>201.9</v>
      </c>
    </row>
    <row r="230" spans="1:7">
      <c r="A230" s="7">
        <v>43585</v>
      </c>
      <c r="B230" s="526" t="s">
        <v>114</v>
      </c>
      <c r="C230" s="526" t="s">
        <v>24</v>
      </c>
      <c r="D230" t="s">
        <v>18</v>
      </c>
      <c r="E230" s="160"/>
      <c r="F230" s="2">
        <v>60</v>
      </c>
      <c r="G230" s="2">
        <f t="shared" si="3"/>
        <v>141.9</v>
      </c>
    </row>
    <row r="231" spans="1:7" ht="14.25" customHeight="1">
      <c r="A231" s="7">
        <v>43585</v>
      </c>
      <c r="B231" s="526" t="s">
        <v>114</v>
      </c>
      <c r="C231" s="526" t="s">
        <v>24</v>
      </c>
      <c r="D231" t="s">
        <v>19</v>
      </c>
      <c r="E231" s="160"/>
      <c r="F231" s="2">
        <v>5</v>
      </c>
      <c r="G231" s="2">
        <f t="shared" si="3"/>
        <v>136.9</v>
      </c>
    </row>
    <row r="232" spans="1:7" ht="14.25" customHeight="1">
      <c r="A232" s="7">
        <v>43626</v>
      </c>
      <c r="B232" s="526">
        <v>18050</v>
      </c>
      <c r="C232" s="526" t="s">
        <v>24</v>
      </c>
      <c r="D232" t="s">
        <v>16</v>
      </c>
      <c r="E232" s="160"/>
      <c r="F232" s="2">
        <v>97.2</v>
      </c>
      <c r="G232" s="2">
        <f t="shared" si="3"/>
        <v>39.700000000000003</v>
      </c>
    </row>
    <row r="233" spans="1:7" ht="14.25" customHeight="1">
      <c r="A233" s="7">
        <v>43626</v>
      </c>
      <c r="B233" s="526">
        <v>18050</v>
      </c>
      <c r="C233" s="526" t="s">
        <v>24</v>
      </c>
      <c r="D233" t="s">
        <v>17</v>
      </c>
      <c r="E233" s="160"/>
      <c r="F233" s="2">
        <v>39.700000000000003</v>
      </c>
      <c r="G233" s="2">
        <f t="shared" si="3"/>
        <v>0</v>
      </c>
    </row>
    <row r="234" spans="1:7">
      <c r="A234" s="44">
        <v>43616</v>
      </c>
      <c r="B234" s="525" t="s">
        <v>14</v>
      </c>
      <c r="C234" s="525" t="s">
        <v>25</v>
      </c>
      <c r="D234" t="s">
        <v>16</v>
      </c>
      <c r="E234" s="160">
        <v>89.6</v>
      </c>
      <c r="G234" s="2">
        <f t="shared" si="3"/>
        <v>89.6</v>
      </c>
    </row>
    <row r="235" spans="1:7">
      <c r="B235" s="526"/>
      <c r="C235" s="526"/>
      <c r="D235" t="s">
        <v>17</v>
      </c>
      <c r="E235" s="160">
        <v>46</v>
      </c>
      <c r="G235" s="2">
        <f t="shared" si="3"/>
        <v>135.6</v>
      </c>
    </row>
    <row r="236" spans="1:7">
      <c r="B236" s="526"/>
      <c r="C236" s="526"/>
      <c r="D236" t="s">
        <v>18</v>
      </c>
      <c r="E236" s="160">
        <v>60</v>
      </c>
      <c r="G236" s="2">
        <f t="shared" si="3"/>
        <v>195.6</v>
      </c>
    </row>
    <row r="237" spans="1:7">
      <c r="B237" s="526"/>
      <c r="C237" s="526"/>
      <c r="D237" t="s">
        <v>19</v>
      </c>
      <c r="E237" s="160">
        <v>5</v>
      </c>
      <c r="G237" s="2">
        <f t="shared" si="3"/>
        <v>200.6</v>
      </c>
    </row>
    <row r="238" spans="1:7">
      <c r="A238" s="7">
        <v>43616</v>
      </c>
      <c r="B238" s="526" t="s">
        <v>114</v>
      </c>
      <c r="C238" s="526" t="s">
        <v>25</v>
      </c>
      <c r="D238" t="s">
        <v>18</v>
      </c>
      <c r="E238" s="160"/>
      <c r="F238" s="2">
        <v>60</v>
      </c>
      <c r="G238" s="2">
        <f t="shared" si="3"/>
        <v>140.6</v>
      </c>
    </row>
    <row r="239" spans="1:7">
      <c r="A239" s="7">
        <v>43616</v>
      </c>
      <c r="B239" s="526" t="s">
        <v>114</v>
      </c>
      <c r="C239" s="526" t="s">
        <v>25</v>
      </c>
      <c r="D239" t="s">
        <v>19</v>
      </c>
      <c r="E239" s="160"/>
      <c r="F239" s="2">
        <v>5</v>
      </c>
      <c r="G239" s="2">
        <f t="shared" si="3"/>
        <v>135.6</v>
      </c>
    </row>
    <row r="240" spans="1:7">
      <c r="A240" s="7">
        <v>43650</v>
      </c>
      <c r="B240" s="526">
        <v>18167</v>
      </c>
      <c r="C240" s="526" t="s">
        <v>25</v>
      </c>
      <c r="D240" t="s">
        <v>16</v>
      </c>
      <c r="E240" s="160"/>
      <c r="F240" s="2">
        <v>89.6</v>
      </c>
      <c r="G240" s="2">
        <f t="shared" si="3"/>
        <v>46</v>
      </c>
    </row>
    <row r="241" spans="1:7">
      <c r="A241" s="7">
        <v>43650</v>
      </c>
      <c r="B241" s="526">
        <v>18167</v>
      </c>
      <c r="C241" s="526" t="s">
        <v>25</v>
      </c>
      <c r="D241" t="s">
        <v>17</v>
      </c>
      <c r="E241" s="160"/>
      <c r="F241" s="2">
        <v>46</v>
      </c>
      <c r="G241" s="2">
        <f t="shared" si="3"/>
        <v>0</v>
      </c>
    </row>
    <row r="242" spans="1:7">
      <c r="A242" s="44">
        <v>43646</v>
      </c>
      <c r="B242" s="525" t="s">
        <v>14</v>
      </c>
      <c r="C242" s="525" t="s">
        <v>26</v>
      </c>
      <c r="D242" t="s">
        <v>16</v>
      </c>
      <c r="E242" s="160">
        <v>80</v>
      </c>
      <c r="G242" s="2">
        <f t="shared" si="3"/>
        <v>80</v>
      </c>
    </row>
    <row r="243" spans="1:7">
      <c r="B243" s="526"/>
      <c r="C243" s="526"/>
      <c r="D243" t="s">
        <v>17</v>
      </c>
      <c r="E243" s="160">
        <v>44</v>
      </c>
      <c r="G243" s="2">
        <f t="shared" si="3"/>
        <v>124</v>
      </c>
    </row>
    <row r="244" spans="1:7">
      <c r="B244" s="526"/>
      <c r="C244" s="526"/>
      <c r="D244" t="s">
        <v>18</v>
      </c>
      <c r="E244" s="160">
        <v>60</v>
      </c>
      <c r="G244" s="2">
        <f t="shared" si="3"/>
        <v>184</v>
      </c>
    </row>
    <row r="245" spans="1:7">
      <c r="B245" s="526"/>
      <c r="C245" s="526"/>
      <c r="D245" t="s">
        <v>19</v>
      </c>
      <c r="E245" s="160">
        <v>5</v>
      </c>
      <c r="G245" s="2">
        <f t="shared" si="3"/>
        <v>189</v>
      </c>
    </row>
    <row r="246" spans="1:7">
      <c r="A246" s="7">
        <v>43646</v>
      </c>
      <c r="B246" s="526" t="s">
        <v>114</v>
      </c>
      <c r="C246" s="526" t="s">
        <v>26</v>
      </c>
      <c r="D246" t="s">
        <v>18</v>
      </c>
      <c r="E246" s="160"/>
      <c r="F246" s="2">
        <v>60</v>
      </c>
      <c r="G246" s="2">
        <f t="shared" si="3"/>
        <v>129</v>
      </c>
    </row>
    <row r="247" spans="1:7">
      <c r="A247" s="7">
        <v>43646</v>
      </c>
      <c r="B247" s="526" t="s">
        <v>114</v>
      </c>
      <c r="C247" s="526" t="s">
        <v>26</v>
      </c>
      <c r="D247" t="s">
        <v>19</v>
      </c>
      <c r="E247" s="160"/>
      <c r="F247" s="2">
        <v>5</v>
      </c>
      <c r="G247" s="2">
        <f t="shared" si="3"/>
        <v>124</v>
      </c>
    </row>
    <row r="248" spans="1:7">
      <c r="A248" s="7">
        <v>43682</v>
      </c>
      <c r="B248" s="526">
        <v>18398</v>
      </c>
      <c r="C248" s="526" t="s">
        <v>26</v>
      </c>
      <c r="D248" t="s">
        <v>16</v>
      </c>
      <c r="E248" s="160"/>
      <c r="F248" s="2">
        <v>80</v>
      </c>
      <c r="G248" s="2">
        <f t="shared" si="3"/>
        <v>44</v>
      </c>
    </row>
    <row r="249" spans="1:7">
      <c r="A249" s="7">
        <v>43682</v>
      </c>
      <c r="B249" s="526">
        <v>18398</v>
      </c>
      <c r="C249" s="526" t="s">
        <v>26</v>
      </c>
      <c r="D249" t="s">
        <v>17</v>
      </c>
      <c r="E249" s="160"/>
      <c r="F249" s="2">
        <v>44</v>
      </c>
      <c r="G249" s="2">
        <f t="shared" si="3"/>
        <v>0</v>
      </c>
    </row>
    <row r="250" spans="1:7">
      <c r="A250" s="44">
        <v>43677</v>
      </c>
      <c r="B250" s="525" t="s">
        <v>14</v>
      </c>
      <c r="C250" s="525" t="s">
        <v>27</v>
      </c>
      <c r="D250" t="s">
        <v>16</v>
      </c>
      <c r="E250" s="160">
        <v>80</v>
      </c>
      <c r="G250" s="2">
        <f t="shared" si="3"/>
        <v>80</v>
      </c>
    </row>
    <row r="251" spans="1:7">
      <c r="B251" s="526"/>
      <c r="C251" s="526"/>
      <c r="D251" t="s">
        <v>17</v>
      </c>
      <c r="E251" s="160">
        <v>42.6</v>
      </c>
      <c r="G251" s="2">
        <f t="shared" si="3"/>
        <v>122.6</v>
      </c>
    </row>
    <row r="252" spans="1:7">
      <c r="B252" s="526"/>
      <c r="C252" s="526"/>
      <c r="D252" t="s">
        <v>18</v>
      </c>
      <c r="E252" s="160">
        <v>60</v>
      </c>
      <c r="G252" s="2">
        <f t="shared" si="3"/>
        <v>182.6</v>
      </c>
    </row>
    <row r="253" spans="1:7">
      <c r="B253" s="526"/>
      <c r="C253" s="526"/>
      <c r="D253" t="s">
        <v>19</v>
      </c>
      <c r="E253" s="160">
        <v>5</v>
      </c>
      <c r="G253" s="2">
        <f t="shared" si="3"/>
        <v>187.6</v>
      </c>
    </row>
    <row r="254" spans="1:7">
      <c r="A254" s="7">
        <v>43677</v>
      </c>
      <c r="B254" s="526" t="s">
        <v>114</v>
      </c>
      <c r="C254" s="526" t="s">
        <v>27</v>
      </c>
      <c r="D254" t="s">
        <v>18</v>
      </c>
      <c r="E254" s="160"/>
      <c r="F254" s="2">
        <v>60</v>
      </c>
      <c r="G254" s="2">
        <f t="shared" si="3"/>
        <v>127.6</v>
      </c>
    </row>
    <row r="255" spans="1:7">
      <c r="A255" s="7">
        <v>43677</v>
      </c>
      <c r="B255" s="526" t="s">
        <v>114</v>
      </c>
      <c r="C255" s="526" t="s">
        <v>27</v>
      </c>
      <c r="D255" t="s">
        <v>19</v>
      </c>
      <c r="E255" s="160"/>
      <c r="F255" s="2">
        <v>5</v>
      </c>
      <c r="G255" s="2">
        <f t="shared" si="3"/>
        <v>122.6</v>
      </c>
    </row>
    <row r="256" spans="1:7">
      <c r="A256" s="7">
        <v>43718</v>
      </c>
      <c r="B256" s="526">
        <v>18660</v>
      </c>
      <c r="C256" s="526" t="s">
        <v>27</v>
      </c>
      <c r="D256" t="s">
        <v>16</v>
      </c>
      <c r="E256" s="160"/>
      <c r="F256" s="2">
        <v>80</v>
      </c>
      <c r="G256" s="2">
        <f t="shared" si="3"/>
        <v>42.599999999999994</v>
      </c>
    </row>
    <row r="257" spans="1:7">
      <c r="A257" s="7">
        <v>43718</v>
      </c>
      <c r="B257" s="526">
        <v>18660</v>
      </c>
      <c r="C257" s="526" t="s">
        <v>27</v>
      </c>
      <c r="D257" t="s">
        <v>17</v>
      </c>
      <c r="E257" s="160"/>
      <c r="F257" s="2">
        <v>42.6</v>
      </c>
      <c r="G257" s="2">
        <f t="shared" si="3"/>
        <v>0</v>
      </c>
    </row>
    <row r="258" spans="1:7">
      <c r="A258" s="44">
        <v>43708</v>
      </c>
      <c r="B258" s="525" t="s">
        <v>14</v>
      </c>
      <c r="C258" s="525" t="s">
        <v>28</v>
      </c>
      <c r="D258" t="s">
        <v>16</v>
      </c>
      <c r="E258" s="160">
        <v>77.8</v>
      </c>
      <c r="G258" s="2">
        <f t="shared" si="3"/>
        <v>77.8</v>
      </c>
    </row>
    <row r="259" spans="1:7">
      <c r="B259" s="526"/>
      <c r="C259" s="526"/>
      <c r="D259" t="s">
        <v>17</v>
      </c>
      <c r="E259" s="160">
        <v>41.2</v>
      </c>
      <c r="G259" s="2">
        <f t="shared" si="3"/>
        <v>119</v>
      </c>
    </row>
    <row r="260" spans="1:7">
      <c r="B260" s="526"/>
      <c r="C260" s="526"/>
      <c r="D260" t="s">
        <v>18</v>
      </c>
      <c r="E260" s="160">
        <v>60</v>
      </c>
      <c r="G260" s="2">
        <f t="shared" si="3"/>
        <v>179</v>
      </c>
    </row>
    <row r="261" spans="1:7">
      <c r="B261" s="526"/>
      <c r="C261" s="526"/>
      <c r="D261" t="s">
        <v>19</v>
      </c>
      <c r="E261" s="160">
        <v>5</v>
      </c>
      <c r="G261" s="2">
        <f t="shared" si="3"/>
        <v>184</v>
      </c>
    </row>
    <row r="262" spans="1:7">
      <c r="A262" s="7">
        <v>43708</v>
      </c>
      <c r="B262" s="526" t="s">
        <v>114</v>
      </c>
      <c r="C262" s="526" t="s">
        <v>28</v>
      </c>
      <c r="D262" t="s">
        <v>18</v>
      </c>
      <c r="E262" s="160"/>
      <c r="F262" s="2">
        <v>60</v>
      </c>
      <c r="G262" s="2">
        <f t="shared" si="3"/>
        <v>124</v>
      </c>
    </row>
    <row r="263" spans="1:7">
      <c r="A263" s="7">
        <v>43708</v>
      </c>
      <c r="B263" s="526" t="s">
        <v>114</v>
      </c>
      <c r="C263" s="526" t="s">
        <v>28</v>
      </c>
      <c r="D263" t="s">
        <v>19</v>
      </c>
      <c r="E263" s="160"/>
      <c r="F263" s="2">
        <v>5</v>
      </c>
      <c r="G263" s="2">
        <f t="shared" si="3"/>
        <v>119</v>
      </c>
    </row>
    <row r="264" spans="1:7">
      <c r="A264" s="7">
        <v>43750</v>
      </c>
      <c r="B264" s="526">
        <v>18878</v>
      </c>
      <c r="C264" s="526" t="s">
        <v>28</v>
      </c>
      <c r="D264" t="s">
        <v>16</v>
      </c>
      <c r="E264" s="160"/>
      <c r="F264" s="2">
        <v>77.8</v>
      </c>
      <c r="G264" s="2">
        <f t="shared" si="3"/>
        <v>41.2</v>
      </c>
    </row>
    <row r="265" spans="1:7">
      <c r="A265" s="7">
        <v>43750</v>
      </c>
      <c r="B265" s="526">
        <v>18878</v>
      </c>
      <c r="C265" s="526" t="s">
        <v>28</v>
      </c>
      <c r="D265" t="s">
        <v>17</v>
      </c>
      <c r="E265" s="160"/>
      <c r="F265" s="2">
        <v>41.2</v>
      </c>
      <c r="G265" s="2">
        <f t="shared" si="3"/>
        <v>0</v>
      </c>
    </row>
    <row r="266" spans="1:7">
      <c r="A266" s="44">
        <v>43738</v>
      </c>
      <c r="B266" s="525" t="s">
        <v>14</v>
      </c>
      <c r="C266" s="525" t="s">
        <v>29</v>
      </c>
      <c r="D266" t="s">
        <v>16</v>
      </c>
      <c r="E266" s="160">
        <v>78.2</v>
      </c>
      <c r="G266" s="2">
        <f t="shared" si="3"/>
        <v>78.2</v>
      </c>
    </row>
    <row r="267" spans="1:7">
      <c r="B267" s="526"/>
      <c r="C267" s="526"/>
      <c r="D267" t="s">
        <v>17</v>
      </c>
      <c r="E267" s="160">
        <v>41.8</v>
      </c>
      <c r="G267" s="2">
        <f t="shared" si="3"/>
        <v>120</v>
      </c>
    </row>
    <row r="268" spans="1:7">
      <c r="B268" s="526"/>
      <c r="C268" s="526"/>
      <c r="D268" t="s">
        <v>18</v>
      </c>
      <c r="E268" s="160">
        <v>60</v>
      </c>
      <c r="G268" s="2">
        <f t="shared" si="3"/>
        <v>180</v>
      </c>
    </row>
    <row r="269" spans="1:7">
      <c r="B269" s="526"/>
      <c r="C269" s="526"/>
      <c r="D269" t="s">
        <v>19</v>
      </c>
      <c r="E269" s="160">
        <v>5</v>
      </c>
      <c r="G269" s="2">
        <f t="shared" si="3"/>
        <v>185</v>
      </c>
    </row>
    <row r="270" spans="1:7">
      <c r="A270" s="7">
        <v>43738</v>
      </c>
      <c r="B270" s="526" t="s">
        <v>114</v>
      </c>
      <c r="C270" s="526" t="s">
        <v>29</v>
      </c>
      <c r="D270" t="s">
        <v>18</v>
      </c>
      <c r="E270" s="160"/>
      <c r="F270" s="2">
        <v>60</v>
      </c>
      <c r="G270" s="2">
        <f t="shared" si="3"/>
        <v>125</v>
      </c>
    </row>
    <row r="271" spans="1:7">
      <c r="A271" s="7">
        <v>43738</v>
      </c>
      <c r="B271" s="526" t="s">
        <v>114</v>
      </c>
      <c r="C271" s="526" t="s">
        <v>29</v>
      </c>
      <c r="D271" t="s">
        <v>19</v>
      </c>
      <c r="E271" s="160"/>
      <c r="F271" s="2">
        <v>5</v>
      </c>
      <c r="G271" s="2">
        <f t="shared" si="3"/>
        <v>120</v>
      </c>
    </row>
    <row r="272" spans="1:7">
      <c r="A272" s="7">
        <v>43764</v>
      </c>
      <c r="B272" s="526">
        <v>19022</v>
      </c>
      <c r="C272" s="526" t="s">
        <v>29</v>
      </c>
      <c r="D272" t="s">
        <v>16</v>
      </c>
      <c r="E272" s="160"/>
      <c r="F272" s="2">
        <v>78.2</v>
      </c>
      <c r="G272" s="2">
        <f t="shared" si="3"/>
        <v>41.8</v>
      </c>
    </row>
    <row r="273" spans="1:7">
      <c r="A273" s="7">
        <v>43764</v>
      </c>
      <c r="B273" s="526">
        <v>19022</v>
      </c>
      <c r="C273" s="526" t="s">
        <v>29</v>
      </c>
      <c r="D273" t="s">
        <v>17</v>
      </c>
      <c r="E273" s="160"/>
      <c r="F273" s="2">
        <v>41.8</v>
      </c>
      <c r="G273" s="2">
        <f t="shared" si="3"/>
        <v>0</v>
      </c>
    </row>
    <row r="274" spans="1:7">
      <c r="A274" s="44">
        <v>43769</v>
      </c>
      <c r="B274" s="525" t="s">
        <v>14</v>
      </c>
      <c r="C274" s="525" t="s">
        <v>30</v>
      </c>
      <c r="D274" t="s">
        <v>16</v>
      </c>
      <c r="E274" s="160">
        <v>78.7</v>
      </c>
      <c r="G274" s="2">
        <f t="shared" si="3"/>
        <v>78.7</v>
      </c>
    </row>
    <row r="275" spans="1:7">
      <c r="B275" s="526"/>
      <c r="C275" s="526"/>
      <c r="D275" t="s">
        <v>17</v>
      </c>
      <c r="E275" s="160">
        <v>40.299999999999997</v>
      </c>
      <c r="G275" s="2">
        <f t="shared" ref="G275:G353" si="4">+G274+E275-F275</f>
        <v>119</v>
      </c>
    </row>
    <row r="276" spans="1:7">
      <c r="B276" s="526"/>
      <c r="C276" s="526"/>
      <c r="D276" t="s">
        <v>18</v>
      </c>
      <c r="E276" s="160">
        <v>60</v>
      </c>
      <c r="G276" s="2">
        <f t="shared" si="4"/>
        <v>179</v>
      </c>
    </row>
    <row r="277" spans="1:7">
      <c r="B277" s="526"/>
      <c r="C277" s="526"/>
      <c r="D277" t="s">
        <v>19</v>
      </c>
      <c r="E277" s="160">
        <v>5</v>
      </c>
      <c r="G277" s="2">
        <f t="shared" si="4"/>
        <v>184</v>
      </c>
    </row>
    <row r="278" spans="1:7">
      <c r="A278" s="7">
        <v>43769</v>
      </c>
      <c r="B278" s="526" t="s">
        <v>114</v>
      </c>
      <c r="C278" s="526" t="s">
        <v>30</v>
      </c>
      <c r="D278" t="s">
        <v>18</v>
      </c>
      <c r="E278" s="160"/>
      <c r="F278" s="2">
        <v>60</v>
      </c>
      <c r="G278" s="2">
        <f t="shared" si="4"/>
        <v>124</v>
      </c>
    </row>
    <row r="279" spans="1:7">
      <c r="A279" s="7">
        <v>43769</v>
      </c>
      <c r="B279" s="526" t="s">
        <v>114</v>
      </c>
      <c r="C279" s="526" t="s">
        <v>30</v>
      </c>
      <c r="D279" t="s">
        <v>19</v>
      </c>
      <c r="E279" s="160"/>
      <c r="F279" s="2">
        <v>5</v>
      </c>
      <c r="G279" s="2">
        <f t="shared" si="4"/>
        <v>119</v>
      </c>
    </row>
    <row r="280" spans="1:7">
      <c r="A280" s="7">
        <v>43801</v>
      </c>
      <c r="B280" s="526">
        <v>19271</v>
      </c>
      <c r="C280" s="526" t="s">
        <v>30</v>
      </c>
      <c r="D280" t="s">
        <v>16</v>
      </c>
      <c r="E280" s="160"/>
      <c r="F280" s="2">
        <v>78.7</v>
      </c>
      <c r="G280" s="2">
        <f t="shared" si="4"/>
        <v>40.299999999999997</v>
      </c>
    </row>
    <row r="281" spans="1:7">
      <c r="A281" s="7">
        <v>43801</v>
      </c>
      <c r="B281" s="526">
        <v>19271</v>
      </c>
      <c r="C281" s="526" t="s">
        <v>30</v>
      </c>
      <c r="D281" t="s">
        <v>17</v>
      </c>
      <c r="E281" s="160"/>
      <c r="F281" s="2">
        <v>40.299999999999997</v>
      </c>
      <c r="G281" s="2">
        <f t="shared" si="4"/>
        <v>0</v>
      </c>
    </row>
    <row r="282" spans="1:7">
      <c r="A282" s="44">
        <v>43799</v>
      </c>
      <c r="B282" s="525" t="s">
        <v>14</v>
      </c>
      <c r="C282" s="525" t="s">
        <v>33</v>
      </c>
      <c r="D282" t="s">
        <v>16</v>
      </c>
      <c r="E282" s="160">
        <v>88.2</v>
      </c>
      <c r="G282" s="2">
        <f t="shared" si="4"/>
        <v>88.2</v>
      </c>
    </row>
    <row r="283" spans="1:7">
      <c r="B283" s="526"/>
      <c r="C283" s="526"/>
      <c r="D283" t="s">
        <v>17</v>
      </c>
      <c r="E283" s="160">
        <v>41.9</v>
      </c>
      <c r="G283" s="2">
        <f t="shared" si="4"/>
        <v>130.1</v>
      </c>
    </row>
    <row r="284" spans="1:7">
      <c r="B284" s="526"/>
      <c r="C284" s="526"/>
      <c r="D284" t="s">
        <v>18</v>
      </c>
      <c r="E284" s="160">
        <v>60</v>
      </c>
      <c r="G284" s="2">
        <f t="shared" si="4"/>
        <v>190.1</v>
      </c>
    </row>
    <row r="285" spans="1:7">
      <c r="B285" s="526"/>
      <c r="C285" s="526"/>
      <c r="D285" t="s">
        <v>19</v>
      </c>
      <c r="E285" s="160">
        <v>5</v>
      </c>
      <c r="G285" s="2">
        <f t="shared" si="4"/>
        <v>195.1</v>
      </c>
    </row>
    <row r="286" spans="1:7">
      <c r="A286" s="7">
        <v>43799</v>
      </c>
      <c r="B286" s="526" t="s">
        <v>114</v>
      </c>
      <c r="C286" s="526" t="s">
        <v>33</v>
      </c>
      <c r="D286" t="s">
        <v>18</v>
      </c>
      <c r="E286" s="160"/>
      <c r="F286" s="2">
        <v>60</v>
      </c>
      <c r="G286" s="2">
        <f t="shared" si="4"/>
        <v>135.1</v>
      </c>
    </row>
    <row r="287" spans="1:7">
      <c r="A287" s="7">
        <v>43799</v>
      </c>
      <c r="B287" s="526" t="s">
        <v>114</v>
      </c>
      <c r="C287" s="526" t="s">
        <v>33</v>
      </c>
      <c r="D287" t="s">
        <v>19</v>
      </c>
      <c r="E287" s="160"/>
      <c r="F287" s="2">
        <v>5</v>
      </c>
      <c r="G287" s="2">
        <f t="shared" si="4"/>
        <v>130.1</v>
      </c>
    </row>
    <row r="288" spans="1:7">
      <c r="A288" s="7">
        <v>43845</v>
      </c>
      <c r="B288" s="526">
        <v>19525</v>
      </c>
      <c r="C288" s="526" t="s">
        <v>33</v>
      </c>
      <c r="D288" t="s">
        <v>16</v>
      </c>
      <c r="E288" s="160"/>
      <c r="F288" s="2">
        <v>88.2</v>
      </c>
      <c r="G288" s="2">
        <f t="shared" si="4"/>
        <v>41.899999999999991</v>
      </c>
    </row>
    <row r="289" spans="1:7">
      <c r="A289" s="7">
        <v>43845</v>
      </c>
      <c r="B289" s="526">
        <v>19525</v>
      </c>
      <c r="C289" s="526" t="s">
        <v>33</v>
      </c>
      <c r="D289" t="s">
        <v>17</v>
      </c>
      <c r="E289" s="160"/>
      <c r="F289" s="2">
        <v>41.9</v>
      </c>
      <c r="G289" s="2">
        <f t="shared" si="4"/>
        <v>0</v>
      </c>
    </row>
    <row r="290" spans="1:7">
      <c r="A290" s="44">
        <v>43830</v>
      </c>
      <c r="B290" s="525" t="s">
        <v>14</v>
      </c>
      <c r="C290" s="525" t="s">
        <v>34</v>
      </c>
      <c r="D290" t="s">
        <v>16</v>
      </c>
      <c r="E290" s="160">
        <v>92.2</v>
      </c>
      <c r="G290" s="2">
        <f t="shared" si="4"/>
        <v>92.2</v>
      </c>
    </row>
    <row r="291" spans="1:7">
      <c r="B291" s="526"/>
      <c r="C291" s="526"/>
      <c r="D291" t="s">
        <v>17</v>
      </c>
      <c r="E291" s="160">
        <v>42.1</v>
      </c>
      <c r="G291" s="2">
        <f t="shared" si="4"/>
        <v>134.30000000000001</v>
      </c>
    </row>
    <row r="292" spans="1:7">
      <c r="B292" s="526"/>
      <c r="C292" s="526"/>
      <c r="D292" t="s">
        <v>18</v>
      </c>
      <c r="E292" s="160">
        <v>60</v>
      </c>
      <c r="G292" s="2">
        <f t="shared" si="4"/>
        <v>194.3</v>
      </c>
    </row>
    <row r="293" spans="1:7">
      <c r="B293" s="526"/>
      <c r="C293" s="526"/>
      <c r="D293" t="s">
        <v>19</v>
      </c>
      <c r="E293" s="160">
        <v>5</v>
      </c>
      <c r="G293" s="2">
        <f t="shared" si="4"/>
        <v>199.3</v>
      </c>
    </row>
    <row r="294" spans="1:7">
      <c r="A294" s="7">
        <v>43830</v>
      </c>
      <c r="B294" s="526" t="s">
        <v>114</v>
      </c>
      <c r="C294" s="526" t="s">
        <v>34</v>
      </c>
      <c r="D294" t="s">
        <v>18</v>
      </c>
      <c r="E294" s="160"/>
      <c r="F294" s="2">
        <v>60</v>
      </c>
      <c r="G294" s="2">
        <f t="shared" si="4"/>
        <v>139.30000000000001</v>
      </c>
    </row>
    <row r="295" spans="1:7">
      <c r="A295" s="7">
        <v>43830</v>
      </c>
      <c r="B295" s="526" t="s">
        <v>114</v>
      </c>
      <c r="C295" s="526" t="s">
        <v>34</v>
      </c>
      <c r="D295" t="s">
        <v>19</v>
      </c>
      <c r="E295" s="160"/>
      <c r="F295" s="2">
        <v>5</v>
      </c>
      <c r="G295" s="2">
        <f t="shared" si="4"/>
        <v>134.30000000000001</v>
      </c>
    </row>
    <row r="296" spans="1:7">
      <c r="A296" s="7">
        <v>43852</v>
      </c>
      <c r="B296" s="526">
        <v>19573</v>
      </c>
      <c r="C296" s="526" t="s">
        <v>34</v>
      </c>
      <c r="D296" t="s">
        <v>16</v>
      </c>
      <c r="E296" s="160"/>
      <c r="F296" s="2">
        <v>92.2</v>
      </c>
      <c r="G296" s="2">
        <f t="shared" si="4"/>
        <v>42.100000000000009</v>
      </c>
    </row>
    <row r="297" spans="1:7">
      <c r="A297" s="7">
        <v>43852</v>
      </c>
      <c r="B297" s="526">
        <v>19573</v>
      </c>
      <c r="C297" s="526" t="s">
        <v>34</v>
      </c>
      <c r="D297" t="s">
        <v>17</v>
      </c>
      <c r="E297" s="160"/>
      <c r="F297" s="2">
        <v>42.1</v>
      </c>
      <c r="G297" s="2">
        <f t="shared" si="4"/>
        <v>0</v>
      </c>
    </row>
    <row r="298" spans="1:7">
      <c r="A298" s="44">
        <v>43861</v>
      </c>
      <c r="B298" s="525" t="s">
        <v>14</v>
      </c>
      <c r="C298" s="525" t="s">
        <v>15</v>
      </c>
      <c r="D298" t="s">
        <v>16</v>
      </c>
      <c r="E298" s="160">
        <v>120.7</v>
      </c>
      <c r="G298" s="2">
        <f t="shared" si="4"/>
        <v>120.7</v>
      </c>
    </row>
    <row r="299" spans="1:7">
      <c r="B299" s="526"/>
      <c r="C299" s="526"/>
      <c r="D299" t="s">
        <v>17</v>
      </c>
      <c r="E299" s="160">
        <v>40</v>
      </c>
      <c r="G299" s="2">
        <f t="shared" si="4"/>
        <v>160.69999999999999</v>
      </c>
    </row>
    <row r="300" spans="1:7">
      <c r="B300" s="526"/>
      <c r="C300" s="526"/>
      <c r="D300" t="s">
        <v>18</v>
      </c>
      <c r="E300" s="160">
        <v>60</v>
      </c>
      <c r="G300" s="2">
        <f t="shared" si="4"/>
        <v>220.7</v>
      </c>
    </row>
    <row r="301" spans="1:7">
      <c r="B301" s="526"/>
      <c r="C301" s="526"/>
      <c r="D301" t="s">
        <v>19</v>
      </c>
      <c r="E301" s="160">
        <v>5</v>
      </c>
      <c r="G301" s="2">
        <f t="shared" si="4"/>
        <v>225.7</v>
      </c>
    </row>
    <row r="302" spans="1:7">
      <c r="A302" s="7">
        <v>43861</v>
      </c>
      <c r="B302" s="526" t="s">
        <v>114</v>
      </c>
      <c r="C302" s="526" t="s">
        <v>15</v>
      </c>
      <c r="D302" t="s">
        <v>18</v>
      </c>
      <c r="E302" s="160"/>
      <c r="F302" s="2">
        <v>60</v>
      </c>
      <c r="G302" s="2">
        <f t="shared" si="4"/>
        <v>165.7</v>
      </c>
    </row>
    <row r="303" spans="1:7">
      <c r="A303" s="7">
        <v>43861</v>
      </c>
      <c r="B303" s="526" t="s">
        <v>114</v>
      </c>
      <c r="C303" s="526" t="s">
        <v>15</v>
      </c>
      <c r="D303" t="s">
        <v>19</v>
      </c>
      <c r="E303" s="160"/>
      <c r="F303" s="2">
        <v>5</v>
      </c>
      <c r="G303" s="2">
        <f t="shared" si="4"/>
        <v>160.69999999999999</v>
      </c>
    </row>
    <row r="304" spans="1:7">
      <c r="A304" s="7">
        <v>43892</v>
      </c>
      <c r="B304" s="526">
        <v>19857</v>
      </c>
      <c r="C304" s="526" t="s">
        <v>15</v>
      </c>
      <c r="D304" t="s">
        <v>16</v>
      </c>
      <c r="E304" s="160"/>
      <c r="F304" s="2">
        <v>120.7</v>
      </c>
      <c r="G304" s="2">
        <f t="shared" si="4"/>
        <v>39.999999999999986</v>
      </c>
    </row>
    <row r="305" spans="1:7">
      <c r="A305" s="7">
        <v>43892</v>
      </c>
      <c r="B305" s="526">
        <v>19857</v>
      </c>
      <c r="C305" s="526" t="s">
        <v>15</v>
      </c>
      <c r="D305" t="s">
        <v>17</v>
      </c>
      <c r="E305" s="160"/>
      <c r="F305" s="2">
        <v>40</v>
      </c>
      <c r="G305" s="2">
        <f t="shared" si="4"/>
        <v>0</v>
      </c>
    </row>
    <row r="306" spans="1:7">
      <c r="A306" s="44">
        <v>43890</v>
      </c>
      <c r="B306" s="525" t="s">
        <v>14</v>
      </c>
      <c r="C306" s="525" t="s">
        <v>20</v>
      </c>
      <c r="D306" t="s">
        <v>16</v>
      </c>
      <c r="E306" s="160">
        <v>125.3</v>
      </c>
      <c r="G306" s="2">
        <f t="shared" si="4"/>
        <v>125.3</v>
      </c>
    </row>
    <row r="307" spans="1:7">
      <c r="B307" s="526"/>
      <c r="C307" s="526"/>
      <c r="D307" t="s">
        <v>17</v>
      </c>
      <c r="E307" s="160">
        <v>42.8</v>
      </c>
      <c r="G307" s="2">
        <f t="shared" si="4"/>
        <v>168.1</v>
      </c>
    </row>
    <row r="308" spans="1:7">
      <c r="B308" s="526"/>
      <c r="C308" s="526"/>
      <c r="D308" t="s">
        <v>18</v>
      </c>
      <c r="E308" s="160">
        <v>58</v>
      </c>
      <c r="G308" s="2">
        <f t="shared" si="4"/>
        <v>226.1</v>
      </c>
    </row>
    <row r="309" spans="1:7">
      <c r="B309" s="526"/>
      <c r="C309" s="526"/>
      <c r="D309" t="s">
        <v>40</v>
      </c>
      <c r="E309" s="160">
        <v>5</v>
      </c>
      <c r="G309" s="2">
        <f t="shared" si="4"/>
        <v>231.1</v>
      </c>
    </row>
    <row r="310" spans="1:7">
      <c r="A310" s="7">
        <v>43890</v>
      </c>
      <c r="B310" s="526" t="s">
        <v>114</v>
      </c>
      <c r="C310" s="526" t="s">
        <v>20</v>
      </c>
      <c r="D310" t="s">
        <v>18</v>
      </c>
      <c r="E310" s="160"/>
      <c r="F310" s="2">
        <v>58</v>
      </c>
      <c r="G310" s="2">
        <f t="shared" si="4"/>
        <v>173.1</v>
      </c>
    </row>
    <row r="311" spans="1:7">
      <c r="A311" s="7">
        <v>43890</v>
      </c>
      <c r="B311" s="526" t="s">
        <v>114</v>
      </c>
      <c r="C311" s="526" t="s">
        <v>20</v>
      </c>
      <c r="D311" t="s">
        <v>40</v>
      </c>
      <c r="E311" s="160"/>
      <c r="F311" s="2">
        <v>5</v>
      </c>
      <c r="G311" s="2">
        <f t="shared" si="4"/>
        <v>168.1</v>
      </c>
    </row>
    <row r="312" spans="1:7">
      <c r="A312" s="7">
        <v>43956</v>
      </c>
      <c r="B312" s="526">
        <v>19940</v>
      </c>
      <c r="C312" s="526" t="s">
        <v>20</v>
      </c>
      <c r="D312" t="s">
        <v>16</v>
      </c>
      <c r="E312" s="160"/>
      <c r="F312" s="2">
        <v>125.3</v>
      </c>
      <c r="G312" s="2">
        <f t="shared" si="4"/>
        <v>42.8</v>
      </c>
    </row>
    <row r="313" spans="1:7">
      <c r="A313" s="7">
        <v>43956</v>
      </c>
      <c r="B313" s="526">
        <v>19940</v>
      </c>
      <c r="C313" s="526" t="s">
        <v>20</v>
      </c>
      <c r="D313" t="s">
        <v>17</v>
      </c>
      <c r="E313" s="160"/>
      <c r="F313" s="2">
        <v>42.8</v>
      </c>
      <c r="G313" s="2">
        <f t="shared" si="4"/>
        <v>0</v>
      </c>
    </row>
    <row r="314" spans="1:7">
      <c r="A314" s="44">
        <v>43921</v>
      </c>
      <c r="B314" s="525" t="s">
        <v>14</v>
      </c>
      <c r="C314" s="525" t="s">
        <v>23</v>
      </c>
      <c r="D314" t="s">
        <v>16</v>
      </c>
      <c r="E314" s="160">
        <v>130.9</v>
      </c>
      <c r="G314" s="2">
        <f t="shared" si="4"/>
        <v>130.9</v>
      </c>
    </row>
    <row r="315" spans="1:7">
      <c r="B315" s="526"/>
      <c r="C315" s="526"/>
      <c r="D315" t="s">
        <v>17</v>
      </c>
      <c r="E315" s="160">
        <v>43.5</v>
      </c>
      <c r="G315" s="2">
        <f t="shared" si="4"/>
        <v>174.4</v>
      </c>
    </row>
    <row r="316" spans="1:7">
      <c r="B316" s="526"/>
      <c r="C316" s="526"/>
      <c r="D316" t="s">
        <v>18</v>
      </c>
      <c r="E316" s="160">
        <v>60</v>
      </c>
      <c r="G316" s="2">
        <f t="shared" si="4"/>
        <v>234.4</v>
      </c>
    </row>
    <row r="317" spans="1:7">
      <c r="B317" s="526"/>
      <c r="C317" s="526"/>
      <c r="D317" t="s">
        <v>40</v>
      </c>
      <c r="E317" s="160">
        <v>5</v>
      </c>
      <c r="G317" s="2">
        <f t="shared" si="4"/>
        <v>239.4</v>
      </c>
    </row>
    <row r="318" spans="1:7">
      <c r="A318" s="7">
        <v>43921</v>
      </c>
      <c r="B318" s="526" t="s">
        <v>114</v>
      </c>
      <c r="C318" s="526" t="s">
        <v>23</v>
      </c>
      <c r="D318" t="s">
        <v>18</v>
      </c>
      <c r="E318" s="160"/>
      <c r="F318" s="2">
        <v>28</v>
      </c>
      <c r="G318" s="2">
        <f t="shared" si="4"/>
        <v>211.4</v>
      </c>
    </row>
    <row r="319" spans="1:7">
      <c r="A319" s="7">
        <v>44053</v>
      </c>
      <c r="B319" s="526">
        <v>20166</v>
      </c>
      <c r="C319" s="526" t="s">
        <v>23</v>
      </c>
      <c r="D319" t="s">
        <v>16</v>
      </c>
      <c r="E319" s="160"/>
      <c r="F319" s="2">
        <v>126.5</v>
      </c>
      <c r="G319" s="2">
        <f t="shared" si="4"/>
        <v>84.9</v>
      </c>
    </row>
    <row r="320" spans="1:7">
      <c r="A320" s="7">
        <v>44053</v>
      </c>
      <c r="B320" s="526">
        <v>20166</v>
      </c>
      <c r="C320" s="526" t="s">
        <v>23</v>
      </c>
      <c r="D320" t="s">
        <v>17</v>
      </c>
      <c r="E320" s="160"/>
      <c r="F320" s="2">
        <v>43.5</v>
      </c>
      <c r="G320" s="2">
        <f t="shared" si="4"/>
        <v>41.400000000000006</v>
      </c>
    </row>
    <row r="321" spans="1:7">
      <c r="A321" s="7">
        <v>44067</v>
      </c>
      <c r="B321" s="526">
        <v>20232</v>
      </c>
      <c r="C321" s="526" t="s">
        <v>23</v>
      </c>
      <c r="D321" t="s">
        <v>48</v>
      </c>
      <c r="E321" s="160"/>
      <c r="F321" s="2">
        <v>30</v>
      </c>
      <c r="G321" s="2">
        <f t="shared" si="4"/>
        <v>11.400000000000006</v>
      </c>
    </row>
    <row r="322" spans="1:7">
      <c r="A322" s="7">
        <v>44067</v>
      </c>
      <c r="B322" s="526">
        <v>20232</v>
      </c>
      <c r="C322" s="526" t="s">
        <v>23</v>
      </c>
      <c r="D322" t="s">
        <v>40</v>
      </c>
      <c r="E322" s="160"/>
      <c r="F322" s="2">
        <v>5</v>
      </c>
      <c r="G322" s="2">
        <f t="shared" si="4"/>
        <v>6.4000000000000057</v>
      </c>
    </row>
    <row r="323" spans="1:7">
      <c r="A323" s="7">
        <v>44068</v>
      </c>
      <c r="B323" s="526">
        <v>20237</v>
      </c>
      <c r="C323" s="526" t="s">
        <v>23</v>
      </c>
      <c r="D323" t="s">
        <v>48</v>
      </c>
      <c r="E323" s="160"/>
      <c r="F323" s="2">
        <v>2</v>
      </c>
      <c r="G323" s="2">
        <f t="shared" si="4"/>
        <v>4.4000000000000057</v>
      </c>
    </row>
    <row r="324" spans="1:7">
      <c r="A324" s="7">
        <v>44152</v>
      </c>
      <c r="B324" s="526">
        <v>20706</v>
      </c>
      <c r="C324" s="526" t="s">
        <v>23</v>
      </c>
      <c r="D324" t="s">
        <v>16</v>
      </c>
      <c r="E324" s="160"/>
      <c r="F324" s="2">
        <v>4.4000000000000004</v>
      </c>
      <c r="G324" s="2">
        <f t="shared" si="4"/>
        <v>0</v>
      </c>
    </row>
    <row r="325" spans="1:7">
      <c r="A325" s="44">
        <v>43951</v>
      </c>
      <c r="B325" s="525" t="s">
        <v>14</v>
      </c>
      <c r="C325" s="525" t="s">
        <v>24</v>
      </c>
      <c r="D325" t="s">
        <v>16</v>
      </c>
      <c r="E325" s="160">
        <v>126</v>
      </c>
      <c r="G325" s="2">
        <f t="shared" si="4"/>
        <v>126</v>
      </c>
    </row>
    <row r="326" spans="1:7">
      <c r="B326" s="526"/>
      <c r="C326" s="526"/>
      <c r="D326" t="s">
        <v>17</v>
      </c>
      <c r="E326" s="160">
        <v>42.8</v>
      </c>
      <c r="G326" s="2">
        <f t="shared" si="4"/>
        <v>168.8</v>
      </c>
    </row>
    <row r="327" spans="1:7">
      <c r="B327" s="526"/>
      <c r="C327" s="526"/>
      <c r="D327" t="s">
        <v>18</v>
      </c>
      <c r="E327" s="160">
        <v>60</v>
      </c>
      <c r="G327" s="2">
        <f t="shared" si="4"/>
        <v>228.8</v>
      </c>
    </row>
    <row r="328" spans="1:7">
      <c r="B328" s="526"/>
      <c r="C328" s="526"/>
      <c r="D328" t="s">
        <v>40</v>
      </c>
      <c r="E328" s="160">
        <v>5</v>
      </c>
      <c r="G328" s="2">
        <f t="shared" si="4"/>
        <v>233.8</v>
      </c>
    </row>
    <row r="329" spans="1:7">
      <c r="A329" s="7">
        <v>44053</v>
      </c>
      <c r="B329" s="526">
        <v>20167</v>
      </c>
      <c r="C329" s="526" t="s">
        <v>24</v>
      </c>
      <c r="D329" t="s">
        <v>16</v>
      </c>
      <c r="E329" s="160"/>
      <c r="F329" s="2">
        <v>126</v>
      </c>
      <c r="G329" s="2">
        <f t="shared" si="4"/>
        <v>107.80000000000001</v>
      </c>
    </row>
    <row r="330" spans="1:7">
      <c r="A330" s="7">
        <v>44053</v>
      </c>
      <c r="B330" s="526">
        <v>20167</v>
      </c>
      <c r="C330" s="526" t="s">
        <v>24</v>
      </c>
      <c r="D330" t="s">
        <v>17</v>
      </c>
      <c r="E330" s="160"/>
      <c r="F330" s="2">
        <v>42.8</v>
      </c>
      <c r="G330" s="2">
        <f t="shared" si="4"/>
        <v>65.000000000000014</v>
      </c>
    </row>
    <row r="331" spans="1:7">
      <c r="A331" s="7">
        <v>44067</v>
      </c>
      <c r="B331" s="526">
        <v>20232</v>
      </c>
      <c r="C331" s="526" t="s">
        <v>24</v>
      </c>
      <c r="D331" t="s">
        <v>18</v>
      </c>
      <c r="E331" s="160"/>
      <c r="F331" s="2">
        <v>60</v>
      </c>
      <c r="G331" s="2">
        <f t="shared" si="4"/>
        <v>5.0000000000000142</v>
      </c>
    </row>
    <row r="332" spans="1:7">
      <c r="A332" s="7">
        <v>44067</v>
      </c>
      <c r="B332" s="526">
        <v>20232</v>
      </c>
      <c r="C332" s="526" t="s">
        <v>24</v>
      </c>
      <c r="D332" t="s">
        <v>40</v>
      </c>
      <c r="E332" s="160"/>
      <c r="F332" s="2">
        <v>5</v>
      </c>
      <c r="G332" s="2">
        <f t="shared" si="4"/>
        <v>1.4210854715202004E-14</v>
      </c>
    </row>
    <row r="333" spans="1:7">
      <c r="A333" s="44">
        <v>43982</v>
      </c>
      <c r="B333" s="525" t="s">
        <v>14</v>
      </c>
      <c r="C333" s="525" t="s">
        <v>25</v>
      </c>
      <c r="D333" t="s">
        <v>16</v>
      </c>
      <c r="E333" s="160">
        <v>108</v>
      </c>
      <c r="G333" s="2">
        <f t="shared" si="4"/>
        <v>108.00000000000001</v>
      </c>
    </row>
    <row r="334" spans="1:7">
      <c r="B334" s="526"/>
      <c r="C334" s="526"/>
      <c r="D334" t="s">
        <v>17</v>
      </c>
      <c r="E334" s="160">
        <v>2.5</v>
      </c>
      <c r="G334" s="2">
        <f t="shared" si="4"/>
        <v>110.50000000000001</v>
      </c>
    </row>
    <row r="335" spans="1:7">
      <c r="B335" s="526"/>
      <c r="C335" s="526"/>
      <c r="D335" t="s">
        <v>18</v>
      </c>
      <c r="E335" s="160">
        <v>60</v>
      </c>
      <c r="G335" s="2">
        <f t="shared" si="4"/>
        <v>170.5</v>
      </c>
    </row>
    <row r="336" spans="1:7">
      <c r="B336" s="526"/>
      <c r="C336" s="526"/>
      <c r="D336" t="s">
        <v>19</v>
      </c>
      <c r="E336" s="160">
        <v>5</v>
      </c>
      <c r="G336" s="2">
        <f t="shared" si="4"/>
        <v>175.5</v>
      </c>
    </row>
    <row r="337" spans="1:7">
      <c r="A337" s="7">
        <v>44152</v>
      </c>
      <c r="B337" s="526">
        <v>20706</v>
      </c>
      <c r="C337" s="526" t="s">
        <v>25</v>
      </c>
      <c r="D337" t="s">
        <v>16</v>
      </c>
      <c r="E337" s="160"/>
      <c r="F337" s="2">
        <v>108</v>
      </c>
      <c r="G337" s="2">
        <f t="shared" si="4"/>
        <v>67.5</v>
      </c>
    </row>
    <row r="338" spans="1:7">
      <c r="A338" s="7">
        <v>44152</v>
      </c>
      <c r="B338" s="526">
        <v>20706</v>
      </c>
      <c r="C338" s="526" t="s">
        <v>25</v>
      </c>
      <c r="D338" t="s">
        <v>17</v>
      </c>
      <c r="E338" s="160"/>
      <c r="F338" s="2">
        <v>2.5</v>
      </c>
      <c r="G338" s="2">
        <f t="shared" si="4"/>
        <v>65</v>
      </c>
    </row>
    <row r="339" spans="1:7">
      <c r="A339" s="7">
        <v>44214</v>
      </c>
      <c r="B339" s="526">
        <v>21385</v>
      </c>
      <c r="C339" s="526" t="s">
        <v>25</v>
      </c>
      <c r="D339" t="s">
        <v>18</v>
      </c>
      <c r="E339" s="160"/>
      <c r="F339" s="2">
        <v>60</v>
      </c>
      <c r="G339" s="2">
        <f t="shared" si="4"/>
        <v>5</v>
      </c>
    </row>
    <row r="340" spans="1:7">
      <c r="A340" s="7">
        <v>44214</v>
      </c>
      <c r="B340" s="526">
        <v>21385</v>
      </c>
      <c r="C340" s="526" t="s">
        <v>25</v>
      </c>
      <c r="D340" t="s">
        <v>19</v>
      </c>
      <c r="E340" s="160"/>
      <c r="F340" s="2">
        <v>5</v>
      </c>
      <c r="G340" s="2">
        <f t="shared" si="4"/>
        <v>0</v>
      </c>
    </row>
    <row r="341" spans="1:7">
      <c r="A341" s="44">
        <v>44012</v>
      </c>
      <c r="B341" s="525" t="s">
        <v>14</v>
      </c>
      <c r="C341" s="525" t="s">
        <v>26</v>
      </c>
      <c r="D341" t="s">
        <v>16</v>
      </c>
      <c r="E341" s="171">
        <v>95.4</v>
      </c>
      <c r="G341" s="2">
        <f t="shared" si="4"/>
        <v>95.4</v>
      </c>
    </row>
    <row r="342" spans="1:7">
      <c r="B342" s="526"/>
      <c r="C342" s="526"/>
      <c r="D342" t="s">
        <v>17</v>
      </c>
      <c r="E342" s="171">
        <v>1.2</v>
      </c>
      <c r="G342" s="2">
        <f t="shared" si="4"/>
        <v>96.600000000000009</v>
      </c>
    </row>
    <row r="343" spans="1:7">
      <c r="B343" s="526"/>
      <c r="C343" s="526"/>
      <c r="D343" t="s">
        <v>18</v>
      </c>
      <c r="E343" s="171">
        <v>60</v>
      </c>
      <c r="G343" s="2">
        <f t="shared" si="4"/>
        <v>156.60000000000002</v>
      </c>
    </row>
    <row r="344" spans="1:7">
      <c r="B344" s="526"/>
      <c r="C344" s="526"/>
      <c r="D344" t="s">
        <v>40</v>
      </c>
      <c r="E344" s="171">
        <v>5</v>
      </c>
      <c r="G344" s="2">
        <f t="shared" si="4"/>
        <v>161.60000000000002</v>
      </c>
    </row>
    <row r="345" spans="1:7">
      <c r="A345" s="7">
        <v>44152</v>
      </c>
      <c r="B345" s="526">
        <v>20706</v>
      </c>
      <c r="C345" s="526" t="s">
        <v>26</v>
      </c>
      <c r="D345" t="s">
        <v>16</v>
      </c>
      <c r="E345" s="171"/>
      <c r="F345" s="2">
        <v>95.4</v>
      </c>
      <c r="G345" s="2">
        <f t="shared" si="4"/>
        <v>66.200000000000017</v>
      </c>
    </row>
    <row r="346" spans="1:7">
      <c r="A346" s="7">
        <v>44152</v>
      </c>
      <c r="B346" s="526">
        <v>20706</v>
      </c>
      <c r="C346" s="526" t="s">
        <v>26</v>
      </c>
      <c r="D346" t="s">
        <v>17</v>
      </c>
      <c r="E346" s="171"/>
      <c r="F346" s="2">
        <v>1.2</v>
      </c>
      <c r="G346" s="2">
        <f t="shared" si="4"/>
        <v>65.000000000000014</v>
      </c>
    </row>
    <row r="347" spans="1:7">
      <c r="A347" s="7">
        <v>44214</v>
      </c>
      <c r="B347" s="526">
        <v>21385</v>
      </c>
      <c r="C347" s="526" t="s">
        <v>26</v>
      </c>
      <c r="D347" t="s">
        <v>18</v>
      </c>
      <c r="E347" s="171"/>
      <c r="F347" s="2">
        <v>60</v>
      </c>
      <c r="G347" s="2">
        <f t="shared" si="4"/>
        <v>5.0000000000000142</v>
      </c>
    </row>
    <row r="348" spans="1:7">
      <c r="A348" s="7">
        <v>44214</v>
      </c>
      <c r="B348" s="526">
        <v>21385</v>
      </c>
      <c r="C348" s="526" t="s">
        <v>26</v>
      </c>
      <c r="D348" t="s">
        <v>19</v>
      </c>
      <c r="E348" s="171"/>
      <c r="F348" s="2">
        <v>5</v>
      </c>
      <c r="G348" s="2">
        <f t="shared" si="4"/>
        <v>1.4210854715202004E-14</v>
      </c>
    </row>
    <row r="349" spans="1:7">
      <c r="A349" s="44">
        <v>44043</v>
      </c>
      <c r="B349" s="525" t="s">
        <v>14</v>
      </c>
      <c r="C349" s="525" t="s">
        <v>27</v>
      </c>
      <c r="D349" t="s">
        <v>16</v>
      </c>
      <c r="E349" s="171">
        <v>35</v>
      </c>
      <c r="G349" s="2">
        <f t="shared" si="4"/>
        <v>35.000000000000014</v>
      </c>
    </row>
    <row r="350" spans="1:7">
      <c r="B350" s="526"/>
      <c r="C350" s="526"/>
      <c r="D350" t="s">
        <v>17</v>
      </c>
      <c r="E350" s="171">
        <v>8.6999999999999993</v>
      </c>
      <c r="G350" s="2">
        <f t="shared" si="4"/>
        <v>43.700000000000017</v>
      </c>
    </row>
    <row r="351" spans="1:7">
      <c r="B351" s="526"/>
      <c r="C351" s="526"/>
      <c r="D351" t="s">
        <v>18</v>
      </c>
      <c r="E351" s="171">
        <v>60</v>
      </c>
      <c r="G351" s="2">
        <f t="shared" si="4"/>
        <v>103.70000000000002</v>
      </c>
    </row>
    <row r="352" spans="1:7">
      <c r="B352" s="526"/>
      <c r="C352" s="526"/>
      <c r="D352" t="s">
        <v>40</v>
      </c>
      <c r="E352" s="171">
        <v>5</v>
      </c>
      <c r="G352" s="2">
        <f t="shared" si="4"/>
        <v>108.70000000000002</v>
      </c>
    </row>
    <row r="353" spans="1:7">
      <c r="B353" s="526"/>
      <c r="C353" s="526"/>
      <c r="D353" s="67" t="s">
        <v>43</v>
      </c>
      <c r="E353" s="171">
        <v>10</v>
      </c>
      <c r="G353" s="2">
        <f t="shared" si="4"/>
        <v>118.70000000000002</v>
      </c>
    </row>
    <row r="354" spans="1:7">
      <c r="B354" s="526"/>
      <c r="C354" s="526"/>
      <c r="D354" s="67" t="s">
        <v>44</v>
      </c>
      <c r="E354" s="171">
        <v>10</v>
      </c>
      <c r="G354" s="2">
        <f t="shared" ref="G354:G417" si="5">+G353+E354-F354</f>
        <v>128.70000000000002</v>
      </c>
    </row>
    <row r="355" spans="1:7">
      <c r="A355" s="7">
        <v>44043</v>
      </c>
      <c r="B355" s="526" t="s">
        <v>114</v>
      </c>
      <c r="C355" s="526" t="s">
        <v>27</v>
      </c>
      <c r="D355" t="s">
        <v>18</v>
      </c>
      <c r="E355" s="171"/>
      <c r="F355" s="2">
        <v>60</v>
      </c>
      <c r="G355" s="2">
        <f t="shared" si="5"/>
        <v>68.700000000000017</v>
      </c>
    </row>
    <row r="356" spans="1:7">
      <c r="A356" s="7">
        <v>44043</v>
      </c>
      <c r="B356" s="526" t="s">
        <v>114</v>
      </c>
      <c r="C356" s="526" t="s">
        <v>27</v>
      </c>
      <c r="D356" t="s">
        <v>19</v>
      </c>
      <c r="E356" s="171"/>
      <c r="F356" s="2">
        <v>5</v>
      </c>
      <c r="G356" s="2">
        <f t="shared" si="5"/>
        <v>63.700000000000017</v>
      </c>
    </row>
    <row r="357" spans="1:7">
      <c r="A357" s="7">
        <v>44152</v>
      </c>
      <c r="B357" s="526">
        <v>20706</v>
      </c>
      <c r="C357" s="526" t="s">
        <v>27</v>
      </c>
      <c r="D357" t="s">
        <v>16</v>
      </c>
      <c r="E357" s="171"/>
      <c r="F357" s="2">
        <v>35</v>
      </c>
      <c r="G357" s="2">
        <f t="shared" si="5"/>
        <v>28.700000000000017</v>
      </c>
    </row>
    <row r="358" spans="1:7">
      <c r="A358" s="7">
        <v>44152</v>
      </c>
      <c r="B358" s="526">
        <v>20706</v>
      </c>
      <c r="C358" s="526" t="s">
        <v>27</v>
      </c>
      <c r="D358" t="s">
        <v>17</v>
      </c>
      <c r="E358" s="171"/>
      <c r="F358" s="2">
        <v>8.6999999999999993</v>
      </c>
      <c r="G358" s="2">
        <f t="shared" si="5"/>
        <v>20.000000000000018</v>
      </c>
    </row>
    <row r="359" spans="1:7">
      <c r="A359" s="7">
        <v>44214</v>
      </c>
      <c r="B359" s="526">
        <v>21385</v>
      </c>
      <c r="C359" s="526" t="s">
        <v>27</v>
      </c>
      <c r="D359" s="67" t="s">
        <v>43</v>
      </c>
      <c r="E359" s="171"/>
      <c r="F359" s="2">
        <v>10</v>
      </c>
      <c r="G359" s="2">
        <f t="shared" si="5"/>
        <v>10.000000000000018</v>
      </c>
    </row>
    <row r="360" spans="1:7">
      <c r="A360" s="7">
        <v>44214</v>
      </c>
      <c r="B360" s="526">
        <v>21385</v>
      </c>
      <c r="C360" s="526" t="s">
        <v>27</v>
      </c>
      <c r="D360" s="67" t="s">
        <v>44</v>
      </c>
      <c r="E360" s="171"/>
      <c r="F360" s="2">
        <v>10</v>
      </c>
      <c r="G360" s="2">
        <f t="shared" si="5"/>
        <v>1.7763568394002505E-14</v>
      </c>
    </row>
    <row r="361" spans="1:7">
      <c r="A361" s="44">
        <v>44074</v>
      </c>
      <c r="B361" s="525" t="s">
        <v>14</v>
      </c>
      <c r="C361" s="525" t="s">
        <v>28</v>
      </c>
      <c r="D361" t="s">
        <v>16</v>
      </c>
      <c r="E361" s="171">
        <v>89.8</v>
      </c>
      <c r="G361" s="2">
        <f t="shared" si="5"/>
        <v>89.800000000000011</v>
      </c>
    </row>
    <row r="362" spans="1:7">
      <c r="B362" s="526"/>
      <c r="C362" s="526"/>
      <c r="D362" t="s">
        <v>17</v>
      </c>
      <c r="E362" s="171">
        <v>39.299999999999997</v>
      </c>
      <c r="G362" s="2">
        <f t="shared" si="5"/>
        <v>129.10000000000002</v>
      </c>
    </row>
    <row r="363" spans="1:7">
      <c r="B363" s="526"/>
      <c r="C363" s="526"/>
      <c r="D363" t="s">
        <v>18</v>
      </c>
      <c r="E363" s="171">
        <v>60</v>
      </c>
      <c r="G363" s="2">
        <f t="shared" si="5"/>
        <v>189.10000000000002</v>
      </c>
    </row>
    <row r="364" spans="1:7">
      <c r="B364" s="526"/>
      <c r="C364" s="526"/>
      <c r="D364" t="s">
        <v>40</v>
      </c>
      <c r="E364" s="171">
        <v>5</v>
      </c>
      <c r="G364" s="2">
        <f t="shared" si="5"/>
        <v>194.10000000000002</v>
      </c>
    </row>
    <row r="365" spans="1:7">
      <c r="B365" s="526"/>
      <c r="C365" s="526"/>
      <c r="D365" t="s">
        <v>45</v>
      </c>
      <c r="E365" s="171">
        <v>15</v>
      </c>
      <c r="G365" s="2">
        <f t="shared" si="5"/>
        <v>209.10000000000002</v>
      </c>
    </row>
    <row r="366" spans="1:7">
      <c r="A366" s="7">
        <v>44074</v>
      </c>
      <c r="B366" s="526" t="s">
        <v>114</v>
      </c>
      <c r="C366" s="526" t="s">
        <v>28</v>
      </c>
      <c r="D366" t="s">
        <v>18</v>
      </c>
      <c r="E366" s="171"/>
      <c r="F366" s="2">
        <v>60</v>
      </c>
      <c r="G366" s="2">
        <f t="shared" si="5"/>
        <v>149.10000000000002</v>
      </c>
    </row>
    <row r="367" spans="1:7">
      <c r="A367" s="7">
        <v>44074</v>
      </c>
      <c r="B367" s="526" t="s">
        <v>114</v>
      </c>
      <c r="C367" s="526" t="s">
        <v>28</v>
      </c>
      <c r="D367" t="s">
        <v>19</v>
      </c>
      <c r="E367" s="171"/>
      <c r="F367" s="2">
        <v>5</v>
      </c>
      <c r="G367" s="2">
        <f t="shared" si="5"/>
        <v>144.10000000000002</v>
      </c>
    </row>
    <row r="368" spans="1:7">
      <c r="A368" s="7">
        <v>44074</v>
      </c>
      <c r="B368" s="526" t="s">
        <v>114</v>
      </c>
      <c r="C368" s="526" t="s">
        <v>28</v>
      </c>
      <c r="D368" t="s">
        <v>45</v>
      </c>
      <c r="E368" s="171"/>
      <c r="F368" s="2">
        <v>4</v>
      </c>
      <c r="G368" s="2">
        <f t="shared" si="5"/>
        <v>140.10000000000002</v>
      </c>
    </row>
    <row r="369" spans="1:7">
      <c r="A369" s="7">
        <v>44152</v>
      </c>
      <c r="B369" s="526">
        <v>20706</v>
      </c>
      <c r="C369" s="526" t="s">
        <v>28</v>
      </c>
      <c r="D369" t="s">
        <v>16</v>
      </c>
      <c r="E369" s="171"/>
      <c r="F369" s="2">
        <v>44.8</v>
      </c>
      <c r="G369" s="2">
        <f t="shared" si="5"/>
        <v>95.300000000000026</v>
      </c>
    </row>
    <row r="370" spans="1:7">
      <c r="A370" s="7">
        <v>44183</v>
      </c>
      <c r="B370" s="526">
        <v>21138</v>
      </c>
      <c r="C370" s="526" t="s">
        <v>28</v>
      </c>
      <c r="D370" t="s">
        <v>16</v>
      </c>
      <c r="E370" s="171"/>
      <c r="F370" s="2">
        <v>45</v>
      </c>
      <c r="G370" s="2">
        <f t="shared" si="5"/>
        <v>50.300000000000026</v>
      </c>
    </row>
    <row r="371" spans="1:7">
      <c r="A371" s="7">
        <v>44183</v>
      </c>
      <c r="B371" s="526">
        <v>21138</v>
      </c>
      <c r="C371" s="526" t="s">
        <v>28</v>
      </c>
      <c r="D371" t="s">
        <v>17</v>
      </c>
      <c r="E371" s="171"/>
      <c r="F371" s="2">
        <v>39.299999999999997</v>
      </c>
      <c r="G371" s="2">
        <f t="shared" si="5"/>
        <v>11.000000000000028</v>
      </c>
    </row>
    <row r="372" spans="1:7">
      <c r="A372" s="7">
        <v>44214</v>
      </c>
      <c r="B372" s="526">
        <v>21386</v>
      </c>
      <c r="C372" s="526" t="s">
        <v>28</v>
      </c>
      <c r="D372" t="s">
        <v>45</v>
      </c>
      <c r="E372" s="171"/>
      <c r="F372" s="2">
        <v>11</v>
      </c>
      <c r="G372" s="2">
        <f t="shared" si="5"/>
        <v>2.8421709430404007E-14</v>
      </c>
    </row>
    <row r="373" spans="1:7">
      <c r="A373" s="44">
        <v>44104</v>
      </c>
      <c r="B373" s="525" t="s">
        <v>14</v>
      </c>
      <c r="C373" s="525" t="s">
        <v>29</v>
      </c>
      <c r="D373" t="s">
        <v>16</v>
      </c>
      <c r="E373" s="171">
        <v>92.1</v>
      </c>
      <c r="G373" s="2">
        <f t="shared" si="5"/>
        <v>92.100000000000023</v>
      </c>
    </row>
    <row r="374" spans="1:7">
      <c r="B374" s="526"/>
      <c r="C374" s="526"/>
      <c r="D374" t="s">
        <v>17</v>
      </c>
      <c r="E374" s="171">
        <v>45.4</v>
      </c>
      <c r="G374" s="2">
        <f t="shared" si="5"/>
        <v>137.50000000000003</v>
      </c>
    </row>
    <row r="375" spans="1:7">
      <c r="B375" s="526"/>
      <c r="C375" s="526"/>
      <c r="D375" t="s">
        <v>18</v>
      </c>
      <c r="E375" s="171">
        <v>60</v>
      </c>
      <c r="G375" s="2">
        <f t="shared" si="5"/>
        <v>197.50000000000003</v>
      </c>
    </row>
    <row r="376" spans="1:7">
      <c r="B376" s="526"/>
      <c r="C376" s="526"/>
      <c r="D376" t="s">
        <v>40</v>
      </c>
      <c r="E376" s="171">
        <v>5</v>
      </c>
      <c r="G376" s="2">
        <f t="shared" si="5"/>
        <v>202.50000000000003</v>
      </c>
    </row>
    <row r="377" spans="1:7">
      <c r="B377" s="526"/>
      <c r="C377" s="526"/>
      <c r="D377" t="s">
        <v>45</v>
      </c>
      <c r="E377" s="171">
        <v>8.5</v>
      </c>
      <c r="G377" s="2">
        <f t="shared" si="5"/>
        <v>211.00000000000003</v>
      </c>
    </row>
    <row r="378" spans="1:7">
      <c r="A378" s="7">
        <v>44104</v>
      </c>
      <c r="B378" s="526" t="s">
        <v>114</v>
      </c>
      <c r="C378" s="526" t="s">
        <v>29</v>
      </c>
      <c r="D378" t="s">
        <v>18</v>
      </c>
      <c r="E378" s="171"/>
      <c r="F378" s="2">
        <v>60</v>
      </c>
      <c r="G378" s="2">
        <f t="shared" si="5"/>
        <v>151.00000000000003</v>
      </c>
    </row>
    <row r="379" spans="1:7">
      <c r="A379" s="7">
        <v>44104</v>
      </c>
      <c r="B379" s="526" t="s">
        <v>114</v>
      </c>
      <c r="C379" s="526" t="s">
        <v>29</v>
      </c>
      <c r="D379" t="s">
        <v>19</v>
      </c>
      <c r="E379" s="171"/>
      <c r="F379" s="2">
        <v>5</v>
      </c>
      <c r="G379" s="2">
        <f t="shared" si="5"/>
        <v>146.00000000000003</v>
      </c>
    </row>
    <row r="380" spans="1:7">
      <c r="A380" s="7">
        <v>44104</v>
      </c>
      <c r="B380" s="526" t="s">
        <v>114</v>
      </c>
      <c r="C380" s="526" t="s">
        <v>29</v>
      </c>
      <c r="D380" t="s">
        <v>45</v>
      </c>
      <c r="E380" s="171"/>
      <c r="F380" s="2">
        <v>8.5</v>
      </c>
      <c r="G380" s="2">
        <f t="shared" si="5"/>
        <v>137.50000000000003</v>
      </c>
    </row>
    <row r="381" spans="1:7">
      <c r="A381" s="7">
        <v>44183</v>
      </c>
      <c r="B381" s="526">
        <v>21138</v>
      </c>
      <c r="C381" s="526" t="s">
        <v>29</v>
      </c>
      <c r="D381" t="s">
        <v>16</v>
      </c>
      <c r="E381" s="171"/>
      <c r="F381" s="2">
        <v>92.1</v>
      </c>
      <c r="G381" s="2">
        <f t="shared" si="5"/>
        <v>45.400000000000034</v>
      </c>
    </row>
    <row r="382" spans="1:7">
      <c r="A382" s="7">
        <v>44183</v>
      </c>
      <c r="B382" s="526">
        <v>21138</v>
      </c>
      <c r="C382" s="526" t="s">
        <v>29</v>
      </c>
      <c r="D382" t="s">
        <v>17</v>
      </c>
      <c r="E382" s="171"/>
      <c r="F382" s="2">
        <v>45.4</v>
      </c>
      <c r="G382" s="2">
        <f t="shared" si="5"/>
        <v>0</v>
      </c>
    </row>
    <row r="383" spans="1:7">
      <c r="A383" s="44">
        <v>44135</v>
      </c>
      <c r="B383" s="525" t="s">
        <v>14</v>
      </c>
      <c r="C383" s="525" t="s">
        <v>30</v>
      </c>
      <c r="D383" t="s">
        <v>16</v>
      </c>
      <c r="E383" s="171">
        <v>108</v>
      </c>
      <c r="G383" s="2">
        <f t="shared" si="5"/>
        <v>108</v>
      </c>
    </row>
    <row r="384" spans="1:7">
      <c r="B384" s="526"/>
      <c r="C384" s="526"/>
      <c r="D384" t="s">
        <v>17</v>
      </c>
      <c r="E384" s="171">
        <v>48.1</v>
      </c>
      <c r="G384" s="2">
        <f t="shared" si="5"/>
        <v>156.1</v>
      </c>
    </row>
    <row r="385" spans="1:7">
      <c r="B385" s="526"/>
      <c r="C385" s="526"/>
      <c r="D385" t="s">
        <v>18</v>
      </c>
      <c r="E385" s="171">
        <v>60</v>
      </c>
      <c r="G385" s="2">
        <f t="shared" si="5"/>
        <v>216.1</v>
      </c>
    </row>
    <row r="386" spans="1:7">
      <c r="B386" s="526"/>
      <c r="C386" s="526"/>
      <c r="D386" t="s">
        <v>40</v>
      </c>
      <c r="E386" s="171">
        <v>5</v>
      </c>
      <c r="G386" s="2">
        <f t="shared" si="5"/>
        <v>221.1</v>
      </c>
    </row>
    <row r="387" spans="1:7">
      <c r="B387" s="526"/>
      <c r="C387" s="526"/>
      <c r="D387" s="67" t="s">
        <v>46</v>
      </c>
      <c r="E387" s="171">
        <v>10</v>
      </c>
      <c r="G387" s="2">
        <f t="shared" si="5"/>
        <v>231.1</v>
      </c>
    </row>
    <row r="388" spans="1:7">
      <c r="B388" s="526"/>
      <c r="C388" s="526"/>
      <c r="D388" s="67" t="s">
        <v>47</v>
      </c>
      <c r="E388" s="171">
        <v>10</v>
      </c>
      <c r="G388" s="2">
        <f t="shared" si="5"/>
        <v>241.1</v>
      </c>
    </row>
    <row r="389" spans="1:7">
      <c r="A389" s="7">
        <v>44135</v>
      </c>
      <c r="B389" s="526" t="s">
        <v>114</v>
      </c>
      <c r="C389" s="526" t="s">
        <v>30</v>
      </c>
      <c r="D389" t="s">
        <v>18</v>
      </c>
      <c r="E389" s="171"/>
      <c r="F389" s="2">
        <v>60</v>
      </c>
      <c r="G389" s="2">
        <f t="shared" si="5"/>
        <v>181.1</v>
      </c>
    </row>
    <row r="390" spans="1:7">
      <c r="A390" s="7">
        <v>44135</v>
      </c>
      <c r="B390" s="526" t="s">
        <v>114</v>
      </c>
      <c r="C390" s="526" t="s">
        <v>30</v>
      </c>
      <c r="D390" t="s">
        <v>19</v>
      </c>
      <c r="E390" s="171"/>
      <c r="F390" s="2">
        <v>5</v>
      </c>
      <c r="G390" s="2">
        <f t="shared" si="5"/>
        <v>176.1</v>
      </c>
    </row>
    <row r="391" spans="1:7">
      <c r="A391" s="7">
        <v>44183</v>
      </c>
      <c r="B391" s="526">
        <v>21138</v>
      </c>
      <c r="C391" s="526" t="s">
        <v>30</v>
      </c>
      <c r="D391" t="s">
        <v>16</v>
      </c>
      <c r="E391" s="171"/>
      <c r="F391" s="2">
        <v>108</v>
      </c>
      <c r="G391" s="2">
        <f t="shared" si="5"/>
        <v>68.099999999999994</v>
      </c>
    </row>
    <row r="392" spans="1:7">
      <c r="A392" s="7">
        <v>44193</v>
      </c>
      <c r="B392" s="526">
        <v>21230</v>
      </c>
      <c r="C392" s="526" t="s">
        <v>30</v>
      </c>
      <c r="D392" t="s">
        <v>17</v>
      </c>
      <c r="E392" s="171"/>
      <c r="F392" s="2">
        <v>48.1</v>
      </c>
      <c r="G392" s="2">
        <f t="shared" si="5"/>
        <v>19.999999999999993</v>
      </c>
    </row>
    <row r="393" spans="1:7">
      <c r="A393" s="7">
        <v>44214</v>
      </c>
      <c r="B393" s="526">
        <v>21385</v>
      </c>
      <c r="C393" s="526" t="s">
        <v>30</v>
      </c>
      <c r="D393" s="67" t="s">
        <v>46</v>
      </c>
      <c r="E393" s="171"/>
      <c r="F393" s="2">
        <v>10</v>
      </c>
      <c r="G393" s="2">
        <f t="shared" si="5"/>
        <v>9.9999999999999929</v>
      </c>
    </row>
    <row r="394" spans="1:7">
      <c r="A394" s="7">
        <v>44214</v>
      </c>
      <c r="B394" s="526">
        <v>21385</v>
      </c>
      <c r="C394" s="526" t="s">
        <v>30</v>
      </c>
      <c r="D394" s="67" t="s">
        <v>47</v>
      </c>
      <c r="E394" s="171"/>
      <c r="F394" s="2">
        <v>10</v>
      </c>
      <c r="G394" s="2">
        <f t="shared" si="5"/>
        <v>0</v>
      </c>
    </row>
    <row r="395" spans="1:7">
      <c r="A395" s="44">
        <v>44165</v>
      </c>
      <c r="B395" s="525" t="s">
        <v>14</v>
      </c>
      <c r="C395" s="525" t="s">
        <v>33</v>
      </c>
      <c r="D395" t="s">
        <v>16</v>
      </c>
      <c r="E395" s="171">
        <v>102.4</v>
      </c>
      <c r="G395" s="2">
        <f t="shared" si="5"/>
        <v>102.4</v>
      </c>
    </row>
    <row r="396" spans="1:7">
      <c r="B396" s="526"/>
      <c r="C396" s="526"/>
      <c r="D396" t="s">
        <v>17</v>
      </c>
      <c r="E396" s="171">
        <v>49.4</v>
      </c>
      <c r="G396" s="2">
        <f t="shared" si="5"/>
        <v>151.80000000000001</v>
      </c>
    </row>
    <row r="397" spans="1:7">
      <c r="B397" s="526"/>
      <c r="C397" s="526"/>
      <c r="D397" t="s">
        <v>48</v>
      </c>
      <c r="E397" s="171">
        <v>60</v>
      </c>
      <c r="G397" s="2">
        <f t="shared" si="5"/>
        <v>211.8</v>
      </c>
    </row>
    <row r="398" spans="1:7">
      <c r="B398" s="526"/>
      <c r="C398" s="526"/>
      <c r="D398" t="s">
        <v>40</v>
      </c>
      <c r="E398" s="171">
        <v>5</v>
      </c>
      <c r="G398" s="2">
        <f t="shared" si="5"/>
        <v>216.8</v>
      </c>
    </row>
    <row r="399" spans="1:7">
      <c r="A399" s="7">
        <v>44165</v>
      </c>
      <c r="B399" s="526" t="s">
        <v>114</v>
      </c>
      <c r="C399" s="526" t="s">
        <v>33</v>
      </c>
      <c r="D399" s="67" t="s">
        <v>18</v>
      </c>
      <c r="F399" s="2">
        <v>60</v>
      </c>
      <c r="G399" s="2">
        <f t="shared" si="5"/>
        <v>156.80000000000001</v>
      </c>
    </row>
    <row r="400" spans="1:7">
      <c r="A400" s="7">
        <v>44165</v>
      </c>
      <c r="B400" s="526" t="s">
        <v>114</v>
      </c>
      <c r="C400" s="526" t="s">
        <v>33</v>
      </c>
      <c r="D400" s="67" t="s">
        <v>40</v>
      </c>
      <c r="F400" s="2">
        <v>5</v>
      </c>
      <c r="G400" s="2">
        <f t="shared" si="5"/>
        <v>151.80000000000001</v>
      </c>
    </row>
    <row r="401" spans="1:7">
      <c r="A401" s="7">
        <v>44193</v>
      </c>
      <c r="B401" s="526">
        <v>21230</v>
      </c>
      <c r="C401" s="526" t="s">
        <v>33</v>
      </c>
      <c r="D401" s="67" t="s">
        <v>16</v>
      </c>
      <c r="F401" s="2">
        <v>102.4</v>
      </c>
      <c r="G401" s="2">
        <f t="shared" si="5"/>
        <v>49.400000000000006</v>
      </c>
    </row>
    <row r="402" spans="1:7">
      <c r="A402" s="7">
        <v>44193</v>
      </c>
      <c r="B402" s="526">
        <v>21230</v>
      </c>
      <c r="C402" s="526" t="s">
        <v>33</v>
      </c>
      <c r="D402" s="67" t="s">
        <v>17</v>
      </c>
      <c r="F402" s="2">
        <v>49.4</v>
      </c>
      <c r="G402" s="2">
        <f t="shared" si="5"/>
        <v>0</v>
      </c>
    </row>
    <row r="403" spans="1:7">
      <c r="A403" s="44">
        <v>44196</v>
      </c>
      <c r="B403" s="525" t="s">
        <v>14</v>
      </c>
      <c r="C403" s="525" t="s">
        <v>34</v>
      </c>
      <c r="D403" t="s">
        <v>16</v>
      </c>
      <c r="E403" s="172">
        <v>117.2</v>
      </c>
      <c r="G403" s="2">
        <f t="shared" si="5"/>
        <v>117.2</v>
      </c>
    </row>
    <row r="404" spans="1:7">
      <c r="B404" s="526"/>
      <c r="C404" s="526"/>
      <c r="D404" t="s">
        <v>17</v>
      </c>
      <c r="E404" s="172">
        <v>43.8</v>
      </c>
      <c r="G404" s="2">
        <f t="shared" si="5"/>
        <v>161</v>
      </c>
    </row>
    <row r="405" spans="1:7">
      <c r="B405" s="526"/>
      <c r="C405" s="526"/>
      <c r="D405" t="s">
        <v>48</v>
      </c>
      <c r="E405" s="172">
        <v>60</v>
      </c>
      <c r="G405" s="2">
        <f t="shared" si="5"/>
        <v>221</v>
      </c>
    </row>
    <row r="406" spans="1:7">
      <c r="B406" s="526"/>
      <c r="C406" s="526"/>
      <c r="D406" t="s">
        <v>40</v>
      </c>
      <c r="E406" s="172">
        <v>5</v>
      </c>
      <c r="G406" s="2">
        <f t="shared" si="5"/>
        <v>226</v>
      </c>
    </row>
    <row r="407" spans="1:7">
      <c r="A407" s="86">
        <v>44196</v>
      </c>
      <c r="B407" s="526" t="s">
        <v>114</v>
      </c>
      <c r="C407" s="526" t="s">
        <v>34</v>
      </c>
      <c r="D407" t="s">
        <v>48</v>
      </c>
      <c r="E407" s="160"/>
      <c r="F407" s="2">
        <v>60</v>
      </c>
      <c r="G407" s="2">
        <f t="shared" si="5"/>
        <v>166</v>
      </c>
    </row>
    <row r="408" spans="1:7">
      <c r="A408" s="86">
        <v>44196</v>
      </c>
      <c r="B408" s="526" t="s">
        <v>114</v>
      </c>
      <c r="C408" s="526" t="s">
        <v>34</v>
      </c>
      <c r="D408" t="s">
        <v>40</v>
      </c>
      <c r="E408" s="160"/>
      <c r="F408" s="2">
        <v>5</v>
      </c>
      <c r="G408" s="2">
        <f t="shared" si="5"/>
        <v>161</v>
      </c>
    </row>
    <row r="409" spans="1:7">
      <c r="A409" s="86">
        <v>44231</v>
      </c>
      <c r="B409" s="526">
        <v>21512</v>
      </c>
      <c r="C409" s="526" t="s">
        <v>34</v>
      </c>
      <c r="D409" t="s">
        <v>16</v>
      </c>
      <c r="E409" s="160"/>
      <c r="F409" s="2">
        <v>117.2</v>
      </c>
      <c r="G409" s="2">
        <f t="shared" si="5"/>
        <v>43.8</v>
      </c>
    </row>
    <row r="410" spans="1:7">
      <c r="A410" s="86">
        <v>44231</v>
      </c>
      <c r="B410" s="526">
        <v>21512</v>
      </c>
      <c r="C410" s="526" t="s">
        <v>34</v>
      </c>
      <c r="D410" t="s">
        <v>17</v>
      </c>
      <c r="E410" s="160"/>
      <c r="F410" s="2">
        <v>43.8</v>
      </c>
      <c r="G410" s="2">
        <f t="shared" si="5"/>
        <v>0</v>
      </c>
    </row>
    <row r="411" spans="1:7">
      <c r="A411" s="44">
        <v>44227</v>
      </c>
      <c r="B411" s="525" t="s">
        <v>14</v>
      </c>
      <c r="C411" s="525" t="s">
        <v>15</v>
      </c>
      <c r="D411" t="s">
        <v>16</v>
      </c>
      <c r="E411" s="172">
        <v>125.1</v>
      </c>
      <c r="G411" s="2">
        <f t="shared" si="5"/>
        <v>125.1</v>
      </c>
    </row>
    <row r="412" spans="1:7">
      <c r="B412" s="526"/>
      <c r="C412" s="526"/>
      <c r="D412" t="s">
        <v>17</v>
      </c>
      <c r="E412" s="172">
        <v>55.5</v>
      </c>
      <c r="G412" s="2">
        <f t="shared" si="5"/>
        <v>180.6</v>
      </c>
    </row>
    <row r="413" spans="1:7">
      <c r="B413" s="526"/>
      <c r="C413" s="526"/>
      <c r="D413" t="s">
        <v>48</v>
      </c>
      <c r="E413" s="172">
        <v>60</v>
      </c>
      <c r="G413" s="2">
        <f t="shared" si="5"/>
        <v>240.6</v>
      </c>
    </row>
    <row r="414" spans="1:7">
      <c r="B414" s="526"/>
      <c r="C414" s="526"/>
      <c r="D414" t="s">
        <v>40</v>
      </c>
      <c r="E414" s="172">
        <v>5</v>
      </c>
      <c r="G414" s="2">
        <f t="shared" si="5"/>
        <v>245.6</v>
      </c>
    </row>
    <row r="415" spans="1:7">
      <c r="A415" s="86">
        <v>44227</v>
      </c>
      <c r="B415" s="526" t="s">
        <v>114</v>
      </c>
      <c r="C415" s="526" t="s">
        <v>15</v>
      </c>
      <c r="D415" t="s">
        <v>48</v>
      </c>
      <c r="E415" s="160"/>
      <c r="F415" s="2">
        <v>60</v>
      </c>
      <c r="G415" s="2">
        <f t="shared" si="5"/>
        <v>185.6</v>
      </c>
    </row>
    <row r="416" spans="1:7">
      <c r="A416" s="86">
        <v>44227</v>
      </c>
      <c r="B416" s="526" t="s">
        <v>114</v>
      </c>
      <c r="C416" s="526" t="s">
        <v>15</v>
      </c>
      <c r="D416" t="s">
        <v>40</v>
      </c>
      <c r="E416" s="160"/>
      <c r="F416" s="2">
        <v>5</v>
      </c>
      <c r="G416" s="2">
        <f t="shared" si="5"/>
        <v>180.6</v>
      </c>
    </row>
    <row r="417" spans="1:7">
      <c r="A417" s="86">
        <v>44253</v>
      </c>
      <c r="B417" s="526">
        <v>21657</v>
      </c>
      <c r="C417" s="526" t="s">
        <v>15</v>
      </c>
      <c r="D417" t="s">
        <v>16</v>
      </c>
      <c r="E417" s="160"/>
      <c r="F417" s="2">
        <v>125.1</v>
      </c>
      <c r="G417" s="2">
        <f t="shared" si="5"/>
        <v>55.5</v>
      </c>
    </row>
    <row r="418" spans="1:7">
      <c r="A418" s="86">
        <v>44253</v>
      </c>
      <c r="B418" s="526">
        <v>21657</v>
      </c>
      <c r="C418" s="526" t="s">
        <v>15</v>
      </c>
      <c r="D418" t="s">
        <v>17</v>
      </c>
      <c r="E418" s="160"/>
      <c r="F418" s="2">
        <v>55.5</v>
      </c>
      <c r="G418" s="2">
        <f t="shared" ref="G418:G481" si="6">+G417+E418-F418</f>
        <v>0</v>
      </c>
    </row>
    <row r="419" spans="1:7">
      <c r="A419" s="44">
        <v>44255</v>
      </c>
      <c r="B419" s="525" t="s">
        <v>14</v>
      </c>
      <c r="C419" s="525" t="s">
        <v>20</v>
      </c>
      <c r="D419" t="s">
        <v>16</v>
      </c>
      <c r="E419" s="172">
        <v>115.4</v>
      </c>
      <c r="G419" s="2">
        <f t="shared" si="6"/>
        <v>115.4</v>
      </c>
    </row>
    <row r="420" spans="1:7">
      <c r="B420" s="526"/>
      <c r="C420" s="526"/>
      <c r="D420" t="s">
        <v>17</v>
      </c>
      <c r="E420" s="172">
        <v>77.5</v>
      </c>
      <c r="G420" s="2">
        <f t="shared" si="6"/>
        <v>192.9</v>
      </c>
    </row>
    <row r="421" spans="1:7">
      <c r="B421" s="526"/>
      <c r="C421" s="526"/>
      <c r="D421" t="s">
        <v>48</v>
      </c>
      <c r="E421" s="172">
        <v>56</v>
      </c>
      <c r="G421" s="2">
        <f t="shared" si="6"/>
        <v>248.9</v>
      </c>
    </row>
    <row r="422" spans="1:7">
      <c r="B422" s="526"/>
      <c r="C422" s="526"/>
      <c r="D422" t="s">
        <v>40</v>
      </c>
      <c r="E422" s="172">
        <v>5</v>
      </c>
      <c r="G422" s="2">
        <f t="shared" si="6"/>
        <v>253.9</v>
      </c>
    </row>
    <row r="423" spans="1:7">
      <c r="A423" s="7">
        <v>44255</v>
      </c>
      <c r="B423" s="526" t="s">
        <v>114</v>
      </c>
      <c r="C423" s="526" t="s">
        <v>20</v>
      </c>
      <c r="D423" t="s">
        <v>18</v>
      </c>
      <c r="E423" s="172"/>
      <c r="F423" s="2">
        <v>56</v>
      </c>
      <c r="G423" s="2">
        <f t="shared" si="6"/>
        <v>197.9</v>
      </c>
    </row>
    <row r="424" spans="1:7">
      <c r="A424" s="7">
        <v>44255</v>
      </c>
      <c r="B424" s="526" t="s">
        <v>114</v>
      </c>
      <c r="C424" s="526" t="s">
        <v>20</v>
      </c>
      <c r="D424" t="s">
        <v>19</v>
      </c>
      <c r="E424" s="172"/>
      <c r="F424" s="2">
        <v>5</v>
      </c>
      <c r="G424" s="2">
        <f t="shared" si="6"/>
        <v>192.9</v>
      </c>
    </row>
    <row r="425" spans="1:7">
      <c r="A425" s="7">
        <v>44298</v>
      </c>
      <c r="B425" s="526">
        <v>22129</v>
      </c>
      <c r="C425" s="526" t="s">
        <v>20</v>
      </c>
      <c r="D425" t="s">
        <v>16</v>
      </c>
      <c r="E425" s="172"/>
      <c r="F425" s="2">
        <v>115.4</v>
      </c>
      <c r="G425" s="2">
        <f t="shared" si="6"/>
        <v>77.5</v>
      </c>
    </row>
    <row r="426" spans="1:7">
      <c r="A426" s="7">
        <v>44298</v>
      </c>
      <c r="B426" s="526">
        <v>22129</v>
      </c>
      <c r="C426" s="526" t="s">
        <v>20</v>
      </c>
      <c r="D426" t="s">
        <v>17</v>
      </c>
      <c r="E426" s="172"/>
      <c r="F426" s="2">
        <v>77.5</v>
      </c>
      <c r="G426" s="2">
        <f t="shared" si="6"/>
        <v>0</v>
      </c>
    </row>
    <row r="427" spans="1:7">
      <c r="A427" s="44">
        <v>44286</v>
      </c>
      <c r="B427" s="525" t="s">
        <v>14</v>
      </c>
      <c r="C427" s="525" t="s">
        <v>23</v>
      </c>
      <c r="D427" t="s">
        <v>16</v>
      </c>
      <c r="E427" s="172">
        <v>126.6</v>
      </c>
      <c r="G427" s="2">
        <f t="shared" si="6"/>
        <v>126.6</v>
      </c>
    </row>
    <row r="428" spans="1:7">
      <c r="B428" s="526"/>
      <c r="C428" s="526"/>
      <c r="D428" t="s">
        <v>17</v>
      </c>
      <c r="E428" s="172">
        <v>93.1</v>
      </c>
      <c r="G428" s="2">
        <f t="shared" si="6"/>
        <v>219.7</v>
      </c>
    </row>
    <row r="429" spans="1:7">
      <c r="B429" s="526"/>
      <c r="C429" s="526"/>
      <c r="D429" t="s">
        <v>48</v>
      </c>
      <c r="E429" s="172">
        <v>60</v>
      </c>
      <c r="G429" s="2">
        <f t="shared" si="6"/>
        <v>279.7</v>
      </c>
    </row>
    <row r="430" spans="1:7">
      <c r="B430" s="526"/>
      <c r="C430" s="526"/>
      <c r="D430" t="s">
        <v>40</v>
      </c>
      <c r="E430" s="172">
        <v>5</v>
      </c>
      <c r="G430" s="2">
        <f t="shared" si="6"/>
        <v>284.7</v>
      </c>
    </row>
    <row r="431" spans="1:7">
      <c r="B431" s="526"/>
      <c r="C431" s="526"/>
      <c r="D431" t="s">
        <v>242</v>
      </c>
      <c r="E431" s="172">
        <v>10</v>
      </c>
      <c r="G431" s="2">
        <f t="shared" si="6"/>
        <v>294.7</v>
      </c>
    </row>
    <row r="432" spans="1:7">
      <c r="A432" s="7">
        <v>44278</v>
      </c>
      <c r="B432" s="526">
        <v>22049</v>
      </c>
      <c r="C432" s="526" t="s">
        <v>23</v>
      </c>
      <c r="D432" t="s">
        <v>242</v>
      </c>
      <c r="E432" s="172"/>
      <c r="F432" s="2">
        <v>10</v>
      </c>
      <c r="G432" s="2">
        <f t="shared" si="6"/>
        <v>284.7</v>
      </c>
    </row>
    <row r="433" spans="1:7">
      <c r="A433" s="7">
        <v>44286</v>
      </c>
      <c r="B433" s="526" t="s">
        <v>114</v>
      </c>
      <c r="C433" s="526" t="s">
        <v>23</v>
      </c>
      <c r="D433" t="s">
        <v>18</v>
      </c>
      <c r="E433" s="172"/>
      <c r="F433" s="2">
        <v>60</v>
      </c>
      <c r="G433" s="2">
        <f t="shared" si="6"/>
        <v>224.7</v>
      </c>
    </row>
    <row r="434" spans="1:7">
      <c r="A434" s="7">
        <v>44286</v>
      </c>
      <c r="B434" s="526" t="s">
        <v>114</v>
      </c>
      <c r="C434" s="526" t="s">
        <v>23</v>
      </c>
      <c r="D434" t="s">
        <v>19</v>
      </c>
      <c r="E434" s="172"/>
      <c r="F434" s="2">
        <v>5</v>
      </c>
      <c r="G434" s="2">
        <f t="shared" si="6"/>
        <v>219.7</v>
      </c>
    </row>
    <row r="435" spans="1:7">
      <c r="A435" s="7">
        <v>44328</v>
      </c>
      <c r="B435" s="526">
        <v>22439</v>
      </c>
      <c r="C435" s="526" t="s">
        <v>23</v>
      </c>
      <c r="D435" t="s">
        <v>16</v>
      </c>
      <c r="E435" s="172"/>
      <c r="F435" s="2">
        <v>126.6</v>
      </c>
      <c r="G435" s="2">
        <f t="shared" si="6"/>
        <v>93.1</v>
      </c>
    </row>
    <row r="436" spans="1:7">
      <c r="A436" s="7">
        <v>44328</v>
      </c>
      <c r="B436" s="526">
        <v>22439</v>
      </c>
      <c r="C436" s="526" t="s">
        <v>23</v>
      </c>
      <c r="D436" t="s">
        <v>17</v>
      </c>
      <c r="E436" s="172"/>
      <c r="F436" s="2">
        <v>93.1</v>
      </c>
      <c r="G436" s="2">
        <f t="shared" si="6"/>
        <v>0</v>
      </c>
    </row>
    <row r="437" spans="1:7">
      <c r="A437" s="44">
        <v>44316</v>
      </c>
      <c r="B437" s="525" t="s">
        <v>14</v>
      </c>
      <c r="C437" s="525" t="s">
        <v>24</v>
      </c>
      <c r="D437" t="s">
        <v>16</v>
      </c>
      <c r="E437" s="172">
        <v>122.2</v>
      </c>
      <c r="G437" s="2">
        <f t="shared" si="6"/>
        <v>122.2</v>
      </c>
    </row>
    <row r="438" spans="1:7">
      <c r="B438" s="526"/>
      <c r="C438" s="526"/>
      <c r="D438" t="s">
        <v>17</v>
      </c>
      <c r="E438" s="172">
        <v>80.900000000000006</v>
      </c>
      <c r="G438" s="2">
        <f t="shared" si="6"/>
        <v>203.10000000000002</v>
      </c>
    </row>
    <row r="439" spans="1:7">
      <c r="B439" s="526"/>
      <c r="C439" s="526"/>
      <c r="D439" t="s">
        <v>48</v>
      </c>
      <c r="E439" s="172">
        <v>60</v>
      </c>
      <c r="G439" s="2">
        <f t="shared" si="6"/>
        <v>263.10000000000002</v>
      </c>
    </row>
    <row r="440" spans="1:7">
      <c r="B440" s="526"/>
      <c r="C440" s="526"/>
      <c r="D440" t="s">
        <v>40</v>
      </c>
      <c r="E440" s="172">
        <v>5</v>
      </c>
      <c r="G440" s="2">
        <f t="shared" si="6"/>
        <v>268.10000000000002</v>
      </c>
    </row>
    <row r="441" spans="1:7">
      <c r="A441" s="7">
        <v>44316</v>
      </c>
      <c r="B441" s="526" t="s">
        <v>114</v>
      </c>
      <c r="C441" s="526" t="s">
        <v>24</v>
      </c>
      <c r="D441" t="s">
        <v>18</v>
      </c>
      <c r="E441" s="172"/>
      <c r="F441" s="2">
        <v>60</v>
      </c>
      <c r="G441" s="2">
        <f t="shared" si="6"/>
        <v>208.10000000000002</v>
      </c>
    </row>
    <row r="442" spans="1:7">
      <c r="A442" s="7">
        <v>44316</v>
      </c>
      <c r="B442" s="526" t="s">
        <v>114</v>
      </c>
      <c r="C442" s="526" t="s">
        <v>24</v>
      </c>
      <c r="D442" t="s">
        <v>19</v>
      </c>
      <c r="E442" s="172"/>
      <c r="F442" s="2">
        <v>5</v>
      </c>
      <c r="G442" s="2">
        <f t="shared" si="6"/>
        <v>203.10000000000002</v>
      </c>
    </row>
    <row r="443" spans="1:7">
      <c r="A443" s="7">
        <v>44347</v>
      </c>
      <c r="B443" s="526">
        <v>22701</v>
      </c>
      <c r="C443" s="526" t="s">
        <v>24</v>
      </c>
      <c r="D443" t="s">
        <v>16</v>
      </c>
      <c r="E443" s="172"/>
      <c r="F443" s="2">
        <v>122.2</v>
      </c>
      <c r="G443" s="2">
        <f t="shared" si="6"/>
        <v>80.90000000000002</v>
      </c>
    </row>
    <row r="444" spans="1:7">
      <c r="A444" s="7">
        <v>44347</v>
      </c>
      <c r="B444" s="526">
        <v>22701</v>
      </c>
      <c r="C444" s="526" t="s">
        <v>24</v>
      </c>
      <c r="D444" t="s">
        <v>17</v>
      </c>
      <c r="E444" s="172"/>
      <c r="F444" s="2">
        <v>80.900000000000006</v>
      </c>
      <c r="G444" s="2">
        <f t="shared" si="6"/>
        <v>0</v>
      </c>
    </row>
    <row r="445" spans="1:7">
      <c r="A445" s="44">
        <v>44347</v>
      </c>
      <c r="B445" s="525" t="s">
        <v>14</v>
      </c>
      <c r="C445" s="525" t="s">
        <v>25</v>
      </c>
      <c r="D445" t="s">
        <v>16</v>
      </c>
      <c r="E445" s="172">
        <v>85.2</v>
      </c>
      <c r="G445" s="2">
        <f t="shared" si="6"/>
        <v>85.2</v>
      </c>
    </row>
    <row r="446" spans="1:7">
      <c r="B446" s="526"/>
      <c r="C446" s="525"/>
      <c r="D446" t="s">
        <v>17</v>
      </c>
      <c r="E446" s="172">
        <v>84.6</v>
      </c>
      <c r="G446" s="2">
        <f t="shared" si="6"/>
        <v>169.8</v>
      </c>
    </row>
    <row r="447" spans="1:7">
      <c r="B447" s="526"/>
      <c r="C447" s="525"/>
      <c r="D447" t="s">
        <v>48</v>
      </c>
      <c r="E447" s="172">
        <v>60</v>
      </c>
      <c r="G447" s="2">
        <f t="shared" si="6"/>
        <v>229.8</v>
      </c>
    </row>
    <row r="448" spans="1:7">
      <c r="B448" s="526"/>
      <c r="C448" s="525"/>
      <c r="D448" t="s">
        <v>40</v>
      </c>
      <c r="E448" s="172">
        <v>5</v>
      </c>
      <c r="G448" s="2">
        <f t="shared" si="6"/>
        <v>234.8</v>
      </c>
    </row>
    <row r="449" spans="1:7">
      <c r="A449" s="7">
        <v>44383</v>
      </c>
      <c r="B449" s="526">
        <v>22945</v>
      </c>
      <c r="C449" s="526" t="s">
        <v>25</v>
      </c>
      <c r="D449" t="s">
        <v>16</v>
      </c>
      <c r="E449" s="172"/>
      <c r="F449" s="80">
        <v>85.2</v>
      </c>
      <c r="G449" s="2">
        <f t="shared" si="6"/>
        <v>149.60000000000002</v>
      </c>
    </row>
    <row r="450" spans="1:7">
      <c r="A450" s="7">
        <v>44383</v>
      </c>
      <c r="B450" s="526">
        <v>22945</v>
      </c>
      <c r="C450" s="526" t="s">
        <v>25</v>
      </c>
      <c r="D450" t="s">
        <v>17</v>
      </c>
      <c r="E450" s="172"/>
      <c r="F450" s="80">
        <v>84.6</v>
      </c>
      <c r="G450" s="2">
        <f t="shared" si="6"/>
        <v>65.000000000000028</v>
      </c>
    </row>
    <row r="451" spans="1:7">
      <c r="A451" s="7">
        <v>44347</v>
      </c>
      <c r="B451" s="526" t="s">
        <v>114</v>
      </c>
      <c r="C451" s="526" t="s">
        <v>25</v>
      </c>
      <c r="D451" t="s">
        <v>18</v>
      </c>
      <c r="E451" s="172"/>
      <c r="F451" s="2">
        <v>60</v>
      </c>
      <c r="G451" s="2">
        <f t="shared" si="6"/>
        <v>5.0000000000000284</v>
      </c>
    </row>
    <row r="452" spans="1:7">
      <c r="A452" s="7">
        <v>44347</v>
      </c>
      <c r="B452" s="526" t="s">
        <v>114</v>
      </c>
      <c r="C452" s="526" t="s">
        <v>25</v>
      </c>
      <c r="D452" t="s">
        <v>19</v>
      </c>
      <c r="E452" s="172"/>
      <c r="F452" s="2">
        <v>5</v>
      </c>
      <c r="G452" s="2">
        <f t="shared" si="6"/>
        <v>2.8421709430404007E-14</v>
      </c>
    </row>
    <row r="453" spans="1:7">
      <c r="A453" s="44">
        <v>44377</v>
      </c>
      <c r="B453" s="525" t="s">
        <v>14</v>
      </c>
      <c r="C453" s="525" t="s">
        <v>26</v>
      </c>
      <c r="D453" t="s">
        <v>16</v>
      </c>
      <c r="E453" s="172">
        <v>93.4</v>
      </c>
      <c r="G453" s="2">
        <f t="shared" si="6"/>
        <v>93.400000000000034</v>
      </c>
    </row>
    <row r="454" spans="1:7">
      <c r="B454" s="526"/>
      <c r="C454" s="526"/>
      <c r="D454" t="s">
        <v>17</v>
      </c>
      <c r="E454" s="172">
        <v>122.4</v>
      </c>
      <c r="G454" s="2">
        <f t="shared" si="6"/>
        <v>215.80000000000004</v>
      </c>
    </row>
    <row r="455" spans="1:7">
      <c r="B455" s="526"/>
      <c r="C455" s="526"/>
      <c r="D455" t="s">
        <v>48</v>
      </c>
      <c r="E455" s="172">
        <v>60</v>
      </c>
      <c r="G455" s="2">
        <f t="shared" si="6"/>
        <v>275.80000000000007</v>
      </c>
    </row>
    <row r="456" spans="1:7">
      <c r="B456" s="526"/>
      <c r="C456" s="526"/>
      <c r="D456" t="s">
        <v>40</v>
      </c>
      <c r="E456" s="172">
        <v>5</v>
      </c>
      <c r="G456" s="2">
        <f t="shared" si="6"/>
        <v>280.80000000000007</v>
      </c>
    </row>
    <row r="457" spans="1:7">
      <c r="A457" s="7">
        <v>44377</v>
      </c>
      <c r="B457" s="526" t="s">
        <v>114</v>
      </c>
      <c r="C457" s="526" t="s">
        <v>26</v>
      </c>
      <c r="D457" t="s">
        <v>18</v>
      </c>
      <c r="E457" s="172"/>
      <c r="F457" s="2">
        <v>60</v>
      </c>
      <c r="G457" s="2">
        <f t="shared" si="6"/>
        <v>220.80000000000007</v>
      </c>
    </row>
    <row r="458" spans="1:7">
      <c r="A458" s="7">
        <v>44377</v>
      </c>
      <c r="B458" s="526" t="s">
        <v>114</v>
      </c>
      <c r="C458" s="526" t="s">
        <v>26</v>
      </c>
      <c r="D458" t="s">
        <v>19</v>
      </c>
      <c r="E458" s="172"/>
      <c r="F458" s="2">
        <v>5</v>
      </c>
      <c r="G458" s="2">
        <f t="shared" si="6"/>
        <v>215.80000000000007</v>
      </c>
    </row>
    <row r="459" spans="1:7">
      <c r="A459" s="7">
        <v>44418</v>
      </c>
      <c r="B459" s="526">
        <v>23194</v>
      </c>
      <c r="C459" s="526" t="s">
        <v>26</v>
      </c>
      <c r="D459" t="s">
        <v>16</v>
      </c>
      <c r="E459" s="172"/>
      <c r="F459" s="2">
        <v>93.4</v>
      </c>
      <c r="G459" s="2">
        <f t="shared" si="6"/>
        <v>122.40000000000006</v>
      </c>
    </row>
    <row r="460" spans="1:7">
      <c r="A460" s="7">
        <v>44418</v>
      </c>
      <c r="B460" s="526">
        <v>23194</v>
      </c>
      <c r="C460" s="526" t="s">
        <v>26</v>
      </c>
      <c r="D460" t="s">
        <v>17</v>
      </c>
      <c r="E460" s="172"/>
      <c r="F460" s="2">
        <v>122.4</v>
      </c>
      <c r="G460" s="2">
        <f t="shared" si="6"/>
        <v>0</v>
      </c>
    </row>
    <row r="461" spans="1:7">
      <c r="A461" s="88">
        <v>44408</v>
      </c>
      <c r="B461" s="525" t="s">
        <v>14</v>
      </c>
      <c r="C461" s="525" t="s">
        <v>27</v>
      </c>
      <c r="D461" t="s">
        <v>16</v>
      </c>
      <c r="E461" s="160">
        <v>81.8</v>
      </c>
      <c r="G461" s="2">
        <f t="shared" si="6"/>
        <v>81.8</v>
      </c>
    </row>
    <row r="462" spans="1:7">
      <c r="A462" s="86"/>
      <c r="B462" s="526"/>
      <c r="C462" s="526"/>
      <c r="D462" t="s">
        <v>17</v>
      </c>
      <c r="E462" s="160">
        <v>74.3</v>
      </c>
      <c r="G462" s="2">
        <f t="shared" si="6"/>
        <v>156.1</v>
      </c>
    </row>
    <row r="463" spans="1:7">
      <c r="A463" s="86"/>
      <c r="B463" s="526"/>
      <c r="C463" s="526"/>
      <c r="D463" t="s">
        <v>18</v>
      </c>
      <c r="E463" s="160">
        <v>60</v>
      </c>
      <c r="G463" s="2">
        <f t="shared" si="6"/>
        <v>216.1</v>
      </c>
    </row>
    <row r="464" spans="1:7">
      <c r="A464" s="86"/>
      <c r="B464" s="526"/>
      <c r="C464" s="526"/>
      <c r="D464" t="s">
        <v>19</v>
      </c>
      <c r="E464" s="160">
        <v>5</v>
      </c>
      <c r="G464" s="2">
        <f t="shared" si="6"/>
        <v>221.1</v>
      </c>
    </row>
    <row r="465" spans="1:7">
      <c r="A465" s="86">
        <v>44408</v>
      </c>
      <c r="B465" s="526" t="s">
        <v>114</v>
      </c>
      <c r="C465" s="526" t="s">
        <v>27</v>
      </c>
      <c r="D465" t="s">
        <v>18</v>
      </c>
      <c r="E465" s="160"/>
      <c r="F465" s="2">
        <v>60</v>
      </c>
      <c r="G465" s="2">
        <f t="shared" si="6"/>
        <v>161.1</v>
      </c>
    </row>
    <row r="466" spans="1:7">
      <c r="A466" s="86">
        <v>44408</v>
      </c>
      <c r="B466" s="526" t="s">
        <v>114</v>
      </c>
      <c r="C466" s="526" t="s">
        <v>27</v>
      </c>
      <c r="D466" t="s">
        <v>19</v>
      </c>
      <c r="E466" s="160"/>
      <c r="F466" s="2">
        <v>5</v>
      </c>
      <c r="G466" s="2">
        <f t="shared" si="6"/>
        <v>156.1</v>
      </c>
    </row>
    <row r="467" spans="1:7">
      <c r="A467" s="86">
        <v>44435</v>
      </c>
      <c r="B467" s="526">
        <v>23305</v>
      </c>
      <c r="C467" s="526" t="s">
        <v>27</v>
      </c>
      <c r="D467" t="s">
        <v>16</v>
      </c>
      <c r="E467" s="160"/>
      <c r="F467" s="2">
        <v>81.8</v>
      </c>
      <c r="G467" s="2">
        <f t="shared" si="6"/>
        <v>74.3</v>
      </c>
    </row>
    <row r="468" spans="1:7">
      <c r="A468" s="86">
        <v>44435</v>
      </c>
      <c r="B468" s="526">
        <v>23305</v>
      </c>
      <c r="C468" s="526" t="s">
        <v>27</v>
      </c>
      <c r="D468" t="s">
        <v>17</v>
      </c>
      <c r="E468" s="160"/>
      <c r="F468" s="2">
        <v>74.3</v>
      </c>
      <c r="G468" s="2">
        <f t="shared" si="6"/>
        <v>0</v>
      </c>
    </row>
    <row r="469" spans="1:7">
      <c r="A469" s="90">
        <v>44439</v>
      </c>
      <c r="B469" s="64" t="s">
        <v>14</v>
      </c>
      <c r="C469" s="64" t="s">
        <v>28</v>
      </c>
      <c r="D469" t="s">
        <v>16</v>
      </c>
      <c r="E469" s="160">
        <v>92.6</v>
      </c>
      <c r="G469" s="2">
        <f t="shared" si="6"/>
        <v>92.6</v>
      </c>
    </row>
    <row r="470" spans="1:7">
      <c r="B470" s="526"/>
      <c r="C470" s="526"/>
      <c r="D470" t="s">
        <v>17</v>
      </c>
      <c r="E470" s="160">
        <v>89</v>
      </c>
      <c r="G470" s="2">
        <f t="shared" si="6"/>
        <v>181.6</v>
      </c>
    </row>
    <row r="471" spans="1:7">
      <c r="B471" s="526"/>
      <c r="C471" s="526"/>
      <c r="D471" t="s">
        <v>18</v>
      </c>
      <c r="E471" s="160">
        <v>60</v>
      </c>
      <c r="G471" s="2">
        <f t="shared" si="6"/>
        <v>241.6</v>
      </c>
    </row>
    <row r="472" spans="1:7">
      <c r="B472" s="526"/>
      <c r="C472" s="526"/>
      <c r="D472" t="s">
        <v>19</v>
      </c>
      <c r="E472" s="160">
        <v>5</v>
      </c>
      <c r="G472" s="2">
        <f t="shared" si="6"/>
        <v>246.6</v>
      </c>
    </row>
    <row r="473" spans="1:7">
      <c r="A473" s="7">
        <v>44439</v>
      </c>
      <c r="B473" s="526" t="s">
        <v>114</v>
      </c>
      <c r="C473" s="526" t="s">
        <v>28</v>
      </c>
      <c r="D473" t="s">
        <v>18</v>
      </c>
      <c r="E473" s="160"/>
      <c r="F473" s="2">
        <v>60</v>
      </c>
      <c r="G473" s="2">
        <f t="shared" si="6"/>
        <v>186.6</v>
      </c>
    </row>
    <row r="474" spans="1:7">
      <c r="A474" s="7">
        <v>44439</v>
      </c>
      <c r="B474" s="526" t="s">
        <v>114</v>
      </c>
      <c r="C474" s="526" t="s">
        <v>28</v>
      </c>
      <c r="D474" t="s">
        <v>19</v>
      </c>
      <c r="E474" s="160"/>
      <c r="F474" s="2">
        <v>5</v>
      </c>
      <c r="G474" s="2">
        <f t="shared" si="6"/>
        <v>181.6</v>
      </c>
    </row>
    <row r="475" spans="1:7">
      <c r="A475" s="7">
        <v>44474</v>
      </c>
      <c r="B475" s="526">
        <v>23566</v>
      </c>
      <c r="C475" s="526" t="s">
        <v>28</v>
      </c>
      <c r="D475" t="s">
        <v>16</v>
      </c>
      <c r="E475" s="160"/>
      <c r="F475" s="2">
        <v>92.6</v>
      </c>
      <c r="G475" s="2">
        <f t="shared" si="6"/>
        <v>89</v>
      </c>
    </row>
    <row r="476" spans="1:7">
      <c r="A476" s="7">
        <v>44474</v>
      </c>
      <c r="B476" s="526">
        <v>23566</v>
      </c>
      <c r="C476" s="526" t="s">
        <v>28</v>
      </c>
      <c r="D476" t="s">
        <v>17</v>
      </c>
      <c r="E476" s="160"/>
      <c r="F476" s="2">
        <v>89</v>
      </c>
      <c r="G476" s="2">
        <f t="shared" si="6"/>
        <v>0</v>
      </c>
    </row>
    <row r="477" spans="1:7">
      <c r="A477" s="90">
        <v>44469</v>
      </c>
      <c r="B477" s="64" t="s">
        <v>14</v>
      </c>
      <c r="C477" s="64" t="s">
        <v>53</v>
      </c>
      <c r="D477" t="s">
        <v>16</v>
      </c>
      <c r="E477" s="160">
        <v>95.8</v>
      </c>
      <c r="G477" s="2">
        <f t="shared" si="6"/>
        <v>95.8</v>
      </c>
    </row>
    <row r="478" spans="1:7">
      <c r="B478" s="526"/>
      <c r="C478" s="526"/>
      <c r="D478" t="s">
        <v>17</v>
      </c>
      <c r="E478" s="160">
        <v>108.6</v>
      </c>
      <c r="G478" s="2">
        <f t="shared" si="6"/>
        <v>204.39999999999998</v>
      </c>
    </row>
    <row r="479" spans="1:7">
      <c r="B479" s="526"/>
      <c r="C479" s="526"/>
      <c r="D479" t="s">
        <v>18</v>
      </c>
      <c r="E479" s="160">
        <v>60</v>
      </c>
      <c r="G479" s="2">
        <f t="shared" si="6"/>
        <v>264.39999999999998</v>
      </c>
    </row>
    <row r="480" spans="1:7">
      <c r="B480" s="526"/>
      <c r="C480" s="526"/>
      <c r="D480" t="s">
        <v>19</v>
      </c>
      <c r="E480" s="160">
        <v>5</v>
      </c>
      <c r="G480" s="2">
        <f t="shared" si="6"/>
        <v>269.39999999999998</v>
      </c>
    </row>
    <row r="481" spans="1:12">
      <c r="A481" s="7">
        <v>44473</v>
      </c>
      <c r="B481" s="526">
        <v>23549</v>
      </c>
      <c r="C481" s="526" t="s">
        <v>53</v>
      </c>
      <c r="D481" t="s">
        <v>18</v>
      </c>
      <c r="E481" s="160"/>
      <c r="F481" s="2">
        <v>34</v>
      </c>
      <c r="G481" s="2">
        <f t="shared" si="6"/>
        <v>235.39999999999998</v>
      </c>
    </row>
    <row r="482" spans="1:12">
      <c r="A482" s="7">
        <v>44473</v>
      </c>
      <c r="B482" s="526">
        <v>23549</v>
      </c>
      <c r="C482" s="526" t="s">
        <v>53</v>
      </c>
      <c r="D482" t="s">
        <v>19</v>
      </c>
      <c r="E482" s="160"/>
      <c r="F482" s="2">
        <v>5</v>
      </c>
      <c r="G482" s="2">
        <f t="shared" ref="G482:G567" si="7">+G481+E482-F482</f>
        <v>230.39999999999998</v>
      </c>
    </row>
    <row r="483" spans="1:12">
      <c r="A483" s="7">
        <v>44469</v>
      </c>
      <c r="B483" s="526" t="s">
        <v>114</v>
      </c>
      <c r="C483" s="526" t="s">
        <v>53</v>
      </c>
      <c r="D483" t="s">
        <v>18</v>
      </c>
      <c r="E483" s="174"/>
      <c r="F483" s="79">
        <v>26</v>
      </c>
      <c r="G483" s="2">
        <f t="shared" si="7"/>
        <v>204.39999999999998</v>
      </c>
    </row>
    <row r="484" spans="1:12">
      <c r="A484" s="7">
        <v>44510</v>
      </c>
      <c r="B484" s="526">
        <v>23730</v>
      </c>
      <c r="C484" s="526" t="s">
        <v>53</v>
      </c>
      <c r="D484" t="s">
        <v>16</v>
      </c>
      <c r="E484" s="160"/>
      <c r="F484" s="2">
        <v>95.8</v>
      </c>
      <c r="G484" s="2">
        <f t="shared" si="7"/>
        <v>108.59999999999998</v>
      </c>
    </row>
    <row r="485" spans="1:12">
      <c r="A485" s="7">
        <v>44510</v>
      </c>
      <c r="B485" s="526">
        <v>23730</v>
      </c>
      <c r="C485" s="526" t="s">
        <v>53</v>
      </c>
      <c r="D485" t="s">
        <v>17</v>
      </c>
      <c r="E485" s="160"/>
      <c r="F485" s="2">
        <v>108.6</v>
      </c>
      <c r="G485" s="2">
        <f t="shared" si="7"/>
        <v>0</v>
      </c>
    </row>
    <row r="486" spans="1:12">
      <c r="A486" s="88">
        <v>44500</v>
      </c>
      <c r="B486" s="525" t="s">
        <v>14</v>
      </c>
      <c r="C486" s="525" t="s">
        <v>30</v>
      </c>
      <c r="D486" t="s">
        <v>16</v>
      </c>
      <c r="E486" s="160">
        <v>99.3</v>
      </c>
      <c r="G486" s="2">
        <f t="shared" si="7"/>
        <v>99.3</v>
      </c>
    </row>
    <row r="487" spans="1:12">
      <c r="A487" s="86"/>
      <c r="B487" s="526"/>
      <c r="C487" s="526"/>
      <c r="D487" t="s">
        <v>17</v>
      </c>
      <c r="E487" s="160">
        <v>157.30000000000001</v>
      </c>
      <c r="G487" s="2">
        <f t="shared" si="7"/>
        <v>256.60000000000002</v>
      </c>
    </row>
    <row r="488" spans="1:12">
      <c r="A488" s="86"/>
      <c r="B488" s="526"/>
      <c r="C488" s="526"/>
      <c r="D488" t="s">
        <v>18</v>
      </c>
      <c r="E488" s="160">
        <v>60</v>
      </c>
      <c r="G488" s="2">
        <f t="shared" si="7"/>
        <v>316.60000000000002</v>
      </c>
      <c r="J488" s="525" t="s">
        <v>30</v>
      </c>
      <c r="K488" t="s">
        <v>16</v>
      </c>
      <c r="L488" s="2">
        <v>99.3</v>
      </c>
    </row>
    <row r="489" spans="1:12">
      <c r="A489" s="86"/>
      <c r="B489" s="526"/>
      <c r="C489" s="526"/>
      <c r="D489" t="s">
        <v>19</v>
      </c>
      <c r="E489" s="160">
        <v>5</v>
      </c>
      <c r="G489" s="2">
        <f t="shared" si="7"/>
        <v>321.60000000000002</v>
      </c>
      <c r="J489" s="526"/>
      <c r="K489" t="s">
        <v>17</v>
      </c>
      <c r="L489" s="2">
        <v>157.30000000000001</v>
      </c>
    </row>
    <row r="490" spans="1:12">
      <c r="A490" s="86">
        <v>44226</v>
      </c>
      <c r="B490" s="526">
        <v>23975</v>
      </c>
      <c r="C490" s="526" t="s">
        <v>30</v>
      </c>
      <c r="D490" t="s">
        <v>18</v>
      </c>
      <c r="E490" s="160"/>
      <c r="F490" s="2">
        <v>60</v>
      </c>
      <c r="G490" s="2">
        <f t="shared" si="7"/>
        <v>261.60000000000002</v>
      </c>
      <c r="J490" s="525" t="s">
        <v>33</v>
      </c>
      <c r="K490" t="s">
        <v>16</v>
      </c>
      <c r="L490" s="2">
        <v>106</v>
      </c>
    </row>
    <row r="491" spans="1:12">
      <c r="A491" s="86">
        <v>44530</v>
      </c>
      <c r="B491" s="526">
        <v>23975</v>
      </c>
      <c r="C491" s="526" t="s">
        <v>30</v>
      </c>
      <c r="D491" t="s">
        <v>19</v>
      </c>
      <c r="E491" s="160"/>
      <c r="F491" s="2">
        <v>5</v>
      </c>
      <c r="G491" s="2">
        <f t="shared" si="7"/>
        <v>256.60000000000002</v>
      </c>
      <c r="J491" s="526"/>
      <c r="K491" t="s">
        <v>17</v>
      </c>
      <c r="L491" s="2">
        <v>171.4</v>
      </c>
    </row>
    <row r="492" spans="1:12">
      <c r="A492" s="86">
        <v>44578</v>
      </c>
      <c r="B492" s="526">
        <v>24122</v>
      </c>
      <c r="C492" s="526" t="s">
        <v>30</v>
      </c>
      <c r="D492" t="s">
        <v>16</v>
      </c>
      <c r="E492" s="160"/>
      <c r="F492" s="2">
        <v>99.3</v>
      </c>
      <c r="G492" s="2">
        <f t="shared" si="7"/>
        <v>157.30000000000001</v>
      </c>
      <c r="J492" s="526"/>
      <c r="L492" s="2"/>
    </row>
    <row r="493" spans="1:12">
      <c r="A493" s="86">
        <v>44578</v>
      </c>
      <c r="B493" s="526">
        <v>24122</v>
      </c>
      <c r="C493" s="526" t="s">
        <v>30</v>
      </c>
      <c r="D493" t="s">
        <v>17</v>
      </c>
      <c r="E493" s="160"/>
      <c r="F493" s="2">
        <v>157.30000000000001</v>
      </c>
      <c r="G493" s="2">
        <f t="shared" si="7"/>
        <v>0</v>
      </c>
      <c r="J493" s="526"/>
      <c r="L493" s="2"/>
    </row>
    <row r="494" spans="1:12">
      <c r="A494" s="88">
        <v>44530</v>
      </c>
      <c r="B494" s="525" t="s">
        <v>14</v>
      </c>
      <c r="C494" s="525" t="s">
        <v>33</v>
      </c>
      <c r="D494" t="s">
        <v>16</v>
      </c>
      <c r="E494" s="160">
        <v>106</v>
      </c>
      <c r="G494" s="2">
        <f t="shared" si="7"/>
        <v>106</v>
      </c>
    </row>
    <row r="495" spans="1:12">
      <c r="A495" s="86"/>
      <c r="B495" s="526"/>
      <c r="C495" s="526"/>
      <c r="D495" t="s">
        <v>17</v>
      </c>
      <c r="E495" s="160">
        <v>171.4</v>
      </c>
      <c r="G495" s="2">
        <f t="shared" si="7"/>
        <v>277.39999999999998</v>
      </c>
    </row>
    <row r="496" spans="1:12">
      <c r="A496" s="86"/>
      <c r="B496" s="526"/>
      <c r="C496" s="526"/>
      <c r="D496" t="s">
        <v>18</v>
      </c>
      <c r="E496" s="160">
        <v>60</v>
      </c>
      <c r="G496" s="2">
        <f t="shared" si="7"/>
        <v>337.4</v>
      </c>
      <c r="L496" s="8">
        <f>SUM(L488:L495)</f>
        <v>534</v>
      </c>
    </row>
    <row r="497" spans="1:13">
      <c r="A497" s="86"/>
      <c r="B497" s="526"/>
      <c r="C497" s="526"/>
      <c r="D497" t="s">
        <v>19</v>
      </c>
      <c r="E497" s="160">
        <v>5</v>
      </c>
      <c r="G497" s="2">
        <f t="shared" si="7"/>
        <v>342.4</v>
      </c>
    </row>
    <row r="498" spans="1:13">
      <c r="A498" s="86">
        <v>44226</v>
      </c>
      <c r="B498" s="526">
        <v>23975</v>
      </c>
      <c r="C498" s="526" t="s">
        <v>33</v>
      </c>
      <c r="D498" t="s">
        <v>18</v>
      </c>
      <c r="E498" s="160"/>
      <c r="F498" s="2">
        <v>60</v>
      </c>
      <c r="G498" s="2">
        <f t="shared" si="7"/>
        <v>282.39999999999998</v>
      </c>
    </row>
    <row r="499" spans="1:13">
      <c r="A499" s="86">
        <v>44226</v>
      </c>
      <c r="B499" s="526">
        <v>23975</v>
      </c>
      <c r="C499" s="526" t="s">
        <v>33</v>
      </c>
      <c r="D499" t="s">
        <v>19</v>
      </c>
      <c r="E499" s="160"/>
      <c r="F499" s="2">
        <v>5</v>
      </c>
      <c r="G499" s="2">
        <f t="shared" si="7"/>
        <v>277.39999999999998</v>
      </c>
    </row>
    <row r="500" spans="1:13">
      <c r="A500" s="86">
        <v>44578</v>
      </c>
      <c r="B500" s="526">
        <v>24122</v>
      </c>
      <c r="C500" s="526" t="s">
        <v>33</v>
      </c>
      <c r="D500" t="s">
        <v>16</v>
      </c>
      <c r="E500" s="160"/>
      <c r="F500" s="2">
        <v>106</v>
      </c>
      <c r="G500" s="2">
        <f t="shared" si="7"/>
        <v>171.39999999999998</v>
      </c>
    </row>
    <row r="501" spans="1:13">
      <c r="A501" s="86">
        <v>44578</v>
      </c>
      <c r="B501" s="526">
        <v>24122</v>
      </c>
      <c r="C501" s="526" t="s">
        <v>33</v>
      </c>
      <c r="D501" t="s">
        <v>17</v>
      </c>
      <c r="E501" s="160"/>
      <c r="F501" s="2">
        <v>171.4</v>
      </c>
      <c r="G501" s="24">
        <f t="shared" si="7"/>
        <v>0</v>
      </c>
      <c r="K501" s="525"/>
      <c r="M501" s="2"/>
    </row>
    <row r="502" spans="1:13">
      <c r="A502" s="88">
        <v>44561</v>
      </c>
      <c r="B502" s="525" t="s">
        <v>14</v>
      </c>
      <c r="C502" s="525" t="s">
        <v>34</v>
      </c>
      <c r="D502" t="s">
        <v>16</v>
      </c>
      <c r="E502" s="160">
        <v>129.6</v>
      </c>
      <c r="G502" s="2">
        <f t="shared" si="7"/>
        <v>129.6</v>
      </c>
      <c r="K502" s="526"/>
      <c r="M502" s="2"/>
    </row>
    <row r="503" spans="1:13">
      <c r="A503" s="86"/>
      <c r="B503" s="526"/>
      <c r="C503" s="526"/>
      <c r="D503" t="s">
        <v>17</v>
      </c>
      <c r="E503" s="160">
        <v>155.9</v>
      </c>
      <c r="G503" s="2">
        <f t="shared" si="7"/>
        <v>285.5</v>
      </c>
    </row>
    <row r="504" spans="1:13">
      <c r="A504" s="86"/>
      <c r="B504" s="526"/>
      <c r="C504" s="526"/>
      <c r="D504" t="s">
        <v>18</v>
      </c>
      <c r="E504" s="160">
        <v>60</v>
      </c>
      <c r="G504" s="2">
        <f t="shared" si="7"/>
        <v>345.5</v>
      </c>
      <c r="J504" s="525" t="s">
        <v>34</v>
      </c>
      <c r="K504" t="s">
        <v>16</v>
      </c>
      <c r="L504" s="2">
        <v>129.6</v>
      </c>
      <c r="M504" s="2"/>
    </row>
    <row r="505" spans="1:13">
      <c r="A505" s="86"/>
      <c r="B505" s="526"/>
      <c r="C505" s="526"/>
      <c r="D505" t="s">
        <v>19</v>
      </c>
      <c r="E505" s="160">
        <v>5</v>
      </c>
      <c r="G505" s="2">
        <f t="shared" si="7"/>
        <v>350.5</v>
      </c>
      <c r="J505" s="526"/>
      <c r="K505" t="s">
        <v>17</v>
      </c>
      <c r="L505" s="2">
        <v>155.9</v>
      </c>
      <c r="M505" s="2"/>
    </row>
    <row r="506" spans="1:13">
      <c r="A506" s="86">
        <v>44578</v>
      </c>
      <c r="B506" s="526">
        <v>24121</v>
      </c>
      <c r="C506" s="526" t="s">
        <v>34</v>
      </c>
      <c r="D506" t="s">
        <v>18</v>
      </c>
      <c r="E506" s="160"/>
      <c r="F506" s="2">
        <v>60</v>
      </c>
      <c r="G506" s="2">
        <f>+G505+E506-F506</f>
        <v>290.5</v>
      </c>
      <c r="J506" s="525" t="s">
        <v>15</v>
      </c>
      <c r="K506" t="s">
        <v>16</v>
      </c>
      <c r="L506" s="2">
        <v>137</v>
      </c>
      <c r="M506" s="8"/>
    </row>
    <row r="507" spans="1:13">
      <c r="A507" s="86">
        <v>44578</v>
      </c>
      <c r="B507" s="526">
        <v>24121</v>
      </c>
      <c r="C507" s="526" t="s">
        <v>34</v>
      </c>
      <c r="D507" t="s">
        <v>19</v>
      </c>
      <c r="E507" s="160"/>
      <c r="F507" s="2">
        <v>5</v>
      </c>
      <c r="G507" s="2">
        <f t="shared" ref="G507:G512" si="8">+G506+E507-F507</f>
        <v>285.5</v>
      </c>
      <c r="J507" s="526"/>
      <c r="K507" t="s">
        <v>17</v>
      </c>
      <c r="L507" s="2">
        <v>201.8</v>
      </c>
    </row>
    <row r="508" spans="1:13">
      <c r="A508" s="86">
        <v>44620</v>
      </c>
      <c r="B508" s="526">
        <v>24330</v>
      </c>
      <c r="C508" s="526" t="s">
        <v>34</v>
      </c>
      <c r="D508" t="s">
        <v>16</v>
      </c>
      <c r="E508" s="160"/>
      <c r="F508" s="2">
        <v>129.6</v>
      </c>
      <c r="G508" s="2">
        <f t="shared" si="8"/>
        <v>155.9</v>
      </c>
      <c r="J508" s="526"/>
      <c r="L508" s="2"/>
    </row>
    <row r="509" spans="1:13">
      <c r="A509" s="86">
        <v>44620</v>
      </c>
      <c r="B509" s="526">
        <v>24330</v>
      </c>
      <c r="C509" s="526" t="s">
        <v>34</v>
      </c>
      <c r="D509" t="s">
        <v>17</v>
      </c>
      <c r="E509" s="160"/>
      <c r="F509" s="2">
        <v>155.9</v>
      </c>
      <c r="G509" s="2">
        <f t="shared" si="8"/>
        <v>0</v>
      </c>
      <c r="J509" s="526"/>
      <c r="L509" s="2"/>
    </row>
    <row r="510" spans="1:13">
      <c r="A510" s="88">
        <v>44592</v>
      </c>
      <c r="B510" s="525" t="s">
        <v>14</v>
      </c>
      <c r="C510" s="525" t="s">
        <v>15</v>
      </c>
      <c r="D510" t="s">
        <v>16</v>
      </c>
      <c r="E510" s="160">
        <v>137</v>
      </c>
      <c r="G510" s="2">
        <f t="shared" si="8"/>
        <v>137</v>
      </c>
      <c r="L510" s="8">
        <f>SUM(L504:L507)</f>
        <v>624.29999999999995</v>
      </c>
    </row>
    <row r="511" spans="1:13">
      <c r="A511" s="86"/>
      <c r="B511" s="526"/>
      <c r="C511" s="526"/>
      <c r="D511" t="s">
        <v>17</v>
      </c>
      <c r="E511" s="160">
        <v>201.8</v>
      </c>
      <c r="G511" s="2">
        <f t="shared" si="8"/>
        <v>338.8</v>
      </c>
    </row>
    <row r="512" spans="1:13">
      <c r="A512" s="86"/>
      <c r="B512" s="526"/>
      <c r="C512" s="526"/>
      <c r="D512" t="s">
        <v>18</v>
      </c>
      <c r="E512" s="160">
        <v>60</v>
      </c>
      <c r="G512" s="2">
        <f t="shared" si="8"/>
        <v>398.8</v>
      </c>
    </row>
    <row r="513" spans="1:12">
      <c r="A513" s="86"/>
      <c r="B513" s="526"/>
      <c r="C513" s="526"/>
      <c r="D513" t="s">
        <v>19</v>
      </c>
      <c r="E513" s="160">
        <v>5</v>
      </c>
      <c r="G513" s="2">
        <f t="shared" si="7"/>
        <v>403.8</v>
      </c>
    </row>
    <row r="514" spans="1:12">
      <c r="A514" s="86">
        <v>44609</v>
      </c>
      <c r="B514" s="526">
        <v>24235</v>
      </c>
      <c r="C514" s="526" t="s">
        <v>15</v>
      </c>
      <c r="D514" t="s">
        <v>18</v>
      </c>
      <c r="E514" s="160"/>
      <c r="F514" s="2">
        <v>60</v>
      </c>
      <c r="G514" s="2">
        <f t="shared" si="7"/>
        <v>343.8</v>
      </c>
    </row>
    <row r="515" spans="1:12">
      <c r="A515" s="86">
        <v>44609</v>
      </c>
      <c r="B515" s="526">
        <v>24235</v>
      </c>
      <c r="C515" s="526" t="s">
        <v>15</v>
      </c>
      <c r="D515" t="s">
        <v>19</v>
      </c>
      <c r="E515" s="160"/>
      <c r="F515" s="2">
        <v>5</v>
      </c>
      <c r="G515" s="2">
        <f t="shared" si="7"/>
        <v>338.8</v>
      </c>
    </row>
    <row r="516" spans="1:12">
      <c r="A516" s="86">
        <v>44620</v>
      </c>
      <c r="B516" s="526">
        <v>24330</v>
      </c>
      <c r="C516" s="526" t="s">
        <v>15</v>
      </c>
      <c r="D516" t="s">
        <v>16</v>
      </c>
      <c r="E516" s="160"/>
      <c r="F516" s="2">
        <v>137</v>
      </c>
      <c r="G516" s="2">
        <f t="shared" si="7"/>
        <v>201.8</v>
      </c>
    </row>
    <row r="517" spans="1:12">
      <c r="A517" s="86">
        <v>44620</v>
      </c>
      <c r="B517" s="526">
        <v>24330</v>
      </c>
      <c r="C517" s="526" t="s">
        <v>15</v>
      </c>
      <c r="D517" t="s">
        <v>17</v>
      </c>
      <c r="E517" s="160"/>
      <c r="F517" s="2">
        <v>201.8</v>
      </c>
      <c r="G517" s="2">
        <f t="shared" si="7"/>
        <v>0</v>
      </c>
    </row>
    <row r="518" spans="1:12">
      <c r="A518" s="88">
        <v>44620</v>
      </c>
      <c r="B518" s="525" t="s">
        <v>14</v>
      </c>
      <c r="C518" s="525" t="s">
        <v>20</v>
      </c>
      <c r="D518" t="s">
        <v>16</v>
      </c>
      <c r="E518" s="160">
        <v>134.9</v>
      </c>
      <c r="G518" s="2">
        <f t="shared" si="7"/>
        <v>134.9</v>
      </c>
    </row>
    <row r="519" spans="1:12">
      <c r="A519" s="86"/>
      <c r="B519" s="526"/>
      <c r="C519" s="526"/>
      <c r="D519" t="s">
        <v>17</v>
      </c>
      <c r="E519" s="160">
        <v>175.3</v>
      </c>
      <c r="G519" s="2">
        <f t="shared" si="7"/>
        <v>310.20000000000005</v>
      </c>
    </row>
    <row r="520" spans="1:12">
      <c r="A520" s="86"/>
      <c r="B520" s="526"/>
      <c r="C520" s="526"/>
      <c r="D520" t="s">
        <v>18</v>
      </c>
      <c r="E520" s="160">
        <v>56</v>
      </c>
      <c r="G520" s="2">
        <f t="shared" si="7"/>
        <v>366.20000000000005</v>
      </c>
    </row>
    <row r="521" spans="1:12">
      <c r="A521" s="86"/>
      <c r="B521" s="526"/>
      <c r="C521" s="526"/>
      <c r="D521" t="s">
        <v>19</v>
      </c>
      <c r="E521" s="160">
        <v>5</v>
      </c>
      <c r="G521" s="2">
        <f t="shared" si="7"/>
        <v>371.20000000000005</v>
      </c>
    </row>
    <row r="522" spans="1:12">
      <c r="A522" s="86">
        <v>44636</v>
      </c>
      <c r="B522" s="526">
        <v>24559</v>
      </c>
      <c r="C522" s="526" t="s">
        <v>20</v>
      </c>
      <c r="D522" t="s">
        <v>18</v>
      </c>
      <c r="E522" s="160"/>
      <c r="F522" s="2">
        <v>56</v>
      </c>
      <c r="G522" s="2">
        <f t="shared" si="7"/>
        <v>315.20000000000005</v>
      </c>
    </row>
    <row r="523" spans="1:12">
      <c r="A523" s="86">
        <v>44636</v>
      </c>
      <c r="B523" s="526">
        <v>24559</v>
      </c>
      <c r="C523" s="526" t="s">
        <v>20</v>
      </c>
      <c r="D523" t="s">
        <v>19</v>
      </c>
      <c r="E523" s="160"/>
      <c r="F523" s="2">
        <v>5</v>
      </c>
      <c r="G523" s="2">
        <f t="shared" si="7"/>
        <v>310.20000000000005</v>
      </c>
    </row>
    <row r="524" spans="1:12">
      <c r="A524" s="86">
        <v>44646</v>
      </c>
      <c r="B524" s="526">
        <v>24625</v>
      </c>
      <c r="C524" s="526" t="s">
        <v>20</v>
      </c>
      <c r="D524" t="s">
        <v>16</v>
      </c>
      <c r="E524" s="160"/>
      <c r="F524" s="2">
        <v>134.9</v>
      </c>
      <c r="G524" s="2">
        <f t="shared" si="7"/>
        <v>175.30000000000004</v>
      </c>
    </row>
    <row r="525" spans="1:12">
      <c r="A525" s="86">
        <v>44646</v>
      </c>
      <c r="B525" s="526">
        <v>24625</v>
      </c>
      <c r="C525" s="526" t="s">
        <v>20</v>
      </c>
      <c r="D525" t="s">
        <v>17</v>
      </c>
      <c r="E525" s="160"/>
      <c r="F525" s="2">
        <v>175.3</v>
      </c>
      <c r="G525" s="2">
        <f t="shared" si="7"/>
        <v>0</v>
      </c>
    </row>
    <row r="526" spans="1:12">
      <c r="A526" s="88">
        <v>44651</v>
      </c>
      <c r="B526" s="525" t="s">
        <v>14</v>
      </c>
      <c r="C526" s="525" t="s">
        <v>23</v>
      </c>
      <c r="D526" t="s">
        <v>16</v>
      </c>
      <c r="E526" s="160">
        <v>133.80000000000001</v>
      </c>
      <c r="G526" s="2">
        <f t="shared" si="7"/>
        <v>133.80000000000001</v>
      </c>
    </row>
    <row r="527" spans="1:12">
      <c r="A527" s="86"/>
      <c r="B527" s="526"/>
      <c r="C527" s="526"/>
      <c r="D527" t="s">
        <v>17</v>
      </c>
      <c r="E527" s="160">
        <v>179.6</v>
      </c>
      <c r="G527" s="2">
        <f t="shared" si="7"/>
        <v>313.39999999999998</v>
      </c>
      <c r="J527" s="525" t="s">
        <v>23</v>
      </c>
      <c r="K527" t="s">
        <v>16</v>
      </c>
      <c r="L527" s="2">
        <v>133.80000000000001</v>
      </c>
    </row>
    <row r="528" spans="1:12">
      <c r="A528" s="86"/>
      <c r="B528" s="526"/>
      <c r="C528" s="526"/>
      <c r="D528" t="s">
        <v>18</v>
      </c>
      <c r="E528" s="160">
        <v>60</v>
      </c>
      <c r="G528" s="2">
        <f t="shared" si="7"/>
        <v>373.4</v>
      </c>
      <c r="J528" s="526"/>
      <c r="K528" t="s">
        <v>17</v>
      </c>
      <c r="L528" s="2">
        <v>179.6</v>
      </c>
    </row>
    <row r="529" spans="1:12">
      <c r="A529" s="86"/>
      <c r="B529" s="526"/>
      <c r="C529" s="526"/>
      <c r="D529" t="s">
        <v>19</v>
      </c>
      <c r="E529" s="160">
        <v>5</v>
      </c>
      <c r="G529" s="2">
        <f t="shared" si="7"/>
        <v>378.4</v>
      </c>
      <c r="J529" s="525" t="s">
        <v>24</v>
      </c>
      <c r="K529" t="s">
        <v>16</v>
      </c>
      <c r="L529" s="2">
        <v>137</v>
      </c>
    </row>
    <row r="530" spans="1:12">
      <c r="A530" s="86">
        <v>44669</v>
      </c>
      <c r="B530" s="526">
        <v>24774</v>
      </c>
      <c r="C530" s="526" t="s">
        <v>23</v>
      </c>
      <c r="D530" t="s">
        <v>18</v>
      </c>
      <c r="E530" s="160"/>
      <c r="F530" s="2">
        <v>60</v>
      </c>
      <c r="G530" s="2">
        <f t="shared" si="7"/>
        <v>318.39999999999998</v>
      </c>
      <c r="J530" s="526"/>
      <c r="K530" t="s">
        <v>17</v>
      </c>
      <c r="L530" s="2">
        <v>231.4</v>
      </c>
    </row>
    <row r="531" spans="1:12">
      <c r="A531" s="86">
        <v>44669</v>
      </c>
      <c r="B531" s="526">
        <v>24774</v>
      </c>
      <c r="C531" s="526" t="s">
        <v>23</v>
      </c>
      <c r="D531" t="s">
        <v>19</v>
      </c>
      <c r="E531" s="160"/>
      <c r="F531" s="2">
        <v>5</v>
      </c>
      <c r="G531" s="2">
        <f t="shared" si="7"/>
        <v>313.39999999999998</v>
      </c>
    </row>
    <row r="532" spans="1:12">
      <c r="A532" s="86">
        <v>44712</v>
      </c>
      <c r="B532" s="526">
        <v>24931</v>
      </c>
      <c r="C532" s="526" t="s">
        <v>23</v>
      </c>
      <c r="D532" t="s">
        <v>16</v>
      </c>
      <c r="E532" s="160"/>
      <c r="F532" s="2">
        <v>133.80000000000001</v>
      </c>
      <c r="G532" s="2">
        <f t="shared" si="7"/>
        <v>179.59999999999997</v>
      </c>
    </row>
    <row r="533" spans="1:12">
      <c r="A533" s="86">
        <v>44712</v>
      </c>
      <c r="B533" s="526">
        <v>24931</v>
      </c>
      <c r="C533" s="526" t="s">
        <v>23</v>
      </c>
      <c r="D533" t="s">
        <v>17</v>
      </c>
      <c r="E533" s="160"/>
      <c r="F533" s="2">
        <v>179.6</v>
      </c>
      <c r="G533" s="2">
        <f t="shared" si="7"/>
        <v>0</v>
      </c>
    </row>
    <row r="534" spans="1:12">
      <c r="A534" s="88">
        <v>44681</v>
      </c>
      <c r="B534" s="525" t="s">
        <v>14</v>
      </c>
      <c r="C534" s="525" t="s">
        <v>24</v>
      </c>
      <c r="D534" t="s">
        <v>16</v>
      </c>
      <c r="E534" s="160">
        <v>137</v>
      </c>
      <c r="G534" s="2">
        <f t="shared" si="7"/>
        <v>137</v>
      </c>
      <c r="L534" s="8">
        <f>SUM(L527:L531)</f>
        <v>681.8</v>
      </c>
    </row>
    <row r="535" spans="1:12">
      <c r="A535" s="86"/>
      <c r="B535" s="526"/>
      <c r="C535" s="526"/>
      <c r="D535" t="s">
        <v>17</v>
      </c>
      <c r="E535" s="160">
        <v>231.4</v>
      </c>
      <c r="G535" s="2">
        <f t="shared" si="7"/>
        <v>368.4</v>
      </c>
    </row>
    <row r="536" spans="1:12">
      <c r="A536" s="86"/>
      <c r="B536" s="526"/>
      <c r="C536" s="526"/>
      <c r="D536" t="s">
        <v>18</v>
      </c>
      <c r="E536" s="160">
        <v>60</v>
      </c>
      <c r="G536" s="2">
        <f t="shared" si="7"/>
        <v>428.4</v>
      </c>
    </row>
    <row r="537" spans="1:12">
      <c r="A537" s="86"/>
      <c r="B537" s="526"/>
      <c r="C537" s="526"/>
      <c r="D537" t="s">
        <v>19</v>
      </c>
      <c r="E537" s="160">
        <v>5</v>
      </c>
      <c r="G537" s="2">
        <f t="shared" si="7"/>
        <v>433.4</v>
      </c>
    </row>
    <row r="538" spans="1:12">
      <c r="A538" s="86">
        <v>44699</v>
      </c>
      <c r="B538" s="526" t="s">
        <v>738</v>
      </c>
      <c r="C538" s="526" t="s">
        <v>24</v>
      </c>
      <c r="D538" t="s">
        <v>18</v>
      </c>
      <c r="E538" s="160"/>
      <c r="F538" s="2">
        <v>60</v>
      </c>
      <c r="G538" s="2">
        <f t="shared" si="7"/>
        <v>373.4</v>
      </c>
    </row>
    <row r="539" spans="1:12">
      <c r="A539" s="86">
        <v>44699</v>
      </c>
      <c r="B539" s="526" t="s">
        <v>738</v>
      </c>
      <c r="C539" s="526" t="s">
        <v>24</v>
      </c>
      <c r="D539" t="s">
        <v>19</v>
      </c>
      <c r="E539" s="160"/>
      <c r="F539" s="2">
        <v>5</v>
      </c>
      <c r="G539" s="2">
        <f t="shared" si="7"/>
        <v>368.4</v>
      </c>
    </row>
    <row r="540" spans="1:12">
      <c r="A540" s="86">
        <v>44712</v>
      </c>
      <c r="B540" s="526">
        <v>24931</v>
      </c>
      <c r="C540" s="526" t="s">
        <v>24</v>
      </c>
      <c r="D540" t="s">
        <v>16</v>
      </c>
      <c r="E540" s="160"/>
      <c r="F540" s="2">
        <v>137</v>
      </c>
      <c r="G540" s="2">
        <f t="shared" si="7"/>
        <v>231.39999999999998</v>
      </c>
    </row>
    <row r="541" spans="1:12">
      <c r="A541" s="86">
        <v>44712</v>
      </c>
      <c r="B541" s="526">
        <v>24931</v>
      </c>
      <c r="C541" s="526" t="s">
        <v>24</v>
      </c>
      <c r="D541" t="s">
        <v>17</v>
      </c>
      <c r="E541" s="160"/>
      <c r="F541" s="2">
        <v>231.4</v>
      </c>
      <c r="G541" s="2">
        <f t="shared" si="7"/>
        <v>0</v>
      </c>
    </row>
    <row r="542" spans="1:12">
      <c r="A542" s="88">
        <v>44712</v>
      </c>
      <c r="B542" s="525" t="s">
        <v>14</v>
      </c>
      <c r="C542" s="525" t="s">
        <v>25</v>
      </c>
      <c r="D542" t="s">
        <v>16</v>
      </c>
      <c r="E542" s="160">
        <v>130.9</v>
      </c>
      <c r="G542" s="2">
        <f t="shared" si="7"/>
        <v>130.9</v>
      </c>
    </row>
    <row r="543" spans="1:12">
      <c r="A543" s="86"/>
      <c r="B543" s="526"/>
      <c r="C543" s="526"/>
      <c r="D543" t="s">
        <v>17</v>
      </c>
      <c r="E543" s="160">
        <v>174.6</v>
      </c>
      <c r="G543" s="2">
        <f t="shared" si="7"/>
        <v>305.5</v>
      </c>
    </row>
    <row r="544" spans="1:12">
      <c r="A544" s="86"/>
      <c r="B544" s="526"/>
      <c r="C544" s="526"/>
      <c r="D544" t="s">
        <v>18</v>
      </c>
      <c r="E544" s="160">
        <v>60</v>
      </c>
      <c r="G544" s="2">
        <f t="shared" si="7"/>
        <v>365.5</v>
      </c>
    </row>
    <row r="545" spans="1:7">
      <c r="A545" s="86"/>
      <c r="B545" s="526"/>
      <c r="C545" s="526"/>
      <c r="D545" t="s">
        <v>19</v>
      </c>
      <c r="E545" s="160">
        <v>5</v>
      </c>
      <c r="G545" s="2">
        <f t="shared" si="7"/>
        <v>370.5</v>
      </c>
    </row>
    <row r="546" spans="1:7">
      <c r="A546" s="86"/>
      <c r="B546" s="526"/>
      <c r="C546" s="526"/>
      <c r="D546" t="s">
        <v>98</v>
      </c>
      <c r="E546" s="160">
        <v>6</v>
      </c>
      <c r="G546" s="2">
        <f t="shared" si="7"/>
        <v>376.5</v>
      </c>
    </row>
    <row r="547" spans="1:7">
      <c r="A547" s="86">
        <v>44733</v>
      </c>
      <c r="B547" s="526">
        <v>25004</v>
      </c>
      <c r="C547" s="526" t="s">
        <v>25</v>
      </c>
      <c r="D547" t="s">
        <v>18</v>
      </c>
      <c r="E547" s="160"/>
      <c r="F547" s="2">
        <v>60</v>
      </c>
      <c r="G547" s="2">
        <f t="shared" si="7"/>
        <v>316.5</v>
      </c>
    </row>
    <row r="548" spans="1:7">
      <c r="A548" s="86">
        <v>44733</v>
      </c>
      <c r="B548" s="526">
        <v>25004</v>
      </c>
      <c r="C548" s="526" t="s">
        <v>25</v>
      </c>
      <c r="D548" t="s">
        <v>19</v>
      </c>
      <c r="E548" s="160"/>
      <c r="F548" s="2">
        <v>5</v>
      </c>
      <c r="G548" s="2">
        <f t="shared" si="7"/>
        <v>311.5</v>
      </c>
    </row>
    <row r="549" spans="1:7">
      <c r="A549" s="86">
        <v>44793</v>
      </c>
      <c r="B549" s="526">
        <v>25250</v>
      </c>
      <c r="C549" s="526" t="s">
        <v>25</v>
      </c>
      <c r="D549" t="s">
        <v>16</v>
      </c>
      <c r="E549" s="160"/>
      <c r="F549" s="2">
        <v>130.9</v>
      </c>
      <c r="G549" s="2">
        <f t="shared" si="7"/>
        <v>180.6</v>
      </c>
    </row>
    <row r="550" spans="1:7">
      <c r="A550" s="86">
        <v>44793</v>
      </c>
      <c r="B550" s="526">
        <v>25250</v>
      </c>
      <c r="C550" s="526" t="s">
        <v>25</v>
      </c>
      <c r="D550" t="s">
        <v>17</v>
      </c>
      <c r="E550" s="160"/>
      <c r="F550" s="2">
        <v>174.6</v>
      </c>
      <c r="G550" s="2">
        <f t="shared" si="7"/>
        <v>6</v>
      </c>
    </row>
    <row r="551" spans="1:7">
      <c r="A551" s="86">
        <v>44793</v>
      </c>
      <c r="B551" s="526">
        <v>25250</v>
      </c>
      <c r="C551" s="526" t="s">
        <v>25</v>
      </c>
      <c r="D551" t="s">
        <v>98</v>
      </c>
      <c r="E551" s="160"/>
      <c r="F551" s="2">
        <v>6</v>
      </c>
      <c r="G551" s="2">
        <f t="shared" si="7"/>
        <v>0</v>
      </c>
    </row>
    <row r="552" spans="1:7">
      <c r="A552" s="44">
        <v>44742</v>
      </c>
      <c r="B552" s="525" t="s">
        <v>14</v>
      </c>
      <c r="C552" s="525" t="s">
        <v>26</v>
      </c>
      <c r="D552" t="s">
        <v>16</v>
      </c>
      <c r="E552" s="160">
        <v>126.8</v>
      </c>
      <c r="G552" s="2">
        <f t="shared" si="7"/>
        <v>126.8</v>
      </c>
    </row>
    <row r="553" spans="1:7">
      <c r="A553" s="44"/>
      <c r="B553" s="525"/>
      <c r="C553" s="525"/>
      <c r="D553" t="s">
        <v>17</v>
      </c>
      <c r="E553" s="160">
        <v>208.6</v>
      </c>
      <c r="G553" s="2">
        <f t="shared" si="7"/>
        <v>335.4</v>
      </c>
    </row>
    <row r="554" spans="1:7">
      <c r="A554" s="44"/>
      <c r="B554" s="525"/>
      <c r="C554" s="525"/>
      <c r="D554" t="s">
        <v>18</v>
      </c>
      <c r="E554" s="26">
        <v>60</v>
      </c>
      <c r="G554" s="2">
        <f t="shared" si="7"/>
        <v>395.4</v>
      </c>
    </row>
    <row r="555" spans="1:7">
      <c r="A555" s="44"/>
      <c r="B555" s="525"/>
      <c r="C555" s="525"/>
      <c r="D555" t="s">
        <v>19</v>
      </c>
      <c r="E555" s="26">
        <v>5</v>
      </c>
      <c r="G555" s="2">
        <f t="shared" si="7"/>
        <v>400.4</v>
      </c>
    </row>
    <row r="556" spans="1:7">
      <c r="A556" s="7">
        <v>44792</v>
      </c>
      <c r="B556" s="526">
        <v>25221</v>
      </c>
      <c r="C556" s="526" t="s">
        <v>26</v>
      </c>
      <c r="D556" t="s">
        <v>18</v>
      </c>
      <c r="F556" s="8">
        <v>60</v>
      </c>
      <c r="G556" s="2">
        <f t="shared" si="7"/>
        <v>340.4</v>
      </c>
    </row>
    <row r="557" spans="1:7">
      <c r="A557" s="7">
        <v>44792</v>
      </c>
      <c r="B557" s="526">
        <v>25221</v>
      </c>
      <c r="C557" s="526" t="s">
        <v>26</v>
      </c>
      <c r="D557" t="s">
        <v>19</v>
      </c>
      <c r="F557" s="8">
        <v>5</v>
      </c>
      <c r="G557" s="2">
        <f t="shared" si="7"/>
        <v>335.4</v>
      </c>
    </row>
    <row r="558" spans="1:7">
      <c r="A558" s="86">
        <v>44793</v>
      </c>
      <c r="B558" s="526">
        <v>25250</v>
      </c>
      <c r="C558" s="526" t="s">
        <v>26</v>
      </c>
      <c r="D558" t="s">
        <v>16</v>
      </c>
      <c r="F558" s="2">
        <v>126.8</v>
      </c>
      <c r="G558" s="2">
        <f t="shared" si="7"/>
        <v>208.59999999999997</v>
      </c>
    </row>
    <row r="559" spans="1:7">
      <c r="A559" s="86">
        <v>44793</v>
      </c>
      <c r="B559" s="526">
        <v>25250</v>
      </c>
      <c r="C559" s="526" t="s">
        <v>26</v>
      </c>
      <c r="D559" t="s">
        <v>17</v>
      </c>
      <c r="F559" s="2">
        <v>208.6</v>
      </c>
      <c r="G559" s="2">
        <f t="shared" si="7"/>
        <v>0</v>
      </c>
    </row>
    <row r="560" spans="1:7">
      <c r="A560" s="44">
        <v>44773</v>
      </c>
      <c r="B560" s="525" t="s">
        <v>14</v>
      </c>
      <c r="C560" s="525" t="s">
        <v>27</v>
      </c>
      <c r="D560" t="s">
        <v>16</v>
      </c>
      <c r="E560" s="160">
        <v>126.2</v>
      </c>
      <c r="G560" s="2">
        <f t="shared" si="7"/>
        <v>126.2</v>
      </c>
    </row>
    <row r="561" spans="1:13">
      <c r="B561" s="526"/>
      <c r="C561" s="526"/>
      <c r="D561" t="s">
        <v>17</v>
      </c>
      <c r="E561" s="160">
        <v>143</v>
      </c>
      <c r="G561" s="2">
        <f t="shared" si="7"/>
        <v>269.2</v>
      </c>
    </row>
    <row r="562" spans="1:13">
      <c r="B562" s="526"/>
      <c r="C562" s="526"/>
      <c r="D562" t="s">
        <v>18</v>
      </c>
      <c r="E562" s="181">
        <v>60</v>
      </c>
      <c r="G562" s="2">
        <f t="shared" si="7"/>
        <v>329.2</v>
      </c>
    </row>
    <row r="563" spans="1:13">
      <c r="B563" s="526"/>
      <c r="C563" s="526"/>
      <c r="D563" t="s">
        <v>19</v>
      </c>
      <c r="E563" s="181">
        <v>5</v>
      </c>
      <c r="G563" s="2">
        <f t="shared" si="7"/>
        <v>334.2</v>
      </c>
    </row>
    <row r="564" spans="1:13">
      <c r="A564" s="7">
        <v>44792</v>
      </c>
      <c r="B564" s="526">
        <v>25221</v>
      </c>
      <c r="C564" s="526" t="s">
        <v>27</v>
      </c>
      <c r="D564" t="s">
        <v>18</v>
      </c>
      <c r="E564" s="160"/>
      <c r="F564" s="148">
        <v>60</v>
      </c>
      <c r="G564" s="2">
        <f t="shared" si="7"/>
        <v>274.2</v>
      </c>
    </row>
    <row r="565" spans="1:13">
      <c r="A565" s="7">
        <v>44792</v>
      </c>
      <c r="B565" s="526">
        <v>25221</v>
      </c>
      <c r="C565" s="526" t="s">
        <v>27</v>
      </c>
      <c r="D565" t="s">
        <v>19</v>
      </c>
      <c r="E565" s="160"/>
      <c r="F565" s="148">
        <v>5</v>
      </c>
      <c r="G565" s="2">
        <f t="shared" si="7"/>
        <v>269.2</v>
      </c>
    </row>
    <row r="566" spans="1:13">
      <c r="A566" s="86">
        <v>44793</v>
      </c>
      <c r="B566" s="526">
        <v>25250</v>
      </c>
      <c r="C566" s="526" t="s">
        <v>27</v>
      </c>
      <c r="D566" t="s">
        <v>16</v>
      </c>
      <c r="E566" s="160"/>
      <c r="F566" s="2">
        <v>126.2</v>
      </c>
      <c r="G566" s="2">
        <f t="shared" si="7"/>
        <v>143</v>
      </c>
    </row>
    <row r="567" spans="1:13">
      <c r="A567" s="86">
        <v>44793</v>
      </c>
      <c r="B567" s="526">
        <v>25250</v>
      </c>
      <c r="C567" s="526" t="s">
        <v>27</v>
      </c>
      <c r="D567" t="s">
        <v>17</v>
      </c>
      <c r="E567" s="160"/>
      <c r="F567" s="2">
        <v>143</v>
      </c>
      <c r="G567" s="2">
        <f t="shared" si="7"/>
        <v>0</v>
      </c>
    </row>
    <row r="568" spans="1:13">
      <c r="A568" s="44">
        <v>44804</v>
      </c>
      <c r="B568" s="525" t="s">
        <v>14</v>
      </c>
      <c r="C568" s="525" t="s">
        <v>28</v>
      </c>
      <c r="D568" t="s">
        <v>16</v>
      </c>
      <c r="E568" s="160">
        <v>127</v>
      </c>
      <c r="G568" s="2">
        <f t="shared" ref="G568:G571" si="9">+G567+E568-F568</f>
        <v>127</v>
      </c>
    </row>
    <row r="569" spans="1:13">
      <c r="B569" s="526"/>
      <c r="C569" s="526"/>
      <c r="D569" t="s">
        <v>17</v>
      </c>
      <c r="E569" s="160">
        <v>174.2</v>
      </c>
      <c r="G569" s="2">
        <f t="shared" si="9"/>
        <v>301.2</v>
      </c>
    </row>
    <row r="570" spans="1:13">
      <c r="B570" s="526"/>
      <c r="C570" s="526"/>
      <c r="D570" t="s">
        <v>18</v>
      </c>
      <c r="E570" s="160">
        <v>60</v>
      </c>
      <c r="G570" s="2">
        <f t="shared" si="9"/>
        <v>361.2</v>
      </c>
    </row>
    <row r="571" spans="1:13">
      <c r="A571" s="86"/>
      <c r="B571" s="526"/>
      <c r="C571" s="526"/>
      <c r="D571" t="s">
        <v>19</v>
      </c>
      <c r="E571" s="181">
        <v>5</v>
      </c>
      <c r="G571" s="2">
        <f t="shared" si="9"/>
        <v>366.2</v>
      </c>
    </row>
    <row r="572" spans="1:13">
      <c r="A572" s="86">
        <v>44845</v>
      </c>
      <c r="B572" s="526">
        <v>25606</v>
      </c>
      <c r="C572" s="526" t="s">
        <v>28</v>
      </c>
      <c r="D572" t="s">
        <v>16</v>
      </c>
      <c r="E572" s="160"/>
      <c r="F572" s="2">
        <v>127</v>
      </c>
      <c r="G572" s="2">
        <f t="shared" ref="G572:G616" si="10">+G571+E572-F572</f>
        <v>239.2</v>
      </c>
    </row>
    <row r="573" spans="1:13">
      <c r="A573" s="86">
        <v>44845</v>
      </c>
      <c r="B573" s="526">
        <v>25606</v>
      </c>
      <c r="C573" s="526" t="s">
        <v>28</v>
      </c>
      <c r="D573" t="s">
        <v>17</v>
      </c>
      <c r="E573" s="160"/>
      <c r="F573" s="2">
        <v>174.2</v>
      </c>
      <c r="G573" s="2">
        <f t="shared" si="10"/>
        <v>65</v>
      </c>
    </row>
    <row r="574" spans="1:13">
      <c r="A574" s="86">
        <v>44854</v>
      </c>
      <c r="B574" s="526" t="s">
        <v>739</v>
      </c>
      <c r="C574" s="526" t="s">
        <v>28</v>
      </c>
      <c r="D574" t="s">
        <v>18</v>
      </c>
      <c r="E574" s="160"/>
      <c r="F574" s="2">
        <v>60</v>
      </c>
      <c r="G574" s="2">
        <f t="shared" si="10"/>
        <v>5</v>
      </c>
    </row>
    <row r="575" spans="1:13">
      <c r="A575" s="86">
        <v>44854</v>
      </c>
      <c r="B575" s="526" t="s">
        <v>739</v>
      </c>
      <c r="C575" s="526" t="s">
        <v>28</v>
      </c>
      <c r="D575" t="s">
        <v>19</v>
      </c>
      <c r="E575" s="160"/>
      <c r="F575" s="148">
        <v>5</v>
      </c>
      <c r="G575" s="2">
        <f t="shared" si="10"/>
        <v>0</v>
      </c>
    </row>
    <row r="576" spans="1:13">
      <c r="A576" s="88">
        <v>44834</v>
      </c>
      <c r="B576" s="525" t="s">
        <v>14</v>
      </c>
      <c r="C576" s="525" t="s">
        <v>184</v>
      </c>
      <c r="D576" t="s">
        <v>16</v>
      </c>
      <c r="E576" s="160">
        <v>144.6</v>
      </c>
      <c r="G576" s="2">
        <f t="shared" si="10"/>
        <v>144.6</v>
      </c>
      <c r="K576" s="525" t="s">
        <v>184</v>
      </c>
      <c r="L576" t="s">
        <v>16</v>
      </c>
      <c r="M576" s="2">
        <v>144.6</v>
      </c>
    </row>
    <row r="577" spans="1:16">
      <c r="A577" s="86"/>
      <c r="B577" s="526"/>
      <c r="C577" s="526"/>
      <c r="D577" t="s">
        <v>17</v>
      </c>
      <c r="E577" s="160">
        <v>130.69999999999999</v>
      </c>
      <c r="G577" s="2">
        <f t="shared" si="10"/>
        <v>275.29999999999995</v>
      </c>
      <c r="K577" s="526"/>
      <c r="L577" t="s">
        <v>17</v>
      </c>
      <c r="M577" s="2">
        <v>130.69999999999999</v>
      </c>
    </row>
    <row r="578" spans="1:16">
      <c r="A578" s="86"/>
      <c r="B578" s="526"/>
      <c r="C578" s="526"/>
      <c r="D578" t="s">
        <v>18</v>
      </c>
      <c r="E578" s="160">
        <v>60</v>
      </c>
      <c r="G578" s="2">
        <f t="shared" si="10"/>
        <v>335.29999999999995</v>
      </c>
      <c r="M578">
        <v>144.1</v>
      </c>
    </row>
    <row r="579" spans="1:16">
      <c r="A579" s="86"/>
      <c r="B579" s="526"/>
      <c r="C579" s="526"/>
      <c r="D579" t="s">
        <v>19</v>
      </c>
      <c r="E579" s="160">
        <v>5</v>
      </c>
      <c r="G579" s="2">
        <f t="shared" si="10"/>
        <v>340.29999999999995</v>
      </c>
      <c r="M579">
        <v>183.4</v>
      </c>
    </row>
    <row r="580" spans="1:16">
      <c r="A580" s="86">
        <v>44868</v>
      </c>
      <c r="B580" s="526">
        <v>25738</v>
      </c>
      <c r="C580" s="526" t="s">
        <v>53</v>
      </c>
      <c r="D580" t="s">
        <v>18</v>
      </c>
      <c r="E580" s="160"/>
      <c r="F580" s="2">
        <v>60</v>
      </c>
      <c r="G580" s="2">
        <f t="shared" si="10"/>
        <v>280.29999999999995</v>
      </c>
      <c r="O580" s="186">
        <v>144.1</v>
      </c>
      <c r="P580" s="233">
        <v>183.4</v>
      </c>
    </row>
    <row r="581" spans="1:16">
      <c r="A581" s="86">
        <v>44868</v>
      </c>
      <c r="B581" s="526">
        <v>25738</v>
      </c>
      <c r="C581" s="526" t="s">
        <v>53</v>
      </c>
      <c r="D581" t="s">
        <v>19</v>
      </c>
      <c r="E581" s="160"/>
      <c r="F581" s="2">
        <v>5</v>
      </c>
      <c r="G581" s="2">
        <f t="shared" si="10"/>
        <v>275.29999999999995</v>
      </c>
      <c r="M581" s="8">
        <f>SUM(M576:M580)</f>
        <v>602.79999999999995</v>
      </c>
    </row>
    <row r="582" spans="1:16">
      <c r="A582" s="86">
        <v>44900</v>
      </c>
      <c r="B582" s="526" t="s">
        <v>740</v>
      </c>
      <c r="C582" s="526" t="s">
        <v>53</v>
      </c>
      <c r="D582" t="s">
        <v>16</v>
      </c>
      <c r="E582" s="160"/>
      <c r="F582" s="2">
        <v>144.6</v>
      </c>
      <c r="G582" s="2">
        <f t="shared" si="10"/>
        <v>130.69999999999996</v>
      </c>
      <c r="M582" s="8"/>
    </row>
    <row r="583" spans="1:16">
      <c r="A583" s="86">
        <v>44900</v>
      </c>
      <c r="B583" s="526" t="s">
        <v>740</v>
      </c>
      <c r="C583" s="526" t="s">
        <v>53</v>
      </c>
      <c r="D583" t="s">
        <v>17</v>
      </c>
      <c r="E583" s="160"/>
      <c r="F583" s="2">
        <v>130.69999999999999</v>
      </c>
      <c r="G583" s="2">
        <f t="shared" si="10"/>
        <v>0</v>
      </c>
      <c r="M583" s="8"/>
    </row>
    <row r="584" spans="1:16">
      <c r="A584" s="88">
        <v>44865</v>
      </c>
      <c r="B584" s="525" t="s">
        <v>14</v>
      </c>
      <c r="C584" s="525" t="s">
        <v>30</v>
      </c>
      <c r="D584" t="s">
        <v>16</v>
      </c>
      <c r="E584" s="181">
        <v>144.1</v>
      </c>
      <c r="G584" s="2">
        <f t="shared" si="10"/>
        <v>144.1</v>
      </c>
    </row>
    <row r="585" spans="1:16">
      <c r="A585" s="86"/>
      <c r="B585" s="526"/>
      <c r="C585" s="526"/>
      <c r="D585" t="s">
        <v>17</v>
      </c>
      <c r="E585" s="181">
        <v>183.4</v>
      </c>
      <c r="G585" s="2">
        <f t="shared" si="10"/>
        <v>327.5</v>
      </c>
    </row>
    <row r="586" spans="1:16">
      <c r="A586" s="86"/>
      <c r="B586" s="526"/>
      <c r="C586" s="526"/>
      <c r="D586" t="s">
        <v>18</v>
      </c>
      <c r="E586" s="160">
        <v>60</v>
      </c>
      <c r="G586" s="2">
        <f t="shared" si="10"/>
        <v>387.5</v>
      </c>
    </row>
    <row r="587" spans="1:16">
      <c r="A587" s="86"/>
      <c r="B587" s="526"/>
      <c r="C587" s="526"/>
      <c r="D587" t="s">
        <v>19</v>
      </c>
      <c r="E587" s="160">
        <v>5</v>
      </c>
      <c r="G587" s="2">
        <f t="shared" si="10"/>
        <v>392.5</v>
      </c>
    </row>
    <row r="588" spans="1:16">
      <c r="A588" s="86">
        <v>44868</v>
      </c>
      <c r="B588" s="526">
        <v>25738</v>
      </c>
      <c r="C588" s="526" t="s">
        <v>30</v>
      </c>
      <c r="D588" t="s">
        <v>18</v>
      </c>
      <c r="E588" s="160"/>
      <c r="F588" s="2">
        <v>60</v>
      </c>
      <c r="G588" s="2">
        <f t="shared" si="10"/>
        <v>332.5</v>
      </c>
    </row>
    <row r="589" spans="1:16">
      <c r="A589" s="86">
        <v>44868</v>
      </c>
      <c r="B589" s="526">
        <v>25738</v>
      </c>
      <c r="C589" s="526" t="s">
        <v>30</v>
      </c>
      <c r="D589" t="s">
        <v>19</v>
      </c>
      <c r="E589" s="160"/>
      <c r="F589" s="2">
        <v>5</v>
      </c>
      <c r="G589" s="2">
        <f t="shared" si="10"/>
        <v>327.5</v>
      </c>
    </row>
    <row r="590" spans="1:16">
      <c r="A590" s="86">
        <v>44900</v>
      </c>
      <c r="B590" s="526" t="s">
        <v>740</v>
      </c>
      <c r="C590" s="526" t="s">
        <v>30</v>
      </c>
      <c r="D590" t="s">
        <v>16</v>
      </c>
      <c r="E590" s="160"/>
      <c r="F590" s="148">
        <v>144.1</v>
      </c>
      <c r="G590" s="2">
        <f t="shared" si="10"/>
        <v>183.4</v>
      </c>
    </row>
    <row r="591" spans="1:16">
      <c r="A591" s="86">
        <v>44900</v>
      </c>
      <c r="B591" s="526" t="s">
        <v>740</v>
      </c>
      <c r="C591" s="526" t="s">
        <v>30</v>
      </c>
      <c r="D591" t="s">
        <v>17</v>
      </c>
      <c r="E591" s="160"/>
      <c r="F591" s="148">
        <v>183.4</v>
      </c>
      <c r="G591" s="2">
        <f t="shared" si="10"/>
        <v>0</v>
      </c>
    </row>
    <row r="592" spans="1:16">
      <c r="A592" s="88">
        <v>44895</v>
      </c>
      <c r="B592" s="525" t="s">
        <v>14</v>
      </c>
      <c r="C592" s="525" t="s">
        <v>33</v>
      </c>
      <c r="D592" t="s">
        <v>16</v>
      </c>
      <c r="E592" s="181">
        <v>160.9</v>
      </c>
      <c r="F592" s="148"/>
      <c r="G592" s="2">
        <f t="shared" si="10"/>
        <v>160.9</v>
      </c>
    </row>
    <row r="593" spans="1:12">
      <c r="A593" s="86"/>
      <c r="B593" s="526"/>
      <c r="C593" s="526"/>
      <c r="D593" t="s">
        <v>17</v>
      </c>
      <c r="E593" s="181">
        <v>179.3</v>
      </c>
      <c r="F593" s="148"/>
      <c r="G593" s="2">
        <f t="shared" si="10"/>
        <v>340.20000000000005</v>
      </c>
    </row>
    <row r="594" spans="1:12">
      <c r="A594" s="86"/>
      <c r="B594" s="526"/>
      <c r="C594" s="526"/>
      <c r="D594" t="s">
        <v>18</v>
      </c>
      <c r="E594" s="160">
        <v>60</v>
      </c>
      <c r="G594" s="2">
        <f t="shared" si="10"/>
        <v>400.20000000000005</v>
      </c>
      <c r="J594" s="525" t="s">
        <v>33</v>
      </c>
      <c r="K594" t="s">
        <v>16</v>
      </c>
      <c r="L594" s="148">
        <v>160.9</v>
      </c>
    </row>
    <row r="595" spans="1:12">
      <c r="A595" s="86"/>
      <c r="B595" s="526"/>
      <c r="C595" s="526"/>
      <c r="D595" t="s">
        <v>19</v>
      </c>
      <c r="E595" s="160">
        <v>5</v>
      </c>
      <c r="G595" s="2">
        <f t="shared" si="10"/>
        <v>405.20000000000005</v>
      </c>
      <c r="J595" s="526"/>
      <c r="K595" t="s">
        <v>17</v>
      </c>
      <c r="L595" s="148">
        <v>179.3</v>
      </c>
    </row>
    <row r="596" spans="1:12">
      <c r="A596" s="7">
        <v>44903</v>
      </c>
      <c r="B596" s="526" t="s">
        <v>741</v>
      </c>
      <c r="C596" s="526" t="s">
        <v>33</v>
      </c>
      <c r="D596" t="s">
        <v>18</v>
      </c>
      <c r="F596" s="2">
        <v>60</v>
      </c>
      <c r="G596" s="2">
        <f t="shared" si="10"/>
        <v>345.20000000000005</v>
      </c>
      <c r="J596" s="525" t="s">
        <v>34</v>
      </c>
      <c r="K596" t="s">
        <v>16</v>
      </c>
      <c r="L596" s="2">
        <v>183.9</v>
      </c>
    </row>
    <row r="597" spans="1:12">
      <c r="A597" s="7">
        <v>44903</v>
      </c>
      <c r="B597" s="526" t="s">
        <v>741</v>
      </c>
      <c r="C597" s="526" t="s">
        <v>33</v>
      </c>
      <c r="D597" t="s">
        <v>19</v>
      </c>
      <c r="F597" s="2">
        <v>5</v>
      </c>
      <c r="G597" s="2">
        <f t="shared" si="10"/>
        <v>340.20000000000005</v>
      </c>
      <c r="J597" s="525"/>
      <c r="K597" t="s">
        <v>17</v>
      </c>
      <c r="L597" s="2">
        <v>192.9</v>
      </c>
    </row>
    <row r="598" spans="1:12">
      <c r="A598" s="7">
        <v>44951</v>
      </c>
      <c r="B598" s="526" t="s">
        <v>742</v>
      </c>
      <c r="C598" s="526" t="s">
        <v>33</v>
      </c>
      <c r="D598" t="s">
        <v>16</v>
      </c>
      <c r="F598" s="148">
        <v>160.9</v>
      </c>
      <c r="G598" s="2">
        <f t="shared" si="10"/>
        <v>179.30000000000004</v>
      </c>
      <c r="J598" s="525"/>
      <c r="L598" s="2"/>
    </row>
    <row r="599" spans="1:12">
      <c r="A599" s="7">
        <v>44951</v>
      </c>
      <c r="B599" s="526" t="s">
        <v>742</v>
      </c>
      <c r="C599" s="526" t="s">
        <v>33</v>
      </c>
      <c r="D599" t="s">
        <v>17</v>
      </c>
      <c r="F599" s="148">
        <v>179.3</v>
      </c>
      <c r="G599" s="2">
        <f t="shared" si="10"/>
        <v>0</v>
      </c>
      <c r="J599" s="525"/>
      <c r="L599" s="2"/>
    </row>
    <row r="600" spans="1:12">
      <c r="A600" s="44">
        <v>44926</v>
      </c>
      <c r="B600" s="525" t="s">
        <v>14</v>
      </c>
      <c r="C600" s="525" t="s">
        <v>34</v>
      </c>
      <c r="D600" t="s">
        <v>16</v>
      </c>
      <c r="E600" s="160">
        <v>183.9</v>
      </c>
      <c r="G600" s="2">
        <f t="shared" si="10"/>
        <v>183.9</v>
      </c>
      <c r="L600" s="8" t="s">
        <v>52</v>
      </c>
    </row>
    <row r="601" spans="1:12">
      <c r="A601" s="44"/>
      <c r="B601" s="525"/>
      <c r="C601" s="525"/>
      <c r="D601" t="s">
        <v>17</v>
      </c>
      <c r="E601" s="160">
        <v>192.9</v>
      </c>
      <c r="G601" s="2">
        <f t="shared" si="10"/>
        <v>376.8</v>
      </c>
    </row>
    <row r="602" spans="1:12">
      <c r="A602" s="44"/>
      <c r="B602" s="525"/>
      <c r="C602" s="525"/>
      <c r="D602" t="s">
        <v>18</v>
      </c>
      <c r="E602" s="160">
        <v>60</v>
      </c>
      <c r="G602" s="2">
        <f t="shared" si="10"/>
        <v>436.8</v>
      </c>
    </row>
    <row r="603" spans="1:12">
      <c r="A603" s="44"/>
      <c r="B603" s="525"/>
      <c r="C603" s="525"/>
      <c r="D603" t="s">
        <v>19</v>
      </c>
      <c r="E603" s="160">
        <v>5</v>
      </c>
      <c r="G603" s="2">
        <f t="shared" si="10"/>
        <v>441.8</v>
      </c>
      <c r="J603" s="26"/>
      <c r="K603" s="26"/>
      <c r="L603" s="26"/>
    </row>
    <row r="604" spans="1:12">
      <c r="A604" s="7">
        <v>44944</v>
      </c>
      <c r="B604" s="526" t="s">
        <v>743</v>
      </c>
      <c r="C604" s="526" t="s">
        <v>34</v>
      </c>
      <c r="D604" t="s">
        <v>18</v>
      </c>
      <c r="F604" s="2">
        <v>60</v>
      </c>
      <c r="G604" s="2">
        <f t="shared" si="10"/>
        <v>381.8</v>
      </c>
      <c r="J604" s="26"/>
      <c r="K604" s="26"/>
      <c r="L604" s="26"/>
    </row>
    <row r="605" spans="1:12">
      <c r="A605" s="7">
        <v>44944</v>
      </c>
      <c r="B605" s="526" t="s">
        <v>743</v>
      </c>
      <c r="C605" s="526" t="s">
        <v>34</v>
      </c>
      <c r="D605" t="s">
        <v>19</v>
      </c>
      <c r="F605" s="2">
        <v>5</v>
      </c>
      <c r="G605" s="2">
        <f t="shared" si="10"/>
        <v>376.8</v>
      </c>
      <c r="J605" s="26"/>
      <c r="K605" s="26"/>
      <c r="L605" s="26"/>
    </row>
    <row r="606" spans="1:12">
      <c r="A606" s="7">
        <v>44951</v>
      </c>
      <c r="B606" s="526" t="s">
        <v>742</v>
      </c>
      <c r="C606" s="526" t="s">
        <v>34</v>
      </c>
      <c r="D606" t="s">
        <v>16</v>
      </c>
      <c r="F606" s="2">
        <v>183.9</v>
      </c>
      <c r="G606" s="2">
        <f t="shared" si="10"/>
        <v>192.9</v>
      </c>
      <c r="J606" s="26"/>
      <c r="K606" s="26"/>
      <c r="L606" s="26"/>
    </row>
    <row r="607" spans="1:12">
      <c r="A607" s="7">
        <v>44951</v>
      </c>
      <c r="B607" s="526" t="s">
        <v>742</v>
      </c>
      <c r="C607" s="526" t="s">
        <v>34</v>
      </c>
      <c r="D607" t="s">
        <v>17</v>
      </c>
      <c r="F607" s="2">
        <v>192.9</v>
      </c>
      <c r="G607" s="2">
        <f t="shared" si="10"/>
        <v>0</v>
      </c>
      <c r="J607" s="26"/>
      <c r="K607" s="26"/>
      <c r="L607" s="26"/>
    </row>
    <row r="608" spans="1:12">
      <c r="A608" s="44">
        <v>44957</v>
      </c>
      <c r="B608" s="525" t="s">
        <v>14</v>
      </c>
      <c r="C608" s="525" t="s">
        <v>15</v>
      </c>
      <c r="D608" t="s">
        <v>16</v>
      </c>
      <c r="E608" s="26">
        <v>166.5</v>
      </c>
      <c r="G608" s="2">
        <f t="shared" si="10"/>
        <v>166.5</v>
      </c>
      <c r="J608" s="26"/>
      <c r="K608" s="26"/>
      <c r="L608" s="26"/>
    </row>
    <row r="609" spans="1:12">
      <c r="A609" s="44"/>
      <c r="B609" s="525"/>
      <c r="C609" s="525"/>
      <c r="D609" t="s">
        <v>17</v>
      </c>
      <c r="E609" s="26">
        <v>134.1</v>
      </c>
      <c r="G609" s="2">
        <f t="shared" si="10"/>
        <v>300.60000000000002</v>
      </c>
      <c r="J609" s="26"/>
      <c r="K609" s="26"/>
      <c r="L609" s="26"/>
    </row>
    <row r="610" spans="1:12">
      <c r="A610" s="44"/>
      <c r="B610" s="525"/>
      <c r="C610" s="525"/>
      <c r="D610" t="s">
        <v>18</v>
      </c>
      <c r="E610" s="160">
        <v>60</v>
      </c>
      <c r="G610" s="2">
        <f t="shared" si="10"/>
        <v>360.6</v>
      </c>
      <c r="J610" s="26"/>
      <c r="K610" s="26"/>
      <c r="L610" s="26"/>
    </row>
    <row r="611" spans="1:12">
      <c r="A611" s="44"/>
      <c r="B611" s="525"/>
      <c r="C611" s="525"/>
      <c r="D611" t="s">
        <v>19</v>
      </c>
      <c r="E611" s="160">
        <v>5</v>
      </c>
      <c r="G611" s="2">
        <f t="shared" si="10"/>
        <v>365.6</v>
      </c>
      <c r="J611" s="26"/>
      <c r="K611" s="26"/>
      <c r="L611" s="26"/>
    </row>
    <row r="612" spans="1:12">
      <c r="A612" s="7">
        <v>44974</v>
      </c>
      <c r="B612" s="526" t="s">
        <v>744</v>
      </c>
      <c r="C612" s="526" t="s">
        <v>15</v>
      </c>
      <c r="D612" t="s">
        <v>18</v>
      </c>
      <c r="F612" s="2">
        <v>60</v>
      </c>
      <c r="G612" s="2">
        <f t="shared" si="10"/>
        <v>305.60000000000002</v>
      </c>
      <c r="J612" s="26"/>
      <c r="K612" s="26"/>
      <c r="L612" s="26"/>
    </row>
    <row r="613" spans="1:12">
      <c r="A613" s="7">
        <v>44974</v>
      </c>
      <c r="B613" s="526" t="s">
        <v>744</v>
      </c>
      <c r="C613" s="526" t="s">
        <v>15</v>
      </c>
      <c r="D613" t="s">
        <v>19</v>
      </c>
      <c r="F613" s="2">
        <v>5</v>
      </c>
      <c r="G613" s="2">
        <f t="shared" si="10"/>
        <v>300.60000000000002</v>
      </c>
      <c r="J613" s="26"/>
      <c r="K613" s="26"/>
      <c r="L613" s="26"/>
    </row>
    <row r="614" spans="1:12">
      <c r="A614" s="7">
        <v>44991</v>
      </c>
      <c r="B614" s="526">
        <v>26408</v>
      </c>
      <c r="C614" s="526" t="s">
        <v>15</v>
      </c>
      <c r="D614" t="s">
        <v>16</v>
      </c>
      <c r="F614">
        <v>166.5</v>
      </c>
      <c r="G614" s="2">
        <f t="shared" si="10"/>
        <v>134.10000000000002</v>
      </c>
      <c r="J614" s="26"/>
      <c r="K614" s="26"/>
      <c r="L614" s="26"/>
    </row>
    <row r="615" spans="1:12">
      <c r="A615" s="7">
        <v>44991</v>
      </c>
      <c r="B615" s="526">
        <v>26408</v>
      </c>
      <c r="C615" s="526" t="s">
        <v>15</v>
      </c>
      <c r="D615" t="s">
        <v>17</v>
      </c>
      <c r="F615">
        <v>134.1</v>
      </c>
      <c r="G615" s="2">
        <f t="shared" si="10"/>
        <v>0</v>
      </c>
      <c r="J615" s="26"/>
      <c r="K615" s="26"/>
      <c r="L615" s="26"/>
    </row>
    <row r="616" spans="1:12">
      <c r="A616" s="44">
        <v>44985</v>
      </c>
      <c r="B616" s="525" t="s">
        <v>14</v>
      </c>
      <c r="C616" s="525" t="s">
        <v>20</v>
      </c>
      <c r="D616" t="s">
        <v>16</v>
      </c>
      <c r="E616" s="26">
        <v>181.7</v>
      </c>
      <c r="G616" s="2">
        <f t="shared" si="10"/>
        <v>181.7</v>
      </c>
      <c r="J616" s="26"/>
      <c r="K616" s="26"/>
      <c r="L616" s="26"/>
    </row>
    <row r="617" spans="1:12">
      <c r="B617" s="526"/>
      <c r="C617" s="526"/>
      <c r="D617" t="s">
        <v>17</v>
      </c>
      <c r="E617" s="26">
        <v>124.4</v>
      </c>
      <c r="G617" s="2">
        <f>+G616+E617-F617</f>
        <v>306.10000000000002</v>
      </c>
      <c r="J617" s="26"/>
      <c r="K617" s="26"/>
      <c r="L617" s="26"/>
    </row>
    <row r="618" spans="1:12">
      <c r="B618" s="526"/>
      <c r="C618" s="526"/>
      <c r="D618" t="s">
        <v>18</v>
      </c>
      <c r="E618" s="26">
        <v>56</v>
      </c>
      <c r="G618" s="2">
        <f>+G617+E618-F618</f>
        <v>362.1</v>
      </c>
      <c r="J618" s="26"/>
      <c r="K618" s="26"/>
      <c r="L618" s="26"/>
    </row>
    <row r="619" spans="1:12">
      <c r="B619" s="526"/>
      <c r="C619" s="526"/>
      <c r="D619" t="s">
        <v>19</v>
      </c>
      <c r="E619" s="26">
        <v>5</v>
      </c>
      <c r="G619" s="2">
        <f>+G618+E619-F619</f>
        <v>367.1</v>
      </c>
      <c r="J619" s="26"/>
      <c r="K619" s="26"/>
      <c r="L619" s="26"/>
    </row>
    <row r="620" spans="1:12">
      <c r="A620" s="7">
        <v>44992</v>
      </c>
      <c r="B620" s="526" t="s">
        <v>745</v>
      </c>
      <c r="C620" s="526" t="s">
        <v>20</v>
      </c>
      <c r="D620" t="s">
        <v>18</v>
      </c>
      <c r="F620" s="2">
        <v>56</v>
      </c>
      <c r="G620" s="2">
        <f>+G619+E620-F620</f>
        <v>311.10000000000002</v>
      </c>
      <c r="J620" s="26"/>
      <c r="K620" s="26"/>
      <c r="L620" s="26"/>
    </row>
    <row r="621" spans="1:12">
      <c r="A621" s="7">
        <v>44992</v>
      </c>
      <c r="B621" s="526" t="s">
        <v>745</v>
      </c>
      <c r="C621" s="526" t="s">
        <v>20</v>
      </c>
      <c r="D621" t="s">
        <v>19</v>
      </c>
      <c r="F621" s="2">
        <v>5</v>
      </c>
      <c r="G621" s="2">
        <f t="shared" ref="G621:G685" si="11">+G620+E621-F621</f>
        <v>306.10000000000002</v>
      </c>
      <c r="J621" s="26"/>
      <c r="K621" s="26"/>
      <c r="L621" s="26"/>
    </row>
    <row r="622" spans="1:12">
      <c r="A622" s="7">
        <v>45010</v>
      </c>
      <c r="B622" s="526">
        <v>26681</v>
      </c>
      <c r="C622" s="526" t="s">
        <v>20</v>
      </c>
      <c r="D622" t="s">
        <v>16</v>
      </c>
      <c r="F622" s="2">
        <v>181.7</v>
      </c>
      <c r="G622" s="2">
        <f t="shared" si="11"/>
        <v>124.40000000000003</v>
      </c>
      <c r="J622" s="26"/>
      <c r="K622" s="26"/>
      <c r="L622" s="26"/>
    </row>
    <row r="623" spans="1:12">
      <c r="A623" s="7">
        <v>45010</v>
      </c>
      <c r="B623" s="526">
        <v>26681</v>
      </c>
      <c r="C623" s="526" t="s">
        <v>20</v>
      </c>
      <c r="D623" t="s">
        <v>17</v>
      </c>
      <c r="F623" s="2">
        <v>124.4</v>
      </c>
      <c r="G623" s="2">
        <f t="shared" si="11"/>
        <v>0</v>
      </c>
      <c r="J623" s="26"/>
      <c r="K623" s="26"/>
      <c r="L623" s="26"/>
    </row>
    <row r="624" spans="1:12">
      <c r="A624" s="44">
        <v>44985</v>
      </c>
      <c r="B624" s="525" t="s">
        <v>14</v>
      </c>
      <c r="C624" s="525" t="s">
        <v>23</v>
      </c>
      <c r="D624" t="s">
        <v>16</v>
      </c>
      <c r="E624" s="26">
        <v>173.2</v>
      </c>
      <c r="G624" s="2">
        <f t="shared" si="11"/>
        <v>173.2</v>
      </c>
      <c r="J624" s="26"/>
      <c r="K624" s="26"/>
      <c r="L624" s="26"/>
    </row>
    <row r="625" spans="1:12">
      <c r="B625" s="526"/>
      <c r="C625" s="526"/>
      <c r="D625" t="s">
        <v>17</v>
      </c>
      <c r="E625" s="26">
        <v>150.69999999999999</v>
      </c>
      <c r="G625" s="2">
        <f t="shared" si="11"/>
        <v>323.89999999999998</v>
      </c>
      <c r="J625" s="26"/>
      <c r="K625" s="26"/>
      <c r="L625" s="26"/>
    </row>
    <row r="626" spans="1:12">
      <c r="B626" s="526"/>
      <c r="C626" s="526"/>
      <c r="D626" t="s">
        <v>18</v>
      </c>
      <c r="E626" s="160">
        <v>60</v>
      </c>
      <c r="G626" s="2">
        <f t="shared" si="11"/>
        <v>383.9</v>
      </c>
      <c r="J626" s="26"/>
      <c r="K626" s="26"/>
      <c r="L626" s="26"/>
    </row>
    <row r="627" spans="1:12">
      <c r="B627" s="526"/>
      <c r="C627" s="526"/>
      <c r="D627" t="s">
        <v>19</v>
      </c>
      <c r="E627" s="160">
        <v>5</v>
      </c>
      <c r="G627" s="2">
        <f t="shared" si="11"/>
        <v>388.9</v>
      </c>
      <c r="J627" s="26"/>
      <c r="K627" s="26"/>
      <c r="L627" s="26"/>
    </row>
    <row r="628" spans="1:12">
      <c r="A628" s="7">
        <v>45002</v>
      </c>
      <c r="B628" s="526" t="s">
        <v>746</v>
      </c>
      <c r="C628" s="526" t="s">
        <v>23</v>
      </c>
      <c r="D628" t="s">
        <v>18</v>
      </c>
      <c r="F628" s="160">
        <v>60</v>
      </c>
      <c r="G628" s="2">
        <f t="shared" si="11"/>
        <v>328.9</v>
      </c>
      <c r="J628" s="26"/>
      <c r="K628" s="26"/>
      <c r="L628" s="26"/>
    </row>
    <row r="629" spans="1:12">
      <c r="A629" s="7">
        <v>45002</v>
      </c>
      <c r="B629" s="526" t="s">
        <v>746</v>
      </c>
      <c r="C629" s="526" t="s">
        <v>23</v>
      </c>
      <c r="D629" t="s">
        <v>19</v>
      </c>
      <c r="F629" s="160">
        <v>5</v>
      </c>
      <c r="G629" s="2">
        <f t="shared" si="11"/>
        <v>323.89999999999998</v>
      </c>
      <c r="J629" s="26"/>
      <c r="K629" s="26"/>
      <c r="L629" s="26"/>
    </row>
    <row r="630" spans="1:12">
      <c r="A630" s="7">
        <v>45105</v>
      </c>
      <c r="B630" s="526">
        <v>26986</v>
      </c>
      <c r="C630" s="526" t="s">
        <v>23</v>
      </c>
      <c r="D630" t="s">
        <v>16</v>
      </c>
      <c r="F630" s="160">
        <v>173.2</v>
      </c>
      <c r="G630" s="2">
        <f t="shared" si="11"/>
        <v>150.69999999999999</v>
      </c>
      <c r="J630" s="26"/>
      <c r="K630" s="26"/>
      <c r="L630" s="26"/>
    </row>
    <row r="631" spans="1:12">
      <c r="A631" s="7">
        <v>45105</v>
      </c>
      <c r="B631" s="526">
        <v>26986</v>
      </c>
      <c r="C631" s="526" t="s">
        <v>23</v>
      </c>
      <c r="D631" t="s">
        <v>17</v>
      </c>
      <c r="F631" s="160">
        <v>150.69999999999999</v>
      </c>
      <c r="G631" s="2">
        <f t="shared" si="11"/>
        <v>0</v>
      </c>
      <c r="J631" s="26"/>
      <c r="K631" s="26"/>
      <c r="L631" s="26"/>
    </row>
    <row r="632" spans="1:12">
      <c r="A632" s="44">
        <v>45046</v>
      </c>
      <c r="B632" s="525" t="s">
        <v>14</v>
      </c>
      <c r="C632" s="525" t="s">
        <v>24</v>
      </c>
      <c r="D632" t="s">
        <v>16</v>
      </c>
      <c r="E632" s="26">
        <v>219.8</v>
      </c>
      <c r="G632" s="2">
        <f t="shared" si="11"/>
        <v>219.8</v>
      </c>
      <c r="J632" s="26"/>
      <c r="K632" s="26"/>
      <c r="L632" s="26"/>
    </row>
    <row r="633" spans="1:12">
      <c r="B633" s="526"/>
      <c r="C633" s="526"/>
      <c r="D633" t="s">
        <v>17</v>
      </c>
      <c r="E633" s="26">
        <v>135.69999999999999</v>
      </c>
      <c r="G633" s="2">
        <f t="shared" si="11"/>
        <v>355.5</v>
      </c>
      <c r="J633" s="26"/>
      <c r="K633" s="26"/>
      <c r="L633" s="26"/>
    </row>
    <row r="634" spans="1:12">
      <c r="B634" s="526"/>
      <c r="C634" s="526"/>
      <c r="D634" t="s">
        <v>18</v>
      </c>
      <c r="E634" s="160">
        <v>60</v>
      </c>
      <c r="G634" s="2">
        <f t="shared" si="11"/>
        <v>415.5</v>
      </c>
      <c r="J634" s="26"/>
      <c r="K634" s="26"/>
      <c r="L634" s="26"/>
    </row>
    <row r="635" spans="1:12">
      <c r="B635" s="526"/>
      <c r="C635" s="526"/>
      <c r="D635" t="s">
        <v>19</v>
      </c>
      <c r="E635" s="160">
        <v>5</v>
      </c>
      <c r="G635" s="2">
        <f t="shared" si="11"/>
        <v>420.5</v>
      </c>
      <c r="J635" s="525"/>
      <c r="L635" s="26"/>
    </row>
    <row r="636" spans="1:12">
      <c r="A636" s="7">
        <v>45034</v>
      </c>
      <c r="B636" s="526">
        <v>26805</v>
      </c>
      <c r="C636" s="526" t="s">
        <v>24</v>
      </c>
      <c r="D636" t="s">
        <v>18</v>
      </c>
      <c r="F636" s="160">
        <v>60</v>
      </c>
      <c r="G636" s="2">
        <f t="shared" si="11"/>
        <v>360.5</v>
      </c>
      <c r="J636" s="526"/>
      <c r="L636" s="26"/>
    </row>
    <row r="637" spans="1:12">
      <c r="A637" s="7">
        <v>45034</v>
      </c>
      <c r="B637" s="526">
        <v>26805</v>
      </c>
      <c r="C637" s="526" t="s">
        <v>24</v>
      </c>
      <c r="D637" t="s">
        <v>19</v>
      </c>
      <c r="F637" s="160">
        <v>5</v>
      </c>
      <c r="G637" s="2">
        <f t="shared" si="11"/>
        <v>355.5</v>
      </c>
      <c r="J637" s="525"/>
      <c r="L637" s="26"/>
    </row>
    <row r="638" spans="1:12">
      <c r="A638" s="7">
        <v>45111</v>
      </c>
      <c r="B638" s="526">
        <v>27087</v>
      </c>
      <c r="C638" s="526" t="s">
        <v>24</v>
      </c>
      <c r="D638" t="s">
        <v>16</v>
      </c>
      <c r="F638" s="160">
        <v>219.8</v>
      </c>
      <c r="G638" s="2">
        <f t="shared" si="11"/>
        <v>135.69999999999999</v>
      </c>
      <c r="J638" s="525"/>
      <c r="L638" s="26"/>
    </row>
    <row r="639" spans="1:12">
      <c r="A639" s="7">
        <v>45111</v>
      </c>
      <c r="B639" s="526">
        <v>27087</v>
      </c>
      <c r="C639" s="526" t="s">
        <v>24</v>
      </c>
      <c r="D639" t="s">
        <v>17</v>
      </c>
      <c r="F639" s="160">
        <v>135.69999999999999</v>
      </c>
      <c r="G639" s="2">
        <f t="shared" si="11"/>
        <v>0</v>
      </c>
      <c r="J639" s="525"/>
      <c r="L639" s="26"/>
    </row>
    <row r="640" spans="1:12">
      <c r="A640" s="44">
        <v>45077</v>
      </c>
      <c r="B640" s="525" t="s">
        <v>14</v>
      </c>
      <c r="C640" s="525" t="s">
        <v>25</v>
      </c>
      <c r="D640" t="s">
        <v>16</v>
      </c>
      <c r="E640" s="26">
        <v>167.6</v>
      </c>
      <c r="G640" s="2">
        <f t="shared" si="11"/>
        <v>167.6</v>
      </c>
      <c r="J640" s="526"/>
      <c r="L640" s="26"/>
    </row>
    <row r="641" spans="1:13">
      <c r="B641" s="526"/>
      <c r="C641" s="526"/>
      <c r="D641" t="s">
        <v>17</v>
      </c>
      <c r="E641" s="26">
        <v>90.2</v>
      </c>
      <c r="G641" s="2">
        <f t="shared" si="11"/>
        <v>257.8</v>
      </c>
      <c r="J641" s="26"/>
      <c r="L641" s="8"/>
    </row>
    <row r="642" spans="1:13">
      <c r="B642" s="526"/>
      <c r="C642" s="526"/>
      <c r="D642" t="s">
        <v>18</v>
      </c>
      <c r="E642" s="160">
        <v>60</v>
      </c>
      <c r="G642" s="2">
        <f t="shared" si="11"/>
        <v>317.8</v>
      </c>
      <c r="J642" s="26"/>
      <c r="K642" s="26"/>
      <c r="L642" s="26"/>
    </row>
    <row r="643" spans="1:13">
      <c r="B643" s="526"/>
      <c r="C643" s="526"/>
      <c r="D643" t="s">
        <v>19</v>
      </c>
      <c r="E643" s="160">
        <v>5</v>
      </c>
      <c r="G643" s="2">
        <f t="shared" si="11"/>
        <v>322.8</v>
      </c>
      <c r="J643" s="26"/>
      <c r="K643" s="26"/>
      <c r="L643" s="26"/>
    </row>
    <row r="644" spans="1:13">
      <c r="B644" s="526"/>
      <c r="C644" s="526"/>
      <c r="D644" t="s">
        <v>747</v>
      </c>
      <c r="E644" s="8">
        <v>10</v>
      </c>
      <c r="F644" s="160"/>
      <c r="G644" s="2">
        <f t="shared" si="11"/>
        <v>332.8</v>
      </c>
      <c r="J644" s="26"/>
      <c r="K644" s="26"/>
      <c r="L644" s="26"/>
      <c r="M644" s="26"/>
    </row>
    <row r="645" spans="1:13">
      <c r="A645" s="7">
        <v>45111</v>
      </c>
      <c r="B645" s="526">
        <v>27087</v>
      </c>
      <c r="C645" s="526" t="s">
        <v>25</v>
      </c>
      <c r="D645" t="s">
        <v>16</v>
      </c>
      <c r="E645" s="8"/>
      <c r="F645" s="160">
        <v>167.6</v>
      </c>
      <c r="G645" s="2">
        <f t="shared" si="11"/>
        <v>165.20000000000002</v>
      </c>
      <c r="J645" s="26"/>
      <c r="K645" s="26"/>
      <c r="L645" s="26"/>
      <c r="M645" s="26"/>
    </row>
    <row r="646" spans="1:13">
      <c r="A646" s="7">
        <v>45111</v>
      </c>
      <c r="B646" s="526">
        <v>27087</v>
      </c>
      <c r="C646" s="526" t="s">
        <v>25</v>
      </c>
      <c r="D646" t="s">
        <v>17</v>
      </c>
      <c r="E646" s="8"/>
      <c r="F646" s="160">
        <v>90.2</v>
      </c>
      <c r="G646" s="2">
        <f t="shared" si="11"/>
        <v>75.000000000000014</v>
      </c>
      <c r="J646" s="26"/>
      <c r="K646" s="26"/>
      <c r="L646" s="26"/>
      <c r="M646" s="26"/>
    </row>
    <row r="647" spans="1:13">
      <c r="A647" s="7">
        <v>45077</v>
      </c>
      <c r="B647" s="526">
        <v>26885</v>
      </c>
      <c r="C647" s="526" t="s">
        <v>23</v>
      </c>
      <c r="D647" t="s">
        <v>18</v>
      </c>
      <c r="F647" s="160">
        <v>60</v>
      </c>
      <c r="G647" s="2">
        <f t="shared" si="11"/>
        <v>15.000000000000014</v>
      </c>
      <c r="J647" s="26"/>
      <c r="K647" s="26"/>
      <c r="L647" s="26"/>
    </row>
    <row r="648" spans="1:13">
      <c r="A648" s="7">
        <v>45077</v>
      </c>
      <c r="B648" s="526">
        <v>26885</v>
      </c>
      <c r="C648" s="526" t="s">
        <v>23</v>
      </c>
      <c r="D648" t="s">
        <v>19</v>
      </c>
      <c r="E648" s="8"/>
      <c r="F648" s="160">
        <v>5</v>
      </c>
      <c r="G648" s="2">
        <f t="shared" si="11"/>
        <v>10.000000000000014</v>
      </c>
      <c r="J648" s="26"/>
      <c r="K648" s="26"/>
      <c r="L648" s="26"/>
    </row>
    <row r="649" spans="1:13">
      <c r="A649" s="7">
        <v>45111</v>
      </c>
      <c r="B649" s="526">
        <v>27087</v>
      </c>
      <c r="C649" s="526" t="s">
        <v>25</v>
      </c>
      <c r="D649" t="s">
        <v>747</v>
      </c>
      <c r="E649" s="8"/>
      <c r="F649" s="160">
        <v>10</v>
      </c>
      <c r="G649" s="2">
        <f t="shared" si="11"/>
        <v>1.4210854715202004E-14</v>
      </c>
      <c r="J649" s="26"/>
      <c r="K649" s="26"/>
      <c r="L649" s="26"/>
    </row>
    <row r="650" spans="1:13">
      <c r="A650" s="44">
        <v>45107</v>
      </c>
      <c r="B650" s="525" t="s">
        <v>14</v>
      </c>
      <c r="C650" s="525" t="s">
        <v>26</v>
      </c>
      <c r="D650" t="s">
        <v>16</v>
      </c>
      <c r="E650" s="26">
        <v>170.7</v>
      </c>
      <c r="G650" s="2">
        <f t="shared" si="11"/>
        <v>170.7</v>
      </c>
      <c r="J650" s="26"/>
      <c r="K650" s="26"/>
      <c r="L650" s="26"/>
    </row>
    <row r="651" spans="1:13">
      <c r="B651" s="526"/>
      <c r="C651" s="526"/>
      <c r="D651" t="s">
        <v>17</v>
      </c>
      <c r="E651" s="26">
        <v>128.6</v>
      </c>
      <c r="G651" s="2">
        <f t="shared" si="11"/>
        <v>299.29999999999995</v>
      </c>
      <c r="I651" s="525"/>
      <c r="K651" s="26"/>
    </row>
    <row r="652" spans="1:13">
      <c r="B652" s="526"/>
      <c r="C652" s="526"/>
      <c r="D652" t="s">
        <v>18</v>
      </c>
      <c r="E652" s="26">
        <v>60</v>
      </c>
      <c r="G652" s="2">
        <f t="shared" si="11"/>
        <v>359.29999999999995</v>
      </c>
      <c r="I652" s="526"/>
      <c r="K652" s="26"/>
    </row>
    <row r="653" spans="1:13">
      <c r="B653" s="526"/>
      <c r="C653" s="526"/>
      <c r="D653" t="s">
        <v>19</v>
      </c>
      <c r="E653" s="26">
        <v>5</v>
      </c>
      <c r="G653" s="2">
        <f t="shared" si="11"/>
        <v>364.29999999999995</v>
      </c>
      <c r="I653" s="525"/>
      <c r="K653" s="240"/>
    </row>
    <row r="654" spans="1:13">
      <c r="A654" s="7">
        <v>45107</v>
      </c>
      <c r="B654" s="526">
        <v>26990</v>
      </c>
      <c r="C654" s="526" t="s">
        <v>26</v>
      </c>
      <c r="D654" t="s">
        <v>18</v>
      </c>
      <c r="F654" s="2">
        <v>60</v>
      </c>
      <c r="G654" s="2">
        <f t="shared" si="11"/>
        <v>304.29999999999995</v>
      </c>
      <c r="I654" s="526"/>
      <c r="K654" s="240"/>
    </row>
    <row r="655" spans="1:13">
      <c r="A655" s="7">
        <v>45107</v>
      </c>
      <c r="B655" s="526">
        <v>26990</v>
      </c>
      <c r="C655" s="526" t="s">
        <v>26</v>
      </c>
      <c r="D655" t="s">
        <v>19</v>
      </c>
      <c r="F655" s="2">
        <v>5</v>
      </c>
      <c r="G655" s="2">
        <f t="shared" si="11"/>
        <v>299.29999999999995</v>
      </c>
      <c r="I655" s="525"/>
      <c r="K655" s="240"/>
    </row>
    <row r="656" spans="1:13">
      <c r="A656" s="7">
        <v>45208</v>
      </c>
      <c r="B656" s="526">
        <v>27598</v>
      </c>
      <c r="C656" s="526" t="s">
        <v>26</v>
      </c>
      <c r="D656" t="s">
        <v>16</v>
      </c>
      <c r="F656" s="26">
        <v>170.7</v>
      </c>
      <c r="G656" s="2">
        <f t="shared" si="11"/>
        <v>128.59999999999997</v>
      </c>
      <c r="I656" s="525"/>
      <c r="K656" s="240"/>
    </row>
    <row r="657" spans="1:11">
      <c r="A657" s="7">
        <v>45208</v>
      </c>
      <c r="B657" s="526">
        <v>27598</v>
      </c>
      <c r="C657" s="526" t="s">
        <v>26</v>
      </c>
      <c r="D657" t="s">
        <v>17</v>
      </c>
      <c r="F657" s="26">
        <v>128.6</v>
      </c>
      <c r="G657" s="2">
        <f t="shared" si="11"/>
        <v>0</v>
      </c>
      <c r="I657" s="525"/>
      <c r="K657" s="240"/>
    </row>
    <row r="658" spans="1:11">
      <c r="A658" s="88">
        <v>45138</v>
      </c>
      <c r="B658" s="525" t="s">
        <v>14</v>
      </c>
      <c r="C658" s="525" t="s">
        <v>27</v>
      </c>
      <c r="D658" t="s">
        <v>16</v>
      </c>
      <c r="E658" s="240">
        <v>160.80000000000001</v>
      </c>
      <c r="F658" s="240"/>
      <c r="G658" s="2">
        <f t="shared" si="11"/>
        <v>160.80000000000001</v>
      </c>
      <c r="I658" s="526"/>
      <c r="K658" s="240"/>
    </row>
    <row r="659" spans="1:11">
      <c r="A659" s="86"/>
      <c r="B659" s="526"/>
      <c r="C659" s="526"/>
      <c r="D659" t="s">
        <v>17</v>
      </c>
      <c r="E659" s="240">
        <v>86.2</v>
      </c>
      <c r="F659" s="240"/>
      <c r="G659" s="2">
        <f t="shared" si="11"/>
        <v>247</v>
      </c>
      <c r="K659" s="26"/>
    </row>
    <row r="660" spans="1:11">
      <c r="A660" s="86"/>
      <c r="B660" s="526"/>
      <c r="C660" s="526"/>
      <c r="D660" t="s">
        <v>18</v>
      </c>
      <c r="E660" s="240">
        <v>60</v>
      </c>
      <c r="F660" s="240"/>
      <c r="G660" s="2">
        <f t="shared" si="11"/>
        <v>307</v>
      </c>
      <c r="K660" s="26"/>
    </row>
    <row r="661" spans="1:11">
      <c r="A661" s="86"/>
      <c r="B661" s="526"/>
      <c r="C661" s="526"/>
      <c r="D661" t="s">
        <v>19</v>
      </c>
      <c r="E661" s="240">
        <v>5</v>
      </c>
      <c r="F661" s="240"/>
      <c r="G661" s="2">
        <f t="shared" si="11"/>
        <v>312</v>
      </c>
    </row>
    <row r="662" spans="1:11">
      <c r="A662" s="86">
        <v>45138</v>
      </c>
      <c r="B662" s="526">
        <v>27280</v>
      </c>
      <c r="C662" s="526" t="s">
        <v>27</v>
      </c>
      <c r="D662" t="s">
        <v>18</v>
      </c>
      <c r="E662" s="240"/>
      <c r="F662" s="240">
        <v>60</v>
      </c>
      <c r="G662" s="2">
        <f t="shared" si="11"/>
        <v>252</v>
      </c>
    </row>
    <row r="663" spans="1:11">
      <c r="A663" s="86">
        <v>45138</v>
      </c>
      <c r="B663" s="526">
        <v>27280</v>
      </c>
      <c r="C663" s="526" t="s">
        <v>27</v>
      </c>
      <c r="D663" t="s">
        <v>19</v>
      </c>
      <c r="E663" s="240"/>
      <c r="F663" s="240">
        <v>5</v>
      </c>
      <c r="G663" s="2">
        <f t="shared" si="11"/>
        <v>247</v>
      </c>
    </row>
    <row r="664" spans="1:11">
      <c r="A664" s="7">
        <v>45208</v>
      </c>
      <c r="B664" s="526">
        <v>27598</v>
      </c>
      <c r="C664" s="526" t="s">
        <v>27</v>
      </c>
      <c r="D664" t="s">
        <v>16</v>
      </c>
      <c r="E664" s="240"/>
      <c r="F664" s="240">
        <v>160.80000000000001</v>
      </c>
      <c r="G664" s="2">
        <f t="shared" si="11"/>
        <v>86.199999999999989</v>
      </c>
    </row>
    <row r="665" spans="1:11">
      <c r="A665" s="7">
        <v>45208</v>
      </c>
      <c r="B665" s="526">
        <v>27598</v>
      </c>
      <c r="C665" s="526" t="s">
        <v>27</v>
      </c>
      <c r="D665" t="s">
        <v>17</v>
      </c>
      <c r="E665" s="240"/>
      <c r="F665" s="240">
        <v>86.2</v>
      </c>
      <c r="G665" s="2">
        <f t="shared" si="11"/>
        <v>0</v>
      </c>
    </row>
    <row r="666" spans="1:11">
      <c r="A666" s="44">
        <v>45169</v>
      </c>
      <c r="B666" s="525" t="s">
        <v>14</v>
      </c>
      <c r="C666" s="525" t="s">
        <v>28</v>
      </c>
      <c r="D666" t="s">
        <v>16</v>
      </c>
      <c r="E666" s="240">
        <v>153.80000000000001</v>
      </c>
      <c r="F666" s="240"/>
      <c r="G666" s="2">
        <f t="shared" si="11"/>
        <v>153.80000000000001</v>
      </c>
    </row>
    <row r="667" spans="1:11">
      <c r="B667" s="526"/>
      <c r="C667" s="526"/>
      <c r="D667" t="s">
        <v>17</v>
      </c>
      <c r="E667" s="240">
        <v>128</v>
      </c>
      <c r="F667" s="240"/>
      <c r="G667" s="2">
        <f t="shared" si="11"/>
        <v>281.8</v>
      </c>
    </row>
    <row r="668" spans="1:11">
      <c r="B668" s="526"/>
      <c r="C668" s="526"/>
      <c r="D668" t="s">
        <v>18</v>
      </c>
      <c r="E668" s="240">
        <v>60</v>
      </c>
      <c r="F668" s="240"/>
      <c r="G668" s="2">
        <f t="shared" si="11"/>
        <v>341.8</v>
      </c>
    </row>
    <row r="669" spans="1:11">
      <c r="B669" s="526"/>
      <c r="C669" s="526"/>
      <c r="D669" t="s">
        <v>19</v>
      </c>
      <c r="E669" s="240">
        <v>5</v>
      </c>
      <c r="F669" s="240"/>
      <c r="G669" s="2">
        <f t="shared" si="11"/>
        <v>346.8</v>
      </c>
    </row>
    <row r="670" spans="1:11">
      <c r="A670" s="7">
        <v>45139</v>
      </c>
      <c r="B670" s="526">
        <v>27394</v>
      </c>
      <c r="C670" s="526" t="s">
        <v>28</v>
      </c>
      <c r="D670" t="s">
        <v>18</v>
      </c>
      <c r="E670" s="240"/>
      <c r="F670" s="240">
        <v>60</v>
      </c>
      <c r="G670" s="2">
        <f t="shared" si="11"/>
        <v>286.8</v>
      </c>
    </row>
    <row r="671" spans="1:11">
      <c r="A671" s="7">
        <v>45139</v>
      </c>
      <c r="B671" s="526">
        <v>27394</v>
      </c>
      <c r="C671" s="526" t="s">
        <v>28</v>
      </c>
      <c r="D671" t="s">
        <v>19</v>
      </c>
      <c r="E671" s="240"/>
      <c r="F671" s="240">
        <v>5</v>
      </c>
      <c r="G671" s="2">
        <f t="shared" si="11"/>
        <v>281.8</v>
      </c>
    </row>
    <row r="672" spans="1:11">
      <c r="A672" s="7">
        <v>45208</v>
      </c>
      <c r="B672" s="526">
        <v>27598</v>
      </c>
      <c r="C672" s="526" t="s">
        <v>28</v>
      </c>
      <c r="D672" t="s">
        <v>16</v>
      </c>
      <c r="E672" s="240"/>
      <c r="F672" s="240">
        <v>153.80000000000001</v>
      </c>
      <c r="G672" s="2">
        <f t="shared" si="11"/>
        <v>128</v>
      </c>
    </row>
    <row r="673" spans="1:15">
      <c r="A673" s="7">
        <v>45208</v>
      </c>
      <c r="B673" s="526">
        <v>27598</v>
      </c>
      <c r="C673" s="526" t="s">
        <v>28</v>
      </c>
      <c r="D673" t="s">
        <v>17</v>
      </c>
      <c r="E673" s="240"/>
      <c r="F673" s="240">
        <v>128</v>
      </c>
      <c r="G673" s="2">
        <f t="shared" si="11"/>
        <v>0</v>
      </c>
    </row>
    <row r="674" spans="1:15">
      <c r="A674" s="44">
        <v>45199</v>
      </c>
      <c r="B674" s="525" t="s">
        <v>14</v>
      </c>
      <c r="C674" s="525" t="s">
        <v>53</v>
      </c>
      <c r="D674" t="s">
        <v>16</v>
      </c>
      <c r="E674" s="240">
        <v>153.1</v>
      </c>
      <c r="G674" s="2">
        <f t="shared" si="11"/>
        <v>153.1</v>
      </c>
    </row>
    <row r="675" spans="1:15">
      <c r="A675" s="86"/>
      <c r="B675" s="526"/>
      <c r="C675" s="526"/>
      <c r="D675" t="s">
        <v>17</v>
      </c>
      <c r="E675" s="240">
        <v>87.5</v>
      </c>
      <c r="G675" s="2">
        <f t="shared" si="11"/>
        <v>240.6</v>
      </c>
    </row>
    <row r="676" spans="1:15">
      <c r="A676" s="86"/>
      <c r="B676" s="526"/>
      <c r="C676" s="526"/>
      <c r="D676" t="s">
        <v>18</v>
      </c>
      <c r="E676" s="240">
        <v>60</v>
      </c>
      <c r="G676" s="2">
        <f t="shared" si="11"/>
        <v>300.60000000000002</v>
      </c>
      <c r="I676" s="543" t="s">
        <v>748</v>
      </c>
      <c r="J676" s="543"/>
      <c r="K676" s="543"/>
    </row>
    <row r="677" spans="1:15">
      <c r="A677" s="86"/>
      <c r="B677" s="526"/>
      <c r="C677" s="526"/>
      <c r="D677" t="s">
        <v>19</v>
      </c>
      <c r="E677" s="240">
        <v>5</v>
      </c>
      <c r="G677" s="2">
        <f t="shared" si="11"/>
        <v>305.60000000000002</v>
      </c>
      <c r="H677">
        <v>2023</v>
      </c>
      <c r="I677" s="525" t="s">
        <v>53</v>
      </c>
      <c r="J677" t="s">
        <v>16</v>
      </c>
      <c r="K677" s="240">
        <v>153.1</v>
      </c>
      <c r="N677" s="240">
        <v>153.1</v>
      </c>
    </row>
    <row r="678" spans="1:15">
      <c r="A678" s="10"/>
      <c r="B678" s="526"/>
      <c r="C678" s="526"/>
      <c r="D678" t="s">
        <v>77</v>
      </c>
      <c r="E678" s="240">
        <v>10</v>
      </c>
      <c r="G678" s="2">
        <f t="shared" si="11"/>
        <v>315.60000000000002</v>
      </c>
      <c r="I678" s="526"/>
      <c r="J678" t="s">
        <v>17</v>
      </c>
      <c r="K678" s="240">
        <v>87.5</v>
      </c>
      <c r="N678" s="240">
        <v>87.5</v>
      </c>
    </row>
    <row r="679" spans="1:15">
      <c r="A679" s="10"/>
      <c r="B679" s="526"/>
      <c r="C679" s="526"/>
      <c r="D679" t="s">
        <v>105</v>
      </c>
      <c r="E679" s="240">
        <v>10</v>
      </c>
      <c r="G679" s="2">
        <f t="shared" si="11"/>
        <v>325.60000000000002</v>
      </c>
      <c r="I679" s="525" t="s">
        <v>30</v>
      </c>
      <c r="J679" t="s">
        <v>16</v>
      </c>
      <c r="K679" s="26">
        <v>148.9</v>
      </c>
      <c r="N679" s="37">
        <f>SUM(N677:N678)</f>
        <v>240.6</v>
      </c>
      <c r="O679" s="37">
        <f>245.1-N679</f>
        <v>4.5</v>
      </c>
    </row>
    <row r="680" spans="1:15">
      <c r="A680" s="7">
        <v>45230</v>
      </c>
      <c r="B680" s="526">
        <v>27716</v>
      </c>
      <c r="C680" s="526" t="s">
        <v>53</v>
      </c>
      <c r="D680" t="s">
        <v>18</v>
      </c>
      <c r="F680" s="240">
        <v>60</v>
      </c>
      <c r="G680" s="2">
        <f t="shared" si="11"/>
        <v>265.60000000000002</v>
      </c>
      <c r="I680" s="526"/>
      <c r="J680" t="s">
        <v>17</v>
      </c>
      <c r="K680" s="26">
        <v>101.7</v>
      </c>
    </row>
    <row r="681" spans="1:15">
      <c r="A681" s="7">
        <v>45230</v>
      </c>
      <c r="B681" s="526">
        <v>27716</v>
      </c>
      <c r="C681" s="526" t="s">
        <v>53</v>
      </c>
      <c r="D681" t="s">
        <v>19</v>
      </c>
      <c r="F681" s="240">
        <v>5</v>
      </c>
      <c r="G681" s="2">
        <f t="shared" si="11"/>
        <v>260.60000000000002</v>
      </c>
      <c r="K681" s="37">
        <f>SUM(K677:K680)</f>
        <v>491.2</v>
      </c>
    </row>
    <row r="682" spans="1:15">
      <c r="A682" s="7">
        <v>45230</v>
      </c>
      <c r="B682" s="526">
        <v>27716</v>
      </c>
      <c r="C682" s="526" t="s">
        <v>53</v>
      </c>
      <c r="D682" t="s">
        <v>77</v>
      </c>
      <c r="F682" s="240">
        <v>10</v>
      </c>
      <c r="G682" s="2">
        <f t="shared" si="11"/>
        <v>250.60000000000002</v>
      </c>
    </row>
    <row r="683" spans="1:15">
      <c r="A683" s="7">
        <v>45230</v>
      </c>
      <c r="B683" s="526">
        <v>27716</v>
      </c>
      <c r="C683" s="526" t="s">
        <v>53</v>
      </c>
      <c r="D683" t="s">
        <v>105</v>
      </c>
      <c r="F683" s="240">
        <v>10</v>
      </c>
      <c r="G683" s="2">
        <f t="shared" si="11"/>
        <v>240.60000000000002</v>
      </c>
    </row>
    <row r="684" spans="1:15">
      <c r="A684" s="7">
        <v>45266</v>
      </c>
      <c r="B684" s="526">
        <v>27915</v>
      </c>
      <c r="C684" s="526" t="s">
        <v>53</v>
      </c>
      <c r="D684" t="s">
        <v>16</v>
      </c>
      <c r="F684" s="240">
        <v>153.1</v>
      </c>
      <c r="G684" s="2">
        <f t="shared" si="11"/>
        <v>87.500000000000028</v>
      </c>
    </row>
    <row r="685" spans="1:15" s="9" customFormat="1">
      <c r="A685" s="7">
        <v>45266</v>
      </c>
      <c r="B685" s="526">
        <v>27915</v>
      </c>
      <c r="C685" s="526" t="s">
        <v>53</v>
      </c>
      <c r="D685" t="s">
        <v>17</v>
      </c>
      <c r="E685" s="526"/>
      <c r="F685" s="240">
        <v>87.5</v>
      </c>
      <c r="G685" s="2">
        <f t="shared" si="11"/>
        <v>0</v>
      </c>
      <c r="H685" s="526"/>
      <c r="I685" s="526"/>
      <c r="J685" s="526"/>
      <c r="K685" s="526"/>
      <c r="L685" s="526"/>
      <c r="M685" s="526"/>
      <c r="N685" s="526"/>
      <c r="O685" s="526"/>
    </row>
    <row r="686" spans="1:15">
      <c r="A686" s="44">
        <v>45230</v>
      </c>
      <c r="B686" s="525" t="s">
        <v>14</v>
      </c>
      <c r="C686" s="525" t="s">
        <v>30</v>
      </c>
      <c r="D686" t="s">
        <v>16</v>
      </c>
      <c r="E686" s="26">
        <v>148.9</v>
      </c>
      <c r="F686" s="148"/>
      <c r="G686" s="2">
        <f>+G685+E686-F686</f>
        <v>148.9</v>
      </c>
    </row>
    <row r="687" spans="1:15">
      <c r="B687" s="526"/>
      <c r="C687" s="526"/>
      <c r="D687" t="s">
        <v>17</v>
      </c>
      <c r="E687" s="26">
        <v>101.7</v>
      </c>
      <c r="F687" s="148"/>
      <c r="G687" s="2">
        <f>+G686+E687-F687</f>
        <v>250.60000000000002</v>
      </c>
    </row>
    <row r="688" spans="1:15">
      <c r="B688" s="526"/>
      <c r="C688" s="526"/>
      <c r="D688" t="s">
        <v>18</v>
      </c>
      <c r="E688" s="240">
        <v>60</v>
      </c>
      <c r="F688" s="148"/>
      <c r="G688" s="2">
        <f>+G687+E688-F688</f>
        <v>310.60000000000002</v>
      </c>
    </row>
    <row r="689" spans="1:12">
      <c r="B689" s="526"/>
      <c r="C689" s="526"/>
      <c r="D689" t="s">
        <v>19</v>
      </c>
      <c r="E689" s="240">
        <v>5</v>
      </c>
      <c r="F689" s="148"/>
      <c r="G689" s="2">
        <f>+G688+E689-F689</f>
        <v>315.60000000000002</v>
      </c>
    </row>
    <row r="690" spans="1:12">
      <c r="A690" s="7">
        <v>45230</v>
      </c>
      <c r="B690" s="526">
        <v>27716</v>
      </c>
      <c r="C690" s="526" t="s">
        <v>30</v>
      </c>
      <c r="D690" t="s">
        <v>18</v>
      </c>
      <c r="E690" s="8"/>
      <c r="F690" s="240">
        <v>60</v>
      </c>
      <c r="G690" s="2">
        <f>+G689+E690-F690</f>
        <v>255.60000000000002</v>
      </c>
    </row>
    <row r="691" spans="1:12">
      <c r="A691" s="7">
        <v>45230</v>
      </c>
      <c r="B691" s="526">
        <v>27716</v>
      </c>
      <c r="C691" s="526" t="s">
        <v>30</v>
      </c>
      <c r="D691" t="s">
        <v>19</v>
      </c>
      <c r="F691" s="240">
        <v>5</v>
      </c>
      <c r="G691" s="2">
        <f>+G690+E691-F691</f>
        <v>250.60000000000002</v>
      </c>
      <c r="J691" s="26"/>
    </row>
    <row r="692" spans="1:12">
      <c r="A692" s="7">
        <v>45297</v>
      </c>
      <c r="B692" s="526">
        <v>28117</v>
      </c>
      <c r="C692" s="526" t="s">
        <v>30</v>
      </c>
      <c r="D692" t="s">
        <v>16</v>
      </c>
      <c r="F692" s="240">
        <v>148.9</v>
      </c>
      <c r="G692" s="2">
        <f>+G691+E692-F692</f>
        <v>101.70000000000002</v>
      </c>
      <c r="J692" s="26"/>
    </row>
    <row r="693" spans="1:12">
      <c r="A693" s="7">
        <v>45297</v>
      </c>
      <c r="B693" s="526">
        <v>28117</v>
      </c>
      <c r="C693" s="526" t="s">
        <v>30</v>
      </c>
      <c r="D693" t="s">
        <v>17</v>
      </c>
      <c r="F693" s="240">
        <v>101.7</v>
      </c>
      <c r="G693" s="2">
        <f>+G692+E693-F693</f>
        <v>0</v>
      </c>
      <c r="J693" s="26"/>
    </row>
    <row r="694" spans="1:12">
      <c r="A694" s="44">
        <v>45260</v>
      </c>
      <c r="B694" s="525" t="s">
        <v>14</v>
      </c>
      <c r="C694" s="525" t="s">
        <v>33</v>
      </c>
      <c r="D694" t="s">
        <v>16</v>
      </c>
      <c r="E694" s="8">
        <v>161.80000000000001</v>
      </c>
      <c r="G694" s="2">
        <f>+G693+E694-F694</f>
        <v>161.80000000000001</v>
      </c>
      <c r="J694" s="26"/>
    </row>
    <row r="695" spans="1:12">
      <c r="B695" s="526"/>
      <c r="C695" s="526"/>
      <c r="D695" t="s">
        <v>17</v>
      </c>
      <c r="E695" s="8">
        <v>162</v>
      </c>
      <c r="G695" s="2">
        <f>+G694+E695-F695</f>
        <v>323.8</v>
      </c>
      <c r="J695" s="26"/>
      <c r="K695" s="26"/>
    </row>
    <row r="696" spans="1:12">
      <c r="B696" s="526"/>
      <c r="C696" s="526"/>
      <c r="D696" t="s">
        <v>18</v>
      </c>
      <c r="E696" s="8">
        <v>60</v>
      </c>
      <c r="G696" s="2">
        <f>+G695+E696-F696</f>
        <v>383.8</v>
      </c>
    </row>
    <row r="697" spans="1:12">
      <c r="B697" s="526"/>
      <c r="C697" s="526"/>
      <c r="D697" t="s">
        <v>19</v>
      </c>
      <c r="E697" s="8">
        <v>5</v>
      </c>
      <c r="G697" s="2">
        <f>+G696+E697-F697</f>
        <v>388.8</v>
      </c>
    </row>
    <row r="698" spans="1:12">
      <c r="A698" s="7">
        <v>45264</v>
      </c>
      <c r="B698" s="526">
        <v>27890</v>
      </c>
      <c r="C698" s="526" t="s">
        <v>33</v>
      </c>
      <c r="D698" t="s">
        <v>18</v>
      </c>
      <c r="F698" s="8">
        <v>60</v>
      </c>
      <c r="G698" s="2">
        <f>+G697+E698-F698</f>
        <v>328.8</v>
      </c>
    </row>
    <row r="699" spans="1:12">
      <c r="A699" s="7">
        <v>45264</v>
      </c>
      <c r="B699" s="526">
        <v>27890</v>
      </c>
      <c r="C699" s="526" t="s">
        <v>33</v>
      </c>
      <c r="D699" t="s">
        <v>19</v>
      </c>
      <c r="F699" s="8">
        <v>5</v>
      </c>
      <c r="G699" s="2">
        <f>+G698+E699-F699</f>
        <v>323.8</v>
      </c>
    </row>
    <row r="700" spans="1:12">
      <c r="A700" s="7">
        <v>45344</v>
      </c>
      <c r="B700" s="526">
        <v>28286</v>
      </c>
      <c r="C700" s="526" t="s">
        <v>33</v>
      </c>
      <c r="D700" t="s">
        <v>16</v>
      </c>
      <c r="F700" s="8">
        <v>161.80000000000001</v>
      </c>
      <c r="G700" s="2">
        <f>+G699+E700-F700</f>
        <v>162</v>
      </c>
    </row>
    <row r="701" spans="1:12">
      <c r="A701" s="7">
        <v>45344</v>
      </c>
      <c r="B701" s="526">
        <v>28286</v>
      </c>
      <c r="C701" s="526" t="s">
        <v>33</v>
      </c>
      <c r="D701" t="s">
        <v>17</v>
      </c>
      <c r="F701" s="8">
        <v>162</v>
      </c>
      <c r="G701" s="2">
        <f>+G700+E701-F701</f>
        <v>0</v>
      </c>
    </row>
    <row r="702" spans="1:12">
      <c r="A702" s="44">
        <v>45291</v>
      </c>
      <c r="B702" s="525" t="s">
        <v>14</v>
      </c>
      <c r="C702" s="525" t="s">
        <v>34</v>
      </c>
      <c r="D702" t="s">
        <v>16</v>
      </c>
      <c r="E702" s="26">
        <v>172.8</v>
      </c>
      <c r="F702" s="240"/>
      <c r="G702" s="2">
        <f>+G701+E702-F702</f>
        <v>172.8</v>
      </c>
      <c r="I702" s="543"/>
      <c r="J702" s="543"/>
      <c r="K702" s="543"/>
    </row>
    <row r="703" spans="1:12">
      <c r="B703" s="526"/>
      <c r="C703" s="526"/>
      <c r="D703" t="s">
        <v>17</v>
      </c>
      <c r="E703" s="26">
        <v>156.30000000000001</v>
      </c>
      <c r="F703" s="240"/>
      <c r="G703" s="2">
        <f>+G702+E703-F703</f>
        <v>329.1</v>
      </c>
      <c r="I703" s="525"/>
      <c r="K703" s="26"/>
      <c r="L703" s="8"/>
    </row>
    <row r="704" spans="1:12">
      <c r="B704" s="526"/>
      <c r="C704" s="526"/>
      <c r="D704" t="s">
        <v>18</v>
      </c>
      <c r="E704" s="240">
        <v>60</v>
      </c>
      <c r="F704" s="240"/>
      <c r="G704" s="2">
        <f>+G703+E704-F704</f>
        <v>389.1</v>
      </c>
      <c r="I704" s="526"/>
      <c r="K704" s="26"/>
      <c r="L704" s="8"/>
    </row>
    <row r="705" spans="1:13">
      <c r="B705" s="526"/>
      <c r="C705" s="526"/>
      <c r="D705" t="s">
        <v>19</v>
      </c>
      <c r="E705" s="240">
        <v>5</v>
      </c>
      <c r="F705" s="240"/>
      <c r="G705" s="2">
        <f>+G704+E705-F705</f>
        <v>394.1</v>
      </c>
      <c r="I705" s="525"/>
      <c r="K705" s="26"/>
      <c r="L705" s="8"/>
    </row>
    <row r="706" spans="1:13">
      <c r="A706" s="7">
        <v>45295</v>
      </c>
      <c r="B706" s="526">
        <v>28107</v>
      </c>
      <c r="C706" s="526" t="s">
        <v>34</v>
      </c>
      <c r="D706" t="s">
        <v>18</v>
      </c>
      <c r="E706" s="240"/>
      <c r="F706" s="240">
        <v>60</v>
      </c>
      <c r="G706" s="2">
        <f>+G705+E706-F706</f>
        <v>334.1</v>
      </c>
      <c r="I706" s="526"/>
      <c r="K706" s="26"/>
      <c r="M706" s="37"/>
    </row>
    <row r="707" spans="1:13">
      <c r="A707" s="7">
        <v>45295</v>
      </c>
      <c r="B707" s="526">
        <v>28107</v>
      </c>
      <c r="C707" s="526" t="s">
        <v>34</v>
      </c>
      <c r="D707" t="s">
        <v>19</v>
      </c>
      <c r="E707" s="240"/>
      <c r="F707" s="240">
        <v>5</v>
      </c>
      <c r="G707" s="2">
        <f>+G706+E707-F707</f>
        <v>329.1</v>
      </c>
      <c r="K707" s="240"/>
    </row>
    <row r="708" spans="1:13">
      <c r="A708" s="7">
        <v>45357</v>
      </c>
      <c r="B708" s="526">
        <v>28466</v>
      </c>
      <c r="C708" s="526" t="s">
        <v>34</v>
      </c>
      <c r="D708" t="s">
        <v>16</v>
      </c>
      <c r="E708" s="240"/>
      <c r="F708" s="26">
        <v>172.8</v>
      </c>
      <c r="G708" s="2">
        <f>+G707+E708-F708</f>
        <v>156.30000000000001</v>
      </c>
      <c r="K708" s="240"/>
    </row>
    <row r="709" spans="1:13">
      <c r="A709" s="7">
        <v>45357</v>
      </c>
      <c r="B709" s="526">
        <v>28466</v>
      </c>
      <c r="C709" s="526" t="s">
        <v>34</v>
      </c>
      <c r="D709" t="s">
        <v>17</v>
      </c>
      <c r="E709" s="240"/>
      <c r="F709" s="26">
        <v>156.30000000000001</v>
      </c>
      <c r="G709" s="2">
        <f>+G708+E709-F709</f>
        <v>0</v>
      </c>
      <c r="K709" s="240"/>
    </row>
    <row r="710" spans="1:13">
      <c r="A710" s="44">
        <v>45322</v>
      </c>
      <c r="B710" s="525" t="s">
        <v>14</v>
      </c>
      <c r="C710" s="525" t="s">
        <v>15</v>
      </c>
      <c r="D710" t="s">
        <v>16</v>
      </c>
      <c r="E710" s="26">
        <v>193</v>
      </c>
      <c r="F710" s="240"/>
      <c r="G710" s="2">
        <f>+G709+E710-F710</f>
        <v>193</v>
      </c>
      <c r="K710" s="26"/>
    </row>
    <row r="711" spans="1:13">
      <c r="B711" s="526"/>
      <c r="C711" s="526"/>
      <c r="D711" t="s">
        <v>17</v>
      </c>
      <c r="E711" s="26">
        <v>196.2</v>
      </c>
      <c r="F711" s="240"/>
      <c r="G711" s="2">
        <f>+G710+E711-F711</f>
        <v>389.2</v>
      </c>
    </row>
    <row r="712" spans="1:13">
      <c r="B712" s="526"/>
      <c r="C712" s="526"/>
      <c r="D712" t="s">
        <v>18</v>
      </c>
      <c r="E712" s="240">
        <v>60</v>
      </c>
      <c r="F712" s="240"/>
      <c r="G712" s="2">
        <f>+G711+E712-F712</f>
        <v>449.2</v>
      </c>
    </row>
    <row r="713" spans="1:13">
      <c r="B713" s="526"/>
      <c r="C713" s="526"/>
      <c r="D713" t="s">
        <v>19</v>
      </c>
      <c r="E713" s="240">
        <v>5</v>
      </c>
      <c r="F713" s="240"/>
      <c r="G713" s="2">
        <f>+G712+E713-F713</f>
        <v>454.2</v>
      </c>
      <c r="I713" s="37"/>
    </row>
    <row r="714" spans="1:13">
      <c r="B714" s="526"/>
      <c r="C714" s="526"/>
      <c r="D714" t="s">
        <v>139</v>
      </c>
      <c r="E714" s="240">
        <v>24.2</v>
      </c>
      <c r="F714" s="240"/>
      <c r="G714" s="2">
        <f>+G713+E714-F714</f>
        <v>478.4</v>
      </c>
      <c r="I714" s="37"/>
    </row>
    <row r="715" spans="1:13">
      <c r="A715" s="7">
        <v>45323</v>
      </c>
      <c r="B715" s="526">
        <v>28204</v>
      </c>
      <c r="C715" s="526" t="s">
        <v>15</v>
      </c>
      <c r="D715" t="s">
        <v>18</v>
      </c>
      <c r="E715" s="240"/>
      <c r="F715" s="240">
        <v>60</v>
      </c>
      <c r="G715" s="2">
        <f>+G714+E715-F715</f>
        <v>418.4</v>
      </c>
    </row>
    <row r="716" spans="1:13">
      <c r="A716" s="7">
        <v>45323</v>
      </c>
      <c r="B716" s="526">
        <v>28204</v>
      </c>
      <c r="C716" s="526" t="s">
        <v>15</v>
      </c>
      <c r="D716" t="s">
        <v>19</v>
      </c>
      <c r="E716" s="240"/>
      <c r="F716" s="240">
        <v>5</v>
      </c>
      <c r="G716" s="2">
        <f>+G715+E716-F716</f>
        <v>413.4</v>
      </c>
    </row>
    <row r="717" spans="1:13">
      <c r="A717" s="7">
        <v>45357</v>
      </c>
      <c r="B717" s="526">
        <v>28466</v>
      </c>
      <c r="C717" s="526" t="s">
        <v>15</v>
      </c>
      <c r="D717" t="s">
        <v>16</v>
      </c>
      <c r="F717" s="26">
        <v>193</v>
      </c>
      <c r="G717" s="2">
        <f>+G716+E717-F717</f>
        <v>220.39999999999998</v>
      </c>
    </row>
    <row r="718" spans="1:13">
      <c r="A718" s="7">
        <v>45357</v>
      </c>
      <c r="B718" s="526">
        <v>28466</v>
      </c>
      <c r="C718" s="526" t="s">
        <v>15</v>
      </c>
      <c r="D718" t="s">
        <v>17</v>
      </c>
      <c r="F718" s="26">
        <v>196.2</v>
      </c>
      <c r="G718" s="2">
        <f>+G717+E718-F718</f>
        <v>24.199999999999989</v>
      </c>
    </row>
    <row r="719" spans="1:13">
      <c r="A719" s="7">
        <v>45357</v>
      </c>
      <c r="B719" s="526">
        <v>28466</v>
      </c>
      <c r="C719" s="526" t="s">
        <v>15</v>
      </c>
      <c r="D719" t="s">
        <v>139</v>
      </c>
      <c r="F719" s="240">
        <v>24.2</v>
      </c>
      <c r="G719" s="2">
        <f t="shared" ref="G719:G782" si="12">+G718+E719-F719</f>
        <v>0</v>
      </c>
    </row>
    <row r="720" spans="1:13">
      <c r="A720" s="44">
        <v>45351</v>
      </c>
      <c r="B720" s="525" t="s">
        <v>14</v>
      </c>
      <c r="C720" s="64" t="s">
        <v>20</v>
      </c>
      <c r="D720" t="s">
        <v>16</v>
      </c>
      <c r="E720" s="26">
        <v>200</v>
      </c>
      <c r="G720" s="2">
        <f t="shared" si="12"/>
        <v>200</v>
      </c>
    </row>
    <row r="721" spans="1:7">
      <c r="B721" s="526"/>
      <c r="C721" s="65"/>
      <c r="D721" t="s">
        <v>17</v>
      </c>
      <c r="E721" s="26">
        <v>171.1</v>
      </c>
      <c r="G721" s="2">
        <f t="shared" si="12"/>
        <v>371.1</v>
      </c>
    </row>
    <row r="722" spans="1:7">
      <c r="A722"/>
      <c r="B722" s="526"/>
      <c r="C722" s="65"/>
      <c r="D722" t="s">
        <v>18</v>
      </c>
      <c r="E722" s="26">
        <v>58</v>
      </c>
      <c r="G722" s="2">
        <f t="shared" si="12"/>
        <v>429.1</v>
      </c>
    </row>
    <row r="723" spans="1:7">
      <c r="B723" s="526"/>
      <c r="C723" s="65"/>
      <c r="D723" t="s">
        <v>19</v>
      </c>
      <c r="E723" s="26">
        <v>5</v>
      </c>
      <c r="G723" s="2">
        <f t="shared" si="12"/>
        <v>434.1</v>
      </c>
    </row>
    <row r="724" spans="1:7">
      <c r="A724" s="7">
        <v>45363</v>
      </c>
      <c r="B724" s="526">
        <v>28526</v>
      </c>
      <c r="C724" s="65" t="s">
        <v>20</v>
      </c>
      <c r="D724" t="s">
        <v>18</v>
      </c>
      <c r="F724" s="2">
        <v>58</v>
      </c>
      <c r="G724" s="2">
        <f t="shared" si="12"/>
        <v>376.1</v>
      </c>
    </row>
    <row r="725" spans="1:7">
      <c r="A725" s="7">
        <v>45363</v>
      </c>
      <c r="B725" s="526">
        <v>28526</v>
      </c>
      <c r="C725" s="65" t="s">
        <v>20</v>
      </c>
      <c r="D725" t="s">
        <v>19</v>
      </c>
      <c r="F725" s="2">
        <v>5</v>
      </c>
      <c r="G725" s="2">
        <f t="shared" si="12"/>
        <v>371.1</v>
      </c>
    </row>
    <row r="726" spans="1:7">
      <c r="A726" s="7">
        <v>45376</v>
      </c>
      <c r="B726" s="526">
        <v>28600</v>
      </c>
      <c r="C726" s="65" t="s">
        <v>20</v>
      </c>
      <c r="D726" t="s">
        <v>16</v>
      </c>
      <c r="F726" s="26">
        <v>200</v>
      </c>
      <c r="G726" s="2">
        <f t="shared" si="12"/>
        <v>171.10000000000002</v>
      </c>
    </row>
    <row r="727" spans="1:7">
      <c r="A727" s="7">
        <v>45376</v>
      </c>
      <c r="B727" s="526">
        <v>28600</v>
      </c>
      <c r="C727" s="65" t="s">
        <v>20</v>
      </c>
      <c r="D727" t="s">
        <v>17</v>
      </c>
      <c r="F727" s="26">
        <v>171.1</v>
      </c>
      <c r="G727" s="2">
        <f t="shared" si="12"/>
        <v>0</v>
      </c>
    </row>
    <row r="728" spans="1:7">
      <c r="A728" s="44">
        <v>45382</v>
      </c>
      <c r="B728" s="525" t="s">
        <v>14</v>
      </c>
      <c r="C728" s="525" t="s">
        <v>23</v>
      </c>
      <c r="D728" t="s">
        <v>16</v>
      </c>
      <c r="E728" s="240">
        <v>193.6</v>
      </c>
      <c r="G728" s="2">
        <f>+G727+E728-F728</f>
        <v>193.6</v>
      </c>
    </row>
    <row r="729" spans="1:7">
      <c r="B729" s="526"/>
      <c r="C729" s="526"/>
      <c r="D729" t="s">
        <v>17</v>
      </c>
      <c r="E729" s="240">
        <v>147.9</v>
      </c>
      <c r="G729" s="2">
        <f t="shared" si="12"/>
        <v>341.5</v>
      </c>
    </row>
    <row r="730" spans="1:7">
      <c r="B730" s="526"/>
      <c r="C730" s="526"/>
      <c r="D730" t="s">
        <v>18</v>
      </c>
      <c r="E730" s="240">
        <v>60</v>
      </c>
      <c r="G730" s="2">
        <f t="shared" si="12"/>
        <v>401.5</v>
      </c>
    </row>
    <row r="731" spans="1:7">
      <c r="B731" s="526"/>
      <c r="C731" s="526"/>
      <c r="D731" t="s">
        <v>19</v>
      </c>
      <c r="E731" s="240">
        <v>5</v>
      </c>
      <c r="G731" s="2">
        <f t="shared" si="12"/>
        <v>406.5</v>
      </c>
    </row>
    <row r="732" spans="1:7">
      <c r="A732" s="7">
        <v>45414</v>
      </c>
      <c r="B732" s="526">
        <v>28788</v>
      </c>
      <c r="C732" s="526" t="s">
        <v>23</v>
      </c>
      <c r="D732" t="s">
        <v>18</v>
      </c>
      <c r="F732" s="240">
        <v>60</v>
      </c>
      <c r="G732" s="2">
        <f t="shared" si="12"/>
        <v>346.5</v>
      </c>
    </row>
    <row r="733" spans="1:7">
      <c r="A733" s="7">
        <v>45414</v>
      </c>
      <c r="B733" s="526">
        <v>28788</v>
      </c>
      <c r="C733" s="526" t="s">
        <v>23</v>
      </c>
      <c r="D733" t="s">
        <v>19</v>
      </c>
      <c r="F733" s="240">
        <v>5</v>
      </c>
      <c r="G733" s="2">
        <f t="shared" si="12"/>
        <v>341.5</v>
      </c>
    </row>
    <row r="734" spans="1:7">
      <c r="A734" s="7">
        <v>45434</v>
      </c>
      <c r="B734" s="526">
        <v>28902</v>
      </c>
      <c r="C734" s="526" t="s">
        <v>23</v>
      </c>
      <c r="D734" t="s">
        <v>16</v>
      </c>
      <c r="F734" s="240">
        <v>193.6</v>
      </c>
      <c r="G734" s="2">
        <f t="shared" si="12"/>
        <v>147.9</v>
      </c>
    </row>
    <row r="735" spans="1:7">
      <c r="A735" s="7">
        <v>45434</v>
      </c>
      <c r="B735" s="526">
        <v>28902</v>
      </c>
      <c r="C735" s="526" t="s">
        <v>23</v>
      </c>
      <c r="D735" t="s">
        <v>17</v>
      </c>
      <c r="F735" s="240">
        <v>147.9</v>
      </c>
      <c r="G735" s="2">
        <f t="shared" si="12"/>
        <v>0</v>
      </c>
    </row>
    <row r="736" spans="1:7">
      <c r="A736" s="6">
        <v>45412</v>
      </c>
      <c r="B736" s="525" t="s">
        <v>14</v>
      </c>
      <c r="C736" s="64" t="s">
        <v>24</v>
      </c>
      <c r="D736" t="s">
        <v>16</v>
      </c>
      <c r="E736" s="240">
        <v>192.4</v>
      </c>
      <c r="G736" s="2">
        <f t="shared" si="12"/>
        <v>192.4</v>
      </c>
    </row>
    <row r="737" spans="1:11">
      <c r="A737"/>
      <c r="B737" s="526"/>
      <c r="C737" s="65"/>
      <c r="D737" t="s">
        <v>17</v>
      </c>
      <c r="E737" s="240">
        <v>162.69999999999999</v>
      </c>
      <c r="G737" s="2">
        <f t="shared" si="12"/>
        <v>355.1</v>
      </c>
      <c r="I737" s="324"/>
      <c r="J737" s="324"/>
      <c r="K737" s="324"/>
    </row>
    <row r="738" spans="1:11">
      <c r="A738"/>
      <c r="B738" s="526"/>
      <c r="C738" s="65"/>
      <c r="D738" t="s">
        <v>18</v>
      </c>
      <c r="E738" s="240">
        <v>60</v>
      </c>
      <c r="G738" s="2">
        <f t="shared" si="12"/>
        <v>415.1</v>
      </c>
      <c r="I738" s="525"/>
      <c r="K738" s="240"/>
    </row>
    <row r="739" spans="1:11">
      <c r="A739"/>
      <c r="B739" s="526"/>
      <c r="C739" s="65"/>
      <c r="D739" t="s">
        <v>19</v>
      </c>
      <c r="E739" s="240">
        <v>5</v>
      </c>
      <c r="G739" s="2">
        <f t="shared" si="12"/>
        <v>420.1</v>
      </c>
      <c r="H739" s="37"/>
      <c r="I739" s="526"/>
      <c r="K739" s="240"/>
    </row>
    <row r="740" spans="1:11">
      <c r="A740" s="7">
        <v>45432</v>
      </c>
      <c r="B740" s="526">
        <v>28885</v>
      </c>
      <c r="C740" s="526" t="s">
        <v>24</v>
      </c>
      <c r="D740" t="s">
        <v>18</v>
      </c>
      <c r="F740" s="2">
        <v>60</v>
      </c>
      <c r="G740" s="2">
        <f t="shared" si="12"/>
        <v>360.1</v>
      </c>
      <c r="I740" s="64"/>
      <c r="K740" s="240"/>
    </row>
    <row r="741" spans="1:11">
      <c r="A741" s="7">
        <v>45432</v>
      </c>
      <c r="B741" s="526">
        <v>28885</v>
      </c>
      <c r="C741" s="526" t="s">
        <v>24</v>
      </c>
      <c r="D741" t="s">
        <v>19</v>
      </c>
      <c r="F741" s="2">
        <v>5</v>
      </c>
      <c r="G741" s="2">
        <f t="shared" si="12"/>
        <v>355.1</v>
      </c>
      <c r="I741" s="65"/>
      <c r="K741" s="240"/>
    </row>
    <row r="742" spans="1:11">
      <c r="A742" s="7">
        <v>45462</v>
      </c>
      <c r="B742" s="526">
        <v>29043</v>
      </c>
      <c r="C742" s="526" t="s">
        <v>24</v>
      </c>
      <c r="D742" t="s">
        <v>16</v>
      </c>
      <c r="F742" s="2">
        <v>192.4</v>
      </c>
      <c r="G742" s="2">
        <f t="shared" si="12"/>
        <v>162.70000000000002</v>
      </c>
      <c r="I742" s="65"/>
      <c r="K742" s="240"/>
    </row>
    <row r="743" spans="1:11">
      <c r="A743" s="7">
        <v>45462</v>
      </c>
      <c r="B743" s="526">
        <v>29043</v>
      </c>
      <c r="C743" s="526" t="s">
        <v>24</v>
      </c>
      <c r="D743" t="s">
        <v>17</v>
      </c>
      <c r="F743" s="2">
        <v>162.69999999999999</v>
      </c>
      <c r="G743" s="2">
        <f t="shared" si="12"/>
        <v>0</v>
      </c>
      <c r="I743" s="65"/>
      <c r="K743" s="240"/>
    </row>
    <row r="744" spans="1:11">
      <c r="A744" s="44">
        <v>45443</v>
      </c>
      <c r="B744" s="525" t="s">
        <v>14</v>
      </c>
      <c r="C744" s="525" t="s">
        <v>25</v>
      </c>
      <c r="D744" t="s">
        <v>16</v>
      </c>
      <c r="E744" s="240">
        <v>175.1</v>
      </c>
      <c r="G744" s="2">
        <f t="shared" si="12"/>
        <v>175.1</v>
      </c>
      <c r="J744" s="37"/>
      <c r="K744" s="37"/>
    </row>
    <row r="745" spans="1:11">
      <c r="B745" s="526"/>
      <c r="C745" s="526"/>
      <c r="D745" t="s">
        <v>17</v>
      </c>
      <c r="E745" s="240">
        <v>202.6</v>
      </c>
      <c r="G745" s="2">
        <f t="shared" si="12"/>
        <v>377.7</v>
      </c>
    </row>
    <row r="746" spans="1:11">
      <c r="B746" s="526"/>
      <c r="C746" s="526"/>
      <c r="D746" t="s">
        <v>18</v>
      </c>
      <c r="E746" s="240">
        <v>60</v>
      </c>
      <c r="G746" s="2">
        <f t="shared" si="12"/>
        <v>437.7</v>
      </c>
    </row>
    <row r="747" spans="1:11">
      <c r="B747" s="526"/>
      <c r="C747" s="526"/>
      <c r="D747" t="s">
        <v>19</v>
      </c>
      <c r="E747" s="240">
        <v>5</v>
      </c>
      <c r="G747" s="2">
        <f t="shared" si="12"/>
        <v>442.7</v>
      </c>
    </row>
    <row r="748" spans="1:11">
      <c r="A748" s="7">
        <v>45464</v>
      </c>
      <c r="B748" s="526">
        <v>29059</v>
      </c>
      <c r="C748" s="526" t="s">
        <v>25</v>
      </c>
      <c r="D748" t="s">
        <v>18</v>
      </c>
      <c r="F748" s="240">
        <v>60</v>
      </c>
      <c r="G748" s="2">
        <f t="shared" si="12"/>
        <v>382.7</v>
      </c>
    </row>
    <row r="749" spans="1:11">
      <c r="A749" s="7">
        <v>45464</v>
      </c>
      <c r="B749" s="526">
        <v>29059</v>
      </c>
      <c r="C749" s="526" t="s">
        <v>25</v>
      </c>
      <c r="D749" t="s">
        <v>19</v>
      </c>
      <c r="F749" s="240">
        <v>5</v>
      </c>
      <c r="G749" s="2">
        <f t="shared" si="12"/>
        <v>377.7</v>
      </c>
    </row>
    <row r="750" spans="1:11">
      <c r="A750" s="7">
        <v>45483</v>
      </c>
      <c r="B750" s="526">
        <v>29293</v>
      </c>
      <c r="C750" s="526" t="s">
        <v>25</v>
      </c>
      <c r="D750" t="s">
        <v>16</v>
      </c>
      <c r="F750" s="240">
        <v>175.1</v>
      </c>
      <c r="G750" s="2">
        <f t="shared" si="12"/>
        <v>202.6</v>
      </c>
    </row>
    <row r="751" spans="1:11">
      <c r="A751" s="7">
        <v>45483</v>
      </c>
      <c r="B751" s="526">
        <v>29293</v>
      </c>
      <c r="C751" s="526" t="s">
        <v>25</v>
      </c>
      <c r="D751" t="s">
        <v>17</v>
      </c>
      <c r="F751" s="240">
        <v>202.6</v>
      </c>
      <c r="G751" s="2">
        <f t="shared" si="12"/>
        <v>0</v>
      </c>
    </row>
    <row r="752" spans="1:11">
      <c r="A752" s="88">
        <v>45473</v>
      </c>
      <c r="B752" s="525" t="s">
        <v>14</v>
      </c>
      <c r="C752" s="525" t="s">
        <v>26</v>
      </c>
      <c r="D752" t="s">
        <v>16</v>
      </c>
      <c r="E752" s="240">
        <v>170.1</v>
      </c>
      <c r="G752" s="2">
        <f t="shared" si="12"/>
        <v>170.1</v>
      </c>
    </row>
    <row r="753" spans="1:12">
      <c r="A753" s="86"/>
      <c r="B753" s="526"/>
      <c r="C753" s="526"/>
      <c r="D753" t="s">
        <v>17</v>
      </c>
      <c r="E753" s="240">
        <v>169.8</v>
      </c>
      <c r="G753" s="2">
        <f t="shared" si="12"/>
        <v>339.9</v>
      </c>
      <c r="K753" s="240"/>
    </row>
    <row r="754" spans="1:12">
      <c r="A754" s="86"/>
      <c r="B754" s="526"/>
      <c r="C754" s="526"/>
      <c r="D754" t="s">
        <v>18</v>
      </c>
      <c r="E754" s="240">
        <v>60</v>
      </c>
      <c r="G754" s="2">
        <f t="shared" si="12"/>
        <v>399.9</v>
      </c>
      <c r="I754" s="525"/>
      <c r="K754" s="240"/>
    </row>
    <row r="755" spans="1:12">
      <c r="A755" s="86"/>
      <c r="B755" s="526"/>
      <c r="C755" s="526"/>
      <c r="D755" t="s">
        <v>19</v>
      </c>
      <c r="E755" s="240">
        <v>5</v>
      </c>
      <c r="G755" s="2">
        <f t="shared" si="12"/>
        <v>404.9</v>
      </c>
      <c r="I755" s="526"/>
      <c r="K755" s="240"/>
      <c r="L755" s="37"/>
    </row>
    <row r="756" spans="1:12">
      <c r="A756" s="7">
        <v>45483</v>
      </c>
      <c r="B756" s="526">
        <v>29293</v>
      </c>
      <c r="C756" s="526" t="s">
        <v>26</v>
      </c>
      <c r="D756" t="s">
        <v>18</v>
      </c>
      <c r="F756" s="2">
        <v>60</v>
      </c>
      <c r="G756" s="2">
        <f t="shared" si="12"/>
        <v>344.9</v>
      </c>
      <c r="I756" s="525"/>
      <c r="K756" s="240"/>
    </row>
    <row r="757" spans="1:12">
      <c r="A757" s="7">
        <v>45483</v>
      </c>
      <c r="B757" s="526">
        <v>29293</v>
      </c>
      <c r="C757" s="526" t="s">
        <v>26</v>
      </c>
      <c r="D757" t="s">
        <v>19</v>
      </c>
      <c r="F757" s="2">
        <v>5</v>
      </c>
      <c r="G757" s="2">
        <f t="shared" si="12"/>
        <v>339.9</v>
      </c>
    </row>
    <row r="758" spans="1:12">
      <c r="A758" s="7">
        <v>45532</v>
      </c>
      <c r="B758" s="526">
        <v>29578</v>
      </c>
      <c r="C758" s="526" t="s">
        <v>26</v>
      </c>
      <c r="D758" t="s">
        <v>16</v>
      </c>
      <c r="F758" s="2">
        <v>170.1</v>
      </c>
      <c r="G758" s="2">
        <f t="shared" si="12"/>
        <v>169.79999999999998</v>
      </c>
    </row>
    <row r="759" spans="1:12">
      <c r="A759" s="7">
        <v>45532</v>
      </c>
      <c r="B759" s="526">
        <v>29578</v>
      </c>
      <c r="C759" s="526" t="s">
        <v>26</v>
      </c>
      <c r="D759" t="s">
        <v>17</v>
      </c>
      <c r="F759" s="2">
        <v>169.8</v>
      </c>
      <c r="G759" s="2">
        <f t="shared" si="12"/>
        <v>0</v>
      </c>
      <c r="I759" s="526"/>
      <c r="K759" s="240"/>
    </row>
    <row r="760" spans="1:12">
      <c r="A760" s="44">
        <v>45504</v>
      </c>
      <c r="B760" s="525" t="s">
        <v>14</v>
      </c>
      <c r="C760" s="525" t="s">
        <v>27</v>
      </c>
      <c r="D760" t="s">
        <v>16</v>
      </c>
      <c r="E760" s="240">
        <v>166.9</v>
      </c>
      <c r="G760" s="2">
        <f t="shared" si="12"/>
        <v>166.9</v>
      </c>
      <c r="I760" s="525"/>
      <c r="K760" s="26"/>
    </row>
    <row r="761" spans="1:12">
      <c r="B761" s="526"/>
      <c r="C761" s="526"/>
      <c r="D761" t="s">
        <v>17</v>
      </c>
      <c r="E761" s="240">
        <v>201.5</v>
      </c>
      <c r="G761" s="2">
        <f t="shared" si="12"/>
        <v>368.4</v>
      </c>
      <c r="I761" s="526"/>
      <c r="K761" s="26"/>
    </row>
    <row r="762" spans="1:12">
      <c r="B762" s="526"/>
      <c r="C762" s="526"/>
      <c r="D762" t="s">
        <v>18</v>
      </c>
      <c r="E762" s="240">
        <v>60</v>
      </c>
      <c r="G762" s="2">
        <f t="shared" si="12"/>
        <v>428.4</v>
      </c>
      <c r="K762" s="37"/>
    </row>
    <row r="763" spans="1:12">
      <c r="B763" s="526"/>
      <c r="C763" s="526"/>
      <c r="D763" t="s">
        <v>19</v>
      </c>
      <c r="E763" s="240">
        <v>5</v>
      </c>
      <c r="G763" s="2">
        <f t="shared" si="12"/>
        <v>433.4</v>
      </c>
      <c r="J763" s="240"/>
      <c r="L763" s="37"/>
    </row>
    <row r="764" spans="1:12">
      <c r="B764" s="526"/>
      <c r="C764" s="526"/>
      <c r="D764" t="s">
        <v>107</v>
      </c>
      <c r="E764" s="240">
        <v>250</v>
      </c>
      <c r="G764" s="2">
        <f t="shared" si="12"/>
        <v>683.4</v>
      </c>
      <c r="J764" s="240"/>
    </row>
    <row r="765" spans="1:12">
      <c r="A765" s="7">
        <v>45492</v>
      </c>
      <c r="B765" s="526">
        <v>29367</v>
      </c>
      <c r="C765" s="526" t="s">
        <v>27</v>
      </c>
      <c r="D765" t="s">
        <v>18</v>
      </c>
      <c r="F765" s="2">
        <v>60</v>
      </c>
      <c r="G765" s="2">
        <f t="shared" si="12"/>
        <v>623.4</v>
      </c>
      <c r="J765" s="240"/>
    </row>
    <row r="766" spans="1:12">
      <c r="A766" s="7">
        <v>45492</v>
      </c>
      <c r="B766" s="526">
        <v>29367</v>
      </c>
      <c r="C766" s="526" t="s">
        <v>27</v>
      </c>
      <c r="D766" t="s">
        <v>19</v>
      </c>
      <c r="F766" s="2">
        <v>5</v>
      </c>
      <c r="G766" s="2">
        <f t="shared" si="12"/>
        <v>618.4</v>
      </c>
      <c r="J766" s="37"/>
    </row>
    <row r="767" spans="1:12">
      <c r="A767" s="7">
        <v>45553</v>
      </c>
      <c r="B767" s="526">
        <v>29689</v>
      </c>
      <c r="C767" s="526" t="s">
        <v>27</v>
      </c>
      <c r="D767" t="s">
        <v>16</v>
      </c>
      <c r="F767" s="2">
        <v>166.9</v>
      </c>
      <c r="G767" s="2">
        <f t="shared" si="12"/>
        <v>451.5</v>
      </c>
      <c r="J767" s="37"/>
    </row>
    <row r="768" spans="1:12">
      <c r="A768" s="7">
        <v>45553</v>
      </c>
      <c r="B768" s="526">
        <v>29689</v>
      </c>
      <c r="C768" s="526" t="s">
        <v>27</v>
      </c>
      <c r="D768" t="s">
        <v>17</v>
      </c>
      <c r="F768" s="2">
        <v>201.5</v>
      </c>
      <c r="G768" s="2">
        <f t="shared" si="12"/>
        <v>250</v>
      </c>
      <c r="J768" s="37"/>
    </row>
    <row r="769" spans="1:11">
      <c r="A769" s="7">
        <v>45499</v>
      </c>
      <c r="B769" s="526">
        <v>29428</v>
      </c>
      <c r="C769" s="526" t="s">
        <v>27</v>
      </c>
      <c r="D769" t="s">
        <v>107</v>
      </c>
      <c r="F769" s="2">
        <v>250</v>
      </c>
      <c r="G769" s="2">
        <f t="shared" si="12"/>
        <v>0</v>
      </c>
      <c r="J769" s="37"/>
    </row>
    <row r="770" spans="1:11">
      <c r="A770" s="44">
        <v>45535</v>
      </c>
      <c r="B770" s="525" t="s">
        <v>14</v>
      </c>
      <c r="C770" s="525" t="s">
        <v>81</v>
      </c>
      <c r="D770" t="s">
        <v>16</v>
      </c>
      <c r="E770" s="240">
        <v>167.4</v>
      </c>
      <c r="F770" s="240"/>
      <c r="G770" s="2">
        <f t="shared" si="12"/>
        <v>167.4</v>
      </c>
      <c r="K770" s="37"/>
    </row>
    <row r="771" spans="1:11">
      <c r="B771" s="526"/>
      <c r="C771" s="526"/>
      <c r="D771" t="s">
        <v>17</v>
      </c>
      <c r="E771" s="240">
        <v>174.2</v>
      </c>
      <c r="F771" s="240"/>
      <c r="G771" s="2">
        <f t="shared" si="12"/>
        <v>341.6</v>
      </c>
    </row>
    <row r="772" spans="1:11">
      <c r="B772" s="526"/>
      <c r="C772" s="526"/>
      <c r="D772" t="s">
        <v>18</v>
      </c>
      <c r="E772" s="240">
        <v>60</v>
      </c>
      <c r="F772" s="240"/>
      <c r="G772" s="2">
        <f t="shared" si="12"/>
        <v>401.6</v>
      </c>
    </row>
    <row r="773" spans="1:11">
      <c r="B773" s="526"/>
      <c r="C773" s="526"/>
      <c r="D773" t="s">
        <v>19</v>
      </c>
      <c r="E773" s="240">
        <v>5</v>
      </c>
      <c r="F773" s="240"/>
      <c r="G773" s="2">
        <f t="shared" si="12"/>
        <v>406.6</v>
      </c>
    </row>
    <row r="774" spans="1:11">
      <c r="A774" s="7">
        <v>45539</v>
      </c>
      <c r="B774" s="526">
        <v>29616</v>
      </c>
      <c r="C774" s="526" t="s">
        <v>81</v>
      </c>
      <c r="D774" t="s">
        <v>18</v>
      </c>
      <c r="E774" s="240"/>
      <c r="F774" s="240">
        <v>60</v>
      </c>
      <c r="G774" s="2">
        <f t="shared" si="12"/>
        <v>346.6</v>
      </c>
    </row>
    <row r="775" spans="1:11">
      <c r="A775" s="7">
        <v>45539</v>
      </c>
      <c r="B775" s="526">
        <v>29616</v>
      </c>
      <c r="C775" s="526" t="s">
        <v>81</v>
      </c>
      <c r="D775" t="s">
        <v>19</v>
      </c>
      <c r="E775" s="240"/>
      <c r="F775" s="240">
        <v>5</v>
      </c>
      <c r="G775" s="2">
        <f t="shared" si="12"/>
        <v>341.6</v>
      </c>
    </row>
    <row r="776" spans="1:11">
      <c r="A776" s="7">
        <v>45567</v>
      </c>
      <c r="B776" s="526">
        <v>29751</v>
      </c>
      <c r="C776" s="526" t="s">
        <v>81</v>
      </c>
      <c r="D776" t="s">
        <v>16</v>
      </c>
      <c r="F776" s="2">
        <v>150</v>
      </c>
      <c r="G776" s="2">
        <f t="shared" si="12"/>
        <v>191.60000000000002</v>
      </c>
    </row>
    <row r="777" spans="1:11">
      <c r="A777" s="7">
        <v>45581</v>
      </c>
      <c r="B777" s="526">
        <v>29811</v>
      </c>
      <c r="C777" s="526" t="s">
        <v>81</v>
      </c>
      <c r="D777" t="s">
        <v>16</v>
      </c>
      <c r="F777" s="2">
        <v>17.399999999999999</v>
      </c>
      <c r="G777" s="2">
        <f t="shared" si="12"/>
        <v>174.20000000000002</v>
      </c>
    </row>
    <row r="778" spans="1:11">
      <c r="A778" s="7">
        <v>45581</v>
      </c>
      <c r="B778" s="526">
        <v>29811</v>
      </c>
      <c r="C778" s="526" t="s">
        <v>81</v>
      </c>
      <c r="D778" t="s">
        <v>17</v>
      </c>
      <c r="F778" s="2">
        <v>174.2</v>
      </c>
      <c r="G778" s="2">
        <f t="shared" si="12"/>
        <v>0</v>
      </c>
    </row>
    <row r="779" spans="1:11">
      <c r="A779" s="44">
        <v>45565</v>
      </c>
      <c r="B779" s="525" t="s">
        <v>14</v>
      </c>
      <c r="C779" s="525" t="s">
        <v>53</v>
      </c>
      <c r="D779" t="s">
        <v>16</v>
      </c>
      <c r="E779" s="26">
        <v>168.3</v>
      </c>
      <c r="F779" s="240"/>
      <c r="G779" s="2">
        <f t="shared" si="12"/>
        <v>168.3</v>
      </c>
    </row>
    <row r="780" spans="1:11">
      <c r="B780" s="526"/>
      <c r="C780" s="526"/>
      <c r="D780" t="s">
        <v>17</v>
      </c>
      <c r="E780" s="26">
        <v>191.3</v>
      </c>
      <c r="F780" s="240"/>
      <c r="G780" s="2">
        <f t="shared" si="12"/>
        <v>359.6</v>
      </c>
    </row>
    <row r="781" spans="1:11">
      <c r="B781" s="526"/>
      <c r="C781" s="526"/>
      <c r="D781" t="s">
        <v>18</v>
      </c>
      <c r="E781" s="26">
        <v>60</v>
      </c>
      <c r="F781" s="240"/>
      <c r="G781" s="2">
        <f t="shared" si="12"/>
        <v>419.6</v>
      </c>
      <c r="I781" s="325"/>
      <c r="J781" s="325"/>
    </row>
    <row r="782" spans="1:11">
      <c r="B782" s="526"/>
      <c r="C782" s="526"/>
      <c r="D782" t="s">
        <v>19</v>
      </c>
      <c r="E782" s="26">
        <v>5</v>
      </c>
      <c r="F782" s="240"/>
      <c r="G782" s="2">
        <f t="shared" si="12"/>
        <v>424.6</v>
      </c>
    </row>
    <row r="783" spans="1:11">
      <c r="A783" s="7">
        <v>45567</v>
      </c>
      <c r="B783" s="526">
        <v>29763</v>
      </c>
      <c r="C783" s="526" t="s">
        <v>53</v>
      </c>
      <c r="D783" t="s">
        <v>18</v>
      </c>
      <c r="F783" s="240">
        <v>60</v>
      </c>
      <c r="G783" s="2">
        <f t="shared" ref="G783:G846" si="13">+G782+E783-F783</f>
        <v>364.6</v>
      </c>
    </row>
    <row r="784" spans="1:11">
      <c r="A784" s="7">
        <v>45567</v>
      </c>
      <c r="B784" s="526">
        <v>29763</v>
      </c>
      <c r="C784" s="526" t="s">
        <v>53</v>
      </c>
      <c r="D784" t="s">
        <v>19</v>
      </c>
      <c r="F784" s="240">
        <v>5</v>
      </c>
      <c r="G784" s="2">
        <f t="shared" si="13"/>
        <v>359.6</v>
      </c>
    </row>
    <row r="785" spans="1:13">
      <c r="A785" s="7">
        <v>45581</v>
      </c>
      <c r="B785" s="526">
        <v>29811</v>
      </c>
      <c r="C785" s="526" t="s">
        <v>53</v>
      </c>
      <c r="D785" t="s">
        <v>16</v>
      </c>
      <c r="F785" s="240">
        <v>168.3</v>
      </c>
      <c r="G785" s="2">
        <f t="shared" si="13"/>
        <v>191.3</v>
      </c>
    </row>
    <row r="786" spans="1:13">
      <c r="A786" s="7">
        <v>45581</v>
      </c>
      <c r="B786" s="526">
        <v>29811</v>
      </c>
      <c r="C786" s="526" t="s">
        <v>53</v>
      </c>
      <c r="D786" t="s">
        <v>17</v>
      </c>
      <c r="F786" s="240">
        <v>191.3</v>
      </c>
      <c r="G786" s="2">
        <f t="shared" si="13"/>
        <v>0</v>
      </c>
      <c r="I786" s="240"/>
    </row>
    <row r="787" spans="1:13">
      <c r="A787" s="88">
        <v>45596</v>
      </c>
      <c r="B787" s="525" t="s">
        <v>14</v>
      </c>
      <c r="C787" s="525" t="s">
        <v>30</v>
      </c>
      <c r="D787" t="s">
        <v>16</v>
      </c>
      <c r="E787" s="240">
        <v>100.9</v>
      </c>
      <c r="F787" s="240"/>
      <c r="G787" s="2">
        <f t="shared" si="13"/>
        <v>100.9</v>
      </c>
      <c r="I787" s="240"/>
    </row>
    <row r="788" spans="1:13">
      <c r="A788" s="86"/>
      <c r="B788" s="526"/>
      <c r="C788" s="526"/>
      <c r="D788" t="s">
        <v>17</v>
      </c>
      <c r="E788" s="240">
        <v>42.4</v>
      </c>
      <c r="F788" s="240"/>
      <c r="G788" s="2">
        <f t="shared" si="13"/>
        <v>143.30000000000001</v>
      </c>
      <c r="I788" s="37"/>
    </row>
    <row r="789" spans="1:13">
      <c r="A789" s="86"/>
      <c r="B789" s="526"/>
      <c r="C789" s="526"/>
      <c r="D789" t="s">
        <v>18</v>
      </c>
      <c r="E789" s="240">
        <v>60</v>
      </c>
      <c r="F789" s="240"/>
      <c r="G789" s="2">
        <f t="shared" si="13"/>
        <v>203.3</v>
      </c>
      <c r="I789" s="37"/>
    </row>
    <row r="790" spans="1:13">
      <c r="A790" s="86"/>
      <c r="B790" s="526"/>
      <c r="C790" s="526"/>
      <c r="D790" t="s">
        <v>19</v>
      </c>
      <c r="E790" s="240">
        <v>5</v>
      </c>
      <c r="F790" s="240"/>
      <c r="G790" s="2">
        <f t="shared" si="13"/>
        <v>208.3</v>
      </c>
    </row>
    <row r="791" spans="1:13">
      <c r="A791" s="7">
        <v>45628</v>
      </c>
      <c r="B791" s="526">
        <v>30062</v>
      </c>
      <c r="C791" s="526" t="s">
        <v>30</v>
      </c>
      <c r="D791" t="s">
        <v>18</v>
      </c>
      <c r="F791" s="240">
        <v>60</v>
      </c>
      <c r="G791" s="2">
        <f t="shared" si="13"/>
        <v>148.30000000000001</v>
      </c>
      <c r="H791" s="37"/>
    </row>
    <row r="792" spans="1:13">
      <c r="A792" s="7">
        <v>45628</v>
      </c>
      <c r="B792" s="526">
        <v>30062</v>
      </c>
      <c r="C792" s="526" t="s">
        <v>30</v>
      </c>
      <c r="D792" t="s">
        <v>19</v>
      </c>
      <c r="F792" s="240">
        <v>5</v>
      </c>
      <c r="G792" s="2">
        <f t="shared" si="13"/>
        <v>143.30000000000001</v>
      </c>
      <c r="I792" s="526"/>
      <c r="J792" t="s">
        <v>748</v>
      </c>
      <c r="K792" s="240"/>
    </row>
    <row r="793" spans="1:13">
      <c r="A793" s="7">
        <v>45629</v>
      </c>
      <c r="B793" s="526">
        <v>30071</v>
      </c>
      <c r="C793" s="526" t="s">
        <v>30</v>
      </c>
      <c r="D793" t="s">
        <v>16</v>
      </c>
      <c r="F793" s="2">
        <v>100.9</v>
      </c>
      <c r="G793" s="2">
        <f t="shared" si="13"/>
        <v>42.400000000000006</v>
      </c>
      <c r="H793">
        <v>2024</v>
      </c>
      <c r="I793" s="525" t="s">
        <v>83</v>
      </c>
      <c r="J793" t="s">
        <v>16</v>
      </c>
      <c r="K793" s="240">
        <v>115.6</v>
      </c>
      <c r="L793" s="240">
        <v>115.6</v>
      </c>
    </row>
    <row r="794" spans="1:13">
      <c r="A794" s="7">
        <v>45629</v>
      </c>
      <c r="B794" s="526">
        <v>30071</v>
      </c>
      <c r="C794" s="526" t="s">
        <v>30</v>
      </c>
      <c r="D794" t="s">
        <v>17</v>
      </c>
      <c r="F794" s="2">
        <v>42.4</v>
      </c>
      <c r="G794" s="2">
        <f t="shared" si="13"/>
        <v>0</v>
      </c>
      <c r="I794" s="526"/>
      <c r="J794" t="s">
        <v>17</v>
      </c>
      <c r="K794" s="240">
        <v>388.2</v>
      </c>
      <c r="L794" s="240">
        <v>388.2</v>
      </c>
    </row>
    <row r="795" spans="1:13">
      <c r="A795" s="88">
        <v>45626</v>
      </c>
      <c r="B795" s="525" t="s">
        <v>14</v>
      </c>
      <c r="C795" s="525" t="s">
        <v>83</v>
      </c>
      <c r="D795" t="s">
        <v>16</v>
      </c>
      <c r="E795" s="240">
        <v>115.6</v>
      </c>
      <c r="G795" s="2">
        <f t="shared" si="13"/>
        <v>115.6</v>
      </c>
      <c r="I795" s="525" t="s">
        <v>34</v>
      </c>
      <c r="J795" t="s">
        <v>16</v>
      </c>
      <c r="K795" s="263">
        <v>135.69999999999999</v>
      </c>
      <c r="L795" s="37">
        <f>SUM(L793:L794)</f>
        <v>503.79999999999995</v>
      </c>
      <c r="M795" s="37">
        <f>520-L795</f>
        <v>16.200000000000045</v>
      </c>
    </row>
    <row r="796" spans="1:13">
      <c r="A796" s="86"/>
      <c r="B796" s="526"/>
      <c r="C796" s="526"/>
      <c r="D796" t="s">
        <v>17</v>
      </c>
      <c r="E796" s="240">
        <v>388.2</v>
      </c>
      <c r="G796" s="2">
        <f t="shared" si="13"/>
        <v>503.79999999999995</v>
      </c>
      <c r="I796" s="526"/>
      <c r="J796" t="s">
        <v>17</v>
      </c>
      <c r="K796" s="263">
        <v>203.6</v>
      </c>
    </row>
    <row r="797" spans="1:13">
      <c r="A797" s="86"/>
      <c r="B797" s="526"/>
      <c r="C797" s="526"/>
      <c r="D797" t="s">
        <v>18</v>
      </c>
      <c r="E797" s="240">
        <v>60</v>
      </c>
      <c r="G797" s="2">
        <f t="shared" si="13"/>
        <v>563.79999999999995</v>
      </c>
      <c r="K797" s="37">
        <f>SUM(K793:K796)</f>
        <v>843.1</v>
      </c>
    </row>
    <row r="798" spans="1:13">
      <c r="A798" s="86"/>
      <c r="B798" s="526"/>
      <c r="C798" s="526"/>
      <c r="D798" t="s">
        <v>19</v>
      </c>
      <c r="E798" s="240">
        <v>5</v>
      </c>
      <c r="G798" s="2">
        <f t="shared" si="13"/>
        <v>568.79999999999995</v>
      </c>
    </row>
    <row r="799" spans="1:13">
      <c r="A799" s="86">
        <v>45647</v>
      </c>
      <c r="B799" s="526">
        <v>30199</v>
      </c>
      <c r="C799" s="526" t="s">
        <v>83</v>
      </c>
      <c r="D799" t="s">
        <v>18</v>
      </c>
      <c r="F799" s="240">
        <v>60</v>
      </c>
      <c r="G799" s="2">
        <f t="shared" si="13"/>
        <v>508.79999999999995</v>
      </c>
    </row>
    <row r="800" spans="1:13">
      <c r="A800" s="86">
        <v>45647</v>
      </c>
      <c r="B800" s="526">
        <v>30199</v>
      </c>
      <c r="C800" s="526" t="s">
        <v>83</v>
      </c>
      <c r="D800" t="s">
        <v>19</v>
      </c>
      <c r="F800" s="240">
        <v>5</v>
      </c>
      <c r="G800" s="2">
        <f t="shared" si="13"/>
        <v>503.79999999999995</v>
      </c>
    </row>
    <row r="801" spans="1:14">
      <c r="A801" s="86">
        <v>45679</v>
      </c>
      <c r="B801" s="526">
        <v>30341</v>
      </c>
      <c r="C801" s="526" t="s">
        <v>83</v>
      </c>
      <c r="D801" t="s">
        <v>16</v>
      </c>
      <c r="F801" s="240">
        <v>115.6</v>
      </c>
      <c r="G801" s="2">
        <f t="shared" si="13"/>
        <v>388.19999999999993</v>
      </c>
    </row>
    <row r="802" spans="1:14">
      <c r="A802" s="86">
        <v>45679</v>
      </c>
      <c r="B802" s="526">
        <v>30341</v>
      </c>
      <c r="C802" s="526" t="s">
        <v>83</v>
      </c>
      <c r="D802" t="s">
        <v>17</v>
      </c>
      <c r="F802" s="240">
        <v>388.2</v>
      </c>
      <c r="G802" s="2">
        <f t="shared" si="13"/>
        <v>0</v>
      </c>
    </row>
    <row r="803" spans="1:14">
      <c r="A803" s="44">
        <v>45657</v>
      </c>
      <c r="B803" s="525" t="s">
        <v>14</v>
      </c>
      <c r="C803" s="525" t="s">
        <v>34</v>
      </c>
      <c r="D803" t="s">
        <v>16</v>
      </c>
      <c r="E803" s="263">
        <v>135.69999999999999</v>
      </c>
      <c r="G803" s="2">
        <f t="shared" si="13"/>
        <v>135.69999999999999</v>
      </c>
    </row>
    <row r="804" spans="1:14">
      <c r="B804" s="526"/>
      <c r="C804" s="526"/>
      <c r="D804" t="s">
        <v>17</v>
      </c>
      <c r="E804" s="263">
        <v>203.6</v>
      </c>
      <c r="G804" s="2">
        <f t="shared" si="13"/>
        <v>339.29999999999995</v>
      </c>
      <c r="J804" s="525" t="s">
        <v>34</v>
      </c>
      <c r="K804" t="s">
        <v>16</v>
      </c>
      <c r="L804" s="263">
        <v>135.69999999999999</v>
      </c>
    </row>
    <row r="805" spans="1:14">
      <c r="B805" s="526"/>
      <c r="C805" s="526"/>
      <c r="D805" t="s">
        <v>18</v>
      </c>
      <c r="E805" s="263">
        <v>60</v>
      </c>
      <c r="G805" s="2">
        <f t="shared" si="13"/>
        <v>399.29999999999995</v>
      </c>
      <c r="J805" s="526"/>
      <c r="K805" t="s">
        <v>17</v>
      </c>
      <c r="L805" s="263">
        <v>203.6</v>
      </c>
    </row>
    <row r="806" spans="1:14">
      <c r="B806" s="526"/>
      <c r="C806" s="526"/>
      <c r="D806" t="s">
        <v>19</v>
      </c>
      <c r="E806" s="263">
        <v>5</v>
      </c>
      <c r="G806" s="2">
        <f t="shared" si="13"/>
        <v>404.29999999999995</v>
      </c>
      <c r="J806" s="525"/>
      <c r="L806" s="240">
        <f>SUM(L804:L805)</f>
        <v>339.29999999999995</v>
      </c>
    </row>
    <row r="807" spans="1:14">
      <c r="A807" s="7">
        <v>45664</v>
      </c>
      <c r="B807" s="526">
        <v>30269</v>
      </c>
      <c r="C807" s="526" t="s">
        <v>34</v>
      </c>
      <c r="D807" t="s">
        <v>18</v>
      </c>
      <c r="F807" s="240">
        <v>60</v>
      </c>
      <c r="G807" s="2">
        <f t="shared" si="13"/>
        <v>344.29999999999995</v>
      </c>
      <c r="J807" s="526"/>
      <c r="L807" s="240"/>
    </row>
    <row r="808" spans="1:14">
      <c r="A808" s="7">
        <v>45664</v>
      </c>
      <c r="B808" s="526">
        <v>30269</v>
      </c>
      <c r="C808" s="526" t="s">
        <v>34</v>
      </c>
      <c r="D808" t="s">
        <v>19</v>
      </c>
      <c r="F808" s="240">
        <v>5</v>
      </c>
      <c r="G808" s="2">
        <f t="shared" si="13"/>
        <v>339.29999999999995</v>
      </c>
      <c r="J808" s="525" t="s">
        <v>15</v>
      </c>
      <c r="K808" t="s">
        <v>16</v>
      </c>
      <c r="L808" s="240">
        <v>124.2</v>
      </c>
    </row>
    <row r="809" spans="1:14">
      <c r="A809" s="7">
        <v>45728</v>
      </c>
      <c r="B809" s="526">
        <v>30633</v>
      </c>
      <c r="C809" s="526" t="s">
        <v>34</v>
      </c>
      <c r="D809" t="s">
        <v>16</v>
      </c>
      <c r="F809" s="240">
        <v>135.69999999999999</v>
      </c>
      <c r="G809" s="2">
        <f t="shared" si="13"/>
        <v>203.59999999999997</v>
      </c>
      <c r="J809" s="525"/>
      <c r="L809" s="240"/>
    </row>
    <row r="810" spans="1:14">
      <c r="A810" s="7">
        <v>45728</v>
      </c>
      <c r="B810" s="526">
        <v>30633</v>
      </c>
      <c r="C810" s="526" t="s">
        <v>34</v>
      </c>
      <c r="D810" t="s">
        <v>17</v>
      </c>
      <c r="F810" s="240">
        <v>203.6</v>
      </c>
      <c r="G810" s="2">
        <f t="shared" si="13"/>
        <v>0</v>
      </c>
      <c r="J810" s="525"/>
      <c r="L810" s="240"/>
    </row>
    <row r="811" spans="1:14">
      <c r="A811" s="88">
        <v>45688</v>
      </c>
      <c r="B811" s="525" t="s">
        <v>14</v>
      </c>
      <c r="C811" s="525" t="s">
        <v>15</v>
      </c>
      <c r="D811" t="s">
        <v>16</v>
      </c>
      <c r="E811" s="240">
        <v>124.2</v>
      </c>
      <c r="G811" s="2">
        <f t="shared" si="13"/>
        <v>124.2</v>
      </c>
      <c r="J811" s="526"/>
      <c r="K811" t="s">
        <v>17</v>
      </c>
      <c r="L811" s="240">
        <v>110.2</v>
      </c>
    </row>
    <row r="812" spans="1:14">
      <c r="A812" s="86"/>
      <c r="B812" s="526"/>
      <c r="C812" s="526"/>
      <c r="D812" t="s">
        <v>17</v>
      </c>
      <c r="E812" s="240">
        <v>110.2</v>
      </c>
      <c r="G812" s="2">
        <f t="shared" si="13"/>
        <v>234.4</v>
      </c>
      <c r="L812" s="37">
        <f>SUM(L808:L811)</f>
        <v>234.4</v>
      </c>
    </row>
    <row r="813" spans="1:14">
      <c r="A813" s="86"/>
      <c r="B813" s="526"/>
      <c r="C813" s="526"/>
      <c r="D813" t="s">
        <v>18</v>
      </c>
      <c r="E813" s="240">
        <v>60</v>
      </c>
      <c r="G813" s="2">
        <f t="shared" si="13"/>
        <v>294.39999999999998</v>
      </c>
    </row>
    <row r="814" spans="1:14">
      <c r="A814" s="86"/>
      <c r="B814" s="526"/>
      <c r="C814" s="526"/>
      <c r="D814" t="s">
        <v>19</v>
      </c>
      <c r="E814" s="240">
        <v>5</v>
      </c>
      <c r="G814" s="2">
        <f t="shared" si="13"/>
        <v>299.39999999999998</v>
      </c>
    </row>
    <row r="815" spans="1:14">
      <c r="A815" s="7">
        <v>45705</v>
      </c>
      <c r="B815" s="526">
        <v>30467</v>
      </c>
      <c r="C815" s="526" t="s">
        <v>15</v>
      </c>
      <c r="D815" t="s">
        <v>18</v>
      </c>
      <c r="F815" s="240">
        <v>60</v>
      </c>
      <c r="G815" s="2">
        <f t="shared" si="13"/>
        <v>239.39999999999998</v>
      </c>
    </row>
    <row r="816" spans="1:14">
      <c r="A816" s="7">
        <v>45705</v>
      </c>
      <c r="B816" s="526">
        <v>30467</v>
      </c>
      <c r="C816" s="526" t="s">
        <v>15</v>
      </c>
      <c r="D816" t="s">
        <v>19</v>
      </c>
      <c r="F816" s="240">
        <v>5</v>
      </c>
      <c r="G816" s="2">
        <f t="shared" si="13"/>
        <v>234.39999999999998</v>
      </c>
      <c r="L816">
        <v>350</v>
      </c>
      <c r="M816">
        <v>339.3</v>
      </c>
      <c r="N816">
        <f>L816-M816</f>
        <v>10.699999999999989</v>
      </c>
    </row>
    <row r="817" spans="1:12">
      <c r="A817" s="7">
        <v>45742</v>
      </c>
      <c r="B817" s="526">
        <v>30799</v>
      </c>
      <c r="C817" s="526" t="s">
        <v>15</v>
      </c>
      <c r="D817" t="s">
        <v>16</v>
      </c>
      <c r="F817" s="240">
        <v>124.2</v>
      </c>
      <c r="G817" s="2">
        <f t="shared" si="13"/>
        <v>110.19999999999997</v>
      </c>
    </row>
    <row r="818" spans="1:12">
      <c r="A818" s="7">
        <v>45742</v>
      </c>
      <c r="B818" s="526">
        <v>30799</v>
      </c>
      <c r="C818" s="526" t="s">
        <v>15</v>
      </c>
      <c r="D818" t="s">
        <v>17</v>
      </c>
      <c r="F818" s="240">
        <v>110.2</v>
      </c>
      <c r="G818" s="2">
        <f t="shared" si="13"/>
        <v>0</v>
      </c>
    </row>
    <row r="819" spans="1:12">
      <c r="A819" s="44">
        <v>45716</v>
      </c>
      <c r="B819" s="525" t="s">
        <v>14</v>
      </c>
      <c r="C819" s="525" t="s">
        <v>20</v>
      </c>
      <c r="D819" t="s">
        <v>16</v>
      </c>
      <c r="E819" s="240">
        <v>109.9</v>
      </c>
      <c r="G819" s="2">
        <f t="shared" si="13"/>
        <v>109.9</v>
      </c>
    </row>
    <row r="820" spans="1:12">
      <c r="B820" s="526"/>
      <c r="C820" s="526"/>
      <c r="D820" t="s">
        <v>17</v>
      </c>
      <c r="E820" s="240">
        <v>119.9</v>
      </c>
      <c r="G820" s="2">
        <f t="shared" si="13"/>
        <v>229.8</v>
      </c>
    </row>
    <row r="821" spans="1:12">
      <c r="B821" s="526"/>
      <c r="C821" s="526"/>
      <c r="D821" t="s">
        <v>18</v>
      </c>
      <c r="E821" s="240">
        <v>56</v>
      </c>
      <c r="G821" s="2">
        <f t="shared" si="13"/>
        <v>285.8</v>
      </c>
      <c r="I821" s="525"/>
      <c r="K821" s="240"/>
    </row>
    <row r="822" spans="1:12">
      <c r="B822" s="526"/>
      <c r="C822" s="526"/>
      <c r="D822" t="s">
        <v>19</v>
      </c>
      <c r="E822" s="240">
        <v>5</v>
      </c>
      <c r="G822" s="2">
        <f t="shared" si="13"/>
        <v>290.8</v>
      </c>
      <c r="I822" s="526"/>
      <c r="K822" s="240"/>
    </row>
    <row r="823" spans="1:12">
      <c r="A823" s="7">
        <v>45738</v>
      </c>
      <c r="B823" s="526">
        <v>30701</v>
      </c>
      <c r="C823" s="526" t="s">
        <v>20</v>
      </c>
      <c r="D823" t="s">
        <v>18</v>
      </c>
      <c r="F823" s="2">
        <v>56</v>
      </c>
      <c r="G823" s="2">
        <f t="shared" si="13"/>
        <v>234.8</v>
      </c>
      <c r="I823" s="525"/>
      <c r="K823" s="240"/>
    </row>
    <row r="824" spans="1:12">
      <c r="A824" s="7">
        <v>45738</v>
      </c>
      <c r="B824" s="526">
        <v>30701</v>
      </c>
      <c r="C824" s="526" t="s">
        <v>20</v>
      </c>
      <c r="D824" t="s">
        <v>19</v>
      </c>
      <c r="F824" s="2">
        <v>5</v>
      </c>
      <c r="G824" s="2">
        <f t="shared" si="13"/>
        <v>229.8</v>
      </c>
      <c r="I824" s="526"/>
      <c r="K824" s="240"/>
    </row>
    <row r="825" spans="1:12">
      <c r="A825" s="7">
        <v>45742</v>
      </c>
      <c r="B825" s="526">
        <v>30799</v>
      </c>
      <c r="C825" s="526" t="s">
        <v>20</v>
      </c>
      <c r="D825" t="s">
        <v>16</v>
      </c>
      <c r="F825" s="2">
        <v>109.9</v>
      </c>
      <c r="G825" s="2">
        <f t="shared" si="13"/>
        <v>119.9</v>
      </c>
      <c r="K825" s="37"/>
    </row>
    <row r="826" spans="1:12">
      <c r="A826" s="7">
        <v>45742</v>
      </c>
      <c r="B826" s="526">
        <v>30799</v>
      </c>
      <c r="C826" s="526" t="s">
        <v>20</v>
      </c>
      <c r="D826" t="s">
        <v>17</v>
      </c>
      <c r="F826" s="2">
        <v>119.9</v>
      </c>
      <c r="G826" s="2">
        <f t="shared" si="13"/>
        <v>0</v>
      </c>
      <c r="K826" s="37"/>
    </row>
    <row r="827" spans="1:12">
      <c r="A827" s="44">
        <v>45747</v>
      </c>
      <c r="B827" s="525" t="s">
        <v>14</v>
      </c>
      <c r="C827" s="525" t="s">
        <v>23</v>
      </c>
      <c r="D827" t="s">
        <v>16</v>
      </c>
      <c r="E827" s="240">
        <v>137</v>
      </c>
      <c r="G827" s="2">
        <f t="shared" si="13"/>
        <v>137</v>
      </c>
    </row>
    <row r="828" spans="1:12">
      <c r="B828" s="526"/>
      <c r="C828" s="526"/>
      <c r="D828" t="s">
        <v>17</v>
      </c>
      <c r="E828" s="240">
        <v>85.7</v>
      </c>
      <c r="G828" s="2">
        <f t="shared" si="13"/>
        <v>222.7</v>
      </c>
    </row>
    <row r="829" spans="1:12">
      <c r="B829" s="526"/>
      <c r="C829" s="526"/>
      <c r="D829" t="s">
        <v>18</v>
      </c>
      <c r="E829" s="240">
        <v>60</v>
      </c>
      <c r="G829" s="2">
        <f t="shared" si="13"/>
        <v>282.7</v>
      </c>
    </row>
    <row r="830" spans="1:12">
      <c r="B830" s="526"/>
      <c r="C830" s="526"/>
      <c r="D830" t="s">
        <v>19</v>
      </c>
      <c r="E830" s="240">
        <v>5</v>
      </c>
      <c r="G830" s="2">
        <f t="shared" si="13"/>
        <v>287.7</v>
      </c>
      <c r="I830" s="543" t="s">
        <v>748</v>
      </c>
      <c r="J830" s="543"/>
      <c r="K830" s="543"/>
    </row>
    <row r="831" spans="1:12">
      <c r="A831" s="7">
        <v>45796</v>
      </c>
      <c r="B831" s="526">
        <v>30992</v>
      </c>
      <c r="C831" s="526" t="s">
        <v>23</v>
      </c>
      <c r="D831" t="s">
        <v>18</v>
      </c>
      <c r="E831" s="240"/>
      <c r="F831" s="2">
        <v>60</v>
      </c>
      <c r="G831" s="2">
        <f t="shared" si="13"/>
        <v>227.7</v>
      </c>
      <c r="H831">
        <v>2025</v>
      </c>
      <c r="I831" s="525" t="s">
        <v>24</v>
      </c>
      <c r="J831" t="s">
        <v>16</v>
      </c>
      <c r="L831" s="240">
        <v>135.5</v>
      </c>
    </row>
    <row r="832" spans="1:12">
      <c r="A832" s="7">
        <v>45796</v>
      </c>
      <c r="B832" s="526">
        <v>30992</v>
      </c>
      <c r="C832" s="526" t="s">
        <v>23</v>
      </c>
      <c r="D832" t="s">
        <v>19</v>
      </c>
      <c r="E832" s="240"/>
      <c r="F832" s="2">
        <v>5</v>
      </c>
      <c r="G832" s="2">
        <f t="shared" si="13"/>
        <v>222.7</v>
      </c>
      <c r="I832" s="526"/>
      <c r="J832" t="s">
        <v>17</v>
      </c>
      <c r="L832" s="240">
        <v>111.3</v>
      </c>
    </row>
    <row r="833" spans="1:13">
      <c r="A833" s="7">
        <v>45798</v>
      </c>
      <c r="B833" s="526">
        <v>31019</v>
      </c>
      <c r="C833" s="526" t="s">
        <v>23</v>
      </c>
      <c r="D833" t="s">
        <v>16</v>
      </c>
      <c r="E833" s="240"/>
      <c r="F833" s="2">
        <v>137</v>
      </c>
      <c r="G833" s="2">
        <f t="shared" si="13"/>
        <v>85.699999999999989</v>
      </c>
      <c r="I833" s="525" t="s">
        <v>25</v>
      </c>
      <c r="J833" t="s">
        <v>16</v>
      </c>
      <c r="K833" s="26">
        <v>129.69999999999999</v>
      </c>
    </row>
    <row r="834" spans="1:13">
      <c r="A834" s="7">
        <v>45798</v>
      </c>
      <c r="B834" s="526">
        <v>31019</v>
      </c>
      <c r="C834" s="526" t="s">
        <v>23</v>
      </c>
      <c r="D834" t="s">
        <v>17</v>
      </c>
      <c r="E834" s="240"/>
      <c r="F834" s="2">
        <v>85.7</v>
      </c>
      <c r="G834" s="2">
        <f t="shared" si="13"/>
        <v>0</v>
      </c>
      <c r="I834" s="526"/>
      <c r="J834" t="s">
        <v>17</v>
      </c>
      <c r="K834" s="26">
        <v>28.1</v>
      </c>
    </row>
    <row r="835" spans="1:13">
      <c r="A835" s="88">
        <v>45777</v>
      </c>
      <c r="B835" s="525" t="s">
        <v>14</v>
      </c>
      <c r="C835" s="525" t="s">
        <v>24</v>
      </c>
      <c r="D835" t="s">
        <v>16</v>
      </c>
      <c r="E835" s="240">
        <v>135.5</v>
      </c>
      <c r="G835" s="2">
        <f t="shared" si="13"/>
        <v>135.5</v>
      </c>
      <c r="I835" s="525"/>
      <c r="K835" s="240">
        <f>SUM(K831:K834)</f>
        <v>157.79999999999998</v>
      </c>
      <c r="L835" s="240">
        <f>SUM(L831:L834)</f>
        <v>246.8</v>
      </c>
      <c r="M835" s="37">
        <f>250.3-L835</f>
        <v>3.5</v>
      </c>
    </row>
    <row r="836" spans="1:13">
      <c r="A836" s="86"/>
      <c r="B836" s="526"/>
      <c r="C836" s="526"/>
      <c r="D836" t="s">
        <v>17</v>
      </c>
      <c r="E836" s="240">
        <v>111.3</v>
      </c>
      <c r="G836" s="2">
        <f t="shared" si="13"/>
        <v>246.8</v>
      </c>
      <c r="I836" s="526"/>
      <c r="K836" s="240"/>
    </row>
    <row r="837" spans="1:13">
      <c r="A837" s="86"/>
      <c r="B837" s="526"/>
      <c r="C837" s="526"/>
      <c r="D837" t="s">
        <v>18</v>
      </c>
      <c r="E837" s="240">
        <v>60</v>
      </c>
      <c r="G837" s="2">
        <f t="shared" si="13"/>
        <v>306.8</v>
      </c>
      <c r="K837" s="37"/>
    </row>
    <row r="838" spans="1:13">
      <c r="A838" s="86"/>
      <c r="B838" s="526"/>
      <c r="C838" s="526"/>
      <c r="D838" t="s">
        <v>19</v>
      </c>
      <c r="E838" s="240">
        <v>5</v>
      </c>
      <c r="G838" s="2">
        <f t="shared" si="13"/>
        <v>311.8</v>
      </c>
      <c r="I838" s="525"/>
      <c r="K838" s="240"/>
    </row>
    <row r="839" spans="1:13">
      <c r="A839" s="7">
        <v>45790</v>
      </c>
      <c r="B839" s="526">
        <v>30970</v>
      </c>
      <c r="C839" s="526" t="s">
        <v>24</v>
      </c>
      <c r="D839" t="s">
        <v>18</v>
      </c>
      <c r="F839" s="2">
        <v>60</v>
      </c>
      <c r="G839" s="2">
        <f t="shared" si="13"/>
        <v>251.8</v>
      </c>
      <c r="I839" s="526"/>
      <c r="K839" s="240"/>
    </row>
    <row r="840" spans="1:13">
      <c r="A840" s="7">
        <v>45790</v>
      </c>
      <c r="B840" s="526">
        <v>30970</v>
      </c>
      <c r="C840" s="526" t="s">
        <v>24</v>
      </c>
      <c r="D840" t="s">
        <v>19</v>
      </c>
      <c r="F840" s="2">
        <v>5</v>
      </c>
      <c r="G840" s="2">
        <f t="shared" si="13"/>
        <v>246.8</v>
      </c>
      <c r="K840" s="37"/>
      <c r="L840" s="37"/>
    </row>
    <row r="841" spans="1:13">
      <c r="A841" s="7">
        <v>45833</v>
      </c>
      <c r="B841" s="526">
        <v>31224</v>
      </c>
      <c r="C841" s="526" t="s">
        <v>24</v>
      </c>
      <c r="D841" t="s">
        <v>16</v>
      </c>
      <c r="F841" s="2">
        <v>135.5</v>
      </c>
      <c r="G841" s="2">
        <f t="shared" si="13"/>
        <v>111.30000000000001</v>
      </c>
      <c r="K841" s="37"/>
      <c r="L841" s="37"/>
    </row>
    <row r="842" spans="1:13">
      <c r="A842" s="7">
        <v>45833</v>
      </c>
      <c r="B842" s="526">
        <v>31224</v>
      </c>
      <c r="C842" s="526" t="s">
        <v>24</v>
      </c>
      <c r="D842" t="s">
        <v>17</v>
      </c>
      <c r="F842" s="2">
        <v>111.3</v>
      </c>
      <c r="G842" s="2">
        <f t="shared" si="13"/>
        <v>0</v>
      </c>
      <c r="K842" s="37"/>
      <c r="L842" s="37"/>
    </row>
    <row r="843" spans="1:13">
      <c r="A843" s="44">
        <v>45808</v>
      </c>
      <c r="B843" s="525" t="s">
        <v>14</v>
      </c>
      <c r="C843" s="525" t="s">
        <v>25</v>
      </c>
      <c r="D843" t="s">
        <v>16</v>
      </c>
      <c r="E843" s="26">
        <v>129.69999999999999</v>
      </c>
      <c r="G843" s="2">
        <f t="shared" si="13"/>
        <v>129.69999999999999</v>
      </c>
    </row>
    <row r="844" spans="1:13">
      <c r="B844" s="526"/>
      <c r="C844" s="526"/>
      <c r="D844" t="s">
        <v>17</v>
      </c>
      <c r="E844" s="26">
        <v>28.1</v>
      </c>
      <c r="G844" s="2">
        <f t="shared" si="13"/>
        <v>157.79999999999998</v>
      </c>
    </row>
    <row r="845" spans="1:13">
      <c r="B845" s="526"/>
      <c r="C845" s="526"/>
      <c r="D845" t="s">
        <v>18</v>
      </c>
      <c r="E845" s="26">
        <v>60</v>
      </c>
      <c r="G845" s="2">
        <f t="shared" si="13"/>
        <v>217.79999999999998</v>
      </c>
    </row>
    <row r="846" spans="1:13">
      <c r="B846" s="526"/>
      <c r="C846" s="526"/>
      <c r="D846" t="s">
        <v>19</v>
      </c>
      <c r="E846" s="26">
        <v>5</v>
      </c>
      <c r="G846" s="2">
        <f t="shared" si="13"/>
        <v>222.79999999999998</v>
      </c>
    </row>
    <row r="847" spans="1:13">
      <c r="A847" s="7">
        <v>45810</v>
      </c>
      <c r="B847" s="526">
        <v>31078</v>
      </c>
      <c r="C847" s="526" t="s">
        <v>25</v>
      </c>
      <c r="D847" t="s">
        <v>18</v>
      </c>
      <c r="F847" s="2">
        <v>60</v>
      </c>
      <c r="G847" s="2">
        <f t="shared" ref="G847:G855" si="14">+G846+E847-F847</f>
        <v>162.79999999999998</v>
      </c>
      <c r="I847" s="525" t="s">
        <v>25</v>
      </c>
      <c r="J847" t="s">
        <v>16</v>
      </c>
      <c r="K847" s="26">
        <v>129.69999999999999</v>
      </c>
    </row>
    <row r="848" spans="1:13">
      <c r="A848" s="7">
        <v>45810</v>
      </c>
      <c r="B848" s="526">
        <v>31078</v>
      </c>
      <c r="C848" s="526" t="s">
        <v>25</v>
      </c>
      <c r="D848" t="s">
        <v>19</v>
      </c>
      <c r="F848" s="2">
        <v>5</v>
      </c>
      <c r="G848" s="2">
        <f t="shared" si="14"/>
        <v>157.79999999999998</v>
      </c>
      <c r="I848" s="526"/>
      <c r="J848" t="s">
        <v>17</v>
      </c>
      <c r="K848" s="26">
        <v>28.1</v>
      </c>
    </row>
    <row r="849" spans="1:11">
      <c r="A849" s="7">
        <v>45852</v>
      </c>
      <c r="B849" s="526">
        <v>31321</v>
      </c>
      <c r="C849" s="526" t="s">
        <v>25</v>
      </c>
      <c r="D849" t="s">
        <v>16</v>
      </c>
      <c r="F849" s="2">
        <v>129.69999999999999</v>
      </c>
      <c r="G849" s="2">
        <f t="shared" si="14"/>
        <v>28.099999999999994</v>
      </c>
      <c r="I849" s="526"/>
      <c r="K849" s="26"/>
    </row>
    <row r="850" spans="1:11">
      <c r="A850" s="7">
        <v>45852</v>
      </c>
      <c r="B850" s="526">
        <v>31321</v>
      </c>
      <c r="C850" s="526" t="s">
        <v>25</v>
      </c>
      <c r="D850" t="s">
        <v>17</v>
      </c>
      <c r="F850" s="2">
        <v>28.1</v>
      </c>
      <c r="G850" s="2">
        <f t="shared" si="14"/>
        <v>0</v>
      </c>
      <c r="I850" s="526"/>
      <c r="K850" s="26"/>
    </row>
    <row r="851" spans="1:11">
      <c r="A851" s="44">
        <v>45838</v>
      </c>
      <c r="B851" s="525" t="s">
        <v>14</v>
      </c>
      <c r="C851" s="525" t="s">
        <v>26</v>
      </c>
      <c r="D851" t="s">
        <v>16</v>
      </c>
      <c r="E851" s="26">
        <v>132</v>
      </c>
      <c r="G851" s="2">
        <f t="shared" si="14"/>
        <v>132</v>
      </c>
      <c r="I851" s="525" t="s">
        <v>26</v>
      </c>
      <c r="J851" t="s">
        <v>16</v>
      </c>
      <c r="K851" s="26">
        <v>132</v>
      </c>
    </row>
    <row r="852" spans="1:11">
      <c r="B852" s="526"/>
      <c r="C852" s="526"/>
      <c r="D852" t="s">
        <v>17</v>
      </c>
      <c r="E852" s="26">
        <v>203.8</v>
      </c>
      <c r="G852" s="2">
        <f t="shared" si="14"/>
        <v>335.8</v>
      </c>
      <c r="I852" s="526"/>
      <c r="J852" t="s">
        <v>17</v>
      </c>
      <c r="K852" s="26">
        <v>203.8</v>
      </c>
    </row>
    <row r="853" spans="1:11">
      <c r="B853" s="526"/>
      <c r="C853" s="526"/>
      <c r="D853" t="s">
        <v>18</v>
      </c>
      <c r="E853" s="26">
        <v>60</v>
      </c>
      <c r="G853" s="2">
        <f t="shared" si="14"/>
        <v>395.8</v>
      </c>
      <c r="K853" s="26">
        <f>SUM(K847:K852)</f>
        <v>493.59999999999997</v>
      </c>
    </row>
    <row r="854" spans="1:11">
      <c r="B854" s="526"/>
      <c r="C854" s="526"/>
      <c r="D854" t="s">
        <v>19</v>
      </c>
      <c r="E854" s="26">
        <v>5</v>
      </c>
      <c r="G854" s="2">
        <f t="shared" si="14"/>
        <v>400.8</v>
      </c>
      <c r="K854" s="26">
        <f>495-K853</f>
        <v>1.4000000000000341</v>
      </c>
    </row>
    <row r="855" spans="1:11">
      <c r="A855" s="7">
        <v>45838</v>
      </c>
      <c r="B855" s="526">
        <v>31237</v>
      </c>
      <c r="C855" s="526" t="s">
        <v>26</v>
      </c>
      <c r="D855" t="s">
        <v>18</v>
      </c>
      <c r="F855" s="2">
        <v>60</v>
      </c>
      <c r="G855" s="2">
        <f t="shared" si="14"/>
        <v>340.8</v>
      </c>
    </row>
    <row r="856" spans="1:11">
      <c r="A856" s="7">
        <v>45838</v>
      </c>
      <c r="B856" s="526">
        <v>31237</v>
      </c>
      <c r="C856" s="526" t="s">
        <v>26</v>
      </c>
      <c r="D856" t="s">
        <v>19</v>
      </c>
      <c r="F856" s="2">
        <v>5</v>
      </c>
      <c r="G856" s="2">
        <f t="shared" ref="G856:G882" si="15">+G855+E856-F856</f>
        <v>335.8</v>
      </c>
    </row>
    <row r="857" spans="1:11">
      <c r="A857" s="7">
        <v>45852</v>
      </c>
      <c r="B857" s="526">
        <v>31321</v>
      </c>
      <c r="C857" s="526" t="s">
        <v>26</v>
      </c>
      <c r="D857" t="s">
        <v>16</v>
      </c>
      <c r="F857" s="26">
        <v>132</v>
      </c>
      <c r="G857" s="2">
        <f t="shared" si="15"/>
        <v>203.8</v>
      </c>
    </row>
    <row r="858" spans="1:11">
      <c r="A858" s="7">
        <v>45852</v>
      </c>
      <c r="B858" s="526">
        <v>31321</v>
      </c>
      <c r="C858" s="526" t="s">
        <v>26</v>
      </c>
      <c r="D858" t="s">
        <v>17</v>
      </c>
      <c r="F858" s="26">
        <v>203.8</v>
      </c>
      <c r="G858" s="2">
        <f t="shared" si="15"/>
        <v>0</v>
      </c>
    </row>
    <row r="859" spans="1:11">
      <c r="A859" s="88">
        <v>45869</v>
      </c>
      <c r="B859" s="525" t="s">
        <v>14</v>
      </c>
      <c r="C859" s="525" t="s">
        <v>27</v>
      </c>
      <c r="D859" t="s">
        <v>16</v>
      </c>
      <c r="E859" s="240">
        <v>123.6</v>
      </c>
      <c r="G859" s="2">
        <f t="shared" si="15"/>
        <v>123.6</v>
      </c>
    </row>
    <row r="860" spans="1:11">
      <c r="A860" s="86"/>
      <c r="B860" s="526"/>
      <c r="C860" s="526"/>
      <c r="D860" t="s">
        <v>17</v>
      </c>
      <c r="E860" s="240">
        <v>122.9</v>
      </c>
      <c r="G860" s="2">
        <f t="shared" si="15"/>
        <v>246.5</v>
      </c>
    </row>
    <row r="861" spans="1:11">
      <c r="A861" s="86"/>
      <c r="B861" s="526"/>
      <c r="C861" s="526"/>
      <c r="D861" t="s">
        <v>18</v>
      </c>
      <c r="E861" s="240">
        <v>60</v>
      </c>
      <c r="G861" s="2">
        <f t="shared" si="15"/>
        <v>306.5</v>
      </c>
    </row>
    <row r="862" spans="1:11">
      <c r="A862" s="86"/>
      <c r="B862" s="526"/>
      <c r="C862" s="526"/>
      <c r="D862" t="s">
        <v>19</v>
      </c>
      <c r="E862" s="240">
        <v>5</v>
      </c>
      <c r="G862" s="2">
        <f t="shared" si="15"/>
        <v>311.5</v>
      </c>
    </row>
    <row r="863" spans="1:11">
      <c r="A863" s="7">
        <v>45885</v>
      </c>
      <c r="B863" s="526">
        <v>31544</v>
      </c>
      <c r="C863" s="526" t="s">
        <v>27</v>
      </c>
      <c r="D863" t="s">
        <v>18</v>
      </c>
      <c r="F863" s="2">
        <v>60</v>
      </c>
      <c r="G863" s="2">
        <f t="shared" si="15"/>
        <v>251.5</v>
      </c>
    </row>
    <row r="864" spans="1:11">
      <c r="A864" s="7">
        <v>45885</v>
      </c>
      <c r="B864" s="526">
        <v>31544</v>
      </c>
      <c r="C864" s="526" t="s">
        <v>27</v>
      </c>
      <c r="D864" t="s">
        <v>19</v>
      </c>
      <c r="F864" s="2">
        <v>5</v>
      </c>
      <c r="G864" s="2">
        <f t="shared" si="15"/>
        <v>246.5</v>
      </c>
      <c r="I864" s="525" t="s">
        <v>27</v>
      </c>
      <c r="J864" t="s">
        <v>16</v>
      </c>
      <c r="K864" s="240">
        <v>123.6</v>
      </c>
    </row>
    <row r="865" spans="1:12">
      <c r="A865" s="7">
        <v>45965</v>
      </c>
      <c r="B865" s="526">
        <v>31854</v>
      </c>
      <c r="C865" s="526" t="s">
        <v>27</v>
      </c>
      <c r="D865" t="s">
        <v>16</v>
      </c>
      <c r="F865" s="240">
        <v>123.6</v>
      </c>
      <c r="G865" s="2">
        <f t="shared" si="15"/>
        <v>122.9</v>
      </c>
      <c r="I865" s="525"/>
      <c r="K865" s="240"/>
    </row>
    <row r="866" spans="1:12">
      <c r="A866" s="7">
        <v>45965</v>
      </c>
      <c r="B866" s="526">
        <v>31854</v>
      </c>
      <c r="C866" s="526" t="s">
        <v>27</v>
      </c>
      <c r="D866" t="s">
        <v>17</v>
      </c>
      <c r="F866" s="240">
        <v>122.9</v>
      </c>
      <c r="G866" s="2">
        <f t="shared" si="15"/>
        <v>0</v>
      </c>
      <c r="I866" s="525"/>
      <c r="K866" s="240"/>
    </row>
    <row r="867" spans="1:12">
      <c r="A867" s="44">
        <v>45900</v>
      </c>
      <c r="B867" s="525" t="s">
        <v>14</v>
      </c>
      <c r="C867" s="525" t="s">
        <v>28</v>
      </c>
      <c r="D867" t="s">
        <v>16</v>
      </c>
      <c r="E867" s="240">
        <v>59.7</v>
      </c>
      <c r="G867" s="2">
        <f t="shared" si="15"/>
        <v>59.7</v>
      </c>
      <c r="I867" s="526"/>
      <c r="J867" t="s">
        <v>17</v>
      </c>
      <c r="K867" s="240">
        <v>122.9</v>
      </c>
    </row>
    <row r="868" spans="1:12">
      <c r="B868" s="526"/>
      <c r="C868" s="526"/>
      <c r="D868" t="s">
        <v>17</v>
      </c>
      <c r="E868" s="240">
        <v>91</v>
      </c>
      <c r="G868" s="2">
        <f t="shared" si="15"/>
        <v>150.69999999999999</v>
      </c>
      <c r="I868" s="525" t="s">
        <v>28</v>
      </c>
      <c r="J868" t="s">
        <v>16</v>
      </c>
      <c r="K868" s="240">
        <v>59.7</v>
      </c>
    </row>
    <row r="869" spans="1:12">
      <c r="B869" s="526"/>
      <c r="C869" s="526"/>
      <c r="D869" t="s">
        <v>18</v>
      </c>
      <c r="E869" s="240">
        <v>60</v>
      </c>
      <c r="G869" s="2">
        <f t="shared" si="15"/>
        <v>210.7</v>
      </c>
      <c r="I869" s="526"/>
      <c r="J869" t="s">
        <v>17</v>
      </c>
      <c r="K869" s="240">
        <v>91</v>
      </c>
    </row>
    <row r="870" spans="1:12">
      <c r="B870" s="526"/>
      <c r="C870" s="526"/>
      <c r="D870" t="s">
        <v>19</v>
      </c>
      <c r="E870" s="240">
        <v>5</v>
      </c>
      <c r="G870" s="2">
        <f t="shared" si="15"/>
        <v>215.7</v>
      </c>
      <c r="I870" s="525" t="s">
        <v>85</v>
      </c>
      <c r="J870" t="s">
        <v>16</v>
      </c>
      <c r="K870" s="240">
        <v>68.3</v>
      </c>
    </row>
    <row r="871" spans="1:12">
      <c r="B871" s="526"/>
      <c r="C871" s="526"/>
      <c r="D871" s="463" t="s">
        <v>66</v>
      </c>
      <c r="E871" s="462">
        <v>15</v>
      </c>
      <c r="G871" s="2">
        <f t="shared" si="15"/>
        <v>230.7</v>
      </c>
      <c r="I871" s="525"/>
      <c r="K871" s="240"/>
    </row>
    <row r="872" spans="1:12">
      <c r="A872" s="7">
        <v>45904</v>
      </c>
      <c r="B872" s="526">
        <v>31618</v>
      </c>
      <c r="C872" s="526" t="s">
        <v>28</v>
      </c>
      <c r="D872" t="s">
        <v>18</v>
      </c>
      <c r="F872" s="240">
        <v>60</v>
      </c>
      <c r="G872" s="2">
        <f t="shared" si="15"/>
        <v>170.7</v>
      </c>
      <c r="I872" s="526"/>
      <c r="J872" t="s">
        <v>17</v>
      </c>
      <c r="K872" s="26">
        <v>25.1</v>
      </c>
    </row>
    <row r="873" spans="1:12">
      <c r="A873" s="7">
        <v>45904</v>
      </c>
      <c r="B873" s="526">
        <v>31618</v>
      </c>
      <c r="C873" s="526" t="s">
        <v>28</v>
      </c>
      <c r="D873" t="s">
        <v>19</v>
      </c>
      <c r="F873" s="240">
        <v>5</v>
      </c>
      <c r="G873" s="2">
        <f t="shared" si="15"/>
        <v>165.7</v>
      </c>
      <c r="J873">
        <v>500</v>
      </c>
      <c r="K873" s="37">
        <f>SUM(K864:K872)</f>
        <v>490.6</v>
      </c>
      <c r="L873" s="37">
        <f>J873-K873</f>
        <v>9.3999999999999773</v>
      </c>
    </row>
    <row r="874" spans="1:12">
      <c r="A874" s="7">
        <v>45965</v>
      </c>
      <c r="B874" s="526">
        <v>31854</v>
      </c>
      <c r="C874" s="526" t="s">
        <v>28</v>
      </c>
      <c r="D874" t="s">
        <v>16</v>
      </c>
      <c r="F874" s="240">
        <v>59.7</v>
      </c>
      <c r="G874" s="2">
        <f t="shared" si="15"/>
        <v>105.99999999999999</v>
      </c>
      <c r="K874" s="37"/>
      <c r="L874" s="37"/>
    </row>
    <row r="875" spans="1:12">
      <c r="A875" s="7">
        <v>45965</v>
      </c>
      <c r="B875" s="526">
        <v>31854</v>
      </c>
      <c r="C875" s="526" t="s">
        <v>28</v>
      </c>
      <c r="D875" t="s">
        <v>17</v>
      </c>
      <c r="F875" s="240">
        <v>91</v>
      </c>
      <c r="G875" s="2">
        <f t="shared" si="15"/>
        <v>14.999999999999986</v>
      </c>
      <c r="K875" s="37"/>
      <c r="L875" s="37"/>
    </row>
    <row r="876" spans="1:12">
      <c r="A876" s="7">
        <v>46008</v>
      </c>
      <c r="B876" s="526">
        <v>32211</v>
      </c>
      <c r="C876" s="526" t="s">
        <v>28</v>
      </c>
      <c r="D876" t="s">
        <v>66</v>
      </c>
      <c r="F876" s="240">
        <v>15</v>
      </c>
      <c r="G876" s="2">
        <f t="shared" si="15"/>
        <v>-1.4210854715202004E-14</v>
      </c>
      <c r="K876" s="37"/>
      <c r="L876" s="37"/>
    </row>
    <row r="877" spans="1:12">
      <c r="A877" s="88">
        <v>45930</v>
      </c>
      <c r="B877" s="525" t="s">
        <v>14</v>
      </c>
      <c r="C877" s="525" t="s">
        <v>85</v>
      </c>
      <c r="D877" t="s">
        <v>16</v>
      </c>
      <c r="E877" s="240">
        <v>68.3</v>
      </c>
      <c r="G877" s="2">
        <f t="shared" si="15"/>
        <v>68.299999999999983</v>
      </c>
    </row>
    <row r="878" spans="1:12">
      <c r="B878" s="526"/>
      <c r="C878" s="526"/>
      <c r="D878" t="s">
        <v>17</v>
      </c>
      <c r="E878" s="26">
        <v>25.1</v>
      </c>
      <c r="G878" s="2">
        <f t="shared" si="15"/>
        <v>93.399999999999977</v>
      </c>
    </row>
    <row r="879" spans="1:12">
      <c r="B879" s="526"/>
      <c r="C879" s="526"/>
      <c r="D879" t="s">
        <v>18</v>
      </c>
      <c r="E879" s="26">
        <v>60</v>
      </c>
      <c r="G879" s="2">
        <f t="shared" si="15"/>
        <v>153.39999999999998</v>
      </c>
    </row>
    <row r="880" spans="1:12">
      <c r="B880" s="526"/>
      <c r="C880" s="526"/>
      <c r="D880" t="s">
        <v>19</v>
      </c>
      <c r="E880" s="26">
        <v>5</v>
      </c>
      <c r="G880" s="2">
        <f t="shared" si="15"/>
        <v>158.39999999999998</v>
      </c>
      <c r="J880" s="26"/>
    </row>
    <row r="881" spans="1:15">
      <c r="B881" s="526"/>
      <c r="C881" s="526"/>
      <c r="D881" t="s">
        <v>86</v>
      </c>
      <c r="E881" s="240">
        <v>10</v>
      </c>
      <c r="F881" s="26"/>
      <c r="G881" s="2">
        <f t="shared" si="15"/>
        <v>168.39999999999998</v>
      </c>
      <c r="J881" s="26"/>
    </row>
    <row r="882" spans="1:15">
      <c r="A882" s="7">
        <v>45905</v>
      </c>
      <c r="B882" s="526"/>
      <c r="C882" s="526" t="s">
        <v>53</v>
      </c>
      <c r="D882" t="s">
        <v>86</v>
      </c>
      <c r="E882" s="240"/>
      <c r="F882" s="26">
        <v>10</v>
      </c>
      <c r="G882" s="2">
        <f t="shared" si="15"/>
        <v>158.39999999999998</v>
      </c>
      <c r="J882" s="26"/>
    </row>
    <row r="883" spans="1:15">
      <c r="A883" s="7">
        <v>45965</v>
      </c>
      <c r="B883" s="526">
        <v>31854</v>
      </c>
      <c r="C883" s="526" t="s">
        <v>53</v>
      </c>
      <c r="D883" t="s">
        <v>16</v>
      </c>
      <c r="E883" s="240"/>
      <c r="F883" s="240">
        <v>68.3</v>
      </c>
      <c r="G883" s="2">
        <f>+G882+E883-F883</f>
        <v>90.09999999999998</v>
      </c>
      <c r="J883" s="427"/>
      <c r="K883" s="427"/>
      <c r="L883" s="427"/>
      <c r="M883" s="427"/>
      <c r="N883" s="427"/>
      <c r="O883" s="427"/>
    </row>
    <row r="884" spans="1:15" ht="15.75">
      <c r="A884" s="7">
        <v>45965</v>
      </c>
      <c r="B884" s="526">
        <v>31854</v>
      </c>
      <c r="C884" s="526" t="s">
        <v>53</v>
      </c>
      <c r="D884" t="s">
        <v>17</v>
      </c>
      <c r="E884" s="240"/>
      <c r="F884" s="26">
        <v>25.1</v>
      </c>
      <c r="G884" s="2">
        <f>+G883+E884-F884</f>
        <v>64.999999999999972</v>
      </c>
      <c r="J884" s="437"/>
      <c r="K884" s="437"/>
      <c r="L884" s="437"/>
      <c r="M884" s="437"/>
      <c r="N884" s="437"/>
      <c r="O884" s="437"/>
    </row>
    <row r="885" spans="1:15" ht="15.75">
      <c r="A885" s="7">
        <v>45967</v>
      </c>
      <c r="B885" s="526">
        <v>31876</v>
      </c>
      <c r="C885" s="526" t="s">
        <v>53</v>
      </c>
      <c r="D885" t="s">
        <v>18</v>
      </c>
      <c r="E885" s="240"/>
      <c r="F885" s="26">
        <v>60</v>
      </c>
      <c r="G885" s="2">
        <f>+G884+E885-F885</f>
        <v>4.9999999999999716</v>
      </c>
      <c r="J885" s="410"/>
      <c r="K885" s="427"/>
      <c r="L885" s="410"/>
      <c r="M885" s="410"/>
      <c r="N885" s="410"/>
      <c r="O885" s="410"/>
    </row>
    <row r="886" spans="1:15" ht="15.75">
      <c r="A886" s="7">
        <v>45967</v>
      </c>
      <c r="B886" s="526">
        <v>31876</v>
      </c>
      <c r="C886" s="526" t="s">
        <v>53</v>
      </c>
      <c r="D886" t="s">
        <v>19</v>
      </c>
      <c r="E886" s="240"/>
      <c r="F886" s="26">
        <v>5</v>
      </c>
      <c r="G886" s="2">
        <f>+G885+E886-F886</f>
        <v>-2.8421709430404007E-14</v>
      </c>
      <c r="I886" s="525" t="s">
        <v>30</v>
      </c>
      <c r="J886" t="s">
        <v>16</v>
      </c>
      <c r="K886" s="26">
        <v>79.8</v>
      </c>
      <c r="L886" s="410"/>
      <c r="M886" s="410"/>
      <c r="N886" s="410"/>
      <c r="O886" s="410"/>
    </row>
    <row r="887" spans="1:15">
      <c r="A887" s="88">
        <v>45961</v>
      </c>
      <c r="B887" s="525" t="s">
        <v>14</v>
      </c>
      <c r="C887" s="525" t="s">
        <v>30</v>
      </c>
      <c r="D887" t="s">
        <v>16</v>
      </c>
      <c r="E887" s="26">
        <v>79.8</v>
      </c>
      <c r="G887" s="2">
        <f>+G886+E887-F887</f>
        <v>79.799999999999969</v>
      </c>
      <c r="I887" s="526"/>
      <c r="J887" t="s">
        <v>17</v>
      </c>
      <c r="K887" s="26">
        <v>239.9</v>
      </c>
      <c r="L887" s="430"/>
      <c r="M887" s="427"/>
      <c r="N887" s="431"/>
      <c r="O887" s="184"/>
    </row>
    <row r="888" spans="1:15">
      <c r="A888" s="86"/>
      <c r="B888" s="526"/>
      <c r="C888" s="526"/>
      <c r="D888" t="s">
        <v>17</v>
      </c>
      <c r="E888" s="26">
        <v>239.9</v>
      </c>
      <c r="G888" s="2">
        <f>+G887+E888-F888</f>
        <v>319.7</v>
      </c>
      <c r="J888" s="439">
        <v>320</v>
      </c>
      <c r="K888" s="438">
        <f>SUM(K886:K887)</f>
        <v>319.7</v>
      </c>
      <c r="L888" s="438">
        <f>J888-K888</f>
        <v>0.30000000000001137</v>
      </c>
      <c r="M888" s="427"/>
      <c r="N888" s="431"/>
      <c r="O888" s="184"/>
    </row>
    <row r="889" spans="1:15">
      <c r="A889" s="86"/>
      <c r="B889" s="526"/>
      <c r="C889" s="526"/>
      <c r="D889" t="s">
        <v>18</v>
      </c>
      <c r="E889" s="26">
        <v>60</v>
      </c>
      <c r="G889" s="2">
        <f>+G888+E889-F889</f>
        <v>379.7</v>
      </c>
      <c r="J889" s="432"/>
      <c r="K889" s="433"/>
      <c r="L889" s="433"/>
      <c r="M889" s="427"/>
      <c r="N889" s="431"/>
      <c r="O889" s="184"/>
    </row>
    <row r="890" spans="1:15">
      <c r="A890" s="86"/>
      <c r="B890" s="526"/>
      <c r="C890" s="526"/>
      <c r="D890" t="s">
        <v>19</v>
      </c>
      <c r="E890" s="26">
        <v>5</v>
      </c>
      <c r="G890" s="2">
        <f>+G889+E890-F890</f>
        <v>384.7</v>
      </c>
      <c r="J890" s="432"/>
      <c r="K890" s="433"/>
      <c r="L890" s="433"/>
      <c r="M890" s="427"/>
      <c r="N890" s="431"/>
      <c r="O890" s="184"/>
    </row>
    <row r="891" spans="1:15">
      <c r="A891" s="7">
        <v>45967</v>
      </c>
      <c r="B891" s="526">
        <v>31876</v>
      </c>
      <c r="C891" s="526" t="s">
        <v>30</v>
      </c>
      <c r="D891" t="s">
        <v>18</v>
      </c>
      <c r="F891" s="26">
        <v>60</v>
      </c>
      <c r="G891" s="2">
        <f>+G890+E891-F891</f>
        <v>324.7</v>
      </c>
      <c r="J891" s="434"/>
      <c r="K891" s="433"/>
      <c r="L891" s="433"/>
      <c r="M891" s="427"/>
      <c r="N891" s="435"/>
      <c r="O891" s="184"/>
    </row>
    <row r="892" spans="1:15">
      <c r="A892" s="7">
        <v>45967</v>
      </c>
      <c r="B892" s="526">
        <v>31876</v>
      </c>
      <c r="C892" s="526" t="s">
        <v>30</v>
      </c>
      <c r="D892" t="s">
        <v>19</v>
      </c>
      <c r="F892" s="26">
        <v>5</v>
      </c>
      <c r="G892" s="2">
        <f>+G891+E892-F892</f>
        <v>319.7</v>
      </c>
      <c r="J892" s="434"/>
      <c r="K892" s="433"/>
      <c r="L892" s="433"/>
      <c r="M892" s="427"/>
      <c r="N892" s="435"/>
      <c r="O892" s="184"/>
    </row>
    <row r="893" spans="1:15">
      <c r="A893" s="7">
        <v>45985</v>
      </c>
      <c r="B893" s="526">
        <v>32015</v>
      </c>
      <c r="C893" s="526" t="s">
        <v>30</v>
      </c>
      <c r="D893" t="s">
        <v>16</v>
      </c>
      <c r="F893" s="26">
        <v>79.8</v>
      </c>
      <c r="G893" s="2">
        <f>+G892+E893-F893</f>
        <v>239.89999999999998</v>
      </c>
      <c r="J893" s="434"/>
      <c r="K893" s="433"/>
      <c r="L893" s="433"/>
      <c r="M893" s="427"/>
      <c r="N893" s="435"/>
      <c r="O893" s="431"/>
    </row>
    <row r="894" spans="1:15">
      <c r="A894" s="7">
        <v>45985</v>
      </c>
      <c r="B894" s="526">
        <v>32015</v>
      </c>
      <c r="C894" s="526" t="s">
        <v>30</v>
      </c>
      <c r="D894" t="s">
        <v>17</v>
      </c>
      <c r="F894" s="26">
        <v>239.9</v>
      </c>
      <c r="G894" s="2">
        <f>+G893+E894-F894</f>
        <v>0</v>
      </c>
      <c r="J894" s="434"/>
      <c r="K894" s="433"/>
      <c r="L894" s="433"/>
      <c r="M894" s="427"/>
      <c r="N894" s="435"/>
      <c r="O894" s="431"/>
    </row>
    <row r="895" spans="1:15">
      <c r="A895" s="88">
        <v>45991</v>
      </c>
      <c r="B895" s="525" t="s">
        <v>14</v>
      </c>
      <c r="C895" s="525" t="s">
        <v>33</v>
      </c>
      <c r="D895" t="s">
        <v>16</v>
      </c>
      <c r="E895" s="26">
        <v>86.9</v>
      </c>
      <c r="G895" s="2">
        <f>+G894+E895-F895</f>
        <v>86.9</v>
      </c>
      <c r="J895" s="436"/>
      <c r="K895" s="430"/>
      <c r="L895" s="430"/>
      <c r="M895" s="427"/>
      <c r="N895" s="431"/>
      <c r="O895" s="184"/>
    </row>
    <row r="896" spans="1:15">
      <c r="A896" s="86"/>
      <c r="B896" s="526"/>
      <c r="C896" s="526"/>
      <c r="D896" t="s">
        <v>17</v>
      </c>
      <c r="E896" s="26">
        <v>147</v>
      </c>
      <c r="G896" s="2">
        <f>+G895+E896-F896</f>
        <v>233.9</v>
      </c>
      <c r="J896" s="582" t="s">
        <v>748</v>
      </c>
      <c r="K896" s="582"/>
      <c r="L896" s="582"/>
      <c r="M896" s="427"/>
      <c r="N896" s="431"/>
      <c r="O896" s="184"/>
    </row>
    <row r="897" spans="1:15">
      <c r="A897" s="86"/>
      <c r="B897" s="526"/>
      <c r="C897" s="526"/>
      <c r="D897" t="s">
        <v>18</v>
      </c>
      <c r="E897" s="240">
        <v>60</v>
      </c>
      <c r="G897" s="2">
        <f>+G896+E897-F897</f>
        <v>293.89999999999998</v>
      </c>
      <c r="I897" s="525">
        <v>2026</v>
      </c>
      <c r="J897" s="525" t="s">
        <v>15</v>
      </c>
      <c r="K897" t="s">
        <v>16</v>
      </c>
      <c r="L897" s="26">
        <v>86.6</v>
      </c>
      <c r="M897" s="427"/>
      <c r="N897" s="431"/>
      <c r="O897" s="184"/>
    </row>
    <row r="898" spans="1:15">
      <c r="A898" s="86"/>
      <c r="B898" s="526"/>
      <c r="C898" s="526"/>
      <c r="D898" t="s">
        <v>19</v>
      </c>
      <c r="E898" s="240">
        <v>5</v>
      </c>
      <c r="G898" s="2">
        <f>+G897+E898-F898</f>
        <v>298.89999999999998</v>
      </c>
      <c r="J898" s="526"/>
      <c r="K898" t="s">
        <v>17</v>
      </c>
      <c r="L898" s="26">
        <v>158.30000000000001</v>
      </c>
      <c r="M898" s="427"/>
      <c r="N898" s="431"/>
      <c r="O898" s="184"/>
    </row>
    <row r="899" spans="1:15">
      <c r="A899" s="86">
        <v>46024</v>
      </c>
      <c r="B899" s="526">
        <v>32274</v>
      </c>
      <c r="C899" s="526" t="s">
        <v>33</v>
      </c>
      <c r="D899" t="s">
        <v>18</v>
      </c>
      <c r="E899" s="240"/>
      <c r="F899" s="2">
        <v>60</v>
      </c>
      <c r="G899" s="2">
        <f t="shared" ref="G899:G940" si="16">+G898+E899-F899</f>
        <v>238.89999999999998</v>
      </c>
      <c r="J899" s="60"/>
      <c r="K899" t="s">
        <v>146</v>
      </c>
      <c r="L899" s="240">
        <v>10</v>
      </c>
      <c r="M899" s="427"/>
      <c r="N899" s="431"/>
      <c r="O899" s="184"/>
    </row>
    <row r="900" spans="1:15">
      <c r="A900" s="86">
        <v>46024</v>
      </c>
      <c r="B900" s="526">
        <v>32274</v>
      </c>
      <c r="C900" s="526" t="s">
        <v>33</v>
      </c>
      <c r="D900" t="s">
        <v>19</v>
      </c>
      <c r="E900" s="240"/>
      <c r="F900" s="2">
        <v>5</v>
      </c>
      <c r="G900" s="2">
        <f t="shared" si="16"/>
        <v>233.89999999999998</v>
      </c>
      <c r="J900" s="60"/>
      <c r="K900" s="472" t="s">
        <v>109</v>
      </c>
      <c r="L900" s="473">
        <v>28.3</v>
      </c>
      <c r="M900" s="427"/>
      <c r="N900" s="431"/>
      <c r="O900" s="184"/>
    </row>
    <row r="901" spans="1:15">
      <c r="A901" s="86">
        <v>46049</v>
      </c>
      <c r="B901" s="526">
        <v>32410</v>
      </c>
      <c r="C901" s="526" t="s">
        <v>33</v>
      </c>
      <c r="D901" t="s">
        <v>16</v>
      </c>
      <c r="E901" s="240"/>
      <c r="F901" s="2">
        <v>86.9</v>
      </c>
      <c r="G901" s="2">
        <f t="shared" si="16"/>
        <v>146.99999999999997</v>
      </c>
      <c r="J901" s="525" t="s">
        <v>20</v>
      </c>
      <c r="K901" t="s">
        <v>18</v>
      </c>
      <c r="L901" s="8">
        <v>56</v>
      </c>
      <c r="M901" s="427"/>
      <c r="N901" s="431"/>
      <c r="O901" s="184"/>
    </row>
    <row r="902" spans="1:15">
      <c r="A902" s="86">
        <v>46049</v>
      </c>
      <c r="B902" s="526">
        <v>32410</v>
      </c>
      <c r="C902" s="526" t="s">
        <v>33</v>
      </c>
      <c r="D902" t="s">
        <v>17</v>
      </c>
      <c r="E902" s="240"/>
      <c r="F902" s="2">
        <v>147</v>
      </c>
      <c r="G902" s="2">
        <f t="shared" si="16"/>
        <v>0</v>
      </c>
      <c r="J902" s="434"/>
      <c r="K902" t="s">
        <v>19</v>
      </c>
      <c r="L902" s="8">
        <v>5</v>
      </c>
      <c r="M902" s="427"/>
      <c r="N902" s="431"/>
      <c r="O902" s="184"/>
    </row>
    <row r="903" spans="1:15">
      <c r="A903" s="44">
        <v>46022</v>
      </c>
      <c r="B903" s="525" t="s">
        <v>14</v>
      </c>
      <c r="C903" s="525" t="s">
        <v>34</v>
      </c>
      <c r="D903" t="s">
        <v>16</v>
      </c>
      <c r="E903" s="99">
        <v>84.6</v>
      </c>
      <c r="G903" s="2">
        <f t="shared" si="16"/>
        <v>84.6</v>
      </c>
      <c r="J903" s="429"/>
      <c r="K903" s="430"/>
      <c r="L903" s="483">
        <f>SUM(L897:L902)</f>
        <v>344.2</v>
      </c>
      <c r="M903" s="427"/>
      <c r="N903" s="435"/>
      <c r="O903" s="431"/>
    </row>
    <row r="904" spans="1:15">
      <c r="A904" s="62"/>
      <c r="B904" s="60"/>
      <c r="C904" s="60"/>
      <c r="D904" t="s">
        <v>17</v>
      </c>
      <c r="E904" s="99">
        <v>146</v>
      </c>
      <c r="G904" s="2">
        <f t="shared" si="16"/>
        <v>230.6</v>
      </c>
      <c r="J904" s="434"/>
      <c r="K904" s="433"/>
      <c r="L904" s="433"/>
      <c r="M904" s="427"/>
      <c r="N904" s="435"/>
      <c r="O904" s="431"/>
    </row>
    <row r="905" spans="1:15">
      <c r="A905" s="62"/>
      <c r="B905" s="60"/>
      <c r="C905" s="60"/>
      <c r="D905" t="s">
        <v>18</v>
      </c>
      <c r="E905" s="99">
        <v>60</v>
      </c>
      <c r="G905" s="2">
        <f t="shared" si="16"/>
        <v>290.60000000000002</v>
      </c>
      <c r="J905" s="525"/>
      <c r="L905" s="99"/>
      <c r="M905" s="427"/>
      <c r="N905" s="435"/>
      <c r="O905" s="431"/>
    </row>
    <row r="906" spans="1:15">
      <c r="A906" s="62"/>
      <c r="B906" s="60"/>
      <c r="C906" s="60"/>
      <c r="D906" t="s">
        <v>19</v>
      </c>
      <c r="E906" s="99">
        <v>5</v>
      </c>
      <c r="G906" s="2">
        <f t="shared" si="16"/>
        <v>295.60000000000002</v>
      </c>
      <c r="J906" s="60"/>
      <c r="L906" s="99"/>
      <c r="M906" s="427"/>
      <c r="N906" s="435"/>
      <c r="O906" s="431"/>
    </row>
    <row r="907" spans="1:15">
      <c r="A907" s="7">
        <v>46050</v>
      </c>
      <c r="B907" s="526">
        <v>32418</v>
      </c>
      <c r="C907" s="526" t="s">
        <v>34</v>
      </c>
      <c r="D907" t="s">
        <v>18</v>
      </c>
      <c r="F907" s="2">
        <v>60</v>
      </c>
      <c r="G907" s="2">
        <f t="shared" si="16"/>
        <v>235.60000000000002</v>
      </c>
      <c r="J907" s="60"/>
      <c r="L907" s="99"/>
      <c r="M907" s="427"/>
      <c r="N907" s="431"/>
      <c r="O907" s="184"/>
    </row>
    <row r="908" spans="1:15">
      <c r="A908" s="7">
        <v>46050</v>
      </c>
      <c r="B908" s="526">
        <v>32418</v>
      </c>
      <c r="C908" s="526" t="s">
        <v>34</v>
      </c>
      <c r="D908" t="s">
        <v>19</v>
      </c>
      <c r="F908" s="2">
        <v>5</v>
      </c>
      <c r="G908" s="2">
        <f t="shared" si="16"/>
        <v>230.60000000000002</v>
      </c>
      <c r="J908" s="60"/>
      <c r="L908" s="99"/>
      <c r="M908" s="427"/>
      <c r="N908" s="435"/>
      <c r="O908" s="184"/>
    </row>
    <row r="909" spans="1:15">
      <c r="A909" s="7">
        <v>46077</v>
      </c>
      <c r="B909" s="526">
        <v>32563</v>
      </c>
      <c r="C909" s="526" t="s">
        <v>34</v>
      </c>
      <c r="D909" t="s">
        <v>16</v>
      </c>
      <c r="F909" s="2">
        <v>84</v>
      </c>
      <c r="G909" s="2">
        <f t="shared" si="16"/>
        <v>146.60000000000002</v>
      </c>
      <c r="J909" s="60"/>
      <c r="L909" s="99"/>
      <c r="M909" s="427"/>
      <c r="N909" s="435"/>
      <c r="O909" s="184"/>
    </row>
    <row r="910" spans="1:15">
      <c r="A910" s="7">
        <v>46077</v>
      </c>
      <c r="B910" s="526">
        <v>32563</v>
      </c>
      <c r="C910" s="526" t="s">
        <v>34</v>
      </c>
      <c r="D910" t="s">
        <v>17</v>
      </c>
      <c r="F910" s="2">
        <v>146</v>
      </c>
      <c r="G910" s="2">
        <f t="shared" si="16"/>
        <v>0.60000000000002274</v>
      </c>
      <c r="J910" s="434"/>
      <c r="K910" s="433"/>
      <c r="L910" s="438"/>
      <c r="M910" s="427"/>
      <c r="N910" s="435"/>
      <c r="O910" s="184"/>
    </row>
    <row r="911" spans="1:15">
      <c r="A911" s="7">
        <v>46077</v>
      </c>
      <c r="B911" s="526">
        <v>32564</v>
      </c>
      <c r="C911" s="526" t="s">
        <v>34</v>
      </c>
      <c r="D911" t="s">
        <v>16</v>
      </c>
      <c r="F911" s="2">
        <v>0.6</v>
      </c>
      <c r="G911" s="2">
        <f t="shared" si="16"/>
        <v>2.2759572004815709E-14</v>
      </c>
      <c r="J911" s="434"/>
      <c r="K911" s="433"/>
      <c r="L911" s="433"/>
      <c r="M911" s="427"/>
      <c r="N911" s="435"/>
      <c r="O911" s="184"/>
    </row>
    <row r="912" spans="1:15">
      <c r="A912" s="44">
        <v>46053</v>
      </c>
      <c r="B912" s="525" t="s">
        <v>14</v>
      </c>
      <c r="C912" s="525" t="s">
        <v>15</v>
      </c>
      <c r="D912" t="s">
        <v>16</v>
      </c>
      <c r="E912" s="26">
        <v>86.6</v>
      </c>
      <c r="G912" s="2">
        <f t="shared" si="16"/>
        <v>86.600000000000023</v>
      </c>
      <c r="J912" s="434"/>
      <c r="K912" s="433"/>
      <c r="L912" s="433"/>
      <c r="M912" s="427"/>
      <c r="N912" s="435"/>
      <c r="O912" s="184"/>
    </row>
    <row r="913" spans="1:15">
      <c r="B913" s="526"/>
      <c r="C913" s="526"/>
      <c r="D913" t="s">
        <v>17</v>
      </c>
      <c r="E913" s="26">
        <v>158.30000000000001</v>
      </c>
      <c r="G913" s="2">
        <f t="shared" si="16"/>
        <v>244.90000000000003</v>
      </c>
      <c r="I913" s="525" t="s">
        <v>15</v>
      </c>
      <c r="J913" t="s">
        <v>16</v>
      </c>
      <c r="K913" s="26">
        <v>86.6</v>
      </c>
      <c r="L913" s="484"/>
      <c r="M913" s="485"/>
      <c r="N913" s="486"/>
      <c r="O913" s="184"/>
    </row>
    <row r="914" spans="1:15">
      <c r="B914" s="526"/>
      <c r="C914" s="526"/>
      <c r="D914" t="s">
        <v>18</v>
      </c>
      <c r="E914" s="26">
        <v>60</v>
      </c>
      <c r="G914" s="2">
        <f t="shared" si="16"/>
        <v>304.90000000000003</v>
      </c>
      <c r="I914" s="526"/>
      <c r="J914" t="s">
        <v>17</v>
      </c>
      <c r="K914" s="26">
        <v>158.30000000000001</v>
      </c>
      <c r="L914" s="381"/>
      <c r="M914" s="486"/>
      <c r="N914" s="487"/>
      <c r="O914" s="435"/>
    </row>
    <row r="915" spans="1:15">
      <c r="B915" s="526"/>
      <c r="C915" s="526"/>
      <c r="D915" t="s">
        <v>19</v>
      </c>
      <c r="E915" s="26">
        <v>5</v>
      </c>
      <c r="G915" s="2">
        <f t="shared" si="16"/>
        <v>309.90000000000003</v>
      </c>
      <c r="J915" s="529">
        <v>260</v>
      </c>
      <c r="K915" s="168">
        <f>SUM(K913:K914)</f>
        <v>244.9</v>
      </c>
      <c r="L915" s="381">
        <f>J915-K915</f>
        <v>15.099999999999994</v>
      </c>
      <c r="M915" s="485"/>
      <c r="N915" s="487"/>
      <c r="O915" s="435"/>
    </row>
    <row r="916" spans="1:15">
      <c r="B916" s="526"/>
      <c r="C916" s="526"/>
      <c r="D916" t="s">
        <v>146</v>
      </c>
      <c r="E916" s="240">
        <v>10</v>
      </c>
      <c r="G916" s="2">
        <f t="shared" si="16"/>
        <v>319.90000000000003</v>
      </c>
      <c r="J916" s="99"/>
      <c r="K916" s="339"/>
      <c r="L916" s="282"/>
      <c r="M916" s="485"/>
      <c r="N916" s="487"/>
      <c r="O916" s="435"/>
    </row>
    <row r="917" spans="1:15">
      <c r="B917" s="526"/>
      <c r="C917" s="526"/>
      <c r="D917" s="472" t="s">
        <v>109</v>
      </c>
      <c r="E917" s="473">
        <v>28.3</v>
      </c>
      <c r="G917" s="2">
        <f t="shared" si="16"/>
        <v>348.20000000000005</v>
      </c>
      <c r="J917" s="99"/>
      <c r="K917" s="339"/>
      <c r="L917" s="387"/>
      <c r="M917" s="485"/>
      <c r="N917" s="487"/>
      <c r="O917" s="435"/>
    </row>
    <row r="918" spans="1:15">
      <c r="A918" s="7">
        <v>46050</v>
      </c>
      <c r="B918" s="526">
        <v>32418</v>
      </c>
      <c r="C918" s="526" t="s">
        <v>15</v>
      </c>
      <c r="D918" t="s">
        <v>18</v>
      </c>
      <c r="F918" s="2">
        <v>60</v>
      </c>
      <c r="G918" s="2">
        <f t="shared" si="16"/>
        <v>288.20000000000005</v>
      </c>
      <c r="J918" s="530"/>
      <c r="K918" s="339"/>
      <c r="L918" s="387"/>
      <c r="M918" s="485"/>
      <c r="N918" s="487"/>
      <c r="O918" s="431"/>
    </row>
    <row r="919" spans="1:15">
      <c r="A919" s="7">
        <v>46050</v>
      </c>
      <c r="B919" s="526">
        <v>32418</v>
      </c>
      <c r="C919" s="526" t="s">
        <v>15</v>
      </c>
      <c r="D919" t="s">
        <v>19</v>
      </c>
      <c r="F919" s="2">
        <v>5</v>
      </c>
      <c r="G919" s="2">
        <f t="shared" si="16"/>
        <v>283.20000000000005</v>
      </c>
      <c r="J919" s="488"/>
      <c r="K919" s="339"/>
      <c r="L919" s="387"/>
      <c r="M919" s="485"/>
      <c r="N919" s="487"/>
      <c r="O919" s="435"/>
    </row>
    <row r="920" spans="1:15">
      <c r="A920" s="7">
        <v>46090</v>
      </c>
      <c r="B920" s="526">
        <v>32633</v>
      </c>
      <c r="C920" s="526" t="s">
        <v>15</v>
      </c>
      <c r="D920" t="s">
        <v>16</v>
      </c>
      <c r="F920" s="2">
        <v>86.6</v>
      </c>
      <c r="G920" s="2">
        <f t="shared" si="16"/>
        <v>196.60000000000005</v>
      </c>
      <c r="J920" s="488"/>
      <c r="K920" s="339"/>
      <c r="L920" s="387"/>
      <c r="M920" s="485"/>
      <c r="N920" s="487"/>
      <c r="O920" s="435"/>
    </row>
    <row r="921" spans="1:15">
      <c r="A921" s="7">
        <v>46090</v>
      </c>
      <c r="B921" s="526">
        <v>32633</v>
      </c>
      <c r="C921" s="526" t="s">
        <v>15</v>
      </c>
      <c r="D921" t="s">
        <v>17</v>
      </c>
      <c r="F921" s="2">
        <v>158.30000000000001</v>
      </c>
      <c r="G921" s="2">
        <f t="shared" si="16"/>
        <v>38.30000000000004</v>
      </c>
      <c r="J921" s="488"/>
      <c r="K921" s="339"/>
      <c r="L921" s="387"/>
      <c r="M921" s="485"/>
      <c r="N921" s="487"/>
      <c r="O921" s="435"/>
    </row>
    <row r="922" spans="1:15">
      <c r="A922" s="7">
        <v>46094</v>
      </c>
      <c r="B922" s="526">
        <v>32669</v>
      </c>
      <c r="C922" s="526" t="s">
        <v>15</v>
      </c>
      <c r="D922" t="s">
        <v>146</v>
      </c>
      <c r="F922" s="2">
        <v>10</v>
      </c>
      <c r="G922" s="2">
        <f t="shared" si="16"/>
        <v>28.30000000000004</v>
      </c>
      <c r="J922" s="488"/>
      <c r="K922" s="339"/>
      <c r="L922" s="387"/>
      <c r="M922" s="485"/>
      <c r="N922" s="487"/>
      <c r="O922" s="435"/>
    </row>
    <row r="923" spans="1:15">
      <c r="A923" s="7">
        <v>46098</v>
      </c>
      <c r="B923" s="526">
        <v>32678</v>
      </c>
      <c r="C923" s="526" t="s">
        <v>15</v>
      </c>
      <c r="D923" t="s">
        <v>109</v>
      </c>
      <c r="F923" s="2">
        <v>28.3</v>
      </c>
      <c r="G923" s="2">
        <f t="shared" si="16"/>
        <v>3.907985046680551E-14</v>
      </c>
      <c r="J923" s="488"/>
      <c r="K923" s="339"/>
      <c r="L923" s="387"/>
      <c r="M923" s="485"/>
      <c r="N923" s="487"/>
      <c r="O923" s="435"/>
    </row>
    <row r="924" spans="1:15">
      <c r="A924" s="88">
        <v>46081</v>
      </c>
      <c r="B924" s="525" t="s">
        <v>14</v>
      </c>
      <c r="C924" s="525" t="s">
        <v>20</v>
      </c>
      <c r="D924" t="s">
        <v>16</v>
      </c>
      <c r="E924" s="240">
        <v>74.599999999999994</v>
      </c>
      <c r="G924" s="2">
        <f t="shared" si="16"/>
        <v>74.600000000000037</v>
      </c>
      <c r="I924" s="582" t="s">
        <v>748</v>
      </c>
      <c r="J924" s="582"/>
      <c r="K924" s="582"/>
      <c r="L924" s="486"/>
      <c r="M924" s="485"/>
      <c r="N924" s="485"/>
      <c r="O924" s="427"/>
    </row>
    <row r="925" spans="1:15">
      <c r="B925" s="526"/>
      <c r="C925" s="526"/>
      <c r="D925" t="s">
        <v>17</v>
      </c>
      <c r="E925" s="8">
        <v>121.9</v>
      </c>
      <c r="G925" s="2">
        <f t="shared" si="16"/>
        <v>196.50000000000006</v>
      </c>
      <c r="H925" s="525">
        <v>2026</v>
      </c>
      <c r="I925" s="525" t="s">
        <v>20</v>
      </c>
      <c r="J925" t="s">
        <v>16</v>
      </c>
      <c r="K925" s="240">
        <v>74.599999999999994</v>
      </c>
      <c r="L925" s="485"/>
      <c r="M925" s="485"/>
      <c r="N925" s="485"/>
      <c r="O925" s="427"/>
    </row>
    <row r="926" spans="1:15">
      <c r="B926" s="526"/>
      <c r="C926" s="526"/>
      <c r="D926" t="s">
        <v>18</v>
      </c>
      <c r="E926" s="8">
        <v>56</v>
      </c>
      <c r="G926" s="2">
        <f t="shared" si="16"/>
        <v>252.50000000000006</v>
      </c>
      <c r="I926" s="526"/>
      <c r="J926" t="s">
        <v>17</v>
      </c>
      <c r="K926" s="8">
        <v>121.9</v>
      </c>
      <c r="L926" s="485"/>
      <c r="M926" s="485"/>
      <c r="N926" s="485"/>
      <c r="O926" s="427"/>
    </row>
    <row r="927" spans="1:15">
      <c r="B927" s="526"/>
      <c r="C927" s="526"/>
      <c r="D927" t="s">
        <v>19</v>
      </c>
      <c r="E927" s="8">
        <v>5</v>
      </c>
      <c r="G927" s="2">
        <f t="shared" si="16"/>
        <v>257.50000000000006</v>
      </c>
      <c r="J927" s="427">
        <v>200</v>
      </c>
      <c r="K927" s="492">
        <f>SUM(K925:K926)</f>
        <v>196.5</v>
      </c>
      <c r="L927" s="493">
        <f>J927-K927</f>
        <v>3.5</v>
      </c>
      <c r="M927" s="427"/>
      <c r="N927" s="427"/>
      <c r="O927" s="427"/>
    </row>
    <row r="928" spans="1:15">
      <c r="A928" s="7">
        <v>46090</v>
      </c>
      <c r="B928" s="526">
        <v>32634</v>
      </c>
      <c r="C928" s="526" t="s">
        <v>20</v>
      </c>
      <c r="D928" t="s">
        <v>18</v>
      </c>
      <c r="F928" s="2">
        <v>56</v>
      </c>
      <c r="G928" s="2">
        <f t="shared" si="16"/>
        <v>201.50000000000006</v>
      </c>
      <c r="J928" s="427"/>
      <c r="K928" s="427"/>
      <c r="L928" s="427"/>
      <c r="M928" s="427"/>
      <c r="N928" s="427"/>
      <c r="O928" s="427"/>
    </row>
    <row r="929" spans="1:15">
      <c r="A929" s="7">
        <v>46090</v>
      </c>
      <c r="B929" s="526">
        <v>32634</v>
      </c>
      <c r="C929" s="526" t="s">
        <v>20</v>
      </c>
      <c r="D929" t="s">
        <v>19</v>
      </c>
      <c r="F929" s="2">
        <v>5</v>
      </c>
      <c r="G929" s="2">
        <f t="shared" si="16"/>
        <v>196.50000000000006</v>
      </c>
      <c r="J929" s="427"/>
      <c r="K929" s="427"/>
      <c r="L929" s="427"/>
      <c r="M929" s="427"/>
      <c r="N929" s="427"/>
      <c r="O929" s="427"/>
    </row>
    <row r="930" spans="1:15">
      <c r="A930" s="7">
        <v>46104</v>
      </c>
      <c r="B930" s="526">
        <v>32749</v>
      </c>
      <c r="C930" s="526" t="s">
        <v>20</v>
      </c>
      <c r="D930" t="s">
        <v>16</v>
      </c>
      <c r="F930" s="2">
        <v>74.599999999999994</v>
      </c>
      <c r="G930" s="2">
        <f t="shared" si="16"/>
        <v>121.90000000000006</v>
      </c>
      <c r="J930" s="427"/>
      <c r="K930" s="427"/>
      <c r="L930" s="427"/>
      <c r="M930" s="427"/>
      <c r="N930" s="427"/>
      <c r="O930" s="427"/>
    </row>
    <row r="931" spans="1:15">
      <c r="A931" s="7">
        <v>46104</v>
      </c>
      <c r="B931" s="526">
        <v>32749</v>
      </c>
      <c r="C931" s="526" t="s">
        <v>20</v>
      </c>
      <c r="D931" t="s">
        <v>17</v>
      </c>
      <c r="F931" s="2">
        <v>121.9</v>
      </c>
      <c r="G931" s="2">
        <f t="shared" si="16"/>
        <v>0</v>
      </c>
      <c r="J931" s="427"/>
      <c r="K931" s="427"/>
      <c r="L931" s="427"/>
      <c r="M931" s="427"/>
      <c r="N931" s="427"/>
      <c r="O931" s="427"/>
    </row>
    <row r="932" spans="1:15">
      <c r="A932" s="88">
        <v>46112</v>
      </c>
      <c r="B932" s="525" t="s">
        <v>14</v>
      </c>
      <c r="C932" s="525" t="s">
        <v>23</v>
      </c>
      <c r="D932" s="339" t="s">
        <v>16</v>
      </c>
      <c r="E932" s="79">
        <v>80.7</v>
      </c>
      <c r="G932" s="2">
        <f t="shared" si="16"/>
        <v>80.7</v>
      </c>
      <c r="J932" s="427"/>
      <c r="K932" s="427"/>
      <c r="L932" s="427"/>
      <c r="M932" s="427"/>
      <c r="N932" s="427"/>
      <c r="O932" s="427"/>
    </row>
    <row r="933" spans="1:15">
      <c r="B933" s="526"/>
      <c r="C933" s="526"/>
      <c r="D933" t="s">
        <v>17</v>
      </c>
      <c r="E933" s="2">
        <v>193.9</v>
      </c>
      <c r="G933" s="2">
        <f t="shared" si="16"/>
        <v>274.60000000000002</v>
      </c>
      <c r="M933" s="427"/>
      <c r="N933" s="427"/>
      <c r="O933" s="427"/>
    </row>
    <row r="934" spans="1:15">
      <c r="B934" s="526"/>
      <c r="C934" s="526"/>
      <c r="D934" t="s">
        <v>18</v>
      </c>
      <c r="E934" s="2">
        <v>60</v>
      </c>
      <c r="G934" s="2">
        <f t="shared" si="16"/>
        <v>334.6</v>
      </c>
      <c r="M934" s="427"/>
      <c r="N934" s="427"/>
      <c r="O934" s="427"/>
    </row>
    <row r="935" spans="1:15">
      <c r="B935" s="526"/>
      <c r="C935" s="526"/>
      <c r="D935" t="s">
        <v>19</v>
      </c>
      <c r="E935" s="2">
        <v>5</v>
      </c>
      <c r="G935" s="2">
        <f t="shared" si="16"/>
        <v>339.6</v>
      </c>
      <c r="M935" s="427"/>
      <c r="N935" s="427"/>
      <c r="O935" s="427"/>
    </row>
    <row r="936" spans="1:15">
      <c r="A936" s="7">
        <v>46139</v>
      </c>
      <c r="B936" s="526">
        <v>32967</v>
      </c>
      <c r="C936" s="526" t="s">
        <v>23</v>
      </c>
      <c r="D936" t="s">
        <v>18</v>
      </c>
      <c r="F936" s="2">
        <v>60</v>
      </c>
      <c r="G936" s="2">
        <f t="shared" si="16"/>
        <v>279.60000000000002</v>
      </c>
      <c r="M936" s="427"/>
      <c r="N936" s="427"/>
      <c r="O936" s="427"/>
    </row>
    <row r="937" spans="1:15">
      <c r="A937" s="7">
        <v>46139</v>
      </c>
      <c r="B937" s="526">
        <v>32967</v>
      </c>
      <c r="C937" s="526" t="s">
        <v>23</v>
      </c>
      <c r="D937" t="s">
        <v>19</v>
      </c>
      <c r="F937" s="2">
        <v>5</v>
      </c>
      <c r="G937" s="2">
        <f t="shared" si="16"/>
        <v>274.60000000000002</v>
      </c>
    </row>
    <row r="938" spans="1:15">
      <c r="B938" s="526"/>
      <c r="C938" s="526"/>
      <c r="G938" s="2">
        <f t="shared" si="16"/>
        <v>274.60000000000002</v>
      </c>
    </row>
    <row r="939" spans="1:15">
      <c r="B939" s="526"/>
      <c r="C939" s="526"/>
      <c r="G939" s="2">
        <f t="shared" si="16"/>
        <v>274.60000000000002</v>
      </c>
    </row>
    <row r="940" spans="1:15">
      <c r="B940" s="526"/>
      <c r="C940" s="526"/>
      <c r="G940" s="2">
        <f t="shared" si="16"/>
        <v>274.60000000000002</v>
      </c>
    </row>
    <row r="941" spans="1:15">
      <c r="B941" s="526"/>
      <c r="C941" s="526"/>
      <c r="G941" s="2">
        <f t="shared" ref="G928:G985" si="17">+G940+E941-F941</f>
        <v>274.60000000000002</v>
      </c>
    </row>
    <row r="942" spans="1:15">
      <c r="B942" s="526"/>
      <c r="C942" s="526"/>
      <c r="G942" s="2">
        <f t="shared" si="17"/>
        <v>274.60000000000002</v>
      </c>
    </row>
    <row r="943" spans="1:15">
      <c r="B943" s="526"/>
      <c r="C943" s="526"/>
      <c r="G943" s="2">
        <f t="shared" si="17"/>
        <v>274.60000000000002</v>
      </c>
    </row>
    <row r="944" spans="1:15">
      <c r="B944" s="526"/>
      <c r="C944" s="526"/>
      <c r="G944" s="2">
        <f t="shared" si="17"/>
        <v>274.60000000000002</v>
      </c>
    </row>
    <row r="945" spans="2:7">
      <c r="B945" s="526"/>
      <c r="C945" s="526"/>
      <c r="G945" s="2">
        <f t="shared" si="17"/>
        <v>274.60000000000002</v>
      </c>
    </row>
    <row r="946" spans="2:7">
      <c r="B946" s="526"/>
      <c r="C946" s="526"/>
      <c r="G946" s="2">
        <f t="shared" si="17"/>
        <v>274.60000000000002</v>
      </c>
    </row>
    <row r="947" spans="2:7">
      <c r="B947" s="526"/>
      <c r="C947" s="526"/>
      <c r="G947" s="2">
        <f t="shared" si="17"/>
        <v>274.60000000000002</v>
      </c>
    </row>
    <row r="948" spans="2:7">
      <c r="B948" s="526"/>
      <c r="C948" s="526"/>
      <c r="G948" s="2">
        <f t="shared" si="17"/>
        <v>274.60000000000002</v>
      </c>
    </row>
    <row r="949" spans="2:7">
      <c r="B949" s="526"/>
      <c r="C949" s="526"/>
      <c r="G949" s="2">
        <f t="shared" si="17"/>
        <v>274.60000000000002</v>
      </c>
    </row>
    <row r="950" spans="2:7">
      <c r="B950" s="526"/>
      <c r="C950" s="526"/>
      <c r="G950" s="2">
        <f t="shared" si="17"/>
        <v>274.60000000000002</v>
      </c>
    </row>
    <row r="951" spans="2:7">
      <c r="B951" s="526"/>
      <c r="C951" s="526"/>
      <c r="G951" s="2">
        <f t="shared" si="17"/>
        <v>274.60000000000002</v>
      </c>
    </row>
    <row r="952" spans="2:7">
      <c r="B952" s="526"/>
      <c r="C952" s="526"/>
      <c r="G952" s="2">
        <f t="shared" si="17"/>
        <v>274.60000000000002</v>
      </c>
    </row>
    <row r="953" spans="2:7">
      <c r="B953" s="526"/>
      <c r="C953" s="526"/>
      <c r="G953" s="2">
        <f t="shared" si="17"/>
        <v>274.60000000000002</v>
      </c>
    </row>
    <row r="954" spans="2:7">
      <c r="B954" s="526"/>
      <c r="C954" s="526"/>
      <c r="G954" s="2">
        <f t="shared" si="17"/>
        <v>274.60000000000002</v>
      </c>
    </row>
    <row r="955" spans="2:7">
      <c r="B955" s="526"/>
      <c r="C955" s="526"/>
      <c r="G955" s="2">
        <f t="shared" si="17"/>
        <v>274.60000000000002</v>
      </c>
    </row>
    <row r="956" spans="2:7">
      <c r="B956" s="526"/>
      <c r="C956" s="526"/>
      <c r="G956" s="2">
        <f t="shared" si="17"/>
        <v>274.60000000000002</v>
      </c>
    </row>
    <row r="957" spans="2:7">
      <c r="B957" s="526"/>
      <c r="C957" s="526"/>
      <c r="G957" s="2">
        <f t="shared" si="17"/>
        <v>274.60000000000002</v>
      </c>
    </row>
    <row r="958" spans="2:7">
      <c r="B958" s="526"/>
      <c r="C958" s="526"/>
      <c r="G958" s="2">
        <f t="shared" si="17"/>
        <v>274.60000000000002</v>
      </c>
    </row>
    <row r="959" spans="2:7">
      <c r="B959" s="526"/>
      <c r="C959" s="526"/>
      <c r="G959" s="2">
        <f t="shared" si="17"/>
        <v>274.60000000000002</v>
      </c>
    </row>
    <row r="960" spans="2:7">
      <c r="B960" s="526"/>
      <c r="C960" s="526"/>
      <c r="G960" s="2">
        <f t="shared" si="17"/>
        <v>274.60000000000002</v>
      </c>
    </row>
    <row r="961" spans="2:7">
      <c r="B961" s="526"/>
      <c r="C961" s="526"/>
      <c r="G961" s="2">
        <f t="shared" si="17"/>
        <v>274.60000000000002</v>
      </c>
    </row>
    <row r="962" spans="2:7">
      <c r="B962" s="526"/>
      <c r="C962" s="526"/>
      <c r="G962" s="2">
        <f t="shared" si="17"/>
        <v>274.60000000000002</v>
      </c>
    </row>
    <row r="963" spans="2:7">
      <c r="B963" s="526"/>
      <c r="C963" s="526"/>
      <c r="G963" s="2">
        <f t="shared" si="17"/>
        <v>274.60000000000002</v>
      </c>
    </row>
    <row r="964" spans="2:7">
      <c r="B964" s="526"/>
      <c r="C964" s="526"/>
      <c r="G964" s="2">
        <f t="shared" si="17"/>
        <v>274.60000000000002</v>
      </c>
    </row>
    <row r="965" spans="2:7">
      <c r="B965" s="526"/>
      <c r="C965" s="526"/>
      <c r="G965" s="2">
        <f t="shared" si="17"/>
        <v>274.60000000000002</v>
      </c>
    </row>
    <row r="966" spans="2:7">
      <c r="B966" s="526"/>
      <c r="C966" s="526"/>
      <c r="G966" s="2">
        <f t="shared" si="17"/>
        <v>274.60000000000002</v>
      </c>
    </row>
    <row r="967" spans="2:7">
      <c r="B967" s="526"/>
      <c r="C967" s="526"/>
      <c r="G967" s="2">
        <f t="shared" si="17"/>
        <v>274.60000000000002</v>
      </c>
    </row>
    <row r="968" spans="2:7">
      <c r="B968" s="526"/>
      <c r="C968" s="526"/>
      <c r="G968" s="2">
        <f t="shared" si="17"/>
        <v>274.60000000000002</v>
      </c>
    </row>
    <row r="969" spans="2:7">
      <c r="B969" s="526"/>
      <c r="C969" s="526"/>
      <c r="G969" s="2">
        <f t="shared" si="17"/>
        <v>274.60000000000002</v>
      </c>
    </row>
    <row r="970" spans="2:7">
      <c r="B970" s="526"/>
      <c r="C970" s="526"/>
      <c r="G970" s="2">
        <f t="shared" si="17"/>
        <v>274.60000000000002</v>
      </c>
    </row>
    <row r="971" spans="2:7">
      <c r="B971" s="526"/>
      <c r="C971" s="526"/>
      <c r="G971" s="2">
        <f t="shared" si="17"/>
        <v>274.60000000000002</v>
      </c>
    </row>
    <row r="972" spans="2:7">
      <c r="B972" s="526"/>
      <c r="C972" s="526"/>
      <c r="G972" s="2">
        <f t="shared" si="17"/>
        <v>274.60000000000002</v>
      </c>
    </row>
    <row r="973" spans="2:7">
      <c r="B973" s="526"/>
      <c r="C973" s="526"/>
      <c r="G973" s="2">
        <f t="shared" si="17"/>
        <v>274.60000000000002</v>
      </c>
    </row>
    <row r="974" spans="2:7">
      <c r="B974" s="526"/>
      <c r="C974" s="526"/>
      <c r="G974" s="2">
        <f t="shared" si="17"/>
        <v>274.60000000000002</v>
      </c>
    </row>
    <row r="975" spans="2:7">
      <c r="B975" s="526"/>
      <c r="C975" s="526"/>
      <c r="G975" s="2">
        <f t="shared" si="17"/>
        <v>274.60000000000002</v>
      </c>
    </row>
    <row r="976" spans="2:7">
      <c r="B976" s="526"/>
      <c r="C976" s="526"/>
      <c r="G976" s="2">
        <f t="shared" si="17"/>
        <v>274.60000000000002</v>
      </c>
    </row>
    <row r="977" spans="2:7">
      <c r="B977" s="526"/>
      <c r="C977" s="526"/>
      <c r="G977" s="2">
        <f t="shared" si="17"/>
        <v>274.60000000000002</v>
      </c>
    </row>
    <row r="978" spans="2:7">
      <c r="B978" s="526"/>
      <c r="C978" s="526"/>
      <c r="G978" s="2">
        <f t="shared" si="17"/>
        <v>274.60000000000002</v>
      </c>
    </row>
    <row r="979" spans="2:7">
      <c r="B979" s="526"/>
      <c r="C979" s="526"/>
      <c r="G979" s="2">
        <f t="shared" si="17"/>
        <v>274.60000000000002</v>
      </c>
    </row>
    <row r="980" spans="2:7">
      <c r="B980" s="526"/>
      <c r="C980" s="526"/>
      <c r="G980" s="2">
        <f t="shared" si="17"/>
        <v>274.60000000000002</v>
      </c>
    </row>
    <row r="981" spans="2:7">
      <c r="B981" s="526"/>
      <c r="C981" s="526"/>
      <c r="G981" s="2">
        <f t="shared" si="17"/>
        <v>274.60000000000002</v>
      </c>
    </row>
    <row r="982" spans="2:7">
      <c r="B982" s="526"/>
      <c r="C982" s="526"/>
      <c r="G982" s="2">
        <f t="shared" si="17"/>
        <v>274.60000000000002</v>
      </c>
    </row>
    <row r="983" spans="2:7">
      <c r="B983" s="526"/>
      <c r="C983" s="526"/>
      <c r="G983" s="2">
        <f t="shared" si="17"/>
        <v>274.60000000000002</v>
      </c>
    </row>
    <row r="984" spans="2:7">
      <c r="B984" s="526"/>
      <c r="C984" s="526"/>
      <c r="G984" s="2">
        <f t="shared" si="17"/>
        <v>274.60000000000002</v>
      </c>
    </row>
    <row r="985" spans="2:7">
      <c r="B985" s="526"/>
      <c r="C985" s="526"/>
      <c r="G985" s="2">
        <f t="shared" si="17"/>
        <v>274.60000000000002</v>
      </c>
    </row>
    <row r="986" spans="2:7">
      <c r="B986" s="526"/>
      <c r="C986" s="526"/>
      <c r="G986" s="2">
        <f t="shared" ref="G986:G1049" si="18">+G985+E986-F986</f>
        <v>274.60000000000002</v>
      </c>
    </row>
    <row r="987" spans="2:7">
      <c r="B987" s="526"/>
      <c r="C987" s="526"/>
      <c r="G987" s="2">
        <f t="shared" si="18"/>
        <v>274.60000000000002</v>
      </c>
    </row>
    <row r="988" spans="2:7">
      <c r="B988" s="526"/>
      <c r="C988" s="526"/>
      <c r="G988" s="2">
        <f t="shared" si="18"/>
        <v>274.60000000000002</v>
      </c>
    </row>
    <row r="989" spans="2:7">
      <c r="B989" s="526"/>
      <c r="C989" s="526"/>
      <c r="G989" s="2">
        <f t="shared" si="18"/>
        <v>274.60000000000002</v>
      </c>
    </row>
    <row r="990" spans="2:7">
      <c r="B990" s="526"/>
      <c r="C990" s="526"/>
      <c r="G990" s="2">
        <f t="shared" si="18"/>
        <v>274.60000000000002</v>
      </c>
    </row>
    <row r="991" spans="2:7">
      <c r="B991" s="526"/>
      <c r="C991" s="526"/>
      <c r="G991" s="2">
        <f t="shared" si="18"/>
        <v>274.60000000000002</v>
      </c>
    </row>
    <row r="992" spans="2:7">
      <c r="B992" s="526"/>
      <c r="C992" s="526"/>
      <c r="G992" s="2">
        <f t="shared" si="18"/>
        <v>274.60000000000002</v>
      </c>
    </row>
    <row r="993" spans="2:7">
      <c r="B993" s="526"/>
      <c r="C993" s="526"/>
      <c r="G993" s="2">
        <f t="shared" si="18"/>
        <v>274.60000000000002</v>
      </c>
    </row>
    <row r="994" spans="2:7">
      <c r="B994" s="526"/>
      <c r="C994" s="526"/>
      <c r="G994" s="2">
        <f t="shared" si="18"/>
        <v>274.60000000000002</v>
      </c>
    </row>
    <row r="995" spans="2:7">
      <c r="B995" s="526"/>
      <c r="C995" s="526"/>
      <c r="G995" s="2">
        <f t="shared" si="18"/>
        <v>274.60000000000002</v>
      </c>
    </row>
    <row r="996" spans="2:7">
      <c r="B996" s="526"/>
      <c r="C996" s="526"/>
      <c r="G996" s="2">
        <f t="shared" si="18"/>
        <v>274.60000000000002</v>
      </c>
    </row>
    <row r="997" spans="2:7">
      <c r="B997" s="526"/>
      <c r="C997" s="526"/>
      <c r="G997" s="2">
        <f t="shared" si="18"/>
        <v>274.60000000000002</v>
      </c>
    </row>
    <row r="998" spans="2:7">
      <c r="B998" s="526"/>
      <c r="C998" s="526"/>
      <c r="G998" s="2">
        <f t="shared" si="18"/>
        <v>274.60000000000002</v>
      </c>
    </row>
    <row r="999" spans="2:7">
      <c r="B999" s="526"/>
      <c r="C999" s="526"/>
      <c r="G999" s="2">
        <f t="shared" si="18"/>
        <v>274.60000000000002</v>
      </c>
    </row>
    <row r="1000" spans="2:7">
      <c r="B1000" s="526"/>
      <c r="C1000" s="526"/>
      <c r="G1000" s="2">
        <f t="shared" si="18"/>
        <v>274.60000000000002</v>
      </c>
    </row>
    <row r="1001" spans="2:7">
      <c r="B1001" s="526"/>
      <c r="C1001" s="526"/>
      <c r="G1001" s="2">
        <f t="shared" si="18"/>
        <v>274.60000000000002</v>
      </c>
    </row>
    <row r="1002" spans="2:7">
      <c r="B1002" s="526"/>
      <c r="C1002" s="526"/>
      <c r="G1002" s="2">
        <f t="shared" si="18"/>
        <v>274.60000000000002</v>
      </c>
    </row>
    <row r="1003" spans="2:7">
      <c r="B1003" s="526"/>
      <c r="C1003" s="526"/>
      <c r="G1003" s="2">
        <f t="shared" si="18"/>
        <v>274.60000000000002</v>
      </c>
    </row>
    <row r="1004" spans="2:7">
      <c r="B1004" s="526"/>
      <c r="C1004" s="526"/>
      <c r="G1004" s="2">
        <f t="shared" si="18"/>
        <v>274.60000000000002</v>
      </c>
    </row>
    <row r="1005" spans="2:7">
      <c r="B1005" s="526"/>
      <c r="C1005" s="526"/>
      <c r="G1005" s="2">
        <f t="shared" si="18"/>
        <v>274.60000000000002</v>
      </c>
    </row>
    <row r="1006" spans="2:7">
      <c r="B1006" s="526"/>
      <c r="C1006" s="526"/>
      <c r="G1006" s="2">
        <f t="shared" si="18"/>
        <v>274.60000000000002</v>
      </c>
    </row>
    <row r="1007" spans="2:7">
      <c r="B1007" s="526"/>
      <c r="C1007" s="526"/>
      <c r="G1007" s="2">
        <f t="shared" si="18"/>
        <v>274.60000000000002</v>
      </c>
    </row>
    <row r="1008" spans="2:7">
      <c r="B1008" s="526"/>
      <c r="C1008" s="526"/>
      <c r="G1008" s="2">
        <f t="shared" si="18"/>
        <v>274.60000000000002</v>
      </c>
    </row>
    <row r="1009" spans="2:7">
      <c r="B1009" s="526"/>
      <c r="C1009" s="526"/>
      <c r="G1009" s="2">
        <f t="shared" si="18"/>
        <v>274.60000000000002</v>
      </c>
    </row>
    <row r="1010" spans="2:7">
      <c r="B1010" s="526"/>
      <c r="C1010" s="526"/>
      <c r="G1010" s="2">
        <f t="shared" si="18"/>
        <v>274.60000000000002</v>
      </c>
    </row>
    <row r="1011" spans="2:7">
      <c r="B1011" s="526"/>
      <c r="C1011" s="526"/>
      <c r="G1011" s="2">
        <f t="shared" si="18"/>
        <v>274.60000000000002</v>
      </c>
    </row>
    <row r="1012" spans="2:7">
      <c r="B1012" s="526"/>
      <c r="C1012" s="526"/>
      <c r="G1012" s="2">
        <f t="shared" si="18"/>
        <v>274.60000000000002</v>
      </c>
    </row>
    <row r="1013" spans="2:7">
      <c r="B1013" s="526"/>
      <c r="C1013" s="526"/>
      <c r="G1013" s="2">
        <f t="shared" si="18"/>
        <v>274.60000000000002</v>
      </c>
    </row>
    <row r="1014" spans="2:7">
      <c r="B1014" s="526"/>
      <c r="C1014" s="526"/>
      <c r="G1014" s="2">
        <f t="shared" si="18"/>
        <v>274.60000000000002</v>
      </c>
    </row>
    <row r="1015" spans="2:7">
      <c r="B1015" s="526"/>
      <c r="C1015" s="526"/>
      <c r="G1015" s="2">
        <f t="shared" si="18"/>
        <v>274.60000000000002</v>
      </c>
    </row>
    <row r="1016" spans="2:7">
      <c r="B1016" s="526"/>
      <c r="C1016" s="526"/>
      <c r="G1016" s="2">
        <f t="shared" si="18"/>
        <v>274.60000000000002</v>
      </c>
    </row>
    <row r="1017" spans="2:7">
      <c r="B1017" s="526"/>
      <c r="C1017" s="526"/>
      <c r="G1017" s="2">
        <f t="shared" si="18"/>
        <v>274.60000000000002</v>
      </c>
    </row>
    <row r="1018" spans="2:7">
      <c r="B1018" s="526"/>
      <c r="C1018" s="526"/>
      <c r="G1018" s="2">
        <f t="shared" si="18"/>
        <v>274.60000000000002</v>
      </c>
    </row>
    <row r="1019" spans="2:7">
      <c r="B1019" s="526"/>
      <c r="C1019" s="526"/>
      <c r="G1019" s="2">
        <f t="shared" si="18"/>
        <v>274.60000000000002</v>
      </c>
    </row>
    <row r="1020" spans="2:7">
      <c r="B1020" s="526"/>
      <c r="C1020" s="526"/>
      <c r="G1020" s="2">
        <f t="shared" si="18"/>
        <v>274.60000000000002</v>
      </c>
    </row>
    <row r="1021" spans="2:7">
      <c r="B1021" s="526"/>
      <c r="C1021" s="526"/>
      <c r="G1021" s="2">
        <f t="shared" si="18"/>
        <v>274.60000000000002</v>
      </c>
    </row>
    <row r="1022" spans="2:7">
      <c r="B1022" s="526"/>
      <c r="C1022" s="526"/>
      <c r="G1022" s="2">
        <f t="shared" si="18"/>
        <v>274.60000000000002</v>
      </c>
    </row>
    <row r="1023" spans="2:7">
      <c r="B1023" s="526"/>
      <c r="C1023" s="526"/>
      <c r="G1023" s="2">
        <f t="shared" si="18"/>
        <v>274.60000000000002</v>
      </c>
    </row>
    <row r="1024" spans="2:7">
      <c r="B1024" s="526"/>
      <c r="C1024" s="526"/>
      <c r="G1024" s="2">
        <f t="shared" si="18"/>
        <v>274.60000000000002</v>
      </c>
    </row>
    <row r="1025" spans="2:7">
      <c r="B1025" s="526"/>
      <c r="C1025" s="526"/>
      <c r="G1025" s="2">
        <f t="shared" si="18"/>
        <v>274.60000000000002</v>
      </c>
    </row>
    <row r="1026" spans="2:7">
      <c r="B1026" s="526"/>
      <c r="C1026" s="526"/>
      <c r="G1026" s="2">
        <f t="shared" si="18"/>
        <v>274.60000000000002</v>
      </c>
    </row>
    <row r="1027" spans="2:7">
      <c r="B1027" s="526"/>
      <c r="C1027" s="526"/>
      <c r="G1027" s="2">
        <f t="shared" si="18"/>
        <v>274.60000000000002</v>
      </c>
    </row>
    <row r="1028" spans="2:7">
      <c r="B1028" s="526"/>
      <c r="C1028" s="526"/>
      <c r="G1028" s="2">
        <f t="shared" si="18"/>
        <v>274.60000000000002</v>
      </c>
    </row>
    <row r="1029" spans="2:7">
      <c r="B1029" s="526"/>
      <c r="C1029" s="526"/>
      <c r="G1029" s="2">
        <f t="shared" si="18"/>
        <v>274.60000000000002</v>
      </c>
    </row>
    <row r="1030" spans="2:7">
      <c r="B1030" s="526"/>
      <c r="C1030" s="526"/>
      <c r="G1030" s="2">
        <f t="shared" si="18"/>
        <v>274.60000000000002</v>
      </c>
    </row>
    <row r="1031" spans="2:7">
      <c r="B1031" s="526"/>
      <c r="C1031" s="526"/>
      <c r="G1031" s="2">
        <f t="shared" si="18"/>
        <v>274.60000000000002</v>
      </c>
    </row>
    <row r="1032" spans="2:7">
      <c r="B1032" s="526"/>
      <c r="C1032" s="526"/>
      <c r="G1032" s="2">
        <f t="shared" si="18"/>
        <v>274.60000000000002</v>
      </c>
    </row>
    <row r="1033" spans="2:7">
      <c r="B1033" s="526"/>
      <c r="C1033" s="526"/>
      <c r="G1033" s="2">
        <f t="shared" si="18"/>
        <v>274.60000000000002</v>
      </c>
    </row>
    <row r="1034" spans="2:7">
      <c r="B1034" s="526"/>
      <c r="C1034" s="526"/>
      <c r="G1034" s="2">
        <f t="shared" si="18"/>
        <v>274.60000000000002</v>
      </c>
    </row>
    <row r="1035" spans="2:7">
      <c r="B1035" s="526"/>
      <c r="C1035" s="526"/>
      <c r="G1035" s="2">
        <f t="shared" si="18"/>
        <v>274.60000000000002</v>
      </c>
    </row>
    <row r="1036" spans="2:7">
      <c r="B1036" s="526"/>
      <c r="C1036" s="526"/>
      <c r="G1036" s="2">
        <f t="shared" si="18"/>
        <v>274.60000000000002</v>
      </c>
    </row>
    <row r="1037" spans="2:7">
      <c r="B1037" s="526"/>
      <c r="C1037" s="526"/>
      <c r="G1037" s="2">
        <f t="shared" si="18"/>
        <v>274.60000000000002</v>
      </c>
    </row>
    <row r="1038" spans="2:7">
      <c r="B1038" s="526"/>
      <c r="C1038" s="526"/>
      <c r="G1038" s="2">
        <f t="shared" si="18"/>
        <v>274.60000000000002</v>
      </c>
    </row>
    <row r="1039" spans="2:7">
      <c r="B1039" s="526"/>
      <c r="C1039" s="526"/>
      <c r="G1039" s="2">
        <f t="shared" si="18"/>
        <v>274.60000000000002</v>
      </c>
    </row>
    <row r="1040" spans="2:7">
      <c r="B1040" s="526"/>
      <c r="C1040" s="526"/>
      <c r="G1040" s="2">
        <f t="shared" si="18"/>
        <v>274.60000000000002</v>
      </c>
    </row>
    <row r="1041" spans="2:7">
      <c r="B1041" s="526"/>
      <c r="C1041" s="526"/>
      <c r="G1041" s="2">
        <f t="shared" si="18"/>
        <v>274.60000000000002</v>
      </c>
    </row>
    <row r="1042" spans="2:7">
      <c r="B1042" s="526"/>
      <c r="C1042" s="526"/>
      <c r="G1042" s="2">
        <f t="shared" si="18"/>
        <v>274.60000000000002</v>
      </c>
    </row>
    <row r="1043" spans="2:7">
      <c r="B1043" s="526"/>
      <c r="C1043" s="526"/>
      <c r="G1043" s="2">
        <f t="shared" si="18"/>
        <v>274.60000000000002</v>
      </c>
    </row>
    <row r="1044" spans="2:7">
      <c r="B1044" s="526"/>
      <c r="C1044" s="526"/>
      <c r="G1044" s="2">
        <f t="shared" si="18"/>
        <v>274.60000000000002</v>
      </c>
    </row>
    <row r="1045" spans="2:7">
      <c r="B1045" s="526"/>
      <c r="C1045" s="526"/>
      <c r="G1045" s="2">
        <f t="shared" si="18"/>
        <v>274.60000000000002</v>
      </c>
    </row>
    <row r="1046" spans="2:7">
      <c r="B1046" s="526"/>
      <c r="C1046" s="526"/>
      <c r="G1046" s="2">
        <f t="shared" si="18"/>
        <v>274.60000000000002</v>
      </c>
    </row>
    <row r="1047" spans="2:7">
      <c r="B1047" s="526"/>
      <c r="C1047" s="526"/>
      <c r="G1047" s="2">
        <f t="shared" si="18"/>
        <v>274.60000000000002</v>
      </c>
    </row>
    <row r="1048" spans="2:7">
      <c r="B1048" s="526"/>
      <c r="C1048" s="526"/>
      <c r="G1048" s="2">
        <f t="shared" si="18"/>
        <v>274.60000000000002</v>
      </c>
    </row>
    <row r="1049" spans="2:7">
      <c r="B1049" s="526"/>
      <c r="C1049" s="526"/>
      <c r="G1049" s="2">
        <f t="shared" si="18"/>
        <v>274.60000000000002</v>
      </c>
    </row>
    <row r="1050" spans="2:7">
      <c r="B1050" s="526"/>
      <c r="C1050" s="526"/>
      <c r="G1050" s="2">
        <f t="shared" ref="G1050:G1113" si="19">+G1049+E1050-F1050</f>
        <v>274.60000000000002</v>
      </c>
    </row>
    <row r="1051" spans="2:7">
      <c r="B1051" s="526"/>
      <c r="C1051" s="526"/>
      <c r="G1051" s="2">
        <f t="shared" si="19"/>
        <v>274.60000000000002</v>
      </c>
    </row>
    <row r="1052" spans="2:7">
      <c r="B1052" s="526"/>
      <c r="C1052" s="526"/>
      <c r="G1052" s="2">
        <f t="shared" si="19"/>
        <v>274.60000000000002</v>
      </c>
    </row>
    <row r="1053" spans="2:7">
      <c r="B1053" s="526"/>
      <c r="C1053" s="526"/>
      <c r="G1053" s="2">
        <f t="shared" si="19"/>
        <v>274.60000000000002</v>
      </c>
    </row>
    <row r="1054" spans="2:7">
      <c r="B1054" s="526"/>
      <c r="C1054" s="526"/>
      <c r="G1054" s="2">
        <f t="shared" si="19"/>
        <v>274.60000000000002</v>
      </c>
    </row>
    <row r="1055" spans="2:7">
      <c r="B1055" s="526"/>
      <c r="C1055" s="526"/>
      <c r="G1055" s="2">
        <f t="shared" si="19"/>
        <v>274.60000000000002</v>
      </c>
    </row>
    <row r="1056" spans="2:7">
      <c r="B1056" s="526"/>
      <c r="C1056" s="526"/>
      <c r="G1056" s="2">
        <f t="shared" si="19"/>
        <v>274.60000000000002</v>
      </c>
    </row>
    <row r="1057" spans="2:7">
      <c r="B1057" s="526"/>
      <c r="C1057" s="526"/>
      <c r="G1057" s="2">
        <f t="shared" si="19"/>
        <v>274.60000000000002</v>
      </c>
    </row>
    <row r="1058" spans="2:7">
      <c r="B1058" s="526"/>
      <c r="C1058" s="526"/>
      <c r="G1058" s="2">
        <f t="shared" si="19"/>
        <v>274.60000000000002</v>
      </c>
    </row>
    <row r="1059" spans="2:7">
      <c r="B1059" s="526"/>
      <c r="C1059" s="526"/>
      <c r="G1059" s="2">
        <f t="shared" si="19"/>
        <v>274.60000000000002</v>
      </c>
    </row>
    <row r="1060" spans="2:7">
      <c r="B1060" s="526"/>
      <c r="C1060" s="526"/>
      <c r="G1060" s="2">
        <f t="shared" si="19"/>
        <v>274.60000000000002</v>
      </c>
    </row>
    <row r="1061" spans="2:7">
      <c r="B1061" s="526"/>
      <c r="C1061" s="526"/>
      <c r="G1061" s="2">
        <f t="shared" si="19"/>
        <v>274.60000000000002</v>
      </c>
    </row>
    <row r="1062" spans="2:7">
      <c r="B1062" s="526"/>
      <c r="C1062" s="526"/>
      <c r="G1062" s="2">
        <f t="shared" si="19"/>
        <v>274.60000000000002</v>
      </c>
    </row>
    <row r="1063" spans="2:7">
      <c r="B1063" s="526"/>
      <c r="C1063" s="526"/>
      <c r="G1063" s="2">
        <f t="shared" si="19"/>
        <v>274.60000000000002</v>
      </c>
    </row>
    <row r="1064" spans="2:7">
      <c r="B1064" s="526"/>
      <c r="C1064" s="526"/>
      <c r="G1064" s="2">
        <f t="shared" si="19"/>
        <v>274.60000000000002</v>
      </c>
    </row>
    <row r="1065" spans="2:7">
      <c r="B1065" s="526"/>
      <c r="C1065" s="526"/>
      <c r="G1065" s="2">
        <f t="shared" si="19"/>
        <v>274.60000000000002</v>
      </c>
    </row>
    <row r="1066" spans="2:7">
      <c r="B1066" s="526"/>
      <c r="C1066" s="526"/>
      <c r="G1066" s="2">
        <f t="shared" si="19"/>
        <v>274.60000000000002</v>
      </c>
    </row>
    <row r="1067" spans="2:7">
      <c r="B1067" s="526"/>
      <c r="C1067" s="526"/>
      <c r="G1067" s="2">
        <f t="shared" si="19"/>
        <v>274.60000000000002</v>
      </c>
    </row>
    <row r="1068" spans="2:7">
      <c r="B1068" s="526"/>
      <c r="C1068" s="526"/>
      <c r="G1068" s="2">
        <f t="shared" si="19"/>
        <v>274.60000000000002</v>
      </c>
    </row>
    <row r="1069" spans="2:7">
      <c r="B1069" s="526"/>
      <c r="C1069" s="526"/>
      <c r="G1069" s="2">
        <f t="shared" si="19"/>
        <v>274.60000000000002</v>
      </c>
    </row>
    <row r="1070" spans="2:7">
      <c r="B1070" s="526"/>
      <c r="C1070" s="526"/>
      <c r="G1070" s="2">
        <f t="shared" si="19"/>
        <v>274.60000000000002</v>
      </c>
    </row>
    <row r="1071" spans="2:7">
      <c r="B1071" s="526"/>
      <c r="C1071" s="526"/>
      <c r="G1071" s="2">
        <f t="shared" si="19"/>
        <v>274.60000000000002</v>
      </c>
    </row>
    <row r="1072" spans="2:7">
      <c r="B1072" s="526"/>
      <c r="C1072" s="526"/>
      <c r="G1072" s="2">
        <f t="shared" si="19"/>
        <v>274.60000000000002</v>
      </c>
    </row>
    <row r="1073" spans="2:7">
      <c r="B1073" s="526"/>
      <c r="C1073" s="526"/>
      <c r="G1073" s="2">
        <f t="shared" si="19"/>
        <v>274.60000000000002</v>
      </c>
    </row>
    <row r="1074" spans="2:7">
      <c r="B1074" s="526"/>
      <c r="C1074" s="526"/>
      <c r="G1074" s="2">
        <f t="shared" si="19"/>
        <v>274.60000000000002</v>
      </c>
    </row>
    <row r="1075" spans="2:7">
      <c r="B1075" s="526"/>
      <c r="C1075" s="526"/>
      <c r="G1075" s="2">
        <f t="shared" si="19"/>
        <v>274.60000000000002</v>
      </c>
    </row>
    <row r="1076" spans="2:7">
      <c r="B1076" s="526"/>
      <c r="C1076" s="526"/>
      <c r="G1076" s="2">
        <f t="shared" si="19"/>
        <v>274.60000000000002</v>
      </c>
    </row>
    <row r="1077" spans="2:7">
      <c r="B1077" s="526"/>
      <c r="C1077" s="526"/>
      <c r="G1077" s="2">
        <f t="shared" si="19"/>
        <v>274.60000000000002</v>
      </c>
    </row>
    <row r="1078" spans="2:7">
      <c r="B1078" s="526"/>
      <c r="C1078" s="526"/>
      <c r="G1078" s="2">
        <f t="shared" si="19"/>
        <v>274.60000000000002</v>
      </c>
    </row>
    <row r="1079" spans="2:7">
      <c r="B1079" s="526"/>
      <c r="C1079" s="526"/>
      <c r="G1079" s="2">
        <f t="shared" si="19"/>
        <v>274.60000000000002</v>
      </c>
    </row>
    <row r="1080" spans="2:7">
      <c r="B1080" s="526"/>
      <c r="C1080" s="526"/>
      <c r="G1080" s="2">
        <f t="shared" si="19"/>
        <v>274.60000000000002</v>
      </c>
    </row>
    <row r="1081" spans="2:7">
      <c r="B1081" s="526"/>
      <c r="C1081" s="526"/>
      <c r="G1081" s="2">
        <f t="shared" si="19"/>
        <v>274.60000000000002</v>
      </c>
    </row>
    <row r="1082" spans="2:7">
      <c r="B1082" s="526"/>
      <c r="C1082" s="526"/>
      <c r="G1082" s="2">
        <f t="shared" si="19"/>
        <v>274.60000000000002</v>
      </c>
    </row>
    <row r="1083" spans="2:7">
      <c r="B1083" s="526"/>
      <c r="C1083" s="526"/>
      <c r="G1083" s="2">
        <f t="shared" si="19"/>
        <v>274.60000000000002</v>
      </c>
    </row>
    <row r="1084" spans="2:7">
      <c r="B1084" s="526"/>
      <c r="C1084" s="526"/>
      <c r="G1084" s="2">
        <f t="shared" si="19"/>
        <v>274.60000000000002</v>
      </c>
    </row>
    <row r="1085" spans="2:7">
      <c r="B1085" s="526"/>
      <c r="C1085" s="526"/>
      <c r="G1085" s="2">
        <f t="shared" si="19"/>
        <v>274.60000000000002</v>
      </c>
    </row>
    <row r="1086" spans="2:7">
      <c r="B1086" s="526"/>
      <c r="C1086" s="526"/>
      <c r="G1086" s="2">
        <f t="shared" si="19"/>
        <v>274.60000000000002</v>
      </c>
    </row>
    <row r="1087" spans="2:7">
      <c r="B1087" s="526"/>
      <c r="C1087" s="526"/>
      <c r="G1087" s="2">
        <f t="shared" si="19"/>
        <v>274.60000000000002</v>
      </c>
    </row>
    <row r="1088" spans="2:7">
      <c r="B1088" s="526"/>
      <c r="C1088" s="526"/>
      <c r="G1088" s="2">
        <f t="shared" si="19"/>
        <v>274.60000000000002</v>
      </c>
    </row>
    <row r="1089" spans="2:7">
      <c r="B1089" s="526"/>
      <c r="C1089" s="526"/>
      <c r="G1089" s="2">
        <f t="shared" si="19"/>
        <v>274.60000000000002</v>
      </c>
    </row>
    <row r="1090" spans="2:7">
      <c r="B1090" s="526"/>
      <c r="C1090" s="526"/>
      <c r="G1090" s="2">
        <f t="shared" si="19"/>
        <v>274.60000000000002</v>
      </c>
    </row>
    <row r="1091" spans="2:7">
      <c r="B1091" s="526"/>
      <c r="C1091" s="526"/>
      <c r="G1091" s="2">
        <f t="shared" si="19"/>
        <v>274.60000000000002</v>
      </c>
    </row>
    <row r="1092" spans="2:7">
      <c r="B1092" s="526"/>
      <c r="C1092" s="526"/>
      <c r="G1092" s="2">
        <f t="shared" si="19"/>
        <v>274.60000000000002</v>
      </c>
    </row>
    <row r="1093" spans="2:7">
      <c r="B1093" s="526"/>
      <c r="C1093" s="526"/>
      <c r="G1093" s="2">
        <f t="shared" si="19"/>
        <v>274.60000000000002</v>
      </c>
    </row>
    <row r="1094" spans="2:7">
      <c r="B1094" s="526"/>
      <c r="C1094" s="526"/>
      <c r="G1094" s="2">
        <f t="shared" si="19"/>
        <v>274.60000000000002</v>
      </c>
    </row>
    <row r="1095" spans="2:7">
      <c r="B1095" s="526"/>
      <c r="C1095" s="526"/>
      <c r="G1095" s="2">
        <f t="shared" si="19"/>
        <v>274.60000000000002</v>
      </c>
    </row>
    <row r="1096" spans="2:7">
      <c r="B1096" s="526"/>
      <c r="C1096" s="526"/>
      <c r="G1096" s="2">
        <f t="shared" si="19"/>
        <v>274.60000000000002</v>
      </c>
    </row>
    <row r="1097" spans="2:7">
      <c r="B1097" s="526"/>
      <c r="C1097" s="526"/>
      <c r="G1097" s="2">
        <f t="shared" si="19"/>
        <v>274.60000000000002</v>
      </c>
    </row>
    <row r="1098" spans="2:7">
      <c r="B1098" s="526"/>
      <c r="C1098" s="526"/>
      <c r="G1098" s="2">
        <f t="shared" si="19"/>
        <v>274.60000000000002</v>
      </c>
    </row>
    <row r="1099" spans="2:7">
      <c r="B1099" s="526"/>
      <c r="C1099" s="526"/>
      <c r="G1099" s="2">
        <f t="shared" si="19"/>
        <v>274.60000000000002</v>
      </c>
    </row>
    <row r="1100" spans="2:7">
      <c r="B1100" s="526"/>
      <c r="C1100" s="526"/>
      <c r="G1100" s="2">
        <f t="shared" si="19"/>
        <v>274.60000000000002</v>
      </c>
    </row>
    <row r="1101" spans="2:7">
      <c r="B1101" s="526"/>
      <c r="C1101" s="526"/>
      <c r="G1101" s="2">
        <f t="shared" si="19"/>
        <v>274.60000000000002</v>
      </c>
    </row>
    <row r="1102" spans="2:7">
      <c r="B1102" s="526"/>
      <c r="C1102" s="526"/>
      <c r="G1102" s="2">
        <f t="shared" si="19"/>
        <v>274.60000000000002</v>
      </c>
    </row>
    <row r="1103" spans="2:7">
      <c r="B1103" s="526"/>
      <c r="C1103" s="526"/>
      <c r="G1103" s="2">
        <f t="shared" si="19"/>
        <v>274.60000000000002</v>
      </c>
    </row>
    <row r="1104" spans="2:7">
      <c r="B1104" s="526"/>
      <c r="C1104" s="526"/>
      <c r="G1104" s="2">
        <f t="shared" si="19"/>
        <v>274.60000000000002</v>
      </c>
    </row>
    <row r="1105" spans="2:7">
      <c r="B1105" s="526"/>
      <c r="C1105" s="526"/>
      <c r="G1105" s="2">
        <f t="shared" si="19"/>
        <v>274.60000000000002</v>
      </c>
    </row>
    <row r="1106" spans="2:7">
      <c r="B1106" s="526"/>
      <c r="C1106" s="526"/>
      <c r="G1106" s="2">
        <f t="shared" si="19"/>
        <v>274.60000000000002</v>
      </c>
    </row>
    <row r="1107" spans="2:7">
      <c r="B1107" s="526"/>
      <c r="C1107" s="526"/>
      <c r="G1107" s="2">
        <f t="shared" si="19"/>
        <v>274.60000000000002</v>
      </c>
    </row>
    <row r="1108" spans="2:7">
      <c r="B1108" s="526"/>
      <c r="C1108" s="526"/>
      <c r="G1108" s="2">
        <f t="shared" si="19"/>
        <v>274.60000000000002</v>
      </c>
    </row>
    <row r="1109" spans="2:7">
      <c r="B1109" s="526"/>
      <c r="C1109" s="526"/>
      <c r="G1109" s="2">
        <f t="shared" si="19"/>
        <v>274.60000000000002</v>
      </c>
    </row>
    <row r="1110" spans="2:7">
      <c r="B1110" s="526"/>
      <c r="C1110" s="526"/>
      <c r="G1110" s="2">
        <f t="shared" si="19"/>
        <v>274.60000000000002</v>
      </c>
    </row>
    <row r="1111" spans="2:7">
      <c r="B1111" s="526"/>
      <c r="C1111" s="526"/>
      <c r="G1111" s="2">
        <f t="shared" si="19"/>
        <v>274.60000000000002</v>
      </c>
    </row>
    <row r="1112" spans="2:7">
      <c r="B1112" s="526"/>
      <c r="C1112" s="526"/>
      <c r="G1112" s="2">
        <f t="shared" si="19"/>
        <v>274.60000000000002</v>
      </c>
    </row>
    <row r="1113" spans="2:7">
      <c r="B1113" s="526"/>
      <c r="C1113" s="526"/>
      <c r="G1113" s="2">
        <f t="shared" si="19"/>
        <v>274.60000000000002</v>
      </c>
    </row>
    <row r="1114" spans="2:7">
      <c r="B1114" s="526"/>
      <c r="C1114" s="526"/>
      <c r="G1114" s="2">
        <f t="shared" ref="G1114:G1177" si="20">+G1113+E1114-F1114</f>
        <v>274.60000000000002</v>
      </c>
    </row>
    <row r="1115" spans="2:7">
      <c r="B1115" s="526"/>
      <c r="C1115" s="526"/>
      <c r="G1115" s="2">
        <f t="shared" si="20"/>
        <v>274.60000000000002</v>
      </c>
    </row>
    <row r="1116" spans="2:7">
      <c r="B1116" s="526"/>
      <c r="C1116" s="526"/>
      <c r="G1116" s="2">
        <f t="shared" si="20"/>
        <v>274.60000000000002</v>
      </c>
    </row>
    <row r="1117" spans="2:7">
      <c r="B1117" s="526"/>
      <c r="C1117" s="526"/>
      <c r="G1117" s="2">
        <f t="shared" si="20"/>
        <v>274.60000000000002</v>
      </c>
    </row>
    <row r="1118" spans="2:7">
      <c r="B1118" s="526"/>
      <c r="C1118" s="526"/>
      <c r="G1118" s="2">
        <f t="shared" si="20"/>
        <v>274.60000000000002</v>
      </c>
    </row>
    <row r="1119" spans="2:7">
      <c r="B1119" s="526"/>
      <c r="C1119" s="526"/>
      <c r="G1119" s="2">
        <f t="shared" si="20"/>
        <v>274.60000000000002</v>
      </c>
    </row>
    <row r="1120" spans="2:7">
      <c r="B1120" s="526"/>
      <c r="C1120" s="526"/>
      <c r="G1120" s="2">
        <f t="shared" si="20"/>
        <v>274.60000000000002</v>
      </c>
    </row>
    <row r="1121" spans="2:7">
      <c r="B1121" s="526"/>
      <c r="C1121" s="526"/>
      <c r="G1121" s="2">
        <f t="shared" si="20"/>
        <v>274.60000000000002</v>
      </c>
    </row>
    <row r="1122" spans="2:7">
      <c r="B1122" s="526"/>
      <c r="C1122" s="526"/>
      <c r="G1122" s="2">
        <f t="shared" si="20"/>
        <v>274.60000000000002</v>
      </c>
    </row>
    <row r="1123" spans="2:7">
      <c r="B1123" s="526"/>
      <c r="C1123" s="526"/>
      <c r="G1123" s="2">
        <f t="shared" si="20"/>
        <v>274.60000000000002</v>
      </c>
    </row>
    <row r="1124" spans="2:7">
      <c r="B1124" s="526"/>
      <c r="C1124" s="526"/>
      <c r="G1124" s="2">
        <f t="shared" si="20"/>
        <v>274.60000000000002</v>
      </c>
    </row>
    <row r="1125" spans="2:7">
      <c r="B1125" s="526"/>
      <c r="C1125" s="526"/>
      <c r="G1125" s="2">
        <f t="shared" si="20"/>
        <v>274.60000000000002</v>
      </c>
    </row>
    <row r="1126" spans="2:7">
      <c r="B1126" s="526"/>
      <c r="C1126" s="526"/>
      <c r="G1126" s="2">
        <f t="shared" si="20"/>
        <v>274.60000000000002</v>
      </c>
    </row>
    <row r="1127" spans="2:7">
      <c r="B1127" s="526"/>
      <c r="C1127" s="526"/>
      <c r="G1127" s="2">
        <f t="shared" si="20"/>
        <v>274.60000000000002</v>
      </c>
    </row>
    <row r="1128" spans="2:7">
      <c r="B1128" s="526"/>
      <c r="C1128" s="526"/>
      <c r="G1128" s="2">
        <f t="shared" si="20"/>
        <v>274.60000000000002</v>
      </c>
    </row>
    <row r="1129" spans="2:7">
      <c r="B1129" s="526"/>
      <c r="C1129" s="526"/>
      <c r="G1129" s="2">
        <f t="shared" si="20"/>
        <v>274.60000000000002</v>
      </c>
    </row>
    <row r="1130" spans="2:7">
      <c r="B1130" s="526"/>
      <c r="C1130" s="526"/>
      <c r="G1130" s="2">
        <f t="shared" si="20"/>
        <v>274.60000000000002</v>
      </c>
    </row>
    <row r="1131" spans="2:7">
      <c r="B1131" s="526"/>
      <c r="C1131" s="526"/>
      <c r="G1131" s="2">
        <f t="shared" si="20"/>
        <v>274.60000000000002</v>
      </c>
    </row>
    <row r="1132" spans="2:7">
      <c r="B1132" s="526"/>
      <c r="C1132" s="526"/>
      <c r="G1132" s="2">
        <f t="shared" si="20"/>
        <v>274.60000000000002</v>
      </c>
    </row>
    <row r="1133" spans="2:7">
      <c r="B1133" s="526"/>
      <c r="C1133" s="526"/>
      <c r="G1133" s="2">
        <f t="shared" si="20"/>
        <v>274.60000000000002</v>
      </c>
    </row>
    <row r="1134" spans="2:7">
      <c r="B1134" s="526"/>
      <c r="C1134" s="526"/>
      <c r="G1134" s="2">
        <f t="shared" si="20"/>
        <v>274.60000000000002</v>
      </c>
    </row>
    <row r="1135" spans="2:7">
      <c r="B1135" s="526"/>
      <c r="C1135" s="526"/>
      <c r="G1135" s="2">
        <f t="shared" si="20"/>
        <v>274.60000000000002</v>
      </c>
    </row>
    <row r="1136" spans="2:7">
      <c r="B1136" s="526"/>
      <c r="C1136" s="526"/>
      <c r="G1136" s="2">
        <f t="shared" si="20"/>
        <v>274.60000000000002</v>
      </c>
    </row>
    <row r="1137" spans="2:7">
      <c r="B1137" s="526"/>
      <c r="C1137" s="526"/>
      <c r="G1137" s="2">
        <f t="shared" si="20"/>
        <v>274.60000000000002</v>
      </c>
    </row>
    <row r="1138" spans="2:7">
      <c r="B1138" s="526"/>
      <c r="C1138" s="526"/>
      <c r="G1138" s="2">
        <f t="shared" si="20"/>
        <v>274.60000000000002</v>
      </c>
    </row>
    <row r="1139" spans="2:7">
      <c r="B1139" s="526"/>
      <c r="C1139" s="526"/>
      <c r="G1139" s="2">
        <f t="shared" si="20"/>
        <v>274.60000000000002</v>
      </c>
    </row>
    <row r="1140" spans="2:7">
      <c r="B1140" s="526"/>
      <c r="C1140" s="526"/>
      <c r="G1140" s="2">
        <f t="shared" si="20"/>
        <v>274.60000000000002</v>
      </c>
    </row>
    <row r="1141" spans="2:7">
      <c r="B1141" s="526"/>
      <c r="C1141" s="526"/>
      <c r="G1141" s="2">
        <f t="shared" si="20"/>
        <v>274.60000000000002</v>
      </c>
    </row>
    <row r="1142" spans="2:7">
      <c r="B1142" s="526"/>
      <c r="C1142" s="526"/>
      <c r="G1142" s="2">
        <f t="shared" si="20"/>
        <v>274.60000000000002</v>
      </c>
    </row>
    <row r="1143" spans="2:7">
      <c r="B1143" s="526"/>
      <c r="C1143" s="526"/>
      <c r="G1143" s="2">
        <f t="shared" si="20"/>
        <v>274.60000000000002</v>
      </c>
    </row>
    <row r="1144" spans="2:7">
      <c r="B1144" s="526"/>
      <c r="C1144" s="526"/>
      <c r="G1144" s="2">
        <f t="shared" si="20"/>
        <v>274.60000000000002</v>
      </c>
    </row>
    <row r="1145" spans="2:7">
      <c r="B1145" s="526"/>
      <c r="C1145" s="526"/>
      <c r="G1145" s="2">
        <f t="shared" si="20"/>
        <v>274.60000000000002</v>
      </c>
    </row>
    <row r="1146" spans="2:7">
      <c r="B1146" s="526"/>
      <c r="C1146" s="526"/>
      <c r="G1146" s="2">
        <f t="shared" si="20"/>
        <v>274.60000000000002</v>
      </c>
    </row>
    <row r="1147" spans="2:7">
      <c r="B1147" s="526"/>
      <c r="C1147" s="526"/>
      <c r="G1147" s="2">
        <f t="shared" si="20"/>
        <v>274.60000000000002</v>
      </c>
    </row>
    <row r="1148" spans="2:7">
      <c r="B1148" s="526"/>
      <c r="C1148" s="526"/>
      <c r="G1148" s="2">
        <f t="shared" si="20"/>
        <v>274.60000000000002</v>
      </c>
    </row>
    <row r="1149" spans="2:7">
      <c r="B1149" s="526"/>
      <c r="C1149" s="526"/>
      <c r="G1149" s="2">
        <f t="shared" si="20"/>
        <v>274.60000000000002</v>
      </c>
    </row>
    <row r="1150" spans="2:7">
      <c r="B1150" s="526"/>
      <c r="C1150" s="526"/>
      <c r="G1150" s="2">
        <f t="shared" si="20"/>
        <v>274.60000000000002</v>
      </c>
    </row>
    <row r="1151" spans="2:7">
      <c r="B1151" s="526"/>
      <c r="C1151" s="526"/>
      <c r="G1151" s="2">
        <f t="shared" si="20"/>
        <v>274.60000000000002</v>
      </c>
    </row>
    <row r="1152" spans="2:7">
      <c r="B1152" s="526"/>
      <c r="C1152" s="526"/>
      <c r="G1152" s="2">
        <f t="shared" si="20"/>
        <v>274.60000000000002</v>
      </c>
    </row>
    <row r="1153" spans="2:7">
      <c r="B1153" s="526"/>
      <c r="C1153" s="526"/>
      <c r="G1153" s="2">
        <f t="shared" si="20"/>
        <v>274.60000000000002</v>
      </c>
    </row>
    <row r="1154" spans="2:7">
      <c r="B1154" s="526"/>
      <c r="C1154" s="526"/>
      <c r="G1154" s="2">
        <f t="shared" si="20"/>
        <v>274.60000000000002</v>
      </c>
    </row>
    <row r="1155" spans="2:7">
      <c r="B1155" s="526"/>
      <c r="C1155" s="526"/>
      <c r="G1155" s="2">
        <f t="shared" si="20"/>
        <v>274.60000000000002</v>
      </c>
    </row>
    <row r="1156" spans="2:7">
      <c r="B1156" s="526"/>
      <c r="C1156" s="526"/>
      <c r="G1156" s="2">
        <f t="shared" si="20"/>
        <v>274.60000000000002</v>
      </c>
    </row>
    <row r="1157" spans="2:7">
      <c r="B1157" s="526"/>
      <c r="C1157" s="526"/>
      <c r="G1157" s="2">
        <f t="shared" si="20"/>
        <v>274.60000000000002</v>
      </c>
    </row>
    <row r="1158" spans="2:7">
      <c r="B1158" s="526"/>
      <c r="C1158" s="526"/>
      <c r="G1158" s="2">
        <f t="shared" si="20"/>
        <v>274.60000000000002</v>
      </c>
    </row>
    <row r="1159" spans="2:7">
      <c r="B1159" s="526"/>
      <c r="C1159" s="526"/>
      <c r="G1159" s="2">
        <f t="shared" si="20"/>
        <v>274.60000000000002</v>
      </c>
    </row>
    <row r="1160" spans="2:7">
      <c r="B1160" s="526"/>
      <c r="C1160" s="526"/>
      <c r="G1160" s="2">
        <f t="shared" si="20"/>
        <v>274.60000000000002</v>
      </c>
    </row>
    <row r="1161" spans="2:7">
      <c r="B1161" s="526"/>
      <c r="C1161" s="526"/>
      <c r="G1161" s="2">
        <f t="shared" si="20"/>
        <v>274.60000000000002</v>
      </c>
    </row>
    <row r="1162" spans="2:7">
      <c r="B1162" s="526"/>
      <c r="C1162" s="526"/>
      <c r="G1162" s="2">
        <f t="shared" si="20"/>
        <v>274.60000000000002</v>
      </c>
    </row>
    <row r="1163" spans="2:7">
      <c r="B1163" s="526"/>
      <c r="C1163" s="526"/>
      <c r="G1163" s="2">
        <f t="shared" si="20"/>
        <v>274.60000000000002</v>
      </c>
    </row>
    <row r="1164" spans="2:7">
      <c r="B1164" s="526"/>
      <c r="C1164" s="526"/>
      <c r="G1164" s="2">
        <f t="shared" si="20"/>
        <v>274.60000000000002</v>
      </c>
    </row>
    <row r="1165" spans="2:7">
      <c r="B1165" s="526"/>
      <c r="C1165" s="526"/>
      <c r="G1165" s="2">
        <f t="shared" si="20"/>
        <v>274.60000000000002</v>
      </c>
    </row>
    <row r="1166" spans="2:7">
      <c r="B1166" s="526"/>
      <c r="C1166" s="526"/>
      <c r="G1166" s="2">
        <f t="shared" si="20"/>
        <v>274.60000000000002</v>
      </c>
    </row>
    <row r="1167" spans="2:7">
      <c r="B1167" s="526"/>
      <c r="C1167" s="526"/>
      <c r="G1167" s="2">
        <f t="shared" si="20"/>
        <v>274.60000000000002</v>
      </c>
    </row>
    <row r="1168" spans="2:7">
      <c r="B1168" s="526"/>
      <c r="C1168" s="526"/>
      <c r="G1168" s="2">
        <f t="shared" si="20"/>
        <v>274.60000000000002</v>
      </c>
    </row>
    <row r="1169" spans="2:7">
      <c r="B1169" s="526"/>
      <c r="C1169" s="526"/>
      <c r="G1169" s="2">
        <f t="shared" si="20"/>
        <v>274.60000000000002</v>
      </c>
    </row>
    <row r="1170" spans="2:7">
      <c r="B1170" s="526"/>
      <c r="C1170" s="526"/>
      <c r="G1170" s="2">
        <f t="shared" si="20"/>
        <v>274.60000000000002</v>
      </c>
    </row>
    <row r="1171" spans="2:7">
      <c r="B1171" s="526"/>
      <c r="C1171" s="526"/>
      <c r="G1171" s="2">
        <f t="shared" si="20"/>
        <v>274.60000000000002</v>
      </c>
    </row>
    <row r="1172" spans="2:7">
      <c r="B1172" s="526"/>
      <c r="C1172" s="526"/>
      <c r="G1172" s="2">
        <f t="shared" si="20"/>
        <v>274.60000000000002</v>
      </c>
    </row>
    <row r="1173" spans="2:7">
      <c r="B1173" s="526"/>
      <c r="C1173" s="526"/>
      <c r="G1173" s="2">
        <f t="shared" si="20"/>
        <v>274.60000000000002</v>
      </c>
    </row>
    <row r="1174" spans="2:7">
      <c r="B1174" s="526"/>
      <c r="C1174" s="526"/>
      <c r="G1174" s="2">
        <f t="shared" si="20"/>
        <v>274.60000000000002</v>
      </c>
    </row>
    <row r="1175" spans="2:7">
      <c r="B1175" s="526"/>
      <c r="C1175" s="526"/>
      <c r="G1175" s="2">
        <f t="shared" si="20"/>
        <v>274.60000000000002</v>
      </c>
    </row>
    <row r="1176" spans="2:7">
      <c r="B1176" s="526"/>
      <c r="C1176" s="526"/>
      <c r="G1176" s="2">
        <f t="shared" si="20"/>
        <v>274.60000000000002</v>
      </c>
    </row>
    <row r="1177" spans="2:7">
      <c r="B1177" s="526"/>
      <c r="C1177" s="526"/>
      <c r="G1177" s="2">
        <f t="shared" si="20"/>
        <v>274.60000000000002</v>
      </c>
    </row>
    <row r="1178" spans="2:7">
      <c r="B1178" s="526"/>
      <c r="C1178" s="526"/>
      <c r="G1178" s="2">
        <f t="shared" ref="G1178:G1241" si="21">+G1177+E1178-F1178</f>
        <v>274.60000000000002</v>
      </c>
    </row>
    <row r="1179" spans="2:7">
      <c r="B1179" s="526"/>
      <c r="C1179" s="526"/>
      <c r="G1179" s="2">
        <f t="shared" si="21"/>
        <v>274.60000000000002</v>
      </c>
    </row>
    <row r="1180" spans="2:7">
      <c r="B1180" s="526"/>
      <c r="C1180" s="526"/>
      <c r="G1180" s="2">
        <f t="shared" si="21"/>
        <v>274.60000000000002</v>
      </c>
    </row>
    <row r="1181" spans="2:7">
      <c r="B1181" s="526"/>
      <c r="C1181" s="526"/>
      <c r="G1181" s="2">
        <f t="shared" si="21"/>
        <v>274.60000000000002</v>
      </c>
    </row>
    <row r="1182" spans="2:7">
      <c r="B1182" s="526"/>
      <c r="C1182" s="526"/>
      <c r="G1182" s="2">
        <f t="shared" si="21"/>
        <v>274.60000000000002</v>
      </c>
    </row>
    <row r="1183" spans="2:7">
      <c r="B1183" s="526"/>
      <c r="C1183" s="526"/>
      <c r="G1183" s="2">
        <f t="shared" si="21"/>
        <v>274.60000000000002</v>
      </c>
    </row>
    <row r="1184" spans="2:7">
      <c r="B1184" s="526"/>
      <c r="C1184" s="526"/>
      <c r="G1184" s="2">
        <f t="shared" si="21"/>
        <v>274.60000000000002</v>
      </c>
    </row>
    <row r="1185" spans="2:7">
      <c r="B1185" s="526"/>
      <c r="C1185" s="526"/>
      <c r="G1185" s="2">
        <f t="shared" si="21"/>
        <v>274.60000000000002</v>
      </c>
    </row>
    <row r="1186" spans="2:7">
      <c r="B1186" s="526"/>
      <c r="C1186" s="526"/>
      <c r="G1186" s="2">
        <f t="shared" si="21"/>
        <v>274.60000000000002</v>
      </c>
    </row>
    <row r="1187" spans="2:7">
      <c r="B1187" s="526"/>
      <c r="C1187" s="526"/>
      <c r="G1187" s="2">
        <f t="shared" si="21"/>
        <v>274.60000000000002</v>
      </c>
    </row>
    <row r="1188" spans="2:7">
      <c r="B1188" s="526"/>
      <c r="C1188" s="526"/>
      <c r="G1188" s="2">
        <f t="shared" si="21"/>
        <v>274.60000000000002</v>
      </c>
    </row>
    <row r="1189" spans="2:7">
      <c r="B1189" s="526"/>
      <c r="C1189" s="526"/>
      <c r="G1189" s="2">
        <f t="shared" si="21"/>
        <v>274.60000000000002</v>
      </c>
    </row>
    <row r="1190" spans="2:7">
      <c r="B1190" s="526"/>
      <c r="C1190" s="526"/>
      <c r="G1190" s="2">
        <f t="shared" si="21"/>
        <v>274.60000000000002</v>
      </c>
    </row>
    <row r="1191" spans="2:7">
      <c r="B1191" s="526"/>
      <c r="C1191" s="526"/>
      <c r="G1191" s="2">
        <f t="shared" si="21"/>
        <v>274.60000000000002</v>
      </c>
    </row>
    <row r="1192" spans="2:7">
      <c r="B1192" s="526"/>
      <c r="C1192" s="526"/>
      <c r="G1192" s="2">
        <f t="shared" si="21"/>
        <v>274.60000000000002</v>
      </c>
    </row>
    <row r="1193" spans="2:7">
      <c r="B1193" s="526"/>
      <c r="C1193" s="526"/>
      <c r="G1193" s="2">
        <f t="shared" si="21"/>
        <v>274.60000000000002</v>
      </c>
    </row>
    <row r="1194" spans="2:7">
      <c r="B1194" s="526"/>
      <c r="C1194" s="526"/>
      <c r="G1194" s="2">
        <f t="shared" si="21"/>
        <v>274.60000000000002</v>
      </c>
    </row>
    <row r="1195" spans="2:7">
      <c r="B1195" s="526"/>
      <c r="C1195" s="526"/>
      <c r="G1195" s="2">
        <f t="shared" si="21"/>
        <v>274.60000000000002</v>
      </c>
    </row>
    <row r="1196" spans="2:7">
      <c r="B1196" s="526"/>
      <c r="C1196" s="526"/>
      <c r="G1196" s="2">
        <f t="shared" si="21"/>
        <v>274.60000000000002</v>
      </c>
    </row>
    <row r="1197" spans="2:7">
      <c r="B1197" s="526"/>
      <c r="C1197" s="526"/>
      <c r="G1197" s="2">
        <f t="shared" si="21"/>
        <v>274.60000000000002</v>
      </c>
    </row>
    <row r="1198" spans="2:7">
      <c r="B1198" s="526"/>
      <c r="C1198" s="526"/>
      <c r="G1198" s="2">
        <f t="shared" si="21"/>
        <v>274.60000000000002</v>
      </c>
    </row>
    <row r="1199" spans="2:7">
      <c r="B1199" s="526"/>
      <c r="C1199" s="526"/>
      <c r="G1199" s="2">
        <f t="shared" si="21"/>
        <v>274.60000000000002</v>
      </c>
    </row>
    <row r="1200" spans="2:7">
      <c r="B1200" s="526"/>
      <c r="C1200" s="526"/>
      <c r="G1200" s="2">
        <f t="shared" si="21"/>
        <v>274.60000000000002</v>
      </c>
    </row>
    <row r="1201" spans="2:7">
      <c r="B1201" s="526"/>
      <c r="C1201" s="526"/>
      <c r="G1201" s="2">
        <f t="shared" si="21"/>
        <v>274.60000000000002</v>
      </c>
    </row>
    <row r="1202" spans="2:7">
      <c r="B1202" s="526"/>
      <c r="C1202" s="526"/>
      <c r="G1202" s="2">
        <f t="shared" si="21"/>
        <v>274.60000000000002</v>
      </c>
    </row>
    <row r="1203" spans="2:7">
      <c r="B1203" s="526"/>
      <c r="C1203" s="526"/>
      <c r="G1203" s="2">
        <f t="shared" si="21"/>
        <v>274.60000000000002</v>
      </c>
    </row>
    <row r="1204" spans="2:7">
      <c r="B1204" s="526"/>
      <c r="C1204" s="526"/>
      <c r="G1204" s="2">
        <f t="shared" si="21"/>
        <v>274.60000000000002</v>
      </c>
    </row>
    <row r="1205" spans="2:7">
      <c r="B1205" s="526"/>
      <c r="C1205" s="526"/>
      <c r="G1205" s="2">
        <f t="shared" si="21"/>
        <v>274.60000000000002</v>
      </c>
    </row>
    <row r="1206" spans="2:7">
      <c r="B1206" s="526"/>
      <c r="C1206" s="526"/>
      <c r="G1206" s="2">
        <f t="shared" si="21"/>
        <v>274.60000000000002</v>
      </c>
    </row>
    <row r="1207" spans="2:7">
      <c r="B1207" s="526"/>
      <c r="C1207" s="526"/>
      <c r="G1207" s="2">
        <f t="shared" si="21"/>
        <v>274.60000000000002</v>
      </c>
    </row>
    <row r="1208" spans="2:7">
      <c r="B1208" s="526"/>
      <c r="C1208" s="526"/>
      <c r="G1208" s="2">
        <f t="shared" si="21"/>
        <v>274.60000000000002</v>
      </c>
    </row>
    <row r="1209" spans="2:7">
      <c r="B1209" s="526"/>
      <c r="C1209" s="526"/>
      <c r="G1209" s="2">
        <f t="shared" si="21"/>
        <v>274.60000000000002</v>
      </c>
    </row>
    <row r="1210" spans="2:7">
      <c r="B1210" s="526"/>
      <c r="C1210" s="526"/>
      <c r="G1210" s="2">
        <f t="shared" si="21"/>
        <v>274.60000000000002</v>
      </c>
    </row>
    <row r="1211" spans="2:7">
      <c r="B1211" s="526"/>
      <c r="C1211" s="526"/>
      <c r="G1211" s="2">
        <f t="shared" si="21"/>
        <v>274.60000000000002</v>
      </c>
    </row>
    <row r="1212" spans="2:7">
      <c r="B1212" s="526"/>
      <c r="C1212" s="526"/>
      <c r="G1212" s="2">
        <f t="shared" si="21"/>
        <v>274.60000000000002</v>
      </c>
    </row>
    <row r="1213" spans="2:7">
      <c r="B1213" s="526"/>
      <c r="C1213" s="526"/>
      <c r="G1213" s="2">
        <f t="shared" si="21"/>
        <v>274.60000000000002</v>
      </c>
    </row>
    <row r="1214" spans="2:7">
      <c r="B1214" s="526"/>
      <c r="C1214" s="526"/>
      <c r="G1214" s="2">
        <f t="shared" si="21"/>
        <v>274.60000000000002</v>
      </c>
    </row>
    <row r="1215" spans="2:7">
      <c r="B1215" s="526"/>
      <c r="C1215" s="526"/>
      <c r="G1215" s="2">
        <f t="shared" si="21"/>
        <v>274.60000000000002</v>
      </c>
    </row>
    <row r="1216" spans="2:7">
      <c r="B1216" s="526"/>
      <c r="C1216" s="526"/>
      <c r="G1216" s="2">
        <f t="shared" si="21"/>
        <v>274.60000000000002</v>
      </c>
    </row>
    <row r="1217" spans="2:7">
      <c r="B1217" s="526"/>
      <c r="C1217" s="526"/>
      <c r="G1217" s="2">
        <f t="shared" si="21"/>
        <v>274.60000000000002</v>
      </c>
    </row>
    <row r="1218" spans="2:7">
      <c r="B1218" s="526"/>
      <c r="C1218" s="526"/>
      <c r="G1218" s="2">
        <f t="shared" si="21"/>
        <v>274.60000000000002</v>
      </c>
    </row>
    <row r="1219" spans="2:7">
      <c r="B1219" s="526"/>
      <c r="C1219" s="526"/>
      <c r="G1219" s="2">
        <f t="shared" si="21"/>
        <v>274.60000000000002</v>
      </c>
    </row>
    <row r="1220" spans="2:7">
      <c r="B1220" s="526"/>
      <c r="C1220" s="526"/>
      <c r="G1220" s="2">
        <f t="shared" si="21"/>
        <v>274.60000000000002</v>
      </c>
    </row>
    <row r="1221" spans="2:7">
      <c r="B1221" s="526"/>
      <c r="C1221" s="526"/>
      <c r="G1221" s="2">
        <f t="shared" si="21"/>
        <v>274.60000000000002</v>
      </c>
    </row>
    <row r="1222" spans="2:7">
      <c r="B1222" s="526"/>
      <c r="C1222" s="526"/>
      <c r="G1222" s="2">
        <f t="shared" si="21"/>
        <v>274.60000000000002</v>
      </c>
    </row>
    <row r="1223" spans="2:7">
      <c r="B1223" s="526"/>
      <c r="C1223" s="526"/>
      <c r="G1223" s="2">
        <f t="shared" si="21"/>
        <v>274.60000000000002</v>
      </c>
    </row>
    <row r="1224" spans="2:7">
      <c r="B1224" s="526"/>
      <c r="C1224" s="526"/>
      <c r="G1224" s="2">
        <f t="shared" si="21"/>
        <v>274.60000000000002</v>
      </c>
    </row>
    <row r="1225" spans="2:7">
      <c r="B1225" s="526"/>
      <c r="C1225" s="526"/>
      <c r="G1225" s="2">
        <f t="shared" si="21"/>
        <v>274.60000000000002</v>
      </c>
    </row>
    <row r="1226" spans="2:7">
      <c r="B1226" s="526"/>
      <c r="C1226" s="526"/>
      <c r="G1226" s="2">
        <f t="shared" si="21"/>
        <v>274.60000000000002</v>
      </c>
    </row>
    <row r="1227" spans="2:7">
      <c r="B1227" s="526"/>
      <c r="C1227" s="526"/>
      <c r="G1227" s="2">
        <f t="shared" si="21"/>
        <v>274.60000000000002</v>
      </c>
    </row>
    <row r="1228" spans="2:7">
      <c r="B1228" s="526"/>
      <c r="C1228" s="526"/>
      <c r="G1228" s="2">
        <f t="shared" si="21"/>
        <v>274.60000000000002</v>
      </c>
    </row>
    <row r="1229" spans="2:7">
      <c r="B1229" s="526"/>
      <c r="C1229" s="526"/>
      <c r="G1229" s="2">
        <f t="shared" si="21"/>
        <v>274.60000000000002</v>
      </c>
    </row>
    <row r="1230" spans="2:7">
      <c r="B1230" s="526"/>
      <c r="C1230" s="526"/>
      <c r="G1230" s="2">
        <f t="shared" si="21"/>
        <v>274.60000000000002</v>
      </c>
    </row>
    <row r="1231" spans="2:7">
      <c r="B1231" s="526"/>
      <c r="C1231" s="526"/>
      <c r="G1231" s="2">
        <f t="shared" si="21"/>
        <v>274.60000000000002</v>
      </c>
    </row>
    <row r="1232" spans="2:7">
      <c r="B1232" s="526"/>
      <c r="C1232" s="526"/>
      <c r="G1232" s="2">
        <f t="shared" si="21"/>
        <v>274.60000000000002</v>
      </c>
    </row>
    <row r="1233" spans="2:7">
      <c r="B1233" s="526"/>
      <c r="C1233" s="526"/>
      <c r="G1233" s="2">
        <f t="shared" si="21"/>
        <v>274.60000000000002</v>
      </c>
    </row>
    <row r="1234" spans="2:7">
      <c r="B1234" s="526"/>
      <c r="C1234" s="526"/>
      <c r="G1234" s="2">
        <f t="shared" si="21"/>
        <v>274.60000000000002</v>
      </c>
    </row>
    <row r="1235" spans="2:7">
      <c r="B1235" s="526"/>
      <c r="C1235" s="526"/>
      <c r="G1235" s="2">
        <f t="shared" si="21"/>
        <v>274.60000000000002</v>
      </c>
    </row>
    <row r="1236" spans="2:7">
      <c r="B1236" s="526"/>
      <c r="C1236" s="526"/>
      <c r="G1236" s="2">
        <f t="shared" si="21"/>
        <v>274.60000000000002</v>
      </c>
    </row>
    <row r="1237" spans="2:7">
      <c r="B1237" s="526"/>
      <c r="C1237" s="526"/>
      <c r="G1237" s="2">
        <f t="shared" si="21"/>
        <v>274.60000000000002</v>
      </c>
    </row>
    <row r="1238" spans="2:7">
      <c r="B1238" s="526"/>
      <c r="C1238" s="526"/>
      <c r="G1238" s="2">
        <f t="shared" si="21"/>
        <v>274.60000000000002</v>
      </c>
    </row>
    <row r="1239" spans="2:7">
      <c r="B1239" s="526"/>
      <c r="C1239" s="526"/>
      <c r="G1239" s="2">
        <f t="shared" si="21"/>
        <v>274.60000000000002</v>
      </c>
    </row>
    <row r="1240" spans="2:7">
      <c r="B1240" s="526"/>
      <c r="C1240" s="526"/>
      <c r="G1240" s="2">
        <f t="shared" si="21"/>
        <v>274.60000000000002</v>
      </c>
    </row>
    <row r="1241" spans="2:7">
      <c r="B1241" s="526"/>
      <c r="C1241" s="526"/>
      <c r="G1241" s="2">
        <f t="shared" si="21"/>
        <v>274.60000000000002</v>
      </c>
    </row>
    <row r="1242" spans="2:7">
      <c r="B1242" s="526"/>
      <c r="C1242" s="526"/>
      <c r="G1242" s="2">
        <f t="shared" ref="G1242:G1305" si="22">+G1241+E1242-F1242</f>
        <v>274.60000000000002</v>
      </c>
    </row>
    <row r="1243" spans="2:7">
      <c r="B1243" s="526"/>
      <c r="C1243" s="526"/>
      <c r="G1243" s="2">
        <f t="shared" si="22"/>
        <v>274.60000000000002</v>
      </c>
    </row>
    <row r="1244" spans="2:7">
      <c r="B1244" s="526"/>
      <c r="C1244" s="526"/>
      <c r="G1244" s="2">
        <f t="shared" si="22"/>
        <v>274.60000000000002</v>
      </c>
    </row>
    <row r="1245" spans="2:7">
      <c r="B1245" s="526"/>
      <c r="C1245" s="526"/>
      <c r="G1245" s="2">
        <f t="shared" si="22"/>
        <v>274.60000000000002</v>
      </c>
    </row>
    <row r="1246" spans="2:7">
      <c r="B1246" s="526"/>
      <c r="C1246" s="526"/>
      <c r="G1246" s="2">
        <f t="shared" si="22"/>
        <v>274.60000000000002</v>
      </c>
    </row>
    <row r="1247" spans="2:7">
      <c r="B1247" s="526"/>
      <c r="C1247" s="526"/>
      <c r="G1247" s="2">
        <f t="shared" si="22"/>
        <v>274.60000000000002</v>
      </c>
    </row>
    <row r="1248" spans="2:7">
      <c r="B1248" s="526"/>
      <c r="C1248" s="526"/>
      <c r="G1248" s="2">
        <f t="shared" si="22"/>
        <v>274.60000000000002</v>
      </c>
    </row>
    <row r="1249" spans="2:7">
      <c r="B1249" s="526"/>
      <c r="C1249" s="526"/>
      <c r="G1249" s="2">
        <f t="shared" si="22"/>
        <v>274.60000000000002</v>
      </c>
    </row>
    <row r="1250" spans="2:7">
      <c r="B1250" s="526"/>
      <c r="C1250" s="526"/>
      <c r="G1250" s="2">
        <f t="shared" si="22"/>
        <v>274.60000000000002</v>
      </c>
    </row>
    <row r="1251" spans="2:7">
      <c r="B1251" s="526"/>
      <c r="C1251" s="526"/>
      <c r="G1251" s="2">
        <f t="shared" si="22"/>
        <v>274.60000000000002</v>
      </c>
    </row>
    <row r="1252" spans="2:7">
      <c r="B1252" s="526"/>
      <c r="C1252" s="526"/>
      <c r="G1252" s="2">
        <f t="shared" si="22"/>
        <v>274.60000000000002</v>
      </c>
    </row>
    <row r="1253" spans="2:7">
      <c r="B1253" s="526"/>
      <c r="C1253" s="526"/>
      <c r="G1253" s="2">
        <f t="shared" si="22"/>
        <v>274.60000000000002</v>
      </c>
    </row>
    <row r="1254" spans="2:7">
      <c r="B1254" s="526"/>
      <c r="C1254" s="526"/>
      <c r="G1254" s="2">
        <f t="shared" si="22"/>
        <v>274.60000000000002</v>
      </c>
    </row>
    <row r="1255" spans="2:7">
      <c r="B1255" s="526"/>
      <c r="C1255" s="526"/>
      <c r="G1255" s="2">
        <f t="shared" si="22"/>
        <v>274.60000000000002</v>
      </c>
    </row>
    <row r="1256" spans="2:7">
      <c r="B1256" s="526"/>
      <c r="C1256" s="526"/>
      <c r="G1256" s="2">
        <f t="shared" si="22"/>
        <v>274.60000000000002</v>
      </c>
    </row>
    <row r="1257" spans="2:7">
      <c r="B1257" s="526"/>
      <c r="C1257" s="526"/>
      <c r="G1257" s="2">
        <f t="shared" si="22"/>
        <v>274.60000000000002</v>
      </c>
    </row>
    <row r="1258" spans="2:7">
      <c r="B1258" s="526"/>
      <c r="C1258" s="526"/>
      <c r="G1258" s="2">
        <f t="shared" si="22"/>
        <v>274.60000000000002</v>
      </c>
    </row>
    <row r="1259" spans="2:7">
      <c r="B1259" s="526"/>
      <c r="C1259" s="526"/>
      <c r="G1259" s="2">
        <f t="shared" si="22"/>
        <v>274.60000000000002</v>
      </c>
    </row>
    <row r="1260" spans="2:7">
      <c r="B1260" s="526"/>
      <c r="C1260" s="526"/>
      <c r="G1260" s="2">
        <f t="shared" si="22"/>
        <v>274.60000000000002</v>
      </c>
    </row>
    <row r="1261" spans="2:7">
      <c r="B1261" s="526"/>
      <c r="C1261" s="526"/>
      <c r="G1261" s="2">
        <f t="shared" si="22"/>
        <v>274.60000000000002</v>
      </c>
    </row>
    <row r="1262" spans="2:7">
      <c r="B1262" s="526"/>
      <c r="C1262" s="526"/>
      <c r="G1262" s="2">
        <f t="shared" si="22"/>
        <v>274.60000000000002</v>
      </c>
    </row>
    <row r="1263" spans="2:7">
      <c r="B1263" s="526"/>
      <c r="C1263" s="526"/>
      <c r="G1263" s="2">
        <f t="shared" si="22"/>
        <v>274.60000000000002</v>
      </c>
    </row>
    <row r="1264" spans="2:7">
      <c r="B1264" s="526"/>
      <c r="C1264" s="526"/>
      <c r="G1264" s="2">
        <f t="shared" si="22"/>
        <v>274.60000000000002</v>
      </c>
    </row>
    <row r="1265" spans="2:7">
      <c r="B1265" s="526"/>
      <c r="C1265" s="526"/>
      <c r="G1265" s="2">
        <f t="shared" si="22"/>
        <v>274.60000000000002</v>
      </c>
    </row>
    <row r="1266" spans="2:7">
      <c r="B1266" s="526"/>
      <c r="C1266" s="526"/>
      <c r="G1266" s="2">
        <f t="shared" si="22"/>
        <v>274.60000000000002</v>
      </c>
    </row>
    <row r="1267" spans="2:7">
      <c r="B1267" s="526"/>
      <c r="C1267" s="526"/>
      <c r="G1267" s="2">
        <f t="shared" si="22"/>
        <v>274.60000000000002</v>
      </c>
    </row>
    <row r="1268" spans="2:7">
      <c r="B1268" s="526"/>
      <c r="C1268" s="526"/>
      <c r="G1268" s="2">
        <f t="shared" si="22"/>
        <v>274.60000000000002</v>
      </c>
    </row>
    <row r="1269" spans="2:7">
      <c r="B1269" s="526"/>
      <c r="C1269" s="526"/>
      <c r="G1269" s="2">
        <f t="shared" si="22"/>
        <v>274.60000000000002</v>
      </c>
    </row>
    <row r="1270" spans="2:7">
      <c r="B1270" s="526"/>
      <c r="C1270" s="526"/>
      <c r="G1270" s="2">
        <f t="shared" si="22"/>
        <v>274.60000000000002</v>
      </c>
    </row>
    <row r="1271" spans="2:7">
      <c r="B1271" s="526"/>
      <c r="C1271" s="526"/>
      <c r="G1271" s="2">
        <f t="shared" si="22"/>
        <v>274.60000000000002</v>
      </c>
    </row>
    <row r="1272" spans="2:7">
      <c r="B1272" s="526"/>
      <c r="C1272" s="526"/>
      <c r="G1272" s="2">
        <f t="shared" si="22"/>
        <v>274.60000000000002</v>
      </c>
    </row>
    <row r="1273" spans="2:7">
      <c r="B1273" s="526"/>
      <c r="C1273" s="526"/>
      <c r="G1273" s="2">
        <f t="shared" si="22"/>
        <v>274.60000000000002</v>
      </c>
    </row>
    <row r="1274" spans="2:7">
      <c r="B1274" s="526"/>
      <c r="C1274" s="526"/>
      <c r="G1274" s="2">
        <f t="shared" si="22"/>
        <v>274.60000000000002</v>
      </c>
    </row>
    <row r="1275" spans="2:7">
      <c r="B1275" s="526"/>
      <c r="C1275" s="526"/>
      <c r="G1275" s="2">
        <f t="shared" si="22"/>
        <v>274.60000000000002</v>
      </c>
    </row>
    <row r="1276" spans="2:7">
      <c r="B1276" s="526"/>
      <c r="C1276" s="526"/>
      <c r="G1276" s="2">
        <f t="shared" si="22"/>
        <v>274.60000000000002</v>
      </c>
    </row>
    <row r="1277" spans="2:7">
      <c r="B1277" s="526"/>
      <c r="C1277" s="526"/>
      <c r="G1277" s="2">
        <f t="shared" si="22"/>
        <v>274.60000000000002</v>
      </c>
    </row>
    <row r="1278" spans="2:7">
      <c r="B1278" s="526"/>
      <c r="C1278" s="526"/>
      <c r="G1278" s="2">
        <f t="shared" si="22"/>
        <v>274.60000000000002</v>
      </c>
    </row>
    <row r="1279" spans="2:7">
      <c r="B1279" s="526"/>
      <c r="C1279" s="526"/>
      <c r="G1279" s="2">
        <f t="shared" si="22"/>
        <v>274.60000000000002</v>
      </c>
    </row>
    <row r="1280" spans="2:7">
      <c r="B1280" s="526"/>
      <c r="C1280" s="526"/>
      <c r="G1280" s="2">
        <f t="shared" si="22"/>
        <v>274.60000000000002</v>
      </c>
    </row>
    <row r="1281" spans="2:7">
      <c r="B1281" s="526"/>
      <c r="C1281" s="526"/>
      <c r="G1281" s="2">
        <f t="shared" si="22"/>
        <v>274.60000000000002</v>
      </c>
    </row>
    <row r="1282" spans="2:7">
      <c r="B1282" s="526"/>
      <c r="C1282" s="526"/>
      <c r="G1282" s="2">
        <f t="shared" si="22"/>
        <v>274.60000000000002</v>
      </c>
    </row>
    <row r="1283" spans="2:7">
      <c r="B1283" s="526"/>
      <c r="C1283" s="526"/>
      <c r="G1283" s="2">
        <f t="shared" si="22"/>
        <v>274.60000000000002</v>
      </c>
    </row>
    <row r="1284" spans="2:7">
      <c r="B1284" s="526"/>
      <c r="C1284" s="526"/>
      <c r="G1284" s="2">
        <f t="shared" si="22"/>
        <v>274.60000000000002</v>
      </c>
    </row>
    <row r="1285" spans="2:7">
      <c r="B1285" s="526"/>
      <c r="C1285" s="526"/>
      <c r="G1285" s="2">
        <f t="shared" si="22"/>
        <v>274.60000000000002</v>
      </c>
    </row>
    <row r="1286" spans="2:7">
      <c r="B1286" s="526"/>
      <c r="C1286" s="526"/>
      <c r="G1286" s="2">
        <f t="shared" si="22"/>
        <v>274.60000000000002</v>
      </c>
    </row>
    <row r="1287" spans="2:7">
      <c r="B1287" s="526"/>
      <c r="C1287" s="526"/>
      <c r="G1287" s="2">
        <f t="shared" si="22"/>
        <v>274.60000000000002</v>
      </c>
    </row>
    <row r="1288" spans="2:7">
      <c r="B1288" s="526"/>
      <c r="C1288" s="526"/>
      <c r="G1288" s="2">
        <f t="shared" si="22"/>
        <v>274.60000000000002</v>
      </c>
    </row>
    <row r="1289" spans="2:7">
      <c r="B1289" s="526"/>
      <c r="C1289" s="526"/>
      <c r="G1289" s="2">
        <f t="shared" si="22"/>
        <v>274.60000000000002</v>
      </c>
    </row>
    <row r="1290" spans="2:7">
      <c r="B1290" s="526"/>
      <c r="C1290" s="526"/>
      <c r="G1290" s="2">
        <f t="shared" si="22"/>
        <v>274.60000000000002</v>
      </c>
    </row>
    <row r="1291" spans="2:7">
      <c r="B1291" s="526"/>
      <c r="C1291" s="526"/>
      <c r="G1291" s="2">
        <f t="shared" si="22"/>
        <v>274.60000000000002</v>
      </c>
    </row>
    <row r="1292" spans="2:7">
      <c r="B1292" s="526"/>
      <c r="C1292" s="526"/>
      <c r="G1292" s="2">
        <f t="shared" si="22"/>
        <v>274.60000000000002</v>
      </c>
    </row>
    <row r="1293" spans="2:7">
      <c r="B1293" s="526"/>
      <c r="C1293" s="526"/>
      <c r="G1293" s="2">
        <f t="shared" si="22"/>
        <v>274.60000000000002</v>
      </c>
    </row>
    <row r="1294" spans="2:7">
      <c r="B1294" s="526"/>
      <c r="C1294" s="526"/>
      <c r="G1294" s="2">
        <f t="shared" si="22"/>
        <v>274.60000000000002</v>
      </c>
    </row>
    <row r="1295" spans="2:7">
      <c r="B1295" s="526"/>
      <c r="C1295" s="526"/>
      <c r="G1295" s="2">
        <f t="shared" si="22"/>
        <v>274.60000000000002</v>
      </c>
    </row>
    <row r="1296" spans="2:7">
      <c r="B1296" s="526"/>
      <c r="C1296" s="526"/>
      <c r="G1296" s="2">
        <f t="shared" si="22"/>
        <v>274.60000000000002</v>
      </c>
    </row>
    <row r="1297" spans="2:7">
      <c r="B1297" s="526"/>
      <c r="C1297" s="526"/>
      <c r="G1297" s="2">
        <f t="shared" si="22"/>
        <v>274.60000000000002</v>
      </c>
    </row>
    <row r="1298" spans="2:7">
      <c r="B1298" s="526"/>
      <c r="C1298" s="526"/>
      <c r="G1298" s="2">
        <f t="shared" si="22"/>
        <v>274.60000000000002</v>
      </c>
    </row>
    <row r="1299" spans="2:7">
      <c r="B1299" s="526"/>
      <c r="C1299" s="526"/>
      <c r="G1299" s="2">
        <f t="shared" si="22"/>
        <v>274.60000000000002</v>
      </c>
    </row>
    <row r="1300" spans="2:7">
      <c r="B1300" s="526"/>
      <c r="C1300" s="526"/>
      <c r="G1300" s="2">
        <f t="shared" si="22"/>
        <v>274.60000000000002</v>
      </c>
    </row>
    <row r="1301" spans="2:7">
      <c r="B1301" s="526"/>
      <c r="C1301" s="526"/>
      <c r="G1301" s="2">
        <f t="shared" si="22"/>
        <v>274.60000000000002</v>
      </c>
    </row>
    <row r="1302" spans="2:7">
      <c r="B1302" s="526"/>
      <c r="C1302" s="526"/>
      <c r="G1302" s="2">
        <f t="shared" si="22"/>
        <v>274.60000000000002</v>
      </c>
    </row>
    <row r="1303" spans="2:7">
      <c r="B1303" s="526"/>
      <c r="C1303" s="526"/>
      <c r="G1303" s="2">
        <f t="shared" si="22"/>
        <v>274.60000000000002</v>
      </c>
    </row>
    <row r="1304" spans="2:7">
      <c r="B1304" s="526"/>
      <c r="C1304" s="526"/>
      <c r="G1304" s="2">
        <f t="shared" si="22"/>
        <v>274.60000000000002</v>
      </c>
    </row>
    <row r="1305" spans="2:7">
      <c r="B1305" s="526"/>
      <c r="C1305" s="526"/>
      <c r="G1305" s="2">
        <f t="shared" si="22"/>
        <v>274.60000000000002</v>
      </c>
    </row>
    <row r="1306" spans="2:7">
      <c r="B1306" s="526"/>
      <c r="C1306" s="526"/>
      <c r="G1306" s="2">
        <f t="shared" ref="G1306:G1317" si="23">+G1305+E1306-F1306</f>
        <v>274.60000000000002</v>
      </c>
    </row>
    <row r="1307" spans="2:7">
      <c r="B1307" s="526"/>
      <c r="C1307" s="526"/>
      <c r="G1307" s="2">
        <f t="shared" si="23"/>
        <v>274.60000000000002</v>
      </c>
    </row>
    <row r="1308" spans="2:7">
      <c r="B1308" s="526"/>
      <c r="C1308" s="526"/>
      <c r="G1308" s="2">
        <f t="shared" si="23"/>
        <v>274.60000000000002</v>
      </c>
    </row>
    <row r="1309" spans="2:7">
      <c r="B1309" s="526"/>
      <c r="C1309" s="526"/>
      <c r="G1309" s="2">
        <f t="shared" si="23"/>
        <v>274.60000000000002</v>
      </c>
    </row>
    <row r="1310" spans="2:7">
      <c r="B1310" s="526"/>
      <c r="C1310" s="526"/>
      <c r="G1310" s="2">
        <f t="shared" si="23"/>
        <v>274.60000000000002</v>
      </c>
    </row>
    <row r="1311" spans="2:7">
      <c r="B1311" s="526"/>
      <c r="C1311" s="526"/>
      <c r="G1311" s="2">
        <f t="shared" si="23"/>
        <v>274.60000000000002</v>
      </c>
    </row>
    <row r="1312" spans="2:7">
      <c r="B1312" s="526"/>
      <c r="C1312" s="526"/>
      <c r="G1312" s="2">
        <f t="shared" si="23"/>
        <v>274.60000000000002</v>
      </c>
    </row>
    <row r="1313" spans="2:7">
      <c r="B1313" s="526"/>
      <c r="C1313" s="526"/>
      <c r="G1313" s="2">
        <f t="shared" si="23"/>
        <v>274.60000000000002</v>
      </c>
    </row>
    <row r="1314" spans="2:7">
      <c r="B1314" s="526"/>
      <c r="C1314" s="526"/>
      <c r="G1314" s="2">
        <f t="shared" si="23"/>
        <v>274.60000000000002</v>
      </c>
    </row>
    <row r="1315" spans="2:7">
      <c r="B1315" s="526"/>
      <c r="C1315" s="526"/>
      <c r="G1315" s="2">
        <f t="shared" si="23"/>
        <v>274.60000000000002</v>
      </c>
    </row>
    <row r="1316" spans="2:7">
      <c r="B1316" s="526"/>
      <c r="C1316" s="526"/>
      <c r="G1316" s="2">
        <f t="shared" si="23"/>
        <v>274.60000000000002</v>
      </c>
    </row>
    <row r="1317" spans="2:7">
      <c r="B1317" s="526"/>
      <c r="C1317" s="526"/>
      <c r="G1317" s="2">
        <f t="shared" si="23"/>
        <v>274.60000000000002</v>
      </c>
    </row>
  </sheetData>
  <autoFilter ref="A4:G461" xr:uid="{00000000-0009-0000-0000-000030000000}"/>
  <mergeCells count="6">
    <mergeCell ref="I924:K924"/>
    <mergeCell ref="B2:G2"/>
    <mergeCell ref="I676:K676"/>
    <mergeCell ref="I702:K702"/>
    <mergeCell ref="I830:K830"/>
    <mergeCell ref="J896:L896"/>
  </mergeCells>
  <phoneticPr fontId="27" type="noConversion"/>
  <pageMargins left="0.7" right="0.7" top="0.75" bottom="0.75" header="0.3" footer="0.3"/>
  <pageSetup paperSize="9" orientation="portrait"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AC50"/>
  <sheetViews>
    <sheetView topLeftCell="K20" workbookViewId="0">
      <selection activeCell="R29" sqref="R29"/>
    </sheetView>
  </sheetViews>
  <sheetFormatPr defaultColWidth="11.42578125" defaultRowHeight="15"/>
  <cols>
    <col min="1" max="1" width="4.42578125" bestFit="1" customWidth="1"/>
    <col min="2" max="2" width="50.85546875" bestFit="1" customWidth="1"/>
    <col min="3" max="3" width="13.7109375" hidden="1" customWidth="1"/>
    <col min="4" max="4" width="3.42578125" hidden="1" customWidth="1"/>
    <col min="5" max="9" width="11.42578125" customWidth="1"/>
    <col min="10" max="11" width="13.140625" customWidth="1"/>
    <col min="12" max="16" width="11.42578125" customWidth="1"/>
    <col min="17" max="18" width="12.7109375" customWidth="1"/>
    <col min="19" max="27" width="11.42578125" customWidth="1"/>
  </cols>
  <sheetData>
    <row r="1" spans="1:29">
      <c r="A1" s="589"/>
      <c r="B1" s="589"/>
      <c r="C1" s="589"/>
      <c r="D1" s="589"/>
      <c r="E1" s="583" t="s">
        <v>749</v>
      </c>
      <c r="F1" s="584"/>
      <c r="G1" s="584"/>
      <c r="H1" s="584"/>
      <c r="I1" s="584"/>
      <c r="J1" s="584"/>
      <c r="K1" s="585"/>
      <c r="L1" s="583" t="s">
        <v>750</v>
      </c>
      <c r="M1" s="584"/>
      <c r="N1" s="584"/>
      <c r="O1" s="584"/>
      <c r="P1" s="584"/>
      <c r="Q1" s="584"/>
      <c r="R1" s="585"/>
      <c r="S1" s="586" t="s">
        <v>220</v>
      </c>
      <c r="T1" s="587"/>
      <c r="U1" s="587"/>
      <c r="V1" s="587"/>
      <c r="W1" s="587"/>
      <c r="X1" s="587"/>
      <c r="Y1" s="588"/>
      <c r="Z1" s="541" t="s">
        <v>751</v>
      </c>
      <c r="AA1" s="440" t="s">
        <v>752</v>
      </c>
      <c r="AB1" s="589"/>
      <c r="AC1" s="589"/>
    </row>
    <row r="2" spans="1:29" ht="15.75" customHeight="1">
      <c r="A2" s="589"/>
      <c r="B2" s="441" t="s">
        <v>753</v>
      </c>
      <c r="C2" s="441" t="s">
        <v>754</v>
      </c>
      <c r="D2" s="589"/>
      <c r="E2" s="590" t="s">
        <v>53</v>
      </c>
      <c r="F2" s="507" t="s">
        <v>30</v>
      </c>
      <c r="G2" s="508" t="s">
        <v>33</v>
      </c>
      <c r="H2" s="508" t="s">
        <v>34</v>
      </c>
      <c r="I2" s="509" t="s">
        <v>15</v>
      </c>
      <c r="J2" s="591" t="s">
        <v>20</v>
      </c>
      <c r="K2" s="592" t="s">
        <v>23</v>
      </c>
      <c r="L2" s="590" t="s">
        <v>53</v>
      </c>
      <c r="M2" s="507" t="s">
        <v>30</v>
      </c>
      <c r="N2" s="508" t="s">
        <v>33</v>
      </c>
      <c r="O2" s="508" t="s">
        <v>34</v>
      </c>
      <c r="P2" s="509" t="s">
        <v>15</v>
      </c>
      <c r="Q2" s="591" t="s">
        <v>20</v>
      </c>
      <c r="R2" s="592" t="s">
        <v>23</v>
      </c>
      <c r="S2" s="590" t="s">
        <v>53</v>
      </c>
      <c r="T2" s="507" t="s">
        <v>30</v>
      </c>
      <c r="U2" s="508" t="s">
        <v>33</v>
      </c>
      <c r="V2" s="508" t="s">
        <v>34</v>
      </c>
      <c r="W2" s="509" t="s">
        <v>15</v>
      </c>
      <c r="X2" s="591" t="s">
        <v>20</v>
      </c>
      <c r="Y2" s="592" t="s">
        <v>23</v>
      </c>
      <c r="Z2" s="593" t="s">
        <v>755</v>
      </c>
      <c r="AA2" s="594" t="s">
        <v>756</v>
      </c>
      <c r="AB2" s="595" t="s">
        <v>372</v>
      </c>
      <c r="AC2" s="589"/>
    </row>
    <row r="3" spans="1:29">
      <c r="A3" s="589"/>
      <c r="B3" s="464" t="s">
        <v>757</v>
      </c>
      <c r="C3" s="441"/>
      <c r="D3" s="589"/>
      <c r="E3" s="595">
        <f>'[1]RESUMEN DE SOCIOS'!$E$53</f>
        <v>715</v>
      </c>
      <c r="F3" s="595">
        <f>'[1]RESUMEN DE SOCIOS'!$F$53</f>
        <v>195</v>
      </c>
      <c r="G3" s="595">
        <f>'[1]RESUMEN DE SOCIOS'!$G$53</f>
        <v>195</v>
      </c>
      <c r="H3" s="595">
        <f>'[1]RESUMEN DE SOCIOS'!$H$53</f>
        <v>195</v>
      </c>
      <c r="I3" s="595">
        <f>'[1]RESUMEN DE SOCIOS'!$I$53</f>
        <v>195</v>
      </c>
      <c r="J3" s="594">
        <f>'[1]RESUMEN DE SOCIOS'!$J$53</f>
        <v>244</v>
      </c>
      <c r="K3" s="596">
        <f>'[1]RESUMEN DE SOCIOS'!$K$53</f>
        <v>4803</v>
      </c>
      <c r="L3" s="595">
        <f>'[1]RESUMEN DE SOCIOS'!$L$53</f>
        <v>59.7</v>
      </c>
      <c r="M3" s="595">
        <f>'[1]RESUMEN DE SOCIOS'!$M$53</f>
        <v>0</v>
      </c>
      <c r="N3" s="595">
        <f>'[1]RESUMEN DE SOCIOS'!$N$53</f>
        <v>0</v>
      </c>
      <c r="O3" s="595">
        <f>'[1]RESUMEN DE SOCIOS'!$O$53</f>
        <v>56.6</v>
      </c>
      <c r="P3" s="594">
        <f>'[1]RESUMEN DE SOCIOS'!$P$53</f>
        <v>54.2</v>
      </c>
      <c r="Q3" s="595">
        <f>'[1]RESUMEN DE SOCIOS'!$Q$53</f>
        <v>286.3</v>
      </c>
      <c r="R3" s="597">
        <f>'[1]RESUMEN DE SOCIOS'!$R$53</f>
        <v>17739</v>
      </c>
      <c r="S3" s="597">
        <f>'[1]RESUMEN DE SOCIOS'!$S$53</f>
        <v>700</v>
      </c>
      <c r="T3" s="597">
        <f>'[1]RESUMEN DE SOCIOS'!$T$53</f>
        <v>0</v>
      </c>
      <c r="U3" s="597">
        <f>'[1]RESUMEN DE SOCIOS'!$U$53</f>
        <v>0</v>
      </c>
      <c r="V3" s="597">
        <f>'[1]RESUMEN DE SOCIOS'!$V$53</f>
        <v>0</v>
      </c>
      <c r="W3" s="597">
        <f>'[1]RESUMEN DE SOCIOS'!$W$53</f>
        <v>0</v>
      </c>
      <c r="X3" s="598">
        <f>'[1]RESUMEN DE SOCIOS'!$X$53</f>
        <v>0</v>
      </c>
      <c r="Y3" s="598">
        <f>'[1]RESUMEN DE SOCIOS'!$Y$53</f>
        <v>2009</v>
      </c>
      <c r="Z3" s="597">
        <f>'[1]RESUMEN DE SOCIOS'!$Z$53</f>
        <v>2680.5</v>
      </c>
      <c r="AA3" s="597">
        <f>'[1]RESUMEN DE SOCIOS'!$AA$53</f>
        <v>317.60000000000002</v>
      </c>
      <c r="AB3" s="597">
        <f>'[1]RESUMEN DE SOCIOS'!$AB$53</f>
        <v>30444.900000000009</v>
      </c>
      <c r="AC3" s="589"/>
    </row>
    <row r="4" spans="1:29">
      <c r="A4" s="589">
        <v>141</v>
      </c>
      <c r="B4" s="449" t="s">
        <v>758</v>
      </c>
      <c r="C4" s="443">
        <f>+'ROJAS LIONILA'!G1309</f>
        <v>75.100000000000023</v>
      </c>
      <c r="D4" s="589"/>
      <c r="E4" s="599"/>
      <c r="F4" s="600"/>
      <c r="G4" s="600"/>
      <c r="H4" s="600"/>
      <c r="I4" s="601"/>
      <c r="J4" s="602"/>
      <c r="K4" s="603"/>
      <c r="L4" s="599"/>
      <c r="M4" s="600"/>
      <c r="N4" s="600"/>
      <c r="O4" s="600"/>
      <c r="P4" s="601"/>
      <c r="Q4" s="602"/>
      <c r="R4" s="604">
        <v>75.099999999999994</v>
      </c>
      <c r="S4" s="605"/>
      <c r="T4" s="605"/>
      <c r="U4" s="606"/>
      <c r="V4" s="606"/>
      <c r="W4" s="606"/>
      <c r="X4" s="605"/>
      <c r="Y4" s="604"/>
      <c r="Z4" s="603"/>
      <c r="AA4" s="607"/>
      <c r="AB4" s="608">
        <f>AA4+Z4+W4+V4+U4+T4+S4+P4+O4+N4+M4+L4+I4+H4+G4+F4+E4+X4+Q4+J4+Y4+R4+K4</f>
        <v>75.099999999999994</v>
      </c>
      <c r="AC4" s="609">
        <f>AB4-C4</f>
        <v>0</v>
      </c>
    </row>
    <row r="5" spans="1:29">
      <c r="A5" s="589">
        <v>142</v>
      </c>
      <c r="B5" s="442" t="s">
        <v>87</v>
      </c>
      <c r="C5" s="443">
        <f>+'ROMERO JAVIER'!G1311</f>
        <v>132.10000000000005</v>
      </c>
      <c r="D5" s="589"/>
      <c r="E5" s="610"/>
      <c r="F5" s="611"/>
      <c r="G5" s="611"/>
      <c r="H5" s="611"/>
      <c r="I5" s="612"/>
      <c r="J5" s="613"/>
      <c r="K5" s="614">
        <v>65</v>
      </c>
      <c r="L5" s="610"/>
      <c r="M5" s="611"/>
      <c r="N5" s="611"/>
      <c r="O5" s="611"/>
      <c r="P5" s="612"/>
      <c r="Q5" s="613"/>
      <c r="R5" s="615">
        <v>67.099999999999994</v>
      </c>
      <c r="S5" s="612"/>
      <c r="T5" s="612"/>
      <c r="U5" s="611"/>
      <c r="V5" s="611"/>
      <c r="W5" s="611"/>
      <c r="X5" s="612"/>
      <c r="Y5" s="615"/>
      <c r="Z5" s="614"/>
      <c r="AA5" s="616"/>
      <c r="AB5" s="608">
        <f t="shared" ref="AB5:AB48" si="0">AA5+Z5+W5+V5+U5+T5+S5+P5+O5+N5+M5+L5+I5+H5+G5+F5+E5+X5+Q5+J5+Y5+R5+K5</f>
        <v>132.1</v>
      </c>
      <c r="AC5" s="609">
        <f>AB5-C5</f>
        <v>0</v>
      </c>
    </row>
    <row r="6" spans="1:29">
      <c r="A6" s="589">
        <v>143</v>
      </c>
      <c r="B6" s="442" t="s">
        <v>759</v>
      </c>
      <c r="C6" s="443">
        <f>+'ROMERO ESTEBAN'!G1308</f>
        <v>311.3</v>
      </c>
      <c r="D6" s="589"/>
      <c r="E6" s="610"/>
      <c r="F6" s="611"/>
      <c r="G6" s="611"/>
      <c r="H6" s="611"/>
      <c r="I6" s="612"/>
      <c r="J6" s="613"/>
      <c r="K6" s="614"/>
      <c r="L6" s="610"/>
      <c r="M6" s="611"/>
      <c r="N6" s="611"/>
      <c r="O6" s="611"/>
      <c r="P6" s="612"/>
      <c r="Q6" s="613"/>
      <c r="R6" s="615">
        <v>311.3</v>
      </c>
      <c r="S6" s="612"/>
      <c r="T6" s="612"/>
      <c r="U6" s="611"/>
      <c r="V6" s="611"/>
      <c r="W6" s="611"/>
      <c r="X6" s="612"/>
      <c r="Y6" s="615"/>
      <c r="Z6" s="614"/>
      <c r="AA6" s="616"/>
      <c r="AB6" s="608">
        <f t="shared" si="0"/>
        <v>311.3</v>
      </c>
      <c r="AC6" s="609">
        <f>AB6-C6</f>
        <v>0</v>
      </c>
    </row>
    <row r="7" spans="1:29">
      <c r="A7" s="589">
        <v>144</v>
      </c>
      <c r="B7" s="442" t="s">
        <v>760</v>
      </c>
      <c r="C7" s="443">
        <f>+'SANCHEZ JUDITH'!G1308</f>
        <v>159.79999999999964</v>
      </c>
      <c r="D7" s="589"/>
      <c r="E7" s="610"/>
      <c r="F7" s="611"/>
      <c r="G7" s="611"/>
      <c r="H7" s="611"/>
      <c r="I7" s="612"/>
      <c r="J7" s="613"/>
      <c r="K7" s="614">
        <v>65</v>
      </c>
      <c r="L7" s="610"/>
      <c r="M7" s="611"/>
      <c r="N7" s="611"/>
      <c r="O7" s="611"/>
      <c r="P7" s="612"/>
      <c r="Q7" s="613"/>
      <c r="R7" s="615">
        <v>94.8</v>
      </c>
      <c r="S7" s="612"/>
      <c r="T7" s="612"/>
      <c r="U7" s="611"/>
      <c r="V7" s="611"/>
      <c r="W7" s="611"/>
      <c r="X7" s="612"/>
      <c r="Y7" s="615"/>
      <c r="Z7" s="614"/>
      <c r="AA7" s="616"/>
      <c r="AB7" s="608">
        <f t="shared" si="0"/>
        <v>159.80000000000001</v>
      </c>
      <c r="AC7" s="609">
        <f>AB7-C7</f>
        <v>3.694822225952521E-13</v>
      </c>
    </row>
    <row r="8" spans="1:29">
      <c r="A8" s="589">
        <v>145</v>
      </c>
      <c r="B8" s="442" t="s">
        <v>147</v>
      </c>
      <c r="C8" s="443">
        <f>+'SAAVEDRA LUIS'!G1311</f>
        <v>1.4210854715202004E-14</v>
      </c>
      <c r="D8" s="589"/>
      <c r="E8" s="610"/>
      <c r="F8" s="611"/>
      <c r="G8" s="611"/>
      <c r="H8" s="611"/>
      <c r="I8" s="612"/>
      <c r="J8" s="613"/>
      <c r="K8" s="614">
        <v>57</v>
      </c>
      <c r="L8" s="610"/>
      <c r="M8" s="611"/>
      <c r="N8" s="611"/>
      <c r="O8" s="611"/>
      <c r="P8" s="612"/>
      <c r="Q8" s="613"/>
      <c r="R8" s="615">
        <v>56.5</v>
      </c>
      <c r="S8" s="612"/>
      <c r="T8" s="612"/>
      <c r="U8" s="611"/>
      <c r="V8" s="611"/>
      <c r="W8" s="611"/>
      <c r="X8" s="612"/>
      <c r="Y8" s="615"/>
      <c r="Z8" s="614"/>
      <c r="AA8" s="616"/>
      <c r="AB8" s="608">
        <f t="shared" si="0"/>
        <v>113.5</v>
      </c>
      <c r="AC8" s="609">
        <f>AB8-C8</f>
        <v>113.49999999999999</v>
      </c>
    </row>
    <row r="9" spans="1:29">
      <c r="A9" s="589">
        <v>146</v>
      </c>
      <c r="B9" s="442" t="s">
        <v>152</v>
      </c>
      <c r="C9" s="443">
        <f>+'SALAS RUTH'!G1311</f>
        <v>138.20000000000027</v>
      </c>
      <c r="D9" s="589"/>
      <c r="E9" s="610"/>
      <c r="F9" s="611"/>
      <c r="G9" s="611"/>
      <c r="H9" s="611"/>
      <c r="I9" s="612"/>
      <c r="J9" s="613"/>
      <c r="K9" s="614">
        <v>65</v>
      </c>
      <c r="L9" s="610"/>
      <c r="M9" s="611"/>
      <c r="N9" s="611"/>
      <c r="O9" s="611"/>
      <c r="P9" s="612"/>
      <c r="Q9" s="613"/>
      <c r="R9" s="615">
        <v>73.2</v>
      </c>
      <c r="S9" s="612"/>
      <c r="T9" s="612"/>
      <c r="U9" s="611"/>
      <c r="V9" s="611"/>
      <c r="W9" s="611"/>
      <c r="X9" s="612"/>
      <c r="Y9" s="615"/>
      <c r="Z9" s="614"/>
      <c r="AA9" s="616"/>
      <c r="AB9" s="608">
        <f t="shared" si="0"/>
        <v>138.19999999999999</v>
      </c>
      <c r="AC9" s="609">
        <f>AB9-C9</f>
        <v>-2.8421709430404007E-13</v>
      </c>
    </row>
    <row r="10" spans="1:29">
      <c r="A10" s="589">
        <v>147</v>
      </c>
      <c r="B10" s="442" t="s">
        <v>156</v>
      </c>
      <c r="C10" s="443">
        <f>+'SALAZAR VICTORIA'!G1306</f>
        <v>17.900000000000006</v>
      </c>
      <c r="D10" s="589"/>
      <c r="E10" s="610"/>
      <c r="F10" s="611"/>
      <c r="G10" s="611"/>
      <c r="H10" s="611"/>
      <c r="I10" s="612"/>
      <c r="J10" s="613"/>
      <c r="K10" s="614"/>
      <c r="L10" s="610"/>
      <c r="M10" s="611"/>
      <c r="N10" s="611"/>
      <c r="O10" s="611"/>
      <c r="P10" s="612"/>
      <c r="Q10" s="613"/>
      <c r="R10" s="615">
        <v>17.899999999999999</v>
      </c>
      <c r="S10" s="612"/>
      <c r="T10" s="612"/>
      <c r="U10" s="611"/>
      <c r="V10" s="611"/>
      <c r="W10" s="611"/>
      <c r="X10" s="612"/>
      <c r="Y10" s="615"/>
      <c r="Z10" s="614"/>
      <c r="AA10" s="616"/>
      <c r="AB10" s="608">
        <f t="shared" si="0"/>
        <v>17.899999999999999</v>
      </c>
      <c r="AC10" s="609">
        <f>AB10-C10</f>
        <v>0</v>
      </c>
    </row>
    <row r="11" spans="1:29">
      <c r="A11" s="589">
        <v>148</v>
      </c>
      <c r="B11" s="444" t="s">
        <v>178</v>
      </c>
      <c r="C11" s="443">
        <f>+'SALVATIERRA ALLISON'!G1305</f>
        <v>310.10000000000002</v>
      </c>
      <c r="D11" s="589"/>
      <c r="E11" s="610"/>
      <c r="F11" s="611"/>
      <c r="G11" s="611"/>
      <c r="H11" s="611"/>
      <c r="I11" s="612"/>
      <c r="J11" s="613"/>
      <c r="K11" s="614"/>
      <c r="L11" s="610"/>
      <c r="M11" s="611"/>
      <c r="N11" s="611"/>
      <c r="O11" s="611"/>
      <c r="P11" s="612"/>
      <c r="Q11" s="613"/>
      <c r="R11" s="615">
        <v>310.10000000000002</v>
      </c>
      <c r="S11" s="612"/>
      <c r="T11" s="612"/>
      <c r="U11" s="611"/>
      <c r="V11" s="611"/>
      <c r="W11" s="611"/>
      <c r="X11" s="612"/>
      <c r="Y11" s="615"/>
      <c r="Z11" s="614"/>
      <c r="AA11" s="616"/>
      <c r="AB11" s="608">
        <f t="shared" si="0"/>
        <v>310.10000000000002</v>
      </c>
      <c r="AC11" s="609">
        <f>AB11-C11</f>
        <v>0</v>
      </c>
    </row>
    <row r="12" spans="1:29">
      <c r="A12" s="589">
        <v>149</v>
      </c>
      <c r="B12" s="442" t="s">
        <v>229</v>
      </c>
      <c r="C12" s="443">
        <f>+'SANCHEZ ASTO YOLANDA'!G1310</f>
        <v>127.1</v>
      </c>
      <c r="D12" s="589"/>
      <c r="E12" s="610"/>
      <c r="F12" s="611"/>
      <c r="G12" s="611"/>
      <c r="H12" s="611"/>
      <c r="I12" s="612"/>
      <c r="J12" s="613"/>
      <c r="K12" s="614">
        <v>65</v>
      </c>
      <c r="L12" s="610"/>
      <c r="M12" s="611"/>
      <c r="N12" s="611"/>
      <c r="O12" s="611"/>
      <c r="P12" s="612"/>
      <c r="Q12" s="613"/>
      <c r="R12" s="615">
        <v>62.1</v>
      </c>
      <c r="S12" s="612"/>
      <c r="T12" s="612"/>
      <c r="U12" s="611"/>
      <c r="V12" s="611"/>
      <c r="W12" s="611"/>
      <c r="X12" s="612"/>
      <c r="Y12" s="615"/>
      <c r="Z12" s="614"/>
      <c r="AA12" s="616"/>
      <c r="AB12" s="608">
        <f t="shared" si="0"/>
        <v>127.1</v>
      </c>
      <c r="AC12" s="609">
        <f>AB12-C12</f>
        <v>0</v>
      </c>
    </row>
    <row r="13" spans="1:29">
      <c r="A13" s="589">
        <v>150</v>
      </c>
      <c r="B13" s="442" t="s">
        <v>241</v>
      </c>
      <c r="C13" s="443">
        <f>+'SANCHEZ LUCIA'!G1314</f>
        <v>0</v>
      </c>
      <c r="D13" s="589"/>
      <c r="E13" s="610"/>
      <c r="F13" s="611"/>
      <c r="G13" s="611"/>
      <c r="H13" s="611"/>
      <c r="I13" s="612"/>
      <c r="J13" s="613"/>
      <c r="K13" s="614">
        <v>65</v>
      </c>
      <c r="L13" s="610"/>
      <c r="M13" s="611"/>
      <c r="N13" s="611"/>
      <c r="O13" s="611"/>
      <c r="P13" s="612"/>
      <c r="Q13" s="613"/>
      <c r="R13" s="615">
        <v>31.6</v>
      </c>
      <c r="S13" s="612"/>
      <c r="T13" s="612"/>
      <c r="U13" s="611"/>
      <c r="V13" s="611"/>
      <c r="W13" s="611"/>
      <c r="X13" s="612"/>
      <c r="Y13" s="615"/>
      <c r="Z13" s="614"/>
      <c r="AA13" s="616"/>
      <c r="AB13" s="608">
        <f t="shared" si="0"/>
        <v>96.6</v>
      </c>
      <c r="AC13" s="609">
        <f>AB13-C13</f>
        <v>96.6</v>
      </c>
    </row>
    <row r="14" spans="1:29">
      <c r="A14" s="589">
        <v>151</v>
      </c>
      <c r="B14" s="442" t="s">
        <v>254</v>
      </c>
      <c r="C14" s="443">
        <f>+'SANTILLAN ZOILA'!G1312</f>
        <v>107.6</v>
      </c>
      <c r="D14" s="589"/>
      <c r="E14" s="610"/>
      <c r="F14" s="611"/>
      <c r="G14" s="611"/>
      <c r="H14" s="611"/>
      <c r="I14" s="612"/>
      <c r="J14" s="613"/>
      <c r="K14" s="614">
        <v>45</v>
      </c>
      <c r="L14" s="610"/>
      <c r="M14" s="611"/>
      <c r="N14" s="611"/>
      <c r="O14" s="611"/>
      <c r="P14" s="612"/>
      <c r="Q14" s="613"/>
      <c r="R14" s="615">
        <v>62.6</v>
      </c>
      <c r="S14" s="612"/>
      <c r="T14" s="612"/>
      <c r="U14" s="611"/>
      <c r="V14" s="611"/>
      <c r="W14" s="611"/>
      <c r="X14" s="612"/>
      <c r="Y14" s="615"/>
      <c r="Z14" s="614"/>
      <c r="AA14" s="616"/>
      <c r="AB14" s="608">
        <f t="shared" si="0"/>
        <v>107.6</v>
      </c>
      <c r="AC14" s="609">
        <f>AB14-C14</f>
        <v>0</v>
      </c>
    </row>
    <row r="15" spans="1:29">
      <c r="A15" s="589">
        <v>152</v>
      </c>
      <c r="B15" s="442" t="s">
        <v>761</v>
      </c>
      <c r="C15" s="445">
        <f>+'SEGOVIA  VILLAFUERTE'!G1307</f>
        <v>101</v>
      </c>
      <c r="D15" s="589"/>
      <c r="E15" s="610"/>
      <c r="F15" s="611"/>
      <c r="G15" s="611"/>
      <c r="H15" s="611"/>
      <c r="I15" s="612"/>
      <c r="J15" s="613"/>
      <c r="K15" s="614">
        <v>65</v>
      </c>
      <c r="L15" s="610"/>
      <c r="M15" s="611"/>
      <c r="N15" s="611"/>
      <c r="O15" s="611"/>
      <c r="P15" s="612"/>
      <c r="Q15" s="613"/>
      <c r="R15" s="615">
        <v>36</v>
      </c>
      <c r="S15" s="612"/>
      <c r="T15" s="612"/>
      <c r="U15" s="611"/>
      <c r="V15" s="611"/>
      <c r="W15" s="611"/>
      <c r="X15" s="612"/>
      <c r="Y15" s="615"/>
      <c r="Z15" s="614"/>
      <c r="AA15" s="616"/>
      <c r="AB15" s="608">
        <f t="shared" si="0"/>
        <v>101</v>
      </c>
      <c r="AC15" s="609">
        <f>AB15-C15</f>
        <v>0</v>
      </c>
    </row>
    <row r="16" spans="1:29">
      <c r="A16" s="589">
        <v>153</v>
      </c>
      <c r="B16" s="444" t="s">
        <v>292</v>
      </c>
      <c r="C16" s="443">
        <f>+'SERMEÑO JAVIER'!G1304</f>
        <v>311.3</v>
      </c>
      <c r="D16" s="589"/>
      <c r="E16" s="610"/>
      <c r="F16" s="611"/>
      <c r="G16" s="611"/>
      <c r="H16" s="611"/>
      <c r="I16" s="612"/>
      <c r="J16" s="613"/>
      <c r="K16" s="614"/>
      <c r="L16" s="610"/>
      <c r="M16" s="611"/>
      <c r="N16" s="611"/>
      <c r="O16" s="611"/>
      <c r="P16" s="612"/>
      <c r="Q16" s="613"/>
      <c r="R16" s="615">
        <v>311.3</v>
      </c>
      <c r="S16" s="612"/>
      <c r="T16" s="612"/>
      <c r="U16" s="611"/>
      <c r="V16" s="611"/>
      <c r="W16" s="611"/>
      <c r="X16" s="612"/>
      <c r="Y16" s="615"/>
      <c r="Z16" s="614"/>
      <c r="AA16" s="616"/>
      <c r="AB16" s="608">
        <f t="shared" si="0"/>
        <v>311.3</v>
      </c>
      <c r="AC16" s="609">
        <f>AB16-C16</f>
        <v>0</v>
      </c>
    </row>
    <row r="17" spans="1:29">
      <c r="A17" s="589">
        <v>154</v>
      </c>
      <c r="B17" s="442" t="s">
        <v>762</v>
      </c>
      <c r="C17" s="443">
        <f>+'Soria Tapia Edith'!G1305</f>
        <v>104.09999999999988</v>
      </c>
      <c r="D17" s="589"/>
      <c r="E17" s="610"/>
      <c r="F17" s="611"/>
      <c r="G17" s="611"/>
      <c r="H17" s="611"/>
      <c r="I17" s="612"/>
      <c r="J17" s="613"/>
      <c r="K17" s="614">
        <v>65</v>
      </c>
      <c r="L17" s="610"/>
      <c r="M17" s="611"/>
      <c r="N17" s="611"/>
      <c r="O17" s="611"/>
      <c r="P17" s="612"/>
      <c r="Q17" s="613"/>
      <c r="R17" s="615">
        <v>39.1</v>
      </c>
      <c r="S17" s="612"/>
      <c r="T17" s="612"/>
      <c r="U17" s="611"/>
      <c r="V17" s="611"/>
      <c r="W17" s="611"/>
      <c r="X17" s="612"/>
      <c r="Y17" s="615"/>
      <c r="Z17" s="614"/>
      <c r="AA17" s="616"/>
      <c r="AB17" s="608">
        <f t="shared" si="0"/>
        <v>104.1</v>
      </c>
      <c r="AC17" s="609">
        <f>AB17-C17</f>
        <v>1.1368683772161603E-13</v>
      </c>
    </row>
    <row r="18" spans="1:29">
      <c r="A18" s="589">
        <v>155</v>
      </c>
      <c r="B18" s="442" t="s">
        <v>318</v>
      </c>
      <c r="C18" s="443">
        <f>+'SOSA JUANA'!G1305</f>
        <v>697.9</v>
      </c>
      <c r="D18" s="589"/>
      <c r="E18" s="610"/>
      <c r="F18" s="611"/>
      <c r="G18" s="611"/>
      <c r="H18" s="611"/>
      <c r="I18" s="612"/>
      <c r="J18" s="613"/>
      <c r="K18" s="614"/>
      <c r="L18" s="610">
        <v>304.10000000000002</v>
      </c>
      <c r="M18" s="611">
        <v>59.7</v>
      </c>
      <c r="N18" s="611">
        <v>109.5</v>
      </c>
      <c r="O18" s="611">
        <v>43.5</v>
      </c>
      <c r="P18" s="612">
        <v>41.4</v>
      </c>
      <c r="Q18" s="613">
        <v>15</v>
      </c>
      <c r="R18" s="615">
        <v>11.7</v>
      </c>
      <c r="S18" s="612"/>
      <c r="T18" s="612"/>
      <c r="U18" s="611"/>
      <c r="V18" s="611"/>
      <c r="W18" s="611"/>
      <c r="X18" s="612"/>
      <c r="Y18" s="615"/>
      <c r="Z18" s="614">
        <v>113</v>
      </c>
      <c r="AA18" s="616"/>
      <c r="AB18" s="608">
        <f t="shared" si="0"/>
        <v>697.90000000000009</v>
      </c>
      <c r="AC18" s="609">
        <f>AB18-C18</f>
        <v>0</v>
      </c>
    </row>
    <row r="19" spans="1:29">
      <c r="A19" s="589">
        <v>156</v>
      </c>
      <c r="B19" s="442" t="s">
        <v>763</v>
      </c>
      <c r="C19" s="443">
        <f>+'SOTO SOFIA'!G1310</f>
        <v>102.4</v>
      </c>
      <c r="D19" s="589"/>
      <c r="E19" s="610"/>
      <c r="F19" s="611"/>
      <c r="G19" s="611"/>
      <c r="H19" s="611"/>
      <c r="I19" s="612"/>
      <c r="J19" s="613"/>
      <c r="K19" s="614">
        <v>65</v>
      </c>
      <c r="L19" s="610"/>
      <c r="M19" s="611"/>
      <c r="N19" s="611"/>
      <c r="O19" s="611"/>
      <c r="P19" s="612"/>
      <c r="Q19" s="613"/>
      <c r="R19" s="615">
        <v>37.4</v>
      </c>
      <c r="S19" s="612"/>
      <c r="T19" s="612"/>
      <c r="U19" s="611"/>
      <c r="V19" s="611"/>
      <c r="W19" s="611"/>
      <c r="X19" s="612"/>
      <c r="Y19" s="615"/>
      <c r="Z19" s="614"/>
      <c r="AA19" s="616"/>
      <c r="AB19" s="608">
        <f t="shared" si="0"/>
        <v>102.4</v>
      </c>
      <c r="AC19" s="609">
        <f>AB19-C19</f>
        <v>0</v>
      </c>
    </row>
    <row r="20" spans="1:29">
      <c r="A20" s="589">
        <v>157</v>
      </c>
      <c r="B20" s="446" t="s">
        <v>358</v>
      </c>
      <c r="C20" s="443">
        <f>+'SOTO MARIA '!G1304</f>
        <v>13.200000000000003</v>
      </c>
      <c r="D20" s="589"/>
      <c r="E20" s="610"/>
      <c r="F20" s="611"/>
      <c r="G20" s="611"/>
      <c r="H20" s="611"/>
      <c r="I20" s="612"/>
      <c r="J20" s="613"/>
      <c r="K20" s="614"/>
      <c r="L20" s="610"/>
      <c r="M20" s="611"/>
      <c r="N20" s="611"/>
      <c r="O20" s="611"/>
      <c r="P20" s="612"/>
      <c r="Q20" s="613"/>
      <c r="R20" s="615">
        <v>13.2</v>
      </c>
      <c r="S20" s="612"/>
      <c r="T20" s="612"/>
      <c r="U20" s="611"/>
      <c r="V20" s="611"/>
      <c r="W20" s="611"/>
      <c r="X20" s="612"/>
      <c r="Y20" s="615"/>
      <c r="Z20" s="614"/>
      <c r="AA20" s="616"/>
      <c r="AB20" s="608">
        <f t="shared" si="0"/>
        <v>13.2</v>
      </c>
      <c r="AC20" s="609">
        <f>AB20-C20</f>
        <v>0</v>
      </c>
    </row>
    <row r="21" spans="1:29">
      <c r="A21" s="589">
        <v>158</v>
      </c>
      <c r="B21" s="447" t="s">
        <v>368</v>
      </c>
      <c r="C21" s="448">
        <f>+'ORDOÑEZ AZUL'!G1309</f>
        <v>179.39999999999998</v>
      </c>
      <c r="D21" s="589"/>
      <c r="E21" s="610"/>
      <c r="F21" s="611"/>
      <c r="G21" s="611"/>
      <c r="H21" s="611"/>
      <c r="I21" s="612"/>
      <c r="J21" s="613"/>
      <c r="K21" s="614">
        <v>65</v>
      </c>
      <c r="L21" s="610"/>
      <c r="M21" s="611"/>
      <c r="N21" s="611"/>
      <c r="O21" s="611"/>
      <c r="P21" s="612"/>
      <c r="Q21" s="613"/>
      <c r="R21" s="615">
        <v>114.4</v>
      </c>
      <c r="S21" s="612"/>
      <c r="T21" s="612"/>
      <c r="U21" s="611"/>
      <c r="V21" s="611"/>
      <c r="W21" s="611"/>
      <c r="X21" s="612"/>
      <c r="Y21" s="615"/>
      <c r="Z21" s="614"/>
      <c r="AA21" s="616"/>
      <c r="AB21" s="608">
        <f t="shared" si="0"/>
        <v>179.4</v>
      </c>
      <c r="AC21" s="609">
        <f>AB21-C21</f>
        <v>0</v>
      </c>
    </row>
    <row r="22" spans="1:29">
      <c r="A22" s="589">
        <v>159</v>
      </c>
      <c r="B22" s="449" t="s">
        <v>764</v>
      </c>
      <c r="C22" s="443">
        <f>+'TAIPE EUGENIO'!G1310</f>
        <v>132.6</v>
      </c>
      <c r="D22" s="589"/>
      <c r="E22" s="610"/>
      <c r="F22" s="611"/>
      <c r="G22" s="611"/>
      <c r="H22" s="611"/>
      <c r="I22" s="612"/>
      <c r="J22" s="613"/>
      <c r="K22" s="614">
        <v>65</v>
      </c>
      <c r="L22" s="610"/>
      <c r="M22" s="611"/>
      <c r="N22" s="611"/>
      <c r="O22" s="611"/>
      <c r="P22" s="612"/>
      <c r="Q22" s="613"/>
      <c r="R22" s="615">
        <v>67.599999999999994</v>
      </c>
      <c r="S22" s="612"/>
      <c r="T22" s="612"/>
      <c r="U22" s="611"/>
      <c r="V22" s="611"/>
      <c r="W22" s="611"/>
      <c r="X22" s="612"/>
      <c r="Y22" s="615"/>
      <c r="Z22" s="614"/>
      <c r="AA22" s="616"/>
      <c r="AB22" s="608">
        <f t="shared" si="0"/>
        <v>132.6</v>
      </c>
      <c r="AC22" s="609">
        <f>AB22-C22</f>
        <v>0</v>
      </c>
    </row>
    <row r="23" spans="1:29">
      <c r="A23" s="589">
        <v>160</v>
      </c>
      <c r="B23" s="442" t="s">
        <v>395</v>
      </c>
      <c r="C23" s="443">
        <f>+'TELLO MARINO'!G1316</f>
        <v>169.3000000000001</v>
      </c>
      <c r="D23" s="589"/>
      <c r="E23" s="610"/>
      <c r="F23" s="611"/>
      <c r="G23" s="611"/>
      <c r="H23" s="611"/>
      <c r="I23" s="612"/>
      <c r="J23" s="613"/>
      <c r="K23" s="614">
        <v>65</v>
      </c>
      <c r="L23" s="610"/>
      <c r="M23" s="611"/>
      <c r="N23" s="611"/>
      <c r="O23" s="611"/>
      <c r="P23" s="612"/>
      <c r="Q23" s="613"/>
      <c r="R23" s="615">
        <v>104.3</v>
      </c>
      <c r="S23" s="612"/>
      <c r="T23" s="612"/>
      <c r="U23" s="611"/>
      <c r="V23" s="611"/>
      <c r="W23" s="611"/>
      <c r="X23" s="612"/>
      <c r="Y23" s="615"/>
      <c r="Z23" s="614"/>
      <c r="AA23" s="616"/>
      <c r="AB23" s="608">
        <f t="shared" si="0"/>
        <v>169.3</v>
      </c>
      <c r="AC23" s="609">
        <f>AB23-C23</f>
        <v>0</v>
      </c>
    </row>
    <row r="24" spans="1:29">
      <c r="A24" s="589">
        <v>161</v>
      </c>
      <c r="B24" s="442" t="s">
        <v>412</v>
      </c>
      <c r="C24" s="443">
        <f>+'TELLO EDGAR'!G1307</f>
        <v>392.9</v>
      </c>
      <c r="D24" s="589"/>
      <c r="E24" s="610"/>
      <c r="F24" s="611"/>
      <c r="G24" s="611"/>
      <c r="H24" s="611"/>
      <c r="I24" s="612"/>
      <c r="J24" s="613"/>
      <c r="K24" s="614">
        <v>65</v>
      </c>
      <c r="L24" s="610"/>
      <c r="M24" s="611"/>
      <c r="N24" s="611"/>
      <c r="O24" s="611"/>
      <c r="P24" s="612"/>
      <c r="Q24" s="613"/>
      <c r="R24" s="615">
        <v>327.9</v>
      </c>
      <c r="S24" s="612"/>
      <c r="T24" s="612"/>
      <c r="U24" s="611"/>
      <c r="V24" s="611"/>
      <c r="W24" s="611"/>
      <c r="X24" s="612"/>
      <c r="Y24" s="615"/>
      <c r="Z24" s="614"/>
      <c r="AA24" s="616"/>
      <c r="AB24" s="608">
        <f t="shared" si="0"/>
        <v>392.9</v>
      </c>
      <c r="AC24" s="609">
        <f>AB24-C24</f>
        <v>0</v>
      </c>
    </row>
    <row r="25" spans="1:29">
      <c r="A25" s="589">
        <v>162</v>
      </c>
      <c r="B25" s="442" t="s">
        <v>424</v>
      </c>
      <c r="C25" s="443">
        <f>+'TINEO CABRERA SONIA'!G1310</f>
        <v>61.400000000000006</v>
      </c>
      <c r="D25" s="589"/>
      <c r="E25" s="610"/>
      <c r="F25" s="611"/>
      <c r="G25" s="611"/>
      <c r="H25" s="611"/>
      <c r="I25" s="612"/>
      <c r="J25" s="613"/>
      <c r="K25" s="614"/>
      <c r="L25" s="610"/>
      <c r="M25" s="611"/>
      <c r="N25" s="611"/>
      <c r="O25" s="611"/>
      <c r="P25" s="612"/>
      <c r="Q25" s="613"/>
      <c r="R25" s="615">
        <v>61.4</v>
      </c>
      <c r="S25" s="612"/>
      <c r="T25" s="612"/>
      <c r="U25" s="611"/>
      <c r="V25" s="611"/>
      <c r="W25" s="611"/>
      <c r="X25" s="612"/>
      <c r="Y25" s="615"/>
      <c r="Z25" s="614"/>
      <c r="AA25" s="616"/>
      <c r="AB25" s="608">
        <f t="shared" si="0"/>
        <v>61.4</v>
      </c>
      <c r="AC25" s="609">
        <f>AB25-C25</f>
        <v>0</v>
      </c>
    </row>
    <row r="26" spans="1:29">
      <c r="A26" s="589">
        <v>163</v>
      </c>
      <c r="B26" s="442" t="s">
        <v>440</v>
      </c>
      <c r="C26" s="443">
        <f>+'TINTAYA PATRICIA'!G1314</f>
        <v>107.90000000000003</v>
      </c>
      <c r="D26" s="589"/>
      <c r="E26" s="610"/>
      <c r="F26" s="611"/>
      <c r="G26" s="468"/>
      <c r="H26" s="468"/>
      <c r="I26" s="322"/>
      <c r="J26" s="512"/>
      <c r="K26" s="515">
        <v>55</v>
      </c>
      <c r="L26" s="610"/>
      <c r="M26" s="611"/>
      <c r="N26" s="611"/>
      <c r="O26" s="611"/>
      <c r="P26" s="612"/>
      <c r="Q26" s="613"/>
      <c r="R26" s="615">
        <v>52.9</v>
      </c>
      <c r="S26" s="612"/>
      <c r="T26" s="612"/>
      <c r="U26" s="611"/>
      <c r="V26" s="611"/>
      <c r="W26" s="611"/>
      <c r="X26" s="612"/>
      <c r="Y26" s="615"/>
      <c r="Z26" s="614"/>
      <c r="AA26" s="616"/>
      <c r="AB26" s="608">
        <f t="shared" si="0"/>
        <v>107.9</v>
      </c>
      <c r="AC26" s="609">
        <f>AB26-C26</f>
        <v>0</v>
      </c>
    </row>
    <row r="27" spans="1:29">
      <c r="A27" s="589">
        <v>164</v>
      </c>
      <c r="B27" s="442" t="s">
        <v>449</v>
      </c>
      <c r="C27" s="443">
        <f>+'TITO JESUSA'!G1304</f>
        <v>329.90000000000015</v>
      </c>
      <c r="D27" s="589"/>
      <c r="E27" s="610"/>
      <c r="F27" s="611"/>
      <c r="G27" s="468"/>
      <c r="H27" s="468"/>
      <c r="I27" s="322"/>
      <c r="J27" s="512"/>
      <c r="K27" s="515"/>
      <c r="L27" s="610"/>
      <c r="M27" s="611"/>
      <c r="N27" s="611"/>
      <c r="O27" s="611"/>
      <c r="P27" s="612"/>
      <c r="Q27" s="613"/>
      <c r="R27" s="615">
        <v>329.9</v>
      </c>
      <c r="S27" s="617"/>
      <c r="T27" s="612"/>
      <c r="U27" s="611"/>
      <c r="V27" s="611"/>
      <c r="W27" s="611"/>
      <c r="X27" s="612"/>
      <c r="Y27" s="615"/>
      <c r="Z27" s="614"/>
      <c r="AA27" s="616"/>
      <c r="AB27" s="608">
        <f t="shared" si="0"/>
        <v>329.9</v>
      </c>
      <c r="AC27" s="609">
        <f>AB27-C27</f>
        <v>0</v>
      </c>
    </row>
    <row r="28" spans="1:29">
      <c r="A28" s="589">
        <v>165</v>
      </c>
      <c r="B28" s="442" t="s">
        <v>466</v>
      </c>
      <c r="C28" s="443">
        <f>+'TORRES MARCELINO'!G1324</f>
        <v>4748.2</v>
      </c>
      <c r="D28" s="589"/>
      <c r="E28" s="610">
        <v>195</v>
      </c>
      <c r="F28" s="611">
        <v>65</v>
      </c>
      <c r="G28" s="611">
        <v>65</v>
      </c>
      <c r="H28" s="611">
        <v>65</v>
      </c>
      <c r="I28" s="612">
        <v>65</v>
      </c>
      <c r="J28" s="613">
        <v>61</v>
      </c>
      <c r="K28" s="614">
        <v>65</v>
      </c>
      <c r="L28" s="610">
        <v>69</v>
      </c>
      <c r="M28" s="611">
        <v>24</v>
      </c>
      <c r="N28" s="611">
        <v>135.1</v>
      </c>
      <c r="O28" s="611">
        <v>22.3</v>
      </c>
      <c r="P28" s="612">
        <v>71.2</v>
      </c>
      <c r="Q28" s="613">
        <v>25.6</v>
      </c>
      <c r="R28" s="614">
        <v>22.7</v>
      </c>
      <c r="S28" s="524">
        <v>2520</v>
      </c>
      <c r="T28" s="613">
        <v>150</v>
      </c>
      <c r="U28" s="611">
        <v>150</v>
      </c>
      <c r="V28" s="611">
        <v>150</v>
      </c>
      <c r="W28" s="611">
        <v>150</v>
      </c>
      <c r="X28" s="612">
        <v>150</v>
      </c>
      <c r="Y28" s="615">
        <v>150</v>
      </c>
      <c r="Z28" s="614">
        <v>339</v>
      </c>
      <c r="AA28" s="616">
        <v>38.299999999999997</v>
      </c>
      <c r="AB28" s="608">
        <f t="shared" si="0"/>
        <v>4748.2</v>
      </c>
      <c r="AC28" s="609">
        <f>AB28-C28</f>
        <v>0</v>
      </c>
    </row>
    <row r="29" spans="1:29">
      <c r="A29" s="589">
        <v>166</v>
      </c>
      <c r="B29" s="442" t="s">
        <v>483</v>
      </c>
      <c r="C29" s="443">
        <f>+'TORRES FRANCISCO'!G1301</f>
        <v>0</v>
      </c>
      <c r="D29" s="589"/>
      <c r="E29" s="610"/>
      <c r="F29" s="611"/>
      <c r="G29" s="611"/>
      <c r="H29" s="611"/>
      <c r="I29" s="612"/>
      <c r="J29" s="613"/>
      <c r="K29" s="614"/>
      <c r="L29" s="610"/>
      <c r="M29" s="611"/>
      <c r="N29" s="611"/>
      <c r="O29" s="611"/>
      <c r="P29" s="612"/>
      <c r="Q29" s="613"/>
      <c r="R29" s="614"/>
      <c r="S29" s="523"/>
      <c r="T29" s="613"/>
      <c r="U29" s="611"/>
      <c r="V29" s="611"/>
      <c r="W29" s="611"/>
      <c r="X29" s="612"/>
      <c r="Y29" s="615"/>
      <c r="Z29" s="614"/>
      <c r="AA29" s="616"/>
      <c r="AB29" s="608">
        <f t="shared" si="0"/>
        <v>0</v>
      </c>
      <c r="AC29" s="609">
        <f>AB29-C29</f>
        <v>0</v>
      </c>
    </row>
    <row r="30" spans="1:29">
      <c r="A30" s="589">
        <v>167</v>
      </c>
      <c r="B30" s="442" t="s">
        <v>765</v>
      </c>
      <c r="C30" s="443">
        <f>+'TORRES NERY(F)'!G1306</f>
        <v>291.10000000000002</v>
      </c>
      <c r="D30" s="589"/>
      <c r="E30" s="610"/>
      <c r="F30" s="611"/>
      <c r="G30" s="611"/>
      <c r="H30" s="611"/>
      <c r="I30" s="612"/>
      <c r="J30" s="613"/>
      <c r="K30" s="614"/>
      <c r="L30" s="610"/>
      <c r="M30" s="611"/>
      <c r="N30" s="611"/>
      <c r="O30" s="611"/>
      <c r="P30" s="612"/>
      <c r="Q30" s="613"/>
      <c r="R30" s="614">
        <v>45.1</v>
      </c>
      <c r="S30" s="523"/>
      <c r="T30" s="613"/>
      <c r="U30" s="611"/>
      <c r="V30" s="611"/>
      <c r="W30" s="611"/>
      <c r="X30" s="612"/>
      <c r="Y30" s="615"/>
      <c r="Z30" s="614">
        <v>226</v>
      </c>
      <c r="AA30" s="616">
        <v>20</v>
      </c>
      <c r="AB30" s="608">
        <f t="shared" si="0"/>
        <v>291.10000000000002</v>
      </c>
      <c r="AC30" s="609">
        <f>AB30-C30</f>
        <v>0</v>
      </c>
    </row>
    <row r="31" spans="1:29">
      <c r="A31" s="589">
        <v>168</v>
      </c>
      <c r="B31" s="442" t="s">
        <v>506</v>
      </c>
      <c r="C31" s="443">
        <f>+'TORRES JUANA'!G1303</f>
        <v>3027.1</v>
      </c>
      <c r="D31" s="589"/>
      <c r="E31" s="610">
        <v>21</v>
      </c>
      <c r="F31" s="611">
        <v>17</v>
      </c>
      <c r="G31" s="611">
        <v>17</v>
      </c>
      <c r="H31" s="611">
        <v>27</v>
      </c>
      <c r="I31" s="612"/>
      <c r="J31" s="613"/>
      <c r="K31" s="614">
        <v>23</v>
      </c>
      <c r="L31" s="610"/>
      <c r="M31" s="611"/>
      <c r="N31" s="611">
        <v>79.599999999999994</v>
      </c>
      <c r="O31" s="611">
        <v>33.200000000000003</v>
      </c>
      <c r="P31" s="612">
        <v>51.4</v>
      </c>
      <c r="Q31" s="613">
        <v>19.3</v>
      </c>
      <c r="R31" s="614">
        <v>26.1</v>
      </c>
      <c r="S31" s="523"/>
      <c r="T31" s="613"/>
      <c r="U31" s="611"/>
      <c r="V31" s="611"/>
      <c r="W31" s="611"/>
      <c r="X31" s="612"/>
      <c r="Y31" s="615"/>
      <c r="Z31" s="614">
        <v>2702.5</v>
      </c>
      <c r="AA31" s="616">
        <v>10</v>
      </c>
      <c r="AB31" s="608">
        <f t="shared" si="0"/>
        <v>3027.1</v>
      </c>
      <c r="AC31" s="609">
        <f>AB31-C31</f>
        <v>0</v>
      </c>
    </row>
    <row r="32" spans="1:29">
      <c r="A32" s="589">
        <v>169</v>
      </c>
      <c r="B32" s="442" t="s">
        <v>533</v>
      </c>
      <c r="C32" s="443">
        <f>+'URETA EMILIA'!G1313</f>
        <v>182.49999999999991</v>
      </c>
      <c r="D32" s="589"/>
      <c r="E32" s="610"/>
      <c r="F32" s="611"/>
      <c r="G32" s="611"/>
      <c r="H32" s="611"/>
      <c r="I32" s="612"/>
      <c r="J32" s="613"/>
      <c r="K32" s="614">
        <v>65</v>
      </c>
      <c r="L32" s="610"/>
      <c r="M32" s="611"/>
      <c r="N32" s="611"/>
      <c r="O32" s="611"/>
      <c r="P32" s="612"/>
      <c r="Q32" s="613"/>
      <c r="R32" s="614">
        <v>117.5</v>
      </c>
      <c r="S32" s="523"/>
      <c r="T32" s="613"/>
      <c r="U32" s="611"/>
      <c r="V32" s="611"/>
      <c r="W32" s="611"/>
      <c r="X32" s="612"/>
      <c r="Y32" s="615"/>
      <c r="Z32" s="614"/>
      <c r="AA32" s="616"/>
      <c r="AB32" s="608">
        <f t="shared" si="0"/>
        <v>182.5</v>
      </c>
      <c r="AC32" s="609">
        <f>AB32-C32</f>
        <v>0</v>
      </c>
    </row>
    <row r="33" spans="1:29">
      <c r="A33" s="589">
        <v>170</v>
      </c>
      <c r="B33" s="442" t="s">
        <v>766</v>
      </c>
      <c r="C33" s="443">
        <f>+'VALLEJOS MARIA'!G1301</f>
        <v>139.5</v>
      </c>
      <c r="D33" s="589"/>
      <c r="E33" s="610"/>
      <c r="F33" s="611"/>
      <c r="G33" s="611"/>
      <c r="H33" s="611"/>
      <c r="I33" s="612"/>
      <c r="J33" s="613"/>
      <c r="K33" s="614"/>
      <c r="L33" s="610"/>
      <c r="M33" s="611"/>
      <c r="N33" s="611"/>
      <c r="O33" s="611"/>
      <c r="P33" s="612"/>
      <c r="Q33" s="613"/>
      <c r="R33" s="614">
        <v>139.5</v>
      </c>
      <c r="S33" s="523"/>
      <c r="T33" s="613"/>
      <c r="U33" s="611"/>
      <c r="V33" s="611"/>
      <c r="W33" s="611"/>
      <c r="X33" s="612"/>
      <c r="Y33" s="615"/>
      <c r="Z33" s="614"/>
      <c r="AA33" s="616"/>
      <c r="AB33" s="608">
        <f t="shared" si="0"/>
        <v>139.5</v>
      </c>
      <c r="AC33" s="609">
        <f>AB33-C33</f>
        <v>0</v>
      </c>
    </row>
    <row r="34" spans="1:29">
      <c r="A34" s="589">
        <v>171</v>
      </c>
      <c r="B34" s="442" t="s">
        <v>546</v>
      </c>
      <c r="C34" s="443">
        <f>+'VALENCIA VICENTE'!G1307</f>
        <v>571.8000000000003</v>
      </c>
      <c r="D34" s="589"/>
      <c r="E34" s="610"/>
      <c r="F34" s="611"/>
      <c r="G34" s="611"/>
      <c r="H34" s="611"/>
      <c r="I34" s="612"/>
      <c r="J34" s="613"/>
      <c r="K34" s="614"/>
      <c r="L34" s="610"/>
      <c r="M34" s="611"/>
      <c r="N34" s="611"/>
      <c r="O34" s="611"/>
      <c r="P34" s="612"/>
      <c r="Q34" s="613"/>
      <c r="R34" s="614">
        <v>571.79999999999995</v>
      </c>
      <c r="S34" s="523"/>
      <c r="T34" s="613"/>
      <c r="U34" s="611"/>
      <c r="V34" s="611"/>
      <c r="W34" s="611"/>
      <c r="X34" s="612"/>
      <c r="Y34" s="615"/>
      <c r="Z34" s="614"/>
      <c r="AA34" s="616"/>
      <c r="AB34" s="608">
        <f t="shared" si="0"/>
        <v>571.79999999999995</v>
      </c>
      <c r="AC34" s="609">
        <f>AB34-C34</f>
        <v>0</v>
      </c>
    </row>
    <row r="35" spans="1:29">
      <c r="A35" s="589">
        <v>172</v>
      </c>
      <c r="B35" s="442" t="s">
        <v>562</v>
      </c>
      <c r="C35" s="443">
        <f>+'VALERO PARIONA MAXIMO'!G1313</f>
        <v>153.60000000000002</v>
      </c>
      <c r="D35" s="589"/>
      <c r="E35" s="610"/>
      <c r="F35" s="611"/>
      <c r="G35" s="611"/>
      <c r="H35" s="611"/>
      <c r="I35" s="612"/>
      <c r="J35" s="613"/>
      <c r="K35" s="614"/>
      <c r="L35" s="610"/>
      <c r="M35" s="611"/>
      <c r="N35" s="611"/>
      <c r="O35" s="611"/>
      <c r="P35" s="612"/>
      <c r="Q35" s="613"/>
      <c r="R35" s="614">
        <v>153.6</v>
      </c>
      <c r="S35" s="523"/>
      <c r="T35" s="613"/>
      <c r="U35" s="611"/>
      <c r="V35" s="611"/>
      <c r="W35" s="611"/>
      <c r="X35" s="612"/>
      <c r="Y35" s="615"/>
      <c r="Z35" s="614"/>
      <c r="AA35" s="616"/>
      <c r="AB35" s="608">
        <f t="shared" si="0"/>
        <v>153.6</v>
      </c>
      <c r="AC35" s="609">
        <f>AB35-C35</f>
        <v>0</v>
      </c>
    </row>
    <row r="36" spans="1:29">
      <c r="A36" s="589">
        <v>173</v>
      </c>
      <c r="B36" s="442" t="s">
        <v>767</v>
      </c>
      <c r="C36" s="443">
        <f>+'VALERO MAXIMO ELIAS'!G1311</f>
        <v>684.90000000000009</v>
      </c>
      <c r="D36" s="589"/>
      <c r="E36" s="610"/>
      <c r="F36" s="611"/>
      <c r="G36" s="611"/>
      <c r="H36" s="611"/>
      <c r="I36" s="612"/>
      <c r="J36" s="613"/>
      <c r="K36" s="614">
        <v>65</v>
      </c>
      <c r="L36" s="610"/>
      <c r="M36" s="611"/>
      <c r="N36" s="611"/>
      <c r="O36" s="611"/>
      <c r="P36" s="612"/>
      <c r="Q36" s="613"/>
      <c r="R36" s="614">
        <v>27.1</v>
      </c>
      <c r="S36" s="523"/>
      <c r="T36" s="613"/>
      <c r="U36" s="611"/>
      <c r="V36" s="611"/>
      <c r="W36" s="611"/>
      <c r="X36" s="612"/>
      <c r="Y36" s="615"/>
      <c r="Z36" s="614">
        <v>554.5</v>
      </c>
      <c r="AA36" s="616">
        <v>38.299999999999997</v>
      </c>
      <c r="AB36" s="608">
        <f t="shared" si="0"/>
        <v>684.9</v>
      </c>
      <c r="AC36" s="609">
        <f>AB36-C36</f>
        <v>0</v>
      </c>
    </row>
    <row r="37" spans="1:29">
      <c r="A37" s="589">
        <v>174</v>
      </c>
      <c r="B37" s="442" t="s">
        <v>590</v>
      </c>
      <c r="C37" s="443">
        <f>+'VALERO WILLY'!G1310</f>
        <v>108.80000000000004</v>
      </c>
      <c r="D37" s="589"/>
      <c r="E37" s="618"/>
      <c r="F37" s="619"/>
      <c r="G37" s="619"/>
      <c r="H37" s="619"/>
      <c r="I37" s="617"/>
      <c r="J37" s="620"/>
      <c r="K37" s="621"/>
      <c r="L37" s="618"/>
      <c r="M37" s="619"/>
      <c r="N37" s="619"/>
      <c r="O37" s="619"/>
      <c r="P37" s="617"/>
      <c r="Q37" s="620"/>
      <c r="R37" s="621">
        <v>108.8</v>
      </c>
      <c r="S37" s="523"/>
      <c r="T37" s="620"/>
      <c r="U37" s="619"/>
      <c r="V37" s="619"/>
      <c r="W37" s="619"/>
      <c r="X37" s="617"/>
      <c r="Y37" s="622"/>
      <c r="Z37" s="621"/>
      <c r="AA37" s="623"/>
      <c r="AB37" s="608">
        <f t="shared" si="0"/>
        <v>108.8</v>
      </c>
      <c r="AC37" s="609">
        <f>AB37-C37</f>
        <v>0</v>
      </c>
    </row>
    <row r="38" spans="1:29">
      <c r="A38" s="589">
        <v>175</v>
      </c>
      <c r="B38" s="442" t="s">
        <v>616</v>
      </c>
      <c r="C38" s="443">
        <f>+'VALVERDE JUAN'!G1300</f>
        <v>4827.1000000000004</v>
      </c>
      <c r="D38" s="589"/>
      <c r="E38" s="624"/>
      <c r="F38" s="625"/>
      <c r="G38" s="469"/>
      <c r="H38" s="469"/>
      <c r="I38" s="469"/>
      <c r="J38" s="513"/>
      <c r="K38" s="469"/>
      <c r="L38" s="625"/>
      <c r="M38" s="625"/>
      <c r="N38" s="469"/>
      <c r="O38" s="625">
        <v>4827.1000000000004</v>
      </c>
      <c r="P38" s="469"/>
      <c r="Q38" s="513"/>
      <c r="R38" s="469"/>
      <c r="S38" s="626"/>
      <c r="T38" s="625"/>
      <c r="U38" s="625"/>
      <c r="V38" s="625"/>
      <c r="W38" s="625"/>
      <c r="X38" s="627"/>
      <c r="Y38" s="627"/>
      <c r="Z38" s="625"/>
      <c r="AA38" s="628"/>
      <c r="AB38" s="608">
        <f t="shared" si="0"/>
        <v>4827.1000000000004</v>
      </c>
      <c r="AC38" s="609">
        <f>AB38-C38</f>
        <v>0</v>
      </c>
    </row>
    <row r="39" spans="1:29">
      <c r="A39" s="589">
        <v>176</v>
      </c>
      <c r="B39" s="442" t="s">
        <v>630</v>
      </c>
      <c r="C39" s="443">
        <f>+'VARA ERNESTINA(F)'!G1316</f>
        <v>375.00000000000006</v>
      </c>
      <c r="D39" s="589"/>
      <c r="E39" s="629"/>
      <c r="F39" s="606"/>
      <c r="G39" s="606"/>
      <c r="H39" s="606"/>
      <c r="I39" s="605"/>
      <c r="J39" s="630"/>
      <c r="K39" s="603">
        <v>55</v>
      </c>
      <c r="L39" s="629"/>
      <c r="M39" s="606"/>
      <c r="N39" s="606"/>
      <c r="O39" s="606"/>
      <c r="P39" s="605"/>
      <c r="Q39" s="630">
        <v>43</v>
      </c>
      <c r="R39" s="604">
        <v>51</v>
      </c>
      <c r="S39" s="605"/>
      <c r="T39" s="605"/>
      <c r="U39" s="606"/>
      <c r="V39" s="606"/>
      <c r="W39" s="606"/>
      <c r="X39" s="605"/>
      <c r="Y39" s="604"/>
      <c r="Z39" s="603">
        <v>226</v>
      </c>
      <c r="AA39" s="607"/>
      <c r="AB39" s="608">
        <f t="shared" si="0"/>
        <v>375</v>
      </c>
      <c r="AC39" s="609">
        <f>AB39-C39</f>
        <v>0</v>
      </c>
    </row>
    <row r="40" spans="1:29">
      <c r="A40" s="589">
        <v>177</v>
      </c>
      <c r="B40" s="442" t="s">
        <v>645</v>
      </c>
      <c r="C40" s="443">
        <f>+'VARA ALICIA'!G1306</f>
        <v>264.10000000000002</v>
      </c>
      <c r="D40" s="589"/>
      <c r="E40" s="610"/>
      <c r="F40" s="611"/>
      <c r="G40" s="611"/>
      <c r="H40" s="611"/>
      <c r="I40" s="612"/>
      <c r="J40" s="613"/>
      <c r="K40" s="614"/>
      <c r="L40" s="610"/>
      <c r="M40" s="611"/>
      <c r="N40" s="611"/>
      <c r="O40" s="611"/>
      <c r="P40" s="612"/>
      <c r="Q40" s="613"/>
      <c r="R40" s="615">
        <v>264.10000000000002</v>
      </c>
      <c r="S40" s="612"/>
      <c r="T40" s="612"/>
      <c r="U40" s="611"/>
      <c r="V40" s="611"/>
      <c r="W40" s="611"/>
      <c r="X40" s="612"/>
      <c r="Y40" s="615"/>
      <c r="Z40" s="614"/>
      <c r="AA40" s="616"/>
      <c r="AB40" s="608">
        <f t="shared" si="0"/>
        <v>264.10000000000002</v>
      </c>
      <c r="AC40" s="609">
        <f>AB40-C40</f>
        <v>0</v>
      </c>
    </row>
    <row r="41" spans="1:29">
      <c r="A41" s="589">
        <v>178</v>
      </c>
      <c r="B41" s="442" t="s">
        <v>653</v>
      </c>
      <c r="C41" s="443">
        <f>+'VICENTE JOSE'!G1318</f>
        <v>291.39999999999998</v>
      </c>
      <c r="D41" s="589"/>
      <c r="E41" s="610"/>
      <c r="F41" s="611"/>
      <c r="G41" s="611"/>
      <c r="H41" s="611"/>
      <c r="I41" s="612"/>
      <c r="J41" s="613"/>
      <c r="K41" s="614">
        <v>65</v>
      </c>
      <c r="L41" s="610"/>
      <c r="M41" s="611"/>
      <c r="N41" s="611"/>
      <c r="O41" s="611"/>
      <c r="P41" s="612"/>
      <c r="Q41" s="613"/>
      <c r="R41" s="615">
        <v>26.4</v>
      </c>
      <c r="S41" s="612"/>
      <c r="T41" s="612"/>
      <c r="U41" s="611"/>
      <c r="V41" s="611"/>
      <c r="W41" s="611"/>
      <c r="X41" s="612"/>
      <c r="Y41" s="615">
        <v>200</v>
      </c>
      <c r="Z41" s="614"/>
      <c r="AA41" s="616"/>
      <c r="AB41" s="608">
        <f t="shared" si="0"/>
        <v>291.39999999999998</v>
      </c>
      <c r="AC41" s="609">
        <f>AB41-C41</f>
        <v>0</v>
      </c>
    </row>
    <row r="42" spans="1:29">
      <c r="A42" s="589">
        <v>179</v>
      </c>
      <c r="B42" s="442" t="s">
        <v>665</v>
      </c>
      <c r="C42" s="443">
        <f>+'VILCHEZ LOURDES'!G1303</f>
        <v>0</v>
      </c>
      <c r="D42" s="589"/>
      <c r="E42" s="610"/>
      <c r="F42" s="611"/>
      <c r="G42" s="611"/>
      <c r="H42" s="611"/>
      <c r="I42" s="612"/>
      <c r="J42" s="613"/>
      <c r="K42" s="614"/>
      <c r="L42" s="610"/>
      <c r="M42" s="611"/>
      <c r="N42" s="611"/>
      <c r="O42" s="611"/>
      <c r="P42" s="612"/>
      <c r="Q42" s="613"/>
      <c r="R42" s="615"/>
      <c r="S42" s="612"/>
      <c r="T42" s="612"/>
      <c r="U42" s="611"/>
      <c r="V42" s="611"/>
      <c r="W42" s="611"/>
      <c r="X42" s="612"/>
      <c r="Y42" s="615"/>
      <c r="Z42" s="614"/>
      <c r="AA42" s="616"/>
      <c r="AB42" s="608">
        <f t="shared" si="0"/>
        <v>0</v>
      </c>
      <c r="AC42" s="609">
        <f>AB42-C42</f>
        <v>0</v>
      </c>
    </row>
    <row r="43" spans="1:29">
      <c r="A43" s="589">
        <v>180</v>
      </c>
      <c r="B43" s="442" t="s">
        <v>672</v>
      </c>
      <c r="C43" s="443">
        <f>+'VILLANUEVA ROSA'!G1309</f>
        <v>0</v>
      </c>
      <c r="D43" s="589"/>
      <c r="E43" s="610"/>
      <c r="F43" s="611"/>
      <c r="G43" s="611"/>
      <c r="H43" s="611"/>
      <c r="I43" s="612"/>
      <c r="J43" s="613"/>
      <c r="K43" s="614"/>
      <c r="L43" s="610"/>
      <c r="M43" s="611"/>
      <c r="N43" s="611"/>
      <c r="O43" s="611"/>
      <c r="P43" s="612"/>
      <c r="Q43" s="613"/>
      <c r="R43" s="615">
        <v>40.200000000000003</v>
      </c>
      <c r="S43" s="612"/>
      <c r="T43" s="612"/>
      <c r="U43" s="611"/>
      <c r="V43" s="611"/>
      <c r="W43" s="611"/>
      <c r="X43" s="612"/>
      <c r="Y43" s="615">
        <v>200</v>
      </c>
      <c r="Z43" s="614"/>
      <c r="AA43" s="616"/>
      <c r="AB43" s="608">
        <f t="shared" si="0"/>
        <v>240.2</v>
      </c>
      <c r="AC43" s="609">
        <f>AB43-C43</f>
        <v>240.2</v>
      </c>
    </row>
    <row r="44" spans="1:29">
      <c r="A44" s="589">
        <v>181</v>
      </c>
      <c r="B44" s="442" t="s">
        <v>687</v>
      </c>
      <c r="C44" s="443">
        <f>+'YAURIMUCHA MARCOS'!G1310</f>
        <v>140.89999999999998</v>
      </c>
      <c r="D44" s="589"/>
      <c r="E44" s="610"/>
      <c r="F44" s="611"/>
      <c r="G44" s="611"/>
      <c r="H44" s="611"/>
      <c r="I44" s="612"/>
      <c r="J44" s="613"/>
      <c r="K44" s="614">
        <v>65</v>
      </c>
      <c r="L44" s="610"/>
      <c r="M44" s="611"/>
      <c r="N44" s="611"/>
      <c r="O44" s="611"/>
      <c r="P44" s="612"/>
      <c r="Q44" s="613"/>
      <c r="R44" s="615">
        <v>75.900000000000006</v>
      </c>
      <c r="S44" s="612"/>
      <c r="T44" s="612"/>
      <c r="U44" s="611"/>
      <c r="V44" s="611"/>
      <c r="W44" s="611"/>
      <c r="X44" s="612"/>
      <c r="Y44" s="615"/>
      <c r="Z44" s="614"/>
      <c r="AA44" s="616"/>
      <c r="AB44" s="608">
        <f t="shared" si="0"/>
        <v>140.9</v>
      </c>
      <c r="AC44" s="609">
        <f>AB44-C44</f>
        <v>0</v>
      </c>
    </row>
    <row r="45" spans="1:29">
      <c r="A45" s="589">
        <v>182</v>
      </c>
      <c r="B45" s="442" t="s">
        <v>699</v>
      </c>
      <c r="C45" s="443">
        <f>+'YRUPAILLA NILDA'!G1315</f>
        <v>114.90000000000003</v>
      </c>
      <c r="D45" s="589"/>
      <c r="E45" s="610"/>
      <c r="F45" s="611"/>
      <c r="G45" s="611"/>
      <c r="H45" s="611"/>
      <c r="I45" s="612"/>
      <c r="J45" s="613"/>
      <c r="K45" s="614">
        <v>65</v>
      </c>
      <c r="L45" s="610"/>
      <c r="M45" s="611"/>
      <c r="N45" s="611"/>
      <c r="O45" s="611"/>
      <c r="P45" s="612"/>
      <c r="Q45" s="613"/>
      <c r="R45" s="615">
        <v>49.9</v>
      </c>
      <c r="S45" s="612"/>
      <c r="T45" s="612"/>
      <c r="U45" s="611"/>
      <c r="V45" s="611"/>
      <c r="W45" s="611"/>
      <c r="X45" s="612"/>
      <c r="Y45" s="615"/>
      <c r="Z45" s="614"/>
      <c r="AA45" s="616"/>
      <c r="AB45" s="608">
        <f t="shared" si="0"/>
        <v>114.9</v>
      </c>
      <c r="AC45" s="609">
        <f>AB45-C45</f>
        <v>0</v>
      </c>
    </row>
    <row r="46" spans="1:29">
      <c r="A46" s="589">
        <v>183</v>
      </c>
      <c r="B46" s="442" t="s">
        <v>768</v>
      </c>
      <c r="C46" s="443">
        <f>+'YRUPAILLA ISIDRO'!G1312</f>
        <v>10.999999999999773</v>
      </c>
      <c r="D46" s="589"/>
      <c r="E46" s="610"/>
      <c r="F46" s="611"/>
      <c r="G46" s="611"/>
      <c r="H46" s="611"/>
      <c r="I46" s="612"/>
      <c r="J46" s="613"/>
      <c r="K46" s="614"/>
      <c r="L46" s="610"/>
      <c r="M46" s="611"/>
      <c r="N46" s="611"/>
      <c r="O46" s="611"/>
      <c r="P46" s="612"/>
      <c r="Q46" s="613"/>
      <c r="R46" s="615">
        <v>11</v>
      </c>
      <c r="S46" s="612"/>
      <c r="T46" s="612"/>
      <c r="U46" s="611"/>
      <c r="V46" s="611"/>
      <c r="W46" s="611"/>
      <c r="X46" s="612"/>
      <c r="Y46" s="615"/>
      <c r="Z46" s="614"/>
      <c r="AA46" s="616"/>
      <c r="AB46" s="608">
        <f t="shared" si="0"/>
        <v>11</v>
      </c>
      <c r="AC46" s="609">
        <f>AB46-C46</f>
        <v>2.2737367544323206E-13</v>
      </c>
    </row>
    <row r="47" spans="1:29">
      <c r="A47" s="589">
        <v>184</v>
      </c>
      <c r="B47" s="442" t="s">
        <v>721</v>
      </c>
      <c r="C47" s="443">
        <f>+'ZAPATA VICTORIANO'!G1312</f>
        <v>406.29899999999998</v>
      </c>
      <c r="D47" s="589"/>
      <c r="E47" s="610"/>
      <c r="F47" s="611"/>
      <c r="G47" s="611"/>
      <c r="H47" s="611"/>
      <c r="I47" s="612"/>
      <c r="J47" s="613"/>
      <c r="K47" s="614"/>
      <c r="L47" s="610"/>
      <c r="M47" s="611"/>
      <c r="N47" s="468"/>
      <c r="O47" s="468"/>
      <c r="P47" s="322"/>
      <c r="Q47" s="512"/>
      <c r="R47" s="482">
        <v>406.3</v>
      </c>
      <c r="S47" s="612"/>
      <c r="T47" s="612"/>
      <c r="U47" s="611"/>
      <c r="V47" s="611"/>
      <c r="W47" s="611"/>
      <c r="X47" s="612"/>
      <c r="Y47" s="615"/>
      <c r="Z47" s="614"/>
      <c r="AA47" s="616"/>
      <c r="AB47" s="608">
        <f t="shared" si="0"/>
        <v>406.3</v>
      </c>
      <c r="AC47" s="609">
        <f>AB47-C47</f>
        <v>1.0000000000331966E-3</v>
      </c>
    </row>
    <row r="48" spans="1:29">
      <c r="A48" s="589">
        <v>185</v>
      </c>
      <c r="B48" s="446" t="s">
        <v>736</v>
      </c>
      <c r="C48" s="465">
        <f>+'ZAPATA ROSANA'!G1313</f>
        <v>274.60000000000002</v>
      </c>
      <c r="D48" s="589"/>
      <c r="E48" s="631"/>
      <c r="F48" s="632"/>
      <c r="G48" s="510"/>
      <c r="H48" s="510"/>
      <c r="I48" s="511"/>
      <c r="J48" s="514"/>
      <c r="K48" s="516">
        <v>65</v>
      </c>
      <c r="L48" s="631"/>
      <c r="M48" s="632"/>
      <c r="N48" s="632"/>
      <c r="O48" s="632"/>
      <c r="P48" s="633"/>
      <c r="Q48" s="634"/>
      <c r="R48" s="635">
        <v>274.60000000000002</v>
      </c>
      <c r="S48" s="633"/>
      <c r="T48" s="633"/>
      <c r="U48" s="632"/>
      <c r="V48" s="632"/>
      <c r="W48" s="632"/>
      <c r="X48" s="633"/>
      <c r="Y48" s="635"/>
      <c r="Z48" s="636"/>
      <c r="AA48" s="637"/>
      <c r="AB48" s="638">
        <f t="shared" si="0"/>
        <v>339.6</v>
      </c>
      <c r="AC48" s="609">
        <f>AB48-C48</f>
        <v>65</v>
      </c>
    </row>
    <row r="49" spans="1:29" ht="18.75">
      <c r="A49" s="589"/>
      <c r="B49" s="467" t="s">
        <v>372</v>
      </c>
      <c r="C49" s="466">
        <f>SUM(C4:C48)</f>
        <v>20695.299000000003</v>
      </c>
      <c r="D49" s="589"/>
      <c r="E49" s="639">
        <f t="shared" ref="E49:AA49" si="1">SUM(E3:E48)</f>
        <v>931</v>
      </c>
      <c r="F49" s="639">
        <f t="shared" si="1"/>
        <v>277</v>
      </c>
      <c r="G49" s="639">
        <f t="shared" si="1"/>
        <v>277</v>
      </c>
      <c r="H49" s="639">
        <f t="shared" si="1"/>
        <v>287</v>
      </c>
      <c r="I49" s="639">
        <f t="shared" si="1"/>
        <v>260</v>
      </c>
      <c r="J49" s="639">
        <f t="shared" si="1"/>
        <v>305</v>
      </c>
      <c r="K49" s="640">
        <f>SUM(K3:K48)</f>
        <v>6273</v>
      </c>
      <c r="L49" s="639">
        <f t="shared" si="1"/>
        <v>432.8</v>
      </c>
      <c r="M49" s="639">
        <f t="shared" si="1"/>
        <v>83.7</v>
      </c>
      <c r="N49" s="639">
        <f t="shared" si="1"/>
        <v>324.2</v>
      </c>
      <c r="O49" s="639">
        <f t="shared" si="1"/>
        <v>4982.7000000000007</v>
      </c>
      <c r="P49" s="639">
        <f t="shared" si="1"/>
        <v>218.20000000000002</v>
      </c>
      <c r="Q49" s="639">
        <f t="shared" si="1"/>
        <v>389.20000000000005</v>
      </c>
      <c r="R49" s="640">
        <f t="shared" si="1"/>
        <v>22819.999999999993</v>
      </c>
      <c r="S49" s="640">
        <f t="shared" si="1"/>
        <v>3220</v>
      </c>
      <c r="T49" s="640">
        <f t="shared" si="1"/>
        <v>150</v>
      </c>
      <c r="U49" s="640">
        <f t="shared" si="1"/>
        <v>150</v>
      </c>
      <c r="V49" s="640">
        <f t="shared" si="1"/>
        <v>150</v>
      </c>
      <c r="W49" s="640">
        <f t="shared" si="1"/>
        <v>150</v>
      </c>
      <c r="X49" s="640">
        <f t="shared" si="1"/>
        <v>150</v>
      </c>
      <c r="Y49" s="640">
        <f t="shared" si="1"/>
        <v>2559</v>
      </c>
      <c r="Z49" s="640">
        <f>SUM(Z3:Z48)</f>
        <v>6841.5</v>
      </c>
      <c r="AA49" s="640">
        <f t="shared" si="1"/>
        <v>424.20000000000005</v>
      </c>
      <c r="AB49" s="640">
        <f>SUM(AB3:AB48)</f>
        <v>51655.500000000007</v>
      </c>
      <c r="AC49" s="589"/>
    </row>
    <row r="50" spans="1:29">
      <c r="AB50" s="26"/>
    </row>
  </sheetData>
  <mergeCells count="3">
    <mergeCell ref="E1:K1"/>
    <mergeCell ref="L1:R1"/>
    <mergeCell ref="S1:Y1"/>
  </mergeCells>
  <pageMargins left="0.7" right="0.7" top="0.75" bottom="0.35" header="0.3" footer="0.3"/>
  <pageSetup paperSize="9" fitToWidth="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2026-05-03T23:37:27Z</dcterms:modified>
  <cp:category/>
  <cp:contentStatus/>
</cp:coreProperties>
</file>